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drawings/drawing1.xml" ContentType="application/vnd.openxmlformats-officedocument.drawing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charts/chart1.xml" ContentType="application/vnd.openxmlformats-officedocument.drawingml.char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bookViews>
    <workbookView visibility="visible" minimized="0" showHorizontalScroll="1" showVerticalScroll="1" showSheetTabs="1" xWindow="1660" yWindow="1880" windowWidth="21540" windowHeight="14980" tabRatio="600" firstSheet="5" activeTab="10" autoFilterDateGrouping="1"/>
  </bookViews>
  <sheets>
    <sheet xmlns:r="http://schemas.openxmlformats.org/officeDocument/2006/relationships" name="About" sheetId="1" state="visible" r:id="rId1"/>
    <sheet xmlns:r="http://schemas.openxmlformats.org/officeDocument/2006/relationships" name="Cross border connections" sheetId="2" state="visible" r:id="rId2"/>
    <sheet xmlns:r="http://schemas.openxmlformats.org/officeDocument/2006/relationships" name="AEO Table 3" sheetId="3" state="visible" r:id="rId3"/>
    <sheet xmlns:r="http://schemas.openxmlformats.org/officeDocument/2006/relationships" name="Calculations" sheetId="4" state="visible" r:id="rId4"/>
    <sheet xmlns:r="http://schemas.openxmlformats.org/officeDocument/2006/relationships" name="ReEDs Generation Data" sheetId="5" state="visible" r:id="rId5"/>
    <sheet xmlns:r="http://schemas.openxmlformats.org/officeDocument/2006/relationships" name="EIA SEDS data" sheetId="6" state="visible" r:id="rId6"/>
    <sheet xmlns:r="http://schemas.openxmlformats.org/officeDocument/2006/relationships" name="State Generation Costs Calcs" sheetId="7" state="visible" r:id="rId7"/>
    <sheet xmlns:r="http://schemas.openxmlformats.org/officeDocument/2006/relationships" name="Manual Adjustment" sheetId="8" state="visible" r:id="rId8"/>
    <sheet xmlns:r="http://schemas.openxmlformats.org/officeDocument/2006/relationships" name="923" sheetId="9" state="visible" r:id="rId9"/>
    <sheet xmlns:r="http://schemas.openxmlformats.org/officeDocument/2006/relationships" name="Cross-Page Data" sheetId="10" state="visible" r:id="rId10"/>
    <sheet xmlns:r="http://schemas.openxmlformats.org/officeDocument/2006/relationships" name="From EPS" sheetId="11" state="visible" r:id="rId11"/>
    <sheet xmlns:r="http://schemas.openxmlformats.org/officeDocument/2006/relationships" name="EIaE-BIE" sheetId="12" state="visible" r:id="rId12"/>
    <sheet xmlns:r="http://schemas.openxmlformats.org/officeDocument/2006/relationships" name="EIaE-BEE" sheetId="13" state="visible" r:id="rId13"/>
    <sheet xmlns:r="http://schemas.openxmlformats.org/officeDocument/2006/relationships" name="EIaE-IEP" sheetId="14" state="visible" r:id="rId14"/>
    <sheet xmlns:r="http://schemas.openxmlformats.org/officeDocument/2006/relationships" name="EIaE-BEEP" sheetId="15" state="visible" r:id="rId15"/>
  </sheets>
  <externalReferences>
    <externalReference xmlns:r="http://schemas.openxmlformats.org/officeDocument/2006/relationships" r:id="rId16"/>
    <externalReference xmlns:r="http://schemas.openxmlformats.org/officeDocument/2006/relationships" r:id="rId17"/>
    <externalReference xmlns:r="http://schemas.openxmlformats.org/officeDocument/2006/relationships" r:id="rId18"/>
    <externalReference xmlns:r="http://schemas.openxmlformats.org/officeDocument/2006/relationships" r:id="rId19"/>
  </externalReferences>
  <definedNames>
    <definedName name="Billion" localSheetId="8">[1]Notes!$A$13</definedName>
    <definedName name="Billion">[2]Notes!$A$13</definedName>
    <definedName name="Btu_to_MWH" localSheetId="8">[1]Notes!$A$4</definedName>
    <definedName name="Btu_to_MWH">[2]Notes!$A$4</definedName>
    <definedName name="CommercialEthanol">[3]Ethanol!$A$65:$AF$117</definedName>
    <definedName name="ConsumeBlock">'[3]FF Consumption'!$E$4:$AJ$3438</definedName>
    <definedName name="EPS_data">#REF!</definedName>
    <definedName name="EPS_dates">#REF!</definedName>
    <definedName name="EPS_varnames">#REF!</definedName>
    <definedName name="Ethanol">[3]Ethanol!$A$8:$AF$60</definedName>
    <definedName name="IndustrialEthanol">[3]Ethanol!$A$123:$AF$175</definedName>
    <definedName name="IQ_CH">110000</definedName>
    <definedName name="IQ_CQ">5000</definedName>
    <definedName name="IQ_CY">10000</definedName>
    <definedName name="IQ_DAILY">500000</definedName>
    <definedName name="IQ_FH">100000</definedName>
    <definedName name="IQ_FQ">500</definedName>
    <definedName name="IQ_FWD_CY" hidden="1">10001</definedName>
    <definedName name="IQ_FWD_CY1" hidden="1">10002</definedName>
    <definedName name="IQ_FWD_CY2" hidden="1">10003</definedName>
    <definedName name="IQ_FWD_FY" hidden="1">1001</definedName>
    <definedName name="IQ_FWD_FY1" hidden="1">1002</definedName>
    <definedName name="IQ_FWD_FY2" hidden="1">1003</definedName>
    <definedName name="IQ_FWD_Q" hidden="1">501</definedName>
    <definedName name="IQ_FWD_Q1" hidden="1">502</definedName>
    <definedName name="IQ_FWD_Q2" hidden="1">503</definedName>
    <definedName name="IQ_FY">1000</definedName>
    <definedName name="IQ_LATESTK" hidden="1">1000</definedName>
    <definedName name="IQ_LATESTQ" hidden="1">500</definedName>
    <definedName name="IQ_LTM">2000</definedName>
    <definedName name="IQ_LTMMONTH" hidden="1">120000</definedName>
    <definedName name="IQ_MONTH">15000</definedName>
    <definedName name="IQ_NTM">6000</definedName>
    <definedName name="IQ_TODAY" hidden="1">0</definedName>
    <definedName name="IQ_WEEK">50000</definedName>
    <definedName name="IQ_YTD">3000</definedName>
    <definedName name="IQ_YTDMONTH" hidden="1">130000</definedName>
    <definedName name="Million" localSheetId="8">[1]Notes!$A$12</definedName>
    <definedName name="Million">[2]Notes!$A$12</definedName>
    <definedName name="Net_Generation_by_State__Type_1" localSheetId="8">#REF!</definedName>
    <definedName name="Net_Generation_by_State__Type_1" localSheetId="9">#REF!</definedName>
    <definedName name="Net_Generation_by_State__Type_1">#REF!</definedName>
    <definedName name="Net_Generation_by_State__Type_of_Producer__Energy_Source">#REF!</definedName>
    <definedName name="StateID">'[3]List Data'!$F$3</definedName>
    <definedName name="thousand">[4]About!$A$37</definedName>
    <definedName name="ti_tbl_50">#REF!</definedName>
    <definedName name="ti_tbl_69">#REF!</definedName>
    <definedName name="_xlnm._FilterDatabase" localSheetId="4" hidden="1">'ReEDs Generation Data'!$B$2:$R$722</definedName>
    <definedName name="_xlnm._FilterDatabase" localSheetId="8" hidden="1">'923'!$A$6:$P$6743</definedName>
    <definedName name="_xlnm.Print_Titles" localSheetId="8">'923'!$1:$6</definedName>
  </definedNames>
  <calcPr calcId="191029" fullCalcOnLoad="1"/>
</workbook>
</file>

<file path=xl/styles.xml><?xml version="1.0" encoding="utf-8"?>
<styleSheet xmlns="http://schemas.openxmlformats.org/spreadsheetml/2006/main">
  <numFmts count="4">
    <numFmt numFmtId="164" formatCode="0.000"/>
    <numFmt numFmtId="165" formatCode="0.0%"/>
    <numFmt numFmtId="166" formatCode="0.0000"/>
    <numFmt numFmtId="167" formatCode="_(* #,##0_);_(* \(#,##0\);_(* &quot;-&quot;??_);_(@_)"/>
  </numFmts>
  <fonts count="41">
    <font>
      <name val="Arial"/>
      <color theme="1"/>
      <sz val="11"/>
    </font>
    <font>
      <name val="Calibri"/>
      <family val="2"/>
      <color theme="1"/>
      <sz val="11"/>
      <scheme val="minor"/>
    </font>
    <font>
      <name val="Calibri"/>
      <family val="2"/>
      <color theme="1"/>
      <sz val="11"/>
      <scheme val="minor"/>
    </font>
    <font>
      <name val="Calibri"/>
      <family val="2"/>
      <b val="1"/>
      <color theme="1"/>
      <sz val="11"/>
    </font>
    <font>
      <name val="Calibri"/>
      <family val="2"/>
      <color theme="1"/>
      <sz val="11"/>
    </font>
    <font>
      <name val="Calibri"/>
      <family val="2"/>
      <color rgb="FF000000"/>
      <sz val="11"/>
    </font>
    <font>
      <name val="Calibri"/>
      <family val="2"/>
      <color theme="1"/>
      <sz val="11"/>
    </font>
    <font>
      <name val="Calibri"/>
      <family val="2"/>
      <b val="1"/>
      <color theme="1"/>
      <sz val="11"/>
    </font>
    <font>
      <name val="Calibri"/>
      <family val="2"/>
      <color rgb="FF0000FF"/>
      <sz val="11"/>
      <u val="single"/>
    </font>
    <font>
      <name val="Helvetica Neue"/>
      <family val="2"/>
      <color rgb="FF24292E"/>
      <sz val="12"/>
    </font>
    <font>
      <name val="Helvetica Neue"/>
      <family val="2"/>
      <b val="1"/>
      <color rgb="FF24292E"/>
      <sz val="12"/>
    </font>
    <font>
      <name val="Calibri"/>
      <family val="2"/>
      <color theme="1"/>
      <sz val="12"/>
    </font>
    <font>
      <name val="Calibri"/>
      <family val="2"/>
      <color rgb="FF000000"/>
      <sz val="9"/>
    </font>
    <font>
      <name val="Calibri"/>
      <family val="2"/>
      <b val="1"/>
      <color rgb="FF000000"/>
      <sz val="9"/>
    </font>
    <font>
      <name val="Arial"/>
      <family val="2"/>
      <color rgb="FF000000"/>
      <sz val="10"/>
    </font>
    <font>
      <name val="Arial"/>
      <family val="2"/>
      <color theme="1"/>
      <sz val="8"/>
    </font>
    <font>
      <name val="Calibri"/>
      <family val="2"/>
      <b val="1"/>
      <color rgb="FF0066CC"/>
      <sz val="12"/>
    </font>
    <font>
      <name val="Calibri"/>
      <family val="2"/>
      <color theme="1"/>
      <sz val="9"/>
    </font>
    <font>
      <name val="Arial"/>
      <family val="2"/>
      <color rgb="FF0000FF"/>
      <sz val="11"/>
      <u val="single"/>
    </font>
    <font>
      <name val="Calibri"/>
      <family val="2"/>
      <b val="1"/>
      <color rgb="FF000000"/>
      <sz val="14"/>
    </font>
    <font>
      <name val="Calibri"/>
      <family val="2"/>
      <b val="1"/>
      <color rgb="FFFFFFFF"/>
      <sz val="11"/>
    </font>
    <font>
      <name val="Arial"/>
      <family val="2"/>
      <color rgb="FF0000FF"/>
      <sz val="11"/>
      <u val="single"/>
    </font>
    <font>
      <name val="Calibri"/>
      <family val="2"/>
      <b val="1"/>
      <color rgb="FF000000"/>
      <sz val="11"/>
    </font>
    <font>
      <name val="Calibri"/>
      <family val="2"/>
      <color rgb="FF000000"/>
      <sz val="11"/>
      <u val="single"/>
    </font>
    <font>
      <name val="Inconsolata"/>
      <color theme="1"/>
      <sz val="11"/>
    </font>
    <font>
      <name val="Calibri"/>
      <family val="2"/>
      <b val="1"/>
      <color rgb="FF000000"/>
      <sz val="12"/>
    </font>
    <font>
      <name val="Calibri"/>
      <family val="2"/>
      <color rgb="FF000000"/>
      <sz val="12"/>
    </font>
    <font>
      <name val="Calibri"/>
      <family val="2"/>
      <color theme="10"/>
      <sz val="11"/>
      <u val="single"/>
    </font>
    <font>
      <name val="Calibri"/>
      <family val="2"/>
      <color rgb="FF0070C0"/>
      <sz val="11"/>
      <u val="single"/>
    </font>
    <font>
      <name val="Arial"/>
      <family val="2"/>
      <color theme="1"/>
      <sz val="11"/>
    </font>
    <font>
      <name val="Arial"/>
      <family val="2"/>
      <b val="1"/>
      <color theme="1"/>
      <sz val="11"/>
    </font>
    <font>
      <name val="Arial"/>
      <family val="2"/>
      <b val="1"/>
      <color rgb="FFFF0000"/>
      <sz val="11"/>
    </font>
    <font>
      <name val="MS Sans Serif"/>
      <sz val="10"/>
    </font>
    <font>
      <name val="Arial"/>
      <family val="2"/>
      <b val="1"/>
      <sz val="10"/>
    </font>
    <font>
      <name val="Arial"/>
      <family val="2"/>
      <sz val="10"/>
    </font>
    <font>
      <name val="Arial"/>
      <family val="2"/>
      <color theme="1"/>
      <sz val="11"/>
    </font>
    <font>
      <name val="Calibri"/>
      <family val="2"/>
      <b val="1"/>
      <color theme="1"/>
      <sz val="11"/>
      <scheme val="minor"/>
    </font>
    <font>
      <name val="Arial"/>
      <family val="2"/>
      <b val="1"/>
      <color indexed="30"/>
      <sz val="12"/>
    </font>
    <font>
      <name val="Arial"/>
      <family val="2"/>
      <b val="1"/>
      <color indexed="8"/>
      <sz val="10"/>
    </font>
    <font>
      <name val="Arial"/>
      <family val="2"/>
      <color indexed="8"/>
      <sz val="10"/>
    </font>
    <font>
      <name val="Calibri"/>
      <family val="2"/>
      <color indexed="8"/>
      <sz val="11"/>
    </font>
  </fonts>
  <fills count="25">
    <fill>
      <patternFill/>
    </fill>
    <fill>
      <patternFill patternType="gray125"/>
    </fill>
    <fill>
      <patternFill patternType="solid">
        <fgColor rgb="FFBFBFBF"/>
        <bgColor rgb="FFBFBFBF"/>
      </patternFill>
    </fill>
    <fill>
      <patternFill patternType="solid">
        <fgColor rgb="FFFFFF00"/>
        <bgColor rgb="FFFFFF00"/>
      </patternFill>
    </fill>
    <fill>
      <patternFill patternType="solid">
        <fgColor rgb="FF4F81BD"/>
        <bgColor rgb="FF4F81BD"/>
      </patternFill>
    </fill>
    <fill>
      <patternFill patternType="solid">
        <fgColor rgb="FFB7B7B7"/>
        <bgColor rgb="FFB7B7B7"/>
      </patternFill>
    </fill>
    <fill>
      <patternFill patternType="solid">
        <fgColor rgb="FF00B0F0"/>
        <bgColor rgb="FF00B0F0"/>
      </patternFill>
    </fill>
    <fill>
      <patternFill patternType="solid">
        <fgColor rgb="FFFFF2CC"/>
        <bgColor rgb="FFFFF2CC"/>
      </patternFill>
    </fill>
    <fill>
      <patternFill patternType="solid">
        <fgColor rgb="FFFFFFFF"/>
        <bgColor rgb="FFFFFFFF"/>
      </patternFill>
    </fill>
    <fill>
      <patternFill patternType="solid">
        <fgColor rgb="FFD4D4D4"/>
        <bgColor rgb="FFD4D4D4"/>
      </patternFill>
    </fill>
    <fill>
      <patternFill patternType="solid">
        <fgColor rgb="FFEAF1DD"/>
        <bgColor rgb="FFEAF1DD"/>
      </patternFill>
    </fill>
    <fill>
      <patternFill patternType="solid">
        <fgColor rgb="FFD8E5F1"/>
        <bgColor rgb="FFD8E5F1"/>
      </patternFill>
    </fill>
    <fill>
      <patternFill patternType="solid">
        <fgColor theme="8" tint="0.7999816888943144"/>
        <bgColor indexed="64"/>
      </patternFill>
    </fill>
    <fill>
      <patternFill patternType="solid">
        <fgColor theme="6" tint="0.7999816888943144"/>
        <bgColor indexed="64"/>
      </patternFill>
    </fill>
    <fill>
      <patternFill patternType="solid">
        <fgColor theme="0" tint="-0.0499893185216834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0" tint="-0.1499984740745262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indexed="65"/>
        <bgColor indexed="64"/>
      </patternFill>
    </fill>
    <fill>
      <patternFill patternType="solid">
        <fgColor rgb="FFBFBFBF"/>
        <bgColor indexed="64"/>
      </patternFill>
    </fill>
    <fill>
      <patternFill patternType="solid">
        <fgColor rgb="FFCFEAF7"/>
        <bgColor indexed="64"/>
      </patternFill>
    </fill>
    <fill>
      <patternFill patternType="solid">
        <fgColor theme="4" tint="0.7999816888943144"/>
        <bgColor indexed="64"/>
      </patternFill>
    </fill>
    <fill>
      <patternFill patternType="solid">
        <fgColor theme="5" tint="0.3999755851924192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0"/>
        <bgColor indexed="64"/>
      </patternFill>
    </fill>
  </fills>
  <borders count="31">
    <border>
      <left/>
      <right/>
      <top/>
      <bottom/>
      <diagonal/>
    </border>
    <border>
      <left/>
      <right/>
      <top/>
      <bottom/>
      <diagonal/>
    </border>
    <border>
      <left style="medium">
        <color rgb="FFCCCCCC"/>
      </left>
      <right style="medium">
        <color rgb="FFCCCCCC"/>
      </right>
      <top style="medium">
        <color rgb="FFCCCCCC"/>
      </top>
      <bottom style="medium">
        <color rgb="FFCCCCCC"/>
      </bottom>
      <diagonal/>
    </border>
    <border>
      <left/>
      <right/>
      <top/>
      <bottom style="thick">
        <color rgb="FF0096D7"/>
      </bottom>
      <diagonal/>
    </border>
    <border>
      <left/>
      <right/>
      <top/>
      <bottom style="thin">
        <color rgb="FFBFBFBF"/>
      </bottom>
      <diagonal/>
    </border>
    <border>
      <left/>
      <right/>
      <top/>
      <bottom style="dotted">
        <color rgb="FFBFBFBF"/>
      </bottom>
      <diagonal/>
    </border>
    <border>
      <left/>
      <right/>
      <top style="medium">
        <color rgb="FF0096D7"/>
      </top>
      <bottom/>
      <diagonal/>
    </border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/>
      <right/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</borders>
  <cellStyleXfs count="8">
    <xf numFmtId="0" fontId="0" fillId="0" borderId="7"/>
    <xf numFmtId="0" fontId="32" fillId="0" borderId="7"/>
    <xf numFmtId="0" fontId="2" fillId="0" borderId="7"/>
    <xf numFmtId="43" fontId="35" fillId="0" borderId="7"/>
    <xf numFmtId="9" fontId="35" fillId="0" borderId="7"/>
    <xf numFmtId="0" fontId="2" fillId="0" borderId="7"/>
    <xf numFmtId="43" fontId="2" fillId="0" borderId="7"/>
    <xf numFmtId="0" fontId="40" fillId="0" borderId="7"/>
  </cellStyleXfs>
  <cellXfs count="161">
    <xf numFmtId="0" fontId="0" fillId="0" borderId="0" pivotButton="0" quotePrefix="0" xfId="0"/>
    <xf numFmtId="0" fontId="4" fillId="0" borderId="0" pivotButton="0" quotePrefix="0" xfId="0"/>
    <xf numFmtId="0" fontId="3" fillId="2" borderId="1" pivotButton="0" quotePrefix="0" xfId="0"/>
    <xf numFmtId="0" fontId="4" fillId="2" borderId="1" pivotButton="0" quotePrefix="0" xfId="0"/>
    <xf numFmtId="0" fontId="4" fillId="0" borderId="0" applyAlignment="1" pivotButton="0" quotePrefix="0" xfId="0">
      <alignment horizontal="left"/>
    </xf>
    <xf numFmtId="0" fontId="8" fillId="0" borderId="0" pivotButton="0" quotePrefix="0" xfId="0"/>
    <xf numFmtId="11" fontId="4" fillId="0" borderId="0" pivotButton="0" quotePrefix="0" xfId="0"/>
    <xf numFmtId="164" fontId="4" fillId="0" borderId="0" pivotButton="0" quotePrefix="0" xfId="0"/>
    <xf numFmtId="0" fontId="9" fillId="0" borderId="2" pivotButton="0" quotePrefix="0" xfId="0"/>
    <xf numFmtId="0" fontId="9" fillId="3" borderId="2" pivotButton="0" quotePrefix="0" xfId="0"/>
    <xf numFmtId="0" fontId="10" fillId="0" borderId="0" pivotButton="0" quotePrefix="0" xfId="0"/>
    <xf numFmtId="0" fontId="9" fillId="0" borderId="2" applyAlignment="1" pivotButton="0" quotePrefix="0" xfId="0">
      <alignment horizontal="right"/>
    </xf>
    <xf numFmtId="0" fontId="11" fillId="0" borderId="2" pivotButton="0" quotePrefix="0" xfId="0"/>
    <xf numFmtId="0" fontId="11" fillId="0" borderId="0" pivotButton="0" quotePrefix="0" xfId="0"/>
    <xf numFmtId="0" fontId="4" fillId="0" borderId="0" applyAlignment="1" pivotButton="0" quotePrefix="0" xfId="0">
      <alignment wrapText="1"/>
    </xf>
    <xf numFmtId="0" fontId="12" fillId="0" borderId="0" pivotButton="0" quotePrefix="0" xfId="0"/>
    <xf numFmtId="0" fontId="13" fillId="0" borderId="3" applyAlignment="1" pivotButton="0" quotePrefix="0" xfId="0">
      <alignment wrapText="1"/>
    </xf>
    <xf numFmtId="0" fontId="14" fillId="0" borderId="0" pivotButton="0" quotePrefix="0" xfId="0"/>
    <xf numFmtId="0" fontId="15" fillId="0" borderId="0" pivotButton="0" quotePrefix="0" xfId="0"/>
    <xf numFmtId="0" fontId="16" fillId="0" borderId="0" applyAlignment="1" pivotButton="0" quotePrefix="0" xfId="0">
      <alignment horizontal="left"/>
    </xf>
    <xf numFmtId="0" fontId="13" fillId="0" borderId="4" applyAlignment="1" pivotButton="0" quotePrefix="0" xfId="0">
      <alignment wrapText="1"/>
    </xf>
    <xf numFmtId="0" fontId="4" fillId="0" borderId="5" applyAlignment="1" pivotButton="0" quotePrefix="0" xfId="0">
      <alignment wrapText="1"/>
    </xf>
    <xf numFmtId="4" fontId="4" fillId="0" borderId="5" applyAlignment="1" pivotButton="0" quotePrefix="0" xfId="0">
      <alignment horizontal="right" wrapText="1"/>
    </xf>
    <xf numFmtId="165" fontId="4" fillId="0" borderId="5" applyAlignment="1" pivotButton="0" quotePrefix="0" xfId="0">
      <alignment horizontal="right" wrapText="1"/>
    </xf>
    <xf numFmtId="3" fontId="4" fillId="0" borderId="5" applyAlignment="1" pivotButton="0" quotePrefix="0" xfId="0">
      <alignment horizontal="right" wrapText="1"/>
    </xf>
    <xf numFmtId="3" fontId="13" fillId="0" borderId="4" applyAlignment="1" pivotButton="0" quotePrefix="0" xfId="0">
      <alignment horizontal="right" wrapText="1"/>
    </xf>
    <xf numFmtId="165" fontId="13" fillId="0" borderId="4" applyAlignment="1" pivotButton="0" quotePrefix="0" xfId="0">
      <alignment horizontal="right" wrapText="1"/>
    </xf>
    <xf numFmtId="0" fontId="17" fillId="0" borderId="0" pivotButton="0" quotePrefix="0" xfId="0"/>
    <xf numFmtId="0" fontId="3" fillId="0" borderId="0" applyAlignment="1" pivotButton="0" quotePrefix="0" xfId="0">
      <alignment horizontal="left"/>
    </xf>
    <xf numFmtId="0" fontId="6" fillId="0" borderId="0" pivotButton="0" quotePrefix="0" xfId="0"/>
    <xf numFmtId="0" fontId="18" fillId="0" borderId="0" pivotButton="0" quotePrefix="0" xfId="0"/>
    <xf numFmtId="0" fontId="19" fillId="0" borderId="0" pivotButton="0" quotePrefix="0" xfId="0"/>
    <xf numFmtId="0" fontId="20" fillId="4" borderId="0" pivotButton="0" quotePrefix="0" xfId="0"/>
    <xf numFmtId="164" fontId="5" fillId="0" borderId="0" applyAlignment="1" pivotButton="0" quotePrefix="0" xfId="0">
      <alignment horizontal="right"/>
    </xf>
    <xf numFmtId="0" fontId="5" fillId="0" borderId="0" applyAlignment="1" pivotButton="0" quotePrefix="0" xfId="0">
      <alignment horizontal="right"/>
    </xf>
    <xf numFmtId="0" fontId="6" fillId="3" borderId="0" pivotButton="0" quotePrefix="0" xfId="0"/>
    <xf numFmtId="164" fontId="7" fillId="0" borderId="0" pivotButton="0" quotePrefix="0" xfId="0"/>
    <xf numFmtId="0" fontId="7" fillId="3" borderId="0" pivotButton="0" quotePrefix="0" xfId="0"/>
    <xf numFmtId="0" fontId="6" fillId="5" borderId="0" pivotButton="0" quotePrefix="0" xfId="0"/>
    <xf numFmtId="0" fontId="21" fillId="0" borderId="0" pivotButton="0" quotePrefix="0" xfId="0"/>
    <xf numFmtId="0" fontId="7" fillId="5" borderId="0" pivotButton="0" quotePrefix="0" xfId="0"/>
    <xf numFmtId="0" fontId="7" fillId="0" borderId="0" pivotButton="0" quotePrefix="0" xfId="0"/>
    <xf numFmtId="0" fontId="22" fillId="6" borderId="1" pivotButton="0" quotePrefix="0" xfId="0"/>
    <xf numFmtId="0" fontId="5" fillId="6" borderId="1" pivotButton="0" quotePrefix="0" xfId="0"/>
    <xf numFmtId="0" fontId="5" fillId="0" borderId="0" pivotButton="0" quotePrefix="0" xfId="0"/>
    <xf numFmtId="0" fontId="22" fillId="0" borderId="0" pivotButton="0" quotePrefix="0" xfId="0"/>
    <xf numFmtId="0" fontId="23" fillId="0" borderId="0" pivotButton="0" quotePrefix="0" xfId="0"/>
    <xf numFmtId="0" fontId="22" fillId="7" borderId="1" pivotButton="0" quotePrefix="0" xfId="0"/>
    <xf numFmtId="0" fontId="4" fillId="3" borderId="1" pivotButton="0" quotePrefix="0" xfId="0"/>
    <xf numFmtId="0" fontId="24" fillId="8" borderId="0" pivotButton="0" quotePrefix="0" xfId="0"/>
    <xf numFmtId="0" fontId="25" fillId="0" borderId="0" pivotButton="0" quotePrefix="0" xfId="0"/>
    <xf numFmtId="0" fontId="26" fillId="0" borderId="0" pivotButton="0" quotePrefix="0" xfId="0"/>
    <xf numFmtId="0" fontId="25" fillId="0" borderId="0" applyAlignment="1" pivotButton="0" quotePrefix="0" xfId="0">
      <alignment horizontal="right"/>
    </xf>
    <xf numFmtId="0" fontId="26" fillId="0" borderId="0" applyAlignment="1" pivotButton="0" quotePrefix="0" xfId="0">
      <alignment horizontal="right"/>
    </xf>
    <xf numFmtId="0" fontId="16" fillId="8" borderId="1" applyAlignment="1" pivotButton="0" quotePrefix="0" xfId="0">
      <alignment horizontal="left"/>
    </xf>
    <xf numFmtId="0" fontId="22" fillId="9" borderId="8" applyAlignment="1" pivotButton="0" quotePrefix="0" xfId="0">
      <alignment horizontal="center"/>
    </xf>
    <xf numFmtId="0" fontId="22" fillId="9" borderId="9" applyAlignment="1" pivotButton="0" quotePrefix="0" xfId="0">
      <alignment horizontal="center"/>
    </xf>
    <xf numFmtId="0" fontId="5" fillId="10" borderId="10" applyAlignment="1" pivotButton="0" quotePrefix="0" xfId="0">
      <alignment horizontal="left"/>
    </xf>
    <xf numFmtId="0" fontId="5" fillId="10" borderId="11" applyAlignment="1" pivotButton="0" quotePrefix="0" xfId="0">
      <alignment horizontal="left"/>
    </xf>
    <xf numFmtId="0" fontId="5" fillId="11" borderId="11" applyAlignment="1" pivotButton="0" quotePrefix="0" xfId="0">
      <alignment horizontal="right"/>
    </xf>
    <xf numFmtId="0" fontId="22" fillId="0" borderId="0" applyAlignment="1" pivotButton="0" quotePrefix="0" xfId="0">
      <alignment horizontal="right"/>
    </xf>
    <xf numFmtId="0" fontId="5" fillId="0" borderId="0" applyAlignment="1" pivotButton="0" quotePrefix="0" xfId="0">
      <alignment horizontal="left"/>
    </xf>
    <xf numFmtId="0" fontId="3" fillId="0" borderId="0" applyAlignment="1" pivotButton="0" quotePrefix="0" xfId="0">
      <alignment horizontal="left" wrapText="1"/>
    </xf>
    <xf numFmtId="11" fontId="6" fillId="0" borderId="0" pivotButton="0" quotePrefix="0" xfId="0"/>
    <xf numFmtId="0" fontId="3" fillId="0" borderId="0" applyAlignment="1" pivotButton="0" quotePrefix="0" xfId="0">
      <alignment wrapText="1"/>
    </xf>
    <xf numFmtId="0" fontId="4" fillId="3" borderId="0" pivotButton="0" quotePrefix="0" xfId="0"/>
    <xf numFmtId="166" fontId="4" fillId="0" borderId="0" pivotButton="0" quotePrefix="0" xfId="0"/>
    <xf numFmtId="2" fontId="4" fillId="0" borderId="0" pivotButton="0" quotePrefix="0" xfId="0"/>
    <xf numFmtId="43" fontId="4" fillId="0" borderId="0" pivotButton="0" quotePrefix="0" xfId="0"/>
    <xf numFmtId="11" fontId="0" fillId="0" borderId="0" pivotButton="0" quotePrefix="0" xfId="0"/>
    <xf numFmtId="0" fontId="3" fillId="0" borderId="0" pivotButton="0" quotePrefix="0" xfId="0"/>
    <xf numFmtId="0" fontId="3" fillId="3" borderId="0" pivotButton="0" quotePrefix="0" xfId="0"/>
    <xf numFmtId="0" fontId="27" fillId="0" borderId="0" pivotButton="0" quotePrefix="0" xfId="0"/>
    <xf numFmtId="0" fontId="28" fillId="0" borderId="0" pivotButton="0" quotePrefix="0" xfId="0"/>
    <xf numFmtId="0" fontId="30" fillId="0" borderId="0" pivotButton="0" quotePrefix="0" xfId="0"/>
    <xf numFmtId="0" fontId="29" fillId="0" borderId="0" pivotButton="0" quotePrefix="0" xfId="0"/>
    <xf numFmtId="0" fontId="0" fillId="12" borderId="0" pivotButton="0" quotePrefix="0" xfId="0"/>
    <xf numFmtId="0" fontId="31" fillId="12" borderId="0" pivotButton="0" quotePrefix="0" xfId="0"/>
    <xf numFmtId="0" fontId="30" fillId="0" borderId="12" pivotButton="0" quotePrefix="0" xfId="0"/>
    <xf numFmtId="0" fontId="0" fillId="14" borderId="7" pivotButton="0" quotePrefix="0" xfId="0"/>
    <xf numFmtId="0" fontId="29" fillId="0" borderId="16" pivotButton="0" quotePrefix="0" xfId="0"/>
    <xf numFmtId="0" fontId="29" fillId="0" borderId="18" pivotButton="0" quotePrefix="0" xfId="0"/>
    <xf numFmtId="0" fontId="0" fillId="0" borderId="18" pivotButton="0" quotePrefix="0" xfId="0"/>
    <xf numFmtId="0" fontId="30" fillId="14" borderId="19" pivotButton="0" quotePrefix="0" xfId="0"/>
    <xf numFmtId="0" fontId="29" fillId="0" borderId="7" pivotButton="0" quotePrefix="0" xfId="0"/>
    <xf numFmtId="0" fontId="0" fillId="14" borderId="16" pivotButton="0" quotePrefix="0" xfId="0"/>
    <xf numFmtId="0" fontId="30" fillId="14" borderId="13" pivotButton="0" quotePrefix="0" xfId="0"/>
    <xf numFmtId="0" fontId="29" fillId="14" borderId="14" pivotButton="0" quotePrefix="0" xfId="0"/>
    <xf numFmtId="0" fontId="29" fillId="14" borderId="21" pivotButton="0" quotePrefix="0" xfId="0"/>
    <xf numFmtId="0" fontId="0" fillId="14" borderId="22" pivotButton="0" quotePrefix="0" xfId="0"/>
    <xf numFmtId="0" fontId="30" fillId="14" borderId="7" pivotButton="0" quotePrefix="0" xfId="0"/>
    <xf numFmtId="0" fontId="30" fillId="14" borderId="23" pivotButton="0" quotePrefix="0" xfId="0"/>
    <xf numFmtId="0" fontId="4" fillId="14" borderId="22" applyAlignment="1" pivotButton="0" quotePrefix="0" xfId="0">
      <alignment horizontal="left"/>
    </xf>
    <xf numFmtId="11" fontId="4" fillId="14" borderId="7" pivotButton="0" quotePrefix="0" xfId="0"/>
    <xf numFmtId="11" fontId="0" fillId="14" borderId="23" pivotButton="0" quotePrefix="0" xfId="0"/>
    <xf numFmtId="0" fontId="30" fillId="15" borderId="13" pivotButton="0" quotePrefix="0" xfId="0"/>
    <xf numFmtId="0" fontId="0" fillId="15" borderId="14" pivotButton="0" quotePrefix="0" xfId="0"/>
    <xf numFmtId="0" fontId="0" fillId="15" borderId="21" pivotButton="0" quotePrefix="0" xfId="0"/>
    <xf numFmtId="0" fontId="30" fillId="14" borderId="14" pivotButton="0" quotePrefix="0" xfId="0"/>
    <xf numFmtId="0" fontId="0" fillId="14" borderId="21" pivotButton="0" quotePrefix="0" xfId="0"/>
    <xf numFmtId="11" fontId="0" fillId="14" borderId="7" pivotButton="0" quotePrefix="0" xfId="0"/>
    <xf numFmtId="0" fontId="0" fillId="14" borderId="23" pivotButton="0" quotePrefix="0" xfId="0"/>
    <xf numFmtId="0" fontId="4" fillId="14" borderId="17" applyAlignment="1" pivotButton="0" quotePrefix="0" xfId="0">
      <alignment horizontal="left"/>
    </xf>
    <xf numFmtId="11" fontId="0" fillId="14" borderId="24" pivotButton="0" quotePrefix="0" xfId="0"/>
    <xf numFmtId="0" fontId="0" fillId="14" borderId="18" pivotButton="0" quotePrefix="0" xfId="0"/>
    <xf numFmtId="0" fontId="3" fillId="14" borderId="15" applyAlignment="1" pivotButton="0" quotePrefix="0" xfId="0">
      <alignment horizontal="left"/>
    </xf>
    <xf numFmtId="14" fontId="4" fillId="0" borderId="0" pivotButton="0" quotePrefix="0" xfId="0"/>
    <xf numFmtId="0" fontId="0" fillId="0" borderId="7" pivotButton="0" quotePrefix="0" xfId="0"/>
    <xf numFmtId="2" fontId="0" fillId="0" borderId="0" pivotButton="0" quotePrefix="0" xfId="0"/>
    <xf numFmtId="0" fontId="0" fillId="0" borderId="19" pivotButton="0" quotePrefix="0" xfId="0"/>
    <xf numFmtId="0" fontId="4" fillId="0" borderId="7" pivotButton="0" quotePrefix="0" xfId="0"/>
    <xf numFmtId="11" fontId="4" fillId="0" borderId="7" pivotButton="0" quotePrefix="0" xfId="0"/>
    <xf numFmtId="0" fontId="30" fillId="15" borderId="0" pivotButton="0" quotePrefix="0" xfId="0"/>
    <xf numFmtId="2" fontId="30" fillId="15" borderId="0" pivotButton="0" quotePrefix="0" xfId="0"/>
    <xf numFmtId="2" fontId="0" fillId="13" borderId="12" pivotButton="0" quotePrefix="0" xfId="0"/>
    <xf numFmtId="0" fontId="0" fillId="0" borderId="0" pivotButton="0" quotePrefix="0" xfId="0"/>
    <xf numFmtId="0" fontId="0" fillId="0" borderId="0" pivotButton="0" quotePrefix="0" xfId="0"/>
    <xf numFmtId="0" fontId="0" fillId="15" borderId="7" pivotButton="0" quotePrefix="0" xfId="0"/>
    <xf numFmtId="0" fontId="37" fillId="17" borderId="7" applyAlignment="1" pivotButton="0" quotePrefix="0" xfId="5">
      <alignment horizontal="left"/>
    </xf>
    <xf numFmtId="0" fontId="1" fillId="0" borderId="7" pivotButton="0" quotePrefix="0" xfId="5"/>
    <xf numFmtId="0" fontId="1" fillId="18" borderId="7" pivotButton="0" quotePrefix="0" xfId="5"/>
    <xf numFmtId="167" fontId="0" fillId="18" borderId="7" pivotButton="0" quotePrefix="0" xfId="6"/>
    <xf numFmtId="0" fontId="38" fillId="20" borderId="15" applyAlignment="1" pivotButton="0" quotePrefix="0" xfId="5">
      <alignment wrapText="1"/>
    </xf>
    <xf numFmtId="0" fontId="38" fillId="20" borderId="20" applyAlignment="1" pivotButton="0" quotePrefix="0" xfId="5">
      <alignment wrapText="1"/>
    </xf>
    <xf numFmtId="0" fontId="38" fillId="20" borderId="16" applyAlignment="1" pivotButton="0" quotePrefix="0" xfId="5">
      <alignment wrapText="1"/>
    </xf>
    <xf numFmtId="0" fontId="38" fillId="20" borderId="12" applyAlignment="1" pivotButton="0" quotePrefix="0" xfId="5">
      <alignment horizontal="center" wrapText="1"/>
    </xf>
    <xf numFmtId="0" fontId="38" fillId="21" borderId="12" applyAlignment="1" pivotButton="0" quotePrefix="0" xfId="5">
      <alignment horizontal="center" wrapText="1"/>
    </xf>
    <xf numFmtId="3" fontId="38" fillId="21" borderId="12" applyAlignment="1" pivotButton="0" quotePrefix="0" xfId="5">
      <alignment horizontal="center" wrapText="1"/>
    </xf>
    <xf numFmtId="0" fontId="36" fillId="22" borderId="7" applyAlignment="1" pivotButton="0" quotePrefix="0" xfId="5">
      <alignment wrapText="1"/>
    </xf>
    <xf numFmtId="0" fontId="39" fillId="0" borderId="12" applyAlignment="1" pivotButton="0" quotePrefix="0" xfId="5">
      <alignment horizontal="right" wrapText="1"/>
    </xf>
    <xf numFmtId="0" fontId="39" fillId="0" borderId="12" applyAlignment="1" pivotButton="0" quotePrefix="0" xfId="5">
      <alignment horizontal="left" wrapText="1"/>
    </xf>
    <xf numFmtId="3" fontId="39" fillId="0" borderId="12" applyAlignment="1" pivotButton="0" quotePrefix="0" xfId="5">
      <alignment horizontal="right" wrapText="1"/>
    </xf>
    <xf numFmtId="0" fontId="33" fillId="0" borderId="7" applyAlignment="1" pivotButton="0" quotePrefix="0" xfId="5">
      <alignment vertical="center"/>
    </xf>
    <xf numFmtId="0" fontId="36" fillId="0" borderId="7" pivotButton="0" quotePrefix="0" xfId="5"/>
    <xf numFmtId="0" fontId="34" fillId="0" borderId="7" applyAlignment="1" pivotButton="0" quotePrefix="0" xfId="5">
      <alignment vertical="center" wrapText="1"/>
    </xf>
    <xf numFmtId="0" fontId="33" fillId="19" borderId="25" applyAlignment="1" pivotButton="0" quotePrefix="0" xfId="5">
      <alignment horizontal="center" vertical="center" wrapText="1"/>
    </xf>
    <xf numFmtId="0" fontId="33" fillId="19" borderId="26" applyAlignment="1" pivotButton="0" quotePrefix="0" xfId="5">
      <alignment horizontal="center" vertical="center" wrapText="1"/>
    </xf>
    <xf numFmtId="0" fontId="33" fillId="23" borderId="25" applyAlignment="1" pivotButton="0" quotePrefix="0" xfId="5">
      <alignment horizontal="center" vertical="center" wrapText="1"/>
    </xf>
    <xf numFmtId="0" fontId="36" fillId="23" borderId="25" applyAlignment="1" pivotButton="0" quotePrefix="0" xfId="5">
      <alignment horizontal="center" vertical="center" wrapText="1"/>
    </xf>
    <xf numFmtId="0" fontId="34" fillId="0" borderId="27" applyAlignment="1" pivotButton="0" quotePrefix="0" xfId="5">
      <alignment horizontal="center" vertical="center" wrapText="1"/>
    </xf>
    <xf numFmtId="0" fontId="34" fillId="0" borderId="28" applyAlignment="1" pivotButton="0" quotePrefix="0" xfId="5">
      <alignment vertical="center" wrapText="1"/>
    </xf>
    <xf numFmtId="0" fontId="34" fillId="0" borderId="25" applyAlignment="1" pivotButton="0" quotePrefix="0" xfId="5">
      <alignment horizontal="center" vertical="center" wrapText="1"/>
    </xf>
    <xf numFmtId="0" fontId="34" fillId="0" borderId="25" applyAlignment="1" pivotButton="0" quotePrefix="0" xfId="5">
      <alignment vertical="center" wrapText="1"/>
    </xf>
    <xf numFmtId="0" fontId="1" fillId="0" borderId="25" pivotButton="0" quotePrefix="0" xfId="5"/>
    <xf numFmtId="0" fontId="1" fillId="0" borderId="25" applyAlignment="1" pivotButton="0" quotePrefix="0" xfId="5">
      <alignment horizontal="left"/>
    </xf>
    <xf numFmtId="0" fontId="34" fillId="0" borderId="25" applyAlignment="1" pivotButton="0" quotePrefix="0" xfId="5">
      <alignment horizontal="left" vertical="center" wrapText="1"/>
    </xf>
    <xf numFmtId="0" fontId="34" fillId="15" borderId="25" applyAlignment="1" pivotButton="0" quotePrefix="0" xfId="5">
      <alignment horizontal="center" vertical="center" wrapText="1"/>
    </xf>
    <xf numFmtId="0" fontId="34" fillId="15" borderId="7" applyAlignment="1" pivotButton="0" quotePrefix="0" xfId="5">
      <alignment horizontal="left" vertical="center"/>
    </xf>
    <xf numFmtId="0" fontId="1" fillId="24" borderId="29" applyAlignment="1" pivotButton="0" quotePrefix="0" xfId="5">
      <alignment horizontal="center"/>
    </xf>
    <xf numFmtId="0" fontId="40" fillId="24" borderId="30" applyAlignment="1" pivotButton="0" quotePrefix="0" xfId="7">
      <alignment horizontal="left" vertical="center"/>
    </xf>
    <xf numFmtId="167" fontId="0" fillId="0" borderId="7" pivotButton="0" quotePrefix="0" xfId="3"/>
    <xf numFmtId="9" fontId="0" fillId="0" borderId="0" pivotButton="0" quotePrefix="0" xfId="4"/>
    <xf numFmtId="2" fontId="30" fillId="14" borderId="19" pivotButton="0" quotePrefix="0" xfId="0"/>
    <xf numFmtId="167" fontId="0" fillId="14" borderId="20" pivotButton="0" quotePrefix="0" xfId="3"/>
    <xf numFmtId="0" fontId="12" fillId="0" borderId="6" applyAlignment="1" pivotButton="0" quotePrefix="0" xfId="0">
      <alignment wrapText="1"/>
    </xf>
    <xf numFmtId="0" fontId="0" fillId="0" borderId="6" pivotButton="0" quotePrefix="0" xfId="0"/>
    <xf numFmtId="0" fontId="16" fillId="8" borderId="7" applyAlignment="1" pivotButton="0" quotePrefix="0" xfId="0">
      <alignment horizontal="left"/>
    </xf>
    <xf numFmtId="0" fontId="0" fillId="0" borderId="0" pivotButton="0" quotePrefix="0" xfId="0"/>
    <xf numFmtId="0" fontId="30" fillId="12" borderId="0" applyAlignment="1" pivotButton="0" quotePrefix="0" xfId="0">
      <alignment horizontal="left"/>
    </xf>
    <xf numFmtId="0" fontId="29" fillId="12" borderId="0" applyAlignment="1" pivotButton="0" quotePrefix="0" xfId="0">
      <alignment horizontal="left"/>
    </xf>
    <xf numFmtId="0" fontId="30" fillId="16" borderId="7" applyAlignment="1" pivotButton="0" quotePrefix="0" xfId="0">
      <alignment horizontal="center"/>
    </xf>
  </cellXfs>
  <cellStyles count="8">
    <cellStyle name="Normal" xfId="0" builtinId="0"/>
    <cellStyle name="Normal 2" xfId="1"/>
    <cellStyle name="Normal 3" xfId="2"/>
    <cellStyle name="Comma" xfId="3" builtinId="3"/>
    <cellStyle name="Percent" xfId="4" builtinId="5"/>
    <cellStyle name="Normal 4" xfId="5"/>
    <cellStyle name="Comma 2" xfId="6"/>
    <cellStyle name="Normal 2 2" xfId="7"/>
  </cellStyles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worksheet" Target="/xl/worksheets/sheet13.xml" Id="rId13"/><Relationship Type="http://schemas.openxmlformats.org/officeDocument/2006/relationships/worksheet" Target="/xl/worksheets/sheet14.xml" Id="rId14"/><Relationship Type="http://schemas.openxmlformats.org/officeDocument/2006/relationships/worksheet" Target="/xl/worksheets/sheet15.xml" Id="rId15"/><Relationship Type="http://schemas.openxmlformats.org/officeDocument/2006/relationships/externalLink" Target="/xl/externalLinks/externalLink1.xml" Id="rId16"/><Relationship Type="http://schemas.openxmlformats.org/officeDocument/2006/relationships/externalLink" Target="/xl/externalLinks/externalLink2.xml" Id="rId17"/><Relationship Type="http://schemas.openxmlformats.org/officeDocument/2006/relationships/externalLink" Target="/xl/externalLinks/externalLink3.xml" Id="rId18"/><Relationship Type="http://schemas.openxmlformats.org/officeDocument/2006/relationships/externalLink" Target="/xl/externalLinks/externalLink4.xml" Id="rId19"/><Relationship Type="http://schemas.openxmlformats.org/officeDocument/2006/relationships/styles" Target="styles.xml" Id="rId20"/><Relationship Type="http://schemas.openxmlformats.org/officeDocument/2006/relationships/theme" Target="theme/theme1.xml" Id="rId21"/></Relationships>
</file>

<file path=xl/charts/chart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r>
              <a:t/>
            </a:r>
          </a:p>
        </rich>
      </tx>
      <overlay val="0"/>
      <spPr>
        <a:noFill xmlns:a="http://schemas.openxmlformats.org/drawingml/2006/main"/>
        <a:ln xmlns:a="http://schemas.openxmlformats.org/drawingml/2006/main">
          <a:noFill/>
          <a:prstDash val="solid"/>
        </a:ln>
      </spPr>
      <txPr>
        <a:bodyPr xmlns:a="http://schemas.openxmlformats.org/drawingml/2006/main" rot="0" spcFirstLastPara="1" vertOverflow="ellipsis" vert="horz" wrap="square" anchor="ctr" anchorCtr="1"/>
        <a:lstStyle xmlns:a="http://schemas.openxmlformats.org/drawingml/2006/main"/>
        <a:p xmlns:a="http://schemas.openxmlformats.org/drawingml/2006/main">
          <a:pPr>
            <a:defRPr sz="1400" b="0" i="0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title>
    <plotArea>
      <layout/>
      <barChart>
        <barDir val="col"/>
        <grouping val="clustered"/>
        <varyColors val="0"/>
        <ser>
          <idx val="0"/>
          <order val="0"/>
          <spPr>
            <a:solidFill xmlns:a="http://schemas.openxmlformats.org/drawingml/2006/main">
              <a:schemeClr val="accent1"/>
            </a:solidFill>
            <a:ln xmlns:a="http://schemas.openxmlformats.org/drawingml/2006/main">
              <a:noFill/>
              <a:prstDash val="solid"/>
            </a:ln>
          </spPr>
          <invertIfNegative val="0"/>
          <cat>
            <strRef>
              <f>'Manual Adjustment'!$F$6:$F$55</f>
              <strCache>
                <ptCount val="50"/>
                <pt idx="0">
                  <v>AL</v>
                </pt>
                <pt idx="1">
                  <v>AK</v>
                </pt>
                <pt idx="2">
                  <v>AZ</v>
                </pt>
                <pt idx="3">
                  <v>AR</v>
                </pt>
                <pt idx="4">
                  <v>CA</v>
                </pt>
                <pt idx="5">
                  <v>CO</v>
                </pt>
                <pt idx="6">
                  <v>CT</v>
                </pt>
                <pt idx="7">
                  <v>DE</v>
                </pt>
                <pt idx="8">
                  <v>FL</v>
                </pt>
                <pt idx="9">
                  <v>GA</v>
                </pt>
                <pt idx="10">
                  <v>HI</v>
                </pt>
                <pt idx="11">
                  <v>ID</v>
                </pt>
                <pt idx="12">
                  <v>IL</v>
                </pt>
                <pt idx="13">
                  <v>IN</v>
                </pt>
                <pt idx="14">
                  <v>IA</v>
                </pt>
                <pt idx="15">
                  <v>KS</v>
                </pt>
                <pt idx="16">
                  <v>KY</v>
                </pt>
                <pt idx="17">
                  <v>LA</v>
                </pt>
                <pt idx="18">
                  <v>ME</v>
                </pt>
                <pt idx="19">
                  <v>MD</v>
                </pt>
                <pt idx="20">
                  <v>MA</v>
                </pt>
                <pt idx="21">
                  <v>MI</v>
                </pt>
                <pt idx="22">
                  <v>MN</v>
                </pt>
                <pt idx="23">
                  <v>MS</v>
                </pt>
                <pt idx="24">
                  <v>MO</v>
                </pt>
                <pt idx="25">
                  <v>MT</v>
                </pt>
                <pt idx="26">
                  <v>NE</v>
                </pt>
                <pt idx="27">
                  <v>NV</v>
                </pt>
                <pt idx="28">
                  <v>NH</v>
                </pt>
                <pt idx="29">
                  <v>NJ</v>
                </pt>
                <pt idx="30">
                  <v>NM</v>
                </pt>
                <pt idx="31">
                  <v>NY</v>
                </pt>
                <pt idx="32">
                  <v>NC</v>
                </pt>
                <pt idx="33">
                  <v>ND</v>
                </pt>
                <pt idx="34">
                  <v>OH</v>
                </pt>
                <pt idx="35">
                  <v>OK</v>
                </pt>
                <pt idx="36">
                  <v>OR</v>
                </pt>
                <pt idx="37">
                  <v>PA</v>
                </pt>
                <pt idx="38">
                  <v>RI</v>
                </pt>
                <pt idx="39">
                  <v>SC</v>
                </pt>
                <pt idx="40">
                  <v>SD</v>
                </pt>
                <pt idx="41">
                  <v>TN</v>
                </pt>
                <pt idx="42">
                  <v>TX</v>
                </pt>
                <pt idx="43">
                  <v>UT</v>
                </pt>
                <pt idx="44">
                  <v>VT</v>
                </pt>
                <pt idx="45">
                  <v>VA</v>
                </pt>
                <pt idx="46">
                  <v>WA</v>
                </pt>
                <pt idx="47">
                  <v>WV</v>
                </pt>
                <pt idx="48">
                  <v>WI</v>
                </pt>
                <pt idx="49">
                  <v>WY</v>
                </pt>
              </strCache>
            </strRef>
          </cat>
          <val>
            <numRef>
              <f>'Manual Adjustment'!$H$6:$H$55</f>
              <numCache>
                <formatCode>0%</formatCode>
                <ptCount val="50"/>
                <pt idx="0">
                  <v>0.03411289254306826</v>
                </pt>
                <pt idx="1">
                  <v>0.001428266913919997</v>
                </pt>
                <pt idx="2">
                  <v>0.02841631373229707</v>
                </pt>
                <pt idx="3">
                  <v>0.01341484986146064</v>
                </pt>
                <pt idx="4">
                  <v>0.04619049703313476</v>
                </pt>
                <pt idx="5">
                  <v>0.01402981484227387</v>
                </pt>
                <pt idx="6">
                  <v>0.01042252961490779</v>
                </pt>
                <pt idx="7">
                  <v>0.001000389138583374</v>
                </pt>
                <pt idx="8">
                  <v>0.06353252281605481</v>
                </pt>
                <pt idx="9">
                  <v>0.02953865464200946</v>
                </pt>
                <pt idx="10">
                  <v>0.002260368062328346</v>
                </pt>
                <pt idx="11">
                  <v>0.004851682479502058</v>
                </pt>
                <pt idx="12">
                  <v>0.04428707827756628</v>
                </pt>
                <pt idx="13">
                  <v>0.02212584359912678</v>
                </pt>
                <pt idx="14">
                  <v>0.014867285387006</v>
                </pt>
                <pt idx="15">
                  <v>0.01405102334492241</v>
                </pt>
                <pt idx="16">
                  <v>0.01633220772984299</v>
                </pt>
                <pt idx="17">
                  <v>0.01870631888266776</v>
                </pt>
                <pt idx="18">
                  <v>0.002187014752036784</v>
                </pt>
                <pt idx="19">
                  <v>0.00909806506729847</v>
                </pt>
                <pt idx="20">
                  <v>0.004546157308952224</v>
                </pt>
                <pt idx="21">
                  <v>0.02669141034543454</v>
                </pt>
                <pt idx="22">
                  <v>0.01436401729695541</v>
                </pt>
                <pt idx="23">
                  <v>0.01657535804771872</v>
                </pt>
                <pt idx="24">
                  <v>0.01900439423858907</v>
                </pt>
                <pt idx="25">
                  <v>0.006150210534721307</v>
                </pt>
                <pt idx="26">
                  <v>0.009499507656317791</v>
                </pt>
                <pt idx="27">
                  <v>0.0102794023618137</v>
                </pt>
                <pt idx="28">
                  <v>0.004314795083843115</v>
                </pt>
                <pt idx="29">
                  <v>0.01559884183307202</v>
                </pt>
                <pt idx="30">
                  <v>0.008896361474163623</v>
                </pt>
                <pt idx="31">
                  <v>0.03371218899897349</v>
                </pt>
                <pt idx="32">
                  <v>0.03165290714480015</v>
                </pt>
                <pt idx="33">
                  <v>0.01105766378575096</v>
                </pt>
                <pt idx="34">
                  <v>0.03118274220530632</v>
                </pt>
                <pt idx="35">
                  <v>0.02145618885211853</v>
                </pt>
                <pt idx="36">
                  <v>0.01664376265406056</v>
                </pt>
                <pt idx="37">
                  <v>0.05926705251207394</v>
                </pt>
                <pt idx="38">
                  <v>0.002027904398755424</v>
                </pt>
                <pt idx="39">
                  <v>0.02500484663727827</v>
                </pt>
                <pt idx="40">
                  <v>0.004422674217903494</v>
                </pt>
                <pt idx="41">
                  <v>0.0194569290272498</v>
                </pt>
                <pt idx="42">
                  <v>0.1123132751404521</v>
                </pt>
                <pt idx="43">
                  <v>0.009506187870157261</v>
                </pt>
                <pt idx="44">
                  <v>0.0006135037974003887</v>
                </pt>
                <pt idx="45">
                  <v>0.025834488197967</v>
                </pt>
                <pt idx="46">
                  <v>0.02907254912049386</v>
                </pt>
                <pt idx="47">
                  <v>0.01439773667250086</v>
                </pt>
                <pt idx="48">
                  <v>0.01533277735392648</v>
                </pt>
                <pt idx="49">
                  <v>0.01027054651124161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219"/>
        <overlap val="-27"/>
        <axId val="1844961696"/>
        <axId val="1844962112"/>
      </barChart>
      <catAx>
        <axId val="1844961696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 xmlns:a="http://schemas.openxmlformats.org/drawingml/2006/main"/>
          <a:ln xmlns:a="http://schemas.openxmlformats.org/drawingml/2006/main"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</spPr>
        <txPr>
          <a:bodyPr xmlns:a="http://schemas.openxmlformats.org/drawingml/2006/main" rot="-60000000" spcFirstLastPara="1" vertOverflow="ellipsis" vert="horz" wrap="square" anchor="ctr" anchorCtr="1"/>
          <a:lstStyle xmlns:a="http://schemas.openxmlformats.org/drawingml/2006/main"/>
          <a:p xmlns:a="http://schemas.openxmlformats.org/drawingml/2006/main"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1844962112"/>
        <crosses val="autoZero"/>
        <auto val="1"/>
        <lblAlgn val="ctr"/>
        <lblOffset val="100"/>
        <noMultiLvlLbl val="0"/>
      </catAx>
      <valAx>
        <axId val="1844962112"/>
        <scaling>
          <orientation val="minMax"/>
        </scaling>
        <delete val="0"/>
        <axPos val="l"/>
        <majorGridlines>
          <spPr>
            <a:ln xmlns:a="http://schemas.openxmlformats.org/drawingml/2006/main"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spPr>
        </majorGridlines>
        <numFmt formatCode="0%" sourceLinked="1"/>
        <majorTickMark val="none"/>
        <minorTickMark val="none"/>
        <tickLblPos val="nextTo"/>
        <spPr>
          <a:noFill xmlns:a="http://schemas.openxmlformats.org/drawingml/2006/main"/>
          <a:ln xmlns:a="http://schemas.openxmlformats.org/drawingml/2006/main">
            <a:noFill/>
            <a:prstDash val="solid"/>
          </a:ln>
        </spPr>
        <txPr>
          <a:bodyPr xmlns:a="http://schemas.openxmlformats.org/drawingml/2006/main" rot="-60000000" spcFirstLastPara="1" vertOverflow="ellipsis" vert="horz" wrap="square" anchor="ctr" anchorCtr="1"/>
          <a:lstStyle xmlns:a="http://schemas.openxmlformats.org/drawingml/2006/main"/>
          <a:p xmlns:a="http://schemas.openxmlformats.org/drawingml/2006/main"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1844961696"/>
        <crosses val="autoZero"/>
        <crossBetween val="between"/>
      </valAx>
    </plotArea>
    <plotVisOnly val="1"/>
    <dispBlanksAs val="gap"/>
  </chart>
</chartSpace>
</file>

<file path=xl/drawings/_rels/drawing1.xml.rels><Relationships xmlns="http://schemas.openxmlformats.org/package/2006/relationships"><Relationship Type="http://schemas.openxmlformats.org/officeDocument/2006/relationships/chart" Target="/xl/charts/chart1.xml" Id="rId1"/></Relationships>
</file>

<file path=xl/drawings/drawing1.xml><?xml version="1.0" encoding="utf-8"?>
<wsDr xmlns="http://schemas.openxmlformats.org/drawingml/2006/spreadsheetDrawing">
  <twoCellAnchor>
    <from>
      <col>8</col>
      <colOff>223836</colOff>
      <row>5</row>
      <rowOff>38099</rowOff>
    </from>
    <to>
      <col>17</col>
      <colOff>95249</colOff>
      <row>30</row>
      <rowOff>9524</rowOff>
    </to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twoCellAnchor>
</wsDr>
</file>

<file path=xl/externalLinks/_rels/externalLink1.xml.rels><Relationships xmlns="http://schemas.openxmlformats.org/package/2006/relationships"><Relationship Type="http://schemas.openxmlformats.org/officeDocument/2006/relationships/externalLinkPath" Target="file:///C:/Users/olivia/Documents/EPS_Models%20by%20Region/RMI/Louisiana/LA-eps/calibration_LA_v3.xlsx" TargetMode="External" Id="rId1"/></Relationships>
</file>

<file path=xl/externalLinks/_rels/externalLink2.xml.rels><Relationships xmlns="http://schemas.openxmlformats.org/package/2006/relationships"><Relationship Type="http://schemas.openxmlformats.org/officeDocument/2006/relationships/externalLinkPath" Target="file:///C:/Users/olivia/Documents/EPS_Models%20by%20Region/RMI/Connecticut/CT-EPS/calibration_v4.xlsx" TargetMode="External" Id="rId1"/></Relationships>
</file>

<file path=xl/externalLinks/_rels/externalLink3.xml.rels><Relationships xmlns="http://schemas.openxmlformats.org/package/2006/relationships"><Relationship Type="http://schemas.openxmlformats.org/officeDocument/2006/relationships/externalLinkPath" Target="file:///S:/E3%20Projects/CEO%20CO%20GHG%20Roadmap/Data/GHG%20Inventory/CO%20State%20Inventory%20Tool%202019/CO2FFC%20Module.xlsm" TargetMode="External" Id="rId1"/></Relationships>
</file>

<file path=xl/externalLinks/_rels/externalLink4.xml.rels><Relationships xmlns="http://schemas.openxmlformats.org/package/2006/relationships"><Relationship Type="http://schemas.openxmlformats.org/officeDocument/2006/relationships/externalLinkPath" Target="file:///C:/Users/olivia/Documents/EPS_Models%20by%20Region/RMI/Colorado/CO_Model/InputData/trans/BAADTbVT/BAU%20Avg%20Annual%20Dist%20Traveled%20by%20Veh%20Type.xlsx" TargetMode="External" Id="rId1"/></Relationships>
</file>

<file path=xl/externalLinks/externalLink1.xml><?xml version="1.0" encoding="utf-8"?>
<externalLink xmlns="http://schemas.openxmlformats.org/spreadsheetml/2006/main">
  <externalBook xmlns:r="http://schemas.openxmlformats.org/officeDocument/2006/relationships" r:id="rId1">
    <sheetNames>
      <sheetName val="Sources"/>
      <sheetName val="Notes"/>
      <sheetName val="Crosswalk"/>
      <sheetName val="Page 1 Generation and Fuel Data"/>
      <sheetName val="5. Generation"/>
      <sheetName val="Page 4 Generator Data"/>
      <sheetName val="Transportation"/>
      <sheetName val="Industrial Energy"/>
      <sheetName val="Commercial"/>
      <sheetName val="Residential"/>
      <sheetName val="Electricity"/>
      <sheetName val="CO2e"/>
      <sheetName val="EPS"/>
      <sheetName val="NoSettings"/>
      <sheetName val="outputvars"/>
      <sheetName val="Script_SEDS code"/>
      <sheetName val="SEDS industry crosswalk"/>
      <sheetName val="NonEnergy_SIT"/>
      <sheetName val="SEDS_2018"/>
      <sheetName val="SEDS_MSN Descriptions"/>
      <sheetName val="NREL_Energy"/>
      <sheetName val="NREL_Stock"/>
      <sheetName val="NREL_service_demand"/>
      <sheetName val="Pivot_NREL_Energy"/>
      <sheetName val="Pivot_NREL_Stock"/>
      <sheetName val="NREL_Pivot_service_demand"/>
      <sheetName val="Avlo"/>
      <sheetName val="BNEF"/>
      <sheetName val="EEI-IEI"/>
      <sheetName val="Growth"/>
      <sheetName val="Capacity"/>
      <sheetName val="Generation"/>
      <sheetName val="Net_Generation_1990-2019 Final"/>
      <sheetName val="EIA-860"/>
      <sheetName val="EIA-923"/>
      <sheetName val="AEO8"/>
      <sheetName val="AEO 9"/>
      <sheetName val="Cross-Page Data"/>
      <sheetName val="AEO_CO2"/>
      <sheetName val="EPA_CO2e Total by State"/>
      <sheetName val="EPA_CO2 Energy Related"/>
    </sheetNames>
    <sheetDataSet>
      <sheetData sheetId="0" refreshError="1"/>
      <sheetData sheetId="1">
        <row r="4">
          <cell r="A4">
            <v>2.9307099999999999E-7</v>
          </cell>
        </row>
        <row r="12">
          <cell r="A12">
            <v>1000000</v>
          </cell>
        </row>
        <row r="13">
          <cell r="A13">
            <v>1000000000</v>
          </cell>
        </row>
      </sheetData>
      <sheetData sheetId="2" refreshError="1"/>
      <sheetData sheetId="3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</sheetDataSet>
  </externalBook>
</externalLink>
</file>

<file path=xl/externalLinks/externalLink2.xml><?xml version="1.0" encoding="utf-8"?>
<externalLink xmlns="http://schemas.openxmlformats.org/spreadsheetml/2006/main">
  <externalBook xmlns:r="http://schemas.openxmlformats.org/officeDocument/2006/relationships" r:id="rId1">
    <sheetNames>
      <sheetName val="Sources"/>
      <sheetName val="Notes"/>
      <sheetName val="Crosswalk"/>
      <sheetName val="Transportation"/>
      <sheetName val="Industrial Energy"/>
      <sheetName val="Commercial"/>
      <sheetName val="Residential"/>
      <sheetName val="Electricity"/>
      <sheetName val="CO2e"/>
      <sheetName val="EPS"/>
      <sheetName val="NoSettings"/>
      <sheetName val="outputvars"/>
      <sheetName val="Script_SEDS code"/>
      <sheetName val="SEDS industry crosswalk"/>
      <sheetName val="NonEnergy_SIT"/>
      <sheetName val="SEDS_2018"/>
      <sheetName val="SEDS_MSN Descriptions"/>
      <sheetName val="NREL_Energy"/>
      <sheetName val="NREL_Stock"/>
      <sheetName val="NREL_service_demand"/>
      <sheetName val="Pivot_NREL_Energy"/>
      <sheetName val="Pivot_NREL_Stock"/>
      <sheetName val="NREL_Pivot_service_demand"/>
      <sheetName val="Avlo"/>
      <sheetName val="BNEF"/>
      <sheetName val="EEI-IEI"/>
      <sheetName val="Growth"/>
      <sheetName val="Capacity"/>
      <sheetName val="Generation"/>
      <sheetName val="Net_Generation_1990-2019 Final"/>
      <sheetName val="923"/>
      <sheetName val="EIA-860"/>
      <sheetName val="AEO8"/>
      <sheetName val="AEO 9"/>
      <sheetName val="Cross-Page Data"/>
      <sheetName val="AEO_CO2"/>
      <sheetName val="EPA_CO2e Total by State"/>
      <sheetName val="EPA_CO2 Energy Related"/>
    </sheetNames>
    <sheetDataSet>
      <sheetData sheetId="0"/>
      <sheetData sheetId="1">
        <row r="4">
          <cell r="A4">
            <v>2.9307099999999999E-7</v>
          </cell>
        </row>
        <row r="12">
          <cell r="A12">
            <v>1000000</v>
          </cell>
        </row>
        <row r="13">
          <cell r="A13">
            <v>1000000000</v>
          </cell>
        </row>
      </sheetData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</sheetDataSet>
  </externalBook>
</externalLink>
</file>

<file path=xl/externalLinks/externalLink3.xml><?xml version="1.0" encoding="utf-8"?>
<externalLink xmlns="http://schemas.openxmlformats.org/spreadsheetml/2006/main">
  <externalBook xmlns:r="http://schemas.openxmlformats.org/officeDocument/2006/relationships" r:id="rId1">
    <sheetNames>
      <sheetName val="Control"/>
      <sheetName val="Default State Energy Data Table"/>
      <sheetName val="Residential"/>
      <sheetName val="Commercial"/>
      <sheetName val="Transportation"/>
      <sheetName val="Electric Power"/>
      <sheetName val="Bunker Fuels"/>
      <sheetName val="Industrial"/>
      <sheetName val="Summary-MMTCO2E"/>
      <sheetName val="Summary-MMTCE"/>
      <sheetName val="Tracker"/>
      <sheetName val="Uncertainty"/>
      <sheetName val="FF Consumption"/>
      <sheetName val="Coal CC"/>
      <sheetName val="Non-Energy Consump."/>
      <sheetName val="Variable CC's"/>
      <sheetName val="Code Key"/>
      <sheetName val="SNG"/>
      <sheetName val="Ethanol"/>
      <sheetName val="Data Sources"/>
      <sheetName val="List Data"/>
      <sheetName val="Notes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>
        <row r="4">
          <cell r="E4"/>
          <cell r="F4">
            <v>1990</v>
          </cell>
          <cell r="G4">
            <v>1991</v>
          </cell>
          <cell r="H4">
            <v>1992</v>
          </cell>
          <cell r="I4">
            <v>1993</v>
          </cell>
          <cell r="J4">
            <v>1994</v>
          </cell>
          <cell r="K4">
            <v>1995</v>
          </cell>
          <cell r="L4">
            <v>1996</v>
          </cell>
          <cell r="M4">
            <v>1997</v>
          </cell>
          <cell r="N4">
            <v>1998</v>
          </cell>
          <cell r="O4">
            <v>1999</v>
          </cell>
          <cell r="P4">
            <v>2000</v>
          </cell>
          <cell r="Q4">
            <v>2001</v>
          </cell>
          <cell r="R4">
            <v>2002</v>
          </cell>
          <cell r="S4">
            <v>2003</v>
          </cell>
          <cell r="T4">
            <v>2004</v>
          </cell>
          <cell r="U4">
            <v>2005</v>
          </cell>
          <cell r="V4">
            <v>2006</v>
          </cell>
          <cell r="W4">
            <v>2007</v>
          </cell>
          <cell r="X4">
            <v>2008</v>
          </cell>
          <cell r="Y4">
            <v>2009</v>
          </cell>
          <cell r="Z4">
            <v>2010</v>
          </cell>
          <cell r="AA4">
            <v>2011</v>
          </cell>
          <cell r="AB4">
            <v>2012</v>
          </cell>
          <cell r="AC4">
            <v>2013</v>
          </cell>
          <cell r="AD4">
            <v>2014</v>
          </cell>
          <cell r="AE4">
            <v>2015</v>
          </cell>
          <cell r="AF4">
            <v>2016</v>
          </cell>
          <cell r="AG4">
            <v>2017</v>
          </cell>
          <cell r="AH4">
            <v>2018</v>
          </cell>
          <cell r="AI4">
            <v>2019</v>
          </cell>
          <cell r="AJ4">
            <v>2020</v>
          </cell>
        </row>
        <row r="5">
          <cell r="E5" t="str">
            <v>AK Industrial Aviation Gasoline Blending Components</v>
          </cell>
          <cell r="F5">
            <v>4</v>
          </cell>
          <cell r="G5">
            <v>-1</v>
          </cell>
          <cell r="H5">
            <v>3</v>
          </cell>
          <cell r="I5">
            <v>3</v>
          </cell>
          <cell r="J5">
            <v>107</v>
          </cell>
          <cell r="K5">
            <v>93</v>
          </cell>
          <cell r="L5">
            <v>130</v>
          </cell>
          <cell r="M5">
            <v>165</v>
          </cell>
          <cell r="N5">
            <v>87</v>
          </cell>
          <cell r="O5">
            <v>141</v>
          </cell>
          <cell r="P5">
            <v>84</v>
          </cell>
          <cell r="Q5">
            <v>134</v>
          </cell>
          <cell r="R5">
            <v>164</v>
          </cell>
          <cell r="S5">
            <v>165</v>
          </cell>
          <cell r="T5">
            <v>233</v>
          </cell>
          <cell r="U5">
            <v>189</v>
          </cell>
          <cell r="V5">
            <v>14</v>
          </cell>
          <cell r="W5">
            <v>39</v>
          </cell>
          <cell r="X5">
            <v>2</v>
          </cell>
          <cell r="Y5">
            <v>-14</v>
          </cell>
          <cell r="Z5">
            <v>-4</v>
          </cell>
          <cell r="AA5">
            <v>0</v>
          </cell>
          <cell r="AB5">
            <v>0</v>
          </cell>
          <cell r="AC5">
            <v>-5</v>
          </cell>
          <cell r="AD5">
            <v>-2</v>
          </cell>
          <cell r="AE5">
            <v>-3</v>
          </cell>
          <cell r="AF5"/>
        </row>
        <row r="6">
          <cell r="E6" t="str">
            <v>AL Industrial Aviation Gasoline Blending Components</v>
          </cell>
          <cell r="F6">
            <v>2</v>
          </cell>
          <cell r="G6">
            <v>-1</v>
          </cell>
          <cell r="H6">
            <v>1</v>
          </cell>
          <cell r="I6">
            <v>1</v>
          </cell>
          <cell r="J6">
            <v>49</v>
          </cell>
          <cell r="K6">
            <v>42</v>
          </cell>
          <cell r="L6">
            <v>57</v>
          </cell>
          <cell r="M6">
            <v>76</v>
          </cell>
          <cell r="N6">
            <v>32</v>
          </cell>
          <cell r="O6">
            <v>51</v>
          </cell>
          <cell r="P6">
            <v>30</v>
          </cell>
          <cell r="Q6">
            <v>42</v>
          </cell>
          <cell r="R6">
            <v>59</v>
          </cell>
          <cell r="S6">
            <v>58</v>
          </cell>
          <cell r="T6">
            <v>71</v>
          </cell>
          <cell r="U6">
            <v>69</v>
          </cell>
          <cell r="V6">
            <v>4</v>
          </cell>
          <cell r="W6">
            <v>13</v>
          </cell>
          <cell r="X6">
            <v>1</v>
          </cell>
          <cell r="Y6">
            <v>-6</v>
          </cell>
          <cell r="Z6">
            <v>-2</v>
          </cell>
          <cell r="AA6">
            <v>0</v>
          </cell>
          <cell r="AB6">
            <v>0</v>
          </cell>
          <cell r="AC6">
            <v>-3</v>
          </cell>
          <cell r="AD6">
            <v>-1</v>
          </cell>
          <cell r="AE6">
            <v>-3</v>
          </cell>
          <cell r="AF6"/>
        </row>
        <row r="7">
          <cell r="E7" t="str">
            <v>AR Industrial Aviation Gasoline Blending Components</v>
          </cell>
          <cell r="F7">
            <v>1</v>
          </cell>
          <cell r="G7">
            <v>0</v>
          </cell>
          <cell r="H7">
            <v>1</v>
          </cell>
          <cell r="I7">
            <v>1</v>
          </cell>
          <cell r="J7">
            <v>26</v>
          </cell>
          <cell r="K7">
            <v>22</v>
          </cell>
          <cell r="L7">
            <v>30</v>
          </cell>
          <cell r="M7">
            <v>38</v>
          </cell>
          <cell r="N7">
            <v>16</v>
          </cell>
          <cell r="O7">
            <v>24</v>
          </cell>
          <cell r="P7">
            <v>14</v>
          </cell>
          <cell r="Q7">
            <v>24</v>
          </cell>
          <cell r="R7">
            <v>32</v>
          </cell>
          <cell r="S7">
            <v>31</v>
          </cell>
          <cell r="T7">
            <v>48</v>
          </cell>
          <cell r="U7">
            <v>39</v>
          </cell>
          <cell r="V7">
            <v>3</v>
          </cell>
          <cell r="W7">
            <v>8</v>
          </cell>
          <cell r="X7">
            <v>0</v>
          </cell>
          <cell r="Y7">
            <v>-4</v>
          </cell>
          <cell r="Z7">
            <v>-1</v>
          </cell>
          <cell r="AA7">
            <v>0</v>
          </cell>
          <cell r="AB7">
            <v>0</v>
          </cell>
          <cell r="AC7">
            <v>-2</v>
          </cell>
          <cell r="AD7">
            <v>-1</v>
          </cell>
          <cell r="AE7">
            <v>-2</v>
          </cell>
          <cell r="AF7"/>
        </row>
        <row r="8">
          <cell r="E8" t="str">
            <v>AZ Industrial Aviation Gasoline Blending Components</v>
          </cell>
          <cell r="F8">
            <v>0</v>
          </cell>
          <cell r="G8">
            <v>0</v>
          </cell>
          <cell r="H8">
            <v>0</v>
          </cell>
          <cell r="I8">
            <v>0</v>
          </cell>
          <cell r="J8">
            <v>0</v>
          </cell>
          <cell r="K8">
            <v>0</v>
          </cell>
          <cell r="L8">
            <v>0</v>
          </cell>
          <cell r="M8">
            <v>0</v>
          </cell>
          <cell r="N8">
            <v>0</v>
          </cell>
          <cell r="O8">
            <v>0</v>
          </cell>
          <cell r="P8">
            <v>0</v>
          </cell>
          <cell r="Q8">
            <v>0</v>
          </cell>
          <cell r="R8">
            <v>0</v>
          </cell>
          <cell r="S8">
            <v>0</v>
          </cell>
          <cell r="T8">
            <v>0</v>
          </cell>
          <cell r="U8">
            <v>0</v>
          </cell>
          <cell r="V8">
            <v>0</v>
          </cell>
          <cell r="W8">
            <v>0</v>
          </cell>
          <cell r="X8">
            <v>0</v>
          </cell>
          <cell r="Y8">
            <v>0</v>
          </cell>
          <cell r="Z8">
            <v>0</v>
          </cell>
          <cell r="AA8">
            <v>0</v>
          </cell>
          <cell r="AB8">
            <v>0</v>
          </cell>
          <cell r="AC8">
            <v>0</v>
          </cell>
          <cell r="AD8">
            <v>0</v>
          </cell>
          <cell r="AE8">
            <v>0</v>
          </cell>
          <cell r="AF8"/>
        </row>
        <row r="9">
          <cell r="E9" t="str">
            <v>CA Industrial Aviation Gasoline Blending Components</v>
          </cell>
          <cell r="F9">
            <v>33</v>
          </cell>
          <cell r="G9">
            <v>-10</v>
          </cell>
          <cell r="H9">
            <v>20</v>
          </cell>
          <cell r="I9">
            <v>19</v>
          </cell>
          <cell r="J9">
            <v>769</v>
          </cell>
          <cell r="K9">
            <v>642</v>
          </cell>
          <cell r="L9">
            <v>848</v>
          </cell>
          <cell r="M9">
            <v>1092</v>
          </cell>
          <cell r="N9">
            <v>475</v>
          </cell>
          <cell r="O9">
            <v>747</v>
          </cell>
          <cell r="P9">
            <v>449</v>
          </cell>
          <cell r="Q9">
            <v>739</v>
          </cell>
          <cell r="R9">
            <v>907</v>
          </cell>
          <cell r="S9">
            <v>885</v>
          </cell>
          <cell r="T9">
            <v>1251</v>
          </cell>
          <cell r="U9">
            <v>1016</v>
          </cell>
          <cell r="V9">
            <v>76</v>
          </cell>
          <cell r="W9">
            <v>208</v>
          </cell>
          <cell r="X9">
            <v>11</v>
          </cell>
          <cell r="Y9">
            <v>-87</v>
          </cell>
          <cell r="Z9">
            <v>-27</v>
          </cell>
          <cell r="AA9">
            <v>1</v>
          </cell>
          <cell r="AB9">
            <v>0</v>
          </cell>
          <cell r="AC9">
            <v>-40</v>
          </cell>
          <cell r="AD9">
            <v>-15</v>
          </cell>
          <cell r="AE9">
            <v>-36</v>
          </cell>
          <cell r="AF9"/>
        </row>
        <row r="10">
          <cell r="E10" t="str">
            <v>CO Industrial Aviation Gasoline Blending Components</v>
          </cell>
          <cell r="F10">
            <v>1</v>
          </cell>
          <cell r="G10">
            <v>0</v>
          </cell>
          <cell r="H10">
            <v>1</v>
          </cell>
          <cell r="I10">
            <v>1</v>
          </cell>
          <cell r="J10">
            <v>35</v>
          </cell>
          <cell r="K10">
            <v>30</v>
          </cell>
          <cell r="L10">
            <v>39</v>
          </cell>
          <cell r="M10">
            <v>50</v>
          </cell>
          <cell r="N10">
            <v>21</v>
          </cell>
          <cell r="O10">
            <v>33</v>
          </cell>
          <cell r="P10">
            <v>20</v>
          </cell>
          <cell r="Q10">
            <v>33</v>
          </cell>
          <cell r="R10">
            <v>40</v>
          </cell>
          <cell r="S10">
            <v>39</v>
          </cell>
          <cell r="T10">
            <v>54</v>
          </cell>
          <cell r="U10">
            <v>48</v>
          </cell>
          <cell r="V10">
            <v>4</v>
          </cell>
          <cell r="W10">
            <v>10</v>
          </cell>
          <cell r="X10">
            <v>1</v>
          </cell>
          <cell r="Y10">
            <v>-5</v>
          </cell>
          <cell r="Z10">
            <v>-1</v>
          </cell>
          <cell r="AA10">
            <v>0</v>
          </cell>
          <cell r="AB10">
            <v>0</v>
          </cell>
          <cell r="AC10">
            <v>-2</v>
          </cell>
          <cell r="AD10">
            <v>-1</v>
          </cell>
          <cell r="AE10">
            <v>-2</v>
          </cell>
          <cell r="AF10"/>
        </row>
        <row r="11">
          <cell r="E11" t="str">
            <v>CT Industrial Aviation Gasoline Blending Components</v>
          </cell>
          <cell r="F11">
            <v>0</v>
          </cell>
          <cell r="G11">
            <v>0</v>
          </cell>
          <cell r="H11">
            <v>0</v>
          </cell>
          <cell r="I11">
            <v>0</v>
          </cell>
          <cell r="J11">
            <v>0</v>
          </cell>
          <cell r="K11">
            <v>0</v>
          </cell>
          <cell r="L11">
            <v>0</v>
          </cell>
          <cell r="M11">
            <v>0</v>
          </cell>
          <cell r="N11">
            <v>0</v>
          </cell>
          <cell r="O11">
            <v>0</v>
          </cell>
          <cell r="P11">
            <v>0</v>
          </cell>
          <cell r="Q11">
            <v>0</v>
          </cell>
          <cell r="R11">
            <v>0</v>
          </cell>
          <cell r="S11">
            <v>0</v>
          </cell>
          <cell r="T11">
            <v>0</v>
          </cell>
          <cell r="U11">
            <v>0</v>
          </cell>
          <cell r="V11">
            <v>0</v>
          </cell>
          <cell r="W11">
            <v>0</v>
          </cell>
          <cell r="X11">
            <v>0</v>
          </cell>
          <cell r="Y11">
            <v>0</v>
          </cell>
          <cell r="Z11">
            <v>0</v>
          </cell>
          <cell r="AA11">
            <v>0</v>
          </cell>
          <cell r="AB11">
            <v>0</v>
          </cell>
          <cell r="AC11">
            <v>0</v>
          </cell>
          <cell r="AD11">
            <v>0</v>
          </cell>
          <cell r="AE11">
            <v>0</v>
          </cell>
          <cell r="AF11"/>
        </row>
        <row r="12">
          <cell r="E12" t="str">
            <v>DC Industrial Aviation Gasoline Blending Components</v>
          </cell>
          <cell r="F12">
            <v>0</v>
          </cell>
          <cell r="G12">
            <v>0</v>
          </cell>
          <cell r="H12">
            <v>0</v>
          </cell>
          <cell r="I12">
            <v>0</v>
          </cell>
          <cell r="J12">
            <v>0</v>
          </cell>
          <cell r="K12">
            <v>0</v>
          </cell>
          <cell r="L12">
            <v>0</v>
          </cell>
          <cell r="M12">
            <v>0</v>
          </cell>
          <cell r="N12">
            <v>0</v>
          </cell>
          <cell r="O12">
            <v>0</v>
          </cell>
          <cell r="P12">
            <v>0</v>
          </cell>
          <cell r="Q12">
            <v>0</v>
          </cell>
          <cell r="R12">
            <v>0</v>
          </cell>
          <cell r="S12">
            <v>0</v>
          </cell>
          <cell r="T12">
            <v>0</v>
          </cell>
          <cell r="U12">
            <v>0</v>
          </cell>
          <cell r="V12">
            <v>0</v>
          </cell>
          <cell r="W12">
            <v>0</v>
          </cell>
          <cell r="X12">
            <v>0</v>
          </cell>
          <cell r="Y12">
            <v>0</v>
          </cell>
          <cell r="Z12">
            <v>0</v>
          </cell>
          <cell r="AA12">
            <v>0</v>
          </cell>
          <cell r="AB12">
            <v>0</v>
          </cell>
          <cell r="AC12">
            <v>0</v>
          </cell>
          <cell r="AD12">
            <v>0</v>
          </cell>
          <cell r="AE12">
            <v>0</v>
          </cell>
          <cell r="AF12"/>
        </row>
        <row r="13">
          <cell r="E13" t="str">
            <v>DE Industrial Aviation Gasoline Blending Components</v>
          </cell>
          <cell r="F13">
            <v>2</v>
          </cell>
          <cell r="G13">
            <v>-1</v>
          </cell>
          <cell r="H13">
            <v>1</v>
          </cell>
          <cell r="I13">
            <v>1</v>
          </cell>
          <cell r="J13">
            <v>57</v>
          </cell>
          <cell r="K13">
            <v>49</v>
          </cell>
          <cell r="L13">
            <v>64</v>
          </cell>
          <cell r="M13">
            <v>82</v>
          </cell>
          <cell r="N13">
            <v>39</v>
          </cell>
          <cell r="O13">
            <v>62</v>
          </cell>
          <cell r="P13">
            <v>38</v>
          </cell>
          <cell r="Q13">
            <v>65</v>
          </cell>
          <cell r="R13">
            <v>80</v>
          </cell>
          <cell r="S13">
            <v>78</v>
          </cell>
          <cell r="T13">
            <v>109</v>
          </cell>
          <cell r="U13">
            <v>92</v>
          </cell>
          <cell r="V13">
            <v>7</v>
          </cell>
          <cell r="W13">
            <v>19</v>
          </cell>
          <cell r="X13">
            <v>1</v>
          </cell>
          <cell r="Y13">
            <v>0</v>
          </cell>
          <cell r="Z13">
            <v>0</v>
          </cell>
          <cell r="AA13">
            <v>0</v>
          </cell>
          <cell r="AB13">
            <v>0</v>
          </cell>
          <cell r="AC13">
            <v>-4</v>
          </cell>
          <cell r="AD13">
            <v>-1</v>
          </cell>
          <cell r="AE13">
            <v>-3</v>
          </cell>
          <cell r="AF13"/>
          <cell r="AG13"/>
        </row>
        <row r="14">
          <cell r="E14" t="str">
            <v>FL Industrial Aviation Gasoline Blending Components</v>
          </cell>
          <cell r="F14">
            <v>0</v>
          </cell>
          <cell r="G14">
            <v>0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  <cell r="N14">
            <v>0</v>
          </cell>
          <cell r="O14">
            <v>0</v>
          </cell>
          <cell r="P14">
            <v>0</v>
          </cell>
          <cell r="Q14">
            <v>0</v>
          </cell>
          <cell r="R14">
            <v>0</v>
          </cell>
          <cell r="S14">
            <v>0</v>
          </cell>
          <cell r="T14">
            <v>0</v>
          </cell>
          <cell r="U14">
            <v>0</v>
          </cell>
          <cell r="V14">
            <v>0</v>
          </cell>
          <cell r="W14">
            <v>0</v>
          </cell>
          <cell r="X14">
            <v>0</v>
          </cell>
          <cell r="Y14">
            <v>0</v>
          </cell>
          <cell r="Z14">
            <v>0</v>
          </cell>
          <cell r="AA14">
            <v>0</v>
          </cell>
          <cell r="AB14">
            <v>0</v>
          </cell>
          <cell r="AC14">
            <v>0</v>
          </cell>
          <cell r="AD14">
            <v>0</v>
          </cell>
          <cell r="AE14">
            <v>0</v>
          </cell>
          <cell r="AF14"/>
        </row>
        <row r="15">
          <cell r="E15" t="str">
            <v>GA Industrial Aviation Gasoline Blending Components</v>
          </cell>
          <cell r="F15">
            <v>0</v>
          </cell>
          <cell r="G15">
            <v>0</v>
          </cell>
          <cell r="H15">
            <v>0</v>
          </cell>
          <cell r="I15">
            <v>0</v>
          </cell>
          <cell r="J15">
            <v>2</v>
          </cell>
          <cell r="K15">
            <v>2</v>
          </cell>
          <cell r="L15">
            <v>3</v>
          </cell>
          <cell r="M15">
            <v>3</v>
          </cell>
          <cell r="N15">
            <v>1</v>
          </cell>
          <cell r="O15">
            <v>8</v>
          </cell>
          <cell r="P15">
            <v>1</v>
          </cell>
          <cell r="Q15">
            <v>2</v>
          </cell>
          <cell r="R15">
            <v>2</v>
          </cell>
          <cell r="S15">
            <v>2</v>
          </cell>
          <cell r="T15">
            <v>0</v>
          </cell>
          <cell r="U15">
            <v>0</v>
          </cell>
          <cell r="V15">
            <v>0</v>
          </cell>
          <cell r="W15">
            <v>0</v>
          </cell>
          <cell r="X15">
            <v>0</v>
          </cell>
          <cell r="Y15">
            <v>0</v>
          </cell>
          <cell r="Z15">
            <v>0</v>
          </cell>
          <cell r="AA15">
            <v>0</v>
          </cell>
          <cell r="AB15">
            <v>0</v>
          </cell>
          <cell r="AC15">
            <v>0</v>
          </cell>
          <cell r="AD15">
            <v>0</v>
          </cell>
          <cell r="AE15">
            <v>0</v>
          </cell>
          <cell r="AF15"/>
        </row>
        <row r="16">
          <cell r="E16" t="str">
            <v>HI Industrial Aviation Gasoline Blending Components</v>
          </cell>
          <cell r="F16">
            <v>2</v>
          </cell>
          <cell r="G16">
            <v>-1</v>
          </cell>
          <cell r="H16">
            <v>2</v>
          </cell>
          <cell r="I16">
            <v>1</v>
          </cell>
          <cell r="J16">
            <v>60</v>
          </cell>
          <cell r="K16">
            <v>52</v>
          </cell>
          <cell r="L16">
            <v>68</v>
          </cell>
          <cell r="M16">
            <v>86</v>
          </cell>
          <cell r="N16">
            <v>37</v>
          </cell>
          <cell r="O16">
            <v>58</v>
          </cell>
          <cell r="P16">
            <v>34</v>
          </cell>
          <cell r="Q16">
            <v>55</v>
          </cell>
          <cell r="R16">
            <v>67</v>
          </cell>
          <cell r="S16">
            <v>66</v>
          </cell>
          <cell r="T16">
            <v>92</v>
          </cell>
          <cell r="U16">
            <v>75</v>
          </cell>
          <cell r="V16">
            <v>6</v>
          </cell>
          <cell r="W16">
            <v>15</v>
          </cell>
          <cell r="X16">
            <v>1</v>
          </cell>
          <cell r="Y16">
            <v>-7</v>
          </cell>
          <cell r="Z16">
            <v>-2</v>
          </cell>
          <cell r="AA16">
            <v>0</v>
          </cell>
          <cell r="AB16">
            <v>0</v>
          </cell>
          <cell r="AC16">
            <v>-3</v>
          </cell>
          <cell r="AD16">
            <v>-1</v>
          </cell>
          <cell r="AE16">
            <v>-3</v>
          </cell>
          <cell r="AF16"/>
        </row>
        <row r="17">
          <cell r="E17" t="str">
            <v>IA Industrial Aviation Gasoline Blending Components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  <cell r="N17">
            <v>0</v>
          </cell>
          <cell r="O17">
            <v>0</v>
          </cell>
          <cell r="P17">
            <v>0</v>
          </cell>
          <cell r="Q17">
            <v>0</v>
          </cell>
          <cell r="R17">
            <v>0</v>
          </cell>
          <cell r="S17">
            <v>0</v>
          </cell>
          <cell r="T17">
            <v>0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  <cell r="Y17">
            <v>0</v>
          </cell>
          <cell r="Z17">
            <v>0</v>
          </cell>
          <cell r="AA17">
            <v>0</v>
          </cell>
          <cell r="AB17">
            <v>0</v>
          </cell>
          <cell r="AC17">
            <v>0</v>
          </cell>
          <cell r="AD17">
            <v>0</v>
          </cell>
          <cell r="AE17">
            <v>0</v>
          </cell>
          <cell r="AF17"/>
        </row>
        <row r="18">
          <cell r="E18" t="str">
            <v>ID Industrial Aviation Gasoline Blending Components</v>
          </cell>
          <cell r="F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  <cell r="L18">
            <v>0</v>
          </cell>
          <cell r="M18">
            <v>0</v>
          </cell>
          <cell r="N18">
            <v>0</v>
          </cell>
          <cell r="O18">
            <v>0</v>
          </cell>
          <cell r="P18">
            <v>0</v>
          </cell>
          <cell r="Q18">
            <v>0</v>
          </cell>
          <cell r="R18">
            <v>0</v>
          </cell>
          <cell r="S18">
            <v>0</v>
          </cell>
          <cell r="T18">
            <v>0</v>
          </cell>
          <cell r="U18">
            <v>0</v>
          </cell>
          <cell r="V18">
            <v>0</v>
          </cell>
          <cell r="W18">
            <v>0</v>
          </cell>
          <cell r="X18">
            <v>0</v>
          </cell>
          <cell r="Y18">
            <v>0</v>
          </cell>
          <cell r="Z18">
            <v>0</v>
          </cell>
          <cell r="AA18">
            <v>0</v>
          </cell>
          <cell r="AB18">
            <v>0</v>
          </cell>
          <cell r="AC18">
            <v>0</v>
          </cell>
          <cell r="AD18">
            <v>0</v>
          </cell>
          <cell r="AE18">
            <v>0</v>
          </cell>
          <cell r="AF18"/>
        </row>
        <row r="19">
          <cell r="E19" t="str">
            <v>IL Industrial Aviation Gasoline Blending Components</v>
          </cell>
          <cell r="F19">
            <v>15</v>
          </cell>
          <cell r="G19">
            <v>-5</v>
          </cell>
          <cell r="H19">
            <v>10</v>
          </cell>
          <cell r="I19">
            <v>10</v>
          </cell>
          <cell r="J19">
            <v>405</v>
          </cell>
          <cell r="K19">
            <v>334</v>
          </cell>
          <cell r="L19">
            <v>434</v>
          </cell>
          <cell r="M19">
            <v>570</v>
          </cell>
          <cell r="N19">
            <v>256</v>
          </cell>
          <cell r="O19">
            <v>404</v>
          </cell>
          <cell r="P19">
            <v>238</v>
          </cell>
          <cell r="Q19">
            <v>291</v>
          </cell>
          <cell r="R19">
            <v>400</v>
          </cell>
          <cell r="S19">
            <v>391</v>
          </cell>
          <cell r="T19">
            <v>559</v>
          </cell>
          <cell r="U19">
            <v>458</v>
          </cell>
          <cell r="V19">
            <v>34</v>
          </cell>
          <cell r="W19">
            <v>95</v>
          </cell>
          <cell r="X19">
            <v>5</v>
          </cell>
          <cell r="Y19">
            <v>-43</v>
          </cell>
          <cell r="Z19">
            <v>-13</v>
          </cell>
          <cell r="AA19">
            <v>1</v>
          </cell>
          <cell r="AB19">
            <v>0</v>
          </cell>
          <cell r="AC19">
            <v>-20</v>
          </cell>
          <cell r="AD19">
            <v>-7</v>
          </cell>
          <cell r="AE19">
            <v>-18</v>
          </cell>
          <cell r="AF19"/>
        </row>
        <row r="20">
          <cell r="E20" t="str">
            <v>IN Industrial Aviation Gasoline Blending Components</v>
          </cell>
          <cell r="F20">
            <v>7</v>
          </cell>
          <cell r="G20">
            <v>-2</v>
          </cell>
          <cell r="H20">
            <v>5</v>
          </cell>
          <cell r="I20">
            <v>4</v>
          </cell>
          <cell r="J20">
            <v>176</v>
          </cell>
          <cell r="K20">
            <v>146</v>
          </cell>
          <cell r="L20">
            <v>198</v>
          </cell>
          <cell r="M20">
            <v>252</v>
          </cell>
          <cell r="N20">
            <v>108</v>
          </cell>
          <cell r="O20">
            <v>170</v>
          </cell>
          <cell r="P20">
            <v>101</v>
          </cell>
          <cell r="Q20">
            <v>162</v>
          </cell>
          <cell r="R20">
            <v>197</v>
          </cell>
          <cell r="S20">
            <v>193</v>
          </cell>
          <cell r="T20">
            <v>270</v>
          </cell>
          <cell r="U20">
            <v>219</v>
          </cell>
          <cell r="V20">
            <v>16</v>
          </cell>
          <cell r="W20">
            <v>45</v>
          </cell>
          <cell r="X20">
            <v>2</v>
          </cell>
          <cell r="Y20">
            <v>-20</v>
          </cell>
          <cell r="Z20">
            <v>-6</v>
          </cell>
          <cell r="AA20">
            <v>0</v>
          </cell>
          <cell r="AB20">
            <v>0</v>
          </cell>
          <cell r="AC20">
            <v>-9</v>
          </cell>
          <cell r="AD20">
            <v>-3</v>
          </cell>
          <cell r="AE20">
            <v>-8</v>
          </cell>
          <cell r="AF20"/>
        </row>
        <row r="21">
          <cell r="E21" t="str">
            <v>KS Industrial Aviation Gasoline Blending Components</v>
          </cell>
          <cell r="F21">
            <v>6</v>
          </cell>
          <cell r="G21">
            <v>-2</v>
          </cell>
          <cell r="H21">
            <v>3</v>
          </cell>
          <cell r="I21">
            <v>3</v>
          </cell>
          <cell r="J21">
            <v>119</v>
          </cell>
          <cell r="K21">
            <v>103</v>
          </cell>
          <cell r="L21">
            <v>130</v>
          </cell>
          <cell r="M21">
            <v>166</v>
          </cell>
          <cell r="N21">
            <v>71</v>
          </cell>
          <cell r="O21">
            <v>115</v>
          </cell>
          <cell r="P21">
            <v>69</v>
          </cell>
          <cell r="Q21">
            <v>112</v>
          </cell>
          <cell r="R21">
            <v>135</v>
          </cell>
          <cell r="S21">
            <v>132</v>
          </cell>
          <cell r="T21">
            <v>185</v>
          </cell>
          <cell r="U21">
            <v>152</v>
          </cell>
          <cell r="V21">
            <v>11</v>
          </cell>
          <cell r="W21">
            <v>32</v>
          </cell>
          <cell r="X21">
            <v>2</v>
          </cell>
          <cell r="Y21">
            <v>-16</v>
          </cell>
          <cell r="Z21">
            <v>-5</v>
          </cell>
          <cell r="AA21">
            <v>0</v>
          </cell>
          <cell r="AB21">
            <v>0</v>
          </cell>
          <cell r="AC21">
            <v>-7</v>
          </cell>
          <cell r="AD21">
            <v>-3</v>
          </cell>
          <cell r="AE21">
            <v>-7</v>
          </cell>
          <cell r="AF21"/>
        </row>
        <row r="22">
          <cell r="E22" t="str">
            <v>KY Industrial Aviation Gasoline Blending Components</v>
          </cell>
          <cell r="F22">
            <v>3</v>
          </cell>
          <cell r="G22">
            <v>-1</v>
          </cell>
          <cell r="H22">
            <v>2</v>
          </cell>
          <cell r="I22">
            <v>2</v>
          </cell>
          <cell r="J22">
            <v>89</v>
          </cell>
          <cell r="K22">
            <v>77</v>
          </cell>
          <cell r="L22">
            <v>103</v>
          </cell>
          <cell r="M22">
            <v>131</v>
          </cell>
          <cell r="N22">
            <v>57</v>
          </cell>
          <cell r="O22">
            <v>89</v>
          </cell>
          <cell r="P22">
            <v>53</v>
          </cell>
          <cell r="Q22">
            <v>85</v>
          </cell>
          <cell r="R22">
            <v>104</v>
          </cell>
          <cell r="S22">
            <v>101</v>
          </cell>
          <cell r="T22">
            <v>142</v>
          </cell>
          <cell r="U22">
            <v>115</v>
          </cell>
          <cell r="V22">
            <v>8</v>
          </cell>
          <cell r="W22">
            <v>23</v>
          </cell>
          <cell r="X22">
            <v>1</v>
          </cell>
          <cell r="Y22">
            <v>-10</v>
          </cell>
          <cell r="Z22">
            <v>-3</v>
          </cell>
          <cell r="AA22">
            <v>0</v>
          </cell>
          <cell r="AB22">
            <v>0</v>
          </cell>
          <cell r="AC22">
            <v>-5</v>
          </cell>
          <cell r="AD22">
            <v>-2</v>
          </cell>
          <cell r="AE22">
            <v>-5</v>
          </cell>
          <cell r="AF22"/>
        </row>
        <row r="23">
          <cell r="E23" t="str">
            <v>LA Industrial Aviation Gasoline Blending Components</v>
          </cell>
          <cell r="F23">
            <v>36</v>
          </cell>
          <cell r="G23">
            <v>-12</v>
          </cell>
          <cell r="H23">
            <v>25</v>
          </cell>
          <cell r="I23">
            <v>23</v>
          </cell>
          <cell r="J23">
            <v>953</v>
          </cell>
          <cell r="K23">
            <v>843</v>
          </cell>
          <cell r="L23">
            <v>1114</v>
          </cell>
          <cell r="M23">
            <v>1419</v>
          </cell>
          <cell r="N23">
            <v>648</v>
          </cell>
          <cell r="O23">
            <v>1050</v>
          </cell>
          <cell r="P23">
            <v>625</v>
          </cell>
          <cell r="Q23">
            <v>993</v>
          </cell>
          <cell r="R23">
            <v>1240</v>
          </cell>
          <cell r="S23">
            <v>1227</v>
          </cell>
          <cell r="T23">
            <v>1731</v>
          </cell>
          <cell r="U23">
            <v>1284</v>
          </cell>
          <cell r="V23">
            <v>112</v>
          </cell>
          <cell r="W23">
            <v>305</v>
          </cell>
          <cell r="X23">
            <v>16</v>
          </cell>
          <cell r="Y23">
            <v>-142</v>
          </cell>
          <cell r="Z23">
            <v>-45</v>
          </cell>
          <cell r="AA23">
            <v>2</v>
          </cell>
          <cell r="AB23">
            <v>-1</v>
          </cell>
          <cell r="AC23">
            <v>-70</v>
          </cell>
          <cell r="AD23">
            <v>-26</v>
          </cell>
          <cell r="AE23">
            <v>-64</v>
          </cell>
          <cell r="AF23"/>
        </row>
        <row r="24">
          <cell r="E24" t="str">
            <v>MA Industrial Aviation Gasoline Blending Components</v>
          </cell>
          <cell r="F24">
            <v>0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  <cell r="T24">
            <v>0</v>
          </cell>
          <cell r="U24">
            <v>0</v>
          </cell>
          <cell r="V24">
            <v>0</v>
          </cell>
          <cell r="W24">
            <v>0</v>
          </cell>
          <cell r="X24">
            <v>0</v>
          </cell>
          <cell r="Y24">
            <v>0</v>
          </cell>
          <cell r="Z24">
            <v>0</v>
          </cell>
          <cell r="AA24">
            <v>0</v>
          </cell>
          <cell r="AB24">
            <v>0</v>
          </cell>
          <cell r="AC24">
            <v>0</v>
          </cell>
          <cell r="AD24">
            <v>0</v>
          </cell>
          <cell r="AE24">
            <v>0</v>
          </cell>
          <cell r="AF24"/>
        </row>
        <row r="25">
          <cell r="E25" t="str">
            <v>MD Industrial Aviation Gasoline Blending Components</v>
          </cell>
          <cell r="F25">
            <v>0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  <cell r="T25">
            <v>0</v>
          </cell>
          <cell r="U25">
            <v>0</v>
          </cell>
          <cell r="V25">
            <v>0</v>
          </cell>
          <cell r="W25">
            <v>0</v>
          </cell>
          <cell r="X25">
            <v>0</v>
          </cell>
          <cell r="Y25">
            <v>0</v>
          </cell>
          <cell r="Z25">
            <v>0</v>
          </cell>
          <cell r="AA25">
            <v>0</v>
          </cell>
          <cell r="AB25">
            <v>0</v>
          </cell>
          <cell r="AC25">
            <v>0</v>
          </cell>
          <cell r="AD25">
            <v>0</v>
          </cell>
          <cell r="AE25">
            <v>0</v>
          </cell>
          <cell r="AF25"/>
        </row>
        <row r="26">
          <cell r="E26" t="str">
            <v>ME Industrial Aviation Gasoline Blending Components</v>
          </cell>
          <cell r="F26">
            <v>0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  <cell r="N26">
            <v>0</v>
          </cell>
          <cell r="O26">
            <v>0</v>
          </cell>
          <cell r="P26">
            <v>0</v>
          </cell>
          <cell r="Q26">
            <v>0</v>
          </cell>
          <cell r="R26">
            <v>0</v>
          </cell>
          <cell r="S26">
            <v>0</v>
          </cell>
          <cell r="T26">
            <v>0</v>
          </cell>
          <cell r="U26">
            <v>0</v>
          </cell>
          <cell r="V26">
            <v>0</v>
          </cell>
          <cell r="W26">
            <v>0</v>
          </cell>
          <cell r="X26">
            <v>0</v>
          </cell>
          <cell r="Y26">
            <v>0</v>
          </cell>
          <cell r="Z26">
            <v>0</v>
          </cell>
          <cell r="AA26">
            <v>0</v>
          </cell>
          <cell r="AB26">
            <v>0</v>
          </cell>
          <cell r="AC26">
            <v>0</v>
          </cell>
          <cell r="AD26">
            <v>0</v>
          </cell>
          <cell r="AE26">
            <v>0</v>
          </cell>
          <cell r="AF26"/>
        </row>
        <row r="27">
          <cell r="E27" t="str">
            <v>MI Industrial Aviation Gasoline Blending Components</v>
          </cell>
          <cell r="F27">
            <v>2</v>
          </cell>
          <cell r="G27">
            <v>-1</v>
          </cell>
          <cell r="H27">
            <v>1</v>
          </cell>
          <cell r="I27">
            <v>1</v>
          </cell>
          <cell r="J27">
            <v>47</v>
          </cell>
          <cell r="K27">
            <v>42</v>
          </cell>
          <cell r="L27">
            <v>55</v>
          </cell>
          <cell r="M27">
            <v>71</v>
          </cell>
          <cell r="N27">
            <v>31</v>
          </cell>
          <cell r="O27">
            <v>29</v>
          </cell>
          <cell r="P27">
            <v>17</v>
          </cell>
          <cell r="Q27">
            <v>28</v>
          </cell>
          <cell r="R27">
            <v>34</v>
          </cell>
          <cell r="S27">
            <v>33</v>
          </cell>
          <cell r="T27">
            <v>46</v>
          </cell>
          <cell r="U27">
            <v>51</v>
          </cell>
          <cell r="V27">
            <v>4</v>
          </cell>
          <cell r="W27">
            <v>11</v>
          </cell>
          <cell r="X27">
            <v>1</v>
          </cell>
          <cell r="Y27">
            <v>-5</v>
          </cell>
          <cell r="Z27">
            <v>-2</v>
          </cell>
          <cell r="AA27">
            <v>0</v>
          </cell>
          <cell r="AB27">
            <v>0</v>
          </cell>
          <cell r="AC27">
            <v>-3</v>
          </cell>
          <cell r="AD27">
            <v>-1</v>
          </cell>
          <cell r="AE27">
            <v>-3</v>
          </cell>
          <cell r="AF27"/>
        </row>
        <row r="28">
          <cell r="E28" t="str">
            <v>MN Industrial Aviation Gasoline Blending Components</v>
          </cell>
          <cell r="F28">
            <v>4</v>
          </cell>
          <cell r="G28">
            <v>-1</v>
          </cell>
          <cell r="H28">
            <v>3</v>
          </cell>
          <cell r="I28">
            <v>3</v>
          </cell>
          <cell r="J28">
            <v>120</v>
          </cell>
          <cell r="K28">
            <v>104</v>
          </cell>
          <cell r="L28">
            <v>146</v>
          </cell>
          <cell r="M28">
            <v>186</v>
          </cell>
          <cell r="N28">
            <v>82</v>
          </cell>
          <cell r="O28">
            <v>129</v>
          </cell>
          <cell r="P28">
            <v>78</v>
          </cell>
          <cell r="Q28">
            <v>125</v>
          </cell>
          <cell r="R28">
            <v>153</v>
          </cell>
          <cell r="S28">
            <v>149</v>
          </cell>
          <cell r="T28">
            <v>209</v>
          </cell>
          <cell r="U28">
            <v>177</v>
          </cell>
          <cell r="V28">
            <v>13</v>
          </cell>
          <cell r="W28">
            <v>37</v>
          </cell>
          <cell r="X28">
            <v>2</v>
          </cell>
          <cell r="Y28">
            <v>-17</v>
          </cell>
          <cell r="Z28">
            <v>-5</v>
          </cell>
          <cell r="AA28">
            <v>0</v>
          </cell>
          <cell r="AB28">
            <v>0</v>
          </cell>
          <cell r="AC28">
            <v>-8</v>
          </cell>
          <cell r="AD28">
            <v>-3</v>
          </cell>
          <cell r="AE28">
            <v>-7</v>
          </cell>
          <cell r="AF28"/>
        </row>
        <row r="29">
          <cell r="E29" t="str">
            <v>MO Industrial Aviation Gasoline Blending Components</v>
          </cell>
          <cell r="F29">
            <v>0</v>
          </cell>
          <cell r="G29">
            <v>0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  <cell r="T29">
            <v>0</v>
          </cell>
          <cell r="U29">
            <v>0</v>
          </cell>
          <cell r="V29">
            <v>0</v>
          </cell>
          <cell r="W29">
            <v>0</v>
          </cell>
          <cell r="X29">
            <v>0</v>
          </cell>
          <cell r="Y29">
            <v>0</v>
          </cell>
          <cell r="Z29">
            <v>0</v>
          </cell>
          <cell r="AA29">
            <v>0</v>
          </cell>
          <cell r="AB29">
            <v>0</v>
          </cell>
          <cell r="AC29">
            <v>0</v>
          </cell>
          <cell r="AD29">
            <v>0</v>
          </cell>
          <cell r="AE29">
            <v>0</v>
          </cell>
          <cell r="AF29"/>
        </row>
        <row r="30">
          <cell r="E30" t="str">
            <v>MS Industrial Aviation Gasoline Blending Components</v>
          </cell>
          <cell r="F30">
            <v>6</v>
          </cell>
          <cell r="G30">
            <v>-2</v>
          </cell>
          <cell r="H30">
            <v>4</v>
          </cell>
          <cell r="I30">
            <v>4</v>
          </cell>
          <cell r="J30">
            <v>135</v>
          </cell>
          <cell r="K30">
            <v>117</v>
          </cell>
          <cell r="L30">
            <v>153</v>
          </cell>
          <cell r="M30">
            <v>195</v>
          </cell>
          <cell r="N30">
            <v>84</v>
          </cell>
          <cell r="O30">
            <v>132</v>
          </cell>
          <cell r="P30">
            <v>78</v>
          </cell>
          <cell r="Q30">
            <v>125</v>
          </cell>
          <cell r="R30">
            <v>166</v>
          </cell>
          <cell r="S30">
            <v>163</v>
          </cell>
          <cell r="T30">
            <v>228</v>
          </cell>
          <cell r="U30">
            <v>185</v>
          </cell>
          <cell r="V30">
            <v>14</v>
          </cell>
          <cell r="W30">
            <v>38</v>
          </cell>
          <cell r="X30">
            <v>2</v>
          </cell>
          <cell r="Y30">
            <v>-17</v>
          </cell>
          <cell r="Z30">
            <v>-5</v>
          </cell>
          <cell r="AA30">
            <v>0</v>
          </cell>
          <cell r="AB30">
            <v>0</v>
          </cell>
          <cell r="AC30">
            <v>-8</v>
          </cell>
          <cell r="AD30">
            <v>-3</v>
          </cell>
          <cell r="AE30">
            <v>-7</v>
          </cell>
          <cell r="AF30"/>
        </row>
        <row r="31">
          <cell r="E31" t="str">
            <v>MT Industrial Aviation Gasoline Blending Components</v>
          </cell>
          <cell r="F31">
            <v>2</v>
          </cell>
          <cell r="G31">
            <v>-1</v>
          </cell>
          <cell r="H31">
            <v>1</v>
          </cell>
          <cell r="I31">
            <v>1</v>
          </cell>
          <cell r="J31">
            <v>57</v>
          </cell>
          <cell r="K31">
            <v>50</v>
          </cell>
          <cell r="L31">
            <v>67</v>
          </cell>
          <cell r="M31">
            <v>86</v>
          </cell>
          <cell r="N31">
            <v>38</v>
          </cell>
          <cell r="O31">
            <v>64</v>
          </cell>
          <cell r="P31">
            <v>39</v>
          </cell>
          <cell r="Q31">
            <v>67</v>
          </cell>
          <cell r="R31">
            <v>82</v>
          </cell>
          <cell r="S31">
            <v>81</v>
          </cell>
          <cell r="T31">
            <v>113</v>
          </cell>
          <cell r="U31">
            <v>92</v>
          </cell>
          <cell r="V31">
            <v>7</v>
          </cell>
          <cell r="W31">
            <v>19</v>
          </cell>
          <cell r="X31">
            <v>1</v>
          </cell>
          <cell r="Y31">
            <v>-9</v>
          </cell>
          <cell r="Z31">
            <v>-3</v>
          </cell>
          <cell r="AA31">
            <v>0</v>
          </cell>
          <cell r="AB31">
            <v>0</v>
          </cell>
          <cell r="AC31">
            <v>-4</v>
          </cell>
          <cell r="AD31">
            <v>-1</v>
          </cell>
          <cell r="AE31">
            <v>-4</v>
          </cell>
          <cell r="AF31"/>
        </row>
        <row r="32">
          <cell r="E32" t="str">
            <v>NC Industrial Aviation Gasoline Blending Components</v>
          </cell>
          <cell r="F32">
            <v>0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  <cell r="T32">
            <v>0</v>
          </cell>
          <cell r="U32">
            <v>0</v>
          </cell>
          <cell r="V32">
            <v>0</v>
          </cell>
          <cell r="W32">
            <v>0</v>
          </cell>
          <cell r="X32">
            <v>0</v>
          </cell>
          <cell r="Y32">
            <v>0</v>
          </cell>
          <cell r="Z32">
            <v>0</v>
          </cell>
          <cell r="AA32">
            <v>0</v>
          </cell>
          <cell r="AB32">
            <v>0</v>
          </cell>
          <cell r="AC32">
            <v>0</v>
          </cell>
          <cell r="AD32">
            <v>0</v>
          </cell>
          <cell r="AE32">
            <v>0</v>
          </cell>
          <cell r="AF32"/>
        </row>
        <row r="33">
          <cell r="E33" t="str">
            <v>ND Industrial Aviation Gasoline Blending Components</v>
          </cell>
          <cell r="F33">
            <v>1</v>
          </cell>
          <cell r="G33">
            <v>0</v>
          </cell>
          <cell r="H33">
            <v>1</v>
          </cell>
          <cell r="I33">
            <v>1</v>
          </cell>
          <cell r="J33">
            <v>23</v>
          </cell>
          <cell r="K33">
            <v>20</v>
          </cell>
          <cell r="L33">
            <v>27</v>
          </cell>
          <cell r="M33">
            <v>34</v>
          </cell>
          <cell r="N33">
            <v>14</v>
          </cell>
          <cell r="O33">
            <v>23</v>
          </cell>
          <cell r="P33">
            <v>14</v>
          </cell>
          <cell r="Q33">
            <v>22</v>
          </cell>
          <cell r="R33">
            <v>26</v>
          </cell>
          <cell r="S33">
            <v>26</v>
          </cell>
          <cell r="T33">
            <v>36</v>
          </cell>
          <cell r="U33">
            <v>29</v>
          </cell>
          <cell r="V33">
            <v>2</v>
          </cell>
          <cell r="W33">
            <v>6</v>
          </cell>
          <cell r="X33">
            <v>0</v>
          </cell>
          <cell r="Y33">
            <v>-3</v>
          </cell>
          <cell r="Z33">
            <v>-1</v>
          </cell>
          <cell r="AA33">
            <v>0</v>
          </cell>
          <cell r="AB33">
            <v>0</v>
          </cell>
          <cell r="AC33">
            <v>-1</v>
          </cell>
          <cell r="AD33">
            <v>-1</v>
          </cell>
          <cell r="AE33">
            <v>-2</v>
          </cell>
          <cell r="AF33"/>
        </row>
        <row r="34">
          <cell r="E34" t="str">
            <v>NE Industrial Aviation Gasoline Blending Components</v>
          </cell>
          <cell r="F34">
            <v>0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>
            <v>0</v>
          </cell>
          <cell r="N34">
            <v>0</v>
          </cell>
          <cell r="O34">
            <v>0</v>
          </cell>
          <cell r="P34">
            <v>0</v>
          </cell>
          <cell r="Q34">
            <v>0</v>
          </cell>
          <cell r="R34">
            <v>0</v>
          </cell>
          <cell r="S34">
            <v>0</v>
          </cell>
          <cell r="T34">
            <v>0</v>
          </cell>
          <cell r="U34">
            <v>0</v>
          </cell>
          <cell r="V34">
            <v>0</v>
          </cell>
          <cell r="W34">
            <v>0</v>
          </cell>
          <cell r="X34">
            <v>0</v>
          </cell>
          <cell r="Y34">
            <v>0</v>
          </cell>
          <cell r="Z34">
            <v>0</v>
          </cell>
          <cell r="AA34">
            <v>0</v>
          </cell>
          <cell r="AB34">
            <v>0</v>
          </cell>
          <cell r="AC34">
            <v>0</v>
          </cell>
          <cell r="AD34">
            <v>0</v>
          </cell>
          <cell r="AE34">
            <v>0</v>
          </cell>
          <cell r="AF34"/>
        </row>
        <row r="35">
          <cell r="E35" t="str">
            <v>NH Industrial Aviation Gasoline Blending Components</v>
          </cell>
          <cell r="F35">
            <v>0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  <cell r="L35">
            <v>0</v>
          </cell>
          <cell r="M35">
            <v>0</v>
          </cell>
          <cell r="N35">
            <v>0</v>
          </cell>
          <cell r="O35">
            <v>0</v>
          </cell>
          <cell r="P35">
            <v>0</v>
          </cell>
          <cell r="Q35">
            <v>0</v>
          </cell>
          <cell r="R35">
            <v>0</v>
          </cell>
          <cell r="S35">
            <v>0</v>
          </cell>
          <cell r="T35">
            <v>0</v>
          </cell>
          <cell r="U35">
            <v>0</v>
          </cell>
          <cell r="V35">
            <v>0</v>
          </cell>
          <cell r="W35">
            <v>0</v>
          </cell>
          <cell r="X35">
            <v>0</v>
          </cell>
          <cell r="Y35">
            <v>0</v>
          </cell>
          <cell r="Z35">
            <v>0</v>
          </cell>
          <cell r="AA35">
            <v>0</v>
          </cell>
          <cell r="AB35">
            <v>0</v>
          </cell>
          <cell r="AC35">
            <v>0</v>
          </cell>
          <cell r="AD35">
            <v>0</v>
          </cell>
          <cell r="AE35">
            <v>0</v>
          </cell>
          <cell r="AF35"/>
        </row>
        <row r="36">
          <cell r="E36" t="str">
            <v>NJ Industrial Aviation Gasoline Blending Components</v>
          </cell>
          <cell r="F36">
            <v>5</v>
          </cell>
          <cell r="G36">
            <v>-2</v>
          </cell>
          <cell r="H36">
            <v>4</v>
          </cell>
          <cell r="I36">
            <v>4</v>
          </cell>
          <cell r="J36">
            <v>205</v>
          </cell>
          <cell r="K36">
            <v>170</v>
          </cell>
          <cell r="L36">
            <v>259</v>
          </cell>
          <cell r="M36">
            <v>330</v>
          </cell>
          <cell r="N36">
            <v>135</v>
          </cell>
          <cell r="O36">
            <v>231</v>
          </cell>
          <cell r="P36">
            <v>128</v>
          </cell>
          <cell r="Q36">
            <v>209</v>
          </cell>
          <cell r="R36">
            <v>252</v>
          </cell>
          <cell r="S36">
            <v>288</v>
          </cell>
          <cell r="T36">
            <v>384</v>
          </cell>
          <cell r="U36">
            <v>332</v>
          </cell>
          <cell r="V36">
            <v>23</v>
          </cell>
          <cell r="W36">
            <v>64</v>
          </cell>
          <cell r="X36">
            <v>3</v>
          </cell>
          <cell r="Y36">
            <v>-19</v>
          </cell>
          <cell r="Z36">
            <v>-6</v>
          </cell>
          <cell r="AA36">
            <v>0</v>
          </cell>
          <cell r="AB36">
            <v>0</v>
          </cell>
          <cell r="AC36">
            <v>-10</v>
          </cell>
          <cell r="AD36">
            <v>-4</v>
          </cell>
          <cell r="AE36">
            <v>-9</v>
          </cell>
          <cell r="AF36"/>
        </row>
        <row r="37">
          <cell r="E37" t="str">
            <v>NM Industrial Aviation Gasoline Blending Components</v>
          </cell>
          <cell r="F37">
            <v>1</v>
          </cell>
          <cell r="G37">
            <v>-1</v>
          </cell>
          <cell r="H37">
            <v>1</v>
          </cell>
          <cell r="I37">
            <v>1</v>
          </cell>
          <cell r="J37">
            <v>38</v>
          </cell>
          <cell r="K37">
            <v>33</v>
          </cell>
          <cell r="L37">
            <v>43</v>
          </cell>
          <cell r="M37">
            <v>55</v>
          </cell>
          <cell r="N37">
            <v>24</v>
          </cell>
          <cell r="O37">
            <v>37</v>
          </cell>
          <cell r="P37">
            <v>22</v>
          </cell>
          <cell r="Q37">
            <v>36</v>
          </cell>
          <cell r="R37">
            <v>44</v>
          </cell>
          <cell r="S37">
            <v>43</v>
          </cell>
          <cell r="T37">
            <v>70</v>
          </cell>
          <cell r="U37">
            <v>57</v>
          </cell>
          <cell r="V37">
            <v>5</v>
          </cell>
          <cell r="W37">
            <v>13</v>
          </cell>
          <cell r="X37">
            <v>1</v>
          </cell>
          <cell r="Y37">
            <v>-6</v>
          </cell>
          <cell r="Z37">
            <v>-2</v>
          </cell>
          <cell r="AA37">
            <v>0</v>
          </cell>
          <cell r="AB37">
            <v>0</v>
          </cell>
          <cell r="AC37">
            <v>-3</v>
          </cell>
          <cell r="AD37">
            <v>-1</v>
          </cell>
          <cell r="AE37">
            <v>-2</v>
          </cell>
          <cell r="AF37"/>
        </row>
        <row r="38">
          <cell r="E38" t="str">
            <v>NV Industrial Aviation Gasoline Blending Components</v>
          </cell>
          <cell r="F38">
            <v>0</v>
          </cell>
          <cell r="G38">
            <v>0</v>
          </cell>
          <cell r="H38">
            <v>0</v>
          </cell>
          <cell r="I38">
            <v>0</v>
          </cell>
          <cell r="J38">
            <v>3</v>
          </cell>
          <cell r="K38">
            <v>2</v>
          </cell>
          <cell r="L38">
            <v>3</v>
          </cell>
          <cell r="M38">
            <v>4</v>
          </cell>
          <cell r="N38">
            <v>2</v>
          </cell>
          <cell r="O38">
            <v>2</v>
          </cell>
          <cell r="P38">
            <v>1</v>
          </cell>
          <cell r="Q38">
            <v>2</v>
          </cell>
          <cell r="R38">
            <v>2</v>
          </cell>
          <cell r="S38">
            <v>1</v>
          </cell>
          <cell r="T38">
            <v>1</v>
          </cell>
          <cell r="U38">
            <v>1</v>
          </cell>
          <cell r="V38">
            <v>0</v>
          </cell>
          <cell r="W38">
            <v>0</v>
          </cell>
          <cell r="X38">
            <v>0</v>
          </cell>
          <cell r="Y38">
            <v>0</v>
          </cell>
          <cell r="Z38">
            <v>0</v>
          </cell>
          <cell r="AA38">
            <v>0</v>
          </cell>
          <cell r="AB38">
            <v>0</v>
          </cell>
          <cell r="AC38">
            <v>0</v>
          </cell>
          <cell r="AD38">
            <v>0</v>
          </cell>
          <cell r="AE38">
            <v>0</v>
          </cell>
          <cell r="AF38"/>
        </row>
        <row r="39">
          <cell r="E39" t="str">
            <v>NY Industrial Aviation Gasoline Blending Components</v>
          </cell>
          <cell r="F39">
            <v>1</v>
          </cell>
          <cell r="G39">
            <v>0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0</v>
          </cell>
          <cell r="M39">
            <v>0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0</v>
          </cell>
          <cell r="T39">
            <v>0</v>
          </cell>
          <cell r="U39">
            <v>0</v>
          </cell>
          <cell r="V39">
            <v>0</v>
          </cell>
          <cell r="W39">
            <v>0</v>
          </cell>
          <cell r="X39">
            <v>0</v>
          </cell>
          <cell r="Y39">
            <v>0</v>
          </cell>
          <cell r="Z39">
            <v>0</v>
          </cell>
          <cell r="AA39">
            <v>0</v>
          </cell>
          <cell r="AB39">
            <v>0</v>
          </cell>
          <cell r="AC39">
            <v>0</v>
          </cell>
          <cell r="AD39">
            <v>0</v>
          </cell>
          <cell r="AE39">
            <v>0</v>
          </cell>
          <cell r="AF39"/>
        </row>
        <row r="40">
          <cell r="E40" t="str">
            <v>OH Industrial Aviation Gasoline Blending Components</v>
          </cell>
          <cell r="F40">
            <v>7</v>
          </cell>
          <cell r="G40">
            <v>-2</v>
          </cell>
          <cell r="H40">
            <v>5</v>
          </cell>
          <cell r="I40">
            <v>5</v>
          </cell>
          <cell r="J40">
            <v>197</v>
          </cell>
          <cell r="K40">
            <v>171</v>
          </cell>
          <cell r="L40">
            <v>233</v>
          </cell>
          <cell r="M40">
            <v>296</v>
          </cell>
          <cell r="N40">
            <v>130</v>
          </cell>
          <cell r="O40">
            <v>206</v>
          </cell>
          <cell r="P40">
            <v>123</v>
          </cell>
          <cell r="Q40">
            <v>196</v>
          </cell>
          <cell r="R40">
            <v>242</v>
          </cell>
          <cell r="S40">
            <v>238</v>
          </cell>
          <cell r="T40">
            <v>344</v>
          </cell>
          <cell r="U40">
            <v>259</v>
          </cell>
          <cell r="V40">
            <v>19</v>
          </cell>
          <cell r="W40">
            <v>53</v>
          </cell>
          <cell r="X40">
            <v>3</v>
          </cell>
          <cell r="Y40">
            <v>-24</v>
          </cell>
          <cell r="Z40">
            <v>-8</v>
          </cell>
          <cell r="AA40">
            <v>0</v>
          </cell>
          <cell r="AB40">
            <v>0</v>
          </cell>
          <cell r="AC40">
            <v>-11</v>
          </cell>
          <cell r="AD40">
            <v>-4</v>
          </cell>
          <cell r="AE40">
            <v>-11</v>
          </cell>
          <cell r="AF40"/>
        </row>
        <row r="41">
          <cell r="E41" t="str">
            <v>OK Industrial Aviation Gasoline Blending Components</v>
          </cell>
          <cell r="F41">
            <v>6</v>
          </cell>
          <cell r="G41">
            <v>-2</v>
          </cell>
          <cell r="H41">
            <v>4</v>
          </cell>
          <cell r="I41">
            <v>4</v>
          </cell>
          <cell r="J41">
            <v>162</v>
          </cell>
          <cell r="K41">
            <v>144</v>
          </cell>
          <cell r="L41">
            <v>187</v>
          </cell>
          <cell r="M41">
            <v>243</v>
          </cell>
          <cell r="N41">
            <v>109</v>
          </cell>
          <cell r="O41">
            <v>178</v>
          </cell>
          <cell r="P41">
            <v>110</v>
          </cell>
          <cell r="Q41">
            <v>180</v>
          </cell>
          <cell r="R41">
            <v>215</v>
          </cell>
          <cell r="S41">
            <v>212</v>
          </cell>
          <cell r="T41">
            <v>303</v>
          </cell>
          <cell r="U41">
            <v>247</v>
          </cell>
          <cell r="V41">
            <v>19</v>
          </cell>
          <cell r="W41">
            <v>54</v>
          </cell>
          <cell r="X41">
            <v>3</v>
          </cell>
          <cell r="Y41">
            <v>-24</v>
          </cell>
          <cell r="Z41">
            <v>-7</v>
          </cell>
          <cell r="AA41">
            <v>0</v>
          </cell>
          <cell r="AB41">
            <v>0</v>
          </cell>
          <cell r="AC41">
            <v>-11</v>
          </cell>
          <cell r="AD41">
            <v>-4</v>
          </cell>
          <cell r="AE41">
            <v>-10</v>
          </cell>
          <cell r="AF41"/>
        </row>
        <row r="42">
          <cell r="E42" t="str">
            <v>OR Industrial Aviation Gasoline Blending Components</v>
          </cell>
          <cell r="F42">
            <v>0</v>
          </cell>
          <cell r="G42">
            <v>0</v>
          </cell>
          <cell r="H42">
            <v>0</v>
          </cell>
          <cell r="I42">
            <v>0</v>
          </cell>
          <cell r="J42">
            <v>0</v>
          </cell>
          <cell r="K42">
            <v>0</v>
          </cell>
          <cell r="L42">
            <v>0</v>
          </cell>
          <cell r="M42">
            <v>0</v>
          </cell>
          <cell r="N42">
            <v>0</v>
          </cell>
          <cell r="O42">
            <v>0</v>
          </cell>
          <cell r="P42">
            <v>0</v>
          </cell>
          <cell r="Q42">
            <v>0</v>
          </cell>
          <cell r="R42">
            <v>0</v>
          </cell>
          <cell r="S42">
            <v>0</v>
          </cell>
          <cell r="T42">
            <v>0</v>
          </cell>
          <cell r="U42">
            <v>0</v>
          </cell>
          <cell r="V42">
            <v>0</v>
          </cell>
          <cell r="W42">
            <v>0</v>
          </cell>
          <cell r="X42">
            <v>0</v>
          </cell>
          <cell r="Y42">
            <v>0</v>
          </cell>
          <cell r="Z42">
            <v>0</v>
          </cell>
          <cell r="AA42">
            <v>0</v>
          </cell>
          <cell r="AB42">
            <v>0</v>
          </cell>
          <cell r="AC42">
            <v>0</v>
          </cell>
          <cell r="AD42">
            <v>0</v>
          </cell>
          <cell r="AE42">
            <v>0</v>
          </cell>
          <cell r="AF42"/>
        </row>
        <row r="43">
          <cell r="E43" t="str">
            <v>PA Industrial Aviation Gasoline Blending Components</v>
          </cell>
          <cell r="F43">
            <v>12</v>
          </cell>
          <cell r="G43">
            <v>-4</v>
          </cell>
          <cell r="H43">
            <v>8</v>
          </cell>
          <cell r="I43">
            <v>7</v>
          </cell>
          <cell r="J43">
            <v>271</v>
          </cell>
          <cell r="K43">
            <v>262</v>
          </cell>
          <cell r="L43">
            <v>264</v>
          </cell>
          <cell r="M43">
            <v>440</v>
          </cell>
          <cell r="N43">
            <v>191</v>
          </cell>
          <cell r="O43">
            <v>303</v>
          </cell>
          <cell r="P43">
            <v>178</v>
          </cell>
          <cell r="Q43">
            <v>284</v>
          </cell>
          <cell r="R43">
            <v>347</v>
          </cell>
          <cell r="S43">
            <v>339</v>
          </cell>
          <cell r="T43">
            <v>481</v>
          </cell>
          <cell r="U43">
            <v>390</v>
          </cell>
          <cell r="V43">
            <v>29</v>
          </cell>
          <cell r="W43">
            <v>80</v>
          </cell>
          <cell r="X43">
            <v>4</v>
          </cell>
          <cell r="Y43">
            <v>-36</v>
          </cell>
          <cell r="Z43">
            <v>-11</v>
          </cell>
          <cell r="AA43">
            <v>0</v>
          </cell>
          <cell r="AB43">
            <v>0</v>
          </cell>
          <cell r="AC43">
            <v>-13</v>
          </cell>
          <cell r="AD43">
            <v>-5</v>
          </cell>
          <cell r="AE43">
            <v>-12</v>
          </cell>
          <cell r="AF43"/>
        </row>
        <row r="44">
          <cell r="E44" t="str">
            <v>RI Industrial Aviation Gasoline Blending Components</v>
          </cell>
          <cell r="F44">
            <v>0</v>
          </cell>
          <cell r="G44">
            <v>0</v>
          </cell>
          <cell r="H44">
            <v>0</v>
          </cell>
          <cell r="I44">
            <v>0</v>
          </cell>
          <cell r="J44">
            <v>0</v>
          </cell>
          <cell r="K44">
            <v>0</v>
          </cell>
          <cell r="L44">
            <v>0</v>
          </cell>
          <cell r="M44">
            <v>0</v>
          </cell>
          <cell r="N44">
            <v>0</v>
          </cell>
          <cell r="O44">
            <v>0</v>
          </cell>
          <cell r="P44">
            <v>0</v>
          </cell>
          <cell r="Q44">
            <v>0</v>
          </cell>
          <cell r="R44">
            <v>0</v>
          </cell>
          <cell r="S44">
            <v>0</v>
          </cell>
          <cell r="T44">
            <v>0</v>
          </cell>
          <cell r="U44">
            <v>0</v>
          </cell>
          <cell r="V44">
            <v>0</v>
          </cell>
          <cell r="W44">
            <v>0</v>
          </cell>
          <cell r="X44">
            <v>0</v>
          </cell>
          <cell r="Y44">
            <v>0</v>
          </cell>
          <cell r="Z44">
            <v>0</v>
          </cell>
          <cell r="AA44">
            <v>0</v>
          </cell>
          <cell r="AB44">
            <v>0</v>
          </cell>
          <cell r="AC44">
            <v>0</v>
          </cell>
          <cell r="AD44">
            <v>0</v>
          </cell>
          <cell r="AE44">
            <v>0</v>
          </cell>
          <cell r="AF44"/>
        </row>
        <row r="45">
          <cell r="E45" t="str">
            <v>SC Industrial Aviation Gasoline Blending Components</v>
          </cell>
          <cell r="F45">
            <v>0</v>
          </cell>
          <cell r="G45">
            <v>0</v>
          </cell>
          <cell r="H45">
            <v>0</v>
          </cell>
          <cell r="I45">
            <v>0</v>
          </cell>
          <cell r="J45">
            <v>0</v>
          </cell>
          <cell r="K45">
            <v>0</v>
          </cell>
          <cell r="L45">
            <v>0</v>
          </cell>
          <cell r="M45">
            <v>0</v>
          </cell>
          <cell r="N45">
            <v>0</v>
          </cell>
          <cell r="O45">
            <v>0</v>
          </cell>
          <cell r="P45">
            <v>0</v>
          </cell>
          <cell r="Q45">
            <v>0</v>
          </cell>
          <cell r="R45">
            <v>0</v>
          </cell>
          <cell r="S45">
            <v>0</v>
          </cell>
          <cell r="T45">
            <v>0</v>
          </cell>
          <cell r="U45">
            <v>0</v>
          </cell>
          <cell r="V45">
            <v>0</v>
          </cell>
          <cell r="W45">
            <v>0</v>
          </cell>
          <cell r="X45">
            <v>0</v>
          </cell>
          <cell r="Y45">
            <v>0</v>
          </cell>
          <cell r="Z45">
            <v>0</v>
          </cell>
          <cell r="AA45">
            <v>0</v>
          </cell>
          <cell r="AB45">
            <v>0</v>
          </cell>
          <cell r="AC45">
            <v>0</v>
          </cell>
          <cell r="AD45">
            <v>0</v>
          </cell>
          <cell r="AE45">
            <v>0</v>
          </cell>
          <cell r="AF45"/>
        </row>
        <row r="46">
          <cell r="E46" t="str">
            <v>SD Industrial Aviation Gasoline Blending Components</v>
          </cell>
          <cell r="F46">
            <v>0</v>
          </cell>
          <cell r="G46">
            <v>0</v>
          </cell>
          <cell r="H46">
            <v>0</v>
          </cell>
          <cell r="I46">
            <v>0</v>
          </cell>
          <cell r="J46">
            <v>0</v>
          </cell>
          <cell r="K46">
            <v>0</v>
          </cell>
          <cell r="L46">
            <v>0</v>
          </cell>
          <cell r="M46">
            <v>0</v>
          </cell>
          <cell r="N46">
            <v>0</v>
          </cell>
          <cell r="O46">
            <v>0</v>
          </cell>
          <cell r="P46">
            <v>0</v>
          </cell>
          <cell r="Q46">
            <v>0</v>
          </cell>
          <cell r="R46">
            <v>0</v>
          </cell>
          <cell r="S46">
            <v>0</v>
          </cell>
          <cell r="T46">
            <v>0</v>
          </cell>
          <cell r="U46">
            <v>0</v>
          </cell>
          <cell r="V46">
            <v>0</v>
          </cell>
          <cell r="W46">
            <v>0</v>
          </cell>
          <cell r="X46">
            <v>0</v>
          </cell>
          <cell r="Y46">
            <v>0</v>
          </cell>
          <cell r="Z46">
            <v>0</v>
          </cell>
          <cell r="AA46">
            <v>0</v>
          </cell>
          <cell r="AB46">
            <v>0</v>
          </cell>
          <cell r="AC46">
            <v>0</v>
          </cell>
          <cell r="AD46">
            <v>0</v>
          </cell>
          <cell r="AE46">
            <v>0</v>
          </cell>
          <cell r="AF46"/>
        </row>
        <row r="47">
          <cell r="E47" t="str">
            <v>TN Industrial Aviation Gasoline Blending Components</v>
          </cell>
          <cell r="F47">
            <v>1</v>
          </cell>
          <cell r="G47">
            <v>0</v>
          </cell>
          <cell r="H47">
            <v>1</v>
          </cell>
          <cell r="I47">
            <v>1</v>
          </cell>
          <cell r="J47">
            <v>36</v>
          </cell>
          <cell r="K47">
            <v>31</v>
          </cell>
          <cell r="L47">
            <v>48</v>
          </cell>
          <cell r="M47">
            <v>61</v>
          </cell>
          <cell r="N47">
            <v>35</v>
          </cell>
          <cell r="O47">
            <v>63</v>
          </cell>
          <cell r="P47">
            <v>40</v>
          </cell>
          <cell r="Q47">
            <v>67</v>
          </cell>
          <cell r="R47">
            <v>82</v>
          </cell>
          <cell r="S47">
            <v>80</v>
          </cell>
          <cell r="T47">
            <v>112</v>
          </cell>
          <cell r="U47">
            <v>91</v>
          </cell>
          <cell r="V47">
            <v>7</v>
          </cell>
          <cell r="W47">
            <v>19</v>
          </cell>
          <cell r="X47">
            <v>1</v>
          </cell>
          <cell r="Y47">
            <v>-8</v>
          </cell>
          <cell r="Z47">
            <v>-3</v>
          </cell>
          <cell r="AA47">
            <v>0</v>
          </cell>
          <cell r="AB47">
            <v>0</v>
          </cell>
          <cell r="AC47">
            <v>-4</v>
          </cell>
          <cell r="AD47">
            <v>-1</v>
          </cell>
          <cell r="AE47">
            <v>-4</v>
          </cell>
          <cell r="AF47"/>
        </row>
        <row r="48">
          <cell r="E48" t="str">
            <v>TX Industrial Aviation Gasoline Blending Components</v>
          </cell>
          <cell r="F48">
            <v>61</v>
          </cell>
          <cell r="G48">
            <v>-21</v>
          </cell>
          <cell r="H48">
            <v>40</v>
          </cell>
          <cell r="I48">
            <v>37</v>
          </cell>
          <cell r="J48">
            <v>1582</v>
          </cell>
          <cell r="K48">
            <v>1373</v>
          </cell>
          <cell r="L48">
            <v>1805</v>
          </cell>
          <cell r="M48">
            <v>2363</v>
          </cell>
          <cell r="N48">
            <v>1036</v>
          </cell>
          <cell r="O48">
            <v>1665</v>
          </cell>
          <cell r="P48">
            <v>997</v>
          </cell>
          <cell r="Q48">
            <v>1614</v>
          </cell>
          <cell r="R48">
            <v>1974</v>
          </cell>
          <cell r="S48">
            <v>1992</v>
          </cell>
          <cell r="T48">
            <v>2889</v>
          </cell>
          <cell r="U48">
            <v>2150</v>
          </cell>
          <cell r="V48">
            <v>164</v>
          </cell>
          <cell r="W48">
            <v>466</v>
          </cell>
          <cell r="X48">
            <v>26</v>
          </cell>
          <cell r="Y48">
            <v>-220</v>
          </cell>
          <cell r="Z48">
            <v>-67</v>
          </cell>
          <cell r="AA48">
            <v>3</v>
          </cell>
          <cell r="AB48">
            <v>-1</v>
          </cell>
          <cell r="AC48">
            <v>-110</v>
          </cell>
          <cell r="AD48">
            <v>-41</v>
          </cell>
          <cell r="AE48">
            <v>-104</v>
          </cell>
          <cell r="AF48"/>
        </row>
        <row r="49">
          <cell r="E49" t="str">
            <v>US Industrial Aviation Gasoline Blending Components</v>
          </cell>
          <cell r="F49">
            <v>237</v>
          </cell>
          <cell r="G49">
            <v>-81</v>
          </cell>
          <cell r="H49">
            <v>156</v>
          </cell>
          <cell r="I49">
            <v>146</v>
          </cell>
          <cell r="J49">
            <v>6098</v>
          </cell>
          <cell r="K49">
            <v>5290</v>
          </cell>
          <cell r="L49">
            <v>6951</v>
          </cell>
          <cell r="M49">
            <v>9056</v>
          </cell>
          <cell r="N49">
            <v>4003</v>
          </cell>
          <cell r="O49">
            <v>6396</v>
          </cell>
          <cell r="P49">
            <v>3816</v>
          </cell>
          <cell r="Q49">
            <v>6073</v>
          </cell>
          <cell r="R49">
            <v>7516</v>
          </cell>
          <cell r="S49">
            <v>7471</v>
          </cell>
          <cell r="T49">
            <v>10616</v>
          </cell>
          <cell r="U49">
            <v>8324</v>
          </cell>
          <cell r="V49">
            <v>641</v>
          </cell>
          <cell r="W49">
            <v>1782</v>
          </cell>
          <cell r="X49">
            <v>96</v>
          </cell>
          <cell r="Y49">
            <v>-793</v>
          </cell>
          <cell r="Z49">
            <v>-242</v>
          </cell>
          <cell r="AA49">
            <v>10</v>
          </cell>
          <cell r="AB49">
            <v>-5</v>
          </cell>
          <cell r="AC49">
            <v>-379</v>
          </cell>
          <cell r="AD49">
            <v>-141</v>
          </cell>
          <cell r="AE49">
            <v>-348</v>
          </cell>
          <cell r="AF49"/>
        </row>
        <row r="50">
          <cell r="E50" t="str">
            <v>UT Industrial Aviation Gasoline Blending Components</v>
          </cell>
          <cell r="F50">
            <v>2</v>
          </cell>
          <cell r="G50">
            <v>-1</v>
          </cell>
          <cell r="H50">
            <v>2</v>
          </cell>
          <cell r="I50">
            <v>2</v>
          </cell>
          <cell r="J50">
            <v>61</v>
          </cell>
          <cell r="K50">
            <v>53</v>
          </cell>
          <cell r="L50">
            <v>73</v>
          </cell>
          <cell r="M50">
            <v>92</v>
          </cell>
          <cell r="N50">
            <v>39</v>
          </cell>
          <cell r="O50">
            <v>60</v>
          </cell>
          <cell r="P50">
            <v>36</v>
          </cell>
          <cell r="Q50">
            <v>59</v>
          </cell>
          <cell r="R50">
            <v>74</v>
          </cell>
          <cell r="S50">
            <v>72</v>
          </cell>
          <cell r="T50">
            <v>104</v>
          </cell>
          <cell r="U50">
            <v>85</v>
          </cell>
          <cell r="V50">
            <v>6</v>
          </cell>
          <cell r="W50">
            <v>17</v>
          </cell>
          <cell r="X50">
            <v>1</v>
          </cell>
          <cell r="Y50">
            <v>-7</v>
          </cell>
          <cell r="Z50">
            <v>-2</v>
          </cell>
          <cell r="AA50">
            <v>0</v>
          </cell>
          <cell r="AB50">
            <v>0</v>
          </cell>
          <cell r="AC50">
            <v>-4</v>
          </cell>
          <cell r="AD50">
            <v>-1</v>
          </cell>
          <cell r="AE50">
            <v>-3</v>
          </cell>
          <cell r="AF50"/>
        </row>
        <row r="51">
          <cell r="E51" t="str">
            <v>VA Industrial Aviation Gasoline Blending Components</v>
          </cell>
          <cell r="F51">
            <v>1</v>
          </cell>
          <cell r="G51">
            <v>0</v>
          </cell>
          <cell r="H51">
            <v>1</v>
          </cell>
          <cell r="I51">
            <v>1</v>
          </cell>
          <cell r="J51">
            <v>21</v>
          </cell>
          <cell r="K51">
            <v>20</v>
          </cell>
          <cell r="L51">
            <v>26</v>
          </cell>
          <cell r="M51">
            <v>33</v>
          </cell>
          <cell r="N51">
            <v>15</v>
          </cell>
          <cell r="O51">
            <v>23</v>
          </cell>
          <cell r="P51">
            <v>14</v>
          </cell>
          <cell r="Q51">
            <v>22</v>
          </cell>
          <cell r="R51">
            <v>27</v>
          </cell>
          <cell r="S51">
            <v>26</v>
          </cell>
          <cell r="T51">
            <v>37</v>
          </cell>
          <cell r="U51">
            <v>0</v>
          </cell>
          <cell r="V51">
            <v>2</v>
          </cell>
          <cell r="W51">
            <v>7</v>
          </cell>
          <cell r="X51">
            <v>0</v>
          </cell>
          <cell r="Y51">
            <v>-3</v>
          </cell>
          <cell r="Z51">
            <v>0</v>
          </cell>
          <cell r="AA51">
            <v>0</v>
          </cell>
          <cell r="AB51">
            <v>0</v>
          </cell>
          <cell r="AC51">
            <v>0</v>
          </cell>
          <cell r="AD51">
            <v>0</v>
          </cell>
          <cell r="AE51">
            <v>0</v>
          </cell>
          <cell r="AF51"/>
        </row>
        <row r="52">
          <cell r="E52" t="str">
            <v>VT Industrial Aviation Gasoline Blending Components</v>
          </cell>
          <cell r="F52">
            <v>0</v>
          </cell>
          <cell r="G52">
            <v>0</v>
          </cell>
          <cell r="H52">
            <v>0</v>
          </cell>
          <cell r="I52">
            <v>0</v>
          </cell>
          <cell r="J52">
            <v>0</v>
          </cell>
          <cell r="K52">
            <v>0</v>
          </cell>
          <cell r="L52">
            <v>0</v>
          </cell>
          <cell r="M52">
            <v>0</v>
          </cell>
          <cell r="N52">
            <v>0</v>
          </cell>
          <cell r="O52">
            <v>0</v>
          </cell>
          <cell r="P52">
            <v>0</v>
          </cell>
          <cell r="Q52">
            <v>0</v>
          </cell>
          <cell r="R52">
            <v>0</v>
          </cell>
          <cell r="S52">
            <v>0</v>
          </cell>
          <cell r="T52">
            <v>0</v>
          </cell>
          <cell r="U52">
            <v>0</v>
          </cell>
          <cell r="V52">
            <v>0</v>
          </cell>
          <cell r="W52">
            <v>0</v>
          </cell>
          <cell r="X52">
            <v>0</v>
          </cell>
          <cell r="Y52">
            <v>0</v>
          </cell>
          <cell r="Z52">
            <v>0</v>
          </cell>
          <cell r="AA52">
            <v>0</v>
          </cell>
          <cell r="AB52">
            <v>0</v>
          </cell>
          <cell r="AC52">
            <v>0</v>
          </cell>
          <cell r="AD52">
            <v>0</v>
          </cell>
          <cell r="AE52">
            <v>0</v>
          </cell>
          <cell r="AF52"/>
        </row>
        <row r="53">
          <cell r="E53" t="str">
            <v>WA Industrial Aviation Gasoline Blending Components</v>
          </cell>
          <cell r="F53">
            <v>8</v>
          </cell>
          <cell r="G53">
            <v>-3</v>
          </cell>
          <cell r="H53">
            <v>6</v>
          </cell>
          <cell r="I53">
            <v>5</v>
          </cell>
          <cell r="J53">
            <v>224</v>
          </cell>
          <cell r="K53">
            <v>199</v>
          </cell>
          <cell r="L53">
            <v>262</v>
          </cell>
          <cell r="M53">
            <v>333</v>
          </cell>
          <cell r="N53">
            <v>145</v>
          </cell>
          <cell r="O53">
            <v>232</v>
          </cell>
          <cell r="P53">
            <v>140</v>
          </cell>
          <cell r="Q53">
            <v>225</v>
          </cell>
          <cell r="R53">
            <v>277</v>
          </cell>
          <cell r="S53">
            <v>269</v>
          </cell>
          <cell r="T53">
            <v>385</v>
          </cell>
          <cell r="U53">
            <v>316</v>
          </cell>
          <cell r="V53">
            <v>24</v>
          </cell>
          <cell r="W53">
            <v>65</v>
          </cell>
          <cell r="X53">
            <v>3</v>
          </cell>
          <cell r="Y53">
            <v>-30</v>
          </cell>
          <cell r="Z53">
            <v>-9</v>
          </cell>
          <cell r="AA53">
            <v>0</v>
          </cell>
          <cell r="AB53">
            <v>0</v>
          </cell>
          <cell r="AC53">
            <v>-13</v>
          </cell>
          <cell r="AD53">
            <v>-5</v>
          </cell>
          <cell r="AE53">
            <v>-12</v>
          </cell>
          <cell r="AF53"/>
        </row>
        <row r="54">
          <cell r="E54" t="str">
            <v>WI Industrial Aviation Gasoline Blending Components</v>
          </cell>
          <cell r="F54">
            <v>1</v>
          </cell>
          <cell r="G54">
            <v>0</v>
          </cell>
          <cell r="H54">
            <v>0</v>
          </cell>
          <cell r="I54">
            <v>0</v>
          </cell>
          <cell r="J54">
            <v>13</v>
          </cell>
          <cell r="K54">
            <v>12</v>
          </cell>
          <cell r="L54">
            <v>16</v>
          </cell>
          <cell r="M54">
            <v>21</v>
          </cell>
          <cell r="N54">
            <v>8</v>
          </cell>
          <cell r="O54">
            <v>13</v>
          </cell>
          <cell r="P54">
            <v>8</v>
          </cell>
          <cell r="Q54">
            <v>12</v>
          </cell>
          <cell r="R54">
            <v>15</v>
          </cell>
          <cell r="S54">
            <v>15</v>
          </cell>
          <cell r="T54">
            <v>21</v>
          </cell>
          <cell r="U54">
            <v>17</v>
          </cell>
          <cell r="V54">
            <v>1</v>
          </cell>
          <cell r="W54">
            <v>4</v>
          </cell>
          <cell r="X54">
            <v>0</v>
          </cell>
          <cell r="Y54">
            <v>-2</v>
          </cell>
          <cell r="Z54">
            <v>0</v>
          </cell>
          <cell r="AA54">
            <v>0</v>
          </cell>
          <cell r="AB54">
            <v>0</v>
          </cell>
          <cell r="AC54">
            <v>-1</v>
          </cell>
          <cell r="AD54">
            <v>0</v>
          </cell>
          <cell r="AE54">
            <v>-1</v>
          </cell>
          <cell r="AF54"/>
        </row>
        <row r="55">
          <cell r="E55" t="str">
            <v>WV Industrial Aviation Gasoline Blending Components</v>
          </cell>
          <cell r="F55">
            <v>0</v>
          </cell>
          <cell r="G55">
            <v>0</v>
          </cell>
          <cell r="H55">
            <v>0</v>
          </cell>
          <cell r="I55">
            <v>0</v>
          </cell>
          <cell r="J55">
            <v>5</v>
          </cell>
          <cell r="K55">
            <v>4</v>
          </cell>
          <cell r="L55">
            <v>5</v>
          </cell>
          <cell r="M55">
            <v>7</v>
          </cell>
          <cell r="N55">
            <v>3</v>
          </cell>
          <cell r="O55">
            <v>5</v>
          </cell>
          <cell r="P55">
            <v>4</v>
          </cell>
          <cell r="Q55">
            <v>7</v>
          </cell>
          <cell r="R55">
            <v>9</v>
          </cell>
          <cell r="S55">
            <v>9</v>
          </cell>
          <cell r="T55">
            <v>12</v>
          </cell>
          <cell r="U55">
            <v>10</v>
          </cell>
          <cell r="V55">
            <v>1</v>
          </cell>
          <cell r="W55">
            <v>2</v>
          </cell>
          <cell r="X55">
            <v>0</v>
          </cell>
          <cell r="Y55">
            <v>-1</v>
          </cell>
          <cell r="Z55">
            <v>0</v>
          </cell>
          <cell r="AA55">
            <v>0</v>
          </cell>
          <cell r="AB55">
            <v>0</v>
          </cell>
          <cell r="AC55">
            <v>0</v>
          </cell>
          <cell r="AD55">
            <v>0</v>
          </cell>
          <cell r="AE55">
            <v>0</v>
          </cell>
          <cell r="AF55"/>
        </row>
        <row r="56">
          <cell r="E56" t="str">
            <v>WY Industrial Aviation Gasoline Blending Components</v>
          </cell>
          <cell r="F56">
            <v>3</v>
          </cell>
          <cell r="G56">
            <v>-1</v>
          </cell>
          <cell r="H56">
            <v>1</v>
          </cell>
          <cell r="I56">
            <v>1</v>
          </cell>
          <cell r="J56">
            <v>52</v>
          </cell>
          <cell r="K56">
            <v>46</v>
          </cell>
          <cell r="L56">
            <v>59</v>
          </cell>
          <cell r="M56">
            <v>76</v>
          </cell>
          <cell r="N56">
            <v>33</v>
          </cell>
          <cell r="O56">
            <v>52</v>
          </cell>
          <cell r="P56">
            <v>33</v>
          </cell>
          <cell r="Q56">
            <v>53</v>
          </cell>
          <cell r="R56">
            <v>67</v>
          </cell>
          <cell r="S56">
            <v>68</v>
          </cell>
          <cell r="T56">
            <v>95</v>
          </cell>
          <cell r="U56">
            <v>78</v>
          </cell>
          <cell r="V56">
            <v>6</v>
          </cell>
          <cell r="W56">
            <v>16</v>
          </cell>
          <cell r="X56">
            <v>1</v>
          </cell>
          <cell r="Y56">
            <v>-8</v>
          </cell>
          <cell r="Z56">
            <v>-2</v>
          </cell>
          <cell r="AA56">
            <v>0</v>
          </cell>
          <cell r="AB56">
            <v>0</v>
          </cell>
          <cell r="AC56">
            <v>-4</v>
          </cell>
          <cell r="AD56">
            <v>-1</v>
          </cell>
          <cell r="AE56">
            <v>-3</v>
          </cell>
          <cell r="AF56"/>
        </row>
        <row r="57">
          <cell r="E57" t="str">
            <v>AK Industrial Asphalt and Road Oil</v>
          </cell>
          <cell r="F57">
            <v>1782</v>
          </cell>
          <cell r="G57">
            <v>1718</v>
          </cell>
          <cell r="H57">
            <v>1750</v>
          </cell>
          <cell r="I57">
            <v>282</v>
          </cell>
          <cell r="J57">
            <v>439</v>
          </cell>
          <cell r="K57">
            <v>548</v>
          </cell>
          <cell r="L57">
            <v>175</v>
          </cell>
          <cell r="M57">
            <v>367</v>
          </cell>
          <cell r="N57">
            <v>431</v>
          </cell>
          <cell r="O57">
            <v>867</v>
          </cell>
          <cell r="P57">
            <v>2059</v>
          </cell>
          <cell r="Q57">
            <v>10232</v>
          </cell>
          <cell r="R57">
            <v>2404</v>
          </cell>
          <cell r="S57">
            <v>395</v>
          </cell>
          <cell r="T57">
            <v>1778</v>
          </cell>
          <cell r="U57">
            <v>1231</v>
          </cell>
          <cell r="V57">
            <v>329</v>
          </cell>
          <cell r="W57">
            <v>924</v>
          </cell>
          <cell r="X57">
            <v>547</v>
          </cell>
          <cell r="Y57">
            <v>10198</v>
          </cell>
          <cell r="Z57">
            <v>12644</v>
          </cell>
          <cell r="AA57">
            <v>14931</v>
          </cell>
          <cell r="AB57">
            <v>14343</v>
          </cell>
          <cell r="AC57">
            <v>12763</v>
          </cell>
          <cell r="AD57">
            <v>12335</v>
          </cell>
          <cell r="AE57">
            <v>12450</v>
          </cell>
          <cell r="AF57"/>
        </row>
        <row r="58">
          <cell r="E58" t="str">
            <v>AL Industrial Asphalt and Road Oil</v>
          </cell>
          <cell r="F58">
            <v>28677</v>
          </cell>
          <cell r="G58">
            <v>35075</v>
          </cell>
          <cell r="H58">
            <v>32802</v>
          </cell>
          <cell r="I58">
            <v>33071</v>
          </cell>
          <cell r="J58">
            <v>33572</v>
          </cell>
          <cell r="K58">
            <v>33141</v>
          </cell>
          <cell r="L58">
            <v>37851</v>
          </cell>
          <cell r="M58">
            <v>36277</v>
          </cell>
          <cell r="N58">
            <v>29565</v>
          </cell>
          <cell r="O58">
            <v>30506</v>
          </cell>
          <cell r="P58">
            <v>34036</v>
          </cell>
          <cell r="Q58">
            <v>28769</v>
          </cell>
          <cell r="R58">
            <v>30127</v>
          </cell>
          <cell r="S58">
            <v>30814</v>
          </cell>
          <cell r="T58">
            <v>44625</v>
          </cell>
          <cell r="U58">
            <v>46502</v>
          </cell>
          <cell r="V58">
            <v>42896</v>
          </cell>
          <cell r="W58">
            <v>35061</v>
          </cell>
          <cell r="X58">
            <v>35132</v>
          </cell>
          <cell r="Y58">
            <v>17692</v>
          </cell>
          <cell r="Z58">
            <v>17634</v>
          </cell>
          <cell r="AA58">
            <v>18178</v>
          </cell>
          <cell r="AB58">
            <v>17721</v>
          </cell>
          <cell r="AC58">
            <v>16970</v>
          </cell>
          <cell r="AD58">
            <v>16483</v>
          </cell>
          <cell r="AE58">
            <v>16010</v>
          </cell>
          <cell r="AF58"/>
        </row>
        <row r="59">
          <cell r="E59" t="str">
            <v>AR Industrial Asphalt and Road Oil</v>
          </cell>
          <cell r="F59">
            <v>3288</v>
          </cell>
          <cell r="G59">
            <v>3540</v>
          </cell>
          <cell r="H59">
            <v>7793</v>
          </cell>
          <cell r="I59">
            <v>9642</v>
          </cell>
          <cell r="J59">
            <v>7072</v>
          </cell>
          <cell r="K59">
            <v>8266</v>
          </cell>
          <cell r="L59">
            <v>6470</v>
          </cell>
          <cell r="M59">
            <v>6716</v>
          </cell>
          <cell r="N59">
            <v>5702</v>
          </cell>
          <cell r="O59">
            <v>6787</v>
          </cell>
          <cell r="P59">
            <v>6747</v>
          </cell>
          <cell r="Q59">
            <v>5893</v>
          </cell>
          <cell r="R59">
            <v>17304</v>
          </cell>
          <cell r="S59">
            <v>12009</v>
          </cell>
          <cell r="T59">
            <v>5868</v>
          </cell>
          <cell r="U59">
            <v>3153</v>
          </cell>
          <cell r="V59">
            <v>8852</v>
          </cell>
          <cell r="W59">
            <v>8188</v>
          </cell>
          <cell r="X59">
            <v>2318</v>
          </cell>
          <cell r="Y59">
            <v>7984</v>
          </cell>
          <cell r="Z59">
            <v>10974</v>
          </cell>
          <cell r="AA59">
            <v>14494</v>
          </cell>
          <cell r="AB59">
            <v>10746</v>
          </cell>
          <cell r="AC59">
            <v>10293</v>
          </cell>
          <cell r="AD59">
            <v>12504</v>
          </cell>
          <cell r="AE59">
            <v>7719</v>
          </cell>
          <cell r="AF59"/>
        </row>
        <row r="60">
          <cell r="E60" t="str">
            <v>AZ Industrial Asphalt and Road Oil</v>
          </cell>
          <cell r="F60">
            <v>15705</v>
          </cell>
          <cell r="G60">
            <v>14472</v>
          </cell>
          <cell r="H60">
            <v>19801</v>
          </cell>
          <cell r="I60">
            <v>15447</v>
          </cell>
          <cell r="J60">
            <v>17083</v>
          </cell>
          <cell r="K60">
            <v>20823</v>
          </cell>
          <cell r="L60">
            <v>16324</v>
          </cell>
          <cell r="M60">
            <v>17945</v>
          </cell>
          <cell r="N60">
            <v>26355</v>
          </cell>
          <cell r="O60">
            <v>25312</v>
          </cell>
          <cell r="P60">
            <v>22752</v>
          </cell>
          <cell r="Q60">
            <v>17039</v>
          </cell>
          <cell r="R60">
            <v>23431</v>
          </cell>
          <cell r="S60">
            <v>23017</v>
          </cell>
          <cell r="T60">
            <v>31934</v>
          </cell>
          <cell r="U60">
            <v>30780</v>
          </cell>
          <cell r="V60">
            <v>27373</v>
          </cell>
          <cell r="W60">
            <v>27034</v>
          </cell>
          <cell r="X60">
            <v>23059</v>
          </cell>
          <cell r="Y60">
            <v>19000</v>
          </cell>
          <cell r="Z60">
            <v>20002</v>
          </cell>
          <cell r="AA60">
            <v>20563</v>
          </cell>
          <cell r="AB60">
            <v>18436</v>
          </cell>
          <cell r="AC60">
            <v>16386</v>
          </cell>
          <cell r="AD60">
            <v>16284</v>
          </cell>
          <cell r="AE60">
            <v>17082</v>
          </cell>
          <cell r="AF60"/>
        </row>
        <row r="61">
          <cell r="E61" t="str">
            <v>CA Industrial Asphalt and Road Oil</v>
          </cell>
          <cell r="F61">
            <v>98621</v>
          </cell>
          <cell r="G61">
            <v>94570</v>
          </cell>
          <cell r="H61">
            <v>89971</v>
          </cell>
          <cell r="I61">
            <v>82504</v>
          </cell>
          <cell r="J61">
            <v>81208</v>
          </cell>
          <cell r="K61">
            <v>81036</v>
          </cell>
          <cell r="L61">
            <v>82280</v>
          </cell>
          <cell r="M61">
            <v>76391</v>
          </cell>
          <cell r="N61">
            <v>103334</v>
          </cell>
          <cell r="O61">
            <v>135150</v>
          </cell>
          <cell r="P61">
            <v>135104</v>
          </cell>
          <cell r="Q61">
            <v>125555</v>
          </cell>
          <cell r="R61">
            <v>118493</v>
          </cell>
          <cell r="S61">
            <v>90544</v>
          </cell>
          <cell r="T61">
            <v>91630</v>
          </cell>
          <cell r="U61">
            <v>87110</v>
          </cell>
          <cell r="V61">
            <v>80492</v>
          </cell>
          <cell r="W61">
            <v>99922</v>
          </cell>
          <cell r="X61">
            <v>82941</v>
          </cell>
          <cell r="Y61">
            <v>52437</v>
          </cell>
          <cell r="Z61">
            <v>33127</v>
          </cell>
          <cell r="AA61">
            <v>60093</v>
          </cell>
          <cell r="AB61">
            <v>53841</v>
          </cell>
          <cell r="AC61">
            <v>60091</v>
          </cell>
          <cell r="AD61">
            <v>57377</v>
          </cell>
          <cell r="AE61">
            <v>61494</v>
          </cell>
          <cell r="AF61"/>
        </row>
        <row r="62">
          <cell r="E62" t="str">
            <v>CO Industrial Asphalt and Road Oil</v>
          </cell>
          <cell r="F62">
            <v>21614</v>
          </cell>
          <cell r="G62">
            <v>20620</v>
          </cell>
          <cell r="H62">
            <v>21172</v>
          </cell>
          <cell r="I62">
            <v>22647</v>
          </cell>
          <cell r="J62">
            <v>27794</v>
          </cell>
          <cell r="K62">
            <v>24689</v>
          </cell>
          <cell r="L62">
            <v>25906</v>
          </cell>
          <cell r="M62">
            <v>17078</v>
          </cell>
          <cell r="N62">
            <v>31518</v>
          </cell>
          <cell r="O62">
            <v>14179</v>
          </cell>
          <cell r="P62">
            <v>25681</v>
          </cell>
          <cell r="Q62">
            <v>17030</v>
          </cell>
          <cell r="R62">
            <v>8093</v>
          </cell>
          <cell r="S62">
            <v>32680</v>
          </cell>
          <cell r="T62">
            <v>25650</v>
          </cell>
          <cell r="U62">
            <v>17548</v>
          </cell>
          <cell r="V62">
            <v>17518</v>
          </cell>
          <cell r="W62">
            <v>21964</v>
          </cell>
          <cell r="X62">
            <v>13881</v>
          </cell>
          <cell r="Y62">
            <v>18220</v>
          </cell>
          <cell r="Z62">
            <v>25153</v>
          </cell>
          <cell r="AA62">
            <v>14259</v>
          </cell>
          <cell r="AB62">
            <v>13146</v>
          </cell>
          <cell r="AC62">
            <v>14188</v>
          </cell>
          <cell r="AD62">
            <v>15914</v>
          </cell>
          <cell r="AE62">
            <v>16581</v>
          </cell>
          <cell r="AF62"/>
        </row>
        <row r="63">
          <cell r="E63" t="str">
            <v>CT Industrial Asphalt and Road Oil</v>
          </cell>
          <cell r="F63">
            <v>10521</v>
          </cell>
          <cell r="G63">
            <v>13116</v>
          </cell>
          <cell r="H63">
            <v>11137</v>
          </cell>
          <cell r="I63">
            <v>10467</v>
          </cell>
          <cell r="J63">
            <v>11125</v>
          </cell>
          <cell r="K63">
            <v>12679</v>
          </cell>
          <cell r="L63">
            <v>10430</v>
          </cell>
          <cell r="M63">
            <v>8078</v>
          </cell>
          <cell r="N63">
            <v>3666</v>
          </cell>
          <cell r="O63">
            <v>4420</v>
          </cell>
          <cell r="P63">
            <v>4456</v>
          </cell>
          <cell r="Q63">
            <v>4665</v>
          </cell>
          <cell r="R63">
            <v>4490</v>
          </cell>
          <cell r="S63">
            <v>11025</v>
          </cell>
          <cell r="T63">
            <v>11619</v>
          </cell>
          <cell r="U63">
            <v>13822</v>
          </cell>
          <cell r="V63">
            <v>11060</v>
          </cell>
          <cell r="W63">
            <v>6502</v>
          </cell>
          <cell r="X63">
            <v>430</v>
          </cell>
          <cell r="Y63">
            <v>12290</v>
          </cell>
          <cell r="Z63">
            <v>12337</v>
          </cell>
          <cell r="AA63">
            <v>10870</v>
          </cell>
          <cell r="AB63">
            <v>8955</v>
          </cell>
          <cell r="AC63">
            <v>11061</v>
          </cell>
          <cell r="AD63">
            <v>10486</v>
          </cell>
          <cell r="AE63">
            <v>7246</v>
          </cell>
          <cell r="AF63"/>
        </row>
        <row r="64">
          <cell r="E64" t="str">
            <v>DC Industrial Asphalt and Road Oil</v>
          </cell>
          <cell r="F64">
            <v>201</v>
          </cell>
          <cell r="G64">
            <v>148</v>
          </cell>
          <cell r="H64">
            <v>141</v>
          </cell>
          <cell r="I64">
            <v>188</v>
          </cell>
          <cell r="J64">
            <v>175</v>
          </cell>
          <cell r="K64">
            <v>170</v>
          </cell>
          <cell r="L64">
            <v>145</v>
          </cell>
          <cell r="M64">
            <v>225</v>
          </cell>
          <cell r="N64">
            <v>187</v>
          </cell>
          <cell r="O64">
            <v>175</v>
          </cell>
          <cell r="P64">
            <v>188</v>
          </cell>
          <cell r="Q64">
            <v>173</v>
          </cell>
          <cell r="R64">
            <v>183</v>
          </cell>
          <cell r="S64">
            <v>138</v>
          </cell>
          <cell r="T64">
            <v>127</v>
          </cell>
          <cell r="U64">
            <v>119</v>
          </cell>
          <cell r="V64">
            <v>118</v>
          </cell>
          <cell r="W64">
            <v>169</v>
          </cell>
          <cell r="X64">
            <v>153</v>
          </cell>
          <cell r="Y64">
            <v>3988</v>
          </cell>
          <cell r="Z64">
            <v>4426</v>
          </cell>
          <cell r="AA64">
            <v>4034</v>
          </cell>
          <cell r="AB64">
            <v>4270</v>
          </cell>
          <cell r="AC64">
            <v>4342</v>
          </cell>
          <cell r="AD64">
            <v>4222</v>
          </cell>
          <cell r="AE64">
            <v>4035</v>
          </cell>
          <cell r="AF64"/>
        </row>
        <row r="65">
          <cell r="E65" t="str">
            <v>DE Industrial Asphalt and Road Oil</v>
          </cell>
          <cell r="F65">
            <v>3560</v>
          </cell>
          <cell r="G65">
            <v>941</v>
          </cell>
          <cell r="H65">
            <v>518</v>
          </cell>
          <cell r="I65">
            <v>741</v>
          </cell>
          <cell r="J65">
            <v>1084</v>
          </cell>
          <cell r="K65">
            <v>1166</v>
          </cell>
          <cell r="L65">
            <v>1975</v>
          </cell>
          <cell r="M65">
            <v>946</v>
          </cell>
          <cell r="N65">
            <v>1112</v>
          </cell>
          <cell r="O65">
            <v>1191</v>
          </cell>
          <cell r="P65">
            <v>3409</v>
          </cell>
          <cell r="Q65">
            <v>4987</v>
          </cell>
          <cell r="R65">
            <v>6881</v>
          </cell>
          <cell r="S65">
            <v>4771</v>
          </cell>
          <cell r="T65">
            <v>4316</v>
          </cell>
          <cell r="U65">
            <v>4360</v>
          </cell>
          <cell r="V65">
            <v>4257</v>
          </cell>
          <cell r="W65">
            <v>3289</v>
          </cell>
          <cell r="X65">
            <v>4411</v>
          </cell>
          <cell r="Y65">
            <v>1848</v>
          </cell>
          <cell r="Z65">
            <v>1542</v>
          </cell>
          <cell r="AA65">
            <v>4919</v>
          </cell>
          <cell r="AB65">
            <v>4501</v>
          </cell>
          <cell r="AC65">
            <v>2675</v>
          </cell>
          <cell r="AD65">
            <v>2815</v>
          </cell>
          <cell r="AE65">
            <v>3544</v>
          </cell>
          <cell r="AF65"/>
        </row>
        <row r="66">
          <cell r="E66" t="str">
            <v>FL Industrial Asphalt and Road Oil</v>
          </cell>
          <cell r="F66">
            <v>45148</v>
          </cell>
          <cell r="G66">
            <v>48510</v>
          </cell>
          <cell r="H66">
            <v>46006</v>
          </cell>
          <cell r="I66">
            <v>55359</v>
          </cell>
          <cell r="J66">
            <v>48467</v>
          </cell>
          <cell r="K66">
            <v>43998</v>
          </cell>
          <cell r="L66">
            <v>39286</v>
          </cell>
          <cell r="M66">
            <v>23340</v>
          </cell>
          <cell r="N66">
            <v>25391</v>
          </cell>
          <cell r="O66">
            <v>24364</v>
          </cell>
          <cell r="P66">
            <v>26697</v>
          </cell>
          <cell r="Q66">
            <v>35533</v>
          </cell>
          <cell r="R66">
            <v>37485</v>
          </cell>
          <cell r="S66">
            <v>33275</v>
          </cell>
          <cell r="T66">
            <v>44488</v>
          </cell>
          <cell r="U66">
            <v>39224</v>
          </cell>
          <cell r="V66">
            <v>50899</v>
          </cell>
          <cell r="W66">
            <v>48821</v>
          </cell>
          <cell r="X66">
            <v>43322</v>
          </cell>
          <cell r="Y66">
            <v>32481</v>
          </cell>
          <cell r="Z66">
            <v>29382</v>
          </cell>
          <cell r="AA66">
            <v>27344</v>
          </cell>
          <cell r="AB66">
            <v>25747</v>
          </cell>
          <cell r="AC66">
            <v>23091</v>
          </cell>
          <cell r="AD66">
            <v>25576</v>
          </cell>
          <cell r="AE66">
            <v>27416</v>
          </cell>
          <cell r="AF66"/>
        </row>
        <row r="67">
          <cell r="E67" t="str">
            <v>GA Industrial Asphalt and Road Oil</v>
          </cell>
          <cell r="F67">
            <v>42459</v>
          </cell>
          <cell r="G67">
            <v>34451</v>
          </cell>
          <cell r="H67">
            <v>32496</v>
          </cell>
          <cell r="I67">
            <v>35332</v>
          </cell>
          <cell r="J67">
            <v>34848</v>
          </cell>
          <cell r="K67">
            <v>36671</v>
          </cell>
          <cell r="L67">
            <v>36020</v>
          </cell>
          <cell r="M67">
            <v>32447</v>
          </cell>
          <cell r="N67">
            <v>36477</v>
          </cell>
          <cell r="O67">
            <v>49295</v>
          </cell>
          <cell r="P67">
            <v>37447</v>
          </cell>
          <cell r="Q67">
            <v>39444</v>
          </cell>
          <cell r="R67">
            <v>37339</v>
          </cell>
          <cell r="S67">
            <v>35913</v>
          </cell>
          <cell r="T67">
            <v>43956</v>
          </cell>
          <cell r="U67">
            <v>42612</v>
          </cell>
          <cell r="V67">
            <v>44366</v>
          </cell>
          <cell r="W67">
            <v>44422</v>
          </cell>
          <cell r="X67">
            <v>33034</v>
          </cell>
          <cell r="Y67">
            <v>30494</v>
          </cell>
          <cell r="Z67">
            <v>26982</v>
          </cell>
          <cell r="AA67">
            <v>21183</v>
          </cell>
          <cell r="AB67">
            <v>17445</v>
          </cell>
          <cell r="AC67">
            <v>14327</v>
          </cell>
          <cell r="AD67">
            <v>10231</v>
          </cell>
          <cell r="AE67">
            <v>11849</v>
          </cell>
          <cell r="AF67"/>
        </row>
        <row r="68">
          <cell r="E68" t="str">
            <v>HI Industrial Asphalt and Road Oil</v>
          </cell>
          <cell r="F68">
            <v>2530</v>
          </cell>
          <cell r="G68">
            <v>2543</v>
          </cell>
          <cell r="H68">
            <v>2858</v>
          </cell>
          <cell r="I68">
            <v>2946</v>
          </cell>
          <cell r="J68">
            <v>2699</v>
          </cell>
          <cell r="K68">
            <v>2907</v>
          </cell>
          <cell r="L68">
            <v>2663</v>
          </cell>
          <cell r="M68">
            <v>2630</v>
          </cell>
          <cell r="N68">
            <v>2138</v>
          </cell>
          <cell r="O68">
            <v>2340</v>
          </cell>
          <cell r="P68">
            <v>4009</v>
          </cell>
          <cell r="Q68">
            <v>2271</v>
          </cell>
          <cell r="R68">
            <v>710</v>
          </cell>
          <cell r="S68">
            <v>732</v>
          </cell>
          <cell r="T68">
            <v>799</v>
          </cell>
          <cell r="U68">
            <v>1319</v>
          </cell>
          <cell r="V68">
            <v>21</v>
          </cell>
          <cell r="W68">
            <v>19</v>
          </cell>
          <cell r="X68">
            <v>16</v>
          </cell>
          <cell r="Y68">
            <v>4545</v>
          </cell>
          <cell r="Z68">
            <v>5127</v>
          </cell>
          <cell r="AA68">
            <v>4659</v>
          </cell>
          <cell r="AB68">
            <v>2927</v>
          </cell>
          <cell r="AC68">
            <v>4781</v>
          </cell>
          <cell r="AD68">
            <v>4495</v>
          </cell>
          <cell r="AE68">
            <v>4232</v>
          </cell>
          <cell r="AF68"/>
        </row>
        <row r="69">
          <cell r="E69" t="str">
            <v>IA Industrial Asphalt and Road Oil</v>
          </cell>
          <cell r="F69">
            <v>10197</v>
          </cell>
          <cell r="G69">
            <v>10374</v>
          </cell>
          <cell r="H69">
            <v>9328</v>
          </cell>
          <cell r="I69">
            <v>8986</v>
          </cell>
          <cell r="J69">
            <v>13034</v>
          </cell>
          <cell r="K69">
            <v>10857</v>
          </cell>
          <cell r="L69">
            <v>13620</v>
          </cell>
          <cell r="M69">
            <v>17407</v>
          </cell>
          <cell r="N69">
            <v>14316</v>
          </cell>
          <cell r="O69">
            <v>19524</v>
          </cell>
          <cell r="P69">
            <v>16396</v>
          </cell>
          <cell r="Q69">
            <v>12780</v>
          </cell>
          <cell r="R69">
            <v>15945</v>
          </cell>
          <cell r="S69">
            <v>15280</v>
          </cell>
          <cell r="T69">
            <v>20041</v>
          </cell>
          <cell r="U69">
            <v>21202</v>
          </cell>
          <cell r="V69">
            <v>17273</v>
          </cell>
          <cell r="W69">
            <v>13787</v>
          </cell>
          <cell r="X69">
            <v>13808</v>
          </cell>
          <cell r="Y69">
            <v>12181</v>
          </cell>
          <cell r="Z69">
            <v>8452</v>
          </cell>
          <cell r="AA69">
            <v>8186</v>
          </cell>
          <cell r="AB69">
            <v>10249</v>
          </cell>
          <cell r="AC69">
            <v>9681</v>
          </cell>
          <cell r="AD69">
            <v>8810</v>
          </cell>
          <cell r="AE69">
            <v>8862</v>
          </cell>
          <cell r="AF69"/>
        </row>
        <row r="70">
          <cell r="E70" t="str">
            <v>ID Industrial Asphalt and Road Oil</v>
          </cell>
          <cell r="F70">
            <v>8503</v>
          </cell>
          <cell r="G70">
            <v>6556</v>
          </cell>
          <cell r="H70">
            <v>9723</v>
          </cell>
          <cell r="I70">
            <v>10176</v>
          </cell>
          <cell r="J70">
            <v>11933</v>
          </cell>
          <cell r="K70">
            <v>13364</v>
          </cell>
          <cell r="L70">
            <v>13499</v>
          </cell>
          <cell r="M70">
            <v>13803</v>
          </cell>
          <cell r="N70">
            <v>20234</v>
          </cell>
          <cell r="O70">
            <v>20251</v>
          </cell>
          <cell r="P70">
            <v>20446</v>
          </cell>
          <cell r="Q70">
            <v>12270</v>
          </cell>
          <cell r="R70">
            <v>17560</v>
          </cell>
          <cell r="S70">
            <v>4999</v>
          </cell>
          <cell r="T70">
            <v>11539</v>
          </cell>
          <cell r="U70">
            <v>11422</v>
          </cell>
          <cell r="V70">
            <v>13453</v>
          </cell>
          <cell r="W70">
            <v>10208</v>
          </cell>
          <cell r="X70">
            <v>13315</v>
          </cell>
          <cell r="Y70">
            <v>8161</v>
          </cell>
          <cell r="Z70">
            <v>8182</v>
          </cell>
          <cell r="AA70">
            <v>7663</v>
          </cell>
          <cell r="AB70">
            <v>7138</v>
          </cell>
          <cell r="AC70">
            <v>6343</v>
          </cell>
          <cell r="AD70">
            <v>6423</v>
          </cell>
          <cell r="AE70">
            <v>9377</v>
          </cell>
          <cell r="AF70"/>
        </row>
        <row r="71">
          <cell r="E71" t="str">
            <v>IL Industrial Asphalt and Road Oil</v>
          </cell>
          <cell r="F71">
            <v>55336</v>
          </cell>
          <cell r="G71">
            <v>52538</v>
          </cell>
          <cell r="H71">
            <v>61671</v>
          </cell>
          <cell r="I71">
            <v>41876</v>
          </cell>
          <cell r="J71">
            <v>51750</v>
          </cell>
          <cell r="K71">
            <v>49484</v>
          </cell>
          <cell r="L71">
            <v>60568</v>
          </cell>
          <cell r="M71">
            <v>55408</v>
          </cell>
          <cell r="N71">
            <v>65424</v>
          </cell>
          <cell r="O71">
            <v>74869</v>
          </cell>
          <cell r="P71">
            <v>60038</v>
          </cell>
          <cell r="Q71">
            <v>60547</v>
          </cell>
          <cell r="R71">
            <v>65572</v>
          </cell>
          <cell r="S71">
            <v>69874</v>
          </cell>
          <cell r="T71">
            <v>63273</v>
          </cell>
          <cell r="U71">
            <v>64201</v>
          </cell>
          <cell r="V71">
            <v>55312</v>
          </cell>
          <cell r="W71">
            <v>50473</v>
          </cell>
          <cell r="X71">
            <v>63736</v>
          </cell>
          <cell r="Y71">
            <v>46174</v>
          </cell>
          <cell r="Z71">
            <v>41758</v>
          </cell>
          <cell r="AA71">
            <v>33835</v>
          </cell>
          <cell r="AB71">
            <v>26942</v>
          </cell>
          <cell r="AC71">
            <v>26986</v>
          </cell>
          <cell r="AD71">
            <v>28418</v>
          </cell>
          <cell r="AE71">
            <v>33734</v>
          </cell>
          <cell r="AF71"/>
        </row>
        <row r="72">
          <cell r="E72" t="str">
            <v>IN Industrial Asphalt and Road Oil</v>
          </cell>
          <cell r="F72">
            <v>56749</v>
          </cell>
          <cell r="G72">
            <v>46835</v>
          </cell>
          <cell r="H72">
            <v>41207</v>
          </cell>
          <cell r="I72">
            <v>63052</v>
          </cell>
          <cell r="J72">
            <v>67811</v>
          </cell>
          <cell r="K72">
            <v>47017</v>
          </cell>
          <cell r="L72">
            <v>56593</v>
          </cell>
          <cell r="M72">
            <v>61271</v>
          </cell>
          <cell r="N72">
            <v>47692</v>
          </cell>
          <cell r="O72">
            <v>49504</v>
          </cell>
          <cell r="P72">
            <v>40132</v>
          </cell>
          <cell r="Q72">
            <v>36577</v>
          </cell>
          <cell r="R72">
            <v>40065</v>
          </cell>
          <cell r="S72">
            <v>43518</v>
          </cell>
          <cell r="T72">
            <v>46661</v>
          </cell>
          <cell r="U72">
            <v>43055</v>
          </cell>
          <cell r="V72">
            <v>35517</v>
          </cell>
          <cell r="W72">
            <v>31464</v>
          </cell>
          <cell r="X72">
            <v>23388</v>
          </cell>
          <cell r="Y72">
            <v>21503</v>
          </cell>
          <cell r="Z72">
            <v>17749</v>
          </cell>
          <cell r="AA72">
            <v>20321</v>
          </cell>
          <cell r="AB72">
            <v>21974</v>
          </cell>
          <cell r="AC72">
            <v>18361</v>
          </cell>
          <cell r="AD72">
            <v>18472</v>
          </cell>
          <cell r="AE72">
            <v>21727</v>
          </cell>
          <cell r="AF72"/>
        </row>
        <row r="73">
          <cell r="E73" t="str">
            <v>KS Industrial Asphalt and Road Oil</v>
          </cell>
          <cell r="F73">
            <v>25713</v>
          </cell>
          <cell r="G73">
            <v>24695</v>
          </cell>
          <cell r="H73">
            <v>24652</v>
          </cell>
          <cell r="I73">
            <v>24120</v>
          </cell>
          <cell r="J73">
            <v>31459</v>
          </cell>
          <cell r="K73">
            <v>25953</v>
          </cell>
          <cell r="L73">
            <v>23765</v>
          </cell>
          <cell r="M73">
            <v>14032</v>
          </cell>
          <cell r="N73">
            <v>17913</v>
          </cell>
          <cell r="O73">
            <v>15648</v>
          </cell>
          <cell r="P73">
            <v>16392</v>
          </cell>
          <cell r="Q73">
            <v>27588</v>
          </cell>
          <cell r="R73">
            <v>24996</v>
          </cell>
          <cell r="S73">
            <v>20416</v>
          </cell>
          <cell r="T73">
            <v>23702</v>
          </cell>
          <cell r="U73">
            <v>15257</v>
          </cell>
          <cell r="V73">
            <v>15336</v>
          </cell>
          <cell r="W73">
            <v>13055</v>
          </cell>
          <cell r="X73">
            <v>9115</v>
          </cell>
          <cell r="Y73">
            <v>9963</v>
          </cell>
          <cell r="Z73">
            <v>16750</v>
          </cell>
          <cell r="AA73">
            <v>9272</v>
          </cell>
          <cell r="AB73">
            <v>10245</v>
          </cell>
          <cell r="AC73">
            <v>9459</v>
          </cell>
          <cell r="AD73">
            <v>8810</v>
          </cell>
          <cell r="AE73">
            <v>9434</v>
          </cell>
          <cell r="AF73"/>
        </row>
        <row r="74">
          <cell r="E74" t="str">
            <v>KY Industrial Asphalt and Road Oil</v>
          </cell>
          <cell r="F74">
            <v>20119</v>
          </cell>
          <cell r="G74">
            <v>18587</v>
          </cell>
          <cell r="H74">
            <v>16836</v>
          </cell>
          <cell r="I74">
            <v>16919</v>
          </cell>
          <cell r="J74">
            <v>18863</v>
          </cell>
          <cell r="K74">
            <v>18432</v>
          </cell>
          <cell r="L74">
            <v>18012</v>
          </cell>
          <cell r="M74">
            <v>22677</v>
          </cell>
          <cell r="N74">
            <v>21227</v>
          </cell>
          <cell r="O74">
            <v>27810</v>
          </cell>
          <cell r="P74">
            <v>26369</v>
          </cell>
          <cell r="Q74">
            <v>22122</v>
          </cell>
          <cell r="R74">
            <v>23161</v>
          </cell>
          <cell r="S74">
            <v>25332</v>
          </cell>
          <cell r="T74">
            <v>22073</v>
          </cell>
          <cell r="U74">
            <v>25731</v>
          </cell>
          <cell r="V74">
            <v>22719</v>
          </cell>
          <cell r="W74">
            <v>23068</v>
          </cell>
          <cell r="X74">
            <v>16916</v>
          </cell>
          <cell r="Y74">
            <v>18539</v>
          </cell>
          <cell r="Z74">
            <v>18817</v>
          </cell>
          <cell r="AA74">
            <v>18367</v>
          </cell>
          <cell r="AB74">
            <v>22963</v>
          </cell>
          <cell r="AC74">
            <v>16692</v>
          </cell>
          <cell r="AD74">
            <v>22166</v>
          </cell>
          <cell r="AE74">
            <v>15724</v>
          </cell>
          <cell r="AF74"/>
        </row>
        <row r="75">
          <cell r="E75" t="str">
            <v>LA Industrial Asphalt and Road Oil</v>
          </cell>
          <cell r="F75">
            <v>11094</v>
          </cell>
          <cell r="G75">
            <v>9938</v>
          </cell>
          <cell r="H75">
            <v>11208</v>
          </cell>
          <cell r="I75">
            <v>12341</v>
          </cell>
          <cell r="J75">
            <v>11161</v>
          </cell>
          <cell r="K75">
            <v>10962</v>
          </cell>
          <cell r="L75">
            <v>11412</v>
          </cell>
          <cell r="M75">
            <v>35096</v>
          </cell>
          <cell r="N75">
            <v>11260</v>
          </cell>
          <cell r="O75">
            <v>10087</v>
          </cell>
          <cell r="P75">
            <v>9226</v>
          </cell>
          <cell r="Q75">
            <v>10300</v>
          </cell>
          <cell r="R75">
            <v>11986</v>
          </cell>
          <cell r="S75">
            <v>13016</v>
          </cell>
          <cell r="T75">
            <v>7818</v>
          </cell>
          <cell r="U75">
            <v>15428</v>
          </cell>
          <cell r="V75">
            <v>17110</v>
          </cell>
          <cell r="W75">
            <v>16910</v>
          </cell>
          <cell r="X75">
            <v>16092</v>
          </cell>
          <cell r="Y75">
            <v>14377</v>
          </cell>
          <cell r="Z75">
            <v>14604</v>
          </cell>
          <cell r="AA75">
            <v>14101</v>
          </cell>
          <cell r="AB75">
            <v>12754</v>
          </cell>
          <cell r="AC75">
            <v>13632</v>
          </cell>
          <cell r="AD75">
            <v>13739</v>
          </cell>
          <cell r="AE75">
            <v>9220</v>
          </cell>
          <cell r="AF75"/>
        </row>
        <row r="76">
          <cell r="E76" t="str">
            <v>MA Industrial Asphalt and Road Oil</v>
          </cell>
          <cell r="F76">
            <v>8883</v>
          </cell>
          <cell r="G76">
            <v>13116</v>
          </cell>
          <cell r="H76">
            <v>10402</v>
          </cell>
          <cell r="I76">
            <v>9649</v>
          </cell>
          <cell r="J76">
            <v>5882</v>
          </cell>
          <cell r="K76">
            <v>8291</v>
          </cell>
          <cell r="L76">
            <v>8426</v>
          </cell>
          <cell r="M76">
            <v>6079</v>
          </cell>
          <cell r="N76">
            <v>5562</v>
          </cell>
          <cell r="O76">
            <v>6420</v>
          </cell>
          <cell r="P76">
            <v>11900</v>
          </cell>
          <cell r="Q76">
            <v>12066</v>
          </cell>
          <cell r="R76">
            <v>12510</v>
          </cell>
          <cell r="S76">
            <v>9323</v>
          </cell>
          <cell r="T76">
            <v>9608</v>
          </cell>
          <cell r="U76">
            <v>8733</v>
          </cell>
          <cell r="V76">
            <v>10432</v>
          </cell>
          <cell r="W76">
            <v>6162</v>
          </cell>
          <cell r="X76">
            <v>1461</v>
          </cell>
          <cell r="Y76">
            <v>14985</v>
          </cell>
          <cell r="Z76">
            <v>15282</v>
          </cell>
          <cell r="AA76">
            <v>15392</v>
          </cell>
          <cell r="AB76">
            <v>14392</v>
          </cell>
          <cell r="AC76">
            <v>13910</v>
          </cell>
          <cell r="AD76">
            <v>15346</v>
          </cell>
          <cell r="AE76">
            <v>14580</v>
          </cell>
          <cell r="AF76"/>
        </row>
        <row r="77">
          <cell r="E77" t="str">
            <v>MD Industrial Asphalt and Road Oil</v>
          </cell>
          <cell r="F77">
            <v>33233</v>
          </cell>
          <cell r="G77">
            <v>24573</v>
          </cell>
          <cell r="H77">
            <v>23288</v>
          </cell>
          <cell r="I77">
            <v>31086</v>
          </cell>
          <cell r="J77">
            <v>28950</v>
          </cell>
          <cell r="K77">
            <v>28109</v>
          </cell>
          <cell r="L77">
            <v>23953</v>
          </cell>
          <cell r="M77">
            <v>37285</v>
          </cell>
          <cell r="N77">
            <v>31053</v>
          </cell>
          <cell r="O77">
            <v>29030</v>
          </cell>
          <cell r="P77">
            <v>31195</v>
          </cell>
          <cell r="Q77">
            <v>28631</v>
          </cell>
          <cell r="R77">
            <v>30265</v>
          </cell>
          <cell r="S77">
            <v>22929</v>
          </cell>
          <cell r="T77">
            <v>21005</v>
          </cell>
          <cell r="U77">
            <v>19765</v>
          </cell>
          <cell r="V77">
            <v>19576</v>
          </cell>
          <cell r="W77">
            <v>28066</v>
          </cell>
          <cell r="X77">
            <v>25417</v>
          </cell>
          <cell r="Y77">
            <v>16941</v>
          </cell>
          <cell r="Z77">
            <v>15112</v>
          </cell>
          <cell r="AA77">
            <v>14193</v>
          </cell>
          <cell r="AB77">
            <v>14485</v>
          </cell>
          <cell r="AC77">
            <v>12519</v>
          </cell>
          <cell r="AD77">
            <v>15346</v>
          </cell>
          <cell r="AE77">
            <v>16581</v>
          </cell>
          <cell r="AF77"/>
        </row>
        <row r="78">
          <cell r="E78" t="str">
            <v>ME Industrial Asphalt and Road Oil</v>
          </cell>
          <cell r="F78">
            <v>4282</v>
          </cell>
          <cell r="G78">
            <v>6558</v>
          </cell>
          <cell r="H78">
            <v>7062</v>
          </cell>
          <cell r="I78">
            <v>7186</v>
          </cell>
          <cell r="J78">
            <v>3187</v>
          </cell>
          <cell r="K78">
            <v>3199</v>
          </cell>
          <cell r="L78">
            <v>2517</v>
          </cell>
          <cell r="M78">
            <v>3697</v>
          </cell>
          <cell r="N78">
            <v>1971</v>
          </cell>
          <cell r="O78">
            <v>2150</v>
          </cell>
          <cell r="P78">
            <v>2222</v>
          </cell>
          <cell r="Q78">
            <v>3680</v>
          </cell>
          <cell r="R78">
            <v>3082</v>
          </cell>
          <cell r="S78">
            <v>3275</v>
          </cell>
          <cell r="T78">
            <v>4868</v>
          </cell>
          <cell r="U78">
            <v>2526</v>
          </cell>
          <cell r="V78">
            <v>167</v>
          </cell>
          <cell r="W78">
            <v>2224</v>
          </cell>
          <cell r="X78">
            <v>199</v>
          </cell>
          <cell r="Y78">
            <v>4544</v>
          </cell>
          <cell r="Z78">
            <v>5171</v>
          </cell>
          <cell r="AA78">
            <v>4702</v>
          </cell>
          <cell r="AB78">
            <v>5733</v>
          </cell>
          <cell r="AC78">
            <v>4479</v>
          </cell>
          <cell r="AD78">
            <v>4746</v>
          </cell>
          <cell r="AE78">
            <v>5417</v>
          </cell>
          <cell r="AF78"/>
        </row>
        <row r="79">
          <cell r="E79" t="str">
            <v>MI Industrial Asphalt and Road Oil</v>
          </cell>
          <cell r="F79">
            <v>26212</v>
          </cell>
          <cell r="G79">
            <v>22989</v>
          </cell>
          <cell r="H79">
            <v>23530</v>
          </cell>
          <cell r="I79">
            <v>29553</v>
          </cell>
          <cell r="J79">
            <v>23864</v>
          </cell>
          <cell r="K79">
            <v>32883</v>
          </cell>
          <cell r="L79">
            <v>24572</v>
          </cell>
          <cell r="M79">
            <v>51610</v>
          </cell>
          <cell r="N79">
            <v>43057</v>
          </cell>
          <cell r="O79">
            <v>44258</v>
          </cell>
          <cell r="P79">
            <v>38925</v>
          </cell>
          <cell r="Q79">
            <v>37351</v>
          </cell>
          <cell r="R79">
            <v>35254</v>
          </cell>
          <cell r="S79">
            <v>35591</v>
          </cell>
          <cell r="T79">
            <v>40163</v>
          </cell>
          <cell r="U79">
            <v>40216</v>
          </cell>
          <cell r="V79">
            <v>34407</v>
          </cell>
          <cell r="W79">
            <v>30291</v>
          </cell>
          <cell r="X79">
            <v>22279</v>
          </cell>
          <cell r="Y79">
            <v>24435</v>
          </cell>
          <cell r="Z79">
            <v>22364</v>
          </cell>
          <cell r="AA79">
            <v>18528</v>
          </cell>
          <cell r="AB79">
            <v>18924</v>
          </cell>
          <cell r="AC79">
            <v>19474</v>
          </cell>
          <cell r="AD79">
            <v>21882</v>
          </cell>
          <cell r="AE79">
            <v>24586</v>
          </cell>
          <cell r="AF79"/>
        </row>
        <row r="80">
          <cell r="E80" t="str">
            <v>MN Industrial Asphalt and Road Oil</v>
          </cell>
          <cell r="F80">
            <v>40077</v>
          </cell>
          <cell r="G80">
            <v>33447</v>
          </cell>
          <cell r="H80">
            <v>35459</v>
          </cell>
          <cell r="I80">
            <v>31808</v>
          </cell>
          <cell r="J80">
            <v>31490</v>
          </cell>
          <cell r="K80">
            <v>42491</v>
          </cell>
          <cell r="L80">
            <v>44291</v>
          </cell>
          <cell r="M80">
            <v>44267</v>
          </cell>
          <cell r="N80">
            <v>45679</v>
          </cell>
          <cell r="O80">
            <v>51404</v>
          </cell>
          <cell r="P80">
            <v>49238</v>
          </cell>
          <cell r="Q80">
            <v>43205</v>
          </cell>
          <cell r="R80">
            <v>37116</v>
          </cell>
          <cell r="S80">
            <v>41416</v>
          </cell>
          <cell r="T80">
            <v>43995</v>
          </cell>
          <cell r="U80">
            <v>49311</v>
          </cell>
          <cell r="V80">
            <v>46143</v>
          </cell>
          <cell r="W80">
            <v>45219</v>
          </cell>
          <cell r="X80">
            <v>36152</v>
          </cell>
          <cell r="Y80">
            <v>30588</v>
          </cell>
          <cell r="Z80">
            <v>31472</v>
          </cell>
          <cell r="AA80">
            <v>29069</v>
          </cell>
          <cell r="AB80">
            <v>29629</v>
          </cell>
          <cell r="AC80">
            <v>29768</v>
          </cell>
          <cell r="AD80">
            <v>28134</v>
          </cell>
          <cell r="AE80">
            <v>30018</v>
          </cell>
          <cell r="AF80"/>
        </row>
        <row r="81">
          <cell r="E81" t="str">
            <v>MO Industrial Asphalt and Road Oil</v>
          </cell>
          <cell r="F81">
            <v>29647</v>
          </cell>
          <cell r="G81">
            <v>26953</v>
          </cell>
          <cell r="H81">
            <v>25428</v>
          </cell>
          <cell r="I81">
            <v>26909</v>
          </cell>
          <cell r="J81">
            <v>37843</v>
          </cell>
          <cell r="K81">
            <v>35142</v>
          </cell>
          <cell r="L81">
            <v>35737</v>
          </cell>
          <cell r="M81">
            <v>27481</v>
          </cell>
          <cell r="N81">
            <v>25922</v>
          </cell>
          <cell r="O81">
            <v>33027</v>
          </cell>
          <cell r="P81">
            <v>27651</v>
          </cell>
          <cell r="Q81">
            <v>35861</v>
          </cell>
          <cell r="R81">
            <v>31452</v>
          </cell>
          <cell r="S81">
            <v>32066</v>
          </cell>
          <cell r="T81">
            <v>39633</v>
          </cell>
          <cell r="U81">
            <v>38083</v>
          </cell>
          <cell r="V81">
            <v>34546</v>
          </cell>
          <cell r="W81">
            <v>27136</v>
          </cell>
          <cell r="X81">
            <v>19086</v>
          </cell>
          <cell r="Y81">
            <v>18291</v>
          </cell>
          <cell r="Z81">
            <v>12210</v>
          </cell>
          <cell r="AA81">
            <v>18702</v>
          </cell>
          <cell r="AB81">
            <v>14299</v>
          </cell>
          <cell r="AC81">
            <v>13910</v>
          </cell>
          <cell r="AD81">
            <v>13925</v>
          </cell>
          <cell r="AE81">
            <v>13151</v>
          </cell>
          <cell r="AF81"/>
        </row>
        <row r="82">
          <cell r="E82" t="str">
            <v>MS Industrial Asphalt and Road Oil</v>
          </cell>
          <cell r="F82">
            <v>16652</v>
          </cell>
          <cell r="G82">
            <v>16794</v>
          </cell>
          <cell r="H82">
            <v>14406</v>
          </cell>
          <cell r="I82">
            <v>12906</v>
          </cell>
          <cell r="J82">
            <v>14005</v>
          </cell>
          <cell r="K82">
            <v>16126</v>
          </cell>
          <cell r="L82">
            <v>17305</v>
          </cell>
          <cell r="M82">
            <v>20178</v>
          </cell>
          <cell r="N82">
            <v>21387</v>
          </cell>
          <cell r="O82">
            <v>21949</v>
          </cell>
          <cell r="P82">
            <v>19148</v>
          </cell>
          <cell r="Q82">
            <v>12806</v>
          </cell>
          <cell r="R82">
            <v>13282</v>
          </cell>
          <cell r="S82">
            <v>19508</v>
          </cell>
          <cell r="T82">
            <v>20922</v>
          </cell>
          <cell r="U82">
            <v>22096</v>
          </cell>
          <cell r="V82">
            <v>27695</v>
          </cell>
          <cell r="W82">
            <v>28508</v>
          </cell>
          <cell r="X82">
            <v>18757</v>
          </cell>
          <cell r="Y82">
            <v>11251</v>
          </cell>
          <cell r="Z82">
            <v>11761</v>
          </cell>
          <cell r="AA82">
            <v>14165</v>
          </cell>
          <cell r="AB82">
            <v>9250</v>
          </cell>
          <cell r="AC82">
            <v>9181</v>
          </cell>
          <cell r="AD82">
            <v>8241</v>
          </cell>
          <cell r="AE82">
            <v>10578</v>
          </cell>
          <cell r="AF82"/>
        </row>
        <row r="83">
          <cell r="E83" t="str">
            <v>MT Industrial Asphalt and Road Oil</v>
          </cell>
          <cell r="F83">
            <v>9869</v>
          </cell>
          <cell r="G83">
            <v>8955</v>
          </cell>
          <cell r="H83">
            <v>8685</v>
          </cell>
          <cell r="I83">
            <v>11327</v>
          </cell>
          <cell r="J83">
            <v>13035</v>
          </cell>
          <cell r="K83">
            <v>8580</v>
          </cell>
          <cell r="L83">
            <v>11292</v>
          </cell>
          <cell r="M83">
            <v>9606</v>
          </cell>
          <cell r="N83">
            <v>10577</v>
          </cell>
          <cell r="O83">
            <v>17422</v>
          </cell>
          <cell r="P83">
            <v>14271</v>
          </cell>
          <cell r="Q83">
            <v>5992</v>
          </cell>
          <cell r="R83">
            <v>6900</v>
          </cell>
          <cell r="S83">
            <v>2117</v>
          </cell>
          <cell r="T83">
            <v>6164</v>
          </cell>
          <cell r="U83">
            <v>4842</v>
          </cell>
          <cell r="V83">
            <v>9862</v>
          </cell>
          <cell r="W83">
            <v>6217</v>
          </cell>
          <cell r="X83">
            <v>5429</v>
          </cell>
          <cell r="Y83">
            <v>10204</v>
          </cell>
          <cell r="Z83">
            <v>10888</v>
          </cell>
          <cell r="AA83">
            <v>12937</v>
          </cell>
          <cell r="AB83">
            <v>12375</v>
          </cell>
          <cell r="AC83">
            <v>10210</v>
          </cell>
          <cell r="AD83">
            <v>10119</v>
          </cell>
          <cell r="AE83">
            <v>10186</v>
          </cell>
          <cell r="AF83"/>
        </row>
        <row r="84">
          <cell r="E84" t="str">
            <v>NC Industrial Asphalt and Road Oil</v>
          </cell>
          <cell r="F84">
            <v>27920</v>
          </cell>
          <cell r="G84">
            <v>25357</v>
          </cell>
          <cell r="H84">
            <v>28206</v>
          </cell>
          <cell r="I84">
            <v>30827</v>
          </cell>
          <cell r="J84">
            <v>32012</v>
          </cell>
          <cell r="K84">
            <v>42642</v>
          </cell>
          <cell r="L84">
            <v>26848</v>
          </cell>
          <cell r="M84">
            <v>27627</v>
          </cell>
          <cell r="N84">
            <v>29344</v>
          </cell>
          <cell r="O84">
            <v>30437</v>
          </cell>
          <cell r="P84">
            <v>32674</v>
          </cell>
          <cell r="Q84">
            <v>34917</v>
          </cell>
          <cell r="R84">
            <v>33682</v>
          </cell>
          <cell r="S84">
            <v>34855</v>
          </cell>
          <cell r="T84">
            <v>40140</v>
          </cell>
          <cell r="U84">
            <v>37853</v>
          </cell>
          <cell r="V84">
            <v>36033</v>
          </cell>
          <cell r="W84">
            <v>37462</v>
          </cell>
          <cell r="X84">
            <v>29779</v>
          </cell>
          <cell r="Y84">
            <v>21778</v>
          </cell>
          <cell r="Z84">
            <v>28065</v>
          </cell>
          <cell r="AA84">
            <v>24010</v>
          </cell>
          <cell r="AB84">
            <v>31518</v>
          </cell>
          <cell r="AC84">
            <v>25038</v>
          </cell>
          <cell r="AD84">
            <v>25292</v>
          </cell>
          <cell r="AE84">
            <v>23157</v>
          </cell>
          <cell r="AF84"/>
        </row>
        <row r="85">
          <cell r="E85" t="str">
            <v>ND Industrial Asphalt and Road Oil</v>
          </cell>
          <cell r="F85">
            <v>5402</v>
          </cell>
          <cell r="G85">
            <v>5163</v>
          </cell>
          <cell r="H85">
            <v>9724</v>
          </cell>
          <cell r="I85">
            <v>6070</v>
          </cell>
          <cell r="J85">
            <v>8311</v>
          </cell>
          <cell r="K85">
            <v>5250</v>
          </cell>
          <cell r="L85">
            <v>6045</v>
          </cell>
          <cell r="M85">
            <v>8237</v>
          </cell>
          <cell r="N85">
            <v>9556</v>
          </cell>
          <cell r="O85">
            <v>13916</v>
          </cell>
          <cell r="P85">
            <v>7352</v>
          </cell>
          <cell r="Q85">
            <v>8832</v>
          </cell>
          <cell r="R85">
            <v>7373</v>
          </cell>
          <cell r="S85">
            <v>4410</v>
          </cell>
          <cell r="T85">
            <v>6803</v>
          </cell>
          <cell r="U85">
            <v>9066</v>
          </cell>
          <cell r="V85">
            <v>12134</v>
          </cell>
          <cell r="W85">
            <v>3763</v>
          </cell>
          <cell r="X85">
            <v>3492</v>
          </cell>
          <cell r="Y85">
            <v>6263</v>
          </cell>
          <cell r="Z85">
            <v>6608</v>
          </cell>
          <cell r="AA85">
            <v>9957</v>
          </cell>
          <cell r="AB85">
            <v>6991</v>
          </cell>
          <cell r="AC85">
            <v>11462</v>
          </cell>
          <cell r="AD85">
            <v>11119</v>
          </cell>
          <cell r="AE85">
            <v>7075</v>
          </cell>
          <cell r="AF85"/>
        </row>
        <row r="86">
          <cell r="E86" t="str">
            <v>NE Industrial Asphalt and Road Oil</v>
          </cell>
          <cell r="F86">
            <v>9213</v>
          </cell>
          <cell r="G86">
            <v>9410</v>
          </cell>
          <cell r="H86">
            <v>5960</v>
          </cell>
          <cell r="I86">
            <v>5291</v>
          </cell>
          <cell r="J86">
            <v>6841</v>
          </cell>
          <cell r="K86">
            <v>6164</v>
          </cell>
          <cell r="L86">
            <v>11755</v>
          </cell>
          <cell r="M86">
            <v>9623</v>
          </cell>
          <cell r="N86">
            <v>9288</v>
          </cell>
          <cell r="O86">
            <v>12387</v>
          </cell>
          <cell r="P86">
            <v>6217</v>
          </cell>
          <cell r="Q86">
            <v>5682</v>
          </cell>
          <cell r="R86">
            <v>5331</v>
          </cell>
          <cell r="S86">
            <v>8868</v>
          </cell>
          <cell r="T86">
            <v>8636</v>
          </cell>
          <cell r="U86">
            <v>8068</v>
          </cell>
          <cell r="V86">
            <v>6985</v>
          </cell>
          <cell r="W86">
            <v>5996</v>
          </cell>
          <cell r="X86">
            <v>5378</v>
          </cell>
          <cell r="Y86">
            <v>7274</v>
          </cell>
          <cell r="Z86">
            <v>7570</v>
          </cell>
          <cell r="AA86">
            <v>6746</v>
          </cell>
          <cell r="AB86">
            <v>7560</v>
          </cell>
          <cell r="AC86">
            <v>6120</v>
          </cell>
          <cell r="AD86">
            <v>6167</v>
          </cell>
          <cell r="AE86">
            <v>6325</v>
          </cell>
          <cell r="AF86"/>
        </row>
        <row r="87">
          <cell r="E87" t="str">
            <v>NH Industrial Asphalt and Road Oil</v>
          </cell>
          <cell r="F87">
            <v>7953</v>
          </cell>
          <cell r="G87">
            <v>4372</v>
          </cell>
          <cell r="H87">
            <v>5246</v>
          </cell>
          <cell r="I87">
            <v>2125</v>
          </cell>
          <cell r="J87">
            <v>2527</v>
          </cell>
          <cell r="K87">
            <v>2425</v>
          </cell>
          <cell r="L87">
            <v>4158</v>
          </cell>
          <cell r="M87">
            <v>2731</v>
          </cell>
          <cell r="N87">
            <v>1782</v>
          </cell>
          <cell r="O87">
            <v>1909</v>
          </cell>
          <cell r="P87">
            <v>2210</v>
          </cell>
          <cell r="Q87">
            <v>1546</v>
          </cell>
          <cell r="R87">
            <v>2698</v>
          </cell>
          <cell r="S87">
            <v>5915</v>
          </cell>
          <cell r="T87">
            <v>5653</v>
          </cell>
          <cell r="U87">
            <v>6927</v>
          </cell>
          <cell r="V87">
            <v>4329</v>
          </cell>
          <cell r="W87">
            <v>4975</v>
          </cell>
          <cell r="X87">
            <v>6573</v>
          </cell>
          <cell r="Y87">
            <v>4622</v>
          </cell>
          <cell r="Z87">
            <v>4697</v>
          </cell>
          <cell r="AA87">
            <v>4385</v>
          </cell>
          <cell r="AB87">
            <v>4708</v>
          </cell>
          <cell r="AC87">
            <v>4284</v>
          </cell>
          <cell r="AD87">
            <v>4348</v>
          </cell>
          <cell r="AE87">
            <v>4203</v>
          </cell>
          <cell r="AF87"/>
        </row>
        <row r="88">
          <cell r="E88" t="str">
            <v>NJ Industrial Asphalt and Road Oil</v>
          </cell>
          <cell r="F88">
            <v>23794</v>
          </cell>
          <cell r="G88">
            <v>20816</v>
          </cell>
          <cell r="H88">
            <v>22419</v>
          </cell>
          <cell r="I88">
            <v>55021</v>
          </cell>
          <cell r="J88">
            <v>34640</v>
          </cell>
          <cell r="K88">
            <v>40820</v>
          </cell>
          <cell r="L88">
            <v>35658</v>
          </cell>
          <cell r="M88">
            <v>54508</v>
          </cell>
          <cell r="N88">
            <v>50570</v>
          </cell>
          <cell r="O88">
            <v>71276</v>
          </cell>
          <cell r="P88">
            <v>58486</v>
          </cell>
          <cell r="Q88">
            <v>66254</v>
          </cell>
          <cell r="R88">
            <v>73064</v>
          </cell>
          <cell r="S88">
            <v>39298</v>
          </cell>
          <cell r="T88">
            <v>34286</v>
          </cell>
          <cell r="U88">
            <v>33946</v>
          </cell>
          <cell r="V88">
            <v>32828</v>
          </cell>
          <cell r="W88">
            <v>44661</v>
          </cell>
          <cell r="X88">
            <v>28999</v>
          </cell>
          <cell r="Y88">
            <v>25991</v>
          </cell>
          <cell r="Z88">
            <v>22448</v>
          </cell>
          <cell r="AA88">
            <v>21120</v>
          </cell>
          <cell r="AB88">
            <v>19433</v>
          </cell>
          <cell r="AC88">
            <v>20114</v>
          </cell>
          <cell r="AD88">
            <v>11652</v>
          </cell>
          <cell r="AE88">
            <v>20946</v>
          </cell>
          <cell r="AF88"/>
        </row>
        <row r="89">
          <cell r="E89" t="str">
            <v>NM Industrial Asphalt and Road Oil</v>
          </cell>
          <cell r="F89">
            <v>9626</v>
          </cell>
          <cell r="G89">
            <v>10117</v>
          </cell>
          <cell r="H89">
            <v>12434</v>
          </cell>
          <cell r="I89">
            <v>16179</v>
          </cell>
          <cell r="J89">
            <v>14031</v>
          </cell>
          <cell r="K89">
            <v>12337</v>
          </cell>
          <cell r="L89">
            <v>10936</v>
          </cell>
          <cell r="M89">
            <v>8180</v>
          </cell>
          <cell r="N89">
            <v>13593</v>
          </cell>
          <cell r="O89">
            <v>12625</v>
          </cell>
          <cell r="P89">
            <v>11778</v>
          </cell>
          <cell r="Q89">
            <v>5250</v>
          </cell>
          <cell r="R89">
            <v>13234</v>
          </cell>
          <cell r="S89">
            <v>13126</v>
          </cell>
          <cell r="T89">
            <v>13206</v>
          </cell>
          <cell r="U89">
            <v>11943</v>
          </cell>
          <cell r="V89">
            <v>12826</v>
          </cell>
          <cell r="W89">
            <v>15602</v>
          </cell>
          <cell r="X89">
            <v>11727</v>
          </cell>
          <cell r="Y89">
            <v>9282</v>
          </cell>
          <cell r="Z89">
            <v>9405</v>
          </cell>
          <cell r="AA89">
            <v>10541</v>
          </cell>
          <cell r="AB89">
            <v>10257</v>
          </cell>
          <cell r="AC89">
            <v>8710</v>
          </cell>
          <cell r="AD89">
            <v>8472</v>
          </cell>
          <cell r="AE89">
            <v>8145</v>
          </cell>
          <cell r="AF89"/>
        </row>
        <row r="90">
          <cell r="E90" t="str">
            <v>NV Industrial Asphalt and Road Oil</v>
          </cell>
          <cell r="F90">
            <v>7189</v>
          </cell>
          <cell r="G90">
            <v>7112</v>
          </cell>
          <cell r="H90">
            <v>5581</v>
          </cell>
          <cell r="I90">
            <v>7610</v>
          </cell>
          <cell r="J90">
            <v>8350</v>
          </cell>
          <cell r="K90">
            <v>9861</v>
          </cell>
          <cell r="L90">
            <v>9505</v>
          </cell>
          <cell r="M90">
            <v>2953</v>
          </cell>
          <cell r="N90">
            <v>9211</v>
          </cell>
          <cell r="O90">
            <v>5360</v>
          </cell>
          <cell r="P90">
            <v>5274</v>
          </cell>
          <cell r="Q90">
            <v>6749</v>
          </cell>
          <cell r="R90">
            <v>6359</v>
          </cell>
          <cell r="S90">
            <v>12153</v>
          </cell>
          <cell r="T90">
            <v>12686</v>
          </cell>
          <cell r="U90">
            <v>14379</v>
          </cell>
          <cell r="V90">
            <v>14013</v>
          </cell>
          <cell r="W90">
            <v>8727</v>
          </cell>
          <cell r="X90">
            <v>8865</v>
          </cell>
          <cell r="Y90">
            <v>8530</v>
          </cell>
          <cell r="Z90">
            <v>9777</v>
          </cell>
          <cell r="AA90">
            <v>11001</v>
          </cell>
          <cell r="AB90">
            <v>10561</v>
          </cell>
          <cell r="AC90">
            <v>9069</v>
          </cell>
          <cell r="AD90">
            <v>8668</v>
          </cell>
          <cell r="AE90">
            <v>8673</v>
          </cell>
          <cell r="AF90"/>
        </row>
        <row r="91">
          <cell r="E91" t="str">
            <v>NY Industrial Asphalt and Road Oil</v>
          </cell>
          <cell r="F91">
            <v>36657</v>
          </cell>
          <cell r="G91">
            <v>42305</v>
          </cell>
          <cell r="H91">
            <v>45812</v>
          </cell>
          <cell r="I91">
            <v>53538</v>
          </cell>
          <cell r="J91">
            <v>49363</v>
          </cell>
          <cell r="K91">
            <v>46933</v>
          </cell>
          <cell r="L91">
            <v>41036</v>
          </cell>
          <cell r="M91">
            <v>41988</v>
          </cell>
          <cell r="N91">
            <v>43957</v>
          </cell>
          <cell r="O91">
            <v>41634</v>
          </cell>
          <cell r="P91">
            <v>39065</v>
          </cell>
          <cell r="Q91">
            <v>39279</v>
          </cell>
          <cell r="R91">
            <v>34163</v>
          </cell>
          <cell r="S91">
            <v>35799</v>
          </cell>
          <cell r="T91">
            <v>50885</v>
          </cell>
          <cell r="U91">
            <v>45592</v>
          </cell>
          <cell r="V91">
            <v>42584</v>
          </cell>
          <cell r="W91">
            <v>37379</v>
          </cell>
          <cell r="X91">
            <v>36571</v>
          </cell>
          <cell r="Y91">
            <v>42072</v>
          </cell>
          <cell r="Z91">
            <v>42333</v>
          </cell>
          <cell r="AA91">
            <v>39789</v>
          </cell>
          <cell r="AB91">
            <v>35797</v>
          </cell>
          <cell r="AC91">
            <v>38670</v>
          </cell>
          <cell r="AD91">
            <v>40070</v>
          </cell>
          <cell r="AE91">
            <v>40310</v>
          </cell>
          <cell r="AF91"/>
        </row>
        <row r="92">
          <cell r="E92" t="str">
            <v>OH Industrial Asphalt and Road Oil</v>
          </cell>
          <cell r="F92">
            <v>65564</v>
          </cell>
          <cell r="G92">
            <v>59677</v>
          </cell>
          <cell r="H92">
            <v>65763</v>
          </cell>
          <cell r="I92">
            <v>50980</v>
          </cell>
          <cell r="J92">
            <v>58709</v>
          </cell>
          <cell r="K92">
            <v>59547</v>
          </cell>
          <cell r="L92">
            <v>74711</v>
          </cell>
          <cell r="M92">
            <v>95399</v>
          </cell>
          <cell r="N92">
            <v>83864</v>
          </cell>
          <cell r="O92">
            <v>93509</v>
          </cell>
          <cell r="P92">
            <v>87401</v>
          </cell>
          <cell r="Q92">
            <v>78367</v>
          </cell>
          <cell r="R92">
            <v>71433</v>
          </cell>
          <cell r="S92">
            <v>65413</v>
          </cell>
          <cell r="T92">
            <v>69465</v>
          </cell>
          <cell r="U92">
            <v>66058</v>
          </cell>
          <cell r="V92">
            <v>66732</v>
          </cell>
          <cell r="W92">
            <v>57905</v>
          </cell>
          <cell r="X92">
            <v>55191</v>
          </cell>
          <cell r="Y92">
            <v>32446</v>
          </cell>
          <cell r="Z92">
            <v>34093</v>
          </cell>
          <cell r="AA92">
            <v>31546</v>
          </cell>
          <cell r="AB92">
            <v>35349</v>
          </cell>
          <cell r="AC92">
            <v>29211</v>
          </cell>
          <cell r="AD92">
            <v>30408</v>
          </cell>
          <cell r="AE92">
            <v>36022</v>
          </cell>
          <cell r="AF92"/>
        </row>
        <row r="93">
          <cell r="E93" t="str">
            <v>OK Industrial Asphalt and Road Oil</v>
          </cell>
          <cell r="F93">
            <v>23279</v>
          </cell>
          <cell r="G93">
            <v>22779</v>
          </cell>
          <cell r="H93">
            <v>19444</v>
          </cell>
          <cell r="I93">
            <v>24696</v>
          </cell>
          <cell r="J93">
            <v>23507</v>
          </cell>
          <cell r="K93">
            <v>21110</v>
          </cell>
          <cell r="L93">
            <v>18326</v>
          </cell>
          <cell r="M93">
            <v>9462</v>
          </cell>
          <cell r="N93">
            <v>17137</v>
          </cell>
          <cell r="O93">
            <v>11410</v>
          </cell>
          <cell r="P93">
            <v>13035</v>
          </cell>
          <cell r="Q93">
            <v>29164</v>
          </cell>
          <cell r="R93">
            <v>25827</v>
          </cell>
          <cell r="S93">
            <v>20418</v>
          </cell>
          <cell r="T93">
            <v>27085</v>
          </cell>
          <cell r="U93">
            <v>24967</v>
          </cell>
          <cell r="V93">
            <v>21721</v>
          </cell>
          <cell r="W93">
            <v>28245</v>
          </cell>
          <cell r="X93">
            <v>16658</v>
          </cell>
          <cell r="Y93">
            <v>14734</v>
          </cell>
          <cell r="Z93">
            <v>15374</v>
          </cell>
          <cell r="AA93">
            <v>12362</v>
          </cell>
          <cell r="AB93">
            <v>16222</v>
          </cell>
          <cell r="AC93">
            <v>13409</v>
          </cell>
          <cell r="AD93">
            <v>10799</v>
          </cell>
          <cell r="AE93">
            <v>14523</v>
          </cell>
          <cell r="AF93"/>
        </row>
        <row r="94">
          <cell r="E94" t="str">
            <v>OR Industrial Asphalt and Road Oil</v>
          </cell>
          <cell r="F94">
            <v>20083</v>
          </cell>
          <cell r="G94">
            <v>17633</v>
          </cell>
          <cell r="H94">
            <v>21881</v>
          </cell>
          <cell r="I94">
            <v>22091</v>
          </cell>
          <cell r="J94">
            <v>22711</v>
          </cell>
          <cell r="K94">
            <v>18305</v>
          </cell>
          <cell r="L94">
            <v>18219</v>
          </cell>
          <cell r="M94">
            <v>19674</v>
          </cell>
          <cell r="N94">
            <v>27782</v>
          </cell>
          <cell r="O94">
            <v>24212</v>
          </cell>
          <cell r="P94">
            <v>21534</v>
          </cell>
          <cell r="Q94">
            <v>14514</v>
          </cell>
          <cell r="R94">
            <v>21450</v>
          </cell>
          <cell r="S94">
            <v>21960</v>
          </cell>
          <cell r="T94">
            <v>23886</v>
          </cell>
          <cell r="U94">
            <v>24300</v>
          </cell>
          <cell r="V94">
            <v>24327</v>
          </cell>
          <cell r="W94">
            <v>18484</v>
          </cell>
          <cell r="X94">
            <v>17346</v>
          </cell>
          <cell r="Y94">
            <v>11309</v>
          </cell>
          <cell r="Z94">
            <v>10601</v>
          </cell>
          <cell r="AA94">
            <v>10810</v>
          </cell>
          <cell r="AB94">
            <v>11054</v>
          </cell>
          <cell r="AC94">
            <v>9876</v>
          </cell>
          <cell r="AD94">
            <v>9918</v>
          </cell>
          <cell r="AE94">
            <v>10149</v>
          </cell>
          <cell r="AF94"/>
        </row>
        <row r="95">
          <cell r="E95" t="str">
            <v>PA Industrial Asphalt and Road Oil</v>
          </cell>
          <cell r="F95">
            <v>49541</v>
          </cell>
          <cell r="G95">
            <v>41093</v>
          </cell>
          <cell r="H95">
            <v>40052</v>
          </cell>
          <cell r="I95">
            <v>40391</v>
          </cell>
          <cell r="J95">
            <v>50502</v>
          </cell>
          <cell r="K95">
            <v>51814</v>
          </cell>
          <cell r="L95">
            <v>49583</v>
          </cell>
          <cell r="M95">
            <v>46200</v>
          </cell>
          <cell r="N95">
            <v>52358</v>
          </cell>
          <cell r="O95">
            <v>33153</v>
          </cell>
          <cell r="P95">
            <v>48874</v>
          </cell>
          <cell r="Q95">
            <v>57696</v>
          </cell>
          <cell r="R95">
            <v>45661</v>
          </cell>
          <cell r="S95">
            <v>51908</v>
          </cell>
          <cell r="T95">
            <v>58282</v>
          </cell>
          <cell r="U95">
            <v>60964</v>
          </cell>
          <cell r="V95">
            <v>58308</v>
          </cell>
          <cell r="W95">
            <v>52365</v>
          </cell>
          <cell r="X95">
            <v>46844</v>
          </cell>
          <cell r="Y95">
            <v>44282</v>
          </cell>
          <cell r="Z95">
            <v>46840</v>
          </cell>
          <cell r="AA95">
            <v>40761</v>
          </cell>
          <cell r="AB95">
            <v>38137</v>
          </cell>
          <cell r="AC95">
            <v>35053</v>
          </cell>
          <cell r="AD95">
            <v>42343</v>
          </cell>
          <cell r="AE95">
            <v>47228</v>
          </cell>
          <cell r="AF95"/>
        </row>
        <row r="96">
          <cell r="E96" t="str">
            <v>RI Industrial Asphalt and Road Oil</v>
          </cell>
          <cell r="F96">
            <v>10843</v>
          </cell>
          <cell r="G96">
            <v>3060</v>
          </cell>
          <cell r="H96">
            <v>9968</v>
          </cell>
          <cell r="I96">
            <v>5432</v>
          </cell>
          <cell r="J96">
            <v>8335</v>
          </cell>
          <cell r="K96">
            <v>6570</v>
          </cell>
          <cell r="L96">
            <v>2237</v>
          </cell>
          <cell r="M96">
            <v>1818</v>
          </cell>
          <cell r="N96">
            <v>1869</v>
          </cell>
          <cell r="O96">
            <v>2002</v>
          </cell>
          <cell r="P96">
            <v>1348</v>
          </cell>
          <cell r="Q96">
            <v>1308</v>
          </cell>
          <cell r="R96">
            <v>1188</v>
          </cell>
          <cell r="S96">
            <v>2178</v>
          </cell>
          <cell r="T96">
            <v>1172</v>
          </cell>
          <cell r="U96">
            <v>2223</v>
          </cell>
          <cell r="V96">
            <v>2031</v>
          </cell>
          <cell r="W96">
            <v>0</v>
          </cell>
          <cell r="X96">
            <v>8355</v>
          </cell>
          <cell r="Y96">
            <v>5376</v>
          </cell>
          <cell r="Z96">
            <v>6192</v>
          </cell>
          <cell r="AA96">
            <v>4591</v>
          </cell>
          <cell r="AB96">
            <v>5223</v>
          </cell>
          <cell r="AC96">
            <v>6712</v>
          </cell>
          <cell r="AD96">
            <v>6804</v>
          </cell>
          <cell r="AE96">
            <v>6414</v>
          </cell>
          <cell r="AF96"/>
        </row>
        <row r="97">
          <cell r="E97" t="str">
            <v>SC Industrial Asphalt and Road Oil</v>
          </cell>
          <cell r="F97">
            <v>13158</v>
          </cell>
          <cell r="G97">
            <v>12881</v>
          </cell>
          <cell r="H97">
            <v>13717</v>
          </cell>
          <cell r="I97">
            <v>15646</v>
          </cell>
          <cell r="J97">
            <v>13228</v>
          </cell>
          <cell r="K97">
            <v>17527</v>
          </cell>
          <cell r="L97">
            <v>15976</v>
          </cell>
          <cell r="M97">
            <v>24743</v>
          </cell>
          <cell r="N97">
            <v>16830</v>
          </cell>
          <cell r="O97">
            <v>14777</v>
          </cell>
          <cell r="P97">
            <v>21443</v>
          </cell>
          <cell r="Q97">
            <v>16746</v>
          </cell>
          <cell r="R97">
            <v>14890</v>
          </cell>
          <cell r="S97">
            <v>16812</v>
          </cell>
          <cell r="T97">
            <v>21211</v>
          </cell>
          <cell r="U97">
            <v>21962</v>
          </cell>
          <cell r="V97">
            <v>20771</v>
          </cell>
          <cell r="W97">
            <v>17210</v>
          </cell>
          <cell r="X97">
            <v>13569</v>
          </cell>
          <cell r="Y97">
            <v>15126</v>
          </cell>
          <cell r="Z97">
            <v>14535</v>
          </cell>
          <cell r="AA97">
            <v>13564</v>
          </cell>
          <cell r="AB97">
            <v>11186</v>
          </cell>
          <cell r="AC97">
            <v>11406</v>
          </cell>
          <cell r="AD97">
            <v>11055</v>
          </cell>
          <cell r="AE97">
            <v>12722</v>
          </cell>
          <cell r="AF97"/>
        </row>
        <row r="98">
          <cell r="E98" t="str">
            <v>SD Industrial Asphalt and Road Oil</v>
          </cell>
          <cell r="F98">
            <v>5244</v>
          </cell>
          <cell r="G98">
            <v>5098</v>
          </cell>
          <cell r="H98">
            <v>5888</v>
          </cell>
          <cell r="I98">
            <v>4270</v>
          </cell>
          <cell r="J98">
            <v>4176</v>
          </cell>
          <cell r="K98">
            <v>5447</v>
          </cell>
          <cell r="L98">
            <v>7540</v>
          </cell>
          <cell r="M98">
            <v>8986</v>
          </cell>
          <cell r="N98">
            <v>8590</v>
          </cell>
          <cell r="O98">
            <v>12470</v>
          </cell>
          <cell r="P98">
            <v>11498</v>
          </cell>
          <cell r="Q98">
            <v>7024</v>
          </cell>
          <cell r="R98">
            <v>6860</v>
          </cell>
          <cell r="S98">
            <v>8802</v>
          </cell>
          <cell r="T98">
            <v>7705</v>
          </cell>
          <cell r="U98">
            <v>12015</v>
          </cell>
          <cell r="V98">
            <v>11025</v>
          </cell>
          <cell r="W98">
            <v>6917</v>
          </cell>
          <cell r="X98">
            <v>7848</v>
          </cell>
          <cell r="Y98">
            <v>6996</v>
          </cell>
          <cell r="Z98">
            <v>8223</v>
          </cell>
          <cell r="AA98">
            <v>5149</v>
          </cell>
          <cell r="AB98">
            <v>7939</v>
          </cell>
          <cell r="AC98">
            <v>4738</v>
          </cell>
          <cell r="AD98">
            <v>4574</v>
          </cell>
          <cell r="AE98">
            <v>4690</v>
          </cell>
          <cell r="AF98"/>
        </row>
        <row r="99">
          <cell r="E99" t="str">
            <v>TN Industrial Asphalt and Road Oil</v>
          </cell>
          <cell r="F99">
            <v>38473</v>
          </cell>
          <cell r="G99">
            <v>35497</v>
          </cell>
          <cell r="H99">
            <v>35043</v>
          </cell>
          <cell r="I99">
            <v>32660</v>
          </cell>
          <cell r="J99">
            <v>36150</v>
          </cell>
          <cell r="K99">
            <v>36060</v>
          </cell>
          <cell r="L99">
            <v>34312</v>
          </cell>
          <cell r="M99">
            <v>32628</v>
          </cell>
          <cell r="N99">
            <v>39341</v>
          </cell>
          <cell r="O99">
            <v>39278</v>
          </cell>
          <cell r="P99">
            <v>40261</v>
          </cell>
          <cell r="Q99">
            <v>38213</v>
          </cell>
          <cell r="R99">
            <v>34245</v>
          </cell>
          <cell r="S99">
            <v>34624</v>
          </cell>
          <cell r="T99">
            <v>31823</v>
          </cell>
          <cell r="U99">
            <v>44492</v>
          </cell>
          <cell r="V99">
            <v>36596</v>
          </cell>
          <cell r="W99">
            <v>30990</v>
          </cell>
          <cell r="X99">
            <v>27868</v>
          </cell>
          <cell r="Y99">
            <v>18581</v>
          </cell>
          <cell r="Z99">
            <v>19347</v>
          </cell>
          <cell r="AA99">
            <v>22332</v>
          </cell>
          <cell r="AB99">
            <v>18203</v>
          </cell>
          <cell r="AC99">
            <v>17721</v>
          </cell>
          <cell r="AD99">
            <v>18074</v>
          </cell>
          <cell r="AE99">
            <v>17039</v>
          </cell>
          <cell r="AF99"/>
        </row>
        <row r="100">
          <cell r="E100" t="str">
            <v>TX Industrial Asphalt and Road Oil</v>
          </cell>
          <cell r="F100">
            <v>92991</v>
          </cell>
          <cell r="G100">
            <v>62183</v>
          </cell>
          <cell r="H100">
            <v>78307</v>
          </cell>
          <cell r="I100">
            <v>84504</v>
          </cell>
          <cell r="J100">
            <v>72643</v>
          </cell>
          <cell r="K100">
            <v>78263</v>
          </cell>
          <cell r="L100">
            <v>79380</v>
          </cell>
          <cell r="M100">
            <v>69739</v>
          </cell>
          <cell r="N100">
            <v>74330</v>
          </cell>
          <cell r="O100">
            <v>55993</v>
          </cell>
          <cell r="P100">
            <v>52804</v>
          </cell>
          <cell r="Q100">
            <v>77777</v>
          </cell>
          <cell r="R100">
            <v>87617</v>
          </cell>
          <cell r="S100">
            <v>92344</v>
          </cell>
          <cell r="T100">
            <v>86175</v>
          </cell>
          <cell r="U100">
            <v>114068</v>
          </cell>
          <cell r="V100">
            <v>104458</v>
          </cell>
          <cell r="W100">
            <v>100465</v>
          </cell>
          <cell r="X100">
            <v>71107</v>
          </cell>
          <cell r="Y100">
            <v>38051</v>
          </cell>
          <cell r="Z100">
            <v>44093</v>
          </cell>
          <cell r="AA100">
            <v>34084</v>
          </cell>
          <cell r="AB100">
            <v>38102</v>
          </cell>
          <cell r="AC100">
            <v>40617</v>
          </cell>
          <cell r="AD100">
            <v>43196</v>
          </cell>
          <cell r="AE100">
            <v>50030</v>
          </cell>
          <cell r="AF100"/>
        </row>
        <row r="101">
          <cell r="E101" t="str">
            <v>US Industrial Asphalt and Road Oil</v>
          </cell>
          <cell r="F101">
            <v>1170192</v>
          </cell>
          <cell r="G101">
            <v>1076538</v>
          </cell>
          <cell r="H101">
            <v>1102220</v>
          </cell>
          <cell r="I101">
            <v>1149017</v>
          </cell>
          <cell r="J101">
            <v>1172920</v>
          </cell>
          <cell r="K101">
            <v>1178175</v>
          </cell>
          <cell r="L101">
            <v>1175932</v>
          </cell>
          <cell r="M101">
            <v>1223566</v>
          </cell>
          <cell r="N101">
            <v>1262552</v>
          </cell>
          <cell r="O101">
            <v>1324413</v>
          </cell>
          <cell r="P101">
            <v>1275678</v>
          </cell>
          <cell r="Q101">
            <v>1256865</v>
          </cell>
          <cell r="R101">
            <v>1239950</v>
          </cell>
          <cell r="S101">
            <v>1219538</v>
          </cell>
          <cell r="T101">
            <v>1303848</v>
          </cell>
          <cell r="U101">
            <v>1323238</v>
          </cell>
          <cell r="V101">
            <v>1261165</v>
          </cell>
          <cell r="W101">
            <v>1197041</v>
          </cell>
          <cell r="X101">
            <v>1011970</v>
          </cell>
          <cell r="Y101">
            <v>873085</v>
          </cell>
          <cell r="Z101">
            <v>877770</v>
          </cell>
          <cell r="AA101">
            <v>859488</v>
          </cell>
          <cell r="AB101">
            <v>826700</v>
          </cell>
          <cell r="AC101">
            <v>783347</v>
          </cell>
          <cell r="AD101">
            <v>792637</v>
          </cell>
          <cell r="AE101">
            <v>831663</v>
          </cell>
          <cell r="AF101"/>
        </row>
        <row r="102">
          <cell r="E102" t="str">
            <v>UT Industrial Asphalt and Road Oil</v>
          </cell>
          <cell r="F102">
            <v>9145</v>
          </cell>
          <cell r="G102">
            <v>19046</v>
          </cell>
          <cell r="H102">
            <v>10833</v>
          </cell>
          <cell r="I102">
            <v>11482</v>
          </cell>
          <cell r="J102">
            <v>12073</v>
          </cell>
          <cell r="K102">
            <v>14458</v>
          </cell>
          <cell r="L102">
            <v>15668</v>
          </cell>
          <cell r="M102">
            <v>13219</v>
          </cell>
          <cell r="N102">
            <v>16273</v>
          </cell>
          <cell r="O102">
            <v>15791</v>
          </cell>
          <cell r="P102">
            <v>15231</v>
          </cell>
          <cell r="Q102">
            <v>9564</v>
          </cell>
          <cell r="R102">
            <v>4101</v>
          </cell>
          <cell r="S102">
            <v>16824</v>
          </cell>
          <cell r="T102">
            <v>11121</v>
          </cell>
          <cell r="U102">
            <v>9819</v>
          </cell>
          <cell r="V102">
            <v>7364</v>
          </cell>
          <cell r="W102">
            <v>5274</v>
          </cell>
          <cell r="X102">
            <v>7119</v>
          </cell>
          <cell r="Y102">
            <v>7381</v>
          </cell>
          <cell r="Z102">
            <v>7841</v>
          </cell>
          <cell r="AA102">
            <v>8617</v>
          </cell>
          <cell r="AB102">
            <v>9246</v>
          </cell>
          <cell r="AC102">
            <v>7233</v>
          </cell>
          <cell r="AD102">
            <v>6820</v>
          </cell>
          <cell r="AE102">
            <v>7404</v>
          </cell>
          <cell r="AF102"/>
        </row>
        <row r="103">
          <cell r="E103" t="str">
            <v>VA Industrial Asphalt and Road Oil</v>
          </cell>
          <cell r="F103">
            <v>31193</v>
          </cell>
          <cell r="G103">
            <v>24781</v>
          </cell>
          <cell r="H103">
            <v>24944</v>
          </cell>
          <cell r="I103">
            <v>24535</v>
          </cell>
          <cell r="J103">
            <v>26113</v>
          </cell>
          <cell r="K103">
            <v>24147</v>
          </cell>
          <cell r="L103">
            <v>23308</v>
          </cell>
          <cell r="M103">
            <v>23056</v>
          </cell>
          <cell r="N103">
            <v>25805</v>
          </cell>
          <cell r="O103">
            <v>31653</v>
          </cell>
          <cell r="P103">
            <v>25766</v>
          </cell>
          <cell r="Q103">
            <v>28214</v>
          </cell>
          <cell r="R103">
            <v>22440</v>
          </cell>
          <cell r="S103">
            <v>25271</v>
          </cell>
          <cell r="T103">
            <v>28609</v>
          </cell>
          <cell r="U103">
            <v>31994</v>
          </cell>
          <cell r="V103">
            <v>28726</v>
          </cell>
          <cell r="W103">
            <v>26359</v>
          </cell>
          <cell r="X103">
            <v>18810</v>
          </cell>
          <cell r="Y103">
            <v>20832</v>
          </cell>
          <cell r="Z103">
            <v>24734</v>
          </cell>
          <cell r="AA103">
            <v>27957</v>
          </cell>
          <cell r="AB103">
            <v>25369</v>
          </cell>
          <cell r="AC103">
            <v>20309</v>
          </cell>
          <cell r="AD103">
            <v>20319</v>
          </cell>
          <cell r="AE103">
            <v>25444</v>
          </cell>
          <cell r="AF103"/>
        </row>
        <row r="104">
          <cell r="E104" t="str">
            <v>VT Industrial Asphalt and Road Oil</v>
          </cell>
          <cell r="F104">
            <v>177</v>
          </cell>
          <cell r="G104">
            <v>3497</v>
          </cell>
          <cell r="H104">
            <v>2224</v>
          </cell>
          <cell r="I104">
            <v>204</v>
          </cell>
          <cell r="J104">
            <v>1529</v>
          </cell>
          <cell r="K104">
            <v>1682</v>
          </cell>
          <cell r="L104">
            <v>1927</v>
          </cell>
          <cell r="M104">
            <v>5256</v>
          </cell>
          <cell r="N104">
            <v>1077</v>
          </cell>
          <cell r="O104">
            <v>1153</v>
          </cell>
          <cell r="P104">
            <v>1100</v>
          </cell>
          <cell r="Q104">
            <v>1971</v>
          </cell>
          <cell r="R104">
            <v>1161</v>
          </cell>
          <cell r="S104">
            <v>620</v>
          </cell>
          <cell r="T104">
            <v>3082</v>
          </cell>
          <cell r="U104">
            <v>960</v>
          </cell>
          <cell r="V104">
            <v>822</v>
          </cell>
          <cell r="W104">
            <v>2152</v>
          </cell>
          <cell r="X104">
            <v>262</v>
          </cell>
          <cell r="Y104">
            <v>3999</v>
          </cell>
          <cell r="Z104">
            <v>4993</v>
          </cell>
          <cell r="AA104">
            <v>4690</v>
          </cell>
          <cell r="AB104">
            <v>4632</v>
          </cell>
          <cell r="AC104">
            <v>5001</v>
          </cell>
          <cell r="AD104">
            <v>4710</v>
          </cell>
          <cell r="AE104">
            <v>4618</v>
          </cell>
          <cell r="AF104"/>
        </row>
        <row r="105">
          <cell r="E105" t="str">
            <v>WA Industrial Asphalt and Road Oil</v>
          </cell>
          <cell r="F105">
            <v>16462</v>
          </cell>
          <cell r="G105">
            <v>19691</v>
          </cell>
          <cell r="H105">
            <v>20061</v>
          </cell>
          <cell r="I105">
            <v>19516</v>
          </cell>
          <cell r="J105">
            <v>23401</v>
          </cell>
          <cell r="K105">
            <v>23611</v>
          </cell>
          <cell r="L105">
            <v>24527</v>
          </cell>
          <cell r="M105">
            <v>26862</v>
          </cell>
          <cell r="N105">
            <v>27119</v>
          </cell>
          <cell r="O105">
            <v>27233</v>
          </cell>
          <cell r="P105">
            <v>32864</v>
          </cell>
          <cell r="Q105">
            <v>22743</v>
          </cell>
          <cell r="R105">
            <v>24797</v>
          </cell>
          <cell r="S105">
            <v>19096</v>
          </cell>
          <cell r="T105">
            <v>21983</v>
          </cell>
          <cell r="U105">
            <v>22822</v>
          </cell>
          <cell r="V105">
            <v>22522</v>
          </cell>
          <cell r="W105">
            <v>19419</v>
          </cell>
          <cell r="X105">
            <v>19602</v>
          </cell>
          <cell r="Y105">
            <v>13621</v>
          </cell>
          <cell r="Z105">
            <v>14171</v>
          </cell>
          <cell r="AA105">
            <v>10216</v>
          </cell>
          <cell r="AB105">
            <v>10217</v>
          </cell>
          <cell r="AC105">
            <v>9737</v>
          </cell>
          <cell r="AD105">
            <v>10515</v>
          </cell>
          <cell r="AE105">
            <v>11550</v>
          </cell>
          <cell r="AF105"/>
        </row>
        <row r="106">
          <cell r="E106" t="str">
            <v>WI Industrial Asphalt and Road Oil</v>
          </cell>
          <cell r="F106">
            <v>24451</v>
          </cell>
          <cell r="G106">
            <v>22111</v>
          </cell>
          <cell r="H106">
            <v>20607</v>
          </cell>
          <cell r="I106">
            <v>21585</v>
          </cell>
          <cell r="J106">
            <v>23363</v>
          </cell>
          <cell r="K106">
            <v>27565</v>
          </cell>
          <cell r="L106">
            <v>27381</v>
          </cell>
          <cell r="M106">
            <v>34212</v>
          </cell>
          <cell r="N106">
            <v>39897</v>
          </cell>
          <cell r="O106">
            <v>41091</v>
          </cell>
          <cell r="P106">
            <v>38376</v>
          </cell>
          <cell r="Q106">
            <v>39623</v>
          </cell>
          <cell r="R106">
            <v>34950</v>
          </cell>
          <cell r="S106">
            <v>44096</v>
          </cell>
          <cell r="T106">
            <v>43784</v>
          </cell>
          <cell r="U106">
            <v>41709</v>
          </cell>
          <cell r="V106">
            <v>39024</v>
          </cell>
          <cell r="W106">
            <v>35149</v>
          </cell>
          <cell r="X106">
            <v>30787</v>
          </cell>
          <cell r="Y106">
            <v>26027</v>
          </cell>
          <cell r="Z106">
            <v>30057</v>
          </cell>
          <cell r="AA106">
            <v>31384</v>
          </cell>
          <cell r="AB106">
            <v>27461</v>
          </cell>
          <cell r="AC106">
            <v>28377</v>
          </cell>
          <cell r="AD106">
            <v>30098</v>
          </cell>
          <cell r="AE106">
            <v>26301</v>
          </cell>
          <cell r="AF106"/>
        </row>
        <row r="107">
          <cell r="E107" t="str">
            <v>WV Industrial Asphalt and Road Oil</v>
          </cell>
          <cell r="F107">
            <v>4830</v>
          </cell>
          <cell r="G107">
            <v>3503</v>
          </cell>
          <cell r="H107">
            <v>3649</v>
          </cell>
          <cell r="I107">
            <v>2832</v>
          </cell>
          <cell r="J107">
            <v>4589</v>
          </cell>
          <cell r="K107">
            <v>4244</v>
          </cell>
          <cell r="L107">
            <v>6266</v>
          </cell>
          <cell r="M107">
            <v>7679</v>
          </cell>
          <cell r="N107">
            <v>8145</v>
          </cell>
          <cell r="O107">
            <v>5058</v>
          </cell>
          <cell r="P107">
            <v>5218</v>
          </cell>
          <cell r="Q107">
            <v>4793</v>
          </cell>
          <cell r="R107">
            <v>8433</v>
          </cell>
          <cell r="S107">
            <v>4752</v>
          </cell>
          <cell r="T107">
            <v>4124</v>
          </cell>
          <cell r="U107">
            <v>3958</v>
          </cell>
          <cell r="V107">
            <v>5835</v>
          </cell>
          <cell r="W107">
            <v>5837</v>
          </cell>
          <cell r="X107">
            <v>10213</v>
          </cell>
          <cell r="Y107">
            <v>7596</v>
          </cell>
          <cell r="Z107">
            <v>7912</v>
          </cell>
          <cell r="AA107">
            <v>9666</v>
          </cell>
          <cell r="AB107">
            <v>8815</v>
          </cell>
          <cell r="AC107">
            <v>7233</v>
          </cell>
          <cell r="AD107">
            <v>6252</v>
          </cell>
          <cell r="AE107">
            <v>8577</v>
          </cell>
          <cell r="AF107"/>
        </row>
        <row r="108">
          <cell r="E108" t="str">
            <v>WY Industrial Asphalt and Road Oil</v>
          </cell>
          <cell r="F108">
            <v>6334</v>
          </cell>
          <cell r="G108">
            <v>6742</v>
          </cell>
          <cell r="H108">
            <v>5125</v>
          </cell>
          <cell r="I108">
            <v>5014</v>
          </cell>
          <cell r="J108">
            <v>5983</v>
          </cell>
          <cell r="K108">
            <v>4413</v>
          </cell>
          <cell r="L108">
            <v>5542</v>
          </cell>
          <cell r="M108">
            <v>6448</v>
          </cell>
          <cell r="N108">
            <v>5685</v>
          </cell>
          <cell r="O108">
            <v>8144</v>
          </cell>
          <cell r="P108">
            <v>9733</v>
          </cell>
          <cell r="Q108">
            <v>7273</v>
          </cell>
          <cell r="R108">
            <v>2906</v>
          </cell>
          <cell r="S108">
            <v>6022</v>
          </cell>
          <cell r="T108">
            <v>3792</v>
          </cell>
          <cell r="U108">
            <v>3501</v>
          </cell>
          <cell r="V108">
            <v>1443</v>
          </cell>
          <cell r="W108">
            <v>2600</v>
          </cell>
          <cell r="X108">
            <v>4611</v>
          </cell>
          <cell r="Y108">
            <v>7601</v>
          </cell>
          <cell r="Z108">
            <v>7957</v>
          </cell>
          <cell r="AA108">
            <v>9248</v>
          </cell>
          <cell r="AB108">
            <v>9291</v>
          </cell>
          <cell r="AC108">
            <v>7669</v>
          </cell>
          <cell r="AD108">
            <v>7666</v>
          </cell>
          <cell r="AE108">
            <v>7283</v>
          </cell>
          <cell r="AF108"/>
        </row>
        <row r="109">
          <cell r="E109" t="str">
            <v>AK Transportation Aviation Gasoline</v>
          </cell>
          <cell r="F109">
            <v>2480</v>
          </cell>
          <cell r="G109">
            <v>3118</v>
          </cell>
          <cell r="H109">
            <v>2319</v>
          </cell>
          <cell r="I109">
            <v>2070</v>
          </cell>
          <cell r="J109">
            <v>865</v>
          </cell>
          <cell r="K109">
            <v>1965</v>
          </cell>
          <cell r="L109">
            <v>716</v>
          </cell>
          <cell r="M109">
            <v>2053</v>
          </cell>
          <cell r="N109">
            <v>770</v>
          </cell>
          <cell r="O109">
            <v>2671</v>
          </cell>
          <cell r="P109">
            <v>2632</v>
          </cell>
          <cell r="Q109">
            <v>1236</v>
          </cell>
          <cell r="R109">
            <v>905</v>
          </cell>
          <cell r="S109">
            <v>790</v>
          </cell>
          <cell r="T109">
            <v>918</v>
          </cell>
          <cell r="U109">
            <v>1399</v>
          </cell>
          <cell r="V109">
            <v>1263</v>
          </cell>
          <cell r="W109">
            <v>1250</v>
          </cell>
          <cell r="X109">
            <v>1008</v>
          </cell>
          <cell r="Y109">
            <v>1095</v>
          </cell>
          <cell r="Z109">
            <v>854</v>
          </cell>
          <cell r="AA109">
            <v>801</v>
          </cell>
          <cell r="AB109">
            <v>776</v>
          </cell>
          <cell r="AC109">
            <v>701</v>
          </cell>
          <cell r="AD109">
            <v>658</v>
          </cell>
          <cell r="AE109">
            <v>317</v>
          </cell>
          <cell r="AF109"/>
        </row>
        <row r="110">
          <cell r="E110" t="str">
            <v>AL Transportation Aviation Gasoline</v>
          </cell>
          <cell r="F110">
            <v>585</v>
          </cell>
          <cell r="G110">
            <v>552</v>
          </cell>
          <cell r="H110">
            <v>537</v>
          </cell>
          <cell r="I110">
            <v>522</v>
          </cell>
          <cell r="J110">
            <v>556</v>
          </cell>
          <cell r="K110">
            <v>488</v>
          </cell>
          <cell r="L110">
            <v>470</v>
          </cell>
          <cell r="M110">
            <v>522</v>
          </cell>
          <cell r="N110">
            <v>414</v>
          </cell>
          <cell r="O110">
            <v>513</v>
          </cell>
          <cell r="P110">
            <v>417</v>
          </cell>
          <cell r="Q110">
            <v>415</v>
          </cell>
          <cell r="R110">
            <v>273</v>
          </cell>
          <cell r="S110">
            <v>376</v>
          </cell>
          <cell r="T110">
            <v>390</v>
          </cell>
          <cell r="U110">
            <v>388</v>
          </cell>
          <cell r="V110">
            <v>593</v>
          </cell>
          <cell r="W110">
            <v>587</v>
          </cell>
          <cell r="X110">
            <v>306</v>
          </cell>
          <cell r="Y110">
            <v>229</v>
          </cell>
          <cell r="Z110">
            <v>375</v>
          </cell>
          <cell r="AA110">
            <v>352</v>
          </cell>
          <cell r="AB110">
            <v>336</v>
          </cell>
          <cell r="AC110">
            <v>256</v>
          </cell>
          <cell r="AD110">
            <v>284</v>
          </cell>
          <cell r="AE110">
            <v>292</v>
          </cell>
          <cell r="AF110"/>
        </row>
        <row r="111">
          <cell r="E111" t="str">
            <v>AR Transportation Aviation Gasoline</v>
          </cell>
          <cell r="F111">
            <v>631</v>
          </cell>
          <cell r="G111">
            <v>726</v>
          </cell>
          <cell r="H111">
            <v>768</v>
          </cell>
          <cell r="I111">
            <v>679</v>
          </cell>
          <cell r="J111">
            <v>791</v>
          </cell>
          <cell r="K111">
            <v>723</v>
          </cell>
          <cell r="L111">
            <v>613</v>
          </cell>
          <cell r="M111">
            <v>682</v>
          </cell>
          <cell r="N111">
            <v>617</v>
          </cell>
          <cell r="O111">
            <v>596</v>
          </cell>
          <cell r="P111">
            <v>471</v>
          </cell>
          <cell r="Q111">
            <v>922</v>
          </cell>
          <cell r="R111">
            <v>598</v>
          </cell>
          <cell r="S111">
            <v>522</v>
          </cell>
          <cell r="T111">
            <v>643</v>
          </cell>
          <cell r="U111">
            <v>339</v>
          </cell>
          <cell r="V111">
            <v>559</v>
          </cell>
          <cell r="W111">
            <v>553</v>
          </cell>
          <cell r="X111">
            <v>440</v>
          </cell>
          <cell r="Y111">
            <v>557</v>
          </cell>
          <cell r="Z111">
            <v>434</v>
          </cell>
          <cell r="AA111">
            <v>407</v>
          </cell>
          <cell r="AB111">
            <v>414</v>
          </cell>
          <cell r="AC111">
            <v>354</v>
          </cell>
          <cell r="AD111">
            <v>196</v>
          </cell>
          <cell r="AE111">
            <v>236</v>
          </cell>
          <cell r="AF111"/>
        </row>
        <row r="112">
          <cell r="E112" t="str">
            <v>AZ Transportation Aviation Gasoline</v>
          </cell>
          <cell r="F112">
            <v>979</v>
          </cell>
          <cell r="G112">
            <v>950</v>
          </cell>
          <cell r="H112">
            <v>798</v>
          </cell>
          <cell r="I112">
            <v>646</v>
          </cell>
          <cell r="J112">
            <v>717</v>
          </cell>
          <cell r="K112">
            <v>703</v>
          </cell>
          <cell r="L112">
            <v>780</v>
          </cell>
          <cell r="M112">
            <v>761</v>
          </cell>
          <cell r="N112">
            <v>965</v>
          </cell>
          <cell r="O112">
            <v>792</v>
          </cell>
          <cell r="P112">
            <v>1028</v>
          </cell>
          <cell r="Q112">
            <v>966</v>
          </cell>
          <cell r="R112">
            <v>925</v>
          </cell>
          <cell r="S112">
            <v>1177</v>
          </cell>
          <cell r="T112">
            <v>827</v>
          </cell>
          <cell r="U112">
            <v>947</v>
          </cell>
          <cell r="V112">
            <v>893</v>
          </cell>
          <cell r="W112">
            <v>732</v>
          </cell>
          <cell r="X112">
            <v>789</v>
          </cell>
          <cell r="Y112">
            <v>640</v>
          </cell>
          <cell r="Z112">
            <v>940</v>
          </cell>
          <cell r="AA112">
            <v>1034</v>
          </cell>
          <cell r="AB112">
            <v>842</v>
          </cell>
          <cell r="AC112">
            <v>701</v>
          </cell>
          <cell r="AD112">
            <v>1036</v>
          </cell>
          <cell r="AE112">
            <v>972</v>
          </cell>
          <cell r="AF112"/>
        </row>
        <row r="113">
          <cell r="E113" t="str">
            <v>CA Transportation Aviation Gasoline</v>
          </cell>
          <cell r="F113">
            <v>5581</v>
          </cell>
          <cell r="G113">
            <v>5506</v>
          </cell>
          <cell r="H113">
            <v>5345</v>
          </cell>
          <cell r="I113">
            <v>4134</v>
          </cell>
          <cell r="J113">
            <v>4003</v>
          </cell>
          <cell r="K113">
            <v>4073</v>
          </cell>
          <cell r="L113">
            <v>3881</v>
          </cell>
          <cell r="M113">
            <v>4222</v>
          </cell>
          <cell r="N113">
            <v>2899</v>
          </cell>
          <cell r="O113">
            <v>4167</v>
          </cell>
          <cell r="P113">
            <v>3651</v>
          </cell>
          <cell r="Q113">
            <v>2706</v>
          </cell>
          <cell r="R113">
            <v>3025</v>
          </cell>
          <cell r="S113">
            <v>3033</v>
          </cell>
          <cell r="T113">
            <v>2795</v>
          </cell>
          <cell r="U113">
            <v>2676</v>
          </cell>
          <cell r="V113">
            <v>2326</v>
          </cell>
          <cell r="W113">
            <v>2234</v>
          </cell>
          <cell r="X113">
            <v>2057</v>
          </cell>
          <cell r="Y113">
            <v>1439</v>
          </cell>
          <cell r="Z113">
            <v>1757</v>
          </cell>
          <cell r="AA113">
            <v>1911</v>
          </cell>
          <cell r="AB113">
            <v>1911</v>
          </cell>
          <cell r="AC113">
            <v>1726</v>
          </cell>
          <cell r="AD113">
            <v>2371</v>
          </cell>
          <cell r="AE113">
            <v>3585</v>
          </cell>
          <cell r="AF113"/>
        </row>
        <row r="114">
          <cell r="E114" t="str">
            <v>CO Transportation Aviation Gasoline</v>
          </cell>
          <cell r="F114">
            <v>841</v>
          </cell>
          <cell r="G114">
            <v>781</v>
          </cell>
          <cell r="H114">
            <v>686</v>
          </cell>
          <cell r="I114">
            <v>625</v>
          </cell>
          <cell r="J114">
            <v>644</v>
          </cell>
          <cell r="K114">
            <v>624</v>
          </cell>
          <cell r="L114">
            <v>625</v>
          </cell>
          <cell r="M114">
            <v>720</v>
          </cell>
          <cell r="N114">
            <v>726</v>
          </cell>
          <cell r="O114">
            <v>984</v>
          </cell>
          <cell r="P114">
            <v>790</v>
          </cell>
          <cell r="Q114">
            <v>1365</v>
          </cell>
          <cell r="R114">
            <v>799</v>
          </cell>
          <cell r="S114">
            <v>698</v>
          </cell>
          <cell r="T114">
            <v>612</v>
          </cell>
          <cell r="U114">
            <v>655</v>
          </cell>
          <cell r="V114">
            <v>773</v>
          </cell>
          <cell r="W114">
            <v>518</v>
          </cell>
          <cell r="X114">
            <v>492</v>
          </cell>
          <cell r="Y114">
            <v>418</v>
          </cell>
          <cell r="Z114">
            <v>581</v>
          </cell>
          <cell r="AA114">
            <v>644</v>
          </cell>
          <cell r="AB114">
            <v>442</v>
          </cell>
          <cell r="AC114">
            <v>459</v>
          </cell>
          <cell r="AD114">
            <v>512</v>
          </cell>
          <cell r="AE114">
            <v>449</v>
          </cell>
          <cell r="AF114"/>
        </row>
        <row r="115">
          <cell r="E115" t="str">
            <v>CT Transportation Aviation Gasoline</v>
          </cell>
          <cell r="F115">
            <v>474</v>
          </cell>
          <cell r="G115">
            <v>143</v>
          </cell>
          <cell r="H115">
            <v>142</v>
          </cell>
          <cell r="I115">
            <v>151</v>
          </cell>
          <cell r="J115">
            <v>140</v>
          </cell>
          <cell r="K115">
            <v>206</v>
          </cell>
          <cell r="L115">
            <v>187</v>
          </cell>
          <cell r="M115">
            <v>115</v>
          </cell>
          <cell r="N115">
            <v>261</v>
          </cell>
          <cell r="O115">
            <v>163</v>
          </cell>
          <cell r="P115">
            <v>150</v>
          </cell>
          <cell r="Q115">
            <v>392</v>
          </cell>
          <cell r="R115">
            <v>261</v>
          </cell>
          <cell r="S115">
            <v>228</v>
          </cell>
          <cell r="T115">
            <v>300</v>
          </cell>
          <cell r="U115">
            <v>944</v>
          </cell>
          <cell r="V115">
            <v>643</v>
          </cell>
          <cell r="W115">
            <v>637</v>
          </cell>
          <cell r="X115">
            <v>494</v>
          </cell>
          <cell r="Y115">
            <v>700</v>
          </cell>
          <cell r="Z115">
            <v>444</v>
          </cell>
          <cell r="AA115">
            <v>417</v>
          </cell>
          <cell r="AB115">
            <v>389</v>
          </cell>
          <cell r="AC115">
            <v>330</v>
          </cell>
          <cell r="AD115">
            <v>132</v>
          </cell>
          <cell r="AE115">
            <v>117</v>
          </cell>
          <cell r="AF115"/>
        </row>
        <row r="116">
          <cell r="E116" t="str">
            <v>DC Transportation Aviation Gasoline</v>
          </cell>
          <cell r="F116">
            <v>0</v>
          </cell>
          <cell r="G116">
            <v>0</v>
          </cell>
          <cell r="H116">
            <v>0</v>
          </cell>
          <cell r="I116">
            <v>9</v>
          </cell>
          <cell r="J116">
            <v>9</v>
          </cell>
          <cell r="K116">
            <v>19</v>
          </cell>
          <cell r="L116">
            <v>0</v>
          </cell>
          <cell r="M116">
            <v>15</v>
          </cell>
          <cell r="N116">
            <v>13</v>
          </cell>
          <cell r="O116">
            <v>15</v>
          </cell>
          <cell r="P116">
            <v>8</v>
          </cell>
          <cell r="Q116">
            <v>9</v>
          </cell>
          <cell r="R116">
            <v>11</v>
          </cell>
          <cell r="S116">
            <v>10</v>
          </cell>
          <cell r="T116">
            <v>2</v>
          </cell>
          <cell r="U116">
            <v>20</v>
          </cell>
          <cell r="V116">
            <v>32</v>
          </cell>
          <cell r="W116">
            <v>32</v>
          </cell>
          <cell r="X116">
            <v>21</v>
          </cell>
          <cell r="Y116">
            <v>15</v>
          </cell>
          <cell r="Z116">
            <v>5</v>
          </cell>
          <cell r="AA116">
            <v>4</v>
          </cell>
          <cell r="AB116">
            <v>4</v>
          </cell>
          <cell r="AC116">
            <v>3</v>
          </cell>
          <cell r="AD116">
            <v>13</v>
          </cell>
          <cell r="AE116">
            <v>263</v>
          </cell>
          <cell r="AF116"/>
        </row>
        <row r="117">
          <cell r="E117" t="str">
            <v>DE Transportation Aviation Gasoline</v>
          </cell>
          <cell r="F117">
            <v>391</v>
          </cell>
          <cell r="G117">
            <v>87</v>
          </cell>
          <cell r="H117">
            <v>90</v>
          </cell>
          <cell r="I117">
            <v>257</v>
          </cell>
          <cell r="J117">
            <v>288</v>
          </cell>
          <cell r="K117">
            <v>267</v>
          </cell>
          <cell r="L117">
            <v>263</v>
          </cell>
          <cell r="M117">
            <v>324</v>
          </cell>
          <cell r="N117">
            <v>277</v>
          </cell>
          <cell r="O117">
            <v>74</v>
          </cell>
          <cell r="P117">
            <v>101</v>
          </cell>
          <cell r="Q117">
            <v>313</v>
          </cell>
          <cell r="R117">
            <v>456</v>
          </cell>
          <cell r="S117">
            <v>399</v>
          </cell>
          <cell r="T117">
            <v>376</v>
          </cell>
          <cell r="U117">
            <v>689</v>
          </cell>
          <cell r="V117">
            <v>706</v>
          </cell>
          <cell r="W117">
            <v>699</v>
          </cell>
          <cell r="X117">
            <v>532</v>
          </cell>
          <cell r="Y117">
            <v>493</v>
          </cell>
          <cell r="Z117">
            <v>278</v>
          </cell>
          <cell r="AA117">
            <v>261</v>
          </cell>
          <cell r="AB117">
            <v>244</v>
          </cell>
          <cell r="AC117">
            <v>214</v>
          </cell>
          <cell r="AD117">
            <v>343</v>
          </cell>
          <cell r="AE117">
            <v>44</v>
          </cell>
          <cell r="AF117"/>
        </row>
        <row r="118">
          <cell r="E118" t="str">
            <v>FL Transportation Aviation Gasoline</v>
          </cell>
          <cell r="F118">
            <v>4081</v>
          </cell>
          <cell r="G118">
            <v>3595</v>
          </cell>
          <cell r="H118">
            <v>2994</v>
          </cell>
          <cell r="I118">
            <v>2659</v>
          </cell>
          <cell r="J118">
            <v>2656</v>
          </cell>
          <cell r="K118">
            <v>3023</v>
          </cell>
          <cell r="L118">
            <v>2620</v>
          </cell>
          <cell r="M118">
            <v>2860</v>
          </cell>
          <cell r="N118">
            <v>2174</v>
          </cell>
          <cell r="O118">
            <v>2984</v>
          </cell>
          <cell r="P118">
            <v>3087</v>
          </cell>
          <cell r="Q118">
            <v>2438</v>
          </cell>
          <cell r="R118">
            <v>2484</v>
          </cell>
          <cell r="S118">
            <v>2011</v>
          </cell>
          <cell r="T118">
            <v>1986</v>
          </cell>
          <cell r="U118">
            <v>2235</v>
          </cell>
          <cell r="V118">
            <v>2109</v>
          </cell>
          <cell r="W118">
            <v>1868</v>
          </cell>
          <cell r="X118">
            <v>1897</v>
          </cell>
          <cell r="Y118">
            <v>1469</v>
          </cell>
          <cell r="Z118">
            <v>2042</v>
          </cell>
          <cell r="AA118">
            <v>2283</v>
          </cell>
          <cell r="AB118">
            <v>2255</v>
          </cell>
          <cell r="AC118">
            <v>2300</v>
          </cell>
          <cell r="AD118">
            <v>2181</v>
          </cell>
          <cell r="AE118">
            <v>2006</v>
          </cell>
          <cell r="AF118"/>
        </row>
        <row r="119">
          <cell r="E119" t="str">
            <v>GA Transportation Aviation Gasoline</v>
          </cell>
          <cell r="F119">
            <v>989</v>
          </cell>
          <cell r="G119">
            <v>917</v>
          </cell>
          <cell r="H119">
            <v>838</v>
          </cell>
          <cell r="I119">
            <v>844</v>
          </cell>
          <cell r="J119">
            <v>809</v>
          </cell>
          <cell r="K119">
            <v>790</v>
          </cell>
          <cell r="L119">
            <v>847</v>
          </cell>
          <cell r="M119">
            <v>793</v>
          </cell>
          <cell r="N119">
            <v>695</v>
          </cell>
          <cell r="O119">
            <v>753</v>
          </cell>
          <cell r="P119">
            <v>537</v>
          </cell>
          <cell r="Q119">
            <v>467</v>
          </cell>
          <cell r="R119">
            <v>577</v>
          </cell>
          <cell r="S119">
            <v>708</v>
          </cell>
          <cell r="T119">
            <v>1055</v>
          </cell>
          <cell r="U119">
            <v>1124</v>
          </cell>
          <cell r="V119">
            <v>929</v>
          </cell>
          <cell r="W119">
            <v>819</v>
          </cell>
          <cell r="X119">
            <v>508</v>
          </cell>
          <cell r="Y119">
            <v>473</v>
          </cell>
          <cell r="Z119">
            <v>720</v>
          </cell>
          <cell r="AA119">
            <v>609</v>
          </cell>
          <cell r="AB119">
            <v>754</v>
          </cell>
          <cell r="AC119">
            <v>587</v>
          </cell>
          <cell r="AD119">
            <v>703</v>
          </cell>
          <cell r="AE119">
            <v>513</v>
          </cell>
          <cell r="AF119"/>
        </row>
        <row r="120">
          <cell r="E120" t="str">
            <v>HI Transportation Aviation Gasoline</v>
          </cell>
          <cell r="F120">
            <v>1375</v>
          </cell>
          <cell r="G120">
            <v>1320</v>
          </cell>
          <cell r="H120">
            <v>1229</v>
          </cell>
          <cell r="I120">
            <v>1002</v>
          </cell>
          <cell r="J120">
            <v>1061</v>
          </cell>
          <cell r="K120">
            <v>1100</v>
          </cell>
          <cell r="L120">
            <v>833</v>
          </cell>
          <cell r="M120">
            <v>609</v>
          </cell>
          <cell r="N120">
            <v>540</v>
          </cell>
          <cell r="O120">
            <v>294</v>
          </cell>
          <cell r="P120">
            <v>226</v>
          </cell>
          <cell r="Q120">
            <v>244</v>
          </cell>
          <cell r="R120">
            <v>89</v>
          </cell>
          <cell r="S120">
            <v>77</v>
          </cell>
          <cell r="T120">
            <v>197</v>
          </cell>
          <cell r="U120">
            <v>224</v>
          </cell>
          <cell r="V120">
            <v>208</v>
          </cell>
          <cell r="W120">
            <v>206</v>
          </cell>
          <cell r="X120">
            <v>140</v>
          </cell>
          <cell r="Y120">
            <v>149</v>
          </cell>
          <cell r="Z120">
            <v>188</v>
          </cell>
          <cell r="AA120">
            <v>176</v>
          </cell>
          <cell r="AB120">
            <v>155</v>
          </cell>
          <cell r="AC120">
            <v>136</v>
          </cell>
          <cell r="AD120">
            <v>140</v>
          </cell>
          <cell r="AE120">
            <v>45</v>
          </cell>
          <cell r="AF120"/>
        </row>
        <row r="121">
          <cell r="E121" t="str">
            <v>IA Transportation Aviation Gasoline</v>
          </cell>
          <cell r="F121">
            <v>501</v>
          </cell>
          <cell r="G121">
            <v>415</v>
          </cell>
          <cell r="H121">
            <v>378</v>
          </cell>
          <cell r="I121">
            <v>352</v>
          </cell>
          <cell r="J121">
            <v>349</v>
          </cell>
          <cell r="K121">
            <v>362</v>
          </cell>
          <cell r="L121">
            <v>361</v>
          </cell>
          <cell r="M121">
            <v>395</v>
          </cell>
          <cell r="N121">
            <v>365</v>
          </cell>
          <cell r="O121">
            <v>406</v>
          </cell>
          <cell r="P121">
            <v>396</v>
          </cell>
          <cell r="Q121">
            <v>289</v>
          </cell>
          <cell r="R121">
            <v>549</v>
          </cell>
          <cell r="S121">
            <v>480</v>
          </cell>
          <cell r="T121">
            <v>437</v>
          </cell>
          <cell r="U121">
            <v>699</v>
          </cell>
          <cell r="V121">
            <v>261</v>
          </cell>
          <cell r="W121">
            <v>226</v>
          </cell>
          <cell r="X121">
            <v>388</v>
          </cell>
          <cell r="Y121">
            <v>465</v>
          </cell>
          <cell r="Z121">
            <v>353</v>
          </cell>
          <cell r="AA121">
            <v>331</v>
          </cell>
          <cell r="AB121">
            <v>294</v>
          </cell>
          <cell r="AC121">
            <v>243</v>
          </cell>
          <cell r="AD121">
            <v>251</v>
          </cell>
          <cell r="AE121">
            <v>252</v>
          </cell>
          <cell r="AF121"/>
        </row>
        <row r="122">
          <cell r="E122" t="str">
            <v>ID Transportation Aviation Gasoline</v>
          </cell>
          <cell r="F122">
            <v>199</v>
          </cell>
          <cell r="G122">
            <v>199</v>
          </cell>
          <cell r="H122">
            <v>3</v>
          </cell>
          <cell r="I122">
            <v>316</v>
          </cell>
          <cell r="J122">
            <v>275</v>
          </cell>
          <cell r="K122">
            <v>241</v>
          </cell>
          <cell r="L122">
            <v>277</v>
          </cell>
          <cell r="M122">
            <v>364</v>
          </cell>
          <cell r="N122">
            <v>310</v>
          </cell>
          <cell r="O122">
            <v>337</v>
          </cell>
          <cell r="P122">
            <v>138</v>
          </cell>
          <cell r="Q122">
            <v>285</v>
          </cell>
          <cell r="R122">
            <v>340</v>
          </cell>
          <cell r="S122">
            <v>288</v>
          </cell>
          <cell r="T122">
            <v>443</v>
          </cell>
          <cell r="U122">
            <v>391</v>
          </cell>
          <cell r="V122">
            <v>388</v>
          </cell>
          <cell r="W122">
            <v>384</v>
          </cell>
          <cell r="X122">
            <v>191</v>
          </cell>
          <cell r="Y122">
            <v>371</v>
          </cell>
          <cell r="Z122">
            <v>377</v>
          </cell>
          <cell r="AA122">
            <v>353</v>
          </cell>
          <cell r="AB122">
            <v>326</v>
          </cell>
          <cell r="AC122">
            <v>290</v>
          </cell>
          <cell r="AD122">
            <v>317</v>
          </cell>
          <cell r="AE122">
            <v>240</v>
          </cell>
          <cell r="AF122"/>
        </row>
        <row r="123">
          <cell r="E123" t="str">
            <v>IL Transportation Aviation Gasoline</v>
          </cell>
          <cell r="F123">
            <v>826</v>
          </cell>
          <cell r="G123">
            <v>889</v>
          </cell>
          <cell r="H123">
            <v>889</v>
          </cell>
          <cell r="I123">
            <v>1168</v>
          </cell>
          <cell r="J123">
            <v>1030</v>
          </cell>
          <cell r="K123">
            <v>1085</v>
          </cell>
          <cell r="L123">
            <v>1018</v>
          </cell>
          <cell r="M123">
            <v>992</v>
          </cell>
          <cell r="N123">
            <v>846</v>
          </cell>
          <cell r="O123">
            <v>868</v>
          </cell>
          <cell r="P123">
            <v>787</v>
          </cell>
          <cell r="Q123">
            <v>570</v>
          </cell>
          <cell r="R123">
            <v>934</v>
          </cell>
          <cell r="S123">
            <v>815</v>
          </cell>
          <cell r="T123">
            <v>892</v>
          </cell>
          <cell r="U123">
            <v>489</v>
          </cell>
          <cell r="V123">
            <v>418</v>
          </cell>
          <cell r="W123">
            <v>395</v>
          </cell>
          <cell r="X123">
            <v>457</v>
          </cell>
          <cell r="Y123">
            <v>302</v>
          </cell>
          <cell r="Z123">
            <v>532</v>
          </cell>
          <cell r="AA123">
            <v>578</v>
          </cell>
          <cell r="AB123">
            <v>537</v>
          </cell>
          <cell r="AC123">
            <v>424</v>
          </cell>
          <cell r="AD123">
            <v>355</v>
          </cell>
          <cell r="AE123">
            <v>488</v>
          </cell>
          <cell r="AF123"/>
        </row>
        <row r="124">
          <cell r="E124" t="str">
            <v>IN Transportation Aviation Gasoline</v>
          </cell>
          <cell r="F124">
            <v>1526</v>
          </cell>
          <cell r="G124">
            <v>1525</v>
          </cell>
          <cell r="H124">
            <v>1274</v>
          </cell>
          <cell r="I124">
            <v>1016</v>
          </cell>
          <cell r="J124">
            <v>750</v>
          </cell>
          <cell r="K124">
            <v>728</v>
          </cell>
          <cell r="L124">
            <v>863</v>
          </cell>
          <cell r="M124">
            <v>685</v>
          </cell>
          <cell r="N124">
            <v>571</v>
          </cell>
          <cell r="O124">
            <v>600</v>
          </cell>
          <cell r="P124">
            <v>572</v>
          </cell>
          <cell r="Q124">
            <v>338</v>
          </cell>
          <cell r="R124">
            <v>614</v>
          </cell>
          <cell r="S124">
            <v>536</v>
          </cell>
          <cell r="T124">
            <v>521</v>
          </cell>
          <cell r="U124">
            <v>819</v>
          </cell>
          <cell r="V124">
            <v>587</v>
          </cell>
          <cell r="W124">
            <v>581</v>
          </cell>
          <cell r="X124">
            <v>466</v>
          </cell>
          <cell r="Y124">
            <v>465</v>
          </cell>
          <cell r="Z124">
            <v>515</v>
          </cell>
          <cell r="AA124">
            <v>483</v>
          </cell>
          <cell r="AB124">
            <v>448</v>
          </cell>
          <cell r="AC124">
            <v>372</v>
          </cell>
          <cell r="AD124">
            <v>337</v>
          </cell>
          <cell r="AE124">
            <v>345</v>
          </cell>
          <cell r="AF124"/>
        </row>
        <row r="125">
          <cell r="E125" t="str">
            <v>KS Transportation Aviation Gasoline</v>
          </cell>
          <cell r="F125">
            <v>689</v>
          </cell>
          <cell r="G125">
            <v>626</v>
          </cell>
          <cell r="H125">
            <v>717</v>
          </cell>
          <cell r="I125">
            <v>762</v>
          </cell>
          <cell r="J125">
            <v>719</v>
          </cell>
          <cell r="K125">
            <v>737</v>
          </cell>
          <cell r="L125">
            <v>892</v>
          </cell>
          <cell r="M125">
            <v>1249</v>
          </cell>
          <cell r="N125">
            <v>1006</v>
          </cell>
          <cell r="O125">
            <v>1212</v>
          </cell>
          <cell r="P125">
            <v>1083</v>
          </cell>
          <cell r="Q125">
            <v>990</v>
          </cell>
          <cell r="R125">
            <v>643</v>
          </cell>
          <cell r="S125">
            <v>517</v>
          </cell>
          <cell r="T125">
            <v>582</v>
          </cell>
          <cell r="U125">
            <v>1080</v>
          </cell>
          <cell r="V125">
            <v>1100</v>
          </cell>
          <cell r="W125">
            <v>832</v>
          </cell>
          <cell r="X125">
            <v>927</v>
          </cell>
          <cell r="Y125">
            <v>676</v>
          </cell>
          <cell r="Z125">
            <v>883</v>
          </cell>
          <cell r="AA125">
            <v>772</v>
          </cell>
          <cell r="AB125">
            <v>364</v>
          </cell>
          <cell r="AC125">
            <v>317</v>
          </cell>
          <cell r="AD125">
            <v>295</v>
          </cell>
          <cell r="AE125">
            <v>303</v>
          </cell>
          <cell r="AF125"/>
        </row>
        <row r="126">
          <cell r="E126" t="str">
            <v>KY Transportation Aviation Gasoline</v>
          </cell>
          <cell r="F126">
            <v>256</v>
          </cell>
          <cell r="G126">
            <v>258</v>
          </cell>
          <cell r="H126">
            <v>276</v>
          </cell>
          <cell r="I126">
            <v>202</v>
          </cell>
          <cell r="J126">
            <v>230</v>
          </cell>
          <cell r="K126">
            <v>223</v>
          </cell>
          <cell r="L126">
            <v>235</v>
          </cell>
          <cell r="M126">
            <v>143</v>
          </cell>
          <cell r="N126">
            <v>315</v>
          </cell>
          <cell r="O126">
            <v>169</v>
          </cell>
          <cell r="P126">
            <v>159</v>
          </cell>
          <cell r="Q126">
            <v>453</v>
          </cell>
          <cell r="R126">
            <v>350</v>
          </cell>
          <cell r="S126">
            <v>305</v>
          </cell>
          <cell r="T126">
            <v>354</v>
          </cell>
          <cell r="U126">
            <v>353</v>
          </cell>
          <cell r="V126">
            <v>327</v>
          </cell>
          <cell r="W126">
            <v>324</v>
          </cell>
          <cell r="X126">
            <v>244</v>
          </cell>
          <cell r="Y126">
            <v>208</v>
          </cell>
          <cell r="Z126">
            <v>173</v>
          </cell>
          <cell r="AA126">
            <v>163</v>
          </cell>
          <cell r="AB126">
            <v>151</v>
          </cell>
          <cell r="AC126">
            <v>130</v>
          </cell>
          <cell r="AD126">
            <v>150</v>
          </cell>
          <cell r="AE126">
            <v>156</v>
          </cell>
          <cell r="AF126"/>
        </row>
        <row r="127">
          <cell r="E127" t="str">
            <v>LA Transportation Aviation Gasoline</v>
          </cell>
          <cell r="F127">
            <v>547</v>
          </cell>
          <cell r="G127">
            <v>467</v>
          </cell>
          <cell r="H127">
            <v>440</v>
          </cell>
          <cell r="I127">
            <v>1106</v>
          </cell>
          <cell r="J127">
            <v>666</v>
          </cell>
          <cell r="K127">
            <v>441</v>
          </cell>
          <cell r="L127">
            <v>407</v>
          </cell>
          <cell r="M127">
            <v>494</v>
          </cell>
          <cell r="N127">
            <v>394</v>
          </cell>
          <cell r="O127">
            <v>440</v>
          </cell>
          <cell r="P127">
            <v>423</v>
          </cell>
          <cell r="Q127">
            <v>1444</v>
          </cell>
          <cell r="R127">
            <v>313</v>
          </cell>
          <cell r="S127">
            <v>513</v>
          </cell>
          <cell r="T127">
            <v>278</v>
          </cell>
          <cell r="U127">
            <v>302</v>
          </cell>
          <cell r="V127">
            <v>304</v>
          </cell>
          <cell r="W127">
            <v>127</v>
          </cell>
          <cell r="X127">
            <v>336</v>
          </cell>
          <cell r="Y127">
            <v>312</v>
          </cell>
          <cell r="Z127">
            <v>446</v>
          </cell>
          <cell r="AA127">
            <v>485</v>
          </cell>
          <cell r="AB127">
            <v>503</v>
          </cell>
          <cell r="AC127">
            <v>449</v>
          </cell>
          <cell r="AD127">
            <v>332</v>
          </cell>
          <cell r="AE127">
            <v>305</v>
          </cell>
          <cell r="AF127"/>
        </row>
        <row r="128">
          <cell r="E128" t="str">
            <v>MA Transportation Aviation Gasoline</v>
          </cell>
          <cell r="F128">
            <v>487</v>
          </cell>
          <cell r="G128">
            <v>226</v>
          </cell>
          <cell r="H128">
            <v>225</v>
          </cell>
          <cell r="I128">
            <v>431</v>
          </cell>
          <cell r="J128">
            <v>368</v>
          </cell>
          <cell r="K128">
            <v>426</v>
          </cell>
          <cell r="L128">
            <v>454</v>
          </cell>
          <cell r="M128">
            <v>439</v>
          </cell>
          <cell r="N128">
            <v>439</v>
          </cell>
          <cell r="O128">
            <v>485</v>
          </cell>
          <cell r="P128">
            <v>584</v>
          </cell>
          <cell r="Q128">
            <v>403</v>
          </cell>
          <cell r="R128">
            <v>390</v>
          </cell>
          <cell r="S128">
            <v>406</v>
          </cell>
          <cell r="T128">
            <v>482</v>
          </cell>
          <cell r="U128">
            <v>591</v>
          </cell>
          <cell r="V128">
            <v>249</v>
          </cell>
          <cell r="W128">
            <v>439</v>
          </cell>
          <cell r="X128">
            <v>252</v>
          </cell>
          <cell r="Y128">
            <v>490</v>
          </cell>
          <cell r="Z128">
            <v>283</v>
          </cell>
          <cell r="AA128">
            <v>265</v>
          </cell>
          <cell r="AB128">
            <v>253</v>
          </cell>
          <cell r="AC128">
            <v>217</v>
          </cell>
          <cell r="AD128">
            <v>375</v>
          </cell>
          <cell r="AE128">
            <v>379</v>
          </cell>
          <cell r="AF128"/>
        </row>
        <row r="129">
          <cell r="E129" t="str">
            <v>MD Transportation Aviation Gasoline</v>
          </cell>
          <cell r="F129">
            <v>375</v>
          </cell>
          <cell r="G129">
            <v>379</v>
          </cell>
          <cell r="H129">
            <v>485</v>
          </cell>
          <cell r="I129">
            <v>513</v>
          </cell>
          <cell r="J129">
            <v>357</v>
          </cell>
          <cell r="K129">
            <v>240</v>
          </cell>
          <cell r="L129">
            <v>177</v>
          </cell>
          <cell r="M129">
            <v>219</v>
          </cell>
          <cell r="N129">
            <v>281</v>
          </cell>
          <cell r="O129">
            <v>196</v>
          </cell>
          <cell r="P129">
            <v>204</v>
          </cell>
          <cell r="Q129">
            <v>529</v>
          </cell>
          <cell r="R129">
            <v>504</v>
          </cell>
          <cell r="S129">
            <v>442</v>
          </cell>
          <cell r="T129">
            <v>415</v>
          </cell>
          <cell r="U129">
            <v>622</v>
          </cell>
          <cell r="V129">
            <v>544</v>
          </cell>
          <cell r="W129">
            <v>538</v>
          </cell>
          <cell r="X129">
            <v>406</v>
          </cell>
          <cell r="Y129">
            <v>394</v>
          </cell>
          <cell r="Z129">
            <v>225</v>
          </cell>
          <cell r="AA129">
            <v>210</v>
          </cell>
          <cell r="AB129">
            <v>203</v>
          </cell>
          <cell r="AC129">
            <v>175</v>
          </cell>
          <cell r="AD129">
            <v>245</v>
          </cell>
          <cell r="AE129">
            <v>185</v>
          </cell>
          <cell r="AF129"/>
        </row>
        <row r="130">
          <cell r="E130" t="str">
            <v>ME Transportation Aviation Gasoline</v>
          </cell>
          <cell r="F130">
            <v>312</v>
          </cell>
          <cell r="G130">
            <v>214</v>
          </cell>
          <cell r="H130">
            <v>208</v>
          </cell>
          <cell r="I130">
            <v>187</v>
          </cell>
          <cell r="J130">
            <v>178</v>
          </cell>
          <cell r="K130">
            <v>175</v>
          </cell>
          <cell r="L130">
            <v>143</v>
          </cell>
          <cell r="M130">
            <v>183</v>
          </cell>
          <cell r="N130">
            <v>128</v>
          </cell>
          <cell r="O130">
            <v>173</v>
          </cell>
          <cell r="P130">
            <v>128</v>
          </cell>
          <cell r="Q130">
            <v>292</v>
          </cell>
          <cell r="R130">
            <v>185</v>
          </cell>
          <cell r="S130">
            <v>192</v>
          </cell>
          <cell r="T130">
            <v>166</v>
          </cell>
          <cell r="U130">
            <v>203</v>
          </cell>
          <cell r="V130">
            <v>262</v>
          </cell>
          <cell r="W130">
            <v>260</v>
          </cell>
          <cell r="X130">
            <v>169</v>
          </cell>
          <cell r="Y130">
            <v>179</v>
          </cell>
          <cell r="Z130">
            <v>113</v>
          </cell>
          <cell r="AA130">
            <v>268</v>
          </cell>
          <cell r="AB130">
            <v>90</v>
          </cell>
          <cell r="AC130">
            <v>78</v>
          </cell>
          <cell r="AD130">
            <v>80</v>
          </cell>
          <cell r="AE130">
            <v>156</v>
          </cell>
          <cell r="AF130"/>
        </row>
        <row r="131">
          <cell r="E131" t="str">
            <v>MI Transportation Aviation Gasoline</v>
          </cell>
          <cell r="F131">
            <v>1085</v>
          </cell>
          <cell r="G131">
            <v>1037</v>
          </cell>
          <cell r="H131">
            <v>917</v>
          </cell>
          <cell r="I131">
            <v>997</v>
          </cell>
          <cell r="J131">
            <v>1199</v>
          </cell>
          <cell r="K131">
            <v>1167</v>
          </cell>
          <cell r="L131">
            <v>1083</v>
          </cell>
          <cell r="M131">
            <v>993</v>
          </cell>
          <cell r="N131">
            <v>841</v>
          </cell>
          <cell r="O131">
            <v>1442</v>
          </cell>
          <cell r="P131">
            <v>1035</v>
          </cell>
          <cell r="Q131">
            <v>401</v>
          </cell>
          <cell r="R131">
            <v>843</v>
          </cell>
          <cell r="S131">
            <v>451</v>
          </cell>
          <cell r="T131">
            <v>405</v>
          </cell>
          <cell r="U131">
            <v>423</v>
          </cell>
          <cell r="V131">
            <v>340</v>
          </cell>
          <cell r="W131">
            <v>381</v>
          </cell>
          <cell r="X131">
            <v>372</v>
          </cell>
          <cell r="Y131">
            <v>315</v>
          </cell>
          <cell r="Z131">
            <v>595</v>
          </cell>
          <cell r="AA131">
            <v>558</v>
          </cell>
          <cell r="AB131">
            <v>517</v>
          </cell>
          <cell r="AC131">
            <v>466</v>
          </cell>
          <cell r="AD131">
            <v>333</v>
          </cell>
          <cell r="AE131">
            <v>413</v>
          </cell>
          <cell r="AF131"/>
        </row>
        <row r="132">
          <cell r="E132" t="str">
            <v>MN Transportation Aviation Gasoline</v>
          </cell>
          <cell r="F132">
            <v>1078</v>
          </cell>
          <cell r="G132">
            <v>948</v>
          </cell>
          <cell r="H132">
            <v>678</v>
          </cell>
          <cell r="I132">
            <v>667</v>
          </cell>
          <cell r="J132">
            <v>632</v>
          </cell>
          <cell r="K132">
            <v>651</v>
          </cell>
          <cell r="L132">
            <v>626</v>
          </cell>
          <cell r="M132">
            <v>692</v>
          </cell>
          <cell r="N132">
            <v>466</v>
          </cell>
          <cell r="O132">
            <v>711</v>
          </cell>
          <cell r="P132">
            <v>684</v>
          </cell>
          <cell r="Q132">
            <v>480</v>
          </cell>
          <cell r="R132">
            <v>690</v>
          </cell>
          <cell r="S132">
            <v>469</v>
          </cell>
          <cell r="T132">
            <v>463</v>
          </cell>
          <cell r="U132">
            <v>515</v>
          </cell>
          <cell r="V132">
            <v>434</v>
          </cell>
          <cell r="W132">
            <v>438</v>
          </cell>
          <cell r="X132">
            <v>393</v>
          </cell>
          <cell r="Y132">
            <v>711</v>
          </cell>
          <cell r="Z132">
            <v>438</v>
          </cell>
          <cell r="AA132">
            <v>476</v>
          </cell>
          <cell r="AB132">
            <v>476</v>
          </cell>
          <cell r="AC132">
            <v>427</v>
          </cell>
          <cell r="AD132">
            <v>375</v>
          </cell>
          <cell r="AE132">
            <v>272</v>
          </cell>
          <cell r="AF132"/>
        </row>
        <row r="133">
          <cell r="E133" t="str">
            <v>MO Transportation Aviation Gasoline</v>
          </cell>
          <cell r="F133">
            <v>638</v>
          </cell>
          <cell r="G133">
            <v>590</v>
          </cell>
          <cell r="H133">
            <v>579</v>
          </cell>
          <cell r="I133">
            <v>471</v>
          </cell>
          <cell r="J133">
            <v>568</v>
          </cell>
          <cell r="K133">
            <v>548</v>
          </cell>
          <cell r="L133">
            <v>547</v>
          </cell>
          <cell r="M133">
            <v>806</v>
          </cell>
          <cell r="N133">
            <v>687</v>
          </cell>
          <cell r="O133">
            <v>378</v>
          </cell>
          <cell r="P133">
            <v>496</v>
          </cell>
          <cell r="Q133">
            <v>737</v>
          </cell>
          <cell r="R133">
            <v>601</v>
          </cell>
          <cell r="S133">
            <v>525</v>
          </cell>
          <cell r="T133">
            <v>625</v>
          </cell>
          <cell r="U133">
            <v>949</v>
          </cell>
          <cell r="V133">
            <v>644</v>
          </cell>
          <cell r="W133">
            <v>638</v>
          </cell>
          <cell r="X133">
            <v>489</v>
          </cell>
          <cell r="Y133">
            <v>430</v>
          </cell>
          <cell r="Z133">
            <v>515</v>
          </cell>
          <cell r="AA133">
            <v>483</v>
          </cell>
          <cell r="AB133">
            <v>439</v>
          </cell>
          <cell r="AC133">
            <v>398</v>
          </cell>
          <cell r="AD133">
            <v>343</v>
          </cell>
          <cell r="AE133">
            <v>366</v>
          </cell>
          <cell r="AF133"/>
        </row>
        <row r="134">
          <cell r="E134" t="str">
            <v>MS Transportation Aviation Gasoline</v>
          </cell>
          <cell r="F134">
            <v>665</v>
          </cell>
          <cell r="G134">
            <v>556</v>
          </cell>
          <cell r="H134">
            <v>475</v>
          </cell>
          <cell r="I134">
            <v>427</v>
          </cell>
          <cell r="J134">
            <v>362</v>
          </cell>
          <cell r="K134">
            <v>504</v>
          </cell>
          <cell r="L134">
            <v>309</v>
          </cell>
          <cell r="M134">
            <v>332</v>
          </cell>
          <cell r="N134">
            <v>499</v>
          </cell>
          <cell r="O134">
            <v>405</v>
          </cell>
          <cell r="P134">
            <v>495</v>
          </cell>
          <cell r="Q134">
            <v>533</v>
          </cell>
          <cell r="R134">
            <v>399</v>
          </cell>
          <cell r="S134">
            <v>348</v>
          </cell>
          <cell r="T134">
            <v>574</v>
          </cell>
          <cell r="U134">
            <v>227</v>
          </cell>
          <cell r="V134">
            <v>551</v>
          </cell>
          <cell r="W134">
            <v>545</v>
          </cell>
          <cell r="X134">
            <v>496</v>
          </cell>
          <cell r="Y134">
            <v>370</v>
          </cell>
          <cell r="Z134">
            <v>371</v>
          </cell>
          <cell r="AA134">
            <v>348</v>
          </cell>
          <cell r="AB134">
            <v>339</v>
          </cell>
          <cell r="AC134">
            <v>314</v>
          </cell>
          <cell r="AD134">
            <v>267</v>
          </cell>
          <cell r="AE134">
            <v>220</v>
          </cell>
          <cell r="AF134"/>
        </row>
        <row r="135">
          <cell r="E135" t="str">
            <v>MT Transportation Aviation Gasoline</v>
          </cell>
          <cell r="F135">
            <v>560</v>
          </cell>
          <cell r="G135">
            <v>545</v>
          </cell>
          <cell r="H135">
            <v>381</v>
          </cell>
          <cell r="I135">
            <v>322</v>
          </cell>
          <cell r="J135">
            <v>377</v>
          </cell>
          <cell r="K135">
            <v>394</v>
          </cell>
          <cell r="L135">
            <v>501</v>
          </cell>
          <cell r="M135">
            <v>359</v>
          </cell>
          <cell r="N135">
            <v>517</v>
          </cell>
          <cell r="O135">
            <v>612</v>
          </cell>
          <cell r="P135">
            <v>675</v>
          </cell>
          <cell r="Q135">
            <v>548</v>
          </cell>
          <cell r="R135">
            <v>582</v>
          </cell>
          <cell r="S135">
            <v>509</v>
          </cell>
          <cell r="T135">
            <v>213</v>
          </cell>
          <cell r="U135">
            <v>239</v>
          </cell>
          <cell r="V135">
            <v>438</v>
          </cell>
          <cell r="W135">
            <v>351</v>
          </cell>
          <cell r="X135">
            <v>454</v>
          </cell>
          <cell r="Y135">
            <v>378</v>
          </cell>
          <cell r="Z135">
            <v>237</v>
          </cell>
          <cell r="AA135">
            <v>222</v>
          </cell>
          <cell r="AB135">
            <v>206</v>
          </cell>
          <cell r="AC135">
            <v>187</v>
          </cell>
          <cell r="AD135">
            <v>275</v>
          </cell>
          <cell r="AE135">
            <v>209</v>
          </cell>
          <cell r="AF135"/>
        </row>
        <row r="136">
          <cell r="E136" t="str">
            <v>NC Transportation Aviation Gasoline</v>
          </cell>
          <cell r="F136">
            <v>1074</v>
          </cell>
          <cell r="G136">
            <v>860</v>
          </cell>
          <cell r="H136">
            <v>778</v>
          </cell>
          <cell r="I136">
            <v>596</v>
          </cell>
          <cell r="J136">
            <v>685</v>
          </cell>
          <cell r="K136">
            <v>704</v>
          </cell>
          <cell r="L136">
            <v>747</v>
          </cell>
          <cell r="M136">
            <v>804</v>
          </cell>
          <cell r="N136">
            <v>695</v>
          </cell>
          <cell r="O136">
            <v>942</v>
          </cell>
          <cell r="P136">
            <v>705</v>
          </cell>
          <cell r="Q136">
            <v>764</v>
          </cell>
          <cell r="R136">
            <v>460</v>
          </cell>
          <cell r="S136">
            <v>711</v>
          </cell>
          <cell r="T136">
            <v>546</v>
          </cell>
          <cell r="U136">
            <v>648</v>
          </cell>
          <cell r="V136">
            <v>539</v>
          </cell>
          <cell r="W136">
            <v>485</v>
          </cell>
          <cell r="X136">
            <v>596</v>
          </cell>
          <cell r="Y136">
            <v>344</v>
          </cell>
          <cell r="Z136">
            <v>792</v>
          </cell>
          <cell r="AA136">
            <v>742</v>
          </cell>
          <cell r="AB136">
            <v>715</v>
          </cell>
          <cell r="AC136">
            <v>618</v>
          </cell>
          <cell r="AD136">
            <v>426</v>
          </cell>
          <cell r="AE136">
            <v>426</v>
          </cell>
          <cell r="AF136"/>
        </row>
        <row r="137">
          <cell r="E137" t="str">
            <v>ND Transportation Aviation Gasoline</v>
          </cell>
          <cell r="F137">
            <v>143</v>
          </cell>
          <cell r="G137">
            <v>142</v>
          </cell>
          <cell r="H137">
            <v>140</v>
          </cell>
          <cell r="I137">
            <v>315</v>
          </cell>
          <cell r="J137">
            <v>219</v>
          </cell>
          <cell r="K137">
            <v>329</v>
          </cell>
          <cell r="L137">
            <v>255</v>
          </cell>
          <cell r="M137">
            <v>165</v>
          </cell>
          <cell r="N137">
            <v>218</v>
          </cell>
          <cell r="O137">
            <v>199</v>
          </cell>
          <cell r="P137">
            <v>173</v>
          </cell>
          <cell r="Q137">
            <v>432</v>
          </cell>
          <cell r="R137">
            <v>294</v>
          </cell>
          <cell r="S137">
            <v>354</v>
          </cell>
          <cell r="T137">
            <v>322</v>
          </cell>
          <cell r="U137">
            <v>333</v>
          </cell>
          <cell r="V137">
            <v>220</v>
          </cell>
          <cell r="W137">
            <v>185</v>
          </cell>
          <cell r="X137">
            <v>192</v>
          </cell>
          <cell r="Y137">
            <v>172</v>
          </cell>
          <cell r="Z137">
            <v>216</v>
          </cell>
          <cell r="AA137">
            <v>241</v>
          </cell>
          <cell r="AB137">
            <v>127</v>
          </cell>
          <cell r="AC137">
            <v>104</v>
          </cell>
          <cell r="AD137">
            <v>213</v>
          </cell>
          <cell r="AE137">
            <v>186</v>
          </cell>
          <cell r="AF137"/>
        </row>
        <row r="138">
          <cell r="E138" t="str">
            <v>NE Transportation Aviation Gasoline</v>
          </cell>
          <cell r="F138">
            <v>418</v>
          </cell>
          <cell r="G138">
            <v>426</v>
          </cell>
          <cell r="H138">
            <v>409</v>
          </cell>
          <cell r="I138">
            <v>361</v>
          </cell>
          <cell r="J138">
            <v>382</v>
          </cell>
          <cell r="K138">
            <v>386</v>
          </cell>
          <cell r="L138">
            <v>381</v>
          </cell>
          <cell r="M138">
            <v>452</v>
          </cell>
          <cell r="N138">
            <v>319</v>
          </cell>
          <cell r="O138">
            <v>358</v>
          </cell>
          <cell r="P138">
            <v>321</v>
          </cell>
          <cell r="Q138">
            <v>435</v>
          </cell>
          <cell r="R138">
            <v>469</v>
          </cell>
          <cell r="S138">
            <v>409</v>
          </cell>
          <cell r="T138">
            <v>283</v>
          </cell>
          <cell r="U138">
            <v>416</v>
          </cell>
          <cell r="V138">
            <v>405</v>
          </cell>
          <cell r="W138">
            <v>401</v>
          </cell>
          <cell r="X138">
            <v>334</v>
          </cell>
          <cell r="Y138">
            <v>319</v>
          </cell>
          <cell r="Z138">
            <v>249</v>
          </cell>
          <cell r="AA138">
            <v>234</v>
          </cell>
          <cell r="AB138">
            <v>222</v>
          </cell>
          <cell r="AC138">
            <v>174</v>
          </cell>
          <cell r="AD138">
            <v>194</v>
          </cell>
          <cell r="AE138">
            <v>170</v>
          </cell>
          <cell r="AF138"/>
        </row>
        <row r="139">
          <cell r="E139" t="str">
            <v>NH Transportation Aviation Gasoline</v>
          </cell>
          <cell r="F139">
            <v>104</v>
          </cell>
          <cell r="G139">
            <v>131</v>
          </cell>
          <cell r="H139">
            <v>97</v>
          </cell>
          <cell r="I139">
            <v>217</v>
          </cell>
          <cell r="J139">
            <v>166</v>
          </cell>
          <cell r="K139">
            <v>112</v>
          </cell>
          <cell r="L139">
            <v>99</v>
          </cell>
          <cell r="M139">
            <v>115</v>
          </cell>
          <cell r="N139">
            <v>102</v>
          </cell>
          <cell r="O139">
            <v>140</v>
          </cell>
          <cell r="P139">
            <v>122</v>
          </cell>
          <cell r="Q139">
            <v>321</v>
          </cell>
          <cell r="R139">
            <v>251</v>
          </cell>
          <cell r="S139">
            <v>220</v>
          </cell>
          <cell r="T139">
            <v>326</v>
          </cell>
          <cell r="U139">
            <v>347</v>
          </cell>
          <cell r="V139">
            <v>233</v>
          </cell>
          <cell r="W139">
            <v>230</v>
          </cell>
          <cell r="X139">
            <v>141</v>
          </cell>
          <cell r="Y139">
            <v>238</v>
          </cell>
          <cell r="Z139">
            <v>156</v>
          </cell>
          <cell r="AA139">
            <v>146</v>
          </cell>
          <cell r="AB139">
            <v>127</v>
          </cell>
          <cell r="AC139">
            <v>110</v>
          </cell>
          <cell r="AD139">
            <v>103</v>
          </cell>
          <cell r="AE139">
            <v>100</v>
          </cell>
          <cell r="AF139"/>
        </row>
        <row r="140">
          <cell r="E140" t="str">
            <v>NJ Transportation Aviation Gasoline</v>
          </cell>
          <cell r="F140">
            <v>603</v>
          </cell>
          <cell r="G140">
            <v>507</v>
          </cell>
          <cell r="H140">
            <v>615</v>
          </cell>
          <cell r="I140">
            <v>610</v>
          </cell>
          <cell r="J140">
            <v>795</v>
          </cell>
          <cell r="K140">
            <v>733</v>
          </cell>
          <cell r="L140">
            <v>573</v>
          </cell>
          <cell r="M140">
            <v>670</v>
          </cell>
          <cell r="N140">
            <v>664</v>
          </cell>
          <cell r="O140">
            <v>533</v>
          </cell>
          <cell r="P140">
            <v>455</v>
          </cell>
          <cell r="Q140">
            <v>306</v>
          </cell>
          <cell r="R140">
            <v>1083</v>
          </cell>
          <cell r="S140">
            <v>1088</v>
          </cell>
          <cell r="T140">
            <v>570</v>
          </cell>
          <cell r="U140">
            <v>549</v>
          </cell>
          <cell r="V140">
            <v>445</v>
          </cell>
          <cell r="W140">
            <v>702</v>
          </cell>
          <cell r="X140">
            <v>411</v>
          </cell>
          <cell r="Y140">
            <v>255</v>
          </cell>
          <cell r="Z140">
            <v>414</v>
          </cell>
          <cell r="AA140">
            <v>389</v>
          </cell>
          <cell r="AB140">
            <v>351</v>
          </cell>
          <cell r="AC140">
            <v>302</v>
          </cell>
          <cell r="AD140">
            <v>426</v>
          </cell>
          <cell r="AE140">
            <v>241</v>
          </cell>
          <cell r="AF140"/>
        </row>
        <row r="141">
          <cell r="E141" t="str">
            <v>NM Transportation Aviation Gasoline</v>
          </cell>
          <cell r="F141">
            <v>433</v>
          </cell>
          <cell r="G141">
            <v>473</v>
          </cell>
          <cell r="H141">
            <v>473</v>
          </cell>
          <cell r="I141">
            <v>358</v>
          </cell>
          <cell r="J141">
            <v>312</v>
          </cell>
          <cell r="K141">
            <v>269</v>
          </cell>
          <cell r="L141">
            <v>508</v>
          </cell>
          <cell r="M141">
            <v>514</v>
          </cell>
          <cell r="N141">
            <v>308</v>
          </cell>
          <cell r="O141">
            <v>351</v>
          </cell>
          <cell r="P141">
            <v>370</v>
          </cell>
          <cell r="Q141">
            <v>399</v>
          </cell>
          <cell r="R141">
            <v>372</v>
          </cell>
          <cell r="S141">
            <v>325</v>
          </cell>
          <cell r="T141">
            <v>448</v>
          </cell>
          <cell r="U141">
            <v>301</v>
          </cell>
          <cell r="V141">
            <v>245</v>
          </cell>
          <cell r="W141">
            <v>232</v>
          </cell>
          <cell r="X141">
            <v>598</v>
          </cell>
          <cell r="Y141">
            <v>437</v>
          </cell>
          <cell r="Z141">
            <v>242</v>
          </cell>
          <cell r="AA141">
            <v>227</v>
          </cell>
          <cell r="AB141">
            <v>210</v>
          </cell>
          <cell r="AC141">
            <v>188</v>
          </cell>
          <cell r="AD141">
            <v>229</v>
          </cell>
          <cell r="AE141">
            <v>183</v>
          </cell>
          <cell r="AF141"/>
        </row>
        <row r="142">
          <cell r="E142" t="str">
            <v>NV Transportation Aviation Gasoline</v>
          </cell>
          <cell r="F142">
            <v>559</v>
          </cell>
          <cell r="G142">
            <v>559</v>
          </cell>
          <cell r="H142">
            <v>531</v>
          </cell>
          <cell r="I142">
            <v>573</v>
          </cell>
          <cell r="J142">
            <v>544</v>
          </cell>
          <cell r="K142">
            <v>319</v>
          </cell>
          <cell r="L142">
            <v>468</v>
          </cell>
          <cell r="M142">
            <v>386</v>
          </cell>
          <cell r="N142">
            <v>329</v>
          </cell>
          <cell r="O142">
            <v>395</v>
          </cell>
          <cell r="P142">
            <v>411</v>
          </cell>
          <cell r="Q142">
            <v>443</v>
          </cell>
          <cell r="R142">
            <v>426</v>
          </cell>
          <cell r="S142">
            <v>372</v>
          </cell>
          <cell r="T142">
            <v>421</v>
          </cell>
          <cell r="U142">
            <v>697</v>
          </cell>
          <cell r="V142">
            <v>698</v>
          </cell>
          <cell r="W142">
            <v>691</v>
          </cell>
          <cell r="X142">
            <v>741</v>
          </cell>
          <cell r="Y142">
            <v>594</v>
          </cell>
          <cell r="Z142">
            <v>347</v>
          </cell>
          <cell r="AA142">
            <v>325</v>
          </cell>
          <cell r="AB142">
            <v>287</v>
          </cell>
          <cell r="AC142">
            <v>266</v>
          </cell>
          <cell r="AD142">
            <v>326</v>
          </cell>
          <cell r="AE142">
            <v>172</v>
          </cell>
          <cell r="AF142"/>
        </row>
        <row r="143">
          <cell r="E143" t="str">
            <v>NY Transportation Aviation Gasoline</v>
          </cell>
          <cell r="F143">
            <v>392</v>
          </cell>
          <cell r="G143">
            <v>328</v>
          </cell>
          <cell r="H143">
            <v>374</v>
          </cell>
          <cell r="I143">
            <v>302</v>
          </cell>
          <cell r="J143">
            <v>498</v>
          </cell>
          <cell r="K143">
            <v>384</v>
          </cell>
          <cell r="L143">
            <v>335</v>
          </cell>
          <cell r="M143">
            <v>342</v>
          </cell>
          <cell r="N143">
            <v>1202</v>
          </cell>
          <cell r="O143">
            <v>425</v>
          </cell>
          <cell r="P143">
            <v>380</v>
          </cell>
          <cell r="Q143">
            <v>1257</v>
          </cell>
          <cell r="R143">
            <v>883</v>
          </cell>
          <cell r="S143">
            <v>93</v>
          </cell>
          <cell r="T143">
            <v>1140</v>
          </cell>
          <cell r="U143">
            <v>1387</v>
          </cell>
          <cell r="V143">
            <v>128</v>
          </cell>
          <cell r="W143">
            <v>935</v>
          </cell>
          <cell r="X143">
            <v>776</v>
          </cell>
          <cell r="Y143">
            <v>151</v>
          </cell>
          <cell r="Z143">
            <v>200</v>
          </cell>
          <cell r="AA143">
            <v>217</v>
          </cell>
          <cell r="AB143">
            <v>209</v>
          </cell>
          <cell r="AC143">
            <v>185</v>
          </cell>
          <cell r="AD143">
            <v>344</v>
          </cell>
          <cell r="AE143">
            <v>421</v>
          </cell>
          <cell r="AF143"/>
        </row>
        <row r="144">
          <cell r="E144" t="str">
            <v>OH Transportation Aviation Gasoline</v>
          </cell>
          <cell r="F144">
            <v>1205</v>
          </cell>
          <cell r="G144">
            <v>1080</v>
          </cell>
          <cell r="H144">
            <v>1129</v>
          </cell>
          <cell r="I144">
            <v>1044</v>
          </cell>
          <cell r="J144">
            <v>937</v>
          </cell>
          <cell r="K144">
            <v>1184</v>
          </cell>
          <cell r="L144">
            <v>1740</v>
          </cell>
          <cell r="M144">
            <v>1912</v>
          </cell>
          <cell r="N144">
            <v>1843</v>
          </cell>
          <cell r="O144">
            <v>1232</v>
          </cell>
          <cell r="P144">
            <v>1098</v>
          </cell>
          <cell r="Q144">
            <v>743</v>
          </cell>
          <cell r="R144">
            <v>711</v>
          </cell>
          <cell r="S144">
            <v>651</v>
          </cell>
          <cell r="T144">
            <v>596</v>
          </cell>
          <cell r="U144">
            <v>552</v>
          </cell>
          <cell r="V144">
            <v>1670</v>
          </cell>
          <cell r="W144">
            <v>1653</v>
          </cell>
          <cell r="X144">
            <v>954</v>
          </cell>
          <cell r="Y144">
            <v>1094</v>
          </cell>
          <cell r="Z144">
            <v>756</v>
          </cell>
          <cell r="AA144">
            <v>709</v>
          </cell>
          <cell r="AB144">
            <v>628</v>
          </cell>
          <cell r="AC144">
            <v>560</v>
          </cell>
          <cell r="AD144">
            <v>534</v>
          </cell>
          <cell r="AE144">
            <v>423</v>
          </cell>
          <cell r="AF144"/>
        </row>
        <row r="145">
          <cell r="E145" t="str">
            <v>OK Transportation Aviation Gasoline</v>
          </cell>
          <cell r="F145">
            <v>738</v>
          </cell>
          <cell r="G145">
            <v>559</v>
          </cell>
          <cell r="H145">
            <v>625</v>
          </cell>
          <cell r="I145">
            <v>527</v>
          </cell>
          <cell r="J145">
            <v>423</v>
          </cell>
          <cell r="K145">
            <v>778</v>
          </cell>
          <cell r="L145">
            <v>593</v>
          </cell>
          <cell r="M145">
            <v>404</v>
          </cell>
          <cell r="N145">
            <v>670</v>
          </cell>
          <cell r="O145">
            <v>513</v>
          </cell>
          <cell r="P145">
            <v>546</v>
          </cell>
          <cell r="Q145">
            <v>405</v>
          </cell>
          <cell r="R145">
            <v>610</v>
          </cell>
          <cell r="S145">
            <v>533</v>
          </cell>
          <cell r="T145">
            <v>672</v>
          </cell>
          <cell r="U145">
            <v>324</v>
          </cell>
          <cell r="V145">
            <v>1320</v>
          </cell>
          <cell r="W145">
            <v>259</v>
          </cell>
          <cell r="X145">
            <v>227</v>
          </cell>
          <cell r="Y145">
            <v>1238</v>
          </cell>
          <cell r="Z145">
            <v>1002</v>
          </cell>
          <cell r="AA145">
            <v>940</v>
          </cell>
          <cell r="AB145">
            <v>876</v>
          </cell>
          <cell r="AC145">
            <v>662</v>
          </cell>
          <cell r="AD145">
            <v>266</v>
          </cell>
          <cell r="AE145">
            <v>293</v>
          </cell>
          <cell r="AF145"/>
        </row>
        <row r="146">
          <cell r="E146" t="str">
            <v>OR Transportation Aviation Gasoline</v>
          </cell>
          <cell r="F146">
            <v>611</v>
          </cell>
          <cell r="G146">
            <v>636</v>
          </cell>
          <cell r="H146">
            <v>652</v>
          </cell>
          <cell r="I146">
            <v>553</v>
          </cell>
          <cell r="J146">
            <v>787</v>
          </cell>
          <cell r="K146">
            <v>721</v>
          </cell>
          <cell r="L146">
            <v>964</v>
          </cell>
          <cell r="M146">
            <v>889</v>
          </cell>
          <cell r="N146">
            <v>758</v>
          </cell>
          <cell r="O146">
            <v>810</v>
          </cell>
          <cell r="P146">
            <v>700</v>
          </cell>
          <cell r="Q146">
            <v>1142</v>
          </cell>
          <cell r="R146">
            <v>784</v>
          </cell>
          <cell r="S146">
            <v>685</v>
          </cell>
          <cell r="T146">
            <v>639</v>
          </cell>
          <cell r="U146">
            <v>728</v>
          </cell>
          <cell r="V146">
            <v>1028</v>
          </cell>
          <cell r="W146">
            <v>1018</v>
          </cell>
          <cell r="X146">
            <v>935</v>
          </cell>
          <cell r="Y146">
            <v>677</v>
          </cell>
          <cell r="Z146">
            <v>696</v>
          </cell>
          <cell r="AA146">
            <v>652</v>
          </cell>
          <cell r="AB146">
            <v>625</v>
          </cell>
          <cell r="AC146">
            <v>506</v>
          </cell>
          <cell r="AD146">
            <v>461</v>
          </cell>
          <cell r="AE146">
            <v>509</v>
          </cell>
          <cell r="AF146"/>
        </row>
        <row r="147">
          <cell r="E147" t="str">
            <v>PA Transportation Aviation Gasoline</v>
          </cell>
          <cell r="F147">
            <v>730</v>
          </cell>
          <cell r="G147">
            <v>586</v>
          </cell>
          <cell r="H147">
            <v>823</v>
          </cell>
          <cell r="I147">
            <v>757</v>
          </cell>
          <cell r="J147">
            <v>687</v>
          </cell>
          <cell r="K147">
            <v>633</v>
          </cell>
          <cell r="L147">
            <v>613</v>
          </cell>
          <cell r="M147">
            <v>540</v>
          </cell>
          <cell r="N147">
            <v>635</v>
          </cell>
          <cell r="O147">
            <v>1037</v>
          </cell>
          <cell r="P147">
            <v>780</v>
          </cell>
          <cell r="Q147">
            <v>618</v>
          </cell>
          <cell r="R147">
            <v>610</v>
          </cell>
          <cell r="S147">
            <v>479</v>
          </cell>
          <cell r="T147">
            <v>477</v>
          </cell>
          <cell r="U147">
            <v>505</v>
          </cell>
          <cell r="V147">
            <v>1098</v>
          </cell>
          <cell r="W147">
            <v>487</v>
          </cell>
          <cell r="X147">
            <v>504</v>
          </cell>
          <cell r="Y147">
            <v>350</v>
          </cell>
          <cell r="Z147">
            <v>537</v>
          </cell>
          <cell r="AA147">
            <v>584</v>
          </cell>
          <cell r="AB147">
            <v>613</v>
          </cell>
          <cell r="AC147">
            <v>536</v>
          </cell>
          <cell r="AD147">
            <v>491</v>
          </cell>
          <cell r="AE147">
            <v>539</v>
          </cell>
          <cell r="AF147"/>
        </row>
        <row r="148">
          <cell r="E148" t="str">
            <v>RI Transportation Aviation Gasoline</v>
          </cell>
          <cell r="F148">
            <v>212</v>
          </cell>
          <cell r="G148">
            <v>152</v>
          </cell>
          <cell r="H148">
            <v>151</v>
          </cell>
          <cell r="I148">
            <v>42</v>
          </cell>
          <cell r="J148">
            <v>51</v>
          </cell>
          <cell r="K148">
            <v>112</v>
          </cell>
          <cell r="L148">
            <v>188</v>
          </cell>
          <cell r="M148">
            <v>54</v>
          </cell>
          <cell r="N148">
            <v>46</v>
          </cell>
          <cell r="O148">
            <v>57</v>
          </cell>
          <cell r="P148">
            <v>68</v>
          </cell>
          <cell r="Q148">
            <v>73</v>
          </cell>
          <cell r="R148">
            <v>36</v>
          </cell>
          <cell r="S148">
            <v>36</v>
          </cell>
          <cell r="T148">
            <v>58</v>
          </cell>
          <cell r="U148">
            <v>62</v>
          </cell>
          <cell r="V148">
            <v>111</v>
          </cell>
          <cell r="W148">
            <v>110</v>
          </cell>
          <cell r="X148">
            <v>57</v>
          </cell>
          <cell r="Y148">
            <v>33</v>
          </cell>
          <cell r="Z148">
            <v>25</v>
          </cell>
          <cell r="AA148">
            <v>23</v>
          </cell>
          <cell r="AB148">
            <v>24</v>
          </cell>
          <cell r="AC148">
            <v>19</v>
          </cell>
          <cell r="AD148">
            <v>43</v>
          </cell>
          <cell r="AE148">
            <v>46</v>
          </cell>
          <cell r="AF148"/>
        </row>
        <row r="149">
          <cell r="E149" t="str">
            <v>SC Transportation Aviation Gasoline</v>
          </cell>
          <cell r="F149">
            <v>511</v>
          </cell>
          <cell r="G149">
            <v>910</v>
          </cell>
          <cell r="H149">
            <v>1141</v>
          </cell>
          <cell r="I149">
            <v>853</v>
          </cell>
          <cell r="J149">
            <v>574</v>
          </cell>
          <cell r="K149">
            <v>618</v>
          </cell>
          <cell r="L149">
            <v>300</v>
          </cell>
          <cell r="M149">
            <v>323</v>
          </cell>
          <cell r="N149">
            <v>279</v>
          </cell>
          <cell r="O149">
            <v>507</v>
          </cell>
          <cell r="P149">
            <v>383</v>
          </cell>
          <cell r="Q149">
            <v>361</v>
          </cell>
          <cell r="R149">
            <v>439</v>
          </cell>
          <cell r="S149">
            <v>470</v>
          </cell>
          <cell r="T149">
            <v>419</v>
          </cell>
          <cell r="U149">
            <v>490</v>
          </cell>
          <cell r="V149">
            <v>550</v>
          </cell>
          <cell r="W149">
            <v>545</v>
          </cell>
          <cell r="X149">
            <v>358</v>
          </cell>
          <cell r="Y149">
            <v>474</v>
          </cell>
          <cell r="Z149">
            <v>406</v>
          </cell>
          <cell r="AA149">
            <v>355</v>
          </cell>
          <cell r="AB149">
            <v>211</v>
          </cell>
          <cell r="AC149">
            <v>188</v>
          </cell>
          <cell r="AD149">
            <v>261</v>
          </cell>
          <cell r="AE149">
            <v>318</v>
          </cell>
          <cell r="AF149"/>
        </row>
        <row r="150">
          <cell r="E150" t="str">
            <v>SD Transportation Aviation Gasoline</v>
          </cell>
          <cell r="F150">
            <v>470</v>
          </cell>
          <cell r="G150">
            <v>310</v>
          </cell>
          <cell r="H150">
            <v>311</v>
          </cell>
          <cell r="I150">
            <v>266</v>
          </cell>
          <cell r="J150">
            <v>244</v>
          </cell>
          <cell r="K150">
            <v>234</v>
          </cell>
          <cell r="L150">
            <v>266</v>
          </cell>
          <cell r="M150">
            <v>241</v>
          </cell>
          <cell r="N150">
            <v>168</v>
          </cell>
          <cell r="O150">
            <v>297</v>
          </cell>
          <cell r="P150">
            <v>256</v>
          </cell>
          <cell r="Q150">
            <v>210</v>
          </cell>
          <cell r="R150">
            <v>147</v>
          </cell>
          <cell r="S150">
            <v>173</v>
          </cell>
          <cell r="T150">
            <v>193</v>
          </cell>
          <cell r="U150">
            <v>154</v>
          </cell>
          <cell r="V150">
            <v>257</v>
          </cell>
          <cell r="W150">
            <v>255</v>
          </cell>
          <cell r="X150">
            <v>174</v>
          </cell>
          <cell r="Y150">
            <v>108</v>
          </cell>
          <cell r="Z150">
            <v>148</v>
          </cell>
          <cell r="AA150">
            <v>161</v>
          </cell>
          <cell r="AB150">
            <v>163</v>
          </cell>
          <cell r="AC150">
            <v>146</v>
          </cell>
          <cell r="AD150">
            <v>166</v>
          </cell>
          <cell r="AE150">
            <v>132</v>
          </cell>
          <cell r="AF150"/>
        </row>
        <row r="151">
          <cell r="E151" t="str">
            <v>TN Transportation Aviation Gasoline</v>
          </cell>
          <cell r="F151">
            <v>877</v>
          </cell>
          <cell r="G151">
            <v>733</v>
          </cell>
          <cell r="H151">
            <v>1732</v>
          </cell>
          <cell r="I151">
            <v>1993</v>
          </cell>
          <cell r="J151">
            <v>1979</v>
          </cell>
          <cell r="K151">
            <v>2005</v>
          </cell>
          <cell r="L151">
            <v>1165</v>
          </cell>
          <cell r="M151">
            <v>1576</v>
          </cell>
          <cell r="N151">
            <v>686</v>
          </cell>
          <cell r="O151">
            <v>552</v>
          </cell>
          <cell r="P151">
            <v>625</v>
          </cell>
          <cell r="Q151">
            <v>301</v>
          </cell>
          <cell r="R151">
            <v>757</v>
          </cell>
          <cell r="S151">
            <v>661</v>
          </cell>
          <cell r="T151">
            <v>467</v>
          </cell>
          <cell r="U151">
            <v>515</v>
          </cell>
          <cell r="V151">
            <v>448</v>
          </cell>
          <cell r="W151">
            <v>524</v>
          </cell>
          <cell r="X151">
            <v>601</v>
          </cell>
          <cell r="Y151">
            <v>639</v>
          </cell>
          <cell r="Z151">
            <v>846</v>
          </cell>
          <cell r="AA151">
            <v>575</v>
          </cell>
          <cell r="AB151">
            <v>345</v>
          </cell>
          <cell r="AC151">
            <v>316</v>
          </cell>
          <cell r="AD151">
            <v>314</v>
          </cell>
          <cell r="AE151">
            <v>353</v>
          </cell>
          <cell r="AF151"/>
        </row>
        <row r="152">
          <cell r="E152" t="str">
            <v>TX Transportation Aviation Gasoline</v>
          </cell>
          <cell r="F152">
            <v>4230</v>
          </cell>
          <cell r="G152">
            <v>3309</v>
          </cell>
          <cell r="H152">
            <v>3955</v>
          </cell>
          <cell r="I152">
            <v>3498</v>
          </cell>
          <cell r="J152">
            <v>3902</v>
          </cell>
          <cell r="K152">
            <v>3255</v>
          </cell>
          <cell r="L152">
            <v>3155</v>
          </cell>
          <cell r="M152">
            <v>3320</v>
          </cell>
          <cell r="N152">
            <v>2799</v>
          </cell>
          <cell r="O152">
            <v>4017</v>
          </cell>
          <cell r="P152">
            <v>3073</v>
          </cell>
          <cell r="Q152">
            <v>2362</v>
          </cell>
          <cell r="R152">
            <v>2690</v>
          </cell>
          <cell r="S152">
            <v>2581</v>
          </cell>
          <cell r="T152">
            <v>2443</v>
          </cell>
          <cell r="U152">
            <v>2579</v>
          </cell>
          <cell r="V152">
            <v>2495</v>
          </cell>
          <cell r="W152">
            <v>2484</v>
          </cell>
          <cell r="X152">
            <v>2112</v>
          </cell>
          <cell r="Y152">
            <v>1753</v>
          </cell>
          <cell r="Z152">
            <v>3138</v>
          </cell>
          <cell r="AA152">
            <v>3413</v>
          </cell>
          <cell r="AB152">
            <v>3498</v>
          </cell>
          <cell r="AC152">
            <v>3288</v>
          </cell>
          <cell r="AD152">
            <v>2277</v>
          </cell>
          <cell r="AE152">
            <v>1841</v>
          </cell>
          <cell r="AF152"/>
        </row>
        <row r="153">
          <cell r="E153" t="str">
            <v>US Transportation Aviation Gasoline</v>
          </cell>
          <cell r="F153">
            <v>44978</v>
          </cell>
          <cell r="G153">
            <v>41722</v>
          </cell>
          <cell r="H153">
            <v>41055</v>
          </cell>
          <cell r="I153">
            <v>38395</v>
          </cell>
          <cell r="J153">
            <v>38138</v>
          </cell>
          <cell r="K153">
            <v>39581</v>
          </cell>
          <cell r="L153">
            <v>37355</v>
          </cell>
          <cell r="M153">
            <v>39697</v>
          </cell>
          <cell r="N153">
            <v>35498</v>
          </cell>
          <cell r="O153">
            <v>39172</v>
          </cell>
          <cell r="P153">
            <v>36285</v>
          </cell>
          <cell r="Q153">
            <v>34937</v>
          </cell>
          <cell r="R153">
            <v>33731</v>
          </cell>
          <cell r="S153">
            <v>30222</v>
          </cell>
          <cell r="T153">
            <v>31242</v>
          </cell>
          <cell r="U153">
            <v>35366</v>
          </cell>
          <cell r="V153">
            <v>33448</v>
          </cell>
          <cell r="W153">
            <v>31590</v>
          </cell>
          <cell r="X153">
            <v>28284</v>
          </cell>
          <cell r="Y153">
            <v>26558</v>
          </cell>
          <cell r="Z153">
            <v>27047</v>
          </cell>
          <cell r="AA153">
            <v>27057</v>
          </cell>
          <cell r="AB153">
            <v>25114</v>
          </cell>
          <cell r="AC153">
            <v>22358</v>
          </cell>
          <cell r="AD153">
            <v>21696</v>
          </cell>
          <cell r="AE153">
            <v>21141</v>
          </cell>
          <cell r="AF153"/>
        </row>
        <row r="154">
          <cell r="E154" t="str">
            <v>UT Transportation Aviation Gasoline</v>
          </cell>
          <cell r="F154">
            <v>537</v>
          </cell>
          <cell r="G154">
            <v>595</v>
          </cell>
          <cell r="H154">
            <v>669</v>
          </cell>
          <cell r="I154">
            <v>574</v>
          </cell>
          <cell r="J154">
            <v>445</v>
          </cell>
          <cell r="K154">
            <v>322</v>
          </cell>
          <cell r="L154">
            <v>264</v>
          </cell>
          <cell r="M154">
            <v>306</v>
          </cell>
          <cell r="N154">
            <v>257</v>
          </cell>
          <cell r="O154">
            <v>369</v>
          </cell>
          <cell r="P154">
            <v>424</v>
          </cell>
          <cell r="Q154">
            <v>382</v>
          </cell>
          <cell r="R154">
            <v>349</v>
          </cell>
          <cell r="S154">
            <v>305</v>
          </cell>
          <cell r="T154">
            <v>395</v>
          </cell>
          <cell r="U154">
            <v>540</v>
          </cell>
          <cell r="V154">
            <v>555</v>
          </cell>
          <cell r="W154">
            <v>392</v>
          </cell>
          <cell r="X154">
            <v>553</v>
          </cell>
          <cell r="Y154">
            <v>696</v>
          </cell>
          <cell r="Z154">
            <v>330</v>
          </cell>
          <cell r="AA154">
            <v>309</v>
          </cell>
          <cell r="AB154">
            <v>286</v>
          </cell>
          <cell r="AC154">
            <v>246</v>
          </cell>
          <cell r="AD154">
            <v>318</v>
          </cell>
          <cell r="AE154">
            <v>290</v>
          </cell>
          <cell r="AF154"/>
        </row>
        <row r="155">
          <cell r="E155" t="str">
            <v>VA Transportation Aviation Gasoline</v>
          </cell>
          <cell r="F155">
            <v>351</v>
          </cell>
          <cell r="G155">
            <v>586</v>
          </cell>
          <cell r="H155">
            <v>510</v>
          </cell>
          <cell r="I155">
            <v>531</v>
          </cell>
          <cell r="J155">
            <v>511</v>
          </cell>
          <cell r="K155">
            <v>431</v>
          </cell>
          <cell r="L155">
            <v>401</v>
          </cell>
          <cell r="M155">
            <v>254</v>
          </cell>
          <cell r="N155">
            <v>457</v>
          </cell>
          <cell r="O155">
            <v>537</v>
          </cell>
          <cell r="P155">
            <v>490</v>
          </cell>
          <cell r="Q155">
            <v>832</v>
          </cell>
          <cell r="R155">
            <v>674</v>
          </cell>
          <cell r="S155">
            <v>589</v>
          </cell>
          <cell r="T155">
            <v>698</v>
          </cell>
          <cell r="U155">
            <v>1126</v>
          </cell>
          <cell r="V155">
            <v>307</v>
          </cell>
          <cell r="W155">
            <v>993</v>
          </cell>
          <cell r="X155">
            <v>907</v>
          </cell>
          <cell r="Y155">
            <v>1080</v>
          </cell>
          <cell r="Z155">
            <v>471</v>
          </cell>
          <cell r="AA155">
            <v>442</v>
          </cell>
          <cell r="AB155">
            <v>421</v>
          </cell>
          <cell r="AC155">
            <v>367</v>
          </cell>
          <cell r="AD155">
            <v>489</v>
          </cell>
          <cell r="AE155">
            <v>311</v>
          </cell>
          <cell r="AF155"/>
        </row>
        <row r="156">
          <cell r="E156" t="str">
            <v>VT Transportation Aviation Gasoline</v>
          </cell>
          <cell r="F156">
            <v>75</v>
          </cell>
          <cell r="G156">
            <v>78</v>
          </cell>
          <cell r="H156">
            <v>75</v>
          </cell>
          <cell r="I156">
            <v>61</v>
          </cell>
          <cell r="J156">
            <v>57</v>
          </cell>
          <cell r="K156">
            <v>60</v>
          </cell>
          <cell r="L156">
            <v>51</v>
          </cell>
          <cell r="M156">
            <v>61</v>
          </cell>
          <cell r="N156">
            <v>52</v>
          </cell>
          <cell r="O156">
            <v>61</v>
          </cell>
          <cell r="P156">
            <v>204</v>
          </cell>
          <cell r="Q156">
            <v>221</v>
          </cell>
          <cell r="R156">
            <v>52</v>
          </cell>
          <cell r="S156">
            <v>46</v>
          </cell>
          <cell r="T156">
            <v>106</v>
          </cell>
          <cell r="U156">
            <v>129</v>
          </cell>
          <cell r="V156">
            <v>83</v>
          </cell>
          <cell r="W156">
            <v>82</v>
          </cell>
          <cell r="X156">
            <v>52</v>
          </cell>
          <cell r="Y156">
            <v>57</v>
          </cell>
          <cell r="Z156">
            <v>45</v>
          </cell>
          <cell r="AA156">
            <v>42</v>
          </cell>
          <cell r="AB156">
            <v>42</v>
          </cell>
          <cell r="AC156">
            <v>33</v>
          </cell>
          <cell r="AD156">
            <v>22</v>
          </cell>
          <cell r="AE156">
            <v>49</v>
          </cell>
          <cell r="AF156"/>
        </row>
        <row r="157">
          <cell r="E157" t="str">
            <v>WA Transportation Aviation Gasoline</v>
          </cell>
          <cell r="F157">
            <v>1579</v>
          </cell>
          <cell r="G157">
            <v>1352</v>
          </cell>
          <cell r="H157">
            <v>1458</v>
          </cell>
          <cell r="I157">
            <v>997</v>
          </cell>
          <cell r="J157">
            <v>1606</v>
          </cell>
          <cell r="K157">
            <v>1158</v>
          </cell>
          <cell r="L157">
            <v>1473</v>
          </cell>
          <cell r="M157">
            <v>1019</v>
          </cell>
          <cell r="N157">
            <v>1795</v>
          </cell>
          <cell r="O157">
            <v>1431</v>
          </cell>
          <cell r="P157">
            <v>1675</v>
          </cell>
          <cell r="Q157">
            <v>747</v>
          </cell>
          <cell r="R157">
            <v>1302</v>
          </cell>
          <cell r="S157">
            <v>1137</v>
          </cell>
          <cell r="T157">
            <v>1020</v>
          </cell>
          <cell r="U157">
            <v>1322</v>
          </cell>
          <cell r="V157">
            <v>928</v>
          </cell>
          <cell r="W157">
            <v>889</v>
          </cell>
          <cell r="X157">
            <v>668</v>
          </cell>
          <cell r="Y157">
            <v>563</v>
          </cell>
          <cell r="Z157">
            <v>809</v>
          </cell>
          <cell r="AA157">
            <v>880</v>
          </cell>
          <cell r="AB157">
            <v>944</v>
          </cell>
          <cell r="AC157">
            <v>827</v>
          </cell>
          <cell r="AD157">
            <v>371</v>
          </cell>
          <cell r="AE157">
            <v>495</v>
          </cell>
          <cell r="AF157"/>
        </row>
        <row r="158">
          <cell r="E158" t="str">
            <v>WI Transportation Aviation Gasoline</v>
          </cell>
          <cell r="F158">
            <v>615</v>
          </cell>
          <cell r="G158">
            <v>529</v>
          </cell>
          <cell r="H158">
            <v>612</v>
          </cell>
          <cell r="I158">
            <v>602</v>
          </cell>
          <cell r="J158">
            <v>1438</v>
          </cell>
          <cell r="K158">
            <v>1886</v>
          </cell>
          <cell r="L158">
            <v>1853</v>
          </cell>
          <cell r="M158">
            <v>2453</v>
          </cell>
          <cell r="N158">
            <v>2291</v>
          </cell>
          <cell r="O158">
            <v>674</v>
          </cell>
          <cell r="P158">
            <v>566</v>
          </cell>
          <cell r="Q158">
            <v>1189</v>
          </cell>
          <cell r="R158">
            <v>635</v>
          </cell>
          <cell r="S158">
            <v>270</v>
          </cell>
          <cell r="T158">
            <v>818</v>
          </cell>
          <cell r="U158">
            <v>418</v>
          </cell>
          <cell r="V158">
            <v>358</v>
          </cell>
          <cell r="W158">
            <v>306</v>
          </cell>
          <cell r="X158">
            <v>321</v>
          </cell>
          <cell r="Y158">
            <v>222</v>
          </cell>
          <cell r="Z158">
            <v>273</v>
          </cell>
          <cell r="AA158">
            <v>297</v>
          </cell>
          <cell r="AB158">
            <v>288</v>
          </cell>
          <cell r="AC158">
            <v>262</v>
          </cell>
          <cell r="AD158">
            <v>302</v>
          </cell>
          <cell r="AE158">
            <v>353</v>
          </cell>
          <cell r="AF158"/>
        </row>
        <row r="159">
          <cell r="E159" t="str">
            <v>WV Transportation Aviation Gasoline</v>
          </cell>
          <cell r="F159">
            <v>181</v>
          </cell>
          <cell r="G159">
            <v>167</v>
          </cell>
          <cell r="H159">
            <v>0</v>
          </cell>
          <cell r="I159">
            <v>129</v>
          </cell>
          <cell r="J159">
            <v>131</v>
          </cell>
          <cell r="K159">
            <v>137</v>
          </cell>
          <cell r="L159">
            <v>161</v>
          </cell>
          <cell r="M159">
            <v>112</v>
          </cell>
          <cell r="N159">
            <v>151</v>
          </cell>
          <cell r="O159">
            <v>113</v>
          </cell>
          <cell r="P159">
            <v>102</v>
          </cell>
          <cell r="Q159">
            <v>174</v>
          </cell>
          <cell r="R159">
            <v>137</v>
          </cell>
          <cell r="S159">
            <v>120</v>
          </cell>
          <cell r="T159">
            <v>147</v>
          </cell>
          <cell r="U159">
            <v>451</v>
          </cell>
          <cell r="V159">
            <v>184</v>
          </cell>
          <cell r="W159">
            <v>183</v>
          </cell>
          <cell r="X159">
            <v>108</v>
          </cell>
          <cell r="Y159">
            <v>152</v>
          </cell>
          <cell r="Z159">
            <v>123</v>
          </cell>
          <cell r="AA159">
            <v>116</v>
          </cell>
          <cell r="AB159">
            <v>112</v>
          </cell>
          <cell r="AC159">
            <v>94</v>
          </cell>
          <cell r="AD159">
            <v>66</v>
          </cell>
          <cell r="AE159">
            <v>60</v>
          </cell>
          <cell r="AF159"/>
        </row>
        <row r="160">
          <cell r="E160" t="str">
            <v>WY Transportation Aviation Gasoline</v>
          </cell>
          <cell r="F160">
            <v>178</v>
          </cell>
          <cell r="G160">
            <v>142</v>
          </cell>
          <cell r="H160">
            <v>126</v>
          </cell>
          <cell r="I160">
            <v>101</v>
          </cell>
          <cell r="J160">
            <v>165</v>
          </cell>
          <cell r="K160">
            <v>904</v>
          </cell>
          <cell r="L160">
            <v>1076</v>
          </cell>
          <cell r="M160">
            <v>764</v>
          </cell>
          <cell r="N160">
            <v>762</v>
          </cell>
          <cell r="O160">
            <v>1179</v>
          </cell>
          <cell r="P160">
            <v>1401</v>
          </cell>
          <cell r="Q160">
            <v>1057</v>
          </cell>
          <cell r="R160">
            <v>1219</v>
          </cell>
          <cell r="S160">
            <v>1089</v>
          </cell>
          <cell r="T160">
            <v>1084</v>
          </cell>
          <cell r="U160">
            <v>1250</v>
          </cell>
          <cell r="V160">
            <v>1262</v>
          </cell>
          <cell r="W160">
            <v>960</v>
          </cell>
          <cell r="X160">
            <v>1243</v>
          </cell>
          <cell r="Y160">
            <v>1166</v>
          </cell>
          <cell r="Z160">
            <v>150</v>
          </cell>
          <cell r="AA160">
            <v>140</v>
          </cell>
          <cell r="AB160">
            <v>122</v>
          </cell>
          <cell r="AC160">
            <v>108</v>
          </cell>
          <cell r="AD160">
            <v>155</v>
          </cell>
          <cell r="AE160">
            <v>100</v>
          </cell>
          <cell r="AF160"/>
        </row>
        <row r="161">
          <cell r="E161" t="str">
            <v>AK Transportation Coal</v>
          </cell>
          <cell r="F161">
            <v>0</v>
          </cell>
          <cell r="G161">
            <v>0</v>
          </cell>
          <cell r="H161">
            <v>0</v>
          </cell>
          <cell r="I161">
            <v>0</v>
          </cell>
          <cell r="J161">
            <v>0</v>
          </cell>
          <cell r="K161">
            <v>0</v>
          </cell>
          <cell r="L161">
            <v>0</v>
          </cell>
          <cell r="M161">
            <v>0</v>
          </cell>
          <cell r="N161">
            <v>0</v>
          </cell>
          <cell r="O161">
            <v>0</v>
          </cell>
          <cell r="P161">
            <v>0</v>
          </cell>
          <cell r="Q161">
            <v>0</v>
          </cell>
          <cell r="R161">
            <v>0</v>
          </cell>
          <cell r="S161">
            <v>0</v>
          </cell>
          <cell r="T161">
            <v>0</v>
          </cell>
          <cell r="U161">
            <v>0</v>
          </cell>
          <cell r="V161">
            <v>0</v>
          </cell>
          <cell r="W161">
            <v>0</v>
          </cell>
          <cell r="X161">
            <v>0</v>
          </cell>
          <cell r="Y161">
            <v>0</v>
          </cell>
          <cell r="Z161">
            <v>0</v>
          </cell>
          <cell r="AA161">
            <v>0</v>
          </cell>
          <cell r="AB161">
            <v>0</v>
          </cell>
          <cell r="AC161">
            <v>0</v>
          </cell>
          <cell r="AD161">
            <v>0</v>
          </cell>
          <cell r="AE161">
            <v>0</v>
          </cell>
          <cell r="AF161"/>
        </row>
        <row r="162">
          <cell r="E162" t="str">
            <v>AL Transportation Coal</v>
          </cell>
          <cell r="F162">
            <v>0</v>
          </cell>
          <cell r="G162">
            <v>0</v>
          </cell>
          <cell r="H162">
            <v>0</v>
          </cell>
          <cell r="I162">
            <v>0</v>
          </cell>
          <cell r="J162">
            <v>0</v>
          </cell>
          <cell r="K162">
            <v>0</v>
          </cell>
          <cell r="L162">
            <v>0</v>
          </cell>
          <cell r="M162">
            <v>0</v>
          </cell>
          <cell r="N162">
            <v>0</v>
          </cell>
          <cell r="O162">
            <v>0</v>
          </cell>
          <cell r="P162">
            <v>0</v>
          </cell>
          <cell r="Q162">
            <v>0</v>
          </cell>
          <cell r="R162">
            <v>0</v>
          </cell>
          <cell r="S162">
            <v>0</v>
          </cell>
          <cell r="T162">
            <v>0</v>
          </cell>
          <cell r="U162">
            <v>0</v>
          </cell>
          <cell r="V162">
            <v>0</v>
          </cell>
          <cell r="W162">
            <v>0</v>
          </cell>
          <cell r="X162">
            <v>0</v>
          </cell>
          <cell r="Y162">
            <v>0</v>
          </cell>
          <cell r="Z162">
            <v>0</v>
          </cell>
          <cell r="AA162">
            <v>0</v>
          </cell>
          <cell r="AB162">
            <v>0</v>
          </cell>
          <cell r="AC162">
            <v>0</v>
          </cell>
          <cell r="AD162">
            <v>0</v>
          </cell>
          <cell r="AE162">
            <v>0</v>
          </cell>
          <cell r="AF162"/>
        </row>
        <row r="163">
          <cell r="E163" t="str">
            <v>AR Transportation Coal</v>
          </cell>
          <cell r="F163">
            <v>0</v>
          </cell>
          <cell r="G163">
            <v>0</v>
          </cell>
          <cell r="H163">
            <v>0</v>
          </cell>
          <cell r="I163">
            <v>0</v>
          </cell>
          <cell r="J163">
            <v>0</v>
          </cell>
          <cell r="K163">
            <v>0</v>
          </cell>
          <cell r="L163">
            <v>0</v>
          </cell>
          <cell r="M163">
            <v>0</v>
          </cell>
          <cell r="N163">
            <v>0</v>
          </cell>
          <cell r="O163">
            <v>0</v>
          </cell>
          <cell r="P163">
            <v>0</v>
          </cell>
          <cell r="Q163">
            <v>0</v>
          </cell>
          <cell r="R163">
            <v>0</v>
          </cell>
          <cell r="S163">
            <v>0</v>
          </cell>
          <cell r="T163">
            <v>0</v>
          </cell>
          <cell r="U163">
            <v>0</v>
          </cell>
          <cell r="V163">
            <v>0</v>
          </cell>
          <cell r="W163">
            <v>0</v>
          </cell>
          <cell r="X163">
            <v>0</v>
          </cell>
          <cell r="Y163">
            <v>0</v>
          </cell>
          <cell r="Z163">
            <v>0</v>
          </cell>
          <cell r="AA163">
            <v>0</v>
          </cell>
          <cell r="AB163">
            <v>0</v>
          </cell>
          <cell r="AC163">
            <v>0</v>
          </cell>
          <cell r="AD163">
            <v>0</v>
          </cell>
          <cell r="AE163">
            <v>0</v>
          </cell>
          <cell r="AF163"/>
        </row>
        <row r="164">
          <cell r="E164" t="str">
            <v>AZ Transportation Coal</v>
          </cell>
          <cell r="F164">
            <v>0</v>
          </cell>
          <cell r="G164">
            <v>0</v>
          </cell>
          <cell r="H164">
            <v>0</v>
          </cell>
          <cell r="I164">
            <v>0</v>
          </cell>
          <cell r="J164">
            <v>0</v>
          </cell>
          <cell r="K164">
            <v>0</v>
          </cell>
          <cell r="L164">
            <v>0</v>
          </cell>
          <cell r="M164">
            <v>0</v>
          </cell>
          <cell r="N164">
            <v>0</v>
          </cell>
          <cell r="O164">
            <v>0</v>
          </cell>
          <cell r="P164">
            <v>0</v>
          </cell>
          <cell r="Q164">
            <v>0</v>
          </cell>
          <cell r="R164">
            <v>0</v>
          </cell>
          <cell r="S164">
            <v>0</v>
          </cell>
          <cell r="T164">
            <v>0</v>
          </cell>
          <cell r="U164">
            <v>0</v>
          </cell>
          <cell r="V164">
            <v>0</v>
          </cell>
          <cell r="W164">
            <v>0</v>
          </cell>
          <cell r="X164">
            <v>0</v>
          </cell>
          <cell r="Y164">
            <v>0</v>
          </cell>
          <cell r="Z164">
            <v>0</v>
          </cell>
          <cell r="AA164">
            <v>0</v>
          </cell>
          <cell r="AB164">
            <v>0</v>
          </cell>
          <cell r="AC164">
            <v>0</v>
          </cell>
          <cell r="AD164">
            <v>0</v>
          </cell>
          <cell r="AE164">
            <v>0</v>
          </cell>
          <cell r="AF164"/>
        </row>
        <row r="165">
          <cell r="E165" t="str">
            <v>CA Transportation Coal</v>
          </cell>
          <cell r="F165">
            <v>0</v>
          </cell>
          <cell r="G165">
            <v>0</v>
          </cell>
          <cell r="H165">
            <v>0</v>
          </cell>
          <cell r="I165">
            <v>0</v>
          </cell>
          <cell r="J165">
            <v>0</v>
          </cell>
          <cell r="K165">
            <v>0</v>
          </cell>
          <cell r="L165">
            <v>0</v>
          </cell>
          <cell r="M165">
            <v>0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>
            <v>0</v>
          </cell>
          <cell r="T165">
            <v>0</v>
          </cell>
          <cell r="U165">
            <v>0</v>
          </cell>
          <cell r="V165">
            <v>0</v>
          </cell>
          <cell r="W165">
            <v>0</v>
          </cell>
          <cell r="X165">
            <v>0</v>
          </cell>
          <cell r="Y165">
            <v>0</v>
          </cell>
          <cell r="Z165">
            <v>0</v>
          </cell>
          <cell r="AA165">
            <v>0</v>
          </cell>
          <cell r="AB165">
            <v>0</v>
          </cell>
          <cell r="AC165">
            <v>0</v>
          </cell>
          <cell r="AD165">
            <v>0</v>
          </cell>
          <cell r="AE165">
            <v>0</v>
          </cell>
          <cell r="AF165"/>
        </row>
        <row r="166">
          <cell r="E166" t="str">
            <v>CO Transportation Coal</v>
          </cell>
          <cell r="F166">
            <v>0</v>
          </cell>
          <cell r="G166">
            <v>0</v>
          </cell>
          <cell r="H166">
            <v>0</v>
          </cell>
          <cell r="I166">
            <v>0</v>
          </cell>
          <cell r="J166">
            <v>0</v>
          </cell>
          <cell r="K166">
            <v>0</v>
          </cell>
          <cell r="L166">
            <v>0</v>
          </cell>
          <cell r="M166">
            <v>0</v>
          </cell>
          <cell r="N166">
            <v>0</v>
          </cell>
          <cell r="O166">
            <v>0</v>
          </cell>
          <cell r="P166">
            <v>0</v>
          </cell>
          <cell r="Q166">
            <v>0</v>
          </cell>
          <cell r="R166">
            <v>0</v>
          </cell>
          <cell r="S166">
            <v>0</v>
          </cell>
          <cell r="T166">
            <v>0</v>
          </cell>
          <cell r="U166">
            <v>0</v>
          </cell>
          <cell r="V166">
            <v>0</v>
          </cell>
          <cell r="W166">
            <v>0</v>
          </cell>
          <cell r="X166">
            <v>0</v>
          </cell>
          <cell r="Y166">
            <v>0</v>
          </cell>
          <cell r="Z166">
            <v>0</v>
          </cell>
          <cell r="AA166">
            <v>0</v>
          </cell>
          <cell r="AB166">
            <v>0</v>
          </cell>
          <cell r="AC166">
            <v>0</v>
          </cell>
          <cell r="AD166">
            <v>0</v>
          </cell>
          <cell r="AE166">
            <v>0</v>
          </cell>
          <cell r="AF166"/>
        </row>
        <row r="167">
          <cell r="E167" t="str">
            <v>CT Transportation Coal</v>
          </cell>
          <cell r="F167">
            <v>0</v>
          </cell>
          <cell r="G167">
            <v>0</v>
          </cell>
          <cell r="H167">
            <v>0</v>
          </cell>
          <cell r="I167">
            <v>0</v>
          </cell>
          <cell r="J167">
            <v>0</v>
          </cell>
          <cell r="K167">
            <v>0</v>
          </cell>
          <cell r="L167">
            <v>0</v>
          </cell>
          <cell r="M167">
            <v>0</v>
          </cell>
          <cell r="N167">
            <v>0</v>
          </cell>
          <cell r="O167">
            <v>0</v>
          </cell>
          <cell r="P167">
            <v>0</v>
          </cell>
          <cell r="Q167">
            <v>0</v>
          </cell>
          <cell r="R167">
            <v>0</v>
          </cell>
          <cell r="S167">
            <v>0</v>
          </cell>
          <cell r="T167">
            <v>0</v>
          </cell>
          <cell r="U167">
            <v>0</v>
          </cell>
          <cell r="V167">
            <v>0</v>
          </cell>
          <cell r="W167">
            <v>0</v>
          </cell>
          <cell r="X167">
            <v>0</v>
          </cell>
          <cell r="Y167">
            <v>0</v>
          </cell>
          <cell r="Z167">
            <v>0</v>
          </cell>
          <cell r="AA167">
            <v>0</v>
          </cell>
          <cell r="AB167">
            <v>0</v>
          </cell>
          <cell r="AC167">
            <v>0</v>
          </cell>
          <cell r="AD167">
            <v>0</v>
          </cell>
          <cell r="AE167">
            <v>0</v>
          </cell>
          <cell r="AF167"/>
        </row>
        <row r="168">
          <cell r="E168" t="str">
            <v>DC Transportation Coal</v>
          </cell>
          <cell r="F168">
            <v>0</v>
          </cell>
          <cell r="G168">
            <v>0</v>
          </cell>
          <cell r="H168">
            <v>0</v>
          </cell>
          <cell r="I168">
            <v>0</v>
          </cell>
          <cell r="J168">
            <v>0</v>
          </cell>
          <cell r="K168">
            <v>0</v>
          </cell>
          <cell r="L168">
            <v>0</v>
          </cell>
          <cell r="M168">
            <v>0</v>
          </cell>
          <cell r="N168">
            <v>0</v>
          </cell>
          <cell r="O168">
            <v>0</v>
          </cell>
          <cell r="P168">
            <v>0</v>
          </cell>
          <cell r="Q168">
            <v>0</v>
          </cell>
          <cell r="R168">
            <v>0</v>
          </cell>
          <cell r="S168">
            <v>0</v>
          </cell>
          <cell r="T168">
            <v>0</v>
          </cell>
          <cell r="U168">
            <v>0</v>
          </cell>
          <cell r="V168">
            <v>0</v>
          </cell>
          <cell r="W168">
            <v>0</v>
          </cell>
          <cell r="X168">
            <v>0</v>
          </cell>
          <cell r="Y168">
            <v>0</v>
          </cell>
          <cell r="Z168">
            <v>0</v>
          </cell>
          <cell r="AA168">
            <v>0</v>
          </cell>
          <cell r="AB168">
            <v>0</v>
          </cell>
          <cell r="AC168">
            <v>0</v>
          </cell>
          <cell r="AD168">
            <v>0</v>
          </cell>
          <cell r="AE168">
            <v>0</v>
          </cell>
          <cell r="AF168"/>
        </row>
        <row r="169">
          <cell r="E169" t="str">
            <v>DE Transportation Coal</v>
          </cell>
          <cell r="F169">
            <v>0</v>
          </cell>
          <cell r="G169">
            <v>0</v>
          </cell>
          <cell r="H169">
            <v>0</v>
          </cell>
          <cell r="I169">
            <v>0</v>
          </cell>
          <cell r="J169">
            <v>0</v>
          </cell>
          <cell r="K169">
            <v>0</v>
          </cell>
          <cell r="L169">
            <v>0</v>
          </cell>
          <cell r="M169">
            <v>0</v>
          </cell>
          <cell r="N169">
            <v>0</v>
          </cell>
          <cell r="O169">
            <v>0</v>
          </cell>
          <cell r="P169">
            <v>0</v>
          </cell>
          <cell r="Q169">
            <v>0</v>
          </cell>
          <cell r="R169">
            <v>0</v>
          </cell>
          <cell r="S169">
            <v>0</v>
          </cell>
          <cell r="T169">
            <v>0</v>
          </cell>
          <cell r="U169">
            <v>0</v>
          </cell>
          <cell r="V169">
            <v>0</v>
          </cell>
          <cell r="W169">
            <v>0</v>
          </cell>
          <cell r="X169">
            <v>0</v>
          </cell>
          <cell r="Y169">
            <v>0</v>
          </cell>
          <cell r="Z169">
            <v>0</v>
          </cell>
          <cell r="AA169">
            <v>0</v>
          </cell>
          <cell r="AB169">
            <v>0</v>
          </cell>
          <cell r="AC169">
            <v>0</v>
          </cell>
          <cell r="AD169">
            <v>0</v>
          </cell>
          <cell r="AE169">
            <v>0</v>
          </cell>
          <cell r="AF169"/>
        </row>
        <row r="170">
          <cell r="E170" t="str">
            <v>FL Transportation Coal</v>
          </cell>
          <cell r="F170">
            <v>0</v>
          </cell>
          <cell r="G170">
            <v>0</v>
          </cell>
          <cell r="H170">
            <v>0</v>
          </cell>
          <cell r="I170">
            <v>0</v>
          </cell>
          <cell r="J170">
            <v>0</v>
          </cell>
          <cell r="K170">
            <v>0</v>
          </cell>
          <cell r="L170">
            <v>0</v>
          </cell>
          <cell r="M170">
            <v>0</v>
          </cell>
          <cell r="N170">
            <v>0</v>
          </cell>
          <cell r="O170">
            <v>0</v>
          </cell>
          <cell r="P170">
            <v>0</v>
          </cell>
          <cell r="Q170">
            <v>0</v>
          </cell>
          <cell r="R170">
            <v>0</v>
          </cell>
          <cell r="S170">
            <v>0</v>
          </cell>
          <cell r="T170">
            <v>0</v>
          </cell>
          <cell r="U170">
            <v>0</v>
          </cell>
          <cell r="V170">
            <v>0</v>
          </cell>
          <cell r="W170">
            <v>0</v>
          </cell>
          <cell r="X170">
            <v>0</v>
          </cell>
          <cell r="Y170">
            <v>0</v>
          </cell>
          <cell r="Z170">
            <v>0</v>
          </cell>
          <cell r="AA170">
            <v>0</v>
          </cell>
          <cell r="AB170">
            <v>0</v>
          </cell>
          <cell r="AC170">
            <v>0</v>
          </cell>
          <cell r="AD170">
            <v>0</v>
          </cell>
          <cell r="AE170">
            <v>0</v>
          </cell>
          <cell r="AF170"/>
        </row>
        <row r="171">
          <cell r="E171" t="str">
            <v>GA Transportation Coal</v>
          </cell>
          <cell r="F171">
            <v>0</v>
          </cell>
          <cell r="G171">
            <v>0</v>
          </cell>
          <cell r="H171">
            <v>0</v>
          </cell>
          <cell r="I171">
            <v>0</v>
          </cell>
          <cell r="J171">
            <v>0</v>
          </cell>
          <cell r="K171">
            <v>0</v>
          </cell>
          <cell r="L171">
            <v>0</v>
          </cell>
          <cell r="M171">
            <v>0</v>
          </cell>
          <cell r="N171">
            <v>0</v>
          </cell>
          <cell r="O171">
            <v>0</v>
          </cell>
          <cell r="P171">
            <v>0</v>
          </cell>
          <cell r="Q171">
            <v>0</v>
          </cell>
          <cell r="R171">
            <v>0</v>
          </cell>
          <cell r="S171">
            <v>0</v>
          </cell>
          <cell r="T171">
            <v>0</v>
          </cell>
          <cell r="U171">
            <v>0</v>
          </cell>
          <cell r="V171">
            <v>0</v>
          </cell>
          <cell r="W171">
            <v>0</v>
          </cell>
          <cell r="X171">
            <v>0</v>
          </cell>
          <cell r="Y171">
            <v>0</v>
          </cell>
          <cell r="Z171">
            <v>0</v>
          </cell>
          <cell r="AA171">
            <v>0</v>
          </cell>
          <cell r="AB171">
            <v>0</v>
          </cell>
          <cell r="AC171">
            <v>0</v>
          </cell>
          <cell r="AD171">
            <v>0</v>
          </cell>
          <cell r="AE171">
            <v>0</v>
          </cell>
          <cell r="AF171"/>
        </row>
        <row r="172">
          <cell r="E172" t="str">
            <v>HI Transportation Coal</v>
          </cell>
          <cell r="F172">
            <v>0</v>
          </cell>
          <cell r="G172">
            <v>0</v>
          </cell>
          <cell r="H172">
            <v>0</v>
          </cell>
          <cell r="I172">
            <v>0</v>
          </cell>
          <cell r="J172">
            <v>0</v>
          </cell>
          <cell r="K172">
            <v>0</v>
          </cell>
          <cell r="L172">
            <v>0</v>
          </cell>
          <cell r="M172">
            <v>0</v>
          </cell>
          <cell r="N172">
            <v>0</v>
          </cell>
          <cell r="O172">
            <v>0</v>
          </cell>
          <cell r="P172">
            <v>0</v>
          </cell>
          <cell r="Q172">
            <v>0</v>
          </cell>
          <cell r="R172">
            <v>0</v>
          </cell>
          <cell r="S172">
            <v>0</v>
          </cell>
          <cell r="T172">
            <v>0</v>
          </cell>
          <cell r="U172">
            <v>0</v>
          </cell>
          <cell r="V172">
            <v>0</v>
          </cell>
          <cell r="W172">
            <v>0</v>
          </cell>
          <cell r="X172">
            <v>0</v>
          </cell>
          <cell r="Y172">
            <v>0</v>
          </cell>
          <cell r="Z172">
            <v>0</v>
          </cell>
          <cell r="AA172">
            <v>0</v>
          </cell>
          <cell r="AB172">
            <v>0</v>
          </cell>
          <cell r="AC172">
            <v>0</v>
          </cell>
          <cell r="AD172">
            <v>0</v>
          </cell>
          <cell r="AE172">
            <v>0</v>
          </cell>
          <cell r="AF172"/>
        </row>
        <row r="173">
          <cell r="E173" t="str">
            <v>IA Transportation Coal</v>
          </cell>
          <cell r="F173">
            <v>0</v>
          </cell>
          <cell r="G173">
            <v>0</v>
          </cell>
          <cell r="H173">
            <v>0</v>
          </cell>
          <cell r="I173">
            <v>0</v>
          </cell>
          <cell r="J173">
            <v>0</v>
          </cell>
          <cell r="K173">
            <v>0</v>
          </cell>
          <cell r="L173">
            <v>0</v>
          </cell>
          <cell r="M173">
            <v>0</v>
          </cell>
          <cell r="N173">
            <v>0</v>
          </cell>
          <cell r="O173">
            <v>0</v>
          </cell>
          <cell r="P173">
            <v>0</v>
          </cell>
          <cell r="Q173">
            <v>0</v>
          </cell>
          <cell r="R173">
            <v>0</v>
          </cell>
          <cell r="S173">
            <v>0</v>
          </cell>
          <cell r="T173">
            <v>0</v>
          </cell>
          <cell r="U173">
            <v>0</v>
          </cell>
          <cell r="V173">
            <v>0</v>
          </cell>
          <cell r="W173">
            <v>0</v>
          </cell>
          <cell r="X173">
            <v>0</v>
          </cell>
          <cell r="Y173">
            <v>0</v>
          </cell>
          <cell r="Z173">
            <v>0</v>
          </cell>
          <cell r="AA173">
            <v>0</v>
          </cell>
          <cell r="AB173">
            <v>0</v>
          </cell>
          <cell r="AC173">
            <v>0</v>
          </cell>
          <cell r="AD173">
            <v>0</v>
          </cell>
          <cell r="AE173">
            <v>0</v>
          </cell>
          <cell r="AF173"/>
        </row>
        <row r="174">
          <cell r="E174" t="str">
            <v>ID Transportation Coal</v>
          </cell>
          <cell r="F174">
            <v>0</v>
          </cell>
          <cell r="G174">
            <v>0</v>
          </cell>
          <cell r="H174">
            <v>0</v>
          </cell>
          <cell r="I174">
            <v>0</v>
          </cell>
          <cell r="J174">
            <v>0</v>
          </cell>
          <cell r="K174">
            <v>0</v>
          </cell>
          <cell r="L174">
            <v>0</v>
          </cell>
          <cell r="M174">
            <v>0</v>
          </cell>
          <cell r="N174">
            <v>0</v>
          </cell>
          <cell r="O174">
            <v>0</v>
          </cell>
          <cell r="P174">
            <v>0</v>
          </cell>
          <cell r="Q174">
            <v>0</v>
          </cell>
          <cell r="R174">
            <v>0</v>
          </cell>
          <cell r="S174">
            <v>0</v>
          </cell>
          <cell r="T174">
            <v>0</v>
          </cell>
          <cell r="U174">
            <v>0</v>
          </cell>
          <cell r="V174">
            <v>0</v>
          </cell>
          <cell r="W174">
            <v>0</v>
          </cell>
          <cell r="X174">
            <v>0</v>
          </cell>
          <cell r="Y174">
            <v>0</v>
          </cell>
          <cell r="Z174">
            <v>0</v>
          </cell>
          <cell r="AA174">
            <v>0</v>
          </cell>
          <cell r="AB174">
            <v>0</v>
          </cell>
          <cell r="AC174">
            <v>0</v>
          </cell>
          <cell r="AD174">
            <v>0</v>
          </cell>
          <cell r="AE174">
            <v>0</v>
          </cell>
          <cell r="AF174"/>
        </row>
        <row r="175">
          <cell r="E175" t="str">
            <v>IL Transportation Coal</v>
          </cell>
          <cell r="F175">
            <v>0</v>
          </cell>
          <cell r="G175">
            <v>0</v>
          </cell>
          <cell r="H175">
            <v>0</v>
          </cell>
          <cell r="I175">
            <v>0</v>
          </cell>
          <cell r="J175">
            <v>0</v>
          </cell>
          <cell r="K175">
            <v>0</v>
          </cell>
          <cell r="L175">
            <v>0</v>
          </cell>
          <cell r="M175">
            <v>0</v>
          </cell>
          <cell r="N175">
            <v>0</v>
          </cell>
          <cell r="O175">
            <v>0</v>
          </cell>
          <cell r="P175">
            <v>0</v>
          </cell>
          <cell r="Q175">
            <v>0</v>
          </cell>
          <cell r="R175">
            <v>0</v>
          </cell>
          <cell r="S175">
            <v>0</v>
          </cell>
          <cell r="T175">
            <v>0</v>
          </cell>
          <cell r="U175">
            <v>0</v>
          </cell>
          <cell r="V175">
            <v>0</v>
          </cell>
          <cell r="W175">
            <v>0</v>
          </cell>
          <cell r="X175">
            <v>0</v>
          </cell>
          <cell r="Y175">
            <v>0</v>
          </cell>
          <cell r="Z175">
            <v>0</v>
          </cell>
          <cell r="AA175">
            <v>0</v>
          </cell>
          <cell r="AB175">
            <v>0</v>
          </cell>
          <cell r="AC175">
            <v>0</v>
          </cell>
          <cell r="AD175">
            <v>0</v>
          </cell>
          <cell r="AE175">
            <v>0</v>
          </cell>
          <cell r="AF175"/>
        </row>
        <row r="176">
          <cell r="E176" t="str">
            <v>IN Transportation Coal</v>
          </cell>
          <cell r="F176">
            <v>0</v>
          </cell>
          <cell r="G176">
            <v>0</v>
          </cell>
          <cell r="H176">
            <v>0</v>
          </cell>
          <cell r="I176">
            <v>0</v>
          </cell>
          <cell r="J176">
            <v>0</v>
          </cell>
          <cell r="K176">
            <v>0</v>
          </cell>
          <cell r="L176">
            <v>0</v>
          </cell>
          <cell r="M176">
            <v>0</v>
          </cell>
          <cell r="N176">
            <v>0</v>
          </cell>
          <cell r="O176">
            <v>0</v>
          </cell>
          <cell r="P176">
            <v>0</v>
          </cell>
          <cell r="Q176">
            <v>0</v>
          </cell>
          <cell r="R176">
            <v>0</v>
          </cell>
          <cell r="S176">
            <v>0</v>
          </cell>
          <cell r="T176">
            <v>0</v>
          </cell>
          <cell r="U176">
            <v>0</v>
          </cell>
          <cell r="V176">
            <v>0</v>
          </cell>
          <cell r="W176">
            <v>0</v>
          </cell>
          <cell r="X176">
            <v>0</v>
          </cell>
          <cell r="Y176">
            <v>0</v>
          </cell>
          <cell r="Z176">
            <v>0</v>
          </cell>
          <cell r="AA176">
            <v>0</v>
          </cell>
          <cell r="AB176">
            <v>0</v>
          </cell>
          <cell r="AC176">
            <v>0</v>
          </cell>
          <cell r="AD176">
            <v>0</v>
          </cell>
          <cell r="AE176">
            <v>0</v>
          </cell>
          <cell r="AF176"/>
        </row>
        <row r="177">
          <cell r="E177" t="str">
            <v>KS Transportation Coal</v>
          </cell>
          <cell r="F177">
            <v>0</v>
          </cell>
          <cell r="G177">
            <v>0</v>
          </cell>
          <cell r="H177">
            <v>0</v>
          </cell>
          <cell r="I177">
            <v>0</v>
          </cell>
          <cell r="J177">
            <v>0</v>
          </cell>
          <cell r="K177">
            <v>0</v>
          </cell>
          <cell r="L177">
            <v>0</v>
          </cell>
          <cell r="M177">
            <v>0</v>
          </cell>
          <cell r="N177">
            <v>0</v>
          </cell>
          <cell r="O177">
            <v>0</v>
          </cell>
          <cell r="P177">
            <v>0</v>
          </cell>
          <cell r="Q177">
            <v>0</v>
          </cell>
          <cell r="R177">
            <v>0</v>
          </cell>
          <cell r="S177">
            <v>0</v>
          </cell>
          <cell r="T177">
            <v>0</v>
          </cell>
          <cell r="U177">
            <v>0</v>
          </cell>
          <cell r="V177">
            <v>0</v>
          </cell>
          <cell r="W177">
            <v>0</v>
          </cell>
          <cell r="X177">
            <v>0</v>
          </cell>
          <cell r="Y177">
            <v>0</v>
          </cell>
          <cell r="Z177">
            <v>0</v>
          </cell>
          <cell r="AA177">
            <v>0</v>
          </cell>
          <cell r="AB177">
            <v>0</v>
          </cell>
          <cell r="AC177">
            <v>0</v>
          </cell>
          <cell r="AD177">
            <v>0</v>
          </cell>
          <cell r="AE177">
            <v>0</v>
          </cell>
          <cell r="AF177"/>
        </row>
        <row r="178">
          <cell r="E178" t="str">
            <v>KY Transportation Coal</v>
          </cell>
          <cell r="F178">
            <v>0</v>
          </cell>
          <cell r="G178">
            <v>0</v>
          </cell>
          <cell r="H178">
            <v>0</v>
          </cell>
          <cell r="I178">
            <v>0</v>
          </cell>
          <cell r="J178">
            <v>0</v>
          </cell>
          <cell r="K178">
            <v>0</v>
          </cell>
          <cell r="L178">
            <v>0</v>
          </cell>
          <cell r="M178">
            <v>0</v>
          </cell>
          <cell r="N178">
            <v>0</v>
          </cell>
          <cell r="O178">
            <v>0</v>
          </cell>
          <cell r="P178">
            <v>0</v>
          </cell>
          <cell r="Q178">
            <v>0</v>
          </cell>
          <cell r="R178">
            <v>0</v>
          </cell>
          <cell r="S178">
            <v>0</v>
          </cell>
          <cell r="T178">
            <v>0</v>
          </cell>
          <cell r="U178">
            <v>0</v>
          </cell>
          <cell r="V178">
            <v>0</v>
          </cell>
          <cell r="W178">
            <v>0</v>
          </cell>
          <cell r="X178">
            <v>0</v>
          </cell>
          <cell r="Y178">
            <v>0</v>
          </cell>
          <cell r="Z178">
            <v>0</v>
          </cell>
          <cell r="AA178">
            <v>0</v>
          </cell>
          <cell r="AB178">
            <v>0</v>
          </cell>
          <cell r="AC178">
            <v>0</v>
          </cell>
          <cell r="AD178">
            <v>0</v>
          </cell>
          <cell r="AE178">
            <v>0</v>
          </cell>
          <cell r="AF178"/>
        </row>
        <row r="179">
          <cell r="E179" t="str">
            <v>LA Transportation Coal</v>
          </cell>
          <cell r="F179">
            <v>0</v>
          </cell>
          <cell r="G179">
            <v>0</v>
          </cell>
          <cell r="H179">
            <v>0</v>
          </cell>
          <cell r="I179">
            <v>0</v>
          </cell>
          <cell r="J179">
            <v>0</v>
          </cell>
          <cell r="K179">
            <v>0</v>
          </cell>
          <cell r="L179">
            <v>0</v>
          </cell>
          <cell r="M179">
            <v>0</v>
          </cell>
          <cell r="N179">
            <v>0</v>
          </cell>
          <cell r="O179">
            <v>0</v>
          </cell>
          <cell r="P179">
            <v>0</v>
          </cell>
          <cell r="Q179">
            <v>0</v>
          </cell>
          <cell r="R179">
            <v>0</v>
          </cell>
          <cell r="S179">
            <v>0</v>
          </cell>
          <cell r="T179">
            <v>0</v>
          </cell>
          <cell r="U179">
            <v>0</v>
          </cell>
          <cell r="V179">
            <v>0</v>
          </cell>
          <cell r="W179">
            <v>0</v>
          </cell>
          <cell r="X179">
            <v>0</v>
          </cell>
          <cell r="Y179">
            <v>0</v>
          </cell>
          <cell r="Z179">
            <v>0</v>
          </cell>
          <cell r="AA179">
            <v>0</v>
          </cell>
          <cell r="AB179">
            <v>0</v>
          </cell>
          <cell r="AC179">
            <v>0</v>
          </cell>
          <cell r="AD179">
            <v>0</v>
          </cell>
          <cell r="AE179">
            <v>0</v>
          </cell>
          <cell r="AF179"/>
        </row>
        <row r="180">
          <cell r="E180" t="str">
            <v>MA Transportation Coal</v>
          </cell>
          <cell r="F180">
            <v>0</v>
          </cell>
          <cell r="G180">
            <v>0</v>
          </cell>
          <cell r="H180">
            <v>0</v>
          </cell>
          <cell r="I180">
            <v>0</v>
          </cell>
          <cell r="J180">
            <v>0</v>
          </cell>
          <cell r="K180">
            <v>0</v>
          </cell>
          <cell r="L180">
            <v>0</v>
          </cell>
          <cell r="M180">
            <v>0</v>
          </cell>
          <cell r="N180">
            <v>0</v>
          </cell>
          <cell r="O180">
            <v>0</v>
          </cell>
          <cell r="P180">
            <v>0</v>
          </cell>
          <cell r="Q180">
            <v>0</v>
          </cell>
          <cell r="R180">
            <v>0</v>
          </cell>
          <cell r="S180">
            <v>0</v>
          </cell>
          <cell r="T180">
            <v>0</v>
          </cell>
          <cell r="U180">
            <v>0</v>
          </cell>
          <cell r="V180">
            <v>0</v>
          </cell>
          <cell r="W180">
            <v>0</v>
          </cell>
          <cell r="X180">
            <v>0</v>
          </cell>
          <cell r="Y180">
            <v>0</v>
          </cell>
          <cell r="Z180">
            <v>0</v>
          </cell>
          <cell r="AA180">
            <v>0</v>
          </cell>
          <cell r="AB180">
            <v>0</v>
          </cell>
          <cell r="AC180">
            <v>0</v>
          </cell>
          <cell r="AD180">
            <v>0</v>
          </cell>
          <cell r="AE180">
            <v>0</v>
          </cell>
          <cell r="AF180"/>
        </row>
        <row r="181">
          <cell r="E181" t="str">
            <v>MD Transportation Coal</v>
          </cell>
          <cell r="F181">
            <v>0</v>
          </cell>
          <cell r="G181">
            <v>0</v>
          </cell>
          <cell r="H181">
            <v>0</v>
          </cell>
          <cell r="I181">
            <v>0</v>
          </cell>
          <cell r="J181">
            <v>0</v>
          </cell>
          <cell r="K181">
            <v>0</v>
          </cell>
          <cell r="L181">
            <v>0</v>
          </cell>
          <cell r="M181">
            <v>0</v>
          </cell>
          <cell r="N181">
            <v>0</v>
          </cell>
          <cell r="O181">
            <v>0</v>
          </cell>
          <cell r="P181">
            <v>0</v>
          </cell>
          <cell r="Q181">
            <v>0</v>
          </cell>
          <cell r="R181">
            <v>0</v>
          </cell>
          <cell r="S181">
            <v>0</v>
          </cell>
          <cell r="T181">
            <v>0</v>
          </cell>
          <cell r="U181">
            <v>0</v>
          </cell>
          <cell r="V181">
            <v>0</v>
          </cell>
          <cell r="W181">
            <v>0</v>
          </cell>
          <cell r="X181">
            <v>0</v>
          </cell>
          <cell r="Y181">
            <v>0</v>
          </cell>
          <cell r="Z181">
            <v>0</v>
          </cell>
          <cell r="AA181">
            <v>0</v>
          </cell>
          <cell r="AB181">
            <v>0</v>
          </cell>
          <cell r="AC181">
            <v>0</v>
          </cell>
          <cell r="AD181">
            <v>0</v>
          </cell>
          <cell r="AE181">
            <v>0</v>
          </cell>
          <cell r="AF181"/>
        </row>
        <row r="182">
          <cell r="E182" t="str">
            <v>ME Transportation Coal</v>
          </cell>
          <cell r="F182">
            <v>0</v>
          </cell>
          <cell r="G182">
            <v>0</v>
          </cell>
          <cell r="H182">
            <v>0</v>
          </cell>
          <cell r="I182">
            <v>0</v>
          </cell>
          <cell r="J182">
            <v>0</v>
          </cell>
          <cell r="K182">
            <v>0</v>
          </cell>
          <cell r="L182">
            <v>0</v>
          </cell>
          <cell r="M182">
            <v>0</v>
          </cell>
          <cell r="N182">
            <v>0</v>
          </cell>
          <cell r="O182">
            <v>0</v>
          </cell>
          <cell r="P182">
            <v>0</v>
          </cell>
          <cell r="Q182">
            <v>0</v>
          </cell>
          <cell r="R182">
            <v>0</v>
          </cell>
          <cell r="S182">
            <v>0</v>
          </cell>
          <cell r="T182">
            <v>0</v>
          </cell>
          <cell r="U182">
            <v>0</v>
          </cell>
          <cell r="V182">
            <v>0</v>
          </cell>
          <cell r="W182">
            <v>0</v>
          </cell>
          <cell r="X182">
            <v>0</v>
          </cell>
          <cell r="Y182">
            <v>0</v>
          </cell>
          <cell r="Z182">
            <v>0</v>
          </cell>
          <cell r="AA182">
            <v>0</v>
          </cell>
          <cell r="AB182">
            <v>0</v>
          </cell>
          <cell r="AC182">
            <v>0</v>
          </cell>
          <cell r="AD182">
            <v>0</v>
          </cell>
          <cell r="AE182">
            <v>0</v>
          </cell>
          <cell r="AF182"/>
        </row>
        <row r="183">
          <cell r="E183" t="str">
            <v>MI Transportation Coal</v>
          </cell>
          <cell r="F183">
            <v>0</v>
          </cell>
          <cell r="G183">
            <v>0</v>
          </cell>
          <cell r="H183">
            <v>0</v>
          </cell>
          <cell r="I183">
            <v>0</v>
          </cell>
          <cell r="J183">
            <v>0</v>
          </cell>
          <cell r="K183">
            <v>0</v>
          </cell>
          <cell r="L183">
            <v>0</v>
          </cell>
          <cell r="M183">
            <v>0</v>
          </cell>
          <cell r="N183">
            <v>0</v>
          </cell>
          <cell r="O183">
            <v>0</v>
          </cell>
          <cell r="P183">
            <v>0</v>
          </cell>
          <cell r="Q183">
            <v>0</v>
          </cell>
          <cell r="R183">
            <v>0</v>
          </cell>
          <cell r="S183">
            <v>0</v>
          </cell>
          <cell r="T183">
            <v>0</v>
          </cell>
          <cell r="U183">
            <v>0</v>
          </cell>
          <cell r="V183">
            <v>0</v>
          </cell>
          <cell r="W183">
            <v>0</v>
          </cell>
          <cell r="X183">
            <v>0</v>
          </cell>
          <cell r="Y183">
            <v>0</v>
          </cell>
          <cell r="Z183">
            <v>0</v>
          </cell>
          <cell r="AA183">
            <v>0</v>
          </cell>
          <cell r="AB183">
            <v>0</v>
          </cell>
          <cell r="AC183">
            <v>0</v>
          </cell>
          <cell r="AD183">
            <v>0</v>
          </cell>
          <cell r="AE183">
            <v>0</v>
          </cell>
          <cell r="AF183"/>
        </row>
        <row r="184">
          <cell r="E184" t="str">
            <v>MN Transportation Coal</v>
          </cell>
          <cell r="F184">
            <v>0</v>
          </cell>
          <cell r="G184">
            <v>0</v>
          </cell>
          <cell r="H184">
            <v>0</v>
          </cell>
          <cell r="I184">
            <v>0</v>
          </cell>
          <cell r="J184">
            <v>0</v>
          </cell>
          <cell r="K184">
            <v>0</v>
          </cell>
          <cell r="L184">
            <v>0</v>
          </cell>
          <cell r="M184">
            <v>0</v>
          </cell>
          <cell r="N184">
            <v>0</v>
          </cell>
          <cell r="O184">
            <v>0</v>
          </cell>
          <cell r="P184">
            <v>0</v>
          </cell>
          <cell r="Q184">
            <v>0</v>
          </cell>
          <cell r="R184">
            <v>0</v>
          </cell>
          <cell r="S184">
            <v>0</v>
          </cell>
          <cell r="T184">
            <v>0</v>
          </cell>
          <cell r="U184">
            <v>0</v>
          </cell>
          <cell r="V184">
            <v>0</v>
          </cell>
          <cell r="W184">
            <v>0</v>
          </cell>
          <cell r="X184">
            <v>0</v>
          </cell>
          <cell r="Y184">
            <v>0</v>
          </cell>
          <cell r="Z184">
            <v>0</v>
          </cell>
          <cell r="AA184">
            <v>0</v>
          </cell>
          <cell r="AB184">
            <v>0</v>
          </cell>
          <cell r="AC184">
            <v>0</v>
          </cell>
          <cell r="AD184">
            <v>0</v>
          </cell>
          <cell r="AE184">
            <v>0</v>
          </cell>
          <cell r="AF184"/>
        </row>
        <row r="185">
          <cell r="E185" t="str">
            <v>MO Transportation Coal</v>
          </cell>
          <cell r="F185">
            <v>0</v>
          </cell>
          <cell r="G185">
            <v>0</v>
          </cell>
          <cell r="H185">
            <v>0</v>
          </cell>
          <cell r="I185">
            <v>0</v>
          </cell>
          <cell r="J185">
            <v>0</v>
          </cell>
          <cell r="K185">
            <v>0</v>
          </cell>
          <cell r="L185">
            <v>0</v>
          </cell>
          <cell r="M185">
            <v>0</v>
          </cell>
          <cell r="N185">
            <v>0</v>
          </cell>
          <cell r="O185">
            <v>0</v>
          </cell>
          <cell r="P185">
            <v>0</v>
          </cell>
          <cell r="Q185">
            <v>0</v>
          </cell>
          <cell r="R185">
            <v>0</v>
          </cell>
          <cell r="S185">
            <v>0</v>
          </cell>
          <cell r="T185">
            <v>0</v>
          </cell>
          <cell r="U185">
            <v>0</v>
          </cell>
          <cell r="V185">
            <v>0</v>
          </cell>
          <cell r="W185">
            <v>0</v>
          </cell>
          <cell r="X185">
            <v>0</v>
          </cell>
          <cell r="Y185">
            <v>0</v>
          </cell>
          <cell r="Z185">
            <v>0</v>
          </cell>
          <cell r="AA185">
            <v>0</v>
          </cell>
          <cell r="AB185">
            <v>0</v>
          </cell>
          <cell r="AC185">
            <v>0</v>
          </cell>
          <cell r="AD185">
            <v>0</v>
          </cell>
          <cell r="AE185">
            <v>0</v>
          </cell>
          <cell r="AF185"/>
        </row>
        <row r="186">
          <cell r="E186" t="str">
            <v>MS Transportation Coal</v>
          </cell>
          <cell r="F186">
            <v>0</v>
          </cell>
          <cell r="G186">
            <v>0</v>
          </cell>
          <cell r="H186">
            <v>0</v>
          </cell>
          <cell r="I186">
            <v>0</v>
          </cell>
          <cell r="J186">
            <v>0</v>
          </cell>
          <cell r="K186">
            <v>0</v>
          </cell>
          <cell r="L186">
            <v>0</v>
          </cell>
          <cell r="M186">
            <v>0</v>
          </cell>
          <cell r="N186">
            <v>0</v>
          </cell>
          <cell r="O186">
            <v>0</v>
          </cell>
          <cell r="P186">
            <v>0</v>
          </cell>
          <cell r="Q186">
            <v>0</v>
          </cell>
          <cell r="R186">
            <v>0</v>
          </cell>
          <cell r="S186">
            <v>0</v>
          </cell>
          <cell r="T186">
            <v>0</v>
          </cell>
          <cell r="U186">
            <v>0</v>
          </cell>
          <cell r="V186">
            <v>0</v>
          </cell>
          <cell r="W186">
            <v>0</v>
          </cell>
          <cell r="X186">
            <v>0</v>
          </cell>
          <cell r="Y186">
            <v>0</v>
          </cell>
          <cell r="Z186">
            <v>0</v>
          </cell>
          <cell r="AA186">
            <v>0</v>
          </cell>
          <cell r="AB186">
            <v>0</v>
          </cell>
          <cell r="AC186">
            <v>0</v>
          </cell>
          <cell r="AD186">
            <v>0</v>
          </cell>
          <cell r="AE186">
            <v>0</v>
          </cell>
          <cell r="AF186"/>
        </row>
        <row r="187">
          <cell r="E187" t="str">
            <v>MT Transportation Coal</v>
          </cell>
          <cell r="F187">
            <v>0</v>
          </cell>
          <cell r="G187">
            <v>0</v>
          </cell>
          <cell r="H187">
            <v>0</v>
          </cell>
          <cell r="I187">
            <v>0</v>
          </cell>
          <cell r="J187">
            <v>0</v>
          </cell>
          <cell r="K187">
            <v>0</v>
          </cell>
          <cell r="L187">
            <v>0</v>
          </cell>
          <cell r="M187">
            <v>0</v>
          </cell>
          <cell r="N187">
            <v>0</v>
          </cell>
          <cell r="O187">
            <v>0</v>
          </cell>
          <cell r="P187">
            <v>0</v>
          </cell>
          <cell r="Q187">
            <v>0</v>
          </cell>
          <cell r="R187">
            <v>0</v>
          </cell>
          <cell r="S187">
            <v>0</v>
          </cell>
          <cell r="T187">
            <v>0</v>
          </cell>
          <cell r="U187">
            <v>0</v>
          </cell>
          <cell r="V187">
            <v>0</v>
          </cell>
          <cell r="W187">
            <v>0</v>
          </cell>
          <cell r="X187">
            <v>0</v>
          </cell>
          <cell r="Y187">
            <v>0</v>
          </cell>
          <cell r="Z187">
            <v>0</v>
          </cell>
          <cell r="AA187">
            <v>0</v>
          </cell>
          <cell r="AB187">
            <v>0</v>
          </cell>
          <cell r="AC187">
            <v>0</v>
          </cell>
          <cell r="AD187">
            <v>0</v>
          </cell>
          <cell r="AE187">
            <v>0</v>
          </cell>
          <cell r="AF187"/>
        </row>
        <row r="188">
          <cell r="E188" t="str">
            <v>NC Transportation Coal</v>
          </cell>
          <cell r="F188">
            <v>0</v>
          </cell>
          <cell r="G188">
            <v>0</v>
          </cell>
          <cell r="H188">
            <v>0</v>
          </cell>
          <cell r="I188">
            <v>0</v>
          </cell>
          <cell r="J188">
            <v>0</v>
          </cell>
          <cell r="K188">
            <v>0</v>
          </cell>
          <cell r="L188">
            <v>0</v>
          </cell>
          <cell r="M188">
            <v>0</v>
          </cell>
          <cell r="N188">
            <v>0</v>
          </cell>
          <cell r="O188">
            <v>0</v>
          </cell>
          <cell r="P188">
            <v>0</v>
          </cell>
          <cell r="Q188">
            <v>0</v>
          </cell>
          <cell r="R188">
            <v>0</v>
          </cell>
          <cell r="S188">
            <v>0</v>
          </cell>
          <cell r="T188">
            <v>0</v>
          </cell>
          <cell r="U188">
            <v>0</v>
          </cell>
          <cell r="V188">
            <v>0</v>
          </cell>
          <cell r="W188">
            <v>0</v>
          </cell>
          <cell r="X188">
            <v>0</v>
          </cell>
          <cell r="Y188">
            <v>0</v>
          </cell>
          <cell r="Z188">
            <v>0</v>
          </cell>
          <cell r="AA188">
            <v>0</v>
          </cell>
          <cell r="AB188">
            <v>0</v>
          </cell>
          <cell r="AC188">
            <v>0</v>
          </cell>
          <cell r="AD188">
            <v>0</v>
          </cell>
          <cell r="AE188">
            <v>0</v>
          </cell>
          <cell r="AF188"/>
        </row>
        <row r="189">
          <cell r="E189" t="str">
            <v>ND Transportation Coal</v>
          </cell>
          <cell r="F189">
            <v>0</v>
          </cell>
          <cell r="G189">
            <v>0</v>
          </cell>
          <cell r="H189">
            <v>0</v>
          </cell>
          <cell r="I189">
            <v>0</v>
          </cell>
          <cell r="J189">
            <v>0</v>
          </cell>
          <cell r="K189">
            <v>0</v>
          </cell>
          <cell r="L189">
            <v>0</v>
          </cell>
          <cell r="M189">
            <v>0</v>
          </cell>
          <cell r="N189">
            <v>0</v>
          </cell>
          <cell r="O189">
            <v>0</v>
          </cell>
          <cell r="P189">
            <v>0</v>
          </cell>
          <cell r="Q189">
            <v>0</v>
          </cell>
          <cell r="R189">
            <v>0</v>
          </cell>
          <cell r="S189">
            <v>0</v>
          </cell>
          <cell r="T189">
            <v>0</v>
          </cell>
          <cell r="U189">
            <v>0</v>
          </cell>
          <cell r="V189">
            <v>0</v>
          </cell>
          <cell r="W189">
            <v>0</v>
          </cell>
          <cell r="X189">
            <v>0</v>
          </cell>
          <cell r="Y189">
            <v>0</v>
          </cell>
          <cell r="Z189">
            <v>0</v>
          </cell>
          <cell r="AA189">
            <v>0</v>
          </cell>
          <cell r="AB189">
            <v>0</v>
          </cell>
          <cell r="AC189">
            <v>0</v>
          </cell>
          <cell r="AD189">
            <v>0</v>
          </cell>
          <cell r="AE189">
            <v>0</v>
          </cell>
          <cell r="AF189"/>
        </row>
        <row r="190">
          <cell r="E190" t="str">
            <v>NE Transportation Coal</v>
          </cell>
          <cell r="F190">
            <v>0</v>
          </cell>
          <cell r="G190">
            <v>0</v>
          </cell>
          <cell r="H190">
            <v>0</v>
          </cell>
          <cell r="I190">
            <v>0</v>
          </cell>
          <cell r="J190">
            <v>0</v>
          </cell>
          <cell r="K190">
            <v>0</v>
          </cell>
          <cell r="L190">
            <v>0</v>
          </cell>
          <cell r="M190">
            <v>0</v>
          </cell>
          <cell r="N190">
            <v>0</v>
          </cell>
          <cell r="O190">
            <v>0</v>
          </cell>
          <cell r="P190">
            <v>0</v>
          </cell>
          <cell r="Q190">
            <v>0</v>
          </cell>
          <cell r="R190">
            <v>0</v>
          </cell>
          <cell r="S190">
            <v>0</v>
          </cell>
          <cell r="T190">
            <v>0</v>
          </cell>
          <cell r="U190">
            <v>0</v>
          </cell>
          <cell r="V190">
            <v>0</v>
          </cell>
          <cell r="W190">
            <v>0</v>
          </cell>
          <cell r="X190">
            <v>0</v>
          </cell>
          <cell r="Y190">
            <v>0</v>
          </cell>
          <cell r="Z190">
            <v>0</v>
          </cell>
          <cell r="AA190">
            <v>0</v>
          </cell>
          <cell r="AB190">
            <v>0</v>
          </cell>
          <cell r="AC190">
            <v>0</v>
          </cell>
          <cell r="AD190">
            <v>0</v>
          </cell>
          <cell r="AE190">
            <v>0</v>
          </cell>
          <cell r="AF190"/>
        </row>
        <row r="191">
          <cell r="E191" t="str">
            <v>NH Transportation Coal</v>
          </cell>
          <cell r="F191">
            <v>0</v>
          </cell>
          <cell r="G191">
            <v>0</v>
          </cell>
          <cell r="H191">
            <v>0</v>
          </cell>
          <cell r="I191">
            <v>0</v>
          </cell>
          <cell r="J191">
            <v>0</v>
          </cell>
          <cell r="K191">
            <v>0</v>
          </cell>
          <cell r="L191">
            <v>0</v>
          </cell>
          <cell r="M191">
            <v>0</v>
          </cell>
          <cell r="N191">
            <v>0</v>
          </cell>
          <cell r="O191">
            <v>0</v>
          </cell>
          <cell r="P191">
            <v>0</v>
          </cell>
          <cell r="Q191">
            <v>0</v>
          </cell>
          <cell r="R191">
            <v>0</v>
          </cell>
          <cell r="S191">
            <v>0</v>
          </cell>
          <cell r="T191">
            <v>0</v>
          </cell>
          <cell r="U191">
            <v>0</v>
          </cell>
          <cell r="V191">
            <v>0</v>
          </cell>
          <cell r="W191">
            <v>0</v>
          </cell>
          <cell r="X191">
            <v>0</v>
          </cell>
          <cell r="Y191">
            <v>0</v>
          </cell>
          <cell r="Z191">
            <v>0</v>
          </cell>
          <cell r="AA191">
            <v>0</v>
          </cell>
          <cell r="AB191">
            <v>0</v>
          </cell>
          <cell r="AC191">
            <v>0</v>
          </cell>
          <cell r="AD191">
            <v>0</v>
          </cell>
          <cell r="AE191">
            <v>0</v>
          </cell>
          <cell r="AF191"/>
        </row>
        <row r="192">
          <cell r="E192" t="str">
            <v>NJ Transportation Coal</v>
          </cell>
          <cell r="F192">
            <v>0</v>
          </cell>
          <cell r="G192">
            <v>0</v>
          </cell>
          <cell r="H192">
            <v>0</v>
          </cell>
          <cell r="I192">
            <v>0</v>
          </cell>
          <cell r="J192">
            <v>0</v>
          </cell>
          <cell r="K192">
            <v>0</v>
          </cell>
          <cell r="L192">
            <v>0</v>
          </cell>
          <cell r="M192">
            <v>0</v>
          </cell>
          <cell r="N192">
            <v>0</v>
          </cell>
          <cell r="O192">
            <v>0</v>
          </cell>
          <cell r="P192">
            <v>0</v>
          </cell>
          <cell r="Q192">
            <v>0</v>
          </cell>
          <cell r="R192">
            <v>0</v>
          </cell>
          <cell r="S192">
            <v>0</v>
          </cell>
          <cell r="T192">
            <v>0</v>
          </cell>
          <cell r="U192">
            <v>0</v>
          </cell>
          <cell r="V192">
            <v>0</v>
          </cell>
          <cell r="W192">
            <v>0</v>
          </cell>
          <cell r="X192">
            <v>0</v>
          </cell>
          <cell r="Y192">
            <v>0</v>
          </cell>
          <cell r="Z192">
            <v>0</v>
          </cell>
          <cell r="AA192">
            <v>0</v>
          </cell>
          <cell r="AB192">
            <v>0</v>
          </cell>
          <cell r="AC192">
            <v>0</v>
          </cell>
          <cell r="AD192">
            <v>0</v>
          </cell>
          <cell r="AE192">
            <v>0</v>
          </cell>
          <cell r="AF192"/>
        </row>
        <row r="193">
          <cell r="E193" t="str">
            <v>NM Transportation Coal</v>
          </cell>
          <cell r="F193">
            <v>0</v>
          </cell>
          <cell r="G193">
            <v>0</v>
          </cell>
          <cell r="H193">
            <v>0</v>
          </cell>
          <cell r="I193">
            <v>0</v>
          </cell>
          <cell r="J193">
            <v>0</v>
          </cell>
          <cell r="K193">
            <v>0</v>
          </cell>
          <cell r="L193">
            <v>0</v>
          </cell>
          <cell r="M193">
            <v>0</v>
          </cell>
          <cell r="N193">
            <v>0</v>
          </cell>
          <cell r="O193">
            <v>0</v>
          </cell>
          <cell r="P193">
            <v>0</v>
          </cell>
          <cell r="Q193">
            <v>0</v>
          </cell>
          <cell r="R193">
            <v>0</v>
          </cell>
          <cell r="S193">
            <v>0</v>
          </cell>
          <cell r="T193">
            <v>0</v>
          </cell>
          <cell r="U193">
            <v>0</v>
          </cell>
          <cell r="V193">
            <v>0</v>
          </cell>
          <cell r="W193">
            <v>0</v>
          </cell>
          <cell r="X193">
            <v>0</v>
          </cell>
          <cell r="Y193">
            <v>0</v>
          </cell>
          <cell r="Z193">
            <v>0</v>
          </cell>
          <cell r="AA193">
            <v>0</v>
          </cell>
          <cell r="AB193">
            <v>0</v>
          </cell>
          <cell r="AC193">
            <v>0</v>
          </cell>
          <cell r="AD193">
            <v>0</v>
          </cell>
          <cell r="AE193">
            <v>0</v>
          </cell>
          <cell r="AF193"/>
        </row>
        <row r="194">
          <cell r="E194" t="str">
            <v>NV Transportation Coal</v>
          </cell>
          <cell r="F194">
            <v>0</v>
          </cell>
          <cell r="G194">
            <v>0</v>
          </cell>
          <cell r="H194">
            <v>0</v>
          </cell>
          <cell r="I194">
            <v>0</v>
          </cell>
          <cell r="J194">
            <v>0</v>
          </cell>
          <cell r="K194">
            <v>0</v>
          </cell>
          <cell r="L194">
            <v>0</v>
          </cell>
          <cell r="M194">
            <v>0</v>
          </cell>
          <cell r="N194">
            <v>0</v>
          </cell>
          <cell r="O194">
            <v>0</v>
          </cell>
          <cell r="P194">
            <v>0</v>
          </cell>
          <cell r="Q194">
            <v>0</v>
          </cell>
          <cell r="R194">
            <v>0</v>
          </cell>
          <cell r="S194">
            <v>0</v>
          </cell>
          <cell r="T194">
            <v>0</v>
          </cell>
          <cell r="U194">
            <v>0</v>
          </cell>
          <cell r="V194">
            <v>0</v>
          </cell>
          <cell r="W194">
            <v>0</v>
          </cell>
          <cell r="X194">
            <v>0</v>
          </cell>
          <cell r="Y194">
            <v>0</v>
          </cell>
          <cell r="Z194">
            <v>0</v>
          </cell>
          <cell r="AA194">
            <v>0</v>
          </cell>
          <cell r="AB194">
            <v>0</v>
          </cell>
          <cell r="AC194">
            <v>0</v>
          </cell>
          <cell r="AD194">
            <v>0</v>
          </cell>
          <cell r="AE194">
            <v>0</v>
          </cell>
          <cell r="AF194"/>
        </row>
        <row r="195">
          <cell r="E195" t="str">
            <v>NY Transportation Coal</v>
          </cell>
          <cell r="F195">
            <v>0</v>
          </cell>
          <cell r="G195">
            <v>0</v>
          </cell>
          <cell r="H195">
            <v>0</v>
          </cell>
          <cell r="I195">
            <v>0</v>
          </cell>
          <cell r="J195">
            <v>0</v>
          </cell>
          <cell r="K195">
            <v>0</v>
          </cell>
          <cell r="L195">
            <v>0</v>
          </cell>
          <cell r="M195">
            <v>0</v>
          </cell>
          <cell r="N195">
            <v>0</v>
          </cell>
          <cell r="O195">
            <v>0</v>
          </cell>
          <cell r="P195">
            <v>0</v>
          </cell>
          <cell r="Q195">
            <v>0</v>
          </cell>
          <cell r="R195">
            <v>0</v>
          </cell>
          <cell r="S195">
            <v>0</v>
          </cell>
          <cell r="T195">
            <v>0</v>
          </cell>
          <cell r="U195">
            <v>0</v>
          </cell>
          <cell r="V195">
            <v>0</v>
          </cell>
          <cell r="W195">
            <v>0</v>
          </cell>
          <cell r="X195">
            <v>0</v>
          </cell>
          <cell r="Y195">
            <v>0</v>
          </cell>
          <cell r="Z195">
            <v>0</v>
          </cell>
          <cell r="AA195">
            <v>0</v>
          </cell>
          <cell r="AB195">
            <v>0</v>
          </cell>
          <cell r="AC195">
            <v>0</v>
          </cell>
          <cell r="AD195">
            <v>0</v>
          </cell>
          <cell r="AE195">
            <v>0</v>
          </cell>
          <cell r="AF195"/>
        </row>
        <row r="196">
          <cell r="E196" t="str">
            <v>OH Transportation Coal</v>
          </cell>
          <cell r="F196">
            <v>0</v>
          </cell>
          <cell r="G196">
            <v>0</v>
          </cell>
          <cell r="H196">
            <v>0</v>
          </cell>
          <cell r="I196">
            <v>0</v>
          </cell>
          <cell r="J196">
            <v>0</v>
          </cell>
          <cell r="K196">
            <v>0</v>
          </cell>
          <cell r="L196">
            <v>0</v>
          </cell>
          <cell r="M196">
            <v>0</v>
          </cell>
          <cell r="N196">
            <v>0</v>
          </cell>
          <cell r="O196">
            <v>0</v>
          </cell>
          <cell r="P196">
            <v>0</v>
          </cell>
          <cell r="Q196">
            <v>0</v>
          </cell>
          <cell r="R196">
            <v>0</v>
          </cell>
          <cell r="S196">
            <v>0</v>
          </cell>
          <cell r="T196">
            <v>0</v>
          </cell>
          <cell r="U196">
            <v>0</v>
          </cell>
          <cell r="V196">
            <v>0</v>
          </cell>
          <cell r="W196">
            <v>0</v>
          </cell>
          <cell r="X196">
            <v>0</v>
          </cell>
          <cell r="Y196">
            <v>0</v>
          </cell>
          <cell r="Z196">
            <v>0</v>
          </cell>
          <cell r="AA196">
            <v>0</v>
          </cell>
          <cell r="AB196">
            <v>0</v>
          </cell>
          <cell r="AC196">
            <v>0</v>
          </cell>
          <cell r="AD196">
            <v>0</v>
          </cell>
          <cell r="AE196">
            <v>0</v>
          </cell>
          <cell r="AF196"/>
        </row>
        <row r="197">
          <cell r="E197" t="str">
            <v>OK Transportation Coal</v>
          </cell>
          <cell r="F197">
            <v>0</v>
          </cell>
          <cell r="G197">
            <v>0</v>
          </cell>
          <cell r="H197">
            <v>0</v>
          </cell>
          <cell r="I197">
            <v>0</v>
          </cell>
          <cell r="J197">
            <v>0</v>
          </cell>
          <cell r="K197">
            <v>0</v>
          </cell>
          <cell r="L197">
            <v>0</v>
          </cell>
          <cell r="M197">
            <v>0</v>
          </cell>
          <cell r="N197">
            <v>0</v>
          </cell>
          <cell r="O197">
            <v>0</v>
          </cell>
          <cell r="P197">
            <v>0</v>
          </cell>
          <cell r="Q197">
            <v>0</v>
          </cell>
          <cell r="R197">
            <v>0</v>
          </cell>
          <cell r="S197">
            <v>0</v>
          </cell>
          <cell r="T197">
            <v>0</v>
          </cell>
          <cell r="U197">
            <v>0</v>
          </cell>
          <cell r="V197">
            <v>0</v>
          </cell>
          <cell r="W197">
            <v>0</v>
          </cell>
          <cell r="X197">
            <v>0</v>
          </cell>
          <cell r="Y197">
            <v>0</v>
          </cell>
          <cell r="Z197">
            <v>0</v>
          </cell>
          <cell r="AA197">
            <v>0</v>
          </cell>
          <cell r="AB197">
            <v>0</v>
          </cell>
          <cell r="AC197">
            <v>0</v>
          </cell>
          <cell r="AD197">
            <v>0</v>
          </cell>
          <cell r="AE197">
            <v>0</v>
          </cell>
          <cell r="AF197"/>
        </row>
        <row r="198">
          <cell r="E198" t="str">
            <v>OR Transportation Coal</v>
          </cell>
          <cell r="F198">
            <v>0</v>
          </cell>
          <cell r="G198">
            <v>0</v>
          </cell>
          <cell r="H198">
            <v>0</v>
          </cell>
          <cell r="I198">
            <v>0</v>
          </cell>
          <cell r="J198">
            <v>0</v>
          </cell>
          <cell r="K198">
            <v>0</v>
          </cell>
          <cell r="L198">
            <v>0</v>
          </cell>
          <cell r="M198">
            <v>0</v>
          </cell>
          <cell r="N198">
            <v>0</v>
          </cell>
          <cell r="O198">
            <v>0</v>
          </cell>
          <cell r="P198">
            <v>0</v>
          </cell>
          <cell r="Q198">
            <v>0</v>
          </cell>
          <cell r="R198">
            <v>0</v>
          </cell>
          <cell r="S198">
            <v>0</v>
          </cell>
          <cell r="T198">
            <v>0</v>
          </cell>
          <cell r="U198">
            <v>0</v>
          </cell>
          <cell r="V198">
            <v>0</v>
          </cell>
          <cell r="W198">
            <v>0</v>
          </cell>
          <cell r="X198">
            <v>0</v>
          </cell>
          <cell r="Y198">
            <v>0</v>
          </cell>
          <cell r="Z198">
            <v>0</v>
          </cell>
          <cell r="AA198">
            <v>0</v>
          </cell>
          <cell r="AB198">
            <v>0</v>
          </cell>
          <cell r="AC198">
            <v>0</v>
          </cell>
          <cell r="AD198">
            <v>0</v>
          </cell>
          <cell r="AE198">
            <v>0</v>
          </cell>
          <cell r="AF198"/>
        </row>
        <row r="199">
          <cell r="E199" t="str">
            <v>PA Transportation Coal</v>
          </cell>
          <cell r="F199">
            <v>0</v>
          </cell>
          <cell r="G199">
            <v>0</v>
          </cell>
          <cell r="H199">
            <v>0</v>
          </cell>
          <cell r="I199">
            <v>0</v>
          </cell>
          <cell r="J199">
            <v>0</v>
          </cell>
          <cell r="K199">
            <v>0</v>
          </cell>
          <cell r="L199">
            <v>0</v>
          </cell>
          <cell r="M199">
            <v>0</v>
          </cell>
          <cell r="N199">
            <v>0</v>
          </cell>
          <cell r="O199">
            <v>0</v>
          </cell>
          <cell r="P199">
            <v>0</v>
          </cell>
          <cell r="Q199">
            <v>0</v>
          </cell>
          <cell r="R199">
            <v>0</v>
          </cell>
          <cell r="S199">
            <v>0</v>
          </cell>
          <cell r="T199">
            <v>0</v>
          </cell>
          <cell r="U199">
            <v>0</v>
          </cell>
          <cell r="V199">
            <v>0</v>
          </cell>
          <cell r="W199">
            <v>0</v>
          </cell>
          <cell r="X199">
            <v>0</v>
          </cell>
          <cell r="Y199">
            <v>0</v>
          </cell>
          <cell r="Z199">
            <v>0</v>
          </cell>
          <cell r="AA199">
            <v>0</v>
          </cell>
          <cell r="AB199">
            <v>0</v>
          </cell>
          <cell r="AC199">
            <v>0</v>
          </cell>
          <cell r="AD199">
            <v>0</v>
          </cell>
          <cell r="AE199">
            <v>0</v>
          </cell>
          <cell r="AF199"/>
        </row>
        <row r="200">
          <cell r="E200" t="str">
            <v>RI Transportation Coal</v>
          </cell>
          <cell r="F200">
            <v>0</v>
          </cell>
          <cell r="G200">
            <v>0</v>
          </cell>
          <cell r="H200">
            <v>0</v>
          </cell>
          <cell r="I200">
            <v>0</v>
          </cell>
          <cell r="J200">
            <v>0</v>
          </cell>
          <cell r="K200">
            <v>0</v>
          </cell>
          <cell r="L200">
            <v>0</v>
          </cell>
          <cell r="M200">
            <v>0</v>
          </cell>
          <cell r="N200">
            <v>0</v>
          </cell>
          <cell r="O200">
            <v>0</v>
          </cell>
          <cell r="P200">
            <v>0</v>
          </cell>
          <cell r="Q200">
            <v>0</v>
          </cell>
          <cell r="R200">
            <v>0</v>
          </cell>
          <cell r="S200">
            <v>0</v>
          </cell>
          <cell r="T200">
            <v>0</v>
          </cell>
          <cell r="U200">
            <v>0</v>
          </cell>
          <cell r="V200">
            <v>0</v>
          </cell>
          <cell r="W200">
            <v>0</v>
          </cell>
          <cell r="X200">
            <v>0</v>
          </cell>
          <cell r="Y200">
            <v>0</v>
          </cell>
          <cell r="Z200">
            <v>0</v>
          </cell>
          <cell r="AA200">
            <v>0</v>
          </cell>
          <cell r="AB200">
            <v>0</v>
          </cell>
          <cell r="AC200">
            <v>0</v>
          </cell>
          <cell r="AD200">
            <v>0</v>
          </cell>
          <cell r="AE200">
            <v>0</v>
          </cell>
          <cell r="AF200"/>
        </row>
        <row r="201">
          <cell r="E201" t="str">
            <v>SC Transportation Coal</v>
          </cell>
          <cell r="F201">
            <v>0</v>
          </cell>
          <cell r="G201">
            <v>0</v>
          </cell>
          <cell r="H201">
            <v>0</v>
          </cell>
          <cell r="I201">
            <v>0</v>
          </cell>
          <cell r="J201">
            <v>0</v>
          </cell>
          <cell r="K201">
            <v>0</v>
          </cell>
          <cell r="L201">
            <v>0</v>
          </cell>
          <cell r="M201">
            <v>0</v>
          </cell>
          <cell r="N201">
            <v>0</v>
          </cell>
          <cell r="O201">
            <v>0</v>
          </cell>
          <cell r="P201">
            <v>0</v>
          </cell>
          <cell r="Q201">
            <v>0</v>
          </cell>
          <cell r="R201">
            <v>0</v>
          </cell>
          <cell r="S201">
            <v>0</v>
          </cell>
          <cell r="T201">
            <v>0</v>
          </cell>
          <cell r="U201">
            <v>0</v>
          </cell>
          <cell r="V201">
            <v>0</v>
          </cell>
          <cell r="W201">
            <v>0</v>
          </cell>
          <cell r="X201">
            <v>0</v>
          </cell>
          <cell r="Y201">
            <v>0</v>
          </cell>
          <cell r="Z201">
            <v>0</v>
          </cell>
          <cell r="AA201">
            <v>0</v>
          </cell>
          <cell r="AB201">
            <v>0</v>
          </cell>
          <cell r="AC201">
            <v>0</v>
          </cell>
          <cell r="AD201">
            <v>0</v>
          </cell>
          <cell r="AE201">
            <v>0</v>
          </cell>
          <cell r="AF201"/>
        </row>
        <row r="202">
          <cell r="E202" t="str">
            <v>SD Transportation Coal</v>
          </cell>
          <cell r="F202">
            <v>0</v>
          </cell>
          <cell r="G202">
            <v>0</v>
          </cell>
          <cell r="H202">
            <v>0</v>
          </cell>
          <cell r="I202">
            <v>0</v>
          </cell>
          <cell r="J202">
            <v>0</v>
          </cell>
          <cell r="K202">
            <v>0</v>
          </cell>
          <cell r="L202">
            <v>0</v>
          </cell>
          <cell r="M202">
            <v>0</v>
          </cell>
          <cell r="N202">
            <v>0</v>
          </cell>
          <cell r="O202">
            <v>0</v>
          </cell>
          <cell r="P202">
            <v>0</v>
          </cell>
          <cell r="Q202">
            <v>0</v>
          </cell>
          <cell r="R202">
            <v>0</v>
          </cell>
          <cell r="S202">
            <v>0</v>
          </cell>
          <cell r="T202">
            <v>0</v>
          </cell>
          <cell r="U202">
            <v>0</v>
          </cell>
          <cell r="V202">
            <v>0</v>
          </cell>
          <cell r="W202">
            <v>0</v>
          </cell>
          <cell r="X202">
            <v>0</v>
          </cell>
          <cell r="Y202">
            <v>0</v>
          </cell>
          <cell r="Z202">
            <v>0</v>
          </cell>
          <cell r="AA202">
            <v>0</v>
          </cell>
          <cell r="AB202">
            <v>0</v>
          </cell>
          <cell r="AC202">
            <v>0</v>
          </cell>
          <cell r="AD202">
            <v>0</v>
          </cell>
          <cell r="AE202">
            <v>0</v>
          </cell>
          <cell r="AF202"/>
        </row>
        <row r="203">
          <cell r="E203" t="str">
            <v>TN Transportation Coal</v>
          </cell>
          <cell r="F203">
            <v>0</v>
          </cell>
          <cell r="G203">
            <v>0</v>
          </cell>
          <cell r="H203">
            <v>0</v>
          </cell>
          <cell r="I203">
            <v>0</v>
          </cell>
          <cell r="J203">
            <v>0</v>
          </cell>
          <cell r="K203">
            <v>0</v>
          </cell>
          <cell r="L203">
            <v>0</v>
          </cell>
          <cell r="M203">
            <v>0</v>
          </cell>
          <cell r="N203">
            <v>0</v>
          </cell>
          <cell r="O203">
            <v>0</v>
          </cell>
          <cell r="P203">
            <v>0</v>
          </cell>
          <cell r="Q203">
            <v>0</v>
          </cell>
          <cell r="R203">
            <v>0</v>
          </cell>
          <cell r="S203">
            <v>0</v>
          </cell>
          <cell r="T203">
            <v>0</v>
          </cell>
          <cell r="U203">
            <v>0</v>
          </cell>
          <cell r="V203">
            <v>0</v>
          </cell>
          <cell r="W203">
            <v>0</v>
          </cell>
          <cell r="X203">
            <v>0</v>
          </cell>
          <cell r="Y203">
            <v>0</v>
          </cell>
          <cell r="Z203">
            <v>0</v>
          </cell>
          <cell r="AA203">
            <v>0</v>
          </cell>
          <cell r="AB203">
            <v>0</v>
          </cell>
          <cell r="AC203">
            <v>0</v>
          </cell>
          <cell r="AD203">
            <v>0</v>
          </cell>
          <cell r="AE203">
            <v>0</v>
          </cell>
          <cell r="AF203"/>
        </row>
        <row r="204">
          <cell r="E204" t="str">
            <v>TX Transportation Coal</v>
          </cell>
          <cell r="F204">
            <v>0</v>
          </cell>
          <cell r="G204">
            <v>0</v>
          </cell>
          <cell r="H204">
            <v>0</v>
          </cell>
          <cell r="I204">
            <v>0</v>
          </cell>
          <cell r="J204">
            <v>0</v>
          </cell>
          <cell r="K204">
            <v>0</v>
          </cell>
          <cell r="L204">
            <v>0</v>
          </cell>
          <cell r="M204">
            <v>0</v>
          </cell>
          <cell r="N204">
            <v>0</v>
          </cell>
          <cell r="O204">
            <v>0</v>
          </cell>
          <cell r="P204">
            <v>0</v>
          </cell>
          <cell r="Q204">
            <v>0</v>
          </cell>
          <cell r="R204">
            <v>0</v>
          </cell>
          <cell r="S204">
            <v>0</v>
          </cell>
          <cell r="T204">
            <v>0</v>
          </cell>
          <cell r="U204">
            <v>0</v>
          </cell>
          <cell r="V204">
            <v>0</v>
          </cell>
          <cell r="W204">
            <v>0</v>
          </cell>
          <cell r="X204">
            <v>0</v>
          </cell>
          <cell r="Y204">
            <v>0</v>
          </cell>
          <cell r="Z204">
            <v>0</v>
          </cell>
          <cell r="AA204">
            <v>0</v>
          </cell>
          <cell r="AB204">
            <v>0</v>
          </cell>
          <cell r="AC204">
            <v>0</v>
          </cell>
          <cell r="AD204">
            <v>0</v>
          </cell>
          <cell r="AE204">
            <v>0</v>
          </cell>
          <cell r="AF204"/>
        </row>
        <row r="205">
          <cell r="E205" t="str">
            <v>US Transportation Coal</v>
          </cell>
          <cell r="F205">
            <v>0</v>
          </cell>
          <cell r="G205">
            <v>0</v>
          </cell>
          <cell r="H205">
            <v>0</v>
          </cell>
          <cell r="I205">
            <v>0</v>
          </cell>
          <cell r="J205">
            <v>0</v>
          </cell>
          <cell r="K205">
            <v>0</v>
          </cell>
          <cell r="L205">
            <v>0</v>
          </cell>
          <cell r="M205">
            <v>0</v>
          </cell>
          <cell r="N205">
            <v>0</v>
          </cell>
          <cell r="O205">
            <v>0</v>
          </cell>
          <cell r="P205">
            <v>0</v>
          </cell>
          <cell r="Q205">
            <v>0</v>
          </cell>
          <cell r="R205">
            <v>0</v>
          </cell>
          <cell r="S205">
            <v>0</v>
          </cell>
          <cell r="T205">
            <v>0</v>
          </cell>
          <cell r="U205">
            <v>0</v>
          </cell>
          <cell r="V205">
            <v>0</v>
          </cell>
          <cell r="W205">
            <v>0</v>
          </cell>
          <cell r="X205">
            <v>0</v>
          </cell>
          <cell r="Y205">
            <v>0</v>
          </cell>
          <cell r="Z205">
            <v>0</v>
          </cell>
          <cell r="AA205">
            <v>0</v>
          </cell>
          <cell r="AB205">
            <v>0</v>
          </cell>
          <cell r="AC205">
            <v>0</v>
          </cell>
          <cell r="AD205">
            <v>0</v>
          </cell>
          <cell r="AE205">
            <v>0</v>
          </cell>
          <cell r="AF205"/>
        </row>
        <row r="206">
          <cell r="E206" t="str">
            <v>UT Transportation Coal</v>
          </cell>
          <cell r="F206">
            <v>0</v>
          </cell>
          <cell r="G206">
            <v>0</v>
          </cell>
          <cell r="H206">
            <v>0</v>
          </cell>
          <cell r="I206">
            <v>0</v>
          </cell>
          <cell r="J206">
            <v>0</v>
          </cell>
          <cell r="K206">
            <v>0</v>
          </cell>
          <cell r="L206">
            <v>0</v>
          </cell>
          <cell r="M206">
            <v>0</v>
          </cell>
          <cell r="N206">
            <v>0</v>
          </cell>
          <cell r="O206">
            <v>0</v>
          </cell>
          <cell r="P206">
            <v>0</v>
          </cell>
          <cell r="Q206">
            <v>0</v>
          </cell>
          <cell r="R206">
            <v>0</v>
          </cell>
          <cell r="S206">
            <v>0</v>
          </cell>
          <cell r="T206">
            <v>0</v>
          </cell>
          <cell r="U206">
            <v>0</v>
          </cell>
          <cell r="V206">
            <v>0</v>
          </cell>
          <cell r="W206">
            <v>0</v>
          </cell>
          <cell r="X206">
            <v>0</v>
          </cell>
          <cell r="Y206">
            <v>0</v>
          </cell>
          <cell r="Z206">
            <v>0</v>
          </cell>
          <cell r="AA206">
            <v>0</v>
          </cell>
          <cell r="AB206">
            <v>0</v>
          </cell>
          <cell r="AC206">
            <v>0</v>
          </cell>
          <cell r="AD206">
            <v>0</v>
          </cell>
          <cell r="AE206">
            <v>0</v>
          </cell>
          <cell r="AF206"/>
        </row>
        <row r="207">
          <cell r="E207" t="str">
            <v>VA Transportation Coal</v>
          </cell>
          <cell r="F207">
            <v>0</v>
          </cell>
          <cell r="G207">
            <v>0</v>
          </cell>
          <cell r="H207">
            <v>0</v>
          </cell>
          <cell r="I207">
            <v>0</v>
          </cell>
          <cell r="J207">
            <v>0</v>
          </cell>
          <cell r="K207">
            <v>0</v>
          </cell>
          <cell r="L207">
            <v>0</v>
          </cell>
          <cell r="M207">
            <v>0</v>
          </cell>
          <cell r="N207">
            <v>0</v>
          </cell>
          <cell r="O207">
            <v>0</v>
          </cell>
          <cell r="P207">
            <v>0</v>
          </cell>
          <cell r="Q207">
            <v>0</v>
          </cell>
          <cell r="R207">
            <v>0</v>
          </cell>
          <cell r="S207">
            <v>0</v>
          </cell>
          <cell r="T207">
            <v>0</v>
          </cell>
          <cell r="U207">
            <v>0</v>
          </cell>
          <cell r="V207">
            <v>0</v>
          </cell>
          <cell r="W207">
            <v>0</v>
          </cell>
          <cell r="X207">
            <v>0</v>
          </cell>
          <cell r="Y207">
            <v>0</v>
          </cell>
          <cell r="Z207">
            <v>0</v>
          </cell>
          <cell r="AA207">
            <v>0</v>
          </cell>
          <cell r="AB207">
            <v>0</v>
          </cell>
          <cell r="AC207">
            <v>0</v>
          </cell>
          <cell r="AD207">
            <v>0</v>
          </cell>
          <cell r="AE207">
            <v>0</v>
          </cell>
          <cell r="AF207"/>
        </row>
        <row r="208">
          <cell r="E208" t="str">
            <v>VT Transportation Coal</v>
          </cell>
          <cell r="F208">
            <v>0</v>
          </cell>
          <cell r="G208">
            <v>0</v>
          </cell>
          <cell r="H208">
            <v>0</v>
          </cell>
          <cell r="I208">
            <v>0</v>
          </cell>
          <cell r="J208">
            <v>0</v>
          </cell>
          <cell r="K208">
            <v>0</v>
          </cell>
          <cell r="L208">
            <v>0</v>
          </cell>
          <cell r="M208">
            <v>0</v>
          </cell>
          <cell r="N208">
            <v>0</v>
          </cell>
          <cell r="O208">
            <v>0</v>
          </cell>
          <cell r="P208">
            <v>0</v>
          </cell>
          <cell r="Q208">
            <v>0</v>
          </cell>
          <cell r="R208">
            <v>0</v>
          </cell>
          <cell r="S208">
            <v>0</v>
          </cell>
          <cell r="T208">
            <v>0</v>
          </cell>
          <cell r="U208">
            <v>0</v>
          </cell>
          <cell r="V208">
            <v>0</v>
          </cell>
          <cell r="W208">
            <v>0</v>
          </cell>
          <cell r="X208">
            <v>0</v>
          </cell>
          <cell r="Y208">
            <v>0</v>
          </cell>
          <cell r="Z208">
            <v>0</v>
          </cell>
          <cell r="AA208">
            <v>0</v>
          </cell>
          <cell r="AB208">
            <v>0</v>
          </cell>
          <cell r="AC208">
            <v>0</v>
          </cell>
          <cell r="AD208">
            <v>0</v>
          </cell>
          <cell r="AE208">
            <v>0</v>
          </cell>
          <cell r="AF208"/>
        </row>
        <row r="209">
          <cell r="E209" t="str">
            <v>WA Transportation Coal</v>
          </cell>
          <cell r="F209">
            <v>0</v>
          </cell>
          <cell r="G209">
            <v>0</v>
          </cell>
          <cell r="H209">
            <v>0</v>
          </cell>
          <cell r="I209">
            <v>0</v>
          </cell>
          <cell r="J209">
            <v>0</v>
          </cell>
          <cell r="K209">
            <v>0</v>
          </cell>
          <cell r="L209">
            <v>0</v>
          </cell>
          <cell r="M209">
            <v>0</v>
          </cell>
          <cell r="N209">
            <v>0</v>
          </cell>
          <cell r="O209">
            <v>0</v>
          </cell>
          <cell r="P209">
            <v>0</v>
          </cell>
          <cell r="Q209">
            <v>0</v>
          </cell>
          <cell r="R209">
            <v>0</v>
          </cell>
          <cell r="S209">
            <v>0</v>
          </cell>
          <cell r="T209">
            <v>0</v>
          </cell>
          <cell r="U209">
            <v>0</v>
          </cell>
          <cell r="V209">
            <v>0</v>
          </cell>
          <cell r="W209">
            <v>0</v>
          </cell>
          <cell r="X209">
            <v>0</v>
          </cell>
          <cell r="Y209">
            <v>0</v>
          </cell>
          <cell r="Z209">
            <v>0</v>
          </cell>
          <cell r="AA209">
            <v>0</v>
          </cell>
          <cell r="AB209">
            <v>0</v>
          </cell>
          <cell r="AC209">
            <v>0</v>
          </cell>
          <cell r="AD209">
            <v>0</v>
          </cell>
          <cell r="AE209">
            <v>0</v>
          </cell>
          <cell r="AF209"/>
        </row>
        <row r="210">
          <cell r="E210" t="str">
            <v>WI Transportation Coal</v>
          </cell>
          <cell r="F210">
            <v>0</v>
          </cell>
          <cell r="G210">
            <v>0</v>
          </cell>
          <cell r="H210">
            <v>0</v>
          </cell>
          <cell r="I210">
            <v>0</v>
          </cell>
          <cell r="J210">
            <v>0</v>
          </cell>
          <cell r="K210">
            <v>0</v>
          </cell>
          <cell r="L210">
            <v>0</v>
          </cell>
          <cell r="M210">
            <v>0</v>
          </cell>
          <cell r="N210">
            <v>0</v>
          </cell>
          <cell r="O210">
            <v>0</v>
          </cell>
          <cell r="P210">
            <v>0</v>
          </cell>
          <cell r="Q210">
            <v>0</v>
          </cell>
          <cell r="R210">
            <v>0</v>
          </cell>
          <cell r="S210">
            <v>0</v>
          </cell>
          <cell r="T210">
            <v>0</v>
          </cell>
          <cell r="U210">
            <v>0</v>
          </cell>
          <cell r="V210">
            <v>0</v>
          </cell>
          <cell r="W210">
            <v>0</v>
          </cell>
          <cell r="X210">
            <v>0</v>
          </cell>
          <cell r="Y210">
            <v>0</v>
          </cell>
          <cell r="Z210">
            <v>0</v>
          </cell>
          <cell r="AA210">
            <v>0</v>
          </cell>
          <cell r="AB210">
            <v>0</v>
          </cell>
          <cell r="AC210">
            <v>0</v>
          </cell>
          <cell r="AD210">
            <v>0</v>
          </cell>
          <cell r="AE210">
            <v>0</v>
          </cell>
          <cell r="AF210"/>
        </row>
        <row r="211">
          <cell r="E211" t="str">
            <v>WV Transportation Coal</v>
          </cell>
          <cell r="F211">
            <v>0</v>
          </cell>
          <cell r="G211">
            <v>0</v>
          </cell>
          <cell r="H211">
            <v>0</v>
          </cell>
          <cell r="I211">
            <v>0</v>
          </cell>
          <cell r="J211">
            <v>0</v>
          </cell>
          <cell r="K211">
            <v>0</v>
          </cell>
          <cell r="L211">
            <v>0</v>
          </cell>
          <cell r="M211">
            <v>0</v>
          </cell>
          <cell r="N211">
            <v>0</v>
          </cell>
          <cell r="O211">
            <v>0</v>
          </cell>
          <cell r="P211">
            <v>0</v>
          </cell>
          <cell r="Q211">
            <v>0</v>
          </cell>
          <cell r="R211">
            <v>0</v>
          </cell>
          <cell r="S211">
            <v>0</v>
          </cell>
          <cell r="T211">
            <v>0</v>
          </cell>
          <cell r="U211">
            <v>0</v>
          </cell>
          <cell r="V211">
            <v>0</v>
          </cell>
          <cell r="W211">
            <v>0</v>
          </cell>
          <cell r="X211">
            <v>0</v>
          </cell>
          <cell r="Y211">
            <v>0</v>
          </cell>
          <cell r="Z211">
            <v>0</v>
          </cell>
          <cell r="AA211">
            <v>0</v>
          </cell>
          <cell r="AB211">
            <v>0</v>
          </cell>
          <cell r="AC211">
            <v>0</v>
          </cell>
          <cell r="AD211">
            <v>0</v>
          </cell>
          <cell r="AE211">
            <v>0</v>
          </cell>
          <cell r="AF211"/>
        </row>
        <row r="212">
          <cell r="E212" t="str">
            <v>WY Transportation Coal</v>
          </cell>
          <cell r="F212">
            <v>0</v>
          </cell>
          <cell r="G212">
            <v>0</v>
          </cell>
          <cell r="H212">
            <v>0</v>
          </cell>
          <cell r="I212">
            <v>0</v>
          </cell>
          <cell r="J212">
            <v>0</v>
          </cell>
          <cell r="K212">
            <v>0</v>
          </cell>
          <cell r="L212">
            <v>0</v>
          </cell>
          <cell r="M212">
            <v>0</v>
          </cell>
          <cell r="N212">
            <v>0</v>
          </cell>
          <cell r="O212">
            <v>0</v>
          </cell>
          <cell r="P212">
            <v>0</v>
          </cell>
          <cell r="Q212">
            <v>0</v>
          </cell>
          <cell r="R212">
            <v>0</v>
          </cell>
          <cell r="S212">
            <v>0</v>
          </cell>
          <cell r="T212">
            <v>0</v>
          </cell>
          <cell r="U212">
            <v>0</v>
          </cell>
          <cell r="V212">
            <v>0</v>
          </cell>
          <cell r="W212">
            <v>0</v>
          </cell>
          <cell r="X212">
            <v>0</v>
          </cell>
          <cell r="Y212">
            <v>0</v>
          </cell>
          <cell r="Z212">
            <v>0</v>
          </cell>
          <cell r="AA212">
            <v>0</v>
          </cell>
          <cell r="AB212">
            <v>0</v>
          </cell>
          <cell r="AC212">
            <v>0</v>
          </cell>
          <cell r="AD212">
            <v>0</v>
          </cell>
          <cell r="AE212">
            <v>0</v>
          </cell>
          <cell r="AF212"/>
        </row>
        <row r="213">
          <cell r="E213" t="str">
            <v>AK Commercial Coal</v>
          </cell>
          <cell r="F213">
            <v>6241</v>
          </cell>
          <cell r="G213">
            <v>6530</v>
          </cell>
          <cell r="H213">
            <v>6665</v>
          </cell>
          <cell r="I213">
            <v>7294</v>
          </cell>
          <cell r="J213">
            <v>6977</v>
          </cell>
          <cell r="K213">
            <v>7187</v>
          </cell>
          <cell r="L213">
            <v>6593</v>
          </cell>
          <cell r="M213">
            <v>7092</v>
          </cell>
          <cell r="N213">
            <v>7411</v>
          </cell>
          <cell r="O213">
            <v>7585</v>
          </cell>
          <cell r="P213">
            <v>7262</v>
          </cell>
          <cell r="Q213">
            <v>6569</v>
          </cell>
          <cell r="R213">
            <v>6464</v>
          </cell>
          <cell r="S213">
            <v>6081</v>
          </cell>
          <cell r="T213">
            <v>6980</v>
          </cell>
          <cell r="U213">
            <v>7252</v>
          </cell>
          <cell r="V213">
            <v>7920</v>
          </cell>
          <cell r="W213">
            <v>6649</v>
          </cell>
          <cell r="X213">
            <v>8527</v>
          </cell>
          <cell r="Y213">
            <v>8098</v>
          </cell>
          <cell r="Z213">
            <v>8533</v>
          </cell>
          <cell r="AA213">
            <v>9432</v>
          </cell>
          <cell r="AB213">
            <v>9201</v>
          </cell>
          <cell r="AC213">
            <v>8939</v>
          </cell>
          <cell r="AD213">
            <v>8316</v>
          </cell>
          <cell r="AE213">
            <v>8486</v>
          </cell>
          <cell r="AF213"/>
        </row>
        <row r="214">
          <cell r="E214" t="str">
            <v>AL Commercial Coal</v>
          </cell>
          <cell r="F214">
            <v>2059</v>
          </cell>
          <cell r="G214">
            <v>336</v>
          </cell>
          <cell r="H214">
            <v>1759</v>
          </cell>
          <cell r="I214">
            <v>796</v>
          </cell>
          <cell r="J214">
            <v>221</v>
          </cell>
          <cell r="K214">
            <v>154</v>
          </cell>
          <cell r="L214">
            <v>954</v>
          </cell>
          <cell r="M214">
            <v>1596</v>
          </cell>
          <cell r="N214">
            <v>204</v>
          </cell>
          <cell r="O214">
            <v>524</v>
          </cell>
          <cell r="P214">
            <v>1194</v>
          </cell>
          <cell r="Q214">
            <v>273</v>
          </cell>
          <cell r="R214">
            <v>81</v>
          </cell>
          <cell r="S214">
            <v>61</v>
          </cell>
          <cell r="T214">
            <v>10</v>
          </cell>
          <cell r="U214">
            <v>42</v>
          </cell>
          <cell r="V214">
            <v>570</v>
          </cell>
          <cell r="W214">
            <v>19</v>
          </cell>
          <cell r="X214">
            <v>0</v>
          </cell>
          <cell r="Y214">
            <v>0</v>
          </cell>
          <cell r="Z214">
            <v>0</v>
          </cell>
          <cell r="AA214">
            <v>0</v>
          </cell>
          <cell r="AB214">
            <v>0</v>
          </cell>
          <cell r="AC214">
            <v>0</v>
          </cell>
          <cell r="AD214">
            <v>0</v>
          </cell>
          <cell r="AE214">
            <v>0</v>
          </cell>
          <cell r="AF214"/>
        </row>
        <row r="215">
          <cell r="E215" t="str">
            <v>AR Commercial Coal</v>
          </cell>
          <cell r="F215">
            <v>4</v>
          </cell>
          <cell r="G215">
            <v>9</v>
          </cell>
          <cell r="H215">
            <v>42</v>
          </cell>
          <cell r="I215">
            <v>16</v>
          </cell>
          <cell r="J215">
            <v>7</v>
          </cell>
          <cell r="K215">
            <v>0</v>
          </cell>
          <cell r="L215">
            <v>0</v>
          </cell>
          <cell r="M215">
            <v>1</v>
          </cell>
          <cell r="N215">
            <v>1</v>
          </cell>
          <cell r="O215">
            <v>1</v>
          </cell>
          <cell r="P215">
            <v>0</v>
          </cell>
          <cell r="Q215">
            <v>0</v>
          </cell>
          <cell r="R215">
            <v>1</v>
          </cell>
          <cell r="S215">
            <v>0</v>
          </cell>
          <cell r="T215">
            <v>1</v>
          </cell>
          <cell r="U215">
            <v>0</v>
          </cell>
          <cell r="V215">
            <v>1</v>
          </cell>
          <cell r="W215">
            <v>24</v>
          </cell>
          <cell r="X215">
            <v>0</v>
          </cell>
          <cell r="Y215">
            <v>0</v>
          </cell>
          <cell r="Z215">
            <v>0</v>
          </cell>
          <cell r="AA215">
            <v>0</v>
          </cell>
          <cell r="AB215">
            <v>0</v>
          </cell>
          <cell r="AC215">
            <v>0</v>
          </cell>
          <cell r="AD215">
            <v>0</v>
          </cell>
          <cell r="AE215">
            <v>0</v>
          </cell>
          <cell r="AF215"/>
        </row>
        <row r="216">
          <cell r="E216" t="str">
            <v>AZ Commercial Coal</v>
          </cell>
          <cell r="F216">
            <v>2</v>
          </cell>
          <cell r="G216">
            <v>5</v>
          </cell>
          <cell r="H216">
            <v>65</v>
          </cell>
          <cell r="I216">
            <v>17</v>
          </cell>
          <cell r="J216">
            <v>2</v>
          </cell>
          <cell r="K216">
            <v>96</v>
          </cell>
          <cell r="L216">
            <v>3</v>
          </cell>
          <cell r="M216">
            <v>3</v>
          </cell>
          <cell r="N216">
            <v>7</v>
          </cell>
          <cell r="O216">
            <v>1</v>
          </cell>
          <cell r="P216">
            <v>1</v>
          </cell>
          <cell r="Q216">
            <v>11</v>
          </cell>
          <cell r="R216">
            <v>13</v>
          </cell>
          <cell r="S216">
            <v>13</v>
          </cell>
          <cell r="T216">
            <v>16</v>
          </cell>
          <cell r="U216">
            <v>24</v>
          </cell>
          <cell r="V216">
            <v>14</v>
          </cell>
          <cell r="W216">
            <v>13</v>
          </cell>
          <cell r="X216">
            <v>0</v>
          </cell>
          <cell r="Y216">
            <v>0</v>
          </cell>
          <cell r="Z216">
            <v>0</v>
          </cell>
          <cell r="AA216">
            <v>0</v>
          </cell>
          <cell r="AB216">
            <v>0</v>
          </cell>
          <cell r="AC216">
            <v>0</v>
          </cell>
          <cell r="AD216">
            <v>0</v>
          </cell>
          <cell r="AE216">
            <v>0</v>
          </cell>
          <cell r="AF216"/>
        </row>
        <row r="217">
          <cell r="E217" t="str">
            <v>CA Commercial Coal</v>
          </cell>
          <cell r="F217">
            <v>465</v>
          </cell>
          <cell r="G217">
            <v>841</v>
          </cell>
          <cell r="H217">
            <v>4</v>
          </cell>
          <cell r="I217">
            <v>2700</v>
          </cell>
          <cell r="J217">
            <v>3282</v>
          </cell>
          <cell r="K217">
            <v>2693</v>
          </cell>
          <cell r="L217">
            <v>3628</v>
          </cell>
          <cell r="M217">
            <v>2232</v>
          </cell>
          <cell r="N217">
            <v>2426</v>
          </cell>
          <cell r="O217">
            <v>576</v>
          </cell>
          <cell r="P217">
            <v>500</v>
          </cell>
          <cell r="Q217">
            <v>1</v>
          </cell>
          <cell r="R217">
            <v>1</v>
          </cell>
          <cell r="S217">
            <v>5</v>
          </cell>
          <cell r="T217">
            <v>168</v>
          </cell>
          <cell r="U217">
            <v>410</v>
          </cell>
          <cell r="V217">
            <v>30</v>
          </cell>
          <cell r="W217">
            <v>0</v>
          </cell>
          <cell r="X217">
            <v>0</v>
          </cell>
          <cell r="Y217">
            <v>0</v>
          </cell>
          <cell r="Z217">
            <v>0</v>
          </cell>
          <cell r="AA217">
            <v>0</v>
          </cell>
          <cell r="AB217">
            <v>0</v>
          </cell>
          <cell r="AC217">
            <v>0</v>
          </cell>
          <cell r="AD217">
            <v>0</v>
          </cell>
          <cell r="AE217">
            <v>0</v>
          </cell>
          <cell r="AF217"/>
        </row>
        <row r="218">
          <cell r="E218" t="str">
            <v>CO Commercial Coal</v>
          </cell>
          <cell r="F218">
            <v>992</v>
          </cell>
          <cell r="G218">
            <v>1143</v>
          </cell>
          <cell r="H218">
            <v>1004</v>
          </cell>
          <cell r="I218">
            <v>675</v>
          </cell>
          <cell r="J218">
            <v>430</v>
          </cell>
          <cell r="K218">
            <v>379</v>
          </cell>
          <cell r="L218">
            <v>259</v>
          </cell>
          <cell r="M218">
            <v>1076</v>
          </cell>
          <cell r="N218">
            <v>352</v>
          </cell>
          <cell r="O218">
            <v>2024</v>
          </cell>
          <cell r="P218">
            <v>1546</v>
          </cell>
          <cell r="Q218">
            <v>5810</v>
          </cell>
          <cell r="R218">
            <v>4513</v>
          </cell>
          <cell r="S218">
            <v>5404</v>
          </cell>
          <cell r="T218">
            <v>4489</v>
          </cell>
          <cell r="U218">
            <v>2720</v>
          </cell>
          <cell r="V218">
            <v>1348</v>
          </cell>
          <cell r="W218">
            <v>260</v>
          </cell>
          <cell r="X218">
            <v>6970</v>
          </cell>
          <cell r="Y218">
            <v>6530</v>
          </cell>
          <cell r="Z218">
            <v>6055</v>
          </cell>
          <cell r="AA218">
            <v>3179</v>
          </cell>
          <cell r="AB218">
            <v>240</v>
          </cell>
          <cell r="AC218">
            <v>118</v>
          </cell>
          <cell r="AD218">
            <v>151</v>
          </cell>
          <cell r="AE218">
            <v>76</v>
          </cell>
          <cell r="AF218"/>
        </row>
        <row r="219">
          <cell r="E219" t="str">
            <v>CT Commercial Coal</v>
          </cell>
          <cell r="F219">
            <v>242</v>
          </cell>
          <cell r="G219">
            <v>269</v>
          </cell>
          <cell r="H219">
            <v>407</v>
          </cell>
          <cell r="I219">
            <v>257</v>
          </cell>
          <cell r="J219">
            <v>256</v>
          </cell>
          <cell r="K219">
            <v>518</v>
          </cell>
          <cell r="L219">
            <v>121</v>
          </cell>
          <cell r="M219">
            <v>160</v>
          </cell>
          <cell r="N219">
            <v>154</v>
          </cell>
          <cell r="O219">
            <v>123</v>
          </cell>
          <cell r="P219">
            <v>88</v>
          </cell>
          <cell r="Q219">
            <v>90</v>
          </cell>
          <cell r="R219">
            <v>89</v>
          </cell>
          <cell r="S219">
            <v>88</v>
          </cell>
          <cell r="T219">
            <v>91</v>
          </cell>
          <cell r="U219">
            <v>116</v>
          </cell>
          <cell r="V219">
            <v>84</v>
          </cell>
          <cell r="W219">
            <v>76</v>
          </cell>
          <cell r="X219">
            <v>0</v>
          </cell>
          <cell r="Y219">
            <v>0</v>
          </cell>
          <cell r="Z219">
            <v>0</v>
          </cell>
          <cell r="AA219">
            <v>0</v>
          </cell>
          <cell r="AB219">
            <v>0</v>
          </cell>
          <cell r="AC219">
            <v>0</v>
          </cell>
          <cell r="AD219">
            <v>0</v>
          </cell>
          <cell r="AE219">
            <v>0</v>
          </cell>
          <cell r="AF219"/>
        </row>
        <row r="220">
          <cell r="E220" t="str">
            <v>DC Commercial Coal</v>
          </cell>
          <cell r="F220">
            <v>1387</v>
          </cell>
          <cell r="G220">
            <v>1356</v>
          </cell>
          <cell r="H220">
            <v>1029</v>
          </cell>
          <cell r="I220">
            <v>1049</v>
          </cell>
          <cell r="J220">
            <v>994</v>
          </cell>
          <cell r="K220">
            <v>124</v>
          </cell>
          <cell r="L220">
            <v>506</v>
          </cell>
          <cell r="M220">
            <v>875</v>
          </cell>
          <cell r="N220">
            <v>138</v>
          </cell>
          <cell r="O220">
            <v>133</v>
          </cell>
          <cell r="P220">
            <v>158</v>
          </cell>
          <cell r="Q220">
            <v>659</v>
          </cell>
          <cell r="R220">
            <v>87</v>
          </cell>
          <cell r="S220">
            <v>150</v>
          </cell>
          <cell r="T220">
            <v>667</v>
          </cell>
          <cell r="U220">
            <v>864</v>
          </cell>
          <cell r="V220">
            <v>0</v>
          </cell>
          <cell r="W220">
            <v>452</v>
          </cell>
          <cell r="X220">
            <v>391</v>
          </cell>
          <cell r="Y220">
            <v>331</v>
          </cell>
          <cell r="Z220">
            <v>71</v>
          </cell>
          <cell r="AA220">
            <v>48</v>
          </cell>
          <cell r="AB220">
            <v>77</v>
          </cell>
          <cell r="AC220">
            <v>4</v>
          </cell>
          <cell r="AD220">
            <v>48</v>
          </cell>
          <cell r="AE220">
            <v>44</v>
          </cell>
          <cell r="AF220"/>
        </row>
        <row r="221">
          <cell r="E221" t="str">
            <v>DE Commercial Coal</v>
          </cell>
          <cell r="F221">
            <v>437</v>
          </cell>
          <cell r="G221">
            <v>410</v>
          </cell>
          <cell r="H221">
            <v>6</v>
          </cell>
          <cell r="I221">
            <v>958</v>
          </cell>
          <cell r="J221">
            <v>608</v>
          </cell>
          <cell r="K221">
            <v>21</v>
          </cell>
          <cell r="L221">
            <v>110</v>
          </cell>
          <cell r="M221">
            <v>134</v>
          </cell>
          <cell r="N221">
            <v>168</v>
          </cell>
          <cell r="O221">
            <v>23</v>
          </cell>
          <cell r="P221">
            <v>23</v>
          </cell>
          <cell r="Q221">
            <v>22</v>
          </cell>
          <cell r="R221">
            <v>0</v>
          </cell>
          <cell r="S221">
            <v>0</v>
          </cell>
          <cell r="T221">
            <v>0</v>
          </cell>
          <cell r="U221">
            <v>0</v>
          </cell>
          <cell r="V221">
            <v>9</v>
          </cell>
          <cell r="W221">
            <v>12</v>
          </cell>
          <cell r="X221">
            <v>0</v>
          </cell>
          <cell r="Y221">
            <v>0</v>
          </cell>
          <cell r="Z221">
            <v>0</v>
          </cell>
          <cell r="AA221">
            <v>0</v>
          </cell>
          <cell r="AB221">
            <v>0</v>
          </cell>
          <cell r="AC221">
            <v>0</v>
          </cell>
          <cell r="AD221">
            <v>0</v>
          </cell>
          <cell r="AE221">
            <v>0</v>
          </cell>
          <cell r="AF221"/>
        </row>
        <row r="222">
          <cell r="E222" t="str">
            <v>FL Commercial Coal</v>
          </cell>
          <cell r="F222">
            <v>92</v>
          </cell>
          <cell r="G222">
            <v>4</v>
          </cell>
          <cell r="H222">
            <v>315</v>
          </cell>
          <cell r="I222">
            <v>324</v>
          </cell>
          <cell r="J222">
            <v>428</v>
          </cell>
          <cell r="K222">
            <v>28</v>
          </cell>
          <cell r="L222">
            <v>22</v>
          </cell>
          <cell r="M222">
            <v>0</v>
          </cell>
          <cell r="N222">
            <v>130</v>
          </cell>
          <cell r="O222">
            <v>148</v>
          </cell>
          <cell r="P222">
            <v>213</v>
          </cell>
          <cell r="Q222">
            <v>1245</v>
          </cell>
          <cell r="R222">
            <v>212</v>
          </cell>
          <cell r="S222">
            <v>167</v>
          </cell>
          <cell r="T222">
            <v>0</v>
          </cell>
          <cell r="U222">
            <v>7</v>
          </cell>
          <cell r="V222">
            <v>11</v>
          </cell>
          <cell r="W222">
            <v>12</v>
          </cell>
          <cell r="X222">
            <v>0</v>
          </cell>
          <cell r="Y222">
            <v>0</v>
          </cell>
          <cell r="Z222">
            <v>0</v>
          </cell>
          <cell r="AA222">
            <v>0</v>
          </cell>
          <cell r="AB222">
            <v>0</v>
          </cell>
          <cell r="AC222">
            <v>0</v>
          </cell>
          <cell r="AD222">
            <v>0</v>
          </cell>
          <cell r="AE222">
            <v>0</v>
          </cell>
          <cell r="AF222"/>
        </row>
        <row r="223">
          <cell r="E223" t="str">
            <v>GA Commercial Coal</v>
          </cell>
          <cell r="F223">
            <v>448</v>
          </cell>
          <cell r="G223">
            <v>163</v>
          </cell>
          <cell r="H223">
            <v>793</v>
          </cell>
          <cell r="I223">
            <v>452</v>
          </cell>
          <cell r="J223">
            <v>612</v>
          </cell>
          <cell r="K223">
            <v>1290</v>
          </cell>
          <cell r="L223">
            <v>67</v>
          </cell>
          <cell r="M223">
            <v>378</v>
          </cell>
          <cell r="N223">
            <v>249</v>
          </cell>
          <cell r="O223">
            <v>376</v>
          </cell>
          <cell r="P223">
            <v>196</v>
          </cell>
          <cell r="Q223">
            <v>256</v>
          </cell>
          <cell r="R223">
            <v>117</v>
          </cell>
          <cell r="S223">
            <v>0</v>
          </cell>
          <cell r="T223">
            <v>157</v>
          </cell>
          <cell r="U223">
            <v>1120</v>
          </cell>
          <cell r="V223">
            <v>0</v>
          </cell>
          <cell r="W223">
            <v>46</v>
          </cell>
          <cell r="X223">
            <v>331</v>
          </cell>
          <cell r="Y223">
            <v>182</v>
          </cell>
          <cell r="Z223">
            <v>189</v>
          </cell>
          <cell r="AA223">
            <v>223</v>
          </cell>
          <cell r="AB223">
            <v>189</v>
          </cell>
          <cell r="AC223">
            <v>152</v>
          </cell>
          <cell r="AD223">
            <v>99</v>
          </cell>
          <cell r="AE223">
            <v>60</v>
          </cell>
          <cell r="AF223"/>
        </row>
        <row r="224">
          <cell r="E224" t="str">
            <v>HI Commercial Coal</v>
          </cell>
          <cell r="F224">
            <v>0</v>
          </cell>
          <cell r="G224">
            <v>0</v>
          </cell>
          <cell r="H224">
            <v>0</v>
          </cell>
          <cell r="I224">
            <v>0</v>
          </cell>
          <cell r="J224">
            <v>0</v>
          </cell>
          <cell r="K224">
            <v>0</v>
          </cell>
          <cell r="L224">
            <v>0</v>
          </cell>
          <cell r="M224">
            <v>0</v>
          </cell>
          <cell r="N224">
            <v>0</v>
          </cell>
          <cell r="O224">
            <v>0</v>
          </cell>
          <cell r="P224">
            <v>0</v>
          </cell>
          <cell r="Q224">
            <v>0</v>
          </cell>
          <cell r="R224">
            <v>0</v>
          </cell>
          <cell r="S224">
            <v>0</v>
          </cell>
          <cell r="T224">
            <v>0</v>
          </cell>
          <cell r="U224">
            <v>0</v>
          </cell>
          <cell r="V224">
            <v>0</v>
          </cell>
          <cell r="W224">
            <v>0</v>
          </cell>
          <cell r="X224">
            <v>0</v>
          </cell>
          <cell r="Y224">
            <v>0</v>
          </cell>
          <cell r="Z224">
            <v>0</v>
          </cell>
          <cell r="AA224">
            <v>0</v>
          </cell>
          <cell r="AB224">
            <v>0</v>
          </cell>
          <cell r="AC224">
            <v>0</v>
          </cell>
          <cell r="AD224">
            <v>0</v>
          </cell>
          <cell r="AE224">
            <v>0</v>
          </cell>
          <cell r="AF224"/>
        </row>
        <row r="225">
          <cell r="E225" t="str">
            <v>IA Commercial Coal</v>
          </cell>
          <cell r="F225">
            <v>4703</v>
          </cell>
          <cell r="G225">
            <v>4401</v>
          </cell>
          <cell r="H225">
            <v>1245</v>
          </cell>
          <cell r="I225">
            <v>1351</v>
          </cell>
          <cell r="J225">
            <v>813</v>
          </cell>
          <cell r="K225">
            <v>1904</v>
          </cell>
          <cell r="L225">
            <v>4791</v>
          </cell>
          <cell r="M225">
            <v>7836</v>
          </cell>
          <cell r="N225">
            <v>6067</v>
          </cell>
          <cell r="O225">
            <v>8895</v>
          </cell>
          <cell r="P225">
            <v>6064</v>
          </cell>
          <cell r="Q225">
            <v>5926</v>
          </cell>
          <cell r="R225">
            <v>6658</v>
          </cell>
          <cell r="S225">
            <v>6058</v>
          </cell>
          <cell r="T225">
            <v>3729</v>
          </cell>
          <cell r="U225">
            <v>5942</v>
          </cell>
          <cell r="V225">
            <v>6465</v>
          </cell>
          <cell r="W225">
            <v>6797</v>
          </cell>
          <cell r="X225">
            <v>5942</v>
          </cell>
          <cell r="Y225">
            <v>6106</v>
          </cell>
          <cell r="Z225">
            <v>6127</v>
          </cell>
          <cell r="AA225">
            <v>5691</v>
          </cell>
          <cell r="AB225">
            <v>4910</v>
          </cell>
          <cell r="AC225">
            <v>4798</v>
          </cell>
          <cell r="AD225">
            <v>4778</v>
          </cell>
          <cell r="AE225">
            <v>3943</v>
          </cell>
          <cell r="AF225"/>
        </row>
        <row r="226">
          <cell r="E226" t="str">
            <v>ID Commercial Coal</v>
          </cell>
          <cell r="F226">
            <v>1089</v>
          </cell>
          <cell r="G226">
            <v>1262</v>
          </cell>
          <cell r="H226">
            <v>935</v>
          </cell>
          <cell r="I226">
            <v>789</v>
          </cell>
          <cell r="J226">
            <v>767</v>
          </cell>
          <cell r="K226">
            <v>733</v>
          </cell>
          <cell r="L226">
            <v>538</v>
          </cell>
          <cell r="M226">
            <v>609</v>
          </cell>
          <cell r="N226">
            <v>1010</v>
          </cell>
          <cell r="O226">
            <v>1017</v>
          </cell>
          <cell r="P226">
            <v>383</v>
          </cell>
          <cell r="Q226">
            <v>376</v>
          </cell>
          <cell r="R226">
            <v>360</v>
          </cell>
          <cell r="S226">
            <v>255</v>
          </cell>
          <cell r="T226">
            <v>112</v>
          </cell>
          <cell r="U226">
            <v>245</v>
          </cell>
          <cell r="V226">
            <v>237</v>
          </cell>
          <cell r="W226">
            <v>927</v>
          </cell>
          <cell r="X226">
            <v>211</v>
          </cell>
          <cell r="Y226">
            <v>182</v>
          </cell>
          <cell r="Z226">
            <v>199</v>
          </cell>
          <cell r="AA226">
            <v>159</v>
          </cell>
          <cell r="AB226">
            <v>120</v>
          </cell>
          <cell r="AC226">
            <v>84</v>
          </cell>
          <cell r="AD226">
            <v>45</v>
          </cell>
          <cell r="AE226">
            <v>0</v>
          </cell>
          <cell r="AF226"/>
        </row>
        <row r="227">
          <cell r="E227" t="str">
            <v>IL Commercial Coal</v>
          </cell>
          <cell r="F227">
            <v>4760</v>
          </cell>
          <cell r="G227">
            <v>4761</v>
          </cell>
          <cell r="H227">
            <v>5296</v>
          </cell>
          <cell r="I227">
            <v>4840</v>
          </cell>
          <cell r="J227">
            <v>4891</v>
          </cell>
          <cell r="K227">
            <v>4368</v>
          </cell>
          <cell r="L227">
            <v>3733</v>
          </cell>
          <cell r="M227">
            <v>5988</v>
          </cell>
          <cell r="N227">
            <v>4632</v>
          </cell>
          <cell r="O227">
            <v>3498</v>
          </cell>
          <cell r="P227">
            <v>4495</v>
          </cell>
          <cell r="Q227">
            <v>4688</v>
          </cell>
          <cell r="R227">
            <v>3510</v>
          </cell>
          <cell r="S227">
            <v>5306</v>
          </cell>
          <cell r="T227">
            <v>5146</v>
          </cell>
          <cell r="U227">
            <v>3076</v>
          </cell>
          <cell r="V227">
            <v>2793</v>
          </cell>
          <cell r="W227">
            <v>3332</v>
          </cell>
          <cell r="X227">
            <v>4640</v>
          </cell>
          <cell r="Y227">
            <v>3932</v>
          </cell>
          <cell r="Z227">
            <v>3807</v>
          </cell>
          <cell r="AA227">
            <v>3354</v>
          </cell>
          <cell r="AB227">
            <v>2881</v>
          </cell>
          <cell r="AC227">
            <v>2968</v>
          </cell>
          <cell r="AD227">
            <v>2752</v>
          </cell>
          <cell r="AE227">
            <v>2160</v>
          </cell>
          <cell r="AF227"/>
        </row>
        <row r="228">
          <cell r="E228" t="str">
            <v>IN Commercial Coal</v>
          </cell>
          <cell r="F228">
            <v>9898</v>
          </cell>
          <cell r="G228">
            <v>7968</v>
          </cell>
          <cell r="H228">
            <v>7572</v>
          </cell>
          <cell r="I228">
            <v>6286</v>
          </cell>
          <cell r="J228">
            <v>6853</v>
          </cell>
          <cell r="K228">
            <v>5559</v>
          </cell>
          <cell r="L228">
            <v>6972</v>
          </cell>
          <cell r="M228">
            <v>7812</v>
          </cell>
          <cell r="N228">
            <v>7512</v>
          </cell>
          <cell r="O228">
            <v>7546</v>
          </cell>
          <cell r="P228">
            <v>5759</v>
          </cell>
          <cell r="Q228">
            <v>4976</v>
          </cell>
          <cell r="R228">
            <v>6478</v>
          </cell>
          <cell r="S228">
            <v>6953</v>
          </cell>
          <cell r="T228">
            <v>8634</v>
          </cell>
          <cell r="U228">
            <v>5304</v>
          </cell>
          <cell r="V228">
            <v>1168</v>
          </cell>
          <cell r="W228">
            <v>3527</v>
          </cell>
          <cell r="X228">
            <v>7867</v>
          </cell>
          <cell r="Y228">
            <v>7460</v>
          </cell>
          <cell r="Z228">
            <v>7850</v>
          </cell>
          <cell r="AA228">
            <v>6914</v>
          </cell>
          <cell r="AB228">
            <v>4417</v>
          </cell>
          <cell r="AC228">
            <v>3007</v>
          </cell>
          <cell r="AD228">
            <v>3138</v>
          </cell>
          <cell r="AE228">
            <v>1382</v>
          </cell>
          <cell r="AF228"/>
        </row>
        <row r="229">
          <cell r="E229" t="str">
            <v>KS Commercial Coal</v>
          </cell>
          <cell r="F229">
            <v>7</v>
          </cell>
          <cell r="G229">
            <v>7</v>
          </cell>
          <cell r="H229">
            <v>4</v>
          </cell>
          <cell r="I229">
            <v>429</v>
          </cell>
          <cell r="J229">
            <v>675</v>
          </cell>
          <cell r="K229">
            <v>786</v>
          </cell>
          <cell r="L229">
            <v>1658</v>
          </cell>
          <cell r="M229">
            <v>47</v>
          </cell>
          <cell r="N229">
            <v>1</v>
          </cell>
          <cell r="O229">
            <v>145</v>
          </cell>
          <cell r="P229">
            <v>237</v>
          </cell>
          <cell r="Q229">
            <v>8</v>
          </cell>
          <cell r="R229">
            <v>8</v>
          </cell>
          <cell r="S229">
            <v>2</v>
          </cell>
          <cell r="T229">
            <v>0</v>
          </cell>
          <cell r="U229">
            <v>0</v>
          </cell>
          <cell r="V229">
            <v>1</v>
          </cell>
          <cell r="W229">
            <v>0</v>
          </cell>
          <cell r="X229">
            <v>0</v>
          </cell>
          <cell r="Y229">
            <v>0</v>
          </cell>
          <cell r="Z229">
            <v>0</v>
          </cell>
          <cell r="AA229">
            <v>0</v>
          </cell>
          <cell r="AB229">
            <v>0</v>
          </cell>
          <cell r="AC229">
            <v>0</v>
          </cell>
          <cell r="AD229">
            <v>0</v>
          </cell>
          <cell r="AE229">
            <v>0</v>
          </cell>
          <cell r="AF229"/>
        </row>
        <row r="230">
          <cell r="E230" t="str">
            <v>KY Commercial Coal</v>
          </cell>
          <cell r="F230">
            <v>2950</v>
          </cell>
          <cell r="G230">
            <v>3789</v>
          </cell>
          <cell r="H230">
            <v>4309</v>
          </cell>
          <cell r="I230">
            <v>5425</v>
          </cell>
          <cell r="J230">
            <v>6032</v>
          </cell>
          <cell r="K230">
            <v>2819</v>
          </cell>
          <cell r="L230">
            <v>2508</v>
          </cell>
          <cell r="M230">
            <v>7331</v>
          </cell>
          <cell r="N230">
            <v>5259</v>
          </cell>
          <cell r="O230">
            <v>9259</v>
          </cell>
          <cell r="P230">
            <v>4490</v>
          </cell>
          <cell r="Q230">
            <v>4822</v>
          </cell>
          <cell r="R230">
            <v>5483</v>
          </cell>
          <cell r="S230">
            <v>4303</v>
          </cell>
          <cell r="T230">
            <v>5950</v>
          </cell>
          <cell r="U230">
            <v>6404</v>
          </cell>
          <cell r="V230">
            <v>2816</v>
          </cell>
          <cell r="W230">
            <v>2896</v>
          </cell>
          <cell r="X230">
            <v>1490</v>
          </cell>
          <cell r="Y230">
            <v>1309</v>
          </cell>
          <cell r="Z230">
            <v>1197</v>
          </cell>
          <cell r="AA230">
            <v>1238</v>
          </cell>
          <cell r="AB230">
            <v>858</v>
          </cell>
          <cell r="AC230">
            <v>416</v>
          </cell>
          <cell r="AD230">
            <v>490</v>
          </cell>
          <cell r="AE230">
            <v>391</v>
          </cell>
          <cell r="AF230"/>
        </row>
        <row r="231">
          <cell r="E231" t="str">
            <v>LA Commercial Coal</v>
          </cell>
          <cell r="F231">
            <v>0</v>
          </cell>
          <cell r="G231">
            <v>2</v>
          </cell>
          <cell r="H231">
            <v>0</v>
          </cell>
          <cell r="I231">
            <v>20</v>
          </cell>
          <cell r="J231">
            <v>0</v>
          </cell>
          <cell r="K231">
            <v>109</v>
          </cell>
          <cell r="L231">
            <v>0</v>
          </cell>
          <cell r="M231">
            <v>1</v>
          </cell>
          <cell r="N231">
            <v>0</v>
          </cell>
          <cell r="O231">
            <v>0</v>
          </cell>
          <cell r="P231">
            <v>0</v>
          </cell>
          <cell r="Q231">
            <v>0</v>
          </cell>
          <cell r="R231">
            <v>0</v>
          </cell>
          <cell r="S231">
            <v>0</v>
          </cell>
          <cell r="T231">
            <v>0</v>
          </cell>
          <cell r="U231">
            <v>0</v>
          </cell>
          <cell r="V231">
            <v>0</v>
          </cell>
          <cell r="W231">
            <v>2</v>
          </cell>
          <cell r="X231">
            <v>0</v>
          </cell>
          <cell r="Y231">
            <v>0</v>
          </cell>
          <cell r="Z231">
            <v>0</v>
          </cell>
          <cell r="AA231">
            <v>0</v>
          </cell>
          <cell r="AB231">
            <v>0</v>
          </cell>
          <cell r="AC231">
            <v>0</v>
          </cell>
          <cell r="AD231">
            <v>0</v>
          </cell>
          <cell r="AE231">
            <v>0</v>
          </cell>
          <cell r="AF231"/>
        </row>
        <row r="232">
          <cell r="E232" t="str">
            <v>MA Commercial Coal</v>
          </cell>
          <cell r="F232">
            <v>1264</v>
          </cell>
          <cell r="G232">
            <v>548</v>
          </cell>
          <cell r="H232">
            <v>1182</v>
          </cell>
          <cell r="I232">
            <v>881</v>
          </cell>
          <cell r="J232">
            <v>468</v>
          </cell>
          <cell r="K232">
            <v>583</v>
          </cell>
          <cell r="L232">
            <v>720</v>
          </cell>
          <cell r="M232">
            <v>638</v>
          </cell>
          <cell r="N232">
            <v>633</v>
          </cell>
          <cell r="O232">
            <v>897</v>
          </cell>
          <cell r="P232">
            <v>386</v>
          </cell>
          <cell r="Q232">
            <v>362</v>
          </cell>
          <cell r="R232">
            <v>1908</v>
          </cell>
          <cell r="S232">
            <v>1109</v>
          </cell>
          <cell r="T232">
            <v>771</v>
          </cell>
          <cell r="U232">
            <v>988</v>
          </cell>
          <cell r="V232">
            <v>365</v>
          </cell>
          <cell r="W232">
            <v>523</v>
          </cell>
          <cell r="X232">
            <v>0</v>
          </cell>
          <cell r="Y232">
            <v>0</v>
          </cell>
          <cell r="Z232">
            <v>0</v>
          </cell>
          <cell r="AA232">
            <v>0</v>
          </cell>
          <cell r="AB232">
            <v>0</v>
          </cell>
          <cell r="AC232">
            <v>0</v>
          </cell>
          <cell r="AD232">
            <v>0</v>
          </cell>
          <cell r="AE232">
            <v>0</v>
          </cell>
          <cell r="AF232"/>
        </row>
        <row r="233">
          <cell r="E233" t="str">
            <v>MD Commercial Coal</v>
          </cell>
          <cell r="F233">
            <v>963</v>
          </cell>
          <cell r="G233">
            <v>867</v>
          </cell>
          <cell r="H233">
            <v>274</v>
          </cell>
          <cell r="I233">
            <v>307</v>
          </cell>
          <cell r="J233">
            <v>773</v>
          </cell>
          <cell r="K233">
            <v>6418</v>
          </cell>
          <cell r="L233">
            <v>905</v>
          </cell>
          <cell r="M233">
            <v>1231</v>
          </cell>
          <cell r="N233">
            <v>1194</v>
          </cell>
          <cell r="O233">
            <v>1026</v>
          </cell>
          <cell r="P233">
            <v>1864</v>
          </cell>
          <cell r="Q233">
            <v>1676</v>
          </cell>
          <cell r="R233">
            <v>67</v>
          </cell>
          <cell r="S233">
            <v>122</v>
          </cell>
          <cell r="T233">
            <v>1249</v>
          </cell>
          <cell r="U233">
            <v>718</v>
          </cell>
          <cell r="V233">
            <v>951</v>
          </cell>
          <cell r="W233">
            <v>809</v>
          </cell>
          <cell r="X233">
            <v>900</v>
          </cell>
          <cell r="Y233">
            <v>704</v>
          </cell>
          <cell r="Z233">
            <v>474</v>
          </cell>
          <cell r="AA233">
            <v>617</v>
          </cell>
          <cell r="AB233">
            <v>519</v>
          </cell>
          <cell r="AC233">
            <v>238</v>
          </cell>
          <cell r="AD233">
            <v>198</v>
          </cell>
          <cell r="AE233">
            <v>12</v>
          </cell>
          <cell r="AF233"/>
        </row>
        <row r="234">
          <cell r="E234" t="str">
            <v>ME Commercial Coal</v>
          </cell>
          <cell r="F234">
            <v>858</v>
          </cell>
          <cell r="G234">
            <v>269</v>
          </cell>
          <cell r="H234">
            <v>737</v>
          </cell>
          <cell r="I234">
            <v>526</v>
          </cell>
          <cell r="J234">
            <v>128</v>
          </cell>
          <cell r="K234">
            <v>64</v>
          </cell>
          <cell r="L234">
            <v>87</v>
          </cell>
          <cell r="M234">
            <v>87</v>
          </cell>
          <cell r="N234">
            <v>70</v>
          </cell>
          <cell r="O234">
            <v>69</v>
          </cell>
          <cell r="P234">
            <v>69</v>
          </cell>
          <cell r="Q234">
            <v>67</v>
          </cell>
          <cell r="R234">
            <v>44</v>
          </cell>
          <cell r="S234">
            <v>44</v>
          </cell>
          <cell r="T234">
            <v>45</v>
          </cell>
          <cell r="U234">
            <v>70</v>
          </cell>
          <cell r="V234">
            <v>65</v>
          </cell>
          <cell r="W234">
            <v>57</v>
          </cell>
          <cell r="X234">
            <v>0</v>
          </cell>
          <cell r="Y234">
            <v>0</v>
          </cell>
          <cell r="Z234">
            <v>0</v>
          </cell>
          <cell r="AA234">
            <v>0</v>
          </cell>
          <cell r="AB234">
            <v>0</v>
          </cell>
          <cell r="AC234">
            <v>0</v>
          </cell>
          <cell r="AD234">
            <v>0</v>
          </cell>
          <cell r="AE234">
            <v>0</v>
          </cell>
          <cell r="AF234"/>
        </row>
        <row r="235">
          <cell r="E235" t="str">
            <v>MI Commercial Coal</v>
          </cell>
          <cell r="F235">
            <v>5314</v>
          </cell>
          <cell r="G235">
            <v>5387</v>
          </cell>
          <cell r="H235">
            <v>3861</v>
          </cell>
          <cell r="I235">
            <v>4801</v>
          </cell>
          <cell r="J235">
            <v>6041</v>
          </cell>
          <cell r="K235">
            <v>5450</v>
          </cell>
          <cell r="L235">
            <v>5905</v>
          </cell>
          <cell r="M235">
            <v>4116</v>
          </cell>
          <cell r="N235">
            <v>3201</v>
          </cell>
          <cell r="O235">
            <v>442</v>
          </cell>
          <cell r="P235">
            <v>305</v>
          </cell>
          <cell r="Q235">
            <v>187</v>
          </cell>
          <cell r="R235">
            <v>5527</v>
          </cell>
          <cell r="S235">
            <v>664</v>
          </cell>
          <cell r="T235">
            <v>3948</v>
          </cell>
          <cell r="U235">
            <v>3431</v>
          </cell>
          <cell r="V235">
            <v>190</v>
          </cell>
          <cell r="W235">
            <v>3800</v>
          </cell>
          <cell r="X235">
            <v>4854</v>
          </cell>
          <cell r="Y235">
            <v>6388</v>
          </cell>
          <cell r="Z235">
            <v>4587</v>
          </cell>
          <cell r="AA235">
            <v>4060</v>
          </cell>
          <cell r="AB235">
            <v>2132</v>
          </cell>
          <cell r="AC235">
            <v>1728</v>
          </cell>
          <cell r="AD235">
            <v>1589</v>
          </cell>
          <cell r="AE235">
            <v>1166</v>
          </cell>
          <cell r="AF235"/>
        </row>
        <row r="236">
          <cell r="E236" t="str">
            <v>MN Commercial Coal</v>
          </cell>
          <cell r="F236">
            <v>2557</v>
          </cell>
          <cell r="G236">
            <v>1369</v>
          </cell>
          <cell r="H236">
            <v>361</v>
          </cell>
          <cell r="I236">
            <v>1616</v>
          </cell>
          <cell r="J236">
            <v>3811</v>
          </cell>
          <cell r="K236">
            <v>4645</v>
          </cell>
          <cell r="L236">
            <v>2406</v>
          </cell>
          <cell r="M236">
            <v>1726</v>
          </cell>
          <cell r="N236">
            <v>714</v>
          </cell>
          <cell r="O236">
            <v>247</v>
          </cell>
          <cell r="P236">
            <v>91</v>
          </cell>
          <cell r="Q236">
            <v>35</v>
          </cell>
          <cell r="R236">
            <v>1618</v>
          </cell>
          <cell r="S236">
            <v>18</v>
          </cell>
          <cell r="T236">
            <v>3</v>
          </cell>
          <cell r="U236">
            <v>1295</v>
          </cell>
          <cell r="V236">
            <v>1471</v>
          </cell>
          <cell r="W236">
            <v>1105</v>
          </cell>
          <cell r="X236">
            <v>1074</v>
          </cell>
          <cell r="Y236">
            <v>968</v>
          </cell>
          <cell r="Z236">
            <v>757</v>
          </cell>
          <cell r="AA236">
            <v>648</v>
          </cell>
          <cell r="AB236">
            <v>63</v>
          </cell>
          <cell r="AC236">
            <v>115</v>
          </cell>
          <cell r="AD236">
            <v>189</v>
          </cell>
          <cell r="AE236">
            <v>152</v>
          </cell>
          <cell r="AF236"/>
        </row>
        <row r="237">
          <cell r="E237" t="str">
            <v>MO Commercial Coal</v>
          </cell>
          <cell r="F237">
            <v>4984</v>
          </cell>
          <cell r="G237">
            <v>4536</v>
          </cell>
          <cell r="H237">
            <v>4098</v>
          </cell>
          <cell r="I237">
            <v>4772</v>
          </cell>
          <cell r="J237">
            <v>4249</v>
          </cell>
          <cell r="K237">
            <v>4146</v>
          </cell>
          <cell r="L237">
            <v>4076</v>
          </cell>
          <cell r="M237">
            <v>5405</v>
          </cell>
          <cell r="N237">
            <v>3250</v>
          </cell>
          <cell r="O237">
            <v>4460</v>
          </cell>
          <cell r="P237">
            <v>3451</v>
          </cell>
          <cell r="Q237">
            <v>4340</v>
          </cell>
          <cell r="R237">
            <v>3819</v>
          </cell>
          <cell r="S237">
            <v>3890</v>
          </cell>
          <cell r="T237">
            <v>4029</v>
          </cell>
          <cell r="U237">
            <v>4590</v>
          </cell>
          <cell r="V237">
            <v>4571</v>
          </cell>
          <cell r="W237">
            <v>4064</v>
          </cell>
          <cell r="X237">
            <v>4490</v>
          </cell>
          <cell r="Y237">
            <v>3421</v>
          </cell>
          <cell r="Z237">
            <v>3576</v>
          </cell>
          <cell r="AA237">
            <v>2782</v>
          </cell>
          <cell r="AB237">
            <v>2056</v>
          </cell>
          <cell r="AC237">
            <v>2276</v>
          </cell>
          <cell r="AD237">
            <v>2152</v>
          </cell>
          <cell r="AE237">
            <v>1516</v>
          </cell>
          <cell r="AF237"/>
        </row>
        <row r="238">
          <cell r="E238" t="str">
            <v>MS Commercial Coal</v>
          </cell>
          <cell r="F238">
            <v>2</v>
          </cell>
          <cell r="G238">
            <v>2</v>
          </cell>
          <cell r="H238">
            <v>6</v>
          </cell>
          <cell r="I238">
            <v>0</v>
          </cell>
          <cell r="J238">
            <v>0</v>
          </cell>
          <cell r="K238">
            <v>0</v>
          </cell>
          <cell r="L238">
            <v>0</v>
          </cell>
          <cell r="M238">
            <v>1</v>
          </cell>
          <cell r="N238">
            <v>0</v>
          </cell>
          <cell r="O238">
            <v>0</v>
          </cell>
          <cell r="P238">
            <v>0</v>
          </cell>
          <cell r="Q238">
            <v>0</v>
          </cell>
          <cell r="R238">
            <v>0</v>
          </cell>
          <cell r="S238">
            <v>0</v>
          </cell>
          <cell r="T238">
            <v>0</v>
          </cell>
          <cell r="U238">
            <v>0</v>
          </cell>
          <cell r="V238">
            <v>0</v>
          </cell>
          <cell r="W238">
            <v>0</v>
          </cell>
          <cell r="X238">
            <v>0</v>
          </cell>
          <cell r="Y238">
            <v>0</v>
          </cell>
          <cell r="Z238">
            <v>0</v>
          </cell>
          <cell r="AA238">
            <v>0</v>
          </cell>
          <cell r="AB238">
            <v>0</v>
          </cell>
          <cell r="AC238">
            <v>0</v>
          </cell>
          <cell r="AD238">
            <v>0</v>
          </cell>
          <cell r="AE238">
            <v>0</v>
          </cell>
          <cell r="AF238"/>
        </row>
        <row r="239">
          <cell r="E239" t="str">
            <v>MT Commercial Coal</v>
          </cell>
          <cell r="F239">
            <v>856</v>
          </cell>
          <cell r="G239">
            <v>665</v>
          </cell>
          <cell r="H239">
            <v>313</v>
          </cell>
          <cell r="I239">
            <v>170</v>
          </cell>
          <cell r="J239">
            <v>61</v>
          </cell>
          <cell r="K239">
            <v>185</v>
          </cell>
          <cell r="L239">
            <v>72</v>
          </cell>
          <cell r="M239">
            <v>1320</v>
          </cell>
          <cell r="N239">
            <v>91</v>
          </cell>
          <cell r="O239">
            <v>45</v>
          </cell>
          <cell r="P239">
            <v>43</v>
          </cell>
          <cell r="Q239">
            <v>49</v>
          </cell>
          <cell r="R239">
            <v>49</v>
          </cell>
          <cell r="S239">
            <v>32</v>
          </cell>
          <cell r="T239">
            <v>1761</v>
          </cell>
          <cell r="U239">
            <v>2419</v>
          </cell>
          <cell r="V239">
            <v>2302</v>
          </cell>
          <cell r="W239">
            <v>30</v>
          </cell>
          <cell r="X239">
            <v>283</v>
          </cell>
          <cell r="Y239">
            <v>243</v>
          </cell>
          <cell r="Z239">
            <v>183</v>
          </cell>
          <cell r="AA239">
            <v>238</v>
          </cell>
          <cell r="AB239">
            <v>120</v>
          </cell>
          <cell r="AC239">
            <v>30</v>
          </cell>
          <cell r="AD239">
            <v>23</v>
          </cell>
          <cell r="AE239">
            <v>53</v>
          </cell>
          <cell r="AF239"/>
        </row>
        <row r="240">
          <cell r="E240" t="str">
            <v>NC Commercial Coal</v>
          </cell>
          <cell r="F240">
            <v>3150</v>
          </cell>
          <cell r="G240">
            <v>2017</v>
          </cell>
          <cell r="H240">
            <v>4179</v>
          </cell>
          <cell r="I240">
            <v>4697</v>
          </cell>
          <cell r="J240">
            <v>5579</v>
          </cell>
          <cell r="K240">
            <v>4898</v>
          </cell>
          <cell r="L240">
            <v>4494</v>
          </cell>
          <cell r="M240">
            <v>4273</v>
          </cell>
          <cell r="N240">
            <v>4761</v>
          </cell>
          <cell r="O240">
            <v>3565</v>
          </cell>
          <cell r="P240">
            <v>2722</v>
          </cell>
          <cell r="Q240">
            <v>2850</v>
          </cell>
          <cell r="R240">
            <v>2881</v>
          </cell>
          <cell r="S240">
            <v>2867</v>
          </cell>
          <cell r="T240">
            <v>7853</v>
          </cell>
          <cell r="U240">
            <v>3482</v>
          </cell>
          <cell r="V240">
            <v>2663</v>
          </cell>
          <cell r="W240">
            <v>1024</v>
          </cell>
          <cell r="X240">
            <v>6692</v>
          </cell>
          <cell r="Y240">
            <v>5527</v>
          </cell>
          <cell r="Z240">
            <v>5070</v>
          </cell>
          <cell r="AA240">
            <v>4349</v>
          </cell>
          <cell r="AB240">
            <v>3343</v>
          </cell>
          <cell r="AC240">
            <v>3569</v>
          </cell>
          <cell r="AD240">
            <v>3954</v>
          </cell>
          <cell r="AE240">
            <v>3875</v>
          </cell>
          <cell r="AF240"/>
        </row>
        <row r="241">
          <cell r="E241" t="str">
            <v>ND Commercial Coal</v>
          </cell>
          <cell r="F241">
            <v>1500</v>
          </cell>
          <cell r="G241">
            <v>1546</v>
          </cell>
          <cell r="H241">
            <v>1444</v>
          </cell>
          <cell r="I241">
            <v>1659</v>
          </cell>
          <cell r="J241">
            <v>1763</v>
          </cell>
          <cell r="K241">
            <v>1485</v>
          </cell>
          <cell r="L241">
            <v>1931</v>
          </cell>
          <cell r="M241">
            <v>1862</v>
          </cell>
          <cell r="N241">
            <v>1499</v>
          </cell>
          <cell r="O241">
            <v>1607</v>
          </cell>
          <cell r="P241">
            <v>1697</v>
          </cell>
          <cell r="Q241">
            <v>1909</v>
          </cell>
          <cell r="R241">
            <v>2070</v>
          </cell>
          <cell r="S241">
            <v>2409</v>
          </cell>
          <cell r="T241">
            <v>3837</v>
          </cell>
          <cell r="U241">
            <v>4332</v>
          </cell>
          <cell r="V241">
            <v>1684</v>
          </cell>
          <cell r="W241">
            <v>3750</v>
          </cell>
          <cell r="X241">
            <v>1776</v>
          </cell>
          <cell r="Y241">
            <v>1668</v>
          </cell>
          <cell r="Z241">
            <v>1577</v>
          </cell>
          <cell r="AA241">
            <v>1521</v>
          </cell>
          <cell r="AB241">
            <v>1266</v>
          </cell>
          <cell r="AC241">
            <v>1515</v>
          </cell>
          <cell r="AD241">
            <v>1279</v>
          </cell>
          <cell r="AE241">
            <v>1238</v>
          </cell>
          <cell r="AF241"/>
        </row>
        <row r="242">
          <cell r="E242" t="str">
            <v>NE Commercial Coal</v>
          </cell>
          <cell r="F242">
            <v>68</v>
          </cell>
          <cell r="G242">
            <v>204</v>
          </cell>
          <cell r="H242">
            <v>106</v>
          </cell>
          <cell r="I242">
            <v>89</v>
          </cell>
          <cell r="J242">
            <v>130</v>
          </cell>
          <cell r="K242">
            <v>159</v>
          </cell>
          <cell r="L242">
            <v>22</v>
          </cell>
          <cell r="M242">
            <v>1821</v>
          </cell>
          <cell r="N242">
            <v>0</v>
          </cell>
          <cell r="O242">
            <v>0</v>
          </cell>
          <cell r="P242">
            <v>0</v>
          </cell>
          <cell r="Q242">
            <v>110</v>
          </cell>
          <cell r="R242">
            <v>128</v>
          </cell>
          <cell r="S242">
            <v>104</v>
          </cell>
          <cell r="T242">
            <v>65</v>
          </cell>
          <cell r="U242">
            <v>74</v>
          </cell>
          <cell r="V242">
            <v>109</v>
          </cell>
          <cell r="W242">
            <v>104</v>
          </cell>
          <cell r="X242">
            <v>0</v>
          </cell>
          <cell r="Y242">
            <v>0</v>
          </cell>
          <cell r="Z242">
            <v>0</v>
          </cell>
          <cell r="AA242">
            <v>0</v>
          </cell>
          <cell r="AB242">
            <v>0</v>
          </cell>
          <cell r="AC242">
            <v>0</v>
          </cell>
          <cell r="AD242">
            <v>0</v>
          </cell>
          <cell r="AE242">
            <v>0</v>
          </cell>
          <cell r="AF242"/>
        </row>
        <row r="243">
          <cell r="E243" t="str">
            <v>NH Commercial Coal</v>
          </cell>
          <cell r="F243">
            <v>242</v>
          </cell>
          <cell r="G243">
            <v>456</v>
          </cell>
          <cell r="H243">
            <v>325</v>
          </cell>
          <cell r="I243">
            <v>198</v>
          </cell>
          <cell r="J243">
            <v>170</v>
          </cell>
          <cell r="K243">
            <v>173</v>
          </cell>
          <cell r="L243">
            <v>172</v>
          </cell>
          <cell r="M243">
            <v>127</v>
          </cell>
          <cell r="N243">
            <v>104</v>
          </cell>
          <cell r="O243">
            <v>73</v>
          </cell>
          <cell r="P243">
            <v>92</v>
          </cell>
          <cell r="Q243">
            <v>90</v>
          </cell>
          <cell r="R243">
            <v>89</v>
          </cell>
          <cell r="S243">
            <v>44</v>
          </cell>
          <cell r="T243">
            <v>45</v>
          </cell>
          <cell r="U243">
            <v>93</v>
          </cell>
          <cell r="V243">
            <v>94</v>
          </cell>
          <cell r="W243">
            <v>78</v>
          </cell>
          <cell r="X243">
            <v>0</v>
          </cell>
          <cell r="Y243">
            <v>0</v>
          </cell>
          <cell r="Z243">
            <v>0</v>
          </cell>
          <cell r="AA243">
            <v>0</v>
          </cell>
          <cell r="AB243">
            <v>0</v>
          </cell>
          <cell r="AC243">
            <v>0</v>
          </cell>
          <cell r="AD243">
            <v>0</v>
          </cell>
          <cell r="AE243">
            <v>0</v>
          </cell>
          <cell r="AF243"/>
        </row>
        <row r="244">
          <cell r="E244" t="str">
            <v>NJ Commercial Coal</v>
          </cell>
          <cell r="F244">
            <v>262</v>
          </cell>
          <cell r="G244">
            <v>228</v>
          </cell>
          <cell r="H244">
            <v>304</v>
          </cell>
          <cell r="I244">
            <v>158</v>
          </cell>
          <cell r="J244">
            <v>213</v>
          </cell>
          <cell r="K244">
            <v>150</v>
          </cell>
          <cell r="L244">
            <v>173</v>
          </cell>
          <cell r="M244">
            <v>131</v>
          </cell>
          <cell r="N244">
            <v>112</v>
          </cell>
          <cell r="O244">
            <v>111</v>
          </cell>
          <cell r="P244">
            <v>113</v>
          </cell>
          <cell r="Q244">
            <v>90</v>
          </cell>
          <cell r="R244">
            <v>89</v>
          </cell>
          <cell r="S244">
            <v>88</v>
          </cell>
          <cell r="T244">
            <v>113</v>
          </cell>
          <cell r="U244">
            <v>70</v>
          </cell>
          <cell r="V244">
            <v>49</v>
          </cell>
          <cell r="W244">
            <v>57</v>
          </cell>
          <cell r="X244">
            <v>0</v>
          </cell>
          <cell r="Y244">
            <v>0</v>
          </cell>
          <cell r="Z244">
            <v>0</v>
          </cell>
          <cell r="AA244">
            <v>0</v>
          </cell>
          <cell r="AB244">
            <v>0</v>
          </cell>
          <cell r="AC244">
            <v>0</v>
          </cell>
          <cell r="AD244">
            <v>0</v>
          </cell>
          <cell r="AE244">
            <v>0</v>
          </cell>
          <cell r="AF244"/>
        </row>
        <row r="245">
          <cell r="E245" t="str">
            <v>NM Commercial Coal</v>
          </cell>
          <cell r="F245">
            <v>75</v>
          </cell>
          <cell r="G245">
            <v>122</v>
          </cell>
          <cell r="H245">
            <v>146</v>
          </cell>
          <cell r="I245">
            <v>159</v>
          </cell>
          <cell r="J245">
            <v>150</v>
          </cell>
          <cell r="K245">
            <v>134</v>
          </cell>
          <cell r="L245">
            <v>136</v>
          </cell>
          <cell r="M245">
            <v>135</v>
          </cell>
          <cell r="N245">
            <v>198</v>
          </cell>
          <cell r="O245">
            <v>133</v>
          </cell>
          <cell r="P245">
            <v>135</v>
          </cell>
          <cell r="Q245">
            <v>84</v>
          </cell>
          <cell r="R245">
            <v>83</v>
          </cell>
          <cell r="S245">
            <v>66</v>
          </cell>
          <cell r="T245">
            <v>69</v>
          </cell>
          <cell r="U245">
            <v>69</v>
          </cell>
          <cell r="V245">
            <v>71</v>
          </cell>
          <cell r="W245">
            <v>65</v>
          </cell>
          <cell r="X245">
            <v>0</v>
          </cell>
          <cell r="Y245">
            <v>0</v>
          </cell>
          <cell r="Z245">
            <v>0</v>
          </cell>
          <cell r="AA245">
            <v>0</v>
          </cell>
          <cell r="AB245">
            <v>0</v>
          </cell>
          <cell r="AC245">
            <v>0</v>
          </cell>
          <cell r="AD245">
            <v>0</v>
          </cell>
          <cell r="AE245">
            <v>0</v>
          </cell>
          <cell r="AF245"/>
        </row>
        <row r="246">
          <cell r="E246" t="str">
            <v>NV Commercial Coal</v>
          </cell>
          <cell r="F246">
            <v>58</v>
          </cell>
          <cell r="G246">
            <v>38</v>
          </cell>
          <cell r="H246">
            <v>19</v>
          </cell>
          <cell r="I246">
            <v>38</v>
          </cell>
          <cell r="J246">
            <v>20</v>
          </cell>
          <cell r="K246">
            <v>20</v>
          </cell>
          <cell r="L246">
            <v>20</v>
          </cell>
          <cell r="M246">
            <v>21</v>
          </cell>
          <cell r="N246">
            <v>20</v>
          </cell>
          <cell r="O246">
            <v>4</v>
          </cell>
          <cell r="P246">
            <v>0</v>
          </cell>
          <cell r="Q246">
            <v>17</v>
          </cell>
          <cell r="R246">
            <v>16</v>
          </cell>
          <cell r="S246">
            <v>16</v>
          </cell>
          <cell r="T246">
            <v>16</v>
          </cell>
          <cell r="U246">
            <v>17</v>
          </cell>
          <cell r="V246">
            <v>37</v>
          </cell>
          <cell r="W246">
            <v>4</v>
          </cell>
          <cell r="X246">
            <v>0</v>
          </cell>
          <cell r="Y246">
            <v>0</v>
          </cell>
          <cell r="Z246">
            <v>0</v>
          </cell>
          <cell r="AA246">
            <v>0</v>
          </cell>
          <cell r="AB246">
            <v>0</v>
          </cell>
          <cell r="AC246">
            <v>0</v>
          </cell>
          <cell r="AD246">
            <v>0</v>
          </cell>
          <cell r="AE246">
            <v>0</v>
          </cell>
          <cell r="AF246"/>
        </row>
        <row r="247">
          <cell r="E247" t="str">
            <v>NY Commercial Coal</v>
          </cell>
          <cell r="F247">
            <v>5429</v>
          </cell>
          <cell r="G247">
            <v>5717</v>
          </cell>
          <cell r="H247">
            <v>5579</v>
          </cell>
          <cell r="I247">
            <v>4639</v>
          </cell>
          <cell r="J247">
            <v>3939</v>
          </cell>
          <cell r="K247">
            <v>4777</v>
          </cell>
          <cell r="L247">
            <v>6184</v>
          </cell>
          <cell r="M247">
            <v>5616</v>
          </cell>
          <cell r="N247">
            <v>3330</v>
          </cell>
          <cell r="O247">
            <v>4041</v>
          </cell>
          <cell r="P247">
            <v>2286</v>
          </cell>
          <cell r="Q247">
            <v>2524</v>
          </cell>
          <cell r="R247">
            <v>994</v>
          </cell>
          <cell r="S247">
            <v>1847</v>
          </cell>
          <cell r="T247">
            <v>3619</v>
          </cell>
          <cell r="U247">
            <v>3681</v>
          </cell>
          <cell r="V247">
            <v>3163</v>
          </cell>
          <cell r="W247">
            <v>2967</v>
          </cell>
          <cell r="X247">
            <v>1710</v>
          </cell>
          <cell r="Y247">
            <v>552</v>
          </cell>
          <cell r="Z247">
            <v>77</v>
          </cell>
          <cell r="AA247">
            <v>109</v>
          </cell>
          <cell r="AB247">
            <v>0</v>
          </cell>
          <cell r="AC247">
            <v>0</v>
          </cell>
          <cell r="AD247">
            <v>0</v>
          </cell>
          <cell r="AE247">
            <v>0</v>
          </cell>
          <cell r="AF247"/>
        </row>
        <row r="248">
          <cell r="E248" t="str">
            <v>OH Commercial Coal</v>
          </cell>
          <cell r="F248">
            <v>12632</v>
          </cell>
          <cell r="G248">
            <v>9703</v>
          </cell>
          <cell r="H248">
            <v>11753</v>
          </cell>
          <cell r="I248">
            <v>11641</v>
          </cell>
          <cell r="J248">
            <v>10308</v>
          </cell>
          <cell r="K248">
            <v>8692</v>
          </cell>
          <cell r="L248">
            <v>13735</v>
          </cell>
          <cell r="M248">
            <v>6991</v>
          </cell>
          <cell r="N248">
            <v>8787</v>
          </cell>
          <cell r="O248">
            <v>4610</v>
          </cell>
          <cell r="P248">
            <v>4621</v>
          </cell>
          <cell r="Q248">
            <v>4933</v>
          </cell>
          <cell r="R248">
            <v>7597</v>
          </cell>
          <cell r="S248">
            <v>4258</v>
          </cell>
          <cell r="T248">
            <v>8758</v>
          </cell>
          <cell r="U248">
            <v>7356</v>
          </cell>
          <cell r="V248">
            <v>2411</v>
          </cell>
          <cell r="W248">
            <v>3073</v>
          </cell>
          <cell r="X248">
            <v>6451</v>
          </cell>
          <cell r="Y248">
            <v>5832</v>
          </cell>
          <cell r="Z248">
            <v>6019</v>
          </cell>
          <cell r="AA248">
            <v>5146</v>
          </cell>
          <cell r="AB248">
            <v>3492</v>
          </cell>
          <cell r="AC248">
            <v>3883</v>
          </cell>
          <cell r="AD248">
            <v>3538</v>
          </cell>
          <cell r="AE248">
            <v>2195</v>
          </cell>
          <cell r="AF248"/>
        </row>
        <row r="249">
          <cell r="E249" t="str">
            <v>OK Commercial Coal</v>
          </cell>
          <cell r="F249">
            <v>2</v>
          </cell>
          <cell r="G249">
            <v>21</v>
          </cell>
          <cell r="H249">
            <v>20</v>
          </cell>
          <cell r="I249">
            <v>8</v>
          </cell>
          <cell r="J249">
            <v>22</v>
          </cell>
          <cell r="K249">
            <v>248</v>
          </cell>
          <cell r="L249">
            <v>23</v>
          </cell>
          <cell r="M249">
            <v>4495</v>
          </cell>
          <cell r="N249">
            <v>18</v>
          </cell>
          <cell r="O249">
            <v>35</v>
          </cell>
          <cell r="P249">
            <v>0</v>
          </cell>
          <cell r="Q249">
            <v>14</v>
          </cell>
          <cell r="R249">
            <v>21</v>
          </cell>
          <cell r="S249">
            <v>21</v>
          </cell>
          <cell r="T249">
            <v>0</v>
          </cell>
          <cell r="U249">
            <v>19</v>
          </cell>
          <cell r="V249">
            <v>61</v>
          </cell>
          <cell r="W249">
            <v>2</v>
          </cell>
          <cell r="X249">
            <v>0</v>
          </cell>
          <cell r="Y249">
            <v>0</v>
          </cell>
          <cell r="Z249">
            <v>0</v>
          </cell>
          <cell r="AA249">
            <v>0</v>
          </cell>
          <cell r="AB249">
            <v>0</v>
          </cell>
          <cell r="AC249">
            <v>0</v>
          </cell>
          <cell r="AD249">
            <v>0</v>
          </cell>
          <cell r="AE249">
            <v>0</v>
          </cell>
          <cell r="AF249"/>
        </row>
        <row r="250">
          <cell r="E250" t="str">
            <v>OR Commercial Coal</v>
          </cell>
          <cell r="F250">
            <v>37</v>
          </cell>
          <cell r="G250">
            <v>19</v>
          </cell>
          <cell r="H250">
            <v>19</v>
          </cell>
          <cell r="I250">
            <v>39</v>
          </cell>
          <cell r="J250">
            <v>20</v>
          </cell>
          <cell r="K250">
            <v>20</v>
          </cell>
          <cell r="L250">
            <v>0</v>
          </cell>
          <cell r="M250">
            <v>21</v>
          </cell>
          <cell r="N250">
            <v>0</v>
          </cell>
          <cell r="O250">
            <v>4</v>
          </cell>
          <cell r="P250">
            <v>0</v>
          </cell>
          <cell r="Q250">
            <v>0</v>
          </cell>
          <cell r="R250">
            <v>0</v>
          </cell>
          <cell r="S250">
            <v>0</v>
          </cell>
          <cell r="T250">
            <v>0</v>
          </cell>
          <cell r="U250">
            <v>0</v>
          </cell>
          <cell r="V250">
            <v>0</v>
          </cell>
          <cell r="W250">
            <v>0</v>
          </cell>
          <cell r="X250">
            <v>0</v>
          </cell>
          <cell r="Y250">
            <v>0</v>
          </cell>
          <cell r="Z250">
            <v>0</v>
          </cell>
          <cell r="AA250">
            <v>0</v>
          </cell>
          <cell r="AB250">
            <v>0</v>
          </cell>
          <cell r="AC250">
            <v>0</v>
          </cell>
          <cell r="AD250">
            <v>0</v>
          </cell>
          <cell r="AE250">
            <v>0</v>
          </cell>
          <cell r="AF250"/>
        </row>
        <row r="251">
          <cell r="E251" t="str">
            <v>PA Commercial Coal</v>
          </cell>
          <cell r="F251">
            <v>26279</v>
          </cell>
          <cell r="G251">
            <v>29068</v>
          </cell>
          <cell r="H251">
            <v>33164</v>
          </cell>
          <cell r="I251">
            <v>25206</v>
          </cell>
          <cell r="J251">
            <v>24629</v>
          </cell>
          <cell r="K251">
            <v>25669</v>
          </cell>
          <cell r="L251">
            <v>21628</v>
          </cell>
          <cell r="M251">
            <v>27303</v>
          </cell>
          <cell r="N251">
            <v>18912</v>
          </cell>
          <cell r="O251">
            <v>15450</v>
          </cell>
          <cell r="P251">
            <v>17427</v>
          </cell>
          <cell r="Q251">
            <v>17557</v>
          </cell>
          <cell r="R251">
            <v>12961</v>
          </cell>
          <cell r="S251">
            <v>15294</v>
          </cell>
          <cell r="T251">
            <v>15376</v>
          </cell>
          <cell r="U251">
            <v>14407</v>
          </cell>
          <cell r="V251">
            <v>14269</v>
          </cell>
          <cell r="W251">
            <v>16210</v>
          </cell>
          <cell r="X251">
            <v>5224</v>
          </cell>
          <cell r="Y251">
            <v>5026</v>
          </cell>
          <cell r="Z251">
            <v>4729</v>
          </cell>
          <cell r="AA251">
            <v>4343</v>
          </cell>
          <cell r="AB251">
            <v>3286</v>
          </cell>
          <cell r="AC251">
            <v>3073</v>
          </cell>
          <cell r="AD251">
            <v>3082</v>
          </cell>
          <cell r="AE251">
            <v>1963</v>
          </cell>
          <cell r="AF251"/>
        </row>
        <row r="252">
          <cell r="E252" t="str">
            <v>RI Commercial Coal</v>
          </cell>
          <cell r="F252">
            <v>101</v>
          </cell>
          <cell r="G252">
            <v>83</v>
          </cell>
          <cell r="H252">
            <v>101</v>
          </cell>
          <cell r="I252">
            <v>59</v>
          </cell>
          <cell r="J252">
            <v>64</v>
          </cell>
          <cell r="K252">
            <v>64</v>
          </cell>
          <cell r="L252">
            <v>71</v>
          </cell>
          <cell r="M252">
            <v>63</v>
          </cell>
          <cell r="N252">
            <v>53</v>
          </cell>
          <cell r="O252">
            <v>36</v>
          </cell>
          <cell r="P252">
            <v>46</v>
          </cell>
          <cell r="Q252">
            <v>45</v>
          </cell>
          <cell r="R252">
            <v>67</v>
          </cell>
          <cell r="S252">
            <v>88</v>
          </cell>
          <cell r="T252">
            <v>68</v>
          </cell>
          <cell r="U252">
            <v>70</v>
          </cell>
          <cell r="V252">
            <v>44</v>
          </cell>
          <cell r="W252">
            <v>35</v>
          </cell>
          <cell r="X252">
            <v>0</v>
          </cell>
          <cell r="Y252">
            <v>0</v>
          </cell>
          <cell r="Z252">
            <v>0</v>
          </cell>
          <cell r="AA252">
            <v>0</v>
          </cell>
          <cell r="AB252">
            <v>0</v>
          </cell>
          <cell r="AC252">
            <v>0</v>
          </cell>
          <cell r="AD252">
            <v>0</v>
          </cell>
          <cell r="AE252">
            <v>0</v>
          </cell>
          <cell r="AF252"/>
        </row>
        <row r="253">
          <cell r="E253" t="str">
            <v>SC Commercial Coal</v>
          </cell>
          <cell r="F253">
            <v>128</v>
          </cell>
          <cell r="G253">
            <v>457</v>
          </cell>
          <cell r="H253">
            <v>627</v>
          </cell>
          <cell r="I253">
            <v>2224</v>
          </cell>
          <cell r="J253">
            <v>1299</v>
          </cell>
          <cell r="K253">
            <v>374</v>
          </cell>
          <cell r="L253">
            <v>412</v>
          </cell>
          <cell r="M253">
            <v>20</v>
          </cell>
          <cell r="N253">
            <v>532</v>
          </cell>
          <cell r="O253">
            <v>5495</v>
          </cell>
          <cell r="P253">
            <v>0</v>
          </cell>
          <cell r="Q253">
            <v>0</v>
          </cell>
          <cell r="R253">
            <v>1</v>
          </cell>
          <cell r="S253">
            <v>0</v>
          </cell>
          <cell r="T253">
            <v>0</v>
          </cell>
          <cell r="U253">
            <v>0</v>
          </cell>
          <cell r="V253">
            <v>1949</v>
          </cell>
          <cell r="W253">
            <v>0</v>
          </cell>
          <cell r="X253">
            <v>328</v>
          </cell>
          <cell r="Y253">
            <v>94</v>
          </cell>
          <cell r="Z253">
            <v>51</v>
          </cell>
          <cell r="AA253">
            <v>0</v>
          </cell>
          <cell r="AB253">
            <v>3</v>
          </cell>
          <cell r="AC253">
            <v>0</v>
          </cell>
          <cell r="AD253">
            <v>0</v>
          </cell>
          <cell r="AE253">
            <v>0</v>
          </cell>
          <cell r="AF253"/>
        </row>
        <row r="254">
          <cell r="E254" t="str">
            <v>SD Commercial Coal</v>
          </cell>
          <cell r="F254">
            <v>44</v>
          </cell>
          <cell r="G254">
            <v>57</v>
          </cell>
          <cell r="H254">
            <v>16</v>
          </cell>
          <cell r="I254">
            <v>14</v>
          </cell>
          <cell r="J254">
            <v>263</v>
          </cell>
          <cell r="K254">
            <v>116</v>
          </cell>
          <cell r="L254">
            <v>30</v>
          </cell>
          <cell r="M254">
            <v>15</v>
          </cell>
          <cell r="N254">
            <v>0</v>
          </cell>
          <cell r="O254">
            <v>18</v>
          </cell>
          <cell r="P254">
            <v>22</v>
          </cell>
          <cell r="Q254">
            <v>190</v>
          </cell>
          <cell r="R254">
            <v>22</v>
          </cell>
          <cell r="S254">
            <v>15</v>
          </cell>
          <cell r="T254">
            <v>16</v>
          </cell>
          <cell r="U254">
            <v>16</v>
          </cell>
          <cell r="V254">
            <v>17</v>
          </cell>
          <cell r="W254">
            <v>17</v>
          </cell>
          <cell r="X254">
            <v>238</v>
          </cell>
          <cell r="Y254">
            <v>183</v>
          </cell>
          <cell r="Z254">
            <v>188</v>
          </cell>
          <cell r="AA254">
            <v>0</v>
          </cell>
          <cell r="AB254">
            <v>37</v>
          </cell>
          <cell r="AC254">
            <v>0</v>
          </cell>
          <cell r="AD254">
            <v>0</v>
          </cell>
          <cell r="AE254">
            <v>0</v>
          </cell>
          <cell r="AF254"/>
        </row>
        <row r="255">
          <cell r="E255" t="str">
            <v>TN Commercial Coal</v>
          </cell>
          <cell r="F255">
            <v>4315</v>
          </cell>
          <cell r="G255">
            <v>3542</v>
          </cell>
          <cell r="H255">
            <v>3125</v>
          </cell>
          <cell r="I255">
            <v>2287</v>
          </cell>
          <cell r="J255">
            <v>1932</v>
          </cell>
          <cell r="K255">
            <v>3191</v>
          </cell>
          <cell r="L255">
            <v>2439</v>
          </cell>
          <cell r="M255">
            <v>2919</v>
          </cell>
          <cell r="N255">
            <v>579</v>
          </cell>
          <cell r="O255">
            <v>2246</v>
          </cell>
          <cell r="P255">
            <v>2598</v>
          </cell>
          <cell r="Q255">
            <v>3038</v>
          </cell>
          <cell r="R255">
            <v>1384</v>
          </cell>
          <cell r="S255">
            <v>2770</v>
          </cell>
          <cell r="T255">
            <v>1475</v>
          </cell>
          <cell r="U255">
            <v>738</v>
          </cell>
          <cell r="V255">
            <v>919</v>
          </cell>
          <cell r="W255">
            <v>1565</v>
          </cell>
          <cell r="X255">
            <v>2358</v>
          </cell>
          <cell r="Y255">
            <v>2328</v>
          </cell>
          <cell r="Z255">
            <v>2227</v>
          </cell>
          <cell r="AA255">
            <v>1774</v>
          </cell>
          <cell r="AB255">
            <v>1604</v>
          </cell>
          <cell r="AC255">
            <v>1636</v>
          </cell>
          <cell r="AD255">
            <v>1526</v>
          </cell>
          <cell r="AE255">
            <v>148</v>
          </cell>
          <cell r="AF255"/>
        </row>
        <row r="256">
          <cell r="E256" t="str">
            <v>TX Commercial Coal</v>
          </cell>
          <cell r="F256">
            <v>216</v>
          </cell>
          <cell r="G256">
            <v>225</v>
          </cell>
          <cell r="H256">
            <v>175</v>
          </cell>
          <cell r="I256">
            <v>94</v>
          </cell>
          <cell r="J256">
            <v>2</v>
          </cell>
          <cell r="K256">
            <v>0</v>
          </cell>
          <cell r="L256">
            <v>0</v>
          </cell>
          <cell r="M256">
            <v>2</v>
          </cell>
          <cell r="N256">
            <v>315</v>
          </cell>
          <cell r="O256">
            <v>119</v>
          </cell>
          <cell r="P256">
            <v>181</v>
          </cell>
          <cell r="Q256">
            <v>386</v>
          </cell>
          <cell r="R256">
            <v>1075</v>
          </cell>
          <cell r="S256">
            <v>2350</v>
          </cell>
          <cell r="T256">
            <v>252</v>
          </cell>
          <cell r="U256">
            <v>284</v>
          </cell>
          <cell r="V256">
            <v>2</v>
          </cell>
          <cell r="W256">
            <v>0</v>
          </cell>
          <cell r="X256">
            <v>319</v>
          </cell>
          <cell r="Y256">
            <v>375</v>
          </cell>
          <cell r="Z256">
            <v>287</v>
          </cell>
          <cell r="AA256">
            <v>300</v>
          </cell>
          <cell r="AB256">
            <v>280</v>
          </cell>
          <cell r="AC256">
            <v>241</v>
          </cell>
          <cell r="AD256">
            <v>225</v>
          </cell>
          <cell r="AE256">
            <v>171</v>
          </cell>
          <cell r="AF256"/>
        </row>
        <row r="257">
          <cell r="E257" t="str">
            <v>US Commercial Coal</v>
          </cell>
          <cell r="F257">
            <v>123829</v>
          </cell>
          <cell r="G257">
            <v>115432</v>
          </cell>
          <cell r="H257">
            <v>116757</v>
          </cell>
          <cell r="I257">
            <v>116507</v>
          </cell>
          <cell r="J257">
            <v>117116</v>
          </cell>
          <cell r="K257">
            <v>116329</v>
          </cell>
          <cell r="L257">
            <v>120065</v>
          </cell>
          <cell r="M257">
            <v>128728</v>
          </cell>
          <cell r="N257">
            <v>100594</v>
          </cell>
          <cell r="O257">
            <v>101615</v>
          </cell>
          <cell r="P257">
            <v>85811</v>
          </cell>
          <cell r="Q257">
            <v>88293</v>
          </cell>
          <cell r="R257">
            <v>87814</v>
          </cell>
          <cell r="S257">
            <v>82868</v>
          </cell>
          <cell r="T257">
            <v>102859</v>
          </cell>
          <cell r="U257">
            <v>95743</v>
          </cell>
          <cell r="V257">
            <v>64346</v>
          </cell>
          <cell r="W257">
            <v>70384</v>
          </cell>
          <cell r="X257">
            <v>80427</v>
          </cell>
          <cell r="Y257">
            <v>73249</v>
          </cell>
          <cell r="Z257">
            <v>69590</v>
          </cell>
          <cell r="AA257">
            <v>61732</v>
          </cell>
          <cell r="AB257">
            <v>43654</v>
          </cell>
          <cell r="AC257">
            <v>41479</v>
          </cell>
          <cell r="AD257">
            <v>40461</v>
          </cell>
          <cell r="AE257">
            <v>31071</v>
          </cell>
          <cell r="AF257"/>
        </row>
        <row r="258">
          <cell r="E258" t="str">
            <v>UT Commercial Coal</v>
          </cell>
          <cell r="F258">
            <v>4945</v>
          </cell>
          <cell r="G258">
            <v>5789</v>
          </cell>
          <cell r="H258">
            <v>4223</v>
          </cell>
          <cell r="I258">
            <v>2302</v>
          </cell>
          <cell r="J258">
            <v>2074</v>
          </cell>
          <cell r="K258">
            <v>1561</v>
          </cell>
          <cell r="L258">
            <v>1926</v>
          </cell>
          <cell r="M258">
            <v>2529</v>
          </cell>
          <cell r="N258">
            <v>2368</v>
          </cell>
          <cell r="O258">
            <v>2344</v>
          </cell>
          <cell r="P258">
            <v>1213</v>
          </cell>
          <cell r="Q258">
            <v>1249</v>
          </cell>
          <cell r="R258">
            <v>4108</v>
          </cell>
          <cell r="S258">
            <v>1256</v>
          </cell>
          <cell r="T258">
            <v>4525</v>
          </cell>
          <cell r="U258">
            <v>972</v>
          </cell>
          <cell r="V258">
            <v>761</v>
          </cell>
          <cell r="W258">
            <v>478</v>
          </cell>
          <cell r="X258">
            <v>0</v>
          </cell>
          <cell r="Y258">
            <v>0</v>
          </cell>
          <cell r="Z258">
            <v>0</v>
          </cell>
          <cell r="AA258">
            <v>0</v>
          </cell>
          <cell r="AB258">
            <v>0</v>
          </cell>
          <cell r="AC258">
            <v>0</v>
          </cell>
          <cell r="AD258">
            <v>0</v>
          </cell>
          <cell r="AE258">
            <v>0</v>
          </cell>
          <cell r="AF258"/>
        </row>
        <row r="259">
          <cell r="E259" t="str">
            <v>VA Commercial Coal</v>
          </cell>
          <cell r="F259">
            <v>4736</v>
          </cell>
          <cell r="G259">
            <v>2864</v>
          </cell>
          <cell r="H259">
            <v>3957</v>
          </cell>
          <cell r="I259">
            <v>6353</v>
          </cell>
          <cell r="J259">
            <v>6694</v>
          </cell>
          <cell r="K259">
            <v>6198</v>
          </cell>
          <cell r="L259">
            <v>8728</v>
          </cell>
          <cell r="M259">
            <v>4039</v>
          </cell>
          <cell r="N259">
            <v>4043</v>
          </cell>
          <cell r="O259">
            <v>2887</v>
          </cell>
          <cell r="P259">
            <v>1935</v>
          </cell>
          <cell r="Q259">
            <v>2883</v>
          </cell>
          <cell r="R259">
            <v>1703</v>
          </cell>
          <cell r="S259">
            <v>2285</v>
          </cell>
          <cell r="T259">
            <v>2084</v>
          </cell>
          <cell r="U259">
            <v>2763</v>
          </cell>
          <cell r="V259">
            <v>600</v>
          </cell>
          <cell r="W259">
            <v>1856</v>
          </cell>
          <cell r="X259">
            <v>1986</v>
          </cell>
          <cell r="Y259">
            <v>2328</v>
          </cell>
          <cell r="Z259">
            <v>2238</v>
          </cell>
          <cell r="AA259">
            <v>2384</v>
          </cell>
          <cell r="AB259">
            <v>1287</v>
          </cell>
          <cell r="AC259">
            <v>1337</v>
          </cell>
          <cell r="AD259">
            <v>1755</v>
          </cell>
          <cell r="AE259">
            <v>1331</v>
          </cell>
          <cell r="AF259"/>
        </row>
        <row r="260">
          <cell r="E260" t="str">
            <v>VT Commercial Coal</v>
          </cell>
          <cell r="F260">
            <v>141</v>
          </cell>
          <cell r="G260">
            <v>104</v>
          </cell>
          <cell r="H260">
            <v>121</v>
          </cell>
          <cell r="I260">
            <v>119</v>
          </cell>
          <cell r="J260">
            <v>106</v>
          </cell>
          <cell r="K260">
            <v>64</v>
          </cell>
          <cell r="L260">
            <v>37</v>
          </cell>
          <cell r="M260">
            <v>55</v>
          </cell>
          <cell r="N260">
            <v>47</v>
          </cell>
          <cell r="O260">
            <v>48</v>
          </cell>
          <cell r="P260">
            <v>23</v>
          </cell>
          <cell r="Q260">
            <v>45</v>
          </cell>
          <cell r="R260">
            <v>22</v>
          </cell>
          <cell r="S260">
            <v>22</v>
          </cell>
          <cell r="T260">
            <v>23</v>
          </cell>
          <cell r="U260">
            <v>23</v>
          </cell>
          <cell r="V260">
            <v>25</v>
          </cell>
          <cell r="W260">
            <v>30</v>
          </cell>
          <cell r="X260">
            <v>0</v>
          </cell>
          <cell r="Y260">
            <v>0</v>
          </cell>
          <cell r="Z260">
            <v>0</v>
          </cell>
          <cell r="AA260">
            <v>0</v>
          </cell>
          <cell r="AB260">
            <v>0</v>
          </cell>
          <cell r="AC260">
            <v>0</v>
          </cell>
          <cell r="AD260">
            <v>0</v>
          </cell>
          <cell r="AE260">
            <v>0</v>
          </cell>
          <cell r="AF260"/>
        </row>
        <row r="261">
          <cell r="E261" t="str">
            <v>WA Commercial Coal</v>
          </cell>
          <cell r="F261">
            <v>1147</v>
          </cell>
          <cell r="G261">
            <v>1470</v>
          </cell>
          <cell r="H261">
            <v>1661</v>
          </cell>
          <cell r="I261">
            <v>2103</v>
          </cell>
          <cell r="J261">
            <v>1641</v>
          </cell>
          <cell r="K261">
            <v>1535</v>
          </cell>
          <cell r="L261">
            <v>476</v>
          </cell>
          <cell r="M261">
            <v>440</v>
          </cell>
          <cell r="N261">
            <v>325</v>
          </cell>
          <cell r="O261">
            <v>380</v>
          </cell>
          <cell r="P261">
            <v>462</v>
          </cell>
          <cell r="Q261">
            <v>460</v>
          </cell>
          <cell r="R261">
            <v>476</v>
          </cell>
          <cell r="S261">
            <v>532</v>
          </cell>
          <cell r="T261">
            <v>487</v>
          </cell>
          <cell r="U261">
            <v>0</v>
          </cell>
          <cell r="V261">
            <v>1</v>
          </cell>
          <cell r="W261">
            <v>1</v>
          </cell>
          <cell r="X261">
            <v>0</v>
          </cell>
          <cell r="Y261">
            <v>0</v>
          </cell>
          <cell r="Z261">
            <v>0</v>
          </cell>
          <cell r="AA261">
            <v>0</v>
          </cell>
          <cell r="AB261">
            <v>0</v>
          </cell>
          <cell r="AC261">
            <v>0</v>
          </cell>
          <cell r="AD261">
            <v>0</v>
          </cell>
          <cell r="AE261">
            <v>0</v>
          </cell>
          <cell r="AF261"/>
        </row>
        <row r="262">
          <cell r="E262" t="str">
            <v>WI Commercial Coal</v>
          </cell>
          <cell r="F262">
            <v>100</v>
          </cell>
          <cell r="G262">
            <v>206</v>
          </cell>
          <cell r="H262">
            <v>88</v>
          </cell>
          <cell r="I262">
            <v>750</v>
          </cell>
          <cell r="J262">
            <v>1095</v>
          </cell>
          <cell r="K262">
            <v>2824</v>
          </cell>
          <cell r="L262">
            <v>2315</v>
          </cell>
          <cell r="M262">
            <v>3594</v>
          </cell>
          <cell r="N262">
            <v>3127</v>
          </cell>
          <cell r="O262">
            <v>3701</v>
          </cell>
          <cell r="P262">
            <v>3996</v>
          </cell>
          <cell r="Q262">
            <v>4122</v>
          </cell>
          <cell r="R262">
            <v>2713</v>
          </cell>
          <cell r="S262">
            <v>3338</v>
          </cell>
          <cell r="T262">
            <v>3343</v>
          </cell>
          <cell r="U262">
            <v>7279</v>
          </cell>
          <cell r="V262">
            <v>643</v>
          </cell>
          <cell r="W262">
            <v>1225</v>
          </cell>
          <cell r="X262">
            <v>4822</v>
          </cell>
          <cell r="Y262">
            <v>2950</v>
          </cell>
          <cell r="Z262">
            <v>3014</v>
          </cell>
          <cell r="AA262">
            <v>2675</v>
          </cell>
          <cell r="AB262">
            <v>811</v>
          </cell>
          <cell r="AC262">
            <v>869</v>
          </cell>
          <cell r="AD262">
            <v>713</v>
          </cell>
          <cell r="AE262">
            <v>536</v>
          </cell>
          <cell r="AF262"/>
        </row>
        <row r="263">
          <cell r="E263" t="str">
            <v>WV Commercial Coal</v>
          </cell>
          <cell r="F263">
            <v>3574</v>
          </cell>
          <cell r="G263">
            <v>1969</v>
          </cell>
          <cell r="H263">
            <v>1780</v>
          </cell>
          <cell r="I263">
            <v>2077</v>
          </cell>
          <cell r="J263">
            <v>1833</v>
          </cell>
          <cell r="K263">
            <v>1404</v>
          </cell>
          <cell r="L263">
            <v>2368</v>
          </cell>
          <cell r="M263">
            <v>2312</v>
          </cell>
          <cell r="N263">
            <v>3716</v>
          </cell>
          <cell r="O263">
            <v>3801</v>
          </cell>
          <cell r="P263">
            <v>4960</v>
          </cell>
          <cell r="Q263">
            <v>1053</v>
          </cell>
          <cell r="R263">
            <v>730</v>
          </cell>
          <cell r="S263">
            <v>918</v>
          </cell>
          <cell r="T263">
            <v>1240</v>
          </cell>
          <cell r="U263">
            <v>1825</v>
          </cell>
          <cell r="V263">
            <v>556</v>
          </cell>
          <cell r="W263">
            <v>1464</v>
          </cell>
          <cell r="X263">
            <v>0</v>
          </cell>
          <cell r="Y263">
            <v>0</v>
          </cell>
          <cell r="Z263">
            <v>0</v>
          </cell>
          <cell r="AA263">
            <v>0</v>
          </cell>
          <cell r="AB263">
            <v>0</v>
          </cell>
          <cell r="AC263">
            <v>0</v>
          </cell>
          <cell r="AD263">
            <v>0</v>
          </cell>
          <cell r="AE263">
            <v>0</v>
          </cell>
          <cell r="AF263"/>
        </row>
        <row r="264">
          <cell r="E264" t="str">
            <v>WY Commercial Coal</v>
          </cell>
          <cell r="F264">
            <v>2076</v>
          </cell>
          <cell r="G264">
            <v>2627</v>
          </cell>
          <cell r="H264">
            <v>1543</v>
          </cell>
          <cell r="I264">
            <v>2844</v>
          </cell>
          <cell r="J264">
            <v>3793</v>
          </cell>
          <cell r="K264">
            <v>2311</v>
          </cell>
          <cell r="L264">
            <v>6109</v>
          </cell>
          <cell r="M264">
            <v>2255</v>
          </cell>
          <cell r="N264">
            <v>2875</v>
          </cell>
          <cell r="O264">
            <v>1849</v>
          </cell>
          <cell r="P264">
            <v>2464</v>
          </cell>
          <cell r="Q264">
            <v>2196</v>
          </cell>
          <cell r="R264">
            <v>1481</v>
          </cell>
          <cell r="S264">
            <v>1555</v>
          </cell>
          <cell r="T264">
            <v>1639</v>
          </cell>
          <cell r="U264">
            <v>1138</v>
          </cell>
          <cell r="V264">
            <v>834</v>
          </cell>
          <cell r="W264">
            <v>944</v>
          </cell>
          <cell r="X264">
            <v>551</v>
          </cell>
          <cell r="Y264">
            <v>534</v>
          </cell>
          <cell r="Z264">
            <v>510</v>
          </cell>
          <cell r="AA264">
            <v>547</v>
          </cell>
          <cell r="AB264">
            <v>458</v>
          </cell>
          <cell r="AC264">
            <v>485</v>
          </cell>
          <cell r="AD264">
            <v>420</v>
          </cell>
          <cell r="AE264">
            <v>174</v>
          </cell>
          <cell r="AF264"/>
        </row>
        <row r="265">
          <cell r="E265" t="str">
            <v>AK Electric Power Coal</v>
          </cell>
          <cell r="F265">
            <v>4585</v>
          </cell>
          <cell r="G265">
            <v>4711</v>
          </cell>
          <cell r="H265">
            <v>4381</v>
          </cell>
          <cell r="I265">
            <v>4703</v>
          </cell>
          <cell r="J265">
            <v>4287</v>
          </cell>
          <cell r="K265">
            <v>4622</v>
          </cell>
          <cell r="L265">
            <v>3622</v>
          </cell>
          <cell r="M265">
            <v>3711</v>
          </cell>
          <cell r="N265">
            <v>8124</v>
          </cell>
          <cell r="O265">
            <v>7752</v>
          </cell>
          <cell r="P265">
            <v>8283</v>
          </cell>
          <cell r="Q265">
            <v>8507</v>
          </cell>
          <cell r="R265">
            <v>9068</v>
          </cell>
          <cell r="S265">
            <v>5555</v>
          </cell>
          <cell r="T265">
            <v>6305</v>
          </cell>
          <cell r="U265">
            <v>6087</v>
          </cell>
          <cell r="V265">
            <v>6245</v>
          </cell>
          <cell r="W265">
            <v>6247</v>
          </cell>
          <cell r="X265">
            <v>6176</v>
          </cell>
          <cell r="Y265">
            <v>6350</v>
          </cell>
          <cell r="Z265">
            <v>5958</v>
          </cell>
          <cell r="AA265">
            <v>5976</v>
          </cell>
          <cell r="AB265">
            <v>6301</v>
          </cell>
          <cell r="AC265">
            <v>5864</v>
          </cell>
          <cell r="AD265">
            <v>9892</v>
          </cell>
          <cell r="AE265">
            <v>11009</v>
          </cell>
          <cell r="AF265"/>
        </row>
        <row r="266">
          <cell r="E266" t="str">
            <v>AL Electric Power Coal</v>
          </cell>
          <cell r="F266">
            <v>536617</v>
          </cell>
          <cell r="G266">
            <v>578024</v>
          </cell>
          <cell r="H266">
            <v>607891</v>
          </cell>
          <cell r="I266">
            <v>670402</v>
          </cell>
          <cell r="J266">
            <v>627361</v>
          </cell>
          <cell r="K266">
            <v>684013</v>
          </cell>
          <cell r="L266">
            <v>739554</v>
          </cell>
          <cell r="M266">
            <v>718690</v>
          </cell>
          <cell r="N266">
            <v>729588</v>
          </cell>
          <cell r="O266">
            <v>744481</v>
          </cell>
          <cell r="P266">
            <v>786188</v>
          </cell>
          <cell r="Q266">
            <v>739969</v>
          </cell>
          <cell r="R266">
            <v>753149</v>
          </cell>
          <cell r="S266">
            <v>775843</v>
          </cell>
          <cell r="T266">
            <v>753426</v>
          </cell>
          <cell r="U266">
            <v>799611</v>
          </cell>
          <cell r="V266">
            <v>800642</v>
          </cell>
          <cell r="W266">
            <v>806975</v>
          </cell>
          <cell r="X266">
            <v>762110</v>
          </cell>
          <cell r="Y266">
            <v>571352</v>
          </cell>
          <cell r="Z266">
            <v>649866</v>
          </cell>
          <cell r="AA266">
            <v>586053</v>
          </cell>
          <cell r="AB266">
            <v>474066</v>
          </cell>
          <cell r="AC266">
            <v>488625</v>
          </cell>
          <cell r="AD266">
            <v>488647</v>
          </cell>
          <cell r="AE266">
            <v>424833</v>
          </cell>
          <cell r="AF266"/>
        </row>
        <row r="267">
          <cell r="E267" t="str">
            <v>AR Electric Power Coal</v>
          </cell>
          <cell r="F267">
            <v>206863</v>
          </cell>
          <cell r="G267">
            <v>209095</v>
          </cell>
          <cell r="H267">
            <v>213578</v>
          </cell>
          <cell r="I267">
            <v>192682</v>
          </cell>
          <cell r="J267">
            <v>213561</v>
          </cell>
          <cell r="K267">
            <v>229550</v>
          </cell>
          <cell r="L267">
            <v>251704</v>
          </cell>
          <cell r="M267">
            <v>239806</v>
          </cell>
          <cell r="N267">
            <v>247654</v>
          </cell>
          <cell r="O267">
            <v>259094</v>
          </cell>
          <cell r="P267">
            <v>257963</v>
          </cell>
          <cell r="Q267">
            <v>263081</v>
          </cell>
          <cell r="R267">
            <v>244784</v>
          </cell>
          <cell r="S267">
            <v>243527</v>
          </cell>
          <cell r="T267">
            <v>260084</v>
          </cell>
          <cell r="U267">
            <v>237894</v>
          </cell>
          <cell r="V267">
            <v>247823</v>
          </cell>
          <cell r="W267">
            <v>265232</v>
          </cell>
          <cell r="X267">
            <v>269282</v>
          </cell>
          <cell r="Y267">
            <v>256654</v>
          </cell>
          <cell r="Z267">
            <v>286417</v>
          </cell>
          <cell r="AA267">
            <v>300543</v>
          </cell>
          <cell r="AB267">
            <v>291578</v>
          </cell>
          <cell r="AC267">
            <v>322034</v>
          </cell>
          <cell r="AD267">
            <v>333753</v>
          </cell>
          <cell r="AE267">
            <v>222218</v>
          </cell>
          <cell r="AF267"/>
        </row>
        <row r="268">
          <cell r="E268" t="str">
            <v>AZ Electric Power Coal</v>
          </cell>
          <cell r="F268">
            <v>330161</v>
          </cell>
          <cell r="G268">
            <v>333518</v>
          </cell>
          <cell r="H268">
            <v>356833</v>
          </cell>
          <cell r="I268">
            <v>376336</v>
          </cell>
          <cell r="J268">
            <v>387732</v>
          </cell>
          <cell r="K268">
            <v>329673</v>
          </cell>
          <cell r="L268">
            <v>329469</v>
          </cell>
          <cell r="M268">
            <v>356152</v>
          </cell>
          <cell r="N268">
            <v>373335</v>
          </cell>
          <cell r="O268">
            <v>390094</v>
          </cell>
          <cell r="P268">
            <v>416851</v>
          </cell>
          <cell r="Q268">
            <v>409293</v>
          </cell>
          <cell r="R268">
            <v>392476</v>
          </cell>
          <cell r="S268">
            <v>391273</v>
          </cell>
          <cell r="T268">
            <v>409201</v>
          </cell>
          <cell r="U268">
            <v>412493</v>
          </cell>
          <cell r="V268">
            <v>415655</v>
          </cell>
          <cell r="W268">
            <v>423202</v>
          </cell>
          <cell r="X268">
            <v>445798</v>
          </cell>
          <cell r="Y268">
            <v>404530</v>
          </cell>
          <cell r="Z268">
            <v>447137</v>
          </cell>
          <cell r="AA268">
            <v>449888</v>
          </cell>
          <cell r="AB268">
            <v>411861</v>
          </cell>
          <cell r="AC268">
            <v>450547</v>
          </cell>
          <cell r="AD268">
            <v>442660</v>
          </cell>
          <cell r="AE268">
            <v>380388</v>
          </cell>
          <cell r="AF268"/>
        </row>
        <row r="269">
          <cell r="E269" t="str">
            <v>CA Electric Power Coal</v>
          </cell>
          <cell r="F269">
            <v>18840</v>
          </cell>
          <cell r="G269">
            <v>25499</v>
          </cell>
          <cell r="H269">
            <v>26710</v>
          </cell>
          <cell r="I269">
            <v>27751</v>
          </cell>
          <cell r="J269">
            <v>26581</v>
          </cell>
          <cell r="K269">
            <v>23328</v>
          </cell>
          <cell r="L269">
            <v>20000</v>
          </cell>
          <cell r="M269">
            <v>17965</v>
          </cell>
          <cell r="N269">
            <v>20082</v>
          </cell>
          <cell r="O269">
            <v>22121</v>
          </cell>
          <cell r="P269">
            <v>22070</v>
          </cell>
          <cell r="Q269">
            <v>21112</v>
          </cell>
          <cell r="R269">
            <v>22896</v>
          </cell>
          <cell r="S269">
            <v>21715</v>
          </cell>
          <cell r="T269">
            <v>22535</v>
          </cell>
          <cell r="U269">
            <v>20692</v>
          </cell>
          <cell r="V269">
            <v>21921</v>
          </cell>
          <cell r="W269">
            <v>23358</v>
          </cell>
          <cell r="X269">
            <v>23630</v>
          </cell>
          <cell r="Y269">
            <v>21085</v>
          </cell>
          <cell r="Z269">
            <v>21776</v>
          </cell>
          <cell r="AA269">
            <v>19692</v>
          </cell>
          <cell r="AB269">
            <v>13153</v>
          </cell>
          <cell r="AC269">
            <v>6214</v>
          </cell>
          <cell r="AD269">
            <v>6866</v>
          </cell>
          <cell r="AE269">
            <v>0</v>
          </cell>
          <cell r="AF269"/>
        </row>
        <row r="270">
          <cell r="E270" t="str">
            <v>CO Electric Power Coal</v>
          </cell>
          <cell r="F270">
            <v>320752</v>
          </cell>
          <cell r="G270">
            <v>313657</v>
          </cell>
          <cell r="H270">
            <v>323644</v>
          </cell>
          <cell r="I270">
            <v>330082</v>
          </cell>
          <cell r="J270">
            <v>340392</v>
          </cell>
          <cell r="K270">
            <v>327951</v>
          </cell>
          <cell r="L270">
            <v>342494</v>
          </cell>
          <cell r="M270">
            <v>345510</v>
          </cell>
          <cell r="N270">
            <v>356162</v>
          </cell>
          <cell r="O270">
            <v>352825</v>
          </cell>
          <cell r="P270">
            <v>376872</v>
          </cell>
          <cell r="Q270">
            <v>386729</v>
          </cell>
          <cell r="R270">
            <v>380631</v>
          </cell>
          <cell r="S270">
            <v>381424</v>
          </cell>
          <cell r="T270">
            <v>378530</v>
          </cell>
          <cell r="U270">
            <v>376774</v>
          </cell>
          <cell r="V270">
            <v>386369</v>
          </cell>
          <cell r="W270">
            <v>382945</v>
          </cell>
          <cell r="X270">
            <v>373035</v>
          </cell>
          <cell r="Y270">
            <v>340480</v>
          </cell>
          <cell r="Z270">
            <v>369089</v>
          </cell>
          <cell r="AA270">
            <v>362384</v>
          </cell>
          <cell r="AB270">
            <v>363589</v>
          </cell>
          <cell r="AC270">
            <v>355912</v>
          </cell>
          <cell r="AD270">
            <v>341975</v>
          </cell>
          <cell r="AE270">
            <v>331972</v>
          </cell>
          <cell r="AF270"/>
        </row>
        <row r="271">
          <cell r="E271" t="str">
            <v>CT Electric Power Coal</v>
          </cell>
          <cell r="F271">
            <v>38183</v>
          </cell>
          <cell r="G271">
            <v>38179</v>
          </cell>
          <cell r="H271">
            <v>38371</v>
          </cell>
          <cell r="I271">
            <v>36246</v>
          </cell>
          <cell r="J271">
            <v>37550</v>
          </cell>
          <cell r="K271">
            <v>40192</v>
          </cell>
          <cell r="L271">
            <v>40982</v>
          </cell>
          <cell r="M271">
            <v>44802</v>
          </cell>
          <cell r="N271">
            <v>32396</v>
          </cell>
          <cell r="O271">
            <v>15091</v>
          </cell>
          <cell r="P271">
            <v>36147</v>
          </cell>
          <cell r="Q271">
            <v>39890</v>
          </cell>
          <cell r="R271">
            <v>34105</v>
          </cell>
          <cell r="S271">
            <v>41763</v>
          </cell>
          <cell r="T271">
            <v>43896</v>
          </cell>
          <cell r="U271">
            <v>41877</v>
          </cell>
          <cell r="V271">
            <v>45629</v>
          </cell>
          <cell r="W271">
            <v>39846</v>
          </cell>
          <cell r="X271">
            <v>45188</v>
          </cell>
          <cell r="Y271">
            <v>26265</v>
          </cell>
          <cell r="Z271">
            <v>28711</v>
          </cell>
          <cell r="AA271">
            <v>6081</v>
          </cell>
          <cell r="AB271">
            <v>9290</v>
          </cell>
          <cell r="AC271">
            <v>7679</v>
          </cell>
          <cell r="AD271">
            <v>9097</v>
          </cell>
          <cell r="AE271">
            <v>6536</v>
          </cell>
          <cell r="AF271"/>
        </row>
        <row r="272">
          <cell r="E272" t="str">
            <v>DC Electric Power Coal</v>
          </cell>
          <cell r="F272">
            <v>0</v>
          </cell>
          <cell r="G272">
            <v>0</v>
          </cell>
          <cell r="H272">
            <v>0</v>
          </cell>
          <cell r="I272">
            <v>0</v>
          </cell>
          <cell r="J272">
            <v>0</v>
          </cell>
          <cell r="K272">
            <v>0</v>
          </cell>
          <cell r="L272">
            <v>0</v>
          </cell>
          <cell r="M272">
            <v>0</v>
          </cell>
          <cell r="N272">
            <v>0</v>
          </cell>
          <cell r="O272">
            <v>0</v>
          </cell>
          <cell r="P272">
            <v>0</v>
          </cell>
          <cell r="Q272">
            <v>0</v>
          </cell>
          <cell r="R272">
            <v>0</v>
          </cell>
          <cell r="S272">
            <v>0</v>
          </cell>
          <cell r="T272">
            <v>0</v>
          </cell>
          <cell r="U272">
            <v>0</v>
          </cell>
          <cell r="V272">
            <v>0</v>
          </cell>
          <cell r="W272">
            <v>0</v>
          </cell>
          <cell r="X272">
            <v>0</v>
          </cell>
          <cell r="Y272">
            <v>0</v>
          </cell>
          <cell r="Z272">
            <v>0</v>
          </cell>
          <cell r="AA272">
            <v>0</v>
          </cell>
          <cell r="AB272">
            <v>0</v>
          </cell>
          <cell r="AC272">
            <v>0</v>
          </cell>
          <cell r="AD272">
            <v>0</v>
          </cell>
          <cell r="AE272">
            <v>0</v>
          </cell>
          <cell r="AF272"/>
        </row>
        <row r="273">
          <cell r="E273" t="str">
            <v>DE Electric Power Coal</v>
          </cell>
          <cell r="F273">
            <v>53595</v>
          </cell>
          <cell r="G273">
            <v>51137</v>
          </cell>
          <cell r="H273">
            <v>42527</v>
          </cell>
          <cell r="I273">
            <v>57915</v>
          </cell>
          <cell r="J273">
            <v>51990</v>
          </cell>
          <cell r="K273">
            <v>47536</v>
          </cell>
          <cell r="L273">
            <v>46531</v>
          </cell>
          <cell r="M273">
            <v>44046</v>
          </cell>
          <cell r="N273">
            <v>41250</v>
          </cell>
          <cell r="O273">
            <v>32169</v>
          </cell>
          <cell r="P273">
            <v>45452</v>
          </cell>
          <cell r="Q273">
            <v>33831</v>
          </cell>
          <cell r="R273">
            <v>37971</v>
          </cell>
          <cell r="S273">
            <v>44423</v>
          </cell>
          <cell r="T273">
            <v>50487</v>
          </cell>
          <cell r="U273">
            <v>53625</v>
          </cell>
          <cell r="V273">
            <v>53921</v>
          </cell>
          <cell r="W273">
            <v>61108</v>
          </cell>
          <cell r="X273">
            <v>58693</v>
          </cell>
          <cell r="Y273">
            <v>33373</v>
          </cell>
          <cell r="Z273">
            <v>30253</v>
          </cell>
          <cell r="AA273">
            <v>17881</v>
          </cell>
          <cell r="AB273">
            <v>17384</v>
          </cell>
          <cell r="AC273">
            <v>18254</v>
          </cell>
          <cell r="AD273">
            <v>10238</v>
          </cell>
          <cell r="AE273">
            <v>7149</v>
          </cell>
          <cell r="AF273"/>
        </row>
        <row r="274">
          <cell r="E274" t="str">
            <v>FL Electric Power Coal</v>
          </cell>
          <cell r="F274">
            <v>603104</v>
          </cell>
          <cell r="G274">
            <v>621827</v>
          </cell>
          <cell r="H274">
            <v>615673</v>
          </cell>
          <cell r="I274">
            <v>621621</v>
          </cell>
          <cell r="J274">
            <v>630388</v>
          </cell>
          <cell r="K274">
            <v>653636</v>
          </cell>
          <cell r="L274">
            <v>713903</v>
          </cell>
          <cell r="M274">
            <v>717586</v>
          </cell>
          <cell r="N274">
            <v>717359</v>
          </cell>
          <cell r="O274">
            <v>686393</v>
          </cell>
          <cell r="P274">
            <v>728147</v>
          </cell>
          <cell r="Q274">
            <v>694351</v>
          </cell>
          <cell r="R274">
            <v>688794</v>
          </cell>
          <cell r="S274">
            <v>695296</v>
          </cell>
          <cell r="T274">
            <v>672034</v>
          </cell>
          <cell r="U274">
            <v>644719</v>
          </cell>
          <cell r="V274">
            <v>667544</v>
          </cell>
          <cell r="W274">
            <v>692870</v>
          </cell>
          <cell r="X274">
            <v>665854</v>
          </cell>
          <cell r="Y274">
            <v>557466</v>
          </cell>
          <cell r="Z274">
            <v>615698</v>
          </cell>
          <cell r="AA274">
            <v>540109</v>
          </cell>
          <cell r="AB274">
            <v>470212</v>
          </cell>
          <cell r="AC274">
            <v>490158</v>
          </cell>
          <cell r="AD274">
            <v>541872</v>
          </cell>
          <cell r="AE274">
            <v>451546</v>
          </cell>
          <cell r="AF274"/>
        </row>
        <row r="275">
          <cell r="E275" t="str">
            <v>GA Electric Power Coal</v>
          </cell>
          <cell r="F275">
            <v>657427</v>
          </cell>
          <cell r="G275">
            <v>590342</v>
          </cell>
          <cell r="H275">
            <v>567247</v>
          </cell>
          <cell r="I275">
            <v>611453</v>
          </cell>
          <cell r="J275">
            <v>636575</v>
          </cell>
          <cell r="K275">
            <v>673228</v>
          </cell>
          <cell r="L275">
            <v>673119</v>
          </cell>
          <cell r="M275">
            <v>716220</v>
          </cell>
          <cell r="N275">
            <v>717508</v>
          </cell>
          <cell r="O275">
            <v>732824</v>
          </cell>
          <cell r="P275">
            <v>768277</v>
          </cell>
          <cell r="Q275">
            <v>720457</v>
          </cell>
          <cell r="R275">
            <v>759665</v>
          </cell>
          <cell r="S275">
            <v>773493</v>
          </cell>
          <cell r="T275">
            <v>789365</v>
          </cell>
          <cell r="U275">
            <v>856300</v>
          </cell>
          <cell r="V275">
            <v>851994</v>
          </cell>
          <cell r="W275">
            <v>895834</v>
          </cell>
          <cell r="X275">
            <v>849111</v>
          </cell>
          <cell r="Y275">
            <v>696687</v>
          </cell>
          <cell r="Z275">
            <v>735954</v>
          </cell>
          <cell r="AA275">
            <v>605294</v>
          </cell>
          <cell r="AB275">
            <v>413654</v>
          </cell>
          <cell r="AC275">
            <v>407385</v>
          </cell>
          <cell r="AD275">
            <v>461406</v>
          </cell>
          <cell r="AE275">
            <v>382491</v>
          </cell>
          <cell r="AF275"/>
        </row>
        <row r="276">
          <cell r="E276" t="str">
            <v>HI Electric Power Coal</v>
          </cell>
          <cell r="F276">
            <v>26</v>
          </cell>
          <cell r="G276">
            <v>144</v>
          </cell>
          <cell r="H276">
            <v>5583</v>
          </cell>
          <cell r="I276">
            <v>13762</v>
          </cell>
          <cell r="J276">
            <v>13891</v>
          </cell>
          <cell r="K276">
            <v>15795</v>
          </cell>
          <cell r="L276">
            <v>16731</v>
          </cell>
          <cell r="M276">
            <v>16778</v>
          </cell>
          <cell r="N276">
            <v>14859</v>
          </cell>
          <cell r="O276">
            <v>14999</v>
          </cell>
          <cell r="P276">
            <v>15514</v>
          </cell>
          <cell r="Q276">
            <v>15730</v>
          </cell>
          <cell r="R276">
            <v>15963</v>
          </cell>
          <cell r="S276">
            <v>16670</v>
          </cell>
          <cell r="T276">
            <v>16661</v>
          </cell>
          <cell r="U276">
            <v>15095</v>
          </cell>
          <cell r="V276">
            <v>14465</v>
          </cell>
          <cell r="W276">
            <v>15313</v>
          </cell>
          <cell r="X276">
            <v>15784</v>
          </cell>
          <cell r="Y276">
            <v>15049</v>
          </cell>
          <cell r="Z276">
            <v>15702</v>
          </cell>
          <cell r="AA276">
            <v>14775</v>
          </cell>
          <cell r="AB276">
            <v>15432</v>
          </cell>
          <cell r="AC276">
            <v>13948</v>
          </cell>
          <cell r="AD276">
            <v>15873</v>
          </cell>
          <cell r="AE276">
            <v>14495</v>
          </cell>
          <cell r="AF276"/>
        </row>
        <row r="277">
          <cell r="E277" t="str">
            <v>IA Electric Power Coal</v>
          </cell>
          <cell r="F277">
            <v>275971</v>
          </cell>
          <cell r="G277">
            <v>284610</v>
          </cell>
          <cell r="H277">
            <v>274853</v>
          </cell>
          <cell r="I277">
            <v>292152</v>
          </cell>
          <cell r="J277">
            <v>292975</v>
          </cell>
          <cell r="K277">
            <v>312199</v>
          </cell>
          <cell r="L277">
            <v>312526</v>
          </cell>
          <cell r="M277">
            <v>317944</v>
          </cell>
          <cell r="N277">
            <v>358071</v>
          </cell>
          <cell r="O277">
            <v>358475</v>
          </cell>
          <cell r="P277">
            <v>378195</v>
          </cell>
          <cell r="Q277">
            <v>378201</v>
          </cell>
          <cell r="R277">
            <v>375438</v>
          </cell>
          <cell r="S277">
            <v>377382</v>
          </cell>
          <cell r="T277">
            <v>379887</v>
          </cell>
          <cell r="U277">
            <v>364184</v>
          </cell>
          <cell r="V277">
            <v>367263</v>
          </cell>
          <cell r="W277">
            <v>396784</v>
          </cell>
          <cell r="X277">
            <v>421796</v>
          </cell>
          <cell r="Y277">
            <v>385860</v>
          </cell>
          <cell r="Z277">
            <v>421662</v>
          </cell>
          <cell r="AA277">
            <v>387119</v>
          </cell>
          <cell r="AB277">
            <v>354097</v>
          </cell>
          <cell r="AC277">
            <v>333281</v>
          </cell>
          <cell r="AD277">
            <v>337689</v>
          </cell>
          <cell r="AE277">
            <v>291814</v>
          </cell>
          <cell r="AF277"/>
        </row>
        <row r="278">
          <cell r="E278" t="str">
            <v>ID Electric Power Coal</v>
          </cell>
          <cell r="F278">
            <v>0</v>
          </cell>
          <cell r="G278">
            <v>0</v>
          </cell>
          <cell r="H278">
            <v>0</v>
          </cell>
          <cell r="I278">
            <v>0</v>
          </cell>
          <cell r="J278">
            <v>0</v>
          </cell>
          <cell r="K278">
            <v>0</v>
          </cell>
          <cell r="L278">
            <v>0</v>
          </cell>
          <cell r="M278">
            <v>0</v>
          </cell>
          <cell r="N278">
            <v>0</v>
          </cell>
          <cell r="O278">
            <v>0</v>
          </cell>
          <cell r="P278">
            <v>0</v>
          </cell>
          <cell r="Q278">
            <v>0</v>
          </cell>
          <cell r="R278">
            <v>0</v>
          </cell>
          <cell r="S278">
            <v>0</v>
          </cell>
          <cell r="T278">
            <v>0</v>
          </cell>
          <cell r="U278">
            <v>0</v>
          </cell>
          <cell r="V278">
            <v>0</v>
          </cell>
          <cell r="W278">
            <v>0</v>
          </cell>
          <cell r="X278">
            <v>0</v>
          </cell>
          <cell r="Y278">
            <v>0</v>
          </cell>
          <cell r="Z278">
            <v>0</v>
          </cell>
          <cell r="AA278">
            <v>0</v>
          </cell>
          <cell r="AB278">
            <v>0</v>
          </cell>
          <cell r="AC278">
            <v>0</v>
          </cell>
          <cell r="AD278">
            <v>0</v>
          </cell>
          <cell r="AE278">
            <v>0</v>
          </cell>
          <cell r="AF278"/>
        </row>
        <row r="279">
          <cell r="E279" t="str">
            <v>IL Electric Power Coal</v>
          </cell>
          <cell r="F279">
            <v>591381</v>
          </cell>
          <cell r="G279">
            <v>594963</v>
          </cell>
          <cell r="H279">
            <v>545116</v>
          </cell>
          <cell r="I279">
            <v>658287</v>
          </cell>
          <cell r="J279">
            <v>670247</v>
          </cell>
          <cell r="K279">
            <v>677021</v>
          </cell>
          <cell r="L279">
            <v>765469</v>
          </cell>
          <cell r="M279">
            <v>812757</v>
          </cell>
          <cell r="N279">
            <v>791454</v>
          </cell>
          <cell r="O279">
            <v>806475</v>
          </cell>
          <cell r="P279">
            <v>875224</v>
          </cell>
          <cell r="Q279">
            <v>867200</v>
          </cell>
          <cell r="R279">
            <v>886076</v>
          </cell>
          <cell r="S279">
            <v>905846</v>
          </cell>
          <cell r="T279">
            <v>970191</v>
          </cell>
          <cell r="U279">
            <v>951645</v>
          </cell>
          <cell r="V279">
            <v>947121</v>
          </cell>
          <cell r="W279">
            <v>988271</v>
          </cell>
          <cell r="X279">
            <v>1003201</v>
          </cell>
          <cell r="Y279">
            <v>937124</v>
          </cell>
          <cell r="Z279">
            <v>969140</v>
          </cell>
          <cell r="AA279">
            <v>938266</v>
          </cell>
          <cell r="AB279">
            <v>852802</v>
          </cell>
          <cell r="AC279">
            <v>912524</v>
          </cell>
          <cell r="AD279">
            <v>905508</v>
          </cell>
          <cell r="AE279">
            <v>761523</v>
          </cell>
          <cell r="AF279"/>
        </row>
        <row r="280">
          <cell r="E280" t="str">
            <v>IN Electric Power Coal</v>
          </cell>
          <cell r="F280">
            <v>1006664</v>
          </cell>
          <cell r="G280">
            <v>1007661</v>
          </cell>
          <cell r="H280">
            <v>992327</v>
          </cell>
          <cell r="I280">
            <v>1030732</v>
          </cell>
          <cell r="J280">
            <v>1063351</v>
          </cell>
          <cell r="K280">
            <v>1079554</v>
          </cell>
          <cell r="L280">
            <v>1097250</v>
          </cell>
          <cell r="M280">
            <v>1143408</v>
          </cell>
          <cell r="N280">
            <v>1160506</v>
          </cell>
          <cell r="O280">
            <v>1192281</v>
          </cell>
          <cell r="P280">
            <v>1259207</v>
          </cell>
          <cell r="Q280">
            <v>1209591</v>
          </cell>
          <cell r="R280">
            <v>1190555</v>
          </cell>
          <cell r="S280">
            <v>1215446</v>
          </cell>
          <cell r="T280">
            <v>1244488</v>
          </cell>
          <cell r="U280">
            <v>1271666</v>
          </cell>
          <cell r="V280">
            <v>1276979</v>
          </cell>
          <cell r="W280">
            <v>1271192</v>
          </cell>
          <cell r="X280">
            <v>1276566</v>
          </cell>
          <cell r="Y280">
            <v>1132907</v>
          </cell>
          <cell r="Z280">
            <v>1174354</v>
          </cell>
          <cell r="AA280">
            <v>1092097</v>
          </cell>
          <cell r="AB280">
            <v>973320</v>
          </cell>
          <cell r="AC280">
            <v>984376</v>
          </cell>
          <cell r="AD280">
            <v>1033621</v>
          </cell>
          <cell r="AE280">
            <v>836675</v>
          </cell>
          <cell r="AF280"/>
        </row>
        <row r="281">
          <cell r="E281" t="str">
            <v>KS Electric Power Coal</v>
          </cell>
          <cell r="F281">
            <v>267931</v>
          </cell>
          <cell r="G281">
            <v>264902</v>
          </cell>
          <cell r="H281">
            <v>249426</v>
          </cell>
          <cell r="I281">
            <v>298816</v>
          </cell>
          <cell r="J281">
            <v>296874</v>
          </cell>
          <cell r="K281">
            <v>285468</v>
          </cell>
          <cell r="L281">
            <v>332514</v>
          </cell>
          <cell r="M281">
            <v>307497</v>
          </cell>
          <cell r="N281">
            <v>306667</v>
          </cell>
          <cell r="O281">
            <v>326457</v>
          </cell>
          <cell r="P281">
            <v>359291</v>
          </cell>
          <cell r="Q281">
            <v>350776</v>
          </cell>
          <cell r="R281">
            <v>387378</v>
          </cell>
          <cell r="S281">
            <v>385618</v>
          </cell>
          <cell r="T281">
            <v>380456</v>
          </cell>
          <cell r="U281">
            <v>374808</v>
          </cell>
          <cell r="V281">
            <v>358530</v>
          </cell>
          <cell r="W281">
            <v>390566</v>
          </cell>
          <cell r="X281">
            <v>367795</v>
          </cell>
          <cell r="Y281">
            <v>353604</v>
          </cell>
          <cell r="Z281">
            <v>357256</v>
          </cell>
          <cell r="AA281">
            <v>344017</v>
          </cell>
          <cell r="AB281">
            <v>305586</v>
          </cell>
          <cell r="AC281">
            <v>324784</v>
          </cell>
          <cell r="AD281">
            <v>313624</v>
          </cell>
          <cell r="AE281">
            <v>270652</v>
          </cell>
          <cell r="AF281"/>
        </row>
        <row r="282">
          <cell r="E282" t="str">
            <v>KY Electric Power Coal</v>
          </cell>
          <cell r="F282">
            <v>712753</v>
          </cell>
          <cell r="G282">
            <v>724340</v>
          </cell>
          <cell r="H282">
            <v>736395</v>
          </cell>
          <cell r="I282">
            <v>823679</v>
          </cell>
          <cell r="J282">
            <v>806515</v>
          </cell>
          <cell r="K282">
            <v>831925</v>
          </cell>
          <cell r="L282">
            <v>855559</v>
          </cell>
          <cell r="M282">
            <v>886738</v>
          </cell>
          <cell r="N282">
            <v>882165</v>
          </cell>
          <cell r="O282">
            <v>914757</v>
          </cell>
          <cell r="P282">
            <v>932976</v>
          </cell>
          <cell r="Q282">
            <v>944072</v>
          </cell>
          <cell r="R282">
            <v>888915</v>
          </cell>
          <cell r="S282">
            <v>882520</v>
          </cell>
          <cell r="T282">
            <v>894733</v>
          </cell>
          <cell r="U282">
            <v>920850</v>
          </cell>
          <cell r="V282">
            <v>958508</v>
          </cell>
          <cell r="W282">
            <v>953699</v>
          </cell>
          <cell r="X282">
            <v>965722</v>
          </cell>
          <cell r="Y282">
            <v>892391</v>
          </cell>
          <cell r="Z282">
            <v>958439</v>
          </cell>
          <cell r="AA282">
            <v>961616</v>
          </cell>
          <cell r="AB282">
            <v>879779</v>
          </cell>
          <cell r="AC282">
            <v>886561</v>
          </cell>
          <cell r="AD282">
            <v>886357</v>
          </cell>
          <cell r="AE282">
            <v>769733</v>
          </cell>
          <cell r="AF282"/>
        </row>
        <row r="283">
          <cell r="E283" t="str">
            <v>LA Electric Power Coal</v>
          </cell>
          <cell r="F283">
            <v>192908</v>
          </cell>
          <cell r="G283">
            <v>203967</v>
          </cell>
          <cell r="H283">
            <v>212455</v>
          </cell>
          <cell r="I283">
            <v>212646</v>
          </cell>
          <cell r="J283">
            <v>219436</v>
          </cell>
          <cell r="K283">
            <v>209047</v>
          </cell>
          <cell r="L283">
            <v>203304</v>
          </cell>
          <cell r="M283">
            <v>224402</v>
          </cell>
          <cell r="N283">
            <v>224250</v>
          </cell>
          <cell r="O283">
            <v>226756</v>
          </cell>
          <cell r="P283">
            <v>251874</v>
          </cell>
          <cell r="Q283">
            <v>238009</v>
          </cell>
          <cell r="R283">
            <v>230806</v>
          </cell>
          <cell r="S283">
            <v>244839</v>
          </cell>
          <cell r="T283">
            <v>254657</v>
          </cell>
          <cell r="U283">
            <v>251917</v>
          </cell>
          <cell r="V283">
            <v>263446</v>
          </cell>
          <cell r="W283">
            <v>248067</v>
          </cell>
          <cell r="X283">
            <v>260727</v>
          </cell>
          <cell r="Y283">
            <v>252178</v>
          </cell>
          <cell r="Z283">
            <v>259225</v>
          </cell>
          <cell r="AA283">
            <v>268694</v>
          </cell>
          <cell r="AB283">
            <v>236527</v>
          </cell>
          <cell r="AC283">
            <v>225754</v>
          </cell>
          <cell r="AD283">
            <v>207043</v>
          </cell>
          <cell r="AE283">
            <v>170498</v>
          </cell>
          <cell r="AF283"/>
        </row>
        <row r="284">
          <cell r="E284" t="str">
            <v>MA Electric Power Coal</v>
          </cell>
          <cell r="F284">
            <v>110609</v>
          </cell>
          <cell r="G284">
            <v>115130</v>
          </cell>
          <cell r="H284">
            <v>106744</v>
          </cell>
          <cell r="I284">
            <v>95640</v>
          </cell>
          <cell r="J284">
            <v>99573</v>
          </cell>
          <cell r="K284">
            <v>103635</v>
          </cell>
          <cell r="L284">
            <v>111930</v>
          </cell>
          <cell r="M284">
            <v>121264</v>
          </cell>
          <cell r="N284">
            <v>108298</v>
          </cell>
          <cell r="O284">
            <v>111777</v>
          </cell>
          <cell r="P284">
            <v>112735</v>
          </cell>
          <cell r="Q284">
            <v>107146</v>
          </cell>
          <cell r="R284">
            <v>114994</v>
          </cell>
          <cell r="S284">
            <v>106550</v>
          </cell>
          <cell r="T284">
            <v>102735</v>
          </cell>
          <cell r="U284">
            <v>116390</v>
          </cell>
          <cell r="V284">
            <v>109747</v>
          </cell>
          <cell r="W284">
            <v>117364</v>
          </cell>
          <cell r="X284">
            <v>104675</v>
          </cell>
          <cell r="Y284">
            <v>90740</v>
          </cell>
          <cell r="Z284">
            <v>82097</v>
          </cell>
          <cell r="AA284">
            <v>41329</v>
          </cell>
          <cell r="AB284">
            <v>22372</v>
          </cell>
          <cell r="AC284">
            <v>40594</v>
          </cell>
          <cell r="AD284">
            <v>28327</v>
          </cell>
          <cell r="AE284">
            <v>22962</v>
          </cell>
          <cell r="AF284"/>
        </row>
        <row r="285">
          <cell r="E285" t="str">
            <v>MD Electric Power Coal</v>
          </cell>
          <cell r="F285">
            <v>227902</v>
          </cell>
          <cell r="G285">
            <v>220903</v>
          </cell>
          <cell r="H285">
            <v>229356</v>
          </cell>
          <cell r="I285">
            <v>242866</v>
          </cell>
          <cell r="J285">
            <v>249201</v>
          </cell>
          <cell r="K285">
            <v>262939</v>
          </cell>
          <cell r="L285">
            <v>271711</v>
          </cell>
          <cell r="M285">
            <v>269025</v>
          </cell>
          <cell r="N285">
            <v>283308</v>
          </cell>
          <cell r="O285">
            <v>284088</v>
          </cell>
          <cell r="P285">
            <v>289747</v>
          </cell>
          <cell r="Q285">
            <v>283345</v>
          </cell>
          <cell r="R285">
            <v>291706</v>
          </cell>
          <cell r="S285">
            <v>297613</v>
          </cell>
          <cell r="T285">
            <v>291315</v>
          </cell>
          <cell r="U285">
            <v>295546</v>
          </cell>
          <cell r="V285">
            <v>293181</v>
          </cell>
          <cell r="W285">
            <v>297200</v>
          </cell>
          <cell r="X285">
            <v>279847</v>
          </cell>
          <cell r="Y285">
            <v>243998</v>
          </cell>
          <cell r="Z285">
            <v>242944</v>
          </cell>
          <cell r="AA285">
            <v>218918</v>
          </cell>
          <cell r="AB285">
            <v>171407</v>
          </cell>
          <cell r="AC285">
            <v>167590</v>
          </cell>
          <cell r="AD285">
            <v>185394</v>
          </cell>
          <cell r="AE285">
            <v>150952</v>
          </cell>
          <cell r="AF285"/>
        </row>
        <row r="286">
          <cell r="E286" t="str">
            <v>ME Electric Power Coal</v>
          </cell>
          <cell r="F286">
            <v>3808</v>
          </cell>
          <cell r="G286">
            <v>6052</v>
          </cell>
          <cell r="H286">
            <v>6044</v>
          </cell>
          <cell r="I286">
            <v>6171</v>
          </cell>
          <cell r="J286">
            <v>6044</v>
          </cell>
          <cell r="K286">
            <v>3927</v>
          </cell>
          <cell r="L286">
            <v>3978</v>
          </cell>
          <cell r="M286">
            <v>4134</v>
          </cell>
          <cell r="N286">
            <v>3825</v>
          </cell>
          <cell r="O286">
            <v>3922</v>
          </cell>
          <cell r="P286">
            <v>4216</v>
          </cell>
          <cell r="Q286">
            <v>4597</v>
          </cell>
          <cell r="R286">
            <v>5664</v>
          </cell>
          <cell r="S286">
            <v>4315</v>
          </cell>
          <cell r="T286">
            <v>4312</v>
          </cell>
          <cell r="U286">
            <v>3764</v>
          </cell>
          <cell r="V286">
            <v>3767</v>
          </cell>
          <cell r="W286">
            <v>3583</v>
          </cell>
          <cell r="X286">
            <v>3275</v>
          </cell>
          <cell r="Y286">
            <v>856</v>
          </cell>
          <cell r="Z286">
            <v>1418</v>
          </cell>
          <cell r="AA286">
            <v>969</v>
          </cell>
          <cell r="AB286">
            <v>810</v>
          </cell>
          <cell r="AC286">
            <v>967</v>
          </cell>
          <cell r="AD286">
            <v>1328</v>
          </cell>
          <cell r="AE286">
            <v>1846</v>
          </cell>
          <cell r="AF286"/>
        </row>
        <row r="287">
          <cell r="E287" t="str">
            <v>MI Electric Power Coal</v>
          </cell>
          <cell r="F287">
            <v>663512</v>
          </cell>
          <cell r="G287">
            <v>665100</v>
          </cell>
          <cell r="H287">
            <v>626468</v>
          </cell>
          <cell r="I287">
            <v>631389</v>
          </cell>
          <cell r="J287">
            <v>686693</v>
          </cell>
          <cell r="K287">
            <v>671226</v>
          </cell>
          <cell r="L287">
            <v>682054</v>
          </cell>
          <cell r="M287">
            <v>681359</v>
          </cell>
          <cell r="N287">
            <v>725314</v>
          </cell>
          <cell r="O287">
            <v>712161</v>
          </cell>
          <cell r="P287">
            <v>694689</v>
          </cell>
          <cell r="Q287">
            <v>690540</v>
          </cell>
          <cell r="R287">
            <v>660763</v>
          </cell>
          <cell r="S287">
            <v>672569</v>
          </cell>
          <cell r="T287">
            <v>691202</v>
          </cell>
          <cell r="U287">
            <v>718246</v>
          </cell>
          <cell r="V287">
            <v>693365</v>
          </cell>
          <cell r="W287">
            <v>721334</v>
          </cell>
          <cell r="X287">
            <v>712368</v>
          </cell>
          <cell r="Y287">
            <v>682465</v>
          </cell>
          <cell r="Z287">
            <v>677558</v>
          </cell>
          <cell r="AA287">
            <v>620398</v>
          </cell>
          <cell r="AB287">
            <v>559748</v>
          </cell>
          <cell r="AC287">
            <v>588873</v>
          </cell>
          <cell r="AD287">
            <v>554168</v>
          </cell>
          <cell r="AE287">
            <v>554989</v>
          </cell>
          <cell r="AF287"/>
        </row>
        <row r="288">
          <cell r="E288" t="str">
            <v>MN Electric Power Coal</v>
          </cell>
          <cell r="F288">
            <v>298455</v>
          </cell>
          <cell r="G288">
            <v>284609</v>
          </cell>
          <cell r="H288">
            <v>280715</v>
          </cell>
          <cell r="I288">
            <v>299028</v>
          </cell>
          <cell r="J288">
            <v>301440</v>
          </cell>
          <cell r="K288">
            <v>305898</v>
          </cell>
          <cell r="L288">
            <v>311872</v>
          </cell>
          <cell r="M288">
            <v>311574</v>
          </cell>
          <cell r="N288">
            <v>318737</v>
          </cell>
          <cell r="O288">
            <v>304830</v>
          </cell>
          <cell r="P288">
            <v>333319</v>
          </cell>
          <cell r="Q288">
            <v>328862</v>
          </cell>
          <cell r="R288">
            <v>334601</v>
          </cell>
          <cell r="S288">
            <v>366657</v>
          </cell>
          <cell r="T288">
            <v>353845</v>
          </cell>
          <cell r="U288">
            <v>353021</v>
          </cell>
          <cell r="V288">
            <v>345133</v>
          </cell>
          <cell r="W288">
            <v>339197</v>
          </cell>
          <cell r="X288">
            <v>332153</v>
          </cell>
          <cell r="Y288">
            <v>305307</v>
          </cell>
          <cell r="Z288">
            <v>289749</v>
          </cell>
          <cell r="AA288">
            <v>290224</v>
          </cell>
          <cell r="AB288">
            <v>236434</v>
          </cell>
          <cell r="AC288">
            <v>243525</v>
          </cell>
          <cell r="AD288">
            <v>289683</v>
          </cell>
          <cell r="AE288">
            <v>253939</v>
          </cell>
          <cell r="AF288"/>
        </row>
        <row r="289">
          <cell r="E289" t="str">
            <v>MO Electric Power Coal</v>
          </cell>
          <cell r="F289">
            <v>502966</v>
          </cell>
          <cell r="G289">
            <v>499627</v>
          </cell>
          <cell r="H289">
            <v>490687</v>
          </cell>
          <cell r="I289">
            <v>434180</v>
          </cell>
          <cell r="J289">
            <v>510354</v>
          </cell>
          <cell r="K289">
            <v>563417</v>
          </cell>
          <cell r="L289">
            <v>600580</v>
          </cell>
          <cell r="M289">
            <v>632551</v>
          </cell>
          <cell r="N289">
            <v>664129</v>
          </cell>
          <cell r="O289">
            <v>654537</v>
          </cell>
          <cell r="P289">
            <v>663267</v>
          </cell>
          <cell r="Q289">
            <v>688182</v>
          </cell>
          <cell r="R289">
            <v>698313</v>
          </cell>
          <cell r="S289">
            <v>768079</v>
          </cell>
          <cell r="T289">
            <v>778548</v>
          </cell>
          <cell r="U289">
            <v>806682</v>
          </cell>
          <cell r="V289">
            <v>799819</v>
          </cell>
          <cell r="W289">
            <v>773971</v>
          </cell>
          <cell r="X289">
            <v>766074</v>
          </cell>
          <cell r="Y289">
            <v>744467</v>
          </cell>
          <cell r="Z289">
            <v>780636</v>
          </cell>
          <cell r="AA289">
            <v>810422</v>
          </cell>
          <cell r="AB289">
            <v>743444</v>
          </cell>
          <cell r="AC289">
            <v>780146</v>
          </cell>
          <cell r="AD289">
            <v>754299</v>
          </cell>
          <cell r="AE289">
            <v>673709</v>
          </cell>
          <cell r="AF289"/>
        </row>
        <row r="290">
          <cell r="E290" t="str">
            <v>MS Electric Power Coal</v>
          </cell>
          <cell r="F290">
            <v>97640</v>
          </cell>
          <cell r="G290">
            <v>89669</v>
          </cell>
          <cell r="H290">
            <v>81006</v>
          </cell>
          <cell r="I290">
            <v>93008</v>
          </cell>
          <cell r="J290">
            <v>90188</v>
          </cell>
          <cell r="K290">
            <v>96887</v>
          </cell>
          <cell r="L290">
            <v>122205</v>
          </cell>
          <cell r="M290">
            <v>126535</v>
          </cell>
          <cell r="N290">
            <v>120793</v>
          </cell>
          <cell r="O290">
            <v>133184</v>
          </cell>
          <cell r="P290">
            <v>143780</v>
          </cell>
          <cell r="Q290">
            <v>194552</v>
          </cell>
          <cell r="R290">
            <v>150707</v>
          </cell>
          <cell r="S290">
            <v>175412</v>
          </cell>
          <cell r="T290">
            <v>181248</v>
          </cell>
          <cell r="U290">
            <v>173414</v>
          </cell>
          <cell r="V290">
            <v>186441</v>
          </cell>
          <cell r="W290">
            <v>181521</v>
          </cell>
          <cell r="X290">
            <v>174025</v>
          </cell>
          <cell r="Y290">
            <v>139095</v>
          </cell>
          <cell r="Z290">
            <v>145614</v>
          </cell>
          <cell r="AA290">
            <v>104924</v>
          </cell>
          <cell r="AB290">
            <v>79848</v>
          </cell>
          <cell r="AC290">
            <v>94966</v>
          </cell>
          <cell r="AD290">
            <v>114021</v>
          </cell>
          <cell r="AE290">
            <v>69064</v>
          </cell>
          <cell r="AF290"/>
        </row>
        <row r="291">
          <cell r="E291" t="str">
            <v>MT Electric Power Coal</v>
          </cell>
          <cell r="F291">
            <v>163735</v>
          </cell>
          <cell r="G291">
            <v>178210</v>
          </cell>
          <cell r="H291">
            <v>188996</v>
          </cell>
          <cell r="I291">
            <v>154885</v>
          </cell>
          <cell r="J291">
            <v>183128</v>
          </cell>
          <cell r="K291">
            <v>163843</v>
          </cell>
          <cell r="L291">
            <v>136295</v>
          </cell>
          <cell r="M291">
            <v>159164</v>
          </cell>
          <cell r="N291">
            <v>183402</v>
          </cell>
          <cell r="O291">
            <v>183694</v>
          </cell>
          <cell r="P291">
            <v>174076</v>
          </cell>
          <cell r="Q291">
            <v>181732</v>
          </cell>
          <cell r="R291">
            <v>164921</v>
          </cell>
          <cell r="S291">
            <v>187579</v>
          </cell>
          <cell r="T291">
            <v>192292</v>
          </cell>
          <cell r="U291">
            <v>195551</v>
          </cell>
          <cell r="V291">
            <v>190486</v>
          </cell>
          <cell r="W291">
            <v>200816</v>
          </cell>
          <cell r="X291">
            <v>201591</v>
          </cell>
          <cell r="Y291">
            <v>171684</v>
          </cell>
          <cell r="Z291">
            <v>202044</v>
          </cell>
          <cell r="AA291">
            <v>164238</v>
          </cell>
          <cell r="AB291">
            <v>153004</v>
          </cell>
          <cell r="AC291">
            <v>161593</v>
          </cell>
          <cell r="AD291">
            <v>170478</v>
          </cell>
          <cell r="AE291">
            <v>173398</v>
          </cell>
          <cell r="AF291"/>
        </row>
        <row r="292">
          <cell r="E292" t="str">
            <v>NC Electric Power Coal</v>
          </cell>
          <cell r="F292">
            <v>489813</v>
          </cell>
          <cell r="G292">
            <v>497112</v>
          </cell>
          <cell r="H292">
            <v>572317</v>
          </cell>
          <cell r="I292">
            <v>621434</v>
          </cell>
          <cell r="J292">
            <v>566089</v>
          </cell>
          <cell r="K292">
            <v>595673</v>
          </cell>
          <cell r="L292">
            <v>680406</v>
          </cell>
          <cell r="M292">
            <v>707046</v>
          </cell>
          <cell r="N292">
            <v>701776</v>
          </cell>
          <cell r="O292">
            <v>694460</v>
          </cell>
          <cell r="P292">
            <v>736387</v>
          </cell>
          <cell r="Q292">
            <v>707528</v>
          </cell>
          <cell r="R292">
            <v>725486</v>
          </cell>
          <cell r="S292">
            <v>726244</v>
          </cell>
          <cell r="T292">
            <v>735839</v>
          </cell>
          <cell r="U292">
            <v>771247</v>
          </cell>
          <cell r="V292">
            <v>742789</v>
          </cell>
          <cell r="W292">
            <v>796726</v>
          </cell>
          <cell r="X292">
            <v>760150</v>
          </cell>
          <cell r="Y292">
            <v>650382</v>
          </cell>
          <cell r="Z292">
            <v>720963</v>
          </cell>
          <cell r="AA292">
            <v>600651</v>
          </cell>
          <cell r="AB292">
            <v>514196</v>
          </cell>
          <cell r="AC292">
            <v>472300</v>
          </cell>
          <cell r="AD292">
            <v>481875</v>
          </cell>
          <cell r="AE292">
            <v>387313</v>
          </cell>
          <cell r="AF292"/>
        </row>
        <row r="293">
          <cell r="E293" t="str">
            <v>ND Electric Power Coal</v>
          </cell>
          <cell r="F293">
            <v>286312</v>
          </cell>
          <cell r="G293">
            <v>292718</v>
          </cell>
          <cell r="H293">
            <v>304297</v>
          </cell>
          <cell r="I293">
            <v>306258</v>
          </cell>
          <cell r="J293">
            <v>306550</v>
          </cell>
          <cell r="K293">
            <v>298613</v>
          </cell>
          <cell r="L293">
            <v>311774</v>
          </cell>
          <cell r="M293">
            <v>297997</v>
          </cell>
          <cell r="N293">
            <v>318627</v>
          </cell>
          <cell r="O293">
            <v>321335</v>
          </cell>
          <cell r="P293">
            <v>327053</v>
          </cell>
          <cell r="Q293">
            <v>324354</v>
          </cell>
          <cell r="R293">
            <v>328275</v>
          </cell>
          <cell r="S293">
            <v>323216</v>
          </cell>
          <cell r="T293">
            <v>309293</v>
          </cell>
          <cell r="U293">
            <v>334089</v>
          </cell>
          <cell r="V293">
            <v>317637</v>
          </cell>
          <cell r="W293">
            <v>324528</v>
          </cell>
          <cell r="X293">
            <v>331135</v>
          </cell>
          <cell r="Y293">
            <v>327732</v>
          </cell>
          <cell r="Z293">
            <v>312322</v>
          </cell>
          <cell r="AA293">
            <v>300500</v>
          </cell>
          <cell r="AB293">
            <v>310998</v>
          </cell>
          <cell r="AC293">
            <v>303562</v>
          </cell>
          <cell r="AD293">
            <v>304585</v>
          </cell>
          <cell r="AE293">
            <v>311191</v>
          </cell>
          <cell r="AF293"/>
        </row>
        <row r="294">
          <cell r="E294" t="str">
            <v>NE Electric Power Coal</v>
          </cell>
          <cell r="F294">
            <v>137458</v>
          </cell>
          <cell r="G294">
            <v>145630</v>
          </cell>
          <cell r="H294">
            <v>134808</v>
          </cell>
          <cell r="I294">
            <v>159266</v>
          </cell>
          <cell r="J294">
            <v>152444</v>
          </cell>
          <cell r="K294">
            <v>172736</v>
          </cell>
          <cell r="L294">
            <v>173468</v>
          </cell>
          <cell r="M294">
            <v>185618</v>
          </cell>
          <cell r="N294">
            <v>197464</v>
          </cell>
          <cell r="O294">
            <v>190768</v>
          </cell>
          <cell r="P294">
            <v>198588</v>
          </cell>
          <cell r="Q294">
            <v>216431</v>
          </cell>
          <cell r="R294">
            <v>209834</v>
          </cell>
          <cell r="S294">
            <v>219374</v>
          </cell>
          <cell r="T294">
            <v>216102</v>
          </cell>
          <cell r="U294">
            <v>220762</v>
          </cell>
          <cell r="V294">
            <v>219168</v>
          </cell>
          <cell r="W294">
            <v>208672</v>
          </cell>
          <cell r="X294">
            <v>226849</v>
          </cell>
          <cell r="Y294">
            <v>242326</v>
          </cell>
          <cell r="Z294">
            <v>241811</v>
          </cell>
          <cell r="AA294">
            <v>266339</v>
          </cell>
          <cell r="AB294">
            <v>253670</v>
          </cell>
          <cell r="AC294">
            <v>272659</v>
          </cell>
          <cell r="AD294">
            <v>254573</v>
          </cell>
          <cell r="AE294">
            <v>245144</v>
          </cell>
          <cell r="AF294"/>
        </row>
        <row r="295">
          <cell r="E295" t="str">
            <v>NH Electric Power Coal</v>
          </cell>
          <cell r="F295">
            <v>30544</v>
          </cell>
          <cell r="G295">
            <v>32940</v>
          </cell>
          <cell r="H295">
            <v>33169</v>
          </cell>
          <cell r="I295">
            <v>35271</v>
          </cell>
          <cell r="J295">
            <v>33380</v>
          </cell>
          <cell r="K295">
            <v>35363</v>
          </cell>
          <cell r="L295">
            <v>35946</v>
          </cell>
          <cell r="M295">
            <v>44385</v>
          </cell>
          <cell r="N295">
            <v>38506</v>
          </cell>
          <cell r="O295">
            <v>35325</v>
          </cell>
          <cell r="P295">
            <v>43929</v>
          </cell>
          <cell r="Q295">
            <v>40024</v>
          </cell>
          <cell r="R295">
            <v>39744</v>
          </cell>
          <cell r="S295">
            <v>41583</v>
          </cell>
          <cell r="T295">
            <v>43396</v>
          </cell>
          <cell r="U295">
            <v>44069</v>
          </cell>
          <cell r="V295">
            <v>44704</v>
          </cell>
          <cell r="W295">
            <v>44812</v>
          </cell>
          <cell r="X295">
            <v>40241</v>
          </cell>
          <cell r="Y295">
            <v>32844</v>
          </cell>
          <cell r="Z295">
            <v>33827</v>
          </cell>
          <cell r="AA295">
            <v>24489</v>
          </cell>
          <cell r="AB295">
            <v>14191</v>
          </cell>
          <cell r="AC295">
            <v>16778</v>
          </cell>
          <cell r="AD295">
            <v>14867</v>
          </cell>
          <cell r="AE295">
            <v>10989</v>
          </cell>
          <cell r="AF295"/>
        </row>
        <row r="296">
          <cell r="E296" t="str">
            <v>NJ Electric Power Coal</v>
          </cell>
          <cell r="F296">
            <v>73507</v>
          </cell>
          <cell r="G296">
            <v>55701</v>
          </cell>
          <cell r="H296">
            <v>56924</v>
          </cell>
          <cell r="I296">
            <v>57332</v>
          </cell>
          <cell r="J296">
            <v>63016</v>
          </cell>
          <cell r="K296">
            <v>79429</v>
          </cell>
          <cell r="L296">
            <v>86237</v>
          </cell>
          <cell r="M296">
            <v>99491</v>
          </cell>
          <cell r="N296">
            <v>85873</v>
          </cell>
          <cell r="O296">
            <v>88673</v>
          </cell>
          <cell r="P296">
            <v>114406</v>
          </cell>
          <cell r="Q296">
            <v>111970</v>
          </cell>
          <cell r="R296">
            <v>104616</v>
          </cell>
          <cell r="S296">
            <v>106576</v>
          </cell>
          <cell r="T296">
            <v>112422</v>
          </cell>
          <cell r="U296">
            <v>125109</v>
          </cell>
          <cell r="V296">
            <v>115922</v>
          </cell>
          <cell r="W296">
            <v>111735</v>
          </cell>
          <cell r="X296">
            <v>97671</v>
          </cell>
          <cell r="Y296">
            <v>59563</v>
          </cell>
          <cell r="Z296">
            <v>71961</v>
          </cell>
          <cell r="AA296">
            <v>49592</v>
          </cell>
          <cell r="AB296">
            <v>25589</v>
          </cell>
          <cell r="AC296">
            <v>25910</v>
          </cell>
          <cell r="AD296">
            <v>30731</v>
          </cell>
          <cell r="AE296">
            <v>22925</v>
          </cell>
          <cell r="AF296"/>
        </row>
        <row r="297">
          <cell r="E297" t="str">
            <v>NM Electric Power Coal</v>
          </cell>
          <cell r="F297">
            <v>274691</v>
          </cell>
          <cell r="G297">
            <v>233269</v>
          </cell>
          <cell r="H297">
            <v>266311</v>
          </cell>
          <cell r="I297">
            <v>268777</v>
          </cell>
          <cell r="J297">
            <v>276718</v>
          </cell>
          <cell r="K297">
            <v>273390</v>
          </cell>
          <cell r="L297">
            <v>277366</v>
          </cell>
          <cell r="M297">
            <v>286690</v>
          </cell>
          <cell r="N297">
            <v>288570</v>
          </cell>
          <cell r="O297">
            <v>296346</v>
          </cell>
          <cell r="P297">
            <v>303456</v>
          </cell>
          <cell r="Q297">
            <v>295223</v>
          </cell>
          <cell r="R297">
            <v>282232</v>
          </cell>
          <cell r="S297">
            <v>303562</v>
          </cell>
          <cell r="T297">
            <v>307363</v>
          </cell>
          <cell r="U297">
            <v>315915</v>
          </cell>
          <cell r="V297">
            <v>314207</v>
          </cell>
          <cell r="W297">
            <v>294112</v>
          </cell>
          <cell r="X297">
            <v>282781</v>
          </cell>
          <cell r="Y297">
            <v>304700</v>
          </cell>
          <cell r="Z297">
            <v>266382</v>
          </cell>
          <cell r="AA297">
            <v>284166</v>
          </cell>
          <cell r="AB297">
            <v>262424</v>
          </cell>
          <cell r="AC297">
            <v>255137</v>
          </cell>
          <cell r="AD297">
            <v>213898</v>
          </cell>
          <cell r="AE297">
            <v>214013</v>
          </cell>
          <cell r="AF297"/>
        </row>
        <row r="298">
          <cell r="E298" t="str">
            <v>NV Electric Power Coal</v>
          </cell>
          <cell r="F298">
            <v>161316</v>
          </cell>
          <cell r="G298">
            <v>175653</v>
          </cell>
          <cell r="H298">
            <v>174817</v>
          </cell>
          <cell r="I298">
            <v>167777</v>
          </cell>
          <cell r="J298">
            <v>175716</v>
          </cell>
          <cell r="K298">
            <v>156705</v>
          </cell>
          <cell r="L298">
            <v>165397</v>
          </cell>
          <cell r="M298">
            <v>162386</v>
          </cell>
          <cell r="N298">
            <v>178348</v>
          </cell>
          <cell r="O298">
            <v>174588</v>
          </cell>
          <cell r="P298">
            <v>193961</v>
          </cell>
          <cell r="Q298">
            <v>183682</v>
          </cell>
          <cell r="R298">
            <v>160496</v>
          </cell>
          <cell r="S298">
            <v>177308</v>
          </cell>
          <cell r="T298">
            <v>188733</v>
          </cell>
          <cell r="U298">
            <v>193187</v>
          </cell>
          <cell r="V298">
            <v>79521</v>
          </cell>
          <cell r="W298">
            <v>78201</v>
          </cell>
          <cell r="X298">
            <v>84239</v>
          </cell>
          <cell r="Y298">
            <v>80419</v>
          </cell>
          <cell r="Z298">
            <v>76036</v>
          </cell>
          <cell r="AA298">
            <v>60202</v>
          </cell>
          <cell r="AB298">
            <v>45928</v>
          </cell>
          <cell r="AC298">
            <v>57255</v>
          </cell>
          <cell r="AD298">
            <v>71910</v>
          </cell>
          <cell r="AE298">
            <v>29816</v>
          </cell>
          <cell r="AF298"/>
        </row>
        <row r="299">
          <cell r="E299" t="str">
            <v>NY Electric Power Coal</v>
          </cell>
          <cell r="F299">
            <v>260388</v>
          </cell>
          <cell r="G299">
            <v>263094</v>
          </cell>
          <cell r="H299">
            <v>277917</v>
          </cell>
          <cell r="I299">
            <v>244378</v>
          </cell>
          <cell r="J299">
            <v>237057</v>
          </cell>
          <cell r="K299">
            <v>227355</v>
          </cell>
          <cell r="L299">
            <v>232312</v>
          </cell>
          <cell r="M299">
            <v>246198</v>
          </cell>
          <cell r="N299">
            <v>258550</v>
          </cell>
          <cell r="O299">
            <v>241817</v>
          </cell>
          <cell r="P299">
            <v>254784</v>
          </cell>
          <cell r="Q299">
            <v>241066</v>
          </cell>
          <cell r="R299">
            <v>234280</v>
          </cell>
          <cell r="S299">
            <v>242113</v>
          </cell>
          <cell r="T299">
            <v>233566</v>
          </cell>
          <cell r="U299">
            <v>213027</v>
          </cell>
          <cell r="V299">
            <v>215801</v>
          </cell>
          <cell r="W299">
            <v>220585</v>
          </cell>
          <cell r="X299">
            <v>195649</v>
          </cell>
          <cell r="Y299">
            <v>131840</v>
          </cell>
          <cell r="Z299">
            <v>141573</v>
          </cell>
          <cell r="AA299">
            <v>99186</v>
          </cell>
          <cell r="AB299">
            <v>48742</v>
          </cell>
          <cell r="AC299">
            <v>47152</v>
          </cell>
          <cell r="AD299">
            <v>45942</v>
          </cell>
          <cell r="AE299">
            <v>21957</v>
          </cell>
          <cell r="AF299"/>
        </row>
        <row r="300">
          <cell r="E300" t="str">
            <v>OH Electric Power Coal</v>
          </cell>
          <cell r="F300">
            <v>1161356</v>
          </cell>
          <cell r="G300">
            <v>1184815</v>
          </cell>
          <cell r="H300">
            <v>1204959</v>
          </cell>
          <cell r="I300">
            <v>1239272</v>
          </cell>
          <cell r="J300">
            <v>1197948</v>
          </cell>
          <cell r="K300">
            <v>1206929</v>
          </cell>
          <cell r="L300">
            <v>1289315</v>
          </cell>
          <cell r="M300">
            <v>1258183</v>
          </cell>
          <cell r="N300">
            <v>1300461</v>
          </cell>
          <cell r="O300">
            <v>1245875</v>
          </cell>
          <cell r="P300">
            <v>1312458</v>
          </cell>
          <cell r="Q300">
            <v>1243257</v>
          </cell>
          <cell r="R300">
            <v>1301658</v>
          </cell>
          <cell r="S300">
            <v>1343783</v>
          </cell>
          <cell r="T300">
            <v>1287907</v>
          </cell>
          <cell r="U300">
            <v>1372996</v>
          </cell>
          <cell r="V300">
            <v>1337193</v>
          </cell>
          <cell r="W300">
            <v>1349855</v>
          </cell>
          <cell r="X300">
            <v>1322187</v>
          </cell>
          <cell r="Y300">
            <v>1170171</v>
          </cell>
          <cell r="Z300">
            <v>1230391</v>
          </cell>
          <cell r="AA300">
            <v>1102740</v>
          </cell>
          <cell r="AB300">
            <v>881112</v>
          </cell>
          <cell r="AC300">
            <v>963447</v>
          </cell>
          <cell r="AD300">
            <v>917014</v>
          </cell>
          <cell r="AE300">
            <v>734297</v>
          </cell>
          <cell r="AF300"/>
        </row>
        <row r="301">
          <cell r="E301" t="str">
            <v>OK Electric Power Coal</v>
          </cell>
          <cell r="F301">
            <v>266109</v>
          </cell>
          <cell r="G301">
            <v>296622</v>
          </cell>
          <cell r="H301">
            <v>311701</v>
          </cell>
          <cell r="I301">
            <v>328960</v>
          </cell>
          <cell r="J301">
            <v>317306</v>
          </cell>
          <cell r="K301">
            <v>336611</v>
          </cell>
          <cell r="L301">
            <v>356662</v>
          </cell>
          <cell r="M301">
            <v>372025</v>
          </cell>
          <cell r="N301">
            <v>353772</v>
          </cell>
          <cell r="O301">
            <v>343782</v>
          </cell>
          <cell r="P301">
            <v>366888</v>
          </cell>
          <cell r="Q301">
            <v>361643</v>
          </cell>
          <cell r="R301">
            <v>376767</v>
          </cell>
          <cell r="S301">
            <v>379431</v>
          </cell>
          <cell r="T301">
            <v>356966</v>
          </cell>
          <cell r="U301">
            <v>381975</v>
          </cell>
          <cell r="V301">
            <v>369332</v>
          </cell>
          <cell r="W301">
            <v>357793</v>
          </cell>
          <cell r="X301">
            <v>377093</v>
          </cell>
          <cell r="Y301">
            <v>361213</v>
          </cell>
          <cell r="Z301">
            <v>333641</v>
          </cell>
          <cell r="AA301">
            <v>366516</v>
          </cell>
          <cell r="AB301">
            <v>315553</v>
          </cell>
          <cell r="AC301">
            <v>323738</v>
          </cell>
          <cell r="AD301">
            <v>322770</v>
          </cell>
          <cell r="AE301">
            <v>269221</v>
          </cell>
          <cell r="AF301"/>
        </row>
        <row r="302">
          <cell r="E302" t="str">
            <v>OR Electric Power Coal</v>
          </cell>
          <cell r="F302">
            <v>14189</v>
          </cell>
          <cell r="G302">
            <v>30865</v>
          </cell>
          <cell r="H302">
            <v>38449</v>
          </cell>
          <cell r="I302">
            <v>34860</v>
          </cell>
          <cell r="J302">
            <v>41703</v>
          </cell>
          <cell r="K302">
            <v>17353</v>
          </cell>
          <cell r="L302">
            <v>18335</v>
          </cell>
          <cell r="M302">
            <v>14391</v>
          </cell>
          <cell r="N302">
            <v>35381</v>
          </cell>
          <cell r="O302">
            <v>38599</v>
          </cell>
          <cell r="P302">
            <v>38700</v>
          </cell>
          <cell r="Q302">
            <v>43365</v>
          </cell>
          <cell r="R302">
            <v>36629</v>
          </cell>
          <cell r="S302">
            <v>43381</v>
          </cell>
          <cell r="T302">
            <v>35052</v>
          </cell>
          <cell r="U302">
            <v>35416</v>
          </cell>
          <cell r="V302">
            <v>24229</v>
          </cell>
          <cell r="W302">
            <v>43131</v>
          </cell>
          <cell r="X302">
            <v>39720</v>
          </cell>
          <cell r="Y302">
            <v>31217</v>
          </cell>
          <cell r="Z302">
            <v>40696</v>
          </cell>
          <cell r="AA302">
            <v>33296</v>
          </cell>
          <cell r="AB302">
            <v>26515</v>
          </cell>
          <cell r="AC302">
            <v>36917</v>
          </cell>
          <cell r="AD302">
            <v>31705</v>
          </cell>
          <cell r="AE302">
            <v>24151</v>
          </cell>
          <cell r="AF302"/>
        </row>
        <row r="303">
          <cell r="E303" t="str">
            <v>PA Electric Power Coal</v>
          </cell>
          <cell r="F303">
            <v>1054707</v>
          </cell>
          <cell r="G303">
            <v>1052143</v>
          </cell>
          <cell r="H303">
            <v>1063557</v>
          </cell>
          <cell r="I303">
            <v>1071266</v>
          </cell>
          <cell r="J303">
            <v>1018319</v>
          </cell>
          <cell r="K303">
            <v>1062368</v>
          </cell>
          <cell r="L303">
            <v>1120748</v>
          </cell>
          <cell r="M303">
            <v>1148998</v>
          </cell>
          <cell r="N303">
            <v>1160622</v>
          </cell>
          <cell r="O303">
            <v>1127767</v>
          </cell>
          <cell r="P303">
            <v>1210638</v>
          </cell>
          <cell r="Q303">
            <v>1106489</v>
          </cell>
          <cell r="R303">
            <v>1174928</v>
          </cell>
          <cell r="S303">
            <v>1170418</v>
          </cell>
          <cell r="T303">
            <v>1183875</v>
          </cell>
          <cell r="U303">
            <v>1224911</v>
          </cell>
          <cell r="V303">
            <v>1243073</v>
          </cell>
          <cell r="W303">
            <v>1241611</v>
          </cell>
          <cell r="X303">
            <v>1188571</v>
          </cell>
          <cell r="Y303">
            <v>1071057</v>
          </cell>
          <cell r="Z303">
            <v>1119758</v>
          </cell>
          <cell r="AA303">
            <v>1028374</v>
          </cell>
          <cell r="AB303">
            <v>904245</v>
          </cell>
          <cell r="AC303">
            <v>905843</v>
          </cell>
          <cell r="AD303">
            <v>814266</v>
          </cell>
          <cell r="AE303">
            <v>669244</v>
          </cell>
          <cell r="AF303"/>
        </row>
        <row r="304">
          <cell r="E304" t="str">
            <v>RI Electric Power Coal</v>
          </cell>
          <cell r="F304">
            <v>0</v>
          </cell>
          <cell r="G304">
            <v>0</v>
          </cell>
          <cell r="H304">
            <v>0</v>
          </cell>
          <cell r="I304">
            <v>0</v>
          </cell>
          <cell r="J304">
            <v>0</v>
          </cell>
          <cell r="K304">
            <v>0</v>
          </cell>
          <cell r="L304">
            <v>0</v>
          </cell>
          <cell r="M304">
            <v>0</v>
          </cell>
          <cell r="N304">
            <v>0</v>
          </cell>
          <cell r="O304">
            <v>0</v>
          </cell>
          <cell r="P304">
            <v>0</v>
          </cell>
          <cell r="Q304">
            <v>0</v>
          </cell>
          <cell r="R304">
            <v>0</v>
          </cell>
          <cell r="S304">
            <v>0</v>
          </cell>
          <cell r="T304">
            <v>0</v>
          </cell>
          <cell r="U304">
            <v>0</v>
          </cell>
          <cell r="V304">
            <v>0</v>
          </cell>
          <cell r="W304">
            <v>0</v>
          </cell>
          <cell r="X304">
            <v>0</v>
          </cell>
          <cell r="Y304">
            <v>0</v>
          </cell>
          <cell r="Z304">
            <v>0</v>
          </cell>
          <cell r="AA304">
            <v>0</v>
          </cell>
          <cell r="AB304">
            <v>0</v>
          </cell>
          <cell r="AC304">
            <v>0</v>
          </cell>
          <cell r="AD304">
            <v>0</v>
          </cell>
          <cell r="AE304">
            <v>0</v>
          </cell>
          <cell r="AF304"/>
        </row>
        <row r="305">
          <cell r="E305" t="str">
            <v>SC Electric Power Coal</v>
          </cell>
          <cell r="F305">
            <v>231034</v>
          </cell>
          <cell r="G305">
            <v>234606</v>
          </cell>
          <cell r="H305">
            <v>232718</v>
          </cell>
          <cell r="I305">
            <v>266441</v>
          </cell>
          <cell r="J305">
            <v>270749</v>
          </cell>
          <cell r="K305">
            <v>258954</v>
          </cell>
          <cell r="L305">
            <v>301978</v>
          </cell>
          <cell r="M305">
            <v>310888</v>
          </cell>
          <cell r="N305">
            <v>323666</v>
          </cell>
          <cell r="O305">
            <v>349329</v>
          </cell>
          <cell r="P305">
            <v>381956</v>
          </cell>
          <cell r="Q305">
            <v>361309</v>
          </cell>
          <cell r="R305">
            <v>353822</v>
          </cell>
          <cell r="S305">
            <v>367719</v>
          </cell>
          <cell r="T305">
            <v>387239</v>
          </cell>
          <cell r="U305">
            <v>392255</v>
          </cell>
          <cell r="V305">
            <v>393028</v>
          </cell>
          <cell r="W305">
            <v>411139</v>
          </cell>
          <cell r="X305">
            <v>415401</v>
          </cell>
          <cell r="Y305">
            <v>348711</v>
          </cell>
          <cell r="Z305">
            <v>381051</v>
          </cell>
          <cell r="AA305">
            <v>342946</v>
          </cell>
          <cell r="AB305">
            <v>285684</v>
          </cell>
          <cell r="AC305">
            <v>244053</v>
          </cell>
          <cell r="AD305">
            <v>291282</v>
          </cell>
          <cell r="AE305">
            <v>229897</v>
          </cell>
          <cell r="AF305"/>
        </row>
        <row r="306">
          <cell r="E306" t="str">
            <v>SD Electric Power Coal</v>
          </cell>
          <cell r="F306">
            <v>30961</v>
          </cell>
          <cell r="G306">
            <v>33556</v>
          </cell>
          <cell r="H306">
            <v>31399</v>
          </cell>
          <cell r="I306">
            <v>30560</v>
          </cell>
          <cell r="J306">
            <v>33258</v>
          </cell>
          <cell r="K306">
            <v>30513</v>
          </cell>
          <cell r="L306">
            <v>26625</v>
          </cell>
          <cell r="M306">
            <v>35337</v>
          </cell>
          <cell r="N306">
            <v>33125</v>
          </cell>
          <cell r="O306">
            <v>37714</v>
          </cell>
          <cell r="P306">
            <v>38007</v>
          </cell>
          <cell r="Q306">
            <v>37779</v>
          </cell>
          <cell r="R306">
            <v>34772</v>
          </cell>
          <cell r="S306">
            <v>36827</v>
          </cell>
          <cell r="T306">
            <v>39474</v>
          </cell>
          <cell r="U306">
            <v>32330</v>
          </cell>
          <cell r="V306">
            <v>34967</v>
          </cell>
          <cell r="W306">
            <v>28632</v>
          </cell>
          <cell r="X306">
            <v>39605</v>
          </cell>
          <cell r="Y306">
            <v>35229</v>
          </cell>
          <cell r="Z306">
            <v>36204</v>
          </cell>
          <cell r="AA306">
            <v>29000</v>
          </cell>
          <cell r="AB306">
            <v>32183</v>
          </cell>
          <cell r="AC306">
            <v>30836</v>
          </cell>
          <cell r="AD306">
            <v>29529</v>
          </cell>
          <cell r="AE306">
            <v>16268</v>
          </cell>
          <cell r="AF306"/>
        </row>
        <row r="307">
          <cell r="E307" t="str">
            <v>TN Electric Power Coal</v>
          </cell>
          <cell r="F307">
            <v>498365</v>
          </cell>
          <cell r="G307">
            <v>467598</v>
          </cell>
          <cell r="H307">
            <v>493415</v>
          </cell>
          <cell r="I307">
            <v>583716</v>
          </cell>
          <cell r="J307">
            <v>517768</v>
          </cell>
          <cell r="K307">
            <v>570411</v>
          </cell>
          <cell r="L307">
            <v>556169</v>
          </cell>
          <cell r="M307">
            <v>586999</v>
          </cell>
          <cell r="N307">
            <v>565099</v>
          </cell>
          <cell r="O307">
            <v>563246</v>
          </cell>
          <cell r="P307">
            <v>614773</v>
          </cell>
          <cell r="Q307">
            <v>591908</v>
          </cell>
          <cell r="R307">
            <v>567360</v>
          </cell>
          <cell r="S307">
            <v>531021</v>
          </cell>
          <cell r="T307">
            <v>562337</v>
          </cell>
          <cell r="U307">
            <v>575312</v>
          </cell>
          <cell r="V307">
            <v>597927</v>
          </cell>
          <cell r="W307">
            <v>593402</v>
          </cell>
          <cell r="X307">
            <v>564829</v>
          </cell>
          <cell r="Y307">
            <v>409344</v>
          </cell>
          <cell r="Z307">
            <v>443767</v>
          </cell>
          <cell r="AA307">
            <v>412442</v>
          </cell>
          <cell r="AB307">
            <v>357569</v>
          </cell>
          <cell r="AC307">
            <v>333581</v>
          </cell>
          <cell r="AD307">
            <v>365506</v>
          </cell>
          <cell r="AE307">
            <v>314583</v>
          </cell>
          <cell r="AF307"/>
        </row>
        <row r="308">
          <cell r="E308" t="str">
            <v>TX Electric Power Coal</v>
          </cell>
          <cell r="F308">
            <v>1271920</v>
          </cell>
          <cell r="G308">
            <v>1269988</v>
          </cell>
          <cell r="H308">
            <v>1263384</v>
          </cell>
          <cell r="I308">
            <v>1359679</v>
          </cell>
          <cell r="J308">
            <v>1306565</v>
          </cell>
          <cell r="K308">
            <v>1301126</v>
          </cell>
          <cell r="L308">
            <v>1411826</v>
          </cell>
          <cell r="M308">
            <v>1449081</v>
          </cell>
          <cell r="N308">
            <v>1425307</v>
          </cell>
          <cell r="O308">
            <v>1467723</v>
          </cell>
          <cell r="P308">
            <v>1474883</v>
          </cell>
          <cell r="Q308">
            <v>1417079</v>
          </cell>
          <cell r="R308">
            <v>1477476</v>
          </cell>
          <cell r="S308">
            <v>1528776</v>
          </cell>
          <cell r="T308">
            <v>1554811</v>
          </cell>
          <cell r="U308">
            <v>1557476</v>
          </cell>
          <cell r="V308">
            <v>1539379</v>
          </cell>
          <cell r="W308">
            <v>1568721</v>
          </cell>
          <cell r="X308">
            <v>1566630</v>
          </cell>
          <cell r="Y308">
            <v>1480416</v>
          </cell>
          <cell r="Z308">
            <v>1553945</v>
          </cell>
          <cell r="AA308">
            <v>1675488</v>
          </cell>
          <cell r="AB308">
            <v>1478692</v>
          </cell>
          <cell r="AC308">
            <v>1575503</v>
          </cell>
          <cell r="AD308">
            <v>1558256</v>
          </cell>
          <cell r="AE308">
            <v>1319835</v>
          </cell>
          <cell r="AF308"/>
        </row>
        <row r="309">
          <cell r="E309" t="str">
            <v>US Electric Power Coal</v>
          </cell>
          <cell r="F309">
            <v>16258995</v>
          </cell>
          <cell r="G309">
            <v>16247935</v>
          </cell>
          <cell r="H309">
            <v>16463621</v>
          </cell>
          <cell r="I309">
            <v>17194422</v>
          </cell>
          <cell r="J309">
            <v>17259079</v>
          </cell>
          <cell r="K309">
            <v>17465065</v>
          </cell>
          <cell r="L309">
            <v>18427577</v>
          </cell>
          <cell r="M309">
            <v>18902863</v>
          </cell>
          <cell r="N309">
            <v>19215808</v>
          </cell>
          <cell r="O309">
            <v>19279063</v>
          </cell>
          <cell r="P309">
            <v>20219797</v>
          </cell>
          <cell r="Q309">
            <v>19613575</v>
          </cell>
          <cell r="R309">
            <v>19782944</v>
          </cell>
          <cell r="S309">
            <v>20183337</v>
          </cell>
          <cell r="T309">
            <v>20303713</v>
          </cell>
          <cell r="U309">
            <v>20735427</v>
          </cell>
          <cell r="V309">
            <v>20459989</v>
          </cell>
          <cell r="W309">
            <v>20805249</v>
          </cell>
          <cell r="X309">
            <v>20510599</v>
          </cell>
          <cell r="Y309">
            <v>18223766</v>
          </cell>
          <cell r="Z309">
            <v>19133366</v>
          </cell>
          <cell r="AA309">
            <v>18035415</v>
          </cell>
          <cell r="AB309">
            <v>15821257</v>
          </cell>
          <cell r="AC309">
            <v>16450431</v>
          </cell>
          <cell r="AD309">
            <v>16427232</v>
          </cell>
          <cell r="AE309">
            <v>14138235</v>
          </cell>
          <cell r="AF309"/>
        </row>
        <row r="310">
          <cell r="E310" t="str">
            <v>UT Electric Power Coal</v>
          </cell>
          <cell r="F310">
            <v>311988</v>
          </cell>
          <cell r="G310">
            <v>293618</v>
          </cell>
          <cell r="H310">
            <v>315929</v>
          </cell>
          <cell r="I310">
            <v>324160</v>
          </cell>
          <cell r="J310">
            <v>332302</v>
          </cell>
          <cell r="K310">
            <v>312055</v>
          </cell>
          <cell r="L310">
            <v>317826</v>
          </cell>
          <cell r="M310">
            <v>328267</v>
          </cell>
          <cell r="N310">
            <v>336766</v>
          </cell>
          <cell r="O310">
            <v>343899</v>
          </cell>
          <cell r="P310">
            <v>347642</v>
          </cell>
          <cell r="Q310">
            <v>339069</v>
          </cell>
          <cell r="R310">
            <v>352263</v>
          </cell>
          <cell r="S310">
            <v>363591</v>
          </cell>
          <cell r="T310">
            <v>366700</v>
          </cell>
          <cell r="U310">
            <v>371489</v>
          </cell>
          <cell r="V310">
            <v>366182</v>
          </cell>
          <cell r="W310">
            <v>370086</v>
          </cell>
          <cell r="X310">
            <v>376055</v>
          </cell>
          <cell r="Y310">
            <v>348891</v>
          </cell>
          <cell r="Z310">
            <v>339617</v>
          </cell>
          <cell r="AA310">
            <v>332402</v>
          </cell>
          <cell r="AB310">
            <v>308525</v>
          </cell>
          <cell r="AC310">
            <v>340512</v>
          </cell>
          <cell r="AD310">
            <v>330146</v>
          </cell>
          <cell r="AE310">
            <v>314926</v>
          </cell>
          <cell r="AF310"/>
        </row>
        <row r="311">
          <cell r="E311" t="str">
            <v>VA Electric Power Coal</v>
          </cell>
          <cell r="F311">
            <v>231257</v>
          </cell>
          <cell r="G311">
            <v>242145</v>
          </cell>
          <cell r="H311">
            <v>258159</v>
          </cell>
          <cell r="I311">
            <v>291855</v>
          </cell>
          <cell r="J311">
            <v>266794</v>
          </cell>
          <cell r="K311">
            <v>287262</v>
          </cell>
          <cell r="L311">
            <v>326915</v>
          </cell>
          <cell r="M311">
            <v>339445</v>
          </cell>
          <cell r="N311">
            <v>347179</v>
          </cell>
          <cell r="O311">
            <v>357864</v>
          </cell>
          <cell r="P311">
            <v>413303</v>
          </cell>
          <cell r="Q311">
            <v>391423</v>
          </cell>
          <cell r="R311">
            <v>391890</v>
          </cell>
          <cell r="S311">
            <v>370856</v>
          </cell>
          <cell r="T311">
            <v>364154</v>
          </cell>
          <cell r="U311">
            <v>368564</v>
          </cell>
          <cell r="V311">
            <v>352371</v>
          </cell>
          <cell r="W311">
            <v>373659</v>
          </cell>
          <cell r="X311">
            <v>331303</v>
          </cell>
          <cell r="Y311">
            <v>267967</v>
          </cell>
          <cell r="Z311">
            <v>271206</v>
          </cell>
          <cell r="AA311">
            <v>215638</v>
          </cell>
          <cell r="AB311">
            <v>153359</v>
          </cell>
          <cell r="AC311">
            <v>224546</v>
          </cell>
          <cell r="AD311">
            <v>217987</v>
          </cell>
          <cell r="AE311">
            <v>183563</v>
          </cell>
          <cell r="AF311"/>
        </row>
        <row r="312">
          <cell r="E312" t="str">
            <v>VT Electric Power Coal</v>
          </cell>
          <cell r="F312">
            <v>0</v>
          </cell>
          <cell r="G312">
            <v>0</v>
          </cell>
          <cell r="H312">
            <v>0</v>
          </cell>
          <cell r="I312">
            <v>0</v>
          </cell>
          <cell r="J312">
            <v>0</v>
          </cell>
          <cell r="K312">
            <v>0</v>
          </cell>
          <cell r="L312">
            <v>0</v>
          </cell>
          <cell r="M312">
            <v>0</v>
          </cell>
          <cell r="N312">
            <v>0</v>
          </cell>
          <cell r="O312">
            <v>0</v>
          </cell>
          <cell r="P312">
            <v>0</v>
          </cell>
          <cell r="Q312">
            <v>0</v>
          </cell>
          <cell r="R312">
            <v>0</v>
          </cell>
          <cell r="S312">
            <v>0</v>
          </cell>
          <cell r="T312">
            <v>0</v>
          </cell>
          <cell r="U312">
            <v>0</v>
          </cell>
          <cell r="V312">
            <v>0</v>
          </cell>
          <cell r="W312">
            <v>0</v>
          </cell>
          <cell r="X312">
            <v>0</v>
          </cell>
          <cell r="Y312">
            <v>0</v>
          </cell>
          <cell r="Z312">
            <v>0</v>
          </cell>
          <cell r="AA312">
            <v>0</v>
          </cell>
          <cell r="AB312">
            <v>0</v>
          </cell>
          <cell r="AC312">
            <v>0</v>
          </cell>
          <cell r="AD312">
            <v>0</v>
          </cell>
          <cell r="AE312">
            <v>0</v>
          </cell>
          <cell r="AF312"/>
        </row>
        <row r="313">
          <cell r="E313" t="str">
            <v>WA Electric Power Coal</v>
          </cell>
          <cell r="F313">
            <v>78940</v>
          </cell>
          <cell r="G313">
            <v>83016</v>
          </cell>
          <cell r="H313">
            <v>100691</v>
          </cell>
          <cell r="I313">
            <v>91730</v>
          </cell>
          <cell r="J313">
            <v>101078</v>
          </cell>
          <cell r="K313">
            <v>63795</v>
          </cell>
          <cell r="L313">
            <v>87380</v>
          </cell>
          <cell r="M313">
            <v>76749</v>
          </cell>
          <cell r="N313">
            <v>100421</v>
          </cell>
          <cell r="O313">
            <v>94260</v>
          </cell>
          <cell r="P313">
            <v>102906</v>
          </cell>
          <cell r="Q313">
            <v>96033</v>
          </cell>
          <cell r="R313">
            <v>98008</v>
          </cell>
          <cell r="S313">
            <v>115504</v>
          </cell>
          <cell r="T313">
            <v>110151</v>
          </cell>
          <cell r="U313">
            <v>110802</v>
          </cell>
          <cell r="V313">
            <v>67143</v>
          </cell>
          <cell r="W313">
            <v>92545</v>
          </cell>
          <cell r="X313">
            <v>91650</v>
          </cell>
          <cell r="Y313">
            <v>80536</v>
          </cell>
          <cell r="Z313">
            <v>92205</v>
          </cell>
          <cell r="AA313">
            <v>55119</v>
          </cell>
          <cell r="AB313">
            <v>40559</v>
          </cell>
          <cell r="AC313">
            <v>72944</v>
          </cell>
          <cell r="AD313">
            <v>73840</v>
          </cell>
          <cell r="AE313">
            <v>56352</v>
          </cell>
          <cell r="AF313"/>
        </row>
        <row r="314">
          <cell r="E314" t="str">
            <v>WI Electric Power Coal</v>
          </cell>
          <cell r="F314">
            <v>347011</v>
          </cell>
          <cell r="G314">
            <v>359709</v>
          </cell>
          <cell r="H314">
            <v>350389</v>
          </cell>
          <cell r="I314">
            <v>358963</v>
          </cell>
          <cell r="J314">
            <v>375649</v>
          </cell>
          <cell r="K314">
            <v>391165</v>
          </cell>
          <cell r="L314">
            <v>411867</v>
          </cell>
          <cell r="M314">
            <v>440158</v>
          </cell>
          <cell r="N314">
            <v>427559</v>
          </cell>
          <cell r="O314">
            <v>436424</v>
          </cell>
          <cell r="P314">
            <v>454622</v>
          </cell>
          <cell r="Q314">
            <v>450549</v>
          </cell>
          <cell r="R314">
            <v>448669</v>
          </cell>
          <cell r="S314">
            <v>444450</v>
          </cell>
          <cell r="T314">
            <v>454600</v>
          </cell>
          <cell r="U314">
            <v>475466</v>
          </cell>
          <cell r="V314">
            <v>422098</v>
          </cell>
          <cell r="W314">
            <v>423592</v>
          </cell>
          <cell r="X314">
            <v>437546</v>
          </cell>
          <cell r="Y314">
            <v>388816</v>
          </cell>
          <cell r="Z314">
            <v>420346</v>
          </cell>
          <cell r="AA314">
            <v>410520</v>
          </cell>
          <cell r="AB314">
            <v>341229</v>
          </cell>
          <cell r="AC314">
            <v>422247</v>
          </cell>
          <cell r="AD314">
            <v>384088</v>
          </cell>
          <cell r="AE314">
            <v>380596</v>
          </cell>
          <cell r="AF314"/>
        </row>
        <row r="315">
          <cell r="E315" t="str">
            <v>WV Electric Power Coal</v>
          </cell>
          <cell r="F315">
            <v>744752</v>
          </cell>
          <cell r="G315">
            <v>691498</v>
          </cell>
          <cell r="H315">
            <v>710730</v>
          </cell>
          <cell r="I315">
            <v>711593</v>
          </cell>
          <cell r="J315">
            <v>776523</v>
          </cell>
          <cell r="K315">
            <v>772370</v>
          </cell>
          <cell r="L315">
            <v>826711</v>
          </cell>
          <cell r="M315">
            <v>869372</v>
          </cell>
          <cell r="N315">
            <v>878997</v>
          </cell>
          <cell r="O315">
            <v>906370</v>
          </cell>
          <cell r="P315">
            <v>891192</v>
          </cell>
          <cell r="Q315">
            <v>789469</v>
          </cell>
          <cell r="R315">
            <v>915651</v>
          </cell>
          <cell r="S315">
            <v>906132</v>
          </cell>
          <cell r="T315">
            <v>864983</v>
          </cell>
          <cell r="U315">
            <v>898025</v>
          </cell>
          <cell r="V315">
            <v>902325</v>
          </cell>
          <cell r="W315">
            <v>915801</v>
          </cell>
          <cell r="X315">
            <v>891864</v>
          </cell>
          <cell r="Y315">
            <v>695511</v>
          </cell>
          <cell r="Z315">
            <v>784297</v>
          </cell>
          <cell r="AA315">
            <v>759336</v>
          </cell>
          <cell r="AB315">
            <v>705989</v>
          </cell>
          <cell r="AC315">
            <v>724548</v>
          </cell>
          <cell r="AD315">
            <v>771699</v>
          </cell>
          <cell r="AE315">
            <v>689903</v>
          </cell>
          <cell r="AF315"/>
        </row>
        <row r="316">
          <cell r="E316" t="str">
            <v>WY Electric Power Coal</v>
          </cell>
          <cell r="F316">
            <v>415990</v>
          </cell>
          <cell r="G316">
            <v>405763</v>
          </cell>
          <cell r="H316">
            <v>444555</v>
          </cell>
          <cell r="I316">
            <v>424442</v>
          </cell>
          <cell r="J316">
            <v>445819</v>
          </cell>
          <cell r="K316">
            <v>418379</v>
          </cell>
          <cell r="L316">
            <v>426959</v>
          </cell>
          <cell r="M316">
            <v>423541</v>
          </cell>
          <cell r="N316">
            <v>470503</v>
          </cell>
          <cell r="O316">
            <v>451663</v>
          </cell>
          <cell r="P316">
            <v>464905</v>
          </cell>
          <cell r="Q316">
            <v>464170</v>
          </cell>
          <cell r="R316">
            <v>447748</v>
          </cell>
          <cell r="S316">
            <v>460066</v>
          </cell>
          <cell r="T316">
            <v>466314</v>
          </cell>
          <cell r="U316">
            <v>458152</v>
          </cell>
          <cell r="V316">
            <v>455002</v>
          </cell>
          <cell r="W316">
            <v>459416</v>
          </cell>
          <cell r="X316">
            <v>464953</v>
          </cell>
          <cell r="Y316">
            <v>442913</v>
          </cell>
          <cell r="Z316">
            <v>452671</v>
          </cell>
          <cell r="AA316">
            <v>434569</v>
          </cell>
          <cell r="AB316">
            <v>458606</v>
          </cell>
          <cell r="AC316">
            <v>488808</v>
          </cell>
          <cell r="AD316">
            <v>456946</v>
          </cell>
          <cell r="AE316">
            <v>457661</v>
          </cell>
          <cell r="AF316"/>
        </row>
        <row r="317">
          <cell r="E317" t="str">
            <v>AK Industrial Coal</v>
          </cell>
          <cell r="F317">
            <v>0</v>
          </cell>
          <cell r="G317">
            <v>0</v>
          </cell>
          <cell r="H317">
            <v>0</v>
          </cell>
          <cell r="I317">
            <v>32</v>
          </cell>
          <cell r="J317">
            <v>82</v>
          </cell>
          <cell r="K317">
            <v>0</v>
          </cell>
          <cell r="L317">
            <v>39</v>
          </cell>
          <cell r="M317">
            <v>39</v>
          </cell>
          <cell r="N317">
            <v>20</v>
          </cell>
          <cell r="O317">
            <v>22</v>
          </cell>
          <cell r="P317">
            <v>13</v>
          </cell>
          <cell r="Q317">
            <v>23</v>
          </cell>
          <cell r="R317">
            <v>15</v>
          </cell>
          <cell r="S317">
            <v>7</v>
          </cell>
          <cell r="T317">
            <v>15</v>
          </cell>
          <cell r="U317">
            <v>25</v>
          </cell>
          <cell r="V317">
            <v>33</v>
          </cell>
          <cell r="W317">
            <v>26</v>
          </cell>
          <cell r="X317">
            <v>2</v>
          </cell>
          <cell r="Y317">
            <v>57</v>
          </cell>
          <cell r="Z317">
            <v>57</v>
          </cell>
          <cell r="AA317">
            <v>73</v>
          </cell>
          <cell r="AB317">
            <v>19</v>
          </cell>
          <cell r="AC317">
            <v>16</v>
          </cell>
          <cell r="AD317">
            <v>17</v>
          </cell>
          <cell r="AE317">
            <v>17</v>
          </cell>
          <cell r="AF317"/>
        </row>
        <row r="318">
          <cell r="E318" t="str">
            <v>AL Industrial Coal</v>
          </cell>
          <cell r="F318">
            <v>143304</v>
          </cell>
          <cell r="G318">
            <v>145487</v>
          </cell>
          <cell r="H318">
            <v>165617</v>
          </cell>
          <cell r="I318">
            <v>141575</v>
          </cell>
          <cell r="J318">
            <v>146182</v>
          </cell>
          <cell r="K318">
            <v>144087</v>
          </cell>
          <cell r="L318">
            <v>150104</v>
          </cell>
          <cell r="M318">
            <v>146781</v>
          </cell>
          <cell r="N318">
            <v>126661</v>
          </cell>
          <cell r="O318">
            <v>121436</v>
          </cell>
          <cell r="P318">
            <v>116652</v>
          </cell>
          <cell r="Q318">
            <v>102061</v>
          </cell>
          <cell r="R318">
            <v>92758</v>
          </cell>
          <cell r="S318">
            <v>97821</v>
          </cell>
          <cell r="T318">
            <v>100480</v>
          </cell>
          <cell r="U318">
            <v>90442</v>
          </cell>
          <cell r="V318">
            <v>85409</v>
          </cell>
          <cell r="W318">
            <v>81440</v>
          </cell>
          <cell r="X318">
            <v>80717</v>
          </cell>
          <cell r="Y318">
            <v>59617</v>
          </cell>
          <cell r="Z318">
            <v>68819</v>
          </cell>
          <cell r="AA318">
            <v>64979</v>
          </cell>
          <cell r="AB318">
            <v>72938</v>
          </cell>
          <cell r="AC318">
            <v>76426</v>
          </cell>
          <cell r="AD318">
            <v>87265</v>
          </cell>
          <cell r="AE318">
            <v>69477</v>
          </cell>
          <cell r="AF318"/>
        </row>
        <row r="319">
          <cell r="E319" t="str">
            <v>AR Industrial Coal</v>
          </cell>
          <cell r="F319">
            <v>5839</v>
          </cell>
          <cell r="G319">
            <v>6839</v>
          </cell>
          <cell r="H319">
            <v>7076</v>
          </cell>
          <cell r="I319">
            <v>7748</v>
          </cell>
          <cell r="J319">
            <v>8599</v>
          </cell>
          <cell r="K319">
            <v>7784</v>
          </cell>
          <cell r="L319">
            <v>8356</v>
          </cell>
          <cell r="M319">
            <v>6980</v>
          </cell>
          <cell r="N319">
            <v>7004</v>
          </cell>
          <cell r="O319">
            <v>7927</v>
          </cell>
          <cell r="P319">
            <v>9616</v>
          </cell>
          <cell r="Q319">
            <v>10901</v>
          </cell>
          <cell r="R319">
            <v>10457</v>
          </cell>
          <cell r="S319">
            <v>10126</v>
          </cell>
          <cell r="T319">
            <v>10126</v>
          </cell>
          <cell r="U319">
            <v>9275</v>
          </cell>
          <cell r="V319">
            <v>9084</v>
          </cell>
          <cell r="W319">
            <v>9778</v>
          </cell>
          <cell r="X319">
            <v>9567</v>
          </cell>
          <cell r="Y319">
            <v>7429</v>
          </cell>
          <cell r="Z319">
            <v>7272</v>
          </cell>
          <cell r="AA319">
            <v>5576</v>
          </cell>
          <cell r="AB319">
            <v>5154</v>
          </cell>
          <cell r="AC319">
            <v>5065</v>
          </cell>
          <cell r="AD319">
            <v>5461</v>
          </cell>
          <cell r="AE319">
            <v>4672</v>
          </cell>
          <cell r="AF319"/>
        </row>
        <row r="320">
          <cell r="E320" t="str">
            <v>AZ Industrial Coal</v>
          </cell>
          <cell r="F320">
            <v>13251</v>
          </cell>
          <cell r="G320">
            <v>13737</v>
          </cell>
          <cell r="H320">
            <v>12831</v>
          </cell>
          <cell r="I320">
            <v>13482</v>
          </cell>
          <cell r="J320">
            <v>14656</v>
          </cell>
          <cell r="K320">
            <v>13106</v>
          </cell>
          <cell r="L320">
            <v>13367</v>
          </cell>
          <cell r="M320">
            <v>13716</v>
          </cell>
          <cell r="N320">
            <v>13427</v>
          </cell>
          <cell r="O320">
            <v>13167</v>
          </cell>
          <cell r="P320">
            <v>15958</v>
          </cell>
          <cell r="Q320">
            <v>14718</v>
          </cell>
          <cell r="R320">
            <v>13988</v>
          </cell>
          <cell r="S320">
            <v>15249</v>
          </cell>
          <cell r="T320">
            <v>16194</v>
          </cell>
          <cell r="U320">
            <v>15926</v>
          </cell>
          <cell r="V320">
            <v>16315</v>
          </cell>
          <cell r="W320">
            <v>15308</v>
          </cell>
          <cell r="X320">
            <v>12929</v>
          </cell>
          <cell r="Y320">
            <v>8730</v>
          </cell>
          <cell r="Z320">
            <v>10772</v>
          </cell>
          <cell r="AA320">
            <v>10021</v>
          </cell>
          <cell r="AB320">
            <v>8709</v>
          </cell>
          <cell r="AC320">
            <v>4318</v>
          </cell>
          <cell r="AD320">
            <v>5189</v>
          </cell>
          <cell r="AE320">
            <v>5434</v>
          </cell>
          <cell r="AF320"/>
        </row>
        <row r="321">
          <cell r="E321" t="str">
            <v>CA Industrial Coal</v>
          </cell>
          <cell r="F321">
            <v>64738</v>
          </cell>
          <cell r="G321">
            <v>62994</v>
          </cell>
          <cell r="H321">
            <v>64801</v>
          </cell>
          <cell r="I321">
            <v>53625</v>
          </cell>
          <cell r="J321">
            <v>54174</v>
          </cell>
          <cell r="K321">
            <v>57900</v>
          </cell>
          <cell r="L321">
            <v>56202</v>
          </cell>
          <cell r="M321">
            <v>62178</v>
          </cell>
          <cell r="N321">
            <v>43348</v>
          </cell>
          <cell r="O321">
            <v>46772</v>
          </cell>
          <cell r="P321">
            <v>47380</v>
          </cell>
          <cell r="Q321">
            <v>46727</v>
          </cell>
          <cell r="R321">
            <v>47113</v>
          </cell>
          <cell r="S321">
            <v>47749</v>
          </cell>
          <cell r="T321">
            <v>46188</v>
          </cell>
          <cell r="U321">
            <v>46284</v>
          </cell>
          <cell r="V321">
            <v>45062</v>
          </cell>
          <cell r="W321">
            <v>43136</v>
          </cell>
          <cell r="X321">
            <v>39420</v>
          </cell>
          <cell r="Y321">
            <v>31318</v>
          </cell>
          <cell r="Z321">
            <v>33196</v>
          </cell>
          <cell r="AA321">
            <v>35572</v>
          </cell>
          <cell r="AB321">
            <v>30679</v>
          </cell>
          <cell r="AC321">
            <v>31938</v>
          </cell>
          <cell r="AD321">
            <v>32620</v>
          </cell>
          <cell r="AE321">
            <v>30967</v>
          </cell>
          <cell r="AF321"/>
        </row>
        <row r="322">
          <cell r="E322" t="str">
            <v>CO Industrial Coal</v>
          </cell>
          <cell r="F322">
            <v>15383</v>
          </cell>
          <cell r="G322">
            <v>15558</v>
          </cell>
          <cell r="H322">
            <v>14784</v>
          </cell>
          <cell r="I322">
            <v>16328</v>
          </cell>
          <cell r="J322">
            <v>18477</v>
          </cell>
          <cell r="K322">
            <v>15814</v>
          </cell>
          <cell r="L322">
            <v>7923</v>
          </cell>
          <cell r="M322">
            <v>15704</v>
          </cell>
          <cell r="N322">
            <v>8331</v>
          </cell>
          <cell r="O322">
            <v>9111</v>
          </cell>
          <cell r="P322">
            <v>9270</v>
          </cell>
          <cell r="Q322">
            <v>6770</v>
          </cell>
          <cell r="R322">
            <v>4720</v>
          </cell>
          <cell r="S322">
            <v>6528</v>
          </cell>
          <cell r="T322">
            <v>6669</v>
          </cell>
          <cell r="U322">
            <v>6939</v>
          </cell>
          <cell r="V322">
            <v>6498</v>
          </cell>
          <cell r="W322">
            <v>5352</v>
          </cell>
          <cell r="X322">
            <v>5410</v>
          </cell>
          <cell r="Y322">
            <v>3213</v>
          </cell>
          <cell r="Z322">
            <v>7479</v>
          </cell>
          <cell r="AA322">
            <v>3307</v>
          </cell>
          <cell r="AB322">
            <v>6256</v>
          </cell>
          <cell r="AC322">
            <v>7502</v>
          </cell>
          <cell r="AD322">
            <v>8400</v>
          </cell>
          <cell r="AE322">
            <v>8059</v>
          </cell>
          <cell r="AF322"/>
        </row>
        <row r="323">
          <cell r="E323" t="str">
            <v>CT Industrial Coal</v>
          </cell>
          <cell r="F323">
            <v>25</v>
          </cell>
          <cell r="G323">
            <v>75</v>
          </cell>
          <cell r="H323">
            <v>299</v>
          </cell>
          <cell r="I323">
            <v>744</v>
          </cell>
          <cell r="J323">
            <v>733</v>
          </cell>
          <cell r="K323">
            <v>0</v>
          </cell>
          <cell r="L323">
            <v>0</v>
          </cell>
          <cell r="M323">
            <v>0</v>
          </cell>
          <cell r="N323">
            <v>0</v>
          </cell>
          <cell r="O323">
            <v>0</v>
          </cell>
          <cell r="P323">
            <v>0</v>
          </cell>
          <cell r="Q323">
            <v>0</v>
          </cell>
          <cell r="R323">
            <v>0</v>
          </cell>
          <cell r="S323">
            <v>0</v>
          </cell>
          <cell r="T323">
            <v>0</v>
          </cell>
          <cell r="U323">
            <v>20</v>
          </cell>
          <cell r="V323">
            <v>0</v>
          </cell>
          <cell r="W323">
            <v>0</v>
          </cell>
          <cell r="X323">
            <v>0</v>
          </cell>
          <cell r="Y323">
            <v>0</v>
          </cell>
          <cell r="Z323">
            <v>0</v>
          </cell>
          <cell r="AA323">
            <v>0</v>
          </cell>
          <cell r="AB323">
            <v>0</v>
          </cell>
          <cell r="AC323">
            <v>0</v>
          </cell>
          <cell r="AD323">
            <v>0</v>
          </cell>
          <cell r="AE323">
            <v>0</v>
          </cell>
          <cell r="AF323"/>
        </row>
        <row r="324">
          <cell r="E324" t="str">
            <v>DC Industrial Coal</v>
          </cell>
          <cell r="F324">
            <v>0</v>
          </cell>
          <cell r="G324">
            <v>0</v>
          </cell>
          <cell r="H324">
            <v>0</v>
          </cell>
          <cell r="I324">
            <v>0</v>
          </cell>
          <cell r="J324">
            <v>0</v>
          </cell>
          <cell r="K324">
            <v>0</v>
          </cell>
          <cell r="L324">
            <v>0</v>
          </cell>
          <cell r="M324">
            <v>0</v>
          </cell>
          <cell r="N324">
            <v>0</v>
          </cell>
          <cell r="O324">
            <v>0</v>
          </cell>
          <cell r="P324">
            <v>0</v>
          </cell>
          <cell r="Q324">
            <v>0</v>
          </cell>
          <cell r="R324">
            <v>0</v>
          </cell>
          <cell r="S324">
            <v>0</v>
          </cell>
          <cell r="T324">
            <v>0</v>
          </cell>
          <cell r="U324">
            <v>0</v>
          </cell>
          <cell r="V324">
            <v>0</v>
          </cell>
          <cell r="W324">
            <v>0</v>
          </cell>
          <cell r="X324">
            <v>0</v>
          </cell>
          <cell r="Y324">
            <v>0</v>
          </cell>
          <cell r="Z324">
            <v>0</v>
          </cell>
          <cell r="AA324">
            <v>0</v>
          </cell>
          <cell r="AB324">
            <v>0</v>
          </cell>
          <cell r="AC324">
            <v>0</v>
          </cell>
          <cell r="AD324">
            <v>0</v>
          </cell>
          <cell r="AE324">
            <v>0</v>
          </cell>
          <cell r="AF324"/>
        </row>
        <row r="325">
          <cell r="E325" t="str">
            <v>DE Industrial Coal</v>
          </cell>
          <cell r="F325">
            <v>5349</v>
          </cell>
          <cell r="G325">
            <v>5215</v>
          </cell>
          <cell r="H325">
            <v>3586</v>
          </cell>
          <cell r="I325">
            <v>4386</v>
          </cell>
          <cell r="J325">
            <v>4771</v>
          </cell>
          <cell r="K325">
            <v>4887</v>
          </cell>
          <cell r="L325">
            <v>4123</v>
          </cell>
          <cell r="M325">
            <v>4389</v>
          </cell>
          <cell r="N325">
            <v>4378</v>
          </cell>
          <cell r="O325">
            <v>3720</v>
          </cell>
          <cell r="P325">
            <v>4669</v>
          </cell>
          <cell r="Q325">
            <v>4479</v>
          </cell>
          <cell r="R325">
            <v>2565</v>
          </cell>
          <cell r="S325">
            <v>2574</v>
          </cell>
          <cell r="T325">
            <v>3112</v>
          </cell>
          <cell r="U325">
            <v>3091</v>
          </cell>
          <cell r="V325">
            <v>2694</v>
          </cell>
          <cell r="W325">
            <v>2718</v>
          </cell>
          <cell r="X325">
            <v>2198</v>
          </cell>
          <cell r="Y325">
            <v>565</v>
          </cell>
          <cell r="Z325">
            <v>0</v>
          </cell>
          <cell r="AA325">
            <v>0</v>
          </cell>
          <cell r="AB325">
            <v>0</v>
          </cell>
          <cell r="AC325">
            <v>0</v>
          </cell>
          <cell r="AD325">
            <v>0</v>
          </cell>
          <cell r="AE325">
            <v>0</v>
          </cell>
          <cell r="AF325"/>
        </row>
        <row r="326">
          <cell r="E326" t="str">
            <v>FL Industrial Coal</v>
          </cell>
          <cell r="F326">
            <v>30171</v>
          </cell>
          <cell r="G326">
            <v>28485</v>
          </cell>
          <cell r="H326">
            <v>33382</v>
          </cell>
          <cell r="I326">
            <v>32511</v>
          </cell>
          <cell r="J326">
            <v>32490</v>
          </cell>
          <cell r="K326">
            <v>33256</v>
          </cell>
          <cell r="L326">
            <v>31890</v>
          </cell>
          <cell r="M326">
            <v>33749</v>
          </cell>
          <cell r="N326">
            <v>31969</v>
          </cell>
          <cell r="O326">
            <v>29719</v>
          </cell>
          <cell r="P326">
            <v>32052</v>
          </cell>
          <cell r="Q326">
            <v>30141</v>
          </cell>
          <cell r="R326">
            <v>30635</v>
          </cell>
          <cell r="S326">
            <v>28345</v>
          </cell>
          <cell r="T326">
            <v>27021</v>
          </cell>
          <cell r="U326">
            <v>27581</v>
          </cell>
          <cell r="V326">
            <v>28659</v>
          </cell>
          <cell r="W326">
            <v>27941</v>
          </cell>
          <cell r="X326">
            <v>27306</v>
          </cell>
          <cell r="Y326">
            <v>24051</v>
          </cell>
          <cell r="Z326">
            <v>21718</v>
          </cell>
          <cell r="AA326">
            <v>12622</v>
          </cell>
          <cell r="AB326">
            <v>12772</v>
          </cell>
          <cell r="AC326">
            <v>14996</v>
          </cell>
          <cell r="AD326">
            <v>16010</v>
          </cell>
          <cell r="AE326">
            <v>14984</v>
          </cell>
          <cell r="AF326"/>
        </row>
        <row r="327">
          <cell r="E327" t="str">
            <v>GA Industrial Coal</v>
          </cell>
          <cell r="F327">
            <v>56141</v>
          </cell>
          <cell r="G327">
            <v>52821</v>
          </cell>
          <cell r="H327">
            <v>44925</v>
          </cell>
          <cell r="I327">
            <v>43170</v>
          </cell>
          <cell r="J327">
            <v>48461</v>
          </cell>
          <cell r="K327">
            <v>49106</v>
          </cell>
          <cell r="L327">
            <v>49886</v>
          </cell>
          <cell r="M327">
            <v>51325</v>
          </cell>
          <cell r="N327">
            <v>49607</v>
          </cell>
          <cell r="O327">
            <v>49366</v>
          </cell>
          <cell r="P327">
            <v>51033</v>
          </cell>
          <cell r="Q327">
            <v>51277</v>
          </cell>
          <cell r="R327">
            <v>47323</v>
          </cell>
          <cell r="S327">
            <v>45538</v>
          </cell>
          <cell r="T327">
            <v>45451</v>
          </cell>
          <cell r="U327">
            <v>43492</v>
          </cell>
          <cell r="V327">
            <v>40739</v>
          </cell>
          <cell r="W327">
            <v>38888</v>
          </cell>
          <cell r="X327">
            <v>36407</v>
          </cell>
          <cell r="Y327">
            <v>26580</v>
          </cell>
          <cell r="Z327">
            <v>31763</v>
          </cell>
          <cell r="AA327">
            <v>29239</v>
          </cell>
          <cell r="AB327">
            <v>21703</v>
          </cell>
          <cell r="AC327">
            <v>18647</v>
          </cell>
          <cell r="AD327">
            <v>21152</v>
          </cell>
          <cell r="AE327">
            <v>12114</v>
          </cell>
          <cell r="AF327"/>
        </row>
        <row r="328">
          <cell r="E328" t="str">
            <v>HI Industrial Coal</v>
          </cell>
          <cell r="F328">
            <v>695</v>
          </cell>
          <cell r="G328">
            <v>919</v>
          </cell>
          <cell r="H328">
            <v>1167</v>
          </cell>
          <cell r="I328">
            <v>1813</v>
          </cell>
          <cell r="J328">
            <v>1849</v>
          </cell>
          <cell r="K328">
            <v>4119</v>
          </cell>
          <cell r="L328">
            <v>3640</v>
          </cell>
          <cell r="M328">
            <v>3735</v>
          </cell>
          <cell r="N328">
            <v>3364</v>
          </cell>
          <cell r="O328">
            <v>2692</v>
          </cell>
          <cell r="P328">
            <v>2139</v>
          </cell>
          <cell r="Q328">
            <v>2044</v>
          </cell>
          <cell r="R328">
            <v>655</v>
          </cell>
          <cell r="S328">
            <v>1374</v>
          </cell>
          <cell r="T328">
            <v>1253</v>
          </cell>
          <cell r="U328">
            <v>1411</v>
          </cell>
          <cell r="V328">
            <v>1637</v>
          </cell>
          <cell r="W328">
            <v>1795</v>
          </cell>
          <cell r="X328">
            <v>2311</v>
          </cell>
          <cell r="Y328">
            <v>2033</v>
          </cell>
          <cell r="Z328">
            <v>1415</v>
          </cell>
          <cell r="AA328">
            <v>1305</v>
          </cell>
          <cell r="AB328">
            <v>1140</v>
          </cell>
          <cell r="AC328">
            <v>1358</v>
          </cell>
          <cell r="AD328">
            <v>1368</v>
          </cell>
          <cell r="AE328">
            <v>1136</v>
          </cell>
          <cell r="AF328"/>
        </row>
        <row r="329">
          <cell r="E329" t="str">
            <v>IA Industrial Coal</v>
          </cell>
          <cell r="F329">
            <v>53149</v>
          </cell>
          <cell r="G329">
            <v>59296</v>
          </cell>
          <cell r="H329">
            <v>52881</v>
          </cell>
          <cell r="I329">
            <v>50302</v>
          </cell>
          <cell r="J329">
            <v>55004</v>
          </cell>
          <cell r="K329">
            <v>57924</v>
          </cell>
          <cell r="L329">
            <v>65732</v>
          </cell>
          <cell r="M329">
            <v>64950</v>
          </cell>
          <cell r="N329">
            <v>59972</v>
          </cell>
          <cell r="O329">
            <v>63426</v>
          </cell>
          <cell r="P329">
            <v>60879</v>
          </cell>
          <cell r="Q329">
            <v>59062</v>
          </cell>
          <cell r="R329">
            <v>58529</v>
          </cell>
          <cell r="S329">
            <v>60241</v>
          </cell>
          <cell r="T329">
            <v>59190</v>
          </cell>
          <cell r="U329">
            <v>59135</v>
          </cell>
          <cell r="V329">
            <v>60820</v>
          </cell>
          <cell r="W329">
            <v>60831</v>
          </cell>
          <cell r="X329">
            <v>57480</v>
          </cell>
          <cell r="Y329">
            <v>52608</v>
          </cell>
          <cell r="Z329">
            <v>66005</v>
          </cell>
          <cell r="AA329">
            <v>70327</v>
          </cell>
          <cell r="AB329">
            <v>63588</v>
          </cell>
          <cell r="AC329">
            <v>64323</v>
          </cell>
          <cell r="AD329">
            <v>58685</v>
          </cell>
          <cell r="AE329">
            <v>52535</v>
          </cell>
          <cell r="AF329"/>
        </row>
        <row r="330">
          <cell r="E330" t="str">
            <v>ID Industrial Coal</v>
          </cell>
          <cell r="F330">
            <v>8724</v>
          </cell>
          <cell r="G330">
            <v>10733</v>
          </cell>
          <cell r="H330">
            <v>8480</v>
          </cell>
          <cell r="I330">
            <v>8820</v>
          </cell>
          <cell r="J330">
            <v>8761</v>
          </cell>
          <cell r="K330">
            <v>8103</v>
          </cell>
          <cell r="L330">
            <v>6700</v>
          </cell>
          <cell r="M330">
            <v>5726</v>
          </cell>
          <cell r="N330">
            <v>7648</v>
          </cell>
          <cell r="O330">
            <v>6820</v>
          </cell>
          <cell r="P330">
            <v>13302</v>
          </cell>
          <cell r="Q330">
            <v>10972</v>
          </cell>
          <cell r="R330">
            <v>9785</v>
          </cell>
          <cell r="S330">
            <v>9926</v>
          </cell>
          <cell r="T330">
            <v>12211</v>
          </cell>
          <cell r="U330">
            <v>11019</v>
          </cell>
          <cell r="V330">
            <v>7952</v>
          </cell>
          <cell r="W330">
            <v>9232</v>
          </cell>
          <cell r="X330">
            <v>8393</v>
          </cell>
          <cell r="Y330">
            <v>8261</v>
          </cell>
          <cell r="Z330">
            <v>8328</v>
          </cell>
          <cell r="AA330">
            <v>7687</v>
          </cell>
          <cell r="AB330">
            <v>5066</v>
          </cell>
          <cell r="AC330">
            <v>7881</v>
          </cell>
          <cell r="AD330">
            <v>7427</v>
          </cell>
          <cell r="AE330">
            <v>4249</v>
          </cell>
          <cell r="AF330"/>
        </row>
        <row r="331">
          <cell r="E331" t="str">
            <v>IL Industrial Coal</v>
          </cell>
          <cell r="F331">
            <v>150828</v>
          </cell>
          <cell r="G331">
            <v>156802</v>
          </cell>
          <cell r="H331">
            <v>147072</v>
          </cell>
          <cell r="I331">
            <v>148643</v>
          </cell>
          <cell r="J331">
            <v>149387</v>
          </cell>
          <cell r="K331">
            <v>144637</v>
          </cell>
          <cell r="L331">
            <v>150147</v>
          </cell>
          <cell r="M331">
            <v>155435</v>
          </cell>
          <cell r="N331">
            <v>152387</v>
          </cell>
          <cell r="O331">
            <v>148383</v>
          </cell>
          <cell r="P331">
            <v>136281</v>
          </cell>
          <cell r="Q331">
            <v>111261</v>
          </cell>
          <cell r="R331">
            <v>96767</v>
          </cell>
          <cell r="S331">
            <v>98142</v>
          </cell>
          <cell r="T331">
            <v>93629</v>
          </cell>
          <cell r="U331">
            <v>92543</v>
          </cell>
          <cell r="V331">
            <v>95208</v>
          </cell>
          <cell r="W331">
            <v>99409</v>
          </cell>
          <cell r="X331">
            <v>95322</v>
          </cell>
          <cell r="Y331">
            <v>73915</v>
          </cell>
          <cell r="Z331">
            <v>96090</v>
          </cell>
          <cell r="AA331">
            <v>110605</v>
          </cell>
          <cell r="AB331">
            <v>113611</v>
          </cell>
          <cell r="AC331">
            <v>111434</v>
          </cell>
          <cell r="AD331">
            <v>109595</v>
          </cell>
          <cell r="AE331">
            <v>86747</v>
          </cell>
          <cell r="AF331"/>
        </row>
        <row r="332">
          <cell r="E332" t="str">
            <v>IN Industrial Coal</v>
          </cell>
          <cell r="F332">
            <v>342763</v>
          </cell>
          <cell r="G332">
            <v>321598</v>
          </cell>
          <cell r="H332">
            <v>289536</v>
          </cell>
          <cell r="I332">
            <v>281477</v>
          </cell>
          <cell r="J332">
            <v>225815</v>
          </cell>
          <cell r="K332">
            <v>258466</v>
          </cell>
          <cell r="L332">
            <v>269332</v>
          </cell>
          <cell r="M332">
            <v>271284</v>
          </cell>
          <cell r="N332">
            <v>279029</v>
          </cell>
          <cell r="O332">
            <v>276311</v>
          </cell>
          <cell r="P332">
            <v>329359</v>
          </cell>
          <cell r="Q332">
            <v>354054</v>
          </cell>
          <cell r="R332">
            <v>349614</v>
          </cell>
          <cell r="S332">
            <v>347263</v>
          </cell>
          <cell r="T332">
            <v>360129</v>
          </cell>
          <cell r="U332">
            <v>316968</v>
          </cell>
          <cell r="V332">
            <v>308837</v>
          </cell>
          <cell r="W332">
            <v>296973</v>
          </cell>
          <cell r="X332">
            <v>273644</v>
          </cell>
          <cell r="Y332">
            <v>225046</v>
          </cell>
          <cell r="Z332">
            <v>267168</v>
          </cell>
          <cell r="AA332">
            <v>234430</v>
          </cell>
          <cell r="AB332">
            <v>215728</v>
          </cell>
          <cell r="AC332">
            <v>211229</v>
          </cell>
          <cell r="AD332">
            <v>184732</v>
          </cell>
          <cell r="AE332">
            <v>169416</v>
          </cell>
          <cell r="AF332"/>
        </row>
        <row r="333">
          <cell r="E333" t="str">
            <v>KS Industrial Coal</v>
          </cell>
          <cell r="F333">
            <v>3801</v>
          </cell>
          <cell r="G333">
            <v>3627</v>
          </cell>
          <cell r="H333">
            <v>3873</v>
          </cell>
          <cell r="I333">
            <v>3232</v>
          </cell>
          <cell r="J333">
            <v>3287</v>
          </cell>
          <cell r="K333">
            <v>3337</v>
          </cell>
          <cell r="L333">
            <v>3915</v>
          </cell>
          <cell r="M333">
            <v>3357</v>
          </cell>
          <cell r="N333">
            <v>2714</v>
          </cell>
          <cell r="O333">
            <v>2686</v>
          </cell>
          <cell r="P333">
            <v>3240</v>
          </cell>
          <cell r="Q333">
            <v>3862</v>
          </cell>
          <cell r="R333">
            <v>4277</v>
          </cell>
          <cell r="S333">
            <v>3843</v>
          </cell>
          <cell r="T333">
            <v>5042</v>
          </cell>
          <cell r="U333">
            <v>5015</v>
          </cell>
          <cell r="V333">
            <v>5681</v>
          </cell>
          <cell r="W333">
            <v>5767</v>
          </cell>
          <cell r="X333">
            <v>4009</v>
          </cell>
          <cell r="Y333">
            <v>2475</v>
          </cell>
          <cell r="Z333">
            <v>2652</v>
          </cell>
          <cell r="AA333">
            <v>2504</v>
          </cell>
          <cell r="AB333">
            <v>1999</v>
          </cell>
          <cell r="AC333">
            <v>2032</v>
          </cell>
          <cell r="AD333">
            <v>2948</v>
          </cell>
          <cell r="AE333">
            <v>2765</v>
          </cell>
          <cell r="AF333"/>
        </row>
        <row r="334">
          <cell r="E334" t="str">
            <v>KY Industrial Coal</v>
          </cell>
          <cell r="F334">
            <v>87063</v>
          </cell>
          <cell r="G334">
            <v>73787</v>
          </cell>
          <cell r="H334">
            <v>71282</v>
          </cell>
          <cell r="I334">
            <v>90853</v>
          </cell>
          <cell r="J334">
            <v>82788</v>
          </cell>
          <cell r="K334">
            <v>94213</v>
          </cell>
          <cell r="L334">
            <v>93682</v>
          </cell>
          <cell r="M334">
            <v>82785</v>
          </cell>
          <cell r="N334">
            <v>70915</v>
          </cell>
          <cell r="O334">
            <v>62314</v>
          </cell>
          <cell r="P334">
            <v>59600</v>
          </cell>
          <cell r="Q334">
            <v>63565</v>
          </cell>
          <cell r="R334">
            <v>55796</v>
          </cell>
          <cell r="S334">
            <v>56186</v>
          </cell>
          <cell r="T334">
            <v>60416</v>
          </cell>
          <cell r="U334">
            <v>58452</v>
          </cell>
          <cell r="V334">
            <v>61661</v>
          </cell>
          <cell r="W334">
            <v>63792</v>
          </cell>
          <cell r="X334">
            <v>57605</v>
          </cell>
          <cell r="Y334">
            <v>43407</v>
          </cell>
          <cell r="Z334">
            <v>50188</v>
          </cell>
          <cell r="AA334">
            <v>47769</v>
          </cell>
          <cell r="AB334">
            <v>29067</v>
          </cell>
          <cell r="AC334">
            <v>27797</v>
          </cell>
          <cell r="AD334">
            <v>26605</v>
          </cell>
          <cell r="AE334">
            <v>26360</v>
          </cell>
          <cell r="AF334"/>
        </row>
        <row r="335">
          <cell r="E335" t="str">
            <v>LA Industrial Coal</v>
          </cell>
          <cell r="F335">
            <v>15963</v>
          </cell>
          <cell r="G335">
            <v>10267</v>
          </cell>
          <cell r="H335">
            <v>11083</v>
          </cell>
          <cell r="I335">
            <v>10787</v>
          </cell>
          <cell r="J335">
            <v>11433</v>
          </cell>
          <cell r="K335">
            <v>7653</v>
          </cell>
          <cell r="L335">
            <v>2101</v>
          </cell>
          <cell r="M335">
            <v>1663</v>
          </cell>
          <cell r="N335">
            <v>1033</v>
          </cell>
          <cell r="O335">
            <v>931</v>
          </cell>
          <cell r="P335">
            <v>1389</v>
          </cell>
          <cell r="Q335">
            <v>1981</v>
          </cell>
          <cell r="R335">
            <v>1303</v>
          </cell>
          <cell r="S335">
            <v>3139</v>
          </cell>
          <cell r="T335">
            <v>2058</v>
          </cell>
          <cell r="U335">
            <v>1601</v>
          </cell>
          <cell r="V335">
            <v>1768</v>
          </cell>
          <cell r="W335">
            <v>1731</v>
          </cell>
          <cell r="X335">
            <v>1743</v>
          </cell>
          <cell r="Y335">
            <v>341</v>
          </cell>
          <cell r="Z335">
            <v>526</v>
          </cell>
          <cell r="AA335">
            <v>1299</v>
          </cell>
          <cell r="AB335">
            <v>2284</v>
          </cell>
          <cell r="AC335">
            <v>2302</v>
          </cell>
          <cell r="AD335">
            <v>2931</v>
          </cell>
          <cell r="AE335">
            <v>3723</v>
          </cell>
          <cell r="AF335"/>
        </row>
        <row r="336">
          <cell r="E336" t="str">
            <v>MA Industrial Coal</v>
          </cell>
          <cell r="F336">
            <v>1816</v>
          </cell>
          <cell r="G336">
            <v>2119</v>
          </cell>
          <cell r="H336">
            <v>3859</v>
          </cell>
          <cell r="I336">
            <v>2864</v>
          </cell>
          <cell r="J336">
            <v>1631</v>
          </cell>
          <cell r="K336">
            <v>1057</v>
          </cell>
          <cell r="L336">
            <v>949</v>
          </cell>
          <cell r="M336">
            <v>916</v>
          </cell>
          <cell r="N336">
            <v>853</v>
          </cell>
          <cell r="O336">
            <v>815</v>
          </cell>
          <cell r="P336">
            <v>1490</v>
          </cell>
          <cell r="Q336">
            <v>1461</v>
          </cell>
          <cell r="R336">
            <v>1195</v>
          </cell>
          <cell r="S336">
            <v>1548</v>
          </cell>
          <cell r="T336">
            <v>1483</v>
          </cell>
          <cell r="U336">
            <v>1869</v>
          </cell>
          <cell r="V336">
            <v>2025</v>
          </cell>
          <cell r="W336">
            <v>2224</v>
          </cell>
          <cell r="X336">
            <v>2222</v>
          </cell>
          <cell r="Y336">
            <v>1316</v>
          </cell>
          <cell r="Z336">
            <v>1753</v>
          </cell>
          <cell r="AA336">
            <v>1635</v>
          </cell>
          <cell r="AB336">
            <v>1664</v>
          </cell>
          <cell r="AC336">
            <v>1614</v>
          </cell>
          <cell r="AD336">
            <v>1544</v>
          </cell>
          <cell r="AE336">
            <v>1215</v>
          </cell>
          <cell r="AF336"/>
        </row>
        <row r="337">
          <cell r="E337" t="str">
            <v>MD Industrial Coal</v>
          </cell>
          <cell r="F337">
            <v>57377</v>
          </cell>
          <cell r="G337">
            <v>52801</v>
          </cell>
          <cell r="H337">
            <v>17802</v>
          </cell>
          <cell r="I337">
            <v>18490</v>
          </cell>
          <cell r="J337">
            <v>18752</v>
          </cell>
          <cell r="K337">
            <v>19246</v>
          </cell>
          <cell r="L337">
            <v>19737</v>
          </cell>
          <cell r="M337">
            <v>19278</v>
          </cell>
          <cell r="N337">
            <v>19246</v>
          </cell>
          <cell r="O337">
            <v>19933</v>
          </cell>
          <cell r="P337">
            <v>20320</v>
          </cell>
          <cell r="Q337">
            <v>33623</v>
          </cell>
          <cell r="R337">
            <v>34051</v>
          </cell>
          <cell r="S337">
            <v>31837</v>
          </cell>
          <cell r="T337">
            <v>34536</v>
          </cell>
          <cell r="U337">
            <v>32978</v>
          </cell>
          <cell r="V337">
            <v>30431</v>
          </cell>
          <cell r="W337">
            <v>29880</v>
          </cell>
          <cell r="X337">
            <v>28547</v>
          </cell>
          <cell r="Y337">
            <v>22157</v>
          </cell>
          <cell r="Z337">
            <v>22649</v>
          </cell>
          <cell r="AA337">
            <v>21655</v>
          </cell>
          <cell r="AB337">
            <v>20407</v>
          </cell>
          <cell r="AC337">
            <v>15363</v>
          </cell>
          <cell r="AD337">
            <v>15627</v>
          </cell>
          <cell r="AE337">
            <v>15031</v>
          </cell>
          <cell r="AF337"/>
        </row>
        <row r="338">
          <cell r="E338" t="str">
            <v>ME Industrial Coal</v>
          </cell>
          <cell r="F338">
            <v>5533</v>
          </cell>
          <cell r="G338">
            <v>9029</v>
          </cell>
          <cell r="H338">
            <v>20557</v>
          </cell>
          <cell r="I338">
            <v>10564</v>
          </cell>
          <cell r="J338">
            <v>11437</v>
          </cell>
          <cell r="K338">
            <v>6993</v>
          </cell>
          <cell r="L338">
            <v>5751</v>
          </cell>
          <cell r="M338">
            <v>4734</v>
          </cell>
          <cell r="N338">
            <v>3390</v>
          </cell>
          <cell r="O338">
            <v>2864</v>
          </cell>
          <cell r="P338">
            <v>5687</v>
          </cell>
          <cell r="Q338">
            <v>3203</v>
          </cell>
          <cell r="R338">
            <v>2286</v>
          </cell>
          <cell r="S338">
            <v>3115</v>
          </cell>
          <cell r="T338">
            <v>2973</v>
          </cell>
          <cell r="U338">
            <v>3219</v>
          </cell>
          <cell r="V338">
            <v>2780</v>
          </cell>
          <cell r="W338">
            <v>2937</v>
          </cell>
          <cell r="X338">
            <v>2633</v>
          </cell>
          <cell r="Y338">
            <v>797</v>
          </cell>
          <cell r="Z338">
            <v>862</v>
          </cell>
          <cell r="AA338">
            <v>573</v>
          </cell>
          <cell r="AB338">
            <v>489</v>
          </cell>
          <cell r="AC338">
            <v>690</v>
          </cell>
          <cell r="AD338">
            <v>815</v>
          </cell>
          <cell r="AE338">
            <v>742</v>
          </cell>
          <cell r="AF338"/>
        </row>
        <row r="339">
          <cell r="E339" t="str">
            <v>MI Industrial Coal</v>
          </cell>
          <cell r="F339">
            <v>117888</v>
          </cell>
          <cell r="G339">
            <v>92479</v>
          </cell>
          <cell r="H339">
            <v>76293</v>
          </cell>
          <cell r="I339">
            <v>78228</v>
          </cell>
          <cell r="J339">
            <v>107196</v>
          </cell>
          <cell r="K339">
            <v>109194</v>
          </cell>
          <cell r="L339">
            <v>107538</v>
          </cell>
          <cell r="M339">
            <v>95139</v>
          </cell>
          <cell r="N339">
            <v>97942</v>
          </cell>
          <cell r="O339">
            <v>119975</v>
          </cell>
          <cell r="P339">
            <v>104768</v>
          </cell>
          <cell r="Q339">
            <v>98953</v>
          </cell>
          <cell r="R339">
            <v>72822</v>
          </cell>
          <cell r="S339">
            <v>74608</v>
          </cell>
          <cell r="T339">
            <v>78236</v>
          </cell>
          <cell r="U339">
            <v>77487</v>
          </cell>
          <cell r="V339">
            <v>80022</v>
          </cell>
          <cell r="W339">
            <v>75622</v>
          </cell>
          <cell r="X339">
            <v>82747</v>
          </cell>
          <cell r="Y339">
            <v>47053</v>
          </cell>
          <cell r="Z339">
            <v>67140</v>
          </cell>
          <cell r="AA339">
            <v>66691</v>
          </cell>
          <cell r="AB339">
            <v>59753</v>
          </cell>
          <cell r="AC339">
            <v>67570</v>
          </cell>
          <cell r="AD339">
            <v>62722</v>
          </cell>
          <cell r="AE339">
            <v>61124</v>
          </cell>
          <cell r="AF339"/>
        </row>
        <row r="340">
          <cell r="E340" t="str">
            <v>MN Industrial Coal</v>
          </cell>
          <cell r="F340">
            <v>23818</v>
          </cell>
          <cell r="G340">
            <v>15197</v>
          </cell>
          <cell r="H340">
            <v>19618</v>
          </cell>
          <cell r="I340">
            <v>24851</v>
          </cell>
          <cell r="J340">
            <v>26924</v>
          </cell>
          <cell r="K340">
            <v>26735</v>
          </cell>
          <cell r="L340">
            <v>39965</v>
          </cell>
          <cell r="M340">
            <v>28123</v>
          </cell>
          <cell r="N340">
            <v>37491</v>
          </cell>
          <cell r="O340">
            <v>36365</v>
          </cell>
          <cell r="P340">
            <v>40354</v>
          </cell>
          <cell r="Q340">
            <v>24403</v>
          </cell>
          <cell r="R340">
            <v>24382</v>
          </cell>
          <cell r="S340">
            <v>24014</v>
          </cell>
          <cell r="T340">
            <v>24927</v>
          </cell>
          <cell r="U340">
            <v>24686</v>
          </cell>
          <cell r="V340">
            <v>24065</v>
          </cell>
          <cell r="W340">
            <v>25783</v>
          </cell>
          <cell r="X340">
            <v>26131</v>
          </cell>
          <cell r="Y340">
            <v>22403</v>
          </cell>
          <cell r="Z340">
            <v>24932</v>
          </cell>
          <cell r="AA340">
            <v>24732</v>
          </cell>
          <cell r="AB340">
            <v>21378</v>
          </cell>
          <cell r="AC340">
            <v>24055</v>
          </cell>
          <cell r="AD340">
            <v>23202</v>
          </cell>
          <cell r="AE340">
            <v>17480</v>
          </cell>
          <cell r="AF340"/>
        </row>
        <row r="341">
          <cell r="E341" t="str">
            <v>MO Industrial Coal</v>
          </cell>
          <cell r="F341">
            <v>30376</v>
          </cell>
          <cell r="G341">
            <v>28729</v>
          </cell>
          <cell r="H341">
            <v>26646</v>
          </cell>
          <cell r="I341">
            <v>27752</v>
          </cell>
          <cell r="J341">
            <v>24605</v>
          </cell>
          <cell r="K341">
            <v>25545</v>
          </cell>
          <cell r="L341">
            <v>25873</v>
          </cell>
          <cell r="M341">
            <v>31965</v>
          </cell>
          <cell r="N341">
            <v>27905</v>
          </cell>
          <cell r="O341">
            <v>27565</v>
          </cell>
          <cell r="P341">
            <v>21760</v>
          </cell>
          <cell r="Q341">
            <v>23319</v>
          </cell>
          <cell r="R341">
            <v>23025</v>
          </cell>
          <cell r="S341">
            <v>23084</v>
          </cell>
          <cell r="T341">
            <v>24441</v>
          </cell>
          <cell r="U341">
            <v>23992</v>
          </cell>
          <cell r="V341">
            <v>24212</v>
          </cell>
          <cell r="W341">
            <v>24392</v>
          </cell>
          <cell r="X341">
            <v>22353</v>
          </cell>
          <cell r="Y341">
            <v>17729</v>
          </cell>
          <cell r="Z341">
            <v>17413</v>
          </cell>
          <cell r="AA341">
            <v>12446</v>
          </cell>
          <cell r="AB341">
            <v>22796</v>
          </cell>
          <cell r="AC341">
            <v>24127</v>
          </cell>
          <cell r="AD341">
            <v>24255</v>
          </cell>
          <cell r="AE341">
            <v>21176</v>
          </cell>
          <cell r="AF341"/>
        </row>
        <row r="342">
          <cell r="E342" t="str">
            <v>MS Industrial Coal</v>
          </cell>
          <cell r="F342">
            <v>6302</v>
          </cell>
          <cell r="G342">
            <v>5630</v>
          </cell>
          <cell r="H342">
            <v>5772</v>
          </cell>
          <cell r="I342">
            <v>6317</v>
          </cell>
          <cell r="J342">
            <v>7082</v>
          </cell>
          <cell r="K342">
            <v>6899</v>
          </cell>
          <cell r="L342">
            <v>5575</v>
          </cell>
          <cell r="M342">
            <v>5636</v>
          </cell>
          <cell r="N342">
            <v>5137</v>
          </cell>
          <cell r="O342">
            <v>4424</v>
          </cell>
          <cell r="P342">
            <v>3701</v>
          </cell>
          <cell r="Q342">
            <v>3723</v>
          </cell>
          <cell r="R342">
            <v>3632</v>
          </cell>
          <cell r="S342">
            <v>3537</v>
          </cell>
          <cell r="T342">
            <v>3744</v>
          </cell>
          <cell r="U342">
            <v>2872</v>
          </cell>
          <cell r="V342">
            <v>3616</v>
          </cell>
          <cell r="W342">
            <v>3542</v>
          </cell>
          <cell r="X342">
            <v>3141</v>
          </cell>
          <cell r="Y342">
            <v>2580</v>
          </cell>
          <cell r="Z342">
            <v>2849</v>
          </cell>
          <cell r="AA342">
            <v>2622</v>
          </cell>
          <cell r="AB342">
            <v>2608</v>
          </cell>
          <cell r="AC342">
            <v>2801</v>
          </cell>
          <cell r="AD342">
            <v>2516</v>
          </cell>
          <cell r="AE342">
            <v>2562</v>
          </cell>
          <cell r="AF342"/>
        </row>
        <row r="343">
          <cell r="E343" t="str">
            <v>MT Industrial Coal</v>
          </cell>
          <cell r="F343">
            <v>4043</v>
          </cell>
          <cell r="G343">
            <v>5192</v>
          </cell>
          <cell r="H343">
            <v>4715</v>
          </cell>
          <cell r="I343">
            <v>6810</v>
          </cell>
          <cell r="J343">
            <v>10489</v>
          </cell>
          <cell r="K343">
            <v>11249</v>
          </cell>
          <cell r="L343">
            <v>2375</v>
          </cell>
          <cell r="M343">
            <v>1920</v>
          </cell>
          <cell r="N343">
            <v>2595</v>
          </cell>
          <cell r="O343">
            <v>3024</v>
          </cell>
          <cell r="P343">
            <v>2655</v>
          </cell>
          <cell r="Q343">
            <v>2614</v>
          </cell>
          <cell r="R343">
            <v>1346</v>
          </cell>
          <cell r="S343">
            <v>1365</v>
          </cell>
          <cell r="T343">
            <v>1371</v>
          </cell>
          <cell r="U343">
            <v>1315</v>
          </cell>
          <cell r="V343">
            <v>1292</v>
          </cell>
          <cell r="W343">
            <v>1630</v>
          </cell>
          <cell r="X343">
            <v>1386</v>
          </cell>
          <cell r="Y343">
            <v>886</v>
          </cell>
          <cell r="Z343">
            <v>1112</v>
          </cell>
          <cell r="AA343">
            <v>1212</v>
          </cell>
          <cell r="AB343">
            <v>4184</v>
          </cell>
          <cell r="AC343">
            <v>4481</v>
          </cell>
          <cell r="AD343">
            <v>4856</v>
          </cell>
          <cell r="AE343">
            <v>4969</v>
          </cell>
          <cell r="AF343"/>
        </row>
        <row r="344">
          <cell r="E344" t="str">
            <v>NC Industrial Coal</v>
          </cell>
          <cell r="F344">
            <v>74543</v>
          </cell>
          <cell r="G344">
            <v>67840</v>
          </cell>
          <cell r="H344">
            <v>71746</v>
          </cell>
          <cell r="I344">
            <v>62257</v>
          </cell>
          <cell r="J344">
            <v>60139</v>
          </cell>
          <cell r="K344">
            <v>61568</v>
          </cell>
          <cell r="L344">
            <v>58741</v>
          </cell>
          <cell r="M344">
            <v>54080</v>
          </cell>
          <cell r="N344">
            <v>47198</v>
          </cell>
          <cell r="O344">
            <v>43888</v>
          </cell>
          <cell r="P344">
            <v>46668</v>
          </cell>
          <cell r="Q344">
            <v>45581</v>
          </cell>
          <cell r="R344">
            <v>42167</v>
          </cell>
          <cell r="S344">
            <v>42079</v>
          </cell>
          <cell r="T344">
            <v>38127</v>
          </cell>
          <cell r="U344">
            <v>36907</v>
          </cell>
          <cell r="V344">
            <v>32156</v>
          </cell>
          <cell r="W344">
            <v>30110</v>
          </cell>
          <cell r="X344">
            <v>27851</v>
          </cell>
          <cell r="Y344">
            <v>22764</v>
          </cell>
          <cell r="Z344">
            <v>23058</v>
          </cell>
          <cell r="AA344">
            <v>19783</v>
          </cell>
          <cell r="AB344">
            <v>17173</v>
          </cell>
          <cell r="AC344">
            <v>17903</v>
          </cell>
          <cell r="AD344">
            <v>15763</v>
          </cell>
          <cell r="AE344">
            <v>14337</v>
          </cell>
          <cell r="AF344"/>
        </row>
        <row r="345">
          <cell r="E345" t="str">
            <v>ND Industrial Coal</v>
          </cell>
          <cell r="F345">
            <v>86330</v>
          </cell>
          <cell r="G345">
            <v>84332</v>
          </cell>
          <cell r="H345">
            <v>93130</v>
          </cell>
          <cell r="I345">
            <v>91638</v>
          </cell>
          <cell r="J345">
            <v>93828</v>
          </cell>
          <cell r="K345">
            <v>99437</v>
          </cell>
          <cell r="L345">
            <v>89983</v>
          </cell>
          <cell r="M345">
            <v>85899</v>
          </cell>
          <cell r="N345">
            <v>88914</v>
          </cell>
          <cell r="O345">
            <v>88162</v>
          </cell>
          <cell r="P345">
            <v>95604</v>
          </cell>
          <cell r="Q345">
            <v>93502</v>
          </cell>
          <cell r="R345">
            <v>92182</v>
          </cell>
          <cell r="S345">
            <v>94847</v>
          </cell>
          <cell r="T345">
            <v>84824</v>
          </cell>
          <cell r="U345">
            <v>92336</v>
          </cell>
          <cell r="V345">
            <v>95351</v>
          </cell>
          <cell r="W345">
            <v>92024</v>
          </cell>
          <cell r="X345">
            <v>91705</v>
          </cell>
          <cell r="Y345">
            <v>93867</v>
          </cell>
          <cell r="Z345">
            <v>95785</v>
          </cell>
          <cell r="AA345">
            <v>92750</v>
          </cell>
          <cell r="AB345">
            <v>94081</v>
          </cell>
          <cell r="AC345">
            <v>88116</v>
          </cell>
          <cell r="AD345">
            <v>93331</v>
          </cell>
          <cell r="AE345">
            <v>95662</v>
          </cell>
          <cell r="AF345"/>
        </row>
        <row r="346">
          <cell r="E346" t="str">
            <v>NE Industrial Coal</v>
          </cell>
          <cell r="F346">
            <v>4477</v>
          </cell>
          <cell r="G346">
            <v>6129</v>
          </cell>
          <cell r="H346">
            <v>5996</v>
          </cell>
          <cell r="I346">
            <v>6832</v>
          </cell>
          <cell r="J346">
            <v>7909</v>
          </cell>
          <cell r="K346">
            <v>6563</v>
          </cell>
          <cell r="L346">
            <v>5391</v>
          </cell>
          <cell r="M346">
            <v>5670</v>
          </cell>
          <cell r="N346">
            <v>7333</v>
          </cell>
          <cell r="O346">
            <v>7722</v>
          </cell>
          <cell r="P346">
            <v>8350</v>
          </cell>
          <cell r="Q346">
            <v>10136</v>
          </cell>
          <cell r="R346">
            <v>7960</v>
          </cell>
          <cell r="S346">
            <v>7796</v>
          </cell>
          <cell r="T346">
            <v>7450</v>
          </cell>
          <cell r="U346">
            <v>7824</v>
          </cell>
          <cell r="V346">
            <v>8155</v>
          </cell>
          <cell r="W346">
            <v>8085</v>
          </cell>
          <cell r="X346">
            <v>7805</v>
          </cell>
          <cell r="Y346">
            <v>7266</v>
          </cell>
          <cell r="Z346">
            <v>12741</v>
          </cell>
          <cell r="AA346">
            <v>19045</v>
          </cell>
          <cell r="AB346">
            <v>18917</v>
          </cell>
          <cell r="AC346">
            <v>20297</v>
          </cell>
          <cell r="AD346">
            <v>21971</v>
          </cell>
          <cell r="AE346">
            <v>21175</v>
          </cell>
          <cell r="AF346"/>
        </row>
        <row r="347">
          <cell r="E347" t="str">
            <v>NH Industrial Coal</v>
          </cell>
          <cell r="F347">
            <v>698</v>
          </cell>
          <cell r="G347">
            <v>1288</v>
          </cell>
          <cell r="H347">
            <v>1114</v>
          </cell>
          <cell r="I347">
            <v>1973</v>
          </cell>
          <cell r="J347">
            <v>0</v>
          </cell>
          <cell r="K347">
            <v>14</v>
          </cell>
          <cell r="L347">
            <v>0</v>
          </cell>
          <cell r="M347">
            <v>0</v>
          </cell>
          <cell r="N347">
            <v>0</v>
          </cell>
          <cell r="O347">
            <v>0</v>
          </cell>
          <cell r="P347">
            <v>0</v>
          </cell>
          <cell r="Q347">
            <v>0</v>
          </cell>
          <cell r="R347">
            <v>0</v>
          </cell>
          <cell r="S347">
            <v>0</v>
          </cell>
          <cell r="T347">
            <v>0</v>
          </cell>
          <cell r="U347">
            <v>0</v>
          </cell>
          <cell r="V347">
            <v>0</v>
          </cell>
          <cell r="W347">
            <v>0</v>
          </cell>
          <cell r="X347">
            <v>0</v>
          </cell>
          <cell r="Y347">
            <v>0</v>
          </cell>
          <cell r="Z347">
            <v>0</v>
          </cell>
          <cell r="AA347">
            <v>0</v>
          </cell>
          <cell r="AB347">
            <v>0</v>
          </cell>
          <cell r="AC347">
            <v>0</v>
          </cell>
          <cell r="AD347">
            <v>0</v>
          </cell>
          <cell r="AE347">
            <v>0</v>
          </cell>
          <cell r="AF347"/>
        </row>
        <row r="348">
          <cell r="E348" t="str">
            <v>NJ Industrial Coal</v>
          </cell>
          <cell r="F348">
            <v>6965</v>
          </cell>
          <cell r="G348">
            <v>5912</v>
          </cell>
          <cell r="H348">
            <v>5446</v>
          </cell>
          <cell r="I348">
            <v>5608</v>
          </cell>
          <cell r="J348">
            <v>1805</v>
          </cell>
          <cell r="K348">
            <v>300</v>
          </cell>
          <cell r="L348">
            <v>172</v>
          </cell>
          <cell r="M348">
            <v>251</v>
          </cell>
          <cell r="N348">
            <v>236</v>
          </cell>
          <cell r="O348">
            <v>184</v>
          </cell>
          <cell r="P348">
            <v>200</v>
          </cell>
          <cell r="Q348">
            <v>137</v>
          </cell>
          <cell r="R348">
            <v>132</v>
          </cell>
          <cell r="S348">
            <v>181</v>
          </cell>
          <cell r="T348">
            <v>159</v>
          </cell>
          <cell r="U348">
            <v>147</v>
          </cell>
          <cell r="V348">
            <v>117</v>
          </cell>
          <cell r="W348">
            <v>0</v>
          </cell>
          <cell r="X348">
            <v>0</v>
          </cell>
          <cell r="Y348">
            <v>0</v>
          </cell>
          <cell r="Z348">
            <v>0</v>
          </cell>
          <cell r="AA348">
            <v>0</v>
          </cell>
          <cell r="AB348">
            <v>0</v>
          </cell>
          <cell r="AC348">
            <v>0</v>
          </cell>
          <cell r="AD348">
            <v>0</v>
          </cell>
          <cell r="AE348">
            <v>0</v>
          </cell>
          <cell r="AF348"/>
        </row>
        <row r="349">
          <cell r="E349" t="str">
            <v>NM Industrial Coal</v>
          </cell>
          <cell r="F349">
            <v>877</v>
          </cell>
          <cell r="G349">
            <v>883</v>
          </cell>
          <cell r="H349">
            <v>979</v>
          </cell>
          <cell r="I349">
            <v>1302</v>
          </cell>
          <cell r="J349">
            <v>1491</v>
          </cell>
          <cell r="K349">
            <v>1673</v>
          </cell>
          <cell r="L349">
            <v>1629</v>
          </cell>
          <cell r="M349">
            <v>1664</v>
          </cell>
          <cell r="N349">
            <v>1574</v>
          </cell>
          <cell r="O349">
            <v>1608</v>
          </cell>
          <cell r="P349">
            <v>1906</v>
          </cell>
          <cell r="Q349">
            <v>1778</v>
          </cell>
          <cell r="R349">
            <v>1806</v>
          </cell>
          <cell r="S349">
            <v>2003</v>
          </cell>
          <cell r="T349">
            <v>1978</v>
          </cell>
          <cell r="U349">
            <v>1926</v>
          </cell>
          <cell r="V349">
            <v>1936</v>
          </cell>
          <cell r="W349">
            <v>1882</v>
          </cell>
          <cell r="X349">
            <v>1564</v>
          </cell>
          <cell r="Y349">
            <v>1462</v>
          </cell>
          <cell r="Z349">
            <v>1092</v>
          </cell>
          <cell r="AA349">
            <v>571</v>
          </cell>
          <cell r="AB349">
            <v>1015</v>
          </cell>
          <cell r="AC349">
            <v>1240</v>
          </cell>
          <cell r="AD349">
            <v>1450</v>
          </cell>
          <cell r="AE349">
            <v>1691</v>
          </cell>
          <cell r="AF349"/>
        </row>
        <row r="350">
          <cell r="E350" t="str">
            <v>NV Industrial Coal</v>
          </cell>
          <cell r="F350">
            <v>3918</v>
          </cell>
          <cell r="G350">
            <v>4560</v>
          </cell>
          <cell r="H350">
            <v>3996</v>
          </cell>
          <cell r="I350">
            <v>4547</v>
          </cell>
          <cell r="J350">
            <v>4531</v>
          </cell>
          <cell r="K350">
            <v>5769</v>
          </cell>
          <cell r="L350">
            <v>4050</v>
          </cell>
          <cell r="M350">
            <v>4257</v>
          </cell>
          <cell r="N350">
            <v>5872</v>
          </cell>
          <cell r="O350">
            <v>7023</v>
          </cell>
          <cell r="P350">
            <v>5378</v>
          </cell>
          <cell r="Q350">
            <v>4870</v>
          </cell>
          <cell r="R350">
            <v>4261</v>
          </cell>
          <cell r="S350">
            <v>5227</v>
          </cell>
          <cell r="T350">
            <v>4883</v>
          </cell>
          <cell r="U350">
            <v>4594</v>
          </cell>
          <cell r="V350">
            <v>4663</v>
          </cell>
          <cell r="W350">
            <v>4666</v>
          </cell>
          <cell r="X350">
            <v>4380</v>
          </cell>
          <cell r="Y350">
            <v>3393</v>
          </cell>
          <cell r="Z350">
            <v>4192</v>
          </cell>
          <cell r="AA350">
            <v>2500</v>
          </cell>
          <cell r="AB350">
            <v>6922</v>
          </cell>
          <cell r="AC350">
            <v>7583</v>
          </cell>
          <cell r="AD350">
            <v>7320</v>
          </cell>
          <cell r="AE350">
            <v>6820</v>
          </cell>
          <cell r="AF350"/>
        </row>
        <row r="351">
          <cell r="E351" t="str">
            <v>NY Industrial Coal</v>
          </cell>
          <cell r="F351">
            <v>82605</v>
          </cell>
          <cell r="G351">
            <v>82202</v>
          </cell>
          <cell r="H351">
            <v>71263</v>
          </cell>
          <cell r="I351">
            <v>76159</v>
          </cell>
          <cell r="J351">
            <v>75059</v>
          </cell>
          <cell r="K351">
            <v>72429</v>
          </cell>
          <cell r="L351">
            <v>72455</v>
          </cell>
          <cell r="M351">
            <v>72724</v>
          </cell>
          <cell r="N351">
            <v>75147</v>
          </cell>
          <cell r="O351">
            <v>71589</v>
          </cell>
          <cell r="P351">
            <v>73490</v>
          </cell>
          <cell r="Q351">
            <v>63091</v>
          </cell>
          <cell r="R351">
            <v>45174</v>
          </cell>
          <cell r="S351">
            <v>41943</v>
          </cell>
          <cell r="T351">
            <v>38883</v>
          </cell>
          <cell r="U351">
            <v>39850</v>
          </cell>
          <cell r="V351">
            <v>37069</v>
          </cell>
          <cell r="W351">
            <v>34568</v>
          </cell>
          <cell r="X351">
            <v>31626</v>
          </cell>
          <cell r="Y351">
            <v>23574</v>
          </cell>
          <cell r="Z351">
            <v>25445</v>
          </cell>
          <cell r="AA351">
            <v>25886</v>
          </cell>
          <cell r="AB351">
            <v>24171</v>
          </cell>
          <cell r="AC351">
            <v>21555</v>
          </cell>
          <cell r="AD351">
            <v>18713</v>
          </cell>
          <cell r="AE351">
            <v>19284</v>
          </cell>
          <cell r="AF351"/>
        </row>
        <row r="352">
          <cell r="E352" t="str">
            <v>OH Industrial Coal</v>
          </cell>
          <cell r="F352">
            <v>248168</v>
          </cell>
          <cell r="G352">
            <v>216767</v>
          </cell>
          <cell r="H352">
            <v>197577</v>
          </cell>
          <cell r="I352">
            <v>178164</v>
          </cell>
          <cell r="J352">
            <v>176005</v>
          </cell>
          <cell r="K352">
            <v>162883</v>
          </cell>
          <cell r="L352">
            <v>142202</v>
          </cell>
          <cell r="M352">
            <v>141196</v>
          </cell>
          <cell r="N352">
            <v>139830</v>
          </cell>
          <cell r="O352">
            <v>131092</v>
          </cell>
          <cell r="P352">
            <v>110804</v>
          </cell>
          <cell r="Q352">
            <v>114029</v>
          </cell>
          <cell r="R352">
            <v>86608</v>
          </cell>
          <cell r="S352">
            <v>94820</v>
          </cell>
          <cell r="T352">
            <v>93653</v>
          </cell>
          <cell r="U352">
            <v>100053</v>
          </cell>
          <cell r="V352">
            <v>110954</v>
          </cell>
          <cell r="W352">
            <v>110504</v>
          </cell>
          <cell r="X352">
            <v>109794</v>
          </cell>
          <cell r="Y352">
            <v>91264</v>
          </cell>
          <cell r="Z352">
            <v>118727</v>
          </cell>
          <cell r="AA352">
            <v>114721</v>
          </cell>
          <cell r="AB352">
            <v>134536</v>
          </cell>
          <cell r="AC352">
            <v>137155</v>
          </cell>
          <cell r="AD352">
            <v>136824</v>
          </cell>
          <cell r="AE352">
            <v>129222</v>
          </cell>
          <cell r="AF352"/>
        </row>
        <row r="353">
          <cell r="E353" t="str">
            <v>OK Industrial Coal</v>
          </cell>
          <cell r="F353">
            <v>12695</v>
          </cell>
          <cell r="G353">
            <v>16099</v>
          </cell>
          <cell r="H353">
            <v>16611</v>
          </cell>
          <cell r="I353">
            <v>26859</v>
          </cell>
          <cell r="J353">
            <v>16113</v>
          </cell>
          <cell r="K353">
            <v>32993</v>
          </cell>
          <cell r="L353">
            <v>16405</v>
          </cell>
          <cell r="M353">
            <v>15361</v>
          </cell>
          <cell r="N353">
            <v>16272</v>
          </cell>
          <cell r="O353">
            <v>16776</v>
          </cell>
          <cell r="P353">
            <v>14201</v>
          </cell>
          <cell r="Q353">
            <v>14454</v>
          </cell>
          <cell r="R353">
            <v>14588</v>
          </cell>
          <cell r="S353">
            <v>14335</v>
          </cell>
          <cell r="T353">
            <v>15127</v>
          </cell>
          <cell r="U353">
            <v>15383</v>
          </cell>
          <cell r="V353">
            <v>15018</v>
          </cell>
          <cell r="W353">
            <v>15422</v>
          </cell>
          <cell r="X353">
            <v>14595</v>
          </cell>
          <cell r="Y353">
            <v>12058</v>
          </cell>
          <cell r="Z353">
            <v>12406</v>
          </cell>
          <cell r="AA353">
            <v>11805</v>
          </cell>
          <cell r="AB353">
            <v>11536</v>
          </cell>
          <cell r="AC353">
            <v>12188</v>
          </cell>
          <cell r="AD353">
            <v>13311</v>
          </cell>
          <cell r="AE353">
            <v>11527</v>
          </cell>
          <cell r="AF353"/>
        </row>
        <row r="354">
          <cell r="E354" t="str">
            <v>OR Industrial Coal</v>
          </cell>
          <cell r="F354">
            <v>1423</v>
          </cell>
          <cell r="G354">
            <v>1872</v>
          </cell>
          <cell r="H354">
            <v>2308</v>
          </cell>
          <cell r="I354">
            <v>2223</v>
          </cell>
          <cell r="J354">
            <v>2856</v>
          </cell>
          <cell r="K354">
            <v>2797</v>
          </cell>
          <cell r="L354">
            <v>1926</v>
          </cell>
          <cell r="M354">
            <v>1949</v>
          </cell>
          <cell r="N354">
            <v>752</v>
          </cell>
          <cell r="O354">
            <v>0</v>
          </cell>
          <cell r="P354">
            <v>0</v>
          </cell>
          <cell r="Q354">
            <v>0</v>
          </cell>
          <cell r="R354">
            <v>1122</v>
          </cell>
          <cell r="S354">
            <v>1503</v>
          </cell>
          <cell r="T354">
            <v>1408</v>
          </cell>
          <cell r="U354">
            <v>209</v>
          </cell>
          <cell r="V354">
            <v>2667</v>
          </cell>
          <cell r="W354">
            <v>2329</v>
          </cell>
          <cell r="X354">
            <v>1688</v>
          </cell>
          <cell r="Y354">
            <v>1933</v>
          </cell>
          <cell r="Z354">
            <v>1860</v>
          </cell>
          <cell r="AA354">
            <v>1839</v>
          </cell>
          <cell r="AB354">
            <v>1744</v>
          </cell>
          <cell r="AC354">
            <v>1982</v>
          </cell>
          <cell r="AD354">
            <v>2534</v>
          </cell>
          <cell r="AE354">
            <v>2364</v>
          </cell>
          <cell r="AF354"/>
        </row>
        <row r="355">
          <cell r="E355" t="str">
            <v>PA Industrial Coal</v>
          </cell>
          <cell r="F355">
            <v>382150</v>
          </cell>
          <cell r="G355">
            <v>337637</v>
          </cell>
          <cell r="H355">
            <v>369153</v>
          </cell>
          <cell r="I355">
            <v>385016</v>
          </cell>
          <cell r="J355">
            <v>392353</v>
          </cell>
          <cell r="K355">
            <v>392218</v>
          </cell>
          <cell r="L355">
            <v>398394</v>
          </cell>
          <cell r="M355">
            <v>389967</v>
          </cell>
          <cell r="N355">
            <v>284170</v>
          </cell>
          <cell r="O355">
            <v>269634</v>
          </cell>
          <cell r="P355">
            <v>277873</v>
          </cell>
          <cell r="Q355">
            <v>265987</v>
          </cell>
          <cell r="R355">
            <v>267693</v>
          </cell>
          <cell r="S355">
            <v>273988</v>
          </cell>
          <cell r="T355">
            <v>273350</v>
          </cell>
          <cell r="U355">
            <v>250265</v>
          </cell>
          <cell r="V355">
            <v>240538</v>
          </cell>
          <cell r="W355">
            <v>232284</v>
          </cell>
          <cell r="X355">
            <v>227296</v>
          </cell>
          <cell r="Y355">
            <v>147854</v>
          </cell>
          <cell r="Z355">
            <v>186183</v>
          </cell>
          <cell r="AA355">
            <v>180267</v>
          </cell>
          <cell r="AB355">
            <v>185646</v>
          </cell>
          <cell r="AC355">
            <v>217202</v>
          </cell>
          <cell r="AD355">
            <v>221812</v>
          </cell>
          <cell r="AE355">
            <v>207622</v>
          </cell>
          <cell r="AF355"/>
        </row>
        <row r="356">
          <cell r="E356" t="str">
            <v>RI Industrial Coal</v>
          </cell>
          <cell r="F356">
            <v>3</v>
          </cell>
          <cell r="G356">
            <v>0</v>
          </cell>
          <cell r="H356">
            <v>0</v>
          </cell>
          <cell r="I356">
            <v>0</v>
          </cell>
          <cell r="J356">
            <v>0</v>
          </cell>
          <cell r="K356">
            <v>0</v>
          </cell>
          <cell r="L356">
            <v>0</v>
          </cell>
          <cell r="M356">
            <v>0</v>
          </cell>
          <cell r="N356">
            <v>0</v>
          </cell>
          <cell r="O356">
            <v>0</v>
          </cell>
          <cell r="P356">
            <v>0</v>
          </cell>
          <cell r="Q356">
            <v>0</v>
          </cell>
          <cell r="R356">
            <v>0</v>
          </cell>
          <cell r="S356">
            <v>0</v>
          </cell>
          <cell r="T356">
            <v>0</v>
          </cell>
          <cell r="U356">
            <v>0</v>
          </cell>
          <cell r="V356">
            <v>0</v>
          </cell>
          <cell r="W356">
            <v>0</v>
          </cell>
          <cell r="X356">
            <v>0</v>
          </cell>
          <cell r="Y356">
            <v>0</v>
          </cell>
          <cell r="Z356">
            <v>0</v>
          </cell>
          <cell r="AA356">
            <v>0</v>
          </cell>
          <cell r="AB356">
            <v>0</v>
          </cell>
          <cell r="AC356">
            <v>0</v>
          </cell>
          <cell r="AD356">
            <v>0</v>
          </cell>
          <cell r="AE356">
            <v>0</v>
          </cell>
          <cell r="AF356"/>
        </row>
        <row r="357">
          <cell r="E357" t="str">
            <v>SC Industrial Coal</v>
          </cell>
          <cell r="F357">
            <v>58028</v>
          </cell>
          <cell r="G357">
            <v>55788</v>
          </cell>
          <cell r="H357">
            <v>54843</v>
          </cell>
          <cell r="I357">
            <v>60292</v>
          </cell>
          <cell r="J357">
            <v>58535</v>
          </cell>
          <cell r="K357">
            <v>55125</v>
          </cell>
          <cell r="L357">
            <v>50133</v>
          </cell>
          <cell r="M357">
            <v>50475</v>
          </cell>
          <cell r="N357">
            <v>49104</v>
          </cell>
          <cell r="O357">
            <v>46580</v>
          </cell>
          <cell r="P357">
            <v>50239</v>
          </cell>
          <cell r="Q357">
            <v>53150</v>
          </cell>
          <cell r="R357">
            <v>50633</v>
          </cell>
          <cell r="S357">
            <v>51944</v>
          </cell>
          <cell r="T357">
            <v>46628</v>
          </cell>
          <cell r="U357">
            <v>38831</v>
          </cell>
          <cell r="V357">
            <v>37050</v>
          </cell>
          <cell r="W357">
            <v>32907</v>
          </cell>
          <cell r="X357">
            <v>29725</v>
          </cell>
          <cell r="Y357">
            <v>23176</v>
          </cell>
          <cell r="Z357">
            <v>23865</v>
          </cell>
          <cell r="AA357">
            <v>23214</v>
          </cell>
          <cell r="AB357">
            <v>12885</v>
          </cell>
          <cell r="AC357">
            <v>13265</v>
          </cell>
          <cell r="AD357">
            <v>14375</v>
          </cell>
          <cell r="AE357">
            <v>11321</v>
          </cell>
          <cell r="AF357"/>
        </row>
        <row r="358">
          <cell r="E358" t="str">
            <v>SD Industrial Coal</v>
          </cell>
          <cell r="F358">
            <v>3866</v>
          </cell>
          <cell r="G358">
            <v>5048</v>
          </cell>
          <cell r="H358">
            <v>4623</v>
          </cell>
          <cell r="I358">
            <v>5793</v>
          </cell>
          <cell r="J358">
            <v>7788</v>
          </cell>
          <cell r="K358">
            <v>6782</v>
          </cell>
          <cell r="L358">
            <v>6879</v>
          </cell>
          <cell r="M358">
            <v>7588</v>
          </cell>
          <cell r="N358">
            <v>7890</v>
          </cell>
          <cell r="O358">
            <v>8570</v>
          </cell>
          <cell r="P358">
            <v>12571</v>
          </cell>
          <cell r="Q358">
            <v>6379</v>
          </cell>
          <cell r="R358">
            <v>5161</v>
          </cell>
          <cell r="S358">
            <v>6173</v>
          </cell>
          <cell r="T358">
            <v>4071</v>
          </cell>
          <cell r="U358">
            <v>4604</v>
          </cell>
          <cell r="V358">
            <v>4584</v>
          </cell>
          <cell r="W358">
            <v>4605</v>
          </cell>
          <cell r="X358">
            <v>3255</v>
          </cell>
          <cell r="Y358">
            <v>2068</v>
          </cell>
          <cell r="Z358">
            <v>2669</v>
          </cell>
          <cell r="AA358">
            <v>3111</v>
          </cell>
          <cell r="AB358">
            <v>3353</v>
          </cell>
          <cell r="AC358">
            <v>3410</v>
          </cell>
          <cell r="AD358">
            <v>3534</v>
          </cell>
          <cell r="AE358">
            <v>3348</v>
          </cell>
          <cell r="AF358"/>
        </row>
        <row r="359">
          <cell r="E359" t="str">
            <v>TN Industrial Coal</v>
          </cell>
          <cell r="F359">
            <v>96767</v>
          </cell>
          <cell r="G359">
            <v>93480</v>
          </cell>
          <cell r="H359">
            <v>93079</v>
          </cell>
          <cell r="I359">
            <v>99169</v>
          </cell>
          <cell r="J359">
            <v>102658</v>
          </cell>
          <cell r="K359">
            <v>94949</v>
          </cell>
          <cell r="L359">
            <v>91820</v>
          </cell>
          <cell r="M359">
            <v>90329</v>
          </cell>
          <cell r="N359">
            <v>86088</v>
          </cell>
          <cell r="O359">
            <v>82544</v>
          </cell>
          <cell r="P359">
            <v>87368</v>
          </cell>
          <cell r="Q359">
            <v>92031</v>
          </cell>
          <cell r="R359">
            <v>86973</v>
          </cell>
          <cell r="S359">
            <v>87220</v>
          </cell>
          <cell r="T359">
            <v>84029</v>
          </cell>
          <cell r="U359">
            <v>81597</v>
          </cell>
          <cell r="V359">
            <v>78238</v>
          </cell>
          <cell r="W359">
            <v>77625</v>
          </cell>
          <cell r="X359">
            <v>76609</v>
          </cell>
          <cell r="Y359">
            <v>66041</v>
          </cell>
          <cell r="Z359">
            <v>69470</v>
          </cell>
          <cell r="AA359">
            <v>66911</v>
          </cell>
          <cell r="AB359">
            <v>63912</v>
          </cell>
          <cell r="AC359">
            <v>64551</v>
          </cell>
          <cell r="AD359">
            <v>60478</v>
          </cell>
          <cell r="AE359">
            <v>55919</v>
          </cell>
          <cell r="AF359"/>
        </row>
        <row r="360">
          <cell r="E360" t="str">
            <v>TX Industrial Coal</v>
          </cell>
          <cell r="F360">
            <v>61481</v>
          </cell>
          <cell r="G360">
            <v>63187</v>
          </cell>
          <cell r="H360">
            <v>60465</v>
          </cell>
          <cell r="I360">
            <v>70882</v>
          </cell>
          <cell r="J360">
            <v>82842</v>
          </cell>
          <cell r="K360">
            <v>63674</v>
          </cell>
          <cell r="L360">
            <v>73751</v>
          </cell>
          <cell r="M360">
            <v>74119</v>
          </cell>
          <cell r="N360">
            <v>62929</v>
          </cell>
          <cell r="O360">
            <v>62567</v>
          </cell>
          <cell r="P360">
            <v>73098</v>
          </cell>
          <cell r="Q360">
            <v>75464</v>
          </cell>
          <cell r="R360">
            <v>71627</v>
          </cell>
          <cell r="S360">
            <v>72494</v>
          </cell>
          <cell r="T360">
            <v>70937</v>
          </cell>
          <cell r="U360">
            <v>70078</v>
          </cell>
          <cell r="V360">
            <v>70919</v>
          </cell>
          <cell r="W360">
            <v>40433</v>
          </cell>
          <cell r="X360">
            <v>38976</v>
          </cell>
          <cell r="Y360">
            <v>17063</v>
          </cell>
          <cell r="Z360">
            <v>13828</v>
          </cell>
          <cell r="AA360">
            <v>19450</v>
          </cell>
          <cell r="AB360">
            <v>19846</v>
          </cell>
          <cell r="AC360">
            <v>21613</v>
          </cell>
          <cell r="AD360">
            <v>27480</v>
          </cell>
          <cell r="AE360">
            <v>20417</v>
          </cell>
          <cell r="AF360"/>
        </row>
        <row r="361">
          <cell r="E361" t="str">
            <v>US Industrial Coal</v>
          </cell>
          <cell r="F361">
            <v>2753900</v>
          </cell>
          <cell r="G361">
            <v>2600434</v>
          </cell>
          <cell r="H361">
            <v>2511793</v>
          </cell>
          <cell r="I361">
            <v>2499623</v>
          </cell>
          <cell r="J361">
            <v>2506697</v>
          </cell>
          <cell r="K361">
            <v>2500067</v>
          </cell>
          <cell r="L361">
            <v>2438143</v>
          </cell>
          <cell r="M361">
            <v>2396101</v>
          </cell>
          <cell r="N361">
            <v>2254489</v>
          </cell>
          <cell r="O361">
            <v>2187568</v>
          </cell>
          <cell r="P361">
            <v>2259324</v>
          </cell>
          <cell r="Q361">
            <v>2193574</v>
          </cell>
          <cell r="R361">
            <v>2020119</v>
          </cell>
          <cell r="S361">
            <v>2044047</v>
          </cell>
          <cell r="T361">
            <v>2046302</v>
          </cell>
          <cell r="U361">
            <v>1953954</v>
          </cell>
          <cell r="V361">
            <v>1913516</v>
          </cell>
          <cell r="W361">
            <v>1864461</v>
          </cell>
          <cell r="X361">
            <v>1791789</v>
          </cell>
          <cell r="Y361">
            <v>1394326</v>
          </cell>
          <cell r="Z361">
            <v>1625426</v>
          </cell>
          <cell r="AA361">
            <v>1566710</v>
          </cell>
          <cell r="AB361">
            <v>1516013</v>
          </cell>
          <cell r="AC361">
            <v>1546861</v>
          </cell>
          <cell r="AD361">
            <v>1528884</v>
          </cell>
          <cell r="AE361">
            <v>1379678</v>
          </cell>
          <cell r="AF361"/>
        </row>
        <row r="362">
          <cell r="E362" t="str">
            <v>UT Industrial Coal</v>
          </cell>
          <cell r="F362">
            <v>48673</v>
          </cell>
          <cell r="G362">
            <v>43686</v>
          </cell>
          <cell r="H362">
            <v>41976</v>
          </cell>
          <cell r="I362">
            <v>44015</v>
          </cell>
          <cell r="J362">
            <v>46124</v>
          </cell>
          <cell r="K362">
            <v>47575</v>
          </cell>
          <cell r="L362">
            <v>39969</v>
          </cell>
          <cell r="M362">
            <v>43997</v>
          </cell>
          <cell r="N362">
            <v>56702</v>
          </cell>
          <cell r="O362">
            <v>37497</v>
          </cell>
          <cell r="P362">
            <v>54064</v>
          </cell>
          <cell r="Q362">
            <v>43980</v>
          </cell>
          <cell r="R362">
            <v>13620</v>
          </cell>
          <cell r="S362">
            <v>14150</v>
          </cell>
          <cell r="T362">
            <v>27976</v>
          </cell>
          <cell r="U362">
            <v>33001</v>
          </cell>
          <cell r="V362">
            <v>15739</v>
          </cell>
          <cell r="W362">
            <v>20770</v>
          </cell>
          <cell r="X362">
            <v>19823</v>
          </cell>
          <cell r="Y362">
            <v>16103</v>
          </cell>
          <cell r="Z362">
            <v>16531</v>
          </cell>
          <cell r="AA362">
            <v>13779</v>
          </cell>
          <cell r="AB362">
            <v>13531</v>
          </cell>
          <cell r="AC362">
            <v>14718</v>
          </cell>
          <cell r="AD362">
            <v>13908</v>
          </cell>
          <cell r="AE362">
            <v>15117</v>
          </cell>
          <cell r="AF362"/>
        </row>
        <row r="363">
          <cell r="E363" t="str">
            <v>VA Industrial Coal</v>
          </cell>
          <cell r="F363">
            <v>117890</v>
          </cell>
          <cell r="G363">
            <v>134297</v>
          </cell>
          <cell r="H363">
            <v>116558</v>
          </cell>
          <cell r="I363">
            <v>97667</v>
          </cell>
          <cell r="J363">
            <v>97055</v>
          </cell>
          <cell r="K363">
            <v>90722</v>
          </cell>
          <cell r="L363">
            <v>91870</v>
          </cell>
          <cell r="M363">
            <v>88798</v>
          </cell>
          <cell r="N363">
            <v>86768</v>
          </cell>
          <cell r="O363">
            <v>83397</v>
          </cell>
          <cell r="P363">
            <v>91484</v>
          </cell>
          <cell r="Q363">
            <v>92938</v>
          </cell>
          <cell r="R363">
            <v>88933</v>
          </cell>
          <cell r="S363">
            <v>90871</v>
          </cell>
          <cell r="T363">
            <v>86087</v>
          </cell>
          <cell r="U363">
            <v>86884</v>
          </cell>
          <cell r="V363">
            <v>80576</v>
          </cell>
          <cell r="W363">
            <v>82479</v>
          </cell>
          <cell r="X363">
            <v>81813</v>
          </cell>
          <cell r="Y363">
            <v>64311</v>
          </cell>
          <cell r="Z363">
            <v>72718</v>
          </cell>
          <cell r="AA363">
            <v>70326</v>
          </cell>
          <cell r="AB363">
            <v>67624</v>
          </cell>
          <cell r="AC363">
            <v>64625</v>
          </cell>
          <cell r="AD363">
            <v>58441</v>
          </cell>
          <cell r="AE363">
            <v>47533</v>
          </cell>
          <cell r="AF363"/>
        </row>
        <row r="364">
          <cell r="E364" t="str">
            <v>VT Industrial Coal</v>
          </cell>
          <cell r="F364">
            <v>25</v>
          </cell>
          <cell r="G364">
            <v>180</v>
          </cell>
          <cell r="H364">
            <v>360</v>
          </cell>
          <cell r="I364">
            <v>0</v>
          </cell>
          <cell r="J364">
            <v>0</v>
          </cell>
          <cell r="K364">
            <v>0</v>
          </cell>
          <cell r="L364">
            <v>0</v>
          </cell>
          <cell r="M364">
            <v>2633</v>
          </cell>
          <cell r="N364">
            <v>0</v>
          </cell>
          <cell r="O364">
            <v>1960</v>
          </cell>
          <cell r="P364">
            <v>0</v>
          </cell>
          <cell r="Q364">
            <v>0</v>
          </cell>
          <cell r="R364">
            <v>0</v>
          </cell>
          <cell r="S364">
            <v>0</v>
          </cell>
          <cell r="T364">
            <v>0</v>
          </cell>
          <cell r="U364">
            <v>0</v>
          </cell>
          <cell r="V364">
            <v>0</v>
          </cell>
          <cell r="W364">
            <v>0</v>
          </cell>
          <cell r="X364">
            <v>0</v>
          </cell>
          <cell r="Y364">
            <v>0</v>
          </cell>
          <cell r="Z364">
            <v>0</v>
          </cell>
          <cell r="AA364">
            <v>0</v>
          </cell>
          <cell r="AB364">
            <v>0</v>
          </cell>
          <cell r="AC364">
            <v>0</v>
          </cell>
          <cell r="AD364">
            <v>0</v>
          </cell>
          <cell r="AE364">
            <v>0</v>
          </cell>
          <cell r="AF364"/>
        </row>
        <row r="365">
          <cell r="E365" t="str">
            <v>WA Industrial Coal</v>
          </cell>
          <cell r="F365">
            <v>5201</v>
          </cell>
          <cell r="G365">
            <v>4276</v>
          </cell>
          <cell r="H365">
            <v>3370</v>
          </cell>
          <cell r="I365">
            <v>3509</v>
          </cell>
          <cell r="J365">
            <v>3875</v>
          </cell>
          <cell r="K365">
            <v>4231</v>
          </cell>
          <cell r="L365">
            <v>2980</v>
          </cell>
          <cell r="M365">
            <v>3223</v>
          </cell>
          <cell r="N365">
            <v>2690</v>
          </cell>
          <cell r="O365">
            <v>2183</v>
          </cell>
          <cell r="P365">
            <v>2815</v>
          </cell>
          <cell r="Q365">
            <v>2891</v>
          </cell>
          <cell r="R365">
            <v>2284</v>
          </cell>
          <cell r="S365">
            <v>2091</v>
          </cell>
          <cell r="T365">
            <v>1847</v>
          </cell>
          <cell r="U365">
            <v>1482</v>
          </cell>
          <cell r="V365">
            <v>2006</v>
          </cell>
          <cell r="W365">
            <v>3192</v>
          </cell>
          <cell r="X365">
            <v>2950</v>
          </cell>
          <cell r="Y365">
            <v>3513</v>
          </cell>
          <cell r="Z365">
            <v>2729</v>
          </cell>
          <cell r="AA365">
            <v>1832</v>
          </cell>
          <cell r="AB365">
            <v>2097</v>
          </cell>
          <cell r="AC365">
            <v>2011</v>
          </cell>
          <cell r="AD365">
            <v>2707</v>
          </cell>
          <cell r="AE365">
            <v>1920</v>
          </cell>
          <cell r="AF365"/>
        </row>
        <row r="366">
          <cell r="E366" t="str">
            <v>WI Industrial Coal</v>
          </cell>
          <cell r="F366">
            <v>47324</v>
          </cell>
          <cell r="G366">
            <v>45641</v>
          </cell>
          <cell r="H366">
            <v>44539</v>
          </cell>
          <cell r="I366">
            <v>43400</v>
          </cell>
          <cell r="J366">
            <v>47930</v>
          </cell>
          <cell r="K366">
            <v>47204</v>
          </cell>
          <cell r="L366">
            <v>40098</v>
          </cell>
          <cell r="M366">
            <v>42401</v>
          </cell>
          <cell r="N366">
            <v>40956</v>
          </cell>
          <cell r="O366">
            <v>40092</v>
          </cell>
          <cell r="P366">
            <v>40122</v>
          </cell>
          <cell r="Q366">
            <v>38863</v>
          </cell>
          <cell r="R366">
            <v>40238</v>
          </cell>
          <cell r="S366">
            <v>39953</v>
          </cell>
          <cell r="T366">
            <v>40898</v>
          </cell>
          <cell r="U366">
            <v>39143</v>
          </cell>
          <cell r="V366">
            <v>39928</v>
          </cell>
          <cell r="W366">
            <v>40130</v>
          </cell>
          <cell r="X366">
            <v>38344</v>
          </cell>
          <cell r="Y366">
            <v>34175</v>
          </cell>
          <cell r="Z366">
            <v>35082</v>
          </cell>
          <cell r="AA366">
            <v>34175</v>
          </cell>
          <cell r="AB366">
            <v>31241</v>
          </cell>
          <cell r="AC366">
            <v>31437</v>
          </cell>
          <cell r="AD366">
            <v>32294</v>
          </cell>
          <cell r="AE366">
            <v>27057</v>
          </cell>
          <cell r="AF366"/>
        </row>
        <row r="367">
          <cell r="E367" t="str">
            <v>WV Industrial Coal</v>
          </cell>
          <cell r="F367">
            <v>124265</v>
          </cell>
          <cell r="G367">
            <v>108106</v>
          </cell>
          <cell r="H367">
            <v>99835</v>
          </cell>
          <cell r="I367">
            <v>107046</v>
          </cell>
          <cell r="J367">
            <v>112123</v>
          </cell>
          <cell r="K367">
            <v>97353</v>
          </cell>
          <cell r="L367">
            <v>84217</v>
          </cell>
          <cell r="M367">
            <v>65738</v>
          </cell>
          <cell r="N367">
            <v>95168</v>
          </cell>
          <cell r="O367">
            <v>82328</v>
          </cell>
          <cell r="P367">
            <v>81051</v>
          </cell>
          <cell r="Q367">
            <v>75937</v>
          </cell>
          <cell r="R367">
            <v>76986</v>
          </cell>
          <cell r="S367">
            <v>71228</v>
          </cell>
          <cell r="T367">
            <v>70702</v>
          </cell>
          <cell r="U367">
            <v>59649</v>
          </cell>
          <cell r="V367">
            <v>55944</v>
          </cell>
          <cell r="W367">
            <v>65831</v>
          </cell>
          <cell r="X367">
            <v>63764</v>
          </cell>
          <cell r="Y367">
            <v>47411</v>
          </cell>
          <cell r="Z367">
            <v>63832</v>
          </cell>
          <cell r="AA367">
            <v>63309</v>
          </cell>
          <cell r="AB367">
            <v>50727</v>
          </cell>
          <cell r="AC367">
            <v>46640</v>
          </cell>
          <cell r="AD367">
            <v>44761</v>
          </cell>
          <cell r="AE367">
            <v>41046</v>
          </cell>
          <cell r="AF367"/>
        </row>
        <row r="368">
          <cell r="E368" t="str">
            <v>WY Industrial Coal</v>
          </cell>
          <cell r="F368">
            <v>41188</v>
          </cell>
          <cell r="G368">
            <v>41804</v>
          </cell>
          <cell r="H368">
            <v>44888</v>
          </cell>
          <cell r="I368">
            <v>39862</v>
          </cell>
          <cell r="J368">
            <v>40609</v>
          </cell>
          <cell r="K368">
            <v>42497</v>
          </cell>
          <cell r="L368">
            <v>40175</v>
          </cell>
          <cell r="M368">
            <v>42275</v>
          </cell>
          <cell r="N368">
            <v>42528</v>
          </cell>
          <cell r="O368">
            <v>42404</v>
          </cell>
          <cell r="P368">
            <v>38473</v>
          </cell>
          <cell r="Q368">
            <v>33180</v>
          </cell>
          <cell r="R368">
            <v>30930</v>
          </cell>
          <cell r="S368">
            <v>32043</v>
          </cell>
          <cell r="T368">
            <v>32390</v>
          </cell>
          <cell r="U368">
            <v>31552</v>
          </cell>
          <cell r="V368">
            <v>33407</v>
          </cell>
          <cell r="W368">
            <v>34489</v>
          </cell>
          <cell r="X368">
            <v>34605</v>
          </cell>
          <cell r="Y368">
            <v>30465</v>
          </cell>
          <cell r="Z368">
            <v>31058</v>
          </cell>
          <cell r="AA368">
            <v>32555</v>
          </cell>
          <cell r="AB368">
            <v>31064</v>
          </cell>
          <cell r="AC368">
            <v>31406</v>
          </cell>
          <cell r="AD368">
            <v>31935</v>
          </cell>
          <cell r="AE368">
            <v>29342</v>
          </cell>
          <cell r="AF368"/>
        </row>
        <row r="369">
          <cell r="E369"/>
          <cell r="F369"/>
          <cell r="G369"/>
          <cell r="H369"/>
          <cell r="I369"/>
          <cell r="J369"/>
          <cell r="K369"/>
          <cell r="L369"/>
          <cell r="M369"/>
          <cell r="N369"/>
          <cell r="O369"/>
          <cell r="P369"/>
          <cell r="Q369"/>
          <cell r="R369"/>
          <cell r="S369"/>
          <cell r="T369"/>
          <cell r="U369"/>
          <cell r="V369"/>
          <cell r="W369"/>
          <cell r="X369"/>
          <cell r="Y369"/>
          <cell r="Z369"/>
          <cell r="AA369"/>
          <cell r="AB369"/>
          <cell r="AC369"/>
          <cell r="AD369"/>
          <cell r="AE369"/>
        </row>
        <row r="370">
          <cell r="E370" t="str">
            <v>AK Industrial Coking Coal</v>
          </cell>
          <cell r="F370">
            <v>0</v>
          </cell>
          <cell r="G370">
            <v>0</v>
          </cell>
          <cell r="H370">
            <v>0</v>
          </cell>
          <cell r="I370">
            <v>0</v>
          </cell>
          <cell r="J370">
            <v>0</v>
          </cell>
          <cell r="K370">
            <v>0</v>
          </cell>
          <cell r="L370">
            <v>0</v>
          </cell>
          <cell r="M370">
            <v>0</v>
          </cell>
          <cell r="N370">
            <v>0</v>
          </cell>
          <cell r="O370">
            <v>0</v>
          </cell>
          <cell r="P370">
            <v>0</v>
          </cell>
          <cell r="Q370">
            <v>0</v>
          </cell>
          <cell r="R370">
            <v>0</v>
          </cell>
          <cell r="S370">
            <v>0</v>
          </cell>
          <cell r="T370">
            <v>0</v>
          </cell>
          <cell r="U370">
            <v>0</v>
          </cell>
          <cell r="V370">
            <v>0</v>
          </cell>
          <cell r="W370">
            <v>0</v>
          </cell>
          <cell r="X370">
            <v>0</v>
          </cell>
          <cell r="Y370">
            <v>0</v>
          </cell>
          <cell r="Z370">
            <v>0</v>
          </cell>
          <cell r="AA370">
            <v>0</v>
          </cell>
          <cell r="AB370">
            <v>0</v>
          </cell>
          <cell r="AC370">
            <v>0</v>
          </cell>
          <cell r="AD370">
            <v>0</v>
          </cell>
          <cell r="AE370">
            <v>0</v>
          </cell>
        </row>
        <row r="371">
          <cell r="E371" t="str">
            <v>AL Industrial Coking Coal</v>
          </cell>
          <cell r="F371">
            <v>88099</v>
          </cell>
          <cell r="G371">
            <v>84833</v>
          </cell>
          <cell r="H371">
            <v>88333</v>
          </cell>
          <cell r="I371">
            <v>85918</v>
          </cell>
          <cell r="J371">
            <v>87167</v>
          </cell>
          <cell r="K371">
            <v>87290</v>
          </cell>
          <cell r="L371">
            <v>87018</v>
          </cell>
          <cell r="M371">
            <v>79213</v>
          </cell>
          <cell r="N371">
            <v>65919</v>
          </cell>
          <cell r="O371">
            <v>63311</v>
          </cell>
          <cell r="P371">
            <v>59562</v>
          </cell>
          <cell r="Q371">
            <v>43352</v>
          </cell>
          <cell r="R371">
            <v>38120</v>
          </cell>
          <cell r="S371">
            <v>45200</v>
          </cell>
          <cell r="T371">
            <v>47029</v>
          </cell>
          <cell r="U371">
            <v>44397</v>
          </cell>
          <cell r="V371">
            <v>40922</v>
          </cell>
          <cell r="W371">
            <v>38926</v>
          </cell>
          <cell r="X371">
            <v>37247</v>
          </cell>
          <cell r="Y371">
            <v>25620</v>
          </cell>
          <cell r="Z371">
            <v>34410</v>
          </cell>
          <cell r="AA371">
            <v>32785</v>
          </cell>
          <cell r="AB371">
            <v>39240</v>
          </cell>
          <cell r="AC371">
            <v>38534</v>
          </cell>
          <cell r="AD371">
            <v>44437</v>
          </cell>
          <cell r="AE371">
            <v>34643</v>
          </cell>
        </row>
        <row r="372">
          <cell r="E372" t="str">
            <v>AR Industrial Coking Coal</v>
          </cell>
          <cell r="F372">
            <v>0</v>
          </cell>
          <cell r="G372">
            <v>0</v>
          </cell>
          <cell r="H372">
            <v>0</v>
          </cell>
          <cell r="I372">
            <v>0</v>
          </cell>
          <cell r="J372">
            <v>0</v>
          </cell>
          <cell r="K372">
            <v>0</v>
          </cell>
          <cell r="L372">
            <v>0</v>
          </cell>
          <cell r="M372">
            <v>0</v>
          </cell>
          <cell r="N372">
            <v>0</v>
          </cell>
          <cell r="O372">
            <v>0</v>
          </cell>
          <cell r="P372">
            <v>0</v>
          </cell>
          <cell r="Q372">
            <v>0</v>
          </cell>
          <cell r="R372">
            <v>0</v>
          </cell>
          <cell r="S372">
            <v>0</v>
          </cell>
          <cell r="T372">
            <v>0</v>
          </cell>
          <cell r="U372">
            <v>0</v>
          </cell>
          <cell r="V372">
            <v>0</v>
          </cell>
          <cell r="W372">
            <v>0</v>
          </cell>
          <cell r="X372">
            <v>0</v>
          </cell>
          <cell r="Y372">
            <v>0</v>
          </cell>
          <cell r="Z372">
            <v>0</v>
          </cell>
          <cell r="AA372">
            <v>0</v>
          </cell>
          <cell r="AB372">
            <v>0</v>
          </cell>
          <cell r="AC372">
            <v>0</v>
          </cell>
          <cell r="AD372">
            <v>0</v>
          </cell>
          <cell r="AE372">
            <v>0</v>
          </cell>
        </row>
        <row r="373">
          <cell r="E373" t="str">
            <v>AZ Industrial Coking Coal</v>
          </cell>
          <cell r="F373">
            <v>0</v>
          </cell>
          <cell r="G373">
            <v>0</v>
          </cell>
          <cell r="H373">
            <v>0</v>
          </cell>
          <cell r="I373">
            <v>0</v>
          </cell>
          <cell r="J373">
            <v>0</v>
          </cell>
          <cell r="K373">
            <v>0</v>
          </cell>
          <cell r="L373">
            <v>0</v>
          </cell>
          <cell r="M373">
            <v>0</v>
          </cell>
          <cell r="N373">
            <v>0</v>
          </cell>
          <cell r="O373">
            <v>0</v>
          </cell>
          <cell r="P373">
            <v>0</v>
          </cell>
          <cell r="Q373">
            <v>0</v>
          </cell>
          <cell r="R373">
            <v>0</v>
          </cell>
          <cell r="S373">
            <v>0</v>
          </cell>
          <cell r="T373">
            <v>0</v>
          </cell>
          <cell r="U373">
            <v>0</v>
          </cell>
          <cell r="V373">
            <v>0</v>
          </cell>
          <cell r="W373">
            <v>0</v>
          </cell>
          <cell r="X373">
            <v>0</v>
          </cell>
          <cell r="Y373">
            <v>0</v>
          </cell>
          <cell r="Z373">
            <v>0</v>
          </cell>
          <cell r="AA373">
            <v>0</v>
          </cell>
          <cell r="AB373">
            <v>0</v>
          </cell>
          <cell r="AC373">
            <v>0</v>
          </cell>
          <cell r="AD373">
            <v>0</v>
          </cell>
          <cell r="AE373">
            <v>0</v>
          </cell>
        </row>
        <row r="374">
          <cell r="E374" t="str">
            <v>CA Industrial Coking Coal</v>
          </cell>
          <cell r="F374">
            <v>0</v>
          </cell>
          <cell r="G374">
            <v>0</v>
          </cell>
          <cell r="H374">
            <v>0</v>
          </cell>
          <cell r="I374">
            <v>0</v>
          </cell>
          <cell r="J374">
            <v>0</v>
          </cell>
          <cell r="K374">
            <v>0</v>
          </cell>
          <cell r="L374">
            <v>0</v>
          </cell>
          <cell r="M374">
            <v>0</v>
          </cell>
          <cell r="N374">
            <v>0</v>
          </cell>
          <cell r="O374">
            <v>0</v>
          </cell>
          <cell r="P374">
            <v>0</v>
          </cell>
          <cell r="Q374">
            <v>0</v>
          </cell>
          <cell r="R374">
            <v>0</v>
          </cell>
          <cell r="S374">
            <v>0</v>
          </cell>
          <cell r="T374">
            <v>0</v>
          </cell>
          <cell r="U374">
            <v>0</v>
          </cell>
          <cell r="V374">
            <v>0</v>
          </cell>
          <cell r="W374">
            <v>0</v>
          </cell>
          <cell r="X374">
            <v>0</v>
          </cell>
          <cell r="Y374">
            <v>0</v>
          </cell>
          <cell r="Z374">
            <v>0</v>
          </cell>
          <cell r="AA374">
            <v>0</v>
          </cell>
          <cell r="AB374">
            <v>0</v>
          </cell>
          <cell r="AC374">
            <v>0</v>
          </cell>
          <cell r="AD374">
            <v>0</v>
          </cell>
          <cell r="AE374">
            <v>0</v>
          </cell>
        </row>
        <row r="375">
          <cell r="E375" t="str">
            <v>CO Industrial Coking Coal</v>
          </cell>
          <cell r="F375">
            <v>0</v>
          </cell>
          <cell r="G375">
            <v>0</v>
          </cell>
          <cell r="H375">
            <v>0</v>
          </cell>
          <cell r="I375">
            <v>0</v>
          </cell>
          <cell r="J375">
            <v>0</v>
          </cell>
          <cell r="K375">
            <v>0</v>
          </cell>
          <cell r="L375">
            <v>0</v>
          </cell>
          <cell r="M375">
            <v>0</v>
          </cell>
          <cell r="N375">
            <v>0</v>
          </cell>
          <cell r="O375">
            <v>0</v>
          </cell>
          <cell r="P375">
            <v>0</v>
          </cell>
          <cell r="Q375">
            <v>0</v>
          </cell>
          <cell r="R375">
            <v>0</v>
          </cell>
          <cell r="S375">
            <v>0</v>
          </cell>
          <cell r="T375">
            <v>0</v>
          </cell>
          <cell r="U375">
            <v>0</v>
          </cell>
          <cell r="V375">
            <v>0</v>
          </cell>
          <cell r="W375">
            <v>0</v>
          </cell>
          <cell r="X375">
            <v>0</v>
          </cell>
          <cell r="Y375">
            <v>0</v>
          </cell>
          <cell r="Z375">
            <v>0</v>
          </cell>
          <cell r="AA375">
            <v>0</v>
          </cell>
          <cell r="AB375">
            <v>0</v>
          </cell>
          <cell r="AC375">
            <v>0</v>
          </cell>
          <cell r="AD375">
            <v>0</v>
          </cell>
          <cell r="AE375">
            <v>0</v>
          </cell>
        </row>
        <row r="376">
          <cell r="E376" t="str">
            <v>CT Industrial Coking Coal</v>
          </cell>
          <cell r="F376">
            <v>0</v>
          </cell>
          <cell r="G376">
            <v>0</v>
          </cell>
          <cell r="H376">
            <v>0</v>
          </cell>
          <cell r="I376">
            <v>0</v>
          </cell>
          <cell r="J376">
            <v>0</v>
          </cell>
          <cell r="K376">
            <v>0</v>
          </cell>
          <cell r="L376">
            <v>0</v>
          </cell>
          <cell r="M376">
            <v>0</v>
          </cell>
          <cell r="N376">
            <v>0</v>
          </cell>
          <cell r="O376">
            <v>0</v>
          </cell>
          <cell r="P376">
            <v>0</v>
          </cell>
          <cell r="Q376">
            <v>0</v>
          </cell>
          <cell r="R376">
            <v>0</v>
          </cell>
          <cell r="S376">
            <v>0</v>
          </cell>
          <cell r="T376">
            <v>0</v>
          </cell>
          <cell r="U376">
            <v>0</v>
          </cell>
          <cell r="V376">
            <v>0</v>
          </cell>
          <cell r="W376">
            <v>0</v>
          </cell>
          <cell r="X376">
            <v>0</v>
          </cell>
          <cell r="Y376">
            <v>0</v>
          </cell>
          <cell r="Z376">
            <v>0</v>
          </cell>
          <cell r="AA376">
            <v>0</v>
          </cell>
          <cell r="AB376">
            <v>0</v>
          </cell>
          <cell r="AC376">
            <v>0</v>
          </cell>
          <cell r="AD376">
            <v>0</v>
          </cell>
          <cell r="AE376">
            <v>0</v>
          </cell>
        </row>
        <row r="377">
          <cell r="E377" t="str">
            <v>DC Industrial Coking Coal</v>
          </cell>
          <cell r="F377">
            <v>0</v>
          </cell>
          <cell r="G377">
            <v>0</v>
          </cell>
          <cell r="H377">
            <v>0</v>
          </cell>
          <cell r="I377">
            <v>0</v>
          </cell>
          <cell r="J377">
            <v>0</v>
          </cell>
          <cell r="K377">
            <v>0</v>
          </cell>
          <cell r="L377">
            <v>0</v>
          </cell>
          <cell r="M377">
            <v>0</v>
          </cell>
          <cell r="N377">
            <v>0</v>
          </cell>
          <cell r="O377">
            <v>0</v>
          </cell>
          <cell r="P377">
            <v>0</v>
          </cell>
          <cell r="Q377">
            <v>0</v>
          </cell>
          <cell r="R377">
            <v>0</v>
          </cell>
          <cell r="S377">
            <v>0</v>
          </cell>
          <cell r="T377">
            <v>0</v>
          </cell>
          <cell r="U377">
            <v>0</v>
          </cell>
          <cell r="V377">
            <v>0</v>
          </cell>
          <cell r="W377">
            <v>0</v>
          </cell>
          <cell r="X377">
            <v>0</v>
          </cell>
          <cell r="Y377">
            <v>0</v>
          </cell>
          <cell r="Z377">
            <v>0</v>
          </cell>
          <cell r="AA377">
            <v>0</v>
          </cell>
          <cell r="AB377">
            <v>0</v>
          </cell>
          <cell r="AC377">
            <v>0</v>
          </cell>
          <cell r="AD377">
            <v>0</v>
          </cell>
          <cell r="AE377">
            <v>0</v>
          </cell>
        </row>
        <row r="378">
          <cell r="E378" t="str">
            <v>DE Industrial Coking Coal</v>
          </cell>
          <cell r="F378">
            <v>0</v>
          </cell>
          <cell r="G378">
            <v>0</v>
          </cell>
          <cell r="H378">
            <v>0</v>
          </cell>
          <cell r="I378">
            <v>0</v>
          </cell>
          <cell r="J378">
            <v>0</v>
          </cell>
          <cell r="K378">
            <v>0</v>
          </cell>
          <cell r="L378">
            <v>0</v>
          </cell>
          <cell r="M378">
            <v>0</v>
          </cell>
          <cell r="N378">
            <v>0</v>
          </cell>
          <cell r="O378">
            <v>0</v>
          </cell>
          <cell r="P378">
            <v>0</v>
          </cell>
          <cell r="Q378">
            <v>0</v>
          </cell>
          <cell r="R378">
            <v>0</v>
          </cell>
          <cell r="S378">
            <v>0</v>
          </cell>
          <cell r="T378">
            <v>0</v>
          </cell>
          <cell r="U378">
            <v>0</v>
          </cell>
          <cell r="V378">
            <v>0</v>
          </cell>
          <cell r="W378">
            <v>0</v>
          </cell>
          <cell r="X378">
            <v>0</v>
          </cell>
          <cell r="Y378">
            <v>0</v>
          </cell>
          <cell r="Z378">
            <v>0</v>
          </cell>
          <cell r="AA378">
            <v>0</v>
          </cell>
          <cell r="AB378">
            <v>0</v>
          </cell>
          <cell r="AC378">
            <v>0</v>
          </cell>
          <cell r="AD378">
            <v>0</v>
          </cell>
          <cell r="AE378">
            <v>0</v>
          </cell>
        </row>
        <row r="379">
          <cell r="E379" t="str">
            <v>FL Industrial Coking Coal</v>
          </cell>
          <cell r="F379">
            <v>0</v>
          </cell>
          <cell r="G379">
            <v>0</v>
          </cell>
          <cell r="H379">
            <v>0</v>
          </cell>
          <cell r="I379">
            <v>0</v>
          </cell>
          <cell r="J379">
            <v>0</v>
          </cell>
          <cell r="K379">
            <v>0</v>
          </cell>
          <cell r="L379">
            <v>0</v>
          </cell>
          <cell r="M379">
            <v>0</v>
          </cell>
          <cell r="N379">
            <v>0</v>
          </cell>
          <cell r="O379">
            <v>0</v>
          </cell>
          <cell r="P379">
            <v>0</v>
          </cell>
          <cell r="Q379">
            <v>0</v>
          </cell>
          <cell r="R379">
            <v>0</v>
          </cell>
          <cell r="S379">
            <v>0</v>
          </cell>
          <cell r="T379">
            <v>0</v>
          </cell>
          <cell r="U379">
            <v>0</v>
          </cell>
          <cell r="V379">
            <v>0</v>
          </cell>
          <cell r="W379">
            <v>0</v>
          </cell>
          <cell r="X379">
            <v>0</v>
          </cell>
          <cell r="Y379">
            <v>0</v>
          </cell>
          <cell r="Z379">
            <v>0</v>
          </cell>
          <cell r="AA379">
            <v>0</v>
          </cell>
          <cell r="AB379">
            <v>0</v>
          </cell>
          <cell r="AC379">
            <v>0</v>
          </cell>
          <cell r="AD379">
            <v>0</v>
          </cell>
          <cell r="AE379">
            <v>0</v>
          </cell>
        </row>
        <row r="380">
          <cell r="E380" t="str">
            <v>GA Industrial Coking Coal</v>
          </cell>
          <cell r="F380">
            <v>0</v>
          </cell>
          <cell r="G380">
            <v>0</v>
          </cell>
          <cell r="H380">
            <v>0</v>
          </cell>
          <cell r="I380">
            <v>0</v>
          </cell>
          <cell r="J380">
            <v>0</v>
          </cell>
          <cell r="K380">
            <v>0</v>
          </cell>
          <cell r="L380">
            <v>0</v>
          </cell>
          <cell r="M380">
            <v>0</v>
          </cell>
          <cell r="N380">
            <v>0</v>
          </cell>
          <cell r="O380">
            <v>0</v>
          </cell>
          <cell r="P380">
            <v>0</v>
          </cell>
          <cell r="Q380">
            <v>0</v>
          </cell>
          <cell r="R380">
            <v>0</v>
          </cell>
          <cell r="S380">
            <v>0</v>
          </cell>
          <cell r="T380">
            <v>0</v>
          </cell>
          <cell r="U380">
            <v>0</v>
          </cell>
          <cell r="V380">
            <v>0</v>
          </cell>
          <cell r="W380">
            <v>0</v>
          </cell>
          <cell r="X380">
            <v>0</v>
          </cell>
          <cell r="Y380">
            <v>0</v>
          </cell>
          <cell r="Z380">
            <v>0</v>
          </cell>
          <cell r="AA380">
            <v>0</v>
          </cell>
          <cell r="AB380">
            <v>0</v>
          </cell>
          <cell r="AC380">
            <v>0</v>
          </cell>
          <cell r="AD380">
            <v>0</v>
          </cell>
          <cell r="AE380">
            <v>0</v>
          </cell>
        </row>
        <row r="381">
          <cell r="E381" t="str">
            <v>HI Industrial Coking Coal</v>
          </cell>
          <cell r="F381">
            <v>0</v>
          </cell>
          <cell r="G381">
            <v>0</v>
          </cell>
          <cell r="H381">
            <v>0</v>
          </cell>
          <cell r="I381">
            <v>0</v>
          </cell>
          <cell r="J381">
            <v>0</v>
          </cell>
          <cell r="K381">
            <v>0</v>
          </cell>
          <cell r="L381">
            <v>0</v>
          </cell>
          <cell r="M381">
            <v>0</v>
          </cell>
          <cell r="N381">
            <v>0</v>
          </cell>
          <cell r="O381">
            <v>0</v>
          </cell>
          <cell r="P381">
            <v>0</v>
          </cell>
          <cell r="Q381">
            <v>0</v>
          </cell>
          <cell r="R381">
            <v>0</v>
          </cell>
          <cell r="S381">
            <v>0</v>
          </cell>
          <cell r="T381">
            <v>0</v>
          </cell>
          <cell r="U381">
            <v>0</v>
          </cell>
          <cell r="V381">
            <v>0</v>
          </cell>
          <cell r="W381">
            <v>0</v>
          </cell>
          <cell r="X381">
            <v>0</v>
          </cell>
          <cell r="Y381">
            <v>0</v>
          </cell>
          <cell r="Z381">
            <v>0</v>
          </cell>
          <cell r="AA381">
            <v>0</v>
          </cell>
          <cell r="AB381">
            <v>0</v>
          </cell>
          <cell r="AC381">
            <v>0</v>
          </cell>
          <cell r="AD381">
            <v>0</v>
          </cell>
          <cell r="AE381">
            <v>0</v>
          </cell>
        </row>
        <row r="382">
          <cell r="E382" t="str">
            <v>IA Industrial Coking Coal</v>
          </cell>
          <cell r="F382">
            <v>0</v>
          </cell>
          <cell r="G382">
            <v>0</v>
          </cell>
          <cell r="H382">
            <v>0</v>
          </cell>
          <cell r="I382">
            <v>0</v>
          </cell>
          <cell r="J382">
            <v>0</v>
          </cell>
          <cell r="K382">
            <v>0</v>
          </cell>
          <cell r="L382">
            <v>0</v>
          </cell>
          <cell r="M382">
            <v>0</v>
          </cell>
          <cell r="N382">
            <v>0</v>
          </cell>
          <cell r="O382">
            <v>0</v>
          </cell>
          <cell r="P382">
            <v>0</v>
          </cell>
          <cell r="Q382">
            <v>0</v>
          </cell>
          <cell r="R382">
            <v>0</v>
          </cell>
          <cell r="S382">
            <v>0</v>
          </cell>
          <cell r="T382">
            <v>0</v>
          </cell>
          <cell r="U382">
            <v>0</v>
          </cell>
          <cell r="V382">
            <v>0</v>
          </cell>
          <cell r="W382">
            <v>0</v>
          </cell>
          <cell r="X382">
            <v>0</v>
          </cell>
          <cell r="Y382">
            <v>0</v>
          </cell>
          <cell r="Z382">
            <v>0</v>
          </cell>
          <cell r="AA382">
            <v>0</v>
          </cell>
          <cell r="AB382">
            <v>0</v>
          </cell>
          <cell r="AC382">
            <v>0</v>
          </cell>
          <cell r="AD382">
            <v>0</v>
          </cell>
          <cell r="AE382">
            <v>0</v>
          </cell>
        </row>
        <row r="383">
          <cell r="E383" t="str">
            <v>ID Industrial Coking Coal</v>
          </cell>
          <cell r="F383">
            <v>0</v>
          </cell>
          <cell r="G383">
            <v>0</v>
          </cell>
          <cell r="H383">
            <v>0</v>
          </cell>
          <cell r="I383">
            <v>0</v>
          </cell>
          <cell r="J383">
            <v>0</v>
          </cell>
          <cell r="K383">
            <v>0</v>
          </cell>
          <cell r="L383">
            <v>0</v>
          </cell>
          <cell r="M383">
            <v>0</v>
          </cell>
          <cell r="N383">
            <v>0</v>
          </cell>
          <cell r="O383">
            <v>0</v>
          </cell>
          <cell r="P383">
            <v>0</v>
          </cell>
          <cell r="Q383">
            <v>0</v>
          </cell>
          <cell r="R383">
            <v>0</v>
          </cell>
          <cell r="S383">
            <v>0</v>
          </cell>
          <cell r="T383">
            <v>0</v>
          </cell>
          <cell r="U383">
            <v>0</v>
          </cell>
          <cell r="V383">
            <v>0</v>
          </cell>
          <cell r="W383">
            <v>0</v>
          </cell>
          <cell r="X383">
            <v>0</v>
          </cell>
          <cell r="Y383">
            <v>0</v>
          </cell>
          <cell r="Z383">
            <v>0</v>
          </cell>
          <cell r="AA383">
            <v>0</v>
          </cell>
          <cell r="AB383">
            <v>0</v>
          </cell>
          <cell r="AC383">
            <v>0</v>
          </cell>
          <cell r="AD383">
            <v>0</v>
          </cell>
          <cell r="AE383">
            <v>0</v>
          </cell>
        </row>
        <row r="384">
          <cell r="E384" t="str">
            <v>IL Industrial Coking Coal</v>
          </cell>
          <cell r="F384">
            <v>63136</v>
          </cell>
          <cell r="G384">
            <v>60021</v>
          </cell>
          <cell r="H384">
            <v>62058</v>
          </cell>
          <cell r="I384">
            <v>57893</v>
          </cell>
          <cell r="J384">
            <v>54538</v>
          </cell>
          <cell r="K384">
            <v>61224</v>
          </cell>
          <cell r="L384">
            <v>64696</v>
          </cell>
          <cell r="M384">
            <v>65533</v>
          </cell>
          <cell r="N384">
            <v>63742</v>
          </cell>
          <cell r="O384">
            <v>64697</v>
          </cell>
          <cell r="P384">
            <v>57541</v>
          </cell>
          <cell r="Q384">
            <v>33777</v>
          </cell>
          <cell r="R384">
            <v>24222</v>
          </cell>
          <cell r="S384">
            <v>23617</v>
          </cell>
          <cell r="T384">
            <v>18373</v>
          </cell>
          <cell r="U384">
            <v>16879</v>
          </cell>
          <cell r="V384">
            <v>17076</v>
          </cell>
          <cell r="W384">
            <v>20107</v>
          </cell>
          <cell r="X384">
            <v>18137</v>
          </cell>
          <cell r="Y384">
            <v>13357</v>
          </cell>
          <cell r="Z384">
            <v>26139</v>
          </cell>
          <cell r="AA384">
            <v>39536</v>
          </cell>
          <cell r="AB384">
            <v>45961</v>
          </cell>
          <cell r="AC384">
            <v>45305</v>
          </cell>
          <cell r="AD384">
            <v>43174</v>
          </cell>
          <cell r="AE384">
            <v>30045</v>
          </cell>
        </row>
        <row r="385">
          <cell r="E385" t="str">
            <v>IN Industrial Coking Coal</v>
          </cell>
          <cell r="F385">
            <v>237621</v>
          </cell>
          <cell r="G385">
            <v>220661</v>
          </cell>
          <cell r="H385">
            <v>191694</v>
          </cell>
          <cell r="I385">
            <v>176642</v>
          </cell>
          <cell r="J385">
            <v>129740</v>
          </cell>
          <cell r="K385">
            <v>157653</v>
          </cell>
          <cell r="L385">
            <v>156060</v>
          </cell>
          <cell r="M385">
            <v>153161</v>
          </cell>
          <cell r="N385">
            <v>176720</v>
          </cell>
          <cell r="O385">
            <v>179997</v>
          </cell>
          <cell r="P385">
            <v>226818</v>
          </cell>
          <cell r="Q385">
            <v>222161</v>
          </cell>
          <cell r="R385">
            <v>221964</v>
          </cell>
          <cell r="S385">
            <v>219625</v>
          </cell>
          <cell r="T385">
            <v>219105</v>
          </cell>
          <cell r="U385">
            <v>192951</v>
          </cell>
          <cell r="V385">
            <v>178099</v>
          </cell>
          <cell r="W385">
            <v>162657</v>
          </cell>
          <cell r="X385">
            <v>147548</v>
          </cell>
          <cell r="Y385">
            <v>113791</v>
          </cell>
          <cell r="Z385">
            <v>145699</v>
          </cell>
          <cell r="AA385">
            <v>150534</v>
          </cell>
          <cell r="AB385">
            <v>164702</v>
          </cell>
          <cell r="AC385">
            <v>154600</v>
          </cell>
          <cell r="AD385">
            <v>137813</v>
          </cell>
          <cell r="AE385">
            <v>130212</v>
          </cell>
        </row>
        <row r="386">
          <cell r="E386" t="str">
            <v>KS Industrial Coking Coal</v>
          </cell>
          <cell r="F386">
            <v>0</v>
          </cell>
          <cell r="G386">
            <v>0</v>
          </cell>
          <cell r="H386">
            <v>0</v>
          </cell>
          <cell r="I386">
            <v>0</v>
          </cell>
          <cell r="J386">
            <v>0</v>
          </cell>
          <cell r="K386">
            <v>0</v>
          </cell>
          <cell r="L386">
            <v>0</v>
          </cell>
          <cell r="M386">
            <v>0</v>
          </cell>
          <cell r="N386">
            <v>0</v>
          </cell>
          <cell r="O386">
            <v>0</v>
          </cell>
          <cell r="P386">
            <v>0</v>
          </cell>
          <cell r="Q386">
            <v>0</v>
          </cell>
          <cell r="R386">
            <v>0</v>
          </cell>
          <cell r="S386">
            <v>0</v>
          </cell>
          <cell r="T386">
            <v>0</v>
          </cell>
          <cell r="U386">
            <v>0</v>
          </cell>
          <cell r="V386">
            <v>0</v>
          </cell>
          <cell r="W386">
            <v>0</v>
          </cell>
          <cell r="X386">
            <v>0</v>
          </cell>
          <cell r="Y386">
            <v>0</v>
          </cell>
          <cell r="Z386">
            <v>0</v>
          </cell>
          <cell r="AA386">
            <v>0</v>
          </cell>
          <cell r="AB386">
            <v>0</v>
          </cell>
          <cell r="AC386">
            <v>0</v>
          </cell>
          <cell r="AD386">
            <v>0</v>
          </cell>
          <cell r="AE386">
            <v>0</v>
          </cell>
        </row>
        <row r="387">
          <cell r="E387" t="str">
            <v>KY Industrial Coking Coal</v>
          </cell>
          <cell r="F387">
            <v>31561</v>
          </cell>
          <cell r="G387">
            <v>22884</v>
          </cell>
          <cell r="H387">
            <v>30249</v>
          </cell>
          <cell r="I387">
            <v>31444</v>
          </cell>
          <cell r="J387">
            <v>33420</v>
          </cell>
          <cell r="K387">
            <v>38297</v>
          </cell>
          <cell r="L387">
            <v>36229</v>
          </cell>
          <cell r="M387">
            <v>35980</v>
          </cell>
          <cell r="N387">
            <v>36540</v>
          </cell>
          <cell r="O387">
            <v>34988</v>
          </cell>
          <cell r="P387">
            <v>30688</v>
          </cell>
          <cell r="Q387">
            <v>28175</v>
          </cell>
          <cell r="R387">
            <v>25484</v>
          </cell>
          <cell r="S387">
            <v>24491</v>
          </cell>
          <cell r="T387">
            <v>25482</v>
          </cell>
          <cell r="U387">
            <v>26835</v>
          </cell>
          <cell r="V387">
            <v>27160</v>
          </cell>
          <cell r="W387">
            <v>29492</v>
          </cell>
          <cell r="X387">
            <v>25226</v>
          </cell>
          <cell r="Y387">
            <v>17076</v>
          </cell>
          <cell r="Z387">
            <v>19797</v>
          </cell>
          <cell r="AA387">
            <v>12872</v>
          </cell>
          <cell r="AB387">
            <v>0</v>
          </cell>
          <cell r="AC387">
            <v>0</v>
          </cell>
          <cell r="AD387">
            <v>0</v>
          </cell>
          <cell r="AE387">
            <v>0</v>
          </cell>
        </row>
        <row r="388">
          <cell r="E388" t="str">
            <v>LA Industrial Coking Coal</v>
          </cell>
          <cell r="F388">
            <v>0</v>
          </cell>
          <cell r="G388">
            <v>0</v>
          </cell>
          <cell r="H388">
            <v>0</v>
          </cell>
          <cell r="I388">
            <v>0</v>
          </cell>
          <cell r="J388">
            <v>0</v>
          </cell>
          <cell r="K388">
            <v>0</v>
          </cell>
          <cell r="L388">
            <v>0</v>
          </cell>
          <cell r="M388">
            <v>0</v>
          </cell>
          <cell r="N388">
            <v>0</v>
          </cell>
          <cell r="O388">
            <v>0</v>
          </cell>
          <cell r="P388">
            <v>0</v>
          </cell>
          <cell r="Q388">
            <v>0</v>
          </cell>
          <cell r="R388">
            <v>0</v>
          </cell>
          <cell r="S388">
            <v>0</v>
          </cell>
          <cell r="T388">
            <v>0</v>
          </cell>
          <cell r="U388">
            <v>0</v>
          </cell>
          <cell r="V388">
            <v>0</v>
          </cell>
          <cell r="W388">
            <v>0</v>
          </cell>
          <cell r="X388">
            <v>0</v>
          </cell>
          <cell r="Y388">
            <v>0</v>
          </cell>
          <cell r="Z388">
            <v>0</v>
          </cell>
          <cell r="AA388">
            <v>0</v>
          </cell>
          <cell r="AB388">
            <v>0</v>
          </cell>
          <cell r="AC388">
            <v>0</v>
          </cell>
          <cell r="AD388">
            <v>0</v>
          </cell>
          <cell r="AE388">
            <v>0</v>
          </cell>
        </row>
        <row r="389">
          <cell r="E389" t="str">
            <v>MA Industrial Coking Coal</v>
          </cell>
          <cell r="F389">
            <v>0</v>
          </cell>
          <cell r="G389">
            <v>0</v>
          </cell>
          <cell r="H389">
            <v>0</v>
          </cell>
          <cell r="I389">
            <v>0</v>
          </cell>
          <cell r="J389">
            <v>0</v>
          </cell>
          <cell r="K389">
            <v>0</v>
          </cell>
          <cell r="L389">
            <v>0</v>
          </cell>
          <cell r="M389">
            <v>0</v>
          </cell>
          <cell r="N389">
            <v>0</v>
          </cell>
          <cell r="O389">
            <v>0</v>
          </cell>
          <cell r="P389">
            <v>0</v>
          </cell>
          <cell r="Q389">
            <v>0</v>
          </cell>
          <cell r="R389">
            <v>0</v>
          </cell>
          <cell r="S389">
            <v>0</v>
          </cell>
          <cell r="T389">
            <v>0</v>
          </cell>
          <cell r="U389">
            <v>0</v>
          </cell>
          <cell r="V389">
            <v>0</v>
          </cell>
          <cell r="W389">
            <v>0</v>
          </cell>
          <cell r="X389">
            <v>0</v>
          </cell>
          <cell r="Y389">
            <v>0</v>
          </cell>
          <cell r="Z389">
            <v>0</v>
          </cell>
          <cell r="AA389">
            <v>0</v>
          </cell>
          <cell r="AB389">
            <v>0</v>
          </cell>
          <cell r="AC389">
            <v>0</v>
          </cell>
          <cell r="AD389">
            <v>0</v>
          </cell>
          <cell r="AE389">
            <v>0</v>
          </cell>
        </row>
        <row r="390">
          <cell r="E390" t="str">
            <v>MD Industrial Coking Coal</v>
          </cell>
          <cell r="F390">
            <v>33634</v>
          </cell>
          <cell r="G390">
            <v>26639</v>
          </cell>
          <cell r="H390">
            <v>0</v>
          </cell>
          <cell r="I390">
            <v>27</v>
          </cell>
          <cell r="J390">
            <v>0</v>
          </cell>
          <cell r="K390">
            <v>0</v>
          </cell>
          <cell r="L390">
            <v>0</v>
          </cell>
          <cell r="M390">
            <v>0</v>
          </cell>
          <cell r="N390">
            <v>0</v>
          </cell>
          <cell r="O390">
            <v>0</v>
          </cell>
          <cell r="P390">
            <v>0</v>
          </cell>
          <cell r="Q390">
            <v>0</v>
          </cell>
          <cell r="R390">
            <v>0</v>
          </cell>
          <cell r="S390">
            <v>0</v>
          </cell>
          <cell r="T390">
            <v>0</v>
          </cell>
          <cell r="U390">
            <v>0</v>
          </cell>
          <cell r="V390">
            <v>0</v>
          </cell>
          <cell r="W390">
            <v>0</v>
          </cell>
          <cell r="X390">
            <v>0</v>
          </cell>
          <cell r="Y390">
            <v>0</v>
          </cell>
          <cell r="Z390">
            <v>0</v>
          </cell>
          <cell r="AA390">
            <v>0</v>
          </cell>
          <cell r="AB390">
            <v>0</v>
          </cell>
          <cell r="AC390">
            <v>0</v>
          </cell>
          <cell r="AD390">
            <v>0</v>
          </cell>
          <cell r="AE390">
            <v>0</v>
          </cell>
        </row>
        <row r="391">
          <cell r="E391" t="str">
            <v>ME Industrial Coking Coal</v>
          </cell>
          <cell r="F391">
            <v>0</v>
          </cell>
          <cell r="G391">
            <v>0</v>
          </cell>
          <cell r="H391">
            <v>0</v>
          </cell>
          <cell r="I391">
            <v>0</v>
          </cell>
          <cell r="J391">
            <v>0</v>
          </cell>
          <cell r="K391">
            <v>0</v>
          </cell>
          <cell r="L391">
            <v>0</v>
          </cell>
          <cell r="M391">
            <v>0</v>
          </cell>
          <cell r="N391">
            <v>0</v>
          </cell>
          <cell r="O391">
            <v>0</v>
          </cell>
          <cell r="P391">
            <v>0</v>
          </cell>
          <cell r="Q391">
            <v>0</v>
          </cell>
          <cell r="R391">
            <v>0</v>
          </cell>
          <cell r="S391">
            <v>0</v>
          </cell>
          <cell r="T391">
            <v>0</v>
          </cell>
          <cell r="U391">
            <v>0</v>
          </cell>
          <cell r="V391">
            <v>0</v>
          </cell>
          <cell r="W391">
            <v>0</v>
          </cell>
          <cell r="X391">
            <v>0</v>
          </cell>
          <cell r="Y391">
            <v>0</v>
          </cell>
          <cell r="Z391">
            <v>0</v>
          </cell>
          <cell r="AA391">
            <v>0</v>
          </cell>
          <cell r="AB391">
            <v>0</v>
          </cell>
          <cell r="AC391">
            <v>0</v>
          </cell>
          <cell r="AD391">
            <v>0</v>
          </cell>
          <cell r="AE391">
            <v>0</v>
          </cell>
        </row>
        <row r="392">
          <cell r="E392" t="str">
            <v>MI Industrial Coking Coal</v>
          </cell>
          <cell r="F392">
            <v>28488</v>
          </cell>
          <cell r="G392">
            <v>15265</v>
          </cell>
          <cell r="H392">
            <v>0</v>
          </cell>
          <cell r="I392">
            <v>27</v>
          </cell>
          <cell r="J392">
            <v>37198</v>
          </cell>
          <cell r="K392">
            <v>37520</v>
          </cell>
          <cell r="L392">
            <v>35769</v>
          </cell>
          <cell r="M392">
            <v>36375</v>
          </cell>
          <cell r="N392">
            <v>47401</v>
          </cell>
          <cell r="O392">
            <v>73848</v>
          </cell>
          <cell r="P392">
            <v>54719</v>
          </cell>
          <cell r="Q392">
            <v>44317</v>
          </cell>
          <cell r="R392">
            <v>26834</v>
          </cell>
          <cell r="S392">
            <v>27578</v>
          </cell>
          <cell r="T392">
            <v>29142</v>
          </cell>
          <cell r="U392">
            <v>31734</v>
          </cell>
          <cell r="V392">
            <v>35414</v>
          </cell>
          <cell r="W392">
            <v>31621</v>
          </cell>
          <cell r="X392">
            <v>41335</v>
          </cell>
          <cell r="Y392">
            <v>25493</v>
          </cell>
          <cell r="Z392">
            <v>39388</v>
          </cell>
          <cell r="AA392">
            <v>39855</v>
          </cell>
          <cell r="AB392">
            <v>35395</v>
          </cell>
          <cell r="AC392">
            <v>38067</v>
          </cell>
          <cell r="AD392">
            <v>35903</v>
          </cell>
          <cell r="AE392">
            <v>38566</v>
          </cell>
        </row>
        <row r="393">
          <cell r="E393" t="str">
            <v>MN Industrial Coking Coal</v>
          </cell>
          <cell r="F393">
            <v>0</v>
          </cell>
          <cell r="G393">
            <v>0</v>
          </cell>
          <cell r="H393">
            <v>0</v>
          </cell>
          <cell r="I393">
            <v>0</v>
          </cell>
          <cell r="J393">
            <v>0</v>
          </cell>
          <cell r="K393">
            <v>0</v>
          </cell>
          <cell r="L393">
            <v>0</v>
          </cell>
          <cell r="M393">
            <v>0</v>
          </cell>
          <cell r="N393">
            <v>0</v>
          </cell>
          <cell r="O393">
            <v>0</v>
          </cell>
          <cell r="P393">
            <v>0</v>
          </cell>
          <cell r="Q393">
            <v>0</v>
          </cell>
          <cell r="R393">
            <v>0</v>
          </cell>
          <cell r="S393">
            <v>0</v>
          </cell>
          <cell r="T393">
            <v>0</v>
          </cell>
          <cell r="U393">
            <v>0</v>
          </cell>
          <cell r="V393">
            <v>0</v>
          </cell>
          <cell r="W393">
            <v>0</v>
          </cell>
          <cell r="X393">
            <v>0</v>
          </cell>
          <cell r="Y393">
            <v>0</v>
          </cell>
          <cell r="Z393">
            <v>0</v>
          </cell>
          <cell r="AA393">
            <v>0</v>
          </cell>
          <cell r="AB393">
            <v>0</v>
          </cell>
          <cell r="AC393">
            <v>0</v>
          </cell>
          <cell r="AD393">
            <v>0</v>
          </cell>
          <cell r="AE393">
            <v>0</v>
          </cell>
        </row>
        <row r="394">
          <cell r="E394" t="str">
            <v>MO Industrial Coking Coal</v>
          </cell>
          <cell r="F394">
            <v>0</v>
          </cell>
          <cell r="G394">
            <v>0</v>
          </cell>
          <cell r="H394">
            <v>0</v>
          </cell>
          <cell r="I394">
            <v>0</v>
          </cell>
          <cell r="J394">
            <v>0</v>
          </cell>
          <cell r="K394">
            <v>0</v>
          </cell>
          <cell r="L394">
            <v>0</v>
          </cell>
          <cell r="M394">
            <v>0</v>
          </cell>
          <cell r="N394">
            <v>0</v>
          </cell>
          <cell r="O394">
            <v>0</v>
          </cell>
          <cell r="P394">
            <v>0</v>
          </cell>
          <cell r="Q394">
            <v>0</v>
          </cell>
          <cell r="R394">
            <v>0</v>
          </cell>
          <cell r="S394">
            <v>0</v>
          </cell>
          <cell r="T394">
            <v>0</v>
          </cell>
          <cell r="U394">
            <v>0</v>
          </cell>
          <cell r="V394">
            <v>0</v>
          </cell>
          <cell r="W394">
            <v>0</v>
          </cell>
          <cell r="X394">
            <v>0</v>
          </cell>
          <cell r="Y394">
            <v>0</v>
          </cell>
          <cell r="Z394">
            <v>0</v>
          </cell>
          <cell r="AA394">
            <v>0</v>
          </cell>
          <cell r="AB394">
            <v>0</v>
          </cell>
          <cell r="AC394">
            <v>0</v>
          </cell>
          <cell r="AD394">
            <v>0</v>
          </cell>
          <cell r="AE394">
            <v>0</v>
          </cell>
        </row>
        <row r="395">
          <cell r="E395" t="str">
            <v>MS Industrial Coking Coal</v>
          </cell>
          <cell r="F395">
            <v>0</v>
          </cell>
          <cell r="G395">
            <v>0</v>
          </cell>
          <cell r="H395">
            <v>0</v>
          </cell>
          <cell r="I395">
            <v>0</v>
          </cell>
          <cell r="J395">
            <v>0</v>
          </cell>
          <cell r="K395">
            <v>0</v>
          </cell>
          <cell r="L395">
            <v>0</v>
          </cell>
          <cell r="M395">
            <v>0</v>
          </cell>
          <cell r="N395">
            <v>0</v>
          </cell>
          <cell r="O395">
            <v>0</v>
          </cell>
          <cell r="P395">
            <v>0</v>
          </cell>
          <cell r="Q395">
            <v>0</v>
          </cell>
          <cell r="R395">
            <v>0</v>
          </cell>
          <cell r="S395">
            <v>0</v>
          </cell>
          <cell r="T395">
            <v>0</v>
          </cell>
          <cell r="U395">
            <v>0</v>
          </cell>
          <cell r="V395">
            <v>0</v>
          </cell>
          <cell r="W395">
            <v>0</v>
          </cell>
          <cell r="X395">
            <v>0</v>
          </cell>
          <cell r="Y395">
            <v>0</v>
          </cell>
          <cell r="Z395">
            <v>0</v>
          </cell>
          <cell r="AA395">
            <v>0</v>
          </cell>
          <cell r="AB395">
            <v>0</v>
          </cell>
          <cell r="AC395">
            <v>0</v>
          </cell>
          <cell r="AD395">
            <v>0</v>
          </cell>
          <cell r="AE395">
            <v>0</v>
          </cell>
        </row>
        <row r="396">
          <cell r="E396" t="str">
            <v>MT Industrial Coking Coal</v>
          </cell>
          <cell r="F396">
            <v>0</v>
          </cell>
          <cell r="G396">
            <v>0</v>
          </cell>
          <cell r="H396">
            <v>0</v>
          </cell>
          <cell r="I396">
            <v>0</v>
          </cell>
          <cell r="J396">
            <v>0</v>
          </cell>
          <cell r="K396">
            <v>0</v>
          </cell>
          <cell r="L396">
            <v>0</v>
          </cell>
          <cell r="M396">
            <v>0</v>
          </cell>
          <cell r="N396">
            <v>0</v>
          </cell>
          <cell r="O396">
            <v>0</v>
          </cell>
          <cell r="P396">
            <v>0</v>
          </cell>
          <cell r="Q396">
            <v>0</v>
          </cell>
          <cell r="R396">
            <v>0</v>
          </cell>
          <cell r="S396">
            <v>0</v>
          </cell>
          <cell r="T396">
            <v>0</v>
          </cell>
          <cell r="U396">
            <v>0</v>
          </cell>
          <cell r="V396">
            <v>0</v>
          </cell>
          <cell r="W396">
            <v>0</v>
          </cell>
          <cell r="X396">
            <v>0</v>
          </cell>
          <cell r="Y396">
            <v>0</v>
          </cell>
          <cell r="Z396">
            <v>0</v>
          </cell>
          <cell r="AA396">
            <v>0</v>
          </cell>
          <cell r="AB396">
            <v>0</v>
          </cell>
          <cell r="AC396">
            <v>0</v>
          </cell>
          <cell r="AD396">
            <v>0</v>
          </cell>
          <cell r="AE396">
            <v>0</v>
          </cell>
        </row>
        <row r="397">
          <cell r="E397" t="str">
            <v>NC Industrial Coking Coal</v>
          </cell>
          <cell r="F397">
            <v>0</v>
          </cell>
          <cell r="G397">
            <v>0</v>
          </cell>
          <cell r="H397">
            <v>0</v>
          </cell>
          <cell r="I397">
            <v>0</v>
          </cell>
          <cell r="J397">
            <v>0</v>
          </cell>
          <cell r="K397">
            <v>0</v>
          </cell>
          <cell r="L397">
            <v>0</v>
          </cell>
          <cell r="M397">
            <v>0</v>
          </cell>
          <cell r="N397">
            <v>0</v>
          </cell>
          <cell r="O397">
            <v>0</v>
          </cell>
          <cell r="P397">
            <v>0</v>
          </cell>
          <cell r="Q397">
            <v>0</v>
          </cell>
          <cell r="R397">
            <v>0</v>
          </cell>
          <cell r="S397">
            <v>0</v>
          </cell>
          <cell r="T397">
            <v>0</v>
          </cell>
          <cell r="U397">
            <v>0</v>
          </cell>
          <cell r="V397">
            <v>0</v>
          </cell>
          <cell r="W397">
            <v>0</v>
          </cell>
          <cell r="X397">
            <v>0</v>
          </cell>
          <cell r="Y397">
            <v>0</v>
          </cell>
          <cell r="Z397">
            <v>0</v>
          </cell>
          <cell r="AA397">
            <v>0</v>
          </cell>
          <cell r="AB397">
            <v>0</v>
          </cell>
          <cell r="AC397">
            <v>0</v>
          </cell>
          <cell r="AD397">
            <v>0</v>
          </cell>
          <cell r="AE397">
            <v>0</v>
          </cell>
        </row>
        <row r="398">
          <cell r="E398" t="str">
            <v>ND Industrial Coking Coal</v>
          </cell>
          <cell r="F398">
            <v>0</v>
          </cell>
          <cell r="G398">
            <v>0</v>
          </cell>
          <cell r="H398">
            <v>0</v>
          </cell>
          <cell r="I398">
            <v>0</v>
          </cell>
          <cell r="J398">
            <v>0</v>
          </cell>
          <cell r="K398">
            <v>0</v>
          </cell>
          <cell r="L398">
            <v>0</v>
          </cell>
          <cell r="M398">
            <v>0</v>
          </cell>
          <cell r="N398">
            <v>0</v>
          </cell>
          <cell r="O398">
            <v>0</v>
          </cell>
          <cell r="P398">
            <v>0</v>
          </cell>
          <cell r="Q398">
            <v>0</v>
          </cell>
          <cell r="R398">
            <v>0</v>
          </cell>
          <cell r="S398">
            <v>0</v>
          </cell>
          <cell r="T398">
            <v>0</v>
          </cell>
          <cell r="U398">
            <v>0</v>
          </cell>
          <cell r="V398">
            <v>0</v>
          </cell>
          <cell r="W398">
            <v>0</v>
          </cell>
          <cell r="X398">
            <v>0</v>
          </cell>
          <cell r="Y398">
            <v>0</v>
          </cell>
          <cell r="Z398">
            <v>0</v>
          </cell>
          <cell r="AA398">
            <v>0</v>
          </cell>
          <cell r="AB398">
            <v>0</v>
          </cell>
          <cell r="AC398">
            <v>0</v>
          </cell>
          <cell r="AD398">
            <v>0</v>
          </cell>
          <cell r="AE398">
            <v>0</v>
          </cell>
        </row>
        <row r="399">
          <cell r="E399" t="str">
            <v>NE Industrial Coking Coal</v>
          </cell>
          <cell r="F399">
            <v>0</v>
          </cell>
          <cell r="G399">
            <v>0</v>
          </cell>
          <cell r="H399">
            <v>0</v>
          </cell>
          <cell r="I399">
            <v>0</v>
          </cell>
          <cell r="J399">
            <v>0</v>
          </cell>
          <cell r="K399">
            <v>0</v>
          </cell>
          <cell r="L399">
            <v>0</v>
          </cell>
          <cell r="M399">
            <v>0</v>
          </cell>
          <cell r="N399">
            <v>0</v>
          </cell>
          <cell r="O399">
            <v>0</v>
          </cell>
          <cell r="P399">
            <v>0</v>
          </cell>
          <cell r="Q399">
            <v>0</v>
          </cell>
          <cell r="R399">
            <v>0</v>
          </cell>
          <cell r="S399">
            <v>0</v>
          </cell>
          <cell r="T399">
            <v>0</v>
          </cell>
          <cell r="U399">
            <v>0</v>
          </cell>
          <cell r="V399">
            <v>0</v>
          </cell>
          <cell r="W399">
            <v>0</v>
          </cell>
          <cell r="X399">
            <v>0</v>
          </cell>
          <cell r="Y399">
            <v>0</v>
          </cell>
          <cell r="Z399">
            <v>0</v>
          </cell>
          <cell r="AA399">
            <v>0</v>
          </cell>
          <cell r="AB399">
            <v>0</v>
          </cell>
          <cell r="AC399">
            <v>0</v>
          </cell>
          <cell r="AD399">
            <v>0</v>
          </cell>
          <cell r="AE399">
            <v>0</v>
          </cell>
        </row>
        <row r="400">
          <cell r="E400" t="str">
            <v>NH Industrial Coking Coal</v>
          </cell>
          <cell r="F400">
            <v>0</v>
          </cell>
          <cell r="G400">
            <v>0</v>
          </cell>
          <cell r="H400">
            <v>0</v>
          </cell>
          <cell r="I400">
            <v>0</v>
          </cell>
          <cell r="J400">
            <v>0</v>
          </cell>
          <cell r="K400">
            <v>0</v>
          </cell>
          <cell r="L400">
            <v>0</v>
          </cell>
          <cell r="M400">
            <v>0</v>
          </cell>
          <cell r="N400">
            <v>0</v>
          </cell>
          <cell r="O400">
            <v>0</v>
          </cell>
          <cell r="P400">
            <v>0</v>
          </cell>
          <cell r="Q400">
            <v>0</v>
          </cell>
          <cell r="R400">
            <v>0</v>
          </cell>
          <cell r="S400">
            <v>0</v>
          </cell>
          <cell r="T400">
            <v>0</v>
          </cell>
          <cell r="U400">
            <v>0</v>
          </cell>
          <cell r="V400">
            <v>0</v>
          </cell>
          <cell r="W400">
            <v>0</v>
          </cell>
          <cell r="X400">
            <v>0</v>
          </cell>
          <cell r="Y400">
            <v>0</v>
          </cell>
          <cell r="Z400">
            <v>0</v>
          </cell>
          <cell r="AA400">
            <v>0</v>
          </cell>
          <cell r="AB400">
            <v>0</v>
          </cell>
          <cell r="AC400">
            <v>0</v>
          </cell>
          <cell r="AD400">
            <v>0</v>
          </cell>
          <cell r="AE400">
            <v>0</v>
          </cell>
        </row>
        <row r="401">
          <cell r="E401" t="str">
            <v>NJ Industrial Coking Coal</v>
          </cell>
          <cell r="F401">
            <v>0</v>
          </cell>
          <cell r="G401">
            <v>0</v>
          </cell>
          <cell r="H401">
            <v>0</v>
          </cell>
          <cell r="I401">
            <v>0</v>
          </cell>
          <cell r="J401">
            <v>0</v>
          </cell>
          <cell r="K401">
            <v>0</v>
          </cell>
          <cell r="L401">
            <v>0</v>
          </cell>
          <cell r="M401">
            <v>0</v>
          </cell>
          <cell r="N401">
            <v>0</v>
          </cell>
          <cell r="O401">
            <v>0</v>
          </cell>
          <cell r="P401">
            <v>0</v>
          </cell>
          <cell r="Q401">
            <v>0</v>
          </cell>
          <cell r="R401">
            <v>0</v>
          </cell>
          <cell r="S401">
            <v>0</v>
          </cell>
          <cell r="T401">
            <v>0</v>
          </cell>
          <cell r="U401">
            <v>0</v>
          </cell>
          <cell r="V401">
            <v>0</v>
          </cell>
          <cell r="W401">
            <v>0</v>
          </cell>
          <cell r="X401">
            <v>0</v>
          </cell>
          <cell r="Y401">
            <v>0</v>
          </cell>
          <cell r="Z401">
            <v>0</v>
          </cell>
          <cell r="AA401">
            <v>0</v>
          </cell>
          <cell r="AB401">
            <v>0</v>
          </cell>
          <cell r="AC401">
            <v>0</v>
          </cell>
          <cell r="AD401">
            <v>0</v>
          </cell>
          <cell r="AE401">
            <v>0</v>
          </cell>
        </row>
        <row r="402">
          <cell r="E402" t="str">
            <v>NM Industrial Coking Coal</v>
          </cell>
          <cell r="F402">
            <v>0</v>
          </cell>
          <cell r="G402">
            <v>0</v>
          </cell>
          <cell r="H402">
            <v>0</v>
          </cell>
          <cell r="I402">
            <v>0</v>
          </cell>
          <cell r="J402">
            <v>0</v>
          </cell>
          <cell r="K402">
            <v>0</v>
          </cell>
          <cell r="L402">
            <v>0</v>
          </cell>
          <cell r="M402">
            <v>0</v>
          </cell>
          <cell r="N402">
            <v>0</v>
          </cell>
          <cell r="O402">
            <v>0</v>
          </cell>
          <cell r="P402">
            <v>0</v>
          </cell>
          <cell r="Q402">
            <v>0</v>
          </cell>
          <cell r="R402">
            <v>0</v>
          </cell>
          <cell r="S402">
            <v>0</v>
          </cell>
          <cell r="T402">
            <v>0</v>
          </cell>
          <cell r="U402">
            <v>0</v>
          </cell>
          <cell r="V402">
            <v>0</v>
          </cell>
          <cell r="W402">
            <v>0</v>
          </cell>
          <cell r="X402">
            <v>0</v>
          </cell>
          <cell r="Y402">
            <v>0</v>
          </cell>
          <cell r="Z402">
            <v>0</v>
          </cell>
          <cell r="AA402">
            <v>0</v>
          </cell>
          <cell r="AB402">
            <v>0</v>
          </cell>
          <cell r="AC402">
            <v>0</v>
          </cell>
          <cell r="AD402">
            <v>0</v>
          </cell>
          <cell r="AE402">
            <v>0</v>
          </cell>
        </row>
        <row r="403">
          <cell r="E403" t="str">
            <v>NV Industrial Coking Coal</v>
          </cell>
          <cell r="F403">
            <v>0</v>
          </cell>
          <cell r="G403">
            <v>0</v>
          </cell>
          <cell r="H403">
            <v>0</v>
          </cell>
          <cell r="I403">
            <v>0</v>
          </cell>
          <cell r="J403">
            <v>0</v>
          </cell>
          <cell r="K403">
            <v>0</v>
          </cell>
          <cell r="L403">
            <v>0</v>
          </cell>
          <cell r="M403">
            <v>0</v>
          </cell>
          <cell r="N403">
            <v>0</v>
          </cell>
          <cell r="O403">
            <v>0</v>
          </cell>
          <cell r="P403">
            <v>0</v>
          </cell>
          <cell r="Q403">
            <v>0</v>
          </cell>
          <cell r="R403">
            <v>0</v>
          </cell>
          <cell r="S403">
            <v>0</v>
          </cell>
          <cell r="T403">
            <v>0</v>
          </cell>
          <cell r="U403">
            <v>0</v>
          </cell>
          <cell r="V403">
            <v>0</v>
          </cell>
          <cell r="W403">
            <v>0</v>
          </cell>
          <cell r="X403">
            <v>0</v>
          </cell>
          <cell r="Y403">
            <v>0</v>
          </cell>
          <cell r="Z403">
            <v>0</v>
          </cell>
          <cell r="AA403">
            <v>0</v>
          </cell>
          <cell r="AB403">
            <v>0</v>
          </cell>
          <cell r="AC403">
            <v>0</v>
          </cell>
          <cell r="AD403">
            <v>0</v>
          </cell>
          <cell r="AE403">
            <v>0</v>
          </cell>
        </row>
        <row r="404">
          <cell r="E404" t="str">
            <v>NY Industrial Coking Coal</v>
          </cell>
          <cell r="F404">
            <v>36303</v>
          </cell>
          <cell r="G404">
            <v>32840</v>
          </cell>
          <cell r="H404">
            <v>30766</v>
          </cell>
          <cell r="I404">
            <v>33312</v>
          </cell>
          <cell r="J404">
            <v>35765</v>
          </cell>
          <cell r="K404">
            <v>37064</v>
          </cell>
          <cell r="L404">
            <v>36200</v>
          </cell>
          <cell r="M404">
            <v>35383</v>
          </cell>
          <cell r="N404">
            <v>35482</v>
          </cell>
          <cell r="O404">
            <v>33495</v>
          </cell>
          <cell r="P404">
            <v>30697</v>
          </cell>
          <cell r="Q404">
            <v>22000</v>
          </cell>
          <cell r="R404">
            <v>15187</v>
          </cell>
          <cell r="S404">
            <v>13255</v>
          </cell>
          <cell r="T404">
            <v>8363</v>
          </cell>
          <cell r="U404">
            <v>8731</v>
          </cell>
          <cell r="V404">
            <v>8321</v>
          </cell>
          <cell r="W404">
            <v>7795</v>
          </cell>
          <cell r="X404">
            <v>7208</v>
          </cell>
          <cell r="Y404">
            <v>4422</v>
          </cell>
          <cell r="Z404">
            <v>4931</v>
          </cell>
          <cell r="AA404">
            <v>5261</v>
          </cell>
          <cell r="AB404">
            <v>4908</v>
          </cell>
          <cell r="AC404">
            <v>4523</v>
          </cell>
          <cell r="AD404">
            <v>3559</v>
          </cell>
          <cell r="AE404">
            <v>4369</v>
          </cell>
        </row>
        <row r="405">
          <cell r="E405" t="str">
            <v>OH Industrial Coking Coal</v>
          </cell>
          <cell r="F405">
            <v>132644</v>
          </cell>
          <cell r="G405">
            <v>99108</v>
          </cell>
          <cell r="H405">
            <v>100632</v>
          </cell>
          <cell r="I405">
            <v>77494</v>
          </cell>
          <cell r="J405">
            <v>82863</v>
          </cell>
          <cell r="K405">
            <v>74422</v>
          </cell>
          <cell r="L405">
            <v>49364</v>
          </cell>
          <cell r="M405">
            <v>49530</v>
          </cell>
          <cell r="N405">
            <v>50073</v>
          </cell>
          <cell r="O405">
            <v>49065</v>
          </cell>
          <cell r="P405">
            <v>44097</v>
          </cell>
          <cell r="Q405">
            <v>55757</v>
          </cell>
          <cell r="R405">
            <v>32903</v>
          </cell>
          <cell r="S405">
            <v>42117</v>
          </cell>
          <cell r="T405">
            <v>43882</v>
          </cell>
          <cell r="U405">
            <v>51360</v>
          </cell>
          <cell r="V405">
            <v>62596</v>
          </cell>
          <cell r="W405">
            <v>63303</v>
          </cell>
          <cell r="X405">
            <v>63985</v>
          </cell>
          <cell r="Y405">
            <v>55056</v>
          </cell>
          <cell r="Z405">
            <v>77662</v>
          </cell>
          <cell r="AA405">
            <v>76433</v>
          </cell>
          <cell r="AB405">
            <v>101441</v>
          </cell>
          <cell r="AC405">
            <v>105053</v>
          </cell>
          <cell r="AD405">
            <v>104091</v>
          </cell>
          <cell r="AE405">
            <v>103066</v>
          </cell>
        </row>
        <row r="406">
          <cell r="E406" t="str">
            <v>OK Industrial Coking Coal</v>
          </cell>
          <cell r="F406">
            <v>0</v>
          </cell>
          <cell r="G406">
            <v>0</v>
          </cell>
          <cell r="H406">
            <v>0</v>
          </cell>
          <cell r="I406">
            <v>0</v>
          </cell>
          <cell r="J406">
            <v>0</v>
          </cell>
          <cell r="K406">
            <v>0</v>
          </cell>
          <cell r="L406">
            <v>0</v>
          </cell>
          <cell r="M406">
            <v>0</v>
          </cell>
          <cell r="N406">
            <v>0</v>
          </cell>
          <cell r="O406">
            <v>0</v>
          </cell>
          <cell r="P406">
            <v>0</v>
          </cell>
          <cell r="Q406">
            <v>0</v>
          </cell>
          <cell r="R406">
            <v>0</v>
          </cell>
          <cell r="S406">
            <v>0</v>
          </cell>
          <cell r="T406">
            <v>0</v>
          </cell>
          <cell r="U406">
            <v>0</v>
          </cell>
          <cell r="V406">
            <v>0</v>
          </cell>
          <cell r="W406">
            <v>0</v>
          </cell>
          <cell r="X406">
            <v>0</v>
          </cell>
          <cell r="Y406">
            <v>0</v>
          </cell>
          <cell r="Z406">
            <v>0</v>
          </cell>
          <cell r="AA406">
            <v>0</v>
          </cell>
          <cell r="AB406">
            <v>0</v>
          </cell>
          <cell r="AC406">
            <v>0</v>
          </cell>
          <cell r="AD406">
            <v>0</v>
          </cell>
          <cell r="AE406">
            <v>0</v>
          </cell>
        </row>
        <row r="407">
          <cell r="E407" t="str">
            <v>OR Industrial Coking Coal</v>
          </cell>
          <cell r="F407">
            <v>0</v>
          </cell>
          <cell r="G407">
            <v>0</v>
          </cell>
          <cell r="H407">
            <v>0</v>
          </cell>
          <cell r="I407">
            <v>0</v>
          </cell>
          <cell r="J407">
            <v>0</v>
          </cell>
          <cell r="K407">
            <v>0</v>
          </cell>
          <cell r="L407">
            <v>0</v>
          </cell>
          <cell r="M407">
            <v>0</v>
          </cell>
          <cell r="N407">
            <v>0</v>
          </cell>
          <cell r="O407">
            <v>0</v>
          </cell>
          <cell r="P407">
            <v>0</v>
          </cell>
          <cell r="Q407">
            <v>0</v>
          </cell>
          <cell r="R407">
            <v>0</v>
          </cell>
          <cell r="S407">
            <v>0</v>
          </cell>
          <cell r="T407">
            <v>0</v>
          </cell>
          <cell r="U407">
            <v>0</v>
          </cell>
          <cell r="V407">
            <v>0</v>
          </cell>
          <cell r="W407">
            <v>0</v>
          </cell>
          <cell r="X407">
            <v>0</v>
          </cell>
          <cell r="Y407">
            <v>0</v>
          </cell>
          <cell r="Z407">
            <v>0</v>
          </cell>
          <cell r="AA407">
            <v>0</v>
          </cell>
          <cell r="AB407">
            <v>0</v>
          </cell>
          <cell r="AC407">
            <v>0</v>
          </cell>
          <cell r="AD407">
            <v>0</v>
          </cell>
          <cell r="AE407">
            <v>0</v>
          </cell>
        </row>
        <row r="408">
          <cell r="E408" t="str">
            <v>PA Industrial Coking Coal</v>
          </cell>
          <cell r="F408">
            <v>280218</v>
          </cell>
          <cell r="G408">
            <v>236151</v>
          </cell>
          <cell r="H408">
            <v>264464</v>
          </cell>
          <cell r="I408">
            <v>276911</v>
          </cell>
          <cell r="J408">
            <v>290763</v>
          </cell>
          <cell r="K408">
            <v>290997</v>
          </cell>
          <cell r="L408">
            <v>286465</v>
          </cell>
          <cell r="M408">
            <v>276940</v>
          </cell>
          <cell r="N408">
            <v>194923</v>
          </cell>
          <cell r="O408">
            <v>180404</v>
          </cell>
          <cell r="P408">
            <v>192244</v>
          </cell>
          <cell r="Q408">
            <v>184394</v>
          </cell>
          <cell r="R408">
            <v>192435</v>
          </cell>
          <cell r="S408">
            <v>200749</v>
          </cell>
          <cell r="T408">
            <v>194212</v>
          </cell>
          <cell r="U408">
            <v>182475</v>
          </cell>
          <cell r="V408">
            <v>177191</v>
          </cell>
          <cell r="W408">
            <v>173635</v>
          </cell>
          <cell r="X408">
            <v>168822</v>
          </cell>
          <cell r="Y408">
            <v>98453</v>
          </cell>
          <cell r="Z408">
            <v>134939</v>
          </cell>
          <cell r="AA408">
            <v>132701</v>
          </cell>
          <cell r="AB408">
            <v>146749</v>
          </cell>
          <cell r="AC408">
            <v>178615</v>
          </cell>
          <cell r="AD408">
            <v>184922</v>
          </cell>
          <cell r="AE408">
            <v>172216</v>
          </cell>
        </row>
        <row r="409">
          <cell r="E409" t="str">
            <v>RI Industrial Coking Coal</v>
          </cell>
          <cell r="F409">
            <v>0</v>
          </cell>
          <cell r="G409">
            <v>0</v>
          </cell>
          <cell r="H409">
            <v>0</v>
          </cell>
          <cell r="I409">
            <v>0</v>
          </cell>
          <cell r="J409">
            <v>0</v>
          </cell>
          <cell r="K409">
            <v>0</v>
          </cell>
          <cell r="L409">
            <v>0</v>
          </cell>
          <cell r="M409">
            <v>0</v>
          </cell>
          <cell r="N409">
            <v>0</v>
          </cell>
          <cell r="O409">
            <v>0</v>
          </cell>
          <cell r="P409">
            <v>0</v>
          </cell>
          <cell r="Q409">
            <v>0</v>
          </cell>
          <cell r="R409">
            <v>0</v>
          </cell>
          <cell r="S409">
            <v>0</v>
          </cell>
          <cell r="T409">
            <v>0</v>
          </cell>
          <cell r="U409">
            <v>0</v>
          </cell>
          <cell r="V409">
            <v>0</v>
          </cell>
          <cell r="W409">
            <v>0</v>
          </cell>
          <cell r="X409">
            <v>0</v>
          </cell>
          <cell r="Y409">
            <v>0</v>
          </cell>
          <cell r="Z409">
            <v>0</v>
          </cell>
          <cell r="AA409">
            <v>0</v>
          </cell>
          <cell r="AB409">
            <v>0</v>
          </cell>
          <cell r="AC409">
            <v>0</v>
          </cell>
          <cell r="AD409">
            <v>0</v>
          </cell>
          <cell r="AE409">
            <v>0</v>
          </cell>
        </row>
        <row r="410">
          <cell r="E410" t="str">
            <v>SC Industrial Coking Coal</v>
          </cell>
          <cell r="F410">
            <v>0</v>
          </cell>
          <cell r="G410">
            <v>0</v>
          </cell>
          <cell r="H410">
            <v>0</v>
          </cell>
          <cell r="I410">
            <v>0</v>
          </cell>
          <cell r="J410">
            <v>0</v>
          </cell>
          <cell r="K410">
            <v>0</v>
          </cell>
          <cell r="L410">
            <v>0</v>
          </cell>
          <cell r="M410">
            <v>0</v>
          </cell>
          <cell r="N410">
            <v>0</v>
          </cell>
          <cell r="O410">
            <v>0</v>
          </cell>
          <cell r="P410">
            <v>0</v>
          </cell>
          <cell r="Q410">
            <v>0</v>
          </cell>
          <cell r="R410">
            <v>0</v>
          </cell>
          <cell r="S410">
            <v>0</v>
          </cell>
          <cell r="T410">
            <v>0</v>
          </cell>
          <cell r="U410">
            <v>0</v>
          </cell>
          <cell r="V410">
            <v>0</v>
          </cell>
          <cell r="W410">
            <v>0</v>
          </cell>
          <cell r="X410">
            <v>0</v>
          </cell>
          <cell r="Y410">
            <v>0</v>
          </cell>
          <cell r="Z410">
            <v>0</v>
          </cell>
          <cell r="AA410">
            <v>0</v>
          </cell>
          <cell r="AB410">
            <v>0</v>
          </cell>
          <cell r="AC410">
            <v>0</v>
          </cell>
          <cell r="AD410">
            <v>0</v>
          </cell>
          <cell r="AE410">
            <v>0</v>
          </cell>
        </row>
        <row r="411">
          <cell r="E411" t="str">
            <v>SD Industrial Coking Coal</v>
          </cell>
          <cell r="F411">
            <v>0</v>
          </cell>
          <cell r="G411">
            <v>0</v>
          </cell>
          <cell r="H411">
            <v>0</v>
          </cell>
          <cell r="I411">
            <v>0</v>
          </cell>
          <cell r="J411">
            <v>0</v>
          </cell>
          <cell r="K411">
            <v>0</v>
          </cell>
          <cell r="L411">
            <v>0</v>
          </cell>
          <cell r="M411">
            <v>0</v>
          </cell>
          <cell r="N411">
            <v>0</v>
          </cell>
          <cell r="O411">
            <v>0</v>
          </cell>
          <cell r="P411">
            <v>0</v>
          </cell>
          <cell r="Q411">
            <v>0</v>
          </cell>
          <cell r="R411">
            <v>0</v>
          </cell>
          <cell r="S411">
            <v>0</v>
          </cell>
          <cell r="T411">
            <v>0</v>
          </cell>
          <cell r="U411">
            <v>0</v>
          </cell>
          <cell r="V411">
            <v>0</v>
          </cell>
          <cell r="W411">
            <v>0</v>
          </cell>
          <cell r="X411">
            <v>0</v>
          </cell>
          <cell r="Y411">
            <v>0</v>
          </cell>
          <cell r="Z411">
            <v>0</v>
          </cell>
          <cell r="AA411">
            <v>0</v>
          </cell>
          <cell r="AB411">
            <v>0</v>
          </cell>
          <cell r="AC411">
            <v>0</v>
          </cell>
          <cell r="AD411">
            <v>0</v>
          </cell>
          <cell r="AE411">
            <v>0</v>
          </cell>
        </row>
        <row r="412">
          <cell r="E412" t="str">
            <v>TN Industrial Coking Coal</v>
          </cell>
          <cell r="F412">
            <v>1790</v>
          </cell>
          <cell r="G412">
            <v>476</v>
          </cell>
          <cell r="H412">
            <v>0</v>
          </cell>
          <cell r="I412">
            <v>0</v>
          </cell>
          <cell r="J412">
            <v>0</v>
          </cell>
          <cell r="K412">
            <v>0</v>
          </cell>
          <cell r="L412">
            <v>0</v>
          </cell>
          <cell r="M412">
            <v>0</v>
          </cell>
          <cell r="N412">
            <v>0</v>
          </cell>
          <cell r="O412">
            <v>0</v>
          </cell>
          <cell r="P412">
            <v>0</v>
          </cell>
          <cell r="Q412">
            <v>0</v>
          </cell>
          <cell r="R412">
            <v>0</v>
          </cell>
          <cell r="S412">
            <v>0</v>
          </cell>
          <cell r="T412">
            <v>0</v>
          </cell>
          <cell r="U412">
            <v>0</v>
          </cell>
          <cell r="V412">
            <v>0</v>
          </cell>
          <cell r="W412">
            <v>0</v>
          </cell>
          <cell r="X412">
            <v>0</v>
          </cell>
          <cell r="Y412">
            <v>0</v>
          </cell>
          <cell r="Z412">
            <v>0</v>
          </cell>
          <cell r="AA412">
            <v>0</v>
          </cell>
          <cell r="AB412">
            <v>0</v>
          </cell>
          <cell r="AC412">
            <v>0</v>
          </cell>
          <cell r="AD412">
            <v>0</v>
          </cell>
          <cell r="AE412">
            <v>0</v>
          </cell>
        </row>
        <row r="413">
          <cell r="E413" t="str">
            <v>TX Industrial Coking Coal</v>
          </cell>
          <cell r="F413">
            <v>0</v>
          </cell>
          <cell r="G413">
            <v>0</v>
          </cell>
          <cell r="H413">
            <v>0</v>
          </cell>
          <cell r="I413">
            <v>0</v>
          </cell>
          <cell r="J413">
            <v>0</v>
          </cell>
          <cell r="K413">
            <v>0</v>
          </cell>
          <cell r="L413">
            <v>0</v>
          </cell>
          <cell r="M413">
            <v>0</v>
          </cell>
          <cell r="N413">
            <v>0</v>
          </cell>
          <cell r="O413">
            <v>0</v>
          </cell>
          <cell r="P413">
            <v>0</v>
          </cell>
          <cell r="Q413">
            <v>0</v>
          </cell>
          <cell r="R413">
            <v>0</v>
          </cell>
          <cell r="S413">
            <v>0</v>
          </cell>
          <cell r="T413">
            <v>0</v>
          </cell>
          <cell r="U413">
            <v>0</v>
          </cell>
          <cell r="V413">
            <v>0</v>
          </cell>
          <cell r="W413">
            <v>0</v>
          </cell>
          <cell r="X413">
            <v>0</v>
          </cell>
          <cell r="Y413">
            <v>0</v>
          </cell>
          <cell r="Z413">
            <v>0</v>
          </cell>
          <cell r="AA413">
            <v>0</v>
          </cell>
          <cell r="AB413">
            <v>0</v>
          </cell>
          <cell r="AC413">
            <v>0</v>
          </cell>
          <cell r="AD413">
            <v>0</v>
          </cell>
          <cell r="AE413">
            <v>0</v>
          </cell>
        </row>
        <row r="414">
          <cell r="E414" t="str">
            <v>US Industrial Coking Coal</v>
          </cell>
          <cell r="F414">
            <v>1041846</v>
          </cell>
          <cell r="G414">
            <v>907260</v>
          </cell>
          <cell r="H414">
            <v>867397</v>
          </cell>
          <cell r="I414">
            <v>839450</v>
          </cell>
          <cell r="J414">
            <v>850640</v>
          </cell>
          <cell r="K414">
            <v>884699</v>
          </cell>
          <cell r="L414">
            <v>849714</v>
          </cell>
          <cell r="M414">
            <v>809440</v>
          </cell>
          <cell r="N414">
            <v>773092</v>
          </cell>
          <cell r="O414">
            <v>770879</v>
          </cell>
          <cell r="P414">
            <v>793680</v>
          </cell>
          <cell r="Q414">
            <v>715129</v>
          </cell>
          <cell r="R414">
            <v>648778</v>
          </cell>
          <cell r="S414">
            <v>665003</v>
          </cell>
          <cell r="T414">
            <v>649166</v>
          </cell>
          <cell r="U414">
            <v>615998</v>
          </cell>
          <cell r="V414">
            <v>603030</v>
          </cell>
          <cell r="W414">
            <v>597930</v>
          </cell>
          <cell r="X414">
            <v>580198</v>
          </cell>
          <cell r="Y414">
            <v>403421</v>
          </cell>
          <cell r="Z414">
            <v>554747</v>
          </cell>
          <cell r="AA414">
            <v>563997</v>
          </cell>
          <cell r="AB414">
            <v>594238</v>
          </cell>
          <cell r="AC414">
            <v>616422</v>
          </cell>
          <cell r="AD414">
            <v>606019</v>
          </cell>
          <cell r="AE414">
            <v>562064</v>
          </cell>
        </row>
        <row r="415">
          <cell r="E415" t="str">
            <v>UT Industrial Coking Coal</v>
          </cell>
          <cell r="F415">
            <v>32991</v>
          </cell>
          <cell r="G415">
            <v>31935</v>
          </cell>
          <cell r="H415">
            <v>29847</v>
          </cell>
          <cell r="I415">
            <v>26934</v>
          </cell>
          <cell r="J415">
            <v>26974</v>
          </cell>
          <cell r="K415">
            <v>26532</v>
          </cell>
          <cell r="L415">
            <v>28056</v>
          </cell>
          <cell r="M415">
            <v>27344</v>
          </cell>
          <cell r="N415">
            <v>26636</v>
          </cell>
          <cell r="O415">
            <v>20334</v>
          </cell>
          <cell r="P415">
            <v>26991</v>
          </cell>
          <cell r="Q415">
            <v>15014</v>
          </cell>
          <cell r="R415">
            <v>0</v>
          </cell>
          <cell r="S415">
            <v>0</v>
          </cell>
          <cell r="T415">
            <v>0</v>
          </cell>
          <cell r="U415">
            <v>0</v>
          </cell>
          <cell r="V415">
            <v>0</v>
          </cell>
          <cell r="W415">
            <v>0</v>
          </cell>
          <cell r="X415">
            <v>0</v>
          </cell>
          <cell r="Y415">
            <v>0</v>
          </cell>
          <cell r="Z415">
            <v>0</v>
          </cell>
          <cell r="AA415">
            <v>0</v>
          </cell>
          <cell r="AB415">
            <v>0</v>
          </cell>
          <cell r="AC415">
            <v>0</v>
          </cell>
          <cell r="AD415">
            <v>0</v>
          </cell>
          <cell r="AE415">
            <v>0</v>
          </cell>
        </row>
        <row r="416">
          <cell r="E416" t="str">
            <v>VA Industrial Coking Coal</v>
          </cell>
          <cell r="F416">
            <v>23718</v>
          </cell>
          <cell r="G416">
            <v>26068</v>
          </cell>
          <cell r="H416">
            <v>26046</v>
          </cell>
          <cell r="I416">
            <v>25808</v>
          </cell>
          <cell r="J416">
            <v>25958</v>
          </cell>
          <cell r="K416">
            <v>25889</v>
          </cell>
          <cell r="L416">
            <v>26287</v>
          </cell>
          <cell r="M416">
            <v>26435</v>
          </cell>
          <cell r="N416">
            <v>27898</v>
          </cell>
          <cell r="O416">
            <v>28022</v>
          </cell>
          <cell r="P416">
            <v>29536</v>
          </cell>
          <cell r="Q416">
            <v>31368</v>
          </cell>
          <cell r="R416">
            <v>33723</v>
          </cell>
          <cell r="S416">
            <v>32429</v>
          </cell>
          <cell r="T416">
            <v>29739</v>
          </cell>
          <cell r="U416">
            <v>29532</v>
          </cell>
          <cell r="V416">
            <v>27664</v>
          </cell>
          <cell r="W416">
            <v>31858</v>
          </cell>
          <cell r="X416">
            <v>30248</v>
          </cell>
          <cell r="Y416">
            <v>22106</v>
          </cell>
          <cell r="Z416">
            <v>31408</v>
          </cell>
          <cell r="AA416">
            <v>33275</v>
          </cell>
          <cell r="AB416">
            <v>30381</v>
          </cell>
          <cell r="AC416">
            <v>30377</v>
          </cell>
          <cell r="AD416">
            <v>30426</v>
          </cell>
          <cell r="AE416">
            <v>29670</v>
          </cell>
        </row>
        <row r="417">
          <cell r="E417" t="str">
            <v>VT Industrial Coking Coal</v>
          </cell>
          <cell r="F417">
            <v>0</v>
          </cell>
          <cell r="G417">
            <v>0</v>
          </cell>
          <cell r="H417">
            <v>0</v>
          </cell>
          <cell r="I417">
            <v>0</v>
          </cell>
          <cell r="J417">
            <v>0</v>
          </cell>
          <cell r="K417">
            <v>0</v>
          </cell>
          <cell r="L417">
            <v>0</v>
          </cell>
          <cell r="M417">
            <v>0</v>
          </cell>
          <cell r="N417">
            <v>0</v>
          </cell>
          <cell r="O417">
            <v>0</v>
          </cell>
          <cell r="P417">
            <v>0</v>
          </cell>
          <cell r="Q417">
            <v>0</v>
          </cell>
          <cell r="R417">
            <v>0</v>
          </cell>
          <cell r="S417">
            <v>0</v>
          </cell>
          <cell r="T417">
            <v>0</v>
          </cell>
          <cell r="U417">
            <v>0</v>
          </cell>
          <cell r="V417">
            <v>0</v>
          </cell>
          <cell r="W417">
            <v>0</v>
          </cell>
          <cell r="X417">
            <v>0</v>
          </cell>
          <cell r="Y417">
            <v>0</v>
          </cell>
          <cell r="Z417">
            <v>0</v>
          </cell>
          <cell r="AA417">
            <v>0</v>
          </cell>
          <cell r="AB417">
            <v>0</v>
          </cell>
          <cell r="AC417">
            <v>0</v>
          </cell>
          <cell r="AD417">
            <v>0</v>
          </cell>
          <cell r="AE417">
            <v>0</v>
          </cell>
        </row>
        <row r="418">
          <cell r="E418" t="str">
            <v>WA Industrial Coking Coal</v>
          </cell>
          <cell r="F418">
            <v>0</v>
          </cell>
          <cell r="G418">
            <v>0</v>
          </cell>
          <cell r="H418">
            <v>0</v>
          </cell>
          <cell r="I418">
            <v>0</v>
          </cell>
          <cell r="J418">
            <v>0</v>
          </cell>
          <cell r="K418">
            <v>0</v>
          </cell>
          <cell r="L418">
            <v>0</v>
          </cell>
          <cell r="M418">
            <v>0</v>
          </cell>
          <cell r="N418">
            <v>0</v>
          </cell>
          <cell r="O418">
            <v>0</v>
          </cell>
          <cell r="P418">
            <v>0</v>
          </cell>
          <cell r="Q418">
            <v>0</v>
          </cell>
          <cell r="R418">
            <v>0</v>
          </cell>
          <cell r="S418">
            <v>0</v>
          </cell>
          <cell r="T418">
            <v>0</v>
          </cell>
          <cell r="U418">
            <v>0</v>
          </cell>
          <cell r="V418">
            <v>0</v>
          </cell>
          <cell r="W418">
            <v>0</v>
          </cell>
          <cell r="X418">
            <v>0</v>
          </cell>
          <cell r="Y418">
            <v>0</v>
          </cell>
          <cell r="Z418">
            <v>0</v>
          </cell>
          <cell r="AA418">
            <v>0</v>
          </cell>
          <cell r="AB418">
            <v>0</v>
          </cell>
          <cell r="AC418">
            <v>0</v>
          </cell>
          <cell r="AD418">
            <v>0</v>
          </cell>
          <cell r="AE418">
            <v>0</v>
          </cell>
        </row>
        <row r="419">
          <cell r="E419" t="str">
            <v>WI Industrial Coking Coal</v>
          </cell>
          <cell r="F419">
            <v>0</v>
          </cell>
          <cell r="G419">
            <v>0</v>
          </cell>
          <cell r="H419">
            <v>0</v>
          </cell>
          <cell r="I419">
            <v>0</v>
          </cell>
          <cell r="J419">
            <v>0</v>
          </cell>
          <cell r="K419">
            <v>0</v>
          </cell>
          <cell r="L419">
            <v>0</v>
          </cell>
          <cell r="M419">
            <v>0</v>
          </cell>
          <cell r="N419">
            <v>0</v>
          </cell>
          <cell r="O419">
            <v>0</v>
          </cell>
          <cell r="P419">
            <v>0</v>
          </cell>
          <cell r="Q419">
            <v>0</v>
          </cell>
          <cell r="R419">
            <v>0</v>
          </cell>
          <cell r="S419">
            <v>0</v>
          </cell>
          <cell r="T419">
            <v>0</v>
          </cell>
          <cell r="U419">
            <v>0</v>
          </cell>
          <cell r="V419">
            <v>0</v>
          </cell>
          <cell r="W419">
            <v>0</v>
          </cell>
          <cell r="X419">
            <v>0</v>
          </cell>
          <cell r="Y419">
            <v>0</v>
          </cell>
          <cell r="Z419">
            <v>0</v>
          </cell>
          <cell r="AA419">
            <v>0</v>
          </cell>
          <cell r="AB419">
            <v>0</v>
          </cell>
          <cell r="AC419">
            <v>0</v>
          </cell>
          <cell r="AD419">
            <v>0</v>
          </cell>
          <cell r="AE419">
            <v>0</v>
          </cell>
        </row>
        <row r="420">
          <cell r="E420" t="str">
            <v>WV Industrial Coking Coal</v>
          </cell>
          <cell r="F420">
            <v>51644</v>
          </cell>
          <cell r="G420">
            <v>50379</v>
          </cell>
          <cell r="H420">
            <v>43309</v>
          </cell>
          <cell r="I420">
            <v>47039</v>
          </cell>
          <cell r="J420">
            <v>46254</v>
          </cell>
          <cell r="K420">
            <v>47811</v>
          </cell>
          <cell r="L420">
            <v>43572</v>
          </cell>
          <cell r="M420">
            <v>23546</v>
          </cell>
          <cell r="N420">
            <v>47760</v>
          </cell>
          <cell r="O420">
            <v>42718</v>
          </cell>
          <cell r="P420">
            <v>40786</v>
          </cell>
          <cell r="Q420">
            <v>34814</v>
          </cell>
          <cell r="R420">
            <v>37905</v>
          </cell>
          <cell r="S420">
            <v>35941</v>
          </cell>
          <cell r="T420">
            <v>33838</v>
          </cell>
          <cell r="U420">
            <v>31103</v>
          </cell>
          <cell r="V420">
            <v>28588</v>
          </cell>
          <cell r="W420">
            <v>38536</v>
          </cell>
          <cell r="X420">
            <v>40443</v>
          </cell>
          <cell r="Y420">
            <v>28045</v>
          </cell>
          <cell r="Z420">
            <v>40375</v>
          </cell>
          <cell r="AA420">
            <v>40745</v>
          </cell>
          <cell r="AB420">
            <v>25461</v>
          </cell>
          <cell r="AC420">
            <v>21348</v>
          </cell>
          <cell r="AD420">
            <v>21694</v>
          </cell>
          <cell r="AE420">
            <v>19276</v>
          </cell>
        </row>
        <row r="421">
          <cell r="E421" t="str">
            <v>WY Industrial Coking Coal</v>
          </cell>
          <cell r="F421">
            <v>0</v>
          </cell>
          <cell r="G421">
            <v>0</v>
          </cell>
          <cell r="H421">
            <v>0</v>
          </cell>
          <cell r="I421">
            <v>0</v>
          </cell>
          <cell r="J421">
            <v>0</v>
          </cell>
          <cell r="K421">
            <v>0</v>
          </cell>
          <cell r="L421">
            <v>0</v>
          </cell>
          <cell r="M421">
            <v>0</v>
          </cell>
          <cell r="N421">
            <v>0</v>
          </cell>
          <cell r="O421">
            <v>0</v>
          </cell>
          <cell r="P421">
            <v>0</v>
          </cell>
          <cell r="Q421">
            <v>0</v>
          </cell>
          <cell r="R421">
            <v>0</v>
          </cell>
          <cell r="S421">
            <v>0</v>
          </cell>
          <cell r="T421">
            <v>0</v>
          </cell>
          <cell r="U421">
            <v>0</v>
          </cell>
          <cell r="V421">
            <v>0</v>
          </cell>
          <cell r="W421">
            <v>0</v>
          </cell>
          <cell r="X421">
            <v>0</v>
          </cell>
          <cell r="Y421">
            <v>0</v>
          </cell>
          <cell r="Z421">
            <v>0</v>
          </cell>
          <cell r="AA421">
            <v>0</v>
          </cell>
          <cell r="AB421">
            <v>0</v>
          </cell>
          <cell r="AC421">
            <v>0</v>
          </cell>
          <cell r="AD421">
            <v>0</v>
          </cell>
          <cell r="AE421">
            <v>0</v>
          </cell>
        </row>
        <row r="422">
          <cell r="E422" t="str">
            <v>AK Industrial Other Coal</v>
          </cell>
          <cell r="F422">
            <v>0</v>
          </cell>
          <cell r="G422">
            <v>0</v>
          </cell>
          <cell r="H422">
            <v>0</v>
          </cell>
          <cell r="I422">
            <v>32</v>
          </cell>
          <cell r="J422">
            <v>82</v>
          </cell>
          <cell r="K422">
            <v>0</v>
          </cell>
          <cell r="L422">
            <v>39</v>
          </cell>
          <cell r="M422">
            <v>39</v>
          </cell>
          <cell r="N422">
            <v>20</v>
          </cell>
          <cell r="O422">
            <v>22</v>
          </cell>
          <cell r="P422">
            <v>13</v>
          </cell>
          <cell r="Q422">
            <v>23</v>
          </cell>
          <cell r="R422">
            <v>15</v>
          </cell>
          <cell r="S422">
            <v>7</v>
          </cell>
          <cell r="T422">
            <v>15</v>
          </cell>
          <cell r="U422">
            <v>25</v>
          </cell>
          <cell r="V422">
            <v>33</v>
          </cell>
          <cell r="W422">
            <v>26</v>
          </cell>
          <cell r="X422">
            <v>2</v>
          </cell>
          <cell r="Y422">
            <v>57</v>
          </cell>
          <cell r="Z422">
            <v>57</v>
          </cell>
          <cell r="AA422">
            <v>73</v>
          </cell>
          <cell r="AB422">
            <v>19</v>
          </cell>
          <cell r="AC422">
            <v>16</v>
          </cell>
          <cell r="AD422">
            <v>17</v>
          </cell>
          <cell r="AE422">
            <v>17</v>
          </cell>
        </row>
        <row r="423">
          <cell r="E423" t="str">
            <v>AL Industrial Other Coal</v>
          </cell>
          <cell r="F423">
            <v>55205</v>
          </cell>
          <cell r="G423">
            <v>60654</v>
          </cell>
          <cell r="H423">
            <v>77284</v>
          </cell>
          <cell r="I423">
            <v>55658</v>
          </cell>
          <cell r="J423">
            <v>59015</v>
          </cell>
          <cell r="K423">
            <v>56797</v>
          </cell>
          <cell r="L423">
            <v>63086</v>
          </cell>
          <cell r="M423">
            <v>67569</v>
          </cell>
          <cell r="N423">
            <v>60743</v>
          </cell>
          <cell r="O423">
            <v>58125</v>
          </cell>
          <cell r="P423">
            <v>57089</v>
          </cell>
          <cell r="Q423">
            <v>58709</v>
          </cell>
          <cell r="R423">
            <v>54638</v>
          </cell>
          <cell r="S423">
            <v>52621</v>
          </cell>
          <cell r="T423">
            <v>53451</v>
          </cell>
          <cell r="U423">
            <v>46044</v>
          </cell>
          <cell r="V423">
            <v>44487</v>
          </cell>
          <cell r="W423">
            <v>42514</v>
          </cell>
          <cell r="X423">
            <v>43470</v>
          </cell>
          <cell r="Y423">
            <v>33996</v>
          </cell>
          <cell r="Z423">
            <v>34409</v>
          </cell>
          <cell r="AA423">
            <v>32194</v>
          </cell>
          <cell r="AB423">
            <v>33698</v>
          </cell>
          <cell r="AC423">
            <v>37892</v>
          </cell>
          <cell r="AD423">
            <v>42827</v>
          </cell>
          <cell r="AE423">
            <v>34834</v>
          </cell>
        </row>
        <row r="424">
          <cell r="E424" t="str">
            <v>AR Industrial Other Coal</v>
          </cell>
          <cell r="F424">
            <v>5839</v>
          </cell>
          <cell r="G424">
            <v>6839</v>
          </cell>
          <cell r="H424">
            <v>7076</v>
          </cell>
          <cell r="I424">
            <v>7748</v>
          </cell>
          <cell r="J424">
            <v>8599</v>
          </cell>
          <cell r="K424">
            <v>7784</v>
          </cell>
          <cell r="L424">
            <v>8356</v>
          </cell>
          <cell r="M424">
            <v>6980</v>
          </cell>
          <cell r="N424">
            <v>7004</v>
          </cell>
          <cell r="O424">
            <v>7927</v>
          </cell>
          <cell r="P424">
            <v>9616</v>
          </cell>
          <cell r="Q424">
            <v>10901</v>
          </cell>
          <cell r="R424">
            <v>10457</v>
          </cell>
          <cell r="S424">
            <v>10126</v>
          </cell>
          <cell r="T424">
            <v>10126</v>
          </cell>
          <cell r="U424">
            <v>9275</v>
          </cell>
          <cell r="V424">
            <v>9084</v>
          </cell>
          <cell r="W424">
            <v>9778</v>
          </cell>
          <cell r="X424">
            <v>9567</v>
          </cell>
          <cell r="Y424">
            <v>7429</v>
          </cell>
          <cell r="Z424">
            <v>7272</v>
          </cell>
          <cell r="AA424">
            <v>5576</v>
          </cell>
          <cell r="AB424">
            <v>5154</v>
          </cell>
          <cell r="AC424">
            <v>5065</v>
          </cell>
          <cell r="AD424">
            <v>5461</v>
          </cell>
          <cell r="AE424">
            <v>4672</v>
          </cell>
        </row>
        <row r="425">
          <cell r="E425" t="str">
            <v>AZ Industrial Other Coal</v>
          </cell>
          <cell r="F425">
            <v>13251</v>
          </cell>
          <cell r="G425">
            <v>13737</v>
          </cell>
          <cell r="H425">
            <v>12831</v>
          </cell>
          <cell r="I425">
            <v>13482</v>
          </cell>
          <cell r="J425">
            <v>14656</v>
          </cell>
          <cell r="K425">
            <v>13106</v>
          </cell>
          <cell r="L425">
            <v>13367</v>
          </cell>
          <cell r="M425">
            <v>13716</v>
          </cell>
          <cell r="N425">
            <v>13427</v>
          </cell>
          <cell r="O425">
            <v>13167</v>
          </cell>
          <cell r="P425">
            <v>15958</v>
          </cell>
          <cell r="Q425">
            <v>14718</v>
          </cell>
          <cell r="R425">
            <v>13988</v>
          </cell>
          <cell r="S425">
            <v>15249</v>
          </cell>
          <cell r="T425">
            <v>16194</v>
          </cell>
          <cell r="U425">
            <v>15926</v>
          </cell>
          <cell r="V425">
            <v>16315</v>
          </cell>
          <cell r="W425">
            <v>15308</v>
          </cell>
          <cell r="X425">
            <v>12929</v>
          </cell>
          <cell r="Y425">
            <v>8730</v>
          </cell>
          <cell r="Z425">
            <v>10772</v>
          </cell>
          <cell r="AA425">
            <v>10021</v>
          </cell>
          <cell r="AB425">
            <v>8709</v>
          </cell>
          <cell r="AC425">
            <v>4318</v>
          </cell>
          <cell r="AD425">
            <v>5189</v>
          </cell>
          <cell r="AE425">
            <v>5434</v>
          </cell>
        </row>
        <row r="426">
          <cell r="E426" t="str">
            <v>CA Industrial Other Coal</v>
          </cell>
          <cell r="F426">
            <v>64738</v>
          </cell>
          <cell r="G426">
            <v>62994</v>
          </cell>
          <cell r="H426">
            <v>64801</v>
          </cell>
          <cell r="I426">
            <v>53625</v>
          </cell>
          <cell r="J426">
            <v>54174</v>
          </cell>
          <cell r="K426">
            <v>57900</v>
          </cell>
          <cell r="L426">
            <v>56202</v>
          </cell>
          <cell r="M426">
            <v>62178</v>
          </cell>
          <cell r="N426">
            <v>43348</v>
          </cell>
          <cell r="O426">
            <v>46772</v>
          </cell>
          <cell r="P426">
            <v>47380</v>
          </cell>
          <cell r="Q426">
            <v>46727</v>
          </cell>
          <cell r="R426">
            <v>47113</v>
          </cell>
          <cell r="S426">
            <v>47749</v>
          </cell>
          <cell r="T426">
            <v>46188</v>
          </cell>
          <cell r="U426">
            <v>46284</v>
          </cell>
          <cell r="V426">
            <v>45062</v>
          </cell>
          <cell r="W426">
            <v>43136</v>
          </cell>
          <cell r="X426">
            <v>39420</v>
          </cell>
          <cell r="Y426">
            <v>31318</v>
          </cell>
          <cell r="Z426">
            <v>33196</v>
          </cell>
          <cell r="AA426">
            <v>35572</v>
          </cell>
          <cell r="AB426">
            <v>30679</v>
          </cell>
          <cell r="AC426">
            <v>31938</v>
          </cell>
          <cell r="AD426">
            <v>32620</v>
          </cell>
          <cell r="AE426">
            <v>30967</v>
          </cell>
        </row>
        <row r="427">
          <cell r="E427" t="str">
            <v>CO Industrial Other Coal</v>
          </cell>
          <cell r="F427">
            <v>15383</v>
          </cell>
          <cell r="G427">
            <v>15558</v>
          </cell>
          <cell r="H427">
            <v>14784</v>
          </cell>
          <cell r="I427">
            <v>16328</v>
          </cell>
          <cell r="J427">
            <v>18477</v>
          </cell>
          <cell r="K427">
            <v>15814</v>
          </cell>
          <cell r="L427">
            <v>7923</v>
          </cell>
          <cell r="M427">
            <v>15704</v>
          </cell>
          <cell r="N427">
            <v>8331</v>
          </cell>
          <cell r="O427">
            <v>9111</v>
          </cell>
          <cell r="P427">
            <v>9270</v>
          </cell>
          <cell r="Q427">
            <v>6770</v>
          </cell>
          <cell r="R427">
            <v>4720</v>
          </cell>
          <cell r="S427">
            <v>6528</v>
          </cell>
          <cell r="T427">
            <v>6669</v>
          </cell>
          <cell r="U427">
            <v>6939</v>
          </cell>
          <cell r="V427">
            <v>6498</v>
          </cell>
          <cell r="W427">
            <v>5352</v>
          </cell>
          <cell r="X427">
            <v>5410</v>
          </cell>
          <cell r="Y427">
            <v>3213</v>
          </cell>
          <cell r="Z427">
            <v>7479</v>
          </cell>
          <cell r="AA427">
            <v>3307</v>
          </cell>
          <cell r="AB427">
            <v>6256</v>
          </cell>
          <cell r="AC427">
            <v>7502</v>
          </cell>
          <cell r="AD427">
            <v>8400</v>
          </cell>
          <cell r="AE427">
            <v>8059</v>
          </cell>
        </row>
        <row r="428">
          <cell r="E428" t="str">
            <v>CT Industrial Other Coal</v>
          </cell>
          <cell r="F428">
            <v>25</v>
          </cell>
          <cell r="G428">
            <v>75</v>
          </cell>
          <cell r="H428">
            <v>299</v>
          </cell>
          <cell r="I428">
            <v>744</v>
          </cell>
          <cell r="J428">
            <v>733</v>
          </cell>
          <cell r="K428">
            <v>0</v>
          </cell>
          <cell r="L428">
            <v>0</v>
          </cell>
          <cell r="M428">
            <v>0</v>
          </cell>
          <cell r="N428">
            <v>0</v>
          </cell>
          <cell r="O428">
            <v>0</v>
          </cell>
          <cell r="P428">
            <v>0</v>
          </cell>
          <cell r="Q428">
            <v>0</v>
          </cell>
          <cell r="R428">
            <v>0</v>
          </cell>
          <cell r="S428">
            <v>0</v>
          </cell>
          <cell r="T428">
            <v>0</v>
          </cell>
          <cell r="U428">
            <v>20</v>
          </cell>
          <cell r="V428">
            <v>0</v>
          </cell>
          <cell r="W428">
            <v>0</v>
          </cell>
          <cell r="X428">
            <v>0</v>
          </cell>
          <cell r="Y428">
            <v>0</v>
          </cell>
          <cell r="Z428">
            <v>0</v>
          </cell>
          <cell r="AA428">
            <v>0</v>
          </cell>
          <cell r="AB428">
            <v>0</v>
          </cell>
          <cell r="AC428">
            <v>0</v>
          </cell>
          <cell r="AD428">
            <v>0</v>
          </cell>
          <cell r="AE428">
            <v>0</v>
          </cell>
        </row>
        <row r="429">
          <cell r="E429" t="str">
            <v>DC Industrial Other Coal</v>
          </cell>
          <cell r="F429">
            <v>0</v>
          </cell>
          <cell r="G429">
            <v>0</v>
          </cell>
          <cell r="H429">
            <v>0</v>
          </cell>
          <cell r="I429">
            <v>0</v>
          </cell>
          <cell r="J429">
            <v>0</v>
          </cell>
          <cell r="K429">
            <v>0</v>
          </cell>
          <cell r="L429">
            <v>0</v>
          </cell>
          <cell r="M429">
            <v>0</v>
          </cell>
          <cell r="N429">
            <v>0</v>
          </cell>
          <cell r="O429">
            <v>0</v>
          </cell>
          <cell r="P429">
            <v>0</v>
          </cell>
          <cell r="Q429">
            <v>0</v>
          </cell>
          <cell r="R429">
            <v>0</v>
          </cell>
          <cell r="S429">
            <v>0</v>
          </cell>
          <cell r="T429">
            <v>0</v>
          </cell>
          <cell r="U429">
            <v>0</v>
          </cell>
          <cell r="V429">
            <v>0</v>
          </cell>
          <cell r="W429">
            <v>0</v>
          </cell>
          <cell r="X429">
            <v>0</v>
          </cell>
          <cell r="Y429">
            <v>0</v>
          </cell>
          <cell r="Z429">
            <v>0</v>
          </cell>
          <cell r="AA429">
            <v>0</v>
          </cell>
          <cell r="AB429">
            <v>0</v>
          </cell>
          <cell r="AC429">
            <v>0</v>
          </cell>
          <cell r="AD429">
            <v>0</v>
          </cell>
          <cell r="AE429">
            <v>0</v>
          </cell>
        </row>
        <row r="430">
          <cell r="E430" t="str">
            <v>DE Industrial Other Coal</v>
          </cell>
          <cell r="F430">
            <v>5349</v>
          </cell>
          <cell r="G430">
            <v>5215</v>
          </cell>
          <cell r="H430">
            <v>3586</v>
          </cell>
          <cell r="I430">
            <v>4386</v>
          </cell>
          <cell r="J430">
            <v>4771</v>
          </cell>
          <cell r="K430">
            <v>4887</v>
          </cell>
          <cell r="L430">
            <v>4123</v>
          </cell>
          <cell r="M430">
            <v>4389</v>
          </cell>
          <cell r="N430">
            <v>4378</v>
          </cell>
          <cell r="O430">
            <v>3720</v>
          </cell>
          <cell r="P430">
            <v>4669</v>
          </cell>
          <cell r="Q430">
            <v>4479</v>
          </cell>
          <cell r="R430">
            <v>2565</v>
          </cell>
          <cell r="S430">
            <v>2574</v>
          </cell>
          <cell r="T430">
            <v>3112</v>
          </cell>
          <cell r="U430">
            <v>3091</v>
          </cell>
          <cell r="V430">
            <v>2694</v>
          </cell>
          <cell r="W430">
            <v>2718</v>
          </cell>
          <cell r="X430">
            <v>2198</v>
          </cell>
          <cell r="Y430">
            <v>565</v>
          </cell>
          <cell r="Z430">
            <v>0</v>
          </cell>
          <cell r="AA430">
            <v>0</v>
          </cell>
          <cell r="AB430">
            <v>0</v>
          </cell>
          <cell r="AC430">
            <v>0</v>
          </cell>
          <cell r="AD430">
            <v>0</v>
          </cell>
          <cell r="AE430">
            <v>0</v>
          </cell>
        </row>
        <row r="431">
          <cell r="E431" t="str">
            <v>FL Industrial Other Coal</v>
          </cell>
          <cell r="F431">
            <v>30171</v>
          </cell>
          <cell r="G431">
            <v>28485</v>
          </cell>
          <cell r="H431">
            <v>33382</v>
          </cell>
          <cell r="I431">
            <v>32511</v>
          </cell>
          <cell r="J431">
            <v>32490</v>
          </cell>
          <cell r="K431">
            <v>33256</v>
          </cell>
          <cell r="L431">
            <v>31890</v>
          </cell>
          <cell r="M431">
            <v>33749</v>
          </cell>
          <cell r="N431">
            <v>31969</v>
          </cell>
          <cell r="O431">
            <v>29719</v>
          </cell>
          <cell r="P431">
            <v>32052</v>
          </cell>
          <cell r="Q431">
            <v>30141</v>
          </cell>
          <cell r="R431">
            <v>30635</v>
          </cell>
          <cell r="S431">
            <v>28345</v>
          </cell>
          <cell r="T431">
            <v>27021</v>
          </cell>
          <cell r="U431">
            <v>27581</v>
          </cell>
          <cell r="V431">
            <v>28659</v>
          </cell>
          <cell r="W431">
            <v>27941</v>
          </cell>
          <cell r="X431">
            <v>27306</v>
          </cell>
          <cell r="Y431">
            <v>24051</v>
          </cell>
          <cell r="Z431">
            <v>21718</v>
          </cell>
          <cell r="AA431">
            <v>12622</v>
          </cell>
          <cell r="AB431">
            <v>12772</v>
          </cell>
          <cell r="AC431">
            <v>14996</v>
          </cell>
          <cell r="AD431">
            <v>16010</v>
          </cell>
          <cell r="AE431">
            <v>14984</v>
          </cell>
        </row>
        <row r="432">
          <cell r="E432" t="str">
            <v>GA Industrial Other Coal</v>
          </cell>
          <cell r="F432">
            <v>56141</v>
          </cell>
          <cell r="G432">
            <v>52821</v>
          </cell>
          <cell r="H432">
            <v>44925</v>
          </cell>
          <cell r="I432">
            <v>43170</v>
          </cell>
          <cell r="J432">
            <v>48461</v>
          </cell>
          <cell r="K432">
            <v>49106</v>
          </cell>
          <cell r="L432">
            <v>49886</v>
          </cell>
          <cell r="M432">
            <v>51325</v>
          </cell>
          <cell r="N432">
            <v>49607</v>
          </cell>
          <cell r="O432">
            <v>49366</v>
          </cell>
          <cell r="P432">
            <v>51033</v>
          </cell>
          <cell r="Q432">
            <v>51277</v>
          </cell>
          <cell r="R432">
            <v>47323</v>
          </cell>
          <cell r="S432">
            <v>45538</v>
          </cell>
          <cell r="T432">
            <v>45451</v>
          </cell>
          <cell r="U432">
            <v>43492</v>
          </cell>
          <cell r="V432">
            <v>40739</v>
          </cell>
          <cell r="W432">
            <v>38888</v>
          </cell>
          <cell r="X432">
            <v>36407</v>
          </cell>
          <cell r="Y432">
            <v>26580</v>
          </cell>
          <cell r="Z432">
            <v>31763</v>
          </cell>
          <cell r="AA432">
            <v>29239</v>
          </cell>
          <cell r="AB432">
            <v>21703</v>
          </cell>
          <cell r="AC432">
            <v>18647</v>
          </cell>
          <cell r="AD432">
            <v>21152</v>
          </cell>
          <cell r="AE432">
            <v>12114</v>
          </cell>
        </row>
        <row r="433">
          <cell r="E433" t="str">
            <v>HI Industrial Other Coal</v>
          </cell>
          <cell r="F433">
            <v>695</v>
          </cell>
          <cell r="G433">
            <v>919</v>
          </cell>
          <cell r="H433">
            <v>1167</v>
          </cell>
          <cell r="I433">
            <v>1813</v>
          </cell>
          <cell r="J433">
            <v>1849</v>
          </cell>
          <cell r="K433">
            <v>4119</v>
          </cell>
          <cell r="L433">
            <v>3640</v>
          </cell>
          <cell r="M433">
            <v>3735</v>
          </cell>
          <cell r="N433">
            <v>3364</v>
          </cell>
          <cell r="O433">
            <v>2692</v>
          </cell>
          <cell r="P433">
            <v>2139</v>
          </cell>
          <cell r="Q433">
            <v>2044</v>
          </cell>
          <cell r="R433">
            <v>655</v>
          </cell>
          <cell r="S433">
            <v>1374</v>
          </cell>
          <cell r="T433">
            <v>1253</v>
          </cell>
          <cell r="U433">
            <v>1411</v>
          </cell>
          <cell r="V433">
            <v>1637</v>
          </cell>
          <cell r="W433">
            <v>1795</v>
          </cell>
          <cell r="X433">
            <v>2311</v>
          </cell>
          <cell r="Y433">
            <v>2033</v>
          </cell>
          <cell r="Z433">
            <v>1415</v>
          </cell>
          <cell r="AA433">
            <v>1305</v>
          </cell>
          <cell r="AB433">
            <v>1140</v>
          </cell>
          <cell r="AC433">
            <v>1358</v>
          </cell>
          <cell r="AD433">
            <v>1368</v>
          </cell>
          <cell r="AE433">
            <v>1136</v>
          </cell>
        </row>
        <row r="434">
          <cell r="E434" t="str">
            <v>IA Industrial Other Coal</v>
          </cell>
          <cell r="F434">
            <v>53149</v>
          </cell>
          <cell r="G434">
            <v>59296</v>
          </cell>
          <cell r="H434">
            <v>52881</v>
          </cell>
          <cell r="I434">
            <v>50302</v>
          </cell>
          <cell r="J434">
            <v>55004</v>
          </cell>
          <cell r="K434">
            <v>57924</v>
          </cell>
          <cell r="L434">
            <v>65732</v>
          </cell>
          <cell r="M434">
            <v>64950</v>
          </cell>
          <cell r="N434">
            <v>59972</v>
          </cell>
          <cell r="O434">
            <v>63426</v>
          </cell>
          <cell r="P434">
            <v>60879</v>
          </cell>
          <cell r="Q434">
            <v>59062</v>
          </cell>
          <cell r="R434">
            <v>58529</v>
          </cell>
          <cell r="S434">
            <v>60241</v>
          </cell>
          <cell r="T434">
            <v>59190</v>
          </cell>
          <cell r="U434">
            <v>59135</v>
          </cell>
          <cell r="V434">
            <v>60820</v>
          </cell>
          <cell r="W434">
            <v>60831</v>
          </cell>
          <cell r="X434">
            <v>57480</v>
          </cell>
          <cell r="Y434">
            <v>52608</v>
          </cell>
          <cell r="Z434">
            <v>66005</v>
          </cell>
          <cell r="AA434">
            <v>70327</v>
          </cell>
          <cell r="AB434">
            <v>63588</v>
          </cell>
          <cell r="AC434">
            <v>64323</v>
          </cell>
          <cell r="AD434">
            <v>58685</v>
          </cell>
          <cell r="AE434">
            <v>52535</v>
          </cell>
        </row>
        <row r="435">
          <cell r="E435" t="str">
            <v>ID Industrial Other Coal</v>
          </cell>
          <cell r="F435">
            <v>8724</v>
          </cell>
          <cell r="G435">
            <v>10733</v>
          </cell>
          <cell r="H435">
            <v>8480</v>
          </cell>
          <cell r="I435">
            <v>8820</v>
          </cell>
          <cell r="J435">
            <v>8761</v>
          </cell>
          <cell r="K435">
            <v>8103</v>
          </cell>
          <cell r="L435">
            <v>6700</v>
          </cell>
          <cell r="M435">
            <v>5726</v>
          </cell>
          <cell r="N435">
            <v>7648</v>
          </cell>
          <cell r="O435">
            <v>6820</v>
          </cell>
          <cell r="P435">
            <v>13302</v>
          </cell>
          <cell r="Q435">
            <v>10972</v>
          </cell>
          <cell r="R435">
            <v>9785</v>
          </cell>
          <cell r="S435">
            <v>9926</v>
          </cell>
          <cell r="T435">
            <v>12211</v>
          </cell>
          <cell r="U435">
            <v>11019</v>
          </cell>
          <cell r="V435">
            <v>7952</v>
          </cell>
          <cell r="W435">
            <v>9232</v>
          </cell>
          <cell r="X435">
            <v>8393</v>
          </cell>
          <cell r="Y435">
            <v>8261</v>
          </cell>
          <cell r="Z435">
            <v>8328</v>
          </cell>
          <cell r="AA435">
            <v>7687</v>
          </cell>
          <cell r="AB435">
            <v>5066</v>
          </cell>
          <cell r="AC435">
            <v>7881</v>
          </cell>
          <cell r="AD435">
            <v>7427</v>
          </cell>
          <cell r="AE435">
            <v>4249</v>
          </cell>
        </row>
        <row r="436">
          <cell r="E436" t="str">
            <v>IL Industrial Other Coal</v>
          </cell>
          <cell r="F436">
            <v>87692</v>
          </cell>
          <cell r="G436">
            <v>96781</v>
          </cell>
          <cell r="H436">
            <v>85014</v>
          </cell>
          <cell r="I436">
            <v>90750</v>
          </cell>
          <cell r="J436">
            <v>94849</v>
          </cell>
          <cell r="K436">
            <v>83413</v>
          </cell>
          <cell r="L436">
            <v>85451</v>
          </cell>
          <cell r="M436">
            <v>89902</v>
          </cell>
          <cell r="N436">
            <v>88646</v>
          </cell>
          <cell r="O436">
            <v>83685</v>
          </cell>
          <cell r="P436">
            <v>78740</v>
          </cell>
          <cell r="Q436">
            <v>77484</v>
          </cell>
          <cell r="R436">
            <v>72546</v>
          </cell>
          <cell r="S436">
            <v>74525</v>
          </cell>
          <cell r="T436">
            <v>75256</v>
          </cell>
          <cell r="U436">
            <v>75663</v>
          </cell>
          <cell r="V436">
            <v>78133</v>
          </cell>
          <cell r="W436">
            <v>79302</v>
          </cell>
          <cell r="X436">
            <v>77185</v>
          </cell>
          <cell r="Y436">
            <v>60558</v>
          </cell>
          <cell r="Z436">
            <v>69951</v>
          </cell>
          <cell r="AA436">
            <v>71068</v>
          </cell>
          <cell r="AB436">
            <v>67650</v>
          </cell>
          <cell r="AC436">
            <v>66128</v>
          </cell>
          <cell r="AD436">
            <v>66421</v>
          </cell>
          <cell r="AE436">
            <v>56702</v>
          </cell>
        </row>
        <row r="437">
          <cell r="E437" t="str">
            <v>IN Industrial Other Coal</v>
          </cell>
          <cell r="F437">
            <v>105142</v>
          </cell>
          <cell r="G437">
            <v>100937</v>
          </cell>
          <cell r="H437">
            <v>97843</v>
          </cell>
          <cell r="I437">
            <v>104835</v>
          </cell>
          <cell r="J437">
            <v>96076</v>
          </cell>
          <cell r="K437">
            <v>100814</v>
          </cell>
          <cell r="L437">
            <v>113272</v>
          </cell>
          <cell r="M437">
            <v>118122</v>
          </cell>
          <cell r="N437">
            <v>102309</v>
          </cell>
          <cell r="O437">
            <v>96314</v>
          </cell>
          <cell r="P437">
            <v>102541</v>
          </cell>
          <cell r="Q437">
            <v>131893</v>
          </cell>
          <cell r="R437">
            <v>127650</v>
          </cell>
          <cell r="S437">
            <v>127637</v>
          </cell>
          <cell r="T437">
            <v>141023</v>
          </cell>
          <cell r="U437">
            <v>124017</v>
          </cell>
          <cell r="V437">
            <v>130738</v>
          </cell>
          <cell r="W437">
            <v>134316</v>
          </cell>
          <cell r="X437">
            <v>126097</v>
          </cell>
          <cell r="Y437">
            <v>111255</v>
          </cell>
          <cell r="Z437">
            <v>121469</v>
          </cell>
          <cell r="AA437">
            <v>83896</v>
          </cell>
          <cell r="AB437">
            <v>51026</v>
          </cell>
          <cell r="AC437">
            <v>56628</v>
          </cell>
          <cell r="AD437">
            <v>46919</v>
          </cell>
          <cell r="AE437">
            <v>39203</v>
          </cell>
        </row>
        <row r="438">
          <cell r="E438" t="str">
            <v>KS Industrial Other Coal</v>
          </cell>
          <cell r="F438">
            <v>3801</v>
          </cell>
          <cell r="G438">
            <v>3627</v>
          </cell>
          <cell r="H438">
            <v>3873</v>
          </cell>
          <cell r="I438">
            <v>3232</v>
          </cell>
          <cell r="J438">
            <v>3287</v>
          </cell>
          <cell r="K438">
            <v>3337</v>
          </cell>
          <cell r="L438">
            <v>3915</v>
          </cell>
          <cell r="M438">
            <v>3357</v>
          </cell>
          <cell r="N438">
            <v>2714</v>
          </cell>
          <cell r="O438">
            <v>2686</v>
          </cell>
          <cell r="P438">
            <v>3240</v>
          </cell>
          <cell r="Q438">
            <v>3862</v>
          </cell>
          <cell r="R438">
            <v>4277</v>
          </cell>
          <cell r="S438">
            <v>3843</v>
          </cell>
          <cell r="T438">
            <v>5042</v>
          </cell>
          <cell r="U438">
            <v>5015</v>
          </cell>
          <cell r="V438">
            <v>5681</v>
          </cell>
          <cell r="W438">
            <v>5767</v>
          </cell>
          <cell r="X438">
            <v>4009</v>
          </cell>
          <cell r="Y438">
            <v>2475</v>
          </cell>
          <cell r="Z438">
            <v>2652</v>
          </cell>
          <cell r="AA438">
            <v>2504</v>
          </cell>
          <cell r="AB438">
            <v>1999</v>
          </cell>
          <cell r="AC438">
            <v>2032</v>
          </cell>
          <cell r="AD438">
            <v>2948</v>
          </cell>
          <cell r="AE438">
            <v>2765</v>
          </cell>
        </row>
        <row r="439">
          <cell r="E439" t="str">
            <v>KY Industrial Other Coal</v>
          </cell>
          <cell r="F439">
            <v>55502</v>
          </cell>
          <cell r="G439">
            <v>50903</v>
          </cell>
          <cell r="H439">
            <v>41033</v>
          </cell>
          <cell r="I439">
            <v>59409</v>
          </cell>
          <cell r="J439">
            <v>49368</v>
          </cell>
          <cell r="K439">
            <v>55916</v>
          </cell>
          <cell r="L439">
            <v>57453</v>
          </cell>
          <cell r="M439">
            <v>46805</v>
          </cell>
          <cell r="N439">
            <v>34376</v>
          </cell>
          <cell r="O439">
            <v>27326</v>
          </cell>
          <cell r="P439">
            <v>28912</v>
          </cell>
          <cell r="Q439">
            <v>35390</v>
          </cell>
          <cell r="R439">
            <v>30312</v>
          </cell>
          <cell r="S439">
            <v>31695</v>
          </cell>
          <cell r="T439">
            <v>34933</v>
          </cell>
          <cell r="U439">
            <v>31616</v>
          </cell>
          <cell r="V439">
            <v>34501</v>
          </cell>
          <cell r="W439">
            <v>34300</v>
          </cell>
          <cell r="X439">
            <v>32379</v>
          </cell>
          <cell r="Y439">
            <v>26330</v>
          </cell>
          <cell r="Z439">
            <v>30391</v>
          </cell>
          <cell r="AA439">
            <v>34897</v>
          </cell>
          <cell r="AB439">
            <v>29067</v>
          </cell>
          <cell r="AC439">
            <v>27797</v>
          </cell>
          <cell r="AD439">
            <v>26605</v>
          </cell>
          <cell r="AE439">
            <v>26360</v>
          </cell>
        </row>
        <row r="440">
          <cell r="E440" t="str">
            <v>LA Industrial Other Coal</v>
          </cell>
          <cell r="F440">
            <v>15963</v>
          </cell>
          <cell r="G440">
            <v>10267</v>
          </cell>
          <cell r="H440">
            <v>11083</v>
          </cell>
          <cell r="I440">
            <v>10787</v>
          </cell>
          <cell r="J440">
            <v>11433</v>
          </cell>
          <cell r="K440">
            <v>7653</v>
          </cell>
          <cell r="L440">
            <v>2101</v>
          </cell>
          <cell r="M440">
            <v>1663</v>
          </cell>
          <cell r="N440">
            <v>1033</v>
          </cell>
          <cell r="O440">
            <v>931</v>
          </cell>
          <cell r="P440">
            <v>1389</v>
          </cell>
          <cell r="Q440">
            <v>1981</v>
          </cell>
          <cell r="R440">
            <v>1303</v>
          </cell>
          <cell r="S440">
            <v>3139</v>
          </cell>
          <cell r="T440">
            <v>2058</v>
          </cell>
          <cell r="U440">
            <v>1601</v>
          </cell>
          <cell r="V440">
            <v>1768</v>
          </cell>
          <cell r="W440">
            <v>1731</v>
          </cell>
          <cell r="X440">
            <v>1743</v>
          </cell>
          <cell r="Y440">
            <v>341</v>
          </cell>
          <cell r="Z440">
            <v>526</v>
          </cell>
          <cell r="AA440">
            <v>1299</v>
          </cell>
          <cell r="AB440">
            <v>2284</v>
          </cell>
          <cell r="AC440">
            <v>2302</v>
          </cell>
          <cell r="AD440">
            <v>2931</v>
          </cell>
          <cell r="AE440">
            <v>3723</v>
          </cell>
        </row>
        <row r="441">
          <cell r="E441" t="str">
            <v>MA Industrial Other Coal</v>
          </cell>
          <cell r="F441">
            <v>1816</v>
          </cell>
          <cell r="G441">
            <v>2119</v>
          </cell>
          <cell r="H441">
            <v>3859</v>
          </cell>
          <cell r="I441">
            <v>2864</v>
          </cell>
          <cell r="J441">
            <v>1631</v>
          </cell>
          <cell r="K441">
            <v>1057</v>
          </cell>
          <cell r="L441">
            <v>949</v>
          </cell>
          <cell r="M441">
            <v>916</v>
          </cell>
          <cell r="N441">
            <v>853</v>
          </cell>
          <cell r="O441">
            <v>815</v>
          </cell>
          <cell r="P441">
            <v>1490</v>
          </cell>
          <cell r="Q441">
            <v>1461</v>
          </cell>
          <cell r="R441">
            <v>1195</v>
          </cell>
          <cell r="S441">
            <v>1548</v>
          </cell>
          <cell r="T441">
            <v>1483</v>
          </cell>
          <cell r="U441">
            <v>1869</v>
          </cell>
          <cell r="V441">
            <v>2025</v>
          </cell>
          <cell r="W441">
            <v>2224</v>
          </cell>
          <cell r="X441">
            <v>2222</v>
          </cell>
          <cell r="Y441">
            <v>1316</v>
          </cell>
          <cell r="Z441">
            <v>1753</v>
          </cell>
          <cell r="AA441">
            <v>1635</v>
          </cell>
          <cell r="AB441">
            <v>1664</v>
          </cell>
          <cell r="AC441">
            <v>1614</v>
          </cell>
          <cell r="AD441">
            <v>1544</v>
          </cell>
          <cell r="AE441">
            <v>1215</v>
          </cell>
        </row>
        <row r="442">
          <cell r="E442" t="str">
            <v>MD Industrial Other Coal</v>
          </cell>
          <cell r="F442">
            <v>23743</v>
          </cell>
          <cell r="G442">
            <v>26162</v>
          </cell>
          <cell r="H442">
            <v>17802</v>
          </cell>
          <cell r="I442">
            <v>18463</v>
          </cell>
          <cell r="J442">
            <v>18752</v>
          </cell>
          <cell r="K442">
            <v>19246</v>
          </cell>
          <cell r="L442">
            <v>19737</v>
          </cell>
          <cell r="M442">
            <v>19278</v>
          </cell>
          <cell r="N442">
            <v>19246</v>
          </cell>
          <cell r="O442">
            <v>19933</v>
          </cell>
          <cell r="P442">
            <v>20320</v>
          </cell>
          <cell r="Q442">
            <v>33623</v>
          </cell>
          <cell r="R442">
            <v>34051</v>
          </cell>
          <cell r="S442">
            <v>31837</v>
          </cell>
          <cell r="T442">
            <v>34536</v>
          </cell>
          <cell r="U442">
            <v>32978</v>
          </cell>
          <cell r="V442">
            <v>30431</v>
          </cell>
          <cell r="W442">
            <v>29880</v>
          </cell>
          <cell r="X442">
            <v>28547</v>
          </cell>
          <cell r="Y442">
            <v>22157</v>
          </cell>
          <cell r="Z442">
            <v>22649</v>
          </cell>
          <cell r="AA442">
            <v>21655</v>
          </cell>
          <cell r="AB442">
            <v>20407</v>
          </cell>
          <cell r="AC442">
            <v>15363</v>
          </cell>
          <cell r="AD442">
            <v>15627</v>
          </cell>
          <cell r="AE442">
            <v>15031</v>
          </cell>
        </row>
        <row r="443">
          <cell r="E443" t="str">
            <v>ME Industrial Other Coal</v>
          </cell>
          <cell r="F443">
            <v>5533</v>
          </cell>
          <cell r="G443">
            <v>9029</v>
          </cell>
          <cell r="H443">
            <v>20557</v>
          </cell>
          <cell r="I443">
            <v>10564</v>
          </cell>
          <cell r="J443">
            <v>11437</v>
          </cell>
          <cell r="K443">
            <v>6993</v>
          </cell>
          <cell r="L443">
            <v>5751</v>
          </cell>
          <cell r="M443">
            <v>4734</v>
          </cell>
          <cell r="N443">
            <v>3390</v>
          </cell>
          <cell r="O443">
            <v>2864</v>
          </cell>
          <cell r="P443">
            <v>5687</v>
          </cell>
          <cell r="Q443">
            <v>3203</v>
          </cell>
          <cell r="R443">
            <v>2286</v>
          </cell>
          <cell r="S443">
            <v>3115</v>
          </cell>
          <cell r="T443">
            <v>2973</v>
          </cell>
          <cell r="U443">
            <v>3219</v>
          </cell>
          <cell r="V443">
            <v>2780</v>
          </cell>
          <cell r="W443">
            <v>2937</v>
          </cell>
          <cell r="X443">
            <v>2633</v>
          </cell>
          <cell r="Y443">
            <v>797</v>
          </cell>
          <cell r="Z443">
            <v>862</v>
          </cell>
          <cell r="AA443">
            <v>573</v>
          </cell>
          <cell r="AB443">
            <v>489</v>
          </cell>
          <cell r="AC443">
            <v>690</v>
          </cell>
          <cell r="AD443">
            <v>815</v>
          </cell>
          <cell r="AE443">
            <v>742</v>
          </cell>
        </row>
        <row r="444">
          <cell r="E444" t="str">
            <v>MI Industrial Other Coal</v>
          </cell>
          <cell r="F444">
            <v>89400</v>
          </cell>
          <cell r="G444">
            <v>77214</v>
          </cell>
          <cell r="H444">
            <v>76293</v>
          </cell>
          <cell r="I444">
            <v>78202</v>
          </cell>
          <cell r="J444">
            <v>69998</v>
          </cell>
          <cell r="K444">
            <v>71674</v>
          </cell>
          <cell r="L444">
            <v>71769</v>
          </cell>
          <cell r="M444">
            <v>58764</v>
          </cell>
          <cell r="N444">
            <v>50541</v>
          </cell>
          <cell r="O444">
            <v>46127</v>
          </cell>
          <cell r="P444">
            <v>50049</v>
          </cell>
          <cell r="Q444">
            <v>54635</v>
          </cell>
          <cell r="R444">
            <v>45989</v>
          </cell>
          <cell r="S444">
            <v>47030</v>
          </cell>
          <cell r="T444">
            <v>49094</v>
          </cell>
          <cell r="U444">
            <v>45753</v>
          </cell>
          <cell r="V444">
            <v>44608</v>
          </cell>
          <cell r="W444">
            <v>44001</v>
          </cell>
          <cell r="X444">
            <v>41412</v>
          </cell>
          <cell r="Y444">
            <v>21560</v>
          </cell>
          <cell r="Z444">
            <v>27752</v>
          </cell>
          <cell r="AA444">
            <v>26836</v>
          </cell>
          <cell r="AB444">
            <v>24358</v>
          </cell>
          <cell r="AC444">
            <v>29503</v>
          </cell>
          <cell r="AD444">
            <v>26820</v>
          </cell>
          <cell r="AE444">
            <v>22559</v>
          </cell>
        </row>
        <row r="445">
          <cell r="E445" t="str">
            <v>MN Industrial Other Coal</v>
          </cell>
          <cell r="F445">
            <v>23818</v>
          </cell>
          <cell r="G445">
            <v>15197</v>
          </cell>
          <cell r="H445">
            <v>19618</v>
          </cell>
          <cell r="I445">
            <v>24851</v>
          </cell>
          <cell r="J445">
            <v>26924</v>
          </cell>
          <cell r="K445">
            <v>26735</v>
          </cell>
          <cell r="L445">
            <v>39965</v>
          </cell>
          <cell r="M445">
            <v>28123</v>
          </cell>
          <cell r="N445">
            <v>37491</v>
          </cell>
          <cell r="O445">
            <v>36365</v>
          </cell>
          <cell r="P445">
            <v>40354</v>
          </cell>
          <cell r="Q445">
            <v>24403</v>
          </cell>
          <cell r="R445">
            <v>24382</v>
          </cell>
          <cell r="S445">
            <v>24014</v>
          </cell>
          <cell r="T445">
            <v>24927</v>
          </cell>
          <cell r="U445">
            <v>24686</v>
          </cell>
          <cell r="V445">
            <v>24065</v>
          </cell>
          <cell r="W445">
            <v>25783</v>
          </cell>
          <cell r="X445">
            <v>26131</v>
          </cell>
          <cell r="Y445">
            <v>22403</v>
          </cell>
          <cell r="Z445">
            <v>24932</v>
          </cell>
          <cell r="AA445">
            <v>24732</v>
          </cell>
          <cell r="AB445">
            <v>21378</v>
          </cell>
          <cell r="AC445">
            <v>24055</v>
          </cell>
          <cell r="AD445">
            <v>23202</v>
          </cell>
          <cell r="AE445">
            <v>17480</v>
          </cell>
        </row>
        <row r="446">
          <cell r="E446" t="str">
            <v>MO Industrial Other Coal</v>
          </cell>
          <cell r="F446">
            <v>30376</v>
          </cell>
          <cell r="G446">
            <v>28729</v>
          </cell>
          <cell r="H446">
            <v>26646</v>
          </cell>
          <cell r="I446">
            <v>27752</v>
          </cell>
          <cell r="J446">
            <v>24605</v>
          </cell>
          <cell r="K446">
            <v>25545</v>
          </cell>
          <cell r="L446">
            <v>25873</v>
          </cell>
          <cell r="M446">
            <v>31965</v>
          </cell>
          <cell r="N446">
            <v>27905</v>
          </cell>
          <cell r="O446">
            <v>27565</v>
          </cell>
          <cell r="P446">
            <v>21760</v>
          </cell>
          <cell r="Q446">
            <v>23319</v>
          </cell>
          <cell r="R446">
            <v>23025</v>
          </cell>
          <cell r="S446">
            <v>23084</v>
          </cell>
          <cell r="T446">
            <v>24441</v>
          </cell>
          <cell r="U446">
            <v>23992</v>
          </cell>
          <cell r="V446">
            <v>24212</v>
          </cell>
          <cell r="W446">
            <v>24392</v>
          </cell>
          <cell r="X446">
            <v>22353</v>
          </cell>
          <cell r="Y446">
            <v>17729</v>
          </cell>
          <cell r="Z446">
            <v>17413</v>
          </cell>
          <cell r="AA446">
            <v>12446</v>
          </cell>
          <cell r="AB446">
            <v>22796</v>
          </cell>
          <cell r="AC446">
            <v>24127</v>
          </cell>
          <cell r="AD446">
            <v>24255</v>
          </cell>
          <cell r="AE446">
            <v>21176</v>
          </cell>
        </row>
        <row r="447">
          <cell r="E447" t="str">
            <v>MS Industrial Other Coal</v>
          </cell>
          <cell r="F447">
            <v>6302</v>
          </cell>
          <cell r="G447">
            <v>5630</v>
          </cell>
          <cell r="H447">
            <v>5772</v>
          </cell>
          <cell r="I447">
            <v>6317</v>
          </cell>
          <cell r="J447">
            <v>7082</v>
          </cell>
          <cell r="K447">
            <v>6899</v>
          </cell>
          <cell r="L447">
            <v>5575</v>
          </cell>
          <cell r="M447">
            <v>5636</v>
          </cell>
          <cell r="N447">
            <v>5137</v>
          </cell>
          <cell r="O447">
            <v>4424</v>
          </cell>
          <cell r="P447">
            <v>3701</v>
          </cell>
          <cell r="Q447">
            <v>3723</v>
          </cell>
          <cell r="R447">
            <v>3632</v>
          </cell>
          <cell r="S447">
            <v>3537</v>
          </cell>
          <cell r="T447">
            <v>3744</v>
          </cell>
          <cell r="U447">
            <v>2872</v>
          </cell>
          <cell r="V447">
            <v>3616</v>
          </cell>
          <cell r="W447">
            <v>3542</v>
          </cell>
          <cell r="X447">
            <v>3141</v>
          </cell>
          <cell r="Y447">
            <v>2580</v>
          </cell>
          <cell r="Z447">
            <v>2849</v>
          </cell>
          <cell r="AA447">
            <v>2622</v>
          </cell>
          <cell r="AB447">
            <v>2608</v>
          </cell>
          <cell r="AC447">
            <v>2801</v>
          </cell>
          <cell r="AD447">
            <v>2516</v>
          </cell>
          <cell r="AE447">
            <v>2562</v>
          </cell>
        </row>
        <row r="448">
          <cell r="E448" t="str">
            <v>MT Industrial Other Coal</v>
          </cell>
          <cell r="F448">
            <v>4043</v>
          </cell>
          <cell r="G448">
            <v>5192</v>
          </cell>
          <cell r="H448">
            <v>4715</v>
          </cell>
          <cell r="I448">
            <v>6810</v>
          </cell>
          <cell r="J448">
            <v>10489</v>
          </cell>
          <cell r="K448">
            <v>11249</v>
          </cell>
          <cell r="L448">
            <v>2375</v>
          </cell>
          <cell r="M448">
            <v>1920</v>
          </cell>
          <cell r="N448">
            <v>2595</v>
          </cell>
          <cell r="O448">
            <v>3024</v>
          </cell>
          <cell r="P448">
            <v>2655</v>
          </cell>
          <cell r="Q448">
            <v>2614</v>
          </cell>
          <cell r="R448">
            <v>1346</v>
          </cell>
          <cell r="S448">
            <v>1365</v>
          </cell>
          <cell r="T448">
            <v>1371</v>
          </cell>
          <cell r="U448">
            <v>1315</v>
          </cell>
          <cell r="V448">
            <v>1292</v>
          </cell>
          <cell r="W448">
            <v>1630</v>
          </cell>
          <cell r="X448">
            <v>1386</v>
          </cell>
          <cell r="Y448">
            <v>886</v>
          </cell>
          <cell r="Z448">
            <v>1112</v>
          </cell>
          <cell r="AA448">
            <v>1212</v>
          </cell>
          <cell r="AB448">
            <v>4184</v>
          </cell>
          <cell r="AC448">
            <v>4481</v>
          </cell>
          <cell r="AD448">
            <v>4856</v>
          </cell>
          <cell r="AE448">
            <v>4969</v>
          </cell>
        </row>
        <row r="449">
          <cell r="E449" t="str">
            <v>NC Industrial Other Coal</v>
          </cell>
          <cell r="F449">
            <v>74543</v>
          </cell>
          <cell r="G449">
            <v>67840</v>
          </cell>
          <cell r="H449">
            <v>71746</v>
          </cell>
          <cell r="I449">
            <v>62257</v>
          </cell>
          <cell r="J449">
            <v>60139</v>
          </cell>
          <cell r="K449">
            <v>61568</v>
          </cell>
          <cell r="L449">
            <v>58741</v>
          </cell>
          <cell r="M449">
            <v>54080</v>
          </cell>
          <cell r="N449">
            <v>47198</v>
          </cell>
          <cell r="O449">
            <v>43888</v>
          </cell>
          <cell r="P449">
            <v>46668</v>
          </cell>
          <cell r="Q449">
            <v>45581</v>
          </cell>
          <cell r="R449">
            <v>42167</v>
          </cell>
          <cell r="S449">
            <v>42079</v>
          </cell>
          <cell r="T449">
            <v>38127</v>
          </cell>
          <cell r="U449">
            <v>36907</v>
          </cell>
          <cell r="V449">
            <v>32156</v>
          </cell>
          <cell r="W449">
            <v>30110</v>
          </cell>
          <cell r="X449">
            <v>27851</v>
          </cell>
          <cell r="Y449">
            <v>22764</v>
          </cell>
          <cell r="Z449">
            <v>23058</v>
          </cell>
          <cell r="AA449">
            <v>19783</v>
          </cell>
          <cell r="AB449">
            <v>17173</v>
          </cell>
          <cell r="AC449">
            <v>17903</v>
          </cell>
          <cell r="AD449">
            <v>15763</v>
          </cell>
          <cell r="AE449">
            <v>14337</v>
          </cell>
        </row>
        <row r="450">
          <cell r="E450" t="str">
            <v>ND Industrial Other Coal</v>
          </cell>
          <cell r="F450">
            <v>86330</v>
          </cell>
          <cell r="G450">
            <v>84332</v>
          </cell>
          <cell r="H450">
            <v>93130</v>
          </cell>
          <cell r="I450">
            <v>91638</v>
          </cell>
          <cell r="J450">
            <v>93828</v>
          </cell>
          <cell r="K450">
            <v>99437</v>
          </cell>
          <cell r="L450">
            <v>89983</v>
          </cell>
          <cell r="M450">
            <v>85899</v>
          </cell>
          <cell r="N450">
            <v>88914</v>
          </cell>
          <cell r="O450">
            <v>88162</v>
          </cell>
          <cell r="P450">
            <v>95604</v>
          </cell>
          <cell r="Q450">
            <v>93502</v>
          </cell>
          <cell r="R450">
            <v>92182</v>
          </cell>
          <cell r="S450">
            <v>94847</v>
          </cell>
          <cell r="T450">
            <v>84824</v>
          </cell>
          <cell r="U450">
            <v>92336</v>
          </cell>
          <cell r="V450">
            <v>95351</v>
          </cell>
          <cell r="W450">
            <v>92024</v>
          </cell>
          <cell r="X450">
            <v>91705</v>
          </cell>
          <cell r="Y450">
            <v>93867</v>
          </cell>
          <cell r="Z450">
            <v>95785</v>
          </cell>
          <cell r="AA450">
            <v>92750</v>
          </cell>
          <cell r="AB450">
            <v>94081</v>
          </cell>
          <cell r="AC450">
            <v>88116</v>
          </cell>
          <cell r="AD450">
            <v>93331</v>
          </cell>
          <cell r="AE450">
            <v>95662</v>
          </cell>
        </row>
        <row r="451">
          <cell r="E451" t="str">
            <v>NE Industrial Other Coal</v>
          </cell>
          <cell r="F451">
            <v>4477</v>
          </cell>
          <cell r="G451">
            <v>6129</v>
          </cell>
          <cell r="H451">
            <v>5996</v>
          </cell>
          <cell r="I451">
            <v>6832</v>
          </cell>
          <cell r="J451">
            <v>7909</v>
          </cell>
          <cell r="K451">
            <v>6563</v>
          </cell>
          <cell r="L451">
            <v>5391</v>
          </cell>
          <cell r="M451">
            <v>5670</v>
          </cell>
          <cell r="N451">
            <v>7333</v>
          </cell>
          <cell r="O451">
            <v>7722</v>
          </cell>
          <cell r="P451">
            <v>8350</v>
          </cell>
          <cell r="Q451">
            <v>10136</v>
          </cell>
          <cell r="R451">
            <v>7960</v>
          </cell>
          <cell r="S451">
            <v>7796</v>
          </cell>
          <cell r="T451">
            <v>7450</v>
          </cell>
          <cell r="U451">
            <v>7824</v>
          </cell>
          <cell r="V451">
            <v>8155</v>
          </cell>
          <cell r="W451">
            <v>8085</v>
          </cell>
          <cell r="X451">
            <v>7805</v>
          </cell>
          <cell r="Y451">
            <v>7266</v>
          </cell>
          <cell r="Z451">
            <v>12741</v>
          </cell>
          <cell r="AA451">
            <v>19045</v>
          </cell>
          <cell r="AB451">
            <v>18917</v>
          </cell>
          <cell r="AC451">
            <v>20297</v>
          </cell>
          <cell r="AD451">
            <v>21971</v>
          </cell>
          <cell r="AE451">
            <v>21175</v>
          </cell>
        </row>
        <row r="452">
          <cell r="E452" t="str">
            <v>NH Industrial Other Coal</v>
          </cell>
          <cell r="F452">
            <v>698</v>
          </cell>
          <cell r="G452">
            <v>1288</v>
          </cell>
          <cell r="H452">
            <v>1114</v>
          </cell>
          <cell r="I452">
            <v>1973</v>
          </cell>
          <cell r="J452">
            <v>0</v>
          </cell>
          <cell r="K452">
            <v>14</v>
          </cell>
          <cell r="L452">
            <v>0</v>
          </cell>
          <cell r="M452">
            <v>0</v>
          </cell>
          <cell r="N452">
            <v>0</v>
          </cell>
          <cell r="O452">
            <v>0</v>
          </cell>
          <cell r="P452">
            <v>0</v>
          </cell>
          <cell r="Q452">
            <v>0</v>
          </cell>
          <cell r="R452">
            <v>0</v>
          </cell>
          <cell r="S452">
            <v>0</v>
          </cell>
          <cell r="T452">
            <v>0</v>
          </cell>
          <cell r="U452">
            <v>0</v>
          </cell>
          <cell r="V452">
            <v>0</v>
          </cell>
          <cell r="W452">
            <v>0</v>
          </cell>
          <cell r="X452">
            <v>0</v>
          </cell>
          <cell r="Y452">
            <v>0</v>
          </cell>
          <cell r="Z452">
            <v>0</v>
          </cell>
          <cell r="AA452">
            <v>0</v>
          </cell>
          <cell r="AB452">
            <v>0</v>
          </cell>
          <cell r="AC452">
            <v>0</v>
          </cell>
          <cell r="AD452">
            <v>0</v>
          </cell>
          <cell r="AE452">
            <v>0</v>
          </cell>
        </row>
        <row r="453">
          <cell r="E453" t="str">
            <v>NJ Industrial Other Coal</v>
          </cell>
          <cell r="F453">
            <v>6965</v>
          </cell>
          <cell r="G453">
            <v>5912</v>
          </cell>
          <cell r="H453">
            <v>5446</v>
          </cell>
          <cell r="I453">
            <v>5608</v>
          </cell>
          <cell r="J453">
            <v>1805</v>
          </cell>
          <cell r="K453">
            <v>300</v>
          </cell>
          <cell r="L453">
            <v>172</v>
          </cell>
          <cell r="M453">
            <v>251</v>
          </cell>
          <cell r="N453">
            <v>236</v>
          </cell>
          <cell r="O453">
            <v>184</v>
          </cell>
          <cell r="P453">
            <v>200</v>
          </cell>
          <cell r="Q453">
            <v>137</v>
          </cell>
          <cell r="R453">
            <v>132</v>
          </cell>
          <cell r="S453">
            <v>181</v>
          </cell>
          <cell r="T453">
            <v>159</v>
          </cell>
          <cell r="U453">
            <v>147</v>
          </cell>
          <cell r="V453">
            <v>117</v>
          </cell>
          <cell r="W453">
            <v>0</v>
          </cell>
          <cell r="X453">
            <v>0</v>
          </cell>
          <cell r="Y453">
            <v>0</v>
          </cell>
          <cell r="Z453">
            <v>0</v>
          </cell>
          <cell r="AA453">
            <v>0</v>
          </cell>
          <cell r="AB453">
            <v>0</v>
          </cell>
          <cell r="AC453">
            <v>0</v>
          </cell>
          <cell r="AD453">
            <v>0</v>
          </cell>
          <cell r="AE453">
            <v>0</v>
          </cell>
        </row>
        <row r="454">
          <cell r="E454" t="str">
            <v>NM Industrial Other Coal</v>
          </cell>
          <cell r="F454">
            <v>877</v>
          </cell>
          <cell r="G454">
            <v>883</v>
          </cell>
          <cell r="H454">
            <v>979</v>
          </cell>
          <cell r="I454">
            <v>1302</v>
          </cell>
          <cell r="J454">
            <v>1491</v>
          </cell>
          <cell r="K454">
            <v>1673</v>
          </cell>
          <cell r="L454">
            <v>1629</v>
          </cell>
          <cell r="M454">
            <v>1664</v>
          </cell>
          <cell r="N454">
            <v>1574</v>
          </cell>
          <cell r="O454">
            <v>1608</v>
          </cell>
          <cell r="P454">
            <v>1906</v>
          </cell>
          <cell r="Q454">
            <v>1778</v>
          </cell>
          <cell r="R454">
            <v>1806</v>
          </cell>
          <cell r="S454">
            <v>2003</v>
          </cell>
          <cell r="T454">
            <v>1978</v>
          </cell>
          <cell r="U454">
            <v>1926</v>
          </cell>
          <cell r="V454">
            <v>1936</v>
          </cell>
          <cell r="W454">
            <v>1882</v>
          </cell>
          <cell r="X454">
            <v>1564</v>
          </cell>
          <cell r="Y454">
            <v>1462</v>
          </cell>
          <cell r="Z454">
            <v>1092</v>
          </cell>
          <cell r="AA454">
            <v>571</v>
          </cell>
          <cell r="AB454">
            <v>1015</v>
          </cell>
          <cell r="AC454">
            <v>1240</v>
          </cell>
          <cell r="AD454">
            <v>1450</v>
          </cell>
          <cell r="AE454">
            <v>1691</v>
          </cell>
        </row>
        <row r="455">
          <cell r="E455" t="str">
            <v>NV Industrial Other Coal</v>
          </cell>
          <cell r="F455">
            <v>3918</v>
          </cell>
          <cell r="G455">
            <v>4560</v>
          </cell>
          <cell r="H455">
            <v>3996</v>
          </cell>
          <cell r="I455">
            <v>4547</v>
          </cell>
          <cell r="J455">
            <v>4531</v>
          </cell>
          <cell r="K455">
            <v>5769</v>
          </cell>
          <cell r="L455">
            <v>4050</v>
          </cell>
          <cell r="M455">
            <v>4257</v>
          </cell>
          <cell r="N455">
            <v>5872</v>
          </cell>
          <cell r="O455">
            <v>7023</v>
          </cell>
          <cell r="P455">
            <v>5378</v>
          </cell>
          <cell r="Q455">
            <v>4870</v>
          </cell>
          <cell r="R455">
            <v>4261</v>
          </cell>
          <cell r="S455">
            <v>5227</v>
          </cell>
          <cell r="T455">
            <v>4883</v>
          </cell>
          <cell r="U455">
            <v>4594</v>
          </cell>
          <cell r="V455">
            <v>4663</v>
          </cell>
          <cell r="W455">
            <v>4666</v>
          </cell>
          <cell r="X455">
            <v>4380</v>
          </cell>
          <cell r="Y455">
            <v>3393</v>
          </cell>
          <cell r="Z455">
            <v>4192</v>
          </cell>
          <cell r="AA455">
            <v>2500</v>
          </cell>
          <cell r="AB455">
            <v>6922</v>
          </cell>
          <cell r="AC455">
            <v>7583</v>
          </cell>
          <cell r="AD455">
            <v>7320</v>
          </cell>
          <cell r="AE455">
            <v>6820</v>
          </cell>
        </row>
        <row r="456">
          <cell r="E456" t="str">
            <v>NY Industrial Other Coal</v>
          </cell>
          <cell r="F456">
            <v>46302</v>
          </cell>
          <cell r="G456">
            <v>49362</v>
          </cell>
          <cell r="H456">
            <v>40497</v>
          </cell>
          <cell r="I456">
            <v>42847</v>
          </cell>
          <cell r="J456">
            <v>39295</v>
          </cell>
          <cell r="K456">
            <v>35364</v>
          </cell>
          <cell r="L456">
            <v>36256</v>
          </cell>
          <cell r="M456">
            <v>37341</v>
          </cell>
          <cell r="N456">
            <v>39665</v>
          </cell>
          <cell r="O456">
            <v>38095</v>
          </cell>
          <cell r="P456">
            <v>42793</v>
          </cell>
          <cell r="Q456">
            <v>41091</v>
          </cell>
          <cell r="R456">
            <v>29986</v>
          </cell>
          <cell r="S456">
            <v>28688</v>
          </cell>
          <cell r="T456">
            <v>30520</v>
          </cell>
          <cell r="U456">
            <v>31119</v>
          </cell>
          <cell r="V456">
            <v>28748</v>
          </cell>
          <cell r="W456">
            <v>26773</v>
          </cell>
          <cell r="X456">
            <v>24418</v>
          </cell>
          <cell r="Y456">
            <v>19151</v>
          </cell>
          <cell r="Z456">
            <v>20514</v>
          </cell>
          <cell r="AA456">
            <v>20626</v>
          </cell>
          <cell r="AB456">
            <v>19263</v>
          </cell>
          <cell r="AC456">
            <v>17032</v>
          </cell>
          <cell r="AD456">
            <v>15154</v>
          </cell>
          <cell r="AE456">
            <v>14915</v>
          </cell>
        </row>
        <row r="457">
          <cell r="E457" t="str">
            <v>OH Industrial Other Coal</v>
          </cell>
          <cell r="F457">
            <v>115524</v>
          </cell>
          <cell r="G457">
            <v>117659</v>
          </cell>
          <cell r="H457">
            <v>96946</v>
          </cell>
          <cell r="I457">
            <v>100670</v>
          </cell>
          <cell r="J457">
            <v>93141</v>
          </cell>
          <cell r="K457">
            <v>88461</v>
          </cell>
          <cell r="L457">
            <v>92838</v>
          </cell>
          <cell r="M457">
            <v>91666</v>
          </cell>
          <cell r="N457">
            <v>89758</v>
          </cell>
          <cell r="O457">
            <v>82027</v>
          </cell>
          <cell r="P457">
            <v>66707</v>
          </cell>
          <cell r="Q457">
            <v>58271</v>
          </cell>
          <cell r="R457">
            <v>53705</v>
          </cell>
          <cell r="S457">
            <v>52703</v>
          </cell>
          <cell r="T457">
            <v>49771</v>
          </cell>
          <cell r="U457">
            <v>48693</v>
          </cell>
          <cell r="V457">
            <v>48358</v>
          </cell>
          <cell r="W457">
            <v>47201</v>
          </cell>
          <cell r="X457">
            <v>45809</v>
          </cell>
          <cell r="Y457">
            <v>36208</v>
          </cell>
          <cell r="Z457">
            <v>41065</v>
          </cell>
          <cell r="AA457">
            <v>38288</v>
          </cell>
          <cell r="AB457">
            <v>33095</v>
          </cell>
          <cell r="AC457">
            <v>32103</v>
          </cell>
          <cell r="AD457">
            <v>32733</v>
          </cell>
          <cell r="AE457">
            <v>26156</v>
          </cell>
        </row>
        <row r="458">
          <cell r="E458" t="str">
            <v>OK Industrial Other Coal</v>
          </cell>
          <cell r="F458">
            <v>12695</v>
          </cell>
          <cell r="G458">
            <v>16099</v>
          </cell>
          <cell r="H458">
            <v>16611</v>
          </cell>
          <cell r="I458">
            <v>26859</v>
          </cell>
          <cell r="J458">
            <v>16113</v>
          </cell>
          <cell r="K458">
            <v>32993</v>
          </cell>
          <cell r="L458">
            <v>16405</v>
          </cell>
          <cell r="M458">
            <v>15361</v>
          </cell>
          <cell r="N458">
            <v>16272</v>
          </cell>
          <cell r="O458">
            <v>16776</v>
          </cell>
          <cell r="P458">
            <v>14201</v>
          </cell>
          <cell r="Q458">
            <v>14454</v>
          </cell>
          <cell r="R458">
            <v>14588</v>
          </cell>
          <cell r="S458">
            <v>14335</v>
          </cell>
          <cell r="T458">
            <v>15127</v>
          </cell>
          <cell r="U458">
            <v>15383</v>
          </cell>
          <cell r="V458">
            <v>15018</v>
          </cell>
          <cell r="W458">
            <v>15422</v>
          </cell>
          <cell r="X458">
            <v>14595</v>
          </cell>
          <cell r="Y458">
            <v>12058</v>
          </cell>
          <cell r="Z458">
            <v>12406</v>
          </cell>
          <cell r="AA458">
            <v>11805</v>
          </cell>
          <cell r="AB458">
            <v>11536</v>
          </cell>
          <cell r="AC458">
            <v>12188</v>
          </cell>
          <cell r="AD458">
            <v>13311</v>
          </cell>
          <cell r="AE458">
            <v>11527</v>
          </cell>
        </row>
        <row r="459">
          <cell r="E459" t="str">
            <v>OR Industrial Other Coal</v>
          </cell>
          <cell r="F459">
            <v>1423</v>
          </cell>
          <cell r="G459">
            <v>1872</v>
          </cell>
          <cell r="H459">
            <v>2308</v>
          </cell>
          <cell r="I459">
            <v>2223</v>
          </cell>
          <cell r="J459">
            <v>2856</v>
          </cell>
          <cell r="K459">
            <v>2797</v>
          </cell>
          <cell r="L459">
            <v>1926</v>
          </cell>
          <cell r="M459">
            <v>1949</v>
          </cell>
          <cell r="N459">
            <v>752</v>
          </cell>
          <cell r="O459">
            <v>0</v>
          </cell>
          <cell r="P459">
            <v>0</v>
          </cell>
          <cell r="Q459">
            <v>0</v>
          </cell>
          <cell r="R459">
            <v>1122</v>
          </cell>
          <cell r="S459">
            <v>1503</v>
          </cell>
          <cell r="T459">
            <v>1408</v>
          </cell>
          <cell r="U459">
            <v>209</v>
          </cell>
          <cell r="V459">
            <v>2667</v>
          </cell>
          <cell r="W459">
            <v>2329</v>
          </cell>
          <cell r="X459">
            <v>1688</v>
          </cell>
          <cell r="Y459">
            <v>1933</v>
          </cell>
          <cell r="Z459">
            <v>1860</v>
          </cell>
          <cell r="AA459">
            <v>1839</v>
          </cell>
          <cell r="AB459">
            <v>1744</v>
          </cell>
          <cell r="AC459">
            <v>1982</v>
          </cell>
          <cell r="AD459">
            <v>2534</v>
          </cell>
          <cell r="AE459">
            <v>2364</v>
          </cell>
        </row>
        <row r="460">
          <cell r="E460" t="str">
            <v>PA Industrial Other Coal</v>
          </cell>
          <cell r="F460">
            <v>101932</v>
          </cell>
          <cell r="G460">
            <v>101486</v>
          </cell>
          <cell r="H460">
            <v>104689</v>
          </cell>
          <cell r="I460">
            <v>108105</v>
          </cell>
          <cell r="J460">
            <v>101589</v>
          </cell>
          <cell r="K460">
            <v>101221</v>
          </cell>
          <cell r="L460">
            <v>111929</v>
          </cell>
          <cell r="M460">
            <v>113027</v>
          </cell>
          <cell r="N460">
            <v>89248</v>
          </cell>
          <cell r="O460">
            <v>89230</v>
          </cell>
          <cell r="P460">
            <v>85629</v>
          </cell>
          <cell r="Q460">
            <v>81593</v>
          </cell>
          <cell r="R460">
            <v>75258</v>
          </cell>
          <cell r="S460">
            <v>73240</v>
          </cell>
          <cell r="T460">
            <v>79138</v>
          </cell>
          <cell r="U460">
            <v>67791</v>
          </cell>
          <cell r="V460">
            <v>63347</v>
          </cell>
          <cell r="W460">
            <v>58649</v>
          </cell>
          <cell r="X460">
            <v>58475</v>
          </cell>
          <cell r="Y460">
            <v>49401</v>
          </cell>
          <cell r="Z460">
            <v>51244</v>
          </cell>
          <cell r="AA460">
            <v>47566</v>
          </cell>
          <cell r="AB460">
            <v>38897</v>
          </cell>
          <cell r="AC460">
            <v>38587</v>
          </cell>
          <cell r="AD460">
            <v>36890</v>
          </cell>
          <cell r="AE460">
            <v>35406</v>
          </cell>
        </row>
        <row r="461">
          <cell r="E461" t="str">
            <v>RI Industrial Other Coal</v>
          </cell>
          <cell r="F461">
            <v>3</v>
          </cell>
          <cell r="G461">
            <v>0</v>
          </cell>
          <cell r="H461">
            <v>0</v>
          </cell>
          <cell r="I461">
            <v>0</v>
          </cell>
          <cell r="J461">
            <v>0</v>
          </cell>
          <cell r="K461">
            <v>0</v>
          </cell>
          <cell r="L461">
            <v>0</v>
          </cell>
          <cell r="M461">
            <v>0</v>
          </cell>
          <cell r="N461">
            <v>0</v>
          </cell>
          <cell r="O461">
            <v>0</v>
          </cell>
          <cell r="P461">
            <v>0</v>
          </cell>
          <cell r="Q461">
            <v>0</v>
          </cell>
          <cell r="R461">
            <v>0</v>
          </cell>
          <cell r="S461">
            <v>0</v>
          </cell>
          <cell r="T461">
            <v>0</v>
          </cell>
          <cell r="U461">
            <v>0</v>
          </cell>
          <cell r="V461">
            <v>0</v>
          </cell>
          <cell r="W461">
            <v>0</v>
          </cell>
          <cell r="X461">
            <v>0</v>
          </cell>
          <cell r="Y461">
            <v>0</v>
          </cell>
          <cell r="Z461">
            <v>0</v>
          </cell>
          <cell r="AA461">
            <v>0</v>
          </cell>
          <cell r="AB461">
            <v>0</v>
          </cell>
          <cell r="AC461">
            <v>0</v>
          </cell>
          <cell r="AD461">
            <v>0</v>
          </cell>
          <cell r="AE461">
            <v>0</v>
          </cell>
        </row>
        <row r="462">
          <cell r="E462" t="str">
            <v>SC Industrial Other Coal</v>
          </cell>
          <cell r="F462">
            <v>58028</v>
          </cell>
          <cell r="G462">
            <v>55788</v>
          </cell>
          <cell r="H462">
            <v>54843</v>
          </cell>
          <cell r="I462">
            <v>60292</v>
          </cell>
          <cell r="J462">
            <v>58535</v>
          </cell>
          <cell r="K462">
            <v>55125</v>
          </cell>
          <cell r="L462">
            <v>50133</v>
          </cell>
          <cell r="M462">
            <v>50475</v>
          </cell>
          <cell r="N462">
            <v>49104</v>
          </cell>
          <cell r="O462">
            <v>46580</v>
          </cell>
          <cell r="P462">
            <v>50239</v>
          </cell>
          <cell r="Q462">
            <v>53150</v>
          </cell>
          <cell r="R462">
            <v>50633</v>
          </cell>
          <cell r="S462">
            <v>51944</v>
          </cell>
          <cell r="T462">
            <v>46628</v>
          </cell>
          <cell r="U462">
            <v>38831</v>
          </cell>
          <cell r="V462">
            <v>37050</v>
          </cell>
          <cell r="W462">
            <v>32907</v>
          </cell>
          <cell r="X462">
            <v>29725</v>
          </cell>
          <cell r="Y462">
            <v>23176</v>
          </cell>
          <cell r="Z462">
            <v>23865</v>
          </cell>
          <cell r="AA462">
            <v>23214</v>
          </cell>
          <cell r="AB462">
            <v>12885</v>
          </cell>
          <cell r="AC462">
            <v>13265</v>
          </cell>
          <cell r="AD462">
            <v>14375</v>
          </cell>
          <cell r="AE462">
            <v>11321</v>
          </cell>
        </row>
        <row r="463">
          <cell r="E463" t="str">
            <v>SD Industrial Other Coal</v>
          </cell>
          <cell r="F463">
            <v>3866</v>
          </cell>
          <cell r="G463">
            <v>5048</v>
          </cell>
          <cell r="H463">
            <v>4623</v>
          </cell>
          <cell r="I463">
            <v>5793</v>
          </cell>
          <cell r="J463">
            <v>7788</v>
          </cell>
          <cell r="K463">
            <v>6782</v>
          </cell>
          <cell r="L463">
            <v>6879</v>
          </cell>
          <cell r="M463">
            <v>7588</v>
          </cell>
          <cell r="N463">
            <v>7890</v>
          </cell>
          <cell r="O463">
            <v>8570</v>
          </cell>
          <cell r="P463">
            <v>12571</v>
          </cell>
          <cell r="Q463">
            <v>6379</v>
          </cell>
          <cell r="R463">
            <v>5161</v>
          </cell>
          <cell r="S463">
            <v>6173</v>
          </cell>
          <cell r="T463">
            <v>4071</v>
          </cell>
          <cell r="U463">
            <v>4604</v>
          </cell>
          <cell r="V463">
            <v>4584</v>
          </cell>
          <cell r="W463">
            <v>4605</v>
          </cell>
          <cell r="X463">
            <v>3255</v>
          </cell>
          <cell r="Y463">
            <v>2068</v>
          </cell>
          <cell r="Z463">
            <v>2669</v>
          </cell>
          <cell r="AA463">
            <v>3111</v>
          </cell>
          <cell r="AB463">
            <v>3353</v>
          </cell>
          <cell r="AC463">
            <v>3410</v>
          </cell>
          <cell r="AD463">
            <v>3534</v>
          </cell>
          <cell r="AE463">
            <v>3348</v>
          </cell>
        </row>
        <row r="464">
          <cell r="E464" t="str">
            <v>TN Industrial Other Coal</v>
          </cell>
          <cell r="F464">
            <v>94977</v>
          </cell>
          <cell r="G464">
            <v>93004</v>
          </cell>
          <cell r="H464">
            <v>93079</v>
          </cell>
          <cell r="I464">
            <v>99169</v>
          </cell>
          <cell r="J464">
            <v>102658</v>
          </cell>
          <cell r="K464">
            <v>94949</v>
          </cell>
          <cell r="L464">
            <v>91820</v>
          </cell>
          <cell r="M464">
            <v>90329</v>
          </cell>
          <cell r="N464">
            <v>86088</v>
          </cell>
          <cell r="O464">
            <v>82544</v>
          </cell>
          <cell r="P464">
            <v>87368</v>
          </cell>
          <cell r="Q464">
            <v>92031</v>
          </cell>
          <cell r="R464">
            <v>86973</v>
          </cell>
          <cell r="S464">
            <v>87220</v>
          </cell>
          <cell r="T464">
            <v>84029</v>
          </cell>
          <cell r="U464">
            <v>81597</v>
          </cell>
          <cell r="V464">
            <v>78238</v>
          </cell>
          <cell r="W464">
            <v>77625</v>
          </cell>
          <cell r="X464">
            <v>76609</v>
          </cell>
          <cell r="Y464">
            <v>66041</v>
          </cell>
          <cell r="Z464">
            <v>69470</v>
          </cell>
          <cell r="AA464">
            <v>66911</v>
          </cell>
          <cell r="AB464">
            <v>63912</v>
          </cell>
          <cell r="AC464">
            <v>64551</v>
          </cell>
          <cell r="AD464">
            <v>60478</v>
          </cell>
          <cell r="AE464">
            <v>55919</v>
          </cell>
        </row>
        <row r="465">
          <cell r="E465" t="str">
            <v>TX Industrial Other Coal</v>
          </cell>
          <cell r="F465">
            <v>61481</v>
          </cell>
          <cell r="G465">
            <v>63187</v>
          </cell>
          <cell r="H465">
            <v>60465</v>
          </cell>
          <cell r="I465">
            <v>70882</v>
          </cell>
          <cell r="J465">
            <v>82842</v>
          </cell>
          <cell r="K465">
            <v>63674</v>
          </cell>
          <cell r="L465">
            <v>73751</v>
          </cell>
          <cell r="M465">
            <v>74119</v>
          </cell>
          <cell r="N465">
            <v>62929</v>
          </cell>
          <cell r="O465">
            <v>62567</v>
          </cell>
          <cell r="P465">
            <v>73098</v>
          </cell>
          <cell r="Q465">
            <v>75464</v>
          </cell>
          <cell r="R465">
            <v>71627</v>
          </cell>
          <cell r="S465">
            <v>72494</v>
          </cell>
          <cell r="T465">
            <v>70937</v>
          </cell>
          <cell r="U465">
            <v>70078</v>
          </cell>
          <cell r="V465">
            <v>70919</v>
          </cell>
          <cell r="W465">
            <v>40433</v>
          </cell>
          <cell r="X465">
            <v>38976</v>
          </cell>
          <cell r="Y465">
            <v>17063</v>
          </cell>
          <cell r="Z465">
            <v>13828</v>
          </cell>
          <cell r="AA465">
            <v>19450</v>
          </cell>
          <cell r="AB465">
            <v>19846</v>
          </cell>
          <cell r="AC465">
            <v>21613</v>
          </cell>
          <cell r="AD465">
            <v>27480</v>
          </cell>
          <cell r="AE465">
            <v>20417</v>
          </cell>
        </row>
        <row r="466">
          <cell r="E466" t="str">
            <v>US Industrial Other Coal</v>
          </cell>
          <cell r="F466">
            <v>1712054</v>
          </cell>
          <cell r="G466">
            <v>1693175</v>
          </cell>
          <cell r="H466">
            <v>1644396</v>
          </cell>
          <cell r="I466">
            <v>1660172</v>
          </cell>
          <cell r="J466">
            <v>1656056</v>
          </cell>
          <cell r="K466">
            <v>1615368</v>
          </cell>
          <cell r="L466">
            <v>1588428</v>
          </cell>
          <cell r="M466">
            <v>1586661</v>
          </cell>
          <cell r="N466">
            <v>1481397</v>
          </cell>
          <cell r="O466">
            <v>1416689</v>
          </cell>
          <cell r="P466">
            <v>1465644</v>
          </cell>
          <cell r="Q466">
            <v>1478445</v>
          </cell>
          <cell r="R466">
            <v>1371341</v>
          </cell>
          <cell r="S466">
            <v>1379044</v>
          </cell>
          <cell r="T466">
            <v>1397136</v>
          </cell>
          <cell r="U466">
            <v>1337956</v>
          </cell>
          <cell r="V466">
            <v>1310486</v>
          </cell>
          <cell r="W466">
            <v>1266531</v>
          </cell>
          <cell r="X466">
            <v>1211592</v>
          </cell>
          <cell r="Y466">
            <v>990905</v>
          </cell>
          <cell r="Z466">
            <v>1070679</v>
          </cell>
          <cell r="AA466">
            <v>1002713</v>
          </cell>
          <cell r="AB466">
            <v>921775</v>
          </cell>
          <cell r="AC466">
            <v>930439</v>
          </cell>
          <cell r="AD466">
            <v>922865</v>
          </cell>
          <cell r="AE466">
            <v>817615</v>
          </cell>
        </row>
        <row r="467">
          <cell r="E467" t="str">
            <v>UT Industrial Other Coal</v>
          </cell>
          <cell r="F467">
            <v>15682</v>
          </cell>
          <cell r="G467">
            <v>11752</v>
          </cell>
          <cell r="H467">
            <v>12129</v>
          </cell>
          <cell r="I467">
            <v>17081</v>
          </cell>
          <cell r="J467">
            <v>19150</v>
          </cell>
          <cell r="K467">
            <v>21043</v>
          </cell>
          <cell r="L467">
            <v>11913</v>
          </cell>
          <cell r="M467">
            <v>16653</v>
          </cell>
          <cell r="N467">
            <v>30065</v>
          </cell>
          <cell r="O467">
            <v>17163</v>
          </cell>
          <cell r="P467">
            <v>27072</v>
          </cell>
          <cell r="Q467">
            <v>28966</v>
          </cell>
          <cell r="R467">
            <v>13620</v>
          </cell>
          <cell r="S467">
            <v>14150</v>
          </cell>
          <cell r="T467">
            <v>27976</v>
          </cell>
          <cell r="U467">
            <v>33001</v>
          </cell>
          <cell r="V467">
            <v>15739</v>
          </cell>
          <cell r="W467">
            <v>20770</v>
          </cell>
          <cell r="X467">
            <v>19823</v>
          </cell>
          <cell r="Y467">
            <v>16103</v>
          </cell>
          <cell r="Z467">
            <v>16531</v>
          </cell>
          <cell r="AA467">
            <v>13779</v>
          </cell>
          <cell r="AB467">
            <v>13531</v>
          </cell>
          <cell r="AC467">
            <v>14718</v>
          </cell>
          <cell r="AD467">
            <v>13908</v>
          </cell>
          <cell r="AE467">
            <v>15117</v>
          </cell>
        </row>
        <row r="468">
          <cell r="E468" t="str">
            <v>VA Industrial Other Coal</v>
          </cell>
          <cell r="F468">
            <v>94172</v>
          </cell>
          <cell r="G468">
            <v>108229</v>
          </cell>
          <cell r="H468">
            <v>90512</v>
          </cell>
          <cell r="I468">
            <v>71859</v>
          </cell>
          <cell r="J468">
            <v>71097</v>
          </cell>
          <cell r="K468">
            <v>64833</v>
          </cell>
          <cell r="L468">
            <v>65583</v>
          </cell>
          <cell r="M468">
            <v>62363</v>
          </cell>
          <cell r="N468">
            <v>58871</v>
          </cell>
          <cell r="O468">
            <v>55375</v>
          </cell>
          <cell r="P468">
            <v>61947</v>
          </cell>
          <cell r="Q468">
            <v>61570</v>
          </cell>
          <cell r="R468">
            <v>55210</v>
          </cell>
          <cell r="S468">
            <v>58441</v>
          </cell>
          <cell r="T468">
            <v>56348</v>
          </cell>
          <cell r="U468">
            <v>57352</v>
          </cell>
          <cell r="V468">
            <v>52912</v>
          </cell>
          <cell r="W468">
            <v>50621</v>
          </cell>
          <cell r="X468">
            <v>51566</v>
          </cell>
          <cell r="Y468">
            <v>42204</v>
          </cell>
          <cell r="Z468">
            <v>41310</v>
          </cell>
          <cell r="AA468">
            <v>37051</v>
          </cell>
          <cell r="AB468">
            <v>37243</v>
          </cell>
          <cell r="AC468">
            <v>34248</v>
          </cell>
          <cell r="AD468">
            <v>28014</v>
          </cell>
          <cell r="AE468">
            <v>17864</v>
          </cell>
        </row>
        <row r="469">
          <cell r="E469" t="str">
            <v>VT Industrial Other Coal</v>
          </cell>
          <cell r="F469">
            <v>25</v>
          </cell>
          <cell r="G469">
            <v>180</v>
          </cell>
          <cell r="H469">
            <v>360</v>
          </cell>
          <cell r="I469">
            <v>0</v>
          </cell>
          <cell r="J469">
            <v>0</v>
          </cell>
          <cell r="K469">
            <v>0</v>
          </cell>
          <cell r="L469">
            <v>0</v>
          </cell>
          <cell r="M469">
            <v>2633</v>
          </cell>
          <cell r="N469">
            <v>0</v>
          </cell>
          <cell r="O469">
            <v>1960</v>
          </cell>
          <cell r="P469">
            <v>0</v>
          </cell>
          <cell r="Q469">
            <v>0</v>
          </cell>
          <cell r="R469">
            <v>0</v>
          </cell>
          <cell r="S469">
            <v>0</v>
          </cell>
          <cell r="T469">
            <v>0</v>
          </cell>
          <cell r="U469">
            <v>0</v>
          </cell>
          <cell r="V469">
            <v>0</v>
          </cell>
          <cell r="W469">
            <v>0</v>
          </cell>
          <cell r="X469">
            <v>0</v>
          </cell>
          <cell r="Y469">
            <v>0</v>
          </cell>
          <cell r="Z469">
            <v>0</v>
          </cell>
          <cell r="AA469">
            <v>0</v>
          </cell>
          <cell r="AB469">
            <v>0</v>
          </cell>
          <cell r="AC469">
            <v>0</v>
          </cell>
          <cell r="AD469">
            <v>0</v>
          </cell>
          <cell r="AE469">
            <v>0</v>
          </cell>
        </row>
        <row r="470">
          <cell r="E470" t="str">
            <v>WA Industrial Other Coal</v>
          </cell>
          <cell r="F470">
            <v>5201</v>
          </cell>
          <cell r="G470">
            <v>4276</v>
          </cell>
          <cell r="H470">
            <v>3370</v>
          </cell>
          <cell r="I470">
            <v>3509</v>
          </cell>
          <cell r="J470">
            <v>3875</v>
          </cell>
          <cell r="K470">
            <v>4231</v>
          </cell>
          <cell r="L470">
            <v>2980</v>
          </cell>
          <cell r="M470">
            <v>3223</v>
          </cell>
          <cell r="N470">
            <v>2690</v>
          </cell>
          <cell r="O470">
            <v>2183</v>
          </cell>
          <cell r="P470">
            <v>2815</v>
          </cell>
          <cell r="Q470">
            <v>2891</v>
          </cell>
          <cell r="R470">
            <v>2284</v>
          </cell>
          <cell r="S470">
            <v>2091</v>
          </cell>
          <cell r="T470">
            <v>1847</v>
          </cell>
          <cell r="U470">
            <v>1482</v>
          </cell>
          <cell r="V470">
            <v>2006</v>
          </cell>
          <cell r="W470">
            <v>3192</v>
          </cell>
          <cell r="X470">
            <v>2950</v>
          </cell>
          <cell r="Y470">
            <v>3513</v>
          </cell>
          <cell r="Z470">
            <v>2729</v>
          </cell>
          <cell r="AA470">
            <v>1832</v>
          </cell>
          <cell r="AB470">
            <v>2097</v>
          </cell>
          <cell r="AC470">
            <v>2011</v>
          </cell>
          <cell r="AD470">
            <v>2707</v>
          </cell>
          <cell r="AE470">
            <v>1920</v>
          </cell>
        </row>
        <row r="471">
          <cell r="E471" t="str">
            <v>WI Industrial Other Coal</v>
          </cell>
          <cell r="F471">
            <v>47324</v>
          </cell>
          <cell r="G471">
            <v>45641</v>
          </cell>
          <cell r="H471">
            <v>44539</v>
          </cell>
          <cell r="I471">
            <v>43400</v>
          </cell>
          <cell r="J471">
            <v>47930</v>
          </cell>
          <cell r="K471">
            <v>47204</v>
          </cell>
          <cell r="L471">
            <v>40098</v>
          </cell>
          <cell r="M471">
            <v>42401</v>
          </cell>
          <cell r="N471">
            <v>40956</v>
          </cell>
          <cell r="O471">
            <v>40092</v>
          </cell>
          <cell r="P471">
            <v>40122</v>
          </cell>
          <cell r="Q471">
            <v>38863</v>
          </cell>
          <cell r="R471">
            <v>40238</v>
          </cell>
          <cell r="S471">
            <v>39953</v>
          </cell>
          <cell r="T471">
            <v>40898</v>
          </cell>
          <cell r="U471">
            <v>39143</v>
          </cell>
          <cell r="V471">
            <v>39928</v>
          </cell>
          <cell r="W471">
            <v>40130</v>
          </cell>
          <cell r="X471">
            <v>38344</v>
          </cell>
          <cell r="Y471">
            <v>34175</v>
          </cell>
          <cell r="Z471">
            <v>35082</v>
          </cell>
          <cell r="AA471">
            <v>34175</v>
          </cell>
          <cell r="AB471">
            <v>31241</v>
          </cell>
          <cell r="AC471">
            <v>31437</v>
          </cell>
          <cell r="AD471">
            <v>32294</v>
          </cell>
          <cell r="AE471">
            <v>27057</v>
          </cell>
        </row>
        <row r="472">
          <cell r="E472" t="str">
            <v>WV Industrial Other Coal</v>
          </cell>
          <cell r="F472">
            <v>72621</v>
          </cell>
          <cell r="G472">
            <v>57728</v>
          </cell>
          <cell r="H472">
            <v>56526</v>
          </cell>
          <cell r="I472">
            <v>60006</v>
          </cell>
          <cell r="J472">
            <v>65869</v>
          </cell>
          <cell r="K472">
            <v>49541</v>
          </cell>
          <cell r="L472">
            <v>40645</v>
          </cell>
          <cell r="M472">
            <v>42192</v>
          </cell>
          <cell r="N472">
            <v>47408</v>
          </cell>
          <cell r="O472">
            <v>39610</v>
          </cell>
          <cell r="P472">
            <v>40265</v>
          </cell>
          <cell r="Q472">
            <v>41123</v>
          </cell>
          <cell r="R472">
            <v>39081</v>
          </cell>
          <cell r="S472">
            <v>35287</v>
          </cell>
          <cell r="T472">
            <v>36864</v>
          </cell>
          <cell r="U472">
            <v>28546</v>
          </cell>
          <cell r="V472">
            <v>27356</v>
          </cell>
          <cell r="W472">
            <v>27295</v>
          </cell>
          <cell r="X472">
            <v>23320</v>
          </cell>
          <cell r="Y472">
            <v>19365</v>
          </cell>
          <cell r="Z472">
            <v>23457</v>
          </cell>
          <cell r="AA472">
            <v>22564</v>
          </cell>
          <cell r="AB472">
            <v>25266</v>
          </cell>
          <cell r="AC472">
            <v>25293</v>
          </cell>
          <cell r="AD472">
            <v>23067</v>
          </cell>
          <cell r="AE472">
            <v>21770</v>
          </cell>
        </row>
        <row r="473">
          <cell r="E473" t="str">
            <v>WY Industrial Other Coal</v>
          </cell>
          <cell r="F473">
            <v>41188</v>
          </cell>
          <cell r="G473">
            <v>41804</v>
          </cell>
          <cell r="H473">
            <v>44888</v>
          </cell>
          <cell r="I473">
            <v>39862</v>
          </cell>
          <cell r="J473">
            <v>40609</v>
          </cell>
          <cell r="K473">
            <v>42497</v>
          </cell>
          <cell r="L473">
            <v>40175</v>
          </cell>
          <cell r="M473">
            <v>42275</v>
          </cell>
          <cell r="N473">
            <v>42528</v>
          </cell>
          <cell r="O473">
            <v>42404</v>
          </cell>
          <cell r="P473">
            <v>38473</v>
          </cell>
          <cell r="Q473">
            <v>33180</v>
          </cell>
          <cell r="R473">
            <v>30930</v>
          </cell>
          <cell r="S473">
            <v>32043</v>
          </cell>
          <cell r="T473">
            <v>32390</v>
          </cell>
          <cell r="U473">
            <v>31552</v>
          </cell>
          <cell r="V473">
            <v>33407</v>
          </cell>
          <cell r="W473">
            <v>34489</v>
          </cell>
          <cell r="X473">
            <v>34605</v>
          </cell>
          <cell r="Y473">
            <v>30465</v>
          </cell>
          <cell r="Z473">
            <v>31058</v>
          </cell>
          <cell r="AA473">
            <v>32555</v>
          </cell>
          <cell r="AB473">
            <v>31064</v>
          </cell>
          <cell r="AC473">
            <v>31406</v>
          </cell>
          <cell r="AD473">
            <v>31935</v>
          </cell>
          <cell r="AE473">
            <v>29342</v>
          </cell>
        </row>
        <row r="474">
          <cell r="E474" t="str">
            <v>AK Residential Coal</v>
          </cell>
          <cell r="F474">
            <v>1560</v>
          </cell>
          <cell r="G474">
            <v>1433</v>
          </cell>
          <cell r="H474">
            <v>1463</v>
          </cell>
          <cell r="I474">
            <v>1601</v>
          </cell>
          <cell r="J474">
            <v>1231</v>
          </cell>
          <cell r="K474">
            <v>1074</v>
          </cell>
          <cell r="L474">
            <v>899</v>
          </cell>
          <cell r="M474">
            <v>877</v>
          </cell>
          <cell r="N474">
            <v>916</v>
          </cell>
          <cell r="O474">
            <v>1034</v>
          </cell>
          <cell r="P474">
            <v>898</v>
          </cell>
          <cell r="Q474">
            <v>812</v>
          </cell>
          <cell r="R474">
            <v>881</v>
          </cell>
          <cell r="S474">
            <v>909</v>
          </cell>
          <cell r="T474">
            <v>776</v>
          </cell>
          <cell r="U474">
            <v>631</v>
          </cell>
          <cell r="V474">
            <v>783</v>
          </cell>
          <cell r="W474">
            <v>739</v>
          </cell>
          <cell r="X474">
            <v>0</v>
          </cell>
          <cell r="Y474">
            <v>0</v>
          </cell>
          <cell r="Z474">
            <v>0</v>
          </cell>
          <cell r="AA474">
            <v>0</v>
          </cell>
          <cell r="AB474">
            <v>0</v>
          </cell>
          <cell r="AC474">
            <v>0</v>
          </cell>
          <cell r="AD474">
            <v>0</v>
          </cell>
          <cell r="AE474">
            <v>0</v>
          </cell>
        </row>
        <row r="475">
          <cell r="E475" t="str">
            <v>AL Residential Coal</v>
          </cell>
          <cell r="F475">
            <v>515</v>
          </cell>
          <cell r="G475">
            <v>74</v>
          </cell>
          <cell r="H475">
            <v>386</v>
          </cell>
          <cell r="I475">
            <v>175</v>
          </cell>
          <cell r="J475">
            <v>39</v>
          </cell>
          <cell r="K475">
            <v>23</v>
          </cell>
          <cell r="L475">
            <v>130</v>
          </cell>
          <cell r="M475">
            <v>197</v>
          </cell>
          <cell r="N475">
            <v>25</v>
          </cell>
          <cell r="O475">
            <v>71</v>
          </cell>
          <cell r="P475">
            <v>148</v>
          </cell>
          <cell r="Q475">
            <v>34</v>
          </cell>
          <cell r="R475">
            <v>11</v>
          </cell>
          <cell r="S475">
            <v>9</v>
          </cell>
          <cell r="T475">
            <v>1</v>
          </cell>
          <cell r="U475">
            <v>4</v>
          </cell>
          <cell r="V475">
            <v>56</v>
          </cell>
          <cell r="W475">
            <v>2</v>
          </cell>
          <cell r="X475">
            <v>0</v>
          </cell>
          <cell r="Y475">
            <v>0</v>
          </cell>
          <cell r="Z475">
            <v>0</v>
          </cell>
          <cell r="AA475">
            <v>0</v>
          </cell>
          <cell r="AB475">
            <v>0</v>
          </cell>
          <cell r="AC475">
            <v>0</v>
          </cell>
          <cell r="AD475">
            <v>0</v>
          </cell>
          <cell r="AE475">
            <v>0</v>
          </cell>
        </row>
        <row r="476">
          <cell r="E476" t="str">
            <v>AR Residential Coal</v>
          </cell>
          <cell r="F476">
            <v>1</v>
          </cell>
          <cell r="G476">
            <v>2</v>
          </cell>
          <cell r="H476">
            <v>9</v>
          </cell>
          <cell r="I476">
            <v>4</v>
          </cell>
          <cell r="J476">
            <v>1</v>
          </cell>
          <cell r="K476">
            <v>0</v>
          </cell>
          <cell r="L476">
            <v>0</v>
          </cell>
          <cell r="M476">
            <v>0</v>
          </cell>
          <cell r="N476">
            <v>0</v>
          </cell>
          <cell r="O476">
            <v>0</v>
          </cell>
          <cell r="P476">
            <v>0</v>
          </cell>
          <cell r="Q476">
            <v>0</v>
          </cell>
          <cell r="R476">
            <v>0</v>
          </cell>
          <cell r="S476">
            <v>0</v>
          </cell>
          <cell r="T476">
            <v>0</v>
          </cell>
          <cell r="U476">
            <v>0</v>
          </cell>
          <cell r="V476">
            <v>0</v>
          </cell>
          <cell r="W476">
            <v>3</v>
          </cell>
          <cell r="X476">
            <v>0</v>
          </cell>
          <cell r="Y476">
            <v>0</v>
          </cell>
          <cell r="Z476">
            <v>0</v>
          </cell>
          <cell r="AA476">
            <v>0</v>
          </cell>
          <cell r="AB476">
            <v>0</v>
          </cell>
          <cell r="AC476">
            <v>0</v>
          </cell>
          <cell r="AD476">
            <v>0</v>
          </cell>
          <cell r="AE476">
            <v>0</v>
          </cell>
        </row>
        <row r="477">
          <cell r="E477" t="str">
            <v>AZ Residential Coal</v>
          </cell>
          <cell r="F477">
            <v>0</v>
          </cell>
          <cell r="G477">
            <v>1</v>
          </cell>
          <cell r="H477">
            <v>14</v>
          </cell>
          <cell r="I477">
            <v>4</v>
          </cell>
          <cell r="J477">
            <v>0</v>
          </cell>
          <cell r="K477">
            <v>14</v>
          </cell>
          <cell r="L477">
            <v>0</v>
          </cell>
          <cell r="M477">
            <v>0</v>
          </cell>
          <cell r="N477">
            <v>1</v>
          </cell>
          <cell r="O477">
            <v>0</v>
          </cell>
          <cell r="P477">
            <v>0</v>
          </cell>
          <cell r="Q477">
            <v>1</v>
          </cell>
          <cell r="R477">
            <v>2</v>
          </cell>
          <cell r="S477">
            <v>2</v>
          </cell>
          <cell r="T477">
            <v>2</v>
          </cell>
          <cell r="U477">
            <v>2</v>
          </cell>
          <cell r="V477">
            <v>1</v>
          </cell>
          <cell r="W477">
            <v>1</v>
          </cell>
          <cell r="X477">
            <v>0</v>
          </cell>
          <cell r="Y477">
            <v>0</v>
          </cell>
          <cell r="Z477">
            <v>0</v>
          </cell>
          <cell r="AA477">
            <v>0</v>
          </cell>
          <cell r="AB477">
            <v>0</v>
          </cell>
          <cell r="AC477">
            <v>0</v>
          </cell>
          <cell r="AD477">
            <v>0</v>
          </cell>
          <cell r="AE477">
            <v>0</v>
          </cell>
        </row>
        <row r="478">
          <cell r="E478" t="str">
            <v>CA Residential Coal</v>
          </cell>
          <cell r="F478">
            <v>116</v>
          </cell>
          <cell r="G478">
            <v>185</v>
          </cell>
          <cell r="H478">
            <v>1</v>
          </cell>
          <cell r="I478">
            <v>593</v>
          </cell>
          <cell r="J478">
            <v>579</v>
          </cell>
          <cell r="K478">
            <v>402</v>
          </cell>
          <cell r="L478">
            <v>495</v>
          </cell>
          <cell r="M478">
            <v>276</v>
          </cell>
          <cell r="N478">
            <v>300</v>
          </cell>
          <cell r="O478">
            <v>79</v>
          </cell>
          <cell r="P478">
            <v>62</v>
          </cell>
          <cell r="Q478">
            <v>0</v>
          </cell>
          <cell r="R478">
            <v>0</v>
          </cell>
          <cell r="S478">
            <v>1</v>
          </cell>
          <cell r="T478">
            <v>19</v>
          </cell>
          <cell r="U478">
            <v>36</v>
          </cell>
          <cell r="V478">
            <v>3</v>
          </cell>
          <cell r="W478">
            <v>0</v>
          </cell>
          <cell r="X478">
            <v>0</v>
          </cell>
          <cell r="Y478">
            <v>0</v>
          </cell>
          <cell r="Z478">
            <v>0</v>
          </cell>
          <cell r="AA478">
            <v>0</v>
          </cell>
          <cell r="AB478">
            <v>0</v>
          </cell>
          <cell r="AC478">
            <v>0</v>
          </cell>
          <cell r="AD478">
            <v>0</v>
          </cell>
          <cell r="AE478">
            <v>0</v>
          </cell>
        </row>
        <row r="479">
          <cell r="E479" t="str">
            <v>CO Residential Coal</v>
          </cell>
          <cell r="F479">
            <v>248</v>
          </cell>
          <cell r="G479">
            <v>251</v>
          </cell>
          <cell r="H479">
            <v>220</v>
          </cell>
          <cell r="I479">
            <v>148</v>
          </cell>
          <cell r="J479">
            <v>76</v>
          </cell>
          <cell r="K479">
            <v>57</v>
          </cell>
          <cell r="L479">
            <v>35</v>
          </cell>
          <cell r="M479">
            <v>133</v>
          </cell>
          <cell r="N479">
            <v>43</v>
          </cell>
          <cell r="O479">
            <v>276</v>
          </cell>
          <cell r="P479">
            <v>191</v>
          </cell>
          <cell r="Q479">
            <v>718</v>
          </cell>
          <cell r="R479">
            <v>615</v>
          </cell>
          <cell r="S479">
            <v>807</v>
          </cell>
          <cell r="T479">
            <v>499</v>
          </cell>
          <cell r="U479">
            <v>237</v>
          </cell>
          <cell r="V479">
            <v>133</v>
          </cell>
          <cell r="W479">
            <v>29</v>
          </cell>
          <cell r="X479">
            <v>0</v>
          </cell>
          <cell r="Y479">
            <v>0</v>
          </cell>
          <cell r="Z479">
            <v>0</v>
          </cell>
          <cell r="AA479">
            <v>0</v>
          </cell>
          <cell r="AB479">
            <v>0</v>
          </cell>
          <cell r="AC479">
            <v>0</v>
          </cell>
          <cell r="AD479">
            <v>0</v>
          </cell>
          <cell r="AE479">
            <v>0</v>
          </cell>
        </row>
        <row r="480">
          <cell r="E480" t="str">
            <v>CT Residential Coal</v>
          </cell>
          <cell r="F480">
            <v>60</v>
          </cell>
          <cell r="G480">
            <v>59</v>
          </cell>
          <cell r="H480">
            <v>89</v>
          </cell>
          <cell r="I480">
            <v>56</v>
          </cell>
          <cell r="J480">
            <v>45</v>
          </cell>
          <cell r="K480">
            <v>77</v>
          </cell>
          <cell r="L480">
            <v>17</v>
          </cell>
          <cell r="M480">
            <v>20</v>
          </cell>
          <cell r="N480">
            <v>19</v>
          </cell>
          <cell r="O480">
            <v>17</v>
          </cell>
          <cell r="P480">
            <v>11</v>
          </cell>
          <cell r="Q480">
            <v>11</v>
          </cell>
          <cell r="R480">
            <v>12</v>
          </cell>
          <cell r="S480">
            <v>13</v>
          </cell>
          <cell r="T480">
            <v>10</v>
          </cell>
          <cell r="U480">
            <v>10</v>
          </cell>
          <cell r="V480">
            <v>8</v>
          </cell>
          <cell r="W480">
            <v>8</v>
          </cell>
          <cell r="X480">
            <v>0</v>
          </cell>
          <cell r="Y480">
            <v>0</v>
          </cell>
          <cell r="Z480">
            <v>0</v>
          </cell>
          <cell r="AA480">
            <v>0</v>
          </cell>
          <cell r="AB480">
            <v>0</v>
          </cell>
          <cell r="AC480">
            <v>0</v>
          </cell>
          <cell r="AD480">
            <v>0</v>
          </cell>
          <cell r="AE480">
            <v>0</v>
          </cell>
        </row>
        <row r="481">
          <cell r="E481" t="str">
            <v>DC Residential Coal</v>
          </cell>
          <cell r="F481">
            <v>347</v>
          </cell>
          <cell r="G481">
            <v>298</v>
          </cell>
          <cell r="H481">
            <v>226</v>
          </cell>
          <cell r="I481">
            <v>230</v>
          </cell>
          <cell r="J481">
            <v>175</v>
          </cell>
          <cell r="K481">
            <v>19</v>
          </cell>
          <cell r="L481">
            <v>69</v>
          </cell>
          <cell r="M481">
            <v>108</v>
          </cell>
          <cell r="N481">
            <v>17</v>
          </cell>
          <cell r="O481">
            <v>18</v>
          </cell>
          <cell r="P481">
            <v>19</v>
          </cell>
          <cell r="Q481">
            <v>82</v>
          </cell>
          <cell r="R481">
            <v>12</v>
          </cell>
          <cell r="S481">
            <v>22</v>
          </cell>
          <cell r="T481">
            <v>74</v>
          </cell>
          <cell r="U481">
            <v>75</v>
          </cell>
          <cell r="V481">
            <v>0</v>
          </cell>
          <cell r="W481">
            <v>50</v>
          </cell>
          <cell r="X481">
            <v>0</v>
          </cell>
          <cell r="Y481">
            <v>0</v>
          </cell>
          <cell r="Z481">
            <v>0</v>
          </cell>
          <cell r="AA481">
            <v>0</v>
          </cell>
          <cell r="AB481">
            <v>0</v>
          </cell>
          <cell r="AC481">
            <v>0</v>
          </cell>
          <cell r="AD481">
            <v>0</v>
          </cell>
          <cell r="AE481">
            <v>0</v>
          </cell>
        </row>
        <row r="482">
          <cell r="E482" t="str">
            <v>DE Residential Coal</v>
          </cell>
          <cell r="F482">
            <v>109</v>
          </cell>
          <cell r="G482">
            <v>90</v>
          </cell>
          <cell r="H482">
            <v>1</v>
          </cell>
          <cell r="I482">
            <v>210</v>
          </cell>
          <cell r="J482">
            <v>107</v>
          </cell>
          <cell r="K482">
            <v>3</v>
          </cell>
          <cell r="L482">
            <v>15</v>
          </cell>
          <cell r="M482">
            <v>17</v>
          </cell>
          <cell r="N482">
            <v>21</v>
          </cell>
          <cell r="O482">
            <v>3</v>
          </cell>
          <cell r="P482">
            <v>3</v>
          </cell>
          <cell r="Q482">
            <v>3</v>
          </cell>
          <cell r="R482">
            <v>0</v>
          </cell>
          <cell r="S482">
            <v>0</v>
          </cell>
          <cell r="T482">
            <v>0</v>
          </cell>
          <cell r="U482">
            <v>0</v>
          </cell>
          <cell r="V482">
            <v>1</v>
          </cell>
          <cell r="W482">
            <v>1</v>
          </cell>
          <cell r="X482">
            <v>0</v>
          </cell>
          <cell r="Y482">
            <v>0</v>
          </cell>
          <cell r="Z482">
            <v>0</v>
          </cell>
          <cell r="AA482">
            <v>0</v>
          </cell>
          <cell r="AB482">
            <v>0</v>
          </cell>
          <cell r="AC482">
            <v>0</v>
          </cell>
          <cell r="AD482">
            <v>0</v>
          </cell>
          <cell r="AE482">
            <v>0</v>
          </cell>
        </row>
        <row r="483">
          <cell r="E483" t="str">
            <v>FL Residential Coal</v>
          </cell>
          <cell r="F483">
            <v>23</v>
          </cell>
          <cell r="G483">
            <v>1</v>
          </cell>
          <cell r="H483">
            <v>69</v>
          </cell>
          <cell r="I483">
            <v>71</v>
          </cell>
          <cell r="J483">
            <v>76</v>
          </cell>
          <cell r="K483">
            <v>4</v>
          </cell>
          <cell r="L483">
            <v>3</v>
          </cell>
          <cell r="M483">
            <v>0</v>
          </cell>
          <cell r="N483">
            <v>16</v>
          </cell>
          <cell r="O483">
            <v>20</v>
          </cell>
          <cell r="P483">
            <v>26</v>
          </cell>
          <cell r="Q483">
            <v>154</v>
          </cell>
          <cell r="R483">
            <v>29</v>
          </cell>
          <cell r="S483">
            <v>25</v>
          </cell>
          <cell r="T483">
            <v>0</v>
          </cell>
          <cell r="U483">
            <v>1</v>
          </cell>
          <cell r="V483">
            <v>1</v>
          </cell>
          <cell r="W483">
            <v>1</v>
          </cell>
          <cell r="X483">
            <v>0</v>
          </cell>
          <cell r="Y483">
            <v>0</v>
          </cell>
          <cell r="Z483">
            <v>0</v>
          </cell>
          <cell r="AA483">
            <v>0</v>
          </cell>
          <cell r="AB483">
            <v>0</v>
          </cell>
          <cell r="AC483">
            <v>0</v>
          </cell>
          <cell r="AD483">
            <v>0</v>
          </cell>
          <cell r="AE483">
            <v>0</v>
          </cell>
        </row>
        <row r="484">
          <cell r="E484" t="str">
            <v>GA Residential Coal</v>
          </cell>
          <cell r="F484">
            <v>112</v>
          </cell>
          <cell r="G484">
            <v>36</v>
          </cell>
          <cell r="H484">
            <v>174</v>
          </cell>
          <cell r="I484">
            <v>99</v>
          </cell>
          <cell r="J484">
            <v>108</v>
          </cell>
          <cell r="K484">
            <v>193</v>
          </cell>
          <cell r="L484">
            <v>9</v>
          </cell>
          <cell r="M484">
            <v>47</v>
          </cell>
          <cell r="N484">
            <v>31</v>
          </cell>
          <cell r="O484">
            <v>51</v>
          </cell>
          <cell r="P484">
            <v>24</v>
          </cell>
          <cell r="Q484">
            <v>32</v>
          </cell>
          <cell r="R484">
            <v>16</v>
          </cell>
          <cell r="S484">
            <v>0</v>
          </cell>
          <cell r="T484">
            <v>17</v>
          </cell>
          <cell r="U484">
            <v>97</v>
          </cell>
          <cell r="V484">
            <v>0</v>
          </cell>
          <cell r="W484">
            <v>5</v>
          </cell>
          <cell r="X484">
            <v>0</v>
          </cell>
          <cell r="Y484">
            <v>0</v>
          </cell>
          <cell r="Z484">
            <v>0</v>
          </cell>
          <cell r="AA484">
            <v>0</v>
          </cell>
          <cell r="AB484">
            <v>0</v>
          </cell>
          <cell r="AC484">
            <v>0</v>
          </cell>
          <cell r="AD484">
            <v>0</v>
          </cell>
          <cell r="AE484">
            <v>0</v>
          </cell>
        </row>
        <row r="485">
          <cell r="E485" t="str">
            <v>HI Residential Coal</v>
          </cell>
          <cell r="F485">
            <v>0</v>
          </cell>
          <cell r="G485">
            <v>0</v>
          </cell>
          <cell r="H485">
            <v>0</v>
          </cell>
          <cell r="I485">
            <v>0</v>
          </cell>
          <cell r="J485">
            <v>0</v>
          </cell>
          <cell r="K485">
            <v>0</v>
          </cell>
          <cell r="L485">
            <v>0</v>
          </cell>
          <cell r="M485">
            <v>0</v>
          </cell>
          <cell r="N485">
            <v>0</v>
          </cell>
          <cell r="O485">
            <v>0</v>
          </cell>
          <cell r="P485">
            <v>0</v>
          </cell>
          <cell r="Q485">
            <v>0</v>
          </cell>
          <cell r="R485">
            <v>0</v>
          </cell>
          <cell r="S485">
            <v>0</v>
          </cell>
          <cell r="T485">
            <v>0</v>
          </cell>
          <cell r="U485">
            <v>0</v>
          </cell>
          <cell r="V485">
            <v>0</v>
          </cell>
          <cell r="W485">
            <v>0</v>
          </cell>
          <cell r="X485">
            <v>0</v>
          </cell>
          <cell r="Y485">
            <v>0</v>
          </cell>
          <cell r="Z485">
            <v>0</v>
          </cell>
          <cell r="AA485">
            <v>0</v>
          </cell>
          <cell r="AB485">
            <v>0</v>
          </cell>
          <cell r="AC485">
            <v>0</v>
          </cell>
          <cell r="AD485">
            <v>0</v>
          </cell>
          <cell r="AE485">
            <v>0</v>
          </cell>
        </row>
        <row r="486">
          <cell r="E486" t="str">
            <v>IA Residential Coal</v>
          </cell>
          <cell r="F486">
            <v>1176</v>
          </cell>
          <cell r="G486">
            <v>966</v>
          </cell>
          <cell r="H486">
            <v>273</v>
          </cell>
          <cell r="I486">
            <v>297</v>
          </cell>
          <cell r="J486">
            <v>143</v>
          </cell>
          <cell r="K486">
            <v>284</v>
          </cell>
          <cell r="L486">
            <v>653</v>
          </cell>
          <cell r="M486">
            <v>968</v>
          </cell>
          <cell r="N486">
            <v>750</v>
          </cell>
          <cell r="O486">
            <v>1213</v>
          </cell>
          <cell r="P486">
            <v>749</v>
          </cell>
          <cell r="Q486">
            <v>732</v>
          </cell>
          <cell r="R486">
            <v>908</v>
          </cell>
          <cell r="S486">
            <v>905</v>
          </cell>
          <cell r="T486">
            <v>414</v>
          </cell>
          <cell r="U486">
            <v>517</v>
          </cell>
          <cell r="V486">
            <v>639</v>
          </cell>
          <cell r="W486">
            <v>755</v>
          </cell>
          <cell r="X486">
            <v>0</v>
          </cell>
          <cell r="Y486">
            <v>0</v>
          </cell>
          <cell r="Z486">
            <v>0</v>
          </cell>
          <cell r="AA486">
            <v>0</v>
          </cell>
          <cell r="AB486">
            <v>0</v>
          </cell>
          <cell r="AC486">
            <v>0</v>
          </cell>
          <cell r="AD486">
            <v>0</v>
          </cell>
          <cell r="AE486">
            <v>0</v>
          </cell>
        </row>
        <row r="487">
          <cell r="E487" t="str">
            <v>ID Residential Coal</v>
          </cell>
          <cell r="F487">
            <v>272</v>
          </cell>
          <cell r="G487">
            <v>277</v>
          </cell>
          <cell r="H487">
            <v>205</v>
          </cell>
          <cell r="I487">
            <v>173</v>
          </cell>
          <cell r="J487">
            <v>135</v>
          </cell>
          <cell r="K487">
            <v>110</v>
          </cell>
          <cell r="L487">
            <v>73</v>
          </cell>
          <cell r="M487">
            <v>75</v>
          </cell>
          <cell r="N487">
            <v>125</v>
          </cell>
          <cell r="O487">
            <v>139</v>
          </cell>
          <cell r="P487">
            <v>47</v>
          </cell>
          <cell r="Q487">
            <v>47</v>
          </cell>
          <cell r="R487">
            <v>49</v>
          </cell>
          <cell r="S487">
            <v>38</v>
          </cell>
          <cell r="T487">
            <v>12</v>
          </cell>
          <cell r="U487">
            <v>21</v>
          </cell>
          <cell r="V487">
            <v>23</v>
          </cell>
          <cell r="W487">
            <v>103</v>
          </cell>
          <cell r="X487">
            <v>0</v>
          </cell>
          <cell r="Y487">
            <v>0</v>
          </cell>
          <cell r="Z487">
            <v>0</v>
          </cell>
          <cell r="AA487">
            <v>0</v>
          </cell>
          <cell r="AB487">
            <v>0</v>
          </cell>
          <cell r="AC487">
            <v>0</v>
          </cell>
          <cell r="AD487">
            <v>0</v>
          </cell>
          <cell r="AE487">
            <v>0</v>
          </cell>
        </row>
        <row r="488">
          <cell r="E488" t="str">
            <v>IL Residential Coal</v>
          </cell>
          <cell r="F488">
            <v>1190</v>
          </cell>
          <cell r="G488">
            <v>1045</v>
          </cell>
          <cell r="H488">
            <v>1163</v>
          </cell>
          <cell r="I488">
            <v>1062</v>
          </cell>
          <cell r="J488">
            <v>863</v>
          </cell>
          <cell r="K488">
            <v>653</v>
          </cell>
          <cell r="L488">
            <v>509</v>
          </cell>
          <cell r="M488">
            <v>740</v>
          </cell>
          <cell r="N488">
            <v>573</v>
          </cell>
          <cell r="O488">
            <v>477</v>
          </cell>
          <cell r="P488">
            <v>556</v>
          </cell>
          <cell r="Q488">
            <v>579</v>
          </cell>
          <cell r="R488">
            <v>479</v>
          </cell>
          <cell r="S488">
            <v>793</v>
          </cell>
          <cell r="T488">
            <v>572</v>
          </cell>
          <cell r="U488">
            <v>267</v>
          </cell>
          <cell r="V488">
            <v>276</v>
          </cell>
          <cell r="W488">
            <v>370</v>
          </cell>
          <cell r="X488">
            <v>0</v>
          </cell>
          <cell r="Y488">
            <v>0</v>
          </cell>
          <cell r="Z488">
            <v>0</v>
          </cell>
          <cell r="AA488">
            <v>0</v>
          </cell>
          <cell r="AB488">
            <v>0</v>
          </cell>
          <cell r="AC488">
            <v>0</v>
          </cell>
          <cell r="AD488">
            <v>0</v>
          </cell>
          <cell r="AE488">
            <v>0</v>
          </cell>
        </row>
        <row r="489">
          <cell r="E489" t="str">
            <v>IN Residential Coal</v>
          </cell>
          <cell r="F489">
            <v>2475</v>
          </cell>
          <cell r="G489">
            <v>1749</v>
          </cell>
          <cell r="H489">
            <v>1662</v>
          </cell>
          <cell r="I489">
            <v>1380</v>
          </cell>
          <cell r="J489">
            <v>1209</v>
          </cell>
          <cell r="K489">
            <v>831</v>
          </cell>
          <cell r="L489">
            <v>951</v>
          </cell>
          <cell r="M489">
            <v>965</v>
          </cell>
          <cell r="N489">
            <v>928</v>
          </cell>
          <cell r="O489">
            <v>1029</v>
          </cell>
          <cell r="P489">
            <v>712</v>
          </cell>
          <cell r="Q489">
            <v>615</v>
          </cell>
          <cell r="R489">
            <v>883</v>
          </cell>
          <cell r="S489">
            <v>1039</v>
          </cell>
          <cell r="T489">
            <v>959</v>
          </cell>
          <cell r="U489">
            <v>461</v>
          </cell>
          <cell r="V489">
            <v>116</v>
          </cell>
          <cell r="W489">
            <v>392</v>
          </cell>
          <cell r="X489">
            <v>0</v>
          </cell>
          <cell r="Y489">
            <v>0</v>
          </cell>
          <cell r="Z489">
            <v>0</v>
          </cell>
          <cell r="AA489">
            <v>0</v>
          </cell>
          <cell r="AB489">
            <v>0</v>
          </cell>
          <cell r="AC489">
            <v>0</v>
          </cell>
          <cell r="AD489">
            <v>0</v>
          </cell>
          <cell r="AE489">
            <v>0</v>
          </cell>
        </row>
        <row r="490">
          <cell r="E490" t="str">
            <v>KS Residential Coal</v>
          </cell>
          <cell r="F490">
            <v>2</v>
          </cell>
          <cell r="G490">
            <v>2</v>
          </cell>
          <cell r="H490">
            <v>1</v>
          </cell>
          <cell r="I490">
            <v>94</v>
          </cell>
          <cell r="J490">
            <v>119</v>
          </cell>
          <cell r="K490">
            <v>117</v>
          </cell>
          <cell r="L490">
            <v>226</v>
          </cell>
          <cell r="M490">
            <v>6</v>
          </cell>
          <cell r="N490">
            <v>0</v>
          </cell>
          <cell r="O490">
            <v>20</v>
          </cell>
          <cell r="P490">
            <v>29</v>
          </cell>
          <cell r="Q490">
            <v>1</v>
          </cell>
          <cell r="R490">
            <v>1</v>
          </cell>
          <cell r="S490">
            <v>0</v>
          </cell>
          <cell r="T490">
            <v>0</v>
          </cell>
          <cell r="U490">
            <v>0</v>
          </cell>
          <cell r="V490">
            <v>0</v>
          </cell>
          <cell r="W490">
            <v>0</v>
          </cell>
          <cell r="X490">
            <v>0</v>
          </cell>
          <cell r="Y490">
            <v>0</v>
          </cell>
          <cell r="Z490">
            <v>0</v>
          </cell>
          <cell r="AA490">
            <v>0</v>
          </cell>
          <cell r="AB490">
            <v>0</v>
          </cell>
          <cell r="AC490">
            <v>0</v>
          </cell>
          <cell r="AD490">
            <v>0</v>
          </cell>
          <cell r="AE490">
            <v>0</v>
          </cell>
        </row>
        <row r="491">
          <cell r="E491" t="str">
            <v>KY Residential Coal</v>
          </cell>
          <cell r="F491">
            <v>737</v>
          </cell>
          <cell r="G491">
            <v>832</v>
          </cell>
          <cell r="H491">
            <v>946</v>
          </cell>
          <cell r="I491">
            <v>1191</v>
          </cell>
          <cell r="J491">
            <v>1064</v>
          </cell>
          <cell r="K491">
            <v>421</v>
          </cell>
          <cell r="L491">
            <v>342</v>
          </cell>
          <cell r="M491">
            <v>906</v>
          </cell>
          <cell r="N491">
            <v>650</v>
          </cell>
          <cell r="O491">
            <v>1263</v>
          </cell>
          <cell r="P491">
            <v>555</v>
          </cell>
          <cell r="Q491">
            <v>596</v>
          </cell>
          <cell r="R491">
            <v>748</v>
          </cell>
          <cell r="S491">
            <v>643</v>
          </cell>
          <cell r="T491">
            <v>661</v>
          </cell>
          <cell r="U491">
            <v>557</v>
          </cell>
          <cell r="V491">
            <v>279</v>
          </cell>
          <cell r="W491">
            <v>322</v>
          </cell>
          <cell r="X491">
            <v>0</v>
          </cell>
          <cell r="Y491">
            <v>0</v>
          </cell>
          <cell r="Z491">
            <v>0</v>
          </cell>
          <cell r="AA491">
            <v>0</v>
          </cell>
          <cell r="AB491">
            <v>0</v>
          </cell>
          <cell r="AC491">
            <v>0</v>
          </cell>
          <cell r="AD491">
            <v>0</v>
          </cell>
          <cell r="AE491">
            <v>0</v>
          </cell>
        </row>
        <row r="492">
          <cell r="E492" t="str">
            <v>LA Residential Coal</v>
          </cell>
          <cell r="F492">
            <v>0</v>
          </cell>
          <cell r="G492">
            <v>0</v>
          </cell>
          <cell r="H492">
            <v>0</v>
          </cell>
          <cell r="I492">
            <v>4</v>
          </cell>
          <cell r="J492">
            <v>0</v>
          </cell>
          <cell r="K492">
            <v>16</v>
          </cell>
          <cell r="L492">
            <v>0</v>
          </cell>
          <cell r="M492">
            <v>0</v>
          </cell>
          <cell r="N492">
            <v>0</v>
          </cell>
          <cell r="O492">
            <v>0</v>
          </cell>
          <cell r="P492">
            <v>0</v>
          </cell>
          <cell r="Q492">
            <v>0</v>
          </cell>
          <cell r="R492">
            <v>0</v>
          </cell>
          <cell r="S492">
            <v>0</v>
          </cell>
          <cell r="T492">
            <v>0</v>
          </cell>
          <cell r="U492">
            <v>0</v>
          </cell>
          <cell r="V492">
            <v>0</v>
          </cell>
          <cell r="W492">
            <v>0</v>
          </cell>
          <cell r="X492">
            <v>0</v>
          </cell>
          <cell r="Y492">
            <v>0</v>
          </cell>
          <cell r="Z492">
            <v>0</v>
          </cell>
          <cell r="AA492">
            <v>0</v>
          </cell>
          <cell r="AB492">
            <v>0</v>
          </cell>
          <cell r="AC492">
            <v>0</v>
          </cell>
          <cell r="AD492">
            <v>0</v>
          </cell>
          <cell r="AE492">
            <v>0</v>
          </cell>
        </row>
        <row r="493">
          <cell r="E493" t="str">
            <v>MA Residential Coal</v>
          </cell>
          <cell r="F493">
            <v>316</v>
          </cell>
          <cell r="G493">
            <v>120</v>
          </cell>
          <cell r="H493">
            <v>259</v>
          </cell>
          <cell r="I493">
            <v>193</v>
          </cell>
          <cell r="J493">
            <v>83</v>
          </cell>
          <cell r="K493">
            <v>87</v>
          </cell>
          <cell r="L493">
            <v>98</v>
          </cell>
          <cell r="M493">
            <v>79</v>
          </cell>
          <cell r="N493">
            <v>78</v>
          </cell>
          <cell r="O493">
            <v>122</v>
          </cell>
          <cell r="P493">
            <v>48</v>
          </cell>
          <cell r="Q493">
            <v>45</v>
          </cell>
          <cell r="R493">
            <v>260</v>
          </cell>
          <cell r="S493">
            <v>166</v>
          </cell>
          <cell r="T493">
            <v>86</v>
          </cell>
          <cell r="U493">
            <v>86</v>
          </cell>
          <cell r="V493">
            <v>36</v>
          </cell>
          <cell r="W493">
            <v>58</v>
          </cell>
          <cell r="X493">
            <v>0</v>
          </cell>
          <cell r="Y493">
            <v>0</v>
          </cell>
          <cell r="Z493">
            <v>0</v>
          </cell>
          <cell r="AA493">
            <v>0</v>
          </cell>
          <cell r="AB493">
            <v>0</v>
          </cell>
          <cell r="AC493">
            <v>0</v>
          </cell>
          <cell r="AD493">
            <v>0</v>
          </cell>
          <cell r="AE493">
            <v>0</v>
          </cell>
        </row>
        <row r="494">
          <cell r="E494" t="str">
            <v>MD Residential Coal</v>
          </cell>
          <cell r="F494">
            <v>241</v>
          </cell>
          <cell r="G494">
            <v>190</v>
          </cell>
          <cell r="H494">
            <v>60</v>
          </cell>
          <cell r="I494">
            <v>67</v>
          </cell>
          <cell r="J494">
            <v>136</v>
          </cell>
          <cell r="K494">
            <v>959</v>
          </cell>
          <cell r="L494">
            <v>123</v>
          </cell>
          <cell r="M494">
            <v>152</v>
          </cell>
          <cell r="N494">
            <v>148</v>
          </cell>
          <cell r="O494">
            <v>140</v>
          </cell>
          <cell r="P494">
            <v>230</v>
          </cell>
          <cell r="Q494">
            <v>207</v>
          </cell>
          <cell r="R494">
            <v>9</v>
          </cell>
          <cell r="S494">
            <v>18</v>
          </cell>
          <cell r="T494">
            <v>139</v>
          </cell>
          <cell r="U494">
            <v>62</v>
          </cell>
          <cell r="V494">
            <v>94</v>
          </cell>
          <cell r="W494">
            <v>90</v>
          </cell>
          <cell r="X494">
            <v>0</v>
          </cell>
          <cell r="Y494">
            <v>0</v>
          </cell>
          <cell r="Z494">
            <v>0</v>
          </cell>
          <cell r="AA494">
            <v>0</v>
          </cell>
          <cell r="AB494">
            <v>0</v>
          </cell>
          <cell r="AC494">
            <v>0</v>
          </cell>
          <cell r="AD494">
            <v>0</v>
          </cell>
          <cell r="AE494">
            <v>0</v>
          </cell>
        </row>
        <row r="495">
          <cell r="E495" t="str">
            <v>ME Residential Coal</v>
          </cell>
          <cell r="F495">
            <v>214</v>
          </cell>
          <cell r="G495">
            <v>59</v>
          </cell>
          <cell r="H495">
            <v>162</v>
          </cell>
          <cell r="I495">
            <v>115</v>
          </cell>
          <cell r="J495">
            <v>23</v>
          </cell>
          <cell r="K495">
            <v>10</v>
          </cell>
          <cell r="L495">
            <v>12</v>
          </cell>
          <cell r="M495">
            <v>11</v>
          </cell>
          <cell r="N495">
            <v>9</v>
          </cell>
          <cell r="O495">
            <v>9</v>
          </cell>
          <cell r="P495">
            <v>9</v>
          </cell>
          <cell r="Q495">
            <v>8</v>
          </cell>
          <cell r="R495">
            <v>6</v>
          </cell>
          <cell r="S495">
            <v>7</v>
          </cell>
          <cell r="T495">
            <v>5</v>
          </cell>
          <cell r="U495">
            <v>6</v>
          </cell>
          <cell r="V495">
            <v>6</v>
          </cell>
          <cell r="W495">
            <v>6</v>
          </cell>
          <cell r="X495">
            <v>0</v>
          </cell>
          <cell r="Y495">
            <v>0</v>
          </cell>
          <cell r="Z495">
            <v>0</v>
          </cell>
          <cell r="AA495">
            <v>0</v>
          </cell>
          <cell r="AB495">
            <v>0</v>
          </cell>
          <cell r="AC495">
            <v>0</v>
          </cell>
          <cell r="AD495">
            <v>0</v>
          </cell>
          <cell r="AE495">
            <v>0</v>
          </cell>
        </row>
        <row r="496">
          <cell r="E496" t="str">
            <v>MI Residential Coal</v>
          </cell>
          <cell r="F496">
            <v>1328</v>
          </cell>
          <cell r="G496">
            <v>1183</v>
          </cell>
          <cell r="H496">
            <v>848</v>
          </cell>
          <cell r="I496">
            <v>1054</v>
          </cell>
          <cell r="J496">
            <v>1066</v>
          </cell>
          <cell r="K496">
            <v>814</v>
          </cell>
          <cell r="L496">
            <v>805</v>
          </cell>
          <cell r="M496">
            <v>509</v>
          </cell>
          <cell r="N496">
            <v>396</v>
          </cell>
          <cell r="O496">
            <v>60</v>
          </cell>
          <cell r="P496">
            <v>38</v>
          </cell>
          <cell r="Q496">
            <v>23</v>
          </cell>
          <cell r="R496">
            <v>754</v>
          </cell>
          <cell r="S496">
            <v>99</v>
          </cell>
          <cell r="T496">
            <v>439</v>
          </cell>
          <cell r="U496">
            <v>298</v>
          </cell>
          <cell r="V496">
            <v>19</v>
          </cell>
          <cell r="W496">
            <v>422</v>
          </cell>
          <cell r="X496">
            <v>0</v>
          </cell>
          <cell r="Y496">
            <v>0</v>
          </cell>
          <cell r="Z496">
            <v>0</v>
          </cell>
          <cell r="AA496">
            <v>0</v>
          </cell>
          <cell r="AB496">
            <v>0</v>
          </cell>
          <cell r="AC496">
            <v>0</v>
          </cell>
          <cell r="AD496">
            <v>0</v>
          </cell>
          <cell r="AE496">
            <v>0</v>
          </cell>
        </row>
        <row r="497">
          <cell r="E497" t="str">
            <v>MN Residential Coal</v>
          </cell>
          <cell r="F497">
            <v>639</v>
          </cell>
          <cell r="G497">
            <v>301</v>
          </cell>
          <cell r="H497">
            <v>79</v>
          </cell>
          <cell r="I497">
            <v>355</v>
          </cell>
          <cell r="J497">
            <v>673</v>
          </cell>
          <cell r="K497">
            <v>694</v>
          </cell>
          <cell r="L497">
            <v>328</v>
          </cell>
          <cell r="M497">
            <v>213</v>
          </cell>
          <cell r="N497">
            <v>88</v>
          </cell>
          <cell r="O497">
            <v>34</v>
          </cell>
          <cell r="P497">
            <v>11</v>
          </cell>
          <cell r="Q497">
            <v>4</v>
          </cell>
          <cell r="R497">
            <v>221</v>
          </cell>
          <cell r="S497">
            <v>3</v>
          </cell>
          <cell r="T497">
            <v>0</v>
          </cell>
          <cell r="U497">
            <v>113</v>
          </cell>
          <cell r="V497">
            <v>145</v>
          </cell>
          <cell r="W497">
            <v>123</v>
          </cell>
          <cell r="X497">
            <v>0</v>
          </cell>
          <cell r="Y497">
            <v>0</v>
          </cell>
          <cell r="Z497">
            <v>0</v>
          </cell>
          <cell r="AA497">
            <v>0</v>
          </cell>
          <cell r="AB497">
            <v>0</v>
          </cell>
          <cell r="AC497">
            <v>0</v>
          </cell>
          <cell r="AD497">
            <v>0</v>
          </cell>
          <cell r="AE497">
            <v>0</v>
          </cell>
        </row>
        <row r="498">
          <cell r="E498" t="str">
            <v>MO Residential Coal</v>
          </cell>
          <cell r="F498">
            <v>1246</v>
          </cell>
          <cell r="G498">
            <v>996</v>
          </cell>
          <cell r="H498">
            <v>900</v>
          </cell>
          <cell r="I498">
            <v>1048</v>
          </cell>
          <cell r="J498">
            <v>750</v>
          </cell>
          <cell r="K498">
            <v>620</v>
          </cell>
          <cell r="L498">
            <v>556</v>
          </cell>
          <cell r="M498">
            <v>668</v>
          </cell>
          <cell r="N498">
            <v>402</v>
          </cell>
          <cell r="O498">
            <v>608</v>
          </cell>
          <cell r="P498">
            <v>427</v>
          </cell>
          <cell r="Q498">
            <v>536</v>
          </cell>
          <cell r="R498">
            <v>521</v>
          </cell>
          <cell r="S498">
            <v>581</v>
          </cell>
          <cell r="T498">
            <v>448</v>
          </cell>
          <cell r="U498">
            <v>399</v>
          </cell>
          <cell r="V498">
            <v>452</v>
          </cell>
          <cell r="W498">
            <v>452</v>
          </cell>
          <cell r="X498">
            <v>0</v>
          </cell>
          <cell r="Y498">
            <v>0</v>
          </cell>
          <cell r="Z498">
            <v>0</v>
          </cell>
          <cell r="AA498">
            <v>0</v>
          </cell>
          <cell r="AB498">
            <v>0</v>
          </cell>
          <cell r="AC498">
            <v>0</v>
          </cell>
          <cell r="AD498">
            <v>0</v>
          </cell>
          <cell r="AE498">
            <v>0</v>
          </cell>
        </row>
        <row r="499">
          <cell r="E499" t="str">
            <v>MS Residential Coal</v>
          </cell>
          <cell r="F499">
            <v>0</v>
          </cell>
          <cell r="G499">
            <v>0</v>
          </cell>
          <cell r="H499">
            <v>1</v>
          </cell>
          <cell r="I499">
            <v>0</v>
          </cell>
          <cell r="J499">
            <v>0</v>
          </cell>
          <cell r="K499">
            <v>0</v>
          </cell>
          <cell r="L499">
            <v>0</v>
          </cell>
          <cell r="M499">
            <v>0</v>
          </cell>
          <cell r="N499">
            <v>0</v>
          </cell>
          <cell r="O499">
            <v>0</v>
          </cell>
          <cell r="P499">
            <v>0</v>
          </cell>
          <cell r="Q499">
            <v>0</v>
          </cell>
          <cell r="R499">
            <v>0</v>
          </cell>
          <cell r="S499">
            <v>0</v>
          </cell>
          <cell r="T499">
            <v>0</v>
          </cell>
          <cell r="U499">
            <v>0</v>
          </cell>
          <cell r="V499">
            <v>0</v>
          </cell>
          <cell r="W499">
            <v>0</v>
          </cell>
          <cell r="X499">
            <v>0</v>
          </cell>
          <cell r="Y499">
            <v>0</v>
          </cell>
          <cell r="Z499">
            <v>0</v>
          </cell>
          <cell r="AA499">
            <v>0</v>
          </cell>
          <cell r="AB499">
            <v>0</v>
          </cell>
          <cell r="AC499">
            <v>0</v>
          </cell>
          <cell r="AD499">
            <v>0</v>
          </cell>
          <cell r="AE499">
            <v>0</v>
          </cell>
        </row>
        <row r="500">
          <cell r="E500" t="str">
            <v>MT Residential Coal</v>
          </cell>
          <cell r="F500">
            <v>214</v>
          </cell>
          <cell r="G500">
            <v>146</v>
          </cell>
          <cell r="H500">
            <v>69</v>
          </cell>
          <cell r="I500">
            <v>37</v>
          </cell>
          <cell r="J500">
            <v>11</v>
          </cell>
          <cell r="K500">
            <v>28</v>
          </cell>
          <cell r="L500">
            <v>10</v>
          </cell>
          <cell r="M500">
            <v>163</v>
          </cell>
          <cell r="N500">
            <v>11</v>
          </cell>
          <cell r="O500">
            <v>6</v>
          </cell>
          <cell r="P500">
            <v>5</v>
          </cell>
          <cell r="Q500">
            <v>6</v>
          </cell>
          <cell r="R500">
            <v>7</v>
          </cell>
          <cell r="S500">
            <v>5</v>
          </cell>
          <cell r="T500">
            <v>196</v>
          </cell>
          <cell r="U500">
            <v>210</v>
          </cell>
          <cell r="V500">
            <v>228</v>
          </cell>
          <cell r="W500">
            <v>3</v>
          </cell>
          <cell r="X500">
            <v>0</v>
          </cell>
          <cell r="Y500">
            <v>0</v>
          </cell>
          <cell r="Z500">
            <v>0</v>
          </cell>
          <cell r="AA500">
            <v>0</v>
          </cell>
          <cell r="AB500">
            <v>0</v>
          </cell>
          <cell r="AC500">
            <v>0</v>
          </cell>
          <cell r="AD500">
            <v>0</v>
          </cell>
          <cell r="AE500">
            <v>0</v>
          </cell>
        </row>
        <row r="501">
          <cell r="E501" t="str">
            <v>NC Residential Coal</v>
          </cell>
          <cell r="F501">
            <v>788</v>
          </cell>
          <cell r="G501">
            <v>443</v>
          </cell>
          <cell r="H501">
            <v>917</v>
          </cell>
          <cell r="I501">
            <v>1031</v>
          </cell>
          <cell r="J501">
            <v>985</v>
          </cell>
          <cell r="K501">
            <v>732</v>
          </cell>
          <cell r="L501">
            <v>613</v>
          </cell>
          <cell r="M501">
            <v>528</v>
          </cell>
          <cell r="N501">
            <v>588</v>
          </cell>
          <cell r="O501">
            <v>486</v>
          </cell>
          <cell r="P501">
            <v>336</v>
          </cell>
          <cell r="Q501">
            <v>352</v>
          </cell>
          <cell r="R501">
            <v>393</v>
          </cell>
          <cell r="S501">
            <v>428</v>
          </cell>
          <cell r="T501">
            <v>873</v>
          </cell>
          <cell r="U501">
            <v>303</v>
          </cell>
          <cell r="V501">
            <v>263</v>
          </cell>
          <cell r="W501">
            <v>114</v>
          </cell>
          <cell r="X501">
            <v>0</v>
          </cell>
          <cell r="Y501">
            <v>0</v>
          </cell>
          <cell r="Z501">
            <v>0</v>
          </cell>
          <cell r="AA501">
            <v>0</v>
          </cell>
          <cell r="AB501">
            <v>0</v>
          </cell>
          <cell r="AC501">
            <v>0</v>
          </cell>
          <cell r="AD501">
            <v>0</v>
          </cell>
          <cell r="AE501">
            <v>0</v>
          </cell>
        </row>
        <row r="502">
          <cell r="E502" t="str">
            <v>ND Residential Coal</v>
          </cell>
          <cell r="F502">
            <v>375</v>
          </cell>
          <cell r="G502">
            <v>339</v>
          </cell>
          <cell r="H502">
            <v>317</v>
          </cell>
          <cell r="I502">
            <v>364</v>
          </cell>
          <cell r="J502">
            <v>311</v>
          </cell>
          <cell r="K502">
            <v>222</v>
          </cell>
          <cell r="L502">
            <v>263</v>
          </cell>
          <cell r="M502">
            <v>230</v>
          </cell>
          <cell r="N502">
            <v>185</v>
          </cell>
          <cell r="O502">
            <v>219</v>
          </cell>
          <cell r="P502">
            <v>210</v>
          </cell>
          <cell r="Q502">
            <v>236</v>
          </cell>
          <cell r="R502">
            <v>282</v>
          </cell>
          <cell r="S502">
            <v>360</v>
          </cell>
          <cell r="T502">
            <v>426</v>
          </cell>
          <cell r="U502">
            <v>377</v>
          </cell>
          <cell r="V502">
            <v>167</v>
          </cell>
          <cell r="W502">
            <v>417</v>
          </cell>
          <cell r="X502">
            <v>0</v>
          </cell>
          <cell r="Y502">
            <v>0</v>
          </cell>
          <cell r="Z502">
            <v>0</v>
          </cell>
          <cell r="AA502">
            <v>0</v>
          </cell>
          <cell r="AB502">
            <v>0</v>
          </cell>
          <cell r="AC502">
            <v>0</v>
          </cell>
          <cell r="AD502">
            <v>0</v>
          </cell>
          <cell r="AE502">
            <v>0</v>
          </cell>
        </row>
        <row r="503">
          <cell r="E503" t="str">
            <v>NE Residential Coal</v>
          </cell>
          <cell r="F503">
            <v>17</v>
          </cell>
          <cell r="G503">
            <v>45</v>
          </cell>
          <cell r="H503">
            <v>23</v>
          </cell>
          <cell r="I503">
            <v>20</v>
          </cell>
          <cell r="J503">
            <v>23</v>
          </cell>
          <cell r="K503">
            <v>24</v>
          </cell>
          <cell r="L503">
            <v>3</v>
          </cell>
          <cell r="M503">
            <v>225</v>
          </cell>
          <cell r="N503">
            <v>0</v>
          </cell>
          <cell r="O503">
            <v>0</v>
          </cell>
          <cell r="P503">
            <v>0</v>
          </cell>
          <cell r="Q503">
            <v>14</v>
          </cell>
          <cell r="R503">
            <v>17</v>
          </cell>
          <cell r="S503">
            <v>16</v>
          </cell>
          <cell r="T503">
            <v>7</v>
          </cell>
          <cell r="U503">
            <v>6</v>
          </cell>
          <cell r="V503">
            <v>11</v>
          </cell>
          <cell r="W503">
            <v>12</v>
          </cell>
          <cell r="X503">
            <v>0</v>
          </cell>
          <cell r="Y503">
            <v>0</v>
          </cell>
          <cell r="Z503">
            <v>0</v>
          </cell>
          <cell r="AA503">
            <v>0</v>
          </cell>
          <cell r="AB503">
            <v>0</v>
          </cell>
          <cell r="AC503">
            <v>0</v>
          </cell>
          <cell r="AD503">
            <v>0</v>
          </cell>
          <cell r="AE503">
            <v>0</v>
          </cell>
        </row>
        <row r="504">
          <cell r="E504" t="str">
            <v>NH Residential Coal</v>
          </cell>
          <cell r="F504">
            <v>60</v>
          </cell>
          <cell r="G504">
            <v>100</v>
          </cell>
          <cell r="H504">
            <v>71</v>
          </cell>
          <cell r="I504">
            <v>43</v>
          </cell>
          <cell r="J504">
            <v>30</v>
          </cell>
          <cell r="K504">
            <v>26</v>
          </cell>
          <cell r="L504">
            <v>24</v>
          </cell>
          <cell r="M504">
            <v>16</v>
          </cell>
          <cell r="N504">
            <v>13</v>
          </cell>
          <cell r="O504">
            <v>10</v>
          </cell>
          <cell r="P504">
            <v>11</v>
          </cell>
          <cell r="Q504">
            <v>11</v>
          </cell>
          <cell r="R504">
            <v>12</v>
          </cell>
          <cell r="S504">
            <v>7</v>
          </cell>
          <cell r="T504">
            <v>5</v>
          </cell>
          <cell r="U504">
            <v>8</v>
          </cell>
          <cell r="V504">
            <v>9</v>
          </cell>
          <cell r="W504">
            <v>9</v>
          </cell>
          <cell r="X504">
            <v>0</v>
          </cell>
          <cell r="Y504">
            <v>0</v>
          </cell>
          <cell r="Z504">
            <v>0</v>
          </cell>
          <cell r="AA504">
            <v>0</v>
          </cell>
          <cell r="AB504">
            <v>0</v>
          </cell>
          <cell r="AC504">
            <v>0</v>
          </cell>
          <cell r="AD504">
            <v>0</v>
          </cell>
          <cell r="AE504">
            <v>0</v>
          </cell>
        </row>
        <row r="505">
          <cell r="E505" t="str">
            <v>NJ Residential Coal</v>
          </cell>
          <cell r="F505">
            <v>65</v>
          </cell>
          <cell r="G505">
            <v>50</v>
          </cell>
          <cell r="H505">
            <v>67</v>
          </cell>
          <cell r="I505">
            <v>35</v>
          </cell>
          <cell r="J505">
            <v>38</v>
          </cell>
          <cell r="K505">
            <v>22</v>
          </cell>
          <cell r="L505">
            <v>24</v>
          </cell>
          <cell r="M505">
            <v>16</v>
          </cell>
          <cell r="N505">
            <v>14</v>
          </cell>
          <cell r="O505">
            <v>15</v>
          </cell>
          <cell r="P505">
            <v>14</v>
          </cell>
          <cell r="Q505">
            <v>11</v>
          </cell>
          <cell r="R505">
            <v>12</v>
          </cell>
          <cell r="S505">
            <v>13</v>
          </cell>
          <cell r="T505">
            <v>13</v>
          </cell>
          <cell r="U505">
            <v>6</v>
          </cell>
          <cell r="V505">
            <v>5</v>
          </cell>
          <cell r="W505">
            <v>6</v>
          </cell>
          <cell r="X505">
            <v>0</v>
          </cell>
          <cell r="Y505">
            <v>0</v>
          </cell>
          <cell r="Z505">
            <v>0</v>
          </cell>
          <cell r="AA505">
            <v>0</v>
          </cell>
          <cell r="AB505">
            <v>0</v>
          </cell>
          <cell r="AC505">
            <v>0</v>
          </cell>
          <cell r="AD505">
            <v>0</v>
          </cell>
          <cell r="AE505">
            <v>0</v>
          </cell>
        </row>
        <row r="506">
          <cell r="E506" t="str">
            <v>NM Residential Coal</v>
          </cell>
          <cell r="F506">
            <v>19</v>
          </cell>
          <cell r="G506">
            <v>27</v>
          </cell>
          <cell r="H506">
            <v>32</v>
          </cell>
          <cell r="I506">
            <v>35</v>
          </cell>
          <cell r="J506">
            <v>26</v>
          </cell>
          <cell r="K506">
            <v>20</v>
          </cell>
          <cell r="L506">
            <v>19</v>
          </cell>
          <cell r="M506">
            <v>17</v>
          </cell>
          <cell r="N506">
            <v>25</v>
          </cell>
          <cell r="O506">
            <v>18</v>
          </cell>
          <cell r="P506">
            <v>17</v>
          </cell>
          <cell r="Q506">
            <v>10</v>
          </cell>
          <cell r="R506">
            <v>11</v>
          </cell>
          <cell r="S506">
            <v>10</v>
          </cell>
          <cell r="T506">
            <v>8</v>
          </cell>
          <cell r="U506">
            <v>6</v>
          </cell>
          <cell r="V506">
            <v>7</v>
          </cell>
          <cell r="W506">
            <v>7</v>
          </cell>
          <cell r="X506">
            <v>0</v>
          </cell>
          <cell r="Y506">
            <v>0</v>
          </cell>
          <cell r="Z506">
            <v>0</v>
          </cell>
          <cell r="AA506">
            <v>0</v>
          </cell>
          <cell r="AB506">
            <v>0</v>
          </cell>
          <cell r="AC506">
            <v>0</v>
          </cell>
          <cell r="AD506">
            <v>0</v>
          </cell>
          <cell r="AE506">
            <v>0</v>
          </cell>
        </row>
        <row r="507">
          <cell r="E507" t="str">
            <v>NV Residential Coal</v>
          </cell>
          <cell r="F507">
            <v>14</v>
          </cell>
          <cell r="G507">
            <v>8</v>
          </cell>
          <cell r="H507">
            <v>4</v>
          </cell>
          <cell r="I507">
            <v>8</v>
          </cell>
          <cell r="J507">
            <v>3</v>
          </cell>
          <cell r="K507">
            <v>3</v>
          </cell>
          <cell r="L507">
            <v>3</v>
          </cell>
          <cell r="M507">
            <v>3</v>
          </cell>
          <cell r="N507">
            <v>3</v>
          </cell>
          <cell r="O507">
            <v>1</v>
          </cell>
          <cell r="P507">
            <v>0</v>
          </cell>
          <cell r="Q507">
            <v>2</v>
          </cell>
          <cell r="R507">
            <v>2</v>
          </cell>
          <cell r="S507">
            <v>2</v>
          </cell>
          <cell r="T507">
            <v>2</v>
          </cell>
          <cell r="U507">
            <v>1</v>
          </cell>
          <cell r="V507">
            <v>4</v>
          </cell>
          <cell r="W507">
            <v>0</v>
          </cell>
          <cell r="X507">
            <v>0</v>
          </cell>
          <cell r="Y507">
            <v>0</v>
          </cell>
          <cell r="Z507">
            <v>0</v>
          </cell>
          <cell r="AA507">
            <v>0</v>
          </cell>
          <cell r="AB507">
            <v>0</v>
          </cell>
          <cell r="AC507">
            <v>0</v>
          </cell>
          <cell r="AD507">
            <v>0</v>
          </cell>
          <cell r="AE507">
            <v>0</v>
          </cell>
        </row>
        <row r="508">
          <cell r="E508" t="str">
            <v>NY Residential Coal</v>
          </cell>
          <cell r="F508">
            <v>1357</v>
          </cell>
          <cell r="G508">
            <v>1255</v>
          </cell>
          <cell r="H508">
            <v>1225</v>
          </cell>
          <cell r="I508">
            <v>1018</v>
          </cell>
          <cell r="J508">
            <v>695</v>
          </cell>
          <cell r="K508">
            <v>714</v>
          </cell>
          <cell r="L508">
            <v>843</v>
          </cell>
          <cell r="M508">
            <v>694</v>
          </cell>
          <cell r="N508">
            <v>412</v>
          </cell>
          <cell r="O508">
            <v>551</v>
          </cell>
          <cell r="P508">
            <v>283</v>
          </cell>
          <cell r="Q508">
            <v>312</v>
          </cell>
          <cell r="R508">
            <v>136</v>
          </cell>
          <cell r="S508">
            <v>276</v>
          </cell>
          <cell r="T508">
            <v>402</v>
          </cell>
          <cell r="U508">
            <v>320</v>
          </cell>
          <cell r="V508">
            <v>313</v>
          </cell>
          <cell r="W508">
            <v>330</v>
          </cell>
          <cell r="X508">
            <v>0</v>
          </cell>
          <cell r="Y508">
            <v>0</v>
          </cell>
          <cell r="Z508">
            <v>0</v>
          </cell>
          <cell r="AA508">
            <v>0</v>
          </cell>
          <cell r="AB508">
            <v>0</v>
          </cell>
          <cell r="AC508">
            <v>0</v>
          </cell>
          <cell r="AD508">
            <v>0</v>
          </cell>
          <cell r="AE508">
            <v>0</v>
          </cell>
        </row>
        <row r="509">
          <cell r="E509" t="str">
            <v>OH Residential Coal</v>
          </cell>
          <cell r="F509">
            <v>3158</v>
          </cell>
          <cell r="G509">
            <v>2130</v>
          </cell>
          <cell r="H509">
            <v>2580</v>
          </cell>
          <cell r="I509">
            <v>2555</v>
          </cell>
          <cell r="J509">
            <v>1819</v>
          </cell>
          <cell r="K509">
            <v>1299</v>
          </cell>
          <cell r="L509">
            <v>1873</v>
          </cell>
          <cell r="M509">
            <v>864</v>
          </cell>
          <cell r="N509">
            <v>1086</v>
          </cell>
          <cell r="O509">
            <v>629</v>
          </cell>
          <cell r="P509">
            <v>571</v>
          </cell>
          <cell r="Q509">
            <v>610</v>
          </cell>
          <cell r="R509">
            <v>1036</v>
          </cell>
          <cell r="S509">
            <v>636</v>
          </cell>
          <cell r="T509">
            <v>973</v>
          </cell>
          <cell r="U509">
            <v>640</v>
          </cell>
          <cell r="V509">
            <v>238</v>
          </cell>
          <cell r="W509">
            <v>341</v>
          </cell>
          <cell r="X509">
            <v>0</v>
          </cell>
          <cell r="Y509">
            <v>0</v>
          </cell>
          <cell r="Z509">
            <v>0</v>
          </cell>
          <cell r="AA509">
            <v>0</v>
          </cell>
          <cell r="AB509">
            <v>0</v>
          </cell>
          <cell r="AC509">
            <v>0</v>
          </cell>
          <cell r="AD509">
            <v>0</v>
          </cell>
          <cell r="AE509">
            <v>0</v>
          </cell>
        </row>
        <row r="510">
          <cell r="E510" t="str">
            <v>OK Residential Coal</v>
          </cell>
          <cell r="F510">
            <v>0</v>
          </cell>
          <cell r="G510">
            <v>5</v>
          </cell>
          <cell r="H510">
            <v>4</v>
          </cell>
          <cell r="I510">
            <v>2</v>
          </cell>
          <cell r="J510">
            <v>4</v>
          </cell>
          <cell r="K510">
            <v>37</v>
          </cell>
          <cell r="L510">
            <v>3</v>
          </cell>
          <cell r="M510">
            <v>556</v>
          </cell>
          <cell r="N510">
            <v>2</v>
          </cell>
          <cell r="O510">
            <v>5</v>
          </cell>
          <cell r="P510">
            <v>0</v>
          </cell>
          <cell r="Q510">
            <v>2</v>
          </cell>
          <cell r="R510">
            <v>3</v>
          </cell>
          <cell r="S510">
            <v>3</v>
          </cell>
          <cell r="T510">
            <v>0</v>
          </cell>
          <cell r="U510">
            <v>2</v>
          </cell>
          <cell r="V510">
            <v>6</v>
          </cell>
          <cell r="W510">
            <v>0</v>
          </cell>
          <cell r="X510">
            <v>0</v>
          </cell>
          <cell r="Y510">
            <v>0</v>
          </cell>
          <cell r="Z510">
            <v>0</v>
          </cell>
          <cell r="AA510">
            <v>0</v>
          </cell>
          <cell r="AB510">
            <v>0</v>
          </cell>
          <cell r="AC510">
            <v>0</v>
          </cell>
          <cell r="AD510">
            <v>0</v>
          </cell>
          <cell r="AE510">
            <v>0</v>
          </cell>
        </row>
        <row r="511">
          <cell r="E511" t="str">
            <v>OR Residential Coal</v>
          </cell>
          <cell r="F511">
            <v>9</v>
          </cell>
          <cell r="G511">
            <v>4</v>
          </cell>
          <cell r="H511">
            <v>4</v>
          </cell>
          <cell r="I511">
            <v>9</v>
          </cell>
          <cell r="J511">
            <v>4</v>
          </cell>
          <cell r="K511">
            <v>3</v>
          </cell>
          <cell r="L511">
            <v>0</v>
          </cell>
          <cell r="M511">
            <v>3</v>
          </cell>
          <cell r="N511">
            <v>0</v>
          </cell>
          <cell r="O511">
            <v>1</v>
          </cell>
          <cell r="P511">
            <v>0</v>
          </cell>
          <cell r="Q511">
            <v>0</v>
          </cell>
          <cell r="R511">
            <v>0</v>
          </cell>
          <cell r="S511">
            <v>0</v>
          </cell>
          <cell r="T511">
            <v>0</v>
          </cell>
          <cell r="U511">
            <v>0</v>
          </cell>
          <cell r="V511">
            <v>0</v>
          </cell>
          <cell r="W511">
            <v>0</v>
          </cell>
          <cell r="X511">
            <v>0</v>
          </cell>
          <cell r="Y511">
            <v>0</v>
          </cell>
          <cell r="Z511">
            <v>0</v>
          </cell>
          <cell r="AA511">
            <v>0</v>
          </cell>
          <cell r="AB511">
            <v>0</v>
          </cell>
          <cell r="AC511">
            <v>0</v>
          </cell>
          <cell r="AD511">
            <v>0</v>
          </cell>
          <cell r="AE511">
            <v>0</v>
          </cell>
        </row>
        <row r="512">
          <cell r="E512" t="str">
            <v>PA Residential Coal</v>
          </cell>
          <cell r="F512">
            <v>6570</v>
          </cell>
          <cell r="G512">
            <v>6381</v>
          </cell>
          <cell r="H512">
            <v>7280</v>
          </cell>
          <cell r="I512">
            <v>5533</v>
          </cell>
          <cell r="J512">
            <v>4346</v>
          </cell>
          <cell r="K512">
            <v>3836</v>
          </cell>
          <cell r="L512">
            <v>2949</v>
          </cell>
          <cell r="M512">
            <v>3375</v>
          </cell>
          <cell r="N512">
            <v>2337</v>
          </cell>
          <cell r="O512">
            <v>2107</v>
          </cell>
          <cell r="P512">
            <v>2154</v>
          </cell>
          <cell r="Q512">
            <v>2170</v>
          </cell>
          <cell r="R512">
            <v>1767</v>
          </cell>
          <cell r="S512">
            <v>2285</v>
          </cell>
          <cell r="T512">
            <v>1708</v>
          </cell>
          <cell r="U512">
            <v>1253</v>
          </cell>
          <cell r="V512">
            <v>1411</v>
          </cell>
          <cell r="W512">
            <v>1801</v>
          </cell>
          <cell r="X512">
            <v>0</v>
          </cell>
          <cell r="Y512">
            <v>0</v>
          </cell>
          <cell r="Z512">
            <v>0</v>
          </cell>
          <cell r="AA512">
            <v>0</v>
          </cell>
          <cell r="AB512">
            <v>0</v>
          </cell>
          <cell r="AC512">
            <v>0</v>
          </cell>
          <cell r="AD512">
            <v>0</v>
          </cell>
          <cell r="AE512">
            <v>0</v>
          </cell>
        </row>
        <row r="513">
          <cell r="E513" t="str">
            <v>RI Residential Coal</v>
          </cell>
          <cell r="F513">
            <v>25</v>
          </cell>
          <cell r="G513">
            <v>18</v>
          </cell>
          <cell r="H513">
            <v>22</v>
          </cell>
          <cell r="I513">
            <v>13</v>
          </cell>
          <cell r="J513">
            <v>11</v>
          </cell>
          <cell r="K513">
            <v>10</v>
          </cell>
          <cell r="L513">
            <v>10</v>
          </cell>
          <cell r="M513">
            <v>8</v>
          </cell>
          <cell r="N513">
            <v>6</v>
          </cell>
          <cell r="O513">
            <v>5</v>
          </cell>
          <cell r="P513">
            <v>6</v>
          </cell>
          <cell r="Q513">
            <v>6</v>
          </cell>
          <cell r="R513">
            <v>9</v>
          </cell>
          <cell r="S513">
            <v>13</v>
          </cell>
          <cell r="T513">
            <v>8</v>
          </cell>
          <cell r="U513">
            <v>6</v>
          </cell>
          <cell r="V513">
            <v>4</v>
          </cell>
          <cell r="W513">
            <v>4</v>
          </cell>
          <cell r="X513">
            <v>0</v>
          </cell>
          <cell r="Y513">
            <v>0</v>
          </cell>
          <cell r="Z513">
            <v>0</v>
          </cell>
          <cell r="AA513">
            <v>0</v>
          </cell>
          <cell r="AB513">
            <v>0</v>
          </cell>
          <cell r="AC513">
            <v>0</v>
          </cell>
          <cell r="AD513">
            <v>0</v>
          </cell>
          <cell r="AE513">
            <v>0</v>
          </cell>
        </row>
        <row r="514">
          <cell r="E514" t="str">
            <v>SC Residential Coal</v>
          </cell>
          <cell r="F514">
            <v>32</v>
          </cell>
          <cell r="G514">
            <v>100</v>
          </cell>
          <cell r="H514">
            <v>138</v>
          </cell>
          <cell r="I514">
            <v>488</v>
          </cell>
          <cell r="J514">
            <v>229</v>
          </cell>
          <cell r="K514">
            <v>56</v>
          </cell>
          <cell r="L514">
            <v>56</v>
          </cell>
          <cell r="M514">
            <v>2</v>
          </cell>
          <cell r="N514">
            <v>66</v>
          </cell>
          <cell r="O514">
            <v>749</v>
          </cell>
          <cell r="P514">
            <v>0</v>
          </cell>
          <cell r="Q514">
            <v>0</v>
          </cell>
          <cell r="R514">
            <v>0</v>
          </cell>
          <cell r="S514">
            <v>0</v>
          </cell>
          <cell r="T514">
            <v>0</v>
          </cell>
          <cell r="U514">
            <v>0</v>
          </cell>
          <cell r="V514">
            <v>193</v>
          </cell>
          <cell r="W514">
            <v>0</v>
          </cell>
          <cell r="X514">
            <v>0</v>
          </cell>
          <cell r="Y514">
            <v>0</v>
          </cell>
          <cell r="Z514">
            <v>0</v>
          </cell>
          <cell r="AA514">
            <v>0</v>
          </cell>
          <cell r="AB514">
            <v>0</v>
          </cell>
          <cell r="AC514">
            <v>0</v>
          </cell>
          <cell r="AD514">
            <v>0</v>
          </cell>
          <cell r="AE514">
            <v>0</v>
          </cell>
        </row>
        <row r="515">
          <cell r="E515" t="str">
            <v>SD Residential Coal</v>
          </cell>
          <cell r="F515">
            <v>11</v>
          </cell>
          <cell r="G515">
            <v>13</v>
          </cell>
          <cell r="H515">
            <v>3</v>
          </cell>
          <cell r="I515">
            <v>3</v>
          </cell>
          <cell r="J515">
            <v>46</v>
          </cell>
          <cell r="K515">
            <v>17</v>
          </cell>
          <cell r="L515">
            <v>4</v>
          </cell>
          <cell r="M515">
            <v>2</v>
          </cell>
          <cell r="N515">
            <v>0</v>
          </cell>
          <cell r="O515">
            <v>2</v>
          </cell>
          <cell r="P515">
            <v>3</v>
          </cell>
          <cell r="Q515">
            <v>24</v>
          </cell>
          <cell r="R515">
            <v>3</v>
          </cell>
          <cell r="S515">
            <v>2</v>
          </cell>
          <cell r="T515">
            <v>2</v>
          </cell>
          <cell r="U515">
            <v>1</v>
          </cell>
          <cell r="V515">
            <v>2</v>
          </cell>
          <cell r="W515">
            <v>2</v>
          </cell>
          <cell r="X515">
            <v>0</v>
          </cell>
          <cell r="Y515">
            <v>0</v>
          </cell>
          <cell r="Z515">
            <v>0</v>
          </cell>
          <cell r="AA515">
            <v>0</v>
          </cell>
          <cell r="AB515">
            <v>0</v>
          </cell>
          <cell r="AC515">
            <v>0</v>
          </cell>
          <cell r="AD515">
            <v>0</v>
          </cell>
          <cell r="AE515">
            <v>0</v>
          </cell>
        </row>
        <row r="516">
          <cell r="E516" t="str">
            <v>TN Residential Coal</v>
          </cell>
          <cell r="F516">
            <v>1079</v>
          </cell>
          <cell r="G516">
            <v>777</v>
          </cell>
          <cell r="H516">
            <v>686</v>
          </cell>
          <cell r="I516">
            <v>502</v>
          </cell>
          <cell r="J516">
            <v>341</v>
          </cell>
          <cell r="K516">
            <v>477</v>
          </cell>
          <cell r="L516">
            <v>333</v>
          </cell>
          <cell r="M516">
            <v>361</v>
          </cell>
          <cell r="N516">
            <v>72</v>
          </cell>
          <cell r="O516">
            <v>306</v>
          </cell>
          <cell r="P516">
            <v>321</v>
          </cell>
          <cell r="Q516">
            <v>375</v>
          </cell>
          <cell r="R516">
            <v>189</v>
          </cell>
          <cell r="S516">
            <v>414</v>
          </cell>
          <cell r="T516">
            <v>164</v>
          </cell>
          <cell r="U516">
            <v>64</v>
          </cell>
          <cell r="V516">
            <v>91</v>
          </cell>
          <cell r="W516">
            <v>174</v>
          </cell>
          <cell r="X516">
            <v>0</v>
          </cell>
          <cell r="Y516">
            <v>0</v>
          </cell>
          <cell r="Z516">
            <v>0</v>
          </cell>
          <cell r="AA516">
            <v>0</v>
          </cell>
          <cell r="AB516">
            <v>0</v>
          </cell>
          <cell r="AC516">
            <v>0</v>
          </cell>
          <cell r="AD516">
            <v>0</v>
          </cell>
          <cell r="AE516">
            <v>0</v>
          </cell>
        </row>
        <row r="517">
          <cell r="E517" t="str">
            <v>TX Residential Coal</v>
          </cell>
          <cell r="F517">
            <v>54</v>
          </cell>
          <cell r="G517">
            <v>49</v>
          </cell>
          <cell r="H517">
            <v>39</v>
          </cell>
          <cell r="I517">
            <v>21</v>
          </cell>
          <cell r="J517">
            <v>0</v>
          </cell>
          <cell r="K517">
            <v>0</v>
          </cell>
          <cell r="L517">
            <v>0</v>
          </cell>
          <cell r="M517">
            <v>0</v>
          </cell>
          <cell r="N517">
            <v>39</v>
          </cell>
          <cell r="O517">
            <v>16</v>
          </cell>
          <cell r="P517">
            <v>22</v>
          </cell>
          <cell r="Q517">
            <v>48</v>
          </cell>
          <cell r="R517">
            <v>147</v>
          </cell>
          <cell r="S517">
            <v>351</v>
          </cell>
          <cell r="T517">
            <v>28</v>
          </cell>
          <cell r="U517">
            <v>25</v>
          </cell>
          <cell r="V517">
            <v>0</v>
          </cell>
          <cell r="W517">
            <v>0</v>
          </cell>
          <cell r="X517">
            <v>0</v>
          </cell>
          <cell r="Y517">
            <v>0</v>
          </cell>
          <cell r="Z517">
            <v>0</v>
          </cell>
          <cell r="AA517">
            <v>0</v>
          </cell>
          <cell r="AB517">
            <v>0</v>
          </cell>
          <cell r="AC517">
            <v>0</v>
          </cell>
          <cell r="AD517">
            <v>0</v>
          </cell>
          <cell r="AE517">
            <v>0</v>
          </cell>
        </row>
        <row r="518">
          <cell r="E518" t="str">
            <v>US Residential Coal</v>
          </cell>
          <cell r="F518">
            <v>30957</v>
          </cell>
          <cell r="G518">
            <v>25339</v>
          </cell>
          <cell r="H518">
            <v>25630</v>
          </cell>
          <cell r="I518">
            <v>25575</v>
          </cell>
          <cell r="J518">
            <v>20667</v>
          </cell>
          <cell r="K518">
            <v>17382</v>
          </cell>
          <cell r="L518">
            <v>16372</v>
          </cell>
          <cell r="M518">
            <v>15910</v>
          </cell>
          <cell r="N518">
            <v>12433</v>
          </cell>
          <cell r="O518">
            <v>13857</v>
          </cell>
          <cell r="P518">
            <v>10606</v>
          </cell>
          <cell r="Q518">
            <v>10913</v>
          </cell>
          <cell r="R518">
            <v>11975</v>
          </cell>
          <cell r="S518">
            <v>12383</v>
          </cell>
          <cell r="T518">
            <v>11429</v>
          </cell>
          <cell r="U518">
            <v>8325</v>
          </cell>
          <cell r="V518">
            <v>6364</v>
          </cell>
          <cell r="W518">
            <v>7820</v>
          </cell>
          <cell r="X518">
            <v>0</v>
          </cell>
          <cell r="Y518">
            <v>0</v>
          </cell>
          <cell r="Z518">
            <v>0</v>
          </cell>
          <cell r="AA518">
            <v>0</v>
          </cell>
          <cell r="AB518">
            <v>0</v>
          </cell>
          <cell r="AC518">
            <v>0</v>
          </cell>
          <cell r="AD518">
            <v>0</v>
          </cell>
          <cell r="AE518">
            <v>0</v>
          </cell>
        </row>
        <row r="519">
          <cell r="E519" t="str">
            <v>UT Residential Coal</v>
          </cell>
          <cell r="F519">
            <v>1236</v>
          </cell>
          <cell r="G519">
            <v>1271</v>
          </cell>
          <cell r="H519">
            <v>927</v>
          </cell>
          <cell r="I519">
            <v>505</v>
          </cell>
          <cell r="J519">
            <v>366</v>
          </cell>
          <cell r="K519">
            <v>233</v>
          </cell>
          <cell r="L519">
            <v>263</v>
          </cell>
          <cell r="M519">
            <v>313</v>
          </cell>
          <cell r="N519">
            <v>293</v>
          </cell>
          <cell r="O519">
            <v>320</v>
          </cell>
          <cell r="P519">
            <v>150</v>
          </cell>
          <cell r="Q519">
            <v>154</v>
          </cell>
          <cell r="R519">
            <v>560</v>
          </cell>
          <cell r="S519">
            <v>188</v>
          </cell>
          <cell r="T519">
            <v>503</v>
          </cell>
          <cell r="U519">
            <v>84</v>
          </cell>
          <cell r="V519">
            <v>75</v>
          </cell>
          <cell r="W519">
            <v>53</v>
          </cell>
          <cell r="X519">
            <v>0</v>
          </cell>
          <cell r="Y519">
            <v>0</v>
          </cell>
          <cell r="Z519">
            <v>0</v>
          </cell>
          <cell r="AA519">
            <v>0</v>
          </cell>
          <cell r="AB519">
            <v>0</v>
          </cell>
          <cell r="AC519">
            <v>0</v>
          </cell>
          <cell r="AD519">
            <v>0</v>
          </cell>
          <cell r="AE519">
            <v>0</v>
          </cell>
        </row>
        <row r="520">
          <cell r="E520" t="str">
            <v>VA Residential Coal</v>
          </cell>
          <cell r="F520">
            <v>1184</v>
          </cell>
          <cell r="G520">
            <v>629</v>
          </cell>
          <cell r="H520">
            <v>869</v>
          </cell>
          <cell r="I520">
            <v>1395</v>
          </cell>
          <cell r="J520">
            <v>1181</v>
          </cell>
          <cell r="K520">
            <v>926</v>
          </cell>
          <cell r="L520">
            <v>1190</v>
          </cell>
          <cell r="M520">
            <v>499</v>
          </cell>
          <cell r="N520">
            <v>500</v>
          </cell>
          <cell r="O520">
            <v>394</v>
          </cell>
          <cell r="P520">
            <v>239</v>
          </cell>
          <cell r="Q520">
            <v>356</v>
          </cell>
          <cell r="R520">
            <v>232</v>
          </cell>
          <cell r="S520">
            <v>341</v>
          </cell>
          <cell r="T520">
            <v>232</v>
          </cell>
          <cell r="U520">
            <v>240</v>
          </cell>
          <cell r="V520">
            <v>59</v>
          </cell>
          <cell r="W520">
            <v>206</v>
          </cell>
          <cell r="X520">
            <v>0</v>
          </cell>
          <cell r="Y520">
            <v>0</v>
          </cell>
          <cell r="Z520">
            <v>0</v>
          </cell>
          <cell r="AA520">
            <v>0</v>
          </cell>
          <cell r="AB520">
            <v>0</v>
          </cell>
          <cell r="AC520">
            <v>0</v>
          </cell>
          <cell r="AD520">
            <v>0</v>
          </cell>
          <cell r="AE520">
            <v>0</v>
          </cell>
        </row>
        <row r="521">
          <cell r="E521" t="str">
            <v>VT Residential Coal</v>
          </cell>
          <cell r="F521">
            <v>35</v>
          </cell>
          <cell r="G521">
            <v>23</v>
          </cell>
          <cell r="H521">
            <v>27</v>
          </cell>
          <cell r="I521">
            <v>26</v>
          </cell>
          <cell r="J521">
            <v>19</v>
          </cell>
          <cell r="K521">
            <v>10</v>
          </cell>
          <cell r="L521">
            <v>5</v>
          </cell>
          <cell r="M521">
            <v>7</v>
          </cell>
          <cell r="N521">
            <v>6</v>
          </cell>
          <cell r="O521">
            <v>7</v>
          </cell>
          <cell r="P521">
            <v>3</v>
          </cell>
          <cell r="Q521">
            <v>6</v>
          </cell>
          <cell r="R521">
            <v>3</v>
          </cell>
          <cell r="S521">
            <v>3</v>
          </cell>
          <cell r="T521">
            <v>3</v>
          </cell>
          <cell r="U521">
            <v>2</v>
          </cell>
          <cell r="V521">
            <v>2</v>
          </cell>
          <cell r="W521">
            <v>3</v>
          </cell>
          <cell r="X521">
            <v>0</v>
          </cell>
          <cell r="Y521">
            <v>0</v>
          </cell>
          <cell r="Z521">
            <v>0</v>
          </cell>
          <cell r="AA521">
            <v>0</v>
          </cell>
          <cell r="AB521">
            <v>0</v>
          </cell>
          <cell r="AC521">
            <v>0</v>
          </cell>
          <cell r="AD521">
            <v>0</v>
          </cell>
          <cell r="AE521">
            <v>0</v>
          </cell>
        </row>
        <row r="522">
          <cell r="E522" t="str">
            <v>WA Residential Coal</v>
          </cell>
          <cell r="F522">
            <v>287</v>
          </cell>
          <cell r="G522">
            <v>323</v>
          </cell>
          <cell r="H522">
            <v>365</v>
          </cell>
          <cell r="I522">
            <v>462</v>
          </cell>
          <cell r="J522">
            <v>290</v>
          </cell>
          <cell r="K522">
            <v>229</v>
          </cell>
          <cell r="L522">
            <v>65</v>
          </cell>
          <cell r="M522">
            <v>54</v>
          </cell>
          <cell r="N522">
            <v>40</v>
          </cell>
          <cell r="O522">
            <v>52</v>
          </cell>
          <cell r="P522">
            <v>57</v>
          </cell>
          <cell r="Q522">
            <v>57</v>
          </cell>
          <cell r="R522">
            <v>65</v>
          </cell>
          <cell r="S522">
            <v>80</v>
          </cell>
          <cell r="T522">
            <v>54</v>
          </cell>
          <cell r="U522">
            <v>0</v>
          </cell>
          <cell r="V522">
            <v>0</v>
          </cell>
          <cell r="W522">
            <v>0</v>
          </cell>
          <cell r="X522">
            <v>0</v>
          </cell>
          <cell r="Y522">
            <v>0</v>
          </cell>
          <cell r="Z522">
            <v>0</v>
          </cell>
          <cell r="AA522">
            <v>0</v>
          </cell>
          <cell r="AB522">
            <v>0</v>
          </cell>
          <cell r="AC522">
            <v>0</v>
          </cell>
          <cell r="AD522">
            <v>0</v>
          </cell>
          <cell r="AE522">
            <v>0</v>
          </cell>
        </row>
        <row r="523">
          <cell r="E523" t="str">
            <v>WI Residential Coal</v>
          </cell>
          <cell r="F523">
            <v>25</v>
          </cell>
          <cell r="G523">
            <v>45</v>
          </cell>
          <cell r="H523">
            <v>19</v>
          </cell>
          <cell r="I523">
            <v>165</v>
          </cell>
          <cell r="J523">
            <v>193</v>
          </cell>
          <cell r="K523">
            <v>422</v>
          </cell>
          <cell r="L523">
            <v>316</v>
          </cell>
          <cell r="M523">
            <v>444</v>
          </cell>
          <cell r="N523">
            <v>387</v>
          </cell>
          <cell r="O523">
            <v>505</v>
          </cell>
          <cell r="P523">
            <v>494</v>
          </cell>
          <cell r="Q523">
            <v>509</v>
          </cell>
          <cell r="R523">
            <v>370</v>
          </cell>
          <cell r="S523">
            <v>499</v>
          </cell>
          <cell r="T523">
            <v>371</v>
          </cell>
          <cell r="U523">
            <v>633</v>
          </cell>
          <cell r="V523">
            <v>64</v>
          </cell>
          <cell r="W523">
            <v>136</v>
          </cell>
          <cell r="X523">
            <v>0</v>
          </cell>
          <cell r="Y523">
            <v>0</v>
          </cell>
          <cell r="Z523">
            <v>0</v>
          </cell>
          <cell r="AA523">
            <v>0</v>
          </cell>
          <cell r="AB523">
            <v>0</v>
          </cell>
          <cell r="AC523">
            <v>0</v>
          </cell>
          <cell r="AD523">
            <v>0</v>
          </cell>
          <cell r="AE523">
            <v>0</v>
          </cell>
        </row>
        <row r="524">
          <cell r="E524" t="str">
            <v>WV Residential Coal</v>
          </cell>
          <cell r="F524">
            <v>894</v>
          </cell>
          <cell r="G524">
            <v>432</v>
          </cell>
          <cell r="H524">
            <v>391</v>
          </cell>
          <cell r="I524">
            <v>456</v>
          </cell>
          <cell r="J524">
            <v>323</v>
          </cell>
          <cell r="K524">
            <v>210</v>
          </cell>
          <cell r="L524">
            <v>323</v>
          </cell>
          <cell r="M524">
            <v>286</v>
          </cell>
          <cell r="N524">
            <v>459</v>
          </cell>
          <cell r="O524">
            <v>518</v>
          </cell>
          <cell r="P524">
            <v>613</v>
          </cell>
          <cell r="Q524">
            <v>130</v>
          </cell>
          <cell r="R524">
            <v>100</v>
          </cell>
          <cell r="S524">
            <v>137</v>
          </cell>
          <cell r="T524">
            <v>138</v>
          </cell>
          <cell r="U524">
            <v>159</v>
          </cell>
          <cell r="V524">
            <v>55</v>
          </cell>
          <cell r="W524">
            <v>163</v>
          </cell>
          <cell r="X524">
            <v>0</v>
          </cell>
          <cell r="Y524">
            <v>0</v>
          </cell>
          <cell r="Z524">
            <v>0</v>
          </cell>
          <cell r="AA524">
            <v>0</v>
          </cell>
          <cell r="AB524">
            <v>0</v>
          </cell>
          <cell r="AC524">
            <v>0</v>
          </cell>
          <cell r="AD524">
            <v>0</v>
          </cell>
          <cell r="AE524">
            <v>0</v>
          </cell>
        </row>
        <row r="525">
          <cell r="E525" t="str">
            <v>WY Residential Coal</v>
          </cell>
          <cell r="F525">
            <v>519</v>
          </cell>
          <cell r="G525">
            <v>577</v>
          </cell>
          <cell r="H525">
            <v>339</v>
          </cell>
          <cell r="I525">
            <v>624</v>
          </cell>
          <cell r="J525">
            <v>669</v>
          </cell>
          <cell r="K525">
            <v>345</v>
          </cell>
          <cell r="L525">
            <v>833</v>
          </cell>
          <cell r="M525">
            <v>279</v>
          </cell>
          <cell r="N525">
            <v>355</v>
          </cell>
          <cell r="O525">
            <v>252</v>
          </cell>
          <cell r="P525">
            <v>305</v>
          </cell>
          <cell r="Q525">
            <v>271</v>
          </cell>
          <cell r="R525">
            <v>202</v>
          </cell>
          <cell r="S525">
            <v>232</v>
          </cell>
          <cell r="T525">
            <v>182</v>
          </cell>
          <cell r="U525">
            <v>99</v>
          </cell>
          <cell r="V525">
            <v>83</v>
          </cell>
          <cell r="W525">
            <v>105</v>
          </cell>
          <cell r="X525">
            <v>0</v>
          </cell>
          <cell r="Y525">
            <v>0</v>
          </cell>
          <cell r="Z525">
            <v>0</v>
          </cell>
          <cell r="AA525">
            <v>0</v>
          </cell>
          <cell r="AB525">
            <v>0</v>
          </cell>
          <cell r="AC525">
            <v>0</v>
          </cell>
          <cell r="AD525">
            <v>0</v>
          </cell>
          <cell r="AE525">
            <v>0</v>
          </cell>
        </row>
        <row r="526">
          <cell r="E526" t="str">
            <v>AK Industrial Crude Oil</v>
          </cell>
          <cell r="F526">
            <v>8701</v>
          </cell>
          <cell r="G526">
            <v>0</v>
          </cell>
          <cell r="H526">
            <v>0</v>
          </cell>
          <cell r="I526">
            <v>0</v>
          </cell>
          <cell r="J526">
            <v>0</v>
          </cell>
          <cell r="K526">
            <v>0</v>
          </cell>
          <cell r="L526">
            <v>0</v>
          </cell>
          <cell r="M526">
            <v>0</v>
          </cell>
          <cell r="N526">
            <v>0</v>
          </cell>
          <cell r="O526">
            <v>0</v>
          </cell>
          <cell r="P526">
            <v>0</v>
          </cell>
          <cell r="Q526">
            <v>0</v>
          </cell>
          <cell r="R526">
            <v>0</v>
          </cell>
          <cell r="S526">
            <v>0</v>
          </cell>
          <cell r="T526">
            <v>0</v>
          </cell>
          <cell r="U526">
            <v>0</v>
          </cell>
          <cell r="V526">
            <v>0</v>
          </cell>
          <cell r="W526">
            <v>0</v>
          </cell>
          <cell r="X526">
            <v>0</v>
          </cell>
          <cell r="Y526">
            <v>0</v>
          </cell>
          <cell r="Z526">
            <v>0</v>
          </cell>
          <cell r="AA526">
            <v>0</v>
          </cell>
          <cell r="AB526">
            <v>0</v>
          </cell>
          <cell r="AC526">
            <v>0</v>
          </cell>
          <cell r="AD526">
            <v>0</v>
          </cell>
          <cell r="AE526">
            <v>0</v>
          </cell>
        </row>
        <row r="527">
          <cell r="E527" t="str">
            <v>AL Industrial Crude Oil</v>
          </cell>
          <cell r="F527">
            <v>0</v>
          </cell>
          <cell r="G527">
            <v>0</v>
          </cell>
          <cell r="H527">
            <v>0</v>
          </cell>
          <cell r="I527">
            <v>0</v>
          </cell>
          <cell r="J527">
            <v>0</v>
          </cell>
          <cell r="K527">
            <v>0</v>
          </cell>
          <cell r="L527">
            <v>0</v>
          </cell>
          <cell r="M527">
            <v>0</v>
          </cell>
          <cell r="N527">
            <v>0</v>
          </cell>
          <cell r="O527">
            <v>0</v>
          </cell>
          <cell r="P527">
            <v>0</v>
          </cell>
          <cell r="Q527">
            <v>0</v>
          </cell>
          <cell r="R527">
            <v>0</v>
          </cell>
          <cell r="S527">
            <v>0</v>
          </cell>
          <cell r="T527">
            <v>0</v>
          </cell>
          <cell r="U527">
            <v>0</v>
          </cell>
          <cell r="V527">
            <v>0</v>
          </cell>
          <cell r="W527">
            <v>0</v>
          </cell>
          <cell r="X527">
            <v>0</v>
          </cell>
          <cell r="Y527">
            <v>0</v>
          </cell>
          <cell r="Z527">
            <v>0</v>
          </cell>
          <cell r="AA527">
            <v>0</v>
          </cell>
          <cell r="AB527">
            <v>0</v>
          </cell>
          <cell r="AC527">
            <v>0</v>
          </cell>
          <cell r="AD527">
            <v>0</v>
          </cell>
          <cell r="AE527">
            <v>0</v>
          </cell>
        </row>
        <row r="528">
          <cell r="E528" t="str">
            <v>AR Industrial Crude Oil</v>
          </cell>
          <cell r="F528">
            <v>0</v>
          </cell>
          <cell r="G528">
            <v>0</v>
          </cell>
          <cell r="H528">
            <v>0</v>
          </cell>
          <cell r="I528">
            <v>0</v>
          </cell>
          <cell r="J528">
            <v>0</v>
          </cell>
          <cell r="K528">
            <v>0</v>
          </cell>
          <cell r="L528">
            <v>0</v>
          </cell>
          <cell r="M528">
            <v>0</v>
          </cell>
          <cell r="N528">
            <v>0</v>
          </cell>
          <cell r="O528">
            <v>0</v>
          </cell>
          <cell r="P528">
            <v>0</v>
          </cell>
          <cell r="Q528">
            <v>0</v>
          </cell>
          <cell r="R528">
            <v>0</v>
          </cell>
          <cell r="S528">
            <v>0</v>
          </cell>
          <cell r="T528">
            <v>0</v>
          </cell>
          <cell r="U528">
            <v>0</v>
          </cell>
          <cell r="V528">
            <v>0</v>
          </cell>
          <cell r="W528">
            <v>0</v>
          </cell>
          <cell r="X528">
            <v>0</v>
          </cell>
          <cell r="Y528">
            <v>0</v>
          </cell>
          <cell r="Z528">
            <v>0</v>
          </cell>
          <cell r="AA528">
            <v>0</v>
          </cell>
          <cell r="AB528">
            <v>0</v>
          </cell>
          <cell r="AC528">
            <v>0</v>
          </cell>
          <cell r="AD528">
            <v>0</v>
          </cell>
          <cell r="AE528">
            <v>0</v>
          </cell>
        </row>
        <row r="529">
          <cell r="E529" t="str">
            <v>AZ Industrial Crude Oil</v>
          </cell>
          <cell r="F529">
            <v>0</v>
          </cell>
          <cell r="G529">
            <v>0</v>
          </cell>
          <cell r="H529">
            <v>0</v>
          </cell>
          <cell r="I529">
            <v>0</v>
          </cell>
          <cell r="J529">
            <v>0</v>
          </cell>
          <cell r="K529">
            <v>0</v>
          </cell>
          <cell r="L529">
            <v>0</v>
          </cell>
          <cell r="M529">
            <v>0</v>
          </cell>
          <cell r="N529">
            <v>0</v>
          </cell>
          <cell r="O529">
            <v>0</v>
          </cell>
          <cell r="P529">
            <v>0</v>
          </cell>
          <cell r="Q529">
            <v>0</v>
          </cell>
          <cell r="R529">
            <v>0</v>
          </cell>
          <cell r="S529">
            <v>0</v>
          </cell>
          <cell r="T529">
            <v>0</v>
          </cell>
          <cell r="U529">
            <v>0</v>
          </cell>
          <cell r="V529">
            <v>0</v>
          </cell>
          <cell r="W529">
            <v>0</v>
          </cell>
          <cell r="X529">
            <v>0</v>
          </cell>
          <cell r="Y529">
            <v>0</v>
          </cell>
          <cell r="Z529">
            <v>0</v>
          </cell>
          <cell r="AA529">
            <v>0</v>
          </cell>
          <cell r="AB529">
            <v>0</v>
          </cell>
          <cell r="AC529">
            <v>0</v>
          </cell>
          <cell r="AD529">
            <v>0</v>
          </cell>
          <cell r="AE529">
            <v>0</v>
          </cell>
        </row>
        <row r="530">
          <cell r="E530" t="str">
            <v>CA Industrial Crude Oil</v>
          </cell>
          <cell r="F530">
            <v>42182</v>
          </cell>
          <cell r="G530">
            <v>38947</v>
          </cell>
          <cell r="H530">
            <v>27364</v>
          </cell>
          <cell r="I530">
            <v>21153</v>
          </cell>
          <cell r="J530">
            <v>18682</v>
          </cell>
          <cell r="K530">
            <v>14535</v>
          </cell>
          <cell r="L530">
            <v>13729</v>
          </cell>
          <cell r="M530">
            <v>4623</v>
          </cell>
          <cell r="N530">
            <v>0</v>
          </cell>
          <cell r="O530">
            <v>0</v>
          </cell>
          <cell r="P530">
            <v>0</v>
          </cell>
          <cell r="Q530">
            <v>0</v>
          </cell>
          <cell r="R530">
            <v>0</v>
          </cell>
          <cell r="S530">
            <v>0</v>
          </cell>
          <cell r="T530">
            <v>0</v>
          </cell>
          <cell r="U530">
            <v>0</v>
          </cell>
          <cell r="V530">
            <v>0</v>
          </cell>
          <cell r="W530">
            <v>0</v>
          </cell>
          <cell r="X530">
            <v>0</v>
          </cell>
          <cell r="Y530">
            <v>0</v>
          </cell>
          <cell r="Z530">
            <v>0</v>
          </cell>
          <cell r="AA530">
            <v>0</v>
          </cell>
          <cell r="AB530">
            <v>0</v>
          </cell>
          <cell r="AC530">
            <v>0</v>
          </cell>
          <cell r="AD530">
            <v>0</v>
          </cell>
          <cell r="AE530">
            <v>0</v>
          </cell>
        </row>
        <row r="531">
          <cell r="E531" t="str">
            <v>CO Industrial Crude Oil</v>
          </cell>
          <cell r="F531">
            <v>0</v>
          </cell>
          <cell r="G531">
            <v>0</v>
          </cell>
          <cell r="H531">
            <v>0</v>
          </cell>
          <cell r="I531">
            <v>0</v>
          </cell>
          <cell r="J531">
            <v>0</v>
          </cell>
          <cell r="K531">
            <v>0</v>
          </cell>
          <cell r="L531">
            <v>0</v>
          </cell>
          <cell r="M531">
            <v>0</v>
          </cell>
          <cell r="N531">
            <v>0</v>
          </cell>
          <cell r="O531">
            <v>0</v>
          </cell>
          <cell r="P531">
            <v>0</v>
          </cell>
          <cell r="Q531">
            <v>0</v>
          </cell>
          <cell r="R531">
            <v>0</v>
          </cell>
          <cell r="S531">
            <v>0</v>
          </cell>
          <cell r="T531">
            <v>0</v>
          </cell>
          <cell r="U531">
            <v>0</v>
          </cell>
          <cell r="V531">
            <v>0</v>
          </cell>
          <cell r="W531">
            <v>0</v>
          </cell>
          <cell r="X531">
            <v>0</v>
          </cell>
          <cell r="Y531">
            <v>0</v>
          </cell>
          <cell r="Z531">
            <v>0</v>
          </cell>
          <cell r="AA531">
            <v>0</v>
          </cell>
          <cell r="AB531">
            <v>0</v>
          </cell>
          <cell r="AC531">
            <v>0</v>
          </cell>
          <cell r="AD531">
            <v>0</v>
          </cell>
          <cell r="AE531">
            <v>0</v>
          </cell>
        </row>
        <row r="532">
          <cell r="E532" t="str">
            <v>CT Industrial Crude Oil</v>
          </cell>
          <cell r="F532">
            <v>0</v>
          </cell>
          <cell r="G532">
            <v>0</v>
          </cell>
          <cell r="H532">
            <v>0</v>
          </cell>
          <cell r="I532">
            <v>0</v>
          </cell>
          <cell r="J532">
            <v>0</v>
          </cell>
          <cell r="K532">
            <v>0</v>
          </cell>
          <cell r="L532">
            <v>0</v>
          </cell>
          <cell r="M532">
            <v>0</v>
          </cell>
          <cell r="N532">
            <v>0</v>
          </cell>
          <cell r="O532">
            <v>0</v>
          </cell>
          <cell r="P532">
            <v>0</v>
          </cell>
          <cell r="Q532">
            <v>0</v>
          </cell>
          <cell r="R532">
            <v>0</v>
          </cell>
          <cell r="S532">
            <v>0</v>
          </cell>
          <cell r="T532">
            <v>0</v>
          </cell>
          <cell r="U532">
            <v>0</v>
          </cell>
          <cell r="V532">
            <v>0</v>
          </cell>
          <cell r="W532">
            <v>0</v>
          </cell>
          <cell r="X532">
            <v>0</v>
          </cell>
          <cell r="Y532">
            <v>0</v>
          </cell>
          <cell r="Z532">
            <v>0</v>
          </cell>
          <cell r="AA532">
            <v>0</v>
          </cell>
          <cell r="AB532">
            <v>0</v>
          </cell>
          <cell r="AC532">
            <v>0</v>
          </cell>
          <cell r="AD532">
            <v>0</v>
          </cell>
          <cell r="AE532">
            <v>0</v>
          </cell>
        </row>
        <row r="533">
          <cell r="E533" t="str">
            <v>DC Industrial Crude Oil</v>
          </cell>
          <cell r="F533">
            <v>0</v>
          </cell>
          <cell r="G533">
            <v>0</v>
          </cell>
          <cell r="H533">
            <v>0</v>
          </cell>
          <cell r="I533">
            <v>0</v>
          </cell>
          <cell r="J533">
            <v>0</v>
          </cell>
          <cell r="K533">
            <v>0</v>
          </cell>
          <cell r="L533">
            <v>0</v>
          </cell>
          <cell r="M533">
            <v>0</v>
          </cell>
          <cell r="N533">
            <v>0</v>
          </cell>
          <cell r="O533">
            <v>0</v>
          </cell>
          <cell r="P533">
            <v>0</v>
          </cell>
          <cell r="Q533">
            <v>0</v>
          </cell>
          <cell r="R533">
            <v>0</v>
          </cell>
          <cell r="S533">
            <v>0</v>
          </cell>
          <cell r="T533">
            <v>0</v>
          </cell>
          <cell r="U533">
            <v>0</v>
          </cell>
          <cell r="V533">
            <v>0</v>
          </cell>
          <cell r="W533">
            <v>0</v>
          </cell>
          <cell r="X533">
            <v>0</v>
          </cell>
          <cell r="Y533">
            <v>0</v>
          </cell>
          <cell r="Z533">
            <v>0</v>
          </cell>
          <cell r="AA533">
            <v>0</v>
          </cell>
          <cell r="AB533">
            <v>0</v>
          </cell>
          <cell r="AC533">
            <v>0</v>
          </cell>
          <cell r="AD533">
            <v>0</v>
          </cell>
          <cell r="AE533">
            <v>0</v>
          </cell>
        </row>
        <row r="534">
          <cell r="E534" t="str">
            <v>DE Industrial Crude Oil</v>
          </cell>
          <cell r="F534">
            <v>0</v>
          </cell>
          <cell r="G534">
            <v>0</v>
          </cell>
          <cell r="H534">
            <v>0</v>
          </cell>
          <cell r="I534">
            <v>0</v>
          </cell>
          <cell r="J534">
            <v>0</v>
          </cell>
          <cell r="K534">
            <v>0</v>
          </cell>
          <cell r="L534">
            <v>0</v>
          </cell>
          <cell r="M534">
            <v>0</v>
          </cell>
          <cell r="N534">
            <v>0</v>
          </cell>
          <cell r="O534">
            <v>0</v>
          </cell>
          <cell r="P534">
            <v>0</v>
          </cell>
          <cell r="Q534">
            <v>0</v>
          </cell>
          <cell r="R534">
            <v>0</v>
          </cell>
          <cell r="S534">
            <v>0</v>
          </cell>
          <cell r="T534">
            <v>0</v>
          </cell>
          <cell r="U534">
            <v>0</v>
          </cell>
          <cell r="V534">
            <v>0</v>
          </cell>
          <cell r="W534">
            <v>0</v>
          </cell>
          <cell r="X534">
            <v>0</v>
          </cell>
          <cell r="Y534">
            <v>0</v>
          </cell>
          <cell r="Z534">
            <v>0</v>
          </cell>
          <cell r="AA534">
            <v>0</v>
          </cell>
          <cell r="AB534">
            <v>0</v>
          </cell>
          <cell r="AC534">
            <v>0</v>
          </cell>
          <cell r="AD534">
            <v>0</v>
          </cell>
          <cell r="AE534">
            <v>0</v>
          </cell>
        </row>
        <row r="535">
          <cell r="E535" t="str">
            <v>FL Industrial Crude Oil</v>
          </cell>
          <cell r="F535">
            <v>0</v>
          </cell>
          <cell r="G535">
            <v>0</v>
          </cell>
          <cell r="H535">
            <v>0</v>
          </cell>
          <cell r="I535">
            <v>0</v>
          </cell>
          <cell r="J535">
            <v>0</v>
          </cell>
          <cell r="K535">
            <v>0</v>
          </cell>
          <cell r="L535">
            <v>0</v>
          </cell>
          <cell r="M535">
            <v>0</v>
          </cell>
          <cell r="N535">
            <v>0</v>
          </cell>
          <cell r="O535">
            <v>0</v>
          </cell>
          <cell r="P535">
            <v>0</v>
          </cell>
          <cell r="Q535">
            <v>0</v>
          </cell>
          <cell r="R535">
            <v>0</v>
          </cell>
          <cell r="S535">
            <v>0</v>
          </cell>
          <cell r="T535">
            <v>0</v>
          </cell>
          <cell r="U535">
            <v>0</v>
          </cell>
          <cell r="V535">
            <v>0</v>
          </cell>
          <cell r="W535">
            <v>0</v>
          </cell>
          <cell r="X535">
            <v>0</v>
          </cell>
          <cell r="Y535">
            <v>0</v>
          </cell>
          <cell r="Z535">
            <v>0</v>
          </cell>
          <cell r="AA535">
            <v>0</v>
          </cell>
          <cell r="AB535">
            <v>0</v>
          </cell>
          <cell r="AC535">
            <v>0</v>
          </cell>
          <cell r="AD535">
            <v>0</v>
          </cell>
          <cell r="AE535">
            <v>0</v>
          </cell>
        </row>
        <row r="536">
          <cell r="E536" t="str">
            <v>GA Industrial Crude Oil</v>
          </cell>
          <cell r="F536">
            <v>0</v>
          </cell>
          <cell r="G536">
            <v>0</v>
          </cell>
          <cell r="H536">
            <v>0</v>
          </cell>
          <cell r="I536">
            <v>0</v>
          </cell>
          <cell r="J536">
            <v>0</v>
          </cell>
          <cell r="K536">
            <v>0</v>
          </cell>
          <cell r="L536">
            <v>0</v>
          </cell>
          <cell r="M536">
            <v>0</v>
          </cell>
          <cell r="N536">
            <v>0</v>
          </cell>
          <cell r="O536">
            <v>0</v>
          </cell>
          <cell r="P536">
            <v>0</v>
          </cell>
          <cell r="Q536">
            <v>0</v>
          </cell>
          <cell r="R536">
            <v>0</v>
          </cell>
          <cell r="S536">
            <v>0</v>
          </cell>
          <cell r="T536">
            <v>0</v>
          </cell>
          <cell r="U536">
            <v>0</v>
          </cell>
          <cell r="V536">
            <v>0</v>
          </cell>
          <cell r="W536">
            <v>0</v>
          </cell>
          <cell r="X536">
            <v>0</v>
          </cell>
          <cell r="Y536">
            <v>0</v>
          </cell>
          <cell r="Z536">
            <v>0</v>
          </cell>
          <cell r="AA536">
            <v>0</v>
          </cell>
          <cell r="AB536">
            <v>0</v>
          </cell>
          <cell r="AC536">
            <v>0</v>
          </cell>
          <cell r="AD536">
            <v>0</v>
          </cell>
          <cell r="AE536">
            <v>0</v>
          </cell>
        </row>
        <row r="537">
          <cell r="E537" t="str">
            <v>HI Industrial Crude Oil</v>
          </cell>
          <cell r="F537">
            <v>0</v>
          </cell>
          <cell r="G537">
            <v>0</v>
          </cell>
          <cell r="H537">
            <v>0</v>
          </cell>
          <cell r="I537">
            <v>0</v>
          </cell>
          <cell r="J537">
            <v>0</v>
          </cell>
          <cell r="K537">
            <v>0</v>
          </cell>
          <cell r="L537">
            <v>0</v>
          </cell>
          <cell r="M537">
            <v>0</v>
          </cell>
          <cell r="N537">
            <v>0</v>
          </cell>
          <cell r="O537">
            <v>0</v>
          </cell>
          <cell r="P537">
            <v>0</v>
          </cell>
          <cell r="Q537">
            <v>0</v>
          </cell>
          <cell r="R537">
            <v>0</v>
          </cell>
          <cell r="S537">
            <v>0</v>
          </cell>
          <cell r="T537">
            <v>0</v>
          </cell>
          <cell r="U537">
            <v>0</v>
          </cell>
          <cell r="V537">
            <v>0</v>
          </cell>
          <cell r="W537">
            <v>0</v>
          </cell>
          <cell r="X537">
            <v>0</v>
          </cell>
          <cell r="Y537">
            <v>0</v>
          </cell>
          <cell r="Z537">
            <v>0</v>
          </cell>
          <cell r="AA537">
            <v>0</v>
          </cell>
          <cell r="AB537">
            <v>0</v>
          </cell>
          <cell r="AC537">
            <v>0</v>
          </cell>
          <cell r="AD537">
            <v>0</v>
          </cell>
          <cell r="AE537">
            <v>0</v>
          </cell>
        </row>
        <row r="538">
          <cell r="E538" t="str">
            <v>IA Industrial Crude Oil</v>
          </cell>
          <cell r="F538">
            <v>0</v>
          </cell>
          <cell r="G538">
            <v>0</v>
          </cell>
          <cell r="H538">
            <v>0</v>
          </cell>
          <cell r="I538">
            <v>0</v>
          </cell>
          <cell r="J538">
            <v>0</v>
          </cell>
          <cell r="K538">
            <v>0</v>
          </cell>
          <cell r="L538">
            <v>0</v>
          </cell>
          <cell r="M538">
            <v>0</v>
          </cell>
          <cell r="N538">
            <v>0</v>
          </cell>
          <cell r="O538">
            <v>0</v>
          </cell>
          <cell r="P538">
            <v>0</v>
          </cell>
          <cell r="Q538">
            <v>0</v>
          </cell>
          <cell r="R538">
            <v>0</v>
          </cell>
          <cell r="S538">
            <v>0</v>
          </cell>
          <cell r="T538">
            <v>0</v>
          </cell>
          <cell r="U538">
            <v>0</v>
          </cell>
          <cell r="V538">
            <v>0</v>
          </cell>
          <cell r="W538">
            <v>0</v>
          </cell>
          <cell r="X538">
            <v>0</v>
          </cell>
          <cell r="Y538">
            <v>0</v>
          </cell>
          <cell r="Z538">
            <v>0</v>
          </cell>
          <cell r="AA538">
            <v>0</v>
          </cell>
          <cell r="AB538">
            <v>0</v>
          </cell>
          <cell r="AC538">
            <v>0</v>
          </cell>
          <cell r="AD538">
            <v>0</v>
          </cell>
          <cell r="AE538">
            <v>0</v>
          </cell>
        </row>
        <row r="539">
          <cell r="E539" t="str">
            <v>ID Industrial Crude Oil</v>
          </cell>
          <cell r="F539">
            <v>0</v>
          </cell>
          <cell r="G539">
            <v>0</v>
          </cell>
          <cell r="H539">
            <v>0</v>
          </cell>
          <cell r="I539">
            <v>0</v>
          </cell>
          <cell r="J539">
            <v>0</v>
          </cell>
          <cell r="K539">
            <v>0</v>
          </cell>
          <cell r="L539">
            <v>0</v>
          </cell>
          <cell r="M539">
            <v>0</v>
          </cell>
          <cell r="N539">
            <v>0</v>
          </cell>
          <cell r="O539">
            <v>0</v>
          </cell>
          <cell r="P539">
            <v>0</v>
          </cell>
          <cell r="Q539">
            <v>0</v>
          </cell>
          <cell r="R539">
            <v>0</v>
          </cell>
          <cell r="S539">
            <v>0</v>
          </cell>
          <cell r="T539">
            <v>0</v>
          </cell>
          <cell r="U539">
            <v>0</v>
          </cell>
          <cell r="V539">
            <v>0</v>
          </cell>
          <cell r="W539">
            <v>0</v>
          </cell>
          <cell r="X539">
            <v>0</v>
          </cell>
          <cell r="Y539">
            <v>0</v>
          </cell>
          <cell r="Z539">
            <v>0</v>
          </cell>
          <cell r="AA539">
            <v>0</v>
          </cell>
          <cell r="AB539">
            <v>0</v>
          </cell>
          <cell r="AC539">
            <v>0</v>
          </cell>
          <cell r="AD539">
            <v>0</v>
          </cell>
          <cell r="AE539">
            <v>0</v>
          </cell>
        </row>
        <row r="540">
          <cell r="E540" t="str">
            <v>IL Industrial Crude Oil</v>
          </cell>
          <cell r="F540">
            <v>0</v>
          </cell>
          <cell r="G540">
            <v>0</v>
          </cell>
          <cell r="H540">
            <v>0</v>
          </cell>
          <cell r="I540">
            <v>0</v>
          </cell>
          <cell r="J540">
            <v>0</v>
          </cell>
          <cell r="K540">
            <v>0</v>
          </cell>
          <cell r="L540">
            <v>0</v>
          </cell>
          <cell r="M540">
            <v>0</v>
          </cell>
          <cell r="N540">
            <v>0</v>
          </cell>
          <cell r="O540">
            <v>0</v>
          </cell>
          <cell r="P540">
            <v>0</v>
          </cell>
          <cell r="Q540">
            <v>0</v>
          </cell>
          <cell r="R540">
            <v>0</v>
          </cell>
          <cell r="S540">
            <v>0</v>
          </cell>
          <cell r="T540">
            <v>0</v>
          </cell>
          <cell r="U540">
            <v>0</v>
          </cell>
          <cell r="V540">
            <v>0</v>
          </cell>
          <cell r="W540">
            <v>0</v>
          </cell>
          <cell r="X540">
            <v>0</v>
          </cell>
          <cell r="Y540">
            <v>0</v>
          </cell>
          <cell r="Z540">
            <v>0</v>
          </cell>
          <cell r="AA540">
            <v>0</v>
          </cell>
          <cell r="AB540">
            <v>0</v>
          </cell>
          <cell r="AC540">
            <v>0</v>
          </cell>
          <cell r="AD540">
            <v>0</v>
          </cell>
          <cell r="AE540">
            <v>0</v>
          </cell>
        </row>
        <row r="541">
          <cell r="E541" t="str">
            <v>IN Industrial Crude Oil</v>
          </cell>
          <cell r="F541">
            <v>0</v>
          </cell>
          <cell r="G541">
            <v>0</v>
          </cell>
          <cell r="H541">
            <v>0</v>
          </cell>
          <cell r="I541">
            <v>0</v>
          </cell>
          <cell r="J541">
            <v>0</v>
          </cell>
          <cell r="K541">
            <v>0</v>
          </cell>
          <cell r="L541">
            <v>0</v>
          </cell>
          <cell r="M541">
            <v>0</v>
          </cell>
          <cell r="N541">
            <v>0</v>
          </cell>
          <cell r="O541">
            <v>0</v>
          </cell>
          <cell r="P541">
            <v>0</v>
          </cell>
          <cell r="Q541">
            <v>0</v>
          </cell>
          <cell r="R541">
            <v>0</v>
          </cell>
          <cell r="S541">
            <v>0</v>
          </cell>
          <cell r="T541">
            <v>0</v>
          </cell>
          <cell r="U541">
            <v>0</v>
          </cell>
          <cell r="V541">
            <v>0</v>
          </cell>
          <cell r="W541">
            <v>0</v>
          </cell>
          <cell r="X541">
            <v>0</v>
          </cell>
          <cell r="Y541">
            <v>0</v>
          </cell>
          <cell r="Z541">
            <v>0</v>
          </cell>
          <cell r="AA541">
            <v>0</v>
          </cell>
          <cell r="AB541">
            <v>0</v>
          </cell>
          <cell r="AC541">
            <v>0</v>
          </cell>
          <cell r="AD541">
            <v>0</v>
          </cell>
          <cell r="AE541">
            <v>0</v>
          </cell>
        </row>
        <row r="542">
          <cell r="E542" t="str">
            <v>KS Industrial Crude Oil</v>
          </cell>
          <cell r="F542">
            <v>0</v>
          </cell>
          <cell r="G542">
            <v>0</v>
          </cell>
          <cell r="H542">
            <v>0</v>
          </cell>
          <cell r="I542">
            <v>0</v>
          </cell>
          <cell r="J542">
            <v>0</v>
          </cell>
          <cell r="K542">
            <v>0</v>
          </cell>
          <cell r="L542">
            <v>0</v>
          </cell>
          <cell r="M542">
            <v>0</v>
          </cell>
          <cell r="N542">
            <v>0</v>
          </cell>
          <cell r="O542">
            <v>0</v>
          </cell>
          <cell r="P542">
            <v>0</v>
          </cell>
          <cell r="Q542">
            <v>0</v>
          </cell>
          <cell r="R542">
            <v>0</v>
          </cell>
          <cell r="S542">
            <v>0</v>
          </cell>
          <cell r="T542">
            <v>0</v>
          </cell>
          <cell r="U542">
            <v>0</v>
          </cell>
          <cell r="V542">
            <v>0</v>
          </cell>
          <cell r="W542">
            <v>0</v>
          </cell>
          <cell r="X542">
            <v>0</v>
          </cell>
          <cell r="Y542">
            <v>0</v>
          </cell>
          <cell r="Z542">
            <v>0</v>
          </cell>
          <cell r="AA542">
            <v>0</v>
          </cell>
          <cell r="AB542">
            <v>0</v>
          </cell>
          <cell r="AC542">
            <v>0</v>
          </cell>
          <cell r="AD542">
            <v>0</v>
          </cell>
          <cell r="AE542">
            <v>0</v>
          </cell>
        </row>
        <row r="543">
          <cell r="E543" t="str">
            <v>KY Industrial Crude Oil</v>
          </cell>
          <cell r="F543">
            <v>0</v>
          </cell>
          <cell r="G543">
            <v>0</v>
          </cell>
          <cell r="H543">
            <v>0</v>
          </cell>
          <cell r="I543">
            <v>0</v>
          </cell>
          <cell r="J543">
            <v>0</v>
          </cell>
          <cell r="K543">
            <v>0</v>
          </cell>
          <cell r="L543">
            <v>0</v>
          </cell>
          <cell r="M543">
            <v>0</v>
          </cell>
          <cell r="N543">
            <v>0</v>
          </cell>
          <cell r="O543">
            <v>0</v>
          </cell>
          <cell r="P543">
            <v>0</v>
          </cell>
          <cell r="Q543">
            <v>0</v>
          </cell>
          <cell r="R543">
            <v>0</v>
          </cell>
          <cell r="S543">
            <v>0</v>
          </cell>
          <cell r="T543">
            <v>0</v>
          </cell>
          <cell r="U543">
            <v>0</v>
          </cell>
          <cell r="V543">
            <v>0</v>
          </cell>
          <cell r="W543">
            <v>0</v>
          </cell>
          <cell r="X543">
            <v>0</v>
          </cell>
          <cell r="Y543">
            <v>0</v>
          </cell>
          <cell r="Z543">
            <v>0</v>
          </cell>
          <cell r="AA543">
            <v>0</v>
          </cell>
          <cell r="AB543">
            <v>0</v>
          </cell>
          <cell r="AC543">
            <v>0</v>
          </cell>
          <cell r="AD543">
            <v>0</v>
          </cell>
          <cell r="AE543">
            <v>0</v>
          </cell>
        </row>
        <row r="544">
          <cell r="E544" t="str">
            <v>LA Industrial Crude Oil</v>
          </cell>
          <cell r="F544">
            <v>0</v>
          </cell>
          <cell r="G544">
            <v>0</v>
          </cell>
          <cell r="H544">
            <v>0</v>
          </cell>
          <cell r="I544">
            <v>0</v>
          </cell>
          <cell r="J544">
            <v>0</v>
          </cell>
          <cell r="K544">
            <v>0</v>
          </cell>
          <cell r="L544">
            <v>0</v>
          </cell>
          <cell r="M544">
            <v>0</v>
          </cell>
          <cell r="N544">
            <v>0</v>
          </cell>
          <cell r="O544">
            <v>0</v>
          </cell>
          <cell r="P544">
            <v>0</v>
          </cell>
          <cell r="Q544">
            <v>0</v>
          </cell>
          <cell r="R544">
            <v>0</v>
          </cell>
          <cell r="S544">
            <v>0</v>
          </cell>
          <cell r="T544">
            <v>0</v>
          </cell>
          <cell r="U544">
            <v>0</v>
          </cell>
          <cell r="V544">
            <v>0</v>
          </cell>
          <cell r="W544">
            <v>0</v>
          </cell>
          <cell r="X544">
            <v>0</v>
          </cell>
          <cell r="Y544">
            <v>0</v>
          </cell>
          <cell r="Z544">
            <v>0</v>
          </cell>
          <cell r="AA544">
            <v>0</v>
          </cell>
          <cell r="AB544">
            <v>0</v>
          </cell>
          <cell r="AC544">
            <v>0</v>
          </cell>
          <cell r="AD544">
            <v>0</v>
          </cell>
          <cell r="AE544">
            <v>0</v>
          </cell>
        </row>
        <row r="545">
          <cell r="E545" t="str">
            <v>MA Industrial Crude Oil</v>
          </cell>
          <cell r="F545">
            <v>0</v>
          </cell>
          <cell r="G545">
            <v>0</v>
          </cell>
          <cell r="H545">
            <v>0</v>
          </cell>
          <cell r="I545">
            <v>0</v>
          </cell>
          <cell r="J545">
            <v>0</v>
          </cell>
          <cell r="K545">
            <v>0</v>
          </cell>
          <cell r="L545">
            <v>0</v>
          </cell>
          <cell r="M545">
            <v>0</v>
          </cell>
          <cell r="N545">
            <v>0</v>
          </cell>
          <cell r="O545">
            <v>0</v>
          </cell>
          <cell r="P545">
            <v>0</v>
          </cell>
          <cell r="Q545">
            <v>0</v>
          </cell>
          <cell r="R545">
            <v>0</v>
          </cell>
          <cell r="S545">
            <v>0</v>
          </cell>
          <cell r="T545">
            <v>0</v>
          </cell>
          <cell r="U545">
            <v>0</v>
          </cell>
          <cell r="V545">
            <v>0</v>
          </cell>
          <cell r="W545">
            <v>0</v>
          </cell>
          <cell r="X545">
            <v>0</v>
          </cell>
          <cell r="Y545">
            <v>0</v>
          </cell>
          <cell r="Z545">
            <v>0</v>
          </cell>
          <cell r="AA545">
            <v>0</v>
          </cell>
          <cell r="AB545">
            <v>0</v>
          </cell>
          <cell r="AC545">
            <v>0</v>
          </cell>
          <cell r="AD545">
            <v>0</v>
          </cell>
          <cell r="AE545">
            <v>0</v>
          </cell>
        </row>
        <row r="546">
          <cell r="E546" t="str">
            <v>MD Industrial Crude Oil</v>
          </cell>
          <cell r="F546">
            <v>0</v>
          </cell>
          <cell r="G546">
            <v>0</v>
          </cell>
          <cell r="H546">
            <v>0</v>
          </cell>
          <cell r="I546">
            <v>0</v>
          </cell>
          <cell r="J546">
            <v>0</v>
          </cell>
          <cell r="K546">
            <v>0</v>
          </cell>
          <cell r="L546">
            <v>0</v>
          </cell>
          <cell r="M546">
            <v>0</v>
          </cell>
          <cell r="N546">
            <v>0</v>
          </cell>
          <cell r="O546">
            <v>0</v>
          </cell>
          <cell r="P546">
            <v>0</v>
          </cell>
          <cell r="Q546">
            <v>0</v>
          </cell>
          <cell r="R546">
            <v>0</v>
          </cell>
          <cell r="S546">
            <v>0</v>
          </cell>
          <cell r="T546">
            <v>0</v>
          </cell>
          <cell r="U546">
            <v>0</v>
          </cell>
          <cell r="V546">
            <v>0</v>
          </cell>
          <cell r="W546">
            <v>0</v>
          </cell>
          <cell r="X546">
            <v>0</v>
          </cell>
          <cell r="Y546">
            <v>0</v>
          </cell>
          <cell r="Z546">
            <v>0</v>
          </cell>
          <cell r="AA546">
            <v>0</v>
          </cell>
          <cell r="AB546">
            <v>0</v>
          </cell>
          <cell r="AC546">
            <v>0</v>
          </cell>
          <cell r="AD546">
            <v>0</v>
          </cell>
          <cell r="AE546">
            <v>0</v>
          </cell>
        </row>
        <row r="547">
          <cell r="E547" t="str">
            <v>ME Industrial Crude Oil</v>
          </cell>
          <cell r="F547">
            <v>0</v>
          </cell>
          <cell r="G547">
            <v>0</v>
          </cell>
          <cell r="H547">
            <v>0</v>
          </cell>
          <cell r="I547">
            <v>0</v>
          </cell>
          <cell r="J547">
            <v>0</v>
          </cell>
          <cell r="K547">
            <v>0</v>
          </cell>
          <cell r="L547">
            <v>0</v>
          </cell>
          <cell r="M547">
            <v>0</v>
          </cell>
          <cell r="N547">
            <v>0</v>
          </cell>
          <cell r="O547">
            <v>0</v>
          </cell>
          <cell r="P547">
            <v>0</v>
          </cell>
          <cell r="Q547">
            <v>0</v>
          </cell>
          <cell r="R547">
            <v>0</v>
          </cell>
          <cell r="S547">
            <v>0</v>
          </cell>
          <cell r="T547">
            <v>0</v>
          </cell>
          <cell r="U547">
            <v>0</v>
          </cell>
          <cell r="V547">
            <v>0</v>
          </cell>
          <cell r="W547">
            <v>0</v>
          </cell>
          <cell r="X547">
            <v>0</v>
          </cell>
          <cell r="Y547">
            <v>0</v>
          </cell>
          <cell r="Z547">
            <v>0</v>
          </cell>
          <cell r="AA547">
            <v>0</v>
          </cell>
          <cell r="AB547">
            <v>0</v>
          </cell>
          <cell r="AC547">
            <v>0</v>
          </cell>
          <cell r="AD547">
            <v>0</v>
          </cell>
          <cell r="AE547">
            <v>0</v>
          </cell>
        </row>
        <row r="548">
          <cell r="E548" t="str">
            <v>MI Industrial Crude Oil</v>
          </cell>
          <cell r="F548">
            <v>0</v>
          </cell>
          <cell r="G548">
            <v>0</v>
          </cell>
          <cell r="H548">
            <v>0</v>
          </cell>
          <cell r="I548">
            <v>0</v>
          </cell>
          <cell r="J548">
            <v>0</v>
          </cell>
          <cell r="K548">
            <v>0</v>
          </cell>
          <cell r="L548">
            <v>0</v>
          </cell>
          <cell r="M548">
            <v>0</v>
          </cell>
          <cell r="N548">
            <v>0</v>
          </cell>
          <cell r="O548">
            <v>0</v>
          </cell>
          <cell r="P548">
            <v>0</v>
          </cell>
          <cell r="Q548">
            <v>0</v>
          </cell>
          <cell r="R548">
            <v>0</v>
          </cell>
          <cell r="S548">
            <v>0</v>
          </cell>
          <cell r="T548">
            <v>0</v>
          </cell>
          <cell r="U548">
            <v>0</v>
          </cell>
          <cell r="V548">
            <v>0</v>
          </cell>
          <cell r="W548">
            <v>0</v>
          </cell>
          <cell r="X548">
            <v>0</v>
          </cell>
          <cell r="Y548">
            <v>0</v>
          </cell>
          <cell r="Z548">
            <v>0</v>
          </cell>
          <cell r="AA548">
            <v>0</v>
          </cell>
          <cell r="AB548">
            <v>0</v>
          </cell>
          <cell r="AC548">
            <v>0</v>
          </cell>
          <cell r="AD548">
            <v>0</v>
          </cell>
          <cell r="AE548">
            <v>0</v>
          </cell>
        </row>
        <row r="549">
          <cell r="E549" t="str">
            <v>MN Industrial Crude Oil</v>
          </cell>
          <cell r="F549">
            <v>0</v>
          </cell>
          <cell r="G549">
            <v>0</v>
          </cell>
          <cell r="H549">
            <v>0</v>
          </cell>
          <cell r="I549">
            <v>0</v>
          </cell>
          <cell r="J549">
            <v>0</v>
          </cell>
          <cell r="K549">
            <v>0</v>
          </cell>
          <cell r="L549">
            <v>0</v>
          </cell>
          <cell r="M549">
            <v>0</v>
          </cell>
          <cell r="N549">
            <v>0</v>
          </cell>
          <cell r="O549">
            <v>0</v>
          </cell>
          <cell r="P549">
            <v>0</v>
          </cell>
          <cell r="Q549">
            <v>0</v>
          </cell>
          <cell r="R549">
            <v>0</v>
          </cell>
          <cell r="S549">
            <v>0</v>
          </cell>
          <cell r="T549">
            <v>0</v>
          </cell>
          <cell r="U549">
            <v>0</v>
          </cell>
          <cell r="V549">
            <v>0</v>
          </cell>
          <cell r="W549">
            <v>0</v>
          </cell>
          <cell r="X549">
            <v>0</v>
          </cell>
          <cell r="Y549">
            <v>0</v>
          </cell>
          <cell r="Z549">
            <v>0</v>
          </cell>
          <cell r="AA549">
            <v>0</v>
          </cell>
          <cell r="AB549">
            <v>0</v>
          </cell>
          <cell r="AC549">
            <v>0</v>
          </cell>
          <cell r="AD549">
            <v>0</v>
          </cell>
          <cell r="AE549">
            <v>0</v>
          </cell>
        </row>
        <row r="550">
          <cell r="E550" t="str">
            <v>MO Industrial Crude Oil</v>
          </cell>
          <cell r="F550">
            <v>0</v>
          </cell>
          <cell r="G550">
            <v>0</v>
          </cell>
          <cell r="H550">
            <v>0</v>
          </cell>
          <cell r="I550">
            <v>0</v>
          </cell>
          <cell r="J550">
            <v>0</v>
          </cell>
          <cell r="K550">
            <v>0</v>
          </cell>
          <cell r="L550">
            <v>0</v>
          </cell>
          <cell r="M550">
            <v>0</v>
          </cell>
          <cell r="N550">
            <v>0</v>
          </cell>
          <cell r="O550">
            <v>0</v>
          </cell>
          <cell r="P550">
            <v>0</v>
          </cell>
          <cell r="Q550">
            <v>0</v>
          </cell>
          <cell r="R550">
            <v>0</v>
          </cell>
          <cell r="S550">
            <v>0</v>
          </cell>
          <cell r="T550">
            <v>0</v>
          </cell>
          <cell r="U550">
            <v>0</v>
          </cell>
          <cell r="V550">
            <v>0</v>
          </cell>
          <cell r="W550">
            <v>0</v>
          </cell>
          <cell r="X550">
            <v>0</v>
          </cell>
          <cell r="Y550">
            <v>0</v>
          </cell>
          <cell r="Z550">
            <v>0</v>
          </cell>
          <cell r="AA550">
            <v>0</v>
          </cell>
          <cell r="AB550">
            <v>0</v>
          </cell>
          <cell r="AC550">
            <v>0</v>
          </cell>
          <cell r="AD550">
            <v>0</v>
          </cell>
          <cell r="AE550">
            <v>0</v>
          </cell>
        </row>
        <row r="551">
          <cell r="E551" t="str">
            <v>MS Industrial Crude Oil</v>
          </cell>
          <cell r="F551">
            <v>0</v>
          </cell>
          <cell r="G551">
            <v>0</v>
          </cell>
          <cell r="H551">
            <v>0</v>
          </cell>
          <cell r="I551">
            <v>0</v>
          </cell>
          <cell r="J551">
            <v>0</v>
          </cell>
          <cell r="K551">
            <v>0</v>
          </cell>
          <cell r="L551">
            <v>0</v>
          </cell>
          <cell r="M551">
            <v>0</v>
          </cell>
          <cell r="N551">
            <v>0</v>
          </cell>
          <cell r="O551">
            <v>0</v>
          </cell>
          <cell r="P551">
            <v>0</v>
          </cell>
          <cell r="Q551">
            <v>0</v>
          </cell>
          <cell r="R551">
            <v>0</v>
          </cell>
          <cell r="S551">
            <v>0</v>
          </cell>
          <cell r="T551">
            <v>0</v>
          </cell>
          <cell r="U551">
            <v>0</v>
          </cell>
          <cell r="V551">
            <v>0</v>
          </cell>
          <cell r="W551">
            <v>0</v>
          </cell>
          <cell r="X551">
            <v>0</v>
          </cell>
          <cell r="Y551">
            <v>0</v>
          </cell>
          <cell r="Z551">
            <v>0</v>
          </cell>
          <cell r="AA551">
            <v>0</v>
          </cell>
          <cell r="AB551">
            <v>0</v>
          </cell>
          <cell r="AC551">
            <v>0</v>
          </cell>
          <cell r="AD551">
            <v>0</v>
          </cell>
          <cell r="AE551">
            <v>0</v>
          </cell>
        </row>
        <row r="552">
          <cell r="E552" t="str">
            <v>MT Industrial Crude Oil</v>
          </cell>
          <cell r="F552">
            <v>0</v>
          </cell>
          <cell r="G552">
            <v>0</v>
          </cell>
          <cell r="H552">
            <v>0</v>
          </cell>
          <cell r="I552">
            <v>0</v>
          </cell>
          <cell r="J552">
            <v>0</v>
          </cell>
          <cell r="K552">
            <v>0</v>
          </cell>
          <cell r="L552">
            <v>0</v>
          </cell>
          <cell r="M552">
            <v>0</v>
          </cell>
          <cell r="N552">
            <v>0</v>
          </cell>
          <cell r="O552">
            <v>0</v>
          </cell>
          <cell r="P552">
            <v>0</v>
          </cell>
          <cell r="Q552">
            <v>0</v>
          </cell>
          <cell r="R552">
            <v>0</v>
          </cell>
          <cell r="S552">
            <v>0</v>
          </cell>
          <cell r="T552">
            <v>0</v>
          </cell>
          <cell r="U552">
            <v>0</v>
          </cell>
          <cell r="V552">
            <v>0</v>
          </cell>
          <cell r="W552">
            <v>0</v>
          </cell>
          <cell r="X552">
            <v>0</v>
          </cell>
          <cell r="Y552">
            <v>0</v>
          </cell>
          <cell r="Z552">
            <v>0</v>
          </cell>
          <cell r="AA552">
            <v>0</v>
          </cell>
          <cell r="AB552">
            <v>0</v>
          </cell>
          <cell r="AC552">
            <v>0</v>
          </cell>
          <cell r="AD552">
            <v>0</v>
          </cell>
          <cell r="AE552">
            <v>0</v>
          </cell>
        </row>
        <row r="553">
          <cell r="E553" t="str">
            <v>NC Industrial Crude Oil</v>
          </cell>
          <cell r="F553">
            <v>0</v>
          </cell>
          <cell r="G553">
            <v>0</v>
          </cell>
          <cell r="H553">
            <v>0</v>
          </cell>
          <cell r="I553">
            <v>0</v>
          </cell>
          <cell r="J553">
            <v>0</v>
          </cell>
          <cell r="K553">
            <v>0</v>
          </cell>
          <cell r="L553">
            <v>0</v>
          </cell>
          <cell r="M553">
            <v>0</v>
          </cell>
          <cell r="N553">
            <v>0</v>
          </cell>
          <cell r="O553">
            <v>0</v>
          </cell>
          <cell r="P553">
            <v>0</v>
          </cell>
          <cell r="Q553">
            <v>0</v>
          </cell>
          <cell r="R553">
            <v>0</v>
          </cell>
          <cell r="S553">
            <v>0</v>
          </cell>
          <cell r="T553">
            <v>0</v>
          </cell>
          <cell r="U553">
            <v>0</v>
          </cell>
          <cell r="V553">
            <v>0</v>
          </cell>
          <cell r="W553">
            <v>0</v>
          </cell>
          <cell r="X553">
            <v>0</v>
          </cell>
          <cell r="Y553">
            <v>0</v>
          </cell>
          <cell r="Z553">
            <v>0</v>
          </cell>
          <cell r="AA553">
            <v>0</v>
          </cell>
          <cell r="AB553">
            <v>0</v>
          </cell>
          <cell r="AC553">
            <v>0</v>
          </cell>
          <cell r="AD553">
            <v>0</v>
          </cell>
          <cell r="AE553">
            <v>0</v>
          </cell>
        </row>
        <row r="554">
          <cell r="E554" t="str">
            <v>ND Industrial Crude Oil</v>
          </cell>
          <cell r="F554">
            <v>0</v>
          </cell>
          <cell r="G554">
            <v>0</v>
          </cell>
          <cell r="H554">
            <v>0</v>
          </cell>
          <cell r="I554">
            <v>0</v>
          </cell>
          <cell r="J554">
            <v>0</v>
          </cell>
          <cell r="K554">
            <v>0</v>
          </cell>
          <cell r="L554">
            <v>0</v>
          </cell>
          <cell r="M554">
            <v>0</v>
          </cell>
          <cell r="N554">
            <v>0</v>
          </cell>
          <cell r="O554">
            <v>0</v>
          </cell>
          <cell r="P554">
            <v>0</v>
          </cell>
          <cell r="Q554">
            <v>0</v>
          </cell>
          <cell r="R554">
            <v>0</v>
          </cell>
          <cell r="S554">
            <v>0</v>
          </cell>
          <cell r="T554">
            <v>0</v>
          </cell>
          <cell r="U554">
            <v>0</v>
          </cell>
          <cell r="V554">
            <v>0</v>
          </cell>
          <cell r="W554">
            <v>0</v>
          </cell>
          <cell r="X554">
            <v>0</v>
          </cell>
          <cell r="Y554">
            <v>0</v>
          </cell>
          <cell r="Z554">
            <v>0</v>
          </cell>
          <cell r="AA554">
            <v>0</v>
          </cell>
          <cell r="AB554">
            <v>0</v>
          </cell>
          <cell r="AC554">
            <v>0</v>
          </cell>
          <cell r="AD554">
            <v>0</v>
          </cell>
          <cell r="AE554">
            <v>0</v>
          </cell>
        </row>
        <row r="555">
          <cell r="E555" t="str">
            <v>NE Industrial Crude Oil</v>
          </cell>
          <cell r="F555">
            <v>0</v>
          </cell>
          <cell r="G555">
            <v>0</v>
          </cell>
          <cell r="H555">
            <v>0</v>
          </cell>
          <cell r="I555">
            <v>0</v>
          </cell>
          <cell r="J555">
            <v>0</v>
          </cell>
          <cell r="K555">
            <v>0</v>
          </cell>
          <cell r="L555">
            <v>0</v>
          </cell>
          <cell r="M555">
            <v>0</v>
          </cell>
          <cell r="N555">
            <v>0</v>
          </cell>
          <cell r="O555">
            <v>0</v>
          </cell>
          <cell r="P555">
            <v>0</v>
          </cell>
          <cell r="Q555">
            <v>0</v>
          </cell>
          <cell r="R555">
            <v>0</v>
          </cell>
          <cell r="S555">
            <v>0</v>
          </cell>
          <cell r="T555">
            <v>0</v>
          </cell>
          <cell r="U555">
            <v>0</v>
          </cell>
          <cell r="V555">
            <v>0</v>
          </cell>
          <cell r="W555">
            <v>0</v>
          </cell>
          <cell r="X555">
            <v>0</v>
          </cell>
          <cell r="Y555">
            <v>0</v>
          </cell>
          <cell r="Z555">
            <v>0</v>
          </cell>
          <cell r="AA555">
            <v>0</v>
          </cell>
          <cell r="AB555">
            <v>0</v>
          </cell>
          <cell r="AC555">
            <v>0</v>
          </cell>
          <cell r="AD555">
            <v>0</v>
          </cell>
          <cell r="AE555">
            <v>0</v>
          </cell>
        </row>
        <row r="556">
          <cell r="E556" t="str">
            <v>NH Industrial Crude Oil</v>
          </cell>
          <cell r="F556">
            <v>0</v>
          </cell>
          <cell r="G556">
            <v>0</v>
          </cell>
          <cell r="H556">
            <v>0</v>
          </cell>
          <cell r="I556">
            <v>0</v>
          </cell>
          <cell r="J556">
            <v>0</v>
          </cell>
          <cell r="K556">
            <v>0</v>
          </cell>
          <cell r="L556">
            <v>0</v>
          </cell>
          <cell r="M556">
            <v>0</v>
          </cell>
          <cell r="N556">
            <v>0</v>
          </cell>
          <cell r="O556">
            <v>0</v>
          </cell>
          <cell r="P556">
            <v>0</v>
          </cell>
          <cell r="Q556">
            <v>0</v>
          </cell>
          <cell r="R556">
            <v>0</v>
          </cell>
          <cell r="S556">
            <v>0</v>
          </cell>
          <cell r="T556">
            <v>0</v>
          </cell>
          <cell r="U556">
            <v>0</v>
          </cell>
          <cell r="V556">
            <v>0</v>
          </cell>
          <cell r="W556">
            <v>0</v>
          </cell>
          <cell r="X556">
            <v>0</v>
          </cell>
          <cell r="Y556">
            <v>0</v>
          </cell>
          <cell r="Z556">
            <v>0</v>
          </cell>
          <cell r="AA556">
            <v>0</v>
          </cell>
          <cell r="AB556">
            <v>0</v>
          </cell>
          <cell r="AC556">
            <v>0</v>
          </cell>
          <cell r="AD556">
            <v>0</v>
          </cell>
          <cell r="AE556">
            <v>0</v>
          </cell>
        </row>
        <row r="557">
          <cell r="E557" t="str">
            <v>NJ Industrial Crude Oil</v>
          </cell>
          <cell r="F557">
            <v>0</v>
          </cell>
          <cell r="G557">
            <v>0</v>
          </cell>
          <cell r="H557">
            <v>0</v>
          </cell>
          <cell r="I557">
            <v>0</v>
          </cell>
          <cell r="J557">
            <v>0</v>
          </cell>
          <cell r="K557">
            <v>0</v>
          </cell>
          <cell r="L557">
            <v>0</v>
          </cell>
          <cell r="M557">
            <v>0</v>
          </cell>
          <cell r="N557">
            <v>0</v>
          </cell>
          <cell r="O557">
            <v>0</v>
          </cell>
          <cell r="P557">
            <v>0</v>
          </cell>
          <cell r="Q557">
            <v>0</v>
          </cell>
          <cell r="R557">
            <v>0</v>
          </cell>
          <cell r="S557">
            <v>0</v>
          </cell>
          <cell r="T557">
            <v>0</v>
          </cell>
          <cell r="U557">
            <v>0</v>
          </cell>
          <cell r="V557">
            <v>0</v>
          </cell>
          <cell r="W557">
            <v>0</v>
          </cell>
          <cell r="X557">
            <v>0</v>
          </cell>
          <cell r="Y557">
            <v>0</v>
          </cell>
          <cell r="Z557">
            <v>0</v>
          </cell>
          <cell r="AA557">
            <v>0</v>
          </cell>
          <cell r="AB557">
            <v>0</v>
          </cell>
          <cell r="AC557">
            <v>0</v>
          </cell>
          <cell r="AD557">
            <v>0</v>
          </cell>
          <cell r="AE557">
            <v>0</v>
          </cell>
        </row>
        <row r="558">
          <cell r="E558" t="str">
            <v>NM Industrial Crude Oil</v>
          </cell>
          <cell r="F558">
            <v>0</v>
          </cell>
          <cell r="G558">
            <v>0</v>
          </cell>
          <cell r="H558">
            <v>0</v>
          </cell>
          <cell r="I558">
            <v>0</v>
          </cell>
          <cell r="J558">
            <v>0</v>
          </cell>
          <cell r="K558">
            <v>0</v>
          </cell>
          <cell r="L558">
            <v>0</v>
          </cell>
          <cell r="M558">
            <v>0</v>
          </cell>
          <cell r="N558">
            <v>0</v>
          </cell>
          <cell r="O558">
            <v>0</v>
          </cell>
          <cell r="P558">
            <v>0</v>
          </cell>
          <cell r="Q558">
            <v>0</v>
          </cell>
          <cell r="R558">
            <v>0</v>
          </cell>
          <cell r="S558">
            <v>0</v>
          </cell>
          <cell r="T558">
            <v>0</v>
          </cell>
          <cell r="U558">
            <v>0</v>
          </cell>
          <cell r="V558">
            <v>0</v>
          </cell>
          <cell r="W558">
            <v>0</v>
          </cell>
          <cell r="X558">
            <v>0</v>
          </cell>
          <cell r="Y558">
            <v>0</v>
          </cell>
          <cell r="Z558">
            <v>0</v>
          </cell>
          <cell r="AA558">
            <v>0</v>
          </cell>
          <cell r="AB558">
            <v>0</v>
          </cell>
          <cell r="AC558">
            <v>0</v>
          </cell>
          <cell r="AD558">
            <v>0</v>
          </cell>
          <cell r="AE558">
            <v>0</v>
          </cell>
        </row>
        <row r="559">
          <cell r="E559" t="str">
            <v>NV Industrial Crude Oil</v>
          </cell>
          <cell r="F559">
            <v>0</v>
          </cell>
          <cell r="G559">
            <v>0</v>
          </cell>
          <cell r="H559">
            <v>0</v>
          </cell>
          <cell r="I559">
            <v>0</v>
          </cell>
          <cell r="J559">
            <v>0</v>
          </cell>
          <cell r="K559">
            <v>0</v>
          </cell>
          <cell r="L559">
            <v>0</v>
          </cell>
          <cell r="M559">
            <v>0</v>
          </cell>
          <cell r="N559">
            <v>0</v>
          </cell>
          <cell r="O559">
            <v>0</v>
          </cell>
          <cell r="P559">
            <v>0</v>
          </cell>
          <cell r="Q559">
            <v>0</v>
          </cell>
          <cell r="R559">
            <v>0</v>
          </cell>
          <cell r="S559">
            <v>0</v>
          </cell>
          <cell r="T559">
            <v>0</v>
          </cell>
          <cell r="U559">
            <v>0</v>
          </cell>
          <cell r="V559">
            <v>0</v>
          </cell>
          <cell r="W559">
            <v>0</v>
          </cell>
          <cell r="X559">
            <v>0</v>
          </cell>
          <cell r="Y559">
            <v>0</v>
          </cell>
          <cell r="Z559">
            <v>0</v>
          </cell>
          <cell r="AA559">
            <v>0</v>
          </cell>
          <cell r="AB559">
            <v>0</v>
          </cell>
          <cell r="AC559">
            <v>0</v>
          </cell>
          <cell r="AD559">
            <v>0</v>
          </cell>
          <cell r="AE559">
            <v>0</v>
          </cell>
        </row>
        <row r="560">
          <cell r="E560" t="str">
            <v>NY Industrial Crude Oil</v>
          </cell>
          <cell r="F560">
            <v>0</v>
          </cell>
          <cell r="G560">
            <v>0</v>
          </cell>
          <cell r="H560">
            <v>0</v>
          </cell>
          <cell r="I560">
            <v>0</v>
          </cell>
          <cell r="J560">
            <v>0</v>
          </cell>
          <cell r="K560">
            <v>0</v>
          </cell>
          <cell r="L560">
            <v>0</v>
          </cell>
          <cell r="M560">
            <v>0</v>
          </cell>
          <cell r="N560">
            <v>0</v>
          </cell>
          <cell r="O560">
            <v>0</v>
          </cell>
          <cell r="P560">
            <v>0</v>
          </cell>
          <cell r="Q560">
            <v>0</v>
          </cell>
          <cell r="R560">
            <v>0</v>
          </cell>
          <cell r="S560">
            <v>0</v>
          </cell>
          <cell r="T560">
            <v>0</v>
          </cell>
          <cell r="U560">
            <v>0</v>
          </cell>
          <cell r="V560">
            <v>0</v>
          </cell>
          <cell r="W560">
            <v>0</v>
          </cell>
          <cell r="X560">
            <v>0</v>
          </cell>
          <cell r="Y560">
            <v>0</v>
          </cell>
          <cell r="Z560">
            <v>0</v>
          </cell>
          <cell r="AA560">
            <v>0</v>
          </cell>
          <cell r="AB560">
            <v>0</v>
          </cell>
          <cell r="AC560">
            <v>0</v>
          </cell>
          <cell r="AD560">
            <v>0</v>
          </cell>
          <cell r="AE560">
            <v>0</v>
          </cell>
        </row>
        <row r="561">
          <cell r="E561" t="str">
            <v>OH Industrial Crude Oil</v>
          </cell>
          <cell r="F561">
            <v>0</v>
          </cell>
          <cell r="G561">
            <v>0</v>
          </cell>
          <cell r="H561">
            <v>0</v>
          </cell>
          <cell r="I561">
            <v>0</v>
          </cell>
          <cell r="J561">
            <v>0</v>
          </cell>
          <cell r="K561">
            <v>0</v>
          </cell>
          <cell r="L561">
            <v>0</v>
          </cell>
          <cell r="M561">
            <v>0</v>
          </cell>
          <cell r="N561">
            <v>0</v>
          </cell>
          <cell r="O561">
            <v>0</v>
          </cell>
          <cell r="P561">
            <v>0</v>
          </cell>
          <cell r="Q561">
            <v>0</v>
          </cell>
          <cell r="R561">
            <v>0</v>
          </cell>
          <cell r="S561">
            <v>0</v>
          </cell>
          <cell r="T561">
            <v>0</v>
          </cell>
          <cell r="U561">
            <v>0</v>
          </cell>
          <cell r="V561">
            <v>0</v>
          </cell>
          <cell r="W561">
            <v>0</v>
          </cell>
          <cell r="X561">
            <v>0</v>
          </cell>
          <cell r="Y561">
            <v>0</v>
          </cell>
          <cell r="Z561">
            <v>0</v>
          </cell>
          <cell r="AA561">
            <v>0</v>
          </cell>
          <cell r="AB561">
            <v>0</v>
          </cell>
          <cell r="AC561">
            <v>0</v>
          </cell>
          <cell r="AD561">
            <v>0</v>
          </cell>
          <cell r="AE561">
            <v>0</v>
          </cell>
        </row>
        <row r="562">
          <cell r="E562" t="str">
            <v>OK Industrial Crude Oil</v>
          </cell>
          <cell r="F562">
            <v>0</v>
          </cell>
          <cell r="G562">
            <v>0</v>
          </cell>
          <cell r="H562">
            <v>0</v>
          </cell>
          <cell r="I562">
            <v>0</v>
          </cell>
          <cell r="J562">
            <v>0</v>
          </cell>
          <cell r="K562">
            <v>0</v>
          </cell>
          <cell r="L562">
            <v>0</v>
          </cell>
          <cell r="M562">
            <v>0</v>
          </cell>
          <cell r="N562">
            <v>0</v>
          </cell>
          <cell r="O562">
            <v>0</v>
          </cell>
          <cell r="P562">
            <v>0</v>
          </cell>
          <cell r="Q562">
            <v>0</v>
          </cell>
          <cell r="R562">
            <v>0</v>
          </cell>
          <cell r="S562">
            <v>0</v>
          </cell>
          <cell r="T562">
            <v>0</v>
          </cell>
          <cell r="U562">
            <v>0</v>
          </cell>
          <cell r="V562">
            <v>0</v>
          </cell>
          <cell r="W562">
            <v>0</v>
          </cell>
          <cell r="X562">
            <v>0</v>
          </cell>
          <cell r="Y562">
            <v>0</v>
          </cell>
          <cell r="Z562">
            <v>0</v>
          </cell>
          <cell r="AA562">
            <v>0</v>
          </cell>
          <cell r="AB562">
            <v>0</v>
          </cell>
          <cell r="AC562">
            <v>0</v>
          </cell>
          <cell r="AD562">
            <v>0</v>
          </cell>
          <cell r="AE562">
            <v>0</v>
          </cell>
        </row>
        <row r="563">
          <cell r="E563" t="str">
            <v>OR Industrial Crude Oil</v>
          </cell>
          <cell r="F563">
            <v>0</v>
          </cell>
          <cell r="G563">
            <v>0</v>
          </cell>
          <cell r="H563">
            <v>0</v>
          </cell>
          <cell r="I563">
            <v>0</v>
          </cell>
          <cell r="J563">
            <v>0</v>
          </cell>
          <cell r="K563">
            <v>0</v>
          </cell>
          <cell r="L563">
            <v>0</v>
          </cell>
          <cell r="M563">
            <v>0</v>
          </cell>
          <cell r="N563">
            <v>0</v>
          </cell>
          <cell r="O563">
            <v>0</v>
          </cell>
          <cell r="P563">
            <v>0</v>
          </cell>
          <cell r="Q563">
            <v>0</v>
          </cell>
          <cell r="R563">
            <v>0</v>
          </cell>
          <cell r="S563">
            <v>0</v>
          </cell>
          <cell r="T563">
            <v>0</v>
          </cell>
          <cell r="U563">
            <v>0</v>
          </cell>
          <cell r="V563">
            <v>0</v>
          </cell>
          <cell r="W563">
            <v>0</v>
          </cell>
          <cell r="X563">
            <v>0</v>
          </cell>
          <cell r="Y563">
            <v>0</v>
          </cell>
          <cell r="Z563">
            <v>0</v>
          </cell>
          <cell r="AA563">
            <v>0</v>
          </cell>
          <cell r="AB563">
            <v>0</v>
          </cell>
          <cell r="AC563">
            <v>0</v>
          </cell>
          <cell r="AD563">
            <v>0</v>
          </cell>
          <cell r="AE563">
            <v>0</v>
          </cell>
        </row>
        <row r="564">
          <cell r="E564" t="str">
            <v>PA Industrial Crude Oil</v>
          </cell>
          <cell r="F564">
            <v>0</v>
          </cell>
          <cell r="G564">
            <v>0</v>
          </cell>
          <cell r="H564">
            <v>0</v>
          </cell>
          <cell r="I564">
            <v>0</v>
          </cell>
          <cell r="J564">
            <v>0</v>
          </cell>
          <cell r="K564">
            <v>0</v>
          </cell>
          <cell r="L564">
            <v>0</v>
          </cell>
          <cell r="M564">
            <v>0</v>
          </cell>
          <cell r="N564">
            <v>0</v>
          </cell>
          <cell r="O564">
            <v>0</v>
          </cell>
          <cell r="P564">
            <v>0</v>
          </cell>
          <cell r="Q564">
            <v>0</v>
          </cell>
          <cell r="R564">
            <v>0</v>
          </cell>
          <cell r="S564">
            <v>0</v>
          </cell>
          <cell r="T564">
            <v>0</v>
          </cell>
          <cell r="U564">
            <v>0</v>
          </cell>
          <cell r="V564">
            <v>0</v>
          </cell>
          <cell r="W564">
            <v>0</v>
          </cell>
          <cell r="X564">
            <v>0</v>
          </cell>
          <cell r="Y564">
            <v>0</v>
          </cell>
          <cell r="Z564">
            <v>0</v>
          </cell>
          <cell r="AA564">
            <v>0</v>
          </cell>
          <cell r="AB564">
            <v>0</v>
          </cell>
          <cell r="AC564">
            <v>0</v>
          </cell>
          <cell r="AD564">
            <v>0</v>
          </cell>
          <cell r="AE564">
            <v>0</v>
          </cell>
        </row>
        <row r="565">
          <cell r="E565" t="str">
            <v>RI Industrial Crude Oil</v>
          </cell>
          <cell r="F565">
            <v>0</v>
          </cell>
          <cell r="G565">
            <v>0</v>
          </cell>
          <cell r="H565">
            <v>0</v>
          </cell>
          <cell r="I565">
            <v>0</v>
          </cell>
          <cell r="J565">
            <v>0</v>
          </cell>
          <cell r="K565">
            <v>0</v>
          </cell>
          <cell r="L565">
            <v>0</v>
          </cell>
          <cell r="M565">
            <v>0</v>
          </cell>
          <cell r="N565">
            <v>0</v>
          </cell>
          <cell r="O565">
            <v>0</v>
          </cell>
          <cell r="P565">
            <v>0</v>
          </cell>
          <cell r="Q565">
            <v>0</v>
          </cell>
          <cell r="R565">
            <v>0</v>
          </cell>
          <cell r="S565">
            <v>0</v>
          </cell>
          <cell r="T565">
            <v>0</v>
          </cell>
          <cell r="U565">
            <v>0</v>
          </cell>
          <cell r="V565">
            <v>0</v>
          </cell>
          <cell r="W565">
            <v>0</v>
          </cell>
          <cell r="X565">
            <v>0</v>
          </cell>
          <cell r="Y565">
            <v>0</v>
          </cell>
          <cell r="Z565">
            <v>0</v>
          </cell>
          <cell r="AA565">
            <v>0</v>
          </cell>
          <cell r="AB565">
            <v>0</v>
          </cell>
          <cell r="AC565">
            <v>0</v>
          </cell>
          <cell r="AD565">
            <v>0</v>
          </cell>
          <cell r="AE565">
            <v>0</v>
          </cell>
        </row>
        <row r="566">
          <cell r="E566" t="str">
            <v>SC Industrial Crude Oil</v>
          </cell>
          <cell r="F566">
            <v>0</v>
          </cell>
          <cell r="G566">
            <v>0</v>
          </cell>
          <cell r="H566">
            <v>0</v>
          </cell>
          <cell r="I566">
            <v>0</v>
          </cell>
          <cell r="J566">
            <v>0</v>
          </cell>
          <cell r="K566">
            <v>0</v>
          </cell>
          <cell r="L566">
            <v>0</v>
          </cell>
          <cell r="M566">
            <v>0</v>
          </cell>
          <cell r="N566">
            <v>0</v>
          </cell>
          <cell r="O566">
            <v>0</v>
          </cell>
          <cell r="P566">
            <v>0</v>
          </cell>
          <cell r="Q566">
            <v>0</v>
          </cell>
          <cell r="R566">
            <v>0</v>
          </cell>
          <cell r="S566">
            <v>0</v>
          </cell>
          <cell r="T566">
            <v>0</v>
          </cell>
          <cell r="U566">
            <v>0</v>
          </cell>
          <cell r="V566">
            <v>0</v>
          </cell>
          <cell r="W566">
            <v>0</v>
          </cell>
          <cell r="X566">
            <v>0</v>
          </cell>
          <cell r="Y566">
            <v>0</v>
          </cell>
          <cell r="Z566">
            <v>0</v>
          </cell>
          <cell r="AA566">
            <v>0</v>
          </cell>
          <cell r="AB566">
            <v>0</v>
          </cell>
          <cell r="AC566">
            <v>0</v>
          </cell>
          <cell r="AD566">
            <v>0</v>
          </cell>
          <cell r="AE566">
            <v>0</v>
          </cell>
        </row>
        <row r="567">
          <cell r="E567" t="str">
            <v>SD Industrial Crude Oil</v>
          </cell>
          <cell r="F567">
            <v>0</v>
          </cell>
          <cell r="G567">
            <v>0</v>
          </cell>
          <cell r="H567">
            <v>0</v>
          </cell>
          <cell r="I567">
            <v>0</v>
          </cell>
          <cell r="J567">
            <v>0</v>
          </cell>
          <cell r="K567">
            <v>0</v>
          </cell>
          <cell r="L567">
            <v>0</v>
          </cell>
          <cell r="M567">
            <v>0</v>
          </cell>
          <cell r="N567">
            <v>0</v>
          </cell>
          <cell r="O567">
            <v>0</v>
          </cell>
          <cell r="P567">
            <v>0</v>
          </cell>
          <cell r="Q567">
            <v>0</v>
          </cell>
          <cell r="R567">
            <v>0</v>
          </cell>
          <cell r="S567">
            <v>0</v>
          </cell>
          <cell r="T567">
            <v>0</v>
          </cell>
          <cell r="U567">
            <v>0</v>
          </cell>
          <cell r="V567">
            <v>0</v>
          </cell>
          <cell r="W567">
            <v>0</v>
          </cell>
          <cell r="X567">
            <v>0</v>
          </cell>
          <cell r="Y567">
            <v>0</v>
          </cell>
          <cell r="Z567">
            <v>0</v>
          </cell>
          <cell r="AA567">
            <v>0</v>
          </cell>
          <cell r="AB567">
            <v>0</v>
          </cell>
          <cell r="AC567">
            <v>0</v>
          </cell>
          <cell r="AD567">
            <v>0</v>
          </cell>
          <cell r="AE567">
            <v>0</v>
          </cell>
        </row>
        <row r="568">
          <cell r="E568" t="str">
            <v>TN Industrial Crude Oil</v>
          </cell>
          <cell r="F568">
            <v>0</v>
          </cell>
          <cell r="G568">
            <v>0</v>
          </cell>
          <cell r="H568">
            <v>0</v>
          </cell>
          <cell r="I568">
            <v>0</v>
          </cell>
          <cell r="J568">
            <v>0</v>
          </cell>
          <cell r="K568">
            <v>0</v>
          </cell>
          <cell r="L568">
            <v>0</v>
          </cell>
          <cell r="M568">
            <v>0</v>
          </cell>
          <cell r="N568">
            <v>0</v>
          </cell>
          <cell r="O568">
            <v>0</v>
          </cell>
          <cell r="P568">
            <v>0</v>
          </cell>
          <cell r="Q568">
            <v>0</v>
          </cell>
          <cell r="R568">
            <v>0</v>
          </cell>
          <cell r="S568">
            <v>0</v>
          </cell>
          <cell r="T568">
            <v>0</v>
          </cell>
          <cell r="U568">
            <v>0</v>
          </cell>
          <cell r="V568">
            <v>0</v>
          </cell>
          <cell r="W568">
            <v>0</v>
          </cell>
          <cell r="X568">
            <v>0</v>
          </cell>
          <cell r="Y568">
            <v>0</v>
          </cell>
          <cell r="Z568">
            <v>0</v>
          </cell>
          <cell r="AA568">
            <v>0</v>
          </cell>
          <cell r="AB568">
            <v>0</v>
          </cell>
          <cell r="AC568">
            <v>0</v>
          </cell>
          <cell r="AD568">
            <v>0</v>
          </cell>
          <cell r="AE568">
            <v>0</v>
          </cell>
        </row>
        <row r="569">
          <cell r="E569" t="str">
            <v>TX Industrial Crude Oil</v>
          </cell>
          <cell r="F569">
            <v>0</v>
          </cell>
          <cell r="G569">
            <v>0</v>
          </cell>
          <cell r="H569">
            <v>0</v>
          </cell>
          <cell r="I569">
            <v>0</v>
          </cell>
          <cell r="J569">
            <v>0</v>
          </cell>
          <cell r="K569">
            <v>0</v>
          </cell>
          <cell r="L569">
            <v>0</v>
          </cell>
          <cell r="M569">
            <v>0</v>
          </cell>
          <cell r="N569">
            <v>0</v>
          </cell>
          <cell r="O569">
            <v>0</v>
          </cell>
          <cell r="P569">
            <v>0</v>
          </cell>
          <cell r="Q569">
            <v>0</v>
          </cell>
          <cell r="R569">
            <v>0</v>
          </cell>
          <cell r="S569">
            <v>0</v>
          </cell>
          <cell r="T569">
            <v>0</v>
          </cell>
          <cell r="U569">
            <v>0</v>
          </cell>
          <cell r="V569">
            <v>0</v>
          </cell>
          <cell r="W569">
            <v>0</v>
          </cell>
          <cell r="X569">
            <v>0</v>
          </cell>
          <cell r="Y569">
            <v>0</v>
          </cell>
          <cell r="Z569">
            <v>0</v>
          </cell>
          <cell r="AA569">
            <v>0</v>
          </cell>
          <cell r="AB569">
            <v>0</v>
          </cell>
          <cell r="AC569">
            <v>0</v>
          </cell>
          <cell r="AD569">
            <v>0</v>
          </cell>
          <cell r="AE569">
            <v>0</v>
          </cell>
        </row>
        <row r="570">
          <cell r="E570" t="str">
            <v>US Industrial Crude Oil</v>
          </cell>
          <cell r="F570">
            <v>50883</v>
          </cell>
          <cell r="G570">
            <v>38947</v>
          </cell>
          <cell r="H570">
            <v>27364</v>
          </cell>
          <cell r="I570">
            <v>21153</v>
          </cell>
          <cell r="J570">
            <v>18682</v>
          </cell>
          <cell r="K570">
            <v>14535</v>
          </cell>
          <cell r="L570">
            <v>13729</v>
          </cell>
          <cell r="M570">
            <v>4623</v>
          </cell>
          <cell r="N570">
            <v>0</v>
          </cell>
          <cell r="O570">
            <v>0</v>
          </cell>
          <cell r="P570">
            <v>0</v>
          </cell>
          <cell r="Q570">
            <v>0</v>
          </cell>
          <cell r="R570">
            <v>0</v>
          </cell>
          <cell r="S570">
            <v>0</v>
          </cell>
          <cell r="T570">
            <v>0</v>
          </cell>
          <cell r="U570">
            <v>0</v>
          </cell>
          <cell r="V570">
            <v>0</v>
          </cell>
          <cell r="W570">
            <v>0</v>
          </cell>
          <cell r="X570">
            <v>0</v>
          </cell>
          <cell r="Y570">
            <v>0</v>
          </cell>
          <cell r="Z570">
            <v>0</v>
          </cell>
          <cell r="AA570">
            <v>0</v>
          </cell>
          <cell r="AB570">
            <v>0</v>
          </cell>
          <cell r="AC570">
            <v>0</v>
          </cell>
          <cell r="AD570">
            <v>0</v>
          </cell>
          <cell r="AE570">
            <v>0</v>
          </cell>
        </row>
        <row r="571">
          <cell r="E571" t="str">
            <v>UT Industrial Crude Oil</v>
          </cell>
          <cell r="F571">
            <v>0</v>
          </cell>
          <cell r="G571">
            <v>0</v>
          </cell>
          <cell r="H571">
            <v>0</v>
          </cell>
          <cell r="I571">
            <v>0</v>
          </cell>
          <cell r="J571">
            <v>0</v>
          </cell>
          <cell r="K571">
            <v>0</v>
          </cell>
          <cell r="L571">
            <v>0</v>
          </cell>
          <cell r="M571">
            <v>0</v>
          </cell>
          <cell r="N571">
            <v>0</v>
          </cell>
          <cell r="O571">
            <v>0</v>
          </cell>
          <cell r="P571">
            <v>0</v>
          </cell>
          <cell r="Q571">
            <v>0</v>
          </cell>
          <cell r="R571">
            <v>0</v>
          </cell>
          <cell r="S571">
            <v>0</v>
          </cell>
          <cell r="T571">
            <v>0</v>
          </cell>
          <cell r="U571">
            <v>0</v>
          </cell>
          <cell r="V571">
            <v>0</v>
          </cell>
          <cell r="W571">
            <v>0</v>
          </cell>
          <cell r="X571">
            <v>0</v>
          </cell>
          <cell r="Y571">
            <v>0</v>
          </cell>
          <cell r="Z571">
            <v>0</v>
          </cell>
          <cell r="AA571">
            <v>0</v>
          </cell>
          <cell r="AB571">
            <v>0</v>
          </cell>
          <cell r="AC571">
            <v>0</v>
          </cell>
          <cell r="AD571">
            <v>0</v>
          </cell>
          <cell r="AE571">
            <v>0</v>
          </cell>
        </row>
        <row r="572">
          <cell r="E572" t="str">
            <v>VA Industrial Crude Oil</v>
          </cell>
          <cell r="F572">
            <v>0</v>
          </cell>
          <cell r="G572">
            <v>0</v>
          </cell>
          <cell r="H572">
            <v>0</v>
          </cell>
          <cell r="I572">
            <v>0</v>
          </cell>
          <cell r="J572">
            <v>0</v>
          </cell>
          <cell r="K572">
            <v>0</v>
          </cell>
          <cell r="L572">
            <v>0</v>
          </cell>
          <cell r="M572">
            <v>0</v>
          </cell>
          <cell r="N572">
            <v>0</v>
          </cell>
          <cell r="O572">
            <v>0</v>
          </cell>
          <cell r="P572">
            <v>0</v>
          </cell>
          <cell r="Q572">
            <v>0</v>
          </cell>
          <cell r="R572">
            <v>0</v>
          </cell>
          <cell r="S572">
            <v>0</v>
          </cell>
          <cell r="T572">
            <v>0</v>
          </cell>
          <cell r="U572">
            <v>0</v>
          </cell>
          <cell r="V572">
            <v>0</v>
          </cell>
          <cell r="W572">
            <v>0</v>
          </cell>
          <cell r="X572">
            <v>0</v>
          </cell>
          <cell r="Y572">
            <v>0</v>
          </cell>
          <cell r="Z572">
            <v>0</v>
          </cell>
          <cell r="AA572">
            <v>0</v>
          </cell>
          <cell r="AB572">
            <v>0</v>
          </cell>
          <cell r="AC572">
            <v>0</v>
          </cell>
          <cell r="AD572">
            <v>0</v>
          </cell>
          <cell r="AE572">
            <v>0</v>
          </cell>
        </row>
        <row r="573">
          <cell r="E573" t="str">
            <v>VT Industrial Crude Oil</v>
          </cell>
          <cell r="F573">
            <v>0</v>
          </cell>
          <cell r="G573">
            <v>0</v>
          </cell>
          <cell r="H573">
            <v>0</v>
          </cell>
          <cell r="I573">
            <v>0</v>
          </cell>
          <cell r="J573">
            <v>0</v>
          </cell>
          <cell r="K573">
            <v>0</v>
          </cell>
          <cell r="L573">
            <v>0</v>
          </cell>
          <cell r="M573">
            <v>0</v>
          </cell>
          <cell r="N573">
            <v>0</v>
          </cell>
          <cell r="O573">
            <v>0</v>
          </cell>
          <cell r="P573">
            <v>0</v>
          </cell>
          <cell r="Q573">
            <v>0</v>
          </cell>
          <cell r="R573">
            <v>0</v>
          </cell>
          <cell r="S573">
            <v>0</v>
          </cell>
          <cell r="T573">
            <v>0</v>
          </cell>
          <cell r="U573">
            <v>0</v>
          </cell>
          <cell r="V573">
            <v>0</v>
          </cell>
          <cell r="W573">
            <v>0</v>
          </cell>
          <cell r="X573">
            <v>0</v>
          </cell>
          <cell r="Y573">
            <v>0</v>
          </cell>
          <cell r="Z573">
            <v>0</v>
          </cell>
          <cell r="AA573">
            <v>0</v>
          </cell>
          <cell r="AB573">
            <v>0</v>
          </cell>
          <cell r="AC573">
            <v>0</v>
          </cell>
          <cell r="AD573">
            <v>0</v>
          </cell>
          <cell r="AE573">
            <v>0</v>
          </cell>
        </row>
        <row r="574">
          <cell r="E574" t="str">
            <v>WA Industrial Crude Oil</v>
          </cell>
          <cell r="F574">
            <v>0</v>
          </cell>
          <cell r="G574">
            <v>0</v>
          </cell>
          <cell r="H574">
            <v>0</v>
          </cell>
          <cell r="I574">
            <v>0</v>
          </cell>
          <cell r="J574">
            <v>0</v>
          </cell>
          <cell r="K574">
            <v>0</v>
          </cell>
          <cell r="L574">
            <v>0</v>
          </cell>
          <cell r="M574">
            <v>0</v>
          </cell>
          <cell r="N574">
            <v>0</v>
          </cell>
          <cell r="O574">
            <v>0</v>
          </cell>
          <cell r="P574">
            <v>0</v>
          </cell>
          <cell r="Q574">
            <v>0</v>
          </cell>
          <cell r="R574">
            <v>0</v>
          </cell>
          <cell r="S574">
            <v>0</v>
          </cell>
          <cell r="T574">
            <v>0</v>
          </cell>
          <cell r="U574">
            <v>0</v>
          </cell>
          <cell r="V574">
            <v>0</v>
          </cell>
          <cell r="W574">
            <v>0</v>
          </cell>
          <cell r="X574">
            <v>0</v>
          </cell>
          <cell r="Y574">
            <v>0</v>
          </cell>
          <cell r="Z574">
            <v>0</v>
          </cell>
          <cell r="AA574">
            <v>0</v>
          </cell>
          <cell r="AB574">
            <v>0</v>
          </cell>
          <cell r="AC574">
            <v>0</v>
          </cell>
          <cell r="AD574">
            <v>0</v>
          </cell>
          <cell r="AE574">
            <v>0</v>
          </cell>
        </row>
        <row r="575">
          <cell r="E575" t="str">
            <v>WI Industrial Crude Oil</v>
          </cell>
          <cell r="F575">
            <v>0</v>
          </cell>
          <cell r="G575">
            <v>0</v>
          </cell>
          <cell r="H575">
            <v>0</v>
          </cell>
          <cell r="I575">
            <v>0</v>
          </cell>
          <cell r="J575">
            <v>0</v>
          </cell>
          <cell r="K575">
            <v>0</v>
          </cell>
          <cell r="L575">
            <v>0</v>
          </cell>
          <cell r="M575">
            <v>0</v>
          </cell>
          <cell r="N575">
            <v>0</v>
          </cell>
          <cell r="O575">
            <v>0</v>
          </cell>
          <cell r="P575">
            <v>0</v>
          </cell>
          <cell r="Q575">
            <v>0</v>
          </cell>
          <cell r="R575">
            <v>0</v>
          </cell>
          <cell r="S575">
            <v>0</v>
          </cell>
          <cell r="T575">
            <v>0</v>
          </cell>
          <cell r="U575">
            <v>0</v>
          </cell>
          <cell r="V575">
            <v>0</v>
          </cell>
          <cell r="W575">
            <v>0</v>
          </cell>
          <cell r="X575">
            <v>0</v>
          </cell>
          <cell r="Y575">
            <v>0</v>
          </cell>
          <cell r="Z575">
            <v>0</v>
          </cell>
          <cell r="AA575">
            <v>0</v>
          </cell>
          <cell r="AB575">
            <v>0</v>
          </cell>
          <cell r="AC575">
            <v>0</v>
          </cell>
          <cell r="AD575">
            <v>0</v>
          </cell>
          <cell r="AE575">
            <v>0</v>
          </cell>
        </row>
        <row r="576">
          <cell r="E576" t="str">
            <v>WV Industrial Crude Oil</v>
          </cell>
          <cell r="F576">
            <v>0</v>
          </cell>
          <cell r="G576">
            <v>0</v>
          </cell>
          <cell r="H576">
            <v>0</v>
          </cell>
          <cell r="I576">
            <v>0</v>
          </cell>
          <cell r="J576">
            <v>0</v>
          </cell>
          <cell r="K576">
            <v>0</v>
          </cell>
          <cell r="L576">
            <v>0</v>
          </cell>
          <cell r="M576">
            <v>0</v>
          </cell>
          <cell r="N576">
            <v>0</v>
          </cell>
          <cell r="O576">
            <v>0</v>
          </cell>
          <cell r="P576">
            <v>0</v>
          </cell>
          <cell r="Q576">
            <v>0</v>
          </cell>
          <cell r="R576">
            <v>0</v>
          </cell>
          <cell r="S576">
            <v>0</v>
          </cell>
          <cell r="T576">
            <v>0</v>
          </cell>
          <cell r="U576">
            <v>0</v>
          </cell>
          <cell r="V576">
            <v>0</v>
          </cell>
          <cell r="W576">
            <v>0</v>
          </cell>
          <cell r="X576">
            <v>0</v>
          </cell>
          <cell r="Y576">
            <v>0</v>
          </cell>
          <cell r="Z576">
            <v>0</v>
          </cell>
          <cell r="AA576">
            <v>0</v>
          </cell>
          <cell r="AB576">
            <v>0</v>
          </cell>
          <cell r="AC576">
            <v>0</v>
          </cell>
          <cell r="AD576">
            <v>0</v>
          </cell>
          <cell r="AE576">
            <v>0</v>
          </cell>
        </row>
        <row r="577">
          <cell r="E577" t="str">
            <v>WY Industrial Crude Oil</v>
          </cell>
          <cell r="F577">
            <v>0</v>
          </cell>
          <cell r="G577">
            <v>0</v>
          </cell>
          <cell r="H577">
            <v>0</v>
          </cell>
          <cell r="I577">
            <v>0</v>
          </cell>
          <cell r="J577">
            <v>0</v>
          </cell>
          <cell r="K577">
            <v>0</v>
          </cell>
          <cell r="L577">
            <v>0</v>
          </cell>
          <cell r="M577">
            <v>0</v>
          </cell>
          <cell r="N577">
            <v>0</v>
          </cell>
          <cell r="O577">
            <v>0</v>
          </cell>
          <cell r="P577">
            <v>0</v>
          </cell>
          <cell r="Q577">
            <v>0</v>
          </cell>
          <cell r="R577">
            <v>0</v>
          </cell>
          <cell r="S577">
            <v>0</v>
          </cell>
          <cell r="T577">
            <v>0</v>
          </cell>
          <cell r="U577">
            <v>0</v>
          </cell>
          <cell r="V577">
            <v>0</v>
          </cell>
          <cell r="W577">
            <v>0</v>
          </cell>
          <cell r="X577">
            <v>0</v>
          </cell>
          <cell r="Y577">
            <v>0</v>
          </cell>
          <cell r="Z577">
            <v>0</v>
          </cell>
          <cell r="AA577">
            <v>0</v>
          </cell>
          <cell r="AB577">
            <v>0</v>
          </cell>
          <cell r="AC577">
            <v>0</v>
          </cell>
          <cell r="AD577">
            <v>0</v>
          </cell>
          <cell r="AE577">
            <v>0</v>
          </cell>
        </row>
        <row r="578">
          <cell r="E578" t="str">
            <v>AK Transportation Distillate Fuel</v>
          </cell>
          <cell r="F578">
            <v>35193</v>
          </cell>
          <cell r="G578">
            <v>27509</v>
          </cell>
          <cell r="H578">
            <v>31014</v>
          </cell>
          <cell r="I578">
            <v>33928</v>
          </cell>
          <cell r="J578">
            <v>27242</v>
          </cell>
          <cell r="K578">
            <v>35228</v>
          </cell>
          <cell r="L578">
            <v>25260</v>
          </cell>
          <cell r="M578">
            <v>29112</v>
          </cell>
          <cell r="N578">
            <v>26951</v>
          </cell>
          <cell r="O578">
            <v>28499</v>
          </cell>
          <cell r="P578">
            <v>30885</v>
          </cell>
          <cell r="Q578">
            <v>31327</v>
          </cell>
          <cell r="R578">
            <v>30230</v>
          </cell>
          <cell r="S578">
            <v>28481</v>
          </cell>
          <cell r="T578">
            <v>50009</v>
          </cell>
          <cell r="U578">
            <v>43689</v>
          </cell>
          <cell r="V578">
            <v>46801</v>
          </cell>
          <cell r="W578">
            <v>44946</v>
          </cell>
          <cell r="X578">
            <v>41535</v>
          </cell>
          <cell r="Y578">
            <v>46170</v>
          </cell>
          <cell r="Z578">
            <v>42681</v>
          </cell>
          <cell r="AA578">
            <v>44130</v>
          </cell>
          <cell r="AB578">
            <v>36791</v>
          </cell>
          <cell r="AC578">
            <v>32020</v>
          </cell>
          <cell r="AD578">
            <v>33099</v>
          </cell>
          <cell r="AE578">
            <v>34312</v>
          </cell>
        </row>
        <row r="579">
          <cell r="E579" t="str">
            <v>AL Transportation Distillate Fuel</v>
          </cell>
          <cell r="F579">
            <v>93843</v>
          </cell>
          <cell r="G579">
            <v>94009</v>
          </cell>
          <cell r="H579">
            <v>95652</v>
          </cell>
          <cell r="I579">
            <v>94663</v>
          </cell>
          <cell r="J579">
            <v>104012</v>
          </cell>
          <cell r="K579">
            <v>107209</v>
          </cell>
          <cell r="L579">
            <v>102871</v>
          </cell>
          <cell r="M579">
            <v>103840</v>
          </cell>
          <cell r="N579">
            <v>102627</v>
          </cell>
          <cell r="O579">
            <v>113196</v>
          </cell>
          <cell r="P579">
            <v>118941</v>
          </cell>
          <cell r="Q579">
            <v>108868</v>
          </cell>
          <cell r="R579">
            <v>106250</v>
          </cell>
          <cell r="S579">
            <v>112743</v>
          </cell>
          <cell r="T579">
            <v>134620</v>
          </cell>
          <cell r="U579">
            <v>130136</v>
          </cell>
          <cell r="V579">
            <v>132016</v>
          </cell>
          <cell r="W579">
            <v>132820</v>
          </cell>
          <cell r="X579">
            <v>113591</v>
          </cell>
          <cell r="Y579">
            <v>108592</v>
          </cell>
          <cell r="Z579">
            <v>117273</v>
          </cell>
          <cell r="AA579">
            <v>123664</v>
          </cell>
          <cell r="AB579">
            <v>119161</v>
          </cell>
          <cell r="AC579">
            <v>117180</v>
          </cell>
          <cell r="AD579">
            <v>118630</v>
          </cell>
          <cell r="AE579">
            <v>126829</v>
          </cell>
        </row>
        <row r="580">
          <cell r="E580" t="str">
            <v>AR Transportation Distillate Fuel</v>
          </cell>
          <cell r="F580">
            <v>56629</v>
          </cell>
          <cell r="G580">
            <v>57962</v>
          </cell>
          <cell r="H580">
            <v>57886</v>
          </cell>
          <cell r="I580">
            <v>62549</v>
          </cell>
          <cell r="J580">
            <v>71483</v>
          </cell>
          <cell r="K580">
            <v>73149</v>
          </cell>
          <cell r="L580">
            <v>76046</v>
          </cell>
          <cell r="M580">
            <v>79046</v>
          </cell>
          <cell r="N580">
            <v>83476</v>
          </cell>
          <cell r="O580">
            <v>80444</v>
          </cell>
          <cell r="P580">
            <v>83479</v>
          </cell>
          <cell r="Q580">
            <v>90968</v>
          </cell>
          <cell r="R580">
            <v>97823</v>
          </cell>
          <cell r="S580">
            <v>96381</v>
          </cell>
          <cell r="T580">
            <v>100007</v>
          </cell>
          <cell r="U580">
            <v>97389</v>
          </cell>
          <cell r="V580">
            <v>95916</v>
          </cell>
          <cell r="W580">
            <v>97317</v>
          </cell>
          <cell r="X580">
            <v>94981</v>
          </cell>
          <cell r="Y580">
            <v>94403</v>
          </cell>
          <cell r="Z580">
            <v>97876</v>
          </cell>
          <cell r="AA580">
            <v>99132</v>
          </cell>
          <cell r="AB580">
            <v>90218</v>
          </cell>
          <cell r="AC580">
            <v>91109</v>
          </cell>
          <cell r="AD580">
            <v>89103</v>
          </cell>
          <cell r="AE580">
            <v>88888</v>
          </cell>
        </row>
        <row r="581">
          <cell r="E581" t="str">
            <v>AZ Transportation Distillate Fuel</v>
          </cell>
          <cell r="F581">
            <v>46230</v>
          </cell>
          <cell r="G581">
            <v>42088</v>
          </cell>
          <cell r="H581">
            <v>48422</v>
          </cell>
          <cell r="I581">
            <v>65756</v>
          </cell>
          <cell r="J581">
            <v>61830</v>
          </cell>
          <cell r="K581">
            <v>64416</v>
          </cell>
          <cell r="L581">
            <v>73439</v>
          </cell>
          <cell r="M581">
            <v>75132</v>
          </cell>
          <cell r="N581">
            <v>80331</v>
          </cell>
          <cell r="O581">
            <v>87212</v>
          </cell>
          <cell r="P581">
            <v>84223</v>
          </cell>
          <cell r="Q581">
            <v>93368</v>
          </cell>
          <cell r="R581">
            <v>88663</v>
          </cell>
          <cell r="S581">
            <v>100509</v>
          </cell>
          <cell r="T581">
            <v>110159</v>
          </cell>
          <cell r="U581">
            <v>119013</v>
          </cell>
          <cell r="V581">
            <v>125945</v>
          </cell>
          <cell r="W581">
            <v>123215</v>
          </cell>
          <cell r="X581">
            <v>107936</v>
          </cell>
          <cell r="Y581">
            <v>106304</v>
          </cell>
          <cell r="Z581">
            <v>107667</v>
          </cell>
          <cell r="AA581">
            <v>110652</v>
          </cell>
          <cell r="AB581">
            <v>105983</v>
          </cell>
          <cell r="AC581">
            <v>106516</v>
          </cell>
          <cell r="AD581">
            <v>106429</v>
          </cell>
          <cell r="AE581">
            <v>109557</v>
          </cell>
        </row>
        <row r="582">
          <cell r="E582" t="str">
            <v>CA Transportation Distillate Fuel</v>
          </cell>
          <cell r="F582">
            <v>323856</v>
          </cell>
          <cell r="G582">
            <v>325205</v>
          </cell>
          <cell r="H582">
            <v>313881</v>
          </cell>
          <cell r="I582">
            <v>286878</v>
          </cell>
          <cell r="J582">
            <v>324431</v>
          </cell>
          <cell r="K582">
            <v>337210</v>
          </cell>
          <cell r="L582">
            <v>343147</v>
          </cell>
          <cell r="M582">
            <v>364674</v>
          </cell>
          <cell r="N582">
            <v>364004</v>
          </cell>
          <cell r="O582">
            <v>376996</v>
          </cell>
          <cell r="P582">
            <v>410387</v>
          </cell>
          <cell r="Q582">
            <v>414150</v>
          </cell>
          <cell r="R582">
            <v>421152</v>
          </cell>
          <cell r="S582">
            <v>405115</v>
          </cell>
          <cell r="T582">
            <v>452446</v>
          </cell>
          <cell r="U582">
            <v>473042</v>
          </cell>
          <cell r="V582">
            <v>485179</v>
          </cell>
          <cell r="W582">
            <v>494331</v>
          </cell>
          <cell r="X582">
            <v>430665</v>
          </cell>
          <cell r="Y582">
            <v>424362</v>
          </cell>
          <cell r="Z582">
            <v>429575</v>
          </cell>
          <cell r="AA582">
            <v>438167</v>
          </cell>
          <cell r="AB582">
            <v>420968</v>
          </cell>
          <cell r="AC582">
            <v>437704</v>
          </cell>
          <cell r="AD582">
            <v>460030</v>
          </cell>
          <cell r="AE582">
            <v>464250</v>
          </cell>
        </row>
        <row r="583">
          <cell r="E583" t="str">
            <v>CO Transportation Distillate Fuel</v>
          </cell>
          <cell r="F583">
            <v>40100</v>
          </cell>
          <cell r="G583">
            <v>41290</v>
          </cell>
          <cell r="H583">
            <v>38793</v>
          </cell>
          <cell r="I583">
            <v>46423</v>
          </cell>
          <cell r="J583">
            <v>47520</v>
          </cell>
          <cell r="K583">
            <v>50454</v>
          </cell>
          <cell r="L583">
            <v>50128</v>
          </cell>
          <cell r="M583">
            <v>45527</v>
          </cell>
          <cell r="N583">
            <v>59231</v>
          </cell>
          <cell r="O583">
            <v>63698</v>
          </cell>
          <cell r="P583">
            <v>66538</v>
          </cell>
          <cell r="Q583">
            <v>75877</v>
          </cell>
          <cell r="R583">
            <v>78590</v>
          </cell>
          <cell r="S583">
            <v>85725</v>
          </cell>
          <cell r="T583">
            <v>75483</v>
          </cell>
          <cell r="U583">
            <v>76952</v>
          </cell>
          <cell r="V583">
            <v>81134</v>
          </cell>
          <cell r="W583">
            <v>83219</v>
          </cell>
          <cell r="X583">
            <v>77130</v>
          </cell>
          <cell r="Y583">
            <v>79271</v>
          </cell>
          <cell r="Z583">
            <v>84341</v>
          </cell>
          <cell r="AA583">
            <v>82705</v>
          </cell>
          <cell r="AB583">
            <v>82578</v>
          </cell>
          <cell r="AC583">
            <v>80332</v>
          </cell>
          <cell r="AD583">
            <v>85687</v>
          </cell>
          <cell r="AE583">
            <v>81960</v>
          </cell>
        </row>
        <row r="584">
          <cell r="E584" t="str">
            <v>CT Transportation Distillate Fuel</v>
          </cell>
          <cell r="F584">
            <v>27958</v>
          </cell>
          <cell r="G584">
            <v>25810</v>
          </cell>
          <cell r="H584">
            <v>27946</v>
          </cell>
          <cell r="I584">
            <v>27180</v>
          </cell>
          <cell r="J584">
            <v>25088</v>
          </cell>
          <cell r="K584">
            <v>27681</v>
          </cell>
          <cell r="L584">
            <v>29598</v>
          </cell>
          <cell r="M584">
            <v>30960</v>
          </cell>
          <cell r="N584">
            <v>30854</v>
          </cell>
          <cell r="O584">
            <v>32578</v>
          </cell>
          <cell r="P584">
            <v>31832</v>
          </cell>
          <cell r="Q584">
            <v>38886</v>
          </cell>
          <cell r="R584">
            <v>31876</v>
          </cell>
          <cell r="S584">
            <v>31243</v>
          </cell>
          <cell r="T584">
            <v>41186</v>
          </cell>
          <cell r="U584">
            <v>43997</v>
          </cell>
          <cell r="V584">
            <v>44367</v>
          </cell>
          <cell r="W584">
            <v>44357</v>
          </cell>
          <cell r="X584">
            <v>40747</v>
          </cell>
          <cell r="Y584">
            <v>38677</v>
          </cell>
          <cell r="Z584">
            <v>38905</v>
          </cell>
          <cell r="AA584">
            <v>39660</v>
          </cell>
          <cell r="AB584">
            <v>38170</v>
          </cell>
          <cell r="AC584">
            <v>38220</v>
          </cell>
          <cell r="AD584">
            <v>38703</v>
          </cell>
          <cell r="AE584">
            <v>38318</v>
          </cell>
        </row>
        <row r="585">
          <cell r="E585" t="str">
            <v>DC Transportation Distillate Fuel</v>
          </cell>
          <cell r="F585">
            <v>4682</v>
          </cell>
          <cell r="G585">
            <v>4481</v>
          </cell>
          <cell r="H585">
            <v>4608</v>
          </cell>
          <cell r="I585">
            <v>3534</v>
          </cell>
          <cell r="J585">
            <v>4137</v>
          </cell>
          <cell r="K585">
            <v>3692</v>
          </cell>
          <cell r="L585">
            <v>3921</v>
          </cell>
          <cell r="M585">
            <v>3602</v>
          </cell>
          <cell r="N585">
            <v>3478</v>
          </cell>
          <cell r="O585">
            <v>3423</v>
          </cell>
          <cell r="P585">
            <v>4234</v>
          </cell>
          <cell r="Q585">
            <v>4839</v>
          </cell>
          <cell r="R585">
            <v>4618</v>
          </cell>
          <cell r="S585">
            <v>5106</v>
          </cell>
          <cell r="T585">
            <v>5460</v>
          </cell>
          <cell r="U585">
            <v>3145</v>
          </cell>
          <cell r="V585">
            <v>1407</v>
          </cell>
          <cell r="W585">
            <v>1587</v>
          </cell>
          <cell r="X585">
            <v>2179</v>
          </cell>
          <cell r="Y585">
            <v>1719</v>
          </cell>
          <cell r="Z585">
            <v>1926</v>
          </cell>
          <cell r="AA585">
            <v>2283</v>
          </cell>
          <cell r="AB585">
            <v>2168</v>
          </cell>
          <cell r="AC585">
            <v>1951</v>
          </cell>
          <cell r="AD585">
            <v>2260</v>
          </cell>
          <cell r="AE585">
            <v>1940</v>
          </cell>
        </row>
        <row r="586">
          <cell r="E586" t="str">
            <v>DE Transportation Distillate Fuel</v>
          </cell>
          <cell r="F586">
            <v>7816</v>
          </cell>
          <cell r="G586">
            <v>8266</v>
          </cell>
          <cell r="H586">
            <v>7957</v>
          </cell>
          <cell r="I586">
            <v>9322</v>
          </cell>
          <cell r="J586">
            <v>8626</v>
          </cell>
          <cell r="K586">
            <v>8688</v>
          </cell>
          <cell r="L586">
            <v>9048</v>
          </cell>
          <cell r="M586">
            <v>8859</v>
          </cell>
          <cell r="N586">
            <v>8838</v>
          </cell>
          <cell r="O586">
            <v>8135</v>
          </cell>
          <cell r="P586">
            <v>12518</v>
          </cell>
          <cell r="Q586">
            <v>8051</v>
          </cell>
          <cell r="R586">
            <v>8631</v>
          </cell>
          <cell r="S586">
            <v>8799</v>
          </cell>
          <cell r="T586">
            <v>9282</v>
          </cell>
          <cell r="U586">
            <v>9667</v>
          </cell>
          <cell r="V586">
            <v>9764</v>
          </cell>
          <cell r="W586">
            <v>9601</v>
          </cell>
          <cell r="X586">
            <v>8313</v>
          </cell>
          <cell r="Y586">
            <v>8144</v>
          </cell>
          <cell r="Z586">
            <v>8110</v>
          </cell>
          <cell r="AA586">
            <v>8338</v>
          </cell>
          <cell r="AB586">
            <v>7962</v>
          </cell>
          <cell r="AC586">
            <v>8062</v>
          </cell>
          <cell r="AD586">
            <v>8519</v>
          </cell>
          <cell r="AE586">
            <v>8577</v>
          </cell>
        </row>
        <row r="587">
          <cell r="E587" t="str">
            <v>FL Transportation Distillate Fuel</v>
          </cell>
          <cell r="F587">
            <v>146530</v>
          </cell>
          <cell r="G587">
            <v>138018</v>
          </cell>
          <cell r="H587">
            <v>154368</v>
          </cell>
          <cell r="I587">
            <v>85171</v>
          </cell>
          <cell r="J587">
            <v>150452</v>
          </cell>
          <cell r="K587">
            <v>168284</v>
          </cell>
          <cell r="L587">
            <v>166736</v>
          </cell>
          <cell r="M587">
            <v>188108</v>
          </cell>
          <cell r="N587">
            <v>192860</v>
          </cell>
          <cell r="O587">
            <v>200695</v>
          </cell>
          <cell r="P587">
            <v>204487</v>
          </cell>
          <cell r="Q587">
            <v>212041</v>
          </cell>
          <cell r="R587">
            <v>213030</v>
          </cell>
          <cell r="S587">
            <v>225572</v>
          </cell>
          <cell r="T587">
            <v>248842</v>
          </cell>
          <cell r="U587">
            <v>267803</v>
          </cell>
          <cell r="V587">
            <v>284164</v>
          </cell>
          <cell r="W587">
            <v>265672</v>
          </cell>
          <cell r="X587">
            <v>232979</v>
          </cell>
          <cell r="Y587">
            <v>205053</v>
          </cell>
          <cell r="Z587">
            <v>215294</v>
          </cell>
          <cell r="AA587">
            <v>219668</v>
          </cell>
          <cell r="AB587">
            <v>214797</v>
          </cell>
          <cell r="AC587">
            <v>224981</v>
          </cell>
          <cell r="AD587">
            <v>230181</v>
          </cell>
          <cell r="AE587">
            <v>248254</v>
          </cell>
        </row>
        <row r="588">
          <cell r="E588" t="str">
            <v>GA Transportation Distillate Fuel</v>
          </cell>
          <cell r="F588">
            <v>128552</v>
          </cell>
          <cell r="G588">
            <v>130414</v>
          </cell>
          <cell r="H588">
            <v>132279</v>
          </cell>
          <cell r="I588">
            <v>145531</v>
          </cell>
          <cell r="J588">
            <v>149382</v>
          </cell>
          <cell r="K588">
            <v>158887</v>
          </cell>
          <cell r="L588">
            <v>192508</v>
          </cell>
          <cell r="M588">
            <v>174011</v>
          </cell>
          <cell r="N588">
            <v>174891</v>
          </cell>
          <cell r="O588">
            <v>186687</v>
          </cell>
          <cell r="P588">
            <v>196706</v>
          </cell>
          <cell r="Q588">
            <v>206220</v>
          </cell>
          <cell r="R588">
            <v>197074</v>
          </cell>
          <cell r="S588">
            <v>209800</v>
          </cell>
          <cell r="T588">
            <v>222233</v>
          </cell>
          <cell r="U588">
            <v>248718</v>
          </cell>
          <cell r="V588">
            <v>238273</v>
          </cell>
          <cell r="W588">
            <v>224856</v>
          </cell>
          <cell r="X588">
            <v>189676</v>
          </cell>
          <cell r="Y588">
            <v>180689</v>
          </cell>
          <cell r="Z588">
            <v>191488</v>
          </cell>
          <cell r="AA588">
            <v>183692</v>
          </cell>
          <cell r="AB588">
            <v>166445</v>
          </cell>
          <cell r="AC588">
            <v>180858</v>
          </cell>
          <cell r="AD588">
            <v>184866</v>
          </cell>
          <cell r="AE588">
            <v>200974</v>
          </cell>
        </row>
        <row r="589">
          <cell r="E589" t="str">
            <v>HI Transportation Distillate Fuel</v>
          </cell>
          <cell r="F589">
            <v>20374</v>
          </cell>
          <cell r="G589">
            <v>24473</v>
          </cell>
          <cell r="H589">
            <v>16661</v>
          </cell>
          <cell r="I589">
            <v>15579</v>
          </cell>
          <cell r="J589">
            <v>18755</v>
          </cell>
          <cell r="K589">
            <v>15613</v>
          </cell>
          <cell r="L589">
            <v>11218</v>
          </cell>
          <cell r="M589">
            <v>7695</v>
          </cell>
          <cell r="N589">
            <v>7229</v>
          </cell>
          <cell r="O589">
            <v>12051</v>
          </cell>
          <cell r="P589">
            <v>9470</v>
          </cell>
          <cell r="Q589">
            <v>14287</v>
          </cell>
          <cell r="R589">
            <v>19372</v>
          </cell>
          <cell r="S589">
            <v>30179</v>
          </cell>
          <cell r="T589">
            <v>31181</v>
          </cell>
          <cell r="U589">
            <v>22263</v>
          </cell>
          <cell r="V589">
            <v>19653</v>
          </cell>
          <cell r="W589">
            <v>36125</v>
          </cell>
          <cell r="X589">
            <v>15772</v>
          </cell>
          <cell r="Y589">
            <v>18057</v>
          </cell>
          <cell r="Z589">
            <v>23219</v>
          </cell>
          <cell r="AA589">
            <v>19684</v>
          </cell>
          <cell r="AB589">
            <v>18893</v>
          </cell>
          <cell r="AC589">
            <v>17651</v>
          </cell>
          <cell r="AD589">
            <v>9179</v>
          </cell>
          <cell r="AE589">
            <v>11820</v>
          </cell>
        </row>
        <row r="590">
          <cell r="E590" t="str">
            <v>IA Transportation Distillate Fuel</v>
          </cell>
          <cell r="F590">
            <v>54476</v>
          </cell>
          <cell r="G590">
            <v>48708</v>
          </cell>
          <cell r="H590">
            <v>49776</v>
          </cell>
          <cell r="I590">
            <v>53707</v>
          </cell>
          <cell r="J590">
            <v>56930</v>
          </cell>
          <cell r="K590">
            <v>62634</v>
          </cell>
          <cell r="L590">
            <v>71442</v>
          </cell>
          <cell r="M590">
            <v>69338</v>
          </cell>
          <cell r="N590">
            <v>70978</v>
          </cell>
          <cell r="O590">
            <v>71814</v>
          </cell>
          <cell r="P590">
            <v>70113</v>
          </cell>
          <cell r="Q590">
            <v>70474</v>
          </cell>
          <cell r="R590">
            <v>71730</v>
          </cell>
          <cell r="S590">
            <v>75123</v>
          </cell>
          <cell r="T590">
            <v>86517</v>
          </cell>
          <cell r="U590">
            <v>87928</v>
          </cell>
          <cell r="V590">
            <v>91410</v>
          </cell>
          <cell r="W590">
            <v>99904</v>
          </cell>
          <cell r="X590">
            <v>95686</v>
          </cell>
          <cell r="Y590">
            <v>91698</v>
          </cell>
          <cell r="Z590">
            <v>97182</v>
          </cell>
          <cell r="AA590">
            <v>98464</v>
          </cell>
          <cell r="AB590">
            <v>94287</v>
          </cell>
          <cell r="AC590">
            <v>95763</v>
          </cell>
          <cell r="AD590">
            <v>100411</v>
          </cell>
          <cell r="AE590">
            <v>97470</v>
          </cell>
        </row>
        <row r="591">
          <cell r="E591" t="str">
            <v>ID Transportation Distillate Fuel</v>
          </cell>
          <cell r="F591">
            <v>20054</v>
          </cell>
          <cell r="G591">
            <v>20201</v>
          </cell>
          <cell r="H591">
            <v>20568</v>
          </cell>
          <cell r="I591">
            <v>24947</v>
          </cell>
          <cell r="J591">
            <v>25025</v>
          </cell>
          <cell r="K591">
            <v>26018</v>
          </cell>
          <cell r="L591">
            <v>29147</v>
          </cell>
          <cell r="M591">
            <v>31082</v>
          </cell>
          <cell r="N591">
            <v>29031</v>
          </cell>
          <cell r="O591">
            <v>31911</v>
          </cell>
          <cell r="P591">
            <v>33744</v>
          </cell>
          <cell r="Q591">
            <v>34021</v>
          </cell>
          <cell r="R591">
            <v>33912</v>
          </cell>
          <cell r="S591">
            <v>34170</v>
          </cell>
          <cell r="T591">
            <v>35996</v>
          </cell>
          <cell r="U591">
            <v>38213</v>
          </cell>
          <cell r="V591">
            <v>40126</v>
          </cell>
          <cell r="W591">
            <v>41653</v>
          </cell>
          <cell r="X591">
            <v>34815</v>
          </cell>
          <cell r="Y591">
            <v>33389</v>
          </cell>
          <cell r="Z591">
            <v>40814</v>
          </cell>
          <cell r="AA591">
            <v>40994</v>
          </cell>
          <cell r="AB591">
            <v>38987</v>
          </cell>
          <cell r="AC591">
            <v>41406</v>
          </cell>
          <cell r="AD591">
            <v>43006</v>
          </cell>
          <cell r="AE591">
            <v>52729</v>
          </cell>
        </row>
        <row r="592">
          <cell r="E592" t="str">
            <v>IL Transportation Distillate Fuel</v>
          </cell>
          <cell r="F592">
            <v>178800</v>
          </cell>
          <cell r="G592">
            <v>144663</v>
          </cell>
          <cell r="H592">
            <v>140089</v>
          </cell>
          <cell r="I592">
            <v>158544</v>
          </cell>
          <cell r="J592">
            <v>124594</v>
          </cell>
          <cell r="K592">
            <v>141386</v>
          </cell>
          <cell r="L592">
            <v>152487</v>
          </cell>
          <cell r="M592">
            <v>150838</v>
          </cell>
          <cell r="N592">
            <v>163574</v>
          </cell>
          <cell r="O592">
            <v>195190</v>
          </cell>
          <cell r="P592">
            <v>190686</v>
          </cell>
          <cell r="Q592">
            <v>187456</v>
          </cell>
          <cell r="R592">
            <v>176114</v>
          </cell>
          <cell r="S592">
            <v>227088</v>
          </cell>
          <cell r="T592">
            <v>217243</v>
          </cell>
          <cell r="U592">
            <v>224168</v>
          </cell>
          <cell r="V592">
            <v>229136</v>
          </cell>
          <cell r="W592">
            <v>228349</v>
          </cell>
          <cell r="X592">
            <v>214062</v>
          </cell>
          <cell r="Y592">
            <v>213549</v>
          </cell>
          <cell r="Z592">
            <v>209937</v>
          </cell>
          <cell r="AA592">
            <v>226325</v>
          </cell>
          <cell r="AB592">
            <v>209730</v>
          </cell>
          <cell r="AC592">
            <v>218976</v>
          </cell>
          <cell r="AD592">
            <v>231618</v>
          </cell>
          <cell r="AE592">
            <v>261815</v>
          </cell>
        </row>
        <row r="593">
          <cell r="E593" t="str">
            <v>IN Transportation Distillate Fuel</v>
          </cell>
          <cell r="F593">
            <v>139798</v>
          </cell>
          <cell r="G593">
            <v>136409</v>
          </cell>
          <cell r="H593">
            <v>129903</v>
          </cell>
          <cell r="I593">
            <v>136842</v>
          </cell>
          <cell r="J593">
            <v>148344</v>
          </cell>
          <cell r="K593">
            <v>149330</v>
          </cell>
          <cell r="L593">
            <v>158752</v>
          </cell>
          <cell r="M593">
            <v>169537</v>
          </cell>
          <cell r="N593">
            <v>162484</v>
          </cell>
          <cell r="O593">
            <v>178730</v>
          </cell>
          <cell r="P593">
            <v>185061</v>
          </cell>
          <cell r="Q593">
            <v>139345</v>
          </cell>
          <cell r="R593">
            <v>195609</v>
          </cell>
          <cell r="S593">
            <v>213591</v>
          </cell>
          <cell r="T593">
            <v>185547</v>
          </cell>
          <cell r="U593">
            <v>199447</v>
          </cell>
          <cell r="V593">
            <v>207217</v>
          </cell>
          <cell r="W593">
            <v>203621</v>
          </cell>
          <cell r="X593">
            <v>185539</v>
          </cell>
          <cell r="Y593">
            <v>165139</v>
          </cell>
          <cell r="Z593">
            <v>182599</v>
          </cell>
          <cell r="AA593">
            <v>188928</v>
          </cell>
          <cell r="AB593">
            <v>183707</v>
          </cell>
          <cell r="AC593">
            <v>205202</v>
          </cell>
          <cell r="AD593">
            <v>213662</v>
          </cell>
          <cell r="AE593">
            <v>206991</v>
          </cell>
        </row>
        <row r="594">
          <cell r="E594" t="str">
            <v>KS Transportation Distillate Fuel</v>
          </cell>
          <cell r="F594">
            <v>67949</v>
          </cell>
          <cell r="G594">
            <v>61266</v>
          </cell>
          <cell r="H594">
            <v>56825</v>
          </cell>
          <cell r="I594">
            <v>58803</v>
          </cell>
          <cell r="J594">
            <v>53385</v>
          </cell>
          <cell r="K594">
            <v>73788</v>
          </cell>
          <cell r="L594">
            <v>64008</v>
          </cell>
          <cell r="M594">
            <v>60734</v>
          </cell>
          <cell r="N594">
            <v>60130</v>
          </cell>
          <cell r="O594">
            <v>58506</v>
          </cell>
          <cell r="P594">
            <v>55356</v>
          </cell>
          <cell r="Q594">
            <v>55881</v>
          </cell>
          <cell r="R594">
            <v>64575</v>
          </cell>
          <cell r="S594">
            <v>65945</v>
          </cell>
          <cell r="T594">
            <v>64342</v>
          </cell>
          <cell r="U594">
            <v>74628</v>
          </cell>
          <cell r="V594">
            <v>75762</v>
          </cell>
          <cell r="W594">
            <v>81710</v>
          </cell>
          <cell r="X594">
            <v>82239</v>
          </cell>
          <cell r="Y594">
            <v>83565</v>
          </cell>
          <cell r="Z594">
            <v>79242</v>
          </cell>
          <cell r="AA594">
            <v>79052</v>
          </cell>
          <cell r="AB594">
            <v>79684</v>
          </cell>
          <cell r="AC594">
            <v>97273</v>
          </cell>
          <cell r="AD594">
            <v>109391</v>
          </cell>
          <cell r="AE594">
            <v>99808</v>
          </cell>
        </row>
        <row r="595">
          <cell r="E595" t="str">
            <v>KY Transportation Distillate Fuel</v>
          </cell>
          <cell r="F595">
            <v>95813</v>
          </cell>
          <cell r="G595">
            <v>91316</v>
          </cell>
          <cell r="H595">
            <v>102209</v>
          </cell>
          <cell r="I595">
            <v>119159</v>
          </cell>
          <cell r="J595">
            <v>107067</v>
          </cell>
          <cell r="K595">
            <v>111083</v>
          </cell>
          <cell r="L595">
            <v>113098</v>
          </cell>
          <cell r="M595">
            <v>119381</v>
          </cell>
          <cell r="N595">
            <v>118000</v>
          </cell>
          <cell r="O595">
            <v>120087</v>
          </cell>
          <cell r="P595">
            <v>135501</v>
          </cell>
          <cell r="Q595">
            <v>137193</v>
          </cell>
          <cell r="R595">
            <v>155717</v>
          </cell>
          <cell r="S595">
            <v>120718</v>
          </cell>
          <cell r="T595">
            <v>143322</v>
          </cell>
          <cell r="U595">
            <v>148035</v>
          </cell>
          <cell r="V595">
            <v>154177</v>
          </cell>
          <cell r="W595">
            <v>159544</v>
          </cell>
          <cell r="X595">
            <v>137477</v>
          </cell>
          <cell r="Y595">
            <v>126789</v>
          </cell>
          <cell r="Z595">
            <v>132369</v>
          </cell>
          <cell r="AA595">
            <v>136215</v>
          </cell>
          <cell r="AB595">
            <v>128553</v>
          </cell>
          <cell r="AC595">
            <v>127215</v>
          </cell>
          <cell r="AD595">
            <v>133880</v>
          </cell>
          <cell r="AE595">
            <v>130477</v>
          </cell>
        </row>
        <row r="596">
          <cell r="E596" t="str">
            <v>LA Transportation Distillate Fuel</v>
          </cell>
          <cell r="F596">
            <v>116588</v>
          </cell>
          <cell r="G596">
            <v>104183</v>
          </cell>
          <cell r="H596">
            <v>95891</v>
          </cell>
          <cell r="I596">
            <v>114049</v>
          </cell>
          <cell r="J596">
            <v>128624</v>
          </cell>
          <cell r="K596">
            <v>144917</v>
          </cell>
          <cell r="L596">
            <v>173336</v>
          </cell>
          <cell r="M596">
            <v>180302</v>
          </cell>
          <cell r="N596">
            <v>163979</v>
          </cell>
          <cell r="O596">
            <v>144552</v>
          </cell>
          <cell r="P596">
            <v>154688</v>
          </cell>
          <cell r="Q596">
            <v>170857</v>
          </cell>
          <cell r="R596">
            <v>162968</v>
          </cell>
          <cell r="S596">
            <v>160940</v>
          </cell>
          <cell r="T596">
            <v>159529</v>
          </cell>
          <cell r="U596">
            <v>159857</v>
          </cell>
          <cell r="V596">
            <v>177772</v>
          </cell>
          <cell r="W596">
            <v>155635</v>
          </cell>
          <cell r="X596">
            <v>151230</v>
          </cell>
          <cell r="Y596">
            <v>155009</v>
          </cell>
          <cell r="Z596">
            <v>177510</v>
          </cell>
          <cell r="AA596">
            <v>194473</v>
          </cell>
          <cell r="AB596">
            <v>149875</v>
          </cell>
          <cell r="AC596">
            <v>150618</v>
          </cell>
          <cell r="AD596">
            <v>146766</v>
          </cell>
          <cell r="AE596">
            <v>174900</v>
          </cell>
        </row>
        <row r="597">
          <cell r="E597" t="str">
            <v>MA Transportation Distillate Fuel</v>
          </cell>
          <cell r="F597">
            <v>43437</v>
          </cell>
          <cell r="G597">
            <v>43302</v>
          </cell>
          <cell r="H597">
            <v>43504</v>
          </cell>
          <cell r="I597">
            <v>45686</v>
          </cell>
          <cell r="J597">
            <v>47611</v>
          </cell>
          <cell r="K597">
            <v>51102</v>
          </cell>
          <cell r="L597">
            <v>50212</v>
          </cell>
          <cell r="M597">
            <v>52059</v>
          </cell>
          <cell r="N597">
            <v>51695</v>
          </cell>
          <cell r="O597">
            <v>54121</v>
          </cell>
          <cell r="P597">
            <v>58480</v>
          </cell>
          <cell r="Q597">
            <v>60984</v>
          </cell>
          <cell r="R597">
            <v>60698</v>
          </cell>
          <cell r="S597">
            <v>60127</v>
          </cell>
          <cell r="T597">
            <v>68191</v>
          </cell>
          <cell r="U597">
            <v>71301</v>
          </cell>
          <cell r="V597">
            <v>69554</v>
          </cell>
          <cell r="W597">
            <v>68743</v>
          </cell>
          <cell r="X597">
            <v>62896</v>
          </cell>
          <cell r="Y597">
            <v>63003</v>
          </cell>
          <cell r="Z597">
            <v>63699</v>
          </cell>
          <cell r="AA597">
            <v>66760</v>
          </cell>
          <cell r="AB597">
            <v>61764</v>
          </cell>
          <cell r="AC597">
            <v>80387</v>
          </cell>
          <cell r="AD597">
            <v>61791</v>
          </cell>
          <cell r="AE597">
            <v>66171</v>
          </cell>
        </row>
        <row r="598">
          <cell r="E598" t="str">
            <v>MD Transportation Distillate Fuel</v>
          </cell>
          <cell r="F598">
            <v>47129</v>
          </cell>
          <cell r="G598">
            <v>51226</v>
          </cell>
          <cell r="H598">
            <v>54881</v>
          </cell>
          <cell r="I598">
            <v>53662</v>
          </cell>
          <cell r="J598">
            <v>49512</v>
          </cell>
          <cell r="K598">
            <v>50890</v>
          </cell>
          <cell r="L598">
            <v>56686</v>
          </cell>
          <cell r="M598">
            <v>56623</v>
          </cell>
          <cell r="N598">
            <v>60354</v>
          </cell>
          <cell r="O598">
            <v>69596</v>
          </cell>
          <cell r="P598">
            <v>71272</v>
          </cell>
          <cell r="Q598">
            <v>72815</v>
          </cell>
          <cell r="R598">
            <v>70433</v>
          </cell>
          <cell r="S598">
            <v>73936</v>
          </cell>
          <cell r="T598">
            <v>78135</v>
          </cell>
          <cell r="U598">
            <v>84418</v>
          </cell>
          <cell r="V598">
            <v>86085</v>
          </cell>
          <cell r="W598">
            <v>85912</v>
          </cell>
          <cell r="X598">
            <v>74741</v>
          </cell>
          <cell r="Y598">
            <v>77290</v>
          </cell>
          <cell r="Z598">
            <v>83398</v>
          </cell>
          <cell r="AA598">
            <v>78638</v>
          </cell>
          <cell r="AB598">
            <v>74089</v>
          </cell>
          <cell r="AC598">
            <v>67782</v>
          </cell>
          <cell r="AD598">
            <v>73576</v>
          </cell>
          <cell r="AE598">
            <v>74798</v>
          </cell>
        </row>
        <row r="599">
          <cell r="E599" t="str">
            <v>ME Transportation Distillate Fuel</v>
          </cell>
          <cell r="F599">
            <v>26062</v>
          </cell>
          <cell r="G599">
            <v>17534</v>
          </cell>
          <cell r="H599">
            <v>18135</v>
          </cell>
          <cell r="I599">
            <v>20157</v>
          </cell>
          <cell r="J599">
            <v>24496</v>
          </cell>
          <cell r="K599">
            <v>20940</v>
          </cell>
          <cell r="L599">
            <v>21091</v>
          </cell>
          <cell r="M599">
            <v>21150</v>
          </cell>
          <cell r="N599">
            <v>20783</v>
          </cell>
          <cell r="O599">
            <v>21049</v>
          </cell>
          <cell r="P599">
            <v>24007</v>
          </cell>
          <cell r="Q599">
            <v>24021</v>
          </cell>
          <cell r="R599">
            <v>24606</v>
          </cell>
          <cell r="S599">
            <v>30100</v>
          </cell>
          <cell r="T599">
            <v>26562</v>
          </cell>
          <cell r="U599">
            <v>26622</v>
          </cell>
          <cell r="V599">
            <v>27474</v>
          </cell>
          <cell r="W599">
            <v>27313</v>
          </cell>
          <cell r="X599">
            <v>26508</v>
          </cell>
          <cell r="Y599">
            <v>28423</v>
          </cell>
          <cell r="Z599">
            <v>27726</v>
          </cell>
          <cell r="AA599">
            <v>27193</v>
          </cell>
          <cell r="AB599">
            <v>26941</v>
          </cell>
          <cell r="AC599">
            <v>28383</v>
          </cell>
          <cell r="AD599">
            <v>27411</v>
          </cell>
          <cell r="AE599">
            <v>29115</v>
          </cell>
        </row>
        <row r="600">
          <cell r="E600" t="str">
            <v>MI Transportation Distillate Fuel</v>
          </cell>
          <cell r="F600">
            <v>76929</v>
          </cell>
          <cell r="G600">
            <v>78565</v>
          </cell>
          <cell r="H600">
            <v>81391</v>
          </cell>
          <cell r="I600">
            <v>102726</v>
          </cell>
          <cell r="J600">
            <v>104304</v>
          </cell>
          <cell r="K600">
            <v>105485</v>
          </cell>
          <cell r="L600">
            <v>110229</v>
          </cell>
          <cell r="M600">
            <v>115325</v>
          </cell>
          <cell r="N600">
            <v>123045</v>
          </cell>
          <cell r="O600">
            <v>126642</v>
          </cell>
          <cell r="P600">
            <v>127522</v>
          </cell>
          <cell r="Q600">
            <v>124945</v>
          </cell>
          <cell r="R600">
            <v>131011</v>
          </cell>
          <cell r="S600">
            <v>134784</v>
          </cell>
          <cell r="T600">
            <v>139590</v>
          </cell>
          <cell r="U600">
            <v>135303</v>
          </cell>
          <cell r="V600">
            <v>137921</v>
          </cell>
          <cell r="W600">
            <v>135475</v>
          </cell>
          <cell r="X600">
            <v>119927</v>
          </cell>
          <cell r="Y600">
            <v>115667</v>
          </cell>
          <cell r="Z600">
            <v>122245</v>
          </cell>
          <cell r="AA600">
            <v>122709</v>
          </cell>
          <cell r="AB600">
            <v>121172</v>
          </cell>
          <cell r="AC600">
            <v>133546</v>
          </cell>
          <cell r="AD600">
            <v>136965</v>
          </cell>
          <cell r="AE600">
            <v>139075</v>
          </cell>
        </row>
        <row r="601">
          <cell r="E601" t="str">
            <v>MN Transportation Distillate Fuel</v>
          </cell>
          <cell r="F601">
            <v>53401</v>
          </cell>
          <cell r="G601">
            <v>60715</v>
          </cell>
          <cell r="H601">
            <v>63550</v>
          </cell>
          <cell r="I601">
            <v>64279</v>
          </cell>
          <cell r="J601">
            <v>70895</v>
          </cell>
          <cell r="K601">
            <v>75228</v>
          </cell>
          <cell r="L601">
            <v>75087</v>
          </cell>
          <cell r="M601">
            <v>77379</v>
          </cell>
          <cell r="N601">
            <v>85774</v>
          </cell>
          <cell r="O601">
            <v>89740</v>
          </cell>
          <cell r="P601">
            <v>96359</v>
          </cell>
          <cell r="Q601">
            <v>94389</v>
          </cell>
          <cell r="R601">
            <v>95984</v>
          </cell>
          <cell r="S601">
            <v>95085</v>
          </cell>
          <cell r="T601">
            <v>100759</v>
          </cell>
          <cell r="U601">
            <v>101861</v>
          </cell>
          <cell r="V601">
            <v>106674</v>
          </cell>
          <cell r="W601">
            <v>112878</v>
          </cell>
          <cell r="X601">
            <v>102565</v>
          </cell>
          <cell r="Y601">
            <v>89949</v>
          </cell>
          <cell r="Z601">
            <v>95104</v>
          </cell>
          <cell r="AA601">
            <v>101631</v>
          </cell>
          <cell r="AB601">
            <v>103724</v>
          </cell>
          <cell r="AC601">
            <v>103181</v>
          </cell>
          <cell r="AD601">
            <v>105776</v>
          </cell>
          <cell r="AE601">
            <v>101816</v>
          </cell>
        </row>
        <row r="602">
          <cell r="E602" t="str">
            <v>MO Transportation Distillate Fuel</v>
          </cell>
          <cell r="F602">
            <v>93484</v>
          </cell>
          <cell r="G602">
            <v>89883</v>
          </cell>
          <cell r="H602">
            <v>98981</v>
          </cell>
          <cell r="I602">
            <v>101658</v>
          </cell>
          <cell r="J602">
            <v>106591</v>
          </cell>
          <cell r="K602">
            <v>111712</v>
          </cell>
          <cell r="L602">
            <v>128561</v>
          </cell>
          <cell r="M602">
            <v>136510</v>
          </cell>
          <cell r="N602">
            <v>175921</v>
          </cell>
          <cell r="O602">
            <v>170637</v>
          </cell>
          <cell r="P602">
            <v>134764</v>
          </cell>
          <cell r="Q602">
            <v>136799</v>
          </cell>
          <cell r="R602">
            <v>135286</v>
          </cell>
          <cell r="S602">
            <v>150644</v>
          </cell>
          <cell r="T602">
            <v>156997</v>
          </cell>
          <cell r="U602">
            <v>156546</v>
          </cell>
          <cell r="V602">
            <v>159946</v>
          </cell>
          <cell r="W602">
            <v>161427</v>
          </cell>
          <cell r="X602">
            <v>140557</v>
          </cell>
          <cell r="Y602">
            <v>143553</v>
          </cell>
          <cell r="Z602">
            <v>152153</v>
          </cell>
          <cell r="AA602">
            <v>153728</v>
          </cell>
          <cell r="AB602">
            <v>145061</v>
          </cell>
          <cell r="AC602">
            <v>145533</v>
          </cell>
          <cell r="AD602">
            <v>151081</v>
          </cell>
          <cell r="AE602">
            <v>153031</v>
          </cell>
        </row>
        <row r="603">
          <cell r="E603" t="str">
            <v>MS Transportation Distillate Fuel</v>
          </cell>
          <cell r="F603">
            <v>51958</v>
          </cell>
          <cell r="G603">
            <v>53971</v>
          </cell>
          <cell r="H603">
            <v>55258</v>
          </cell>
          <cell r="I603">
            <v>57453</v>
          </cell>
          <cell r="J603">
            <v>59351</v>
          </cell>
          <cell r="K603">
            <v>57181</v>
          </cell>
          <cell r="L603">
            <v>61144</v>
          </cell>
          <cell r="M603">
            <v>67683</v>
          </cell>
          <cell r="N603">
            <v>72495</v>
          </cell>
          <cell r="O603">
            <v>77158</v>
          </cell>
          <cell r="P603">
            <v>75224</v>
          </cell>
          <cell r="Q603">
            <v>75120</v>
          </cell>
          <cell r="R603">
            <v>84004</v>
          </cell>
          <cell r="S603">
            <v>95311</v>
          </cell>
          <cell r="T603">
            <v>97161</v>
          </cell>
          <cell r="U603">
            <v>96951</v>
          </cell>
          <cell r="V603">
            <v>106388</v>
          </cell>
          <cell r="W603">
            <v>107527</v>
          </cell>
          <cell r="X603">
            <v>102609</v>
          </cell>
          <cell r="Y603">
            <v>102234</v>
          </cell>
          <cell r="Z603">
            <v>96389</v>
          </cell>
          <cell r="AA603">
            <v>93703</v>
          </cell>
          <cell r="AB603">
            <v>92748</v>
          </cell>
          <cell r="AC603">
            <v>88386</v>
          </cell>
          <cell r="AD603">
            <v>91496</v>
          </cell>
          <cell r="AE603">
            <v>100497</v>
          </cell>
        </row>
        <row r="604">
          <cell r="E604" t="str">
            <v>MT Transportation Distillate Fuel</v>
          </cell>
          <cell r="F604">
            <v>23258</v>
          </cell>
          <cell r="G604">
            <v>22463</v>
          </cell>
          <cell r="H604">
            <v>25277</v>
          </cell>
          <cell r="I604">
            <v>25961</v>
          </cell>
          <cell r="J604">
            <v>29682</v>
          </cell>
          <cell r="K604">
            <v>31368</v>
          </cell>
          <cell r="L604">
            <v>28435</v>
          </cell>
          <cell r="M604">
            <v>33281</v>
          </cell>
          <cell r="N604">
            <v>31133</v>
          </cell>
          <cell r="O604">
            <v>32212</v>
          </cell>
          <cell r="P604">
            <v>33818</v>
          </cell>
          <cell r="Q604">
            <v>36079</v>
          </cell>
          <cell r="R604">
            <v>35020</v>
          </cell>
          <cell r="S604">
            <v>29387</v>
          </cell>
          <cell r="T604">
            <v>36286</v>
          </cell>
          <cell r="U604">
            <v>44197</v>
          </cell>
          <cell r="V604">
            <v>47134</v>
          </cell>
          <cell r="W604">
            <v>52132</v>
          </cell>
          <cell r="X604">
            <v>46556</v>
          </cell>
          <cell r="Y604">
            <v>43089</v>
          </cell>
          <cell r="Z604">
            <v>43184</v>
          </cell>
          <cell r="AA604">
            <v>45791</v>
          </cell>
          <cell r="AB604">
            <v>41822</v>
          </cell>
          <cell r="AC604">
            <v>44734</v>
          </cell>
          <cell r="AD604">
            <v>41583</v>
          </cell>
          <cell r="AE604">
            <v>38451</v>
          </cell>
        </row>
        <row r="605">
          <cell r="E605" t="str">
            <v>NC Transportation Distillate Fuel</v>
          </cell>
          <cell r="F605">
            <v>92060</v>
          </cell>
          <cell r="G605">
            <v>91292</v>
          </cell>
          <cell r="H605">
            <v>97889</v>
          </cell>
          <cell r="I605">
            <v>98621</v>
          </cell>
          <cell r="J605">
            <v>111747</v>
          </cell>
          <cell r="K605">
            <v>115555</v>
          </cell>
          <cell r="L605">
            <v>119536</v>
          </cell>
          <cell r="M605">
            <v>127508</v>
          </cell>
          <cell r="N605">
            <v>129414</v>
          </cell>
          <cell r="O605">
            <v>125893</v>
          </cell>
          <cell r="P605">
            <v>145000</v>
          </cell>
          <cell r="Q605">
            <v>144465</v>
          </cell>
          <cell r="R605">
            <v>145831</v>
          </cell>
          <cell r="S605">
            <v>150267</v>
          </cell>
          <cell r="T605">
            <v>162696</v>
          </cell>
          <cell r="U605">
            <v>161296</v>
          </cell>
          <cell r="V605">
            <v>161328</v>
          </cell>
          <cell r="W605">
            <v>159412</v>
          </cell>
          <cell r="X605">
            <v>136172</v>
          </cell>
          <cell r="Y605">
            <v>142029</v>
          </cell>
          <cell r="Z605">
            <v>146833</v>
          </cell>
          <cell r="AA605">
            <v>144701</v>
          </cell>
          <cell r="AB605">
            <v>134445</v>
          </cell>
          <cell r="AC605">
            <v>142647</v>
          </cell>
          <cell r="AD605">
            <v>150151</v>
          </cell>
          <cell r="AE605">
            <v>151240</v>
          </cell>
        </row>
        <row r="606">
          <cell r="E606" t="str">
            <v>ND Transportation Distillate Fuel</v>
          </cell>
          <cell r="F606">
            <v>17415</v>
          </cell>
          <cell r="G606">
            <v>18603</v>
          </cell>
          <cell r="H606">
            <v>18400</v>
          </cell>
          <cell r="I606">
            <v>20007</v>
          </cell>
          <cell r="J606">
            <v>22329</v>
          </cell>
          <cell r="K606">
            <v>23363</v>
          </cell>
          <cell r="L606">
            <v>24680</v>
          </cell>
          <cell r="M606">
            <v>25660</v>
          </cell>
          <cell r="N606">
            <v>21691</v>
          </cell>
          <cell r="O606">
            <v>25521</v>
          </cell>
          <cell r="P606">
            <v>24196</v>
          </cell>
          <cell r="Q606">
            <v>26951</v>
          </cell>
          <cell r="R606">
            <v>27539</v>
          </cell>
          <cell r="S606">
            <v>28341</v>
          </cell>
          <cell r="T606">
            <v>29307</v>
          </cell>
          <cell r="U606">
            <v>31300</v>
          </cell>
          <cell r="V606">
            <v>31854</v>
          </cell>
          <cell r="W606">
            <v>42440</v>
          </cell>
          <cell r="X606">
            <v>34029</v>
          </cell>
          <cell r="Y606">
            <v>29647</v>
          </cell>
          <cell r="Z606">
            <v>35430</v>
          </cell>
          <cell r="AA606">
            <v>47354</v>
          </cell>
          <cell r="AB606">
            <v>58457</v>
          </cell>
          <cell r="AC606">
            <v>61727</v>
          </cell>
          <cell r="AD606">
            <v>67913</v>
          </cell>
          <cell r="AE606">
            <v>59179</v>
          </cell>
        </row>
        <row r="607">
          <cell r="E607" t="str">
            <v>NE Transportation Distillate Fuel</v>
          </cell>
          <cell r="F607">
            <v>43829</v>
          </cell>
          <cell r="G607">
            <v>46020</v>
          </cell>
          <cell r="H607">
            <v>49718</v>
          </cell>
          <cell r="I607">
            <v>48879</v>
          </cell>
          <cell r="J607">
            <v>50723</v>
          </cell>
          <cell r="K607">
            <v>55524</v>
          </cell>
          <cell r="L607">
            <v>67798</v>
          </cell>
          <cell r="M607">
            <v>68824</v>
          </cell>
          <cell r="N607">
            <v>77114</v>
          </cell>
          <cell r="O607">
            <v>76784</v>
          </cell>
          <cell r="P607">
            <v>58093</v>
          </cell>
          <cell r="Q607">
            <v>50341</v>
          </cell>
          <cell r="R607">
            <v>50735</v>
          </cell>
          <cell r="S607">
            <v>56449</v>
          </cell>
          <cell r="T607">
            <v>61605</v>
          </cell>
          <cell r="U607">
            <v>62478</v>
          </cell>
          <cell r="V607">
            <v>64042</v>
          </cell>
          <cell r="W607">
            <v>62661</v>
          </cell>
          <cell r="X607">
            <v>58425</v>
          </cell>
          <cell r="Y607">
            <v>65556</v>
          </cell>
          <cell r="Z607">
            <v>91416</v>
          </cell>
          <cell r="AA607">
            <v>86991</v>
          </cell>
          <cell r="AB607">
            <v>81136</v>
          </cell>
          <cell r="AC607">
            <v>79569</v>
          </cell>
          <cell r="AD607">
            <v>81986</v>
          </cell>
          <cell r="AE607">
            <v>83301</v>
          </cell>
        </row>
        <row r="608">
          <cell r="E608" t="str">
            <v>NH Transportation Distillate Fuel</v>
          </cell>
          <cell r="F608">
            <v>7175</v>
          </cell>
          <cell r="G608">
            <v>6738</v>
          </cell>
          <cell r="H608">
            <v>7225</v>
          </cell>
          <cell r="I608">
            <v>7394</v>
          </cell>
          <cell r="J608">
            <v>7601</v>
          </cell>
          <cell r="K608">
            <v>8571</v>
          </cell>
          <cell r="L608">
            <v>8289</v>
          </cell>
          <cell r="M608">
            <v>8694</v>
          </cell>
          <cell r="N608">
            <v>13823</v>
          </cell>
          <cell r="O608">
            <v>13762</v>
          </cell>
          <cell r="P608">
            <v>13459</v>
          </cell>
          <cell r="Q608">
            <v>13960</v>
          </cell>
          <cell r="R608">
            <v>22520</v>
          </cell>
          <cell r="S608">
            <v>14381</v>
          </cell>
          <cell r="T608">
            <v>16271</v>
          </cell>
          <cell r="U608">
            <v>14745</v>
          </cell>
          <cell r="V608">
            <v>15068</v>
          </cell>
          <cell r="W608">
            <v>14295</v>
          </cell>
          <cell r="X608">
            <v>13969</v>
          </cell>
          <cell r="Y608">
            <v>13815</v>
          </cell>
          <cell r="Z608">
            <v>13579</v>
          </cell>
          <cell r="AA608">
            <v>13482</v>
          </cell>
          <cell r="AB608">
            <v>12933</v>
          </cell>
          <cell r="AC608">
            <v>12897</v>
          </cell>
          <cell r="AD608">
            <v>13689</v>
          </cell>
          <cell r="AE608">
            <v>13956</v>
          </cell>
        </row>
        <row r="609">
          <cell r="E609" t="str">
            <v>NJ Transportation Distillate Fuel</v>
          </cell>
          <cell r="F609">
            <v>75620</v>
          </cell>
          <cell r="G609">
            <v>75325</v>
          </cell>
          <cell r="H609">
            <v>82898</v>
          </cell>
          <cell r="I609">
            <v>83380</v>
          </cell>
          <cell r="J609">
            <v>98522</v>
          </cell>
          <cell r="K609">
            <v>89101</v>
          </cell>
          <cell r="L609">
            <v>91402</v>
          </cell>
          <cell r="M609">
            <v>106150</v>
          </cell>
          <cell r="N609">
            <v>113366</v>
          </cell>
          <cell r="O609">
            <v>115031</v>
          </cell>
          <cell r="P609">
            <v>119497</v>
          </cell>
          <cell r="Q609">
            <v>127852</v>
          </cell>
          <cell r="R609">
            <v>128243</v>
          </cell>
          <cell r="S609">
            <v>133043</v>
          </cell>
          <cell r="T609">
            <v>139067</v>
          </cell>
          <cell r="U609">
            <v>146205</v>
          </cell>
          <cell r="V609">
            <v>145788</v>
          </cell>
          <cell r="W609">
            <v>153668</v>
          </cell>
          <cell r="X609">
            <v>134208</v>
          </cell>
          <cell r="Y609">
            <v>107567</v>
          </cell>
          <cell r="Z609">
            <v>119275</v>
          </cell>
          <cell r="AA609">
            <v>137521</v>
          </cell>
          <cell r="AB609">
            <v>117332</v>
          </cell>
          <cell r="AC609">
            <v>118960</v>
          </cell>
          <cell r="AD609">
            <v>125638</v>
          </cell>
          <cell r="AE609">
            <v>119667</v>
          </cell>
        </row>
        <row r="610">
          <cell r="E610" t="str">
            <v>NM Transportation Distillate Fuel</v>
          </cell>
          <cell r="F610">
            <v>35041</v>
          </cell>
          <cell r="G610">
            <v>35909</v>
          </cell>
          <cell r="H610">
            <v>40736</v>
          </cell>
          <cell r="I610">
            <v>34896</v>
          </cell>
          <cell r="J610">
            <v>31915</v>
          </cell>
          <cell r="K610">
            <v>16709</v>
          </cell>
          <cell r="L610">
            <v>45418</v>
          </cell>
          <cell r="M610">
            <v>49495</v>
          </cell>
          <cell r="N610">
            <v>54093</v>
          </cell>
          <cell r="O610">
            <v>52501</v>
          </cell>
          <cell r="P610">
            <v>54274</v>
          </cell>
          <cell r="Q610">
            <v>57166</v>
          </cell>
          <cell r="R610">
            <v>57770</v>
          </cell>
          <cell r="S610">
            <v>61198</v>
          </cell>
          <cell r="T610">
            <v>66391</v>
          </cell>
          <cell r="U610">
            <v>68372</v>
          </cell>
          <cell r="V610">
            <v>76477</v>
          </cell>
          <cell r="W610">
            <v>75440</v>
          </cell>
          <cell r="X610">
            <v>64162</v>
          </cell>
          <cell r="Y610">
            <v>61514</v>
          </cell>
          <cell r="Z610">
            <v>67847</v>
          </cell>
          <cell r="AA610">
            <v>71791</v>
          </cell>
          <cell r="AB610">
            <v>71441</v>
          </cell>
          <cell r="AC610">
            <v>72671</v>
          </cell>
          <cell r="AD610">
            <v>77123</v>
          </cell>
          <cell r="AE610">
            <v>80048</v>
          </cell>
        </row>
        <row r="611">
          <cell r="E611" t="str">
            <v>NV Transportation Distillate Fuel</v>
          </cell>
          <cell r="F611">
            <v>19186</v>
          </cell>
          <cell r="G611">
            <v>20392</v>
          </cell>
          <cell r="H611">
            <v>21461</v>
          </cell>
          <cell r="I611">
            <v>23731</v>
          </cell>
          <cell r="J611">
            <v>24767</v>
          </cell>
          <cell r="K611">
            <v>24950</v>
          </cell>
          <cell r="L611">
            <v>34058</v>
          </cell>
          <cell r="M611">
            <v>31076</v>
          </cell>
          <cell r="N611">
            <v>31154</v>
          </cell>
          <cell r="O611">
            <v>35372</v>
          </cell>
          <cell r="P611">
            <v>36462</v>
          </cell>
          <cell r="Q611">
            <v>37986</v>
          </cell>
          <cell r="R611">
            <v>39915</v>
          </cell>
          <cell r="S611">
            <v>41268</v>
          </cell>
          <cell r="T611">
            <v>46799</v>
          </cell>
          <cell r="U611">
            <v>49716</v>
          </cell>
          <cell r="V611">
            <v>56784</v>
          </cell>
          <cell r="W611">
            <v>54259</v>
          </cell>
          <cell r="X611">
            <v>45512</v>
          </cell>
          <cell r="Y611">
            <v>44747</v>
          </cell>
          <cell r="Z611">
            <v>44010</v>
          </cell>
          <cell r="AA611">
            <v>41858</v>
          </cell>
          <cell r="AB611">
            <v>40408</v>
          </cell>
          <cell r="AC611">
            <v>42962</v>
          </cell>
          <cell r="AD611">
            <v>40904</v>
          </cell>
          <cell r="AE611">
            <v>41298</v>
          </cell>
        </row>
        <row r="612">
          <cell r="E612" t="str">
            <v>NY Transportation Distillate Fuel</v>
          </cell>
          <cell r="F612">
            <v>126401</v>
          </cell>
          <cell r="G612">
            <v>115496</v>
          </cell>
          <cell r="H612">
            <v>115945</v>
          </cell>
          <cell r="I612">
            <v>121927</v>
          </cell>
          <cell r="J612">
            <v>125163</v>
          </cell>
          <cell r="K612">
            <v>124057</v>
          </cell>
          <cell r="L612">
            <v>127002</v>
          </cell>
          <cell r="M612">
            <v>132924</v>
          </cell>
          <cell r="N612">
            <v>125445</v>
          </cell>
          <cell r="O612">
            <v>139821</v>
          </cell>
          <cell r="P612">
            <v>134095</v>
          </cell>
          <cell r="Q612">
            <v>136863</v>
          </cell>
          <cell r="R612">
            <v>137565</v>
          </cell>
          <cell r="S612">
            <v>182898</v>
          </cell>
          <cell r="T612">
            <v>208922</v>
          </cell>
          <cell r="U612">
            <v>166074</v>
          </cell>
          <cell r="V612">
            <v>170539</v>
          </cell>
          <cell r="W612">
            <v>168581</v>
          </cell>
          <cell r="X612">
            <v>158863</v>
          </cell>
          <cell r="Y612">
            <v>159958</v>
          </cell>
          <cell r="Z612">
            <v>163172</v>
          </cell>
          <cell r="AA612">
            <v>164756</v>
          </cell>
          <cell r="AB612">
            <v>159229</v>
          </cell>
          <cell r="AC612">
            <v>152272</v>
          </cell>
          <cell r="AD612">
            <v>161805</v>
          </cell>
          <cell r="AE612">
            <v>169179</v>
          </cell>
        </row>
        <row r="613">
          <cell r="E613" t="str">
            <v>OH Transportation Distillate Fuel</v>
          </cell>
          <cell r="F613">
            <v>142686</v>
          </cell>
          <cell r="G613">
            <v>138553</v>
          </cell>
          <cell r="H613">
            <v>142466</v>
          </cell>
          <cell r="I613">
            <v>150573</v>
          </cell>
          <cell r="J613">
            <v>159404</v>
          </cell>
          <cell r="K613">
            <v>162917</v>
          </cell>
          <cell r="L613">
            <v>190494</v>
          </cell>
          <cell r="M613">
            <v>209825</v>
          </cell>
          <cell r="N613">
            <v>208050</v>
          </cell>
          <cell r="O613">
            <v>212336</v>
          </cell>
          <cell r="P613">
            <v>223531</v>
          </cell>
          <cell r="Q613">
            <v>224378</v>
          </cell>
          <cell r="R613">
            <v>227835</v>
          </cell>
          <cell r="S613">
            <v>232171</v>
          </cell>
          <cell r="T613">
            <v>251104</v>
          </cell>
          <cell r="U613">
            <v>248470</v>
          </cell>
          <cell r="V613">
            <v>261351</v>
          </cell>
          <cell r="W613">
            <v>272452</v>
          </cell>
          <cell r="X613">
            <v>246397</v>
          </cell>
          <cell r="Y613">
            <v>220738</v>
          </cell>
          <cell r="Z613">
            <v>235008</v>
          </cell>
          <cell r="AA613">
            <v>243622</v>
          </cell>
          <cell r="AB613">
            <v>228715</v>
          </cell>
          <cell r="AC613">
            <v>236269</v>
          </cell>
          <cell r="AD613">
            <v>245909</v>
          </cell>
          <cell r="AE613">
            <v>244596</v>
          </cell>
        </row>
        <row r="614">
          <cell r="E614" t="str">
            <v>OK Transportation Distillate Fuel</v>
          </cell>
          <cell r="F614">
            <v>65396</v>
          </cell>
          <cell r="G614">
            <v>60421</v>
          </cell>
          <cell r="H614">
            <v>66325</v>
          </cell>
          <cell r="I614">
            <v>73031</v>
          </cell>
          <cell r="J614">
            <v>74823</v>
          </cell>
          <cell r="K614">
            <v>78576</v>
          </cell>
          <cell r="L614">
            <v>93525</v>
          </cell>
          <cell r="M614">
            <v>98152</v>
          </cell>
          <cell r="N614">
            <v>102838</v>
          </cell>
          <cell r="O614">
            <v>109641</v>
          </cell>
          <cell r="P614">
            <v>143068</v>
          </cell>
          <cell r="Q614">
            <v>178069</v>
          </cell>
          <cell r="R614">
            <v>156668</v>
          </cell>
          <cell r="S614">
            <v>154881</v>
          </cell>
          <cell r="T614">
            <v>109301</v>
          </cell>
          <cell r="U614">
            <v>141357</v>
          </cell>
          <cell r="V614">
            <v>161425</v>
          </cell>
          <cell r="W614">
            <v>168324</v>
          </cell>
          <cell r="X614">
            <v>175307</v>
          </cell>
          <cell r="Y614">
            <v>153542</v>
          </cell>
          <cell r="Z614">
            <v>155764</v>
          </cell>
          <cell r="AA614">
            <v>159011</v>
          </cell>
          <cell r="AB614">
            <v>147142</v>
          </cell>
          <cell r="AC614">
            <v>140341</v>
          </cell>
          <cell r="AD614">
            <v>151038</v>
          </cell>
          <cell r="AE614">
            <v>151358</v>
          </cell>
        </row>
        <row r="615">
          <cell r="E615" t="str">
            <v>OR Transportation Distillate Fuel</v>
          </cell>
          <cell r="F615">
            <v>61313</v>
          </cell>
          <cell r="G615">
            <v>65584</v>
          </cell>
          <cell r="H615">
            <v>66749</v>
          </cell>
          <cell r="I615">
            <v>63046</v>
          </cell>
          <cell r="J615">
            <v>65953</v>
          </cell>
          <cell r="K615">
            <v>61836</v>
          </cell>
          <cell r="L615">
            <v>66312</v>
          </cell>
          <cell r="M615">
            <v>68568</v>
          </cell>
          <cell r="N615">
            <v>66121</v>
          </cell>
          <cell r="O615">
            <v>74301</v>
          </cell>
          <cell r="P615">
            <v>74687</v>
          </cell>
          <cell r="Q615">
            <v>69560</v>
          </cell>
          <cell r="R615">
            <v>74488</v>
          </cell>
          <cell r="S615">
            <v>72610</v>
          </cell>
          <cell r="T615">
            <v>82515</v>
          </cell>
          <cell r="U615">
            <v>85971</v>
          </cell>
          <cell r="V615">
            <v>90470</v>
          </cell>
          <cell r="W615">
            <v>93317</v>
          </cell>
          <cell r="X615">
            <v>88192</v>
          </cell>
          <cell r="Y615">
            <v>87384</v>
          </cell>
          <cell r="Z615">
            <v>91838</v>
          </cell>
          <cell r="AA615">
            <v>90017</v>
          </cell>
          <cell r="AB615">
            <v>89756</v>
          </cell>
          <cell r="AC615">
            <v>89840</v>
          </cell>
          <cell r="AD615">
            <v>92529</v>
          </cell>
          <cell r="AE615">
            <v>83460</v>
          </cell>
        </row>
        <row r="616">
          <cell r="E616" t="str">
            <v>PA Transportation Distillate Fuel</v>
          </cell>
          <cell r="F616">
            <v>135063</v>
          </cell>
          <cell r="G616">
            <v>138736</v>
          </cell>
          <cell r="H616">
            <v>143211</v>
          </cell>
          <cell r="I616">
            <v>154560</v>
          </cell>
          <cell r="J616">
            <v>163346</v>
          </cell>
          <cell r="K616">
            <v>170082</v>
          </cell>
          <cell r="L616">
            <v>165663</v>
          </cell>
          <cell r="M616">
            <v>175922</v>
          </cell>
          <cell r="N616">
            <v>181280</v>
          </cell>
          <cell r="O616">
            <v>187576</v>
          </cell>
          <cell r="P616">
            <v>197783</v>
          </cell>
          <cell r="Q616">
            <v>206136</v>
          </cell>
          <cell r="R616">
            <v>202682</v>
          </cell>
          <cell r="S616">
            <v>190344</v>
          </cell>
          <cell r="T616">
            <v>213570</v>
          </cell>
          <cell r="U616">
            <v>225678</v>
          </cell>
          <cell r="V616">
            <v>236175</v>
          </cell>
          <cell r="W616">
            <v>228310</v>
          </cell>
          <cell r="X616">
            <v>198964</v>
          </cell>
          <cell r="Y616">
            <v>201101</v>
          </cell>
          <cell r="Z616">
            <v>208250</v>
          </cell>
          <cell r="AA616">
            <v>216758</v>
          </cell>
          <cell r="AB616">
            <v>220941</v>
          </cell>
          <cell r="AC616">
            <v>215735</v>
          </cell>
          <cell r="AD616">
            <v>221179</v>
          </cell>
          <cell r="AE616">
            <v>214633</v>
          </cell>
        </row>
        <row r="617">
          <cell r="E617" t="str">
            <v>RI Transportation Distillate Fuel</v>
          </cell>
          <cell r="F617">
            <v>6723</v>
          </cell>
          <cell r="G617">
            <v>8198</v>
          </cell>
          <cell r="H617">
            <v>6692</v>
          </cell>
          <cell r="I617">
            <v>7182</v>
          </cell>
          <cell r="J617">
            <v>7397</v>
          </cell>
          <cell r="K617">
            <v>7731</v>
          </cell>
          <cell r="L617">
            <v>7508</v>
          </cell>
          <cell r="M617">
            <v>11297</v>
          </cell>
          <cell r="N617">
            <v>8132</v>
          </cell>
          <cell r="O617">
            <v>8828</v>
          </cell>
          <cell r="P617">
            <v>7937</v>
          </cell>
          <cell r="Q617">
            <v>8118</v>
          </cell>
          <cell r="R617">
            <v>8596</v>
          </cell>
          <cell r="S617">
            <v>8630</v>
          </cell>
          <cell r="T617">
            <v>8674</v>
          </cell>
          <cell r="U617">
            <v>8881</v>
          </cell>
          <cell r="V617">
            <v>9338</v>
          </cell>
          <cell r="W617">
            <v>11164</v>
          </cell>
          <cell r="X617">
            <v>8519</v>
          </cell>
          <cell r="Y617">
            <v>8715</v>
          </cell>
          <cell r="Z617">
            <v>9423</v>
          </cell>
          <cell r="AA617">
            <v>9539</v>
          </cell>
          <cell r="AB617">
            <v>8762</v>
          </cell>
          <cell r="AC617">
            <v>8911</v>
          </cell>
          <cell r="AD617">
            <v>10622</v>
          </cell>
          <cell r="AE617">
            <v>9496</v>
          </cell>
        </row>
        <row r="618">
          <cell r="E618" t="str">
            <v>SC Transportation Distillate Fuel</v>
          </cell>
          <cell r="F618">
            <v>61231</v>
          </cell>
          <cell r="G618">
            <v>69382</v>
          </cell>
          <cell r="H618">
            <v>59636</v>
          </cell>
          <cell r="I618">
            <v>57937</v>
          </cell>
          <cell r="J618">
            <v>70257</v>
          </cell>
          <cell r="K618">
            <v>62293</v>
          </cell>
          <cell r="L618">
            <v>64642</v>
          </cell>
          <cell r="M618">
            <v>69222</v>
          </cell>
          <cell r="N618">
            <v>79190</v>
          </cell>
          <cell r="O618">
            <v>81336</v>
          </cell>
          <cell r="P618">
            <v>86068</v>
          </cell>
          <cell r="Q618">
            <v>89284</v>
          </cell>
          <cell r="R618">
            <v>90312</v>
          </cell>
          <cell r="S618">
            <v>91021</v>
          </cell>
          <cell r="T618">
            <v>106297</v>
          </cell>
          <cell r="U618">
            <v>100550</v>
          </cell>
          <cell r="V618">
            <v>105331</v>
          </cell>
          <cell r="W618">
            <v>106494</v>
          </cell>
          <cell r="X618">
            <v>95438</v>
          </cell>
          <cell r="Y618">
            <v>93298</v>
          </cell>
          <cell r="Z618">
            <v>104096</v>
          </cell>
          <cell r="AA618">
            <v>104684</v>
          </cell>
          <cell r="AB618">
            <v>91215</v>
          </cell>
          <cell r="AC618">
            <v>107354</v>
          </cell>
          <cell r="AD618">
            <v>102163</v>
          </cell>
          <cell r="AE618">
            <v>107282</v>
          </cell>
        </row>
        <row r="619">
          <cell r="E619" t="str">
            <v>SD Transportation Distillate Fuel</v>
          </cell>
          <cell r="F619">
            <v>13703</v>
          </cell>
          <cell r="G619">
            <v>14363</v>
          </cell>
          <cell r="H619">
            <v>15136</v>
          </cell>
          <cell r="I619">
            <v>15899</v>
          </cell>
          <cell r="J619">
            <v>18413</v>
          </cell>
          <cell r="K619">
            <v>18641</v>
          </cell>
          <cell r="L619">
            <v>19473</v>
          </cell>
          <cell r="M619">
            <v>19349</v>
          </cell>
          <cell r="N619">
            <v>19052</v>
          </cell>
          <cell r="O619">
            <v>20057</v>
          </cell>
          <cell r="P619">
            <v>19929</v>
          </cell>
          <cell r="Q619">
            <v>21033</v>
          </cell>
          <cell r="R619">
            <v>26483</v>
          </cell>
          <cell r="S619">
            <v>23435</v>
          </cell>
          <cell r="T619">
            <v>25082</v>
          </cell>
          <cell r="U619">
            <v>26540</v>
          </cell>
          <cell r="V619">
            <v>27578</v>
          </cell>
          <cell r="W619">
            <v>29742</v>
          </cell>
          <cell r="X619">
            <v>28127</v>
          </cell>
          <cell r="Y619">
            <v>28817</v>
          </cell>
          <cell r="Z619">
            <v>31306</v>
          </cell>
          <cell r="AA619">
            <v>30919</v>
          </cell>
          <cell r="AB619">
            <v>33105</v>
          </cell>
          <cell r="AC619">
            <v>31475</v>
          </cell>
          <cell r="AD619">
            <v>33243</v>
          </cell>
          <cell r="AE619">
            <v>33521</v>
          </cell>
        </row>
        <row r="620">
          <cell r="E620" t="str">
            <v>TN Transportation Distillate Fuel</v>
          </cell>
          <cell r="F620">
            <v>115668</v>
          </cell>
          <cell r="G620">
            <v>108465</v>
          </cell>
          <cell r="H620">
            <v>107094</v>
          </cell>
          <cell r="I620">
            <v>107603</v>
          </cell>
          <cell r="J620">
            <v>106114</v>
          </cell>
          <cell r="K620">
            <v>120488</v>
          </cell>
          <cell r="L620">
            <v>124922</v>
          </cell>
          <cell r="M620">
            <v>123237</v>
          </cell>
          <cell r="N620">
            <v>130566</v>
          </cell>
          <cell r="O620">
            <v>126460</v>
          </cell>
          <cell r="P620">
            <v>135540</v>
          </cell>
          <cell r="Q620">
            <v>139524</v>
          </cell>
          <cell r="R620">
            <v>150837</v>
          </cell>
          <cell r="S620">
            <v>164130</v>
          </cell>
          <cell r="T620">
            <v>164449</v>
          </cell>
          <cell r="U620">
            <v>171535</v>
          </cell>
          <cell r="V620">
            <v>172315</v>
          </cell>
          <cell r="W620">
            <v>175770</v>
          </cell>
          <cell r="X620">
            <v>154917</v>
          </cell>
          <cell r="Y620">
            <v>137380</v>
          </cell>
          <cell r="Z620">
            <v>147407</v>
          </cell>
          <cell r="AA620">
            <v>152236</v>
          </cell>
          <cell r="AB620">
            <v>143080</v>
          </cell>
          <cell r="AC620">
            <v>144126</v>
          </cell>
          <cell r="AD620">
            <v>151862</v>
          </cell>
          <cell r="AE620">
            <v>153802</v>
          </cell>
        </row>
        <row r="621">
          <cell r="E621" t="str">
            <v>TX Transportation Distillate Fuel</v>
          </cell>
          <cell r="F621">
            <v>275924</v>
          </cell>
          <cell r="G621">
            <v>306723</v>
          </cell>
          <cell r="H621">
            <v>327288</v>
          </cell>
          <cell r="I621">
            <v>355099</v>
          </cell>
          <cell r="J621">
            <v>367366</v>
          </cell>
          <cell r="K621">
            <v>378048</v>
          </cell>
          <cell r="L621">
            <v>408509</v>
          </cell>
          <cell r="M621">
            <v>427327</v>
          </cell>
          <cell r="N621">
            <v>460070</v>
          </cell>
          <cell r="O621">
            <v>463049</v>
          </cell>
          <cell r="P621">
            <v>482095</v>
          </cell>
          <cell r="Q621">
            <v>535027</v>
          </cell>
          <cell r="R621">
            <v>533226</v>
          </cell>
          <cell r="S621">
            <v>542106</v>
          </cell>
          <cell r="T621">
            <v>590562</v>
          </cell>
          <cell r="U621">
            <v>609750</v>
          </cell>
          <cell r="V621">
            <v>687151</v>
          </cell>
          <cell r="W621">
            <v>689893</v>
          </cell>
          <cell r="X621">
            <v>649283</v>
          </cell>
          <cell r="Y621">
            <v>619538</v>
          </cell>
          <cell r="Z621">
            <v>667498</v>
          </cell>
          <cell r="AA621">
            <v>712958</v>
          </cell>
          <cell r="AB621">
            <v>704291</v>
          </cell>
          <cell r="AC621">
            <v>748563</v>
          </cell>
          <cell r="AD621">
            <v>847102</v>
          </cell>
          <cell r="AE621">
            <v>841110</v>
          </cell>
        </row>
        <row r="622">
          <cell r="E622" t="str">
            <v>US Transportation Distillate Fuel</v>
          </cell>
          <cell r="F622">
            <v>3661134</v>
          </cell>
          <cell r="G622">
            <v>3600618</v>
          </cell>
          <cell r="H622">
            <v>3683913</v>
          </cell>
          <cell r="I622">
            <v>3795822</v>
          </cell>
          <cell r="J622">
            <v>4028540</v>
          </cell>
          <cell r="K622">
            <v>4191382</v>
          </cell>
          <cell r="L622">
            <v>4465494</v>
          </cell>
          <cell r="M622">
            <v>4668258</v>
          </cell>
          <cell r="N622">
            <v>4806575</v>
          </cell>
          <cell r="O622">
            <v>4995878</v>
          </cell>
          <cell r="P622">
            <v>5159213</v>
          </cell>
          <cell r="Q622">
            <v>5286255</v>
          </cell>
          <cell r="R622">
            <v>5386829</v>
          </cell>
          <cell r="S622">
            <v>5583956</v>
          </cell>
          <cell r="T622">
            <v>5925059</v>
          </cell>
          <cell r="U622">
            <v>6068261</v>
          </cell>
          <cell r="V622">
            <v>6390016</v>
          </cell>
          <cell r="W622">
            <v>6411418</v>
          </cell>
          <cell r="X622">
            <v>5792125</v>
          </cell>
          <cell r="Y622">
            <v>5541626</v>
          </cell>
          <cell r="Z622">
            <v>5828040</v>
          </cell>
          <cell r="AA622">
            <v>6003841</v>
          </cell>
          <cell r="AB622">
            <v>5742286</v>
          </cell>
          <cell r="AC622">
            <v>5904501</v>
          </cell>
          <cell r="AD622">
            <v>6163995</v>
          </cell>
          <cell r="AE622">
            <v>6261548</v>
          </cell>
        </row>
        <row r="623">
          <cell r="E623" t="str">
            <v>UT Transportation Distillate Fuel</v>
          </cell>
          <cell r="F623">
            <v>29449</v>
          </cell>
          <cell r="G623">
            <v>28680</v>
          </cell>
          <cell r="H623">
            <v>29884</v>
          </cell>
          <cell r="I623">
            <v>30886</v>
          </cell>
          <cell r="J623">
            <v>32513</v>
          </cell>
          <cell r="K623">
            <v>38213</v>
          </cell>
          <cell r="L623">
            <v>40028</v>
          </cell>
          <cell r="M623">
            <v>44357</v>
          </cell>
          <cell r="N623">
            <v>43929</v>
          </cell>
          <cell r="O623">
            <v>42382</v>
          </cell>
          <cell r="P623">
            <v>48604</v>
          </cell>
          <cell r="Q623">
            <v>49678</v>
          </cell>
          <cell r="R623">
            <v>51940</v>
          </cell>
          <cell r="S623">
            <v>51994</v>
          </cell>
          <cell r="T623">
            <v>55477</v>
          </cell>
          <cell r="U623">
            <v>58302</v>
          </cell>
          <cell r="V623">
            <v>75541</v>
          </cell>
          <cell r="W623">
            <v>73718</v>
          </cell>
          <cell r="X623">
            <v>63390</v>
          </cell>
          <cell r="Y623">
            <v>59696</v>
          </cell>
          <cell r="Z623">
            <v>61061</v>
          </cell>
          <cell r="AA623">
            <v>73405</v>
          </cell>
          <cell r="AB623">
            <v>67532</v>
          </cell>
          <cell r="AC623">
            <v>68086</v>
          </cell>
          <cell r="AD623">
            <v>65320</v>
          </cell>
          <cell r="AE623">
            <v>66302</v>
          </cell>
        </row>
        <row r="624">
          <cell r="E624" t="str">
            <v>VA Transportation Distillate Fuel</v>
          </cell>
          <cell r="F624">
            <v>97565</v>
          </cell>
          <cell r="G624">
            <v>100903</v>
          </cell>
          <cell r="H624">
            <v>98813</v>
          </cell>
          <cell r="I624">
            <v>100469</v>
          </cell>
          <cell r="J624">
            <v>107549</v>
          </cell>
          <cell r="K624">
            <v>107193</v>
          </cell>
          <cell r="L624">
            <v>124674</v>
          </cell>
          <cell r="M624">
            <v>129633</v>
          </cell>
          <cell r="N624">
            <v>132918</v>
          </cell>
          <cell r="O624">
            <v>135098</v>
          </cell>
          <cell r="P624">
            <v>144542</v>
          </cell>
          <cell r="Q624">
            <v>143250</v>
          </cell>
          <cell r="R624">
            <v>145066</v>
          </cell>
          <cell r="S624">
            <v>152144</v>
          </cell>
          <cell r="T624">
            <v>168875</v>
          </cell>
          <cell r="U624">
            <v>165382</v>
          </cell>
          <cell r="V624">
            <v>182149</v>
          </cell>
          <cell r="W624">
            <v>173034</v>
          </cell>
          <cell r="X624">
            <v>150859</v>
          </cell>
          <cell r="Y624">
            <v>144630</v>
          </cell>
          <cell r="Z624">
            <v>147675</v>
          </cell>
          <cell r="AA624">
            <v>146817</v>
          </cell>
          <cell r="AB624">
            <v>148394</v>
          </cell>
          <cell r="AC624">
            <v>148497</v>
          </cell>
          <cell r="AD624">
            <v>151691</v>
          </cell>
          <cell r="AE624">
            <v>148503</v>
          </cell>
        </row>
        <row r="625">
          <cell r="E625" t="str">
            <v>VT Transportation Distillate Fuel</v>
          </cell>
          <cell r="F625">
            <v>6075</v>
          </cell>
          <cell r="G625">
            <v>6189</v>
          </cell>
          <cell r="H625">
            <v>8369</v>
          </cell>
          <cell r="I625">
            <v>9625</v>
          </cell>
          <cell r="J625">
            <v>9784</v>
          </cell>
          <cell r="K625">
            <v>11532</v>
          </cell>
          <cell r="L625">
            <v>12963</v>
          </cell>
          <cell r="M625">
            <v>10529</v>
          </cell>
          <cell r="N625">
            <v>10378</v>
          </cell>
          <cell r="O625">
            <v>11670</v>
          </cell>
          <cell r="P625">
            <v>7245</v>
          </cell>
          <cell r="Q625">
            <v>9832</v>
          </cell>
          <cell r="R625">
            <v>8835</v>
          </cell>
          <cell r="S625">
            <v>9104</v>
          </cell>
          <cell r="T625">
            <v>8713</v>
          </cell>
          <cell r="U625">
            <v>8764</v>
          </cell>
          <cell r="V625">
            <v>9494</v>
          </cell>
          <cell r="W625">
            <v>9191</v>
          </cell>
          <cell r="X625">
            <v>8461</v>
          </cell>
          <cell r="Y625">
            <v>8947</v>
          </cell>
          <cell r="Z625">
            <v>9872</v>
          </cell>
          <cell r="AA625">
            <v>9763</v>
          </cell>
          <cell r="AB625">
            <v>9587</v>
          </cell>
          <cell r="AC625">
            <v>9774</v>
          </cell>
          <cell r="AD625">
            <v>9597</v>
          </cell>
          <cell r="AE625">
            <v>10703</v>
          </cell>
        </row>
        <row r="626">
          <cell r="E626" t="str">
            <v>WA Transportation Distillate Fuel</v>
          </cell>
          <cell r="F626">
            <v>67623</v>
          </cell>
          <cell r="G626">
            <v>68517</v>
          </cell>
          <cell r="H626">
            <v>73582</v>
          </cell>
          <cell r="I626">
            <v>68032</v>
          </cell>
          <cell r="J626">
            <v>86729</v>
          </cell>
          <cell r="K626">
            <v>81956</v>
          </cell>
          <cell r="L626">
            <v>88654</v>
          </cell>
          <cell r="M626">
            <v>102825</v>
          </cell>
          <cell r="N626">
            <v>86486</v>
          </cell>
          <cell r="O626">
            <v>103387</v>
          </cell>
          <cell r="P626">
            <v>109092</v>
          </cell>
          <cell r="Q626">
            <v>98479</v>
          </cell>
          <cell r="R626">
            <v>107892</v>
          </cell>
          <cell r="S626">
            <v>108599</v>
          </cell>
          <cell r="T626">
            <v>112955</v>
          </cell>
          <cell r="U626">
            <v>113703</v>
          </cell>
          <cell r="V626">
            <v>138834</v>
          </cell>
          <cell r="W626">
            <v>142220</v>
          </cell>
          <cell r="X626">
            <v>130879</v>
          </cell>
          <cell r="Y626">
            <v>114241</v>
          </cell>
          <cell r="Z626">
            <v>110480</v>
          </cell>
          <cell r="AA626">
            <v>120783</v>
          </cell>
          <cell r="AB626">
            <v>111110</v>
          </cell>
          <cell r="AC626">
            <v>106490</v>
          </cell>
          <cell r="AD626">
            <v>113272</v>
          </cell>
          <cell r="AE626">
            <v>121181</v>
          </cell>
        </row>
        <row r="627">
          <cell r="E627" t="str">
            <v>WI Transportation Distillate Fuel</v>
          </cell>
          <cell r="F627">
            <v>72159</v>
          </cell>
          <cell r="G627">
            <v>67358</v>
          </cell>
          <cell r="H627">
            <v>68878</v>
          </cell>
          <cell r="I627">
            <v>72453</v>
          </cell>
          <cell r="J627">
            <v>81195</v>
          </cell>
          <cell r="K627">
            <v>84532</v>
          </cell>
          <cell r="L627">
            <v>88345</v>
          </cell>
          <cell r="M627">
            <v>90936</v>
          </cell>
          <cell r="N627">
            <v>93642</v>
          </cell>
          <cell r="O627">
            <v>96722</v>
          </cell>
          <cell r="P627">
            <v>94767</v>
          </cell>
          <cell r="Q627">
            <v>98885</v>
          </cell>
          <cell r="R627">
            <v>98401</v>
          </cell>
          <cell r="S627">
            <v>95785</v>
          </cell>
          <cell r="T627">
            <v>105579</v>
          </cell>
          <cell r="U627">
            <v>101813</v>
          </cell>
          <cell r="V627">
            <v>112060</v>
          </cell>
          <cell r="W627">
            <v>110622</v>
          </cell>
          <cell r="X627">
            <v>107570</v>
          </cell>
          <cell r="Y627">
            <v>99842</v>
          </cell>
          <cell r="Z627">
            <v>105592</v>
          </cell>
          <cell r="AA627">
            <v>103714</v>
          </cell>
          <cell r="AB627">
            <v>108321</v>
          </cell>
          <cell r="AC627">
            <v>105289</v>
          </cell>
          <cell r="AD627">
            <v>116744</v>
          </cell>
          <cell r="AE627">
            <v>115518</v>
          </cell>
        </row>
        <row r="628">
          <cell r="E628" t="str">
            <v>WV Transportation Distillate Fuel</v>
          </cell>
          <cell r="F628">
            <v>34074</v>
          </cell>
          <cell r="G628">
            <v>34061</v>
          </cell>
          <cell r="H628">
            <v>36608</v>
          </cell>
          <cell r="I628">
            <v>38396</v>
          </cell>
          <cell r="J628">
            <v>38869</v>
          </cell>
          <cell r="K628">
            <v>39466</v>
          </cell>
          <cell r="L628">
            <v>28166</v>
          </cell>
          <cell r="M628">
            <v>37668</v>
          </cell>
          <cell r="N628">
            <v>47069</v>
          </cell>
          <cell r="O628">
            <v>44771</v>
          </cell>
          <cell r="P628">
            <v>48115</v>
          </cell>
          <cell r="Q628">
            <v>46776</v>
          </cell>
          <cell r="R628">
            <v>44438</v>
          </cell>
          <cell r="S628">
            <v>47672</v>
          </cell>
          <cell r="T628">
            <v>52534</v>
          </cell>
          <cell r="U628">
            <v>53398</v>
          </cell>
          <cell r="V628">
            <v>52053</v>
          </cell>
          <cell r="W628">
            <v>49922</v>
          </cell>
          <cell r="X628">
            <v>44556</v>
          </cell>
          <cell r="Y628">
            <v>40057</v>
          </cell>
          <cell r="Z628">
            <v>43208</v>
          </cell>
          <cell r="AA628">
            <v>42426</v>
          </cell>
          <cell r="AB628">
            <v>42384</v>
          </cell>
          <cell r="AC628">
            <v>41283</v>
          </cell>
          <cell r="AD628">
            <v>38401</v>
          </cell>
          <cell r="AE628">
            <v>45204</v>
          </cell>
        </row>
        <row r="629">
          <cell r="E629" t="str">
            <v>WY Transportation Distillate Fuel</v>
          </cell>
          <cell r="F629">
            <v>38857</v>
          </cell>
          <cell r="G629">
            <v>30781</v>
          </cell>
          <cell r="H629">
            <v>33204</v>
          </cell>
          <cell r="I629">
            <v>38047</v>
          </cell>
          <cell r="J629">
            <v>36691</v>
          </cell>
          <cell r="K629">
            <v>46473</v>
          </cell>
          <cell r="L629">
            <v>45800</v>
          </cell>
          <cell r="M629">
            <v>47291</v>
          </cell>
          <cell r="N629">
            <v>46609</v>
          </cell>
          <cell r="O629">
            <v>58021</v>
          </cell>
          <cell r="P629">
            <v>50840</v>
          </cell>
          <cell r="Q629">
            <v>53379</v>
          </cell>
          <cell r="R629">
            <v>54039</v>
          </cell>
          <cell r="S629">
            <v>64884</v>
          </cell>
          <cell r="T629">
            <v>61230</v>
          </cell>
          <cell r="U629">
            <v>62694</v>
          </cell>
          <cell r="V629">
            <v>65477</v>
          </cell>
          <cell r="W629">
            <v>66619</v>
          </cell>
          <cell r="X629">
            <v>63012</v>
          </cell>
          <cell r="Y629">
            <v>55077</v>
          </cell>
          <cell r="Z629">
            <v>56095</v>
          </cell>
          <cell r="AA629">
            <v>52353</v>
          </cell>
          <cell r="AB629">
            <v>56294</v>
          </cell>
          <cell r="AC629">
            <v>53798</v>
          </cell>
          <cell r="AD629">
            <v>59016</v>
          </cell>
          <cell r="AE629">
            <v>54188</v>
          </cell>
        </row>
        <row r="630">
          <cell r="E630" t="str">
            <v>AK Commercial Distillate Fuel</v>
          </cell>
          <cell r="F630">
            <v>6111</v>
          </cell>
          <cell r="G630">
            <v>5649</v>
          </cell>
          <cell r="H630">
            <v>9143</v>
          </cell>
          <cell r="I630">
            <v>10464</v>
          </cell>
          <cell r="J630">
            <v>10660</v>
          </cell>
          <cell r="K630">
            <v>6022</v>
          </cell>
          <cell r="L630">
            <v>6873</v>
          </cell>
          <cell r="M630">
            <v>5512</v>
          </cell>
          <cell r="N630">
            <v>6215</v>
          </cell>
          <cell r="O630">
            <v>7622</v>
          </cell>
          <cell r="P630">
            <v>6722</v>
          </cell>
          <cell r="Q630">
            <v>9810</v>
          </cell>
          <cell r="R630">
            <v>7208</v>
          </cell>
          <cell r="S630">
            <v>5423</v>
          </cell>
          <cell r="T630">
            <v>6736</v>
          </cell>
          <cell r="U630">
            <v>5850</v>
          </cell>
          <cell r="V630">
            <v>6769</v>
          </cell>
          <cell r="W630">
            <v>5675</v>
          </cell>
          <cell r="X630">
            <v>7089</v>
          </cell>
          <cell r="Y630">
            <v>6319</v>
          </cell>
          <cell r="Z630">
            <v>11115</v>
          </cell>
          <cell r="AA630">
            <v>10067</v>
          </cell>
          <cell r="AB630">
            <v>8547</v>
          </cell>
          <cell r="AC630">
            <v>6750</v>
          </cell>
          <cell r="AD630">
            <v>7293</v>
          </cell>
          <cell r="AE630">
            <v>8765</v>
          </cell>
        </row>
        <row r="631">
          <cell r="E631" t="str">
            <v>AL Commercial Distillate Fuel</v>
          </cell>
          <cell r="F631">
            <v>4305</v>
          </cell>
          <cell r="G631">
            <v>4312</v>
          </cell>
          <cell r="H631">
            <v>4522</v>
          </cell>
          <cell r="I631">
            <v>4465</v>
          </cell>
          <cell r="J631">
            <v>5467</v>
          </cell>
          <cell r="K631">
            <v>3748</v>
          </cell>
          <cell r="L631">
            <v>3236</v>
          </cell>
          <cell r="M631">
            <v>3127</v>
          </cell>
          <cell r="N631">
            <v>3300</v>
          </cell>
          <cell r="O631">
            <v>3318</v>
          </cell>
          <cell r="P631">
            <v>4351</v>
          </cell>
          <cell r="Q631">
            <v>4871</v>
          </cell>
          <cell r="R631">
            <v>4557</v>
          </cell>
          <cell r="S631">
            <v>6352</v>
          </cell>
          <cell r="T631">
            <v>6427</v>
          </cell>
          <cell r="U631">
            <v>4359</v>
          </cell>
          <cell r="V631">
            <v>8894</v>
          </cell>
          <cell r="W631">
            <v>7315</v>
          </cell>
          <cell r="X631">
            <v>5729</v>
          </cell>
          <cell r="Y631">
            <v>5646</v>
          </cell>
          <cell r="Z631">
            <v>6572</v>
          </cell>
          <cell r="AA631">
            <v>6986</v>
          </cell>
          <cell r="AB631">
            <v>6475</v>
          </cell>
          <cell r="AC631">
            <v>4240</v>
          </cell>
          <cell r="AD631">
            <v>3903</v>
          </cell>
          <cell r="AE631">
            <v>4331</v>
          </cell>
        </row>
        <row r="632">
          <cell r="E632" t="str">
            <v>AR Commercial Distillate Fuel</v>
          </cell>
          <cell r="F632">
            <v>1738</v>
          </cell>
          <cell r="G632">
            <v>1501</v>
          </cell>
          <cell r="H632">
            <v>1658</v>
          </cell>
          <cell r="I632">
            <v>2074</v>
          </cell>
          <cell r="J632">
            <v>2223</v>
          </cell>
          <cell r="K632">
            <v>1752</v>
          </cell>
          <cell r="L632">
            <v>1692</v>
          </cell>
          <cell r="M632">
            <v>1573</v>
          </cell>
          <cell r="N632">
            <v>2084</v>
          </cell>
          <cell r="O632">
            <v>1515</v>
          </cell>
          <cell r="P632">
            <v>2186</v>
          </cell>
          <cell r="Q632">
            <v>3453</v>
          </cell>
          <cell r="R632">
            <v>2598</v>
          </cell>
          <cell r="S632">
            <v>4329</v>
          </cell>
          <cell r="T632">
            <v>2999</v>
          </cell>
          <cell r="U632">
            <v>4157</v>
          </cell>
          <cell r="V632">
            <v>538</v>
          </cell>
          <cell r="W632">
            <v>521</v>
          </cell>
          <cell r="X632">
            <v>591</v>
          </cell>
          <cell r="Y632">
            <v>5634</v>
          </cell>
          <cell r="Z632">
            <v>3813</v>
          </cell>
          <cell r="AA632">
            <v>3588</v>
          </cell>
          <cell r="AB632">
            <v>2192</v>
          </cell>
          <cell r="AC632">
            <v>2107</v>
          </cell>
          <cell r="AD632">
            <v>3289</v>
          </cell>
          <cell r="AE632">
            <v>3423</v>
          </cell>
        </row>
        <row r="633">
          <cell r="E633" t="str">
            <v>AZ Commercial Distillate Fuel</v>
          </cell>
          <cell r="F633">
            <v>2655</v>
          </cell>
          <cell r="G633">
            <v>1757</v>
          </cell>
          <cell r="H633">
            <v>1499</v>
          </cell>
          <cell r="I633">
            <v>1447</v>
          </cell>
          <cell r="J633">
            <v>2277</v>
          </cell>
          <cell r="K633">
            <v>2062</v>
          </cell>
          <cell r="L633">
            <v>3443</v>
          </cell>
          <cell r="M633">
            <v>3810</v>
          </cell>
          <cell r="N633">
            <v>6527</v>
          </cell>
          <cell r="O633">
            <v>5499</v>
          </cell>
          <cell r="P633">
            <v>5047</v>
          </cell>
          <cell r="Q633">
            <v>4456</v>
          </cell>
          <cell r="R633">
            <v>4841</v>
          </cell>
          <cell r="S633">
            <v>2857</v>
          </cell>
          <cell r="T633">
            <v>2014</v>
          </cell>
          <cell r="U633">
            <v>2751</v>
          </cell>
          <cell r="V633">
            <v>2661</v>
          </cell>
          <cell r="W633">
            <v>3705</v>
          </cell>
          <cell r="X633">
            <v>7086</v>
          </cell>
          <cell r="Y633">
            <v>5020</v>
          </cell>
          <cell r="Z633">
            <v>6931</v>
          </cell>
          <cell r="AA633">
            <v>6732</v>
          </cell>
          <cell r="AB633">
            <v>6610</v>
          </cell>
          <cell r="AC633">
            <v>5867</v>
          </cell>
          <cell r="AD633">
            <v>5915</v>
          </cell>
          <cell r="AE633">
            <v>6284</v>
          </cell>
        </row>
        <row r="634">
          <cell r="E634" t="str">
            <v>CA Commercial Distillate Fuel</v>
          </cell>
          <cell r="F634">
            <v>23846</v>
          </cell>
          <cell r="G634">
            <v>25793</v>
          </cell>
          <cell r="H634">
            <v>13247</v>
          </cell>
          <cell r="I634">
            <v>13748</v>
          </cell>
          <cell r="J634">
            <v>13550</v>
          </cell>
          <cell r="K634">
            <v>18413</v>
          </cell>
          <cell r="L634">
            <v>14896</v>
          </cell>
          <cell r="M634">
            <v>14476</v>
          </cell>
          <cell r="N634">
            <v>15463</v>
          </cell>
          <cell r="O634">
            <v>15975</v>
          </cell>
          <cell r="P634">
            <v>18063</v>
          </cell>
          <cell r="Q634">
            <v>16515</v>
          </cell>
          <cell r="R634">
            <v>12744</v>
          </cell>
          <cell r="S634">
            <v>10453</v>
          </cell>
          <cell r="T634">
            <v>9676</v>
          </cell>
          <cell r="U634">
            <v>11451</v>
          </cell>
          <cell r="V634">
            <v>8594</v>
          </cell>
          <cell r="W634">
            <v>10606</v>
          </cell>
          <cell r="X634">
            <v>16453</v>
          </cell>
          <cell r="Y634">
            <v>20296</v>
          </cell>
          <cell r="Z634">
            <v>27289</v>
          </cell>
          <cell r="AA634">
            <v>24196</v>
          </cell>
          <cell r="AB634">
            <v>21745</v>
          </cell>
          <cell r="AC634">
            <v>20143</v>
          </cell>
          <cell r="AD634">
            <v>19298</v>
          </cell>
          <cell r="AE634">
            <v>21003</v>
          </cell>
        </row>
        <row r="635">
          <cell r="E635" t="str">
            <v>CO Commercial Distillate Fuel</v>
          </cell>
          <cell r="F635">
            <v>2576</v>
          </cell>
          <cell r="G635">
            <v>2772</v>
          </cell>
          <cell r="H635">
            <v>4016</v>
          </cell>
          <cell r="I635">
            <v>3883</v>
          </cell>
          <cell r="J635">
            <v>5982</v>
          </cell>
          <cell r="K635">
            <v>4089</v>
          </cell>
          <cell r="L635">
            <v>4262</v>
          </cell>
          <cell r="M635">
            <v>5192</v>
          </cell>
          <cell r="N635">
            <v>5048</v>
          </cell>
          <cell r="O635">
            <v>4726</v>
          </cell>
          <cell r="P635">
            <v>3521</v>
          </cell>
          <cell r="Q635">
            <v>3680</v>
          </cell>
          <cell r="R635">
            <v>2891</v>
          </cell>
          <cell r="S635">
            <v>1818</v>
          </cell>
          <cell r="T635">
            <v>1880</v>
          </cell>
          <cell r="U635">
            <v>3637</v>
          </cell>
          <cell r="V635">
            <v>3817</v>
          </cell>
          <cell r="W635">
            <v>2585</v>
          </cell>
          <cell r="X635">
            <v>2915</v>
          </cell>
          <cell r="Y635">
            <v>8272</v>
          </cell>
          <cell r="Z635">
            <v>5825</v>
          </cell>
          <cell r="AA635">
            <v>5857</v>
          </cell>
          <cell r="AB635">
            <v>4583</v>
          </cell>
          <cell r="AC635">
            <v>4394</v>
          </cell>
          <cell r="AD635">
            <v>4727</v>
          </cell>
          <cell r="AE635">
            <v>5158</v>
          </cell>
        </row>
        <row r="636">
          <cell r="E636" t="str">
            <v>CT Commercial Distillate Fuel</v>
          </cell>
          <cell r="F636">
            <v>20275</v>
          </cell>
          <cell r="G636">
            <v>20122</v>
          </cell>
          <cell r="H636">
            <v>19936</v>
          </cell>
          <cell r="I636">
            <v>15928</v>
          </cell>
          <cell r="J636">
            <v>15984</v>
          </cell>
          <cell r="K636">
            <v>17561</v>
          </cell>
          <cell r="L636">
            <v>17217</v>
          </cell>
          <cell r="M636">
            <v>17082</v>
          </cell>
          <cell r="N636">
            <v>15307</v>
          </cell>
          <cell r="O636">
            <v>15416</v>
          </cell>
          <cell r="P636">
            <v>17359</v>
          </cell>
          <cell r="Q636">
            <v>19805</v>
          </cell>
          <cell r="R636">
            <v>16790</v>
          </cell>
          <cell r="S636">
            <v>20955</v>
          </cell>
          <cell r="T636">
            <v>20634</v>
          </cell>
          <cell r="U636">
            <v>17503</v>
          </cell>
          <cell r="V636">
            <v>15817</v>
          </cell>
          <cell r="W636">
            <v>15082</v>
          </cell>
          <cell r="X636">
            <v>14190</v>
          </cell>
          <cell r="Y636">
            <v>11450</v>
          </cell>
          <cell r="Z636">
            <v>12051</v>
          </cell>
          <cell r="AA636">
            <v>12307</v>
          </cell>
          <cell r="AB636">
            <v>9951</v>
          </cell>
          <cell r="AC636">
            <v>11224</v>
          </cell>
          <cell r="AD636">
            <v>10805</v>
          </cell>
          <cell r="AE636">
            <v>12629</v>
          </cell>
        </row>
        <row r="637">
          <cell r="E637" t="str">
            <v>DC Commercial Distillate Fuel</v>
          </cell>
          <cell r="F637">
            <v>3470</v>
          </cell>
          <cell r="G637">
            <v>3959</v>
          </cell>
          <cell r="H637">
            <v>3731</v>
          </cell>
          <cell r="I637">
            <v>4970</v>
          </cell>
          <cell r="J637">
            <v>5877</v>
          </cell>
          <cell r="K637">
            <v>4829</v>
          </cell>
          <cell r="L637">
            <v>5593</v>
          </cell>
          <cell r="M637">
            <v>2944</v>
          </cell>
          <cell r="N637">
            <v>1852</v>
          </cell>
          <cell r="O637">
            <v>1950</v>
          </cell>
          <cell r="P637">
            <v>3266</v>
          </cell>
          <cell r="Q637">
            <v>3151</v>
          </cell>
          <cell r="R637">
            <v>1721</v>
          </cell>
          <cell r="S637">
            <v>2227</v>
          </cell>
          <cell r="T637">
            <v>2662</v>
          </cell>
          <cell r="U637">
            <v>2349</v>
          </cell>
          <cell r="V637">
            <v>2022</v>
          </cell>
          <cell r="W637">
            <v>1758</v>
          </cell>
          <cell r="X637">
            <v>1164</v>
          </cell>
          <cell r="Y637">
            <v>1727</v>
          </cell>
          <cell r="Z637">
            <v>1046</v>
          </cell>
          <cell r="AA637">
            <v>675</v>
          </cell>
          <cell r="AB637">
            <v>736</v>
          </cell>
          <cell r="AC637">
            <v>646</v>
          </cell>
          <cell r="AD637">
            <v>575</v>
          </cell>
          <cell r="AE637">
            <v>720</v>
          </cell>
        </row>
        <row r="638">
          <cell r="E638" t="str">
            <v>DE Commercial Distillate Fuel</v>
          </cell>
          <cell r="F638">
            <v>2338</v>
          </cell>
          <cell r="G638">
            <v>2966</v>
          </cell>
          <cell r="H638">
            <v>2362</v>
          </cell>
          <cell r="I638">
            <v>2066</v>
          </cell>
          <cell r="J638">
            <v>1675</v>
          </cell>
          <cell r="K638">
            <v>1638</v>
          </cell>
          <cell r="L638">
            <v>2228</v>
          </cell>
          <cell r="M638">
            <v>1970</v>
          </cell>
          <cell r="N638">
            <v>1685</v>
          </cell>
          <cell r="O638">
            <v>1883</v>
          </cell>
          <cell r="P638">
            <v>1592</v>
          </cell>
          <cell r="Q638">
            <v>1765</v>
          </cell>
          <cell r="R638">
            <v>1974</v>
          </cell>
          <cell r="S638">
            <v>1758</v>
          </cell>
          <cell r="T638">
            <v>1748</v>
          </cell>
          <cell r="U638">
            <v>1385</v>
          </cell>
          <cell r="V638">
            <v>1642</v>
          </cell>
          <cell r="W638">
            <v>1383</v>
          </cell>
          <cell r="X638">
            <v>1097</v>
          </cell>
          <cell r="Y638">
            <v>1558</v>
          </cell>
          <cell r="Z638">
            <v>1278</v>
          </cell>
          <cell r="AA638">
            <v>1058</v>
          </cell>
          <cell r="AB638">
            <v>1069</v>
          </cell>
          <cell r="AC638">
            <v>1020</v>
          </cell>
          <cell r="AD638">
            <v>1338</v>
          </cell>
          <cell r="AE638">
            <v>1660</v>
          </cell>
        </row>
        <row r="639">
          <cell r="E639" t="str">
            <v>FL Commercial Distillate Fuel</v>
          </cell>
          <cell r="F639">
            <v>22443</v>
          </cell>
          <cell r="G639">
            <v>20231</v>
          </cell>
          <cell r="H639">
            <v>20336</v>
          </cell>
          <cell r="I639">
            <v>19114</v>
          </cell>
          <cell r="J639">
            <v>14180</v>
          </cell>
          <cell r="K639">
            <v>17133</v>
          </cell>
          <cell r="L639">
            <v>12341</v>
          </cell>
          <cell r="M639">
            <v>10391</v>
          </cell>
          <cell r="N639">
            <v>8104</v>
          </cell>
          <cell r="O639">
            <v>10478</v>
          </cell>
          <cell r="P639">
            <v>15366</v>
          </cell>
          <cell r="Q639">
            <v>17670</v>
          </cell>
          <cell r="R639">
            <v>14942</v>
          </cell>
          <cell r="S639">
            <v>15957</v>
          </cell>
          <cell r="T639">
            <v>23154</v>
          </cell>
          <cell r="U639">
            <v>20605</v>
          </cell>
          <cell r="V639">
            <v>21657</v>
          </cell>
          <cell r="W639">
            <v>13337</v>
          </cell>
          <cell r="X639">
            <v>16613</v>
          </cell>
          <cell r="Y639">
            <v>17916</v>
          </cell>
          <cell r="Z639">
            <v>16185</v>
          </cell>
          <cell r="AA639">
            <v>14525</v>
          </cell>
          <cell r="AB639">
            <v>14554</v>
          </cell>
          <cell r="AC639">
            <v>15812</v>
          </cell>
          <cell r="AD639">
            <v>15415</v>
          </cell>
          <cell r="AE639">
            <v>15499</v>
          </cell>
        </row>
        <row r="640">
          <cell r="E640" t="str">
            <v>GA Commercial Distillate Fuel</v>
          </cell>
          <cell r="F640">
            <v>8793</v>
          </cell>
          <cell r="G640">
            <v>5815</v>
          </cell>
          <cell r="H640">
            <v>7030</v>
          </cell>
          <cell r="I640">
            <v>7043</v>
          </cell>
          <cell r="J640">
            <v>6702</v>
          </cell>
          <cell r="K640">
            <v>8455</v>
          </cell>
          <cell r="L640">
            <v>6727</v>
          </cell>
          <cell r="M640">
            <v>5056</v>
          </cell>
          <cell r="N640">
            <v>4166</v>
          </cell>
          <cell r="O640">
            <v>7047</v>
          </cell>
          <cell r="P640">
            <v>7202</v>
          </cell>
          <cell r="Q640">
            <v>9376</v>
          </cell>
          <cell r="R640">
            <v>5973</v>
          </cell>
          <cell r="S640">
            <v>5477</v>
          </cell>
          <cell r="T640">
            <v>6268</v>
          </cell>
          <cell r="U640">
            <v>4908</v>
          </cell>
          <cell r="V640">
            <v>4719</v>
          </cell>
          <cell r="W640">
            <v>4828</v>
          </cell>
          <cell r="X640">
            <v>4362</v>
          </cell>
          <cell r="Y640">
            <v>5389</v>
          </cell>
          <cell r="Z640">
            <v>6195</v>
          </cell>
          <cell r="AA640">
            <v>6276</v>
          </cell>
          <cell r="AB640">
            <v>8590</v>
          </cell>
          <cell r="AC640">
            <v>8942</v>
          </cell>
          <cell r="AD640">
            <v>9187</v>
          </cell>
          <cell r="AE640">
            <v>9436</v>
          </cell>
        </row>
        <row r="641">
          <cell r="E641" t="str">
            <v>HI Commercial Distillate Fuel</v>
          </cell>
          <cell r="F641">
            <v>2636</v>
          </cell>
          <cell r="G641">
            <v>3552</v>
          </cell>
          <cell r="H641">
            <v>2901</v>
          </cell>
          <cell r="I641">
            <v>2414</v>
          </cell>
          <cell r="J641">
            <v>2265</v>
          </cell>
          <cell r="K641">
            <v>1998</v>
          </cell>
          <cell r="L641">
            <v>1302</v>
          </cell>
          <cell r="M641">
            <v>2282</v>
          </cell>
          <cell r="N641">
            <v>1225</v>
          </cell>
          <cell r="O641">
            <v>1512</v>
          </cell>
          <cell r="P641">
            <v>1271</v>
          </cell>
          <cell r="Q641">
            <v>793</v>
          </cell>
          <cell r="R641">
            <v>1805</v>
          </cell>
          <cell r="S641">
            <v>1644</v>
          </cell>
          <cell r="T641">
            <v>2220</v>
          </cell>
          <cell r="U641">
            <v>2237</v>
          </cell>
          <cell r="V641">
            <v>2274</v>
          </cell>
          <cell r="W641">
            <v>1629</v>
          </cell>
          <cell r="X641">
            <v>1277</v>
          </cell>
          <cell r="Y641">
            <v>1574</v>
          </cell>
          <cell r="Z641">
            <v>1528</v>
          </cell>
          <cell r="AA641">
            <v>1729</v>
          </cell>
          <cell r="AB641">
            <v>1538</v>
          </cell>
          <cell r="AC641">
            <v>1473</v>
          </cell>
          <cell r="AD641">
            <v>1864</v>
          </cell>
          <cell r="AE641">
            <v>1299</v>
          </cell>
        </row>
        <row r="642">
          <cell r="E642" t="str">
            <v>IA Commercial Distillate Fuel</v>
          </cell>
          <cell r="F642">
            <v>3353</v>
          </cell>
          <cell r="G642">
            <v>3273</v>
          </cell>
          <cell r="H642">
            <v>2821</v>
          </cell>
          <cell r="I642">
            <v>2082</v>
          </cell>
          <cell r="J642">
            <v>2072</v>
          </cell>
          <cell r="K642">
            <v>2416</v>
          </cell>
          <cell r="L642">
            <v>2073</v>
          </cell>
          <cell r="M642">
            <v>1863</v>
          </cell>
          <cell r="N642">
            <v>2694</v>
          </cell>
          <cell r="O642">
            <v>2833</v>
          </cell>
          <cell r="P642">
            <v>2797</v>
          </cell>
          <cell r="Q642">
            <v>3164</v>
          </cell>
          <cell r="R642">
            <v>2640</v>
          </cell>
          <cell r="S642">
            <v>4056</v>
          </cell>
          <cell r="T642">
            <v>2712</v>
          </cell>
          <cell r="U642">
            <v>1839</v>
          </cell>
          <cell r="V642">
            <v>3666</v>
          </cell>
          <cell r="W642">
            <v>1428</v>
          </cell>
          <cell r="X642">
            <v>2159</v>
          </cell>
          <cell r="Y642">
            <v>2959</v>
          </cell>
          <cell r="Z642">
            <v>2695</v>
          </cell>
          <cell r="AA642">
            <v>3926</v>
          </cell>
          <cell r="AB642">
            <v>5592</v>
          </cell>
          <cell r="AC642">
            <v>5572</v>
          </cell>
          <cell r="AD642">
            <v>5114</v>
          </cell>
          <cell r="AE642">
            <v>5213</v>
          </cell>
        </row>
        <row r="643">
          <cell r="E643" t="str">
            <v>ID Commercial Distillate Fuel</v>
          </cell>
          <cell r="F643">
            <v>2004</v>
          </cell>
          <cell r="G643">
            <v>2036</v>
          </cell>
          <cell r="H643">
            <v>1996</v>
          </cell>
          <cell r="I643">
            <v>1733</v>
          </cell>
          <cell r="J643">
            <v>2165</v>
          </cell>
          <cell r="K643">
            <v>2280</v>
          </cell>
          <cell r="L643">
            <v>2646</v>
          </cell>
          <cell r="M643">
            <v>2043</v>
          </cell>
          <cell r="N643">
            <v>2398</v>
          </cell>
          <cell r="O643">
            <v>2996</v>
          </cell>
          <cell r="P643">
            <v>2514</v>
          </cell>
          <cell r="Q643">
            <v>2162</v>
          </cell>
          <cell r="R643">
            <v>1911</v>
          </cell>
          <cell r="S643">
            <v>1780</v>
          </cell>
          <cell r="T643">
            <v>2331</v>
          </cell>
          <cell r="U643">
            <v>1955</v>
          </cell>
          <cell r="V643">
            <v>1658</v>
          </cell>
          <cell r="W643">
            <v>1488</v>
          </cell>
          <cell r="X643">
            <v>1294</v>
          </cell>
          <cell r="Y643">
            <v>1447</v>
          </cell>
          <cell r="Z643">
            <v>2255</v>
          </cell>
          <cell r="AA643">
            <v>2382</v>
          </cell>
          <cell r="AB643">
            <v>2161</v>
          </cell>
          <cell r="AC643">
            <v>2078</v>
          </cell>
          <cell r="AD643">
            <v>2116</v>
          </cell>
          <cell r="AE643">
            <v>1950</v>
          </cell>
        </row>
        <row r="644">
          <cell r="E644" t="str">
            <v>IL Commercial Distillate Fuel</v>
          </cell>
          <cell r="F644">
            <v>10478</v>
          </cell>
          <cell r="G644">
            <v>9817</v>
          </cell>
          <cell r="H644">
            <v>10411</v>
          </cell>
          <cell r="I644">
            <v>11652</v>
          </cell>
          <cell r="J644">
            <v>11737</v>
          </cell>
          <cell r="K644">
            <v>10885</v>
          </cell>
          <cell r="L644">
            <v>10580</v>
          </cell>
          <cell r="M644">
            <v>12833</v>
          </cell>
          <cell r="N644">
            <v>10835</v>
          </cell>
          <cell r="O644">
            <v>8531</v>
          </cell>
          <cell r="P644">
            <v>9324</v>
          </cell>
          <cell r="Q644">
            <v>10563</v>
          </cell>
          <cell r="R644">
            <v>9546</v>
          </cell>
          <cell r="S644">
            <v>8327</v>
          </cell>
          <cell r="T644">
            <v>4869</v>
          </cell>
          <cell r="U644">
            <v>4846</v>
          </cell>
          <cell r="V644">
            <v>5354</v>
          </cell>
          <cell r="W644">
            <v>4301</v>
          </cell>
          <cell r="X644">
            <v>7082</v>
          </cell>
          <cell r="Y644">
            <v>4911</v>
          </cell>
          <cell r="Z644">
            <v>5147</v>
          </cell>
          <cell r="AA644">
            <v>5403</v>
          </cell>
          <cell r="AB644">
            <v>5825</v>
          </cell>
          <cell r="AC644">
            <v>7399</v>
          </cell>
          <cell r="AD644">
            <v>7594</v>
          </cell>
          <cell r="AE644">
            <v>6887</v>
          </cell>
        </row>
        <row r="645">
          <cell r="E645" t="str">
            <v>IN Commercial Distillate Fuel</v>
          </cell>
          <cell r="F645">
            <v>7246</v>
          </cell>
          <cell r="G645">
            <v>6834</v>
          </cell>
          <cell r="H645">
            <v>8180</v>
          </cell>
          <cell r="I645">
            <v>9464</v>
          </cell>
          <cell r="J645">
            <v>8140</v>
          </cell>
          <cell r="K645">
            <v>6424</v>
          </cell>
          <cell r="L645">
            <v>5614</v>
          </cell>
          <cell r="M645">
            <v>6370</v>
          </cell>
          <cell r="N645">
            <v>8277</v>
          </cell>
          <cell r="O645">
            <v>7500</v>
          </cell>
          <cell r="P645">
            <v>7819</v>
          </cell>
          <cell r="Q645">
            <v>9170</v>
          </cell>
          <cell r="R645">
            <v>8023</v>
          </cell>
          <cell r="S645">
            <v>10082</v>
          </cell>
          <cell r="T645">
            <v>9836</v>
          </cell>
          <cell r="U645">
            <v>7413</v>
          </cell>
          <cell r="V645">
            <v>7781</v>
          </cell>
          <cell r="W645">
            <v>5762</v>
          </cell>
          <cell r="X645">
            <v>6868</v>
          </cell>
          <cell r="Y645">
            <v>5546</v>
          </cell>
          <cell r="Z645">
            <v>4097</v>
          </cell>
          <cell r="AA645">
            <v>3199</v>
          </cell>
          <cell r="AB645">
            <v>3846</v>
          </cell>
          <cell r="AC645">
            <v>3822</v>
          </cell>
          <cell r="AD645">
            <v>4794</v>
          </cell>
          <cell r="AE645">
            <v>4535</v>
          </cell>
        </row>
        <row r="646">
          <cell r="E646" t="str">
            <v>KS Commercial Distillate Fuel</v>
          </cell>
          <cell r="F646">
            <v>1915</v>
          </cell>
          <cell r="G646">
            <v>2108</v>
          </cell>
          <cell r="H646">
            <v>2899</v>
          </cell>
          <cell r="I646">
            <v>3767</v>
          </cell>
          <cell r="J646">
            <v>2642</v>
          </cell>
          <cell r="K646">
            <v>3273</v>
          </cell>
          <cell r="L646">
            <v>3225</v>
          </cell>
          <cell r="M646">
            <v>2754</v>
          </cell>
          <cell r="N646">
            <v>2566</v>
          </cell>
          <cell r="O646">
            <v>2758</v>
          </cell>
          <cell r="P646">
            <v>3323</v>
          </cell>
          <cell r="Q646">
            <v>4694</v>
          </cell>
          <cell r="R646">
            <v>3698</v>
          </cell>
          <cell r="S646">
            <v>3812</v>
          </cell>
          <cell r="T646">
            <v>3352</v>
          </cell>
          <cell r="U646">
            <v>1422</v>
          </cell>
          <cell r="V646">
            <v>1684</v>
          </cell>
          <cell r="W646">
            <v>1542</v>
          </cell>
          <cell r="X646">
            <v>1737</v>
          </cell>
          <cell r="Y646">
            <v>1784</v>
          </cell>
          <cell r="Z646">
            <v>1415</v>
          </cell>
          <cell r="AA646">
            <v>1610</v>
          </cell>
          <cell r="AB646">
            <v>2156</v>
          </cell>
          <cell r="AC646">
            <v>1892</v>
          </cell>
          <cell r="AD646">
            <v>1907</v>
          </cell>
          <cell r="AE646">
            <v>2337</v>
          </cell>
        </row>
        <row r="647">
          <cell r="E647" t="str">
            <v>KY Commercial Distillate Fuel</v>
          </cell>
          <cell r="F647">
            <v>4441</v>
          </cell>
          <cell r="G647">
            <v>4158</v>
          </cell>
          <cell r="H647">
            <v>5075</v>
          </cell>
          <cell r="I647">
            <v>3871</v>
          </cell>
          <cell r="J647">
            <v>5238</v>
          </cell>
          <cell r="K647">
            <v>6481</v>
          </cell>
          <cell r="L647">
            <v>6943</v>
          </cell>
          <cell r="M647">
            <v>5436</v>
          </cell>
          <cell r="N647">
            <v>6160</v>
          </cell>
          <cell r="O647">
            <v>6382</v>
          </cell>
          <cell r="P647">
            <v>6297</v>
          </cell>
          <cell r="Q647">
            <v>6533</v>
          </cell>
          <cell r="R647">
            <v>6212</v>
          </cell>
          <cell r="S647">
            <v>4591</v>
          </cell>
          <cell r="T647">
            <v>4676</v>
          </cell>
          <cell r="U647">
            <v>4496</v>
          </cell>
          <cell r="V647">
            <v>4346</v>
          </cell>
          <cell r="W647">
            <v>3821</v>
          </cell>
          <cell r="X647">
            <v>3189</v>
          </cell>
          <cell r="Y647">
            <v>2366</v>
          </cell>
          <cell r="Z647">
            <v>1911</v>
          </cell>
          <cell r="AA647">
            <v>2257</v>
          </cell>
          <cell r="AB647">
            <v>2316</v>
          </cell>
          <cell r="AC647">
            <v>2603</v>
          </cell>
          <cell r="AD647">
            <v>3007</v>
          </cell>
          <cell r="AE647">
            <v>3891</v>
          </cell>
        </row>
        <row r="648">
          <cell r="E648" t="str">
            <v>LA Commercial Distillate Fuel</v>
          </cell>
          <cell r="F648">
            <v>4317</v>
          </cell>
          <cell r="G648">
            <v>3944</v>
          </cell>
          <cell r="H648">
            <v>2659</v>
          </cell>
          <cell r="I648">
            <v>4208</v>
          </cell>
          <cell r="J648">
            <v>4419</v>
          </cell>
          <cell r="K648">
            <v>1498</v>
          </cell>
          <cell r="L648">
            <v>782</v>
          </cell>
          <cell r="M648">
            <v>1811</v>
          </cell>
          <cell r="N648">
            <v>1761</v>
          </cell>
          <cell r="O648">
            <v>3202</v>
          </cell>
          <cell r="P648">
            <v>1959</v>
          </cell>
          <cell r="Q648">
            <v>1611</v>
          </cell>
          <cell r="R648">
            <v>2208</v>
          </cell>
          <cell r="S648">
            <v>2067</v>
          </cell>
          <cell r="T648">
            <v>1704</v>
          </cell>
          <cell r="U648">
            <v>2061</v>
          </cell>
          <cell r="V648">
            <v>2008</v>
          </cell>
          <cell r="W648">
            <v>3537</v>
          </cell>
          <cell r="X648">
            <v>3370</v>
          </cell>
          <cell r="Y648">
            <v>8468</v>
          </cell>
          <cell r="Z648">
            <v>5527</v>
          </cell>
          <cell r="AA648">
            <v>5715</v>
          </cell>
          <cell r="AB648">
            <v>5113</v>
          </cell>
          <cell r="AC648">
            <v>2443</v>
          </cell>
          <cell r="AD648">
            <v>2968</v>
          </cell>
          <cell r="AE648">
            <v>3154</v>
          </cell>
        </row>
        <row r="649">
          <cell r="E649" t="str">
            <v>MA Commercial Distillate Fuel</v>
          </cell>
          <cell r="F649">
            <v>43159</v>
          </cell>
          <cell r="G649">
            <v>51312</v>
          </cell>
          <cell r="H649">
            <v>45278</v>
          </cell>
          <cell r="I649">
            <v>39353</v>
          </cell>
          <cell r="J649">
            <v>35921</v>
          </cell>
          <cell r="K649">
            <v>37705</v>
          </cell>
          <cell r="L649">
            <v>32807</v>
          </cell>
          <cell r="M649">
            <v>33044</v>
          </cell>
          <cell r="N649">
            <v>31447</v>
          </cell>
          <cell r="O649">
            <v>22289</v>
          </cell>
          <cell r="P649">
            <v>30290</v>
          </cell>
          <cell r="Q649">
            <v>24543</v>
          </cell>
          <cell r="R649">
            <v>22313</v>
          </cell>
          <cell r="S649">
            <v>33388</v>
          </cell>
          <cell r="T649">
            <v>25085</v>
          </cell>
          <cell r="U649">
            <v>27413</v>
          </cell>
          <cell r="V649">
            <v>18945</v>
          </cell>
          <cell r="W649">
            <v>18816</v>
          </cell>
          <cell r="X649">
            <v>14068</v>
          </cell>
          <cell r="Y649">
            <v>18309</v>
          </cell>
          <cell r="Z649">
            <v>31413</v>
          </cell>
          <cell r="AA649">
            <v>20743</v>
          </cell>
          <cell r="AB649">
            <v>13077</v>
          </cell>
          <cell r="AC649">
            <v>13478</v>
          </cell>
          <cell r="AD649">
            <v>15224</v>
          </cell>
          <cell r="AE649">
            <v>15527</v>
          </cell>
        </row>
        <row r="650">
          <cell r="E650" t="str">
            <v>MD Commercial Distillate Fuel</v>
          </cell>
          <cell r="F650">
            <v>14499</v>
          </cell>
          <cell r="G650">
            <v>15490</v>
          </cell>
          <cell r="H650">
            <v>17442</v>
          </cell>
          <cell r="I650">
            <v>16704</v>
          </cell>
          <cell r="J650">
            <v>19828</v>
          </cell>
          <cell r="K650">
            <v>18027</v>
          </cell>
          <cell r="L650">
            <v>19030</v>
          </cell>
          <cell r="M650">
            <v>14438</v>
          </cell>
          <cell r="N650">
            <v>14868</v>
          </cell>
          <cell r="O650">
            <v>12872</v>
          </cell>
          <cell r="P650">
            <v>15023</v>
          </cell>
          <cell r="Q650">
            <v>14623</v>
          </cell>
          <cell r="R650">
            <v>14540</v>
          </cell>
          <cell r="S650">
            <v>13383</v>
          </cell>
          <cell r="T650">
            <v>12266</v>
          </cell>
          <cell r="U650">
            <v>10383</v>
          </cell>
          <cell r="V650">
            <v>10454</v>
          </cell>
          <cell r="W650">
            <v>6874</v>
          </cell>
          <cell r="X650">
            <v>6721</v>
          </cell>
          <cell r="Y650">
            <v>9206</v>
          </cell>
          <cell r="Z650">
            <v>8355</v>
          </cell>
          <cell r="AA650">
            <v>8313</v>
          </cell>
          <cell r="AB650">
            <v>8543</v>
          </cell>
          <cell r="AC650">
            <v>7765</v>
          </cell>
          <cell r="AD650">
            <v>9206</v>
          </cell>
          <cell r="AE650">
            <v>8854</v>
          </cell>
        </row>
        <row r="651">
          <cell r="E651" t="str">
            <v>ME Commercial Distillate Fuel</v>
          </cell>
          <cell r="F651">
            <v>11683</v>
          </cell>
          <cell r="G651">
            <v>9737</v>
          </cell>
          <cell r="H651">
            <v>11617</v>
          </cell>
          <cell r="I651">
            <v>14052</v>
          </cell>
          <cell r="J651">
            <v>14842</v>
          </cell>
          <cell r="K651">
            <v>13297</v>
          </cell>
          <cell r="L651">
            <v>14105</v>
          </cell>
          <cell r="M651">
            <v>13682</v>
          </cell>
          <cell r="N651">
            <v>15993</v>
          </cell>
          <cell r="O651">
            <v>16246</v>
          </cell>
          <cell r="P651">
            <v>18758</v>
          </cell>
          <cell r="Q651">
            <v>14643</v>
          </cell>
          <cell r="R651">
            <v>15835</v>
          </cell>
          <cell r="S651">
            <v>22004</v>
          </cell>
          <cell r="T651">
            <v>20236</v>
          </cell>
          <cell r="U651">
            <v>16769</v>
          </cell>
          <cell r="V651">
            <v>15131</v>
          </cell>
          <cell r="W651">
            <v>16950</v>
          </cell>
          <cell r="X651">
            <v>15382</v>
          </cell>
          <cell r="Y651">
            <v>12182</v>
          </cell>
          <cell r="Z651">
            <v>12645</v>
          </cell>
          <cell r="AA651">
            <v>13829</v>
          </cell>
          <cell r="AB651">
            <v>10396</v>
          </cell>
          <cell r="AC651">
            <v>8246</v>
          </cell>
          <cell r="AD651">
            <v>10058</v>
          </cell>
          <cell r="AE651">
            <v>8701</v>
          </cell>
        </row>
        <row r="652">
          <cell r="E652" t="str">
            <v>MI Commercial Distillate Fuel</v>
          </cell>
          <cell r="F652">
            <v>11709</v>
          </cell>
          <cell r="G652">
            <v>11262</v>
          </cell>
          <cell r="H652">
            <v>10215</v>
          </cell>
          <cell r="I652">
            <v>8606</v>
          </cell>
          <cell r="J652">
            <v>7615</v>
          </cell>
          <cell r="K652">
            <v>9532</v>
          </cell>
          <cell r="L652">
            <v>10278</v>
          </cell>
          <cell r="M652">
            <v>11154</v>
          </cell>
          <cell r="N652">
            <v>8763</v>
          </cell>
          <cell r="O652">
            <v>8155</v>
          </cell>
          <cell r="P652">
            <v>9176</v>
          </cell>
          <cell r="Q652">
            <v>8873</v>
          </cell>
          <cell r="R652">
            <v>5623</v>
          </cell>
          <cell r="S652">
            <v>6891</v>
          </cell>
          <cell r="T652">
            <v>6182</v>
          </cell>
          <cell r="U652">
            <v>7370</v>
          </cell>
          <cell r="V652">
            <v>7756</v>
          </cell>
          <cell r="W652">
            <v>6527</v>
          </cell>
          <cell r="X652">
            <v>6097</v>
          </cell>
          <cell r="Y652">
            <v>7849</v>
          </cell>
          <cell r="Z652">
            <v>6526</v>
          </cell>
          <cell r="AA652">
            <v>7159</v>
          </cell>
          <cell r="AB652">
            <v>6764</v>
          </cell>
          <cell r="AC652">
            <v>7713</v>
          </cell>
          <cell r="AD652">
            <v>6697</v>
          </cell>
          <cell r="AE652">
            <v>7703</v>
          </cell>
        </row>
        <row r="653">
          <cell r="E653" t="str">
            <v>MN Commercial Distillate Fuel</v>
          </cell>
          <cell r="F653">
            <v>6358</v>
          </cell>
          <cell r="G653">
            <v>5289</v>
          </cell>
          <cell r="H653">
            <v>4390</v>
          </cell>
          <cell r="I653">
            <v>3816</v>
          </cell>
          <cell r="J653">
            <v>4787</v>
          </cell>
          <cell r="K653">
            <v>5014</v>
          </cell>
          <cell r="L653">
            <v>5899</v>
          </cell>
          <cell r="M653">
            <v>5083</v>
          </cell>
          <cell r="N653">
            <v>4903</v>
          </cell>
          <cell r="O653">
            <v>5171</v>
          </cell>
          <cell r="P653">
            <v>5171</v>
          </cell>
          <cell r="Q653">
            <v>6596</v>
          </cell>
          <cell r="R653">
            <v>4776</v>
          </cell>
          <cell r="S653">
            <v>4423</v>
          </cell>
          <cell r="T653">
            <v>4678</v>
          </cell>
          <cell r="U653">
            <v>5828</v>
          </cell>
          <cell r="V653">
            <v>3862</v>
          </cell>
          <cell r="W653">
            <v>4206</v>
          </cell>
          <cell r="X653">
            <v>5389</v>
          </cell>
          <cell r="Y653">
            <v>6042</v>
          </cell>
          <cell r="Z653">
            <v>4668</v>
          </cell>
          <cell r="AA653">
            <v>6049</v>
          </cell>
          <cell r="AB653">
            <v>5584</v>
          </cell>
          <cell r="AC653">
            <v>7026</v>
          </cell>
          <cell r="AD653">
            <v>7158</v>
          </cell>
          <cell r="AE653">
            <v>6080</v>
          </cell>
        </row>
        <row r="654">
          <cell r="E654" t="str">
            <v>MO Commercial Distillate Fuel</v>
          </cell>
          <cell r="F654">
            <v>5976</v>
          </cell>
          <cell r="G654">
            <v>6456</v>
          </cell>
          <cell r="H654">
            <v>6787</v>
          </cell>
          <cell r="I654">
            <v>6707</v>
          </cell>
          <cell r="J654">
            <v>6330</v>
          </cell>
          <cell r="K654">
            <v>6927</v>
          </cell>
          <cell r="L654">
            <v>7618</v>
          </cell>
          <cell r="M654">
            <v>6803</v>
          </cell>
          <cell r="N654">
            <v>6750</v>
          </cell>
          <cell r="O654">
            <v>5950</v>
          </cell>
          <cell r="P654">
            <v>6503</v>
          </cell>
          <cell r="Q654">
            <v>9067</v>
          </cell>
          <cell r="R654">
            <v>5787</v>
          </cell>
          <cell r="S654">
            <v>4890</v>
          </cell>
          <cell r="T654">
            <v>4949</v>
          </cell>
          <cell r="U654">
            <v>3026</v>
          </cell>
          <cell r="V654">
            <v>2523</v>
          </cell>
          <cell r="W654">
            <v>2131</v>
          </cell>
          <cell r="X654">
            <v>3136</v>
          </cell>
          <cell r="Y654">
            <v>3357</v>
          </cell>
          <cell r="Z654">
            <v>3028</v>
          </cell>
          <cell r="AA654">
            <v>2627</v>
          </cell>
          <cell r="AB654">
            <v>3682</v>
          </cell>
          <cell r="AC654">
            <v>4003</v>
          </cell>
          <cell r="AD654">
            <v>4603</v>
          </cell>
          <cell r="AE654">
            <v>5496</v>
          </cell>
        </row>
        <row r="655">
          <cell r="E655" t="str">
            <v>MS Commercial Distillate Fuel</v>
          </cell>
          <cell r="F655">
            <v>2330</v>
          </cell>
          <cell r="G655">
            <v>2666</v>
          </cell>
          <cell r="H655">
            <v>2242</v>
          </cell>
          <cell r="I655">
            <v>1601</v>
          </cell>
          <cell r="J655">
            <v>2207</v>
          </cell>
          <cell r="K655">
            <v>1850</v>
          </cell>
          <cell r="L655">
            <v>2312</v>
          </cell>
          <cell r="M655">
            <v>1920</v>
          </cell>
          <cell r="N655">
            <v>2127</v>
          </cell>
          <cell r="O655">
            <v>1512</v>
          </cell>
          <cell r="P655">
            <v>1516</v>
          </cell>
          <cell r="Q655">
            <v>1930</v>
          </cell>
          <cell r="R655">
            <v>1525</v>
          </cell>
          <cell r="S655">
            <v>2590</v>
          </cell>
          <cell r="T655">
            <v>1204</v>
          </cell>
          <cell r="U655">
            <v>1121</v>
          </cell>
          <cell r="V655">
            <v>1163</v>
          </cell>
          <cell r="W655">
            <v>6575</v>
          </cell>
          <cell r="X655">
            <v>3675</v>
          </cell>
          <cell r="Y655">
            <v>3779</v>
          </cell>
          <cell r="Z655">
            <v>3387</v>
          </cell>
          <cell r="AA655">
            <v>3802</v>
          </cell>
          <cell r="AB655">
            <v>3662</v>
          </cell>
          <cell r="AC655">
            <v>3335</v>
          </cell>
          <cell r="AD655">
            <v>4033</v>
          </cell>
          <cell r="AE655">
            <v>3755</v>
          </cell>
        </row>
        <row r="656">
          <cell r="E656" t="str">
            <v>MT Commercial Distillate Fuel</v>
          </cell>
          <cell r="F656">
            <v>898</v>
          </cell>
          <cell r="G656">
            <v>955</v>
          </cell>
          <cell r="H656">
            <v>815</v>
          </cell>
          <cell r="I656">
            <v>993</v>
          </cell>
          <cell r="J656">
            <v>928</v>
          </cell>
          <cell r="K656">
            <v>593</v>
          </cell>
          <cell r="L656">
            <v>1331</v>
          </cell>
          <cell r="M656">
            <v>941</v>
          </cell>
          <cell r="N656">
            <v>663</v>
          </cell>
          <cell r="O656">
            <v>826</v>
          </cell>
          <cell r="P656">
            <v>830</v>
          </cell>
          <cell r="Q656">
            <v>1145</v>
          </cell>
          <cell r="R656">
            <v>799</v>
          </cell>
          <cell r="S656">
            <v>1004</v>
          </cell>
          <cell r="T656">
            <v>1713</v>
          </cell>
          <cell r="U656">
            <v>948</v>
          </cell>
          <cell r="V656">
            <v>1248</v>
          </cell>
          <cell r="W656">
            <v>1011</v>
          </cell>
          <cell r="X656">
            <v>1323</v>
          </cell>
          <cell r="Y656">
            <v>841</v>
          </cell>
          <cell r="Z656">
            <v>604</v>
          </cell>
          <cell r="AA656">
            <v>711</v>
          </cell>
          <cell r="AB656">
            <v>614</v>
          </cell>
          <cell r="AC656">
            <v>603</v>
          </cell>
          <cell r="AD656">
            <v>492</v>
          </cell>
          <cell r="AE656">
            <v>306</v>
          </cell>
        </row>
        <row r="657">
          <cell r="E657" t="str">
            <v>NC Commercial Distillate Fuel</v>
          </cell>
          <cell r="F657">
            <v>13412</v>
          </cell>
          <cell r="G657">
            <v>12280</v>
          </cell>
          <cell r="H657">
            <v>11104</v>
          </cell>
          <cell r="I657">
            <v>11719</v>
          </cell>
          <cell r="J657">
            <v>12681</v>
          </cell>
          <cell r="K657">
            <v>13648</v>
          </cell>
          <cell r="L657">
            <v>16435</v>
          </cell>
          <cell r="M657">
            <v>16652</v>
          </cell>
          <cell r="N657">
            <v>15037</v>
          </cell>
          <cell r="O657">
            <v>12578</v>
          </cell>
          <cell r="P657">
            <v>15588</v>
          </cell>
          <cell r="Q657">
            <v>18014</v>
          </cell>
          <cell r="R657">
            <v>11589</v>
          </cell>
          <cell r="S657">
            <v>12743</v>
          </cell>
          <cell r="T657">
            <v>9774</v>
          </cell>
          <cell r="U657">
            <v>9711</v>
          </cell>
          <cell r="V657">
            <v>8537</v>
          </cell>
          <cell r="W657">
            <v>8685</v>
          </cell>
          <cell r="X657">
            <v>7855</v>
          </cell>
          <cell r="Y657">
            <v>10478</v>
          </cell>
          <cell r="Z657">
            <v>9451</v>
          </cell>
          <cell r="AA657">
            <v>8786</v>
          </cell>
          <cell r="AB657">
            <v>8597</v>
          </cell>
          <cell r="AC657">
            <v>5523</v>
          </cell>
          <cell r="AD657">
            <v>7079</v>
          </cell>
          <cell r="AE657">
            <v>7391</v>
          </cell>
        </row>
        <row r="658">
          <cell r="E658" t="str">
            <v>ND Commercial Distillate Fuel</v>
          </cell>
          <cell r="F658">
            <v>1021</v>
          </cell>
          <cell r="G658">
            <v>928</v>
          </cell>
          <cell r="H658">
            <v>910</v>
          </cell>
          <cell r="I658">
            <v>837</v>
          </cell>
          <cell r="J658">
            <v>1019</v>
          </cell>
          <cell r="K658">
            <v>861</v>
          </cell>
          <cell r="L658">
            <v>1213</v>
          </cell>
          <cell r="M658">
            <v>1497</v>
          </cell>
          <cell r="N658">
            <v>1566</v>
          </cell>
          <cell r="O658">
            <v>1361</v>
          </cell>
          <cell r="P658">
            <v>1348</v>
          </cell>
          <cell r="Q658">
            <v>1522</v>
          </cell>
          <cell r="R658">
            <v>824</v>
          </cell>
          <cell r="S658">
            <v>1068</v>
          </cell>
          <cell r="T658">
            <v>1047</v>
          </cell>
          <cell r="U658">
            <v>821</v>
          </cell>
          <cell r="V658">
            <v>867</v>
          </cell>
          <cell r="W658">
            <v>926</v>
          </cell>
          <cell r="X658">
            <v>1321</v>
          </cell>
          <cell r="Y658">
            <v>1142</v>
          </cell>
          <cell r="Z658">
            <v>2432</v>
          </cell>
          <cell r="AA658">
            <v>6109</v>
          </cell>
          <cell r="AB658">
            <v>5191</v>
          </cell>
          <cell r="AC658">
            <v>6490</v>
          </cell>
          <cell r="AD658">
            <v>6970</v>
          </cell>
          <cell r="AE658">
            <v>1765</v>
          </cell>
        </row>
        <row r="659">
          <cell r="E659" t="str">
            <v>NE Commercial Distillate Fuel</v>
          </cell>
          <cell r="F659">
            <v>1673</v>
          </cell>
          <cell r="G659">
            <v>1063</v>
          </cell>
          <cell r="H659">
            <v>1559</v>
          </cell>
          <cell r="I659">
            <v>1786</v>
          </cell>
          <cell r="J659">
            <v>1919</v>
          </cell>
          <cell r="K659">
            <v>941</v>
          </cell>
          <cell r="L659">
            <v>1341</v>
          </cell>
          <cell r="M659">
            <v>960</v>
          </cell>
          <cell r="N659">
            <v>1290</v>
          </cell>
          <cell r="O659">
            <v>1273</v>
          </cell>
          <cell r="P659">
            <v>1151</v>
          </cell>
          <cell r="Q659">
            <v>1415</v>
          </cell>
          <cell r="R659">
            <v>538</v>
          </cell>
          <cell r="S659">
            <v>1230</v>
          </cell>
          <cell r="T659">
            <v>1057</v>
          </cell>
          <cell r="U659">
            <v>1196</v>
          </cell>
          <cell r="V659">
            <v>1096</v>
          </cell>
          <cell r="W659">
            <v>1093</v>
          </cell>
          <cell r="X659">
            <v>1707</v>
          </cell>
          <cell r="Y659">
            <v>1312</v>
          </cell>
          <cell r="Z659">
            <v>1419</v>
          </cell>
          <cell r="AA659">
            <v>1141</v>
          </cell>
          <cell r="AB659">
            <v>1188</v>
          </cell>
          <cell r="AC659">
            <v>1873</v>
          </cell>
          <cell r="AD659">
            <v>1892</v>
          </cell>
          <cell r="AE659">
            <v>1875</v>
          </cell>
        </row>
        <row r="660">
          <cell r="E660" t="str">
            <v>NH Commercial Distillate Fuel</v>
          </cell>
          <cell r="F660">
            <v>8240</v>
          </cell>
          <cell r="G660">
            <v>7686</v>
          </cell>
          <cell r="H660">
            <v>7646</v>
          </cell>
          <cell r="I660">
            <v>6978</v>
          </cell>
          <cell r="J660">
            <v>8281</v>
          </cell>
          <cell r="K660">
            <v>6569</v>
          </cell>
          <cell r="L660">
            <v>7684</v>
          </cell>
          <cell r="M660">
            <v>7712</v>
          </cell>
          <cell r="N660">
            <v>7187</v>
          </cell>
          <cell r="O660">
            <v>8348</v>
          </cell>
          <cell r="P660">
            <v>11076</v>
          </cell>
          <cell r="Q660">
            <v>10158</v>
          </cell>
          <cell r="R660">
            <v>9002</v>
          </cell>
          <cell r="S660">
            <v>11685</v>
          </cell>
          <cell r="T660">
            <v>10677</v>
          </cell>
          <cell r="U660">
            <v>8947</v>
          </cell>
          <cell r="V660">
            <v>6579</v>
          </cell>
          <cell r="W660">
            <v>6434</v>
          </cell>
          <cell r="X660">
            <v>5555</v>
          </cell>
          <cell r="Y660">
            <v>6037</v>
          </cell>
          <cell r="Z660">
            <v>5666</v>
          </cell>
          <cell r="AA660">
            <v>6239</v>
          </cell>
          <cell r="AB660">
            <v>4495</v>
          </cell>
          <cell r="AC660">
            <v>4345</v>
          </cell>
          <cell r="AD660">
            <v>5611</v>
          </cell>
          <cell r="AE660">
            <v>5272</v>
          </cell>
        </row>
        <row r="661">
          <cell r="E661" t="str">
            <v>NJ Commercial Distillate Fuel</v>
          </cell>
          <cell r="F661">
            <v>47862</v>
          </cell>
          <cell r="G661">
            <v>44223</v>
          </cell>
          <cell r="H661">
            <v>43102</v>
          </cell>
          <cell r="I661">
            <v>34821</v>
          </cell>
          <cell r="J661">
            <v>32262</v>
          </cell>
          <cell r="K661">
            <v>20178</v>
          </cell>
          <cell r="L661">
            <v>28774</v>
          </cell>
          <cell r="M661">
            <v>19823</v>
          </cell>
          <cell r="N661">
            <v>17814</v>
          </cell>
          <cell r="O661">
            <v>23982</v>
          </cell>
          <cell r="P661">
            <v>19436</v>
          </cell>
          <cell r="Q661">
            <v>19749</v>
          </cell>
          <cell r="R661">
            <v>14045</v>
          </cell>
          <cell r="S661">
            <v>18299</v>
          </cell>
          <cell r="T661">
            <v>15592</v>
          </cell>
          <cell r="U661">
            <v>20352</v>
          </cell>
          <cell r="V661">
            <v>12142</v>
          </cell>
          <cell r="W661">
            <v>19369</v>
          </cell>
          <cell r="X661">
            <v>14149</v>
          </cell>
          <cell r="Y661">
            <v>12827</v>
          </cell>
          <cell r="Z661">
            <v>11230</v>
          </cell>
          <cell r="AA661">
            <v>14245</v>
          </cell>
          <cell r="AB661">
            <v>10915</v>
          </cell>
          <cell r="AC661">
            <v>11642</v>
          </cell>
          <cell r="AD661">
            <v>12596</v>
          </cell>
          <cell r="AE661">
            <v>10993</v>
          </cell>
        </row>
        <row r="662">
          <cell r="E662" t="str">
            <v>NM Commercial Distillate Fuel</v>
          </cell>
          <cell r="F662">
            <v>2481</v>
          </cell>
          <cell r="G662">
            <v>2028</v>
          </cell>
          <cell r="H662">
            <v>1056</v>
          </cell>
          <cell r="I662">
            <v>1651</v>
          </cell>
          <cell r="J662">
            <v>1081</v>
          </cell>
          <cell r="K662">
            <v>1409</v>
          </cell>
          <cell r="L662">
            <v>1023</v>
          </cell>
          <cell r="M662">
            <v>983</v>
          </cell>
          <cell r="N662">
            <v>804</v>
          </cell>
          <cell r="O662">
            <v>1838</v>
          </cell>
          <cell r="P662">
            <v>1545</v>
          </cell>
          <cell r="Q662">
            <v>2036</v>
          </cell>
          <cell r="R662">
            <v>1913</v>
          </cell>
          <cell r="S662">
            <v>2333</v>
          </cell>
          <cell r="T662">
            <v>2345</v>
          </cell>
          <cell r="U662">
            <v>3656</v>
          </cell>
          <cell r="V662">
            <v>1749</v>
          </cell>
          <cell r="W662">
            <v>1093</v>
          </cell>
          <cell r="X662">
            <v>3461</v>
          </cell>
          <cell r="Y662">
            <v>1565</v>
          </cell>
          <cell r="Z662">
            <v>1348</v>
          </cell>
          <cell r="AA662">
            <v>1385</v>
          </cell>
          <cell r="AB662">
            <v>1269</v>
          </cell>
          <cell r="AC662">
            <v>1265</v>
          </cell>
          <cell r="AD662">
            <v>1696</v>
          </cell>
          <cell r="AE662">
            <v>1719</v>
          </cell>
        </row>
        <row r="663">
          <cell r="E663" t="str">
            <v>NV Commercial Distillate Fuel</v>
          </cell>
          <cell r="F663">
            <v>1813</v>
          </cell>
          <cell r="G663">
            <v>1703</v>
          </cell>
          <cell r="H663">
            <v>1976</v>
          </cell>
          <cell r="I663">
            <v>5257</v>
          </cell>
          <cell r="J663">
            <v>4752</v>
          </cell>
          <cell r="K663">
            <v>4839</v>
          </cell>
          <cell r="L663">
            <v>5746</v>
          </cell>
          <cell r="M663">
            <v>1640</v>
          </cell>
          <cell r="N663">
            <v>1795</v>
          </cell>
          <cell r="O663">
            <v>2121</v>
          </cell>
          <cell r="P663">
            <v>2333</v>
          </cell>
          <cell r="Q663">
            <v>1952</v>
          </cell>
          <cell r="R663">
            <v>2080</v>
          </cell>
          <cell r="S663">
            <v>1631</v>
          </cell>
          <cell r="T663">
            <v>2165</v>
          </cell>
          <cell r="U663">
            <v>2872</v>
          </cell>
          <cell r="V663">
            <v>3022</v>
          </cell>
          <cell r="W663">
            <v>1768</v>
          </cell>
          <cell r="X663">
            <v>1742</v>
          </cell>
          <cell r="Y663">
            <v>1420</v>
          </cell>
          <cell r="Z663">
            <v>1992</v>
          </cell>
          <cell r="AA663">
            <v>2046</v>
          </cell>
          <cell r="AB663">
            <v>1184</v>
          </cell>
          <cell r="AC663">
            <v>1845</v>
          </cell>
          <cell r="AD663">
            <v>1668</v>
          </cell>
          <cell r="AE663">
            <v>2372</v>
          </cell>
        </row>
        <row r="664">
          <cell r="E664" t="str">
            <v>NY Commercial Distillate Fuel</v>
          </cell>
          <cell r="F664">
            <v>89791</v>
          </cell>
          <cell r="G664">
            <v>86020</v>
          </cell>
          <cell r="H664">
            <v>94139</v>
          </cell>
          <cell r="I664">
            <v>93956</v>
          </cell>
          <cell r="J664">
            <v>94473</v>
          </cell>
          <cell r="K664">
            <v>91436</v>
          </cell>
          <cell r="L664">
            <v>90391</v>
          </cell>
          <cell r="M664">
            <v>83439</v>
          </cell>
          <cell r="N664">
            <v>69330</v>
          </cell>
          <cell r="O664">
            <v>81153</v>
          </cell>
          <cell r="P664">
            <v>88028</v>
          </cell>
          <cell r="Q664">
            <v>98138</v>
          </cell>
          <cell r="R664">
            <v>87469</v>
          </cell>
          <cell r="S664">
            <v>115109</v>
          </cell>
          <cell r="T664">
            <v>115819</v>
          </cell>
          <cell r="U664">
            <v>105227</v>
          </cell>
          <cell r="V664">
            <v>90538</v>
          </cell>
          <cell r="W664">
            <v>84479</v>
          </cell>
          <cell r="X664">
            <v>77725</v>
          </cell>
          <cell r="Y664">
            <v>69730</v>
          </cell>
          <cell r="Z664">
            <v>58058</v>
          </cell>
          <cell r="AA664">
            <v>59531</v>
          </cell>
          <cell r="AB664">
            <v>49643</v>
          </cell>
          <cell r="AC664">
            <v>53207</v>
          </cell>
          <cell r="AD664">
            <v>48646</v>
          </cell>
          <cell r="AE664">
            <v>55567</v>
          </cell>
        </row>
        <row r="665">
          <cell r="E665" t="str">
            <v>OH Commercial Distillate Fuel</v>
          </cell>
          <cell r="F665">
            <v>11182</v>
          </cell>
          <cell r="G665">
            <v>9386</v>
          </cell>
          <cell r="H665">
            <v>9726</v>
          </cell>
          <cell r="I665">
            <v>8088</v>
          </cell>
          <cell r="J665">
            <v>7955</v>
          </cell>
          <cell r="K665">
            <v>9946</v>
          </cell>
          <cell r="L665">
            <v>7770</v>
          </cell>
          <cell r="M665">
            <v>8161</v>
          </cell>
          <cell r="N665">
            <v>6540</v>
          </cell>
          <cell r="O665">
            <v>10535</v>
          </cell>
          <cell r="P665">
            <v>10127</v>
          </cell>
          <cell r="Q665">
            <v>10973</v>
          </cell>
          <cell r="R665">
            <v>13127</v>
          </cell>
          <cell r="S665">
            <v>10510</v>
          </cell>
          <cell r="T665">
            <v>11238</v>
          </cell>
          <cell r="U665">
            <v>7389</v>
          </cell>
          <cell r="V665">
            <v>8902</v>
          </cell>
          <cell r="W665">
            <v>10211</v>
          </cell>
          <cell r="X665">
            <v>11290</v>
          </cell>
          <cell r="Y665">
            <v>14211</v>
          </cell>
          <cell r="Z665">
            <v>14062</v>
          </cell>
          <cell r="AA665">
            <v>13253</v>
          </cell>
          <cell r="AB665">
            <v>14527</v>
          </cell>
          <cell r="AC665">
            <v>13028</v>
          </cell>
          <cell r="AD665">
            <v>11420</v>
          </cell>
          <cell r="AE665">
            <v>11825</v>
          </cell>
        </row>
        <row r="666">
          <cell r="E666" t="str">
            <v>OK Commercial Distillate Fuel</v>
          </cell>
          <cell r="F666">
            <v>3646</v>
          </cell>
          <cell r="G666">
            <v>2819</v>
          </cell>
          <cell r="H666">
            <v>2163</v>
          </cell>
          <cell r="I666">
            <v>1895</v>
          </cell>
          <cell r="J666">
            <v>1393</v>
          </cell>
          <cell r="K666">
            <v>1571</v>
          </cell>
          <cell r="L666">
            <v>2228</v>
          </cell>
          <cell r="M666">
            <v>3296</v>
          </cell>
          <cell r="N666">
            <v>3602</v>
          </cell>
          <cell r="O666">
            <v>2108</v>
          </cell>
          <cell r="P666">
            <v>1411</v>
          </cell>
          <cell r="Q666">
            <v>3914</v>
          </cell>
          <cell r="R666">
            <v>2035</v>
          </cell>
          <cell r="S666">
            <v>569</v>
          </cell>
          <cell r="T666">
            <v>1707</v>
          </cell>
          <cell r="U666">
            <v>1464</v>
          </cell>
          <cell r="V666">
            <v>1693</v>
          </cell>
          <cell r="W666">
            <v>2735</v>
          </cell>
          <cell r="X666">
            <v>3546</v>
          </cell>
          <cell r="Y666">
            <v>4288</v>
          </cell>
          <cell r="Z666">
            <v>3759</v>
          </cell>
          <cell r="AA666">
            <v>3096</v>
          </cell>
          <cell r="AB666">
            <v>3968</v>
          </cell>
          <cell r="AC666">
            <v>3391</v>
          </cell>
          <cell r="AD666">
            <v>3696</v>
          </cell>
          <cell r="AE666">
            <v>4824</v>
          </cell>
        </row>
        <row r="667">
          <cell r="E667" t="str">
            <v>OR Commercial Distillate Fuel</v>
          </cell>
          <cell r="F667">
            <v>6946</v>
          </cell>
          <cell r="G667">
            <v>5766</v>
          </cell>
          <cell r="H667">
            <v>5096</v>
          </cell>
          <cell r="I667">
            <v>4738</v>
          </cell>
          <cell r="J667">
            <v>4617</v>
          </cell>
          <cell r="K667">
            <v>6177</v>
          </cell>
          <cell r="L667">
            <v>5302</v>
          </cell>
          <cell r="M667">
            <v>5536</v>
          </cell>
          <cell r="N667">
            <v>5786</v>
          </cell>
          <cell r="O667">
            <v>4850</v>
          </cell>
          <cell r="P667">
            <v>5783</v>
          </cell>
          <cell r="Q667">
            <v>7007</v>
          </cell>
          <cell r="R667">
            <v>5976</v>
          </cell>
          <cell r="S667">
            <v>3079</v>
          </cell>
          <cell r="T667">
            <v>3446</v>
          </cell>
          <cell r="U667">
            <v>3002</v>
          </cell>
          <cell r="V667">
            <v>2766</v>
          </cell>
          <cell r="W667">
            <v>2726</v>
          </cell>
          <cell r="X667">
            <v>3405</v>
          </cell>
          <cell r="Y667">
            <v>4163</v>
          </cell>
          <cell r="Z667">
            <v>4292</v>
          </cell>
          <cell r="AA667">
            <v>2986</v>
          </cell>
          <cell r="AB667">
            <v>1784</v>
          </cell>
          <cell r="AC667">
            <v>1611</v>
          </cell>
          <cell r="AD667">
            <v>2079</v>
          </cell>
          <cell r="AE667">
            <v>2219</v>
          </cell>
        </row>
        <row r="668">
          <cell r="E668" t="str">
            <v>PA Commercial Distillate Fuel</v>
          </cell>
          <cell r="F668">
            <v>38676</v>
          </cell>
          <cell r="G668">
            <v>36747</v>
          </cell>
          <cell r="H668">
            <v>36635</v>
          </cell>
          <cell r="I668">
            <v>37282</v>
          </cell>
          <cell r="J668">
            <v>44776</v>
          </cell>
          <cell r="K668">
            <v>36862</v>
          </cell>
          <cell r="L668">
            <v>35805</v>
          </cell>
          <cell r="M668">
            <v>27974</v>
          </cell>
          <cell r="N668">
            <v>26751</v>
          </cell>
          <cell r="O668">
            <v>27643</v>
          </cell>
          <cell r="P668">
            <v>31978</v>
          </cell>
          <cell r="Q668">
            <v>34880</v>
          </cell>
          <cell r="R668">
            <v>43375</v>
          </cell>
          <cell r="S668">
            <v>37585</v>
          </cell>
          <cell r="T668">
            <v>36166</v>
          </cell>
          <cell r="U668">
            <v>35632</v>
          </cell>
          <cell r="V668">
            <v>33094</v>
          </cell>
          <cell r="W668">
            <v>28456</v>
          </cell>
          <cell r="X668">
            <v>35575</v>
          </cell>
          <cell r="Y668">
            <v>24050</v>
          </cell>
          <cell r="Z668">
            <v>23633</v>
          </cell>
          <cell r="AA668">
            <v>21056</v>
          </cell>
          <cell r="AB668">
            <v>17094</v>
          </cell>
          <cell r="AC668">
            <v>18541</v>
          </cell>
          <cell r="AD668">
            <v>19856</v>
          </cell>
          <cell r="AE668">
            <v>18785</v>
          </cell>
        </row>
        <row r="669">
          <cell r="E669" t="str">
            <v>RI Commercial Distillate Fuel</v>
          </cell>
          <cell r="F669">
            <v>4657</v>
          </cell>
          <cell r="G669">
            <v>5228</v>
          </cell>
          <cell r="H669">
            <v>4081</v>
          </cell>
          <cell r="I669">
            <v>3973</v>
          </cell>
          <cell r="J669">
            <v>5236</v>
          </cell>
          <cell r="K669">
            <v>4312</v>
          </cell>
          <cell r="L669">
            <v>4703</v>
          </cell>
          <cell r="M669">
            <v>4319</v>
          </cell>
          <cell r="N669">
            <v>3607</v>
          </cell>
          <cell r="O669">
            <v>2964</v>
          </cell>
          <cell r="P669">
            <v>3658</v>
          </cell>
          <cell r="Q669">
            <v>3666</v>
          </cell>
          <cell r="R669">
            <v>3855</v>
          </cell>
          <cell r="S669">
            <v>5878</v>
          </cell>
          <cell r="T669">
            <v>4998</v>
          </cell>
          <cell r="U669">
            <v>3993</v>
          </cell>
          <cell r="V669">
            <v>3536</v>
          </cell>
          <cell r="W669">
            <v>3977</v>
          </cell>
          <cell r="X669">
            <v>3333</v>
          </cell>
          <cell r="Y669">
            <v>4929</v>
          </cell>
          <cell r="Z669">
            <v>3997</v>
          </cell>
          <cell r="AA669">
            <v>3046</v>
          </cell>
          <cell r="AB669">
            <v>2711</v>
          </cell>
          <cell r="AC669">
            <v>3143</v>
          </cell>
          <cell r="AD669">
            <v>4896</v>
          </cell>
          <cell r="AE669">
            <v>3124</v>
          </cell>
        </row>
        <row r="670">
          <cell r="E670" t="str">
            <v>SC Commercial Distillate Fuel</v>
          </cell>
          <cell r="F670">
            <v>4199</v>
          </cell>
          <cell r="G670">
            <v>3523</v>
          </cell>
          <cell r="H670">
            <v>4545</v>
          </cell>
          <cell r="I670">
            <v>5275</v>
          </cell>
          <cell r="J670">
            <v>4217</v>
          </cell>
          <cell r="K670">
            <v>5833</v>
          </cell>
          <cell r="L670">
            <v>5609</v>
          </cell>
          <cell r="M670">
            <v>6106</v>
          </cell>
          <cell r="N670">
            <v>8741</v>
          </cell>
          <cell r="O670">
            <v>6068</v>
          </cell>
          <cell r="P670">
            <v>4414</v>
          </cell>
          <cell r="Q670">
            <v>4476</v>
          </cell>
          <cell r="R670">
            <v>3893</v>
          </cell>
          <cell r="S670">
            <v>3512</v>
          </cell>
          <cell r="T670">
            <v>3215</v>
          </cell>
          <cell r="U670">
            <v>3615</v>
          </cell>
          <cell r="V670">
            <v>4028</v>
          </cell>
          <cell r="W670">
            <v>4004</v>
          </cell>
          <cell r="X670">
            <v>3705</v>
          </cell>
          <cell r="Y670">
            <v>2956</v>
          </cell>
          <cell r="Z670">
            <v>3491</v>
          </cell>
          <cell r="AA670">
            <v>3204</v>
          </cell>
          <cell r="AB670">
            <v>3038</v>
          </cell>
          <cell r="AC670">
            <v>2871</v>
          </cell>
          <cell r="AD670">
            <v>3072</v>
          </cell>
          <cell r="AE670">
            <v>3203</v>
          </cell>
        </row>
        <row r="671">
          <cell r="E671" t="str">
            <v>SD Commercial Distillate Fuel</v>
          </cell>
          <cell r="F671">
            <v>1408</v>
          </cell>
          <cell r="G671">
            <v>1113</v>
          </cell>
          <cell r="H671">
            <v>1418</v>
          </cell>
          <cell r="I671">
            <v>1447</v>
          </cell>
          <cell r="J671">
            <v>1408</v>
          </cell>
          <cell r="K671">
            <v>1751</v>
          </cell>
          <cell r="L671">
            <v>1459</v>
          </cell>
          <cell r="M671">
            <v>1530</v>
          </cell>
          <cell r="N671">
            <v>1380</v>
          </cell>
          <cell r="O671">
            <v>1176</v>
          </cell>
          <cell r="P671">
            <v>1134</v>
          </cell>
          <cell r="Q671">
            <v>1462</v>
          </cell>
          <cell r="R671">
            <v>1045</v>
          </cell>
          <cell r="S671">
            <v>761</v>
          </cell>
          <cell r="T671">
            <v>1127</v>
          </cell>
          <cell r="U671">
            <v>1185</v>
          </cell>
          <cell r="V671">
            <v>917</v>
          </cell>
          <cell r="W671">
            <v>1302</v>
          </cell>
          <cell r="X671">
            <v>962</v>
          </cell>
          <cell r="Y671">
            <v>992</v>
          </cell>
          <cell r="Z671">
            <v>1128</v>
          </cell>
          <cell r="AA671">
            <v>1342</v>
          </cell>
          <cell r="AB671">
            <v>1028</v>
          </cell>
          <cell r="AC671">
            <v>973</v>
          </cell>
          <cell r="AD671">
            <v>829</v>
          </cell>
          <cell r="AE671">
            <v>773</v>
          </cell>
        </row>
        <row r="672">
          <cell r="E672" t="str">
            <v>TN Commercial Distillate Fuel</v>
          </cell>
          <cell r="F672">
            <v>4303</v>
          </cell>
          <cell r="G672">
            <v>3498</v>
          </cell>
          <cell r="H672">
            <v>6020</v>
          </cell>
          <cell r="I672">
            <v>5474</v>
          </cell>
          <cell r="J672">
            <v>5334</v>
          </cell>
          <cell r="K672">
            <v>4298</v>
          </cell>
          <cell r="L672">
            <v>5271</v>
          </cell>
          <cell r="M672">
            <v>4812</v>
          </cell>
          <cell r="N672">
            <v>5523</v>
          </cell>
          <cell r="O672">
            <v>5583</v>
          </cell>
          <cell r="P672">
            <v>6272</v>
          </cell>
          <cell r="Q672">
            <v>5443</v>
          </cell>
          <cell r="R672">
            <v>6017</v>
          </cell>
          <cell r="S672">
            <v>6394</v>
          </cell>
          <cell r="T672">
            <v>6231</v>
          </cell>
          <cell r="U672">
            <v>4536</v>
          </cell>
          <cell r="V672">
            <v>3773</v>
          </cell>
          <cell r="W672">
            <v>5509</v>
          </cell>
          <cell r="X672">
            <v>4195</v>
          </cell>
          <cell r="Y672">
            <v>7022</v>
          </cell>
          <cell r="Z672">
            <v>6868</v>
          </cell>
          <cell r="AA672">
            <v>5947</v>
          </cell>
          <cell r="AB672">
            <v>5860</v>
          </cell>
          <cell r="AC672">
            <v>3870</v>
          </cell>
          <cell r="AD672">
            <v>5012</v>
          </cell>
          <cell r="AE672">
            <v>4774</v>
          </cell>
        </row>
        <row r="673">
          <cell r="E673" t="str">
            <v>TX Commercial Distillate Fuel</v>
          </cell>
          <cell r="F673">
            <v>12958</v>
          </cell>
          <cell r="G673">
            <v>12948</v>
          </cell>
          <cell r="H673">
            <v>13625</v>
          </cell>
          <cell r="I673">
            <v>11397</v>
          </cell>
          <cell r="J673">
            <v>12887</v>
          </cell>
          <cell r="K673">
            <v>15536</v>
          </cell>
          <cell r="L673">
            <v>15595</v>
          </cell>
          <cell r="M673">
            <v>14029</v>
          </cell>
          <cell r="N673">
            <v>17876</v>
          </cell>
          <cell r="O673">
            <v>16704</v>
          </cell>
          <cell r="P673">
            <v>32919</v>
          </cell>
          <cell r="Q673">
            <v>21106</v>
          </cell>
          <cell r="R673">
            <v>13476</v>
          </cell>
          <cell r="S673">
            <v>15744</v>
          </cell>
          <cell r="T673">
            <v>10452</v>
          </cell>
          <cell r="U673">
            <v>15808</v>
          </cell>
          <cell r="V673">
            <v>14041</v>
          </cell>
          <cell r="W673">
            <v>14121</v>
          </cell>
          <cell r="X673">
            <v>13192</v>
          </cell>
          <cell r="Y673">
            <v>19353</v>
          </cell>
          <cell r="Z673">
            <v>14410</v>
          </cell>
          <cell r="AA673">
            <v>26561</v>
          </cell>
          <cell r="AB673">
            <v>24054</v>
          </cell>
          <cell r="AC673">
            <v>19755</v>
          </cell>
          <cell r="AD673">
            <v>18569</v>
          </cell>
          <cell r="AE673">
            <v>16675</v>
          </cell>
        </row>
        <row r="674">
          <cell r="E674" t="str">
            <v>US Commercial Distillate Fuel</v>
          </cell>
          <cell r="F674">
            <v>535830</v>
          </cell>
          <cell r="G674">
            <v>517367</v>
          </cell>
          <cell r="H674">
            <v>506666</v>
          </cell>
          <cell r="I674">
            <v>493037</v>
          </cell>
          <cell r="J674">
            <v>500513</v>
          </cell>
          <cell r="K674">
            <v>478472</v>
          </cell>
          <cell r="L674">
            <v>482505</v>
          </cell>
          <cell r="M674">
            <v>443434</v>
          </cell>
          <cell r="N674">
            <v>428401</v>
          </cell>
          <cell r="O674">
            <v>437988</v>
          </cell>
          <cell r="P674">
            <v>490457</v>
          </cell>
          <cell r="Q674">
            <v>507839</v>
          </cell>
          <cell r="R674">
            <v>443627</v>
          </cell>
          <cell r="S674">
            <v>495513</v>
          </cell>
          <cell r="T674">
            <v>469753</v>
          </cell>
          <cell r="U674">
            <v>446955</v>
          </cell>
          <cell r="V674">
            <v>399722</v>
          </cell>
          <cell r="W674">
            <v>381217</v>
          </cell>
          <cell r="X674">
            <v>383906</v>
          </cell>
          <cell r="Y674">
            <v>395119</v>
          </cell>
          <cell r="Z674">
            <v>391119</v>
          </cell>
          <cell r="AA674">
            <v>391311</v>
          </cell>
          <cell r="AB674">
            <v>354976</v>
          </cell>
          <cell r="AC674">
            <v>343244</v>
          </cell>
          <cell r="AD674">
            <v>356216</v>
          </cell>
          <cell r="AE674">
            <v>359712</v>
          </cell>
        </row>
        <row r="675">
          <cell r="E675" t="str">
            <v>UT Commercial Distillate Fuel</v>
          </cell>
          <cell r="F675">
            <v>2121</v>
          </cell>
          <cell r="G675">
            <v>2203</v>
          </cell>
          <cell r="H675">
            <v>2263</v>
          </cell>
          <cell r="I675">
            <v>1873</v>
          </cell>
          <cell r="J675">
            <v>2374</v>
          </cell>
          <cell r="K675">
            <v>2225</v>
          </cell>
          <cell r="L675">
            <v>2179</v>
          </cell>
          <cell r="M675">
            <v>2362</v>
          </cell>
          <cell r="N675">
            <v>3049</v>
          </cell>
          <cell r="O675">
            <v>3448</v>
          </cell>
          <cell r="P675">
            <v>2131</v>
          </cell>
          <cell r="Q675">
            <v>4051</v>
          </cell>
          <cell r="R675">
            <v>3248</v>
          </cell>
          <cell r="S675">
            <v>3160</v>
          </cell>
          <cell r="T675">
            <v>2849</v>
          </cell>
          <cell r="U675">
            <v>1998</v>
          </cell>
          <cell r="V675">
            <v>2534</v>
          </cell>
          <cell r="W675">
            <v>2613</v>
          </cell>
          <cell r="X675">
            <v>2447</v>
          </cell>
          <cell r="Y675">
            <v>3030</v>
          </cell>
          <cell r="Z675">
            <v>2660</v>
          </cell>
          <cell r="AA675">
            <v>3040</v>
          </cell>
          <cell r="AB675">
            <v>3769</v>
          </cell>
          <cell r="AC675">
            <v>3516</v>
          </cell>
          <cell r="AD675">
            <v>3381</v>
          </cell>
          <cell r="AE675">
            <v>2129</v>
          </cell>
        </row>
        <row r="676">
          <cell r="E676" t="str">
            <v>VA Commercial Distillate Fuel</v>
          </cell>
          <cell r="F676">
            <v>16400</v>
          </cell>
          <cell r="G676">
            <v>14378</v>
          </cell>
          <cell r="H676">
            <v>13240</v>
          </cell>
          <cell r="I676">
            <v>15048</v>
          </cell>
          <cell r="J676">
            <v>15952</v>
          </cell>
          <cell r="K676">
            <v>15461</v>
          </cell>
          <cell r="L676">
            <v>19776</v>
          </cell>
          <cell r="M676">
            <v>17306</v>
          </cell>
          <cell r="N676">
            <v>18024</v>
          </cell>
          <cell r="O676">
            <v>16666</v>
          </cell>
          <cell r="P676">
            <v>19329</v>
          </cell>
          <cell r="Q676">
            <v>17220</v>
          </cell>
          <cell r="R676">
            <v>14296</v>
          </cell>
          <cell r="S676">
            <v>18884</v>
          </cell>
          <cell r="T676">
            <v>17611</v>
          </cell>
          <cell r="U676">
            <v>17338</v>
          </cell>
          <cell r="V676">
            <v>15620</v>
          </cell>
          <cell r="W676">
            <v>12080</v>
          </cell>
          <cell r="X676">
            <v>8953</v>
          </cell>
          <cell r="Y676">
            <v>7706</v>
          </cell>
          <cell r="Z676">
            <v>8522</v>
          </cell>
          <cell r="AA676">
            <v>6660</v>
          </cell>
          <cell r="AB676">
            <v>9865</v>
          </cell>
          <cell r="AC676">
            <v>7945</v>
          </cell>
          <cell r="AD676">
            <v>9216</v>
          </cell>
          <cell r="AE676">
            <v>9234</v>
          </cell>
        </row>
        <row r="677">
          <cell r="E677" t="str">
            <v>VT Commercial Distillate Fuel</v>
          </cell>
          <cell r="F677">
            <v>3897</v>
          </cell>
          <cell r="G677">
            <v>4720</v>
          </cell>
          <cell r="H677">
            <v>5525</v>
          </cell>
          <cell r="I677">
            <v>4636</v>
          </cell>
          <cell r="J677">
            <v>4983</v>
          </cell>
          <cell r="K677">
            <v>4026</v>
          </cell>
          <cell r="L677">
            <v>4629</v>
          </cell>
          <cell r="M677">
            <v>4944</v>
          </cell>
          <cell r="N677">
            <v>5459</v>
          </cell>
          <cell r="O677">
            <v>5503</v>
          </cell>
          <cell r="P677">
            <v>6053</v>
          </cell>
          <cell r="Q677">
            <v>5872</v>
          </cell>
          <cell r="R677">
            <v>5035</v>
          </cell>
          <cell r="S677">
            <v>5650</v>
          </cell>
          <cell r="T677">
            <v>6028</v>
          </cell>
          <cell r="U677">
            <v>4992</v>
          </cell>
          <cell r="V677">
            <v>4713</v>
          </cell>
          <cell r="W677">
            <v>4431</v>
          </cell>
          <cell r="X677">
            <v>3245</v>
          </cell>
          <cell r="Y677">
            <v>4054</v>
          </cell>
          <cell r="Z677">
            <v>3856</v>
          </cell>
          <cell r="AA677">
            <v>3734</v>
          </cell>
          <cell r="AB677">
            <v>3041</v>
          </cell>
          <cell r="AC677">
            <v>3271</v>
          </cell>
          <cell r="AD677">
            <v>3569</v>
          </cell>
          <cell r="AE677">
            <v>4764</v>
          </cell>
        </row>
        <row r="678">
          <cell r="E678" t="str">
            <v>WA Commercial Distillate Fuel</v>
          </cell>
          <cell r="F678">
            <v>10862</v>
          </cell>
          <cell r="G678">
            <v>9338</v>
          </cell>
          <cell r="H678">
            <v>5419</v>
          </cell>
          <cell r="I678">
            <v>5834</v>
          </cell>
          <cell r="J678">
            <v>6494</v>
          </cell>
          <cell r="K678">
            <v>7355</v>
          </cell>
          <cell r="L678">
            <v>5756</v>
          </cell>
          <cell r="M678">
            <v>6327</v>
          </cell>
          <cell r="N678">
            <v>4983</v>
          </cell>
          <cell r="O678">
            <v>5530</v>
          </cell>
          <cell r="P678">
            <v>5247</v>
          </cell>
          <cell r="Q678">
            <v>7006</v>
          </cell>
          <cell r="R678">
            <v>6724</v>
          </cell>
          <cell r="S678">
            <v>6396</v>
          </cell>
          <cell r="T678">
            <v>4341</v>
          </cell>
          <cell r="U678">
            <v>6042</v>
          </cell>
          <cell r="V678">
            <v>5905</v>
          </cell>
          <cell r="W678">
            <v>4532</v>
          </cell>
          <cell r="X678">
            <v>7738</v>
          </cell>
          <cell r="Y678">
            <v>5883</v>
          </cell>
          <cell r="Z678">
            <v>8815</v>
          </cell>
          <cell r="AA678">
            <v>6765</v>
          </cell>
          <cell r="AB678">
            <v>6764</v>
          </cell>
          <cell r="AC678">
            <v>6780</v>
          </cell>
          <cell r="AD678">
            <v>7479</v>
          </cell>
          <cell r="AE678">
            <v>7476</v>
          </cell>
        </row>
        <row r="679">
          <cell r="E679" t="str">
            <v>WI Commercial Distillate Fuel</v>
          </cell>
          <cell r="F679">
            <v>12397</v>
          </cell>
          <cell r="G679">
            <v>11387</v>
          </cell>
          <cell r="H679">
            <v>8965</v>
          </cell>
          <cell r="I679">
            <v>9040</v>
          </cell>
          <cell r="J679">
            <v>6920</v>
          </cell>
          <cell r="K679">
            <v>5717</v>
          </cell>
          <cell r="L679">
            <v>5691</v>
          </cell>
          <cell r="M679">
            <v>7316</v>
          </cell>
          <cell r="N679">
            <v>8062</v>
          </cell>
          <cell r="O679">
            <v>8422</v>
          </cell>
          <cell r="P679">
            <v>7823</v>
          </cell>
          <cell r="Q679">
            <v>8339</v>
          </cell>
          <cell r="R679">
            <v>7042</v>
          </cell>
          <cell r="S679">
            <v>8490</v>
          </cell>
          <cell r="T679">
            <v>7695</v>
          </cell>
          <cell r="U679">
            <v>7202</v>
          </cell>
          <cell r="V679">
            <v>5193</v>
          </cell>
          <cell r="W679">
            <v>5844</v>
          </cell>
          <cell r="X679">
            <v>7305</v>
          </cell>
          <cell r="Y679">
            <v>5698</v>
          </cell>
          <cell r="Z679">
            <v>3822</v>
          </cell>
          <cell r="AA679">
            <v>4817</v>
          </cell>
          <cell r="AB679">
            <v>4440</v>
          </cell>
          <cell r="AC679">
            <v>3581</v>
          </cell>
          <cell r="AD679">
            <v>4051</v>
          </cell>
          <cell r="AE679">
            <v>4147</v>
          </cell>
        </row>
        <row r="680">
          <cell r="E680" t="str">
            <v>WV Commercial Distillate Fuel</v>
          </cell>
          <cell r="F680">
            <v>3063</v>
          </cell>
          <cell r="G680">
            <v>3486</v>
          </cell>
          <cell r="H680">
            <v>2178</v>
          </cell>
          <cell r="I680">
            <v>2713</v>
          </cell>
          <cell r="J680">
            <v>2644</v>
          </cell>
          <cell r="K680">
            <v>2076</v>
          </cell>
          <cell r="L680">
            <v>1534</v>
          </cell>
          <cell r="M680">
            <v>1838</v>
          </cell>
          <cell r="N680">
            <v>2155</v>
          </cell>
          <cell r="O680">
            <v>1849</v>
          </cell>
          <cell r="P680">
            <v>2095</v>
          </cell>
          <cell r="Q680">
            <v>2362</v>
          </cell>
          <cell r="R680">
            <v>1894</v>
          </cell>
          <cell r="S680">
            <v>1354</v>
          </cell>
          <cell r="T680">
            <v>1369</v>
          </cell>
          <cell r="U680">
            <v>1341</v>
          </cell>
          <cell r="V680">
            <v>954</v>
          </cell>
          <cell r="W680">
            <v>935</v>
          </cell>
          <cell r="X680">
            <v>790</v>
          </cell>
          <cell r="Y680">
            <v>1558</v>
          </cell>
          <cell r="Z680">
            <v>1286</v>
          </cell>
          <cell r="AA680">
            <v>2403</v>
          </cell>
          <cell r="AB680">
            <v>2182</v>
          </cell>
          <cell r="AC680">
            <v>2217</v>
          </cell>
          <cell r="AD680">
            <v>2515</v>
          </cell>
          <cell r="AE680">
            <v>2660</v>
          </cell>
        </row>
        <row r="681">
          <cell r="E681" t="str">
            <v>WY Commercial Distillate Fuel</v>
          </cell>
          <cell r="F681">
            <v>1271</v>
          </cell>
          <cell r="G681">
            <v>1128</v>
          </cell>
          <cell r="H681">
            <v>1068</v>
          </cell>
          <cell r="I681">
            <v>1094</v>
          </cell>
          <cell r="J681">
            <v>1141</v>
          </cell>
          <cell r="K681">
            <v>1544</v>
          </cell>
          <cell r="L681">
            <v>1538</v>
          </cell>
          <cell r="M681">
            <v>1277</v>
          </cell>
          <cell r="N681">
            <v>859</v>
          </cell>
          <cell r="O681">
            <v>2121</v>
          </cell>
          <cell r="P681">
            <v>2331</v>
          </cell>
          <cell r="Q681">
            <v>2418</v>
          </cell>
          <cell r="R681">
            <v>1647</v>
          </cell>
          <cell r="S681">
            <v>912</v>
          </cell>
          <cell r="T681">
            <v>593</v>
          </cell>
          <cell r="U681">
            <v>555</v>
          </cell>
          <cell r="V681">
            <v>538</v>
          </cell>
          <cell r="W681">
            <v>502</v>
          </cell>
          <cell r="X681">
            <v>653</v>
          </cell>
          <cell r="Y681">
            <v>867</v>
          </cell>
          <cell r="Z681">
            <v>1421</v>
          </cell>
          <cell r="AA681">
            <v>2194</v>
          </cell>
          <cell r="AB681">
            <v>2446</v>
          </cell>
          <cell r="AC681">
            <v>1962</v>
          </cell>
          <cell r="AD681">
            <v>1835</v>
          </cell>
          <cell r="AE681">
            <v>1549</v>
          </cell>
        </row>
        <row r="682">
          <cell r="E682" t="str">
            <v>AK Industrial Distillate Fuel</v>
          </cell>
          <cell r="F682">
            <v>8233</v>
          </cell>
          <cell r="G682">
            <v>11328</v>
          </cell>
          <cell r="H682">
            <v>13107</v>
          </cell>
          <cell r="I682">
            <v>13595</v>
          </cell>
          <cell r="J682">
            <v>13565</v>
          </cell>
          <cell r="K682">
            <v>18038</v>
          </cell>
          <cell r="L682">
            <v>21724</v>
          </cell>
          <cell r="M682">
            <v>20851</v>
          </cell>
          <cell r="N682">
            <v>20918</v>
          </cell>
          <cell r="O682">
            <v>19172</v>
          </cell>
          <cell r="P682">
            <v>13188</v>
          </cell>
          <cell r="Q682">
            <v>13315</v>
          </cell>
          <cell r="R682">
            <v>13600</v>
          </cell>
          <cell r="S682">
            <v>12772</v>
          </cell>
          <cell r="T682">
            <v>12157</v>
          </cell>
          <cell r="U682">
            <v>11125</v>
          </cell>
          <cell r="V682">
            <v>12692</v>
          </cell>
          <cell r="W682">
            <v>15563</v>
          </cell>
          <cell r="X682">
            <v>15657</v>
          </cell>
          <cell r="Y682">
            <v>19033</v>
          </cell>
          <cell r="Z682">
            <v>14185</v>
          </cell>
          <cell r="AA682">
            <v>19108</v>
          </cell>
          <cell r="AB682">
            <v>23408</v>
          </cell>
          <cell r="AC682">
            <v>24372</v>
          </cell>
          <cell r="AD682">
            <v>23196</v>
          </cell>
          <cell r="AE682">
            <v>24038</v>
          </cell>
        </row>
        <row r="683">
          <cell r="E683" t="str">
            <v>AL Industrial Distillate Fuel</v>
          </cell>
          <cell r="F683">
            <v>26678</v>
          </cell>
          <cell r="G683">
            <v>23803</v>
          </cell>
          <cell r="H683">
            <v>23688</v>
          </cell>
          <cell r="I683">
            <v>22316</v>
          </cell>
          <cell r="J683">
            <v>26118</v>
          </cell>
          <cell r="K683">
            <v>25590</v>
          </cell>
          <cell r="L683">
            <v>29603</v>
          </cell>
          <cell r="M683">
            <v>25652</v>
          </cell>
          <cell r="N683">
            <v>21683</v>
          </cell>
          <cell r="O683">
            <v>21731</v>
          </cell>
          <cell r="P683">
            <v>17097</v>
          </cell>
          <cell r="Q683">
            <v>18691</v>
          </cell>
          <cell r="R683">
            <v>19090</v>
          </cell>
          <cell r="S683">
            <v>40876</v>
          </cell>
          <cell r="T683">
            <v>39697</v>
          </cell>
          <cell r="U683">
            <v>37747</v>
          </cell>
          <cell r="V683">
            <v>32328</v>
          </cell>
          <cell r="W683">
            <v>28337</v>
          </cell>
          <cell r="X683">
            <v>31820</v>
          </cell>
          <cell r="Y683">
            <v>24122</v>
          </cell>
          <cell r="Z683">
            <v>22254</v>
          </cell>
          <cell r="AA683">
            <v>23756</v>
          </cell>
          <cell r="AB683">
            <v>30174</v>
          </cell>
          <cell r="AC683">
            <v>23107</v>
          </cell>
          <cell r="AD683">
            <v>19880</v>
          </cell>
          <cell r="AE683">
            <v>21806</v>
          </cell>
        </row>
        <row r="684">
          <cell r="E684" t="str">
            <v>AR Industrial Distillate Fuel</v>
          </cell>
          <cell r="F684">
            <v>14120</v>
          </cell>
          <cell r="G684">
            <v>11743</v>
          </cell>
          <cell r="H684">
            <v>19274</v>
          </cell>
          <cell r="I684">
            <v>18487</v>
          </cell>
          <cell r="J684">
            <v>18364</v>
          </cell>
          <cell r="K684">
            <v>23520</v>
          </cell>
          <cell r="L684">
            <v>19747</v>
          </cell>
          <cell r="M684">
            <v>23265</v>
          </cell>
          <cell r="N684">
            <v>22205</v>
          </cell>
          <cell r="O684">
            <v>20532</v>
          </cell>
          <cell r="P684">
            <v>23425</v>
          </cell>
          <cell r="Q684">
            <v>26702</v>
          </cell>
          <cell r="R684">
            <v>25293</v>
          </cell>
          <cell r="S684">
            <v>31017</v>
          </cell>
          <cell r="T684">
            <v>32484</v>
          </cell>
          <cell r="U684">
            <v>40088</v>
          </cell>
          <cell r="V684">
            <v>40345</v>
          </cell>
          <cell r="W684">
            <v>41015</v>
          </cell>
          <cell r="X684">
            <v>52289</v>
          </cell>
          <cell r="Y684">
            <v>25545</v>
          </cell>
          <cell r="Z684">
            <v>33404</v>
          </cell>
          <cell r="AA684">
            <v>30872</v>
          </cell>
          <cell r="AB684">
            <v>29545</v>
          </cell>
          <cell r="AC684">
            <v>32336</v>
          </cell>
          <cell r="AD684">
            <v>29743</v>
          </cell>
          <cell r="AE684">
            <v>22383</v>
          </cell>
        </row>
        <row r="685">
          <cell r="E685" t="str">
            <v>AZ Industrial Distillate Fuel</v>
          </cell>
          <cell r="F685">
            <v>16126</v>
          </cell>
          <cell r="G685">
            <v>15172</v>
          </cell>
          <cell r="H685">
            <v>15949</v>
          </cell>
          <cell r="I685">
            <v>14749</v>
          </cell>
          <cell r="J685">
            <v>16070</v>
          </cell>
          <cell r="K685">
            <v>20892</v>
          </cell>
          <cell r="L685">
            <v>23665</v>
          </cell>
          <cell r="M685">
            <v>24615</v>
          </cell>
          <cell r="N685">
            <v>21065</v>
          </cell>
          <cell r="O685">
            <v>24191</v>
          </cell>
          <cell r="P685">
            <v>24566</v>
          </cell>
          <cell r="Q685">
            <v>25242</v>
          </cell>
          <cell r="R685">
            <v>21822</v>
          </cell>
          <cell r="S685">
            <v>17730</v>
          </cell>
          <cell r="T685">
            <v>18275</v>
          </cell>
          <cell r="U685">
            <v>28628</v>
          </cell>
          <cell r="V685">
            <v>26359</v>
          </cell>
          <cell r="W685">
            <v>24870</v>
          </cell>
          <cell r="X685">
            <v>34931</v>
          </cell>
          <cell r="Y685">
            <v>26639</v>
          </cell>
          <cell r="Z685">
            <v>28878</v>
          </cell>
          <cell r="AA685">
            <v>32976</v>
          </cell>
          <cell r="AB685">
            <v>32683</v>
          </cell>
          <cell r="AC685">
            <v>33062</v>
          </cell>
          <cell r="AD685">
            <v>30001</v>
          </cell>
          <cell r="AE685">
            <v>25489</v>
          </cell>
        </row>
        <row r="686">
          <cell r="E686" t="str">
            <v>CA Industrial Distillate Fuel</v>
          </cell>
          <cell r="F686">
            <v>99470</v>
          </cell>
          <cell r="G686">
            <v>83076</v>
          </cell>
          <cell r="H686">
            <v>73742</v>
          </cell>
          <cell r="I686">
            <v>75855</v>
          </cell>
          <cell r="J686">
            <v>81300</v>
          </cell>
          <cell r="K686">
            <v>67887</v>
          </cell>
          <cell r="L686">
            <v>69056</v>
          </cell>
          <cell r="M686">
            <v>81686</v>
          </cell>
          <cell r="N686">
            <v>74767</v>
          </cell>
          <cell r="O686">
            <v>85923</v>
          </cell>
          <cell r="P686">
            <v>108733</v>
          </cell>
          <cell r="Q686">
            <v>126275</v>
          </cell>
          <cell r="R686">
            <v>85211</v>
          </cell>
          <cell r="S686">
            <v>62549</v>
          </cell>
          <cell r="T686">
            <v>82722</v>
          </cell>
          <cell r="U686">
            <v>76972</v>
          </cell>
          <cell r="V686">
            <v>80437</v>
          </cell>
          <cell r="W686">
            <v>66288</v>
          </cell>
          <cell r="X686">
            <v>73512</v>
          </cell>
          <cell r="Y686">
            <v>59613</v>
          </cell>
          <cell r="Z686">
            <v>70494</v>
          </cell>
          <cell r="AA686">
            <v>77237</v>
          </cell>
          <cell r="AB686">
            <v>74886</v>
          </cell>
          <cell r="AC686">
            <v>74531</v>
          </cell>
          <cell r="AD686">
            <v>80147</v>
          </cell>
          <cell r="AE686">
            <v>80625</v>
          </cell>
        </row>
        <row r="687">
          <cell r="E687" t="str">
            <v>CO Industrial Distillate Fuel</v>
          </cell>
          <cell r="F687">
            <v>15799</v>
          </cell>
          <cell r="G687">
            <v>16574</v>
          </cell>
          <cell r="H687">
            <v>20947</v>
          </cell>
          <cell r="I687">
            <v>18552</v>
          </cell>
          <cell r="J687">
            <v>15337</v>
          </cell>
          <cell r="K687">
            <v>15999</v>
          </cell>
          <cell r="L687">
            <v>17796</v>
          </cell>
          <cell r="M687">
            <v>17801</v>
          </cell>
          <cell r="N687">
            <v>19589</v>
          </cell>
          <cell r="O687">
            <v>18541</v>
          </cell>
          <cell r="P687">
            <v>19052</v>
          </cell>
          <cell r="Q687">
            <v>19609</v>
          </cell>
          <cell r="R687">
            <v>19392</v>
          </cell>
          <cell r="S687">
            <v>17881</v>
          </cell>
          <cell r="T687">
            <v>19027</v>
          </cell>
          <cell r="U687">
            <v>21284</v>
          </cell>
          <cell r="V687">
            <v>24779</v>
          </cell>
          <cell r="W687">
            <v>27931</v>
          </cell>
          <cell r="X687">
            <v>34666</v>
          </cell>
          <cell r="Y687">
            <v>20581</v>
          </cell>
          <cell r="Z687">
            <v>21090</v>
          </cell>
          <cell r="AA687">
            <v>22624</v>
          </cell>
          <cell r="AB687">
            <v>22965</v>
          </cell>
          <cell r="AC687">
            <v>24223</v>
          </cell>
          <cell r="AD687">
            <v>28314</v>
          </cell>
          <cell r="AE687">
            <v>24350</v>
          </cell>
        </row>
        <row r="688">
          <cell r="E688" t="str">
            <v>CT Industrial Distillate Fuel</v>
          </cell>
          <cell r="F688">
            <v>7044</v>
          </cell>
          <cell r="G688">
            <v>7279</v>
          </cell>
          <cell r="H688">
            <v>6315</v>
          </cell>
          <cell r="I688">
            <v>5108</v>
          </cell>
          <cell r="J688">
            <v>4929</v>
          </cell>
          <cell r="K688">
            <v>4959</v>
          </cell>
          <cell r="L688">
            <v>4718</v>
          </cell>
          <cell r="M688">
            <v>4929</v>
          </cell>
          <cell r="N688">
            <v>4538</v>
          </cell>
          <cell r="O688">
            <v>4557</v>
          </cell>
          <cell r="P688">
            <v>5001</v>
          </cell>
          <cell r="Q688">
            <v>5968</v>
          </cell>
          <cell r="R688">
            <v>4932</v>
          </cell>
          <cell r="S688">
            <v>10208</v>
          </cell>
          <cell r="T688">
            <v>6350</v>
          </cell>
          <cell r="U688">
            <v>5409</v>
          </cell>
          <cell r="V688">
            <v>5683</v>
          </cell>
          <cell r="W688">
            <v>5184</v>
          </cell>
          <cell r="X688">
            <v>4418</v>
          </cell>
          <cell r="Y688">
            <v>4760</v>
          </cell>
          <cell r="Z688">
            <v>3860</v>
          </cell>
          <cell r="AA688">
            <v>3775</v>
          </cell>
          <cell r="AB688">
            <v>2810</v>
          </cell>
          <cell r="AC688">
            <v>3570</v>
          </cell>
          <cell r="AD688">
            <v>3137</v>
          </cell>
          <cell r="AE688">
            <v>2846</v>
          </cell>
        </row>
        <row r="689">
          <cell r="E689" t="str">
            <v>DC Industrial Distillate Fuel</v>
          </cell>
          <cell r="F689">
            <v>14</v>
          </cell>
          <cell r="G689">
            <v>12</v>
          </cell>
          <cell r="H689">
            <v>87</v>
          </cell>
          <cell r="I689">
            <v>95</v>
          </cell>
          <cell r="J689">
            <v>81</v>
          </cell>
          <cell r="K689">
            <v>91</v>
          </cell>
          <cell r="L689">
            <v>105</v>
          </cell>
          <cell r="M689">
            <v>120</v>
          </cell>
          <cell r="N689">
            <v>101</v>
          </cell>
          <cell r="O689">
            <v>816</v>
          </cell>
          <cell r="P689">
            <v>195</v>
          </cell>
          <cell r="Q689">
            <v>209</v>
          </cell>
          <cell r="R689">
            <v>403</v>
          </cell>
          <cell r="S689">
            <v>562</v>
          </cell>
          <cell r="T689">
            <v>274</v>
          </cell>
          <cell r="U689">
            <v>225</v>
          </cell>
          <cell r="V689">
            <v>242</v>
          </cell>
          <cell r="W689">
            <v>285</v>
          </cell>
          <cell r="X689">
            <v>175</v>
          </cell>
          <cell r="Y689">
            <v>155</v>
          </cell>
          <cell r="Z689">
            <v>53</v>
          </cell>
          <cell r="AA689">
            <v>133</v>
          </cell>
          <cell r="AB689">
            <v>130</v>
          </cell>
          <cell r="AC689">
            <v>93</v>
          </cell>
          <cell r="AD689">
            <v>110</v>
          </cell>
          <cell r="AE689">
            <v>108</v>
          </cell>
        </row>
        <row r="690">
          <cell r="E690" t="str">
            <v>DE Industrial Distillate Fuel</v>
          </cell>
          <cell r="F690">
            <v>3005</v>
          </cell>
          <cell r="G690">
            <v>3000</v>
          </cell>
          <cell r="H690">
            <v>2339</v>
          </cell>
          <cell r="I690">
            <v>2266</v>
          </cell>
          <cell r="J690">
            <v>2211</v>
          </cell>
          <cell r="K690">
            <v>1973</v>
          </cell>
          <cell r="L690">
            <v>2930</v>
          </cell>
          <cell r="M690">
            <v>2631</v>
          </cell>
          <cell r="N690">
            <v>2508</v>
          </cell>
          <cell r="O690">
            <v>2765</v>
          </cell>
          <cell r="P690">
            <v>2821</v>
          </cell>
          <cell r="Q690">
            <v>3470</v>
          </cell>
          <cell r="R690">
            <v>3570</v>
          </cell>
          <cell r="S690">
            <v>2986</v>
          </cell>
          <cell r="T690">
            <v>2724</v>
          </cell>
          <cell r="U690">
            <v>3332</v>
          </cell>
          <cell r="V690">
            <v>2729</v>
          </cell>
          <cell r="W690">
            <v>2540</v>
          </cell>
          <cell r="X690">
            <v>1799</v>
          </cell>
          <cell r="Y690">
            <v>3191</v>
          </cell>
          <cell r="Z690">
            <v>1648</v>
          </cell>
          <cell r="AA690">
            <v>1697</v>
          </cell>
          <cell r="AB690">
            <v>1322</v>
          </cell>
          <cell r="AC690">
            <v>1271</v>
          </cell>
          <cell r="AD690">
            <v>1585</v>
          </cell>
          <cell r="AE690">
            <v>1887</v>
          </cell>
        </row>
        <row r="691">
          <cell r="E691" t="str">
            <v>FL Industrial Distillate Fuel</v>
          </cell>
          <cell r="F691">
            <v>24162</v>
          </cell>
          <cell r="G691">
            <v>20785</v>
          </cell>
          <cell r="H691">
            <v>24508</v>
          </cell>
          <cell r="I691">
            <v>25860</v>
          </cell>
          <cell r="J691">
            <v>24446</v>
          </cell>
          <cell r="K691">
            <v>33709</v>
          </cell>
          <cell r="L691">
            <v>32878</v>
          </cell>
          <cell r="M691">
            <v>33409</v>
          </cell>
          <cell r="N691">
            <v>32092</v>
          </cell>
          <cell r="O691">
            <v>37014</v>
          </cell>
          <cell r="P691">
            <v>36253</v>
          </cell>
          <cell r="Q691">
            <v>39686</v>
          </cell>
          <cell r="R691">
            <v>41403</v>
          </cell>
          <cell r="S691">
            <v>61126</v>
          </cell>
          <cell r="T691">
            <v>48878</v>
          </cell>
          <cell r="U691">
            <v>52007</v>
          </cell>
          <cell r="V691">
            <v>48068</v>
          </cell>
          <cell r="W691">
            <v>36797</v>
          </cell>
          <cell r="X691">
            <v>37459</v>
          </cell>
          <cell r="Y691">
            <v>33430</v>
          </cell>
          <cell r="Z691">
            <v>51546</v>
          </cell>
          <cell r="AA691">
            <v>36442</v>
          </cell>
          <cell r="AB691">
            <v>34545</v>
          </cell>
          <cell r="AC691">
            <v>37890</v>
          </cell>
          <cell r="AD691">
            <v>38115</v>
          </cell>
          <cell r="AE691">
            <v>38762</v>
          </cell>
        </row>
        <row r="692">
          <cell r="E692" t="str">
            <v>GA Industrial Distillate Fuel</v>
          </cell>
          <cell r="F692">
            <v>28155</v>
          </cell>
          <cell r="G692">
            <v>23144</v>
          </cell>
          <cell r="H692">
            <v>18946</v>
          </cell>
          <cell r="I692">
            <v>23847</v>
          </cell>
          <cell r="J692">
            <v>22482</v>
          </cell>
          <cell r="K692">
            <v>29040</v>
          </cell>
          <cell r="L692">
            <v>31915</v>
          </cell>
          <cell r="M692">
            <v>28359</v>
          </cell>
          <cell r="N692">
            <v>30526</v>
          </cell>
          <cell r="O692">
            <v>36218</v>
          </cell>
          <cell r="P692">
            <v>37678</v>
          </cell>
          <cell r="Q692">
            <v>45971</v>
          </cell>
          <cell r="R692">
            <v>38149</v>
          </cell>
          <cell r="S692">
            <v>37966</v>
          </cell>
          <cell r="T692">
            <v>35882</v>
          </cell>
          <cell r="U692">
            <v>39833</v>
          </cell>
          <cell r="V692">
            <v>34217</v>
          </cell>
          <cell r="W692">
            <v>33185</v>
          </cell>
          <cell r="X692">
            <v>27257</v>
          </cell>
          <cell r="Y692">
            <v>27671</v>
          </cell>
          <cell r="Z692">
            <v>28973</v>
          </cell>
          <cell r="AA692">
            <v>27388</v>
          </cell>
          <cell r="AB692">
            <v>30447</v>
          </cell>
          <cell r="AC692">
            <v>30376</v>
          </cell>
          <cell r="AD692">
            <v>31506</v>
          </cell>
          <cell r="AE692">
            <v>28871</v>
          </cell>
        </row>
        <row r="693">
          <cell r="E693" t="str">
            <v>HI Industrial Distillate Fuel</v>
          </cell>
          <cell r="F693">
            <v>4222</v>
          </cell>
          <cell r="G693">
            <v>4014</v>
          </cell>
          <cell r="H693">
            <v>4002</v>
          </cell>
          <cell r="I693">
            <v>3895</v>
          </cell>
          <cell r="J693">
            <v>3142</v>
          </cell>
          <cell r="K693">
            <v>3191</v>
          </cell>
          <cell r="L693">
            <v>2766</v>
          </cell>
          <cell r="M693">
            <v>3624</v>
          </cell>
          <cell r="N693">
            <v>3400</v>
          </cell>
          <cell r="O693">
            <v>2487</v>
          </cell>
          <cell r="P693">
            <v>2751</v>
          </cell>
          <cell r="Q693">
            <v>2751</v>
          </cell>
          <cell r="R693">
            <v>2673</v>
          </cell>
          <cell r="S693">
            <v>2557</v>
          </cell>
          <cell r="T693">
            <v>2367</v>
          </cell>
          <cell r="U693">
            <v>2977</v>
          </cell>
          <cell r="V693">
            <v>2648</v>
          </cell>
          <cell r="W693">
            <v>2606</v>
          </cell>
          <cell r="X693">
            <v>2003</v>
          </cell>
          <cell r="Y693">
            <v>2334</v>
          </cell>
          <cell r="Z693">
            <v>1883</v>
          </cell>
          <cell r="AA693">
            <v>1973</v>
          </cell>
          <cell r="AB693">
            <v>2167</v>
          </cell>
          <cell r="AC693">
            <v>1875</v>
          </cell>
          <cell r="AD693">
            <v>2263</v>
          </cell>
          <cell r="AE693">
            <v>1853</v>
          </cell>
        </row>
        <row r="694">
          <cell r="E694" t="str">
            <v>IA Industrial Distillate Fuel</v>
          </cell>
          <cell r="F694">
            <v>28002</v>
          </cell>
          <cell r="G694">
            <v>26752</v>
          </cell>
          <cell r="H694">
            <v>35956</v>
          </cell>
          <cell r="I694">
            <v>35948</v>
          </cell>
          <cell r="J694">
            <v>35402</v>
          </cell>
          <cell r="K694">
            <v>32800</v>
          </cell>
          <cell r="L694">
            <v>36360</v>
          </cell>
          <cell r="M694">
            <v>37682</v>
          </cell>
          <cell r="N694">
            <v>38244</v>
          </cell>
          <cell r="O694">
            <v>34420</v>
          </cell>
          <cell r="P694">
            <v>35069</v>
          </cell>
          <cell r="Q694">
            <v>39645</v>
          </cell>
          <cell r="R694">
            <v>36132</v>
          </cell>
          <cell r="S694">
            <v>27476</v>
          </cell>
          <cell r="T694">
            <v>26596</v>
          </cell>
          <cell r="U694">
            <v>26470</v>
          </cell>
          <cell r="V694">
            <v>25636</v>
          </cell>
          <cell r="W694">
            <v>27084</v>
          </cell>
          <cell r="X694">
            <v>32556</v>
          </cell>
          <cell r="Y694">
            <v>32048</v>
          </cell>
          <cell r="Z694">
            <v>35347</v>
          </cell>
          <cell r="AA694">
            <v>34347</v>
          </cell>
          <cell r="AB694">
            <v>36301</v>
          </cell>
          <cell r="AC694">
            <v>35661</v>
          </cell>
          <cell r="AD694">
            <v>38315</v>
          </cell>
          <cell r="AE694">
            <v>44165</v>
          </cell>
        </row>
        <row r="695">
          <cell r="E695" t="str">
            <v>ID Industrial Distillate Fuel</v>
          </cell>
          <cell r="F695">
            <v>16051</v>
          </cell>
          <cell r="G695">
            <v>17577</v>
          </cell>
          <cell r="H695">
            <v>11839</v>
          </cell>
          <cell r="I695">
            <v>11712</v>
          </cell>
          <cell r="J695">
            <v>12371</v>
          </cell>
          <cell r="K695">
            <v>13180</v>
          </cell>
          <cell r="L695">
            <v>12624</v>
          </cell>
          <cell r="M695">
            <v>13685</v>
          </cell>
          <cell r="N695">
            <v>11864</v>
          </cell>
          <cell r="O695">
            <v>14259</v>
          </cell>
          <cell r="P695">
            <v>14048</v>
          </cell>
          <cell r="Q695">
            <v>14754</v>
          </cell>
          <cell r="R695">
            <v>13886</v>
          </cell>
          <cell r="S695">
            <v>12454</v>
          </cell>
          <cell r="T695">
            <v>14779</v>
          </cell>
          <cell r="U695">
            <v>17292</v>
          </cell>
          <cell r="V695">
            <v>13901</v>
          </cell>
          <cell r="W695">
            <v>13345</v>
          </cell>
          <cell r="X695">
            <v>12310</v>
          </cell>
          <cell r="Y695">
            <v>12958</v>
          </cell>
          <cell r="Z695">
            <v>14772</v>
          </cell>
          <cell r="AA695">
            <v>16061</v>
          </cell>
          <cell r="AB695">
            <v>13618</v>
          </cell>
          <cell r="AC695">
            <v>13376</v>
          </cell>
          <cell r="AD695">
            <v>15196</v>
          </cell>
          <cell r="AE695">
            <v>13058</v>
          </cell>
        </row>
        <row r="696">
          <cell r="E696" t="str">
            <v>IL Industrial Distillate Fuel</v>
          </cell>
          <cell r="F696">
            <v>51541</v>
          </cell>
          <cell r="G696">
            <v>44614</v>
          </cell>
          <cell r="H696">
            <v>49083</v>
          </cell>
          <cell r="I696">
            <v>41437</v>
          </cell>
          <cell r="J696">
            <v>40614</v>
          </cell>
          <cell r="K696">
            <v>45662</v>
          </cell>
          <cell r="L696">
            <v>44760</v>
          </cell>
          <cell r="M696">
            <v>47213</v>
          </cell>
          <cell r="N696">
            <v>55487</v>
          </cell>
          <cell r="O696">
            <v>42976</v>
          </cell>
          <cell r="P696">
            <v>45377</v>
          </cell>
          <cell r="Q696">
            <v>43974</v>
          </cell>
          <cell r="R696">
            <v>43028</v>
          </cell>
          <cell r="S696">
            <v>41770</v>
          </cell>
          <cell r="T696">
            <v>46867</v>
          </cell>
          <cell r="U696">
            <v>47601</v>
          </cell>
          <cell r="V696">
            <v>48527</v>
          </cell>
          <cell r="W696">
            <v>50050</v>
          </cell>
          <cell r="X696">
            <v>52833</v>
          </cell>
          <cell r="Y696">
            <v>31606</v>
          </cell>
          <cell r="Z696">
            <v>34994</v>
          </cell>
          <cell r="AA696">
            <v>35817</v>
          </cell>
          <cell r="AB696">
            <v>35541</v>
          </cell>
          <cell r="AC696">
            <v>39709</v>
          </cell>
          <cell r="AD696">
            <v>44639</v>
          </cell>
          <cell r="AE696">
            <v>44646</v>
          </cell>
        </row>
        <row r="697">
          <cell r="E697" t="str">
            <v>IN Industrial Distillate Fuel</v>
          </cell>
          <cell r="F697">
            <v>30830</v>
          </cell>
          <cell r="G697">
            <v>30982</v>
          </cell>
          <cell r="H697">
            <v>31724</v>
          </cell>
          <cell r="I697">
            <v>27810</v>
          </cell>
          <cell r="J697">
            <v>27338</v>
          </cell>
          <cell r="K697">
            <v>27735</v>
          </cell>
          <cell r="L697">
            <v>27184</v>
          </cell>
          <cell r="M697">
            <v>29265</v>
          </cell>
          <cell r="N697">
            <v>34220</v>
          </cell>
          <cell r="O697">
            <v>32984</v>
          </cell>
          <cell r="P697">
            <v>31802</v>
          </cell>
          <cell r="Q697">
            <v>36277</v>
          </cell>
          <cell r="R697">
            <v>34922</v>
          </cell>
          <cell r="S697">
            <v>38061</v>
          </cell>
          <cell r="T697">
            <v>36544</v>
          </cell>
          <cell r="U697">
            <v>40523</v>
          </cell>
          <cell r="V697">
            <v>34108</v>
          </cell>
          <cell r="W697">
            <v>35816</v>
          </cell>
          <cell r="X697">
            <v>33565</v>
          </cell>
          <cell r="Y697">
            <v>27310</v>
          </cell>
          <cell r="Z697">
            <v>23099</v>
          </cell>
          <cell r="AA697">
            <v>28876</v>
          </cell>
          <cell r="AB697">
            <v>30304</v>
          </cell>
          <cell r="AC697">
            <v>26610</v>
          </cell>
          <cell r="AD697">
            <v>30770</v>
          </cell>
          <cell r="AE697">
            <v>31321</v>
          </cell>
        </row>
        <row r="698">
          <cell r="E698" t="str">
            <v>KS Industrial Distillate Fuel</v>
          </cell>
          <cell r="F698">
            <v>26474</v>
          </cell>
          <cell r="G698">
            <v>26611</v>
          </cell>
          <cell r="H698">
            <v>26271</v>
          </cell>
          <cell r="I698">
            <v>29827</v>
          </cell>
          <cell r="J698">
            <v>28553</v>
          </cell>
          <cell r="K698">
            <v>28041</v>
          </cell>
          <cell r="L698">
            <v>28081</v>
          </cell>
          <cell r="M698">
            <v>30659</v>
          </cell>
          <cell r="N698">
            <v>28221</v>
          </cell>
          <cell r="O698">
            <v>28074</v>
          </cell>
          <cell r="P698">
            <v>26060</v>
          </cell>
          <cell r="Q698">
            <v>28526</v>
          </cell>
          <cell r="R698">
            <v>26008</v>
          </cell>
          <cell r="S698">
            <v>28788</v>
          </cell>
          <cell r="T698">
            <v>31428</v>
          </cell>
          <cell r="U698">
            <v>28720</v>
          </cell>
          <cell r="V698">
            <v>31902</v>
          </cell>
          <cell r="W698">
            <v>28349</v>
          </cell>
          <cell r="X698">
            <v>31677</v>
          </cell>
          <cell r="Y698">
            <v>26688</v>
          </cell>
          <cell r="Z698">
            <v>29372</v>
          </cell>
          <cell r="AA698">
            <v>26308</v>
          </cell>
          <cell r="AB698">
            <v>25796</v>
          </cell>
          <cell r="AC698">
            <v>25435</v>
          </cell>
          <cell r="AD698">
            <v>27977</v>
          </cell>
          <cell r="AE698">
            <v>26868</v>
          </cell>
        </row>
        <row r="699">
          <cell r="E699" t="str">
            <v>KY Industrial Distillate Fuel</v>
          </cell>
          <cell r="F699">
            <v>35266</v>
          </cell>
          <cell r="G699">
            <v>30368</v>
          </cell>
          <cell r="H699">
            <v>33472</v>
          </cell>
          <cell r="I699">
            <v>30727</v>
          </cell>
          <cell r="J699">
            <v>33922</v>
          </cell>
          <cell r="K699">
            <v>35617</v>
          </cell>
          <cell r="L699">
            <v>35483</v>
          </cell>
          <cell r="M699">
            <v>33071</v>
          </cell>
          <cell r="N699">
            <v>34270</v>
          </cell>
          <cell r="O699">
            <v>28782</v>
          </cell>
          <cell r="P699">
            <v>25812</v>
          </cell>
          <cell r="Q699">
            <v>31075</v>
          </cell>
          <cell r="R699">
            <v>30562</v>
          </cell>
          <cell r="S699">
            <v>25420</v>
          </cell>
          <cell r="T699">
            <v>24165</v>
          </cell>
          <cell r="U699">
            <v>26816</v>
          </cell>
          <cell r="V699">
            <v>29083</v>
          </cell>
          <cell r="W699">
            <v>27473</v>
          </cell>
          <cell r="X699">
            <v>36035</v>
          </cell>
          <cell r="Y699">
            <v>35211</v>
          </cell>
          <cell r="Z699">
            <v>33956</v>
          </cell>
          <cell r="AA699">
            <v>38843</v>
          </cell>
          <cell r="AB699">
            <v>32746</v>
          </cell>
          <cell r="AC699">
            <v>31483</v>
          </cell>
          <cell r="AD699">
            <v>24000</v>
          </cell>
          <cell r="AE699">
            <v>19818</v>
          </cell>
        </row>
        <row r="700">
          <cell r="E700" t="str">
            <v>LA Industrial Distillate Fuel</v>
          </cell>
          <cell r="F700">
            <v>53258</v>
          </cell>
          <cell r="G700">
            <v>56301</v>
          </cell>
          <cell r="H700">
            <v>50004</v>
          </cell>
          <cell r="I700">
            <v>59602</v>
          </cell>
          <cell r="J700">
            <v>69063</v>
          </cell>
          <cell r="K700">
            <v>66045</v>
          </cell>
          <cell r="L700">
            <v>72894</v>
          </cell>
          <cell r="M700">
            <v>73128</v>
          </cell>
          <cell r="N700">
            <v>71344</v>
          </cell>
          <cell r="O700">
            <v>62380</v>
          </cell>
          <cell r="P700">
            <v>67016</v>
          </cell>
          <cell r="Q700">
            <v>70944</v>
          </cell>
          <cell r="R700">
            <v>74066</v>
          </cell>
          <cell r="S700">
            <v>31322</v>
          </cell>
          <cell r="T700">
            <v>30725</v>
          </cell>
          <cell r="U700">
            <v>35375</v>
          </cell>
          <cell r="V700">
            <v>29431</v>
          </cell>
          <cell r="W700">
            <v>29391</v>
          </cell>
          <cell r="X700">
            <v>32626</v>
          </cell>
          <cell r="Y700">
            <v>50609</v>
          </cell>
          <cell r="Z700">
            <v>65471</v>
          </cell>
          <cell r="AA700">
            <v>69050</v>
          </cell>
          <cell r="AB700">
            <v>51290</v>
          </cell>
          <cell r="AC700">
            <v>41439</v>
          </cell>
          <cell r="AD700">
            <v>42206</v>
          </cell>
          <cell r="AE700">
            <v>29644</v>
          </cell>
        </row>
        <row r="701">
          <cell r="E701" t="str">
            <v>MA Industrial Distillate Fuel</v>
          </cell>
          <cell r="F701">
            <v>15060</v>
          </cell>
          <cell r="G701">
            <v>8059</v>
          </cell>
          <cell r="H701">
            <v>12562</v>
          </cell>
          <cell r="I701">
            <v>8713</v>
          </cell>
          <cell r="J701">
            <v>7260</v>
          </cell>
          <cell r="K701">
            <v>7437</v>
          </cell>
          <cell r="L701">
            <v>7095</v>
          </cell>
          <cell r="M701">
            <v>6576</v>
          </cell>
          <cell r="N701">
            <v>5882</v>
          </cell>
          <cell r="O701">
            <v>7083</v>
          </cell>
          <cell r="P701">
            <v>5491</v>
          </cell>
          <cell r="Q701">
            <v>7463</v>
          </cell>
          <cell r="R701">
            <v>5689</v>
          </cell>
          <cell r="S701">
            <v>11409</v>
          </cell>
          <cell r="T701">
            <v>11328</v>
          </cell>
          <cell r="U701">
            <v>11025</v>
          </cell>
          <cell r="V701">
            <v>9235</v>
          </cell>
          <cell r="W701">
            <v>7867</v>
          </cell>
          <cell r="X701">
            <v>9089</v>
          </cell>
          <cell r="Y701">
            <v>5071</v>
          </cell>
          <cell r="Z701">
            <v>7170</v>
          </cell>
          <cell r="AA701">
            <v>7306</v>
          </cell>
          <cell r="AB701">
            <v>3892</v>
          </cell>
          <cell r="AC701">
            <v>3588</v>
          </cell>
          <cell r="AD701">
            <v>4279</v>
          </cell>
          <cell r="AE701">
            <v>5545</v>
          </cell>
        </row>
        <row r="702">
          <cell r="E702" t="str">
            <v>MD Industrial Distillate Fuel</v>
          </cell>
          <cell r="F702">
            <v>11994</v>
          </cell>
          <cell r="G702">
            <v>10490</v>
          </cell>
          <cell r="H702">
            <v>9536</v>
          </cell>
          <cell r="I702">
            <v>11102</v>
          </cell>
          <cell r="J702">
            <v>10987</v>
          </cell>
          <cell r="K702">
            <v>10112</v>
          </cell>
          <cell r="L702">
            <v>11974</v>
          </cell>
          <cell r="M702">
            <v>9956</v>
          </cell>
          <cell r="N702">
            <v>15843</v>
          </cell>
          <cell r="O702">
            <v>13769</v>
          </cell>
          <cell r="P702">
            <v>12275</v>
          </cell>
          <cell r="Q702">
            <v>13581</v>
          </cell>
          <cell r="R702">
            <v>10281</v>
          </cell>
          <cell r="S702">
            <v>11909</v>
          </cell>
          <cell r="T702">
            <v>11969</v>
          </cell>
          <cell r="U702">
            <v>11997</v>
          </cell>
          <cell r="V702">
            <v>12399</v>
          </cell>
          <cell r="W702">
            <v>8918</v>
          </cell>
          <cell r="X702">
            <v>9958</v>
          </cell>
          <cell r="Y702">
            <v>6814</v>
          </cell>
          <cell r="Z702">
            <v>6191</v>
          </cell>
          <cell r="AA702">
            <v>7338</v>
          </cell>
          <cell r="AB702">
            <v>6927</v>
          </cell>
          <cell r="AC702">
            <v>5564</v>
          </cell>
          <cell r="AD702">
            <v>6736</v>
          </cell>
          <cell r="AE702">
            <v>6452</v>
          </cell>
        </row>
        <row r="703">
          <cell r="E703" t="str">
            <v>ME Industrial Distillate Fuel</v>
          </cell>
          <cell r="F703">
            <v>4901</v>
          </cell>
          <cell r="G703">
            <v>5248</v>
          </cell>
          <cell r="H703">
            <v>5094</v>
          </cell>
          <cell r="I703">
            <v>7818</v>
          </cell>
          <cell r="J703">
            <v>9163</v>
          </cell>
          <cell r="K703">
            <v>6991</v>
          </cell>
          <cell r="L703">
            <v>7773</v>
          </cell>
          <cell r="M703">
            <v>7290</v>
          </cell>
          <cell r="N703">
            <v>7869</v>
          </cell>
          <cell r="O703">
            <v>6011</v>
          </cell>
          <cell r="P703">
            <v>5641</v>
          </cell>
          <cell r="Q703">
            <v>4642</v>
          </cell>
          <cell r="R703">
            <v>4762</v>
          </cell>
          <cell r="S703">
            <v>7545</v>
          </cell>
          <cell r="T703">
            <v>8637</v>
          </cell>
          <cell r="U703">
            <v>6161</v>
          </cell>
          <cell r="V703">
            <v>4758</v>
          </cell>
          <cell r="W703">
            <v>5494</v>
          </cell>
          <cell r="X703">
            <v>6366</v>
          </cell>
          <cell r="Y703">
            <v>4975</v>
          </cell>
          <cell r="Z703">
            <v>4932</v>
          </cell>
          <cell r="AA703">
            <v>5439</v>
          </cell>
          <cell r="AB703">
            <v>5253</v>
          </cell>
          <cell r="AC703">
            <v>3381</v>
          </cell>
          <cell r="AD703">
            <v>3423</v>
          </cell>
          <cell r="AE703">
            <v>3988</v>
          </cell>
        </row>
        <row r="704">
          <cell r="E704" t="str">
            <v>MI Industrial Distillate Fuel</v>
          </cell>
          <cell r="F704">
            <v>23051</v>
          </cell>
          <cell r="G704">
            <v>26591</v>
          </cell>
          <cell r="H704">
            <v>26750</v>
          </cell>
          <cell r="I704">
            <v>26227</v>
          </cell>
          <cell r="J704">
            <v>25061</v>
          </cell>
          <cell r="K704">
            <v>20119</v>
          </cell>
          <cell r="L704">
            <v>22636</v>
          </cell>
          <cell r="M704">
            <v>23201</v>
          </cell>
          <cell r="N704">
            <v>23988</v>
          </cell>
          <cell r="O704">
            <v>28566</v>
          </cell>
          <cell r="P704">
            <v>23598</v>
          </cell>
          <cell r="Q704">
            <v>20333</v>
          </cell>
          <cell r="R704">
            <v>16100</v>
          </cell>
          <cell r="S704">
            <v>18792</v>
          </cell>
          <cell r="T704">
            <v>21241</v>
          </cell>
          <cell r="U704">
            <v>20216</v>
          </cell>
          <cell r="V704">
            <v>17524</v>
          </cell>
          <cell r="W704">
            <v>18242</v>
          </cell>
          <cell r="X704">
            <v>19739</v>
          </cell>
          <cell r="Y704">
            <v>17870</v>
          </cell>
          <cell r="Z704">
            <v>18623</v>
          </cell>
          <cell r="AA704">
            <v>18525</v>
          </cell>
          <cell r="AB704">
            <v>16302</v>
          </cell>
          <cell r="AC704">
            <v>19163</v>
          </cell>
          <cell r="AD704">
            <v>18305</v>
          </cell>
          <cell r="AE704">
            <v>21937</v>
          </cell>
        </row>
        <row r="705">
          <cell r="E705" t="str">
            <v>MN Industrial Distillate Fuel</v>
          </cell>
          <cell r="F705">
            <v>31937</v>
          </cell>
          <cell r="G705">
            <v>32609</v>
          </cell>
          <cell r="H705">
            <v>35791</v>
          </cell>
          <cell r="I705">
            <v>33697</v>
          </cell>
          <cell r="J705">
            <v>33992</v>
          </cell>
          <cell r="K705">
            <v>35102</v>
          </cell>
          <cell r="L705">
            <v>37889</v>
          </cell>
          <cell r="M705">
            <v>37271</v>
          </cell>
          <cell r="N705">
            <v>36647</v>
          </cell>
          <cell r="O705">
            <v>30791</v>
          </cell>
          <cell r="P705">
            <v>28264</v>
          </cell>
          <cell r="Q705">
            <v>29991</v>
          </cell>
          <cell r="R705">
            <v>29152</v>
          </cell>
          <cell r="S705">
            <v>32681</v>
          </cell>
          <cell r="T705">
            <v>34058</v>
          </cell>
          <cell r="U705">
            <v>33404</v>
          </cell>
          <cell r="V705">
            <v>30732</v>
          </cell>
          <cell r="W705">
            <v>29789</v>
          </cell>
          <cell r="X705">
            <v>34777</v>
          </cell>
          <cell r="Y705">
            <v>31316</v>
          </cell>
          <cell r="Z705">
            <v>38833</v>
          </cell>
          <cell r="AA705">
            <v>39124</v>
          </cell>
          <cell r="AB705">
            <v>39323</v>
          </cell>
          <cell r="AC705">
            <v>40844</v>
          </cell>
          <cell r="AD705">
            <v>41617</v>
          </cell>
          <cell r="AE705">
            <v>35418</v>
          </cell>
        </row>
        <row r="706">
          <cell r="E706" t="str">
            <v>MO Industrial Distillate Fuel</v>
          </cell>
          <cell r="F706">
            <v>20353</v>
          </cell>
          <cell r="G706">
            <v>17125</v>
          </cell>
          <cell r="H706">
            <v>18828</v>
          </cell>
          <cell r="I706">
            <v>16381</v>
          </cell>
          <cell r="J706">
            <v>18456</v>
          </cell>
          <cell r="K706">
            <v>17564</v>
          </cell>
          <cell r="L706">
            <v>18513</v>
          </cell>
          <cell r="M706">
            <v>20663</v>
          </cell>
          <cell r="N706">
            <v>22023</v>
          </cell>
          <cell r="O706">
            <v>28334</v>
          </cell>
          <cell r="P706">
            <v>21190</v>
          </cell>
          <cell r="Q706">
            <v>24024</v>
          </cell>
          <cell r="R706">
            <v>26923</v>
          </cell>
          <cell r="S706">
            <v>28499</v>
          </cell>
          <cell r="T706">
            <v>33591</v>
          </cell>
          <cell r="U706">
            <v>30796</v>
          </cell>
          <cell r="V706">
            <v>30102</v>
          </cell>
          <cell r="W706">
            <v>33571</v>
          </cell>
          <cell r="X706">
            <v>29108</v>
          </cell>
          <cell r="Y706">
            <v>23747</v>
          </cell>
          <cell r="Z706">
            <v>24277</v>
          </cell>
          <cell r="AA706">
            <v>21758</v>
          </cell>
          <cell r="AB706">
            <v>21522</v>
          </cell>
          <cell r="AC706">
            <v>21412</v>
          </cell>
          <cell r="AD706">
            <v>23757</v>
          </cell>
          <cell r="AE706">
            <v>25869</v>
          </cell>
        </row>
        <row r="707">
          <cell r="E707" t="str">
            <v>MS Industrial Distillate Fuel</v>
          </cell>
          <cell r="F707">
            <v>22429</v>
          </cell>
          <cell r="G707">
            <v>21203</v>
          </cell>
          <cell r="H707">
            <v>19071</v>
          </cell>
          <cell r="I707">
            <v>18272</v>
          </cell>
          <cell r="J707">
            <v>21081</v>
          </cell>
          <cell r="K707">
            <v>22586</v>
          </cell>
          <cell r="L707">
            <v>22453</v>
          </cell>
          <cell r="M707">
            <v>27023</v>
          </cell>
          <cell r="N707">
            <v>23571</v>
          </cell>
          <cell r="O707">
            <v>22846</v>
          </cell>
          <cell r="P707">
            <v>19060</v>
          </cell>
          <cell r="Q707">
            <v>21528</v>
          </cell>
          <cell r="R707">
            <v>20350</v>
          </cell>
          <cell r="S707">
            <v>19461</v>
          </cell>
          <cell r="T707">
            <v>24290</v>
          </cell>
          <cell r="U707">
            <v>18547</v>
          </cell>
          <cell r="V707">
            <v>16507</v>
          </cell>
          <cell r="W707">
            <v>18005</v>
          </cell>
          <cell r="X707">
            <v>16511</v>
          </cell>
          <cell r="Y707">
            <v>12023</v>
          </cell>
          <cell r="Z707">
            <v>14014</v>
          </cell>
          <cell r="AA707">
            <v>13396</v>
          </cell>
          <cell r="AB707">
            <v>18662</v>
          </cell>
          <cell r="AC707">
            <v>19944</v>
          </cell>
          <cell r="AD707">
            <v>18995</v>
          </cell>
          <cell r="AE707">
            <v>14497</v>
          </cell>
        </row>
        <row r="708">
          <cell r="E708" t="str">
            <v>MT Industrial Distillate Fuel</v>
          </cell>
          <cell r="F708">
            <v>16184</v>
          </cell>
          <cell r="G708">
            <v>16709</v>
          </cell>
          <cell r="H708">
            <v>12470</v>
          </cell>
          <cell r="I708">
            <v>14004</v>
          </cell>
          <cell r="J708">
            <v>11160</v>
          </cell>
          <cell r="K708">
            <v>13287</v>
          </cell>
          <cell r="L708">
            <v>14951</v>
          </cell>
          <cell r="M708">
            <v>14095</v>
          </cell>
          <cell r="N708">
            <v>11375</v>
          </cell>
          <cell r="O708">
            <v>11534</v>
          </cell>
          <cell r="P708">
            <v>11079</v>
          </cell>
          <cell r="Q708">
            <v>11099</v>
          </cell>
          <cell r="R708">
            <v>10717</v>
          </cell>
          <cell r="S708">
            <v>14588</v>
          </cell>
          <cell r="T708">
            <v>18835</v>
          </cell>
          <cell r="U708">
            <v>20471</v>
          </cell>
          <cell r="V708">
            <v>21315</v>
          </cell>
          <cell r="W708">
            <v>25879</v>
          </cell>
          <cell r="X708">
            <v>24989</v>
          </cell>
          <cell r="Y708">
            <v>21965</v>
          </cell>
          <cell r="Z708">
            <v>12415</v>
          </cell>
          <cell r="AA708">
            <v>13695</v>
          </cell>
          <cell r="AB708">
            <v>14818</v>
          </cell>
          <cell r="AC708">
            <v>14947</v>
          </cell>
          <cell r="AD708">
            <v>13933</v>
          </cell>
          <cell r="AE708">
            <v>9565</v>
          </cell>
        </row>
        <row r="709">
          <cell r="E709" t="str">
            <v>NC Industrial Distillate Fuel</v>
          </cell>
          <cell r="F709">
            <v>20197</v>
          </cell>
          <cell r="G709">
            <v>20075</v>
          </cell>
          <cell r="H709">
            <v>21705</v>
          </cell>
          <cell r="I709">
            <v>19498</v>
          </cell>
          <cell r="J709">
            <v>20179</v>
          </cell>
          <cell r="K709">
            <v>27004</v>
          </cell>
          <cell r="L709">
            <v>25443</v>
          </cell>
          <cell r="M709">
            <v>23388</v>
          </cell>
          <cell r="N709">
            <v>28059</v>
          </cell>
          <cell r="O709">
            <v>22900</v>
          </cell>
          <cell r="P709">
            <v>24479</v>
          </cell>
          <cell r="Q709">
            <v>27210</v>
          </cell>
          <cell r="R709">
            <v>19849</v>
          </cell>
          <cell r="S709">
            <v>20584</v>
          </cell>
          <cell r="T709">
            <v>20266</v>
          </cell>
          <cell r="U709">
            <v>24854</v>
          </cell>
          <cell r="V709">
            <v>22710</v>
          </cell>
          <cell r="W709">
            <v>22689</v>
          </cell>
          <cell r="X709">
            <v>19471</v>
          </cell>
          <cell r="Y709">
            <v>17068</v>
          </cell>
          <cell r="Z709">
            <v>17388</v>
          </cell>
          <cell r="AA709">
            <v>17324</v>
          </cell>
          <cell r="AB709">
            <v>16820</v>
          </cell>
          <cell r="AC709">
            <v>19378</v>
          </cell>
          <cell r="AD709">
            <v>18569</v>
          </cell>
          <cell r="AE709">
            <v>19440</v>
          </cell>
        </row>
        <row r="710">
          <cell r="E710" t="str">
            <v>ND Industrial Distillate Fuel</v>
          </cell>
          <cell r="F710">
            <v>17569</v>
          </cell>
          <cell r="G710">
            <v>17801</v>
          </cell>
          <cell r="H710">
            <v>16989</v>
          </cell>
          <cell r="I710">
            <v>17254</v>
          </cell>
          <cell r="J710">
            <v>17141</v>
          </cell>
          <cell r="K710">
            <v>17619</v>
          </cell>
          <cell r="L710">
            <v>16947</v>
          </cell>
          <cell r="M710">
            <v>15205</v>
          </cell>
          <cell r="N710">
            <v>14913</v>
          </cell>
          <cell r="O710">
            <v>13747</v>
          </cell>
          <cell r="P710">
            <v>16035</v>
          </cell>
          <cell r="Q710">
            <v>19901</v>
          </cell>
          <cell r="R710">
            <v>16518</v>
          </cell>
          <cell r="S710">
            <v>16766</v>
          </cell>
          <cell r="T710">
            <v>20551</v>
          </cell>
          <cell r="U710">
            <v>21797</v>
          </cell>
          <cell r="V710">
            <v>21977</v>
          </cell>
          <cell r="W710">
            <v>22389</v>
          </cell>
          <cell r="X710">
            <v>29005</v>
          </cell>
          <cell r="Y710">
            <v>22789</v>
          </cell>
          <cell r="Z710">
            <v>35186</v>
          </cell>
          <cell r="AA710">
            <v>50001</v>
          </cell>
          <cell r="AB710">
            <v>55452</v>
          </cell>
          <cell r="AC710">
            <v>64142</v>
          </cell>
          <cell r="AD710">
            <v>71312</v>
          </cell>
          <cell r="AE710">
            <v>45422</v>
          </cell>
        </row>
        <row r="711">
          <cell r="E711" t="str">
            <v>NE Industrial Distillate Fuel</v>
          </cell>
          <cell r="F711">
            <v>28019</v>
          </cell>
          <cell r="G711">
            <v>27043</v>
          </cell>
          <cell r="H711">
            <v>28404</v>
          </cell>
          <cell r="I711">
            <v>28769</v>
          </cell>
          <cell r="J711">
            <v>31185</v>
          </cell>
          <cell r="K711">
            <v>27631</v>
          </cell>
          <cell r="L711">
            <v>26796</v>
          </cell>
          <cell r="M711">
            <v>27332</v>
          </cell>
          <cell r="N711">
            <v>29240</v>
          </cell>
          <cell r="O711">
            <v>24425</v>
          </cell>
          <cell r="P711">
            <v>26445</v>
          </cell>
          <cell r="Q711">
            <v>30085</v>
          </cell>
          <cell r="R711">
            <v>29177</v>
          </cell>
          <cell r="S711">
            <v>30856</v>
          </cell>
          <cell r="T711">
            <v>32134</v>
          </cell>
          <cell r="U711">
            <v>30384</v>
          </cell>
          <cell r="V711">
            <v>29987</v>
          </cell>
          <cell r="W711">
            <v>35357</v>
          </cell>
          <cell r="X711">
            <v>33774</v>
          </cell>
          <cell r="Y711">
            <v>25974</v>
          </cell>
          <cell r="Z711">
            <v>24235</v>
          </cell>
          <cell r="AA711">
            <v>23846</v>
          </cell>
          <cell r="AB711">
            <v>31779</v>
          </cell>
          <cell r="AC711">
            <v>27920</v>
          </cell>
          <cell r="AD711">
            <v>25971</v>
          </cell>
          <cell r="AE711">
            <v>26400</v>
          </cell>
        </row>
        <row r="712">
          <cell r="E712" t="str">
            <v>NH Industrial Distillate Fuel</v>
          </cell>
          <cell r="F712">
            <v>3012</v>
          </cell>
          <cell r="G712">
            <v>3010</v>
          </cell>
          <cell r="H712">
            <v>3389</v>
          </cell>
          <cell r="I712">
            <v>2628</v>
          </cell>
          <cell r="J712">
            <v>2364</v>
          </cell>
          <cell r="K712">
            <v>2520</v>
          </cell>
          <cell r="L712">
            <v>2289</v>
          </cell>
          <cell r="M712">
            <v>1810</v>
          </cell>
          <cell r="N712">
            <v>2176</v>
          </cell>
          <cell r="O712">
            <v>2729</v>
          </cell>
          <cell r="P712">
            <v>3376</v>
          </cell>
          <cell r="Q712">
            <v>3695</v>
          </cell>
          <cell r="R712">
            <v>3604</v>
          </cell>
          <cell r="S712">
            <v>4340</v>
          </cell>
          <cell r="T712">
            <v>4510</v>
          </cell>
          <cell r="U712">
            <v>4557</v>
          </cell>
          <cell r="V712">
            <v>3557</v>
          </cell>
          <cell r="W712">
            <v>2836</v>
          </cell>
          <cell r="X712">
            <v>3596</v>
          </cell>
          <cell r="Y712">
            <v>3357</v>
          </cell>
          <cell r="Z712">
            <v>2727</v>
          </cell>
          <cell r="AA712">
            <v>2472</v>
          </cell>
          <cell r="AB712">
            <v>2254</v>
          </cell>
          <cell r="AC712">
            <v>2792</v>
          </cell>
          <cell r="AD712">
            <v>3226</v>
          </cell>
          <cell r="AE712">
            <v>2283</v>
          </cell>
        </row>
        <row r="713">
          <cell r="E713" t="str">
            <v>NJ Industrial Distillate Fuel</v>
          </cell>
          <cell r="F713">
            <v>20116</v>
          </cell>
          <cell r="G713">
            <v>17054</v>
          </cell>
          <cell r="H713">
            <v>13555</v>
          </cell>
          <cell r="I713">
            <v>12887</v>
          </cell>
          <cell r="J713">
            <v>14423</v>
          </cell>
          <cell r="K713">
            <v>11608</v>
          </cell>
          <cell r="L713">
            <v>11213</v>
          </cell>
          <cell r="M713">
            <v>10411</v>
          </cell>
          <cell r="N713">
            <v>11651</v>
          </cell>
          <cell r="O713">
            <v>12082</v>
          </cell>
          <cell r="P713">
            <v>10447</v>
          </cell>
          <cell r="Q713">
            <v>14163</v>
          </cell>
          <cell r="R713">
            <v>12505</v>
          </cell>
          <cell r="S713">
            <v>12520</v>
          </cell>
          <cell r="T713">
            <v>18239</v>
          </cell>
          <cell r="U713">
            <v>11389</v>
          </cell>
          <cell r="V713">
            <v>12944</v>
          </cell>
          <cell r="W713">
            <v>11434</v>
          </cell>
          <cell r="X713">
            <v>10622</v>
          </cell>
          <cell r="Y713">
            <v>11332</v>
          </cell>
          <cell r="Z713">
            <v>9805</v>
          </cell>
          <cell r="AA713">
            <v>12117</v>
          </cell>
          <cell r="AB713">
            <v>10970</v>
          </cell>
          <cell r="AC713">
            <v>9480</v>
          </cell>
          <cell r="AD713">
            <v>12027</v>
          </cell>
          <cell r="AE713">
            <v>12326</v>
          </cell>
        </row>
        <row r="714">
          <cell r="E714" t="str">
            <v>NM Industrial Distillate Fuel</v>
          </cell>
          <cell r="F714">
            <v>8658</v>
          </cell>
          <cell r="G714">
            <v>10384</v>
          </cell>
          <cell r="H714">
            <v>8390</v>
          </cell>
          <cell r="I714">
            <v>7372</v>
          </cell>
          <cell r="J714">
            <v>6305</v>
          </cell>
          <cell r="K714">
            <v>11099</v>
          </cell>
          <cell r="L714">
            <v>11777</v>
          </cell>
          <cell r="M714">
            <v>12107</v>
          </cell>
          <cell r="N714">
            <v>11032</v>
          </cell>
          <cell r="O714">
            <v>12654</v>
          </cell>
          <cell r="P714">
            <v>13215</v>
          </cell>
          <cell r="Q714">
            <v>12683</v>
          </cell>
          <cell r="R714">
            <v>12092</v>
          </cell>
          <cell r="S714">
            <v>13925</v>
          </cell>
          <cell r="T714">
            <v>13265</v>
          </cell>
          <cell r="U714">
            <v>11187</v>
          </cell>
          <cell r="V714">
            <v>12858</v>
          </cell>
          <cell r="W714">
            <v>13451</v>
          </cell>
          <cell r="X714">
            <v>13409</v>
          </cell>
          <cell r="Y714">
            <v>8608</v>
          </cell>
          <cell r="Z714">
            <v>9407</v>
          </cell>
          <cell r="AA714">
            <v>9375</v>
          </cell>
          <cell r="AB714">
            <v>11026</v>
          </cell>
          <cell r="AC714">
            <v>11676</v>
          </cell>
          <cell r="AD714">
            <v>14450</v>
          </cell>
          <cell r="AE714">
            <v>8813</v>
          </cell>
        </row>
        <row r="715">
          <cell r="E715" t="str">
            <v>NV Industrial Distillate Fuel</v>
          </cell>
          <cell r="F715">
            <v>16927</v>
          </cell>
          <cell r="G715">
            <v>17298</v>
          </cell>
          <cell r="H715">
            <v>19927</v>
          </cell>
          <cell r="I715">
            <v>22431</v>
          </cell>
          <cell r="J715">
            <v>22797</v>
          </cell>
          <cell r="K715">
            <v>20089</v>
          </cell>
          <cell r="L715">
            <v>23040</v>
          </cell>
          <cell r="M715">
            <v>23618</v>
          </cell>
          <cell r="N715">
            <v>18815</v>
          </cell>
          <cell r="O715">
            <v>15944</v>
          </cell>
          <cell r="P715">
            <v>16430</v>
          </cell>
          <cell r="Q715">
            <v>14720</v>
          </cell>
          <cell r="R715">
            <v>12866</v>
          </cell>
          <cell r="S715">
            <v>9655</v>
          </cell>
          <cell r="T715">
            <v>16172</v>
          </cell>
          <cell r="U715">
            <v>18450</v>
          </cell>
          <cell r="V715">
            <v>19574</v>
          </cell>
          <cell r="W715">
            <v>20683</v>
          </cell>
          <cell r="X715">
            <v>19238</v>
          </cell>
          <cell r="Y715">
            <v>20729</v>
          </cell>
          <cell r="Z715">
            <v>20666</v>
          </cell>
          <cell r="AA715">
            <v>10380</v>
          </cell>
          <cell r="AB715">
            <v>8940</v>
          </cell>
          <cell r="AC715">
            <v>10727</v>
          </cell>
          <cell r="AD715">
            <v>19163</v>
          </cell>
          <cell r="AE715">
            <v>3503</v>
          </cell>
        </row>
        <row r="716">
          <cell r="E716" t="str">
            <v>NY Industrial Distillate Fuel</v>
          </cell>
          <cell r="F716">
            <v>23724</v>
          </cell>
          <cell r="G716">
            <v>20517</v>
          </cell>
          <cell r="H716">
            <v>21109</v>
          </cell>
          <cell r="I716">
            <v>25145</v>
          </cell>
          <cell r="J716">
            <v>19853</v>
          </cell>
          <cell r="K716">
            <v>17872</v>
          </cell>
          <cell r="L716">
            <v>17769</v>
          </cell>
          <cell r="M716">
            <v>17006</v>
          </cell>
          <cell r="N716">
            <v>17550</v>
          </cell>
          <cell r="O716">
            <v>20022</v>
          </cell>
          <cell r="P716">
            <v>19116</v>
          </cell>
          <cell r="Q716">
            <v>17345</v>
          </cell>
          <cell r="R716">
            <v>16812</v>
          </cell>
          <cell r="S716">
            <v>17746</v>
          </cell>
          <cell r="T716">
            <v>20252</v>
          </cell>
          <cell r="U716">
            <v>19610</v>
          </cell>
          <cell r="V716">
            <v>20095</v>
          </cell>
          <cell r="W716">
            <v>20965</v>
          </cell>
          <cell r="X716">
            <v>19705</v>
          </cell>
          <cell r="Y716">
            <v>16942</v>
          </cell>
          <cell r="Z716">
            <v>13139</v>
          </cell>
          <cell r="AA716">
            <v>16218</v>
          </cell>
          <cell r="AB716">
            <v>14438</v>
          </cell>
          <cell r="AC716">
            <v>13118</v>
          </cell>
          <cell r="AD716">
            <v>11543</v>
          </cell>
          <cell r="AE716">
            <v>11713</v>
          </cell>
        </row>
        <row r="717">
          <cell r="E717" t="str">
            <v>OH Industrial Distillate Fuel</v>
          </cell>
          <cell r="F717">
            <v>34794</v>
          </cell>
          <cell r="G717">
            <v>30532</v>
          </cell>
          <cell r="H717">
            <v>36962</v>
          </cell>
          <cell r="I717">
            <v>38134</v>
          </cell>
          <cell r="J717">
            <v>37774</v>
          </cell>
          <cell r="K717">
            <v>34113</v>
          </cell>
          <cell r="L717">
            <v>32642</v>
          </cell>
          <cell r="M717">
            <v>33296</v>
          </cell>
          <cell r="N717">
            <v>31245</v>
          </cell>
          <cell r="O717">
            <v>30672</v>
          </cell>
          <cell r="P717">
            <v>28327</v>
          </cell>
          <cell r="Q717">
            <v>31834</v>
          </cell>
          <cell r="R717">
            <v>31719</v>
          </cell>
          <cell r="S717">
            <v>37180</v>
          </cell>
          <cell r="T717">
            <v>38259</v>
          </cell>
          <cell r="U717">
            <v>35010</v>
          </cell>
          <cell r="V717">
            <v>34478</v>
          </cell>
          <cell r="W717">
            <v>34030</v>
          </cell>
          <cell r="X717">
            <v>36584</v>
          </cell>
          <cell r="Y717">
            <v>30525</v>
          </cell>
          <cell r="Z717">
            <v>34828</v>
          </cell>
          <cell r="AA717">
            <v>30018</v>
          </cell>
          <cell r="AB717">
            <v>34745</v>
          </cell>
          <cell r="AC717">
            <v>34340</v>
          </cell>
          <cell r="AD717">
            <v>37414</v>
          </cell>
          <cell r="AE717">
            <v>35502</v>
          </cell>
        </row>
        <row r="718">
          <cell r="E718" t="str">
            <v>OK Industrial Distillate Fuel</v>
          </cell>
          <cell r="F718">
            <v>20921</v>
          </cell>
          <cell r="G718">
            <v>18597</v>
          </cell>
          <cell r="H718">
            <v>24276</v>
          </cell>
          <cell r="I718">
            <v>18322</v>
          </cell>
          <cell r="J718">
            <v>18464</v>
          </cell>
          <cell r="K718">
            <v>16721</v>
          </cell>
          <cell r="L718">
            <v>19719</v>
          </cell>
          <cell r="M718">
            <v>20152</v>
          </cell>
          <cell r="N718">
            <v>19372</v>
          </cell>
          <cell r="O718">
            <v>16996</v>
          </cell>
          <cell r="P718">
            <v>19441</v>
          </cell>
          <cell r="Q718">
            <v>21931</v>
          </cell>
          <cell r="R718">
            <v>20129</v>
          </cell>
          <cell r="S718">
            <v>21928</v>
          </cell>
          <cell r="T718">
            <v>21206</v>
          </cell>
          <cell r="U718">
            <v>20064</v>
          </cell>
          <cell r="V718">
            <v>22036</v>
          </cell>
          <cell r="W718">
            <v>23786</v>
          </cell>
          <cell r="X718">
            <v>23989</v>
          </cell>
          <cell r="Y718">
            <v>12203</v>
          </cell>
          <cell r="Z718">
            <v>15058</v>
          </cell>
          <cell r="AA718">
            <v>14714</v>
          </cell>
          <cell r="AB718">
            <v>25892</v>
          </cell>
          <cell r="AC718">
            <v>26169</v>
          </cell>
          <cell r="AD718">
            <v>33145</v>
          </cell>
          <cell r="AE718">
            <v>21877</v>
          </cell>
        </row>
        <row r="719">
          <cell r="E719" t="str">
            <v>OR Industrial Distillate Fuel</v>
          </cell>
          <cell r="F719">
            <v>14776</v>
          </cell>
          <cell r="G719">
            <v>13282</v>
          </cell>
          <cell r="H719">
            <v>15081</v>
          </cell>
          <cell r="I719">
            <v>21020</v>
          </cell>
          <cell r="J719">
            <v>18831</v>
          </cell>
          <cell r="K719">
            <v>20695</v>
          </cell>
          <cell r="L719">
            <v>14860</v>
          </cell>
          <cell r="M719">
            <v>16373</v>
          </cell>
          <cell r="N719">
            <v>15320</v>
          </cell>
          <cell r="O719">
            <v>15822</v>
          </cell>
          <cell r="P719">
            <v>20962</v>
          </cell>
          <cell r="Q719">
            <v>17572</v>
          </cell>
          <cell r="R719">
            <v>17159</v>
          </cell>
          <cell r="S719">
            <v>11657</v>
          </cell>
          <cell r="T719">
            <v>12898</v>
          </cell>
          <cell r="U719">
            <v>10729</v>
          </cell>
          <cell r="V719">
            <v>10787</v>
          </cell>
          <cell r="W719">
            <v>9687</v>
          </cell>
          <cell r="X719">
            <v>12446</v>
          </cell>
          <cell r="Y719">
            <v>12065</v>
          </cell>
          <cell r="Z719">
            <v>11671</v>
          </cell>
          <cell r="AA719">
            <v>14694</v>
          </cell>
          <cell r="AB719">
            <v>14578</v>
          </cell>
          <cell r="AC719">
            <v>11730</v>
          </cell>
          <cell r="AD719">
            <v>14254</v>
          </cell>
          <cell r="AE719">
            <v>14393</v>
          </cell>
        </row>
        <row r="720">
          <cell r="E720" t="str">
            <v>PA Industrial Distillate Fuel</v>
          </cell>
          <cell r="F720">
            <v>43621</v>
          </cell>
          <cell r="G720">
            <v>36100</v>
          </cell>
          <cell r="H720">
            <v>42398</v>
          </cell>
          <cell r="I720">
            <v>37905</v>
          </cell>
          <cell r="J720">
            <v>33348</v>
          </cell>
          <cell r="K720">
            <v>25564</v>
          </cell>
          <cell r="L720">
            <v>25968</v>
          </cell>
          <cell r="M720">
            <v>24324</v>
          </cell>
          <cell r="N720">
            <v>23658</v>
          </cell>
          <cell r="O720">
            <v>29290</v>
          </cell>
          <cell r="P720">
            <v>32447</v>
          </cell>
          <cell r="Q720">
            <v>34899</v>
          </cell>
          <cell r="R720">
            <v>30575</v>
          </cell>
          <cell r="S720">
            <v>28414</v>
          </cell>
          <cell r="T720">
            <v>31683</v>
          </cell>
          <cell r="U720">
            <v>33055</v>
          </cell>
          <cell r="V720">
            <v>42322</v>
          </cell>
          <cell r="W720">
            <v>45390</v>
          </cell>
          <cell r="X720">
            <v>50721</v>
          </cell>
          <cell r="Y720">
            <v>31767</v>
          </cell>
          <cell r="Z720">
            <v>34100</v>
          </cell>
          <cell r="AA720">
            <v>40698</v>
          </cell>
          <cell r="AB720">
            <v>45459</v>
          </cell>
          <cell r="AC720">
            <v>50230</v>
          </cell>
          <cell r="AD720">
            <v>57244</v>
          </cell>
          <cell r="AE720">
            <v>51154</v>
          </cell>
        </row>
        <row r="721">
          <cell r="E721" t="str">
            <v>RI Industrial Distillate Fuel</v>
          </cell>
          <cell r="F721">
            <v>1624</v>
          </cell>
          <cell r="G721">
            <v>1545</v>
          </cell>
          <cell r="H721">
            <v>1908</v>
          </cell>
          <cell r="I721">
            <v>1795</v>
          </cell>
          <cell r="J721">
            <v>1978</v>
          </cell>
          <cell r="K721">
            <v>1630</v>
          </cell>
          <cell r="L721">
            <v>1708</v>
          </cell>
          <cell r="M721">
            <v>1991</v>
          </cell>
          <cell r="N721">
            <v>1448</v>
          </cell>
          <cell r="O721">
            <v>1365</v>
          </cell>
          <cell r="P721">
            <v>961</v>
          </cell>
          <cell r="Q721">
            <v>698</v>
          </cell>
          <cell r="R721">
            <v>881</v>
          </cell>
          <cell r="S721">
            <v>1416</v>
          </cell>
          <cell r="T721">
            <v>1458</v>
          </cell>
          <cell r="U721">
            <v>1187</v>
          </cell>
          <cell r="V721">
            <v>1252</v>
          </cell>
          <cell r="W721">
            <v>946</v>
          </cell>
          <cell r="X721">
            <v>557</v>
          </cell>
          <cell r="Y721">
            <v>937</v>
          </cell>
          <cell r="Z721">
            <v>859</v>
          </cell>
          <cell r="AA721">
            <v>715</v>
          </cell>
          <cell r="AB721">
            <v>586</v>
          </cell>
          <cell r="AC721">
            <v>499</v>
          </cell>
          <cell r="AD721">
            <v>664</v>
          </cell>
          <cell r="AE721">
            <v>546</v>
          </cell>
        </row>
        <row r="722">
          <cell r="E722" t="str">
            <v>SC Industrial Distillate Fuel</v>
          </cell>
          <cell r="F722">
            <v>13495</v>
          </cell>
          <cell r="G722">
            <v>14171</v>
          </cell>
          <cell r="H722">
            <v>12049</v>
          </cell>
          <cell r="I722">
            <v>9719</v>
          </cell>
          <cell r="J722">
            <v>8672</v>
          </cell>
          <cell r="K722">
            <v>11080</v>
          </cell>
          <cell r="L722">
            <v>12365</v>
          </cell>
          <cell r="M722">
            <v>11271</v>
          </cell>
          <cell r="N722">
            <v>11810</v>
          </cell>
          <cell r="O722">
            <v>12744</v>
          </cell>
          <cell r="P722">
            <v>13045</v>
          </cell>
          <cell r="Q722">
            <v>14302</v>
          </cell>
          <cell r="R722">
            <v>13577</v>
          </cell>
          <cell r="S722">
            <v>13908</v>
          </cell>
          <cell r="T722">
            <v>15195</v>
          </cell>
          <cell r="U722">
            <v>17866</v>
          </cell>
          <cell r="V722">
            <v>14698</v>
          </cell>
          <cell r="W722">
            <v>13222</v>
          </cell>
          <cell r="X722">
            <v>12871</v>
          </cell>
          <cell r="Y722">
            <v>9650</v>
          </cell>
          <cell r="Z722">
            <v>8490</v>
          </cell>
          <cell r="AA722">
            <v>8153</v>
          </cell>
          <cell r="AB722">
            <v>9798</v>
          </cell>
          <cell r="AC722">
            <v>6816</v>
          </cell>
          <cell r="AD722">
            <v>8591</v>
          </cell>
          <cell r="AE722">
            <v>9331</v>
          </cell>
        </row>
        <row r="723">
          <cell r="E723" t="str">
            <v>SD Industrial Distillate Fuel</v>
          </cell>
          <cell r="F723">
            <v>13845</v>
          </cell>
          <cell r="G723">
            <v>13596</v>
          </cell>
          <cell r="H723">
            <v>12603</v>
          </cell>
          <cell r="I723">
            <v>14740</v>
          </cell>
          <cell r="J723">
            <v>14969</v>
          </cell>
          <cell r="K723">
            <v>12815</v>
          </cell>
          <cell r="L723">
            <v>13296</v>
          </cell>
          <cell r="M723">
            <v>11961</v>
          </cell>
          <cell r="N723">
            <v>11129</v>
          </cell>
          <cell r="O723">
            <v>11846</v>
          </cell>
          <cell r="P723">
            <v>11228</v>
          </cell>
          <cell r="Q723">
            <v>11512</v>
          </cell>
          <cell r="R723">
            <v>10332</v>
          </cell>
          <cell r="S723">
            <v>10198</v>
          </cell>
          <cell r="T723">
            <v>10171</v>
          </cell>
          <cell r="U723">
            <v>10495</v>
          </cell>
          <cell r="V723">
            <v>9840</v>
          </cell>
          <cell r="W723">
            <v>12190</v>
          </cell>
          <cell r="X723">
            <v>11064</v>
          </cell>
          <cell r="Y723">
            <v>11252</v>
          </cell>
          <cell r="Z723">
            <v>10136</v>
          </cell>
          <cell r="AA723">
            <v>13105</v>
          </cell>
          <cell r="AB723">
            <v>11339</v>
          </cell>
          <cell r="AC723">
            <v>12764</v>
          </cell>
          <cell r="AD723">
            <v>10874</v>
          </cell>
          <cell r="AE723">
            <v>11108</v>
          </cell>
        </row>
        <row r="724">
          <cell r="E724" t="str">
            <v>TN Industrial Distillate Fuel</v>
          </cell>
          <cell r="F724">
            <v>19799</v>
          </cell>
          <cell r="G724">
            <v>15703</v>
          </cell>
          <cell r="H724">
            <v>21148</v>
          </cell>
          <cell r="I724">
            <v>19807</v>
          </cell>
          <cell r="J724">
            <v>19855</v>
          </cell>
          <cell r="K724">
            <v>21432</v>
          </cell>
          <cell r="L724">
            <v>21724</v>
          </cell>
          <cell r="M724">
            <v>25219</v>
          </cell>
          <cell r="N724">
            <v>23146</v>
          </cell>
          <cell r="O724">
            <v>15401</v>
          </cell>
          <cell r="P724">
            <v>14215</v>
          </cell>
          <cell r="Q724">
            <v>15248</v>
          </cell>
          <cell r="R724">
            <v>12901</v>
          </cell>
          <cell r="S724">
            <v>17819</v>
          </cell>
          <cell r="T724">
            <v>20582</v>
          </cell>
          <cell r="U724">
            <v>23537</v>
          </cell>
          <cell r="V724">
            <v>19921</v>
          </cell>
          <cell r="W724">
            <v>20641</v>
          </cell>
          <cell r="X724">
            <v>16691</v>
          </cell>
          <cell r="Y724">
            <v>9786</v>
          </cell>
          <cell r="Z724">
            <v>12109</v>
          </cell>
          <cell r="AA724">
            <v>11007</v>
          </cell>
          <cell r="AB724">
            <v>11586</v>
          </cell>
          <cell r="AC724">
            <v>11009</v>
          </cell>
          <cell r="AD724">
            <v>12299</v>
          </cell>
          <cell r="AE724">
            <v>10975</v>
          </cell>
        </row>
        <row r="725">
          <cell r="E725" t="str">
            <v>TX Industrial Distillate Fuel</v>
          </cell>
          <cell r="F725">
            <v>102476</v>
          </cell>
          <cell r="G725">
            <v>101545</v>
          </cell>
          <cell r="H725">
            <v>101183</v>
          </cell>
          <cell r="I725">
            <v>108620</v>
          </cell>
          <cell r="J725">
            <v>96606</v>
          </cell>
          <cell r="K725">
            <v>116168</v>
          </cell>
          <cell r="L725">
            <v>134935</v>
          </cell>
          <cell r="M725">
            <v>127419</v>
          </cell>
          <cell r="N725">
            <v>138696</v>
          </cell>
          <cell r="O725">
            <v>124948</v>
          </cell>
          <cell r="P725">
            <v>123316</v>
          </cell>
          <cell r="Q725">
            <v>121590</v>
          </cell>
          <cell r="R725">
            <v>114690</v>
          </cell>
          <cell r="S725">
            <v>113978</v>
          </cell>
          <cell r="T725">
            <v>98165</v>
          </cell>
          <cell r="U725">
            <v>116540</v>
          </cell>
          <cell r="V725">
            <v>117651</v>
          </cell>
          <cell r="W725">
            <v>130615</v>
          </cell>
          <cell r="X725">
            <v>153075</v>
          </cell>
          <cell r="Y725">
            <v>114425</v>
          </cell>
          <cell r="Z725">
            <v>129037</v>
          </cell>
          <cell r="AA725">
            <v>175559</v>
          </cell>
          <cell r="AB725">
            <v>197215</v>
          </cell>
          <cell r="AC725">
            <v>188940</v>
          </cell>
          <cell r="AD725">
            <v>228328</v>
          </cell>
          <cell r="AE725">
            <v>158322</v>
          </cell>
        </row>
        <row r="726">
          <cell r="E726" t="str">
            <v>US Industrial Distillate Fuel</v>
          </cell>
          <cell r="F726">
            <v>1150484</v>
          </cell>
          <cell r="G726">
            <v>1077931</v>
          </cell>
          <cell r="H726">
            <v>1107068</v>
          </cell>
          <cell r="I726">
            <v>1116843</v>
          </cell>
          <cell r="J726">
            <v>1109550</v>
          </cell>
          <cell r="K726">
            <v>1130029</v>
          </cell>
          <cell r="L726">
            <v>1185859</v>
          </cell>
          <cell r="M726">
            <v>1202020</v>
          </cell>
          <cell r="N726">
            <v>1210213</v>
          </cell>
          <cell r="O726">
            <v>1185928</v>
          </cell>
          <cell r="P726">
            <v>1199109</v>
          </cell>
          <cell r="Q726">
            <v>1298523</v>
          </cell>
          <cell r="R726">
            <v>1203078</v>
          </cell>
          <cell r="S726">
            <v>1169461</v>
          </cell>
          <cell r="T726">
            <v>1212961</v>
          </cell>
          <cell r="U726">
            <v>1262041</v>
          </cell>
          <cell r="V726">
            <v>1258083</v>
          </cell>
          <cell r="W726">
            <v>1255986</v>
          </cell>
          <cell r="X726">
            <v>1348101</v>
          </cell>
          <cell r="Y726">
            <v>1073312</v>
          </cell>
          <cell r="Z726">
            <v>1153134</v>
          </cell>
          <cell r="AA726">
            <v>1235579</v>
          </cell>
          <cell r="AB726">
            <v>1270820</v>
          </cell>
          <cell r="AC726">
            <v>1265301</v>
          </cell>
          <cell r="AD726">
            <v>1364850</v>
          </cell>
          <cell r="AE726">
            <v>1168820</v>
          </cell>
        </row>
        <row r="727">
          <cell r="E727" t="str">
            <v>UT Industrial Distillate Fuel</v>
          </cell>
          <cell r="F727">
            <v>8855</v>
          </cell>
          <cell r="G727">
            <v>8880</v>
          </cell>
          <cell r="H727">
            <v>9379</v>
          </cell>
          <cell r="I727">
            <v>9354</v>
          </cell>
          <cell r="J727">
            <v>8768</v>
          </cell>
          <cell r="K727">
            <v>8047</v>
          </cell>
          <cell r="L727">
            <v>7917</v>
          </cell>
          <cell r="M727">
            <v>10496</v>
          </cell>
          <cell r="N727">
            <v>12735</v>
          </cell>
          <cell r="O727">
            <v>10375</v>
          </cell>
          <cell r="P727">
            <v>10065</v>
          </cell>
          <cell r="Q727">
            <v>10485</v>
          </cell>
          <cell r="R727">
            <v>10584</v>
          </cell>
          <cell r="S727">
            <v>14392</v>
          </cell>
          <cell r="T727">
            <v>12187</v>
          </cell>
          <cell r="U727">
            <v>18921</v>
          </cell>
          <cell r="V727">
            <v>21373</v>
          </cell>
          <cell r="W727">
            <v>15311</v>
          </cell>
          <cell r="X727">
            <v>15329</v>
          </cell>
          <cell r="Y727">
            <v>11074</v>
          </cell>
          <cell r="Z727">
            <v>9103</v>
          </cell>
          <cell r="AA727">
            <v>12106</v>
          </cell>
          <cell r="AB727">
            <v>13424</v>
          </cell>
          <cell r="AC727">
            <v>16396</v>
          </cell>
          <cell r="AD727">
            <v>18440</v>
          </cell>
          <cell r="AE727">
            <v>13690</v>
          </cell>
        </row>
        <row r="728">
          <cell r="E728" t="str">
            <v>VA Industrial Distillate Fuel</v>
          </cell>
          <cell r="F728">
            <v>21118</v>
          </cell>
          <cell r="G728">
            <v>19797</v>
          </cell>
          <cell r="H728">
            <v>17114</v>
          </cell>
          <cell r="I728">
            <v>18402</v>
          </cell>
          <cell r="J728">
            <v>16033</v>
          </cell>
          <cell r="K728">
            <v>21307</v>
          </cell>
          <cell r="L728">
            <v>25413</v>
          </cell>
          <cell r="M728">
            <v>29083</v>
          </cell>
          <cell r="N728">
            <v>25785</v>
          </cell>
          <cell r="O728">
            <v>24900</v>
          </cell>
          <cell r="P728">
            <v>28262</v>
          </cell>
          <cell r="Q728">
            <v>29624</v>
          </cell>
          <cell r="R728">
            <v>26592</v>
          </cell>
          <cell r="S728">
            <v>34759</v>
          </cell>
          <cell r="T728">
            <v>39317</v>
          </cell>
          <cell r="U728">
            <v>41338</v>
          </cell>
          <cell r="V728">
            <v>39876</v>
          </cell>
          <cell r="W728">
            <v>41147</v>
          </cell>
          <cell r="X728">
            <v>39345</v>
          </cell>
          <cell r="Y728">
            <v>17970</v>
          </cell>
          <cell r="Z728">
            <v>13972</v>
          </cell>
          <cell r="AA728">
            <v>14509</v>
          </cell>
          <cell r="AB728">
            <v>16286</v>
          </cell>
          <cell r="AC728">
            <v>17021</v>
          </cell>
          <cell r="AD728">
            <v>17864</v>
          </cell>
          <cell r="AE728">
            <v>15368</v>
          </cell>
        </row>
        <row r="729">
          <cell r="E729" t="str">
            <v>VT Industrial Distillate Fuel</v>
          </cell>
          <cell r="F729">
            <v>3225</v>
          </cell>
          <cell r="G729">
            <v>3012</v>
          </cell>
          <cell r="H729">
            <v>3442</v>
          </cell>
          <cell r="I729">
            <v>3175</v>
          </cell>
          <cell r="J729">
            <v>2245</v>
          </cell>
          <cell r="K729">
            <v>1907</v>
          </cell>
          <cell r="L729">
            <v>1897</v>
          </cell>
          <cell r="M729">
            <v>2009</v>
          </cell>
          <cell r="N729">
            <v>2203</v>
          </cell>
          <cell r="O729">
            <v>2382</v>
          </cell>
          <cell r="P729">
            <v>2215</v>
          </cell>
          <cell r="Q729">
            <v>2128</v>
          </cell>
          <cell r="R729">
            <v>1966</v>
          </cell>
          <cell r="S729">
            <v>2589</v>
          </cell>
          <cell r="T729">
            <v>3412</v>
          </cell>
          <cell r="U729">
            <v>3258</v>
          </cell>
          <cell r="V729">
            <v>2956</v>
          </cell>
          <cell r="W729">
            <v>2291</v>
          </cell>
          <cell r="X729">
            <v>2999</v>
          </cell>
          <cell r="Y729">
            <v>3082</v>
          </cell>
          <cell r="Z729">
            <v>3182</v>
          </cell>
          <cell r="AA729">
            <v>3912</v>
          </cell>
          <cell r="AB729">
            <v>3509</v>
          </cell>
          <cell r="AC729">
            <v>2868</v>
          </cell>
          <cell r="AD729">
            <v>3111</v>
          </cell>
          <cell r="AE729">
            <v>3004</v>
          </cell>
        </row>
        <row r="730">
          <cell r="E730" t="str">
            <v>WA Industrial Distillate Fuel</v>
          </cell>
          <cell r="F730">
            <v>23161</v>
          </cell>
          <cell r="G730">
            <v>23104</v>
          </cell>
          <cell r="H730">
            <v>22614</v>
          </cell>
          <cell r="I730">
            <v>23071</v>
          </cell>
          <cell r="J730">
            <v>25844</v>
          </cell>
          <cell r="K730">
            <v>21674</v>
          </cell>
          <cell r="L730">
            <v>21535</v>
          </cell>
          <cell r="M730">
            <v>20074</v>
          </cell>
          <cell r="N730">
            <v>25018</v>
          </cell>
          <cell r="O730">
            <v>20992</v>
          </cell>
          <cell r="P730">
            <v>17185</v>
          </cell>
          <cell r="Q730">
            <v>20865</v>
          </cell>
          <cell r="R730">
            <v>18581</v>
          </cell>
          <cell r="S730">
            <v>17303</v>
          </cell>
          <cell r="T730">
            <v>14162</v>
          </cell>
          <cell r="U730">
            <v>16872</v>
          </cell>
          <cell r="V730">
            <v>21511</v>
          </cell>
          <cell r="W730">
            <v>22961</v>
          </cell>
          <cell r="X730">
            <v>28619</v>
          </cell>
          <cell r="Y730">
            <v>16397</v>
          </cell>
          <cell r="Z730">
            <v>17279</v>
          </cell>
          <cell r="AA730">
            <v>16898</v>
          </cell>
          <cell r="AB730">
            <v>14731</v>
          </cell>
          <cell r="AC730">
            <v>15046</v>
          </cell>
          <cell r="AD730">
            <v>14359</v>
          </cell>
          <cell r="AE730">
            <v>17963</v>
          </cell>
        </row>
        <row r="731">
          <cell r="E731" t="str">
            <v>WI Industrial Distillate Fuel</v>
          </cell>
          <cell r="F731">
            <v>24339</v>
          </cell>
          <cell r="G731">
            <v>23841</v>
          </cell>
          <cell r="H731">
            <v>24165</v>
          </cell>
          <cell r="I731">
            <v>27933</v>
          </cell>
          <cell r="J731">
            <v>26710</v>
          </cell>
          <cell r="K731">
            <v>23929</v>
          </cell>
          <cell r="L731">
            <v>27477</v>
          </cell>
          <cell r="M731">
            <v>26858</v>
          </cell>
          <cell r="N731">
            <v>26716</v>
          </cell>
          <cell r="O731">
            <v>40511</v>
          </cell>
          <cell r="P731">
            <v>48648</v>
          </cell>
          <cell r="Q731">
            <v>56597</v>
          </cell>
          <cell r="R731">
            <v>52025</v>
          </cell>
          <cell r="S731">
            <v>30202</v>
          </cell>
          <cell r="T731">
            <v>32455</v>
          </cell>
          <cell r="U731">
            <v>32847</v>
          </cell>
          <cell r="V731">
            <v>32324</v>
          </cell>
          <cell r="W731">
            <v>32794</v>
          </cell>
          <cell r="X731">
            <v>30732</v>
          </cell>
          <cell r="Y731">
            <v>21528</v>
          </cell>
          <cell r="Z731">
            <v>21227</v>
          </cell>
          <cell r="AA731">
            <v>22100</v>
          </cell>
          <cell r="AB731">
            <v>22809</v>
          </cell>
          <cell r="AC731">
            <v>25113</v>
          </cell>
          <cell r="AD731">
            <v>26127</v>
          </cell>
          <cell r="AE731">
            <v>25331</v>
          </cell>
        </row>
        <row r="732">
          <cell r="E732" t="str">
            <v>WV Industrial Distillate Fuel</v>
          </cell>
          <cell r="F732">
            <v>18480</v>
          </cell>
          <cell r="G732">
            <v>17393</v>
          </cell>
          <cell r="H732">
            <v>14844</v>
          </cell>
          <cell r="I732">
            <v>16953</v>
          </cell>
          <cell r="J732">
            <v>19179</v>
          </cell>
          <cell r="K732">
            <v>19291</v>
          </cell>
          <cell r="L732">
            <v>18285</v>
          </cell>
          <cell r="M732">
            <v>16540</v>
          </cell>
          <cell r="N732">
            <v>17735</v>
          </cell>
          <cell r="O732">
            <v>17691</v>
          </cell>
          <cell r="P732">
            <v>17091</v>
          </cell>
          <cell r="Q732">
            <v>18435</v>
          </cell>
          <cell r="R732">
            <v>35743</v>
          </cell>
          <cell r="S732">
            <v>19623</v>
          </cell>
          <cell r="T732">
            <v>20980</v>
          </cell>
          <cell r="U732">
            <v>24826</v>
          </cell>
          <cell r="V732">
            <v>30182</v>
          </cell>
          <cell r="W732">
            <v>30642</v>
          </cell>
          <cell r="X732">
            <v>34857</v>
          </cell>
          <cell r="Y732">
            <v>28065</v>
          </cell>
          <cell r="Z732">
            <v>28805</v>
          </cell>
          <cell r="AA732">
            <v>28157</v>
          </cell>
          <cell r="AB732">
            <v>26917</v>
          </cell>
          <cell r="AC732">
            <v>29648</v>
          </cell>
          <cell r="AD732">
            <v>29596</v>
          </cell>
          <cell r="AE732">
            <v>17653</v>
          </cell>
        </row>
        <row r="733">
          <cell r="E733" t="str">
            <v>WY Industrial Distillate Fuel</v>
          </cell>
          <cell r="F733">
            <v>13373</v>
          </cell>
          <cell r="G733">
            <v>12481</v>
          </cell>
          <cell r="H733">
            <v>13083</v>
          </cell>
          <cell r="I733">
            <v>14012</v>
          </cell>
          <cell r="J733">
            <v>13559</v>
          </cell>
          <cell r="K733">
            <v>11044</v>
          </cell>
          <cell r="L733">
            <v>13273</v>
          </cell>
          <cell r="M733">
            <v>16362</v>
          </cell>
          <cell r="N733">
            <v>16523</v>
          </cell>
          <cell r="O733">
            <v>18733</v>
          </cell>
          <cell r="P733">
            <v>19611</v>
          </cell>
          <cell r="Q733">
            <v>25259</v>
          </cell>
          <cell r="R733">
            <v>24080</v>
          </cell>
          <cell r="S733">
            <v>19292</v>
          </cell>
          <cell r="T733">
            <v>19551</v>
          </cell>
          <cell r="U733">
            <v>18226</v>
          </cell>
          <cell r="V733">
            <v>27486</v>
          </cell>
          <cell r="W733">
            <v>26656</v>
          </cell>
          <cell r="X733">
            <v>31279</v>
          </cell>
          <cell r="Y733">
            <v>28502</v>
          </cell>
          <cell r="Z733">
            <v>28993</v>
          </cell>
          <cell r="AA733">
            <v>33635</v>
          </cell>
          <cell r="AB733">
            <v>32890</v>
          </cell>
          <cell r="AC733">
            <v>28218</v>
          </cell>
          <cell r="AD733">
            <v>34137</v>
          </cell>
          <cell r="AE733">
            <v>26894</v>
          </cell>
        </row>
        <row r="734">
          <cell r="E734" t="str">
            <v>AK Residential Distillate Fuel</v>
          </cell>
          <cell r="F734">
            <v>9070</v>
          </cell>
          <cell r="G734">
            <v>9258</v>
          </cell>
          <cell r="H734">
            <v>10665</v>
          </cell>
          <cell r="I734">
            <v>11035</v>
          </cell>
          <cell r="J734">
            <v>11296</v>
          </cell>
          <cell r="K734">
            <v>11782</v>
          </cell>
          <cell r="L734">
            <v>11217</v>
          </cell>
          <cell r="M734">
            <v>10761</v>
          </cell>
          <cell r="N734">
            <v>9728</v>
          </cell>
          <cell r="O734">
            <v>11829</v>
          </cell>
          <cell r="P734">
            <v>10075</v>
          </cell>
          <cell r="Q734">
            <v>10612</v>
          </cell>
          <cell r="R734">
            <v>8674</v>
          </cell>
          <cell r="S734">
            <v>8566</v>
          </cell>
          <cell r="T734">
            <v>9812</v>
          </cell>
          <cell r="U734">
            <v>9420</v>
          </cell>
          <cell r="V734">
            <v>11211</v>
          </cell>
          <cell r="W734">
            <v>8435</v>
          </cell>
          <cell r="X734">
            <v>7216</v>
          </cell>
          <cell r="Y734">
            <v>8671</v>
          </cell>
          <cell r="Z734">
            <v>8690</v>
          </cell>
          <cell r="AA734">
            <v>8046</v>
          </cell>
          <cell r="AB734">
            <v>7824</v>
          </cell>
          <cell r="AC734">
            <v>6924</v>
          </cell>
          <cell r="AD734">
            <v>6660</v>
          </cell>
          <cell r="AE734">
            <v>7778</v>
          </cell>
        </row>
        <row r="735">
          <cell r="E735" t="str">
            <v>AL Residential Distillate Fuel</v>
          </cell>
          <cell r="F735">
            <v>101</v>
          </cell>
          <cell r="G735">
            <v>80</v>
          </cell>
          <cell r="H735">
            <v>47</v>
          </cell>
          <cell r="I735">
            <v>70</v>
          </cell>
          <cell r="J735">
            <v>66</v>
          </cell>
          <cell r="K735">
            <v>61</v>
          </cell>
          <cell r="L735">
            <v>59</v>
          </cell>
          <cell r="M735">
            <v>233</v>
          </cell>
          <cell r="N735">
            <v>35</v>
          </cell>
          <cell r="O735">
            <v>38</v>
          </cell>
          <cell r="P735">
            <v>71</v>
          </cell>
          <cell r="Q735">
            <v>225</v>
          </cell>
          <cell r="R735">
            <v>213</v>
          </cell>
          <cell r="S735">
            <v>44</v>
          </cell>
          <cell r="T735">
            <v>77</v>
          </cell>
          <cell r="U735">
            <v>82</v>
          </cell>
          <cell r="V735">
            <v>54</v>
          </cell>
          <cell r="W735">
            <v>48</v>
          </cell>
          <cell r="X735">
            <v>53</v>
          </cell>
          <cell r="Y735">
            <v>563</v>
          </cell>
          <cell r="Z735">
            <v>699</v>
          </cell>
          <cell r="AA735">
            <v>62</v>
          </cell>
          <cell r="AB735">
            <v>104</v>
          </cell>
          <cell r="AC735">
            <v>89</v>
          </cell>
          <cell r="AD735">
            <v>101</v>
          </cell>
          <cell r="AE735">
            <v>120</v>
          </cell>
        </row>
        <row r="736">
          <cell r="E736" t="str">
            <v>AR Residential Distillate Fuel</v>
          </cell>
          <cell r="F736">
            <v>2</v>
          </cell>
          <cell r="G736">
            <v>3</v>
          </cell>
          <cell r="H736">
            <v>55</v>
          </cell>
          <cell r="I736">
            <v>3</v>
          </cell>
          <cell r="J736">
            <v>5</v>
          </cell>
          <cell r="K736">
            <v>12</v>
          </cell>
          <cell r="L736">
            <v>5</v>
          </cell>
          <cell r="M736">
            <v>4</v>
          </cell>
          <cell r="N736">
            <v>3</v>
          </cell>
          <cell r="O736">
            <v>5</v>
          </cell>
          <cell r="P736">
            <v>4</v>
          </cell>
          <cell r="Q736">
            <v>5</v>
          </cell>
          <cell r="R736">
            <v>50</v>
          </cell>
          <cell r="S736">
            <v>21</v>
          </cell>
          <cell r="T736">
            <v>32</v>
          </cell>
          <cell r="U736">
            <v>9</v>
          </cell>
          <cell r="V736">
            <v>15</v>
          </cell>
          <cell r="W736">
            <v>18</v>
          </cell>
          <cell r="X736">
            <v>9</v>
          </cell>
          <cell r="Y736">
            <v>23</v>
          </cell>
          <cell r="Z736">
            <v>55</v>
          </cell>
          <cell r="AA736">
            <v>58</v>
          </cell>
          <cell r="AB736">
            <v>25</v>
          </cell>
          <cell r="AC736">
            <v>24</v>
          </cell>
          <cell r="AD736">
            <v>31</v>
          </cell>
          <cell r="AE736">
            <v>49</v>
          </cell>
        </row>
        <row r="737">
          <cell r="E737" t="str">
            <v>AZ Residential Distillate Fuel</v>
          </cell>
          <cell r="F737">
            <v>55</v>
          </cell>
          <cell r="G737">
            <v>29</v>
          </cell>
          <cell r="H737">
            <v>35</v>
          </cell>
          <cell r="I737">
            <v>46</v>
          </cell>
          <cell r="J737">
            <v>32</v>
          </cell>
          <cell r="K737">
            <v>34</v>
          </cell>
          <cell r="L737">
            <v>56</v>
          </cell>
          <cell r="M737">
            <v>42</v>
          </cell>
          <cell r="N737">
            <v>26</v>
          </cell>
          <cell r="O737">
            <v>21</v>
          </cell>
          <cell r="P737">
            <v>23</v>
          </cell>
          <cell r="Q737">
            <v>38</v>
          </cell>
          <cell r="R737">
            <v>55</v>
          </cell>
          <cell r="S737">
            <v>55</v>
          </cell>
          <cell r="T737">
            <v>29</v>
          </cell>
          <cell r="U737">
            <v>19</v>
          </cell>
          <cell r="V737">
            <v>20</v>
          </cell>
          <cell r="W737">
            <v>13</v>
          </cell>
          <cell r="X737">
            <v>12</v>
          </cell>
          <cell r="Y737">
            <v>19</v>
          </cell>
          <cell r="Z737">
            <v>16</v>
          </cell>
          <cell r="AA737">
            <v>18</v>
          </cell>
          <cell r="AB737">
            <v>22</v>
          </cell>
          <cell r="AC737">
            <v>12</v>
          </cell>
          <cell r="AD737">
            <v>12</v>
          </cell>
          <cell r="AE737">
            <v>6</v>
          </cell>
        </row>
        <row r="738">
          <cell r="E738" t="str">
            <v>CA Residential Distillate Fuel</v>
          </cell>
          <cell r="F738">
            <v>1174</v>
          </cell>
          <cell r="G738">
            <v>1154</v>
          </cell>
          <cell r="H738">
            <v>1332</v>
          </cell>
          <cell r="I738">
            <v>1337</v>
          </cell>
          <cell r="J738">
            <v>1334</v>
          </cell>
          <cell r="K738">
            <v>1019</v>
          </cell>
          <cell r="L738">
            <v>860</v>
          </cell>
          <cell r="M738">
            <v>925</v>
          </cell>
          <cell r="N738">
            <v>982</v>
          </cell>
          <cell r="O738">
            <v>996</v>
          </cell>
          <cell r="P738">
            <v>1403</v>
          </cell>
          <cell r="Q738">
            <v>1708</v>
          </cell>
          <cell r="R738">
            <v>854</v>
          </cell>
          <cell r="S738">
            <v>702</v>
          </cell>
          <cell r="T738">
            <v>829</v>
          </cell>
          <cell r="U738">
            <v>906</v>
          </cell>
          <cell r="V738">
            <v>890</v>
          </cell>
          <cell r="W738">
            <v>554</v>
          </cell>
          <cell r="X738">
            <v>839</v>
          </cell>
          <cell r="Y738">
            <v>2249</v>
          </cell>
          <cell r="Z738">
            <v>934</v>
          </cell>
          <cell r="AA738">
            <v>629</v>
          </cell>
          <cell r="AB738">
            <v>370</v>
          </cell>
          <cell r="AC738">
            <v>552</v>
          </cell>
          <cell r="AD738">
            <v>543</v>
          </cell>
          <cell r="AE738">
            <v>444</v>
          </cell>
        </row>
        <row r="739">
          <cell r="E739" t="str">
            <v>CO Residential Distillate Fuel</v>
          </cell>
          <cell r="F739">
            <v>160</v>
          </cell>
          <cell r="G739">
            <v>127</v>
          </cell>
          <cell r="H739">
            <v>104</v>
          </cell>
          <cell r="I739">
            <v>169</v>
          </cell>
          <cell r="J739">
            <v>125</v>
          </cell>
          <cell r="K739">
            <v>203</v>
          </cell>
          <cell r="L739">
            <v>260</v>
          </cell>
          <cell r="M739">
            <v>300</v>
          </cell>
          <cell r="N739">
            <v>108</v>
          </cell>
          <cell r="O739">
            <v>57</v>
          </cell>
          <cell r="P739">
            <v>361</v>
          </cell>
          <cell r="Q739">
            <v>327</v>
          </cell>
          <cell r="R739">
            <v>144</v>
          </cell>
          <cell r="S739">
            <v>66</v>
          </cell>
          <cell r="T739">
            <v>95</v>
          </cell>
          <cell r="U739">
            <v>51</v>
          </cell>
          <cell r="V739">
            <v>55</v>
          </cell>
          <cell r="W739">
            <v>44</v>
          </cell>
          <cell r="X739">
            <v>48</v>
          </cell>
          <cell r="Y739">
            <v>66</v>
          </cell>
          <cell r="Z739">
            <v>61</v>
          </cell>
          <cell r="AA739">
            <v>84</v>
          </cell>
          <cell r="AB739">
            <v>77</v>
          </cell>
          <cell r="AC739">
            <v>78</v>
          </cell>
          <cell r="AD739">
            <v>164</v>
          </cell>
          <cell r="AE739">
            <v>278</v>
          </cell>
        </row>
        <row r="740">
          <cell r="E740" t="str">
            <v>CT Residential Distillate Fuel</v>
          </cell>
          <cell r="F740">
            <v>79080</v>
          </cell>
          <cell r="G740">
            <v>75757</v>
          </cell>
          <cell r="H740">
            <v>90990</v>
          </cell>
          <cell r="I740">
            <v>85806</v>
          </cell>
          <cell r="J740">
            <v>81344</v>
          </cell>
          <cell r="K740">
            <v>72912</v>
          </cell>
          <cell r="L740">
            <v>76838</v>
          </cell>
          <cell r="M740">
            <v>75366</v>
          </cell>
          <cell r="N740">
            <v>64356</v>
          </cell>
          <cell r="O740">
            <v>75096</v>
          </cell>
          <cell r="P740">
            <v>82179</v>
          </cell>
          <cell r="Q740">
            <v>79155</v>
          </cell>
          <cell r="R740">
            <v>76199</v>
          </cell>
          <cell r="S740">
            <v>91726</v>
          </cell>
          <cell r="T740">
            <v>99025</v>
          </cell>
          <cell r="U740">
            <v>86783</v>
          </cell>
          <cell r="V740">
            <v>74828</v>
          </cell>
          <cell r="W740">
            <v>75405</v>
          </cell>
          <cell r="X740">
            <v>72934</v>
          </cell>
          <cell r="Y740">
            <v>71815</v>
          </cell>
          <cell r="Z740">
            <v>65834</v>
          </cell>
          <cell r="AA740">
            <v>59244</v>
          </cell>
          <cell r="AB740">
            <v>54606</v>
          </cell>
          <cell r="AC740">
            <v>57658</v>
          </cell>
          <cell r="AD740">
            <v>58089</v>
          </cell>
          <cell r="AE740">
            <v>60548</v>
          </cell>
        </row>
        <row r="741">
          <cell r="E741" t="str">
            <v>DC Residential Distillate Fuel</v>
          </cell>
          <cell r="F741">
            <v>1034</v>
          </cell>
          <cell r="G741">
            <v>1113</v>
          </cell>
          <cell r="H741">
            <v>1151</v>
          </cell>
          <cell r="I741">
            <v>1021</v>
          </cell>
          <cell r="J741">
            <v>864</v>
          </cell>
          <cell r="K741">
            <v>1655</v>
          </cell>
          <cell r="L741">
            <v>1759</v>
          </cell>
          <cell r="M741">
            <v>1502</v>
          </cell>
          <cell r="N741">
            <v>1369</v>
          </cell>
          <cell r="O741">
            <v>1214</v>
          </cell>
          <cell r="P741">
            <v>1268</v>
          </cell>
          <cell r="Q741">
            <v>1158</v>
          </cell>
          <cell r="R741">
            <v>2047</v>
          </cell>
          <cell r="S741">
            <v>2108</v>
          </cell>
          <cell r="T741">
            <v>2251</v>
          </cell>
          <cell r="U741">
            <v>2040</v>
          </cell>
          <cell r="V741">
            <v>1061</v>
          </cell>
          <cell r="W741">
            <v>1185</v>
          </cell>
          <cell r="X741">
            <v>833</v>
          </cell>
          <cell r="Y741">
            <v>1018</v>
          </cell>
          <cell r="Z741">
            <v>1214</v>
          </cell>
          <cell r="AA741">
            <v>206</v>
          </cell>
          <cell r="AB741">
            <v>1062</v>
          </cell>
          <cell r="AC741">
            <v>823</v>
          </cell>
          <cell r="AD741">
            <v>804</v>
          </cell>
          <cell r="AE741">
            <v>1075</v>
          </cell>
        </row>
        <row r="742">
          <cell r="E742" t="str">
            <v>DE Residential Distillate Fuel</v>
          </cell>
          <cell r="F742">
            <v>6693</v>
          </cell>
          <cell r="G742">
            <v>6856</v>
          </cell>
          <cell r="H742">
            <v>7052</v>
          </cell>
          <cell r="I742">
            <v>7052</v>
          </cell>
          <cell r="J742">
            <v>7637</v>
          </cell>
          <cell r="K742">
            <v>6478</v>
          </cell>
          <cell r="L742">
            <v>6351</v>
          </cell>
          <cell r="M742">
            <v>5268</v>
          </cell>
          <cell r="N742">
            <v>4682</v>
          </cell>
          <cell r="O742">
            <v>5305</v>
          </cell>
          <cell r="P742">
            <v>6625</v>
          </cell>
          <cell r="Q742">
            <v>5842</v>
          </cell>
          <cell r="R742">
            <v>5759</v>
          </cell>
          <cell r="S742">
            <v>6336</v>
          </cell>
          <cell r="T742">
            <v>5615</v>
          </cell>
          <cell r="U742">
            <v>5281</v>
          </cell>
          <cell r="V742">
            <v>4100</v>
          </cell>
          <cell r="W742">
            <v>3691</v>
          </cell>
          <cell r="X742">
            <v>3354</v>
          </cell>
          <cell r="Y742">
            <v>3438</v>
          </cell>
          <cell r="Z742">
            <v>3322</v>
          </cell>
          <cell r="AA742">
            <v>2679</v>
          </cell>
          <cell r="AB742">
            <v>2094</v>
          </cell>
          <cell r="AC742">
            <v>2486</v>
          </cell>
          <cell r="AD742">
            <v>2689</v>
          </cell>
          <cell r="AE742">
            <v>2815</v>
          </cell>
        </row>
        <row r="743">
          <cell r="E743" t="str">
            <v>FL Residential Distillate Fuel</v>
          </cell>
          <cell r="F743">
            <v>1616</v>
          </cell>
          <cell r="G743">
            <v>1601</v>
          </cell>
          <cell r="H743">
            <v>2095</v>
          </cell>
          <cell r="I743">
            <v>1985</v>
          </cell>
          <cell r="J743">
            <v>1612</v>
          </cell>
          <cell r="K743">
            <v>1326</v>
          </cell>
          <cell r="L743">
            <v>1240</v>
          </cell>
          <cell r="M743">
            <v>845</v>
          </cell>
          <cell r="N743">
            <v>634</v>
          </cell>
          <cell r="O743">
            <v>586</v>
          </cell>
          <cell r="P743">
            <v>693</v>
          </cell>
          <cell r="Q743">
            <v>707</v>
          </cell>
          <cell r="R743">
            <v>544</v>
          </cell>
          <cell r="S743">
            <v>667</v>
          </cell>
          <cell r="T743">
            <v>741</v>
          </cell>
          <cell r="U743">
            <v>574</v>
          </cell>
          <cell r="V743">
            <v>488</v>
          </cell>
          <cell r="W743">
            <v>291</v>
          </cell>
          <cell r="X743">
            <v>163</v>
          </cell>
          <cell r="Y743">
            <v>220</v>
          </cell>
          <cell r="Z743">
            <v>260</v>
          </cell>
          <cell r="AA743">
            <v>156</v>
          </cell>
          <cell r="AB743">
            <v>79</v>
          </cell>
          <cell r="AC743">
            <v>63</v>
          </cell>
          <cell r="AD743">
            <v>102</v>
          </cell>
          <cell r="AE743">
            <v>81</v>
          </cell>
        </row>
        <row r="744">
          <cell r="E744" t="str">
            <v>GA Residential Distillate Fuel</v>
          </cell>
          <cell r="F744">
            <v>1729</v>
          </cell>
          <cell r="G744">
            <v>1203</v>
          </cell>
          <cell r="H744">
            <v>1203</v>
          </cell>
          <cell r="I744">
            <v>1463</v>
          </cell>
          <cell r="J744">
            <v>730</v>
          </cell>
          <cell r="K744">
            <v>955</v>
          </cell>
          <cell r="L744">
            <v>878</v>
          </cell>
          <cell r="M744">
            <v>460</v>
          </cell>
          <cell r="N744">
            <v>544</v>
          </cell>
          <cell r="O744">
            <v>318</v>
          </cell>
          <cell r="P744">
            <v>417</v>
          </cell>
          <cell r="Q744">
            <v>354</v>
          </cell>
          <cell r="R744">
            <v>320</v>
          </cell>
          <cell r="S744">
            <v>225</v>
          </cell>
          <cell r="T744">
            <v>234</v>
          </cell>
          <cell r="U744">
            <v>242</v>
          </cell>
          <cell r="V744">
            <v>178</v>
          </cell>
          <cell r="W744">
            <v>164</v>
          </cell>
          <cell r="X744">
            <v>187</v>
          </cell>
          <cell r="Y744">
            <v>160</v>
          </cell>
          <cell r="Z744">
            <v>123</v>
          </cell>
          <cell r="AA744">
            <v>141</v>
          </cell>
          <cell r="AB744">
            <v>57</v>
          </cell>
          <cell r="AC744">
            <v>133</v>
          </cell>
          <cell r="AD744">
            <v>73</v>
          </cell>
          <cell r="AE744">
            <v>68</v>
          </cell>
        </row>
        <row r="745">
          <cell r="E745" t="str">
            <v>HI Residential Distillate Fuel</v>
          </cell>
          <cell r="F745">
            <v>2</v>
          </cell>
          <cell r="G745">
            <v>2</v>
          </cell>
          <cell r="H745">
            <v>2</v>
          </cell>
          <cell r="I745">
            <v>11</v>
          </cell>
          <cell r="J745">
            <v>10</v>
          </cell>
          <cell r="K745">
            <v>10</v>
          </cell>
          <cell r="L745">
            <v>1</v>
          </cell>
          <cell r="M745">
            <v>3</v>
          </cell>
          <cell r="N745">
            <v>2</v>
          </cell>
          <cell r="O745">
            <v>2</v>
          </cell>
          <cell r="P745">
            <v>2</v>
          </cell>
          <cell r="Q745">
            <v>2</v>
          </cell>
          <cell r="R745">
            <v>2</v>
          </cell>
          <cell r="S745">
            <v>2</v>
          </cell>
          <cell r="T745">
            <v>2</v>
          </cell>
          <cell r="U745">
            <v>1</v>
          </cell>
          <cell r="V745">
            <v>19</v>
          </cell>
          <cell r="W745">
            <v>19</v>
          </cell>
          <cell r="X745">
            <v>30</v>
          </cell>
          <cell r="Y745">
            <v>16</v>
          </cell>
          <cell r="Z745">
            <v>1</v>
          </cell>
          <cell r="AA745">
            <v>1</v>
          </cell>
          <cell r="AB745">
            <v>0</v>
          </cell>
          <cell r="AC745">
            <v>0</v>
          </cell>
          <cell r="AD745">
            <v>0</v>
          </cell>
          <cell r="AE745">
            <v>2</v>
          </cell>
        </row>
        <row r="746">
          <cell r="E746" t="str">
            <v>IA Residential Distillate Fuel</v>
          </cell>
          <cell r="F746">
            <v>5391</v>
          </cell>
          <cell r="G746">
            <v>5153</v>
          </cell>
          <cell r="H746">
            <v>4500</v>
          </cell>
          <cell r="I746">
            <v>4798</v>
          </cell>
          <cell r="J746">
            <v>5158</v>
          </cell>
          <cell r="K746">
            <v>4544</v>
          </cell>
          <cell r="L746">
            <v>4505</v>
          </cell>
          <cell r="M746">
            <v>4217</v>
          </cell>
          <cell r="N746">
            <v>3201</v>
          </cell>
          <cell r="O746">
            <v>3124</v>
          </cell>
          <cell r="P746">
            <v>2802</v>
          </cell>
          <cell r="Q746">
            <v>2413</v>
          </cell>
          <cell r="R746">
            <v>3376</v>
          </cell>
          <cell r="S746">
            <v>2263</v>
          </cell>
          <cell r="T746">
            <v>1871</v>
          </cell>
          <cell r="U746">
            <v>1317</v>
          </cell>
          <cell r="V746">
            <v>1399</v>
          </cell>
          <cell r="W746">
            <v>1325</v>
          </cell>
          <cell r="X746">
            <v>1652</v>
          </cell>
          <cell r="Y746">
            <v>1053</v>
          </cell>
          <cell r="Z746">
            <v>1103</v>
          </cell>
          <cell r="AA746">
            <v>1458</v>
          </cell>
          <cell r="AB746">
            <v>739</v>
          </cell>
          <cell r="AC746">
            <v>740</v>
          </cell>
          <cell r="AD746">
            <v>776</v>
          </cell>
          <cell r="AE746">
            <v>781</v>
          </cell>
        </row>
        <row r="747">
          <cell r="E747" t="str">
            <v>ID Residential Distillate Fuel</v>
          </cell>
          <cell r="F747">
            <v>3118</v>
          </cell>
          <cell r="G747">
            <v>3302</v>
          </cell>
          <cell r="H747">
            <v>2745</v>
          </cell>
          <cell r="I747">
            <v>3165</v>
          </cell>
          <cell r="J747">
            <v>2571</v>
          </cell>
          <cell r="K747">
            <v>2561</v>
          </cell>
          <cell r="L747">
            <v>2273</v>
          </cell>
          <cell r="M747">
            <v>2529</v>
          </cell>
          <cell r="N747">
            <v>2167</v>
          </cell>
          <cell r="O747">
            <v>2767</v>
          </cell>
          <cell r="P747">
            <v>2305</v>
          </cell>
          <cell r="Q747">
            <v>2127</v>
          </cell>
          <cell r="R747">
            <v>2039</v>
          </cell>
          <cell r="S747">
            <v>1880</v>
          </cell>
          <cell r="T747">
            <v>2410</v>
          </cell>
          <cell r="U747">
            <v>1874</v>
          </cell>
          <cell r="V747">
            <v>2167</v>
          </cell>
          <cell r="W747">
            <v>1435</v>
          </cell>
          <cell r="X747">
            <v>1317</v>
          </cell>
          <cell r="Y747">
            <v>989</v>
          </cell>
          <cell r="Z747">
            <v>905</v>
          </cell>
          <cell r="AA747">
            <v>1052</v>
          </cell>
          <cell r="AB747">
            <v>822</v>
          </cell>
          <cell r="AC747">
            <v>756</v>
          </cell>
          <cell r="AD747">
            <v>731</v>
          </cell>
          <cell r="AE747">
            <v>713</v>
          </cell>
        </row>
        <row r="748">
          <cell r="E748" t="str">
            <v>IL Residential Distillate Fuel</v>
          </cell>
          <cell r="F748">
            <v>8120</v>
          </cell>
          <cell r="G748">
            <v>7133</v>
          </cell>
          <cell r="H748">
            <v>5774</v>
          </cell>
          <cell r="I748">
            <v>4332</v>
          </cell>
          <cell r="J748">
            <v>4279</v>
          </cell>
          <cell r="K748">
            <v>4429</v>
          </cell>
          <cell r="L748">
            <v>4342</v>
          </cell>
          <cell r="M748">
            <v>4121</v>
          </cell>
          <cell r="N748">
            <v>2431</v>
          </cell>
          <cell r="O748">
            <v>2955</v>
          </cell>
          <cell r="P748">
            <v>2397</v>
          </cell>
          <cell r="Q748">
            <v>1860</v>
          </cell>
          <cell r="R748">
            <v>1536</v>
          </cell>
          <cell r="S748">
            <v>1475</v>
          </cell>
          <cell r="T748">
            <v>1768</v>
          </cell>
          <cell r="U748">
            <v>1233</v>
          </cell>
          <cell r="V748">
            <v>1043</v>
          </cell>
          <cell r="W748">
            <v>895</v>
          </cell>
          <cell r="X748">
            <v>1173</v>
          </cell>
          <cell r="Y748">
            <v>675</v>
          </cell>
          <cell r="Z748">
            <v>675</v>
          </cell>
          <cell r="AA748">
            <v>635</v>
          </cell>
          <cell r="AB748">
            <v>378</v>
          </cell>
          <cell r="AC748">
            <v>445</v>
          </cell>
          <cell r="AD748">
            <v>488</v>
          </cell>
          <cell r="AE748">
            <v>412</v>
          </cell>
        </row>
        <row r="749">
          <cell r="E749" t="str">
            <v>IN Residential Distillate Fuel</v>
          </cell>
          <cell r="F749">
            <v>11635</v>
          </cell>
          <cell r="G749">
            <v>11258</v>
          </cell>
          <cell r="H749">
            <v>10964</v>
          </cell>
          <cell r="I749">
            <v>12334</v>
          </cell>
          <cell r="J749">
            <v>9686</v>
          </cell>
          <cell r="K749">
            <v>8590</v>
          </cell>
          <cell r="L749">
            <v>8423</v>
          </cell>
          <cell r="M749">
            <v>7357</v>
          </cell>
          <cell r="N749">
            <v>6136</v>
          </cell>
          <cell r="O749">
            <v>6094</v>
          </cell>
          <cell r="P749">
            <v>5678</v>
          </cell>
          <cell r="Q749">
            <v>4533</v>
          </cell>
          <cell r="R749">
            <v>4904</v>
          </cell>
          <cell r="S749">
            <v>6836</v>
          </cell>
          <cell r="T749">
            <v>5913</v>
          </cell>
          <cell r="U749">
            <v>5227</v>
          </cell>
          <cell r="V749">
            <v>3558</v>
          </cell>
          <cell r="W749">
            <v>2758</v>
          </cell>
          <cell r="X749">
            <v>3413</v>
          </cell>
          <cell r="Y749">
            <v>1757</v>
          </cell>
          <cell r="Z749">
            <v>1495</v>
          </cell>
          <cell r="AA749">
            <v>1599</v>
          </cell>
          <cell r="AB749">
            <v>1373</v>
          </cell>
          <cell r="AC749">
            <v>1227</v>
          </cell>
          <cell r="AD749">
            <v>1192</v>
          </cell>
          <cell r="AE749">
            <v>1236</v>
          </cell>
        </row>
        <row r="750">
          <cell r="E750" t="str">
            <v>KS Residential Distillate Fuel</v>
          </cell>
          <cell r="F750">
            <v>164</v>
          </cell>
          <cell r="G750">
            <v>136</v>
          </cell>
          <cell r="H750">
            <v>167</v>
          </cell>
          <cell r="I750">
            <v>159</v>
          </cell>
          <cell r="J750">
            <v>144</v>
          </cell>
          <cell r="K750">
            <v>83</v>
          </cell>
          <cell r="L750">
            <v>101</v>
          </cell>
          <cell r="M750">
            <v>206</v>
          </cell>
          <cell r="N750">
            <v>66</v>
          </cell>
          <cell r="O750">
            <v>80</v>
          </cell>
          <cell r="P750">
            <v>99</v>
          </cell>
          <cell r="Q750">
            <v>259</v>
          </cell>
          <cell r="R750">
            <v>209</v>
          </cell>
          <cell r="S750">
            <v>107</v>
          </cell>
          <cell r="T750">
            <v>75</v>
          </cell>
          <cell r="U750">
            <v>21</v>
          </cell>
          <cell r="V750">
            <v>17</v>
          </cell>
          <cell r="W750">
            <v>13</v>
          </cell>
          <cell r="X750">
            <v>21</v>
          </cell>
          <cell r="Y750">
            <v>25</v>
          </cell>
          <cell r="Z750">
            <v>15</v>
          </cell>
          <cell r="AA750">
            <v>42</v>
          </cell>
          <cell r="AB750">
            <v>45</v>
          </cell>
          <cell r="AC750">
            <v>17</v>
          </cell>
          <cell r="AD750">
            <v>6</v>
          </cell>
          <cell r="AE750">
            <v>21</v>
          </cell>
        </row>
        <row r="751">
          <cell r="E751" t="str">
            <v>KY Residential Distillate Fuel</v>
          </cell>
          <cell r="F751">
            <v>4360</v>
          </cell>
          <cell r="G751">
            <v>4086</v>
          </cell>
          <cell r="H751">
            <v>4443</v>
          </cell>
          <cell r="I751">
            <v>4553</v>
          </cell>
          <cell r="J751">
            <v>4327</v>
          </cell>
          <cell r="K751">
            <v>4206</v>
          </cell>
          <cell r="L751">
            <v>3855</v>
          </cell>
          <cell r="M751">
            <v>3828</v>
          </cell>
          <cell r="N751">
            <v>3404</v>
          </cell>
          <cell r="O751">
            <v>3045</v>
          </cell>
          <cell r="P751">
            <v>3068</v>
          </cell>
          <cell r="Q751">
            <v>2655</v>
          </cell>
          <cell r="R751">
            <v>2358</v>
          </cell>
          <cell r="S751">
            <v>2910</v>
          </cell>
          <cell r="T751">
            <v>2560</v>
          </cell>
          <cell r="U751">
            <v>2152</v>
          </cell>
          <cell r="V751">
            <v>1478</v>
          </cell>
          <cell r="W751">
            <v>1419</v>
          </cell>
          <cell r="X751">
            <v>1335</v>
          </cell>
          <cell r="Y751">
            <v>1855</v>
          </cell>
          <cell r="Z751">
            <v>650</v>
          </cell>
          <cell r="AA751">
            <v>1561</v>
          </cell>
          <cell r="AB751">
            <v>463</v>
          </cell>
          <cell r="AC751">
            <v>611</v>
          </cell>
          <cell r="AD751">
            <v>581</v>
          </cell>
          <cell r="AE751">
            <v>639</v>
          </cell>
        </row>
        <row r="752">
          <cell r="E752" t="str">
            <v>LA Residential Distillate Fuel</v>
          </cell>
          <cell r="F752">
            <v>37</v>
          </cell>
          <cell r="G752">
            <v>8</v>
          </cell>
          <cell r="H752">
            <v>0</v>
          </cell>
          <cell r="I752">
            <v>0</v>
          </cell>
          <cell r="J752">
            <v>64</v>
          </cell>
          <cell r="K752">
            <v>8</v>
          </cell>
          <cell r="L752">
            <v>4</v>
          </cell>
          <cell r="M752">
            <v>1</v>
          </cell>
          <cell r="N752">
            <v>6</v>
          </cell>
          <cell r="O752">
            <v>20</v>
          </cell>
          <cell r="P752">
            <v>8</v>
          </cell>
          <cell r="Q752">
            <v>9</v>
          </cell>
          <cell r="R752">
            <v>51</v>
          </cell>
          <cell r="S752">
            <v>25</v>
          </cell>
          <cell r="T752">
            <v>24</v>
          </cell>
          <cell r="U752">
            <v>28</v>
          </cell>
          <cell r="V752">
            <v>33</v>
          </cell>
          <cell r="W752">
            <v>30</v>
          </cell>
          <cell r="X752">
            <v>343</v>
          </cell>
          <cell r="Y752">
            <v>147</v>
          </cell>
          <cell r="Z752">
            <v>20</v>
          </cell>
          <cell r="AA752">
            <v>5</v>
          </cell>
          <cell r="AB752">
            <v>7</v>
          </cell>
          <cell r="AC752">
            <v>12</v>
          </cell>
          <cell r="AD752">
            <v>12</v>
          </cell>
          <cell r="AE752">
            <v>37</v>
          </cell>
        </row>
        <row r="753">
          <cell r="E753" t="str">
            <v>MA Residential Distillate Fuel</v>
          </cell>
          <cell r="F753">
            <v>119643</v>
          </cell>
          <cell r="G753">
            <v>112198</v>
          </cell>
          <cell r="H753">
            <v>127415</v>
          </cell>
          <cell r="I753">
            <v>127526</v>
          </cell>
          <cell r="J753">
            <v>127959</v>
          </cell>
          <cell r="K753">
            <v>116772</v>
          </cell>
          <cell r="L753">
            <v>106865</v>
          </cell>
          <cell r="M753">
            <v>106692</v>
          </cell>
          <cell r="N753">
            <v>98802</v>
          </cell>
          <cell r="O753">
            <v>103724</v>
          </cell>
          <cell r="P753">
            <v>118967</v>
          </cell>
          <cell r="Q753">
            <v>129723</v>
          </cell>
          <cell r="R753">
            <v>128403</v>
          </cell>
          <cell r="S753">
            <v>121126</v>
          </cell>
          <cell r="T753">
            <v>112501</v>
          </cell>
          <cell r="U753">
            <v>107197</v>
          </cell>
          <cell r="V753">
            <v>90789</v>
          </cell>
          <cell r="W753">
            <v>91860</v>
          </cell>
          <cell r="X753">
            <v>91281</v>
          </cell>
          <cell r="Y753">
            <v>82531</v>
          </cell>
          <cell r="Z753">
            <v>84305</v>
          </cell>
          <cell r="AA753">
            <v>82047</v>
          </cell>
          <cell r="AB753">
            <v>68799</v>
          </cell>
          <cell r="AC753">
            <v>74164</v>
          </cell>
          <cell r="AD753">
            <v>84123</v>
          </cell>
          <cell r="AE753">
            <v>83434</v>
          </cell>
        </row>
        <row r="754">
          <cell r="E754" t="str">
            <v>MD Residential Distillate Fuel</v>
          </cell>
          <cell r="F754">
            <v>29649</v>
          </cell>
          <cell r="G754">
            <v>28190</v>
          </cell>
          <cell r="H754">
            <v>30191</v>
          </cell>
          <cell r="I754">
            <v>32494</v>
          </cell>
          <cell r="J754">
            <v>32272</v>
          </cell>
          <cell r="K754">
            <v>28650</v>
          </cell>
          <cell r="L754">
            <v>33822</v>
          </cell>
          <cell r="M754">
            <v>29191</v>
          </cell>
          <cell r="N754">
            <v>25103</v>
          </cell>
          <cell r="O754">
            <v>27163</v>
          </cell>
          <cell r="P754">
            <v>28312</v>
          </cell>
          <cell r="Q754">
            <v>27917</v>
          </cell>
          <cell r="R754">
            <v>25604</v>
          </cell>
          <cell r="S754">
            <v>24696</v>
          </cell>
          <cell r="T754">
            <v>23839</v>
          </cell>
          <cell r="U754">
            <v>23833</v>
          </cell>
          <cell r="V754">
            <v>19645</v>
          </cell>
          <cell r="W754">
            <v>19382</v>
          </cell>
          <cell r="X754">
            <v>18972</v>
          </cell>
          <cell r="Y754">
            <v>19062</v>
          </cell>
          <cell r="Z754">
            <v>19809</v>
          </cell>
          <cell r="AA754">
            <v>15503</v>
          </cell>
          <cell r="AB754">
            <v>13330</v>
          </cell>
          <cell r="AC754">
            <v>15966</v>
          </cell>
          <cell r="AD754">
            <v>18619</v>
          </cell>
          <cell r="AE754">
            <v>19409</v>
          </cell>
        </row>
        <row r="755">
          <cell r="E755" t="str">
            <v>ME Residential Distillate Fuel</v>
          </cell>
          <cell r="F755">
            <v>34872</v>
          </cell>
          <cell r="G755">
            <v>34773</v>
          </cell>
          <cell r="H755">
            <v>35773</v>
          </cell>
          <cell r="I755">
            <v>35547</v>
          </cell>
          <cell r="J755">
            <v>36530</v>
          </cell>
          <cell r="K755">
            <v>44389</v>
          </cell>
          <cell r="L755">
            <v>43935</v>
          </cell>
          <cell r="M755">
            <v>43111</v>
          </cell>
          <cell r="N755">
            <v>43948</v>
          </cell>
          <cell r="O755">
            <v>43312</v>
          </cell>
          <cell r="P755">
            <v>40483</v>
          </cell>
          <cell r="Q755">
            <v>39861</v>
          </cell>
          <cell r="R755">
            <v>39271</v>
          </cell>
          <cell r="S755">
            <v>52945</v>
          </cell>
          <cell r="T755">
            <v>57485</v>
          </cell>
          <cell r="U755">
            <v>49036</v>
          </cell>
          <cell r="V755">
            <v>43124</v>
          </cell>
          <cell r="W755">
            <v>41952</v>
          </cell>
          <cell r="X755">
            <v>34618</v>
          </cell>
          <cell r="Y755">
            <v>31227</v>
          </cell>
          <cell r="Z755">
            <v>26980</v>
          </cell>
          <cell r="AA755">
            <v>29264</v>
          </cell>
          <cell r="AB755">
            <v>24269</v>
          </cell>
          <cell r="AC755">
            <v>25452</v>
          </cell>
          <cell r="AD755">
            <v>25994</v>
          </cell>
          <cell r="AE755">
            <v>32348</v>
          </cell>
        </row>
        <row r="756">
          <cell r="E756" t="str">
            <v>MI Residential Distillate Fuel</v>
          </cell>
          <cell r="F756">
            <v>28202</v>
          </cell>
          <cell r="G756">
            <v>26484</v>
          </cell>
          <cell r="H756">
            <v>24461</v>
          </cell>
          <cell r="I756">
            <v>24249</v>
          </cell>
          <cell r="J756">
            <v>21370</v>
          </cell>
          <cell r="K756">
            <v>22202</v>
          </cell>
          <cell r="L756">
            <v>22457</v>
          </cell>
          <cell r="M756">
            <v>21312</v>
          </cell>
          <cell r="N756">
            <v>15439</v>
          </cell>
          <cell r="O756">
            <v>17425</v>
          </cell>
          <cell r="P756">
            <v>16889</v>
          </cell>
          <cell r="Q756">
            <v>15444</v>
          </cell>
          <cell r="R756">
            <v>12874</v>
          </cell>
          <cell r="S756">
            <v>13284</v>
          </cell>
          <cell r="T756">
            <v>11868</v>
          </cell>
          <cell r="U756">
            <v>11317</v>
          </cell>
          <cell r="V756">
            <v>8725</v>
          </cell>
          <cell r="W756">
            <v>7932</v>
          </cell>
          <cell r="X756">
            <v>6980</v>
          </cell>
          <cell r="Y756">
            <v>5252</v>
          </cell>
          <cell r="Z756">
            <v>3890</v>
          </cell>
          <cell r="AA756">
            <v>3870</v>
          </cell>
          <cell r="AB756">
            <v>2650</v>
          </cell>
          <cell r="AC756">
            <v>3234</v>
          </cell>
          <cell r="AD756">
            <v>4043</v>
          </cell>
          <cell r="AE756">
            <v>2950</v>
          </cell>
        </row>
        <row r="757">
          <cell r="E757" t="str">
            <v>MN Residential Distillate Fuel</v>
          </cell>
          <cell r="F757">
            <v>21806</v>
          </cell>
          <cell r="G757">
            <v>23811</v>
          </cell>
          <cell r="H757">
            <v>19799</v>
          </cell>
          <cell r="I757">
            <v>18760</v>
          </cell>
          <cell r="J757">
            <v>17937</v>
          </cell>
          <cell r="K757">
            <v>17955</v>
          </cell>
          <cell r="L757">
            <v>20085</v>
          </cell>
          <cell r="M757">
            <v>17066</v>
          </cell>
          <cell r="N757">
            <v>14791</v>
          </cell>
          <cell r="O757">
            <v>12231</v>
          </cell>
          <cell r="P757">
            <v>13350</v>
          </cell>
          <cell r="Q757">
            <v>13311</v>
          </cell>
          <cell r="R757">
            <v>12893</v>
          </cell>
          <cell r="S757">
            <v>14044</v>
          </cell>
          <cell r="T757">
            <v>13677</v>
          </cell>
          <cell r="U757">
            <v>11382</v>
          </cell>
          <cell r="V757">
            <v>8945</v>
          </cell>
          <cell r="W757">
            <v>8932</v>
          </cell>
          <cell r="X757">
            <v>9888</v>
          </cell>
          <cell r="Y757">
            <v>5885</v>
          </cell>
          <cell r="Z757">
            <v>6752</v>
          </cell>
          <cell r="AA757">
            <v>5701</v>
          </cell>
          <cell r="AB757">
            <v>4735</v>
          </cell>
          <cell r="AC757">
            <v>5574</v>
          </cell>
          <cell r="AD757">
            <v>5171</v>
          </cell>
          <cell r="AE757">
            <v>4439</v>
          </cell>
        </row>
        <row r="758">
          <cell r="E758" t="str">
            <v>MO Residential Distillate Fuel</v>
          </cell>
          <cell r="F758">
            <v>2400</v>
          </cell>
          <cell r="G758">
            <v>2498</v>
          </cell>
          <cell r="H758">
            <v>2069</v>
          </cell>
          <cell r="I758">
            <v>2419</v>
          </cell>
          <cell r="J758">
            <v>1873</v>
          </cell>
          <cell r="K758">
            <v>2540</v>
          </cell>
          <cell r="L758">
            <v>1923</v>
          </cell>
          <cell r="M758">
            <v>1809</v>
          </cell>
          <cell r="N758">
            <v>1710</v>
          </cell>
          <cell r="O758">
            <v>1783</v>
          </cell>
          <cell r="P758">
            <v>1794</v>
          </cell>
          <cell r="Q758">
            <v>2352</v>
          </cell>
          <cell r="R758">
            <v>1688</v>
          </cell>
          <cell r="S758">
            <v>1199</v>
          </cell>
          <cell r="T758">
            <v>1120</v>
          </cell>
          <cell r="U758">
            <v>938</v>
          </cell>
          <cell r="V758">
            <v>876</v>
          </cell>
          <cell r="W758">
            <v>827</v>
          </cell>
          <cell r="X758">
            <v>593</v>
          </cell>
          <cell r="Y758">
            <v>438</v>
          </cell>
          <cell r="Z758">
            <v>367</v>
          </cell>
          <cell r="AA758">
            <v>318</v>
          </cell>
          <cell r="AB758">
            <v>271</v>
          </cell>
          <cell r="AC758">
            <v>255</v>
          </cell>
          <cell r="AD758">
            <v>240</v>
          </cell>
          <cell r="AE758">
            <v>156</v>
          </cell>
        </row>
        <row r="759">
          <cell r="E759" t="str">
            <v>MS Residential Distillate Fuel</v>
          </cell>
          <cell r="F759">
            <v>5</v>
          </cell>
          <cell r="G759">
            <v>8</v>
          </cell>
          <cell r="H759">
            <v>6</v>
          </cell>
          <cell r="I759">
            <v>14</v>
          </cell>
          <cell r="J759">
            <v>6</v>
          </cell>
          <cell r="K759">
            <v>3</v>
          </cell>
          <cell r="L759">
            <v>4</v>
          </cell>
          <cell r="M759">
            <v>2</v>
          </cell>
          <cell r="N759">
            <v>6</v>
          </cell>
          <cell r="O759">
            <v>11</v>
          </cell>
          <cell r="P759">
            <v>8</v>
          </cell>
          <cell r="Q759">
            <v>32</v>
          </cell>
          <cell r="R759">
            <v>6</v>
          </cell>
          <cell r="S759">
            <v>6</v>
          </cell>
          <cell r="T759">
            <v>30</v>
          </cell>
          <cell r="U759">
            <v>48</v>
          </cell>
          <cell r="V759">
            <v>1</v>
          </cell>
          <cell r="W759">
            <v>2</v>
          </cell>
          <cell r="X759">
            <v>2</v>
          </cell>
          <cell r="Y759">
            <v>1</v>
          </cell>
          <cell r="Z759">
            <v>1</v>
          </cell>
          <cell r="AA759">
            <v>1</v>
          </cell>
          <cell r="AB759">
            <v>1</v>
          </cell>
          <cell r="AC759">
            <v>1</v>
          </cell>
          <cell r="AD759">
            <v>1</v>
          </cell>
          <cell r="AE759">
            <v>1</v>
          </cell>
        </row>
        <row r="760">
          <cell r="E760" t="str">
            <v>MT Residential Distillate Fuel</v>
          </cell>
          <cell r="F760">
            <v>1697</v>
          </cell>
          <cell r="G760">
            <v>1671</v>
          </cell>
          <cell r="H760">
            <v>1048</v>
          </cell>
          <cell r="I760">
            <v>1365</v>
          </cell>
          <cell r="J760">
            <v>928</v>
          </cell>
          <cell r="K760">
            <v>1266</v>
          </cell>
          <cell r="L760">
            <v>1894</v>
          </cell>
          <cell r="M760">
            <v>3986</v>
          </cell>
          <cell r="N760">
            <v>2352</v>
          </cell>
          <cell r="O760">
            <v>1310</v>
          </cell>
          <cell r="P760">
            <v>988</v>
          </cell>
          <cell r="Q760">
            <v>989</v>
          </cell>
          <cell r="R760">
            <v>713</v>
          </cell>
          <cell r="S760">
            <v>1138</v>
          </cell>
          <cell r="T760">
            <v>1086</v>
          </cell>
          <cell r="U760">
            <v>985</v>
          </cell>
          <cell r="V760">
            <v>1139</v>
          </cell>
          <cell r="W760">
            <v>1138</v>
          </cell>
          <cell r="X760">
            <v>1433</v>
          </cell>
          <cell r="Y760">
            <v>666</v>
          </cell>
          <cell r="Z760">
            <v>629</v>
          </cell>
          <cell r="AA760">
            <v>572</v>
          </cell>
          <cell r="AB760">
            <v>538</v>
          </cell>
          <cell r="AC760">
            <v>459</v>
          </cell>
          <cell r="AD760">
            <v>366</v>
          </cell>
          <cell r="AE760">
            <v>404</v>
          </cell>
        </row>
        <row r="761">
          <cell r="E761" t="str">
            <v>NC Residential Distillate Fuel</v>
          </cell>
          <cell r="F761">
            <v>24612</v>
          </cell>
          <cell r="G761">
            <v>21585</v>
          </cell>
          <cell r="H761">
            <v>23714</v>
          </cell>
          <cell r="I761">
            <v>22990</v>
          </cell>
          <cell r="J761">
            <v>21091</v>
          </cell>
          <cell r="K761">
            <v>23413</v>
          </cell>
          <cell r="L761">
            <v>24776</v>
          </cell>
          <cell r="M761">
            <v>19940</v>
          </cell>
          <cell r="N761">
            <v>17417</v>
          </cell>
          <cell r="O761">
            <v>17270</v>
          </cell>
          <cell r="P761">
            <v>18841</v>
          </cell>
          <cell r="Q761">
            <v>18145</v>
          </cell>
          <cell r="R761">
            <v>16338</v>
          </cell>
          <cell r="S761">
            <v>17790</v>
          </cell>
          <cell r="T761">
            <v>16686</v>
          </cell>
          <cell r="U761">
            <v>12960</v>
          </cell>
          <cell r="V761">
            <v>11781</v>
          </cell>
          <cell r="W761">
            <v>11407</v>
          </cell>
          <cell r="X761">
            <v>10536</v>
          </cell>
          <cell r="Y761">
            <v>7348</v>
          </cell>
          <cell r="Z761">
            <v>8225</v>
          </cell>
          <cell r="AA761">
            <v>5951</v>
          </cell>
          <cell r="AB761">
            <v>4597</v>
          </cell>
          <cell r="AC761">
            <v>4944</v>
          </cell>
          <cell r="AD761">
            <v>4874</v>
          </cell>
          <cell r="AE761">
            <v>9061</v>
          </cell>
        </row>
        <row r="762">
          <cell r="E762" t="str">
            <v>ND Residential Distillate Fuel</v>
          </cell>
          <cell r="F762">
            <v>5716</v>
          </cell>
          <cell r="G762">
            <v>5241</v>
          </cell>
          <cell r="H762">
            <v>3710</v>
          </cell>
          <cell r="I762">
            <v>4392</v>
          </cell>
          <cell r="J762">
            <v>3884</v>
          </cell>
          <cell r="K762">
            <v>4172</v>
          </cell>
          <cell r="L762">
            <v>4760</v>
          </cell>
          <cell r="M762">
            <v>3503</v>
          </cell>
          <cell r="N762">
            <v>3094</v>
          </cell>
          <cell r="O762">
            <v>2821</v>
          </cell>
          <cell r="P762">
            <v>3282</v>
          </cell>
          <cell r="Q762">
            <v>2861</v>
          </cell>
          <cell r="R762">
            <v>2470</v>
          </cell>
          <cell r="S762">
            <v>3009</v>
          </cell>
          <cell r="T762">
            <v>3384</v>
          </cell>
          <cell r="U762">
            <v>2677</v>
          </cell>
          <cell r="V762">
            <v>2679</v>
          </cell>
          <cell r="W762">
            <v>2716</v>
          </cell>
          <cell r="X762">
            <v>3874</v>
          </cell>
          <cell r="Y762">
            <v>1846</v>
          </cell>
          <cell r="Z762">
            <v>1474</v>
          </cell>
          <cell r="AA762">
            <v>1115</v>
          </cell>
          <cell r="AB762">
            <v>806</v>
          </cell>
          <cell r="AC762">
            <v>988</v>
          </cell>
          <cell r="AD762">
            <v>892</v>
          </cell>
          <cell r="AE762">
            <v>743</v>
          </cell>
        </row>
        <row r="763">
          <cell r="E763" t="str">
            <v>NE Residential Distillate Fuel</v>
          </cell>
          <cell r="F763">
            <v>1142</v>
          </cell>
          <cell r="G763">
            <v>1147</v>
          </cell>
          <cell r="H763">
            <v>840</v>
          </cell>
          <cell r="I763">
            <v>980</v>
          </cell>
          <cell r="J763">
            <v>853</v>
          </cell>
          <cell r="K763">
            <v>512</v>
          </cell>
          <cell r="L763">
            <v>658</v>
          </cell>
          <cell r="M763">
            <v>524</v>
          </cell>
          <cell r="N763">
            <v>376</v>
          </cell>
          <cell r="O763">
            <v>447</v>
          </cell>
          <cell r="P763">
            <v>642</v>
          </cell>
          <cell r="Q763">
            <v>473</v>
          </cell>
          <cell r="R763">
            <v>396</v>
          </cell>
          <cell r="S763">
            <v>521</v>
          </cell>
          <cell r="T763">
            <v>560</v>
          </cell>
          <cell r="U763">
            <v>514</v>
          </cell>
          <cell r="V763">
            <v>590</v>
          </cell>
          <cell r="W763">
            <v>304</v>
          </cell>
          <cell r="X763">
            <v>318</v>
          </cell>
          <cell r="Y763">
            <v>205</v>
          </cell>
          <cell r="Z763">
            <v>160</v>
          </cell>
          <cell r="AA763">
            <v>138</v>
          </cell>
          <cell r="AB763">
            <v>102</v>
          </cell>
          <cell r="AC763">
            <v>114</v>
          </cell>
          <cell r="AD763">
            <v>101</v>
          </cell>
          <cell r="AE763">
            <v>83</v>
          </cell>
        </row>
        <row r="764">
          <cell r="E764" t="str">
            <v>NH Residential Distillate Fuel</v>
          </cell>
          <cell r="F764">
            <v>23497</v>
          </cell>
          <cell r="G764">
            <v>24042</v>
          </cell>
          <cell r="H764">
            <v>24942</v>
          </cell>
          <cell r="I764">
            <v>23699</v>
          </cell>
          <cell r="J764">
            <v>24694</v>
          </cell>
          <cell r="K764">
            <v>25888</v>
          </cell>
          <cell r="L764">
            <v>27021</v>
          </cell>
          <cell r="M764">
            <v>26978</v>
          </cell>
          <cell r="N764">
            <v>25132</v>
          </cell>
          <cell r="O764">
            <v>26362</v>
          </cell>
          <cell r="P764">
            <v>26632</v>
          </cell>
          <cell r="Q764">
            <v>26317</v>
          </cell>
          <cell r="R764">
            <v>24228</v>
          </cell>
          <cell r="S764">
            <v>29749</v>
          </cell>
          <cell r="T764">
            <v>31043</v>
          </cell>
          <cell r="U764">
            <v>27897</v>
          </cell>
          <cell r="V764">
            <v>24589</v>
          </cell>
          <cell r="W764">
            <v>23532</v>
          </cell>
          <cell r="X764">
            <v>22857</v>
          </cell>
          <cell r="Y764">
            <v>19602</v>
          </cell>
          <cell r="Z764">
            <v>17534</v>
          </cell>
          <cell r="AA764">
            <v>18937</v>
          </cell>
          <cell r="AB764">
            <v>13911</v>
          </cell>
          <cell r="AC764">
            <v>17259</v>
          </cell>
          <cell r="AD764">
            <v>20064</v>
          </cell>
          <cell r="AE764">
            <v>21068</v>
          </cell>
        </row>
        <row r="765">
          <cell r="E765" t="str">
            <v>NJ Residential Distillate Fuel</v>
          </cell>
          <cell r="F765">
            <v>79575</v>
          </cell>
          <cell r="G765">
            <v>74634</v>
          </cell>
          <cell r="H765">
            <v>75861</v>
          </cell>
          <cell r="I765">
            <v>71662</v>
          </cell>
          <cell r="J765">
            <v>79893</v>
          </cell>
          <cell r="K765">
            <v>70013</v>
          </cell>
          <cell r="L765">
            <v>70824</v>
          </cell>
          <cell r="M765">
            <v>66118</v>
          </cell>
          <cell r="N765">
            <v>53111</v>
          </cell>
          <cell r="O765">
            <v>56855</v>
          </cell>
          <cell r="P765">
            <v>59519</v>
          </cell>
          <cell r="Q765">
            <v>55099</v>
          </cell>
          <cell r="R765">
            <v>52661</v>
          </cell>
          <cell r="S765">
            <v>61769</v>
          </cell>
          <cell r="T765">
            <v>57652</v>
          </cell>
          <cell r="U765">
            <v>51202</v>
          </cell>
          <cell r="V765">
            <v>41080</v>
          </cell>
          <cell r="W765">
            <v>43538</v>
          </cell>
          <cell r="X765">
            <v>46076</v>
          </cell>
          <cell r="Y765">
            <v>38381</v>
          </cell>
          <cell r="Z765">
            <v>31465</v>
          </cell>
          <cell r="AA765">
            <v>26534</v>
          </cell>
          <cell r="AB765">
            <v>24252</v>
          </cell>
          <cell r="AC765">
            <v>25473</v>
          </cell>
          <cell r="AD765">
            <v>28624</v>
          </cell>
          <cell r="AE765">
            <v>28357</v>
          </cell>
        </row>
        <row r="766">
          <cell r="E766" t="str">
            <v>NM Residential Distillate Fuel</v>
          </cell>
          <cell r="F766">
            <v>48</v>
          </cell>
          <cell r="G766">
            <v>38</v>
          </cell>
          <cell r="H766">
            <v>63</v>
          </cell>
          <cell r="I766">
            <v>30</v>
          </cell>
          <cell r="J766">
            <v>40</v>
          </cell>
          <cell r="K766">
            <v>17</v>
          </cell>
          <cell r="L766">
            <v>16</v>
          </cell>
          <cell r="M766">
            <v>16</v>
          </cell>
          <cell r="N766">
            <v>12</v>
          </cell>
          <cell r="O766">
            <v>117</v>
          </cell>
          <cell r="P766">
            <v>36</v>
          </cell>
          <cell r="Q766">
            <v>27</v>
          </cell>
          <cell r="R766">
            <v>41</v>
          </cell>
          <cell r="S766">
            <v>18</v>
          </cell>
          <cell r="T766">
            <v>23</v>
          </cell>
          <cell r="U766">
            <v>21</v>
          </cell>
          <cell r="V766">
            <v>18</v>
          </cell>
          <cell r="W766">
            <v>21</v>
          </cell>
          <cell r="X766">
            <v>13</v>
          </cell>
          <cell r="Y766">
            <v>8</v>
          </cell>
          <cell r="Z766">
            <v>7</v>
          </cell>
          <cell r="AA766">
            <v>5</v>
          </cell>
          <cell r="AB766">
            <v>4</v>
          </cell>
          <cell r="AC766">
            <v>10</v>
          </cell>
          <cell r="AD766">
            <v>7</v>
          </cell>
          <cell r="AE766">
            <v>9</v>
          </cell>
        </row>
        <row r="767">
          <cell r="E767" t="str">
            <v>NV Residential Distillate Fuel</v>
          </cell>
          <cell r="F767">
            <v>1241</v>
          </cell>
          <cell r="G767">
            <v>1283</v>
          </cell>
          <cell r="H767">
            <v>1440</v>
          </cell>
          <cell r="I767">
            <v>1548</v>
          </cell>
          <cell r="J767">
            <v>1358</v>
          </cell>
          <cell r="K767">
            <v>1024</v>
          </cell>
          <cell r="L767">
            <v>1154</v>
          </cell>
          <cell r="M767">
            <v>1514</v>
          </cell>
          <cell r="N767">
            <v>1586</v>
          </cell>
          <cell r="O767">
            <v>1211</v>
          </cell>
          <cell r="P767">
            <v>1233</v>
          </cell>
          <cell r="Q767">
            <v>1271</v>
          </cell>
          <cell r="R767">
            <v>1210</v>
          </cell>
          <cell r="S767">
            <v>990</v>
          </cell>
          <cell r="T767">
            <v>992</v>
          </cell>
          <cell r="U767">
            <v>1187</v>
          </cell>
          <cell r="V767">
            <v>913</v>
          </cell>
          <cell r="W767">
            <v>850</v>
          </cell>
          <cell r="X767">
            <v>923</v>
          </cell>
          <cell r="Y767">
            <v>679</v>
          </cell>
          <cell r="Z767">
            <v>562</v>
          </cell>
          <cell r="AA767">
            <v>428</v>
          </cell>
          <cell r="AB767">
            <v>301</v>
          </cell>
          <cell r="AC767">
            <v>167</v>
          </cell>
          <cell r="AD767">
            <v>147</v>
          </cell>
          <cell r="AE767">
            <v>189</v>
          </cell>
        </row>
        <row r="768">
          <cell r="E768" t="str">
            <v>NY Residential Distillate Fuel</v>
          </cell>
          <cell r="F768">
            <v>183602</v>
          </cell>
          <cell r="G768">
            <v>168711</v>
          </cell>
          <cell r="H768">
            <v>189622</v>
          </cell>
          <cell r="I768">
            <v>178348</v>
          </cell>
          <cell r="J768">
            <v>173253</v>
          </cell>
          <cell r="K768">
            <v>166594</v>
          </cell>
          <cell r="L768">
            <v>175995</v>
          </cell>
          <cell r="M768">
            <v>170915</v>
          </cell>
          <cell r="N768">
            <v>155002</v>
          </cell>
          <cell r="O768">
            <v>164950</v>
          </cell>
          <cell r="P768">
            <v>205000</v>
          </cell>
          <cell r="Q768">
            <v>212407</v>
          </cell>
          <cell r="R768">
            <v>191404</v>
          </cell>
          <cell r="S768">
            <v>202941</v>
          </cell>
          <cell r="T768">
            <v>199339</v>
          </cell>
          <cell r="U768">
            <v>203942</v>
          </cell>
          <cell r="V768">
            <v>155503</v>
          </cell>
          <cell r="W768">
            <v>174107</v>
          </cell>
          <cell r="X768">
            <v>162643</v>
          </cell>
          <cell r="Y768">
            <v>119987</v>
          </cell>
          <cell r="Z768">
            <v>114276</v>
          </cell>
          <cell r="AA768">
            <v>106556</v>
          </cell>
          <cell r="AB768">
            <v>126631</v>
          </cell>
          <cell r="AC768">
            <v>104989</v>
          </cell>
          <cell r="AD768">
            <v>113527</v>
          </cell>
          <cell r="AE768">
            <v>121938</v>
          </cell>
        </row>
        <row r="769">
          <cell r="E769" t="str">
            <v>OH Residential Distillate Fuel</v>
          </cell>
          <cell r="F769">
            <v>27610</v>
          </cell>
          <cell r="G769">
            <v>24526</v>
          </cell>
          <cell r="H769">
            <v>26943</v>
          </cell>
          <cell r="I769">
            <v>26142</v>
          </cell>
          <cell r="J769">
            <v>25942</v>
          </cell>
          <cell r="K769">
            <v>23270</v>
          </cell>
          <cell r="L769">
            <v>21982</v>
          </cell>
          <cell r="M769">
            <v>19353</v>
          </cell>
          <cell r="N769">
            <v>16833</v>
          </cell>
          <cell r="O769">
            <v>19974</v>
          </cell>
          <cell r="P769">
            <v>17454</v>
          </cell>
          <cell r="Q769">
            <v>16086</v>
          </cell>
          <cell r="R769">
            <v>18477</v>
          </cell>
          <cell r="S769">
            <v>19440</v>
          </cell>
          <cell r="T769">
            <v>19479</v>
          </cell>
          <cell r="U769">
            <v>16641</v>
          </cell>
          <cell r="V769">
            <v>12749</v>
          </cell>
          <cell r="W769">
            <v>14543</v>
          </cell>
          <cell r="X769">
            <v>13291</v>
          </cell>
          <cell r="Y769">
            <v>10394</v>
          </cell>
          <cell r="Z769">
            <v>9619</v>
          </cell>
          <cell r="AA769">
            <v>9025</v>
          </cell>
          <cell r="AB769">
            <v>7392</v>
          </cell>
          <cell r="AC769">
            <v>7559</v>
          </cell>
          <cell r="AD769">
            <v>8087</v>
          </cell>
          <cell r="AE769">
            <v>8189</v>
          </cell>
        </row>
        <row r="770">
          <cell r="E770" t="str">
            <v>OK Residential Distillate Fuel</v>
          </cell>
          <cell r="F770">
            <v>1</v>
          </cell>
          <cell r="G770">
            <v>0</v>
          </cell>
          <cell r="H770">
            <v>11</v>
          </cell>
          <cell r="I770">
            <v>1</v>
          </cell>
          <cell r="J770">
            <v>1</v>
          </cell>
          <cell r="K770">
            <v>63</v>
          </cell>
          <cell r="L770">
            <v>135</v>
          </cell>
          <cell r="M770">
            <v>21</v>
          </cell>
          <cell r="N770">
            <v>7</v>
          </cell>
          <cell r="O770">
            <v>12</v>
          </cell>
          <cell r="P770">
            <v>14</v>
          </cell>
          <cell r="Q770">
            <v>15</v>
          </cell>
          <cell r="R770">
            <v>11</v>
          </cell>
          <cell r="S770">
            <v>6</v>
          </cell>
          <cell r="T770">
            <v>5</v>
          </cell>
          <cell r="U770">
            <v>6</v>
          </cell>
          <cell r="V770">
            <v>6</v>
          </cell>
          <cell r="W770">
            <v>174</v>
          </cell>
          <cell r="X770">
            <v>6</v>
          </cell>
          <cell r="Y770">
            <v>17</v>
          </cell>
          <cell r="Z770">
            <v>15</v>
          </cell>
          <cell r="AA770">
            <v>74</v>
          </cell>
          <cell r="AB770">
            <v>42</v>
          </cell>
          <cell r="AC770">
            <v>37</v>
          </cell>
          <cell r="AD770">
            <v>21</v>
          </cell>
          <cell r="AE770">
            <v>6</v>
          </cell>
        </row>
        <row r="771">
          <cell r="E771" t="str">
            <v>OR Residential Distillate Fuel</v>
          </cell>
          <cell r="F771">
            <v>9271</v>
          </cell>
          <cell r="G771">
            <v>8624</v>
          </cell>
          <cell r="H771">
            <v>7095</v>
          </cell>
          <cell r="I771">
            <v>8951</v>
          </cell>
          <cell r="J771">
            <v>8405</v>
          </cell>
          <cell r="K771">
            <v>7427</v>
          </cell>
          <cell r="L771">
            <v>7017</v>
          </cell>
          <cell r="M771">
            <v>6237</v>
          </cell>
          <cell r="N771">
            <v>5562</v>
          </cell>
          <cell r="O771">
            <v>6337</v>
          </cell>
          <cell r="P771">
            <v>5719</v>
          </cell>
          <cell r="Q771">
            <v>6126</v>
          </cell>
          <cell r="R771">
            <v>5650</v>
          </cell>
          <cell r="S771">
            <v>5241</v>
          </cell>
          <cell r="T771">
            <v>4421</v>
          </cell>
          <cell r="U771">
            <v>3623</v>
          </cell>
          <cell r="V771">
            <v>3767</v>
          </cell>
          <cell r="W771">
            <v>3227</v>
          </cell>
          <cell r="X771">
            <v>3847</v>
          </cell>
          <cell r="Y771">
            <v>3152</v>
          </cell>
          <cell r="Z771">
            <v>2476</v>
          </cell>
          <cell r="AA771">
            <v>2336</v>
          </cell>
          <cell r="AB771">
            <v>2127</v>
          </cell>
          <cell r="AC771">
            <v>2049</v>
          </cell>
          <cell r="AD771">
            <v>1688</v>
          </cell>
          <cell r="AE771">
            <v>1693</v>
          </cell>
        </row>
        <row r="772">
          <cell r="E772" t="str">
            <v>PA Residential Distillate Fuel</v>
          </cell>
          <cell r="F772">
            <v>117704</v>
          </cell>
          <cell r="G772">
            <v>117875</v>
          </cell>
          <cell r="H772">
            <v>119474</v>
          </cell>
          <cell r="I772">
            <v>129933</v>
          </cell>
          <cell r="J772">
            <v>128168</v>
          </cell>
          <cell r="K772">
            <v>118190</v>
          </cell>
          <cell r="L772">
            <v>120499</v>
          </cell>
          <cell r="M772">
            <v>111565</v>
          </cell>
          <cell r="N772">
            <v>94456</v>
          </cell>
          <cell r="O772">
            <v>111578</v>
          </cell>
          <cell r="P772">
            <v>121678</v>
          </cell>
          <cell r="Q772">
            <v>121400</v>
          </cell>
          <cell r="R772">
            <v>119310</v>
          </cell>
          <cell r="S772">
            <v>133412</v>
          </cell>
          <cell r="T772">
            <v>130477</v>
          </cell>
          <cell r="U772">
            <v>115753</v>
          </cell>
          <cell r="V772">
            <v>98083</v>
          </cell>
          <cell r="W772">
            <v>99131</v>
          </cell>
          <cell r="X772">
            <v>153354</v>
          </cell>
          <cell r="Y772">
            <v>76916</v>
          </cell>
          <cell r="Z772">
            <v>85462</v>
          </cell>
          <cell r="AA772">
            <v>80624</v>
          </cell>
          <cell r="AB772">
            <v>70830</v>
          </cell>
          <cell r="AC772">
            <v>79378</v>
          </cell>
          <cell r="AD772">
            <v>91125</v>
          </cell>
          <cell r="AE772">
            <v>86879</v>
          </cell>
        </row>
        <row r="773">
          <cell r="E773" t="str">
            <v>RI Residential Distillate Fuel</v>
          </cell>
          <cell r="F773">
            <v>17676</v>
          </cell>
          <cell r="G773">
            <v>18123</v>
          </cell>
          <cell r="H773">
            <v>22150</v>
          </cell>
          <cell r="I773">
            <v>20376</v>
          </cell>
          <cell r="J773">
            <v>22771</v>
          </cell>
          <cell r="K773">
            <v>20171</v>
          </cell>
          <cell r="L773">
            <v>20250</v>
          </cell>
          <cell r="M773">
            <v>20994</v>
          </cell>
          <cell r="N773">
            <v>18999</v>
          </cell>
          <cell r="O773">
            <v>18395</v>
          </cell>
          <cell r="P773">
            <v>18981</v>
          </cell>
          <cell r="Q773">
            <v>20729</v>
          </cell>
          <cell r="R773">
            <v>19525</v>
          </cell>
          <cell r="S773">
            <v>22215</v>
          </cell>
          <cell r="T773">
            <v>22646</v>
          </cell>
          <cell r="U773">
            <v>21718</v>
          </cell>
          <cell r="V773">
            <v>16655</v>
          </cell>
          <cell r="W773">
            <v>17138</v>
          </cell>
          <cell r="X773">
            <v>16461</v>
          </cell>
          <cell r="Y773">
            <v>17603</v>
          </cell>
          <cell r="Z773">
            <v>16927</v>
          </cell>
          <cell r="AA773">
            <v>15579</v>
          </cell>
          <cell r="AB773">
            <v>15343</v>
          </cell>
          <cell r="AC773">
            <v>16246</v>
          </cell>
          <cell r="AD773">
            <v>15823</v>
          </cell>
          <cell r="AE773">
            <v>17289</v>
          </cell>
        </row>
        <row r="774">
          <cell r="E774" t="str">
            <v>SC Residential Distillate Fuel</v>
          </cell>
          <cell r="F774">
            <v>6987</v>
          </cell>
          <cell r="G774">
            <v>6730</v>
          </cell>
          <cell r="H774">
            <v>4671</v>
          </cell>
          <cell r="I774">
            <v>5174</v>
          </cell>
          <cell r="J774">
            <v>4325</v>
          </cell>
          <cell r="K774">
            <v>4026</v>
          </cell>
          <cell r="L774">
            <v>4143</v>
          </cell>
          <cell r="M774">
            <v>3112</v>
          </cell>
          <cell r="N774">
            <v>2766</v>
          </cell>
          <cell r="O774">
            <v>2926</v>
          </cell>
          <cell r="P774">
            <v>2807</v>
          </cell>
          <cell r="Q774">
            <v>2440</v>
          </cell>
          <cell r="R774">
            <v>2248</v>
          </cell>
          <cell r="S774">
            <v>2590</v>
          </cell>
          <cell r="T774">
            <v>1674</v>
          </cell>
          <cell r="U774">
            <v>1401</v>
          </cell>
          <cell r="V774">
            <v>1225</v>
          </cell>
          <cell r="W774">
            <v>992</v>
          </cell>
          <cell r="X774">
            <v>885</v>
          </cell>
          <cell r="Y774">
            <v>911</v>
          </cell>
          <cell r="Z774">
            <v>859</v>
          </cell>
          <cell r="AA774">
            <v>639</v>
          </cell>
          <cell r="AB774">
            <v>624</v>
          </cell>
          <cell r="AC774">
            <v>444</v>
          </cell>
          <cell r="AD774">
            <v>239</v>
          </cell>
          <cell r="AE774">
            <v>513</v>
          </cell>
        </row>
        <row r="775">
          <cell r="E775" t="str">
            <v>SD Residential Distillate Fuel</v>
          </cell>
          <cell r="F775">
            <v>5451</v>
          </cell>
          <cell r="G775">
            <v>4670</v>
          </cell>
          <cell r="H775">
            <v>2739</v>
          </cell>
          <cell r="I775">
            <v>3459</v>
          </cell>
          <cell r="J775">
            <v>2842</v>
          </cell>
          <cell r="K775">
            <v>2917</v>
          </cell>
          <cell r="L775">
            <v>3627</v>
          </cell>
          <cell r="M775">
            <v>2693</v>
          </cell>
          <cell r="N775">
            <v>2225</v>
          </cell>
          <cell r="O775">
            <v>1956</v>
          </cell>
          <cell r="P775">
            <v>2040</v>
          </cell>
          <cell r="Q775">
            <v>2131</v>
          </cell>
          <cell r="R775">
            <v>1555</v>
          </cell>
          <cell r="S775">
            <v>1828</v>
          </cell>
          <cell r="T775">
            <v>1433</v>
          </cell>
          <cell r="U775">
            <v>1332</v>
          </cell>
          <cell r="V775">
            <v>1273</v>
          </cell>
          <cell r="W775">
            <v>1022</v>
          </cell>
          <cell r="X775">
            <v>1261</v>
          </cell>
          <cell r="Y775">
            <v>728</v>
          </cell>
          <cell r="Z775">
            <v>735</v>
          </cell>
          <cell r="AA775">
            <v>702</v>
          </cell>
          <cell r="AB775">
            <v>629</v>
          </cell>
          <cell r="AC775">
            <v>534</v>
          </cell>
          <cell r="AD775">
            <v>493</v>
          </cell>
          <cell r="AE775">
            <v>476</v>
          </cell>
        </row>
        <row r="776">
          <cell r="E776" t="str">
            <v>TN Residential Distillate Fuel</v>
          </cell>
          <cell r="F776">
            <v>1602</v>
          </cell>
          <cell r="G776">
            <v>1559</v>
          </cell>
          <cell r="H776">
            <v>1498</v>
          </cell>
          <cell r="I776">
            <v>1197</v>
          </cell>
          <cell r="J776">
            <v>1602</v>
          </cell>
          <cell r="K776">
            <v>1514</v>
          </cell>
          <cell r="L776">
            <v>1563</v>
          </cell>
          <cell r="M776">
            <v>1377</v>
          </cell>
          <cell r="N776">
            <v>1340</v>
          </cell>
          <cell r="O776">
            <v>1341</v>
          </cell>
          <cell r="P776">
            <v>1014</v>
          </cell>
          <cell r="Q776">
            <v>966</v>
          </cell>
          <cell r="R776">
            <v>668</v>
          </cell>
          <cell r="S776">
            <v>703</v>
          </cell>
          <cell r="T776">
            <v>727</v>
          </cell>
          <cell r="U776">
            <v>592</v>
          </cell>
          <cell r="V776">
            <v>621</v>
          </cell>
          <cell r="W776">
            <v>735</v>
          </cell>
          <cell r="X776">
            <v>924</v>
          </cell>
          <cell r="Y776">
            <v>952</v>
          </cell>
          <cell r="Z776">
            <v>886</v>
          </cell>
          <cell r="AA776">
            <v>263</v>
          </cell>
          <cell r="AB776">
            <v>238</v>
          </cell>
          <cell r="AC776">
            <v>227</v>
          </cell>
          <cell r="AD776">
            <v>224</v>
          </cell>
          <cell r="AE776">
            <v>294</v>
          </cell>
        </row>
        <row r="777">
          <cell r="E777" t="str">
            <v>TX Residential Distillate Fuel</v>
          </cell>
          <cell r="F777">
            <v>10</v>
          </cell>
          <cell r="G777">
            <v>14</v>
          </cell>
          <cell r="H777">
            <v>10</v>
          </cell>
          <cell r="I777">
            <v>16</v>
          </cell>
          <cell r="J777">
            <v>31</v>
          </cell>
          <cell r="K777">
            <v>36</v>
          </cell>
          <cell r="L777">
            <v>0</v>
          </cell>
          <cell r="M777">
            <v>1</v>
          </cell>
          <cell r="N777">
            <v>2</v>
          </cell>
          <cell r="O777">
            <v>12</v>
          </cell>
          <cell r="P777">
            <v>16</v>
          </cell>
          <cell r="Q777">
            <v>5</v>
          </cell>
          <cell r="R777">
            <v>23</v>
          </cell>
          <cell r="S777">
            <v>1</v>
          </cell>
          <cell r="T777">
            <v>844</v>
          </cell>
          <cell r="U777">
            <v>28</v>
          </cell>
          <cell r="V777">
            <v>2</v>
          </cell>
          <cell r="W777">
            <v>2</v>
          </cell>
          <cell r="X777">
            <v>2</v>
          </cell>
          <cell r="Y777">
            <v>10</v>
          </cell>
          <cell r="Z777">
            <v>4</v>
          </cell>
          <cell r="AA777">
            <v>18</v>
          </cell>
          <cell r="AB777">
            <v>14</v>
          </cell>
          <cell r="AC777">
            <v>2</v>
          </cell>
          <cell r="AD777">
            <v>8</v>
          </cell>
          <cell r="AE777">
            <v>9</v>
          </cell>
        </row>
        <row r="778">
          <cell r="E778" t="str">
            <v>US Residential Distillate Fuel</v>
          </cell>
          <cell r="F778">
            <v>978128</v>
          </cell>
          <cell r="G778">
            <v>930367</v>
          </cell>
          <cell r="H778">
            <v>979662</v>
          </cell>
          <cell r="I778">
            <v>973803</v>
          </cell>
          <cell r="J778">
            <v>958978</v>
          </cell>
          <cell r="K778">
            <v>903979</v>
          </cell>
          <cell r="L778">
            <v>925213</v>
          </cell>
          <cell r="M778">
            <v>873693</v>
          </cell>
          <cell r="N778">
            <v>771112</v>
          </cell>
          <cell r="O778">
            <v>826903</v>
          </cell>
          <cell r="P778">
            <v>903867</v>
          </cell>
          <cell r="Q778">
            <v>907389</v>
          </cell>
          <cell r="R778">
            <v>858949</v>
          </cell>
          <cell r="S778">
            <v>931078</v>
          </cell>
          <cell r="T778">
            <v>922678</v>
          </cell>
          <cell r="U778">
            <v>853158</v>
          </cell>
          <cell r="V778">
            <v>709397</v>
          </cell>
          <cell r="W778">
            <v>720971</v>
          </cell>
          <cell r="X778">
            <v>749804</v>
          </cell>
          <cell r="Y778">
            <v>582182</v>
          </cell>
          <cell r="Z778">
            <v>561405</v>
          </cell>
          <cell r="AA778">
            <v>522512</v>
          </cell>
          <cell r="AB778">
            <v>482080</v>
          </cell>
          <cell r="AC778">
            <v>491020</v>
          </cell>
          <cell r="AD778">
            <v>532530</v>
          </cell>
          <cell r="AE778">
            <v>550848</v>
          </cell>
        </row>
        <row r="779">
          <cell r="E779" t="str">
            <v>UT Residential Distillate Fuel</v>
          </cell>
          <cell r="F779">
            <v>807</v>
          </cell>
          <cell r="G779">
            <v>758</v>
          </cell>
          <cell r="H779">
            <v>556</v>
          </cell>
          <cell r="I779">
            <v>757</v>
          </cell>
          <cell r="J779">
            <v>553</v>
          </cell>
          <cell r="K779">
            <v>420</v>
          </cell>
          <cell r="L779">
            <v>434</v>
          </cell>
          <cell r="M779">
            <v>511</v>
          </cell>
          <cell r="N779">
            <v>408</v>
          </cell>
          <cell r="O779">
            <v>459</v>
          </cell>
          <cell r="P779">
            <v>461</v>
          </cell>
          <cell r="Q779">
            <v>528</v>
          </cell>
          <cell r="R779">
            <v>480</v>
          </cell>
          <cell r="S779">
            <v>405</v>
          </cell>
          <cell r="T779">
            <v>492</v>
          </cell>
          <cell r="U779">
            <v>151</v>
          </cell>
          <cell r="V779">
            <v>168</v>
          </cell>
          <cell r="W779">
            <v>162</v>
          </cell>
          <cell r="X779">
            <v>99</v>
          </cell>
          <cell r="Y779">
            <v>132</v>
          </cell>
          <cell r="Z779">
            <v>116</v>
          </cell>
          <cell r="AA779">
            <v>136</v>
          </cell>
          <cell r="AB779">
            <v>149</v>
          </cell>
          <cell r="AC779">
            <v>105</v>
          </cell>
          <cell r="AD779">
            <v>117</v>
          </cell>
          <cell r="AE779">
            <v>129</v>
          </cell>
        </row>
        <row r="780">
          <cell r="E780" t="str">
            <v>VA Residential Distillate Fuel</v>
          </cell>
          <cell r="F780">
            <v>35350</v>
          </cell>
          <cell r="G780">
            <v>30968</v>
          </cell>
          <cell r="H780">
            <v>32382</v>
          </cell>
          <cell r="I780">
            <v>30805</v>
          </cell>
          <cell r="J780">
            <v>31813</v>
          </cell>
          <cell r="K780">
            <v>30040</v>
          </cell>
          <cell r="L780">
            <v>33582</v>
          </cell>
          <cell r="M780">
            <v>30346</v>
          </cell>
          <cell r="N780">
            <v>29215</v>
          </cell>
          <cell r="O780">
            <v>28811</v>
          </cell>
          <cell r="P780">
            <v>33047</v>
          </cell>
          <cell r="Q780">
            <v>30182</v>
          </cell>
          <cell r="R780">
            <v>28419</v>
          </cell>
          <cell r="S780">
            <v>30843</v>
          </cell>
          <cell r="T780">
            <v>32589</v>
          </cell>
          <cell r="U780">
            <v>31358</v>
          </cell>
          <cell r="V780">
            <v>26254</v>
          </cell>
          <cell r="W780">
            <v>25208</v>
          </cell>
          <cell r="X780">
            <v>23079</v>
          </cell>
          <cell r="Y780">
            <v>17514</v>
          </cell>
          <cell r="Z780">
            <v>18572</v>
          </cell>
          <cell r="AA780">
            <v>16294</v>
          </cell>
          <cell r="AB780">
            <v>12088</v>
          </cell>
          <cell r="AC780">
            <v>13583</v>
          </cell>
          <cell r="AD780">
            <v>14054</v>
          </cell>
          <cell r="AE780">
            <v>12971</v>
          </cell>
        </row>
        <row r="781">
          <cell r="E781" t="str">
            <v>VT Residential Distillate Fuel</v>
          </cell>
          <cell r="F781">
            <v>13354</v>
          </cell>
          <cell r="G781">
            <v>13729</v>
          </cell>
          <cell r="H781">
            <v>14838</v>
          </cell>
          <cell r="I781">
            <v>14733</v>
          </cell>
          <cell r="J781">
            <v>14037</v>
          </cell>
          <cell r="K781">
            <v>13510</v>
          </cell>
          <cell r="L781">
            <v>13781</v>
          </cell>
          <cell r="M781">
            <v>13437</v>
          </cell>
          <cell r="N781">
            <v>11684</v>
          </cell>
          <cell r="O781">
            <v>11731</v>
          </cell>
          <cell r="P781">
            <v>14259</v>
          </cell>
          <cell r="Q781">
            <v>12916</v>
          </cell>
          <cell r="R781">
            <v>12299</v>
          </cell>
          <cell r="S781">
            <v>13795</v>
          </cell>
          <cell r="T781">
            <v>15686</v>
          </cell>
          <cell r="U781">
            <v>13132</v>
          </cell>
          <cell r="V781">
            <v>12299</v>
          </cell>
          <cell r="W781">
            <v>12478</v>
          </cell>
          <cell r="X781">
            <v>10805</v>
          </cell>
          <cell r="Y781">
            <v>11689</v>
          </cell>
          <cell r="Z781">
            <v>9676</v>
          </cell>
          <cell r="AA781">
            <v>10216</v>
          </cell>
          <cell r="AB781">
            <v>8244</v>
          </cell>
          <cell r="AC781">
            <v>9355</v>
          </cell>
          <cell r="AD781">
            <v>10194</v>
          </cell>
          <cell r="AE781">
            <v>10874</v>
          </cell>
        </row>
        <row r="782">
          <cell r="E782" t="str">
            <v>WA Residential Distillate Fuel</v>
          </cell>
          <cell r="F782">
            <v>15580</v>
          </cell>
          <cell r="G782">
            <v>14390</v>
          </cell>
          <cell r="H782">
            <v>12139</v>
          </cell>
          <cell r="I782">
            <v>13108</v>
          </cell>
          <cell r="J782">
            <v>13714</v>
          </cell>
          <cell r="K782">
            <v>11660</v>
          </cell>
          <cell r="L782">
            <v>12817</v>
          </cell>
          <cell r="M782">
            <v>10775</v>
          </cell>
          <cell r="N782">
            <v>10224</v>
          </cell>
          <cell r="O782">
            <v>11005</v>
          </cell>
          <cell r="P782">
            <v>10106</v>
          </cell>
          <cell r="Q782">
            <v>11034</v>
          </cell>
          <cell r="R782">
            <v>11034</v>
          </cell>
          <cell r="S782">
            <v>8729</v>
          </cell>
          <cell r="T782">
            <v>7878</v>
          </cell>
          <cell r="U782">
            <v>7273</v>
          </cell>
          <cell r="V782">
            <v>7133</v>
          </cell>
          <cell r="W782">
            <v>6374</v>
          </cell>
          <cell r="X782">
            <v>5880</v>
          </cell>
          <cell r="Y782">
            <v>5618</v>
          </cell>
          <cell r="Z782">
            <v>5467</v>
          </cell>
          <cell r="AA782">
            <v>5029</v>
          </cell>
          <cell r="AB782">
            <v>3646</v>
          </cell>
          <cell r="AC782">
            <v>3502</v>
          </cell>
          <cell r="AD782">
            <v>3771</v>
          </cell>
          <cell r="AE782">
            <v>3529</v>
          </cell>
        </row>
        <row r="783">
          <cell r="E783" t="str">
            <v>WI Residential Distillate Fuel</v>
          </cell>
          <cell r="F783">
            <v>31365</v>
          </cell>
          <cell r="G783">
            <v>29797</v>
          </cell>
          <cell r="H783">
            <v>27469</v>
          </cell>
          <cell r="I783">
            <v>29998</v>
          </cell>
          <cell r="J783">
            <v>25432</v>
          </cell>
          <cell r="K783">
            <v>21297</v>
          </cell>
          <cell r="L783">
            <v>22517</v>
          </cell>
          <cell r="M783">
            <v>18852</v>
          </cell>
          <cell r="N783">
            <v>16302</v>
          </cell>
          <cell r="O783">
            <v>18855</v>
          </cell>
          <cell r="P783">
            <v>17614</v>
          </cell>
          <cell r="Q783">
            <v>19441</v>
          </cell>
          <cell r="R783">
            <v>16612</v>
          </cell>
          <cell r="S783">
            <v>17629</v>
          </cell>
          <cell r="T783">
            <v>16980</v>
          </cell>
          <cell r="U783">
            <v>15357</v>
          </cell>
          <cell r="V783">
            <v>13724</v>
          </cell>
          <cell r="W783">
            <v>11454</v>
          </cell>
          <cell r="X783">
            <v>11907</v>
          </cell>
          <cell r="Y783">
            <v>7185</v>
          </cell>
          <cell r="Z783">
            <v>6345</v>
          </cell>
          <cell r="AA783">
            <v>5442</v>
          </cell>
          <cell r="AB783">
            <v>4146</v>
          </cell>
          <cell r="AC783">
            <v>4602</v>
          </cell>
          <cell r="AD783">
            <v>5338</v>
          </cell>
          <cell r="AE783">
            <v>4485</v>
          </cell>
        </row>
        <row r="784">
          <cell r="E784" t="str">
            <v>WV Residential Distillate Fuel</v>
          </cell>
          <cell r="F784">
            <v>3970</v>
          </cell>
          <cell r="G784">
            <v>3623</v>
          </cell>
          <cell r="H784">
            <v>3129</v>
          </cell>
          <cell r="I784">
            <v>3528</v>
          </cell>
          <cell r="J784">
            <v>3782</v>
          </cell>
          <cell r="K784">
            <v>2887</v>
          </cell>
          <cell r="L784">
            <v>3488</v>
          </cell>
          <cell r="M784">
            <v>3512</v>
          </cell>
          <cell r="N784">
            <v>3183</v>
          </cell>
          <cell r="O784">
            <v>2799</v>
          </cell>
          <cell r="P784">
            <v>3052</v>
          </cell>
          <cell r="Q784">
            <v>3026</v>
          </cell>
          <cell r="R784">
            <v>2931</v>
          </cell>
          <cell r="S784">
            <v>2830</v>
          </cell>
          <cell r="T784">
            <v>2500</v>
          </cell>
          <cell r="U784">
            <v>2220</v>
          </cell>
          <cell r="V784">
            <v>2207</v>
          </cell>
          <cell r="W784">
            <v>1909</v>
          </cell>
          <cell r="X784">
            <v>1967</v>
          </cell>
          <cell r="Y784">
            <v>1350</v>
          </cell>
          <cell r="Z784">
            <v>1594</v>
          </cell>
          <cell r="AA784">
            <v>1390</v>
          </cell>
          <cell r="AB784">
            <v>1095</v>
          </cell>
          <cell r="AC784">
            <v>1514</v>
          </cell>
          <cell r="AD784">
            <v>1377</v>
          </cell>
          <cell r="AE784">
            <v>1673</v>
          </cell>
        </row>
        <row r="785">
          <cell r="E785" t="str">
            <v>WY Residential Distillate Fuel</v>
          </cell>
          <cell r="F785">
            <v>142</v>
          </cell>
          <cell r="G785">
            <v>408</v>
          </cell>
          <cell r="H785">
            <v>282</v>
          </cell>
          <cell r="I785">
            <v>260</v>
          </cell>
          <cell r="J785">
            <v>336</v>
          </cell>
          <cell r="K785">
            <v>276</v>
          </cell>
          <cell r="L785">
            <v>160</v>
          </cell>
          <cell r="M785">
            <v>261</v>
          </cell>
          <cell r="N785">
            <v>147</v>
          </cell>
          <cell r="O785">
            <v>165</v>
          </cell>
          <cell r="P785">
            <v>152</v>
          </cell>
          <cell r="Q785">
            <v>144</v>
          </cell>
          <cell r="R785">
            <v>175</v>
          </cell>
          <cell r="S785">
            <v>171</v>
          </cell>
          <cell r="T785">
            <v>199</v>
          </cell>
          <cell r="U785">
            <v>181</v>
          </cell>
          <cell r="V785">
            <v>220</v>
          </cell>
          <cell r="W785">
            <v>179</v>
          </cell>
          <cell r="X785">
            <v>95</v>
          </cell>
          <cell r="Y785">
            <v>134</v>
          </cell>
          <cell r="Z785">
            <v>146</v>
          </cell>
          <cell r="AA785">
            <v>129</v>
          </cell>
          <cell r="AB785">
            <v>132</v>
          </cell>
          <cell r="AC785">
            <v>181</v>
          </cell>
          <cell r="AD785">
            <v>121</v>
          </cell>
          <cell r="AE785">
            <v>146</v>
          </cell>
        </row>
        <row r="786">
          <cell r="E786" t="str">
            <v>AK Electric Power Distillate Fuel</v>
          </cell>
          <cell r="F786">
            <v>2833</v>
          </cell>
          <cell r="G786">
            <v>3085</v>
          </cell>
          <cell r="H786">
            <v>3541</v>
          </cell>
          <cell r="I786">
            <v>3136</v>
          </cell>
          <cell r="J786">
            <v>3336</v>
          </cell>
          <cell r="K786">
            <v>3444</v>
          </cell>
          <cell r="L786">
            <v>3815</v>
          </cell>
          <cell r="M786">
            <v>3481</v>
          </cell>
          <cell r="N786">
            <v>3123</v>
          </cell>
          <cell r="O786">
            <v>3661</v>
          </cell>
          <cell r="P786">
            <v>2413</v>
          </cell>
          <cell r="Q786">
            <v>2873</v>
          </cell>
          <cell r="R786">
            <v>3217</v>
          </cell>
          <cell r="S786">
            <v>2974</v>
          </cell>
          <cell r="T786">
            <v>3079</v>
          </cell>
          <cell r="U786">
            <v>3130</v>
          </cell>
          <cell r="V786">
            <v>3400</v>
          </cell>
          <cell r="W786">
            <v>3664</v>
          </cell>
          <cell r="X786">
            <v>3761</v>
          </cell>
          <cell r="Y786">
            <v>3434</v>
          </cell>
          <cell r="Z786">
            <v>2826</v>
          </cell>
          <cell r="AA786">
            <v>3278</v>
          </cell>
          <cell r="AB786">
            <v>2945</v>
          </cell>
          <cell r="AC786">
            <v>3229</v>
          </cell>
          <cell r="AD786">
            <v>2924</v>
          </cell>
          <cell r="AE786">
            <v>3350</v>
          </cell>
        </row>
        <row r="787">
          <cell r="E787" t="str">
            <v>AL Electric Power Distillate Fuel</v>
          </cell>
          <cell r="F787">
            <v>773</v>
          </cell>
          <cell r="G787">
            <v>948</v>
          </cell>
          <cell r="H787">
            <v>821</v>
          </cell>
          <cell r="I787">
            <v>757</v>
          </cell>
          <cell r="J787">
            <v>1279</v>
          </cell>
          <cell r="K787">
            <v>1053</v>
          </cell>
          <cell r="L787">
            <v>1745</v>
          </cell>
          <cell r="M787">
            <v>1340</v>
          </cell>
          <cell r="N787">
            <v>2752</v>
          </cell>
          <cell r="O787">
            <v>1725</v>
          </cell>
          <cell r="P787">
            <v>2729</v>
          </cell>
          <cell r="Q787">
            <v>3145</v>
          </cell>
          <cell r="R787">
            <v>2088</v>
          </cell>
          <cell r="S787">
            <v>2679</v>
          </cell>
          <cell r="T787">
            <v>1395</v>
          </cell>
          <cell r="U787">
            <v>1584</v>
          </cell>
          <cell r="V787">
            <v>1028</v>
          </cell>
          <cell r="W787">
            <v>857</v>
          </cell>
          <cell r="X787">
            <v>1244</v>
          </cell>
          <cell r="Y787">
            <v>1023</v>
          </cell>
          <cell r="Z787">
            <v>1240</v>
          </cell>
          <cell r="AA787">
            <v>1081</v>
          </cell>
          <cell r="AB787">
            <v>816</v>
          </cell>
          <cell r="AC787">
            <v>626</v>
          </cell>
          <cell r="AD787">
            <v>1020</v>
          </cell>
          <cell r="AE787">
            <v>724</v>
          </cell>
        </row>
        <row r="788">
          <cell r="E788" t="str">
            <v>AR Electric Power Distillate Fuel</v>
          </cell>
          <cell r="F788">
            <v>818</v>
          </cell>
          <cell r="G788">
            <v>742</v>
          </cell>
          <cell r="H788">
            <v>553</v>
          </cell>
          <cell r="I788">
            <v>732</v>
          </cell>
          <cell r="J788">
            <v>710</v>
          </cell>
          <cell r="K788">
            <v>547</v>
          </cell>
          <cell r="L788">
            <v>567</v>
          </cell>
          <cell r="M788">
            <v>584</v>
          </cell>
          <cell r="N788">
            <v>1041</v>
          </cell>
          <cell r="O788">
            <v>973</v>
          </cell>
          <cell r="P788">
            <v>389</v>
          </cell>
          <cell r="Q788">
            <v>475</v>
          </cell>
          <cell r="R788">
            <v>404</v>
          </cell>
          <cell r="S788">
            <v>413</v>
          </cell>
          <cell r="T788">
            <v>362</v>
          </cell>
          <cell r="U788">
            <v>419</v>
          </cell>
          <cell r="V788">
            <v>278</v>
          </cell>
          <cell r="W788">
            <v>363</v>
          </cell>
          <cell r="X788">
            <v>256</v>
          </cell>
          <cell r="Y788">
            <v>371</v>
          </cell>
          <cell r="Z788">
            <v>318</v>
          </cell>
          <cell r="AA788">
            <v>469</v>
          </cell>
          <cell r="AB788">
            <v>305</v>
          </cell>
          <cell r="AC788">
            <v>374</v>
          </cell>
          <cell r="AD788">
            <v>260</v>
          </cell>
          <cell r="AE788">
            <v>565</v>
          </cell>
        </row>
        <row r="789">
          <cell r="E789" t="str">
            <v>AZ Electric Power Distillate Fuel</v>
          </cell>
          <cell r="F789">
            <v>1168</v>
          </cell>
          <cell r="G789">
            <v>844</v>
          </cell>
          <cell r="H789">
            <v>717</v>
          </cell>
          <cell r="I789">
            <v>551</v>
          </cell>
          <cell r="J789">
            <v>398</v>
          </cell>
          <cell r="K789">
            <v>621</v>
          </cell>
          <cell r="L789">
            <v>586</v>
          </cell>
          <cell r="M789">
            <v>641</v>
          </cell>
          <cell r="N789">
            <v>679</v>
          </cell>
          <cell r="O789">
            <v>438</v>
          </cell>
          <cell r="P789">
            <v>2075</v>
          </cell>
          <cell r="Q789">
            <v>2531</v>
          </cell>
          <cell r="R789">
            <v>583</v>
          </cell>
          <cell r="S789">
            <v>556</v>
          </cell>
          <cell r="T789">
            <v>484</v>
          </cell>
          <cell r="U789">
            <v>453</v>
          </cell>
          <cell r="V789">
            <v>762</v>
          </cell>
          <cell r="W789">
            <v>490</v>
          </cell>
          <cell r="X789">
            <v>512</v>
          </cell>
          <cell r="Y789">
            <v>599</v>
          </cell>
          <cell r="Z789">
            <v>678</v>
          </cell>
          <cell r="AA789">
            <v>556</v>
          </cell>
          <cell r="AB789">
            <v>437</v>
          </cell>
          <cell r="AC789">
            <v>466</v>
          </cell>
          <cell r="AD789">
            <v>624</v>
          </cell>
          <cell r="AE789">
            <v>532</v>
          </cell>
        </row>
        <row r="790">
          <cell r="E790" t="str">
            <v>CA Electric Power Distillate Fuel</v>
          </cell>
          <cell r="F790">
            <v>1538</v>
          </cell>
          <cell r="G790">
            <v>811</v>
          </cell>
          <cell r="H790">
            <v>831</v>
          </cell>
          <cell r="I790">
            <v>722</v>
          </cell>
          <cell r="J790">
            <v>667</v>
          </cell>
          <cell r="K790">
            <v>623</v>
          </cell>
          <cell r="L790">
            <v>842</v>
          </cell>
          <cell r="M790">
            <v>1649</v>
          </cell>
          <cell r="N790">
            <v>1727</v>
          </cell>
          <cell r="O790">
            <v>1621</v>
          </cell>
          <cell r="P790">
            <v>5232</v>
          </cell>
          <cell r="Q790">
            <v>7981</v>
          </cell>
          <cell r="R790">
            <v>1303</v>
          </cell>
          <cell r="S790">
            <v>1481</v>
          </cell>
          <cell r="T790">
            <v>1354</v>
          </cell>
          <cell r="U790">
            <v>1404</v>
          </cell>
          <cell r="V790">
            <v>1168</v>
          </cell>
          <cell r="W790">
            <v>975</v>
          </cell>
          <cell r="X790">
            <v>1012</v>
          </cell>
          <cell r="Y790">
            <v>669</v>
          </cell>
          <cell r="Z790">
            <v>436</v>
          </cell>
          <cell r="AA790">
            <v>365</v>
          </cell>
          <cell r="AB790">
            <v>354</v>
          </cell>
          <cell r="AC790">
            <v>357</v>
          </cell>
          <cell r="AD790">
            <v>380</v>
          </cell>
          <cell r="AE790">
            <v>385</v>
          </cell>
        </row>
        <row r="791">
          <cell r="E791" t="str">
            <v>CO Electric Power Distillate Fuel</v>
          </cell>
          <cell r="F791">
            <v>291</v>
          </cell>
          <cell r="G791">
            <v>206</v>
          </cell>
          <cell r="H791">
            <v>280</v>
          </cell>
          <cell r="I791">
            <v>163</v>
          </cell>
          <cell r="J791">
            <v>190</v>
          </cell>
          <cell r="K791">
            <v>163</v>
          </cell>
          <cell r="L791">
            <v>204</v>
          </cell>
          <cell r="M791">
            <v>221</v>
          </cell>
          <cell r="N791">
            <v>497</v>
          </cell>
          <cell r="O791">
            <v>411</v>
          </cell>
          <cell r="P791">
            <v>1105</v>
          </cell>
          <cell r="Q791">
            <v>1967</v>
          </cell>
          <cell r="R791">
            <v>303</v>
          </cell>
          <cell r="S791">
            <v>410</v>
          </cell>
          <cell r="T791">
            <v>177</v>
          </cell>
          <cell r="U791">
            <v>251</v>
          </cell>
          <cell r="V791">
            <v>253</v>
          </cell>
          <cell r="W791">
            <v>373</v>
          </cell>
          <cell r="X791">
            <v>210</v>
          </cell>
          <cell r="Y791">
            <v>142</v>
          </cell>
          <cell r="Z791">
            <v>214</v>
          </cell>
          <cell r="AA791">
            <v>248</v>
          </cell>
          <cell r="AB791">
            <v>134</v>
          </cell>
          <cell r="AC791">
            <v>105</v>
          </cell>
          <cell r="AD791">
            <v>171</v>
          </cell>
          <cell r="AE791">
            <v>86</v>
          </cell>
        </row>
        <row r="792">
          <cell r="E792" t="str">
            <v>CT Electric Power Distillate Fuel</v>
          </cell>
          <cell r="F792">
            <v>1156</v>
          </cell>
          <cell r="G792">
            <v>824</v>
          </cell>
          <cell r="H792">
            <v>805</v>
          </cell>
          <cell r="I792">
            <v>670</v>
          </cell>
          <cell r="J792">
            <v>897</v>
          </cell>
          <cell r="K792">
            <v>981</v>
          </cell>
          <cell r="L792">
            <v>659</v>
          </cell>
          <cell r="M792">
            <v>730</v>
          </cell>
          <cell r="N792">
            <v>660</v>
          </cell>
          <cell r="O792">
            <v>2739</v>
          </cell>
          <cell r="P792">
            <v>827</v>
          </cell>
          <cell r="Q792">
            <v>595</v>
          </cell>
          <cell r="R792">
            <v>446</v>
          </cell>
          <cell r="S792">
            <v>1063</v>
          </cell>
          <cell r="T792">
            <v>656</v>
          </cell>
          <cell r="U792">
            <v>590</v>
          </cell>
          <cell r="V792">
            <v>414</v>
          </cell>
          <cell r="W792">
            <v>413</v>
          </cell>
          <cell r="X792">
            <v>399</v>
          </cell>
          <cell r="Y792">
            <v>290</v>
          </cell>
          <cell r="Z792">
            <v>359</v>
          </cell>
          <cell r="AA792">
            <v>265</v>
          </cell>
          <cell r="AB792">
            <v>223</v>
          </cell>
          <cell r="AC792">
            <v>788</v>
          </cell>
          <cell r="AD792">
            <v>862</v>
          </cell>
          <cell r="AE792">
            <v>1290</v>
          </cell>
        </row>
        <row r="793">
          <cell r="E793" t="str">
            <v>DC Electric Power Distillate Fuel</v>
          </cell>
          <cell r="F793">
            <v>422</v>
          </cell>
          <cell r="G793">
            <v>316</v>
          </cell>
          <cell r="H793">
            <v>327</v>
          </cell>
          <cell r="I793">
            <v>203</v>
          </cell>
          <cell r="J793">
            <v>570</v>
          </cell>
          <cell r="K793">
            <v>434</v>
          </cell>
          <cell r="L793">
            <v>284</v>
          </cell>
          <cell r="M793">
            <v>413</v>
          </cell>
          <cell r="N793">
            <v>674</v>
          </cell>
          <cell r="O793">
            <v>625</v>
          </cell>
          <cell r="P793">
            <v>986</v>
          </cell>
          <cell r="Q793">
            <v>304</v>
          </cell>
          <cell r="R793">
            <v>3610</v>
          </cell>
          <cell r="S793">
            <v>1108</v>
          </cell>
          <cell r="T793">
            <v>755</v>
          </cell>
          <cell r="U793">
            <v>3140</v>
          </cell>
          <cell r="V793">
            <v>1341</v>
          </cell>
          <cell r="W793">
            <v>1141</v>
          </cell>
          <cell r="X793">
            <v>945</v>
          </cell>
          <cell r="Y793">
            <v>492</v>
          </cell>
          <cell r="Z793">
            <v>2509</v>
          </cell>
          <cell r="AA793">
            <v>1590</v>
          </cell>
          <cell r="AB793">
            <v>147</v>
          </cell>
          <cell r="AC793">
            <v>0</v>
          </cell>
          <cell r="AD793">
            <v>0</v>
          </cell>
          <cell r="AE793">
            <v>0</v>
          </cell>
        </row>
        <row r="794">
          <cell r="E794" t="str">
            <v>DE Electric Power Distillate Fuel</v>
          </cell>
          <cell r="F794">
            <v>638</v>
          </cell>
          <cell r="G794">
            <v>694</v>
          </cell>
          <cell r="H794">
            <v>736</v>
          </cell>
          <cell r="I794">
            <v>599</v>
          </cell>
          <cell r="J794">
            <v>1440</v>
          </cell>
          <cell r="K794">
            <v>930</v>
          </cell>
          <cell r="L794">
            <v>1295</v>
          </cell>
          <cell r="M794">
            <v>707</v>
          </cell>
          <cell r="N794">
            <v>699</v>
          </cell>
          <cell r="O794">
            <v>1240</v>
          </cell>
          <cell r="P794">
            <v>1521</v>
          </cell>
          <cell r="Q794">
            <v>1286</v>
          </cell>
          <cell r="R794">
            <v>1056</v>
          </cell>
          <cell r="S794">
            <v>3087</v>
          </cell>
          <cell r="T794">
            <v>483</v>
          </cell>
          <cell r="U794">
            <v>561</v>
          </cell>
          <cell r="V794">
            <v>427</v>
          </cell>
          <cell r="W794">
            <v>331</v>
          </cell>
          <cell r="X794">
            <v>500</v>
          </cell>
          <cell r="Y794">
            <v>660</v>
          </cell>
          <cell r="Z794">
            <v>562</v>
          </cell>
          <cell r="AA794">
            <v>300</v>
          </cell>
          <cell r="AB794">
            <v>204</v>
          </cell>
          <cell r="AC794">
            <v>148</v>
          </cell>
          <cell r="AD794">
            <v>412</v>
          </cell>
          <cell r="AE794">
            <v>321</v>
          </cell>
        </row>
        <row r="795">
          <cell r="E795" t="str">
            <v>FL Electric Power Distillate Fuel</v>
          </cell>
          <cell r="F795">
            <v>10931</v>
          </cell>
          <cell r="G795">
            <v>10559</v>
          </cell>
          <cell r="H795">
            <v>8996</v>
          </cell>
          <cell r="I795">
            <v>8453</v>
          </cell>
          <cell r="J795">
            <v>8511</v>
          </cell>
          <cell r="K795">
            <v>10793</v>
          </cell>
          <cell r="L795">
            <v>9902</v>
          </cell>
          <cell r="M795">
            <v>9267</v>
          </cell>
          <cell r="N795">
            <v>20273</v>
          </cell>
          <cell r="O795">
            <v>18964</v>
          </cell>
          <cell r="P795">
            <v>20723</v>
          </cell>
          <cell r="Q795">
            <v>16441</v>
          </cell>
          <cell r="R795">
            <v>21518</v>
          </cell>
          <cell r="S795">
            <v>18137</v>
          </cell>
          <cell r="T795">
            <v>14224</v>
          </cell>
          <cell r="U795">
            <v>13805</v>
          </cell>
          <cell r="V795">
            <v>6774</v>
          </cell>
          <cell r="W795">
            <v>7075</v>
          </cell>
          <cell r="X795">
            <v>4344</v>
          </cell>
          <cell r="Y795">
            <v>6029</v>
          </cell>
          <cell r="Z795">
            <v>12408</v>
          </cell>
          <cell r="AA795">
            <v>4625</v>
          </cell>
          <cell r="AB795">
            <v>2350</v>
          </cell>
          <cell r="AC795">
            <v>2576</v>
          </cell>
          <cell r="AD795">
            <v>2834</v>
          </cell>
          <cell r="AE795">
            <v>2921</v>
          </cell>
        </row>
        <row r="796">
          <cell r="E796" t="str">
            <v>GA Electric Power Distillate Fuel</v>
          </cell>
          <cell r="F796">
            <v>1271</v>
          </cell>
          <cell r="G796">
            <v>1129</v>
          </cell>
          <cell r="H796">
            <v>1162</v>
          </cell>
          <cell r="I796">
            <v>1959</v>
          </cell>
          <cell r="J796">
            <v>1728</v>
          </cell>
          <cell r="K796">
            <v>2246</v>
          </cell>
          <cell r="L796">
            <v>3253</v>
          </cell>
          <cell r="M796">
            <v>2668</v>
          </cell>
          <cell r="N796">
            <v>8149</v>
          </cell>
          <cell r="O796">
            <v>6196</v>
          </cell>
          <cell r="P796">
            <v>5870</v>
          </cell>
          <cell r="Q796">
            <v>3158</v>
          </cell>
          <cell r="R796">
            <v>2568</v>
          </cell>
          <cell r="S796">
            <v>3574</v>
          </cell>
          <cell r="T796">
            <v>1453</v>
          </cell>
          <cell r="U796">
            <v>1670</v>
          </cell>
          <cell r="V796">
            <v>790</v>
          </cell>
          <cell r="W796">
            <v>919</v>
          </cell>
          <cell r="X796">
            <v>950</v>
          </cell>
          <cell r="Y796">
            <v>1097</v>
          </cell>
          <cell r="Z796">
            <v>1154</v>
          </cell>
          <cell r="AA796">
            <v>933</v>
          </cell>
          <cell r="AB796">
            <v>746</v>
          </cell>
          <cell r="AC796">
            <v>748</v>
          </cell>
          <cell r="AD796">
            <v>1978</v>
          </cell>
          <cell r="AE796">
            <v>1377</v>
          </cell>
        </row>
        <row r="797">
          <cell r="E797" t="str">
            <v>HI Electric Power Distillate Fuel</v>
          </cell>
          <cell r="F797">
            <v>10562</v>
          </cell>
          <cell r="G797">
            <v>9958</v>
          </cell>
          <cell r="H797">
            <v>12657</v>
          </cell>
          <cell r="I797">
            <v>12640</v>
          </cell>
          <cell r="J797">
            <v>12618</v>
          </cell>
          <cell r="K797">
            <v>12870</v>
          </cell>
          <cell r="L797">
            <v>13520</v>
          </cell>
          <cell r="M797">
            <v>13398</v>
          </cell>
          <cell r="N797">
            <v>14042</v>
          </cell>
          <cell r="O797">
            <v>14867</v>
          </cell>
          <cell r="P797">
            <v>16148</v>
          </cell>
          <cell r="Q797">
            <v>17312</v>
          </cell>
          <cell r="R797">
            <v>23199</v>
          </cell>
          <cell r="S797">
            <v>13367</v>
          </cell>
          <cell r="T797">
            <v>14464</v>
          </cell>
          <cell r="U797">
            <v>15035</v>
          </cell>
          <cell r="V797">
            <v>14236</v>
          </cell>
          <cell r="W797">
            <v>13377</v>
          </cell>
          <cell r="X797">
            <v>12712</v>
          </cell>
          <cell r="Y797">
            <v>13008</v>
          </cell>
          <cell r="Z797">
            <v>12976</v>
          </cell>
          <cell r="AA797">
            <v>13071</v>
          </cell>
          <cell r="AB797">
            <v>12601</v>
          </cell>
          <cell r="AC797">
            <v>11992</v>
          </cell>
          <cell r="AD797">
            <v>11855</v>
          </cell>
          <cell r="AE797">
            <v>12310</v>
          </cell>
        </row>
        <row r="798">
          <cell r="E798" t="str">
            <v>IA Electric Power Distillate Fuel</v>
          </cell>
          <cell r="F798">
            <v>719</v>
          </cell>
          <cell r="G798">
            <v>654</v>
          </cell>
          <cell r="H798">
            <v>534</v>
          </cell>
          <cell r="I798">
            <v>737</v>
          </cell>
          <cell r="J798">
            <v>1086</v>
          </cell>
          <cell r="K798">
            <v>899</v>
          </cell>
          <cell r="L798">
            <v>813</v>
          </cell>
          <cell r="M798">
            <v>1274</v>
          </cell>
          <cell r="N798">
            <v>1598</v>
          </cell>
          <cell r="O798">
            <v>1791</v>
          </cell>
          <cell r="P798">
            <v>1297</v>
          </cell>
          <cell r="Q798">
            <v>1271</v>
          </cell>
          <cell r="R798">
            <v>793</v>
          </cell>
          <cell r="S798">
            <v>1233</v>
          </cell>
          <cell r="T798">
            <v>1028</v>
          </cell>
          <cell r="U798">
            <v>2063</v>
          </cell>
          <cell r="V798">
            <v>1568</v>
          </cell>
          <cell r="W798">
            <v>2559</v>
          </cell>
          <cell r="X798">
            <v>1038</v>
          </cell>
          <cell r="Y798">
            <v>738</v>
          </cell>
          <cell r="Z798">
            <v>1056</v>
          </cell>
          <cell r="AA798">
            <v>911</v>
          </cell>
          <cell r="AB798">
            <v>1175</v>
          </cell>
          <cell r="AC798">
            <v>1057</v>
          </cell>
          <cell r="AD798">
            <v>733</v>
          </cell>
          <cell r="AE798">
            <v>544</v>
          </cell>
        </row>
        <row r="799">
          <cell r="E799" t="str">
            <v>ID Electric Power Distillate Fuel</v>
          </cell>
          <cell r="F799">
            <v>9</v>
          </cell>
          <cell r="G799">
            <v>5</v>
          </cell>
          <cell r="H799">
            <v>6</v>
          </cell>
          <cell r="I799">
            <v>1</v>
          </cell>
          <cell r="J799">
            <v>0</v>
          </cell>
          <cell r="K799">
            <v>4</v>
          </cell>
          <cell r="L799">
            <v>3</v>
          </cell>
          <cell r="M799">
            <v>1</v>
          </cell>
          <cell r="N799">
            <v>3</v>
          </cell>
          <cell r="O799">
            <v>2</v>
          </cell>
          <cell r="P799">
            <v>31</v>
          </cell>
          <cell r="Q799">
            <v>40</v>
          </cell>
          <cell r="R799">
            <v>1</v>
          </cell>
          <cell r="S799">
            <v>1</v>
          </cell>
          <cell r="T799">
            <v>1</v>
          </cell>
          <cell r="U799">
            <v>0</v>
          </cell>
          <cell r="V799">
            <v>2</v>
          </cell>
          <cell r="W799">
            <v>1</v>
          </cell>
          <cell r="X799">
            <v>1</v>
          </cell>
          <cell r="Y799">
            <v>0</v>
          </cell>
          <cell r="Z799">
            <v>1</v>
          </cell>
          <cell r="AA799">
            <v>0</v>
          </cell>
          <cell r="AB799">
            <v>0</v>
          </cell>
          <cell r="AC799">
            <v>1</v>
          </cell>
          <cell r="AD799">
            <v>1</v>
          </cell>
          <cell r="AE799">
            <v>0</v>
          </cell>
        </row>
        <row r="800">
          <cell r="E800" t="str">
            <v>IL Electric Power Distillate Fuel</v>
          </cell>
          <cell r="F800">
            <v>2858</v>
          </cell>
          <cell r="G800">
            <v>2883</v>
          </cell>
          <cell r="H800">
            <v>2129</v>
          </cell>
          <cell r="I800">
            <v>2731</v>
          </cell>
          <cell r="J800">
            <v>3634</v>
          </cell>
          <cell r="K800">
            <v>3139</v>
          </cell>
          <cell r="L800">
            <v>3188</v>
          </cell>
          <cell r="M800">
            <v>3208</v>
          </cell>
          <cell r="N800">
            <v>3461</v>
          </cell>
          <cell r="O800">
            <v>2670</v>
          </cell>
          <cell r="P800">
            <v>2115</v>
          </cell>
          <cell r="Q800">
            <v>1682</v>
          </cell>
          <cell r="R800">
            <v>1363</v>
          </cell>
          <cell r="S800">
            <v>1489</v>
          </cell>
          <cell r="T800">
            <v>1221</v>
          </cell>
          <cell r="U800">
            <v>1964</v>
          </cell>
          <cell r="V800">
            <v>1160</v>
          </cell>
          <cell r="W800">
            <v>1507</v>
          </cell>
          <cell r="X800">
            <v>1521</v>
          </cell>
          <cell r="Y800">
            <v>1315</v>
          </cell>
          <cell r="Z800">
            <v>1138</v>
          </cell>
          <cell r="AA800">
            <v>927</v>
          </cell>
          <cell r="AB800">
            <v>788</v>
          </cell>
          <cell r="AC800">
            <v>782</v>
          </cell>
          <cell r="AD800">
            <v>967</v>
          </cell>
          <cell r="AE800">
            <v>616</v>
          </cell>
        </row>
        <row r="801">
          <cell r="E801" t="str">
            <v>IN Electric Power Distillate Fuel</v>
          </cell>
          <cell r="F801">
            <v>2465</v>
          </cell>
          <cell r="G801">
            <v>2046</v>
          </cell>
          <cell r="H801">
            <v>1536</v>
          </cell>
          <cell r="I801">
            <v>2291</v>
          </cell>
          <cell r="J801">
            <v>2395</v>
          </cell>
          <cell r="K801">
            <v>1989</v>
          </cell>
          <cell r="L801">
            <v>2057</v>
          </cell>
          <cell r="M801">
            <v>1876</v>
          </cell>
          <cell r="N801">
            <v>2598</v>
          </cell>
          <cell r="O801">
            <v>3227</v>
          </cell>
          <cell r="P801">
            <v>3084</v>
          </cell>
          <cell r="Q801">
            <v>2241</v>
          </cell>
          <cell r="R801">
            <v>1876</v>
          </cell>
          <cell r="S801">
            <v>2074</v>
          </cell>
          <cell r="T801">
            <v>1631</v>
          </cell>
          <cell r="U801">
            <v>1879</v>
          </cell>
          <cell r="V801">
            <v>1551</v>
          </cell>
          <cell r="W801">
            <v>1643</v>
          </cell>
          <cell r="X801">
            <v>1780</v>
          </cell>
          <cell r="Y801">
            <v>1443</v>
          </cell>
          <cell r="Z801">
            <v>1481</v>
          </cell>
          <cell r="AA801">
            <v>1668</v>
          </cell>
          <cell r="AB801">
            <v>1203</v>
          </cell>
          <cell r="AC801">
            <v>1421</v>
          </cell>
          <cell r="AD801">
            <v>1782</v>
          </cell>
          <cell r="AE801">
            <v>1520</v>
          </cell>
        </row>
        <row r="802">
          <cell r="E802" t="str">
            <v>KS Electric Power Distillate Fuel</v>
          </cell>
          <cell r="F802">
            <v>757</v>
          </cell>
          <cell r="G802">
            <v>890</v>
          </cell>
          <cell r="H802">
            <v>600</v>
          </cell>
          <cell r="I802">
            <v>734</v>
          </cell>
          <cell r="J802">
            <v>753</v>
          </cell>
          <cell r="K802">
            <v>874</v>
          </cell>
          <cell r="L802">
            <v>1022</v>
          </cell>
          <cell r="M802">
            <v>950</v>
          </cell>
          <cell r="N802">
            <v>1711</v>
          </cell>
          <cell r="O802">
            <v>1705</v>
          </cell>
          <cell r="P802">
            <v>1568</v>
          </cell>
          <cell r="Q802">
            <v>1123</v>
          </cell>
          <cell r="R802">
            <v>702</v>
          </cell>
          <cell r="S802">
            <v>855</v>
          </cell>
          <cell r="T802">
            <v>613</v>
          </cell>
          <cell r="U802">
            <v>787</v>
          </cell>
          <cell r="V802">
            <v>710</v>
          </cell>
          <cell r="W802">
            <v>545</v>
          </cell>
          <cell r="X802">
            <v>526</v>
          </cell>
          <cell r="Y802">
            <v>497</v>
          </cell>
          <cell r="Z802">
            <v>564</v>
          </cell>
          <cell r="AA802">
            <v>498</v>
          </cell>
          <cell r="AB802">
            <v>452</v>
          </cell>
          <cell r="AC802">
            <v>629</v>
          </cell>
          <cell r="AD802">
            <v>671</v>
          </cell>
          <cell r="AE802">
            <v>635</v>
          </cell>
        </row>
        <row r="803">
          <cell r="E803" t="str">
            <v>KY Electric Power Distillate Fuel</v>
          </cell>
          <cell r="F803">
            <v>1236</v>
          </cell>
          <cell r="G803">
            <v>1329</v>
          </cell>
          <cell r="H803">
            <v>1138</v>
          </cell>
          <cell r="I803">
            <v>1247</v>
          </cell>
          <cell r="J803">
            <v>1846</v>
          </cell>
          <cell r="K803">
            <v>1643</v>
          </cell>
          <cell r="L803">
            <v>1794</v>
          </cell>
          <cell r="M803">
            <v>1546</v>
          </cell>
          <cell r="N803">
            <v>1701</v>
          </cell>
          <cell r="O803">
            <v>1530</v>
          </cell>
          <cell r="P803">
            <v>1800</v>
          </cell>
          <cell r="Q803">
            <v>1312</v>
          </cell>
          <cell r="R803">
            <v>1949</v>
          </cell>
          <cell r="S803">
            <v>1804</v>
          </cell>
          <cell r="T803">
            <v>1482</v>
          </cell>
          <cell r="U803">
            <v>1336</v>
          </cell>
          <cell r="V803">
            <v>1120</v>
          </cell>
          <cell r="W803">
            <v>1400</v>
          </cell>
          <cell r="X803">
            <v>1476</v>
          </cell>
          <cell r="Y803">
            <v>1624</v>
          </cell>
          <cell r="Z803">
            <v>1327</v>
          </cell>
          <cell r="AA803">
            <v>1439</v>
          </cell>
          <cell r="AB803">
            <v>1307</v>
          </cell>
          <cell r="AC803">
            <v>1279</v>
          </cell>
          <cell r="AD803">
            <v>1409</v>
          </cell>
          <cell r="AE803">
            <v>1407</v>
          </cell>
        </row>
        <row r="804">
          <cell r="E804" t="str">
            <v>LA Electric Power Distillate Fuel</v>
          </cell>
          <cell r="F804">
            <v>929</v>
          </cell>
          <cell r="G804">
            <v>425</v>
          </cell>
          <cell r="H804">
            <v>437</v>
          </cell>
          <cell r="I804">
            <v>404</v>
          </cell>
          <cell r="J804">
            <v>568</v>
          </cell>
          <cell r="K804">
            <v>452</v>
          </cell>
          <cell r="L804">
            <v>1154</v>
          </cell>
          <cell r="M804">
            <v>502</v>
          </cell>
          <cell r="N804">
            <v>478</v>
          </cell>
          <cell r="O804">
            <v>299</v>
          </cell>
          <cell r="P804">
            <v>1982</v>
          </cell>
          <cell r="Q804">
            <v>3800</v>
          </cell>
          <cell r="R804">
            <v>617</v>
          </cell>
          <cell r="S804">
            <v>1226</v>
          </cell>
          <cell r="T804">
            <v>1114</v>
          </cell>
          <cell r="U804">
            <v>838</v>
          </cell>
          <cell r="V804">
            <v>287</v>
          </cell>
          <cell r="W804">
            <v>367</v>
          </cell>
          <cell r="X804">
            <v>399</v>
          </cell>
          <cell r="Y804">
            <v>442</v>
          </cell>
          <cell r="Z804">
            <v>322</v>
          </cell>
          <cell r="AA804">
            <v>298</v>
          </cell>
          <cell r="AB804">
            <v>315</v>
          </cell>
          <cell r="AC804">
            <v>397</v>
          </cell>
          <cell r="AD804">
            <v>465</v>
          </cell>
          <cell r="AE804">
            <v>652</v>
          </cell>
        </row>
        <row r="805">
          <cell r="E805" t="str">
            <v>MA Electric Power Distillate Fuel</v>
          </cell>
          <cell r="F805">
            <v>3578</v>
          </cell>
          <cell r="G805">
            <v>2974</v>
          </cell>
          <cell r="H805">
            <v>2639</v>
          </cell>
          <cell r="I805">
            <v>2734</v>
          </cell>
          <cell r="J805">
            <v>4216</v>
          </cell>
          <cell r="K805">
            <v>3945</v>
          </cell>
          <cell r="L805">
            <v>3512</v>
          </cell>
          <cell r="M805">
            <v>2681</v>
          </cell>
          <cell r="N805">
            <v>3251</v>
          </cell>
          <cell r="O805">
            <v>3448</v>
          </cell>
          <cell r="P805">
            <v>2185</v>
          </cell>
          <cell r="Q805">
            <v>1892</v>
          </cell>
          <cell r="R805">
            <v>2563</v>
          </cell>
          <cell r="S805">
            <v>5540</v>
          </cell>
          <cell r="T805">
            <v>3532</v>
          </cell>
          <cell r="U805">
            <v>2217</v>
          </cell>
          <cell r="V805">
            <v>901</v>
          </cell>
          <cell r="W805">
            <v>834</v>
          </cell>
          <cell r="X805">
            <v>1108</v>
          </cell>
          <cell r="Y805">
            <v>1468</v>
          </cell>
          <cell r="Z805">
            <v>800</v>
          </cell>
          <cell r="AA805">
            <v>825</v>
          </cell>
          <cell r="AB805">
            <v>620</v>
          </cell>
          <cell r="AC805">
            <v>1480</v>
          </cell>
          <cell r="AD805">
            <v>2618</v>
          </cell>
          <cell r="AE805">
            <v>1997</v>
          </cell>
        </row>
        <row r="806">
          <cell r="E806" t="str">
            <v>MD Electric Power Distillate Fuel</v>
          </cell>
          <cell r="F806">
            <v>3484</v>
          </cell>
          <cell r="G806">
            <v>3217</v>
          </cell>
          <cell r="H806">
            <v>2666</v>
          </cell>
          <cell r="I806">
            <v>3451</v>
          </cell>
          <cell r="J806">
            <v>6054</v>
          </cell>
          <cell r="K806">
            <v>3924</v>
          </cell>
          <cell r="L806">
            <v>4610</v>
          </cell>
          <cell r="M806">
            <v>3782</v>
          </cell>
          <cell r="N806">
            <v>4038</v>
          </cell>
          <cell r="O806">
            <v>3112</v>
          </cell>
          <cell r="P806">
            <v>3387</v>
          </cell>
          <cell r="Q806">
            <v>5678</v>
          </cell>
          <cell r="R806">
            <v>4128</v>
          </cell>
          <cell r="S806">
            <v>6714</v>
          </cell>
          <cell r="T806">
            <v>6618</v>
          </cell>
          <cell r="U806">
            <v>6960</v>
          </cell>
          <cell r="V806">
            <v>2608</v>
          </cell>
          <cell r="W806">
            <v>4419</v>
          </cell>
          <cell r="X806">
            <v>2949</v>
          </cell>
          <cell r="Y806">
            <v>2027</v>
          </cell>
          <cell r="Z806">
            <v>2955</v>
          </cell>
          <cell r="AA806">
            <v>2009</v>
          </cell>
          <cell r="AB806">
            <v>1234</v>
          </cell>
          <cell r="AC806">
            <v>1756</v>
          </cell>
          <cell r="AD806">
            <v>3751</v>
          </cell>
          <cell r="AE806">
            <v>1750</v>
          </cell>
        </row>
        <row r="807">
          <cell r="E807" t="str">
            <v>ME Electric Power Distillate Fuel</v>
          </cell>
          <cell r="F807">
            <v>137</v>
          </cell>
          <cell r="G807">
            <v>159</v>
          </cell>
          <cell r="H807">
            <v>168</v>
          </cell>
          <cell r="I807">
            <v>878</v>
          </cell>
          <cell r="J807">
            <v>111</v>
          </cell>
          <cell r="K807">
            <v>192</v>
          </cell>
          <cell r="L807">
            <v>106</v>
          </cell>
          <cell r="M807">
            <v>124</v>
          </cell>
          <cell r="N807">
            <v>99</v>
          </cell>
          <cell r="O807">
            <v>157</v>
          </cell>
          <cell r="P807">
            <v>240</v>
          </cell>
          <cell r="Q807">
            <v>46</v>
          </cell>
          <cell r="R807">
            <v>289</v>
          </cell>
          <cell r="S807">
            <v>761</v>
          </cell>
          <cell r="T807">
            <v>758</v>
          </cell>
          <cell r="U807">
            <v>164</v>
          </cell>
          <cell r="V807">
            <v>98</v>
          </cell>
          <cell r="W807">
            <v>150</v>
          </cell>
          <cell r="X807">
            <v>87</v>
          </cell>
          <cell r="Y807">
            <v>70</v>
          </cell>
          <cell r="Z807">
            <v>81</v>
          </cell>
          <cell r="AA807">
            <v>40</v>
          </cell>
          <cell r="AB807">
            <v>21</v>
          </cell>
          <cell r="AC807">
            <v>39</v>
          </cell>
          <cell r="AD807">
            <v>51</v>
          </cell>
          <cell r="AE807">
            <v>242</v>
          </cell>
        </row>
        <row r="808">
          <cell r="E808" t="str">
            <v>MI Electric Power Distillate Fuel</v>
          </cell>
          <cell r="F808">
            <v>1987</v>
          </cell>
          <cell r="G808">
            <v>1673</v>
          </cell>
          <cell r="H808">
            <v>1817</v>
          </cell>
          <cell r="I808">
            <v>2006</v>
          </cell>
          <cell r="J808">
            <v>1910</v>
          </cell>
          <cell r="K808">
            <v>2388</v>
          </cell>
          <cell r="L808">
            <v>1746</v>
          </cell>
          <cell r="M808">
            <v>1815</v>
          </cell>
          <cell r="N808">
            <v>2724</v>
          </cell>
          <cell r="O808">
            <v>2937</v>
          </cell>
          <cell r="P808">
            <v>2177</v>
          </cell>
          <cell r="Q808">
            <v>2150</v>
          </cell>
          <cell r="R808">
            <v>3112</v>
          </cell>
          <cell r="S808">
            <v>2817</v>
          </cell>
          <cell r="T808">
            <v>2284</v>
          </cell>
          <cell r="U808">
            <v>2164</v>
          </cell>
          <cell r="V808">
            <v>1752</v>
          </cell>
          <cell r="W808">
            <v>1705</v>
          </cell>
          <cell r="X808">
            <v>1660</v>
          </cell>
          <cell r="Y808">
            <v>1485</v>
          </cell>
          <cell r="Z808">
            <v>1476</v>
          </cell>
          <cell r="AA808">
            <v>1852</v>
          </cell>
          <cell r="AB808">
            <v>1286</v>
          </cell>
          <cell r="AC808">
            <v>1284</v>
          </cell>
          <cell r="AD808">
            <v>1504</v>
          </cell>
          <cell r="AE808">
            <v>1123</v>
          </cell>
        </row>
        <row r="809">
          <cell r="E809" t="str">
            <v>MN Electric Power Distillate Fuel</v>
          </cell>
          <cell r="F809">
            <v>531</v>
          </cell>
          <cell r="G809">
            <v>523</v>
          </cell>
          <cell r="H809">
            <v>364</v>
          </cell>
          <cell r="I809">
            <v>524</v>
          </cell>
          <cell r="J809">
            <v>631</v>
          </cell>
          <cell r="K809">
            <v>780</v>
          </cell>
          <cell r="L809">
            <v>814</v>
          </cell>
          <cell r="M809">
            <v>1470</v>
          </cell>
          <cell r="N809">
            <v>1068</v>
          </cell>
          <cell r="O809">
            <v>1261</v>
          </cell>
          <cell r="P809">
            <v>1432</v>
          </cell>
          <cell r="Q809">
            <v>1156</v>
          </cell>
          <cell r="R809">
            <v>553</v>
          </cell>
          <cell r="S809">
            <v>1198</v>
          </cell>
          <cell r="T809">
            <v>753</v>
          </cell>
          <cell r="U809">
            <v>1350</v>
          </cell>
          <cell r="V809">
            <v>865</v>
          </cell>
          <cell r="W809">
            <v>2298</v>
          </cell>
          <cell r="X809">
            <v>908</v>
          </cell>
          <cell r="Y809">
            <v>707</v>
          </cell>
          <cell r="Z809">
            <v>367</v>
          </cell>
          <cell r="AA809">
            <v>298</v>
          </cell>
          <cell r="AB809">
            <v>341</v>
          </cell>
          <cell r="AC809">
            <v>392</v>
          </cell>
          <cell r="AD809">
            <v>672</v>
          </cell>
          <cell r="AE809">
            <v>336</v>
          </cell>
        </row>
        <row r="810">
          <cell r="E810" t="str">
            <v>MO Electric Power Distillate Fuel</v>
          </cell>
          <cell r="F810">
            <v>1206</v>
          </cell>
          <cell r="G810">
            <v>1426</v>
          </cell>
          <cell r="H810">
            <v>1077</v>
          </cell>
          <cell r="I810">
            <v>2139</v>
          </cell>
          <cell r="J810">
            <v>1484</v>
          </cell>
          <cell r="K810">
            <v>1649</v>
          </cell>
          <cell r="L810">
            <v>1325</v>
          </cell>
          <cell r="M810">
            <v>1598</v>
          </cell>
          <cell r="N810">
            <v>4081</v>
          </cell>
          <cell r="O810">
            <v>4088</v>
          </cell>
          <cell r="P810">
            <v>3443</v>
          </cell>
          <cell r="Q810">
            <v>1822</v>
          </cell>
          <cell r="R810">
            <v>1283</v>
          </cell>
          <cell r="S810">
            <v>1398</v>
          </cell>
          <cell r="T810">
            <v>896</v>
          </cell>
          <cell r="U810">
            <v>1409</v>
          </cell>
          <cell r="V810">
            <v>802</v>
          </cell>
          <cell r="W810">
            <v>804</v>
          </cell>
          <cell r="X810">
            <v>810</v>
          </cell>
          <cell r="Y810">
            <v>899</v>
          </cell>
          <cell r="Z810">
            <v>1358</v>
          </cell>
          <cell r="AA810">
            <v>836</v>
          </cell>
          <cell r="AB810">
            <v>774</v>
          </cell>
          <cell r="AC810">
            <v>697</v>
          </cell>
          <cell r="AD810">
            <v>1115</v>
          </cell>
          <cell r="AE810">
            <v>912</v>
          </cell>
        </row>
        <row r="811">
          <cell r="E811" t="str">
            <v>MS Electric Power Distillate Fuel</v>
          </cell>
          <cell r="F811">
            <v>289</v>
          </cell>
          <cell r="G811">
            <v>459</v>
          </cell>
          <cell r="H811">
            <v>162</v>
          </cell>
          <cell r="I811">
            <v>204</v>
          </cell>
          <cell r="J811">
            <v>290</v>
          </cell>
          <cell r="K811">
            <v>237</v>
          </cell>
          <cell r="L811">
            <v>518</v>
          </cell>
          <cell r="M811">
            <v>295</v>
          </cell>
          <cell r="N811">
            <v>357</v>
          </cell>
          <cell r="O811">
            <v>362</v>
          </cell>
          <cell r="P811">
            <v>306</v>
          </cell>
          <cell r="Q811">
            <v>284</v>
          </cell>
          <cell r="R811">
            <v>181</v>
          </cell>
          <cell r="S811">
            <v>205</v>
          </cell>
          <cell r="T811">
            <v>256</v>
          </cell>
          <cell r="U811">
            <v>524</v>
          </cell>
          <cell r="V811">
            <v>165</v>
          </cell>
          <cell r="W811">
            <v>398</v>
          </cell>
          <cell r="X811">
            <v>231</v>
          </cell>
          <cell r="Y811">
            <v>132</v>
          </cell>
          <cell r="Z811">
            <v>125</v>
          </cell>
          <cell r="AA811">
            <v>175</v>
          </cell>
          <cell r="AB811">
            <v>150</v>
          </cell>
          <cell r="AC811">
            <v>130</v>
          </cell>
          <cell r="AD811">
            <v>174</v>
          </cell>
          <cell r="AE811">
            <v>168</v>
          </cell>
        </row>
        <row r="812">
          <cell r="E812" t="str">
            <v>MT Electric Power Distillate Fuel</v>
          </cell>
          <cell r="F812">
            <v>368</v>
          </cell>
          <cell r="G812">
            <v>260</v>
          </cell>
          <cell r="H812">
            <v>209</v>
          </cell>
          <cell r="I812">
            <v>288</v>
          </cell>
          <cell r="J812">
            <v>259</v>
          </cell>
          <cell r="K812">
            <v>330</v>
          </cell>
          <cell r="L812">
            <v>359</v>
          </cell>
          <cell r="M812">
            <v>290</v>
          </cell>
          <cell r="N812">
            <v>235</v>
          </cell>
          <cell r="O812">
            <v>213</v>
          </cell>
          <cell r="P812">
            <v>238</v>
          </cell>
          <cell r="Q812">
            <v>11</v>
          </cell>
          <cell r="R812">
            <v>149</v>
          </cell>
          <cell r="S812">
            <v>162</v>
          </cell>
          <cell r="T812">
            <v>189</v>
          </cell>
          <cell r="U812">
            <v>105</v>
          </cell>
          <cell r="V812">
            <v>144</v>
          </cell>
          <cell r="W812">
            <v>120</v>
          </cell>
          <cell r="X812">
            <v>81</v>
          </cell>
          <cell r="Y812">
            <v>101</v>
          </cell>
          <cell r="Z812">
            <v>96</v>
          </cell>
          <cell r="AA812">
            <v>163</v>
          </cell>
          <cell r="AB812">
            <v>81</v>
          </cell>
          <cell r="AC812">
            <v>109</v>
          </cell>
          <cell r="AD812">
            <v>262</v>
          </cell>
          <cell r="AE812">
            <v>69</v>
          </cell>
        </row>
        <row r="813">
          <cell r="E813" t="str">
            <v>NC Electric Power Distillate Fuel</v>
          </cell>
          <cell r="F813">
            <v>2271</v>
          </cell>
          <cell r="G813">
            <v>2185</v>
          </cell>
          <cell r="H813">
            <v>1851</v>
          </cell>
          <cell r="I813">
            <v>2365</v>
          </cell>
          <cell r="J813">
            <v>2725</v>
          </cell>
          <cell r="K813">
            <v>3105</v>
          </cell>
          <cell r="L813">
            <v>3476</v>
          </cell>
          <cell r="M813">
            <v>2964</v>
          </cell>
          <cell r="N813">
            <v>3821</v>
          </cell>
          <cell r="O813">
            <v>3908</v>
          </cell>
          <cell r="P813">
            <v>6800</v>
          </cell>
          <cell r="Q813">
            <v>5114</v>
          </cell>
          <cell r="R813">
            <v>4730</v>
          </cell>
          <cell r="S813">
            <v>6738</v>
          </cell>
          <cell r="T813">
            <v>3773</v>
          </cell>
          <cell r="U813">
            <v>3191</v>
          </cell>
          <cell r="V813">
            <v>2746</v>
          </cell>
          <cell r="W813">
            <v>3039</v>
          </cell>
          <cell r="X813">
            <v>2757</v>
          </cell>
          <cell r="Y813">
            <v>2796</v>
          </cell>
          <cell r="Z813">
            <v>3053</v>
          </cell>
          <cell r="AA813">
            <v>2201</v>
          </cell>
          <cell r="AB813">
            <v>1971</v>
          </cell>
          <cell r="AC813">
            <v>2260</v>
          </cell>
          <cell r="AD813">
            <v>5069</v>
          </cell>
          <cell r="AE813">
            <v>4562</v>
          </cell>
        </row>
        <row r="814">
          <cell r="E814" t="str">
            <v>ND Electric Power Distillate Fuel</v>
          </cell>
          <cell r="F814">
            <v>330</v>
          </cell>
          <cell r="G814">
            <v>400</v>
          </cell>
          <cell r="H814">
            <v>336</v>
          </cell>
          <cell r="I814">
            <v>400</v>
          </cell>
          <cell r="J814">
            <v>652</v>
          </cell>
          <cell r="K814">
            <v>574</v>
          </cell>
          <cell r="L814">
            <v>903</v>
          </cell>
          <cell r="M814">
            <v>893</v>
          </cell>
          <cell r="N814">
            <v>520</v>
          </cell>
          <cell r="O814">
            <v>469</v>
          </cell>
          <cell r="P814">
            <v>555</v>
          </cell>
          <cell r="Q814">
            <v>373</v>
          </cell>
          <cell r="R814">
            <v>376</v>
          </cell>
          <cell r="S814">
            <v>554</v>
          </cell>
          <cell r="T814">
            <v>428</v>
          </cell>
          <cell r="U814">
            <v>409</v>
          </cell>
          <cell r="V814">
            <v>456</v>
          </cell>
          <cell r="W814">
            <v>558</v>
          </cell>
          <cell r="X814">
            <v>467</v>
          </cell>
          <cell r="Y814">
            <v>464</v>
          </cell>
          <cell r="Z814">
            <v>396</v>
          </cell>
          <cell r="AA814">
            <v>467</v>
          </cell>
          <cell r="AB814">
            <v>371</v>
          </cell>
          <cell r="AC814">
            <v>367</v>
          </cell>
          <cell r="AD814">
            <v>300</v>
          </cell>
          <cell r="AE814">
            <v>282</v>
          </cell>
        </row>
        <row r="815">
          <cell r="E815" t="str">
            <v>NE Electric Power Distillate Fuel</v>
          </cell>
          <cell r="F815">
            <v>178</v>
          </cell>
          <cell r="G815">
            <v>158</v>
          </cell>
          <cell r="H815">
            <v>143</v>
          </cell>
          <cell r="I815">
            <v>247</v>
          </cell>
          <cell r="J815">
            <v>260</v>
          </cell>
          <cell r="K815">
            <v>357</v>
          </cell>
          <cell r="L815">
            <v>274</v>
          </cell>
          <cell r="M815">
            <v>416</v>
          </cell>
          <cell r="N815">
            <v>481</v>
          </cell>
          <cell r="O815">
            <v>379</v>
          </cell>
          <cell r="P815">
            <v>584</v>
          </cell>
          <cell r="Q815">
            <v>358</v>
          </cell>
          <cell r="R815">
            <v>247</v>
          </cell>
          <cell r="S815">
            <v>589</v>
          </cell>
          <cell r="T815">
            <v>264</v>
          </cell>
          <cell r="U815">
            <v>257</v>
          </cell>
          <cell r="V815">
            <v>231</v>
          </cell>
          <cell r="W815">
            <v>310</v>
          </cell>
          <cell r="X815">
            <v>418</v>
          </cell>
          <cell r="Y815">
            <v>253</v>
          </cell>
          <cell r="Z815">
            <v>329</v>
          </cell>
          <cell r="AA815">
            <v>398</v>
          </cell>
          <cell r="AB815">
            <v>244</v>
          </cell>
          <cell r="AC815">
            <v>540</v>
          </cell>
          <cell r="AD815">
            <v>569</v>
          </cell>
          <cell r="AE815">
            <v>92</v>
          </cell>
        </row>
        <row r="816">
          <cell r="E816" t="str">
            <v>NH Electric Power Distillate Fuel</v>
          </cell>
          <cell r="F816">
            <v>227</v>
          </cell>
          <cell r="G816">
            <v>225</v>
          </cell>
          <cell r="H816">
            <v>220</v>
          </cell>
          <cell r="I816">
            <v>283</v>
          </cell>
          <cell r="J816">
            <v>324</v>
          </cell>
          <cell r="K816">
            <v>298</v>
          </cell>
          <cell r="L816">
            <v>161</v>
          </cell>
          <cell r="M816">
            <v>213</v>
          </cell>
          <cell r="N816">
            <v>184</v>
          </cell>
          <cell r="O816">
            <v>209</v>
          </cell>
          <cell r="P816">
            <v>172</v>
          </cell>
          <cell r="Q816">
            <v>219</v>
          </cell>
          <cell r="R816">
            <v>331</v>
          </cell>
          <cell r="S816">
            <v>386</v>
          </cell>
          <cell r="T816">
            <v>998</v>
          </cell>
          <cell r="U816">
            <v>783</v>
          </cell>
          <cell r="V816">
            <v>1485</v>
          </cell>
          <cell r="W816">
            <v>484</v>
          </cell>
          <cell r="X816">
            <v>147</v>
          </cell>
          <cell r="Y816">
            <v>135</v>
          </cell>
          <cell r="Z816">
            <v>153</v>
          </cell>
          <cell r="AA816">
            <v>75</v>
          </cell>
          <cell r="AB816">
            <v>51</v>
          </cell>
          <cell r="AC816">
            <v>297</v>
          </cell>
          <cell r="AD816">
            <v>1356</v>
          </cell>
          <cell r="AE816">
            <v>457</v>
          </cell>
        </row>
        <row r="817">
          <cell r="E817" t="str">
            <v>NJ Electric Power Distillate Fuel</v>
          </cell>
          <cell r="F817">
            <v>3996</v>
          </cell>
          <cell r="G817">
            <v>3580</v>
          </cell>
          <cell r="H817">
            <v>2049</v>
          </cell>
          <cell r="I817">
            <v>3421</v>
          </cell>
          <cell r="J817">
            <v>4802</v>
          </cell>
          <cell r="K817">
            <v>7443</v>
          </cell>
          <cell r="L817">
            <v>3642</v>
          </cell>
          <cell r="M817">
            <v>2776</v>
          </cell>
          <cell r="N817">
            <v>3022</v>
          </cell>
          <cell r="O817">
            <v>4145</v>
          </cell>
          <cell r="P817">
            <v>6603</v>
          </cell>
          <cell r="Q817">
            <v>7817</v>
          </cell>
          <cell r="R817">
            <v>1667</v>
          </cell>
          <cell r="S817">
            <v>4515</v>
          </cell>
          <cell r="T817">
            <v>4018</v>
          </cell>
          <cell r="U817">
            <v>2491</v>
          </cell>
          <cell r="V817">
            <v>735</v>
          </cell>
          <cell r="W817">
            <v>1309</v>
          </cell>
          <cell r="X817">
            <v>1268</v>
          </cell>
          <cell r="Y817">
            <v>343</v>
          </cell>
          <cell r="Z817">
            <v>1199</v>
          </cell>
          <cell r="AA817">
            <v>528</v>
          </cell>
          <cell r="AB817">
            <v>250</v>
          </cell>
          <cell r="AC817">
            <v>381</v>
          </cell>
          <cell r="AD817">
            <v>1590</v>
          </cell>
          <cell r="AE817">
            <v>697</v>
          </cell>
        </row>
        <row r="818">
          <cell r="E818" t="str">
            <v>NM Electric Power Distillate Fuel</v>
          </cell>
          <cell r="F818">
            <v>214</v>
          </cell>
          <cell r="G818">
            <v>332</v>
          </cell>
          <cell r="H818">
            <v>413</v>
          </cell>
          <cell r="I818">
            <v>410</v>
          </cell>
          <cell r="J818">
            <v>269</v>
          </cell>
          <cell r="K818">
            <v>254</v>
          </cell>
          <cell r="L818">
            <v>250</v>
          </cell>
          <cell r="M818">
            <v>240</v>
          </cell>
          <cell r="N818">
            <v>262</v>
          </cell>
          <cell r="O818">
            <v>421</v>
          </cell>
          <cell r="P818">
            <v>392</v>
          </cell>
          <cell r="Q818">
            <v>355</v>
          </cell>
          <cell r="R818">
            <v>315</v>
          </cell>
          <cell r="S818">
            <v>510</v>
          </cell>
          <cell r="T818">
            <v>307</v>
          </cell>
          <cell r="U818">
            <v>374</v>
          </cell>
          <cell r="V818">
            <v>425</v>
          </cell>
          <cell r="W818">
            <v>476</v>
          </cell>
          <cell r="X818">
            <v>588</v>
          </cell>
          <cell r="Y818">
            <v>493</v>
          </cell>
          <cell r="Z818">
            <v>534</v>
          </cell>
          <cell r="AA818">
            <v>415</v>
          </cell>
          <cell r="AB818">
            <v>506</v>
          </cell>
          <cell r="AC818">
            <v>637</v>
          </cell>
          <cell r="AD818">
            <v>711</v>
          </cell>
          <cell r="AE818">
            <v>728</v>
          </cell>
        </row>
        <row r="819">
          <cell r="E819" t="str">
            <v>NV Electric Power Distillate Fuel</v>
          </cell>
          <cell r="F819">
            <v>530</v>
          </cell>
          <cell r="G819">
            <v>429</v>
          </cell>
          <cell r="H819">
            <v>388</v>
          </cell>
          <cell r="I819">
            <v>1043</v>
          </cell>
          <cell r="J819">
            <v>284</v>
          </cell>
          <cell r="K819">
            <v>160</v>
          </cell>
          <cell r="L819">
            <v>204</v>
          </cell>
          <cell r="M819">
            <v>276</v>
          </cell>
          <cell r="N819">
            <v>224</v>
          </cell>
          <cell r="O819">
            <v>203</v>
          </cell>
          <cell r="P819">
            <v>277</v>
          </cell>
          <cell r="Q819">
            <v>201</v>
          </cell>
          <cell r="R819">
            <v>210</v>
          </cell>
          <cell r="S819">
            <v>157</v>
          </cell>
          <cell r="T819">
            <v>128</v>
          </cell>
          <cell r="U819">
            <v>221</v>
          </cell>
          <cell r="V819">
            <v>149</v>
          </cell>
          <cell r="W819">
            <v>125</v>
          </cell>
          <cell r="X819">
            <v>163</v>
          </cell>
          <cell r="Y819">
            <v>186</v>
          </cell>
          <cell r="Z819">
            <v>145</v>
          </cell>
          <cell r="AA819">
            <v>162</v>
          </cell>
          <cell r="AB819">
            <v>235</v>
          </cell>
          <cell r="AC819">
            <v>199</v>
          </cell>
          <cell r="AD819">
            <v>167</v>
          </cell>
          <cell r="AE819">
            <v>179</v>
          </cell>
        </row>
        <row r="820">
          <cell r="E820" t="str">
            <v>NY Electric Power Distillate Fuel</v>
          </cell>
          <cell r="F820">
            <v>6376</v>
          </cell>
          <cell r="G820">
            <v>5722</v>
          </cell>
          <cell r="H820">
            <v>2909</v>
          </cell>
          <cell r="I820">
            <v>5258</v>
          </cell>
          <cell r="J820">
            <v>13388</v>
          </cell>
          <cell r="K820">
            <v>9470</v>
          </cell>
          <cell r="L820">
            <v>7381</v>
          </cell>
          <cell r="M820">
            <v>9128</v>
          </cell>
          <cell r="N820">
            <v>8089</v>
          </cell>
          <cell r="O820">
            <v>12844</v>
          </cell>
          <cell r="P820">
            <v>13688</v>
          </cell>
          <cell r="Q820">
            <v>17512</v>
          </cell>
          <cell r="R820">
            <v>12972</v>
          </cell>
          <cell r="S820">
            <v>14021</v>
          </cell>
          <cell r="T820">
            <v>10122</v>
          </cell>
          <cell r="U820">
            <v>9160</v>
          </cell>
          <cell r="V820">
            <v>3607</v>
          </cell>
          <cell r="W820">
            <v>7936</v>
          </cell>
          <cell r="X820">
            <v>4677</v>
          </cell>
          <cell r="Y820">
            <v>4256</v>
          </cell>
          <cell r="Z820">
            <v>3680</v>
          </cell>
          <cell r="AA820">
            <v>1911</v>
          </cell>
          <cell r="AB820">
            <v>2263</v>
          </cell>
          <cell r="AC820">
            <v>2901</v>
          </cell>
          <cell r="AD820">
            <v>4803</v>
          </cell>
          <cell r="AE820">
            <v>4818</v>
          </cell>
        </row>
        <row r="821">
          <cell r="E821" t="str">
            <v>OH Electric Power Distillate Fuel</v>
          </cell>
          <cell r="F821">
            <v>2633</v>
          </cell>
          <cell r="G821">
            <v>3401</v>
          </cell>
          <cell r="H821">
            <v>2487</v>
          </cell>
          <cell r="I821">
            <v>3174</v>
          </cell>
          <cell r="J821">
            <v>4911</v>
          </cell>
          <cell r="K821">
            <v>3736</v>
          </cell>
          <cell r="L821">
            <v>3399</v>
          </cell>
          <cell r="M821">
            <v>3340</v>
          </cell>
          <cell r="N821">
            <v>3697</v>
          </cell>
          <cell r="O821">
            <v>5733</v>
          </cell>
          <cell r="P821">
            <v>4609</v>
          </cell>
          <cell r="Q821">
            <v>4568</v>
          </cell>
          <cell r="R821">
            <v>3902</v>
          </cell>
          <cell r="S821">
            <v>5057</v>
          </cell>
          <cell r="T821">
            <v>4312</v>
          </cell>
          <cell r="U821">
            <v>4207</v>
          </cell>
          <cell r="V821">
            <v>3388</v>
          </cell>
          <cell r="W821">
            <v>3420</v>
          </cell>
          <cell r="X821">
            <v>3043</v>
          </cell>
          <cell r="Y821">
            <v>2800</v>
          </cell>
          <cell r="Z821">
            <v>3172</v>
          </cell>
          <cell r="AA821">
            <v>3379</v>
          </cell>
          <cell r="AB821">
            <v>2982</v>
          </cell>
          <cell r="AC821">
            <v>2666</v>
          </cell>
          <cell r="AD821">
            <v>3415</v>
          </cell>
          <cell r="AE821">
            <v>2397</v>
          </cell>
        </row>
        <row r="822">
          <cell r="E822" t="str">
            <v>OK Electric Power Distillate Fuel</v>
          </cell>
          <cell r="F822">
            <v>164</v>
          </cell>
          <cell r="G822">
            <v>152</v>
          </cell>
          <cell r="H822">
            <v>104</v>
          </cell>
          <cell r="I822">
            <v>121</v>
          </cell>
          <cell r="J822">
            <v>109</v>
          </cell>
          <cell r="K822">
            <v>99</v>
          </cell>
          <cell r="L822">
            <v>488</v>
          </cell>
          <cell r="M822">
            <v>119</v>
          </cell>
          <cell r="N822">
            <v>105</v>
          </cell>
          <cell r="O822">
            <v>141</v>
          </cell>
          <cell r="P822">
            <v>451</v>
          </cell>
          <cell r="Q822">
            <v>1493</v>
          </cell>
          <cell r="R822">
            <v>105</v>
          </cell>
          <cell r="S822">
            <v>891</v>
          </cell>
          <cell r="T822">
            <v>183</v>
          </cell>
          <cell r="U822">
            <v>131</v>
          </cell>
          <cell r="V822">
            <v>268</v>
          </cell>
          <cell r="W822">
            <v>339</v>
          </cell>
          <cell r="X822">
            <v>133</v>
          </cell>
          <cell r="Y822">
            <v>135</v>
          </cell>
          <cell r="Z822">
            <v>139</v>
          </cell>
          <cell r="AA822">
            <v>175</v>
          </cell>
          <cell r="AB822">
            <v>121</v>
          </cell>
          <cell r="AC822">
            <v>105</v>
          </cell>
          <cell r="AD822">
            <v>126</v>
          </cell>
          <cell r="AE822">
            <v>98</v>
          </cell>
        </row>
        <row r="823">
          <cell r="E823" t="str">
            <v>OR Electric Power Distillate Fuel</v>
          </cell>
          <cell r="F823">
            <v>326</v>
          </cell>
          <cell r="G823">
            <v>134</v>
          </cell>
          <cell r="H823">
            <v>108</v>
          </cell>
          <cell r="I823">
            <v>324</v>
          </cell>
          <cell r="J823">
            <v>63</v>
          </cell>
          <cell r="K823">
            <v>68</v>
          </cell>
          <cell r="L823">
            <v>60</v>
          </cell>
          <cell r="M823">
            <v>135</v>
          </cell>
          <cell r="N823">
            <v>342</v>
          </cell>
          <cell r="O823">
            <v>89</v>
          </cell>
          <cell r="P823">
            <v>608</v>
          </cell>
          <cell r="Q823">
            <v>1058</v>
          </cell>
          <cell r="R823">
            <v>81</v>
          </cell>
          <cell r="S823">
            <v>584</v>
          </cell>
          <cell r="T823">
            <v>232</v>
          </cell>
          <cell r="U823">
            <v>543</v>
          </cell>
          <cell r="V823">
            <v>66</v>
          </cell>
          <cell r="W823">
            <v>52</v>
          </cell>
          <cell r="X823">
            <v>124</v>
          </cell>
          <cell r="Y823">
            <v>33</v>
          </cell>
          <cell r="Z823">
            <v>34</v>
          </cell>
          <cell r="AA823">
            <v>67</v>
          </cell>
          <cell r="AB823">
            <v>71</v>
          </cell>
          <cell r="AC823">
            <v>60</v>
          </cell>
          <cell r="AD823">
            <v>101</v>
          </cell>
          <cell r="AE823">
            <v>61</v>
          </cell>
        </row>
        <row r="824">
          <cell r="E824" t="str">
            <v>PA Electric Power Distillate Fuel</v>
          </cell>
          <cell r="F824">
            <v>12463</v>
          </cell>
          <cell r="G824">
            <v>5652</v>
          </cell>
          <cell r="H824">
            <v>4820</v>
          </cell>
          <cell r="I824">
            <v>5771</v>
          </cell>
          <cell r="J824">
            <v>11490</v>
          </cell>
          <cell r="K824">
            <v>8139</v>
          </cell>
          <cell r="L824">
            <v>8813</v>
          </cell>
          <cell r="M824">
            <v>6143</v>
          </cell>
          <cell r="N824">
            <v>9047</v>
          </cell>
          <cell r="O824">
            <v>7712</v>
          </cell>
          <cell r="P824">
            <v>15088</v>
          </cell>
          <cell r="Q824">
            <v>6793</v>
          </cell>
          <cell r="R824">
            <v>7207</v>
          </cell>
          <cell r="S824">
            <v>7833</v>
          </cell>
          <cell r="T824">
            <v>6234</v>
          </cell>
          <cell r="U824">
            <v>7406</v>
          </cell>
          <cell r="V824">
            <v>3778</v>
          </cell>
          <cell r="W824">
            <v>4845</v>
          </cell>
          <cell r="X824">
            <v>4591</v>
          </cell>
          <cell r="Y824">
            <v>3424</v>
          </cell>
          <cell r="Z824">
            <v>4245</v>
          </cell>
          <cell r="AA824">
            <v>3877</v>
          </cell>
          <cell r="AB824">
            <v>2894</v>
          </cell>
          <cell r="AC824">
            <v>3297</v>
          </cell>
          <cell r="AD824">
            <v>5783</v>
          </cell>
          <cell r="AE824">
            <v>6014</v>
          </cell>
        </row>
        <row r="825">
          <cell r="E825" t="str">
            <v>RI Electric Power Distillate Fuel</v>
          </cell>
          <cell r="F825">
            <v>108</v>
          </cell>
          <cell r="G825">
            <v>335</v>
          </cell>
          <cell r="H825">
            <v>98</v>
          </cell>
          <cell r="I825">
            <v>140</v>
          </cell>
          <cell r="J825">
            <v>280</v>
          </cell>
          <cell r="K825">
            <v>139</v>
          </cell>
          <cell r="L825">
            <v>798</v>
          </cell>
          <cell r="M825">
            <v>420</v>
          </cell>
          <cell r="N825">
            <v>271</v>
          </cell>
          <cell r="O825">
            <v>251</v>
          </cell>
          <cell r="P825">
            <v>228</v>
          </cell>
          <cell r="Q825">
            <v>249</v>
          </cell>
          <cell r="R825">
            <v>182</v>
          </cell>
          <cell r="S825">
            <v>169</v>
          </cell>
          <cell r="T825">
            <v>130</v>
          </cell>
          <cell r="U825">
            <v>159</v>
          </cell>
          <cell r="V825">
            <v>144</v>
          </cell>
          <cell r="W825">
            <v>205</v>
          </cell>
          <cell r="X825">
            <v>221</v>
          </cell>
          <cell r="Y825">
            <v>132</v>
          </cell>
          <cell r="Z825">
            <v>131</v>
          </cell>
          <cell r="AA825">
            <v>132</v>
          </cell>
          <cell r="AB825">
            <v>168</v>
          </cell>
          <cell r="AC825">
            <v>350</v>
          </cell>
          <cell r="AD825">
            <v>602</v>
          </cell>
          <cell r="AE825">
            <v>825</v>
          </cell>
        </row>
        <row r="826">
          <cell r="E826" t="str">
            <v>SC Electric Power Distillate Fuel</v>
          </cell>
          <cell r="F826">
            <v>684</v>
          </cell>
          <cell r="G826">
            <v>772</v>
          </cell>
          <cell r="H826">
            <v>838</v>
          </cell>
          <cell r="I826">
            <v>811</v>
          </cell>
          <cell r="J826">
            <v>1558</v>
          </cell>
          <cell r="K826">
            <v>1162</v>
          </cell>
          <cell r="L826">
            <v>1555</v>
          </cell>
          <cell r="M826">
            <v>2334</v>
          </cell>
          <cell r="N826">
            <v>3555</v>
          </cell>
          <cell r="O826">
            <v>3244</v>
          </cell>
          <cell r="P826">
            <v>3523</v>
          </cell>
          <cell r="Q826">
            <v>2321</v>
          </cell>
          <cell r="R826">
            <v>1927</v>
          </cell>
          <cell r="S826">
            <v>2616</v>
          </cell>
          <cell r="T826">
            <v>2045</v>
          </cell>
          <cell r="U826">
            <v>1929</v>
          </cell>
          <cell r="V826">
            <v>1294</v>
          </cell>
          <cell r="W826">
            <v>1842</v>
          </cell>
          <cell r="X826">
            <v>964</v>
          </cell>
          <cell r="Y826">
            <v>1037</v>
          </cell>
          <cell r="Z826">
            <v>1303</v>
          </cell>
          <cell r="AA826">
            <v>963</v>
          </cell>
          <cell r="AB826">
            <v>1037</v>
          </cell>
          <cell r="AC826">
            <v>1052</v>
          </cell>
          <cell r="AD826">
            <v>2722</v>
          </cell>
          <cell r="AE826">
            <v>1977</v>
          </cell>
        </row>
        <row r="827">
          <cell r="E827" t="str">
            <v>SD Electric Power Distillate Fuel</v>
          </cell>
          <cell r="F827">
            <v>187</v>
          </cell>
          <cell r="G827">
            <v>202</v>
          </cell>
          <cell r="H827">
            <v>113</v>
          </cell>
          <cell r="I827">
            <v>185</v>
          </cell>
          <cell r="J827">
            <v>292</v>
          </cell>
          <cell r="K827">
            <v>278</v>
          </cell>
          <cell r="L827">
            <v>191</v>
          </cell>
          <cell r="M827">
            <v>134</v>
          </cell>
          <cell r="N827">
            <v>395</v>
          </cell>
          <cell r="O827">
            <v>342</v>
          </cell>
          <cell r="P827">
            <v>792</v>
          </cell>
          <cell r="Q827">
            <v>623</v>
          </cell>
          <cell r="R827">
            <v>105</v>
          </cell>
          <cell r="S827">
            <v>250</v>
          </cell>
          <cell r="T827">
            <v>324</v>
          </cell>
          <cell r="U827">
            <v>302</v>
          </cell>
          <cell r="V827">
            <v>109</v>
          </cell>
          <cell r="W827">
            <v>808</v>
          </cell>
          <cell r="X827">
            <v>290</v>
          </cell>
          <cell r="Y827">
            <v>137</v>
          </cell>
          <cell r="Z827">
            <v>104</v>
          </cell>
          <cell r="AA827">
            <v>121</v>
          </cell>
          <cell r="AB827">
            <v>101</v>
          </cell>
          <cell r="AC827">
            <v>121</v>
          </cell>
          <cell r="AD827">
            <v>134</v>
          </cell>
          <cell r="AE827">
            <v>222</v>
          </cell>
        </row>
        <row r="828">
          <cell r="E828" t="str">
            <v>TN Electric Power Distillate Fuel</v>
          </cell>
          <cell r="F828">
            <v>1352</v>
          </cell>
          <cell r="G828">
            <v>1585</v>
          </cell>
          <cell r="H828">
            <v>1308</v>
          </cell>
          <cell r="I828">
            <v>2404</v>
          </cell>
          <cell r="J828">
            <v>3022</v>
          </cell>
          <cell r="K828">
            <v>2650</v>
          </cell>
          <cell r="L828">
            <v>2679</v>
          </cell>
          <cell r="M828">
            <v>2182</v>
          </cell>
          <cell r="N828">
            <v>8424</v>
          </cell>
          <cell r="O828">
            <v>6061</v>
          </cell>
          <cell r="P828">
            <v>6163</v>
          </cell>
          <cell r="Q828">
            <v>5185</v>
          </cell>
          <cell r="R828">
            <v>2580</v>
          </cell>
          <cell r="S828">
            <v>4766</v>
          </cell>
          <cell r="T828">
            <v>1819</v>
          </cell>
          <cell r="U828">
            <v>2326</v>
          </cell>
          <cell r="V828">
            <v>1511</v>
          </cell>
          <cell r="W828">
            <v>1605</v>
          </cell>
          <cell r="X828">
            <v>2252</v>
          </cell>
          <cell r="Y828">
            <v>2012</v>
          </cell>
          <cell r="Z828">
            <v>2295</v>
          </cell>
          <cell r="AA828">
            <v>2150</v>
          </cell>
          <cell r="AB828">
            <v>1701</v>
          </cell>
          <cell r="AC828">
            <v>1448</v>
          </cell>
          <cell r="AD828">
            <v>2050</v>
          </cell>
          <cell r="AE828">
            <v>1527</v>
          </cell>
        </row>
        <row r="829">
          <cell r="E829" t="str">
            <v>TX Electric Power Distillate Fuel</v>
          </cell>
          <cell r="F829">
            <v>4201</v>
          </cell>
          <cell r="G829">
            <v>2048</v>
          </cell>
          <cell r="H829">
            <v>1729</v>
          </cell>
          <cell r="I829">
            <v>2416</v>
          </cell>
          <cell r="J829">
            <v>8076</v>
          </cell>
          <cell r="K829">
            <v>3109</v>
          </cell>
          <cell r="L829">
            <v>4049</v>
          </cell>
          <cell r="M829">
            <v>1945</v>
          </cell>
          <cell r="N829">
            <v>2963</v>
          </cell>
          <cell r="O829">
            <v>4633</v>
          </cell>
          <cell r="P829">
            <v>12495</v>
          </cell>
          <cell r="Q829">
            <v>17012</v>
          </cell>
          <cell r="R829">
            <v>2545</v>
          </cell>
          <cell r="S829">
            <v>14860</v>
          </cell>
          <cell r="T829">
            <v>1748</v>
          </cell>
          <cell r="U829">
            <v>1841</v>
          </cell>
          <cell r="V829">
            <v>1407</v>
          </cell>
          <cell r="W829">
            <v>1395</v>
          </cell>
          <cell r="X829">
            <v>1114</v>
          </cell>
          <cell r="Y829">
            <v>783</v>
          </cell>
          <cell r="Z829">
            <v>1154</v>
          </cell>
          <cell r="AA829">
            <v>1532</v>
          </cell>
          <cell r="AB829">
            <v>1355</v>
          </cell>
          <cell r="AC829">
            <v>1022</v>
          </cell>
          <cell r="AD829">
            <v>1153</v>
          </cell>
          <cell r="AE829">
            <v>1192</v>
          </cell>
        </row>
        <row r="830">
          <cell r="E830" t="str">
            <v>US Electric Power Distillate Fuel</v>
          </cell>
          <cell r="F830">
            <v>96504</v>
          </cell>
          <cell r="G830">
            <v>83640</v>
          </cell>
          <cell r="H830">
            <v>73531</v>
          </cell>
          <cell r="I830">
            <v>86496</v>
          </cell>
          <cell r="J830">
            <v>119963</v>
          </cell>
          <cell r="K830">
            <v>107976</v>
          </cell>
          <cell r="L830">
            <v>109300</v>
          </cell>
          <cell r="M830">
            <v>110514</v>
          </cell>
          <cell r="N830">
            <v>135581</v>
          </cell>
          <cell r="O830">
            <v>139992</v>
          </cell>
          <cell r="P830">
            <v>174665</v>
          </cell>
          <cell r="Q830">
            <v>170347</v>
          </cell>
          <cell r="R830">
            <v>127298</v>
          </cell>
          <cell r="S830">
            <v>160789</v>
          </cell>
          <cell r="T830">
            <v>111164</v>
          </cell>
          <cell r="U830">
            <v>114470</v>
          </cell>
          <cell r="V830">
            <v>73388</v>
          </cell>
          <cell r="W830">
            <v>88650</v>
          </cell>
          <cell r="X830">
            <v>72524</v>
          </cell>
          <cell r="Y830">
            <v>69574</v>
          </cell>
          <cell r="Z830">
            <v>79665</v>
          </cell>
          <cell r="AA830">
            <v>63633</v>
          </cell>
          <cell r="AB830">
            <v>52404</v>
          </cell>
          <cell r="AC830">
            <v>55372</v>
          </cell>
          <cell r="AD830">
            <v>82105</v>
          </cell>
          <cell r="AE830">
            <v>70327</v>
          </cell>
        </row>
        <row r="831">
          <cell r="E831" t="str">
            <v>UT Electric Power Distillate Fuel</v>
          </cell>
          <cell r="F831">
            <v>489</v>
          </cell>
          <cell r="G831">
            <v>477</v>
          </cell>
          <cell r="H831">
            <v>361</v>
          </cell>
          <cell r="I831">
            <v>362</v>
          </cell>
          <cell r="J831">
            <v>333</v>
          </cell>
          <cell r="K831">
            <v>385</v>
          </cell>
          <cell r="L831">
            <v>342</v>
          </cell>
          <cell r="M831">
            <v>336</v>
          </cell>
          <cell r="N831">
            <v>387</v>
          </cell>
          <cell r="O831">
            <v>322</v>
          </cell>
          <cell r="P831">
            <v>590</v>
          </cell>
          <cell r="Q831">
            <v>637</v>
          </cell>
          <cell r="R831">
            <v>561</v>
          </cell>
          <cell r="S831">
            <v>357</v>
          </cell>
          <cell r="T831">
            <v>348</v>
          </cell>
          <cell r="U831">
            <v>431</v>
          </cell>
          <cell r="V831">
            <v>731</v>
          </cell>
          <cell r="W831">
            <v>425</v>
          </cell>
          <cell r="X831">
            <v>450</v>
          </cell>
          <cell r="Y831">
            <v>365</v>
          </cell>
          <cell r="Z831">
            <v>467</v>
          </cell>
          <cell r="AA831">
            <v>509</v>
          </cell>
          <cell r="AB831">
            <v>398</v>
          </cell>
          <cell r="AC831">
            <v>263</v>
          </cell>
          <cell r="AD831">
            <v>239</v>
          </cell>
          <cell r="AE831">
            <v>194</v>
          </cell>
        </row>
        <row r="832">
          <cell r="E832" t="str">
            <v>VA Electric Power Distillate Fuel</v>
          </cell>
          <cell r="F832">
            <v>3220</v>
          </cell>
          <cell r="G832">
            <v>3081</v>
          </cell>
          <cell r="H832">
            <v>3366</v>
          </cell>
          <cell r="I832">
            <v>2528</v>
          </cell>
          <cell r="J832">
            <v>5053</v>
          </cell>
          <cell r="K832">
            <v>3975</v>
          </cell>
          <cell r="L832">
            <v>5100</v>
          </cell>
          <cell r="M832">
            <v>13145</v>
          </cell>
          <cell r="N832">
            <v>2701</v>
          </cell>
          <cell r="O832">
            <v>3729</v>
          </cell>
          <cell r="P832">
            <v>5622</v>
          </cell>
          <cell r="Q832">
            <v>8358</v>
          </cell>
          <cell r="R832">
            <v>3134</v>
          </cell>
          <cell r="S832">
            <v>14895</v>
          </cell>
          <cell r="T832">
            <v>7118</v>
          </cell>
          <cell r="U832">
            <v>8177</v>
          </cell>
          <cell r="V832">
            <v>2672</v>
          </cell>
          <cell r="W832">
            <v>6448</v>
          </cell>
          <cell r="X832">
            <v>4366</v>
          </cell>
          <cell r="Y832">
            <v>5770</v>
          </cell>
          <cell r="Z832">
            <v>5401</v>
          </cell>
          <cell r="AA832">
            <v>2702</v>
          </cell>
          <cell r="AB832">
            <v>2035</v>
          </cell>
          <cell r="AC832">
            <v>1984</v>
          </cell>
          <cell r="AD832">
            <v>8772</v>
          </cell>
          <cell r="AE832">
            <v>5785</v>
          </cell>
        </row>
        <row r="833">
          <cell r="E833" t="str">
            <v>VT Electric Power Distillate Fuel</v>
          </cell>
          <cell r="F833">
            <v>45</v>
          </cell>
          <cell r="G833">
            <v>89</v>
          </cell>
          <cell r="H833">
            <v>48</v>
          </cell>
          <cell r="I833">
            <v>98</v>
          </cell>
          <cell r="J833">
            <v>134</v>
          </cell>
          <cell r="K833">
            <v>224</v>
          </cell>
          <cell r="L833">
            <v>93</v>
          </cell>
          <cell r="M833">
            <v>181</v>
          </cell>
          <cell r="N833">
            <v>625</v>
          </cell>
          <cell r="O833">
            <v>373</v>
          </cell>
          <cell r="P833">
            <v>926</v>
          </cell>
          <cell r="Q833">
            <v>508</v>
          </cell>
          <cell r="R833">
            <v>181</v>
          </cell>
          <cell r="S833">
            <v>330</v>
          </cell>
          <cell r="T833">
            <v>261</v>
          </cell>
          <cell r="U833">
            <v>70</v>
          </cell>
          <cell r="V833">
            <v>47</v>
          </cell>
          <cell r="W833">
            <v>51</v>
          </cell>
          <cell r="X833">
            <v>36</v>
          </cell>
          <cell r="Y833">
            <v>19</v>
          </cell>
          <cell r="Z833">
            <v>27</v>
          </cell>
          <cell r="AA833">
            <v>38</v>
          </cell>
          <cell r="AB833">
            <v>14</v>
          </cell>
          <cell r="AC833">
            <v>46</v>
          </cell>
          <cell r="AD833">
            <v>45</v>
          </cell>
          <cell r="AE833">
            <v>27</v>
          </cell>
        </row>
        <row r="834">
          <cell r="E834" t="str">
            <v>WA Electric Power Distillate Fuel</v>
          </cell>
          <cell r="F834">
            <v>177</v>
          </cell>
          <cell r="G834">
            <v>97</v>
          </cell>
          <cell r="H834">
            <v>83</v>
          </cell>
          <cell r="I834">
            <v>367</v>
          </cell>
          <cell r="J834">
            <v>113</v>
          </cell>
          <cell r="K834">
            <v>1362</v>
          </cell>
          <cell r="L834">
            <v>2116</v>
          </cell>
          <cell r="M834">
            <v>2841</v>
          </cell>
          <cell r="N834">
            <v>486</v>
          </cell>
          <cell r="O834">
            <v>119</v>
          </cell>
          <cell r="P834">
            <v>4553</v>
          </cell>
          <cell r="Q834">
            <v>3018</v>
          </cell>
          <cell r="R834">
            <v>229</v>
          </cell>
          <cell r="S834">
            <v>174</v>
          </cell>
          <cell r="T834">
            <v>312</v>
          </cell>
          <cell r="U834">
            <v>121</v>
          </cell>
          <cell r="V834">
            <v>229</v>
          </cell>
          <cell r="W834">
            <v>158</v>
          </cell>
          <cell r="X834">
            <v>262</v>
          </cell>
          <cell r="Y834">
            <v>411</v>
          </cell>
          <cell r="Z834">
            <v>211</v>
          </cell>
          <cell r="AA834">
            <v>180</v>
          </cell>
          <cell r="AB834">
            <v>155</v>
          </cell>
          <cell r="AC834">
            <v>142</v>
          </cell>
          <cell r="AD834">
            <v>166</v>
          </cell>
          <cell r="AE834">
            <v>122</v>
          </cell>
        </row>
        <row r="835">
          <cell r="E835" t="str">
            <v>WI Electric Power Distillate Fuel</v>
          </cell>
          <cell r="F835">
            <v>662</v>
          </cell>
          <cell r="G835">
            <v>854</v>
          </cell>
          <cell r="H835">
            <v>480</v>
          </cell>
          <cell r="I835">
            <v>729</v>
          </cell>
          <cell r="J835">
            <v>1281</v>
          </cell>
          <cell r="K835">
            <v>1127</v>
          </cell>
          <cell r="L835">
            <v>935</v>
          </cell>
          <cell r="M835">
            <v>1533</v>
          </cell>
          <cell r="N835">
            <v>1911</v>
          </cell>
          <cell r="O835">
            <v>2040</v>
          </cell>
          <cell r="P835">
            <v>1650</v>
          </cell>
          <cell r="Q835">
            <v>1166</v>
          </cell>
          <cell r="R835">
            <v>787</v>
          </cell>
          <cell r="S835">
            <v>1267</v>
          </cell>
          <cell r="T835">
            <v>1588</v>
          </cell>
          <cell r="U835">
            <v>1665</v>
          </cell>
          <cell r="V835">
            <v>1428</v>
          </cell>
          <cell r="W835">
            <v>1732</v>
          </cell>
          <cell r="X835">
            <v>947</v>
          </cell>
          <cell r="Y835">
            <v>544</v>
          </cell>
          <cell r="Z835">
            <v>499</v>
          </cell>
          <cell r="AA835">
            <v>483</v>
          </cell>
          <cell r="AB835">
            <v>576</v>
          </cell>
          <cell r="AC835">
            <v>411</v>
          </cell>
          <cell r="AD835">
            <v>713</v>
          </cell>
          <cell r="AE835">
            <v>385</v>
          </cell>
        </row>
        <row r="836">
          <cell r="E836" t="str">
            <v>WV Electric Power Distillate Fuel</v>
          </cell>
          <cell r="F836">
            <v>2141</v>
          </cell>
          <cell r="G836">
            <v>1978</v>
          </cell>
          <cell r="H836">
            <v>1790</v>
          </cell>
          <cell r="I836">
            <v>2078</v>
          </cell>
          <cell r="J836">
            <v>2462</v>
          </cell>
          <cell r="K836">
            <v>1968</v>
          </cell>
          <cell r="L836">
            <v>2054</v>
          </cell>
          <cell r="M836">
            <v>1700</v>
          </cell>
          <cell r="N836">
            <v>1884</v>
          </cell>
          <cell r="O836">
            <v>1867</v>
          </cell>
          <cell r="P836">
            <v>2610</v>
          </cell>
          <cell r="Q836">
            <v>2453</v>
          </cell>
          <cell r="R836">
            <v>2627</v>
          </cell>
          <cell r="S836">
            <v>2470</v>
          </cell>
          <cell r="T836">
            <v>2678</v>
          </cell>
          <cell r="U836">
            <v>2028</v>
          </cell>
          <cell r="V836">
            <v>1373</v>
          </cell>
          <cell r="W836">
            <v>1873</v>
          </cell>
          <cell r="X836">
            <v>1368</v>
          </cell>
          <cell r="Y836">
            <v>1757</v>
          </cell>
          <cell r="Z836">
            <v>1567</v>
          </cell>
          <cell r="AA836">
            <v>1886</v>
          </cell>
          <cell r="AB836">
            <v>1442</v>
          </cell>
          <cell r="AC836">
            <v>1553</v>
          </cell>
          <cell r="AD836">
            <v>1635</v>
          </cell>
          <cell r="AE836">
            <v>1423</v>
          </cell>
        </row>
        <row r="837">
          <cell r="E837" t="str">
            <v>WY Electric Power Distillate Fuel</v>
          </cell>
          <cell r="F837">
            <v>576</v>
          </cell>
          <cell r="G837">
            <v>713</v>
          </cell>
          <cell r="H837">
            <v>582</v>
          </cell>
          <cell r="I837">
            <v>604</v>
          </cell>
          <cell r="J837">
            <v>500</v>
          </cell>
          <cell r="K837">
            <v>743</v>
          </cell>
          <cell r="L837">
            <v>643</v>
          </cell>
          <cell r="M837">
            <v>609</v>
          </cell>
          <cell r="N837">
            <v>467</v>
          </cell>
          <cell r="O837">
            <v>494</v>
          </cell>
          <cell r="P837">
            <v>383</v>
          </cell>
          <cell r="Q837">
            <v>384</v>
          </cell>
          <cell r="R837">
            <v>444</v>
          </cell>
          <cell r="S837">
            <v>473</v>
          </cell>
          <cell r="T837">
            <v>533</v>
          </cell>
          <cell r="U837">
            <v>446</v>
          </cell>
          <cell r="V837">
            <v>509</v>
          </cell>
          <cell r="W837">
            <v>485</v>
          </cell>
          <cell r="X837">
            <v>458</v>
          </cell>
          <cell r="Y837">
            <v>527</v>
          </cell>
          <cell r="Z837">
            <v>601</v>
          </cell>
          <cell r="AA837">
            <v>565</v>
          </cell>
          <cell r="AB837">
            <v>454</v>
          </cell>
          <cell r="AC837">
            <v>409</v>
          </cell>
          <cell r="AD837">
            <v>387</v>
          </cell>
          <cell r="AE837">
            <v>431</v>
          </cell>
        </row>
        <row r="838">
          <cell r="E838" t="str">
            <v>AK Transportation Ethanol</v>
          </cell>
          <cell r="F838">
            <v>0</v>
          </cell>
          <cell r="G838">
            <v>0</v>
          </cell>
          <cell r="H838">
            <v>0</v>
          </cell>
          <cell r="I838">
            <v>0</v>
          </cell>
          <cell r="J838">
            <v>3</v>
          </cell>
          <cell r="K838">
            <v>629</v>
          </cell>
          <cell r="L838">
            <v>690</v>
          </cell>
          <cell r="M838">
            <v>578</v>
          </cell>
          <cell r="N838">
            <v>337</v>
          </cell>
          <cell r="O838">
            <v>385</v>
          </cell>
          <cell r="P838">
            <v>168</v>
          </cell>
          <cell r="Q838">
            <v>410</v>
          </cell>
          <cell r="R838">
            <v>323</v>
          </cell>
          <cell r="S838">
            <v>219</v>
          </cell>
          <cell r="T838">
            <v>428</v>
          </cell>
          <cell r="U838">
            <v>761</v>
          </cell>
          <cell r="V838">
            <v>767</v>
          </cell>
          <cell r="W838">
            <v>940</v>
          </cell>
          <cell r="X838">
            <v>1668</v>
          </cell>
          <cell r="Y838">
            <v>1915</v>
          </cell>
          <cell r="Z838">
            <v>1816</v>
          </cell>
          <cell r="AA838">
            <v>1832</v>
          </cell>
          <cell r="AB838">
            <v>1796</v>
          </cell>
          <cell r="AC838">
            <v>1738</v>
          </cell>
          <cell r="AD838">
            <v>2002</v>
          </cell>
          <cell r="AE838">
            <v>2333</v>
          </cell>
        </row>
        <row r="839">
          <cell r="E839" t="str">
            <v>AL Transportation Ethanol</v>
          </cell>
          <cell r="F839">
            <v>1597</v>
          </cell>
          <cell r="G839">
            <v>1593</v>
          </cell>
          <cell r="H839">
            <v>2556</v>
          </cell>
          <cell r="I839">
            <v>1351</v>
          </cell>
          <cell r="J839">
            <v>1451</v>
          </cell>
          <cell r="K839">
            <v>1989</v>
          </cell>
          <cell r="L839">
            <v>344</v>
          </cell>
          <cell r="M839">
            <v>340</v>
          </cell>
          <cell r="N839">
            <v>281</v>
          </cell>
          <cell r="O839">
            <v>37</v>
          </cell>
          <cell r="P839">
            <v>0</v>
          </cell>
          <cell r="Q839">
            <v>1270</v>
          </cell>
          <cell r="R839">
            <v>865</v>
          </cell>
          <cell r="S839">
            <v>1247</v>
          </cell>
          <cell r="T839">
            <v>2465</v>
          </cell>
          <cell r="U839">
            <v>162</v>
          </cell>
          <cell r="V839">
            <v>149</v>
          </cell>
          <cell r="W839">
            <v>466</v>
          </cell>
          <cell r="X839">
            <v>3676</v>
          </cell>
          <cell r="Y839">
            <v>8980</v>
          </cell>
          <cell r="Z839">
            <v>22973</v>
          </cell>
          <cell r="AA839">
            <v>21713</v>
          </cell>
          <cell r="AB839">
            <v>21049</v>
          </cell>
          <cell r="AC839">
            <v>21647</v>
          </cell>
          <cell r="AD839">
            <v>21950</v>
          </cell>
          <cell r="AE839">
            <v>22413</v>
          </cell>
        </row>
        <row r="840">
          <cell r="E840" t="str">
            <v>AR Transportation Ethanol</v>
          </cell>
          <cell r="F840">
            <v>498</v>
          </cell>
          <cell r="G840">
            <v>314</v>
          </cell>
          <cell r="H840">
            <v>222</v>
          </cell>
          <cell r="I840">
            <v>155</v>
          </cell>
          <cell r="J840">
            <v>28</v>
          </cell>
          <cell r="K840">
            <v>31</v>
          </cell>
          <cell r="L840">
            <v>2</v>
          </cell>
          <cell r="M840">
            <v>0</v>
          </cell>
          <cell r="N840">
            <v>0</v>
          </cell>
          <cell r="O840">
            <v>0</v>
          </cell>
          <cell r="P840">
            <v>0</v>
          </cell>
          <cell r="Q840">
            <v>0</v>
          </cell>
          <cell r="R840">
            <v>0</v>
          </cell>
          <cell r="S840">
            <v>0</v>
          </cell>
          <cell r="T840">
            <v>0</v>
          </cell>
          <cell r="U840">
            <v>93</v>
          </cell>
          <cell r="V840">
            <v>86</v>
          </cell>
          <cell r="W840">
            <v>278</v>
          </cell>
          <cell r="X840">
            <v>2250</v>
          </cell>
          <cell r="Y840">
            <v>5855</v>
          </cell>
          <cell r="Z840">
            <v>12484</v>
          </cell>
          <cell r="AA840">
            <v>11757</v>
          </cell>
          <cell r="AB840">
            <v>11437</v>
          </cell>
          <cell r="AC840">
            <v>11556</v>
          </cell>
          <cell r="AD840">
            <v>12120</v>
          </cell>
          <cell r="AE840">
            <v>11933</v>
          </cell>
        </row>
        <row r="841">
          <cell r="E841" t="str">
            <v>AZ Transportation Ethanol</v>
          </cell>
          <cell r="F841">
            <v>0</v>
          </cell>
          <cell r="G841">
            <v>0</v>
          </cell>
          <cell r="H841">
            <v>0</v>
          </cell>
          <cell r="I841">
            <v>273</v>
          </cell>
          <cell r="J841">
            <v>716</v>
          </cell>
          <cell r="K841">
            <v>2251</v>
          </cell>
          <cell r="L841">
            <v>1898</v>
          </cell>
          <cell r="M841">
            <v>1885</v>
          </cell>
          <cell r="N841">
            <v>1454</v>
          </cell>
          <cell r="O841">
            <v>1260</v>
          </cell>
          <cell r="P841">
            <v>1442</v>
          </cell>
          <cell r="Q841">
            <v>1977</v>
          </cell>
          <cell r="R841">
            <v>1128</v>
          </cell>
          <cell r="S841">
            <v>1087</v>
          </cell>
          <cell r="T841">
            <v>1043</v>
          </cell>
          <cell r="U841">
            <v>13517</v>
          </cell>
          <cell r="V841">
            <v>14276</v>
          </cell>
          <cell r="W841">
            <v>15927</v>
          </cell>
          <cell r="X841">
            <v>19174</v>
          </cell>
          <cell r="Y841">
            <v>19112</v>
          </cell>
          <cell r="Z841">
            <v>19488</v>
          </cell>
          <cell r="AA841">
            <v>19614</v>
          </cell>
          <cell r="AB841">
            <v>19042</v>
          </cell>
          <cell r="AC841">
            <v>19844</v>
          </cell>
          <cell r="AD841">
            <v>21317</v>
          </cell>
          <cell r="AE841">
            <v>22800</v>
          </cell>
        </row>
        <row r="842">
          <cell r="E842" t="str">
            <v>CA Transportation Ethanol</v>
          </cell>
          <cell r="F842">
            <v>3863</v>
          </cell>
          <cell r="G842">
            <v>4858</v>
          </cell>
          <cell r="H842">
            <v>540</v>
          </cell>
          <cell r="I842">
            <v>1974</v>
          </cell>
          <cell r="J842">
            <v>2782</v>
          </cell>
          <cell r="K842">
            <v>8666</v>
          </cell>
          <cell r="L842">
            <v>7312</v>
          </cell>
          <cell r="M842">
            <v>7330</v>
          </cell>
          <cell r="N842">
            <v>5525</v>
          </cell>
          <cell r="O842">
            <v>4807</v>
          </cell>
          <cell r="P842">
            <v>5475</v>
          </cell>
          <cell r="Q842">
            <v>7542</v>
          </cell>
          <cell r="R842">
            <v>8849</v>
          </cell>
          <cell r="S842">
            <v>49263</v>
          </cell>
          <cell r="T842">
            <v>71034</v>
          </cell>
          <cell r="U842">
            <v>77798</v>
          </cell>
          <cell r="V842">
            <v>76845</v>
          </cell>
          <cell r="W842">
            <v>80803</v>
          </cell>
          <cell r="X842">
            <v>82138</v>
          </cell>
          <cell r="Y842">
            <v>80803</v>
          </cell>
          <cell r="Z842">
            <v>124927</v>
          </cell>
          <cell r="AA842">
            <v>121519</v>
          </cell>
          <cell r="AB842">
            <v>117563</v>
          </cell>
          <cell r="AC842">
            <v>121300</v>
          </cell>
          <cell r="AD842">
            <v>124050</v>
          </cell>
          <cell r="AE842">
            <v>123677</v>
          </cell>
        </row>
        <row r="843">
          <cell r="E843" t="str">
            <v>CO Transportation Ethanol</v>
          </cell>
          <cell r="F843">
            <v>781</v>
          </cell>
          <cell r="G843">
            <v>815</v>
          </cell>
          <cell r="H843">
            <v>1284</v>
          </cell>
          <cell r="I843">
            <v>2094</v>
          </cell>
          <cell r="J843">
            <v>2010</v>
          </cell>
          <cell r="K843">
            <v>3065</v>
          </cell>
          <cell r="L843">
            <v>5255</v>
          </cell>
          <cell r="M843">
            <v>5190</v>
          </cell>
          <cell r="N843">
            <v>5139</v>
          </cell>
          <cell r="O843">
            <v>4357</v>
          </cell>
          <cell r="P843">
            <v>4933</v>
          </cell>
          <cell r="Q843">
            <v>6663</v>
          </cell>
          <cell r="R843">
            <v>5917</v>
          </cell>
          <cell r="S843">
            <v>6854</v>
          </cell>
          <cell r="T843">
            <v>6551</v>
          </cell>
          <cell r="U843">
            <v>3696</v>
          </cell>
          <cell r="V843">
            <v>3304</v>
          </cell>
          <cell r="W843">
            <v>5703</v>
          </cell>
          <cell r="X843">
            <v>7277</v>
          </cell>
          <cell r="Y843">
            <v>8307</v>
          </cell>
          <cell r="Z843">
            <v>10184</v>
          </cell>
          <cell r="AA843">
            <v>12939</v>
          </cell>
          <cell r="AB843">
            <v>13922</v>
          </cell>
          <cell r="AC843">
            <v>14951</v>
          </cell>
          <cell r="AD843">
            <v>14992</v>
          </cell>
          <cell r="AE843">
            <v>17650</v>
          </cell>
        </row>
        <row r="844">
          <cell r="E844" t="str">
            <v>CT Transportation Ethanol</v>
          </cell>
          <cell r="F844">
            <v>0</v>
          </cell>
          <cell r="G844">
            <v>109</v>
          </cell>
          <cell r="H844">
            <v>438</v>
          </cell>
          <cell r="I844">
            <v>536</v>
          </cell>
          <cell r="J844">
            <v>367</v>
          </cell>
          <cell r="K844">
            <v>81</v>
          </cell>
          <cell r="L844">
            <v>270</v>
          </cell>
          <cell r="M844">
            <v>284</v>
          </cell>
          <cell r="N844">
            <v>276</v>
          </cell>
          <cell r="O844">
            <v>295</v>
          </cell>
          <cell r="P844">
            <v>325</v>
          </cell>
          <cell r="Q844">
            <v>100</v>
          </cell>
          <cell r="R844">
            <v>282</v>
          </cell>
          <cell r="S844">
            <v>1635</v>
          </cell>
          <cell r="T844">
            <v>12535</v>
          </cell>
          <cell r="U844">
            <v>3343</v>
          </cell>
          <cell r="V844">
            <v>9795</v>
          </cell>
          <cell r="W844">
            <v>11995</v>
          </cell>
          <cell r="X844">
            <v>9969</v>
          </cell>
          <cell r="Y844">
            <v>11993</v>
          </cell>
          <cell r="Z844">
            <v>12922</v>
          </cell>
          <cell r="AA844">
            <v>12249</v>
          </cell>
          <cell r="AB844">
            <v>11774</v>
          </cell>
          <cell r="AC844">
            <v>12008</v>
          </cell>
          <cell r="AD844">
            <v>12071</v>
          </cell>
          <cell r="AE844">
            <v>12254</v>
          </cell>
        </row>
        <row r="845">
          <cell r="E845" t="str">
            <v>DC Transportation Ethanol</v>
          </cell>
          <cell r="F845">
            <v>0</v>
          </cell>
          <cell r="G845">
            <v>3</v>
          </cell>
          <cell r="H845">
            <v>0</v>
          </cell>
          <cell r="I845">
            <v>0</v>
          </cell>
          <cell r="J845">
            <v>0</v>
          </cell>
          <cell r="K845">
            <v>0</v>
          </cell>
          <cell r="L845">
            <v>0</v>
          </cell>
          <cell r="M845">
            <v>0</v>
          </cell>
          <cell r="N845">
            <v>0</v>
          </cell>
          <cell r="O845">
            <v>0</v>
          </cell>
          <cell r="P845">
            <v>0</v>
          </cell>
          <cell r="Q845">
            <v>0</v>
          </cell>
          <cell r="R845">
            <v>0</v>
          </cell>
          <cell r="S845">
            <v>0</v>
          </cell>
          <cell r="T845">
            <v>0</v>
          </cell>
          <cell r="U845">
            <v>192</v>
          </cell>
          <cell r="V845">
            <v>533</v>
          </cell>
          <cell r="W845">
            <v>664</v>
          </cell>
          <cell r="X845">
            <v>471</v>
          </cell>
          <cell r="Y845">
            <v>546</v>
          </cell>
          <cell r="Z845">
            <v>908</v>
          </cell>
          <cell r="AA845">
            <v>894</v>
          </cell>
          <cell r="AB845">
            <v>782</v>
          </cell>
          <cell r="AC845">
            <v>809</v>
          </cell>
          <cell r="AD845">
            <v>911</v>
          </cell>
          <cell r="AE845">
            <v>921</v>
          </cell>
        </row>
        <row r="846">
          <cell r="E846" t="str">
            <v>DE Transportation Ethanol</v>
          </cell>
          <cell r="F846">
            <v>0</v>
          </cell>
          <cell r="G846">
            <v>0</v>
          </cell>
          <cell r="H846">
            <v>0</v>
          </cell>
          <cell r="I846">
            <v>0</v>
          </cell>
          <cell r="J846">
            <v>0</v>
          </cell>
          <cell r="K846">
            <v>0</v>
          </cell>
          <cell r="L846">
            <v>0</v>
          </cell>
          <cell r="M846">
            <v>0</v>
          </cell>
          <cell r="N846">
            <v>0</v>
          </cell>
          <cell r="O846">
            <v>0</v>
          </cell>
          <cell r="P846">
            <v>0</v>
          </cell>
          <cell r="Q846">
            <v>0</v>
          </cell>
          <cell r="R846">
            <v>0</v>
          </cell>
          <cell r="S846">
            <v>0</v>
          </cell>
          <cell r="T846">
            <v>0</v>
          </cell>
          <cell r="U846">
            <v>917</v>
          </cell>
          <cell r="V846">
            <v>2706</v>
          </cell>
          <cell r="W846">
            <v>3364</v>
          </cell>
          <cell r="X846">
            <v>2783</v>
          </cell>
          <cell r="Y846">
            <v>3007</v>
          </cell>
          <cell r="Z846">
            <v>3834</v>
          </cell>
          <cell r="AA846">
            <v>3579</v>
          </cell>
          <cell r="AB846">
            <v>3460</v>
          </cell>
          <cell r="AC846">
            <v>3585</v>
          </cell>
          <cell r="AD846">
            <v>3628</v>
          </cell>
          <cell r="AE846">
            <v>3892</v>
          </cell>
        </row>
        <row r="847">
          <cell r="E847" t="str">
            <v>FL Transportation Ethanol</v>
          </cell>
          <cell r="F847">
            <v>624</v>
          </cell>
          <cell r="G847">
            <v>780</v>
          </cell>
          <cell r="H847">
            <v>785</v>
          </cell>
          <cell r="I847">
            <v>450</v>
          </cell>
          <cell r="J847">
            <v>365</v>
          </cell>
          <cell r="K847">
            <v>197</v>
          </cell>
          <cell r="L847">
            <v>69</v>
          </cell>
          <cell r="M847">
            <v>118</v>
          </cell>
          <cell r="N847">
            <v>120</v>
          </cell>
          <cell r="O847">
            <v>82</v>
          </cell>
          <cell r="P847">
            <v>152</v>
          </cell>
          <cell r="Q847">
            <v>89</v>
          </cell>
          <cell r="R847">
            <v>36</v>
          </cell>
          <cell r="S847">
            <v>0</v>
          </cell>
          <cell r="T847">
            <v>4</v>
          </cell>
          <cell r="U847">
            <v>4333</v>
          </cell>
          <cell r="V847">
            <v>6166</v>
          </cell>
          <cell r="W847">
            <v>8909</v>
          </cell>
          <cell r="X847">
            <v>46091</v>
          </cell>
          <cell r="Y847">
            <v>57827</v>
          </cell>
          <cell r="Z847">
            <v>57982</v>
          </cell>
          <cell r="AA847">
            <v>59125</v>
          </cell>
          <cell r="AB847">
            <v>62752</v>
          </cell>
          <cell r="AC847">
            <v>64294</v>
          </cell>
          <cell r="AD847">
            <v>63837</v>
          </cell>
          <cell r="AE847">
            <v>63491</v>
          </cell>
        </row>
        <row r="848">
          <cell r="E848" t="str">
            <v>GA Transportation Ethanol</v>
          </cell>
          <cell r="F848">
            <v>710</v>
          </cell>
          <cell r="G848">
            <v>772</v>
          </cell>
          <cell r="H848">
            <v>207</v>
          </cell>
          <cell r="I848">
            <v>389</v>
          </cell>
          <cell r="J848">
            <v>111</v>
          </cell>
          <cell r="K848">
            <v>10</v>
          </cell>
          <cell r="L848">
            <v>0</v>
          </cell>
          <cell r="M848">
            <v>0</v>
          </cell>
          <cell r="N848">
            <v>0</v>
          </cell>
          <cell r="O848">
            <v>0</v>
          </cell>
          <cell r="P848">
            <v>0</v>
          </cell>
          <cell r="Q848">
            <v>0</v>
          </cell>
          <cell r="R848">
            <v>0</v>
          </cell>
          <cell r="S848">
            <v>0</v>
          </cell>
          <cell r="T848">
            <v>0</v>
          </cell>
          <cell r="U848">
            <v>2316</v>
          </cell>
          <cell r="V848">
            <v>3340</v>
          </cell>
          <cell r="W848">
            <v>4986</v>
          </cell>
          <cell r="X848">
            <v>26676</v>
          </cell>
          <cell r="Y848">
            <v>33828</v>
          </cell>
          <cell r="Z848">
            <v>34670</v>
          </cell>
          <cell r="AA848">
            <v>34447</v>
          </cell>
          <cell r="AB848">
            <v>36177</v>
          </cell>
          <cell r="AC848">
            <v>37753</v>
          </cell>
          <cell r="AD848">
            <v>35635</v>
          </cell>
          <cell r="AE848">
            <v>36417</v>
          </cell>
        </row>
        <row r="849">
          <cell r="E849" t="str">
            <v>HI Transportation Ethanol</v>
          </cell>
          <cell r="F849">
            <v>0</v>
          </cell>
          <cell r="G849">
            <v>0</v>
          </cell>
          <cell r="H849">
            <v>0</v>
          </cell>
          <cell r="I849">
            <v>0</v>
          </cell>
          <cell r="J849">
            <v>0</v>
          </cell>
          <cell r="K849">
            <v>0</v>
          </cell>
          <cell r="L849">
            <v>0</v>
          </cell>
          <cell r="M849">
            <v>0</v>
          </cell>
          <cell r="N849">
            <v>0</v>
          </cell>
          <cell r="O849">
            <v>0</v>
          </cell>
          <cell r="P849">
            <v>0</v>
          </cell>
          <cell r="Q849">
            <v>0</v>
          </cell>
          <cell r="R849">
            <v>0</v>
          </cell>
          <cell r="S849">
            <v>0</v>
          </cell>
          <cell r="T849">
            <v>0</v>
          </cell>
          <cell r="U849">
            <v>1167</v>
          </cell>
          <cell r="V849">
            <v>1333</v>
          </cell>
          <cell r="W849">
            <v>1685</v>
          </cell>
          <cell r="X849">
            <v>3108</v>
          </cell>
          <cell r="Y849">
            <v>3556</v>
          </cell>
          <cell r="Z849">
            <v>2740</v>
          </cell>
          <cell r="AA849">
            <v>3184</v>
          </cell>
          <cell r="AB849">
            <v>2890</v>
          </cell>
          <cell r="AC849">
            <v>2985</v>
          </cell>
          <cell r="AD849">
            <v>3247</v>
          </cell>
          <cell r="AE849">
            <v>3726</v>
          </cell>
        </row>
        <row r="850">
          <cell r="E850" t="str">
            <v>IA Transportation Ethanol</v>
          </cell>
          <cell r="F850">
            <v>2953</v>
          </cell>
          <cell r="G850">
            <v>3601</v>
          </cell>
          <cell r="H850">
            <v>4485</v>
          </cell>
          <cell r="I850">
            <v>5343</v>
          </cell>
          <cell r="J850">
            <v>6196</v>
          </cell>
          <cell r="K850">
            <v>6085</v>
          </cell>
          <cell r="L850">
            <v>3866</v>
          </cell>
          <cell r="M850">
            <v>4680</v>
          </cell>
          <cell r="N850">
            <v>5824</v>
          </cell>
          <cell r="O850">
            <v>6316</v>
          </cell>
          <cell r="P850">
            <v>7415</v>
          </cell>
          <cell r="Q850">
            <v>7696</v>
          </cell>
          <cell r="R850">
            <v>7876</v>
          </cell>
          <cell r="S850">
            <v>8404</v>
          </cell>
          <cell r="T850">
            <v>8725</v>
          </cell>
          <cell r="U850">
            <v>2748</v>
          </cell>
          <cell r="V850">
            <v>2453</v>
          </cell>
          <cell r="W850">
            <v>4236</v>
          </cell>
          <cell r="X850">
            <v>7633</v>
          </cell>
          <cell r="Y850">
            <v>7362</v>
          </cell>
          <cell r="Z850">
            <v>12245</v>
          </cell>
          <cell r="AA850">
            <v>12897</v>
          </cell>
          <cell r="AB850">
            <v>12038</v>
          </cell>
          <cell r="AC850">
            <v>11837</v>
          </cell>
          <cell r="AD850">
            <v>13230</v>
          </cell>
          <cell r="AE850">
            <v>14391</v>
          </cell>
        </row>
        <row r="851">
          <cell r="E851" t="str">
            <v>ID Transportation Ethanol</v>
          </cell>
          <cell r="F851">
            <v>550</v>
          </cell>
          <cell r="G851">
            <v>605</v>
          </cell>
          <cell r="H851">
            <v>382</v>
          </cell>
          <cell r="I851">
            <v>62</v>
          </cell>
          <cell r="J851">
            <v>54</v>
          </cell>
          <cell r="K851">
            <v>36</v>
          </cell>
          <cell r="L851">
            <v>0</v>
          </cell>
          <cell r="M851">
            <v>0</v>
          </cell>
          <cell r="N851">
            <v>0</v>
          </cell>
          <cell r="O851">
            <v>0</v>
          </cell>
          <cell r="P851">
            <v>0</v>
          </cell>
          <cell r="Q851">
            <v>0</v>
          </cell>
          <cell r="R851">
            <v>0</v>
          </cell>
          <cell r="S851">
            <v>0</v>
          </cell>
          <cell r="T851">
            <v>0</v>
          </cell>
          <cell r="U851">
            <v>1115</v>
          </cell>
          <cell r="V851">
            <v>1072</v>
          </cell>
          <cell r="W851">
            <v>1796</v>
          </cell>
          <cell r="X851">
            <v>2207</v>
          </cell>
          <cell r="Y851">
            <v>2640</v>
          </cell>
          <cell r="Z851">
            <v>3225</v>
          </cell>
          <cell r="AA851">
            <v>4036</v>
          </cell>
          <cell r="AB851">
            <v>4509</v>
          </cell>
          <cell r="AC851">
            <v>4792</v>
          </cell>
          <cell r="AD851">
            <v>4806</v>
          </cell>
          <cell r="AE851">
            <v>5817</v>
          </cell>
        </row>
        <row r="852">
          <cell r="E852" t="str">
            <v>IL Transportation Ethanol</v>
          </cell>
          <cell r="F852">
            <v>11172</v>
          </cell>
          <cell r="G852">
            <v>12345</v>
          </cell>
          <cell r="H852">
            <v>14219</v>
          </cell>
          <cell r="I852">
            <v>14075</v>
          </cell>
          <cell r="J852">
            <v>17581</v>
          </cell>
          <cell r="K852">
            <v>14764</v>
          </cell>
          <cell r="L852">
            <v>10714</v>
          </cell>
          <cell r="M852">
            <v>15584</v>
          </cell>
          <cell r="N852">
            <v>18487</v>
          </cell>
          <cell r="O852">
            <v>19700</v>
          </cell>
          <cell r="P852">
            <v>23706</v>
          </cell>
          <cell r="Q852">
            <v>26797</v>
          </cell>
          <cell r="R852">
            <v>24708</v>
          </cell>
          <cell r="S852">
            <v>31940</v>
          </cell>
          <cell r="T852">
            <v>32977</v>
          </cell>
          <cell r="U852">
            <v>29608</v>
          </cell>
          <cell r="V852">
            <v>29209</v>
          </cell>
          <cell r="W852">
            <v>33466</v>
          </cell>
          <cell r="X852">
            <v>41045</v>
          </cell>
          <cell r="Y852">
            <v>38052</v>
          </cell>
          <cell r="Z852">
            <v>39533</v>
          </cell>
          <cell r="AA852">
            <v>37782</v>
          </cell>
          <cell r="AB852">
            <v>37556</v>
          </cell>
          <cell r="AC852">
            <v>38547</v>
          </cell>
          <cell r="AD852">
            <v>38978</v>
          </cell>
          <cell r="AE852">
            <v>40710</v>
          </cell>
        </row>
        <row r="853">
          <cell r="E853" t="str">
            <v>IN Transportation Ethanol</v>
          </cell>
          <cell r="F853">
            <v>5127</v>
          </cell>
          <cell r="G853">
            <v>6102</v>
          </cell>
          <cell r="H853">
            <v>5823</v>
          </cell>
          <cell r="I853">
            <v>6104</v>
          </cell>
          <cell r="J853">
            <v>6005</v>
          </cell>
          <cell r="K853">
            <v>7594</v>
          </cell>
          <cell r="L853">
            <v>3870</v>
          </cell>
          <cell r="M853">
            <v>5191</v>
          </cell>
          <cell r="N853">
            <v>4962</v>
          </cell>
          <cell r="O853">
            <v>8698</v>
          </cell>
          <cell r="P853">
            <v>9732</v>
          </cell>
          <cell r="Q853">
            <v>8983</v>
          </cell>
          <cell r="R853">
            <v>10197</v>
          </cell>
          <cell r="S853">
            <v>10926</v>
          </cell>
          <cell r="T853">
            <v>11002</v>
          </cell>
          <cell r="U853">
            <v>12420</v>
          </cell>
          <cell r="V853">
            <v>13131</v>
          </cell>
          <cell r="W853">
            <v>15818</v>
          </cell>
          <cell r="X853">
            <v>21288</v>
          </cell>
          <cell r="Y853">
            <v>23372</v>
          </cell>
          <cell r="Z853">
            <v>23322</v>
          </cell>
          <cell r="AA853">
            <v>23144</v>
          </cell>
          <cell r="AB853">
            <v>23951</v>
          </cell>
          <cell r="AC853">
            <v>25123</v>
          </cell>
          <cell r="AD853">
            <v>25034</v>
          </cell>
          <cell r="AE853">
            <v>23987</v>
          </cell>
        </row>
        <row r="854">
          <cell r="E854" t="str">
            <v>KS Transportation Ethanol</v>
          </cell>
          <cell r="F854">
            <v>586</v>
          </cell>
          <cell r="G854">
            <v>572</v>
          </cell>
          <cell r="H854">
            <v>564</v>
          </cell>
          <cell r="I854">
            <v>488</v>
          </cell>
          <cell r="J854">
            <v>459</v>
          </cell>
          <cell r="K854">
            <v>368</v>
          </cell>
          <cell r="L854">
            <v>227</v>
          </cell>
          <cell r="M854">
            <v>227</v>
          </cell>
          <cell r="N854">
            <v>279</v>
          </cell>
          <cell r="O854">
            <v>474</v>
          </cell>
          <cell r="P854">
            <v>208</v>
          </cell>
          <cell r="Q854">
            <v>195</v>
          </cell>
          <cell r="R854">
            <v>2353</v>
          </cell>
          <cell r="S854">
            <v>3338</v>
          </cell>
          <cell r="T854">
            <v>333</v>
          </cell>
          <cell r="U854">
            <v>2475</v>
          </cell>
          <cell r="V854">
            <v>2495</v>
          </cell>
          <cell r="W854">
            <v>4850</v>
          </cell>
          <cell r="X854">
            <v>8861</v>
          </cell>
          <cell r="Y854">
            <v>8518</v>
          </cell>
          <cell r="Z854">
            <v>8521</v>
          </cell>
          <cell r="AA854">
            <v>8590</v>
          </cell>
          <cell r="AB854">
            <v>8119</v>
          </cell>
          <cell r="AC854">
            <v>8314</v>
          </cell>
          <cell r="AD854">
            <v>9229</v>
          </cell>
          <cell r="AE854">
            <v>9469</v>
          </cell>
        </row>
        <row r="855">
          <cell r="E855" t="str">
            <v>KY Transportation Ethanol</v>
          </cell>
          <cell r="F855">
            <v>2828</v>
          </cell>
          <cell r="G855">
            <v>2787</v>
          </cell>
          <cell r="H855">
            <v>3275</v>
          </cell>
          <cell r="I855">
            <v>2069</v>
          </cell>
          <cell r="J855">
            <v>872</v>
          </cell>
          <cell r="K855">
            <v>438</v>
          </cell>
          <cell r="L855">
            <v>453</v>
          </cell>
          <cell r="M855">
            <v>539</v>
          </cell>
          <cell r="N855">
            <v>321</v>
          </cell>
          <cell r="O855">
            <v>299</v>
          </cell>
          <cell r="P855">
            <v>230</v>
          </cell>
          <cell r="Q855">
            <v>323</v>
          </cell>
          <cell r="R855">
            <v>2110</v>
          </cell>
          <cell r="S855">
            <v>4698</v>
          </cell>
          <cell r="T855">
            <v>4090</v>
          </cell>
          <cell r="U855">
            <v>9146</v>
          </cell>
          <cell r="V855">
            <v>9438</v>
          </cell>
          <cell r="W855">
            <v>11669</v>
          </cell>
          <cell r="X855">
            <v>15045</v>
          </cell>
          <cell r="Y855">
            <v>16580</v>
          </cell>
          <cell r="Z855">
            <v>16927</v>
          </cell>
          <cell r="AA855">
            <v>16843</v>
          </cell>
          <cell r="AB855">
            <v>17458</v>
          </cell>
          <cell r="AC855">
            <v>17781</v>
          </cell>
          <cell r="AD855">
            <v>17570</v>
          </cell>
          <cell r="AE855">
            <v>16925</v>
          </cell>
        </row>
        <row r="856">
          <cell r="E856" t="str">
            <v>LA Transportation Ethanol</v>
          </cell>
          <cell r="F856">
            <v>313</v>
          </cell>
          <cell r="G856">
            <v>583</v>
          </cell>
          <cell r="H856">
            <v>760</v>
          </cell>
          <cell r="I856">
            <v>753</v>
          </cell>
          <cell r="J856">
            <v>1059</v>
          </cell>
          <cell r="K856">
            <v>633</v>
          </cell>
          <cell r="L856">
            <v>152</v>
          </cell>
          <cell r="M856">
            <v>64</v>
          </cell>
          <cell r="N856">
            <v>55</v>
          </cell>
          <cell r="O856">
            <v>135</v>
          </cell>
          <cell r="P856">
            <v>22</v>
          </cell>
          <cell r="Q856">
            <v>0</v>
          </cell>
          <cell r="R856">
            <v>3002</v>
          </cell>
          <cell r="S856">
            <v>3730</v>
          </cell>
          <cell r="T856">
            <v>3805</v>
          </cell>
          <cell r="U856">
            <v>160</v>
          </cell>
          <cell r="V856">
            <v>152</v>
          </cell>
          <cell r="W856">
            <v>452</v>
          </cell>
          <cell r="X856">
            <v>4064</v>
          </cell>
          <cell r="Y856">
            <v>10739</v>
          </cell>
          <cell r="Z856">
            <v>19749</v>
          </cell>
          <cell r="AA856">
            <v>19074</v>
          </cell>
          <cell r="AB856">
            <v>17956</v>
          </cell>
          <cell r="AC856">
            <v>19111</v>
          </cell>
          <cell r="AD856">
            <v>15214</v>
          </cell>
          <cell r="AE856">
            <v>19512</v>
          </cell>
        </row>
        <row r="857">
          <cell r="E857" t="str">
            <v>MA Transportation Ethanol</v>
          </cell>
          <cell r="F857">
            <v>0</v>
          </cell>
          <cell r="G857">
            <v>0</v>
          </cell>
          <cell r="H857">
            <v>0</v>
          </cell>
          <cell r="I857">
            <v>0</v>
          </cell>
          <cell r="J857">
            <v>0</v>
          </cell>
          <cell r="K857">
            <v>0</v>
          </cell>
          <cell r="L857">
            <v>0</v>
          </cell>
          <cell r="M857">
            <v>0</v>
          </cell>
          <cell r="N857">
            <v>0</v>
          </cell>
          <cell r="O857">
            <v>0</v>
          </cell>
          <cell r="P857">
            <v>0</v>
          </cell>
          <cell r="Q857">
            <v>0</v>
          </cell>
          <cell r="R857">
            <v>72</v>
          </cell>
          <cell r="S857">
            <v>72</v>
          </cell>
          <cell r="T857">
            <v>684</v>
          </cell>
          <cell r="U857">
            <v>6018</v>
          </cell>
          <cell r="V857">
            <v>16266</v>
          </cell>
          <cell r="W857">
            <v>20911</v>
          </cell>
          <cell r="X857">
            <v>17439</v>
          </cell>
          <cell r="Y857">
            <v>19322</v>
          </cell>
          <cell r="Z857">
            <v>24108</v>
          </cell>
          <cell r="AA857">
            <v>23220</v>
          </cell>
          <cell r="AB857">
            <v>22594</v>
          </cell>
          <cell r="AC857">
            <v>22946</v>
          </cell>
          <cell r="AD857">
            <v>22955</v>
          </cell>
          <cell r="AE857">
            <v>23197</v>
          </cell>
        </row>
        <row r="858">
          <cell r="E858" t="str">
            <v>MD Transportation Ethanol</v>
          </cell>
          <cell r="F858">
            <v>0</v>
          </cell>
          <cell r="G858">
            <v>0</v>
          </cell>
          <cell r="H858">
            <v>0</v>
          </cell>
          <cell r="I858">
            <v>0</v>
          </cell>
          <cell r="J858">
            <v>0</v>
          </cell>
          <cell r="K858">
            <v>263</v>
          </cell>
          <cell r="L858">
            <v>222</v>
          </cell>
          <cell r="M858">
            <v>253</v>
          </cell>
          <cell r="N858">
            <v>209</v>
          </cell>
          <cell r="O858">
            <v>213</v>
          </cell>
          <cell r="P858">
            <v>237</v>
          </cell>
          <cell r="Q858">
            <v>25</v>
          </cell>
          <cell r="R858">
            <v>3009</v>
          </cell>
          <cell r="S858">
            <v>19</v>
          </cell>
          <cell r="T858">
            <v>24</v>
          </cell>
          <cell r="U858">
            <v>4809</v>
          </cell>
          <cell r="V858">
            <v>13500</v>
          </cell>
          <cell r="W858">
            <v>16888</v>
          </cell>
          <cell r="X858">
            <v>15159</v>
          </cell>
          <cell r="Y858">
            <v>17882</v>
          </cell>
          <cell r="Z858">
            <v>22843</v>
          </cell>
          <cell r="AA858">
            <v>21997</v>
          </cell>
          <cell r="AB858">
            <v>21992</v>
          </cell>
          <cell r="AC858">
            <v>23393</v>
          </cell>
          <cell r="AD858">
            <v>22843</v>
          </cell>
          <cell r="AE858">
            <v>23326</v>
          </cell>
        </row>
        <row r="859">
          <cell r="E859" t="str">
            <v>ME Transportation Ethanol</v>
          </cell>
          <cell r="F859">
            <v>0</v>
          </cell>
          <cell r="G859">
            <v>0</v>
          </cell>
          <cell r="H859">
            <v>0</v>
          </cell>
          <cell r="I859">
            <v>0</v>
          </cell>
          <cell r="J859">
            <v>0</v>
          </cell>
          <cell r="K859">
            <v>0</v>
          </cell>
          <cell r="L859">
            <v>0</v>
          </cell>
          <cell r="M859">
            <v>0</v>
          </cell>
          <cell r="N859">
            <v>0</v>
          </cell>
          <cell r="O859">
            <v>0</v>
          </cell>
          <cell r="P859">
            <v>0</v>
          </cell>
          <cell r="Q859">
            <v>0</v>
          </cell>
          <cell r="R859">
            <v>0</v>
          </cell>
          <cell r="S859">
            <v>0</v>
          </cell>
          <cell r="T859">
            <v>0</v>
          </cell>
          <cell r="U859">
            <v>375</v>
          </cell>
          <cell r="V859">
            <v>551</v>
          </cell>
          <cell r="W859">
            <v>789</v>
          </cell>
          <cell r="X859">
            <v>4054</v>
          </cell>
          <cell r="Y859">
            <v>5154</v>
          </cell>
          <cell r="Z859">
            <v>4758</v>
          </cell>
          <cell r="AA859">
            <v>4888</v>
          </cell>
          <cell r="AB859">
            <v>5005</v>
          </cell>
          <cell r="AC859">
            <v>5753</v>
          </cell>
          <cell r="AD859">
            <v>5913</v>
          </cell>
          <cell r="AE859">
            <v>6044</v>
          </cell>
        </row>
        <row r="860">
          <cell r="E860" t="str">
            <v>MI Transportation Ethanol</v>
          </cell>
          <cell r="F860">
            <v>4107</v>
          </cell>
          <cell r="G860">
            <v>5395</v>
          </cell>
          <cell r="H860">
            <v>4672</v>
          </cell>
          <cell r="I860">
            <v>5522</v>
          </cell>
          <cell r="J860">
            <v>6354</v>
          </cell>
          <cell r="K860">
            <v>4175</v>
          </cell>
          <cell r="L860">
            <v>1758</v>
          </cell>
          <cell r="M860">
            <v>2241</v>
          </cell>
          <cell r="N860">
            <v>2896</v>
          </cell>
          <cell r="O860">
            <v>3283</v>
          </cell>
          <cell r="P860">
            <v>7781</v>
          </cell>
          <cell r="Q860">
            <v>4744</v>
          </cell>
          <cell r="R860">
            <v>10057</v>
          </cell>
          <cell r="S860">
            <v>12614</v>
          </cell>
          <cell r="T860">
            <v>13032</v>
          </cell>
          <cell r="U860">
            <v>17297</v>
          </cell>
          <cell r="V860">
            <v>18194</v>
          </cell>
          <cell r="W860">
            <v>22344</v>
          </cell>
          <cell r="X860">
            <v>30697</v>
          </cell>
          <cell r="Y860">
            <v>34822</v>
          </cell>
          <cell r="Z860">
            <v>33364</v>
          </cell>
          <cell r="AA860">
            <v>34154</v>
          </cell>
          <cell r="AB860">
            <v>36310</v>
          </cell>
          <cell r="AC860">
            <v>38397</v>
          </cell>
          <cell r="AD860">
            <v>36985</v>
          </cell>
          <cell r="AE860">
            <v>35288</v>
          </cell>
        </row>
        <row r="861">
          <cell r="E861" t="str">
            <v>MN Transportation Ethanol</v>
          </cell>
          <cell r="F861">
            <v>1888</v>
          </cell>
          <cell r="G861">
            <v>3691</v>
          </cell>
          <cell r="H861">
            <v>5811</v>
          </cell>
          <cell r="I861">
            <v>10906</v>
          </cell>
          <cell r="J861">
            <v>12480</v>
          </cell>
          <cell r="K861">
            <v>13447</v>
          </cell>
          <cell r="L861">
            <v>10348</v>
          </cell>
          <cell r="M861">
            <v>14884</v>
          </cell>
          <cell r="N861">
            <v>16888</v>
          </cell>
          <cell r="O861">
            <v>18732</v>
          </cell>
          <cell r="P861">
            <v>19054</v>
          </cell>
          <cell r="Q861">
            <v>19348</v>
          </cell>
          <cell r="R861">
            <v>20974</v>
          </cell>
          <cell r="S861">
            <v>22585</v>
          </cell>
          <cell r="T861">
            <v>21709</v>
          </cell>
          <cell r="U861">
            <v>17032</v>
          </cell>
          <cell r="V861">
            <v>15379</v>
          </cell>
          <cell r="W861">
            <v>19523</v>
          </cell>
          <cell r="X861">
            <v>21012</v>
          </cell>
          <cell r="Y861">
            <v>20687</v>
          </cell>
          <cell r="Z861">
            <v>26261</v>
          </cell>
          <cell r="AA861">
            <v>23554</v>
          </cell>
          <cell r="AB861">
            <v>24420</v>
          </cell>
          <cell r="AC861">
            <v>24783</v>
          </cell>
          <cell r="AD861">
            <v>24952</v>
          </cell>
          <cell r="AE861">
            <v>25191</v>
          </cell>
        </row>
        <row r="862">
          <cell r="E862" t="str">
            <v>MO Transportation Ethanol</v>
          </cell>
          <cell r="F862">
            <v>2159</v>
          </cell>
          <cell r="G862">
            <v>1951</v>
          </cell>
          <cell r="H862">
            <v>2302</v>
          </cell>
          <cell r="I862">
            <v>2599</v>
          </cell>
          <cell r="J862">
            <v>2911</v>
          </cell>
          <cell r="K862">
            <v>1946</v>
          </cell>
          <cell r="L862">
            <v>1024</v>
          </cell>
          <cell r="M862">
            <v>564</v>
          </cell>
          <cell r="N862">
            <v>645</v>
          </cell>
          <cell r="O862">
            <v>1385</v>
          </cell>
          <cell r="P862">
            <v>2377</v>
          </cell>
          <cell r="Q862">
            <v>2130</v>
          </cell>
          <cell r="R862">
            <v>5120</v>
          </cell>
          <cell r="S862">
            <v>7275</v>
          </cell>
          <cell r="T862">
            <v>7734</v>
          </cell>
          <cell r="U862">
            <v>9542</v>
          </cell>
          <cell r="V862">
            <v>9535</v>
          </cell>
          <cell r="W862">
            <v>13372</v>
          </cell>
          <cell r="X862">
            <v>19541</v>
          </cell>
          <cell r="Y862">
            <v>18361</v>
          </cell>
          <cell r="Z862">
            <v>22369</v>
          </cell>
          <cell r="AA862">
            <v>22019</v>
          </cell>
          <cell r="AB862">
            <v>21495</v>
          </cell>
          <cell r="AC862">
            <v>21385</v>
          </cell>
          <cell r="AD862">
            <v>23504</v>
          </cell>
          <cell r="AE862">
            <v>24764</v>
          </cell>
        </row>
        <row r="863">
          <cell r="E863" t="str">
            <v>MS Transportation Ethanol</v>
          </cell>
          <cell r="F863">
            <v>0</v>
          </cell>
          <cell r="G863">
            <v>0</v>
          </cell>
          <cell r="H863">
            <v>0</v>
          </cell>
          <cell r="I863">
            <v>477</v>
          </cell>
          <cell r="J863">
            <v>336</v>
          </cell>
          <cell r="K863">
            <v>188</v>
          </cell>
          <cell r="L863">
            <v>19</v>
          </cell>
          <cell r="M863">
            <v>0</v>
          </cell>
          <cell r="N863">
            <v>0</v>
          </cell>
          <cell r="O863">
            <v>0</v>
          </cell>
          <cell r="P863">
            <v>0</v>
          </cell>
          <cell r="Q863">
            <v>0</v>
          </cell>
          <cell r="R863">
            <v>0</v>
          </cell>
          <cell r="S863">
            <v>0</v>
          </cell>
          <cell r="T863">
            <v>0</v>
          </cell>
          <cell r="U863">
            <v>113</v>
          </cell>
          <cell r="V863">
            <v>105</v>
          </cell>
          <cell r="W863">
            <v>338</v>
          </cell>
          <cell r="X863">
            <v>2783</v>
          </cell>
          <cell r="Y863">
            <v>6959</v>
          </cell>
          <cell r="Z863">
            <v>14229</v>
          </cell>
          <cell r="AA863">
            <v>13306</v>
          </cell>
          <cell r="AB863">
            <v>13310</v>
          </cell>
          <cell r="AC863">
            <v>13572</v>
          </cell>
          <cell r="AD863">
            <v>14316</v>
          </cell>
          <cell r="AE863">
            <v>14210</v>
          </cell>
        </row>
        <row r="864">
          <cell r="E864" t="str">
            <v>MT Transportation Ethanol</v>
          </cell>
          <cell r="F864">
            <v>11</v>
          </cell>
          <cell r="G864">
            <v>44</v>
          </cell>
          <cell r="H864">
            <v>43</v>
          </cell>
          <cell r="I864">
            <v>50</v>
          </cell>
          <cell r="J864">
            <v>0</v>
          </cell>
          <cell r="K864">
            <v>55</v>
          </cell>
          <cell r="L864">
            <v>0</v>
          </cell>
          <cell r="M864">
            <v>0</v>
          </cell>
          <cell r="N864">
            <v>35</v>
          </cell>
          <cell r="O864">
            <v>37</v>
          </cell>
          <cell r="P864">
            <v>45</v>
          </cell>
          <cell r="Q864">
            <v>117</v>
          </cell>
          <cell r="R864">
            <v>117</v>
          </cell>
          <cell r="S864">
            <v>99</v>
          </cell>
          <cell r="T864">
            <v>123</v>
          </cell>
          <cell r="U864">
            <v>853</v>
          </cell>
          <cell r="V864">
            <v>1015</v>
          </cell>
          <cell r="W864">
            <v>1744</v>
          </cell>
          <cell r="X864">
            <v>2215</v>
          </cell>
          <cell r="Y864">
            <v>2556</v>
          </cell>
          <cell r="Z864">
            <v>2355</v>
          </cell>
          <cell r="AA864">
            <v>2992</v>
          </cell>
          <cell r="AB864">
            <v>3304</v>
          </cell>
          <cell r="AC864">
            <v>3495</v>
          </cell>
          <cell r="AD864">
            <v>3474</v>
          </cell>
          <cell r="AE864">
            <v>4236</v>
          </cell>
        </row>
        <row r="865">
          <cell r="E865" t="str">
            <v>NC Transportation Ethanol</v>
          </cell>
          <cell r="F865">
            <v>0</v>
          </cell>
          <cell r="G865">
            <v>412</v>
          </cell>
          <cell r="H865">
            <v>266</v>
          </cell>
          <cell r="I865">
            <v>268</v>
          </cell>
          <cell r="J865">
            <v>1021</v>
          </cell>
          <cell r="K865">
            <v>97</v>
          </cell>
          <cell r="L865">
            <v>2698</v>
          </cell>
          <cell r="M865">
            <v>2729</v>
          </cell>
          <cell r="N865">
            <v>3336</v>
          </cell>
          <cell r="O865">
            <v>2872</v>
          </cell>
          <cell r="P865">
            <v>3238</v>
          </cell>
          <cell r="Q865">
            <v>4413</v>
          </cell>
          <cell r="R865">
            <v>5434</v>
          </cell>
          <cell r="S865">
            <v>7094</v>
          </cell>
          <cell r="T865">
            <v>7561</v>
          </cell>
          <cell r="U865">
            <v>2074</v>
          </cell>
          <cell r="V865">
            <v>2970</v>
          </cell>
          <cell r="W865">
            <v>4406</v>
          </cell>
          <cell r="X865">
            <v>23798</v>
          </cell>
          <cell r="Y865">
            <v>30313</v>
          </cell>
          <cell r="Z865">
            <v>31514</v>
          </cell>
          <cell r="AA865">
            <v>31698</v>
          </cell>
          <cell r="AB865">
            <v>32675</v>
          </cell>
          <cell r="AC865">
            <v>33778</v>
          </cell>
          <cell r="AD865">
            <v>33215</v>
          </cell>
          <cell r="AE865">
            <v>32581</v>
          </cell>
        </row>
        <row r="866">
          <cell r="E866" t="str">
            <v>ND Transportation Ethanol</v>
          </cell>
          <cell r="F866">
            <v>262</v>
          </cell>
          <cell r="G866">
            <v>397</v>
          </cell>
          <cell r="H866">
            <v>466</v>
          </cell>
          <cell r="I866">
            <v>467</v>
          </cell>
          <cell r="J866">
            <v>551</v>
          </cell>
          <cell r="K866">
            <v>523</v>
          </cell>
          <cell r="L866">
            <v>393</v>
          </cell>
          <cell r="M866">
            <v>390</v>
          </cell>
          <cell r="N866">
            <v>375</v>
          </cell>
          <cell r="O866">
            <v>405</v>
          </cell>
          <cell r="P866">
            <v>488</v>
          </cell>
          <cell r="Q866">
            <v>583</v>
          </cell>
          <cell r="R866">
            <v>738</v>
          </cell>
          <cell r="S866">
            <v>881</v>
          </cell>
          <cell r="T866">
            <v>772</v>
          </cell>
          <cell r="U866">
            <v>1704</v>
          </cell>
          <cell r="V866">
            <v>1628</v>
          </cell>
          <cell r="W866">
            <v>2023</v>
          </cell>
          <cell r="X866">
            <v>2478</v>
          </cell>
          <cell r="Y866">
            <v>2622</v>
          </cell>
          <cell r="Z866">
            <v>3278</v>
          </cell>
          <cell r="AA866">
            <v>3258</v>
          </cell>
          <cell r="AB866">
            <v>3499</v>
          </cell>
          <cell r="AC866">
            <v>3675</v>
          </cell>
          <cell r="AD866">
            <v>3861</v>
          </cell>
          <cell r="AE866">
            <v>3850</v>
          </cell>
        </row>
        <row r="867">
          <cell r="E867" t="str">
            <v>NE Transportation Ethanol</v>
          </cell>
          <cell r="F867">
            <v>2314</v>
          </cell>
          <cell r="G867">
            <v>2732</v>
          </cell>
          <cell r="H867">
            <v>3250</v>
          </cell>
          <cell r="I867">
            <v>2687</v>
          </cell>
          <cell r="J867">
            <v>1810</v>
          </cell>
          <cell r="K867">
            <v>2154</v>
          </cell>
          <cell r="L867">
            <v>1393</v>
          </cell>
          <cell r="M867">
            <v>1588</v>
          </cell>
          <cell r="N867">
            <v>1655</v>
          </cell>
          <cell r="O867">
            <v>1973</v>
          </cell>
          <cell r="P867">
            <v>2626</v>
          </cell>
          <cell r="Q867">
            <v>2161</v>
          </cell>
          <cell r="R867">
            <v>2731</v>
          </cell>
          <cell r="S867">
            <v>2974</v>
          </cell>
          <cell r="T867">
            <v>2769</v>
          </cell>
          <cell r="U867">
            <v>1419</v>
          </cell>
          <cell r="V867">
            <v>1386</v>
          </cell>
          <cell r="W867">
            <v>2571</v>
          </cell>
          <cell r="X867">
            <v>4636</v>
          </cell>
          <cell r="Y867">
            <v>4521</v>
          </cell>
          <cell r="Z867">
            <v>5403</v>
          </cell>
          <cell r="AA867">
            <v>5442</v>
          </cell>
          <cell r="AB867">
            <v>5444</v>
          </cell>
          <cell r="AC867">
            <v>5398</v>
          </cell>
          <cell r="AD867">
            <v>6154</v>
          </cell>
          <cell r="AE867">
            <v>6660</v>
          </cell>
        </row>
        <row r="868">
          <cell r="E868" t="str">
            <v>NH Transportation Ethanol</v>
          </cell>
          <cell r="F868">
            <v>0</v>
          </cell>
          <cell r="G868">
            <v>0</v>
          </cell>
          <cell r="H868">
            <v>0</v>
          </cell>
          <cell r="I868">
            <v>0</v>
          </cell>
          <cell r="J868">
            <v>0</v>
          </cell>
          <cell r="K868">
            <v>0</v>
          </cell>
          <cell r="L868">
            <v>0</v>
          </cell>
          <cell r="M868">
            <v>0</v>
          </cell>
          <cell r="N868">
            <v>0</v>
          </cell>
          <cell r="O868">
            <v>0</v>
          </cell>
          <cell r="P868">
            <v>0</v>
          </cell>
          <cell r="Q868">
            <v>0</v>
          </cell>
          <cell r="R868">
            <v>0</v>
          </cell>
          <cell r="S868">
            <v>0</v>
          </cell>
          <cell r="T868">
            <v>0</v>
          </cell>
          <cell r="U868">
            <v>1158</v>
          </cell>
          <cell r="V868">
            <v>2802</v>
          </cell>
          <cell r="W868">
            <v>3534</v>
          </cell>
          <cell r="X868">
            <v>3660</v>
          </cell>
          <cell r="Y868">
            <v>4443</v>
          </cell>
          <cell r="Z868">
            <v>5932</v>
          </cell>
          <cell r="AA868">
            <v>5680</v>
          </cell>
          <cell r="AB868">
            <v>5604</v>
          </cell>
          <cell r="AC868">
            <v>5795</v>
          </cell>
          <cell r="AD868">
            <v>5832</v>
          </cell>
          <cell r="AE868">
            <v>5778</v>
          </cell>
        </row>
        <row r="869">
          <cell r="E869" t="str">
            <v>NJ Transportation Ethanol</v>
          </cell>
          <cell r="F869">
            <v>0</v>
          </cell>
          <cell r="G869">
            <v>0</v>
          </cell>
          <cell r="H869">
            <v>0</v>
          </cell>
          <cell r="I869">
            <v>92</v>
          </cell>
          <cell r="J869">
            <v>326</v>
          </cell>
          <cell r="K869">
            <v>1004</v>
          </cell>
          <cell r="L869">
            <v>847</v>
          </cell>
          <cell r="M869">
            <v>961</v>
          </cell>
          <cell r="N869">
            <v>755</v>
          </cell>
          <cell r="O869">
            <v>647</v>
          </cell>
          <cell r="P869">
            <v>765</v>
          </cell>
          <cell r="Q869">
            <v>1019</v>
          </cell>
          <cell r="R869">
            <v>87</v>
          </cell>
          <cell r="S869">
            <v>89</v>
          </cell>
          <cell r="T869">
            <v>494</v>
          </cell>
          <cell r="U869">
            <v>9530</v>
          </cell>
          <cell r="V869">
            <v>25615</v>
          </cell>
          <cell r="W869">
            <v>31968</v>
          </cell>
          <cell r="X869">
            <v>27056</v>
          </cell>
          <cell r="Y869">
            <v>32022</v>
          </cell>
          <cell r="Z869">
            <v>36269</v>
          </cell>
          <cell r="AA869">
            <v>34666</v>
          </cell>
          <cell r="AB869">
            <v>33070</v>
          </cell>
          <cell r="AC869">
            <v>33883</v>
          </cell>
          <cell r="AD869">
            <v>34649</v>
          </cell>
          <cell r="AE869">
            <v>33776</v>
          </cell>
        </row>
        <row r="870">
          <cell r="E870" t="str">
            <v>NM Transportation Ethanol</v>
          </cell>
          <cell r="F870">
            <v>1254</v>
          </cell>
          <cell r="G870">
            <v>1234</v>
          </cell>
          <cell r="H870">
            <v>978</v>
          </cell>
          <cell r="I870">
            <v>199</v>
          </cell>
          <cell r="J870">
            <v>515</v>
          </cell>
          <cell r="K870">
            <v>1583</v>
          </cell>
          <cell r="L870">
            <v>1333</v>
          </cell>
          <cell r="M870">
            <v>1337</v>
          </cell>
          <cell r="N870">
            <v>2271</v>
          </cell>
          <cell r="O870">
            <v>1911</v>
          </cell>
          <cell r="P870">
            <v>2173</v>
          </cell>
          <cell r="Q870">
            <v>713</v>
          </cell>
          <cell r="R870">
            <v>607</v>
          </cell>
          <cell r="S870">
            <v>484</v>
          </cell>
          <cell r="T870">
            <v>536</v>
          </cell>
          <cell r="U870">
            <v>1010</v>
          </cell>
          <cell r="V870">
            <v>978</v>
          </cell>
          <cell r="W870">
            <v>1277</v>
          </cell>
          <cell r="X870">
            <v>2727</v>
          </cell>
          <cell r="Y870">
            <v>4031</v>
          </cell>
          <cell r="Z870">
            <v>7822</v>
          </cell>
          <cell r="AA870">
            <v>7903</v>
          </cell>
          <cell r="AB870">
            <v>7782</v>
          </cell>
          <cell r="AC870">
            <v>7098</v>
          </cell>
          <cell r="AD870">
            <v>6504</v>
          </cell>
          <cell r="AE870">
            <v>8066</v>
          </cell>
        </row>
        <row r="871">
          <cell r="E871" t="str">
            <v>NV Transportation Ethanol</v>
          </cell>
          <cell r="F871">
            <v>396</v>
          </cell>
          <cell r="G871">
            <v>539</v>
          </cell>
          <cell r="H871">
            <v>650</v>
          </cell>
          <cell r="I871">
            <v>783</v>
          </cell>
          <cell r="J871">
            <v>0</v>
          </cell>
          <cell r="K871">
            <v>1041</v>
          </cell>
          <cell r="L871">
            <v>0</v>
          </cell>
          <cell r="M871">
            <v>0</v>
          </cell>
          <cell r="N871">
            <v>1196</v>
          </cell>
          <cell r="O871">
            <v>2191</v>
          </cell>
          <cell r="P871">
            <v>2377</v>
          </cell>
          <cell r="Q871">
            <v>2536</v>
          </cell>
          <cell r="R871">
            <v>2993</v>
          </cell>
          <cell r="S871">
            <v>3500</v>
          </cell>
          <cell r="T871">
            <v>3586</v>
          </cell>
          <cell r="U871">
            <v>3565</v>
          </cell>
          <cell r="V871">
            <v>3450</v>
          </cell>
          <cell r="W871">
            <v>4214</v>
          </cell>
          <cell r="X871">
            <v>6323</v>
          </cell>
          <cell r="Y871">
            <v>7170</v>
          </cell>
          <cell r="Z871">
            <v>7317</v>
          </cell>
          <cell r="AA871">
            <v>7331</v>
          </cell>
          <cell r="AB871">
            <v>7035</v>
          </cell>
          <cell r="AC871">
            <v>7258</v>
          </cell>
          <cell r="AD871">
            <v>7862</v>
          </cell>
          <cell r="AE871">
            <v>9387</v>
          </cell>
        </row>
        <row r="872">
          <cell r="E872" t="str">
            <v>NY Transportation Ethanol</v>
          </cell>
          <cell r="F872">
            <v>0</v>
          </cell>
          <cell r="G872">
            <v>0</v>
          </cell>
          <cell r="H872">
            <v>0</v>
          </cell>
          <cell r="I872">
            <v>285</v>
          </cell>
          <cell r="J872">
            <v>704</v>
          </cell>
          <cell r="K872">
            <v>2246</v>
          </cell>
          <cell r="L872">
            <v>1894</v>
          </cell>
          <cell r="M872">
            <v>1824</v>
          </cell>
          <cell r="N872">
            <v>1355</v>
          </cell>
          <cell r="O872">
            <v>1172</v>
          </cell>
          <cell r="P872">
            <v>1296</v>
          </cell>
          <cell r="Q872">
            <v>366</v>
          </cell>
          <cell r="R872">
            <v>324</v>
          </cell>
          <cell r="S872">
            <v>1872</v>
          </cell>
          <cell r="T872">
            <v>23945</v>
          </cell>
          <cell r="U872">
            <v>7908</v>
          </cell>
          <cell r="V872">
            <v>20599</v>
          </cell>
          <cell r="W872">
            <v>25949</v>
          </cell>
          <cell r="X872">
            <v>34081</v>
          </cell>
          <cell r="Y872">
            <v>41053</v>
          </cell>
          <cell r="Z872">
            <v>45819</v>
          </cell>
          <cell r="AA872">
            <v>43572</v>
          </cell>
          <cell r="AB872">
            <v>42931</v>
          </cell>
          <cell r="AC872">
            <v>43348</v>
          </cell>
          <cell r="AD872">
            <v>44955</v>
          </cell>
          <cell r="AE872">
            <v>42662</v>
          </cell>
        </row>
        <row r="873">
          <cell r="E873" t="str">
            <v>OH Transportation Ethanol</v>
          </cell>
          <cell r="F873">
            <v>8618</v>
          </cell>
          <cell r="G873">
            <v>9083</v>
          </cell>
          <cell r="H873">
            <v>11138</v>
          </cell>
          <cell r="I873">
            <v>16058</v>
          </cell>
          <cell r="J873">
            <v>18810</v>
          </cell>
          <cell r="K873">
            <v>17599</v>
          </cell>
          <cell r="L873">
            <v>6944</v>
          </cell>
          <cell r="M873">
            <v>12403</v>
          </cell>
          <cell r="N873">
            <v>18422</v>
          </cell>
          <cell r="O873">
            <v>18998</v>
          </cell>
          <cell r="P873">
            <v>19397</v>
          </cell>
          <cell r="Q873">
            <v>16929</v>
          </cell>
          <cell r="R873">
            <v>16558</v>
          </cell>
          <cell r="S873">
            <v>15307</v>
          </cell>
          <cell r="T873">
            <v>15059</v>
          </cell>
          <cell r="U873">
            <v>18452</v>
          </cell>
          <cell r="V873">
            <v>20120</v>
          </cell>
          <cell r="W873">
            <v>25216</v>
          </cell>
          <cell r="X873">
            <v>34870</v>
          </cell>
          <cell r="Y873">
            <v>38922</v>
          </cell>
          <cell r="Z873">
            <v>37148</v>
          </cell>
          <cell r="AA873">
            <v>37869</v>
          </cell>
          <cell r="AB873">
            <v>40086</v>
          </cell>
          <cell r="AC873">
            <v>41730</v>
          </cell>
          <cell r="AD873">
            <v>41395</v>
          </cell>
          <cell r="AE873">
            <v>38065</v>
          </cell>
        </row>
        <row r="874">
          <cell r="E874" t="str">
            <v>OK Transportation Ethanol</v>
          </cell>
          <cell r="F874">
            <v>0</v>
          </cell>
          <cell r="G874">
            <v>0</v>
          </cell>
          <cell r="H874">
            <v>0</v>
          </cell>
          <cell r="I874">
            <v>0</v>
          </cell>
          <cell r="J874">
            <v>0</v>
          </cell>
          <cell r="K874">
            <v>0</v>
          </cell>
          <cell r="L874">
            <v>0</v>
          </cell>
          <cell r="M874">
            <v>0</v>
          </cell>
          <cell r="N874">
            <v>0</v>
          </cell>
          <cell r="O874">
            <v>0</v>
          </cell>
          <cell r="P874">
            <v>0</v>
          </cell>
          <cell r="Q874">
            <v>0</v>
          </cell>
          <cell r="R874">
            <v>0</v>
          </cell>
          <cell r="S874">
            <v>0</v>
          </cell>
          <cell r="T874">
            <v>0</v>
          </cell>
          <cell r="U874">
            <v>3464</v>
          </cell>
          <cell r="V874">
            <v>3452</v>
          </cell>
          <cell r="W874">
            <v>6815</v>
          </cell>
          <cell r="X874">
            <v>12800</v>
          </cell>
          <cell r="Y874">
            <v>11669</v>
          </cell>
          <cell r="Z874">
            <v>12279</v>
          </cell>
          <cell r="AA874">
            <v>12035</v>
          </cell>
          <cell r="AB874">
            <v>12539</v>
          </cell>
          <cell r="AC874">
            <v>11891</v>
          </cell>
          <cell r="AD874">
            <v>13851</v>
          </cell>
          <cell r="AE874">
            <v>14807</v>
          </cell>
        </row>
        <row r="875">
          <cell r="E875" t="str">
            <v>OR Transportation Ethanol</v>
          </cell>
          <cell r="F875">
            <v>0</v>
          </cell>
          <cell r="G875">
            <v>0</v>
          </cell>
          <cell r="H875">
            <v>1738</v>
          </cell>
          <cell r="I875">
            <v>2989</v>
          </cell>
          <cell r="J875">
            <v>0</v>
          </cell>
          <cell r="K875">
            <v>0</v>
          </cell>
          <cell r="L875">
            <v>0</v>
          </cell>
          <cell r="M875">
            <v>0</v>
          </cell>
          <cell r="N875">
            <v>1201</v>
          </cell>
          <cell r="O875">
            <v>1026</v>
          </cell>
          <cell r="P875">
            <v>1148</v>
          </cell>
          <cell r="Q875">
            <v>1483</v>
          </cell>
          <cell r="R875">
            <v>2822</v>
          </cell>
          <cell r="S875">
            <v>2148</v>
          </cell>
          <cell r="T875">
            <v>2254</v>
          </cell>
          <cell r="U875">
            <v>3825</v>
          </cell>
          <cell r="V875">
            <v>4288</v>
          </cell>
          <cell r="W875">
            <v>5447</v>
          </cell>
          <cell r="X875">
            <v>9607</v>
          </cell>
          <cell r="Y875">
            <v>11068</v>
          </cell>
          <cell r="Z875">
            <v>9948</v>
          </cell>
          <cell r="AA875">
            <v>9941</v>
          </cell>
          <cell r="AB875">
            <v>9414</v>
          </cell>
          <cell r="AC875">
            <v>9619</v>
          </cell>
          <cell r="AD875">
            <v>10653</v>
          </cell>
          <cell r="AE875">
            <v>12708</v>
          </cell>
        </row>
        <row r="876">
          <cell r="E876" t="str">
            <v>PA Transportation Ethanol</v>
          </cell>
          <cell r="F876">
            <v>0</v>
          </cell>
          <cell r="G876">
            <v>0</v>
          </cell>
          <cell r="H876">
            <v>0</v>
          </cell>
          <cell r="I876">
            <v>746</v>
          </cell>
          <cell r="J876">
            <v>1911</v>
          </cell>
          <cell r="K876">
            <v>5945</v>
          </cell>
          <cell r="L876">
            <v>4464</v>
          </cell>
          <cell r="M876">
            <v>4932</v>
          </cell>
          <cell r="N876">
            <v>1127</v>
          </cell>
          <cell r="O876">
            <v>973</v>
          </cell>
          <cell r="P876">
            <v>1099</v>
          </cell>
          <cell r="Q876">
            <v>1406</v>
          </cell>
          <cell r="R876">
            <v>469</v>
          </cell>
          <cell r="S876">
            <v>559</v>
          </cell>
          <cell r="T876">
            <v>7335</v>
          </cell>
          <cell r="U876">
            <v>4668</v>
          </cell>
          <cell r="V876">
            <v>10270</v>
          </cell>
          <cell r="W876">
            <v>13850</v>
          </cell>
          <cell r="X876">
            <v>29741</v>
          </cell>
          <cell r="Y876">
            <v>36848</v>
          </cell>
          <cell r="Z876">
            <v>38992</v>
          </cell>
          <cell r="AA876">
            <v>38894</v>
          </cell>
          <cell r="AB876">
            <v>39156</v>
          </cell>
          <cell r="AC876">
            <v>40013</v>
          </cell>
          <cell r="AD876">
            <v>39115</v>
          </cell>
          <cell r="AE876">
            <v>37371</v>
          </cell>
        </row>
        <row r="877">
          <cell r="E877" t="str">
            <v>RI Transportation Ethanol</v>
          </cell>
          <cell r="F877">
            <v>0</v>
          </cell>
          <cell r="G877">
            <v>0</v>
          </cell>
          <cell r="H877">
            <v>0</v>
          </cell>
          <cell r="I877">
            <v>0</v>
          </cell>
          <cell r="J877">
            <v>0</v>
          </cell>
          <cell r="K877">
            <v>0</v>
          </cell>
          <cell r="L877">
            <v>0</v>
          </cell>
          <cell r="M877">
            <v>0</v>
          </cell>
          <cell r="N877">
            <v>0</v>
          </cell>
          <cell r="O877">
            <v>0</v>
          </cell>
          <cell r="P877">
            <v>0</v>
          </cell>
          <cell r="Q877">
            <v>0</v>
          </cell>
          <cell r="R877">
            <v>35</v>
          </cell>
          <cell r="S877">
            <v>38</v>
          </cell>
          <cell r="T877">
            <v>678</v>
          </cell>
          <cell r="U877">
            <v>1022</v>
          </cell>
          <cell r="V877">
            <v>2740</v>
          </cell>
          <cell r="W877">
            <v>3524</v>
          </cell>
          <cell r="X877">
            <v>3275</v>
          </cell>
          <cell r="Y877">
            <v>3780</v>
          </cell>
          <cell r="Z877">
            <v>3398</v>
          </cell>
          <cell r="AA877">
            <v>3118</v>
          </cell>
          <cell r="AB877">
            <v>2955</v>
          </cell>
          <cell r="AC877">
            <v>3032</v>
          </cell>
          <cell r="AD877">
            <v>3118</v>
          </cell>
          <cell r="AE877">
            <v>3149</v>
          </cell>
        </row>
        <row r="878">
          <cell r="E878" t="str">
            <v>SC Transportation Ethanol</v>
          </cell>
          <cell r="F878">
            <v>501</v>
          </cell>
          <cell r="G878">
            <v>1</v>
          </cell>
          <cell r="H878">
            <v>0</v>
          </cell>
          <cell r="I878">
            <v>0</v>
          </cell>
          <cell r="J878">
            <v>0</v>
          </cell>
          <cell r="K878">
            <v>0</v>
          </cell>
          <cell r="L878">
            <v>0</v>
          </cell>
          <cell r="M878">
            <v>0</v>
          </cell>
          <cell r="N878">
            <v>0</v>
          </cell>
          <cell r="O878">
            <v>0</v>
          </cell>
          <cell r="P878">
            <v>0</v>
          </cell>
          <cell r="Q878">
            <v>0</v>
          </cell>
          <cell r="R878">
            <v>0</v>
          </cell>
          <cell r="S878">
            <v>0</v>
          </cell>
          <cell r="T878">
            <v>0</v>
          </cell>
          <cell r="U878">
            <v>1204</v>
          </cell>
          <cell r="V878">
            <v>1772</v>
          </cell>
          <cell r="W878">
            <v>2663</v>
          </cell>
          <cell r="X878">
            <v>14496</v>
          </cell>
          <cell r="Y878">
            <v>18522</v>
          </cell>
          <cell r="Z878">
            <v>18820</v>
          </cell>
          <cell r="AA878">
            <v>18960</v>
          </cell>
          <cell r="AB878">
            <v>20414</v>
          </cell>
          <cell r="AC878">
            <v>20914</v>
          </cell>
          <cell r="AD878">
            <v>20441</v>
          </cell>
          <cell r="AE878">
            <v>20773</v>
          </cell>
        </row>
        <row r="879">
          <cell r="E879" t="str">
            <v>SD Transportation Ethanol</v>
          </cell>
          <cell r="F879">
            <v>460</v>
          </cell>
          <cell r="G879">
            <v>1061</v>
          </cell>
          <cell r="H879">
            <v>1393</v>
          </cell>
          <cell r="I879">
            <v>1539</v>
          </cell>
          <cell r="J879">
            <v>1782</v>
          </cell>
          <cell r="K879">
            <v>1660</v>
          </cell>
          <cell r="L879">
            <v>1171</v>
          </cell>
          <cell r="M879">
            <v>1306</v>
          </cell>
          <cell r="N879">
            <v>1529</v>
          </cell>
          <cell r="O879">
            <v>1688</v>
          </cell>
          <cell r="P879">
            <v>1845</v>
          </cell>
          <cell r="Q879">
            <v>1693</v>
          </cell>
          <cell r="R879">
            <v>1924</v>
          </cell>
          <cell r="S879">
            <v>1891</v>
          </cell>
          <cell r="T879">
            <v>1763</v>
          </cell>
          <cell r="U879">
            <v>2152</v>
          </cell>
          <cell r="V879">
            <v>2006</v>
          </cell>
          <cell r="W879">
            <v>2711</v>
          </cell>
          <cell r="X879">
            <v>3172</v>
          </cell>
          <cell r="Y879">
            <v>3258</v>
          </cell>
          <cell r="Z879">
            <v>3761</v>
          </cell>
          <cell r="AA879">
            <v>3550</v>
          </cell>
          <cell r="AB879">
            <v>3656</v>
          </cell>
          <cell r="AC879">
            <v>3678</v>
          </cell>
          <cell r="AD879">
            <v>3773</v>
          </cell>
          <cell r="AE879">
            <v>3886</v>
          </cell>
        </row>
        <row r="880">
          <cell r="E880" t="str">
            <v>TN Transportation Ethanol</v>
          </cell>
          <cell r="F880">
            <v>1984</v>
          </cell>
          <cell r="G880">
            <v>1451</v>
          </cell>
          <cell r="H880">
            <v>1762</v>
          </cell>
          <cell r="I880">
            <v>2026</v>
          </cell>
          <cell r="J880">
            <v>2879</v>
          </cell>
          <cell r="K880">
            <v>1225</v>
          </cell>
          <cell r="L880">
            <v>23</v>
          </cell>
          <cell r="M880">
            <v>24</v>
          </cell>
          <cell r="N880">
            <v>28</v>
          </cell>
          <cell r="O880">
            <v>0</v>
          </cell>
          <cell r="P880">
            <v>0</v>
          </cell>
          <cell r="Q880">
            <v>0</v>
          </cell>
          <cell r="R880">
            <v>0</v>
          </cell>
          <cell r="S880">
            <v>0</v>
          </cell>
          <cell r="T880">
            <v>0</v>
          </cell>
          <cell r="U880">
            <v>11673</v>
          </cell>
          <cell r="V880">
            <v>12298</v>
          </cell>
          <cell r="W880">
            <v>15630</v>
          </cell>
          <cell r="X880">
            <v>21413</v>
          </cell>
          <cell r="Y880">
            <v>25842</v>
          </cell>
          <cell r="Z880">
            <v>23580</v>
          </cell>
          <cell r="AA880">
            <v>24352</v>
          </cell>
          <cell r="AB880">
            <v>25565</v>
          </cell>
          <cell r="AC880">
            <v>26606</v>
          </cell>
          <cell r="AD880">
            <v>26652</v>
          </cell>
          <cell r="AE880">
            <v>24475</v>
          </cell>
        </row>
        <row r="881">
          <cell r="E881" t="str">
            <v>TX Transportation Ethanol</v>
          </cell>
          <cell r="F881">
            <v>1960</v>
          </cell>
          <cell r="G881">
            <v>1957</v>
          </cell>
          <cell r="H881">
            <v>2217</v>
          </cell>
          <cell r="I881">
            <v>510</v>
          </cell>
          <cell r="J881">
            <v>1265</v>
          </cell>
          <cell r="K881">
            <v>4134</v>
          </cell>
          <cell r="L881">
            <v>1540</v>
          </cell>
          <cell r="M881">
            <v>3635</v>
          </cell>
          <cell r="N881">
            <v>5372</v>
          </cell>
          <cell r="O881">
            <v>4678</v>
          </cell>
          <cell r="P881">
            <v>5360</v>
          </cell>
          <cell r="Q881">
            <v>5383</v>
          </cell>
          <cell r="R881">
            <v>2344</v>
          </cell>
          <cell r="S881">
            <v>1907</v>
          </cell>
          <cell r="T881">
            <v>2254</v>
          </cell>
          <cell r="U881">
            <v>1361</v>
          </cell>
          <cell r="V881">
            <v>36743</v>
          </cell>
          <cell r="W881">
            <v>52727</v>
          </cell>
          <cell r="X881">
            <v>62850</v>
          </cell>
          <cell r="Y881">
            <v>65783</v>
          </cell>
          <cell r="Z881">
            <v>84079</v>
          </cell>
          <cell r="AA881">
            <v>99700</v>
          </cell>
          <cell r="AB881">
            <v>93613</v>
          </cell>
          <cell r="AC881">
            <v>93376</v>
          </cell>
          <cell r="AD881">
            <v>104396</v>
          </cell>
          <cell r="AE881">
            <v>106210</v>
          </cell>
        </row>
        <row r="882">
          <cell r="E882" t="str">
            <v>US Transportation Ethanol</v>
          </cell>
          <cell r="F882">
            <v>60254</v>
          </cell>
          <cell r="G882">
            <v>69774</v>
          </cell>
          <cell r="H882">
            <v>79277</v>
          </cell>
          <cell r="I882">
            <v>93188</v>
          </cell>
          <cell r="J882">
            <v>104446</v>
          </cell>
          <cell r="K882">
            <v>112145</v>
          </cell>
          <cell r="L882">
            <v>80484</v>
          </cell>
          <cell r="M882">
            <v>101196</v>
          </cell>
          <cell r="N882">
            <v>112221</v>
          </cell>
          <cell r="O882">
            <v>117411</v>
          </cell>
          <cell r="P882">
            <v>134597</v>
          </cell>
          <cell r="Q882">
            <v>140409</v>
          </cell>
          <cell r="R882">
            <v>167052</v>
          </cell>
          <cell r="S882">
            <v>227531</v>
          </cell>
          <cell r="T882">
            <v>286229</v>
          </cell>
          <cell r="U882">
            <v>327751</v>
          </cell>
          <cell r="V882">
            <v>442386</v>
          </cell>
          <cell r="W882">
            <v>557550</v>
          </cell>
          <cell r="X882">
            <v>785783</v>
          </cell>
          <cell r="Y882">
            <v>893945</v>
          </cell>
          <cell r="Z882">
            <v>1041419</v>
          </cell>
          <cell r="AA882">
            <v>1044983</v>
          </cell>
          <cell r="AB882">
            <v>1044614</v>
          </cell>
          <cell r="AC882">
            <v>1071649</v>
          </cell>
          <cell r="AD882">
            <v>1093414</v>
          </cell>
          <cell r="AE882">
            <v>1109202</v>
          </cell>
        </row>
        <row r="883">
          <cell r="E883" t="str">
            <v>UT Transportation Ethanol</v>
          </cell>
          <cell r="F883">
            <v>4</v>
          </cell>
          <cell r="G883">
            <v>2</v>
          </cell>
          <cell r="H883">
            <v>23</v>
          </cell>
          <cell r="I883">
            <v>66</v>
          </cell>
          <cell r="J883">
            <v>0</v>
          </cell>
          <cell r="K883">
            <v>0</v>
          </cell>
          <cell r="L883">
            <v>74</v>
          </cell>
          <cell r="M883">
            <v>0</v>
          </cell>
          <cell r="N883">
            <v>1018</v>
          </cell>
          <cell r="O883">
            <v>866</v>
          </cell>
          <cell r="P883">
            <v>985</v>
          </cell>
          <cell r="Q883">
            <v>1281</v>
          </cell>
          <cell r="R883">
            <v>340</v>
          </cell>
          <cell r="S883">
            <v>259</v>
          </cell>
          <cell r="T883">
            <v>126</v>
          </cell>
          <cell r="U883">
            <v>2094</v>
          </cell>
          <cell r="V883">
            <v>1762</v>
          </cell>
          <cell r="W883">
            <v>3057</v>
          </cell>
          <cell r="X883">
            <v>3698</v>
          </cell>
          <cell r="Y883">
            <v>4260</v>
          </cell>
          <cell r="Z883">
            <v>4950</v>
          </cell>
          <cell r="AA883">
            <v>6586</v>
          </cell>
          <cell r="AB883">
            <v>6995</v>
          </cell>
          <cell r="AC883">
            <v>7577</v>
          </cell>
          <cell r="AD883">
            <v>7578</v>
          </cell>
          <cell r="AE883">
            <v>8850</v>
          </cell>
        </row>
        <row r="884">
          <cell r="E884" t="str">
            <v>VA Transportation Ethanol</v>
          </cell>
          <cell r="F884">
            <v>1298</v>
          </cell>
          <cell r="G884">
            <v>1248</v>
          </cell>
          <cell r="H884">
            <v>939</v>
          </cell>
          <cell r="I884">
            <v>177</v>
          </cell>
          <cell r="J884">
            <v>950</v>
          </cell>
          <cell r="K884">
            <v>3</v>
          </cell>
          <cell r="L884">
            <v>3273</v>
          </cell>
          <cell r="M884">
            <v>2527</v>
          </cell>
          <cell r="N884">
            <v>3155</v>
          </cell>
          <cell r="O884">
            <v>2706</v>
          </cell>
          <cell r="P884">
            <v>3065</v>
          </cell>
          <cell r="Q884">
            <v>2861</v>
          </cell>
          <cell r="R884">
            <v>5048</v>
          </cell>
          <cell r="S884">
            <v>6657</v>
          </cell>
          <cell r="T884">
            <v>6991</v>
          </cell>
          <cell r="U884">
            <v>5480</v>
          </cell>
          <cell r="V884">
            <v>14118</v>
          </cell>
          <cell r="W884">
            <v>18555</v>
          </cell>
          <cell r="X884">
            <v>23057</v>
          </cell>
          <cell r="Y884">
            <v>29538</v>
          </cell>
          <cell r="Z884">
            <v>32652</v>
          </cell>
          <cell r="AA884">
            <v>30405</v>
          </cell>
          <cell r="AB884">
            <v>31350</v>
          </cell>
          <cell r="AC884">
            <v>31763</v>
          </cell>
          <cell r="AD884">
            <v>32427</v>
          </cell>
          <cell r="AE884">
            <v>31691</v>
          </cell>
        </row>
        <row r="885">
          <cell r="E885" t="str">
            <v>VT Transportation Ethanol</v>
          </cell>
          <cell r="F885">
            <v>0</v>
          </cell>
          <cell r="G885">
            <v>0</v>
          </cell>
          <cell r="H885">
            <v>0</v>
          </cell>
          <cell r="I885">
            <v>0</v>
          </cell>
          <cell r="J885">
            <v>0</v>
          </cell>
          <cell r="K885">
            <v>0</v>
          </cell>
          <cell r="L885">
            <v>0</v>
          </cell>
          <cell r="M885">
            <v>0</v>
          </cell>
          <cell r="N885">
            <v>0</v>
          </cell>
          <cell r="O885">
            <v>0</v>
          </cell>
          <cell r="P885">
            <v>0</v>
          </cell>
          <cell r="Q885">
            <v>0</v>
          </cell>
          <cell r="R885">
            <v>0</v>
          </cell>
          <cell r="S885">
            <v>0</v>
          </cell>
          <cell r="T885">
            <v>0</v>
          </cell>
          <cell r="U885">
            <v>161</v>
          </cell>
          <cell r="V885">
            <v>228</v>
          </cell>
          <cell r="W885">
            <v>332</v>
          </cell>
          <cell r="X885">
            <v>1740</v>
          </cell>
          <cell r="Y885">
            <v>2552</v>
          </cell>
          <cell r="Z885">
            <v>2322</v>
          </cell>
          <cell r="AA885">
            <v>2332</v>
          </cell>
          <cell r="AB885">
            <v>2418</v>
          </cell>
          <cell r="AC885">
            <v>2466</v>
          </cell>
          <cell r="AD885">
            <v>2393</v>
          </cell>
          <cell r="AE885">
            <v>2297</v>
          </cell>
        </row>
        <row r="886">
          <cell r="E886" t="str">
            <v>WA Transportation Ethanol</v>
          </cell>
          <cell r="F886">
            <v>699</v>
          </cell>
          <cell r="G886">
            <v>821</v>
          </cell>
          <cell r="H886">
            <v>3828</v>
          </cell>
          <cell r="I886">
            <v>6677</v>
          </cell>
          <cell r="J886">
            <v>7707</v>
          </cell>
          <cell r="K886">
            <v>2535</v>
          </cell>
          <cell r="L886">
            <v>1125</v>
          </cell>
          <cell r="M886">
            <v>2131</v>
          </cell>
          <cell r="N886">
            <v>2869</v>
          </cell>
          <cell r="O886">
            <v>2429</v>
          </cell>
          <cell r="P886">
            <v>2739</v>
          </cell>
          <cell r="Q886">
            <v>1979</v>
          </cell>
          <cell r="R886">
            <v>5734</v>
          </cell>
          <cell r="S886">
            <v>5521</v>
          </cell>
          <cell r="T886">
            <v>1847</v>
          </cell>
          <cell r="U886">
            <v>7173</v>
          </cell>
          <cell r="V886">
            <v>7864</v>
          </cell>
          <cell r="W886">
            <v>9947</v>
          </cell>
          <cell r="X886">
            <v>17379</v>
          </cell>
          <cell r="Y886">
            <v>20154</v>
          </cell>
          <cell r="Z886">
            <v>17439</v>
          </cell>
          <cell r="AA886">
            <v>17979</v>
          </cell>
          <cell r="AB886">
            <v>17163</v>
          </cell>
          <cell r="AC886">
            <v>18031</v>
          </cell>
          <cell r="AD886">
            <v>19456</v>
          </cell>
          <cell r="AE886">
            <v>22942</v>
          </cell>
        </row>
        <row r="887">
          <cell r="E887" t="str">
            <v>WI Transportation Ethanol</v>
          </cell>
          <cell r="F887">
            <v>664</v>
          </cell>
          <cell r="G887">
            <v>1654</v>
          </cell>
          <cell r="H887">
            <v>1444</v>
          </cell>
          <cell r="I887">
            <v>1213</v>
          </cell>
          <cell r="J887">
            <v>1334</v>
          </cell>
          <cell r="K887">
            <v>2932</v>
          </cell>
          <cell r="L887">
            <v>4641</v>
          </cell>
          <cell r="M887">
            <v>5431</v>
          </cell>
          <cell r="N887">
            <v>2822</v>
          </cell>
          <cell r="O887">
            <v>2382</v>
          </cell>
          <cell r="P887">
            <v>2668</v>
          </cell>
          <cell r="Q887">
            <v>6765</v>
          </cell>
          <cell r="R887">
            <v>10807</v>
          </cell>
          <cell r="S887">
            <v>8947</v>
          </cell>
          <cell r="T887">
            <v>8461</v>
          </cell>
          <cell r="U887">
            <v>13769</v>
          </cell>
          <cell r="V887">
            <v>12469</v>
          </cell>
          <cell r="W887">
            <v>15560</v>
          </cell>
          <cell r="X887">
            <v>19277</v>
          </cell>
          <cell r="Y887">
            <v>19758</v>
          </cell>
          <cell r="Z887">
            <v>22230</v>
          </cell>
          <cell r="AA887">
            <v>20362</v>
          </cell>
          <cell r="AB887">
            <v>20091</v>
          </cell>
          <cell r="AC887">
            <v>20460</v>
          </cell>
          <cell r="AD887">
            <v>21785</v>
          </cell>
          <cell r="AE887">
            <v>21510</v>
          </cell>
        </row>
        <row r="888">
          <cell r="E888" t="str">
            <v>WV Transportation Ethanol</v>
          </cell>
          <cell r="F888">
            <v>0</v>
          </cell>
          <cell r="G888">
            <v>0</v>
          </cell>
          <cell r="H888">
            <v>378</v>
          </cell>
          <cell r="I888">
            <v>222</v>
          </cell>
          <cell r="J888">
            <v>165</v>
          </cell>
          <cell r="K888">
            <v>112</v>
          </cell>
          <cell r="L888">
            <v>18</v>
          </cell>
          <cell r="M888">
            <v>16</v>
          </cell>
          <cell r="N888">
            <v>2</v>
          </cell>
          <cell r="O888">
            <v>0</v>
          </cell>
          <cell r="P888">
            <v>26</v>
          </cell>
          <cell r="Q888">
            <v>430</v>
          </cell>
          <cell r="R888">
            <v>1064</v>
          </cell>
          <cell r="S888">
            <v>1398</v>
          </cell>
          <cell r="T888">
            <v>1497</v>
          </cell>
          <cell r="U888">
            <v>380</v>
          </cell>
          <cell r="V888">
            <v>538</v>
          </cell>
          <cell r="W888">
            <v>763</v>
          </cell>
          <cell r="X888">
            <v>4189</v>
          </cell>
          <cell r="Y888">
            <v>5684</v>
          </cell>
          <cell r="Z888">
            <v>6096</v>
          </cell>
          <cell r="AA888">
            <v>6019</v>
          </cell>
          <cell r="AB888">
            <v>6243</v>
          </cell>
          <cell r="AC888">
            <v>6177</v>
          </cell>
          <cell r="AD888">
            <v>6287</v>
          </cell>
          <cell r="AE888">
            <v>6348</v>
          </cell>
        </row>
        <row r="889">
          <cell r="E889" t="str">
            <v>WY Transportation Ethanol</v>
          </cell>
          <cell r="F889">
            <v>73</v>
          </cell>
          <cell r="G889">
            <v>262</v>
          </cell>
          <cell r="H889">
            <v>440</v>
          </cell>
          <cell r="I889">
            <v>513</v>
          </cell>
          <cell r="J889">
            <v>580</v>
          </cell>
          <cell r="K889">
            <v>440</v>
          </cell>
          <cell r="L889">
            <v>158</v>
          </cell>
          <cell r="M889">
            <v>11</v>
          </cell>
          <cell r="N889">
            <v>0</v>
          </cell>
          <cell r="O889">
            <v>0</v>
          </cell>
          <cell r="P889">
            <v>0</v>
          </cell>
          <cell r="Q889">
            <v>0</v>
          </cell>
          <cell r="R889">
            <v>0</v>
          </cell>
          <cell r="S889">
            <v>0</v>
          </cell>
          <cell r="T889">
            <v>0</v>
          </cell>
          <cell r="U889">
            <v>498</v>
          </cell>
          <cell r="V889">
            <v>498</v>
          </cell>
          <cell r="W889">
            <v>895</v>
          </cell>
          <cell r="X889">
            <v>1136</v>
          </cell>
          <cell r="Y889">
            <v>1393</v>
          </cell>
          <cell r="Z889">
            <v>1632</v>
          </cell>
          <cell r="AA889">
            <v>1982</v>
          </cell>
          <cell r="AB889">
            <v>2257</v>
          </cell>
          <cell r="AC889">
            <v>2383</v>
          </cell>
          <cell r="AD889">
            <v>2297</v>
          </cell>
          <cell r="AE889">
            <v>2783</v>
          </cell>
        </row>
        <row r="890">
          <cell r="E890" t="str">
            <v>AK Commercial Ethanol</v>
          </cell>
          <cell r="F890">
            <v>0</v>
          </cell>
          <cell r="G890">
            <v>0</v>
          </cell>
          <cell r="H890">
            <v>0</v>
          </cell>
          <cell r="I890">
            <v>0</v>
          </cell>
          <cell r="J890">
            <v>0</v>
          </cell>
          <cell r="K890">
            <v>2</v>
          </cell>
          <cell r="L890">
            <v>32</v>
          </cell>
          <cell r="M890">
            <v>7</v>
          </cell>
          <cell r="N890">
            <v>6</v>
          </cell>
          <cell r="O890">
            <v>5</v>
          </cell>
          <cell r="P890">
            <v>2</v>
          </cell>
          <cell r="Q890">
            <v>50</v>
          </cell>
          <cell r="R890">
            <v>7</v>
          </cell>
          <cell r="S890">
            <v>0</v>
          </cell>
          <cell r="T890">
            <v>6</v>
          </cell>
          <cell r="U890">
            <v>19</v>
          </cell>
          <cell r="V890">
            <v>18</v>
          </cell>
          <cell r="W890">
            <v>25</v>
          </cell>
          <cell r="X890">
            <v>30</v>
          </cell>
          <cell r="Y890">
            <v>19</v>
          </cell>
          <cell r="Z890">
            <v>44</v>
          </cell>
          <cell r="AA890">
            <v>37</v>
          </cell>
          <cell r="AB890">
            <v>27</v>
          </cell>
          <cell r="AC890">
            <v>24</v>
          </cell>
          <cell r="AD890">
            <v>22</v>
          </cell>
          <cell r="AE890">
            <v>108</v>
          </cell>
        </row>
        <row r="891">
          <cell r="E891" t="str">
            <v>AL Commercial Ethanol</v>
          </cell>
          <cell r="F891">
            <v>8</v>
          </cell>
          <cell r="G891">
            <v>5</v>
          </cell>
          <cell r="H891">
            <v>7</v>
          </cell>
          <cell r="I891">
            <v>1</v>
          </cell>
          <cell r="J891">
            <v>1</v>
          </cell>
          <cell r="K891">
            <v>2</v>
          </cell>
          <cell r="L891">
            <v>0</v>
          </cell>
          <cell r="M891">
            <v>0</v>
          </cell>
          <cell r="N891">
            <v>0</v>
          </cell>
          <cell r="O891">
            <v>0</v>
          </cell>
          <cell r="P891">
            <v>0</v>
          </cell>
          <cell r="Q891">
            <v>1</v>
          </cell>
          <cell r="R891">
            <v>1</v>
          </cell>
          <cell r="S891">
            <v>1</v>
          </cell>
          <cell r="T891">
            <v>2</v>
          </cell>
          <cell r="U891">
            <v>0</v>
          </cell>
          <cell r="V891">
            <v>0</v>
          </cell>
          <cell r="W891">
            <v>0</v>
          </cell>
          <cell r="X891">
            <v>3</v>
          </cell>
          <cell r="Y891">
            <v>6</v>
          </cell>
          <cell r="Z891">
            <v>16</v>
          </cell>
          <cell r="AA891">
            <v>16</v>
          </cell>
          <cell r="AB891">
            <v>15</v>
          </cell>
          <cell r="AC891">
            <v>16</v>
          </cell>
          <cell r="AD891">
            <v>16</v>
          </cell>
          <cell r="AE891">
            <v>371</v>
          </cell>
        </row>
        <row r="892">
          <cell r="E892" t="str">
            <v>AR Commercial Ethanol</v>
          </cell>
          <cell r="F892">
            <v>2</v>
          </cell>
          <cell r="G892">
            <v>1</v>
          </cell>
          <cell r="H892">
            <v>1</v>
          </cell>
          <cell r="I892">
            <v>0</v>
          </cell>
          <cell r="J892">
            <v>0</v>
          </cell>
          <cell r="K892">
            <v>0</v>
          </cell>
          <cell r="L892">
            <v>0</v>
          </cell>
          <cell r="M892">
            <v>0</v>
          </cell>
          <cell r="N892">
            <v>0</v>
          </cell>
          <cell r="O892">
            <v>0</v>
          </cell>
          <cell r="P892">
            <v>0</v>
          </cell>
          <cell r="Q892">
            <v>0</v>
          </cell>
          <cell r="R892">
            <v>0</v>
          </cell>
          <cell r="S892">
            <v>0</v>
          </cell>
          <cell r="T892">
            <v>0</v>
          </cell>
          <cell r="U892">
            <v>0</v>
          </cell>
          <cell r="V892">
            <v>0</v>
          </cell>
          <cell r="W892">
            <v>1</v>
          </cell>
          <cell r="X892">
            <v>9</v>
          </cell>
          <cell r="Y892">
            <v>23</v>
          </cell>
          <cell r="Z892">
            <v>59</v>
          </cell>
          <cell r="AA892">
            <v>25</v>
          </cell>
          <cell r="AB892">
            <v>26</v>
          </cell>
          <cell r="AC892">
            <v>20</v>
          </cell>
          <cell r="AD892">
            <v>29</v>
          </cell>
          <cell r="AE892">
            <v>224</v>
          </cell>
        </row>
        <row r="893">
          <cell r="E893" t="str">
            <v>AZ Commercial Ethanol</v>
          </cell>
          <cell r="F893">
            <v>0</v>
          </cell>
          <cell r="G893">
            <v>0</v>
          </cell>
          <cell r="H893">
            <v>0</v>
          </cell>
          <cell r="I893">
            <v>1</v>
          </cell>
          <cell r="J893">
            <v>1</v>
          </cell>
          <cell r="K893">
            <v>2</v>
          </cell>
          <cell r="L893">
            <v>1</v>
          </cell>
          <cell r="M893">
            <v>1</v>
          </cell>
          <cell r="N893">
            <v>1</v>
          </cell>
          <cell r="O893">
            <v>1</v>
          </cell>
          <cell r="P893">
            <v>1</v>
          </cell>
          <cell r="Q893">
            <v>1</v>
          </cell>
          <cell r="R893">
            <v>1</v>
          </cell>
          <cell r="S893">
            <v>1</v>
          </cell>
          <cell r="T893">
            <v>1</v>
          </cell>
          <cell r="U893">
            <v>8</v>
          </cell>
          <cell r="V893">
            <v>9</v>
          </cell>
          <cell r="W893">
            <v>10</v>
          </cell>
          <cell r="X893">
            <v>13</v>
          </cell>
          <cell r="Y893">
            <v>35</v>
          </cell>
          <cell r="Z893">
            <v>46</v>
          </cell>
          <cell r="AA893">
            <v>40</v>
          </cell>
          <cell r="AB893">
            <v>34</v>
          </cell>
          <cell r="AC893">
            <v>40</v>
          </cell>
          <cell r="AD893">
            <v>15</v>
          </cell>
          <cell r="AE893">
            <v>646</v>
          </cell>
        </row>
        <row r="894">
          <cell r="E894" t="str">
            <v>CA Commercial Ethanol</v>
          </cell>
          <cell r="F894">
            <v>25</v>
          </cell>
          <cell r="G894">
            <v>27</v>
          </cell>
          <cell r="H894">
            <v>3</v>
          </cell>
          <cell r="I894">
            <v>2</v>
          </cell>
          <cell r="J894">
            <v>2</v>
          </cell>
          <cell r="K894">
            <v>7</v>
          </cell>
          <cell r="L894">
            <v>5</v>
          </cell>
          <cell r="M894">
            <v>5</v>
          </cell>
          <cell r="N894">
            <v>4</v>
          </cell>
          <cell r="O894">
            <v>3</v>
          </cell>
          <cell r="P894">
            <v>4</v>
          </cell>
          <cell r="Q894">
            <v>5</v>
          </cell>
          <cell r="R894">
            <v>6</v>
          </cell>
          <cell r="S894">
            <v>36</v>
          </cell>
          <cell r="T894">
            <v>52</v>
          </cell>
          <cell r="U894">
            <v>57</v>
          </cell>
          <cell r="V894">
            <v>58</v>
          </cell>
          <cell r="W894">
            <v>60</v>
          </cell>
          <cell r="X894">
            <v>63</v>
          </cell>
          <cell r="Y894">
            <v>61</v>
          </cell>
          <cell r="Z894">
            <v>94</v>
          </cell>
          <cell r="AA894">
            <v>93</v>
          </cell>
          <cell r="AB894">
            <v>89</v>
          </cell>
          <cell r="AC894">
            <v>96</v>
          </cell>
          <cell r="AD894">
            <v>93</v>
          </cell>
          <cell r="AE894">
            <v>3622</v>
          </cell>
        </row>
        <row r="895">
          <cell r="E895" t="str">
            <v>CO Commercial Ethanol</v>
          </cell>
          <cell r="F895">
            <v>6</v>
          </cell>
          <cell r="G895">
            <v>8</v>
          </cell>
          <cell r="H895">
            <v>6</v>
          </cell>
          <cell r="I895">
            <v>2</v>
          </cell>
          <cell r="J895">
            <v>3</v>
          </cell>
          <cell r="K895">
            <v>4</v>
          </cell>
          <cell r="L895">
            <v>33</v>
          </cell>
          <cell r="M895">
            <v>4</v>
          </cell>
          <cell r="N895">
            <v>4</v>
          </cell>
          <cell r="O895">
            <v>16</v>
          </cell>
          <cell r="P895">
            <v>14</v>
          </cell>
          <cell r="Q895">
            <v>6</v>
          </cell>
          <cell r="R895">
            <v>5</v>
          </cell>
          <cell r="S895">
            <v>6</v>
          </cell>
          <cell r="T895">
            <v>5</v>
          </cell>
          <cell r="U895">
            <v>3</v>
          </cell>
          <cell r="V895">
            <v>3</v>
          </cell>
          <cell r="W895">
            <v>5</v>
          </cell>
          <cell r="X895">
            <v>6</v>
          </cell>
          <cell r="Y895">
            <v>7</v>
          </cell>
          <cell r="Z895">
            <v>9</v>
          </cell>
          <cell r="AA895">
            <v>11</v>
          </cell>
          <cell r="AB895">
            <v>12</v>
          </cell>
          <cell r="AC895">
            <v>13</v>
          </cell>
          <cell r="AD895">
            <v>12</v>
          </cell>
          <cell r="AE895">
            <v>487</v>
          </cell>
        </row>
        <row r="896">
          <cell r="E896" t="str">
            <v>CT Commercial Ethanol</v>
          </cell>
          <cell r="F896">
            <v>0</v>
          </cell>
          <cell r="G896">
            <v>2</v>
          </cell>
          <cell r="H896">
            <v>22</v>
          </cell>
          <cell r="I896">
            <v>27</v>
          </cell>
          <cell r="J896">
            <v>12</v>
          </cell>
          <cell r="K896">
            <v>1</v>
          </cell>
          <cell r="L896">
            <v>7</v>
          </cell>
          <cell r="M896">
            <v>9</v>
          </cell>
          <cell r="N896">
            <v>6</v>
          </cell>
          <cell r="O896">
            <v>6</v>
          </cell>
          <cell r="P896">
            <v>8</v>
          </cell>
          <cell r="Q896">
            <v>1</v>
          </cell>
          <cell r="R896">
            <v>6</v>
          </cell>
          <cell r="S896">
            <v>79</v>
          </cell>
          <cell r="T896">
            <v>45</v>
          </cell>
          <cell r="U896">
            <v>17</v>
          </cell>
          <cell r="V896">
            <v>12</v>
          </cell>
          <cell r="W896">
            <v>13</v>
          </cell>
          <cell r="X896">
            <v>21</v>
          </cell>
          <cell r="Y896">
            <v>14</v>
          </cell>
          <cell r="Z896">
            <v>14</v>
          </cell>
          <cell r="AA896">
            <v>15</v>
          </cell>
          <cell r="AB896">
            <v>12</v>
          </cell>
          <cell r="AC896">
            <v>13</v>
          </cell>
          <cell r="AD896">
            <v>12</v>
          </cell>
          <cell r="AE896">
            <v>333</v>
          </cell>
        </row>
        <row r="897">
          <cell r="E897" t="str">
            <v>DC Commercial Ethanol</v>
          </cell>
          <cell r="F897">
            <v>0</v>
          </cell>
          <cell r="G897">
            <v>0</v>
          </cell>
          <cell r="H897">
            <v>0</v>
          </cell>
          <cell r="I897">
            <v>0</v>
          </cell>
          <cell r="J897">
            <v>0</v>
          </cell>
          <cell r="K897">
            <v>0</v>
          </cell>
          <cell r="L897">
            <v>0</v>
          </cell>
          <cell r="M897">
            <v>0</v>
          </cell>
          <cell r="N897">
            <v>0</v>
          </cell>
          <cell r="O897">
            <v>0</v>
          </cell>
          <cell r="P897">
            <v>0</v>
          </cell>
          <cell r="Q897">
            <v>0</v>
          </cell>
          <cell r="R897">
            <v>0</v>
          </cell>
          <cell r="S897">
            <v>0</v>
          </cell>
          <cell r="T897">
            <v>0</v>
          </cell>
          <cell r="U897">
            <v>16</v>
          </cell>
          <cell r="V897">
            <v>12</v>
          </cell>
          <cell r="W897">
            <v>5</v>
          </cell>
          <cell r="X897">
            <v>12</v>
          </cell>
          <cell r="Y897">
            <v>7</v>
          </cell>
          <cell r="Z897">
            <v>83</v>
          </cell>
          <cell r="AA897">
            <v>97</v>
          </cell>
          <cell r="AB897">
            <v>2</v>
          </cell>
          <cell r="AC897">
            <v>3</v>
          </cell>
          <cell r="AD897">
            <v>2</v>
          </cell>
          <cell r="AE897">
            <v>23</v>
          </cell>
        </row>
        <row r="898">
          <cell r="E898" t="str">
            <v>DE Commercial Ethanol</v>
          </cell>
          <cell r="F898">
            <v>0</v>
          </cell>
          <cell r="G898">
            <v>0</v>
          </cell>
          <cell r="H898">
            <v>0</v>
          </cell>
          <cell r="I898">
            <v>0</v>
          </cell>
          <cell r="J898">
            <v>0</v>
          </cell>
          <cell r="K898">
            <v>0</v>
          </cell>
          <cell r="L898">
            <v>0</v>
          </cell>
          <cell r="M898">
            <v>0</v>
          </cell>
          <cell r="N898">
            <v>0</v>
          </cell>
          <cell r="O898">
            <v>0</v>
          </cell>
          <cell r="P898">
            <v>0</v>
          </cell>
          <cell r="Q898">
            <v>0</v>
          </cell>
          <cell r="R898">
            <v>0</v>
          </cell>
          <cell r="S898">
            <v>0</v>
          </cell>
          <cell r="T898">
            <v>0</v>
          </cell>
          <cell r="U898">
            <v>1</v>
          </cell>
          <cell r="V898">
            <v>2</v>
          </cell>
          <cell r="W898">
            <v>2</v>
          </cell>
          <cell r="X898">
            <v>2</v>
          </cell>
          <cell r="Y898">
            <v>2</v>
          </cell>
          <cell r="Z898">
            <v>2</v>
          </cell>
          <cell r="AA898">
            <v>2</v>
          </cell>
          <cell r="AB898">
            <v>2</v>
          </cell>
          <cell r="AC898">
            <v>2</v>
          </cell>
          <cell r="AD898">
            <v>2</v>
          </cell>
          <cell r="AE898">
            <v>84</v>
          </cell>
        </row>
        <row r="899">
          <cell r="E899" t="str">
            <v>FL Commercial Ethanol</v>
          </cell>
          <cell r="F899">
            <v>6</v>
          </cell>
          <cell r="G899">
            <v>5</v>
          </cell>
          <cell r="H899">
            <v>5</v>
          </cell>
          <cell r="I899">
            <v>0</v>
          </cell>
          <cell r="J899">
            <v>0</v>
          </cell>
          <cell r="K899">
            <v>0</v>
          </cell>
          <cell r="L899">
            <v>0</v>
          </cell>
          <cell r="M899">
            <v>0</v>
          </cell>
          <cell r="N899">
            <v>0</v>
          </cell>
          <cell r="O899">
            <v>0</v>
          </cell>
          <cell r="P899">
            <v>0</v>
          </cell>
          <cell r="Q899">
            <v>0</v>
          </cell>
          <cell r="R899">
            <v>0</v>
          </cell>
          <cell r="S899">
            <v>0</v>
          </cell>
          <cell r="T899">
            <v>0</v>
          </cell>
          <cell r="U899">
            <v>8</v>
          </cell>
          <cell r="V899">
            <v>13</v>
          </cell>
          <cell r="W899">
            <v>29</v>
          </cell>
          <cell r="X899">
            <v>148</v>
          </cell>
          <cell r="Y899">
            <v>197</v>
          </cell>
          <cell r="Z899">
            <v>551</v>
          </cell>
          <cell r="AA899">
            <v>296</v>
          </cell>
          <cell r="AB899">
            <v>125</v>
          </cell>
          <cell r="AC899">
            <v>240</v>
          </cell>
          <cell r="AD899">
            <v>193</v>
          </cell>
          <cell r="AE899">
            <v>1712</v>
          </cell>
        </row>
        <row r="900">
          <cell r="E900" t="str">
            <v>GA Commercial Ethanol</v>
          </cell>
          <cell r="F900">
            <v>5</v>
          </cell>
          <cell r="G900">
            <v>3</v>
          </cell>
          <cell r="H900">
            <v>1</v>
          </cell>
          <cell r="I900">
            <v>0</v>
          </cell>
          <cell r="J900">
            <v>0</v>
          </cell>
          <cell r="K900">
            <v>0</v>
          </cell>
          <cell r="L900">
            <v>0</v>
          </cell>
          <cell r="M900">
            <v>0</v>
          </cell>
          <cell r="N900">
            <v>0</v>
          </cell>
          <cell r="O900">
            <v>0</v>
          </cell>
          <cell r="P900">
            <v>0</v>
          </cell>
          <cell r="Q900">
            <v>0</v>
          </cell>
          <cell r="R900">
            <v>0</v>
          </cell>
          <cell r="S900">
            <v>0</v>
          </cell>
          <cell r="T900">
            <v>0</v>
          </cell>
          <cell r="U900">
            <v>1</v>
          </cell>
          <cell r="V900">
            <v>2</v>
          </cell>
          <cell r="W900">
            <v>3</v>
          </cell>
          <cell r="X900">
            <v>17</v>
          </cell>
          <cell r="Y900">
            <v>21</v>
          </cell>
          <cell r="Z900">
            <v>21</v>
          </cell>
          <cell r="AA900">
            <v>22</v>
          </cell>
          <cell r="AB900">
            <v>23</v>
          </cell>
          <cell r="AC900">
            <v>24</v>
          </cell>
          <cell r="AD900">
            <v>23</v>
          </cell>
          <cell r="AE900">
            <v>747</v>
          </cell>
        </row>
        <row r="901">
          <cell r="E901" t="str">
            <v>HI Commercial Ethanol</v>
          </cell>
          <cell r="F901">
            <v>0</v>
          </cell>
          <cell r="G901">
            <v>0</v>
          </cell>
          <cell r="H901">
            <v>0</v>
          </cell>
          <cell r="I901">
            <v>0</v>
          </cell>
          <cell r="J901">
            <v>0</v>
          </cell>
          <cell r="K901">
            <v>0</v>
          </cell>
          <cell r="L901">
            <v>0</v>
          </cell>
          <cell r="M901">
            <v>0</v>
          </cell>
          <cell r="N901">
            <v>0</v>
          </cell>
          <cell r="O901">
            <v>0</v>
          </cell>
          <cell r="P901">
            <v>0</v>
          </cell>
          <cell r="Q901">
            <v>0</v>
          </cell>
          <cell r="R901">
            <v>0</v>
          </cell>
          <cell r="S901">
            <v>0</v>
          </cell>
          <cell r="T901">
            <v>0</v>
          </cell>
          <cell r="U901">
            <v>1</v>
          </cell>
          <cell r="V901">
            <v>1</v>
          </cell>
          <cell r="W901">
            <v>2</v>
          </cell>
          <cell r="X901">
            <v>4</v>
          </cell>
          <cell r="Y901">
            <v>4</v>
          </cell>
          <cell r="Z901">
            <v>3</v>
          </cell>
          <cell r="AA901">
            <v>4</v>
          </cell>
          <cell r="AB901">
            <v>3</v>
          </cell>
          <cell r="AC901">
            <v>4</v>
          </cell>
          <cell r="AD901">
            <v>4</v>
          </cell>
          <cell r="AE901">
            <v>111</v>
          </cell>
        </row>
        <row r="902">
          <cell r="E902" t="str">
            <v>IA Commercial Ethanol</v>
          </cell>
          <cell r="F902">
            <v>14</v>
          </cell>
          <cell r="G902">
            <v>86</v>
          </cell>
          <cell r="H902">
            <v>96</v>
          </cell>
          <cell r="I902">
            <v>109</v>
          </cell>
          <cell r="J902">
            <v>7</v>
          </cell>
          <cell r="K902">
            <v>6</v>
          </cell>
          <cell r="L902">
            <v>27</v>
          </cell>
          <cell r="M902">
            <v>61</v>
          </cell>
          <cell r="N902">
            <v>77</v>
          </cell>
          <cell r="O902">
            <v>77</v>
          </cell>
          <cell r="P902">
            <v>112</v>
          </cell>
          <cell r="Q902">
            <v>120</v>
          </cell>
          <cell r="R902">
            <v>140</v>
          </cell>
          <cell r="S902">
            <v>151</v>
          </cell>
          <cell r="T902">
            <v>240</v>
          </cell>
          <cell r="U902">
            <v>55</v>
          </cell>
          <cell r="V902">
            <v>89</v>
          </cell>
          <cell r="W902">
            <v>183</v>
          </cell>
          <cell r="X902">
            <v>308</v>
          </cell>
          <cell r="Y902">
            <v>353</v>
          </cell>
          <cell r="Z902">
            <v>751</v>
          </cell>
          <cell r="AA902">
            <v>736</v>
          </cell>
          <cell r="AB902">
            <v>728</v>
          </cell>
          <cell r="AC902">
            <v>724</v>
          </cell>
          <cell r="AD902">
            <v>745</v>
          </cell>
          <cell r="AE902">
            <v>1060</v>
          </cell>
        </row>
        <row r="903">
          <cell r="E903" t="str">
            <v>ID Commercial Ethanol</v>
          </cell>
          <cell r="F903">
            <v>7</v>
          </cell>
          <cell r="G903">
            <v>19</v>
          </cell>
          <cell r="H903">
            <v>11</v>
          </cell>
          <cell r="I903">
            <v>0</v>
          </cell>
          <cell r="J903">
            <v>0</v>
          </cell>
          <cell r="K903">
            <v>0</v>
          </cell>
          <cell r="L903">
            <v>0</v>
          </cell>
          <cell r="M903">
            <v>0</v>
          </cell>
          <cell r="N903">
            <v>0</v>
          </cell>
          <cell r="O903">
            <v>0</v>
          </cell>
          <cell r="P903">
            <v>0</v>
          </cell>
          <cell r="Q903">
            <v>0</v>
          </cell>
          <cell r="R903">
            <v>0</v>
          </cell>
          <cell r="S903">
            <v>0</v>
          </cell>
          <cell r="T903">
            <v>0</v>
          </cell>
          <cell r="U903">
            <v>1</v>
          </cell>
          <cell r="V903">
            <v>4</v>
          </cell>
          <cell r="W903">
            <v>2</v>
          </cell>
          <cell r="X903">
            <v>11</v>
          </cell>
          <cell r="Y903">
            <v>5</v>
          </cell>
          <cell r="Z903">
            <v>4</v>
          </cell>
          <cell r="AA903">
            <v>6</v>
          </cell>
          <cell r="AB903">
            <v>12</v>
          </cell>
          <cell r="AC903">
            <v>15</v>
          </cell>
          <cell r="AD903">
            <v>16</v>
          </cell>
          <cell r="AE903">
            <v>121</v>
          </cell>
        </row>
        <row r="904">
          <cell r="E904" t="str">
            <v>IL Commercial Ethanol</v>
          </cell>
          <cell r="F904">
            <v>60</v>
          </cell>
          <cell r="G904">
            <v>48</v>
          </cell>
          <cell r="H904">
            <v>51</v>
          </cell>
          <cell r="I904">
            <v>17</v>
          </cell>
          <cell r="J904">
            <v>26</v>
          </cell>
          <cell r="K904">
            <v>19</v>
          </cell>
          <cell r="L904">
            <v>18</v>
          </cell>
          <cell r="M904">
            <v>31</v>
          </cell>
          <cell r="N904">
            <v>38</v>
          </cell>
          <cell r="O904">
            <v>25</v>
          </cell>
          <cell r="P904">
            <v>44</v>
          </cell>
          <cell r="Q904">
            <v>57</v>
          </cell>
          <cell r="R904">
            <v>78</v>
          </cell>
          <cell r="S904">
            <v>97</v>
          </cell>
          <cell r="T904">
            <v>107</v>
          </cell>
          <cell r="U904">
            <v>61</v>
          </cell>
          <cell r="V904">
            <v>102</v>
          </cell>
          <cell r="W904">
            <v>66</v>
          </cell>
          <cell r="X904">
            <v>93</v>
          </cell>
          <cell r="Y904">
            <v>296</v>
          </cell>
          <cell r="Z904">
            <v>83</v>
          </cell>
          <cell r="AA904">
            <v>64</v>
          </cell>
          <cell r="AB904">
            <v>87</v>
          </cell>
          <cell r="AC904">
            <v>61</v>
          </cell>
          <cell r="AD904">
            <v>58</v>
          </cell>
          <cell r="AE904">
            <v>901</v>
          </cell>
        </row>
        <row r="905">
          <cell r="E905" t="str">
            <v>IN Commercial Ethanol</v>
          </cell>
          <cell r="F905">
            <v>47</v>
          </cell>
          <cell r="G905">
            <v>36</v>
          </cell>
          <cell r="H905">
            <v>32</v>
          </cell>
          <cell r="I905">
            <v>27</v>
          </cell>
          <cell r="J905">
            <v>24</v>
          </cell>
          <cell r="K905">
            <v>19</v>
          </cell>
          <cell r="L905">
            <v>9</v>
          </cell>
          <cell r="M905">
            <v>13</v>
          </cell>
          <cell r="N905">
            <v>11</v>
          </cell>
          <cell r="O905">
            <v>22</v>
          </cell>
          <cell r="P905">
            <v>12</v>
          </cell>
          <cell r="Q905">
            <v>31</v>
          </cell>
          <cell r="R905">
            <v>32</v>
          </cell>
          <cell r="S905">
            <v>36</v>
          </cell>
          <cell r="T905">
            <v>30</v>
          </cell>
          <cell r="U905">
            <v>39</v>
          </cell>
          <cell r="V905">
            <v>37</v>
          </cell>
          <cell r="W905">
            <v>59</v>
          </cell>
          <cell r="X905">
            <v>114</v>
          </cell>
          <cell r="Y905">
            <v>234</v>
          </cell>
          <cell r="Z905">
            <v>191</v>
          </cell>
          <cell r="AA905">
            <v>214</v>
          </cell>
          <cell r="AB905">
            <v>213</v>
          </cell>
          <cell r="AC905">
            <v>207</v>
          </cell>
          <cell r="AD905">
            <v>200</v>
          </cell>
          <cell r="AE905">
            <v>526</v>
          </cell>
        </row>
        <row r="906">
          <cell r="E906" t="str">
            <v>KS Commercial Ethanol</v>
          </cell>
          <cell r="F906">
            <v>3</v>
          </cell>
          <cell r="G906">
            <v>3</v>
          </cell>
          <cell r="H906">
            <v>2</v>
          </cell>
          <cell r="I906">
            <v>1</v>
          </cell>
          <cell r="J906">
            <v>1</v>
          </cell>
          <cell r="K906">
            <v>1</v>
          </cell>
          <cell r="L906">
            <v>1</v>
          </cell>
          <cell r="M906">
            <v>1</v>
          </cell>
          <cell r="N906">
            <v>1</v>
          </cell>
          <cell r="O906">
            <v>1</v>
          </cell>
          <cell r="P906">
            <v>1</v>
          </cell>
          <cell r="Q906">
            <v>1</v>
          </cell>
          <cell r="R906">
            <v>4</v>
          </cell>
          <cell r="S906">
            <v>11</v>
          </cell>
          <cell r="T906">
            <v>1</v>
          </cell>
          <cell r="U906">
            <v>7</v>
          </cell>
          <cell r="V906">
            <v>11</v>
          </cell>
          <cell r="W906">
            <v>12</v>
          </cell>
          <cell r="X906">
            <v>18</v>
          </cell>
          <cell r="Y906">
            <v>21</v>
          </cell>
          <cell r="Z906">
            <v>21</v>
          </cell>
          <cell r="AA906">
            <v>16</v>
          </cell>
          <cell r="AB906">
            <v>26</v>
          </cell>
          <cell r="AC906">
            <v>10</v>
          </cell>
          <cell r="AD906">
            <v>21</v>
          </cell>
          <cell r="AE906">
            <v>212</v>
          </cell>
        </row>
        <row r="907">
          <cell r="E907" t="str">
            <v>KY Commercial Ethanol</v>
          </cell>
          <cell r="F907">
            <v>30</v>
          </cell>
          <cell r="G907">
            <v>21</v>
          </cell>
          <cell r="H907">
            <v>21</v>
          </cell>
          <cell r="I907">
            <v>2</v>
          </cell>
          <cell r="J907">
            <v>1</v>
          </cell>
          <cell r="K907">
            <v>0</v>
          </cell>
          <cell r="L907">
            <v>0</v>
          </cell>
          <cell r="M907">
            <v>0</v>
          </cell>
          <cell r="N907">
            <v>1</v>
          </cell>
          <cell r="O907">
            <v>0</v>
          </cell>
          <cell r="P907">
            <v>0</v>
          </cell>
          <cell r="Q907">
            <v>0</v>
          </cell>
          <cell r="R907">
            <v>2</v>
          </cell>
          <cell r="S907">
            <v>4</v>
          </cell>
          <cell r="T907">
            <v>3</v>
          </cell>
          <cell r="U907">
            <v>8</v>
          </cell>
          <cell r="V907">
            <v>8</v>
          </cell>
          <cell r="W907">
            <v>10</v>
          </cell>
          <cell r="X907">
            <v>13</v>
          </cell>
          <cell r="Y907">
            <v>14</v>
          </cell>
          <cell r="Z907">
            <v>14</v>
          </cell>
          <cell r="AA907">
            <v>14</v>
          </cell>
          <cell r="AB907">
            <v>15</v>
          </cell>
          <cell r="AC907">
            <v>16</v>
          </cell>
          <cell r="AD907">
            <v>15</v>
          </cell>
          <cell r="AE907">
            <v>246</v>
          </cell>
        </row>
        <row r="908">
          <cell r="E908" t="str">
            <v>LA Commercial Ethanol</v>
          </cell>
          <cell r="F908">
            <v>2</v>
          </cell>
          <cell r="G908">
            <v>4</v>
          </cell>
          <cell r="H908">
            <v>4</v>
          </cell>
          <cell r="I908">
            <v>1</v>
          </cell>
          <cell r="J908">
            <v>1</v>
          </cell>
          <cell r="K908">
            <v>1</v>
          </cell>
          <cell r="L908">
            <v>0</v>
          </cell>
          <cell r="M908">
            <v>0</v>
          </cell>
          <cell r="N908">
            <v>0</v>
          </cell>
          <cell r="O908">
            <v>0</v>
          </cell>
          <cell r="P908">
            <v>1</v>
          </cell>
          <cell r="Q908">
            <v>0</v>
          </cell>
          <cell r="R908">
            <v>44</v>
          </cell>
          <cell r="S908">
            <v>147</v>
          </cell>
          <cell r="T908">
            <v>107</v>
          </cell>
          <cell r="U908">
            <v>3</v>
          </cell>
          <cell r="V908">
            <v>0</v>
          </cell>
          <cell r="W908">
            <v>24</v>
          </cell>
          <cell r="X908">
            <v>3</v>
          </cell>
          <cell r="Y908">
            <v>9</v>
          </cell>
          <cell r="Z908">
            <v>16</v>
          </cell>
          <cell r="AA908">
            <v>15</v>
          </cell>
          <cell r="AB908">
            <v>15</v>
          </cell>
          <cell r="AC908">
            <v>16</v>
          </cell>
          <cell r="AD908">
            <v>12</v>
          </cell>
          <cell r="AE908">
            <v>282</v>
          </cell>
        </row>
        <row r="909">
          <cell r="E909" t="str">
            <v>MA Commercial Ethanol</v>
          </cell>
          <cell r="F909">
            <v>0</v>
          </cell>
          <cell r="G909">
            <v>0</v>
          </cell>
          <cell r="H909">
            <v>0</v>
          </cell>
          <cell r="I909">
            <v>0</v>
          </cell>
          <cell r="J909">
            <v>0</v>
          </cell>
          <cell r="K909">
            <v>0</v>
          </cell>
          <cell r="L909">
            <v>0</v>
          </cell>
          <cell r="M909">
            <v>0</v>
          </cell>
          <cell r="N909">
            <v>0</v>
          </cell>
          <cell r="O909">
            <v>0</v>
          </cell>
          <cell r="P909">
            <v>0</v>
          </cell>
          <cell r="Q909">
            <v>0</v>
          </cell>
          <cell r="R909">
            <v>0</v>
          </cell>
          <cell r="S909">
            <v>0</v>
          </cell>
          <cell r="T909">
            <v>1</v>
          </cell>
          <cell r="U909">
            <v>5</v>
          </cell>
          <cell r="V909">
            <v>18</v>
          </cell>
          <cell r="W909">
            <v>24</v>
          </cell>
          <cell r="X909">
            <v>21</v>
          </cell>
          <cell r="Y909">
            <v>24</v>
          </cell>
          <cell r="Z909">
            <v>18</v>
          </cell>
          <cell r="AA909">
            <v>52</v>
          </cell>
          <cell r="AB909">
            <v>15</v>
          </cell>
          <cell r="AC909">
            <v>17</v>
          </cell>
          <cell r="AD909">
            <v>17</v>
          </cell>
          <cell r="AE909">
            <v>502</v>
          </cell>
        </row>
        <row r="910">
          <cell r="E910" t="str">
            <v>MD Commercial Ethanol</v>
          </cell>
          <cell r="F910">
            <v>0</v>
          </cell>
          <cell r="G910">
            <v>0</v>
          </cell>
          <cell r="H910">
            <v>0</v>
          </cell>
          <cell r="I910">
            <v>0</v>
          </cell>
          <cell r="J910">
            <v>0</v>
          </cell>
          <cell r="K910">
            <v>0</v>
          </cell>
          <cell r="L910">
            <v>0</v>
          </cell>
          <cell r="M910">
            <v>0</v>
          </cell>
          <cell r="N910">
            <v>0</v>
          </cell>
          <cell r="O910">
            <v>0</v>
          </cell>
          <cell r="P910">
            <v>0</v>
          </cell>
          <cell r="Q910">
            <v>0</v>
          </cell>
          <cell r="R910">
            <v>2</v>
          </cell>
          <cell r="S910">
            <v>0</v>
          </cell>
          <cell r="T910">
            <v>0</v>
          </cell>
          <cell r="U910">
            <v>3</v>
          </cell>
          <cell r="V910">
            <v>7</v>
          </cell>
          <cell r="W910">
            <v>9</v>
          </cell>
          <cell r="X910">
            <v>8</v>
          </cell>
          <cell r="Y910">
            <v>9</v>
          </cell>
          <cell r="Z910">
            <v>12</v>
          </cell>
          <cell r="AA910">
            <v>12</v>
          </cell>
          <cell r="AB910">
            <v>12</v>
          </cell>
          <cell r="AC910">
            <v>12</v>
          </cell>
          <cell r="AD910">
            <v>12</v>
          </cell>
          <cell r="AE910">
            <v>598</v>
          </cell>
        </row>
        <row r="911">
          <cell r="E911" t="str">
            <v>ME Commercial Ethanol</v>
          </cell>
          <cell r="F911">
            <v>0</v>
          </cell>
          <cell r="G911">
            <v>0</v>
          </cell>
          <cell r="H911">
            <v>0</v>
          </cell>
          <cell r="I911">
            <v>0</v>
          </cell>
          <cell r="J911">
            <v>0</v>
          </cell>
          <cell r="K911">
            <v>0</v>
          </cell>
          <cell r="L911">
            <v>0</v>
          </cell>
          <cell r="M911">
            <v>0</v>
          </cell>
          <cell r="N911">
            <v>0</v>
          </cell>
          <cell r="O911">
            <v>0</v>
          </cell>
          <cell r="P911">
            <v>0</v>
          </cell>
          <cell r="Q911">
            <v>0</v>
          </cell>
          <cell r="R911">
            <v>0</v>
          </cell>
          <cell r="S911">
            <v>0</v>
          </cell>
          <cell r="T911">
            <v>0</v>
          </cell>
          <cell r="U911">
            <v>0</v>
          </cell>
          <cell r="V911">
            <v>1</v>
          </cell>
          <cell r="W911">
            <v>2</v>
          </cell>
          <cell r="X911">
            <v>5</v>
          </cell>
          <cell r="Y911">
            <v>11</v>
          </cell>
          <cell r="Z911">
            <v>11</v>
          </cell>
          <cell r="AA911">
            <v>6</v>
          </cell>
          <cell r="AB911">
            <v>6</v>
          </cell>
          <cell r="AC911">
            <v>10</v>
          </cell>
          <cell r="AD911">
            <v>8</v>
          </cell>
          <cell r="AE911">
            <v>105</v>
          </cell>
        </row>
        <row r="912">
          <cell r="E912" t="str">
            <v>MI Commercial Ethanol</v>
          </cell>
          <cell r="F912">
            <v>32</v>
          </cell>
          <cell r="G912">
            <v>32</v>
          </cell>
          <cell r="H912">
            <v>26</v>
          </cell>
          <cell r="I912">
            <v>4</v>
          </cell>
          <cell r="J912">
            <v>22</v>
          </cell>
          <cell r="K912">
            <v>3</v>
          </cell>
          <cell r="L912">
            <v>1</v>
          </cell>
          <cell r="M912">
            <v>2</v>
          </cell>
          <cell r="N912">
            <v>5</v>
          </cell>
          <cell r="O912">
            <v>5</v>
          </cell>
          <cell r="P912">
            <v>11</v>
          </cell>
          <cell r="Q912">
            <v>18</v>
          </cell>
          <cell r="R912">
            <v>21</v>
          </cell>
          <cell r="S912">
            <v>22</v>
          </cell>
          <cell r="T912">
            <v>21</v>
          </cell>
          <cell r="U912">
            <v>31</v>
          </cell>
          <cell r="V912">
            <v>14</v>
          </cell>
          <cell r="W912">
            <v>16</v>
          </cell>
          <cell r="X912">
            <v>23</v>
          </cell>
          <cell r="Y912">
            <v>41</v>
          </cell>
          <cell r="Z912">
            <v>26</v>
          </cell>
          <cell r="AA912">
            <v>26</v>
          </cell>
          <cell r="AB912">
            <v>27</v>
          </cell>
          <cell r="AC912">
            <v>29</v>
          </cell>
          <cell r="AD912">
            <v>1127</v>
          </cell>
          <cell r="AE912">
            <v>654</v>
          </cell>
        </row>
        <row r="913">
          <cell r="E913" t="str">
            <v>MN Commercial Ethanol</v>
          </cell>
          <cell r="F913">
            <v>66</v>
          </cell>
          <cell r="G913">
            <v>16</v>
          </cell>
          <cell r="H913">
            <v>14</v>
          </cell>
          <cell r="I913">
            <v>11</v>
          </cell>
          <cell r="J913">
            <v>12</v>
          </cell>
          <cell r="K913">
            <v>13</v>
          </cell>
          <cell r="L913">
            <v>10</v>
          </cell>
          <cell r="M913">
            <v>284</v>
          </cell>
          <cell r="N913">
            <v>299</v>
          </cell>
          <cell r="O913">
            <v>16</v>
          </cell>
          <cell r="P913">
            <v>16</v>
          </cell>
          <cell r="Q913">
            <v>17</v>
          </cell>
          <cell r="R913">
            <v>18</v>
          </cell>
          <cell r="S913">
            <v>287</v>
          </cell>
          <cell r="T913">
            <v>18</v>
          </cell>
          <cell r="U913">
            <v>14</v>
          </cell>
          <cell r="V913">
            <v>343</v>
          </cell>
          <cell r="W913">
            <v>295</v>
          </cell>
          <cell r="X913">
            <v>296</v>
          </cell>
          <cell r="Y913">
            <v>226</v>
          </cell>
          <cell r="Z913">
            <v>302</v>
          </cell>
          <cell r="AA913">
            <v>262</v>
          </cell>
          <cell r="AB913">
            <v>284</v>
          </cell>
          <cell r="AC913">
            <v>262</v>
          </cell>
          <cell r="AD913">
            <v>269</v>
          </cell>
          <cell r="AE913">
            <v>661</v>
          </cell>
        </row>
        <row r="914">
          <cell r="E914" t="str">
            <v>MO Commercial Ethanol</v>
          </cell>
          <cell r="F914">
            <v>8</v>
          </cell>
          <cell r="G914">
            <v>4</v>
          </cell>
          <cell r="H914">
            <v>4</v>
          </cell>
          <cell r="I914">
            <v>5</v>
          </cell>
          <cell r="J914">
            <v>4</v>
          </cell>
          <cell r="K914">
            <v>3</v>
          </cell>
          <cell r="L914">
            <v>2</v>
          </cell>
          <cell r="M914">
            <v>1</v>
          </cell>
          <cell r="N914">
            <v>1</v>
          </cell>
          <cell r="O914">
            <v>6</v>
          </cell>
          <cell r="P914">
            <v>9</v>
          </cell>
          <cell r="Q914">
            <v>10</v>
          </cell>
          <cell r="R914">
            <v>21</v>
          </cell>
          <cell r="S914">
            <v>28</v>
          </cell>
          <cell r="T914">
            <v>24</v>
          </cell>
          <cell r="U914">
            <v>37</v>
          </cell>
          <cell r="V914">
            <v>7</v>
          </cell>
          <cell r="W914">
            <v>10</v>
          </cell>
          <cell r="X914">
            <v>15</v>
          </cell>
          <cell r="Y914">
            <v>14</v>
          </cell>
          <cell r="Z914">
            <v>17</v>
          </cell>
          <cell r="AA914">
            <v>17</v>
          </cell>
          <cell r="AB914">
            <v>17</v>
          </cell>
          <cell r="AC914">
            <v>17</v>
          </cell>
          <cell r="AD914">
            <v>18</v>
          </cell>
          <cell r="AE914">
            <v>446</v>
          </cell>
        </row>
        <row r="915">
          <cell r="E915" t="str">
            <v>MS Commercial Ethanol</v>
          </cell>
          <cell r="F915">
            <v>0</v>
          </cell>
          <cell r="G915">
            <v>0</v>
          </cell>
          <cell r="H915">
            <v>0</v>
          </cell>
          <cell r="I915">
            <v>1</v>
          </cell>
          <cell r="J915">
            <v>2</v>
          </cell>
          <cell r="K915">
            <v>0</v>
          </cell>
          <cell r="L915">
            <v>0</v>
          </cell>
          <cell r="M915">
            <v>0</v>
          </cell>
          <cell r="N915">
            <v>0</v>
          </cell>
          <cell r="O915">
            <v>0</v>
          </cell>
          <cell r="P915">
            <v>0</v>
          </cell>
          <cell r="Q915">
            <v>0</v>
          </cell>
          <cell r="R915">
            <v>0</v>
          </cell>
          <cell r="S915">
            <v>0</v>
          </cell>
          <cell r="T915">
            <v>0</v>
          </cell>
          <cell r="U915">
            <v>1</v>
          </cell>
          <cell r="V915">
            <v>0</v>
          </cell>
          <cell r="W915">
            <v>0</v>
          </cell>
          <cell r="X915">
            <v>3</v>
          </cell>
          <cell r="Y915">
            <v>6</v>
          </cell>
          <cell r="Z915">
            <v>12</v>
          </cell>
          <cell r="AA915">
            <v>11</v>
          </cell>
          <cell r="AB915">
            <v>13</v>
          </cell>
          <cell r="AC915">
            <v>13</v>
          </cell>
          <cell r="AD915">
            <v>12</v>
          </cell>
          <cell r="AE915">
            <v>164</v>
          </cell>
        </row>
        <row r="916">
          <cell r="E916" t="str">
            <v>MT Commercial Ethanol</v>
          </cell>
          <cell r="F916">
            <v>0</v>
          </cell>
          <cell r="G916">
            <v>0</v>
          </cell>
          <cell r="H916">
            <v>0</v>
          </cell>
          <cell r="I916">
            <v>0</v>
          </cell>
          <cell r="J916">
            <v>0</v>
          </cell>
          <cell r="K916">
            <v>0</v>
          </cell>
          <cell r="L916">
            <v>0</v>
          </cell>
          <cell r="M916">
            <v>0</v>
          </cell>
          <cell r="N916">
            <v>0</v>
          </cell>
          <cell r="O916">
            <v>0</v>
          </cell>
          <cell r="P916">
            <v>0</v>
          </cell>
          <cell r="Q916">
            <v>0</v>
          </cell>
          <cell r="R916">
            <v>0</v>
          </cell>
          <cell r="S916">
            <v>0</v>
          </cell>
          <cell r="T916">
            <v>0</v>
          </cell>
          <cell r="U916">
            <v>1</v>
          </cell>
          <cell r="V916">
            <v>1</v>
          </cell>
          <cell r="W916">
            <v>2</v>
          </cell>
          <cell r="X916">
            <v>3</v>
          </cell>
          <cell r="Y916">
            <v>3</v>
          </cell>
          <cell r="Z916">
            <v>3</v>
          </cell>
          <cell r="AA916">
            <v>4</v>
          </cell>
          <cell r="AB916">
            <v>4</v>
          </cell>
          <cell r="AC916">
            <v>4</v>
          </cell>
          <cell r="AD916">
            <v>4</v>
          </cell>
          <cell r="AE916">
            <v>51</v>
          </cell>
        </row>
        <row r="917">
          <cell r="E917" t="str">
            <v>NC Commercial Ethanol</v>
          </cell>
          <cell r="F917">
            <v>0</v>
          </cell>
          <cell r="G917">
            <v>2</v>
          </cell>
          <cell r="H917">
            <v>1</v>
          </cell>
          <cell r="I917">
            <v>0</v>
          </cell>
          <cell r="J917">
            <v>1</v>
          </cell>
          <cell r="K917">
            <v>0</v>
          </cell>
          <cell r="L917">
            <v>10</v>
          </cell>
          <cell r="M917">
            <v>5</v>
          </cell>
          <cell r="N917">
            <v>12</v>
          </cell>
          <cell r="O917">
            <v>9</v>
          </cell>
          <cell r="P917">
            <v>11</v>
          </cell>
          <cell r="Q917">
            <v>12</v>
          </cell>
          <cell r="R917">
            <v>15</v>
          </cell>
          <cell r="S917">
            <v>83</v>
          </cell>
          <cell r="T917">
            <v>108</v>
          </cell>
          <cell r="U917">
            <v>39</v>
          </cell>
          <cell r="V917">
            <v>46</v>
          </cell>
          <cell r="W917">
            <v>48</v>
          </cell>
          <cell r="X917">
            <v>278</v>
          </cell>
          <cell r="Y917">
            <v>566</v>
          </cell>
          <cell r="Z917">
            <v>296</v>
          </cell>
          <cell r="AA917">
            <v>119</v>
          </cell>
          <cell r="AB917">
            <v>119</v>
          </cell>
          <cell r="AC917">
            <v>106</v>
          </cell>
          <cell r="AD917">
            <v>115</v>
          </cell>
          <cell r="AE917">
            <v>1249</v>
          </cell>
        </row>
        <row r="918">
          <cell r="E918" t="str">
            <v>ND Commercial Ethanol</v>
          </cell>
          <cell r="F918">
            <v>3</v>
          </cell>
          <cell r="G918">
            <v>2</v>
          </cell>
          <cell r="H918">
            <v>2</v>
          </cell>
          <cell r="I918">
            <v>1</v>
          </cell>
          <cell r="J918">
            <v>1</v>
          </cell>
          <cell r="K918">
            <v>1</v>
          </cell>
          <cell r="L918">
            <v>0</v>
          </cell>
          <cell r="M918">
            <v>0</v>
          </cell>
          <cell r="N918">
            <v>1</v>
          </cell>
          <cell r="O918">
            <v>1</v>
          </cell>
          <cell r="P918">
            <v>1</v>
          </cell>
          <cell r="Q918">
            <v>1</v>
          </cell>
          <cell r="R918">
            <v>1</v>
          </cell>
          <cell r="S918">
            <v>2</v>
          </cell>
          <cell r="T918">
            <v>1</v>
          </cell>
          <cell r="U918">
            <v>2</v>
          </cell>
          <cell r="V918">
            <v>4</v>
          </cell>
          <cell r="W918">
            <v>4</v>
          </cell>
          <cell r="X918">
            <v>5</v>
          </cell>
          <cell r="Y918">
            <v>6</v>
          </cell>
          <cell r="Z918">
            <v>7</v>
          </cell>
          <cell r="AA918">
            <v>4</v>
          </cell>
          <cell r="AB918">
            <v>7</v>
          </cell>
          <cell r="AC918">
            <v>8</v>
          </cell>
          <cell r="AD918">
            <v>7</v>
          </cell>
          <cell r="AE918">
            <v>35</v>
          </cell>
        </row>
        <row r="919">
          <cell r="E919" t="str">
            <v>NE Commercial Ethanol</v>
          </cell>
          <cell r="F919">
            <v>21</v>
          </cell>
          <cell r="G919">
            <v>16</v>
          </cell>
          <cell r="H919">
            <v>18</v>
          </cell>
          <cell r="I919">
            <v>3</v>
          </cell>
          <cell r="J919">
            <v>2</v>
          </cell>
          <cell r="K919">
            <v>2</v>
          </cell>
          <cell r="L919">
            <v>2</v>
          </cell>
          <cell r="M919">
            <v>2</v>
          </cell>
          <cell r="N919">
            <v>2</v>
          </cell>
          <cell r="O919">
            <v>2</v>
          </cell>
          <cell r="P919">
            <v>38</v>
          </cell>
          <cell r="Q919">
            <v>23</v>
          </cell>
          <cell r="R919">
            <v>18</v>
          </cell>
          <cell r="S919">
            <v>15</v>
          </cell>
          <cell r="T919">
            <v>29</v>
          </cell>
          <cell r="U919">
            <v>2</v>
          </cell>
          <cell r="V919">
            <v>8</v>
          </cell>
          <cell r="W919">
            <v>15</v>
          </cell>
          <cell r="X919">
            <v>25</v>
          </cell>
          <cell r="Y919">
            <v>22</v>
          </cell>
          <cell r="Z919">
            <v>6</v>
          </cell>
          <cell r="AA919">
            <v>23</v>
          </cell>
          <cell r="AB919">
            <v>21</v>
          </cell>
          <cell r="AC919">
            <v>16</v>
          </cell>
          <cell r="AD919">
            <v>20</v>
          </cell>
          <cell r="AE919">
            <v>129</v>
          </cell>
        </row>
        <row r="920">
          <cell r="E920" t="str">
            <v>NH Commercial Ethanol</v>
          </cell>
          <cell r="F920">
            <v>0</v>
          </cell>
          <cell r="G920">
            <v>0</v>
          </cell>
          <cell r="H920">
            <v>0</v>
          </cell>
          <cell r="I920">
            <v>0</v>
          </cell>
          <cell r="J920">
            <v>0</v>
          </cell>
          <cell r="K920">
            <v>0</v>
          </cell>
          <cell r="L920">
            <v>0</v>
          </cell>
          <cell r="M920">
            <v>0</v>
          </cell>
          <cell r="N920">
            <v>0</v>
          </cell>
          <cell r="O920">
            <v>0</v>
          </cell>
          <cell r="P920">
            <v>0</v>
          </cell>
          <cell r="Q920">
            <v>0</v>
          </cell>
          <cell r="R920">
            <v>0</v>
          </cell>
          <cell r="S920">
            <v>0</v>
          </cell>
          <cell r="T920">
            <v>0</v>
          </cell>
          <cell r="U920">
            <v>1</v>
          </cell>
          <cell r="V920">
            <v>22</v>
          </cell>
          <cell r="W920">
            <v>10</v>
          </cell>
          <cell r="X920">
            <v>13</v>
          </cell>
          <cell r="Y920">
            <v>12</v>
          </cell>
          <cell r="Z920">
            <v>19</v>
          </cell>
          <cell r="AA920">
            <v>18</v>
          </cell>
          <cell r="AB920">
            <v>19</v>
          </cell>
          <cell r="AC920">
            <v>20</v>
          </cell>
          <cell r="AD920">
            <v>20</v>
          </cell>
          <cell r="AE920">
            <v>123</v>
          </cell>
        </row>
        <row r="921">
          <cell r="E921" t="str">
            <v>NJ Commercial Ethanol</v>
          </cell>
          <cell r="F921">
            <v>0</v>
          </cell>
          <cell r="G921">
            <v>0</v>
          </cell>
          <cell r="H921">
            <v>0</v>
          </cell>
          <cell r="I921">
            <v>0</v>
          </cell>
          <cell r="J921">
            <v>0</v>
          </cell>
          <cell r="K921">
            <v>1</v>
          </cell>
          <cell r="L921">
            <v>1</v>
          </cell>
          <cell r="M921">
            <v>1</v>
          </cell>
          <cell r="N921">
            <v>1</v>
          </cell>
          <cell r="O921">
            <v>1</v>
          </cell>
          <cell r="P921">
            <v>1</v>
          </cell>
          <cell r="Q921">
            <v>1</v>
          </cell>
          <cell r="R921">
            <v>0</v>
          </cell>
          <cell r="S921">
            <v>0</v>
          </cell>
          <cell r="T921">
            <v>0</v>
          </cell>
          <cell r="U921">
            <v>7</v>
          </cell>
          <cell r="V921">
            <v>17</v>
          </cell>
          <cell r="W921">
            <v>23</v>
          </cell>
          <cell r="X921">
            <v>20</v>
          </cell>
          <cell r="Y921">
            <v>22</v>
          </cell>
          <cell r="Z921">
            <v>25</v>
          </cell>
          <cell r="AA921">
            <v>23</v>
          </cell>
          <cell r="AB921">
            <v>23</v>
          </cell>
          <cell r="AC921">
            <v>26</v>
          </cell>
          <cell r="AD921">
            <v>54</v>
          </cell>
          <cell r="AE921">
            <v>778</v>
          </cell>
        </row>
        <row r="922">
          <cell r="E922" t="str">
            <v>NM Commercial Ethanol</v>
          </cell>
          <cell r="F922">
            <v>9</v>
          </cell>
          <cell r="G922">
            <v>7</v>
          </cell>
          <cell r="H922">
            <v>5</v>
          </cell>
          <cell r="I922">
            <v>0</v>
          </cell>
          <cell r="J922">
            <v>0</v>
          </cell>
          <cell r="K922">
            <v>1</v>
          </cell>
          <cell r="L922">
            <v>1</v>
          </cell>
          <cell r="M922">
            <v>1</v>
          </cell>
          <cell r="N922">
            <v>2</v>
          </cell>
          <cell r="O922">
            <v>2</v>
          </cell>
          <cell r="P922">
            <v>2</v>
          </cell>
          <cell r="Q922">
            <v>1</v>
          </cell>
          <cell r="R922">
            <v>10</v>
          </cell>
          <cell r="S922">
            <v>12</v>
          </cell>
          <cell r="T922">
            <v>2</v>
          </cell>
          <cell r="U922">
            <v>1</v>
          </cell>
          <cell r="V922">
            <v>1</v>
          </cell>
          <cell r="W922">
            <v>1</v>
          </cell>
          <cell r="X922">
            <v>3</v>
          </cell>
          <cell r="Y922">
            <v>4</v>
          </cell>
          <cell r="Z922">
            <v>7</v>
          </cell>
          <cell r="AA922">
            <v>8</v>
          </cell>
          <cell r="AB922">
            <v>8</v>
          </cell>
          <cell r="AC922">
            <v>7</v>
          </cell>
          <cell r="AD922">
            <v>6</v>
          </cell>
          <cell r="AE922">
            <v>137</v>
          </cell>
        </row>
        <row r="923">
          <cell r="E923" t="str">
            <v>NV Commercial Ethanol</v>
          </cell>
          <cell r="F923">
            <v>2</v>
          </cell>
          <cell r="G923">
            <v>3</v>
          </cell>
          <cell r="H923">
            <v>3</v>
          </cell>
          <cell r="I923">
            <v>1</v>
          </cell>
          <cell r="J923">
            <v>0</v>
          </cell>
          <cell r="K923">
            <v>1</v>
          </cell>
          <cell r="L923">
            <v>0</v>
          </cell>
          <cell r="M923">
            <v>0</v>
          </cell>
          <cell r="N923">
            <v>1</v>
          </cell>
          <cell r="O923">
            <v>1</v>
          </cell>
          <cell r="P923">
            <v>1</v>
          </cell>
          <cell r="Q923">
            <v>2</v>
          </cell>
          <cell r="R923">
            <v>2</v>
          </cell>
          <cell r="S923">
            <v>2</v>
          </cell>
          <cell r="T923">
            <v>2</v>
          </cell>
          <cell r="U923">
            <v>2</v>
          </cell>
          <cell r="V923">
            <v>2</v>
          </cell>
          <cell r="W923">
            <v>3</v>
          </cell>
          <cell r="X923">
            <v>7</v>
          </cell>
          <cell r="Y923">
            <v>5</v>
          </cell>
          <cell r="Z923">
            <v>5</v>
          </cell>
          <cell r="AA923">
            <v>5</v>
          </cell>
          <cell r="AB923">
            <v>5</v>
          </cell>
          <cell r="AC923">
            <v>8</v>
          </cell>
          <cell r="AD923">
            <v>5</v>
          </cell>
          <cell r="AE923">
            <v>301</v>
          </cell>
        </row>
        <row r="924">
          <cell r="E924" t="str">
            <v>NY Commercial Ethanol</v>
          </cell>
          <cell r="F924">
            <v>0</v>
          </cell>
          <cell r="G924">
            <v>0</v>
          </cell>
          <cell r="H924">
            <v>0</v>
          </cell>
          <cell r="I924">
            <v>0</v>
          </cell>
          <cell r="J924">
            <v>1</v>
          </cell>
          <cell r="K924">
            <v>4</v>
          </cell>
          <cell r="L924">
            <v>3</v>
          </cell>
          <cell r="M924">
            <v>3</v>
          </cell>
          <cell r="N924">
            <v>2</v>
          </cell>
          <cell r="O924">
            <v>2</v>
          </cell>
          <cell r="P924">
            <v>2</v>
          </cell>
          <cell r="Q924">
            <v>1</v>
          </cell>
          <cell r="R924">
            <v>2</v>
          </cell>
          <cell r="S924">
            <v>4</v>
          </cell>
          <cell r="T924">
            <v>35</v>
          </cell>
          <cell r="U924">
            <v>14</v>
          </cell>
          <cell r="V924">
            <v>43</v>
          </cell>
          <cell r="W924">
            <v>50</v>
          </cell>
          <cell r="X924">
            <v>53</v>
          </cell>
          <cell r="Y924">
            <v>65</v>
          </cell>
          <cell r="Z924">
            <v>61</v>
          </cell>
          <cell r="AA924">
            <v>63</v>
          </cell>
          <cell r="AB924">
            <v>60</v>
          </cell>
          <cell r="AC924">
            <v>66</v>
          </cell>
          <cell r="AD924">
            <v>67</v>
          </cell>
          <cell r="AE924">
            <v>1067</v>
          </cell>
        </row>
        <row r="925">
          <cell r="E925" t="str">
            <v>OH Commercial Ethanol</v>
          </cell>
          <cell r="F925">
            <v>84</v>
          </cell>
          <cell r="G925">
            <v>78</v>
          </cell>
          <cell r="H925">
            <v>71</v>
          </cell>
          <cell r="I925">
            <v>56</v>
          </cell>
          <cell r="J925">
            <v>75</v>
          </cell>
          <cell r="K925">
            <v>67</v>
          </cell>
          <cell r="L925">
            <v>22</v>
          </cell>
          <cell r="M925">
            <v>211</v>
          </cell>
          <cell r="N925">
            <v>116</v>
          </cell>
          <cell r="O925">
            <v>28</v>
          </cell>
          <cell r="P925">
            <v>85</v>
          </cell>
          <cell r="Q925">
            <v>30</v>
          </cell>
          <cell r="R925">
            <v>55</v>
          </cell>
          <cell r="S925">
            <v>27</v>
          </cell>
          <cell r="T925">
            <v>23</v>
          </cell>
          <cell r="U925">
            <v>42</v>
          </cell>
          <cell r="V925">
            <v>75</v>
          </cell>
          <cell r="W925">
            <v>95</v>
          </cell>
          <cell r="X925">
            <v>111</v>
          </cell>
          <cell r="Y925">
            <v>105</v>
          </cell>
          <cell r="Z925">
            <v>86</v>
          </cell>
          <cell r="AA925">
            <v>32</v>
          </cell>
          <cell r="AB925">
            <v>34</v>
          </cell>
          <cell r="AC925">
            <v>36</v>
          </cell>
          <cell r="AD925">
            <v>34</v>
          </cell>
          <cell r="AE925">
            <v>993</v>
          </cell>
        </row>
        <row r="926">
          <cell r="E926" t="str">
            <v>OK Commercial Ethanol</v>
          </cell>
          <cell r="F926">
            <v>0</v>
          </cell>
          <cell r="G926">
            <v>0</v>
          </cell>
          <cell r="H926">
            <v>0</v>
          </cell>
          <cell r="I926">
            <v>0</v>
          </cell>
          <cell r="J926">
            <v>0</v>
          </cell>
          <cell r="K926">
            <v>0</v>
          </cell>
          <cell r="L926">
            <v>0</v>
          </cell>
          <cell r="M926">
            <v>0</v>
          </cell>
          <cell r="N926">
            <v>0</v>
          </cell>
          <cell r="O926">
            <v>0</v>
          </cell>
          <cell r="P926">
            <v>0</v>
          </cell>
          <cell r="Q926">
            <v>0</v>
          </cell>
          <cell r="R926">
            <v>0</v>
          </cell>
          <cell r="S926">
            <v>0</v>
          </cell>
          <cell r="T926">
            <v>0</v>
          </cell>
          <cell r="U926">
            <v>11</v>
          </cell>
          <cell r="V926">
            <v>10</v>
          </cell>
          <cell r="W926">
            <v>34</v>
          </cell>
          <cell r="X926">
            <v>58</v>
          </cell>
          <cell r="Y926">
            <v>47</v>
          </cell>
          <cell r="Z926">
            <v>44</v>
          </cell>
          <cell r="AA926">
            <v>43</v>
          </cell>
          <cell r="AB926">
            <v>46</v>
          </cell>
          <cell r="AC926">
            <v>49</v>
          </cell>
          <cell r="AD926">
            <v>49</v>
          </cell>
          <cell r="AE926">
            <v>317</v>
          </cell>
        </row>
        <row r="927">
          <cell r="E927" t="str">
            <v>OR Commercial Ethanol</v>
          </cell>
          <cell r="F927">
            <v>0</v>
          </cell>
          <cell r="G927">
            <v>0</v>
          </cell>
          <cell r="H927">
            <v>9</v>
          </cell>
          <cell r="I927">
            <v>3</v>
          </cell>
          <cell r="J927">
            <v>0</v>
          </cell>
          <cell r="K927">
            <v>0</v>
          </cell>
          <cell r="L927">
            <v>0</v>
          </cell>
          <cell r="M927">
            <v>0</v>
          </cell>
          <cell r="N927">
            <v>1</v>
          </cell>
          <cell r="O927">
            <v>1</v>
          </cell>
          <cell r="P927">
            <v>1</v>
          </cell>
          <cell r="Q927">
            <v>1</v>
          </cell>
          <cell r="R927">
            <v>2</v>
          </cell>
          <cell r="S927">
            <v>2</v>
          </cell>
          <cell r="T927">
            <v>2</v>
          </cell>
          <cell r="U927">
            <v>3</v>
          </cell>
          <cell r="V927">
            <v>7</v>
          </cell>
          <cell r="W927">
            <v>5</v>
          </cell>
          <cell r="X927">
            <v>9</v>
          </cell>
          <cell r="Y927">
            <v>10</v>
          </cell>
          <cell r="Z927">
            <v>9</v>
          </cell>
          <cell r="AA927">
            <v>9</v>
          </cell>
          <cell r="AB927">
            <v>9</v>
          </cell>
          <cell r="AC927">
            <v>9</v>
          </cell>
          <cell r="AD927">
            <v>10</v>
          </cell>
          <cell r="AE927">
            <v>320</v>
          </cell>
        </row>
        <row r="928">
          <cell r="E928" t="str">
            <v>PA Commercial Ethanol</v>
          </cell>
          <cell r="F928">
            <v>0</v>
          </cell>
          <cell r="G928">
            <v>0</v>
          </cell>
          <cell r="H928">
            <v>0</v>
          </cell>
          <cell r="I928">
            <v>1</v>
          </cell>
          <cell r="J928">
            <v>2</v>
          </cell>
          <cell r="K928">
            <v>5</v>
          </cell>
          <cell r="L928">
            <v>3</v>
          </cell>
          <cell r="M928">
            <v>12</v>
          </cell>
          <cell r="N928">
            <v>9</v>
          </cell>
          <cell r="O928">
            <v>2</v>
          </cell>
          <cell r="P928">
            <v>1</v>
          </cell>
          <cell r="Q928">
            <v>1</v>
          </cell>
          <cell r="R928">
            <v>1</v>
          </cell>
          <cell r="S928">
            <v>1</v>
          </cell>
          <cell r="T928">
            <v>7</v>
          </cell>
          <cell r="U928">
            <v>3</v>
          </cell>
          <cell r="V928">
            <v>8</v>
          </cell>
          <cell r="W928">
            <v>10</v>
          </cell>
          <cell r="X928">
            <v>23</v>
          </cell>
          <cell r="Y928">
            <v>28</v>
          </cell>
          <cell r="Z928">
            <v>29</v>
          </cell>
          <cell r="AA928">
            <v>30</v>
          </cell>
          <cell r="AB928">
            <v>30</v>
          </cell>
          <cell r="AC928">
            <v>31</v>
          </cell>
          <cell r="AD928">
            <v>30</v>
          </cell>
          <cell r="AE928">
            <v>921</v>
          </cell>
        </row>
        <row r="929">
          <cell r="E929" t="str">
            <v>RI Commercial Ethanol</v>
          </cell>
          <cell r="F929">
            <v>0</v>
          </cell>
          <cell r="G929">
            <v>0</v>
          </cell>
          <cell r="H929">
            <v>0</v>
          </cell>
          <cell r="I929">
            <v>0</v>
          </cell>
          <cell r="J929">
            <v>0</v>
          </cell>
          <cell r="K929">
            <v>0</v>
          </cell>
          <cell r="L929">
            <v>0</v>
          </cell>
          <cell r="M929">
            <v>0</v>
          </cell>
          <cell r="N929">
            <v>0</v>
          </cell>
          <cell r="O929">
            <v>0</v>
          </cell>
          <cell r="P929">
            <v>0</v>
          </cell>
          <cell r="Q929">
            <v>0</v>
          </cell>
          <cell r="R929">
            <v>0</v>
          </cell>
          <cell r="S929">
            <v>0</v>
          </cell>
          <cell r="T929">
            <v>1</v>
          </cell>
          <cell r="U929">
            <v>1</v>
          </cell>
          <cell r="V929">
            <v>3</v>
          </cell>
          <cell r="W929">
            <v>4</v>
          </cell>
          <cell r="X929">
            <v>3</v>
          </cell>
          <cell r="Y929">
            <v>4</v>
          </cell>
          <cell r="Z929">
            <v>4</v>
          </cell>
          <cell r="AA929">
            <v>4</v>
          </cell>
          <cell r="AB929">
            <v>3</v>
          </cell>
          <cell r="AC929">
            <v>4</v>
          </cell>
          <cell r="AD929">
            <v>4</v>
          </cell>
          <cell r="AE929">
            <v>72</v>
          </cell>
        </row>
        <row r="930">
          <cell r="E930" t="str">
            <v>SC Commercial Ethanol</v>
          </cell>
          <cell r="F930">
            <v>3</v>
          </cell>
          <cell r="G930">
            <v>0</v>
          </cell>
          <cell r="H930">
            <v>0</v>
          </cell>
          <cell r="I930">
            <v>0</v>
          </cell>
          <cell r="J930">
            <v>0</v>
          </cell>
          <cell r="K930">
            <v>0</v>
          </cell>
          <cell r="L930">
            <v>0</v>
          </cell>
          <cell r="M930">
            <v>0</v>
          </cell>
          <cell r="N930">
            <v>0</v>
          </cell>
          <cell r="O930">
            <v>0</v>
          </cell>
          <cell r="P930">
            <v>0</v>
          </cell>
          <cell r="Q930">
            <v>0</v>
          </cell>
          <cell r="R930">
            <v>0</v>
          </cell>
          <cell r="S930">
            <v>0</v>
          </cell>
          <cell r="T930">
            <v>0</v>
          </cell>
          <cell r="U930">
            <v>1</v>
          </cell>
          <cell r="V930">
            <v>1</v>
          </cell>
          <cell r="W930">
            <v>2</v>
          </cell>
          <cell r="X930">
            <v>8</v>
          </cell>
          <cell r="Y930">
            <v>10</v>
          </cell>
          <cell r="Z930">
            <v>10</v>
          </cell>
          <cell r="AA930">
            <v>11</v>
          </cell>
          <cell r="AB930">
            <v>11</v>
          </cell>
          <cell r="AC930">
            <v>12</v>
          </cell>
          <cell r="AD930">
            <v>11</v>
          </cell>
          <cell r="AE930">
            <v>374</v>
          </cell>
        </row>
        <row r="931">
          <cell r="E931" t="str">
            <v>SD Commercial Ethanol</v>
          </cell>
          <cell r="F931">
            <v>4</v>
          </cell>
          <cell r="G931">
            <v>7</v>
          </cell>
          <cell r="H931">
            <v>9</v>
          </cell>
          <cell r="I931">
            <v>2</v>
          </cell>
          <cell r="J931">
            <v>2</v>
          </cell>
          <cell r="K931">
            <v>2</v>
          </cell>
          <cell r="L931">
            <v>1</v>
          </cell>
          <cell r="M931">
            <v>1</v>
          </cell>
          <cell r="N931">
            <v>2</v>
          </cell>
          <cell r="O931">
            <v>2</v>
          </cell>
          <cell r="P931">
            <v>2</v>
          </cell>
          <cell r="Q931">
            <v>5</v>
          </cell>
          <cell r="R931">
            <v>5</v>
          </cell>
          <cell r="S931">
            <v>2</v>
          </cell>
          <cell r="T931">
            <v>2</v>
          </cell>
          <cell r="U931">
            <v>3</v>
          </cell>
          <cell r="V931">
            <v>3</v>
          </cell>
          <cell r="W931">
            <v>3</v>
          </cell>
          <cell r="X931">
            <v>4</v>
          </cell>
          <cell r="Y931">
            <v>4</v>
          </cell>
          <cell r="Z931">
            <v>4</v>
          </cell>
          <cell r="AA931">
            <v>4</v>
          </cell>
          <cell r="AB931">
            <v>4</v>
          </cell>
          <cell r="AC931">
            <v>4</v>
          </cell>
          <cell r="AD931">
            <v>4</v>
          </cell>
          <cell r="AE931">
            <v>47</v>
          </cell>
        </row>
        <row r="932">
          <cell r="E932" t="str">
            <v>TN Commercial Ethanol</v>
          </cell>
          <cell r="F932">
            <v>16</v>
          </cell>
          <cell r="G932">
            <v>11</v>
          </cell>
          <cell r="H932">
            <v>11</v>
          </cell>
          <cell r="I932">
            <v>7</v>
          </cell>
          <cell r="J932">
            <v>2</v>
          </cell>
          <cell r="K932">
            <v>1</v>
          </cell>
          <cell r="L932">
            <v>0</v>
          </cell>
          <cell r="M932">
            <v>0</v>
          </cell>
          <cell r="N932">
            <v>0</v>
          </cell>
          <cell r="O932">
            <v>0</v>
          </cell>
          <cell r="P932">
            <v>0</v>
          </cell>
          <cell r="Q932">
            <v>0</v>
          </cell>
          <cell r="R932">
            <v>0</v>
          </cell>
          <cell r="S932">
            <v>0</v>
          </cell>
          <cell r="T932">
            <v>0</v>
          </cell>
          <cell r="U932">
            <v>9</v>
          </cell>
          <cell r="V932">
            <v>9</v>
          </cell>
          <cell r="W932">
            <v>12</v>
          </cell>
          <cell r="X932">
            <v>16</v>
          </cell>
          <cell r="Y932">
            <v>19</v>
          </cell>
          <cell r="Z932">
            <v>17</v>
          </cell>
          <cell r="AA932">
            <v>18</v>
          </cell>
          <cell r="AB932">
            <v>19</v>
          </cell>
          <cell r="AC932">
            <v>20</v>
          </cell>
          <cell r="AD932">
            <v>19</v>
          </cell>
          <cell r="AE932">
            <v>439</v>
          </cell>
        </row>
        <row r="933">
          <cell r="E933" t="str">
            <v>TX Commercial Ethanol</v>
          </cell>
          <cell r="F933">
            <v>23</v>
          </cell>
          <cell r="G933">
            <v>16</v>
          </cell>
          <cell r="H933">
            <v>16</v>
          </cell>
          <cell r="I933">
            <v>0</v>
          </cell>
          <cell r="J933">
            <v>1</v>
          </cell>
          <cell r="K933">
            <v>3</v>
          </cell>
          <cell r="L933">
            <v>1</v>
          </cell>
          <cell r="M933">
            <v>3</v>
          </cell>
          <cell r="N933">
            <v>4</v>
          </cell>
          <cell r="O933">
            <v>3</v>
          </cell>
          <cell r="P933">
            <v>4</v>
          </cell>
          <cell r="Q933">
            <v>4</v>
          </cell>
          <cell r="R933">
            <v>2</v>
          </cell>
          <cell r="S933">
            <v>1</v>
          </cell>
          <cell r="T933">
            <v>1</v>
          </cell>
          <cell r="U933">
            <v>1</v>
          </cell>
          <cell r="V933">
            <v>25</v>
          </cell>
          <cell r="W933">
            <v>69</v>
          </cell>
          <cell r="X933">
            <v>80</v>
          </cell>
          <cell r="Y933">
            <v>72</v>
          </cell>
          <cell r="Z933">
            <v>95</v>
          </cell>
          <cell r="AA933">
            <v>105</v>
          </cell>
          <cell r="AB933">
            <v>99</v>
          </cell>
          <cell r="AC933">
            <v>100</v>
          </cell>
          <cell r="AD933">
            <v>102</v>
          </cell>
          <cell r="AE933">
            <v>1709</v>
          </cell>
        </row>
        <row r="934">
          <cell r="E934" t="str">
            <v>US Commercial Ethanol</v>
          </cell>
          <cell r="F934">
            <v>506</v>
          </cell>
          <cell r="G934">
            <v>483</v>
          </cell>
          <cell r="H934">
            <v>480</v>
          </cell>
          <cell r="I934">
            <v>293</v>
          </cell>
          <cell r="J934">
            <v>218</v>
          </cell>
          <cell r="K934">
            <v>176</v>
          </cell>
          <cell r="L934">
            <v>206</v>
          </cell>
          <cell r="M934">
            <v>672</v>
          </cell>
          <cell r="N934">
            <v>618</v>
          </cell>
          <cell r="O934">
            <v>259</v>
          </cell>
          <cell r="P934">
            <v>402</v>
          </cell>
          <cell r="Q934">
            <v>420</v>
          </cell>
          <cell r="R934">
            <v>540</v>
          </cell>
          <cell r="S934">
            <v>1088</v>
          </cell>
          <cell r="T934">
            <v>903</v>
          </cell>
          <cell r="U934">
            <v>605</v>
          </cell>
          <cell r="V934">
            <v>1127</v>
          </cell>
          <cell r="W934">
            <v>1373</v>
          </cell>
          <cell r="X934">
            <v>2127</v>
          </cell>
          <cell r="Y934">
            <v>2819</v>
          </cell>
          <cell r="Z934">
            <v>3296</v>
          </cell>
          <cell r="AA934">
            <v>2895</v>
          </cell>
          <cell r="AB934">
            <v>2574</v>
          </cell>
          <cell r="AC934">
            <v>2658</v>
          </cell>
          <cell r="AD934">
            <v>3717</v>
          </cell>
          <cell r="AE934">
            <v>26211</v>
          </cell>
        </row>
        <row r="935">
          <cell r="E935" t="str">
            <v>UT Commercial Ethanol</v>
          </cell>
          <cell r="F935">
            <v>0</v>
          </cell>
          <cell r="G935">
            <v>0</v>
          </cell>
          <cell r="H935">
            <v>0</v>
          </cell>
          <cell r="I935">
            <v>0</v>
          </cell>
          <cell r="J935">
            <v>0</v>
          </cell>
          <cell r="K935">
            <v>0</v>
          </cell>
          <cell r="L935">
            <v>0</v>
          </cell>
          <cell r="M935">
            <v>0</v>
          </cell>
          <cell r="N935">
            <v>1</v>
          </cell>
          <cell r="O935">
            <v>1</v>
          </cell>
          <cell r="P935">
            <v>1</v>
          </cell>
          <cell r="Q935">
            <v>1</v>
          </cell>
          <cell r="R935">
            <v>0</v>
          </cell>
          <cell r="S935">
            <v>0</v>
          </cell>
          <cell r="T935">
            <v>0</v>
          </cell>
          <cell r="U935">
            <v>2</v>
          </cell>
          <cell r="V935">
            <v>2</v>
          </cell>
          <cell r="W935">
            <v>3</v>
          </cell>
          <cell r="X935">
            <v>4</v>
          </cell>
          <cell r="Y935">
            <v>4</v>
          </cell>
          <cell r="Z935">
            <v>5</v>
          </cell>
          <cell r="AA935">
            <v>7</v>
          </cell>
          <cell r="AB935">
            <v>7</v>
          </cell>
          <cell r="AC935">
            <v>8</v>
          </cell>
          <cell r="AD935">
            <v>7</v>
          </cell>
          <cell r="AE935">
            <v>139</v>
          </cell>
        </row>
        <row r="936">
          <cell r="E936" t="str">
            <v>VA Commercial Ethanol</v>
          </cell>
          <cell r="F936">
            <v>9</v>
          </cell>
          <cell r="G936">
            <v>6</v>
          </cell>
          <cell r="H936">
            <v>5</v>
          </cell>
          <cell r="I936">
            <v>0</v>
          </cell>
          <cell r="J936">
            <v>2</v>
          </cell>
          <cell r="K936">
            <v>0</v>
          </cell>
          <cell r="L936">
            <v>5</v>
          </cell>
          <cell r="M936">
            <v>4</v>
          </cell>
          <cell r="N936">
            <v>5</v>
          </cell>
          <cell r="O936">
            <v>5</v>
          </cell>
          <cell r="P936">
            <v>4</v>
          </cell>
          <cell r="Q936">
            <v>4</v>
          </cell>
          <cell r="R936">
            <v>7</v>
          </cell>
          <cell r="S936">
            <v>9</v>
          </cell>
          <cell r="T936">
            <v>9</v>
          </cell>
          <cell r="U936">
            <v>7</v>
          </cell>
          <cell r="V936">
            <v>15</v>
          </cell>
          <cell r="W936">
            <v>22</v>
          </cell>
          <cell r="X936">
            <v>25</v>
          </cell>
          <cell r="Y936">
            <v>31</v>
          </cell>
          <cell r="Z936">
            <v>27</v>
          </cell>
          <cell r="AA936">
            <v>36</v>
          </cell>
          <cell r="AB936">
            <v>33</v>
          </cell>
          <cell r="AC936">
            <v>32</v>
          </cell>
          <cell r="AD936">
            <v>35</v>
          </cell>
          <cell r="AE936">
            <v>766</v>
          </cell>
        </row>
        <row r="937">
          <cell r="E937" t="str">
            <v>VT Commercial Ethanol</v>
          </cell>
          <cell r="F937">
            <v>0</v>
          </cell>
          <cell r="G937">
            <v>0</v>
          </cell>
          <cell r="H937">
            <v>0</v>
          </cell>
          <cell r="I937">
            <v>0</v>
          </cell>
          <cell r="J937">
            <v>0</v>
          </cell>
          <cell r="K937">
            <v>0</v>
          </cell>
          <cell r="L937">
            <v>0</v>
          </cell>
          <cell r="M937">
            <v>0</v>
          </cell>
          <cell r="N937">
            <v>0</v>
          </cell>
          <cell r="O937">
            <v>0</v>
          </cell>
          <cell r="P937">
            <v>0</v>
          </cell>
          <cell r="Q937">
            <v>0</v>
          </cell>
          <cell r="R937">
            <v>0</v>
          </cell>
          <cell r="S937">
            <v>0</v>
          </cell>
          <cell r="T937">
            <v>0</v>
          </cell>
          <cell r="U937">
            <v>0</v>
          </cell>
          <cell r="V937">
            <v>0</v>
          </cell>
          <cell r="W937">
            <v>0</v>
          </cell>
          <cell r="X937">
            <v>2</v>
          </cell>
          <cell r="Y937">
            <v>2</v>
          </cell>
          <cell r="Z937">
            <v>2</v>
          </cell>
          <cell r="AA937">
            <v>2</v>
          </cell>
          <cell r="AB937">
            <v>2</v>
          </cell>
          <cell r="AC937">
            <v>2</v>
          </cell>
          <cell r="AD937">
            <v>2</v>
          </cell>
          <cell r="AE937">
            <v>42</v>
          </cell>
        </row>
        <row r="938">
          <cell r="E938" t="str">
            <v>WA Commercial Ethanol</v>
          </cell>
          <cell r="F938">
            <v>4</v>
          </cell>
          <cell r="G938">
            <v>3</v>
          </cell>
          <cell r="H938">
            <v>9</v>
          </cell>
          <cell r="I938">
            <v>6</v>
          </cell>
          <cell r="J938">
            <v>7</v>
          </cell>
          <cell r="K938">
            <v>3</v>
          </cell>
          <cell r="L938">
            <v>1</v>
          </cell>
          <cell r="M938">
            <v>2</v>
          </cell>
          <cell r="N938">
            <v>3</v>
          </cell>
          <cell r="O938">
            <v>12</v>
          </cell>
          <cell r="P938">
            <v>12</v>
          </cell>
          <cell r="Q938">
            <v>5</v>
          </cell>
          <cell r="R938">
            <v>17</v>
          </cell>
          <cell r="S938">
            <v>7</v>
          </cell>
          <cell r="T938">
            <v>2</v>
          </cell>
          <cell r="U938">
            <v>15</v>
          </cell>
          <cell r="V938">
            <v>17</v>
          </cell>
          <cell r="W938">
            <v>26</v>
          </cell>
          <cell r="X938">
            <v>45</v>
          </cell>
          <cell r="Y938">
            <v>44</v>
          </cell>
          <cell r="Z938">
            <v>27</v>
          </cell>
          <cell r="AA938">
            <v>30</v>
          </cell>
          <cell r="AB938">
            <v>40</v>
          </cell>
          <cell r="AC938">
            <v>47</v>
          </cell>
          <cell r="AD938">
            <v>43</v>
          </cell>
          <cell r="AE938">
            <v>573</v>
          </cell>
        </row>
        <row r="939">
          <cell r="E939" t="str">
            <v>WI Commercial Ethanol</v>
          </cell>
          <cell r="F939">
            <v>4</v>
          </cell>
          <cell r="G939">
            <v>8</v>
          </cell>
          <cell r="H939">
            <v>6</v>
          </cell>
          <cell r="I939">
            <v>1</v>
          </cell>
          <cell r="J939">
            <v>2</v>
          </cell>
          <cell r="K939">
            <v>3</v>
          </cell>
          <cell r="L939">
            <v>7</v>
          </cell>
          <cell r="M939">
            <v>5</v>
          </cell>
          <cell r="N939">
            <v>3</v>
          </cell>
          <cell r="O939">
            <v>3</v>
          </cell>
          <cell r="P939">
            <v>4</v>
          </cell>
          <cell r="Q939">
            <v>9</v>
          </cell>
          <cell r="R939">
            <v>15</v>
          </cell>
          <cell r="S939">
            <v>12</v>
          </cell>
          <cell r="T939">
            <v>12</v>
          </cell>
          <cell r="U939">
            <v>20</v>
          </cell>
          <cell r="V939">
            <v>12</v>
          </cell>
          <cell r="W939">
            <v>14</v>
          </cell>
          <cell r="X939">
            <v>18</v>
          </cell>
          <cell r="Y939">
            <v>18</v>
          </cell>
          <cell r="Z939">
            <v>20</v>
          </cell>
          <cell r="AA939">
            <v>19</v>
          </cell>
          <cell r="AB939">
            <v>19</v>
          </cell>
          <cell r="AC939">
            <v>20</v>
          </cell>
          <cell r="AD939">
            <v>19</v>
          </cell>
          <cell r="AE939">
            <v>417</v>
          </cell>
        </row>
        <row r="940">
          <cell r="E940" t="str">
            <v>WV Commercial Ethanol</v>
          </cell>
          <cell r="F940">
            <v>0</v>
          </cell>
          <cell r="G940">
            <v>0</v>
          </cell>
          <cell r="H940">
            <v>4</v>
          </cell>
          <cell r="I940">
            <v>0</v>
          </cell>
          <cell r="J940">
            <v>0</v>
          </cell>
          <cell r="K940">
            <v>0</v>
          </cell>
          <cell r="L940">
            <v>0</v>
          </cell>
          <cell r="M940">
            <v>0</v>
          </cell>
          <cell r="N940">
            <v>0</v>
          </cell>
          <cell r="O940">
            <v>0</v>
          </cell>
          <cell r="P940">
            <v>0</v>
          </cell>
          <cell r="Q940">
            <v>0</v>
          </cell>
          <cell r="R940">
            <v>1</v>
          </cell>
          <cell r="S940">
            <v>1</v>
          </cell>
          <cell r="T940">
            <v>2</v>
          </cell>
          <cell r="U940">
            <v>1</v>
          </cell>
          <cell r="V940">
            <v>1</v>
          </cell>
          <cell r="W940">
            <v>1</v>
          </cell>
          <cell r="X940">
            <v>7</v>
          </cell>
          <cell r="Y940">
            <v>8</v>
          </cell>
          <cell r="Z940">
            <v>8</v>
          </cell>
          <cell r="AA940">
            <v>9</v>
          </cell>
          <cell r="AB940">
            <v>8</v>
          </cell>
          <cell r="AC940">
            <v>9</v>
          </cell>
          <cell r="AD940">
            <v>8</v>
          </cell>
          <cell r="AE940">
            <v>116</v>
          </cell>
        </row>
        <row r="941">
          <cell r="E941" t="str">
            <v>WY Commercial Ethanol</v>
          </cell>
          <cell r="F941">
            <v>1</v>
          </cell>
          <cell r="G941">
            <v>3</v>
          </cell>
          <cell r="H941">
            <v>5</v>
          </cell>
          <cell r="I941">
            <v>1</v>
          </cell>
          <cell r="J941">
            <v>1</v>
          </cell>
          <cell r="K941">
            <v>0</v>
          </cell>
          <cell r="L941">
            <v>1</v>
          </cell>
          <cell r="M941">
            <v>0</v>
          </cell>
          <cell r="N941">
            <v>0</v>
          </cell>
          <cell r="O941">
            <v>0</v>
          </cell>
          <cell r="P941">
            <v>0</v>
          </cell>
          <cell r="Q941">
            <v>0</v>
          </cell>
          <cell r="R941">
            <v>0</v>
          </cell>
          <cell r="S941">
            <v>0</v>
          </cell>
          <cell r="T941">
            <v>0</v>
          </cell>
          <cell r="U941">
            <v>21</v>
          </cell>
          <cell r="V941">
            <v>23</v>
          </cell>
          <cell r="W941">
            <v>49</v>
          </cell>
          <cell r="X941">
            <v>50</v>
          </cell>
          <cell r="Y941">
            <v>51</v>
          </cell>
          <cell r="Z941">
            <v>58</v>
          </cell>
          <cell r="AA941">
            <v>159</v>
          </cell>
          <cell r="AB941">
            <v>101</v>
          </cell>
          <cell r="AC941">
            <v>112</v>
          </cell>
          <cell r="AD941">
            <v>90</v>
          </cell>
          <cell r="AE941">
            <v>151</v>
          </cell>
        </row>
        <row r="942">
          <cell r="E942" t="str">
            <v>AK Industrial Ethanol</v>
          </cell>
          <cell r="F942">
            <v>0</v>
          </cell>
          <cell r="G942">
            <v>0</v>
          </cell>
          <cell r="H942">
            <v>0</v>
          </cell>
          <cell r="I942">
            <v>0</v>
          </cell>
          <cell r="J942">
            <v>0</v>
          </cell>
          <cell r="K942">
            <v>6</v>
          </cell>
          <cell r="L942">
            <v>7</v>
          </cell>
          <cell r="M942">
            <v>5</v>
          </cell>
          <cell r="N942">
            <v>4</v>
          </cell>
          <cell r="O942">
            <v>2</v>
          </cell>
          <cell r="P942">
            <v>1</v>
          </cell>
          <cell r="Q942">
            <v>6</v>
          </cell>
          <cell r="R942">
            <v>5</v>
          </cell>
          <cell r="S942">
            <v>4</v>
          </cell>
          <cell r="T942">
            <v>7</v>
          </cell>
          <cell r="U942">
            <v>12</v>
          </cell>
          <cell r="V942">
            <v>12</v>
          </cell>
          <cell r="W942">
            <v>9</v>
          </cell>
          <cell r="X942">
            <v>19</v>
          </cell>
          <cell r="Y942">
            <v>20</v>
          </cell>
          <cell r="Z942">
            <v>56</v>
          </cell>
          <cell r="AA942">
            <v>56</v>
          </cell>
          <cell r="AB942">
            <v>60</v>
          </cell>
          <cell r="AC942">
            <v>64</v>
          </cell>
          <cell r="AD942">
            <v>39</v>
          </cell>
          <cell r="AE942">
            <v>35</v>
          </cell>
        </row>
        <row r="943">
          <cell r="E943" t="str">
            <v>AL Industrial Ethanol</v>
          </cell>
          <cell r="F943">
            <v>15</v>
          </cell>
          <cell r="G943">
            <v>13</v>
          </cell>
          <cell r="H943">
            <v>22</v>
          </cell>
          <cell r="I943">
            <v>15</v>
          </cell>
          <cell r="J943">
            <v>18</v>
          </cell>
          <cell r="K943">
            <v>24</v>
          </cell>
          <cell r="L943">
            <v>4</v>
          </cell>
          <cell r="M943">
            <v>4</v>
          </cell>
          <cell r="N943">
            <v>3</v>
          </cell>
          <cell r="O943">
            <v>0</v>
          </cell>
          <cell r="P943">
            <v>0</v>
          </cell>
          <cell r="Q943">
            <v>22</v>
          </cell>
          <cell r="R943">
            <v>15</v>
          </cell>
          <cell r="S943">
            <v>24</v>
          </cell>
          <cell r="T943">
            <v>52</v>
          </cell>
          <cell r="U943">
            <v>3</v>
          </cell>
          <cell r="V943">
            <v>3</v>
          </cell>
          <cell r="W943">
            <v>8</v>
          </cell>
          <cell r="X943">
            <v>61</v>
          </cell>
          <cell r="Y943">
            <v>145</v>
          </cell>
          <cell r="Z943">
            <v>241</v>
          </cell>
          <cell r="AA943">
            <v>228</v>
          </cell>
          <cell r="AB943">
            <v>170</v>
          </cell>
          <cell r="AC943">
            <v>181</v>
          </cell>
          <cell r="AD943">
            <v>188</v>
          </cell>
          <cell r="AE943">
            <v>305</v>
          </cell>
        </row>
        <row r="944">
          <cell r="E944" t="str">
            <v>AR Industrial Ethanol</v>
          </cell>
          <cell r="F944">
            <v>7</v>
          </cell>
          <cell r="G944">
            <v>5</v>
          </cell>
          <cell r="H944">
            <v>3</v>
          </cell>
          <cell r="I944">
            <v>2</v>
          </cell>
          <cell r="J944">
            <v>0</v>
          </cell>
          <cell r="K944">
            <v>0</v>
          </cell>
          <cell r="L944">
            <v>0</v>
          </cell>
          <cell r="M944">
            <v>0</v>
          </cell>
          <cell r="N944">
            <v>0</v>
          </cell>
          <cell r="O944">
            <v>0</v>
          </cell>
          <cell r="P944">
            <v>0</v>
          </cell>
          <cell r="Q944">
            <v>0</v>
          </cell>
          <cell r="R944">
            <v>0</v>
          </cell>
          <cell r="S944">
            <v>0</v>
          </cell>
          <cell r="T944">
            <v>0</v>
          </cell>
          <cell r="U944">
            <v>3</v>
          </cell>
          <cell r="V944">
            <v>3</v>
          </cell>
          <cell r="W944">
            <v>8</v>
          </cell>
          <cell r="X944">
            <v>46</v>
          </cell>
          <cell r="Y944">
            <v>118</v>
          </cell>
          <cell r="Z944">
            <v>277</v>
          </cell>
          <cell r="AA944">
            <v>274</v>
          </cell>
          <cell r="AB944">
            <v>244</v>
          </cell>
          <cell r="AC944">
            <v>271</v>
          </cell>
          <cell r="AD944">
            <v>235</v>
          </cell>
          <cell r="AE944">
            <v>260</v>
          </cell>
        </row>
        <row r="945">
          <cell r="E945" t="str">
            <v>AZ Industrial Ethanol</v>
          </cell>
          <cell r="F945">
            <v>0</v>
          </cell>
          <cell r="G945">
            <v>0</v>
          </cell>
          <cell r="H945">
            <v>0</v>
          </cell>
          <cell r="I945">
            <v>2</v>
          </cell>
          <cell r="J945">
            <v>6</v>
          </cell>
          <cell r="K945">
            <v>20</v>
          </cell>
          <cell r="L945">
            <v>17</v>
          </cell>
          <cell r="M945">
            <v>18</v>
          </cell>
          <cell r="N945">
            <v>13</v>
          </cell>
          <cell r="O945">
            <v>8</v>
          </cell>
          <cell r="P945">
            <v>9</v>
          </cell>
          <cell r="Q945">
            <v>31</v>
          </cell>
          <cell r="R945">
            <v>17</v>
          </cell>
          <cell r="S945">
            <v>18</v>
          </cell>
          <cell r="T945">
            <v>20</v>
          </cell>
          <cell r="U945">
            <v>213</v>
          </cell>
          <cell r="V945">
            <v>256</v>
          </cell>
          <cell r="W945">
            <v>249</v>
          </cell>
          <cell r="X945">
            <v>311</v>
          </cell>
          <cell r="Y945">
            <v>306</v>
          </cell>
          <cell r="Z945">
            <v>273</v>
          </cell>
          <cell r="AA945">
            <v>281</v>
          </cell>
          <cell r="AB945">
            <v>294</v>
          </cell>
          <cell r="AC945">
            <v>312</v>
          </cell>
          <cell r="AD945">
            <v>321</v>
          </cell>
          <cell r="AE945">
            <v>615</v>
          </cell>
        </row>
        <row r="946">
          <cell r="E946" t="str">
            <v>CA Industrial Ethanol</v>
          </cell>
          <cell r="F946">
            <v>41</v>
          </cell>
          <cell r="G946">
            <v>54</v>
          </cell>
          <cell r="H946">
            <v>6</v>
          </cell>
          <cell r="I946">
            <v>17</v>
          </cell>
          <cell r="J946">
            <v>25</v>
          </cell>
          <cell r="K946">
            <v>80</v>
          </cell>
          <cell r="L946">
            <v>64</v>
          </cell>
          <cell r="M946">
            <v>67</v>
          </cell>
          <cell r="N946">
            <v>55</v>
          </cell>
          <cell r="O946">
            <v>28</v>
          </cell>
          <cell r="P946">
            <v>32</v>
          </cell>
          <cell r="Q946">
            <v>98</v>
          </cell>
          <cell r="R946">
            <v>117</v>
          </cell>
          <cell r="S946">
            <v>681</v>
          </cell>
          <cell r="T946">
            <v>1098</v>
          </cell>
          <cell r="U946">
            <v>1113</v>
          </cell>
          <cell r="V946">
            <v>1121</v>
          </cell>
          <cell r="W946">
            <v>956</v>
          </cell>
          <cell r="X946">
            <v>896</v>
          </cell>
          <cell r="Y946">
            <v>857</v>
          </cell>
          <cell r="Z946">
            <v>2066</v>
          </cell>
          <cell r="AA946">
            <v>2031</v>
          </cell>
          <cell r="AB946">
            <v>2108</v>
          </cell>
          <cell r="AC946">
            <v>2232</v>
          </cell>
          <cell r="AD946">
            <v>1643</v>
          </cell>
          <cell r="AE946">
            <v>2155</v>
          </cell>
        </row>
        <row r="947">
          <cell r="E947" t="str">
            <v>CO Industrial Ethanol</v>
          </cell>
          <cell r="F947">
            <v>9</v>
          </cell>
          <cell r="G947">
            <v>12</v>
          </cell>
          <cell r="H947">
            <v>18</v>
          </cell>
          <cell r="I947">
            <v>28</v>
          </cell>
          <cell r="J947">
            <v>30</v>
          </cell>
          <cell r="K947">
            <v>41</v>
          </cell>
          <cell r="L947">
            <v>79</v>
          </cell>
          <cell r="M947">
            <v>82</v>
          </cell>
          <cell r="N947">
            <v>73</v>
          </cell>
          <cell r="O947">
            <v>53</v>
          </cell>
          <cell r="P947">
            <v>58</v>
          </cell>
          <cell r="Q947">
            <v>161</v>
          </cell>
          <cell r="R947">
            <v>152</v>
          </cell>
          <cell r="S947">
            <v>183</v>
          </cell>
          <cell r="T947">
            <v>186</v>
          </cell>
          <cell r="U947">
            <v>102</v>
          </cell>
          <cell r="V947">
            <v>95</v>
          </cell>
          <cell r="W947">
            <v>90</v>
          </cell>
          <cell r="X947">
            <v>94</v>
          </cell>
          <cell r="Y947">
            <v>107</v>
          </cell>
          <cell r="Z947">
            <v>192</v>
          </cell>
          <cell r="AA947">
            <v>247</v>
          </cell>
          <cell r="AB947">
            <v>244</v>
          </cell>
          <cell r="AC947">
            <v>250</v>
          </cell>
          <cell r="AD947">
            <v>213</v>
          </cell>
          <cell r="AE947">
            <v>404</v>
          </cell>
        </row>
        <row r="948">
          <cell r="E948" t="str">
            <v>CT Industrial Ethanol</v>
          </cell>
          <cell r="F948">
            <v>0</v>
          </cell>
          <cell r="G948">
            <v>1</v>
          </cell>
          <cell r="H948">
            <v>3</v>
          </cell>
          <cell r="I948">
            <v>3</v>
          </cell>
          <cell r="J948">
            <v>2</v>
          </cell>
          <cell r="K948">
            <v>1</v>
          </cell>
          <cell r="L948">
            <v>2</v>
          </cell>
          <cell r="M948">
            <v>2</v>
          </cell>
          <cell r="N948">
            <v>1</v>
          </cell>
          <cell r="O948">
            <v>2</v>
          </cell>
          <cell r="P948">
            <v>2</v>
          </cell>
          <cell r="Q948">
            <v>2</v>
          </cell>
          <cell r="R948">
            <v>4</v>
          </cell>
          <cell r="S948">
            <v>24</v>
          </cell>
          <cell r="T948">
            <v>186</v>
          </cell>
          <cell r="U948">
            <v>50</v>
          </cell>
          <cell r="V948">
            <v>153</v>
          </cell>
          <cell r="W948">
            <v>142</v>
          </cell>
          <cell r="X948">
            <v>103</v>
          </cell>
          <cell r="Y948">
            <v>118</v>
          </cell>
          <cell r="Z948">
            <v>182</v>
          </cell>
          <cell r="AA948">
            <v>172</v>
          </cell>
          <cell r="AB948">
            <v>169</v>
          </cell>
          <cell r="AC948">
            <v>176</v>
          </cell>
          <cell r="AD948">
            <v>135</v>
          </cell>
          <cell r="AE948">
            <v>134</v>
          </cell>
        </row>
        <row r="949">
          <cell r="E949" t="str">
            <v>DC Industrial Ethanol</v>
          </cell>
          <cell r="F949">
            <v>0</v>
          </cell>
          <cell r="G949">
            <v>0</v>
          </cell>
          <cell r="H949">
            <v>0</v>
          </cell>
          <cell r="I949">
            <v>0</v>
          </cell>
          <cell r="J949">
            <v>0</v>
          </cell>
          <cell r="K949">
            <v>0</v>
          </cell>
          <cell r="L949">
            <v>0</v>
          </cell>
          <cell r="M949">
            <v>0</v>
          </cell>
          <cell r="N949">
            <v>0</v>
          </cell>
          <cell r="O949">
            <v>0</v>
          </cell>
          <cell r="P949">
            <v>0</v>
          </cell>
          <cell r="Q949">
            <v>0</v>
          </cell>
          <cell r="R949">
            <v>0</v>
          </cell>
          <cell r="S949">
            <v>0</v>
          </cell>
          <cell r="T949">
            <v>0</v>
          </cell>
          <cell r="U949">
            <v>7</v>
          </cell>
          <cell r="V949">
            <v>20</v>
          </cell>
          <cell r="W949">
            <v>12</v>
          </cell>
          <cell r="X949">
            <v>13</v>
          </cell>
          <cell r="Y949">
            <v>13</v>
          </cell>
          <cell r="Z949">
            <v>12</v>
          </cell>
          <cell r="AA949">
            <v>12</v>
          </cell>
          <cell r="AB949">
            <v>12</v>
          </cell>
          <cell r="AC949">
            <v>12</v>
          </cell>
          <cell r="AD949">
            <v>16</v>
          </cell>
          <cell r="AE949">
            <v>13</v>
          </cell>
        </row>
        <row r="950">
          <cell r="E950" t="str">
            <v>DE Industrial Ethanol</v>
          </cell>
          <cell r="F950">
            <v>0</v>
          </cell>
          <cell r="G950">
            <v>0</v>
          </cell>
          <cell r="H950">
            <v>0</v>
          </cell>
          <cell r="I950">
            <v>0</v>
          </cell>
          <cell r="J950">
            <v>0</v>
          </cell>
          <cell r="K950">
            <v>0</v>
          </cell>
          <cell r="L950">
            <v>0</v>
          </cell>
          <cell r="M950">
            <v>0</v>
          </cell>
          <cell r="N950">
            <v>0</v>
          </cell>
          <cell r="O950">
            <v>0</v>
          </cell>
          <cell r="P950">
            <v>0</v>
          </cell>
          <cell r="Q950">
            <v>0</v>
          </cell>
          <cell r="R950">
            <v>0</v>
          </cell>
          <cell r="S950">
            <v>0</v>
          </cell>
          <cell r="T950">
            <v>0</v>
          </cell>
          <cell r="U950">
            <v>9</v>
          </cell>
          <cell r="V950">
            <v>29</v>
          </cell>
          <cell r="W950">
            <v>60</v>
          </cell>
          <cell r="X950">
            <v>38</v>
          </cell>
          <cell r="Y950">
            <v>39</v>
          </cell>
          <cell r="Z950">
            <v>62</v>
          </cell>
          <cell r="AA950">
            <v>61</v>
          </cell>
          <cell r="AB950">
            <v>57</v>
          </cell>
          <cell r="AC950">
            <v>61</v>
          </cell>
          <cell r="AD950">
            <v>59</v>
          </cell>
          <cell r="AE950">
            <v>50</v>
          </cell>
        </row>
        <row r="951">
          <cell r="E951" t="str">
            <v>FL Industrial Ethanol</v>
          </cell>
          <cell r="F951">
            <v>5</v>
          </cell>
          <cell r="G951">
            <v>5</v>
          </cell>
          <cell r="H951">
            <v>5</v>
          </cell>
          <cell r="I951">
            <v>3</v>
          </cell>
          <cell r="J951">
            <v>2</v>
          </cell>
          <cell r="K951">
            <v>1</v>
          </cell>
          <cell r="L951">
            <v>1</v>
          </cell>
          <cell r="M951">
            <v>1</v>
          </cell>
          <cell r="N951">
            <v>1</v>
          </cell>
          <cell r="O951">
            <v>1</v>
          </cell>
          <cell r="P951">
            <v>1</v>
          </cell>
          <cell r="Q951">
            <v>1</v>
          </cell>
          <cell r="R951">
            <v>0</v>
          </cell>
          <cell r="S951">
            <v>0</v>
          </cell>
          <cell r="T951">
            <v>0</v>
          </cell>
          <cell r="U951">
            <v>59</v>
          </cell>
          <cell r="V951">
            <v>86</v>
          </cell>
          <cell r="W951">
            <v>153</v>
          </cell>
          <cell r="X951">
            <v>816</v>
          </cell>
          <cell r="Y951">
            <v>973</v>
          </cell>
          <cell r="Z951">
            <v>617</v>
          </cell>
          <cell r="AA951">
            <v>603</v>
          </cell>
          <cell r="AB951">
            <v>661</v>
          </cell>
          <cell r="AC951">
            <v>677</v>
          </cell>
          <cell r="AD951">
            <v>691</v>
          </cell>
          <cell r="AE951">
            <v>1394</v>
          </cell>
        </row>
        <row r="952">
          <cell r="E952" t="str">
            <v>GA Industrial Ethanol</v>
          </cell>
          <cell r="F952">
            <v>11</v>
          </cell>
          <cell r="G952">
            <v>11</v>
          </cell>
          <cell r="H952">
            <v>3</v>
          </cell>
          <cell r="I952">
            <v>3</v>
          </cell>
          <cell r="J952">
            <v>1</v>
          </cell>
          <cell r="K952">
            <v>0</v>
          </cell>
          <cell r="L952">
            <v>0</v>
          </cell>
          <cell r="M952">
            <v>0</v>
          </cell>
          <cell r="N952">
            <v>0</v>
          </cell>
          <cell r="O952">
            <v>0</v>
          </cell>
          <cell r="P952">
            <v>0</v>
          </cell>
          <cell r="Q952">
            <v>0</v>
          </cell>
          <cell r="R952">
            <v>0</v>
          </cell>
          <cell r="S952">
            <v>0</v>
          </cell>
          <cell r="T952">
            <v>0</v>
          </cell>
          <cell r="U952">
            <v>53</v>
          </cell>
          <cell r="V952">
            <v>80</v>
          </cell>
          <cell r="W952">
            <v>75</v>
          </cell>
          <cell r="X952">
            <v>388</v>
          </cell>
          <cell r="Y952">
            <v>469</v>
          </cell>
          <cell r="Z952">
            <v>393</v>
          </cell>
          <cell r="AA952">
            <v>406</v>
          </cell>
          <cell r="AB952">
            <v>418</v>
          </cell>
          <cell r="AC952">
            <v>454</v>
          </cell>
          <cell r="AD952">
            <v>384</v>
          </cell>
          <cell r="AE952">
            <v>395</v>
          </cell>
        </row>
        <row r="953">
          <cell r="E953" t="str">
            <v>HI Industrial Ethanol</v>
          </cell>
          <cell r="F953">
            <v>0</v>
          </cell>
          <cell r="G953">
            <v>0</v>
          </cell>
          <cell r="H953">
            <v>0</v>
          </cell>
          <cell r="I953">
            <v>0</v>
          </cell>
          <cell r="J953">
            <v>0</v>
          </cell>
          <cell r="K953">
            <v>0</v>
          </cell>
          <cell r="L953">
            <v>0</v>
          </cell>
          <cell r="M953">
            <v>0</v>
          </cell>
          <cell r="N953">
            <v>0</v>
          </cell>
          <cell r="O953">
            <v>0</v>
          </cell>
          <cell r="P953">
            <v>0</v>
          </cell>
          <cell r="Q953">
            <v>0</v>
          </cell>
          <cell r="R953">
            <v>0</v>
          </cell>
          <cell r="S953">
            <v>0</v>
          </cell>
          <cell r="T953">
            <v>0</v>
          </cell>
          <cell r="U953">
            <v>14</v>
          </cell>
          <cell r="V953">
            <v>17</v>
          </cell>
          <cell r="W953">
            <v>37</v>
          </cell>
          <cell r="X953">
            <v>74</v>
          </cell>
          <cell r="Y953">
            <v>78</v>
          </cell>
          <cell r="Z953">
            <v>40</v>
          </cell>
          <cell r="AA953">
            <v>43</v>
          </cell>
          <cell r="AB953">
            <v>39</v>
          </cell>
          <cell r="AC953">
            <v>39</v>
          </cell>
          <cell r="AD953">
            <v>52</v>
          </cell>
          <cell r="AE953">
            <v>102</v>
          </cell>
        </row>
        <row r="954">
          <cell r="E954" t="str">
            <v>IA Industrial Ethanol</v>
          </cell>
          <cell r="F954">
            <v>104</v>
          </cell>
          <cell r="G954">
            <v>137</v>
          </cell>
          <cell r="H954">
            <v>157</v>
          </cell>
          <cell r="I954">
            <v>137</v>
          </cell>
          <cell r="J954">
            <v>210</v>
          </cell>
          <cell r="K954">
            <v>189</v>
          </cell>
          <cell r="L954">
            <v>124</v>
          </cell>
          <cell r="M954">
            <v>150</v>
          </cell>
          <cell r="N954">
            <v>147</v>
          </cell>
          <cell r="O954">
            <v>156</v>
          </cell>
          <cell r="P954">
            <v>164</v>
          </cell>
          <cell r="Q954">
            <v>264</v>
          </cell>
          <cell r="R954">
            <v>276</v>
          </cell>
          <cell r="S954">
            <v>307</v>
          </cell>
          <cell r="T954">
            <v>403</v>
          </cell>
          <cell r="U954">
            <v>117</v>
          </cell>
          <cell r="V954">
            <v>112</v>
          </cell>
          <cell r="W954">
            <v>158</v>
          </cell>
          <cell r="X954">
            <v>229</v>
          </cell>
          <cell r="Y954">
            <v>231</v>
          </cell>
          <cell r="Z954">
            <v>435</v>
          </cell>
          <cell r="AA954">
            <v>466</v>
          </cell>
          <cell r="AB954">
            <v>335</v>
          </cell>
          <cell r="AC954">
            <v>320</v>
          </cell>
          <cell r="AD954">
            <v>277</v>
          </cell>
          <cell r="AE954">
            <v>299</v>
          </cell>
        </row>
        <row r="955">
          <cell r="E955" t="str">
            <v>ID Industrial Ethanol</v>
          </cell>
          <cell r="F955">
            <v>18</v>
          </cell>
          <cell r="G955">
            <v>25</v>
          </cell>
          <cell r="H955">
            <v>13</v>
          </cell>
          <cell r="I955">
            <v>2</v>
          </cell>
          <cell r="J955">
            <v>2</v>
          </cell>
          <cell r="K955">
            <v>1</v>
          </cell>
          <cell r="L955">
            <v>0</v>
          </cell>
          <cell r="M955">
            <v>0</v>
          </cell>
          <cell r="N955">
            <v>0</v>
          </cell>
          <cell r="O955">
            <v>0</v>
          </cell>
          <cell r="P955">
            <v>0</v>
          </cell>
          <cell r="Q955">
            <v>0</v>
          </cell>
          <cell r="R955">
            <v>0</v>
          </cell>
          <cell r="S955">
            <v>0</v>
          </cell>
          <cell r="T955">
            <v>0</v>
          </cell>
          <cell r="U955">
            <v>53</v>
          </cell>
          <cell r="V955">
            <v>52</v>
          </cell>
          <cell r="W955">
            <v>78</v>
          </cell>
          <cell r="X955">
            <v>91</v>
          </cell>
          <cell r="Y955">
            <v>95</v>
          </cell>
          <cell r="Z955">
            <v>120</v>
          </cell>
          <cell r="AA955">
            <v>159</v>
          </cell>
          <cell r="AB955">
            <v>152</v>
          </cell>
          <cell r="AC955">
            <v>171</v>
          </cell>
          <cell r="AD955">
            <v>154</v>
          </cell>
          <cell r="AE955">
            <v>188</v>
          </cell>
        </row>
        <row r="956">
          <cell r="E956" t="str">
            <v>IL Industrial Ethanol</v>
          </cell>
          <cell r="F956">
            <v>136</v>
          </cell>
          <cell r="G956">
            <v>161</v>
          </cell>
          <cell r="H956">
            <v>165</v>
          </cell>
          <cell r="I956">
            <v>207</v>
          </cell>
          <cell r="J956">
            <v>243</v>
          </cell>
          <cell r="K956">
            <v>202</v>
          </cell>
          <cell r="L956">
            <v>143</v>
          </cell>
          <cell r="M956">
            <v>208</v>
          </cell>
          <cell r="N956">
            <v>222</v>
          </cell>
          <cell r="O956">
            <v>182</v>
          </cell>
          <cell r="P956">
            <v>206</v>
          </cell>
          <cell r="Q956">
            <v>471</v>
          </cell>
          <cell r="R956">
            <v>463</v>
          </cell>
          <cell r="S956">
            <v>651</v>
          </cell>
          <cell r="T956">
            <v>729</v>
          </cell>
          <cell r="U956">
            <v>642</v>
          </cell>
          <cell r="V956">
            <v>656</v>
          </cell>
          <cell r="W956">
            <v>491</v>
          </cell>
          <cell r="X956">
            <v>521</v>
          </cell>
          <cell r="Y956">
            <v>495</v>
          </cell>
          <cell r="Z956">
            <v>729</v>
          </cell>
          <cell r="AA956">
            <v>711</v>
          </cell>
          <cell r="AB956">
            <v>684</v>
          </cell>
          <cell r="AC956">
            <v>718</v>
          </cell>
          <cell r="AD956">
            <v>569</v>
          </cell>
          <cell r="AE956">
            <v>664</v>
          </cell>
        </row>
        <row r="957">
          <cell r="E957" t="str">
            <v>IN Industrial Ethanol</v>
          </cell>
          <cell r="F957">
            <v>53</v>
          </cell>
          <cell r="G957">
            <v>72</v>
          </cell>
          <cell r="H957">
            <v>61</v>
          </cell>
          <cell r="I957">
            <v>70</v>
          </cell>
          <cell r="J957">
            <v>76</v>
          </cell>
          <cell r="K957">
            <v>93</v>
          </cell>
          <cell r="L957">
            <v>46</v>
          </cell>
          <cell r="M957">
            <v>64</v>
          </cell>
          <cell r="N957">
            <v>44</v>
          </cell>
          <cell r="O957">
            <v>79</v>
          </cell>
          <cell r="P957">
            <v>79</v>
          </cell>
          <cell r="Q957">
            <v>132</v>
          </cell>
          <cell r="R957">
            <v>162</v>
          </cell>
          <cell r="S957">
            <v>171</v>
          </cell>
          <cell r="T957">
            <v>223</v>
          </cell>
          <cell r="U957">
            <v>230</v>
          </cell>
          <cell r="V957">
            <v>255</v>
          </cell>
          <cell r="W957">
            <v>543</v>
          </cell>
          <cell r="X957">
            <v>705</v>
          </cell>
          <cell r="Y957">
            <v>752</v>
          </cell>
          <cell r="Z957">
            <v>418</v>
          </cell>
          <cell r="AA957">
            <v>432</v>
          </cell>
          <cell r="AB957">
            <v>471</v>
          </cell>
          <cell r="AC957">
            <v>486</v>
          </cell>
          <cell r="AD957">
            <v>325</v>
          </cell>
          <cell r="AE957">
            <v>332</v>
          </cell>
        </row>
        <row r="958">
          <cell r="E958" t="str">
            <v>KS Industrial Ethanol</v>
          </cell>
          <cell r="F958">
            <v>16</v>
          </cell>
          <cell r="G958">
            <v>16</v>
          </cell>
          <cell r="H958">
            <v>14</v>
          </cell>
          <cell r="I958">
            <v>16</v>
          </cell>
          <cell r="J958">
            <v>15</v>
          </cell>
          <cell r="K958">
            <v>13</v>
          </cell>
          <cell r="L958">
            <v>8</v>
          </cell>
          <cell r="M958">
            <v>8</v>
          </cell>
          <cell r="N958">
            <v>10</v>
          </cell>
          <cell r="O958">
            <v>10</v>
          </cell>
          <cell r="P958">
            <v>5</v>
          </cell>
          <cell r="Q958">
            <v>6</v>
          </cell>
          <cell r="R958">
            <v>87</v>
          </cell>
          <cell r="S958">
            <v>116</v>
          </cell>
          <cell r="T958">
            <v>14</v>
          </cell>
          <cell r="U958">
            <v>110</v>
          </cell>
          <cell r="V958">
            <v>105</v>
          </cell>
          <cell r="W958">
            <v>160</v>
          </cell>
          <cell r="X958">
            <v>234</v>
          </cell>
          <cell r="Y958">
            <v>225</v>
          </cell>
          <cell r="Z958">
            <v>172</v>
          </cell>
          <cell r="AA958">
            <v>179</v>
          </cell>
          <cell r="AB958">
            <v>150</v>
          </cell>
          <cell r="AC958">
            <v>148</v>
          </cell>
          <cell r="AD958">
            <v>122</v>
          </cell>
          <cell r="AE958">
            <v>292</v>
          </cell>
        </row>
        <row r="959">
          <cell r="E959" t="str">
            <v>KY Industrial Ethanol</v>
          </cell>
          <cell r="F959">
            <v>57</v>
          </cell>
          <cell r="G959">
            <v>57</v>
          </cell>
          <cell r="H959">
            <v>65</v>
          </cell>
          <cell r="I959">
            <v>48</v>
          </cell>
          <cell r="J959">
            <v>22</v>
          </cell>
          <cell r="K959">
            <v>11</v>
          </cell>
          <cell r="L959">
            <v>13</v>
          </cell>
          <cell r="M959">
            <v>14</v>
          </cell>
          <cell r="N959">
            <v>5</v>
          </cell>
          <cell r="O959">
            <v>5</v>
          </cell>
          <cell r="P959">
            <v>4</v>
          </cell>
          <cell r="Q959">
            <v>11</v>
          </cell>
          <cell r="R959">
            <v>75</v>
          </cell>
          <cell r="S959">
            <v>178</v>
          </cell>
          <cell r="T959">
            <v>169</v>
          </cell>
          <cell r="U959">
            <v>379</v>
          </cell>
          <cell r="V959">
            <v>422</v>
          </cell>
          <cell r="W959">
            <v>253</v>
          </cell>
          <cell r="X959">
            <v>232</v>
          </cell>
          <cell r="Y959">
            <v>254</v>
          </cell>
          <cell r="Z959">
            <v>245</v>
          </cell>
          <cell r="AA959">
            <v>249</v>
          </cell>
          <cell r="AB959">
            <v>242</v>
          </cell>
          <cell r="AC959">
            <v>249</v>
          </cell>
          <cell r="AD959">
            <v>180</v>
          </cell>
          <cell r="AE959">
            <v>178</v>
          </cell>
        </row>
        <row r="960">
          <cell r="E960" t="str">
            <v>LA Industrial Ethanol</v>
          </cell>
          <cell r="F960">
            <v>2</v>
          </cell>
          <cell r="G960">
            <v>5</v>
          </cell>
          <cell r="H960">
            <v>6</v>
          </cell>
          <cell r="I960">
            <v>11</v>
          </cell>
          <cell r="J960">
            <v>19</v>
          </cell>
          <cell r="K960">
            <v>11</v>
          </cell>
          <cell r="L960">
            <v>2</v>
          </cell>
          <cell r="M960">
            <v>1</v>
          </cell>
          <cell r="N960">
            <v>1</v>
          </cell>
          <cell r="O960">
            <v>2</v>
          </cell>
          <cell r="P960">
            <v>0</v>
          </cell>
          <cell r="Q960">
            <v>0</v>
          </cell>
          <cell r="R960">
            <v>69</v>
          </cell>
          <cell r="S960">
            <v>90</v>
          </cell>
          <cell r="T960">
            <v>108</v>
          </cell>
          <cell r="U960">
            <v>4</v>
          </cell>
          <cell r="V960">
            <v>3</v>
          </cell>
          <cell r="W960">
            <v>14</v>
          </cell>
          <cell r="X960">
            <v>54</v>
          </cell>
          <cell r="Y960">
            <v>130</v>
          </cell>
          <cell r="Z960">
            <v>390</v>
          </cell>
          <cell r="AA960">
            <v>407</v>
          </cell>
          <cell r="AB960">
            <v>376</v>
          </cell>
          <cell r="AC960">
            <v>414</v>
          </cell>
          <cell r="AD960">
            <v>223</v>
          </cell>
          <cell r="AE960">
            <v>268</v>
          </cell>
        </row>
        <row r="961">
          <cell r="E961" t="str">
            <v>MA Industrial Ethanol</v>
          </cell>
          <cell r="F961">
            <v>0</v>
          </cell>
          <cell r="G961">
            <v>0</v>
          </cell>
          <cell r="H961">
            <v>0</v>
          </cell>
          <cell r="I961">
            <v>0</v>
          </cell>
          <cell r="J961">
            <v>0</v>
          </cell>
          <cell r="K961">
            <v>0</v>
          </cell>
          <cell r="L961">
            <v>0</v>
          </cell>
          <cell r="M961">
            <v>0</v>
          </cell>
          <cell r="N961">
            <v>0</v>
          </cell>
          <cell r="O961">
            <v>0</v>
          </cell>
          <cell r="P961">
            <v>0</v>
          </cell>
          <cell r="Q961">
            <v>0</v>
          </cell>
          <cell r="R961">
            <v>1</v>
          </cell>
          <cell r="S961">
            <v>1</v>
          </cell>
          <cell r="T961">
            <v>10</v>
          </cell>
          <cell r="U961">
            <v>82</v>
          </cell>
          <cell r="V961">
            <v>224</v>
          </cell>
          <cell r="W961">
            <v>237</v>
          </cell>
          <cell r="X961">
            <v>189</v>
          </cell>
          <cell r="Y961">
            <v>204</v>
          </cell>
          <cell r="Z961">
            <v>332</v>
          </cell>
          <cell r="AA961">
            <v>340</v>
          </cell>
          <cell r="AB961">
            <v>322</v>
          </cell>
          <cell r="AC961">
            <v>341</v>
          </cell>
          <cell r="AD961">
            <v>276</v>
          </cell>
          <cell r="AE961">
            <v>272</v>
          </cell>
        </row>
        <row r="962">
          <cell r="E962" t="str">
            <v>MD Industrial Ethanol</v>
          </cell>
          <cell r="F962">
            <v>0</v>
          </cell>
          <cell r="G962">
            <v>0</v>
          </cell>
          <cell r="H962">
            <v>0</v>
          </cell>
          <cell r="I962">
            <v>0</v>
          </cell>
          <cell r="J962">
            <v>0</v>
          </cell>
          <cell r="K962">
            <v>2</v>
          </cell>
          <cell r="L962">
            <v>1</v>
          </cell>
          <cell r="M962">
            <v>2</v>
          </cell>
          <cell r="N962">
            <v>1</v>
          </cell>
          <cell r="O962">
            <v>1</v>
          </cell>
          <cell r="P962">
            <v>1</v>
          </cell>
          <cell r="Q962">
            <v>0</v>
          </cell>
          <cell r="R962">
            <v>43</v>
          </cell>
          <cell r="S962">
            <v>0</v>
          </cell>
          <cell r="T962">
            <v>0</v>
          </cell>
          <cell r="U962">
            <v>74</v>
          </cell>
          <cell r="V962">
            <v>216</v>
          </cell>
          <cell r="W962">
            <v>270</v>
          </cell>
          <cell r="X962">
            <v>209</v>
          </cell>
          <cell r="Y962">
            <v>222</v>
          </cell>
          <cell r="Z962">
            <v>274</v>
          </cell>
          <cell r="AA962">
            <v>280</v>
          </cell>
          <cell r="AB962">
            <v>263</v>
          </cell>
          <cell r="AC962">
            <v>279</v>
          </cell>
          <cell r="AD962">
            <v>296</v>
          </cell>
          <cell r="AE962">
            <v>190</v>
          </cell>
        </row>
        <row r="963">
          <cell r="E963" t="str">
            <v>ME Industrial Ethanol</v>
          </cell>
          <cell r="F963">
            <v>0</v>
          </cell>
          <cell r="G963">
            <v>0</v>
          </cell>
          <cell r="H963">
            <v>0</v>
          </cell>
          <cell r="I963">
            <v>0</v>
          </cell>
          <cell r="J963">
            <v>0</v>
          </cell>
          <cell r="K963">
            <v>0</v>
          </cell>
          <cell r="L963">
            <v>0</v>
          </cell>
          <cell r="M963">
            <v>0</v>
          </cell>
          <cell r="N963">
            <v>0</v>
          </cell>
          <cell r="O963">
            <v>0</v>
          </cell>
          <cell r="P963">
            <v>0</v>
          </cell>
          <cell r="Q963">
            <v>0</v>
          </cell>
          <cell r="R963">
            <v>0</v>
          </cell>
          <cell r="S963">
            <v>0</v>
          </cell>
          <cell r="T963">
            <v>0</v>
          </cell>
          <cell r="U963">
            <v>6</v>
          </cell>
          <cell r="V963">
            <v>10</v>
          </cell>
          <cell r="W963">
            <v>12</v>
          </cell>
          <cell r="X963">
            <v>52</v>
          </cell>
          <cell r="Y963">
            <v>63</v>
          </cell>
          <cell r="Z963">
            <v>93</v>
          </cell>
          <cell r="AA963">
            <v>97</v>
          </cell>
          <cell r="AB963">
            <v>94</v>
          </cell>
          <cell r="AC963">
            <v>97</v>
          </cell>
          <cell r="AD963">
            <v>86</v>
          </cell>
          <cell r="AE963">
            <v>75</v>
          </cell>
        </row>
        <row r="964">
          <cell r="E964" t="str">
            <v>MI Industrial Ethanol</v>
          </cell>
          <cell r="F964">
            <v>41</v>
          </cell>
          <cell r="G964">
            <v>60</v>
          </cell>
          <cell r="H964">
            <v>44</v>
          </cell>
          <cell r="I964">
            <v>55</v>
          </cell>
          <cell r="J964">
            <v>71</v>
          </cell>
          <cell r="K964">
            <v>50</v>
          </cell>
          <cell r="L964">
            <v>23</v>
          </cell>
          <cell r="M964">
            <v>26</v>
          </cell>
          <cell r="N964">
            <v>28</v>
          </cell>
          <cell r="O964">
            <v>28</v>
          </cell>
          <cell r="P964">
            <v>71</v>
          </cell>
          <cell r="Q964">
            <v>74</v>
          </cell>
          <cell r="R964">
            <v>162</v>
          </cell>
          <cell r="S964">
            <v>218</v>
          </cell>
          <cell r="T964">
            <v>258</v>
          </cell>
          <cell r="U964">
            <v>330</v>
          </cell>
          <cell r="V964">
            <v>374</v>
          </cell>
          <cell r="W964">
            <v>436</v>
          </cell>
          <cell r="X964">
            <v>528</v>
          </cell>
          <cell r="Y964">
            <v>464</v>
          </cell>
          <cell r="Z964">
            <v>391</v>
          </cell>
          <cell r="AA964">
            <v>394</v>
          </cell>
          <cell r="AB964">
            <v>461</v>
          </cell>
          <cell r="AC964">
            <v>494</v>
          </cell>
          <cell r="AD964">
            <v>338</v>
          </cell>
          <cell r="AE964">
            <v>510</v>
          </cell>
        </row>
        <row r="965">
          <cell r="E965" t="str">
            <v>MN Industrial Ethanol</v>
          </cell>
          <cell r="F965">
            <v>47</v>
          </cell>
          <cell r="G965">
            <v>113</v>
          </cell>
          <cell r="H965">
            <v>171</v>
          </cell>
          <cell r="I965">
            <v>266</v>
          </cell>
          <cell r="J965">
            <v>305</v>
          </cell>
          <cell r="K965">
            <v>302</v>
          </cell>
          <cell r="L965">
            <v>128</v>
          </cell>
          <cell r="M965">
            <v>519</v>
          </cell>
          <cell r="N965">
            <v>375</v>
          </cell>
          <cell r="O965">
            <v>327</v>
          </cell>
          <cell r="P965">
            <v>316</v>
          </cell>
          <cell r="Q965">
            <v>467</v>
          </cell>
          <cell r="R965">
            <v>477</v>
          </cell>
          <cell r="S965">
            <v>492</v>
          </cell>
          <cell r="T965">
            <v>480</v>
          </cell>
          <cell r="U965">
            <v>349</v>
          </cell>
          <cell r="V965">
            <v>305</v>
          </cell>
          <cell r="W965">
            <v>463</v>
          </cell>
          <cell r="X965">
            <v>318</v>
          </cell>
          <cell r="Y965">
            <v>343</v>
          </cell>
          <cell r="Z965">
            <v>574</v>
          </cell>
          <cell r="AA965">
            <v>548</v>
          </cell>
          <cell r="AB965">
            <v>554</v>
          </cell>
          <cell r="AC965">
            <v>612</v>
          </cell>
          <cell r="AD965">
            <v>515</v>
          </cell>
          <cell r="AE965">
            <v>518</v>
          </cell>
        </row>
        <row r="966">
          <cell r="E966" t="str">
            <v>MO Industrial Ethanol</v>
          </cell>
          <cell r="F966">
            <v>23</v>
          </cell>
          <cell r="G966">
            <v>23</v>
          </cell>
          <cell r="H966">
            <v>24</v>
          </cell>
          <cell r="I966">
            <v>59</v>
          </cell>
          <cell r="J966">
            <v>72</v>
          </cell>
          <cell r="K966">
            <v>49</v>
          </cell>
          <cell r="L966">
            <v>25</v>
          </cell>
          <cell r="M966">
            <v>14</v>
          </cell>
          <cell r="N966">
            <v>9</v>
          </cell>
          <cell r="O966">
            <v>18</v>
          </cell>
          <cell r="P966">
            <v>29</v>
          </cell>
          <cell r="Q966">
            <v>53</v>
          </cell>
          <cell r="R966">
            <v>132</v>
          </cell>
          <cell r="S966">
            <v>190</v>
          </cell>
          <cell r="T966">
            <v>234</v>
          </cell>
          <cell r="U966">
            <v>274</v>
          </cell>
          <cell r="V966">
            <v>286</v>
          </cell>
          <cell r="W966">
            <v>212</v>
          </cell>
          <cell r="X966">
            <v>240</v>
          </cell>
          <cell r="Y966">
            <v>251</v>
          </cell>
          <cell r="Z966">
            <v>298</v>
          </cell>
          <cell r="AA966">
            <v>293</v>
          </cell>
          <cell r="AB966">
            <v>166</v>
          </cell>
          <cell r="AC966">
            <v>169</v>
          </cell>
          <cell r="AD966">
            <v>127</v>
          </cell>
          <cell r="AE966">
            <v>324</v>
          </cell>
        </row>
        <row r="967">
          <cell r="E967" t="str">
            <v>MS Industrial Ethanol</v>
          </cell>
          <cell r="F967">
            <v>0</v>
          </cell>
          <cell r="G967">
            <v>0</v>
          </cell>
          <cell r="H967">
            <v>0</v>
          </cell>
          <cell r="I967">
            <v>6</v>
          </cell>
          <cell r="J967">
            <v>4</v>
          </cell>
          <cell r="K967">
            <v>2</v>
          </cell>
          <cell r="L967">
            <v>0</v>
          </cell>
          <cell r="M967">
            <v>0</v>
          </cell>
          <cell r="N967">
            <v>0</v>
          </cell>
          <cell r="O967">
            <v>0</v>
          </cell>
          <cell r="P967">
            <v>0</v>
          </cell>
          <cell r="Q967">
            <v>0</v>
          </cell>
          <cell r="R967">
            <v>0</v>
          </cell>
          <cell r="S967">
            <v>0</v>
          </cell>
          <cell r="T967">
            <v>0</v>
          </cell>
          <cell r="U967">
            <v>4</v>
          </cell>
          <cell r="V967">
            <v>4</v>
          </cell>
          <cell r="W967">
            <v>5</v>
          </cell>
          <cell r="X967">
            <v>31</v>
          </cell>
          <cell r="Y967">
            <v>81</v>
          </cell>
          <cell r="Z967">
            <v>228</v>
          </cell>
          <cell r="AA967">
            <v>222</v>
          </cell>
          <cell r="AB967">
            <v>205</v>
          </cell>
          <cell r="AC967">
            <v>231</v>
          </cell>
          <cell r="AD967">
            <v>203</v>
          </cell>
          <cell r="AE967">
            <v>142</v>
          </cell>
        </row>
        <row r="968">
          <cell r="E968" t="str">
            <v>MT Industrial Ethanol</v>
          </cell>
          <cell r="F968">
            <v>1</v>
          </cell>
          <cell r="G968">
            <v>3</v>
          </cell>
          <cell r="H968">
            <v>2</v>
          </cell>
          <cell r="I968">
            <v>3</v>
          </cell>
          <cell r="J968">
            <v>0</v>
          </cell>
          <cell r="K968">
            <v>3</v>
          </cell>
          <cell r="L968">
            <v>0</v>
          </cell>
          <cell r="M968">
            <v>0</v>
          </cell>
          <cell r="N968">
            <v>1</v>
          </cell>
          <cell r="O968">
            <v>1</v>
          </cell>
          <cell r="P968">
            <v>2</v>
          </cell>
          <cell r="Q968">
            <v>6</v>
          </cell>
          <cell r="R968">
            <v>6</v>
          </cell>
          <cell r="S968">
            <v>5</v>
          </cell>
          <cell r="T968">
            <v>7</v>
          </cell>
          <cell r="U968">
            <v>49</v>
          </cell>
          <cell r="V968">
            <v>63</v>
          </cell>
          <cell r="W968">
            <v>76</v>
          </cell>
          <cell r="X968">
            <v>71</v>
          </cell>
          <cell r="Y968">
            <v>80</v>
          </cell>
          <cell r="Z968">
            <v>60</v>
          </cell>
          <cell r="AA968">
            <v>78</v>
          </cell>
          <cell r="AB968">
            <v>78</v>
          </cell>
          <cell r="AC968">
            <v>86</v>
          </cell>
          <cell r="AD968">
            <v>82</v>
          </cell>
          <cell r="AE968">
            <v>120</v>
          </cell>
        </row>
        <row r="969">
          <cell r="E969" t="str">
            <v>NC Industrial Ethanol</v>
          </cell>
          <cell r="F969">
            <v>0</v>
          </cell>
          <cell r="G969">
            <v>5</v>
          </cell>
          <cell r="H969">
            <v>3</v>
          </cell>
          <cell r="I969">
            <v>3</v>
          </cell>
          <cell r="J969">
            <v>11</v>
          </cell>
          <cell r="K969">
            <v>1</v>
          </cell>
          <cell r="L969">
            <v>31</v>
          </cell>
          <cell r="M969">
            <v>32</v>
          </cell>
          <cell r="N969">
            <v>33</v>
          </cell>
          <cell r="O969">
            <v>20</v>
          </cell>
          <cell r="P969">
            <v>27</v>
          </cell>
          <cell r="Q969">
            <v>92</v>
          </cell>
          <cell r="R969">
            <v>108</v>
          </cell>
          <cell r="S969">
            <v>118</v>
          </cell>
          <cell r="T969">
            <v>146</v>
          </cell>
          <cell r="U969">
            <v>37</v>
          </cell>
          <cell r="V969">
            <v>56</v>
          </cell>
          <cell r="W969">
            <v>58</v>
          </cell>
          <cell r="X969">
            <v>241</v>
          </cell>
          <cell r="Y969">
            <v>326</v>
          </cell>
          <cell r="Z969">
            <v>501</v>
          </cell>
          <cell r="AA969">
            <v>532</v>
          </cell>
          <cell r="AB969">
            <v>520</v>
          </cell>
          <cell r="AC969">
            <v>552</v>
          </cell>
          <cell r="AD969">
            <v>415</v>
          </cell>
          <cell r="AE969">
            <v>415</v>
          </cell>
        </row>
        <row r="970">
          <cell r="E970" t="str">
            <v>ND Industrial Ethanol</v>
          </cell>
          <cell r="F970">
            <v>29</v>
          </cell>
          <cell r="G970">
            <v>42</v>
          </cell>
          <cell r="H970">
            <v>45</v>
          </cell>
          <cell r="I970">
            <v>40</v>
          </cell>
          <cell r="J970">
            <v>50</v>
          </cell>
          <cell r="K970">
            <v>45</v>
          </cell>
          <cell r="L970">
            <v>28</v>
          </cell>
          <cell r="M970">
            <v>22</v>
          </cell>
          <cell r="N970">
            <v>26</v>
          </cell>
          <cell r="O970">
            <v>21</v>
          </cell>
          <cell r="P970">
            <v>27</v>
          </cell>
          <cell r="Q970">
            <v>39</v>
          </cell>
          <cell r="R970">
            <v>51</v>
          </cell>
          <cell r="S970">
            <v>62</v>
          </cell>
          <cell r="T970">
            <v>70</v>
          </cell>
          <cell r="U970">
            <v>132</v>
          </cell>
          <cell r="V970">
            <v>142</v>
          </cell>
          <cell r="W970">
            <v>145</v>
          </cell>
          <cell r="X970">
            <v>134</v>
          </cell>
          <cell r="Y970">
            <v>142</v>
          </cell>
          <cell r="Z970">
            <v>109</v>
          </cell>
          <cell r="AA970">
            <v>108</v>
          </cell>
          <cell r="AB970">
            <v>98</v>
          </cell>
          <cell r="AC970">
            <v>105</v>
          </cell>
          <cell r="AD970">
            <v>92</v>
          </cell>
          <cell r="AE970">
            <v>145</v>
          </cell>
        </row>
        <row r="971">
          <cell r="E971" t="str">
            <v>NE Industrial Ethanol</v>
          </cell>
          <cell r="F971">
            <v>127</v>
          </cell>
          <cell r="G971">
            <v>153</v>
          </cell>
          <cell r="H971">
            <v>157</v>
          </cell>
          <cell r="I971">
            <v>108</v>
          </cell>
          <cell r="J971">
            <v>77</v>
          </cell>
          <cell r="K971">
            <v>88</v>
          </cell>
          <cell r="L971">
            <v>58</v>
          </cell>
          <cell r="M971">
            <v>68</v>
          </cell>
          <cell r="N971">
            <v>90</v>
          </cell>
          <cell r="O971">
            <v>68</v>
          </cell>
          <cell r="P971">
            <v>85</v>
          </cell>
          <cell r="Q971">
            <v>107</v>
          </cell>
          <cell r="R971">
            <v>143</v>
          </cell>
          <cell r="S971">
            <v>166</v>
          </cell>
          <cell r="T971">
            <v>187</v>
          </cell>
          <cell r="U971">
            <v>94</v>
          </cell>
          <cell r="V971">
            <v>94</v>
          </cell>
          <cell r="W971">
            <v>95</v>
          </cell>
          <cell r="X971">
            <v>108</v>
          </cell>
          <cell r="Y971">
            <v>114</v>
          </cell>
          <cell r="Z971">
            <v>175</v>
          </cell>
          <cell r="AA971">
            <v>186</v>
          </cell>
          <cell r="AB971">
            <v>162</v>
          </cell>
          <cell r="AC971">
            <v>151</v>
          </cell>
          <cell r="AD971">
            <v>141</v>
          </cell>
          <cell r="AE971">
            <v>234</v>
          </cell>
        </row>
        <row r="972">
          <cell r="E972" t="str">
            <v>NH Industrial Ethanol</v>
          </cell>
          <cell r="F972">
            <v>0</v>
          </cell>
          <cell r="G972">
            <v>0</v>
          </cell>
          <cell r="H972">
            <v>0</v>
          </cell>
          <cell r="I972">
            <v>0</v>
          </cell>
          <cell r="J972">
            <v>0</v>
          </cell>
          <cell r="K972">
            <v>0</v>
          </cell>
          <cell r="L972">
            <v>0</v>
          </cell>
          <cell r="M972">
            <v>0</v>
          </cell>
          <cell r="N972">
            <v>0</v>
          </cell>
          <cell r="O972">
            <v>0</v>
          </cell>
          <cell r="P972">
            <v>0</v>
          </cell>
          <cell r="Q972">
            <v>0</v>
          </cell>
          <cell r="R972">
            <v>0</v>
          </cell>
          <cell r="S972">
            <v>0</v>
          </cell>
          <cell r="T972">
            <v>0</v>
          </cell>
          <cell r="U972">
            <v>24</v>
          </cell>
          <cell r="V972">
            <v>60</v>
          </cell>
          <cell r="W972">
            <v>38</v>
          </cell>
          <cell r="X972">
            <v>32</v>
          </cell>
          <cell r="Y972">
            <v>38</v>
          </cell>
          <cell r="Z972">
            <v>64</v>
          </cell>
          <cell r="AA972">
            <v>65</v>
          </cell>
          <cell r="AB972">
            <v>63</v>
          </cell>
          <cell r="AC972">
            <v>66</v>
          </cell>
          <cell r="AD972">
            <v>52</v>
          </cell>
          <cell r="AE972">
            <v>62</v>
          </cell>
        </row>
        <row r="973">
          <cell r="E973" t="str">
            <v>NJ Industrial Ethanol</v>
          </cell>
          <cell r="F973">
            <v>0</v>
          </cell>
          <cell r="G973">
            <v>0</v>
          </cell>
          <cell r="H973">
            <v>0</v>
          </cell>
          <cell r="I973">
            <v>1</v>
          </cell>
          <cell r="J973">
            <v>2</v>
          </cell>
          <cell r="K973">
            <v>7</v>
          </cell>
          <cell r="L973">
            <v>6</v>
          </cell>
          <cell r="M973">
            <v>7</v>
          </cell>
          <cell r="N973">
            <v>4</v>
          </cell>
          <cell r="O973">
            <v>2</v>
          </cell>
          <cell r="P973">
            <v>2</v>
          </cell>
          <cell r="Q973">
            <v>11</v>
          </cell>
          <cell r="R973">
            <v>1</v>
          </cell>
          <cell r="S973">
            <v>1</v>
          </cell>
          <cell r="T973">
            <v>6</v>
          </cell>
          <cell r="U973">
            <v>98</v>
          </cell>
          <cell r="V973">
            <v>274</v>
          </cell>
          <cell r="W973">
            <v>358</v>
          </cell>
          <cell r="X973">
            <v>251</v>
          </cell>
          <cell r="Y973">
            <v>292</v>
          </cell>
          <cell r="Z973">
            <v>416</v>
          </cell>
          <cell r="AA973">
            <v>397</v>
          </cell>
          <cell r="AB973">
            <v>380</v>
          </cell>
          <cell r="AC973">
            <v>393</v>
          </cell>
          <cell r="AD973">
            <v>308</v>
          </cell>
          <cell r="AE973">
            <v>449</v>
          </cell>
        </row>
        <row r="974">
          <cell r="E974" t="str">
            <v>NM Industrial Ethanol</v>
          </cell>
          <cell r="F974">
            <v>23</v>
          </cell>
          <cell r="G974">
            <v>24</v>
          </cell>
          <cell r="H974">
            <v>17</v>
          </cell>
          <cell r="I974">
            <v>6</v>
          </cell>
          <cell r="J974">
            <v>15</v>
          </cell>
          <cell r="K974">
            <v>51</v>
          </cell>
          <cell r="L974">
            <v>45</v>
          </cell>
          <cell r="M974">
            <v>45</v>
          </cell>
          <cell r="N974">
            <v>53</v>
          </cell>
          <cell r="O974">
            <v>30</v>
          </cell>
          <cell r="P974">
            <v>36</v>
          </cell>
          <cell r="Q974">
            <v>21</v>
          </cell>
          <cell r="R974">
            <v>18</v>
          </cell>
          <cell r="S974">
            <v>15</v>
          </cell>
          <cell r="T974">
            <v>18</v>
          </cell>
          <cell r="U974">
            <v>33</v>
          </cell>
          <cell r="V974">
            <v>33</v>
          </cell>
          <cell r="W974">
            <v>29</v>
          </cell>
          <cell r="X974">
            <v>59</v>
          </cell>
          <cell r="Y974">
            <v>81</v>
          </cell>
          <cell r="Z974">
            <v>148</v>
          </cell>
          <cell r="AA974">
            <v>145</v>
          </cell>
          <cell r="AB974">
            <v>134</v>
          </cell>
          <cell r="AC974">
            <v>127</v>
          </cell>
          <cell r="AD974">
            <v>99</v>
          </cell>
          <cell r="AE974">
            <v>205</v>
          </cell>
        </row>
        <row r="975">
          <cell r="E975" t="str">
            <v>NV Industrial Ethanol</v>
          </cell>
          <cell r="F975">
            <v>5</v>
          </cell>
          <cell r="G975">
            <v>6</v>
          </cell>
          <cell r="H975">
            <v>7</v>
          </cell>
          <cell r="I975">
            <v>7</v>
          </cell>
          <cell r="J975">
            <v>0</v>
          </cell>
          <cell r="K975">
            <v>12</v>
          </cell>
          <cell r="L975">
            <v>0</v>
          </cell>
          <cell r="M975">
            <v>0</v>
          </cell>
          <cell r="N975">
            <v>24</v>
          </cell>
          <cell r="O975">
            <v>14</v>
          </cell>
          <cell r="P975">
            <v>12</v>
          </cell>
          <cell r="Q975">
            <v>52</v>
          </cell>
          <cell r="R975">
            <v>61</v>
          </cell>
          <cell r="S975">
            <v>72</v>
          </cell>
          <cell r="T975">
            <v>80</v>
          </cell>
          <cell r="U975">
            <v>83</v>
          </cell>
          <cell r="V975">
            <v>77</v>
          </cell>
          <cell r="W975">
            <v>47</v>
          </cell>
          <cell r="X975">
            <v>99</v>
          </cell>
          <cell r="Y975">
            <v>109</v>
          </cell>
          <cell r="Z975">
            <v>90</v>
          </cell>
          <cell r="AA975">
            <v>84</v>
          </cell>
          <cell r="AB975">
            <v>85</v>
          </cell>
          <cell r="AC975">
            <v>85</v>
          </cell>
          <cell r="AD975">
            <v>111</v>
          </cell>
          <cell r="AE975">
            <v>159</v>
          </cell>
        </row>
        <row r="976">
          <cell r="E976" t="str">
            <v>NY Industrial Ethanol</v>
          </cell>
          <cell r="F976">
            <v>0</v>
          </cell>
          <cell r="G976">
            <v>0</v>
          </cell>
          <cell r="H976">
            <v>0</v>
          </cell>
          <cell r="I976">
            <v>2</v>
          </cell>
          <cell r="J976">
            <v>6</v>
          </cell>
          <cell r="K976">
            <v>19</v>
          </cell>
          <cell r="L976">
            <v>16</v>
          </cell>
          <cell r="M976">
            <v>17</v>
          </cell>
          <cell r="N976">
            <v>11</v>
          </cell>
          <cell r="O976">
            <v>8</v>
          </cell>
          <cell r="P976">
            <v>9</v>
          </cell>
          <cell r="Q976">
            <v>5</v>
          </cell>
          <cell r="R976">
            <v>5</v>
          </cell>
          <cell r="S976">
            <v>29</v>
          </cell>
          <cell r="T976">
            <v>380</v>
          </cell>
          <cell r="U976">
            <v>130</v>
          </cell>
          <cell r="V976">
            <v>364</v>
          </cell>
          <cell r="W976">
            <v>411</v>
          </cell>
          <cell r="X976">
            <v>429</v>
          </cell>
          <cell r="Y976">
            <v>500</v>
          </cell>
          <cell r="Z976">
            <v>789</v>
          </cell>
          <cell r="AA976">
            <v>528</v>
          </cell>
          <cell r="AB976">
            <v>776</v>
          </cell>
          <cell r="AC976">
            <v>786</v>
          </cell>
          <cell r="AD976">
            <v>726</v>
          </cell>
          <cell r="AE976">
            <v>934</v>
          </cell>
        </row>
        <row r="977">
          <cell r="E977" t="str">
            <v>OH Industrial Ethanol</v>
          </cell>
          <cell r="F977">
            <v>77</v>
          </cell>
          <cell r="G977">
            <v>81</v>
          </cell>
          <cell r="H977">
            <v>296</v>
          </cell>
          <cell r="I977">
            <v>159</v>
          </cell>
          <cell r="J977">
            <v>185</v>
          </cell>
          <cell r="K977">
            <v>184</v>
          </cell>
          <cell r="L977">
            <v>73</v>
          </cell>
          <cell r="M977">
            <v>133</v>
          </cell>
          <cell r="N977">
            <v>205</v>
          </cell>
          <cell r="O977">
            <v>179</v>
          </cell>
          <cell r="P977">
            <v>114</v>
          </cell>
          <cell r="Q977">
            <v>266</v>
          </cell>
          <cell r="R977">
            <v>270</v>
          </cell>
          <cell r="S977">
            <v>263</v>
          </cell>
          <cell r="T977">
            <v>297</v>
          </cell>
          <cell r="U977">
            <v>355</v>
          </cell>
          <cell r="V977">
            <v>404</v>
          </cell>
          <cell r="W977">
            <v>400</v>
          </cell>
          <cell r="X977">
            <v>448</v>
          </cell>
          <cell r="Y977">
            <v>489</v>
          </cell>
          <cell r="Z977">
            <v>437</v>
          </cell>
          <cell r="AA977">
            <v>513</v>
          </cell>
          <cell r="AB977">
            <v>545</v>
          </cell>
          <cell r="AC977">
            <v>575</v>
          </cell>
          <cell r="AD977">
            <v>354</v>
          </cell>
          <cell r="AE977">
            <v>519</v>
          </cell>
        </row>
        <row r="978">
          <cell r="E978" t="str">
            <v>OK Industrial Ethanol</v>
          </cell>
          <cell r="F978">
            <v>0</v>
          </cell>
          <cell r="G978">
            <v>0</v>
          </cell>
          <cell r="H978">
            <v>0</v>
          </cell>
          <cell r="I978">
            <v>0</v>
          </cell>
          <cell r="J978">
            <v>0</v>
          </cell>
          <cell r="K978">
            <v>0</v>
          </cell>
          <cell r="L978">
            <v>0</v>
          </cell>
          <cell r="M978">
            <v>0</v>
          </cell>
          <cell r="N978">
            <v>0</v>
          </cell>
          <cell r="O978">
            <v>0</v>
          </cell>
          <cell r="P978">
            <v>0</v>
          </cell>
          <cell r="Q978">
            <v>0</v>
          </cell>
          <cell r="R978">
            <v>0</v>
          </cell>
          <cell r="S978">
            <v>0</v>
          </cell>
          <cell r="T978">
            <v>0</v>
          </cell>
          <cell r="U978">
            <v>127</v>
          </cell>
          <cell r="V978">
            <v>139</v>
          </cell>
          <cell r="W978">
            <v>197</v>
          </cell>
          <cell r="X978">
            <v>325</v>
          </cell>
          <cell r="Y978">
            <v>303</v>
          </cell>
          <cell r="Z978">
            <v>229</v>
          </cell>
          <cell r="AA978">
            <v>243</v>
          </cell>
          <cell r="AB978">
            <v>237</v>
          </cell>
          <cell r="AC978">
            <v>253</v>
          </cell>
          <cell r="AD978">
            <v>215</v>
          </cell>
          <cell r="AE978">
            <v>296</v>
          </cell>
        </row>
        <row r="979">
          <cell r="E979" t="str">
            <v>OR Industrial Ethanol</v>
          </cell>
          <cell r="F979">
            <v>0</v>
          </cell>
          <cell r="G979">
            <v>0</v>
          </cell>
          <cell r="H979">
            <v>14</v>
          </cell>
          <cell r="I979">
            <v>41</v>
          </cell>
          <cell r="J979">
            <v>0</v>
          </cell>
          <cell r="K979">
            <v>0</v>
          </cell>
          <cell r="L979">
            <v>0</v>
          </cell>
          <cell r="M979">
            <v>0</v>
          </cell>
          <cell r="N979">
            <v>23</v>
          </cell>
          <cell r="O979">
            <v>11</v>
          </cell>
          <cell r="P979">
            <v>13</v>
          </cell>
          <cell r="Q979">
            <v>34</v>
          </cell>
          <cell r="R979">
            <v>67</v>
          </cell>
          <cell r="S979">
            <v>53</v>
          </cell>
          <cell r="T979">
            <v>66</v>
          </cell>
          <cell r="U979">
            <v>102</v>
          </cell>
          <cell r="V979">
            <v>118</v>
          </cell>
          <cell r="W979">
            <v>128</v>
          </cell>
          <cell r="X979">
            <v>190</v>
          </cell>
          <cell r="Y979">
            <v>210</v>
          </cell>
          <cell r="Z979">
            <v>216</v>
          </cell>
          <cell r="AA979">
            <v>283</v>
          </cell>
          <cell r="AB979">
            <v>227</v>
          </cell>
          <cell r="AC979">
            <v>245</v>
          </cell>
          <cell r="AD979">
            <v>155</v>
          </cell>
          <cell r="AE979">
            <v>232</v>
          </cell>
        </row>
        <row r="980">
          <cell r="E980" t="str">
            <v>PA Industrial Ethanol</v>
          </cell>
          <cell r="F980">
            <v>0</v>
          </cell>
          <cell r="G980">
            <v>0</v>
          </cell>
          <cell r="H980">
            <v>0</v>
          </cell>
          <cell r="I980">
            <v>7</v>
          </cell>
          <cell r="J980">
            <v>16</v>
          </cell>
          <cell r="K980">
            <v>50</v>
          </cell>
          <cell r="L980">
            <v>34</v>
          </cell>
          <cell r="M980">
            <v>39</v>
          </cell>
          <cell r="N980">
            <v>9</v>
          </cell>
          <cell r="O980">
            <v>6</v>
          </cell>
          <cell r="P980">
            <v>7</v>
          </cell>
          <cell r="Q980">
            <v>16</v>
          </cell>
          <cell r="R980">
            <v>6</v>
          </cell>
          <cell r="S980">
            <v>7</v>
          </cell>
          <cell r="T980">
            <v>109</v>
          </cell>
          <cell r="U980">
            <v>70</v>
          </cell>
          <cell r="V980">
            <v>180</v>
          </cell>
          <cell r="W980">
            <v>175</v>
          </cell>
          <cell r="X980">
            <v>208</v>
          </cell>
          <cell r="Y980">
            <v>255</v>
          </cell>
          <cell r="Z980">
            <v>663</v>
          </cell>
          <cell r="AA980">
            <v>408</v>
          </cell>
          <cell r="AB980">
            <v>697</v>
          </cell>
          <cell r="AC980">
            <v>728</v>
          </cell>
          <cell r="AD980">
            <v>580</v>
          </cell>
          <cell r="AE980">
            <v>498</v>
          </cell>
        </row>
        <row r="981">
          <cell r="E981" t="str">
            <v>RI Industrial Ethanol</v>
          </cell>
          <cell r="F981">
            <v>0</v>
          </cell>
          <cell r="G981">
            <v>0</v>
          </cell>
          <cell r="H981">
            <v>0</v>
          </cell>
          <cell r="I981">
            <v>0</v>
          </cell>
          <cell r="J981">
            <v>0</v>
          </cell>
          <cell r="K981">
            <v>0</v>
          </cell>
          <cell r="L981">
            <v>0</v>
          </cell>
          <cell r="M981">
            <v>0</v>
          </cell>
          <cell r="N981">
            <v>0</v>
          </cell>
          <cell r="O981">
            <v>0</v>
          </cell>
          <cell r="P981">
            <v>0</v>
          </cell>
          <cell r="Q981">
            <v>0</v>
          </cell>
          <cell r="R981">
            <v>0</v>
          </cell>
          <cell r="S981">
            <v>0</v>
          </cell>
          <cell r="T981">
            <v>8</v>
          </cell>
          <cell r="U981">
            <v>12</v>
          </cell>
          <cell r="V981">
            <v>32</v>
          </cell>
          <cell r="W981">
            <v>57</v>
          </cell>
          <cell r="X981">
            <v>53</v>
          </cell>
          <cell r="Y981">
            <v>60</v>
          </cell>
          <cell r="Z981">
            <v>41</v>
          </cell>
          <cell r="AA981">
            <v>39</v>
          </cell>
          <cell r="AB981">
            <v>40</v>
          </cell>
          <cell r="AC981">
            <v>43</v>
          </cell>
          <cell r="AD981">
            <v>43</v>
          </cell>
          <cell r="AE981">
            <v>43</v>
          </cell>
        </row>
        <row r="982">
          <cell r="E982" t="str">
            <v>SC Industrial Ethanol</v>
          </cell>
          <cell r="F982">
            <v>8</v>
          </cell>
          <cell r="G982">
            <v>0</v>
          </cell>
          <cell r="H982">
            <v>0</v>
          </cell>
          <cell r="I982">
            <v>0</v>
          </cell>
          <cell r="J982">
            <v>0</v>
          </cell>
          <cell r="K982">
            <v>0</v>
          </cell>
          <cell r="L982">
            <v>0</v>
          </cell>
          <cell r="M982">
            <v>0</v>
          </cell>
          <cell r="N982">
            <v>0</v>
          </cell>
          <cell r="O982">
            <v>0</v>
          </cell>
          <cell r="P982">
            <v>0</v>
          </cell>
          <cell r="Q982">
            <v>0</v>
          </cell>
          <cell r="R982">
            <v>0</v>
          </cell>
          <cell r="S982">
            <v>0</v>
          </cell>
          <cell r="T982">
            <v>0</v>
          </cell>
          <cell r="U982">
            <v>21</v>
          </cell>
          <cell r="V982">
            <v>32</v>
          </cell>
          <cell r="W982">
            <v>31</v>
          </cell>
          <cell r="X982">
            <v>180</v>
          </cell>
          <cell r="Y982">
            <v>213</v>
          </cell>
          <cell r="Z982">
            <v>156</v>
          </cell>
          <cell r="AA982">
            <v>158</v>
          </cell>
          <cell r="AB982">
            <v>174</v>
          </cell>
          <cell r="AC982">
            <v>183</v>
          </cell>
          <cell r="AD982">
            <v>151</v>
          </cell>
          <cell r="AE982">
            <v>190</v>
          </cell>
        </row>
        <row r="983">
          <cell r="E983" t="str">
            <v>SD Industrial Ethanol</v>
          </cell>
          <cell r="F983">
            <v>27</v>
          </cell>
          <cell r="G983">
            <v>60</v>
          </cell>
          <cell r="H983">
            <v>67</v>
          </cell>
          <cell r="I983">
            <v>92</v>
          </cell>
          <cell r="J983">
            <v>88</v>
          </cell>
          <cell r="K983">
            <v>94</v>
          </cell>
          <cell r="L983">
            <v>66</v>
          </cell>
          <cell r="M983">
            <v>77</v>
          </cell>
          <cell r="N983">
            <v>59</v>
          </cell>
          <cell r="O983">
            <v>76</v>
          </cell>
          <cell r="P983">
            <v>78</v>
          </cell>
          <cell r="Q983">
            <v>112</v>
          </cell>
          <cell r="R983">
            <v>121</v>
          </cell>
          <cell r="S983">
            <v>136</v>
          </cell>
          <cell r="T983">
            <v>153</v>
          </cell>
          <cell r="U983">
            <v>180</v>
          </cell>
          <cell r="V983">
            <v>181</v>
          </cell>
          <cell r="W983">
            <v>155</v>
          </cell>
          <cell r="X983">
            <v>132</v>
          </cell>
          <cell r="Y983">
            <v>132</v>
          </cell>
          <cell r="Z983">
            <v>119</v>
          </cell>
          <cell r="AA983">
            <v>113</v>
          </cell>
          <cell r="AB983">
            <v>107</v>
          </cell>
          <cell r="AC983">
            <v>112</v>
          </cell>
          <cell r="AD983">
            <v>105</v>
          </cell>
          <cell r="AE983">
            <v>102</v>
          </cell>
        </row>
        <row r="984">
          <cell r="E984" t="str">
            <v>TN Industrial Ethanol</v>
          </cell>
          <cell r="F984">
            <v>20</v>
          </cell>
          <cell r="G984">
            <v>15</v>
          </cell>
          <cell r="H984">
            <v>18</v>
          </cell>
          <cell r="I984">
            <v>24</v>
          </cell>
          <cell r="J984">
            <v>36</v>
          </cell>
          <cell r="K984">
            <v>17</v>
          </cell>
          <cell r="L984">
            <v>0</v>
          </cell>
          <cell r="M984">
            <v>0</v>
          </cell>
          <cell r="N984">
            <v>0</v>
          </cell>
          <cell r="O984">
            <v>0</v>
          </cell>
          <cell r="P984">
            <v>0</v>
          </cell>
          <cell r="Q984">
            <v>0</v>
          </cell>
          <cell r="R984">
            <v>0</v>
          </cell>
          <cell r="S984">
            <v>0</v>
          </cell>
          <cell r="T984">
            <v>0</v>
          </cell>
          <cell r="U984">
            <v>193</v>
          </cell>
          <cell r="V984">
            <v>229</v>
          </cell>
          <cell r="W984">
            <v>393</v>
          </cell>
          <cell r="X984">
            <v>444</v>
          </cell>
          <cell r="Y984">
            <v>512</v>
          </cell>
          <cell r="Z984">
            <v>255</v>
          </cell>
          <cell r="AA984">
            <v>278</v>
          </cell>
          <cell r="AB984">
            <v>297</v>
          </cell>
          <cell r="AC984">
            <v>329</v>
          </cell>
          <cell r="AD984">
            <v>215</v>
          </cell>
          <cell r="AE984">
            <v>369</v>
          </cell>
        </row>
        <row r="985">
          <cell r="E985" t="str">
            <v>TX Industrial Ethanol</v>
          </cell>
          <cell r="F985">
            <v>43</v>
          </cell>
          <cell r="G985">
            <v>47</v>
          </cell>
          <cell r="H985">
            <v>49</v>
          </cell>
          <cell r="I985">
            <v>9</v>
          </cell>
          <cell r="J985">
            <v>22</v>
          </cell>
          <cell r="K985">
            <v>78</v>
          </cell>
          <cell r="L985">
            <v>28</v>
          </cell>
          <cell r="M985">
            <v>70</v>
          </cell>
          <cell r="N985">
            <v>115</v>
          </cell>
          <cell r="O985">
            <v>49</v>
          </cell>
          <cell r="P985">
            <v>56</v>
          </cell>
          <cell r="Q985">
            <v>99</v>
          </cell>
          <cell r="R985">
            <v>45</v>
          </cell>
          <cell r="S985">
            <v>38</v>
          </cell>
          <cell r="T985">
            <v>50</v>
          </cell>
          <cell r="U985">
            <v>29</v>
          </cell>
          <cell r="V985">
            <v>802</v>
          </cell>
          <cell r="W985">
            <v>845</v>
          </cell>
          <cell r="X985">
            <v>856</v>
          </cell>
          <cell r="Y985">
            <v>879</v>
          </cell>
          <cell r="Z985">
            <v>1680</v>
          </cell>
          <cell r="AA985">
            <v>2122</v>
          </cell>
          <cell r="AB985">
            <v>1829</v>
          </cell>
          <cell r="AC985">
            <v>1927</v>
          </cell>
          <cell r="AD985">
            <v>1512</v>
          </cell>
          <cell r="AE985">
            <v>1221</v>
          </cell>
        </row>
        <row r="986">
          <cell r="E986" t="str">
            <v>US Industrial Ethanol</v>
          </cell>
          <cell r="F986">
            <v>980</v>
          </cell>
          <cell r="G986">
            <v>1284</v>
          </cell>
          <cell r="H986">
            <v>1583</v>
          </cell>
          <cell r="I986">
            <v>1565</v>
          </cell>
          <cell r="J986">
            <v>1772</v>
          </cell>
          <cell r="K986">
            <v>1849</v>
          </cell>
          <cell r="L986">
            <v>1202</v>
          </cell>
          <cell r="M986">
            <v>1829</v>
          </cell>
          <cell r="N986">
            <v>1744</v>
          </cell>
          <cell r="O986">
            <v>1463</v>
          </cell>
          <cell r="P986">
            <v>1535</v>
          </cell>
          <cell r="Q986">
            <v>2912</v>
          </cell>
          <cell r="R986">
            <v>3600</v>
          </cell>
          <cell r="S986">
            <v>4744</v>
          </cell>
          <cell r="T986">
            <v>6197</v>
          </cell>
          <cell r="U986">
            <v>6792</v>
          </cell>
          <cell r="V986">
            <v>9107</v>
          </cell>
          <cell r="W986">
            <v>9675</v>
          </cell>
          <cell r="X986">
            <v>11709</v>
          </cell>
          <cell r="Y986">
            <v>12889</v>
          </cell>
          <cell r="Z986">
            <v>16502</v>
          </cell>
          <cell r="AA986">
            <v>16757</v>
          </cell>
          <cell r="AB986">
            <v>16659</v>
          </cell>
          <cell r="AC986">
            <v>17519</v>
          </cell>
          <cell r="AD986">
            <v>14157</v>
          </cell>
          <cell r="AE986">
            <v>17641</v>
          </cell>
        </row>
        <row r="987">
          <cell r="E987" t="str">
            <v>UT Industrial Ethanol</v>
          </cell>
          <cell r="F987">
            <v>0</v>
          </cell>
          <cell r="G987">
            <v>0</v>
          </cell>
          <cell r="H987">
            <v>0</v>
          </cell>
          <cell r="I987">
            <v>1</v>
          </cell>
          <cell r="J987">
            <v>0</v>
          </cell>
          <cell r="K987">
            <v>0</v>
          </cell>
          <cell r="L987">
            <v>1</v>
          </cell>
          <cell r="M987">
            <v>0</v>
          </cell>
          <cell r="N987">
            <v>11</v>
          </cell>
          <cell r="O987">
            <v>9</v>
          </cell>
          <cell r="P987">
            <v>10</v>
          </cell>
          <cell r="Q987">
            <v>28</v>
          </cell>
          <cell r="R987">
            <v>7</v>
          </cell>
          <cell r="S987">
            <v>6</v>
          </cell>
          <cell r="T987">
            <v>3</v>
          </cell>
          <cell r="U987">
            <v>51</v>
          </cell>
          <cell r="V987">
            <v>44</v>
          </cell>
          <cell r="W987">
            <v>63</v>
          </cell>
          <cell r="X987">
            <v>73</v>
          </cell>
          <cell r="Y987">
            <v>80</v>
          </cell>
          <cell r="Z987">
            <v>74</v>
          </cell>
          <cell r="AA987">
            <v>103</v>
          </cell>
          <cell r="AB987">
            <v>110</v>
          </cell>
          <cell r="AC987">
            <v>116</v>
          </cell>
          <cell r="AD987">
            <v>90</v>
          </cell>
          <cell r="AE987">
            <v>141</v>
          </cell>
        </row>
        <row r="988">
          <cell r="E988" t="str">
            <v>VA Industrial Ethanol</v>
          </cell>
          <cell r="F988">
            <v>13</v>
          </cell>
          <cell r="G988">
            <v>12</v>
          </cell>
          <cell r="H988">
            <v>9</v>
          </cell>
          <cell r="I988">
            <v>2</v>
          </cell>
          <cell r="J988">
            <v>9</v>
          </cell>
          <cell r="K988">
            <v>0</v>
          </cell>
          <cell r="L988">
            <v>32</v>
          </cell>
          <cell r="M988">
            <v>25</v>
          </cell>
          <cell r="N988">
            <v>31</v>
          </cell>
          <cell r="O988">
            <v>18</v>
          </cell>
          <cell r="P988">
            <v>21</v>
          </cell>
          <cell r="Q988">
            <v>44</v>
          </cell>
          <cell r="R988">
            <v>78</v>
          </cell>
          <cell r="S988">
            <v>102</v>
          </cell>
          <cell r="T988">
            <v>131</v>
          </cell>
          <cell r="U988">
            <v>96</v>
          </cell>
          <cell r="V988">
            <v>257</v>
          </cell>
          <cell r="W988">
            <v>205</v>
          </cell>
          <cell r="X988">
            <v>199</v>
          </cell>
          <cell r="Y988">
            <v>256</v>
          </cell>
          <cell r="Z988">
            <v>333</v>
          </cell>
          <cell r="AA988">
            <v>323</v>
          </cell>
          <cell r="AB988">
            <v>328</v>
          </cell>
          <cell r="AC988">
            <v>347</v>
          </cell>
          <cell r="AD988">
            <v>332</v>
          </cell>
          <cell r="AE988">
            <v>255</v>
          </cell>
        </row>
        <row r="989">
          <cell r="E989" t="str">
            <v>VT Industrial Ethanol</v>
          </cell>
          <cell r="F989">
            <v>0</v>
          </cell>
          <cell r="G989">
            <v>0</v>
          </cell>
          <cell r="H989">
            <v>0</v>
          </cell>
          <cell r="I989">
            <v>0</v>
          </cell>
          <cell r="J989">
            <v>0</v>
          </cell>
          <cell r="K989">
            <v>0</v>
          </cell>
          <cell r="L989">
            <v>0</v>
          </cell>
          <cell r="M989">
            <v>0</v>
          </cell>
          <cell r="N989">
            <v>0</v>
          </cell>
          <cell r="O989">
            <v>0</v>
          </cell>
          <cell r="P989">
            <v>0</v>
          </cell>
          <cell r="Q989">
            <v>0</v>
          </cell>
          <cell r="R989">
            <v>0</v>
          </cell>
          <cell r="S989">
            <v>0</v>
          </cell>
          <cell r="T989">
            <v>0</v>
          </cell>
          <cell r="U989">
            <v>5</v>
          </cell>
          <cell r="V989">
            <v>7</v>
          </cell>
          <cell r="W989">
            <v>8</v>
          </cell>
          <cell r="X989">
            <v>25</v>
          </cell>
          <cell r="Y989">
            <v>37</v>
          </cell>
          <cell r="Z989">
            <v>45</v>
          </cell>
          <cell r="AA989">
            <v>46</v>
          </cell>
          <cell r="AB989">
            <v>42</v>
          </cell>
          <cell r="AC989">
            <v>43</v>
          </cell>
          <cell r="AD989">
            <v>40</v>
          </cell>
          <cell r="AE989">
            <v>30</v>
          </cell>
        </row>
        <row r="990">
          <cell r="E990" t="str">
            <v>WA Industrial Ethanol</v>
          </cell>
          <cell r="F990">
            <v>9</v>
          </cell>
          <cell r="G990">
            <v>12</v>
          </cell>
          <cell r="H990">
            <v>57</v>
          </cell>
          <cell r="I990">
            <v>62</v>
          </cell>
          <cell r="J990">
            <v>72</v>
          </cell>
          <cell r="K990">
            <v>24</v>
          </cell>
          <cell r="L990">
            <v>10</v>
          </cell>
          <cell r="M990">
            <v>21</v>
          </cell>
          <cell r="N990">
            <v>23</v>
          </cell>
          <cell r="O990">
            <v>20</v>
          </cell>
          <cell r="P990">
            <v>23</v>
          </cell>
          <cell r="Q990">
            <v>33</v>
          </cell>
          <cell r="R990">
            <v>100</v>
          </cell>
          <cell r="S990">
            <v>98</v>
          </cell>
          <cell r="T990">
            <v>37</v>
          </cell>
          <cell r="U990">
            <v>142</v>
          </cell>
          <cell r="V990">
            <v>160</v>
          </cell>
          <cell r="W990">
            <v>149</v>
          </cell>
          <cell r="X990">
            <v>242</v>
          </cell>
          <cell r="Y990">
            <v>269</v>
          </cell>
          <cell r="Z990">
            <v>310</v>
          </cell>
          <cell r="AA990">
            <v>328</v>
          </cell>
          <cell r="AB990">
            <v>309</v>
          </cell>
          <cell r="AC990">
            <v>321</v>
          </cell>
          <cell r="AD990">
            <v>311</v>
          </cell>
          <cell r="AE990">
            <v>360</v>
          </cell>
        </row>
        <row r="991">
          <cell r="E991" t="str">
            <v>WI Industrial Ethanol</v>
          </cell>
          <cell r="F991">
            <v>11</v>
          </cell>
          <cell r="G991">
            <v>34</v>
          </cell>
          <cell r="H991">
            <v>24</v>
          </cell>
          <cell r="I991">
            <v>20</v>
          </cell>
          <cell r="J991">
            <v>23</v>
          </cell>
          <cell r="K991">
            <v>51</v>
          </cell>
          <cell r="L991">
            <v>77</v>
          </cell>
          <cell r="M991">
            <v>91</v>
          </cell>
          <cell r="N991">
            <v>33</v>
          </cell>
          <cell r="O991">
            <v>31</v>
          </cell>
          <cell r="P991">
            <v>36</v>
          </cell>
          <cell r="Q991">
            <v>139</v>
          </cell>
          <cell r="R991">
            <v>235</v>
          </cell>
          <cell r="S991">
            <v>199</v>
          </cell>
          <cell r="T991">
            <v>239</v>
          </cell>
          <cell r="U991">
            <v>395</v>
          </cell>
          <cell r="V991">
            <v>413</v>
          </cell>
          <cell r="W991">
            <v>431</v>
          </cell>
          <cell r="X991">
            <v>312</v>
          </cell>
          <cell r="Y991">
            <v>329</v>
          </cell>
          <cell r="Z991">
            <v>383</v>
          </cell>
          <cell r="AA991">
            <v>373</v>
          </cell>
          <cell r="AB991">
            <v>350</v>
          </cell>
          <cell r="AC991">
            <v>361</v>
          </cell>
          <cell r="AD991">
            <v>269</v>
          </cell>
          <cell r="AE991">
            <v>372</v>
          </cell>
        </row>
        <row r="992">
          <cell r="E992" t="str">
            <v>WV Industrial Ethanol</v>
          </cell>
          <cell r="F992">
            <v>0</v>
          </cell>
          <cell r="G992">
            <v>0</v>
          </cell>
          <cell r="H992">
            <v>5</v>
          </cell>
          <cell r="I992">
            <v>2</v>
          </cell>
          <cell r="J992">
            <v>2</v>
          </cell>
          <cell r="K992">
            <v>1</v>
          </cell>
          <cell r="L992">
            <v>0</v>
          </cell>
          <cell r="M992">
            <v>0</v>
          </cell>
          <cell r="N992">
            <v>0</v>
          </cell>
          <cell r="O992">
            <v>0</v>
          </cell>
          <cell r="P992">
            <v>0</v>
          </cell>
          <cell r="Q992">
            <v>7</v>
          </cell>
          <cell r="R992">
            <v>18</v>
          </cell>
          <cell r="S992">
            <v>25</v>
          </cell>
          <cell r="T992">
            <v>31</v>
          </cell>
          <cell r="U992">
            <v>8</v>
          </cell>
          <cell r="V992">
            <v>11</v>
          </cell>
          <cell r="W992">
            <v>13</v>
          </cell>
          <cell r="X992">
            <v>65</v>
          </cell>
          <cell r="Y992">
            <v>80</v>
          </cell>
          <cell r="Z992">
            <v>58</v>
          </cell>
          <cell r="AA992">
            <v>60</v>
          </cell>
          <cell r="AB992">
            <v>63</v>
          </cell>
          <cell r="AC992">
            <v>66</v>
          </cell>
          <cell r="AD992">
            <v>51</v>
          </cell>
          <cell r="AE992">
            <v>90</v>
          </cell>
        </row>
        <row r="993">
          <cell r="E993" t="str">
            <v>WY Industrial Ethanol</v>
          </cell>
          <cell r="F993">
            <v>5</v>
          </cell>
          <cell r="G993">
            <v>20</v>
          </cell>
          <cell r="H993">
            <v>31</v>
          </cell>
          <cell r="I993">
            <v>28</v>
          </cell>
          <cell r="J993">
            <v>33</v>
          </cell>
          <cell r="K993">
            <v>26</v>
          </cell>
          <cell r="L993">
            <v>10</v>
          </cell>
          <cell r="M993">
            <v>1</v>
          </cell>
          <cell r="N993">
            <v>0</v>
          </cell>
          <cell r="O993">
            <v>0</v>
          </cell>
          <cell r="P993">
            <v>0</v>
          </cell>
          <cell r="Q993">
            <v>0</v>
          </cell>
          <cell r="R993">
            <v>0</v>
          </cell>
          <cell r="S993">
            <v>0</v>
          </cell>
          <cell r="T993">
            <v>0</v>
          </cell>
          <cell r="U993">
            <v>33</v>
          </cell>
          <cell r="V993">
            <v>34</v>
          </cell>
          <cell r="W993">
            <v>36</v>
          </cell>
          <cell r="X993">
            <v>42</v>
          </cell>
          <cell r="Y993">
            <v>49</v>
          </cell>
          <cell r="Z993">
            <v>45</v>
          </cell>
          <cell r="AA993">
            <v>53</v>
          </cell>
          <cell r="AB993">
            <v>58</v>
          </cell>
          <cell r="AC993">
            <v>63</v>
          </cell>
          <cell r="AD993">
            <v>39</v>
          </cell>
          <cell r="AE993">
            <v>82</v>
          </cell>
        </row>
        <row r="994">
          <cell r="E994" t="str">
            <v>AK Industrial Feedstocks, Naphtha less than 401 F</v>
          </cell>
          <cell r="F994">
            <v>0</v>
          </cell>
          <cell r="G994">
            <v>0</v>
          </cell>
          <cell r="H994">
            <v>0</v>
          </cell>
          <cell r="I994">
            <v>0</v>
          </cell>
          <cell r="J994">
            <v>0</v>
          </cell>
          <cell r="K994">
            <v>0</v>
          </cell>
          <cell r="L994">
            <v>0</v>
          </cell>
          <cell r="M994">
            <v>0</v>
          </cell>
          <cell r="N994">
            <v>0</v>
          </cell>
          <cell r="O994">
            <v>0</v>
          </cell>
          <cell r="P994">
            <v>0</v>
          </cell>
          <cell r="Q994">
            <v>0</v>
          </cell>
          <cell r="R994">
            <v>0</v>
          </cell>
          <cell r="S994">
            <v>0</v>
          </cell>
          <cell r="T994">
            <v>0</v>
          </cell>
          <cell r="U994">
            <v>0</v>
          </cell>
          <cell r="V994">
            <v>0</v>
          </cell>
          <cell r="W994">
            <v>0</v>
          </cell>
          <cell r="X994">
            <v>0</v>
          </cell>
          <cell r="Y994">
            <v>0</v>
          </cell>
          <cell r="Z994">
            <v>0</v>
          </cell>
          <cell r="AA994">
            <v>0</v>
          </cell>
          <cell r="AB994">
            <v>0</v>
          </cell>
          <cell r="AC994">
            <v>0</v>
          </cell>
          <cell r="AD994">
            <v>0</v>
          </cell>
          <cell r="AE994">
            <v>0</v>
          </cell>
        </row>
        <row r="995">
          <cell r="E995" t="str">
            <v>AL Industrial Feedstocks, Naphtha less than 401 F</v>
          </cell>
          <cell r="F995">
            <v>0</v>
          </cell>
          <cell r="G995">
            <v>0</v>
          </cell>
          <cell r="H995">
            <v>0</v>
          </cell>
          <cell r="I995">
            <v>0</v>
          </cell>
          <cell r="J995">
            <v>0</v>
          </cell>
          <cell r="K995">
            <v>0</v>
          </cell>
          <cell r="L995">
            <v>0</v>
          </cell>
          <cell r="M995">
            <v>0</v>
          </cell>
          <cell r="N995">
            <v>0</v>
          </cell>
          <cell r="O995">
            <v>0</v>
          </cell>
          <cell r="P995">
            <v>0</v>
          </cell>
          <cell r="Q995">
            <v>0</v>
          </cell>
          <cell r="R995">
            <v>0</v>
          </cell>
          <cell r="S995">
            <v>0</v>
          </cell>
          <cell r="T995">
            <v>0</v>
          </cell>
          <cell r="U995">
            <v>0</v>
          </cell>
          <cell r="V995">
            <v>0</v>
          </cell>
          <cell r="W995">
            <v>0</v>
          </cell>
          <cell r="X995">
            <v>0</v>
          </cell>
          <cell r="Y995">
            <v>0</v>
          </cell>
          <cell r="Z995">
            <v>0</v>
          </cell>
          <cell r="AA995">
            <v>0</v>
          </cell>
          <cell r="AB995">
            <v>0</v>
          </cell>
          <cell r="AC995">
            <v>0</v>
          </cell>
          <cell r="AD995">
            <v>0</v>
          </cell>
          <cell r="AE995">
            <v>0</v>
          </cell>
        </row>
        <row r="996">
          <cell r="E996" t="str">
            <v>AR Industrial Feedstocks, Naphtha less than 401 F</v>
          </cell>
          <cell r="F996">
            <v>0</v>
          </cell>
          <cell r="G996">
            <v>0</v>
          </cell>
          <cell r="H996">
            <v>0</v>
          </cell>
          <cell r="I996">
            <v>0</v>
          </cell>
          <cell r="J996">
            <v>0</v>
          </cell>
          <cell r="K996">
            <v>0</v>
          </cell>
          <cell r="L996">
            <v>0</v>
          </cell>
          <cell r="M996">
            <v>0</v>
          </cell>
          <cell r="N996">
            <v>0</v>
          </cell>
          <cell r="O996">
            <v>0</v>
          </cell>
          <cell r="P996">
            <v>0</v>
          </cell>
          <cell r="Q996">
            <v>0</v>
          </cell>
          <cell r="R996">
            <v>0</v>
          </cell>
          <cell r="S996">
            <v>0</v>
          </cell>
          <cell r="T996">
            <v>0</v>
          </cell>
          <cell r="U996">
            <v>0</v>
          </cell>
          <cell r="V996">
            <v>0</v>
          </cell>
          <cell r="W996">
            <v>0</v>
          </cell>
          <cell r="X996">
            <v>0</v>
          </cell>
          <cell r="Y996">
            <v>0</v>
          </cell>
          <cell r="Z996">
            <v>0</v>
          </cell>
          <cell r="AA996">
            <v>0</v>
          </cell>
          <cell r="AB996">
            <v>0</v>
          </cell>
          <cell r="AC996">
            <v>0</v>
          </cell>
          <cell r="AD996">
            <v>0</v>
          </cell>
          <cell r="AE996">
            <v>0</v>
          </cell>
        </row>
        <row r="997">
          <cell r="E997" t="str">
            <v>AZ Industrial Feedstocks, Naphtha less than 401 F</v>
          </cell>
          <cell r="F997">
            <v>0</v>
          </cell>
          <cell r="G997">
            <v>0</v>
          </cell>
          <cell r="H997">
            <v>0</v>
          </cell>
          <cell r="I997">
            <v>0</v>
          </cell>
          <cell r="J997">
            <v>0</v>
          </cell>
          <cell r="K997">
            <v>0</v>
          </cell>
          <cell r="L997">
            <v>0</v>
          </cell>
          <cell r="M997">
            <v>0</v>
          </cell>
          <cell r="N997">
            <v>0</v>
          </cell>
          <cell r="O997">
            <v>0</v>
          </cell>
          <cell r="P997">
            <v>0</v>
          </cell>
          <cell r="Q997">
            <v>0</v>
          </cell>
          <cell r="R997">
            <v>0</v>
          </cell>
          <cell r="S997">
            <v>0</v>
          </cell>
          <cell r="T997">
            <v>0</v>
          </cell>
          <cell r="U997">
            <v>0</v>
          </cell>
          <cell r="V997">
            <v>0</v>
          </cell>
          <cell r="W997">
            <v>0</v>
          </cell>
          <cell r="X997">
            <v>0</v>
          </cell>
          <cell r="Y997">
            <v>0</v>
          </cell>
          <cell r="Z997">
            <v>0</v>
          </cell>
          <cell r="AA997">
            <v>0</v>
          </cell>
          <cell r="AB997">
            <v>0</v>
          </cell>
          <cell r="AC997">
            <v>0</v>
          </cell>
          <cell r="AD997">
            <v>0</v>
          </cell>
          <cell r="AE997">
            <v>0</v>
          </cell>
        </row>
        <row r="998">
          <cell r="E998" t="str">
            <v>CA Industrial Feedstocks, Naphtha less than 401 F</v>
          </cell>
          <cell r="F998">
            <v>0</v>
          </cell>
          <cell r="G998">
            <v>0</v>
          </cell>
          <cell r="H998">
            <v>0</v>
          </cell>
          <cell r="I998">
            <v>0</v>
          </cell>
          <cell r="J998">
            <v>0</v>
          </cell>
          <cell r="K998">
            <v>0</v>
          </cell>
          <cell r="L998">
            <v>0</v>
          </cell>
          <cell r="M998">
            <v>0</v>
          </cell>
          <cell r="N998">
            <v>0</v>
          </cell>
          <cell r="O998">
            <v>0</v>
          </cell>
          <cell r="P998">
            <v>0</v>
          </cell>
          <cell r="Q998">
            <v>0</v>
          </cell>
          <cell r="R998">
            <v>0</v>
          </cell>
          <cell r="S998">
            <v>0</v>
          </cell>
          <cell r="T998">
            <v>0</v>
          </cell>
          <cell r="U998">
            <v>0</v>
          </cell>
          <cell r="V998">
            <v>0</v>
          </cell>
          <cell r="W998">
            <v>0</v>
          </cell>
          <cell r="X998">
            <v>0</v>
          </cell>
          <cell r="Y998">
            <v>0</v>
          </cell>
          <cell r="Z998">
            <v>0</v>
          </cell>
          <cell r="AA998">
            <v>0</v>
          </cell>
          <cell r="AB998">
            <v>0</v>
          </cell>
          <cell r="AC998">
            <v>0</v>
          </cell>
          <cell r="AD998">
            <v>0</v>
          </cell>
          <cell r="AE998">
            <v>0</v>
          </cell>
        </row>
        <row r="999">
          <cell r="E999" t="str">
            <v>CO Industrial Feedstocks, Naphtha less than 401 F</v>
          </cell>
          <cell r="F999">
            <v>0</v>
          </cell>
          <cell r="G999">
            <v>0</v>
          </cell>
          <cell r="H999">
            <v>0</v>
          </cell>
          <cell r="I999">
            <v>0</v>
          </cell>
          <cell r="J999">
            <v>0</v>
          </cell>
          <cell r="K999">
            <v>0</v>
          </cell>
          <cell r="L999">
            <v>0</v>
          </cell>
          <cell r="M999">
            <v>0</v>
          </cell>
          <cell r="N999">
            <v>0</v>
          </cell>
          <cell r="O999">
            <v>0</v>
          </cell>
          <cell r="P999">
            <v>0</v>
          </cell>
          <cell r="Q999">
            <v>0</v>
          </cell>
          <cell r="R999">
            <v>0</v>
          </cell>
          <cell r="S999">
            <v>0</v>
          </cell>
          <cell r="T999">
            <v>0</v>
          </cell>
          <cell r="U999">
            <v>0</v>
          </cell>
          <cell r="V999">
            <v>0</v>
          </cell>
          <cell r="W999">
            <v>0</v>
          </cell>
          <cell r="X999">
            <v>0</v>
          </cell>
          <cell r="Y999">
            <v>0</v>
          </cell>
          <cell r="Z999">
            <v>0</v>
          </cell>
          <cell r="AA999">
            <v>0</v>
          </cell>
          <cell r="AB999">
            <v>0</v>
          </cell>
          <cell r="AC999">
            <v>0</v>
          </cell>
          <cell r="AD999">
            <v>0</v>
          </cell>
          <cell r="AE999">
            <v>0</v>
          </cell>
        </row>
        <row r="1000">
          <cell r="E1000" t="str">
            <v>CT Industrial Feedstocks, Naphtha less than 401 F</v>
          </cell>
          <cell r="F1000">
            <v>0</v>
          </cell>
          <cell r="G1000">
            <v>0</v>
          </cell>
          <cell r="H1000">
            <v>0</v>
          </cell>
          <cell r="I1000">
            <v>0</v>
          </cell>
          <cell r="J1000">
            <v>0</v>
          </cell>
          <cell r="K1000">
            <v>0</v>
          </cell>
          <cell r="L1000">
            <v>0</v>
          </cell>
          <cell r="M1000">
            <v>0</v>
          </cell>
          <cell r="N1000">
            <v>0</v>
          </cell>
          <cell r="O1000">
            <v>0</v>
          </cell>
          <cell r="P1000">
            <v>0</v>
          </cell>
          <cell r="Q1000">
            <v>0</v>
          </cell>
          <cell r="R1000">
            <v>0</v>
          </cell>
          <cell r="S1000">
            <v>0</v>
          </cell>
          <cell r="T1000">
            <v>0</v>
          </cell>
          <cell r="U1000">
            <v>0</v>
          </cell>
          <cell r="V1000">
            <v>0</v>
          </cell>
          <cell r="W1000">
            <v>0</v>
          </cell>
          <cell r="X1000">
            <v>0</v>
          </cell>
          <cell r="Y1000">
            <v>0</v>
          </cell>
          <cell r="Z1000">
            <v>0</v>
          </cell>
          <cell r="AA1000">
            <v>0</v>
          </cell>
          <cell r="AB1000">
            <v>0</v>
          </cell>
          <cell r="AC1000">
            <v>0</v>
          </cell>
          <cell r="AD1000">
            <v>0</v>
          </cell>
          <cell r="AE1000">
            <v>0</v>
          </cell>
        </row>
        <row r="1001">
          <cell r="E1001" t="str">
            <v>DC Industrial Feedstocks, Naphtha less than 401 F</v>
          </cell>
          <cell r="F1001">
            <v>0</v>
          </cell>
          <cell r="G1001">
            <v>0</v>
          </cell>
          <cell r="H1001">
            <v>0</v>
          </cell>
          <cell r="I1001">
            <v>0</v>
          </cell>
          <cell r="J1001">
            <v>0</v>
          </cell>
          <cell r="K1001">
            <v>0</v>
          </cell>
          <cell r="L1001">
            <v>0</v>
          </cell>
          <cell r="M1001">
            <v>0</v>
          </cell>
          <cell r="N1001">
            <v>0</v>
          </cell>
          <cell r="O1001">
            <v>0</v>
          </cell>
          <cell r="P1001">
            <v>0</v>
          </cell>
          <cell r="Q1001">
            <v>0</v>
          </cell>
          <cell r="R1001">
            <v>0</v>
          </cell>
          <cell r="S1001">
            <v>0</v>
          </cell>
          <cell r="T1001">
            <v>0</v>
          </cell>
          <cell r="U1001">
            <v>0</v>
          </cell>
          <cell r="V1001">
            <v>0</v>
          </cell>
          <cell r="W1001">
            <v>0</v>
          </cell>
          <cell r="X1001">
            <v>0</v>
          </cell>
          <cell r="Y1001">
            <v>0</v>
          </cell>
          <cell r="Z1001">
            <v>0</v>
          </cell>
          <cell r="AA1001">
            <v>0</v>
          </cell>
          <cell r="AB1001">
            <v>0</v>
          </cell>
          <cell r="AC1001">
            <v>0</v>
          </cell>
          <cell r="AD1001">
            <v>0</v>
          </cell>
          <cell r="AE1001">
            <v>0</v>
          </cell>
        </row>
        <row r="1002">
          <cell r="E1002" t="str">
            <v>DE Industrial Feedstocks, Naphtha less than 401 F</v>
          </cell>
          <cell r="F1002">
            <v>0</v>
          </cell>
          <cell r="G1002">
            <v>0</v>
          </cell>
          <cell r="H1002">
            <v>0</v>
          </cell>
          <cell r="I1002">
            <v>0</v>
          </cell>
          <cell r="J1002">
            <v>0</v>
          </cell>
          <cell r="K1002">
            <v>0</v>
          </cell>
          <cell r="L1002">
            <v>0</v>
          </cell>
          <cell r="M1002">
            <v>0</v>
          </cell>
          <cell r="N1002">
            <v>0</v>
          </cell>
          <cell r="O1002">
            <v>0</v>
          </cell>
          <cell r="P1002">
            <v>0</v>
          </cell>
          <cell r="Q1002">
            <v>0</v>
          </cell>
          <cell r="R1002">
            <v>0</v>
          </cell>
          <cell r="S1002">
            <v>0</v>
          </cell>
          <cell r="T1002">
            <v>0</v>
          </cell>
          <cell r="U1002">
            <v>0</v>
          </cell>
          <cell r="V1002">
            <v>0</v>
          </cell>
          <cell r="W1002">
            <v>0</v>
          </cell>
          <cell r="X1002">
            <v>0</v>
          </cell>
          <cell r="Y1002">
            <v>0</v>
          </cell>
          <cell r="Z1002">
            <v>0</v>
          </cell>
          <cell r="AA1002">
            <v>0</v>
          </cell>
          <cell r="AB1002">
            <v>0</v>
          </cell>
          <cell r="AC1002">
            <v>0</v>
          </cell>
          <cell r="AD1002">
            <v>0</v>
          </cell>
          <cell r="AE1002">
            <v>0</v>
          </cell>
        </row>
        <row r="1003">
          <cell r="E1003" t="str">
            <v>FL Industrial Feedstocks, Naphtha less than 401 F</v>
          </cell>
          <cell r="F1003">
            <v>0</v>
          </cell>
          <cell r="G1003">
            <v>0</v>
          </cell>
          <cell r="H1003">
            <v>0</v>
          </cell>
          <cell r="I1003">
            <v>0</v>
          </cell>
          <cell r="J1003">
            <v>0</v>
          </cell>
          <cell r="K1003">
            <v>0</v>
          </cell>
          <cell r="L1003">
            <v>0</v>
          </cell>
          <cell r="M1003">
            <v>0</v>
          </cell>
          <cell r="N1003">
            <v>0</v>
          </cell>
          <cell r="O1003">
            <v>0</v>
          </cell>
          <cell r="P1003">
            <v>0</v>
          </cell>
          <cell r="Q1003">
            <v>0</v>
          </cell>
          <cell r="R1003">
            <v>0</v>
          </cell>
          <cell r="S1003">
            <v>0</v>
          </cell>
          <cell r="T1003">
            <v>0</v>
          </cell>
          <cell r="U1003">
            <v>0</v>
          </cell>
          <cell r="V1003">
            <v>0</v>
          </cell>
          <cell r="W1003">
            <v>0</v>
          </cell>
          <cell r="X1003">
            <v>0</v>
          </cell>
          <cell r="Y1003">
            <v>0</v>
          </cell>
          <cell r="Z1003">
            <v>0</v>
          </cell>
          <cell r="AA1003">
            <v>0</v>
          </cell>
          <cell r="AB1003">
            <v>0</v>
          </cell>
          <cell r="AC1003">
            <v>0</v>
          </cell>
          <cell r="AD1003">
            <v>0</v>
          </cell>
          <cell r="AE1003">
            <v>0</v>
          </cell>
        </row>
        <row r="1004">
          <cell r="E1004" t="str">
            <v>GA Industrial Feedstocks, Naphtha less than 401 F</v>
          </cell>
          <cell r="F1004">
            <v>0</v>
          </cell>
          <cell r="G1004">
            <v>0</v>
          </cell>
          <cell r="H1004">
            <v>0</v>
          </cell>
          <cell r="I1004">
            <v>0</v>
          </cell>
          <cell r="J1004">
            <v>0</v>
          </cell>
          <cell r="K1004">
            <v>0</v>
          </cell>
          <cell r="L1004">
            <v>0</v>
          </cell>
          <cell r="M1004">
            <v>0</v>
          </cell>
          <cell r="N1004">
            <v>0</v>
          </cell>
          <cell r="O1004">
            <v>0</v>
          </cell>
          <cell r="P1004">
            <v>0</v>
          </cell>
          <cell r="Q1004">
            <v>0</v>
          </cell>
          <cell r="R1004">
            <v>0</v>
          </cell>
          <cell r="S1004">
            <v>0</v>
          </cell>
          <cell r="T1004">
            <v>0</v>
          </cell>
          <cell r="U1004">
            <v>0</v>
          </cell>
          <cell r="V1004">
            <v>0</v>
          </cell>
          <cell r="W1004">
            <v>0</v>
          </cell>
          <cell r="X1004">
            <v>0</v>
          </cell>
          <cell r="Y1004">
            <v>0</v>
          </cell>
          <cell r="Z1004">
            <v>0</v>
          </cell>
          <cell r="AA1004">
            <v>0</v>
          </cell>
          <cell r="AB1004">
            <v>0</v>
          </cell>
          <cell r="AC1004">
            <v>0</v>
          </cell>
          <cell r="AD1004">
            <v>0</v>
          </cell>
          <cell r="AE1004">
            <v>0</v>
          </cell>
        </row>
        <row r="1005">
          <cell r="E1005" t="str">
            <v>HI Industrial Feedstocks, Naphtha less than 401 F</v>
          </cell>
          <cell r="F1005">
            <v>0</v>
          </cell>
          <cell r="G1005">
            <v>0</v>
          </cell>
          <cell r="H1005">
            <v>0</v>
          </cell>
          <cell r="I1005">
            <v>0</v>
          </cell>
          <cell r="J1005">
            <v>0</v>
          </cell>
          <cell r="K1005">
            <v>0</v>
          </cell>
          <cell r="L1005">
            <v>0</v>
          </cell>
          <cell r="M1005">
            <v>0</v>
          </cell>
          <cell r="N1005">
            <v>0</v>
          </cell>
          <cell r="O1005">
            <v>0</v>
          </cell>
          <cell r="P1005">
            <v>0</v>
          </cell>
          <cell r="Q1005">
            <v>0</v>
          </cell>
          <cell r="R1005">
            <v>0</v>
          </cell>
          <cell r="S1005">
            <v>0</v>
          </cell>
          <cell r="T1005">
            <v>0</v>
          </cell>
          <cell r="U1005">
            <v>0</v>
          </cell>
          <cell r="V1005">
            <v>0</v>
          </cell>
          <cell r="W1005">
            <v>0</v>
          </cell>
          <cell r="X1005">
            <v>0</v>
          </cell>
          <cell r="Y1005">
            <v>0</v>
          </cell>
          <cell r="Z1005">
            <v>0</v>
          </cell>
          <cell r="AA1005">
            <v>0</v>
          </cell>
          <cell r="AB1005">
            <v>0</v>
          </cell>
          <cell r="AC1005">
            <v>0</v>
          </cell>
          <cell r="AD1005">
            <v>0</v>
          </cell>
          <cell r="AE1005">
            <v>0</v>
          </cell>
        </row>
        <row r="1006">
          <cell r="E1006" t="str">
            <v>IA Industrial Feedstocks, Naphtha less than 401 F</v>
          </cell>
          <cell r="F1006">
            <v>0</v>
          </cell>
          <cell r="G1006">
            <v>0</v>
          </cell>
          <cell r="H1006">
            <v>0</v>
          </cell>
          <cell r="I1006">
            <v>0</v>
          </cell>
          <cell r="J1006">
            <v>0</v>
          </cell>
          <cell r="K1006">
            <v>0</v>
          </cell>
          <cell r="L1006">
            <v>0</v>
          </cell>
          <cell r="M1006">
            <v>0</v>
          </cell>
          <cell r="N1006">
            <v>0</v>
          </cell>
          <cell r="O1006">
            <v>0</v>
          </cell>
          <cell r="P1006">
            <v>0</v>
          </cell>
          <cell r="Q1006">
            <v>0</v>
          </cell>
          <cell r="R1006">
            <v>0</v>
          </cell>
          <cell r="S1006">
            <v>0</v>
          </cell>
          <cell r="T1006">
            <v>0</v>
          </cell>
          <cell r="U1006">
            <v>0</v>
          </cell>
          <cell r="V1006">
            <v>0</v>
          </cell>
          <cell r="W1006">
            <v>0</v>
          </cell>
          <cell r="X1006">
            <v>0</v>
          </cell>
          <cell r="Y1006">
            <v>0</v>
          </cell>
          <cell r="Z1006">
            <v>0</v>
          </cell>
          <cell r="AA1006">
            <v>0</v>
          </cell>
          <cell r="AB1006">
            <v>0</v>
          </cell>
          <cell r="AC1006">
            <v>0</v>
          </cell>
          <cell r="AD1006">
            <v>0</v>
          </cell>
          <cell r="AE1006">
            <v>0</v>
          </cell>
        </row>
        <row r="1007">
          <cell r="E1007" t="str">
            <v>ID Industrial Feedstocks, Naphtha less than 401 F</v>
          </cell>
          <cell r="F1007">
            <v>0</v>
          </cell>
          <cell r="G1007">
            <v>0</v>
          </cell>
          <cell r="H1007">
            <v>0</v>
          </cell>
          <cell r="I1007">
            <v>0</v>
          </cell>
          <cell r="J1007">
            <v>0</v>
          </cell>
          <cell r="K1007">
            <v>0</v>
          </cell>
          <cell r="L1007">
            <v>0</v>
          </cell>
          <cell r="M1007">
            <v>0</v>
          </cell>
          <cell r="N1007">
            <v>0</v>
          </cell>
          <cell r="O1007">
            <v>0</v>
          </cell>
          <cell r="P1007">
            <v>0</v>
          </cell>
          <cell r="Q1007">
            <v>0</v>
          </cell>
          <cell r="R1007">
            <v>0</v>
          </cell>
          <cell r="S1007">
            <v>0</v>
          </cell>
          <cell r="T1007">
            <v>0</v>
          </cell>
          <cell r="U1007">
            <v>0</v>
          </cell>
          <cell r="V1007">
            <v>0</v>
          </cell>
          <cell r="W1007">
            <v>0</v>
          </cell>
          <cell r="X1007">
            <v>0</v>
          </cell>
          <cell r="Y1007">
            <v>0</v>
          </cell>
          <cell r="Z1007">
            <v>0</v>
          </cell>
          <cell r="AA1007">
            <v>0</v>
          </cell>
          <cell r="AB1007">
            <v>0</v>
          </cell>
          <cell r="AC1007">
            <v>0</v>
          </cell>
          <cell r="AD1007">
            <v>0</v>
          </cell>
          <cell r="AE1007">
            <v>0</v>
          </cell>
        </row>
        <row r="1008">
          <cell r="E1008" t="str">
            <v>IL Industrial Feedstocks, Naphtha less than 401 F</v>
          </cell>
          <cell r="F1008">
            <v>0</v>
          </cell>
          <cell r="G1008">
            <v>0</v>
          </cell>
          <cell r="H1008">
            <v>0</v>
          </cell>
          <cell r="I1008">
            <v>0</v>
          </cell>
          <cell r="J1008">
            <v>0</v>
          </cell>
          <cell r="K1008">
            <v>0</v>
          </cell>
          <cell r="L1008">
            <v>0</v>
          </cell>
          <cell r="M1008">
            <v>0</v>
          </cell>
          <cell r="N1008">
            <v>0</v>
          </cell>
          <cell r="O1008">
            <v>0</v>
          </cell>
          <cell r="P1008">
            <v>0</v>
          </cell>
          <cell r="Q1008">
            <v>0</v>
          </cell>
          <cell r="R1008">
            <v>0</v>
          </cell>
          <cell r="S1008">
            <v>0</v>
          </cell>
          <cell r="T1008">
            <v>0</v>
          </cell>
          <cell r="U1008">
            <v>0</v>
          </cell>
          <cell r="V1008">
            <v>0</v>
          </cell>
          <cell r="W1008">
            <v>0</v>
          </cell>
          <cell r="X1008">
            <v>0</v>
          </cell>
          <cell r="Y1008">
            <v>0</v>
          </cell>
          <cell r="Z1008">
            <v>0</v>
          </cell>
          <cell r="AA1008">
            <v>0</v>
          </cell>
          <cell r="AB1008">
            <v>0</v>
          </cell>
          <cell r="AC1008">
            <v>0</v>
          </cell>
          <cell r="AD1008">
            <v>0</v>
          </cell>
          <cell r="AE1008">
            <v>0</v>
          </cell>
        </row>
        <row r="1009">
          <cell r="E1009" t="str">
            <v>IN Industrial Feedstocks, Naphtha less than 401 F</v>
          </cell>
          <cell r="F1009">
            <v>0</v>
          </cell>
          <cell r="G1009">
            <v>0</v>
          </cell>
          <cell r="H1009">
            <v>0</v>
          </cell>
          <cell r="I1009">
            <v>0</v>
          </cell>
          <cell r="J1009">
            <v>0</v>
          </cell>
          <cell r="K1009">
            <v>0</v>
          </cell>
          <cell r="L1009">
            <v>0</v>
          </cell>
          <cell r="M1009">
            <v>0</v>
          </cell>
          <cell r="N1009">
            <v>0</v>
          </cell>
          <cell r="O1009">
            <v>0</v>
          </cell>
          <cell r="P1009">
            <v>0</v>
          </cell>
          <cell r="Q1009">
            <v>0</v>
          </cell>
          <cell r="R1009">
            <v>0</v>
          </cell>
          <cell r="S1009">
            <v>0</v>
          </cell>
          <cell r="T1009">
            <v>0</v>
          </cell>
          <cell r="U1009">
            <v>0</v>
          </cell>
          <cell r="V1009">
            <v>0</v>
          </cell>
          <cell r="W1009">
            <v>0</v>
          </cell>
          <cell r="X1009">
            <v>0</v>
          </cell>
          <cell r="Y1009">
            <v>0</v>
          </cell>
          <cell r="Z1009">
            <v>0</v>
          </cell>
          <cell r="AA1009">
            <v>0</v>
          </cell>
          <cell r="AB1009">
            <v>0</v>
          </cell>
          <cell r="AC1009">
            <v>0</v>
          </cell>
          <cell r="AD1009">
            <v>0</v>
          </cell>
          <cell r="AE1009">
            <v>0</v>
          </cell>
        </row>
        <row r="1010">
          <cell r="E1010" t="str">
            <v>KS Industrial Feedstocks, Naphtha less than 401 F</v>
          </cell>
          <cell r="F1010">
            <v>0</v>
          </cell>
          <cell r="G1010">
            <v>0</v>
          </cell>
          <cell r="H1010">
            <v>0</v>
          </cell>
          <cell r="I1010">
            <v>0</v>
          </cell>
          <cell r="J1010">
            <v>0</v>
          </cell>
          <cell r="K1010">
            <v>0</v>
          </cell>
          <cell r="L1010">
            <v>0</v>
          </cell>
          <cell r="M1010">
            <v>0</v>
          </cell>
          <cell r="N1010">
            <v>0</v>
          </cell>
          <cell r="O1010">
            <v>0</v>
          </cell>
          <cell r="P1010">
            <v>0</v>
          </cell>
          <cell r="Q1010">
            <v>0</v>
          </cell>
          <cell r="R1010">
            <v>0</v>
          </cell>
          <cell r="S1010">
            <v>0</v>
          </cell>
          <cell r="T1010">
            <v>0</v>
          </cell>
          <cell r="U1010">
            <v>0</v>
          </cell>
          <cell r="V1010">
            <v>0</v>
          </cell>
          <cell r="W1010">
            <v>0</v>
          </cell>
          <cell r="X1010">
            <v>0</v>
          </cell>
          <cell r="Y1010">
            <v>0</v>
          </cell>
          <cell r="Z1010">
            <v>0</v>
          </cell>
          <cell r="AA1010">
            <v>0</v>
          </cell>
          <cell r="AB1010">
            <v>0</v>
          </cell>
          <cell r="AC1010">
            <v>0</v>
          </cell>
          <cell r="AD1010">
            <v>0</v>
          </cell>
          <cell r="AE1010">
            <v>0</v>
          </cell>
        </row>
        <row r="1011">
          <cell r="E1011" t="str">
            <v>KY Industrial Feedstocks, Naphtha less than 401 F</v>
          </cell>
          <cell r="F1011">
            <v>0</v>
          </cell>
          <cell r="G1011">
            <v>0</v>
          </cell>
          <cell r="H1011">
            <v>0</v>
          </cell>
          <cell r="I1011">
            <v>0</v>
          </cell>
          <cell r="J1011">
            <v>0</v>
          </cell>
          <cell r="K1011">
            <v>0</v>
          </cell>
          <cell r="L1011">
            <v>0</v>
          </cell>
          <cell r="M1011">
            <v>0</v>
          </cell>
          <cell r="N1011">
            <v>0</v>
          </cell>
          <cell r="O1011">
            <v>0</v>
          </cell>
          <cell r="P1011">
            <v>0</v>
          </cell>
          <cell r="Q1011">
            <v>0</v>
          </cell>
          <cell r="R1011">
            <v>0</v>
          </cell>
          <cell r="S1011">
            <v>0</v>
          </cell>
          <cell r="T1011">
            <v>0</v>
          </cell>
          <cell r="U1011">
            <v>0</v>
          </cell>
          <cell r="V1011">
            <v>0</v>
          </cell>
          <cell r="W1011">
            <v>0</v>
          </cell>
          <cell r="X1011">
            <v>0</v>
          </cell>
          <cell r="Y1011">
            <v>0</v>
          </cell>
          <cell r="Z1011">
            <v>0</v>
          </cell>
          <cell r="AA1011">
            <v>0</v>
          </cell>
          <cell r="AB1011">
            <v>0</v>
          </cell>
          <cell r="AC1011">
            <v>0</v>
          </cell>
          <cell r="AD1011">
            <v>0</v>
          </cell>
          <cell r="AE1011">
            <v>0</v>
          </cell>
        </row>
        <row r="1012">
          <cell r="E1012" t="str">
            <v>LA Industrial Feedstocks, Naphtha less than 401 F</v>
          </cell>
          <cell r="F1012">
            <v>135525</v>
          </cell>
          <cell r="G1012">
            <v>116489</v>
          </cell>
          <cell r="H1012">
            <v>146953</v>
          </cell>
          <cell r="I1012">
            <v>136613</v>
          </cell>
          <cell r="J1012">
            <v>155218</v>
          </cell>
          <cell r="K1012">
            <v>145331</v>
          </cell>
          <cell r="L1012">
            <v>186770</v>
          </cell>
          <cell r="M1012">
            <v>209007</v>
          </cell>
          <cell r="N1012">
            <v>222912</v>
          </cell>
          <cell r="O1012">
            <v>185945</v>
          </cell>
          <cell r="P1012">
            <v>192150</v>
          </cell>
          <cell r="Q1012">
            <v>128951</v>
          </cell>
          <cell r="R1012">
            <v>125315</v>
          </cell>
          <cell r="S1012">
            <v>126356</v>
          </cell>
          <cell r="T1012">
            <v>147977</v>
          </cell>
          <cell r="U1012">
            <v>132379</v>
          </cell>
          <cell r="V1012">
            <v>114290</v>
          </cell>
          <cell r="W1012">
            <v>98015</v>
          </cell>
          <cell r="X1012">
            <v>79700</v>
          </cell>
          <cell r="Y1012">
            <v>71966</v>
          </cell>
          <cell r="Z1012">
            <v>68213</v>
          </cell>
          <cell r="AA1012">
            <v>67761</v>
          </cell>
          <cell r="AB1012">
            <v>63118</v>
          </cell>
          <cell r="AC1012">
            <v>72005</v>
          </cell>
          <cell r="AD1012">
            <v>65019</v>
          </cell>
          <cell r="AE1012">
            <v>62882</v>
          </cell>
        </row>
        <row r="1013">
          <cell r="E1013" t="str">
            <v>MA Industrial Feedstocks, Naphtha less than 401 F</v>
          </cell>
          <cell r="F1013">
            <v>0</v>
          </cell>
          <cell r="G1013">
            <v>0</v>
          </cell>
          <cell r="H1013">
            <v>0</v>
          </cell>
          <cell r="I1013">
            <v>0</v>
          </cell>
          <cell r="J1013">
            <v>0</v>
          </cell>
          <cell r="K1013">
            <v>0</v>
          </cell>
          <cell r="L1013">
            <v>0</v>
          </cell>
          <cell r="M1013">
            <v>0</v>
          </cell>
          <cell r="N1013">
            <v>0</v>
          </cell>
          <cell r="O1013">
            <v>0</v>
          </cell>
          <cell r="P1013">
            <v>0</v>
          </cell>
          <cell r="Q1013">
            <v>0</v>
          </cell>
          <cell r="R1013">
            <v>0</v>
          </cell>
          <cell r="S1013">
            <v>0</v>
          </cell>
          <cell r="T1013">
            <v>0</v>
          </cell>
          <cell r="U1013">
            <v>0</v>
          </cell>
          <cell r="V1013">
            <v>0</v>
          </cell>
          <cell r="W1013">
            <v>0</v>
          </cell>
          <cell r="X1013">
            <v>0</v>
          </cell>
          <cell r="Y1013">
            <v>0</v>
          </cell>
          <cell r="Z1013">
            <v>0</v>
          </cell>
          <cell r="AA1013">
            <v>0</v>
          </cell>
          <cell r="AB1013">
            <v>0</v>
          </cell>
          <cell r="AC1013">
            <v>0</v>
          </cell>
          <cell r="AD1013">
            <v>0</v>
          </cell>
          <cell r="AE1013">
            <v>0</v>
          </cell>
        </row>
        <row r="1014">
          <cell r="E1014" t="str">
            <v>MD Industrial Feedstocks, Naphtha less than 401 F</v>
          </cell>
          <cell r="F1014">
            <v>0</v>
          </cell>
          <cell r="G1014">
            <v>0</v>
          </cell>
          <cell r="H1014">
            <v>0</v>
          </cell>
          <cell r="I1014">
            <v>0</v>
          </cell>
          <cell r="J1014">
            <v>0</v>
          </cell>
          <cell r="K1014">
            <v>0</v>
          </cell>
          <cell r="L1014">
            <v>0</v>
          </cell>
          <cell r="M1014">
            <v>0</v>
          </cell>
          <cell r="N1014">
            <v>0</v>
          </cell>
          <cell r="O1014">
            <v>0</v>
          </cell>
          <cell r="P1014">
            <v>0</v>
          </cell>
          <cell r="Q1014">
            <v>0</v>
          </cell>
          <cell r="R1014">
            <v>0</v>
          </cell>
          <cell r="S1014">
            <v>0</v>
          </cell>
          <cell r="T1014">
            <v>0</v>
          </cell>
          <cell r="U1014">
            <v>0</v>
          </cell>
          <cell r="V1014">
            <v>0</v>
          </cell>
          <cell r="W1014">
            <v>0</v>
          </cell>
          <cell r="X1014">
            <v>0</v>
          </cell>
          <cell r="Y1014">
            <v>0</v>
          </cell>
          <cell r="Z1014">
            <v>0</v>
          </cell>
          <cell r="AA1014">
            <v>0</v>
          </cell>
          <cell r="AB1014">
            <v>0</v>
          </cell>
          <cell r="AC1014">
            <v>0</v>
          </cell>
          <cell r="AD1014">
            <v>0</v>
          </cell>
          <cell r="AE1014">
            <v>0</v>
          </cell>
        </row>
        <row r="1015">
          <cell r="E1015" t="str">
            <v>ME Industrial Feedstocks, Naphtha less than 401 F</v>
          </cell>
          <cell r="F1015">
            <v>0</v>
          </cell>
          <cell r="G1015">
            <v>0</v>
          </cell>
          <cell r="H1015">
            <v>0</v>
          </cell>
          <cell r="I1015">
            <v>0</v>
          </cell>
          <cell r="J1015">
            <v>0</v>
          </cell>
          <cell r="K1015">
            <v>0</v>
          </cell>
          <cell r="L1015">
            <v>0</v>
          </cell>
          <cell r="M1015">
            <v>0</v>
          </cell>
          <cell r="N1015">
            <v>0</v>
          </cell>
          <cell r="O1015">
            <v>0</v>
          </cell>
          <cell r="P1015">
            <v>0</v>
          </cell>
          <cell r="Q1015">
            <v>0</v>
          </cell>
          <cell r="R1015">
            <v>0</v>
          </cell>
          <cell r="S1015">
            <v>0</v>
          </cell>
          <cell r="T1015">
            <v>0</v>
          </cell>
          <cell r="U1015">
            <v>0</v>
          </cell>
          <cell r="V1015">
            <v>0</v>
          </cell>
          <cell r="W1015">
            <v>0</v>
          </cell>
          <cell r="X1015">
            <v>0</v>
          </cell>
          <cell r="Y1015">
            <v>0</v>
          </cell>
          <cell r="Z1015">
            <v>0</v>
          </cell>
          <cell r="AA1015">
            <v>0</v>
          </cell>
          <cell r="AB1015">
            <v>0</v>
          </cell>
          <cell r="AC1015">
            <v>0</v>
          </cell>
          <cell r="AD1015">
            <v>0</v>
          </cell>
          <cell r="AE1015">
            <v>0</v>
          </cell>
        </row>
        <row r="1016">
          <cell r="E1016" t="str">
            <v>MI Industrial Feedstocks, Naphtha less than 401 F</v>
          </cell>
          <cell r="F1016">
            <v>0</v>
          </cell>
          <cell r="G1016">
            <v>0</v>
          </cell>
          <cell r="H1016">
            <v>0</v>
          </cell>
          <cell r="I1016">
            <v>0</v>
          </cell>
          <cell r="J1016">
            <v>0</v>
          </cell>
          <cell r="K1016">
            <v>0</v>
          </cell>
          <cell r="L1016">
            <v>0</v>
          </cell>
          <cell r="M1016">
            <v>0</v>
          </cell>
          <cell r="N1016">
            <v>0</v>
          </cell>
          <cell r="O1016">
            <v>0</v>
          </cell>
          <cell r="P1016">
            <v>0</v>
          </cell>
          <cell r="Q1016">
            <v>0</v>
          </cell>
          <cell r="R1016">
            <v>0</v>
          </cell>
          <cell r="S1016">
            <v>0</v>
          </cell>
          <cell r="T1016">
            <v>0</v>
          </cell>
          <cell r="U1016">
            <v>0</v>
          </cell>
          <cell r="V1016">
            <v>0</v>
          </cell>
          <cell r="W1016">
            <v>0</v>
          </cell>
          <cell r="X1016">
            <v>0</v>
          </cell>
          <cell r="Y1016">
            <v>0</v>
          </cell>
          <cell r="Z1016">
            <v>0</v>
          </cell>
          <cell r="AA1016">
            <v>0</v>
          </cell>
          <cell r="AB1016">
            <v>0</v>
          </cell>
          <cell r="AC1016">
            <v>0</v>
          </cell>
          <cell r="AD1016">
            <v>0</v>
          </cell>
          <cell r="AE1016">
            <v>0</v>
          </cell>
        </row>
        <row r="1017">
          <cell r="E1017" t="str">
            <v>MN Industrial Feedstocks, Naphtha less than 401 F</v>
          </cell>
          <cell r="F1017">
            <v>0</v>
          </cell>
          <cell r="G1017">
            <v>0</v>
          </cell>
          <cell r="H1017">
            <v>0</v>
          </cell>
          <cell r="I1017">
            <v>0</v>
          </cell>
          <cell r="J1017">
            <v>0</v>
          </cell>
          <cell r="K1017">
            <v>0</v>
          </cell>
          <cell r="L1017">
            <v>0</v>
          </cell>
          <cell r="M1017">
            <v>0</v>
          </cell>
          <cell r="N1017">
            <v>0</v>
          </cell>
          <cell r="O1017">
            <v>0</v>
          </cell>
          <cell r="P1017">
            <v>0</v>
          </cell>
          <cell r="Q1017">
            <v>0</v>
          </cell>
          <cell r="R1017">
            <v>0</v>
          </cell>
          <cell r="S1017">
            <v>0</v>
          </cell>
          <cell r="T1017">
            <v>0</v>
          </cell>
          <cell r="U1017">
            <v>0</v>
          </cell>
          <cell r="V1017">
            <v>0</v>
          </cell>
          <cell r="W1017">
            <v>0</v>
          </cell>
          <cell r="X1017">
            <v>0</v>
          </cell>
          <cell r="Y1017">
            <v>0</v>
          </cell>
          <cell r="Z1017">
            <v>0</v>
          </cell>
          <cell r="AA1017">
            <v>0</v>
          </cell>
          <cell r="AB1017">
            <v>0</v>
          </cell>
          <cell r="AC1017">
            <v>0</v>
          </cell>
          <cell r="AD1017">
            <v>0</v>
          </cell>
          <cell r="AE1017">
            <v>0</v>
          </cell>
        </row>
        <row r="1018">
          <cell r="E1018" t="str">
            <v>MO Industrial Feedstocks, Naphtha less than 401 F</v>
          </cell>
          <cell r="F1018">
            <v>0</v>
          </cell>
          <cell r="G1018">
            <v>0</v>
          </cell>
          <cell r="H1018">
            <v>0</v>
          </cell>
          <cell r="I1018">
            <v>0</v>
          </cell>
          <cell r="J1018">
            <v>0</v>
          </cell>
          <cell r="K1018">
            <v>0</v>
          </cell>
          <cell r="L1018">
            <v>0</v>
          </cell>
          <cell r="M1018">
            <v>0</v>
          </cell>
          <cell r="N1018">
            <v>0</v>
          </cell>
          <cell r="O1018">
            <v>0</v>
          </cell>
          <cell r="P1018">
            <v>0</v>
          </cell>
          <cell r="Q1018">
            <v>0</v>
          </cell>
          <cell r="R1018">
            <v>0</v>
          </cell>
          <cell r="S1018">
            <v>0</v>
          </cell>
          <cell r="T1018">
            <v>0</v>
          </cell>
          <cell r="U1018">
            <v>0</v>
          </cell>
          <cell r="V1018">
            <v>0</v>
          </cell>
          <cell r="W1018">
            <v>0</v>
          </cell>
          <cell r="X1018">
            <v>0</v>
          </cell>
          <cell r="Y1018">
            <v>0</v>
          </cell>
          <cell r="Z1018">
            <v>0</v>
          </cell>
          <cell r="AA1018">
            <v>0</v>
          </cell>
          <cell r="AB1018">
            <v>0</v>
          </cell>
          <cell r="AC1018">
            <v>0</v>
          </cell>
          <cell r="AD1018">
            <v>0</v>
          </cell>
          <cell r="AE1018">
            <v>0</v>
          </cell>
        </row>
        <row r="1019">
          <cell r="E1019" t="str">
            <v>MS Industrial Feedstocks, Naphtha less than 401 F</v>
          </cell>
          <cell r="F1019">
            <v>0</v>
          </cell>
          <cell r="G1019">
            <v>0</v>
          </cell>
          <cell r="H1019">
            <v>0</v>
          </cell>
          <cell r="I1019">
            <v>0</v>
          </cell>
          <cell r="J1019">
            <v>0</v>
          </cell>
          <cell r="K1019">
            <v>0</v>
          </cell>
          <cell r="L1019">
            <v>0</v>
          </cell>
          <cell r="M1019">
            <v>0</v>
          </cell>
          <cell r="N1019">
            <v>0</v>
          </cell>
          <cell r="O1019">
            <v>0</v>
          </cell>
          <cell r="P1019">
            <v>0</v>
          </cell>
          <cell r="Q1019">
            <v>0</v>
          </cell>
          <cell r="R1019">
            <v>0</v>
          </cell>
          <cell r="S1019">
            <v>0</v>
          </cell>
          <cell r="T1019">
            <v>0</v>
          </cell>
          <cell r="U1019">
            <v>0</v>
          </cell>
          <cell r="V1019">
            <v>0</v>
          </cell>
          <cell r="W1019">
            <v>0</v>
          </cell>
          <cell r="X1019">
            <v>0</v>
          </cell>
          <cell r="Y1019">
            <v>0</v>
          </cell>
          <cell r="Z1019">
            <v>0</v>
          </cell>
          <cell r="AA1019">
            <v>0</v>
          </cell>
          <cell r="AB1019">
            <v>0</v>
          </cell>
          <cell r="AC1019">
            <v>0</v>
          </cell>
          <cell r="AD1019">
            <v>0</v>
          </cell>
          <cell r="AE1019">
            <v>0</v>
          </cell>
        </row>
        <row r="1020">
          <cell r="E1020" t="str">
            <v>MT Industrial Feedstocks, Naphtha less than 401 F</v>
          </cell>
          <cell r="F1020">
            <v>0</v>
          </cell>
          <cell r="G1020">
            <v>0</v>
          </cell>
          <cell r="H1020">
            <v>0</v>
          </cell>
          <cell r="I1020">
            <v>0</v>
          </cell>
          <cell r="J1020">
            <v>0</v>
          </cell>
          <cell r="K1020">
            <v>0</v>
          </cell>
          <cell r="L1020">
            <v>0</v>
          </cell>
          <cell r="M1020">
            <v>0</v>
          </cell>
          <cell r="N1020">
            <v>0</v>
          </cell>
          <cell r="O1020">
            <v>0</v>
          </cell>
          <cell r="P1020">
            <v>0</v>
          </cell>
          <cell r="Q1020">
            <v>0</v>
          </cell>
          <cell r="R1020">
            <v>0</v>
          </cell>
          <cell r="S1020">
            <v>0</v>
          </cell>
          <cell r="T1020">
            <v>0</v>
          </cell>
          <cell r="U1020">
            <v>0</v>
          </cell>
          <cell r="V1020">
            <v>0</v>
          </cell>
          <cell r="W1020">
            <v>0</v>
          </cell>
          <cell r="X1020">
            <v>0</v>
          </cell>
          <cell r="Y1020">
            <v>0</v>
          </cell>
          <cell r="Z1020">
            <v>0</v>
          </cell>
          <cell r="AA1020">
            <v>0</v>
          </cell>
          <cell r="AB1020">
            <v>0</v>
          </cell>
          <cell r="AC1020">
            <v>0</v>
          </cell>
          <cell r="AD1020">
            <v>0</v>
          </cell>
          <cell r="AE1020">
            <v>0</v>
          </cell>
        </row>
        <row r="1021">
          <cell r="E1021" t="str">
            <v>NC Industrial Feedstocks, Naphtha less than 401 F</v>
          </cell>
          <cell r="F1021">
            <v>0</v>
          </cell>
          <cell r="G1021">
            <v>0</v>
          </cell>
          <cell r="H1021">
            <v>0</v>
          </cell>
          <cell r="I1021">
            <v>0</v>
          </cell>
          <cell r="J1021">
            <v>0</v>
          </cell>
          <cell r="K1021">
            <v>0</v>
          </cell>
          <cell r="L1021">
            <v>0</v>
          </cell>
          <cell r="M1021">
            <v>0</v>
          </cell>
          <cell r="N1021">
            <v>0</v>
          </cell>
          <cell r="O1021">
            <v>0</v>
          </cell>
          <cell r="P1021">
            <v>0</v>
          </cell>
          <cell r="Q1021">
            <v>0</v>
          </cell>
          <cell r="R1021">
            <v>0</v>
          </cell>
          <cell r="S1021">
            <v>0</v>
          </cell>
          <cell r="T1021">
            <v>0</v>
          </cell>
          <cell r="U1021">
            <v>0</v>
          </cell>
          <cell r="V1021">
            <v>0</v>
          </cell>
          <cell r="W1021">
            <v>0</v>
          </cell>
          <cell r="X1021">
            <v>0</v>
          </cell>
          <cell r="Y1021">
            <v>0</v>
          </cell>
          <cell r="Z1021">
            <v>0</v>
          </cell>
          <cell r="AA1021">
            <v>0</v>
          </cell>
          <cell r="AB1021">
            <v>0</v>
          </cell>
          <cell r="AC1021">
            <v>0</v>
          </cell>
          <cell r="AD1021">
            <v>0</v>
          </cell>
          <cell r="AE1021">
            <v>0</v>
          </cell>
        </row>
        <row r="1022">
          <cell r="E1022" t="str">
            <v>ND Industrial Feedstocks, Naphtha less than 401 F</v>
          </cell>
          <cell r="F1022">
            <v>0</v>
          </cell>
          <cell r="G1022">
            <v>0</v>
          </cell>
          <cell r="H1022">
            <v>0</v>
          </cell>
          <cell r="I1022">
            <v>0</v>
          </cell>
          <cell r="J1022">
            <v>0</v>
          </cell>
          <cell r="K1022">
            <v>0</v>
          </cell>
          <cell r="L1022">
            <v>0</v>
          </cell>
          <cell r="M1022">
            <v>0</v>
          </cell>
          <cell r="N1022">
            <v>0</v>
          </cell>
          <cell r="O1022">
            <v>0</v>
          </cell>
          <cell r="P1022">
            <v>0</v>
          </cell>
          <cell r="Q1022">
            <v>0</v>
          </cell>
          <cell r="R1022">
            <v>0</v>
          </cell>
          <cell r="S1022">
            <v>0</v>
          </cell>
          <cell r="T1022">
            <v>0</v>
          </cell>
          <cell r="U1022">
            <v>0</v>
          </cell>
          <cell r="V1022">
            <v>0</v>
          </cell>
          <cell r="W1022">
            <v>0</v>
          </cell>
          <cell r="X1022">
            <v>0</v>
          </cell>
          <cell r="Y1022">
            <v>0</v>
          </cell>
          <cell r="Z1022">
            <v>0</v>
          </cell>
          <cell r="AA1022">
            <v>0</v>
          </cell>
          <cell r="AB1022">
            <v>0</v>
          </cell>
          <cell r="AC1022">
            <v>0</v>
          </cell>
          <cell r="AD1022">
            <v>0</v>
          </cell>
          <cell r="AE1022">
            <v>0</v>
          </cell>
        </row>
        <row r="1023">
          <cell r="E1023" t="str">
            <v>NE Industrial Feedstocks, Naphtha less than 401 F</v>
          </cell>
          <cell r="F1023">
            <v>0</v>
          </cell>
          <cell r="G1023">
            <v>0</v>
          </cell>
          <cell r="H1023">
            <v>0</v>
          </cell>
          <cell r="I1023">
            <v>0</v>
          </cell>
          <cell r="J1023">
            <v>0</v>
          </cell>
          <cell r="K1023">
            <v>0</v>
          </cell>
          <cell r="L1023">
            <v>0</v>
          </cell>
          <cell r="M1023">
            <v>0</v>
          </cell>
          <cell r="N1023">
            <v>0</v>
          </cell>
          <cell r="O1023">
            <v>0</v>
          </cell>
          <cell r="P1023">
            <v>0</v>
          </cell>
          <cell r="Q1023">
            <v>0</v>
          </cell>
          <cell r="R1023">
            <v>0</v>
          </cell>
          <cell r="S1023">
            <v>0</v>
          </cell>
          <cell r="T1023">
            <v>0</v>
          </cell>
          <cell r="U1023">
            <v>0</v>
          </cell>
          <cell r="V1023">
            <v>0</v>
          </cell>
          <cell r="W1023">
            <v>0</v>
          </cell>
          <cell r="X1023">
            <v>0</v>
          </cell>
          <cell r="Y1023">
            <v>0</v>
          </cell>
          <cell r="Z1023">
            <v>0</v>
          </cell>
          <cell r="AA1023">
            <v>0</v>
          </cell>
          <cell r="AB1023">
            <v>0</v>
          </cell>
          <cell r="AC1023">
            <v>0</v>
          </cell>
          <cell r="AD1023">
            <v>0</v>
          </cell>
          <cell r="AE1023">
            <v>0</v>
          </cell>
        </row>
        <row r="1024">
          <cell r="E1024" t="str">
            <v>NH Industrial Feedstocks, Naphtha less than 401 F</v>
          </cell>
          <cell r="F1024">
            <v>0</v>
          </cell>
          <cell r="G1024">
            <v>0</v>
          </cell>
          <cell r="H1024">
            <v>0</v>
          </cell>
          <cell r="I1024">
            <v>0</v>
          </cell>
          <cell r="J1024">
            <v>0</v>
          </cell>
          <cell r="K1024">
            <v>0</v>
          </cell>
          <cell r="L1024">
            <v>0</v>
          </cell>
          <cell r="M1024">
            <v>0</v>
          </cell>
          <cell r="N1024">
            <v>0</v>
          </cell>
          <cell r="O1024">
            <v>0</v>
          </cell>
          <cell r="P1024">
            <v>0</v>
          </cell>
          <cell r="Q1024">
            <v>0</v>
          </cell>
          <cell r="R1024">
            <v>0</v>
          </cell>
          <cell r="S1024">
            <v>0</v>
          </cell>
          <cell r="T1024">
            <v>0</v>
          </cell>
          <cell r="U1024">
            <v>0</v>
          </cell>
          <cell r="V1024">
            <v>0</v>
          </cell>
          <cell r="W1024">
            <v>0</v>
          </cell>
          <cell r="X1024">
            <v>0</v>
          </cell>
          <cell r="Y1024">
            <v>0</v>
          </cell>
          <cell r="Z1024">
            <v>0</v>
          </cell>
          <cell r="AA1024">
            <v>0</v>
          </cell>
          <cell r="AB1024">
            <v>0</v>
          </cell>
          <cell r="AC1024">
            <v>0</v>
          </cell>
          <cell r="AD1024">
            <v>0</v>
          </cell>
          <cell r="AE1024">
            <v>0</v>
          </cell>
        </row>
        <row r="1025">
          <cell r="E1025" t="str">
            <v>NJ Industrial Feedstocks, Naphtha less than 401 F</v>
          </cell>
          <cell r="F1025">
            <v>0</v>
          </cell>
          <cell r="G1025">
            <v>0</v>
          </cell>
          <cell r="H1025">
            <v>0</v>
          </cell>
          <cell r="I1025">
            <v>0</v>
          </cell>
          <cell r="J1025">
            <v>0</v>
          </cell>
          <cell r="K1025">
            <v>0</v>
          </cell>
          <cell r="L1025">
            <v>0</v>
          </cell>
          <cell r="M1025">
            <v>0</v>
          </cell>
          <cell r="N1025">
            <v>0</v>
          </cell>
          <cell r="O1025">
            <v>0</v>
          </cell>
          <cell r="P1025">
            <v>0</v>
          </cell>
          <cell r="Q1025">
            <v>0</v>
          </cell>
          <cell r="R1025">
            <v>0</v>
          </cell>
          <cell r="S1025">
            <v>0</v>
          </cell>
          <cell r="T1025">
            <v>0</v>
          </cell>
          <cell r="U1025">
            <v>0</v>
          </cell>
          <cell r="V1025">
            <v>0</v>
          </cell>
          <cell r="W1025">
            <v>0</v>
          </cell>
          <cell r="X1025">
            <v>0</v>
          </cell>
          <cell r="Y1025">
            <v>0</v>
          </cell>
          <cell r="Z1025">
            <v>0</v>
          </cell>
          <cell r="AA1025">
            <v>0</v>
          </cell>
          <cell r="AB1025">
            <v>0</v>
          </cell>
          <cell r="AC1025">
            <v>0</v>
          </cell>
          <cell r="AD1025">
            <v>0</v>
          </cell>
          <cell r="AE1025">
            <v>0</v>
          </cell>
        </row>
        <row r="1026">
          <cell r="E1026" t="str">
            <v>NM Industrial Feedstocks, Naphtha less than 401 F</v>
          </cell>
          <cell r="F1026">
            <v>0</v>
          </cell>
          <cell r="G1026">
            <v>0</v>
          </cell>
          <cell r="H1026">
            <v>0</v>
          </cell>
          <cell r="I1026">
            <v>0</v>
          </cell>
          <cell r="J1026">
            <v>0</v>
          </cell>
          <cell r="K1026">
            <v>0</v>
          </cell>
          <cell r="L1026">
            <v>0</v>
          </cell>
          <cell r="M1026">
            <v>0</v>
          </cell>
          <cell r="N1026">
            <v>0</v>
          </cell>
          <cell r="O1026">
            <v>0</v>
          </cell>
          <cell r="P1026">
            <v>0</v>
          </cell>
          <cell r="Q1026">
            <v>0</v>
          </cell>
          <cell r="R1026">
            <v>0</v>
          </cell>
          <cell r="S1026">
            <v>0</v>
          </cell>
          <cell r="T1026">
            <v>0</v>
          </cell>
          <cell r="U1026">
            <v>0</v>
          </cell>
          <cell r="V1026">
            <v>0</v>
          </cell>
          <cell r="W1026">
            <v>0</v>
          </cell>
          <cell r="X1026">
            <v>0</v>
          </cell>
          <cell r="Y1026">
            <v>0</v>
          </cell>
          <cell r="Z1026">
            <v>0</v>
          </cell>
          <cell r="AA1026">
            <v>0</v>
          </cell>
          <cell r="AB1026">
            <v>0</v>
          </cell>
          <cell r="AC1026">
            <v>0</v>
          </cell>
          <cell r="AD1026">
            <v>0</v>
          </cell>
          <cell r="AE1026">
            <v>0</v>
          </cell>
        </row>
        <row r="1027">
          <cell r="E1027" t="str">
            <v>NV Industrial Feedstocks, Naphtha less than 401 F</v>
          </cell>
          <cell r="F1027">
            <v>0</v>
          </cell>
          <cell r="G1027">
            <v>0</v>
          </cell>
          <cell r="H1027">
            <v>0</v>
          </cell>
          <cell r="I1027">
            <v>0</v>
          </cell>
          <cell r="J1027">
            <v>0</v>
          </cell>
          <cell r="K1027">
            <v>0</v>
          </cell>
          <cell r="L1027">
            <v>0</v>
          </cell>
          <cell r="M1027">
            <v>0</v>
          </cell>
          <cell r="N1027">
            <v>0</v>
          </cell>
          <cell r="O1027">
            <v>0</v>
          </cell>
          <cell r="P1027">
            <v>0</v>
          </cell>
          <cell r="Q1027">
            <v>0</v>
          </cell>
          <cell r="R1027">
            <v>0</v>
          </cell>
          <cell r="S1027">
            <v>0</v>
          </cell>
          <cell r="T1027">
            <v>0</v>
          </cell>
          <cell r="U1027">
            <v>0</v>
          </cell>
          <cell r="V1027">
            <v>0</v>
          </cell>
          <cell r="W1027">
            <v>0</v>
          </cell>
          <cell r="X1027">
            <v>0</v>
          </cell>
          <cell r="Y1027">
            <v>0</v>
          </cell>
          <cell r="Z1027">
            <v>0</v>
          </cell>
          <cell r="AA1027">
            <v>0</v>
          </cell>
          <cell r="AB1027">
            <v>0</v>
          </cell>
          <cell r="AC1027">
            <v>0</v>
          </cell>
          <cell r="AD1027">
            <v>0</v>
          </cell>
          <cell r="AE1027">
            <v>0</v>
          </cell>
        </row>
        <row r="1028">
          <cell r="E1028" t="str">
            <v>NY Industrial Feedstocks, Naphtha less than 401 F</v>
          </cell>
          <cell r="F1028">
            <v>0</v>
          </cell>
          <cell r="G1028">
            <v>0</v>
          </cell>
          <cell r="H1028">
            <v>0</v>
          </cell>
          <cell r="I1028">
            <v>0</v>
          </cell>
          <cell r="J1028">
            <v>0</v>
          </cell>
          <cell r="K1028">
            <v>0</v>
          </cell>
          <cell r="L1028">
            <v>0</v>
          </cell>
          <cell r="M1028">
            <v>0</v>
          </cell>
          <cell r="N1028">
            <v>0</v>
          </cell>
          <cell r="O1028">
            <v>0</v>
          </cell>
          <cell r="P1028">
            <v>0</v>
          </cell>
          <cell r="Q1028">
            <v>0</v>
          </cell>
          <cell r="R1028">
            <v>0</v>
          </cell>
          <cell r="S1028">
            <v>0</v>
          </cell>
          <cell r="T1028">
            <v>0</v>
          </cell>
          <cell r="U1028">
            <v>0</v>
          </cell>
          <cell r="V1028">
            <v>0</v>
          </cell>
          <cell r="W1028">
            <v>0</v>
          </cell>
          <cell r="X1028">
            <v>0</v>
          </cell>
          <cell r="Y1028">
            <v>0</v>
          </cell>
          <cell r="Z1028">
            <v>0</v>
          </cell>
          <cell r="AA1028">
            <v>0</v>
          </cell>
          <cell r="AB1028">
            <v>0</v>
          </cell>
          <cell r="AC1028">
            <v>0</v>
          </cell>
          <cell r="AD1028">
            <v>0</v>
          </cell>
          <cell r="AE1028">
            <v>0</v>
          </cell>
        </row>
        <row r="1029">
          <cell r="E1029" t="str">
            <v>OH Industrial Feedstocks, Naphtha less than 401 F</v>
          </cell>
          <cell r="F1029">
            <v>0</v>
          </cell>
          <cell r="G1029">
            <v>0</v>
          </cell>
          <cell r="H1029">
            <v>0</v>
          </cell>
          <cell r="I1029">
            <v>0</v>
          </cell>
          <cell r="J1029">
            <v>0</v>
          </cell>
          <cell r="K1029">
            <v>0</v>
          </cell>
          <cell r="L1029">
            <v>0</v>
          </cell>
          <cell r="M1029">
            <v>0</v>
          </cell>
          <cell r="N1029">
            <v>0</v>
          </cell>
          <cell r="O1029">
            <v>0</v>
          </cell>
          <cell r="P1029">
            <v>0</v>
          </cell>
          <cell r="Q1029">
            <v>0</v>
          </cell>
          <cell r="R1029">
            <v>0</v>
          </cell>
          <cell r="S1029">
            <v>0</v>
          </cell>
          <cell r="T1029">
            <v>0</v>
          </cell>
          <cell r="U1029">
            <v>0</v>
          </cell>
          <cell r="V1029">
            <v>0</v>
          </cell>
          <cell r="W1029">
            <v>0</v>
          </cell>
          <cell r="X1029">
            <v>0</v>
          </cell>
          <cell r="Y1029">
            <v>0</v>
          </cell>
          <cell r="Z1029">
            <v>0</v>
          </cell>
          <cell r="AA1029">
            <v>0</v>
          </cell>
          <cell r="AB1029">
            <v>0</v>
          </cell>
          <cell r="AC1029">
            <v>0</v>
          </cell>
          <cell r="AD1029">
            <v>0</v>
          </cell>
          <cell r="AE1029">
            <v>0</v>
          </cell>
        </row>
        <row r="1030">
          <cell r="E1030" t="str">
            <v>OK Industrial Feedstocks, Naphtha less than 401 F</v>
          </cell>
          <cell r="F1030">
            <v>0</v>
          </cell>
          <cell r="G1030">
            <v>0</v>
          </cell>
          <cell r="H1030">
            <v>0</v>
          </cell>
          <cell r="I1030">
            <v>0</v>
          </cell>
          <cell r="J1030">
            <v>0</v>
          </cell>
          <cell r="K1030">
            <v>0</v>
          </cell>
          <cell r="L1030">
            <v>0</v>
          </cell>
          <cell r="M1030">
            <v>0</v>
          </cell>
          <cell r="N1030">
            <v>0</v>
          </cell>
          <cell r="O1030">
            <v>0</v>
          </cell>
          <cell r="P1030">
            <v>0</v>
          </cell>
          <cell r="Q1030">
            <v>0</v>
          </cell>
          <cell r="R1030">
            <v>0</v>
          </cell>
          <cell r="S1030">
            <v>0</v>
          </cell>
          <cell r="T1030">
            <v>0</v>
          </cell>
          <cell r="U1030">
            <v>0</v>
          </cell>
          <cell r="V1030">
            <v>0</v>
          </cell>
          <cell r="W1030">
            <v>0</v>
          </cell>
          <cell r="X1030">
            <v>0</v>
          </cell>
          <cell r="Y1030">
            <v>0</v>
          </cell>
          <cell r="Z1030">
            <v>0</v>
          </cell>
          <cell r="AA1030">
            <v>0</v>
          </cell>
          <cell r="AB1030">
            <v>0</v>
          </cell>
          <cell r="AC1030">
            <v>0</v>
          </cell>
          <cell r="AD1030">
            <v>0</v>
          </cell>
          <cell r="AE1030">
            <v>0</v>
          </cell>
        </row>
        <row r="1031">
          <cell r="E1031" t="str">
            <v>OR Industrial Feedstocks, Naphtha less than 401 F</v>
          </cell>
          <cell r="F1031">
            <v>0</v>
          </cell>
          <cell r="G1031">
            <v>0</v>
          </cell>
          <cell r="H1031">
            <v>0</v>
          </cell>
          <cell r="I1031">
            <v>0</v>
          </cell>
          <cell r="J1031">
            <v>0</v>
          </cell>
          <cell r="K1031">
            <v>0</v>
          </cell>
          <cell r="L1031">
            <v>0</v>
          </cell>
          <cell r="M1031">
            <v>0</v>
          </cell>
          <cell r="N1031">
            <v>0</v>
          </cell>
          <cell r="O1031">
            <v>0</v>
          </cell>
          <cell r="P1031">
            <v>0</v>
          </cell>
          <cell r="Q1031">
            <v>0</v>
          </cell>
          <cell r="R1031">
            <v>0</v>
          </cell>
          <cell r="S1031">
            <v>0</v>
          </cell>
          <cell r="T1031">
            <v>0</v>
          </cell>
          <cell r="U1031">
            <v>0</v>
          </cell>
          <cell r="V1031">
            <v>0</v>
          </cell>
          <cell r="W1031">
            <v>0</v>
          </cell>
          <cell r="X1031">
            <v>0</v>
          </cell>
          <cell r="Y1031">
            <v>0</v>
          </cell>
          <cell r="Z1031">
            <v>0</v>
          </cell>
          <cell r="AA1031">
            <v>0</v>
          </cell>
          <cell r="AB1031">
            <v>0</v>
          </cell>
          <cell r="AC1031">
            <v>0</v>
          </cell>
          <cell r="AD1031">
            <v>0</v>
          </cell>
          <cell r="AE1031">
            <v>0</v>
          </cell>
        </row>
        <row r="1032">
          <cell r="E1032" t="str">
            <v>PA Industrial Feedstocks, Naphtha less than 401 F</v>
          </cell>
          <cell r="F1032">
            <v>0</v>
          </cell>
          <cell r="G1032">
            <v>0</v>
          </cell>
          <cell r="H1032">
            <v>0</v>
          </cell>
          <cell r="I1032">
            <v>0</v>
          </cell>
          <cell r="J1032">
            <v>0</v>
          </cell>
          <cell r="K1032">
            <v>0</v>
          </cell>
          <cell r="L1032">
            <v>0</v>
          </cell>
          <cell r="M1032">
            <v>0</v>
          </cell>
          <cell r="N1032">
            <v>0</v>
          </cell>
          <cell r="O1032">
            <v>0</v>
          </cell>
          <cell r="P1032">
            <v>0</v>
          </cell>
          <cell r="Q1032">
            <v>0</v>
          </cell>
          <cell r="R1032">
            <v>0</v>
          </cell>
          <cell r="S1032">
            <v>0</v>
          </cell>
          <cell r="T1032">
            <v>0</v>
          </cell>
          <cell r="U1032">
            <v>0</v>
          </cell>
          <cell r="V1032">
            <v>0</v>
          </cell>
          <cell r="W1032">
            <v>0</v>
          </cell>
          <cell r="X1032">
            <v>0</v>
          </cell>
          <cell r="Y1032">
            <v>0</v>
          </cell>
          <cell r="Z1032">
            <v>0</v>
          </cell>
          <cell r="AA1032">
            <v>0</v>
          </cell>
          <cell r="AB1032">
            <v>0</v>
          </cell>
          <cell r="AC1032">
            <v>0</v>
          </cell>
          <cell r="AD1032">
            <v>0</v>
          </cell>
          <cell r="AE1032">
            <v>0</v>
          </cell>
        </row>
        <row r="1033">
          <cell r="E1033" t="str">
            <v>RI Industrial Feedstocks, Naphtha less than 401 F</v>
          </cell>
          <cell r="F1033">
            <v>0</v>
          </cell>
          <cell r="G1033">
            <v>0</v>
          </cell>
          <cell r="H1033">
            <v>0</v>
          </cell>
          <cell r="I1033">
            <v>0</v>
          </cell>
          <cell r="J1033">
            <v>0</v>
          </cell>
          <cell r="K1033">
            <v>0</v>
          </cell>
          <cell r="L1033">
            <v>0</v>
          </cell>
          <cell r="M1033">
            <v>0</v>
          </cell>
          <cell r="N1033">
            <v>0</v>
          </cell>
          <cell r="O1033">
            <v>0</v>
          </cell>
          <cell r="P1033">
            <v>0</v>
          </cell>
          <cell r="Q1033">
            <v>0</v>
          </cell>
          <cell r="R1033">
            <v>0</v>
          </cell>
          <cell r="S1033">
            <v>0</v>
          </cell>
          <cell r="T1033">
            <v>0</v>
          </cell>
          <cell r="U1033">
            <v>0</v>
          </cell>
          <cell r="V1033">
            <v>0</v>
          </cell>
          <cell r="W1033">
            <v>0</v>
          </cell>
          <cell r="X1033">
            <v>0</v>
          </cell>
          <cell r="Y1033">
            <v>0</v>
          </cell>
          <cell r="Z1033">
            <v>0</v>
          </cell>
          <cell r="AA1033">
            <v>0</v>
          </cell>
          <cell r="AB1033">
            <v>0</v>
          </cell>
          <cell r="AC1033">
            <v>0</v>
          </cell>
          <cell r="AD1033">
            <v>0</v>
          </cell>
          <cell r="AE1033">
            <v>0</v>
          </cell>
        </row>
        <row r="1034">
          <cell r="E1034" t="str">
            <v>SC Industrial Feedstocks, Naphtha less than 401 F</v>
          </cell>
          <cell r="F1034">
            <v>0</v>
          </cell>
          <cell r="G1034">
            <v>0</v>
          </cell>
          <cell r="H1034">
            <v>0</v>
          </cell>
          <cell r="I1034">
            <v>0</v>
          </cell>
          <cell r="J1034">
            <v>0</v>
          </cell>
          <cell r="K1034">
            <v>0</v>
          </cell>
          <cell r="L1034">
            <v>0</v>
          </cell>
          <cell r="M1034">
            <v>0</v>
          </cell>
          <cell r="N1034">
            <v>0</v>
          </cell>
          <cell r="O1034">
            <v>0</v>
          </cell>
          <cell r="P1034">
            <v>0</v>
          </cell>
          <cell r="Q1034">
            <v>0</v>
          </cell>
          <cell r="R1034">
            <v>0</v>
          </cell>
          <cell r="S1034">
            <v>0</v>
          </cell>
          <cell r="T1034">
            <v>0</v>
          </cell>
          <cell r="U1034">
            <v>0</v>
          </cell>
          <cell r="V1034">
            <v>0</v>
          </cell>
          <cell r="W1034">
            <v>0</v>
          </cell>
          <cell r="X1034">
            <v>0</v>
          </cell>
          <cell r="Y1034">
            <v>0</v>
          </cell>
          <cell r="Z1034">
            <v>0</v>
          </cell>
          <cell r="AA1034">
            <v>0</v>
          </cell>
          <cell r="AB1034">
            <v>0</v>
          </cell>
          <cell r="AC1034">
            <v>0</v>
          </cell>
          <cell r="AD1034">
            <v>0</v>
          </cell>
          <cell r="AE1034">
            <v>0</v>
          </cell>
        </row>
        <row r="1035">
          <cell r="E1035" t="str">
            <v>SD Industrial Feedstocks, Naphtha less than 401 F</v>
          </cell>
          <cell r="F1035">
            <v>0</v>
          </cell>
          <cell r="G1035">
            <v>0</v>
          </cell>
          <cell r="H1035">
            <v>0</v>
          </cell>
          <cell r="I1035">
            <v>0</v>
          </cell>
          <cell r="J1035">
            <v>0</v>
          </cell>
          <cell r="K1035">
            <v>0</v>
          </cell>
          <cell r="L1035">
            <v>0</v>
          </cell>
          <cell r="M1035">
            <v>0</v>
          </cell>
          <cell r="N1035">
            <v>0</v>
          </cell>
          <cell r="O1035">
            <v>0</v>
          </cell>
          <cell r="P1035">
            <v>0</v>
          </cell>
          <cell r="Q1035">
            <v>0</v>
          </cell>
          <cell r="R1035">
            <v>0</v>
          </cell>
          <cell r="S1035">
            <v>0</v>
          </cell>
          <cell r="T1035">
            <v>0</v>
          </cell>
          <cell r="U1035">
            <v>0</v>
          </cell>
          <cell r="V1035">
            <v>0</v>
          </cell>
          <cell r="W1035">
            <v>0</v>
          </cell>
          <cell r="X1035">
            <v>0</v>
          </cell>
          <cell r="Y1035">
            <v>0</v>
          </cell>
          <cell r="Z1035">
            <v>0</v>
          </cell>
          <cell r="AA1035">
            <v>0</v>
          </cell>
          <cell r="AB1035">
            <v>0</v>
          </cell>
          <cell r="AC1035">
            <v>0</v>
          </cell>
          <cell r="AD1035">
            <v>0</v>
          </cell>
          <cell r="AE1035">
            <v>0</v>
          </cell>
        </row>
        <row r="1036">
          <cell r="E1036" t="str">
            <v>TN Industrial Feedstocks, Naphtha less than 401 F</v>
          </cell>
          <cell r="F1036">
            <v>0</v>
          </cell>
          <cell r="G1036">
            <v>0</v>
          </cell>
          <cell r="H1036">
            <v>0</v>
          </cell>
          <cell r="I1036">
            <v>0</v>
          </cell>
          <cell r="J1036">
            <v>0</v>
          </cell>
          <cell r="K1036">
            <v>0</v>
          </cell>
          <cell r="L1036">
            <v>0</v>
          </cell>
          <cell r="M1036">
            <v>0</v>
          </cell>
          <cell r="N1036">
            <v>0</v>
          </cell>
          <cell r="O1036">
            <v>0</v>
          </cell>
          <cell r="P1036">
            <v>0</v>
          </cell>
          <cell r="Q1036">
            <v>0</v>
          </cell>
          <cell r="R1036">
            <v>0</v>
          </cell>
          <cell r="S1036">
            <v>0</v>
          </cell>
          <cell r="T1036">
            <v>0</v>
          </cell>
          <cell r="U1036">
            <v>0</v>
          </cell>
          <cell r="V1036">
            <v>0</v>
          </cell>
          <cell r="W1036">
            <v>0</v>
          </cell>
          <cell r="X1036">
            <v>0</v>
          </cell>
          <cell r="Y1036">
            <v>0</v>
          </cell>
          <cell r="Z1036">
            <v>0</v>
          </cell>
          <cell r="AA1036">
            <v>0</v>
          </cell>
          <cell r="AB1036">
            <v>0</v>
          </cell>
          <cell r="AC1036">
            <v>0</v>
          </cell>
          <cell r="AD1036">
            <v>0</v>
          </cell>
          <cell r="AE1036">
            <v>0</v>
          </cell>
        </row>
        <row r="1037">
          <cell r="E1037" t="str">
            <v>TX Industrial Feedstocks, Naphtha less than 401 F</v>
          </cell>
          <cell r="F1037">
            <v>212275</v>
          </cell>
          <cell r="G1037">
            <v>182458</v>
          </cell>
          <cell r="H1037">
            <v>230174</v>
          </cell>
          <cell r="I1037">
            <v>213979</v>
          </cell>
          <cell r="J1037">
            <v>243121</v>
          </cell>
          <cell r="K1037">
            <v>227634</v>
          </cell>
          <cell r="L1037">
            <v>292540</v>
          </cell>
          <cell r="M1037">
            <v>327370</v>
          </cell>
          <cell r="N1037">
            <v>361080</v>
          </cell>
          <cell r="O1037">
            <v>316131</v>
          </cell>
          <cell r="P1037">
            <v>421383</v>
          </cell>
          <cell r="Q1037">
            <v>364765</v>
          </cell>
          <cell r="R1037">
            <v>457240</v>
          </cell>
          <cell r="S1037">
            <v>486600</v>
          </cell>
          <cell r="T1037">
            <v>601453</v>
          </cell>
          <cell r="U1037">
            <v>566287</v>
          </cell>
          <cell r="V1037">
            <v>514562</v>
          </cell>
          <cell r="W1037">
            <v>464440</v>
          </cell>
          <cell r="X1037">
            <v>397474</v>
          </cell>
          <cell r="Y1037">
            <v>399903</v>
          </cell>
          <cell r="Z1037">
            <v>422359</v>
          </cell>
          <cell r="AA1037">
            <v>419558</v>
          </cell>
          <cell r="AB1037">
            <v>390803</v>
          </cell>
          <cell r="AC1037">
            <v>445831</v>
          </cell>
          <cell r="AD1037">
            <v>377587</v>
          </cell>
          <cell r="AE1037">
            <v>365177</v>
          </cell>
        </row>
        <row r="1038">
          <cell r="E1038" t="str">
            <v>US Industrial Feedstocks, Naphtha less than 401 F</v>
          </cell>
          <cell r="F1038">
            <v>347801</v>
          </cell>
          <cell r="G1038">
            <v>298947</v>
          </cell>
          <cell r="H1038">
            <v>377127</v>
          </cell>
          <cell r="I1038">
            <v>350593</v>
          </cell>
          <cell r="J1038">
            <v>398339</v>
          </cell>
          <cell r="K1038">
            <v>372965</v>
          </cell>
          <cell r="L1038">
            <v>479310</v>
          </cell>
          <cell r="M1038">
            <v>536377</v>
          </cell>
          <cell r="N1038">
            <v>583992</v>
          </cell>
          <cell r="O1038">
            <v>502076</v>
          </cell>
          <cell r="P1038">
            <v>613533</v>
          </cell>
          <cell r="Q1038">
            <v>493716</v>
          </cell>
          <cell r="R1038">
            <v>582554</v>
          </cell>
          <cell r="S1038">
            <v>612956</v>
          </cell>
          <cell r="T1038">
            <v>749430</v>
          </cell>
          <cell r="U1038">
            <v>698666</v>
          </cell>
          <cell r="V1038">
            <v>628852</v>
          </cell>
          <cell r="W1038">
            <v>562454</v>
          </cell>
          <cell r="X1038">
            <v>477174</v>
          </cell>
          <cell r="Y1038">
            <v>471869</v>
          </cell>
          <cell r="Z1038">
            <v>490573</v>
          </cell>
          <cell r="AA1038">
            <v>487319</v>
          </cell>
          <cell r="AB1038">
            <v>453921</v>
          </cell>
          <cell r="AC1038">
            <v>517836</v>
          </cell>
          <cell r="AD1038">
            <v>442606</v>
          </cell>
          <cell r="AE1038">
            <v>428058</v>
          </cell>
        </row>
        <row r="1039">
          <cell r="E1039" t="str">
            <v>UT Industrial Feedstocks, Naphtha less than 401 F</v>
          </cell>
          <cell r="F1039">
            <v>0</v>
          </cell>
          <cell r="G1039">
            <v>0</v>
          </cell>
          <cell r="H1039">
            <v>0</v>
          </cell>
          <cell r="I1039">
            <v>0</v>
          </cell>
          <cell r="J1039">
            <v>0</v>
          </cell>
          <cell r="K1039">
            <v>0</v>
          </cell>
          <cell r="L1039">
            <v>0</v>
          </cell>
          <cell r="M1039">
            <v>0</v>
          </cell>
          <cell r="N1039">
            <v>0</v>
          </cell>
          <cell r="O1039">
            <v>0</v>
          </cell>
          <cell r="P1039">
            <v>0</v>
          </cell>
          <cell r="Q1039">
            <v>0</v>
          </cell>
          <cell r="R1039">
            <v>0</v>
          </cell>
          <cell r="S1039">
            <v>0</v>
          </cell>
          <cell r="T1039">
            <v>0</v>
          </cell>
          <cell r="U1039">
            <v>0</v>
          </cell>
          <cell r="V1039">
            <v>0</v>
          </cell>
          <cell r="W1039">
            <v>0</v>
          </cell>
          <cell r="X1039">
            <v>0</v>
          </cell>
          <cell r="Y1039">
            <v>0</v>
          </cell>
          <cell r="Z1039">
            <v>0</v>
          </cell>
          <cell r="AA1039">
            <v>0</v>
          </cell>
          <cell r="AB1039">
            <v>0</v>
          </cell>
          <cell r="AC1039">
            <v>0</v>
          </cell>
          <cell r="AD1039">
            <v>0</v>
          </cell>
          <cell r="AE1039">
            <v>0</v>
          </cell>
        </row>
        <row r="1040">
          <cell r="E1040" t="str">
            <v>VA Industrial Feedstocks, Naphtha less than 401 F</v>
          </cell>
          <cell r="F1040">
            <v>0</v>
          </cell>
          <cell r="G1040">
            <v>0</v>
          </cell>
          <cell r="H1040">
            <v>0</v>
          </cell>
          <cell r="I1040">
            <v>0</v>
          </cell>
          <cell r="J1040">
            <v>0</v>
          </cell>
          <cell r="K1040">
            <v>0</v>
          </cell>
          <cell r="L1040">
            <v>0</v>
          </cell>
          <cell r="M1040">
            <v>0</v>
          </cell>
          <cell r="N1040">
            <v>0</v>
          </cell>
          <cell r="O1040">
            <v>0</v>
          </cell>
          <cell r="P1040">
            <v>0</v>
          </cell>
          <cell r="Q1040">
            <v>0</v>
          </cell>
          <cell r="R1040">
            <v>0</v>
          </cell>
          <cell r="S1040">
            <v>0</v>
          </cell>
          <cell r="T1040">
            <v>0</v>
          </cell>
          <cell r="U1040">
            <v>0</v>
          </cell>
          <cell r="V1040">
            <v>0</v>
          </cell>
          <cell r="W1040">
            <v>0</v>
          </cell>
          <cell r="X1040">
            <v>0</v>
          </cell>
          <cell r="Y1040">
            <v>0</v>
          </cell>
          <cell r="Z1040">
            <v>0</v>
          </cell>
          <cell r="AA1040">
            <v>0</v>
          </cell>
          <cell r="AB1040">
            <v>0</v>
          </cell>
          <cell r="AC1040">
            <v>0</v>
          </cell>
          <cell r="AD1040">
            <v>0</v>
          </cell>
          <cell r="AE1040">
            <v>0</v>
          </cell>
        </row>
        <row r="1041">
          <cell r="E1041" t="str">
            <v>VT Industrial Feedstocks, Naphtha less than 401 F</v>
          </cell>
          <cell r="F1041">
            <v>0</v>
          </cell>
          <cell r="G1041">
            <v>0</v>
          </cell>
          <cell r="H1041">
            <v>0</v>
          </cell>
          <cell r="I1041">
            <v>0</v>
          </cell>
          <cell r="J1041">
            <v>0</v>
          </cell>
          <cell r="K1041">
            <v>0</v>
          </cell>
          <cell r="L1041">
            <v>0</v>
          </cell>
          <cell r="M1041">
            <v>0</v>
          </cell>
          <cell r="N1041">
            <v>0</v>
          </cell>
          <cell r="O1041">
            <v>0</v>
          </cell>
          <cell r="P1041">
            <v>0</v>
          </cell>
          <cell r="Q1041">
            <v>0</v>
          </cell>
          <cell r="R1041">
            <v>0</v>
          </cell>
          <cell r="S1041">
            <v>0</v>
          </cell>
          <cell r="T1041">
            <v>0</v>
          </cell>
          <cell r="U1041">
            <v>0</v>
          </cell>
          <cell r="V1041">
            <v>0</v>
          </cell>
          <cell r="W1041">
            <v>0</v>
          </cell>
          <cell r="X1041">
            <v>0</v>
          </cell>
          <cell r="Y1041">
            <v>0</v>
          </cell>
          <cell r="Z1041">
            <v>0</v>
          </cell>
          <cell r="AA1041">
            <v>0</v>
          </cell>
          <cell r="AB1041">
            <v>0</v>
          </cell>
          <cell r="AC1041">
            <v>0</v>
          </cell>
          <cell r="AD1041">
            <v>0</v>
          </cell>
          <cell r="AE1041">
            <v>0</v>
          </cell>
        </row>
        <row r="1042">
          <cell r="E1042" t="str">
            <v>WA Industrial Feedstocks, Naphtha less than 401 F</v>
          </cell>
          <cell r="F1042">
            <v>0</v>
          </cell>
          <cell r="G1042">
            <v>0</v>
          </cell>
          <cell r="H1042">
            <v>0</v>
          </cell>
          <cell r="I1042">
            <v>0</v>
          </cell>
          <cell r="J1042">
            <v>0</v>
          </cell>
          <cell r="K1042">
            <v>0</v>
          </cell>
          <cell r="L1042">
            <v>0</v>
          </cell>
          <cell r="M1042">
            <v>0</v>
          </cell>
          <cell r="N1042">
            <v>0</v>
          </cell>
          <cell r="O1042">
            <v>0</v>
          </cell>
          <cell r="P1042">
            <v>0</v>
          </cell>
          <cell r="Q1042">
            <v>0</v>
          </cell>
          <cell r="R1042">
            <v>0</v>
          </cell>
          <cell r="S1042">
            <v>0</v>
          </cell>
          <cell r="T1042">
            <v>0</v>
          </cell>
          <cell r="U1042">
            <v>0</v>
          </cell>
          <cell r="V1042">
            <v>0</v>
          </cell>
          <cell r="W1042">
            <v>0</v>
          </cell>
          <cell r="X1042">
            <v>0</v>
          </cell>
          <cell r="Y1042">
            <v>0</v>
          </cell>
          <cell r="Z1042">
            <v>0</v>
          </cell>
          <cell r="AA1042">
            <v>0</v>
          </cell>
          <cell r="AB1042">
            <v>0</v>
          </cell>
          <cell r="AC1042">
            <v>0</v>
          </cell>
          <cell r="AD1042">
            <v>0</v>
          </cell>
          <cell r="AE1042">
            <v>0</v>
          </cell>
        </row>
        <row r="1043">
          <cell r="E1043" t="str">
            <v>WI Industrial Feedstocks, Naphtha less than 401 F</v>
          </cell>
          <cell r="F1043">
            <v>0</v>
          </cell>
          <cell r="G1043">
            <v>0</v>
          </cell>
          <cell r="H1043">
            <v>0</v>
          </cell>
          <cell r="I1043">
            <v>0</v>
          </cell>
          <cell r="J1043">
            <v>0</v>
          </cell>
          <cell r="K1043">
            <v>0</v>
          </cell>
          <cell r="L1043">
            <v>0</v>
          </cell>
          <cell r="M1043">
            <v>0</v>
          </cell>
          <cell r="N1043">
            <v>0</v>
          </cell>
          <cell r="O1043">
            <v>0</v>
          </cell>
          <cell r="P1043">
            <v>0</v>
          </cell>
          <cell r="Q1043">
            <v>0</v>
          </cell>
          <cell r="R1043">
            <v>0</v>
          </cell>
          <cell r="S1043">
            <v>0</v>
          </cell>
          <cell r="T1043">
            <v>0</v>
          </cell>
          <cell r="U1043">
            <v>0</v>
          </cell>
          <cell r="V1043">
            <v>0</v>
          </cell>
          <cell r="W1043">
            <v>0</v>
          </cell>
          <cell r="X1043">
            <v>0</v>
          </cell>
          <cell r="Y1043">
            <v>0</v>
          </cell>
          <cell r="Z1043">
            <v>0</v>
          </cell>
          <cell r="AA1043">
            <v>0</v>
          </cell>
          <cell r="AB1043">
            <v>0</v>
          </cell>
          <cell r="AC1043">
            <v>0</v>
          </cell>
          <cell r="AD1043">
            <v>0</v>
          </cell>
          <cell r="AE1043">
            <v>0</v>
          </cell>
        </row>
        <row r="1044">
          <cell r="E1044" t="str">
            <v>WV Industrial Feedstocks, Naphtha less than 401 F</v>
          </cell>
          <cell r="F1044">
            <v>0</v>
          </cell>
          <cell r="G1044">
            <v>0</v>
          </cell>
          <cell r="H1044">
            <v>0</v>
          </cell>
          <cell r="I1044">
            <v>0</v>
          </cell>
          <cell r="J1044">
            <v>0</v>
          </cell>
          <cell r="K1044">
            <v>0</v>
          </cell>
          <cell r="L1044">
            <v>0</v>
          </cell>
          <cell r="M1044">
            <v>0</v>
          </cell>
          <cell r="N1044">
            <v>0</v>
          </cell>
          <cell r="O1044">
            <v>0</v>
          </cell>
          <cell r="P1044">
            <v>0</v>
          </cell>
          <cell r="Q1044">
            <v>0</v>
          </cell>
          <cell r="R1044">
            <v>0</v>
          </cell>
          <cell r="S1044">
            <v>0</v>
          </cell>
          <cell r="T1044">
            <v>0</v>
          </cell>
          <cell r="U1044">
            <v>0</v>
          </cell>
          <cell r="V1044">
            <v>0</v>
          </cell>
          <cell r="W1044">
            <v>0</v>
          </cell>
          <cell r="X1044">
            <v>0</v>
          </cell>
          <cell r="Y1044">
            <v>0</v>
          </cell>
          <cell r="Z1044">
            <v>0</v>
          </cell>
          <cell r="AA1044">
            <v>0</v>
          </cell>
          <cell r="AB1044">
            <v>0</v>
          </cell>
          <cell r="AC1044">
            <v>0</v>
          </cell>
          <cell r="AD1044">
            <v>0</v>
          </cell>
          <cell r="AE1044">
            <v>0</v>
          </cell>
        </row>
        <row r="1045">
          <cell r="E1045" t="str">
            <v>WY Industrial Feedstocks, Naphtha less than 401 F</v>
          </cell>
          <cell r="F1045">
            <v>0</v>
          </cell>
          <cell r="G1045">
            <v>0</v>
          </cell>
          <cell r="H1045">
            <v>0</v>
          </cell>
          <cell r="I1045">
            <v>0</v>
          </cell>
          <cell r="J1045">
            <v>0</v>
          </cell>
          <cell r="K1045">
            <v>0</v>
          </cell>
          <cell r="L1045">
            <v>0</v>
          </cell>
          <cell r="M1045">
            <v>0</v>
          </cell>
          <cell r="N1045">
            <v>0</v>
          </cell>
          <cell r="O1045">
            <v>0</v>
          </cell>
          <cell r="P1045">
            <v>0</v>
          </cell>
          <cell r="Q1045">
            <v>0</v>
          </cell>
          <cell r="R1045">
            <v>0</v>
          </cell>
          <cell r="S1045">
            <v>0</v>
          </cell>
          <cell r="T1045">
            <v>0</v>
          </cell>
          <cell r="U1045">
            <v>0</v>
          </cell>
          <cell r="V1045">
            <v>0</v>
          </cell>
          <cell r="W1045">
            <v>0</v>
          </cell>
          <cell r="X1045">
            <v>0</v>
          </cell>
          <cell r="Y1045">
            <v>0</v>
          </cell>
          <cell r="Z1045">
            <v>0</v>
          </cell>
          <cell r="AA1045">
            <v>0</v>
          </cell>
          <cell r="AB1045">
            <v>0</v>
          </cell>
          <cell r="AC1045">
            <v>0</v>
          </cell>
          <cell r="AD1045">
            <v>0</v>
          </cell>
          <cell r="AE1045">
            <v>0</v>
          </cell>
        </row>
        <row r="1046">
          <cell r="E1046" t="str">
            <v>AK Industrial Feedstocks, Other Oils greater than 401 F</v>
          </cell>
          <cell r="F1046">
            <v>0</v>
          </cell>
          <cell r="G1046">
            <v>0</v>
          </cell>
          <cell r="H1046">
            <v>0</v>
          </cell>
          <cell r="I1046">
            <v>0</v>
          </cell>
          <cell r="J1046">
            <v>0</v>
          </cell>
          <cell r="K1046">
            <v>0</v>
          </cell>
          <cell r="L1046">
            <v>0</v>
          </cell>
          <cell r="M1046">
            <v>0</v>
          </cell>
          <cell r="N1046">
            <v>0</v>
          </cell>
          <cell r="O1046">
            <v>0</v>
          </cell>
          <cell r="P1046">
            <v>0</v>
          </cell>
          <cell r="Q1046">
            <v>0</v>
          </cell>
          <cell r="R1046">
            <v>0</v>
          </cell>
          <cell r="S1046">
            <v>0</v>
          </cell>
          <cell r="T1046">
            <v>0</v>
          </cell>
          <cell r="U1046">
            <v>0</v>
          </cell>
          <cell r="V1046">
            <v>0</v>
          </cell>
          <cell r="W1046">
            <v>0</v>
          </cell>
          <cell r="X1046">
            <v>0</v>
          </cell>
          <cell r="Y1046">
            <v>0</v>
          </cell>
          <cell r="Z1046">
            <v>0</v>
          </cell>
          <cell r="AA1046">
            <v>0</v>
          </cell>
          <cell r="AB1046">
            <v>0</v>
          </cell>
          <cell r="AC1046">
            <v>0</v>
          </cell>
          <cell r="AD1046">
            <v>0</v>
          </cell>
          <cell r="AE1046">
            <v>0</v>
          </cell>
        </row>
        <row r="1047">
          <cell r="E1047" t="str">
            <v>AL Industrial Feedstocks, Other Oils greater than 401 F</v>
          </cell>
          <cell r="F1047">
            <v>0</v>
          </cell>
          <cell r="G1047">
            <v>0</v>
          </cell>
          <cell r="H1047">
            <v>0</v>
          </cell>
          <cell r="I1047">
            <v>0</v>
          </cell>
          <cell r="J1047">
            <v>0</v>
          </cell>
          <cell r="K1047">
            <v>0</v>
          </cell>
          <cell r="L1047">
            <v>0</v>
          </cell>
          <cell r="M1047">
            <v>0</v>
          </cell>
          <cell r="N1047">
            <v>0</v>
          </cell>
          <cell r="O1047">
            <v>0</v>
          </cell>
          <cell r="P1047">
            <v>0</v>
          </cell>
          <cell r="Q1047">
            <v>0</v>
          </cell>
          <cell r="R1047">
            <v>0</v>
          </cell>
          <cell r="S1047">
            <v>0</v>
          </cell>
          <cell r="T1047">
            <v>0</v>
          </cell>
          <cell r="U1047">
            <v>0</v>
          </cell>
          <cell r="V1047">
            <v>0</v>
          </cell>
          <cell r="W1047">
            <v>0</v>
          </cell>
          <cell r="X1047">
            <v>0</v>
          </cell>
          <cell r="Y1047">
            <v>0</v>
          </cell>
          <cell r="Z1047">
            <v>0</v>
          </cell>
          <cell r="AA1047">
            <v>0</v>
          </cell>
          <cell r="AB1047">
            <v>0</v>
          </cell>
          <cell r="AC1047">
            <v>0</v>
          </cell>
          <cell r="AD1047">
            <v>0</v>
          </cell>
          <cell r="AE1047">
            <v>0</v>
          </cell>
        </row>
        <row r="1048">
          <cell r="E1048" t="str">
            <v>AR Industrial Feedstocks, Other Oils greater than 401 F</v>
          </cell>
          <cell r="F1048">
            <v>0</v>
          </cell>
          <cell r="G1048">
            <v>0</v>
          </cell>
          <cell r="H1048">
            <v>0</v>
          </cell>
          <cell r="I1048">
            <v>0</v>
          </cell>
          <cell r="J1048">
            <v>0</v>
          </cell>
          <cell r="K1048">
            <v>0</v>
          </cell>
          <cell r="L1048">
            <v>0</v>
          </cell>
          <cell r="M1048">
            <v>0</v>
          </cell>
          <cell r="N1048">
            <v>0</v>
          </cell>
          <cell r="O1048">
            <v>0</v>
          </cell>
          <cell r="P1048">
            <v>0</v>
          </cell>
          <cell r="Q1048">
            <v>0</v>
          </cell>
          <cell r="R1048">
            <v>0</v>
          </cell>
          <cell r="S1048">
            <v>0</v>
          </cell>
          <cell r="T1048">
            <v>0</v>
          </cell>
          <cell r="U1048">
            <v>0</v>
          </cell>
          <cell r="V1048">
            <v>0</v>
          </cell>
          <cell r="W1048">
            <v>0</v>
          </cell>
          <cell r="X1048">
            <v>0</v>
          </cell>
          <cell r="Y1048">
            <v>0</v>
          </cell>
          <cell r="Z1048">
            <v>0</v>
          </cell>
          <cell r="AA1048">
            <v>0</v>
          </cell>
          <cell r="AB1048">
            <v>0</v>
          </cell>
          <cell r="AC1048">
            <v>0</v>
          </cell>
          <cell r="AD1048">
            <v>0</v>
          </cell>
          <cell r="AE1048">
            <v>0</v>
          </cell>
        </row>
        <row r="1049">
          <cell r="E1049" t="str">
            <v>AZ Industrial Feedstocks, Other Oils greater than 401 F</v>
          </cell>
          <cell r="F1049">
            <v>0</v>
          </cell>
          <cell r="G1049">
            <v>0</v>
          </cell>
          <cell r="H1049">
            <v>0</v>
          </cell>
          <cell r="I1049">
            <v>0</v>
          </cell>
          <cell r="J1049">
            <v>0</v>
          </cell>
          <cell r="K1049">
            <v>0</v>
          </cell>
          <cell r="L1049">
            <v>0</v>
          </cell>
          <cell r="M1049">
            <v>0</v>
          </cell>
          <cell r="N1049">
            <v>0</v>
          </cell>
          <cell r="O1049">
            <v>0</v>
          </cell>
          <cell r="P1049">
            <v>0</v>
          </cell>
          <cell r="Q1049">
            <v>0</v>
          </cell>
          <cell r="R1049">
            <v>0</v>
          </cell>
          <cell r="S1049">
            <v>0</v>
          </cell>
          <cell r="T1049">
            <v>0</v>
          </cell>
          <cell r="U1049">
            <v>0</v>
          </cell>
          <cell r="V1049">
            <v>0</v>
          </cell>
          <cell r="W1049">
            <v>0</v>
          </cell>
          <cell r="X1049">
            <v>0</v>
          </cell>
          <cell r="Y1049">
            <v>0</v>
          </cell>
          <cell r="Z1049">
            <v>0</v>
          </cell>
          <cell r="AA1049">
            <v>0</v>
          </cell>
          <cell r="AB1049">
            <v>0</v>
          </cell>
          <cell r="AC1049">
            <v>0</v>
          </cell>
          <cell r="AD1049">
            <v>0</v>
          </cell>
          <cell r="AE1049">
            <v>0</v>
          </cell>
        </row>
        <row r="1050">
          <cell r="E1050" t="str">
            <v>CA Industrial Feedstocks, Other Oils greater than 401 F</v>
          </cell>
          <cell r="F1050">
            <v>0</v>
          </cell>
          <cell r="G1050">
            <v>0</v>
          </cell>
          <cell r="H1050">
            <v>0</v>
          </cell>
          <cell r="I1050">
            <v>0</v>
          </cell>
          <cell r="J1050">
            <v>0</v>
          </cell>
          <cell r="K1050">
            <v>0</v>
          </cell>
          <cell r="L1050">
            <v>0</v>
          </cell>
          <cell r="M1050">
            <v>0</v>
          </cell>
          <cell r="N1050">
            <v>0</v>
          </cell>
          <cell r="O1050">
            <v>0</v>
          </cell>
          <cell r="P1050">
            <v>0</v>
          </cell>
          <cell r="Q1050">
            <v>0</v>
          </cell>
          <cell r="R1050">
            <v>0</v>
          </cell>
          <cell r="S1050">
            <v>0</v>
          </cell>
          <cell r="T1050">
            <v>0</v>
          </cell>
          <cell r="U1050">
            <v>0</v>
          </cell>
          <cell r="V1050">
            <v>0</v>
          </cell>
          <cell r="W1050">
            <v>0</v>
          </cell>
          <cell r="X1050">
            <v>0</v>
          </cell>
          <cell r="Y1050">
            <v>0</v>
          </cell>
          <cell r="Z1050">
            <v>0</v>
          </cell>
          <cell r="AA1050">
            <v>0</v>
          </cell>
          <cell r="AB1050">
            <v>0</v>
          </cell>
          <cell r="AC1050">
            <v>0</v>
          </cell>
          <cell r="AD1050">
            <v>0</v>
          </cell>
          <cell r="AE1050">
            <v>0</v>
          </cell>
        </row>
        <row r="1051">
          <cell r="E1051" t="str">
            <v>CO Industrial Feedstocks, Other Oils greater than 401 F</v>
          </cell>
          <cell r="F1051">
            <v>0</v>
          </cell>
          <cell r="G1051">
            <v>0</v>
          </cell>
          <cell r="H1051">
            <v>0</v>
          </cell>
          <cell r="I1051">
            <v>0</v>
          </cell>
          <cell r="J1051">
            <v>0</v>
          </cell>
          <cell r="K1051">
            <v>0</v>
          </cell>
          <cell r="L1051">
            <v>0</v>
          </cell>
          <cell r="M1051">
            <v>0</v>
          </cell>
          <cell r="N1051">
            <v>0</v>
          </cell>
          <cell r="O1051">
            <v>0</v>
          </cell>
          <cell r="P1051">
            <v>0</v>
          </cell>
          <cell r="Q1051">
            <v>0</v>
          </cell>
          <cell r="R1051">
            <v>0</v>
          </cell>
          <cell r="S1051">
            <v>0</v>
          </cell>
          <cell r="T1051">
            <v>0</v>
          </cell>
          <cell r="U1051">
            <v>0</v>
          </cell>
          <cell r="V1051">
            <v>0</v>
          </cell>
          <cell r="W1051">
            <v>0</v>
          </cell>
          <cell r="X1051">
            <v>0</v>
          </cell>
          <cell r="Y1051">
            <v>0</v>
          </cell>
          <cell r="Z1051">
            <v>0</v>
          </cell>
          <cell r="AA1051">
            <v>0</v>
          </cell>
          <cell r="AB1051">
            <v>0</v>
          </cell>
          <cell r="AC1051">
            <v>0</v>
          </cell>
          <cell r="AD1051">
            <v>0</v>
          </cell>
          <cell r="AE1051">
            <v>0</v>
          </cell>
        </row>
        <row r="1052">
          <cell r="E1052" t="str">
            <v>CT Industrial Feedstocks, Other Oils greater than 401 F</v>
          </cell>
          <cell r="F1052">
            <v>0</v>
          </cell>
          <cell r="G1052">
            <v>0</v>
          </cell>
          <cell r="H1052">
            <v>0</v>
          </cell>
          <cell r="I1052">
            <v>0</v>
          </cell>
          <cell r="J1052">
            <v>0</v>
          </cell>
          <cell r="K1052">
            <v>0</v>
          </cell>
          <cell r="L1052">
            <v>0</v>
          </cell>
          <cell r="M1052">
            <v>0</v>
          </cell>
          <cell r="N1052">
            <v>0</v>
          </cell>
          <cell r="O1052">
            <v>0</v>
          </cell>
          <cell r="P1052">
            <v>0</v>
          </cell>
          <cell r="Q1052">
            <v>0</v>
          </cell>
          <cell r="R1052">
            <v>0</v>
          </cell>
          <cell r="S1052">
            <v>0</v>
          </cell>
          <cell r="T1052">
            <v>0</v>
          </cell>
          <cell r="U1052">
            <v>0</v>
          </cell>
          <cell r="V1052">
            <v>0</v>
          </cell>
          <cell r="W1052">
            <v>0</v>
          </cell>
          <cell r="X1052">
            <v>0</v>
          </cell>
          <cell r="Y1052">
            <v>0</v>
          </cell>
          <cell r="Z1052">
            <v>0</v>
          </cell>
          <cell r="AA1052">
            <v>0</v>
          </cell>
          <cell r="AB1052">
            <v>0</v>
          </cell>
          <cell r="AC1052">
            <v>0</v>
          </cell>
          <cell r="AD1052">
            <v>0</v>
          </cell>
          <cell r="AE1052">
            <v>0</v>
          </cell>
        </row>
        <row r="1053">
          <cell r="E1053" t="str">
            <v>DC Industrial Feedstocks, Other Oils greater than 401 F</v>
          </cell>
          <cell r="F1053">
            <v>0</v>
          </cell>
          <cell r="G1053">
            <v>0</v>
          </cell>
          <cell r="H1053">
            <v>0</v>
          </cell>
          <cell r="I1053">
            <v>0</v>
          </cell>
          <cell r="J1053">
            <v>0</v>
          </cell>
          <cell r="K1053">
            <v>0</v>
          </cell>
          <cell r="L1053">
            <v>0</v>
          </cell>
          <cell r="M1053">
            <v>0</v>
          </cell>
          <cell r="N1053">
            <v>0</v>
          </cell>
          <cell r="O1053">
            <v>0</v>
          </cell>
          <cell r="P1053">
            <v>0</v>
          </cell>
          <cell r="Q1053">
            <v>0</v>
          </cell>
          <cell r="R1053">
            <v>0</v>
          </cell>
          <cell r="S1053">
            <v>0</v>
          </cell>
          <cell r="T1053">
            <v>0</v>
          </cell>
          <cell r="U1053">
            <v>0</v>
          </cell>
          <cell r="V1053">
            <v>0</v>
          </cell>
          <cell r="W1053">
            <v>0</v>
          </cell>
          <cell r="X1053">
            <v>0</v>
          </cell>
          <cell r="Y1053">
            <v>0</v>
          </cell>
          <cell r="Z1053">
            <v>0</v>
          </cell>
          <cell r="AA1053">
            <v>0</v>
          </cell>
          <cell r="AB1053">
            <v>0</v>
          </cell>
          <cell r="AC1053">
            <v>0</v>
          </cell>
          <cell r="AD1053">
            <v>0</v>
          </cell>
          <cell r="AE1053">
            <v>0</v>
          </cell>
        </row>
        <row r="1054">
          <cell r="E1054" t="str">
            <v>DE Industrial Feedstocks, Other Oils greater than 401 F</v>
          </cell>
          <cell r="F1054">
            <v>0</v>
          </cell>
          <cell r="G1054">
            <v>0</v>
          </cell>
          <cell r="H1054">
            <v>0</v>
          </cell>
          <cell r="I1054">
            <v>0</v>
          </cell>
          <cell r="J1054">
            <v>0</v>
          </cell>
          <cell r="K1054">
            <v>0</v>
          </cell>
          <cell r="L1054">
            <v>0</v>
          </cell>
          <cell r="M1054">
            <v>0</v>
          </cell>
          <cell r="N1054">
            <v>0</v>
          </cell>
          <cell r="O1054">
            <v>0</v>
          </cell>
          <cell r="P1054">
            <v>0</v>
          </cell>
          <cell r="Q1054">
            <v>0</v>
          </cell>
          <cell r="R1054">
            <v>0</v>
          </cell>
          <cell r="S1054">
            <v>0</v>
          </cell>
          <cell r="T1054">
            <v>0</v>
          </cell>
          <cell r="U1054">
            <v>0</v>
          </cell>
          <cell r="V1054">
            <v>0</v>
          </cell>
          <cell r="W1054">
            <v>0</v>
          </cell>
          <cell r="X1054">
            <v>0</v>
          </cell>
          <cell r="Y1054">
            <v>0</v>
          </cell>
          <cell r="Z1054">
            <v>0</v>
          </cell>
          <cell r="AA1054">
            <v>0</v>
          </cell>
          <cell r="AB1054">
            <v>0</v>
          </cell>
          <cell r="AC1054">
            <v>0</v>
          </cell>
          <cell r="AD1054">
            <v>0</v>
          </cell>
          <cell r="AE1054">
            <v>0</v>
          </cell>
        </row>
        <row r="1055">
          <cell r="E1055" t="str">
            <v>FL Industrial Feedstocks, Other Oils greater than 401 F</v>
          </cell>
          <cell r="F1055">
            <v>0</v>
          </cell>
          <cell r="G1055">
            <v>0</v>
          </cell>
          <cell r="H1055">
            <v>0</v>
          </cell>
          <cell r="I1055">
            <v>0</v>
          </cell>
          <cell r="J1055">
            <v>0</v>
          </cell>
          <cell r="K1055">
            <v>0</v>
          </cell>
          <cell r="L1055">
            <v>0</v>
          </cell>
          <cell r="M1055">
            <v>0</v>
          </cell>
          <cell r="N1055">
            <v>0</v>
          </cell>
          <cell r="O1055">
            <v>0</v>
          </cell>
          <cell r="P1055">
            <v>0</v>
          </cell>
          <cell r="Q1055">
            <v>0</v>
          </cell>
          <cell r="R1055">
            <v>0</v>
          </cell>
          <cell r="S1055">
            <v>0</v>
          </cell>
          <cell r="T1055">
            <v>0</v>
          </cell>
          <cell r="U1055">
            <v>0</v>
          </cell>
          <cell r="V1055">
            <v>0</v>
          </cell>
          <cell r="W1055">
            <v>0</v>
          </cell>
          <cell r="X1055">
            <v>0</v>
          </cell>
          <cell r="Y1055">
            <v>0</v>
          </cell>
          <cell r="Z1055">
            <v>0</v>
          </cell>
          <cell r="AA1055">
            <v>0</v>
          </cell>
          <cell r="AB1055">
            <v>0</v>
          </cell>
          <cell r="AC1055">
            <v>0</v>
          </cell>
          <cell r="AD1055">
            <v>0</v>
          </cell>
          <cell r="AE1055">
            <v>0</v>
          </cell>
        </row>
        <row r="1056">
          <cell r="E1056" t="str">
            <v>GA Industrial Feedstocks, Other Oils greater than 401 F</v>
          </cell>
          <cell r="F1056">
            <v>0</v>
          </cell>
          <cell r="G1056">
            <v>0</v>
          </cell>
          <cell r="H1056">
            <v>0</v>
          </cell>
          <cell r="I1056">
            <v>0</v>
          </cell>
          <cell r="J1056">
            <v>0</v>
          </cell>
          <cell r="K1056">
            <v>0</v>
          </cell>
          <cell r="L1056">
            <v>0</v>
          </cell>
          <cell r="M1056">
            <v>0</v>
          </cell>
          <cell r="N1056">
            <v>0</v>
          </cell>
          <cell r="O1056">
            <v>0</v>
          </cell>
          <cell r="P1056">
            <v>0</v>
          </cell>
          <cell r="Q1056">
            <v>0</v>
          </cell>
          <cell r="R1056">
            <v>0</v>
          </cell>
          <cell r="S1056">
            <v>0</v>
          </cell>
          <cell r="T1056">
            <v>0</v>
          </cell>
          <cell r="U1056">
            <v>0</v>
          </cell>
          <cell r="V1056">
            <v>0</v>
          </cell>
          <cell r="W1056">
            <v>0</v>
          </cell>
          <cell r="X1056">
            <v>0</v>
          </cell>
          <cell r="Y1056">
            <v>0</v>
          </cell>
          <cell r="Z1056">
            <v>0</v>
          </cell>
          <cell r="AA1056">
            <v>0</v>
          </cell>
          <cell r="AB1056">
            <v>0</v>
          </cell>
          <cell r="AC1056">
            <v>0</v>
          </cell>
          <cell r="AD1056">
            <v>0</v>
          </cell>
          <cell r="AE1056">
            <v>0</v>
          </cell>
        </row>
        <row r="1057">
          <cell r="E1057" t="str">
            <v>HI Industrial Feedstocks, Other Oils greater than 401 F</v>
          </cell>
          <cell r="F1057">
            <v>0</v>
          </cell>
          <cell r="G1057">
            <v>0</v>
          </cell>
          <cell r="H1057">
            <v>0</v>
          </cell>
          <cell r="I1057">
            <v>0</v>
          </cell>
          <cell r="J1057">
            <v>0</v>
          </cell>
          <cell r="K1057">
            <v>0</v>
          </cell>
          <cell r="L1057">
            <v>0</v>
          </cell>
          <cell r="M1057">
            <v>0</v>
          </cell>
          <cell r="N1057">
            <v>0</v>
          </cell>
          <cell r="O1057">
            <v>0</v>
          </cell>
          <cell r="P1057">
            <v>0</v>
          </cell>
          <cell r="Q1057">
            <v>0</v>
          </cell>
          <cell r="R1057">
            <v>0</v>
          </cell>
          <cell r="S1057">
            <v>0</v>
          </cell>
          <cell r="T1057">
            <v>0</v>
          </cell>
          <cell r="U1057">
            <v>0</v>
          </cell>
          <cell r="V1057">
            <v>0</v>
          </cell>
          <cell r="W1057">
            <v>0</v>
          </cell>
          <cell r="X1057">
            <v>0</v>
          </cell>
          <cell r="Y1057">
            <v>0</v>
          </cell>
          <cell r="Z1057">
            <v>0</v>
          </cell>
          <cell r="AA1057">
            <v>0</v>
          </cell>
          <cell r="AB1057">
            <v>0</v>
          </cell>
          <cell r="AC1057">
            <v>0</v>
          </cell>
          <cell r="AD1057">
            <v>0</v>
          </cell>
          <cell r="AE1057">
            <v>0</v>
          </cell>
        </row>
        <row r="1058">
          <cell r="E1058" t="str">
            <v>IA Industrial Feedstocks, Other Oils greater than 401 F</v>
          </cell>
          <cell r="F1058">
            <v>0</v>
          </cell>
          <cell r="G1058">
            <v>0</v>
          </cell>
          <cell r="H1058">
            <v>0</v>
          </cell>
          <cell r="I1058">
            <v>0</v>
          </cell>
          <cell r="J1058">
            <v>0</v>
          </cell>
          <cell r="K1058">
            <v>0</v>
          </cell>
          <cell r="L1058">
            <v>0</v>
          </cell>
          <cell r="M1058">
            <v>0</v>
          </cell>
          <cell r="N1058">
            <v>0</v>
          </cell>
          <cell r="O1058">
            <v>0</v>
          </cell>
          <cell r="P1058">
            <v>0</v>
          </cell>
          <cell r="Q1058">
            <v>0</v>
          </cell>
          <cell r="R1058">
            <v>0</v>
          </cell>
          <cell r="S1058">
            <v>0</v>
          </cell>
          <cell r="T1058">
            <v>0</v>
          </cell>
          <cell r="U1058">
            <v>0</v>
          </cell>
          <cell r="V1058">
            <v>0</v>
          </cell>
          <cell r="W1058">
            <v>0</v>
          </cell>
          <cell r="X1058">
            <v>0</v>
          </cell>
          <cell r="Y1058">
            <v>0</v>
          </cell>
          <cell r="Z1058">
            <v>0</v>
          </cell>
          <cell r="AA1058">
            <v>0</v>
          </cell>
          <cell r="AB1058">
            <v>0</v>
          </cell>
          <cell r="AC1058">
            <v>0</v>
          </cell>
          <cell r="AD1058">
            <v>0</v>
          </cell>
          <cell r="AE1058">
            <v>0</v>
          </cell>
        </row>
        <row r="1059">
          <cell r="E1059" t="str">
            <v>ID Industrial Feedstocks, Other Oils greater than 401 F</v>
          </cell>
          <cell r="F1059">
            <v>0</v>
          </cell>
          <cell r="G1059">
            <v>0</v>
          </cell>
          <cell r="H1059">
            <v>0</v>
          </cell>
          <cell r="I1059">
            <v>0</v>
          </cell>
          <cell r="J1059">
            <v>0</v>
          </cell>
          <cell r="K1059">
            <v>0</v>
          </cell>
          <cell r="L1059">
            <v>0</v>
          </cell>
          <cell r="M1059">
            <v>0</v>
          </cell>
          <cell r="N1059">
            <v>0</v>
          </cell>
          <cell r="O1059">
            <v>0</v>
          </cell>
          <cell r="P1059">
            <v>0</v>
          </cell>
          <cell r="Q1059">
            <v>0</v>
          </cell>
          <cell r="R1059">
            <v>0</v>
          </cell>
          <cell r="S1059">
            <v>0</v>
          </cell>
          <cell r="T1059">
            <v>0</v>
          </cell>
          <cell r="U1059">
            <v>0</v>
          </cell>
          <cell r="V1059">
            <v>0</v>
          </cell>
          <cell r="W1059">
            <v>0</v>
          </cell>
          <cell r="X1059">
            <v>0</v>
          </cell>
          <cell r="Y1059">
            <v>0</v>
          </cell>
          <cell r="Z1059">
            <v>0</v>
          </cell>
          <cell r="AA1059">
            <v>0</v>
          </cell>
          <cell r="AB1059">
            <v>0</v>
          </cell>
          <cell r="AC1059">
            <v>0</v>
          </cell>
          <cell r="AD1059">
            <v>0</v>
          </cell>
          <cell r="AE1059">
            <v>0</v>
          </cell>
        </row>
        <row r="1060">
          <cell r="E1060" t="str">
            <v>IL Industrial Feedstocks, Other Oils greater than 401 F</v>
          </cell>
          <cell r="F1060">
            <v>0</v>
          </cell>
          <cell r="G1060">
            <v>0</v>
          </cell>
          <cell r="H1060">
            <v>0</v>
          </cell>
          <cell r="I1060">
            <v>0</v>
          </cell>
          <cell r="J1060">
            <v>0</v>
          </cell>
          <cell r="K1060">
            <v>0</v>
          </cell>
          <cell r="L1060">
            <v>0</v>
          </cell>
          <cell r="M1060">
            <v>0</v>
          </cell>
          <cell r="N1060">
            <v>0</v>
          </cell>
          <cell r="O1060">
            <v>0</v>
          </cell>
          <cell r="P1060">
            <v>0</v>
          </cell>
          <cell r="Q1060">
            <v>0</v>
          </cell>
          <cell r="R1060">
            <v>0</v>
          </cell>
          <cell r="S1060">
            <v>0</v>
          </cell>
          <cell r="T1060">
            <v>0</v>
          </cell>
          <cell r="U1060">
            <v>0</v>
          </cell>
          <cell r="V1060">
            <v>0</v>
          </cell>
          <cell r="W1060">
            <v>0</v>
          </cell>
          <cell r="X1060">
            <v>0</v>
          </cell>
          <cell r="Y1060">
            <v>0</v>
          </cell>
          <cell r="Z1060">
            <v>0</v>
          </cell>
          <cell r="AA1060">
            <v>0</v>
          </cell>
          <cell r="AB1060">
            <v>0</v>
          </cell>
          <cell r="AC1060">
            <v>0</v>
          </cell>
          <cell r="AD1060">
            <v>0</v>
          </cell>
          <cell r="AE1060">
            <v>0</v>
          </cell>
        </row>
        <row r="1061">
          <cell r="E1061" t="str">
            <v>IN Industrial Feedstocks, Other Oils greater than 401 F</v>
          </cell>
          <cell r="F1061">
            <v>0</v>
          </cell>
          <cell r="G1061">
            <v>0</v>
          </cell>
          <cell r="H1061">
            <v>0</v>
          </cell>
          <cell r="I1061">
            <v>0</v>
          </cell>
          <cell r="J1061">
            <v>0</v>
          </cell>
          <cell r="K1061">
            <v>0</v>
          </cell>
          <cell r="L1061">
            <v>0</v>
          </cell>
          <cell r="M1061">
            <v>0</v>
          </cell>
          <cell r="N1061">
            <v>0</v>
          </cell>
          <cell r="O1061">
            <v>0</v>
          </cell>
          <cell r="P1061">
            <v>0</v>
          </cell>
          <cell r="Q1061">
            <v>0</v>
          </cell>
          <cell r="R1061">
            <v>0</v>
          </cell>
          <cell r="S1061">
            <v>0</v>
          </cell>
          <cell r="T1061">
            <v>0</v>
          </cell>
          <cell r="U1061">
            <v>0</v>
          </cell>
          <cell r="V1061">
            <v>0</v>
          </cell>
          <cell r="W1061">
            <v>0</v>
          </cell>
          <cell r="X1061">
            <v>0</v>
          </cell>
          <cell r="Y1061">
            <v>0</v>
          </cell>
          <cell r="Z1061">
            <v>0</v>
          </cell>
          <cell r="AA1061">
            <v>0</v>
          </cell>
          <cell r="AB1061">
            <v>0</v>
          </cell>
          <cell r="AC1061">
            <v>0</v>
          </cell>
          <cell r="AD1061">
            <v>0</v>
          </cell>
          <cell r="AE1061">
            <v>0</v>
          </cell>
        </row>
        <row r="1062">
          <cell r="E1062" t="str">
            <v>KS Industrial Feedstocks, Other Oils greater than 401 F</v>
          </cell>
          <cell r="F1062">
            <v>0</v>
          </cell>
          <cell r="G1062">
            <v>0</v>
          </cell>
          <cell r="H1062">
            <v>0</v>
          </cell>
          <cell r="I1062">
            <v>0</v>
          </cell>
          <cell r="J1062">
            <v>0</v>
          </cell>
          <cell r="K1062">
            <v>0</v>
          </cell>
          <cell r="L1062">
            <v>0</v>
          </cell>
          <cell r="M1062">
            <v>0</v>
          </cell>
          <cell r="N1062">
            <v>0</v>
          </cell>
          <cell r="O1062">
            <v>0</v>
          </cell>
          <cell r="P1062">
            <v>0</v>
          </cell>
          <cell r="Q1062">
            <v>0</v>
          </cell>
          <cell r="R1062">
            <v>0</v>
          </cell>
          <cell r="S1062">
            <v>0</v>
          </cell>
          <cell r="T1062">
            <v>0</v>
          </cell>
          <cell r="U1062">
            <v>0</v>
          </cell>
          <cell r="V1062">
            <v>0</v>
          </cell>
          <cell r="W1062">
            <v>0</v>
          </cell>
          <cell r="X1062">
            <v>0</v>
          </cell>
          <cell r="Y1062">
            <v>0</v>
          </cell>
          <cell r="Z1062">
            <v>0</v>
          </cell>
          <cell r="AA1062">
            <v>0</v>
          </cell>
          <cell r="AB1062">
            <v>0</v>
          </cell>
          <cell r="AC1062">
            <v>0</v>
          </cell>
          <cell r="AD1062">
            <v>0</v>
          </cell>
          <cell r="AE1062">
            <v>0</v>
          </cell>
        </row>
        <row r="1063">
          <cell r="E1063" t="str">
            <v>KY Industrial Feedstocks, Other Oils greater than 401 F</v>
          </cell>
          <cell r="F1063">
            <v>0</v>
          </cell>
          <cell r="G1063">
            <v>0</v>
          </cell>
          <cell r="H1063">
            <v>0</v>
          </cell>
          <cell r="I1063">
            <v>0</v>
          </cell>
          <cell r="J1063">
            <v>0</v>
          </cell>
          <cell r="K1063">
            <v>0</v>
          </cell>
          <cell r="L1063">
            <v>0</v>
          </cell>
          <cell r="M1063">
            <v>0</v>
          </cell>
          <cell r="N1063">
            <v>0</v>
          </cell>
          <cell r="O1063">
            <v>0</v>
          </cell>
          <cell r="P1063">
            <v>0</v>
          </cell>
          <cell r="Q1063">
            <v>0</v>
          </cell>
          <cell r="R1063">
            <v>0</v>
          </cell>
          <cell r="S1063">
            <v>0</v>
          </cell>
          <cell r="T1063">
            <v>0</v>
          </cell>
          <cell r="U1063">
            <v>0</v>
          </cell>
          <cell r="V1063">
            <v>0</v>
          </cell>
          <cell r="W1063">
            <v>0</v>
          </cell>
          <cell r="X1063">
            <v>0</v>
          </cell>
          <cell r="Y1063">
            <v>0</v>
          </cell>
          <cell r="Z1063">
            <v>0</v>
          </cell>
          <cell r="AA1063">
            <v>0</v>
          </cell>
          <cell r="AB1063">
            <v>0</v>
          </cell>
          <cell r="AC1063">
            <v>0</v>
          </cell>
          <cell r="AD1063">
            <v>0</v>
          </cell>
          <cell r="AE1063">
            <v>0</v>
          </cell>
        </row>
        <row r="1064">
          <cell r="E1064" t="str">
            <v>LA Industrial Feedstocks, Other Oils greater than 401 F</v>
          </cell>
          <cell r="F1064">
            <v>223445</v>
          </cell>
          <cell r="G1064">
            <v>245191</v>
          </cell>
          <cell r="H1064">
            <v>241403</v>
          </cell>
          <cell r="I1064">
            <v>250164</v>
          </cell>
          <cell r="J1064">
            <v>248554</v>
          </cell>
          <cell r="K1064">
            <v>237401</v>
          </cell>
          <cell r="L1064">
            <v>216250</v>
          </cell>
          <cell r="M1064">
            <v>255252</v>
          </cell>
          <cell r="N1064">
            <v>239331</v>
          </cell>
          <cell r="O1064">
            <v>263918</v>
          </cell>
          <cell r="P1064">
            <v>282826</v>
          </cell>
          <cell r="Q1064">
            <v>306167</v>
          </cell>
          <cell r="R1064">
            <v>337679</v>
          </cell>
          <cell r="S1064">
            <v>412384</v>
          </cell>
          <cell r="T1064">
            <v>501101</v>
          </cell>
          <cell r="U1064">
            <v>470058</v>
          </cell>
          <cell r="V1064">
            <v>541113</v>
          </cell>
          <cell r="W1064">
            <v>652687</v>
          </cell>
          <cell r="X1064">
            <v>647763</v>
          </cell>
          <cell r="Y1064">
            <v>424776</v>
          </cell>
          <cell r="Z1064">
            <v>452521</v>
          </cell>
          <cell r="AA1064">
            <v>388528</v>
          </cell>
          <cell r="AB1064">
            <v>287242</v>
          </cell>
          <cell r="AC1064">
            <v>223919</v>
          </cell>
          <cell r="AD1064">
            <v>247225</v>
          </cell>
          <cell r="AE1064">
            <v>229039</v>
          </cell>
        </row>
        <row r="1065">
          <cell r="E1065" t="str">
            <v>MA Industrial Feedstocks, Other Oils greater than 401 F</v>
          </cell>
          <cell r="F1065">
            <v>0</v>
          </cell>
          <cell r="G1065">
            <v>0</v>
          </cell>
          <cell r="H1065">
            <v>0</v>
          </cell>
          <cell r="I1065">
            <v>0</v>
          </cell>
          <cell r="J1065">
            <v>0</v>
          </cell>
          <cell r="K1065">
            <v>0</v>
          </cell>
          <cell r="L1065">
            <v>0</v>
          </cell>
          <cell r="M1065">
            <v>0</v>
          </cell>
          <cell r="N1065">
            <v>0</v>
          </cell>
          <cell r="O1065">
            <v>0</v>
          </cell>
          <cell r="P1065">
            <v>0</v>
          </cell>
          <cell r="Q1065">
            <v>0</v>
          </cell>
          <cell r="R1065">
            <v>0</v>
          </cell>
          <cell r="S1065">
            <v>0</v>
          </cell>
          <cell r="T1065">
            <v>0</v>
          </cell>
          <cell r="U1065">
            <v>0</v>
          </cell>
          <cell r="V1065">
            <v>0</v>
          </cell>
          <cell r="W1065">
            <v>0</v>
          </cell>
          <cell r="X1065">
            <v>0</v>
          </cell>
          <cell r="Y1065">
            <v>0</v>
          </cell>
          <cell r="Z1065">
            <v>0</v>
          </cell>
          <cell r="AA1065">
            <v>0</v>
          </cell>
          <cell r="AB1065">
            <v>0</v>
          </cell>
          <cell r="AC1065">
            <v>0</v>
          </cell>
          <cell r="AD1065">
            <v>0</v>
          </cell>
          <cell r="AE1065">
            <v>0</v>
          </cell>
        </row>
        <row r="1066">
          <cell r="E1066" t="str">
            <v>MD Industrial Feedstocks, Other Oils greater than 401 F</v>
          </cell>
          <cell r="F1066">
            <v>0</v>
          </cell>
          <cell r="G1066">
            <v>0</v>
          </cell>
          <cell r="H1066">
            <v>0</v>
          </cell>
          <cell r="I1066">
            <v>0</v>
          </cell>
          <cell r="J1066">
            <v>0</v>
          </cell>
          <cell r="K1066">
            <v>0</v>
          </cell>
          <cell r="L1066">
            <v>0</v>
          </cell>
          <cell r="M1066">
            <v>0</v>
          </cell>
          <cell r="N1066">
            <v>0</v>
          </cell>
          <cell r="O1066">
            <v>0</v>
          </cell>
          <cell r="P1066">
            <v>0</v>
          </cell>
          <cell r="Q1066">
            <v>0</v>
          </cell>
          <cell r="R1066">
            <v>0</v>
          </cell>
          <cell r="S1066">
            <v>0</v>
          </cell>
          <cell r="T1066">
            <v>0</v>
          </cell>
          <cell r="U1066">
            <v>0</v>
          </cell>
          <cell r="V1066">
            <v>0</v>
          </cell>
          <cell r="W1066">
            <v>0</v>
          </cell>
          <cell r="X1066">
            <v>0</v>
          </cell>
          <cell r="Y1066">
            <v>0</v>
          </cell>
          <cell r="Z1066">
            <v>0</v>
          </cell>
          <cell r="AA1066">
            <v>0</v>
          </cell>
          <cell r="AB1066">
            <v>0</v>
          </cell>
          <cell r="AC1066">
            <v>0</v>
          </cell>
          <cell r="AD1066">
            <v>0</v>
          </cell>
          <cell r="AE1066">
            <v>0</v>
          </cell>
        </row>
        <row r="1067">
          <cell r="E1067" t="str">
            <v>ME Industrial Feedstocks, Other Oils greater than 401 F</v>
          </cell>
          <cell r="F1067">
            <v>0</v>
          </cell>
          <cell r="G1067">
            <v>0</v>
          </cell>
          <cell r="H1067">
            <v>0</v>
          </cell>
          <cell r="I1067">
            <v>0</v>
          </cell>
          <cell r="J1067">
            <v>0</v>
          </cell>
          <cell r="K1067">
            <v>0</v>
          </cell>
          <cell r="L1067">
            <v>0</v>
          </cell>
          <cell r="M1067">
            <v>0</v>
          </cell>
          <cell r="N1067">
            <v>0</v>
          </cell>
          <cell r="O1067">
            <v>0</v>
          </cell>
          <cell r="P1067">
            <v>0</v>
          </cell>
          <cell r="Q1067">
            <v>0</v>
          </cell>
          <cell r="R1067">
            <v>0</v>
          </cell>
          <cell r="S1067">
            <v>0</v>
          </cell>
          <cell r="T1067">
            <v>0</v>
          </cell>
          <cell r="U1067">
            <v>0</v>
          </cell>
          <cell r="V1067">
            <v>0</v>
          </cell>
          <cell r="W1067">
            <v>0</v>
          </cell>
          <cell r="X1067">
            <v>0</v>
          </cell>
          <cell r="Y1067">
            <v>0</v>
          </cell>
          <cell r="Z1067">
            <v>0</v>
          </cell>
          <cell r="AA1067">
            <v>0</v>
          </cell>
          <cell r="AB1067">
            <v>0</v>
          </cell>
          <cell r="AC1067">
            <v>0</v>
          </cell>
          <cell r="AD1067">
            <v>0</v>
          </cell>
          <cell r="AE1067">
            <v>0</v>
          </cell>
        </row>
        <row r="1068">
          <cell r="E1068" t="str">
            <v>MI Industrial Feedstocks, Other Oils greater than 401 F</v>
          </cell>
          <cell r="F1068">
            <v>0</v>
          </cell>
          <cell r="G1068">
            <v>0</v>
          </cell>
          <cell r="H1068">
            <v>0</v>
          </cell>
          <cell r="I1068">
            <v>0</v>
          </cell>
          <cell r="J1068">
            <v>0</v>
          </cell>
          <cell r="K1068">
            <v>0</v>
          </cell>
          <cell r="L1068">
            <v>0</v>
          </cell>
          <cell r="M1068">
            <v>0</v>
          </cell>
          <cell r="N1068">
            <v>0</v>
          </cell>
          <cell r="O1068">
            <v>0</v>
          </cell>
          <cell r="P1068">
            <v>0</v>
          </cell>
          <cell r="Q1068">
            <v>0</v>
          </cell>
          <cell r="R1068">
            <v>0</v>
          </cell>
          <cell r="S1068">
            <v>0</v>
          </cell>
          <cell r="T1068">
            <v>0</v>
          </cell>
          <cell r="U1068">
            <v>0</v>
          </cell>
          <cell r="V1068">
            <v>0</v>
          </cell>
          <cell r="W1068">
            <v>0</v>
          </cell>
          <cell r="X1068">
            <v>0</v>
          </cell>
          <cell r="Y1068">
            <v>0</v>
          </cell>
          <cell r="Z1068">
            <v>0</v>
          </cell>
          <cell r="AA1068">
            <v>0</v>
          </cell>
          <cell r="AB1068">
            <v>0</v>
          </cell>
          <cell r="AC1068">
            <v>0</v>
          </cell>
          <cell r="AD1068">
            <v>0</v>
          </cell>
          <cell r="AE1068">
            <v>0</v>
          </cell>
        </row>
        <row r="1069">
          <cell r="E1069" t="str">
            <v>MN Industrial Feedstocks, Other Oils greater than 401 F</v>
          </cell>
          <cell r="F1069">
            <v>0</v>
          </cell>
          <cell r="G1069">
            <v>0</v>
          </cell>
          <cell r="H1069">
            <v>0</v>
          </cell>
          <cell r="I1069">
            <v>0</v>
          </cell>
          <cell r="J1069">
            <v>0</v>
          </cell>
          <cell r="K1069">
            <v>0</v>
          </cell>
          <cell r="L1069">
            <v>0</v>
          </cell>
          <cell r="M1069">
            <v>0</v>
          </cell>
          <cell r="N1069">
            <v>0</v>
          </cell>
          <cell r="O1069">
            <v>0</v>
          </cell>
          <cell r="P1069">
            <v>0</v>
          </cell>
          <cell r="Q1069">
            <v>0</v>
          </cell>
          <cell r="R1069">
            <v>0</v>
          </cell>
          <cell r="S1069">
            <v>0</v>
          </cell>
          <cell r="T1069">
            <v>0</v>
          </cell>
          <cell r="U1069">
            <v>0</v>
          </cell>
          <cell r="V1069">
            <v>0</v>
          </cell>
          <cell r="W1069">
            <v>0</v>
          </cell>
          <cell r="X1069">
            <v>0</v>
          </cell>
          <cell r="Y1069">
            <v>0</v>
          </cell>
          <cell r="Z1069">
            <v>0</v>
          </cell>
          <cell r="AA1069">
            <v>0</v>
          </cell>
          <cell r="AB1069">
            <v>0</v>
          </cell>
          <cell r="AC1069">
            <v>0</v>
          </cell>
          <cell r="AD1069">
            <v>0</v>
          </cell>
          <cell r="AE1069">
            <v>0</v>
          </cell>
        </row>
        <row r="1070">
          <cell r="E1070" t="str">
            <v>MO Industrial Feedstocks, Other Oils greater than 401 F</v>
          </cell>
          <cell r="F1070">
            <v>0</v>
          </cell>
          <cell r="G1070">
            <v>0</v>
          </cell>
          <cell r="H1070">
            <v>0</v>
          </cell>
          <cell r="I1070">
            <v>0</v>
          </cell>
          <cell r="J1070">
            <v>0</v>
          </cell>
          <cell r="K1070">
            <v>0</v>
          </cell>
          <cell r="L1070">
            <v>0</v>
          </cell>
          <cell r="M1070">
            <v>0</v>
          </cell>
          <cell r="N1070">
            <v>0</v>
          </cell>
          <cell r="O1070">
            <v>0</v>
          </cell>
          <cell r="P1070">
            <v>0</v>
          </cell>
          <cell r="Q1070">
            <v>0</v>
          </cell>
          <cell r="R1070">
            <v>0</v>
          </cell>
          <cell r="S1070">
            <v>0</v>
          </cell>
          <cell r="T1070">
            <v>0</v>
          </cell>
          <cell r="U1070">
            <v>0</v>
          </cell>
          <cell r="V1070">
            <v>0</v>
          </cell>
          <cell r="W1070">
            <v>0</v>
          </cell>
          <cell r="X1070">
            <v>0</v>
          </cell>
          <cell r="Y1070">
            <v>0</v>
          </cell>
          <cell r="Z1070">
            <v>0</v>
          </cell>
          <cell r="AA1070">
            <v>0</v>
          </cell>
          <cell r="AB1070">
            <v>0</v>
          </cell>
          <cell r="AC1070">
            <v>0</v>
          </cell>
          <cell r="AD1070">
            <v>0</v>
          </cell>
          <cell r="AE1070">
            <v>0</v>
          </cell>
        </row>
        <row r="1071">
          <cell r="E1071" t="str">
            <v>MS Industrial Feedstocks, Other Oils greater than 401 F</v>
          </cell>
          <cell r="F1071">
            <v>0</v>
          </cell>
          <cell r="G1071">
            <v>0</v>
          </cell>
          <cell r="H1071">
            <v>0</v>
          </cell>
          <cell r="I1071">
            <v>0</v>
          </cell>
          <cell r="J1071">
            <v>0</v>
          </cell>
          <cell r="K1071">
            <v>0</v>
          </cell>
          <cell r="L1071">
            <v>0</v>
          </cell>
          <cell r="M1071">
            <v>0</v>
          </cell>
          <cell r="N1071">
            <v>0</v>
          </cell>
          <cell r="O1071">
            <v>0</v>
          </cell>
          <cell r="P1071">
            <v>0</v>
          </cell>
          <cell r="Q1071">
            <v>0</v>
          </cell>
          <cell r="R1071">
            <v>0</v>
          </cell>
          <cell r="S1071">
            <v>0</v>
          </cell>
          <cell r="T1071">
            <v>0</v>
          </cell>
          <cell r="U1071">
            <v>0</v>
          </cell>
          <cell r="V1071">
            <v>0</v>
          </cell>
          <cell r="W1071">
            <v>0</v>
          </cell>
          <cell r="X1071">
            <v>0</v>
          </cell>
          <cell r="Y1071">
            <v>0</v>
          </cell>
          <cell r="Z1071">
            <v>0</v>
          </cell>
          <cell r="AA1071">
            <v>0</v>
          </cell>
          <cell r="AB1071">
            <v>0</v>
          </cell>
          <cell r="AC1071">
            <v>0</v>
          </cell>
          <cell r="AD1071">
            <v>0</v>
          </cell>
          <cell r="AE1071">
            <v>0</v>
          </cell>
        </row>
        <row r="1072">
          <cell r="E1072" t="str">
            <v>MT Industrial Feedstocks, Other Oils greater than 401 F</v>
          </cell>
          <cell r="F1072">
            <v>0</v>
          </cell>
          <cell r="G1072">
            <v>0</v>
          </cell>
          <cell r="H1072">
            <v>0</v>
          </cell>
          <cell r="I1072">
            <v>0</v>
          </cell>
          <cell r="J1072">
            <v>0</v>
          </cell>
          <cell r="K1072">
            <v>0</v>
          </cell>
          <cell r="L1072">
            <v>0</v>
          </cell>
          <cell r="M1072">
            <v>0</v>
          </cell>
          <cell r="N1072">
            <v>0</v>
          </cell>
          <cell r="O1072">
            <v>0</v>
          </cell>
          <cell r="P1072">
            <v>0</v>
          </cell>
          <cell r="Q1072">
            <v>0</v>
          </cell>
          <cell r="R1072">
            <v>0</v>
          </cell>
          <cell r="S1072">
            <v>0</v>
          </cell>
          <cell r="T1072">
            <v>0</v>
          </cell>
          <cell r="U1072">
            <v>0</v>
          </cell>
          <cell r="V1072">
            <v>0</v>
          </cell>
          <cell r="W1072">
            <v>0</v>
          </cell>
          <cell r="X1072">
            <v>0</v>
          </cell>
          <cell r="Y1072">
            <v>0</v>
          </cell>
          <cell r="Z1072">
            <v>0</v>
          </cell>
          <cell r="AA1072">
            <v>0</v>
          </cell>
          <cell r="AB1072">
            <v>0</v>
          </cell>
          <cell r="AC1072">
            <v>0</v>
          </cell>
          <cell r="AD1072">
            <v>0</v>
          </cell>
          <cell r="AE1072">
            <v>0</v>
          </cell>
        </row>
        <row r="1073">
          <cell r="E1073" t="str">
            <v>NC Industrial Feedstocks, Other Oils greater than 401 F</v>
          </cell>
          <cell r="F1073">
            <v>0</v>
          </cell>
          <cell r="G1073">
            <v>0</v>
          </cell>
          <cell r="H1073">
            <v>0</v>
          </cell>
          <cell r="I1073">
            <v>0</v>
          </cell>
          <cell r="J1073">
            <v>0</v>
          </cell>
          <cell r="K1073">
            <v>0</v>
          </cell>
          <cell r="L1073">
            <v>0</v>
          </cell>
          <cell r="M1073">
            <v>0</v>
          </cell>
          <cell r="N1073">
            <v>0</v>
          </cell>
          <cell r="O1073">
            <v>0</v>
          </cell>
          <cell r="P1073">
            <v>0</v>
          </cell>
          <cell r="Q1073">
            <v>0</v>
          </cell>
          <cell r="R1073">
            <v>0</v>
          </cell>
          <cell r="S1073">
            <v>0</v>
          </cell>
          <cell r="T1073">
            <v>0</v>
          </cell>
          <cell r="U1073">
            <v>0</v>
          </cell>
          <cell r="V1073">
            <v>0</v>
          </cell>
          <cell r="W1073">
            <v>0</v>
          </cell>
          <cell r="X1073">
            <v>0</v>
          </cell>
          <cell r="Y1073">
            <v>0</v>
          </cell>
          <cell r="Z1073">
            <v>0</v>
          </cell>
          <cell r="AA1073">
            <v>0</v>
          </cell>
          <cell r="AB1073">
            <v>0</v>
          </cell>
          <cell r="AC1073">
            <v>0</v>
          </cell>
          <cell r="AD1073">
            <v>0</v>
          </cell>
          <cell r="AE1073">
            <v>0</v>
          </cell>
        </row>
        <row r="1074">
          <cell r="E1074" t="str">
            <v>ND Industrial Feedstocks, Other Oils greater than 401 F</v>
          </cell>
          <cell r="F1074">
            <v>0</v>
          </cell>
          <cell r="G1074">
            <v>0</v>
          </cell>
          <cell r="H1074">
            <v>0</v>
          </cell>
          <cell r="I1074">
            <v>0</v>
          </cell>
          <cell r="J1074">
            <v>0</v>
          </cell>
          <cell r="K1074">
            <v>0</v>
          </cell>
          <cell r="L1074">
            <v>0</v>
          </cell>
          <cell r="M1074">
            <v>0</v>
          </cell>
          <cell r="N1074">
            <v>0</v>
          </cell>
          <cell r="O1074">
            <v>0</v>
          </cell>
          <cell r="P1074">
            <v>0</v>
          </cell>
          <cell r="Q1074">
            <v>0</v>
          </cell>
          <cell r="R1074">
            <v>0</v>
          </cell>
          <cell r="S1074">
            <v>0</v>
          </cell>
          <cell r="T1074">
            <v>0</v>
          </cell>
          <cell r="U1074">
            <v>0</v>
          </cell>
          <cell r="V1074">
            <v>0</v>
          </cell>
          <cell r="W1074">
            <v>0</v>
          </cell>
          <cell r="X1074">
            <v>0</v>
          </cell>
          <cell r="Y1074">
            <v>0</v>
          </cell>
          <cell r="Z1074">
            <v>0</v>
          </cell>
          <cell r="AA1074">
            <v>0</v>
          </cell>
          <cell r="AB1074">
            <v>0</v>
          </cell>
          <cell r="AC1074">
            <v>0</v>
          </cell>
          <cell r="AD1074">
            <v>0</v>
          </cell>
          <cell r="AE1074">
            <v>0</v>
          </cell>
        </row>
        <row r="1075">
          <cell r="E1075" t="str">
            <v>NE Industrial Feedstocks, Other Oils greater than 401 F</v>
          </cell>
          <cell r="F1075">
            <v>0</v>
          </cell>
          <cell r="G1075">
            <v>0</v>
          </cell>
          <cell r="H1075">
            <v>0</v>
          </cell>
          <cell r="I1075">
            <v>0</v>
          </cell>
          <cell r="J1075">
            <v>0</v>
          </cell>
          <cell r="K1075">
            <v>0</v>
          </cell>
          <cell r="L1075">
            <v>0</v>
          </cell>
          <cell r="M1075">
            <v>0</v>
          </cell>
          <cell r="N1075">
            <v>0</v>
          </cell>
          <cell r="O1075">
            <v>0</v>
          </cell>
          <cell r="P1075">
            <v>0</v>
          </cell>
          <cell r="Q1075">
            <v>0</v>
          </cell>
          <cell r="R1075">
            <v>0</v>
          </cell>
          <cell r="S1075">
            <v>0</v>
          </cell>
          <cell r="T1075">
            <v>0</v>
          </cell>
          <cell r="U1075">
            <v>0</v>
          </cell>
          <cell r="V1075">
            <v>0</v>
          </cell>
          <cell r="W1075">
            <v>0</v>
          </cell>
          <cell r="X1075">
            <v>0</v>
          </cell>
          <cell r="Y1075">
            <v>0</v>
          </cell>
          <cell r="Z1075">
            <v>0</v>
          </cell>
          <cell r="AA1075">
            <v>0</v>
          </cell>
          <cell r="AB1075">
            <v>0</v>
          </cell>
          <cell r="AC1075">
            <v>0</v>
          </cell>
          <cell r="AD1075">
            <v>0</v>
          </cell>
          <cell r="AE1075">
            <v>0</v>
          </cell>
        </row>
        <row r="1076">
          <cell r="E1076" t="str">
            <v>NH Industrial Feedstocks, Other Oils greater than 401 F</v>
          </cell>
          <cell r="F1076">
            <v>0</v>
          </cell>
          <cell r="G1076">
            <v>0</v>
          </cell>
          <cell r="H1076">
            <v>0</v>
          </cell>
          <cell r="I1076">
            <v>0</v>
          </cell>
          <cell r="J1076">
            <v>0</v>
          </cell>
          <cell r="K1076">
            <v>0</v>
          </cell>
          <cell r="L1076">
            <v>0</v>
          </cell>
          <cell r="M1076">
            <v>0</v>
          </cell>
          <cell r="N1076">
            <v>0</v>
          </cell>
          <cell r="O1076">
            <v>0</v>
          </cell>
          <cell r="P1076">
            <v>0</v>
          </cell>
          <cell r="Q1076">
            <v>0</v>
          </cell>
          <cell r="R1076">
            <v>0</v>
          </cell>
          <cell r="S1076">
            <v>0</v>
          </cell>
          <cell r="T1076">
            <v>0</v>
          </cell>
          <cell r="U1076">
            <v>0</v>
          </cell>
          <cell r="V1076">
            <v>0</v>
          </cell>
          <cell r="W1076">
            <v>0</v>
          </cell>
          <cell r="X1076">
            <v>0</v>
          </cell>
          <cell r="Y1076">
            <v>0</v>
          </cell>
          <cell r="Z1076">
            <v>0</v>
          </cell>
          <cell r="AA1076">
            <v>0</v>
          </cell>
          <cell r="AB1076">
            <v>0</v>
          </cell>
          <cell r="AC1076">
            <v>0</v>
          </cell>
          <cell r="AD1076">
            <v>0</v>
          </cell>
          <cell r="AE1076">
            <v>0</v>
          </cell>
        </row>
        <row r="1077">
          <cell r="E1077" t="str">
            <v>NJ Industrial Feedstocks, Other Oils greater than 401 F</v>
          </cell>
          <cell r="F1077">
            <v>0</v>
          </cell>
          <cell r="G1077">
            <v>0</v>
          </cell>
          <cell r="H1077">
            <v>0</v>
          </cell>
          <cell r="I1077">
            <v>0</v>
          </cell>
          <cell r="J1077">
            <v>0</v>
          </cell>
          <cell r="K1077">
            <v>0</v>
          </cell>
          <cell r="L1077">
            <v>0</v>
          </cell>
          <cell r="M1077">
            <v>0</v>
          </cell>
          <cell r="N1077">
            <v>0</v>
          </cell>
          <cell r="O1077">
            <v>0</v>
          </cell>
          <cell r="P1077">
            <v>0</v>
          </cell>
          <cell r="Q1077">
            <v>0</v>
          </cell>
          <cell r="R1077">
            <v>0</v>
          </cell>
          <cell r="S1077">
            <v>0</v>
          </cell>
          <cell r="T1077">
            <v>0</v>
          </cell>
          <cell r="U1077">
            <v>0</v>
          </cell>
          <cell r="V1077">
            <v>0</v>
          </cell>
          <cell r="W1077">
            <v>0</v>
          </cell>
          <cell r="X1077">
            <v>0</v>
          </cell>
          <cell r="Y1077">
            <v>0</v>
          </cell>
          <cell r="Z1077">
            <v>0</v>
          </cell>
          <cell r="AA1077">
            <v>0</v>
          </cell>
          <cell r="AB1077">
            <v>0</v>
          </cell>
          <cell r="AC1077">
            <v>0</v>
          </cell>
          <cell r="AD1077">
            <v>0</v>
          </cell>
          <cell r="AE1077">
            <v>0</v>
          </cell>
        </row>
        <row r="1078">
          <cell r="E1078" t="str">
            <v>NM Industrial Feedstocks, Other Oils greater than 401 F</v>
          </cell>
          <cell r="F1078">
            <v>0</v>
          </cell>
          <cell r="G1078">
            <v>0</v>
          </cell>
          <cell r="H1078">
            <v>0</v>
          </cell>
          <cell r="I1078">
            <v>0</v>
          </cell>
          <cell r="J1078">
            <v>0</v>
          </cell>
          <cell r="K1078">
            <v>0</v>
          </cell>
          <cell r="L1078">
            <v>0</v>
          </cell>
          <cell r="M1078">
            <v>0</v>
          </cell>
          <cell r="N1078">
            <v>0</v>
          </cell>
          <cell r="O1078">
            <v>0</v>
          </cell>
          <cell r="P1078">
            <v>0</v>
          </cell>
          <cell r="Q1078">
            <v>0</v>
          </cell>
          <cell r="R1078">
            <v>0</v>
          </cell>
          <cell r="S1078">
            <v>0</v>
          </cell>
          <cell r="T1078">
            <v>0</v>
          </cell>
          <cell r="U1078">
            <v>0</v>
          </cell>
          <cell r="V1078">
            <v>0</v>
          </cell>
          <cell r="W1078">
            <v>0</v>
          </cell>
          <cell r="X1078">
            <v>0</v>
          </cell>
          <cell r="Y1078">
            <v>0</v>
          </cell>
          <cell r="Z1078">
            <v>0</v>
          </cell>
          <cell r="AA1078">
            <v>0</v>
          </cell>
          <cell r="AB1078">
            <v>0</v>
          </cell>
          <cell r="AC1078">
            <v>0</v>
          </cell>
          <cell r="AD1078">
            <v>0</v>
          </cell>
          <cell r="AE1078">
            <v>0</v>
          </cell>
        </row>
        <row r="1079">
          <cell r="E1079" t="str">
            <v>NV Industrial Feedstocks, Other Oils greater than 401 F</v>
          </cell>
          <cell r="F1079">
            <v>0</v>
          </cell>
          <cell r="G1079">
            <v>0</v>
          </cell>
          <cell r="H1079">
            <v>0</v>
          </cell>
          <cell r="I1079">
            <v>0</v>
          </cell>
          <cell r="J1079">
            <v>0</v>
          </cell>
          <cell r="K1079">
            <v>0</v>
          </cell>
          <cell r="L1079">
            <v>0</v>
          </cell>
          <cell r="M1079">
            <v>0</v>
          </cell>
          <cell r="N1079">
            <v>0</v>
          </cell>
          <cell r="O1079">
            <v>0</v>
          </cell>
          <cell r="P1079">
            <v>0</v>
          </cell>
          <cell r="Q1079">
            <v>0</v>
          </cell>
          <cell r="R1079">
            <v>0</v>
          </cell>
          <cell r="S1079">
            <v>0</v>
          </cell>
          <cell r="T1079">
            <v>0</v>
          </cell>
          <cell r="U1079">
            <v>0</v>
          </cell>
          <cell r="V1079">
            <v>0</v>
          </cell>
          <cell r="W1079">
            <v>0</v>
          </cell>
          <cell r="X1079">
            <v>0</v>
          </cell>
          <cell r="Y1079">
            <v>0</v>
          </cell>
          <cell r="Z1079">
            <v>0</v>
          </cell>
          <cell r="AA1079">
            <v>0</v>
          </cell>
          <cell r="AB1079">
            <v>0</v>
          </cell>
          <cell r="AC1079">
            <v>0</v>
          </cell>
          <cell r="AD1079">
            <v>0</v>
          </cell>
          <cell r="AE1079">
            <v>0</v>
          </cell>
        </row>
        <row r="1080">
          <cell r="E1080" t="str">
            <v>NY Industrial Feedstocks, Other Oils greater than 401 F</v>
          </cell>
          <cell r="F1080">
            <v>0</v>
          </cell>
          <cell r="G1080">
            <v>0</v>
          </cell>
          <cell r="H1080">
            <v>0</v>
          </cell>
          <cell r="I1080">
            <v>0</v>
          </cell>
          <cell r="J1080">
            <v>0</v>
          </cell>
          <cell r="K1080">
            <v>0</v>
          </cell>
          <cell r="L1080">
            <v>0</v>
          </cell>
          <cell r="M1080">
            <v>0</v>
          </cell>
          <cell r="N1080">
            <v>0</v>
          </cell>
          <cell r="O1080">
            <v>0</v>
          </cell>
          <cell r="P1080">
            <v>0</v>
          </cell>
          <cell r="Q1080">
            <v>0</v>
          </cell>
          <cell r="R1080">
            <v>0</v>
          </cell>
          <cell r="S1080">
            <v>0</v>
          </cell>
          <cell r="T1080">
            <v>0</v>
          </cell>
          <cell r="U1080">
            <v>0</v>
          </cell>
          <cell r="V1080">
            <v>0</v>
          </cell>
          <cell r="W1080">
            <v>0</v>
          </cell>
          <cell r="X1080">
            <v>0</v>
          </cell>
          <cell r="Y1080">
            <v>0</v>
          </cell>
          <cell r="Z1080">
            <v>0</v>
          </cell>
          <cell r="AA1080">
            <v>0</v>
          </cell>
          <cell r="AB1080">
            <v>0</v>
          </cell>
          <cell r="AC1080">
            <v>0</v>
          </cell>
          <cell r="AD1080">
            <v>0</v>
          </cell>
          <cell r="AE1080">
            <v>0</v>
          </cell>
        </row>
        <row r="1081">
          <cell r="E1081" t="str">
            <v>OH Industrial Feedstocks, Other Oils greater than 401 F</v>
          </cell>
          <cell r="F1081">
            <v>0</v>
          </cell>
          <cell r="G1081">
            <v>0</v>
          </cell>
          <cell r="H1081">
            <v>0</v>
          </cell>
          <cell r="I1081">
            <v>0</v>
          </cell>
          <cell r="J1081">
            <v>0</v>
          </cell>
          <cell r="K1081">
            <v>0</v>
          </cell>
          <cell r="L1081">
            <v>0</v>
          </cell>
          <cell r="M1081">
            <v>0</v>
          </cell>
          <cell r="N1081">
            <v>0</v>
          </cell>
          <cell r="O1081">
            <v>0</v>
          </cell>
          <cell r="P1081">
            <v>0</v>
          </cell>
          <cell r="Q1081">
            <v>0</v>
          </cell>
          <cell r="R1081">
            <v>0</v>
          </cell>
          <cell r="S1081">
            <v>0</v>
          </cell>
          <cell r="T1081">
            <v>0</v>
          </cell>
          <cell r="U1081">
            <v>0</v>
          </cell>
          <cell r="V1081">
            <v>0</v>
          </cell>
          <cell r="W1081">
            <v>0</v>
          </cell>
          <cell r="X1081">
            <v>0</v>
          </cell>
          <cell r="Y1081">
            <v>0</v>
          </cell>
          <cell r="Z1081">
            <v>0</v>
          </cell>
          <cell r="AA1081">
            <v>0</v>
          </cell>
          <cell r="AB1081">
            <v>0</v>
          </cell>
          <cell r="AC1081">
            <v>0</v>
          </cell>
          <cell r="AD1081">
            <v>0</v>
          </cell>
          <cell r="AE1081">
            <v>0</v>
          </cell>
        </row>
        <row r="1082">
          <cell r="E1082" t="str">
            <v>OK Industrial Feedstocks, Other Oils greater than 401 F</v>
          </cell>
          <cell r="F1082">
            <v>0</v>
          </cell>
          <cell r="G1082">
            <v>0</v>
          </cell>
          <cell r="H1082">
            <v>0</v>
          </cell>
          <cell r="I1082">
            <v>0</v>
          </cell>
          <cell r="J1082">
            <v>0</v>
          </cell>
          <cell r="K1082">
            <v>0</v>
          </cell>
          <cell r="L1082">
            <v>0</v>
          </cell>
          <cell r="M1082">
            <v>0</v>
          </cell>
          <cell r="N1082">
            <v>0</v>
          </cell>
          <cell r="O1082">
            <v>0</v>
          </cell>
          <cell r="P1082">
            <v>0</v>
          </cell>
          <cell r="Q1082">
            <v>0</v>
          </cell>
          <cell r="R1082">
            <v>0</v>
          </cell>
          <cell r="S1082">
            <v>0</v>
          </cell>
          <cell r="T1082">
            <v>0</v>
          </cell>
          <cell r="U1082">
            <v>0</v>
          </cell>
          <cell r="V1082">
            <v>0</v>
          </cell>
          <cell r="W1082">
            <v>0</v>
          </cell>
          <cell r="X1082">
            <v>0</v>
          </cell>
          <cell r="Y1082">
            <v>0</v>
          </cell>
          <cell r="Z1082">
            <v>0</v>
          </cell>
          <cell r="AA1082">
            <v>0</v>
          </cell>
          <cell r="AB1082">
            <v>0</v>
          </cell>
          <cell r="AC1082">
            <v>0</v>
          </cell>
          <cell r="AD1082">
            <v>0</v>
          </cell>
          <cell r="AE1082">
            <v>0</v>
          </cell>
        </row>
        <row r="1083">
          <cell r="E1083" t="str">
            <v>OR Industrial Feedstocks, Other Oils greater than 401 F</v>
          </cell>
          <cell r="F1083">
            <v>0</v>
          </cell>
          <cell r="G1083">
            <v>0</v>
          </cell>
          <cell r="H1083">
            <v>0</v>
          </cell>
          <cell r="I1083">
            <v>0</v>
          </cell>
          <cell r="J1083">
            <v>0</v>
          </cell>
          <cell r="K1083">
            <v>0</v>
          </cell>
          <cell r="L1083">
            <v>0</v>
          </cell>
          <cell r="M1083">
            <v>0</v>
          </cell>
          <cell r="N1083">
            <v>0</v>
          </cell>
          <cell r="O1083">
            <v>0</v>
          </cell>
          <cell r="P1083">
            <v>0</v>
          </cell>
          <cell r="Q1083">
            <v>0</v>
          </cell>
          <cell r="R1083">
            <v>0</v>
          </cell>
          <cell r="S1083">
            <v>0</v>
          </cell>
          <cell r="T1083">
            <v>0</v>
          </cell>
          <cell r="U1083">
            <v>0</v>
          </cell>
          <cell r="V1083">
            <v>0</v>
          </cell>
          <cell r="W1083">
            <v>0</v>
          </cell>
          <cell r="X1083">
            <v>0</v>
          </cell>
          <cell r="Y1083">
            <v>0</v>
          </cell>
          <cell r="Z1083">
            <v>0</v>
          </cell>
          <cell r="AA1083">
            <v>0</v>
          </cell>
          <cell r="AB1083">
            <v>0</v>
          </cell>
          <cell r="AC1083">
            <v>0</v>
          </cell>
          <cell r="AD1083">
            <v>0</v>
          </cell>
          <cell r="AE1083">
            <v>0</v>
          </cell>
        </row>
        <row r="1084">
          <cell r="E1084" t="str">
            <v>PA Industrial Feedstocks, Other Oils greater than 401 F</v>
          </cell>
          <cell r="F1084">
            <v>0</v>
          </cell>
          <cell r="G1084">
            <v>0</v>
          </cell>
          <cell r="H1084">
            <v>0</v>
          </cell>
          <cell r="I1084">
            <v>0</v>
          </cell>
          <cell r="J1084">
            <v>0</v>
          </cell>
          <cell r="K1084">
            <v>0</v>
          </cell>
          <cell r="L1084">
            <v>0</v>
          </cell>
          <cell r="M1084">
            <v>0</v>
          </cell>
          <cell r="N1084">
            <v>0</v>
          </cell>
          <cell r="O1084">
            <v>0</v>
          </cell>
          <cell r="P1084">
            <v>0</v>
          </cell>
          <cell r="Q1084">
            <v>0</v>
          </cell>
          <cell r="R1084">
            <v>0</v>
          </cell>
          <cell r="S1084">
            <v>0</v>
          </cell>
          <cell r="T1084">
            <v>0</v>
          </cell>
          <cell r="U1084">
            <v>0</v>
          </cell>
          <cell r="V1084">
            <v>0</v>
          </cell>
          <cell r="W1084">
            <v>0</v>
          </cell>
          <cell r="X1084">
            <v>0</v>
          </cell>
          <cell r="Y1084">
            <v>0</v>
          </cell>
          <cell r="Z1084">
            <v>0</v>
          </cell>
          <cell r="AA1084">
            <v>0</v>
          </cell>
          <cell r="AB1084">
            <v>0</v>
          </cell>
          <cell r="AC1084">
            <v>0</v>
          </cell>
          <cell r="AD1084">
            <v>0</v>
          </cell>
          <cell r="AE1084">
            <v>0</v>
          </cell>
        </row>
        <row r="1085">
          <cell r="E1085" t="str">
            <v>RI Industrial Feedstocks, Other Oils greater than 401 F</v>
          </cell>
          <cell r="F1085">
            <v>0</v>
          </cell>
          <cell r="G1085">
            <v>0</v>
          </cell>
          <cell r="H1085">
            <v>0</v>
          </cell>
          <cell r="I1085">
            <v>0</v>
          </cell>
          <cell r="J1085">
            <v>0</v>
          </cell>
          <cell r="K1085">
            <v>0</v>
          </cell>
          <cell r="L1085">
            <v>0</v>
          </cell>
          <cell r="M1085">
            <v>0</v>
          </cell>
          <cell r="N1085">
            <v>0</v>
          </cell>
          <cell r="O1085">
            <v>0</v>
          </cell>
          <cell r="P1085">
            <v>0</v>
          </cell>
          <cell r="Q1085">
            <v>0</v>
          </cell>
          <cell r="R1085">
            <v>0</v>
          </cell>
          <cell r="S1085">
            <v>0</v>
          </cell>
          <cell r="T1085">
            <v>0</v>
          </cell>
          <cell r="U1085">
            <v>0</v>
          </cell>
          <cell r="V1085">
            <v>0</v>
          </cell>
          <cell r="W1085">
            <v>0</v>
          </cell>
          <cell r="X1085">
            <v>0</v>
          </cell>
          <cell r="Y1085">
            <v>0</v>
          </cell>
          <cell r="Z1085">
            <v>0</v>
          </cell>
          <cell r="AA1085">
            <v>0</v>
          </cell>
          <cell r="AB1085">
            <v>0</v>
          </cell>
          <cell r="AC1085">
            <v>0</v>
          </cell>
          <cell r="AD1085">
            <v>0</v>
          </cell>
          <cell r="AE1085">
            <v>0</v>
          </cell>
        </row>
        <row r="1086">
          <cell r="E1086" t="str">
            <v>SC Industrial Feedstocks, Other Oils greater than 401 F</v>
          </cell>
          <cell r="F1086">
            <v>0</v>
          </cell>
          <cell r="G1086">
            <v>0</v>
          </cell>
          <cell r="H1086">
            <v>0</v>
          </cell>
          <cell r="I1086">
            <v>0</v>
          </cell>
          <cell r="J1086">
            <v>0</v>
          </cell>
          <cell r="K1086">
            <v>0</v>
          </cell>
          <cell r="L1086">
            <v>0</v>
          </cell>
          <cell r="M1086">
            <v>0</v>
          </cell>
          <cell r="N1086">
            <v>0</v>
          </cell>
          <cell r="O1086">
            <v>0</v>
          </cell>
          <cell r="P1086">
            <v>0</v>
          </cell>
          <cell r="Q1086">
            <v>0</v>
          </cell>
          <cell r="R1086">
            <v>0</v>
          </cell>
          <cell r="S1086">
            <v>0</v>
          </cell>
          <cell r="T1086">
            <v>0</v>
          </cell>
          <cell r="U1086">
            <v>0</v>
          </cell>
          <cell r="V1086">
            <v>0</v>
          </cell>
          <cell r="W1086">
            <v>0</v>
          </cell>
          <cell r="X1086">
            <v>0</v>
          </cell>
          <cell r="Y1086">
            <v>0</v>
          </cell>
          <cell r="Z1086">
            <v>0</v>
          </cell>
          <cell r="AA1086">
            <v>0</v>
          </cell>
          <cell r="AB1086">
            <v>0</v>
          </cell>
          <cell r="AC1086">
            <v>0</v>
          </cell>
          <cell r="AD1086">
            <v>0</v>
          </cell>
          <cell r="AE1086">
            <v>0</v>
          </cell>
        </row>
        <row r="1087">
          <cell r="E1087" t="str">
            <v>SD Industrial Feedstocks, Other Oils greater than 401 F</v>
          </cell>
          <cell r="F1087">
            <v>0</v>
          </cell>
          <cell r="G1087">
            <v>0</v>
          </cell>
          <cell r="H1087">
            <v>0</v>
          </cell>
          <cell r="I1087">
            <v>0</v>
          </cell>
          <cell r="J1087">
            <v>0</v>
          </cell>
          <cell r="K1087">
            <v>0</v>
          </cell>
          <cell r="L1087">
            <v>0</v>
          </cell>
          <cell r="M1087">
            <v>0</v>
          </cell>
          <cell r="N1087">
            <v>0</v>
          </cell>
          <cell r="O1087">
            <v>0</v>
          </cell>
          <cell r="P1087">
            <v>0</v>
          </cell>
          <cell r="Q1087">
            <v>0</v>
          </cell>
          <cell r="R1087">
            <v>0</v>
          </cell>
          <cell r="S1087">
            <v>0</v>
          </cell>
          <cell r="T1087">
            <v>0</v>
          </cell>
          <cell r="U1087">
            <v>0</v>
          </cell>
          <cell r="V1087">
            <v>0</v>
          </cell>
          <cell r="W1087">
            <v>0</v>
          </cell>
          <cell r="X1087">
            <v>0</v>
          </cell>
          <cell r="Y1087">
            <v>0</v>
          </cell>
          <cell r="Z1087">
            <v>0</v>
          </cell>
          <cell r="AA1087">
            <v>0</v>
          </cell>
          <cell r="AB1087">
            <v>0</v>
          </cell>
          <cell r="AC1087">
            <v>0</v>
          </cell>
          <cell r="AD1087">
            <v>0</v>
          </cell>
          <cell r="AE1087">
            <v>0</v>
          </cell>
        </row>
        <row r="1088">
          <cell r="E1088" t="str">
            <v>TN Industrial Feedstocks, Other Oils greater than 401 F</v>
          </cell>
          <cell r="F1088">
            <v>0</v>
          </cell>
          <cell r="G1088">
            <v>0</v>
          </cell>
          <cell r="H1088">
            <v>0</v>
          </cell>
          <cell r="I1088">
            <v>0</v>
          </cell>
          <cell r="J1088">
            <v>0</v>
          </cell>
          <cell r="K1088">
            <v>0</v>
          </cell>
          <cell r="L1088">
            <v>0</v>
          </cell>
          <cell r="M1088">
            <v>0</v>
          </cell>
          <cell r="N1088">
            <v>0</v>
          </cell>
          <cell r="O1088">
            <v>0</v>
          </cell>
          <cell r="P1088">
            <v>0</v>
          </cell>
          <cell r="Q1088">
            <v>0</v>
          </cell>
          <cell r="R1088">
            <v>0</v>
          </cell>
          <cell r="S1088">
            <v>0</v>
          </cell>
          <cell r="T1088">
            <v>0</v>
          </cell>
          <cell r="U1088">
            <v>0</v>
          </cell>
          <cell r="V1088">
            <v>0</v>
          </cell>
          <cell r="W1088">
            <v>0</v>
          </cell>
          <cell r="X1088">
            <v>0</v>
          </cell>
          <cell r="Y1088">
            <v>0</v>
          </cell>
          <cell r="Z1088">
            <v>0</v>
          </cell>
          <cell r="AA1088">
            <v>0</v>
          </cell>
          <cell r="AB1088">
            <v>0</v>
          </cell>
          <cell r="AC1088">
            <v>0</v>
          </cell>
          <cell r="AD1088">
            <v>0</v>
          </cell>
          <cell r="AE1088">
            <v>0</v>
          </cell>
        </row>
        <row r="1089">
          <cell r="E1089" t="str">
            <v>TX Industrial Feedstocks, Other Oils greater than 401 F</v>
          </cell>
          <cell r="F1089">
            <v>530479</v>
          </cell>
          <cell r="G1089">
            <v>582105</v>
          </cell>
          <cell r="H1089">
            <v>573113</v>
          </cell>
          <cell r="I1089">
            <v>593913</v>
          </cell>
          <cell r="J1089">
            <v>590089</v>
          </cell>
          <cell r="K1089">
            <v>563612</v>
          </cell>
          <cell r="L1089">
            <v>513396</v>
          </cell>
          <cell r="M1089">
            <v>605992</v>
          </cell>
          <cell r="N1089">
            <v>579337</v>
          </cell>
          <cell r="O1089">
            <v>547225</v>
          </cell>
          <cell r="P1089">
            <v>439328</v>
          </cell>
          <cell r="Q1089">
            <v>356287</v>
          </cell>
          <cell r="R1089">
            <v>294386</v>
          </cell>
          <cell r="S1089">
            <v>286994</v>
          </cell>
          <cell r="T1089">
            <v>278389</v>
          </cell>
          <cell r="U1089">
            <v>237924</v>
          </cell>
          <cell r="V1089">
            <v>249526</v>
          </cell>
          <cell r="W1089">
            <v>91404</v>
          </cell>
          <cell r="X1089">
            <v>0</v>
          </cell>
          <cell r="Y1089">
            <v>0</v>
          </cell>
          <cell r="Z1089">
            <v>0</v>
          </cell>
          <cell r="AA1089">
            <v>0</v>
          </cell>
          <cell r="AB1089">
            <v>0</v>
          </cell>
          <cell r="AC1089">
            <v>0</v>
          </cell>
          <cell r="AD1089">
            <v>0</v>
          </cell>
          <cell r="AE1089">
            <v>0</v>
          </cell>
        </row>
        <row r="1090">
          <cell r="E1090" t="str">
            <v>US Industrial Feedstocks, Other Oils greater than 401 F</v>
          </cell>
          <cell r="F1090">
            <v>753924</v>
          </cell>
          <cell r="G1090">
            <v>827296</v>
          </cell>
          <cell r="H1090">
            <v>814516</v>
          </cell>
          <cell r="I1090">
            <v>844077</v>
          </cell>
          <cell r="J1090">
            <v>838643</v>
          </cell>
          <cell r="K1090">
            <v>801013</v>
          </cell>
          <cell r="L1090">
            <v>729645</v>
          </cell>
          <cell r="M1090">
            <v>861244</v>
          </cell>
          <cell r="N1090">
            <v>818669</v>
          </cell>
          <cell r="O1090">
            <v>811143</v>
          </cell>
          <cell r="P1090">
            <v>722154</v>
          </cell>
          <cell r="Q1090">
            <v>662454</v>
          </cell>
          <cell r="R1090">
            <v>632065</v>
          </cell>
          <cell r="S1090">
            <v>699379</v>
          </cell>
          <cell r="T1090">
            <v>779490</v>
          </cell>
          <cell r="U1090">
            <v>707982</v>
          </cell>
          <cell r="V1090">
            <v>790639</v>
          </cell>
          <cell r="W1090">
            <v>744091</v>
          </cell>
          <cell r="X1090">
            <v>647763</v>
          </cell>
          <cell r="Y1090">
            <v>424776</v>
          </cell>
          <cell r="Z1090">
            <v>452521</v>
          </cell>
          <cell r="AA1090">
            <v>388528</v>
          </cell>
          <cell r="AB1090">
            <v>287242</v>
          </cell>
          <cell r="AC1090">
            <v>223919</v>
          </cell>
          <cell r="AD1090">
            <v>247225</v>
          </cell>
          <cell r="AE1090">
            <v>229039</v>
          </cell>
        </row>
        <row r="1091">
          <cell r="E1091" t="str">
            <v>UT Industrial Feedstocks, Other Oils greater than 401 F</v>
          </cell>
          <cell r="F1091">
            <v>0</v>
          </cell>
          <cell r="G1091">
            <v>0</v>
          </cell>
          <cell r="H1091">
            <v>0</v>
          </cell>
          <cell r="I1091">
            <v>0</v>
          </cell>
          <cell r="J1091">
            <v>0</v>
          </cell>
          <cell r="K1091">
            <v>0</v>
          </cell>
          <cell r="L1091">
            <v>0</v>
          </cell>
          <cell r="M1091">
            <v>0</v>
          </cell>
          <cell r="N1091">
            <v>0</v>
          </cell>
          <cell r="O1091">
            <v>0</v>
          </cell>
          <cell r="P1091">
            <v>0</v>
          </cell>
          <cell r="Q1091">
            <v>0</v>
          </cell>
          <cell r="R1091">
            <v>0</v>
          </cell>
          <cell r="S1091">
            <v>0</v>
          </cell>
          <cell r="T1091">
            <v>0</v>
          </cell>
          <cell r="U1091">
            <v>0</v>
          </cell>
          <cell r="V1091">
            <v>0</v>
          </cell>
          <cell r="W1091">
            <v>0</v>
          </cell>
          <cell r="X1091">
            <v>0</v>
          </cell>
          <cell r="Y1091">
            <v>0</v>
          </cell>
          <cell r="Z1091">
            <v>0</v>
          </cell>
          <cell r="AA1091">
            <v>0</v>
          </cell>
          <cell r="AB1091">
            <v>0</v>
          </cell>
          <cell r="AC1091">
            <v>0</v>
          </cell>
          <cell r="AD1091">
            <v>0</v>
          </cell>
          <cell r="AE1091">
            <v>0</v>
          </cell>
        </row>
        <row r="1092">
          <cell r="E1092" t="str">
            <v>VA Industrial Feedstocks, Other Oils greater than 401 F</v>
          </cell>
          <cell r="F1092">
            <v>0</v>
          </cell>
          <cell r="G1092">
            <v>0</v>
          </cell>
          <cell r="H1092">
            <v>0</v>
          </cell>
          <cell r="I1092">
            <v>0</v>
          </cell>
          <cell r="J1092">
            <v>0</v>
          </cell>
          <cell r="K1092">
            <v>0</v>
          </cell>
          <cell r="L1092">
            <v>0</v>
          </cell>
          <cell r="M1092">
            <v>0</v>
          </cell>
          <cell r="N1092">
            <v>0</v>
          </cell>
          <cell r="O1092">
            <v>0</v>
          </cell>
          <cell r="P1092">
            <v>0</v>
          </cell>
          <cell r="Q1092">
            <v>0</v>
          </cell>
          <cell r="R1092">
            <v>0</v>
          </cell>
          <cell r="S1092">
            <v>0</v>
          </cell>
          <cell r="T1092">
            <v>0</v>
          </cell>
          <cell r="U1092">
            <v>0</v>
          </cell>
          <cell r="V1092">
            <v>0</v>
          </cell>
          <cell r="W1092">
            <v>0</v>
          </cell>
          <cell r="X1092">
            <v>0</v>
          </cell>
          <cell r="Y1092">
            <v>0</v>
          </cell>
          <cell r="Z1092">
            <v>0</v>
          </cell>
          <cell r="AA1092">
            <v>0</v>
          </cell>
          <cell r="AB1092">
            <v>0</v>
          </cell>
          <cell r="AC1092">
            <v>0</v>
          </cell>
          <cell r="AD1092">
            <v>0</v>
          </cell>
          <cell r="AE1092">
            <v>0</v>
          </cell>
        </row>
        <row r="1093">
          <cell r="E1093" t="str">
            <v>VT Industrial Feedstocks, Other Oils greater than 401 F</v>
          </cell>
          <cell r="F1093">
            <v>0</v>
          </cell>
          <cell r="G1093">
            <v>0</v>
          </cell>
          <cell r="H1093">
            <v>0</v>
          </cell>
          <cell r="I1093">
            <v>0</v>
          </cell>
          <cell r="J1093">
            <v>0</v>
          </cell>
          <cell r="K1093">
            <v>0</v>
          </cell>
          <cell r="L1093">
            <v>0</v>
          </cell>
          <cell r="M1093">
            <v>0</v>
          </cell>
          <cell r="N1093">
            <v>0</v>
          </cell>
          <cell r="O1093">
            <v>0</v>
          </cell>
          <cell r="P1093">
            <v>0</v>
          </cell>
          <cell r="Q1093">
            <v>0</v>
          </cell>
          <cell r="R1093">
            <v>0</v>
          </cell>
          <cell r="S1093">
            <v>0</v>
          </cell>
          <cell r="T1093">
            <v>0</v>
          </cell>
          <cell r="U1093">
            <v>0</v>
          </cell>
          <cell r="V1093">
            <v>0</v>
          </cell>
          <cell r="W1093">
            <v>0</v>
          </cell>
          <cell r="X1093">
            <v>0</v>
          </cell>
          <cell r="Y1093">
            <v>0</v>
          </cell>
          <cell r="Z1093">
            <v>0</v>
          </cell>
          <cell r="AA1093">
            <v>0</v>
          </cell>
          <cell r="AB1093">
            <v>0</v>
          </cell>
          <cell r="AC1093">
            <v>0</v>
          </cell>
          <cell r="AD1093">
            <v>0</v>
          </cell>
          <cell r="AE1093">
            <v>0</v>
          </cell>
        </row>
        <row r="1094">
          <cell r="E1094" t="str">
            <v>WA Industrial Feedstocks, Other Oils greater than 401 F</v>
          </cell>
          <cell r="F1094">
            <v>0</v>
          </cell>
          <cell r="G1094">
            <v>0</v>
          </cell>
          <cell r="H1094">
            <v>0</v>
          </cell>
          <cell r="I1094">
            <v>0</v>
          </cell>
          <cell r="J1094">
            <v>0</v>
          </cell>
          <cell r="K1094">
            <v>0</v>
          </cell>
          <cell r="L1094">
            <v>0</v>
          </cell>
          <cell r="M1094">
            <v>0</v>
          </cell>
          <cell r="N1094">
            <v>0</v>
          </cell>
          <cell r="O1094">
            <v>0</v>
          </cell>
          <cell r="P1094">
            <v>0</v>
          </cell>
          <cell r="Q1094">
            <v>0</v>
          </cell>
          <cell r="R1094">
            <v>0</v>
          </cell>
          <cell r="S1094">
            <v>0</v>
          </cell>
          <cell r="T1094">
            <v>0</v>
          </cell>
          <cell r="U1094">
            <v>0</v>
          </cell>
          <cell r="V1094">
            <v>0</v>
          </cell>
          <cell r="W1094">
            <v>0</v>
          </cell>
          <cell r="X1094">
            <v>0</v>
          </cell>
          <cell r="Y1094">
            <v>0</v>
          </cell>
          <cell r="Z1094">
            <v>0</v>
          </cell>
          <cell r="AA1094">
            <v>0</v>
          </cell>
          <cell r="AB1094">
            <v>0</v>
          </cell>
          <cell r="AC1094">
            <v>0</v>
          </cell>
          <cell r="AD1094">
            <v>0</v>
          </cell>
          <cell r="AE1094">
            <v>0</v>
          </cell>
        </row>
        <row r="1095">
          <cell r="E1095" t="str">
            <v>WI Industrial Feedstocks, Other Oils greater than 401 F</v>
          </cell>
          <cell r="F1095">
            <v>0</v>
          </cell>
          <cell r="G1095">
            <v>0</v>
          </cell>
          <cell r="H1095">
            <v>0</v>
          </cell>
          <cell r="I1095">
            <v>0</v>
          </cell>
          <cell r="J1095">
            <v>0</v>
          </cell>
          <cell r="K1095">
            <v>0</v>
          </cell>
          <cell r="L1095">
            <v>0</v>
          </cell>
          <cell r="M1095">
            <v>0</v>
          </cell>
          <cell r="N1095">
            <v>0</v>
          </cell>
          <cell r="O1095">
            <v>0</v>
          </cell>
          <cell r="P1095">
            <v>0</v>
          </cell>
          <cell r="Q1095">
            <v>0</v>
          </cell>
          <cell r="R1095">
            <v>0</v>
          </cell>
          <cell r="S1095">
            <v>0</v>
          </cell>
          <cell r="T1095">
            <v>0</v>
          </cell>
          <cell r="U1095">
            <v>0</v>
          </cell>
          <cell r="V1095">
            <v>0</v>
          </cell>
          <cell r="W1095">
            <v>0</v>
          </cell>
          <cell r="X1095">
            <v>0</v>
          </cell>
          <cell r="Y1095">
            <v>0</v>
          </cell>
          <cell r="Z1095">
            <v>0</v>
          </cell>
          <cell r="AA1095">
            <v>0</v>
          </cell>
          <cell r="AB1095">
            <v>0</v>
          </cell>
          <cell r="AC1095">
            <v>0</v>
          </cell>
          <cell r="AD1095">
            <v>0</v>
          </cell>
          <cell r="AE1095">
            <v>0</v>
          </cell>
        </row>
        <row r="1096">
          <cell r="E1096" t="str">
            <v>WV Industrial Feedstocks, Other Oils greater than 401 F</v>
          </cell>
          <cell r="F1096">
            <v>0</v>
          </cell>
          <cell r="G1096">
            <v>0</v>
          </cell>
          <cell r="H1096">
            <v>0</v>
          </cell>
          <cell r="I1096">
            <v>0</v>
          </cell>
          <cell r="J1096">
            <v>0</v>
          </cell>
          <cell r="K1096">
            <v>0</v>
          </cell>
          <cell r="L1096">
            <v>0</v>
          </cell>
          <cell r="M1096">
            <v>0</v>
          </cell>
          <cell r="N1096">
            <v>0</v>
          </cell>
          <cell r="O1096">
            <v>0</v>
          </cell>
          <cell r="P1096">
            <v>0</v>
          </cell>
          <cell r="Q1096">
            <v>0</v>
          </cell>
          <cell r="R1096">
            <v>0</v>
          </cell>
          <cell r="S1096">
            <v>0</v>
          </cell>
          <cell r="T1096">
            <v>0</v>
          </cell>
          <cell r="U1096">
            <v>0</v>
          </cell>
          <cell r="V1096">
            <v>0</v>
          </cell>
          <cell r="W1096">
            <v>0</v>
          </cell>
          <cell r="X1096">
            <v>0</v>
          </cell>
          <cell r="Y1096">
            <v>0</v>
          </cell>
          <cell r="Z1096">
            <v>0</v>
          </cell>
          <cell r="AA1096">
            <v>0</v>
          </cell>
          <cell r="AB1096">
            <v>0</v>
          </cell>
          <cell r="AC1096">
            <v>0</v>
          </cell>
          <cell r="AD1096">
            <v>0</v>
          </cell>
          <cell r="AE1096">
            <v>0</v>
          </cell>
        </row>
        <row r="1097">
          <cell r="E1097" t="str">
            <v>WY Industrial Feedstocks, Other Oils greater than 401 F</v>
          </cell>
          <cell r="F1097">
            <v>0</v>
          </cell>
          <cell r="G1097">
            <v>0</v>
          </cell>
          <cell r="H1097">
            <v>0</v>
          </cell>
          <cell r="I1097">
            <v>0</v>
          </cell>
          <cell r="J1097">
            <v>0</v>
          </cell>
          <cell r="K1097">
            <v>0</v>
          </cell>
          <cell r="L1097">
            <v>0</v>
          </cell>
          <cell r="M1097">
            <v>0</v>
          </cell>
          <cell r="N1097">
            <v>0</v>
          </cell>
          <cell r="O1097">
            <v>0</v>
          </cell>
          <cell r="P1097">
            <v>0</v>
          </cell>
          <cell r="Q1097">
            <v>0</v>
          </cell>
          <cell r="R1097">
            <v>0</v>
          </cell>
          <cell r="S1097">
            <v>0</v>
          </cell>
          <cell r="T1097">
            <v>0</v>
          </cell>
          <cell r="U1097">
            <v>0</v>
          </cell>
          <cell r="V1097">
            <v>0</v>
          </cell>
          <cell r="W1097">
            <v>0</v>
          </cell>
          <cell r="X1097">
            <v>0</v>
          </cell>
          <cell r="Y1097">
            <v>0</v>
          </cell>
          <cell r="Z1097">
            <v>0</v>
          </cell>
          <cell r="AA1097">
            <v>0</v>
          </cell>
          <cell r="AB1097">
            <v>0</v>
          </cell>
          <cell r="AC1097">
            <v>0</v>
          </cell>
          <cell r="AD1097">
            <v>0</v>
          </cell>
          <cell r="AE1097">
            <v>0</v>
          </cell>
        </row>
        <row r="1098">
          <cell r="E1098" t="str">
            <v>AK Industrial Feedstocks, Still Gas</v>
          </cell>
          <cell r="F1098">
            <v>0</v>
          </cell>
          <cell r="G1098">
            <v>0</v>
          </cell>
          <cell r="H1098">
            <v>0</v>
          </cell>
          <cell r="I1098">
            <v>0</v>
          </cell>
          <cell r="J1098">
            <v>0</v>
          </cell>
          <cell r="K1098">
            <v>0</v>
          </cell>
          <cell r="L1098">
            <v>0</v>
          </cell>
          <cell r="M1098">
            <v>0</v>
          </cell>
          <cell r="N1098">
            <v>0</v>
          </cell>
          <cell r="O1098">
            <v>0</v>
          </cell>
          <cell r="P1098">
            <v>0</v>
          </cell>
          <cell r="Q1098">
            <v>0</v>
          </cell>
          <cell r="R1098">
            <v>0</v>
          </cell>
          <cell r="S1098">
            <v>0</v>
          </cell>
          <cell r="T1098">
            <v>0</v>
          </cell>
          <cell r="U1098">
            <v>0</v>
          </cell>
          <cell r="V1098">
            <v>0</v>
          </cell>
          <cell r="W1098">
            <v>0</v>
          </cell>
          <cell r="X1098">
            <v>0</v>
          </cell>
          <cell r="Y1098">
            <v>0</v>
          </cell>
          <cell r="Z1098">
            <v>0</v>
          </cell>
          <cell r="AA1098">
            <v>0</v>
          </cell>
          <cell r="AB1098">
            <v>0</v>
          </cell>
          <cell r="AC1098">
            <v>0</v>
          </cell>
          <cell r="AD1098">
            <v>0</v>
          </cell>
          <cell r="AE1098">
            <v>0</v>
          </cell>
        </row>
        <row r="1099">
          <cell r="E1099" t="str">
            <v>AL Industrial Feedstocks, Still Gas</v>
          </cell>
          <cell r="F1099">
            <v>0</v>
          </cell>
          <cell r="G1099">
            <v>0</v>
          </cell>
          <cell r="H1099">
            <v>0</v>
          </cell>
          <cell r="I1099">
            <v>0</v>
          </cell>
          <cell r="J1099">
            <v>0</v>
          </cell>
          <cell r="K1099">
            <v>0</v>
          </cell>
          <cell r="L1099">
            <v>0</v>
          </cell>
          <cell r="M1099">
            <v>0</v>
          </cell>
          <cell r="N1099">
            <v>0</v>
          </cell>
          <cell r="O1099">
            <v>0</v>
          </cell>
          <cell r="P1099">
            <v>0</v>
          </cell>
          <cell r="Q1099">
            <v>0</v>
          </cell>
          <cell r="R1099">
            <v>0</v>
          </cell>
          <cell r="S1099">
            <v>0</v>
          </cell>
          <cell r="T1099">
            <v>0</v>
          </cell>
          <cell r="U1099">
            <v>0</v>
          </cell>
          <cell r="V1099">
            <v>0</v>
          </cell>
          <cell r="W1099">
            <v>0</v>
          </cell>
          <cell r="X1099">
            <v>0</v>
          </cell>
          <cell r="Y1099">
            <v>0</v>
          </cell>
          <cell r="Z1099">
            <v>0</v>
          </cell>
          <cell r="AA1099">
            <v>0</v>
          </cell>
          <cell r="AB1099">
            <v>0</v>
          </cell>
          <cell r="AC1099">
            <v>0</v>
          </cell>
          <cell r="AD1099">
            <v>0</v>
          </cell>
          <cell r="AE1099">
            <v>0</v>
          </cell>
        </row>
        <row r="1100">
          <cell r="E1100" t="str">
            <v>AR Industrial Feedstocks, Still Gas</v>
          </cell>
          <cell r="F1100">
            <v>0</v>
          </cell>
          <cell r="G1100">
            <v>0</v>
          </cell>
          <cell r="H1100">
            <v>0</v>
          </cell>
          <cell r="I1100">
            <v>0</v>
          </cell>
          <cell r="J1100">
            <v>0</v>
          </cell>
          <cell r="K1100">
            <v>0</v>
          </cell>
          <cell r="L1100">
            <v>0</v>
          </cell>
          <cell r="M1100">
            <v>0</v>
          </cell>
          <cell r="N1100">
            <v>0</v>
          </cell>
          <cell r="O1100">
            <v>0</v>
          </cell>
          <cell r="P1100">
            <v>0</v>
          </cell>
          <cell r="Q1100">
            <v>0</v>
          </cell>
          <cell r="R1100">
            <v>0</v>
          </cell>
          <cell r="S1100">
            <v>0</v>
          </cell>
          <cell r="T1100">
            <v>0</v>
          </cell>
          <cell r="U1100">
            <v>0</v>
          </cell>
          <cell r="V1100">
            <v>0</v>
          </cell>
          <cell r="W1100">
            <v>0</v>
          </cell>
          <cell r="X1100">
            <v>0</v>
          </cell>
          <cell r="Y1100">
            <v>0</v>
          </cell>
          <cell r="Z1100">
            <v>0</v>
          </cell>
          <cell r="AA1100">
            <v>0</v>
          </cell>
          <cell r="AB1100">
            <v>0</v>
          </cell>
          <cell r="AC1100">
            <v>0</v>
          </cell>
          <cell r="AD1100">
            <v>0</v>
          </cell>
          <cell r="AE1100">
            <v>0</v>
          </cell>
        </row>
        <row r="1101">
          <cell r="E1101" t="str">
            <v>AZ Industrial Feedstocks, Still Gas</v>
          </cell>
          <cell r="F1101">
            <v>0</v>
          </cell>
          <cell r="G1101">
            <v>0</v>
          </cell>
          <cell r="H1101">
            <v>0</v>
          </cell>
          <cell r="I1101">
            <v>0</v>
          </cell>
          <cell r="J1101">
            <v>0</v>
          </cell>
          <cell r="K1101">
            <v>0</v>
          </cell>
          <cell r="L1101">
            <v>0</v>
          </cell>
          <cell r="M1101">
            <v>0</v>
          </cell>
          <cell r="N1101">
            <v>0</v>
          </cell>
          <cell r="O1101">
            <v>0</v>
          </cell>
          <cell r="P1101">
            <v>0</v>
          </cell>
          <cell r="Q1101">
            <v>0</v>
          </cell>
          <cell r="R1101">
            <v>0</v>
          </cell>
          <cell r="S1101">
            <v>0</v>
          </cell>
          <cell r="T1101">
            <v>0</v>
          </cell>
          <cell r="U1101">
            <v>0</v>
          </cell>
          <cell r="V1101">
            <v>0</v>
          </cell>
          <cell r="W1101">
            <v>0</v>
          </cell>
          <cell r="X1101">
            <v>0</v>
          </cell>
          <cell r="Y1101">
            <v>0</v>
          </cell>
          <cell r="Z1101">
            <v>0</v>
          </cell>
          <cell r="AA1101">
            <v>0</v>
          </cell>
          <cell r="AB1101">
            <v>0</v>
          </cell>
          <cell r="AC1101">
            <v>0</v>
          </cell>
          <cell r="AD1101">
            <v>0</v>
          </cell>
          <cell r="AE1101">
            <v>0</v>
          </cell>
        </row>
        <row r="1102">
          <cell r="E1102" t="str">
            <v>CA Industrial Feedstocks, Still Gas</v>
          </cell>
          <cell r="F1102">
            <v>0</v>
          </cell>
          <cell r="G1102">
            <v>0</v>
          </cell>
          <cell r="H1102">
            <v>0</v>
          </cell>
          <cell r="I1102">
            <v>0</v>
          </cell>
          <cell r="J1102">
            <v>0</v>
          </cell>
          <cell r="K1102">
            <v>0</v>
          </cell>
          <cell r="L1102">
            <v>0</v>
          </cell>
          <cell r="M1102">
            <v>0</v>
          </cell>
          <cell r="N1102">
            <v>0</v>
          </cell>
          <cell r="O1102">
            <v>0</v>
          </cell>
          <cell r="P1102">
            <v>0</v>
          </cell>
          <cell r="Q1102">
            <v>0</v>
          </cell>
          <cell r="R1102">
            <v>0</v>
          </cell>
          <cell r="S1102">
            <v>0</v>
          </cell>
          <cell r="T1102">
            <v>0</v>
          </cell>
          <cell r="U1102">
            <v>0</v>
          </cell>
          <cell r="V1102">
            <v>0</v>
          </cell>
          <cell r="W1102">
            <v>0</v>
          </cell>
          <cell r="X1102">
            <v>0</v>
          </cell>
          <cell r="Y1102">
            <v>0</v>
          </cell>
          <cell r="Z1102">
            <v>0</v>
          </cell>
          <cell r="AA1102">
            <v>0</v>
          </cell>
          <cell r="AB1102">
            <v>0</v>
          </cell>
          <cell r="AC1102">
            <v>0</v>
          </cell>
          <cell r="AD1102">
            <v>0</v>
          </cell>
          <cell r="AE1102">
            <v>0</v>
          </cell>
        </row>
        <row r="1103">
          <cell r="E1103" t="str">
            <v>CO Industrial Feedstocks, Still Gas</v>
          </cell>
          <cell r="F1103">
            <v>0</v>
          </cell>
          <cell r="G1103">
            <v>0</v>
          </cell>
          <cell r="H1103">
            <v>0</v>
          </cell>
          <cell r="I1103">
            <v>0</v>
          </cell>
          <cell r="J1103">
            <v>0</v>
          </cell>
          <cell r="K1103">
            <v>0</v>
          </cell>
          <cell r="L1103">
            <v>0</v>
          </cell>
          <cell r="M1103">
            <v>0</v>
          </cell>
          <cell r="N1103">
            <v>0</v>
          </cell>
          <cell r="O1103">
            <v>0</v>
          </cell>
          <cell r="P1103">
            <v>0</v>
          </cell>
          <cell r="Q1103">
            <v>0</v>
          </cell>
          <cell r="R1103">
            <v>0</v>
          </cell>
          <cell r="S1103">
            <v>0</v>
          </cell>
          <cell r="T1103">
            <v>0</v>
          </cell>
          <cell r="U1103">
            <v>0</v>
          </cell>
          <cell r="V1103">
            <v>0</v>
          </cell>
          <cell r="W1103">
            <v>0</v>
          </cell>
          <cell r="X1103">
            <v>0</v>
          </cell>
          <cell r="Y1103">
            <v>0</v>
          </cell>
          <cell r="Z1103">
            <v>0</v>
          </cell>
          <cell r="AA1103">
            <v>0</v>
          </cell>
          <cell r="AB1103">
            <v>0</v>
          </cell>
          <cell r="AC1103">
            <v>0</v>
          </cell>
          <cell r="AD1103">
            <v>0</v>
          </cell>
          <cell r="AE1103">
            <v>0</v>
          </cell>
        </row>
        <row r="1104">
          <cell r="E1104" t="str">
            <v>CT Industrial Feedstocks, Still Gas</v>
          </cell>
          <cell r="F1104">
            <v>0</v>
          </cell>
          <cell r="G1104">
            <v>0</v>
          </cell>
          <cell r="H1104">
            <v>0</v>
          </cell>
          <cell r="I1104">
            <v>0</v>
          </cell>
          <cell r="J1104">
            <v>0</v>
          </cell>
          <cell r="K1104">
            <v>0</v>
          </cell>
          <cell r="L1104">
            <v>0</v>
          </cell>
          <cell r="M1104">
            <v>0</v>
          </cell>
          <cell r="N1104">
            <v>0</v>
          </cell>
          <cell r="O1104">
            <v>0</v>
          </cell>
          <cell r="P1104">
            <v>0</v>
          </cell>
          <cell r="Q1104">
            <v>0</v>
          </cell>
          <cell r="R1104">
            <v>0</v>
          </cell>
          <cell r="S1104">
            <v>0</v>
          </cell>
          <cell r="T1104">
            <v>0</v>
          </cell>
          <cell r="U1104">
            <v>0</v>
          </cell>
          <cell r="V1104">
            <v>0</v>
          </cell>
          <cell r="W1104">
            <v>0</v>
          </cell>
          <cell r="X1104">
            <v>0</v>
          </cell>
          <cell r="Y1104">
            <v>0</v>
          </cell>
          <cell r="Z1104">
            <v>0</v>
          </cell>
          <cell r="AA1104">
            <v>0</v>
          </cell>
          <cell r="AB1104">
            <v>0</v>
          </cell>
          <cell r="AC1104">
            <v>0</v>
          </cell>
          <cell r="AD1104">
            <v>0</v>
          </cell>
          <cell r="AE1104">
            <v>0</v>
          </cell>
        </row>
        <row r="1105">
          <cell r="E1105" t="str">
            <v>DC Industrial Feedstocks, Still Gas</v>
          </cell>
          <cell r="F1105">
            <v>0</v>
          </cell>
          <cell r="G1105">
            <v>0</v>
          </cell>
          <cell r="H1105">
            <v>0</v>
          </cell>
          <cell r="I1105">
            <v>0</v>
          </cell>
          <cell r="J1105">
            <v>0</v>
          </cell>
          <cell r="K1105">
            <v>0</v>
          </cell>
          <cell r="L1105">
            <v>0</v>
          </cell>
          <cell r="M1105">
            <v>0</v>
          </cell>
          <cell r="N1105">
            <v>0</v>
          </cell>
          <cell r="O1105">
            <v>0</v>
          </cell>
          <cell r="P1105">
            <v>0</v>
          </cell>
          <cell r="Q1105">
            <v>0</v>
          </cell>
          <cell r="R1105">
            <v>0</v>
          </cell>
          <cell r="S1105">
            <v>0</v>
          </cell>
          <cell r="T1105">
            <v>0</v>
          </cell>
          <cell r="U1105">
            <v>0</v>
          </cell>
          <cell r="V1105">
            <v>0</v>
          </cell>
          <cell r="W1105">
            <v>0</v>
          </cell>
          <cell r="X1105">
            <v>0</v>
          </cell>
          <cell r="Y1105">
            <v>0</v>
          </cell>
          <cell r="Z1105">
            <v>0</v>
          </cell>
          <cell r="AA1105">
            <v>0</v>
          </cell>
          <cell r="AB1105">
            <v>0</v>
          </cell>
          <cell r="AC1105">
            <v>0</v>
          </cell>
          <cell r="AD1105">
            <v>0</v>
          </cell>
          <cell r="AE1105">
            <v>0</v>
          </cell>
        </row>
        <row r="1106">
          <cell r="E1106" t="str">
            <v>DE Industrial Feedstocks, Still Gas</v>
          </cell>
          <cell r="F1106">
            <v>0</v>
          </cell>
          <cell r="G1106">
            <v>0</v>
          </cell>
          <cell r="H1106">
            <v>0</v>
          </cell>
          <cell r="I1106">
            <v>0</v>
          </cell>
          <cell r="J1106">
            <v>0</v>
          </cell>
          <cell r="K1106">
            <v>0</v>
          </cell>
          <cell r="L1106">
            <v>0</v>
          </cell>
          <cell r="M1106">
            <v>0</v>
          </cell>
          <cell r="N1106">
            <v>0</v>
          </cell>
          <cell r="O1106">
            <v>0</v>
          </cell>
          <cell r="P1106">
            <v>0</v>
          </cell>
          <cell r="Q1106">
            <v>0</v>
          </cell>
          <cell r="R1106">
            <v>0</v>
          </cell>
          <cell r="S1106">
            <v>0</v>
          </cell>
          <cell r="T1106">
            <v>0</v>
          </cell>
          <cell r="U1106">
            <v>0</v>
          </cell>
          <cell r="V1106">
            <v>0</v>
          </cell>
          <cell r="W1106">
            <v>0</v>
          </cell>
          <cell r="X1106">
            <v>0</v>
          </cell>
          <cell r="Y1106">
            <v>0</v>
          </cell>
          <cell r="Z1106">
            <v>0</v>
          </cell>
          <cell r="AA1106">
            <v>0</v>
          </cell>
          <cell r="AB1106">
            <v>0</v>
          </cell>
          <cell r="AC1106">
            <v>0</v>
          </cell>
          <cell r="AD1106">
            <v>0</v>
          </cell>
          <cell r="AE1106">
            <v>0</v>
          </cell>
        </row>
        <row r="1107">
          <cell r="E1107" t="str">
            <v>FL Industrial Feedstocks, Still Gas</v>
          </cell>
          <cell r="F1107">
            <v>0</v>
          </cell>
          <cell r="G1107">
            <v>0</v>
          </cell>
          <cell r="H1107">
            <v>0</v>
          </cell>
          <cell r="I1107">
            <v>0</v>
          </cell>
          <cell r="J1107">
            <v>0</v>
          </cell>
          <cell r="K1107">
            <v>0</v>
          </cell>
          <cell r="L1107">
            <v>0</v>
          </cell>
          <cell r="M1107">
            <v>0</v>
          </cell>
          <cell r="N1107">
            <v>0</v>
          </cell>
          <cell r="O1107">
            <v>0</v>
          </cell>
          <cell r="P1107">
            <v>0</v>
          </cell>
          <cell r="Q1107">
            <v>0</v>
          </cell>
          <cell r="R1107">
            <v>0</v>
          </cell>
          <cell r="S1107">
            <v>0</v>
          </cell>
          <cell r="T1107">
            <v>0</v>
          </cell>
          <cell r="U1107">
            <v>0</v>
          </cell>
          <cell r="V1107">
            <v>0</v>
          </cell>
          <cell r="W1107">
            <v>0</v>
          </cell>
          <cell r="X1107">
            <v>0</v>
          </cell>
          <cell r="Y1107">
            <v>0</v>
          </cell>
          <cell r="Z1107">
            <v>0</v>
          </cell>
          <cell r="AA1107">
            <v>0</v>
          </cell>
          <cell r="AB1107">
            <v>0</v>
          </cell>
          <cell r="AC1107">
            <v>0</v>
          </cell>
          <cell r="AD1107">
            <v>0</v>
          </cell>
          <cell r="AE1107">
            <v>0</v>
          </cell>
        </row>
        <row r="1108">
          <cell r="E1108" t="str">
            <v>GA Industrial Feedstocks, Still Gas</v>
          </cell>
          <cell r="F1108">
            <v>0</v>
          </cell>
          <cell r="G1108">
            <v>0</v>
          </cell>
          <cell r="H1108">
            <v>0</v>
          </cell>
          <cell r="I1108">
            <v>0</v>
          </cell>
          <cell r="J1108">
            <v>0</v>
          </cell>
          <cell r="K1108">
            <v>0</v>
          </cell>
          <cell r="L1108">
            <v>0</v>
          </cell>
          <cell r="M1108">
            <v>0</v>
          </cell>
          <cell r="N1108">
            <v>0</v>
          </cell>
          <cell r="O1108">
            <v>0</v>
          </cell>
          <cell r="P1108">
            <v>0</v>
          </cell>
          <cell r="Q1108">
            <v>0</v>
          </cell>
          <cell r="R1108">
            <v>0</v>
          </cell>
          <cell r="S1108">
            <v>0</v>
          </cell>
          <cell r="T1108">
            <v>0</v>
          </cell>
          <cell r="U1108">
            <v>0</v>
          </cell>
          <cell r="V1108">
            <v>0</v>
          </cell>
          <cell r="W1108">
            <v>0</v>
          </cell>
          <cell r="X1108">
            <v>0</v>
          </cell>
          <cell r="Y1108">
            <v>0</v>
          </cell>
          <cell r="Z1108">
            <v>0</v>
          </cell>
          <cell r="AA1108">
            <v>0</v>
          </cell>
          <cell r="AB1108">
            <v>0</v>
          </cell>
          <cell r="AC1108">
            <v>0</v>
          </cell>
          <cell r="AD1108">
            <v>0</v>
          </cell>
          <cell r="AE1108">
            <v>0</v>
          </cell>
        </row>
        <row r="1109">
          <cell r="E1109" t="str">
            <v>HI Industrial Feedstocks, Still Gas</v>
          </cell>
          <cell r="F1109">
            <v>0</v>
          </cell>
          <cell r="G1109">
            <v>0</v>
          </cell>
          <cell r="H1109">
            <v>0</v>
          </cell>
          <cell r="I1109">
            <v>0</v>
          </cell>
          <cell r="J1109">
            <v>0</v>
          </cell>
          <cell r="K1109">
            <v>0</v>
          </cell>
          <cell r="L1109">
            <v>0</v>
          </cell>
          <cell r="M1109">
            <v>0</v>
          </cell>
          <cell r="N1109">
            <v>0</v>
          </cell>
          <cell r="O1109">
            <v>0</v>
          </cell>
          <cell r="P1109">
            <v>0</v>
          </cell>
          <cell r="Q1109">
            <v>0</v>
          </cell>
          <cell r="R1109">
            <v>0</v>
          </cell>
          <cell r="S1109">
            <v>0</v>
          </cell>
          <cell r="T1109">
            <v>0</v>
          </cell>
          <cell r="U1109">
            <v>0</v>
          </cell>
          <cell r="V1109">
            <v>0</v>
          </cell>
          <cell r="W1109">
            <v>0</v>
          </cell>
          <cell r="X1109">
            <v>0</v>
          </cell>
          <cell r="Y1109">
            <v>0</v>
          </cell>
          <cell r="Z1109">
            <v>0</v>
          </cell>
          <cell r="AA1109">
            <v>0</v>
          </cell>
          <cell r="AB1109">
            <v>0</v>
          </cell>
          <cell r="AC1109">
            <v>0</v>
          </cell>
          <cell r="AD1109">
            <v>0</v>
          </cell>
          <cell r="AE1109">
            <v>0</v>
          </cell>
        </row>
        <row r="1110">
          <cell r="E1110" t="str">
            <v>IA Industrial Feedstocks, Still Gas</v>
          </cell>
          <cell r="F1110">
            <v>0</v>
          </cell>
          <cell r="G1110">
            <v>0</v>
          </cell>
          <cell r="H1110">
            <v>0</v>
          </cell>
          <cell r="I1110">
            <v>0</v>
          </cell>
          <cell r="J1110">
            <v>0</v>
          </cell>
          <cell r="K1110">
            <v>0</v>
          </cell>
          <cell r="L1110">
            <v>0</v>
          </cell>
          <cell r="M1110">
            <v>0</v>
          </cell>
          <cell r="N1110">
            <v>0</v>
          </cell>
          <cell r="O1110">
            <v>0</v>
          </cell>
          <cell r="P1110">
            <v>0</v>
          </cell>
          <cell r="Q1110">
            <v>0</v>
          </cell>
          <cell r="R1110">
            <v>0</v>
          </cell>
          <cell r="S1110">
            <v>0</v>
          </cell>
          <cell r="T1110">
            <v>0</v>
          </cell>
          <cell r="U1110">
            <v>0</v>
          </cell>
          <cell r="V1110">
            <v>0</v>
          </cell>
          <cell r="W1110">
            <v>0</v>
          </cell>
          <cell r="X1110">
            <v>0</v>
          </cell>
          <cell r="Y1110">
            <v>0</v>
          </cell>
          <cell r="Z1110">
            <v>0</v>
          </cell>
          <cell r="AA1110">
            <v>0</v>
          </cell>
          <cell r="AB1110">
            <v>0</v>
          </cell>
          <cell r="AC1110">
            <v>0</v>
          </cell>
          <cell r="AD1110">
            <v>0</v>
          </cell>
          <cell r="AE1110">
            <v>0</v>
          </cell>
        </row>
        <row r="1111">
          <cell r="E1111" t="str">
            <v>ID Industrial Feedstocks, Still Gas</v>
          </cell>
          <cell r="F1111">
            <v>0</v>
          </cell>
          <cell r="G1111">
            <v>0</v>
          </cell>
          <cell r="H1111">
            <v>0</v>
          </cell>
          <cell r="I1111">
            <v>0</v>
          </cell>
          <cell r="J1111">
            <v>0</v>
          </cell>
          <cell r="K1111">
            <v>0</v>
          </cell>
          <cell r="L1111">
            <v>0</v>
          </cell>
          <cell r="M1111">
            <v>0</v>
          </cell>
          <cell r="N1111">
            <v>0</v>
          </cell>
          <cell r="O1111">
            <v>0</v>
          </cell>
          <cell r="P1111">
            <v>0</v>
          </cell>
          <cell r="Q1111">
            <v>0</v>
          </cell>
          <cell r="R1111">
            <v>0</v>
          </cell>
          <cell r="S1111">
            <v>0</v>
          </cell>
          <cell r="T1111">
            <v>0</v>
          </cell>
          <cell r="U1111">
            <v>0</v>
          </cell>
          <cell r="V1111">
            <v>0</v>
          </cell>
          <cell r="W1111">
            <v>0</v>
          </cell>
          <cell r="X1111">
            <v>0</v>
          </cell>
          <cell r="Y1111">
            <v>0</v>
          </cell>
          <cell r="Z1111">
            <v>0</v>
          </cell>
          <cell r="AA1111">
            <v>0</v>
          </cell>
          <cell r="AB1111">
            <v>0</v>
          </cell>
          <cell r="AC1111">
            <v>0</v>
          </cell>
          <cell r="AD1111">
            <v>0</v>
          </cell>
          <cell r="AE1111">
            <v>0</v>
          </cell>
        </row>
        <row r="1112">
          <cell r="E1112" t="str">
            <v>IL Industrial Feedstocks, Still Gas</v>
          </cell>
          <cell r="F1112">
            <v>0</v>
          </cell>
          <cell r="G1112">
            <v>0</v>
          </cell>
          <cell r="H1112">
            <v>0</v>
          </cell>
          <cell r="I1112">
            <v>0</v>
          </cell>
          <cell r="J1112">
            <v>0</v>
          </cell>
          <cell r="K1112">
            <v>0</v>
          </cell>
          <cell r="L1112">
            <v>0</v>
          </cell>
          <cell r="M1112">
            <v>0</v>
          </cell>
          <cell r="N1112">
            <v>0</v>
          </cell>
          <cell r="O1112">
            <v>0</v>
          </cell>
          <cell r="P1112">
            <v>0</v>
          </cell>
          <cell r="Q1112">
            <v>0</v>
          </cell>
          <cell r="R1112">
            <v>0</v>
          </cell>
          <cell r="S1112">
            <v>0</v>
          </cell>
          <cell r="T1112">
            <v>0</v>
          </cell>
          <cell r="U1112">
            <v>0</v>
          </cell>
          <cell r="V1112">
            <v>0</v>
          </cell>
          <cell r="W1112">
            <v>0</v>
          </cell>
          <cell r="X1112">
            <v>0</v>
          </cell>
          <cell r="Y1112">
            <v>0</v>
          </cell>
          <cell r="Z1112">
            <v>0</v>
          </cell>
          <cell r="AA1112">
            <v>0</v>
          </cell>
          <cell r="AB1112">
            <v>0</v>
          </cell>
          <cell r="AC1112">
            <v>0</v>
          </cell>
          <cell r="AD1112">
            <v>0</v>
          </cell>
          <cell r="AE1112">
            <v>0</v>
          </cell>
        </row>
        <row r="1113">
          <cell r="E1113" t="str">
            <v>IN Industrial Feedstocks, Still Gas</v>
          </cell>
          <cell r="F1113">
            <v>0</v>
          </cell>
          <cell r="G1113">
            <v>0</v>
          </cell>
          <cell r="H1113">
            <v>0</v>
          </cell>
          <cell r="I1113">
            <v>0</v>
          </cell>
          <cell r="J1113">
            <v>0</v>
          </cell>
          <cell r="K1113">
            <v>0</v>
          </cell>
          <cell r="L1113">
            <v>0</v>
          </cell>
          <cell r="M1113">
            <v>0</v>
          </cell>
          <cell r="N1113">
            <v>0</v>
          </cell>
          <cell r="O1113">
            <v>0</v>
          </cell>
          <cell r="P1113">
            <v>0</v>
          </cell>
          <cell r="Q1113">
            <v>0</v>
          </cell>
          <cell r="R1113">
            <v>0</v>
          </cell>
          <cell r="S1113">
            <v>0</v>
          </cell>
          <cell r="T1113">
            <v>0</v>
          </cell>
          <cell r="U1113">
            <v>0</v>
          </cell>
          <cell r="V1113">
            <v>0</v>
          </cell>
          <cell r="W1113">
            <v>0</v>
          </cell>
          <cell r="X1113">
            <v>0</v>
          </cell>
          <cell r="Y1113">
            <v>0</v>
          </cell>
          <cell r="Z1113">
            <v>0</v>
          </cell>
          <cell r="AA1113">
            <v>0</v>
          </cell>
          <cell r="AB1113">
            <v>0</v>
          </cell>
          <cell r="AC1113">
            <v>0</v>
          </cell>
          <cell r="AD1113">
            <v>0</v>
          </cell>
          <cell r="AE1113">
            <v>0</v>
          </cell>
        </row>
        <row r="1114">
          <cell r="E1114" t="str">
            <v>KS Industrial Feedstocks, Still Gas</v>
          </cell>
          <cell r="F1114">
            <v>0</v>
          </cell>
          <cell r="G1114">
            <v>0</v>
          </cell>
          <cell r="H1114">
            <v>0</v>
          </cell>
          <cell r="I1114">
            <v>0</v>
          </cell>
          <cell r="J1114">
            <v>0</v>
          </cell>
          <cell r="K1114">
            <v>0</v>
          </cell>
          <cell r="L1114">
            <v>0</v>
          </cell>
          <cell r="M1114">
            <v>0</v>
          </cell>
          <cell r="N1114">
            <v>0</v>
          </cell>
          <cell r="O1114">
            <v>0</v>
          </cell>
          <cell r="P1114">
            <v>0</v>
          </cell>
          <cell r="Q1114">
            <v>0</v>
          </cell>
          <cell r="R1114">
            <v>0</v>
          </cell>
          <cell r="S1114">
            <v>0</v>
          </cell>
          <cell r="T1114">
            <v>0</v>
          </cell>
          <cell r="U1114">
            <v>0</v>
          </cell>
          <cell r="V1114">
            <v>0</v>
          </cell>
          <cell r="W1114">
            <v>0</v>
          </cell>
          <cell r="X1114">
            <v>0</v>
          </cell>
          <cell r="Y1114">
            <v>0</v>
          </cell>
          <cell r="Z1114">
            <v>0</v>
          </cell>
          <cell r="AA1114">
            <v>0</v>
          </cell>
          <cell r="AB1114">
            <v>0</v>
          </cell>
          <cell r="AC1114">
            <v>0</v>
          </cell>
          <cell r="AD1114">
            <v>0</v>
          </cell>
          <cell r="AE1114">
            <v>0</v>
          </cell>
        </row>
        <row r="1115">
          <cell r="E1115" t="str">
            <v>KY Industrial Feedstocks, Still Gas</v>
          </cell>
          <cell r="F1115">
            <v>0</v>
          </cell>
          <cell r="G1115">
            <v>0</v>
          </cell>
          <cell r="H1115">
            <v>0</v>
          </cell>
          <cell r="I1115">
            <v>0</v>
          </cell>
          <cell r="J1115">
            <v>0</v>
          </cell>
          <cell r="K1115">
            <v>0</v>
          </cell>
          <cell r="L1115">
            <v>0</v>
          </cell>
          <cell r="M1115">
            <v>0</v>
          </cell>
          <cell r="N1115">
            <v>0</v>
          </cell>
          <cell r="O1115">
            <v>0</v>
          </cell>
          <cell r="P1115">
            <v>0</v>
          </cell>
          <cell r="Q1115">
            <v>0</v>
          </cell>
          <cell r="R1115">
            <v>0</v>
          </cell>
          <cell r="S1115">
            <v>0</v>
          </cell>
          <cell r="T1115">
            <v>0</v>
          </cell>
          <cell r="U1115">
            <v>0</v>
          </cell>
          <cell r="V1115">
            <v>0</v>
          </cell>
          <cell r="W1115">
            <v>0</v>
          </cell>
          <cell r="X1115">
            <v>0</v>
          </cell>
          <cell r="Y1115">
            <v>0</v>
          </cell>
          <cell r="Z1115">
            <v>0</v>
          </cell>
          <cell r="AA1115">
            <v>0</v>
          </cell>
          <cell r="AB1115">
            <v>0</v>
          </cell>
          <cell r="AC1115">
            <v>0</v>
          </cell>
          <cell r="AD1115">
            <v>0</v>
          </cell>
          <cell r="AE1115">
            <v>0</v>
          </cell>
        </row>
        <row r="1116">
          <cell r="E1116" t="str">
            <v>LA Industrial Feedstocks, Still Gas</v>
          </cell>
          <cell r="F1116">
            <v>0</v>
          </cell>
          <cell r="G1116">
            <v>0</v>
          </cell>
          <cell r="H1116">
            <v>0</v>
          </cell>
          <cell r="I1116">
            <v>0</v>
          </cell>
          <cell r="J1116">
            <v>0</v>
          </cell>
          <cell r="K1116">
            <v>0</v>
          </cell>
          <cell r="L1116">
            <v>0</v>
          </cell>
          <cell r="M1116">
            <v>0</v>
          </cell>
          <cell r="N1116">
            <v>0</v>
          </cell>
          <cell r="O1116">
            <v>0</v>
          </cell>
          <cell r="P1116">
            <v>0</v>
          </cell>
          <cell r="Q1116">
            <v>0</v>
          </cell>
          <cell r="R1116">
            <v>0</v>
          </cell>
          <cell r="S1116">
            <v>0</v>
          </cell>
          <cell r="T1116">
            <v>0</v>
          </cell>
          <cell r="U1116">
            <v>0</v>
          </cell>
          <cell r="V1116">
            <v>0</v>
          </cell>
          <cell r="W1116">
            <v>0</v>
          </cell>
          <cell r="X1116">
            <v>0</v>
          </cell>
          <cell r="Y1116">
            <v>0</v>
          </cell>
          <cell r="Z1116">
            <v>0</v>
          </cell>
          <cell r="AA1116">
            <v>0</v>
          </cell>
          <cell r="AB1116">
            <v>0</v>
          </cell>
          <cell r="AC1116">
            <v>0</v>
          </cell>
          <cell r="AD1116">
            <v>0</v>
          </cell>
          <cell r="AE1116">
            <v>0</v>
          </cell>
        </row>
        <row r="1117">
          <cell r="E1117" t="str">
            <v>MA Industrial Feedstocks, Still Gas</v>
          </cell>
          <cell r="F1117">
            <v>0</v>
          </cell>
          <cell r="G1117">
            <v>0</v>
          </cell>
          <cell r="H1117">
            <v>0</v>
          </cell>
          <cell r="I1117">
            <v>0</v>
          </cell>
          <cell r="J1117">
            <v>0</v>
          </cell>
          <cell r="K1117">
            <v>0</v>
          </cell>
          <cell r="L1117">
            <v>0</v>
          </cell>
          <cell r="M1117">
            <v>0</v>
          </cell>
          <cell r="N1117">
            <v>0</v>
          </cell>
          <cell r="O1117">
            <v>0</v>
          </cell>
          <cell r="P1117">
            <v>0</v>
          </cell>
          <cell r="Q1117">
            <v>0</v>
          </cell>
          <cell r="R1117">
            <v>0</v>
          </cell>
          <cell r="S1117">
            <v>0</v>
          </cell>
          <cell r="T1117">
            <v>0</v>
          </cell>
          <cell r="U1117">
            <v>0</v>
          </cell>
          <cell r="V1117">
            <v>0</v>
          </cell>
          <cell r="W1117">
            <v>0</v>
          </cell>
          <cell r="X1117">
            <v>0</v>
          </cell>
          <cell r="Y1117">
            <v>0</v>
          </cell>
          <cell r="Z1117">
            <v>0</v>
          </cell>
          <cell r="AA1117">
            <v>0</v>
          </cell>
          <cell r="AB1117">
            <v>0</v>
          </cell>
          <cell r="AC1117">
            <v>0</v>
          </cell>
          <cell r="AD1117">
            <v>0</v>
          </cell>
          <cell r="AE1117">
            <v>0</v>
          </cell>
        </row>
        <row r="1118">
          <cell r="E1118" t="str">
            <v>MD Industrial Feedstocks, Still Gas</v>
          </cell>
          <cell r="F1118">
            <v>0</v>
          </cell>
          <cell r="G1118">
            <v>0</v>
          </cell>
          <cell r="H1118">
            <v>0</v>
          </cell>
          <cell r="I1118">
            <v>0</v>
          </cell>
          <cell r="J1118">
            <v>0</v>
          </cell>
          <cell r="K1118">
            <v>0</v>
          </cell>
          <cell r="L1118">
            <v>0</v>
          </cell>
          <cell r="M1118">
            <v>0</v>
          </cell>
          <cell r="N1118">
            <v>0</v>
          </cell>
          <cell r="O1118">
            <v>0</v>
          </cell>
          <cell r="P1118">
            <v>0</v>
          </cell>
          <cell r="Q1118">
            <v>0</v>
          </cell>
          <cell r="R1118">
            <v>0</v>
          </cell>
          <cell r="S1118">
            <v>0</v>
          </cell>
          <cell r="T1118">
            <v>0</v>
          </cell>
          <cell r="U1118">
            <v>0</v>
          </cell>
          <cell r="V1118">
            <v>0</v>
          </cell>
          <cell r="W1118">
            <v>0</v>
          </cell>
          <cell r="X1118">
            <v>0</v>
          </cell>
          <cell r="Y1118">
            <v>0</v>
          </cell>
          <cell r="Z1118">
            <v>0</v>
          </cell>
          <cell r="AA1118">
            <v>0</v>
          </cell>
          <cell r="AB1118">
            <v>0</v>
          </cell>
          <cell r="AC1118">
            <v>0</v>
          </cell>
          <cell r="AD1118">
            <v>0</v>
          </cell>
          <cell r="AE1118">
            <v>0</v>
          </cell>
        </row>
        <row r="1119">
          <cell r="E1119" t="str">
            <v>ME Industrial Feedstocks, Still Gas</v>
          </cell>
          <cell r="F1119">
            <v>0</v>
          </cell>
          <cell r="G1119">
            <v>0</v>
          </cell>
          <cell r="H1119">
            <v>0</v>
          </cell>
          <cell r="I1119">
            <v>0</v>
          </cell>
          <cell r="J1119">
            <v>0</v>
          </cell>
          <cell r="K1119">
            <v>0</v>
          </cell>
          <cell r="L1119">
            <v>0</v>
          </cell>
          <cell r="M1119">
            <v>0</v>
          </cell>
          <cell r="N1119">
            <v>0</v>
          </cell>
          <cell r="O1119">
            <v>0</v>
          </cell>
          <cell r="P1119">
            <v>0</v>
          </cell>
          <cell r="Q1119">
            <v>0</v>
          </cell>
          <cell r="R1119">
            <v>0</v>
          </cell>
          <cell r="S1119">
            <v>0</v>
          </cell>
          <cell r="T1119">
            <v>0</v>
          </cell>
          <cell r="U1119">
            <v>0</v>
          </cell>
          <cell r="V1119">
            <v>0</v>
          </cell>
          <cell r="W1119">
            <v>0</v>
          </cell>
          <cell r="X1119">
            <v>0</v>
          </cell>
          <cell r="Y1119">
            <v>0</v>
          </cell>
          <cell r="Z1119">
            <v>0</v>
          </cell>
          <cell r="AA1119">
            <v>0</v>
          </cell>
          <cell r="AB1119">
            <v>0</v>
          </cell>
          <cell r="AC1119">
            <v>0</v>
          </cell>
          <cell r="AD1119">
            <v>0</v>
          </cell>
          <cell r="AE1119">
            <v>0</v>
          </cell>
        </row>
        <row r="1120">
          <cell r="E1120" t="str">
            <v>MI Industrial Feedstocks, Still Gas</v>
          </cell>
          <cell r="F1120">
            <v>0</v>
          </cell>
          <cell r="G1120">
            <v>0</v>
          </cell>
          <cell r="H1120">
            <v>0</v>
          </cell>
          <cell r="I1120">
            <v>0</v>
          </cell>
          <cell r="J1120">
            <v>0</v>
          </cell>
          <cell r="K1120">
            <v>0</v>
          </cell>
          <cell r="L1120">
            <v>0</v>
          </cell>
          <cell r="M1120">
            <v>0</v>
          </cell>
          <cell r="N1120">
            <v>0</v>
          </cell>
          <cell r="O1120">
            <v>0</v>
          </cell>
          <cell r="P1120">
            <v>0</v>
          </cell>
          <cell r="Q1120">
            <v>0</v>
          </cell>
          <cell r="R1120">
            <v>0</v>
          </cell>
          <cell r="S1120">
            <v>0</v>
          </cell>
          <cell r="T1120">
            <v>0</v>
          </cell>
          <cell r="U1120">
            <v>0</v>
          </cell>
          <cell r="V1120">
            <v>0</v>
          </cell>
          <cell r="W1120">
            <v>0</v>
          </cell>
          <cell r="X1120">
            <v>0</v>
          </cell>
          <cell r="Y1120">
            <v>0</v>
          </cell>
          <cell r="Z1120">
            <v>0</v>
          </cell>
          <cell r="AA1120">
            <v>0</v>
          </cell>
          <cell r="AB1120">
            <v>0</v>
          </cell>
          <cell r="AC1120">
            <v>0</v>
          </cell>
          <cell r="AD1120">
            <v>0</v>
          </cell>
          <cell r="AE1120">
            <v>0</v>
          </cell>
        </row>
        <row r="1121">
          <cell r="E1121" t="str">
            <v>MN Industrial Feedstocks, Still Gas</v>
          </cell>
          <cell r="F1121">
            <v>0</v>
          </cell>
          <cell r="G1121">
            <v>0</v>
          </cell>
          <cell r="H1121">
            <v>0</v>
          </cell>
          <cell r="I1121">
            <v>0</v>
          </cell>
          <cell r="J1121">
            <v>0</v>
          </cell>
          <cell r="K1121">
            <v>0</v>
          </cell>
          <cell r="L1121">
            <v>0</v>
          </cell>
          <cell r="M1121">
            <v>0</v>
          </cell>
          <cell r="N1121">
            <v>0</v>
          </cell>
          <cell r="O1121">
            <v>0</v>
          </cell>
          <cell r="P1121">
            <v>0</v>
          </cell>
          <cell r="Q1121">
            <v>0</v>
          </cell>
          <cell r="R1121">
            <v>0</v>
          </cell>
          <cell r="S1121">
            <v>0</v>
          </cell>
          <cell r="T1121">
            <v>0</v>
          </cell>
          <cell r="U1121">
            <v>0</v>
          </cell>
          <cell r="V1121">
            <v>0</v>
          </cell>
          <cell r="W1121">
            <v>0</v>
          </cell>
          <cell r="X1121">
            <v>0</v>
          </cell>
          <cell r="Y1121">
            <v>0</v>
          </cell>
          <cell r="Z1121">
            <v>0</v>
          </cell>
          <cell r="AA1121">
            <v>0</v>
          </cell>
          <cell r="AB1121">
            <v>0</v>
          </cell>
          <cell r="AC1121">
            <v>0</v>
          </cell>
          <cell r="AD1121">
            <v>0</v>
          </cell>
          <cell r="AE1121">
            <v>0</v>
          </cell>
        </row>
        <row r="1122">
          <cell r="E1122" t="str">
            <v>MO Industrial Feedstocks, Still Gas</v>
          </cell>
          <cell r="F1122">
            <v>0</v>
          </cell>
          <cell r="G1122">
            <v>0</v>
          </cell>
          <cell r="H1122">
            <v>0</v>
          </cell>
          <cell r="I1122">
            <v>0</v>
          </cell>
          <cell r="J1122">
            <v>0</v>
          </cell>
          <cell r="K1122">
            <v>0</v>
          </cell>
          <cell r="L1122">
            <v>0</v>
          </cell>
          <cell r="M1122">
            <v>0</v>
          </cell>
          <cell r="N1122">
            <v>0</v>
          </cell>
          <cell r="O1122">
            <v>0</v>
          </cell>
          <cell r="P1122">
            <v>0</v>
          </cell>
          <cell r="Q1122">
            <v>0</v>
          </cell>
          <cell r="R1122">
            <v>0</v>
          </cell>
          <cell r="S1122">
            <v>0</v>
          </cell>
          <cell r="T1122">
            <v>0</v>
          </cell>
          <cell r="U1122">
            <v>0</v>
          </cell>
          <cell r="V1122">
            <v>0</v>
          </cell>
          <cell r="W1122">
            <v>0</v>
          </cell>
          <cell r="X1122">
            <v>0</v>
          </cell>
          <cell r="Y1122">
            <v>0</v>
          </cell>
          <cell r="Z1122">
            <v>0</v>
          </cell>
          <cell r="AA1122">
            <v>0</v>
          </cell>
          <cell r="AB1122">
            <v>0</v>
          </cell>
          <cell r="AC1122">
            <v>0</v>
          </cell>
          <cell r="AD1122">
            <v>0</v>
          </cell>
          <cell r="AE1122">
            <v>0</v>
          </cell>
        </row>
        <row r="1123">
          <cell r="E1123" t="str">
            <v>MS Industrial Feedstocks, Still Gas</v>
          </cell>
          <cell r="F1123">
            <v>0</v>
          </cell>
          <cell r="G1123">
            <v>0</v>
          </cell>
          <cell r="H1123">
            <v>0</v>
          </cell>
          <cell r="I1123">
            <v>0</v>
          </cell>
          <cell r="J1123">
            <v>0</v>
          </cell>
          <cell r="K1123">
            <v>0</v>
          </cell>
          <cell r="L1123">
            <v>0</v>
          </cell>
          <cell r="M1123">
            <v>0</v>
          </cell>
          <cell r="N1123">
            <v>0</v>
          </cell>
          <cell r="O1123">
            <v>0</v>
          </cell>
          <cell r="P1123">
            <v>0</v>
          </cell>
          <cell r="Q1123">
            <v>0</v>
          </cell>
          <cell r="R1123">
            <v>0</v>
          </cell>
          <cell r="S1123">
            <v>0</v>
          </cell>
          <cell r="T1123">
            <v>0</v>
          </cell>
          <cell r="U1123">
            <v>0</v>
          </cell>
          <cell r="V1123">
            <v>0</v>
          </cell>
          <cell r="W1123">
            <v>0</v>
          </cell>
          <cell r="X1123">
            <v>0</v>
          </cell>
          <cell r="Y1123">
            <v>0</v>
          </cell>
          <cell r="Z1123">
            <v>0</v>
          </cell>
          <cell r="AA1123">
            <v>0</v>
          </cell>
          <cell r="AB1123">
            <v>0</v>
          </cell>
          <cell r="AC1123">
            <v>0</v>
          </cell>
          <cell r="AD1123">
            <v>0</v>
          </cell>
          <cell r="AE1123">
            <v>0</v>
          </cell>
        </row>
        <row r="1124">
          <cell r="E1124" t="str">
            <v>MT Industrial Feedstocks, Still Gas</v>
          </cell>
          <cell r="F1124">
            <v>0</v>
          </cell>
          <cell r="G1124">
            <v>0</v>
          </cell>
          <cell r="H1124">
            <v>0</v>
          </cell>
          <cell r="I1124">
            <v>0</v>
          </cell>
          <cell r="J1124">
            <v>0</v>
          </cell>
          <cell r="K1124">
            <v>0</v>
          </cell>
          <cell r="L1124">
            <v>0</v>
          </cell>
          <cell r="M1124">
            <v>0</v>
          </cell>
          <cell r="N1124">
            <v>0</v>
          </cell>
          <cell r="O1124">
            <v>0</v>
          </cell>
          <cell r="P1124">
            <v>0</v>
          </cell>
          <cell r="Q1124">
            <v>0</v>
          </cell>
          <cell r="R1124">
            <v>0</v>
          </cell>
          <cell r="S1124">
            <v>0</v>
          </cell>
          <cell r="T1124">
            <v>0</v>
          </cell>
          <cell r="U1124">
            <v>0</v>
          </cell>
          <cell r="V1124">
            <v>0</v>
          </cell>
          <cell r="W1124">
            <v>0</v>
          </cell>
          <cell r="X1124">
            <v>0</v>
          </cell>
          <cell r="Y1124">
            <v>0</v>
          </cell>
          <cell r="Z1124">
            <v>0</v>
          </cell>
          <cell r="AA1124">
            <v>0</v>
          </cell>
          <cell r="AB1124">
            <v>0</v>
          </cell>
          <cell r="AC1124">
            <v>0</v>
          </cell>
          <cell r="AD1124">
            <v>0</v>
          </cell>
          <cell r="AE1124">
            <v>0</v>
          </cell>
        </row>
        <row r="1125">
          <cell r="E1125" t="str">
            <v>NC Industrial Feedstocks, Still Gas</v>
          </cell>
          <cell r="F1125">
            <v>0</v>
          </cell>
          <cell r="G1125">
            <v>0</v>
          </cell>
          <cell r="H1125">
            <v>0</v>
          </cell>
          <cell r="I1125">
            <v>0</v>
          </cell>
          <cell r="J1125">
            <v>0</v>
          </cell>
          <cell r="K1125">
            <v>0</v>
          </cell>
          <cell r="L1125">
            <v>0</v>
          </cell>
          <cell r="M1125">
            <v>0</v>
          </cell>
          <cell r="N1125">
            <v>0</v>
          </cell>
          <cell r="O1125">
            <v>0</v>
          </cell>
          <cell r="P1125">
            <v>0</v>
          </cell>
          <cell r="Q1125">
            <v>0</v>
          </cell>
          <cell r="R1125">
            <v>0</v>
          </cell>
          <cell r="S1125">
            <v>0</v>
          </cell>
          <cell r="T1125">
            <v>0</v>
          </cell>
          <cell r="U1125">
            <v>0</v>
          </cell>
          <cell r="V1125">
            <v>0</v>
          </cell>
          <cell r="W1125">
            <v>0</v>
          </cell>
          <cell r="X1125">
            <v>0</v>
          </cell>
          <cell r="Y1125">
            <v>0</v>
          </cell>
          <cell r="Z1125">
            <v>0</v>
          </cell>
          <cell r="AA1125">
            <v>0</v>
          </cell>
          <cell r="AB1125">
            <v>0</v>
          </cell>
          <cell r="AC1125">
            <v>0</v>
          </cell>
          <cell r="AD1125">
            <v>0</v>
          </cell>
          <cell r="AE1125">
            <v>0</v>
          </cell>
        </row>
        <row r="1126">
          <cell r="E1126" t="str">
            <v>ND Industrial Feedstocks, Still Gas</v>
          </cell>
          <cell r="F1126">
            <v>0</v>
          </cell>
          <cell r="G1126">
            <v>0</v>
          </cell>
          <cell r="H1126">
            <v>0</v>
          </cell>
          <cell r="I1126">
            <v>0</v>
          </cell>
          <cell r="J1126">
            <v>0</v>
          </cell>
          <cell r="K1126">
            <v>0</v>
          </cell>
          <cell r="L1126">
            <v>0</v>
          </cell>
          <cell r="M1126">
            <v>0</v>
          </cell>
          <cell r="N1126">
            <v>0</v>
          </cell>
          <cell r="O1126">
            <v>0</v>
          </cell>
          <cell r="P1126">
            <v>0</v>
          </cell>
          <cell r="Q1126">
            <v>0</v>
          </cell>
          <cell r="R1126">
            <v>0</v>
          </cell>
          <cell r="S1126">
            <v>0</v>
          </cell>
          <cell r="T1126">
            <v>0</v>
          </cell>
          <cell r="U1126">
            <v>0</v>
          </cell>
          <cell r="V1126">
            <v>0</v>
          </cell>
          <cell r="W1126">
            <v>0</v>
          </cell>
          <cell r="X1126">
            <v>0</v>
          </cell>
          <cell r="Y1126">
            <v>0</v>
          </cell>
          <cell r="Z1126">
            <v>0</v>
          </cell>
          <cell r="AA1126">
            <v>0</v>
          </cell>
          <cell r="AB1126">
            <v>0</v>
          </cell>
          <cell r="AC1126">
            <v>0</v>
          </cell>
          <cell r="AD1126">
            <v>0</v>
          </cell>
          <cell r="AE1126">
            <v>0</v>
          </cell>
        </row>
        <row r="1127">
          <cell r="E1127" t="str">
            <v>NE Industrial Feedstocks, Still Gas</v>
          </cell>
          <cell r="F1127">
            <v>0</v>
          </cell>
          <cell r="G1127">
            <v>0</v>
          </cell>
          <cell r="H1127">
            <v>0</v>
          </cell>
          <cell r="I1127">
            <v>0</v>
          </cell>
          <cell r="J1127">
            <v>0</v>
          </cell>
          <cell r="K1127">
            <v>0</v>
          </cell>
          <cell r="L1127">
            <v>0</v>
          </cell>
          <cell r="M1127">
            <v>0</v>
          </cell>
          <cell r="N1127">
            <v>0</v>
          </cell>
          <cell r="O1127">
            <v>0</v>
          </cell>
          <cell r="P1127">
            <v>0</v>
          </cell>
          <cell r="Q1127">
            <v>0</v>
          </cell>
          <cell r="R1127">
            <v>0</v>
          </cell>
          <cell r="S1127">
            <v>0</v>
          </cell>
          <cell r="T1127">
            <v>0</v>
          </cell>
          <cell r="U1127">
            <v>0</v>
          </cell>
          <cell r="V1127">
            <v>0</v>
          </cell>
          <cell r="W1127">
            <v>0</v>
          </cell>
          <cell r="X1127">
            <v>0</v>
          </cell>
          <cell r="Y1127">
            <v>0</v>
          </cell>
          <cell r="Z1127">
            <v>0</v>
          </cell>
          <cell r="AA1127">
            <v>0</v>
          </cell>
          <cell r="AB1127">
            <v>0</v>
          </cell>
          <cell r="AC1127">
            <v>0</v>
          </cell>
          <cell r="AD1127">
            <v>0</v>
          </cell>
          <cell r="AE1127">
            <v>0</v>
          </cell>
        </row>
        <row r="1128">
          <cell r="E1128" t="str">
            <v>NH Industrial Feedstocks, Still Gas</v>
          </cell>
          <cell r="F1128">
            <v>0</v>
          </cell>
          <cell r="G1128">
            <v>0</v>
          </cell>
          <cell r="H1128">
            <v>0</v>
          </cell>
          <cell r="I1128">
            <v>0</v>
          </cell>
          <cell r="J1128">
            <v>0</v>
          </cell>
          <cell r="K1128">
            <v>0</v>
          </cell>
          <cell r="L1128">
            <v>0</v>
          </cell>
          <cell r="M1128">
            <v>0</v>
          </cell>
          <cell r="N1128">
            <v>0</v>
          </cell>
          <cell r="O1128">
            <v>0</v>
          </cell>
          <cell r="P1128">
            <v>0</v>
          </cell>
          <cell r="Q1128">
            <v>0</v>
          </cell>
          <cell r="R1128">
            <v>0</v>
          </cell>
          <cell r="S1128">
            <v>0</v>
          </cell>
          <cell r="T1128">
            <v>0</v>
          </cell>
          <cell r="U1128">
            <v>0</v>
          </cell>
          <cell r="V1128">
            <v>0</v>
          </cell>
          <cell r="W1128">
            <v>0</v>
          </cell>
          <cell r="X1128">
            <v>0</v>
          </cell>
          <cell r="Y1128">
            <v>0</v>
          </cell>
          <cell r="Z1128">
            <v>0</v>
          </cell>
          <cell r="AA1128">
            <v>0</v>
          </cell>
          <cell r="AB1128">
            <v>0</v>
          </cell>
          <cell r="AC1128">
            <v>0</v>
          </cell>
          <cell r="AD1128">
            <v>0</v>
          </cell>
          <cell r="AE1128">
            <v>0</v>
          </cell>
        </row>
        <row r="1129">
          <cell r="E1129" t="str">
            <v>NJ Industrial Feedstocks, Still Gas</v>
          </cell>
          <cell r="F1129">
            <v>0</v>
          </cell>
          <cell r="G1129">
            <v>0</v>
          </cell>
          <cell r="H1129">
            <v>0</v>
          </cell>
          <cell r="I1129">
            <v>0</v>
          </cell>
          <cell r="J1129">
            <v>0</v>
          </cell>
          <cell r="K1129">
            <v>0</v>
          </cell>
          <cell r="L1129">
            <v>0</v>
          </cell>
          <cell r="M1129">
            <v>0</v>
          </cell>
          <cell r="N1129">
            <v>0</v>
          </cell>
          <cell r="O1129">
            <v>0</v>
          </cell>
          <cell r="P1129">
            <v>0</v>
          </cell>
          <cell r="Q1129">
            <v>0</v>
          </cell>
          <cell r="R1129">
            <v>0</v>
          </cell>
          <cell r="S1129">
            <v>0</v>
          </cell>
          <cell r="T1129">
            <v>0</v>
          </cell>
          <cell r="U1129">
            <v>0</v>
          </cell>
          <cell r="V1129">
            <v>0</v>
          </cell>
          <cell r="W1129">
            <v>0</v>
          </cell>
          <cell r="X1129">
            <v>0</v>
          </cell>
          <cell r="Y1129">
            <v>0</v>
          </cell>
          <cell r="Z1129">
            <v>0</v>
          </cell>
          <cell r="AA1129">
            <v>0</v>
          </cell>
          <cell r="AB1129">
            <v>0</v>
          </cell>
          <cell r="AC1129">
            <v>0</v>
          </cell>
          <cell r="AD1129">
            <v>0</v>
          </cell>
          <cell r="AE1129">
            <v>0</v>
          </cell>
        </row>
        <row r="1130">
          <cell r="E1130" t="str">
            <v>NM Industrial Feedstocks, Still Gas</v>
          </cell>
          <cell r="F1130">
            <v>0</v>
          </cell>
          <cell r="G1130">
            <v>0</v>
          </cell>
          <cell r="H1130">
            <v>0</v>
          </cell>
          <cell r="I1130">
            <v>0</v>
          </cell>
          <cell r="J1130">
            <v>0</v>
          </cell>
          <cell r="K1130">
            <v>0</v>
          </cell>
          <cell r="L1130">
            <v>0</v>
          </cell>
          <cell r="M1130">
            <v>0</v>
          </cell>
          <cell r="N1130">
            <v>0</v>
          </cell>
          <cell r="O1130">
            <v>0</v>
          </cell>
          <cell r="P1130">
            <v>0</v>
          </cell>
          <cell r="Q1130">
            <v>0</v>
          </cell>
          <cell r="R1130">
            <v>0</v>
          </cell>
          <cell r="S1130">
            <v>0</v>
          </cell>
          <cell r="T1130">
            <v>0</v>
          </cell>
          <cell r="U1130">
            <v>0</v>
          </cell>
          <cell r="V1130">
            <v>0</v>
          </cell>
          <cell r="W1130">
            <v>0</v>
          </cell>
          <cell r="X1130">
            <v>0</v>
          </cell>
          <cell r="Y1130">
            <v>0</v>
          </cell>
          <cell r="Z1130">
            <v>0</v>
          </cell>
          <cell r="AA1130">
            <v>0</v>
          </cell>
          <cell r="AB1130">
            <v>0</v>
          </cell>
          <cell r="AC1130">
            <v>0</v>
          </cell>
          <cell r="AD1130">
            <v>0</v>
          </cell>
          <cell r="AE1130">
            <v>0</v>
          </cell>
        </row>
        <row r="1131">
          <cell r="E1131" t="str">
            <v>NV Industrial Feedstocks, Still Gas</v>
          </cell>
          <cell r="F1131">
            <v>0</v>
          </cell>
          <cell r="G1131">
            <v>0</v>
          </cell>
          <cell r="H1131">
            <v>0</v>
          </cell>
          <cell r="I1131">
            <v>0</v>
          </cell>
          <cell r="J1131">
            <v>0</v>
          </cell>
          <cell r="K1131">
            <v>0</v>
          </cell>
          <cell r="L1131">
            <v>0</v>
          </cell>
          <cell r="M1131">
            <v>0</v>
          </cell>
          <cell r="N1131">
            <v>0</v>
          </cell>
          <cell r="O1131">
            <v>0</v>
          </cell>
          <cell r="P1131">
            <v>0</v>
          </cell>
          <cell r="Q1131">
            <v>0</v>
          </cell>
          <cell r="R1131">
            <v>0</v>
          </cell>
          <cell r="S1131">
            <v>0</v>
          </cell>
          <cell r="T1131">
            <v>0</v>
          </cell>
          <cell r="U1131">
            <v>0</v>
          </cell>
          <cell r="V1131">
            <v>0</v>
          </cell>
          <cell r="W1131">
            <v>0</v>
          </cell>
          <cell r="X1131">
            <v>0</v>
          </cell>
          <cell r="Y1131">
            <v>0</v>
          </cell>
          <cell r="Z1131">
            <v>0</v>
          </cell>
          <cell r="AA1131">
            <v>0</v>
          </cell>
          <cell r="AB1131">
            <v>0</v>
          </cell>
          <cell r="AC1131">
            <v>0</v>
          </cell>
          <cell r="AD1131">
            <v>0</v>
          </cell>
          <cell r="AE1131">
            <v>0</v>
          </cell>
        </row>
        <row r="1132">
          <cell r="E1132" t="str">
            <v>NY Industrial Feedstocks, Still Gas</v>
          </cell>
          <cell r="F1132">
            <v>0</v>
          </cell>
          <cell r="G1132">
            <v>0</v>
          </cell>
          <cell r="H1132">
            <v>0</v>
          </cell>
          <cell r="I1132">
            <v>0</v>
          </cell>
          <cell r="J1132">
            <v>0</v>
          </cell>
          <cell r="K1132">
            <v>0</v>
          </cell>
          <cell r="L1132">
            <v>0</v>
          </cell>
          <cell r="M1132">
            <v>0</v>
          </cell>
          <cell r="N1132">
            <v>0</v>
          </cell>
          <cell r="O1132">
            <v>0</v>
          </cell>
          <cell r="P1132">
            <v>0</v>
          </cell>
          <cell r="Q1132">
            <v>0</v>
          </cell>
          <cell r="R1132">
            <v>0</v>
          </cell>
          <cell r="S1132">
            <v>0</v>
          </cell>
          <cell r="T1132">
            <v>0</v>
          </cell>
          <cell r="U1132">
            <v>0</v>
          </cell>
          <cell r="V1132">
            <v>0</v>
          </cell>
          <cell r="W1132">
            <v>0</v>
          </cell>
          <cell r="X1132">
            <v>0</v>
          </cell>
          <cell r="Y1132">
            <v>0</v>
          </cell>
          <cell r="Z1132">
            <v>0</v>
          </cell>
          <cell r="AA1132">
            <v>0</v>
          </cell>
          <cell r="AB1132">
            <v>0</v>
          </cell>
          <cell r="AC1132">
            <v>0</v>
          </cell>
          <cell r="AD1132">
            <v>0</v>
          </cell>
          <cell r="AE1132">
            <v>0</v>
          </cell>
        </row>
        <row r="1133">
          <cell r="E1133" t="str">
            <v>OH Industrial Feedstocks, Still Gas</v>
          </cell>
          <cell r="F1133">
            <v>0</v>
          </cell>
          <cell r="G1133">
            <v>0</v>
          </cell>
          <cell r="H1133">
            <v>0</v>
          </cell>
          <cell r="I1133">
            <v>0</v>
          </cell>
          <cell r="J1133">
            <v>0</v>
          </cell>
          <cell r="K1133">
            <v>0</v>
          </cell>
          <cell r="L1133">
            <v>0</v>
          </cell>
          <cell r="M1133">
            <v>0</v>
          </cell>
          <cell r="N1133">
            <v>0</v>
          </cell>
          <cell r="O1133">
            <v>0</v>
          </cell>
          <cell r="P1133">
            <v>0</v>
          </cell>
          <cell r="Q1133">
            <v>0</v>
          </cell>
          <cell r="R1133">
            <v>0</v>
          </cell>
          <cell r="S1133">
            <v>0</v>
          </cell>
          <cell r="T1133">
            <v>0</v>
          </cell>
          <cell r="U1133">
            <v>0</v>
          </cell>
          <cell r="V1133">
            <v>0</v>
          </cell>
          <cell r="W1133">
            <v>0</v>
          </cell>
          <cell r="X1133">
            <v>0</v>
          </cell>
          <cell r="Y1133">
            <v>0</v>
          </cell>
          <cell r="Z1133">
            <v>0</v>
          </cell>
          <cell r="AA1133">
            <v>0</v>
          </cell>
          <cell r="AB1133">
            <v>0</v>
          </cell>
          <cell r="AC1133">
            <v>0</v>
          </cell>
          <cell r="AD1133">
            <v>0</v>
          </cell>
          <cell r="AE1133">
            <v>0</v>
          </cell>
        </row>
        <row r="1134">
          <cell r="E1134" t="str">
            <v>OK Industrial Feedstocks, Still Gas</v>
          </cell>
          <cell r="F1134">
            <v>0</v>
          </cell>
          <cell r="G1134">
            <v>0</v>
          </cell>
          <cell r="H1134">
            <v>0</v>
          </cell>
          <cell r="I1134">
            <v>0</v>
          </cell>
          <cell r="J1134">
            <v>0</v>
          </cell>
          <cell r="K1134">
            <v>0</v>
          </cell>
          <cell r="L1134">
            <v>0</v>
          </cell>
          <cell r="M1134">
            <v>0</v>
          </cell>
          <cell r="N1134">
            <v>0</v>
          </cell>
          <cell r="O1134">
            <v>0</v>
          </cell>
          <cell r="P1134">
            <v>0</v>
          </cell>
          <cell r="Q1134">
            <v>0</v>
          </cell>
          <cell r="R1134">
            <v>0</v>
          </cell>
          <cell r="S1134">
            <v>0</v>
          </cell>
          <cell r="T1134">
            <v>0</v>
          </cell>
          <cell r="U1134">
            <v>0</v>
          </cell>
          <cell r="V1134">
            <v>0</v>
          </cell>
          <cell r="W1134">
            <v>0</v>
          </cell>
          <cell r="X1134">
            <v>0</v>
          </cell>
          <cell r="Y1134">
            <v>0</v>
          </cell>
          <cell r="Z1134">
            <v>0</v>
          </cell>
          <cell r="AA1134">
            <v>0</v>
          </cell>
          <cell r="AB1134">
            <v>0</v>
          </cell>
          <cell r="AC1134">
            <v>0</v>
          </cell>
          <cell r="AD1134">
            <v>0</v>
          </cell>
          <cell r="AE1134">
            <v>0</v>
          </cell>
        </row>
        <row r="1135">
          <cell r="E1135" t="str">
            <v>OR Industrial Feedstocks, Still Gas</v>
          </cell>
          <cell r="F1135">
            <v>0</v>
          </cell>
          <cell r="G1135">
            <v>0</v>
          </cell>
          <cell r="H1135">
            <v>0</v>
          </cell>
          <cell r="I1135">
            <v>0</v>
          </cell>
          <cell r="J1135">
            <v>0</v>
          </cell>
          <cell r="K1135">
            <v>0</v>
          </cell>
          <cell r="L1135">
            <v>0</v>
          </cell>
          <cell r="M1135">
            <v>0</v>
          </cell>
          <cell r="N1135">
            <v>0</v>
          </cell>
          <cell r="O1135">
            <v>0</v>
          </cell>
          <cell r="P1135">
            <v>0</v>
          </cell>
          <cell r="Q1135">
            <v>0</v>
          </cell>
          <cell r="R1135">
            <v>0</v>
          </cell>
          <cell r="S1135">
            <v>0</v>
          </cell>
          <cell r="T1135">
            <v>0</v>
          </cell>
          <cell r="U1135">
            <v>0</v>
          </cell>
          <cell r="V1135">
            <v>0</v>
          </cell>
          <cell r="W1135">
            <v>0</v>
          </cell>
          <cell r="X1135">
            <v>0</v>
          </cell>
          <cell r="Y1135">
            <v>0</v>
          </cell>
          <cell r="Z1135">
            <v>0</v>
          </cell>
          <cell r="AA1135">
            <v>0</v>
          </cell>
          <cell r="AB1135">
            <v>0</v>
          </cell>
          <cell r="AC1135">
            <v>0</v>
          </cell>
          <cell r="AD1135">
            <v>0</v>
          </cell>
          <cell r="AE1135">
            <v>0</v>
          </cell>
        </row>
        <row r="1136">
          <cell r="E1136" t="str">
            <v>PA Industrial Feedstocks, Still Gas</v>
          </cell>
          <cell r="F1136">
            <v>0</v>
          </cell>
          <cell r="G1136">
            <v>0</v>
          </cell>
          <cell r="H1136">
            <v>0</v>
          </cell>
          <cell r="I1136">
            <v>0</v>
          </cell>
          <cell r="J1136">
            <v>0</v>
          </cell>
          <cell r="K1136">
            <v>0</v>
          </cell>
          <cell r="L1136">
            <v>0</v>
          </cell>
          <cell r="M1136">
            <v>0</v>
          </cell>
          <cell r="N1136">
            <v>0</v>
          </cell>
          <cell r="O1136">
            <v>0</v>
          </cell>
          <cell r="P1136">
            <v>0</v>
          </cell>
          <cell r="Q1136">
            <v>0</v>
          </cell>
          <cell r="R1136">
            <v>0</v>
          </cell>
          <cell r="S1136">
            <v>0</v>
          </cell>
          <cell r="T1136">
            <v>0</v>
          </cell>
          <cell r="U1136">
            <v>0</v>
          </cell>
          <cell r="V1136">
            <v>0</v>
          </cell>
          <cell r="W1136">
            <v>0</v>
          </cell>
          <cell r="X1136">
            <v>0</v>
          </cell>
          <cell r="Y1136">
            <v>0</v>
          </cell>
          <cell r="Z1136">
            <v>0</v>
          </cell>
          <cell r="AA1136">
            <v>0</v>
          </cell>
          <cell r="AB1136">
            <v>0</v>
          </cell>
          <cell r="AC1136">
            <v>0</v>
          </cell>
          <cell r="AD1136">
            <v>0</v>
          </cell>
          <cell r="AE1136">
            <v>0</v>
          </cell>
        </row>
        <row r="1137">
          <cell r="E1137" t="str">
            <v>RI Industrial Feedstocks, Still Gas</v>
          </cell>
          <cell r="F1137">
            <v>0</v>
          </cell>
          <cell r="G1137">
            <v>0</v>
          </cell>
          <cell r="H1137">
            <v>0</v>
          </cell>
          <cell r="I1137">
            <v>0</v>
          </cell>
          <cell r="J1137">
            <v>0</v>
          </cell>
          <cell r="K1137">
            <v>0</v>
          </cell>
          <cell r="L1137">
            <v>0</v>
          </cell>
          <cell r="M1137">
            <v>0</v>
          </cell>
          <cell r="N1137">
            <v>0</v>
          </cell>
          <cell r="O1137">
            <v>0</v>
          </cell>
          <cell r="P1137">
            <v>0</v>
          </cell>
          <cell r="Q1137">
            <v>0</v>
          </cell>
          <cell r="R1137">
            <v>0</v>
          </cell>
          <cell r="S1137">
            <v>0</v>
          </cell>
          <cell r="T1137">
            <v>0</v>
          </cell>
          <cell r="U1137">
            <v>0</v>
          </cell>
          <cell r="V1137">
            <v>0</v>
          </cell>
          <cell r="W1137">
            <v>0</v>
          </cell>
          <cell r="X1137">
            <v>0</v>
          </cell>
          <cell r="Y1137">
            <v>0</v>
          </cell>
          <cell r="Z1137">
            <v>0</v>
          </cell>
          <cell r="AA1137">
            <v>0</v>
          </cell>
          <cell r="AB1137">
            <v>0</v>
          </cell>
          <cell r="AC1137">
            <v>0</v>
          </cell>
          <cell r="AD1137">
            <v>0</v>
          </cell>
          <cell r="AE1137">
            <v>0</v>
          </cell>
        </row>
        <row r="1138">
          <cell r="E1138" t="str">
            <v>SC Industrial Feedstocks, Still Gas</v>
          </cell>
          <cell r="F1138">
            <v>0</v>
          </cell>
          <cell r="G1138">
            <v>0</v>
          </cell>
          <cell r="H1138">
            <v>0</v>
          </cell>
          <cell r="I1138">
            <v>0</v>
          </cell>
          <cell r="J1138">
            <v>0</v>
          </cell>
          <cell r="K1138">
            <v>0</v>
          </cell>
          <cell r="L1138">
            <v>0</v>
          </cell>
          <cell r="M1138">
            <v>0</v>
          </cell>
          <cell r="N1138">
            <v>0</v>
          </cell>
          <cell r="O1138">
            <v>0</v>
          </cell>
          <cell r="P1138">
            <v>0</v>
          </cell>
          <cell r="Q1138">
            <v>0</v>
          </cell>
          <cell r="R1138">
            <v>0</v>
          </cell>
          <cell r="S1138">
            <v>0</v>
          </cell>
          <cell r="T1138">
            <v>0</v>
          </cell>
          <cell r="U1138">
            <v>0</v>
          </cell>
          <cell r="V1138">
            <v>0</v>
          </cell>
          <cell r="W1138">
            <v>0</v>
          </cell>
          <cell r="X1138">
            <v>0</v>
          </cell>
          <cell r="Y1138">
            <v>0</v>
          </cell>
          <cell r="Z1138">
            <v>0</v>
          </cell>
          <cell r="AA1138">
            <v>0</v>
          </cell>
          <cell r="AB1138">
            <v>0</v>
          </cell>
          <cell r="AC1138">
            <v>0</v>
          </cell>
          <cell r="AD1138">
            <v>0</v>
          </cell>
          <cell r="AE1138">
            <v>0</v>
          </cell>
        </row>
        <row r="1139">
          <cell r="E1139" t="str">
            <v>SD Industrial Feedstocks, Still Gas</v>
          </cell>
          <cell r="F1139">
            <v>0</v>
          </cell>
          <cell r="G1139">
            <v>0</v>
          </cell>
          <cell r="H1139">
            <v>0</v>
          </cell>
          <cell r="I1139">
            <v>0</v>
          </cell>
          <cell r="J1139">
            <v>0</v>
          </cell>
          <cell r="K1139">
            <v>0</v>
          </cell>
          <cell r="L1139">
            <v>0</v>
          </cell>
          <cell r="M1139">
            <v>0</v>
          </cell>
          <cell r="N1139">
            <v>0</v>
          </cell>
          <cell r="O1139">
            <v>0</v>
          </cell>
          <cell r="P1139">
            <v>0</v>
          </cell>
          <cell r="Q1139">
            <v>0</v>
          </cell>
          <cell r="R1139">
            <v>0</v>
          </cell>
          <cell r="S1139">
            <v>0</v>
          </cell>
          <cell r="T1139">
            <v>0</v>
          </cell>
          <cell r="U1139">
            <v>0</v>
          </cell>
          <cell r="V1139">
            <v>0</v>
          </cell>
          <cell r="W1139">
            <v>0</v>
          </cell>
          <cell r="X1139">
            <v>0</v>
          </cell>
          <cell r="Y1139">
            <v>0</v>
          </cell>
          <cell r="Z1139">
            <v>0</v>
          </cell>
          <cell r="AA1139">
            <v>0</v>
          </cell>
          <cell r="AB1139">
            <v>0</v>
          </cell>
          <cell r="AC1139">
            <v>0</v>
          </cell>
          <cell r="AD1139">
            <v>0</v>
          </cell>
          <cell r="AE1139">
            <v>0</v>
          </cell>
        </row>
        <row r="1140">
          <cell r="E1140" t="str">
            <v>TN Industrial Feedstocks, Still Gas</v>
          </cell>
          <cell r="F1140">
            <v>0</v>
          </cell>
          <cell r="G1140">
            <v>0</v>
          </cell>
          <cell r="H1140">
            <v>0</v>
          </cell>
          <cell r="I1140">
            <v>0</v>
          </cell>
          <cell r="J1140">
            <v>0</v>
          </cell>
          <cell r="K1140">
            <v>0</v>
          </cell>
          <cell r="L1140">
            <v>0</v>
          </cell>
          <cell r="M1140">
            <v>0</v>
          </cell>
          <cell r="N1140">
            <v>0</v>
          </cell>
          <cell r="O1140">
            <v>0</v>
          </cell>
          <cell r="P1140">
            <v>0</v>
          </cell>
          <cell r="Q1140">
            <v>0</v>
          </cell>
          <cell r="R1140">
            <v>0</v>
          </cell>
          <cell r="S1140">
            <v>0</v>
          </cell>
          <cell r="T1140">
            <v>0</v>
          </cell>
          <cell r="U1140">
            <v>0</v>
          </cell>
          <cell r="V1140">
            <v>0</v>
          </cell>
          <cell r="W1140">
            <v>0</v>
          </cell>
          <cell r="X1140">
            <v>0</v>
          </cell>
          <cell r="Y1140">
            <v>0</v>
          </cell>
          <cell r="Z1140">
            <v>0</v>
          </cell>
          <cell r="AA1140">
            <v>0</v>
          </cell>
          <cell r="AB1140">
            <v>0</v>
          </cell>
          <cell r="AC1140">
            <v>0</v>
          </cell>
          <cell r="AD1140">
            <v>0</v>
          </cell>
          <cell r="AE1140">
            <v>0</v>
          </cell>
        </row>
        <row r="1141">
          <cell r="E1141" t="str">
            <v>TX Industrial Feedstocks, Still Gas</v>
          </cell>
          <cell r="F1141">
            <v>0</v>
          </cell>
          <cell r="G1141">
            <v>0</v>
          </cell>
          <cell r="H1141">
            <v>0</v>
          </cell>
          <cell r="I1141">
            <v>0</v>
          </cell>
          <cell r="J1141">
            <v>0</v>
          </cell>
          <cell r="K1141">
            <v>0</v>
          </cell>
          <cell r="L1141">
            <v>0</v>
          </cell>
          <cell r="M1141">
            <v>0</v>
          </cell>
          <cell r="N1141">
            <v>0</v>
          </cell>
          <cell r="O1141">
            <v>0</v>
          </cell>
          <cell r="P1141">
            <v>0</v>
          </cell>
          <cell r="Q1141">
            <v>0</v>
          </cell>
          <cell r="R1141">
            <v>0</v>
          </cell>
          <cell r="S1141">
            <v>0</v>
          </cell>
          <cell r="T1141">
            <v>0</v>
          </cell>
          <cell r="U1141">
            <v>0</v>
          </cell>
          <cell r="V1141">
            <v>0</v>
          </cell>
          <cell r="W1141">
            <v>0</v>
          </cell>
          <cell r="X1141">
            <v>0</v>
          </cell>
          <cell r="Y1141">
            <v>0</v>
          </cell>
          <cell r="Z1141">
            <v>0</v>
          </cell>
          <cell r="AA1141">
            <v>0</v>
          </cell>
          <cell r="AB1141">
            <v>0</v>
          </cell>
          <cell r="AC1141">
            <v>0</v>
          </cell>
          <cell r="AD1141">
            <v>0</v>
          </cell>
          <cell r="AE1141">
            <v>0</v>
          </cell>
        </row>
        <row r="1142">
          <cell r="E1142" t="str">
            <v>US Industrial Feedstocks, Still Gas</v>
          </cell>
          <cell r="F1142">
            <v>0</v>
          </cell>
          <cell r="G1142">
            <v>0</v>
          </cell>
          <cell r="H1142">
            <v>0</v>
          </cell>
          <cell r="I1142">
            <v>0</v>
          </cell>
          <cell r="J1142">
            <v>0</v>
          </cell>
          <cell r="K1142">
            <v>0</v>
          </cell>
          <cell r="L1142">
            <v>0</v>
          </cell>
          <cell r="M1142">
            <v>0</v>
          </cell>
          <cell r="N1142">
            <v>0</v>
          </cell>
          <cell r="O1142">
            <v>0</v>
          </cell>
          <cell r="P1142">
            <v>0</v>
          </cell>
          <cell r="Q1142">
            <v>0</v>
          </cell>
          <cell r="R1142">
            <v>0</v>
          </cell>
          <cell r="S1142">
            <v>0</v>
          </cell>
          <cell r="T1142">
            <v>0</v>
          </cell>
          <cell r="U1142">
            <v>0</v>
          </cell>
          <cell r="V1142">
            <v>0</v>
          </cell>
          <cell r="W1142">
            <v>0</v>
          </cell>
          <cell r="X1142">
            <v>0</v>
          </cell>
          <cell r="Y1142">
            <v>0</v>
          </cell>
          <cell r="Z1142">
            <v>0</v>
          </cell>
          <cell r="AA1142">
            <v>0</v>
          </cell>
          <cell r="AB1142">
            <v>0</v>
          </cell>
          <cell r="AC1142">
            <v>0</v>
          </cell>
          <cell r="AD1142">
            <v>0</v>
          </cell>
          <cell r="AE1142">
            <v>0</v>
          </cell>
        </row>
        <row r="1143">
          <cell r="E1143" t="str">
            <v>UT Industrial Feedstocks, Still Gas</v>
          </cell>
          <cell r="F1143">
            <v>0</v>
          </cell>
          <cell r="G1143">
            <v>0</v>
          </cell>
          <cell r="H1143">
            <v>0</v>
          </cell>
          <cell r="I1143">
            <v>0</v>
          </cell>
          <cell r="J1143">
            <v>0</v>
          </cell>
          <cell r="K1143">
            <v>0</v>
          </cell>
          <cell r="L1143">
            <v>0</v>
          </cell>
          <cell r="M1143">
            <v>0</v>
          </cell>
          <cell r="N1143">
            <v>0</v>
          </cell>
          <cell r="O1143">
            <v>0</v>
          </cell>
          <cell r="P1143">
            <v>0</v>
          </cell>
          <cell r="Q1143">
            <v>0</v>
          </cell>
          <cell r="R1143">
            <v>0</v>
          </cell>
          <cell r="S1143">
            <v>0</v>
          </cell>
          <cell r="T1143">
            <v>0</v>
          </cell>
          <cell r="U1143">
            <v>0</v>
          </cell>
          <cell r="V1143">
            <v>0</v>
          </cell>
          <cell r="W1143">
            <v>0</v>
          </cell>
          <cell r="X1143">
            <v>0</v>
          </cell>
          <cell r="Y1143">
            <v>0</v>
          </cell>
          <cell r="Z1143">
            <v>0</v>
          </cell>
          <cell r="AA1143">
            <v>0</v>
          </cell>
          <cell r="AB1143">
            <v>0</v>
          </cell>
          <cell r="AC1143">
            <v>0</v>
          </cell>
          <cell r="AD1143">
            <v>0</v>
          </cell>
          <cell r="AE1143">
            <v>0</v>
          </cell>
        </row>
        <row r="1144">
          <cell r="E1144" t="str">
            <v>VA Industrial Feedstocks, Still Gas</v>
          </cell>
          <cell r="F1144">
            <v>0</v>
          </cell>
          <cell r="G1144">
            <v>0</v>
          </cell>
          <cell r="H1144">
            <v>0</v>
          </cell>
          <cell r="I1144">
            <v>0</v>
          </cell>
          <cell r="J1144">
            <v>0</v>
          </cell>
          <cell r="K1144">
            <v>0</v>
          </cell>
          <cell r="L1144">
            <v>0</v>
          </cell>
          <cell r="M1144">
            <v>0</v>
          </cell>
          <cell r="N1144">
            <v>0</v>
          </cell>
          <cell r="O1144">
            <v>0</v>
          </cell>
          <cell r="P1144">
            <v>0</v>
          </cell>
          <cell r="Q1144">
            <v>0</v>
          </cell>
          <cell r="R1144">
            <v>0</v>
          </cell>
          <cell r="S1144">
            <v>0</v>
          </cell>
          <cell r="T1144">
            <v>0</v>
          </cell>
          <cell r="U1144">
            <v>0</v>
          </cell>
          <cell r="V1144">
            <v>0</v>
          </cell>
          <cell r="W1144">
            <v>0</v>
          </cell>
          <cell r="X1144">
            <v>0</v>
          </cell>
          <cell r="Y1144">
            <v>0</v>
          </cell>
          <cell r="Z1144">
            <v>0</v>
          </cell>
          <cell r="AA1144">
            <v>0</v>
          </cell>
          <cell r="AB1144">
            <v>0</v>
          </cell>
          <cell r="AC1144">
            <v>0</v>
          </cell>
          <cell r="AD1144">
            <v>0</v>
          </cell>
          <cell r="AE1144">
            <v>0</v>
          </cell>
        </row>
        <row r="1145">
          <cell r="E1145" t="str">
            <v>VT Industrial Feedstocks, Still Gas</v>
          </cell>
          <cell r="F1145">
            <v>0</v>
          </cell>
          <cell r="G1145">
            <v>0</v>
          </cell>
          <cell r="H1145">
            <v>0</v>
          </cell>
          <cell r="I1145">
            <v>0</v>
          </cell>
          <cell r="J1145">
            <v>0</v>
          </cell>
          <cell r="K1145">
            <v>0</v>
          </cell>
          <cell r="L1145">
            <v>0</v>
          </cell>
          <cell r="M1145">
            <v>0</v>
          </cell>
          <cell r="N1145">
            <v>0</v>
          </cell>
          <cell r="O1145">
            <v>0</v>
          </cell>
          <cell r="P1145">
            <v>0</v>
          </cell>
          <cell r="Q1145">
            <v>0</v>
          </cell>
          <cell r="R1145">
            <v>0</v>
          </cell>
          <cell r="S1145">
            <v>0</v>
          </cell>
          <cell r="T1145">
            <v>0</v>
          </cell>
          <cell r="U1145">
            <v>0</v>
          </cell>
          <cell r="V1145">
            <v>0</v>
          </cell>
          <cell r="W1145">
            <v>0</v>
          </cell>
          <cell r="X1145">
            <v>0</v>
          </cell>
          <cell r="Y1145">
            <v>0</v>
          </cell>
          <cell r="Z1145">
            <v>0</v>
          </cell>
          <cell r="AA1145">
            <v>0</v>
          </cell>
          <cell r="AB1145">
            <v>0</v>
          </cell>
          <cell r="AC1145">
            <v>0</v>
          </cell>
          <cell r="AD1145">
            <v>0</v>
          </cell>
          <cell r="AE1145">
            <v>0</v>
          </cell>
        </row>
        <row r="1146">
          <cell r="E1146" t="str">
            <v>WA Industrial Feedstocks, Still Gas</v>
          </cell>
          <cell r="F1146">
            <v>0</v>
          </cell>
          <cell r="G1146">
            <v>0</v>
          </cell>
          <cell r="H1146">
            <v>0</v>
          </cell>
          <cell r="I1146">
            <v>0</v>
          </cell>
          <cell r="J1146">
            <v>0</v>
          </cell>
          <cell r="K1146">
            <v>0</v>
          </cell>
          <cell r="L1146">
            <v>0</v>
          </cell>
          <cell r="M1146">
            <v>0</v>
          </cell>
          <cell r="N1146">
            <v>0</v>
          </cell>
          <cell r="O1146">
            <v>0</v>
          </cell>
          <cell r="P1146">
            <v>0</v>
          </cell>
          <cell r="Q1146">
            <v>0</v>
          </cell>
          <cell r="R1146">
            <v>0</v>
          </cell>
          <cell r="S1146">
            <v>0</v>
          </cell>
          <cell r="T1146">
            <v>0</v>
          </cell>
          <cell r="U1146">
            <v>0</v>
          </cell>
          <cell r="V1146">
            <v>0</v>
          </cell>
          <cell r="W1146">
            <v>0</v>
          </cell>
          <cell r="X1146">
            <v>0</v>
          </cell>
          <cell r="Y1146">
            <v>0</v>
          </cell>
          <cell r="Z1146">
            <v>0</v>
          </cell>
          <cell r="AA1146">
            <v>0</v>
          </cell>
          <cell r="AB1146">
            <v>0</v>
          </cell>
          <cell r="AC1146">
            <v>0</v>
          </cell>
          <cell r="AD1146">
            <v>0</v>
          </cell>
          <cell r="AE1146">
            <v>0</v>
          </cell>
        </row>
        <row r="1147">
          <cell r="E1147" t="str">
            <v>WI Industrial Feedstocks, Still Gas</v>
          </cell>
          <cell r="F1147">
            <v>0</v>
          </cell>
          <cell r="G1147">
            <v>0</v>
          </cell>
          <cell r="H1147">
            <v>0</v>
          </cell>
          <cell r="I1147">
            <v>0</v>
          </cell>
          <cell r="J1147">
            <v>0</v>
          </cell>
          <cell r="K1147">
            <v>0</v>
          </cell>
          <cell r="L1147">
            <v>0</v>
          </cell>
          <cell r="M1147">
            <v>0</v>
          </cell>
          <cell r="N1147">
            <v>0</v>
          </cell>
          <cell r="O1147">
            <v>0</v>
          </cell>
          <cell r="P1147">
            <v>0</v>
          </cell>
          <cell r="Q1147">
            <v>0</v>
          </cell>
          <cell r="R1147">
            <v>0</v>
          </cell>
          <cell r="S1147">
            <v>0</v>
          </cell>
          <cell r="T1147">
            <v>0</v>
          </cell>
          <cell r="U1147">
            <v>0</v>
          </cell>
          <cell r="V1147">
            <v>0</v>
          </cell>
          <cell r="W1147">
            <v>0</v>
          </cell>
          <cell r="X1147">
            <v>0</v>
          </cell>
          <cell r="Y1147">
            <v>0</v>
          </cell>
          <cell r="Z1147">
            <v>0</v>
          </cell>
          <cell r="AA1147">
            <v>0</v>
          </cell>
          <cell r="AB1147">
            <v>0</v>
          </cell>
          <cell r="AC1147">
            <v>0</v>
          </cell>
          <cell r="AD1147">
            <v>0</v>
          </cell>
          <cell r="AE1147">
            <v>0</v>
          </cell>
        </row>
        <row r="1148">
          <cell r="E1148" t="str">
            <v>WV Industrial Feedstocks, Still Gas</v>
          </cell>
          <cell r="F1148">
            <v>0</v>
          </cell>
          <cell r="G1148">
            <v>0</v>
          </cell>
          <cell r="H1148">
            <v>0</v>
          </cell>
          <cell r="I1148">
            <v>0</v>
          </cell>
          <cell r="J1148">
            <v>0</v>
          </cell>
          <cell r="K1148">
            <v>0</v>
          </cell>
          <cell r="L1148">
            <v>0</v>
          </cell>
          <cell r="M1148">
            <v>0</v>
          </cell>
          <cell r="N1148">
            <v>0</v>
          </cell>
          <cell r="O1148">
            <v>0</v>
          </cell>
          <cell r="P1148">
            <v>0</v>
          </cell>
          <cell r="Q1148">
            <v>0</v>
          </cell>
          <cell r="R1148">
            <v>0</v>
          </cell>
          <cell r="S1148">
            <v>0</v>
          </cell>
          <cell r="T1148">
            <v>0</v>
          </cell>
          <cell r="U1148">
            <v>0</v>
          </cell>
          <cell r="V1148">
            <v>0</v>
          </cell>
          <cell r="W1148">
            <v>0</v>
          </cell>
          <cell r="X1148">
            <v>0</v>
          </cell>
          <cell r="Y1148">
            <v>0</v>
          </cell>
          <cell r="Z1148">
            <v>0</v>
          </cell>
          <cell r="AA1148">
            <v>0</v>
          </cell>
          <cell r="AB1148">
            <v>0</v>
          </cell>
          <cell r="AC1148">
            <v>0</v>
          </cell>
          <cell r="AD1148">
            <v>0</v>
          </cell>
          <cell r="AE1148">
            <v>0</v>
          </cell>
        </row>
        <row r="1149">
          <cell r="E1149" t="str">
            <v>WY Industrial Feedstocks, Still Gas</v>
          </cell>
          <cell r="F1149">
            <v>0</v>
          </cell>
          <cell r="G1149">
            <v>0</v>
          </cell>
          <cell r="H1149">
            <v>0</v>
          </cell>
          <cell r="I1149">
            <v>0</v>
          </cell>
          <cell r="J1149">
            <v>0</v>
          </cell>
          <cell r="K1149">
            <v>0</v>
          </cell>
          <cell r="L1149">
            <v>0</v>
          </cell>
          <cell r="M1149">
            <v>0</v>
          </cell>
          <cell r="N1149">
            <v>0</v>
          </cell>
          <cell r="O1149">
            <v>0</v>
          </cell>
          <cell r="P1149">
            <v>0</v>
          </cell>
          <cell r="Q1149">
            <v>0</v>
          </cell>
          <cell r="R1149">
            <v>0</v>
          </cell>
          <cell r="S1149">
            <v>0</v>
          </cell>
          <cell r="T1149">
            <v>0</v>
          </cell>
          <cell r="U1149">
            <v>0</v>
          </cell>
          <cell r="V1149">
            <v>0</v>
          </cell>
          <cell r="W1149">
            <v>0</v>
          </cell>
          <cell r="X1149">
            <v>0</v>
          </cell>
          <cell r="Y1149">
            <v>0</v>
          </cell>
          <cell r="Z1149">
            <v>0</v>
          </cell>
          <cell r="AA1149">
            <v>0</v>
          </cell>
          <cell r="AB1149">
            <v>0</v>
          </cell>
          <cell r="AC1149">
            <v>0</v>
          </cell>
          <cell r="AD1149">
            <v>0</v>
          </cell>
          <cell r="AE1149">
            <v>0</v>
          </cell>
        </row>
        <row r="1150">
          <cell r="E1150" t="str">
            <v>AK Transportation Jet Fuel, Kerosene</v>
          </cell>
          <cell r="F1150">
            <v>88866</v>
          </cell>
          <cell r="G1150">
            <v>80209</v>
          </cell>
          <cell r="H1150">
            <v>73695</v>
          </cell>
          <cell r="I1150">
            <v>82161</v>
          </cell>
          <cell r="J1150">
            <v>90940</v>
          </cell>
          <cell r="K1150">
            <v>95633</v>
          </cell>
          <cell r="L1150">
            <v>105652</v>
          </cell>
          <cell r="M1150">
            <v>119634</v>
          </cell>
          <cell r="N1150">
            <v>126011</v>
          </cell>
          <cell r="O1150">
            <v>138198</v>
          </cell>
          <cell r="P1150">
            <v>146800</v>
          </cell>
          <cell r="Q1150">
            <v>138216</v>
          </cell>
          <cell r="R1150">
            <v>156591</v>
          </cell>
          <cell r="S1150">
            <v>156052</v>
          </cell>
          <cell r="T1150">
            <v>175415</v>
          </cell>
          <cell r="U1150">
            <v>181100</v>
          </cell>
          <cell r="V1150">
            <v>180003</v>
          </cell>
          <cell r="W1150">
            <v>164732</v>
          </cell>
          <cell r="X1150">
            <v>135044</v>
          </cell>
          <cell r="Y1150">
            <v>106292</v>
          </cell>
          <cell r="Z1150">
            <v>128857</v>
          </cell>
          <cell r="AA1150">
            <v>118226</v>
          </cell>
          <cell r="AB1150">
            <v>113205</v>
          </cell>
          <cell r="AC1150">
            <v>107338</v>
          </cell>
          <cell r="AD1150">
            <v>96006</v>
          </cell>
          <cell r="AE1150">
            <v>102899</v>
          </cell>
        </row>
        <row r="1151">
          <cell r="E1151" t="str">
            <v>AL Transportation Jet Fuel, Kerosene</v>
          </cell>
          <cell r="F1151">
            <v>6874</v>
          </cell>
          <cell r="G1151">
            <v>6559</v>
          </cell>
          <cell r="H1151">
            <v>7315</v>
          </cell>
          <cell r="I1151">
            <v>7369</v>
          </cell>
          <cell r="J1151">
            <v>18263</v>
          </cell>
          <cell r="K1151">
            <v>21320</v>
          </cell>
          <cell r="L1151">
            <v>19766</v>
          </cell>
          <cell r="M1151">
            <v>12334</v>
          </cell>
          <cell r="N1151">
            <v>19985</v>
          </cell>
          <cell r="O1151">
            <v>11129</v>
          </cell>
          <cell r="P1151">
            <v>13312</v>
          </cell>
          <cell r="Q1151">
            <v>13283</v>
          </cell>
          <cell r="R1151">
            <v>12797</v>
          </cell>
          <cell r="S1151">
            <v>14564</v>
          </cell>
          <cell r="T1151">
            <v>14481</v>
          </cell>
          <cell r="U1151">
            <v>13982</v>
          </cell>
          <cell r="V1151">
            <v>13113</v>
          </cell>
          <cell r="W1151">
            <v>13162</v>
          </cell>
          <cell r="X1151">
            <v>12299</v>
          </cell>
          <cell r="Y1151">
            <v>9887</v>
          </cell>
          <cell r="Z1151">
            <v>11948</v>
          </cell>
          <cell r="AA1151">
            <v>13350</v>
          </cell>
          <cell r="AB1151">
            <v>12436</v>
          </cell>
          <cell r="AC1151">
            <v>13223</v>
          </cell>
          <cell r="AD1151">
            <v>14212</v>
          </cell>
          <cell r="AE1151">
            <v>17838</v>
          </cell>
        </row>
        <row r="1152">
          <cell r="E1152" t="str">
            <v>AR Transportation Jet Fuel, Kerosene</v>
          </cell>
          <cell r="F1152">
            <v>3240</v>
          </cell>
          <cell r="G1152">
            <v>2534</v>
          </cell>
          <cell r="H1152">
            <v>2360</v>
          </cell>
          <cell r="I1152">
            <v>2304</v>
          </cell>
          <cell r="J1152">
            <v>5757</v>
          </cell>
          <cell r="K1152">
            <v>6387</v>
          </cell>
          <cell r="L1152">
            <v>8630</v>
          </cell>
          <cell r="M1152">
            <v>8707</v>
          </cell>
          <cell r="N1152">
            <v>8665</v>
          </cell>
          <cell r="O1152">
            <v>25941</v>
          </cell>
          <cell r="P1152">
            <v>27600</v>
          </cell>
          <cell r="Q1152">
            <v>5876</v>
          </cell>
          <cell r="R1152">
            <v>4500</v>
          </cell>
          <cell r="S1152">
            <v>4660</v>
          </cell>
          <cell r="T1152">
            <v>4096</v>
          </cell>
          <cell r="U1152">
            <v>7094</v>
          </cell>
          <cell r="V1152">
            <v>6706</v>
          </cell>
          <cell r="W1152">
            <v>6951</v>
          </cell>
          <cell r="X1152">
            <v>6152</v>
          </cell>
          <cell r="Y1152">
            <v>4537</v>
          </cell>
          <cell r="Z1152">
            <v>5588</v>
          </cell>
          <cell r="AA1152">
            <v>5923</v>
          </cell>
          <cell r="AB1152">
            <v>5603</v>
          </cell>
          <cell r="AC1152">
            <v>6023</v>
          </cell>
          <cell r="AD1152">
            <v>7787</v>
          </cell>
          <cell r="AE1152">
            <v>7210</v>
          </cell>
        </row>
        <row r="1153">
          <cell r="E1153" t="str">
            <v>AZ Transportation Jet Fuel, Kerosene</v>
          </cell>
          <cell r="F1153">
            <v>32054</v>
          </cell>
          <cell r="G1153">
            <v>37690</v>
          </cell>
          <cell r="H1153">
            <v>34658</v>
          </cell>
          <cell r="I1153">
            <v>35602</v>
          </cell>
          <cell r="J1153">
            <v>41423</v>
          </cell>
          <cell r="K1153">
            <v>42838</v>
          </cell>
          <cell r="L1153">
            <v>44860</v>
          </cell>
          <cell r="M1153">
            <v>45211</v>
          </cell>
          <cell r="N1153">
            <v>49197</v>
          </cell>
          <cell r="O1153">
            <v>54588</v>
          </cell>
          <cell r="P1153">
            <v>59156</v>
          </cell>
          <cell r="Q1153">
            <v>56211</v>
          </cell>
          <cell r="R1153">
            <v>58649</v>
          </cell>
          <cell r="S1153">
            <v>60388</v>
          </cell>
          <cell r="T1153">
            <v>46810</v>
          </cell>
          <cell r="U1153">
            <v>45463</v>
          </cell>
          <cell r="V1153">
            <v>43776</v>
          </cell>
          <cell r="W1153">
            <v>37490</v>
          </cell>
          <cell r="X1153">
            <v>38348</v>
          </cell>
          <cell r="Y1153">
            <v>26569</v>
          </cell>
          <cell r="Z1153">
            <v>20903</v>
          </cell>
          <cell r="AA1153">
            <v>21530</v>
          </cell>
          <cell r="AB1153">
            <v>21615</v>
          </cell>
          <cell r="AC1153">
            <v>20964</v>
          </cell>
          <cell r="AD1153">
            <v>21498</v>
          </cell>
          <cell r="AE1153">
            <v>21835</v>
          </cell>
        </row>
        <row r="1154">
          <cell r="E1154" t="str">
            <v>CA Transportation Jet Fuel, Kerosene</v>
          </cell>
          <cell r="F1154">
            <v>475899</v>
          </cell>
          <cell r="G1154">
            <v>464662</v>
          </cell>
          <cell r="H1154">
            <v>456033</v>
          </cell>
          <cell r="I1154">
            <v>482909</v>
          </cell>
          <cell r="J1154">
            <v>559814</v>
          </cell>
          <cell r="K1154">
            <v>539922</v>
          </cell>
          <cell r="L1154">
            <v>588261</v>
          </cell>
          <cell r="M1154">
            <v>585026</v>
          </cell>
          <cell r="N1154">
            <v>598083</v>
          </cell>
          <cell r="O1154">
            <v>559477</v>
          </cell>
          <cell r="P1154">
            <v>584018</v>
          </cell>
          <cell r="Q1154">
            <v>551216</v>
          </cell>
          <cell r="R1154">
            <v>582624</v>
          </cell>
          <cell r="S1154">
            <v>565418</v>
          </cell>
          <cell r="T1154">
            <v>597665</v>
          </cell>
          <cell r="U1154">
            <v>593148</v>
          </cell>
          <cell r="V1154">
            <v>603307</v>
          </cell>
          <cell r="W1154">
            <v>628200</v>
          </cell>
          <cell r="X1154">
            <v>571739</v>
          </cell>
          <cell r="Y1154">
            <v>555575</v>
          </cell>
          <cell r="Z1154">
            <v>544252</v>
          </cell>
          <cell r="AA1154">
            <v>549718</v>
          </cell>
          <cell r="AB1154">
            <v>535670</v>
          </cell>
          <cell r="AC1154">
            <v>563067</v>
          </cell>
          <cell r="AD1154">
            <v>595279</v>
          </cell>
          <cell r="AE1154">
            <v>637636</v>
          </cell>
        </row>
        <row r="1155">
          <cell r="E1155" t="str">
            <v>CO Transportation Jet Fuel, Kerosene</v>
          </cell>
          <cell r="F1155">
            <v>33053</v>
          </cell>
          <cell r="G1155">
            <v>36155</v>
          </cell>
          <cell r="H1155">
            <v>39792</v>
          </cell>
          <cell r="I1155">
            <v>48985</v>
          </cell>
          <cell r="J1155">
            <v>43289</v>
          </cell>
          <cell r="K1155">
            <v>40083</v>
          </cell>
          <cell r="L1155">
            <v>43703</v>
          </cell>
          <cell r="M1155">
            <v>40661</v>
          </cell>
          <cell r="N1155">
            <v>38547</v>
          </cell>
          <cell r="O1155">
            <v>44227</v>
          </cell>
          <cell r="P1155">
            <v>42993</v>
          </cell>
          <cell r="Q1155">
            <v>43763</v>
          </cell>
          <cell r="R1155">
            <v>40433</v>
          </cell>
          <cell r="S1155">
            <v>32045</v>
          </cell>
          <cell r="T1155">
            <v>70045</v>
          </cell>
          <cell r="U1155">
            <v>69852</v>
          </cell>
          <cell r="V1155">
            <v>73637</v>
          </cell>
          <cell r="W1155">
            <v>76713</v>
          </cell>
          <cell r="X1155">
            <v>74632</v>
          </cell>
          <cell r="Y1155">
            <v>61474</v>
          </cell>
          <cell r="Z1155">
            <v>63841</v>
          </cell>
          <cell r="AA1155">
            <v>58276</v>
          </cell>
          <cell r="AB1155">
            <v>60107</v>
          </cell>
          <cell r="AC1155">
            <v>53545</v>
          </cell>
          <cell r="AD1155">
            <v>52644</v>
          </cell>
          <cell r="AE1155">
            <v>52508</v>
          </cell>
        </row>
        <row r="1156">
          <cell r="E1156" t="str">
            <v>CT Transportation Jet Fuel, Kerosene</v>
          </cell>
          <cell r="F1156">
            <v>12753</v>
          </cell>
          <cell r="G1156">
            <v>11827</v>
          </cell>
          <cell r="H1156">
            <v>12374</v>
          </cell>
          <cell r="I1156">
            <v>12677</v>
          </cell>
          <cell r="J1156">
            <v>13740</v>
          </cell>
          <cell r="K1156">
            <v>14065</v>
          </cell>
          <cell r="L1156">
            <v>15404</v>
          </cell>
          <cell r="M1156">
            <v>13445</v>
          </cell>
          <cell r="N1156">
            <v>12556</v>
          </cell>
          <cell r="O1156">
            <v>13926</v>
          </cell>
          <cell r="P1156">
            <v>14739</v>
          </cell>
          <cell r="Q1156">
            <v>13356</v>
          </cell>
          <cell r="R1156">
            <v>12482</v>
          </cell>
          <cell r="S1156">
            <v>11954</v>
          </cell>
          <cell r="T1156">
            <v>13505</v>
          </cell>
          <cell r="U1156">
            <v>13955</v>
          </cell>
          <cell r="V1156">
            <v>12752</v>
          </cell>
          <cell r="W1156">
            <v>11656</v>
          </cell>
          <cell r="X1156">
            <v>10818</v>
          </cell>
          <cell r="Y1156">
            <v>7981</v>
          </cell>
          <cell r="Z1156">
            <v>8469</v>
          </cell>
          <cell r="AA1156">
            <v>8818</v>
          </cell>
          <cell r="AB1156">
            <v>9634</v>
          </cell>
          <cell r="AC1156">
            <v>10776</v>
          </cell>
          <cell r="AD1156">
            <v>10625</v>
          </cell>
          <cell r="AE1156">
            <v>8701</v>
          </cell>
        </row>
        <row r="1157">
          <cell r="E1157" t="str">
            <v>DC Transportation Jet Fuel, Kerosene</v>
          </cell>
          <cell r="F1157">
            <v>30</v>
          </cell>
          <cell r="G1157">
            <v>0</v>
          </cell>
          <cell r="H1157">
            <v>0</v>
          </cell>
          <cell r="I1157">
            <v>575</v>
          </cell>
          <cell r="J1157">
            <v>0</v>
          </cell>
          <cell r="K1157">
            <v>0</v>
          </cell>
          <cell r="L1157">
            <v>0</v>
          </cell>
          <cell r="M1157">
            <v>0</v>
          </cell>
          <cell r="N1157">
            <v>0</v>
          </cell>
          <cell r="O1157">
            <v>0</v>
          </cell>
          <cell r="P1157">
            <v>0</v>
          </cell>
          <cell r="Q1157">
            <v>0</v>
          </cell>
          <cell r="R1157">
            <v>0</v>
          </cell>
          <cell r="S1157">
            <v>0</v>
          </cell>
          <cell r="T1157">
            <v>0</v>
          </cell>
          <cell r="U1157">
            <v>0</v>
          </cell>
          <cell r="V1157">
            <v>0</v>
          </cell>
          <cell r="W1157">
            <v>0</v>
          </cell>
          <cell r="X1157">
            <v>0</v>
          </cell>
          <cell r="Y1157">
            <v>0</v>
          </cell>
          <cell r="Z1157">
            <v>0</v>
          </cell>
          <cell r="AA1157">
            <v>0</v>
          </cell>
          <cell r="AB1157">
            <v>0</v>
          </cell>
          <cell r="AC1157">
            <v>0</v>
          </cell>
          <cell r="AD1157">
            <v>0</v>
          </cell>
          <cell r="AE1157">
            <v>0</v>
          </cell>
        </row>
        <row r="1158">
          <cell r="E1158" t="str">
            <v>DE Transportation Jet Fuel, Kerosene</v>
          </cell>
          <cell r="F1158">
            <v>491</v>
          </cell>
          <cell r="G1158">
            <v>516</v>
          </cell>
          <cell r="H1158">
            <v>473</v>
          </cell>
          <cell r="I1158">
            <v>471</v>
          </cell>
          <cell r="J1158">
            <v>348</v>
          </cell>
          <cell r="K1158">
            <v>429</v>
          </cell>
          <cell r="L1158">
            <v>352</v>
          </cell>
          <cell r="M1158">
            <v>415</v>
          </cell>
          <cell r="N1158">
            <v>491</v>
          </cell>
          <cell r="O1158">
            <v>598</v>
          </cell>
          <cell r="P1158">
            <v>592</v>
          </cell>
          <cell r="Q1158">
            <v>734</v>
          </cell>
          <cell r="R1158">
            <v>704</v>
          </cell>
          <cell r="S1158">
            <v>808</v>
          </cell>
          <cell r="T1158">
            <v>944</v>
          </cell>
          <cell r="U1158">
            <v>949</v>
          </cell>
          <cell r="V1158">
            <v>819</v>
          </cell>
          <cell r="W1158">
            <v>640</v>
          </cell>
          <cell r="X1158">
            <v>665</v>
          </cell>
          <cell r="Y1158">
            <v>452</v>
          </cell>
          <cell r="Z1158">
            <v>542</v>
          </cell>
          <cell r="AA1158">
            <v>549</v>
          </cell>
          <cell r="AB1158">
            <v>750</v>
          </cell>
          <cell r="AC1158">
            <v>724</v>
          </cell>
          <cell r="AD1158">
            <v>627</v>
          </cell>
          <cell r="AE1158">
            <v>697</v>
          </cell>
        </row>
        <row r="1159">
          <cell r="E1159" t="str">
            <v>FL Transportation Jet Fuel, Kerosene</v>
          </cell>
          <cell r="F1159">
            <v>151467</v>
          </cell>
          <cell r="G1159">
            <v>119898</v>
          </cell>
          <cell r="H1159">
            <v>119870</v>
          </cell>
          <cell r="I1159">
            <v>137576</v>
          </cell>
          <cell r="J1159">
            <v>158081</v>
          </cell>
          <cell r="K1159">
            <v>158535</v>
          </cell>
          <cell r="L1159">
            <v>166248</v>
          </cell>
          <cell r="M1159">
            <v>172996</v>
          </cell>
          <cell r="N1159">
            <v>161671</v>
          </cell>
          <cell r="O1159">
            <v>164300</v>
          </cell>
          <cell r="P1159">
            <v>199207</v>
          </cell>
          <cell r="Q1159">
            <v>173830</v>
          </cell>
          <cell r="R1159">
            <v>153289</v>
          </cell>
          <cell r="S1159">
            <v>145454</v>
          </cell>
          <cell r="T1159">
            <v>165825</v>
          </cell>
          <cell r="U1159">
            <v>158140</v>
          </cell>
          <cell r="V1159">
            <v>156669</v>
          </cell>
          <cell r="W1159">
            <v>176686</v>
          </cell>
          <cell r="X1159">
            <v>218979</v>
          </cell>
          <cell r="Y1159">
            <v>178473</v>
          </cell>
          <cell r="Z1159">
            <v>199449</v>
          </cell>
          <cell r="AA1159">
            <v>202545</v>
          </cell>
          <cell r="AB1159">
            <v>188058</v>
          </cell>
          <cell r="AC1159">
            <v>180214</v>
          </cell>
          <cell r="AD1159">
            <v>186016</v>
          </cell>
          <cell r="AE1159">
            <v>198636</v>
          </cell>
        </row>
        <row r="1160">
          <cell r="E1160" t="str">
            <v>GA Transportation Jet Fuel, Kerosene</v>
          </cell>
          <cell r="F1160">
            <v>97776</v>
          </cell>
          <cell r="G1160">
            <v>74896</v>
          </cell>
          <cell r="H1160">
            <v>61931</v>
          </cell>
          <cell r="I1160">
            <v>79034</v>
          </cell>
          <cell r="J1160">
            <v>93558</v>
          </cell>
          <cell r="K1160">
            <v>104405</v>
          </cell>
          <cell r="L1160">
            <v>97992</v>
          </cell>
          <cell r="M1160">
            <v>86386</v>
          </cell>
          <cell r="N1160">
            <v>85888</v>
          </cell>
          <cell r="O1160">
            <v>86840</v>
          </cell>
          <cell r="P1160">
            <v>73968</v>
          </cell>
          <cell r="Q1160">
            <v>56150</v>
          </cell>
          <cell r="R1160">
            <v>42128</v>
          </cell>
          <cell r="S1160">
            <v>49837</v>
          </cell>
          <cell r="T1160">
            <v>52033</v>
          </cell>
          <cell r="U1160">
            <v>54295</v>
          </cell>
          <cell r="V1160">
            <v>37148</v>
          </cell>
          <cell r="W1160">
            <v>38138</v>
          </cell>
          <cell r="X1160">
            <v>35912</v>
          </cell>
          <cell r="Y1160">
            <v>102190</v>
          </cell>
          <cell r="Z1160">
            <v>104952</v>
          </cell>
          <cell r="AA1160">
            <v>99322</v>
          </cell>
          <cell r="AB1160">
            <v>63801</v>
          </cell>
          <cell r="AC1160">
            <v>22599</v>
          </cell>
          <cell r="AD1160">
            <v>21731</v>
          </cell>
          <cell r="AE1160">
            <v>23519</v>
          </cell>
        </row>
        <row r="1161">
          <cell r="E1161" t="str">
            <v>HI Transportation Jet Fuel, Kerosene</v>
          </cell>
          <cell r="F1161">
            <v>59966</v>
          </cell>
          <cell r="G1161">
            <v>53836</v>
          </cell>
          <cell r="H1161">
            <v>53807</v>
          </cell>
          <cell r="I1161">
            <v>50368</v>
          </cell>
          <cell r="J1161">
            <v>53654</v>
          </cell>
          <cell r="K1161">
            <v>56284</v>
          </cell>
          <cell r="L1161">
            <v>57172</v>
          </cell>
          <cell r="M1161">
            <v>57946</v>
          </cell>
          <cell r="N1161">
            <v>56695</v>
          </cell>
          <cell r="O1161">
            <v>53720</v>
          </cell>
          <cell r="P1161">
            <v>53511</v>
          </cell>
          <cell r="Q1161">
            <v>50437</v>
          </cell>
          <cell r="R1161">
            <v>57774</v>
          </cell>
          <cell r="S1161">
            <v>72056</v>
          </cell>
          <cell r="T1161">
            <v>75861</v>
          </cell>
          <cell r="U1161">
            <v>92831</v>
          </cell>
          <cell r="V1161">
            <v>86945</v>
          </cell>
          <cell r="W1161">
            <v>72329</v>
          </cell>
          <cell r="X1161">
            <v>60679</v>
          </cell>
          <cell r="Y1161">
            <v>52748</v>
          </cell>
          <cell r="Z1161">
            <v>55775</v>
          </cell>
          <cell r="AA1161">
            <v>62077</v>
          </cell>
          <cell r="AB1161">
            <v>64135</v>
          </cell>
          <cell r="AC1161">
            <v>64201</v>
          </cell>
          <cell r="AD1161">
            <v>73270</v>
          </cell>
          <cell r="AE1161">
            <v>76095</v>
          </cell>
        </row>
        <row r="1162">
          <cell r="E1162" t="str">
            <v>IA Transportation Jet Fuel, Kerosene</v>
          </cell>
          <cell r="F1162">
            <v>4487</v>
          </cell>
          <cell r="G1162">
            <v>4233</v>
          </cell>
          <cell r="H1162">
            <v>3926</v>
          </cell>
          <cell r="I1162">
            <v>3484</v>
          </cell>
          <cell r="J1162">
            <v>4493</v>
          </cell>
          <cell r="K1162">
            <v>5922</v>
          </cell>
          <cell r="L1162">
            <v>4640</v>
          </cell>
          <cell r="M1162">
            <v>4497</v>
          </cell>
          <cell r="N1162">
            <v>6722</v>
          </cell>
          <cell r="O1162">
            <v>5016</v>
          </cell>
          <cell r="P1162">
            <v>4373</v>
          </cell>
          <cell r="Q1162">
            <v>4404</v>
          </cell>
          <cell r="R1162">
            <v>4433</v>
          </cell>
          <cell r="S1162">
            <v>4494</v>
          </cell>
          <cell r="T1162">
            <v>5158</v>
          </cell>
          <cell r="U1162">
            <v>5614</v>
          </cell>
          <cell r="V1162">
            <v>5856</v>
          </cell>
          <cell r="W1162">
            <v>5100</v>
          </cell>
          <cell r="X1162">
            <v>4459</v>
          </cell>
          <cell r="Y1162">
            <v>2978</v>
          </cell>
          <cell r="Z1162">
            <v>2793</v>
          </cell>
          <cell r="AA1162">
            <v>3761</v>
          </cell>
          <cell r="AB1162">
            <v>6242</v>
          </cell>
          <cell r="AC1162">
            <v>6078</v>
          </cell>
          <cell r="AD1162">
            <v>5655</v>
          </cell>
          <cell r="AE1162">
            <v>5551</v>
          </cell>
        </row>
        <row r="1163">
          <cell r="E1163" t="str">
            <v>ID Transportation Jet Fuel, Kerosene</v>
          </cell>
          <cell r="F1163">
            <v>2820</v>
          </cell>
          <cell r="G1163">
            <v>2387</v>
          </cell>
          <cell r="H1163">
            <v>2409</v>
          </cell>
          <cell r="I1163">
            <v>2759</v>
          </cell>
          <cell r="J1163">
            <v>3265</v>
          </cell>
          <cell r="K1163">
            <v>3856</v>
          </cell>
          <cell r="L1163">
            <v>4250</v>
          </cell>
          <cell r="M1163">
            <v>4302</v>
          </cell>
          <cell r="N1163">
            <v>4072</v>
          </cell>
          <cell r="O1163">
            <v>4854</v>
          </cell>
          <cell r="P1163">
            <v>4989</v>
          </cell>
          <cell r="Q1163">
            <v>4103</v>
          </cell>
          <cell r="R1163">
            <v>4494</v>
          </cell>
          <cell r="S1163">
            <v>3890</v>
          </cell>
          <cell r="T1163">
            <v>4661</v>
          </cell>
          <cell r="U1163">
            <v>4641</v>
          </cell>
          <cell r="V1163">
            <v>5563</v>
          </cell>
          <cell r="W1163">
            <v>5120</v>
          </cell>
          <cell r="X1163">
            <v>4774</v>
          </cell>
          <cell r="Y1163">
            <v>3267</v>
          </cell>
          <cell r="Z1163">
            <v>3256</v>
          </cell>
          <cell r="AA1163">
            <v>3605</v>
          </cell>
          <cell r="AB1163">
            <v>4118</v>
          </cell>
          <cell r="AC1163">
            <v>4252</v>
          </cell>
          <cell r="AD1163">
            <v>4096</v>
          </cell>
          <cell r="AE1163">
            <v>4655</v>
          </cell>
        </row>
        <row r="1164">
          <cell r="E1164" t="str">
            <v>IL Transportation Jet Fuel, Kerosene</v>
          </cell>
          <cell r="F1164">
            <v>19745</v>
          </cell>
          <cell r="G1164">
            <v>33668</v>
          </cell>
          <cell r="H1164">
            <v>39422</v>
          </cell>
          <cell r="I1164">
            <v>49535</v>
          </cell>
          <cell r="J1164">
            <v>52704</v>
          </cell>
          <cell r="K1164">
            <v>58641</v>
          </cell>
          <cell r="L1164">
            <v>68447</v>
          </cell>
          <cell r="M1164">
            <v>70879</v>
          </cell>
          <cell r="N1164">
            <v>74641</v>
          </cell>
          <cell r="O1164">
            <v>103450</v>
          </cell>
          <cell r="P1164">
            <v>128702</v>
          </cell>
          <cell r="Q1164">
            <v>105827</v>
          </cell>
          <cell r="R1164">
            <v>77014</v>
          </cell>
          <cell r="S1164">
            <v>75780</v>
          </cell>
          <cell r="T1164">
            <v>122172</v>
          </cell>
          <cell r="U1164">
            <v>224108</v>
          </cell>
          <cell r="V1164">
            <v>162039</v>
          </cell>
          <cell r="W1164">
            <v>167682</v>
          </cell>
          <cell r="X1164">
            <v>158721</v>
          </cell>
          <cell r="Y1164">
            <v>141578</v>
          </cell>
          <cell r="Z1164">
            <v>144846</v>
          </cell>
          <cell r="AA1164">
            <v>144288</v>
          </cell>
          <cell r="AB1164">
            <v>139866</v>
          </cell>
          <cell r="AC1164">
            <v>137555</v>
          </cell>
          <cell r="AD1164">
            <v>138153</v>
          </cell>
          <cell r="AE1164">
            <v>150729</v>
          </cell>
        </row>
        <row r="1165">
          <cell r="E1165" t="str">
            <v>IN Transportation Jet Fuel, Kerosene</v>
          </cell>
          <cell r="F1165">
            <v>98391</v>
          </cell>
          <cell r="G1165">
            <v>93903</v>
          </cell>
          <cell r="H1165">
            <v>87314</v>
          </cell>
          <cell r="I1165">
            <v>90429</v>
          </cell>
          <cell r="J1165">
            <v>96349</v>
          </cell>
          <cell r="K1165">
            <v>98241</v>
          </cell>
          <cell r="L1165">
            <v>71280</v>
          </cell>
          <cell r="M1165">
            <v>62339</v>
          </cell>
          <cell r="N1165">
            <v>54754</v>
          </cell>
          <cell r="O1165">
            <v>63492</v>
          </cell>
          <cell r="P1165">
            <v>79413</v>
          </cell>
          <cell r="Q1165">
            <v>66694</v>
          </cell>
          <cell r="R1165">
            <v>61109</v>
          </cell>
          <cell r="S1165">
            <v>53057</v>
          </cell>
          <cell r="T1165">
            <v>48526</v>
          </cell>
          <cell r="U1165">
            <v>39408</v>
          </cell>
          <cell r="V1165">
            <v>44595</v>
          </cell>
          <cell r="W1165">
            <v>42240</v>
          </cell>
          <cell r="X1165">
            <v>35514</v>
          </cell>
          <cell r="Y1165">
            <v>42255</v>
          </cell>
          <cell r="Z1165">
            <v>43109</v>
          </cell>
          <cell r="AA1165">
            <v>51237</v>
          </cell>
          <cell r="AB1165">
            <v>48301</v>
          </cell>
          <cell r="AC1165">
            <v>46721</v>
          </cell>
          <cell r="AD1165">
            <v>46653</v>
          </cell>
          <cell r="AE1165">
            <v>46383</v>
          </cell>
        </row>
        <row r="1166">
          <cell r="E1166" t="str">
            <v>KS Transportation Jet Fuel, Kerosene</v>
          </cell>
          <cell r="F1166">
            <v>16209</v>
          </cell>
          <cell r="G1166">
            <v>11973</v>
          </cell>
          <cell r="H1166">
            <v>16161</v>
          </cell>
          <cell r="I1166">
            <v>15444</v>
          </cell>
          <cell r="J1166">
            <v>7335</v>
          </cell>
          <cell r="K1166">
            <v>13496</v>
          </cell>
          <cell r="L1166">
            <v>11343</v>
          </cell>
          <cell r="M1166">
            <v>12062</v>
          </cell>
          <cell r="N1166">
            <v>12242</v>
          </cell>
          <cell r="O1166">
            <v>19706</v>
          </cell>
          <cell r="P1166">
            <v>18339</v>
          </cell>
          <cell r="Q1166">
            <v>12807</v>
          </cell>
          <cell r="R1166">
            <v>12107</v>
          </cell>
          <cell r="S1166">
            <v>18305</v>
          </cell>
          <cell r="T1166">
            <v>17602</v>
          </cell>
          <cell r="U1166">
            <v>9965</v>
          </cell>
          <cell r="V1166">
            <v>9937</v>
          </cell>
          <cell r="W1166">
            <v>8747</v>
          </cell>
          <cell r="X1166">
            <v>9839</v>
          </cell>
          <cell r="Y1166">
            <v>13872</v>
          </cell>
          <cell r="Z1166">
            <v>17205</v>
          </cell>
          <cell r="AA1166">
            <v>16735</v>
          </cell>
          <cell r="AB1166">
            <v>15641</v>
          </cell>
          <cell r="AC1166">
            <v>10122</v>
          </cell>
          <cell r="AD1166">
            <v>9315</v>
          </cell>
          <cell r="AE1166">
            <v>9108</v>
          </cell>
        </row>
        <row r="1167">
          <cell r="E1167" t="str">
            <v>KY Transportation Jet Fuel, Kerosene</v>
          </cell>
          <cell r="F1167">
            <v>31110</v>
          </cell>
          <cell r="G1167">
            <v>35006</v>
          </cell>
          <cell r="H1167">
            <v>37624</v>
          </cell>
          <cell r="I1167">
            <v>30980</v>
          </cell>
          <cell r="J1167">
            <v>34812</v>
          </cell>
          <cell r="K1167">
            <v>35358</v>
          </cell>
          <cell r="L1167">
            <v>31585</v>
          </cell>
          <cell r="M1167">
            <v>25797</v>
          </cell>
          <cell r="N1167">
            <v>30343</v>
          </cell>
          <cell r="O1167">
            <v>39477</v>
          </cell>
          <cell r="P1167">
            <v>37711</v>
          </cell>
          <cell r="Q1167">
            <v>34027</v>
          </cell>
          <cell r="R1167">
            <v>36021</v>
          </cell>
          <cell r="S1167">
            <v>45619</v>
          </cell>
          <cell r="T1167">
            <v>51268</v>
          </cell>
          <cell r="U1167">
            <v>46969</v>
          </cell>
          <cell r="V1167">
            <v>40283</v>
          </cell>
          <cell r="W1167">
            <v>45239</v>
          </cell>
          <cell r="X1167">
            <v>42101</v>
          </cell>
          <cell r="Y1167">
            <v>55814</v>
          </cell>
          <cell r="Z1167">
            <v>58591</v>
          </cell>
          <cell r="AA1167">
            <v>56333</v>
          </cell>
          <cell r="AB1167">
            <v>51032</v>
          </cell>
          <cell r="AC1167">
            <v>48539</v>
          </cell>
          <cell r="AD1167">
            <v>53116</v>
          </cell>
          <cell r="AE1167">
            <v>61398</v>
          </cell>
        </row>
        <row r="1168">
          <cell r="E1168" t="str">
            <v>LA Transportation Jet Fuel, Kerosene</v>
          </cell>
          <cell r="F1168">
            <v>135031</v>
          </cell>
          <cell r="G1168">
            <v>171942</v>
          </cell>
          <cell r="H1168">
            <v>143145</v>
          </cell>
          <cell r="I1168">
            <v>134488</v>
          </cell>
          <cell r="J1168">
            <v>179935</v>
          </cell>
          <cell r="K1168">
            <v>162796</v>
          </cell>
          <cell r="L1168">
            <v>164382</v>
          </cell>
          <cell r="M1168">
            <v>172694</v>
          </cell>
          <cell r="N1168">
            <v>162556</v>
          </cell>
          <cell r="O1168">
            <v>192873</v>
          </cell>
          <cell r="P1168">
            <v>200710</v>
          </cell>
          <cell r="Q1168">
            <v>195386</v>
          </cell>
          <cell r="R1168">
            <v>213636</v>
          </cell>
          <cell r="S1168">
            <v>216160</v>
          </cell>
          <cell r="T1168">
            <v>203211</v>
          </cell>
          <cell r="U1168">
            <v>160208</v>
          </cell>
          <cell r="V1168">
            <v>131906</v>
          </cell>
          <cell r="W1168">
            <v>127099</v>
          </cell>
          <cell r="X1168">
            <v>110420</v>
          </cell>
          <cell r="Y1168">
            <v>91136</v>
          </cell>
          <cell r="Z1168">
            <v>120724</v>
          </cell>
          <cell r="AA1168">
            <v>107612</v>
          </cell>
          <cell r="AB1168">
            <v>108181</v>
          </cell>
          <cell r="AC1168">
            <v>123635</v>
          </cell>
          <cell r="AD1168">
            <v>132941</v>
          </cell>
          <cell r="AE1168">
            <v>177990</v>
          </cell>
        </row>
        <row r="1169">
          <cell r="E1169" t="str">
            <v>MA Transportation Jet Fuel, Kerosene</v>
          </cell>
          <cell r="F1169">
            <v>53084</v>
          </cell>
          <cell r="G1169">
            <v>45376</v>
          </cell>
          <cell r="H1169">
            <v>41925</v>
          </cell>
          <cell r="I1169">
            <v>41547</v>
          </cell>
          <cell r="J1169">
            <v>41458</v>
          </cell>
          <cell r="K1169">
            <v>37557</v>
          </cell>
          <cell r="L1169">
            <v>38944</v>
          </cell>
          <cell r="M1169">
            <v>41385</v>
          </cell>
          <cell r="N1169">
            <v>43862</v>
          </cell>
          <cell r="O1169">
            <v>45819</v>
          </cell>
          <cell r="P1169">
            <v>46516</v>
          </cell>
          <cell r="Q1169">
            <v>39710</v>
          </cell>
          <cell r="R1169">
            <v>31801</v>
          </cell>
          <cell r="S1169">
            <v>36264</v>
          </cell>
          <cell r="T1169">
            <v>46691</v>
          </cell>
          <cell r="U1169">
            <v>51171</v>
          </cell>
          <cell r="V1169">
            <v>47552</v>
          </cell>
          <cell r="W1169">
            <v>46694</v>
          </cell>
          <cell r="X1169">
            <v>62711</v>
          </cell>
          <cell r="Y1169">
            <v>35182</v>
          </cell>
          <cell r="Z1169">
            <v>36419</v>
          </cell>
          <cell r="AA1169">
            <v>39734</v>
          </cell>
          <cell r="AB1169">
            <v>37792</v>
          </cell>
          <cell r="AC1169">
            <v>35749</v>
          </cell>
          <cell r="AD1169">
            <v>33726</v>
          </cell>
          <cell r="AE1169">
            <v>36519</v>
          </cell>
        </row>
        <row r="1170">
          <cell r="E1170" t="str">
            <v>MD Transportation Jet Fuel, Kerosene</v>
          </cell>
          <cell r="F1170">
            <v>14706</v>
          </cell>
          <cell r="G1170">
            <v>13427</v>
          </cell>
          <cell r="H1170">
            <v>12857</v>
          </cell>
          <cell r="I1170">
            <v>13259</v>
          </cell>
          <cell r="J1170">
            <v>17254</v>
          </cell>
          <cell r="K1170">
            <v>19423</v>
          </cell>
          <cell r="L1170">
            <v>22090</v>
          </cell>
          <cell r="M1170">
            <v>23231</v>
          </cell>
          <cell r="N1170">
            <v>22247</v>
          </cell>
          <cell r="O1170">
            <v>22326</v>
          </cell>
          <cell r="P1170">
            <v>23292</v>
          </cell>
          <cell r="Q1170">
            <v>16606</v>
          </cell>
          <cell r="R1170">
            <v>9739</v>
          </cell>
          <cell r="S1170">
            <v>13285</v>
          </cell>
          <cell r="T1170">
            <v>17801</v>
          </cell>
          <cell r="U1170">
            <v>24734</v>
          </cell>
          <cell r="V1170">
            <v>23497</v>
          </cell>
          <cell r="W1170">
            <v>19970</v>
          </cell>
          <cell r="X1170">
            <v>21749</v>
          </cell>
          <cell r="Y1170">
            <v>18957</v>
          </cell>
          <cell r="Z1170">
            <v>16725</v>
          </cell>
          <cell r="AA1170">
            <v>15339</v>
          </cell>
          <cell r="AB1170">
            <v>11905</v>
          </cell>
          <cell r="AC1170">
            <v>11121</v>
          </cell>
          <cell r="AD1170">
            <v>6567</v>
          </cell>
          <cell r="AE1170">
            <v>7964</v>
          </cell>
        </row>
        <row r="1171">
          <cell r="E1171" t="str">
            <v>ME Transportation Jet Fuel, Kerosene</v>
          </cell>
          <cell r="F1171">
            <v>8611</v>
          </cell>
          <cell r="G1171">
            <v>8018</v>
          </cell>
          <cell r="H1171">
            <v>6265</v>
          </cell>
          <cell r="I1171">
            <v>5415</v>
          </cell>
          <cell r="J1171">
            <v>5195</v>
          </cell>
          <cell r="K1171">
            <v>4627</v>
          </cell>
          <cell r="L1171">
            <v>5013</v>
          </cell>
          <cell r="M1171">
            <v>5394</v>
          </cell>
          <cell r="N1171">
            <v>5274</v>
          </cell>
          <cell r="O1171">
            <v>4899</v>
          </cell>
          <cell r="P1171">
            <v>5148</v>
          </cell>
          <cell r="Q1171">
            <v>4038</v>
          </cell>
          <cell r="R1171">
            <v>3806</v>
          </cell>
          <cell r="S1171">
            <v>5228</v>
          </cell>
          <cell r="T1171">
            <v>6169</v>
          </cell>
          <cell r="U1171">
            <v>8081</v>
          </cell>
          <cell r="V1171">
            <v>10149</v>
          </cell>
          <cell r="W1171">
            <v>10008</v>
          </cell>
          <cell r="X1171">
            <v>7946</v>
          </cell>
          <cell r="Y1171">
            <v>6976</v>
          </cell>
          <cell r="Z1171">
            <v>8719</v>
          </cell>
          <cell r="AA1171">
            <v>7325</v>
          </cell>
          <cell r="AB1171">
            <v>6663</v>
          </cell>
          <cell r="AC1171">
            <v>6313</v>
          </cell>
          <cell r="AD1171">
            <v>5839</v>
          </cell>
          <cell r="AE1171">
            <v>5372</v>
          </cell>
        </row>
        <row r="1172">
          <cell r="E1172" t="str">
            <v>MI Transportation Jet Fuel, Kerosene</v>
          </cell>
          <cell r="F1172">
            <v>48932</v>
          </cell>
          <cell r="G1172">
            <v>47667</v>
          </cell>
          <cell r="H1172">
            <v>50047</v>
          </cell>
          <cell r="I1172">
            <v>53356</v>
          </cell>
          <cell r="J1172">
            <v>55815</v>
          </cell>
          <cell r="K1172">
            <v>49909</v>
          </cell>
          <cell r="L1172">
            <v>51260</v>
          </cell>
          <cell r="M1172">
            <v>53786</v>
          </cell>
          <cell r="N1172">
            <v>51218</v>
          </cell>
          <cell r="O1172">
            <v>51688</v>
          </cell>
          <cell r="P1172">
            <v>40904</v>
          </cell>
          <cell r="Q1172">
            <v>35263</v>
          </cell>
          <cell r="R1172">
            <v>34112</v>
          </cell>
          <cell r="S1172">
            <v>15281</v>
          </cell>
          <cell r="T1172">
            <v>21167</v>
          </cell>
          <cell r="U1172">
            <v>19454</v>
          </cell>
          <cell r="V1172">
            <v>23386</v>
          </cell>
          <cell r="W1172">
            <v>29881</v>
          </cell>
          <cell r="X1172">
            <v>26315</v>
          </cell>
          <cell r="Y1172">
            <v>24210</v>
          </cell>
          <cell r="Z1172">
            <v>20772</v>
          </cell>
          <cell r="AA1172">
            <v>18215</v>
          </cell>
          <cell r="AB1172">
            <v>20573</v>
          </cell>
          <cell r="AC1172">
            <v>22052</v>
          </cell>
          <cell r="AD1172">
            <v>22574</v>
          </cell>
          <cell r="AE1172">
            <v>21976</v>
          </cell>
        </row>
        <row r="1173">
          <cell r="E1173" t="str">
            <v>MN Transportation Jet Fuel, Kerosene</v>
          </cell>
          <cell r="F1173">
            <v>28140</v>
          </cell>
          <cell r="G1173">
            <v>27130</v>
          </cell>
          <cell r="H1173">
            <v>36675</v>
          </cell>
          <cell r="I1173">
            <v>52669</v>
          </cell>
          <cell r="J1173">
            <v>54773</v>
          </cell>
          <cell r="K1173">
            <v>56489</v>
          </cell>
          <cell r="L1173">
            <v>60233</v>
          </cell>
          <cell r="M1173">
            <v>61750</v>
          </cell>
          <cell r="N1173">
            <v>60722</v>
          </cell>
          <cell r="O1173">
            <v>71392</v>
          </cell>
          <cell r="P1173">
            <v>75418</v>
          </cell>
          <cell r="Q1173">
            <v>65702</v>
          </cell>
          <cell r="R1173">
            <v>62734</v>
          </cell>
          <cell r="S1173">
            <v>67912</v>
          </cell>
          <cell r="T1173">
            <v>70905</v>
          </cell>
          <cell r="U1173">
            <v>71761</v>
          </cell>
          <cell r="V1173">
            <v>66751</v>
          </cell>
          <cell r="W1173">
            <v>63930</v>
          </cell>
          <cell r="X1173">
            <v>58052</v>
          </cell>
          <cell r="Y1173">
            <v>52162</v>
          </cell>
          <cell r="Z1173">
            <v>51487</v>
          </cell>
          <cell r="AA1173">
            <v>53142</v>
          </cell>
          <cell r="AB1173">
            <v>50874</v>
          </cell>
          <cell r="AC1173">
            <v>33094</v>
          </cell>
          <cell r="AD1173">
            <v>30430</v>
          </cell>
          <cell r="AE1173">
            <v>28194</v>
          </cell>
        </row>
        <row r="1174">
          <cell r="E1174" t="str">
            <v>MO Transportation Jet Fuel, Kerosene</v>
          </cell>
          <cell r="F1174">
            <v>36551</v>
          </cell>
          <cell r="G1174">
            <v>41044</v>
          </cell>
          <cell r="H1174">
            <v>41411</v>
          </cell>
          <cell r="I1174">
            <v>50155</v>
          </cell>
          <cell r="J1174">
            <v>59439</v>
          </cell>
          <cell r="K1174">
            <v>64617</v>
          </cell>
          <cell r="L1174">
            <v>68751</v>
          </cell>
          <cell r="M1174">
            <v>69868</v>
          </cell>
          <cell r="N1174">
            <v>72339</v>
          </cell>
          <cell r="O1174">
            <v>72349</v>
          </cell>
          <cell r="P1174">
            <v>27815</v>
          </cell>
          <cell r="Q1174">
            <v>42483</v>
          </cell>
          <cell r="R1174">
            <v>54062</v>
          </cell>
          <cell r="S1174">
            <v>45635</v>
          </cell>
          <cell r="T1174">
            <v>22675</v>
          </cell>
          <cell r="U1174">
            <v>37419</v>
          </cell>
          <cell r="V1174">
            <v>37274</v>
          </cell>
          <cell r="W1174">
            <v>35940</v>
          </cell>
          <cell r="X1174">
            <v>31671</v>
          </cell>
          <cell r="Y1174">
            <v>20608</v>
          </cell>
          <cell r="Z1174">
            <v>17733</v>
          </cell>
          <cell r="AA1174">
            <v>20003</v>
          </cell>
          <cell r="AB1174">
            <v>19481</v>
          </cell>
          <cell r="AC1174">
            <v>18629</v>
          </cell>
          <cell r="AD1174">
            <v>19502</v>
          </cell>
          <cell r="AE1174">
            <v>18337</v>
          </cell>
        </row>
        <row r="1175">
          <cell r="E1175" t="str">
            <v>MS Transportation Jet Fuel, Kerosene</v>
          </cell>
          <cell r="F1175">
            <v>34042</v>
          </cell>
          <cell r="G1175">
            <v>40054</v>
          </cell>
          <cell r="H1175">
            <v>58489</v>
          </cell>
          <cell r="I1175">
            <v>43439</v>
          </cell>
          <cell r="J1175">
            <v>36844</v>
          </cell>
          <cell r="K1175">
            <v>42680</v>
          </cell>
          <cell r="L1175">
            <v>40511</v>
          </cell>
          <cell r="M1175">
            <v>44857</v>
          </cell>
          <cell r="N1175">
            <v>43603</v>
          </cell>
          <cell r="O1175">
            <v>54760</v>
          </cell>
          <cell r="P1175">
            <v>51053</v>
          </cell>
          <cell r="Q1175">
            <v>47689</v>
          </cell>
          <cell r="R1175">
            <v>40957</v>
          </cell>
          <cell r="S1175">
            <v>52123</v>
          </cell>
          <cell r="T1175">
            <v>34697</v>
          </cell>
          <cell r="U1175">
            <v>33464</v>
          </cell>
          <cell r="V1175">
            <v>40242</v>
          </cell>
          <cell r="W1175">
            <v>24756</v>
          </cell>
          <cell r="X1175">
            <v>23270</v>
          </cell>
          <cell r="Y1175">
            <v>27518</v>
          </cell>
          <cell r="Z1175">
            <v>32905</v>
          </cell>
          <cell r="AA1175">
            <v>35115</v>
          </cell>
          <cell r="AB1175">
            <v>38415</v>
          </cell>
          <cell r="AC1175">
            <v>56580</v>
          </cell>
          <cell r="AD1175">
            <v>64147</v>
          </cell>
          <cell r="AE1175">
            <v>59477</v>
          </cell>
        </row>
        <row r="1176">
          <cell r="E1176" t="str">
            <v>MT Transportation Jet Fuel, Kerosene</v>
          </cell>
          <cell r="F1176">
            <v>3212</v>
          </cell>
          <cell r="G1176">
            <v>3294</v>
          </cell>
          <cell r="H1176">
            <v>3279</v>
          </cell>
          <cell r="I1176">
            <v>3674</v>
          </cell>
          <cell r="J1176">
            <v>3519</v>
          </cell>
          <cell r="K1176">
            <v>4476</v>
          </cell>
          <cell r="L1176">
            <v>5438</v>
          </cell>
          <cell r="M1176">
            <v>4479</v>
          </cell>
          <cell r="N1176">
            <v>4523</v>
          </cell>
          <cell r="O1176">
            <v>4739</v>
          </cell>
          <cell r="P1176">
            <v>4234</v>
          </cell>
          <cell r="Q1176">
            <v>4289</v>
          </cell>
          <cell r="R1176">
            <v>4354</v>
          </cell>
          <cell r="S1176">
            <v>4717</v>
          </cell>
          <cell r="T1176">
            <v>5716</v>
          </cell>
          <cell r="U1176">
            <v>6307</v>
          </cell>
          <cell r="V1176">
            <v>5925</v>
          </cell>
          <cell r="W1176">
            <v>5817</v>
          </cell>
          <cell r="X1176">
            <v>4719</v>
          </cell>
          <cell r="Y1176">
            <v>4492</v>
          </cell>
          <cell r="Z1176">
            <v>5264</v>
          </cell>
          <cell r="AA1176">
            <v>5212</v>
          </cell>
          <cell r="AB1176">
            <v>5306</v>
          </cell>
          <cell r="AC1176">
            <v>4960</v>
          </cell>
          <cell r="AD1176">
            <v>5523</v>
          </cell>
          <cell r="AE1176">
            <v>5404</v>
          </cell>
        </row>
        <row r="1177">
          <cell r="E1177" t="str">
            <v>NC Transportation Jet Fuel, Kerosene</v>
          </cell>
          <cell r="F1177">
            <v>18108</v>
          </cell>
          <cell r="G1177">
            <v>14776</v>
          </cell>
          <cell r="H1177">
            <v>15885</v>
          </cell>
          <cell r="I1177">
            <v>18147</v>
          </cell>
          <cell r="J1177">
            <v>21311</v>
          </cell>
          <cell r="K1177">
            <v>27940</v>
          </cell>
          <cell r="L1177">
            <v>51715</v>
          </cell>
          <cell r="M1177">
            <v>40557</v>
          </cell>
          <cell r="N1177">
            <v>38337</v>
          </cell>
          <cell r="O1177">
            <v>38566</v>
          </cell>
          <cell r="P1177">
            <v>41263</v>
          </cell>
          <cell r="Q1177">
            <v>34311</v>
          </cell>
          <cell r="R1177">
            <v>27357</v>
          </cell>
          <cell r="S1177">
            <v>29744</v>
          </cell>
          <cell r="T1177">
            <v>30602</v>
          </cell>
          <cell r="U1177">
            <v>41765</v>
          </cell>
          <cell r="V1177">
            <v>30182</v>
          </cell>
          <cell r="W1177">
            <v>40601</v>
          </cell>
          <cell r="X1177">
            <v>29626</v>
          </cell>
          <cell r="Y1177">
            <v>10509</v>
          </cell>
          <cell r="Z1177">
            <v>9230</v>
          </cell>
          <cell r="AA1177">
            <v>10196</v>
          </cell>
          <cell r="AB1177">
            <v>22221</v>
          </cell>
          <cell r="AC1177">
            <v>57433</v>
          </cell>
          <cell r="AD1177">
            <v>48930</v>
          </cell>
          <cell r="AE1177">
            <v>20467</v>
          </cell>
        </row>
        <row r="1178">
          <cell r="E1178" t="str">
            <v>ND Transportation Jet Fuel, Kerosene</v>
          </cell>
          <cell r="F1178">
            <v>1301</v>
          </cell>
          <cell r="G1178">
            <v>1185</v>
          </cell>
          <cell r="H1178">
            <v>1337</v>
          </cell>
          <cell r="I1178">
            <v>1327</v>
          </cell>
          <cell r="J1178">
            <v>1389</v>
          </cell>
          <cell r="K1178">
            <v>1507</v>
          </cell>
          <cell r="L1178">
            <v>1338</v>
          </cell>
          <cell r="M1178">
            <v>1068</v>
          </cell>
          <cell r="N1178">
            <v>1198</v>
          </cell>
          <cell r="O1178">
            <v>2294</v>
          </cell>
          <cell r="P1178">
            <v>2344</v>
          </cell>
          <cell r="Q1178">
            <v>4260</v>
          </cell>
          <cell r="R1178">
            <v>2996</v>
          </cell>
          <cell r="S1178">
            <v>3163</v>
          </cell>
          <cell r="T1178">
            <v>6199</v>
          </cell>
          <cell r="U1178">
            <v>3662</v>
          </cell>
          <cell r="V1178">
            <v>4169</v>
          </cell>
          <cell r="W1178">
            <v>4026</v>
          </cell>
          <cell r="X1178">
            <v>3478</v>
          </cell>
          <cell r="Y1178">
            <v>3896</v>
          </cell>
          <cell r="Z1178">
            <v>4621</v>
          </cell>
          <cell r="AA1178">
            <v>5782</v>
          </cell>
          <cell r="AB1178">
            <v>5616</v>
          </cell>
          <cell r="AC1178">
            <v>6553</v>
          </cell>
          <cell r="AD1178">
            <v>5587</v>
          </cell>
          <cell r="AE1178">
            <v>6310</v>
          </cell>
        </row>
        <row r="1179">
          <cell r="E1179" t="str">
            <v>NE Transportation Jet Fuel, Kerosene</v>
          </cell>
          <cell r="F1179">
            <v>4514</v>
          </cell>
          <cell r="G1179">
            <v>3875</v>
          </cell>
          <cell r="H1179">
            <v>3752</v>
          </cell>
          <cell r="I1179">
            <v>4010</v>
          </cell>
          <cell r="J1179">
            <v>5150</v>
          </cell>
          <cell r="K1179">
            <v>5641</v>
          </cell>
          <cell r="L1179">
            <v>5702</v>
          </cell>
          <cell r="M1179">
            <v>6092</v>
          </cell>
          <cell r="N1179">
            <v>6132</v>
          </cell>
          <cell r="O1179">
            <v>8870</v>
          </cell>
          <cell r="P1179">
            <v>6981</v>
          </cell>
          <cell r="Q1179">
            <v>6312</v>
          </cell>
          <cell r="R1179">
            <v>8656</v>
          </cell>
          <cell r="S1179">
            <v>6834</v>
          </cell>
          <cell r="T1179">
            <v>5206</v>
          </cell>
          <cell r="U1179">
            <v>5297</v>
          </cell>
          <cell r="V1179">
            <v>6013</v>
          </cell>
          <cell r="W1179">
            <v>5489</v>
          </cell>
          <cell r="X1179">
            <v>5036</v>
          </cell>
          <cell r="Y1179">
            <v>3950</v>
          </cell>
          <cell r="Z1179">
            <v>4678</v>
          </cell>
          <cell r="AA1179">
            <v>4682</v>
          </cell>
          <cell r="AB1179">
            <v>5112</v>
          </cell>
          <cell r="AC1179">
            <v>6071</v>
          </cell>
          <cell r="AD1179">
            <v>6116</v>
          </cell>
          <cell r="AE1179">
            <v>6479</v>
          </cell>
        </row>
        <row r="1180">
          <cell r="E1180" t="str">
            <v>NH Transportation Jet Fuel, Kerosene</v>
          </cell>
          <cell r="F1180">
            <v>1584</v>
          </cell>
          <cell r="G1180">
            <v>1626</v>
          </cell>
          <cell r="H1180">
            <v>1455</v>
          </cell>
          <cell r="I1180">
            <v>1475</v>
          </cell>
          <cell r="J1180">
            <v>1598</v>
          </cell>
          <cell r="K1180">
            <v>1853</v>
          </cell>
          <cell r="L1180">
            <v>2031</v>
          </cell>
          <cell r="M1180">
            <v>2308</v>
          </cell>
          <cell r="N1180">
            <v>3456</v>
          </cell>
          <cell r="O1180">
            <v>4647</v>
          </cell>
          <cell r="P1180">
            <v>5539</v>
          </cell>
          <cell r="Q1180">
            <v>4990</v>
          </cell>
          <cell r="R1180">
            <v>4760</v>
          </cell>
          <cell r="S1180">
            <v>5342</v>
          </cell>
          <cell r="T1180">
            <v>5128</v>
          </cell>
          <cell r="U1180">
            <v>2564</v>
          </cell>
          <cell r="V1180">
            <v>919</v>
          </cell>
          <cell r="W1180">
            <v>860</v>
          </cell>
          <cell r="X1180">
            <v>862</v>
          </cell>
          <cell r="Y1180">
            <v>1919</v>
          </cell>
          <cell r="Z1180">
            <v>3341</v>
          </cell>
          <cell r="AA1180">
            <v>3536</v>
          </cell>
          <cell r="AB1180">
            <v>2063</v>
          </cell>
          <cell r="AC1180">
            <v>1941</v>
          </cell>
          <cell r="AD1180">
            <v>2081</v>
          </cell>
          <cell r="AE1180">
            <v>1978</v>
          </cell>
        </row>
        <row r="1181">
          <cell r="E1181" t="str">
            <v>NJ Transportation Jet Fuel, Kerosene</v>
          </cell>
          <cell r="F1181">
            <v>256617</v>
          </cell>
          <cell r="G1181">
            <v>230492</v>
          </cell>
          <cell r="H1181">
            <v>254531</v>
          </cell>
          <cell r="I1181">
            <v>267502</v>
          </cell>
          <cell r="J1181">
            <v>272627</v>
          </cell>
          <cell r="K1181">
            <v>283835</v>
          </cell>
          <cell r="L1181">
            <v>243820</v>
          </cell>
          <cell r="M1181">
            <v>219736</v>
          </cell>
          <cell r="N1181">
            <v>210376</v>
          </cell>
          <cell r="O1181">
            <v>206063</v>
          </cell>
          <cell r="P1181">
            <v>208548</v>
          </cell>
          <cell r="Q1181">
            <v>192506</v>
          </cell>
          <cell r="R1181">
            <v>164052</v>
          </cell>
          <cell r="S1181">
            <v>146857</v>
          </cell>
          <cell r="T1181">
            <v>141963</v>
          </cell>
          <cell r="U1181">
            <v>180501</v>
          </cell>
          <cell r="V1181">
            <v>191224</v>
          </cell>
          <cell r="W1181">
            <v>207150</v>
          </cell>
          <cell r="X1181">
            <v>200045</v>
          </cell>
          <cell r="Y1181">
            <v>195164</v>
          </cell>
          <cell r="Z1181">
            <v>227196</v>
          </cell>
          <cell r="AA1181">
            <v>253433</v>
          </cell>
          <cell r="AB1181">
            <v>179233</v>
          </cell>
          <cell r="AC1181">
            <v>204581</v>
          </cell>
          <cell r="AD1181">
            <v>223886</v>
          </cell>
          <cell r="AE1181">
            <v>220632</v>
          </cell>
        </row>
        <row r="1182">
          <cell r="E1182" t="str">
            <v>NM Transportation Jet Fuel, Kerosene</v>
          </cell>
          <cell r="F1182">
            <v>7272</v>
          </cell>
          <cell r="G1182">
            <v>7447</v>
          </cell>
          <cell r="H1182">
            <v>7478</v>
          </cell>
          <cell r="I1182">
            <v>11228</v>
          </cell>
          <cell r="J1182">
            <v>14482</v>
          </cell>
          <cell r="K1182">
            <v>12282</v>
          </cell>
          <cell r="L1182">
            <v>9090</v>
          </cell>
          <cell r="M1182">
            <v>9915</v>
          </cell>
          <cell r="N1182">
            <v>12462</v>
          </cell>
          <cell r="O1182">
            <v>15441</v>
          </cell>
          <cell r="P1182">
            <v>17109</v>
          </cell>
          <cell r="Q1182">
            <v>17381</v>
          </cell>
          <cell r="R1182">
            <v>14231</v>
          </cell>
          <cell r="S1182">
            <v>13825</v>
          </cell>
          <cell r="T1182">
            <v>12892</v>
          </cell>
          <cell r="U1182">
            <v>12942</v>
          </cell>
          <cell r="V1182">
            <v>13344</v>
          </cell>
          <cell r="W1182">
            <v>11019</v>
          </cell>
          <cell r="X1182">
            <v>10197</v>
          </cell>
          <cell r="Y1182">
            <v>7587</v>
          </cell>
          <cell r="Z1182">
            <v>7270</v>
          </cell>
          <cell r="AA1182">
            <v>7043</v>
          </cell>
          <cell r="AB1182">
            <v>6535</v>
          </cell>
          <cell r="AC1182">
            <v>6217</v>
          </cell>
          <cell r="AD1182">
            <v>6565</v>
          </cell>
          <cell r="AE1182">
            <v>7253</v>
          </cell>
        </row>
        <row r="1183">
          <cell r="E1183" t="str">
            <v>NV Transportation Jet Fuel, Kerosene</v>
          </cell>
          <cell r="F1183">
            <v>23028</v>
          </cell>
          <cell r="G1183">
            <v>25165</v>
          </cell>
          <cell r="H1183">
            <v>25252</v>
          </cell>
          <cell r="I1183">
            <v>29562</v>
          </cell>
          <cell r="J1183">
            <v>38467</v>
          </cell>
          <cell r="K1183">
            <v>41544</v>
          </cell>
          <cell r="L1183">
            <v>44399</v>
          </cell>
          <cell r="M1183">
            <v>42833</v>
          </cell>
          <cell r="N1183">
            <v>38109</v>
          </cell>
          <cell r="O1183">
            <v>47369</v>
          </cell>
          <cell r="P1183">
            <v>51953</v>
          </cell>
          <cell r="Q1183">
            <v>47706</v>
          </cell>
          <cell r="R1183">
            <v>46234</v>
          </cell>
          <cell r="S1183">
            <v>43382</v>
          </cell>
          <cell r="T1183">
            <v>44881</v>
          </cell>
          <cell r="U1183">
            <v>46248</v>
          </cell>
          <cell r="V1183">
            <v>48487</v>
          </cell>
          <cell r="W1183">
            <v>52206</v>
          </cell>
          <cell r="X1183">
            <v>43756</v>
          </cell>
          <cell r="Y1183">
            <v>27701</v>
          </cell>
          <cell r="Z1183">
            <v>21332</v>
          </cell>
          <cell r="AA1183">
            <v>17288</v>
          </cell>
          <cell r="AB1183">
            <v>25397</v>
          </cell>
          <cell r="AC1183">
            <v>26931</v>
          </cell>
          <cell r="AD1183">
            <v>28266</v>
          </cell>
          <cell r="AE1183">
            <v>30326</v>
          </cell>
        </row>
        <row r="1184">
          <cell r="E1184" t="str">
            <v>NY Transportation Jet Fuel, Kerosene</v>
          </cell>
          <cell r="F1184">
            <v>22757</v>
          </cell>
          <cell r="G1184">
            <v>21096</v>
          </cell>
          <cell r="H1184">
            <v>21697</v>
          </cell>
          <cell r="I1184">
            <v>22114</v>
          </cell>
          <cell r="J1184">
            <v>29517</v>
          </cell>
          <cell r="K1184">
            <v>43408</v>
          </cell>
          <cell r="L1184">
            <v>65337</v>
          </cell>
          <cell r="M1184">
            <v>68809</v>
          </cell>
          <cell r="N1184">
            <v>83916</v>
          </cell>
          <cell r="O1184">
            <v>51719</v>
          </cell>
          <cell r="P1184">
            <v>53957</v>
          </cell>
          <cell r="Q1184">
            <v>83091</v>
          </cell>
          <cell r="R1184">
            <v>87479</v>
          </cell>
          <cell r="S1184">
            <v>97909</v>
          </cell>
          <cell r="T1184">
            <v>109431</v>
          </cell>
          <cell r="U1184">
            <v>113488</v>
          </cell>
          <cell r="V1184">
            <v>115336</v>
          </cell>
          <cell r="W1184">
            <v>113268</v>
          </cell>
          <cell r="X1184">
            <v>122799</v>
          </cell>
          <cell r="Y1184">
            <v>95030</v>
          </cell>
          <cell r="Z1184">
            <v>83736</v>
          </cell>
          <cell r="AA1184">
            <v>87624</v>
          </cell>
          <cell r="AB1184">
            <v>146415</v>
          </cell>
          <cell r="AC1184">
            <v>154792</v>
          </cell>
          <cell r="AD1184">
            <v>164233</v>
          </cell>
          <cell r="AE1184">
            <v>177608</v>
          </cell>
        </row>
        <row r="1185">
          <cell r="E1185" t="str">
            <v>OH Transportation Jet Fuel, Kerosene</v>
          </cell>
          <cell r="F1185">
            <v>56474</v>
          </cell>
          <cell r="G1185">
            <v>56326</v>
          </cell>
          <cell r="H1185">
            <v>56492</v>
          </cell>
          <cell r="I1185">
            <v>57102</v>
          </cell>
          <cell r="J1185">
            <v>63374</v>
          </cell>
          <cell r="K1185">
            <v>63422</v>
          </cell>
          <cell r="L1185">
            <v>67764</v>
          </cell>
          <cell r="M1185">
            <v>71490</v>
          </cell>
          <cell r="N1185">
            <v>78460</v>
          </cell>
          <cell r="O1185">
            <v>93311</v>
          </cell>
          <cell r="P1185">
            <v>105776</v>
          </cell>
          <cell r="Q1185">
            <v>105343</v>
          </cell>
          <cell r="R1185">
            <v>99161</v>
          </cell>
          <cell r="S1185">
            <v>100272</v>
          </cell>
          <cell r="T1185">
            <v>105662</v>
          </cell>
          <cell r="U1185">
            <v>105546</v>
          </cell>
          <cell r="V1185">
            <v>104813</v>
          </cell>
          <cell r="W1185">
            <v>102880</v>
          </cell>
          <cell r="X1185">
            <v>102049</v>
          </cell>
          <cell r="Y1185">
            <v>72258</v>
          </cell>
          <cell r="Z1185">
            <v>75755</v>
          </cell>
          <cell r="AA1185">
            <v>75688</v>
          </cell>
          <cell r="AB1185">
            <v>71864</v>
          </cell>
          <cell r="AC1185">
            <v>75229</v>
          </cell>
          <cell r="AD1185">
            <v>70748</v>
          </cell>
          <cell r="AE1185">
            <v>70799</v>
          </cell>
        </row>
        <row r="1186">
          <cell r="E1186" t="str">
            <v>OK Transportation Jet Fuel, Kerosene</v>
          </cell>
          <cell r="F1186">
            <v>33358</v>
          </cell>
          <cell r="G1186">
            <v>44318</v>
          </cell>
          <cell r="H1186">
            <v>61460</v>
          </cell>
          <cell r="I1186">
            <v>40174</v>
          </cell>
          <cell r="J1186">
            <v>48781</v>
          </cell>
          <cell r="K1186">
            <v>29163</v>
          </cell>
          <cell r="L1186">
            <v>26380</v>
          </cell>
          <cell r="M1186">
            <v>29713</v>
          </cell>
          <cell r="N1186">
            <v>30322</v>
          </cell>
          <cell r="O1186">
            <v>37287</v>
          </cell>
          <cell r="P1186">
            <v>38627</v>
          </cell>
          <cell r="Q1186">
            <v>39925</v>
          </cell>
          <cell r="R1186">
            <v>36478</v>
          </cell>
          <cell r="S1186">
            <v>35380</v>
          </cell>
          <cell r="T1186">
            <v>39114</v>
          </cell>
          <cell r="U1186">
            <v>33814</v>
          </cell>
          <cell r="V1186">
            <v>32097</v>
          </cell>
          <cell r="W1186">
            <v>30023</v>
          </cell>
          <cell r="X1186">
            <v>31701</v>
          </cell>
          <cell r="Y1186">
            <v>36556</v>
          </cell>
          <cell r="Z1186">
            <v>38672</v>
          </cell>
          <cell r="AA1186">
            <v>46689</v>
          </cell>
          <cell r="AB1186">
            <v>38859</v>
          </cell>
          <cell r="AC1186">
            <v>43990</v>
          </cell>
          <cell r="AD1186">
            <v>45084</v>
          </cell>
          <cell r="AE1186">
            <v>48167</v>
          </cell>
        </row>
        <row r="1187">
          <cell r="E1187" t="str">
            <v>OR Transportation Jet Fuel, Kerosene</v>
          </cell>
          <cell r="F1187">
            <v>17622</v>
          </cell>
          <cell r="G1187">
            <v>19581</v>
          </cell>
          <cell r="H1187">
            <v>21309</v>
          </cell>
          <cell r="I1187">
            <v>23380</v>
          </cell>
          <cell r="J1187">
            <v>26294</v>
          </cell>
          <cell r="K1187">
            <v>28946</v>
          </cell>
          <cell r="L1187">
            <v>29662</v>
          </cell>
          <cell r="M1187">
            <v>32437</v>
          </cell>
          <cell r="N1187">
            <v>33262</v>
          </cell>
          <cell r="O1187">
            <v>36498</v>
          </cell>
          <cell r="P1187">
            <v>35592</v>
          </cell>
          <cell r="Q1187">
            <v>29580</v>
          </cell>
          <cell r="R1187">
            <v>29344</v>
          </cell>
          <cell r="S1187">
            <v>31692</v>
          </cell>
          <cell r="T1187">
            <v>28902</v>
          </cell>
          <cell r="U1187">
            <v>30628</v>
          </cell>
          <cell r="V1187">
            <v>32685</v>
          </cell>
          <cell r="W1187">
            <v>31923</v>
          </cell>
          <cell r="X1187">
            <v>30979</v>
          </cell>
          <cell r="Y1187">
            <v>36995</v>
          </cell>
          <cell r="Z1187">
            <v>24463</v>
          </cell>
          <cell r="AA1187">
            <v>25489</v>
          </cell>
          <cell r="AB1187">
            <v>25469</v>
          </cell>
          <cell r="AC1187">
            <v>25895</v>
          </cell>
          <cell r="AD1187">
            <v>26195</v>
          </cell>
          <cell r="AE1187">
            <v>26803</v>
          </cell>
        </row>
        <row r="1188">
          <cell r="E1188" t="str">
            <v>PA Transportation Jet Fuel, Kerosene</v>
          </cell>
          <cell r="F1188">
            <v>66208</v>
          </cell>
          <cell r="G1188">
            <v>62605</v>
          </cell>
          <cell r="H1188">
            <v>60155</v>
          </cell>
          <cell r="I1188">
            <v>64189</v>
          </cell>
          <cell r="J1188">
            <v>65042</v>
          </cell>
          <cell r="K1188">
            <v>69729</v>
          </cell>
          <cell r="L1188">
            <v>67058</v>
          </cell>
          <cell r="M1188">
            <v>84016</v>
          </cell>
          <cell r="N1188">
            <v>94865</v>
          </cell>
          <cell r="O1188">
            <v>90395</v>
          </cell>
          <cell r="P1188">
            <v>107780</v>
          </cell>
          <cell r="Q1188">
            <v>107030</v>
          </cell>
          <cell r="R1188">
            <v>96423</v>
          </cell>
          <cell r="S1188">
            <v>99071</v>
          </cell>
          <cell r="T1188">
            <v>92878</v>
          </cell>
          <cell r="U1188">
            <v>95404</v>
          </cell>
          <cell r="V1188">
            <v>93356</v>
          </cell>
          <cell r="W1188">
            <v>87904</v>
          </cell>
          <cell r="X1188">
            <v>81845</v>
          </cell>
          <cell r="Y1188">
            <v>70738</v>
          </cell>
          <cell r="Z1188">
            <v>70572</v>
          </cell>
          <cell r="AA1188">
            <v>46500</v>
          </cell>
          <cell r="AB1188">
            <v>46377</v>
          </cell>
          <cell r="AC1188">
            <v>41516</v>
          </cell>
          <cell r="AD1188">
            <v>39717</v>
          </cell>
          <cell r="AE1188">
            <v>42599</v>
          </cell>
        </row>
        <row r="1189">
          <cell r="E1189" t="str">
            <v>RI Transportation Jet Fuel, Kerosene</v>
          </cell>
          <cell r="F1189">
            <v>4141</v>
          </cell>
          <cell r="G1189">
            <v>3415</v>
          </cell>
          <cell r="H1189">
            <v>2897</v>
          </cell>
          <cell r="I1189">
            <v>2749</v>
          </cell>
          <cell r="J1189">
            <v>2922</v>
          </cell>
          <cell r="K1189">
            <v>2795</v>
          </cell>
          <cell r="L1189">
            <v>3050</v>
          </cell>
          <cell r="M1189">
            <v>4691</v>
          </cell>
          <cell r="N1189">
            <v>5216</v>
          </cell>
          <cell r="O1189">
            <v>5992</v>
          </cell>
          <cell r="P1189">
            <v>7273</v>
          </cell>
          <cell r="Q1189">
            <v>7396</v>
          </cell>
          <cell r="R1189">
            <v>7294</v>
          </cell>
          <cell r="S1189">
            <v>5986</v>
          </cell>
          <cell r="T1189">
            <v>5870</v>
          </cell>
          <cell r="U1189">
            <v>4675</v>
          </cell>
          <cell r="V1189">
            <v>3362</v>
          </cell>
          <cell r="W1189">
            <v>1900</v>
          </cell>
          <cell r="X1189">
            <v>1698</v>
          </cell>
          <cell r="Y1189">
            <v>3935</v>
          </cell>
          <cell r="Z1189">
            <v>3621</v>
          </cell>
          <cell r="AA1189">
            <v>4260</v>
          </cell>
          <cell r="AB1189">
            <v>3948</v>
          </cell>
          <cell r="AC1189">
            <v>3929</v>
          </cell>
          <cell r="AD1189">
            <v>4026</v>
          </cell>
          <cell r="AE1189">
            <v>3789</v>
          </cell>
        </row>
        <row r="1190">
          <cell r="E1190" t="str">
            <v>SC Transportation Jet Fuel, Kerosene</v>
          </cell>
          <cell r="F1190">
            <v>5588</v>
          </cell>
          <cell r="G1190">
            <v>4956</v>
          </cell>
          <cell r="H1190">
            <v>4607</v>
          </cell>
          <cell r="I1190">
            <v>4346</v>
          </cell>
          <cell r="J1190">
            <v>5772</v>
          </cell>
          <cell r="K1190">
            <v>5631</v>
          </cell>
          <cell r="L1190">
            <v>7278</v>
          </cell>
          <cell r="M1190">
            <v>7515</v>
          </cell>
          <cell r="N1190">
            <v>8151</v>
          </cell>
          <cell r="O1190">
            <v>8707</v>
          </cell>
          <cell r="P1190">
            <v>10552</v>
          </cell>
          <cell r="Q1190">
            <v>10496</v>
          </cell>
          <cell r="R1190">
            <v>8778</v>
          </cell>
          <cell r="S1190">
            <v>8273</v>
          </cell>
          <cell r="T1190">
            <v>9390</v>
          </cell>
          <cell r="U1190">
            <v>9123</v>
          </cell>
          <cell r="V1190">
            <v>10235</v>
          </cell>
          <cell r="W1190">
            <v>10666</v>
          </cell>
          <cell r="X1190">
            <v>9926</v>
          </cell>
          <cell r="Y1190">
            <v>6101</v>
          </cell>
          <cell r="Z1190">
            <v>5484</v>
          </cell>
          <cell r="AA1190">
            <v>6102</v>
          </cell>
          <cell r="AB1190">
            <v>8535</v>
          </cell>
          <cell r="AC1190">
            <v>11613</v>
          </cell>
          <cell r="AD1190">
            <v>12092</v>
          </cell>
          <cell r="AE1190">
            <v>12119</v>
          </cell>
        </row>
        <row r="1191">
          <cell r="E1191" t="str">
            <v>SD Transportation Jet Fuel, Kerosene</v>
          </cell>
          <cell r="F1191">
            <v>1031</v>
          </cell>
          <cell r="G1191">
            <v>828</v>
          </cell>
          <cell r="H1191">
            <v>1105</v>
          </cell>
          <cell r="I1191">
            <v>1262</v>
          </cell>
          <cell r="J1191">
            <v>1417</v>
          </cell>
          <cell r="K1191">
            <v>1933</v>
          </cell>
          <cell r="L1191">
            <v>4867</v>
          </cell>
          <cell r="M1191">
            <v>3950</v>
          </cell>
          <cell r="N1191">
            <v>4644</v>
          </cell>
          <cell r="O1191">
            <v>4365</v>
          </cell>
          <cell r="P1191">
            <v>5803</v>
          </cell>
          <cell r="Q1191">
            <v>5486</v>
          </cell>
          <cell r="R1191">
            <v>5210</v>
          </cell>
          <cell r="S1191">
            <v>4359</v>
          </cell>
          <cell r="T1191">
            <v>4402</v>
          </cell>
          <cell r="U1191">
            <v>5647</v>
          </cell>
          <cell r="V1191">
            <v>5359</v>
          </cell>
          <cell r="W1191">
            <v>4991</v>
          </cell>
          <cell r="X1191">
            <v>3736</v>
          </cell>
          <cell r="Y1191">
            <v>4008</v>
          </cell>
          <cell r="Z1191">
            <v>4070</v>
          </cell>
          <cell r="AA1191">
            <v>3449</v>
          </cell>
          <cell r="AB1191">
            <v>5225</v>
          </cell>
          <cell r="AC1191">
            <v>3767</v>
          </cell>
          <cell r="AD1191">
            <v>5686</v>
          </cell>
          <cell r="AE1191">
            <v>4845</v>
          </cell>
        </row>
        <row r="1192">
          <cell r="E1192" t="str">
            <v>TN Transportation Jet Fuel, Kerosene</v>
          </cell>
          <cell r="F1192">
            <v>22045</v>
          </cell>
          <cell r="G1192">
            <v>17819</v>
          </cell>
          <cell r="H1192">
            <v>23946</v>
          </cell>
          <cell r="I1192">
            <v>35774</v>
          </cell>
          <cell r="J1192">
            <v>43105</v>
          </cell>
          <cell r="K1192">
            <v>45486</v>
          </cell>
          <cell r="L1192">
            <v>52705</v>
          </cell>
          <cell r="M1192">
            <v>53459</v>
          </cell>
          <cell r="N1192">
            <v>55934</v>
          </cell>
          <cell r="O1192">
            <v>66998</v>
          </cell>
          <cell r="P1192">
            <v>72898</v>
          </cell>
          <cell r="Q1192">
            <v>71223</v>
          </cell>
          <cell r="R1192">
            <v>76218</v>
          </cell>
          <cell r="S1192">
            <v>75840</v>
          </cell>
          <cell r="T1192">
            <v>77241</v>
          </cell>
          <cell r="U1192">
            <v>78901</v>
          </cell>
          <cell r="V1192">
            <v>80553</v>
          </cell>
          <cell r="W1192">
            <v>78310</v>
          </cell>
          <cell r="X1192">
            <v>71836</v>
          </cell>
          <cell r="Y1192">
            <v>63384</v>
          </cell>
          <cell r="Z1192">
            <v>69954</v>
          </cell>
          <cell r="AA1192">
            <v>69483</v>
          </cell>
          <cell r="AB1192">
            <v>65061</v>
          </cell>
          <cell r="AC1192">
            <v>63615</v>
          </cell>
          <cell r="AD1192">
            <v>64176</v>
          </cell>
          <cell r="AE1192">
            <v>67699</v>
          </cell>
        </row>
        <row r="1193">
          <cell r="E1193" t="str">
            <v>TX Transportation Jet Fuel, Kerosene</v>
          </cell>
          <cell r="F1193">
            <v>514381</v>
          </cell>
          <cell r="G1193">
            <v>490585</v>
          </cell>
          <cell r="H1193">
            <v>485899</v>
          </cell>
          <cell r="I1193">
            <v>474311</v>
          </cell>
          <cell r="J1193">
            <v>465533</v>
          </cell>
          <cell r="K1193">
            <v>468024</v>
          </cell>
          <cell r="L1193">
            <v>565515</v>
          </cell>
          <cell r="M1193">
            <v>598766</v>
          </cell>
          <cell r="N1193">
            <v>615962</v>
          </cell>
          <cell r="O1193">
            <v>594762</v>
          </cell>
          <cell r="P1193">
            <v>582403</v>
          </cell>
          <cell r="Q1193">
            <v>639834</v>
          </cell>
          <cell r="R1193">
            <v>655440</v>
          </cell>
          <cell r="S1193">
            <v>574567</v>
          </cell>
          <cell r="T1193">
            <v>503613</v>
          </cell>
          <cell r="U1193">
            <v>455765</v>
          </cell>
          <cell r="V1193">
            <v>461834</v>
          </cell>
          <cell r="W1193">
            <v>427566</v>
          </cell>
          <cell r="X1193">
            <v>411165</v>
          </cell>
          <cell r="Y1193">
            <v>350451</v>
          </cell>
          <cell r="Z1193">
            <v>350878</v>
          </cell>
          <cell r="AA1193">
            <v>350447</v>
          </cell>
          <cell r="AB1193">
            <v>353969</v>
          </cell>
          <cell r="AC1193">
            <v>386660</v>
          </cell>
          <cell r="AD1193">
            <v>411779</v>
          </cell>
          <cell r="AE1193">
            <v>448448</v>
          </cell>
        </row>
        <row r="1194">
          <cell r="E1194" t="str">
            <v>US Transportation Jet Fuel, Kerosene</v>
          </cell>
          <cell r="F1194">
            <v>2773849</v>
          </cell>
          <cell r="G1194">
            <v>2681332</v>
          </cell>
          <cell r="H1194">
            <v>2718334</v>
          </cell>
          <cell r="I1194">
            <v>2809304</v>
          </cell>
          <cell r="J1194">
            <v>3062554</v>
          </cell>
          <cell r="K1194">
            <v>3098678</v>
          </cell>
          <cell r="L1194">
            <v>3268086</v>
          </cell>
          <cell r="M1194">
            <v>3307005</v>
          </cell>
          <cell r="N1194">
            <v>3358636</v>
          </cell>
          <cell r="O1194">
            <v>3465861</v>
          </cell>
          <cell r="P1194">
            <v>3580452</v>
          </cell>
          <cell r="Q1194">
            <v>3426591</v>
          </cell>
          <cell r="R1194">
            <v>3353743</v>
          </cell>
          <cell r="S1194">
            <v>3266351</v>
          </cell>
          <cell r="T1194">
            <v>3382444</v>
          </cell>
          <cell r="U1194">
            <v>3474752</v>
          </cell>
          <cell r="V1194">
            <v>3379382</v>
          </cell>
          <cell r="W1194">
            <v>3357610</v>
          </cell>
          <cell r="X1194">
            <v>3192839</v>
          </cell>
          <cell r="Y1194">
            <v>2883274</v>
          </cell>
          <cell r="Z1194">
            <v>2962870</v>
          </cell>
          <cell r="AA1194">
            <v>2949817</v>
          </cell>
          <cell r="AB1194">
            <v>2901435</v>
          </cell>
          <cell r="AC1194">
            <v>2968557</v>
          </cell>
          <cell r="AD1194">
            <v>3042091</v>
          </cell>
          <cell r="AE1194">
            <v>3204168</v>
          </cell>
        </row>
        <row r="1195">
          <cell r="E1195" t="str">
            <v>UT Transportation Jet Fuel, Kerosene</v>
          </cell>
          <cell r="F1195">
            <v>26324</v>
          </cell>
          <cell r="G1195">
            <v>27578</v>
          </cell>
          <cell r="H1195">
            <v>26373</v>
          </cell>
          <cell r="I1195">
            <v>27302</v>
          </cell>
          <cell r="J1195">
            <v>26357</v>
          </cell>
          <cell r="K1195">
            <v>27932</v>
          </cell>
          <cell r="L1195">
            <v>35156</v>
          </cell>
          <cell r="M1195">
            <v>35597</v>
          </cell>
          <cell r="N1195">
            <v>36167</v>
          </cell>
          <cell r="O1195">
            <v>42200</v>
          </cell>
          <cell r="P1195">
            <v>43663</v>
          </cell>
          <cell r="Q1195">
            <v>39010</v>
          </cell>
          <cell r="R1195">
            <v>36381</v>
          </cell>
          <cell r="S1195">
            <v>38319</v>
          </cell>
          <cell r="T1195">
            <v>40468</v>
          </cell>
          <cell r="U1195">
            <v>41923</v>
          </cell>
          <cell r="V1195">
            <v>42863</v>
          </cell>
          <cell r="W1195">
            <v>40173</v>
          </cell>
          <cell r="X1195">
            <v>36907</v>
          </cell>
          <cell r="Y1195">
            <v>32611</v>
          </cell>
          <cell r="Z1195">
            <v>33312</v>
          </cell>
          <cell r="AA1195">
            <v>32698</v>
          </cell>
          <cell r="AB1195">
            <v>31592</v>
          </cell>
          <cell r="AC1195">
            <v>36283</v>
          </cell>
          <cell r="AD1195">
            <v>32412</v>
          </cell>
          <cell r="AE1195">
            <v>35174</v>
          </cell>
        </row>
        <row r="1196">
          <cell r="E1196" t="str">
            <v>VA Transportation Jet Fuel, Kerosene</v>
          </cell>
          <cell r="F1196">
            <v>69961</v>
          </cell>
          <cell r="G1196">
            <v>61095</v>
          </cell>
          <cell r="H1196">
            <v>61390</v>
          </cell>
          <cell r="I1196">
            <v>62713</v>
          </cell>
          <cell r="J1196">
            <v>66274</v>
          </cell>
          <cell r="K1196">
            <v>59893</v>
          </cell>
          <cell r="L1196">
            <v>52149</v>
          </cell>
          <cell r="M1196">
            <v>53321</v>
          </cell>
          <cell r="N1196">
            <v>57788</v>
          </cell>
          <cell r="O1196">
            <v>52811</v>
          </cell>
          <cell r="P1196">
            <v>56377</v>
          </cell>
          <cell r="Q1196">
            <v>56591</v>
          </cell>
          <cell r="R1196">
            <v>56444</v>
          </cell>
          <cell r="S1196">
            <v>64983</v>
          </cell>
          <cell r="T1196">
            <v>94997</v>
          </cell>
          <cell r="U1196">
            <v>106850</v>
          </cell>
          <cell r="V1196">
            <v>106649</v>
          </cell>
          <cell r="W1196">
            <v>107868</v>
          </cell>
          <cell r="X1196">
            <v>93669</v>
          </cell>
          <cell r="Y1196">
            <v>88978</v>
          </cell>
          <cell r="Z1196">
            <v>72049</v>
          </cell>
          <cell r="AA1196">
            <v>72389</v>
          </cell>
          <cell r="AB1196">
            <v>95695</v>
          </cell>
          <cell r="AC1196">
            <v>100092</v>
          </cell>
          <cell r="AD1196">
            <v>75025</v>
          </cell>
          <cell r="AE1196">
            <v>63468</v>
          </cell>
        </row>
        <row r="1197">
          <cell r="E1197" t="str">
            <v>VT Transportation Jet Fuel, Kerosene</v>
          </cell>
          <cell r="F1197">
            <v>733</v>
          </cell>
          <cell r="G1197">
            <v>516</v>
          </cell>
          <cell r="H1197">
            <v>355</v>
          </cell>
          <cell r="I1197">
            <v>404</v>
          </cell>
          <cell r="J1197">
            <v>714</v>
          </cell>
          <cell r="K1197">
            <v>718</v>
          </cell>
          <cell r="L1197">
            <v>563</v>
          </cell>
          <cell r="M1197">
            <v>601</v>
          </cell>
          <cell r="N1197">
            <v>687</v>
          </cell>
          <cell r="O1197">
            <v>812</v>
          </cell>
          <cell r="P1197">
            <v>817</v>
          </cell>
          <cell r="Q1197">
            <v>682</v>
          </cell>
          <cell r="R1197">
            <v>366</v>
          </cell>
          <cell r="S1197">
            <v>385</v>
          </cell>
          <cell r="T1197">
            <v>1752</v>
          </cell>
          <cell r="U1197">
            <v>2397</v>
          </cell>
          <cell r="V1197">
            <v>2132</v>
          </cell>
          <cell r="W1197">
            <v>1799</v>
          </cell>
          <cell r="X1197">
            <v>1509</v>
          </cell>
          <cell r="Y1197">
            <v>2901</v>
          </cell>
          <cell r="Z1197">
            <v>1261</v>
          </cell>
          <cell r="AA1197">
            <v>1312</v>
          </cell>
          <cell r="AB1197">
            <v>1298</v>
          </cell>
          <cell r="AC1197">
            <v>1292</v>
          </cell>
          <cell r="AD1197">
            <v>1223</v>
          </cell>
          <cell r="AE1197">
            <v>1456</v>
          </cell>
        </row>
        <row r="1198">
          <cell r="E1198" t="str">
            <v>WA Transportation Jet Fuel, Kerosene</v>
          </cell>
          <cell r="F1198">
            <v>114716</v>
          </cell>
          <cell r="G1198">
            <v>110775</v>
          </cell>
          <cell r="H1198">
            <v>127585</v>
          </cell>
          <cell r="I1198">
            <v>118363</v>
          </cell>
          <cell r="J1198">
            <v>118708</v>
          </cell>
          <cell r="K1198">
            <v>125957</v>
          </cell>
          <cell r="L1198">
            <v>125890</v>
          </cell>
          <cell r="M1198">
            <v>127343</v>
          </cell>
          <cell r="N1198">
            <v>124055</v>
          </cell>
          <cell r="O1198">
            <v>125620</v>
          </cell>
          <cell r="P1198">
            <v>140195</v>
          </cell>
          <cell r="Q1198">
            <v>123692</v>
          </cell>
          <cell r="R1198">
            <v>102489</v>
          </cell>
          <cell r="S1198">
            <v>99184</v>
          </cell>
          <cell r="T1198">
            <v>108974</v>
          </cell>
          <cell r="U1198">
            <v>104784</v>
          </cell>
          <cell r="V1198">
            <v>105393</v>
          </cell>
          <cell r="W1198">
            <v>115957</v>
          </cell>
          <cell r="X1198">
            <v>114024</v>
          </cell>
          <cell r="Y1198">
            <v>103719</v>
          </cell>
          <cell r="Z1198">
            <v>109197</v>
          </cell>
          <cell r="AA1198">
            <v>92909</v>
          </cell>
          <cell r="AB1198">
            <v>109749</v>
          </cell>
          <cell r="AC1198">
            <v>89675</v>
          </cell>
          <cell r="AD1198">
            <v>95005</v>
          </cell>
          <cell r="AE1198">
            <v>106268</v>
          </cell>
        </row>
        <row r="1199">
          <cell r="E1199" t="str">
            <v>WI Transportation Jet Fuel, Kerosene</v>
          </cell>
          <cell r="F1199">
            <v>6737</v>
          </cell>
          <cell r="G1199">
            <v>5920</v>
          </cell>
          <cell r="H1199">
            <v>8522</v>
          </cell>
          <cell r="I1199">
            <v>9595</v>
          </cell>
          <cell r="J1199">
            <v>10058</v>
          </cell>
          <cell r="K1199">
            <v>11544</v>
          </cell>
          <cell r="L1199">
            <v>8661</v>
          </cell>
          <cell r="M1199">
            <v>11051</v>
          </cell>
          <cell r="N1199">
            <v>10580</v>
          </cell>
          <cell r="O1199">
            <v>19316</v>
          </cell>
          <cell r="P1199">
            <v>17798</v>
          </cell>
          <cell r="Q1199">
            <v>14687</v>
          </cell>
          <cell r="R1199">
            <v>13001</v>
          </cell>
          <cell r="S1199">
            <v>7573</v>
          </cell>
          <cell r="T1199">
            <v>14976</v>
          </cell>
          <cell r="U1199">
            <v>16207</v>
          </cell>
          <cell r="V1199">
            <v>15583</v>
          </cell>
          <cell r="W1199">
            <v>12630</v>
          </cell>
          <cell r="X1199">
            <v>14956</v>
          </cell>
          <cell r="Y1199">
            <v>14134</v>
          </cell>
          <cell r="Z1199">
            <v>13078</v>
          </cell>
          <cell r="AA1199">
            <v>11348</v>
          </cell>
          <cell r="AB1199">
            <v>8478</v>
          </cell>
          <cell r="AC1199">
            <v>8897</v>
          </cell>
          <cell r="AD1199">
            <v>11091</v>
          </cell>
          <cell r="AE1199">
            <v>10911</v>
          </cell>
        </row>
        <row r="1200">
          <cell r="E1200" t="str">
            <v>WV Transportation Jet Fuel, Kerosene</v>
          </cell>
          <cell r="F1200">
            <v>1189</v>
          </cell>
          <cell r="G1200">
            <v>875</v>
          </cell>
          <cell r="H1200">
            <v>1017</v>
          </cell>
          <cell r="I1200">
            <v>995</v>
          </cell>
          <cell r="J1200">
            <v>988</v>
          </cell>
          <cell r="K1200">
            <v>907</v>
          </cell>
          <cell r="L1200">
            <v>945</v>
          </cell>
          <cell r="M1200">
            <v>971</v>
          </cell>
          <cell r="N1200">
            <v>992</v>
          </cell>
          <cell r="O1200">
            <v>1045</v>
          </cell>
          <cell r="P1200">
            <v>1070</v>
          </cell>
          <cell r="Q1200">
            <v>1085</v>
          </cell>
          <cell r="R1200">
            <v>1412</v>
          </cell>
          <cell r="S1200">
            <v>1485</v>
          </cell>
          <cell r="T1200">
            <v>1431</v>
          </cell>
          <cell r="U1200">
            <v>1351</v>
          </cell>
          <cell r="V1200">
            <v>1312</v>
          </cell>
          <cell r="W1200">
            <v>1336</v>
          </cell>
          <cell r="X1200">
            <v>1286</v>
          </cell>
          <cell r="Y1200">
            <v>1125</v>
          </cell>
          <cell r="Z1200">
            <v>1155</v>
          </cell>
          <cell r="AA1200">
            <v>1149</v>
          </cell>
          <cell r="AB1200">
            <v>1117</v>
          </cell>
          <cell r="AC1200">
            <v>1190</v>
          </cell>
          <cell r="AD1200">
            <v>1225</v>
          </cell>
          <cell r="AE1200">
            <v>1174</v>
          </cell>
        </row>
        <row r="1201">
          <cell r="E1201" t="str">
            <v>WY Transportation Jet Fuel, Kerosene</v>
          </cell>
          <cell r="F1201">
            <v>620</v>
          </cell>
          <cell r="G1201">
            <v>580</v>
          </cell>
          <cell r="H1201">
            <v>583</v>
          </cell>
          <cell r="I1201">
            <v>614</v>
          </cell>
          <cell r="J1201">
            <v>620</v>
          </cell>
          <cell r="K1201">
            <v>600</v>
          </cell>
          <cell r="L1201">
            <v>807</v>
          </cell>
          <cell r="M1201">
            <v>684</v>
          </cell>
          <cell r="N1201">
            <v>657</v>
          </cell>
          <cell r="O1201">
            <v>989</v>
          </cell>
          <cell r="P1201">
            <v>1623</v>
          </cell>
          <cell r="Q1201">
            <v>1874</v>
          </cell>
          <cell r="R1201">
            <v>1189</v>
          </cell>
          <cell r="S1201">
            <v>941</v>
          </cell>
          <cell r="T1201">
            <v>1370</v>
          </cell>
          <cell r="U1201">
            <v>1154</v>
          </cell>
          <cell r="V1201">
            <v>1656</v>
          </cell>
          <cell r="W1201">
            <v>2143</v>
          </cell>
          <cell r="X1201">
            <v>2226</v>
          </cell>
          <cell r="Y1201">
            <v>2442</v>
          </cell>
          <cell r="Z1201">
            <v>2822</v>
          </cell>
          <cell r="AA1201">
            <v>2334</v>
          </cell>
          <cell r="AB1201">
            <v>2200</v>
          </cell>
          <cell r="AC1201">
            <v>2322</v>
          </cell>
          <cell r="AD1201">
            <v>3011</v>
          </cell>
          <cell r="AE1201">
            <v>2766</v>
          </cell>
        </row>
        <row r="1202">
          <cell r="E1202" t="str">
            <v>AK Transportation Jet Fuel, Naphtha</v>
          </cell>
          <cell r="F1202">
            <v>9072</v>
          </cell>
          <cell r="G1202">
            <v>15906</v>
          </cell>
          <cell r="H1202">
            <v>9225</v>
          </cell>
          <cell r="I1202">
            <v>1082</v>
          </cell>
          <cell r="J1202">
            <v>218</v>
          </cell>
          <cell r="K1202">
            <v>293</v>
          </cell>
          <cell r="L1202">
            <v>101</v>
          </cell>
          <cell r="M1202">
            <v>46</v>
          </cell>
          <cell r="N1202">
            <v>-1812</v>
          </cell>
          <cell r="O1202">
            <v>-4081</v>
          </cell>
          <cell r="P1202">
            <v>-102</v>
          </cell>
          <cell r="Q1202">
            <v>-616</v>
          </cell>
          <cell r="R1202">
            <v>-13425</v>
          </cell>
          <cell r="S1202">
            <v>-894</v>
          </cell>
          <cell r="T1202">
            <v>91</v>
          </cell>
          <cell r="U1202">
            <v>0</v>
          </cell>
          <cell r="V1202">
            <v>0</v>
          </cell>
          <cell r="W1202">
            <v>0</v>
          </cell>
          <cell r="X1202">
            <v>0</v>
          </cell>
          <cell r="Y1202">
            <v>0</v>
          </cell>
          <cell r="Z1202">
            <v>0</v>
          </cell>
          <cell r="AA1202">
            <v>0</v>
          </cell>
          <cell r="AB1202">
            <v>0</v>
          </cell>
          <cell r="AC1202">
            <v>0</v>
          </cell>
          <cell r="AD1202">
            <v>0</v>
          </cell>
          <cell r="AE1202">
            <v>0</v>
          </cell>
        </row>
        <row r="1203">
          <cell r="E1203" t="str">
            <v>AL Transportation Jet Fuel, Naphtha</v>
          </cell>
          <cell r="F1203">
            <v>3676</v>
          </cell>
          <cell r="G1203">
            <v>6082</v>
          </cell>
          <cell r="H1203">
            <v>4380</v>
          </cell>
          <cell r="I1203">
            <v>3607</v>
          </cell>
          <cell r="J1203">
            <v>1344</v>
          </cell>
          <cell r="K1203">
            <v>442</v>
          </cell>
          <cell r="L1203">
            <v>120</v>
          </cell>
          <cell r="M1203">
            <v>45</v>
          </cell>
          <cell r="N1203">
            <v>0</v>
          </cell>
          <cell r="O1203">
            <v>0</v>
          </cell>
          <cell r="P1203">
            <v>0</v>
          </cell>
          <cell r="Q1203">
            <v>0</v>
          </cell>
          <cell r="R1203">
            <v>0</v>
          </cell>
          <cell r="S1203">
            <v>0</v>
          </cell>
          <cell r="T1203">
            <v>0</v>
          </cell>
          <cell r="U1203">
            <v>0</v>
          </cell>
          <cell r="V1203">
            <v>0</v>
          </cell>
          <cell r="W1203">
            <v>0</v>
          </cell>
          <cell r="X1203">
            <v>0</v>
          </cell>
          <cell r="Y1203">
            <v>0</v>
          </cell>
          <cell r="Z1203">
            <v>0</v>
          </cell>
          <cell r="AA1203">
            <v>0</v>
          </cell>
          <cell r="AB1203">
            <v>0</v>
          </cell>
          <cell r="AC1203">
            <v>0</v>
          </cell>
          <cell r="AD1203">
            <v>0</v>
          </cell>
          <cell r="AE1203">
            <v>0</v>
          </cell>
        </row>
        <row r="1204">
          <cell r="E1204" t="str">
            <v>AR Transportation Jet Fuel, Naphtha</v>
          </cell>
          <cell r="F1204">
            <v>6007</v>
          </cell>
          <cell r="G1204">
            <v>7203</v>
          </cell>
          <cell r="H1204">
            <v>3844</v>
          </cell>
          <cell r="I1204">
            <v>3347</v>
          </cell>
          <cell r="J1204">
            <v>3312</v>
          </cell>
          <cell r="K1204">
            <v>281</v>
          </cell>
          <cell r="L1204">
            <v>64</v>
          </cell>
          <cell r="M1204">
            <v>20</v>
          </cell>
          <cell r="N1204">
            <v>0</v>
          </cell>
          <cell r="O1204">
            <v>0</v>
          </cell>
          <cell r="P1204">
            <v>0</v>
          </cell>
          <cell r="Q1204">
            <v>0</v>
          </cell>
          <cell r="R1204">
            <v>0</v>
          </cell>
          <cell r="S1204">
            <v>0</v>
          </cell>
          <cell r="T1204">
            <v>0</v>
          </cell>
          <cell r="U1204">
            <v>0</v>
          </cell>
          <cell r="V1204">
            <v>0</v>
          </cell>
          <cell r="W1204">
            <v>0</v>
          </cell>
          <cell r="X1204">
            <v>0</v>
          </cell>
          <cell r="Y1204">
            <v>0</v>
          </cell>
          <cell r="Z1204">
            <v>0</v>
          </cell>
          <cell r="AA1204">
            <v>0</v>
          </cell>
          <cell r="AB1204">
            <v>0</v>
          </cell>
          <cell r="AC1204">
            <v>0</v>
          </cell>
          <cell r="AD1204">
            <v>0</v>
          </cell>
          <cell r="AE1204">
            <v>0</v>
          </cell>
        </row>
        <row r="1205">
          <cell r="E1205" t="str">
            <v>AZ Transportation Jet Fuel, Naphtha</v>
          </cell>
          <cell r="F1205">
            <v>15252</v>
          </cell>
          <cell r="G1205">
            <v>16039</v>
          </cell>
          <cell r="H1205">
            <v>11768</v>
          </cell>
          <cell r="I1205">
            <v>8635</v>
          </cell>
          <cell r="J1205">
            <v>511</v>
          </cell>
          <cell r="K1205">
            <v>176</v>
          </cell>
          <cell r="L1205">
            <v>52</v>
          </cell>
          <cell r="M1205">
            <v>21</v>
          </cell>
          <cell r="N1205">
            <v>0</v>
          </cell>
          <cell r="O1205">
            <v>0</v>
          </cell>
          <cell r="P1205">
            <v>0</v>
          </cell>
          <cell r="Q1205">
            <v>0</v>
          </cell>
          <cell r="R1205">
            <v>0</v>
          </cell>
          <cell r="S1205">
            <v>0</v>
          </cell>
          <cell r="T1205">
            <v>0</v>
          </cell>
          <cell r="U1205">
            <v>0</v>
          </cell>
          <cell r="V1205">
            <v>0</v>
          </cell>
          <cell r="W1205">
            <v>0</v>
          </cell>
          <cell r="X1205">
            <v>0</v>
          </cell>
          <cell r="Y1205">
            <v>0</v>
          </cell>
          <cell r="Z1205">
            <v>0</v>
          </cell>
          <cell r="AA1205">
            <v>0</v>
          </cell>
          <cell r="AB1205">
            <v>0</v>
          </cell>
          <cell r="AC1205">
            <v>0</v>
          </cell>
          <cell r="AD1205">
            <v>0</v>
          </cell>
          <cell r="AE1205">
            <v>0</v>
          </cell>
        </row>
        <row r="1206">
          <cell r="E1206" t="str">
            <v>CA Transportation Jet Fuel, Naphtha</v>
          </cell>
          <cell r="F1206">
            <v>58767</v>
          </cell>
          <cell r="G1206">
            <v>43447</v>
          </cell>
          <cell r="H1206">
            <v>33515</v>
          </cell>
          <cell r="I1206">
            <v>21819</v>
          </cell>
          <cell r="J1206">
            <v>325</v>
          </cell>
          <cell r="K1206">
            <v>428</v>
          </cell>
          <cell r="L1206">
            <v>122</v>
          </cell>
          <cell r="M1206">
            <v>48</v>
          </cell>
          <cell r="N1206">
            <v>0</v>
          </cell>
          <cell r="O1206">
            <v>0</v>
          </cell>
          <cell r="P1206">
            <v>0</v>
          </cell>
          <cell r="Q1206">
            <v>0</v>
          </cell>
          <cell r="R1206">
            <v>0</v>
          </cell>
          <cell r="S1206">
            <v>0</v>
          </cell>
          <cell r="T1206">
            <v>0</v>
          </cell>
          <cell r="U1206">
            <v>0</v>
          </cell>
          <cell r="V1206">
            <v>0</v>
          </cell>
          <cell r="W1206">
            <v>0</v>
          </cell>
          <cell r="X1206">
            <v>0</v>
          </cell>
          <cell r="Y1206">
            <v>0</v>
          </cell>
          <cell r="Z1206">
            <v>0</v>
          </cell>
          <cell r="AA1206">
            <v>0</v>
          </cell>
          <cell r="AB1206">
            <v>0</v>
          </cell>
          <cell r="AC1206">
            <v>0</v>
          </cell>
          <cell r="AD1206">
            <v>0</v>
          </cell>
          <cell r="AE1206">
            <v>0</v>
          </cell>
        </row>
        <row r="1207">
          <cell r="E1207" t="str">
            <v>CO Transportation Jet Fuel, Naphtha</v>
          </cell>
          <cell r="F1207">
            <v>1498</v>
          </cell>
          <cell r="G1207">
            <v>679</v>
          </cell>
          <cell r="H1207">
            <v>1850</v>
          </cell>
          <cell r="I1207">
            <v>1713</v>
          </cell>
          <cell r="J1207">
            <v>1581</v>
          </cell>
          <cell r="K1207">
            <v>1919</v>
          </cell>
          <cell r="L1207">
            <v>306</v>
          </cell>
          <cell r="M1207">
            <v>31</v>
          </cell>
          <cell r="N1207">
            <v>0</v>
          </cell>
          <cell r="O1207">
            <v>0</v>
          </cell>
          <cell r="P1207">
            <v>0</v>
          </cell>
          <cell r="Q1207">
            <v>0</v>
          </cell>
          <cell r="R1207">
            <v>0</v>
          </cell>
          <cell r="S1207">
            <v>0</v>
          </cell>
          <cell r="T1207">
            <v>0</v>
          </cell>
          <cell r="U1207">
            <v>0</v>
          </cell>
          <cell r="V1207">
            <v>0</v>
          </cell>
          <cell r="W1207">
            <v>0</v>
          </cell>
          <cell r="X1207">
            <v>0</v>
          </cell>
          <cell r="Y1207">
            <v>0</v>
          </cell>
          <cell r="Z1207">
            <v>0</v>
          </cell>
          <cell r="AA1207">
            <v>0</v>
          </cell>
          <cell r="AB1207">
            <v>0</v>
          </cell>
          <cell r="AC1207">
            <v>0</v>
          </cell>
          <cell r="AD1207">
            <v>0</v>
          </cell>
          <cell r="AE1207">
            <v>0</v>
          </cell>
        </row>
        <row r="1208">
          <cell r="E1208" t="str">
            <v>CT Transportation Jet Fuel, Naphtha</v>
          </cell>
          <cell r="F1208">
            <v>509</v>
          </cell>
          <cell r="G1208">
            <v>856</v>
          </cell>
          <cell r="H1208">
            <v>593</v>
          </cell>
          <cell r="I1208">
            <v>410</v>
          </cell>
          <cell r="J1208">
            <v>155</v>
          </cell>
          <cell r="K1208">
            <v>43</v>
          </cell>
          <cell r="L1208">
            <v>9</v>
          </cell>
          <cell r="M1208">
            <v>2</v>
          </cell>
          <cell r="N1208">
            <v>0</v>
          </cell>
          <cell r="O1208">
            <v>0</v>
          </cell>
          <cell r="P1208">
            <v>0</v>
          </cell>
          <cell r="Q1208">
            <v>0</v>
          </cell>
          <cell r="R1208">
            <v>0</v>
          </cell>
          <cell r="S1208">
            <v>0</v>
          </cell>
          <cell r="T1208">
            <v>0</v>
          </cell>
          <cell r="U1208">
            <v>0</v>
          </cell>
          <cell r="V1208">
            <v>0</v>
          </cell>
          <cell r="W1208">
            <v>0</v>
          </cell>
          <cell r="X1208">
            <v>0</v>
          </cell>
          <cell r="Y1208">
            <v>0</v>
          </cell>
          <cell r="Z1208">
            <v>0</v>
          </cell>
          <cell r="AA1208">
            <v>0</v>
          </cell>
          <cell r="AB1208">
            <v>0</v>
          </cell>
          <cell r="AC1208">
            <v>0</v>
          </cell>
          <cell r="AD1208">
            <v>0</v>
          </cell>
          <cell r="AE1208">
            <v>0</v>
          </cell>
        </row>
        <row r="1209">
          <cell r="E1209" t="str">
            <v>DC Transportation Jet Fuel, Naphtha</v>
          </cell>
          <cell r="F1209">
            <v>0</v>
          </cell>
          <cell r="G1209">
            <v>0</v>
          </cell>
          <cell r="H1209">
            <v>0</v>
          </cell>
          <cell r="I1209">
            <v>0</v>
          </cell>
          <cell r="J1209">
            <v>0</v>
          </cell>
          <cell r="K1209">
            <v>0</v>
          </cell>
          <cell r="L1209">
            <v>0</v>
          </cell>
          <cell r="M1209">
            <v>0</v>
          </cell>
          <cell r="N1209">
            <v>0</v>
          </cell>
          <cell r="O1209">
            <v>0</v>
          </cell>
          <cell r="P1209">
            <v>0</v>
          </cell>
          <cell r="Q1209">
            <v>0</v>
          </cell>
          <cell r="R1209">
            <v>0</v>
          </cell>
          <cell r="S1209">
            <v>0</v>
          </cell>
          <cell r="T1209">
            <v>0</v>
          </cell>
          <cell r="U1209">
            <v>0</v>
          </cell>
          <cell r="V1209">
            <v>0</v>
          </cell>
          <cell r="W1209">
            <v>0</v>
          </cell>
          <cell r="X1209">
            <v>0</v>
          </cell>
          <cell r="Y1209">
            <v>0</v>
          </cell>
          <cell r="Z1209">
            <v>0</v>
          </cell>
          <cell r="AA1209">
            <v>0</v>
          </cell>
          <cell r="AB1209">
            <v>0</v>
          </cell>
          <cell r="AC1209">
            <v>0</v>
          </cell>
          <cell r="AD1209">
            <v>0</v>
          </cell>
          <cell r="AE1209">
            <v>0</v>
          </cell>
        </row>
        <row r="1210">
          <cell r="E1210" t="str">
            <v>DE Transportation Jet Fuel, Naphtha</v>
          </cell>
          <cell r="F1210">
            <v>6528</v>
          </cell>
          <cell r="G1210">
            <v>12348</v>
          </cell>
          <cell r="H1210">
            <v>7325</v>
          </cell>
          <cell r="I1210">
            <v>7269</v>
          </cell>
          <cell r="J1210">
            <v>2699</v>
          </cell>
          <cell r="K1210">
            <v>0</v>
          </cell>
          <cell r="L1210">
            <v>0</v>
          </cell>
          <cell r="M1210">
            <v>0</v>
          </cell>
          <cell r="N1210">
            <v>0</v>
          </cell>
          <cell r="O1210">
            <v>0</v>
          </cell>
          <cell r="P1210">
            <v>0</v>
          </cell>
          <cell r="Q1210">
            <v>0</v>
          </cell>
          <cell r="R1210">
            <v>0</v>
          </cell>
          <cell r="S1210">
            <v>0</v>
          </cell>
          <cell r="T1210">
            <v>0</v>
          </cell>
          <cell r="U1210">
            <v>0</v>
          </cell>
          <cell r="V1210">
            <v>0</v>
          </cell>
          <cell r="W1210">
            <v>0</v>
          </cell>
          <cell r="X1210">
            <v>0</v>
          </cell>
          <cell r="Y1210">
            <v>0</v>
          </cell>
          <cell r="Z1210">
            <v>0</v>
          </cell>
          <cell r="AA1210">
            <v>0</v>
          </cell>
          <cell r="AB1210">
            <v>0</v>
          </cell>
          <cell r="AC1210">
            <v>0</v>
          </cell>
          <cell r="AD1210">
            <v>0</v>
          </cell>
          <cell r="AE1210">
            <v>0</v>
          </cell>
        </row>
        <row r="1211">
          <cell r="E1211" t="str">
            <v>FL Transportation Jet Fuel, Naphtha</v>
          </cell>
          <cell r="F1211">
            <v>28085</v>
          </cell>
          <cell r="G1211">
            <v>20894</v>
          </cell>
          <cell r="H1211">
            <v>17643</v>
          </cell>
          <cell r="I1211">
            <v>12748</v>
          </cell>
          <cell r="J1211">
            <v>4068</v>
          </cell>
          <cell r="K1211">
            <v>453</v>
          </cell>
          <cell r="L1211">
            <v>131</v>
          </cell>
          <cell r="M1211">
            <v>52</v>
          </cell>
          <cell r="N1211">
            <v>-27</v>
          </cell>
          <cell r="O1211">
            <v>0</v>
          </cell>
          <cell r="P1211">
            <v>0</v>
          </cell>
          <cell r="Q1211">
            <v>0</v>
          </cell>
          <cell r="R1211">
            <v>0</v>
          </cell>
          <cell r="S1211">
            <v>0</v>
          </cell>
          <cell r="T1211">
            <v>0</v>
          </cell>
          <cell r="U1211">
            <v>0</v>
          </cell>
          <cell r="V1211">
            <v>0</v>
          </cell>
          <cell r="W1211">
            <v>0</v>
          </cell>
          <cell r="X1211">
            <v>0</v>
          </cell>
          <cell r="Y1211">
            <v>0</v>
          </cell>
          <cell r="Z1211">
            <v>0</v>
          </cell>
          <cell r="AA1211">
            <v>0</v>
          </cell>
          <cell r="AB1211">
            <v>0</v>
          </cell>
          <cell r="AC1211">
            <v>0</v>
          </cell>
          <cell r="AD1211">
            <v>0</v>
          </cell>
          <cell r="AE1211">
            <v>0</v>
          </cell>
        </row>
        <row r="1212">
          <cell r="E1212" t="str">
            <v>GA Transportation Jet Fuel, Naphtha</v>
          </cell>
          <cell r="F1212">
            <v>6396</v>
          </cell>
          <cell r="G1212">
            <v>6597</v>
          </cell>
          <cell r="H1212">
            <v>8032</v>
          </cell>
          <cell r="I1212">
            <v>6775</v>
          </cell>
          <cell r="J1212">
            <v>2332</v>
          </cell>
          <cell r="K1212">
            <v>200</v>
          </cell>
          <cell r="L1212">
            <v>55</v>
          </cell>
          <cell r="M1212">
            <v>21</v>
          </cell>
          <cell r="N1212">
            <v>0</v>
          </cell>
          <cell r="O1212">
            <v>0</v>
          </cell>
          <cell r="P1212">
            <v>0</v>
          </cell>
          <cell r="Q1212">
            <v>0</v>
          </cell>
          <cell r="R1212">
            <v>0</v>
          </cell>
          <cell r="S1212">
            <v>0</v>
          </cell>
          <cell r="T1212">
            <v>0</v>
          </cell>
          <cell r="U1212">
            <v>0</v>
          </cell>
          <cell r="V1212">
            <v>0</v>
          </cell>
          <cell r="W1212">
            <v>0</v>
          </cell>
          <cell r="X1212">
            <v>0</v>
          </cell>
          <cell r="Y1212">
            <v>0</v>
          </cell>
          <cell r="Z1212">
            <v>0</v>
          </cell>
          <cell r="AA1212">
            <v>0</v>
          </cell>
          <cell r="AB1212">
            <v>0</v>
          </cell>
          <cell r="AC1212">
            <v>0</v>
          </cell>
          <cell r="AD1212">
            <v>0</v>
          </cell>
          <cell r="AE1212">
            <v>0</v>
          </cell>
        </row>
        <row r="1213">
          <cell r="E1213" t="str">
            <v>HI Transportation Jet Fuel, Naphtha</v>
          </cell>
          <cell r="F1213">
            <v>11085</v>
          </cell>
          <cell r="G1213">
            <v>8721</v>
          </cell>
          <cell r="H1213">
            <v>2695</v>
          </cell>
          <cell r="I1213">
            <v>41</v>
          </cell>
          <cell r="J1213">
            <v>51</v>
          </cell>
          <cell r="K1213">
            <v>74</v>
          </cell>
          <cell r="L1213">
            <v>22</v>
          </cell>
          <cell r="M1213">
            <v>9</v>
          </cell>
          <cell r="N1213">
            <v>0</v>
          </cell>
          <cell r="O1213">
            <v>0</v>
          </cell>
          <cell r="P1213">
            <v>0</v>
          </cell>
          <cell r="Q1213">
            <v>0</v>
          </cell>
          <cell r="R1213">
            <v>0</v>
          </cell>
          <cell r="S1213">
            <v>0</v>
          </cell>
          <cell r="T1213">
            <v>0</v>
          </cell>
          <cell r="U1213">
            <v>0</v>
          </cell>
          <cell r="V1213">
            <v>0</v>
          </cell>
          <cell r="W1213">
            <v>0</v>
          </cell>
          <cell r="X1213">
            <v>0</v>
          </cell>
          <cell r="Y1213">
            <v>0</v>
          </cell>
          <cell r="Z1213">
            <v>0</v>
          </cell>
          <cell r="AA1213">
            <v>0</v>
          </cell>
          <cell r="AB1213">
            <v>0</v>
          </cell>
          <cell r="AC1213">
            <v>0</v>
          </cell>
          <cell r="AD1213">
            <v>0</v>
          </cell>
          <cell r="AE1213">
            <v>0</v>
          </cell>
        </row>
        <row r="1214">
          <cell r="E1214" t="str">
            <v>IA Transportation Jet Fuel, Naphtha</v>
          </cell>
          <cell r="F1214">
            <v>532</v>
          </cell>
          <cell r="G1214">
            <v>781</v>
          </cell>
          <cell r="H1214">
            <v>592</v>
          </cell>
          <cell r="I1214">
            <v>567</v>
          </cell>
          <cell r="J1214">
            <v>558</v>
          </cell>
          <cell r="K1214">
            <v>10</v>
          </cell>
          <cell r="L1214">
            <v>2</v>
          </cell>
          <cell r="M1214">
            <v>0</v>
          </cell>
          <cell r="N1214">
            <v>0</v>
          </cell>
          <cell r="O1214">
            <v>0</v>
          </cell>
          <cell r="P1214">
            <v>0</v>
          </cell>
          <cell r="Q1214">
            <v>0</v>
          </cell>
          <cell r="R1214">
            <v>0</v>
          </cell>
          <cell r="S1214">
            <v>0</v>
          </cell>
          <cell r="T1214">
            <v>0</v>
          </cell>
          <cell r="U1214">
            <v>0</v>
          </cell>
          <cell r="V1214">
            <v>0</v>
          </cell>
          <cell r="W1214">
            <v>0</v>
          </cell>
          <cell r="X1214">
            <v>0</v>
          </cell>
          <cell r="Y1214">
            <v>0</v>
          </cell>
          <cell r="Z1214">
            <v>0</v>
          </cell>
          <cell r="AA1214">
            <v>0</v>
          </cell>
          <cell r="AB1214">
            <v>0</v>
          </cell>
          <cell r="AC1214">
            <v>0</v>
          </cell>
          <cell r="AD1214">
            <v>0</v>
          </cell>
          <cell r="AE1214">
            <v>0</v>
          </cell>
        </row>
        <row r="1215">
          <cell r="E1215" t="str">
            <v>ID Transportation Jet Fuel, Naphtha</v>
          </cell>
          <cell r="F1215">
            <v>3456</v>
          </cell>
          <cell r="G1215">
            <v>2869</v>
          </cell>
          <cell r="H1215">
            <v>2937</v>
          </cell>
          <cell r="I1215">
            <v>3157</v>
          </cell>
          <cell r="J1215">
            <v>3349</v>
          </cell>
          <cell r="K1215">
            <v>4755</v>
          </cell>
          <cell r="L1215">
            <v>666</v>
          </cell>
          <cell r="M1215">
            <v>7</v>
          </cell>
          <cell r="N1215">
            <v>0</v>
          </cell>
          <cell r="O1215">
            <v>0</v>
          </cell>
          <cell r="P1215">
            <v>0</v>
          </cell>
          <cell r="Q1215">
            <v>0</v>
          </cell>
          <cell r="R1215">
            <v>0</v>
          </cell>
          <cell r="S1215">
            <v>0</v>
          </cell>
          <cell r="T1215">
            <v>0</v>
          </cell>
          <cell r="U1215">
            <v>0</v>
          </cell>
          <cell r="V1215">
            <v>0</v>
          </cell>
          <cell r="W1215">
            <v>0</v>
          </cell>
          <cell r="X1215">
            <v>0</v>
          </cell>
          <cell r="Y1215">
            <v>0</v>
          </cell>
          <cell r="Z1215">
            <v>0</v>
          </cell>
          <cell r="AA1215">
            <v>0</v>
          </cell>
          <cell r="AB1215">
            <v>0</v>
          </cell>
          <cell r="AC1215">
            <v>0</v>
          </cell>
          <cell r="AD1215">
            <v>0</v>
          </cell>
          <cell r="AE1215">
            <v>0</v>
          </cell>
        </row>
        <row r="1216">
          <cell r="E1216" t="str">
            <v>IL Transportation Jet Fuel, Naphtha</v>
          </cell>
          <cell r="F1216">
            <v>2513</v>
          </cell>
          <cell r="G1216">
            <v>2675</v>
          </cell>
          <cell r="H1216">
            <v>2389</v>
          </cell>
          <cell r="I1216">
            <v>2321</v>
          </cell>
          <cell r="J1216">
            <v>1734</v>
          </cell>
          <cell r="K1216">
            <v>96</v>
          </cell>
          <cell r="L1216">
            <v>24</v>
          </cell>
          <cell r="M1216">
            <v>8</v>
          </cell>
          <cell r="N1216">
            <v>0</v>
          </cell>
          <cell r="O1216">
            <v>0</v>
          </cell>
          <cell r="P1216">
            <v>0</v>
          </cell>
          <cell r="Q1216">
            <v>0</v>
          </cell>
          <cell r="R1216">
            <v>0</v>
          </cell>
          <cell r="S1216">
            <v>0</v>
          </cell>
          <cell r="T1216">
            <v>0</v>
          </cell>
          <cell r="U1216">
            <v>0</v>
          </cell>
          <cell r="V1216">
            <v>0</v>
          </cell>
          <cell r="W1216">
            <v>0</v>
          </cell>
          <cell r="X1216">
            <v>0</v>
          </cell>
          <cell r="Y1216">
            <v>0</v>
          </cell>
          <cell r="Z1216">
            <v>0</v>
          </cell>
          <cell r="AA1216">
            <v>0</v>
          </cell>
          <cell r="AB1216">
            <v>0</v>
          </cell>
          <cell r="AC1216">
            <v>0</v>
          </cell>
          <cell r="AD1216">
            <v>0</v>
          </cell>
          <cell r="AE1216">
            <v>0</v>
          </cell>
        </row>
        <row r="1217">
          <cell r="E1217" t="str">
            <v>IN Transportation Jet Fuel, Naphtha</v>
          </cell>
          <cell r="F1217">
            <v>2874</v>
          </cell>
          <cell r="G1217">
            <v>3571</v>
          </cell>
          <cell r="H1217">
            <v>3221</v>
          </cell>
          <cell r="I1217">
            <v>2232</v>
          </cell>
          <cell r="J1217">
            <v>1641</v>
          </cell>
          <cell r="K1217">
            <v>93</v>
          </cell>
          <cell r="L1217">
            <v>23</v>
          </cell>
          <cell r="M1217">
            <v>8</v>
          </cell>
          <cell r="N1217">
            <v>-6</v>
          </cell>
          <cell r="O1217">
            <v>0</v>
          </cell>
          <cell r="P1217">
            <v>0</v>
          </cell>
          <cell r="Q1217">
            <v>0</v>
          </cell>
          <cell r="R1217">
            <v>0</v>
          </cell>
          <cell r="S1217">
            <v>0</v>
          </cell>
          <cell r="T1217">
            <v>0</v>
          </cell>
          <cell r="U1217">
            <v>0</v>
          </cell>
          <cell r="V1217">
            <v>0</v>
          </cell>
          <cell r="W1217">
            <v>0</v>
          </cell>
          <cell r="X1217">
            <v>0</v>
          </cell>
          <cell r="Y1217">
            <v>0</v>
          </cell>
          <cell r="Z1217">
            <v>0</v>
          </cell>
          <cell r="AA1217">
            <v>0</v>
          </cell>
          <cell r="AB1217">
            <v>0</v>
          </cell>
          <cell r="AC1217">
            <v>0</v>
          </cell>
          <cell r="AD1217">
            <v>0</v>
          </cell>
          <cell r="AE1217">
            <v>0</v>
          </cell>
        </row>
        <row r="1218">
          <cell r="E1218" t="str">
            <v>KS Transportation Jet Fuel, Naphtha</v>
          </cell>
          <cell r="F1218">
            <v>4510</v>
          </cell>
          <cell r="G1218">
            <v>6341</v>
          </cell>
          <cell r="H1218">
            <v>7036</v>
          </cell>
          <cell r="I1218">
            <v>4784</v>
          </cell>
          <cell r="J1218">
            <v>3679</v>
          </cell>
          <cell r="K1218">
            <v>178</v>
          </cell>
          <cell r="L1218">
            <v>48</v>
          </cell>
          <cell r="M1218">
            <v>18</v>
          </cell>
          <cell r="N1218">
            <v>0</v>
          </cell>
          <cell r="O1218">
            <v>0</v>
          </cell>
          <cell r="P1218">
            <v>0</v>
          </cell>
          <cell r="Q1218">
            <v>0</v>
          </cell>
          <cell r="R1218">
            <v>0</v>
          </cell>
          <cell r="S1218">
            <v>0</v>
          </cell>
          <cell r="T1218">
            <v>0</v>
          </cell>
          <cell r="U1218">
            <v>0</v>
          </cell>
          <cell r="V1218">
            <v>0</v>
          </cell>
          <cell r="W1218">
            <v>0</v>
          </cell>
          <cell r="X1218">
            <v>0</v>
          </cell>
          <cell r="Y1218">
            <v>0</v>
          </cell>
          <cell r="Z1218">
            <v>0</v>
          </cell>
          <cell r="AA1218">
            <v>0</v>
          </cell>
          <cell r="AB1218">
            <v>0</v>
          </cell>
          <cell r="AC1218">
            <v>0</v>
          </cell>
          <cell r="AD1218">
            <v>0</v>
          </cell>
          <cell r="AE1218">
            <v>0</v>
          </cell>
        </row>
        <row r="1219">
          <cell r="E1219" t="str">
            <v>KY Transportation Jet Fuel, Naphtha</v>
          </cell>
          <cell r="F1219">
            <v>1211</v>
          </cell>
          <cell r="G1219">
            <v>1039</v>
          </cell>
          <cell r="H1219">
            <v>1320</v>
          </cell>
          <cell r="I1219">
            <v>1293</v>
          </cell>
          <cell r="J1219">
            <v>1088</v>
          </cell>
          <cell r="K1219">
            <v>368</v>
          </cell>
          <cell r="L1219">
            <v>106</v>
          </cell>
          <cell r="M1219">
            <v>42</v>
          </cell>
          <cell r="N1219">
            <v>0</v>
          </cell>
          <cell r="O1219">
            <v>0</v>
          </cell>
          <cell r="P1219">
            <v>0</v>
          </cell>
          <cell r="Q1219">
            <v>0</v>
          </cell>
          <cell r="R1219">
            <v>0</v>
          </cell>
          <cell r="S1219">
            <v>0</v>
          </cell>
          <cell r="T1219">
            <v>0</v>
          </cell>
          <cell r="U1219">
            <v>0</v>
          </cell>
          <cell r="V1219">
            <v>0</v>
          </cell>
          <cell r="W1219">
            <v>0</v>
          </cell>
          <cell r="X1219">
            <v>0</v>
          </cell>
          <cell r="Y1219">
            <v>0</v>
          </cell>
          <cell r="Z1219">
            <v>0</v>
          </cell>
          <cell r="AA1219">
            <v>0</v>
          </cell>
          <cell r="AB1219">
            <v>0</v>
          </cell>
          <cell r="AC1219">
            <v>0</v>
          </cell>
          <cell r="AD1219">
            <v>0</v>
          </cell>
          <cell r="AE1219">
            <v>0</v>
          </cell>
        </row>
        <row r="1220">
          <cell r="E1220" t="str">
            <v>LA Transportation Jet Fuel, Naphtha</v>
          </cell>
          <cell r="F1220">
            <v>11051</v>
          </cell>
          <cell r="G1220">
            <v>9930</v>
          </cell>
          <cell r="H1220">
            <v>9123</v>
          </cell>
          <cell r="I1220">
            <v>7525</v>
          </cell>
          <cell r="J1220">
            <v>2625</v>
          </cell>
          <cell r="K1220">
            <v>757</v>
          </cell>
          <cell r="L1220">
            <v>205</v>
          </cell>
          <cell r="M1220">
            <v>77</v>
          </cell>
          <cell r="N1220">
            <v>0</v>
          </cell>
          <cell r="O1220">
            <v>0</v>
          </cell>
          <cell r="P1220">
            <v>0</v>
          </cell>
          <cell r="Q1220">
            <v>0</v>
          </cell>
          <cell r="R1220">
            <v>0</v>
          </cell>
          <cell r="S1220">
            <v>0</v>
          </cell>
          <cell r="T1220">
            <v>0</v>
          </cell>
          <cell r="U1220">
            <v>0</v>
          </cell>
          <cell r="V1220">
            <v>0</v>
          </cell>
          <cell r="W1220">
            <v>0</v>
          </cell>
          <cell r="X1220">
            <v>0</v>
          </cell>
          <cell r="Y1220">
            <v>0</v>
          </cell>
          <cell r="Z1220">
            <v>0</v>
          </cell>
          <cell r="AA1220">
            <v>0</v>
          </cell>
          <cell r="AB1220">
            <v>0</v>
          </cell>
          <cell r="AC1220">
            <v>0</v>
          </cell>
          <cell r="AD1220">
            <v>0</v>
          </cell>
          <cell r="AE1220">
            <v>0</v>
          </cell>
        </row>
        <row r="1221">
          <cell r="E1221" t="str">
            <v>MA Transportation Jet Fuel, Naphtha</v>
          </cell>
          <cell r="F1221">
            <v>2376</v>
          </cell>
          <cell r="G1221">
            <v>7472</v>
          </cell>
          <cell r="H1221">
            <v>2600</v>
          </cell>
          <cell r="I1221">
            <v>2146</v>
          </cell>
          <cell r="J1221">
            <v>647</v>
          </cell>
          <cell r="K1221">
            <v>65</v>
          </cell>
          <cell r="L1221">
            <v>25</v>
          </cell>
          <cell r="M1221">
            <v>12</v>
          </cell>
          <cell r="N1221">
            <v>-2</v>
          </cell>
          <cell r="O1221">
            <v>0</v>
          </cell>
          <cell r="P1221">
            <v>0</v>
          </cell>
          <cell r="Q1221">
            <v>0</v>
          </cell>
          <cell r="R1221">
            <v>0</v>
          </cell>
          <cell r="S1221">
            <v>0</v>
          </cell>
          <cell r="T1221">
            <v>0</v>
          </cell>
          <cell r="U1221">
            <v>0</v>
          </cell>
          <cell r="V1221">
            <v>0</v>
          </cell>
          <cell r="W1221">
            <v>0</v>
          </cell>
          <cell r="X1221">
            <v>0</v>
          </cell>
          <cell r="Y1221">
            <v>0</v>
          </cell>
          <cell r="Z1221">
            <v>0</v>
          </cell>
          <cell r="AA1221">
            <v>0</v>
          </cell>
          <cell r="AB1221">
            <v>0</v>
          </cell>
          <cell r="AC1221">
            <v>0</v>
          </cell>
          <cell r="AD1221">
            <v>0</v>
          </cell>
          <cell r="AE1221">
            <v>0</v>
          </cell>
        </row>
        <row r="1222">
          <cell r="E1222" t="str">
            <v>MD Transportation Jet Fuel, Naphtha</v>
          </cell>
          <cell r="F1222">
            <v>5587</v>
          </cell>
          <cell r="G1222">
            <v>4955</v>
          </cell>
          <cell r="H1222">
            <v>4247</v>
          </cell>
          <cell r="I1222">
            <v>3543</v>
          </cell>
          <cell r="J1222">
            <v>994</v>
          </cell>
          <cell r="K1222">
            <v>24</v>
          </cell>
          <cell r="L1222">
            <v>6</v>
          </cell>
          <cell r="M1222">
            <v>2</v>
          </cell>
          <cell r="N1222">
            <v>0</v>
          </cell>
          <cell r="O1222">
            <v>0</v>
          </cell>
          <cell r="P1222">
            <v>0</v>
          </cell>
          <cell r="Q1222">
            <v>0</v>
          </cell>
          <cell r="R1222">
            <v>0</v>
          </cell>
          <cell r="S1222">
            <v>0</v>
          </cell>
          <cell r="T1222">
            <v>0</v>
          </cell>
          <cell r="U1222">
            <v>0</v>
          </cell>
          <cell r="V1222">
            <v>0</v>
          </cell>
          <cell r="W1222">
            <v>0</v>
          </cell>
          <cell r="X1222">
            <v>0</v>
          </cell>
          <cell r="Y1222">
            <v>0</v>
          </cell>
          <cell r="Z1222">
            <v>0</v>
          </cell>
          <cell r="AA1222">
            <v>0</v>
          </cell>
          <cell r="AB1222">
            <v>0</v>
          </cell>
          <cell r="AC1222">
            <v>0</v>
          </cell>
          <cell r="AD1222">
            <v>0</v>
          </cell>
          <cell r="AE1222">
            <v>0</v>
          </cell>
        </row>
        <row r="1223">
          <cell r="E1223" t="str">
            <v>ME Transportation Jet Fuel, Naphtha</v>
          </cell>
          <cell r="F1223">
            <v>5404</v>
          </cell>
          <cell r="G1223">
            <v>5142</v>
          </cell>
          <cell r="H1223">
            <v>4278</v>
          </cell>
          <cell r="I1223">
            <v>2853</v>
          </cell>
          <cell r="J1223">
            <v>408</v>
          </cell>
          <cell r="K1223">
            <v>135</v>
          </cell>
          <cell r="L1223">
            <v>38</v>
          </cell>
          <cell r="M1223">
            <v>15</v>
          </cell>
          <cell r="N1223">
            <v>0</v>
          </cell>
          <cell r="O1223">
            <v>0</v>
          </cell>
          <cell r="P1223">
            <v>0</v>
          </cell>
          <cell r="Q1223">
            <v>0</v>
          </cell>
          <cell r="R1223">
            <v>0</v>
          </cell>
          <cell r="S1223">
            <v>0</v>
          </cell>
          <cell r="T1223">
            <v>0</v>
          </cell>
          <cell r="U1223">
            <v>0</v>
          </cell>
          <cell r="V1223">
            <v>0</v>
          </cell>
          <cell r="W1223">
            <v>0</v>
          </cell>
          <cell r="X1223">
            <v>0</v>
          </cell>
          <cell r="Y1223">
            <v>0</v>
          </cell>
          <cell r="Z1223">
            <v>0</v>
          </cell>
          <cell r="AA1223">
            <v>0</v>
          </cell>
          <cell r="AB1223">
            <v>0</v>
          </cell>
          <cell r="AC1223">
            <v>0</v>
          </cell>
          <cell r="AD1223">
            <v>0</v>
          </cell>
          <cell r="AE1223">
            <v>0</v>
          </cell>
        </row>
        <row r="1224">
          <cell r="E1224" t="str">
            <v>MI Transportation Jet Fuel, Naphtha</v>
          </cell>
          <cell r="F1224">
            <v>7640</v>
          </cell>
          <cell r="G1224">
            <v>9785</v>
          </cell>
          <cell r="H1224">
            <v>6951</v>
          </cell>
          <cell r="I1224">
            <v>4792</v>
          </cell>
          <cell r="J1224">
            <v>2343</v>
          </cell>
          <cell r="K1224">
            <v>85</v>
          </cell>
          <cell r="L1224">
            <v>21</v>
          </cell>
          <cell r="M1224">
            <v>7</v>
          </cell>
          <cell r="N1224">
            <v>0</v>
          </cell>
          <cell r="O1224">
            <v>0</v>
          </cell>
          <cell r="P1224">
            <v>0</v>
          </cell>
          <cell r="Q1224">
            <v>0</v>
          </cell>
          <cell r="R1224">
            <v>0</v>
          </cell>
          <cell r="S1224">
            <v>0</v>
          </cell>
          <cell r="T1224">
            <v>0</v>
          </cell>
          <cell r="U1224">
            <v>0</v>
          </cell>
          <cell r="V1224">
            <v>0</v>
          </cell>
          <cell r="W1224">
            <v>0</v>
          </cell>
          <cell r="X1224">
            <v>0</v>
          </cell>
          <cell r="Y1224">
            <v>0</v>
          </cell>
          <cell r="Z1224">
            <v>0</v>
          </cell>
          <cell r="AA1224">
            <v>0</v>
          </cell>
          <cell r="AB1224">
            <v>0</v>
          </cell>
          <cell r="AC1224">
            <v>0</v>
          </cell>
          <cell r="AD1224">
            <v>0</v>
          </cell>
          <cell r="AE1224">
            <v>0</v>
          </cell>
        </row>
        <row r="1225">
          <cell r="E1225" t="str">
            <v>MN Transportation Jet Fuel, Naphtha</v>
          </cell>
          <cell r="F1225">
            <v>729</v>
          </cell>
          <cell r="G1225">
            <v>1034</v>
          </cell>
          <cell r="H1225">
            <v>816</v>
          </cell>
          <cell r="I1225">
            <v>799</v>
          </cell>
          <cell r="J1225">
            <v>640</v>
          </cell>
          <cell r="K1225">
            <v>35</v>
          </cell>
          <cell r="L1225">
            <v>11</v>
          </cell>
          <cell r="M1225">
            <v>5</v>
          </cell>
          <cell r="N1225">
            <v>0</v>
          </cell>
          <cell r="O1225">
            <v>0</v>
          </cell>
          <cell r="P1225">
            <v>0</v>
          </cell>
          <cell r="Q1225">
            <v>0</v>
          </cell>
          <cell r="R1225">
            <v>0</v>
          </cell>
          <cell r="S1225">
            <v>0</v>
          </cell>
          <cell r="T1225">
            <v>0</v>
          </cell>
          <cell r="U1225">
            <v>0</v>
          </cell>
          <cell r="V1225">
            <v>0</v>
          </cell>
          <cell r="W1225">
            <v>0</v>
          </cell>
          <cell r="X1225">
            <v>0</v>
          </cell>
          <cell r="Y1225">
            <v>0</v>
          </cell>
          <cell r="Z1225">
            <v>0</v>
          </cell>
          <cell r="AA1225">
            <v>0</v>
          </cell>
          <cell r="AB1225">
            <v>0</v>
          </cell>
          <cell r="AC1225">
            <v>0</v>
          </cell>
          <cell r="AD1225">
            <v>0</v>
          </cell>
          <cell r="AE1225">
            <v>0</v>
          </cell>
        </row>
        <row r="1226">
          <cell r="E1226" t="str">
            <v>MO Transportation Jet Fuel, Naphtha</v>
          </cell>
          <cell r="F1226">
            <v>1076</v>
          </cell>
          <cell r="G1226">
            <v>1430</v>
          </cell>
          <cell r="H1226">
            <v>1171</v>
          </cell>
          <cell r="I1226">
            <v>1010</v>
          </cell>
          <cell r="J1226">
            <v>751</v>
          </cell>
          <cell r="K1226">
            <v>155</v>
          </cell>
          <cell r="L1226">
            <v>39</v>
          </cell>
          <cell r="M1226">
            <v>14</v>
          </cell>
          <cell r="N1226">
            <v>0</v>
          </cell>
          <cell r="O1226">
            <v>0</v>
          </cell>
          <cell r="P1226">
            <v>0</v>
          </cell>
          <cell r="Q1226">
            <v>0</v>
          </cell>
          <cell r="R1226">
            <v>0</v>
          </cell>
          <cell r="S1226">
            <v>0</v>
          </cell>
          <cell r="T1226">
            <v>0</v>
          </cell>
          <cell r="U1226">
            <v>0</v>
          </cell>
          <cell r="V1226">
            <v>0</v>
          </cell>
          <cell r="W1226">
            <v>0</v>
          </cell>
          <cell r="X1226">
            <v>0</v>
          </cell>
          <cell r="Y1226">
            <v>0</v>
          </cell>
          <cell r="Z1226">
            <v>0</v>
          </cell>
          <cell r="AA1226">
            <v>0</v>
          </cell>
          <cell r="AB1226">
            <v>0</v>
          </cell>
          <cell r="AC1226">
            <v>0</v>
          </cell>
          <cell r="AD1226">
            <v>0</v>
          </cell>
          <cell r="AE1226">
            <v>0</v>
          </cell>
        </row>
        <row r="1227">
          <cell r="E1227" t="str">
            <v>MS Transportation Jet Fuel, Naphtha</v>
          </cell>
          <cell r="F1227">
            <v>4915</v>
          </cell>
          <cell r="G1227">
            <v>5437</v>
          </cell>
          <cell r="H1227">
            <v>3699</v>
          </cell>
          <cell r="I1227">
            <v>3573</v>
          </cell>
          <cell r="J1227">
            <v>1348</v>
          </cell>
          <cell r="K1227">
            <v>242</v>
          </cell>
          <cell r="L1227">
            <v>65</v>
          </cell>
          <cell r="M1227">
            <v>24</v>
          </cell>
          <cell r="N1227">
            <v>0</v>
          </cell>
          <cell r="O1227">
            <v>0</v>
          </cell>
          <cell r="P1227">
            <v>0</v>
          </cell>
          <cell r="Q1227">
            <v>0</v>
          </cell>
          <cell r="R1227">
            <v>0</v>
          </cell>
          <cell r="S1227">
            <v>0</v>
          </cell>
          <cell r="T1227">
            <v>0</v>
          </cell>
          <cell r="U1227">
            <v>0</v>
          </cell>
          <cell r="V1227">
            <v>0</v>
          </cell>
          <cell r="W1227">
            <v>0</v>
          </cell>
          <cell r="X1227">
            <v>0</v>
          </cell>
          <cell r="Y1227">
            <v>0</v>
          </cell>
          <cell r="Z1227">
            <v>0</v>
          </cell>
          <cell r="AA1227">
            <v>0</v>
          </cell>
          <cell r="AB1227">
            <v>0</v>
          </cell>
          <cell r="AC1227">
            <v>0</v>
          </cell>
          <cell r="AD1227">
            <v>0</v>
          </cell>
          <cell r="AE1227">
            <v>0</v>
          </cell>
        </row>
        <row r="1228">
          <cell r="E1228" t="str">
            <v>MT Transportation Jet Fuel, Naphtha</v>
          </cell>
          <cell r="F1228">
            <v>756</v>
          </cell>
          <cell r="G1228">
            <v>181</v>
          </cell>
          <cell r="H1228">
            <v>1531</v>
          </cell>
          <cell r="I1228">
            <v>1356</v>
          </cell>
          <cell r="J1228">
            <v>1258</v>
          </cell>
          <cell r="K1228">
            <v>1405</v>
          </cell>
          <cell r="L1228">
            <v>212</v>
          </cell>
          <cell r="M1228">
            <v>14</v>
          </cell>
          <cell r="N1228">
            <v>0</v>
          </cell>
          <cell r="O1228">
            <v>0</v>
          </cell>
          <cell r="P1228">
            <v>0</v>
          </cell>
          <cell r="Q1228">
            <v>0</v>
          </cell>
          <cell r="R1228">
            <v>0</v>
          </cell>
          <cell r="S1228">
            <v>0</v>
          </cell>
          <cell r="T1228">
            <v>0</v>
          </cell>
          <cell r="U1228">
            <v>0</v>
          </cell>
          <cell r="V1228">
            <v>0</v>
          </cell>
          <cell r="W1228">
            <v>0</v>
          </cell>
          <cell r="X1228">
            <v>0</v>
          </cell>
          <cell r="Y1228">
            <v>0</v>
          </cell>
          <cell r="Z1228">
            <v>0</v>
          </cell>
          <cell r="AA1228">
            <v>0</v>
          </cell>
          <cell r="AB1228">
            <v>0</v>
          </cell>
          <cell r="AC1228">
            <v>0</v>
          </cell>
          <cell r="AD1228">
            <v>0</v>
          </cell>
          <cell r="AE1228">
            <v>0</v>
          </cell>
        </row>
        <row r="1229">
          <cell r="E1229" t="str">
            <v>NC Transportation Jet Fuel, Naphtha</v>
          </cell>
          <cell r="F1229">
            <v>12709</v>
          </cell>
          <cell r="G1229">
            <v>9522</v>
          </cell>
          <cell r="H1229">
            <v>10079</v>
          </cell>
          <cell r="I1229">
            <v>9085</v>
          </cell>
          <cell r="J1229">
            <v>3215</v>
          </cell>
          <cell r="K1229">
            <v>105</v>
          </cell>
          <cell r="L1229">
            <v>33</v>
          </cell>
          <cell r="M1229">
            <v>14</v>
          </cell>
          <cell r="N1229">
            <v>0</v>
          </cell>
          <cell r="O1229">
            <v>0</v>
          </cell>
          <cell r="P1229">
            <v>0</v>
          </cell>
          <cell r="Q1229">
            <v>0</v>
          </cell>
          <cell r="R1229">
            <v>0</v>
          </cell>
          <cell r="S1229">
            <v>0</v>
          </cell>
          <cell r="T1229">
            <v>0</v>
          </cell>
          <cell r="U1229">
            <v>0</v>
          </cell>
          <cell r="V1229">
            <v>0</v>
          </cell>
          <cell r="W1229">
            <v>0</v>
          </cell>
          <cell r="X1229">
            <v>0</v>
          </cell>
          <cell r="Y1229">
            <v>0</v>
          </cell>
          <cell r="Z1229">
            <v>0</v>
          </cell>
          <cell r="AA1229">
            <v>0</v>
          </cell>
          <cell r="AB1229">
            <v>0</v>
          </cell>
          <cell r="AC1229">
            <v>0</v>
          </cell>
          <cell r="AD1229">
            <v>0</v>
          </cell>
          <cell r="AE1229">
            <v>0</v>
          </cell>
        </row>
        <row r="1230">
          <cell r="E1230" t="str">
            <v>ND Transportation Jet Fuel, Naphtha</v>
          </cell>
          <cell r="F1230">
            <v>5079</v>
          </cell>
          <cell r="G1230">
            <v>4043</v>
          </cell>
          <cell r="H1230">
            <v>6261</v>
          </cell>
          <cell r="I1230">
            <v>5460</v>
          </cell>
          <cell r="J1230">
            <v>3221</v>
          </cell>
          <cell r="K1230">
            <v>358</v>
          </cell>
          <cell r="L1230">
            <v>55</v>
          </cell>
          <cell r="M1230">
            <v>4</v>
          </cell>
          <cell r="N1230">
            <v>0</v>
          </cell>
          <cell r="O1230">
            <v>0</v>
          </cell>
          <cell r="P1230">
            <v>0</v>
          </cell>
          <cell r="Q1230">
            <v>0</v>
          </cell>
          <cell r="R1230">
            <v>0</v>
          </cell>
          <cell r="S1230">
            <v>0</v>
          </cell>
          <cell r="T1230">
            <v>0</v>
          </cell>
          <cell r="U1230">
            <v>0</v>
          </cell>
          <cell r="V1230">
            <v>0</v>
          </cell>
          <cell r="W1230">
            <v>0</v>
          </cell>
          <cell r="X1230">
            <v>0</v>
          </cell>
          <cell r="Y1230">
            <v>0</v>
          </cell>
          <cell r="Z1230">
            <v>0</v>
          </cell>
          <cell r="AA1230">
            <v>0</v>
          </cell>
          <cell r="AB1230">
            <v>0</v>
          </cell>
          <cell r="AC1230">
            <v>0</v>
          </cell>
          <cell r="AD1230">
            <v>0</v>
          </cell>
          <cell r="AE1230">
            <v>0</v>
          </cell>
        </row>
        <row r="1231">
          <cell r="E1231" t="str">
            <v>NE Transportation Jet Fuel, Naphtha</v>
          </cell>
          <cell r="F1231">
            <v>3777</v>
          </cell>
          <cell r="G1231">
            <v>2723</v>
          </cell>
          <cell r="H1231">
            <v>2871</v>
          </cell>
          <cell r="I1231">
            <v>2409</v>
          </cell>
          <cell r="J1231">
            <v>1877</v>
          </cell>
          <cell r="K1231">
            <v>30</v>
          </cell>
          <cell r="L1231">
            <v>10</v>
          </cell>
          <cell r="M1231">
            <v>4</v>
          </cell>
          <cell r="N1231">
            <v>0</v>
          </cell>
          <cell r="O1231">
            <v>0</v>
          </cell>
          <cell r="P1231">
            <v>0</v>
          </cell>
          <cell r="Q1231">
            <v>0</v>
          </cell>
          <cell r="R1231">
            <v>0</v>
          </cell>
          <cell r="S1231">
            <v>0</v>
          </cell>
          <cell r="T1231">
            <v>0</v>
          </cell>
          <cell r="U1231">
            <v>0</v>
          </cell>
          <cell r="V1231">
            <v>0</v>
          </cell>
          <cell r="W1231">
            <v>0</v>
          </cell>
          <cell r="X1231">
            <v>0</v>
          </cell>
          <cell r="Y1231">
            <v>0</v>
          </cell>
          <cell r="Z1231">
            <v>0</v>
          </cell>
          <cell r="AA1231">
            <v>0</v>
          </cell>
          <cell r="AB1231">
            <v>0</v>
          </cell>
          <cell r="AC1231">
            <v>0</v>
          </cell>
          <cell r="AD1231">
            <v>0</v>
          </cell>
          <cell r="AE1231">
            <v>0</v>
          </cell>
        </row>
        <row r="1232">
          <cell r="E1232" t="str">
            <v>NH Transportation Jet Fuel, Naphtha</v>
          </cell>
          <cell r="F1232">
            <v>1969</v>
          </cell>
          <cell r="G1232">
            <v>970</v>
          </cell>
          <cell r="H1232">
            <v>650</v>
          </cell>
          <cell r="I1232">
            <v>683</v>
          </cell>
          <cell r="J1232">
            <v>322</v>
          </cell>
          <cell r="K1232">
            <v>32</v>
          </cell>
          <cell r="L1232">
            <v>12</v>
          </cell>
          <cell r="M1232">
            <v>6</v>
          </cell>
          <cell r="N1232">
            <v>0</v>
          </cell>
          <cell r="O1232">
            <v>0</v>
          </cell>
          <cell r="P1232">
            <v>0</v>
          </cell>
          <cell r="Q1232">
            <v>0</v>
          </cell>
          <cell r="R1232">
            <v>0</v>
          </cell>
          <cell r="S1232">
            <v>0</v>
          </cell>
          <cell r="T1232">
            <v>0</v>
          </cell>
          <cell r="U1232">
            <v>0</v>
          </cell>
          <cell r="V1232">
            <v>0</v>
          </cell>
          <cell r="W1232">
            <v>0</v>
          </cell>
          <cell r="X1232">
            <v>0</v>
          </cell>
          <cell r="Y1232">
            <v>0</v>
          </cell>
          <cell r="Z1232">
            <v>0</v>
          </cell>
          <cell r="AA1232">
            <v>0</v>
          </cell>
          <cell r="AB1232">
            <v>0</v>
          </cell>
          <cell r="AC1232">
            <v>0</v>
          </cell>
          <cell r="AD1232">
            <v>0</v>
          </cell>
          <cell r="AE1232">
            <v>0</v>
          </cell>
        </row>
        <row r="1233">
          <cell r="E1233" t="str">
            <v>NJ Transportation Jet Fuel, Naphtha</v>
          </cell>
          <cell r="F1233">
            <v>5987</v>
          </cell>
          <cell r="G1233">
            <v>16503</v>
          </cell>
          <cell r="H1233">
            <v>6652</v>
          </cell>
          <cell r="I1233">
            <v>5260</v>
          </cell>
          <cell r="J1233">
            <v>1571</v>
          </cell>
          <cell r="K1233">
            <v>0</v>
          </cell>
          <cell r="L1233">
            <v>0</v>
          </cell>
          <cell r="M1233">
            <v>0</v>
          </cell>
          <cell r="N1233">
            <v>0</v>
          </cell>
          <cell r="O1233">
            <v>0</v>
          </cell>
          <cell r="P1233">
            <v>0</v>
          </cell>
          <cell r="Q1233">
            <v>0</v>
          </cell>
          <cell r="R1233">
            <v>0</v>
          </cell>
          <cell r="S1233">
            <v>0</v>
          </cell>
          <cell r="T1233">
            <v>0</v>
          </cell>
          <cell r="U1233">
            <v>0</v>
          </cell>
          <cell r="V1233">
            <v>0</v>
          </cell>
          <cell r="W1233">
            <v>0</v>
          </cell>
          <cell r="X1233">
            <v>0</v>
          </cell>
          <cell r="Y1233">
            <v>0</v>
          </cell>
          <cell r="Z1233">
            <v>0</v>
          </cell>
          <cell r="AA1233">
            <v>0</v>
          </cell>
          <cell r="AB1233">
            <v>0</v>
          </cell>
          <cell r="AC1233">
            <v>0</v>
          </cell>
          <cell r="AD1233">
            <v>0</v>
          </cell>
          <cell r="AE1233">
            <v>0</v>
          </cell>
        </row>
        <row r="1234">
          <cell r="E1234" t="str">
            <v>NM Transportation Jet Fuel, Naphtha</v>
          </cell>
          <cell r="F1234">
            <v>8725</v>
          </cell>
          <cell r="G1234">
            <v>6037</v>
          </cell>
          <cell r="H1234">
            <v>8112</v>
          </cell>
          <cell r="I1234">
            <v>7082</v>
          </cell>
          <cell r="J1234">
            <v>118</v>
          </cell>
          <cell r="K1234">
            <v>298</v>
          </cell>
          <cell r="L1234">
            <v>61</v>
          </cell>
          <cell r="M1234">
            <v>16</v>
          </cell>
          <cell r="N1234">
            <v>0</v>
          </cell>
          <cell r="O1234">
            <v>0</v>
          </cell>
          <cell r="P1234">
            <v>0</v>
          </cell>
          <cell r="Q1234">
            <v>0</v>
          </cell>
          <cell r="R1234">
            <v>0</v>
          </cell>
          <cell r="S1234">
            <v>0</v>
          </cell>
          <cell r="T1234">
            <v>0</v>
          </cell>
          <cell r="U1234">
            <v>0</v>
          </cell>
          <cell r="V1234">
            <v>0</v>
          </cell>
          <cell r="W1234">
            <v>0</v>
          </cell>
          <cell r="X1234">
            <v>0</v>
          </cell>
          <cell r="Y1234">
            <v>0</v>
          </cell>
          <cell r="Z1234">
            <v>0</v>
          </cell>
          <cell r="AA1234">
            <v>0</v>
          </cell>
          <cell r="AB1234">
            <v>0</v>
          </cell>
          <cell r="AC1234">
            <v>0</v>
          </cell>
          <cell r="AD1234">
            <v>0</v>
          </cell>
          <cell r="AE1234">
            <v>0</v>
          </cell>
        </row>
        <row r="1235">
          <cell r="E1235" t="str">
            <v>NV Transportation Jet Fuel, Naphtha</v>
          </cell>
          <cell r="F1235">
            <v>10992</v>
          </cell>
          <cell r="G1235">
            <v>11340</v>
          </cell>
          <cell r="H1235">
            <v>9150</v>
          </cell>
          <cell r="I1235">
            <v>6939</v>
          </cell>
          <cell r="J1235">
            <v>153</v>
          </cell>
          <cell r="K1235">
            <v>253</v>
          </cell>
          <cell r="L1235">
            <v>67</v>
          </cell>
          <cell r="M1235">
            <v>25</v>
          </cell>
          <cell r="N1235">
            <v>0</v>
          </cell>
          <cell r="O1235">
            <v>0</v>
          </cell>
          <cell r="P1235">
            <v>0</v>
          </cell>
          <cell r="Q1235">
            <v>0</v>
          </cell>
          <cell r="R1235">
            <v>0</v>
          </cell>
          <cell r="S1235">
            <v>0</v>
          </cell>
          <cell r="T1235">
            <v>0</v>
          </cell>
          <cell r="U1235">
            <v>0</v>
          </cell>
          <cell r="V1235">
            <v>0</v>
          </cell>
          <cell r="W1235">
            <v>0</v>
          </cell>
          <cell r="X1235">
            <v>0</v>
          </cell>
          <cell r="Y1235">
            <v>0</v>
          </cell>
          <cell r="Z1235">
            <v>0</v>
          </cell>
          <cell r="AA1235">
            <v>0</v>
          </cell>
          <cell r="AB1235">
            <v>0</v>
          </cell>
          <cell r="AC1235">
            <v>0</v>
          </cell>
          <cell r="AD1235">
            <v>0</v>
          </cell>
          <cell r="AE1235">
            <v>0</v>
          </cell>
        </row>
        <row r="1236">
          <cell r="E1236" t="str">
            <v>NY Transportation Jet Fuel, Naphtha</v>
          </cell>
          <cell r="F1236">
            <v>7676</v>
          </cell>
          <cell r="G1236">
            <v>8455</v>
          </cell>
          <cell r="H1236">
            <v>8197</v>
          </cell>
          <cell r="I1236">
            <v>6589</v>
          </cell>
          <cell r="J1236">
            <v>2802</v>
          </cell>
          <cell r="K1236">
            <v>219</v>
          </cell>
          <cell r="L1236">
            <v>47</v>
          </cell>
          <cell r="M1236">
            <v>12</v>
          </cell>
          <cell r="N1236">
            <v>0</v>
          </cell>
          <cell r="O1236">
            <v>0</v>
          </cell>
          <cell r="P1236">
            <v>0</v>
          </cell>
          <cell r="Q1236">
            <v>0</v>
          </cell>
          <cell r="R1236">
            <v>0</v>
          </cell>
          <cell r="S1236">
            <v>0</v>
          </cell>
          <cell r="T1236">
            <v>0</v>
          </cell>
          <cell r="U1236">
            <v>0</v>
          </cell>
          <cell r="V1236">
            <v>0</v>
          </cell>
          <cell r="W1236">
            <v>0</v>
          </cell>
          <cell r="X1236">
            <v>0</v>
          </cell>
          <cell r="Y1236">
            <v>0</v>
          </cell>
          <cell r="Z1236">
            <v>0</v>
          </cell>
          <cell r="AA1236">
            <v>0</v>
          </cell>
          <cell r="AB1236">
            <v>0</v>
          </cell>
          <cell r="AC1236">
            <v>0</v>
          </cell>
          <cell r="AD1236">
            <v>0</v>
          </cell>
          <cell r="AE1236">
            <v>0</v>
          </cell>
        </row>
        <row r="1237">
          <cell r="E1237" t="str">
            <v>OH Transportation Jet Fuel, Naphtha</v>
          </cell>
          <cell r="F1237">
            <v>3437</v>
          </cell>
          <cell r="G1237">
            <v>2493</v>
          </cell>
          <cell r="H1237">
            <v>3577</v>
          </cell>
          <cell r="I1237">
            <v>3100</v>
          </cell>
          <cell r="J1237">
            <v>2685</v>
          </cell>
          <cell r="K1237">
            <v>273</v>
          </cell>
          <cell r="L1237">
            <v>46</v>
          </cell>
          <cell r="M1237">
            <v>6</v>
          </cell>
          <cell r="N1237">
            <v>0</v>
          </cell>
          <cell r="O1237">
            <v>0</v>
          </cell>
          <cell r="P1237">
            <v>0</v>
          </cell>
          <cell r="Q1237">
            <v>0</v>
          </cell>
          <cell r="R1237">
            <v>0</v>
          </cell>
          <cell r="S1237">
            <v>0</v>
          </cell>
          <cell r="T1237">
            <v>0</v>
          </cell>
          <cell r="U1237">
            <v>0</v>
          </cell>
          <cell r="V1237">
            <v>0</v>
          </cell>
          <cell r="W1237">
            <v>0</v>
          </cell>
          <cell r="X1237">
            <v>0</v>
          </cell>
          <cell r="Y1237">
            <v>0</v>
          </cell>
          <cell r="Z1237">
            <v>0</v>
          </cell>
          <cell r="AA1237">
            <v>0</v>
          </cell>
          <cell r="AB1237">
            <v>0</v>
          </cell>
          <cell r="AC1237">
            <v>0</v>
          </cell>
          <cell r="AD1237">
            <v>0</v>
          </cell>
          <cell r="AE1237">
            <v>0</v>
          </cell>
        </row>
        <row r="1238">
          <cell r="E1238" t="str">
            <v>OK Transportation Jet Fuel, Naphtha</v>
          </cell>
          <cell r="F1238">
            <v>10435</v>
          </cell>
          <cell r="G1238">
            <v>14744</v>
          </cell>
          <cell r="H1238">
            <v>11292</v>
          </cell>
          <cell r="I1238">
            <v>10315</v>
          </cell>
          <cell r="J1238">
            <v>9328</v>
          </cell>
          <cell r="K1238">
            <v>1153</v>
          </cell>
          <cell r="L1238">
            <v>290</v>
          </cell>
          <cell r="M1238">
            <v>100</v>
          </cell>
          <cell r="N1238">
            <v>0</v>
          </cell>
          <cell r="O1238">
            <v>0</v>
          </cell>
          <cell r="P1238">
            <v>0</v>
          </cell>
          <cell r="Q1238">
            <v>0</v>
          </cell>
          <cell r="R1238">
            <v>0</v>
          </cell>
          <cell r="S1238">
            <v>0</v>
          </cell>
          <cell r="T1238">
            <v>0</v>
          </cell>
          <cell r="U1238">
            <v>0</v>
          </cell>
          <cell r="V1238">
            <v>0</v>
          </cell>
          <cell r="W1238">
            <v>0</v>
          </cell>
          <cell r="X1238">
            <v>0</v>
          </cell>
          <cell r="Y1238">
            <v>0</v>
          </cell>
          <cell r="Z1238">
            <v>0</v>
          </cell>
          <cell r="AA1238">
            <v>0</v>
          </cell>
          <cell r="AB1238">
            <v>0</v>
          </cell>
          <cell r="AC1238">
            <v>0</v>
          </cell>
          <cell r="AD1238">
            <v>0</v>
          </cell>
          <cell r="AE1238">
            <v>0</v>
          </cell>
        </row>
        <row r="1239">
          <cell r="E1239" t="str">
            <v>OR Transportation Jet Fuel, Naphtha</v>
          </cell>
          <cell r="F1239">
            <v>1129</v>
          </cell>
          <cell r="G1239">
            <v>1555</v>
          </cell>
          <cell r="H1239">
            <v>1354</v>
          </cell>
          <cell r="I1239">
            <v>1001</v>
          </cell>
          <cell r="J1239">
            <v>62</v>
          </cell>
          <cell r="K1239">
            <v>48</v>
          </cell>
          <cell r="L1239">
            <v>19</v>
          </cell>
          <cell r="M1239">
            <v>10</v>
          </cell>
          <cell r="N1239">
            <v>0</v>
          </cell>
          <cell r="O1239">
            <v>0</v>
          </cell>
          <cell r="P1239">
            <v>0</v>
          </cell>
          <cell r="Q1239">
            <v>0</v>
          </cell>
          <cell r="R1239">
            <v>0</v>
          </cell>
          <cell r="S1239">
            <v>0</v>
          </cell>
          <cell r="T1239">
            <v>0</v>
          </cell>
          <cell r="U1239">
            <v>0</v>
          </cell>
          <cell r="V1239">
            <v>0</v>
          </cell>
          <cell r="W1239">
            <v>0</v>
          </cell>
          <cell r="X1239">
            <v>0</v>
          </cell>
          <cell r="Y1239">
            <v>0</v>
          </cell>
          <cell r="Z1239">
            <v>0</v>
          </cell>
          <cell r="AA1239">
            <v>0</v>
          </cell>
          <cell r="AB1239">
            <v>0</v>
          </cell>
          <cell r="AC1239">
            <v>0</v>
          </cell>
          <cell r="AD1239">
            <v>0</v>
          </cell>
          <cell r="AE1239">
            <v>0</v>
          </cell>
        </row>
        <row r="1240">
          <cell r="E1240" t="str">
            <v>PA Transportation Jet Fuel, Naphtha</v>
          </cell>
          <cell r="F1240">
            <v>1956</v>
          </cell>
          <cell r="G1240">
            <v>1678</v>
          </cell>
          <cell r="H1240">
            <v>1730</v>
          </cell>
          <cell r="I1240">
            <v>2498</v>
          </cell>
          <cell r="J1240">
            <v>1484</v>
          </cell>
          <cell r="K1240">
            <v>79</v>
          </cell>
          <cell r="L1240">
            <v>21</v>
          </cell>
          <cell r="M1240">
            <v>8</v>
          </cell>
          <cell r="N1240">
            <v>0</v>
          </cell>
          <cell r="O1240">
            <v>0</v>
          </cell>
          <cell r="P1240">
            <v>0</v>
          </cell>
          <cell r="Q1240">
            <v>0</v>
          </cell>
          <cell r="R1240">
            <v>0</v>
          </cell>
          <cell r="S1240">
            <v>0</v>
          </cell>
          <cell r="T1240">
            <v>0</v>
          </cell>
          <cell r="U1240">
            <v>0</v>
          </cell>
          <cell r="V1240">
            <v>0</v>
          </cell>
          <cell r="W1240">
            <v>0</v>
          </cell>
          <cell r="X1240">
            <v>0</v>
          </cell>
          <cell r="Y1240">
            <v>0</v>
          </cell>
          <cell r="Z1240">
            <v>0</v>
          </cell>
          <cell r="AA1240">
            <v>0</v>
          </cell>
          <cell r="AB1240">
            <v>0</v>
          </cell>
          <cell r="AC1240">
            <v>0</v>
          </cell>
          <cell r="AD1240">
            <v>0</v>
          </cell>
          <cell r="AE1240">
            <v>0</v>
          </cell>
        </row>
        <row r="1241">
          <cell r="E1241" t="str">
            <v>RI Transportation Jet Fuel, Naphtha</v>
          </cell>
          <cell r="F1241">
            <v>243</v>
          </cell>
          <cell r="G1241">
            <v>285</v>
          </cell>
          <cell r="H1241">
            <v>244</v>
          </cell>
          <cell r="I1241">
            <v>227</v>
          </cell>
          <cell r="J1241">
            <v>73</v>
          </cell>
          <cell r="K1241">
            <v>35</v>
          </cell>
          <cell r="L1241">
            <v>9</v>
          </cell>
          <cell r="M1241">
            <v>3</v>
          </cell>
          <cell r="N1241">
            <v>0</v>
          </cell>
          <cell r="O1241">
            <v>0</v>
          </cell>
          <cell r="P1241">
            <v>0</v>
          </cell>
          <cell r="Q1241">
            <v>0</v>
          </cell>
          <cell r="R1241">
            <v>0</v>
          </cell>
          <cell r="S1241">
            <v>0</v>
          </cell>
          <cell r="T1241">
            <v>0</v>
          </cell>
          <cell r="U1241">
            <v>0</v>
          </cell>
          <cell r="V1241">
            <v>0</v>
          </cell>
          <cell r="W1241">
            <v>0</v>
          </cell>
          <cell r="X1241">
            <v>0</v>
          </cell>
          <cell r="Y1241">
            <v>0</v>
          </cell>
          <cell r="Z1241">
            <v>0</v>
          </cell>
          <cell r="AA1241">
            <v>0</v>
          </cell>
          <cell r="AB1241">
            <v>0</v>
          </cell>
          <cell r="AC1241">
            <v>0</v>
          </cell>
          <cell r="AD1241">
            <v>0</v>
          </cell>
          <cell r="AE1241">
            <v>0</v>
          </cell>
        </row>
        <row r="1242">
          <cell r="E1242" t="str">
            <v>SC Transportation Jet Fuel, Naphtha</v>
          </cell>
          <cell r="F1242">
            <v>10460</v>
          </cell>
          <cell r="G1242">
            <v>13753</v>
          </cell>
          <cell r="H1242">
            <v>9495</v>
          </cell>
          <cell r="I1242">
            <v>6731</v>
          </cell>
          <cell r="J1242">
            <v>2321</v>
          </cell>
          <cell r="K1242">
            <v>181</v>
          </cell>
          <cell r="L1242">
            <v>46</v>
          </cell>
          <cell r="M1242">
            <v>16</v>
          </cell>
          <cell r="N1242">
            <v>0</v>
          </cell>
          <cell r="O1242">
            <v>0</v>
          </cell>
          <cell r="P1242">
            <v>0</v>
          </cell>
          <cell r="Q1242">
            <v>0</v>
          </cell>
          <cell r="R1242">
            <v>0</v>
          </cell>
          <cell r="S1242">
            <v>0</v>
          </cell>
          <cell r="T1242">
            <v>0</v>
          </cell>
          <cell r="U1242">
            <v>0</v>
          </cell>
          <cell r="V1242">
            <v>0</v>
          </cell>
          <cell r="W1242">
            <v>0</v>
          </cell>
          <cell r="X1242">
            <v>0</v>
          </cell>
          <cell r="Y1242">
            <v>0</v>
          </cell>
          <cell r="Z1242">
            <v>0</v>
          </cell>
          <cell r="AA1242">
            <v>0</v>
          </cell>
          <cell r="AB1242">
            <v>0</v>
          </cell>
          <cell r="AC1242">
            <v>0</v>
          </cell>
          <cell r="AD1242">
            <v>0</v>
          </cell>
          <cell r="AE1242">
            <v>0</v>
          </cell>
        </row>
        <row r="1243">
          <cell r="E1243" t="str">
            <v>SD Transportation Jet Fuel, Naphtha</v>
          </cell>
          <cell r="F1243">
            <v>4900</v>
          </cell>
          <cell r="G1243">
            <v>1182</v>
          </cell>
          <cell r="H1243">
            <v>5766</v>
          </cell>
          <cell r="I1243">
            <v>5182</v>
          </cell>
          <cell r="J1243">
            <v>5648</v>
          </cell>
          <cell r="K1243">
            <v>6008</v>
          </cell>
          <cell r="L1243">
            <v>835</v>
          </cell>
          <cell r="M1243">
            <v>3</v>
          </cell>
          <cell r="N1243">
            <v>0</v>
          </cell>
          <cell r="O1243">
            <v>0</v>
          </cell>
          <cell r="P1243">
            <v>0</v>
          </cell>
          <cell r="Q1243">
            <v>0</v>
          </cell>
          <cell r="R1243">
            <v>0</v>
          </cell>
          <cell r="S1243">
            <v>0</v>
          </cell>
          <cell r="T1243">
            <v>0</v>
          </cell>
          <cell r="U1243">
            <v>0</v>
          </cell>
          <cell r="V1243">
            <v>0</v>
          </cell>
          <cell r="W1243">
            <v>0</v>
          </cell>
          <cell r="X1243">
            <v>0</v>
          </cell>
          <cell r="Y1243">
            <v>0</v>
          </cell>
          <cell r="Z1243">
            <v>0</v>
          </cell>
          <cell r="AA1243">
            <v>0</v>
          </cell>
          <cell r="AB1243">
            <v>0</v>
          </cell>
          <cell r="AC1243">
            <v>0</v>
          </cell>
          <cell r="AD1243">
            <v>0</v>
          </cell>
          <cell r="AE1243">
            <v>0</v>
          </cell>
        </row>
        <row r="1244">
          <cell r="E1244" t="str">
            <v>TN Transportation Jet Fuel, Naphtha</v>
          </cell>
          <cell r="F1244">
            <v>1568</v>
          </cell>
          <cell r="G1244">
            <v>1447</v>
          </cell>
          <cell r="H1244">
            <v>1367</v>
          </cell>
          <cell r="I1244">
            <v>1392</v>
          </cell>
          <cell r="J1244">
            <v>857</v>
          </cell>
          <cell r="K1244">
            <v>396</v>
          </cell>
          <cell r="L1244">
            <v>116</v>
          </cell>
          <cell r="M1244">
            <v>47</v>
          </cell>
          <cell r="N1244">
            <v>-6</v>
          </cell>
          <cell r="O1244">
            <v>0</v>
          </cell>
          <cell r="P1244">
            <v>0</v>
          </cell>
          <cell r="Q1244">
            <v>0</v>
          </cell>
          <cell r="R1244">
            <v>0</v>
          </cell>
          <cell r="S1244">
            <v>0</v>
          </cell>
          <cell r="T1244">
            <v>0</v>
          </cell>
          <cell r="U1244">
            <v>0</v>
          </cell>
          <cell r="V1244">
            <v>0</v>
          </cell>
          <cell r="W1244">
            <v>0</v>
          </cell>
          <cell r="X1244">
            <v>0</v>
          </cell>
          <cell r="Y1244">
            <v>0</v>
          </cell>
          <cell r="Z1244">
            <v>0</v>
          </cell>
          <cell r="AA1244">
            <v>0</v>
          </cell>
          <cell r="AB1244">
            <v>0</v>
          </cell>
          <cell r="AC1244">
            <v>0</v>
          </cell>
          <cell r="AD1244">
            <v>0</v>
          </cell>
          <cell r="AE1244">
            <v>0</v>
          </cell>
        </row>
        <row r="1245">
          <cell r="E1245" t="str">
            <v>TX Transportation Jet Fuel, Naphtha</v>
          </cell>
          <cell r="F1245">
            <v>27758</v>
          </cell>
          <cell r="G1245">
            <v>22230</v>
          </cell>
          <cell r="H1245">
            <v>23200</v>
          </cell>
          <cell r="I1245">
            <v>17715</v>
          </cell>
          <cell r="J1245">
            <v>6920</v>
          </cell>
          <cell r="K1245">
            <v>2455</v>
          </cell>
          <cell r="L1245">
            <v>706</v>
          </cell>
          <cell r="M1245">
            <v>280</v>
          </cell>
          <cell r="N1245">
            <v>0</v>
          </cell>
          <cell r="O1245">
            <v>0</v>
          </cell>
          <cell r="P1245">
            <v>0</v>
          </cell>
          <cell r="Q1245">
            <v>0</v>
          </cell>
          <cell r="R1245">
            <v>0</v>
          </cell>
          <cell r="S1245">
            <v>0</v>
          </cell>
          <cell r="T1245">
            <v>0</v>
          </cell>
          <cell r="U1245">
            <v>0</v>
          </cell>
          <cell r="V1245">
            <v>0</v>
          </cell>
          <cell r="W1245">
            <v>0</v>
          </cell>
          <cell r="X1245">
            <v>0</v>
          </cell>
          <cell r="Y1245">
            <v>0</v>
          </cell>
          <cell r="Z1245">
            <v>0</v>
          </cell>
          <cell r="AA1245">
            <v>0</v>
          </cell>
          <cell r="AB1245">
            <v>0</v>
          </cell>
          <cell r="AC1245">
            <v>0</v>
          </cell>
          <cell r="AD1245">
            <v>0</v>
          </cell>
          <cell r="AE1245">
            <v>0</v>
          </cell>
        </row>
        <row r="1246">
          <cell r="E1246" t="str">
            <v>US Transportation Jet Fuel, Naphtha</v>
          </cell>
          <cell r="F1246">
            <v>355642</v>
          </cell>
          <cell r="G1246">
            <v>343673</v>
          </cell>
          <cell r="H1246">
            <v>282996</v>
          </cell>
          <cell r="I1246">
            <v>218704</v>
          </cell>
          <cell r="J1246">
            <v>91945</v>
          </cell>
          <cell r="K1246">
            <v>33517</v>
          </cell>
          <cell r="L1246">
            <v>6153</v>
          </cell>
          <cell r="M1246">
            <v>1162</v>
          </cell>
          <cell r="N1246">
            <v>-1853</v>
          </cell>
          <cell r="O1246">
            <v>-4081</v>
          </cell>
          <cell r="P1246">
            <v>-102</v>
          </cell>
          <cell r="Q1246">
            <v>-616</v>
          </cell>
          <cell r="R1246">
            <v>-13425</v>
          </cell>
          <cell r="S1246">
            <v>-894</v>
          </cell>
          <cell r="T1246">
            <v>91</v>
          </cell>
          <cell r="U1246">
            <v>0</v>
          </cell>
          <cell r="V1246">
            <v>0</v>
          </cell>
          <cell r="W1246">
            <v>0</v>
          </cell>
          <cell r="X1246">
            <v>0</v>
          </cell>
          <cell r="Y1246">
            <v>0</v>
          </cell>
          <cell r="Z1246">
            <v>0</v>
          </cell>
          <cell r="AA1246">
            <v>0</v>
          </cell>
          <cell r="AB1246">
            <v>0</v>
          </cell>
          <cell r="AC1246">
            <v>0</v>
          </cell>
          <cell r="AD1246">
            <v>0</v>
          </cell>
          <cell r="AE1246">
            <v>0</v>
          </cell>
        </row>
        <row r="1247">
          <cell r="E1247" t="str">
            <v>UT Transportation Jet Fuel, Naphtha</v>
          </cell>
          <cell r="F1247">
            <v>3416</v>
          </cell>
          <cell r="G1247">
            <v>5642</v>
          </cell>
          <cell r="H1247">
            <v>5119</v>
          </cell>
          <cell r="I1247">
            <v>3763</v>
          </cell>
          <cell r="J1247">
            <v>3328</v>
          </cell>
          <cell r="K1247">
            <v>3916</v>
          </cell>
          <cell r="L1247">
            <v>549</v>
          </cell>
          <cell r="M1247">
            <v>6</v>
          </cell>
          <cell r="N1247">
            <v>0</v>
          </cell>
          <cell r="O1247">
            <v>0</v>
          </cell>
          <cell r="P1247">
            <v>0</v>
          </cell>
          <cell r="Q1247">
            <v>0</v>
          </cell>
          <cell r="R1247">
            <v>0</v>
          </cell>
          <cell r="S1247">
            <v>0</v>
          </cell>
          <cell r="T1247">
            <v>0</v>
          </cell>
          <cell r="U1247">
            <v>0</v>
          </cell>
          <cell r="V1247">
            <v>0</v>
          </cell>
          <cell r="W1247">
            <v>0</v>
          </cell>
          <cell r="X1247">
            <v>0</v>
          </cell>
          <cell r="Y1247">
            <v>0</v>
          </cell>
          <cell r="Z1247">
            <v>0</v>
          </cell>
          <cell r="AA1247">
            <v>0</v>
          </cell>
          <cell r="AB1247">
            <v>0</v>
          </cell>
          <cell r="AC1247">
            <v>0</v>
          </cell>
          <cell r="AD1247">
            <v>0</v>
          </cell>
          <cell r="AE1247">
            <v>0</v>
          </cell>
        </row>
        <row r="1248">
          <cell r="E1248" t="str">
            <v>VA Transportation Jet Fuel, Naphtha</v>
          </cell>
          <cell r="F1248">
            <v>18565</v>
          </cell>
          <cell r="G1248">
            <v>5618</v>
          </cell>
          <cell r="H1248">
            <v>4514</v>
          </cell>
          <cell r="I1248">
            <v>4576</v>
          </cell>
          <cell r="J1248">
            <v>1683</v>
          </cell>
          <cell r="K1248">
            <v>137</v>
          </cell>
          <cell r="L1248">
            <v>35</v>
          </cell>
          <cell r="M1248">
            <v>12</v>
          </cell>
          <cell r="N1248">
            <v>0</v>
          </cell>
          <cell r="O1248">
            <v>0</v>
          </cell>
          <cell r="P1248">
            <v>0</v>
          </cell>
          <cell r="Q1248">
            <v>0</v>
          </cell>
          <cell r="R1248">
            <v>0</v>
          </cell>
          <cell r="S1248">
            <v>0</v>
          </cell>
          <cell r="T1248">
            <v>0</v>
          </cell>
          <cell r="U1248">
            <v>0</v>
          </cell>
          <cell r="V1248">
            <v>0</v>
          </cell>
          <cell r="W1248">
            <v>0</v>
          </cell>
          <cell r="X1248">
            <v>0</v>
          </cell>
          <cell r="Y1248">
            <v>0</v>
          </cell>
          <cell r="Z1248">
            <v>0</v>
          </cell>
          <cell r="AA1248">
            <v>0</v>
          </cell>
          <cell r="AB1248">
            <v>0</v>
          </cell>
          <cell r="AC1248">
            <v>0</v>
          </cell>
          <cell r="AD1248">
            <v>0</v>
          </cell>
          <cell r="AE1248">
            <v>0</v>
          </cell>
        </row>
        <row r="1249">
          <cell r="E1249" t="str">
            <v>VT Transportation Jet Fuel, Naphtha</v>
          </cell>
          <cell r="F1249">
            <v>270</v>
          </cell>
          <cell r="G1249">
            <v>382</v>
          </cell>
          <cell r="H1249">
            <v>284</v>
          </cell>
          <cell r="I1249">
            <v>284</v>
          </cell>
          <cell r="J1249">
            <v>65</v>
          </cell>
          <cell r="K1249">
            <v>0</v>
          </cell>
          <cell r="L1249">
            <v>0</v>
          </cell>
          <cell r="M1249">
            <v>0</v>
          </cell>
          <cell r="N1249">
            <v>0</v>
          </cell>
          <cell r="O1249">
            <v>0</v>
          </cell>
          <cell r="P1249">
            <v>0</v>
          </cell>
          <cell r="Q1249">
            <v>0</v>
          </cell>
          <cell r="R1249">
            <v>0</v>
          </cell>
          <cell r="S1249">
            <v>0</v>
          </cell>
          <cell r="T1249">
            <v>0</v>
          </cell>
          <cell r="U1249">
            <v>0</v>
          </cell>
          <cell r="V1249">
            <v>0</v>
          </cell>
          <cell r="W1249">
            <v>0</v>
          </cell>
          <cell r="X1249">
            <v>0</v>
          </cell>
          <cell r="Y1249">
            <v>0</v>
          </cell>
          <cell r="Z1249">
            <v>0</v>
          </cell>
          <cell r="AA1249">
            <v>0</v>
          </cell>
          <cell r="AB1249">
            <v>0</v>
          </cell>
          <cell r="AC1249">
            <v>0</v>
          </cell>
          <cell r="AD1249">
            <v>0</v>
          </cell>
          <cell r="AE1249">
            <v>0</v>
          </cell>
        </row>
        <row r="1250">
          <cell r="E1250" t="str">
            <v>WA Transportation Jet Fuel, Naphtha</v>
          </cell>
          <cell r="F1250">
            <v>11305</v>
          </cell>
          <cell r="G1250">
            <v>9471</v>
          </cell>
          <cell r="H1250">
            <v>8375</v>
          </cell>
          <cell r="I1250">
            <v>7234</v>
          </cell>
          <cell r="J1250">
            <v>2978</v>
          </cell>
          <cell r="K1250">
            <v>4416</v>
          </cell>
          <cell r="L1250">
            <v>645</v>
          </cell>
          <cell r="M1250">
            <v>26</v>
          </cell>
          <cell r="N1250">
            <v>0</v>
          </cell>
          <cell r="O1250">
            <v>0</v>
          </cell>
          <cell r="P1250">
            <v>0</v>
          </cell>
          <cell r="Q1250">
            <v>0</v>
          </cell>
          <cell r="R1250">
            <v>0</v>
          </cell>
          <cell r="S1250">
            <v>0</v>
          </cell>
          <cell r="T1250">
            <v>0</v>
          </cell>
          <cell r="U1250">
            <v>0</v>
          </cell>
          <cell r="V1250">
            <v>0</v>
          </cell>
          <cell r="W1250">
            <v>0</v>
          </cell>
          <cell r="X1250">
            <v>0</v>
          </cell>
          <cell r="Y1250">
            <v>0</v>
          </cell>
          <cell r="Z1250">
            <v>0</v>
          </cell>
          <cell r="AA1250">
            <v>0</v>
          </cell>
          <cell r="AB1250">
            <v>0</v>
          </cell>
          <cell r="AC1250">
            <v>0</v>
          </cell>
          <cell r="AD1250">
            <v>0</v>
          </cell>
          <cell r="AE1250">
            <v>0</v>
          </cell>
        </row>
        <row r="1251">
          <cell r="E1251" t="str">
            <v>WI Transportation Jet Fuel, Naphtha</v>
          </cell>
          <cell r="F1251">
            <v>1264</v>
          </cell>
          <cell r="G1251">
            <v>1651</v>
          </cell>
          <cell r="H1251">
            <v>1167</v>
          </cell>
          <cell r="I1251">
            <v>1178</v>
          </cell>
          <cell r="J1251">
            <v>1075</v>
          </cell>
          <cell r="K1251">
            <v>45</v>
          </cell>
          <cell r="L1251">
            <v>13</v>
          </cell>
          <cell r="M1251">
            <v>5</v>
          </cell>
          <cell r="N1251">
            <v>0</v>
          </cell>
          <cell r="O1251">
            <v>0</v>
          </cell>
          <cell r="P1251">
            <v>0</v>
          </cell>
          <cell r="Q1251">
            <v>0</v>
          </cell>
          <cell r="R1251">
            <v>0</v>
          </cell>
          <cell r="S1251">
            <v>0</v>
          </cell>
          <cell r="T1251">
            <v>0</v>
          </cell>
          <cell r="U1251">
            <v>0</v>
          </cell>
          <cell r="V1251">
            <v>0</v>
          </cell>
          <cell r="W1251">
            <v>0</v>
          </cell>
          <cell r="X1251">
            <v>0</v>
          </cell>
          <cell r="Y1251">
            <v>0</v>
          </cell>
          <cell r="Z1251">
            <v>0</v>
          </cell>
          <cell r="AA1251">
            <v>0</v>
          </cell>
          <cell r="AB1251">
            <v>0</v>
          </cell>
          <cell r="AC1251">
            <v>0</v>
          </cell>
          <cell r="AD1251">
            <v>0</v>
          </cell>
          <cell r="AE1251">
            <v>0</v>
          </cell>
        </row>
        <row r="1252">
          <cell r="E1252" t="str">
            <v>WV Transportation Jet Fuel, Naphtha</v>
          </cell>
          <cell r="F1252">
            <v>338</v>
          </cell>
          <cell r="G1252">
            <v>442</v>
          </cell>
          <cell r="H1252">
            <v>493</v>
          </cell>
          <cell r="I1252">
            <v>435</v>
          </cell>
          <cell r="J1252">
            <v>272</v>
          </cell>
          <cell r="K1252">
            <v>78</v>
          </cell>
          <cell r="L1252">
            <v>19</v>
          </cell>
          <cell r="M1252">
            <v>7</v>
          </cell>
          <cell r="N1252">
            <v>0</v>
          </cell>
          <cell r="O1252">
            <v>0</v>
          </cell>
          <cell r="P1252">
            <v>0</v>
          </cell>
          <cell r="Q1252">
            <v>0</v>
          </cell>
          <cell r="R1252">
            <v>0</v>
          </cell>
          <cell r="S1252">
            <v>0</v>
          </cell>
          <cell r="T1252">
            <v>0</v>
          </cell>
          <cell r="U1252">
            <v>0</v>
          </cell>
          <cell r="V1252">
            <v>0</v>
          </cell>
          <cell r="W1252">
            <v>0</v>
          </cell>
          <cell r="X1252">
            <v>0</v>
          </cell>
          <cell r="Y1252">
            <v>0</v>
          </cell>
          <cell r="Z1252">
            <v>0</v>
          </cell>
          <cell r="AA1252">
            <v>0</v>
          </cell>
          <cell r="AB1252">
            <v>0</v>
          </cell>
          <cell r="AC1252">
            <v>0</v>
          </cell>
          <cell r="AD1252">
            <v>0</v>
          </cell>
          <cell r="AE1252">
            <v>0</v>
          </cell>
        </row>
        <row r="1253">
          <cell r="E1253" t="str">
            <v>WY Transportation Jet Fuel, Naphtha</v>
          </cell>
          <cell r="F1253">
            <v>179</v>
          </cell>
          <cell r="G1253">
            <v>91</v>
          </cell>
          <cell r="H1253">
            <v>268</v>
          </cell>
          <cell r="I1253">
            <v>169</v>
          </cell>
          <cell r="J1253">
            <v>228</v>
          </cell>
          <cell r="K1253">
            <v>289</v>
          </cell>
          <cell r="L1253">
            <v>45</v>
          </cell>
          <cell r="M1253">
            <v>4</v>
          </cell>
          <cell r="N1253">
            <v>0</v>
          </cell>
          <cell r="O1253">
            <v>0</v>
          </cell>
          <cell r="P1253">
            <v>0</v>
          </cell>
          <cell r="Q1253">
            <v>0</v>
          </cell>
          <cell r="R1253">
            <v>0</v>
          </cell>
          <cell r="S1253">
            <v>0</v>
          </cell>
          <cell r="T1253">
            <v>0</v>
          </cell>
          <cell r="U1253">
            <v>0</v>
          </cell>
          <cell r="V1253">
            <v>0</v>
          </cell>
          <cell r="W1253">
            <v>0</v>
          </cell>
          <cell r="X1253">
            <v>0</v>
          </cell>
          <cell r="Y1253">
            <v>0</v>
          </cell>
          <cell r="Z1253">
            <v>0</v>
          </cell>
          <cell r="AA1253">
            <v>0</v>
          </cell>
          <cell r="AB1253">
            <v>0</v>
          </cell>
          <cell r="AC1253">
            <v>0</v>
          </cell>
          <cell r="AD1253">
            <v>0</v>
          </cell>
          <cell r="AE1253">
            <v>0</v>
          </cell>
        </row>
        <row r="1254">
          <cell r="E1254" t="str">
            <v>AK Commercial Kerosene</v>
          </cell>
          <cell r="F1254">
            <v>1</v>
          </cell>
          <cell r="G1254">
            <v>1</v>
          </cell>
          <cell r="H1254">
            <v>1</v>
          </cell>
          <cell r="I1254">
            <v>1</v>
          </cell>
          <cell r="J1254">
            <v>1</v>
          </cell>
          <cell r="K1254">
            <v>3</v>
          </cell>
          <cell r="L1254">
            <v>1</v>
          </cell>
          <cell r="M1254">
            <v>2</v>
          </cell>
          <cell r="N1254">
            <v>2</v>
          </cell>
          <cell r="O1254">
            <v>3</v>
          </cell>
          <cell r="P1254">
            <v>2</v>
          </cell>
          <cell r="Q1254">
            <v>3</v>
          </cell>
          <cell r="R1254">
            <v>1</v>
          </cell>
          <cell r="S1254">
            <v>2</v>
          </cell>
          <cell r="T1254">
            <v>3</v>
          </cell>
          <cell r="U1254">
            <v>5</v>
          </cell>
          <cell r="V1254">
            <v>1047</v>
          </cell>
          <cell r="W1254">
            <v>603</v>
          </cell>
          <cell r="X1254">
            <v>536</v>
          </cell>
          <cell r="Y1254">
            <v>67</v>
          </cell>
          <cell r="Z1254">
            <v>92</v>
          </cell>
          <cell r="AA1254">
            <v>104</v>
          </cell>
          <cell r="AB1254">
            <v>79</v>
          </cell>
          <cell r="AC1254">
            <v>27</v>
          </cell>
          <cell r="AD1254">
            <v>16</v>
          </cell>
          <cell r="AE1254">
            <v>17</v>
          </cell>
        </row>
        <row r="1255">
          <cell r="E1255" t="str">
            <v>AL Commercial Kerosene</v>
          </cell>
          <cell r="F1255">
            <v>62</v>
          </cell>
          <cell r="G1255">
            <v>85</v>
          </cell>
          <cell r="H1255">
            <v>99</v>
          </cell>
          <cell r="I1255">
            <v>76</v>
          </cell>
          <cell r="J1255">
            <v>61</v>
          </cell>
          <cell r="K1255">
            <v>54</v>
          </cell>
          <cell r="L1255">
            <v>53</v>
          </cell>
          <cell r="M1255">
            <v>50</v>
          </cell>
          <cell r="N1255">
            <v>119</v>
          </cell>
          <cell r="O1255">
            <v>32</v>
          </cell>
          <cell r="P1255">
            <v>52</v>
          </cell>
          <cell r="Q1255">
            <v>145</v>
          </cell>
          <cell r="R1255">
            <v>93</v>
          </cell>
          <cell r="S1255">
            <v>138</v>
          </cell>
          <cell r="T1255">
            <v>145</v>
          </cell>
          <cell r="U1255">
            <v>102</v>
          </cell>
          <cell r="V1255">
            <v>57</v>
          </cell>
          <cell r="W1255">
            <v>27</v>
          </cell>
          <cell r="X1255">
            <v>13</v>
          </cell>
          <cell r="Y1255">
            <v>8</v>
          </cell>
          <cell r="Z1255">
            <v>12</v>
          </cell>
          <cell r="AA1255">
            <v>13</v>
          </cell>
          <cell r="AB1255">
            <v>5</v>
          </cell>
          <cell r="AC1255">
            <v>14</v>
          </cell>
          <cell r="AD1255">
            <v>17</v>
          </cell>
          <cell r="AE1255">
            <v>13</v>
          </cell>
        </row>
        <row r="1256">
          <cell r="E1256" t="str">
            <v>AR Commercial Kerosene</v>
          </cell>
          <cell r="F1256">
            <v>8</v>
          </cell>
          <cell r="G1256">
            <v>11</v>
          </cell>
          <cell r="H1256">
            <v>29</v>
          </cell>
          <cell r="I1256">
            <v>29</v>
          </cell>
          <cell r="J1256">
            <v>24</v>
          </cell>
          <cell r="K1256">
            <v>26</v>
          </cell>
          <cell r="L1256">
            <v>30</v>
          </cell>
          <cell r="M1256">
            <v>30</v>
          </cell>
          <cell r="N1256">
            <v>39</v>
          </cell>
          <cell r="O1256">
            <v>22</v>
          </cell>
          <cell r="P1256">
            <v>25</v>
          </cell>
          <cell r="Q1256">
            <v>53</v>
          </cell>
          <cell r="R1256">
            <v>23</v>
          </cell>
          <cell r="S1256">
            <v>18</v>
          </cell>
          <cell r="T1256">
            <v>94</v>
          </cell>
          <cell r="U1256">
            <v>115</v>
          </cell>
          <cell r="V1256">
            <v>67</v>
          </cell>
          <cell r="W1256">
            <v>50</v>
          </cell>
          <cell r="X1256">
            <v>49</v>
          </cell>
          <cell r="Y1256">
            <v>1</v>
          </cell>
          <cell r="Z1256">
            <v>6</v>
          </cell>
          <cell r="AA1256">
            <v>1</v>
          </cell>
          <cell r="AB1256">
            <v>0</v>
          </cell>
          <cell r="AC1256">
            <v>1</v>
          </cell>
          <cell r="AD1256">
            <v>2</v>
          </cell>
          <cell r="AE1256">
            <v>5</v>
          </cell>
        </row>
        <row r="1257">
          <cell r="E1257" t="str">
            <v>AZ Commercial Kerosene</v>
          </cell>
          <cell r="F1257">
            <v>14</v>
          </cell>
          <cell r="G1257">
            <v>11</v>
          </cell>
          <cell r="H1257">
            <v>4</v>
          </cell>
          <cell r="I1257">
            <v>7</v>
          </cell>
          <cell r="J1257">
            <v>5</v>
          </cell>
          <cell r="K1257">
            <v>7</v>
          </cell>
          <cell r="L1257">
            <v>14</v>
          </cell>
          <cell r="M1257">
            <v>22</v>
          </cell>
          <cell r="N1257">
            <v>8</v>
          </cell>
          <cell r="O1257">
            <v>27</v>
          </cell>
          <cell r="P1257">
            <v>15</v>
          </cell>
          <cell r="Q1257">
            <v>18</v>
          </cell>
          <cell r="R1257">
            <v>10</v>
          </cell>
          <cell r="S1257">
            <v>7</v>
          </cell>
          <cell r="T1257">
            <v>12</v>
          </cell>
          <cell r="U1257">
            <v>9</v>
          </cell>
          <cell r="V1257">
            <v>13</v>
          </cell>
          <cell r="W1257">
            <v>13</v>
          </cell>
          <cell r="X1257">
            <v>2</v>
          </cell>
          <cell r="Y1257">
            <v>3</v>
          </cell>
          <cell r="Z1257">
            <v>4</v>
          </cell>
          <cell r="AA1257">
            <v>3</v>
          </cell>
          <cell r="AB1257">
            <v>1</v>
          </cell>
          <cell r="AC1257">
            <v>1</v>
          </cell>
          <cell r="AD1257">
            <v>1</v>
          </cell>
          <cell r="AE1257">
            <v>1</v>
          </cell>
        </row>
        <row r="1258">
          <cell r="E1258" t="str">
            <v>CA Commercial Kerosene</v>
          </cell>
          <cell r="F1258">
            <v>106</v>
          </cell>
          <cell r="G1258">
            <v>131</v>
          </cell>
          <cell r="H1258">
            <v>113</v>
          </cell>
          <cell r="I1258">
            <v>107</v>
          </cell>
          <cell r="J1258">
            <v>71</v>
          </cell>
          <cell r="K1258">
            <v>152</v>
          </cell>
          <cell r="L1258">
            <v>390</v>
          </cell>
          <cell r="M1258">
            <v>235</v>
          </cell>
          <cell r="N1258">
            <v>359</v>
          </cell>
          <cell r="O1258">
            <v>163</v>
          </cell>
          <cell r="P1258">
            <v>296</v>
          </cell>
          <cell r="Q1258">
            <v>357</v>
          </cell>
          <cell r="R1258">
            <v>155</v>
          </cell>
          <cell r="S1258">
            <v>268</v>
          </cell>
          <cell r="T1258">
            <v>407</v>
          </cell>
          <cell r="U1258">
            <v>333</v>
          </cell>
          <cell r="V1258">
            <v>307</v>
          </cell>
          <cell r="W1258">
            <v>175</v>
          </cell>
          <cell r="X1258">
            <v>79</v>
          </cell>
          <cell r="Y1258">
            <v>116</v>
          </cell>
          <cell r="Z1258">
            <v>189</v>
          </cell>
          <cell r="AA1258">
            <v>144</v>
          </cell>
          <cell r="AB1258">
            <v>48</v>
          </cell>
          <cell r="AC1258">
            <v>43</v>
          </cell>
          <cell r="AD1258">
            <v>51</v>
          </cell>
          <cell r="AE1258">
            <v>47</v>
          </cell>
        </row>
        <row r="1259">
          <cell r="E1259" t="str">
            <v>CO Commercial Kerosene</v>
          </cell>
          <cell r="F1259">
            <v>55</v>
          </cell>
          <cell r="G1259">
            <v>60</v>
          </cell>
          <cell r="H1259">
            <v>38</v>
          </cell>
          <cell r="I1259">
            <v>40</v>
          </cell>
          <cell r="J1259">
            <v>26</v>
          </cell>
          <cell r="K1259">
            <v>26</v>
          </cell>
          <cell r="L1259">
            <v>33</v>
          </cell>
          <cell r="M1259">
            <v>28</v>
          </cell>
          <cell r="N1259">
            <v>49</v>
          </cell>
          <cell r="O1259">
            <v>53</v>
          </cell>
          <cell r="P1259">
            <v>43</v>
          </cell>
          <cell r="Q1259">
            <v>58</v>
          </cell>
          <cell r="R1259">
            <v>54</v>
          </cell>
          <cell r="S1259">
            <v>59</v>
          </cell>
          <cell r="T1259">
            <v>67</v>
          </cell>
          <cell r="U1259">
            <v>173</v>
          </cell>
          <cell r="V1259">
            <v>93</v>
          </cell>
          <cell r="W1259">
            <v>26</v>
          </cell>
          <cell r="X1259">
            <v>15</v>
          </cell>
          <cell r="Y1259">
            <v>22</v>
          </cell>
          <cell r="Z1259">
            <v>26</v>
          </cell>
          <cell r="AA1259">
            <v>19</v>
          </cell>
          <cell r="AB1259">
            <v>7</v>
          </cell>
          <cell r="AC1259">
            <v>10</v>
          </cell>
          <cell r="AD1259">
            <v>9</v>
          </cell>
          <cell r="AE1259">
            <v>6</v>
          </cell>
        </row>
        <row r="1260">
          <cell r="E1260" t="str">
            <v>CT Commercial Kerosene</v>
          </cell>
          <cell r="F1260">
            <v>291</v>
          </cell>
          <cell r="G1260">
            <v>948</v>
          </cell>
          <cell r="H1260">
            <v>256</v>
          </cell>
          <cell r="I1260">
            <v>252</v>
          </cell>
          <cell r="J1260">
            <v>291</v>
          </cell>
          <cell r="K1260">
            <v>154</v>
          </cell>
          <cell r="L1260">
            <v>407</v>
          </cell>
          <cell r="M1260">
            <v>588</v>
          </cell>
          <cell r="N1260">
            <v>996</v>
          </cell>
          <cell r="O1260">
            <v>462</v>
          </cell>
          <cell r="P1260">
            <v>672</v>
          </cell>
          <cell r="Q1260">
            <v>1307</v>
          </cell>
          <cell r="R1260">
            <v>749</v>
          </cell>
          <cell r="S1260">
            <v>707</v>
          </cell>
          <cell r="T1260">
            <v>976</v>
          </cell>
          <cell r="U1260">
            <v>1509</v>
          </cell>
          <cell r="V1260">
            <v>1026</v>
          </cell>
          <cell r="W1260">
            <v>192</v>
          </cell>
          <cell r="X1260">
            <v>176</v>
          </cell>
          <cell r="Y1260">
            <v>96</v>
          </cell>
          <cell r="Z1260">
            <v>46</v>
          </cell>
          <cell r="AA1260">
            <v>51</v>
          </cell>
          <cell r="AB1260">
            <v>8</v>
          </cell>
          <cell r="AC1260">
            <v>5</v>
          </cell>
          <cell r="AD1260">
            <v>38</v>
          </cell>
          <cell r="AE1260">
            <v>10</v>
          </cell>
        </row>
        <row r="1261">
          <cell r="E1261" t="str">
            <v>DC Commercial Kerosene</v>
          </cell>
          <cell r="F1261">
            <v>43</v>
          </cell>
          <cell r="G1261">
            <v>23</v>
          </cell>
          <cell r="H1261">
            <v>24</v>
          </cell>
          <cell r="I1261">
            <v>25</v>
          </cell>
          <cell r="J1261">
            <v>34</v>
          </cell>
          <cell r="K1261">
            <v>729</v>
          </cell>
          <cell r="L1261">
            <v>574</v>
          </cell>
          <cell r="M1261">
            <v>1147</v>
          </cell>
          <cell r="N1261">
            <v>1661</v>
          </cell>
          <cell r="O1261">
            <v>1288</v>
          </cell>
          <cell r="P1261">
            <v>1379</v>
          </cell>
          <cell r="Q1261">
            <v>1175</v>
          </cell>
          <cell r="R1261">
            <v>2</v>
          </cell>
          <cell r="S1261">
            <v>3</v>
          </cell>
          <cell r="T1261">
            <v>4</v>
          </cell>
          <cell r="U1261">
            <v>15</v>
          </cell>
          <cell r="V1261">
            <v>15</v>
          </cell>
          <cell r="W1261">
            <v>5</v>
          </cell>
          <cell r="X1261">
            <v>0</v>
          </cell>
          <cell r="Y1261">
            <v>1</v>
          </cell>
          <cell r="Z1261">
            <v>1</v>
          </cell>
          <cell r="AA1261">
            <v>2</v>
          </cell>
          <cell r="AB1261">
            <v>0</v>
          </cell>
          <cell r="AC1261">
            <v>0</v>
          </cell>
          <cell r="AD1261">
            <v>0</v>
          </cell>
          <cell r="AE1261">
            <v>0</v>
          </cell>
        </row>
        <row r="1262">
          <cell r="E1262" t="str">
            <v>DE Commercial Kerosene</v>
          </cell>
          <cell r="F1262">
            <v>57</v>
          </cell>
          <cell r="G1262">
            <v>73</v>
          </cell>
          <cell r="H1262">
            <v>7</v>
          </cell>
          <cell r="I1262">
            <v>42</v>
          </cell>
          <cell r="J1262">
            <v>43</v>
          </cell>
          <cell r="K1262">
            <v>13</v>
          </cell>
          <cell r="L1262">
            <v>35</v>
          </cell>
          <cell r="M1262">
            <v>89</v>
          </cell>
          <cell r="N1262">
            <v>69</v>
          </cell>
          <cell r="O1262">
            <v>295</v>
          </cell>
          <cell r="P1262">
            <v>771</v>
          </cell>
          <cell r="Q1262">
            <v>721</v>
          </cell>
          <cell r="R1262">
            <v>25</v>
          </cell>
          <cell r="S1262">
            <v>42</v>
          </cell>
          <cell r="T1262">
            <v>55</v>
          </cell>
          <cell r="U1262">
            <v>85</v>
          </cell>
          <cell r="V1262">
            <v>154</v>
          </cell>
          <cell r="W1262">
            <v>64</v>
          </cell>
          <cell r="X1262">
            <v>31</v>
          </cell>
          <cell r="Y1262">
            <v>8</v>
          </cell>
          <cell r="Z1262">
            <v>9</v>
          </cell>
          <cell r="AA1262">
            <v>11</v>
          </cell>
          <cell r="AB1262">
            <v>4</v>
          </cell>
          <cell r="AC1262">
            <v>9</v>
          </cell>
          <cell r="AD1262">
            <v>15</v>
          </cell>
          <cell r="AE1262">
            <v>10</v>
          </cell>
        </row>
        <row r="1263">
          <cell r="E1263" t="str">
            <v>FL Commercial Kerosene</v>
          </cell>
          <cell r="F1263">
            <v>708</v>
          </cell>
          <cell r="G1263">
            <v>164</v>
          </cell>
          <cell r="H1263">
            <v>168</v>
          </cell>
          <cell r="I1263">
            <v>304</v>
          </cell>
          <cell r="J1263">
            <v>434</v>
          </cell>
          <cell r="K1263">
            <v>540</v>
          </cell>
          <cell r="L1263">
            <v>600</v>
          </cell>
          <cell r="M1263">
            <v>305</v>
          </cell>
          <cell r="N1263">
            <v>370</v>
          </cell>
          <cell r="O1263">
            <v>347</v>
          </cell>
          <cell r="P1263">
            <v>160</v>
          </cell>
          <cell r="Q1263">
            <v>141</v>
          </cell>
          <cell r="R1263">
            <v>88</v>
          </cell>
          <cell r="S1263">
            <v>108</v>
          </cell>
          <cell r="T1263">
            <v>116</v>
          </cell>
          <cell r="U1263">
            <v>294</v>
          </cell>
          <cell r="V1263">
            <v>96</v>
          </cell>
          <cell r="W1263">
            <v>71</v>
          </cell>
          <cell r="X1263">
            <v>28</v>
          </cell>
          <cell r="Y1263">
            <v>41</v>
          </cell>
          <cell r="Z1263">
            <v>88</v>
          </cell>
          <cell r="AA1263">
            <v>68</v>
          </cell>
          <cell r="AB1263">
            <v>18</v>
          </cell>
          <cell r="AC1263">
            <v>11</v>
          </cell>
          <cell r="AD1263">
            <v>36</v>
          </cell>
          <cell r="AE1263">
            <v>21</v>
          </cell>
        </row>
        <row r="1264">
          <cell r="E1264" t="str">
            <v>GA Commercial Kerosene</v>
          </cell>
          <cell r="F1264">
            <v>362</v>
          </cell>
          <cell r="G1264">
            <v>300</v>
          </cell>
          <cell r="H1264">
            <v>207</v>
          </cell>
          <cell r="I1264">
            <v>368</v>
          </cell>
          <cell r="J1264">
            <v>844</v>
          </cell>
          <cell r="K1264">
            <v>199</v>
          </cell>
          <cell r="L1264">
            <v>177</v>
          </cell>
          <cell r="M1264">
            <v>158</v>
          </cell>
          <cell r="N1264">
            <v>155</v>
          </cell>
          <cell r="O1264">
            <v>210</v>
          </cell>
          <cell r="P1264">
            <v>232</v>
          </cell>
          <cell r="Q1264">
            <v>347</v>
          </cell>
          <cell r="R1264">
            <v>267</v>
          </cell>
          <cell r="S1264">
            <v>270</v>
          </cell>
          <cell r="T1264">
            <v>121</v>
          </cell>
          <cell r="U1264">
            <v>140</v>
          </cell>
          <cell r="V1264">
            <v>41</v>
          </cell>
          <cell r="W1264">
            <v>74</v>
          </cell>
          <cell r="X1264">
            <v>45</v>
          </cell>
          <cell r="Y1264">
            <v>32</v>
          </cell>
          <cell r="Z1264">
            <v>138</v>
          </cell>
          <cell r="AA1264">
            <v>121</v>
          </cell>
          <cell r="AB1264">
            <v>28</v>
          </cell>
          <cell r="AC1264">
            <v>54</v>
          </cell>
          <cell r="AD1264">
            <v>54</v>
          </cell>
          <cell r="AE1264">
            <v>36</v>
          </cell>
        </row>
        <row r="1265">
          <cell r="E1265" t="str">
            <v>HI Commercial Kerosene</v>
          </cell>
          <cell r="F1265">
            <v>1</v>
          </cell>
          <cell r="G1265">
            <v>1</v>
          </cell>
          <cell r="H1265">
            <v>0</v>
          </cell>
          <cell r="I1265">
            <v>4</v>
          </cell>
          <cell r="J1265">
            <v>1</v>
          </cell>
          <cell r="K1265">
            <v>1</v>
          </cell>
          <cell r="L1265">
            <v>0</v>
          </cell>
          <cell r="M1265">
            <v>1</v>
          </cell>
          <cell r="N1265">
            <v>1</v>
          </cell>
          <cell r="O1265">
            <v>0</v>
          </cell>
          <cell r="P1265">
            <v>1</v>
          </cell>
          <cell r="Q1265">
            <v>0</v>
          </cell>
          <cell r="R1265">
            <v>0</v>
          </cell>
          <cell r="S1265">
            <v>0</v>
          </cell>
          <cell r="T1265">
            <v>0</v>
          </cell>
          <cell r="U1265">
            <v>0</v>
          </cell>
          <cell r="V1265">
            <v>0</v>
          </cell>
          <cell r="W1265">
            <v>0</v>
          </cell>
          <cell r="X1265">
            <v>0</v>
          </cell>
          <cell r="Y1265">
            <v>0</v>
          </cell>
          <cell r="Z1265">
            <v>0</v>
          </cell>
          <cell r="AA1265">
            <v>0</v>
          </cell>
          <cell r="AB1265">
            <v>0</v>
          </cell>
          <cell r="AC1265">
            <v>0</v>
          </cell>
          <cell r="AD1265">
            <v>0</v>
          </cell>
          <cell r="AE1265">
            <v>0</v>
          </cell>
        </row>
        <row r="1266">
          <cell r="E1266" t="str">
            <v>IA Commercial Kerosene</v>
          </cell>
          <cell r="F1266">
            <v>214</v>
          </cell>
          <cell r="G1266">
            <v>15</v>
          </cell>
          <cell r="H1266">
            <v>22</v>
          </cell>
          <cell r="I1266">
            <v>39</v>
          </cell>
          <cell r="J1266">
            <v>72</v>
          </cell>
          <cell r="K1266">
            <v>14</v>
          </cell>
          <cell r="L1266">
            <v>25</v>
          </cell>
          <cell r="M1266">
            <v>46</v>
          </cell>
          <cell r="N1266">
            <v>18</v>
          </cell>
          <cell r="O1266">
            <v>25</v>
          </cell>
          <cell r="P1266">
            <v>34</v>
          </cell>
          <cell r="Q1266">
            <v>74</v>
          </cell>
          <cell r="R1266">
            <v>36</v>
          </cell>
          <cell r="S1266">
            <v>23</v>
          </cell>
          <cell r="T1266">
            <v>30</v>
          </cell>
          <cell r="U1266">
            <v>88</v>
          </cell>
          <cell r="V1266">
            <v>25</v>
          </cell>
          <cell r="W1266">
            <v>17</v>
          </cell>
          <cell r="X1266">
            <v>8</v>
          </cell>
          <cell r="Y1266">
            <v>4</v>
          </cell>
          <cell r="Z1266">
            <v>9</v>
          </cell>
          <cell r="AA1266">
            <v>9</v>
          </cell>
          <cell r="AB1266">
            <v>7</v>
          </cell>
          <cell r="AC1266">
            <v>6</v>
          </cell>
          <cell r="AD1266">
            <v>7</v>
          </cell>
          <cell r="AE1266">
            <v>4</v>
          </cell>
        </row>
        <row r="1267">
          <cell r="E1267" t="str">
            <v>ID Commercial Kerosene</v>
          </cell>
          <cell r="F1267">
            <v>6</v>
          </cell>
          <cell r="G1267">
            <v>1</v>
          </cell>
          <cell r="H1267">
            <v>1</v>
          </cell>
          <cell r="I1267">
            <v>1</v>
          </cell>
          <cell r="J1267">
            <v>11</v>
          </cell>
          <cell r="K1267">
            <v>17</v>
          </cell>
          <cell r="L1267">
            <v>21</v>
          </cell>
          <cell r="M1267">
            <v>6</v>
          </cell>
          <cell r="N1267">
            <v>19</v>
          </cell>
          <cell r="O1267">
            <v>8</v>
          </cell>
          <cell r="P1267">
            <v>10</v>
          </cell>
          <cell r="Q1267">
            <v>26</v>
          </cell>
          <cell r="R1267">
            <v>8</v>
          </cell>
          <cell r="S1267">
            <v>4</v>
          </cell>
          <cell r="T1267">
            <v>24</v>
          </cell>
          <cell r="U1267">
            <v>24</v>
          </cell>
          <cell r="V1267">
            <v>13</v>
          </cell>
          <cell r="W1267">
            <v>3</v>
          </cell>
          <cell r="X1267">
            <v>2</v>
          </cell>
          <cell r="Y1267">
            <v>3</v>
          </cell>
          <cell r="Z1267">
            <v>3</v>
          </cell>
          <cell r="AA1267">
            <v>2</v>
          </cell>
          <cell r="AB1267">
            <v>1</v>
          </cell>
          <cell r="AC1267">
            <v>1</v>
          </cell>
          <cell r="AD1267">
            <v>1</v>
          </cell>
          <cell r="AE1267">
            <v>0</v>
          </cell>
        </row>
        <row r="1268">
          <cell r="E1268" t="str">
            <v>IL Commercial Kerosene</v>
          </cell>
          <cell r="F1268">
            <v>145</v>
          </cell>
          <cell r="G1268">
            <v>225</v>
          </cell>
          <cell r="H1268">
            <v>195</v>
          </cell>
          <cell r="I1268">
            <v>182</v>
          </cell>
          <cell r="J1268">
            <v>284</v>
          </cell>
          <cell r="K1268">
            <v>456</v>
          </cell>
          <cell r="L1268">
            <v>381</v>
          </cell>
          <cell r="M1268">
            <v>612</v>
          </cell>
          <cell r="N1268">
            <v>221</v>
          </cell>
          <cell r="O1268">
            <v>477</v>
          </cell>
          <cell r="P1268">
            <v>386</v>
          </cell>
          <cell r="Q1268">
            <v>367</v>
          </cell>
          <cell r="R1268">
            <v>211</v>
          </cell>
          <cell r="S1268">
            <v>207</v>
          </cell>
          <cell r="T1268">
            <v>254</v>
          </cell>
          <cell r="U1268">
            <v>299</v>
          </cell>
          <cell r="V1268">
            <v>189</v>
          </cell>
          <cell r="W1268">
            <v>202</v>
          </cell>
          <cell r="X1268">
            <v>39</v>
          </cell>
          <cell r="Y1268">
            <v>59</v>
          </cell>
          <cell r="Z1268">
            <v>57</v>
          </cell>
          <cell r="AA1268">
            <v>28</v>
          </cell>
          <cell r="AB1268">
            <v>10</v>
          </cell>
          <cell r="AC1268">
            <v>16</v>
          </cell>
          <cell r="AD1268">
            <v>35</v>
          </cell>
          <cell r="AE1268">
            <v>22</v>
          </cell>
        </row>
        <row r="1269">
          <cell r="E1269" t="str">
            <v>IN Commercial Kerosene</v>
          </cell>
          <cell r="F1269">
            <v>198</v>
          </cell>
          <cell r="G1269">
            <v>244</v>
          </cell>
          <cell r="H1269">
            <v>332</v>
          </cell>
          <cell r="I1269">
            <v>275</v>
          </cell>
          <cell r="J1269">
            <v>380</v>
          </cell>
          <cell r="K1269">
            <v>398</v>
          </cell>
          <cell r="L1269">
            <v>390</v>
          </cell>
          <cell r="M1269">
            <v>491</v>
          </cell>
          <cell r="N1269">
            <v>292</v>
          </cell>
          <cell r="O1269">
            <v>232</v>
          </cell>
          <cell r="P1269">
            <v>271</v>
          </cell>
          <cell r="Q1269">
            <v>247</v>
          </cell>
          <cell r="R1269">
            <v>175</v>
          </cell>
          <cell r="S1269">
            <v>185</v>
          </cell>
          <cell r="T1269">
            <v>247</v>
          </cell>
          <cell r="U1269">
            <v>268</v>
          </cell>
          <cell r="V1269">
            <v>224</v>
          </cell>
          <cell r="W1269">
            <v>158</v>
          </cell>
          <cell r="X1269">
            <v>75</v>
          </cell>
          <cell r="Y1269">
            <v>98</v>
          </cell>
          <cell r="Z1269">
            <v>148</v>
          </cell>
          <cell r="AA1269">
            <v>51</v>
          </cell>
          <cell r="AB1269">
            <v>19</v>
          </cell>
          <cell r="AC1269">
            <v>19</v>
          </cell>
          <cell r="AD1269">
            <v>101</v>
          </cell>
          <cell r="AE1269">
            <v>70</v>
          </cell>
        </row>
        <row r="1270">
          <cell r="E1270" t="str">
            <v>KS Commercial Kerosene</v>
          </cell>
          <cell r="F1270">
            <v>35</v>
          </cell>
          <cell r="G1270">
            <v>21</v>
          </cell>
          <cell r="H1270">
            <v>25</v>
          </cell>
          <cell r="I1270">
            <v>39</v>
          </cell>
          <cell r="J1270">
            <v>22</v>
          </cell>
          <cell r="K1270">
            <v>32</v>
          </cell>
          <cell r="L1270">
            <v>28</v>
          </cell>
          <cell r="M1270">
            <v>158</v>
          </cell>
          <cell r="N1270">
            <v>48</v>
          </cell>
          <cell r="O1270">
            <v>21</v>
          </cell>
          <cell r="P1270">
            <v>29</v>
          </cell>
          <cell r="Q1270">
            <v>38</v>
          </cell>
          <cell r="R1270">
            <v>31</v>
          </cell>
          <cell r="S1270">
            <v>28</v>
          </cell>
          <cell r="T1270">
            <v>47</v>
          </cell>
          <cell r="U1270">
            <v>77</v>
          </cell>
          <cell r="V1270">
            <v>49</v>
          </cell>
          <cell r="W1270">
            <v>23</v>
          </cell>
          <cell r="X1270">
            <v>13</v>
          </cell>
          <cell r="Y1270">
            <v>9</v>
          </cell>
          <cell r="Z1270">
            <v>10</v>
          </cell>
          <cell r="AA1270">
            <v>6</v>
          </cell>
          <cell r="AB1270">
            <v>3</v>
          </cell>
          <cell r="AC1270">
            <v>4</v>
          </cell>
          <cell r="AD1270">
            <v>5</v>
          </cell>
          <cell r="AE1270">
            <v>2</v>
          </cell>
        </row>
        <row r="1271">
          <cell r="E1271" t="str">
            <v>KY Commercial Kerosene</v>
          </cell>
          <cell r="F1271">
            <v>533</v>
          </cell>
          <cell r="G1271">
            <v>578</v>
          </cell>
          <cell r="H1271">
            <v>328</v>
          </cell>
          <cell r="I1271">
            <v>443</v>
          </cell>
          <cell r="J1271">
            <v>412</v>
          </cell>
          <cell r="K1271">
            <v>665</v>
          </cell>
          <cell r="L1271">
            <v>628</v>
          </cell>
          <cell r="M1271">
            <v>641</v>
          </cell>
          <cell r="N1271">
            <v>740</v>
          </cell>
          <cell r="O1271">
            <v>378</v>
          </cell>
          <cell r="P1271">
            <v>395</v>
          </cell>
          <cell r="Q1271">
            <v>329</v>
          </cell>
          <cell r="R1271">
            <v>181</v>
          </cell>
          <cell r="S1271">
            <v>222</v>
          </cell>
          <cell r="T1271">
            <v>181</v>
          </cell>
          <cell r="U1271">
            <v>154</v>
          </cell>
          <cell r="V1271">
            <v>114</v>
          </cell>
          <cell r="W1271">
            <v>59</v>
          </cell>
          <cell r="X1271">
            <v>41</v>
          </cell>
          <cell r="Y1271">
            <v>35</v>
          </cell>
          <cell r="Z1271">
            <v>40</v>
          </cell>
          <cell r="AA1271">
            <v>32</v>
          </cell>
          <cell r="AB1271">
            <v>9</v>
          </cell>
          <cell r="AC1271">
            <v>11</v>
          </cell>
          <cell r="AD1271">
            <v>33</v>
          </cell>
          <cell r="AE1271">
            <v>32</v>
          </cell>
        </row>
        <row r="1272">
          <cell r="E1272" t="str">
            <v>LA Commercial Kerosene</v>
          </cell>
          <cell r="F1272">
            <v>120</v>
          </cell>
          <cell r="G1272">
            <v>124</v>
          </cell>
          <cell r="H1272">
            <v>58</v>
          </cell>
          <cell r="I1272">
            <v>145</v>
          </cell>
          <cell r="J1272">
            <v>72</v>
          </cell>
          <cell r="K1272">
            <v>34</v>
          </cell>
          <cell r="L1272">
            <v>42</v>
          </cell>
          <cell r="M1272">
            <v>15</v>
          </cell>
          <cell r="N1272">
            <v>31</v>
          </cell>
          <cell r="O1272">
            <v>52</v>
          </cell>
          <cell r="P1272">
            <v>46</v>
          </cell>
          <cell r="Q1272">
            <v>91</v>
          </cell>
          <cell r="R1272">
            <v>42</v>
          </cell>
          <cell r="S1272">
            <v>35</v>
          </cell>
          <cell r="T1272">
            <v>439</v>
          </cell>
          <cell r="U1272">
            <v>213</v>
          </cell>
          <cell r="V1272">
            <v>166</v>
          </cell>
          <cell r="W1272">
            <v>38</v>
          </cell>
          <cell r="X1272">
            <v>26</v>
          </cell>
          <cell r="Y1272">
            <v>11</v>
          </cell>
          <cell r="Z1272">
            <v>12</v>
          </cell>
          <cell r="AA1272">
            <v>4</v>
          </cell>
          <cell r="AB1272">
            <v>8</v>
          </cell>
          <cell r="AC1272">
            <v>8</v>
          </cell>
          <cell r="AD1272">
            <v>19</v>
          </cell>
          <cell r="AE1272">
            <v>6</v>
          </cell>
        </row>
        <row r="1273">
          <cell r="E1273" t="str">
            <v>MA Commercial Kerosene</v>
          </cell>
          <cell r="F1273">
            <v>722</v>
          </cell>
          <cell r="G1273">
            <v>1135</v>
          </cell>
          <cell r="H1273">
            <v>412</v>
          </cell>
          <cell r="I1273">
            <v>640</v>
          </cell>
          <cell r="J1273">
            <v>566</v>
          </cell>
          <cell r="K1273">
            <v>623</v>
          </cell>
          <cell r="L1273">
            <v>265</v>
          </cell>
          <cell r="M1273">
            <v>264</v>
          </cell>
          <cell r="N1273">
            <v>399</v>
          </cell>
          <cell r="O1273">
            <v>1275</v>
          </cell>
          <cell r="P1273">
            <v>606</v>
          </cell>
          <cell r="Q1273">
            <v>887</v>
          </cell>
          <cell r="R1273">
            <v>332</v>
          </cell>
          <cell r="S1273">
            <v>406</v>
          </cell>
          <cell r="T1273">
            <v>513</v>
          </cell>
          <cell r="U1273">
            <v>444</v>
          </cell>
          <cell r="V1273">
            <v>218</v>
          </cell>
          <cell r="W1273">
            <v>141</v>
          </cell>
          <cell r="X1273">
            <v>115</v>
          </cell>
          <cell r="Y1273">
            <v>98</v>
          </cell>
          <cell r="Z1273">
            <v>264</v>
          </cell>
          <cell r="AA1273">
            <v>35</v>
          </cell>
          <cell r="AB1273">
            <v>8</v>
          </cell>
          <cell r="AC1273">
            <v>13</v>
          </cell>
          <cell r="AD1273">
            <v>74</v>
          </cell>
          <cell r="AE1273">
            <v>73</v>
          </cell>
        </row>
        <row r="1274">
          <cell r="E1274" t="str">
            <v>MD Commercial Kerosene</v>
          </cell>
          <cell r="F1274">
            <v>270</v>
          </cell>
          <cell r="G1274">
            <v>296</v>
          </cell>
          <cell r="H1274">
            <v>238</v>
          </cell>
          <cell r="I1274">
            <v>484</v>
          </cell>
          <cell r="J1274">
            <v>1206</v>
          </cell>
          <cell r="K1274">
            <v>1189</v>
          </cell>
          <cell r="L1274">
            <v>854</v>
          </cell>
          <cell r="M1274">
            <v>1287</v>
          </cell>
          <cell r="N1274">
            <v>1777</v>
          </cell>
          <cell r="O1274">
            <v>1442</v>
          </cell>
          <cell r="P1274">
            <v>2056</v>
          </cell>
          <cell r="Q1274">
            <v>1966</v>
          </cell>
          <cell r="R1274">
            <v>971</v>
          </cell>
          <cell r="S1274">
            <v>1108</v>
          </cell>
          <cell r="T1274">
            <v>715</v>
          </cell>
          <cell r="U1274">
            <v>714</v>
          </cell>
          <cell r="V1274">
            <v>353</v>
          </cell>
          <cell r="W1274">
            <v>232</v>
          </cell>
          <cell r="X1274">
            <v>55</v>
          </cell>
          <cell r="Y1274">
            <v>178</v>
          </cell>
          <cell r="Z1274">
            <v>162</v>
          </cell>
          <cell r="AA1274">
            <v>132</v>
          </cell>
          <cell r="AB1274">
            <v>28</v>
          </cell>
          <cell r="AC1274">
            <v>26</v>
          </cell>
          <cell r="AD1274">
            <v>102</v>
          </cell>
          <cell r="AE1274">
            <v>50</v>
          </cell>
        </row>
        <row r="1275">
          <cell r="E1275" t="str">
            <v>ME Commercial Kerosene</v>
          </cell>
          <cell r="F1275">
            <v>384</v>
          </cell>
          <cell r="G1275">
            <v>707</v>
          </cell>
          <cell r="H1275">
            <v>372</v>
          </cell>
          <cell r="I1275">
            <v>985</v>
          </cell>
          <cell r="J1275">
            <v>860</v>
          </cell>
          <cell r="K1275">
            <v>916</v>
          </cell>
          <cell r="L1275">
            <v>840</v>
          </cell>
          <cell r="M1275">
            <v>888</v>
          </cell>
          <cell r="N1275">
            <v>1370</v>
          </cell>
          <cell r="O1275">
            <v>763</v>
          </cell>
          <cell r="P1275">
            <v>772</v>
          </cell>
          <cell r="Q1275">
            <v>864</v>
          </cell>
          <cell r="R1275">
            <v>637</v>
          </cell>
          <cell r="S1275">
            <v>911</v>
          </cell>
          <cell r="T1275">
            <v>1423</v>
          </cell>
          <cell r="U1275">
            <v>1228</v>
          </cell>
          <cell r="V1275">
            <v>849</v>
          </cell>
          <cell r="W1275">
            <v>662</v>
          </cell>
          <cell r="X1275">
            <v>270</v>
          </cell>
          <cell r="Y1275">
            <v>293</v>
          </cell>
          <cell r="Z1275">
            <v>281</v>
          </cell>
          <cell r="AA1275">
            <v>213</v>
          </cell>
          <cell r="AB1275">
            <v>127</v>
          </cell>
          <cell r="AC1275">
            <v>116</v>
          </cell>
          <cell r="AD1275">
            <v>205</v>
          </cell>
          <cell r="AE1275">
            <v>190</v>
          </cell>
        </row>
        <row r="1276">
          <cell r="E1276" t="str">
            <v>MI Commercial Kerosene</v>
          </cell>
          <cell r="F1276">
            <v>102</v>
          </cell>
          <cell r="G1276">
            <v>97</v>
          </cell>
          <cell r="H1276">
            <v>29</v>
          </cell>
          <cell r="I1276">
            <v>144</v>
          </cell>
          <cell r="J1276">
            <v>185</v>
          </cell>
          <cell r="K1276">
            <v>578</v>
          </cell>
          <cell r="L1276">
            <v>848</v>
          </cell>
          <cell r="M1276">
            <v>315</v>
          </cell>
          <cell r="N1276">
            <v>372</v>
          </cell>
          <cell r="O1276">
            <v>211</v>
          </cell>
          <cell r="P1276">
            <v>186</v>
          </cell>
          <cell r="Q1276">
            <v>197</v>
          </cell>
          <cell r="R1276">
            <v>161</v>
          </cell>
          <cell r="S1276">
            <v>107</v>
          </cell>
          <cell r="T1276">
            <v>123</v>
          </cell>
          <cell r="U1276">
            <v>161</v>
          </cell>
          <cell r="V1276">
            <v>149</v>
          </cell>
          <cell r="W1276">
            <v>44</v>
          </cell>
          <cell r="X1276">
            <v>41</v>
          </cell>
          <cell r="Y1276">
            <v>45</v>
          </cell>
          <cell r="Z1276">
            <v>76</v>
          </cell>
          <cell r="AA1276">
            <v>53</v>
          </cell>
          <cell r="AB1276">
            <v>19</v>
          </cell>
          <cell r="AC1276">
            <v>41</v>
          </cell>
          <cell r="AD1276">
            <v>53</v>
          </cell>
          <cell r="AE1276">
            <v>50</v>
          </cell>
        </row>
        <row r="1277">
          <cell r="E1277" t="str">
            <v>MN Commercial Kerosene</v>
          </cell>
          <cell r="F1277">
            <v>26</v>
          </cell>
          <cell r="G1277">
            <v>20</v>
          </cell>
          <cell r="H1277">
            <v>38</v>
          </cell>
          <cell r="I1277">
            <v>49</v>
          </cell>
          <cell r="J1277">
            <v>79</v>
          </cell>
          <cell r="K1277">
            <v>132</v>
          </cell>
          <cell r="L1277">
            <v>152</v>
          </cell>
          <cell r="M1277">
            <v>145</v>
          </cell>
          <cell r="N1277">
            <v>177</v>
          </cell>
          <cell r="O1277">
            <v>113</v>
          </cell>
          <cell r="P1277">
            <v>305</v>
          </cell>
          <cell r="Q1277">
            <v>200</v>
          </cell>
          <cell r="R1277">
            <v>124</v>
          </cell>
          <cell r="S1277">
            <v>81</v>
          </cell>
          <cell r="T1277">
            <v>59</v>
          </cell>
          <cell r="U1277">
            <v>81</v>
          </cell>
          <cell r="V1277">
            <v>66</v>
          </cell>
          <cell r="W1277">
            <v>59</v>
          </cell>
          <cell r="X1277">
            <v>37</v>
          </cell>
          <cell r="Y1277">
            <v>18</v>
          </cell>
          <cell r="Z1277">
            <v>34</v>
          </cell>
          <cell r="AA1277">
            <v>19</v>
          </cell>
          <cell r="AB1277">
            <v>5</v>
          </cell>
          <cell r="AC1277">
            <v>14</v>
          </cell>
          <cell r="AD1277">
            <v>9</v>
          </cell>
          <cell r="AE1277">
            <v>6</v>
          </cell>
        </row>
        <row r="1278">
          <cell r="E1278" t="str">
            <v>MO Commercial Kerosene</v>
          </cell>
          <cell r="F1278">
            <v>48</v>
          </cell>
          <cell r="G1278">
            <v>25</v>
          </cell>
          <cell r="H1278">
            <v>92</v>
          </cell>
          <cell r="I1278">
            <v>76</v>
          </cell>
          <cell r="J1278">
            <v>82</v>
          </cell>
          <cell r="K1278">
            <v>58</v>
          </cell>
          <cell r="L1278">
            <v>154</v>
          </cell>
          <cell r="M1278">
            <v>116</v>
          </cell>
          <cell r="N1278">
            <v>103</v>
          </cell>
          <cell r="O1278">
            <v>99</v>
          </cell>
          <cell r="P1278">
            <v>126</v>
          </cell>
          <cell r="Q1278">
            <v>133</v>
          </cell>
          <cell r="R1278">
            <v>105</v>
          </cell>
          <cell r="S1278">
            <v>120</v>
          </cell>
          <cell r="T1278">
            <v>173</v>
          </cell>
          <cell r="U1278">
            <v>171</v>
          </cell>
          <cell r="V1278">
            <v>96</v>
          </cell>
          <cell r="W1278">
            <v>51</v>
          </cell>
          <cell r="X1278">
            <v>19</v>
          </cell>
          <cell r="Y1278">
            <v>35</v>
          </cell>
          <cell r="Z1278">
            <v>41</v>
          </cell>
          <cell r="AA1278">
            <v>19</v>
          </cell>
          <cell r="AB1278">
            <v>14</v>
          </cell>
          <cell r="AC1278">
            <v>9</v>
          </cell>
          <cell r="AD1278">
            <v>19</v>
          </cell>
          <cell r="AE1278">
            <v>10</v>
          </cell>
        </row>
        <row r="1279">
          <cell r="E1279" t="str">
            <v>MS Commercial Kerosene</v>
          </cell>
          <cell r="F1279">
            <v>34</v>
          </cell>
          <cell r="G1279">
            <v>35</v>
          </cell>
          <cell r="H1279">
            <v>50</v>
          </cell>
          <cell r="I1279">
            <v>34</v>
          </cell>
          <cell r="J1279">
            <v>15</v>
          </cell>
          <cell r="K1279">
            <v>42</v>
          </cell>
          <cell r="L1279">
            <v>31</v>
          </cell>
          <cell r="M1279">
            <v>72</v>
          </cell>
          <cell r="N1279">
            <v>37</v>
          </cell>
          <cell r="O1279">
            <v>247</v>
          </cell>
          <cell r="P1279">
            <v>46</v>
          </cell>
          <cell r="Q1279">
            <v>58</v>
          </cell>
          <cell r="R1279">
            <v>46</v>
          </cell>
          <cell r="S1279">
            <v>249</v>
          </cell>
          <cell r="T1279">
            <v>52</v>
          </cell>
          <cell r="U1279">
            <v>43</v>
          </cell>
          <cell r="V1279">
            <v>32</v>
          </cell>
          <cell r="W1279">
            <v>25</v>
          </cell>
          <cell r="X1279">
            <v>10</v>
          </cell>
          <cell r="Y1279">
            <v>3</v>
          </cell>
          <cell r="Z1279">
            <v>8</v>
          </cell>
          <cell r="AA1279">
            <v>4</v>
          </cell>
          <cell r="AB1279">
            <v>2</v>
          </cell>
          <cell r="AC1279">
            <v>3</v>
          </cell>
          <cell r="AD1279">
            <v>5</v>
          </cell>
          <cell r="AE1279">
            <v>3</v>
          </cell>
        </row>
        <row r="1280">
          <cell r="E1280" t="str">
            <v>MT Commercial Kerosene</v>
          </cell>
          <cell r="F1280">
            <v>1</v>
          </cell>
          <cell r="G1280">
            <v>1</v>
          </cell>
          <cell r="H1280">
            <v>1</v>
          </cell>
          <cell r="I1280">
            <v>5</v>
          </cell>
          <cell r="J1280">
            <v>5</v>
          </cell>
          <cell r="K1280">
            <v>1</v>
          </cell>
          <cell r="L1280">
            <v>3</v>
          </cell>
          <cell r="M1280">
            <v>1</v>
          </cell>
          <cell r="N1280">
            <v>1</v>
          </cell>
          <cell r="O1280">
            <v>0</v>
          </cell>
          <cell r="P1280">
            <v>0</v>
          </cell>
          <cell r="Q1280">
            <v>0</v>
          </cell>
          <cell r="R1280">
            <v>4</v>
          </cell>
          <cell r="S1280">
            <v>14</v>
          </cell>
          <cell r="T1280">
            <v>16</v>
          </cell>
          <cell r="U1280">
            <v>42</v>
          </cell>
          <cell r="V1280">
            <v>0</v>
          </cell>
          <cell r="W1280">
            <v>1</v>
          </cell>
          <cell r="X1280">
            <v>8</v>
          </cell>
          <cell r="Y1280">
            <v>0</v>
          </cell>
          <cell r="Z1280">
            <v>2</v>
          </cell>
          <cell r="AA1280">
            <v>2</v>
          </cell>
          <cell r="AB1280">
            <v>0</v>
          </cell>
          <cell r="AC1280">
            <v>0</v>
          </cell>
          <cell r="AD1280">
            <v>0</v>
          </cell>
          <cell r="AE1280">
            <v>0</v>
          </cell>
        </row>
        <row r="1281">
          <cell r="E1281" t="str">
            <v>NC Commercial Kerosene</v>
          </cell>
          <cell r="F1281">
            <v>443</v>
          </cell>
          <cell r="G1281">
            <v>529</v>
          </cell>
          <cell r="H1281">
            <v>261</v>
          </cell>
          <cell r="I1281">
            <v>286</v>
          </cell>
          <cell r="J1281">
            <v>1929</v>
          </cell>
          <cell r="K1281">
            <v>834</v>
          </cell>
          <cell r="L1281">
            <v>1012</v>
          </cell>
          <cell r="M1281">
            <v>1163</v>
          </cell>
          <cell r="N1281">
            <v>1477</v>
          </cell>
          <cell r="O1281">
            <v>1047</v>
          </cell>
          <cell r="P1281">
            <v>1326</v>
          </cell>
          <cell r="Q1281">
            <v>1091</v>
          </cell>
          <cell r="R1281">
            <v>537</v>
          </cell>
          <cell r="S1281">
            <v>1527</v>
          </cell>
          <cell r="T1281">
            <v>954</v>
          </cell>
          <cell r="U1281">
            <v>919</v>
          </cell>
          <cell r="V1281">
            <v>566</v>
          </cell>
          <cell r="W1281">
            <v>404</v>
          </cell>
          <cell r="X1281">
            <v>211</v>
          </cell>
          <cell r="Y1281">
            <v>169</v>
          </cell>
          <cell r="Z1281">
            <v>371</v>
          </cell>
          <cell r="AA1281">
            <v>151</v>
          </cell>
          <cell r="AB1281">
            <v>50</v>
          </cell>
          <cell r="AC1281">
            <v>57</v>
          </cell>
          <cell r="AD1281">
            <v>126</v>
          </cell>
          <cell r="AE1281">
            <v>58</v>
          </cell>
        </row>
        <row r="1282">
          <cell r="E1282" t="str">
            <v>ND Commercial Kerosene</v>
          </cell>
          <cell r="F1282">
            <v>2</v>
          </cell>
          <cell r="G1282">
            <v>3</v>
          </cell>
          <cell r="H1282">
            <v>2</v>
          </cell>
          <cell r="I1282">
            <v>7</v>
          </cell>
          <cell r="J1282">
            <v>5</v>
          </cell>
          <cell r="K1282">
            <v>7</v>
          </cell>
          <cell r="L1282">
            <v>10</v>
          </cell>
          <cell r="M1282">
            <v>3</v>
          </cell>
          <cell r="N1282">
            <v>6</v>
          </cell>
          <cell r="O1282">
            <v>4</v>
          </cell>
          <cell r="P1282">
            <v>8</v>
          </cell>
          <cell r="Q1282">
            <v>14</v>
          </cell>
          <cell r="R1282">
            <v>7</v>
          </cell>
          <cell r="S1282">
            <v>6</v>
          </cell>
          <cell r="T1282">
            <v>11</v>
          </cell>
          <cell r="U1282">
            <v>16</v>
          </cell>
          <cell r="V1282">
            <v>18</v>
          </cell>
          <cell r="W1282">
            <v>7</v>
          </cell>
          <cell r="X1282">
            <v>5</v>
          </cell>
          <cell r="Y1282">
            <v>8</v>
          </cell>
          <cell r="Z1282">
            <v>10</v>
          </cell>
          <cell r="AA1282">
            <v>5</v>
          </cell>
          <cell r="AB1282">
            <v>2</v>
          </cell>
          <cell r="AC1282">
            <v>4</v>
          </cell>
          <cell r="AD1282">
            <v>5</v>
          </cell>
          <cell r="AE1282">
            <v>4</v>
          </cell>
        </row>
        <row r="1283">
          <cell r="E1283" t="str">
            <v>NE Commercial Kerosene</v>
          </cell>
          <cell r="F1283">
            <v>130</v>
          </cell>
          <cell r="G1283">
            <v>15</v>
          </cell>
          <cell r="H1283">
            <v>8</v>
          </cell>
          <cell r="I1283">
            <v>25</v>
          </cell>
          <cell r="J1283">
            <v>30</v>
          </cell>
          <cell r="K1283">
            <v>23</v>
          </cell>
          <cell r="L1283">
            <v>23</v>
          </cell>
          <cell r="M1283">
            <v>15</v>
          </cell>
          <cell r="N1283">
            <v>16</v>
          </cell>
          <cell r="O1283">
            <v>8</v>
          </cell>
          <cell r="P1283">
            <v>6</v>
          </cell>
          <cell r="Q1283">
            <v>15</v>
          </cell>
          <cell r="R1283">
            <v>12</v>
          </cell>
          <cell r="S1283">
            <v>20</v>
          </cell>
          <cell r="T1283">
            <v>37</v>
          </cell>
          <cell r="U1283">
            <v>24</v>
          </cell>
          <cell r="V1283">
            <v>15</v>
          </cell>
          <cell r="W1283">
            <v>7</v>
          </cell>
          <cell r="X1283">
            <v>5</v>
          </cell>
          <cell r="Y1283">
            <v>3</v>
          </cell>
          <cell r="Z1283">
            <v>4</v>
          </cell>
          <cell r="AA1283">
            <v>3</v>
          </cell>
          <cell r="AB1283">
            <v>1</v>
          </cell>
          <cell r="AC1283">
            <v>1</v>
          </cell>
          <cell r="AD1283">
            <v>2</v>
          </cell>
          <cell r="AE1283">
            <v>1</v>
          </cell>
        </row>
        <row r="1284">
          <cell r="E1284" t="str">
            <v>NH Commercial Kerosene</v>
          </cell>
          <cell r="F1284">
            <v>141</v>
          </cell>
          <cell r="G1284">
            <v>121</v>
          </cell>
          <cell r="H1284">
            <v>125</v>
          </cell>
          <cell r="I1284">
            <v>196</v>
          </cell>
          <cell r="J1284">
            <v>230</v>
          </cell>
          <cell r="K1284">
            <v>248</v>
          </cell>
          <cell r="L1284">
            <v>236</v>
          </cell>
          <cell r="M1284">
            <v>329</v>
          </cell>
          <cell r="N1284">
            <v>324</v>
          </cell>
          <cell r="O1284">
            <v>237</v>
          </cell>
          <cell r="P1284">
            <v>269</v>
          </cell>
          <cell r="Q1284">
            <v>302</v>
          </cell>
          <cell r="R1284">
            <v>197</v>
          </cell>
          <cell r="S1284">
            <v>244</v>
          </cell>
          <cell r="T1284">
            <v>260</v>
          </cell>
          <cell r="U1284">
            <v>351</v>
          </cell>
          <cell r="V1284">
            <v>260</v>
          </cell>
          <cell r="W1284">
            <v>222</v>
          </cell>
          <cell r="X1284">
            <v>66</v>
          </cell>
          <cell r="Y1284">
            <v>78</v>
          </cell>
          <cell r="Z1284">
            <v>73</v>
          </cell>
          <cell r="AA1284">
            <v>60</v>
          </cell>
          <cell r="AB1284">
            <v>19</v>
          </cell>
          <cell r="AC1284">
            <v>27</v>
          </cell>
          <cell r="AD1284">
            <v>47</v>
          </cell>
          <cell r="AE1284">
            <v>29</v>
          </cell>
        </row>
        <row r="1285">
          <cell r="E1285" t="str">
            <v>NJ Commercial Kerosene</v>
          </cell>
          <cell r="F1285">
            <v>1008</v>
          </cell>
          <cell r="G1285">
            <v>1087</v>
          </cell>
          <cell r="H1285">
            <v>2207</v>
          </cell>
          <cell r="I1285">
            <v>906</v>
          </cell>
          <cell r="J1285">
            <v>3490</v>
          </cell>
          <cell r="K1285">
            <v>3208</v>
          </cell>
          <cell r="L1285">
            <v>1379</v>
          </cell>
          <cell r="M1285">
            <v>4252</v>
          </cell>
          <cell r="N1285">
            <v>6149</v>
          </cell>
          <cell r="O1285">
            <v>7055</v>
          </cell>
          <cell r="P1285">
            <v>6743</v>
          </cell>
          <cell r="Q1285">
            <v>7075</v>
          </cell>
          <cell r="R1285">
            <v>2563</v>
          </cell>
          <cell r="S1285">
            <v>1399</v>
          </cell>
          <cell r="T1285">
            <v>1564</v>
          </cell>
          <cell r="U1285">
            <v>1990</v>
          </cell>
          <cell r="V1285">
            <v>794</v>
          </cell>
          <cell r="W1285">
            <v>610</v>
          </cell>
          <cell r="X1285">
            <v>325</v>
          </cell>
          <cell r="Y1285">
            <v>211</v>
          </cell>
          <cell r="Z1285">
            <v>59</v>
          </cell>
          <cell r="AA1285">
            <v>80</v>
          </cell>
          <cell r="AB1285">
            <v>14</v>
          </cell>
          <cell r="AC1285">
            <v>12</v>
          </cell>
          <cell r="AD1285">
            <v>16</v>
          </cell>
          <cell r="AE1285">
            <v>7</v>
          </cell>
        </row>
        <row r="1286">
          <cell r="E1286" t="str">
            <v>NM Commercial Kerosene</v>
          </cell>
          <cell r="F1286">
            <v>85</v>
          </cell>
          <cell r="G1286">
            <v>113</v>
          </cell>
          <cell r="H1286">
            <v>50</v>
          </cell>
          <cell r="I1286">
            <v>33</v>
          </cell>
          <cell r="J1286">
            <v>17</v>
          </cell>
          <cell r="K1286">
            <v>20</v>
          </cell>
          <cell r="L1286">
            <v>4</v>
          </cell>
          <cell r="M1286">
            <v>16</v>
          </cell>
          <cell r="N1286">
            <v>16</v>
          </cell>
          <cell r="O1286">
            <v>34</v>
          </cell>
          <cell r="P1286">
            <v>47</v>
          </cell>
          <cell r="Q1286">
            <v>92</v>
          </cell>
          <cell r="R1286">
            <v>48</v>
          </cell>
          <cell r="S1286">
            <v>32</v>
          </cell>
          <cell r="T1286">
            <v>19</v>
          </cell>
          <cell r="U1286">
            <v>17</v>
          </cell>
          <cell r="V1286">
            <v>14</v>
          </cell>
          <cell r="W1286">
            <v>9</v>
          </cell>
          <cell r="X1286">
            <v>1</v>
          </cell>
          <cell r="Y1286">
            <v>2</v>
          </cell>
          <cell r="Z1286">
            <v>2</v>
          </cell>
          <cell r="AA1286">
            <v>1</v>
          </cell>
          <cell r="AB1286">
            <v>0</v>
          </cell>
          <cell r="AC1286">
            <v>0</v>
          </cell>
          <cell r="AD1286">
            <v>1</v>
          </cell>
          <cell r="AE1286">
            <v>1</v>
          </cell>
        </row>
        <row r="1287">
          <cell r="E1287" t="str">
            <v>NV Commercial Kerosene</v>
          </cell>
          <cell r="F1287">
            <v>20</v>
          </cell>
          <cell r="G1287">
            <v>17</v>
          </cell>
          <cell r="H1287">
            <v>23</v>
          </cell>
          <cell r="I1287">
            <v>18</v>
          </cell>
          <cell r="J1287">
            <v>14</v>
          </cell>
          <cell r="K1287">
            <v>7</v>
          </cell>
          <cell r="L1287">
            <v>9</v>
          </cell>
          <cell r="M1287">
            <v>4</v>
          </cell>
          <cell r="N1287">
            <v>12</v>
          </cell>
          <cell r="O1287">
            <v>14</v>
          </cell>
          <cell r="P1287">
            <v>11</v>
          </cell>
          <cell r="Q1287">
            <v>12</v>
          </cell>
          <cell r="R1287">
            <v>4</v>
          </cell>
          <cell r="S1287">
            <v>9</v>
          </cell>
          <cell r="T1287">
            <v>9</v>
          </cell>
          <cell r="U1287">
            <v>15</v>
          </cell>
          <cell r="V1287">
            <v>31</v>
          </cell>
          <cell r="W1287">
            <v>34</v>
          </cell>
          <cell r="X1287">
            <v>18</v>
          </cell>
          <cell r="Y1287">
            <v>61</v>
          </cell>
          <cell r="Z1287">
            <v>44</v>
          </cell>
          <cell r="AA1287">
            <v>6</v>
          </cell>
          <cell r="AB1287">
            <v>2</v>
          </cell>
          <cell r="AC1287">
            <v>1</v>
          </cell>
          <cell r="AD1287">
            <v>1</v>
          </cell>
          <cell r="AE1287">
            <v>1</v>
          </cell>
        </row>
        <row r="1288">
          <cell r="E1288" t="str">
            <v>NY Commercial Kerosene</v>
          </cell>
          <cell r="F1288">
            <v>1525</v>
          </cell>
          <cell r="G1288">
            <v>1208</v>
          </cell>
          <cell r="H1288">
            <v>2315</v>
          </cell>
          <cell r="I1288">
            <v>3493</v>
          </cell>
          <cell r="J1288">
            <v>3052</v>
          </cell>
          <cell r="K1288">
            <v>4051</v>
          </cell>
          <cell r="L1288">
            <v>4260</v>
          </cell>
          <cell r="M1288">
            <v>4544</v>
          </cell>
          <cell r="N1288">
            <v>5565</v>
          </cell>
          <cell r="O1288">
            <v>3866</v>
          </cell>
          <cell r="P1288">
            <v>5374</v>
          </cell>
          <cell r="Q1288">
            <v>4955</v>
          </cell>
          <cell r="R1288">
            <v>2797</v>
          </cell>
          <cell r="S1288">
            <v>3770</v>
          </cell>
          <cell r="T1288">
            <v>4223</v>
          </cell>
          <cell r="U1288">
            <v>4305</v>
          </cell>
          <cell r="V1288">
            <v>2009</v>
          </cell>
          <cell r="W1288">
            <v>1386</v>
          </cell>
          <cell r="X1288">
            <v>726</v>
          </cell>
          <cell r="Y1288">
            <v>960</v>
          </cell>
          <cell r="Z1288">
            <v>874</v>
          </cell>
          <cell r="AA1288">
            <v>953</v>
          </cell>
          <cell r="AB1288">
            <v>338</v>
          </cell>
          <cell r="AC1288">
            <v>159</v>
          </cell>
          <cell r="AD1288">
            <v>304</v>
          </cell>
          <cell r="AE1288">
            <v>158</v>
          </cell>
        </row>
        <row r="1289">
          <cell r="E1289" t="str">
            <v>OH Commercial Kerosene</v>
          </cell>
          <cell r="F1289">
            <v>1072</v>
          </cell>
          <cell r="G1289">
            <v>1022</v>
          </cell>
          <cell r="H1289">
            <v>383</v>
          </cell>
          <cell r="I1289">
            <v>1139</v>
          </cell>
          <cell r="J1289">
            <v>819</v>
          </cell>
          <cell r="K1289">
            <v>503</v>
          </cell>
          <cell r="L1289">
            <v>878</v>
          </cell>
          <cell r="M1289">
            <v>718</v>
          </cell>
          <cell r="N1289">
            <v>1236</v>
          </cell>
          <cell r="O1289">
            <v>731</v>
          </cell>
          <cell r="P1289">
            <v>750</v>
          </cell>
          <cell r="Q1289">
            <v>831</v>
          </cell>
          <cell r="R1289">
            <v>525</v>
          </cell>
          <cell r="S1289">
            <v>1152</v>
          </cell>
          <cell r="T1289">
            <v>1461</v>
          </cell>
          <cell r="U1289">
            <v>1268</v>
          </cell>
          <cell r="V1289">
            <v>911</v>
          </cell>
          <cell r="W1289">
            <v>474</v>
          </cell>
          <cell r="X1289">
            <v>234</v>
          </cell>
          <cell r="Y1289">
            <v>160</v>
          </cell>
          <cell r="Z1289">
            <v>152</v>
          </cell>
          <cell r="AA1289">
            <v>72</v>
          </cell>
          <cell r="AB1289">
            <v>38</v>
          </cell>
          <cell r="AC1289">
            <v>27</v>
          </cell>
          <cell r="AD1289">
            <v>52</v>
          </cell>
          <cell r="AE1289">
            <v>35</v>
          </cell>
        </row>
        <row r="1290">
          <cell r="E1290" t="str">
            <v>OK Commercial Kerosene</v>
          </cell>
          <cell r="F1290">
            <v>71</v>
          </cell>
          <cell r="G1290">
            <v>55</v>
          </cell>
          <cell r="H1290">
            <v>21</v>
          </cell>
          <cell r="I1290">
            <v>29</v>
          </cell>
          <cell r="J1290">
            <v>22</v>
          </cell>
          <cell r="K1290">
            <v>29</v>
          </cell>
          <cell r="L1290">
            <v>28</v>
          </cell>
          <cell r="M1290">
            <v>92</v>
          </cell>
          <cell r="N1290">
            <v>119</v>
          </cell>
          <cell r="O1290">
            <v>66</v>
          </cell>
          <cell r="P1290">
            <v>182</v>
          </cell>
          <cell r="Q1290">
            <v>45</v>
          </cell>
          <cell r="R1290">
            <v>28</v>
          </cell>
          <cell r="S1290">
            <v>27</v>
          </cell>
          <cell r="T1290">
            <v>37</v>
          </cell>
          <cell r="U1290">
            <v>50</v>
          </cell>
          <cell r="V1290">
            <v>49</v>
          </cell>
          <cell r="W1290">
            <v>46</v>
          </cell>
          <cell r="X1290">
            <v>21</v>
          </cell>
          <cell r="Y1290">
            <v>17</v>
          </cell>
          <cell r="Z1290">
            <v>17</v>
          </cell>
          <cell r="AA1290">
            <v>22</v>
          </cell>
          <cell r="AB1290">
            <v>11</v>
          </cell>
          <cell r="AC1290">
            <v>6</v>
          </cell>
          <cell r="AD1290">
            <v>8</v>
          </cell>
          <cell r="AE1290">
            <v>4</v>
          </cell>
        </row>
        <row r="1291">
          <cell r="E1291" t="str">
            <v>OR Commercial Kerosene</v>
          </cell>
          <cell r="F1291">
            <v>46</v>
          </cell>
          <cell r="G1291">
            <v>22</v>
          </cell>
          <cell r="H1291">
            <v>27</v>
          </cell>
          <cell r="I1291">
            <v>61</v>
          </cell>
          <cell r="J1291">
            <v>79</v>
          </cell>
          <cell r="K1291">
            <v>80</v>
          </cell>
          <cell r="L1291">
            <v>213</v>
          </cell>
          <cell r="M1291">
            <v>125</v>
          </cell>
          <cell r="N1291">
            <v>355</v>
          </cell>
          <cell r="O1291">
            <v>173</v>
          </cell>
          <cell r="P1291">
            <v>161</v>
          </cell>
          <cell r="Q1291">
            <v>412</v>
          </cell>
          <cell r="R1291">
            <v>263</v>
          </cell>
          <cell r="S1291">
            <v>129</v>
          </cell>
          <cell r="T1291">
            <v>252</v>
          </cell>
          <cell r="U1291">
            <v>347</v>
          </cell>
          <cell r="V1291">
            <v>235</v>
          </cell>
          <cell r="W1291">
            <v>72</v>
          </cell>
          <cell r="X1291">
            <v>54</v>
          </cell>
          <cell r="Y1291">
            <v>105</v>
          </cell>
          <cell r="Z1291">
            <v>42</v>
          </cell>
          <cell r="AA1291">
            <v>63</v>
          </cell>
          <cell r="AB1291">
            <v>22</v>
          </cell>
          <cell r="AC1291">
            <v>16</v>
          </cell>
          <cell r="AD1291">
            <v>20</v>
          </cell>
          <cell r="AE1291">
            <v>31</v>
          </cell>
        </row>
        <row r="1292">
          <cell r="E1292" t="str">
            <v>PA Commercial Kerosene</v>
          </cell>
          <cell r="F1292">
            <v>851</v>
          </cell>
          <cell r="G1292">
            <v>740</v>
          </cell>
          <cell r="H1292">
            <v>578</v>
          </cell>
          <cell r="I1292">
            <v>982</v>
          </cell>
          <cell r="J1292">
            <v>1896</v>
          </cell>
          <cell r="K1292">
            <v>2992</v>
          </cell>
          <cell r="L1292">
            <v>3150</v>
          </cell>
          <cell r="M1292">
            <v>1833</v>
          </cell>
          <cell r="N1292">
            <v>1608</v>
          </cell>
          <cell r="O1292">
            <v>1953</v>
          </cell>
          <cell r="P1292">
            <v>2307</v>
          </cell>
          <cell r="Q1292">
            <v>2843</v>
          </cell>
          <cell r="R1292">
            <v>2199</v>
          </cell>
          <cell r="S1292">
            <v>2236</v>
          </cell>
          <cell r="T1292">
            <v>2320</v>
          </cell>
          <cell r="U1292">
            <v>2610</v>
          </cell>
          <cell r="V1292">
            <v>2379</v>
          </cell>
          <cell r="W1292">
            <v>1055</v>
          </cell>
          <cell r="X1292">
            <v>327</v>
          </cell>
          <cell r="Y1292">
            <v>508</v>
          </cell>
          <cell r="Z1292">
            <v>755</v>
          </cell>
          <cell r="AA1292">
            <v>198</v>
          </cell>
          <cell r="AB1292">
            <v>67</v>
          </cell>
          <cell r="AC1292">
            <v>58</v>
          </cell>
          <cell r="AD1292">
            <v>212</v>
          </cell>
          <cell r="AE1292">
            <v>144</v>
          </cell>
        </row>
        <row r="1293">
          <cell r="E1293" t="str">
            <v>RI Commercial Kerosene</v>
          </cell>
          <cell r="F1293">
            <v>9</v>
          </cell>
          <cell r="G1293">
            <v>6</v>
          </cell>
          <cell r="H1293">
            <v>18</v>
          </cell>
          <cell r="I1293">
            <v>14</v>
          </cell>
          <cell r="J1293">
            <v>27</v>
          </cell>
          <cell r="K1293">
            <v>173</v>
          </cell>
          <cell r="L1293">
            <v>11</v>
          </cell>
          <cell r="M1293">
            <v>313</v>
          </cell>
          <cell r="N1293">
            <v>382</v>
          </cell>
          <cell r="O1293">
            <v>226</v>
          </cell>
          <cell r="P1293">
            <v>108</v>
          </cell>
          <cell r="Q1293">
            <v>556</v>
          </cell>
          <cell r="R1293">
            <v>312</v>
          </cell>
          <cell r="S1293">
            <v>29</v>
          </cell>
          <cell r="T1293">
            <v>39</v>
          </cell>
          <cell r="U1293">
            <v>53</v>
          </cell>
          <cell r="V1293">
            <v>56</v>
          </cell>
          <cell r="W1293">
            <v>3</v>
          </cell>
          <cell r="X1293">
            <v>8</v>
          </cell>
          <cell r="Y1293">
            <v>2</v>
          </cell>
          <cell r="Z1293">
            <v>3</v>
          </cell>
          <cell r="AA1293">
            <v>4</v>
          </cell>
          <cell r="AB1293">
            <v>1</v>
          </cell>
          <cell r="AC1293">
            <v>1</v>
          </cell>
          <cell r="AD1293">
            <v>3</v>
          </cell>
          <cell r="AE1293">
            <v>2</v>
          </cell>
        </row>
        <row r="1294">
          <cell r="E1294" t="str">
            <v>SC Commercial Kerosene</v>
          </cell>
          <cell r="F1294">
            <v>70</v>
          </cell>
          <cell r="G1294">
            <v>66</v>
          </cell>
          <cell r="H1294">
            <v>77</v>
          </cell>
          <cell r="I1294">
            <v>114</v>
          </cell>
          <cell r="J1294">
            <v>148</v>
          </cell>
          <cell r="K1294">
            <v>148</v>
          </cell>
          <cell r="L1294">
            <v>132</v>
          </cell>
          <cell r="M1294">
            <v>91</v>
          </cell>
          <cell r="N1294">
            <v>268</v>
          </cell>
          <cell r="O1294">
            <v>172</v>
          </cell>
          <cell r="P1294">
            <v>308</v>
          </cell>
          <cell r="Q1294">
            <v>227</v>
          </cell>
          <cell r="R1294">
            <v>138</v>
          </cell>
          <cell r="S1294">
            <v>124</v>
          </cell>
          <cell r="T1294">
            <v>148</v>
          </cell>
          <cell r="U1294">
            <v>155</v>
          </cell>
          <cell r="V1294">
            <v>153</v>
          </cell>
          <cell r="W1294">
            <v>105</v>
          </cell>
          <cell r="X1294">
            <v>101</v>
          </cell>
          <cell r="Y1294">
            <v>37</v>
          </cell>
          <cell r="Z1294">
            <v>104</v>
          </cell>
          <cell r="AA1294">
            <v>27</v>
          </cell>
          <cell r="AB1294">
            <v>11</v>
          </cell>
          <cell r="AC1294">
            <v>6</v>
          </cell>
          <cell r="AD1294">
            <v>8</v>
          </cell>
          <cell r="AE1294">
            <v>7</v>
          </cell>
        </row>
        <row r="1295">
          <cell r="E1295" t="str">
            <v>SD Commercial Kerosene</v>
          </cell>
          <cell r="F1295">
            <v>1</v>
          </cell>
          <cell r="G1295">
            <v>1</v>
          </cell>
          <cell r="H1295">
            <v>2</v>
          </cell>
          <cell r="I1295">
            <v>3</v>
          </cell>
          <cell r="J1295">
            <v>2</v>
          </cell>
          <cell r="K1295">
            <v>4</v>
          </cell>
          <cell r="L1295">
            <v>3</v>
          </cell>
          <cell r="M1295">
            <v>3</v>
          </cell>
          <cell r="N1295">
            <v>3</v>
          </cell>
          <cell r="O1295">
            <v>4</v>
          </cell>
          <cell r="P1295">
            <v>5</v>
          </cell>
          <cell r="Q1295">
            <v>7</v>
          </cell>
          <cell r="R1295">
            <v>11</v>
          </cell>
          <cell r="S1295">
            <v>12</v>
          </cell>
          <cell r="T1295">
            <v>10</v>
          </cell>
          <cell r="U1295">
            <v>17</v>
          </cell>
          <cell r="V1295">
            <v>8</v>
          </cell>
          <cell r="W1295">
            <v>1</v>
          </cell>
          <cell r="X1295">
            <v>0</v>
          </cell>
          <cell r="Y1295">
            <v>1</v>
          </cell>
          <cell r="Z1295">
            <v>1</v>
          </cell>
          <cell r="AA1295">
            <v>0</v>
          </cell>
          <cell r="AB1295">
            <v>0</v>
          </cell>
          <cell r="AC1295">
            <v>0</v>
          </cell>
          <cell r="AD1295">
            <v>0</v>
          </cell>
          <cell r="AE1295">
            <v>0</v>
          </cell>
        </row>
        <row r="1296">
          <cell r="E1296" t="str">
            <v>TN Commercial Kerosene</v>
          </cell>
          <cell r="F1296">
            <v>392</v>
          </cell>
          <cell r="G1296">
            <v>179</v>
          </cell>
          <cell r="H1296">
            <v>389</v>
          </cell>
          <cell r="I1296">
            <v>343</v>
          </cell>
          <cell r="J1296">
            <v>412</v>
          </cell>
          <cell r="K1296">
            <v>454</v>
          </cell>
          <cell r="L1296">
            <v>502</v>
          </cell>
          <cell r="M1296">
            <v>561</v>
          </cell>
          <cell r="N1296">
            <v>697</v>
          </cell>
          <cell r="O1296">
            <v>296</v>
          </cell>
          <cell r="P1296">
            <v>597</v>
          </cell>
          <cell r="Q1296">
            <v>510</v>
          </cell>
          <cell r="R1296">
            <v>267</v>
          </cell>
          <cell r="S1296">
            <v>306</v>
          </cell>
          <cell r="T1296">
            <v>243</v>
          </cell>
          <cell r="U1296">
            <v>228</v>
          </cell>
          <cell r="V1296">
            <v>157</v>
          </cell>
          <cell r="W1296">
            <v>137</v>
          </cell>
          <cell r="X1296">
            <v>51</v>
          </cell>
          <cell r="Y1296">
            <v>56</v>
          </cell>
          <cell r="Z1296">
            <v>50</v>
          </cell>
          <cell r="AA1296">
            <v>42</v>
          </cell>
          <cell r="AB1296">
            <v>17</v>
          </cell>
          <cell r="AC1296">
            <v>22</v>
          </cell>
          <cell r="AD1296">
            <v>34</v>
          </cell>
          <cell r="AE1296">
            <v>14</v>
          </cell>
        </row>
        <row r="1297">
          <cell r="E1297" t="str">
            <v>TX Commercial Kerosene</v>
          </cell>
          <cell r="F1297">
            <v>140</v>
          </cell>
          <cell r="G1297">
            <v>71</v>
          </cell>
          <cell r="H1297">
            <v>387</v>
          </cell>
          <cell r="I1297">
            <v>139</v>
          </cell>
          <cell r="J1297">
            <v>167</v>
          </cell>
          <cell r="K1297">
            <v>262</v>
          </cell>
          <cell r="L1297">
            <v>213</v>
          </cell>
          <cell r="M1297">
            <v>215</v>
          </cell>
          <cell r="N1297">
            <v>297</v>
          </cell>
          <cell r="O1297">
            <v>320</v>
          </cell>
          <cell r="P1297">
            <v>273</v>
          </cell>
          <cell r="Q1297">
            <v>474</v>
          </cell>
          <cell r="R1297">
            <v>326</v>
          </cell>
          <cell r="S1297">
            <v>197</v>
          </cell>
          <cell r="T1297">
            <v>195</v>
          </cell>
          <cell r="U1297">
            <v>247</v>
          </cell>
          <cell r="V1297">
            <v>417</v>
          </cell>
          <cell r="W1297">
            <v>244</v>
          </cell>
          <cell r="X1297">
            <v>215</v>
          </cell>
          <cell r="Y1297">
            <v>195</v>
          </cell>
          <cell r="Z1297">
            <v>130</v>
          </cell>
          <cell r="AA1297">
            <v>107</v>
          </cell>
          <cell r="AB1297">
            <v>51</v>
          </cell>
          <cell r="AC1297">
            <v>28</v>
          </cell>
          <cell r="AD1297">
            <v>76</v>
          </cell>
          <cell r="AE1297">
            <v>42</v>
          </cell>
        </row>
        <row r="1298">
          <cell r="E1298" t="str">
            <v>US Commercial Kerosene</v>
          </cell>
          <cell r="F1298">
            <v>11835</v>
          </cell>
          <cell r="G1298">
            <v>12088</v>
          </cell>
          <cell r="H1298">
            <v>11124</v>
          </cell>
          <cell r="I1298">
            <v>14039</v>
          </cell>
          <cell r="J1298">
            <v>19459</v>
          </cell>
          <cell r="K1298">
            <v>22102</v>
          </cell>
          <cell r="L1298">
            <v>21032</v>
          </cell>
          <cell r="M1298">
            <v>24645</v>
          </cell>
          <cell r="N1298">
            <v>31150</v>
          </cell>
          <cell r="O1298">
            <v>26943</v>
          </cell>
          <cell r="P1298">
            <v>29650</v>
          </cell>
          <cell r="Q1298">
            <v>31402</v>
          </cell>
          <cell r="R1298">
            <v>15947</v>
          </cell>
          <cell r="S1298">
            <v>18637</v>
          </cell>
          <cell r="T1298">
            <v>20494</v>
          </cell>
          <cell r="U1298">
            <v>21592</v>
          </cell>
          <cell r="V1298">
            <v>15172</v>
          </cell>
          <cell r="W1298">
            <v>9175</v>
          </cell>
          <cell r="X1298">
            <v>4436</v>
          </cell>
          <cell r="Y1298">
            <v>4224</v>
          </cell>
          <cell r="Z1298">
            <v>4822</v>
          </cell>
          <cell r="AA1298">
            <v>3193</v>
          </cell>
          <cell r="AB1298">
            <v>1203</v>
          </cell>
          <cell r="AC1298">
            <v>1018</v>
          </cell>
          <cell r="AD1298">
            <v>2041</v>
          </cell>
          <cell r="AE1298">
            <v>1371</v>
          </cell>
        </row>
        <row r="1299">
          <cell r="E1299" t="str">
            <v>UT Commercial Kerosene</v>
          </cell>
          <cell r="F1299">
            <v>27</v>
          </cell>
          <cell r="G1299">
            <v>48</v>
          </cell>
          <cell r="H1299">
            <v>5</v>
          </cell>
          <cell r="I1299">
            <v>20</v>
          </cell>
          <cell r="J1299">
            <v>9</v>
          </cell>
          <cell r="K1299">
            <v>6</v>
          </cell>
          <cell r="L1299">
            <v>16</v>
          </cell>
          <cell r="M1299">
            <v>20</v>
          </cell>
          <cell r="N1299">
            <v>30</v>
          </cell>
          <cell r="O1299">
            <v>20</v>
          </cell>
          <cell r="P1299">
            <v>24</v>
          </cell>
          <cell r="Q1299">
            <v>44</v>
          </cell>
          <cell r="R1299">
            <v>20</v>
          </cell>
          <cell r="S1299">
            <v>26</v>
          </cell>
          <cell r="T1299">
            <v>45</v>
          </cell>
          <cell r="U1299">
            <v>64</v>
          </cell>
          <cell r="V1299">
            <v>34</v>
          </cell>
          <cell r="W1299">
            <v>20</v>
          </cell>
          <cell r="X1299">
            <v>12</v>
          </cell>
          <cell r="Y1299">
            <v>11</v>
          </cell>
          <cell r="Z1299">
            <v>14</v>
          </cell>
          <cell r="AA1299">
            <v>3</v>
          </cell>
          <cell r="AB1299">
            <v>2</v>
          </cell>
          <cell r="AC1299">
            <v>4</v>
          </cell>
          <cell r="AD1299">
            <v>4</v>
          </cell>
          <cell r="AE1299">
            <v>2</v>
          </cell>
        </row>
        <row r="1300">
          <cell r="E1300" t="str">
            <v>VA Commercial Kerosene</v>
          </cell>
          <cell r="F1300">
            <v>790</v>
          </cell>
          <cell r="G1300">
            <v>839</v>
          </cell>
          <cell r="H1300">
            <v>719</v>
          </cell>
          <cell r="I1300">
            <v>902</v>
          </cell>
          <cell r="J1300">
            <v>571</v>
          </cell>
          <cell r="K1300">
            <v>1561</v>
          </cell>
          <cell r="L1300">
            <v>1573</v>
          </cell>
          <cell r="M1300">
            <v>2108</v>
          </cell>
          <cell r="N1300">
            <v>2456</v>
          </cell>
          <cell r="O1300">
            <v>1799</v>
          </cell>
          <cell r="P1300">
            <v>1567</v>
          </cell>
          <cell r="Q1300">
            <v>1291</v>
          </cell>
          <cell r="R1300">
            <v>498</v>
          </cell>
          <cell r="S1300">
            <v>1106</v>
          </cell>
          <cell r="T1300">
            <v>1373</v>
          </cell>
          <cell r="U1300">
            <v>1150</v>
          </cell>
          <cell r="V1300">
            <v>955</v>
          </cell>
          <cell r="W1300">
            <v>917</v>
          </cell>
          <cell r="X1300">
            <v>143</v>
          </cell>
          <cell r="Y1300">
            <v>157</v>
          </cell>
          <cell r="Z1300">
            <v>216</v>
          </cell>
          <cell r="AA1300">
            <v>145</v>
          </cell>
          <cell r="AB1300">
            <v>61</v>
          </cell>
          <cell r="AC1300">
            <v>71</v>
          </cell>
          <cell r="AD1300">
            <v>118</v>
          </cell>
          <cell r="AE1300">
            <v>74</v>
          </cell>
        </row>
        <row r="1301">
          <cell r="E1301" t="str">
            <v>VT Commercial Kerosene</v>
          </cell>
          <cell r="F1301">
            <v>71</v>
          </cell>
          <cell r="G1301">
            <v>88</v>
          </cell>
          <cell r="H1301">
            <v>80</v>
          </cell>
          <cell r="I1301">
            <v>192</v>
          </cell>
          <cell r="J1301">
            <v>108</v>
          </cell>
          <cell r="K1301">
            <v>81</v>
          </cell>
          <cell r="L1301">
            <v>76</v>
          </cell>
          <cell r="M1301">
            <v>117</v>
          </cell>
          <cell r="N1301">
            <v>179</v>
          </cell>
          <cell r="O1301">
            <v>200</v>
          </cell>
          <cell r="P1301">
            <v>132</v>
          </cell>
          <cell r="Q1301">
            <v>198</v>
          </cell>
          <cell r="R1301">
            <v>91</v>
          </cell>
          <cell r="S1301">
            <v>121</v>
          </cell>
          <cell r="T1301">
            <v>191</v>
          </cell>
          <cell r="U1301">
            <v>175</v>
          </cell>
          <cell r="V1301">
            <v>147</v>
          </cell>
          <cell r="W1301">
            <v>152</v>
          </cell>
          <cell r="X1301">
            <v>33</v>
          </cell>
          <cell r="Y1301">
            <v>79</v>
          </cell>
          <cell r="Z1301">
            <v>44</v>
          </cell>
          <cell r="AA1301">
            <v>49</v>
          </cell>
          <cell r="AB1301">
            <v>14</v>
          </cell>
          <cell r="AC1301">
            <v>15</v>
          </cell>
          <cell r="AD1301">
            <v>34</v>
          </cell>
          <cell r="AE1301">
            <v>29</v>
          </cell>
        </row>
        <row r="1302">
          <cell r="E1302" t="str">
            <v>WA Commercial Kerosene</v>
          </cell>
          <cell r="F1302">
            <v>81</v>
          </cell>
          <cell r="G1302">
            <v>98</v>
          </cell>
          <cell r="H1302">
            <v>68</v>
          </cell>
          <cell r="I1302">
            <v>75</v>
          </cell>
          <cell r="J1302">
            <v>89</v>
          </cell>
          <cell r="K1302">
            <v>79</v>
          </cell>
          <cell r="L1302">
            <v>46</v>
          </cell>
          <cell r="M1302">
            <v>73</v>
          </cell>
          <cell r="N1302">
            <v>138</v>
          </cell>
          <cell r="O1302">
            <v>67</v>
          </cell>
          <cell r="P1302">
            <v>67</v>
          </cell>
          <cell r="Q1302">
            <v>122</v>
          </cell>
          <cell r="R1302">
            <v>131</v>
          </cell>
          <cell r="S1302">
            <v>163</v>
          </cell>
          <cell r="T1302">
            <v>168</v>
          </cell>
          <cell r="U1302">
            <v>273</v>
          </cell>
          <cell r="V1302">
            <v>125</v>
          </cell>
          <cell r="W1302">
            <v>57</v>
          </cell>
          <cell r="X1302">
            <v>37</v>
          </cell>
          <cell r="Y1302">
            <v>33</v>
          </cell>
          <cell r="Z1302">
            <v>27</v>
          </cell>
          <cell r="AA1302">
            <v>20</v>
          </cell>
          <cell r="AB1302">
            <v>7</v>
          </cell>
          <cell r="AC1302">
            <v>8</v>
          </cell>
          <cell r="AD1302">
            <v>15</v>
          </cell>
          <cell r="AE1302">
            <v>8</v>
          </cell>
        </row>
        <row r="1303">
          <cell r="E1303" t="str">
            <v>WI Commercial Kerosene</v>
          </cell>
          <cell r="F1303">
            <v>49</v>
          </cell>
          <cell r="G1303">
            <v>50</v>
          </cell>
          <cell r="H1303">
            <v>58</v>
          </cell>
          <cell r="I1303">
            <v>61</v>
          </cell>
          <cell r="J1303">
            <v>46</v>
          </cell>
          <cell r="K1303">
            <v>56</v>
          </cell>
          <cell r="L1303">
            <v>69</v>
          </cell>
          <cell r="M1303">
            <v>42</v>
          </cell>
          <cell r="N1303">
            <v>57</v>
          </cell>
          <cell r="O1303">
            <v>39</v>
          </cell>
          <cell r="P1303">
            <v>54</v>
          </cell>
          <cell r="Q1303">
            <v>121</v>
          </cell>
          <cell r="R1303">
            <v>76</v>
          </cell>
          <cell r="S1303">
            <v>153</v>
          </cell>
          <cell r="T1303">
            <v>180</v>
          </cell>
          <cell r="U1303">
            <v>170</v>
          </cell>
          <cell r="V1303">
            <v>140</v>
          </cell>
          <cell r="W1303">
            <v>50</v>
          </cell>
          <cell r="X1303">
            <v>35</v>
          </cell>
          <cell r="Y1303">
            <v>28</v>
          </cell>
          <cell r="Z1303">
            <v>25</v>
          </cell>
          <cell r="AA1303">
            <v>17</v>
          </cell>
          <cell r="AB1303">
            <v>10</v>
          </cell>
          <cell r="AC1303">
            <v>14</v>
          </cell>
          <cell r="AD1303">
            <v>29</v>
          </cell>
          <cell r="AE1303">
            <v>13</v>
          </cell>
        </row>
        <row r="1304">
          <cell r="E1304" t="str">
            <v>WV Commercial Kerosene</v>
          </cell>
          <cell r="F1304">
            <v>260</v>
          </cell>
          <cell r="G1304">
            <v>365</v>
          </cell>
          <cell r="H1304">
            <v>179</v>
          </cell>
          <cell r="I1304">
            <v>207</v>
          </cell>
          <cell r="J1304">
            <v>216</v>
          </cell>
          <cell r="K1304">
            <v>208</v>
          </cell>
          <cell r="L1304">
            <v>208</v>
          </cell>
          <cell r="M1304">
            <v>289</v>
          </cell>
          <cell r="N1304">
            <v>323</v>
          </cell>
          <cell r="O1304">
            <v>364</v>
          </cell>
          <cell r="P1304">
            <v>412</v>
          </cell>
          <cell r="Q1304">
            <v>359</v>
          </cell>
          <cell r="R1304">
            <v>365</v>
          </cell>
          <cell r="S1304">
            <v>523</v>
          </cell>
          <cell r="T1304">
            <v>459</v>
          </cell>
          <cell r="U1304">
            <v>359</v>
          </cell>
          <cell r="V1304">
            <v>233</v>
          </cell>
          <cell r="W1304">
            <v>142</v>
          </cell>
          <cell r="X1304">
            <v>72</v>
          </cell>
          <cell r="Y1304">
            <v>53</v>
          </cell>
          <cell r="Z1304">
            <v>43</v>
          </cell>
          <cell r="AA1304">
            <v>18</v>
          </cell>
          <cell r="AB1304">
            <v>4</v>
          </cell>
          <cell r="AC1304">
            <v>17</v>
          </cell>
          <cell r="AD1304">
            <v>17</v>
          </cell>
          <cell r="AE1304">
            <v>23</v>
          </cell>
        </row>
        <row r="1305">
          <cell r="E1305" t="str">
            <v>WY Commercial Kerosene</v>
          </cell>
          <cell r="F1305">
            <v>5</v>
          </cell>
          <cell r="G1305">
            <v>17</v>
          </cell>
          <cell r="H1305">
            <v>1</v>
          </cell>
          <cell r="I1305">
            <v>1</v>
          </cell>
          <cell r="J1305">
            <v>0</v>
          </cell>
          <cell r="K1305">
            <v>9</v>
          </cell>
          <cell r="L1305">
            <v>7</v>
          </cell>
          <cell r="M1305">
            <v>7</v>
          </cell>
          <cell r="N1305">
            <v>9</v>
          </cell>
          <cell r="O1305">
            <v>2</v>
          </cell>
          <cell r="P1305">
            <v>2</v>
          </cell>
          <cell r="Q1305">
            <v>3</v>
          </cell>
          <cell r="R1305">
            <v>4</v>
          </cell>
          <cell r="S1305">
            <v>2</v>
          </cell>
          <cell r="T1305">
            <v>2</v>
          </cell>
          <cell r="U1305">
            <v>3</v>
          </cell>
          <cell r="V1305">
            <v>3</v>
          </cell>
          <cell r="W1305">
            <v>3</v>
          </cell>
          <cell r="X1305">
            <v>2</v>
          </cell>
          <cell r="Y1305">
            <v>4</v>
          </cell>
          <cell r="Z1305">
            <v>5</v>
          </cell>
          <cell r="AA1305">
            <v>1</v>
          </cell>
          <cell r="AB1305">
            <v>2</v>
          </cell>
          <cell r="AC1305">
            <v>1</v>
          </cell>
          <cell r="AD1305">
            <v>0</v>
          </cell>
          <cell r="AE1305">
            <v>3</v>
          </cell>
        </row>
        <row r="1306">
          <cell r="E1306" t="str">
            <v>AK Industrial Kerosene</v>
          </cell>
          <cell r="F1306">
            <v>1</v>
          </cell>
          <cell r="G1306">
            <v>1</v>
          </cell>
          <cell r="H1306">
            <v>2</v>
          </cell>
          <cell r="I1306">
            <v>24</v>
          </cell>
          <cell r="J1306">
            <v>2</v>
          </cell>
          <cell r="K1306">
            <v>1</v>
          </cell>
          <cell r="L1306">
            <v>1</v>
          </cell>
          <cell r="M1306">
            <v>0</v>
          </cell>
          <cell r="N1306">
            <v>0</v>
          </cell>
          <cell r="O1306">
            <v>0</v>
          </cell>
          <cell r="P1306">
            <v>0</v>
          </cell>
          <cell r="Q1306">
            <v>0</v>
          </cell>
          <cell r="R1306">
            <v>0</v>
          </cell>
          <cell r="S1306">
            <v>0</v>
          </cell>
          <cell r="T1306">
            <v>0</v>
          </cell>
          <cell r="U1306">
            <v>0</v>
          </cell>
          <cell r="V1306">
            <v>29</v>
          </cell>
          <cell r="W1306">
            <v>17</v>
          </cell>
          <cell r="X1306">
            <v>15</v>
          </cell>
          <cell r="Y1306">
            <v>2</v>
          </cell>
          <cell r="Z1306">
            <v>2</v>
          </cell>
          <cell r="AA1306">
            <v>2</v>
          </cell>
          <cell r="AB1306">
            <v>1</v>
          </cell>
          <cell r="AC1306">
            <v>1</v>
          </cell>
          <cell r="AD1306">
            <v>2</v>
          </cell>
          <cell r="AE1306">
            <v>1</v>
          </cell>
        </row>
        <row r="1307">
          <cell r="E1307" t="str">
            <v>AL Industrial Kerosene</v>
          </cell>
          <cell r="F1307">
            <v>87</v>
          </cell>
          <cell r="G1307">
            <v>118</v>
          </cell>
          <cell r="H1307">
            <v>201</v>
          </cell>
          <cell r="I1307">
            <v>133</v>
          </cell>
          <cell r="J1307">
            <v>181</v>
          </cell>
          <cell r="K1307">
            <v>254</v>
          </cell>
          <cell r="L1307">
            <v>272</v>
          </cell>
          <cell r="M1307">
            <v>344</v>
          </cell>
          <cell r="N1307">
            <v>224</v>
          </cell>
          <cell r="O1307">
            <v>192</v>
          </cell>
          <cell r="P1307">
            <v>126</v>
          </cell>
          <cell r="Q1307">
            <v>61</v>
          </cell>
          <cell r="R1307">
            <v>26</v>
          </cell>
          <cell r="S1307">
            <v>171</v>
          </cell>
          <cell r="T1307">
            <v>202</v>
          </cell>
          <cell r="U1307">
            <v>266</v>
          </cell>
          <cell r="V1307">
            <v>223</v>
          </cell>
          <cell r="W1307">
            <v>122</v>
          </cell>
          <cell r="X1307">
            <v>59</v>
          </cell>
          <cell r="Y1307">
            <v>94</v>
          </cell>
          <cell r="Z1307">
            <v>86</v>
          </cell>
          <cell r="AA1307">
            <v>44</v>
          </cell>
          <cell r="AB1307">
            <v>21</v>
          </cell>
          <cell r="AC1307">
            <v>22</v>
          </cell>
          <cell r="AD1307">
            <v>21</v>
          </cell>
          <cell r="AE1307">
            <v>26</v>
          </cell>
        </row>
        <row r="1308">
          <cell r="E1308" t="str">
            <v>AR Industrial Kerosene</v>
          </cell>
          <cell r="F1308">
            <v>94</v>
          </cell>
          <cell r="G1308">
            <v>114</v>
          </cell>
          <cell r="H1308">
            <v>52</v>
          </cell>
          <cell r="I1308">
            <v>76</v>
          </cell>
          <cell r="J1308">
            <v>97</v>
          </cell>
          <cell r="K1308">
            <v>115</v>
          </cell>
          <cell r="L1308">
            <v>52</v>
          </cell>
          <cell r="M1308">
            <v>56</v>
          </cell>
          <cell r="N1308">
            <v>98</v>
          </cell>
          <cell r="O1308">
            <v>76</v>
          </cell>
          <cell r="P1308">
            <v>23</v>
          </cell>
          <cell r="Q1308">
            <v>105</v>
          </cell>
          <cell r="R1308">
            <v>29</v>
          </cell>
          <cell r="S1308">
            <v>11</v>
          </cell>
          <cell r="T1308">
            <v>6</v>
          </cell>
          <cell r="U1308">
            <v>15</v>
          </cell>
          <cell r="V1308">
            <v>4</v>
          </cell>
          <cell r="W1308">
            <v>6</v>
          </cell>
          <cell r="X1308">
            <v>8</v>
          </cell>
          <cell r="Y1308">
            <v>6</v>
          </cell>
          <cell r="Z1308">
            <v>7</v>
          </cell>
          <cell r="AA1308">
            <v>5</v>
          </cell>
          <cell r="AB1308">
            <v>0</v>
          </cell>
          <cell r="AC1308">
            <v>1</v>
          </cell>
          <cell r="AD1308">
            <v>1</v>
          </cell>
          <cell r="AE1308">
            <v>5</v>
          </cell>
        </row>
        <row r="1309">
          <cell r="E1309" t="str">
            <v>AZ Industrial Kerosene</v>
          </cell>
          <cell r="F1309">
            <v>97</v>
          </cell>
          <cell r="G1309">
            <v>191</v>
          </cell>
          <cell r="H1309">
            <v>3</v>
          </cell>
          <cell r="I1309">
            <v>7</v>
          </cell>
          <cell r="J1309">
            <v>2</v>
          </cell>
          <cell r="K1309">
            <v>3</v>
          </cell>
          <cell r="L1309">
            <v>9</v>
          </cell>
          <cell r="M1309">
            <v>12</v>
          </cell>
          <cell r="N1309">
            <v>38</v>
          </cell>
          <cell r="O1309">
            <v>12</v>
          </cell>
          <cell r="P1309">
            <v>8</v>
          </cell>
          <cell r="Q1309">
            <v>8</v>
          </cell>
          <cell r="R1309">
            <v>3</v>
          </cell>
          <cell r="S1309">
            <v>5</v>
          </cell>
          <cell r="T1309">
            <v>16</v>
          </cell>
          <cell r="U1309">
            <v>19</v>
          </cell>
          <cell r="V1309">
            <v>28</v>
          </cell>
          <cell r="W1309">
            <v>7</v>
          </cell>
          <cell r="X1309">
            <v>2</v>
          </cell>
          <cell r="Y1309">
            <v>3</v>
          </cell>
          <cell r="Z1309">
            <v>1</v>
          </cell>
          <cell r="AA1309">
            <v>1</v>
          </cell>
          <cell r="AB1309">
            <v>0</v>
          </cell>
          <cell r="AC1309">
            <v>1</v>
          </cell>
          <cell r="AD1309">
            <v>1</v>
          </cell>
          <cell r="AE1309">
            <v>0</v>
          </cell>
        </row>
        <row r="1310">
          <cell r="E1310" t="str">
            <v>CA Industrial Kerosene</v>
          </cell>
          <cell r="F1310">
            <v>217</v>
          </cell>
          <cell r="G1310">
            <v>207</v>
          </cell>
          <cell r="H1310">
            <v>128</v>
          </cell>
          <cell r="I1310">
            <v>251</v>
          </cell>
          <cell r="J1310">
            <v>229</v>
          </cell>
          <cell r="K1310">
            <v>318</v>
          </cell>
          <cell r="L1310">
            <v>692</v>
          </cell>
          <cell r="M1310">
            <v>1031</v>
          </cell>
          <cell r="N1310">
            <v>986</v>
          </cell>
          <cell r="O1310">
            <v>412</v>
          </cell>
          <cell r="P1310">
            <v>217</v>
          </cell>
          <cell r="Q1310">
            <v>239</v>
          </cell>
          <cell r="R1310">
            <v>84</v>
          </cell>
          <cell r="S1310">
            <v>232</v>
          </cell>
          <cell r="T1310">
            <v>242</v>
          </cell>
          <cell r="U1310">
            <v>238</v>
          </cell>
          <cell r="V1310">
            <v>231</v>
          </cell>
          <cell r="W1310">
            <v>178</v>
          </cell>
          <cell r="X1310">
            <v>83</v>
          </cell>
          <cell r="Y1310">
            <v>61</v>
          </cell>
          <cell r="Z1310">
            <v>69</v>
          </cell>
          <cell r="AA1310">
            <v>65</v>
          </cell>
          <cell r="AB1310">
            <v>33</v>
          </cell>
          <cell r="AC1310">
            <v>12</v>
          </cell>
          <cell r="AD1310">
            <v>96</v>
          </cell>
          <cell r="AE1310">
            <v>21</v>
          </cell>
        </row>
        <row r="1311">
          <cell r="E1311" t="str">
            <v>CO Industrial Kerosene</v>
          </cell>
          <cell r="F1311">
            <v>103</v>
          </cell>
          <cell r="G1311">
            <v>94</v>
          </cell>
          <cell r="H1311">
            <v>42</v>
          </cell>
          <cell r="I1311">
            <v>66</v>
          </cell>
          <cell r="J1311">
            <v>20</v>
          </cell>
          <cell r="K1311">
            <v>27</v>
          </cell>
          <cell r="L1311">
            <v>34</v>
          </cell>
          <cell r="M1311">
            <v>30</v>
          </cell>
          <cell r="N1311">
            <v>63</v>
          </cell>
          <cell r="O1311">
            <v>35</v>
          </cell>
          <cell r="P1311">
            <v>27</v>
          </cell>
          <cell r="Q1311">
            <v>32</v>
          </cell>
          <cell r="R1311">
            <v>60</v>
          </cell>
          <cell r="S1311">
            <v>17</v>
          </cell>
          <cell r="T1311">
            <v>28</v>
          </cell>
          <cell r="U1311">
            <v>31</v>
          </cell>
          <cell r="V1311">
            <v>35</v>
          </cell>
          <cell r="W1311">
            <v>21</v>
          </cell>
          <cell r="X1311">
            <v>12</v>
          </cell>
          <cell r="Y1311">
            <v>5</v>
          </cell>
          <cell r="Z1311">
            <v>4</v>
          </cell>
          <cell r="AA1311">
            <v>4</v>
          </cell>
          <cell r="AB1311">
            <v>2</v>
          </cell>
          <cell r="AC1311">
            <v>1</v>
          </cell>
          <cell r="AD1311">
            <v>1</v>
          </cell>
          <cell r="AE1311">
            <v>1</v>
          </cell>
        </row>
        <row r="1312">
          <cell r="E1312" t="str">
            <v>CT Industrial Kerosene</v>
          </cell>
          <cell r="F1312">
            <v>383</v>
          </cell>
          <cell r="G1312">
            <v>211</v>
          </cell>
          <cell r="H1312">
            <v>46</v>
          </cell>
          <cell r="I1312">
            <v>134</v>
          </cell>
          <cell r="J1312">
            <v>263</v>
          </cell>
          <cell r="K1312">
            <v>538</v>
          </cell>
          <cell r="L1312">
            <v>145</v>
          </cell>
          <cell r="M1312">
            <v>219</v>
          </cell>
          <cell r="N1312">
            <v>300</v>
          </cell>
          <cell r="O1312">
            <v>552</v>
          </cell>
          <cell r="P1312">
            <v>1087</v>
          </cell>
          <cell r="Q1312">
            <v>395</v>
          </cell>
          <cell r="R1312">
            <v>64</v>
          </cell>
          <cell r="S1312">
            <v>1265</v>
          </cell>
          <cell r="T1312">
            <v>1398</v>
          </cell>
          <cell r="U1312">
            <v>1527</v>
          </cell>
          <cell r="V1312">
            <v>2129</v>
          </cell>
          <cell r="W1312">
            <v>831</v>
          </cell>
          <cell r="X1312">
            <v>451</v>
          </cell>
          <cell r="Y1312">
            <v>830</v>
          </cell>
          <cell r="Z1312">
            <v>715</v>
          </cell>
          <cell r="AA1312">
            <v>730</v>
          </cell>
          <cell r="AB1312">
            <v>203</v>
          </cell>
          <cell r="AC1312">
            <v>151</v>
          </cell>
          <cell r="AD1312">
            <v>429</v>
          </cell>
          <cell r="AE1312">
            <v>221</v>
          </cell>
        </row>
        <row r="1313">
          <cell r="E1313" t="str">
            <v>DC Industrial Kerosene</v>
          </cell>
          <cell r="F1313">
            <v>0</v>
          </cell>
          <cell r="G1313">
            <v>0</v>
          </cell>
          <cell r="H1313">
            <v>0</v>
          </cell>
          <cell r="I1313">
            <v>0</v>
          </cell>
          <cell r="J1313">
            <v>0</v>
          </cell>
          <cell r="K1313">
            <v>0</v>
          </cell>
          <cell r="L1313">
            <v>0</v>
          </cell>
          <cell r="M1313">
            <v>2</v>
          </cell>
          <cell r="N1313">
            <v>0</v>
          </cell>
          <cell r="O1313">
            <v>0</v>
          </cell>
          <cell r="P1313">
            <v>0</v>
          </cell>
          <cell r="Q1313">
            <v>0</v>
          </cell>
          <cell r="R1313">
            <v>0</v>
          </cell>
          <cell r="S1313">
            <v>0</v>
          </cell>
          <cell r="T1313">
            <v>0</v>
          </cell>
          <cell r="U1313">
            <v>0</v>
          </cell>
          <cell r="V1313">
            <v>0</v>
          </cell>
          <cell r="W1313">
            <v>0</v>
          </cell>
          <cell r="X1313">
            <v>0</v>
          </cell>
          <cell r="Y1313">
            <v>0</v>
          </cell>
          <cell r="Z1313">
            <v>0</v>
          </cell>
          <cell r="AA1313">
            <v>0</v>
          </cell>
          <cell r="AB1313">
            <v>0</v>
          </cell>
          <cell r="AC1313">
            <v>0</v>
          </cell>
          <cell r="AD1313">
            <v>0</v>
          </cell>
          <cell r="AE1313">
            <v>0</v>
          </cell>
        </row>
        <row r="1314">
          <cell r="E1314" t="str">
            <v>DE Industrial Kerosene</v>
          </cell>
          <cell r="F1314">
            <v>23</v>
          </cell>
          <cell r="G1314">
            <v>47</v>
          </cell>
          <cell r="H1314">
            <v>17</v>
          </cell>
          <cell r="I1314">
            <v>170</v>
          </cell>
          <cell r="J1314">
            <v>846</v>
          </cell>
          <cell r="K1314">
            <v>28</v>
          </cell>
          <cell r="L1314">
            <v>277</v>
          </cell>
          <cell r="M1314">
            <v>36</v>
          </cell>
          <cell r="N1314">
            <v>9</v>
          </cell>
          <cell r="O1314">
            <v>16</v>
          </cell>
          <cell r="P1314">
            <v>39</v>
          </cell>
          <cell r="Q1314">
            <v>29</v>
          </cell>
          <cell r="R1314">
            <v>4</v>
          </cell>
          <cell r="S1314">
            <v>19</v>
          </cell>
          <cell r="T1314">
            <v>35</v>
          </cell>
          <cell r="U1314">
            <v>1936</v>
          </cell>
          <cell r="V1314">
            <v>114</v>
          </cell>
          <cell r="W1314">
            <v>2</v>
          </cell>
          <cell r="X1314">
            <v>1</v>
          </cell>
          <cell r="Y1314">
            <v>25</v>
          </cell>
          <cell r="Z1314">
            <v>24</v>
          </cell>
          <cell r="AA1314">
            <v>0</v>
          </cell>
          <cell r="AB1314">
            <v>0</v>
          </cell>
          <cell r="AC1314">
            <v>6</v>
          </cell>
          <cell r="AD1314">
            <v>0</v>
          </cell>
          <cell r="AE1314">
            <v>0</v>
          </cell>
        </row>
        <row r="1315">
          <cell r="E1315" t="str">
            <v>FL Industrial Kerosene</v>
          </cell>
          <cell r="F1315">
            <v>285</v>
          </cell>
          <cell r="G1315">
            <v>73</v>
          </cell>
          <cell r="H1315">
            <v>52</v>
          </cell>
          <cell r="I1315">
            <v>72</v>
          </cell>
          <cell r="J1315">
            <v>44</v>
          </cell>
          <cell r="K1315">
            <v>42</v>
          </cell>
          <cell r="L1315">
            <v>186</v>
          </cell>
          <cell r="M1315">
            <v>296</v>
          </cell>
          <cell r="N1315">
            <v>927</v>
          </cell>
          <cell r="O1315">
            <v>621</v>
          </cell>
          <cell r="P1315">
            <v>547</v>
          </cell>
          <cell r="Q1315">
            <v>685</v>
          </cell>
          <cell r="R1315">
            <v>9</v>
          </cell>
          <cell r="S1315">
            <v>56</v>
          </cell>
          <cell r="T1315">
            <v>212</v>
          </cell>
          <cell r="U1315">
            <v>14</v>
          </cell>
          <cell r="V1315">
            <v>113</v>
          </cell>
          <cell r="W1315">
            <v>13</v>
          </cell>
          <cell r="X1315">
            <v>8</v>
          </cell>
          <cell r="Y1315">
            <v>19</v>
          </cell>
          <cell r="Z1315">
            <v>25</v>
          </cell>
          <cell r="AA1315">
            <v>12</v>
          </cell>
          <cell r="AB1315">
            <v>4</v>
          </cell>
          <cell r="AC1315">
            <v>1</v>
          </cell>
          <cell r="AD1315">
            <v>2</v>
          </cell>
          <cell r="AE1315">
            <v>1</v>
          </cell>
        </row>
        <row r="1316">
          <cell r="E1316" t="str">
            <v>GA Industrial Kerosene</v>
          </cell>
          <cell r="F1316">
            <v>132</v>
          </cell>
          <cell r="G1316">
            <v>160</v>
          </cell>
          <cell r="H1316">
            <v>55</v>
          </cell>
          <cell r="I1316">
            <v>125</v>
          </cell>
          <cell r="J1316">
            <v>80</v>
          </cell>
          <cell r="K1316">
            <v>196</v>
          </cell>
          <cell r="L1316">
            <v>208</v>
          </cell>
          <cell r="M1316">
            <v>136</v>
          </cell>
          <cell r="N1316">
            <v>261</v>
          </cell>
          <cell r="O1316">
            <v>207</v>
          </cell>
          <cell r="P1316">
            <v>232</v>
          </cell>
          <cell r="Q1316">
            <v>133</v>
          </cell>
          <cell r="R1316">
            <v>113</v>
          </cell>
          <cell r="S1316">
            <v>251</v>
          </cell>
          <cell r="T1316">
            <v>599</v>
          </cell>
          <cell r="U1316">
            <v>714</v>
          </cell>
          <cell r="V1316">
            <v>758</v>
          </cell>
          <cell r="W1316">
            <v>506</v>
          </cell>
          <cell r="X1316">
            <v>28</v>
          </cell>
          <cell r="Y1316">
            <v>32</v>
          </cell>
          <cell r="Z1316">
            <v>111</v>
          </cell>
          <cell r="AA1316">
            <v>31</v>
          </cell>
          <cell r="AB1316">
            <v>12</v>
          </cell>
          <cell r="AC1316">
            <v>9</v>
          </cell>
          <cell r="AD1316">
            <v>29</v>
          </cell>
          <cell r="AE1316">
            <v>19</v>
          </cell>
        </row>
        <row r="1317">
          <cell r="E1317" t="str">
            <v>HI Industrial Kerosene</v>
          </cell>
          <cell r="F1317">
            <v>1</v>
          </cell>
          <cell r="G1317">
            <v>1</v>
          </cell>
          <cell r="H1317">
            <v>1</v>
          </cell>
          <cell r="I1317">
            <v>2</v>
          </cell>
          <cell r="J1317">
            <v>3</v>
          </cell>
          <cell r="K1317">
            <v>2</v>
          </cell>
          <cell r="L1317">
            <v>3</v>
          </cell>
          <cell r="M1317">
            <v>2</v>
          </cell>
          <cell r="N1317">
            <v>1</v>
          </cell>
          <cell r="O1317">
            <v>1</v>
          </cell>
          <cell r="P1317">
            <v>0</v>
          </cell>
          <cell r="Q1317">
            <v>1</v>
          </cell>
          <cell r="R1317">
            <v>0</v>
          </cell>
          <cell r="S1317">
            <v>1</v>
          </cell>
          <cell r="T1317">
            <v>0</v>
          </cell>
          <cell r="U1317">
            <v>1</v>
          </cell>
          <cell r="V1317">
            <v>1</v>
          </cell>
          <cell r="W1317">
            <v>0</v>
          </cell>
          <cell r="X1317">
            <v>0</v>
          </cell>
          <cell r="Y1317">
            <v>0</v>
          </cell>
          <cell r="Z1317">
            <v>0</v>
          </cell>
          <cell r="AA1317">
            <v>0</v>
          </cell>
          <cell r="AB1317">
            <v>0</v>
          </cell>
          <cell r="AC1317">
            <v>0</v>
          </cell>
          <cell r="AD1317">
            <v>0</v>
          </cell>
          <cell r="AE1317">
            <v>0</v>
          </cell>
        </row>
        <row r="1318">
          <cell r="E1318" t="str">
            <v>IA Industrial Kerosene</v>
          </cell>
          <cell r="F1318">
            <v>109</v>
          </cell>
          <cell r="G1318">
            <v>83</v>
          </cell>
          <cell r="H1318">
            <v>101</v>
          </cell>
          <cell r="I1318">
            <v>178</v>
          </cell>
          <cell r="J1318">
            <v>159</v>
          </cell>
          <cell r="K1318">
            <v>235</v>
          </cell>
          <cell r="L1318">
            <v>112</v>
          </cell>
          <cell r="M1318">
            <v>153</v>
          </cell>
          <cell r="N1318">
            <v>192</v>
          </cell>
          <cell r="O1318">
            <v>249</v>
          </cell>
          <cell r="P1318">
            <v>243</v>
          </cell>
          <cell r="Q1318">
            <v>246</v>
          </cell>
          <cell r="R1318">
            <v>136</v>
          </cell>
          <cell r="S1318">
            <v>73</v>
          </cell>
          <cell r="T1318">
            <v>87</v>
          </cell>
          <cell r="U1318">
            <v>84</v>
          </cell>
          <cell r="V1318">
            <v>59</v>
          </cell>
          <cell r="W1318">
            <v>58</v>
          </cell>
          <cell r="X1318">
            <v>22</v>
          </cell>
          <cell r="Y1318">
            <v>13</v>
          </cell>
          <cell r="Z1318">
            <v>19</v>
          </cell>
          <cell r="AA1318">
            <v>11</v>
          </cell>
          <cell r="AB1318">
            <v>8</v>
          </cell>
          <cell r="AC1318">
            <v>7</v>
          </cell>
          <cell r="AD1318">
            <v>16</v>
          </cell>
          <cell r="AE1318">
            <v>10</v>
          </cell>
        </row>
        <row r="1319">
          <cell r="E1319" t="str">
            <v>ID Industrial Kerosene</v>
          </cell>
          <cell r="F1319">
            <v>16</v>
          </cell>
          <cell r="G1319">
            <v>10</v>
          </cell>
          <cell r="H1319">
            <v>4</v>
          </cell>
          <cell r="I1319">
            <v>4</v>
          </cell>
          <cell r="J1319">
            <v>8</v>
          </cell>
          <cell r="K1319">
            <v>10</v>
          </cell>
          <cell r="L1319">
            <v>6</v>
          </cell>
          <cell r="M1319">
            <v>74</v>
          </cell>
          <cell r="N1319">
            <v>24</v>
          </cell>
          <cell r="O1319">
            <v>34</v>
          </cell>
          <cell r="P1319">
            <v>14</v>
          </cell>
          <cell r="Q1319">
            <v>8</v>
          </cell>
          <cell r="R1319">
            <v>3</v>
          </cell>
          <cell r="S1319">
            <v>3</v>
          </cell>
          <cell r="T1319">
            <v>9</v>
          </cell>
          <cell r="U1319">
            <v>4</v>
          </cell>
          <cell r="V1319">
            <v>3</v>
          </cell>
          <cell r="W1319">
            <v>3</v>
          </cell>
          <cell r="X1319">
            <v>3</v>
          </cell>
          <cell r="Y1319">
            <v>4</v>
          </cell>
          <cell r="Z1319">
            <v>3</v>
          </cell>
          <cell r="AA1319">
            <v>2</v>
          </cell>
          <cell r="AB1319">
            <v>1</v>
          </cell>
          <cell r="AC1319">
            <v>1</v>
          </cell>
          <cell r="AD1319">
            <v>1</v>
          </cell>
          <cell r="AE1319">
            <v>1</v>
          </cell>
        </row>
        <row r="1320">
          <cell r="E1320" t="str">
            <v>IL Industrial Kerosene</v>
          </cell>
          <cell r="F1320">
            <v>266</v>
          </cell>
          <cell r="G1320">
            <v>265</v>
          </cell>
          <cell r="H1320">
            <v>265</v>
          </cell>
          <cell r="I1320">
            <v>361</v>
          </cell>
          <cell r="J1320">
            <v>444</v>
          </cell>
          <cell r="K1320">
            <v>732</v>
          </cell>
          <cell r="L1320">
            <v>1335</v>
          </cell>
          <cell r="M1320">
            <v>849</v>
          </cell>
          <cell r="N1320">
            <v>1075</v>
          </cell>
          <cell r="O1320">
            <v>321</v>
          </cell>
          <cell r="P1320">
            <v>403</v>
          </cell>
          <cell r="Q1320">
            <v>408</v>
          </cell>
          <cell r="R1320">
            <v>277</v>
          </cell>
          <cell r="S1320">
            <v>316</v>
          </cell>
          <cell r="T1320">
            <v>397</v>
          </cell>
          <cell r="U1320">
            <v>413</v>
          </cell>
          <cell r="V1320">
            <v>282</v>
          </cell>
          <cell r="W1320">
            <v>469</v>
          </cell>
          <cell r="X1320">
            <v>98</v>
          </cell>
          <cell r="Y1320">
            <v>98</v>
          </cell>
          <cell r="Z1320">
            <v>121</v>
          </cell>
          <cell r="AA1320">
            <v>41</v>
          </cell>
          <cell r="AB1320">
            <v>40</v>
          </cell>
          <cell r="AC1320">
            <v>168</v>
          </cell>
          <cell r="AD1320">
            <v>282</v>
          </cell>
          <cell r="AE1320">
            <v>34</v>
          </cell>
        </row>
        <row r="1321">
          <cell r="E1321" t="str">
            <v>IN Industrial Kerosene</v>
          </cell>
          <cell r="F1321">
            <v>309</v>
          </cell>
          <cell r="G1321">
            <v>269</v>
          </cell>
          <cell r="H1321">
            <v>304</v>
          </cell>
          <cell r="I1321">
            <v>255</v>
          </cell>
          <cell r="J1321">
            <v>494</v>
          </cell>
          <cell r="K1321">
            <v>257</v>
          </cell>
          <cell r="L1321">
            <v>477</v>
          </cell>
          <cell r="M1321">
            <v>398</v>
          </cell>
          <cell r="N1321">
            <v>460</v>
          </cell>
          <cell r="O1321">
            <v>458</v>
          </cell>
          <cell r="P1321">
            <v>282</v>
          </cell>
          <cell r="Q1321">
            <v>277</v>
          </cell>
          <cell r="R1321">
            <v>975</v>
          </cell>
          <cell r="S1321">
            <v>208</v>
          </cell>
          <cell r="T1321">
            <v>331</v>
          </cell>
          <cell r="U1321">
            <v>316</v>
          </cell>
          <cell r="V1321">
            <v>183</v>
          </cell>
          <cell r="W1321">
            <v>155</v>
          </cell>
          <cell r="X1321">
            <v>71</v>
          </cell>
          <cell r="Y1321">
            <v>141</v>
          </cell>
          <cell r="Z1321">
            <v>123</v>
          </cell>
          <cell r="AA1321">
            <v>113</v>
          </cell>
          <cell r="AB1321">
            <v>30</v>
          </cell>
          <cell r="AC1321">
            <v>14</v>
          </cell>
          <cell r="AD1321">
            <v>63</v>
          </cell>
          <cell r="AE1321">
            <v>56</v>
          </cell>
        </row>
        <row r="1322">
          <cell r="E1322" t="str">
            <v>KS Industrial Kerosene</v>
          </cell>
          <cell r="F1322">
            <v>56</v>
          </cell>
          <cell r="G1322">
            <v>61</v>
          </cell>
          <cell r="H1322">
            <v>86</v>
          </cell>
          <cell r="I1322">
            <v>55</v>
          </cell>
          <cell r="J1322">
            <v>34</v>
          </cell>
          <cell r="K1322">
            <v>58</v>
          </cell>
          <cell r="L1322">
            <v>72</v>
          </cell>
          <cell r="M1322">
            <v>105</v>
          </cell>
          <cell r="N1322">
            <v>133</v>
          </cell>
          <cell r="O1322">
            <v>58</v>
          </cell>
          <cell r="P1322">
            <v>64</v>
          </cell>
          <cell r="Q1322">
            <v>113</v>
          </cell>
          <cell r="R1322">
            <v>90</v>
          </cell>
          <cell r="S1322">
            <v>21</v>
          </cell>
          <cell r="T1322">
            <v>18</v>
          </cell>
          <cell r="U1322">
            <v>542</v>
          </cell>
          <cell r="V1322">
            <v>12</v>
          </cell>
          <cell r="W1322">
            <v>19</v>
          </cell>
          <cell r="X1322">
            <v>57</v>
          </cell>
          <cell r="Y1322">
            <v>89</v>
          </cell>
          <cell r="Z1322">
            <v>60</v>
          </cell>
          <cell r="AA1322">
            <v>11</v>
          </cell>
          <cell r="AB1322">
            <v>5</v>
          </cell>
          <cell r="AC1322">
            <v>3</v>
          </cell>
          <cell r="AD1322">
            <v>4</v>
          </cell>
          <cell r="AE1322">
            <v>9</v>
          </cell>
        </row>
        <row r="1323">
          <cell r="E1323" t="str">
            <v>KY Industrial Kerosene</v>
          </cell>
          <cell r="F1323">
            <v>860</v>
          </cell>
          <cell r="G1323">
            <v>407</v>
          </cell>
          <cell r="H1323">
            <v>465</v>
          </cell>
          <cell r="I1323">
            <v>780</v>
          </cell>
          <cell r="J1323">
            <v>563</v>
          </cell>
          <cell r="K1323">
            <v>654</v>
          </cell>
          <cell r="L1323">
            <v>688</v>
          </cell>
          <cell r="M1323">
            <v>772</v>
          </cell>
          <cell r="N1323">
            <v>623</v>
          </cell>
          <cell r="O1323">
            <v>742</v>
          </cell>
          <cell r="P1323">
            <v>621</v>
          </cell>
          <cell r="Q1323">
            <v>417</v>
          </cell>
          <cell r="R1323">
            <v>242</v>
          </cell>
          <cell r="S1323">
            <v>199</v>
          </cell>
          <cell r="T1323">
            <v>260</v>
          </cell>
          <cell r="U1323">
            <v>294</v>
          </cell>
          <cell r="V1323">
            <v>278</v>
          </cell>
          <cell r="W1323">
            <v>129</v>
          </cell>
          <cell r="X1323">
            <v>121</v>
          </cell>
          <cell r="Y1323">
            <v>124</v>
          </cell>
          <cell r="Z1323">
            <v>137</v>
          </cell>
          <cell r="AA1323">
            <v>52</v>
          </cell>
          <cell r="AB1323">
            <v>22</v>
          </cell>
          <cell r="AC1323">
            <v>19</v>
          </cell>
          <cell r="AD1323">
            <v>91</v>
          </cell>
          <cell r="AE1323">
            <v>39</v>
          </cell>
        </row>
        <row r="1324">
          <cell r="E1324" t="str">
            <v>LA Industrial Kerosene</v>
          </cell>
          <cell r="F1324">
            <v>265</v>
          </cell>
          <cell r="G1324">
            <v>295</v>
          </cell>
          <cell r="H1324">
            <v>151</v>
          </cell>
          <cell r="I1324">
            <v>165</v>
          </cell>
          <cell r="J1324">
            <v>177</v>
          </cell>
          <cell r="K1324">
            <v>125</v>
          </cell>
          <cell r="L1324">
            <v>169</v>
          </cell>
          <cell r="M1324">
            <v>155</v>
          </cell>
          <cell r="N1324">
            <v>319</v>
          </cell>
          <cell r="O1324">
            <v>86</v>
          </cell>
          <cell r="P1324">
            <v>371</v>
          </cell>
          <cell r="Q1324">
            <v>6222</v>
          </cell>
          <cell r="R1324">
            <v>4066</v>
          </cell>
          <cell r="S1324">
            <v>8540</v>
          </cell>
          <cell r="T1324">
            <v>11435</v>
          </cell>
          <cell r="U1324">
            <v>13521</v>
          </cell>
          <cell r="V1324">
            <v>14313</v>
          </cell>
          <cell r="W1324">
            <v>4728</v>
          </cell>
          <cell r="X1324">
            <v>44</v>
          </cell>
          <cell r="Y1324">
            <v>235</v>
          </cell>
          <cell r="Z1324">
            <v>352</v>
          </cell>
          <cell r="AA1324">
            <v>209</v>
          </cell>
          <cell r="AB1324">
            <v>177</v>
          </cell>
          <cell r="AC1324">
            <v>117</v>
          </cell>
          <cell r="AD1324">
            <v>155</v>
          </cell>
          <cell r="AE1324">
            <v>30</v>
          </cell>
        </row>
        <row r="1325">
          <cell r="E1325" t="str">
            <v>MA Industrial Kerosene</v>
          </cell>
          <cell r="F1325">
            <v>101</v>
          </cell>
          <cell r="G1325">
            <v>104</v>
          </cell>
          <cell r="H1325">
            <v>520</v>
          </cell>
          <cell r="I1325">
            <v>87</v>
          </cell>
          <cell r="J1325">
            <v>99</v>
          </cell>
          <cell r="K1325">
            <v>200</v>
          </cell>
          <cell r="L1325">
            <v>82</v>
          </cell>
          <cell r="M1325">
            <v>118</v>
          </cell>
          <cell r="N1325">
            <v>129</v>
          </cell>
          <cell r="O1325">
            <v>127</v>
          </cell>
          <cell r="P1325">
            <v>60</v>
          </cell>
          <cell r="Q1325">
            <v>183</v>
          </cell>
          <cell r="R1325">
            <v>52</v>
          </cell>
          <cell r="S1325">
            <v>51</v>
          </cell>
          <cell r="T1325">
            <v>63</v>
          </cell>
          <cell r="U1325">
            <v>424</v>
          </cell>
          <cell r="V1325">
            <v>28</v>
          </cell>
          <cell r="W1325">
            <v>11</v>
          </cell>
          <cell r="X1325">
            <v>3</v>
          </cell>
          <cell r="Y1325">
            <v>59</v>
          </cell>
          <cell r="Z1325">
            <v>18</v>
          </cell>
          <cell r="AA1325">
            <v>3</v>
          </cell>
          <cell r="AB1325">
            <v>1</v>
          </cell>
          <cell r="AC1325">
            <v>2</v>
          </cell>
          <cell r="AD1325">
            <v>7</v>
          </cell>
          <cell r="AE1325">
            <v>9</v>
          </cell>
        </row>
        <row r="1326">
          <cell r="E1326" t="str">
            <v>MD Industrial Kerosene</v>
          </cell>
          <cell r="F1326">
            <v>190</v>
          </cell>
          <cell r="G1326">
            <v>159</v>
          </cell>
          <cell r="H1326">
            <v>110</v>
          </cell>
          <cell r="I1326">
            <v>154</v>
          </cell>
          <cell r="J1326">
            <v>376</v>
          </cell>
          <cell r="K1326">
            <v>325</v>
          </cell>
          <cell r="L1326">
            <v>330</v>
          </cell>
          <cell r="M1326">
            <v>232</v>
          </cell>
          <cell r="N1326">
            <v>641</v>
          </cell>
          <cell r="O1326">
            <v>205</v>
          </cell>
          <cell r="P1326">
            <v>169</v>
          </cell>
          <cell r="Q1326">
            <v>421</v>
          </cell>
          <cell r="R1326">
            <v>255</v>
          </cell>
          <cell r="S1326">
            <v>147</v>
          </cell>
          <cell r="T1326">
            <v>216</v>
          </cell>
          <cell r="U1326">
            <v>405</v>
          </cell>
          <cell r="V1326">
            <v>172</v>
          </cell>
          <cell r="W1326">
            <v>45</v>
          </cell>
          <cell r="X1326">
            <v>25</v>
          </cell>
          <cell r="Y1326">
            <v>21</v>
          </cell>
          <cell r="Z1326">
            <v>19</v>
          </cell>
          <cell r="AA1326">
            <v>7</v>
          </cell>
          <cell r="AB1326">
            <v>6</v>
          </cell>
          <cell r="AC1326">
            <v>5</v>
          </cell>
          <cell r="AD1326">
            <v>15</v>
          </cell>
          <cell r="AE1326">
            <v>7</v>
          </cell>
        </row>
        <row r="1327">
          <cell r="E1327" t="str">
            <v>ME Industrial Kerosene</v>
          </cell>
          <cell r="F1327">
            <v>151</v>
          </cell>
          <cell r="G1327">
            <v>145</v>
          </cell>
          <cell r="H1327">
            <v>79</v>
          </cell>
          <cell r="I1327">
            <v>297</v>
          </cell>
          <cell r="J1327">
            <v>411</v>
          </cell>
          <cell r="K1327">
            <v>175</v>
          </cell>
          <cell r="L1327">
            <v>99</v>
          </cell>
          <cell r="M1327">
            <v>223</v>
          </cell>
          <cell r="N1327">
            <v>345</v>
          </cell>
          <cell r="O1327">
            <v>139</v>
          </cell>
          <cell r="P1327">
            <v>126</v>
          </cell>
          <cell r="Q1327">
            <v>188</v>
          </cell>
          <cell r="R1327">
            <v>100</v>
          </cell>
          <cell r="S1327">
            <v>109</v>
          </cell>
          <cell r="T1327">
            <v>213</v>
          </cell>
          <cell r="U1327">
            <v>368</v>
          </cell>
          <cell r="V1327">
            <v>217</v>
          </cell>
          <cell r="W1327">
            <v>179</v>
          </cell>
          <cell r="X1327">
            <v>36</v>
          </cell>
          <cell r="Y1327">
            <v>32</v>
          </cell>
          <cell r="Z1327">
            <v>20</v>
          </cell>
          <cell r="AA1327">
            <v>24</v>
          </cell>
          <cell r="AB1327">
            <v>21</v>
          </cell>
          <cell r="AC1327">
            <v>11</v>
          </cell>
          <cell r="AD1327">
            <v>18</v>
          </cell>
          <cell r="AE1327">
            <v>12</v>
          </cell>
        </row>
        <row r="1328">
          <cell r="E1328" t="str">
            <v>MI Industrial Kerosene</v>
          </cell>
          <cell r="F1328">
            <v>195</v>
          </cell>
          <cell r="G1328">
            <v>361</v>
          </cell>
          <cell r="H1328">
            <v>232</v>
          </cell>
          <cell r="I1328">
            <v>408</v>
          </cell>
          <cell r="J1328">
            <v>341</v>
          </cell>
          <cell r="K1328">
            <v>180</v>
          </cell>
          <cell r="L1328">
            <v>236</v>
          </cell>
          <cell r="M1328">
            <v>251</v>
          </cell>
          <cell r="N1328">
            <v>281</v>
          </cell>
          <cell r="O1328">
            <v>287</v>
          </cell>
          <cell r="P1328">
            <v>251</v>
          </cell>
          <cell r="Q1328">
            <v>256</v>
          </cell>
          <cell r="R1328">
            <v>109</v>
          </cell>
          <cell r="S1328">
            <v>121</v>
          </cell>
          <cell r="T1328">
            <v>183</v>
          </cell>
          <cell r="U1328">
            <v>238</v>
          </cell>
          <cell r="V1328">
            <v>198</v>
          </cell>
          <cell r="W1328">
            <v>88</v>
          </cell>
          <cell r="X1328">
            <v>37</v>
          </cell>
          <cell r="Y1328">
            <v>58</v>
          </cell>
          <cell r="Z1328">
            <v>113</v>
          </cell>
          <cell r="AA1328">
            <v>21</v>
          </cell>
          <cell r="AB1328">
            <v>8</v>
          </cell>
          <cell r="AC1328">
            <v>5</v>
          </cell>
          <cell r="AD1328">
            <v>8</v>
          </cell>
          <cell r="AE1328">
            <v>5</v>
          </cell>
        </row>
        <row r="1329">
          <cell r="E1329" t="str">
            <v>MN Industrial Kerosene</v>
          </cell>
          <cell r="F1329">
            <v>41</v>
          </cell>
          <cell r="G1329">
            <v>58</v>
          </cell>
          <cell r="H1329">
            <v>46</v>
          </cell>
          <cell r="I1329">
            <v>90</v>
          </cell>
          <cell r="J1329">
            <v>425</v>
          </cell>
          <cell r="K1329">
            <v>174</v>
          </cell>
          <cell r="L1329">
            <v>199</v>
          </cell>
          <cell r="M1329">
            <v>142</v>
          </cell>
          <cell r="N1329">
            <v>149</v>
          </cell>
          <cell r="O1329">
            <v>417</v>
          </cell>
          <cell r="P1329">
            <v>380</v>
          </cell>
          <cell r="Q1329">
            <v>82</v>
          </cell>
          <cell r="R1329">
            <v>43</v>
          </cell>
          <cell r="S1329">
            <v>71</v>
          </cell>
          <cell r="T1329">
            <v>79</v>
          </cell>
          <cell r="U1329">
            <v>92</v>
          </cell>
          <cell r="V1329">
            <v>55</v>
          </cell>
          <cell r="W1329">
            <v>50</v>
          </cell>
          <cell r="X1329">
            <v>31</v>
          </cell>
          <cell r="Y1329">
            <v>23</v>
          </cell>
          <cell r="Z1329">
            <v>31</v>
          </cell>
          <cell r="AA1329">
            <v>16</v>
          </cell>
          <cell r="AB1329">
            <v>12</v>
          </cell>
          <cell r="AC1329">
            <v>14</v>
          </cell>
          <cell r="AD1329">
            <v>26</v>
          </cell>
          <cell r="AE1329">
            <v>12</v>
          </cell>
        </row>
        <row r="1330">
          <cell r="E1330" t="str">
            <v>MO Industrial Kerosene</v>
          </cell>
          <cell r="F1330">
            <v>43</v>
          </cell>
          <cell r="G1330">
            <v>131</v>
          </cell>
          <cell r="H1330">
            <v>36</v>
          </cell>
          <cell r="I1330">
            <v>29</v>
          </cell>
          <cell r="J1330">
            <v>57</v>
          </cell>
          <cell r="K1330">
            <v>60</v>
          </cell>
          <cell r="L1330">
            <v>187</v>
          </cell>
          <cell r="M1330">
            <v>68</v>
          </cell>
          <cell r="N1330">
            <v>87</v>
          </cell>
          <cell r="O1330">
            <v>70</v>
          </cell>
          <cell r="P1330">
            <v>81</v>
          </cell>
          <cell r="Q1330">
            <v>98</v>
          </cell>
          <cell r="R1330">
            <v>40</v>
          </cell>
          <cell r="S1330">
            <v>47</v>
          </cell>
          <cell r="T1330">
            <v>76</v>
          </cell>
          <cell r="U1330">
            <v>73</v>
          </cell>
          <cell r="V1330">
            <v>49</v>
          </cell>
          <cell r="W1330">
            <v>30</v>
          </cell>
          <cell r="X1330">
            <v>76</v>
          </cell>
          <cell r="Y1330">
            <v>20</v>
          </cell>
          <cell r="Z1330">
            <v>39</v>
          </cell>
          <cell r="AA1330">
            <v>8</v>
          </cell>
          <cell r="AB1330">
            <v>3</v>
          </cell>
          <cell r="AC1330">
            <v>5</v>
          </cell>
          <cell r="AD1330">
            <v>8</v>
          </cell>
          <cell r="AE1330">
            <v>7</v>
          </cell>
        </row>
        <row r="1331">
          <cell r="E1331" t="str">
            <v>MS Industrial Kerosene</v>
          </cell>
          <cell r="F1331">
            <v>198</v>
          </cell>
          <cell r="G1331">
            <v>185</v>
          </cell>
          <cell r="H1331">
            <v>86</v>
          </cell>
          <cell r="I1331">
            <v>201</v>
          </cell>
          <cell r="J1331">
            <v>163</v>
          </cell>
          <cell r="K1331">
            <v>110</v>
          </cell>
          <cell r="L1331">
            <v>120</v>
          </cell>
          <cell r="M1331">
            <v>173</v>
          </cell>
          <cell r="N1331">
            <v>296</v>
          </cell>
          <cell r="O1331">
            <v>226</v>
          </cell>
          <cell r="P1331">
            <v>135</v>
          </cell>
          <cell r="Q1331">
            <v>154</v>
          </cell>
          <cell r="R1331">
            <v>102</v>
          </cell>
          <cell r="S1331">
            <v>137</v>
          </cell>
          <cell r="T1331">
            <v>329</v>
          </cell>
          <cell r="U1331">
            <v>291</v>
          </cell>
          <cell r="V1331">
            <v>232</v>
          </cell>
          <cell r="W1331">
            <v>172</v>
          </cell>
          <cell r="X1331">
            <v>101</v>
          </cell>
          <cell r="Y1331">
            <v>18</v>
          </cell>
          <cell r="Z1331">
            <v>0</v>
          </cell>
          <cell r="AA1331">
            <v>0</v>
          </cell>
          <cell r="AB1331">
            <v>1</v>
          </cell>
          <cell r="AC1331">
            <v>0</v>
          </cell>
          <cell r="AD1331">
            <v>0</v>
          </cell>
          <cell r="AE1331">
            <v>2</v>
          </cell>
        </row>
        <row r="1332">
          <cell r="E1332" t="str">
            <v>MT Industrial Kerosene</v>
          </cell>
          <cell r="F1332">
            <v>39</v>
          </cell>
          <cell r="G1332">
            <v>11</v>
          </cell>
          <cell r="H1332">
            <v>1</v>
          </cell>
          <cell r="I1332">
            <v>0</v>
          </cell>
          <cell r="J1332">
            <v>2</v>
          </cell>
          <cell r="K1332">
            <v>1</v>
          </cell>
          <cell r="L1332">
            <v>1</v>
          </cell>
          <cell r="M1332">
            <v>1</v>
          </cell>
          <cell r="N1332">
            <v>1</v>
          </cell>
          <cell r="O1332">
            <v>2</v>
          </cell>
          <cell r="P1332">
            <v>3</v>
          </cell>
          <cell r="Q1332">
            <v>67</v>
          </cell>
          <cell r="R1332">
            <v>52</v>
          </cell>
          <cell r="S1332">
            <v>9</v>
          </cell>
          <cell r="T1332">
            <v>12</v>
          </cell>
          <cell r="U1332">
            <v>6</v>
          </cell>
          <cell r="V1332">
            <v>1</v>
          </cell>
          <cell r="W1332">
            <v>1</v>
          </cell>
          <cell r="X1332">
            <v>3</v>
          </cell>
          <cell r="Y1332">
            <v>0</v>
          </cell>
          <cell r="Z1332">
            <v>0</v>
          </cell>
          <cell r="AA1332">
            <v>1</v>
          </cell>
          <cell r="AB1332">
            <v>0</v>
          </cell>
          <cell r="AC1332">
            <v>0</v>
          </cell>
          <cell r="AD1332">
            <v>0</v>
          </cell>
          <cell r="AE1332">
            <v>0</v>
          </cell>
        </row>
        <row r="1333">
          <cell r="E1333" t="str">
            <v>NC Industrial Kerosene</v>
          </cell>
          <cell r="F1333">
            <v>790</v>
          </cell>
          <cell r="G1333">
            <v>963</v>
          </cell>
          <cell r="H1333">
            <v>828</v>
          </cell>
          <cell r="I1333">
            <v>898</v>
          </cell>
          <cell r="J1333">
            <v>475</v>
          </cell>
          <cell r="K1333">
            <v>652</v>
          </cell>
          <cell r="L1333">
            <v>936</v>
          </cell>
          <cell r="M1333">
            <v>904</v>
          </cell>
          <cell r="N1333">
            <v>824</v>
          </cell>
          <cell r="O1333">
            <v>262</v>
          </cell>
          <cell r="P1333">
            <v>394</v>
          </cell>
          <cell r="Q1333">
            <v>204</v>
          </cell>
          <cell r="R1333">
            <v>422</v>
          </cell>
          <cell r="S1333">
            <v>66</v>
          </cell>
          <cell r="T1333">
            <v>225</v>
          </cell>
          <cell r="U1333">
            <v>330</v>
          </cell>
          <cell r="V1333">
            <v>227</v>
          </cell>
          <cell r="W1333">
            <v>49</v>
          </cell>
          <cell r="X1333">
            <v>28</v>
          </cell>
          <cell r="Y1333">
            <v>41</v>
          </cell>
          <cell r="Z1333">
            <v>87</v>
          </cell>
          <cell r="AA1333">
            <v>80</v>
          </cell>
          <cell r="AB1333">
            <v>22</v>
          </cell>
          <cell r="AC1333">
            <v>13</v>
          </cell>
          <cell r="AD1333">
            <v>27</v>
          </cell>
          <cell r="AE1333">
            <v>27</v>
          </cell>
        </row>
        <row r="1334">
          <cell r="E1334" t="str">
            <v>ND Industrial Kerosene</v>
          </cell>
          <cell r="F1334">
            <v>4</v>
          </cell>
          <cell r="G1334">
            <v>11</v>
          </cell>
          <cell r="H1334">
            <v>3</v>
          </cell>
          <cell r="I1334">
            <v>6</v>
          </cell>
          <cell r="J1334">
            <v>4</v>
          </cell>
          <cell r="K1334">
            <v>2</v>
          </cell>
          <cell r="L1334">
            <v>3</v>
          </cell>
          <cell r="M1334">
            <v>5</v>
          </cell>
          <cell r="N1334">
            <v>5</v>
          </cell>
          <cell r="O1334">
            <v>7</v>
          </cell>
          <cell r="P1334">
            <v>38</v>
          </cell>
          <cell r="Q1334">
            <v>9</v>
          </cell>
          <cell r="R1334">
            <v>4</v>
          </cell>
          <cell r="S1334">
            <v>9</v>
          </cell>
          <cell r="T1334">
            <v>11</v>
          </cell>
          <cell r="U1334">
            <v>10</v>
          </cell>
          <cell r="V1334">
            <v>6</v>
          </cell>
          <cell r="W1334">
            <v>29</v>
          </cell>
          <cell r="X1334">
            <v>4</v>
          </cell>
          <cell r="Y1334">
            <v>5</v>
          </cell>
          <cell r="Z1334">
            <v>7</v>
          </cell>
          <cell r="AA1334">
            <v>3</v>
          </cell>
          <cell r="AB1334">
            <v>1</v>
          </cell>
          <cell r="AC1334">
            <v>1</v>
          </cell>
          <cell r="AD1334">
            <v>2</v>
          </cell>
          <cell r="AE1334">
            <v>1</v>
          </cell>
        </row>
        <row r="1335">
          <cell r="E1335" t="str">
            <v>NE Industrial Kerosene</v>
          </cell>
          <cell r="F1335">
            <v>80</v>
          </cell>
          <cell r="G1335">
            <v>53</v>
          </cell>
          <cell r="H1335">
            <v>46</v>
          </cell>
          <cell r="I1335">
            <v>53</v>
          </cell>
          <cell r="J1335">
            <v>58</v>
          </cell>
          <cell r="K1335">
            <v>51</v>
          </cell>
          <cell r="L1335">
            <v>65</v>
          </cell>
          <cell r="M1335">
            <v>78</v>
          </cell>
          <cell r="N1335">
            <v>60</v>
          </cell>
          <cell r="O1335">
            <v>21</v>
          </cell>
          <cell r="P1335">
            <v>36</v>
          </cell>
          <cell r="Q1335">
            <v>43</v>
          </cell>
          <cell r="R1335">
            <v>12</v>
          </cell>
          <cell r="S1335">
            <v>45</v>
          </cell>
          <cell r="T1335">
            <v>54</v>
          </cell>
          <cell r="U1335">
            <v>42</v>
          </cell>
          <cell r="V1335">
            <v>17</v>
          </cell>
          <cell r="W1335">
            <v>10</v>
          </cell>
          <cell r="X1335">
            <v>5</v>
          </cell>
          <cell r="Y1335">
            <v>20</v>
          </cell>
          <cell r="Z1335">
            <v>6</v>
          </cell>
          <cell r="AA1335">
            <v>4</v>
          </cell>
          <cell r="AB1335">
            <v>2</v>
          </cell>
          <cell r="AC1335">
            <v>2</v>
          </cell>
          <cell r="AD1335">
            <v>3</v>
          </cell>
          <cell r="AE1335">
            <v>2</v>
          </cell>
        </row>
        <row r="1336">
          <cell r="E1336" t="str">
            <v>NH Industrial Kerosene</v>
          </cell>
          <cell r="F1336">
            <v>43</v>
          </cell>
          <cell r="G1336">
            <v>178</v>
          </cell>
          <cell r="H1336">
            <v>116</v>
          </cell>
          <cell r="I1336">
            <v>54</v>
          </cell>
          <cell r="J1336">
            <v>80</v>
          </cell>
          <cell r="K1336">
            <v>107</v>
          </cell>
          <cell r="L1336">
            <v>95</v>
          </cell>
          <cell r="M1336">
            <v>147</v>
          </cell>
          <cell r="N1336">
            <v>112</v>
          </cell>
          <cell r="O1336">
            <v>105</v>
          </cell>
          <cell r="P1336">
            <v>80</v>
          </cell>
          <cell r="Q1336">
            <v>109</v>
          </cell>
          <cell r="R1336">
            <v>86</v>
          </cell>
          <cell r="S1336">
            <v>128</v>
          </cell>
          <cell r="T1336">
            <v>108</v>
          </cell>
          <cell r="U1336">
            <v>194</v>
          </cell>
          <cell r="V1336">
            <v>113</v>
          </cell>
          <cell r="W1336">
            <v>43</v>
          </cell>
          <cell r="X1336">
            <v>41</v>
          </cell>
          <cell r="Y1336">
            <v>2</v>
          </cell>
          <cell r="Z1336">
            <v>5</v>
          </cell>
          <cell r="AA1336">
            <v>13</v>
          </cell>
          <cell r="AB1336">
            <v>1</v>
          </cell>
          <cell r="AC1336">
            <v>10</v>
          </cell>
          <cell r="AD1336">
            <v>32</v>
          </cell>
          <cell r="AE1336">
            <v>1</v>
          </cell>
        </row>
        <row r="1337">
          <cell r="E1337" t="str">
            <v>NJ Industrial Kerosene</v>
          </cell>
          <cell r="F1337">
            <v>1452</v>
          </cell>
          <cell r="G1337">
            <v>538</v>
          </cell>
          <cell r="H1337">
            <v>898</v>
          </cell>
          <cell r="I1337">
            <v>773</v>
          </cell>
          <cell r="J1337">
            <v>3385</v>
          </cell>
          <cell r="K1337">
            <v>2348</v>
          </cell>
          <cell r="L1337">
            <v>1783</v>
          </cell>
          <cell r="M1337">
            <v>3734</v>
          </cell>
          <cell r="N1337">
            <v>2534</v>
          </cell>
          <cell r="O1337">
            <v>1198</v>
          </cell>
          <cell r="P1337">
            <v>2438</v>
          </cell>
          <cell r="Q1337">
            <v>2655</v>
          </cell>
          <cell r="R1337">
            <v>1624</v>
          </cell>
          <cell r="S1337">
            <v>2492</v>
          </cell>
          <cell r="T1337">
            <v>3869</v>
          </cell>
          <cell r="U1337">
            <v>7522</v>
          </cell>
          <cell r="V1337">
            <v>2922</v>
          </cell>
          <cell r="W1337">
            <v>1471</v>
          </cell>
          <cell r="X1337">
            <v>502</v>
          </cell>
          <cell r="Y1337">
            <v>432</v>
          </cell>
          <cell r="Z1337">
            <v>527</v>
          </cell>
          <cell r="AA1337">
            <v>263</v>
          </cell>
          <cell r="AB1337">
            <v>83</v>
          </cell>
          <cell r="AC1337">
            <v>13</v>
          </cell>
          <cell r="AD1337">
            <v>16</v>
          </cell>
          <cell r="AE1337">
            <v>16</v>
          </cell>
        </row>
        <row r="1338">
          <cell r="E1338" t="str">
            <v>NM Industrial Kerosene</v>
          </cell>
          <cell r="F1338">
            <v>211</v>
          </cell>
          <cell r="G1338">
            <v>219</v>
          </cell>
          <cell r="H1338">
            <v>54</v>
          </cell>
          <cell r="I1338">
            <v>42</v>
          </cell>
          <cell r="J1338">
            <v>27</v>
          </cell>
          <cell r="K1338">
            <v>40</v>
          </cell>
          <cell r="L1338">
            <v>55</v>
          </cell>
          <cell r="M1338">
            <v>35</v>
          </cell>
          <cell r="N1338">
            <v>50</v>
          </cell>
          <cell r="O1338">
            <v>103</v>
          </cell>
          <cell r="P1338">
            <v>86</v>
          </cell>
          <cell r="Q1338">
            <v>41</v>
          </cell>
          <cell r="R1338">
            <v>36</v>
          </cell>
          <cell r="S1338">
            <v>13</v>
          </cell>
          <cell r="T1338">
            <v>7</v>
          </cell>
          <cell r="U1338">
            <v>6</v>
          </cell>
          <cell r="V1338">
            <v>16</v>
          </cell>
          <cell r="W1338">
            <v>5</v>
          </cell>
          <cell r="X1338">
            <v>4</v>
          </cell>
          <cell r="Y1338">
            <v>1</v>
          </cell>
          <cell r="Z1338">
            <v>1</v>
          </cell>
          <cell r="AA1338">
            <v>0</v>
          </cell>
          <cell r="AB1338">
            <v>0</v>
          </cell>
          <cell r="AC1338">
            <v>1</v>
          </cell>
          <cell r="AD1338">
            <v>2</v>
          </cell>
          <cell r="AE1338">
            <v>1</v>
          </cell>
        </row>
        <row r="1339">
          <cell r="E1339" t="str">
            <v>NV Industrial Kerosene</v>
          </cell>
          <cell r="F1339">
            <v>38</v>
          </cell>
          <cell r="G1339">
            <v>53</v>
          </cell>
          <cell r="H1339">
            <v>54</v>
          </cell>
          <cell r="I1339">
            <v>3</v>
          </cell>
          <cell r="J1339">
            <v>5</v>
          </cell>
          <cell r="K1339">
            <v>10</v>
          </cell>
          <cell r="L1339">
            <v>10</v>
          </cell>
          <cell r="M1339">
            <v>9</v>
          </cell>
          <cell r="N1339">
            <v>7</v>
          </cell>
          <cell r="O1339">
            <v>88</v>
          </cell>
          <cell r="P1339">
            <v>5</v>
          </cell>
          <cell r="Q1339">
            <v>3</v>
          </cell>
          <cell r="R1339">
            <v>1</v>
          </cell>
          <cell r="S1339">
            <v>1</v>
          </cell>
          <cell r="T1339">
            <v>2</v>
          </cell>
          <cell r="U1339">
            <v>2</v>
          </cell>
          <cell r="V1339">
            <v>0</v>
          </cell>
          <cell r="W1339">
            <v>1</v>
          </cell>
          <cell r="X1339">
            <v>1</v>
          </cell>
          <cell r="Y1339">
            <v>8</v>
          </cell>
          <cell r="Z1339">
            <v>3</v>
          </cell>
          <cell r="AA1339">
            <v>7</v>
          </cell>
          <cell r="AB1339">
            <v>2</v>
          </cell>
          <cell r="AC1339">
            <v>1</v>
          </cell>
          <cell r="AD1339">
            <v>5</v>
          </cell>
          <cell r="AE1339">
            <v>0</v>
          </cell>
        </row>
        <row r="1340">
          <cell r="E1340" t="str">
            <v>NY Industrial Kerosene</v>
          </cell>
          <cell r="F1340">
            <v>1411</v>
          </cell>
          <cell r="G1340">
            <v>1899</v>
          </cell>
          <cell r="H1340">
            <v>1141</v>
          </cell>
          <cell r="I1340">
            <v>1365</v>
          </cell>
          <cell r="J1340">
            <v>2012</v>
          </cell>
          <cell r="K1340">
            <v>2320</v>
          </cell>
          <cell r="L1340">
            <v>3869</v>
          </cell>
          <cell r="M1340">
            <v>2046</v>
          </cell>
          <cell r="N1340">
            <v>2896</v>
          </cell>
          <cell r="O1340">
            <v>437</v>
          </cell>
          <cell r="P1340">
            <v>854</v>
          </cell>
          <cell r="Q1340">
            <v>1023</v>
          </cell>
          <cell r="R1340">
            <v>1350</v>
          </cell>
          <cell r="S1340">
            <v>5049</v>
          </cell>
          <cell r="T1340">
            <v>2111</v>
          </cell>
          <cell r="U1340">
            <v>3797</v>
          </cell>
          <cell r="V1340">
            <v>2392</v>
          </cell>
          <cell r="W1340">
            <v>1219</v>
          </cell>
          <cell r="X1340">
            <v>230</v>
          </cell>
          <cell r="Y1340">
            <v>429</v>
          </cell>
          <cell r="Z1340">
            <v>3108</v>
          </cell>
          <cell r="AA1340">
            <v>928</v>
          </cell>
          <cell r="AB1340">
            <v>818</v>
          </cell>
          <cell r="AC1340">
            <v>476</v>
          </cell>
          <cell r="AD1340">
            <v>868</v>
          </cell>
          <cell r="AE1340">
            <v>719</v>
          </cell>
        </row>
        <row r="1341">
          <cell r="E1341" t="str">
            <v>OH Industrial Kerosene</v>
          </cell>
          <cell r="F1341">
            <v>496</v>
          </cell>
          <cell r="G1341">
            <v>648</v>
          </cell>
          <cell r="H1341">
            <v>773</v>
          </cell>
          <cell r="I1341">
            <v>1774</v>
          </cell>
          <cell r="J1341">
            <v>1185</v>
          </cell>
          <cell r="K1341">
            <v>1062</v>
          </cell>
          <cell r="L1341">
            <v>1253</v>
          </cell>
          <cell r="M1341">
            <v>1382</v>
          </cell>
          <cell r="N1341">
            <v>1490</v>
          </cell>
          <cell r="O1341">
            <v>583</v>
          </cell>
          <cell r="P1341">
            <v>540</v>
          </cell>
          <cell r="Q1341">
            <v>1156</v>
          </cell>
          <cell r="R1341">
            <v>860</v>
          </cell>
          <cell r="S1341">
            <v>869</v>
          </cell>
          <cell r="T1341">
            <v>1086</v>
          </cell>
          <cell r="U1341">
            <v>1003</v>
          </cell>
          <cell r="V1341">
            <v>966</v>
          </cell>
          <cell r="W1341">
            <v>984</v>
          </cell>
          <cell r="X1341">
            <v>350</v>
          </cell>
          <cell r="Y1341">
            <v>413</v>
          </cell>
          <cell r="Z1341">
            <v>446</v>
          </cell>
          <cell r="AA1341">
            <v>54</v>
          </cell>
          <cell r="AB1341">
            <v>17</v>
          </cell>
          <cell r="AC1341">
            <v>19</v>
          </cell>
          <cell r="AD1341">
            <v>62</v>
          </cell>
          <cell r="AE1341">
            <v>30</v>
          </cell>
        </row>
        <row r="1342">
          <cell r="E1342" t="str">
            <v>OK Industrial Kerosene</v>
          </cell>
          <cell r="F1342">
            <v>88</v>
          </cell>
          <cell r="G1342">
            <v>66</v>
          </cell>
          <cell r="H1342">
            <v>95</v>
          </cell>
          <cell r="I1342">
            <v>77</v>
          </cell>
          <cell r="J1342">
            <v>133</v>
          </cell>
          <cell r="K1342">
            <v>34</v>
          </cell>
          <cell r="L1342">
            <v>40</v>
          </cell>
          <cell r="M1342">
            <v>85</v>
          </cell>
          <cell r="N1342">
            <v>70</v>
          </cell>
          <cell r="O1342">
            <v>141</v>
          </cell>
          <cell r="P1342">
            <v>172</v>
          </cell>
          <cell r="Q1342">
            <v>207</v>
          </cell>
          <cell r="R1342">
            <v>62</v>
          </cell>
          <cell r="S1342">
            <v>54</v>
          </cell>
          <cell r="T1342">
            <v>54</v>
          </cell>
          <cell r="U1342">
            <v>116</v>
          </cell>
          <cell r="V1342">
            <v>79</v>
          </cell>
          <cell r="W1342">
            <v>65</v>
          </cell>
          <cell r="X1342">
            <v>46</v>
          </cell>
          <cell r="Y1342">
            <v>15</v>
          </cell>
          <cell r="Z1342">
            <v>21</v>
          </cell>
          <cell r="AA1342">
            <v>13</v>
          </cell>
          <cell r="AB1342">
            <v>20</v>
          </cell>
          <cell r="AC1342">
            <v>9</v>
          </cell>
          <cell r="AD1342">
            <v>11</v>
          </cell>
          <cell r="AE1342">
            <v>13</v>
          </cell>
        </row>
        <row r="1343">
          <cell r="E1343" t="str">
            <v>OR Industrial Kerosene</v>
          </cell>
          <cell r="F1343">
            <v>24</v>
          </cell>
          <cell r="G1343">
            <v>22</v>
          </cell>
          <cell r="H1343">
            <v>52</v>
          </cell>
          <cell r="I1343">
            <v>68</v>
          </cell>
          <cell r="J1343">
            <v>59</v>
          </cell>
          <cell r="K1343">
            <v>129</v>
          </cell>
          <cell r="L1343">
            <v>62</v>
          </cell>
          <cell r="M1343">
            <v>33</v>
          </cell>
          <cell r="N1343">
            <v>103</v>
          </cell>
          <cell r="O1343">
            <v>327</v>
          </cell>
          <cell r="P1343">
            <v>176</v>
          </cell>
          <cell r="Q1343">
            <v>319</v>
          </cell>
          <cell r="R1343">
            <v>175</v>
          </cell>
          <cell r="S1343">
            <v>160</v>
          </cell>
          <cell r="T1343">
            <v>253</v>
          </cell>
          <cell r="U1343">
            <v>187</v>
          </cell>
          <cell r="V1343">
            <v>132</v>
          </cell>
          <cell r="W1343">
            <v>11</v>
          </cell>
          <cell r="X1343">
            <v>12</v>
          </cell>
          <cell r="Y1343">
            <v>76</v>
          </cell>
          <cell r="Z1343">
            <v>26</v>
          </cell>
          <cell r="AA1343">
            <v>20</v>
          </cell>
          <cell r="AB1343">
            <v>10</v>
          </cell>
          <cell r="AC1343">
            <v>11</v>
          </cell>
          <cell r="AD1343">
            <v>6</v>
          </cell>
          <cell r="AE1343">
            <v>5</v>
          </cell>
        </row>
        <row r="1344">
          <cell r="E1344" t="str">
            <v>PA Industrial Kerosene</v>
          </cell>
          <cell r="F1344">
            <v>718</v>
          </cell>
          <cell r="G1344">
            <v>811</v>
          </cell>
          <cell r="H1344">
            <v>803</v>
          </cell>
          <cell r="I1344">
            <v>1289</v>
          </cell>
          <cell r="J1344">
            <v>1438</v>
          </cell>
          <cell r="K1344">
            <v>957</v>
          </cell>
          <cell r="L1344">
            <v>848</v>
          </cell>
          <cell r="M1344">
            <v>853</v>
          </cell>
          <cell r="N1344">
            <v>1053</v>
          </cell>
          <cell r="O1344">
            <v>1142</v>
          </cell>
          <cell r="P1344">
            <v>1223</v>
          </cell>
          <cell r="Q1344">
            <v>1587</v>
          </cell>
          <cell r="R1344">
            <v>554</v>
          </cell>
          <cell r="S1344">
            <v>430</v>
          </cell>
          <cell r="T1344">
            <v>450</v>
          </cell>
          <cell r="U1344">
            <v>663</v>
          </cell>
          <cell r="V1344">
            <v>407</v>
          </cell>
          <cell r="W1344">
            <v>464</v>
          </cell>
          <cell r="X1344">
            <v>146</v>
          </cell>
          <cell r="Y1344">
            <v>163</v>
          </cell>
          <cell r="Z1344">
            <v>281</v>
          </cell>
          <cell r="AA1344">
            <v>187</v>
          </cell>
          <cell r="AB1344">
            <v>58</v>
          </cell>
          <cell r="AC1344">
            <v>63</v>
          </cell>
          <cell r="AD1344">
            <v>133</v>
          </cell>
          <cell r="AE1344">
            <v>68</v>
          </cell>
        </row>
        <row r="1345">
          <cell r="E1345" t="str">
            <v>RI Industrial Kerosene</v>
          </cell>
          <cell r="F1345">
            <v>82</v>
          </cell>
          <cell r="G1345">
            <v>86</v>
          </cell>
          <cell r="H1345">
            <v>63</v>
          </cell>
          <cell r="I1345">
            <v>46</v>
          </cell>
          <cell r="J1345">
            <v>42</v>
          </cell>
          <cell r="K1345">
            <v>38</v>
          </cell>
          <cell r="L1345">
            <v>16</v>
          </cell>
          <cell r="M1345">
            <v>18</v>
          </cell>
          <cell r="N1345">
            <v>74</v>
          </cell>
          <cell r="O1345">
            <v>108</v>
          </cell>
          <cell r="P1345">
            <v>6</v>
          </cell>
          <cell r="Q1345">
            <v>1</v>
          </cell>
          <cell r="R1345">
            <v>3</v>
          </cell>
          <cell r="S1345">
            <v>1</v>
          </cell>
          <cell r="T1345">
            <v>0</v>
          </cell>
          <cell r="U1345">
            <v>11</v>
          </cell>
          <cell r="V1345">
            <v>2</v>
          </cell>
          <cell r="W1345">
            <v>0</v>
          </cell>
          <cell r="X1345">
            <v>17</v>
          </cell>
          <cell r="Y1345">
            <v>0</v>
          </cell>
          <cell r="Z1345">
            <v>0</v>
          </cell>
          <cell r="AA1345">
            <v>0</v>
          </cell>
          <cell r="AB1345">
            <v>0</v>
          </cell>
          <cell r="AC1345">
            <v>1</v>
          </cell>
          <cell r="AD1345">
            <v>0</v>
          </cell>
          <cell r="AE1345">
            <v>0</v>
          </cell>
        </row>
        <row r="1346">
          <cell r="E1346" t="str">
            <v>SC Industrial Kerosene</v>
          </cell>
          <cell r="F1346">
            <v>548</v>
          </cell>
          <cell r="G1346">
            <v>618</v>
          </cell>
          <cell r="H1346">
            <v>393</v>
          </cell>
          <cell r="I1346">
            <v>535</v>
          </cell>
          <cell r="J1346">
            <v>430</v>
          </cell>
          <cell r="K1346">
            <v>438</v>
          </cell>
          <cell r="L1346">
            <v>500</v>
          </cell>
          <cell r="M1346">
            <v>385</v>
          </cell>
          <cell r="N1346">
            <v>624</v>
          </cell>
          <cell r="O1346">
            <v>476</v>
          </cell>
          <cell r="P1346">
            <v>644</v>
          </cell>
          <cell r="Q1346">
            <v>704</v>
          </cell>
          <cell r="R1346">
            <v>454</v>
          </cell>
          <cell r="S1346">
            <v>422</v>
          </cell>
          <cell r="T1346">
            <v>584</v>
          </cell>
          <cell r="U1346">
            <v>591</v>
          </cell>
          <cell r="V1346">
            <v>546</v>
          </cell>
          <cell r="W1346">
            <v>41</v>
          </cell>
          <cell r="X1346">
            <v>21</v>
          </cell>
          <cell r="Y1346">
            <v>20</v>
          </cell>
          <cell r="Z1346">
            <v>13</v>
          </cell>
          <cell r="AA1346">
            <v>7</v>
          </cell>
          <cell r="AB1346">
            <v>3</v>
          </cell>
          <cell r="AC1346">
            <v>1</v>
          </cell>
          <cell r="AD1346">
            <v>5</v>
          </cell>
          <cell r="AE1346">
            <v>2</v>
          </cell>
        </row>
        <row r="1347">
          <cell r="E1347" t="str">
            <v>SD Industrial Kerosene</v>
          </cell>
          <cell r="F1347">
            <v>19</v>
          </cell>
          <cell r="G1347">
            <v>15</v>
          </cell>
          <cell r="H1347">
            <v>21</v>
          </cell>
          <cell r="I1347">
            <v>7</v>
          </cell>
          <cell r="J1347">
            <v>5</v>
          </cell>
          <cell r="K1347">
            <v>10</v>
          </cell>
          <cell r="L1347">
            <v>17</v>
          </cell>
          <cell r="M1347">
            <v>13</v>
          </cell>
          <cell r="N1347">
            <v>7</v>
          </cell>
          <cell r="O1347">
            <v>9</v>
          </cell>
          <cell r="P1347">
            <v>9</v>
          </cell>
          <cell r="Q1347">
            <v>15</v>
          </cell>
          <cell r="R1347">
            <v>8</v>
          </cell>
          <cell r="S1347">
            <v>12</v>
          </cell>
          <cell r="T1347">
            <v>4</v>
          </cell>
          <cell r="U1347">
            <v>5</v>
          </cell>
          <cell r="V1347">
            <v>3</v>
          </cell>
          <cell r="W1347">
            <v>2</v>
          </cell>
          <cell r="X1347">
            <v>1</v>
          </cell>
          <cell r="Y1347">
            <v>5</v>
          </cell>
          <cell r="Z1347">
            <v>2</v>
          </cell>
          <cell r="AA1347">
            <v>1</v>
          </cell>
          <cell r="AB1347">
            <v>0</v>
          </cell>
          <cell r="AC1347">
            <v>1</v>
          </cell>
          <cell r="AD1347">
            <v>2</v>
          </cell>
          <cell r="AE1347">
            <v>1</v>
          </cell>
        </row>
        <row r="1348">
          <cell r="E1348" t="str">
            <v>TN Industrial Kerosene</v>
          </cell>
          <cell r="F1348">
            <v>259</v>
          </cell>
          <cell r="G1348">
            <v>241</v>
          </cell>
          <cell r="H1348">
            <v>70</v>
          </cell>
          <cell r="I1348">
            <v>218</v>
          </cell>
          <cell r="J1348">
            <v>183</v>
          </cell>
          <cell r="K1348">
            <v>210</v>
          </cell>
          <cell r="L1348">
            <v>233</v>
          </cell>
          <cell r="M1348">
            <v>250</v>
          </cell>
          <cell r="N1348">
            <v>372</v>
          </cell>
          <cell r="O1348">
            <v>300</v>
          </cell>
          <cell r="P1348">
            <v>536</v>
          </cell>
          <cell r="Q1348">
            <v>541</v>
          </cell>
          <cell r="R1348">
            <v>131</v>
          </cell>
          <cell r="S1348">
            <v>193</v>
          </cell>
          <cell r="T1348">
            <v>270</v>
          </cell>
          <cell r="U1348">
            <v>239</v>
          </cell>
          <cell r="V1348">
            <v>117</v>
          </cell>
          <cell r="W1348">
            <v>56</v>
          </cell>
          <cell r="X1348">
            <v>38</v>
          </cell>
          <cell r="Y1348">
            <v>60</v>
          </cell>
          <cell r="Z1348">
            <v>81</v>
          </cell>
          <cell r="AA1348">
            <v>41</v>
          </cell>
          <cell r="AB1348">
            <v>46</v>
          </cell>
          <cell r="AC1348">
            <v>38</v>
          </cell>
          <cell r="AD1348">
            <v>53</v>
          </cell>
          <cell r="AE1348">
            <v>40</v>
          </cell>
        </row>
        <row r="1349">
          <cell r="E1349" t="str">
            <v>TX Industrial Kerosene</v>
          </cell>
          <cell r="F1349">
            <v>842</v>
          </cell>
          <cell r="G1349">
            <v>264</v>
          </cell>
          <cell r="H1349">
            <v>467</v>
          </cell>
          <cell r="I1349">
            <v>550</v>
          </cell>
          <cell r="J1349">
            <v>559</v>
          </cell>
          <cell r="K1349">
            <v>726</v>
          </cell>
          <cell r="L1349">
            <v>913</v>
          </cell>
          <cell r="M1349">
            <v>1598</v>
          </cell>
          <cell r="N1349">
            <v>1970</v>
          </cell>
          <cell r="O1349">
            <v>761</v>
          </cell>
          <cell r="P1349">
            <v>1389</v>
          </cell>
          <cell r="Q1349">
            <v>2616</v>
          </cell>
          <cell r="R1349">
            <v>413</v>
          </cell>
          <cell r="S1349">
            <v>1111</v>
          </cell>
          <cell r="T1349">
            <v>1575</v>
          </cell>
          <cell r="U1349">
            <v>1356</v>
          </cell>
          <cell r="V1349">
            <v>1231</v>
          </cell>
          <cell r="W1349">
            <v>750</v>
          </cell>
          <cell r="X1349">
            <v>775</v>
          </cell>
          <cell r="Y1349">
            <v>405</v>
          </cell>
          <cell r="Z1349">
            <v>219</v>
          </cell>
          <cell r="AA1349">
            <v>379</v>
          </cell>
          <cell r="AB1349">
            <v>157</v>
          </cell>
          <cell r="AC1349">
            <v>145</v>
          </cell>
          <cell r="AD1349">
            <v>151</v>
          </cell>
          <cell r="AE1349">
            <v>203</v>
          </cell>
        </row>
        <row r="1350">
          <cell r="E1350" t="str">
            <v>US Industrial Kerosene</v>
          </cell>
          <cell r="F1350">
            <v>12275</v>
          </cell>
          <cell r="G1350">
            <v>11382</v>
          </cell>
          <cell r="H1350">
            <v>9790</v>
          </cell>
          <cell r="I1350">
            <v>13053</v>
          </cell>
          <cell r="J1350">
            <v>16912</v>
          </cell>
          <cell r="K1350">
            <v>15444</v>
          </cell>
          <cell r="L1350">
            <v>18301</v>
          </cell>
          <cell r="M1350">
            <v>18812</v>
          </cell>
          <cell r="N1350">
            <v>22071</v>
          </cell>
          <cell r="O1350">
            <v>12840</v>
          </cell>
          <cell r="P1350">
            <v>15640</v>
          </cell>
          <cell r="Q1350">
            <v>23222</v>
          </cell>
          <cell r="R1350">
            <v>13806</v>
          </cell>
          <cell r="S1350">
            <v>24115</v>
          </cell>
          <cell r="T1350">
            <v>28219</v>
          </cell>
          <cell r="U1350">
            <v>39076</v>
          </cell>
          <cell r="V1350">
            <v>29576</v>
          </cell>
          <cell r="W1350">
            <v>13422</v>
          </cell>
          <cell r="X1350">
            <v>3830</v>
          </cell>
          <cell r="Y1350">
            <v>4399</v>
          </cell>
          <cell r="Z1350">
            <v>7318</v>
          </cell>
          <cell r="AA1350">
            <v>3615</v>
          </cell>
          <cell r="AB1350">
            <v>2008</v>
          </cell>
          <cell r="AC1350">
            <v>1477</v>
          </cell>
          <cell r="AD1350">
            <v>2830</v>
          </cell>
          <cell r="AE1350">
            <v>1728</v>
          </cell>
        </row>
        <row r="1351">
          <cell r="E1351" t="str">
            <v>UT Industrial Kerosene</v>
          </cell>
          <cell r="F1351">
            <v>23</v>
          </cell>
          <cell r="G1351">
            <v>19</v>
          </cell>
          <cell r="H1351">
            <v>6</v>
          </cell>
          <cell r="I1351">
            <v>13</v>
          </cell>
          <cell r="J1351">
            <v>10</v>
          </cell>
          <cell r="K1351">
            <v>14</v>
          </cell>
          <cell r="L1351">
            <v>13</v>
          </cell>
          <cell r="M1351">
            <v>19</v>
          </cell>
          <cell r="N1351">
            <v>20</v>
          </cell>
          <cell r="O1351">
            <v>29</v>
          </cell>
          <cell r="P1351">
            <v>28</v>
          </cell>
          <cell r="Q1351">
            <v>36</v>
          </cell>
          <cell r="R1351">
            <v>30</v>
          </cell>
          <cell r="S1351">
            <v>21</v>
          </cell>
          <cell r="T1351">
            <v>17</v>
          </cell>
          <cell r="U1351">
            <v>20</v>
          </cell>
          <cell r="V1351">
            <v>15</v>
          </cell>
          <cell r="W1351">
            <v>12</v>
          </cell>
          <cell r="X1351">
            <v>5</v>
          </cell>
          <cell r="Y1351">
            <v>9</v>
          </cell>
          <cell r="Z1351">
            <v>4</v>
          </cell>
          <cell r="AA1351">
            <v>2</v>
          </cell>
          <cell r="AB1351">
            <v>2</v>
          </cell>
          <cell r="AC1351">
            <v>3</v>
          </cell>
          <cell r="AD1351">
            <v>3</v>
          </cell>
          <cell r="AE1351">
            <v>2</v>
          </cell>
        </row>
        <row r="1352">
          <cell r="E1352" t="str">
            <v>VA Industrial Kerosene</v>
          </cell>
          <cell r="F1352">
            <v>425</v>
          </cell>
          <cell r="G1352">
            <v>521</v>
          </cell>
          <cell r="H1352">
            <v>317</v>
          </cell>
          <cell r="I1352">
            <v>494</v>
          </cell>
          <cell r="J1352">
            <v>575</v>
          </cell>
          <cell r="K1352">
            <v>694</v>
          </cell>
          <cell r="L1352">
            <v>646</v>
          </cell>
          <cell r="M1352">
            <v>518</v>
          </cell>
          <cell r="N1352">
            <v>668</v>
          </cell>
          <cell r="O1352">
            <v>317</v>
          </cell>
          <cell r="P1352">
            <v>320</v>
          </cell>
          <cell r="Q1352">
            <v>358</v>
          </cell>
          <cell r="R1352">
            <v>263</v>
          </cell>
          <cell r="S1352">
            <v>282</v>
          </cell>
          <cell r="T1352">
            <v>326</v>
          </cell>
          <cell r="U1352">
            <v>379</v>
          </cell>
          <cell r="V1352">
            <v>283</v>
          </cell>
          <cell r="W1352">
            <v>156</v>
          </cell>
          <cell r="X1352">
            <v>87</v>
          </cell>
          <cell r="Y1352">
            <v>82</v>
          </cell>
          <cell r="Z1352">
            <v>130</v>
          </cell>
          <cell r="AA1352">
            <v>63</v>
          </cell>
          <cell r="AB1352">
            <v>20</v>
          </cell>
          <cell r="AC1352">
            <v>20</v>
          </cell>
          <cell r="AD1352">
            <v>28</v>
          </cell>
          <cell r="AE1352">
            <v>17</v>
          </cell>
        </row>
        <row r="1353">
          <cell r="E1353" t="str">
            <v>VT Industrial Kerosene</v>
          </cell>
          <cell r="F1353">
            <v>97</v>
          </cell>
          <cell r="G1353">
            <v>63</v>
          </cell>
          <cell r="H1353">
            <v>35</v>
          </cell>
          <cell r="I1353">
            <v>46</v>
          </cell>
          <cell r="J1353">
            <v>66</v>
          </cell>
          <cell r="K1353">
            <v>55</v>
          </cell>
          <cell r="L1353">
            <v>127</v>
          </cell>
          <cell r="M1353">
            <v>131</v>
          </cell>
          <cell r="N1353">
            <v>856</v>
          </cell>
          <cell r="O1353">
            <v>330</v>
          </cell>
          <cell r="P1353">
            <v>539</v>
          </cell>
          <cell r="Q1353">
            <v>261</v>
          </cell>
          <cell r="R1353">
            <v>87</v>
          </cell>
          <cell r="S1353">
            <v>403</v>
          </cell>
          <cell r="T1353">
            <v>334</v>
          </cell>
          <cell r="U1353">
            <v>292</v>
          </cell>
          <cell r="V1353">
            <v>70</v>
          </cell>
          <cell r="W1353">
            <v>81</v>
          </cell>
          <cell r="X1353">
            <v>42</v>
          </cell>
          <cell r="Y1353">
            <v>48</v>
          </cell>
          <cell r="Z1353">
            <v>71</v>
          </cell>
          <cell r="AA1353">
            <v>42</v>
          </cell>
          <cell r="AB1353">
            <v>91</v>
          </cell>
          <cell r="AC1353">
            <v>35</v>
          </cell>
          <cell r="AD1353">
            <v>84</v>
          </cell>
          <cell r="AE1353">
            <v>16</v>
          </cell>
        </row>
        <row r="1354">
          <cell r="E1354" t="str">
            <v>WA Industrial Kerosene</v>
          </cell>
          <cell r="F1354">
            <v>65</v>
          </cell>
          <cell r="G1354">
            <v>39</v>
          </cell>
          <cell r="H1354">
            <v>33</v>
          </cell>
          <cell r="I1354">
            <v>36</v>
          </cell>
          <cell r="J1354">
            <v>46</v>
          </cell>
          <cell r="K1354">
            <v>120</v>
          </cell>
          <cell r="L1354">
            <v>134</v>
          </cell>
          <cell r="M1354">
            <v>118</v>
          </cell>
          <cell r="N1354">
            <v>187</v>
          </cell>
          <cell r="O1354">
            <v>145</v>
          </cell>
          <cell r="P1354">
            <v>144</v>
          </cell>
          <cell r="Q1354">
            <v>140</v>
          </cell>
          <cell r="R1354">
            <v>59</v>
          </cell>
          <cell r="S1354">
            <v>70</v>
          </cell>
          <cell r="T1354">
            <v>157</v>
          </cell>
          <cell r="U1354">
            <v>150</v>
          </cell>
          <cell r="V1354">
            <v>40</v>
          </cell>
          <cell r="W1354">
            <v>16</v>
          </cell>
          <cell r="X1354">
            <v>26</v>
          </cell>
          <cell r="Y1354">
            <v>41</v>
          </cell>
          <cell r="Z1354">
            <v>37</v>
          </cell>
          <cell r="AA1354">
            <v>18</v>
          </cell>
          <cell r="AB1354">
            <v>9</v>
          </cell>
          <cell r="AC1354">
            <v>7</v>
          </cell>
          <cell r="AD1354">
            <v>3</v>
          </cell>
          <cell r="AE1354">
            <v>2</v>
          </cell>
        </row>
        <row r="1355">
          <cell r="E1355" t="str">
            <v>WI Industrial Kerosene</v>
          </cell>
          <cell r="F1355">
            <v>60</v>
          </cell>
          <cell r="G1355">
            <v>55</v>
          </cell>
          <cell r="H1355">
            <v>66</v>
          </cell>
          <cell r="I1355">
            <v>106</v>
          </cell>
          <cell r="J1355">
            <v>92</v>
          </cell>
          <cell r="K1355">
            <v>85</v>
          </cell>
          <cell r="L1355">
            <v>111</v>
          </cell>
          <cell r="M1355">
            <v>85</v>
          </cell>
          <cell r="N1355">
            <v>89</v>
          </cell>
          <cell r="O1355">
            <v>278</v>
          </cell>
          <cell r="P1355">
            <v>322</v>
          </cell>
          <cell r="Q1355">
            <v>284</v>
          </cell>
          <cell r="R1355">
            <v>176</v>
          </cell>
          <cell r="S1355">
            <v>140</v>
          </cell>
          <cell r="T1355">
            <v>180</v>
          </cell>
          <cell r="U1355">
            <v>203</v>
          </cell>
          <cell r="V1355">
            <v>123</v>
          </cell>
          <cell r="W1355">
            <v>79</v>
          </cell>
          <cell r="X1355">
            <v>42</v>
          </cell>
          <cell r="Y1355">
            <v>38</v>
          </cell>
          <cell r="Z1355">
            <v>38</v>
          </cell>
          <cell r="AA1355">
            <v>34</v>
          </cell>
          <cell r="AB1355">
            <v>13</v>
          </cell>
          <cell r="AC1355">
            <v>12</v>
          </cell>
          <cell r="AD1355">
            <v>22</v>
          </cell>
          <cell r="AE1355">
            <v>14</v>
          </cell>
        </row>
        <row r="1356">
          <cell r="E1356" t="str">
            <v>WV Industrial Kerosene</v>
          </cell>
          <cell r="F1356">
            <v>222</v>
          </cell>
          <cell r="G1356">
            <v>220</v>
          </cell>
          <cell r="H1356">
            <v>340</v>
          </cell>
          <cell r="I1356">
            <v>367</v>
          </cell>
          <cell r="J1356">
            <v>398</v>
          </cell>
          <cell r="K1356">
            <v>401</v>
          </cell>
          <cell r="L1356">
            <v>436</v>
          </cell>
          <cell r="M1356">
            <v>359</v>
          </cell>
          <cell r="N1356">
            <v>300</v>
          </cell>
          <cell r="O1356">
            <v>101</v>
          </cell>
          <cell r="P1356">
            <v>128</v>
          </cell>
          <cell r="Q1356">
            <v>68</v>
          </cell>
          <cell r="R1356">
            <v>38</v>
          </cell>
          <cell r="S1356">
            <v>62</v>
          </cell>
          <cell r="T1356">
            <v>96</v>
          </cell>
          <cell r="U1356">
            <v>120</v>
          </cell>
          <cell r="V1356">
            <v>112</v>
          </cell>
          <cell r="W1356">
            <v>32</v>
          </cell>
          <cell r="X1356">
            <v>12</v>
          </cell>
          <cell r="Y1356">
            <v>75</v>
          </cell>
          <cell r="Z1356">
            <v>105</v>
          </cell>
          <cell r="AA1356">
            <v>40</v>
          </cell>
          <cell r="AB1356">
            <v>22</v>
          </cell>
          <cell r="AC1356">
            <v>21</v>
          </cell>
          <cell r="AD1356">
            <v>37</v>
          </cell>
          <cell r="AE1356">
            <v>20</v>
          </cell>
        </row>
        <row r="1357">
          <cell r="E1357" t="str">
            <v>WY Industrial Kerosene</v>
          </cell>
          <cell r="F1357">
            <v>13</v>
          </cell>
          <cell r="G1357">
            <v>20</v>
          </cell>
          <cell r="H1357">
            <v>32</v>
          </cell>
          <cell r="I1357">
            <v>107</v>
          </cell>
          <cell r="J1357">
            <v>126</v>
          </cell>
          <cell r="K1357">
            <v>124</v>
          </cell>
          <cell r="L1357">
            <v>144</v>
          </cell>
          <cell r="M1357">
            <v>127</v>
          </cell>
          <cell r="N1357">
            <v>39</v>
          </cell>
          <cell r="O1357">
            <v>27</v>
          </cell>
          <cell r="P1357">
            <v>24</v>
          </cell>
          <cell r="Q1357">
            <v>11</v>
          </cell>
          <cell r="R1357">
            <v>24</v>
          </cell>
          <cell r="S1357">
            <v>1</v>
          </cell>
          <cell r="T1357">
            <v>3</v>
          </cell>
          <cell r="U1357">
            <v>5</v>
          </cell>
          <cell r="V1357">
            <v>7</v>
          </cell>
          <cell r="W1357">
            <v>6</v>
          </cell>
          <cell r="X1357">
            <v>0</v>
          </cell>
          <cell r="Y1357">
            <v>0</v>
          </cell>
          <cell r="Z1357">
            <v>1</v>
          </cell>
          <cell r="AA1357">
            <v>0</v>
          </cell>
          <cell r="AB1357">
            <v>0</v>
          </cell>
          <cell r="AC1357">
            <v>0</v>
          </cell>
          <cell r="AD1357">
            <v>0</v>
          </cell>
          <cell r="AE1357">
            <v>0</v>
          </cell>
        </row>
        <row r="1358">
          <cell r="E1358" t="str">
            <v>AK Residential Kerosene</v>
          </cell>
          <cell r="F1358">
            <v>15</v>
          </cell>
          <cell r="G1358">
            <v>44</v>
          </cell>
          <cell r="H1358">
            <v>4</v>
          </cell>
          <cell r="I1358">
            <v>3</v>
          </cell>
          <cell r="J1358">
            <v>58</v>
          </cell>
          <cell r="K1358">
            <v>2</v>
          </cell>
          <cell r="L1358">
            <v>2</v>
          </cell>
          <cell r="M1358">
            <v>1</v>
          </cell>
          <cell r="N1358">
            <v>5</v>
          </cell>
          <cell r="O1358">
            <v>95</v>
          </cell>
          <cell r="P1358">
            <v>76</v>
          </cell>
          <cell r="Q1358">
            <v>90</v>
          </cell>
          <cell r="R1358">
            <v>0</v>
          </cell>
          <cell r="S1358">
            <v>85</v>
          </cell>
          <cell r="T1358">
            <v>112</v>
          </cell>
          <cell r="U1358">
            <v>176</v>
          </cell>
          <cell r="V1358">
            <v>1561</v>
          </cell>
          <cell r="W1358">
            <v>914</v>
          </cell>
          <cell r="X1358">
            <v>792</v>
          </cell>
          <cell r="Y1358">
            <v>77</v>
          </cell>
          <cell r="Z1358">
            <v>83</v>
          </cell>
          <cell r="AA1358">
            <v>142</v>
          </cell>
          <cell r="AB1358">
            <v>41</v>
          </cell>
          <cell r="AC1358">
            <v>27</v>
          </cell>
          <cell r="AD1358">
            <v>33</v>
          </cell>
          <cell r="AE1358">
            <v>38</v>
          </cell>
        </row>
        <row r="1359">
          <cell r="E1359" t="str">
            <v>AL Residential Kerosene</v>
          </cell>
          <cell r="F1359">
            <v>215</v>
          </cell>
          <cell r="G1359">
            <v>345</v>
          </cell>
          <cell r="H1359">
            <v>172</v>
          </cell>
          <cell r="I1359">
            <v>245</v>
          </cell>
          <cell r="J1359">
            <v>165</v>
          </cell>
          <cell r="K1359">
            <v>376</v>
          </cell>
          <cell r="L1359">
            <v>361</v>
          </cell>
          <cell r="M1359">
            <v>325</v>
          </cell>
          <cell r="N1359">
            <v>228</v>
          </cell>
          <cell r="O1359">
            <v>249</v>
          </cell>
          <cell r="P1359">
            <v>262</v>
          </cell>
          <cell r="Q1359">
            <v>220</v>
          </cell>
          <cell r="R1359">
            <v>124</v>
          </cell>
          <cell r="S1359">
            <v>280</v>
          </cell>
          <cell r="T1359">
            <v>379</v>
          </cell>
          <cell r="U1359">
            <v>426</v>
          </cell>
          <cell r="V1359">
            <v>284</v>
          </cell>
          <cell r="W1359">
            <v>181</v>
          </cell>
          <cell r="X1359">
            <v>46</v>
          </cell>
          <cell r="Y1359">
            <v>65</v>
          </cell>
          <cell r="Z1359">
            <v>86</v>
          </cell>
          <cell r="AA1359">
            <v>70</v>
          </cell>
          <cell r="AB1359">
            <v>15</v>
          </cell>
          <cell r="AC1359">
            <v>15</v>
          </cell>
          <cell r="AD1359">
            <v>22</v>
          </cell>
          <cell r="AE1359">
            <v>17</v>
          </cell>
        </row>
        <row r="1360">
          <cell r="E1360" t="str">
            <v>AR Residential Kerosene</v>
          </cell>
          <cell r="F1360">
            <v>112</v>
          </cell>
          <cell r="G1360">
            <v>79</v>
          </cell>
          <cell r="H1360">
            <v>42</v>
          </cell>
          <cell r="I1360">
            <v>56</v>
          </cell>
          <cell r="J1360">
            <v>37</v>
          </cell>
          <cell r="K1360">
            <v>79</v>
          </cell>
          <cell r="L1360">
            <v>67</v>
          </cell>
          <cell r="M1360">
            <v>107</v>
          </cell>
          <cell r="N1360">
            <v>85</v>
          </cell>
          <cell r="O1360">
            <v>203</v>
          </cell>
          <cell r="P1360">
            <v>141</v>
          </cell>
          <cell r="Q1360">
            <v>137</v>
          </cell>
          <cell r="R1360">
            <v>111</v>
          </cell>
          <cell r="S1360">
            <v>92</v>
          </cell>
          <cell r="T1360">
            <v>61</v>
          </cell>
          <cell r="U1360">
            <v>77</v>
          </cell>
          <cell r="V1360">
            <v>52</v>
          </cell>
          <cell r="W1360">
            <v>35</v>
          </cell>
          <cell r="X1360">
            <v>13</v>
          </cell>
          <cell r="Y1360">
            <v>26</v>
          </cell>
          <cell r="Z1360">
            <v>31</v>
          </cell>
          <cell r="AA1360">
            <v>12</v>
          </cell>
          <cell r="AB1360">
            <v>5</v>
          </cell>
          <cell r="AC1360">
            <v>7</v>
          </cell>
          <cell r="AD1360">
            <v>16</v>
          </cell>
          <cell r="AE1360">
            <v>9</v>
          </cell>
        </row>
        <row r="1361">
          <cell r="E1361" t="str">
            <v>AZ Residential Kerosene</v>
          </cell>
          <cell r="F1361">
            <v>1</v>
          </cell>
          <cell r="G1361">
            <v>4</v>
          </cell>
          <cell r="H1361">
            <v>11</v>
          </cell>
          <cell r="I1361">
            <v>6</v>
          </cell>
          <cell r="J1361">
            <v>10</v>
          </cell>
          <cell r="K1361">
            <v>11</v>
          </cell>
          <cell r="L1361">
            <v>16</v>
          </cell>
          <cell r="M1361">
            <v>13</v>
          </cell>
          <cell r="N1361">
            <v>15</v>
          </cell>
          <cell r="O1361">
            <v>11</v>
          </cell>
          <cell r="P1361">
            <v>8</v>
          </cell>
          <cell r="Q1361">
            <v>5</v>
          </cell>
          <cell r="R1361">
            <v>3</v>
          </cell>
          <cell r="S1361">
            <v>13</v>
          </cell>
          <cell r="T1361">
            <v>6</v>
          </cell>
          <cell r="U1361">
            <v>23</v>
          </cell>
          <cell r="V1361">
            <v>9</v>
          </cell>
          <cell r="W1361">
            <v>2</v>
          </cell>
          <cell r="X1361">
            <v>1</v>
          </cell>
          <cell r="Y1361">
            <v>2</v>
          </cell>
          <cell r="Z1361">
            <v>0</v>
          </cell>
          <cell r="AA1361">
            <v>0</v>
          </cell>
          <cell r="AB1361">
            <v>0</v>
          </cell>
          <cell r="AC1361">
            <v>0</v>
          </cell>
          <cell r="AD1361">
            <v>0</v>
          </cell>
          <cell r="AE1361">
            <v>0</v>
          </cell>
        </row>
        <row r="1362">
          <cell r="E1362" t="str">
            <v>CA Residential Kerosene</v>
          </cell>
          <cell r="F1362">
            <v>501</v>
          </cell>
          <cell r="G1362">
            <v>452</v>
          </cell>
          <cell r="H1362">
            <v>185</v>
          </cell>
          <cell r="I1362">
            <v>382</v>
          </cell>
          <cell r="J1362">
            <v>382</v>
          </cell>
          <cell r="K1362">
            <v>459</v>
          </cell>
          <cell r="L1362">
            <v>586</v>
          </cell>
          <cell r="M1362">
            <v>764</v>
          </cell>
          <cell r="N1362">
            <v>1344</v>
          </cell>
          <cell r="O1362">
            <v>1059</v>
          </cell>
          <cell r="P1362">
            <v>1591</v>
          </cell>
          <cell r="Q1362">
            <v>1985</v>
          </cell>
          <cell r="R1362">
            <v>1227</v>
          </cell>
          <cell r="S1362">
            <v>1109</v>
          </cell>
          <cell r="T1362">
            <v>1567</v>
          </cell>
          <cell r="U1362">
            <v>1721</v>
          </cell>
          <cell r="V1362">
            <v>1625</v>
          </cell>
          <cell r="W1362">
            <v>864</v>
          </cell>
          <cell r="X1362">
            <v>458</v>
          </cell>
          <cell r="Y1362">
            <v>973</v>
          </cell>
          <cell r="Z1362">
            <v>816</v>
          </cell>
          <cell r="AA1362">
            <v>625</v>
          </cell>
          <cell r="AB1362">
            <v>269</v>
          </cell>
          <cell r="AC1362">
            <v>257</v>
          </cell>
          <cell r="AD1362">
            <v>334</v>
          </cell>
          <cell r="AE1362">
            <v>248</v>
          </cell>
        </row>
        <row r="1363">
          <cell r="E1363" t="str">
            <v>CO Residential Kerosene</v>
          </cell>
          <cell r="F1363">
            <v>127</v>
          </cell>
          <cell r="G1363">
            <v>136</v>
          </cell>
          <cell r="H1363">
            <v>209</v>
          </cell>
          <cell r="I1363">
            <v>197</v>
          </cell>
          <cell r="J1363">
            <v>225</v>
          </cell>
          <cell r="K1363">
            <v>113</v>
          </cell>
          <cell r="L1363">
            <v>117</v>
          </cell>
          <cell r="M1363">
            <v>108</v>
          </cell>
          <cell r="N1363">
            <v>137</v>
          </cell>
          <cell r="O1363">
            <v>93</v>
          </cell>
          <cell r="P1363">
            <v>165</v>
          </cell>
          <cell r="Q1363">
            <v>101</v>
          </cell>
          <cell r="R1363">
            <v>51</v>
          </cell>
          <cell r="S1363">
            <v>200</v>
          </cell>
          <cell r="T1363">
            <v>256</v>
          </cell>
          <cell r="U1363">
            <v>204</v>
          </cell>
          <cell r="V1363">
            <v>91</v>
          </cell>
          <cell r="W1363">
            <v>36</v>
          </cell>
          <cell r="X1363">
            <v>22</v>
          </cell>
          <cell r="Y1363">
            <v>40</v>
          </cell>
          <cell r="Z1363">
            <v>34</v>
          </cell>
          <cell r="AA1363">
            <v>10</v>
          </cell>
          <cell r="AB1363">
            <v>5</v>
          </cell>
          <cell r="AC1363">
            <v>10</v>
          </cell>
          <cell r="AD1363">
            <v>5</v>
          </cell>
          <cell r="AE1363">
            <v>5</v>
          </cell>
        </row>
        <row r="1364">
          <cell r="E1364" t="str">
            <v>CT Residential Kerosene</v>
          </cell>
          <cell r="F1364">
            <v>1109</v>
          </cell>
          <cell r="G1364">
            <v>990</v>
          </cell>
          <cell r="H1364">
            <v>1109</v>
          </cell>
          <cell r="I1364">
            <v>1194</v>
          </cell>
          <cell r="J1364">
            <v>919</v>
          </cell>
          <cell r="K1364">
            <v>692</v>
          </cell>
          <cell r="L1364">
            <v>704</v>
          </cell>
          <cell r="M1364">
            <v>813</v>
          </cell>
          <cell r="N1364">
            <v>716</v>
          </cell>
          <cell r="O1364">
            <v>1001</v>
          </cell>
          <cell r="P1364">
            <v>1128</v>
          </cell>
          <cell r="Q1364">
            <v>910</v>
          </cell>
          <cell r="R1364">
            <v>522</v>
          </cell>
          <cell r="S1364">
            <v>1530</v>
          </cell>
          <cell r="T1364">
            <v>1979</v>
          </cell>
          <cell r="U1364">
            <v>1846</v>
          </cell>
          <cell r="V1364">
            <v>1317</v>
          </cell>
          <cell r="W1364">
            <v>733</v>
          </cell>
          <cell r="X1364">
            <v>278</v>
          </cell>
          <cell r="Y1364">
            <v>262</v>
          </cell>
          <cell r="Z1364">
            <v>242</v>
          </cell>
          <cell r="AA1364">
            <v>176</v>
          </cell>
          <cell r="AB1364">
            <v>78</v>
          </cell>
          <cell r="AC1364">
            <v>71</v>
          </cell>
          <cell r="AD1364">
            <v>95</v>
          </cell>
          <cell r="AE1364">
            <v>58</v>
          </cell>
        </row>
        <row r="1365">
          <cell r="E1365" t="str">
            <v>DC Residential Kerosene</v>
          </cell>
          <cell r="F1365">
            <v>19</v>
          </cell>
          <cell r="G1365">
            <v>23</v>
          </cell>
          <cell r="H1365">
            <v>20</v>
          </cell>
          <cell r="I1365">
            <v>28</v>
          </cell>
          <cell r="J1365">
            <v>25</v>
          </cell>
          <cell r="K1365">
            <v>36</v>
          </cell>
          <cell r="L1365">
            <v>35</v>
          </cell>
          <cell r="M1365">
            <v>33</v>
          </cell>
          <cell r="N1365">
            <v>31</v>
          </cell>
          <cell r="O1365">
            <v>30</v>
          </cell>
          <cell r="P1365">
            <v>17</v>
          </cell>
          <cell r="Q1365">
            <v>1</v>
          </cell>
          <cell r="R1365">
            <v>0</v>
          </cell>
          <cell r="S1365">
            <v>0</v>
          </cell>
          <cell r="T1365">
            <v>0</v>
          </cell>
          <cell r="U1365">
            <v>0</v>
          </cell>
          <cell r="V1365">
            <v>0</v>
          </cell>
          <cell r="W1365">
            <v>0</v>
          </cell>
          <cell r="X1365">
            <v>0</v>
          </cell>
          <cell r="Y1365">
            <v>0</v>
          </cell>
          <cell r="Z1365">
            <v>0</v>
          </cell>
          <cell r="AA1365">
            <v>0</v>
          </cell>
          <cell r="AB1365">
            <v>0</v>
          </cell>
          <cell r="AC1365">
            <v>0</v>
          </cell>
          <cell r="AD1365">
            <v>0</v>
          </cell>
          <cell r="AE1365">
            <v>0</v>
          </cell>
        </row>
        <row r="1366">
          <cell r="E1366" t="str">
            <v>DE Residential Kerosene</v>
          </cell>
          <cell r="F1366">
            <v>819</v>
          </cell>
          <cell r="G1366">
            <v>938</v>
          </cell>
          <cell r="H1366">
            <v>815</v>
          </cell>
          <cell r="I1366">
            <v>599</v>
          </cell>
          <cell r="J1366">
            <v>544</v>
          </cell>
          <cell r="K1366">
            <v>680</v>
          </cell>
          <cell r="L1366">
            <v>1022</v>
          </cell>
          <cell r="M1366">
            <v>687</v>
          </cell>
          <cell r="N1366">
            <v>929</v>
          </cell>
          <cell r="O1366">
            <v>707</v>
          </cell>
          <cell r="P1366">
            <v>744</v>
          </cell>
          <cell r="Q1366">
            <v>641</v>
          </cell>
          <cell r="R1366">
            <v>371</v>
          </cell>
          <cell r="S1366">
            <v>496</v>
          </cell>
          <cell r="T1366">
            <v>721</v>
          </cell>
          <cell r="U1366">
            <v>758</v>
          </cell>
          <cell r="V1366">
            <v>614</v>
          </cell>
          <cell r="W1366">
            <v>275</v>
          </cell>
          <cell r="X1366">
            <v>141</v>
          </cell>
          <cell r="Y1366">
            <v>300</v>
          </cell>
          <cell r="Z1366">
            <v>226</v>
          </cell>
          <cell r="AA1366">
            <v>141</v>
          </cell>
          <cell r="AB1366">
            <v>60</v>
          </cell>
          <cell r="AC1366">
            <v>63</v>
          </cell>
          <cell r="AD1366">
            <v>104</v>
          </cell>
          <cell r="AE1366">
            <v>76</v>
          </cell>
        </row>
        <row r="1367">
          <cell r="E1367" t="str">
            <v>FL Residential Kerosene</v>
          </cell>
          <cell r="F1367">
            <v>873</v>
          </cell>
          <cell r="G1367">
            <v>1107</v>
          </cell>
          <cell r="H1367">
            <v>1553</v>
          </cell>
          <cell r="I1367">
            <v>1236</v>
          </cell>
          <cell r="J1367">
            <v>706</v>
          </cell>
          <cell r="K1367">
            <v>1194</v>
          </cell>
          <cell r="L1367">
            <v>1494</v>
          </cell>
          <cell r="M1367">
            <v>1145</v>
          </cell>
          <cell r="N1367">
            <v>949</v>
          </cell>
          <cell r="O1367">
            <v>913</v>
          </cell>
          <cell r="P1367">
            <v>562</v>
          </cell>
          <cell r="Q1367">
            <v>517</v>
          </cell>
          <cell r="R1367">
            <v>360</v>
          </cell>
          <cell r="S1367">
            <v>547</v>
          </cell>
          <cell r="T1367">
            <v>536</v>
          </cell>
          <cell r="U1367">
            <v>464</v>
          </cell>
          <cell r="V1367">
            <v>306</v>
          </cell>
          <cell r="W1367">
            <v>113</v>
          </cell>
          <cell r="X1367">
            <v>80</v>
          </cell>
          <cell r="Y1367">
            <v>100</v>
          </cell>
          <cell r="Z1367">
            <v>174</v>
          </cell>
          <cell r="AA1367">
            <v>62</v>
          </cell>
          <cell r="AB1367">
            <v>21</v>
          </cell>
          <cell r="AC1367">
            <v>19</v>
          </cell>
          <cell r="AD1367">
            <v>43</v>
          </cell>
          <cell r="AE1367">
            <v>19</v>
          </cell>
        </row>
        <row r="1368">
          <cell r="E1368" t="str">
            <v>GA Residential Kerosene</v>
          </cell>
          <cell r="F1368">
            <v>630</v>
          </cell>
          <cell r="G1368">
            <v>642</v>
          </cell>
          <cell r="H1368">
            <v>617</v>
          </cell>
          <cell r="I1368">
            <v>773</v>
          </cell>
          <cell r="J1368">
            <v>454</v>
          </cell>
          <cell r="K1368">
            <v>713</v>
          </cell>
          <cell r="L1368">
            <v>816</v>
          </cell>
          <cell r="M1368">
            <v>767</v>
          </cell>
          <cell r="N1368">
            <v>972</v>
          </cell>
          <cell r="O1368">
            <v>1365</v>
          </cell>
          <cell r="P1368">
            <v>1122</v>
          </cell>
          <cell r="Q1368">
            <v>1027</v>
          </cell>
          <cell r="R1368">
            <v>458</v>
          </cell>
          <cell r="S1368">
            <v>377</v>
          </cell>
          <cell r="T1368">
            <v>527</v>
          </cell>
          <cell r="U1368">
            <v>384</v>
          </cell>
          <cell r="V1368">
            <v>356</v>
          </cell>
          <cell r="W1368">
            <v>222</v>
          </cell>
          <cell r="X1368">
            <v>95</v>
          </cell>
          <cell r="Y1368">
            <v>190</v>
          </cell>
          <cell r="Z1368">
            <v>198</v>
          </cell>
          <cell r="AA1368">
            <v>98</v>
          </cell>
          <cell r="AB1368">
            <v>29</v>
          </cell>
          <cell r="AC1368">
            <v>27</v>
          </cell>
          <cell r="AD1368">
            <v>57</v>
          </cell>
          <cell r="AE1368">
            <v>34</v>
          </cell>
        </row>
        <row r="1369">
          <cell r="E1369" t="str">
            <v>HI Residential Kerosene</v>
          </cell>
          <cell r="F1369">
            <v>0</v>
          </cell>
          <cell r="G1369">
            <v>0</v>
          </cell>
          <cell r="H1369">
            <v>0</v>
          </cell>
          <cell r="I1369">
            <v>0</v>
          </cell>
          <cell r="J1369">
            <v>0</v>
          </cell>
          <cell r="K1369">
            <v>0</v>
          </cell>
          <cell r="L1369">
            <v>0</v>
          </cell>
          <cell r="M1369">
            <v>0</v>
          </cell>
          <cell r="N1369">
            <v>0</v>
          </cell>
          <cell r="O1369">
            <v>0</v>
          </cell>
          <cell r="P1369">
            <v>0</v>
          </cell>
          <cell r="Q1369">
            <v>0</v>
          </cell>
          <cell r="R1369">
            <v>0</v>
          </cell>
          <cell r="S1369">
            <v>0</v>
          </cell>
          <cell r="T1369">
            <v>0</v>
          </cell>
          <cell r="U1369">
            <v>0</v>
          </cell>
          <cell r="V1369">
            <v>0</v>
          </cell>
          <cell r="W1369">
            <v>0</v>
          </cell>
          <cell r="X1369">
            <v>0</v>
          </cell>
          <cell r="Y1369">
            <v>0</v>
          </cell>
          <cell r="Z1369">
            <v>0</v>
          </cell>
          <cell r="AA1369">
            <v>0</v>
          </cell>
          <cell r="AB1369">
            <v>0</v>
          </cell>
          <cell r="AC1369">
            <v>0</v>
          </cell>
          <cell r="AD1369">
            <v>0</v>
          </cell>
          <cell r="AE1369">
            <v>0</v>
          </cell>
        </row>
        <row r="1370">
          <cell r="E1370" t="str">
            <v>IA Residential Kerosene</v>
          </cell>
          <cell r="F1370">
            <v>137</v>
          </cell>
          <cell r="G1370">
            <v>191</v>
          </cell>
          <cell r="H1370">
            <v>114</v>
          </cell>
          <cell r="I1370">
            <v>187</v>
          </cell>
          <cell r="J1370">
            <v>107</v>
          </cell>
          <cell r="K1370">
            <v>139</v>
          </cell>
          <cell r="L1370">
            <v>168</v>
          </cell>
          <cell r="M1370">
            <v>160</v>
          </cell>
          <cell r="N1370">
            <v>143</v>
          </cell>
          <cell r="O1370">
            <v>134</v>
          </cell>
          <cell r="P1370">
            <v>148</v>
          </cell>
          <cell r="Q1370">
            <v>208</v>
          </cell>
          <cell r="R1370">
            <v>126</v>
          </cell>
          <cell r="S1370">
            <v>112</v>
          </cell>
          <cell r="T1370">
            <v>156</v>
          </cell>
          <cell r="U1370">
            <v>125</v>
          </cell>
          <cell r="V1370">
            <v>86</v>
          </cell>
          <cell r="W1370">
            <v>56</v>
          </cell>
          <cell r="X1370">
            <v>35</v>
          </cell>
          <cell r="Y1370">
            <v>82</v>
          </cell>
          <cell r="Z1370">
            <v>84</v>
          </cell>
          <cell r="AA1370">
            <v>62</v>
          </cell>
          <cell r="AB1370">
            <v>10</v>
          </cell>
          <cell r="AC1370">
            <v>11</v>
          </cell>
          <cell r="AD1370">
            <v>22</v>
          </cell>
          <cell r="AE1370">
            <v>15</v>
          </cell>
        </row>
        <row r="1371">
          <cell r="E1371" t="str">
            <v>ID Residential Kerosene</v>
          </cell>
          <cell r="F1371">
            <v>29</v>
          </cell>
          <cell r="G1371">
            <v>9</v>
          </cell>
          <cell r="H1371">
            <v>9</v>
          </cell>
          <cell r="I1371">
            <v>9</v>
          </cell>
          <cell r="J1371">
            <v>13</v>
          </cell>
          <cell r="K1371">
            <v>85</v>
          </cell>
          <cell r="L1371">
            <v>71</v>
          </cell>
          <cell r="M1371">
            <v>21</v>
          </cell>
          <cell r="N1371">
            <v>78</v>
          </cell>
          <cell r="O1371">
            <v>35</v>
          </cell>
          <cell r="P1371">
            <v>56</v>
          </cell>
          <cell r="Q1371">
            <v>29</v>
          </cell>
          <cell r="R1371">
            <v>15</v>
          </cell>
          <cell r="S1371">
            <v>21</v>
          </cell>
          <cell r="T1371">
            <v>37</v>
          </cell>
          <cell r="U1371">
            <v>31</v>
          </cell>
          <cell r="V1371">
            <v>18</v>
          </cell>
          <cell r="W1371">
            <v>12</v>
          </cell>
          <cell r="X1371">
            <v>7</v>
          </cell>
          <cell r="Y1371">
            <v>10</v>
          </cell>
          <cell r="Z1371">
            <v>9</v>
          </cell>
          <cell r="AA1371">
            <v>6</v>
          </cell>
          <cell r="AB1371">
            <v>3</v>
          </cell>
          <cell r="AC1371">
            <v>2</v>
          </cell>
          <cell r="AD1371">
            <v>1</v>
          </cell>
          <cell r="AE1371">
            <v>1</v>
          </cell>
        </row>
        <row r="1372">
          <cell r="E1372" t="str">
            <v>IL Residential Kerosene</v>
          </cell>
          <cell r="F1372">
            <v>574</v>
          </cell>
          <cell r="G1372">
            <v>661</v>
          </cell>
          <cell r="H1372">
            <v>343</v>
          </cell>
          <cell r="I1372">
            <v>457</v>
          </cell>
          <cell r="J1372">
            <v>409</v>
          </cell>
          <cell r="K1372">
            <v>475</v>
          </cell>
          <cell r="L1372">
            <v>543</v>
          </cell>
          <cell r="M1372">
            <v>618</v>
          </cell>
          <cell r="N1372">
            <v>682</v>
          </cell>
          <cell r="O1372">
            <v>2950</v>
          </cell>
          <cell r="P1372">
            <v>689</v>
          </cell>
          <cell r="Q1372">
            <v>680</v>
          </cell>
          <cell r="R1372">
            <v>808</v>
          </cell>
          <cell r="S1372">
            <v>601</v>
          </cell>
          <cell r="T1372">
            <v>568</v>
          </cell>
          <cell r="U1372">
            <v>663</v>
          </cell>
          <cell r="V1372">
            <v>383</v>
          </cell>
          <cell r="W1372">
            <v>295</v>
          </cell>
          <cell r="X1372">
            <v>134</v>
          </cell>
          <cell r="Y1372">
            <v>179</v>
          </cell>
          <cell r="Z1372">
            <v>193</v>
          </cell>
          <cell r="AA1372">
            <v>136</v>
          </cell>
          <cell r="AB1372">
            <v>40</v>
          </cell>
          <cell r="AC1372">
            <v>57</v>
          </cell>
          <cell r="AD1372">
            <v>94</v>
          </cell>
          <cell r="AE1372">
            <v>63</v>
          </cell>
        </row>
        <row r="1373">
          <cell r="E1373" t="str">
            <v>IN Residential Kerosene</v>
          </cell>
          <cell r="F1373">
            <v>1578</v>
          </cell>
          <cell r="G1373">
            <v>1791</v>
          </cell>
          <cell r="H1373">
            <v>1052</v>
          </cell>
          <cell r="I1373">
            <v>1437</v>
          </cell>
          <cell r="J1373">
            <v>1560</v>
          </cell>
          <cell r="K1373">
            <v>1217</v>
          </cell>
          <cell r="L1373">
            <v>1633</v>
          </cell>
          <cell r="M1373">
            <v>1716</v>
          </cell>
          <cell r="N1373">
            <v>1702</v>
          </cell>
          <cell r="O1373">
            <v>7532</v>
          </cell>
          <cell r="P1373">
            <v>2038</v>
          </cell>
          <cell r="Q1373">
            <v>2028</v>
          </cell>
          <cell r="R1373">
            <v>1609</v>
          </cell>
          <cell r="S1373">
            <v>1169</v>
          </cell>
          <cell r="T1373">
            <v>1454</v>
          </cell>
          <cell r="U1373">
            <v>1488</v>
          </cell>
          <cell r="V1373">
            <v>985</v>
          </cell>
          <cell r="W1373">
            <v>732</v>
          </cell>
          <cell r="X1373">
            <v>400</v>
          </cell>
          <cell r="Y1373">
            <v>733</v>
          </cell>
          <cell r="Z1373">
            <v>596</v>
          </cell>
          <cell r="AA1373">
            <v>363</v>
          </cell>
          <cell r="AB1373">
            <v>104</v>
          </cell>
          <cell r="AC1373">
            <v>131</v>
          </cell>
          <cell r="AD1373">
            <v>234</v>
          </cell>
          <cell r="AE1373">
            <v>162</v>
          </cell>
        </row>
        <row r="1374">
          <cell r="E1374" t="str">
            <v>KS Residential Kerosene</v>
          </cell>
          <cell r="F1374">
            <v>63</v>
          </cell>
          <cell r="G1374">
            <v>56</v>
          </cell>
          <cell r="H1374">
            <v>75</v>
          </cell>
          <cell r="I1374">
            <v>111</v>
          </cell>
          <cell r="J1374">
            <v>43</v>
          </cell>
          <cell r="K1374">
            <v>72</v>
          </cell>
          <cell r="L1374">
            <v>109</v>
          </cell>
          <cell r="M1374">
            <v>66</v>
          </cell>
          <cell r="N1374">
            <v>101</v>
          </cell>
          <cell r="O1374">
            <v>1962</v>
          </cell>
          <cell r="P1374">
            <v>112</v>
          </cell>
          <cell r="Q1374">
            <v>81</v>
          </cell>
          <cell r="R1374">
            <v>54</v>
          </cell>
          <cell r="S1374">
            <v>62</v>
          </cell>
          <cell r="T1374">
            <v>59</v>
          </cell>
          <cell r="U1374">
            <v>54</v>
          </cell>
          <cell r="V1374">
            <v>26</v>
          </cell>
          <cell r="W1374">
            <v>13</v>
          </cell>
          <cell r="X1374">
            <v>8</v>
          </cell>
          <cell r="Y1374">
            <v>15</v>
          </cell>
          <cell r="Z1374">
            <v>14</v>
          </cell>
          <cell r="AA1374">
            <v>6</v>
          </cell>
          <cell r="AB1374">
            <v>2</v>
          </cell>
          <cell r="AC1374">
            <v>2</v>
          </cell>
          <cell r="AD1374">
            <v>5</v>
          </cell>
          <cell r="AE1374">
            <v>2</v>
          </cell>
        </row>
        <row r="1375">
          <cell r="E1375" t="str">
            <v>KY Residential Kerosene</v>
          </cell>
          <cell r="F1375">
            <v>1822</v>
          </cell>
          <cell r="G1375">
            <v>2142</v>
          </cell>
          <cell r="H1375">
            <v>2071</v>
          </cell>
          <cell r="I1375">
            <v>2246</v>
          </cell>
          <cell r="J1375">
            <v>2213</v>
          </cell>
          <cell r="K1375">
            <v>2353</v>
          </cell>
          <cell r="L1375">
            <v>2485</v>
          </cell>
          <cell r="M1375">
            <v>2753</v>
          </cell>
          <cell r="N1375">
            <v>3465</v>
          </cell>
          <cell r="O1375">
            <v>4899</v>
          </cell>
          <cell r="P1375">
            <v>1791</v>
          </cell>
          <cell r="Q1375">
            <v>1537</v>
          </cell>
          <cell r="R1375">
            <v>961</v>
          </cell>
          <cell r="S1375">
            <v>1034</v>
          </cell>
          <cell r="T1375">
            <v>1173</v>
          </cell>
          <cell r="U1375">
            <v>1422</v>
          </cell>
          <cell r="V1375">
            <v>906</v>
          </cell>
          <cell r="W1375">
            <v>565</v>
          </cell>
          <cell r="X1375">
            <v>339</v>
          </cell>
          <cell r="Y1375">
            <v>645</v>
          </cell>
          <cell r="Z1375">
            <v>630</v>
          </cell>
          <cell r="AA1375">
            <v>531</v>
          </cell>
          <cell r="AB1375">
            <v>114</v>
          </cell>
          <cell r="AC1375">
            <v>117</v>
          </cell>
          <cell r="AD1375">
            <v>252</v>
          </cell>
          <cell r="AE1375">
            <v>150</v>
          </cell>
        </row>
        <row r="1376">
          <cell r="E1376" t="str">
            <v>LA Residential Kerosene</v>
          </cell>
          <cell r="F1376">
            <v>73</v>
          </cell>
          <cell r="G1376">
            <v>77</v>
          </cell>
          <cell r="H1376">
            <v>53</v>
          </cell>
          <cell r="I1376">
            <v>42</v>
          </cell>
          <cell r="J1376">
            <v>29</v>
          </cell>
          <cell r="K1376">
            <v>51</v>
          </cell>
          <cell r="L1376">
            <v>95</v>
          </cell>
          <cell r="M1376">
            <v>522</v>
          </cell>
          <cell r="N1376">
            <v>390</v>
          </cell>
          <cell r="O1376">
            <v>354</v>
          </cell>
          <cell r="P1376">
            <v>147</v>
          </cell>
          <cell r="Q1376">
            <v>151</v>
          </cell>
          <cell r="R1376">
            <v>74</v>
          </cell>
          <cell r="S1376">
            <v>54</v>
          </cell>
          <cell r="T1376">
            <v>55</v>
          </cell>
          <cell r="U1376">
            <v>43</v>
          </cell>
          <cell r="V1376">
            <v>47</v>
          </cell>
          <cell r="W1376">
            <v>34</v>
          </cell>
          <cell r="X1376">
            <v>15</v>
          </cell>
          <cell r="Y1376">
            <v>12</v>
          </cell>
          <cell r="Z1376">
            <v>12</v>
          </cell>
          <cell r="AA1376">
            <v>5</v>
          </cell>
          <cell r="AB1376">
            <v>1</v>
          </cell>
          <cell r="AC1376">
            <v>2</v>
          </cell>
          <cell r="AD1376">
            <v>2</v>
          </cell>
          <cell r="AE1376">
            <v>2</v>
          </cell>
        </row>
        <row r="1377">
          <cell r="E1377" t="str">
            <v>MA Residential Kerosene</v>
          </cell>
          <cell r="F1377">
            <v>923</v>
          </cell>
          <cell r="G1377">
            <v>855</v>
          </cell>
          <cell r="H1377">
            <v>1471</v>
          </cell>
          <cell r="I1377">
            <v>1417</v>
          </cell>
          <cell r="J1377">
            <v>1238</v>
          </cell>
          <cell r="K1377">
            <v>737</v>
          </cell>
          <cell r="L1377">
            <v>840</v>
          </cell>
          <cell r="M1377">
            <v>1075</v>
          </cell>
          <cell r="N1377">
            <v>1115</v>
          </cell>
          <cell r="O1377">
            <v>1013</v>
          </cell>
          <cell r="P1377">
            <v>1081</v>
          </cell>
          <cell r="Q1377">
            <v>1116</v>
          </cell>
          <cell r="R1377">
            <v>721</v>
          </cell>
          <cell r="S1377">
            <v>1382</v>
          </cell>
          <cell r="T1377">
            <v>1584</v>
          </cell>
          <cell r="U1377">
            <v>1696</v>
          </cell>
          <cell r="V1377">
            <v>1350</v>
          </cell>
          <cell r="W1377">
            <v>916</v>
          </cell>
          <cell r="X1377">
            <v>356</v>
          </cell>
          <cell r="Y1377">
            <v>563</v>
          </cell>
          <cell r="Z1377">
            <v>569</v>
          </cell>
          <cell r="AA1377">
            <v>349</v>
          </cell>
          <cell r="AB1377">
            <v>165</v>
          </cell>
          <cell r="AC1377">
            <v>170</v>
          </cell>
          <cell r="AD1377">
            <v>297</v>
          </cell>
          <cell r="AE1377">
            <v>251</v>
          </cell>
        </row>
        <row r="1378">
          <cell r="E1378" t="str">
            <v>MD Residential Kerosene</v>
          </cell>
          <cell r="F1378">
            <v>2181</v>
          </cell>
          <cell r="G1378">
            <v>2246</v>
          </cell>
          <cell r="H1378">
            <v>1793</v>
          </cell>
          <cell r="I1378">
            <v>2886</v>
          </cell>
          <cell r="J1378">
            <v>2227</v>
          </cell>
          <cell r="K1378">
            <v>3031</v>
          </cell>
          <cell r="L1378">
            <v>3365</v>
          </cell>
          <cell r="M1378">
            <v>3387</v>
          </cell>
          <cell r="N1378">
            <v>4081</v>
          </cell>
          <cell r="O1378">
            <v>2968</v>
          </cell>
          <cell r="P1378">
            <v>2865</v>
          </cell>
          <cell r="Q1378">
            <v>2668</v>
          </cell>
          <cell r="R1378">
            <v>1728</v>
          </cell>
          <cell r="S1378">
            <v>2292</v>
          </cell>
          <cell r="T1378">
            <v>3119</v>
          </cell>
          <cell r="U1378">
            <v>3499</v>
          </cell>
          <cell r="V1378">
            <v>2477</v>
          </cell>
          <cell r="W1378">
            <v>1276</v>
          </cell>
          <cell r="X1378">
            <v>519</v>
          </cell>
          <cell r="Y1378">
            <v>660</v>
          </cell>
          <cell r="Z1378">
            <v>829</v>
          </cell>
          <cell r="AA1378">
            <v>436</v>
          </cell>
          <cell r="AB1378">
            <v>165</v>
          </cell>
          <cell r="AC1378">
            <v>179</v>
          </cell>
          <cell r="AD1378">
            <v>339</v>
          </cell>
          <cell r="AE1378">
            <v>253</v>
          </cell>
        </row>
        <row r="1379">
          <cell r="E1379" t="str">
            <v>ME Residential Kerosene</v>
          </cell>
          <cell r="F1379">
            <v>3190</v>
          </cell>
          <cell r="G1379">
            <v>3360</v>
          </cell>
          <cell r="H1379">
            <v>2685</v>
          </cell>
          <cell r="I1379">
            <v>4199</v>
          </cell>
          <cell r="J1379">
            <v>4299</v>
          </cell>
          <cell r="K1379">
            <v>6173</v>
          </cell>
          <cell r="L1379">
            <v>7769</v>
          </cell>
          <cell r="M1379">
            <v>7425</v>
          </cell>
          <cell r="N1379">
            <v>10661</v>
          </cell>
          <cell r="O1379">
            <v>8725</v>
          </cell>
          <cell r="P1379">
            <v>9530</v>
          </cell>
          <cell r="Q1379">
            <v>9494</v>
          </cell>
          <cell r="R1379">
            <v>5680</v>
          </cell>
          <cell r="S1379">
            <v>7892</v>
          </cell>
          <cell r="T1379">
            <v>9868</v>
          </cell>
          <cell r="U1379">
            <v>9699</v>
          </cell>
          <cell r="V1379">
            <v>7887</v>
          </cell>
          <cell r="W1379">
            <v>5427</v>
          </cell>
          <cell r="X1379">
            <v>2384</v>
          </cell>
          <cell r="Y1379">
            <v>3071</v>
          </cell>
          <cell r="Z1379">
            <v>2978</v>
          </cell>
          <cell r="AA1379">
            <v>2111</v>
          </cell>
          <cell r="AB1379">
            <v>850</v>
          </cell>
          <cell r="AC1379">
            <v>905</v>
          </cell>
          <cell r="AD1379">
            <v>1415</v>
          </cell>
          <cell r="AE1379">
            <v>1331</v>
          </cell>
        </row>
        <row r="1380">
          <cell r="E1380" t="str">
            <v>MI Residential Kerosene</v>
          </cell>
          <cell r="F1380">
            <v>1232</v>
          </cell>
          <cell r="G1380">
            <v>1582</v>
          </cell>
          <cell r="H1380">
            <v>1160</v>
          </cell>
          <cell r="I1380">
            <v>2013</v>
          </cell>
          <cell r="J1380">
            <v>1826</v>
          </cell>
          <cell r="K1380">
            <v>1319</v>
          </cell>
          <cell r="L1380">
            <v>1302</v>
          </cell>
          <cell r="M1380">
            <v>1442</v>
          </cell>
          <cell r="N1380">
            <v>1544</v>
          </cell>
          <cell r="O1380">
            <v>3436</v>
          </cell>
          <cell r="P1380">
            <v>2019</v>
          </cell>
          <cell r="Q1380">
            <v>1261</v>
          </cell>
          <cell r="R1380">
            <v>910</v>
          </cell>
          <cell r="S1380">
            <v>1498</v>
          </cell>
          <cell r="T1380">
            <v>1255</v>
          </cell>
          <cell r="U1380">
            <v>1242</v>
          </cell>
          <cell r="V1380">
            <v>866</v>
          </cell>
          <cell r="W1380">
            <v>541</v>
          </cell>
          <cell r="X1380">
            <v>278</v>
          </cell>
          <cell r="Y1380">
            <v>403</v>
          </cell>
          <cell r="Z1380">
            <v>361</v>
          </cell>
          <cell r="AA1380">
            <v>264</v>
          </cell>
          <cell r="AB1380">
            <v>87</v>
          </cell>
          <cell r="AC1380">
            <v>128</v>
          </cell>
          <cell r="AD1380">
            <v>199</v>
          </cell>
          <cell r="AE1380">
            <v>162</v>
          </cell>
        </row>
        <row r="1381">
          <cell r="E1381" t="str">
            <v>MN Residential Kerosene</v>
          </cell>
          <cell r="F1381">
            <v>173</v>
          </cell>
          <cell r="G1381">
            <v>230</v>
          </cell>
          <cell r="H1381">
            <v>217</v>
          </cell>
          <cell r="I1381">
            <v>201</v>
          </cell>
          <cell r="J1381">
            <v>256</v>
          </cell>
          <cell r="K1381">
            <v>283</v>
          </cell>
          <cell r="L1381">
            <v>345</v>
          </cell>
          <cell r="M1381">
            <v>293</v>
          </cell>
          <cell r="N1381">
            <v>412</v>
          </cell>
          <cell r="O1381">
            <v>181</v>
          </cell>
          <cell r="P1381">
            <v>186</v>
          </cell>
          <cell r="Q1381">
            <v>1065</v>
          </cell>
          <cell r="R1381">
            <v>92</v>
          </cell>
          <cell r="S1381">
            <v>103</v>
          </cell>
          <cell r="T1381">
            <v>157</v>
          </cell>
          <cell r="U1381">
            <v>156</v>
          </cell>
          <cell r="V1381">
            <v>103</v>
          </cell>
          <cell r="W1381">
            <v>63</v>
          </cell>
          <cell r="X1381">
            <v>45</v>
          </cell>
          <cell r="Y1381">
            <v>102</v>
          </cell>
          <cell r="Z1381">
            <v>113</v>
          </cell>
          <cell r="AA1381">
            <v>73</v>
          </cell>
          <cell r="AB1381">
            <v>31</v>
          </cell>
          <cell r="AC1381">
            <v>51</v>
          </cell>
          <cell r="AD1381">
            <v>70</v>
          </cell>
          <cell r="AE1381">
            <v>48</v>
          </cell>
        </row>
        <row r="1382">
          <cell r="E1382" t="str">
            <v>MO Residential Kerosene</v>
          </cell>
          <cell r="F1382">
            <v>163</v>
          </cell>
          <cell r="G1382">
            <v>210</v>
          </cell>
          <cell r="H1382">
            <v>117</v>
          </cell>
          <cell r="I1382">
            <v>212</v>
          </cell>
          <cell r="J1382">
            <v>136</v>
          </cell>
          <cell r="K1382">
            <v>183</v>
          </cell>
          <cell r="L1382">
            <v>320</v>
          </cell>
          <cell r="M1382">
            <v>254</v>
          </cell>
          <cell r="N1382">
            <v>280</v>
          </cell>
          <cell r="O1382">
            <v>310</v>
          </cell>
          <cell r="P1382">
            <v>390</v>
          </cell>
          <cell r="Q1382">
            <v>443</v>
          </cell>
          <cell r="R1382">
            <v>289</v>
          </cell>
          <cell r="S1382">
            <v>408</v>
          </cell>
          <cell r="T1382">
            <v>496</v>
          </cell>
          <cell r="U1382">
            <v>449</v>
          </cell>
          <cell r="V1382">
            <v>377</v>
          </cell>
          <cell r="W1382">
            <v>307</v>
          </cell>
          <cell r="X1382">
            <v>128</v>
          </cell>
          <cell r="Y1382">
            <v>142</v>
          </cell>
          <cell r="Z1382">
            <v>179</v>
          </cell>
          <cell r="AA1382">
            <v>74</v>
          </cell>
          <cell r="AB1382">
            <v>22</v>
          </cell>
          <cell r="AC1382">
            <v>26</v>
          </cell>
          <cell r="AD1382">
            <v>43</v>
          </cell>
          <cell r="AE1382">
            <v>34</v>
          </cell>
        </row>
        <row r="1383">
          <cell r="E1383" t="str">
            <v>MS Residential Kerosene</v>
          </cell>
          <cell r="F1383">
            <v>68</v>
          </cell>
          <cell r="G1383">
            <v>128</v>
          </cell>
          <cell r="H1383">
            <v>81</v>
          </cell>
          <cell r="I1383">
            <v>140</v>
          </cell>
          <cell r="J1383">
            <v>114</v>
          </cell>
          <cell r="K1383">
            <v>114</v>
          </cell>
          <cell r="L1383">
            <v>127</v>
          </cell>
          <cell r="M1383">
            <v>122</v>
          </cell>
          <cell r="N1383">
            <v>137</v>
          </cell>
          <cell r="O1383">
            <v>118</v>
          </cell>
          <cell r="P1383">
            <v>199</v>
          </cell>
          <cell r="Q1383">
            <v>179</v>
          </cell>
          <cell r="R1383">
            <v>52</v>
          </cell>
          <cell r="S1383">
            <v>65</v>
          </cell>
          <cell r="T1383">
            <v>87</v>
          </cell>
          <cell r="U1383">
            <v>98</v>
          </cell>
          <cell r="V1383">
            <v>81</v>
          </cell>
          <cell r="W1383">
            <v>73</v>
          </cell>
          <cell r="X1383">
            <v>23</v>
          </cell>
          <cell r="Y1383">
            <v>75</v>
          </cell>
          <cell r="Z1383">
            <v>65</v>
          </cell>
          <cell r="AA1383">
            <v>33</v>
          </cell>
          <cell r="AB1383">
            <v>14</v>
          </cell>
          <cell r="AC1383">
            <v>16</v>
          </cell>
          <cell r="AD1383">
            <v>28</v>
          </cell>
          <cell r="AE1383">
            <v>11</v>
          </cell>
        </row>
        <row r="1384">
          <cell r="E1384" t="str">
            <v>MT Residential Kerosene</v>
          </cell>
          <cell r="F1384">
            <v>6</v>
          </cell>
          <cell r="G1384">
            <v>5</v>
          </cell>
          <cell r="H1384">
            <v>1</v>
          </cell>
          <cell r="I1384">
            <v>39</v>
          </cell>
          <cell r="J1384">
            <v>32</v>
          </cell>
          <cell r="K1384">
            <v>3</v>
          </cell>
          <cell r="L1384">
            <v>4</v>
          </cell>
          <cell r="M1384">
            <v>10</v>
          </cell>
          <cell r="N1384">
            <v>14</v>
          </cell>
          <cell r="O1384">
            <v>8</v>
          </cell>
          <cell r="P1384">
            <v>1</v>
          </cell>
          <cell r="Q1384">
            <v>3</v>
          </cell>
          <cell r="R1384">
            <v>3</v>
          </cell>
          <cell r="S1384">
            <v>22</v>
          </cell>
          <cell r="T1384">
            <v>7</v>
          </cell>
          <cell r="U1384">
            <v>5</v>
          </cell>
          <cell r="V1384">
            <v>5</v>
          </cell>
          <cell r="W1384">
            <v>5</v>
          </cell>
          <cell r="X1384">
            <v>15</v>
          </cell>
          <cell r="Y1384">
            <v>1</v>
          </cell>
          <cell r="Z1384">
            <v>6</v>
          </cell>
          <cell r="AA1384">
            <v>4</v>
          </cell>
          <cell r="AB1384">
            <v>0</v>
          </cell>
          <cell r="AC1384">
            <v>1</v>
          </cell>
          <cell r="AD1384">
            <v>4</v>
          </cell>
          <cell r="AE1384">
            <v>0</v>
          </cell>
        </row>
        <row r="1385">
          <cell r="E1385" t="str">
            <v>NC Residential Kerosene</v>
          </cell>
          <cell r="F1385">
            <v>7983</v>
          </cell>
          <cell r="G1385">
            <v>9489</v>
          </cell>
          <cell r="H1385">
            <v>10401</v>
          </cell>
          <cell r="I1385">
            <v>10704</v>
          </cell>
          <cell r="J1385">
            <v>7416</v>
          </cell>
          <cell r="K1385">
            <v>11894</v>
          </cell>
          <cell r="L1385">
            <v>14436</v>
          </cell>
          <cell r="M1385">
            <v>14762</v>
          </cell>
          <cell r="N1385">
            <v>16944</v>
          </cell>
          <cell r="O1385">
            <v>11255</v>
          </cell>
          <cell r="P1385">
            <v>11220</v>
          </cell>
          <cell r="Q1385">
            <v>11462</v>
          </cell>
          <cell r="R1385">
            <v>6932</v>
          </cell>
          <cell r="S1385">
            <v>10129</v>
          </cell>
          <cell r="T1385">
            <v>10725</v>
          </cell>
          <cell r="U1385">
            <v>9952</v>
          </cell>
          <cell r="V1385">
            <v>6773</v>
          </cell>
          <cell r="W1385">
            <v>4815</v>
          </cell>
          <cell r="X1385">
            <v>2468</v>
          </cell>
          <cell r="Y1385">
            <v>2176</v>
          </cell>
          <cell r="Z1385">
            <v>3132</v>
          </cell>
          <cell r="AA1385">
            <v>1531</v>
          </cell>
          <cell r="AB1385">
            <v>599</v>
          </cell>
          <cell r="AC1385">
            <v>597</v>
          </cell>
          <cell r="AD1385">
            <v>964</v>
          </cell>
          <cell r="AE1385">
            <v>850</v>
          </cell>
        </row>
        <row r="1386">
          <cell r="E1386" t="str">
            <v>ND Residential Kerosene</v>
          </cell>
          <cell r="F1386">
            <v>28</v>
          </cell>
          <cell r="G1386">
            <v>42</v>
          </cell>
          <cell r="H1386">
            <v>35</v>
          </cell>
          <cell r="I1386">
            <v>44</v>
          </cell>
          <cell r="J1386">
            <v>32</v>
          </cell>
          <cell r="K1386">
            <v>21</v>
          </cell>
          <cell r="L1386">
            <v>30</v>
          </cell>
          <cell r="M1386">
            <v>30</v>
          </cell>
          <cell r="N1386">
            <v>34</v>
          </cell>
          <cell r="O1386">
            <v>96</v>
          </cell>
          <cell r="P1386">
            <v>16</v>
          </cell>
          <cell r="Q1386">
            <v>24</v>
          </cell>
          <cell r="R1386">
            <v>12</v>
          </cell>
          <cell r="S1386">
            <v>16</v>
          </cell>
          <cell r="T1386">
            <v>27</v>
          </cell>
          <cell r="U1386">
            <v>38</v>
          </cell>
          <cell r="V1386">
            <v>17</v>
          </cell>
          <cell r="W1386">
            <v>13</v>
          </cell>
          <cell r="X1386">
            <v>7</v>
          </cell>
          <cell r="Y1386">
            <v>15</v>
          </cell>
          <cell r="Z1386">
            <v>17</v>
          </cell>
          <cell r="AA1386">
            <v>9</v>
          </cell>
          <cell r="AB1386">
            <v>3</v>
          </cell>
          <cell r="AC1386">
            <v>5</v>
          </cell>
          <cell r="AD1386">
            <v>7</v>
          </cell>
          <cell r="AE1386">
            <v>4</v>
          </cell>
        </row>
        <row r="1387">
          <cell r="E1387" t="str">
            <v>NE Residential Kerosene</v>
          </cell>
          <cell r="F1387">
            <v>24</v>
          </cell>
          <cell r="G1387">
            <v>31</v>
          </cell>
          <cell r="H1387">
            <v>58</v>
          </cell>
          <cell r="I1387">
            <v>60</v>
          </cell>
          <cell r="J1387">
            <v>30</v>
          </cell>
          <cell r="K1387">
            <v>21</v>
          </cell>
          <cell r="L1387">
            <v>21</v>
          </cell>
          <cell r="M1387">
            <v>40</v>
          </cell>
          <cell r="N1387">
            <v>54</v>
          </cell>
          <cell r="O1387">
            <v>36</v>
          </cell>
          <cell r="P1387">
            <v>45</v>
          </cell>
          <cell r="Q1387">
            <v>59</v>
          </cell>
          <cell r="R1387">
            <v>17</v>
          </cell>
          <cell r="S1387">
            <v>25</v>
          </cell>
          <cell r="T1387">
            <v>31</v>
          </cell>
          <cell r="U1387">
            <v>38</v>
          </cell>
          <cell r="V1387">
            <v>14</v>
          </cell>
          <cell r="W1387">
            <v>35</v>
          </cell>
          <cell r="X1387">
            <v>13</v>
          </cell>
          <cell r="Y1387">
            <v>15</v>
          </cell>
          <cell r="Z1387">
            <v>18</v>
          </cell>
          <cell r="AA1387">
            <v>3</v>
          </cell>
          <cell r="AB1387">
            <v>3</v>
          </cell>
          <cell r="AC1387">
            <v>3</v>
          </cell>
          <cell r="AD1387">
            <v>7</v>
          </cell>
          <cell r="AE1387">
            <v>3</v>
          </cell>
        </row>
        <row r="1388">
          <cell r="E1388" t="str">
            <v>NH Residential Kerosene</v>
          </cell>
          <cell r="F1388">
            <v>1324</v>
          </cell>
          <cell r="G1388">
            <v>1527</v>
          </cell>
          <cell r="H1388">
            <v>1418</v>
          </cell>
          <cell r="I1388">
            <v>1992</v>
          </cell>
          <cell r="J1388">
            <v>1601</v>
          </cell>
          <cell r="K1388">
            <v>1877</v>
          </cell>
          <cell r="L1388">
            <v>2226</v>
          </cell>
          <cell r="M1388">
            <v>2698</v>
          </cell>
          <cell r="N1388">
            <v>3516</v>
          </cell>
          <cell r="O1388">
            <v>2137</v>
          </cell>
          <cell r="P1388">
            <v>2226</v>
          </cell>
          <cell r="Q1388">
            <v>2001</v>
          </cell>
          <cell r="R1388">
            <v>1484</v>
          </cell>
          <cell r="S1388">
            <v>2356</v>
          </cell>
          <cell r="T1388">
            <v>2966</v>
          </cell>
          <cell r="U1388">
            <v>3180</v>
          </cell>
          <cell r="V1388">
            <v>2463</v>
          </cell>
          <cell r="W1388">
            <v>1687</v>
          </cell>
          <cell r="X1388">
            <v>794</v>
          </cell>
          <cell r="Y1388">
            <v>1047</v>
          </cell>
          <cell r="Z1388">
            <v>925</v>
          </cell>
          <cell r="AA1388">
            <v>666</v>
          </cell>
          <cell r="AB1388">
            <v>247</v>
          </cell>
          <cell r="AC1388">
            <v>304</v>
          </cell>
          <cell r="AD1388">
            <v>438</v>
          </cell>
          <cell r="AE1388">
            <v>371</v>
          </cell>
        </row>
        <row r="1389">
          <cell r="E1389" t="str">
            <v>NJ Residential Kerosene</v>
          </cell>
          <cell r="F1389">
            <v>1673</v>
          </cell>
          <cell r="G1389">
            <v>1864</v>
          </cell>
          <cell r="H1389">
            <v>1547</v>
          </cell>
          <cell r="I1389">
            <v>1264</v>
          </cell>
          <cell r="J1389">
            <v>1651</v>
          </cell>
          <cell r="K1389">
            <v>1340</v>
          </cell>
          <cell r="L1389">
            <v>1608</v>
          </cell>
          <cell r="M1389">
            <v>1658</v>
          </cell>
          <cell r="N1389">
            <v>1747</v>
          </cell>
          <cell r="O1389">
            <v>1529</v>
          </cell>
          <cell r="P1389">
            <v>1693</v>
          </cell>
          <cell r="Q1389">
            <v>2322</v>
          </cell>
          <cell r="R1389">
            <v>808</v>
          </cell>
          <cell r="S1389">
            <v>784</v>
          </cell>
          <cell r="T1389">
            <v>880</v>
          </cell>
          <cell r="U1389">
            <v>1043</v>
          </cell>
          <cell r="V1389">
            <v>658</v>
          </cell>
          <cell r="W1389">
            <v>409</v>
          </cell>
          <cell r="X1389">
            <v>309</v>
          </cell>
          <cell r="Y1389">
            <v>202</v>
          </cell>
          <cell r="Z1389">
            <v>204</v>
          </cell>
          <cell r="AA1389">
            <v>145</v>
          </cell>
          <cell r="AB1389">
            <v>60</v>
          </cell>
          <cell r="AC1389">
            <v>64</v>
          </cell>
          <cell r="AD1389">
            <v>95</v>
          </cell>
          <cell r="AE1389">
            <v>56</v>
          </cell>
        </row>
        <row r="1390">
          <cell r="E1390" t="str">
            <v>NM Residential Kerosene</v>
          </cell>
          <cell r="F1390">
            <v>24</v>
          </cell>
          <cell r="G1390">
            <v>35</v>
          </cell>
          <cell r="H1390">
            <v>26</v>
          </cell>
          <cell r="I1390">
            <v>23</v>
          </cell>
          <cell r="J1390">
            <v>19</v>
          </cell>
          <cell r="K1390">
            <v>32</v>
          </cell>
          <cell r="L1390">
            <v>37</v>
          </cell>
          <cell r="M1390">
            <v>30</v>
          </cell>
          <cell r="N1390">
            <v>33</v>
          </cell>
          <cell r="O1390">
            <v>128</v>
          </cell>
          <cell r="P1390">
            <v>32</v>
          </cell>
          <cell r="Q1390">
            <v>27</v>
          </cell>
          <cell r="R1390">
            <v>15</v>
          </cell>
          <cell r="S1390">
            <v>21</v>
          </cell>
          <cell r="T1390">
            <v>30</v>
          </cell>
          <cell r="U1390">
            <v>26</v>
          </cell>
          <cell r="V1390">
            <v>23</v>
          </cell>
          <cell r="W1390">
            <v>15</v>
          </cell>
          <cell r="X1390">
            <v>6</v>
          </cell>
          <cell r="Y1390">
            <v>5</v>
          </cell>
          <cell r="Z1390">
            <v>3</v>
          </cell>
          <cell r="AA1390">
            <v>2</v>
          </cell>
          <cell r="AB1390">
            <v>0</v>
          </cell>
          <cell r="AC1390">
            <v>0</v>
          </cell>
          <cell r="AD1390">
            <v>1</v>
          </cell>
          <cell r="AE1390">
            <v>0</v>
          </cell>
        </row>
        <row r="1391">
          <cell r="E1391" t="str">
            <v>NV Residential Kerosene</v>
          </cell>
          <cell r="F1391">
            <v>48</v>
          </cell>
          <cell r="G1391">
            <v>58</v>
          </cell>
          <cell r="H1391">
            <v>54</v>
          </cell>
          <cell r="I1391">
            <v>60</v>
          </cell>
          <cell r="J1391">
            <v>25</v>
          </cell>
          <cell r="K1391">
            <v>32</v>
          </cell>
          <cell r="L1391">
            <v>35</v>
          </cell>
          <cell r="M1391">
            <v>31</v>
          </cell>
          <cell r="N1391">
            <v>55</v>
          </cell>
          <cell r="O1391">
            <v>43</v>
          </cell>
          <cell r="P1391">
            <v>46</v>
          </cell>
          <cell r="Q1391">
            <v>40</v>
          </cell>
          <cell r="R1391">
            <v>39</v>
          </cell>
          <cell r="S1391">
            <v>64</v>
          </cell>
          <cell r="T1391">
            <v>104</v>
          </cell>
          <cell r="U1391">
            <v>102</v>
          </cell>
          <cell r="V1391">
            <v>89</v>
          </cell>
          <cell r="W1391">
            <v>96</v>
          </cell>
          <cell r="X1391">
            <v>51</v>
          </cell>
          <cell r="Y1391">
            <v>141</v>
          </cell>
          <cell r="Z1391">
            <v>117</v>
          </cell>
          <cell r="AA1391">
            <v>15</v>
          </cell>
          <cell r="AB1391">
            <v>13</v>
          </cell>
          <cell r="AC1391">
            <v>4</v>
          </cell>
          <cell r="AD1391">
            <v>3</v>
          </cell>
          <cell r="AE1391">
            <v>1</v>
          </cell>
        </row>
        <row r="1392">
          <cell r="E1392" t="str">
            <v>NY Residential Kerosene</v>
          </cell>
          <cell r="F1392">
            <v>10008</v>
          </cell>
          <cell r="G1392">
            <v>11897</v>
          </cell>
          <cell r="H1392">
            <v>7101</v>
          </cell>
          <cell r="I1392">
            <v>8871</v>
          </cell>
          <cell r="J1392">
            <v>7913</v>
          </cell>
          <cell r="K1392">
            <v>7033</v>
          </cell>
          <cell r="L1392">
            <v>8221</v>
          </cell>
          <cell r="M1392">
            <v>9890</v>
          </cell>
          <cell r="N1392">
            <v>10583</v>
          </cell>
          <cell r="O1392">
            <v>13195</v>
          </cell>
          <cell r="P1392">
            <v>13292</v>
          </cell>
          <cell r="Q1392">
            <v>13553</v>
          </cell>
          <cell r="R1392">
            <v>9312</v>
          </cell>
          <cell r="S1392">
            <v>9292</v>
          </cell>
          <cell r="T1392">
            <v>11711</v>
          </cell>
          <cell r="U1392">
            <v>12490</v>
          </cell>
          <cell r="V1392">
            <v>10225</v>
          </cell>
          <cell r="W1392">
            <v>7471</v>
          </cell>
          <cell r="X1392">
            <v>3745</v>
          </cell>
          <cell r="Y1392">
            <v>5516</v>
          </cell>
          <cell r="Z1392">
            <v>5663</v>
          </cell>
          <cell r="AA1392">
            <v>4117</v>
          </cell>
          <cell r="AB1392">
            <v>2072</v>
          </cell>
          <cell r="AC1392">
            <v>2236</v>
          </cell>
          <cell r="AD1392">
            <v>3808</v>
          </cell>
          <cell r="AE1392">
            <v>2597</v>
          </cell>
        </row>
        <row r="1393">
          <cell r="E1393" t="str">
            <v>OH Residential Kerosene</v>
          </cell>
          <cell r="F1393">
            <v>3541</v>
          </cell>
          <cell r="G1393">
            <v>3836</v>
          </cell>
          <cell r="H1393">
            <v>4128</v>
          </cell>
          <cell r="I1393">
            <v>4754</v>
          </cell>
          <cell r="J1393">
            <v>4021</v>
          </cell>
          <cell r="K1393">
            <v>4243</v>
          </cell>
          <cell r="L1393">
            <v>4641</v>
          </cell>
          <cell r="M1393">
            <v>4388</v>
          </cell>
          <cell r="N1393">
            <v>4391</v>
          </cell>
          <cell r="O1393">
            <v>7341</v>
          </cell>
          <cell r="P1393">
            <v>2377</v>
          </cell>
          <cell r="Q1393">
            <v>2505</v>
          </cell>
          <cell r="R1393">
            <v>1864</v>
          </cell>
          <cell r="S1393">
            <v>2093</v>
          </cell>
          <cell r="T1393">
            <v>2747</v>
          </cell>
          <cell r="U1393">
            <v>2504</v>
          </cell>
          <cell r="V1393">
            <v>2065</v>
          </cell>
          <cell r="W1393">
            <v>1378</v>
          </cell>
          <cell r="X1393">
            <v>686</v>
          </cell>
          <cell r="Y1393">
            <v>1177</v>
          </cell>
          <cell r="Z1393">
            <v>975</v>
          </cell>
          <cell r="AA1393">
            <v>671</v>
          </cell>
          <cell r="AB1393">
            <v>256</v>
          </cell>
          <cell r="AC1393">
            <v>249</v>
          </cell>
          <cell r="AD1393">
            <v>536</v>
          </cell>
          <cell r="AE1393">
            <v>334</v>
          </cell>
        </row>
        <row r="1394">
          <cell r="E1394" t="str">
            <v>OK Residential Kerosene</v>
          </cell>
          <cell r="F1394">
            <v>57</v>
          </cell>
          <cell r="G1394">
            <v>56</v>
          </cell>
          <cell r="H1394">
            <v>61</v>
          </cell>
          <cell r="I1394">
            <v>40</v>
          </cell>
          <cell r="J1394">
            <v>29</v>
          </cell>
          <cell r="K1394">
            <v>21</v>
          </cell>
          <cell r="L1394">
            <v>114</v>
          </cell>
          <cell r="M1394">
            <v>79</v>
          </cell>
          <cell r="N1394">
            <v>71</v>
          </cell>
          <cell r="O1394">
            <v>51</v>
          </cell>
          <cell r="P1394">
            <v>334</v>
          </cell>
          <cell r="Q1394">
            <v>37</v>
          </cell>
          <cell r="R1394">
            <v>87</v>
          </cell>
          <cell r="S1394">
            <v>80</v>
          </cell>
          <cell r="T1394">
            <v>95</v>
          </cell>
          <cell r="U1394">
            <v>32</v>
          </cell>
          <cell r="V1394">
            <v>49</v>
          </cell>
          <cell r="W1394">
            <v>46</v>
          </cell>
          <cell r="X1394">
            <v>16</v>
          </cell>
          <cell r="Y1394">
            <v>25</v>
          </cell>
          <cell r="Z1394">
            <v>27</v>
          </cell>
          <cell r="AA1394">
            <v>18</v>
          </cell>
          <cell r="AB1394">
            <v>5</v>
          </cell>
          <cell r="AC1394">
            <v>6</v>
          </cell>
          <cell r="AD1394">
            <v>9</v>
          </cell>
          <cell r="AE1394">
            <v>3</v>
          </cell>
        </row>
        <row r="1395">
          <cell r="E1395" t="str">
            <v>OR Residential Kerosene</v>
          </cell>
          <cell r="F1395">
            <v>76</v>
          </cell>
          <cell r="G1395">
            <v>76</v>
          </cell>
          <cell r="H1395">
            <v>97</v>
          </cell>
          <cell r="I1395">
            <v>104</v>
          </cell>
          <cell r="J1395">
            <v>283</v>
          </cell>
          <cell r="K1395">
            <v>145</v>
          </cell>
          <cell r="L1395">
            <v>229</v>
          </cell>
          <cell r="M1395">
            <v>194</v>
          </cell>
          <cell r="N1395">
            <v>374</v>
          </cell>
          <cell r="O1395">
            <v>462</v>
          </cell>
          <cell r="P1395">
            <v>1053</v>
          </cell>
          <cell r="Q1395">
            <v>979</v>
          </cell>
          <cell r="R1395">
            <v>621</v>
          </cell>
          <cell r="S1395">
            <v>428</v>
          </cell>
          <cell r="T1395">
            <v>529</v>
          </cell>
          <cell r="U1395">
            <v>430</v>
          </cell>
          <cell r="V1395">
            <v>292</v>
          </cell>
          <cell r="W1395">
            <v>44</v>
          </cell>
          <cell r="X1395">
            <v>60</v>
          </cell>
          <cell r="Y1395">
            <v>344</v>
          </cell>
          <cell r="Z1395">
            <v>340</v>
          </cell>
          <cell r="AA1395">
            <v>355</v>
          </cell>
          <cell r="AB1395">
            <v>175</v>
          </cell>
          <cell r="AC1395">
            <v>134</v>
          </cell>
          <cell r="AD1395">
            <v>155</v>
          </cell>
          <cell r="AE1395">
            <v>125</v>
          </cell>
        </row>
        <row r="1396">
          <cell r="E1396" t="str">
            <v>PA Residential Kerosene</v>
          </cell>
          <cell r="F1396">
            <v>7810</v>
          </cell>
          <cell r="G1396">
            <v>8548</v>
          </cell>
          <cell r="H1396">
            <v>8985</v>
          </cell>
          <cell r="I1396">
            <v>9384</v>
          </cell>
          <cell r="J1396">
            <v>8447</v>
          </cell>
          <cell r="K1396">
            <v>11702</v>
          </cell>
          <cell r="L1396">
            <v>13671</v>
          </cell>
          <cell r="M1396">
            <v>14406</v>
          </cell>
          <cell r="N1396">
            <v>16478</v>
          </cell>
          <cell r="O1396">
            <v>14276</v>
          </cell>
          <cell r="P1396">
            <v>15822</v>
          </cell>
          <cell r="Q1396">
            <v>16351</v>
          </cell>
          <cell r="R1396">
            <v>11254</v>
          </cell>
          <cell r="S1396">
            <v>9053</v>
          </cell>
          <cell r="T1396">
            <v>11003</v>
          </cell>
          <cell r="U1396">
            <v>10330</v>
          </cell>
          <cell r="V1396">
            <v>8050</v>
          </cell>
          <cell r="W1396">
            <v>5360</v>
          </cell>
          <cell r="X1396">
            <v>2791</v>
          </cell>
          <cell r="Y1396">
            <v>3887</v>
          </cell>
          <cell r="Z1396">
            <v>4211</v>
          </cell>
          <cell r="AA1396">
            <v>2572</v>
          </cell>
          <cell r="AB1396">
            <v>1076</v>
          </cell>
          <cell r="AC1396">
            <v>1152</v>
          </cell>
          <cell r="AD1396">
            <v>2030</v>
          </cell>
          <cell r="AE1396">
            <v>1350</v>
          </cell>
        </row>
        <row r="1397">
          <cell r="E1397" t="str">
            <v>RI Residential Kerosene</v>
          </cell>
          <cell r="F1397">
            <v>215</v>
          </cell>
          <cell r="G1397">
            <v>201</v>
          </cell>
          <cell r="H1397">
            <v>207</v>
          </cell>
          <cell r="I1397">
            <v>224</v>
          </cell>
          <cell r="J1397">
            <v>217</v>
          </cell>
          <cell r="K1397">
            <v>152</v>
          </cell>
          <cell r="L1397">
            <v>171</v>
          </cell>
          <cell r="M1397">
            <v>194</v>
          </cell>
          <cell r="N1397">
            <v>234</v>
          </cell>
          <cell r="O1397">
            <v>279</v>
          </cell>
          <cell r="P1397">
            <v>366</v>
          </cell>
          <cell r="Q1397">
            <v>390</v>
          </cell>
          <cell r="R1397">
            <v>192</v>
          </cell>
          <cell r="S1397">
            <v>263</v>
          </cell>
          <cell r="T1397">
            <v>282</v>
          </cell>
          <cell r="U1397">
            <v>333</v>
          </cell>
          <cell r="V1397">
            <v>224</v>
          </cell>
          <cell r="W1397">
            <v>91</v>
          </cell>
          <cell r="X1397">
            <v>60</v>
          </cell>
          <cell r="Y1397">
            <v>135</v>
          </cell>
          <cell r="Z1397">
            <v>101</v>
          </cell>
          <cell r="AA1397">
            <v>74</v>
          </cell>
          <cell r="AB1397">
            <v>35</v>
          </cell>
          <cell r="AC1397">
            <v>37</v>
          </cell>
          <cell r="AD1397">
            <v>48</v>
          </cell>
          <cell r="AE1397">
            <v>29</v>
          </cell>
        </row>
        <row r="1398">
          <cell r="E1398" t="str">
            <v>SC Residential Kerosene</v>
          </cell>
          <cell r="F1398">
            <v>3117</v>
          </cell>
          <cell r="G1398">
            <v>4142</v>
          </cell>
          <cell r="H1398">
            <v>2501</v>
          </cell>
          <cell r="I1398">
            <v>3659</v>
          </cell>
          <cell r="J1398">
            <v>2107</v>
          </cell>
          <cell r="K1398">
            <v>2666</v>
          </cell>
          <cell r="L1398">
            <v>3182</v>
          </cell>
          <cell r="M1398">
            <v>3461</v>
          </cell>
          <cell r="N1398">
            <v>3854</v>
          </cell>
          <cell r="O1398">
            <v>3133</v>
          </cell>
          <cell r="P1398">
            <v>2912</v>
          </cell>
          <cell r="Q1398">
            <v>2821</v>
          </cell>
          <cell r="R1398">
            <v>1650</v>
          </cell>
          <cell r="S1398">
            <v>2135</v>
          </cell>
          <cell r="T1398">
            <v>3084</v>
          </cell>
          <cell r="U1398">
            <v>2699</v>
          </cell>
          <cell r="V1398">
            <v>2050</v>
          </cell>
          <cell r="W1398">
            <v>1087</v>
          </cell>
          <cell r="X1398">
            <v>451</v>
          </cell>
          <cell r="Y1398">
            <v>449</v>
          </cell>
          <cell r="Z1398">
            <v>698</v>
          </cell>
          <cell r="AA1398">
            <v>309</v>
          </cell>
          <cell r="AB1398">
            <v>114</v>
          </cell>
          <cell r="AC1398">
            <v>131</v>
          </cell>
          <cell r="AD1398">
            <v>224</v>
          </cell>
          <cell r="AE1398">
            <v>162</v>
          </cell>
        </row>
        <row r="1399">
          <cell r="E1399" t="str">
            <v>SD Residential Kerosene</v>
          </cell>
          <cell r="F1399">
            <v>23</v>
          </cell>
          <cell r="G1399">
            <v>25</v>
          </cell>
          <cell r="H1399">
            <v>21</v>
          </cell>
          <cell r="I1399">
            <v>32</v>
          </cell>
          <cell r="J1399">
            <v>21</v>
          </cell>
          <cell r="K1399">
            <v>21</v>
          </cell>
          <cell r="L1399">
            <v>29</v>
          </cell>
          <cell r="M1399">
            <v>33</v>
          </cell>
          <cell r="N1399">
            <v>29</v>
          </cell>
          <cell r="O1399">
            <v>24</v>
          </cell>
          <cell r="P1399">
            <v>20</v>
          </cell>
          <cell r="Q1399">
            <v>21</v>
          </cell>
          <cell r="R1399">
            <v>15</v>
          </cell>
          <cell r="S1399">
            <v>13</v>
          </cell>
          <cell r="T1399">
            <v>14</v>
          </cell>
          <cell r="U1399">
            <v>17</v>
          </cell>
          <cell r="V1399">
            <v>13</v>
          </cell>
          <cell r="W1399">
            <v>9</v>
          </cell>
          <cell r="X1399">
            <v>7</v>
          </cell>
          <cell r="Y1399">
            <v>7</v>
          </cell>
          <cell r="Z1399">
            <v>9</v>
          </cell>
          <cell r="AA1399">
            <v>5</v>
          </cell>
          <cell r="AB1399">
            <v>2</v>
          </cell>
          <cell r="AC1399">
            <v>2</v>
          </cell>
          <cell r="AD1399">
            <v>3</v>
          </cell>
          <cell r="AE1399">
            <v>2</v>
          </cell>
        </row>
        <row r="1400">
          <cell r="E1400" t="str">
            <v>TN Residential Kerosene</v>
          </cell>
          <cell r="F1400">
            <v>1834</v>
          </cell>
          <cell r="G1400">
            <v>1519</v>
          </cell>
          <cell r="H1400">
            <v>2046</v>
          </cell>
          <cell r="I1400">
            <v>1761</v>
          </cell>
          <cell r="J1400">
            <v>2492</v>
          </cell>
          <cell r="K1400">
            <v>2112</v>
          </cell>
          <cell r="L1400">
            <v>2584</v>
          </cell>
          <cell r="M1400">
            <v>2478</v>
          </cell>
          <cell r="N1400">
            <v>2407</v>
          </cell>
          <cell r="O1400">
            <v>2399</v>
          </cell>
          <cell r="P1400">
            <v>2145</v>
          </cell>
          <cell r="Q1400">
            <v>1399</v>
          </cell>
          <cell r="R1400">
            <v>951</v>
          </cell>
          <cell r="S1400">
            <v>1309</v>
          </cell>
          <cell r="T1400">
            <v>1654</v>
          </cell>
          <cell r="U1400">
            <v>1610</v>
          </cell>
          <cell r="V1400">
            <v>1607</v>
          </cell>
          <cell r="W1400">
            <v>1156</v>
          </cell>
          <cell r="X1400">
            <v>394</v>
          </cell>
          <cell r="Y1400">
            <v>583</v>
          </cell>
          <cell r="Z1400">
            <v>725</v>
          </cell>
          <cell r="AA1400">
            <v>287</v>
          </cell>
          <cell r="AB1400">
            <v>98</v>
          </cell>
          <cell r="AC1400">
            <v>130</v>
          </cell>
          <cell r="AD1400">
            <v>221</v>
          </cell>
          <cell r="AE1400">
            <v>162</v>
          </cell>
        </row>
        <row r="1401">
          <cell r="E1401" t="str">
            <v>TX Residential Kerosene</v>
          </cell>
          <cell r="F1401">
            <v>149</v>
          </cell>
          <cell r="G1401">
            <v>195</v>
          </cell>
          <cell r="H1401">
            <v>129</v>
          </cell>
          <cell r="I1401">
            <v>172</v>
          </cell>
          <cell r="J1401">
            <v>113</v>
          </cell>
          <cell r="K1401">
            <v>125</v>
          </cell>
          <cell r="L1401">
            <v>218</v>
          </cell>
          <cell r="M1401">
            <v>254</v>
          </cell>
          <cell r="N1401">
            <v>173</v>
          </cell>
          <cell r="O1401">
            <v>178</v>
          </cell>
          <cell r="P1401">
            <v>170</v>
          </cell>
          <cell r="Q1401">
            <v>327</v>
          </cell>
          <cell r="R1401">
            <v>98</v>
          </cell>
          <cell r="S1401">
            <v>104</v>
          </cell>
          <cell r="T1401">
            <v>65</v>
          </cell>
          <cell r="U1401">
            <v>87</v>
          </cell>
          <cell r="V1401">
            <v>40</v>
          </cell>
          <cell r="W1401">
            <v>54</v>
          </cell>
          <cell r="X1401">
            <v>46</v>
          </cell>
          <cell r="Y1401">
            <v>17</v>
          </cell>
          <cell r="Z1401">
            <v>28</v>
          </cell>
          <cell r="AA1401">
            <v>16</v>
          </cell>
          <cell r="AB1401">
            <v>4</v>
          </cell>
          <cell r="AC1401">
            <v>7</v>
          </cell>
          <cell r="AD1401">
            <v>9</v>
          </cell>
          <cell r="AE1401">
            <v>7</v>
          </cell>
        </row>
        <row r="1402">
          <cell r="E1402" t="str">
            <v>US Residential Kerosene</v>
          </cell>
          <cell r="F1402">
            <v>63911</v>
          </cell>
          <cell r="G1402">
            <v>72342</v>
          </cell>
          <cell r="H1402">
            <v>65004</v>
          </cell>
          <cell r="I1402">
            <v>75614</v>
          </cell>
          <cell r="J1402">
            <v>64924</v>
          </cell>
          <cell r="K1402">
            <v>74295</v>
          </cell>
          <cell r="L1402">
            <v>88781</v>
          </cell>
          <cell r="M1402">
            <v>92883</v>
          </cell>
          <cell r="N1402">
            <v>108317</v>
          </cell>
          <cell r="O1402">
            <v>111164</v>
          </cell>
          <cell r="P1402">
            <v>94572</v>
          </cell>
          <cell r="Q1402">
            <v>95081</v>
          </cell>
          <cell r="R1402">
            <v>59929</v>
          </cell>
          <cell r="S1402">
            <v>70308</v>
          </cell>
          <cell r="T1402">
            <v>84759</v>
          </cell>
          <cell r="U1402">
            <v>83803</v>
          </cell>
          <cell r="V1402">
            <v>66350</v>
          </cell>
          <cell r="W1402">
            <v>43918</v>
          </cell>
          <cell r="X1402">
            <v>21263</v>
          </cell>
          <cell r="Y1402">
            <v>27693</v>
          </cell>
          <cell r="Z1402">
            <v>29104</v>
          </cell>
          <cell r="AA1402">
            <v>18526</v>
          </cell>
          <cell r="AB1402">
            <v>7738</v>
          </cell>
          <cell r="AC1402">
            <v>8260</v>
          </cell>
          <cell r="AD1402">
            <v>13750</v>
          </cell>
          <cell r="AE1402">
            <v>10118</v>
          </cell>
        </row>
        <row r="1403">
          <cell r="E1403" t="str">
            <v>UT Residential Kerosene</v>
          </cell>
          <cell r="F1403">
            <v>26</v>
          </cell>
          <cell r="G1403">
            <v>29</v>
          </cell>
          <cell r="H1403">
            <v>13</v>
          </cell>
          <cell r="I1403">
            <v>19</v>
          </cell>
          <cell r="J1403">
            <v>31</v>
          </cell>
          <cell r="K1403">
            <v>16</v>
          </cell>
          <cell r="L1403">
            <v>24</v>
          </cell>
          <cell r="M1403">
            <v>29</v>
          </cell>
          <cell r="N1403">
            <v>22</v>
          </cell>
          <cell r="O1403">
            <v>25</v>
          </cell>
          <cell r="P1403">
            <v>21</v>
          </cell>
          <cell r="Q1403">
            <v>18</v>
          </cell>
          <cell r="R1403">
            <v>13</v>
          </cell>
          <cell r="S1403">
            <v>13</v>
          </cell>
          <cell r="T1403">
            <v>10</v>
          </cell>
          <cell r="U1403">
            <v>7</v>
          </cell>
          <cell r="V1403">
            <v>9</v>
          </cell>
          <cell r="W1403">
            <v>14</v>
          </cell>
          <cell r="X1403">
            <v>5</v>
          </cell>
          <cell r="Y1403">
            <v>4</v>
          </cell>
          <cell r="Z1403">
            <v>3</v>
          </cell>
          <cell r="AA1403">
            <v>1</v>
          </cell>
          <cell r="AB1403">
            <v>1</v>
          </cell>
          <cell r="AC1403">
            <v>1</v>
          </cell>
          <cell r="AD1403">
            <v>1</v>
          </cell>
          <cell r="AE1403">
            <v>1</v>
          </cell>
        </row>
        <row r="1404">
          <cell r="E1404" t="str">
            <v>VA Residential Kerosene</v>
          </cell>
          <cell r="F1404">
            <v>6576</v>
          </cell>
          <cell r="G1404">
            <v>7496</v>
          </cell>
          <cell r="H1404">
            <v>7277</v>
          </cell>
          <cell r="I1404">
            <v>8442</v>
          </cell>
          <cell r="J1404">
            <v>7124</v>
          </cell>
          <cell r="K1404">
            <v>6918</v>
          </cell>
          <cell r="L1404">
            <v>8754</v>
          </cell>
          <cell r="M1404">
            <v>8975</v>
          </cell>
          <cell r="N1404">
            <v>11639</v>
          </cell>
          <cell r="O1404">
            <v>8779</v>
          </cell>
          <cell r="P1404">
            <v>9308</v>
          </cell>
          <cell r="Q1404">
            <v>9531</v>
          </cell>
          <cell r="R1404">
            <v>5302</v>
          </cell>
          <cell r="S1404">
            <v>7149</v>
          </cell>
          <cell r="T1404">
            <v>8244</v>
          </cell>
          <cell r="U1404">
            <v>8084</v>
          </cell>
          <cell r="V1404">
            <v>6460</v>
          </cell>
          <cell r="W1404">
            <v>4195</v>
          </cell>
          <cell r="X1404">
            <v>1742</v>
          </cell>
          <cell r="Y1404">
            <v>1624</v>
          </cell>
          <cell r="Z1404">
            <v>1880</v>
          </cell>
          <cell r="AA1404">
            <v>881</v>
          </cell>
          <cell r="AB1404">
            <v>400</v>
          </cell>
          <cell r="AC1404">
            <v>447</v>
          </cell>
          <cell r="AD1404">
            <v>697</v>
          </cell>
          <cell r="AE1404">
            <v>480</v>
          </cell>
        </row>
        <row r="1405">
          <cell r="E1405" t="str">
            <v>VT Residential Kerosene</v>
          </cell>
          <cell r="F1405">
            <v>1095</v>
          </cell>
          <cell r="G1405">
            <v>1404</v>
          </cell>
          <cell r="H1405">
            <v>1190</v>
          </cell>
          <cell r="I1405">
            <v>1333</v>
          </cell>
          <cell r="J1405">
            <v>1036</v>
          </cell>
          <cell r="K1405">
            <v>1021</v>
          </cell>
          <cell r="L1405">
            <v>1153</v>
          </cell>
          <cell r="M1405">
            <v>1352</v>
          </cell>
          <cell r="N1405">
            <v>1849</v>
          </cell>
          <cell r="O1405">
            <v>1485</v>
          </cell>
          <cell r="P1405">
            <v>1848</v>
          </cell>
          <cell r="Q1405">
            <v>1817</v>
          </cell>
          <cell r="R1405">
            <v>1056</v>
          </cell>
          <cell r="S1405">
            <v>1566</v>
          </cell>
          <cell r="T1405">
            <v>2265</v>
          </cell>
          <cell r="U1405">
            <v>2161</v>
          </cell>
          <cell r="V1405">
            <v>2013</v>
          </cell>
          <cell r="W1405">
            <v>1404</v>
          </cell>
          <cell r="X1405">
            <v>616</v>
          </cell>
          <cell r="Y1405">
            <v>953</v>
          </cell>
          <cell r="Z1405">
            <v>850</v>
          </cell>
          <cell r="AA1405">
            <v>590</v>
          </cell>
          <cell r="AB1405">
            <v>288</v>
          </cell>
          <cell r="AC1405">
            <v>286</v>
          </cell>
          <cell r="AD1405">
            <v>449</v>
          </cell>
          <cell r="AE1405">
            <v>368</v>
          </cell>
        </row>
        <row r="1406">
          <cell r="E1406" t="str">
            <v>WA Residential Kerosene</v>
          </cell>
          <cell r="F1406">
            <v>280</v>
          </cell>
          <cell r="G1406">
            <v>261</v>
          </cell>
          <cell r="H1406">
            <v>167</v>
          </cell>
          <cell r="I1406">
            <v>248</v>
          </cell>
          <cell r="J1406">
            <v>372</v>
          </cell>
          <cell r="K1406">
            <v>487</v>
          </cell>
          <cell r="L1406">
            <v>626</v>
          </cell>
          <cell r="M1406">
            <v>754</v>
          </cell>
          <cell r="N1406">
            <v>698</v>
          </cell>
          <cell r="O1406">
            <v>490</v>
          </cell>
          <cell r="P1406">
            <v>366</v>
          </cell>
          <cell r="Q1406">
            <v>573</v>
          </cell>
          <cell r="R1406">
            <v>196</v>
          </cell>
          <cell r="S1406">
            <v>570</v>
          </cell>
          <cell r="T1406">
            <v>393</v>
          </cell>
          <cell r="U1406">
            <v>307</v>
          </cell>
          <cell r="V1406">
            <v>178</v>
          </cell>
          <cell r="W1406">
            <v>72</v>
          </cell>
          <cell r="X1406">
            <v>63</v>
          </cell>
          <cell r="Y1406">
            <v>103</v>
          </cell>
          <cell r="Z1406">
            <v>120</v>
          </cell>
          <cell r="AA1406">
            <v>72</v>
          </cell>
          <cell r="AB1406">
            <v>28</v>
          </cell>
          <cell r="AC1406">
            <v>22</v>
          </cell>
          <cell r="AD1406">
            <v>36</v>
          </cell>
          <cell r="AE1406">
            <v>22</v>
          </cell>
        </row>
        <row r="1407">
          <cell r="E1407" t="str">
            <v>WI Residential Kerosene</v>
          </cell>
          <cell r="F1407">
            <v>165</v>
          </cell>
          <cell r="G1407">
            <v>172</v>
          </cell>
          <cell r="H1407">
            <v>165</v>
          </cell>
          <cell r="I1407">
            <v>266</v>
          </cell>
          <cell r="J1407">
            <v>192</v>
          </cell>
          <cell r="K1407">
            <v>194</v>
          </cell>
          <cell r="L1407">
            <v>231</v>
          </cell>
          <cell r="M1407">
            <v>250</v>
          </cell>
          <cell r="N1407">
            <v>223</v>
          </cell>
          <cell r="O1407">
            <v>345</v>
          </cell>
          <cell r="P1407">
            <v>251</v>
          </cell>
          <cell r="Q1407">
            <v>229</v>
          </cell>
          <cell r="R1407">
            <v>169</v>
          </cell>
          <cell r="S1407">
            <v>156</v>
          </cell>
          <cell r="T1407">
            <v>228</v>
          </cell>
          <cell r="U1407">
            <v>159</v>
          </cell>
          <cell r="V1407">
            <v>153</v>
          </cell>
          <cell r="W1407">
            <v>77</v>
          </cell>
          <cell r="X1407">
            <v>52</v>
          </cell>
          <cell r="Y1407">
            <v>155</v>
          </cell>
          <cell r="Z1407">
            <v>151</v>
          </cell>
          <cell r="AA1407">
            <v>207</v>
          </cell>
          <cell r="AB1407">
            <v>36</v>
          </cell>
          <cell r="AC1407">
            <v>54</v>
          </cell>
          <cell r="AD1407">
            <v>92</v>
          </cell>
          <cell r="AE1407">
            <v>54</v>
          </cell>
        </row>
        <row r="1408">
          <cell r="E1408" t="str">
            <v>WV Residential Kerosene</v>
          </cell>
          <cell r="F1408">
            <v>1193</v>
          </cell>
          <cell r="G1408">
            <v>1117</v>
          </cell>
          <cell r="H1408">
            <v>1391</v>
          </cell>
          <cell r="I1408">
            <v>1833</v>
          </cell>
          <cell r="J1408">
            <v>1722</v>
          </cell>
          <cell r="K1408">
            <v>1627</v>
          </cell>
          <cell r="L1408">
            <v>2137</v>
          </cell>
          <cell r="M1408">
            <v>2263</v>
          </cell>
          <cell r="N1408">
            <v>2683</v>
          </cell>
          <cell r="O1408">
            <v>3122</v>
          </cell>
          <cell r="P1408">
            <v>1930</v>
          </cell>
          <cell r="Q1408">
            <v>2008</v>
          </cell>
          <cell r="R1408">
            <v>1487</v>
          </cell>
          <cell r="S1408">
            <v>1241</v>
          </cell>
          <cell r="T1408">
            <v>1446</v>
          </cell>
          <cell r="U1408">
            <v>1417</v>
          </cell>
          <cell r="V1408">
            <v>1066</v>
          </cell>
          <cell r="W1408">
            <v>699</v>
          </cell>
          <cell r="X1408">
            <v>267</v>
          </cell>
          <cell r="Y1408">
            <v>386</v>
          </cell>
          <cell r="Z1408">
            <v>382</v>
          </cell>
          <cell r="AA1408">
            <v>188</v>
          </cell>
          <cell r="AB1408">
            <v>90</v>
          </cell>
          <cell r="AC1408">
            <v>100</v>
          </cell>
          <cell r="AD1408">
            <v>202</v>
          </cell>
          <cell r="AE1408">
            <v>148</v>
          </cell>
        </row>
        <row r="1409">
          <cell r="E1409" t="str">
            <v>WY Residential Kerosene</v>
          </cell>
          <cell r="F1409">
            <v>7</v>
          </cell>
          <cell r="G1409">
            <v>17</v>
          </cell>
          <cell r="H1409">
            <v>7</v>
          </cell>
          <cell r="I1409">
            <v>9</v>
          </cell>
          <cell r="J1409">
            <v>4</v>
          </cell>
          <cell r="K1409">
            <v>4</v>
          </cell>
          <cell r="L1409">
            <v>4</v>
          </cell>
          <cell r="M1409">
            <v>9</v>
          </cell>
          <cell r="N1409">
            <v>9</v>
          </cell>
          <cell r="O1409">
            <v>7</v>
          </cell>
          <cell r="P1409">
            <v>8</v>
          </cell>
          <cell r="Q1409">
            <v>11</v>
          </cell>
          <cell r="R1409">
            <v>6</v>
          </cell>
          <cell r="S1409">
            <v>6</v>
          </cell>
          <cell r="T1409">
            <v>4</v>
          </cell>
          <cell r="U1409">
            <v>5</v>
          </cell>
          <cell r="V1409">
            <v>7</v>
          </cell>
          <cell r="W1409">
            <v>4</v>
          </cell>
          <cell r="X1409">
            <v>1</v>
          </cell>
          <cell r="Y1409">
            <v>1</v>
          </cell>
          <cell r="Z1409">
            <v>1</v>
          </cell>
          <cell r="AA1409">
            <v>1</v>
          </cell>
          <cell r="AB1409">
            <v>1</v>
          </cell>
          <cell r="AC1409">
            <v>0</v>
          </cell>
          <cell r="AD1409">
            <v>0</v>
          </cell>
          <cell r="AE1409">
            <v>1</v>
          </cell>
        </row>
        <row r="1410">
          <cell r="E1410" t="str">
            <v>AK Transportation LPG</v>
          </cell>
          <cell r="F1410">
            <v>22</v>
          </cell>
          <cell r="G1410">
            <v>17</v>
          </cell>
          <cell r="H1410">
            <v>15</v>
          </cell>
          <cell r="I1410">
            <v>8</v>
          </cell>
          <cell r="J1410">
            <v>15</v>
          </cell>
          <cell r="K1410">
            <v>9</v>
          </cell>
          <cell r="L1410">
            <v>13</v>
          </cell>
          <cell r="M1410">
            <v>7</v>
          </cell>
          <cell r="N1410">
            <v>3</v>
          </cell>
          <cell r="O1410">
            <v>0</v>
          </cell>
          <cell r="P1410">
            <v>0</v>
          </cell>
          <cell r="Q1410">
            <v>7</v>
          </cell>
          <cell r="R1410">
            <v>87</v>
          </cell>
          <cell r="S1410">
            <v>14</v>
          </cell>
          <cell r="T1410">
            <v>10</v>
          </cell>
          <cell r="U1410">
            <v>14</v>
          </cell>
          <cell r="V1410">
            <v>16</v>
          </cell>
          <cell r="W1410">
            <v>11</v>
          </cell>
          <cell r="X1410">
            <v>4</v>
          </cell>
          <cell r="Y1410">
            <v>5</v>
          </cell>
          <cell r="Z1410">
            <v>3</v>
          </cell>
          <cell r="AA1410">
            <v>8</v>
          </cell>
          <cell r="AB1410">
            <v>39</v>
          </cell>
          <cell r="AC1410">
            <v>79</v>
          </cell>
          <cell r="AD1410">
            <v>85</v>
          </cell>
          <cell r="AE1410">
            <v>55</v>
          </cell>
        </row>
        <row r="1411">
          <cell r="E1411" t="str">
            <v>AL Transportation LPG</v>
          </cell>
          <cell r="F1411">
            <v>370</v>
          </cell>
          <cell r="G1411">
            <v>360</v>
          </cell>
          <cell r="H1411">
            <v>325</v>
          </cell>
          <cell r="I1411">
            <v>448</v>
          </cell>
          <cell r="J1411">
            <v>741</v>
          </cell>
          <cell r="K1411">
            <v>358</v>
          </cell>
          <cell r="L1411">
            <v>298</v>
          </cell>
          <cell r="M1411">
            <v>261</v>
          </cell>
          <cell r="N1411">
            <v>64</v>
          </cell>
          <cell r="O1411">
            <v>59</v>
          </cell>
          <cell r="P1411">
            <v>152</v>
          </cell>
          <cell r="Q1411">
            <v>44</v>
          </cell>
          <cell r="R1411">
            <v>63</v>
          </cell>
          <cell r="S1411">
            <v>254</v>
          </cell>
          <cell r="T1411">
            <v>715</v>
          </cell>
          <cell r="U1411">
            <v>283</v>
          </cell>
          <cell r="V1411">
            <v>306</v>
          </cell>
          <cell r="W1411">
            <v>210</v>
          </cell>
          <cell r="X1411">
            <v>469</v>
          </cell>
          <cell r="Y1411">
            <v>318</v>
          </cell>
          <cell r="Z1411">
            <v>256</v>
          </cell>
          <cell r="AA1411">
            <v>327</v>
          </cell>
          <cell r="AB1411">
            <v>459</v>
          </cell>
          <cell r="AC1411">
            <v>525</v>
          </cell>
          <cell r="AD1411">
            <v>549</v>
          </cell>
          <cell r="AE1411">
            <v>456</v>
          </cell>
        </row>
        <row r="1412">
          <cell r="E1412" t="str">
            <v>AR Transportation LPG</v>
          </cell>
          <cell r="F1412">
            <v>319</v>
          </cell>
          <cell r="G1412">
            <v>301</v>
          </cell>
          <cell r="H1412">
            <v>237</v>
          </cell>
          <cell r="I1412">
            <v>263</v>
          </cell>
          <cell r="J1412">
            <v>478</v>
          </cell>
          <cell r="K1412">
            <v>197</v>
          </cell>
          <cell r="L1412">
            <v>173</v>
          </cell>
          <cell r="M1412">
            <v>162</v>
          </cell>
          <cell r="N1412">
            <v>126</v>
          </cell>
          <cell r="O1412">
            <v>1752</v>
          </cell>
          <cell r="P1412">
            <v>358</v>
          </cell>
          <cell r="Q1412">
            <v>342</v>
          </cell>
          <cell r="R1412">
            <v>208</v>
          </cell>
          <cell r="S1412">
            <v>195</v>
          </cell>
          <cell r="T1412">
            <v>195</v>
          </cell>
          <cell r="U1412">
            <v>317</v>
          </cell>
          <cell r="V1412">
            <v>309</v>
          </cell>
          <cell r="W1412">
            <v>227</v>
          </cell>
          <cell r="X1412">
            <v>589</v>
          </cell>
          <cell r="Y1412">
            <v>294</v>
          </cell>
          <cell r="Z1412">
            <v>270</v>
          </cell>
          <cell r="AA1412">
            <v>406</v>
          </cell>
          <cell r="AB1412">
            <v>590</v>
          </cell>
          <cell r="AC1412">
            <v>392</v>
          </cell>
          <cell r="AD1412">
            <v>492</v>
          </cell>
          <cell r="AE1412">
            <v>359</v>
          </cell>
        </row>
        <row r="1413">
          <cell r="E1413" t="str">
            <v>AZ Transportation LPG</v>
          </cell>
          <cell r="F1413">
            <v>211</v>
          </cell>
          <cell r="G1413">
            <v>217</v>
          </cell>
          <cell r="H1413">
            <v>217</v>
          </cell>
          <cell r="I1413">
            <v>222</v>
          </cell>
          <cell r="J1413">
            <v>324</v>
          </cell>
          <cell r="K1413">
            <v>194</v>
          </cell>
          <cell r="L1413">
            <v>136</v>
          </cell>
          <cell r="M1413">
            <v>101</v>
          </cell>
          <cell r="N1413">
            <v>26</v>
          </cell>
          <cell r="O1413">
            <v>70</v>
          </cell>
          <cell r="P1413">
            <v>88</v>
          </cell>
          <cell r="Q1413">
            <v>44</v>
          </cell>
          <cell r="R1413">
            <v>71</v>
          </cell>
          <cell r="S1413">
            <v>554</v>
          </cell>
          <cell r="T1413">
            <v>468</v>
          </cell>
          <cell r="U1413">
            <v>778</v>
          </cell>
          <cell r="V1413">
            <v>893</v>
          </cell>
          <cell r="W1413">
            <v>695</v>
          </cell>
          <cell r="X1413">
            <v>1032</v>
          </cell>
          <cell r="Y1413">
            <v>777</v>
          </cell>
          <cell r="Z1413">
            <v>809</v>
          </cell>
          <cell r="AA1413">
            <v>810</v>
          </cell>
          <cell r="AB1413">
            <v>756</v>
          </cell>
          <cell r="AC1413">
            <v>1012</v>
          </cell>
          <cell r="AD1413">
            <v>1078</v>
          </cell>
          <cell r="AE1413">
            <v>982</v>
          </cell>
        </row>
        <row r="1414">
          <cell r="E1414" t="str">
            <v>CA Transportation LPG</v>
          </cell>
          <cell r="F1414">
            <v>3541</v>
          </cell>
          <cell r="G1414">
            <v>2914</v>
          </cell>
          <cell r="H1414">
            <v>2493</v>
          </cell>
          <cell r="I1414">
            <v>2525</v>
          </cell>
          <cell r="J1414">
            <v>3859</v>
          </cell>
          <cell r="K1414">
            <v>2163</v>
          </cell>
          <cell r="L1414">
            <v>1844</v>
          </cell>
          <cell r="M1414">
            <v>1340</v>
          </cell>
          <cell r="N1414">
            <v>2570</v>
          </cell>
          <cell r="O1414">
            <v>1473</v>
          </cell>
          <cell r="P1414">
            <v>1309</v>
          </cell>
          <cell r="Q1414">
            <v>1496</v>
          </cell>
          <cell r="R1414">
            <v>1921</v>
          </cell>
          <cell r="S1414">
            <v>1957</v>
          </cell>
          <cell r="T1414">
            <v>1835</v>
          </cell>
          <cell r="U1414">
            <v>3232</v>
          </cell>
          <cell r="V1414">
            <v>3330</v>
          </cell>
          <cell r="W1414">
            <v>2915</v>
          </cell>
          <cell r="X1414">
            <v>5065</v>
          </cell>
          <cell r="Y1414">
            <v>3887</v>
          </cell>
          <cell r="Z1414">
            <v>3306</v>
          </cell>
          <cell r="AA1414">
            <v>3805</v>
          </cell>
          <cell r="AB1414">
            <v>4116</v>
          </cell>
          <cell r="AC1414">
            <v>4961</v>
          </cell>
          <cell r="AD1414">
            <v>5352</v>
          </cell>
          <cell r="AE1414">
            <v>3881</v>
          </cell>
        </row>
        <row r="1415">
          <cell r="E1415" t="str">
            <v>CO Transportation LPG</v>
          </cell>
          <cell r="F1415">
            <v>286</v>
          </cell>
          <cell r="G1415">
            <v>317</v>
          </cell>
          <cell r="H1415">
            <v>260</v>
          </cell>
          <cell r="I1415">
            <v>322</v>
          </cell>
          <cell r="J1415">
            <v>531</v>
          </cell>
          <cell r="K1415">
            <v>263</v>
          </cell>
          <cell r="L1415">
            <v>267</v>
          </cell>
          <cell r="M1415">
            <v>117</v>
          </cell>
          <cell r="N1415">
            <v>97</v>
          </cell>
          <cell r="O1415">
            <v>267</v>
          </cell>
          <cell r="P1415">
            <v>216</v>
          </cell>
          <cell r="Q1415">
            <v>228</v>
          </cell>
          <cell r="R1415">
            <v>199</v>
          </cell>
          <cell r="S1415">
            <v>212</v>
          </cell>
          <cell r="T1415">
            <v>296</v>
          </cell>
          <cell r="U1415">
            <v>296</v>
          </cell>
          <cell r="V1415">
            <v>307</v>
          </cell>
          <cell r="W1415">
            <v>181</v>
          </cell>
          <cell r="X1415">
            <v>419</v>
          </cell>
          <cell r="Y1415">
            <v>253</v>
          </cell>
          <cell r="Z1415">
            <v>268</v>
          </cell>
          <cell r="AA1415">
            <v>266</v>
          </cell>
          <cell r="AB1415">
            <v>311</v>
          </cell>
          <cell r="AC1415">
            <v>525</v>
          </cell>
          <cell r="AD1415">
            <v>960</v>
          </cell>
          <cell r="AE1415">
            <v>932</v>
          </cell>
        </row>
        <row r="1416">
          <cell r="E1416" t="str">
            <v>CT Transportation LPG</v>
          </cell>
          <cell r="F1416">
            <v>138</v>
          </cell>
          <cell r="G1416">
            <v>153</v>
          </cell>
          <cell r="H1416">
            <v>124</v>
          </cell>
          <cell r="I1416">
            <v>126</v>
          </cell>
          <cell r="J1416">
            <v>192</v>
          </cell>
          <cell r="K1416">
            <v>100</v>
          </cell>
          <cell r="L1416">
            <v>82</v>
          </cell>
          <cell r="M1416">
            <v>62</v>
          </cell>
          <cell r="N1416">
            <v>199</v>
          </cell>
          <cell r="O1416">
            <v>129</v>
          </cell>
          <cell r="P1416">
            <v>126</v>
          </cell>
          <cell r="Q1416">
            <v>358</v>
          </cell>
          <cell r="R1416">
            <v>133</v>
          </cell>
          <cell r="S1416">
            <v>106</v>
          </cell>
          <cell r="T1416">
            <v>124</v>
          </cell>
          <cell r="U1416">
            <v>147</v>
          </cell>
          <cell r="V1416">
            <v>89</v>
          </cell>
          <cell r="W1416">
            <v>66</v>
          </cell>
          <cell r="X1416">
            <v>182</v>
          </cell>
          <cell r="Y1416">
            <v>149</v>
          </cell>
          <cell r="Z1416">
            <v>231</v>
          </cell>
          <cell r="AA1416">
            <v>260</v>
          </cell>
          <cell r="AB1416">
            <v>102</v>
          </cell>
          <cell r="AC1416">
            <v>165</v>
          </cell>
          <cell r="AD1416">
            <v>304</v>
          </cell>
          <cell r="AE1416">
            <v>353</v>
          </cell>
        </row>
        <row r="1417">
          <cell r="E1417" t="str">
            <v>DC Transportation LPG</v>
          </cell>
          <cell r="F1417">
            <v>2</v>
          </cell>
          <cell r="G1417">
            <v>2</v>
          </cell>
          <cell r="H1417">
            <v>4</v>
          </cell>
          <cell r="I1417">
            <v>5</v>
          </cell>
          <cell r="J1417">
            <v>4</v>
          </cell>
          <cell r="K1417">
            <v>2</v>
          </cell>
          <cell r="L1417">
            <v>2</v>
          </cell>
          <cell r="M1417">
            <v>4</v>
          </cell>
          <cell r="N1417">
            <v>1</v>
          </cell>
          <cell r="O1417">
            <v>1</v>
          </cell>
          <cell r="P1417">
            <v>3</v>
          </cell>
          <cell r="Q1417">
            <v>0</v>
          </cell>
          <cell r="R1417">
            <v>0</v>
          </cell>
          <cell r="S1417">
            <v>1</v>
          </cell>
          <cell r="T1417">
            <v>1</v>
          </cell>
          <cell r="U1417">
            <v>2</v>
          </cell>
          <cell r="V1417">
            <v>2</v>
          </cell>
          <cell r="W1417">
            <v>2</v>
          </cell>
          <cell r="X1417">
            <v>3</v>
          </cell>
          <cell r="Y1417">
            <v>2</v>
          </cell>
          <cell r="Z1417">
            <v>4</v>
          </cell>
          <cell r="AA1417">
            <v>9</v>
          </cell>
          <cell r="AB1417">
            <v>7</v>
          </cell>
          <cell r="AC1417">
            <v>9</v>
          </cell>
          <cell r="AD1417">
            <v>5</v>
          </cell>
          <cell r="AE1417">
            <v>4</v>
          </cell>
        </row>
        <row r="1418">
          <cell r="E1418" t="str">
            <v>DE Transportation LPG</v>
          </cell>
          <cell r="F1418">
            <v>22</v>
          </cell>
          <cell r="G1418">
            <v>24</v>
          </cell>
          <cell r="H1418">
            <v>23</v>
          </cell>
          <cell r="I1418">
            <v>20</v>
          </cell>
          <cell r="J1418">
            <v>26</v>
          </cell>
          <cell r="K1418">
            <v>18</v>
          </cell>
          <cell r="L1418">
            <v>16</v>
          </cell>
          <cell r="M1418">
            <v>25</v>
          </cell>
          <cell r="N1418">
            <v>12</v>
          </cell>
          <cell r="O1418">
            <v>6</v>
          </cell>
          <cell r="P1418">
            <v>7</v>
          </cell>
          <cell r="Q1418">
            <v>1</v>
          </cell>
          <cell r="R1418">
            <v>12</v>
          </cell>
          <cell r="S1418">
            <v>7</v>
          </cell>
          <cell r="T1418">
            <v>11</v>
          </cell>
          <cell r="U1418">
            <v>15</v>
          </cell>
          <cell r="V1418">
            <v>17</v>
          </cell>
          <cell r="W1418">
            <v>6</v>
          </cell>
          <cell r="X1418">
            <v>50</v>
          </cell>
          <cell r="Y1418">
            <v>11</v>
          </cell>
          <cell r="Z1418">
            <v>11</v>
          </cell>
          <cell r="AA1418">
            <v>9</v>
          </cell>
          <cell r="AB1418">
            <v>73</v>
          </cell>
          <cell r="AC1418">
            <v>88</v>
          </cell>
          <cell r="AD1418">
            <v>55</v>
          </cell>
          <cell r="AE1418">
            <v>56</v>
          </cell>
        </row>
        <row r="1419">
          <cell r="E1419" t="str">
            <v>FL Transportation LPG</v>
          </cell>
          <cell r="F1419">
            <v>816</v>
          </cell>
          <cell r="G1419">
            <v>686</v>
          </cell>
          <cell r="H1419">
            <v>640</v>
          </cell>
          <cell r="I1419">
            <v>629</v>
          </cell>
          <cell r="J1419">
            <v>1071</v>
          </cell>
          <cell r="K1419">
            <v>570</v>
          </cell>
          <cell r="L1419">
            <v>458</v>
          </cell>
          <cell r="M1419">
            <v>396</v>
          </cell>
          <cell r="N1419">
            <v>354</v>
          </cell>
          <cell r="O1419">
            <v>508</v>
          </cell>
          <cell r="P1419">
            <v>529</v>
          </cell>
          <cell r="Q1419">
            <v>1204</v>
          </cell>
          <cell r="R1419">
            <v>656</v>
          </cell>
          <cell r="S1419">
            <v>715</v>
          </cell>
          <cell r="T1419">
            <v>1031</v>
          </cell>
          <cell r="U1419">
            <v>1310</v>
          </cell>
          <cell r="V1419">
            <v>1242</v>
          </cell>
          <cell r="W1419">
            <v>755</v>
          </cell>
          <cell r="X1419">
            <v>1266</v>
          </cell>
          <cell r="Y1419">
            <v>890</v>
          </cell>
          <cell r="Z1419">
            <v>1049</v>
          </cell>
          <cell r="AA1419">
            <v>1027</v>
          </cell>
          <cell r="AB1419">
            <v>1293</v>
          </cell>
          <cell r="AC1419">
            <v>1721</v>
          </cell>
          <cell r="AD1419">
            <v>1828</v>
          </cell>
          <cell r="AE1419">
            <v>1712</v>
          </cell>
        </row>
        <row r="1420">
          <cell r="E1420" t="str">
            <v>GA Transportation LPG</v>
          </cell>
          <cell r="F1420">
            <v>403</v>
          </cell>
          <cell r="G1420">
            <v>430</v>
          </cell>
          <cell r="H1420">
            <v>422</v>
          </cell>
          <cell r="I1420">
            <v>452</v>
          </cell>
          <cell r="J1420">
            <v>956</v>
          </cell>
          <cell r="K1420">
            <v>536</v>
          </cell>
          <cell r="L1420">
            <v>460</v>
          </cell>
          <cell r="M1420">
            <v>523</v>
          </cell>
          <cell r="N1420">
            <v>157</v>
          </cell>
          <cell r="O1420">
            <v>462</v>
          </cell>
          <cell r="P1420">
            <v>451</v>
          </cell>
          <cell r="Q1420">
            <v>458</v>
          </cell>
          <cell r="R1420">
            <v>491</v>
          </cell>
          <cell r="S1420">
            <v>759</v>
          </cell>
          <cell r="T1420">
            <v>722</v>
          </cell>
          <cell r="U1420">
            <v>1067</v>
          </cell>
          <cell r="V1420">
            <v>990</v>
          </cell>
          <cell r="W1420">
            <v>804</v>
          </cell>
          <cell r="X1420">
            <v>1476</v>
          </cell>
          <cell r="Y1420">
            <v>1006</v>
          </cell>
          <cell r="Z1420">
            <v>1049</v>
          </cell>
          <cell r="AA1420">
            <v>1341</v>
          </cell>
          <cell r="AB1420">
            <v>1480</v>
          </cell>
          <cell r="AC1420">
            <v>1815</v>
          </cell>
          <cell r="AD1420">
            <v>2212</v>
          </cell>
          <cell r="AE1420">
            <v>1832</v>
          </cell>
        </row>
        <row r="1421">
          <cell r="E1421" t="str">
            <v>HI Transportation LPG</v>
          </cell>
          <cell r="F1421">
            <v>49</v>
          </cell>
          <cell r="G1421">
            <v>53</v>
          </cell>
          <cell r="H1421">
            <v>136</v>
          </cell>
          <cell r="I1421">
            <v>36</v>
          </cell>
          <cell r="J1421">
            <v>55</v>
          </cell>
          <cell r="K1421">
            <v>30</v>
          </cell>
          <cell r="L1421">
            <v>7</v>
          </cell>
          <cell r="M1421">
            <v>7</v>
          </cell>
          <cell r="N1421">
            <v>3</v>
          </cell>
          <cell r="O1421">
            <v>0</v>
          </cell>
          <cell r="P1421">
            <v>0</v>
          </cell>
          <cell r="Q1421">
            <v>0</v>
          </cell>
          <cell r="R1421">
            <v>0</v>
          </cell>
          <cell r="S1421">
            <v>43</v>
          </cell>
          <cell r="T1421">
            <v>0</v>
          </cell>
          <cell r="U1421">
            <v>57</v>
          </cell>
          <cell r="V1421">
            <v>64</v>
          </cell>
          <cell r="W1421">
            <v>48</v>
          </cell>
          <cell r="X1421">
            <v>14</v>
          </cell>
          <cell r="Y1421">
            <v>25</v>
          </cell>
          <cell r="Z1421">
            <v>21</v>
          </cell>
          <cell r="AA1421">
            <v>51</v>
          </cell>
          <cell r="AB1421">
            <v>5</v>
          </cell>
          <cell r="AC1421">
            <v>19</v>
          </cell>
          <cell r="AD1421">
            <v>26</v>
          </cell>
          <cell r="AE1421">
            <v>31</v>
          </cell>
        </row>
        <row r="1422">
          <cell r="E1422" t="str">
            <v>IA Transportation LPG</v>
          </cell>
          <cell r="F1422">
            <v>162</v>
          </cell>
          <cell r="G1422">
            <v>188</v>
          </cell>
          <cell r="H1422">
            <v>176</v>
          </cell>
          <cell r="I1422">
            <v>208</v>
          </cell>
          <cell r="J1422">
            <v>580</v>
          </cell>
          <cell r="K1422">
            <v>223</v>
          </cell>
          <cell r="L1422">
            <v>375</v>
          </cell>
          <cell r="M1422">
            <v>350</v>
          </cell>
          <cell r="N1422">
            <v>79</v>
          </cell>
          <cell r="O1422">
            <v>14</v>
          </cell>
          <cell r="P1422">
            <v>34</v>
          </cell>
          <cell r="Q1422">
            <v>315</v>
          </cell>
          <cell r="R1422">
            <v>40</v>
          </cell>
          <cell r="S1422">
            <v>199</v>
          </cell>
          <cell r="T1422">
            <v>170</v>
          </cell>
          <cell r="U1422">
            <v>236</v>
          </cell>
          <cell r="V1422">
            <v>234</v>
          </cell>
          <cell r="W1422">
            <v>294</v>
          </cell>
          <cell r="X1422">
            <v>516</v>
          </cell>
          <cell r="Y1422">
            <v>528</v>
          </cell>
          <cell r="Z1422">
            <v>906</v>
          </cell>
          <cell r="AA1422">
            <v>792</v>
          </cell>
          <cell r="AB1422">
            <v>594</v>
          </cell>
          <cell r="AC1422">
            <v>762</v>
          </cell>
          <cell r="AD1422">
            <v>626</v>
          </cell>
          <cell r="AE1422">
            <v>653</v>
          </cell>
        </row>
        <row r="1423">
          <cell r="E1423" t="str">
            <v>ID Transportation LPG</v>
          </cell>
          <cell r="F1423">
            <v>184</v>
          </cell>
          <cell r="G1423">
            <v>152</v>
          </cell>
          <cell r="H1423">
            <v>138</v>
          </cell>
          <cell r="I1423">
            <v>132</v>
          </cell>
          <cell r="J1423">
            <v>192</v>
          </cell>
          <cell r="K1423">
            <v>104</v>
          </cell>
          <cell r="L1423">
            <v>81</v>
          </cell>
          <cell r="M1423">
            <v>37</v>
          </cell>
          <cell r="N1423">
            <v>6</v>
          </cell>
          <cell r="O1423">
            <v>38</v>
          </cell>
          <cell r="P1423">
            <v>78</v>
          </cell>
          <cell r="Q1423">
            <v>14</v>
          </cell>
          <cell r="R1423">
            <v>7</v>
          </cell>
          <cell r="S1423">
            <v>51</v>
          </cell>
          <cell r="T1423">
            <v>166</v>
          </cell>
          <cell r="U1423">
            <v>127</v>
          </cell>
          <cell r="V1423">
            <v>156</v>
          </cell>
          <cell r="W1423">
            <v>102</v>
          </cell>
          <cell r="X1423">
            <v>177</v>
          </cell>
          <cell r="Y1423">
            <v>68</v>
          </cell>
          <cell r="Z1423">
            <v>48</v>
          </cell>
          <cell r="AA1423">
            <v>176</v>
          </cell>
          <cell r="AB1423">
            <v>200</v>
          </cell>
          <cell r="AC1423">
            <v>127</v>
          </cell>
          <cell r="AD1423">
            <v>134</v>
          </cell>
          <cell r="AE1423">
            <v>130</v>
          </cell>
        </row>
        <row r="1424">
          <cell r="E1424" t="str">
            <v>IL Transportation LPG</v>
          </cell>
          <cell r="F1424">
            <v>1257</v>
          </cell>
          <cell r="G1424">
            <v>1195</v>
          </cell>
          <cell r="H1424">
            <v>1224</v>
          </cell>
          <cell r="I1424">
            <v>1077</v>
          </cell>
          <cell r="J1424">
            <v>2035</v>
          </cell>
          <cell r="K1424">
            <v>1100</v>
          </cell>
          <cell r="L1424">
            <v>948</v>
          </cell>
          <cell r="M1424">
            <v>671</v>
          </cell>
          <cell r="N1424">
            <v>1033</v>
          </cell>
          <cell r="O1424">
            <v>1294</v>
          </cell>
          <cell r="P1424">
            <v>833</v>
          </cell>
          <cell r="Q1424">
            <v>431</v>
          </cell>
          <cell r="R1424">
            <v>859</v>
          </cell>
          <cell r="S1424">
            <v>874</v>
          </cell>
          <cell r="T1424">
            <v>733</v>
          </cell>
          <cell r="U1424">
            <v>1174</v>
          </cell>
          <cell r="V1424">
            <v>1737</v>
          </cell>
          <cell r="W1424">
            <v>1304</v>
          </cell>
          <cell r="X1424">
            <v>2837</v>
          </cell>
          <cell r="Y1424">
            <v>1887</v>
          </cell>
          <cell r="Z1424">
            <v>2296</v>
          </cell>
          <cell r="AA1424">
            <v>2046</v>
          </cell>
          <cell r="AB1424">
            <v>2745</v>
          </cell>
          <cell r="AC1424">
            <v>3179</v>
          </cell>
          <cell r="AD1424">
            <v>2850</v>
          </cell>
          <cell r="AE1424">
            <v>1968</v>
          </cell>
        </row>
        <row r="1425">
          <cell r="E1425" t="str">
            <v>IN Transportation LPG</v>
          </cell>
          <cell r="F1425">
            <v>585</v>
          </cell>
          <cell r="G1425">
            <v>610</v>
          </cell>
          <cell r="H1425">
            <v>621</v>
          </cell>
          <cell r="I1425">
            <v>490</v>
          </cell>
          <cell r="J1425">
            <v>899</v>
          </cell>
          <cell r="K1425">
            <v>400</v>
          </cell>
          <cell r="L1425">
            <v>459</v>
          </cell>
          <cell r="M1425">
            <v>255</v>
          </cell>
          <cell r="N1425">
            <v>190</v>
          </cell>
          <cell r="O1425">
            <v>134</v>
          </cell>
          <cell r="P1425">
            <v>231</v>
          </cell>
          <cell r="Q1425">
            <v>280</v>
          </cell>
          <cell r="R1425">
            <v>521</v>
          </cell>
          <cell r="S1425">
            <v>671</v>
          </cell>
          <cell r="T1425">
            <v>680</v>
          </cell>
          <cell r="U1425">
            <v>655</v>
          </cell>
          <cell r="V1425">
            <v>557</v>
          </cell>
          <cell r="W1425">
            <v>533</v>
          </cell>
          <cell r="X1425">
            <v>947</v>
          </cell>
          <cell r="Y1425">
            <v>723</v>
          </cell>
          <cell r="Z1425">
            <v>824</v>
          </cell>
          <cell r="AA1425">
            <v>903</v>
          </cell>
          <cell r="AB1425">
            <v>982</v>
          </cell>
          <cell r="AC1425">
            <v>1599</v>
          </cell>
          <cell r="AD1425">
            <v>1259</v>
          </cell>
          <cell r="AE1425">
            <v>1004</v>
          </cell>
        </row>
        <row r="1426">
          <cell r="E1426" t="str">
            <v>KS Transportation LPG</v>
          </cell>
          <cell r="F1426">
            <v>544</v>
          </cell>
          <cell r="G1426">
            <v>416</v>
          </cell>
          <cell r="H1426">
            <v>379</v>
          </cell>
          <cell r="I1426">
            <v>383</v>
          </cell>
          <cell r="J1426">
            <v>578</v>
          </cell>
          <cell r="K1426">
            <v>216</v>
          </cell>
          <cell r="L1426">
            <v>89</v>
          </cell>
          <cell r="M1426">
            <v>374</v>
          </cell>
          <cell r="N1426">
            <v>101</v>
          </cell>
          <cell r="O1426">
            <v>87</v>
          </cell>
          <cell r="P1426">
            <v>115</v>
          </cell>
          <cell r="Q1426">
            <v>217</v>
          </cell>
          <cell r="R1426">
            <v>192</v>
          </cell>
          <cell r="S1426">
            <v>195</v>
          </cell>
          <cell r="T1426">
            <v>165</v>
          </cell>
          <cell r="U1426">
            <v>294</v>
          </cell>
          <cell r="V1426">
            <v>155</v>
          </cell>
          <cell r="W1426">
            <v>157</v>
          </cell>
          <cell r="X1426">
            <v>269</v>
          </cell>
          <cell r="Y1426">
            <v>263</v>
          </cell>
          <cell r="Z1426">
            <v>201</v>
          </cell>
          <cell r="AA1426">
            <v>280</v>
          </cell>
          <cell r="AB1426">
            <v>351</v>
          </cell>
          <cell r="AC1426">
            <v>432</v>
          </cell>
          <cell r="AD1426">
            <v>505</v>
          </cell>
          <cell r="AE1426">
            <v>410</v>
          </cell>
        </row>
        <row r="1427">
          <cell r="E1427" t="str">
            <v>KY Transportation LPG</v>
          </cell>
          <cell r="F1427">
            <v>249</v>
          </cell>
          <cell r="G1427">
            <v>201</v>
          </cell>
          <cell r="H1427">
            <v>218</v>
          </cell>
          <cell r="I1427">
            <v>217</v>
          </cell>
          <cell r="J1427">
            <v>357</v>
          </cell>
          <cell r="K1427">
            <v>179</v>
          </cell>
          <cell r="L1427">
            <v>190</v>
          </cell>
          <cell r="M1427">
            <v>224</v>
          </cell>
          <cell r="N1427">
            <v>73</v>
          </cell>
          <cell r="O1427">
            <v>98</v>
          </cell>
          <cell r="P1427">
            <v>216</v>
          </cell>
          <cell r="Q1427">
            <v>250</v>
          </cell>
          <cell r="R1427">
            <v>533</v>
          </cell>
          <cell r="S1427">
            <v>234</v>
          </cell>
          <cell r="T1427">
            <v>311</v>
          </cell>
          <cell r="U1427">
            <v>353</v>
          </cell>
          <cell r="V1427">
            <v>443</v>
          </cell>
          <cell r="W1427">
            <v>354</v>
          </cell>
          <cell r="X1427">
            <v>534</v>
          </cell>
          <cell r="Y1427">
            <v>341</v>
          </cell>
          <cell r="Z1427">
            <v>414</v>
          </cell>
          <cell r="AA1427">
            <v>568</v>
          </cell>
          <cell r="AB1427">
            <v>684</v>
          </cell>
          <cell r="AC1427">
            <v>868</v>
          </cell>
          <cell r="AD1427">
            <v>722</v>
          </cell>
          <cell r="AE1427">
            <v>674</v>
          </cell>
        </row>
        <row r="1428">
          <cell r="E1428" t="str">
            <v>LA Transportation LPG</v>
          </cell>
          <cell r="F1428">
            <v>282</v>
          </cell>
          <cell r="G1428">
            <v>284</v>
          </cell>
          <cell r="H1428">
            <v>247</v>
          </cell>
          <cell r="I1428">
            <v>264</v>
          </cell>
          <cell r="J1428">
            <v>440</v>
          </cell>
          <cell r="K1428">
            <v>235</v>
          </cell>
          <cell r="L1428">
            <v>173</v>
          </cell>
          <cell r="M1428">
            <v>174</v>
          </cell>
          <cell r="N1428">
            <v>79</v>
          </cell>
          <cell r="O1428">
            <v>99</v>
          </cell>
          <cell r="P1428">
            <v>31</v>
          </cell>
          <cell r="Q1428">
            <v>63</v>
          </cell>
          <cell r="R1428">
            <v>281</v>
          </cell>
          <cell r="S1428">
            <v>148</v>
          </cell>
          <cell r="T1428">
            <v>209</v>
          </cell>
          <cell r="U1428">
            <v>265</v>
          </cell>
          <cell r="V1428">
            <v>194</v>
          </cell>
          <cell r="W1428">
            <v>152</v>
          </cell>
          <cell r="X1428">
            <v>294</v>
          </cell>
          <cell r="Y1428">
            <v>207</v>
          </cell>
          <cell r="Z1428">
            <v>198</v>
          </cell>
          <cell r="AA1428">
            <v>243</v>
          </cell>
          <cell r="AB1428">
            <v>245</v>
          </cell>
          <cell r="AC1428">
            <v>404</v>
          </cell>
          <cell r="AD1428">
            <v>411</v>
          </cell>
          <cell r="AE1428">
            <v>387</v>
          </cell>
        </row>
        <row r="1429">
          <cell r="E1429" t="str">
            <v>MA Transportation LPG</v>
          </cell>
          <cell r="F1429">
            <v>227</v>
          </cell>
          <cell r="G1429">
            <v>264</v>
          </cell>
          <cell r="H1429">
            <v>243</v>
          </cell>
          <cell r="I1429">
            <v>236</v>
          </cell>
          <cell r="J1429">
            <v>338</v>
          </cell>
          <cell r="K1429">
            <v>192</v>
          </cell>
          <cell r="L1429">
            <v>173</v>
          </cell>
          <cell r="M1429">
            <v>179</v>
          </cell>
          <cell r="N1429">
            <v>174</v>
          </cell>
          <cell r="O1429">
            <v>599</v>
          </cell>
          <cell r="P1429">
            <v>215</v>
          </cell>
          <cell r="Q1429">
            <v>159</v>
          </cell>
          <cell r="R1429">
            <v>149</v>
          </cell>
          <cell r="S1429">
            <v>150</v>
          </cell>
          <cell r="T1429">
            <v>123</v>
          </cell>
          <cell r="U1429">
            <v>153</v>
          </cell>
          <cell r="V1429">
            <v>131</v>
          </cell>
          <cell r="W1429">
            <v>112</v>
          </cell>
          <cell r="X1429">
            <v>209</v>
          </cell>
          <cell r="Y1429">
            <v>97</v>
          </cell>
          <cell r="Z1429">
            <v>100</v>
          </cell>
          <cell r="AA1429">
            <v>121</v>
          </cell>
          <cell r="AB1429">
            <v>362</v>
          </cell>
          <cell r="AC1429">
            <v>536</v>
          </cell>
          <cell r="AD1429">
            <v>520</v>
          </cell>
          <cell r="AE1429">
            <v>434</v>
          </cell>
        </row>
        <row r="1430">
          <cell r="E1430" t="str">
            <v>MD Transportation LPG</v>
          </cell>
          <cell r="F1430">
            <v>198</v>
          </cell>
          <cell r="G1430">
            <v>162</v>
          </cell>
          <cell r="H1430">
            <v>388</v>
          </cell>
          <cell r="I1430">
            <v>439</v>
          </cell>
          <cell r="J1430">
            <v>371</v>
          </cell>
          <cell r="K1430">
            <v>185</v>
          </cell>
          <cell r="L1430">
            <v>187</v>
          </cell>
          <cell r="M1430">
            <v>392</v>
          </cell>
          <cell r="N1430">
            <v>48</v>
          </cell>
          <cell r="O1430">
            <v>48</v>
          </cell>
          <cell r="P1430">
            <v>291</v>
          </cell>
          <cell r="Q1430">
            <v>27</v>
          </cell>
          <cell r="R1430">
            <v>45</v>
          </cell>
          <cell r="S1430">
            <v>123</v>
          </cell>
          <cell r="T1430">
            <v>130</v>
          </cell>
          <cell r="U1430">
            <v>176</v>
          </cell>
          <cell r="V1430">
            <v>167</v>
          </cell>
          <cell r="W1430">
            <v>156</v>
          </cell>
          <cell r="X1430">
            <v>291</v>
          </cell>
          <cell r="Y1430">
            <v>216</v>
          </cell>
          <cell r="Z1430">
            <v>309</v>
          </cell>
          <cell r="AA1430">
            <v>294</v>
          </cell>
          <cell r="AB1430">
            <v>247</v>
          </cell>
          <cell r="AC1430">
            <v>402</v>
          </cell>
          <cell r="AD1430">
            <v>405</v>
          </cell>
          <cell r="AE1430">
            <v>384</v>
          </cell>
        </row>
        <row r="1431">
          <cell r="E1431" t="str">
            <v>ME Transportation LPG</v>
          </cell>
          <cell r="F1431">
            <v>66</v>
          </cell>
          <cell r="G1431">
            <v>65</v>
          </cell>
          <cell r="H1431">
            <v>59</v>
          </cell>
          <cell r="I1431">
            <v>50</v>
          </cell>
          <cell r="J1431">
            <v>86</v>
          </cell>
          <cell r="K1431">
            <v>41</v>
          </cell>
          <cell r="L1431">
            <v>28</v>
          </cell>
          <cell r="M1431">
            <v>48</v>
          </cell>
          <cell r="N1431">
            <v>22</v>
          </cell>
          <cell r="O1431">
            <v>18</v>
          </cell>
          <cell r="P1431">
            <v>2</v>
          </cell>
          <cell r="Q1431">
            <v>2</v>
          </cell>
          <cell r="R1431">
            <v>2</v>
          </cell>
          <cell r="S1431">
            <v>47</v>
          </cell>
          <cell r="T1431">
            <v>30</v>
          </cell>
          <cell r="U1431">
            <v>35</v>
          </cell>
          <cell r="V1431">
            <v>32</v>
          </cell>
          <cell r="W1431">
            <v>27</v>
          </cell>
          <cell r="X1431">
            <v>46</v>
          </cell>
          <cell r="Y1431">
            <v>33</v>
          </cell>
          <cell r="Z1431">
            <v>36</v>
          </cell>
          <cell r="AA1431">
            <v>60</v>
          </cell>
          <cell r="AB1431">
            <v>50</v>
          </cell>
          <cell r="AC1431">
            <v>100</v>
          </cell>
          <cell r="AD1431">
            <v>122</v>
          </cell>
          <cell r="AE1431">
            <v>88</v>
          </cell>
        </row>
        <row r="1432">
          <cell r="E1432" t="str">
            <v>MI Transportation LPG</v>
          </cell>
          <cell r="F1432">
            <v>1086</v>
          </cell>
          <cell r="G1432">
            <v>1004</v>
          </cell>
          <cell r="H1432">
            <v>962</v>
          </cell>
          <cell r="I1432">
            <v>1053</v>
          </cell>
          <cell r="J1432">
            <v>1803</v>
          </cell>
          <cell r="K1432">
            <v>925</v>
          </cell>
          <cell r="L1432">
            <v>857</v>
          </cell>
          <cell r="M1432">
            <v>781</v>
          </cell>
          <cell r="N1432">
            <v>3083</v>
          </cell>
          <cell r="O1432">
            <v>1352</v>
          </cell>
          <cell r="P1432">
            <v>1022</v>
          </cell>
          <cell r="Q1432">
            <v>578</v>
          </cell>
          <cell r="R1432">
            <v>702</v>
          </cell>
          <cell r="S1432">
            <v>813</v>
          </cell>
          <cell r="T1432">
            <v>1522</v>
          </cell>
          <cell r="U1432">
            <v>1952</v>
          </cell>
          <cell r="V1432">
            <v>885</v>
          </cell>
          <cell r="W1432">
            <v>1066</v>
          </cell>
          <cell r="X1432">
            <v>1109</v>
          </cell>
          <cell r="Y1432">
            <v>872</v>
          </cell>
          <cell r="Z1432">
            <v>774</v>
          </cell>
          <cell r="AA1432">
            <v>1385</v>
          </cell>
          <cell r="AB1432">
            <v>1320</v>
          </cell>
          <cell r="AC1432">
            <v>2039</v>
          </cell>
          <cell r="AD1432">
            <v>1465</v>
          </cell>
          <cell r="AE1432">
            <v>1585</v>
          </cell>
        </row>
        <row r="1433">
          <cell r="E1433" t="str">
            <v>MN Transportation LPG</v>
          </cell>
          <cell r="F1433">
            <v>217</v>
          </cell>
          <cell r="G1433">
            <v>198</v>
          </cell>
          <cell r="H1433">
            <v>207</v>
          </cell>
          <cell r="I1433">
            <v>382</v>
          </cell>
          <cell r="J1433">
            <v>485</v>
          </cell>
          <cell r="K1433">
            <v>515</v>
          </cell>
          <cell r="L1433">
            <v>538</v>
          </cell>
          <cell r="M1433">
            <v>524</v>
          </cell>
          <cell r="N1433">
            <v>52</v>
          </cell>
          <cell r="O1433">
            <v>26</v>
          </cell>
          <cell r="P1433">
            <v>26</v>
          </cell>
          <cell r="Q1433">
            <v>51</v>
          </cell>
          <cell r="R1433">
            <v>52</v>
          </cell>
          <cell r="S1433">
            <v>329</v>
          </cell>
          <cell r="T1433">
            <v>374</v>
          </cell>
          <cell r="U1433">
            <v>381</v>
          </cell>
          <cell r="V1433">
            <v>332</v>
          </cell>
          <cell r="W1433">
            <v>352</v>
          </cell>
          <cell r="X1433">
            <v>654</v>
          </cell>
          <cell r="Y1433">
            <v>440</v>
          </cell>
          <cell r="Z1433">
            <v>538</v>
          </cell>
          <cell r="AA1433">
            <v>485</v>
          </cell>
          <cell r="AB1433">
            <v>594</v>
          </cell>
          <cell r="AC1433">
            <v>818</v>
          </cell>
          <cell r="AD1433">
            <v>758</v>
          </cell>
          <cell r="AE1433">
            <v>889</v>
          </cell>
        </row>
        <row r="1434">
          <cell r="E1434" t="str">
            <v>MO Transportation LPG</v>
          </cell>
          <cell r="F1434">
            <v>449</v>
          </cell>
          <cell r="G1434">
            <v>499</v>
          </cell>
          <cell r="H1434">
            <v>337</v>
          </cell>
          <cell r="I1434">
            <v>350</v>
          </cell>
          <cell r="J1434">
            <v>776</v>
          </cell>
          <cell r="K1434">
            <v>429</v>
          </cell>
          <cell r="L1434">
            <v>375</v>
          </cell>
          <cell r="M1434">
            <v>220</v>
          </cell>
          <cell r="N1434">
            <v>76</v>
          </cell>
          <cell r="O1434">
            <v>226</v>
          </cell>
          <cell r="P1434">
            <v>252</v>
          </cell>
          <cell r="Q1434">
            <v>1008</v>
          </cell>
          <cell r="R1434">
            <v>300</v>
          </cell>
          <cell r="S1434">
            <v>480</v>
          </cell>
          <cell r="T1434">
            <v>425</v>
          </cell>
          <cell r="U1434">
            <v>435</v>
          </cell>
          <cell r="V1434">
            <v>619</v>
          </cell>
          <cell r="W1434">
            <v>609</v>
          </cell>
          <cell r="X1434">
            <v>998</v>
          </cell>
          <cell r="Y1434">
            <v>1039</v>
          </cell>
          <cell r="Z1434">
            <v>1030</v>
          </cell>
          <cell r="AA1434">
            <v>1185</v>
          </cell>
          <cell r="AB1434">
            <v>1543</v>
          </cell>
          <cell r="AC1434">
            <v>1856</v>
          </cell>
          <cell r="AD1434">
            <v>1802</v>
          </cell>
          <cell r="AE1434">
            <v>1357</v>
          </cell>
        </row>
        <row r="1435">
          <cell r="E1435" t="str">
            <v>MS Transportation LPG</v>
          </cell>
          <cell r="F1435">
            <v>504</v>
          </cell>
          <cell r="G1435">
            <v>420</v>
          </cell>
          <cell r="H1435">
            <v>353</v>
          </cell>
          <cell r="I1435">
            <v>405</v>
          </cell>
          <cell r="J1435">
            <v>606</v>
          </cell>
          <cell r="K1435">
            <v>277</v>
          </cell>
          <cell r="L1435">
            <v>244</v>
          </cell>
          <cell r="M1435">
            <v>223</v>
          </cell>
          <cell r="N1435">
            <v>26</v>
          </cell>
          <cell r="O1435">
            <v>1309</v>
          </cell>
          <cell r="P1435">
            <v>437</v>
          </cell>
          <cell r="Q1435">
            <v>92</v>
          </cell>
          <cell r="R1435">
            <v>276</v>
          </cell>
          <cell r="S1435">
            <v>178</v>
          </cell>
          <cell r="T1435">
            <v>166</v>
          </cell>
          <cell r="U1435">
            <v>174</v>
          </cell>
          <cell r="V1435">
            <v>125</v>
          </cell>
          <cell r="W1435">
            <v>114</v>
          </cell>
          <cell r="X1435">
            <v>300</v>
          </cell>
          <cell r="Y1435">
            <v>214</v>
          </cell>
          <cell r="Z1435">
            <v>119</v>
          </cell>
          <cell r="AA1435">
            <v>169</v>
          </cell>
          <cell r="AB1435">
            <v>186</v>
          </cell>
          <cell r="AC1435">
            <v>156</v>
          </cell>
          <cell r="AD1435">
            <v>331</v>
          </cell>
          <cell r="AE1435">
            <v>257</v>
          </cell>
        </row>
        <row r="1436">
          <cell r="E1436" t="str">
            <v>MT Transportation LPG</v>
          </cell>
          <cell r="F1436">
            <v>256</v>
          </cell>
          <cell r="G1436">
            <v>183</v>
          </cell>
          <cell r="H1436">
            <v>135</v>
          </cell>
          <cell r="I1436">
            <v>165</v>
          </cell>
          <cell r="J1436">
            <v>222</v>
          </cell>
          <cell r="K1436">
            <v>107</v>
          </cell>
          <cell r="L1436">
            <v>60</v>
          </cell>
          <cell r="M1436">
            <v>31</v>
          </cell>
          <cell r="N1436">
            <v>239</v>
          </cell>
          <cell r="O1436">
            <v>47</v>
          </cell>
          <cell r="P1436">
            <v>43</v>
          </cell>
          <cell r="Q1436">
            <v>78</v>
          </cell>
          <cell r="R1436">
            <v>43</v>
          </cell>
          <cell r="S1436">
            <v>48</v>
          </cell>
          <cell r="T1436">
            <v>99</v>
          </cell>
          <cell r="U1436">
            <v>86</v>
          </cell>
          <cell r="V1436">
            <v>69</v>
          </cell>
          <cell r="W1436">
            <v>46</v>
          </cell>
          <cell r="X1436">
            <v>135</v>
          </cell>
          <cell r="Y1436">
            <v>37</v>
          </cell>
          <cell r="Z1436">
            <v>66</v>
          </cell>
          <cell r="AA1436">
            <v>34</v>
          </cell>
          <cell r="AB1436">
            <v>83</v>
          </cell>
          <cell r="AC1436">
            <v>89</v>
          </cell>
          <cell r="AD1436">
            <v>63</v>
          </cell>
          <cell r="AE1436">
            <v>144</v>
          </cell>
        </row>
        <row r="1437">
          <cell r="E1437" t="str">
            <v>NC Transportation LPG</v>
          </cell>
          <cell r="F1437">
            <v>613</v>
          </cell>
          <cell r="G1437">
            <v>712</v>
          </cell>
          <cell r="H1437">
            <v>550</v>
          </cell>
          <cell r="I1437">
            <v>593</v>
          </cell>
          <cell r="J1437">
            <v>1066</v>
          </cell>
          <cell r="K1437">
            <v>539</v>
          </cell>
          <cell r="L1437">
            <v>504</v>
          </cell>
          <cell r="M1437">
            <v>467</v>
          </cell>
          <cell r="N1437">
            <v>808</v>
          </cell>
          <cell r="O1437">
            <v>277</v>
          </cell>
          <cell r="P1437">
            <v>378</v>
          </cell>
          <cell r="Q1437">
            <v>223</v>
          </cell>
          <cell r="R1437">
            <v>514</v>
          </cell>
          <cell r="S1437">
            <v>529</v>
          </cell>
          <cell r="T1437">
            <v>529</v>
          </cell>
          <cell r="U1437">
            <v>4785</v>
          </cell>
          <cell r="V1437">
            <v>4500</v>
          </cell>
          <cell r="W1437">
            <v>3451</v>
          </cell>
          <cell r="X1437">
            <v>5860</v>
          </cell>
          <cell r="Y1437">
            <v>4353</v>
          </cell>
          <cell r="Z1437">
            <v>4708</v>
          </cell>
          <cell r="AA1437">
            <v>5168</v>
          </cell>
          <cell r="AB1437">
            <v>3499</v>
          </cell>
          <cell r="AC1437">
            <v>1539</v>
          </cell>
          <cell r="AD1437">
            <v>1620</v>
          </cell>
          <cell r="AE1437">
            <v>1354</v>
          </cell>
        </row>
        <row r="1438">
          <cell r="E1438" t="str">
            <v>ND Transportation LPG</v>
          </cell>
          <cell r="F1438">
            <v>53</v>
          </cell>
          <cell r="G1438">
            <v>58</v>
          </cell>
          <cell r="H1438">
            <v>62</v>
          </cell>
          <cell r="I1438">
            <v>67</v>
          </cell>
          <cell r="J1438">
            <v>76</v>
          </cell>
          <cell r="K1438">
            <v>51</v>
          </cell>
          <cell r="L1438">
            <v>80</v>
          </cell>
          <cell r="M1438">
            <v>48</v>
          </cell>
          <cell r="N1438">
            <v>17</v>
          </cell>
          <cell r="O1438">
            <v>36</v>
          </cell>
          <cell r="P1438">
            <v>20</v>
          </cell>
          <cell r="Q1438">
            <v>31</v>
          </cell>
          <cell r="R1438">
            <v>38</v>
          </cell>
          <cell r="S1438">
            <v>94</v>
          </cell>
          <cell r="T1438">
            <v>126</v>
          </cell>
          <cell r="U1438">
            <v>87</v>
          </cell>
          <cell r="V1438">
            <v>74</v>
          </cell>
          <cell r="W1438">
            <v>74</v>
          </cell>
          <cell r="X1438">
            <v>128</v>
          </cell>
          <cell r="Y1438">
            <v>207</v>
          </cell>
          <cell r="Z1438">
            <v>229</v>
          </cell>
          <cell r="AA1438">
            <v>246</v>
          </cell>
          <cell r="AB1438">
            <v>200</v>
          </cell>
          <cell r="AC1438">
            <v>285</v>
          </cell>
          <cell r="AD1438">
            <v>541</v>
          </cell>
          <cell r="AE1438">
            <v>370</v>
          </cell>
        </row>
        <row r="1439">
          <cell r="E1439" t="str">
            <v>NE Transportation LPG</v>
          </cell>
          <cell r="F1439">
            <v>234</v>
          </cell>
          <cell r="G1439">
            <v>247</v>
          </cell>
          <cell r="H1439">
            <v>182</v>
          </cell>
          <cell r="I1439">
            <v>184</v>
          </cell>
          <cell r="J1439">
            <v>276</v>
          </cell>
          <cell r="K1439">
            <v>87</v>
          </cell>
          <cell r="L1439">
            <v>82</v>
          </cell>
          <cell r="M1439">
            <v>273</v>
          </cell>
          <cell r="N1439">
            <v>87</v>
          </cell>
          <cell r="O1439">
            <v>53</v>
          </cell>
          <cell r="P1439">
            <v>98</v>
          </cell>
          <cell r="Q1439">
            <v>118</v>
          </cell>
          <cell r="R1439">
            <v>158</v>
          </cell>
          <cell r="S1439">
            <v>171</v>
          </cell>
          <cell r="T1439">
            <v>204</v>
          </cell>
          <cell r="U1439">
            <v>88</v>
          </cell>
          <cell r="V1439">
            <v>131</v>
          </cell>
          <cell r="W1439">
            <v>148</v>
          </cell>
          <cell r="X1439">
            <v>110</v>
          </cell>
          <cell r="Y1439">
            <v>83</v>
          </cell>
          <cell r="Z1439">
            <v>168</v>
          </cell>
          <cell r="AA1439">
            <v>126</v>
          </cell>
          <cell r="AB1439">
            <v>130</v>
          </cell>
          <cell r="AC1439">
            <v>458</v>
          </cell>
          <cell r="AD1439">
            <v>479</v>
          </cell>
          <cell r="AE1439">
            <v>258</v>
          </cell>
        </row>
        <row r="1440">
          <cell r="E1440" t="str">
            <v>NH Transportation LPG</v>
          </cell>
          <cell r="F1440">
            <v>57</v>
          </cell>
          <cell r="G1440">
            <v>35</v>
          </cell>
          <cell r="H1440">
            <v>37</v>
          </cell>
          <cell r="I1440">
            <v>67</v>
          </cell>
          <cell r="J1440">
            <v>92</v>
          </cell>
          <cell r="K1440">
            <v>69</v>
          </cell>
          <cell r="L1440">
            <v>56</v>
          </cell>
          <cell r="M1440">
            <v>39</v>
          </cell>
          <cell r="N1440">
            <v>9</v>
          </cell>
          <cell r="O1440">
            <v>1</v>
          </cell>
          <cell r="P1440">
            <v>0</v>
          </cell>
          <cell r="Q1440">
            <v>0</v>
          </cell>
          <cell r="R1440">
            <v>158</v>
          </cell>
          <cell r="S1440">
            <v>29</v>
          </cell>
          <cell r="T1440">
            <v>29</v>
          </cell>
          <cell r="U1440">
            <v>38</v>
          </cell>
          <cell r="V1440">
            <v>42</v>
          </cell>
          <cell r="W1440">
            <v>30</v>
          </cell>
          <cell r="X1440">
            <v>162</v>
          </cell>
          <cell r="Y1440">
            <v>28</v>
          </cell>
          <cell r="Z1440">
            <v>22</v>
          </cell>
          <cell r="AA1440">
            <v>40</v>
          </cell>
          <cell r="AB1440">
            <v>99</v>
          </cell>
          <cell r="AC1440">
            <v>131</v>
          </cell>
          <cell r="AD1440">
            <v>107</v>
          </cell>
          <cell r="AE1440">
            <v>87</v>
          </cell>
        </row>
        <row r="1441">
          <cell r="E1441" t="str">
            <v>NJ Transportation LPG</v>
          </cell>
          <cell r="F1441">
            <v>286</v>
          </cell>
          <cell r="G1441">
            <v>267</v>
          </cell>
          <cell r="H1441">
            <v>292</v>
          </cell>
          <cell r="I1441">
            <v>308</v>
          </cell>
          <cell r="J1441">
            <v>519</v>
          </cell>
          <cell r="K1441">
            <v>263</v>
          </cell>
          <cell r="L1441">
            <v>224</v>
          </cell>
          <cell r="M1441">
            <v>407</v>
          </cell>
          <cell r="N1441">
            <v>203</v>
          </cell>
          <cell r="O1441">
            <v>37</v>
          </cell>
          <cell r="P1441">
            <v>85</v>
          </cell>
          <cell r="Q1441">
            <v>143</v>
          </cell>
          <cell r="R1441">
            <v>711</v>
          </cell>
          <cell r="S1441">
            <v>560</v>
          </cell>
          <cell r="T1441">
            <v>284</v>
          </cell>
          <cell r="U1441">
            <v>332</v>
          </cell>
          <cell r="V1441">
            <v>269</v>
          </cell>
          <cell r="W1441">
            <v>327</v>
          </cell>
          <cell r="X1441">
            <v>451</v>
          </cell>
          <cell r="Y1441">
            <v>253</v>
          </cell>
          <cell r="Z1441">
            <v>268</v>
          </cell>
          <cell r="AA1441">
            <v>328</v>
          </cell>
          <cell r="AB1441">
            <v>436</v>
          </cell>
          <cell r="AC1441">
            <v>823</v>
          </cell>
          <cell r="AD1441">
            <v>859</v>
          </cell>
          <cell r="AE1441">
            <v>858</v>
          </cell>
        </row>
        <row r="1442">
          <cell r="E1442" t="str">
            <v>NM Transportation LPG</v>
          </cell>
          <cell r="F1442">
            <v>451</v>
          </cell>
          <cell r="G1442">
            <v>308</v>
          </cell>
          <cell r="H1442">
            <v>382</v>
          </cell>
          <cell r="I1442">
            <v>374</v>
          </cell>
          <cell r="J1442">
            <v>550</v>
          </cell>
          <cell r="K1442">
            <v>360</v>
          </cell>
          <cell r="L1442">
            <v>328</v>
          </cell>
          <cell r="M1442">
            <v>286</v>
          </cell>
          <cell r="N1442">
            <v>3</v>
          </cell>
          <cell r="O1442">
            <v>66</v>
          </cell>
          <cell r="P1442">
            <v>68</v>
          </cell>
          <cell r="Q1442">
            <v>141</v>
          </cell>
          <cell r="R1442">
            <v>72</v>
          </cell>
          <cell r="S1442">
            <v>211</v>
          </cell>
          <cell r="T1442">
            <v>309</v>
          </cell>
          <cell r="U1442">
            <v>282</v>
          </cell>
          <cell r="V1442">
            <v>273</v>
          </cell>
          <cell r="W1442">
            <v>151</v>
          </cell>
          <cell r="X1442">
            <v>429</v>
          </cell>
          <cell r="Y1442">
            <v>172</v>
          </cell>
          <cell r="Z1442">
            <v>150</v>
          </cell>
          <cell r="AA1442">
            <v>189</v>
          </cell>
          <cell r="AB1442">
            <v>387</v>
          </cell>
          <cell r="AC1442">
            <v>367</v>
          </cell>
          <cell r="AD1442">
            <v>628</v>
          </cell>
          <cell r="AE1442">
            <v>785</v>
          </cell>
        </row>
        <row r="1443">
          <cell r="E1443" t="str">
            <v>NV Transportation LPG</v>
          </cell>
          <cell r="F1443">
            <v>86</v>
          </cell>
          <cell r="G1443">
            <v>79</v>
          </cell>
          <cell r="H1443">
            <v>93</v>
          </cell>
          <cell r="I1443">
            <v>101</v>
          </cell>
          <cell r="J1443">
            <v>165</v>
          </cell>
          <cell r="K1443">
            <v>74</v>
          </cell>
          <cell r="L1443">
            <v>85</v>
          </cell>
          <cell r="M1443">
            <v>72</v>
          </cell>
          <cell r="N1443">
            <v>28</v>
          </cell>
          <cell r="O1443">
            <v>0</v>
          </cell>
          <cell r="P1443">
            <v>5</v>
          </cell>
          <cell r="Q1443">
            <v>552</v>
          </cell>
          <cell r="R1443">
            <v>8</v>
          </cell>
          <cell r="S1443">
            <v>237</v>
          </cell>
          <cell r="T1443">
            <v>167</v>
          </cell>
          <cell r="U1443">
            <v>341</v>
          </cell>
          <cell r="V1443">
            <v>250</v>
          </cell>
          <cell r="W1443">
            <v>250</v>
          </cell>
          <cell r="X1443">
            <v>452</v>
          </cell>
          <cell r="Y1443">
            <v>280</v>
          </cell>
          <cell r="Z1443">
            <v>268</v>
          </cell>
          <cell r="AA1443">
            <v>219</v>
          </cell>
          <cell r="AB1443">
            <v>356</v>
          </cell>
          <cell r="AC1443">
            <v>311</v>
          </cell>
          <cell r="AD1443">
            <v>463</v>
          </cell>
          <cell r="AE1443">
            <v>246</v>
          </cell>
        </row>
        <row r="1444">
          <cell r="E1444" t="str">
            <v>NY Transportation LPG</v>
          </cell>
          <cell r="F1444">
            <v>576</v>
          </cell>
          <cell r="G1444">
            <v>605</v>
          </cell>
          <cell r="H1444">
            <v>551</v>
          </cell>
          <cell r="I1444">
            <v>487</v>
          </cell>
          <cell r="J1444">
            <v>1097</v>
          </cell>
          <cell r="K1444">
            <v>531</v>
          </cell>
          <cell r="L1444">
            <v>473</v>
          </cell>
          <cell r="M1444">
            <v>346</v>
          </cell>
          <cell r="N1444">
            <v>2045</v>
          </cell>
          <cell r="O1444">
            <v>97</v>
          </cell>
          <cell r="P1444">
            <v>899</v>
          </cell>
          <cell r="Q1444">
            <v>94</v>
          </cell>
          <cell r="R1444">
            <v>253</v>
          </cell>
          <cell r="S1444">
            <v>210</v>
          </cell>
          <cell r="T1444">
            <v>254</v>
          </cell>
          <cell r="U1444">
            <v>289</v>
          </cell>
          <cell r="V1444">
            <v>380</v>
          </cell>
          <cell r="W1444">
            <v>213</v>
          </cell>
          <cell r="X1444">
            <v>987</v>
          </cell>
          <cell r="Y1444">
            <v>372</v>
          </cell>
          <cell r="Z1444">
            <v>530</v>
          </cell>
          <cell r="AA1444">
            <v>689</v>
          </cell>
          <cell r="AB1444">
            <v>1114</v>
          </cell>
          <cell r="AC1444">
            <v>1107</v>
          </cell>
          <cell r="AD1444">
            <v>1273</v>
          </cell>
          <cell r="AE1444">
            <v>1016</v>
          </cell>
        </row>
        <row r="1445">
          <cell r="E1445" t="str">
            <v>OH Transportation LPG</v>
          </cell>
          <cell r="F1445">
            <v>1372</v>
          </cell>
          <cell r="G1445">
            <v>1118</v>
          </cell>
          <cell r="H1445">
            <v>964</v>
          </cell>
          <cell r="I1445">
            <v>945</v>
          </cell>
          <cell r="J1445">
            <v>1765</v>
          </cell>
          <cell r="K1445">
            <v>984</v>
          </cell>
          <cell r="L1445">
            <v>900</v>
          </cell>
          <cell r="M1445">
            <v>1064</v>
          </cell>
          <cell r="N1445">
            <v>417</v>
          </cell>
          <cell r="O1445">
            <v>727</v>
          </cell>
          <cell r="P1445">
            <v>557</v>
          </cell>
          <cell r="Q1445">
            <v>770</v>
          </cell>
          <cell r="R1445">
            <v>688</v>
          </cell>
          <cell r="S1445">
            <v>1106</v>
          </cell>
          <cell r="T1445">
            <v>856</v>
          </cell>
          <cell r="U1445">
            <v>1028</v>
          </cell>
          <cell r="V1445">
            <v>1004</v>
          </cell>
          <cell r="W1445">
            <v>760</v>
          </cell>
          <cell r="X1445">
            <v>1557</v>
          </cell>
          <cell r="Y1445">
            <v>972</v>
          </cell>
          <cell r="Z1445">
            <v>975</v>
          </cell>
          <cell r="AA1445">
            <v>1193</v>
          </cell>
          <cell r="AB1445">
            <v>1183</v>
          </cell>
          <cell r="AC1445">
            <v>1747</v>
          </cell>
          <cell r="AD1445">
            <v>1923</v>
          </cell>
          <cell r="AE1445">
            <v>1859</v>
          </cell>
        </row>
        <row r="1446">
          <cell r="E1446" t="str">
            <v>OK Transportation LPG</v>
          </cell>
          <cell r="F1446">
            <v>371</v>
          </cell>
          <cell r="G1446">
            <v>417</v>
          </cell>
          <cell r="H1446">
            <v>307</v>
          </cell>
          <cell r="I1446">
            <v>361</v>
          </cell>
          <cell r="J1446">
            <v>553</v>
          </cell>
          <cell r="K1446">
            <v>227</v>
          </cell>
          <cell r="L1446">
            <v>158</v>
          </cell>
          <cell r="M1446">
            <v>224</v>
          </cell>
          <cell r="N1446">
            <v>275</v>
          </cell>
          <cell r="O1446">
            <v>185</v>
          </cell>
          <cell r="P1446">
            <v>167</v>
          </cell>
          <cell r="Q1446">
            <v>253</v>
          </cell>
          <cell r="R1446">
            <v>188</v>
          </cell>
          <cell r="S1446">
            <v>283</v>
          </cell>
          <cell r="T1446">
            <v>196</v>
          </cell>
          <cell r="U1446">
            <v>240</v>
          </cell>
          <cell r="V1446">
            <v>246</v>
          </cell>
          <cell r="W1446">
            <v>187</v>
          </cell>
          <cell r="X1446">
            <v>302</v>
          </cell>
          <cell r="Y1446">
            <v>268</v>
          </cell>
          <cell r="Z1446">
            <v>345</v>
          </cell>
          <cell r="AA1446">
            <v>444</v>
          </cell>
          <cell r="AB1446">
            <v>506</v>
          </cell>
          <cell r="AC1446">
            <v>545</v>
          </cell>
          <cell r="AD1446">
            <v>602</v>
          </cell>
          <cell r="AE1446">
            <v>631</v>
          </cell>
        </row>
        <row r="1447">
          <cell r="E1447" t="str">
            <v>OR Transportation LPG</v>
          </cell>
          <cell r="F1447">
            <v>701</v>
          </cell>
          <cell r="G1447">
            <v>606</v>
          </cell>
          <cell r="H1447">
            <v>560</v>
          </cell>
          <cell r="I1447">
            <v>551</v>
          </cell>
          <cell r="J1447">
            <v>843</v>
          </cell>
          <cell r="K1447">
            <v>423</v>
          </cell>
          <cell r="L1447">
            <v>381</v>
          </cell>
          <cell r="M1447">
            <v>253</v>
          </cell>
          <cell r="N1447">
            <v>3</v>
          </cell>
          <cell r="O1447">
            <v>89</v>
          </cell>
          <cell r="P1447">
            <v>240</v>
          </cell>
          <cell r="Q1447">
            <v>81</v>
          </cell>
          <cell r="R1447">
            <v>89</v>
          </cell>
          <cell r="S1447">
            <v>353</v>
          </cell>
          <cell r="T1447">
            <v>313</v>
          </cell>
          <cell r="U1447">
            <v>658</v>
          </cell>
          <cell r="V1447">
            <v>552</v>
          </cell>
          <cell r="W1447">
            <v>399</v>
          </cell>
          <cell r="X1447">
            <v>824</v>
          </cell>
          <cell r="Y1447">
            <v>615</v>
          </cell>
          <cell r="Z1447">
            <v>634</v>
          </cell>
          <cell r="AA1447">
            <v>702</v>
          </cell>
          <cell r="AB1447">
            <v>626</v>
          </cell>
          <cell r="AC1447">
            <v>791</v>
          </cell>
          <cell r="AD1447">
            <v>868</v>
          </cell>
          <cell r="AE1447">
            <v>840</v>
          </cell>
        </row>
        <row r="1448">
          <cell r="E1448" t="str">
            <v>PA Transportation LPG</v>
          </cell>
          <cell r="F1448">
            <v>602</v>
          </cell>
          <cell r="G1448">
            <v>719</v>
          </cell>
          <cell r="H1448">
            <v>724</v>
          </cell>
          <cell r="I1448">
            <v>751</v>
          </cell>
          <cell r="J1448">
            <v>1382</v>
          </cell>
          <cell r="K1448">
            <v>723</v>
          </cell>
          <cell r="L1448">
            <v>567</v>
          </cell>
          <cell r="M1448">
            <v>447</v>
          </cell>
          <cell r="N1448">
            <v>487</v>
          </cell>
          <cell r="O1448">
            <v>371</v>
          </cell>
          <cell r="P1448">
            <v>259</v>
          </cell>
          <cell r="Q1448">
            <v>336</v>
          </cell>
          <cell r="R1448">
            <v>375</v>
          </cell>
          <cell r="S1448">
            <v>635</v>
          </cell>
          <cell r="T1448">
            <v>595</v>
          </cell>
          <cell r="U1448">
            <v>754</v>
          </cell>
          <cell r="V1448">
            <v>687</v>
          </cell>
          <cell r="W1448">
            <v>497</v>
          </cell>
          <cell r="X1448">
            <v>1108</v>
          </cell>
          <cell r="Y1448">
            <v>804</v>
          </cell>
          <cell r="Z1448">
            <v>827</v>
          </cell>
          <cell r="AA1448">
            <v>952</v>
          </cell>
          <cell r="AB1448">
            <v>1028</v>
          </cell>
          <cell r="AC1448">
            <v>1517</v>
          </cell>
          <cell r="AD1448">
            <v>1409</v>
          </cell>
          <cell r="AE1448">
            <v>1198</v>
          </cell>
        </row>
        <row r="1449">
          <cell r="E1449" t="str">
            <v>RI Transportation LPG</v>
          </cell>
          <cell r="F1449">
            <v>73</v>
          </cell>
          <cell r="G1449">
            <v>56</v>
          </cell>
          <cell r="H1449">
            <v>53</v>
          </cell>
          <cell r="I1449">
            <v>34</v>
          </cell>
          <cell r="J1449">
            <v>61</v>
          </cell>
          <cell r="K1449">
            <v>32</v>
          </cell>
          <cell r="L1449">
            <v>28</v>
          </cell>
          <cell r="M1449">
            <v>35</v>
          </cell>
          <cell r="N1449">
            <v>2</v>
          </cell>
          <cell r="O1449">
            <v>10</v>
          </cell>
          <cell r="P1449">
            <v>6</v>
          </cell>
          <cell r="Q1449">
            <v>5</v>
          </cell>
          <cell r="R1449">
            <v>6</v>
          </cell>
          <cell r="S1449">
            <v>36</v>
          </cell>
          <cell r="T1449">
            <v>25</v>
          </cell>
          <cell r="U1449">
            <v>22</v>
          </cell>
          <cell r="V1449">
            <v>18</v>
          </cell>
          <cell r="W1449">
            <v>11</v>
          </cell>
          <cell r="X1449">
            <v>26</v>
          </cell>
          <cell r="Y1449">
            <v>23</v>
          </cell>
          <cell r="Z1449">
            <v>35</v>
          </cell>
          <cell r="AA1449">
            <v>20</v>
          </cell>
          <cell r="AB1449">
            <v>78</v>
          </cell>
          <cell r="AC1449">
            <v>142</v>
          </cell>
          <cell r="AD1449">
            <v>151</v>
          </cell>
          <cell r="AE1449">
            <v>138</v>
          </cell>
        </row>
        <row r="1450">
          <cell r="E1450" t="str">
            <v>SC Transportation LPG</v>
          </cell>
          <cell r="F1450">
            <v>332</v>
          </cell>
          <cell r="G1450">
            <v>366</v>
          </cell>
          <cell r="H1450">
            <v>332</v>
          </cell>
          <cell r="I1450">
            <v>318</v>
          </cell>
          <cell r="J1450">
            <v>545</v>
          </cell>
          <cell r="K1450">
            <v>297</v>
          </cell>
          <cell r="L1450">
            <v>170</v>
          </cell>
          <cell r="M1450">
            <v>239</v>
          </cell>
          <cell r="N1450">
            <v>191</v>
          </cell>
          <cell r="O1450">
            <v>101</v>
          </cell>
          <cell r="P1450">
            <v>213</v>
          </cell>
          <cell r="Q1450">
            <v>142</v>
          </cell>
          <cell r="R1450">
            <v>120</v>
          </cell>
          <cell r="S1450">
            <v>247</v>
          </cell>
          <cell r="T1450">
            <v>283</v>
          </cell>
          <cell r="U1450">
            <v>424</v>
          </cell>
          <cell r="V1450">
            <v>461</v>
          </cell>
          <cell r="W1450">
            <v>339</v>
          </cell>
          <cell r="X1450">
            <v>634</v>
          </cell>
          <cell r="Y1450">
            <v>422</v>
          </cell>
          <cell r="Z1450">
            <v>399</v>
          </cell>
          <cell r="AA1450">
            <v>428</v>
          </cell>
          <cell r="AB1450">
            <v>523</v>
          </cell>
          <cell r="AC1450">
            <v>624</v>
          </cell>
          <cell r="AD1450">
            <v>691</v>
          </cell>
          <cell r="AE1450">
            <v>620</v>
          </cell>
        </row>
        <row r="1451">
          <cell r="E1451" t="str">
            <v>SD Transportation LPG</v>
          </cell>
          <cell r="F1451">
            <v>87</v>
          </cell>
          <cell r="G1451">
            <v>52</v>
          </cell>
          <cell r="H1451">
            <v>71</v>
          </cell>
          <cell r="I1451">
            <v>99</v>
          </cell>
          <cell r="J1451">
            <v>151</v>
          </cell>
          <cell r="K1451">
            <v>56</v>
          </cell>
          <cell r="L1451">
            <v>54</v>
          </cell>
          <cell r="M1451">
            <v>36</v>
          </cell>
          <cell r="N1451">
            <v>45</v>
          </cell>
          <cell r="O1451">
            <v>20</v>
          </cell>
          <cell r="P1451">
            <v>55</v>
          </cell>
          <cell r="Q1451">
            <v>48</v>
          </cell>
          <cell r="R1451">
            <v>95</v>
          </cell>
          <cell r="S1451">
            <v>62</v>
          </cell>
          <cell r="T1451">
            <v>38</v>
          </cell>
          <cell r="U1451">
            <v>52</v>
          </cell>
          <cell r="V1451">
            <v>47</v>
          </cell>
          <cell r="W1451">
            <v>62</v>
          </cell>
          <cell r="X1451">
            <v>155</v>
          </cell>
          <cell r="Y1451">
            <v>93</v>
          </cell>
          <cell r="Z1451">
            <v>146</v>
          </cell>
          <cell r="AA1451">
            <v>209</v>
          </cell>
          <cell r="AB1451">
            <v>314</v>
          </cell>
          <cell r="AC1451">
            <v>351</v>
          </cell>
          <cell r="AD1451">
            <v>148</v>
          </cell>
          <cell r="AE1451">
            <v>183</v>
          </cell>
        </row>
        <row r="1452">
          <cell r="E1452" t="str">
            <v>TN Transportation LPG</v>
          </cell>
          <cell r="F1452">
            <v>483</v>
          </cell>
          <cell r="G1452">
            <v>518</v>
          </cell>
          <cell r="H1452">
            <v>459</v>
          </cell>
          <cell r="I1452">
            <v>563</v>
          </cell>
          <cell r="J1452">
            <v>921</v>
          </cell>
          <cell r="K1452">
            <v>516</v>
          </cell>
          <cell r="L1452">
            <v>508</v>
          </cell>
          <cell r="M1452">
            <v>461</v>
          </cell>
          <cell r="N1452">
            <v>11</v>
          </cell>
          <cell r="O1452">
            <v>222</v>
          </cell>
          <cell r="P1452">
            <v>289</v>
          </cell>
          <cell r="Q1452">
            <v>53</v>
          </cell>
          <cell r="R1452">
            <v>439</v>
          </cell>
          <cell r="S1452">
            <v>388</v>
          </cell>
          <cell r="T1452">
            <v>622</v>
          </cell>
          <cell r="U1452">
            <v>847</v>
          </cell>
          <cell r="V1452">
            <v>885</v>
          </cell>
          <cell r="W1452">
            <v>622</v>
          </cell>
          <cell r="X1452">
            <v>953</v>
          </cell>
          <cell r="Y1452">
            <v>504</v>
          </cell>
          <cell r="Z1452">
            <v>566</v>
          </cell>
          <cell r="AA1452">
            <v>898</v>
          </cell>
          <cell r="AB1452">
            <v>1480</v>
          </cell>
          <cell r="AC1452">
            <v>1359</v>
          </cell>
          <cell r="AD1452">
            <v>1111</v>
          </cell>
          <cell r="AE1452">
            <v>829</v>
          </cell>
        </row>
        <row r="1453">
          <cell r="E1453" t="str">
            <v>TX Transportation LPG</v>
          </cell>
          <cell r="F1453">
            <v>1838</v>
          </cell>
          <cell r="G1453">
            <v>1324</v>
          </cell>
          <cell r="H1453">
            <v>1187</v>
          </cell>
          <cell r="I1453">
            <v>1335</v>
          </cell>
          <cell r="J1453">
            <v>2355</v>
          </cell>
          <cell r="K1453">
            <v>1236</v>
          </cell>
          <cell r="L1453">
            <v>1051</v>
          </cell>
          <cell r="M1453">
            <v>944</v>
          </cell>
          <cell r="N1453">
            <v>2821</v>
          </cell>
          <cell r="O1453">
            <v>1402</v>
          </cell>
          <cell r="P1453">
            <v>896</v>
          </cell>
          <cell r="Q1453">
            <v>2247</v>
          </cell>
          <cell r="R1453">
            <v>1843</v>
          </cell>
          <cell r="S1453">
            <v>2009</v>
          </cell>
          <cell r="T1453">
            <v>2199</v>
          </cell>
          <cell r="U1453">
            <v>1796</v>
          </cell>
          <cell r="V1453">
            <v>1995</v>
          </cell>
          <cell r="W1453">
            <v>1389</v>
          </cell>
          <cell r="X1453">
            <v>2541</v>
          </cell>
          <cell r="Y1453">
            <v>1926</v>
          </cell>
          <cell r="Z1453">
            <v>1801</v>
          </cell>
          <cell r="AA1453">
            <v>2220</v>
          </cell>
          <cell r="AB1453">
            <v>2548</v>
          </cell>
          <cell r="AC1453">
            <v>3307</v>
          </cell>
          <cell r="AD1453">
            <v>4717</v>
          </cell>
          <cell r="AE1453">
            <v>3098</v>
          </cell>
        </row>
        <row r="1454">
          <cell r="E1454" t="str">
            <v>US Transportation LPG</v>
          </cell>
          <cell r="F1454">
            <v>22885</v>
          </cell>
          <cell r="G1454">
            <v>21132</v>
          </cell>
          <cell r="H1454">
            <v>19412</v>
          </cell>
          <cell r="I1454">
            <v>20243</v>
          </cell>
          <cell r="J1454">
            <v>34002</v>
          </cell>
          <cell r="K1454">
            <v>17730</v>
          </cell>
          <cell r="L1454">
            <v>15635</v>
          </cell>
          <cell r="M1454">
            <v>14222</v>
          </cell>
          <cell r="N1454">
            <v>17644</v>
          </cell>
          <cell r="O1454">
            <v>14272</v>
          </cell>
          <cell r="P1454">
            <v>11884</v>
          </cell>
          <cell r="Q1454">
            <v>13720</v>
          </cell>
          <cell r="R1454">
            <v>14281</v>
          </cell>
          <cell r="S1454">
            <v>17871</v>
          </cell>
          <cell r="T1454">
            <v>19104</v>
          </cell>
          <cell r="U1454">
            <v>28198</v>
          </cell>
          <cell r="V1454">
            <v>27466</v>
          </cell>
          <cell r="W1454">
            <v>21945</v>
          </cell>
          <cell r="X1454">
            <v>40144</v>
          </cell>
          <cell r="Y1454">
            <v>28033</v>
          </cell>
          <cell r="Z1454">
            <v>29499</v>
          </cell>
          <cell r="AA1454">
            <v>33963</v>
          </cell>
          <cell r="AB1454">
            <v>37185</v>
          </cell>
          <cell r="AC1454">
            <v>44364</v>
          </cell>
          <cell r="AD1454">
            <v>47160</v>
          </cell>
          <cell r="AE1454">
            <v>39677</v>
          </cell>
        </row>
        <row r="1455">
          <cell r="E1455" t="str">
            <v>UT Transportation LPG</v>
          </cell>
          <cell r="F1455">
            <v>194</v>
          </cell>
          <cell r="G1455">
            <v>169</v>
          </cell>
          <cell r="H1455">
            <v>151</v>
          </cell>
          <cell r="I1455">
            <v>164</v>
          </cell>
          <cell r="J1455">
            <v>218</v>
          </cell>
          <cell r="K1455">
            <v>124</v>
          </cell>
          <cell r="L1455">
            <v>97</v>
          </cell>
          <cell r="M1455">
            <v>60</v>
          </cell>
          <cell r="N1455">
            <v>6</v>
          </cell>
          <cell r="O1455">
            <v>132</v>
          </cell>
          <cell r="P1455">
            <v>163</v>
          </cell>
          <cell r="Q1455">
            <v>215</v>
          </cell>
          <cell r="R1455">
            <v>179</v>
          </cell>
          <cell r="S1455">
            <v>100</v>
          </cell>
          <cell r="T1455">
            <v>185</v>
          </cell>
          <cell r="U1455">
            <v>179</v>
          </cell>
          <cell r="V1455">
            <v>245</v>
          </cell>
          <cell r="W1455">
            <v>151</v>
          </cell>
          <cell r="X1455">
            <v>242</v>
          </cell>
          <cell r="Y1455">
            <v>140</v>
          </cell>
          <cell r="Z1455">
            <v>205</v>
          </cell>
          <cell r="AA1455">
            <v>247</v>
          </cell>
          <cell r="AB1455">
            <v>238</v>
          </cell>
          <cell r="AC1455">
            <v>326</v>
          </cell>
          <cell r="AD1455">
            <v>325</v>
          </cell>
          <cell r="AE1455">
            <v>245</v>
          </cell>
        </row>
        <row r="1456">
          <cell r="E1456" t="str">
            <v>VA Transportation LPG</v>
          </cell>
          <cell r="F1456">
            <v>243</v>
          </cell>
          <cell r="G1456">
            <v>387</v>
          </cell>
          <cell r="H1456">
            <v>392</v>
          </cell>
          <cell r="I1456">
            <v>418</v>
          </cell>
          <cell r="J1456">
            <v>696</v>
          </cell>
          <cell r="K1456">
            <v>246</v>
          </cell>
          <cell r="L1456">
            <v>216</v>
          </cell>
          <cell r="M1456">
            <v>182</v>
          </cell>
          <cell r="N1456">
            <v>135</v>
          </cell>
          <cell r="O1456">
            <v>53</v>
          </cell>
          <cell r="P1456">
            <v>134</v>
          </cell>
          <cell r="Q1456">
            <v>31</v>
          </cell>
          <cell r="R1456">
            <v>70</v>
          </cell>
          <cell r="S1456">
            <v>210</v>
          </cell>
          <cell r="T1456">
            <v>176</v>
          </cell>
          <cell r="U1456">
            <v>258</v>
          </cell>
          <cell r="V1456">
            <v>277</v>
          </cell>
          <cell r="W1456">
            <v>241</v>
          </cell>
          <cell r="X1456">
            <v>494</v>
          </cell>
          <cell r="Y1456">
            <v>320</v>
          </cell>
          <cell r="Z1456">
            <v>286</v>
          </cell>
          <cell r="AA1456">
            <v>377</v>
          </cell>
          <cell r="AB1456">
            <v>415</v>
          </cell>
          <cell r="AC1456">
            <v>648</v>
          </cell>
          <cell r="AD1456">
            <v>710</v>
          </cell>
          <cell r="AE1456">
            <v>705</v>
          </cell>
        </row>
        <row r="1457">
          <cell r="E1457" t="str">
            <v>VT Transportation LPG</v>
          </cell>
          <cell r="F1457">
            <v>41</v>
          </cell>
          <cell r="G1457">
            <v>42</v>
          </cell>
          <cell r="H1457">
            <v>41</v>
          </cell>
          <cell r="I1457">
            <v>30</v>
          </cell>
          <cell r="J1457">
            <v>80</v>
          </cell>
          <cell r="K1457">
            <v>56</v>
          </cell>
          <cell r="L1457">
            <v>62</v>
          </cell>
          <cell r="M1457">
            <v>66</v>
          </cell>
          <cell r="N1457">
            <v>2</v>
          </cell>
          <cell r="O1457">
            <v>7</v>
          </cell>
          <cell r="P1457">
            <v>0</v>
          </cell>
          <cell r="Q1457">
            <v>1</v>
          </cell>
          <cell r="R1457">
            <v>1</v>
          </cell>
          <cell r="S1457">
            <v>15</v>
          </cell>
          <cell r="T1457">
            <v>19</v>
          </cell>
          <cell r="U1457">
            <v>30</v>
          </cell>
          <cell r="V1457">
            <v>30</v>
          </cell>
          <cell r="W1457">
            <v>16</v>
          </cell>
          <cell r="X1457">
            <v>111</v>
          </cell>
          <cell r="Y1457">
            <v>20</v>
          </cell>
          <cell r="Z1457">
            <v>39</v>
          </cell>
          <cell r="AA1457">
            <v>23</v>
          </cell>
          <cell r="AB1457">
            <v>60</v>
          </cell>
          <cell r="AC1457">
            <v>67</v>
          </cell>
          <cell r="AD1457">
            <v>50</v>
          </cell>
          <cell r="AE1457">
            <v>43</v>
          </cell>
        </row>
        <row r="1458">
          <cell r="E1458" t="str">
            <v>WA Transportation LPG</v>
          </cell>
          <cell r="F1458">
            <v>1117</v>
          </cell>
          <cell r="G1458">
            <v>942</v>
          </cell>
          <cell r="H1458">
            <v>794</v>
          </cell>
          <cell r="I1458">
            <v>822</v>
          </cell>
          <cell r="J1458">
            <v>1196</v>
          </cell>
          <cell r="K1458">
            <v>688</v>
          </cell>
          <cell r="L1458">
            <v>567</v>
          </cell>
          <cell r="M1458">
            <v>373</v>
          </cell>
          <cell r="N1458">
            <v>383</v>
          </cell>
          <cell r="O1458">
            <v>51</v>
          </cell>
          <cell r="P1458">
            <v>67</v>
          </cell>
          <cell r="Q1458">
            <v>95</v>
          </cell>
          <cell r="R1458">
            <v>104</v>
          </cell>
          <cell r="S1458">
            <v>417</v>
          </cell>
          <cell r="T1458">
            <v>397</v>
          </cell>
          <cell r="U1458">
            <v>916</v>
          </cell>
          <cell r="V1458">
            <v>936</v>
          </cell>
          <cell r="W1458">
            <v>642</v>
          </cell>
          <cell r="X1458">
            <v>1596</v>
          </cell>
          <cell r="Y1458">
            <v>879</v>
          </cell>
          <cell r="Z1458">
            <v>869</v>
          </cell>
          <cell r="AA1458">
            <v>1108</v>
          </cell>
          <cell r="AB1458">
            <v>1201</v>
          </cell>
          <cell r="AC1458">
            <v>1252</v>
          </cell>
          <cell r="AD1458">
            <v>1404</v>
          </cell>
          <cell r="AE1458">
            <v>1246</v>
          </cell>
        </row>
        <row r="1459">
          <cell r="E1459" t="str">
            <v>WI Transportation LPG</v>
          </cell>
          <cell r="F1459">
            <v>453</v>
          </cell>
          <cell r="G1459">
            <v>535</v>
          </cell>
          <cell r="H1459">
            <v>462</v>
          </cell>
          <cell r="I1459">
            <v>579</v>
          </cell>
          <cell r="J1459">
            <v>1129</v>
          </cell>
          <cell r="K1459">
            <v>471</v>
          </cell>
          <cell r="L1459">
            <v>408</v>
          </cell>
          <cell r="M1459">
            <v>379</v>
          </cell>
          <cell r="N1459">
            <v>677</v>
          </cell>
          <cell r="O1459">
            <v>200</v>
          </cell>
          <cell r="P1459">
            <v>171</v>
          </cell>
          <cell r="Q1459">
            <v>377</v>
          </cell>
          <cell r="R1459">
            <v>310</v>
          </cell>
          <cell r="S1459">
            <v>522</v>
          </cell>
          <cell r="T1459">
            <v>455</v>
          </cell>
          <cell r="U1459">
            <v>661</v>
          </cell>
          <cell r="V1459">
            <v>674</v>
          </cell>
          <cell r="W1459">
            <v>613</v>
          </cell>
          <cell r="X1459">
            <v>910</v>
          </cell>
          <cell r="Y1459">
            <v>639</v>
          </cell>
          <cell r="Z1459">
            <v>780</v>
          </cell>
          <cell r="AA1459">
            <v>967</v>
          </cell>
          <cell r="AB1459">
            <v>1195</v>
          </cell>
          <cell r="AC1459">
            <v>1782</v>
          </cell>
          <cell r="AD1459">
            <v>1936</v>
          </cell>
          <cell r="AE1459">
            <v>1846</v>
          </cell>
        </row>
        <row r="1460">
          <cell r="E1460" t="str">
            <v>WV Transportation LPG</v>
          </cell>
          <cell r="F1460">
            <v>72</v>
          </cell>
          <cell r="G1460">
            <v>66</v>
          </cell>
          <cell r="H1460">
            <v>82</v>
          </cell>
          <cell r="I1460">
            <v>80</v>
          </cell>
          <cell r="J1460">
            <v>101</v>
          </cell>
          <cell r="K1460">
            <v>44</v>
          </cell>
          <cell r="L1460">
            <v>38</v>
          </cell>
          <cell r="M1460">
            <v>0</v>
          </cell>
          <cell r="N1460">
            <v>0</v>
          </cell>
          <cell r="O1460">
            <v>3</v>
          </cell>
          <cell r="P1460">
            <v>8</v>
          </cell>
          <cell r="Q1460">
            <v>1</v>
          </cell>
          <cell r="R1460">
            <v>8</v>
          </cell>
          <cell r="S1460">
            <v>63</v>
          </cell>
          <cell r="T1460">
            <v>49</v>
          </cell>
          <cell r="U1460">
            <v>50</v>
          </cell>
          <cell r="V1460">
            <v>67</v>
          </cell>
          <cell r="W1460">
            <v>43</v>
          </cell>
          <cell r="X1460">
            <v>87</v>
          </cell>
          <cell r="Y1460">
            <v>57</v>
          </cell>
          <cell r="Z1460">
            <v>64</v>
          </cell>
          <cell r="AA1460">
            <v>72</v>
          </cell>
          <cell r="AB1460">
            <v>107</v>
          </cell>
          <cell r="AC1460">
            <v>177</v>
          </cell>
          <cell r="AD1460">
            <v>157</v>
          </cell>
          <cell r="AE1460">
            <v>142</v>
          </cell>
        </row>
        <row r="1461">
          <cell r="E1461" t="str">
            <v>WY Transportation LPG</v>
          </cell>
          <cell r="F1461">
            <v>103</v>
          </cell>
          <cell r="G1461">
            <v>188</v>
          </cell>
          <cell r="H1461">
            <v>104</v>
          </cell>
          <cell r="I1461">
            <v>110</v>
          </cell>
          <cell r="J1461">
            <v>147</v>
          </cell>
          <cell r="K1461">
            <v>66</v>
          </cell>
          <cell r="L1461">
            <v>62</v>
          </cell>
          <cell r="M1461">
            <v>32</v>
          </cell>
          <cell r="N1461">
            <v>95</v>
          </cell>
          <cell r="O1461">
            <v>16</v>
          </cell>
          <cell r="P1461">
            <v>38</v>
          </cell>
          <cell r="Q1461">
            <v>16</v>
          </cell>
          <cell r="R1461">
            <v>10</v>
          </cell>
          <cell r="S1461">
            <v>27</v>
          </cell>
          <cell r="T1461">
            <v>81</v>
          </cell>
          <cell r="U1461">
            <v>28</v>
          </cell>
          <cell r="V1461">
            <v>24</v>
          </cell>
          <cell r="W1461">
            <v>27</v>
          </cell>
          <cell r="X1461">
            <v>141</v>
          </cell>
          <cell r="Y1461">
            <v>24</v>
          </cell>
          <cell r="Z1461">
            <v>48</v>
          </cell>
          <cell r="AA1461">
            <v>34</v>
          </cell>
          <cell r="AB1461">
            <v>47</v>
          </cell>
          <cell r="AC1461">
            <v>32</v>
          </cell>
          <cell r="AD1461">
            <v>70</v>
          </cell>
          <cell r="AE1461">
            <v>63</v>
          </cell>
        </row>
        <row r="1462">
          <cell r="E1462" t="str">
            <v>AK Commercial LPG</v>
          </cell>
          <cell r="F1462">
            <v>587</v>
          </cell>
          <cell r="G1462">
            <v>633</v>
          </cell>
          <cell r="H1462">
            <v>625</v>
          </cell>
          <cell r="I1462">
            <v>377</v>
          </cell>
          <cell r="J1462">
            <v>296</v>
          </cell>
          <cell r="K1462">
            <v>307</v>
          </cell>
          <cell r="L1462">
            <v>381</v>
          </cell>
          <cell r="M1462">
            <v>241</v>
          </cell>
          <cell r="N1462">
            <v>192</v>
          </cell>
          <cell r="O1462">
            <v>417</v>
          </cell>
          <cell r="P1462">
            <v>368</v>
          </cell>
          <cell r="Q1462">
            <v>420</v>
          </cell>
          <cell r="R1462">
            <v>413</v>
          </cell>
          <cell r="S1462">
            <v>485</v>
          </cell>
          <cell r="T1462">
            <v>317</v>
          </cell>
          <cell r="U1462">
            <v>375</v>
          </cell>
          <cell r="V1462">
            <v>420</v>
          </cell>
          <cell r="W1462">
            <v>321</v>
          </cell>
          <cell r="X1462">
            <v>501</v>
          </cell>
          <cell r="Y1462">
            <v>703</v>
          </cell>
          <cell r="Z1462">
            <v>578</v>
          </cell>
          <cell r="AA1462">
            <v>618</v>
          </cell>
          <cell r="AB1462">
            <v>718</v>
          </cell>
          <cell r="AC1462">
            <v>777</v>
          </cell>
          <cell r="AD1462">
            <v>709</v>
          </cell>
          <cell r="AE1462">
            <v>604</v>
          </cell>
        </row>
        <row r="1463">
          <cell r="E1463" t="str">
            <v>AL Commercial LPG</v>
          </cell>
          <cell r="F1463">
            <v>3360</v>
          </cell>
          <cell r="G1463">
            <v>2890</v>
          </cell>
          <cell r="H1463">
            <v>2767</v>
          </cell>
          <cell r="I1463">
            <v>3576</v>
          </cell>
          <cell r="J1463">
            <v>3498</v>
          </cell>
          <cell r="K1463">
            <v>3562</v>
          </cell>
          <cell r="L1463">
            <v>3653</v>
          </cell>
          <cell r="M1463">
            <v>3761</v>
          </cell>
          <cell r="N1463">
            <v>3239</v>
          </cell>
          <cell r="O1463">
            <v>5837</v>
          </cell>
          <cell r="P1463">
            <v>6156</v>
          </cell>
          <cell r="Q1463">
            <v>4963</v>
          </cell>
          <cell r="R1463">
            <v>4215</v>
          </cell>
          <cell r="S1463">
            <v>3530</v>
          </cell>
          <cell r="T1463">
            <v>3505</v>
          </cell>
          <cell r="U1463">
            <v>2010</v>
          </cell>
          <cell r="V1463">
            <v>2569</v>
          </cell>
          <cell r="W1463">
            <v>2415</v>
          </cell>
          <cell r="X1463">
            <v>3117</v>
          </cell>
          <cell r="Y1463">
            <v>2197</v>
          </cell>
          <cell r="Z1463">
            <v>2514</v>
          </cell>
          <cell r="AA1463">
            <v>2605</v>
          </cell>
          <cell r="AB1463">
            <v>2084</v>
          </cell>
          <cell r="AC1463">
            <v>2269</v>
          </cell>
          <cell r="AD1463">
            <v>2057</v>
          </cell>
          <cell r="AE1463">
            <v>1591</v>
          </cell>
        </row>
        <row r="1464">
          <cell r="E1464" t="str">
            <v>AR Commercial LPG</v>
          </cell>
          <cell r="F1464">
            <v>1553</v>
          </cell>
          <cell r="G1464">
            <v>1405</v>
          </cell>
          <cell r="H1464">
            <v>1258</v>
          </cell>
          <cell r="I1464">
            <v>1433</v>
          </cell>
          <cell r="J1464">
            <v>1401</v>
          </cell>
          <cell r="K1464">
            <v>1257</v>
          </cell>
          <cell r="L1464">
            <v>1251</v>
          </cell>
          <cell r="M1464">
            <v>1324</v>
          </cell>
          <cell r="N1464">
            <v>981</v>
          </cell>
          <cell r="O1464">
            <v>2541</v>
          </cell>
          <cell r="P1464">
            <v>2254</v>
          </cell>
          <cell r="Q1464">
            <v>2370</v>
          </cell>
          <cell r="R1464">
            <v>1773</v>
          </cell>
          <cell r="S1464">
            <v>1416</v>
          </cell>
          <cell r="T1464">
            <v>2558</v>
          </cell>
          <cell r="U1464">
            <v>1099</v>
          </cell>
          <cell r="V1464">
            <v>1069</v>
          </cell>
          <cell r="W1464">
            <v>783</v>
          </cell>
          <cell r="X1464">
            <v>1659</v>
          </cell>
          <cell r="Y1464">
            <v>1151</v>
          </cell>
          <cell r="Z1464">
            <v>1118</v>
          </cell>
          <cell r="AA1464">
            <v>1163</v>
          </cell>
          <cell r="AB1464">
            <v>1185</v>
          </cell>
          <cell r="AC1464">
            <v>1134</v>
          </cell>
          <cell r="AD1464">
            <v>1376</v>
          </cell>
          <cell r="AE1464">
            <v>1178</v>
          </cell>
        </row>
        <row r="1465">
          <cell r="E1465" t="str">
            <v>AZ Commercial LPG</v>
          </cell>
          <cell r="F1465">
            <v>843</v>
          </cell>
          <cell r="G1465">
            <v>952</v>
          </cell>
          <cell r="H1465">
            <v>1025</v>
          </cell>
          <cell r="I1465">
            <v>903</v>
          </cell>
          <cell r="J1465">
            <v>922</v>
          </cell>
          <cell r="K1465">
            <v>1060</v>
          </cell>
          <cell r="L1465">
            <v>857</v>
          </cell>
          <cell r="M1465">
            <v>786</v>
          </cell>
          <cell r="N1465">
            <v>1123</v>
          </cell>
          <cell r="O1465">
            <v>1554</v>
          </cell>
          <cell r="P1465">
            <v>1365</v>
          </cell>
          <cell r="Q1465">
            <v>1290</v>
          </cell>
          <cell r="R1465">
            <v>1311</v>
          </cell>
          <cell r="S1465">
            <v>1380</v>
          </cell>
          <cell r="T1465">
            <v>1065</v>
          </cell>
          <cell r="U1465">
            <v>878</v>
          </cell>
          <cell r="V1465">
            <v>792</v>
          </cell>
          <cell r="W1465">
            <v>813</v>
          </cell>
          <cell r="X1465">
            <v>1640</v>
          </cell>
          <cell r="Y1465">
            <v>826</v>
          </cell>
          <cell r="Z1465">
            <v>1187</v>
          </cell>
          <cell r="AA1465">
            <v>1425</v>
          </cell>
          <cell r="AB1465">
            <v>1369</v>
          </cell>
          <cell r="AC1465">
            <v>1497</v>
          </cell>
          <cell r="AD1465">
            <v>1651</v>
          </cell>
          <cell r="AE1465">
            <v>1551</v>
          </cell>
        </row>
        <row r="1466">
          <cell r="E1466" t="str">
            <v>CA Commercial LPG</v>
          </cell>
          <cell r="F1466">
            <v>6669</v>
          </cell>
          <cell r="G1466">
            <v>8063</v>
          </cell>
          <cell r="H1466">
            <v>5570</v>
          </cell>
          <cell r="I1466">
            <v>5840</v>
          </cell>
          <cell r="J1466">
            <v>5745</v>
          </cell>
          <cell r="K1466">
            <v>5664</v>
          </cell>
          <cell r="L1466">
            <v>4731</v>
          </cell>
          <cell r="M1466">
            <v>4275</v>
          </cell>
          <cell r="N1466">
            <v>7065</v>
          </cell>
          <cell r="O1466">
            <v>6624</v>
          </cell>
          <cell r="P1466">
            <v>6180</v>
          </cell>
          <cell r="Q1466">
            <v>4242</v>
          </cell>
          <cell r="R1466">
            <v>4936</v>
          </cell>
          <cell r="S1466">
            <v>8358</v>
          </cell>
          <cell r="T1466">
            <v>11800</v>
          </cell>
          <cell r="U1466">
            <v>9267</v>
          </cell>
          <cell r="V1466">
            <v>6876</v>
          </cell>
          <cell r="W1466">
            <v>7725</v>
          </cell>
          <cell r="X1466">
            <v>9975</v>
          </cell>
          <cell r="Y1466">
            <v>7965</v>
          </cell>
          <cell r="Z1466">
            <v>8640</v>
          </cell>
          <cell r="AA1466">
            <v>8313</v>
          </cell>
          <cell r="AB1466">
            <v>8702</v>
          </cell>
          <cell r="AC1466">
            <v>8265</v>
          </cell>
          <cell r="AD1466">
            <v>9179</v>
          </cell>
          <cell r="AE1466">
            <v>7567</v>
          </cell>
        </row>
        <row r="1467">
          <cell r="E1467" t="str">
            <v>CO Commercial LPG</v>
          </cell>
          <cell r="F1467">
            <v>1164</v>
          </cell>
          <cell r="G1467">
            <v>1303</v>
          </cell>
          <cell r="H1467">
            <v>1161</v>
          </cell>
          <cell r="I1467">
            <v>1213</v>
          </cell>
          <cell r="J1467">
            <v>1205</v>
          </cell>
          <cell r="K1467">
            <v>1501</v>
          </cell>
          <cell r="L1467">
            <v>1440</v>
          </cell>
          <cell r="M1467">
            <v>226</v>
          </cell>
          <cell r="N1467">
            <v>117</v>
          </cell>
          <cell r="O1467">
            <v>1380</v>
          </cell>
          <cell r="P1467">
            <v>1935</v>
          </cell>
          <cell r="Q1467">
            <v>1810</v>
          </cell>
          <cell r="R1467">
            <v>1840</v>
          </cell>
          <cell r="S1467">
            <v>2956</v>
          </cell>
          <cell r="T1467">
            <v>2898</v>
          </cell>
          <cell r="U1467">
            <v>2519</v>
          </cell>
          <cell r="V1467">
            <v>1438</v>
          </cell>
          <cell r="W1467">
            <v>1725</v>
          </cell>
          <cell r="X1467">
            <v>2251</v>
          </cell>
          <cell r="Y1467">
            <v>1716</v>
          </cell>
          <cell r="Z1467">
            <v>1897</v>
          </cell>
          <cell r="AA1467">
            <v>2807</v>
          </cell>
          <cell r="AB1467">
            <v>2013</v>
          </cell>
          <cell r="AC1467">
            <v>2050</v>
          </cell>
          <cell r="AD1467">
            <v>2258</v>
          </cell>
          <cell r="AE1467">
            <v>2095</v>
          </cell>
        </row>
        <row r="1468">
          <cell r="E1468" t="str">
            <v>CT Commercial LPG</v>
          </cell>
          <cell r="F1468">
            <v>1315</v>
          </cell>
          <cell r="G1468">
            <v>1458</v>
          </cell>
          <cell r="H1468">
            <v>1872</v>
          </cell>
          <cell r="I1468">
            <v>1613</v>
          </cell>
          <cell r="J1468">
            <v>1443</v>
          </cell>
          <cell r="K1468">
            <v>1342</v>
          </cell>
          <cell r="L1468">
            <v>1628</v>
          </cell>
          <cell r="M1468">
            <v>1853</v>
          </cell>
          <cell r="N1468">
            <v>2348</v>
          </cell>
          <cell r="O1468">
            <v>1814</v>
          </cell>
          <cell r="P1468">
            <v>2048</v>
          </cell>
          <cell r="Q1468">
            <v>2128</v>
          </cell>
          <cell r="R1468">
            <v>2295</v>
          </cell>
          <cell r="S1468">
            <v>3185</v>
          </cell>
          <cell r="T1468">
            <v>2762</v>
          </cell>
          <cell r="U1468">
            <v>2177</v>
          </cell>
          <cell r="V1468">
            <v>1800</v>
          </cell>
          <cell r="W1468">
            <v>2397</v>
          </cell>
          <cell r="X1468">
            <v>2987</v>
          </cell>
          <cell r="Y1468">
            <v>3335</v>
          </cell>
          <cell r="Z1468">
            <v>3043</v>
          </cell>
          <cell r="AA1468">
            <v>3368</v>
          </cell>
          <cell r="AB1468">
            <v>2791</v>
          </cell>
          <cell r="AC1468">
            <v>3381</v>
          </cell>
          <cell r="AD1468">
            <v>2924</v>
          </cell>
          <cell r="AE1468">
            <v>3211</v>
          </cell>
        </row>
        <row r="1469">
          <cell r="E1469" t="str">
            <v>DC Commercial LPG</v>
          </cell>
          <cell r="F1469">
            <v>2</v>
          </cell>
          <cell r="G1469">
            <v>2</v>
          </cell>
          <cell r="H1469">
            <v>2</v>
          </cell>
          <cell r="I1469">
            <v>2</v>
          </cell>
          <cell r="J1469">
            <v>2</v>
          </cell>
          <cell r="K1469">
            <v>2</v>
          </cell>
          <cell r="L1469">
            <v>3</v>
          </cell>
          <cell r="M1469">
            <v>3</v>
          </cell>
          <cell r="N1469">
            <v>3</v>
          </cell>
          <cell r="O1469">
            <v>2</v>
          </cell>
          <cell r="P1469">
            <v>2</v>
          </cell>
          <cell r="Q1469">
            <v>2</v>
          </cell>
          <cell r="R1469">
            <v>2</v>
          </cell>
          <cell r="S1469">
            <v>3</v>
          </cell>
          <cell r="T1469">
            <v>3</v>
          </cell>
          <cell r="U1469">
            <v>3</v>
          </cell>
          <cell r="V1469">
            <v>3</v>
          </cell>
          <cell r="W1469">
            <v>2</v>
          </cell>
          <cell r="X1469">
            <v>3</v>
          </cell>
          <cell r="Y1469">
            <v>3</v>
          </cell>
          <cell r="Z1469">
            <v>4</v>
          </cell>
          <cell r="AA1469">
            <v>0</v>
          </cell>
          <cell r="AB1469">
            <v>11</v>
          </cell>
          <cell r="AC1469">
            <v>6</v>
          </cell>
          <cell r="AD1469">
            <v>2</v>
          </cell>
          <cell r="AE1469">
            <v>1</v>
          </cell>
        </row>
        <row r="1470">
          <cell r="E1470" t="str">
            <v>DE Commercial LPG</v>
          </cell>
          <cell r="F1470">
            <v>719</v>
          </cell>
          <cell r="G1470">
            <v>791</v>
          </cell>
          <cell r="H1470">
            <v>775</v>
          </cell>
          <cell r="I1470">
            <v>844</v>
          </cell>
          <cell r="J1470">
            <v>878</v>
          </cell>
          <cell r="K1470">
            <v>1078</v>
          </cell>
          <cell r="L1470">
            <v>1146</v>
          </cell>
          <cell r="M1470">
            <v>1232</v>
          </cell>
          <cell r="N1470">
            <v>1306</v>
          </cell>
          <cell r="O1470">
            <v>1168</v>
          </cell>
          <cell r="P1470">
            <v>921</v>
          </cell>
          <cell r="Q1470">
            <v>1173</v>
          </cell>
          <cell r="R1470">
            <v>1250</v>
          </cell>
          <cell r="S1470">
            <v>1032</v>
          </cell>
          <cell r="T1470">
            <v>1544</v>
          </cell>
          <cell r="U1470">
            <v>1137</v>
          </cell>
          <cell r="V1470">
            <v>1043</v>
          </cell>
          <cell r="W1470">
            <v>777</v>
          </cell>
          <cell r="X1470">
            <v>1036</v>
          </cell>
          <cell r="Y1470">
            <v>1285</v>
          </cell>
          <cell r="Z1470">
            <v>1110</v>
          </cell>
          <cell r="AA1470">
            <v>1020</v>
          </cell>
          <cell r="AB1470">
            <v>1080</v>
          </cell>
          <cell r="AC1470">
            <v>1089</v>
          </cell>
          <cell r="AD1470">
            <v>1142</v>
          </cell>
          <cell r="AE1470">
            <v>1264</v>
          </cell>
        </row>
        <row r="1471">
          <cell r="E1471" t="str">
            <v>FL Commercial LPG</v>
          </cell>
          <cell r="F1471">
            <v>12834</v>
          </cell>
          <cell r="G1471">
            <v>13278</v>
          </cell>
          <cell r="H1471">
            <v>13347</v>
          </cell>
          <cell r="I1471">
            <v>12999</v>
          </cell>
          <cell r="J1471">
            <v>11922</v>
          </cell>
          <cell r="K1471">
            <v>10145</v>
          </cell>
          <cell r="L1471">
            <v>10367</v>
          </cell>
          <cell r="M1471">
            <v>10270</v>
          </cell>
          <cell r="N1471">
            <v>11460</v>
          </cell>
          <cell r="O1471">
            <v>11404</v>
          </cell>
          <cell r="P1471">
            <v>11286</v>
          </cell>
          <cell r="Q1471">
            <v>9422</v>
          </cell>
          <cell r="R1471">
            <v>10199</v>
          </cell>
          <cell r="S1471">
            <v>10416</v>
          </cell>
          <cell r="T1471">
            <v>14177</v>
          </cell>
          <cell r="U1471">
            <v>10195</v>
          </cell>
          <cell r="V1471">
            <v>9661</v>
          </cell>
          <cell r="W1471">
            <v>9949</v>
          </cell>
          <cell r="X1471">
            <v>9077</v>
          </cell>
          <cell r="Y1471">
            <v>7967</v>
          </cell>
          <cell r="Z1471">
            <v>8017</v>
          </cell>
          <cell r="AA1471">
            <v>6816</v>
          </cell>
          <cell r="AB1471">
            <v>8478</v>
          </cell>
          <cell r="AC1471">
            <v>7892</v>
          </cell>
          <cell r="AD1471">
            <v>7608</v>
          </cell>
          <cell r="AE1471">
            <v>7215</v>
          </cell>
        </row>
        <row r="1472">
          <cell r="E1472" t="str">
            <v>GA Commercial LPG</v>
          </cell>
          <cell r="F1472">
            <v>3713</v>
          </cell>
          <cell r="G1472">
            <v>3987</v>
          </cell>
          <cell r="H1472">
            <v>4390</v>
          </cell>
          <cell r="I1472">
            <v>4583</v>
          </cell>
          <cell r="J1472">
            <v>4604</v>
          </cell>
          <cell r="K1472">
            <v>4369</v>
          </cell>
          <cell r="L1472">
            <v>4447</v>
          </cell>
          <cell r="M1472">
            <v>4791</v>
          </cell>
          <cell r="N1472">
            <v>4117</v>
          </cell>
          <cell r="O1472">
            <v>4484</v>
          </cell>
          <cell r="P1472">
            <v>5102</v>
          </cell>
          <cell r="Q1472">
            <v>3587</v>
          </cell>
          <cell r="R1472">
            <v>3592</v>
          </cell>
          <cell r="S1472">
            <v>3583</v>
          </cell>
          <cell r="T1472">
            <v>4377</v>
          </cell>
          <cell r="U1472">
            <v>3253</v>
          </cell>
          <cell r="V1472">
            <v>3239</v>
          </cell>
          <cell r="W1472">
            <v>3243</v>
          </cell>
          <cell r="X1472">
            <v>3766</v>
          </cell>
          <cell r="Y1472">
            <v>2993</v>
          </cell>
          <cell r="Z1472">
            <v>3662</v>
          </cell>
          <cell r="AA1472">
            <v>3143</v>
          </cell>
          <cell r="AB1472">
            <v>2787</v>
          </cell>
          <cell r="AC1472">
            <v>3116</v>
          </cell>
          <cell r="AD1472">
            <v>3217</v>
          </cell>
          <cell r="AE1472">
            <v>2957</v>
          </cell>
        </row>
        <row r="1473">
          <cell r="E1473" t="str">
            <v>HI Commercial LPG</v>
          </cell>
          <cell r="F1473">
            <v>358</v>
          </cell>
          <cell r="G1473">
            <v>368</v>
          </cell>
          <cell r="H1473">
            <v>1161</v>
          </cell>
          <cell r="I1473">
            <v>246</v>
          </cell>
          <cell r="J1473">
            <v>253</v>
          </cell>
          <cell r="K1473">
            <v>242</v>
          </cell>
          <cell r="L1473">
            <v>301</v>
          </cell>
          <cell r="M1473">
            <v>557</v>
          </cell>
          <cell r="N1473">
            <v>1583</v>
          </cell>
          <cell r="O1473">
            <v>897</v>
          </cell>
          <cell r="P1473">
            <v>1227</v>
          </cell>
          <cell r="Q1473">
            <v>1244</v>
          </cell>
          <cell r="R1473">
            <v>1249</v>
          </cell>
          <cell r="S1473">
            <v>926</v>
          </cell>
          <cell r="T1473">
            <v>945</v>
          </cell>
          <cell r="U1473">
            <v>963</v>
          </cell>
          <cell r="V1473">
            <v>987</v>
          </cell>
          <cell r="W1473">
            <v>856</v>
          </cell>
          <cell r="X1473">
            <v>1547</v>
          </cell>
          <cell r="Y1473">
            <v>2073</v>
          </cell>
          <cell r="Z1473">
            <v>2043</v>
          </cell>
          <cell r="AA1473">
            <v>2389</v>
          </cell>
          <cell r="AB1473">
            <v>2160</v>
          </cell>
          <cell r="AC1473">
            <v>2337</v>
          </cell>
          <cell r="AD1473">
            <v>2362</v>
          </cell>
          <cell r="AE1473">
            <v>2190</v>
          </cell>
        </row>
        <row r="1474">
          <cell r="E1474" t="str">
            <v>IA Commercial LPG</v>
          </cell>
          <cell r="F1474">
            <v>1238</v>
          </cell>
          <cell r="G1474">
            <v>1516</v>
          </cell>
          <cell r="H1474">
            <v>1535</v>
          </cell>
          <cell r="I1474">
            <v>1785</v>
          </cell>
          <cell r="J1474">
            <v>1771</v>
          </cell>
          <cell r="K1474">
            <v>1789</v>
          </cell>
          <cell r="L1474">
            <v>2401</v>
          </cell>
          <cell r="M1474">
            <v>2227</v>
          </cell>
          <cell r="N1474">
            <v>1885</v>
          </cell>
          <cell r="O1474">
            <v>2360</v>
          </cell>
          <cell r="P1474">
            <v>2395</v>
          </cell>
          <cell r="Q1474">
            <v>1540</v>
          </cell>
          <cell r="R1474">
            <v>1993</v>
          </cell>
          <cell r="S1474">
            <v>1894</v>
          </cell>
          <cell r="T1474">
            <v>1824</v>
          </cell>
          <cell r="U1474">
            <v>1574</v>
          </cell>
          <cell r="V1474">
            <v>1997</v>
          </cell>
          <cell r="W1474">
            <v>2037</v>
          </cell>
          <cell r="X1474">
            <v>2683</v>
          </cell>
          <cell r="Y1474">
            <v>3983</v>
          </cell>
          <cell r="Z1474">
            <v>2478</v>
          </cell>
          <cell r="AA1474">
            <v>2960</v>
          </cell>
          <cell r="AB1474">
            <v>2348</v>
          </cell>
          <cell r="AC1474">
            <v>2483</v>
          </cell>
          <cell r="AD1474">
            <v>2355</v>
          </cell>
          <cell r="AE1474">
            <v>1810</v>
          </cell>
        </row>
        <row r="1475">
          <cell r="E1475" t="str">
            <v>ID Commercial LPG</v>
          </cell>
          <cell r="F1475">
            <v>390</v>
          </cell>
          <cell r="G1475">
            <v>456</v>
          </cell>
          <cell r="H1475">
            <v>364</v>
          </cell>
          <cell r="I1475">
            <v>401</v>
          </cell>
          <cell r="J1475">
            <v>375</v>
          </cell>
          <cell r="K1475">
            <v>458</v>
          </cell>
          <cell r="L1475">
            <v>550</v>
          </cell>
          <cell r="M1475">
            <v>529</v>
          </cell>
          <cell r="N1475">
            <v>217</v>
          </cell>
          <cell r="O1475">
            <v>896</v>
          </cell>
          <cell r="P1475">
            <v>1786</v>
          </cell>
          <cell r="Q1475">
            <v>1461</v>
          </cell>
          <cell r="R1475">
            <v>922</v>
          </cell>
          <cell r="S1475">
            <v>806</v>
          </cell>
          <cell r="T1475">
            <v>1135</v>
          </cell>
          <cell r="U1475">
            <v>1332</v>
          </cell>
          <cell r="V1475">
            <v>1243</v>
          </cell>
          <cell r="W1475">
            <v>1305</v>
          </cell>
          <cell r="X1475">
            <v>1442</v>
          </cell>
          <cell r="Y1475">
            <v>908</v>
          </cell>
          <cell r="Z1475">
            <v>968</v>
          </cell>
          <cell r="AA1475">
            <v>983</v>
          </cell>
          <cell r="AB1475">
            <v>1462</v>
          </cell>
          <cell r="AC1475">
            <v>1096</v>
          </cell>
          <cell r="AD1475">
            <v>1184</v>
          </cell>
          <cell r="AE1475">
            <v>1170</v>
          </cell>
        </row>
        <row r="1476">
          <cell r="E1476" t="str">
            <v>IL Commercial LPG</v>
          </cell>
          <cell r="F1476">
            <v>2129</v>
          </cell>
          <cell r="G1476">
            <v>2519</v>
          </cell>
          <cell r="H1476">
            <v>2428</v>
          </cell>
          <cell r="I1476">
            <v>2576</v>
          </cell>
          <cell r="J1476">
            <v>2502</v>
          </cell>
          <cell r="K1476">
            <v>2568</v>
          </cell>
          <cell r="L1476">
            <v>3461</v>
          </cell>
          <cell r="M1476">
            <v>3513</v>
          </cell>
          <cell r="N1476">
            <v>2984</v>
          </cell>
          <cell r="O1476">
            <v>4322</v>
          </cell>
          <cell r="P1476">
            <v>3605</v>
          </cell>
          <cell r="Q1476">
            <v>2711</v>
          </cell>
          <cell r="R1476">
            <v>3602</v>
          </cell>
          <cell r="S1476">
            <v>3733</v>
          </cell>
          <cell r="T1476">
            <v>3467</v>
          </cell>
          <cell r="U1476">
            <v>3088</v>
          </cell>
          <cell r="V1476">
            <v>3106</v>
          </cell>
          <cell r="W1476">
            <v>2683</v>
          </cell>
          <cell r="X1476">
            <v>3588</v>
          </cell>
          <cell r="Y1476">
            <v>3513</v>
          </cell>
          <cell r="Z1476">
            <v>3045</v>
          </cell>
          <cell r="AA1476">
            <v>2752</v>
          </cell>
          <cell r="AB1476">
            <v>2125</v>
          </cell>
          <cell r="AC1476">
            <v>4232</v>
          </cell>
          <cell r="AD1476">
            <v>2715</v>
          </cell>
          <cell r="AE1476">
            <v>2315</v>
          </cell>
        </row>
        <row r="1477">
          <cell r="E1477" t="str">
            <v>IN Commercial LPG</v>
          </cell>
          <cell r="F1477">
            <v>2018</v>
          </cell>
          <cell r="G1477">
            <v>2016</v>
          </cell>
          <cell r="H1477">
            <v>1977</v>
          </cell>
          <cell r="I1477">
            <v>2177</v>
          </cell>
          <cell r="J1477">
            <v>2136</v>
          </cell>
          <cell r="K1477">
            <v>2177</v>
          </cell>
          <cell r="L1477">
            <v>2922</v>
          </cell>
          <cell r="M1477">
            <v>2890</v>
          </cell>
          <cell r="N1477">
            <v>2128</v>
          </cell>
          <cell r="O1477">
            <v>2580</v>
          </cell>
          <cell r="P1477">
            <v>2914</v>
          </cell>
          <cell r="Q1477">
            <v>2140</v>
          </cell>
          <cell r="R1477">
            <v>2968</v>
          </cell>
          <cell r="S1477">
            <v>2948</v>
          </cell>
          <cell r="T1477">
            <v>2957</v>
          </cell>
          <cell r="U1477">
            <v>2221</v>
          </cell>
          <cell r="V1477">
            <v>1744</v>
          </cell>
          <cell r="W1477">
            <v>1863</v>
          </cell>
          <cell r="X1477">
            <v>3693</v>
          </cell>
          <cell r="Y1477">
            <v>3413</v>
          </cell>
          <cell r="Z1477">
            <v>2317</v>
          </cell>
          <cell r="AA1477">
            <v>2941</v>
          </cell>
          <cell r="AB1477">
            <v>2147</v>
          </cell>
          <cell r="AC1477">
            <v>2925</v>
          </cell>
          <cell r="AD1477">
            <v>2320</v>
          </cell>
          <cell r="AE1477">
            <v>2350</v>
          </cell>
        </row>
        <row r="1478">
          <cell r="E1478" t="str">
            <v>KS Commercial LPG</v>
          </cell>
          <cell r="F1478">
            <v>587</v>
          </cell>
          <cell r="G1478">
            <v>648</v>
          </cell>
          <cell r="H1478">
            <v>535</v>
          </cell>
          <cell r="I1478">
            <v>542</v>
          </cell>
          <cell r="J1478">
            <v>523</v>
          </cell>
          <cell r="K1478">
            <v>729</v>
          </cell>
          <cell r="L1478">
            <v>979</v>
          </cell>
          <cell r="M1478">
            <v>1183</v>
          </cell>
          <cell r="N1478">
            <v>1260</v>
          </cell>
          <cell r="O1478">
            <v>1659</v>
          </cell>
          <cell r="P1478">
            <v>1290</v>
          </cell>
          <cell r="Q1478">
            <v>929</v>
          </cell>
          <cell r="R1478">
            <v>1117</v>
          </cell>
          <cell r="S1478">
            <v>1064</v>
          </cell>
          <cell r="T1478">
            <v>1117</v>
          </cell>
          <cell r="U1478">
            <v>1129</v>
          </cell>
          <cell r="V1478">
            <v>529</v>
          </cell>
          <cell r="W1478">
            <v>1024</v>
          </cell>
          <cell r="X1478">
            <v>1771</v>
          </cell>
          <cell r="Y1478">
            <v>1540</v>
          </cell>
          <cell r="Z1478">
            <v>1859</v>
          </cell>
          <cell r="AA1478">
            <v>1194</v>
          </cell>
          <cell r="AB1478">
            <v>847</v>
          </cell>
          <cell r="AC1478">
            <v>1137</v>
          </cell>
          <cell r="AD1478">
            <v>1604</v>
          </cell>
          <cell r="AE1478">
            <v>1427</v>
          </cell>
        </row>
        <row r="1479">
          <cell r="E1479" t="str">
            <v>KY Commercial LPG</v>
          </cell>
          <cell r="F1479">
            <v>1137</v>
          </cell>
          <cell r="G1479">
            <v>1340</v>
          </cell>
          <cell r="H1479">
            <v>1262</v>
          </cell>
          <cell r="I1479">
            <v>1462</v>
          </cell>
          <cell r="J1479">
            <v>1414</v>
          </cell>
          <cell r="K1479">
            <v>1407</v>
          </cell>
          <cell r="L1479">
            <v>1889</v>
          </cell>
          <cell r="M1479">
            <v>1880</v>
          </cell>
          <cell r="N1479">
            <v>1426</v>
          </cell>
          <cell r="O1479">
            <v>1742</v>
          </cell>
          <cell r="P1479">
            <v>1728</v>
          </cell>
          <cell r="Q1479">
            <v>1147</v>
          </cell>
          <cell r="R1479">
            <v>1243</v>
          </cell>
          <cell r="S1479">
            <v>1466</v>
          </cell>
          <cell r="T1479">
            <v>1568</v>
          </cell>
          <cell r="U1479">
            <v>1188</v>
          </cell>
          <cell r="V1479">
            <v>1180</v>
          </cell>
          <cell r="W1479">
            <v>931</v>
          </cell>
          <cell r="X1479">
            <v>1909</v>
          </cell>
          <cell r="Y1479">
            <v>1402</v>
          </cell>
          <cell r="Z1479">
            <v>1246</v>
          </cell>
          <cell r="AA1479">
            <v>1922</v>
          </cell>
          <cell r="AB1479">
            <v>1624</v>
          </cell>
          <cell r="AC1479">
            <v>1854</v>
          </cell>
          <cell r="AD1479">
            <v>1373</v>
          </cell>
          <cell r="AE1479">
            <v>1268</v>
          </cell>
        </row>
        <row r="1480">
          <cell r="E1480" t="str">
            <v>LA Commercial LPG</v>
          </cell>
          <cell r="F1480">
            <v>982</v>
          </cell>
          <cell r="G1480">
            <v>1046</v>
          </cell>
          <cell r="H1480">
            <v>1341</v>
          </cell>
          <cell r="I1480">
            <v>903</v>
          </cell>
          <cell r="J1480">
            <v>867</v>
          </cell>
          <cell r="K1480">
            <v>794</v>
          </cell>
          <cell r="L1480">
            <v>1003</v>
          </cell>
          <cell r="M1480">
            <v>1104</v>
          </cell>
          <cell r="N1480">
            <v>1611</v>
          </cell>
          <cell r="O1480">
            <v>2395</v>
          </cell>
          <cell r="P1480">
            <v>2849</v>
          </cell>
          <cell r="Q1480">
            <v>2663</v>
          </cell>
          <cell r="R1480">
            <v>1410</v>
          </cell>
          <cell r="S1480">
            <v>1204</v>
          </cell>
          <cell r="T1480">
            <v>1131</v>
          </cell>
          <cell r="U1480">
            <v>1255</v>
          </cell>
          <cell r="V1480">
            <v>963</v>
          </cell>
          <cell r="W1480">
            <v>850</v>
          </cell>
          <cell r="X1480">
            <v>988</v>
          </cell>
          <cell r="Y1480">
            <v>1062</v>
          </cell>
          <cell r="Z1480">
            <v>963</v>
          </cell>
          <cell r="AA1480">
            <v>950</v>
          </cell>
          <cell r="AB1480">
            <v>845</v>
          </cell>
          <cell r="AC1480">
            <v>877</v>
          </cell>
          <cell r="AD1480">
            <v>896</v>
          </cell>
          <cell r="AE1480">
            <v>744</v>
          </cell>
        </row>
        <row r="1481">
          <cell r="E1481" t="str">
            <v>MA Commercial LPG</v>
          </cell>
          <cell r="F1481">
            <v>1753</v>
          </cell>
          <cell r="G1481">
            <v>1586</v>
          </cell>
          <cell r="H1481">
            <v>1573</v>
          </cell>
          <cell r="I1481">
            <v>1734</v>
          </cell>
          <cell r="J1481">
            <v>1793</v>
          </cell>
          <cell r="K1481">
            <v>1872</v>
          </cell>
          <cell r="L1481">
            <v>2220</v>
          </cell>
          <cell r="M1481">
            <v>2084</v>
          </cell>
          <cell r="N1481">
            <v>1908</v>
          </cell>
          <cell r="O1481">
            <v>1965</v>
          </cell>
          <cell r="P1481">
            <v>2431</v>
          </cell>
          <cell r="Q1481">
            <v>2206</v>
          </cell>
          <cell r="R1481">
            <v>1785</v>
          </cell>
          <cell r="S1481">
            <v>2819</v>
          </cell>
          <cell r="T1481">
            <v>1808</v>
          </cell>
          <cell r="U1481">
            <v>2940</v>
          </cell>
          <cell r="V1481">
            <v>2785</v>
          </cell>
          <cell r="W1481">
            <v>2481</v>
          </cell>
          <cell r="X1481">
            <v>2878</v>
          </cell>
          <cell r="Y1481">
            <v>2482</v>
          </cell>
          <cell r="Z1481">
            <v>2238</v>
          </cell>
          <cell r="AA1481">
            <v>2445</v>
          </cell>
          <cell r="AB1481">
            <v>2301</v>
          </cell>
          <cell r="AC1481">
            <v>2841</v>
          </cell>
          <cell r="AD1481">
            <v>2909</v>
          </cell>
          <cell r="AE1481">
            <v>2670</v>
          </cell>
        </row>
        <row r="1482">
          <cell r="E1482" t="str">
            <v>MD Commercial LPG</v>
          </cell>
          <cell r="F1482">
            <v>1537</v>
          </cell>
          <cell r="G1482">
            <v>1716</v>
          </cell>
          <cell r="H1482">
            <v>1929</v>
          </cell>
          <cell r="I1482">
            <v>1983</v>
          </cell>
          <cell r="J1482">
            <v>2022</v>
          </cell>
          <cell r="K1482">
            <v>2327</v>
          </cell>
          <cell r="L1482">
            <v>2617</v>
          </cell>
          <cell r="M1482">
            <v>2810</v>
          </cell>
          <cell r="N1482">
            <v>2562</v>
          </cell>
          <cell r="O1482">
            <v>2346</v>
          </cell>
          <cell r="P1482">
            <v>1901</v>
          </cell>
          <cell r="Q1482">
            <v>2287</v>
          </cell>
          <cell r="R1482">
            <v>2382</v>
          </cell>
          <cell r="S1482">
            <v>3341</v>
          </cell>
          <cell r="T1482">
            <v>2906</v>
          </cell>
          <cell r="U1482">
            <v>2782</v>
          </cell>
          <cell r="V1482">
            <v>2920</v>
          </cell>
          <cell r="W1482">
            <v>2256</v>
          </cell>
          <cell r="X1482">
            <v>3227</v>
          </cell>
          <cell r="Y1482">
            <v>3037</v>
          </cell>
          <cell r="Z1482">
            <v>3342</v>
          </cell>
          <cell r="AA1482">
            <v>3143</v>
          </cell>
          <cell r="AB1482">
            <v>2626</v>
          </cell>
          <cell r="AC1482">
            <v>2759</v>
          </cell>
          <cell r="AD1482">
            <v>2638</v>
          </cell>
          <cell r="AE1482">
            <v>2397</v>
          </cell>
        </row>
        <row r="1483">
          <cell r="E1483" t="str">
            <v>ME Commercial LPG</v>
          </cell>
          <cell r="F1483">
            <v>1955</v>
          </cell>
          <cell r="G1483">
            <v>2127</v>
          </cell>
          <cell r="H1483">
            <v>1737</v>
          </cell>
          <cell r="I1483">
            <v>2156</v>
          </cell>
          <cell r="J1483">
            <v>2231</v>
          </cell>
          <cell r="K1483">
            <v>2538</v>
          </cell>
          <cell r="L1483">
            <v>2979</v>
          </cell>
          <cell r="M1483">
            <v>2201</v>
          </cell>
          <cell r="N1483">
            <v>2434</v>
          </cell>
          <cell r="O1483">
            <v>2148</v>
          </cell>
          <cell r="P1483">
            <v>2370</v>
          </cell>
          <cell r="Q1483">
            <v>2910</v>
          </cell>
          <cell r="R1483">
            <v>1788</v>
          </cell>
          <cell r="S1483">
            <v>3086</v>
          </cell>
          <cell r="T1483">
            <v>2105</v>
          </cell>
          <cell r="U1483">
            <v>4064</v>
          </cell>
          <cell r="V1483">
            <v>3429</v>
          </cell>
          <cell r="W1483">
            <v>5225</v>
          </cell>
          <cell r="X1483">
            <v>5245</v>
          </cell>
          <cell r="Y1483">
            <v>6151</v>
          </cell>
          <cell r="Z1483">
            <v>4613</v>
          </cell>
          <cell r="AA1483">
            <v>5426</v>
          </cell>
          <cell r="AB1483">
            <v>5650</v>
          </cell>
          <cell r="AC1483">
            <v>7205</v>
          </cell>
          <cell r="AD1483">
            <v>6373</v>
          </cell>
          <cell r="AE1483">
            <v>6573</v>
          </cell>
        </row>
        <row r="1484">
          <cell r="E1484" t="str">
            <v>MI Commercial LPG</v>
          </cell>
          <cell r="F1484">
            <v>2478</v>
          </cell>
          <cell r="G1484">
            <v>2748</v>
          </cell>
          <cell r="H1484">
            <v>2779</v>
          </cell>
          <cell r="I1484">
            <v>3024</v>
          </cell>
          <cell r="J1484">
            <v>2993</v>
          </cell>
          <cell r="K1484">
            <v>3038</v>
          </cell>
          <cell r="L1484">
            <v>4078</v>
          </cell>
          <cell r="M1484">
            <v>3854</v>
          </cell>
          <cell r="N1484">
            <v>3601</v>
          </cell>
          <cell r="O1484">
            <v>4080</v>
          </cell>
          <cell r="P1484">
            <v>4200</v>
          </cell>
          <cell r="Q1484">
            <v>5249</v>
          </cell>
          <cell r="R1484">
            <v>5606</v>
          </cell>
          <cell r="S1484">
            <v>6068</v>
          </cell>
          <cell r="T1484">
            <v>5935</v>
          </cell>
          <cell r="U1484">
            <v>3579</v>
          </cell>
          <cell r="V1484">
            <v>3510</v>
          </cell>
          <cell r="W1484">
            <v>3493</v>
          </cell>
          <cell r="X1484">
            <v>3828</v>
          </cell>
          <cell r="Y1484">
            <v>2647</v>
          </cell>
          <cell r="Z1484">
            <v>2643</v>
          </cell>
          <cell r="AA1484">
            <v>2471</v>
          </cell>
          <cell r="AB1484">
            <v>2923</v>
          </cell>
          <cell r="AC1484">
            <v>3658</v>
          </cell>
          <cell r="AD1484">
            <v>3376</v>
          </cell>
          <cell r="AE1484">
            <v>2670</v>
          </cell>
        </row>
        <row r="1485">
          <cell r="E1485" t="str">
            <v>MN Commercial LPG</v>
          </cell>
          <cell r="F1485">
            <v>1681</v>
          </cell>
          <cell r="G1485">
            <v>1826</v>
          </cell>
          <cell r="H1485">
            <v>2041</v>
          </cell>
          <cell r="I1485">
            <v>2510</v>
          </cell>
          <cell r="J1485">
            <v>2467</v>
          </cell>
          <cell r="K1485">
            <v>2549</v>
          </cell>
          <cell r="L1485">
            <v>3421</v>
          </cell>
          <cell r="M1485">
            <v>3238</v>
          </cell>
          <cell r="N1485">
            <v>2251</v>
          </cell>
          <cell r="O1485">
            <v>2782</v>
          </cell>
          <cell r="P1485">
            <v>3116</v>
          </cell>
          <cell r="Q1485">
            <v>2729</v>
          </cell>
          <cell r="R1485">
            <v>2626</v>
          </cell>
          <cell r="S1485">
            <v>3705</v>
          </cell>
          <cell r="T1485">
            <v>2862</v>
          </cell>
          <cell r="U1485">
            <v>2719</v>
          </cell>
          <cell r="V1485">
            <v>2609</v>
          </cell>
          <cell r="W1485">
            <v>2227</v>
          </cell>
          <cell r="X1485">
            <v>3677</v>
          </cell>
          <cell r="Y1485">
            <v>3027</v>
          </cell>
          <cell r="Z1485">
            <v>2576</v>
          </cell>
          <cell r="AA1485">
            <v>2948</v>
          </cell>
          <cell r="AB1485">
            <v>2638</v>
          </cell>
          <cell r="AC1485">
            <v>3699</v>
          </cell>
          <cell r="AD1485">
            <v>3908</v>
          </cell>
          <cell r="AE1485">
            <v>3592</v>
          </cell>
        </row>
        <row r="1486">
          <cell r="E1486" t="str">
            <v>MO Commercial LPG</v>
          </cell>
          <cell r="F1486">
            <v>3823</v>
          </cell>
          <cell r="G1486">
            <v>5004</v>
          </cell>
          <cell r="H1486">
            <v>5055</v>
          </cell>
          <cell r="I1486">
            <v>5345</v>
          </cell>
          <cell r="J1486">
            <v>5261</v>
          </cell>
          <cell r="K1486">
            <v>5324</v>
          </cell>
          <cell r="L1486">
            <v>7147</v>
          </cell>
          <cell r="M1486">
            <v>6516</v>
          </cell>
          <cell r="N1486">
            <v>4654</v>
          </cell>
          <cell r="O1486">
            <v>6243</v>
          </cell>
          <cell r="P1486">
            <v>5457</v>
          </cell>
          <cell r="Q1486">
            <v>8199</v>
          </cell>
          <cell r="R1486">
            <v>6188</v>
          </cell>
          <cell r="S1486">
            <v>5942</v>
          </cell>
          <cell r="T1486">
            <v>5879</v>
          </cell>
          <cell r="U1486">
            <v>3234</v>
          </cell>
          <cell r="V1486">
            <v>4176</v>
          </cell>
          <cell r="W1486">
            <v>3977</v>
          </cell>
          <cell r="X1486">
            <v>6576</v>
          </cell>
          <cell r="Y1486">
            <v>4453</v>
          </cell>
          <cell r="Z1486">
            <v>3638</v>
          </cell>
          <cell r="AA1486">
            <v>3265</v>
          </cell>
          <cell r="AB1486">
            <v>3373</v>
          </cell>
          <cell r="AC1486">
            <v>4073</v>
          </cell>
          <cell r="AD1486">
            <v>4327</v>
          </cell>
          <cell r="AE1486">
            <v>3423</v>
          </cell>
        </row>
        <row r="1487">
          <cell r="E1487" t="str">
            <v>MS Commercial LPG</v>
          </cell>
          <cell r="F1487">
            <v>2347</v>
          </cell>
          <cell r="G1487">
            <v>2025</v>
          </cell>
          <cell r="H1487">
            <v>1897</v>
          </cell>
          <cell r="I1487">
            <v>2393</v>
          </cell>
          <cell r="J1487">
            <v>2348</v>
          </cell>
          <cell r="K1487">
            <v>2116</v>
          </cell>
          <cell r="L1487">
            <v>2607</v>
          </cell>
          <cell r="M1487">
            <v>2436</v>
          </cell>
          <cell r="N1487">
            <v>2311</v>
          </cell>
          <cell r="O1487">
            <v>2532</v>
          </cell>
          <cell r="P1487">
            <v>4349</v>
          </cell>
          <cell r="Q1487">
            <v>4503</v>
          </cell>
          <cell r="R1487">
            <v>3200</v>
          </cell>
          <cell r="S1487">
            <v>2853</v>
          </cell>
          <cell r="T1487">
            <v>2442</v>
          </cell>
          <cell r="U1487">
            <v>1800</v>
          </cell>
          <cell r="V1487">
            <v>2207</v>
          </cell>
          <cell r="W1487">
            <v>1972</v>
          </cell>
          <cell r="X1487">
            <v>2134</v>
          </cell>
          <cell r="Y1487">
            <v>2203</v>
          </cell>
          <cell r="Z1487">
            <v>2147</v>
          </cell>
          <cell r="AA1487">
            <v>2078</v>
          </cell>
          <cell r="AB1487">
            <v>1875</v>
          </cell>
          <cell r="AC1487">
            <v>2212</v>
          </cell>
          <cell r="AD1487">
            <v>2083</v>
          </cell>
          <cell r="AE1487">
            <v>1826</v>
          </cell>
        </row>
        <row r="1488">
          <cell r="E1488" t="str">
            <v>MT Commercial LPG</v>
          </cell>
          <cell r="F1488">
            <v>660</v>
          </cell>
          <cell r="G1488">
            <v>571</v>
          </cell>
          <cell r="H1488">
            <v>486</v>
          </cell>
          <cell r="I1488">
            <v>445</v>
          </cell>
          <cell r="J1488">
            <v>439</v>
          </cell>
          <cell r="K1488">
            <v>384</v>
          </cell>
          <cell r="L1488">
            <v>422</v>
          </cell>
          <cell r="M1488">
            <v>123</v>
          </cell>
          <cell r="N1488">
            <v>70</v>
          </cell>
          <cell r="O1488">
            <v>278</v>
          </cell>
          <cell r="P1488">
            <v>749</v>
          </cell>
          <cell r="Q1488">
            <v>763</v>
          </cell>
          <cell r="R1488">
            <v>782</v>
          </cell>
          <cell r="S1488">
            <v>2024</v>
          </cell>
          <cell r="T1488">
            <v>1271</v>
          </cell>
          <cell r="U1488">
            <v>1589</v>
          </cell>
          <cell r="V1488">
            <v>1318</v>
          </cell>
          <cell r="W1488">
            <v>1212</v>
          </cell>
          <cell r="X1488">
            <v>1642</v>
          </cell>
          <cell r="Y1488">
            <v>703</v>
          </cell>
          <cell r="Z1488">
            <v>1119</v>
          </cell>
          <cell r="AA1488">
            <v>1141</v>
          </cell>
          <cell r="AB1488">
            <v>1460</v>
          </cell>
          <cell r="AC1488">
            <v>1210</v>
          </cell>
          <cell r="AD1488">
            <v>1430</v>
          </cell>
          <cell r="AE1488">
            <v>1403</v>
          </cell>
        </row>
        <row r="1489">
          <cell r="E1489" t="str">
            <v>NC Commercial LPG</v>
          </cell>
          <cell r="F1489">
            <v>5308</v>
          </cell>
          <cell r="G1489">
            <v>5944</v>
          </cell>
          <cell r="H1489">
            <v>6673</v>
          </cell>
          <cell r="I1489">
            <v>6890</v>
          </cell>
          <cell r="J1489">
            <v>6910</v>
          </cell>
          <cell r="K1489">
            <v>7260</v>
          </cell>
          <cell r="L1489">
            <v>8310</v>
          </cell>
          <cell r="M1489">
            <v>8271</v>
          </cell>
          <cell r="N1489">
            <v>7891</v>
          </cell>
          <cell r="O1489">
            <v>7980</v>
          </cell>
          <cell r="P1489">
            <v>8632</v>
          </cell>
          <cell r="Q1489">
            <v>8883</v>
          </cell>
          <cell r="R1489">
            <v>8278</v>
          </cell>
          <cell r="S1489">
            <v>9135</v>
          </cell>
          <cell r="T1489">
            <v>9446</v>
          </cell>
          <cell r="U1489">
            <v>7454</v>
          </cell>
          <cell r="V1489">
            <v>7291</v>
          </cell>
          <cell r="W1489">
            <v>7441</v>
          </cell>
          <cell r="X1489">
            <v>9830</v>
          </cell>
          <cell r="Y1489">
            <v>7562</v>
          </cell>
          <cell r="Z1489">
            <v>8035</v>
          </cell>
          <cell r="AA1489">
            <v>6967</v>
          </cell>
          <cell r="AB1489">
            <v>6990</v>
          </cell>
          <cell r="AC1489">
            <v>6940</v>
          </cell>
          <cell r="AD1489">
            <v>8080</v>
          </cell>
          <cell r="AE1489">
            <v>7311</v>
          </cell>
        </row>
        <row r="1490">
          <cell r="E1490" t="str">
            <v>ND Commercial LPG</v>
          </cell>
          <cell r="F1490">
            <v>483</v>
          </cell>
          <cell r="G1490">
            <v>722</v>
          </cell>
          <cell r="H1490">
            <v>800</v>
          </cell>
          <cell r="I1490">
            <v>564</v>
          </cell>
          <cell r="J1490">
            <v>513</v>
          </cell>
          <cell r="K1490">
            <v>573</v>
          </cell>
          <cell r="L1490">
            <v>699</v>
          </cell>
          <cell r="M1490">
            <v>1124</v>
          </cell>
          <cell r="N1490">
            <v>805</v>
          </cell>
          <cell r="O1490">
            <v>1065</v>
          </cell>
          <cell r="P1490">
            <v>1299</v>
          </cell>
          <cell r="Q1490">
            <v>1485</v>
          </cell>
          <cell r="R1490">
            <v>1332</v>
          </cell>
          <cell r="S1490">
            <v>811</v>
          </cell>
          <cell r="T1490">
            <v>734</v>
          </cell>
          <cell r="U1490">
            <v>1314</v>
          </cell>
          <cell r="V1490">
            <v>1264</v>
          </cell>
          <cell r="W1490">
            <v>1401</v>
          </cell>
          <cell r="X1490">
            <v>1871</v>
          </cell>
          <cell r="Y1490">
            <v>1605</v>
          </cell>
          <cell r="Z1490">
            <v>1063</v>
          </cell>
          <cell r="AA1490">
            <v>1528</v>
          </cell>
          <cell r="AB1490">
            <v>1802</v>
          </cell>
          <cell r="AC1490">
            <v>3250</v>
          </cell>
          <cell r="AD1490">
            <v>1898</v>
          </cell>
          <cell r="AE1490">
            <v>2169</v>
          </cell>
        </row>
        <row r="1491">
          <cell r="E1491" t="str">
            <v>NE Commercial LPG</v>
          </cell>
          <cell r="F1491">
            <v>318</v>
          </cell>
          <cell r="G1491">
            <v>399</v>
          </cell>
          <cell r="H1491">
            <v>405</v>
          </cell>
          <cell r="I1491">
            <v>380</v>
          </cell>
          <cell r="J1491">
            <v>354</v>
          </cell>
          <cell r="K1491">
            <v>381</v>
          </cell>
          <cell r="L1491">
            <v>512</v>
          </cell>
          <cell r="M1491">
            <v>411</v>
          </cell>
          <cell r="N1491">
            <v>544</v>
          </cell>
          <cell r="O1491">
            <v>557</v>
          </cell>
          <cell r="P1491">
            <v>567</v>
          </cell>
          <cell r="Q1491">
            <v>529</v>
          </cell>
          <cell r="R1491">
            <v>642</v>
          </cell>
          <cell r="S1491">
            <v>1009</v>
          </cell>
          <cell r="T1491">
            <v>547</v>
          </cell>
          <cell r="U1491">
            <v>583</v>
          </cell>
          <cell r="V1491">
            <v>258</v>
          </cell>
          <cell r="W1491">
            <v>504</v>
          </cell>
          <cell r="X1491">
            <v>503</v>
          </cell>
          <cell r="Y1491">
            <v>427</v>
          </cell>
          <cell r="Z1491">
            <v>689</v>
          </cell>
          <cell r="AA1491">
            <v>536</v>
          </cell>
          <cell r="AB1491">
            <v>541</v>
          </cell>
          <cell r="AC1491">
            <v>887</v>
          </cell>
          <cell r="AD1491">
            <v>692</v>
          </cell>
          <cell r="AE1491">
            <v>535</v>
          </cell>
        </row>
        <row r="1492">
          <cell r="E1492" t="str">
            <v>NH Commercial LPG</v>
          </cell>
          <cell r="F1492">
            <v>1943</v>
          </cell>
          <cell r="G1492">
            <v>1647</v>
          </cell>
          <cell r="H1492">
            <v>1723</v>
          </cell>
          <cell r="I1492">
            <v>1984</v>
          </cell>
          <cell r="J1492">
            <v>2055</v>
          </cell>
          <cell r="K1492">
            <v>2228</v>
          </cell>
          <cell r="L1492">
            <v>2459</v>
          </cell>
          <cell r="M1492">
            <v>2154</v>
          </cell>
          <cell r="N1492">
            <v>2417</v>
          </cell>
          <cell r="O1492">
            <v>2520</v>
          </cell>
          <cell r="P1492">
            <v>2411</v>
          </cell>
          <cell r="Q1492">
            <v>2371</v>
          </cell>
          <cell r="R1492">
            <v>2377</v>
          </cell>
          <cell r="S1492">
            <v>3735</v>
          </cell>
          <cell r="T1492">
            <v>2879</v>
          </cell>
          <cell r="U1492">
            <v>2570</v>
          </cell>
          <cell r="V1492">
            <v>2646</v>
          </cell>
          <cell r="W1492">
            <v>3170</v>
          </cell>
          <cell r="X1492">
            <v>4398</v>
          </cell>
          <cell r="Y1492">
            <v>3247</v>
          </cell>
          <cell r="Z1492">
            <v>3318</v>
          </cell>
          <cell r="AA1492">
            <v>4154</v>
          </cell>
          <cell r="AB1492">
            <v>5976</v>
          </cell>
          <cell r="AC1492">
            <v>5986</v>
          </cell>
          <cell r="AD1492">
            <v>6571</v>
          </cell>
          <cell r="AE1492">
            <v>6034</v>
          </cell>
        </row>
        <row r="1493">
          <cell r="E1493" t="str">
            <v>NJ Commercial LPG</v>
          </cell>
          <cell r="F1493">
            <v>974</v>
          </cell>
          <cell r="G1493">
            <v>1200</v>
          </cell>
          <cell r="H1493">
            <v>1426</v>
          </cell>
          <cell r="I1493">
            <v>1507</v>
          </cell>
          <cell r="J1493">
            <v>1413</v>
          </cell>
          <cell r="K1493">
            <v>1677</v>
          </cell>
          <cell r="L1493">
            <v>1825</v>
          </cell>
          <cell r="M1493">
            <v>1509</v>
          </cell>
          <cell r="N1493">
            <v>1901</v>
          </cell>
          <cell r="O1493">
            <v>2032</v>
          </cell>
          <cell r="P1493">
            <v>2137</v>
          </cell>
          <cell r="Q1493">
            <v>2159</v>
          </cell>
          <cell r="R1493">
            <v>1714</v>
          </cell>
          <cell r="S1493">
            <v>2467</v>
          </cell>
          <cell r="T1493">
            <v>2104</v>
          </cell>
          <cell r="U1493">
            <v>1506</v>
          </cell>
          <cell r="V1493">
            <v>1255</v>
          </cell>
          <cell r="W1493">
            <v>1649</v>
          </cell>
          <cell r="X1493">
            <v>1498</v>
          </cell>
          <cell r="Y1493">
            <v>1415</v>
          </cell>
          <cell r="Z1493">
            <v>1797</v>
          </cell>
          <cell r="AA1493">
            <v>1649</v>
          </cell>
          <cell r="AB1493">
            <v>1386</v>
          </cell>
          <cell r="AC1493">
            <v>1612</v>
          </cell>
          <cell r="AD1493">
            <v>1383</v>
          </cell>
          <cell r="AE1493">
            <v>1143</v>
          </cell>
        </row>
        <row r="1494">
          <cell r="E1494" t="str">
            <v>NM Commercial LPG</v>
          </cell>
          <cell r="F1494">
            <v>1470</v>
          </cell>
          <cell r="G1494">
            <v>1163</v>
          </cell>
          <cell r="H1494">
            <v>945</v>
          </cell>
          <cell r="I1494">
            <v>697</v>
          </cell>
          <cell r="J1494">
            <v>666</v>
          </cell>
          <cell r="K1494">
            <v>742</v>
          </cell>
          <cell r="L1494">
            <v>735</v>
          </cell>
          <cell r="M1494">
            <v>936</v>
          </cell>
          <cell r="N1494">
            <v>1373</v>
          </cell>
          <cell r="O1494">
            <v>1763</v>
          </cell>
          <cell r="P1494">
            <v>1759</v>
          </cell>
          <cell r="Q1494">
            <v>2970</v>
          </cell>
          <cell r="R1494">
            <v>2366</v>
          </cell>
          <cell r="S1494">
            <v>1647</v>
          </cell>
          <cell r="T1494">
            <v>1840</v>
          </cell>
          <cell r="U1494">
            <v>1522</v>
          </cell>
          <cell r="V1494">
            <v>2144</v>
          </cell>
          <cell r="W1494">
            <v>1550</v>
          </cell>
          <cell r="X1494">
            <v>1616</v>
          </cell>
          <cell r="Y1494">
            <v>1296</v>
          </cell>
          <cell r="Z1494">
            <v>1492</v>
          </cell>
          <cell r="AA1494">
            <v>1239</v>
          </cell>
          <cell r="AB1494">
            <v>1589</v>
          </cell>
          <cell r="AC1494">
            <v>1440</v>
          </cell>
          <cell r="AD1494">
            <v>1372</v>
          </cell>
          <cell r="AE1494">
            <v>1083</v>
          </cell>
        </row>
        <row r="1495">
          <cell r="E1495" t="str">
            <v>NV Commercial LPG</v>
          </cell>
          <cell r="F1495">
            <v>1125</v>
          </cell>
          <cell r="G1495">
            <v>1009</v>
          </cell>
          <cell r="H1495">
            <v>870</v>
          </cell>
          <cell r="I1495">
            <v>857</v>
          </cell>
          <cell r="J1495">
            <v>884</v>
          </cell>
          <cell r="K1495">
            <v>700</v>
          </cell>
          <cell r="L1495">
            <v>756</v>
          </cell>
          <cell r="M1495">
            <v>803</v>
          </cell>
          <cell r="N1495">
            <v>846</v>
          </cell>
          <cell r="O1495">
            <v>1231</v>
          </cell>
          <cell r="P1495">
            <v>749</v>
          </cell>
          <cell r="Q1495">
            <v>714</v>
          </cell>
          <cell r="R1495">
            <v>1040</v>
          </cell>
          <cell r="S1495">
            <v>424</v>
          </cell>
          <cell r="T1495">
            <v>340</v>
          </cell>
          <cell r="U1495">
            <v>1155</v>
          </cell>
          <cell r="V1495">
            <v>926</v>
          </cell>
          <cell r="W1495">
            <v>954</v>
          </cell>
          <cell r="X1495">
            <v>1069</v>
          </cell>
          <cell r="Y1495">
            <v>896</v>
          </cell>
          <cell r="Z1495">
            <v>750</v>
          </cell>
          <cell r="AA1495">
            <v>628</v>
          </cell>
          <cell r="AB1495">
            <v>1167</v>
          </cell>
          <cell r="AC1495">
            <v>1177</v>
          </cell>
          <cell r="AD1495">
            <v>968</v>
          </cell>
          <cell r="AE1495">
            <v>1288</v>
          </cell>
        </row>
        <row r="1496">
          <cell r="E1496" t="str">
            <v>NY Commercial LPG</v>
          </cell>
          <cell r="F1496">
            <v>4069</v>
          </cell>
          <cell r="G1496">
            <v>5037</v>
          </cell>
          <cell r="H1496">
            <v>4951</v>
          </cell>
          <cell r="I1496">
            <v>4282</v>
          </cell>
          <cell r="J1496">
            <v>4338</v>
          </cell>
          <cell r="K1496">
            <v>4504</v>
          </cell>
          <cell r="L1496">
            <v>4924</v>
          </cell>
          <cell r="M1496">
            <v>4367</v>
          </cell>
          <cell r="N1496">
            <v>4312</v>
          </cell>
          <cell r="O1496">
            <v>4678</v>
          </cell>
          <cell r="P1496">
            <v>6195</v>
          </cell>
          <cell r="Q1496">
            <v>4686</v>
          </cell>
          <cell r="R1496">
            <v>5427</v>
          </cell>
          <cell r="S1496">
            <v>5400</v>
          </cell>
          <cell r="T1496">
            <v>7263</v>
          </cell>
          <cell r="U1496">
            <v>4249</v>
          </cell>
          <cell r="V1496">
            <v>4391</v>
          </cell>
          <cell r="W1496">
            <v>4894</v>
          </cell>
          <cell r="X1496">
            <v>6294</v>
          </cell>
          <cell r="Y1496">
            <v>6615</v>
          </cell>
          <cell r="Z1496">
            <v>6599</v>
          </cell>
          <cell r="AA1496">
            <v>6812</v>
          </cell>
          <cell r="AB1496">
            <v>6067</v>
          </cell>
          <cell r="AC1496">
            <v>6600</v>
          </cell>
          <cell r="AD1496">
            <v>6451</v>
          </cell>
          <cell r="AE1496">
            <v>6853</v>
          </cell>
        </row>
        <row r="1497">
          <cell r="E1497" t="str">
            <v>OH Commercial LPG</v>
          </cell>
          <cell r="F1497">
            <v>3074</v>
          </cell>
          <cell r="G1497">
            <v>3254</v>
          </cell>
          <cell r="H1497">
            <v>2915</v>
          </cell>
          <cell r="I1497">
            <v>3451</v>
          </cell>
          <cell r="J1497">
            <v>3380</v>
          </cell>
          <cell r="K1497">
            <v>3640</v>
          </cell>
          <cell r="L1497">
            <v>4886</v>
          </cell>
          <cell r="M1497">
            <v>4728</v>
          </cell>
          <cell r="N1497">
            <v>4089</v>
          </cell>
          <cell r="O1497">
            <v>5471</v>
          </cell>
          <cell r="P1497">
            <v>4729</v>
          </cell>
          <cell r="Q1497">
            <v>3151</v>
          </cell>
          <cell r="R1497">
            <v>3848</v>
          </cell>
          <cell r="S1497">
            <v>4599</v>
          </cell>
          <cell r="T1497">
            <v>4005</v>
          </cell>
          <cell r="U1497">
            <v>4127</v>
          </cell>
          <cell r="V1497">
            <v>2649</v>
          </cell>
          <cell r="W1497">
            <v>3680</v>
          </cell>
          <cell r="X1497">
            <v>4044</v>
          </cell>
          <cell r="Y1497">
            <v>4172</v>
          </cell>
          <cell r="Z1497">
            <v>3860</v>
          </cell>
          <cell r="AA1497">
            <v>3809</v>
          </cell>
          <cell r="AB1497">
            <v>2931</v>
          </cell>
          <cell r="AC1497">
            <v>3630</v>
          </cell>
          <cell r="AD1497">
            <v>3527</v>
          </cell>
          <cell r="AE1497">
            <v>3004</v>
          </cell>
        </row>
        <row r="1498">
          <cell r="E1498" t="str">
            <v>OK Commercial LPG</v>
          </cell>
          <cell r="F1498">
            <v>908</v>
          </cell>
          <cell r="G1498">
            <v>979</v>
          </cell>
          <cell r="H1498">
            <v>793</v>
          </cell>
          <cell r="I1498">
            <v>917</v>
          </cell>
          <cell r="J1498">
            <v>854</v>
          </cell>
          <cell r="K1498">
            <v>866</v>
          </cell>
          <cell r="L1498">
            <v>1162</v>
          </cell>
          <cell r="M1498">
            <v>1093</v>
          </cell>
          <cell r="N1498">
            <v>1154</v>
          </cell>
          <cell r="O1498">
            <v>1634</v>
          </cell>
          <cell r="P1498">
            <v>1859</v>
          </cell>
          <cell r="Q1498">
            <v>1770</v>
          </cell>
          <cell r="R1498">
            <v>2161</v>
          </cell>
          <cell r="S1498">
            <v>2320</v>
          </cell>
          <cell r="T1498">
            <v>1302</v>
          </cell>
          <cell r="U1498">
            <v>1421</v>
          </cell>
          <cell r="V1498">
            <v>1430</v>
          </cell>
          <cell r="W1498">
            <v>1401</v>
          </cell>
          <cell r="X1498">
            <v>1342</v>
          </cell>
          <cell r="Y1498">
            <v>1165</v>
          </cell>
          <cell r="Z1498">
            <v>1792</v>
          </cell>
          <cell r="AA1498">
            <v>1528</v>
          </cell>
          <cell r="AB1498">
            <v>1258</v>
          </cell>
          <cell r="AC1498">
            <v>1587</v>
          </cell>
          <cell r="AD1498">
            <v>1738</v>
          </cell>
          <cell r="AE1498">
            <v>1461</v>
          </cell>
        </row>
        <row r="1499">
          <cell r="E1499" t="str">
            <v>OR Commercial LPG</v>
          </cell>
          <cell r="F1499">
            <v>566</v>
          </cell>
          <cell r="G1499">
            <v>727</v>
          </cell>
          <cell r="H1499">
            <v>643</v>
          </cell>
          <cell r="I1499">
            <v>719</v>
          </cell>
          <cell r="J1499">
            <v>759</v>
          </cell>
          <cell r="K1499">
            <v>727</v>
          </cell>
          <cell r="L1499">
            <v>689</v>
          </cell>
          <cell r="M1499">
            <v>585</v>
          </cell>
          <cell r="N1499">
            <v>720</v>
          </cell>
          <cell r="O1499">
            <v>810</v>
          </cell>
          <cell r="P1499">
            <v>930</v>
          </cell>
          <cell r="Q1499">
            <v>1034</v>
          </cell>
          <cell r="R1499">
            <v>1223</v>
          </cell>
          <cell r="S1499">
            <v>1527</v>
          </cell>
          <cell r="T1499">
            <v>576</v>
          </cell>
          <cell r="U1499">
            <v>996</v>
          </cell>
          <cell r="V1499">
            <v>961</v>
          </cell>
          <cell r="W1499">
            <v>937</v>
          </cell>
          <cell r="X1499">
            <v>1438</v>
          </cell>
          <cell r="Y1499">
            <v>1380</v>
          </cell>
          <cell r="Z1499">
            <v>1323</v>
          </cell>
          <cell r="AA1499">
            <v>1364</v>
          </cell>
          <cell r="AB1499">
            <v>1393</v>
          </cell>
          <cell r="AC1499">
            <v>1193</v>
          </cell>
          <cell r="AD1499">
            <v>1115</v>
          </cell>
          <cell r="AE1499">
            <v>1250</v>
          </cell>
        </row>
        <row r="1500">
          <cell r="E1500" t="str">
            <v>PA Commercial LPG</v>
          </cell>
          <cell r="F1500">
            <v>3143</v>
          </cell>
          <cell r="G1500">
            <v>3649</v>
          </cell>
          <cell r="H1500">
            <v>3858</v>
          </cell>
          <cell r="I1500">
            <v>3524</v>
          </cell>
          <cell r="J1500">
            <v>3587</v>
          </cell>
          <cell r="K1500">
            <v>3834</v>
          </cell>
          <cell r="L1500">
            <v>4172</v>
          </cell>
          <cell r="M1500">
            <v>4109</v>
          </cell>
          <cell r="N1500">
            <v>4326</v>
          </cell>
          <cell r="O1500">
            <v>4633</v>
          </cell>
          <cell r="P1500">
            <v>5571</v>
          </cell>
          <cell r="Q1500">
            <v>4319</v>
          </cell>
          <cell r="R1500">
            <v>4982</v>
          </cell>
          <cell r="S1500">
            <v>6203</v>
          </cell>
          <cell r="T1500">
            <v>6690</v>
          </cell>
          <cell r="U1500">
            <v>5473</v>
          </cell>
          <cell r="V1500">
            <v>6077</v>
          </cell>
          <cell r="W1500">
            <v>6659</v>
          </cell>
          <cell r="X1500">
            <v>6449</v>
          </cell>
          <cell r="Y1500">
            <v>6842</v>
          </cell>
          <cell r="Z1500">
            <v>6865</v>
          </cell>
          <cell r="AA1500">
            <v>7907</v>
          </cell>
          <cell r="AB1500">
            <v>6540</v>
          </cell>
          <cell r="AC1500">
            <v>7713</v>
          </cell>
          <cell r="AD1500">
            <v>7767</v>
          </cell>
          <cell r="AE1500">
            <v>7385</v>
          </cell>
        </row>
        <row r="1501">
          <cell r="E1501" t="str">
            <v>RI Commercial LPG</v>
          </cell>
          <cell r="F1501">
            <v>416</v>
          </cell>
          <cell r="G1501">
            <v>420</v>
          </cell>
          <cell r="H1501">
            <v>402</v>
          </cell>
          <cell r="I1501">
            <v>480</v>
          </cell>
          <cell r="J1501">
            <v>470</v>
          </cell>
          <cell r="K1501">
            <v>425</v>
          </cell>
          <cell r="L1501">
            <v>532</v>
          </cell>
          <cell r="M1501">
            <v>478</v>
          </cell>
          <cell r="N1501">
            <v>559</v>
          </cell>
          <cell r="O1501">
            <v>392</v>
          </cell>
          <cell r="P1501">
            <v>417</v>
          </cell>
          <cell r="Q1501">
            <v>366</v>
          </cell>
          <cell r="R1501">
            <v>448</v>
          </cell>
          <cell r="S1501">
            <v>511</v>
          </cell>
          <cell r="T1501">
            <v>404</v>
          </cell>
          <cell r="U1501">
            <v>402</v>
          </cell>
          <cell r="V1501">
            <v>288</v>
          </cell>
          <cell r="W1501">
            <v>340</v>
          </cell>
          <cell r="X1501">
            <v>352</v>
          </cell>
          <cell r="Y1501">
            <v>347</v>
          </cell>
          <cell r="Z1501">
            <v>322</v>
          </cell>
          <cell r="AA1501">
            <v>370</v>
          </cell>
          <cell r="AB1501">
            <v>322</v>
          </cell>
          <cell r="AC1501">
            <v>393</v>
          </cell>
          <cell r="AD1501">
            <v>414</v>
          </cell>
          <cell r="AE1501">
            <v>397</v>
          </cell>
        </row>
        <row r="1502">
          <cell r="E1502" t="str">
            <v>SC Commercial LPG</v>
          </cell>
          <cell r="F1502">
            <v>2497</v>
          </cell>
          <cell r="G1502">
            <v>2924</v>
          </cell>
          <cell r="H1502">
            <v>3143</v>
          </cell>
          <cell r="I1502">
            <v>3179</v>
          </cell>
          <cell r="J1502">
            <v>3244</v>
          </cell>
          <cell r="K1502">
            <v>3126</v>
          </cell>
          <cell r="L1502">
            <v>2897</v>
          </cell>
          <cell r="M1502">
            <v>2952</v>
          </cell>
          <cell r="N1502">
            <v>2499</v>
          </cell>
          <cell r="O1502">
            <v>2940</v>
          </cell>
          <cell r="P1502">
            <v>3380</v>
          </cell>
          <cell r="Q1502">
            <v>2229</v>
          </cell>
          <cell r="R1502">
            <v>2854</v>
          </cell>
          <cell r="S1502">
            <v>2607</v>
          </cell>
          <cell r="T1502">
            <v>3090</v>
          </cell>
          <cell r="U1502">
            <v>2819</v>
          </cell>
          <cell r="V1502">
            <v>2775</v>
          </cell>
          <cell r="W1502">
            <v>2595</v>
          </cell>
          <cell r="X1502">
            <v>3227</v>
          </cell>
          <cell r="Y1502">
            <v>2094</v>
          </cell>
          <cell r="Z1502">
            <v>2713</v>
          </cell>
          <cell r="AA1502">
            <v>2424</v>
          </cell>
          <cell r="AB1502">
            <v>2773</v>
          </cell>
          <cell r="AC1502">
            <v>2539</v>
          </cell>
          <cell r="AD1502">
            <v>2835</v>
          </cell>
          <cell r="AE1502">
            <v>2521</v>
          </cell>
        </row>
        <row r="1503">
          <cell r="E1503" t="str">
            <v>SD Commercial LPG</v>
          </cell>
          <cell r="F1503">
            <v>1258</v>
          </cell>
          <cell r="G1503">
            <v>771</v>
          </cell>
          <cell r="H1503">
            <v>731</v>
          </cell>
          <cell r="I1503">
            <v>984</v>
          </cell>
          <cell r="J1503">
            <v>929</v>
          </cell>
          <cell r="K1503">
            <v>1005</v>
          </cell>
          <cell r="L1503">
            <v>1349</v>
          </cell>
          <cell r="M1503">
            <v>1306</v>
          </cell>
          <cell r="N1503">
            <v>1054</v>
          </cell>
          <cell r="O1503">
            <v>1014</v>
          </cell>
          <cell r="P1503">
            <v>1209</v>
          </cell>
          <cell r="Q1503">
            <v>1000</v>
          </cell>
          <cell r="R1503">
            <v>1161</v>
          </cell>
          <cell r="S1503">
            <v>1486</v>
          </cell>
          <cell r="T1503">
            <v>730</v>
          </cell>
          <cell r="U1503">
            <v>711</v>
          </cell>
          <cell r="V1503">
            <v>781</v>
          </cell>
          <cell r="W1503">
            <v>1109</v>
          </cell>
          <cell r="X1503">
            <v>1311</v>
          </cell>
          <cell r="Y1503">
            <v>1628</v>
          </cell>
          <cell r="Z1503">
            <v>1375</v>
          </cell>
          <cell r="AA1503">
            <v>916</v>
          </cell>
          <cell r="AB1503">
            <v>844</v>
          </cell>
          <cell r="AC1503">
            <v>841</v>
          </cell>
          <cell r="AD1503">
            <v>1154</v>
          </cell>
          <cell r="AE1503">
            <v>665</v>
          </cell>
        </row>
        <row r="1504">
          <cell r="E1504" t="str">
            <v>TN Commercial LPG</v>
          </cell>
          <cell r="F1504">
            <v>1534</v>
          </cell>
          <cell r="G1504">
            <v>1730</v>
          </cell>
          <cell r="H1504">
            <v>1871</v>
          </cell>
          <cell r="I1504">
            <v>1967</v>
          </cell>
          <cell r="J1504">
            <v>1887</v>
          </cell>
          <cell r="K1504">
            <v>1902</v>
          </cell>
          <cell r="L1504">
            <v>2553</v>
          </cell>
          <cell r="M1504">
            <v>2307</v>
          </cell>
          <cell r="N1504">
            <v>2173</v>
          </cell>
          <cell r="O1504">
            <v>2723</v>
          </cell>
          <cell r="P1504">
            <v>3080</v>
          </cell>
          <cell r="Q1504">
            <v>2414</v>
          </cell>
          <cell r="R1504">
            <v>2868</v>
          </cell>
          <cell r="S1504">
            <v>2871</v>
          </cell>
          <cell r="T1504">
            <v>2532</v>
          </cell>
          <cell r="U1504">
            <v>1873</v>
          </cell>
          <cell r="V1504">
            <v>2580</v>
          </cell>
          <cell r="W1504">
            <v>1724</v>
          </cell>
          <cell r="X1504">
            <v>2088</v>
          </cell>
          <cell r="Y1504">
            <v>1435</v>
          </cell>
          <cell r="Z1504">
            <v>1690</v>
          </cell>
          <cell r="AA1504">
            <v>2558</v>
          </cell>
          <cell r="AB1504">
            <v>1563</v>
          </cell>
          <cell r="AC1504">
            <v>1771</v>
          </cell>
          <cell r="AD1504">
            <v>1546</v>
          </cell>
          <cell r="AE1504">
            <v>1423</v>
          </cell>
        </row>
        <row r="1505">
          <cell r="E1505" t="str">
            <v>TX Commercial LPG</v>
          </cell>
          <cell r="F1505">
            <v>6449</v>
          </cell>
          <cell r="G1505">
            <v>4248</v>
          </cell>
          <cell r="H1505">
            <v>3626</v>
          </cell>
          <cell r="I1505">
            <v>3863</v>
          </cell>
          <cell r="J1505">
            <v>3814</v>
          </cell>
          <cell r="K1505">
            <v>3490</v>
          </cell>
          <cell r="L1505">
            <v>2431</v>
          </cell>
          <cell r="M1505">
            <v>3684</v>
          </cell>
          <cell r="N1505">
            <v>4787</v>
          </cell>
          <cell r="O1505">
            <v>9560</v>
          </cell>
          <cell r="P1505">
            <v>11309</v>
          </cell>
          <cell r="Q1505">
            <v>12846</v>
          </cell>
          <cell r="R1505">
            <v>11507</v>
          </cell>
          <cell r="S1505">
            <v>13162</v>
          </cell>
          <cell r="T1505">
            <v>7494</v>
          </cell>
          <cell r="U1505">
            <v>10068</v>
          </cell>
          <cell r="V1505">
            <v>8854</v>
          </cell>
          <cell r="W1505">
            <v>2663</v>
          </cell>
          <cell r="X1505">
            <v>8662</v>
          </cell>
          <cell r="Y1505">
            <v>6816</v>
          </cell>
          <cell r="Z1505">
            <v>9008</v>
          </cell>
          <cell r="AA1505">
            <v>6812</v>
          </cell>
          <cell r="AB1505">
            <v>7040</v>
          </cell>
          <cell r="AC1505">
            <v>7618</v>
          </cell>
          <cell r="AD1505">
            <v>7577</v>
          </cell>
          <cell r="AE1505">
            <v>8132</v>
          </cell>
        </row>
        <row r="1506">
          <cell r="E1506" t="str">
            <v>US Commercial LPG</v>
          </cell>
          <cell r="F1506">
            <v>102267</v>
          </cell>
          <cell r="G1506">
            <v>108229</v>
          </cell>
          <cell r="H1506">
            <v>106907</v>
          </cell>
          <cell r="I1506">
            <v>109247</v>
          </cell>
          <cell r="J1506">
            <v>107264</v>
          </cell>
          <cell r="K1506">
            <v>108732</v>
          </cell>
          <cell r="L1506">
            <v>122393</v>
          </cell>
          <cell r="M1506">
            <v>120240</v>
          </cell>
          <cell r="N1506">
            <v>117570</v>
          </cell>
          <cell r="O1506">
            <v>140162</v>
          </cell>
          <cell r="P1506">
            <v>150392</v>
          </cell>
          <cell r="Q1506">
            <v>142677</v>
          </cell>
          <cell r="R1506">
            <v>140797</v>
          </cell>
          <cell r="S1506">
            <v>156853</v>
          </cell>
          <cell r="T1506">
            <v>151969</v>
          </cell>
          <cell r="U1506">
            <v>131385</v>
          </cell>
          <cell r="V1506">
            <v>123171</v>
          </cell>
          <cell r="W1506">
            <v>121414</v>
          </cell>
          <cell r="X1506">
            <v>157975</v>
          </cell>
          <cell r="Y1506">
            <v>138852</v>
          </cell>
          <cell r="Z1506">
            <v>140060</v>
          </cell>
          <cell r="AA1506">
            <v>140523</v>
          </cell>
          <cell r="AB1506">
            <v>137583</v>
          </cell>
          <cell r="AC1506">
            <v>153928</v>
          </cell>
          <cell r="AD1506">
            <v>151443</v>
          </cell>
          <cell r="AE1506">
            <v>139857</v>
          </cell>
        </row>
        <row r="1507">
          <cell r="E1507" t="str">
            <v>UT Commercial LPG</v>
          </cell>
          <cell r="F1507">
            <v>768</v>
          </cell>
          <cell r="G1507">
            <v>751</v>
          </cell>
          <cell r="H1507">
            <v>604</v>
          </cell>
          <cell r="I1507">
            <v>366</v>
          </cell>
          <cell r="J1507">
            <v>293</v>
          </cell>
          <cell r="K1507">
            <v>379</v>
          </cell>
          <cell r="L1507">
            <v>454</v>
          </cell>
          <cell r="M1507">
            <v>884</v>
          </cell>
          <cell r="N1507">
            <v>269</v>
          </cell>
          <cell r="O1507">
            <v>565</v>
          </cell>
          <cell r="P1507">
            <v>1067</v>
          </cell>
          <cell r="Q1507">
            <v>1816</v>
          </cell>
          <cell r="R1507">
            <v>1123</v>
          </cell>
          <cell r="S1507">
            <v>1031</v>
          </cell>
          <cell r="T1507">
            <v>950</v>
          </cell>
          <cell r="U1507">
            <v>2141</v>
          </cell>
          <cell r="V1507">
            <v>1126</v>
          </cell>
          <cell r="W1507">
            <v>1466</v>
          </cell>
          <cell r="X1507">
            <v>1747</v>
          </cell>
          <cell r="Y1507">
            <v>1237</v>
          </cell>
          <cell r="Z1507">
            <v>1264</v>
          </cell>
          <cell r="AA1507">
            <v>2091</v>
          </cell>
          <cell r="AB1507">
            <v>1147</v>
          </cell>
          <cell r="AC1507">
            <v>1927</v>
          </cell>
          <cell r="AD1507">
            <v>1867</v>
          </cell>
          <cell r="AE1507">
            <v>1779</v>
          </cell>
        </row>
        <row r="1508">
          <cell r="E1508" t="str">
            <v>VA Commercial LPG</v>
          </cell>
          <cell r="F1508">
            <v>2837</v>
          </cell>
          <cell r="G1508">
            <v>3099</v>
          </cell>
          <cell r="H1508">
            <v>3245</v>
          </cell>
          <cell r="I1508">
            <v>3195</v>
          </cell>
          <cell r="J1508">
            <v>3259</v>
          </cell>
          <cell r="K1508">
            <v>3839</v>
          </cell>
          <cell r="L1508">
            <v>4259</v>
          </cell>
          <cell r="M1508">
            <v>4593</v>
          </cell>
          <cell r="N1508">
            <v>3505</v>
          </cell>
          <cell r="O1508">
            <v>3910</v>
          </cell>
          <cell r="P1508">
            <v>4675</v>
          </cell>
          <cell r="Q1508">
            <v>4246</v>
          </cell>
          <cell r="R1508">
            <v>4087</v>
          </cell>
          <cell r="S1508">
            <v>5378</v>
          </cell>
          <cell r="T1508">
            <v>5037</v>
          </cell>
          <cell r="U1508">
            <v>4837</v>
          </cell>
          <cell r="V1508">
            <v>4193</v>
          </cell>
          <cell r="W1508">
            <v>4500</v>
          </cell>
          <cell r="X1508">
            <v>5541</v>
          </cell>
          <cell r="Y1508">
            <v>5211</v>
          </cell>
          <cell r="Z1508">
            <v>5822</v>
          </cell>
          <cell r="AA1508">
            <v>5941</v>
          </cell>
          <cell r="AB1508">
            <v>5520</v>
          </cell>
          <cell r="AC1508">
            <v>7150</v>
          </cell>
          <cell r="AD1508">
            <v>7173</v>
          </cell>
          <cell r="AE1508">
            <v>6591</v>
          </cell>
        </row>
        <row r="1509">
          <cell r="E1509" t="str">
            <v>VT Commercial LPG</v>
          </cell>
          <cell r="F1509">
            <v>1577</v>
          </cell>
          <cell r="G1509">
            <v>1689</v>
          </cell>
          <cell r="H1509">
            <v>2024</v>
          </cell>
          <cell r="I1509">
            <v>1711</v>
          </cell>
          <cell r="J1509">
            <v>1744</v>
          </cell>
          <cell r="K1509">
            <v>1738</v>
          </cell>
          <cell r="L1509">
            <v>1960</v>
          </cell>
          <cell r="M1509">
            <v>1747</v>
          </cell>
          <cell r="N1509">
            <v>1973</v>
          </cell>
          <cell r="O1509">
            <v>1928</v>
          </cell>
          <cell r="P1509">
            <v>1869</v>
          </cell>
          <cell r="Q1509">
            <v>2564</v>
          </cell>
          <cell r="R1509">
            <v>2565</v>
          </cell>
          <cell r="S1509">
            <v>2010</v>
          </cell>
          <cell r="T1509">
            <v>2396</v>
          </cell>
          <cell r="U1509">
            <v>1962</v>
          </cell>
          <cell r="V1509">
            <v>1980</v>
          </cell>
          <cell r="W1509">
            <v>2463</v>
          </cell>
          <cell r="X1509">
            <v>2985</v>
          </cell>
          <cell r="Y1509">
            <v>2937</v>
          </cell>
          <cell r="Z1509">
            <v>2826</v>
          </cell>
          <cell r="AA1509">
            <v>3132</v>
          </cell>
          <cell r="AB1509">
            <v>3787</v>
          </cell>
          <cell r="AC1509">
            <v>3889</v>
          </cell>
          <cell r="AD1509">
            <v>3785</v>
          </cell>
          <cell r="AE1509">
            <v>3972</v>
          </cell>
        </row>
        <row r="1510">
          <cell r="E1510" t="str">
            <v>WA Commercial LPG</v>
          </cell>
          <cell r="F1510">
            <v>626</v>
          </cell>
          <cell r="G1510">
            <v>849</v>
          </cell>
          <cell r="H1510">
            <v>838</v>
          </cell>
          <cell r="I1510">
            <v>877</v>
          </cell>
          <cell r="J1510">
            <v>898</v>
          </cell>
          <cell r="K1510">
            <v>1178</v>
          </cell>
          <cell r="L1510">
            <v>1198</v>
          </cell>
          <cell r="M1510">
            <v>2290</v>
          </cell>
          <cell r="N1510">
            <v>2078</v>
          </cell>
          <cell r="O1510">
            <v>1909</v>
          </cell>
          <cell r="P1510">
            <v>1971</v>
          </cell>
          <cell r="Q1510">
            <v>2147</v>
          </cell>
          <cell r="R1510">
            <v>2931</v>
          </cell>
          <cell r="S1510">
            <v>1859</v>
          </cell>
          <cell r="T1510">
            <v>1420</v>
          </cell>
          <cell r="U1510">
            <v>1537</v>
          </cell>
          <cell r="V1510">
            <v>1808</v>
          </cell>
          <cell r="W1510">
            <v>1818</v>
          </cell>
          <cell r="X1510">
            <v>2944</v>
          </cell>
          <cell r="Y1510">
            <v>2600</v>
          </cell>
          <cell r="Z1510">
            <v>2777</v>
          </cell>
          <cell r="AA1510">
            <v>2587</v>
          </cell>
          <cell r="AB1510">
            <v>4170</v>
          </cell>
          <cell r="AC1510">
            <v>3593</v>
          </cell>
          <cell r="AD1510">
            <v>3531</v>
          </cell>
          <cell r="AE1510">
            <v>2643</v>
          </cell>
        </row>
        <row r="1511">
          <cell r="E1511" t="str">
            <v>WI Commercial LPG</v>
          </cell>
          <cell r="F1511">
            <v>2079</v>
          </cell>
          <cell r="G1511">
            <v>2602</v>
          </cell>
          <cell r="H1511">
            <v>2457</v>
          </cell>
          <cell r="I1511">
            <v>2768</v>
          </cell>
          <cell r="J1511">
            <v>2720</v>
          </cell>
          <cell r="K1511">
            <v>2760</v>
          </cell>
          <cell r="L1511">
            <v>3705</v>
          </cell>
          <cell r="M1511">
            <v>3274</v>
          </cell>
          <cell r="N1511">
            <v>2942</v>
          </cell>
          <cell r="O1511">
            <v>3472</v>
          </cell>
          <cell r="P1511">
            <v>3271</v>
          </cell>
          <cell r="Q1511">
            <v>3095</v>
          </cell>
          <cell r="R1511">
            <v>3697</v>
          </cell>
          <cell r="S1511">
            <v>4440</v>
          </cell>
          <cell r="T1511">
            <v>3919</v>
          </cell>
          <cell r="U1511">
            <v>2542</v>
          </cell>
          <cell r="V1511">
            <v>2330</v>
          </cell>
          <cell r="W1511">
            <v>2513</v>
          </cell>
          <cell r="X1511">
            <v>3640</v>
          </cell>
          <cell r="Y1511">
            <v>2831</v>
          </cell>
          <cell r="Z1511">
            <v>3421</v>
          </cell>
          <cell r="AA1511">
            <v>3065</v>
          </cell>
          <cell r="AB1511">
            <v>2631</v>
          </cell>
          <cell r="AC1511">
            <v>3275</v>
          </cell>
          <cell r="AD1511">
            <v>3304</v>
          </cell>
          <cell r="AE1511">
            <v>3183</v>
          </cell>
        </row>
        <row r="1512">
          <cell r="E1512" t="str">
            <v>WV Commercial LPG</v>
          </cell>
          <cell r="F1512">
            <v>349</v>
          </cell>
          <cell r="G1512">
            <v>331</v>
          </cell>
          <cell r="H1512">
            <v>381</v>
          </cell>
          <cell r="I1512">
            <v>405</v>
          </cell>
          <cell r="J1512">
            <v>409</v>
          </cell>
          <cell r="K1512">
            <v>349</v>
          </cell>
          <cell r="L1512">
            <v>402</v>
          </cell>
          <cell r="M1512">
            <v>568</v>
          </cell>
          <cell r="N1512">
            <v>430</v>
          </cell>
          <cell r="O1512">
            <v>598</v>
          </cell>
          <cell r="P1512">
            <v>631</v>
          </cell>
          <cell r="Q1512">
            <v>830</v>
          </cell>
          <cell r="R1512">
            <v>529</v>
          </cell>
          <cell r="S1512">
            <v>902</v>
          </cell>
          <cell r="T1512">
            <v>860</v>
          </cell>
          <cell r="U1512">
            <v>458</v>
          </cell>
          <cell r="V1512">
            <v>700</v>
          </cell>
          <cell r="W1512">
            <v>613</v>
          </cell>
          <cell r="X1512">
            <v>802</v>
          </cell>
          <cell r="Y1512">
            <v>779</v>
          </cell>
          <cell r="Z1512">
            <v>827</v>
          </cell>
          <cell r="AA1512">
            <v>780</v>
          </cell>
          <cell r="AB1512">
            <v>805</v>
          </cell>
          <cell r="AC1512">
            <v>1182</v>
          </cell>
          <cell r="AD1512">
            <v>650</v>
          </cell>
          <cell r="AE1512">
            <v>567</v>
          </cell>
        </row>
        <row r="1513">
          <cell r="E1513" t="str">
            <v>WY Commercial LPG</v>
          </cell>
          <cell r="F1513">
            <v>664</v>
          </cell>
          <cell r="G1513">
            <v>811</v>
          </cell>
          <cell r="H1513">
            <v>690</v>
          </cell>
          <cell r="I1513">
            <v>617</v>
          </cell>
          <cell r="J1513">
            <v>573</v>
          </cell>
          <cell r="K1513">
            <v>807</v>
          </cell>
          <cell r="L1513">
            <v>625</v>
          </cell>
          <cell r="M1513">
            <v>162</v>
          </cell>
          <cell r="N1513">
            <v>87</v>
          </cell>
          <cell r="O1513">
            <v>325</v>
          </cell>
          <cell r="P1513">
            <v>691</v>
          </cell>
          <cell r="Q1513">
            <v>966</v>
          </cell>
          <cell r="R1513">
            <v>951</v>
          </cell>
          <cell r="S1513">
            <v>1096</v>
          </cell>
          <cell r="T1513">
            <v>1054</v>
          </cell>
          <cell r="U1513">
            <v>1298</v>
          </cell>
          <cell r="V1513">
            <v>853</v>
          </cell>
          <cell r="W1513">
            <v>830</v>
          </cell>
          <cell r="X1513">
            <v>1484</v>
          </cell>
          <cell r="Y1513">
            <v>1578</v>
          </cell>
          <cell r="Z1513">
            <v>1426</v>
          </cell>
          <cell r="AA1513">
            <v>1441</v>
          </cell>
          <cell r="AB1513">
            <v>1720</v>
          </cell>
          <cell r="AC1513">
            <v>1659</v>
          </cell>
          <cell r="AD1513">
            <v>2070</v>
          </cell>
          <cell r="AE1513">
            <v>1404</v>
          </cell>
        </row>
        <row r="1514">
          <cell r="E1514" t="str">
            <v>AK Industrial LPG</v>
          </cell>
          <cell r="F1514">
            <v>90</v>
          </cell>
          <cell r="G1514">
            <v>61</v>
          </cell>
          <cell r="H1514">
            <v>50</v>
          </cell>
          <cell r="I1514">
            <v>35</v>
          </cell>
          <cell r="J1514">
            <v>251</v>
          </cell>
          <cell r="K1514">
            <v>304</v>
          </cell>
          <cell r="L1514">
            <v>31</v>
          </cell>
          <cell r="M1514">
            <v>640</v>
          </cell>
          <cell r="N1514">
            <v>727</v>
          </cell>
          <cell r="O1514">
            <v>56</v>
          </cell>
          <cell r="P1514">
            <v>1</v>
          </cell>
          <cell r="Q1514">
            <v>25</v>
          </cell>
          <cell r="R1514">
            <v>167</v>
          </cell>
          <cell r="S1514">
            <v>122</v>
          </cell>
          <cell r="T1514">
            <v>118</v>
          </cell>
          <cell r="U1514">
            <v>22</v>
          </cell>
          <cell r="V1514">
            <v>88</v>
          </cell>
          <cell r="W1514">
            <v>58</v>
          </cell>
          <cell r="X1514">
            <v>32</v>
          </cell>
          <cell r="Y1514">
            <v>150</v>
          </cell>
          <cell r="Z1514">
            <v>183</v>
          </cell>
          <cell r="AA1514">
            <v>127</v>
          </cell>
          <cell r="AB1514">
            <v>48</v>
          </cell>
          <cell r="AC1514">
            <v>42</v>
          </cell>
          <cell r="AD1514">
            <v>31</v>
          </cell>
          <cell r="AE1514">
            <v>35</v>
          </cell>
        </row>
        <row r="1515">
          <cell r="E1515" t="str">
            <v>AL Industrial LPG</v>
          </cell>
          <cell r="F1515">
            <v>3212</v>
          </cell>
          <cell r="G1515">
            <v>3532</v>
          </cell>
          <cell r="H1515">
            <v>4567</v>
          </cell>
          <cell r="I1515">
            <v>5494</v>
          </cell>
          <cell r="J1515">
            <v>5901</v>
          </cell>
          <cell r="K1515">
            <v>5963</v>
          </cell>
          <cell r="L1515">
            <v>4724</v>
          </cell>
          <cell r="M1515">
            <v>2353</v>
          </cell>
          <cell r="N1515">
            <v>665</v>
          </cell>
          <cell r="O1515">
            <v>5389</v>
          </cell>
          <cell r="P1515">
            <v>5478</v>
          </cell>
          <cell r="Q1515">
            <v>8795</v>
          </cell>
          <cell r="R1515">
            <v>4574</v>
          </cell>
          <cell r="S1515">
            <v>3669</v>
          </cell>
          <cell r="T1515">
            <v>3544</v>
          </cell>
          <cell r="U1515">
            <v>2821</v>
          </cell>
          <cell r="V1515">
            <v>3394</v>
          </cell>
          <cell r="W1515">
            <v>5141</v>
          </cell>
          <cell r="X1515">
            <v>2535</v>
          </cell>
          <cell r="Y1515">
            <v>1842</v>
          </cell>
          <cell r="Z1515">
            <v>1805</v>
          </cell>
          <cell r="AA1515">
            <v>1613</v>
          </cell>
          <cell r="AB1515">
            <v>1814</v>
          </cell>
          <cell r="AC1515">
            <v>1542</v>
          </cell>
          <cell r="AD1515">
            <v>1190</v>
          </cell>
          <cell r="AE1515">
            <v>1215</v>
          </cell>
        </row>
        <row r="1516">
          <cell r="E1516" t="str">
            <v>AR Industrial LPG</v>
          </cell>
          <cell r="F1516">
            <v>4287</v>
          </cell>
          <cell r="G1516">
            <v>4484</v>
          </cell>
          <cell r="H1516">
            <v>4240</v>
          </cell>
          <cell r="I1516">
            <v>4961</v>
          </cell>
          <cell r="J1516">
            <v>4625</v>
          </cell>
          <cell r="K1516">
            <v>5058</v>
          </cell>
          <cell r="L1516">
            <v>4680</v>
          </cell>
          <cell r="M1516">
            <v>4166</v>
          </cell>
          <cell r="N1516">
            <v>3253</v>
          </cell>
          <cell r="O1516">
            <v>6946</v>
          </cell>
          <cell r="P1516">
            <v>11571</v>
          </cell>
          <cell r="Q1516">
            <v>9716</v>
          </cell>
          <cell r="R1516">
            <v>5347</v>
          </cell>
          <cell r="S1516">
            <v>3950</v>
          </cell>
          <cell r="T1516">
            <v>4062</v>
          </cell>
          <cell r="U1516">
            <v>3110</v>
          </cell>
          <cell r="V1516">
            <v>3425</v>
          </cell>
          <cell r="W1516">
            <v>3767</v>
          </cell>
          <cell r="X1516">
            <v>2969</v>
          </cell>
          <cell r="Y1516">
            <v>2724</v>
          </cell>
          <cell r="Z1516">
            <v>2577</v>
          </cell>
          <cell r="AA1516">
            <v>2430</v>
          </cell>
          <cell r="AB1516">
            <v>2080</v>
          </cell>
          <cell r="AC1516">
            <v>2172</v>
          </cell>
          <cell r="AD1516">
            <v>2594</v>
          </cell>
          <cell r="AE1516">
            <v>2186</v>
          </cell>
        </row>
        <row r="1517">
          <cell r="E1517" t="str">
            <v>AZ Industrial LPG</v>
          </cell>
          <cell r="F1517">
            <v>1942</v>
          </cell>
          <cell r="G1517">
            <v>2193</v>
          </cell>
          <cell r="H1517">
            <v>3336</v>
          </cell>
          <cell r="I1517">
            <v>2879</v>
          </cell>
          <cell r="J1517">
            <v>2829</v>
          </cell>
          <cell r="K1517">
            <v>2659</v>
          </cell>
          <cell r="L1517">
            <v>2368</v>
          </cell>
          <cell r="M1517">
            <v>1177</v>
          </cell>
          <cell r="N1517">
            <v>457</v>
          </cell>
          <cell r="O1517">
            <v>413</v>
          </cell>
          <cell r="P1517">
            <v>590</v>
          </cell>
          <cell r="Q1517">
            <v>882</v>
          </cell>
          <cell r="R1517">
            <v>279</v>
          </cell>
          <cell r="S1517">
            <v>1664</v>
          </cell>
          <cell r="T1517">
            <v>1551</v>
          </cell>
          <cell r="U1517">
            <v>684</v>
          </cell>
          <cell r="V1517">
            <v>1034</v>
          </cell>
          <cell r="W1517">
            <v>1383</v>
          </cell>
          <cell r="X1517">
            <v>1688</v>
          </cell>
          <cell r="Y1517">
            <v>1278</v>
          </cell>
          <cell r="Z1517">
            <v>1266</v>
          </cell>
          <cell r="AA1517">
            <v>1290</v>
          </cell>
          <cell r="AB1517">
            <v>1232</v>
          </cell>
          <cell r="AC1517">
            <v>1039</v>
          </cell>
          <cell r="AD1517">
            <v>793</v>
          </cell>
          <cell r="AE1517">
            <v>1169</v>
          </cell>
        </row>
        <row r="1518">
          <cell r="E1518" t="str">
            <v>CA Industrial LPG</v>
          </cell>
          <cell r="F1518">
            <v>43875</v>
          </cell>
          <cell r="G1518">
            <v>34320</v>
          </cell>
          <cell r="H1518">
            <v>52806</v>
          </cell>
          <cell r="I1518">
            <v>35695</v>
          </cell>
          <cell r="J1518">
            <v>40383</v>
          </cell>
          <cell r="K1518">
            <v>30310</v>
          </cell>
          <cell r="L1518">
            <v>20011</v>
          </cell>
          <cell r="M1518">
            <v>14834</v>
          </cell>
          <cell r="N1518">
            <v>11026</v>
          </cell>
          <cell r="O1518">
            <v>18009</v>
          </cell>
          <cell r="P1518">
            <v>21052</v>
          </cell>
          <cell r="Q1518">
            <v>22568</v>
          </cell>
          <cell r="R1518">
            <v>32590</v>
          </cell>
          <cell r="S1518">
            <v>23737</v>
          </cell>
          <cell r="T1518">
            <v>17057</v>
          </cell>
          <cell r="U1518">
            <v>6224</v>
          </cell>
          <cell r="V1518">
            <v>10633</v>
          </cell>
          <cell r="W1518">
            <v>6740</v>
          </cell>
          <cell r="X1518">
            <v>14212</v>
          </cell>
          <cell r="Y1518">
            <v>19868</v>
          </cell>
          <cell r="Z1518">
            <v>19342</v>
          </cell>
          <cell r="AA1518">
            <v>20875</v>
          </cell>
          <cell r="AB1518">
            <v>19529</v>
          </cell>
          <cell r="AC1518">
            <v>18053</v>
          </cell>
          <cell r="AD1518">
            <v>19203</v>
          </cell>
          <cell r="AE1518">
            <v>17475</v>
          </cell>
        </row>
        <row r="1519">
          <cell r="E1519" t="str">
            <v>CO Industrial LPG</v>
          </cell>
          <cell r="F1519">
            <v>3475</v>
          </cell>
          <cell r="G1519">
            <v>4274</v>
          </cell>
          <cell r="H1519">
            <v>4018</v>
          </cell>
          <cell r="I1519">
            <v>4550</v>
          </cell>
          <cell r="J1519">
            <v>4245</v>
          </cell>
          <cell r="K1519">
            <v>4619</v>
          </cell>
          <cell r="L1519">
            <v>4822</v>
          </cell>
          <cell r="M1519">
            <v>5465</v>
          </cell>
          <cell r="N1519">
            <v>4221</v>
          </cell>
          <cell r="O1519">
            <v>1911</v>
          </cell>
          <cell r="P1519">
            <v>11000</v>
          </cell>
          <cell r="Q1519">
            <v>11856</v>
          </cell>
          <cell r="R1519">
            <v>8473</v>
          </cell>
          <cell r="S1519">
            <v>8372</v>
          </cell>
          <cell r="T1519">
            <v>11075</v>
          </cell>
          <cell r="U1519">
            <v>5690</v>
          </cell>
          <cell r="V1519">
            <v>12845</v>
          </cell>
          <cell r="W1519">
            <v>8680</v>
          </cell>
          <cell r="X1519">
            <v>1892</v>
          </cell>
          <cell r="Y1519">
            <v>1135</v>
          </cell>
          <cell r="Z1519">
            <v>1861</v>
          </cell>
          <cell r="AA1519">
            <v>1151</v>
          </cell>
          <cell r="AB1519">
            <v>1478</v>
          </cell>
          <cell r="AC1519">
            <v>2012</v>
          </cell>
          <cell r="AD1519">
            <v>1776</v>
          </cell>
          <cell r="AE1519">
            <v>1792</v>
          </cell>
        </row>
        <row r="1520">
          <cell r="E1520" t="str">
            <v>CT Industrial LPG</v>
          </cell>
          <cell r="F1520">
            <v>1954</v>
          </cell>
          <cell r="G1520">
            <v>1163</v>
          </cell>
          <cell r="H1520">
            <v>1489</v>
          </cell>
          <cell r="I1520">
            <v>1469</v>
          </cell>
          <cell r="J1520">
            <v>1185</v>
          </cell>
          <cell r="K1520">
            <v>1267</v>
          </cell>
          <cell r="L1520">
            <v>876</v>
          </cell>
          <cell r="M1520">
            <v>1050</v>
          </cell>
          <cell r="N1520">
            <v>1390</v>
          </cell>
          <cell r="O1520">
            <v>886</v>
          </cell>
          <cell r="P1520">
            <v>1863</v>
          </cell>
          <cell r="Q1520">
            <v>2471</v>
          </cell>
          <cell r="R1520">
            <v>960</v>
          </cell>
          <cell r="S1520">
            <v>2742</v>
          </cell>
          <cell r="T1520">
            <v>3543</v>
          </cell>
          <cell r="U1520">
            <v>7390</v>
          </cell>
          <cell r="V1520">
            <v>7570</v>
          </cell>
          <cell r="W1520">
            <v>5449</v>
          </cell>
          <cell r="X1520">
            <v>188</v>
          </cell>
          <cell r="Y1520">
            <v>286</v>
          </cell>
          <cell r="Z1520">
            <v>322</v>
          </cell>
          <cell r="AA1520">
            <v>317</v>
          </cell>
          <cell r="AB1520">
            <v>165</v>
          </cell>
          <cell r="AC1520">
            <v>186</v>
          </cell>
          <cell r="AD1520">
            <v>284</v>
          </cell>
          <cell r="AE1520">
            <v>457</v>
          </cell>
        </row>
        <row r="1521">
          <cell r="E1521" t="str">
            <v>DC Industrial LPG</v>
          </cell>
          <cell r="F1521">
            <v>9</v>
          </cell>
          <cell r="G1521">
            <v>8</v>
          </cell>
          <cell r="H1521">
            <v>16</v>
          </cell>
          <cell r="I1521">
            <v>11</v>
          </cell>
          <cell r="J1521">
            <v>11</v>
          </cell>
          <cell r="K1521">
            <v>10</v>
          </cell>
          <cell r="L1521">
            <v>11</v>
          </cell>
          <cell r="M1521">
            <v>14</v>
          </cell>
          <cell r="N1521">
            <v>2</v>
          </cell>
          <cell r="O1521">
            <v>4</v>
          </cell>
          <cell r="P1521">
            <v>17</v>
          </cell>
          <cell r="Q1521">
            <v>9</v>
          </cell>
          <cell r="R1521">
            <v>3</v>
          </cell>
          <cell r="S1521">
            <v>7</v>
          </cell>
          <cell r="T1521">
            <v>5</v>
          </cell>
          <cell r="U1521">
            <v>5</v>
          </cell>
          <cell r="V1521">
            <v>4</v>
          </cell>
          <cell r="W1521">
            <v>7</v>
          </cell>
          <cell r="X1521">
            <v>4</v>
          </cell>
          <cell r="Y1521">
            <v>4</v>
          </cell>
          <cell r="Z1521">
            <v>4</v>
          </cell>
          <cell r="AA1521">
            <v>9</v>
          </cell>
          <cell r="AB1521">
            <v>8</v>
          </cell>
          <cell r="AC1521">
            <v>6</v>
          </cell>
          <cell r="AD1521">
            <v>6</v>
          </cell>
          <cell r="AE1521">
            <v>5</v>
          </cell>
        </row>
        <row r="1522">
          <cell r="E1522" t="str">
            <v>DE Industrial LPG</v>
          </cell>
          <cell r="F1522">
            <v>1295</v>
          </cell>
          <cell r="G1522">
            <v>1243</v>
          </cell>
          <cell r="H1522">
            <v>684</v>
          </cell>
          <cell r="I1522">
            <v>774</v>
          </cell>
          <cell r="J1522">
            <v>1555</v>
          </cell>
          <cell r="K1522">
            <v>1235</v>
          </cell>
          <cell r="L1522">
            <v>2232</v>
          </cell>
          <cell r="M1522">
            <v>196</v>
          </cell>
          <cell r="N1522">
            <v>707</v>
          </cell>
          <cell r="O1522">
            <v>72</v>
          </cell>
          <cell r="P1522">
            <v>497</v>
          </cell>
          <cell r="Q1522">
            <v>891</v>
          </cell>
          <cell r="R1522">
            <v>406</v>
          </cell>
          <cell r="S1522">
            <v>878</v>
          </cell>
          <cell r="T1522">
            <v>682</v>
          </cell>
          <cell r="U1522">
            <v>1216</v>
          </cell>
          <cell r="V1522">
            <v>1325</v>
          </cell>
          <cell r="W1522">
            <v>769</v>
          </cell>
          <cell r="X1522">
            <v>610</v>
          </cell>
          <cell r="Y1522">
            <v>607</v>
          </cell>
          <cell r="Z1522">
            <v>357</v>
          </cell>
          <cell r="AA1522">
            <v>574</v>
          </cell>
          <cell r="AB1522">
            <v>520</v>
          </cell>
          <cell r="AC1522">
            <v>554</v>
          </cell>
          <cell r="AD1522">
            <v>555</v>
          </cell>
          <cell r="AE1522">
            <v>603</v>
          </cell>
        </row>
        <row r="1523">
          <cell r="E1523" t="str">
            <v>FL Industrial LPG</v>
          </cell>
          <cell r="F1523">
            <v>5927</v>
          </cell>
          <cell r="G1523">
            <v>6067</v>
          </cell>
          <cell r="H1523">
            <v>6144</v>
          </cell>
          <cell r="I1523">
            <v>6950</v>
          </cell>
          <cell r="J1523">
            <v>6086</v>
          </cell>
          <cell r="K1523">
            <v>10740</v>
          </cell>
          <cell r="L1523">
            <v>11440</v>
          </cell>
          <cell r="M1523">
            <v>3696</v>
          </cell>
          <cell r="N1523">
            <v>3328</v>
          </cell>
          <cell r="O1523">
            <v>6475</v>
          </cell>
          <cell r="P1523">
            <v>7386</v>
          </cell>
          <cell r="Q1523">
            <v>9029</v>
          </cell>
          <cell r="R1523">
            <v>4295</v>
          </cell>
          <cell r="S1523">
            <v>5403</v>
          </cell>
          <cell r="T1523">
            <v>3983</v>
          </cell>
          <cell r="U1523">
            <v>6286</v>
          </cell>
          <cell r="V1523">
            <v>7762</v>
          </cell>
          <cell r="W1523">
            <v>5478</v>
          </cell>
          <cell r="X1523">
            <v>3616</v>
          </cell>
          <cell r="Y1523">
            <v>2849</v>
          </cell>
          <cell r="Z1523">
            <v>2808</v>
          </cell>
          <cell r="AA1523">
            <v>4353</v>
          </cell>
          <cell r="AB1523">
            <v>2469</v>
          </cell>
          <cell r="AC1523">
            <v>2148</v>
          </cell>
          <cell r="AD1523">
            <v>1952</v>
          </cell>
          <cell r="AE1523">
            <v>2358</v>
          </cell>
        </row>
        <row r="1524">
          <cell r="E1524" t="str">
            <v>GA Industrial LPG</v>
          </cell>
          <cell r="F1524">
            <v>6832</v>
          </cell>
          <cell r="G1524">
            <v>8315</v>
          </cell>
          <cell r="H1524">
            <v>8376</v>
          </cell>
          <cell r="I1524">
            <v>9071</v>
          </cell>
          <cell r="J1524">
            <v>8385</v>
          </cell>
          <cell r="K1524">
            <v>8718</v>
          </cell>
          <cell r="L1524">
            <v>9161</v>
          </cell>
          <cell r="M1524">
            <v>8906</v>
          </cell>
          <cell r="N1524">
            <v>6087</v>
          </cell>
          <cell r="O1524">
            <v>6924</v>
          </cell>
          <cell r="P1524">
            <v>12381</v>
          </cell>
          <cell r="Q1524">
            <v>9598</v>
          </cell>
          <cell r="R1524">
            <v>10011</v>
          </cell>
          <cell r="S1524">
            <v>6915</v>
          </cell>
          <cell r="T1524">
            <v>6356</v>
          </cell>
          <cell r="U1524">
            <v>8331</v>
          </cell>
          <cell r="V1524">
            <v>8602</v>
          </cell>
          <cell r="W1524">
            <v>7340</v>
          </cell>
          <cell r="X1524">
            <v>5632</v>
          </cell>
          <cell r="Y1524">
            <v>5298</v>
          </cell>
          <cell r="Z1524">
            <v>5370</v>
          </cell>
          <cell r="AA1524">
            <v>4694</v>
          </cell>
          <cell r="AB1524">
            <v>4590</v>
          </cell>
          <cell r="AC1524">
            <v>4442</v>
          </cell>
          <cell r="AD1524">
            <v>4596</v>
          </cell>
          <cell r="AE1524">
            <v>4441</v>
          </cell>
        </row>
        <row r="1525">
          <cell r="E1525" t="str">
            <v>HI Industrial LPG</v>
          </cell>
          <cell r="F1525">
            <v>55</v>
          </cell>
          <cell r="G1525">
            <v>162</v>
          </cell>
          <cell r="H1525">
            <v>463</v>
          </cell>
          <cell r="I1525">
            <v>2734</v>
          </cell>
          <cell r="J1525">
            <v>5375</v>
          </cell>
          <cell r="K1525">
            <v>4310</v>
          </cell>
          <cell r="L1525">
            <v>4232</v>
          </cell>
          <cell r="M1525">
            <v>21</v>
          </cell>
          <cell r="N1525">
            <v>644</v>
          </cell>
          <cell r="O1525">
            <v>0</v>
          </cell>
          <cell r="P1525">
            <v>172</v>
          </cell>
          <cell r="Q1525">
            <v>216</v>
          </cell>
          <cell r="R1525">
            <v>877</v>
          </cell>
          <cell r="S1525">
            <v>333</v>
          </cell>
          <cell r="T1525">
            <v>239</v>
          </cell>
          <cell r="U1525">
            <v>50</v>
          </cell>
          <cell r="V1525">
            <v>146</v>
          </cell>
          <cell r="W1525">
            <v>205</v>
          </cell>
          <cell r="X1525">
            <v>17</v>
          </cell>
          <cell r="Y1525">
            <v>112</v>
          </cell>
          <cell r="Z1525">
            <v>173</v>
          </cell>
          <cell r="AA1525">
            <v>114</v>
          </cell>
          <cell r="AB1525">
            <v>3</v>
          </cell>
          <cell r="AC1525">
            <v>4</v>
          </cell>
          <cell r="AD1525">
            <v>4</v>
          </cell>
          <cell r="AE1525">
            <v>10</v>
          </cell>
        </row>
        <row r="1526">
          <cell r="E1526" t="str">
            <v>IA Industrial LPG</v>
          </cell>
          <cell r="F1526">
            <v>11007</v>
          </cell>
          <cell r="G1526">
            <v>11567</v>
          </cell>
          <cell r="H1526">
            <v>17610</v>
          </cell>
          <cell r="I1526">
            <v>38781</v>
          </cell>
          <cell r="J1526">
            <v>39051</v>
          </cell>
          <cell r="K1526">
            <v>43800</v>
          </cell>
          <cell r="L1526">
            <v>17712</v>
          </cell>
          <cell r="M1526">
            <v>15656</v>
          </cell>
          <cell r="N1526">
            <v>35380</v>
          </cell>
          <cell r="O1526">
            <v>44733</v>
          </cell>
          <cell r="P1526">
            <v>47310</v>
          </cell>
          <cell r="Q1526">
            <v>42643</v>
          </cell>
          <cell r="R1526">
            <v>46503</v>
          </cell>
          <cell r="S1526">
            <v>27990</v>
          </cell>
          <cell r="T1526">
            <v>50211</v>
          </cell>
          <cell r="U1526">
            <v>56179</v>
          </cell>
          <cell r="V1526">
            <v>57966</v>
          </cell>
          <cell r="W1526">
            <v>42096</v>
          </cell>
          <cell r="X1526">
            <v>49047</v>
          </cell>
          <cell r="Y1526">
            <v>50728</v>
          </cell>
          <cell r="Z1526">
            <v>45011</v>
          </cell>
          <cell r="AA1526">
            <v>42700</v>
          </cell>
          <cell r="AB1526">
            <v>44797</v>
          </cell>
          <cell r="AC1526">
            <v>50012</v>
          </cell>
          <cell r="AD1526">
            <v>48355</v>
          </cell>
          <cell r="AE1526">
            <v>45158</v>
          </cell>
        </row>
        <row r="1527">
          <cell r="E1527" t="str">
            <v>ID Industrial LPG</v>
          </cell>
          <cell r="F1527">
            <v>667</v>
          </cell>
          <cell r="G1527">
            <v>1193</v>
          </cell>
          <cell r="H1527">
            <v>1013</v>
          </cell>
          <cell r="I1527">
            <v>928</v>
          </cell>
          <cell r="J1527">
            <v>838</v>
          </cell>
          <cell r="K1527">
            <v>1038</v>
          </cell>
          <cell r="L1527">
            <v>7481</v>
          </cell>
          <cell r="M1527">
            <v>111</v>
          </cell>
          <cell r="N1527">
            <v>744</v>
          </cell>
          <cell r="O1527">
            <v>291</v>
          </cell>
          <cell r="P1527">
            <v>1085</v>
          </cell>
          <cell r="Q1527">
            <v>304</v>
          </cell>
          <cell r="R1527">
            <v>132</v>
          </cell>
          <cell r="S1527">
            <v>373</v>
          </cell>
          <cell r="T1527">
            <v>272</v>
          </cell>
          <cell r="U1527">
            <v>1003</v>
          </cell>
          <cell r="V1527">
            <v>1120</v>
          </cell>
          <cell r="W1527">
            <v>1509</v>
          </cell>
          <cell r="X1527">
            <v>766</v>
          </cell>
          <cell r="Y1527">
            <v>344</v>
          </cell>
          <cell r="Z1527">
            <v>331</v>
          </cell>
          <cell r="AA1527">
            <v>623</v>
          </cell>
          <cell r="AB1527">
            <v>402</v>
          </cell>
          <cell r="AC1527">
            <v>454</v>
          </cell>
          <cell r="AD1527">
            <v>308</v>
          </cell>
          <cell r="AE1527">
            <v>332</v>
          </cell>
        </row>
        <row r="1528">
          <cell r="E1528" t="str">
            <v>IL Industrial LPG</v>
          </cell>
          <cell r="F1528">
            <v>29839</v>
          </cell>
          <cell r="G1528">
            <v>34688</v>
          </cell>
          <cell r="H1528">
            <v>28054</v>
          </cell>
          <cell r="I1528">
            <v>59530</v>
          </cell>
          <cell r="J1528">
            <v>70761</v>
          </cell>
          <cell r="K1528">
            <v>74917</v>
          </cell>
          <cell r="L1528">
            <v>66513</v>
          </cell>
          <cell r="M1528">
            <v>65381</v>
          </cell>
          <cell r="N1528">
            <v>36360</v>
          </cell>
          <cell r="O1528">
            <v>51832</v>
          </cell>
          <cell r="P1528">
            <v>47852</v>
          </cell>
          <cell r="Q1528">
            <v>47588</v>
          </cell>
          <cell r="R1528">
            <v>48146</v>
          </cell>
          <cell r="S1528">
            <v>34615</v>
          </cell>
          <cell r="T1528">
            <v>43244</v>
          </cell>
          <cell r="U1528">
            <v>52906</v>
          </cell>
          <cell r="V1528">
            <v>52421</v>
          </cell>
          <cell r="W1528">
            <v>51927</v>
          </cell>
          <cell r="X1528">
            <v>43184</v>
          </cell>
          <cell r="Y1528">
            <v>45178</v>
          </cell>
          <cell r="Z1528">
            <v>40917</v>
          </cell>
          <cell r="AA1528">
            <v>40037</v>
          </cell>
          <cell r="AB1528">
            <v>41952</v>
          </cell>
          <cell r="AC1528">
            <v>45489</v>
          </cell>
          <cell r="AD1528">
            <v>42441</v>
          </cell>
          <cell r="AE1528">
            <v>40352</v>
          </cell>
        </row>
        <row r="1529">
          <cell r="E1529" t="str">
            <v>IN Industrial LPG</v>
          </cell>
          <cell r="F1529">
            <v>18900</v>
          </cell>
          <cell r="G1529">
            <v>18632</v>
          </cell>
          <cell r="H1529">
            <v>10203</v>
          </cell>
          <cell r="I1529">
            <v>11397</v>
          </cell>
          <cell r="J1529">
            <v>9136</v>
          </cell>
          <cell r="K1529">
            <v>8035</v>
          </cell>
          <cell r="L1529">
            <v>8825</v>
          </cell>
          <cell r="M1529">
            <v>5077</v>
          </cell>
          <cell r="N1529">
            <v>3423</v>
          </cell>
          <cell r="O1529">
            <v>5123</v>
          </cell>
          <cell r="P1529">
            <v>8610</v>
          </cell>
          <cell r="Q1529">
            <v>6374</v>
          </cell>
          <cell r="R1529">
            <v>8692</v>
          </cell>
          <cell r="S1529">
            <v>8857</v>
          </cell>
          <cell r="T1529">
            <v>9514</v>
          </cell>
          <cell r="U1529">
            <v>7959</v>
          </cell>
          <cell r="V1529">
            <v>8483</v>
          </cell>
          <cell r="W1529">
            <v>8902</v>
          </cell>
          <cell r="X1529">
            <v>4257</v>
          </cell>
          <cell r="Y1529">
            <v>7073</v>
          </cell>
          <cell r="Z1529">
            <v>5227</v>
          </cell>
          <cell r="AA1529">
            <v>4835</v>
          </cell>
          <cell r="AB1529">
            <v>5382</v>
          </cell>
          <cell r="AC1529">
            <v>6201</v>
          </cell>
          <cell r="AD1529">
            <v>5482</v>
          </cell>
          <cell r="AE1529">
            <v>3976</v>
          </cell>
        </row>
        <row r="1530">
          <cell r="E1530" t="str">
            <v>KS Industrial LPG</v>
          </cell>
          <cell r="F1530">
            <v>50039</v>
          </cell>
          <cell r="G1530">
            <v>41399</v>
          </cell>
          <cell r="H1530">
            <v>55160</v>
          </cell>
          <cell r="I1530">
            <v>24397</v>
          </cell>
          <cell r="J1530">
            <v>22811</v>
          </cell>
          <cell r="K1530">
            <v>11210</v>
          </cell>
          <cell r="L1530">
            <v>28771</v>
          </cell>
          <cell r="M1530">
            <v>41482</v>
          </cell>
          <cell r="N1530">
            <v>39516</v>
          </cell>
          <cell r="O1530">
            <v>63202</v>
          </cell>
          <cell r="P1530">
            <v>50661</v>
          </cell>
          <cell r="Q1530">
            <v>31421</v>
          </cell>
          <cell r="R1530">
            <v>28241</v>
          </cell>
          <cell r="S1530">
            <v>50080</v>
          </cell>
          <cell r="T1530">
            <v>43152</v>
          </cell>
          <cell r="U1530">
            <v>545</v>
          </cell>
          <cell r="V1530">
            <v>235</v>
          </cell>
          <cell r="W1530">
            <v>53450</v>
          </cell>
          <cell r="X1530">
            <v>1317</v>
          </cell>
          <cell r="Y1530">
            <v>1652</v>
          </cell>
          <cell r="Z1530">
            <v>1271</v>
          </cell>
          <cell r="AA1530">
            <v>1977</v>
          </cell>
          <cell r="AB1530">
            <v>1607</v>
          </cell>
          <cell r="AC1530">
            <v>1770</v>
          </cell>
          <cell r="AD1530">
            <v>997</v>
          </cell>
          <cell r="AE1530">
            <v>1446</v>
          </cell>
        </row>
        <row r="1531">
          <cell r="E1531" t="str">
            <v>KY Industrial LPG</v>
          </cell>
          <cell r="F1531">
            <v>14054</v>
          </cell>
          <cell r="G1531">
            <v>14658</v>
          </cell>
          <cell r="H1531">
            <v>14234</v>
          </cell>
          <cell r="I1531">
            <v>10621</v>
          </cell>
          <cell r="J1531">
            <v>10427</v>
          </cell>
          <cell r="K1531">
            <v>10361</v>
          </cell>
          <cell r="L1531">
            <v>12749</v>
          </cell>
          <cell r="M1531">
            <v>18320</v>
          </cell>
          <cell r="N1531">
            <v>17091</v>
          </cell>
          <cell r="O1531">
            <v>21185</v>
          </cell>
          <cell r="P1531">
            <v>23494</v>
          </cell>
          <cell r="Q1531">
            <v>27283</v>
          </cell>
          <cell r="R1531">
            <v>29897</v>
          </cell>
          <cell r="S1531">
            <v>21504</v>
          </cell>
          <cell r="T1531">
            <v>24472</v>
          </cell>
          <cell r="U1531">
            <v>26385</v>
          </cell>
          <cell r="V1531">
            <v>26142</v>
          </cell>
          <cell r="W1531">
            <v>26055</v>
          </cell>
          <cell r="X1531">
            <v>23987</v>
          </cell>
          <cell r="Y1531">
            <v>19446</v>
          </cell>
          <cell r="Z1531">
            <v>22096</v>
          </cell>
          <cell r="AA1531">
            <v>20602</v>
          </cell>
          <cell r="AB1531">
            <v>23426</v>
          </cell>
          <cell r="AC1531">
            <v>38744</v>
          </cell>
          <cell r="AD1531">
            <v>26156</v>
          </cell>
          <cell r="AE1531">
            <v>22725</v>
          </cell>
        </row>
        <row r="1532">
          <cell r="E1532" t="str">
            <v>LA Industrial LPG</v>
          </cell>
          <cell r="F1532">
            <v>165884</v>
          </cell>
          <cell r="G1532">
            <v>180929</v>
          </cell>
          <cell r="H1532">
            <v>189064</v>
          </cell>
          <cell r="I1532">
            <v>193953</v>
          </cell>
          <cell r="J1532">
            <v>238973</v>
          </cell>
          <cell r="K1532">
            <v>236292</v>
          </cell>
          <cell r="L1532">
            <v>233279</v>
          </cell>
          <cell r="M1532">
            <v>164509</v>
          </cell>
          <cell r="N1532">
            <v>160704</v>
          </cell>
          <cell r="O1532">
            <v>258882</v>
          </cell>
          <cell r="P1532">
            <v>383672</v>
          </cell>
          <cell r="Q1532">
            <v>259839</v>
          </cell>
          <cell r="R1532">
            <v>282232</v>
          </cell>
          <cell r="S1532">
            <v>159278</v>
          </cell>
          <cell r="T1532">
            <v>181818</v>
          </cell>
          <cell r="U1532">
            <v>170610</v>
          </cell>
          <cell r="V1532">
            <v>204535</v>
          </cell>
          <cell r="W1532">
            <v>196114</v>
          </cell>
          <cell r="X1532">
            <v>389273</v>
          </cell>
          <cell r="Y1532">
            <v>463910</v>
          </cell>
          <cell r="Z1532">
            <v>485675</v>
          </cell>
          <cell r="AA1532">
            <v>512957</v>
          </cell>
          <cell r="AB1532">
            <v>563040</v>
          </cell>
          <cell r="AC1532">
            <v>610282</v>
          </cell>
          <cell r="AD1532">
            <v>614632</v>
          </cell>
          <cell r="AE1532">
            <v>625348</v>
          </cell>
        </row>
        <row r="1533">
          <cell r="E1533" t="str">
            <v>MA Industrial LPG</v>
          </cell>
          <cell r="F1533">
            <v>3471</v>
          </cell>
          <cell r="G1533">
            <v>1435</v>
          </cell>
          <cell r="H1533">
            <v>1327</v>
          </cell>
          <cell r="I1533">
            <v>1628</v>
          </cell>
          <cell r="J1533">
            <v>1195</v>
          </cell>
          <cell r="K1533">
            <v>1382</v>
          </cell>
          <cell r="L1533">
            <v>1757</v>
          </cell>
          <cell r="M1533">
            <v>580</v>
          </cell>
          <cell r="N1533">
            <v>657</v>
          </cell>
          <cell r="O1533">
            <v>1237</v>
          </cell>
          <cell r="P1533">
            <v>2305</v>
          </cell>
          <cell r="Q1533">
            <v>3044</v>
          </cell>
          <cell r="R1533">
            <v>2302</v>
          </cell>
          <cell r="S1533">
            <v>679</v>
          </cell>
          <cell r="T1533">
            <v>238</v>
          </cell>
          <cell r="U1533">
            <v>1319</v>
          </cell>
          <cell r="V1533">
            <v>4203</v>
          </cell>
          <cell r="W1533">
            <v>3142</v>
          </cell>
          <cell r="X1533">
            <v>538</v>
          </cell>
          <cell r="Y1533">
            <v>371</v>
          </cell>
          <cell r="Z1533">
            <v>331</v>
          </cell>
          <cell r="AA1533">
            <v>572</v>
          </cell>
          <cell r="AB1533">
            <v>524</v>
          </cell>
          <cell r="AC1533">
            <v>452</v>
          </cell>
          <cell r="AD1533">
            <v>436</v>
          </cell>
          <cell r="AE1533">
            <v>387</v>
          </cell>
        </row>
        <row r="1534">
          <cell r="E1534" t="str">
            <v>MD Industrial LPG</v>
          </cell>
          <cell r="F1534">
            <v>2256</v>
          </cell>
          <cell r="G1534">
            <v>1943</v>
          </cell>
          <cell r="H1534">
            <v>3314</v>
          </cell>
          <cell r="I1534">
            <v>2525</v>
          </cell>
          <cell r="J1534">
            <v>3781</v>
          </cell>
          <cell r="K1534">
            <v>2504</v>
          </cell>
          <cell r="L1534">
            <v>2724</v>
          </cell>
          <cell r="M1534">
            <v>1473</v>
          </cell>
          <cell r="N1534">
            <v>936</v>
          </cell>
          <cell r="O1534">
            <v>625</v>
          </cell>
          <cell r="P1534">
            <v>2644</v>
          </cell>
          <cell r="Q1534">
            <v>2244</v>
          </cell>
          <cell r="R1534">
            <v>1317</v>
          </cell>
          <cell r="S1534">
            <v>2498</v>
          </cell>
          <cell r="T1534">
            <v>1619</v>
          </cell>
          <cell r="U1534">
            <v>2798</v>
          </cell>
          <cell r="V1534">
            <v>3186</v>
          </cell>
          <cell r="W1534">
            <v>2282</v>
          </cell>
          <cell r="X1534">
            <v>1458</v>
          </cell>
          <cell r="Y1534">
            <v>1455</v>
          </cell>
          <cell r="Z1534">
            <v>1616</v>
          </cell>
          <cell r="AA1534">
            <v>1500</v>
          </cell>
          <cell r="AB1534">
            <v>1340</v>
          </cell>
          <cell r="AC1534">
            <v>1472</v>
          </cell>
          <cell r="AD1534">
            <v>1313</v>
          </cell>
          <cell r="AE1534">
            <v>1430</v>
          </cell>
        </row>
        <row r="1535">
          <cell r="E1535" t="str">
            <v>ME Industrial LPG</v>
          </cell>
          <cell r="F1535">
            <v>1277</v>
          </cell>
          <cell r="G1535">
            <v>1255</v>
          </cell>
          <cell r="H1535">
            <v>1129</v>
          </cell>
          <cell r="I1535">
            <v>834</v>
          </cell>
          <cell r="J1535">
            <v>724</v>
          </cell>
          <cell r="K1535">
            <v>771</v>
          </cell>
          <cell r="L1535">
            <v>988</v>
          </cell>
          <cell r="M1535">
            <v>308</v>
          </cell>
          <cell r="N1535">
            <v>474</v>
          </cell>
          <cell r="O1535">
            <v>40</v>
          </cell>
          <cell r="P1535">
            <v>316</v>
          </cell>
          <cell r="Q1535">
            <v>703</v>
          </cell>
          <cell r="R1535">
            <v>1090</v>
          </cell>
          <cell r="S1535">
            <v>306</v>
          </cell>
          <cell r="T1535">
            <v>101</v>
          </cell>
          <cell r="U1535">
            <v>989</v>
          </cell>
          <cell r="V1535">
            <v>1363</v>
          </cell>
          <cell r="W1535">
            <v>1010</v>
          </cell>
          <cell r="X1535">
            <v>201</v>
          </cell>
          <cell r="Y1535">
            <v>336</v>
          </cell>
          <cell r="Z1535">
            <v>194</v>
          </cell>
          <cell r="AA1535">
            <v>359</v>
          </cell>
          <cell r="AB1535">
            <v>135</v>
          </cell>
          <cell r="AC1535">
            <v>95</v>
          </cell>
          <cell r="AD1535">
            <v>109</v>
          </cell>
          <cell r="AE1535">
            <v>291</v>
          </cell>
        </row>
        <row r="1536">
          <cell r="E1536" t="str">
            <v>MI Industrial LPG</v>
          </cell>
          <cell r="F1536">
            <v>24698</v>
          </cell>
          <cell r="G1536">
            <v>25685</v>
          </cell>
          <cell r="H1536">
            <v>27820</v>
          </cell>
          <cell r="I1536">
            <v>12117</v>
          </cell>
          <cell r="J1536">
            <v>16229</v>
          </cell>
          <cell r="K1536">
            <v>17234</v>
          </cell>
          <cell r="L1536">
            <v>19271</v>
          </cell>
          <cell r="M1536">
            <v>8402</v>
          </cell>
          <cell r="N1536">
            <v>4010</v>
          </cell>
          <cell r="O1536">
            <v>8255</v>
          </cell>
          <cell r="P1536">
            <v>10639</v>
          </cell>
          <cell r="Q1536">
            <v>8628</v>
          </cell>
          <cell r="R1536">
            <v>12263</v>
          </cell>
          <cell r="S1536">
            <v>10625</v>
          </cell>
          <cell r="T1536">
            <v>18161</v>
          </cell>
          <cell r="U1536">
            <v>22305</v>
          </cell>
          <cell r="V1536">
            <v>15620</v>
          </cell>
          <cell r="W1536">
            <v>14492</v>
          </cell>
          <cell r="X1536">
            <v>3522</v>
          </cell>
          <cell r="Y1536">
            <v>3423</v>
          </cell>
          <cell r="Z1536">
            <v>3161</v>
          </cell>
          <cell r="AA1536">
            <v>3364</v>
          </cell>
          <cell r="AB1536">
            <v>3789</v>
          </cell>
          <cell r="AC1536">
            <v>3991</v>
          </cell>
          <cell r="AD1536">
            <v>3915</v>
          </cell>
          <cell r="AE1536">
            <v>3934</v>
          </cell>
        </row>
        <row r="1537">
          <cell r="E1537" t="str">
            <v>MN Industrial LPG</v>
          </cell>
          <cell r="F1537">
            <v>8768</v>
          </cell>
          <cell r="G1537">
            <v>9931</v>
          </cell>
          <cell r="H1537">
            <v>13444</v>
          </cell>
          <cell r="I1537">
            <v>13019</v>
          </cell>
          <cell r="J1537">
            <v>15249</v>
          </cell>
          <cell r="K1537">
            <v>15682</v>
          </cell>
          <cell r="L1537">
            <v>17247</v>
          </cell>
          <cell r="M1537">
            <v>12402</v>
          </cell>
          <cell r="N1537">
            <v>9877</v>
          </cell>
          <cell r="O1537">
            <v>10620</v>
          </cell>
          <cell r="P1537">
            <v>12180</v>
          </cell>
          <cell r="Q1537">
            <v>11907</v>
          </cell>
          <cell r="R1537">
            <v>20923</v>
          </cell>
          <cell r="S1537">
            <v>13982</v>
          </cell>
          <cell r="T1537">
            <v>19364</v>
          </cell>
          <cell r="U1537">
            <v>18316</v>
          </cell>
          <cell r="V1537">
            <v>16665</v>
          </cell>
          <cell r="W1537">
            <v>16275</v>
          </cell>
          <cell r="X1537">
            <v>11462</v>
          </cell>
          <cell r="Y1537">
            <v>14924</v>
          </cell>
          <cell r="Z1537">
            <v>7878</v>
          </cell>
          <cell r="AA1537">
            <v>6719</v>
          </cell>
          <cell r="AB1537">
            <v>7425</v>
          </cell>
          <cell r="AC1537">
            <v>12043</v>
          </cell>
          <cell r="AD1537">
            <v>12748</v>
          </cell>
          <cell r="AE1537">
            <v>8202</v>
          </cell>
        </row>
        <row r="1538">
          <cell r="E1538" t="str">
            <v>MO Industrial LPG</v>
          </cell>
          <cell r="F1538">
            <v>6501</v>
          </cell>
          <cell r="G1538">
            <v>7269</v>
          </cell>
          <cell r="H1538">
            <v>6637</v>
          </cell>
          <cell r="I1538">
            <v>9202</v>
          </cell>
          <cell r="J1538">
            <v>8659</v>
          </cell>
          <cell r="K1538">
            <v>14648</v>
          </cell>
          <cell r="L1538">
            <v>12945</v>
          </cell>
          <cell r="M1538">
            <v>9726</v>
          </cell>
          <cell r="N1538">
            <v>7497</v>
          </cell>
          <cell r="O1538">
            <v>16186</v>
          </cell>
          <cell r="P1538">
            <v>13137</v>
          </cell>
          <cell r="Q1538">
            <v>7276</v>
          </cell>
          <cell r="R1538">
            <v>16522</v>
          </cell>
          <cell r="S1538">
            <v>16128</v>
          </cell>
          <cell r="T1538">
            <v>19706</v>
          </cell>
          <cell r="U1538">
            <v>18747</v>
          </cell>
          <cell r="V1538">
            <v>12917</v>
          </cell>
          <cell r="W1538">
            <v>16951</v>
          </cell>
          <cell r="X1538">
            <v>5697</v>
          </cell>
          <cell r="Y1538">
            <v>5781</v>
          </cell>
          <cell r="Z1538">
            <v>5509</v>
          </cell>
          <cell r="AA1538">
            <v>5226</v>
          </cell>
          <cell r="AB1538">
            <v>4864</v>
          </cell>
          <cell r="AC1538">
            <v>4567</v>
          </cell>
          <cell r="AD1538">
            <v>4812</v>
          </cell>
          <cell r="AE1538">
            <v>3823</v>
          </cell>
        </row>
        <row r="1539">
          <cell r="E1539" t="str">
            <v>MS Industrial LPG</v>
          </cell>
          <cell r="F1539">
            <v>15772</v>
          </cell>
          <cell r="G1539">
            <v>13514</v>
          </cell>
          <cell r="H1539">
            <v>14496</v>
          </cell>
          <cell r="I1539">
            <v>12475</v>
          </cell>
          <cell r="J1539">
            <v>13646</v>
          </cell>
          <cell r="K1539">
            <v>15884</v>
          </cell>
          <cell r="L1539">
            <v>21531</v>
          </cell>
          <cell r="M1539">
            <v>1415</v>
          </cell>
          <cell r="N1539">
            <v>997</v>
          </cell>
          <cell r="O1539">
            <v>7930</v>
          </cell>
          <cell r="P1539">
            <v>6112</v>
          </cell>
          <cell r="Q1539">
            <v>9325</v>
          </cell>
          <cell r="R1539">
            <v>7496</v>
          </cell>
          <cell r="S1539">
            <v>13675</v>
          </cell>
          <cell r="T1539">
            <v>4446</v>
          </cell>
          <cell r="U1539">
            <v>3409</v>
          </cell>
          <cell r="V1539">
            <v>4851</v>
          </cell>
          <cell r="W1539">
            <v>3138</v>
          </cell>
          <cell r="X1539">
            <v>1912</v>
          </cell>
          <cell r="Y1539">
            <v>1801</v>
          </cell>
          <cell r="Z1539">
            <v>1886</v>
          </cell>
          <cell r="AA1539">
            <v>1702</v>
          </cell>
          <cell r="AB1539">
            <v>1695</v>
          </cell>
          <cell r="AC1539">
            <v>1998</v>
          </cell>
          <cell r="AD1539">
            <v>1877</v>
          </cell>
          <cell r="AE1539">
            <v>1742</v>
          </cell>
        </row>
        <row r="1540">
          <cell r="E1540" t="str">
            <v>MT Industrial LPG</v>
          </cell>
          <cell r="F1540">
            <v>2557</v>
          </cell>
          <cell r="G1540">
            <v>633</v>
          </cell>
          <cell r="H1540">
            <v>996</v>
          </cell>
          <cell r="I1540">
            <v>5360</v>
          </cell>
          <cell r="J1540">
            <v>1292</v>
          </cell>
          <cell r="K1540">
            <v>1190</v>
          </cell>
          <cell r="L1540">
            <v>3520</v>
          </cell>
          <cell r="M1540">
            <v>322</v>
          </cell>
          <cell r="N1540">
            <v>384</v>
          </cell>
          <cell r="O1540">
            <v>399</v>
          </cell>
          <cell r="P1540">
            <v>804</v>
          </cell>
          <cell r="Q1540">
            <v>973</v>
          </cell>
          <cell r="R1540">
            <v>1269</v>
          </cell>
          <cell r="S1540">
            <v>757</v>
          </cell>
          <cell r="T1540">
            <v>584</v>
          </cell>
          <cell r="U1540">
            <v>1021</v>
          </cell>
          <cell r="V1540">
            <v>1140</v>
          </cell>
          <cell r="W1540">
            <v>2381</v>
          </cell>
          <cell r="X1540">
            <v>1037</v>
          </cell>
          <cell r="Y1540">
            <v>108</v>
          </cell>
          <cell r="Z1540">
            <v>261</v>
          </cell>
          <cell r="AA1540">
            <v>438</v>
          </cell>
          <cell r="AB1540">
            <v>129</v>
          </cell>
          <cell r="AC1540">
            <v>230</v>
          </cell>
          <cell r="AD1540">
            <v>248</v>
          </cell>
          <cell r="AE1540">
            <v>295</v>
          </cell>
        </row>
        <row r="1541">
          <cell r="E1541" t="str">
            <v>NC Industrial LPG</v>
          </cell>
          <cell r="F1541">
            <v>13193</v>
          </cell>
          <cell r="G1541">
            <v>15947</v>
          </cell>
          <cell r="H1541">
            <v>16506</v>
          </cell>
          <cell r="I1541">
            <v>18370</v>
          </cell>
          <cell r="J1541">
            <v>19725</v>
          </cell>
          <cell r="K1541">
            <v>18263</v>
          </cell>
          <cell r="L1541">
            <v>20984</v>
          </cell>
          <cell r="M1541">
            <v>27852</v>
          </cell>
          <cell r="N1541">
            <v>19241</v>
          </cell>
          <cell r="O1541">
            <v>14999</v>
          </cell>
          <cell r="P1541">
            <v>20596</v>
          </cell>
          <cell r="Q1541">
            <v>19026</v>
          </cell>
          <cell r="R1541">
            <v>16246</v>
          </cell>
          <cell r="S1541">
            <v>10983</v>
          </cell>
          <cell r="T1541">
            <v>10058</v>
          </cell>
          <cell r="U1541">
            <v>15148</v>
          </cell>
          <cell r="V1541">
            <v>17906</v>
          </cell>
          <cell r="W1541">
            <v>15646</v>
          </cell>
          <cell r="X1541">
            <v>9854</v>
          </cell>
          <cell r="Y1541">
            <v>10663</v>
          </cell>
          <cell r="Z1541">
            <v>10602</v>
          </cell>
          <cell r="AA1541">
            <v>9529</v>
          </cell>
          <cell r="AB1541">
            <v>11033</v>
          </cell>
          <cell r="AC1541">
            <v>8245</v>
          </cell>
          <cell r="AD1541">
            <v>9055</v>
          </cell>
          <cell r="AE1541">
            <v>8144</v>
          </cell>
        </row>
        <row r="1542">
          <cell r="E1542" t="str">
            <v>ND Industrial LPG</v>
          </cell>
          <cell r="F1542">
            <v>2296</v>
          </cell>
          <cell r="G1542">
            <v>3065</v>
          </cell>
          <cell r="H1542">
            <v>1725</v>
          </cell>
          <cell r="I1542">
            <v>1612</v>
          </cell>
          <cell r="J1542">
            <v>1722</v>
          </cell>
          <cell r="K1542">
            <v>2962</v>
          </cell>
          <cell r="L1542">
            <v>3883</v>
          </cell>
          <cell r="M1542">
            <v>2613</v>
          </cell>
          <cell r="N1542">
            <v>2459</v>
          </cell>
          <cell r="O1542">
            <v>3455</v>
          </cell>
          <cell r="P1542">
            <v>4542</v>
          </cell>
          <cell r="Q1542">
            <v>10834</v>
          </cell>
          <cell r="R1542">
            <v>4535</v>
          </cell>
          <cell r="S1542">
            <v>2560</v>
          </cell>
          <cell r="T1542">
            <v>4571</v>
          </cell>
          <cell r="U1542">
            <v>4190</v>
          </cell>
          <cell r="V1542">
            <v>3653</v>
          </cell>
          <cell r="W1542">
            <v>4336</v>
          </cell>
          <cell r="X1542">
            <v>2368</v>
          </cell>
          <cell r="Y1542">
            <v>3099</v>
          </cell>
          <cell r="Z1542">
            <v>2453</v>
          </cell>
          <cell r="AA1542">
            <v>1363</v>
          </cell>
          <cell r="AB1542">
            <v>1845</v>
          </cell>
          <cell r="AC1542">
            <v>3319</v>
          </cell>
          <cell r="AD1542">
            <v>2465</v>
          </cell>
          <cell r="AE1542">
            <v>2192</v>
          </cell>
        </row>
        <row r="1543">
          <cell r="E1543" t="str">
            <v>NE Industrial LPG</v>
          </cell>
          <cell r="F1543">
            <v>6063</v>
          </cell>
          <cell r="G1543">
            <v>5897</v>
          </cell>
          <cell r="H1543">
            <v>6115</v>
          </cell>
          <cell r="I1543">
            <v>5525</v>
          </cell>
          <cell r="J1543">
            <v>6187</v>
          </cell>
          <cell r="K1543">
            <v>5775</v>
          </cell>
          <cell r="L1543">
            <v>6952</v>
          </cell>
          <cell r="M1543">
            <v>5591</v>
          </cell>
          <cell r="N1543">
            <v>4652</v>
          </cell>
          <cell r="O1543">
            <v>5813</v>
          </cell>
          <cell r="P1543">
            <v>6204</v>
          </cell>
          <cell r="Q1543">
            <v>5913</v>
          </cell>
          <cell r="R1543">
            <v>9146</v>
          </cell>
          <cell r="S1543">
            <v>7386</v>
          </cell>
          <cell r="T1543">
            <v>7580</v>
          </cell>
          <cell r="U1543">
            <v>6198</v>
          </cell>
          <cell r="V1543">
            <v>7403</v>
          </cell>
          <cell r="W1543">
            <v>5417</v>
          </cell>
          <cell r="X1543">
            <v>3166</v>
          </cell>
          <cell r="Y1543">
            <v>4969</v>
          </cell>
          <cell r="Z1543">
            <v>2879</v>
          </cell>
          <cell r="AA1543">
            <v>2502</v>
          </cell>
          <cell r="AB1543">
            <v>3185</v>
          </cell>
          <cell r="AC1543">
            <v>3686</v>
          </cell>
          <cell r="AD1543">
            <v>2590</v>
          </cell>
          <cell r="AE1543">
            <v>2069</v>
          </cell>
        </row>
        <row r="1544">
          <cell r="E1544" t="str">
            <v>NH Industrial LPG</v>
          </cell>
          <cell r="F1544">
            <v>1434</v>
          </cell>
          <cell r="G1544">
            <v>702</v>
          </cell>
          <cell r="H1544">
            <v>855</v>
          </cell>
          <cell r="I1544">
            <v>1434</v>
          </cell>
          <cell r="J1544">
            <v>1409</v>
          </cell>
          <cell r="K1544">
            <v>1113</v>
          </cell>
          <cell r="L1544">
            <v>1043</v>
          </cell>
          <cell r="M1544">
            <v>1004</v>
          </cell>
          <cell r="N1544">
            <v>1151</v>
          </cell>
          <cell r="O1544">
            <v>689</v>
          </cell>
          <cell r="P1544">
            <v>2323</v>
          </cell>
          <cell r="Q1544">
            <v>1303</v>
          </cell>
          <cell r="R1544">
            <v>766</v>
          </cell>
          <cell r="S1544">
            <v>852</v>
          </cell>
          <cell r="T1544">
            <v>765</v>
          </cell>
          <cell r="U1544">
            <v>1452</v>
          </cell>
          <cell r="V1544">
            <v>2191</v>
          </cell>
          <cell r="W1544">
            <v>1376</v>
          </cell>
          <cell r="X1544">
            <v>884</v>
          </cell>
          <cell r="Y1544">
            <v>806</v>
          </cell>
          <cell r="Z1544">
            <v>363</v>
          </cell>
          <cell r="AA1544">
            <v>746</v>
          </cell>
          <cell r="AB1544">
            <v>425</v>
          </cell>
          <cell r="AC1544">
            <v>485</v>
          </cell>
          <cell r="AD1544">
            <v>411</v>
          </cell>
          <cell r="AE1544">
            <v>399</v>
          </cell>
        </row>
        <row r="1545">
          <cell r="E1545" t="str">
            <v>NJ Industrial LPG</v>
          </cell>
          <cell r="F1545">
            <v>11279</v>
          </cell>
          <cell r="G1545">
            <v>16679</v>
          </cell>
          <cell r="H1545">
            <v>17741</v>
          </cell>
          <cell r="I1545">
            <v>7104</v>
          </cell>
          <cell r="J1545">
            <v>7734</v>
          </cell>
          <cell r="K1545">
            <v>7755</v>
          </cell>
          <cell r="L1545">
            <v>6297</v>
          </cell>
          <cell r="M1545">
            <v>8978</v>
          </cell>
          <cell r="N1545">
            <v>5689</v>
          </cell>
          <cell r="O1545">
            <v>19019</v>
          </cell>
          <cell r="P1545">
            <v>15775</v>
          </cell>
          <cell r="Q1545">
            <v>18608</v>
          </cell>
          <cell r="R1545">
            <v>19432</v>
          </cell>
          <cell r="S1545">
            <v>3310</v>
          </cell>
          <cell r="T1545">
            <v>3496</v>
          </cell>
          <cell r="U1545">
            <v>2379</v>
          </cell>
          <cell r="V1545">
            <v>1934</v>
          </cell>
          <cell r="W1545">
            <v>2713</v>
          </cell>
          <cell r="X1545">
            <v>1316</v>
          </cell>
          <cell r="Y1545">
            <v>835</v>
          </cell>
          <cell r="Z1545">
            <v>745</v>
          </cell>
          <cell r="AA1545">
            <v>919</v>
          </cell>
          <cell r="AB1545">
            <v>1057</v>
          </cell>
          <cell r="AC1545">
            <v>806</v>
          </cell>
          <cell r="AD1545">
            <v>736</v>
          </cell>
          <cell r="AE1545">
            <v>891</v>
          </cell>
        </row>
        <row r="1546">
          <cell r="E1546" t="str">
            <v>NM Industrial LPG</v>
          </cell>
          <cell r="F1546">
            <v>20750</v>
          </cell>
          <cell r="G1546">
            <v>35775</v>
          </cell>
          <cell r="H1546">
            <v>32379</v>
          </cell>
          <cell r="I1546">
            <v>30360</v>
          </cell>
          <cell r="J1546">
            <v>27654</v>
          </cell>
          <cell r="K1546">
            <v>25298</v>
          </cell>
          <cell r="L1546">
            <v>3291</v>
          </cell>
          <cell r="M1546">
            <v>4682</v>
          </cell>
          <cell r="N1546">
            <v>3296</v>
          </cell>
          <cell r="O1546">
            <v>6011</v>
          </cell>
          <cell r="P1546">
            <v>1550</v>
          </cell>
          <cell r="Q1546">
            <v>1135</v>
          </cell>
          <cell r="R1546">
            <v>1205</v>
          </cell>
          <cell r="S1546">
            <v>1188</v>
          </cell>
          <cell r="T1546">
            <v>1438</v>
          </cell>
          <cell r="U1546">
            <v>1493</v>
          </cell>
          <cell r="V1546">
            <v>1758</v>
          </cell>
          <cell r="W1546">
            <v>18118</v>
          </cell>
          <cell r="X1546">
            <v>1069</v>
          </cell>
          <cell r="Y1546">
            <v>528</v>
          </cell>
          <cell r="Z1546">
            <v>582</v>
          </cell>
          <cell r="AA1546">
            <v>750</v>
          </cell>
          <cell r="AB1546">
            <v>755</v>
          </cell>
          <cell r="AC1546">
            <v>860</v>
          </cell>
          <cell r="AD1546">
            <v>568</v>
          </cell>
          <cell r="AE1546">
            <v>589</v>
          </cell>
        </row>
        <row r="1547">
          <cell r="E1547" t="str">
            <v>NV Industrial LPG</v>
          </cell>
          <cell r="F1547">
            <v>1591</v>
          </cell>
          <cell r="G1547">
            <v>970</v>
          </cell>
          <cell r="H1547">
            <v>861</v>
          </cell>
          <cell r="I1547">
            <v>534</v>
          </cell>
          <cell r="J1547">
            <v>2320</v>
          </cell>
          <cell r="K1547">
            <v>703</v>
          </cell>
          <cell r="L1547">
            <v>1071</v>
          </cell>
          <cell r="M1547">
            <v>523</v>
          </cell>
          <cell r="N1547">
            <v>642</v>
          </cell>
          <cell r="O1547">
            <v>1157</v>
          </cell>
          <cell r="P1547">
            <v>2377</v>
          </cell>
          <cell r="Q1547">
            <v>2745</v>
          </cell>
          <cell r="R1547">
            <v>780</v>
          </cell>
          <cell r="S1547">
            <v>852</v>
          </cell>
          <cell r="T1547">
            <v>473</v>
          </cell>
          <cell r="U1547">
            <v>300</v>
          </cell>
          <cell r="V1547">
            <v>404</v>
          </cell>
          <cell r="W1547">
            <v>418</v>
          </cell>
          <cell r="X1547">
            <v>934</v>
          </cell>
          <cell r="Y1547">
            <v>898</v>
          </cell>
          <cell r="Z1547">
            <v>1001</v>
          </cell>
          <cell r="AA1547">
            <v>887</v>
          </cell>
          <cell r="AB1547">
            <v>843</v>
          </cell>
          <cell r="AC1547">
            <v>420</v>
          </cell>
          <cell r="AD1547">
            <v>766</v>
          </cell>
          <cell r="AE1547">
            <v>417</v>
          </cell>
        </row>
        <row r="1548">
          <cell r="E1548" t="str">
            <v>NY Industrial LPG</v>
          </cell>
          <cell r="F1548">
            <v>2342</v>
          </cell>
          <cell r="G1548">
            <v>3933</v>
          </cell>
          <cell r="H1548">
            <v>3899</v>
          </cell>
          <cell r="I1548">
            <v>3406</v>
          </cell>
          <cell r="J1548">
            <v>3399</v>
          </cell>
          <cell r="K1548">
            <v>3146</v>
          </cell>
          <cell r="L1548">
            <v>4056</v>
          </cell>
          <cell r="M1548">
            <v>5141</v>
          </cell>
          <cell r="N1548">
            <v>6001</v>
          </cell>
          <cell r="O1548">
            <v>6297</v>
          </cell>
          <cell r="P1548">
            <v>8169</v>
          </cell>
          <cell r="Q1548">
            <v>5526</v>
          </cell>
          <cell r="R1548">
            <v>4062</v>
          </cell>
          <cell r="S1548">
            <v>4897</v>
          </cell>
          <cell r="T1548">
            <v>5547</v>
          </cell>
          <cell r="U1548">
            <v>8588</v>
          </cell>
          <cell r="V1548">
            <v>6216</v>
          </cell>
          <cell r="W1548">
            <v>4380</v>
          </cell>
          <cell r="X1548">
            <v>2643</v>
          </cell>
          <cell r="Y1548">
            <v>2019</v>
          </cell>
          <cell r="Z1548">
            <v>1745</v>
          </cell>
          <cell r="AA1548">
            <v>1917</v>
          </cell>
          <cell r="AB1548">
            <v>2274</v>
          </cell>
          <cell r="AC1548">
            <v>2230</v>
          </cell>
          <cell r="AD1548">
            <v>2089</v>
          </cell>
          <cell r="AE1548">
            <v>1931</v>
          </cell>
        </row>
        <row r="1549">
          <cell r="E1549" t="str">
            <v>OH Industrial LPG</v>
          </cell>
          <cell r="F1549">
            <v>20287</v>
          </cell>
          <cell r="G1549">
            <v>19873</v>
          </cell>
          <cell r="H1549">
            <v>34623</v>
          </cell>
          <cell r="I1549">
            <v>32830</v>
          </cell>
          <cell r="J1549">
            <v>33459</v>
          </cell>
          <cell r="K1549">
            <v>29134</v>
          </cell>
          <cell r="L1549">
            <v>28142</v>
          </cell>
          <cell r="M1549">
            <v>11454</v>
          </cell>
          <cell r="N1549">
            <v>7106</v>
          </cell>
          <cell r="O1549">
            <v>13985</v>
          </cell>
          <cell r="P1549">
            <v>14885</v>
          </cell>
          <cell r="Q1549">
            <v>15973</v>
          </cell>
          <cell r="R1549">
            <v>24902</v>
          </cell>
          <cell r="S1549">
            <v>46094</v>
          </cell>
          <cell r="T1549">
            <v>16973</v>
          </cell>
          <cell r="U1549">
            <v>25210</v>
          </cell>
          <cell r="V1549">
            <v>23264</v>
          </cell>
          <cell r="W1549">
            <v>9968</v>
          </cell>
          <cell r="X1549">
            <v>4478</v>
          </cell>
          <cell r="Y1549">
            <v>5844</v>
          </cell>
          <cell r="Z1549">
            <v>4421</v>
          </cell>
          <cell r="AA1549">
            <v>5026</v>
          </cell>
          <cell r="AB1549">
            <v>4413</v>
          </cell>
          <cell r="AC1549">
            <v>4619</v>
          </cell>
          <cell r="AD1549">
            <v>4786</v>
          </cell>
          <cell r="AE1549">
            <v>3862</v>
          </cell>
        </row>
        <row r="1550">
          <cell r="E1550" t="str">
            <v>OK Industrial LPG</v>
          </cell>
          <cell r="F1550">
            <v>6038</v>
          </cell>
          <cell r="G1550">
            <v>11209</v>
          </cell>
          <cell r="H1550">
            <v>11119</v>
          </cell>
          <cell r="I1550">
            <v>14458</v>
          </cell>
          <cell r="J1550">
            <v>14600</v>
          </cell>
          <cell r="K1550">
            <v>7633</v>
          </cell>
          <cell r="L1550">
            <v>7521</v>
          </cell>
          <cell r="M1550">
            <v>10078</v>
          </cell>
          <cell r="N1550">
            <v>6565</v>
          </cell>
          <cell r="O1550">
            <v>22932</v>
          </cell>
          <cell r="P1550">
            <v>9737</v>
          </cell>
          <cell r="Q1550">
            <v>8222</v>
          </cell>
          <cell r="R1550">
            <v>13223</v>
          </cell>
          <cell r="S1550">
            <v>9018</v>
          </cell>
          <cell r="T1550">
            <v>17495</v>
          </cell>
          <cell r="U1550">
            <v>30312</v>
          </cell>
          <cell r="V1550">
            <v>44168</v>
          </cell>
          <cell r="W1550">
            <v>2737</v>
          </cell>
          <cell r="X1550">
            <v>1814</v>
          </cell>
          <cell r="Y1550">
            <v>1201</v>
          </cell>
          <cell r="Z1550">
            <v>1080</v>
          </cell>
          <cell r="AA1550">
            <v>1437</v>
          </cell>
          <cell r="AB1550">
            <v>1232</v>
          </cell>
          <cell r="AC1550">
            <v>947</v>
          </cell>
          <cell r="AD1550">
            <v>1214</v>
          </cell>
          <cell r="AE1550">
            <v>1209</v>
          </cell>
        </row>
        <row r="1551">
          <cell r="E1551" t="str">
            <v>OR Industrial LPG</v>
          </cell>
          <cell r="F1551">
            <v>2691</v>
          </cell>
          <cell r="G1551">
            <v>2936</v>
          </cell>
          <cell r="H1551">
            <v>2770</v>
          </cell>
          <cell r="I1551">
            <v>3009</v>
          </cell>
          <cell r="J1551">
            <v>2163</v>
          </cell>
          <cell r="K1551">
            <v>3035</v>
          </cell>
          <cell r="L1551">
            <v>3492</v>
          </cell>
          <cell r="M1551">
            <v>1317</v>
          </cell>
          <cell r="N1551">
            <v>722</v>
          </cell>
          <cell r="O1551">
            <v>1832</v>
          </cell>
          <cell r="P1551">
            <v>1851</v>
          </cell>
          <cell r="Q1551">
            <v>609</v>
          </cell>
          <cell r="R1551">
            <v>1128</v>
          </cell>
          <cell r="S1551">
            <v>542</v>
          </cell>
          <cell r="T1551">
            <v>1696</v>
          </cell>
          <cell r="U1551">
            <v>578</v>
          </cell>
          <cell r="V1551">
            <v>612</v>
          </cell>
          <cell r="W1551">
            <v>751</v>
          </cell>
          <cell r="X1551">
            <v>1897</v>
          </cell>
          <cell r="Y1551">
            <v>1729</v>
          </cell>
          <cell r="Z1551">
            <v>1605</v>
          </cell>
          <cell r="AA1551">
            <v>1749</v>
          </cell>
          <cell r="AB1551">
            <v>1800</v>
          </cell>
          <cell r="AC1551">
            <v>1704</v>
          </cell>
          <cell r="AD1551">
            <v>1620</v>
          </cell>
          <cell r="AE1551">
            <v>1670</v>
          </cell>
        </row>
        <row r="1552">
          <cell r="E1552" t="str">
            <v>PA Industrial LPG</v>
          </cell>
          <cell r="F1552">
            <v>11330</v>
          </cell>
          <cell r="G1552">
            <v>13996</v>
          </cell>
          <cell r="H1552">
            <v>19033</v>
          </cell>
          <cell r="I1552">
            <v>7875</v>
          </cell>
          <cell r="J1552">
            <v>6716</v>
          </cell>
          <cell r="K1552">
            <v>6022</v>
          </cell>
          <cell r="L1552">
            <v>7024</v>
          </cell>
          <cell r="M1552">
            <v>4525</v>
          </cell>
          <cell r="N1552">
            <v>4353</v>
          </cell>
          <cell r="O1552">
            <v>4222</v>
          </cell>
          <cell r="P1552">
            <v>6252</v>
          </cell>
          <cell r="Q1552">
            <v>8476</v>
          </cell>
          <cell r="R1552">
            <v>7636</v>
          </cell>
          <cell r="S1552">
            <v>18389</v>
          </cell>
          <cell r="T1552">
            <v>17804</v>
          </cell>
          <cell r="U1552">
            <v>23620</v>
          </cell>
          <cell r="V1552">
            <v>26129</v>
          </cell>
          <cell r="W1552">
            <v>24431</v>
          </cell>
          <cell r="X1552">
            <v>29899</v>
          </cell>
          <cell r="Y1552">
            <v>27207</v>
          </cell>
          <cell r="Z1552">
            <v>26755</v>
          </cell>
          <cell r="AA1552">
            <v>29146</v>
          </cell>
          <cell r="AB1552">
            <v>23876</v>
          </cell>
          <cell r="AC1552">
            <v>20029</v>
          </cell>
          <cell r="AD1552">
            <v>20538</v>
          </cell>
          <cell r="AE1552">
            <v>19312</v>
          </cell>
        </row>
        <row r="1553">
          <cell r="E1553" t="str">
            <v>RI Industrial LPG</v>
          </cell>
          <cell r="F1553">
            <v>557</v>
          </cell>
          <cell r="G1553">
            <v>434</v>
          </cell>
          <cell r="H1553">
            <v>456</v>
          </cell>
          <cell r="I1553">
            <v>456</v>
          </cell>
          <cell r="J1553">
            <v>421</v>
          </cell>
          <cell r="K1553">
            <v>426</v>
          </cell>
          <cell r="L1553">
            <v>397</v>
          </cell>
          <cell r="M1553">
            <v>136</v>
          </cell>
          <cell r="N1553">
            <v>152</v>
          </cell>
          <cell r="O1553">
            <v>699</v>
          </cell>
          <cell r="P1553">
            <v>419</v>
          </cell>
          <cell r="Q1553">
            <v>509</v>
          </cell>
          <cell r="R1553">
            <v>735</v>
          </cell>
          <cell r="S1553">
            <v>369</v>
          </cell>
          <cell r="T1553">
            <v>268</v>
          </cell>
          <cell r="U1553">
            <v>498</v>
          </cell>
          <cell r="V1553">
            <v>558</v>
          </cell>
          <cell r="W1553">
            <v>411</v>
          </cell>
          <cell r="X1553">
            <v>299</v>
          </cell>
          <cell r="Y1553">
            <v>295</v>
          </cell>
          <cell r="Z1553">
            <v>259</v>
          </cell>
          <cell r="AA1553">
            <v>286</v>
          </cell>
          <cell r="AB1553">
            <v>324</v>
          </cell>
          <cell r="AC1553">
            <v>361</v>
          </cell>
          <cell r="AD1553">
            <v>334</v>
          </cell>
          <cell r="AE1553">
            <v>335</v>
          </cell>
        </row>
        <row r="1554">
          <cell r="E1554" t="str">
            <v>SC Industrial LPG</v>
          </cell>
          <cell r="F1554">
            <v>3027</v>
          </cell>
          <cell r="G1554">
            <v>4243</v>
          </cell>
          <cell r="H1554">
            <v>3642</v>
          </cell>
          <cell r="I1554">
            <v>3749</v>
          </cell>
          <cell r="J1554">
            <v>4154</v>
          </cell>
          <cell r="K1554">
            <v>4541</v>
          </cell>
          <cell r="L1554">
            <v>4711</v>
          </cell>
          <cell r="M1554">
            <v>13339</v>
          </cell>
          <cell r="N1554">
            <v>9145</v>
          </cell>
          <cell r="O1554">
            <v>5338</v>
          </cell>
          <cell r="P1554">
            <v>8155</v>
          </cell>
          <cell r="Q1554">
            <v>6236</v>
          </cell>
          <cell r="R1554">
            <v>3793</v>
          </cell>
          <cell r="S1554">
            <v>2899</v>
          </cell>
          <cell r="T1554">
            <v>2004</v>
          </cell>
          <cell r="U1554">
            <v>3892</v>
          </cell>
          <cell r="V1554">
            <v>3784</v>
          </cell>
          <cell r="W1554">
            <v>2665</v>
          </cell>
          <cell r="X1554">
            <v>2034</v>
          </cell>
          <cell r="Y1554">
            <v>2136</v>
          </cell>
          <cell r="Z1554">
            <v>1887</v>
          </cell>
          <cell r="AA1554">
            <v>1894</v>
          </cell>
          <cell r="AB1554">
            <v>1409</v>
          </cell>
          <cell r="AC1554">
            <v>1449</v>
          </cell>
          <cell r="AD1554">
            <v>1668</v>
          </cell>
          <cell r="AE1554">
            <v>1653</v>
          </cell>
        </row>
        <row r="1555">
          <cell r="E1555" t="str">
            <v>SD Industrial LPG</v>
          </cell>
          <cell r="F1555">
            <v>5819</v>
          </cell>
          <cell r="G1555">
            <v>1890</v>
          </cell>
          <cell r="H1555">
            <v>2599</v>
          </cell>
          <cell r="I1555">
            <v>3443</v>
          </cell>
          <cell r="J1555">
            <v>2708</v>
          </cell>
          <cell r="K1555">
            <v>2328</v>
          </cell>
          <cell r="L1555">
            <v>2518</v>
          </cell>
          <cell r="M1555">
            <v>1791</v>
          </cell>
          <cell r="N1555">
            <v>1540</v>
          </cell>
          <cell r="O1555">
            <v>1210</v>
          </cell>
          <cell r="P1555">
            <v>2212</v>
          </cell>
          <cell r="Q1555">
            <v>1560</v>
          </cell>
          <cell r="R1555">
            <v>3963</v>
          </cell>
          <cell r="S1555">
            <v>2433</v>
          </cell>
          <cell r="T1555">
            <v>3514</v>
          </cell>
          <cell r="U1555">
            <v>2745</v>
          </cell>
          <cell r="V1555">
            <v>2901</v>
          </cell>
          <cell r="W1555">
            <v>2925</v>
          </cell>
          <cell r="X1555">
            <v>2078</v>
          </cell>
          <cell r="Y1555">
            <v>2479</v>
          </cell>
          <cell r="Z1555">
            <v>1138</v>
          </cell>
          <cell r="AA1555">
            <v>848</v>
          </cell>
          <cell r="AB1555">
            <v>983</v>
          </cell>
          <cell r="AC1555">
            <v>1580</v>
          </cell>
          <cell r="AD1555">
            <v>1204</v>
          </cell>
          <cell r="AE1555">
            <v>1251</v>
          </cell>
        </row>
        <row r="1556">
          <cell r="E1556" t="str">
            <v>TN Industrial LPG</v>
          </cell>
          <cell r="F1556">
            <v>2713</v>
          </cell>
          <cell r="G1556">
            <v>2829</v>
          </cell>
          <cell r="H1556">
            <v>7869</v>
          </cell>
          <cell r="I1556">
            <v>2939</v>
          </cell>
          <cell r="J1556">
            <v>2716</v>
          </cell>
          <cell r="K1556">
            <v>2775</v>
          </cell>
          <cell r="L1556">
            <v>2876</v>
          </cell>
          <cell r="M1556">
            <v>3098</v>
          </cell>
          <cell r="N1556">
            <v>1422</v>
          </cell>
          <cell r="O1556">
            <v>3788</v>
          </cell>
          <cell r="P1556">
            <v>4898</v>
          </cell>
          <cell r="Q1556">
            <v>4528</v>
          </cell>
          <cell r="R1556">
            <v>6905</v>
          </cell>
          <cell r="S1556">
            <v>2974</v>
          </cell>
          <cell r="T1556">
            <v>4150</v>
          </cell>
          <cell r="U1556">
            <v>4700</v>
          </cell>
          <cell r="V1556">
            <v>5386</v>
          </cell>
          <cell r="W1556">
            <v>4111</v>
          </cell>
          <cell r="X1556">
            <v>1943</v>
          </cell>
          <cell r="Y1556">
            <v>914</v>
          </cell>
          <cell r="Z1556">
            <v>953</v>
          </cell>
          <cell r="AA1556">
            <v>1029</v>
          </cell>
          <cell r="AB1556">
            <v>1511</v>
          </cell>
          <cell r="AC1556">
            <v>1290</v>
          </cell>
          <cell r="AD1556">
            <v>914</v>
          </cell>
          <cell r="AE1556">
            <v>1091</v>
          </cell>
        </row>
        <row r="1557">
          <cell r="E1557" t="str">
            <v>TX Industrial LPG</v>
          </cell>
          <cell r="F1557">
            <v>1017537</v>
          </cell>
          <cell r="G1557">
            <v>1122407</v>
          </cell>
          <cell r="H1557">
            <v>1174305</v>
          </cell>
          <cell r="I1557">
            <v>1125532</v>
          </cell>
          <cell r="J1557">
            <v>1267920</v>
          </cell>
          <cell r="K1557">
            <v>1307457</v>
          </cell>
          <cell r="L1557">
            <v>1392678</v>
          </cell>
          <cell r="M1557">
            <v>1582474</v>
          </cell>
          <cell r="N1557">
            <v>1568778</v>
          </cell>
          <cell r="O1557">
            <v>1542623</v>
          </cell>
          <cell r="P1557">
            <v>1393193</v>
          </cell>
          <cell r="Q1557">
            <v>1332850</v>
          </cell>
          <cell r="R1557">
            <v>1439036</v>
          </cell>
          <cell r="S1557">
            <v>1477585</v>
          </cell>
          <cell r="T1557">
            <v>1554490</v>
          </cell>
          <cell r="U1557">
            <v>1429666</v>
          </cell>
          <cell r="V1557">
            <v>1464316</v>
          </cell>
          <cell r="W1557">
            <v>1499921</v>
          </cell>
          <cell r="X1557">
            <v>1171678</v>
          </cell>
          <cell r="Y1557">
            <v>1219306</v>
          </cell>
          <cell r="Z1557">
            <v>1393983</v>
          </cell>
          <cell r="AA1557">
            <v>1425360</v>
          </cell>
          <cell r="AB1557">
            <v>1531499</v>
          </cell>
          <cell r="AC1557">
            <v>1622181</v>
          </cell>
          <cell r="AD1557">
            <v>1568291</v>
          </cell>
          <cell r="AE1557">
            <v>1715283</v>
          </cell>
        </row>
        <row r="1558">
          <cell r="E1558" t="str">
            <v>US Industrial LPG</v>
          </cell>
          <cell r="F1558">
            <v>1581653</v>
          </cell>
          <cell r="G1558">
            <v>1720135</v>
          </cell>
          <cell r="H1558">
            <v>1832527</v>
          </cell>
          <cell r="I1558">
            <v>1763240</v>
          </cell>
          <cell r="J1558">
            <v>1968795</v>
          </cell>
          <cell r="K1558">
            <v>1990231</v>
          </cell>
          <cell r="L1558">
            <v>2053724</v>
          </cell>
          <cell r="M1558">
            <v>2100262</v>
          </cell>
          <cell r="N1558">
            <v>2016066</v>
          </cell>
          <cell r="O1558">
            <v>2216586</v>
          </cell>
          <cell r="P1558">
            <v>2227992</v>
          </cell>
          <cell r="Q1558">
            <v>2014473</v>
          </cell>
          <cell r="R1558">
            <v>2159609</v>
          </cell>
          <cell r="S1558">
            <v>2028391</v>
          </cell>
          <cell r="T1558">
            <v>2141238</v>
          </cell>
          <cell r="U1558">
            <v>2009086</v>
          </cell>
          <cell r="V1558">
            <v>2104298</v>
          </cell>
          <cell r="W1558">
            <v>2105824</v>
          </cell>
          <cell r="X1558">
            <v>1823320</v>
          </cell>
          <cell r="Y1558">
            <v>1949742</v>
          </cell>
          <cell r="Z1558">
            <v>2121282</v>
          </cell>
          <cell r="AA1558">
            <v>2178706</v>
          </cell>
          <cell r="AB1558">
            <v>2335492</v>
          </cell>
          <cell r="AC1558">
            <v>2497979</v>
          </cell>
          <cell r="AD1558">
            <v>2429536</v>
          </cell>
          <cell r="AE1558">
            <v>2566945</v>
          </cell>
        </row>
        <row r="1559">
          <cell r="E1559" t="str">
            <v>UT Industrial LPG</v>
          </cell>
          <cell r="F1559">
            <v>1868</v>
          </cell>
          <cell r="G1559">
            <v>763</v>
          </cell>
          <cell r="H1559">
            <v>940</v>
          </cell>
          <cell r="I1559">
            <v>1766</v>
          </cell>
          <cell r="J1559">
            <v>1922</v>
          </cell>
          <cell r="K1559">
            <v>4470</v>
          </cell>
          <cell r="L1559">
            <v>8172</v>
          </cell>
          <cell r="M1559">
            <v>568</v>
          </cell>
          <cell r="N1559">
            <v>904</v>
          </cell>
          <cell r="O1559">
            <v>2173</v>
          </cell>
          <cell r="P1559">
            <v>3778</v>
          </cell>
          <cell r="Q1559">
            <v>2664</v>
          </cell>
          <cell r="R1559">
            <v>1784</v>
          </cell>
          <cell r="S1559">
            <v>161</v>
          </cell>
          <cell r="T1559">
            <v>313</v>
          </cell>
          <cell r="U1559">
            <v>1124</v>
          </cell>
          <cell r="V1559">
            <v>1409</v>
          </cell>
          <cell r="W1559">
            <v>1598</v>
          </cell>
          <cell r="X1559">
            <v>584</v>
          </cell>
          <cell r="Y1559">
            <v>384</v>
          </cell>
          <cell r="Z1559">
            <v>883</v>
          </cell>
          <cell r="AA1559">
            <v>547</v>
          </cell>
          <cell r="AB1559">
            <v>1277</v>
          </cell>
          <cell r="AC1559">
            <v>701</v>
          </cell>
          <cell r="AD1559">
            <v>734</v>
          </cell>
          <cell r="AE1559">
            <v>453</v>
          </cell>
        </row>
        <row r="1560">
          <cell r="E1560" t="str">
            <v>VA Industrial LPG</v>
          </cell>
          <cell r="F1560">
            <v>5441</v>
          </cell>
          <cell r="G1560">
            <v>6440</v>
          </cell>
          <cell r="H1560">
            <v>6309</v>
          </cell>
          <cell r="I1560">
            <v>6755</v>
          </cell>
          <cell r="J1560">
            <v>6726</v>
          </cell>
          <cell r="K1560">
            <v>4778</v>
          </cell>
          <cell r="L1560">
            <v>4791</v>
          </cell>
          <cell r="M1560">
            <v>4000</v>
          </cell>
          <cell r="N1560">
            <v>3144</v>
          </cell>
          <cell r="O1560">
            <v>4015</v>
          </cell>
          <cell r="P1560">
            <v>6885</v>
          </cell>
          <cell r="Q1560">
            <v>3820</v>
          </cell>
          <cell r="R1560">
            <v>6126</v>
          </cell>
          <cell r="S1560">
            <v>3846</v>
          </cell>
          <cell r="T1560">
            <v>2723</v>
          </cell>
          <cell r="U1560">
            <v>4419</v>
          </cell>
          <cell r="V1560">
            <v>5157</v>
          </cell>
          <cell r="W1560">
            <v>3810</v>
          </cell>
          <cell r="X1560">
            <v>2341</v>
          </cell>
          <cell r="Y1560">
            <v>2317</v>
          </cell>
          <cell r="Z1560">
            <v>2196</v>
          </cell>
          <cell r="AA1560">
            <v>2074</v>
          </cell>
          <cell r="AB1560">
            <v>2105</v>
          </cell>
          <cell r="AC1560">
            <v>2410</v>
          </cell>
          <cell r="AD1560">
            <v>2462</v>
          </cell>
          <cell r="AE1560">
            <v>2713</v>
          </cell>
        </row>
        <row r="1561">
          <cell r="E1561" t="str">
            <v>VT Industrial LPG</v>
          </cell>
          <cell r="F1561">
            <v>305</v>
          </cell>
          <cell r="G1561">
            <v>802</v>
          </cell>
          <cell r="H1561">
            <v>808</v>
          </cell>
          <cell r="I1561">
            <v>769</v>
          </cell>
          <cell r="J1561">
            <v>712</v>
          </cell>
          <cell r="K1561">
            <v>784</v>
          </cell>
          <cell r="L1561">
            <v>696</v>
          </cell>
          <cell r="M1561">
            <v>273</v>
          </cell>
          <cell r="N1561">
            <v>513</v>
          </cell>
          <cell r="O1561">
            <v>69</v>
          </cell>
          <cell r="P1561">
            <v>789</v>
          </cell>
          <cell r="Q1561">
            <v>1072</v>
          </cell>
          <cell r="R1561">
            <v>812</v>
          </cell>
          <cell r="S1561">
            <v>496</v>
          </cell>
          <cell r="T1561">
            <v>516</v>
          </cell>
          <cell r="U1561">
            <v>919</v>
          </cell>
          <cell r="V1561">
            <v>1455</v>
          </cell>
          <cell r="W1561">
            <v>776</v>
          </cell>
          <cell r="X1561">
            <v>580</v>
          </cell>
          <cell r="Y1561">
            <v>314</v>
          </cell>
          <cell r="Z1561">
            <v>230</v>
          </cell>
          <cell r="AA1561">
            <v>237</v>
          </cell>
          <cell r="AB1561">
            <v>205</v>
          </cell>
          <cell r="AC1561">
            <v>326</v>
          </cell>
          <cell r="AD1561">
            <v>248</v>
          </cell>
          <cell r="AE1561">
            <v>224</v>
          </cell>
        </row>
        <row r="1562">
          <cell r="E1562" t="str">
            <v>WA Industrial LPG</v>
          </cell>
          <cell r="F1562">
            <v>4380</v>
          </cell>
          <cell r="G1562">
            <v>4625</v>
          </cell>
          <cell r="H1562">
            <v>4668</v>
          </cell>
          <cell r="I1562">
            <v>4549</v>
          </cell>
          <cell r="J1562">
            <v>4200</v>
          </cell>
          <cell r="K1562">
            <v>4564</v>
          </cell>
          <cell r="L1562">
            <v>5568</v>
          </cell>
          <cell r="M1562">
            <v>7794</v>
          </cell>
          <cell r="N1562">
            <v>7287</v>
          </cell>
          <cell r="O1562">
            <v>7410</v>
          </cell>
          <cell r="P1562">
            <v>14168</v>
          </cell>
          <cell r="Q1562">
            <v>15614</v>
          </cell>
          <cell r="R1562">
            <v>4193</v>
          </cell>
          <cell r="S1562">
            <v>1912</v>
          </cell>
          <cell r="T1562">
            <v>2022</v>
          </cell>
          <cell r="U1562">
            <v>843</v>
          </cell>
          <cell r="V1562">
            <v>1007</v>
          </cell>
          <cell r="W1562">
            <v>1183</v>
          </cell>
          <cell r="X1562">
            <v>4501</v>
          </cell>
          <cell r="Y1562">
            <v>3261</v>
          </cell>
          <cell r="Z1562">
            <v>3148</v>
          </cell>
          <cell r="AA1562">
            <v>3947</v>
          </cell>
          <cell r="AB1562">
            <v>3775</v>
          </cell>
          <cell r="AC1562">
            <v>4193</v>
          </cell>
          <cell r="AD1562">
            <v>3578</v>
          </cell>
          <cell r="AE1562">
            <v>3831</v>
          </cell>
        </row>
        <row r="1563">
          <cell r="E1563" t="str">
            <v>WI Industrial LPG</v>
          </cell>
          <cell r="F1563">
            <v>5774</v>
          </cell>
          <cell r="G1563">
            <v>7697</v>
          </cell>
          <cell r="H1563">
            <v>6556</v>
          </cell>
          <cell r="I1563">
            <v>6790</v>
          </cell>
          <cell r="J1563">
            <v>7948</v>
          </cell>
          <cell r="K1563">
            <v>7459</v>
          </cell>
          <cell r="L1563">
            <v>8002</v>
          </cell>
          <cell r="M1563">
            <v>7390</v>
          </cell>
          <cell r="N1563">
            <v>4668</v>
          </cell>
          <cell r="O1563">
            <v>9691</v>
          </cell>
          <cell r="P1563">
            <v>11793</v>
          </cell>
          <cell r="Q1563">
            <v>9434</v>
          </cell>
          <cell r="R1563">
            <v>12278</v>
          </cell>
          <cell r="S1563">
            <v>8648</v>
          </cell>
          <cell r="T1563">
            <v>12720</v>
          </cell>
          <cell r="U1563">
            <v>12609</v>
          </cell>
          <cell r="V1563">
            <v>11975</v>
          </cell>
          <cell r="W1563">
            <v>11396</v>
          </cell>
          <cell r="X1563">
            <v>4273</v>
          </cell>
          <cell r="Y1563">
            <v>5057</v>
          </cell>
          <cell r="Z1563">
            <v>4033</v>
          </cell>
          <cell r="AA1563">
            <v>4429</v>
          </cell>
          <cell r="AB1563">
            <v>4367</v>
          </cell>
          <cell r="AC1563">
            <v>5101</v>
          </cell>
          <cell r="AD1563">
            <v>5422</v>
          </cell>
          <cell r="AE1563">
            <v>5543</v>
          </cell>
        </row>
        <row r="1564">
          <cell r="E1564" t="str">
            <v>WV Industrial LPG</v>
          </cell>
          <cell r="F1564">
            <v>3933</v>
          </cell>
          <cell r="G1564">
            <v>4763</v>
          </cell>
          <cell r="H1564">
            <v>4055</v>
          </cell>
          <cell r="I1564">
            <v>4364</v>
          </cell>
          <cell r="J1564">
            <v>4922</v>
          </cell>
          <cell r="K1564">
            <v>5154</v>
          </cell>
          <cell r="L1564">
            <v>5772</v>
          </cell>
          <cell r="M1564">
            <v>7392</v>
          </cell>
          <cell r="N1564">
            <v>5531</v>
          </cell>
          <cell r="O1564">
            <v>841</v>
          </cell>
          <cell r="P1564">
            <v>2450</v>
          </cell>
          <cell r="Q1564">
            <v>789</v>
          </cell>
          <cell r="R1564">
            <v>880</v>
          </cell>
          <cell r="S1564">
            <v>892</v>
          </cell>
          <cell r="T1564">
            <v>975</v>
          </cell>
          <cell r="U1564">
            <v>848</v>
          </cell>
          <cell r="V1564">
            <v>1483</v>
          </cell>
          <cell r="W1564">
            <v>921</v>
          </cell>
          <cell r="X1564">
            <v>801</v>
          </cell>
          <cell r="Y1564">
            <v>470</v>
          </cell>
          <cell r="Z1564">
            <v>500</v>
          </cell>
          <cell r="AA1564">
            <v>464</v>
          </cell>
          <cell r="AB1564">
            <v>497</v>
          </cell>
          <cell r="AC1564">
            <v>526</v>
          </cell>
          <cell r="AD1564">
            <v>617</v>
          </cell>
          <cell r="AE1564">
            <v>349</v>
          </cell>
        </row>
        <row r="1565">
          <cell r="E1565" t="str">
            <v>WY Industrial LPG</v>
          </cell>
          <cell r="F1565">
            <v>2364</v>
          </cell>
          <cell r="G1565">
            <v>1703</v>
          </cell>
          <cell r="H1565">
            <v>2005</v>
          </cell>
          <cell r="I1565">
            <v>4222</v>
          </cell>
          <cell r="J1565">
            <v>3754</v>
          </cell>
          <cell r="K1565">
            <v>4516</v>
          </cell>
          <cell r="L1565">
            <v>3891</v>
          </cell>
          <cell r="M1565">
            <v>569</v>
          </cell>
          <cell r="N1565">
            <v>547</v>
          </cell>
          <cell r="O1565">
            <v>691</v>
          </cell>
          <cell r="P1565">
            <v>2161</v>
          </cell>
          <cell r="Q1565">
            <v>1417</v>
          </cell>
          <cell r="R1565">
            <v>1033</v>
          </cell>
          <cell r="S1565">
            <v>967</v>
          </cell>
          <cell r="T1565">
            <v>530</v>
          </cell>
          <cell r="U1565">
            <v>1033</v>
          </cell>
          <cell r="V1565">
            <v>1554</v>
          </cell>
          <cell r="W1565">
            <v>1075</v>
          </cell>
          <cell r="X1565">
            <v>836</v>
          </cell>
          <cell r="Y1565">
            <v>327</v>
          </cell>
          <cell r="Z1565">
            <v>409</v>
          </cell>
          <cell r="AA1565">
            <v>460</v>
          </cell>
          <cell r="AB1565">
            <v>359</v>
          </cell>
          <cell r="AC1565">
            <v>510</v>
          </cell>
          <cell r="AD1565">
            <v>409</v>
          </cell>
          <cell r="AE1565">
            <v>345</v>
          </cell>
        </row>
        <row r="1566">
          <cell r="E1566" t="str">
            <v>AK Residential LPG</v>
          </cell>
          <cell r="F1566">
            <v>766</v>
          </cell>
          <cell r="G1566">
            <v>825</v>
          </cell>
          <cell r="H1566">
            <v>815</v>
          </cell>
          <cell r="I1566">
            <v>492</v>
          </cell>
          <cell r="J1566">
            <v>386</v>
          </cell>
          <cell r="K1566">
            <v>400</v>
          </cell>
          <cell r="L1566">
            <v>497</v>
          </cell>
          <cell r="M1566">
            <v>314</v>
          </cell>
          <cell r="N1566">
            <v>250</v>
          </cell>
          <cell r="O1566">
            <v>544</v>
          </cell>
          <cell r="P1566">
            <v>480</v>
          </cell>
          <cell r="Q1566">
            <v>548</v>
          </cell>
          <cell r="R1566">
            <v>539</v>
          </cell>
          <cell r="S1566">
            <v>572</v>
          </cell>
          <cell r="T1566">
            <v>348</v>
          </cell>
          <cell r="U1566">
            <v>606</v>
          </cell>
          <cell r="V1566">
            <v>531</v>
          </cell>
          <cell r="W1566">
            <v>405</v>
          </cell>
          <cell r="X1566">
            <v>739</v>
          </cell>
          <cell r="Y1566">
            <v>703</v>
          </cell>
          <cell r="Z1566">
            <v>589</v>
          </cell>
          <cell r="AA1566">
            <v>494</v>
          </cell>
          <cell r="AB1566">
            <v>510</v>
          </cell>
          <cell r="AC1566">
            <v>374</v>
          </cell>
          <cell r="AD1566">
            <v>365</v>
          </cell>
          <cell r="AE1566">
            <v>336</v>
          </cell>
        </row>
        <row r="1567">
          <cell r="E1567" t="str">
            <v>AL Residential LPG</v>
          </cell>
          <cell r="F1567">
            <v>8771</v>
          </cell>
          <cell r="G1567">
            <v>7542</v>
          </cell>
          <cell r="H1567">
            <v>7222</v>
          </cell>
          <cell r="I1567">
            <v>9335</v>
          </cell>
          <cell r="J1567">
            <v>9131</v>
          </cell>
          <cell r="K1567">
            <v>9296</v>
          </cell>
          <cell r="L1567">
            <v>9535</v>
          </cell>
          <cell r="M1567">
            <v>9816</v>
          </cell>
          <cell r="N1567">
            <v>8455</v>
          </cell>
          <cell r="O1567">
            <v>15235</v>
          </cell>
          <cell r="P1567">
            <v>16069</v>
          </cell>
          <cell r="Q1567">
            <v>12953</v>
          </cell>
          <cell r="R1567">
            <v>11002</v>
          </cell>
          <cell r="S1567">
            <v>8355</v>
          </cell>
          <cell r="T1567">
            <v>9057</v>
          </cell>
          <cell r="U1567">
            <v>6194</v>
          </cell>
          <cell r="V1567">
            <v>6383</v>
          </cell>
          <cell r="W1567">
            <v>6837</v>
          </cell>
          <cell r="X1567">
            <v>7559</v>
          </cell>
          <cell r="Y1567">
            <v>7788</v>
          </cell>
          <cell r="Z1567">
            <v>8513</v>
          </cell>
          <cell r="AA1567">
            <v>5798</v>
          </cell>
          <cell r="AB1567">
            <v>4271</v>
          </cell>
          <cell r="AC1567">
            <v>4757</v>
          </cell>
          <cell r="AD1567">
            <v>4665</v>
          </cell>
          <cell r="AE1567">
            <v>5095</v>
          </cell>
        </row>
        <row r="1568">
          <cell r="E1568" t="str">
            <v>AR Residential LPG</v>
          </cell>
          <cell r="F1568">
            <v>6799</v>
          </cell>
          <cell r="G1568">
            <v>6148</v>
          </cell>
          <cell r="H1568">
            <v>5504</v>
          </cell>
          <cell r="I1568">
            <v>6273</v>
          </cell>
          <cell r="J1568">
            <v>6130</v>
          </cell>
          <cell r="K1568">
            <v>5499</v>
          </cell>
          <cell r="L1568">
            <v>5474</v>
          </cell>
          <cell r="M1568">
            <v>5793</v>
          </cell>
          <cell r="N1568">
            <v>4294</v>
          </cell>
          <cell r="O1568">
            <v>11121</v>
          </cell>
          <cell r="P1568">
            <v>9866</v>
          </cell>
          <cell r="Q1568">
            <v>10372</v>
          </cell>
          <cell r="R1568">
            <v>7759</v>
          </cell>
          <cell r="S1568">
            <v>6450</v>
          </cell>
          <cell r="T1568">
            <v>6172</v>
          </cell>
          <cell r="U1568">
            <v>5603</v>
          </cell>
          <cell r="V1568">
            <v>5528</v>
          </cell>
          <cell r="W1568">
            <v>5433</v>
          </cell>
          <cell r="X1568">
            <v>6892</v>
          </cell>
          <cell r="Y1568">
            <v>6788</v>
          </cell>
          <cell r="Z1568">
            <v>6050</v>
          </cell>
          <cell r="AA1568">
            <v>4992</v>
          </cell>
          <cell r="AB1568">
            <v>3878</v>
          </cell>
          <cell r="AC1568">
            <v>5166</v>
          </cell>
          <cell r="AD1568">
            <v>4684</v>
          </cell>
          <cell r="AE1568">
            <v>3966</v>
          </cell>
        </row>
        <row r="1569">
          <cell r="E1569" t="str">
            <v>AZ Residential LPG</v>
          </cell>
          <cell r="F1569">
            <v>2641</v>
          </cell>
          <cell r="G1569">
            <v>2983</v>
          </cell>
          <cell r="H1569">
            <v>3210</v>
          </cell>
          <cell r="I1569">
            <v>2828</v>
          </cell>
          <cell r="J1569">
            <v>2887</v>
          </cell>
          <cell r="K1569">
            <v>3322</v>
          </cell>
          <cell r="L1569">
            <v>2683</v>
          </cell>
          <cell r="M1569">
            <v>2462</v>
          </cell>
          <cell r="N1569">
            <v>3518</v>
          </cell>
          <cell r="O1569">
            <v>4869</v>
          </cell>
          <cell r="P1569">
            <v>4276</v>
          </cell>
          <cell r="Q1569">
            <v>4040</v>
          </cell>
          <cell r="R1569">
            <v>4105</v>
          </cell>
          <cell r="S1569">
            <v>3266</v>
          </cell>
          <cell r="T1569">
            <v>2836</v>
          </cell>
          <cell r="U1569">
            <v>2955</v>
          </cell>
          <cell r="V1569">
            <v>3206</v>
          </cell>
          <cell r="W1569">
            <v>3004</v>
          </cell>
          <cell r="X1569">
            <v>5165</v>
          </cell>
          <cell r="Y1569">
            <v>4872</v>
          </cell>
          <cell r="Z1569">
            <v>4576</v>
          </cell>
          <cell r="AA1569">
            <v>5234</v>
          </cell>
          <cell r="AB1569">
            <v>3165</v>
          </cell>
          <cell r="AC1569">
            <v>4027</v>
          </cell>
          <cell r="AD1569">
            <v>3852</v>
          </cell>
          <cell r="AE1569">
            <v>3311</v>
          </cell>
        </row>
        <row r="1570">
          <cell r="E1570" t="str">
            <v>CA Residential LPG</v>
          </cell>
          <cell r="F1570">
            <v>19280</v>
          </cell>
          <cell r="G1570">
            <v>23311</v>
          </cell>
          <cell r="H1570">
            <v>16103</v>
          </cell>
          <cell r="I1570">
            <v>16883</v>
          </cell>
          <cell r="J1570">
            <v>16608</v>
          </cell>
          <cell r="K1570">
            <v>16376</v>
          </cell>
          <cell r="L1570">
            <v>13679</v>
          </cell>
          <cell r="M1570">
            <v>12358</v>
          </cell>
          <cell r="N1570">
            <v>20426</v>
          </cell>
          <cell r="O1570">
            <v>19151</v>
          </cell>
          <cell r="P1570">
            <v>17866</v>
          </cell>
          <cell r="Q1570">
            <v>12263</v>
          </cell>
          <cell r="R1570">
            <v>14272</v>
          </cell>
          <cell r="S1570">
            <v>20462</v>
          </cell>
          <cell r="T1570">
            <v>24845</v>
          </cell>
          <cell r="U1570">
            <v>28251</v>
          </cell>
          <cell r="V1570">
            <v>24664</v>
          </cell>
          <cell r="W1570">
            <v>26156</v>
          </cell>
          <cell r="X1570">
            <v>32114</v>
          </cell>
          <cell r="Y1570">
            <v>30147</v>
          </cell>
          <cell r="Z1570">
            <v>31734</v>
          </cell>
          <cell r="AA1570">
            <v>29647</v>
          </cell>
          <cell r="AB1570">
            <v>23057</v>
          </cell>
          <cell r="AC1570">
            <v>23160</v>
          </cell>
          <cell r="AD1570">
            <v>17739</v>
          </cell>
          <cell r="AE1570">
            <v>19949</v>
          </cell>
        </row>
        <row r="1571">
          <cell r="E1571" t="str">
            <v>CO Residential LPG</v>
          </cell>
          <cell r="F1571">
            <v>6493</v>
          </cell>
          <cell r="G1571">
            <v>7269</v>
          </cell>
          <cell r="H1571">
            <v>6477</v>
          </cell>
          <cell r="I1571">
            <v>6767</v>
          </cell>
          <cell r="J1571">
            <v>6724</v>
          </cell>
          <cell r="K1571">
            <v>8374</v>
          </cell>
          <cell r="L1571">
            <v>8035</v>
          </cell>
          <cell r="M1571">
            <v>1262</v>
          </cell>
          <cell r="N1571">
            <v>655</v>
          </cell>
          <cell r="O1571">
            <v>7697</v>
          </cell>
          <cell r="P1571">
            <v>10798</v>
          </cell>
          <cell r="Q1571">
            <v>10099</v>
          </cell>
          <cell r="R1571">
            <v>10266</v>
          </cell>
          <cell r="S1571">
            <v>14533</v>
          </cell>
          <cell r="T1571">
            <v>12354</v>
          </cell>
          <cell r="U1571">
            <v>12933</v>
          </cell>
          <cell r="V1571">
            <v>10250</v>
          </cell>
          <cell r="W1571">
            <v>11646</v>
          </cell>
          <cell r="X1571">
            <v>13828</v>
          </cell>
          <cell r="Y1571">
            <v>12349</v>
          </cell>
          <cell r="Z1571">
            <v>12369</v>
          </cell>
          <cell r="AA1571">
            <v>11812</v>
          </cell>
          <cell r="AB1571">
            <v>11316</v>
          </cell>
          <cell r="AC1571">
            <v>13365</v>
          </cell>
          <cell r="AD1571">
            <v>11346</v>
          </cell>
          <cell r="AE1571">
            <v>10157</v>
          </cell>
        </row>
        <row r="1572">
          <cell r="E1572" t="str">
            <v>CT Residential LPG</v>
          </cell>
          <cell r="F1572">
            <v>2552</v>
          </cell>
          <cell r="G1572">
            <v>2830</v>
          </cell>
          <cell r="H1572">
            <v>3634</v>
          </cell>
          <cell r="I1572">
            <v>3131</v>
          </cell>
          <cell r="J1572">
            <v>2801</v>
          </cell>
          <cell r="K1572">
            <v>2606</v>
          </cell>
          <cell r="L1572">
            <v>3161</v>
          </cell>
          <cell r="M1572">
            <v>3598</v>
          </cell>
          <cell r="N1572">
            <v>4558</v>
          </cell>
          <cell r="O1572">
            <v>3521</v>
          </cell>
          <cell r="P1572">
            <v>3976</v>
          </cell>
          <cell r="Q1572">
            <v>4132</v>
          </cell>
          <cell r="R1572">
            <v>4455</v>
          </cell>
          <cell r="S1572">
            <v>5088</v>
          </cell>
          <cell r="T1572">
            <v>5018</v>
          </cell>
          <cell r="U1572">
            <v>4938</v>
          </cell>
          <cell r="V1572">
            <v>4102</v>
          </cell>
          <cell r="W1572">
            <v>4510</v>
          </cell>
          <cell r="X1572">
            <v>5721</v>
          </cell>
          <cell r="Y1572">
            <v>6276</v>
          </cell>
          <cell r="Z1572">
            <v>5829</v>
          </cell>
          <cell r="AA1572">
            <v>6146</v>
          </cell>
          <cell r="AB1572">
            <v>5930</v>
          </cell>
          <cell r="AC1572">
            <v>7217</v>
          </cell>
          <cell r="AD1572">
            <v>6570</v>
          </cell>
          <cell r="AE1572">
            <v>7048</v>
          </cell>
        </row>
        <row r="1573">
          <cell r="E1573" t="str">
            <v>DC Residential LPG</v>
          </cell>
          <cell r="F1573">
            <v>3</v>
          </cell>
          <cell r="G1573">
            <v>4</v>
          </cell>
          <cell r="H1573">
            <v>4</v>
          </cell>
          <cell r="I1573">
            <v>4</v>
          </cell>
          <cell r="J1573">
            <v>4</v>
          </cell>
          <cell r="K1573">
            <v>5</v>
          </cell>
          <cell r="L1573">
            <v>6</v>
          </cell>
          <cell r="M1573">
            <v>6</v>
          </cell>
          <cell r="N1573">
            <v>6</v>
          </cell>
          <cell r="O1573">
            <v>5</v>
          </cell>
          <cell r="P1573">
            <v>4</v>
          </cell>
          <cell r="Q1573">
            <v>5</v>
          </cell>
          <cell r="R1573">
            <v>5</v>
          </cell>
          <cell r="S1573">
            <v>7</v>
          </cell>
          <cell r="T1573">
            <v>6</v>
          </cell>
          <cell r="U1573">
            <v>6</v>
          </cell>
          <cell r="V1573">
            <v>5</v>
          </cell>
          <cell r="W1573">
            <v>6</v>
          </cell>
          <cell r="X1573">
            <v>7</v>
          </cell>
          <cell r="Y1573">
            <v>8</v>
          </cell>
          <cell r="Z1573">
            <v>9</v>
          </cell>
          <cell r="AA1573">
            <v>0</v>
          </cell>
          <cell r="AB1573">
            <v>1</v>
          </cell>
          <cell r="AC1573">
            <v>5</v>
          </cell>
          <cell r="AD1573">
            <v>10</v>
          </cell>
          <cell r="AE1573">
            <v>5</v>
          </cell>
        </row>
        <row r="1574">
          <cell r="E1574" t="str">
            <v>DE Residential LPG</v>
          </cell>
          <cell r="F1574">
            <v>1867</v>
          </cell>
          <cell r="G1574">
            <v>2055</v>
          </cell>
          <cell r="H1574">
            <v>2013</v>
          </cell>
          <cell r="I1574">
            <v>2191</v>
          </cell>
          <cell r="J1574">
            <v>2281</v>
          </cell>
          <cell r="K1574">
            <v>2799</v>
          </cell>
          <cell r="L1574">
            <v>2976</v>
          </cell>
          <cell r="M1574">
            <v>3201</v>
          </cell>
          <cell r="N1574">
            <v>3393</v>
          </cell>
          <cell r="O1574">
            <v>3035</v>
          </cell>
          <cell r="P1574">
            <v>2393</v>
          </cell>
          <cell r="Q1574">
            <v>3047</v>
          </cell>
          <cell r="R1574">
            <v>3247</v>
          </cell>
          <cell r="S1574">
            <v>3358</v>
          </cell>
          <cell r="T1574">
            <v>2906</v>
          </cell>
          <cell r="U1574">
            <v>2910</v>
          </cell>
          <cell r="V1574">
            <v>2299</v>
          </cell>
          <cell r="W1574">
            <v>2691</v>
          </cell>
          <cell r="X1574">
            <v>2830</v>
          </cell>
          <cell r="Y1574">
            <v>3336</v>
          </cell>
          <cell r="Z1574">
            <v>3844</v>
          </cell>
          <cell r="AA1574">
            <v>3127</v>
          </cell>
          <cell r="AB1574">
            <v>2632</v>
          </cell>
          <cell r="AC1574">
            <v>2944</v>
          </cell>
          <cell r="AD1574">
            <v>3120</v>
          </cell>
          <cell r="AE1574">
            <v>3051</v>
          </cell>
        </row>
        <row r="1575">
          <cell r="E1575" t="str">
            <v>FL Residential LPG</v>
          </cell>
          <cell r="F1575">
            <v>9682</v>
          </cell>
          <cell r="G1575">
            <v>10017</v>
          </cell>
          <cell r="H1575">
            <v>10069</v>
          </cell>
          <cell r="I1575">
            <v>9806</v>
          </cell>
          <cell r="J1575">
            <v>8994</v>
          </cell>
          <cell r="K1575">
            <v>7653</v>
          </cell>
          <cell r="L1575">
            <v>7821</v>
          </cell>
          <cell r="M1575">
            <v>7748</v>
          </cell>
          <cell r="N1575">
            <v>8645</v>
          </cell>
          <cell r="O1575">
            <v>8603</v>
          </cell>
          <cell r="P1575">
            <v>8514</v>
          </cell>
          <cell r="Q1575">
            <v>7108</v>
          </cell>
          <cell r="R1575">
            <v>7694</v>
          </cell>
          <cell r="S1575">
            <v>7060</v>
          </cell>
          <cell r="T1575">
            <v>9256</v>
          </cell>
          <cell r="U1575">
            <v>8478</v>
          </cell>
          <cell r="V1575">
            <v>8131</v>
          </cell>
          <cell r="W1575">
            <v>7324</v>
          </cell>
          <cell r="X1575">
            <v>7308</v>
          </cell>
          <cell r="Y1575">
            <v>9204</v>
          </cell>
          <cell r="Z1575">
            <v>9040</v>
          </cell>
          <cell r="AA1575">
            <v>7010</v>
          </cell>
          <cell r="AB1575">
            <v>5285</v>
          </cell>
          <cell r="AC1575">
            <v>5046</v>
          </cell>
          <cell r="AD1575">
            <v>5114</v>
          </cell>
          <cell r="AE1575">
            <v>4911</v>
          </cell>
        </row>
        <row r="1576">
          <cell r="E1576" t="str">
            <v>GA Residential LPG</v>
          </cell>
          <cell r="F1576">
            <v>11630</v>
          </cell>
          <cell r="G1576">
            <v>12489</v>
          </cell>
          <cell r="H1576">
            <v>13750</v>
          </cell>
          <cell r="I1576">
            <v>14354</v>
          </cell>
          <cell r="J1576">
            <v>14421</v>
          </cell>
          <cell r="K1576">
            <v>13686</v>
          </cell>
          <cell r="L1576">
            <v>13930</v>
          </cell>
          <cell r="M1576">
            <v>15007</v>
          </cell>
          <cell r="N1576">
            <v>12896</v>
          </cell>
          <cell r="O1576">
            <v>14045</v>
          </cell>
          <cell r="P1576">
            <v>15979</v>
          </cell>
          <cell r="Q1576">
            <v>11236</v>
          </cell>
          <cell r="R1576">
            <v>11251</v>
          </cell>
          <cell r="S1576">
            <v>12340</v>
          </cell>
          <cell r="T1576">
            <v>12991</v>
          </cell>
          <cell r="U1576">
            <v>10889</v>
          </cell>
          <cell r="V1576">
            <v>9822</v>
          </cell>
          <cell r="W1576">
            <v>9940</v>
          </cell>
          <cell r="X1576">
            <v>11118</v>
          </cell>
          <cell r="Y1576">
            <v>10799</v>
          </cell>
          <cell r="Z1576">
            <v>12685</v>
          </cell>
          <cell r="AA1576">
            <v>9429</v>
          </cell>
          <cell r="AB1576">
            <v>11652</v>
          </cell>
          <cell r="AC1576">
            <v>8051</v>
          </cell>
          <cell r="AD1576">
            <v>9062</v>
          </cell>
          <cell r="AE1576">
            <v>8077</v>
          </cell>
        </row>
        <row r="1577">
          <cell r="E1577" t="str">
            <v>HI Residential LPG</v>
          </cell>
          <cell r="F1577">
            <v>217</v>
          </cell>
          <cell r="G1577">
            <v>223</v>
          </cell>
          <cell r="H1577">
            <v>703</v>
          </cell>
          <cell r="I1577">
            <v>149</v>
          </cell>
          <cell r="J1577">
            <v>153</v>
          </cell>
          <cell r="K1577">
            <v>147</v>
          </cell>
          <cell r="L1577">
            <v>182</v>
          </cell>
          <cell r="M1577">
            <v>337</v>
          </cell>
          <cell r="N1577">
            <v>958</v>
          </cell>
          <cell r="O1577">
            <v>543</v>
          </cell>
          <cell r="P1577">
            <v>742</v>
          </cell>
          <cell r="Q1577">
            <v>753</v>
          </cell>
          <cell r="R1577">
            <v>756</v>
          </cell>
          <cell r="S1577">
            <v>560</v>
          </cell>
          <cell r="T1577">
            <v>572</v>
          </cell>
          <cell r="U1577">
            <v>583</v>
          </cell>
          <cell r="V1577">
            <v>597</v>
          </cell>
          <cell r="W1577">
            <v>479</v>
          </cell>
          <cell r="X1577">
            <v>1006</v>
          </cell>
          <cell r="Y1577">
            <v>918</v>
          </cell>
          <cell r="Z1577">
            <v>918</v>
          </cell>
          <cell r="AA1577">
            <v>844</v>
          </cell>
          <cell r="AB1577">
            <v>1274</v>
          </cell>
          <cell r="AC1577">
            <v>851</v>
          </cell>
          <cell r="AD1577">
            <v>800</v>
          </cell>
          <cell r="AE1577">
            <v>478</v>
          </cell>
        </row>
        <row r="1578">
          <cell r="E1578" t="str">
            <v>IA Residential LPG</v>
          </cell>
          <cell r="F1578">
            <v>11139</v>
          </cell>
          <cell r="G1578">
            <v>13642</v>
          </cell>
          <cell r="H1578">
            <v>13812</v>
          </cell>
          <cell r="I1578">
            <v>16064</v>
          </cell>
          <cell r="J1578">
            <v>15941</v>
          </cell>
          <cell r="K1578">
            <v>16101</v>
          </cell>
          <cell r="L1578">
            <v>21612</v>
          </cell>
          <cell r="M1578">
            <v>20043</v>
          </cell>
          <cell r="N1578">
            <v>16968</v>
          </cell>
          <cell r="O1578">
            <v>21244</v>
          </cell>
          <cell r="P1578">
            <v>21558</v>
          </cell>
          <cell r="Q1578">
            <v>13858</v>
          </cell>
          <cell r="R1578">
            <v>17938</v>
          </cell>
          <cell r="S1578">
            <v>18920</v>
          </cell>
          <cell r="T1578">
            <v>16597</v>
          </cell>
          <cell r="U1578">
            <v>17626</v>
          </cell>
          <cell r="V1578">
            <v>16324</v>
          </cell>
          <cell r="W1578">
            <v>16649</v>
          </cell>
          <cell r="X1578">
            <v>21934</v>
          </cell>
          <cell r="Y1578">
            <v>21386</v>
          </cell>
          <cell r="Z1578">
            <v>17668</v>
          </cell>
          <cell r="AA1578">
            <v>17597</v>
          </cell>
          <cell r="AB1578">
            <v>14542</v>
          </cell>
          <cell r="AC1578">
            <v>17706</v>
          </cell>
          <cell r="AD1578">
            <v>16794</v>
          </cell>
          <cell r="AE1578">
            <v>14206</v>
          </cell>
        </row>
        <row r="1579">
          <cell r="E1579" t="str">
            <v>ID Residential LPG</v>
          </cell>
          <cell r="F1579">
            <v>1048</v>
          </cell>
          <cell r="G1579">
            <v>1226</v>
          </cell>
          <cell r="H1579">
            <v>978</v>
          </cell>
          <cell r="I1579">
            <v>1078</v>
          </cell>
          <cell r="J1579">
            <v>1010</v>
          </cell>
          <cell r="K1579">
            <v>1231</v>
          </cell>
          <cell r="L1579">
            <v>1478</v>
          </cell>
          <cell r="M1579">
            <v>1422</v>
          </cell>
          <cell r="N1579">
            <v>583</v>
          </cell>
          <cell r="O1579">
            <v>2411</v>
          </cell>
          <cell r="P1579">
            <v>4804</v>
          </cell>
          <cell r="Q1579">
            <v>3931</v>
          </cell>
          <cell r="R1579">
            <v>2480</v>
          </cell>
          <cell r="S1579">
            <v>2083</v>
          </cell>
          <cell r="T1579">
            <v>3822</v>
          </cell>
          <cell r="U1579">
            <v>3260</v>
          </cell>
          <cell r="V1579">
            <v>3430</v>
          </cell>
          <cell r="W1579">
            <v>3355</v>
          </cell>
          <cell r="X1579">
            <v>3690</v>
          </cell>
          <cell r="Y1579">
            <v>4081</v>
          </cell>
          <cell r="Z1579">
            <v>3921</v>
          </cell>
          <cell r="AA1579">
            <v>3934</v>
          </cell>
          <cell r="AB1579">
            <v>3254</v>
          </cell>
          <cell r="AC1579">
            <v>4927</v>
          </cell>
          <cell r="AD1579">
            <v>3336</v>
          </cell>
          <cell r="AE1579">
            <v>2893</v>
          </cell>
        </row>
        <row r="1580">
          <cell r="E1580" t="str">
            <v>IL Residential LPG</v>
          </cell>
          <cell r="F1580">
            <v>12353</v>
          </cell>
          <cell r="G1580">
            <v>14615</v>
          </cell>
          <cell r="H1580">
            <v>14092</v>
          </cell>
          <cell r="I1580">
            <v>14947</v>
          </cell>
          <cell r="J1580">
            <v>14516</v>
          </cell>
          <cell r="K1580">
            <v>14900</v>
          </cell>
          <cell r="L1580">
            <v>20081</v>
          </cell>
          <cell r="M1580">
            <v>20383</v>
          </cell>
          <cell r="N1580">
            <v>17317</v>
          </cell>
          <cell r="O1580">
            <v>25078</v>
          </cell>
          <cell r="P1580">
            <v>20919</v>
          </cell>
          <cell r="Q1580">
            <v>15729</v>
          </cell>
          <cell r="R1580">
            <v>20899</v>
          </cell>
          <cell r="S1580">
            <v>17479</v>
          </cell>
          <cell r="T1580">
            <v>16460</v>
          </cell>
          <cell r="U1580">
            <v>16706</v>
          </cell>
          <cell r="V1580">
            <v>18021</v>
          </cell>
          <cell r="W1580">
            <v>20446</v>
          </cell>
          <cell r="X1580">
            <v>27610</v>
          </cell>
          <cell r="Y1580">
            <v>25046</v>
          </cell>
          <cell r="Z1580">
            <v>25413</v>
          </cell>
          <cell r="AA1580">
            <v>22039</v>
          </cell>
          <cell r="AB1580">
            <v>18709</v>
          </cell>
          <cell r="AC1580">
            <v>25780</v>
          </cell>
          <cell r="AD1580">
            <v>19724</v>
          </cell>
          <cell r="AE1580">
            <v>18170</v>
          </cell>
        </row>
        <row r="1581">
          <cell r="E1581" t="str">
            <v>IN Residential LPG</v>
          </cell>
          <cell r="F1581">
            <v>13751</v>
          </cell>
          <cell r="G1581">
            <v>13734</v>
          </cell>
          <cell r="H1581">
            <v>13467</v>
          </cell>
          <cell r="I1581">
            <v>14830</v>
          </cell>
          <cell r="J1581">
            <v>14553</v>
          </cell>
          <cell r="K1581">
            <v>14830</v>
          </cell>
          <cell r="L1581">
            <v>19906</v>
          </cell>
          <cell r="M1581">
            <v>19687</v>
          </cell>
          <cell r="N1581">
            <v>14498</v>
          </cell>
          <cell r="O1581">
            <v>17573</v>
          </cell>
          <cell r="P1581">
            <v>19855</v>
          </cell>
          <cell r="Q1581">
            <v>14581</v>
          </cell>
          <cell r="R1581">
            <v>20222</v>
          </cell>
          <cell r="S1581">
            <v>21414</v>
          </cell>
          <cell r="T1581">
            <v>17437</v>
          </cell>
          <cell r="U1581">
            <v>14994</v>
          </cell>
          <cell r="V1581">
            <v>13163</v>
          </cell>
          <cell r="W1581">
            <v>16583</v>
          </cell>
          <cell r="X1581">
            <v>20132</v>
          </cell>
          <cell r="Y1581">
            <v>19191</v>
          </cell>
          <cell r="Z1581">
            <v>17322</v>
          </cell>
          <cell r="AA1581">
            <v>16407</v>
          </cell>
          <cell r="AB1581">
            <v>12073</v>
          </cell>
          <cell r="AC1581">
            <v>14283</v>
          </cell>
          <cell r="AD1581">
            <v>13460</v>
          </cell>
          <cell r="AE1581">
            <v>11001</v>
          </cell>
        </row>
        <row r="1582">
          <cell r="E1582" t="str">
            <v>KS Residential LPG</v>
          </cell>
          <cell r="F1582">
            <v>4749</v>
          </cell>
          <cell r="G1582">
            <v>5241</v>
          </cell>
          <cell r="H1582">
            <v>4332</v>
          </cell>
          <cell r="I1582">
            <v>4385</v>
          </cell>
          <cell r="J1582">
            <v>4233</v>
          </cell>
          <cell r="K1582">
            <v>5898</v>
          </cell>
          <cell r="L1582">
            <v>7917</v>
          </cell>
          <cell r="M1582">
            <v>9568</v>
          </cell>
          <cell r="N1582">
            <v>10193</v>
          </cell>
          <cell r="O1582">
            <v>13422</v>
          </cell>
          <cell r="P1582">
            <v>10435</v>
          </cell>
          <cell r="Q1582">
            <v>7513</v>
          </cell>
          <cell r="R1582">
            <v>9036</v>
          </cell>
          <cell r="S1582">
            <v>9794</v>
          </cell>
          <cell r="T1582">
            <v>8945</v>
          </cell>
          <cell r="U1582">
            <v>8606</v>
          </cell>
          <cell r="V1582">
            <v>6254</v>
          </cell>
          <cell r="W1582">
            <v>8121</v>
          </cell>
          <cell r="X1582">
            <v>10525</v>
          </cell>
          <cell r="Y1582">
            <v>9952</v>
          </cell>
          <cell r="Z1582">
            <v>8947</v>
          </cell>
          <cell r="AA1582">
            <v>8131</v>
          </cell>
          <cell r="AB1582">
            <v>6784</v>
          </cell>
          <cell r="AC1582">
            <v>7889</v>
          </cell>
          <cell r="AD1582">
            <v>8176</v>
          </cell>
          <cell r="AE1582">
            <v>7718</v>
          </cell>
        </row>
        <row r="1583">
          <cell r="E1583" t="str">
            <v>KY Residential LPG</v>
          </cell>
          <cell r="F1583">
            <v>7101</v>
          </cell>
          <cell r="G1583">
            <v>8371</v>
          </cell>
          <cell r="H1583">
            <v>7884</v>
          </cell>
          <cell r="I1583">
            <v>9130</v>
          </cell>
          <cell r="J1583">
            <v>8831</v>
          </cell>
          <cell r="K1583">
            <v>8790</v>
          </cell>
          <cell r="L1583">
            <v>11798</v>
          </cell>
          <cell r="M1583">
            <v>11741</v>
          </cell>
          <cell r="N1583">
            <v>8905</v>
          </cell>
          <cell r="O1583">
            <v>10881</v>
          </cell>
          <cell r="P1583">
            <v>10793</v>
          </cell>
          <cell r="Q1583">
            <v>7162</v>
          </cell>
          <cell r="R1583">
            <v>7767</v>
          </cell>
          <cell r="S1583">
            <v>9008</v>
          </cell>
          <cell r="T1583">
            <v>8614</v>
          </cell>
          <cell r="U1583">
            <v>8239</v>
          </cell>
          <cell r="V1583">
            <v>7499</v>
          </cell>
          <cell r="W1583">
            <v>8105</v>
          </cell>
          <cell r="X1583">
            <v>9318</v>
          </cell>
          <cell r="Y1583">
            <v>9728</v>
          </cell>
          <cell r="Z1583">
            <v>10183</v>
          </cell>
          <cell r="AA1583">
            <v>8939</v>
          </cell>
          <cell r="AB1583">
            <v>6338</v>
          </cell>
          <cell r="AC1583">
            <v>7060</v>
          </cell>
          <cell r="AD1583">
            <v>7905</v>
          </cell>
          <cell r="AE1583">
            <v>7539</v>
          </cell>
        </row>
        <row r="1584">
          <cell r="E1584" t="str">
            <v>LA Residential LPG</v>
          </cell>
          <cell r="F1584">
            <v>2513</v>
          </cell>
          <cell r="G1584">
            <v>2676</v>
          </cell>
          <cell r="H1584">
            <v>3431</v>
          </cell>
          <cell r="I1584">
            <v>2310</v>
          </cell>
          <cell r="J1584">
            <v>2217</v>
          </cell>
          <cell r="K1584">
            <v>2032</v>
          </cell>
          <cell r="L1584">
            <v>2568</v>
          </cell>
          <cell r="M1584">
            <v>2825</v>
          </cell>
          <cell r="N1584">
            <v>4121</v>
          </cell>
          <cell r="O1584">
            <v>6129</v>
          </cell>
          <cell r="P1584">
            <v>7289</v>
          </cell>
          <cell r="Q1584">
            <v>6813</v>
          </cell>
          <cell r="R1584">
            <v>3607</v>
          </cell>
          <cell r="S1584">
            <v>2892</v>
          </cell>
          <cell r="T1584">
            <v>2640</v>
          </cell>
          <cell r="U1584">
            <v>3179</v>
          </cell>
          <cell r="V1584">
            <v>3259</v>
          </cell>
          <cell r="W1584">
            <v>2051</v>
          </cell>
          <cell r="X1584">
            <v>2408</v>
          </cell>
          <cell r="Y1584">
            <v>3136</v>
          </cell>
          <cell r="Z1584">
            <v>2797</v>
          </cell>
          <cell r="AA1584">
            <v>2634</v>
          </cell>
          <cell r="AB1584">
            <v>1739</v>
          </cell>
          <cell r="AC1584">
            <v>1805</v>
          </cell>
          <cell r="AD1584">
            <v>1976</v>
          </cell>
          <cell r="AE1584">
            <v>1687</v>
          </cell>
        </row>
        <row r="1585">
          <cell r="E1585" t="str">
            <v>MA Residential LPG</v>
          </cell>
          <cell r="F1585">
            <v>4377</v>
          </cell>
          <cell r="G1585">
            <v>3960</v>
          </cell>
          <cell r="H1585">
            <v>3928</v>
          </cell>
          <cell r="I1585">
            <v>4329</v>
          </cell>
          <cell r="J1585">
            <v>4476</v>
          </cell>
          <cell r="K1585">
            <v>4674</v>
          </cell>
          <cell r="L1585">
            <v>5542</v>
          </cell>
          <cell r="M1585">
            <v>5202</v>
          </cell>
          <cell r="N1585">
            <v>4763</v>
          </cell>
          <cell r="O1585">
            <v>4905</v>
          </cell>
          <cell r="P1585">
            <v>6068</v>
          </cell>
          <cell r="Q1585">
            <v>5506</v>
          </cell>
          <cell r="R1585">
            <v>4456</v>
          </cell>
          <cell r="S1585">
            <v>6305</v>
          </cell>
          <cell r="T1585">
            <v>5337</v>
          </cell>
          <cell r="U1585">
            <v>6513</v>
          </cell>
          <cell r="V1585">
            <v>6656</v>
          </cell>
          <cell r="W1585">
            <v>6882</v>
          </cell>
          <cell r="X1585">
            <v>7365</v>
          </cell>
          <cell r="Y1585">
            <v>6884</v>
          </cell>
          <cell r="Z1585">
            <v>6471</v>
          </cell>
          <cell r="AA1585">
            <v>7534</v>
          </cell>
          <cell r="AB1585">
            <v>6067</v>
          </cell>
          <cell r="AC1585">
            <v>7269</v>
          </cell>
          <cell r="AD1585">
            <v>7669</v>
          </cell>
          <cell r="AE1585">
            <v>7181</v>
          </cell>
        </row>
        <row r="1586">
          <cell r="E1586" t="str">
            <v>MD Residential LPG</v>
          </cell>
          <cell r="F1586">
            <v>3374</v>
          </cell>
          <cell r="G1586">
            <v>3767</v>
          </cell>
          <cell r="H1586">
            <v>4233</v>
          </cell>
          <cell r="I1586">
            <v>4353</v>
          </cell>
          <cell r="J1586">
            <v>4438</v>
          </cell>
          <cell r="K1586">
            <v>5107</v>
          </cell>
          <cell r="L1586">
            <v>5743</v>
          </cell>
          <cell r="M1586">
            <v>6167</v>
          </cell>
          <cell r="N1586">
            <v>5624</v>
          </cell>
          <cell r="O1586">
            <v>5150</v>
          </cell>
          <cell r="P1586">
            <v>4173</v>
          </cell>
          <cell r="Q1586">
            <v>5019</v>
          </cell>
          <cell r="R1586">
            <v>5227</v>
          </cell>
          <cell r="S1586">
            <v>7265</v>
          </cell>
          <cell r="T1586">
            <v>6233</v>
          </cell>
          <cell r="U1586">
            <v>6250</v>
          </cell>
          <cell r="V1586">
            <v>5399</v>
          </cell>
          <cell r="W1586">
            <v>5977</v>
          </cell>
          <cell r="X1586">
            <v>7116</v>
          </cell>
          <cell r="Y1586">
            <v>7546</v>
          </cell>
          <cell r="Z1586">
            <v>7762</v>
          </cell>
          <cell r="AA1586">
            <v>7807</v>
          </cell>
          <cell r="AB1586">
            <v>5764</v>
          </cell>
          <cell r="AC1586">
            <v>6755</v>
          </cell>
          <cell r="AD1586">
            <v>7829</v>
          </cell>
          <cell r="AE1586">
            <v>7190</v>
          </cell>
        </row>
        <row r="1587">
          <cell r="E1587" t="str">
            <v>ME Residential LPG</v>
          </cell>
          <cell r="F1587">
            <v>1940</v>
          </cell>
          <cell r="G1587">
            <v>2110</v>
          </cell>
          <cell r="H1587">
            <v>1723</v>
          </cell>
          <cell r="I1587">
            <v>2139</v>
          </cell>
          <cell r="J1587">
            <v>2213</v>
          </cell>
          <cell r="K1587">
            <v>2518</v>
          </cell>
          <cell r="L1587">
            <v>2955</v>
          </cell>
          <cell r="M1587">
            <v>2183</v>
          </cell>
          <cell r="N1587">
            <v>2415</v>
          </cell>
          <cell r="O1587">
            <v>2131</v>
          </cell>
          <cell r="P1587">
            <v>2351</v>
          </cell>
          <cell r="Q1587">
            <v>2887</v>
          </cell>
          <cell r="R1587">
            <v>1774</v>
          </cell>
          <cell r="S1587">
            <v>3551</v>
          </cell>
          <cell r="T1587">
            <v>2511</v>
          </cell>
          <cell r="U1587">
            <v>3767</v>
          </cell>
          <cell r="V1587">
            <v>3153</v>
          </cell>
          <cell r="W1587">
            <v>4415</v>
          </cell>
          <cell r="X1587">
            <v>5020</v>
          </cell>
          <cell r="Y1587">
            <v>5219</v>
          </cell>
          <cell r="Z1587">
            <v>6016</v>
          </cell>
          <cell r="AA1587">
            <v>5151</v>
          </cell>
          <cell r="AB1587">
            <v>4990</v>
          </cell>
          <cell r="AC1587">
            <v>5801</v>
          </cell>
          <cell r="AD1587">
            <v>6197</v>
          </cell>
          <cell r="AE1587">
            <v>6092</v>
          </cell>
        </row>
        <row r="1588">
          <cell r="E1588" t="str">
            <v>MI Residential LPG</v>
          </cell>
          <cell r="F1588">
            <v>27026</v>
          </cell>
          <cell r="G1588">
            <v>29964</v>
          </cell>
          <cell r="H1588">
            <v>30303</v>
          </cell>
          <cell r="I1588">
            <v>32971</v>
          </cell>
          <cell r="J1588">
            <v>32639</v>
          </cell>
          <cell r="K1588">
            <v>33133</v>
          </cell>
          <cell r="L1588">
            <v>44474</v>
          </cell>
          <cell r="M1588">
            <v>42024</v>
          </cell>
          <cell r="N1588">
            <v>39271</v>
          </cell>
          <cell r="O1588">
            <v>44495</v>
          </cell>
          <cell r="P1588">
            <v>45802</v>
          </cell>
          <cell r="Q1588">
            <v>57244</v>
          </cell>
          <cell r="R1588">
            <v>61134</v>
          </cell>
          <cell r="S1588">
            <v>60614</v>
          </cell>
          <cell r="T1588">
            <v>52830</v>
          </cell>
          <cell r="U1588">
            <v>59217</v>
          </cell>
          <cell r="V1588">
            <v>36379</v>
          </cell>
          <cell r="W1588">
            <v>41873</v>
          </cell>
          <cell r="X1588">
            <v>39186</v>
          </cell>
          <cell r="Y1588">
            <v>38071</v>
          </cell>
          <cell r="Z1588">
            <v>35117</v>
          </cell>
          <cell r="AA1588">
            <v>32830</v>
          </cell>
          <cell r="AB1588">
            <v>27520</v>
          </cell>
          <cell r="AC1588">
            <v>37444</v>
          </cell>
          <cell r="AD1588">
            <v>37294</v>
          </cell>
          <cell r="AE1588">
            <v>31127</v>
          </cell>
        </row>
        <row r="1589">
          <cell r="E1589" t="str">
            <v>MN Residential LPG</v>
          </cell>
          <cell r="F1589">
            <v>11554</v>
          </cell>
          <cell r="G1589">
            <v>12552</v>
          </cell>
          <cell r="H1589">
            <v>14027</v>
          </cell>
          <cell r="I1589">
            <v>17254</v>
          </cell>
          <cell r="J1589">
            <v>16962</v>
          </cell>
          <cell r="K1589">
            <v>17520</v>
          </cell>
          <cell r="L1589">
            <v>23516</v>
          </cell>
          <cell r="M1589">
            <v>22261</v>
          </cell>
          <cell r="N1589">
            <v>15472</v>
          </cell>
          <cell r="O1589">
            <v>19120</v>
          </cell>
          <cell r="P1589">
            <v>21418</v>
          </cell>
          <cell r="Q1589">
            <v>18758</v>
          </cell>
          <cell r="R1589">
            <v>18050</v>
          </cell>
          <cell r="S1589">
            <v>22573</v>
          </cell>
          <cell r="T1589">
            <v>20599</v>
          </cell>
          <cell r="U1589">
            <v>19936</v>
          </cell>
          <cell r="V1589">
            <v>18774</v>
          </cell>
          <cell r="W1589">
            <v>19605</v>
          </cell>
          <cell r="X1589">
            <v>20358</v>
          </cell>
          <cell r="Y1589">
            <v>20625</v>
          </cell>
          <cell r="Z1589">
            <v>19440</v>
          </cell>
          <cell r="AA1589">
            <v>19215</v>
          </cell>
          <cell r="AB1589">
            <v>17194</v>
          </cell>
          <cell r="AC1589">
            <v>20014</v>
          </cell>
          <cell r="AD1589">
            <v>22144</v>
          </cell>
          <cell r="AE1589">
            <v>19284</v>
          </cell>
        </row>
        <row r="1590">
          <cell r="E1590" t="str">
            <v>MO Residential LPG</v>
          </cell>
          <cell r="F1590">
            <v>15102</v>
          </cell>
          <cell r="G1590">
            <v>19767</v>
          </cell>
          <cell r="H1590">
            <v>19968</v>
          </cell>
          <cell r="I1590">
            <v>21114</v>
          </cell>
          <cell r="J1590">
            <v>20783</v>
          </cell>
          <cell r="K1590">
            <v>21034</v>
          </cell>
          <cell r="L1590">
            <v>28234</v>
          </cell>
          <cell r="M1590">
            <v>25743</v>
          </cell>
          <cell r="N1590">
            <v>18386</v>
          </cell>
          <cell r="O1590">
            <v>24664</v>
          </cell>
          <cell r="P1590">
            <v>21556</v>
          </cell>
          <cell r="Q1590">
            <v>32390</v>
          </cell>
          <cell r="R1590">
            <v>24445</v>
          </cell>
          <cell r="S1590">
            <v>23619</v>
          </cell>
          <cell r="T1590">
            <v>19354</v>
          </cell>
          <cell r="U1590">
            <v>17497</v>
          </cell>
          <cell r="V1590">
            <v>15428</v>
          </cell>
          <cell r="W1590">
            <v>17520</v>
          </cell>
          <cell r="X1590">
            <v>22650</v>
          </cell>
          <cell r="Y1590">
            <v>19488</v>
          </cell>
          <cell r="Z1590">
            <v>18683</v>
          </cell>
          <cell r="AA1590">
            <v>16285</v>
          </cell>
          <cell r="AB1590">
            <v>12923</v>
          </cell>
          <cell r="AC1590">
            <v>15324</v>
          </cell>
          <cell r="AD1590">
            <v>16082</v>
          </cell>
          <cell r="AE1590">
            <v>13524</v>
          </cell>
        </row>
        <row r="1591">
          <cell r="E1591" t="str">
            <v>MS Residential LPG</v>
          </cell>
          <cell r="F1591">
            <v>7392</v>
          </cell>
          <cell r="G1591">
            <v>6379</v>
          </cell>
          <cell r="H1591">
            <v>5973</v>
          </cell>
          <cell r="I1591">
            <v>7535</v>
          </cell>
          <cell r="J1591">
            <v>7396</v>
          </cell>
          <cell r="K1591">
            <v>6664</v>
          </cell>
          <cell r="L1591">
            <v>8210</v>
          </cell>
          <cell r="M1591">
            <v>7671</v>
          </cell>
          <cell r="N1591">
            <v>7277</v>
          </cell>
          <cell r="O1591">
            <v>7975</v>
          </cell>
          <cell r="P1591">
            <v>13696</v>
          </cell>
          <cell r="Q1591">
            <v>14183</v>
          </cell>
          <cell r="R1591">
            <v>10078</v>
          </cell>
          <cell r="S1591">
            <v>7833</v>
          </cell>
          <cell r="T1591">
            <v>7445</v>
          </cell>
          <cell r="U1591">
            <v>6611</v>
          </cell>
          <cell r="V1591">
            <v>6280</v>
          </cell>
          <cell r="W1591">
            <v>6313</v>
          </cell>
          <cell r="X1591">
            <v>7609</v>
          </cell>
          <cell r="Y1591">
            <v>7855</v>
          </cell>
          <cell r="Z1591">
            <v>7747</v>
          </cell>
          <cell r="AA1591">
            <v>6582</v>
          </cell>
          <cell r="AB1591">
            <v>4870</v>
          </cell>
          <cell r="AC1591">
            <v>5661</v>
          </cell>
          <cell r="AD1591">
            <v>6384</v>
          </cell>
          <cell r="AE1591">
            <v>5144</v>
          </cell>
        </row>
        <row r="1592">
          <cell r="E1592" t="str">
            <v>MT Residential LPG</v>
          </cell>
          <cell r="F1592">
            <v>3009</v>
          </cell>
          <cell r="G1592">
            <v>2603</v>
          </cell>
          <cell r="H1592">
            <v>2213</v>
          </cell>
          <cell r="I1592">
            <v>2027</v>
          </cell>
          <cell r="J1592">
            <v>2001</v>
          </cell>
          <cell r="K1592">
            <v>1751</v>
          </cell>
          <cell r="L1592">
            <v>1922</v>
          </cell>
          <cell r="M1592">
            <v>561</v>
          </cell>
          <cell r="N1592">
            <v>317</v>
          </cell>
          <cell r="O1592">
            <v>1267</v>
          </cell>
          <cell r="P1592">
            <v>3414</v>
          </cell>
          <cell r="Q1592">
            <v>3477</v>
          </cell>
          <cell r="R1592">
            <v>3564</v>
          </cell>
          <cell r="S1592">
            <v>5364</v>
          </cell>
          <cell r="T1592">
            <v>7145</v>
          </cell>
          <cell r="U1592">
            <v>6643</v>
          </cell>
          <cell r="V1592">
            <v>6621</v>
          </cell>
          <cell r="W1592">
            <v>7633</v>
          </cell>
          <cell r="X1592">
            <v>8554</v>
          </cell>
          <cell r="Y1592">
            <v>9060</v>
          </cell>
          <cell r="Z1592">
            <v>7554</v>
          </cell>
          <cell r="AA1592">
            <v>7918</v>
          </cell>
          <cell r="AB1592">
            <v>6389</v>
          </cell>
          <cell r="AC1592">
            <v>6258</v>
          </cell>
          <cell r="AD1592">
            <v>6558</v>
          </cell>
          <cell r="AE1592">
            <v>6612</v>
          </cell>
        </row>
        <row r="1593">
          <cell r="E1593" t="str">
            <v>NC Residential LPG</v>
          </cell>
          <cell r="F1593">
            <v>13995</v>
          </cell>
          <cell r="G1593">
            <v>15671</v>
          </cell>
          <cell r="H1593">
            <v>17592</v>
          </cell>
          <cell r="I1593">
            <v>18164</v>
          </cell>
          <cell r="J1593">
            <v>18217</v>
          </cell>
          <cell r="K1593">
            <v>19140</v>
          </cell>
          <cell r="L1593">
            <v>21909</v>
          </cell>
          <cell r="M1593">
            <v>21805</v>
          </cell>
          <cell r="N1593">
            <v>20803</v>
          </cell>
          <cell r="O1593">
            <v>21038</v>
          </cell>
          <cell r="P1593">
            <v>22758</v>
          </cell>
          <cell r="Q1593">
            <v>23419</v>
          </cell>
          <cell r="R1593">
            <v>21823</v>
          </cell>
          <cell r="S1593">
            <v>24327</v>
          </cell>
          <cell r="T1593">
            <v>25669</v>
          </cell>
          <cell r="U1593">
            <v>22009</v>
          </cell>
          <cell r="V1593">
            <v>18935</v>
          </cell>
          <cell r="W1593">
            <v>18395</v>
          </cell>
          <cell r="X1593">
            <v>24183</v>
          </cell>
          <cell r="Y1593">
            <v>23177</v>
          </cell>
          <cell r="Z1593">
            <v>24495</v>
          </cell>
          <cell r="AA1593">
            <v>20143</v>
          </cell>
          <cell r="AB1593">
            <v>14990</v>
          </cell>
          <cell r="AC1593">
            <v>16426</v>
          </cell>
          <cell r="AD1593">
            <v>17734</v>
          </cell>
          <cell r="AE1593">
            <v>16350</v>
          </cell>
        </row>
        <row r="1594">
          <cell r="E1594" t="str">
            <v>ND Residential LPG</v>
          </cell>
          <cell r="F1594">
            <v>2462</v>
          </cell>
          <cell r="G1594">
            <v>3681</v>
          </cell>
          <cell r="H1594">
            <v>4079</v>
          </cell>
          <cell r="I1594">
            <v>2875</v>
          </cell>
          <cell r="J1594">
            <v>2615</v>
          </cell>
          <cell r="K1594">
            <v>2923</v>
          </cell>
          <cell r="L1594">
            <v>3565</v>
          </cell>
          <cell r="M1594">
            <v>5732</v>
          </cell>
          <cell r="N1594">
            <v>4106</v>
          </cell>
          <cell r="O1594">
            <v>5430</v>
          </cell>
          <cell r="P1594">
            <v>6624</v>
          </cell>
          <cell r="Q1594">
            <v>7570</v>
          </cell>
          <cell r="R1594">
            <v>6791</v>
          </cell>
          <cell r="S1594">
            <v>6983</v>
          </cell>
          <cell r="T1594">
            <v>6909</v>
          </cell>
          <cell r="U1594">
            <v>7002</v>
          </cell>
          <cell r="V1594">
            <v>5319</v>
          </cell>
          <cell r="W1594">
            <v>5400</v>
          </cell>
          <cell r="X1594">
            <v>6336</v>
          </cell>
          <cell r="Y1594">
            <v>6073</v>
          </cell>
          <cell r="Z1594">
            <v>5796</v>
          </cell>
          <cell r="AA1594">
            <v>6268</v>
          </cell>
          <cell r="AB1594">
            <v>5210</v>
          </cell>
          <cell r="AC1594">
            <v>5828</v>
          </cell>
          <cell r="AD1594">
            <v>6077</v>
          </cell>
          <cell r="AE1594">
            <v>5159</v>
          </cell>
        </row>
        <row r="1595">
          <cell r="E1595" t="str">
            <v>NE Residential LPG</v>
          </cell>
          <cell r="F1595">
            <v>4096</v>
          </cell>
          <cell r="G1595">
            <v>5139</v>
          </cell>
          <cell r="H1595">
            <v>5214</v>
          </cell>
          <cell r="I1595">
            <v>4902</v>
          </cell>
          <cell r="J1595">
            <v>4563</v>
          </cell>
          <cell r="K1595">
            <v>4913</v>
          </cell>
          <cell r="L1595">
            <v>6594</v>
          </cell>
          <cell r="M1595">
            <v>5297</v>
          </cell>
          <cell r="N1595">
            <v>7012</v>
          </cell>
          <cell r="O1595">
            <v>7174</v>
          </cell>
          <cell r="P1595">
            <v>7304</v>
          </cell>
          <cell r="Q1595">
            <v>6821</v>
          </cell>
          <cell r="R1595">
            <v>8269</v>
          </cell>
          <cell r="S1595">
            <v>7468</v>
          </cell>
          <cell r="T1595">
            <v>6559</v>
          </cell>
          <cell r="U1595">
            <v>7090</v>
          </cell>
          <cell r="V1595">
            <v>6030</v>
          </cell>
          <cell r="W1595">
            <v>7020</v>
          </cell>
          <cell r="X1595">
            <v>9364</v>
          </cell>
          <cell r="Y1595">
            <v>8286</v>
          </cell>
          <cell r="Z1595">
            <v>8375</v>
          </cell>
          <cell r="AA1595">
            <v>7713</v>
          </cell>
          <cell r="AB1595">
            <v>5901</v>
          </cell>
          <cell r="AC1595">
            <v>7250</v>
          </cell>
          <cell r="AD1595">
            <v>6589</v>
          </cell>
          <cell r="AE1595">
            <v>5910</v>
          </cell>
        </row>
        <row r="1596">
          <cell r="E1596" t="str">
            <v>NH Residential LPG</v>
          </cell>
          <cell r="F1596">
            <v>4598</v>
          </cell>
          <cell r="G1596">
            <v>3898</v>
          </cell>
          <cell r="H1596">
            <v>4078</v>
          </cell>
          <cell r="I1596">
            <v>4695</v>
          </cell>
          <cell r="J1596">
            <v>4863</v>
          </cell>
          <cell r="K1596">
            <v>5274</v>
          </cell>
          <cell r="L1596">
            <v>5820</v>
          </cell>
          <cell r="M1596">
            <v>5098</v>
          </cell>
          <cell r="N1596">
            <v>5721</v>
          </cell>
          <cell r="O1596">
            <v>5966</v>
          </cell>
          <cell r="P1596">
            <v>5707</v>
          </cell>
          <cell r="Q1596">
            <v>5613</v>
          </cell>
          <cell r="R1596">
            <v>5626</v>
          </cell>
          <cell r="S1596">
            <v>7348</v>
          </cell>
          <cell r="T1596">
            <v>7294</v>
          </cell>
          <cell r="U1596">
            <v>6914</v>
          </cell>
          <cell r="V1596">
            <v>6509</v>
          </cell>
          <cell r="W1596">
            <v>7993</v>
          </cell>
          <cell r="X1596">
            <v>9345</v>
          </cell>
          <cell r="Y1596">
            <v>9794</v>
          </cell>
          <cell r="Z1596">
            <v>8325</v>
          </cell>
          <cell r="AA1596">
            <v>8435</v>
          </cell>
          <cell r="AB1596">
            <v>8743</v>
          </cell>
          <cell r="AC1596">
            <v>9892</v>
          </cell>
          <cell r="AD1596">
            <v>11938</v>
          </cell>
          <cell r="AE1596">
            <v>10869</v>
          </cell>
        </row>
        <row r="1597">
          <cell r="E1597" t="str">
            <v>NJ Residential LPG</v>
          </cell>
          <cell r="F1597">
            <v>3084</v>
          </cell>
          <cell r="G1597">
            <v>3799</v>
          </cell>
          <cell r="H1597">
            <v>4517</v>
          </cell>
          <cell r="I1597">
            <v>4771</v>
          </cell>
          <cell r="J1597">
            <v>4473</v>
          </cell>
          <cell r="K1597">
            <v>5310</v>
          </cell>
          <cell r="L1597">
            <v>5778</v>
          </cell>
          <cell r="M1597">
            <v>4780</v>
          </cell>
          <cell r="N1597">
            <v>6020</v>
          </cell>
          <cell r="O1597">
            <v>6434</v>
          </cell>
          <cell r="P1597">
            <v>6768</v>
          </cell>
          <cell r="Q1597">
            <v>6837</v>
          </cell>
          <cell r="R1597">
            <v>5428</v>
          </cell>
          <cell r="S1597">
            <v>6984</v>
          </cell>
          <cell r="T1597">
            <v>5520</v>
          </cell>
          <cell r="U1597">
            <v>4876</v>
          </cell>
          <cell r="V1597">
            <v>3975</v>
          </cell>
          <cell r="W1597">
            <v>5649</v>
          </cell>
          <cell r="X1597">
            <v>6030</v>
          </cell>
          <cell r="Y1597">
            <v>5917</v>
          </cell>
          <cell r="Z1597">
            <v>5722</v>
          </cell>
          <cell r="AA1597">
            <v>5647</v>
          </cell>
          <cell r="AB1597">
            <v>4092</v>
          </cell>
          <cell r="AC1597">
            <v>4470</v>
          </cell>
          <cell r="AD1597">
            <v>4903</v>
          </cell>
          <cell r="AE1597">
            <v>4100</v>
          </cell>
        </row>
        <row r="1598">
          <cell r="E1598" t="str">
            <v>NM Residential LPG</v>
          </cell>
          <cell r="F1598">
            <v>6226</v>
          </cell>
          <cell r="G1598">
            <v>4927</v>
          </cell>
          <cell r="H1598">
            <v>4001</v>
          </cell>
          <cell r="I1598">
            <v>2951</v>
          </cell>
          <cell r="J1598">
            <v>2820</v>
          </cell>
          <cell r="K1598">
            <v>3141</v>
          </cell>
          <cell r="L1598">
            <v>3113</v>
          </cell>
          <cell r="M1598">
            <v>3963</v>
          </cell>
          <cell r="N1598">
            <v>5814</v>
          </cell>
          <cell r="O1598">
            <v>7467</v>
          </cell>
          <cell r="P1598">
            <v>7449</v>
          </cell>
          <cell r="Q1598">
            <v>12580</v>
          </cell>
          <cell r="R1598">
            <v>10020</v>
          </cell>
          <cell r="S1598">
            <v>7765</v>
          </cell>
          <cell r="T1598">
            <v>6920</v>
          </cell>
          <cell r="U1598">
            <v>7484</v>
          </cell>
          <cell r="V1598">
            <v>7783</v>
          </cell>
          <cell r="W1598">
            <v>6607</v>
          </cell>
          <cell r="X1598">
            <v>6935</v>
          </cell>
          <cell r="Y1598">
            <v>6957</v>
          </cell>
          <cell r="Z1598">
            <v>6278</v>
          </cell>
          <cell r="AA1598">
            <v>5604</v>
          </cell>
          <cell r="AB1598">
            <v>4952</v>
          </cell>
          <cell r="AC1598">
            <v>5833</v>
          </cell>
          <cell r="AD1598">
            <v>4619</v>
          </cell>
          <cell r="AE1598">
            <v>4125</v>
          </cell>
        </row>
        <row r="1599">
          <cell r="E1599" t="str">
            <v>NV Residential LPG</v>
          </cell>
          <cell r="F1599">
            <v>2563</v>
          </cell>
          <cell r="G1599">
            <v>2300</v>
          </cell>
          <cell r="H1599">
            <v>1984</v>
          </cell>
          <cell r="I1599">
            <v>1954</v>
          </cell>
          <cell r="J1599">
            <v>2014</v>
          </cell>
          <cell r="K1599">
            <v>1596</v>
          </cell>
          <cell r="L1599">
            <v>1723</v>
          </cell>
          <cell r="M1599">
            <v>1830</v>
          </cell>
          <cell r="N1599">
            <v>1928</v>
          </cell>
          <cell r="O1599">
            <v>2805</v>
          </cell>
          <cell r="P1599">
            <v>1706</v>
          </cell>
          <cell r="Q1599">
            <v>1626</v>
          </cell>
          <cell r="R1599">
            <v>2370</v>
          </cell>
          <cell r="S1599">
            <v>1452</v>
          </cell>
          <cell r="T1599">
            <v>1336</v>
          </cell>
          <cell r="U1599">
            <v>1754</v>
          </cell>
          <cell r="V1599">
            <v>1880</v>
          </cell>
          <cell r="W1599">
            <v>1851</v>
          </cell>
          <cell r="X1599">
            <v>2113</v>
          </cell>
          <cell r="Y1599">
            <v>2590</v>
          </cell>
          <cell r="Z1599">
            <v>2390</v>
          </cell>
          <cell r="AA1599">
            <v>2436</v>
          </cell>
          <cell r="AB1599">
            <v>1758</v>
          </cell>
          <cell r="AC1599">
            <v>2535</v>
          </cell>
          <cell r="AD1599">
            <v>1863</v>
          </cell>
          <cell r="AE1599">
            <v>1876</v>
          </cell>
        </row>
        <row r="1600">
          <cell r="E1600" t="str">
            <v>NY Residential LPG</v>
          </cell>
          <cell r="F1600">
            <v>14342</v>
          </cell>
          <cell r="G1600">
            <v>17756</v>
          </cell>
          <cell r="H1600">
            <v>17453</v>
          </cell>
          <cell r="I1600">
            <v>15092</v>
          </cell>
          <cell r="J1600">
            <v>15291</v>
          </cell>
          <cell r="K1600">
            <v>15876</v>
          </cell>
          <cell r="L1600">
            <v>17357</v>
          </cell>
          <cell r="M1600">
            <v>15393</v>
          </cell>
          <cell r="N1600">
            <v>15199</v>
          </cell>
          <cell r="O1600">
            <v>16491</v>
          </cell>
          <cell r="P1600">
            <v>21837</v>
          </cell>
          <cell r="Q1600">
            <v>16516</v>
          </cell>
          <cell r="R1600">
            <v>19130</v>
          </cell>
          <cell r="S1600">
            <v>18924</v>
          </cell>
          <cell r="T1600">
            <v>19637</v>
          </cell>
          <cell r="U1600">
            <v>17879</v>
          </cell>
          <cell r="V1600">
            <v>15937</v>
          </cell>
          <cell r="W1600">
            <v>18302</v>
          </cell>
          <cell r="X1600">
            <v>22576</v>
          </cell>
          <cell r="Y1600">
            <v>22785</v>
          </cell>
          <cell r="Z1600">
            <v>22219</v>
          </cell>
          <cell r="AA1600">
            <v>19488</v>
          </cell>
          <cell r="AB1600">
            <v>17088</v>
          </cell>
          <cell r="AC1600">
            <v>19696</v>
          </cell>
          <cell r="AD1600">
            <v>23413</v>
          </cell>
          <cell r="AE1600">
            <v>21234</v>
          </cell>
        </row>
        <row r="1601">
          <cell r="E1601" t="str">
            <v>OH Residential LPG</v>
          </cell>
          <cell r="F1601">
            <v>15904</v>
          </cell>
          <cell r="G1601">
            <v>16833</v>
          </cell>
          <cell r="H1601">
            <v>15077</v>
          </cell>
          <cell r="I1601">
            <v>17853</v>
          </cell>
          <cell r="J1601">
            <v>17484</v>
          </cell>
          <cell r="K1601">
            <v>18829</v>
          </cell>
          <cell r="L1601">
            <v>25273</v>
          </cell>
          <cell r="M1601">
            <v>24459</v>
          </cell>
          <cell r="N1601">
            <v>21154</v>
          </cell>
          <cell r="O1601">
            <v>28300</v>
          </cell>
          <cell r="P1601">
            <v>24462</v>
          </cell>
          <cell r="Q1601">
            <v>16302</v>
          </cell>
          <cell r="R1601">
            <v>19904</v>
          </cell>
          <cell r="S1601">
            <v>23790</v>
          </cell>
          <cell r="T1601">
            <v>18880</v>
          </cell>
          <cell r="U1601">
            <v>18674</v>
          </cell>
          <cell r="V1601">
            <v>17725</v>
          </cell>
          <cell r="W1601">
            <v>19319</v>
          </cell>
          <cell r="X1601">
            <v>20315</v>
          </cell>
          <cell r="Y1601">
            <v>22743</v>
          </cell>
          <cell r="Z1601">
            <v>20117</v>
          </cell>
          <cell r="AA1601">
            <v>19274</v>
          </cell>
          <cell r="AB1601">
            <v>15388</v>
          </cell>
          <cell r="AC1601">
            <v>16995</v>
          </cell>
          <cell r="AD1601">
            <v>17221</v>
          </cell>
          <cell r="AE1601">
            <v>15653</v>
          </cell>
        </row>
        <row r="1602">
          <cell r="E1602" t="str">
            <v>OK Residential LPG</v>
          </cell>
          <cell r="F1602">
            <v>4840</v>
          </cell>
          <cell r="G1602">
            <v>5218</v>
          </cell>
          <cell r="H1602">
            <v>4224</v>
          </cell>
          <cell r="I1602">
            <v>4887</v>
          </cell>
          <cell r="J1602">
            <v>4551</v>
          </cell>
          <cell r="K1602">
            <v>4613</v>
          </cell>
          <cell r="L1602">
            <v>6194</v>
          </cell>
          <cell r="M1602">
            <v>5823</v>
          </cell>
          <cell r="N1602">
            <v>6150</v>
          </cell>
          <cell r="O1602">
            <v>8708</v>
          </cell>
          <cell r="P1602">
            <v>9906</v>
          </cell>
          <cell r="Q1602">
            <v>9431</v>
          </cell>
          <cell r="R1602">
            <v>11518</v>
          </cell>
          <cell r="S1602">
            <v>8675</v>
          </cell>
          <cell r="T1602">
            <v>7804</v>
          </cell>
          <cell r="U1602">
            <v>7191</v>
          </cell>
          <cell r="V1602">
            <v>7562</v>
          </cell>
          <cell r="W1602">
            <v>9460</v>
          </cell>
          <cell r="X1602">
            <v>8176</v>
          </cell>
          <cell r="Y1602">
            <v>7659</v>
          </cell>
          <cell r="Z1602">
            <v>8218</v>
          </cell>
          <cell r="AA1602">
            <v>7008</v>
          </cell>
          <cell r="AB1602">
            <v>5769</v>
          </cell>
          <cell r="AC1602">
            <v>7588</v>
          </cell>
          <cell r="AD1602">
            <v>7041</v>
          </cell>
          <cell r="AE1602">
            <v>6568</v>
          </cell>
        </row>
        <row r="1603">
          <cell r="E1603" t="str">
            <v>OR Residential LPG</v>
          </cell>
          <cell r="F1603">
            <v>1148</v>
          </cell>
          <cell r="G1603">
            <v>1476</v>
          </cell>
          <cell r="H1603">
            <v>1306</v>
          </cell>
          <cell r="I1603">
            <v>1461</v>
          </cell>
          <cell r="J1603">
            <v>1541</v>
          </cell>
          <cell r="K1603">
            <v>1477</v>
          </cell>
          <cell r="L1603">
            <v>1400</v>
          </cell>
          <cell r="M1603">
            <v>1188</v>
          </cell>
          <cell r="N1603">
            <v>1462</v>
          </cell>
          <cell r="O1603">
            <v>1644</v>
          </cell>
          <cell r="P1603">
            <v>1888</v>
          </cell>
          <cell r="Q1603">
            <v>2099</v>
          </cell>
          <cell r="R1603">
            <v>2483</v>
          </cell>
          <cell r="S1603">
            <v>2657</v>
          </cell>
          <cell r="T1603">
            <v>1202</v>
          </cell>
          <cell r="U1603">
            <v>2625</v>
          </cell>
          <cell r="V1603">
            <v>2014</v>
          </cell>
          <cell r="W1603">
            <v>1937</v>
          </cell>
          <cell r="X1603">
            <v>2470</v>
          </cell>
          <cell r="Y1603">
            <v>2972</v>
          </cell>
          <cell r="Z1603">
            <v>2394</v>
          </cell>
          <cell r="AA1603">
            <v>2393</v>
          </cell>
          <cell r="AB1603">
            <v>1870</v>
          </cell>
          <cell r="AC1603">
            <v>2325</v>
          </cell>
          <cell r="AD1603">
            <v>2425</v>
          </cell>
          <cell r="AE1603">
            <v>1821</v>
          </cell>
        </row>
        <row r="1604">
          <cell r="E1604" t="str">
            <v>PA Residential LPG</v>
          </cell>
          <cell r="F1604">
            <v>8286</v>
          </cell>
          <cell r="G1604">
            <v>9621</v>
          </cell>
          <cell r="H1604">
            <v>10171</v>
          </cell>
          <cell r="I1604">
            <v>9291</v>
          </cell>
          <cell r="J1604">
            <v>9456</v>
          </cell>
          <cell r="K1604">
            <v>10107</v>
          </cell>
          <cell r="L1604">
            <v>10999</v>
          </cell>
          <cell r="M1604">
            <v>10832</v>
          </cell>
          <cell r="N1604">
            <v>11405</v>
          </cell>
          <cell r="O1604">
            <v>12214</v>
          </cell>
          <cell r="P1604">
            <v>14687</v>
          </cell>
          <cell r="Q1604">
            <v>11386</v>
          </cell>
          <cell r="R1604">
            <v>13135</v>
          </cell>
          <cell r="S1604">
            <v>16437</v>
          </cell>
          <cell r="T1604">
            <v>15836</v>
          </cell>
          <cell r="U1604">
            <v>15102</v>
          </cell>
          <cell r="V1604">
            <v>14950</v>
          </cell>
          <cell r="W1604">
            <v>17295</v>
          </cell>
          <cell r="X1604">
            <v>19873</v>
          </cell>
          <cell r="Y1604">
            <v>21547</v>
          </cell>
          <cell r="Z1604">
            <v>20815</v>
          </cell>
          <cell r="AA1604">
            <v>19264</v>
          </cell>
          <cell r="AB1604">
            <v>16902</v>
          </cell>
          <cell r="AC1604">
            <v>18976</v>
          </cell>
          <cell r="AD1604">
            <v>18832</v>
          </cell>
          <cell r="AE1604">
            <v>17232</v>
          </cell>
        </row>
        <row r="1605">
          <cell r="E1605" t="str">
            <v>RI Residential LPG</v>
          </cell>
          <cell r="F1605">
            <v>833</v>
          </cell>
          <cell r="G1605">
            <v>842</v>
          </cell>
          <cell r="H1605">
            <v>805</v>
          </cell>
          <cell r="I1605">
            <v>961</v>
          </cell>
          <cell r="J1605">
            <v>941</v>
          </cell>
          <cell r="K1605">
            <v>852</v>
          </cell>
          <cell r="L1605">
            <v>1067</v>
          </cell>
          <cell r="M1605">
            <v>957</v>
          </cell>
          <cell r="N1605">
            <v>1120</v>
          </cell>
          <cell r="O1605">
            <v>785</v>
          </cell>
          <cell r="P1605">
            <v>836</v>
          </cell>
          <cell r="Q1605">
            <v>732</v>
          </cell>
          <cell r="R1605">
            <v>897</v>
          </cell>
          <cell r="S1605">
            <v>870</v>
          </cell>
          <cell r="T1605">
            <v>662</v>
          </cell>
          <cell r="U1605">
            <v>699</v>
          </cell>
          <cell r="V1605">
            <v>686</v>
          </cell>
          <cell r="W1605">
            <v>802</v>
          </cell>
          <cell r="X1605">
            <v>862</v>
          </cell>
          <cell r="Y1605">
            <v>845</v>
          </cell>
          <cell r="Z1605">
            <v>726</v>
          </cell>
          <cell r="AA1605">
            <v>793</v>
          </cell>
          <cell r="AB1605">
            <v>731</v>
          </cell>
          <cell r="AC1605">
            <v>813</v>
          </cell>
          <cell r="AD1605">
            <v>1071</v>
          </cell>
          <cell r="AE1605">
            <v>1002</v>
          </cell>
        </row>
        <row r="1606">
          <cell r="E1606" t="str">
            <v>SC Residential LPG</v>
          </cell>
          <cell r="F1606">
            <v>5093</v>
          </cell>
          <cell r="G1606">
            <v>5964</v>
          </cell>
          <cell r="H1606">
            <v>6410</v>
          </cell>
          <cell r="I1606">
            <v>6484</v>
          </cell>
          <cell r="J1606">
            <v>6615</v>
          </cell>
          <cell r="K1606">
            <v>6376</v>
          </cell>
          <cell r="L1606">
            <v>5909</v>
          </cell>
          <cell r="M1606">
            <v>6021</v>
          </cell>
          <cell r="N1606">
            <v>5096</v>
          </cell>
          <cell r="O1606">
            <v>5995</v>
          </cell>
          <cell r="P1606">
            <v>6895</v>
          </cell>
          <cell r="Q1606">
            <v>4546</v>
          </cell>
          <cell r="R1606">
            <v>5820</v>
          </cell>
          <cell r="S1606">
            <v>6112</v>
          </cell>
          <cell r="T1606">
            <v>6419</v>
          </cell>
          <cell r="U1606">
            <v>6393</v>
          </cell>
          <cell r="V1606">
            <v>5109</v>
          </cell>
          <cell r="W1606">
            <v>5128</v>
          </cell>
          <cell r="X1606">
            <v>5762</v>
          </cell>
          <cell r="Y1606">
            <v>5465</v>
          </cell>
          <cell r="Z1606">
            <v>6210</v>
          </cell>
          <cell r="AA1606">
            <v>4878</v>
          </cell>
          <cell r="AB1606">
            <v>3706</v>
          </cell>
          <cell r="AC1606">
            <v>4143</v>
          </cell>
          <cell r="AD1606">
            <v>4547</v>
          </cell>
          <cell r="AE1606">
            <v>3751</v>
          </cell>
        </row>
        <row r="1607">
          <cell r="E1607" t="str">
            <v>SD Residential LPG</v>
          </cell>
          <cell r="F1607">
            <v>6554</v>
          </cell>
          <cell r="G1607">
            <v>4019</v>
          </cell>
          <cell r="H1607">
            <v>3811</v>
          </cell>
          <cell r="I1607">
            <v>5130</v>
          </cell>
          <cell r="J1607">
            <v>4839</v>
          </cell>
          <cell r="K1607">
            <v>5239</v>
          </cell>
          <cell r="L1607">
            <v>7032</v>
          </cell>
          <cell r="M1607">
            <v>6806</v>
          </cell>
          <cell r="N1607">
            <v>5490</v>
          </cell>
          <cell r="O1607">
            <v>5284</v>
          </cell>
          <cell r="P1607">
            <v>6301</v>
          </cell>
          <cell r="Q1607">
            <v>5209</v>
          </cell>
          <cell r="R1607">
            <v>6049</v>
          </cell>
          <cell r="S1607">
            <v>5872</v>
          </cell>
          <cell r="T1607">
            <v>4803</v>
          </cell>
          <cell r="U1607">
            <v>4718</v>
          </cell>
          <cell r="V1607">
            <v>4359</v>
          </cell>
          <cell r="W1607">
            <v>4885</v>
          </cell>
          <cell r="X1607">
            <v>6538</v>
          </cell>
          <cell r="Y1607">
            <v>6017</v>
          </cell>
          <cell r="Z1607">
            <v>5049</v>
          </cell>
          <cell r="AA1607">
            <v>4771</v>
          </cell>
          <cell r="AB1607">
            <v>4090</v>
          </cell>
          <cell r="AC1607">
            <v>4729</v>
          </cell>
          <cell r="AD1607">
            <v>4188</v>
          </cell>
          <cell r="AE1607">
            <v>3713</v>
          </cell>
        </row>
        <row r="1608">
          <cell r="E1608" t="str">
            <v>TN Residential LPG</v>
          </cell>
          <cell r="F1608">
            <v>6213</v>
          </cell>
          <cell r="G1608">
            <v>7006</v>
          </cell>
          <cell r="H1608">
            <v>7580</v>
          </cell>
          <cell r="I1608">
            <v>7967</v>
          </cell>
          <cell r="J1608">
            <v>7642</v>
          </cell>
          <cell r="K1608">
            <v>7704</v>
          </cell>
          <cell r="L1608">
            <v>10341</v>
          </cell>
          <cell r="M1608">
            <v>9345</v>
          </cell>
          <cell r="N1608">
            <v>8802</v>
          </cell>
          <cell r="O1608">
            <v>11029</v>
          </cell>
          <cell r="P1608">
            <v>12475</v>
          </cell>
          <cell r="Q1608">
            <v>9778</v>
          </cell>
          <cell r="R1608">
            <v>11618</v>
          </cell>
          <cell r="S1608">
            <v>9947</v>
          </cell>
          <cell r="T1608">
            <v>10065</v>
          </cell>
          <cell r="U1608">
            <v>9687</v>
          </cell>
          <cell r="V1608">
            <v>8685</v>
          </cell>
          <cell r="W1608">
            <v>8788</v>
          </cell>
          <cell r="X1608">
            <v>7807</v>
          </cell>
          <cell r="Y1608">
            <v>9774</v>
          </cell>
          <cell r="Z1608">
            <v>10828</v>
          </cell>
          <cell r="AA1608">
            <v>7514</v>
          </cell>
          <cell r="AB1608">
            <v>4494</v>
          </cell>
          <cell r="AC1608">
            <v>5458</v>
          </cell>
          <cell r="AD1608">
            <v>6812</v>
          </cell>
          <cell r="AE1608">
            <v>6068</v>
          </cell>
        </row>
        <row r="1609">
          <cell r="E1609" t="str">
            <v>TX Residential LPG</v>
          </cell>
          <cell r="F1609">
            <v>21228</v>
          </cell>
          <cell r="G1609">
            <v>13985</v>
          </cell>
          <cell r="H1609">
            <v>11936</v>
          </cell>
          <cell r="I1609">
            <v>12716</v>
          </cell>
          <cell r="J1609">
            <v>12556</v>
          </cell>
          <cell r="K1609">
            <v>11488</v>
          </cell>
          <cell r="L1609">
            <v>8003</v>
          </cell>
          <cell r="M1609">
            <v>12127</v>
          </cell>
          <cell r="N1609">
            <v>15757</v>
          </cell>
          <cell r="O1609">
            <v>31469</v>
          </cell>
          <cell r="P1609">
            <v>37228</v>
          </cell>
          <cell r="Q1609">
            <v>42288</v>
          </cell>
          <cell r="R1609">
            <v>37879</v>
          </cell>
          <cell r="S1609">
            <v>32540</v>
          </cell>
          <cell r="T1609">
            <v>25666</v>
          </cell>
          <cell r="U1609">
            <v>30529</v>
          </cell>
          <cell r="V1609">
            <v>23227</v>
          </cell>
          <cell r="W1609">
            <v>25366</v>
          </cell>
          <cell r="X1609">
            <v>24025</v>
          </cell>
          <cell r="Y1609">
            <v>20559</v>
          </cell>
          <cell r="Z1609">
            <v>20526</v>
          </cell>
          <cell r="AA1609">
            <v>18139</v>
          </cell>
          <cell r="AB1609">
            <v>14891</v>
          </cell>
          <cell r="AC1609">
            <v>17774</v>
          </cell>
          <cell r="AD1609">
            <v>17513</v>
          </cell>
          <cell r="AE1609">
            <v>18015</v>
          </cell>
        </row>
        <row r="1610">
          <cell r="E1610" t="str">
            <v>US Residential LPG</v>
          </cell>
          <cell r="F1610">
            <v>352138</v>
          </cell>
          <cell r="G1610">
            <v>378145</v>
          </cell>
          <cell r="H1610">
            <v>369410</v>
          </cell>
          <cell r="I1610">
            <v>389572</v>
          </cell>
          <cell r="J1610">
            <v>383675</v>
          </cell>
          <cell r="K1610">
            <v>394808</v>
          </cell>
          <cell r="L1610">
            <v>468734</v>
          </cell>
          <cell r="M1610">
            <v>454798</v>
          </cell>
          <cell r="N1610">
            <v>423886</v>
          </cell>
          <cell r="O1610">
            <v>525983</v>
          </cell>
          <cell r="P1610">
            <v>554892</v>
          </cell>
          <cell r="Q1610">
            <v>525681</v>
          </cell>
          <cell r="R1610">
            <v>537148</v>
          </cell>
          <cell r="S1610">
            <v>544479</v>
          </cell>
          <cell r="T1610">
            <v>511745</v>
          </cell>
          <cell r="U1610">
            <v>512851</v>
          </cell>
          <cell r="V1610">
            <v>445524</v>
          </cell>
          <cell r="W1610">
            <v>483650</v>
          </cell>
          <cell r="X1610">
            <v>552724</v>
          </cell>
          <cell r="Y1610">
            <v>547068</v>
          </cell>
          <cell r="Z1610">
            <v>530144</v>
          </cell>
          <cell r="AA1610">
            <v>485761</v>
          </cell>
          <cell r="AB1610">
            <v>401550</v>
          </cell>
          <cell r="AC1610">
            <v>470466</v>
          </cell>
          <cell r="AD1610">
            <v>461913</v>
          </cell>
          <cell r="AE1610">
            <v>421029</v>
          </cell>
        </row>
        <row r="1611">
          <cell r="E1611" t="str">
            <v>UT Residential LPG</v>
          </cell>
          <cell r="F1611">
            <v>1147</v>
          </cell>
          <cell r="G1611">
            <v>1122</v>
          </cell>
          <cell r="H1611">
            <v>903</v>
          </cell>
          <cell r="I1611">
            <v>547</v>
          </cell>
          <cell r="J1611">
            <v>438</v>
          </cell>
          <cell r="K1611">
            <v>567</v>
          </cell>
          <cell r="L1611">
            <v>678</v>
          </cell>
          <cell r="M1611">
            <v>1321</v>
          </cell>
          <cell r="N1611">
            <v>401</v>
          </cell>
          <cell r="O1611">
            <v>844</v>
          </cell>
          <cell r="P1611">
            <v>1594</v>
          </cell>
          <cell r="Q1611">
            <v>2712</v>
          </cell>
          <cell r="R1611">
            <v>1677</v>
          </cell>
          <cell r="S1611">
            <v>1442</v>
          </cell>
          <cell r="T1611">
            <v>1617</v>
          </cell>
          <cell r="U1611">
            <v>2115</v>
          </cell>
          <cell r="V1611">
            <v>2472</v>
          </cell>
          <cell r="W1611">
            <v>2217</v>
          </cell>
          <cell r="X1611">
            <v>2556</v>
          </cell>
          <cell r="Y1611">
            <v>2467</v>
          </cell>
          <cell r="Z1611">
            <v>1697</v>
          </cell>
          <cell r="AA1611">
            <v>2025</v>
          </cell>
          <cell r="AB1611">
            <v>1623</v>
          </cell>
          <cell r="AC1611">
            <v>2130</v>
          </cell>
          <cell r="AD1611">
            <v>1649</v>
          </cell>
          <cell r="AE1611">
            <v>1432</v>
          </cell>
        </row>
        <row r="1612">
          <cell r="E1612" t="str">
            <v>VA Residential LPG</v>
          </cell>
          <cell r="F1612">
            <v>6748</v>
          </cell>
          <cell r="G1612">
            <v>7371</v>
          </cell>
          <cell r="H1612">
            <v>7719</v>
          </cell>
          <cell r="I1612">
            <v>7598</v>
          </cell>
          <cell r="J1612">
            <v>7751</v>
          </cell>
          <cell r="K1612">
            <v>9131</v>
          </cell>
          <cell r="L1612">
            <v>10128</v>
          </cell>
          <cell r="M1612">
            <v>10923</v>
          </cell>
          <cell r="N1612">
            <v>8337</v>
          </cell>
          <cell r="O1612">
            <v>9299</v>
          </cell>
          <cell r="P1612">
            <v>11119</v>
          </cell>
          <cell r="Q1612">
            <v>10099</v>
          </cell>
          <cell r="R1612">
            <v>9719</v>
          </cell>
          <cell r="S1612">
            <v>12083</v>
          </cell>
          <cell r="T1612">
            <v>12761</v>
          </cell>
          <cell r="U1612">
            <v>12255</v>
          </cell>
          <cell r="V1612">
            <v>9784</v>
          </cell>
          <cell r="W1612">
            <v>11179</v>
          </cell>
          <cell r="X1612">
            <v>11885</v>
          </cell>
          <cell r="Y1612">
            <v>13467</v>
          </cell>
          <cell r="Z1612">
            <v>13268</v>
          </cell>
          <cell r="AA1612">
            <v>12452</v>
          </cell>
          <cell r="AB1612">
            <v>10296</v>
          </cell>
          <cell r="AC1612">
            <v>12332</v>
          </cell>
          <cell r="AD1612">
            <v>11079</v>
          </cell>
          <cell r="AE1612">
            <v>11617</v>
          </cell>
        </row>
        <row r="1613">
          <cell r="E1613" t="str">
            <v>VT Residential LPG</v>
          </cell>
          <cell r="F1613">
            <v>3430</v>
          </cell>
          <cell r="G1613">
            <v>3672</v>
          </cell>
          <cell r="H1613">
            <v>4402</v>
          </cell>
          <cell r="I1613">
            <v>3721</v>
          </cell>
          <cell r="J1613">
            <v>3794</v>
          </cell>
          <cell r="K1613">
            <v>3780</v>
          </cell>
          <cell r="L1613">
            <v>4261</v>
          </cell>
          <cell r="M1613">
            <v>3799</v>
          </cell>
          <cell r="N1613">
            <v>4290</v>
          </cell>
          <cell r="O1613">
            <v>4193</v>
          </cell>
          <cell r="P1613">
            <v>4064</v>
          </cell>
          <cell r="Q1613">
            <v>5576</v>
          </cell>
          <cell r="R1613">
            <v>5577</v>
          </cell>
          <cell r="S1613">
            <v>4602</v>
          </cell>
          <cell r="T1613">
            <v>4650</v>
          </cell>
          <cell r="U1613">
            <v>5584</v>
          </cell>
          <cell r="V1613">
            <v>5194</v>
          </cell>
          <cell r="W1613">
            <v>4933</v>
          </cell>
          <cell r="X1613">
            <v>4954</v>
          </cell>
          <cell r="Y1613">
            <v>5990</v>
          </cell>
          <cell r="Z1613">
            <v>5923</v>
          </cell>
          <cell r="AA1613">
            <v>4879</v>
          </cell>
          <cell r="AB1613">
            <v>5102</v>
          </cell>
          <cell r="AC1613">
            <v>6109</v>
          </cell>
          <cell r="AD1613">
            <v>6020</v>
          </cell>
          <cell r="AE1613">
            <v>5835</v>
          </cell>
        </row>
        <row r="1614">
          <cell r="E1614" t="str">
            <v>WA Residential LPG</v>
          </cell>
          <cell r="F1614">
            <v>2339</v>
          </cell>
          <cell r="G1614">
            <v>3173</v>
          </cell>
          <cell r="H1614">
            <v>3133</v>
          </cell>
          <cell r="I1614">
            <v>3279</v>
          </cell>
          <cell r="J1614">
            <v>3360</v>
          </cell>
          <cell r="K1614">
            <v>4406</v>
          </cell>
          <cell r="L1614">
            <v>4478</v>
          </cell>
          <cell r="M1614">
            <v>8561</v>
          </cell>
          <cell r="N1614">
            <v>7770</v>
          </cell>
          <cell r="O1614">
            <v>7139</v>
          </cell>
          <cell r="P1614">
            <v>7372</v>
          </cell>
          <cell r="Q1614">
            <v>8028</v>
          </cell>
          <cell r="R1614">
            <v>10959</v>
          </cell>
          <cell r="S1614">
            <v>6155</v>
          </cell>
          <cell r="T1614">
            <v>6558</v>
          </cell>
          <cell r="U1614">
            <v>7297</v>
          </cell>
          <cell r="V1614">
            <v>6803</v>
          </cell>
          <cell r="W1614">
            <v>6484</v>
          </cell>
          <cell r="X1614">
            <v>8557</v>
          </cell>
          <cell r="Y1614">
            <v>9549</v>
          </cell>
          <cell r="Z1614">
            <v>9042</v>
          </cell>
          <cell r="AA1614">
            <v>8961</v>
          </cell>
          <cell r="AB1614">
            <v>7040</v>
          </cell>
          <cell r="AC1614">
            <v>7100</v>
          </cell>
          <cell r="AD1614">
            <v>6360</v>
          </cell>
          <cell r="AE1614">
            <v>5540</v>
          </cell>
        </row>
        <row r="1615">
          <cell r="E1615" t="str">
            <v>WI Residential LPG</v>
          </cell>
          <cell r="F1615">
            <v>16819</v>
          </cell>
          <cell r="G1615">
            <v>21049</v>
          </cell>
          <cell r="H1615">
            <v>19881</v>
          </cell>
          <cell r="I1615">
            <v>22392</v>
          </cell>
          <cell r="J1615">
            <v>22006</v>
          </cell>
          <cell r="K1615">
            <v>22331</v>
          </cell>
          <cell r="L1615">
            <v>29974</v>
          </cell>
          <cell r="M1615">
            <v>26491</v>
          </cell>
          <cell r="N1615">
            <v>23804</v>
          </cell>
          <cell r="O1615">
            <v>28094</v>
          </cell>
          <cell r="P1615">
            <v>26465</v>
          </cell>
          <cell r="Q1615">
            <v>25040</v>
          </cell>
          <cell r="R1615">
            <v>29913</v>
          </cell>
          <cell r="S1615">
            <v>26609</v>
          </cell>
          <cell r="T1615">
            <v>26227</v>
          </cell>
          <cell r="U1615">
            <v>26671</v>
          </cell>
          <cell r="V1615">
            <v>22993</v>
          </cell>
          <cell r="W1615">
            <v>24222</v>
          </cell>
          <cell r="X1615">
            <v>27474</v>
          </cell>
          <cell r="Y1615">
            <v>24925</v>
          </cell>
          <cell r="Z1615">
            <v>23945</v>
          </cell>
          <cell r="AA1615">
            <v>23590</v>
          </cell>
          <cell r="AB1615">
            <v>19477</v>
          </cell>
          <cell r="AC1615">
            <v>26230</v>
          </cell>
          <cell r="AD1615">
            <v>25682</v>
          </cell>
          <cell r="AE1615">
            <v>22485</v>
          </cell>
        </row>
        <row r="1616">
          <cell r="E1616" t="str">
            <v>WV Residential LPG</v>
          </cell>
          <cell r="F1616">
            <v>1529</v>
          </cell>
          <cell r="G1616">
            <v>1447</v>
          </cell>
          <cell r="H1616">
            <v>1669</v>
          </cell>
          <cell r="I1616">
            <v>1774</v>
          </cell>
          <cell r="J1616">
            <v>1789</v>
          </cell>
          <cell r="K1616">
            <v>1527</v>
          </cell>
          <cell r="L1616">
            <v>1760</v>
          </cell>
          <cell r="M1616">
            <v>2488</v>
          </cell>
          <cell r="N1616">
            <v>1880</v>
          </cell>
          <cell r="O1616">
            <v>2617</v>
          </cell>
          <cell r="P1616">
            <v>2760</v>
          </cell>
          <cell r="Q1616">
            <v>3630</v>
          </cell>
          <cell r="R1616">
            <v>2315</v>
          </cell>
          <cell r="S1616">
            <v>2648</v>
          </cell>
          <cell r="T1616">
            <v>4323</v>
          </cell>
          <cell r="U1616">
            <v>2596</v>
          </cell>
          <cell r="V1616">
            <v>3347</v>
          </cell>
          <cell r="W1616">
            <v>2851</v>
          </cell>
          <cell r="X1616">
            <v>3247</v>
          </cell>
          <cell r="Y1616">
            <v>3115</v>
          </cell>
          <cell r="Z1616">
            <v>3245</v>
          </cell>
          <cell r="AA1616">
            <v>3006</v>
          </cell>
          <cell r="AB1616">
            <v>2621</v>
          </cell>
          <cell r="AC1616">
            <v>3981</v>
          </cell>
          <cell r="AD1616">
            <v>2586</v>
          </cell>
          <cell r="AE1616">
            <v>2867</v>
          </cell>
        </row>
        <row r="1617">
          <cell r="E1617" t="str">
            <v>WY Residential LPG</v>
          </cell>
          <cell r="F1617">
            <v>1534</v>
          </cell>
          <cell r="G1617">
            <v>1875</v>
          </cell>
          <cell r="H1617">
            <v>1595</v>
          </cell>
          <cell r="I1617">
            <v>1425</v>
          </cell>
          <cell r="J1617">
            <v>1323</v>
          </cell>
          <cell r="K1617">
            <v>1865</v>
          </cell>
          <cell r="L1617">
            <v>1444</v>
          </cell>
          <cell r="M1617">
            <v>374</v>
          </cell>
          <cell r="N1617">
            <v>200</v>
          </cell>
          <cell r="O1617">
            <v>752</v>
          </cell>
          <cell r="P1617">
            <v>1597</v>
          </cell>
          <cell r="Q1617">
            <v>2233</v>
          </cell>
          <cell r="R1617">
            <v>2197</v>
          </cell>
          <cell r="S1617">
            <v>2027</v>
          </cell>
          <cell r="T1617">
            <v>2101</v>
          </cell>
          <cell r="U1617">
            <v>2317</v>
          </cell>
          <cell r="V1617">
            <v>2089</v>
          </cell>
          <cell r="W1617">
            <v>3608</v>
          </cell>
          <cell r="X1617">
            <v>3580</v>
          </cell>
          <cell r="Y1617">
            <v>3939</v>
          </cell>
          <cell r="Z1617">
            <v>3343</v>
          </cell>
          <cell r="AA1617">
            <v>3545</v>
          </cell>
          <cell r="AB1617">
            <v>2691</v>
          </cell>
          <cell r="AC1617">
            <v>2912</v>
          </cell>
          <cell r="AD1617">
            <v>2894</v>
          </cell>
          <cell r="AE1617">
            <v>2055</v>
          </cell>
        </row>
        <row r="1618">
          <cell r="E1618" t="str">
            <v>AK Transportation Lubricants</v>
          </cell>
          <cell r="F1618">
            <v>585</v>
          </cell>
          <cell r="G1618">
            <v>523</v>
          </cell>
          <cell r="H1618">
            <v>533</v>
          </cell>
          <cell r="I1618">
            <v>543</v>
          </cell>
          <cell r="J1618">
            <v>567</v>
          </cell>
          <cell r="K1618">
            <v>558</v>
          </cell>
          <cell r="L1618">
            <v>541</v>
          </cell>
          <cell r="M1618">
            <v>572</v>
          </cell>
          <cell r="N1618">
            <v>599</v>
          </cell>
          <cell r="O1618">
            <v>605</v>
          </cell>
          <cell r="P1618">
            <v>596</v>
          </cell>
          <cell r="Q1618">
            <v>546</v>
          </cell>
          <cell r="R1618">
            <v>539</v>
          </cell>
          <cell r="S1618">
            <v>499</v>
          </cell>
          <cell r="T1618">
            <v>505</v>
          </cell>
          <cell r="U1618">
            <v>503</v>
          </cell>
          <cell r="V1618">
            <v>490</v>
          </cell>
          <cell r="W1618">
            <v>506</v>
          </cell>
          <cell r="X1618">
            <v>469</v>
          </cell>
          <cell r="Y1618">
            <v>422</v>
          </cell>
          <cell r="Z1618">
            <v>469</v>
          </cell>
          <cell r="AA1618">
            <v>445</v>
          </cell>
          <cell r="AB1618">
            <v>409</v>
          </cell>
          <cell r="AC1618">
            <v>433</v>
          </cell>
          <cell r="AD1618">
            <v>452</v>
          </cell>
          <cell r="AE1618">
            <v>492</v>
          </cell>
        </row>
        <row r="1619">
          <cell r="E1619" t="str">
            <v>AL Transportation Lubricants</v>
          </cell>
          <cell r="F1619">
            <v>3017</v>
          </cell>
          <cell r="G1619">
            <v>2699</v>
          </cell>
          <cell r="H1619">
            <v>2752</v>
          </cell>
          <cell r="I1619">
            <v>2802</v>
          </cell>
          <cell r="J1619">
            <v>2929</v>
          </cell>
          <cell r="K1619">
            <v>2879</v>
          </cell>
          <cell r="L1619">
            <v>2794</v>
          </cell>
          <cell r="M1619">
            <v>2951</v>
          </cell>
          <cell r="N1619">
            <v>3089</v>
          </cell>
          <cell r="O1619">
            <v>3122</v>
          </cell>
          <cell r="P1619">
            <v>3075</v>
          </cell>
          <cell r="Q1619">
            <v>2817</v>
          </cell>
          <cell r="R1619">
            <v>2784</v>
          </cell>
          <cell r="S1619">
            <v>2574</v>
          </cell>
          <cell r="T1619">
            <v>2607</v>
          </cell>
          <cell r="U1619">
            <v>2594</v>
          </cell>
          <cell r="V1619">
            <v>2527</v>
          </cell>
          <cell r="W1619">
            <v>2610</v>
          </cell>
          <cell r="X1619">
            <v>2423</v>
          </cell>
          <cell r="Y1619">
            <v>2178</v>
          </cell>
          <cell r="Z1619">
            <v>2420</v>
          </cell>
          <cell r="AA1619">
            <v>2296</v>
          </cell>
          <cell r="AB1619">
            <v>2113</v>
          </cell>
          <cell r="AC1619">
            <v>2235</v>
          </cell>
          <cell r="AD1619">
            <v>2332</v>
          </cell>
          <cell r="AE1619">
            <v>2539</v>
          </cell>
        </row>
        <row r="1620">
          <cell r="E1620" t="str">
            <v>AR Transportation Lubricants</v>
          </cell>
          <cell r="F1620">
            <v>2683</v>
          </cell>
          <cell r="G1620">
            <v>2400</v>
          </cell>
          <cell r="H1620">
            <v>2447</v>
          </cell>
          <cell r="I1620">
            <v>2492</v>
          </cell>
          <cell r="J1620">
            <v>2605</v>
          </cell>
          <cell r="K1620">
            <v>2560</v>
          </cell>
          <cell r="L1620">
            <v>2484</v>
          </cell>
          <cell r="M1620">
            <v>2624</v>
          </cell>
          <cell r="N1620">
            <v>2747</v>
          </cell>
          <cell r="O1620">
            <v>2776</v>
          </cell>
          <cell r="P1620">
            <v>2735</v>
          </cell>
          <cell r="Q1620">
            <v>2505</v>
          </cell>
          <cell r="R1620">
            <v>2476</v>
          </cell>
          <cell r="S1620">
            <v>2289</v>
          </cell>
          <cell r="T1620">
            <v>2319</v>
          </cell>
          <cell r="U1620">
            <v>2307</v>
          </cell>
          <cell r="V1620">
            <v>2247</v>
          </cell>
          <cell r="W1620">
            <v>2321</v>
          </cell>
          <cell r="X1620">
            <v>2155</v>
          </cell>
          <cell r="Y1620">
            <v>1937</v>
          </cell>
          <cell r="Z1620">
            <v>2152</v>
          </cell>
          <cell r="AA1620">
            <v>2042</v>
          </cell>
          <cell r="AB1620">
            <v>1879</v>
          </cell>
          <cell r="AC1620">
            <v>1988</v>
          </cell>
          <cell r="AD1620">
            <v>2074</v>
          </cell>
          <cell r="AE1620">
            <v>2258</v>
          </cell>
        </row>
        <row r="1621">
          <cell r="E1621" t="str">
            <v>AZ Transportation Lubricants</v>
          </cell>
          <cell r="F1621">
            <v>2154</v>
          </cell>
          <cell r="G1621">
            <v>1927</v>
          </cell>
          <cell r="H1621">
            <v>1965</v>
          </cell>
          <cell r="I1621">
            <v>2001</v>
          </cell>
          <cell r="J1621">
            <v>2091</v>
          </cell>
          <cell r="K1621">
            <v>2055</v>
          </cell>
          <cell r="L1621">
            <v>1995</v>
          </cell>
          <cell r="M1621">
            <v>2107</v>
          </cell>
          <cell r="N1621">
            <v>2206</v>
          </cell>
          <cell r="O1621">
            <v>2229</v>
          </cell>
          <cell r="P1621">
            <v>2196</v>
          </cell>
          <cell r="Q1621">
            <v>2012</v>
          </cell>
          <cell r="R1621">
            <v>1988</v>
          </cell>
          <cell r="S1621">
            <v>1838</v>
          </cell>
          <cell r="T1621">
            <v>1862</v>
          </cell>
          <cell r="U1621">
            <v>1852</v>
          </cell>
          <cell r="V1621">
            <v>1804</v>
          </cell>
          <cell r="W1621">
            <v>1863</v>
          </cell>
          <cell r="X1621">
            <v>1730</v>
          </cell>
          <cell r="Y1621">
            <v>1555</v>
          </cell>
          <cell r="Z1621">
            <v>1728</v>
          </cell>
          <cell r="AA1621">
            <v>1640</v>
          </cell>
          <cell r="AB1621">
            <v>1509</v>
          </cell>
          <cell r="AC1621">
            <v>1596</v>
          </cell>
          <cell r="AD1621">
            <v>1665</v>
          </cell>
          <cell r="AE1621">
            <v>1813</v>
          </cell>
        </row>
        <row r="1622">
          <cell r="E1622" t="str">
            <v>CA Transportation Lubricants</v>
          </cell>
          <cell r="F1622">
            <v>17413</v>
          </cell>
          <cell r="G1622">
            <v>15578</v>
          </cell>
          <cell r="H1622">
            <v>15882</v>
          </cell>
          <cell r="I1622">
            <v>16172</v>
          </cell>
          <cell r="J1622">
            <v>16903</v>
          </cell>
          <cell r="K1622">
            <v>16613</v>
          </cell>
          <cell r="L1622">
            <v>16123</v>
          </cell>
          <cell r="M1622">
            <v>17032</v>
          </cell>
          <cell r="N1622">
            <v>17830</v>
          </cell>
          <cell r="O1622">
            <v>18016</v>
          </cell>
          <cell r="P1622">
            <v>17746</v>
          </cell>
          <cell r="Q1622">
            <v>16259</v>
          </cell>
          <cell r="R1622">
            <v>16067</v>
          </cell>
          <cell r="S1622">
            <v>14854</v>
          </cell>
          <cell r="T1622">
            <v>15048</v>
          </cell>
          <cell r="U1622">
            <v>14970</v>
          </cell>
          <cell r="V1622">
            <v>14585</v>
          </cell>
          <cell r="W1622">
            <v>15061</v>
          </cell>
          <cell r="X1622">
            <v>13983</v>
          </cell>
          <cell r="Y1622">
            <v>12571</v>
          </cell>
          <cell r="Z1622">
            <v>13968</v>
          </cell>
          <cell r="AA1622">
            <v>13253</v>
          </cell>
          <cell r="AB1622">
            <v>12193</v>
          </cell>
          <cell r="AC1622">
            <v>12901</v>
          </cell>
          <cell r="AD1622">
            <v>13457</v>
          </cell>
          <cell r="AE1622">
            <v>14655</v>
          </cell>
        </row>
        <row r="1623">
          <cell r="E1623" t="str">
            <v>CO Transportation Lubricants</v>
          </cell>
          <cell r="F1623">
            <v>2499</v>
          </cell>
          <cell r="G1623">
            <v>2236</v>
          </cell>
          <cell r="H1623">
            <v>2280</v>
          </cell>
          <cell r="I1623">
            <v>2321</v>
          </cell>
          <cell r="J1623">
            <v>2426</v>
          </cell>
          <cell r="K1623">
            <v>2385</v>
          </cell>
          <cell r="L1623">
            <v>2314</v>
          </cell>
          <cell r="M1623">
            <v>2445</v>
          </cell>
          <cell r="N1623">
            <v>2559</v>
          </cell>
          <cell r="O1623">
            <v>2586</v>
          </cell>
          <cell r="P1623">
            <v>2547</v>
          </cell>
          <cell r="Q1623">
            <v>2334</v>
          </cell>
          <cell r="R1623">
            <v>2306</v>
          </cell>
          <cell r="S1623">
            <v>2132</v>
          </cell>
          <cell r="T1623">
            <v>2160</v>
          </cell>
          <cell r="U1623">
            <v>2149</v>
          </cell>
          <cell r="V1623">
            <v>2094</v>
          </cell>
          <cell r="W1623">
            <v>2162</v>
          </cell>
          <cell r="X1623">
            <v>2007</v>
          </cell>
          <cell r="Y1623">
            <v>1805</v>
          </cell>
          <cell r="Z1623">
            <v>2005</v>
          </cell>
          <cell r="AA1623">
            <v>1902</v>
          </cell>
          <cell r="AB1623">
            <v>1750</v>
          </cell>
          <cell r="AC1623">
            <v>1852</v>
          </cell>
          <cell r="AD1623">
            <v>1932</v>
          </cell>
          <cell r="AE1623">
            <v>2104</v>
          </cell>
        </row>
        <row r="1624">
          <cell r="E1624" t="str">
            <v>CT Transportation Lubricants</v>
          </cell>
          <cell r="F1624">
            <v>1536</v>
          </cell>
          <cell r="G1624">
            <v>1375</v>
          </cell>
          <cell r="H1624">
            <v>1401</v>
          </cell>
          <cell r="I1624">
            <v>1427</v>
          </cell>
          <cell r="J1624">
            <v>1491</v>
          </cell>
          <cell r="K1624">
            <v>1466</v>
          </cell>
          <cell r="L1624">
            <v>1423</v>
          </cell>
          <cell r="M1624">
            <v>1503</v>
          </cell>
          <cell r="N1624">
            <v>1573</v>
          </cell>
          <cell r="O1624">
            <v>1590</v>
          </cell>
          <cell r="P1624">
            <v>1566</v>
          </cell>
          <cell r="Q1624">
            <v>1435</v>
          </cell>
          <cell r="R1624">
            <v>1418</v>
          </cell>
          <cell r="S1624">
            <v>1311</v>
          </cell>
          <cell r="T1624">
            <v>1328</v>
          </cell>
          <cell r="U1624">
            <v>1321</v>
          </cell>
          <cell r="V1624">
            <v>1287</v>
          </cell>
          <cell r="W1624">
            <v>1329</v>
          </cell>
          <cell r="X1624">
            <v>1234</v>
          </cell>
          <cell r="Y1624">
            <v>1109</v>
          </cell>
          <cell r="Z1624">
            <v>1232</v>
          </cell>
          <cell r="AA1624">
            <v>1169</v>
          </cell>
          <cell r="AB1624">
            <v>1076</v>
          </cell>
          <cell r="AC1624">
            <v>1138</v>
          </cell>
          <cell r="AD1624">
            <v>1187</v>
          </cell>
          <cell r="AE1624">
            <v>1293</v>
          </cell>
        </row>
        <row r="1625">
          <cell r="E1625" t="str">
            <v>DC Transportation Lubricants</v>
          </cell>
          <cell r="F1625">
            <v>334</v>
          </cell>
          <cell r="G1625">
            <v>299</v>
          </cell>
          <cell r="H1625">
            <v>305</v>
          </cell>
          <cell r="I1625">
            <v>310</v>
          </cell>
          <cell r="J1625">
            <v>324</v>
          </cell>
          <cell r="K1625">
            <v>319</v>
          </cell>
          <cell r="L1625">
            <v>309</v>
          </cell>
          <cell r="M1625">
            <v>327</v>
          </cell>
          <cell r="N1625">
            <v>342</v>
          </cell>
          <cell r="O1625">
            <v>346</v>
          </cell>
          <cell r="P1625">
            <v>340</v>
          </cell>
          <cell r="Q1625">
            <v>312</v>
          </cell>
          <cell r="R1625">
            <v>308</v>
          </cell>
          <cell r="S1625">
            <v>285</v>
          </cell>
          <cell r="T1625">
            <v>289</v>
          </cell>
          <cell r="U1625">
            <v>287</v>
          </cell>
          <cell r="V1625">
            <v>280</v>
          </cell>
          <cell r="W1625">
            <v>289</v>
          </cell>
          <cell r="X1625">
            <v>268</v>
          </cell>
          <cell r="Y1625">
            <v>241</v>
          </cell>
          <cell r="Z1625">
            <v>268</v>
          </cell>
          <cell r="AA1625">
            <v>254</v>
          </cell>
          <cell r="AB1625">
            <v>234</v>
          </cell>
          <cell r="AC1625">
            <v>247</v>
          </cell>
          <cell r="AD1625">
            <v>258</v>
          </cell>
          <cell r="AE1625">
            <v>281</v>
          </cell>
        </row>
        <row r="1626">
          <cell r="E1626" t="str">
            <v>DE Transportation Lubricants</v>
          </cell>
          <cell r="F1626">
            <v>395</v>
          </cell>
          <cell r="G1626">
            <v>354</v>
          </cell>
          <cell r="H1626">
            <v>360</v>
          </cell>
          <cell r="I1626">
            <v>367</v>
          </cell>
          <cell r="J1626">
            <v>384</v>
          </cell>
          <cell r="K1626">
            <v>377</v>
          </cell>
          <cell r="L1626">
            <v>366</v>
          </cell>
          <cell r="M1626">
            <v>387</v>
          </cell>
          <cell r="N1626">
            <v>405</v>
          </cell>
          <cell r="O1626">
            <v>409</v>
          </cell>
          <cell r="P1626">
            <v>403</v>
          </cell>
          <cell r="Q1626">
            <v>369</v>
          </cell>
          <cell r="R1626">
            <v>365</v>
          </cell>
          <cell r="S1626">
            <v>337</v>
          </cell>
          <cell r="T1626">
            <v>342</v>
          </cell>
          <cell r="U1626">
            <v>340</v>
          </cell>
          <cell r="V1626">
            <v>331</v>
          </cell>
          <cell r="W1626">
            <v>342</v>
          </cell>
          <cell r="X1626">
            <v>317</v>
          </cell>
          <cell r="Y1626">
            <v>285</v>
          </cell>
          <cell r="Z1626">
            <v>317</v>
          </cell>
          <cell r="AA1626">
            <v>301</v>
          </cell>
          <cell r="AB1626">
            <v>277</v>
          </cell>
          <cell r="AC1626">
            <v>293</v>
          </cell>
          <cell r="AD1626">
            <v>305</v>
          </cell>
          <cell r="AE1626">
            <v>333</v>
          </cell>
        </row>
        <row r="1627">
          <cell r="E1627" t="str">
            <v>FL Transportation Lubricants</v>
          </cell>
          <cell r="F1627">
            <v>4999</v>
          </cell>
          <cell r="G1627">
            <v>4472</v>
          </cell>
          <cell r="H1627">
            <v>4560</v>
          </cell>
          <cell r="I1627">
            <v>4643</v>
          </cell>
          <cell r="J1627">
            <v>4853</v>
          </cell>
          <cell r="K1627">
            <v>4769</v>
          </cell>
          <cell r="L1627">
            <v>4629</v>
          </cell>
          <cell r="M1627">
            <v>4890</v>
          </cell>
          <cell r="N1627">
            <v>5119</v>
          </cell>
          <cell r="O1627">
            <v>5172</v>
          </cell>
          <cell r="P1627">
            <v>5095</v>
          </cell>
          <cell r="Q1627">
            <v>4668</v>
          </cell>
          <cell r="R1627">
            <v>4613</v>
          </cell>
          <cell r="S1627">
            <v>4264</v>
          </cell>
          <cell r="T1627">
            <v>4320</v>
          </cell>
          <cell r="U1627">
            <v>4298</v>
          </cell>
          <cell r="V1627">
            <v>4187</v>
          </cell>
          <cell r="W1627">
            <v>4324</v>
          </cell>
          <cell r="X1627">
            <v>4014</v>
          </cell>
          <cell r="Y1627">
            <v>3609</v>
          </cell>
          <cell r="Z1627">
            <v>4010</v>
          </cell>
          <cell r="AA1627">
            <v>3805</v>
          </cell>
          <cell r="AB1627">
            <v>3500</v>
          </cell>
          <cell r="AC1627">
            <v>3704</v>
          </cell>
          <cell r="AD1627">
            <v>3863</v>
          </cell>
          <cell r="AE1627">
            <v>4207</v>
          </cell>
        </row>
        <row r="1628">
          <cell r="E1628" t="str">
            <v>GA Transportation Lubricants</v>
          </cell>
          <cell r="F1628">
            <v>3836</v>
          </cell>
          <cell r="G1628">
            <v>3431</v>
          </cell>
          <cell r="H1628">
            <v>3498</v>
          </cell>
          <cell r="I1628">
            <v>3562</v>
          </cell>
          <cell r="J1628">
            <v>3723</v>
          </cell>
          <cell r="K1628">
            <v>3659</v>
          </cell>
          <cell r="L1628">
            <v>3551</v>
          </cell>
          <cell r="M1628">
            <v>3752</v>
          </cell>
          <cell r="N1628">
            <v>3927</v>
          </cell>
          <cell r="O1628">
            <v>3968</v>
          </cell>
          <cell r="P1628">
            <v>3909</v>
          </cell>
          <cell r="Q1628">
            <v>3581</v>
          </cell>
          <cell r="R1628">
            <v>3539</v>
          </cell>
          <cell r="S1628">
            <v>3272</v>
          </cell>
          <cell r="T1628">
            <v>3315</v>
          </cell>
          <cell r="U1628">
            <v>3297</v>
          </cell>
          <cell r="V1628">
            <v>3213</v>
          </cell>
          <cell r="W1628">
            <v>3318</v>
          </cell>
          <cell r="X1628">
            <v>3080</v>
          </cell>
          <cell r="Y1628">
            <v>2769</v>
          </cell>
          <cell r="Z1628">
            <v>3077</v>
          </cell>
          <cell r="AA1628">
            <v>2919</v>
          </cell>
          <cell r="AB1628">
            <v>2686</v>
          </cell>
          <cell r="AC1628">
            <v>2842</v>
          </cell>
          <cell r="AD1628">
            <v>2964</v>
          </cell>
          <cell r="AE1628">
            <v>3228</v>
          </cell>
        </row>
        <row r="1629">
          <cell r="E1629" t="str">
            <v>HI Transportation Lubricants</v>
          </cell>
          <cell r="F1629">
            <v>462</v>
          </cell>
          <cell r="G1629">
            <v>413</v>
          </cell>
          <cell r="H1629">
            <v>421</v>
          </cell>
          <cell r="I1629">
            <v>429</v>
          </cell>
          <cell r="J1629">
            <v>449</v>
          </cell>
          <cell r="K1629">
            <v>441</v>
          </cell>
          <cell r="L1629">
            <v>428</v>
          </cell>
          <cell r="M1629">
            <v>452</v>
          </cell>
          <cell r="N1629">
            <v>473</v>
          </cell>
          <cell r="O1629">
            <v>478</v>
          </cell>
          <cell r="P1629">
            <v>471</v>
          </cell>
          <cell r="Q1629">
            <v>431</v>
          </cell>
          <cell r="R1629">
            <v>426</v>
          </cell>
          <cell r="S1629">
            <v>394</v>
          </cell>
          <cell r="T1629">
            <v>399</v>
          </cell>
          <cell r="U1629">
            <v>397</v>
          </cell>
          <cell r="V1629">
            <v>387</v>
          </cell>
          <cell r="W1629">
            <v>400</v>
          </cell>
          <cell r="X1629">
            <v>371</v>
          </cell>
          <cell r="Y1629">
            <v>334</v>
          </cell>
          <cell r="Z1629">
            <v>371</v>
          </cell>
          <cell r="AA1629">
            <v>352</v>
          </cell>
          <cell r="AB1629">
            <v>324</v>
          </cell>
          <cell r="AC1629">
            <v>342</v>
          </cell>
          <cell r="AD1629">
            <v>357</v>
          </cell>
          <cell r="AE1629">
            <v>389</v>
          </cell>
        </row>
        <row r="1630">
          <cell r="E1630" t="str">
            <v>IA Transportation Lubricants</v>
          </cell>
          <cell r="F1630">
            <v>3240</v>
          </cell>
          <cell r="G1630">
            <v>2898</v>
          </cell>
          <cell r="H1630">
            <v>2955</v>
          </cell>
          <cell r="I1630">
            <v>3009</v>
          </cell>
          <cell r="J1630">
            <v>3145</v>
          </cell>
          <cell r="K1630">
            <v>3091</v>
          </cell>
          <cell r="L1630">
            <v>3000</v>
          </cell>
          <cell r="M1630">
            <v>3169</v>
          </cell>
          <cell r="N1630">
            <v>3317</v>
          </cell>
          <cell r="O1630">
            <v>3352</v>
          </cell>
          <cell r="P1630">
            <v>3302</v>
          </cell>
          <cell r="Q1630">
            <v>3025</v>
          </cell>
          <cell r="R1630">
            <v>2989</v>
          </cell>
          <cell r="S1630">
            <v>2764</v>
          </cell>
          <cell r="T1630">
            <v>2800</v>
          </cell>
          <cell r="U1630">
            <v>2785</v>
          </cell>
          <cell r="V1630">
            <v>2714</v>
          </cell>
          <cell r="W1630">
            <v>2802</v>
          </cell>
          <cell r="X1630">
            <v>2602</v>
          </cell>
          <cell r="Y1630">
            <v>2339</v>
          </cell>
          <cell r="Z1630">
            <v>2599</v>
          </cell>
          <cell r="AA1630">
            <v>2466</v>
          </cell>
          <cell r="AB1630">
            <v>2269</v>
          </cell>
          <cell r="AC1630">
            <v>2400</v>
          </cell>
          <cell r="AD1630">
            <v>2504</v>
          </cell>
          <cell r="AE1630">
            <v>2727</v>
          </cell>
        </row>
        <row r="1631">
          <cell r="E1631" t="str">
            <v>ID Transportation Lubricants</v>
          </cell>
          <cell r="F1631">
            <v>857</v>
          </cell>
          <cell r="G1631">
            <v>767</v>
          </cell>
          <cell r="H1631">
            <v>782</v>
          </cell>
          <cell r="I1631">
            <v>796</v>
          </cell>
          <cell r="J1631">
            <v>832</v>
          </cell>
          <cell r="K1631">
            <v>818</v>
          </cell>
          <cell r="L1631">
            <v>794</v>
          </cell>
          <cell r="M1631">
            <v>839</v>
          </cell>
          <cell r="N1631">
            <v>878</v>
          </cell>
          <cell r="O1631">
            <v>887</v>
          </cell>
          <cell r="P1631">
            <v>874</v>
          </cell>
          <cell r="Q1631">
            <v>800</v>
          </cell>
          <cell r="R1631">
            <v>791</v>
          </cell>
          <cell r="S1631">
            <v>731</v>
          </cell>
          <cell r="T1631">
            <v>741</v>
          </cell>
          <cell r="U1631">
            <v>737</v>
          </cell>
          <cell r="V1631">
            <v>718</v>
          </cell>
          <cell r="W1631">
            <v>742</v>
          </cell>
          <cell r="X1631">
            <v>688</v>
          </cell>
          <cell r="Y1631">
            <v>619</v>
          </cell>
          <cell r="Z1631">
            <v>688</v>
          </cell>
          <cell r="AA1631">
            <v>652</v>
          </cell>
          <cell r="AB1631">
            <v>600</v>
          </cell>
          <cell r="AC1631">
            <v>635</v>
          </cell>
          <cell r="AD1631">
            <v>663</v>
          </cell>
          <cell r="AE1631">
            <v>721</v>
          </cell>
        </row>
        <row r="1632">
          <cell r="E1632" t="str">
            <v>IL Transportation Lubricants</v>
          </cell>
          <cell r="F1632">
            <v>9402</v>
          </cell>
          <cell r="G1632">
            <v>8411</v>
          </cell>
          <cell r="H1632">
            <v>8576</v>
          </cell>
          <cell r="I1632">
            <v>8732</v>
          </cell>
          <cell r="J1632">
            <v>9127</v>
          </cell>
          <cell r="K1632">
            <v>8970</v>
          </cell>
          <cell r="L1632">
            <v>8706</v>
          </cell>
          <cell r="M1632">
            <v>9196</v>
          </cell>
          <cell r="N1632">
            <v>9627</v>
          </cell>
          <cell r="O1632">
            <v>9728</v>
          </cell>
          <cell r="P1632">
            <v>9582</v>
          </cell>
          <cell r="Q1632">
            <v>8779</v>
          </cell>
          <cell r="R1632">
            <v>8676</v>
          </cell>
          <cell r="S1632">
            <v>8020</v>
          </cell>
          <cell r="T1632">
            <v>8125</v>
          </cell>
          <cell r="U1632">
            <v>8083</v>
          </cell>
          <cell r="V1632">
            <v>7875</v>
          </cell>
          <cell r="W1632">
            <v>8133</v>
          </cell>
          <cell r="X1632">
            <v>7550</v>
          </cell>
          <cell r="Y1632">
            <v>6788</v>
          </cell>
          <cell r="Z1632">
            <v>7542</v>
          </cell>
          <cell r="AA1632">
            <v>7156</v>
          </cell>
          <cell r="AB1632">
            <v>6584</v>
          </cell>
          <cell r="AC1632">
            <v>6966</v>
          </cell>
          <cell r="AD1632">
            <v>7266</v>
          </cell>
          <cell r="AE1632">
            <v>7913</v>
          </cell>
        </row>
        <row r="1633">
          <cell r="E1633" t="str">
            <v>IN Transportation Lubricants</v>
          </cell>
          <cell r="F1633">
            <v>4298</v>
          </cell>
          <cell r="G1633">
            <v>3845</v>
          </cell>
          <cell r="H1633">
            <v>3920</v>
          </cell>
          <cell r="I1633">
            <v>3991</v>
          </cell>
          <cell r="J1633">
            <v>4172</v>
          </cell>
          <cell r="K1633">
            <v>4100</v>
          </cell>
          <cell r="L1633">
            <v>3979</v>
          </cell>
          <cell r="M1633">
            <v>4203</v>
          </cell>
          <cell r="N1633">
            <v>4400</v>
          </cell>
          <cell r="O1633">
            <v>4446</v>
          </cell>
          <cell r="P1633">
            <v>4380</v>
          </cell>
          <cell r="Q1633">
            <v>4013</v>
          </cell>
          <cell r="R1633">
            <v>3965</v>
          </cell>
          <cell r="S1633">
            <v>3666</v>
          </cell>
          <cell r="T1633">
            <v>3714</v>
          </cell>
          <cell r="U1633">
            <v>3695</v>
          </cell>
          <cell r="V1633">
            <v>3600</v>
          </cell>
          <cell r="W1633">
            <v>3717</v>
          </cell>
          <cell r="X1633">
            <v>3451</v>
          </cell>
          <cell r="Y1633">
            <v>3103</v>
          </cell>
          <cell r="Z1633">
            <v>3447</v>
          </cell>
          <cell r="AA1633">
            <v>3271</v>
          </cell>
          <cell r="AB1633">
            <v>3009</v>
          </cell>
          <cell r="AC1633">
            <v>3184</v>
          </cell>
          <cell r="AD1633">
            <v>3321</v>
          </cell>
          <cell r="AE1633">
            <v>3617</v>
          </cell>
        </row>
        <row r="1634">
          <cell r="E1634" t="str">
            <v>KS Transportation Lubricants</v>
          </cell>
          <cell r="F1634">
            <v>3746</v>
          </cell>
          <cell r="G1634">
            <v>3352</v>
          </cell>
          <cell r="H1634">
            <v>3417</v>
          </cell>
          <cell r="I1634">
            <v>3479</v>
          </cell>
          <cell r="J1634">
            <v>3637</v>
          </cell>
          <cell r="K1634">
            <v>3574</v>
          </cell>
          <cell r="L1634">
            <v>3469</v>
          </cell>
          <cell r="M1634">
            <v>3664</v>
          </cell>
          <cell r="N1634">
            <v>3836</v>
          </cell>
          <cell r="O1634">
            <v>3876</v>
          </cell>
          <cell r="P1634">
            <v>3818</v>
          </cell>
          <cell r="Q1634">
            <v>3498</v>
          </cell>
          <cell r="R1634">
            <v>3457</v>
          </cell>
          <cell r="S1634">
            <v>3196</v>
          </cell>
          <cell r="T1634">
            <v>3238</v>
          </cell>
          <cell r="U1634">
            <v>3221</v>
          </cell>
          <cell r="V1634">
            <v>3138</v>
          </cell>
          <cell r="W1634">
            <v>3241</v>
          </cell>
          <cell r="X1634">
            <v>3008</v>
          </cell>
          <cell r="Y1634">
            <v>2705</v>
          </cell>
          <cell r="Z1634">
            <v>3005</v>
          </cell>
          <cell r="AA1634">
            <v>2851</v>
          </cell>
          <cell r="AB1634">
            <v>2623</v>
          </cell>
          <cell r="AC1634">
            <v>2776</v>
          </cell>
          <cell r="AD1634">
            <v>2895</v>
          </cell>
          <cell r="AE1634">
            <v>3153</v>
          </cell>
        </row>
        <row r="1635">
          <cell r="E1635" t="str">
            <v>KY Transportation Lubricants</v>
          </cell>
          <cell r="F1635">
            <v>3218</v>
          </cell>
          <cell r="G1635">
            <v>2879</v>
          </cell>
          <cell r="H1635">
            <v>2935</v>
          </cell>
          <cell r="I1635">
            <v>2988</v>
          </cell>
          <cell r="J1635">
            <v>3123</v>
          </cell>
          <cell r="K1635">
            <v>3070</v>
          </cell>
          <cell r="L1635">
            <v>2979</v>
          </cell>
          <cell r="M1635">
            <v>3147</v>
          </cell>
          <cell r="N1635">
            <v>3295</v>
          </cell>
          <cell r="O1635">
            <v>3329</v>
          </cell>
          <cell r="P1635">
            <v>3279</v>
          </cell>
          <cell r="Q1635">
            <v>3004</v>
          </cell>
          <cell r="R1635">
            <v>2969</v>
          </cell>
          <cell r="S1635">
            <v>2745</v>
          </cell>
          <cell r="T1635">
            <v>2781</v>
          </cell>
          <cell r="U1635">
            <v>2766</v>
          </cell>
          <cell r="V1635">
            <v>2695</v>
          </cell>
          <cell r="W1635">
            <v>2783</v>
          </cell>
          <cell r="X1635">
            <v>2584</v>
          </cell>
          <cell r="Y1635">
            <v>2323</v>
          </cell>
          <cell r="Z1635">
            <v>2581</v>
          </cell>
          <cell r="AA1635">
            <v>2449</v>
          </cell>
          <cell r="AB1635">
            <v>2253</v>
          </cell>
          <cell r="AC1635">
            <v>2384</v>
          </cell>
          <cell r="AD1635">
            <v>2487</v>
          </cell>
          <cell r="AE1635">
            <v>2708</v>
          </cell>
        </row>
        <row r="1636">
          <cell r="E1636" t="str">
            <v>LA Transportation Lubricants</v>
          </cell>
          <cell r="F1636">
            <v>4476</v>
          </cell>
          <cell r="G1636">
            <v>4004</v>
          </cell>
          <cell r="H1636">
            <v>4082</v>
          </cell>
          <cell r="I1636">
            <v>4157</v>
          </cell>
          <cell r="J1636">
            <v>4345</v>
          </cell>
          <cell r="K1636">
            <v>4270</v>
          </cell>
          <cell r="L1636">
            <v>4144</v>
          </cell>
          <cell r="M1636">
            <v>4378</v>
          </cell>
          <cell r="N1636">
            <v>4583</v>
          </cell>
          <cell r="O1636">
            <v>4631</v>
          </cell>
          <cell r="P1636">
            <v>4561</v>
          </cell>
          <cell r="Q1636">
            <v>4179</v>
          </cell>
          <cell r="R1636">
            <v>4130</v>
          </cell>
          <cell r="S1636">
            <v>3818</v>
          </cell>
          <cell r="T1636">
            <v>3868</v>
          </cell>
          <cell r="U1636">
            <v>3848</v>
          </cell>
          <cell r="V1636">
            <v>3749</v>
          </cell>
          <cell r="W1636">
            <v>3871</v>
          </cell>
          <cell r="X1636">
            <v>3594</v>
          </cell>
          <cell r="Y1636">
            <v>3231</v>
          </cell>
          <cell r="Z1636">
            <v>3590</v>
          </cell>
          <cell r="AA1636">
            <v>3406</v>
          </cell>
          <cell r="AB1636">
            <v>3134</v>
          </cell>
          <cell r="AC1636">
            <v>3316</v>
          </cell>
          <cell r="AD1636">
            <v>3459</v>
          </cell>
          <cell r="AE1636">
            <v>3767</v>
          </cell>
        </row>
        <row r="1637">
          <cell r="E1637" t="str">
            <v>MA Transportation Lubricants</v>
          </cell>
          <cell r="F1637">
            <v>2878</v>
          </cell>
          <cell r="G1637">
            <v>2575</v>
          </cell>
          <cell r="H1637">
            <v>2625</v>
          </cell>
          <cell r="I1637">
            <v>2673</v>
          </cell>
          <cell r="J1637">
            <v>2794</v>
          </cell>
          <cell r="K1637">
            <v>2746</v>
          </cell>
          <cell r="L1637">
            <v>2665</v>
          </cell>
          <cell r="M1637">
            <v>2815</v>
          </cell>
          <cell r="N1637">
            <v>2947</v>
          </cell>
          <cell r="O1637">
            <v>2978</v>
          </cell>
          <cell r="P1637">
            <v>2933</v>
          </cell>
          <cell r="Q1637">
            <v>2687</v>
          </cell>
          <cell r="R1637">
            <v>2656</v>
          </cell>
          <cell r="S1637">
            <v>2455</v>
          </cell>
          <cell r="T1637">
            <v>2487</v>
          </cell>
          <cell r="U1637">
            <v>2474</v>
          </cell>
          <cell r="V1637">
            <v>2411</v>
          </cell>
          <cell r="W1637">
            <v>2489</v>
          </cell>
          <cell r="X1637">
            <v>2311</v>
          </cell>
          <cell r="Y1637">
            <v>2078</v>
          </cell>
          <cell r="Z1637">
            <v>2309</v>
          </cell>
          <cell r="AA1637">
            <v>2190</v>
          </cell>
          <cell r="AB1637">
            <v>2015</v>
          </cell>
          <cell r="AC1637">
            <v>2132</v>
          </cell>
          <cell r="AD1637">
            <v>2224</v>
          </cell>
          <cell r="AE1637">
            <v>2422</v>
          </cell>
        </row>
        <row r="1638">
          <cell r="E1638" t="str">
            <v>MD Transportation Lubricants</v>
          </cell>
          <cell r="F1638">
            <v>1926</v>
          </cell>
          <cell r="G1638">
            <v>1723</v>
          </cell>
          <cell r="H1638">
            <v>1757</v>
          </cell>
          <cell r="I1638">
            <v>1789</v>
          </cell>
          <cell r="J1638">
            <v>1870</v>
          </cell>
          <cell r="K1638">
            <v>1838</v>
          </cell>
          <cell r="L1638">
            <v>1783</v>
          </cell>
          <cell r="M1638">
            <v>1884</v>
          </cell>
          <cell r="N1638">
            <v>1972</v>
          </cell>
          <cell r="O1638">
            <v>1993</v>
          </cell>
          <cell r="P1638">
            <v>1963</v>
          </cell>
          <cell r="Q1638">
            <v>1798</v>
          </cell>
          <cell r="R1638">
            <v>1777</v>
          </cell>
          <cell r="S1638">
            <v>1643</v>
          </cell>
          <cell r="T1638">
            <v>1665</v>
          </cell>
          <cell r="U1638">
            <v>1656</v>
          </cell>
          <cell r="V1638">
            <v>1613</v>
          </cell>
          <cell r="W1638">
            <v>1666</v>
          </cell>
          <cell r="X1638">
            <v>1547</v>
          </cell>
          <cell r="Y1638">
            <v>1391</v>
          </cell>
          <cell r="Z1638">
            <v>1545</v>
          </cell>
          <cell r="AA1638">
            <v>1466</v>
          </cell>
          <cell r="AB1638">
            <v>1349</v>
          </cell>
          <cell r="AC1638">
            <v>1427</v>
          </cell>
          <cell r="AD1638">
            <v>1489</v>
          </cell>
          <cell r="AE1638">
            <v>1621</v>
          </cell>
        </row>
        <row r="1639">
          <cell r="E1639" t="str">
            <v>ME Transportation Lubricants</v>
          </cell>
          <cell r="F1639">
            <v>818</v>
          </cell>
          <cell r="G1639">
            <v>732</v>
          </cell>
          <cell r="H1639">
            <v>746</v>
          </cell>
          <cell r="I1639">
            <v>760</v>
          </cell>
          <cell r="J1639">
            <v>794</v>
          </cell>
          <cell r="K1639">
            <v>781</v>
          </cell>
          <cell r="L1639">
            <v>758</v>
          </cell>
          <cell r="M1639">
            <v>800</v>
          </cell>
          <cell r="N1639">
            <v>838</v>
          </cell>
          <cell r="O1639">
            <v>847</v>
          </cell>
          <cell r="P1639">
            <v>834</v>
          </cell>
          <cell r="Q1639">
            <v>764</v>
          </cell>
          <cell r="R1639">
            <v>755</v>
          </cell>
          <cell r="S1639">
            <v>698</v>
          </cell>
          <cell r="T1639">
            <v>707</v>
          </cell>
          <cell r="U1639">
            <v>704</v>
          </cell>
          <cell r="V1639">
            <v>685</v>
          </cell>
          <cell r="W1639">
            <v>708</v>
          </cell>
          <cell r="X1639">
            <v>657</v>
          </cell>
          <cell r="Y1639">
            <v>591</v>
          </cell>
          <cell r="Z1639">
            <v>656</v>
          </cell>
          <cell r="AA1639">
            <v>623</v>
          </cell>
          <cell r="AB1639">
            <v>573</v>
          </cell>
          <cell r="AC1639">
            <v>606</v>
          </cell>
          <cell r="AD1639">
            <v>632</v>
          </cell>
          <cell r="AE1639">
            <v>689</v>
          </cell>
        </row>
        <row r="1640">
          <cell r="E1640" t="str">
            <v>MI Transportation Lubricants</v>
          </cell>
          <cell r="F1640">
            <v>9174</v>
          </cell>
          <cell r="G1640">
            <v>8207</v>
          </cell>
          <cell r="H1640">
            <v>8368</v>
          </cell>
          <cell r="I1640">
            <v>8520</v>
          </cell>
          <cell r="J1640">
            <v>8905</v>
          </cell>
          <cell r="K1640">
            <v>8753</v>
          </cell>
          <cell r="L1640">
            <v>8494</v>
          </cell>
          <cell r="M1640">
            <v>8973</v>
          </cell>
          <cell r="N1640">
            <v>9394</v>
          </cell>
          <cell r="O1640">
            <v>9492</v>
          </cell>
          <cell r="P1640">
            <v>9350</v>
          </cell>
          <cell r="Q1640">
            <v>8566</v>
          </cell>
          <cell r="R1640">
            <v>8465</v>
          </cell>
          <cell r="S1640">
            <v>7826</v>
          </cell>
          <cell r="T1640">
            <v>7928</v>
          </cell>
          <cell r="U1640">
            <v>7887</v>
          </cell>
          <cell r="V1640">
            <v>7684</v>
          </cell>
          <cell r="W1640">
            <v>7935</v>
          </cell>
          <cell r="X1640">
            <v>7367</v>
          </cell>
          <cell r="Y1640">
            <v>6623</v>
          </cell>
          <cell r="Z1640">
            <v>7359</v>
          </cell>
          <cell r="AA1640">
            <v>6982</v>
          </cell>
          <cell r="AB1640">
            <v>6424</v>
          </cell>
          <cell r="AC1640">
            <v>6797</v>
          </cell>
          <cell r="AD1640">
            <v>7090</v>
          </cell>
          <cell r="AE1640">
            <v>7721</v>
          </cell>
        </row>
        <row r="1641">
          <cell r="E1641" t="str">
            <v>MN Transportation Lubricants</v>
          </cell>
          <cell r="F1641">
            <v>4943</v>
          </cell>
          <cell r="G1641">
            <v>4422</v>
          </cell>
          <cell r="H1641">
            <v>4509</v>
          </cell>
          <cell r="I1641">
            <v>4591</v>
          </cell>
          <cell r="J1641">
            <v>4799</v>
          </cell>
          <cell r="K1641">
            <v>4716</v>
          </cell>
          <cell r="L1641">
            <v>4577</v>
          </cell>
          <cell r="M1641">
            <v>4835</v>
          </cell>
          <cell r="N1641">
            <v>5062</v>
          </cell>
          <cell r="O1641">
            <v>5115</v>
          </cell>
          <cell r="P1641">
            <v>5038</v>
          </cell>
          <cell r="Q1641">
            <v>4616</v>
          </cell>
          <cell r="R1641">
            <v>4561</v>
          </cell>
          <cell r="S1641">
            <v>4217</v>
          </cell>
          <cell r="T1641">
            <v>4272</v>
          </cell>
          <cell r="U1641">
            <v>4250</v>
          </cell>
          <cell r="V1641">
            <v>4140</v>
          </cell>
          <cell r="W1641">
            <v>4276</v>
          </cell>
          <cell r="X1641">
            <v>3969</v>
          </cell>
          <cell r="Y1641">
            <v>3569</v>
          </cell>
          <cell r="Z1641">
            <v>3965</v>
          </cell>
          <cell r="AA1641">
            <v>3762</v>
          </cell>
          <cell r="AB1641">
            <v>3461</v>
          </cell>
          <cell r="AC1641">
            <v>3662</v>
          </cell>
          <cell r="AD1641">
            <v>3820</v>
          </cell>
          <cell r="AE1641">
            <v>4160</v>
          </cell>
        </row>
        <row r="1642">
          <cell r="E1642" t="str">
            <v>MO Transportation Lubricants</v>
          </cell>
          <cell r="F1642">
            <v>5789</v>
          </cell>
          <cell r="G1642">
            <v>5179</v>
          </cell>
          <cell r="H1642">
            <v>5280</v>
          </cell>
          <cell r="I1642">
            <v>5377</v>
          </cell>
          <cell r="J1642">
            <v>5620</v>
          </cell>
          <cell r="K1642">
            <v>5523</v>
          </cell>
          <cell r="L1642">
            <v>5360</v>
          </cell>
          <cell r="M1642">
            <v>5663</v>
          </cell>
          <cell r="N1642">
            <v>5928</v>
          </cell>
          <cell r="O1642">
            <v>5990</v>
          </cell>
          <cell r="P1642">
            <v>5900</v>
          </cell>
          <cell r="Q1642">
            <v>5406</v>
          </cell>
          <cell r="R1642">
            <v>5342</v>
          </cell>
          <cell r="S1642">
            <v>4939</v>
          </cell>
          <cell r="T1642">
            <v>5003</v>
          </cell>
          <cell r="U1642">
            <v>4977</v>
          </cell>
          <cell r="V1642">
            <v>4849</v>
          </cell>
          <cell r="W1642">
            <v>5008</v>
          </cell>
          <cell r="X1642">
            <v>4649</v>
          </cell>
          <cell r="Y1642">
            <v>4180</v>
          </cell>
          <cell r="Z1642">
            <v>4644</v>
          </cell>
          <cell r="AA1642">
            <v>4406</v>
          </cell>
          <cell r="AB1642">
            <v>4054</v>
          </cell>
          <cell r="AC1642">
            <v>4289</v>
          </cell>
          <cell r="AD1642">
            <v>4474</v>
          </cell>
          <cell r="AE1642">
            <v>4872</v>
          </cell>
        </row>
        <row r="1643">
          <cell r="E1643" t="str">
            <v>MS Transportation Lubricants</v>
          </cell>
          <cell r="F1643">
            <v>1954</v>
          </cell>
          <cell r="G1643">
            <v>1748</v>
          </cell>
          <cell r="H1643">
            <v>1782</v>
          </cell>
          <cell r="I1643">
            <v>1815</v>
          </cell>
          <cell r="J1643">
            <v>1897</v>
          </cell>
          <cell r="K1643">
            <v>1864</v>
          </cell>
          <cell r="L1643">
            <v>1809</v>
          </cell>
          <cell r="M1643">
            <v>1911</v>
          </cell>
          <cell r="N1643">
            <v>2001</v>
          </cell>
          <cell r="O1643">
            <v>2022</v>
          </cell>
          <cell r="P1643">
            <v>1991</v>
          </cell>
          <cell r="Q1643">
            <v>1824</v>
          </cell>
          <cell r="R1643">
            <v>1803</v>
          </cell>
          <cell r="S1643">
            <v>1667</v>
          </cell>
          <cell r="T1643">
            <v>1689</v>
          </cell>
          <cell r="U1643">
            <v>1680</v>
          </cell>
          <cell r="V1643">
            <v>1637</v>
          </cell>
          <cell r="W1643">
            <v>1690</v>
          </cell>
          <cell r="X1643">
            <v>1569</v>
          </cell>
          <cell r="Y1643">
            <v>1411</v>
          </cell>
          <cell r="Z1643">
            <v>1567</v>
          </cell>
          <cell r="AA1643">
            <v>1487</v>
          </cell>
          <cell r="AB1643">
            <v>1368</v>
          </cell>
          <cell r="AC1643">
            <v>1448</v>
          </cell>
          <cell r="AD1643">
            <v>1510</v>
          </cell>
          <cell r="AE1643">
            <v>1644</v>
          </cell>
        </row>
        <row r="1644">
          <cell r="E1644" t="str">
            <v>MT Transportation Lubricants</v>
          </cell>
          <cell r="F1644">
            <v>1219</v>
          </cell>
          <cell r="G1644">
            <v>1091</v>
          </cell>
          <cell r="H1644">
            <v>1112</v>
          </cell>
          <cell r="I1644">
            <v>1132</v>
          </cell>
          <cell r="J1644">
            <v>1183</v>
          </cell>
          <cell r="K1644">
            <v>1163</v>
          </cell>
          <cell r="L1644">
            <v>1129</v>
          </cell>
          <cell r="M1644">
            <v>1192</v>
          </cell>
          <cell r="N1644">
            <v>1248</v>
          </cell>
          <cell r="O1644">
            <v>1261</v>
          </cell>
          <cell r="P1644">
            <v>1242</v>
          </cell>
          <cell r="Q1644">
            <v>1138</v>
          </cell>
          <cell r="R1644">
            <v>1125</v>
          </cell>
          <cell r="S1644">
            <v>1040</v>
          </cell>
          <cell r="T1644">
            <v>1054</v>
          </cell>
          <cell r="U1644">
            <v>1048</v>
          </cell>
          <cell r="V1644">
            <v>1021</v>
          </cell>
          <cell r="W1644">
            <v>1054</v>
          </cell>
          <cell r="X1644">
            <v>979</v>
          </cell>
          <cell r="Y1644">
            <v>880</v>
          </cell>
          <cell r="Z1644">
            <v>978</v>
          </cell>
          <cell r="AA1644">
            <v>928</v>
          </cell>
          <cell r="AB1644">
            <v>854</v>
          </cell>
          <cell r="AC1644">
            <v>903</v>
          </cell>
          <cell r="AD1644">
            <v>942</v>
          </cell>
          <cell r="AE1644">
            <v>1026</v>
          </cell>
        </row>
        <row r="1645">
          <cell r="E1645" t="str">
            <v>NC Transportation Lubricants</v>
          </cell>
          <cell r="F1645">
            <v>3941</v>
          </cell>
          <cell r="G1645">
            <v>3526</v>
          </cell>
          <cell r="H1645">
            <v>3595</v>
          </cell>
          <cell r="I1645">
            <v>3660</v>
          </cell>
          <cell r="J1645">
            <v>3826</v>
          </cell>
          <cell r="K1645">
            <v>3760</v>
          </cell>
          <cell r="L1645">
            <v>3649</v>
          </cell>
          <cell r="M1645">
            <v>3855</v>
          </cell>
          <cell r="N1645">
            <v>4036</v>
          </cell>
          <cell r="O1645">
            <v>4078</v>
          </cell>
          <cell r="P1645">
            <v>4017</v>
          </cell>
          <cell r="Q1645">
            <v>3680</v>
          </cell>
          <cell r="R1645">
            <v>3637</v>
          </cell>
          <cell r="S1645">
            <v>3362</v>
          </cell>
          <cell r="T1645">
            <v>3406</v>
          </cell>
          <cell r="U1645">
            <v>3388</v>
          </cell>
          <cell r="V1645">
            <v>3301</v>
          </cell>
          <cell r="W1645">
            <v>3409</v>
          </cell>
          <cell r="X1645">
            <v>3165</v>
          </cell>
          <cell r="Y1645">
            <v>2845</v>
          </cell>
          <cell r="Z1645">
            <v>3162</v>
          </cell>
          <cell r="AA1645">
            <v>3000</v>
          </cell>
          <cell r="AB1645">
            <v>2760</v>
          </cell>
          <cell r="AC1645">
            <v>2920</v>
          </cell>
          <cell r="AD1645">
            <v>3046</v>
          </cell>
          <cell r="AE1645">
            <v>3317</v>
          </cell>
        </row>
        <row r="1646">
          <cell r="E1646" t="str">
            <v>ND Transportation Lubricants</v>
          </cell>
          <cell r="F1646">
            <v>941</v>
          </cell>
          <cell r="G1646">
            <v>842</v>
          </cell>
          <cell r="H1646">
            <v>858</v>
          </cell>
          <cell r="I1646">
            <v>874</v>
          </cell>
          <cell r="J1646">
            <v>913</v>
          </cell>
          <cell r="K1646">
            <v>898</v>
          </cell>
          <cell r="L1646">
            <v>871</v>
          </cell>
          <cell r="M1646">
            <v>920</v>
          </cell>
          <cell r="N1646">
            <v>963</v>
          </cell>
          <cell r="O1646">
            <v>973</v>
          </cell>
          <cell r="P1646">
            <v>959</v>
          </cell>
          <cell r="Q1646">
            <v>878</v>
          </cell>
          <cell r="R1646">
            <v>868</v>
          </cell>
          <cell r="S1646">
            <v>803</v>
          </cell>
          <cell r="T1646">
            <v>813</v>
          </cell>
          <cell r="U1646">
            <v>809</v>
          </cell>
          <cell r="V1646">
            <v>788</v>
          </cell>
          <cell r="W1646">
            <v>814</v>
          </cell>
          <cell r="X1646">
            <v>755</v>
          </cell>
          <cell r="Y1646">
            <v>679</v>
          </cell>
          <cell r="Z1646">
            <v>755</v>
          </cell>
          <cell r="AA1646">
            <v>716</v>
          </cell>
          <cell r="AB1646">
            <v>659</v>
          </cell>
          <cell r="AC1646">
            <v>697</v>
          </cell>
          <cell r="AD1646">
            <v>727</v>
          </cell>
          <cell r="AE1646">
            <v>792</v>
          </cell>
        </row>
        <row r="1647">
          <cell r="E1647" t="str">
            <v>NE Transportation Lubricants</v>
          </cell>
          <cell r="F1647">
            <v>2160</v>
          </cell>
          <cell r="G1647">
            <v>1932</v>
          </cell>
          <cell r="H1647">
            <v>1970</v>
          </cell>
          <cell r="I1647">
            <v>2006</v>
          </cell>
          <cell r="J1647">
            <v>2097</v>
          </cell>
          <cell r="K1647">
            <v>2061</v>
          </cell>
          <cell r="L1647">
            <v>2000</v>
          </cell>
          <cell r="M1647">
            <v>2113</v>
          </cell>
          <cell r="N1647">
            <v>2212</v>
          </cell>
          <cell r="O1647">
            <v>2235</v>
          </cell>
          <cell r="P1647">
            <v>2201</v>
          </cell>
          <cell r="Q1647">
            <v>2017</v>
          </cell>
          <cell r="R1647">
            <v>1993</v>
          </cell>
          <cell r="S1647">
            <v>1842</v>
          </cell>
          <cell r="T1647">
            <v>1867</v>
          </cell>
          <cell r="U1647">
            <v>1857</v>
          </cell>
          <cell r="V1647">
            <v>1809</v>
          </cell>
          <cell r="W1647">
            <v>1868</v>
          </cell>
          <cell r="X1647">
            <v>1734</v>
          </cell>
          <cell r="Y1647">
            <v>1559</v>
          </cell>
          <cell r="Z1647">
            <v>1733</v>
          </cell>
          <cell r="AA1647">
            <v>1644</v>
          </cell>
          <cell r="AB1647">
            <v>1512</v>
          </cell>
          <cell r="AC1647">
            <v>1600</v>
          </cell>
          <cell r="AD1647">
            <v>1669</v>
          </cell>
          <cell r="AE1647">
            <v>1818</v>
          </cell>
        </row>
        <row r="1648">
          <cell r="E1648" t="str">
            <v>NH Transportation Lubricants</v>
          </cell>
          <cell r="F1648">
            <v>373</v>
          </cell>
          <cell r="G1648">
            <v>334</v>
          </cell>
          <cell r="H1648">
            <v>340</v>
          </cell>
          <cell r="I1648">
            <v>346</v>
          </cell>
          <cell r="J1648">
            <v>362</v>
          </cell>
          <cell r="K1648">
            <v>356</v>
          </cell>
          <cell r="L1648">
            <v>345</v>
          </cell>
          <cell r="M1648">
            <v>365</v>
          </cell>
          <cell r="N1648">
            <v>382</v>
          </cell>
          <cell r="O1648">
            <v>386</v>
          </cell>
          <cell r="P1648">
            <v>380</v>
          </cell>
          <cell r="Q1648">
            <v>348</v>
          </cell>
          <cell r="R1648">
            <v>344</v>
          </cell>
          <cell r="S1648">
            <v>318</v>
          </cell>
          <cell r="T1648">
            <v>322</v>
          </cell>
          <cell r="U1648">
            <v>321</v>
          </cell>
          <cell r="V1648">
            <v>312</v>
          </cell>
          <cell r="W1648">
            <v>323</v>
          </cell>
          <cell r="X1648">
            <v>300</v>
          </cell>
          <cell r="Y1648">
            <v>269</v>
          </cell>
          <cell r="Z1648">
            <v>299</v>
          </cell>
          <cell r="AA1648">
            <v>284</v>
          </cell>
          <cell r="AB1648">
            <v>261</v>
          </cell>
          <cell r="AC1648">
            <v>276</v>
          </cell>
          <cell r="AD1648">
            <v>288</v>
          </cell>
          <cell r="AE1648">
            <v>314</v>
          </cell>
        </row>
        <row r="1649">
          <cell r="E1649" t="str">
            <v>NJ Transportation Lubricants</v>
          </cell>
          <cell r="F1649">
            <v>4426</v>
          </cell>
          <cell r="G1649">
            <v>3959</v>
          </cell>
          <cell r="H1649">
            <v>4037</v>
          </cell>
          <cell r="I1649">
            <v>4110</v>
          </cell>
          <cell r="J1649">
            <v>4296</v>
          </cell>
          <cell r="K1649">
            <v>4222</v>
          </cell>
          <cell r="L1649">
            <v>4098</v>
          </cell>
          <cell r="M1649">
            <v>4329</v>
          </cell>
          <cell r="N1649">
            <v>4532</v>
          </cell>
          <cell r="O1649">
            <v>4579</v>
          </cell>
          <cell r="P1649">
            <v>4510</v>
          </cell>
          <cell r="Q1649">
            <v>4132</v>
          </cell>
          <cell r="R1649">
            <v>4083</v>
          </cell>
          <cell r="S1649">
            <v>3775</v>
          </cell>
          <cell r="T1649">
            <v>3825</v>
          </cell>
          <cell r="U1649">
            <v>3805</v>
          </cell>
          <cell r="V1649">
            <v>3707</v>
          </cell>
          <cell r="W1649">
            <v>3828</v>
          </cell>
          <cell r="X1649">
            <v>3554</v>
          </cell>
          <cell r="Y1649">
            <v>3195</v>
          </cell>
          <cell r="Z1649">
            <v>3550</v>
          </cell>
          <cell r="AA1649">
            <v>3368</v>
          </cell>
          <cell r="AB1649">
            <v>3099</v>
          </cell>
          <cell r="AC1649">
            <v>3279</v>
          </cell>
          <cell r="AD1649">
            <v>3420</v>
          </cell>
          <cell r="AE1649">
            <v>3725</v>
          </cell>
        </row>
        <row r="1650">
          <cell r="E1650" t="str">
            <v>NM Transportation Lubricants</v>
          </cell>
          <cell r="F1650">
            <v>1325</v>
          </cell>
          <cell r="G1650">
            <v>1185</v>
          </cell>
          <cell r="H1650">
            <v>1208</v>
          </cell>
          <cell r="I1650">
            <v>1230</v>
          </cell>
          <cell r="J1650">
            <v>1286</v>
          </cell>
          <cell r="K1650">
            <v>1264</v>
          </cell>
          <cell r="L1650">
            <v>1227</v>
          </cell>
          <cell r="M1650">
            <v>1296</v>
          </cell>
          <cell r="N1650">
            <v>1357</v>
          </cell>
          <cell r="O1650">
            <v>1371</v>
          </cell>
          <cell r="P1650">
            <v>1350</v>
          </cell>
          <cell r="Q1650">
            <v>1237</v>
          </cell>
          <cell r="R1650">
            <v>1222</v>
          </cell>
          <cell r="S1650">
            <v>1130</v>
          </cell>
          <cell r="T1650">
            <v>1145</v>
          </cell>
          <cell r="U1650">
            <v>1139</v>
          </cell>
          <cell r="V1650">
            <v>1110</v>
          </cell>
          <cell r="W1650">
            <v>1146</v>
          </cell>
          <cell r="X1650">
            <v>1064</v>
          </cell>
          <cell r="Y1650">
            <v>957</v>
          </cell>
          <cell r="Z1650">
            <v>1063</v>
          </cell>
          <cell r="AA1650">
            <v>1008</v>
          </cell>
          <cell r="AB1650">
            <v>928</v>
          </cell>
          <cell r="AC1650">
            <v>982</v>
          </cell>
          <cell r="AD1650">
            <v>1024</v>
          </cell>
          <cell r="AE1650">
            <v>1115</v>
          </cell>
        </row>
        <row r="1651">
          <cell r="E1651" t="str">
            <v>NV Transportation Lubricants</v>
          </cell>
          <cell r="F1651">
            <v>518</v>
          </cell>
          <cell r="G1651">
            <v>463</v>
          </cell>
          <cell r="H1651">
            <v>472</v>
          </cell>
          <cell r="I1651">
            <v>481</v>
          </cell>
          <cell r="J1651">
            <v>503</v>
          </cell>
          <cell r="K1651">
            <v>494</v>
          </cell>
          <cell r="L1651">
            <v>479</v>
          </cell>
          <cell r="M1651">
            <v>506</v>
          </cell>
          <cell r="N1651">
            <v>530</v>
          </cell>
          <cell r="O1651">
            <v>536</v>
          </cell>
          <cell r="P1651">
            <v>528</v>
          </cell>
          <cell r="Q1651">
            <v>483</v>
          </cell>
          <cell r="R1651">
            <v>478</v>
          </cell>
          <cell r="S1651">
            <v>442</v>
          </cell>
          <cell r="T1651">
            <v>447</v>
          </cell>
          <cell r="U1651">
            <v>445</v>
          </cell>
          <cell r="V1651">
            <v>434</v>
          </cell>
          <cell r="W1651">
            <v>448</v>
          </cell>
          <cell r="X1651">
            <v>416</v>
          </cell>
          <cell r="Y1651">
            <v>374</v>
          </cell>
          <cell r="Z1651">
            <v>415</v>
          </cell>
          <cell r="AA1651">
            <v>394</v>
          </cell>
          <cell r="AB1651">
            <v>363</v>
          </cell>
          <cell r="AC1651">
            <v>384</v>
          </cell>
          <cell r="AD1651">
            <v>400</v>
          </cell>
          <cell r="AE1651">
            <v>436</v>
          </cell>
        </row>
        <row r="1652">
          <cell r="E1652" t="str">
            <v>NY Transportation Lubricants</v>
          </cell>
          <cell r="F1652">
            <v>6608</v>
          </cell>
          <cell r="G1652">
            <v>5911</v>
          </cell>
          <cell r="H1652">
            <v>6027</v>
          </cell>
          <cell r="I1652">
            <v>6137</v>
          </cell>
          <cell r="J1652">
            <v>6414</v>
          </cell>
          <cell r="K1652">
            <v>6304</v>
          </cell>
          <cell r="L1652">
            <v>6118</v>
          </cell>
          <cell r="M1652">
            <v>6463</v>
          </cell>
          <cell r="N1652">
            <v>6766</v>
          </cell>
          <cell r="O1652">
            <v>6837</v>
          </cell>
          <cell r="P1652">
            <v>6734</v>
          </cell>
          <cell r="Q1652">
            <v>6170</v>
          </cell>
          <cell r="R1652">
            <v>6097</v>
          </cell>
          <cell r="S1652">
            <v>5637</v>
          </cell>
          <cell r="T1652">
            <v>5710</v>
          </cell>
          <cell r="U1652">
            <v>5681</v>
          </cell>
          <cell r="V1652">
            <v>5535</v>
          </cell>
          <cell r="W1652">
            <v>5715</v>
          </cell>
          <cell r="X1652">
            <v>5306</v>
          </cell>
          <cell r="Y1652">
            <v>4771</v>
          </cell>
          <cell r="Z1652">
            <v>5300</v>
          </cell>
          <cell r="AA1652">
            <v>5029</v>
          </cell>
          <cell r="AB1652">
            <v>4627</v>
          </cell>
          <cell r="AC1652">
            <v>4896</v>
          </cell>
          <cell r="AD1652">
            <v>5107</v>
          </cell>
          <cell r="AE1652">
            <v>5561</v>
          </cell>
        </row>
        <row r="1653">
          <cell r="E1653" t="str">
            <v>OH Transportation Lubricants</v>
          </cell>
          <cell r="F1653">
            <v>8851</v>
          </cell>
          <cell r="G1653">
            <v>7918</v>
          </cell>
          <cell r="H1653">
            <v>8073</v>
          </cell>
          <cell r="I1653">
            <v>8220</v>
          </cell>
          <cell r="J1653">
            <v>8592</v>
          </cell>
          <cell r="K1653">
            <v>8444</v>
          </cell>
          <cell r="L1653">
            <v>8195</v>
          </cell>
          <cell r="M1653">
            <v>8657</v>
          </cell>
          <cell r="N1653">
            <v>9063</v>
          </cell>
          <cell r="O1653">
            <v>9158</v>
          </cell>
          <cell r="P1653">
            <v>9021</v>
          </cell>
          <cell r="Q1653">
            <v>8265</v>
          </cell>
          <cell r="R1653">
            <v>8167</v>
          </cell>
          <cell r="S1653">
            <v>7550</v>
          </cell>
          <cell r="T1653">
            <v>7649</v>
          </cell>
          <cell r="U1653">
            <v>7609</v>
          </cell>
          <cell r="V1653">
            <v>7414</v>
          </cell>
          <cell r="W1653">
            <v>7656</v>
          </cell>
          <cell r="X1653">
            <v>7108</v>
          </cell>
          <cell r="Y1653">
            <v>6390</v>
          </cell>
          <cell r="Z1653">
            <v>7100</v>
          </cell>
          <cell r="AA1653">
            <v>6736</v>
          </cell>
          <cell r="AB1653">
            <v>6198</v>
          </cell>
          <cell r="AC1653">
            <v>6558</v>
          </cell>
          <cell r="AD1653">
            <v>6840</v>
          </cell>
          <cell r="AE1653">
            <v>7449</v>
          </cell>
        </row>
        <row r="1654">
          <cell r="E1654" t="str">
            <v>OK Transportation Lubricants</v>
          </cell>
          <cell r="F1654">
            <v>4826</v>
          </cell>
          <cell r="G1654">
            <v>4318</v>
          </cell>
          <cell r="H1654">
            <v>4402</v>
          </cell>
          <cell r="I1654">
            <v>4482</v>
          </cell>
          <cell r="J1654">
            <v>4685</v>
          </cell>
          <cell r="K1654">
            <v>4605</v>
          </cell>
          <cell r="L1654">
            <v>4469</v>
          </cell>
          <cell r="M1654">
            <v>4721</v>
          </cell>
          <cell r="N1654">
            <v>4942</v>
          </cell>
          <cell r="O1654">
            <v>4994</v>
          </cell>
          <cell r="P1654">
            <v>4919</v>
          </cell>
          <cell r="Q1654">
            <v>4507</v>
          </cell>
          <cell r="R1654">
            <v>4453</v>
          </cell>
          <cell r="S1654">
            <v>4117</v>
          </cell>
          <cell r="T1654">
            <v>4171</v>
          </cell>
          <cell r="U1654">
            <v>4149</v>
          </cell>
          <cell r="V1654">
            <v>4043</v>
          </cell>
          <cell r="W1654">
            <v>4175</v>
          </cell>
          <cell r="X1654">
            <v>3876</v>
          </cell>
          <cell r="Y1654">
            <v>3484</v>
          </cell>
          <cell r="Z1654">
            <v>3872</v>
          </cell>
          <cell r="AA1654">
            <v>3673</v>
          </cell>
          <cell r="AB1654">
            <v>3380</v>
          </cell>
          <cell r="AC1654">
            <v>3576</v>
          </cell>
          <cell r="AD1654">
            <v>3730</v>
          </cell>
          <cell r="AE1654">
            <v>4062</v>
          </cell>
        </row>
        <row r="1655">
          <cell r="E1655" t="str">
            <v>OR Transportation Lubricants</v>
          </cell>
          <cell r="F1655">
            <v>3290</v>
          </cell>
          <cell r="G1655">
            <v>2943</v>
          </cell>
          <cell r="H1655">
            <v>3001</v>
          </cell>
          <cell r="I1655">
            <v>3056</v>
          </cell>
          <cell r="J1655">
            <v>3194</v>
          </cell>
          <cell r="K1655">
            <v>3139</v>
          </cell>
          <cell r="L1655">
            <v>3046</v>
          </cell>
          <cell r="M1655">
            <v>3218</v>
          </cell>
          <cell r="N1655">
            <v>3369</v>
          </cell>
          <cell r="O1655">
            <v>3404</v>
          </cell>
          <cell r="P1655">
            <v>3353</v>
          </cell>
          <cell r="Q1655">
            <v>3072</v>
          </cell>
          <cell r="R1655">
            <v>3036</v>
          </cell>
          <cell r="S1655">
            <v>2806</v>
          </cell>
          <cell r="T1655">
            <v>2843</v>
          </cell>
          <cell r="U1655">
            <v>2828</v>
          </cell>
          <cell r="V1655">
            <v>2756</v>
          </cell>
          <cell r="W1655">
            <v>2846</v>
          </cell>
          <cell r="X1655">
            <v>2642</v>
          </cell>
          <cell r="Y1655">
            <v>2375</v>
          </cell>
          <cell r="Z1655">
            <v>2639</v>
          </cell>
          <cell r="AA1655">
            <v>2504</v>
          </cell>
          <cell r="AB1655">
            <v>2304</v>
          </cell>
          <cell r="AC1655">
            <v>2437</v>
          </cell>
          <cell r="AD1655">
            <v>2543</v>
          </cell>
          <cell r="AE1655">
            <v>2769</v>
          </cell>
        </row>
        <row r="1656">
          <cell r="E1656" t="str">
            <v>PA Transportation Lubricants</v>
          </cell>
          <cell r="F1656">
            <v>8150</v>
          </cell>
          <cell r="G1656">
            <v>7291</v>
          </cell>
          <cell r="H1656">
            <v>7433</v>
          </cell>
          <cell r="I1656">
            <v>7569</v>
          </cell>
          <cell r="J1656">
            <v>7911</v>
          </cell>
          <cell r="K1656">
            <v>7775</v>
          </cell>
          <cell r="L1656">
            <v>7546</v>
          </cell>
          <cell r="M1656">
            <v>7971</v>
          </cell>
          <cell r="N1656">
            <v>8345</v>
          </cell>
          <cell r="O1656">
            <v>8432</v>
          </cell>
          <cell r="P1656">
            <v>8306</v>
          </cell>
          <cell r="Q1656">
            <v>7610</v>
          </cell>
          <cell r="R1656">
            <v>7520</v>
          </cell>
          <cell r="S1656">
            <v>6952</v>
          </cell>
          <cell r="T1656">
            <v>7043</v>
          </cell>
          <cell r="U1656">
            <v>7006</v>
          </cell>
          <cell r="V1656">
            <v>6826</v>
          </cell>
          <cell r="W1656">
            <v>7049</v>
          </cell>
          <cell r="X1656">
            <v>6544</v>
          </cell>
          <cell r="Y1656">
            <v>5884</v>
          </cell>
          <cell r="Z1656">
            <v>6537</v>
          </cell>
          <cell r="AA1656">
            <v>6203</v>
          </cell>
          <cell r="AB1656">
            <v>5707</v>
          </cell>
          <cell r="AC1656">
            <v>6038</v>
          </cell>
          <cell r="AD1656">
            <v>6298</v>
          </cell>
          <cell r="AE1656">
            <v>6859</v>
          </cell>
        </row>
        <row r="1657">
          <cell r="E1657" t="str">
            <v>RI Transportation Lubricants</v>
          </cell>
          <cell r="F1657">
            <v>434</v>
          </cell>
          <cell r="G1657">
            <v>388</v>
          </cell>
          <cell r="H1657">
            <v>396</v>
          </cell>
          <cell r="I1657">
            <v>403</v>
          </cell>
          <cell r="J1657">
            <v>421</v>
          </cell>
          <cell r="K1657">
            <v>414</v>
          </cell>
          <cell r="L1657">
            <v>402</v>
          </cell>
          <cell r="M1657">
            <v>425</v>
          </cell>
          <cell r="N1657">
            <v>445</v>
          </cell>
          <cell r="O1657">
            <v>449</v>
          </cell>
          <cell r="P1657">
            <v>443</v>
          </cell>
          <cell r="Q1657">
            <v>405</v>
          </cell>
          <cell r="R1657">
            <v>401</v>
          </cell>
          <cell r="S1657">
            <v>370</v>
          </cell>
          <cell r="T1657">
            <v>375</v>
          </cell>
          <cell r="U1657">
            <v>373</v>
          </cell>
          <cell r="V1657">
            <v>364</v>
          </cell>
          <cell r="W1657">
            <v>376</v>
          </cell>
          <cell r="X1657">
            <v>349</v>
          </cell>
          <cell r="Y1657">
            <v>313</v>
          </cell>
          <cell r="Z1657">
            <v>348</v>
          </cell>
          <cell r="AA1657">
            <v>330</v>
          </cell>
          <cell r="AB1657">
            <v>304</v>
          </cell>
          <cell r="AC1657">
            <v>322</v>
          </cell>
          <cell r="AD1657">
            <v>336</v>
          </cell>
          <cell r="AE1657">
            <v>365</v>
          </cell>
        </row>
        <row r="1658">
          <cell r="E1658" t="str">
            <v>SC Transportation Lubricants</v>
          </cell>
          <cell r="F1658">
            <v>1620</v>
          </cell>
          <cell r="G1658">
            <v>1449</v>
          </cell>
          <cell r="H1658">
            <v>1478</v>
          </cell>
          <cell r="I1658">
            <v>1505</v>
          </cell>
          <cell r="J1658">
            <v>1573</v>
          </cell>
          <cell r="K1658">
            <v>1546</v>
          </cell>
          <cell r="L1658">
            <v>1500</v>
          </cell>
          <cell r="M1658">
            <v>1584</v>
          </cell>
          <cell r="N1658">
            <v>1659</v>
          </cell>
          <cell r="O1658">
            <v>1676</v>
          </cell>
          <cell r="P1658">
            <v>1651</v>
          </cell>
          <cell r="Q1658">
            <v>1513</v>
          </cell>
          <cell r="R1658">
            <v>1495</v>
          </cell>
          <cell r="S1658">
            <v>1382</v>
          </cell>
          <cell r="T1658">
            <v>1400</v>
          </cell>
          <cell r="U1658">
            <v>1393</v>
          </cell>
          <cell r="V1658">
            <v>1357</v>
          </cell>
          <cell r="W1658">
            <v>1401</v>
          </cell>
          <cell r="X1658">
            <v>1301</v>
          </cell>
          <cell r="Y1658">
            <v>1170</v>
          </cell>
          <cell r="Z1658">
            <v>1299</v>
          </cell>
          <cell r="AA1658">
            <v>1233</v>
          </cell>
          <cell r="AB1658">
            <v>1134</v>
          </cell>
          <cell r="AC1658">
            <v>1200</v>
          </cell>
          <cell r="AD1658">
            <v>1252</v>
          </cell>
          <cell r="AE1658">
            <v>1363</v>
          </cell>
        </row>
        <row r="1659">
          <cell r="E1659" t="str">
            <v>SD Transportation Lubricants</v>
          </cell>
          <cell r="F1659">
            <v>969</v>
          </cell>
          <cell r="G1659">
            <v>867</v>
          </cell>
          <cell r="H1659">
            <v>883</v>
          </cell>
          <cell r="I1659">
            <v>900</v>
          </cell>
          <cell r="J1659">
            <v>940</v>
          </cell>
          <cell r="K1659">
            <v>924</v>
          </cell>
          <cell r="L1659">
            <v>897</v>
          </cell>
          <cell r="M1659">
            <v>947</v>
          </cell>
          <cell r="N1659">
            <v>992</v>
          </cell>
          <cell r="O1659">
            <v>1002</v>
          </cell>
          <cell r="P1659">
            <v>987</v>
          </cell>
          <cell r="Q1659">
            <v>904</v>
          </cell>
          <cell r="R1659">
            <v>894</v>
          </cell>
          <cell r="S1659">
            <v>826</v>
          </cell>
          <cell r="T1659">
            <v>837</v>
          </cell>
          <cell r="U1659">
            <v>833</v>
          </cell>
          <cell r="V1659">
            <v>811</v>
          </cell>
          <cell r="W1659">
            <v>838</v>
          </cell>
          <cell r="X1659">
            <v>778</v>
          </cell>
          <cell r="Y1659">
            <v>699</v>
          </cell>
          <cell r="Z1659">
            <v>777</v>
          </cell>
          <cell r="AA1659">
            <v>737</v>
          </cell>
          <cell r="AB1659">
            <v>678</v>
          </cell>
          <cell r="AC1659">
            <v>718</v>
          </cell>
          <cell r="AD1659">
            <v>749</v>
          </cell>
          <cell r="AE1659">
            <v>815</v>
          </cell>
        </row>
        <row r="1660">
          <cell r="E1660" t="str">
            <v>TN Transportation Lubricants</v>
          </cell>
          <cell r="F1660">
            <v>4197</v>
          </cell>
          <cell r="G1660">
            <v>3755</v>
          </cell>
          <cell r="H1660">
            <v>3828</v>
          </cell>
          <cell r="I1660">
            <v>3898</v>
          </cell>
          <cell r="J1660">
            <v>4074</v>
          </cell>
          <cell r="K1660">
            <v>4004</v>
          </cell>
          <cell r="L1660">
            <v>3886</v>
          </cell>
          <cell r="M1660">
            <v>4105</v>
          </cell>
          <cell r="N1660">
            <v>4298</v>
          </cell>
          <cell r="O1660">
            <v>4343</v>
          </cell>
          <cell r="P1660">
            <v>4278</v>
          </cell>
          <cell r="Q1660">
            <v>3919</v>
          </cell>
          <cell r="R1660">
            <v>3873</v>
          </cell>
          <cell r="S1660">
            <v>3580</v>
          </cell>
          <cell r="T1660">
            <v>3627</v>
          </cell>
          <cell r="U1660">
            <v>3608</v>
          </cell>
          <cell r="V1660">
            <v>3516</v>
          </cell>
          <cell r="W1660">
            <v>3631</v>
          </cell>
          <cell r="X1660">
            <v>3370</v>
          </cell>
          <cell r="Y1660">
            <v>3030</v>
          </cell>
          <cell r="Z1660">
            <v>3367</v>
          </cell>
          <cell r="AA1660">
            <v>3195</v>
          </cell>
          <cell r="AB1660">
            <v>2939</v>
          </cell>
          <cell r="AC1660">
            <v>3110</v>
          </cell>
          <cell r="AD1660">
            <v>3244</v>
          </cell>
          <cell r="AE1660">
            <v>3533</v>
          </cell>
        </row>
        <row r="1661">
          <cell r="E1661" t="str">
            <v>TX Transportation Lubricants</v>
          </cell>
          <cell r="F1661">
            <v>11857</v>
          </cell>
          <cell r="G1661">
            <v>10608</v>
          </cell>
          <cell r="H1661">
            <v>10815</v>
          </cell>
          <cell r="I1661">
            <v>11012</v>
          </cell>
          <cell r="J1661">
            <v>11510</v>
          </cell>
          <cell r="K1661">
            <v>11312</v>
          </cell>
          <cell r="L1661">
            <v>10979</v>
          </cell>
          <cell r="M1661">
            <v>11598</v>
          </cell>
          <cell r="N1661">
            <v>12141</v>
          </cell>
          <cell r="O1661">
            <v>12268</v>
          </cell>
          <cell r="P1661">
            <v>12084</v>
          </cell>
          <cell r="Q1661">
            <v>11072</v>
          </cell>
          <cell r="R1661">
            <v>10941</v>
          </cell>
          <cell r="S1661">
            <v>10115</v>
          </cell>
          <cell r="T1661">
            <v>10247</v>
          </cell>
          <cell r="U1661">
            <v>10194</v>
          </cell>
          <cell r="V1661">
            <v>9931</v>
          </cell>
          <cell r="W1661">
            <v>10256</v>
          </cell>
          <cell r="X1661">
            <v>9521</v>
          </cell>
          <cell r="Y1661">
            <v>8560</v>
          </cell>
          <cell r="Z1661">
            <v>9511</v>
          </cell>
          <cell r="AA1661">
            <v>9024</v>
          </cell>
          <cell r="AB1661">
            <v>8303</v>
          </cell>
          <cell r="AC1661">
            <v>8785</v>
          </cell>
          <cell r="AD1661">
            <v>9163</v>
          </cell>
          <cell r="AE1661">
            <v>9979</v>
          </cell>
        </row>
        <row r="1662">
          <cell r="E1662" t="str">
            <v>US Transportation Lubricants</v>
          </cell>
          <cell r="F1662">
            <v>175999</v>
          </cell>
          <cell r="G1662">
            <v>157451</v>
          </cell>
          <cell r="H1662">
            <v>160527</v>
          </cell>
          <cell r="I1662">
            <v>163458</v>
          </cell>
          <cell r="J1662">
            <v>170847</v>
          </cell>
          <cell r="K1662">
            <v>167913</v>
          </cell>
          <cell r="L1662">
            <v>162957</v>
          </cell>
          <cell r="M1662">
            <v>172146</v>
          </cell>
          <cell r="N1662">
            <v>180212</v>
          </cell>
          <cell r="O1662">
            <v>182097</v>
          </cell>
          <cell r="P1662">
            <v>179366</v>
          </cell>
          <cell r="Q1662">
            <v>164339</v>
          </cell>
          <cell r="R1662">
            <v>162395</v>
          </cell>
          <cell r="S1662">
            <v>150134</v>
          </cell>
          <cell r="T1662">
            <v>152099</v>
          </cell>
          <cell r="U1662">
            <v>151306</v>
          </cell>
          <cell r="V1662">
            <v>147415</v>
          </cell>
          <cell r="W1662">
            <v>152231</v>
          </cell>
          <cell r="X1662">
            <v>141328</v>
          </cell>
          <cell r="Y1662">
            <v>127064</v>
          </cell>
          <cell r="Z1662">
            <v>141178</v>
          </cell>
          <cell r="AA1662">
            <v>133949</v>
          </cell>
          <cell r="AB1662">
            <v>123240</v>
          </cell>
          <cell r="AC1662">
            <v>130393</v>
          </cell>
          <cell r="AD1662">
            <v>136014</v>
          </cell>
          <cell r="AE1662">
            <v>148122</v>
          </cell>
        </row>
        <row r="1663">
          <cell r="E1663" t="str">
            <v>UT Transportation Lubricants</v>
          </cell>
          <cell r="F1663">
            <v>1202</v>
          </cell>
          <cell r="G1663">
            <v>1076</v>
          </cell>
          <cell r="H1663">
            <v>1097</v>
          </cell>
          <cell r="I1663">
            <v>1117</v>
          </cell>
          <cell r="J1663">
            <v>1167</v>
          </cell>
          <cell r="K1663">
            <v>1147</v>
          </cell>
          <cell r="L1663">
            <v>1113</v>
          </cell>
          <cell r="M1663">
            <v>1176</v>
          </cell>
          <cell r="N1663">
            <v>1231</v>
          </cell>
          <cell r="O1663">
            <v>1244</v>
          </cell>
          <cell r="P1663">
            <v>1225</v>
          </cell>
          <cell r="Q1663">
            <v>1123</v>
          </cell>
          <cell r="R1663">
            <v>1109</v>
          </cell>
          <cell r="S1663">
            <v>1026</v>
          </cell>
          <cell r="T1663">
            <v>1039</v>
          </cell>
          <cell r="U1663">
            <v>1034</v>
          </cell>
          <cell r="V1663">
            <v>1007</v>
          </cell>
          <cell r="W1663">
            <v>1040</v>
          </cell>
          <cell r="X1663">
            <v>966</v>
          </cell>
          <cell r="Y1663">
            <v>868</v>
          </cell>
          <cell r="Z1663">
            <v>965</v>
          </cell>
          <cell r="AA1663">
            <v>915</v>
          </cell>
          <cell r="AB1663">
            <v>842</v>
          </cell>
          <cell r="AC1663">
            <v>891</v>
          </cell>
          <cell r="AD1663">
            <v>929</v>
          </cell>
          <cell r="AE1663">
            <v>1012</v>
          </cell>
        </row>
        <row r="1664">
          <cell r="E1664" t="str">
            <v>VA Transportation Lubricants</v>
          </cell>
          <cell r="F1664">
            <v>3290</v>
          </cell>
          <cell r="G1664">
            <v>2943</v>
          </cell>
          <cell r="H1664">
            <v>3001</v>
          </cell>
          <cell r="I1664">
            <v>3056</v>
          </cell>
          <cell r="J1664">
            <v>3194</v>
          </cell>
          <cell r="K1664">
            <v>3139</v>
          </cell>
          <cell r="L1664">
            <v>3046</v>
          </cell>
          <cell r="M1664">
            <v>3218</v>
          </cell>
          <cell r="N1664">
            <v>3369</v>
          </cell>
          <cell r="O1664">
            <v>3404</v>
          </cell>
          <cell r="P1664">
            <v>3353</v>
          </cell>
          <cell r="Q1664">
            <v>3072</v>
          </cell>
          <cell r="R1664">
            <v>3036</v>
          </cell>
          <cell r="S1664">
            <v>2806</v>
          </cell>
          <cell r="T1664">
            <v>2843</v>
          </cell>
          <cell r="U1664">
            <v>2828</v>
          </cell>
          <cell r="V1664">
            <v>2756</v>
          </cell>
          <cell r="W1664">
            <v>2846</v>
          </cell>
          <cell r="X1664">
            <v>2642</v>
          </cell>
          <cell r="Y1664">
            <v>2375</v>
          </cell>
          <cell r="Z1664">
            <v>2639</v>
          </cell>
          <cell r="AA1664">
            <v>2504</v>
          </cell>
          <cell r="AB1664">
            <v>2304</v>
          </cell>
          <cell r="AC1664">
            <v>2437</v>
          </cell>
          <cell r="AD1664">
            <v>2543</v>
          </cell>
          <cell r="AE1664">
            <v>2769</v>
          </cell>
        </row>
        <row r="1665">
          <cell r="E1665" t="str">
            <v>VT Transportation Lubricants</v>
          </cell>
          <cell r="F1665">
            <v>323</v>
          </cell>
          <cell r="G1665">
            <v>289</v>
          </cell>
          <cell r="H1665">
            <v>294</v>
          </cell>
          <cell r="I1665">
            <v>300</v>
          </cell>
          <cell r="J1665">
            <v>313</v>
          </cell>
          <cell r="K1665">
            <v>308</v>
          </cell>
          <cell r="L1665">
            <v>299</v>
          </cell>
          <cell r="M1665">
            <v>316</v>
          </cell>
          <cell r="N1665">
            <v>331</v>
          </cell>
          <cell r="O1665">
            <v>334</v>
          </cell>
          <cell r="P1665">
            <v>329</v>
          </cell>
          <cell r="Q1665">
            <v>301</v>
          </cell>
          <cell r="R1665">
            <v>298</v>
          </cell>
          <cell r="S1665">
            <v>275</v>
          </cell>
          <cell r="T1665">
            <v>279</v>
          </cell>
          <cell r="U1665">
            <v>278</v>
          </cell>
          <cell r="V1665">
            <v>270</v>
          </cell>
          <cell r="W1665">
            <v>279</v>
          </cell>
          <cell r="X1665">
            <v>259</v>
          </cell>
          <cell r="Y1665">
            <v>233</v>
          </cell>
          <cell r="Z1665">
            <v>259</v>
          </cell>
          <cell r="AA1665">
            <v>246</v>
          </cell>
          <cell r="AB1665">
            <v>226</v>
          </cell>
          <cell r="AC1665">
            <v>239</v>
          </cell>
          <cell r="AD1665">
            <v>250</v>
          </cell>
          <cell r="AE1665">
            <v>272</v>
          </cell>
        </row>
        <row r="1666">
          <cell r="E1666" t="str">
            <v>WA Transportation Lubricants</v>
          </cell>
          <cell r="F1666">
            <v>3112</v>
          </cell>
          <cell r="G1666">
            <v>2784</v>
          </cell>
          <cell r="H1666">
            <v>2838</v>
          </cell>
          <cell r="I1666">
            <v>2890</v>
          </cell>
          <cell r="J1666">
            <v>3021</v>
          </cell>
          <cell r="K1666">
            <v>2969</v>
          </cell>
          <cell r="L1666">
            <v>2881</v>
          </cell>
          <cell r="M1666">
            <v>3044</v>
          </cell>
          <cell r="N1666">
            <v>3186</v>
          </cell>
          <cell r="O1666">
            <v>3220</v>
          </cell>
          <cell r="P1666">
            <v>3171</v>
          </cell>
          <cell r="Q1666">
            <v>2906</v>
          </cell>
          <cell r="R1666">
            <v>2871</v>
          </cell>
          <cell r="S1666">
            <v>2655</v>
          </cell>
          <cell r="T1666">
            <v>2689</v>
          </cell>
          <cell r="U1666">
            <v>2675</v>
          </cell>
          <cell r="V1666">
            <v>2606</v>
          </cell>
          <cell r="W1666">
            <v>2692</v>
          </cell>
          <cell r="X1666">
            <v>2499</v>
          </cell>
          <cell r="Y1666">
            <v>2247</v>
          </cell>
          <cell r="Z1666">
            <v>2496</v>
          </cell>
          <cell r="AA1666">
            <v>2368</v>
          </cell>
          <cell r="AB1666">
            <v>2179</v>
          </cell>
          <cell r="AC1666">
            <v>2305</v>
          </cell>
          <cell r="AD1666">
            <v>2405</v>
          </cell>
          <cell r="AE1666">
            <v>2619</v>
          </cell>
        </row>
        <row r="1667">
          <cell r="E1667" t="str">
            <v>WI Transportation Lubricants</v>
          </cell>
          <cell r="F1667">
            <v>3245</v>
          </cell>
          <cell r="G1667">
            <v>2903</v>
          </cell>
          <cell r="H1667">
            <v>2960</v>
          </cell>
          <cell r="I1667">
            <v>3014</v>
          </cell>
          <cell r="J1667">
            <v>3150</v>
          </cell>
          <cell r="K1667">
            <v>3096</v>
          </cell>
          <cell r="L1667">
            <v>3005</v>
          </cell>
          <cell r="M1667">
            <v>3174</v>
          </cell>
          <cell r="N1667">
            <v>3323</v>
          </cell>
          <cell r="O1667">
            <v>3358</v>
          </cell>
          <cell r="P1667">
            <v>3308</v>
          </cell>
          <cell r="Q1667">
            <v>3030</v>
          </cell>
          <cell r="R1667">
            <v>2995</v>
          </cell>
          <cell r="S1667">
            <v>2768</v>
          </cell>
          <cell r="T1667">
            <v>2805</v>
          </cell>
          <cell r="U1667">
            <v>2790</v>
          </cell>
          <cell r="V1667">
            <v>2718</v>
          </cell>
          <cell r="W1667">
            <v>2807</v>
          </cell>
          <cell r="X1667">
            <v>2606</v>
          </cell>
          <cell r="Y1667">
            <v>2343</v>
          </cell>
          <cell r="Z1667">
            <v>2603</v>
          </cell>
          <cell r="AA1667">
            <v>2470</v>
          </cell>
          <cell r="AB1667">
            <v>2273</v>
          </cell>
          <cell r="AC1667">
            <v>2404</v>
          </cell>
          <cell r="AD1667">
            <v>2508</v>
          </cell>
          <cell r="AE1667">
            <v>2731</v>
          </cell>
        </row>
        <row r="1668">
          <cell r="E1668" t="str">
            <v>WV Transportation Lubricants</v>
          </cell>
          <cell r="F1668">
            <v>1553</v>
          </cell>
          <cell r="G1668">
            <v>1389</v>
          </cell>
          <cell r="H1668">
            <v>1417</v>
          </cell>
          <cell r="I1668">
            <v>1442</v>
          </cell>
          <cell r="J1668">
            <v>1508</v>
          </cell>
          <cell r="K1668">
            <v>1482</v>
          </cell>
          <cell r="L1668">
            <v>1438</v>
          </cell>
          <cell r="M1668">
            <v>1519</v>
          </cell>
          <cell r="N1668">
            <v>1590</v>
          </cell>
          <cell r="O1668">
            <v>1607</v>
          </cell>
          <cell r="P1668">
            <v>1583</v>
          </cell>
          <cell r="Q1668">
            <v>1450</v>
          </cell>
          <cell r="R1668">
            <v>1433</v>
          </cell>
          <cell r="S1668">
            <v>1325</v>
          </cell>
          <cell r="T1668">
            <v>1342</v>
          </cell>
          <cell r="U1668">
            <v>1335</v>
          </cell>
          <cell r="V1668">
            <v>1301</v>
          </cell>
          <cell r="W1668">
            <v>1343</v>
          </cell>
          <cell r="X1668">
            <v>1247</v>
          </cell>
          <cell r="Y1668">
            <v>1121</v>
          </cell>
          <cell r="Z1668">
            <v>1246</v>
          </cell>
          <cell r="AA1668">
            <v>1182</v>
          </cell>
          <cell r="AB1668">
            <v>1088</v>
          </cell>
          <cell r="AC1668">
            <v>1151</v>
          </cell>
          <cell r="AD1668">
            <v>1200</v>
          </cell>
          <cell r="AE1668">
            <v>1307</v>
          </cell>
        </row>
        <row r="1669">
          <cell r="E1669" t="str">
            <v>WY Transportation Lubricants</v>
          </cell>
          <cell r="F1669">
            <v>935</v>
          </cell>
          <cell r="G1669">
            <v>837</v>
          </cell>
          <cell r="H1669">
            <v>853</v>
          </cell>
          <cell r="I1669">
            <v>869</v>
          </cell>
          <cell r="J1669">
            <v>908</v>
          </cell>
          <cell r="K1669">
            <v>892</v>
          </cell>
          <cell r="L1669">
            <v>866</v>
          </cell>
          <cell r="M1669">
            <v>915</v>
          </cell>
          <cell r="N1669">
            <v>958</v>
          </cell>
          <cell r="O1669">
            <v>968</v>
          </cell>
          <cell r="P1669">
            <v>953</v>
          </cell>
          <cell r="Q1669">
            <v>873</v>
          </cell>
          <cell r="R1669">
            <v>863</v>
          </cell>
          <cell r="S1669">
            <v>798</v>
          </cell>
          <cell r="T1669">
            <v>808</v>
          </cell>
          <cell r="U1669">
            <v>804</v>
          </cell>
          <cell r="V1669">
            <v>783</v>
          </cell>
          <cell r="W1669">
            <v>809</v>
          </cell>
          <cell r="X1669">
            <v>751</v>
          </cell>
          <cell r="Y1669">
            <v>675</v>
          </cell>
          <cell r="Z1669">
            <v>750</v>
          </cell>
          <cell r="AA1669">
            <v>712</v>
          </cell>
          <cell r="AB1669">
            <v>655</v>
          </cell>
          <cell r="AC1669">
            <v>693</v>
          </cell>
          <cell r="AD1669">
            <v>723</v>
          </cell>
          <cell r="AE1669">
            <v>787</v>
          </cell>
        </row>
        <row r="1670">
          <cell r="E1670" t="str">
            <v>AK Industrial Lubricants</v>
          </cell>
          <cell r="F1670">
            <v>128</v>
          </cell>
          <cell r="G1670">
            <v>115</v>
          </cell>
          <cell r="H1670">
            <v>117</v>
          </cell>
          <cell r="I1670">
            <v>119</v>
          </cell>
          <cell r="J1670">
            <v>124</v>
          </cell>
          <cell r="K1670">
            <v>122</v>
          </cell>
          <cell r="L1670">
            <v>119</v>
          </cell>
          <cell r="M1670">
            <v>125</v>
          </cell>
          <cell r="N1670">
            <v>131</v>
          </cell>
          <cell r="O1670">
            <v>132</v>
          </cell>
          <cell r="P1670">
            <v>130</v>
          </cell>
          <cell r="Q1670">
            <v>120</v>
          </cell>
          <cell r="R1670">
            <v>118</v>
          </cell>
          <cell r="S1670">
            <v>109</v>
          </cell>
          <cell r="T1670">
            <v>111</v>
          </cell>
          <cell r="U1670">
            <v>110</v>
          </cell>
          <cell r="V1670">
            <v>107</v>
          </cell>
          <cell r="W1670">
            <v>111</v>
          </cell>
          <cell r="X1670">
            <v>103</v>
          </cell>
          <cell r="Y1670">
            <v>92</v>
          </cell>
          <cell r="Z1670">
            <v>103</v>
          </cell>
          <cell r="AA1670">
            <v>97</v>
          </cell>
          <cell r="AB1670">
            <v>90</v>
          </cell>
          <cell r="AC1670">
            <v>95</v>
          </cell>
          <cell r="AD1670">
            <v>99</v>
          </cell>
          <cell r="AE1670">
            <v>108</v>
          </cell>
        </row>
        <row r="1671">
          <cell r="E1671" t="str">
            <v>AL Industrial Lubricants</v>
          </cell>
          <cell r="F1671">
            <v>3145</v>
          </cell>
          <cell r="G1671">
            <v>2814</v>
          </cell>
          <cell r="H1671">
            <v>2869</v>
          </cell>
          <cell r="I1671">
            <v>2921</v>
          </cell>
          <cell r="J1671">
            <v>3053</v>
          </cell>
          <cell r="K1671">
            <v>3001</v>
          </cell>
          <cell r="L1671">
            <v>2912</v>
          </cell>
          <cell r="M1671">
            <v>3076</v>
          </cell>
          <cell r="N1671">
            <v>3221</v>
          </cell>
          <cell r="O1671">
            <v>3254</v>
          </cell>
          <cell r="P1671">
            <v>3205</v>
          </cell>
          <cell r="Q1671">
            <v>2937</v>
          </cell>
          <cell r="R1671">
            <v>2902</v>
          </cell>
          <cell r="S1671">
            <v>2683</v>
          </cell>
          <cell r="T1671">
            <v>2718</v>
          </cell>
          <cell r="U1671">
            <v>2704</v>
          </cell>
          <cell r="V1671">
            <v>2634</v>
          </cell>
          <cell r="W1671">
            <v>2720</v>
          </cell>
          <cell r="X1671">
            <v>2526</v>
          </cell>
          <cell r="Y1671">
            <v>2271</v>
          </cell>
          <cell r="Z1671">
            <v>2523</v>
          </cell>
          <cell r="AA1671">
            <v>2394</v>
          </cell>
          <cell r="AB1671">
            <v>2202</v>
          </cell>
          <cell r="AC1671">
            <v>2330</v>
          </cell>
          <cell r="AD1671">
            <v>2431</v>
          </cell>
          <cell r="AE1671">
            <v>2647</v>
          </cell>
        </row>
        <row r="1672">
          <cell r="E1672" t="str">
            <v>AR Industrial Lubricants</v>
          </cell>
          <cell r="F1672">
            <v>1664</v>
          </cell>
          <cell r="G1672">
            <v>1489</v>
          </cell>
          <cell r="H1672">
            <v>1518</v>
          </cell>
          <cell r="I1672">
            <v>1546</v>
          </cell>
          <cell r="J1672">
            <v>1616</v>
          </cell>
          <cell r="K1672">
            <v>1588</v>
          </cell>
          <cell r="L1672">
            <v>1541</v>
          </cell>
          <cell r="M1672">
            <v>1628</v>
          </cell>
          <cell r="N1672">
            <v>1704</v>
          </cell>
          <cell r="O1672">
            <v>1722</v>
          </cell>
          <cell r="P1672">
            <v>1696</v>
          </cell>
          <cell r="Q1672">
            <v>1554</v>
          </cell>
          <cell r="R1672">
            <v>1536</v>
          </cell>
          <cell r="S1672">
            <v>1420</v>
          </cell>
          <cell r="T1672">
            <v>1438</v>
          </cell>
          <cell r="U1672">
            <v>1431</v>
          </cell>
          <cell r="V1672">
            <v>1394</v>
          </cell>
          <cell r="W1672">
            <v>1440</v>
          </cell>
          <cell r="X1672">
            <v>1337</v>
          </cell>
          <cell r="Y1672">
            <v>1202</v>
          </cell>
          <cell r="Z1672">
            <v>1335</v>
          </cell>
          <cell r="AA1672">
            <v>1267</v>
          </cell>
          <cell r="AB1672">
            <v>1166</v>
          </cell>
          <cell r="AC1672">
            <v>1233</v>
          </cell>
          <cell r="AD1672">
            <v>1286</v>
          </cell>
          <cell r="AE1672">
            <v>1401</v>
          </cell>
        </row>
        <row r="1673">
          <cell r="E1673" t="str">
            <v>AZ Industrial Lubricants</v>
          </cell>
          <cell r="F1673">
            <v>1642</v>
          </cell>
          <cell r="G1673">
            <v>1469</v>
          </cell>
          <cell r="H1673">
            <v>1498</v>
          </cell>
          <cell r="I1673">
            <v>1525</v>
          </cell>
          <cell r="J1673">
            <v>1594</v>
          </cell>
          <cell r="K1673">
            <v>1567</v>
          </cell>
          <cell r="L1673">
            <v>1521</v>
          </cell>
          <cell r="M1673">
            <v>1606</v>
          </cell>
          <cell r="N1673">
            <v>1682</v>
          </cell>
          <cell r="O1673">
            <v>1699</v>
          </cell>
          <cell r="P1673">
            <v>1674</v>
          </cell>
          <cell r="Q1673">
            <v>1533</v>
          </cell>
          <cell r="R1673">
            <v>1515</v>
          </cell>
          <cell r="S1673">
            <v>1401</v>
          </cell>
          <cell r="T1673">
            <v>1419</v>
          </cell>
          <cell r="U1673">
            <v>1412</v>
          </cell>
          <cell r="V1673">
            <v>1375</v>
          </cell>
          <cell r="W1673">
            <v>1420</v>
          </cell>
          <cell r="X1673">
            <v>1319</v>
          </cell>
          <cell r="Y1673">
            <v>1186</v>
          </cell>
          <cell r="Z1673">
            <v>1317</v>
          </cell>
          <cell r="AA1673">
            <v>1250</v>
          </cell>
          <cell r="AB1673">
            <v>1150</v>
          </cell>
          <cell r="AC1673">
            <v>1217</v>
          </cell>
          <cell r="AD1673">
            <v>1269</v>
          </cell>
          <cell r="AE1673">
            <v>1382</v>
          </cell>
        </row>
        <row r="1674">
          <cell r="E1674" t="str">
            <v>CA Industrial Lubricants</v>
          </cell>
          <cell r="F1674">
            <v>13060</v>
          </cell>
          <cell r="G1674">
            <v>11683</v>
          </cell>
          <cell r="H1674">
            <v>11912</v>
          </cell>
          <cell r="I1674">
            <v>12129</v>
          </cell>
          <cell r="J1674">
            <v>12677</v>
          </cell>
          <cell r="K1674">
            <v>12460</v>
          </cell>
          <cell r="L1674">
            <v>12092</v>
          </cell>
          <cell r="M1674">
            <v>12774</v>
          </cell>
          <cell r="N1674">
            <v>13372</v>
          </cell>
          <cell r="O1674">
            <v>13512</v>
          </cell>
          <cell r="P1674">
            <v>13310</v>
          </cell>
          <cell r="Q1674">
            <v>12194</v>
          </cell>
          <cell r="R1674">
            <v>12050</v>
          </cell>
          <cell r="S1674">
            <v>11140</v>
          </cell>
          <cell r="T1674">
            <v>11286</v>
          </cell>
          <cell r="U1674">
            <v>11227</v>
          </cell>
          <cell r="V1674">
            <v>10939</v>
          </cell>
          <cell r="W1674">
            <v>11296</v>
          </cell>
          <cell r="X1674">
            <v>10487</v>
          </cell>
          <cell r="Y1674">
            <v>9429</v>
          </cell>
          <cell r="Z1674">
            <v>10476</v>
          </cell>
          <cell r="AA1674">
            <v>9939</v>
          </cell>
          <cell r="AB1674">
            <v>9145</v>
          </cell>
          <cell r="AC1674">
            <v>9676</v>
          </cell>
          <cell r="AD1674">
            <v>10093</v>
          </cell>
          <cell r="AE1674">
            <v>10991</v>
          </cell>
        </row>
        <row r="1675">
          <cell r="E1675" t="str">
            <v>CO Industrial Lubricants</v>
          </cell>
          <cell r="F1675">
            <v>1481</v>
          </cell>
          <cell r="G1675">
            <v>1325</v>
          </cell>
          <cell r="H1675">
            <v>1351</v>
          </cell>
          <cell r="I1675">
            <v>1375</v>
          </cell>
          <cell r="J1675">
            <v>1437</v>
          </cell>
          <cell r="K1675">
            <v>1413</v>
          </cell>
          <cell r="L1675">
            <v>1371</v>
          </cell>
          <cell r="M1675">
            <v>1448</v>
          </cell>
          <cell r="N1675">
            <v>1516</v>
          </cell>
          <cell r="O1675">
            <v>1532</v>
          </cell>
          <cell r="P1675">
            <v>1509</v>
          </cell>
          <cell r="Q1675">
            <v>1383</v>
          </cell>
          <cell r="R1675">
            <v>1366</v>
          </cell>
          <cell r="S1675">
            <v>1263</v>
          </cell>
          <cell r="T1675">
            <v>1280</v>
          </cell>
          <cell r="U1675">
            <v>1273</v>
          </cell>
          <cell r="V1675">
            <v>1240</v>
          </cell>
          <cell r="W1675">
            <v>1281</v>
          </cell>
          <cell r="X1675">
            <v>1189</v>
          </cell>
          <cell r="Y1675">
            <v>1069</v>
          </cell>
          <cell r="Z1675">
            <v>1188</v>
          </cell>
          <cell r="AA1675">
            <v>1127</v>
          </cell>
          <cell r="AB1675">
            <v>1037</v>
          </cell>
          <cell r="AC1675">
            <v>1097</v>
          </cell>
          <cell r="AD1675">
            <v>1144</v>
          </cell>
          <cell r="AE1675">
            <v>1246</v>
          </cell>
        </row>
        <row r="1676">
          <cell r="E1676" t="str">
            <v>CT Industrial Lubricants</v>
          </cell>
          <cell r="F1676">
            <v>1291</v>
          </cell>
          <cell r="G1676">
            <v>1155</v>
          </cell>
          <cell r="H1676">
            <v>1178</v>
          </cell>
          <cell r="I1676">
            <v>1199</v>
          </cell>
          <cell r="J1676">
            <v>1254</v>
          </cell>
          <cell r="K1676">
            <v>1232</v>
          </cell>
          <cell r="L1676">
            <v>1196</v>
          </cell>
          <cell r="M1676">
            <v>1263</v>
          </cell>
          <cell r="N1676">
            <v>1322</v>
          </cell>
          <cell r="O1676">
            <v>1336</v>
          </cell>
          <cell r="P1676">
            <v>1316</v>
          </cell>
          <cell r="Q1676">
            <v>1206</v>
          </cell>
          <cell r="R1676">
            <v>1192</v>
          </cell>
          <cell r="S1676">
            <v>1102</v>
          </cell>
          <cell r="T1676">
            <v>1116</v>
          </cell>
          <cell r="U1676">
            <v>1110</v>
          </cell>
          <cell r="V1676">
            <v>1082</v>
          </cell>
          <cell r="W1676">
            <v>1117</v>
          </cell>
          <cell r="X1676">
            <v>1037</v>
          </cell>
          <cell r="Y1676">
            <v>932</v>
          </cell>
          <cell r="Z1676">
            <v>1036</v>
          </cell>
          <cell r="AA1676">
            <v>983</v>
          </cell>
          <cell r="AB1676">
            <v>904</v>
          </cell>
          <cell r="AC1676">
            <v>957</v>
          </cell>
          <cell r="AD1676">
            <v>998</v>
          </cell>
          <cell r="AE1676">
            <v>1087</v>
          </cell>
        </row>
        <row r="1677">
          <cell r="E1677" t="str">
            <v>DC Industrial Lubricants</v>
          </cell>
          <cell r="F1677">
            <v>45</v>
          </cell>
          <cell r="G1677">
            <v>40</v>
          </cell>
          <cell r="H1677">
            <v>41</v>
          </cell>
          <cell r="I1677">
            <v>41</v>
          </cell>
          <cell r="J1677">
            <v>43</v>
          </cell>
          <cell r="K1677">
            <v>42</v>
          </cell>
          <cell r="L1677">
            <v>41</v>
          </cell>
          <cell r="M1677">
            <v>44</v>
          </cell>
          <cell r="N1677">
            <v>46</v>
          </cell>
          <cell r="O1677">
            <v>46</v>
          </cell>
          <cell r="P1677">
            <v>45</v>
          </cell>
          <cell r="Q1677">
            <v>42</v>
          </cell>
          <cell r="R1677">
            <v>41</v>
          </cell>
          <cell r="S1677">
            <v>38</v>
          </cell>
          <cell r="T1677">
            <v>38</v>
          </cell>
          <cell r="U1677">
            <v>38</v>
          </cell>
          <cell r="V1677">
            <v>37</v>
          </cell>
          <cell r="W1677">
            <v>39</v>
          </cell>
          <cell r="X1677">
            <v>36</v>
          </cell>
          <cell r="Y1677">
            <v>32</v>
          </cell>
          <cell r="Z1677">
            <v>36</v>
          </cell>
          <cell r="AA1677">
            <v>34</v>
          </cell>
          <cell r="AB1677">
            <v>31</v>
          </cell>
          <cell r="AC1677">
            <v>33</v>
          </cell>
          <cell r="AD1677">
            <v>34</v>
          </cell>
          <cell r="AE1677">
            <v>37</v>
          </cell>
        </row>
        <row r="1678">
          <cell r="E1678" t="str">
            <v>DE Industrial Lubricants</v>
          </cell>
          <cell r="F1678">
            <v>468</v>
          </cell>
          <cell r="G1678">
            <v>418</v>
          </cell>
          <cell r="H1678">
            <v>427</v>
          </cell>
          <cell r="I1678">
            <v>434</v>
          </cell>
          <cell r="J1678">
            <v>454</v>
          </cell>
          <cell r="K1678">
            <v>446</v>
          </cell>
          <cell r="L1678">
            <v>433</v>
          </cell>
          <cell r="M1678">
            <v>457</v>
          </cell>
          <cell r="N1678">
            <v>479</v>
          </cell>
          <cell r="O1678">
            <v>484</v>
          </cell>
          <cell r="P1678">
            <v>477</v>
          </cell>
          <cell r="Q1678">
            <v>437</v>
          </cell>
          <cell r="R1678">
            <v>431</v>
          </cell>
          <cell r="S1678">
            <v>399</v>
          </cell>
          <cell r="T1678">
            <v>404</v>
          </cell>
          <cell r="U1678">
            <v>402</v>
          </cell>
          <cell r="V1678">
            <v>392</v>
          </cell>
          <cell r="W1678">
            <v>404</v>
          </cell>
          <cell r="X1678">
            <v>375</v>
          </cell>
          <cell r="Y1678">
            <v>338</v>
          </cell>
          <cell r="Z1678">
            <v>375</v>
          </cell>
          <cell r="AA1678">
            <v>356</v>
          </cell>
          <cell r="AB1678">
            <v>327</v>
          </cell>
          <cell r="AC1678">
            <v>346</v>
          </cell>
          <cell r="AD1678">
            <v>361</v>
          </cell>
          <cell r="AE1678">
            <v>394</v>
          </cell>
        </row>
        <row r="1679">
          <cell r="E1679" t="str">
            <v>FL Industrial Lubricants</v>
          </cell>
          <cell r="F1679">
            <v>3752</v>
          </cell>
          <cell r="G1679">
            <v>3357</v>
          </cell>
          <cell r="H1679">
            <v>3422</v>
          </cell>
          <cell r="I1679">
            <v>3485</v>
          </cell>
          <cell r="J1679">
            <v>3642</v>
          </cell>
          <cell r="K1679">
            <v>3580</v>
          </cell>
          <cell r="L1679">
            <v>3474</v>
          </cell>
          <cell r="M1679">
            <v>3670</v>
          </cell>
          <cell r="N1679">
            <v>3842</v>
          </cell>
          <cell r="O1679">
            <v>3882</v>
          </cell>
          <cell r="P1679">
            <v>3824</v>
          </cell>
          <cell r="Q1679">
            <v>3503</v>
          </cell>
          <cell r="R1679">
            <v>3462</v>
          </cell>
          <cell r="S1679">
            <v>3201</v>
          </cell>
          <cell r="T1679">
            <v>3242</v>
          </cell>
          <cell r="U1679">
            <v>3226</v>
          </cell>
          <cell r="V1679">
            <v>3143</v>
          </cell>
          <cell r="W1679">
            <v>3245</v>
          </cell>
          <cell r="X1679">
            <v>3013</v>
          </cell>
          <cell r="Y1679">
            <v>2709</v>
          </cell>
          <cell r="Z1679">
            <v>3010</v>
          </cell>
          <cell r="AA1679">
            <v>2856</v>
          </cell>
          <cell r="AB1679">
            <v>2627</v>
          </cell>
          <cell r="AC1679">
            <v>2780</v>
          </cell>
          <cell r="AD1679">
            <v>2900</v>
          </cell>
          <cell r="AE1679">
            <v>3158</v>
          </cell>
        </row>
        <row r="1680">
          <cell r="E1680" t="str">
            <v>GA Industrial Lubricants</v>
          </cell>
          <cell r="F1680">
            <v>3925</v>
          </cell>
          <cell r="G1680">
            <v>3511</v>
          </cell>
          <cell r="H1680">
            <v>3580</v>
          </cell>
          <cell r="I1680">
            <v>3645</v>
          </cell>
          <cell r="J1680">
            <v>3810</v>
          </cell>
          <cell r="K1680">
            <v>3744</v>
          </cell>
          <cell r="L1680">
            <v>3634</v>
          </cell>
          <cell r="M1680">
            <v>3839</v>
          </cell>
          <cell r="N1680">
            <v>4019</v>
          </cell>
          <cell r="O1680">
            <v>4061</v>
          </cell>
          <cell r="P1680">
            <v>4000</v>
          </cell>
          <cell r="Q1680">
            <v>3665</v>
          </cell>
          <cell r="R1680">
            <v>3621</v>
          </cell>
          <cell r="S1680">
            <v>3348</v>
          </cell>
          <cell r="T1680">
            <v>3392</v>
          </cell>
          <cell r="U1680">
            <v>3374</v>
          </cell>
          <cell r="V1680">
            <v>3287</v>
          </cell>
          <cell r="W1680">
            <v>3395</v>
          </cell>
          <cell r="X1680">
            <v>3151</v>
          </cell>
          <cell r="Y1680">
            <v>2833</v>
          </cell>
          <cell r="Z1680">
            <v>3148</v>
          </cell>
          <cell r="AA1680">
            <v>2987</v>
          </cell>
          <cell r="AB1680">
            <v>2748</v>
          </cell>
          <cell r="AC1680">
            <v>2908</v>
          </cell>
          <cell r="AD1680">
            <v>3033</v>
          </cell>
          <cell r="AE1680">
            <v>3303</v>
          </cell>
        </row>
        <row r="1681">
          <cell r="E1681" t="str">
            <v>HI Industrial Lubricants</v>
          </cell>
          <cell r="F1681">
            <v>122</v>
          </cell>
          <cell r="G1681">
            <v>110</v>
          </cell>
          <cell r="H1681">
            <v>112</v>
          </cell>
          <cell r="I1681">
            <v>114</v>
          </cell>
          <cell r="J1681">
            <v>119</v>
          </cell>
          <cell r="K1681">
            <v>117</v>
          </cell>
          <cell r="L1681">
            <v>113</v>
          </cell>
          <cell r="M1681">
            <v>120</v>
          </cell>
          <cell r="N1681">
            <v>125</v>
          </cell>
          <cell r="O1681">
            <v>127</v>
          </cell>
          <cell r="P1681">
            <v>125</v>
          </cell>
          <cell r="Q1681">
            <v>114</v>
          </cell>
          <cell r="R1681">
            <v>113</v>
          </cell>
          <cell r="S1681">
            <v>104</v>
          </cell>
          <cell r="T1681">
            <v>106</v>
          </cell>
          <cell r="U1681">
            <v>105</v>
          </cell>
          <cell r="V1681">
            <v>103</v>
          </cell>
          <cell r="W1681">
            <v>106</v>
          </cell>
          <cell r="X1681">
            <v>98</v>
          </cell>
          <cell r="Y1681">
            <v>88</v>
          </cell>
          <cell r="Z1681">
            <v>98</v>
          </cell>
          <cell r="AA1681">
            <v>93</v>
          </cell>
          <cell r="AB1681">
            <v>86</v>
          </cell>
          <cell r="AC1681">
            <v>91</v>
          </cell>
          <cell r="AD1681">
            <v>95</v>
          </cell>
          <cell r="AE1681">
            <v>103</v>
          </cell>
        </row>
        <row r="1682">
          <cell r="E1682" t="str">
            <v>IA Industrial Lubricants</v>
          </cell>
          <cell r="F1682">
            <v>1191</v>
          </cell>
          <cell r="G1682">
            <v>1066</v>
          </cell>
          <cell r="H1682">
            <v>1087</v>
          </cell>
          <cell r="I1682">
            <v>1106</v>
          </cell>
          <cell r="J1682">
            <v>1156</v>
          </cell>
          <cell r="K1682">
            <v>1137</v>
          </cell>
          <cell r="L1682">
            <v>1103</v>
          </cell>
          <cell r="M1682">
            <v>1165</v>
          </cell>
          <cell r="N1682">
            <v>1220</v>
          </cell>
          <cell r="O1682">
            <v>1233</v>
          </cell>
          <cell r="P1682">
            <v>1214</v>
          </cell>
          <cell r="Q1682">
            <v>1112</v>
          </cell>
          <cell r="R1682">
            <v>1099</v>
          </cell>
          <cell r="S1682">
            <v>1016</v>
          </cell>
          <cell r="T1682">
            <v>1030</v>
          </cell>
          <cell r="U1682">
            <v>1024</v>
          </cell>
          <cell r="V1682">
            <v>998</v>
          </cell>
          <cell r="W1682">
            <v>1030</v>
          </cell>
          <cell r="X1682">
            <v>957</v>
          </cell>
          <cell r="Y1682">
            <v>860</v>
          </cell>
          <cell r="Z1682">
            <v>956</v>
          </cell>
          <cell r="AA1682">
            <v>907</v>
          </cell>
          <cell r="AB1682">
            <v>834</v>
          </cell>
          <cell r="AC1682">
            <v>883</v>
          </cell>
          <cell r="AD1682">
            <v>921</v>
          </cell>
          <cell r="AE1682">
            <v>1003</v>
          </cell>
        </row>
        <row r="1683">
          <cell r="E1683" t="str">
            <v>ID Industrial Lubricants</v>
          </cell>
          <cell r="F1683">
            <v>273</v>
          </cell>
          <cell r="G1683">
            <v>244</v>
          </cell>
          <cell r="H1683">
            <v>249</v>
          </cell>
          <cell r="I1683">
            <v>253</v>
          </cell>
          <cell r="J1683">
            <v>265</v>
          </cell>
          <cell r="K1683">
            <v>260</v>
          </cell>
          <cell r="L1683">
            <v>253</v>
          </cell>
          <cell r="M1683">
            <v>267</v>
          </cell>
          <cell r="N1683">
            <v>279</v>
          </cell>
          <cell r="O1683">
            <v>282</v>
          </cell>
          <cell r="P1683">
            <v>278</v>
          </cell>
          <cell r="Q1683">
            <v>255</v>
          </cell>
          <cell r="R1683">
            <v>252</v>
          </cell>
          <cell r="S1683">
            <v>233</v>
          </cell>
          <cell r="T1683">
            <v>236</v>
          </cell>
          <cell r="U1683">
            <v>235</v>
          </cell>
          <cell r="V1683">
            <v>228</v>
          </cell>
          <cell r="W1683">
            <v>236</v>
          </cell>
          <cell r="X1683">
            <v>219</v>
          </cell>
          <cell r="Y1683">
            <v>197</v>
          </cell>
          <cell r="Z1683">
            <v>219</v>
          </cell>
          <cell r="AA1683">
            <v>208</v>
          </cell>
          <cell r="AB1683">
            <v>191</v>
          </cell>
          <cell r="AC1683">
            <v>202</v>
          </cell>
          <cell r="AD1683">
            <v>211</v>
          </cell>
          <cell r="AE1683">
            <v>230</v>
          </cell>
        </row>
        <row r="1684">
          <cell r="E1684" t="str">
            <v>IL Industrial Lubricants</v>
          </cell>
          <cell r="F1684">
            <v>12163</v>
          </cell>
          <cell r="G1684">
            <v>10882</v>
          </cell>
          <cell r="H1684">
            <v>11094</v>
          </cell>
          <cell r="I1684">
            <v>11297</v>
          </cell>
          <cell r="J1684">
            <v>11807</v>
          </cell>
          <cell r="K1684">
            <v>11605</v>
          </cell>
          <cell r="L1684">
            <v>11262</v>
          </cell>
          <cell r="M1684">
            <v>11897</v>
          </cell>
          <cell r="N1684">
            <v>12455</v>
          </cell>
          <cell r="O1684">
            <v>12585</v>
          </cell>
          <cell r="P1684">
            <v>12396</v>
          </cell>
          <cell r="Q1684">
            <v>11358</v>
          </cell>
          <cell r="R1684">
            <v>11223</v>
          </cell>
          <cell r="S1684">
            <v>10376</v>
          </cell>
          <cell r="T1684">
            <v>10512</v>
          </cell>
          <cell r="U1684">
            <v>10457</v>
          </cell>
          <cell r="V1684">
            <v>10188</v>
          </cell>
          <cell r="W1684">
            <v>10521</v>
          </cell>
          <cell r="X1684">
            <v>9767</v>
          </cell>
          <cell r="Y1684">
            <v>8781</v>
          </cell>
          <cell r="Z1684">
            <v>9757</v>
          </cell>
          <cell r="AA1684">
            <v>9257</v>
          </cell>
          <cell r="AB1684">
            <v>8517</v>
          </cell>
          <cell r="AC1684">
            <v>9012</v>
          </cell>
          <cell r="AD1684">
            <v>9400</v>
          </cell>
          <cell r="AE1684">
            <v>10237</v>
          </cell>
        </row>
        <row r="1685">
          <cell r="E1685" t="str">
            <v>IN Industrial Lubricants</v>
          </cell>
          <cell r="F1685">
            <v>6808</v>
          </cell>
          <cell r="G1685">
            <v>6091</v>
          </cell>
          <cell r="H1685">
            <v>6210</v>
          </cell>
          <cell r="I1685">
            <v>6323</v>
          </cell>
          <cell r="J1685">
            <v>6609</v>
          </cell>
          <cell r="K1685">
            <v>6495</v>
          </cell>
          <cell r="L1685">
            <v>6304</v>
          </cell>
          <cell r="M1685">
            <v>6659</v>
          </cell>
          <cell r="N1685">
            <v>6971</v>
          </cell>
          <cell r="O1685">
            <v>7044</v>
          </cell>
          <cell r="P1685">
            <v>6938</v>
          </cell>
          <cell r="Q1685">
            <v>6357</v>
          </cell>
          <cell r="R1685">
            <v>6282</v>
          </cell>
          <cell r="S1685">
            <v>5808</v>
          </cell>
          <cell r="T1685">
            <v>5884</v>
          </cell>
          <cell r="U1685">
            <v>5853</v>
          </cell>
          <cell r="V1685">
            <v>5702</v>
          </cell>
          <cell r="W1685">
            <v>5889</v>
          </cell>
          <cell r="X1685">
            <v>5467</v>
          </cell>
          <cell r="Y1685">
            <v>4915</v>
          </cell>
          <cell r="Z1685">
            <v>5461</v>
          </cell>
          <cell r="AA1685">
            <v>5182</v>
          </cell>
          <cell r="AB1685">
            <v>4767</v>
          </cell>
          <cell r="AC1685">
            <v>5044</v>
          </cell>
          <cell r="AD1685">
            <v>5261</v>
          </cell>
          <cell r="AE1685">
            <v>5730</v>
          </cell>
        </row>
        <row r="1686">
          <cell r="E1686" t="str">
            <v>KS Industrial Lubricants</v>
          </cell>
          <cell r="F1686">
            <v>2533</v>
          </cell>
          <cell r="G1686">
            <v>2266</v>
          </cell>
          <cell r="H1686">
            <v>2310</v>
          </cell>
          <cell r="I1686">
            <v>2352</v>
          </cell>
          <cell r="J1686">
            <v>2459</v>
          </cell>
          <cell r="K1686">
            <v>2417</v>
          </cell>
          <cell r="L1686">
            <v>2345</v>
          </cell>
          <cell r="M1686">
            <v>2477</v>
          </cell>
          <cell r="N1686">
            <v>2594</v>
          </cell>
          <cell r="O1686">
            <v>2621</v>
          </cell>
          <cell r="P1686">
            <v>2581</v>
          </cell>
          <cell r="Q1686">
            <v>2365</v>
          </cell>
          <cell r="R1686">
            <v>2337</v>
          </cell>
          <cell r="S1686">
            <v>2161</v>
          </cell>
          <cell r="T1686">
            <v>2189</v>
          </cell>
          <cell r="U1686">
            <v>2178</v>
          </cell>
          <cell r="V1686">
            <v>2122</v>
          </cell>
          <cell r="W1686">
            <v>2191</v>
          </cell>
          <cell r="X1686">
            <v>2034</v>
          </cell>
          <cell r="Y1686">
            <v>1829</v>
          </cell>
          <cell r="Z1686">
            <v>2032</v>
          </cell>
          <cell r="AA1686">
            <v>1928</v>
          </cell>
          <cell r="AB1686">
            <v>1774</v>
          </cell>
          <cell r="AC1686">
            <v>1877</v>
          </cell>
          <cell r="AD1686">
            <v>1957</v>
          </cell>
          <cell r="AE1686">
            <v>2132</v>
          </cell>
        </row>
        <row r="1687">
          <cell r="E1687" t="str">
            <v>KY Industrial Lubricants</v>
          </cell>
          <cell r="F1687">
            <v>3346</v>
          </cell>
          <cell r="G1687">
            <v>2993</v>
          </cell>
          <cell r="H1687">
            <v>3052</v>
          </cell>
          <cell r="I1687">
            <v>3107</v>
          </cell>
          <cell r="J1687">
            <v>3248</v>
          </cell>
          <cell r="K1687">
            <v>3192</v>
          </cell>
          <cell r="L1687">
            <v>3098</v>
          </cell>
          <cell r="M1687">
            <v>3272</v>
          </cell>
          <cell r="N1687">
            <v>3426</v>
          </cell>
          <cell r="O1687">
            <v>3462</v>
          </cell>
          <cell r="P1687">
            <v>3410</v>
          </cell>
          <cell r="Q1687">
            <v>3124</v>
          </cell>
          <cell r="R1687">
            <v>3087</v>
          </cell>
          <cell r="S1687">
            <v>2854</v>
          </cell>
          <cell r="T1687">
            <v>2891</v>
          </cell>
          <cell r="U1687">
            <v>2876</v>
          </cell>
          <cell r="V1687">
            <v>2802</v>
          </cell>
          <cell r="W1687">
            <v>2894</v>
          </cell>
          <cell r="X1687">
            <v>2687</v>
          </cell>
          <cell r="Y1687">
            <v>2415</v>
          </cell>
          <cell r="Z1687">
            <v>2684</v>
          </cell>
          <cell r="AA1687">
            <v>2546</v>
          </cell>
          <cell r="AB1687">
            <v>2343</v>
          </cell>
          <cell r="AC1687">
            <v>2479</v>
          </cell>
          <cell r="AD1687">
            <v>2586</v>
          </cell>
          <cell r="AE1687">
            <v>2816</v>
          </cell>
        </row>
        <row r="1688">
          <cell r="E1688" t="str">
            <v>LA Industrial Lubricants</v>
          </cell>
          <cell r="F1688">
            <v>7938</v>
          </cell>
          <cell r="G1688">
            <v>7102</v>
          </cell>
          <cell r="H1688">
            <v>7240</v>
          </cell>
          <cell r="I1688">
            <v>7373</v>
          </cell>
          <cell r="J1688">
            <v>7706</v>
          </cell>
          <cell r="K1688">
            <v>7573</v>
          </cell>
          <cell r="L1688">
            <v>7350</v>
          </cell>
          <cell r="M1688">
            <v>7764</v>
          </cell>
          <cell r="N1688">
            <v>8128</v>
          </cell>
          <cell r="O1688">
            <v>8213</v>
          </cell>
          <cell r="P1688">
            <v>8090</v>
          </cell>
          <cell r="Q1688">
            <v>7412</v>
          </cell>
          <cell r="R1688">
            <v>7325</v>
          </cell>
          <cell r="S1688">
            <v>6772</v>
          </cell>
          <cell r="T1688">
            <v>6860</v>
          </cell>
          <cell r="U1688">
            <v>6824</v>
          </cell>
          <cell r="V1688">
            <v>6649</v>
          </cell>
          <cell r="W1688">
            <v>6866</v>
          </cell>
          <cell r="X1688">
            <v>6374</v>
          </cell>
          <cell r="Y1688">
            <v>5731</v>
          </cell>
          <cell r="Z1688">
            <v>6368</v>
          </cell>
          <cell r="AA1688">
            <v>6042</v>
          </cell>
          <cell r="AB1688">
            <v>5559</v>
          </cell>
          <cell r="AC1688">
            <v>5881</v>
          </cell>
          <cell r="AD1688">
            <v>6135</v>
          </cell>
          <cell r="AE1688">
            <v>6681</v>
          </cell>
        </row>
        <row r="1689">
          <cell r="E1689" t="str">
            <v>MA Industrial Lubricants</v>
          </cell>
          <cell r="F1689">
            <v>2344</v>
          </cell>
          <cell r="G1689">
            <v>2097</v>
          </cell>
          <cell r="H1689">
            <v>2138</v>
          </cell>
          <cell r="I1689">
            <v>2177</v>
          </cell>
          <cell r="J1689">
            <v>2275</v>
          </cell>
          <cell r="K1689">
            <v>2236</v>
          </cell>
          <cell r="L1689">
            <v>2170</v>
          </cell>
          <cell r="M1689">
            <v>2292</v>
          </cell>
          <cell r="N1689">
            <v>2400</v>
          </cell>
          <cell r="O1689">
            <v>2425</v>
          </cell>
          <cell r="P1689">
            <v>2388</v>
          </cell>
          <cell r="Q1689">
            <v>2188</v>
          </cell>
          <cell r="R1689">
            <v>2162</v>
          </cell>
          <cell r="S1689">
            <v>1999</v>
          </cell>
          <cell r="T1689">
            <v>2025</v>
          </cell>
          <cell r="U1689">
            <v>2015</v>
          </cell>
          <cell r="V1689">
            <v>1963</v>
          </cell>
          <cell r="W1689">
            <v>2027</v>
          </cell>
          <cell r="X1689">
            <v>1882</v>
          </cell>
          <cell r="Y1689">
            <v>1692</v>
          </cell>
          <cell r="Z1689">
            <v>1880</v>
          </cell>
          <cell r="AA1689">
            <v>1784</v>
          </cell>
          <cell r="AB1689">
            <v>1641</v>
          </cell>
          <cell r="AC1689">
            <v>1736</v>
          </cell>
          <cell r="AD1689">
            <v>1811</v>
          </cell>
          <cell r="AE1689">
            <v>1972</v>
          </cell>
        </row>
        <row r="1690">
          <cell r="E1690" t="str">
            <v>MD Industrial Lubricants</v>
          </cell>
          <cell r="F1690">
            <v>2572</v>
          </cell>
          <cell r="G1690">
            <v>2301</v>
          </cell>
          <cell r="H1690">
            <v>2346</v>
          </cell>
          <cell r="I1690">
            <v>2389</v>
          </cell>
          <cell r="J1690">
            <v>2497</v>
          </cell>
          <cell r="K1690">
            <v>2454</v>
          </cell>
          <cell r="L1690">
            <v>2381</v>
          </cell>
          <cell r="M1690">
            <v>2516</v>
          </cell>
          <cell r="N1690">
            <v>2633</v>
          </cell>
          <cell r="O1690">
            <v>2661</v>
          </cell>
          <cell r="P1690">
            <v>2621</v>
          </cell>
          <cell r="Q1690">
            <v>2401</v>
          </cell>
          <cell r="R1690">
            <v>2373</v>
          </cell>
          <cell r="S1690">
            <v>2194</v>
          </cell>
          <cell r="T1690">
            <v>2223</v>
          </cell>
          <cell r="U1690">
            <v>2211</v>
          </cell>
          <cell r="V1690">
            <v>2154</v>
          </cell>
          <cell r="W1690">
            <v>2225</v>
          </cell>
          <cell r="X1690">
            <v>2065</v>
          </cell>
          <cell r="Y1690">
            <v>1857</v>
          </cell>
          <cell r="Z1690">
            <v>2063</v>
          </cell>
          <cell r="AA1690">
            <v>1957</v>
          </cell>
          <cell r="AB1690">
            <v>1801</v>
          </cell>
          <cell r="AC1690">
            <v>1905</v>
          </cell>
          <cell r="AD1690">
            <v>1988</v>
          </cell>
          <cell r="AE1690">
            <v>2164</v>
          </cell>
        </row>
        <row r="1691">
          <cell r="E1691" t="str">
            <v>ME Industrial Lubricants</v>
          </cell>
          <cell r="F1691">
            <v>401</v>
          </cell>
          <cell r="G1691">
            <v>359</v>
          </cell>
          <cell r="H1691">
            <v>366</v>
          </cell>
          <cell r="I1691">
            <v>372</v>
          </cell>
          <cell r="J1691">
            <v>389</v>
          </cell>
          <cell r="K1691">
            <v>382</v>
          </cell>
          <cell r="L1691">
            <v>371</v>
          </cell>
          <cell r="M1691">
            <v>392</v>
          </cell>
          <cell r="N1691">
            <v>410</v>
          </cell>
          <cell r="O1691">
            <v>415</v>
          </cell>
          <cell r="P1691">
            <v>408</v>
          </cell>
          <cell r="Q1691">
            <v>374</v>
          </cell>
          <cell r="R1691">
            <v>370</v>
          </cell>
          <cell r="S1691">
            <v>342</v>
          </cell>
          <cell r="T1691">
            <v>346</v>
          </cell>
          <cell r="U1691">
            <v>345</v>
          </cell>
          <cell r="V1691">
            <v>336</v>
          </cell>
          <cell r="W1691">
            <v>347</v>
          </cell>
          <cell r="X1691">
            <v>322</v>
          </cell>
          <cell r="Y1691">
            <v>289</v>
          </cell>
          <cell r="Z1691">
            <v>322</v>
          </cell>
          <cell r="AA1691">
            <v>305</v>
          </cell>
          <cell r="AB1691">
            <v>281</v>
          </cell>
          <cell r="AC1691">
            <v>297</v>
          </cell>
          <cell r="AD1691">
            <v>310</v>
          </cell>
          <cell r="AE1691">
            <v>337</v>
          </cell>
        </row>
        <row r="1692">
          <cell r="E1692" t="str">
            <v>MI Industrial Lubricants</v>
          </cell>
          <cell r="F1692">
            <v>11156</v>
          </cell>
          <cell r="G1692">
            <v>9980</v>
          </cell>
          <cell r="H1692">
            <v>10175</v>
          </cell>
          <cell r="I1692">
            <v>10361</v>
          </cell>
          <cell r="J1692">
            <v>10829</v>
          </cell>
          <cell r="K1692">
            <v>10643</v>
          </cell>
          <cell r="L1692">
            <v>10329</v>
          </cell>
          <cell r="M1692">
            <v>10912</v>
          </cell>
          <cell r="N1692">
            <v>11423</v>
          </cell>
          <cell r="O1692">
            <v>11542</v>
          </cell>
          <cell r="P1692">
            <v>11369</v>
          </cell>
          <cell r="Q1692">
            <v>10417</v>
          </cell>
          <cell r="R1692">
            <v>10293</v>
          </cell>
          <cell r="S1692">
            <v>9516</v>
          </cell>
          <cell r="T1692">
            <v>9641</v>
          </cell>
          <cell r="U1692">
            <v>9591</v>
          </cell>
          <cell r="V1692">
            <v>9344</v>
          </cell>
          <cell r="W1692">
            <v>9649</v>
          </cell>
          <cell r="X1692">
            <v>8958</v>
          </cell>
          <cell r="Y1692">
            <v>8054</v>
          </cell>
          <cell r="Z1692">
            <v>8949</v>
          </cell>
          <cell r="AA1692">
            <v>8490</v>
          </cell>
          <cell r="AB1692">
            <v>7812</v>
          </cell>
          <cell r="AC1692">
            <v>8265</v>
          </cell>
          <cell r="AD1692">
            <v>8621</v>
          </cell>
          <cell r="AE1692">
            <v>9389</v>
          </cell>
        </row>
        <row r="1693">
          <cell r="E1693" t="str">
            <v>MN Industrial Lubricants</v>
          </cell>
          <cell r="F1693">
            <v>2010</v>
          </cell>
          <cell r="G1693">
            <v>1798</v>
          </cell>
          <cell r="H1693">
            <v>1833</v>
          </cell>
          <cell r="I1693">
            <v>1866</v>
          </cell>
          <cell r="J1693">
            <v>1951</v>
          </cell>
          <cell r="K1693">
            <v>1917</v>
          </cell>
          <cell r="L1693">
            <v>1861</v>
          </cell>
          <cell r="M1693">
            <v>1966</v>
          </cell>
          <cell r="N1693">
            <v>2058</v>
          </cell>
          <cell r="O1693">
            <v>2079</v>
          </cell>
          <cell r="P1693">
            <v>2048</v>
          </cell>
          <cell r="Q1693">
            <v>1876</v>
          </cell>
          <cell r="R1693">
            <v>1854</v>
          </cell>
          <cell r="S1693">
            <v>1714</v>
          </cell>
          <cell r="T1693">
            <v>1737</v>
          </cell>
          <cell r="U1693">
            <v>1728</v>
          </cell>
          <cell r="V1693">
            <v>1683</v>
          </cell>
          <cell r="W1693">
            <v>1738</v>
          </cell>
          <cell r="X1693">
            <v>1614</v>
          </cell>
          <cell r="Y1693">
            <v>1451</v>
          </cell>
          <cell r="Z1693">
            <v>1612</v>
          </cell>
          <cell r="AA1693">
            <v>1529</v>
          </cell>
          <cell r="AB1693">
            <v>1407</v>
          </cell>
          <cell r="AC1693">
            <v>1489</v>
          </cell>
          <cell r="AD1693">
            <v>1553</v>
          </cell>
          <cell r="AE1693">
            <v>1691</v>
          </cell>
        </row>
        <row r="1694">
          <cell r="E1694" t="str">
            <v>MO Industrial Lubricants</v>
          </cell>
          <cell r="F1694">
            <v>4164</v>
          </cell>
          <cell r="G1694">
            <v>3725</v>
          </cell>
          <cell r="H1694">
            <v>3798</v>
          </cell>
          <cell r="I1694">
            <v>3867</v>
          </cell>
          <cell r="J1694">
            <v>4042</v>
          </cell>
          <cell r="K1694">
            <v>3973</v>
          </cell>
          <cell r="L1694">
            <v>3855</v>
          </cell>
          <cell r="M1694">
            <v>4073</v>
          </cell>
          <cell r="N1694">
            <v>4264</v>
          </cell>
          <cell r="O1694">
            <v>4308</v>
          </cell>
          <cell r="P1694">
            <v>4244</v>
          </cell>
          <cell r="Q1694">
            <v>3888</v>
          </cell>
          <cell r="R1694">
            <v>3842</v>
          </cell>
          <cell r="S1694">
            <v>3552</v>
          </cell>
          <cell r="T1694">
            <v>3598</v>
          </cell>
          <cell r="U1694">
            <v>3580</v>
          </cell>
          <cell r="V1694">
            <v>3488</v>
          </cell>
          <cell r="W1694">
            <v>3602</v>
          </cell>
          <cell r="X1694">
            <v>3344</v>
          </cell>
          <cell r="Y1694">
            <v>3006</v>
          </cell>
          <cell r="Z1694">
            <v>3340</v>
          </cell>
          <cell r="AA1694">
            <v>3169</v>
          </cell>
          <cell r="AB1694">
            <v>2916</v>
          </cell>
          <cell r="AC1694">
            <v>3085</v>
          </cell>
          <cell r="AD1694">
            <v>3218</v>
          </cell>
          <cell r="AE1694">
            <v>3504</v>
          </cell>
        </row>
        <row r="1695">
          <cell r="E1695" t="str">
            <v>MS Industrial Lubricants</v>
          </cell>
          <cell r="F1695">
            <v>2115</v>
          </cell>
          <cell r="G1695">
            <v>1892</v>
          </cell>
          <cell r="H1695">
            <v>1929</v>
          </cell>
          <cell r="I1695">
            <v>1965</v>
          </cell>
          <cell r="J1695">
            <v>2053</v>
          </cell>
          <cell r="K1695">
            <v>2018</v>
          </cell>
          <cell r="L1695">
            <v>1959</v>
          </cell>
          <cell r="M1695">
            <v>2069</v>
          </cell>
          <cell r="N1695">
            <v>2166</v>
          </cell>
          <cell r="O1695">
            <v>2189</v>
          </cell>
          <cell r="P1695">
            <v>2156</v>
          </cell>
          <cell r="Q1695">
            <v>1975</v>
          </cell>
          <cell r="R1695">
            <v>1952</v>
          </cell>
          <cell r="S1695">
            <v>1804</v>
          </cell>
          <cell r="T1695">
            <v>1828</v>
          </cell>
          <cell r="U1695">
            <v>1819</v>
          </cell>
          <cell r="V1695">
            <v>1772</v>
          </cell>
          <cell r="W1695">
            <v>1830</v>
          </cell>
          <cell r="X1695">
            <v>1699</v>
          </cell>
          <cell r="Y1695">
            <v>1527</v>
          </cell>
          <cell r="Z1695">
            <v>1697</v>
          </cell>
          <cell r="AA1695">
            <v>1610</v>
          </cell>
          <cell r="AB1695">
            <v>1481</v>
          </cell>
          <cell r="AC1695">
            <v>1567</v>
          </cell>
          <cell r="AD1695">
            <v>1635</v>
          </cell>
          <cell r="AE1695">
            <v>1780</v>
          </cell>
        </row>
        <row r="1696">
          <cell r="E1696" t="str">
            <v>MT Industrial Lubricants</v>
          </cell>
          <cell r="F1696">
            <v>317</v>
          </cell>
          <cell r="G1696">
            <v>284</v>
          </cell>
          <cell r="H1696">
            <v>289</v>
          </cell>
          <cell r="I1696">
            <v>295</v>
          </cell>
          <cell r="J1696">
            <v>308</v>
          </cell>
          <cell r="K1696">
            <v>303</v>
          </cell>
          <cell r="L1696">
            <v>294</v>
          </cell>
          <cell r="M1696">
            <v>310</v>
          </cell>
          <cell r="N1696">
            <v>325</v>
          </cell>
          <cell r="O1696">
            <v>328</v>
          </cell>
          <cell r="P1696">
            <v>323</v>
          </cell>
          <cell r="Q1696">
            <v>296</v>
          </cell>
          <cell r="R1696">
            <v>293</v>
          </cell>
          <cell r="S1696">
            <v>271</v>
          </cell>
          <cell r="T1696">
            <v>274</v>
          </cell>
          <cell r="U1696">
            <v>273</v>
          </cell>
          <cell r="V1696">
            <v>266</v>
          </cell>
          <cell r="W1696">
            <v>274</v>
          </cell>
          <cell r="X1696">
            <v>255</v>
          </cell>
          <cell r="Y1696">
            <v>229</v>
          </cell>
          <cell r="Z1696">
            <v>255</v>
          </cell>
          <cell r="AA1696">
            <v>241</v>
          </cell>
          <cell r="AB1696">
            <v>222</v>
          </cell>
          <cell r="AC1696">
            <v>235</v>
          </cell>
          <cell r="AD1696">
            <v>245</v>
          </cell>
          <cell r="AE1696">
            <v>267</v>
          </cell>
        </row>
        <row r="1697">
          <cell r="E1697" t="str">
            <v>NC Industrial Lubricants</v>
          </cell>
          <cell r="F1697">
            <v>3546</v>
          </cell>
          <cell r="G1697">
            <v>3172</v>
          </cell>
          <cell r="H1697">
            <v>3234</v>
          </cell>
          <cell r="I1697">
            <v>3293</v>
          </cell>
          <cell r="J1697">
            <v>3442</v>
          </cell>
          <cell r="K1697">
            <v>3383</v>
          </cell>
          <cell r="L1697">
            <v>3283</v>
          </cell>
          <cell r="M1697">
            <v>3468</v>
          </cell>
          <cell r="N1697">
            <v>3631</v>
          </cell>
          <cell r="O1697">
            <v>3669</v>
          </cell>
          <cell r="P1697">
            <v>3614</v>
          </cell>
          <cell r="Q1697">
            <v>3311</v>
          </cell>
          <cell r="R1697">
            <v>3272</v>
          </cell>
          <cell r="S1697">
            <v>3025</v>
          </cell>
          <cell r="T1697">
            <v>3064</v>
          </cell>
          <cell r="U1697">
            <v>3049</v>
          </cell>
          <cell r="V1697">
            <v>2970</v>
          </cell>
          <cell r="W1697">
            <v>3067</v>
          </cell>
          <cell r="X1697">
            <v>2847</v>
          </cell>
          <cell r="Y1697">
            <v>2560</v>
          </cell>
          <cell r="Z1697">
            <v>2844</v>
          </cell>
          <cell r="AA1697">
            <v>2699</v>
          </cell>
          <cell r="AB1697">
            <v>2483</v>
          </cell>
          <cell r="AC1697">
            <v>2627</v>
          </cell>
          <cell r="AD1697">
            <v>2740</v>
          </cell>
          <cell r="AE1697">
            <v>2984</v>
          </cell>
        </row>
        <row r="1698">
          <cell r="E1698" t="str">
            <v>ND Industrial Lubricants</v>
          </cell>
          <cell r="F1698">
            <v>161</v>
          </cell>
          <cell r="G1698">
            <v>144</v>
          </cell>
          <cell r="H1698">
            <v>147</v>
          </cell>
          <cell r="I1698">
            <v>150</v>
          </cell>
          <cell r="J1698">
            <v>157</v>
          </cell>
          <cell r="K1698">
            <v>154</v>
          </cell>
          <cell r="L1698">
            <v>149</v>
          </cell>
          <cell r="M1698">
            <v>158</v>
          </cell>
          <cell r="N1698">
            <v>165</v>
          </cell>
          <cell r="O1698">
            <v>167</v>
          </cell>
          <cell r="P1698">
            <v>165</v>
          </cell>
          <cell r="Q1698">
            <v>151</v>
          </cell>
          <cell r="R1698">
            <v>149</v>
          </cell>
          <cell r="S1698">
            <v>138</v>
          </cell>
          <cell r="T1698">
            <v>140</v>
          </cell>
          <cell r="U1698">
            <v>139</v>
          </cell>
          <cell r="V1698">
            <v>135</v>
          </cell>
          <cell r="W1698">
            <v>140</v>
          </cell>
          <cell r="X1698">
            <v>130</v>
          </cell>
          <cell r="Y1698">
            <v>117</v>
          </cell>
          <cell r="Z1698">
            <v>129</v>
          </cell>
          <cell r="AA1698">
            <v>123</v>
          </cell>
          <cell r="AB1698">
            <v>113</v>
          </cell>
          <cell r="AC1698">
            <v>120</v>
          </cell>
          <cell r="AD1698">
            <v>125</v>
          </cell>
          <cell r="AE1698">
            <v>136</v>
          </cell>
        </row>
        <row r="1699">
          <cell r="E1699" t="str">
            <v>NE Industrial Lubricants</v>
          </cell>
          <cell r="F1699">
            <v>256</v>
          </cell>
          <cell r="G1699">
            <v>229</v>
          </cell>
          <cell r="H1699">
            <v>234</v>
          </cell>
          <cell r="I1699">
            <v>238</v>
          </cell>
          <cell r="J1699">
            <v>249</v>
          </cell>
          <cell r="K1699">
            <v>244</v>
          </cell>
          <cell r="L1699">
            <v>237</v>
          </cell>
          <cell r="M1699">
            <v>250</v>
          </cell>
          <cell r="N1699">
            <v>262</v>
          </cell>
          <cell r="O1699">
            <v>265</v>
          </cell>
          <cell r="P1699">
            <v>261</v>
          </cell>
          <cell r="Q1699">
            <v>239</v>
          </cell>
          <cell r="R1699">
            <v>236</v>
          </cell>
          <cell r="S1699">
            <v>218</v>
          </cell>
          <cell r="T1699">
            <v>221</v>
          </cell>
          <cell r="U1699">
            <v>220</v>
          </cell>
          <cell r="V1699">
            <v>214</v>
          </cell>
          <cell r="W1699">
            <v>221</v>
          </cell>
          <cell r="X1699">
            <v>206</v>
          </cell>
          <cell r="Y1699">
            <v>185</v>
          </cell>
          <cell r="Z1699">
            <v>205</v>
          </cell>
          <cell r="AA1699">
            <v>195</v>
          </cell>
          <cell r="AB1699">
            <v>179</v>
          </cell>
          <cell r="AC1699">
            <v>190</v>
          </cell>
          <cell r="AD1699">
            <v>198</v>
          </cell>
          <cell r="AE1699">
            <v>216</v>
          </cell>
        </row>
        <row r="1700">
          <cell r="E1700" t="str">
            <v>NH Industrial Lubricants</v>
          </cell>
          <cell r="F1700">
            <v>145</v>
          </cell>
          <cell r="G1700">
            <v>129</v>
          </cell>
          <cell r="H1700">
            <v>132</v>
          </cell>
          <cell r="I1700">
            <v>134</v>
          </cell>
          <cell r="J1700">
            <v>140</v>
          </cell>
          <cell r="K1700">
            <v>138</v>
          </cell>
          <cell r="L1700">
            <v>134</v>
          </cell>
          <cell r="M1700">
            <v>142</v>
          </cell>
          <cell r="N1700">
            <v>148</v>
          </cell>
          <cell r="O1700">
            <v>150</v>
          </cell>
          <cell r="P1700">
            <v>148</v>
          </cell>
          <cell r="Q1700">
            <v>135</v>
          </cell>
          <cell r="R1700">
            <v>134</v>
          </cell>
          <cell r="S1700">
            <v>123</v>
          </cell>
          <cell r="T1700">
            <v>125</v>
          </cell>
          <cell r="U1700">
            <v>124</v>
          </cell>
          <cell r="V1700">
            <v>121</v>
          </cell>
          <cell r="W1700">
            <v>125</v>
          </cell>
          <cell r="X1700">
            <v>116</v>
          </cell>
          <cell r="Y1700">
            <v>104</v>
          </cell>
          <cell r="Z1700">
            <v>116</v>
          </cell>
          <cell r="AA1700">
            <v>110</v>
          </cell>
          <cell r="AB1700">
            <v>101</v>
          </cell>
          <cell r="AC1700">
            <v>107</v>
          </cell>
          <cell r="AD1700">
            <v>112</v>
          </cell>
          <cell r="AE1700">
            <v>122</v>
          </cell>
        </row>
        <row r="1701">
          <cell r="E1701" t="str">
            <v>NJ Industrial Lubricants</v>
          </cell>
          <cell r="F1701">
            <v>10299</v>
          </cell>
          <cell r="G1701">
            <v>9213</v>
          </cell>
          <cell r="H1701">
            <v>9393</v>
          </cell>
          <cell r="I1701">
            <v>9565</v>
          </cell>
          <cell r="J1701">
            <v>9997</v>
          </cell>
          <cell r="K1701">
            <v>9825</v>
          </cell>
          <cell r="L1701">
            <v>9535</v>
          </cell>
          <cell r="M1701">
            <v>10073</v>
          </cell>
          <cell r="N1701">
            <v>10545</v>
          </cell>
          <cell r="O1701">
            <v>10655</v>
          </cell>
          <cell r="P1701">
            <v>10496</v>
          </cell>
          <cell r="Q1701">
            <v>9616</v>
          </cell>
          <cell r="R1701">
            <v>9502</v>
          </cell>
          <cell r="S1701">
            <v>8785</v>
          </cell>
          <cell r="T1701">
            <v>8900</v>
          </cell>
          <cell r="U1701">
            <v>8854</v>
          </cell>
          <cell r="V1701">
            <v>8626</v>
          </cell>
          <cell r="W1701">
            <v>8908</v>
          </cell>
          <cell r="X1701">
            <v>8270</v>
          </cell>
          <cell r="Y1701">
            <v>7435</v>
          </cell>
          <cell r="Z1701">
            <v>8261</v>
          </cell>
          <cell r="AA1701">
            <v>7838</v>
          </cell>
          <cell r="AB1701">
            <v>7211</v>
          </cell>
          <cell r="AC1701">
            <v>7630</v>
          </cell>
          <cell r="AD1701">
            <v>7959</v>
          </cell>
          <cell r="AE1701">
            <v>8667</v>
          </cell>
        </row>
        <row r="1702">
          <cell r="E1702" t="str">
            <v>NM Industrial Lubricants</v>
          </cell>
          <cell r="F1702">
            <v>735</v>
          </cell>
          <cell r="G1702">
            <v>657</v>
          </cell>
          <cell r="H1702">
            <v>670</v>
          </cell>
          <cell r="I1702">
            <v>682</v>
          </cell>
          <cell r="J1702">
            <v>713</v>
          </cell>
          <cell r="K1702">
            <v>701</v>
          </cell>
          <cell r="L1702">
            <v>680</v>
          </cell>
          <cell r="M1702">
            <v>719</v>
          </cell>
          <cell r="N1702">
            <v>752</v>
          </cell>
          <cell r="O1702">
            <v>760</v>
          </cell>
          <cell r="P1702">
            <v>749</v>
          </cell>
          <cell r="Q1702">
            <v>686</v>
          </cell>
          <cell r="R1702">
            <v>678</v>
          </cell>
          <cell r="S1702">
            <v>627</v>
          </cell>
          <cell r="T1702">
            <v>635</v>
          </cell>
          <cell r="U1702">
            <v>632</v>
          </cell>
          <cell r="V1702">
            <v>615</v>
          </cell>
          <cell r="W1702">
            <v>636</v>
          </cell>
          <cell r="X1702">
            <v>590</v>
          </cell>
          <cell r="Y1702">
            <v>531</v>
          </cell>
          <cell r="Z1702">
            <v>589</v>
          </cell>
          <cell r="AA1702">
            <v>559</v>
          </cell>
          <cell r="AB1702">
            <v>515</v>
          </cell>
          <cell r="AC1702">
            <v>544</v>
          </cell>
          <cell r="AD1702">
            <v>568</v>
          </cell>
          <cell r="AE1702">
            <v>618</v>
          </cell>
        </row>
        <row r="1703">
          <cell r="E1703" t="str">
            <v>NV Industrial Lubricants</v>
          </cell>
          <cell r="F1703">
            <v>156</v>
          </cell>
          <cell r="G1703">
            <v>139</v>
          </cell>
          <cell r="H1703">
            <v>142</v>
          </cell>
          <cell r="I1703">
            <v>145</v>
          </cell>
          <cell r="J1703">
            <v>151</v>
          </cell>
          <cell r="K1703">
            <v>149</v>
          </cell>
          <cell r="L1703">
            <v>144</v>
          </cell>
          <cell r="M1703">
            <v>152</v>
          </cell>
          <cell r="N1703">
            <v>160</v>
          </cell>
          <cell r="O1703">
            <v>161</v>
          </cell>
          <cell r="P1703">
            <v>159</v>
          </cell>
          <cell r="Q1703">
            <v>146</v>
          </cell>
          <cell r="R1703">
            <v>144</v>
          </cell>
          <cell r="S1703">
            <v>133</v>
          </cell>
          <cell r="T1703">
            <v>135</v>
          </cell>
          <cell r="U1703">
            <v>134</v>
          </cell>
          <cell r="V1703">
            <v>131</v>
          </cell>
          <cell r="W1703">
            <v>135</v>
          </cell>
          <cell r="X1703">
            <v>125</v>
          </cell>
          <cell r="Y1703">
            <v>113</v>
          </cell>
          <cell r="Z1703">
            <v>125</v>
          </cell>
          <cell r="AA1703">
            <v>119</v>
          </cell>
          <cell r="AB1703">
            <v>109</v>
          </cell>
          <cell r="AC1703">
            <v>115</v>
          </cell>
          <cell r="AD1703">
            <v>120</v>
          </cell>
          <cell r="AE1703">
            <v>131</v>
          </cell>
        </row>
        <row r="1704">
          <cell r="E1704" t="str">
            <v>NY Industrial Lubricants</v>
          </cell>
          <cell r="F1704">
            <v>6380</v>
          </cell>
          <cell r="G1704">
            <v>5707</v>
          </cell>
          <cell r="H1704">
            <v>5819</v>
          </cell>
          <cell r="I1704">
            <v>5925</v>
          </cell>
          <cell r="J1704">
            <v>6193</v>
          </cell>
          <cell r="K1704">
            <v>6086</v>
          </cell>
          <cell r="L1704">
            <v>5907</v>
          </cell>
          <cell r="M1704">
            <v>6240</v>
          </cell>
          <cell r="N1704">
            <v>6532</v>
          </cell>
          <cell r="O1704">
            <v>6601</v>
          </cell>
          <cell r="P1704">
            <v>6502</v>
          </cell>
          <cell r="Q1704">
            <v>5957</v>
          </cell>
          <cell r="R1704">
            <v>5886</v>
          </cell>
          <cell r="S1704">
            <v>5442</v>
          </cell>
          <cell r="T1704">
            <v>5513</v>
          </cell>
          <cell r="U1704">
            <v>5484</v>
          </cell>
          <cell r="V1704">
            <v>5343</v>
          </cell>
          <cell r="W1704">
            <v>5518</v>
          </cell>
          <cell r="X1704">
            <v>5123</v>
          </cell>
          <cell r="Y1704">
            <v>4606</v>
          </cell>
          <cell r="Z1704">
            <v>5117</v>
          </cell>
          <cell r="AA1704">
            <v>4855</v>
          </cell>
          <cell r="AB1704">
            <v>4467</v>
          </cell>
          <cell r="AC1704">
            <v>4726</v>
          </cell>
          <cell r="AD1704">
            <v>4930</v>
          </cell>
          <cell r="AE1704">
            <v>5369</v>
          </cell>
        </row>
        <row r="1705">
          <cell r="E1705" t="str">
            <v>OH Industrial Lubricants</v>
          </cell>
          <cell r="F1705">
            <v>14874</v>
          </cell>
          <cell r="G1705">
            <v>13307</v>
          </cell>
          <cell r="H1705">
            <v>13567</v>
          </cell>
          <cell r="I1705">
            <v>13815</v>
          </cell>
          <cell r="J1705">
            <v>14439</v>
          </cell>
          <cell r="K1705">
            <v>14191</v>
          </cell>
          <cell r="L1705">
            <v>13772</v>
          </cell>
          <cell r="M1705">
            <v>14549</v>
          </cell>
          <cell r="N1705">
            <v>15230</v>
          </cell>
          <cell r="O1705">
            <v>15390</v>
          </cell>
          <cell r="P1705">
            <v>15159</v>
          </cell>
          <cell r="Q1705">
            <v>13889</v>
          </cell>
          <cell r="R1705">
            <v>13725</v>
          </cell>
          <cell r="S1705">
            <v>12688</v>
          </cell>
          <cell r="T1705">
            <v>12854</v>
          </cell>
          <cell r="U1705">
            <v>12788</v>
          </cell>
          <cell r="V1705">
            <v>12459</v>
          </cell>
          <cell r="W1705">
            <v>12866</v>
          </cell>
          <cell r="X1705">
            <v>11944</v>
          </cell>
          <cell r="Y1705">
            <v>10739</v>
          </cell>
          <cell r="Z1705">
            <v>11932</v>
          </cell>
          <cell r="AA1705">
            <v>11321</v>
          </cell>
          <cell r="AB1705">
            <v>10416</v>
          </cell>
          <cell r="AC1705">
            <v>11020</v>
          </cell>
          <cell r="AD1705">
            <v>11495</v>
          </cell>
          <cell r="AE1705">
            <v>12518</v>
          </cell>
        </row>
        <row r="1706">
          <cell r="E1706" t="str">
            <v>OK Industrial Lubricants</v>
          </cell>
          <cell r="F1706">
            <v>3596</v>
          </cell>
          <cell r="G1706">
            <v>3217</v>
          </cell>
          <cell r="H1706">
            <v>3280</v>
          </cell>
          <cell r="I1706">
            <v>3340</v>
          </cell>
          <cell r="J1706">
            <v>3491</v>
          </cell>
          <cell r="K1706">
            <v>3431</v>
          </cell>
          <cell r="L1706">
            <v>3330</v>
          </cell>
          <cell r="M1706">
            <v>3517</v>
          </cell>
          <cell r="N1706">
            <v>3682</v>
          </cell>
          <cell r="O1706">
            <v>3721</v>
          </cell>
          <cell r="P1706">
            <v>3665</v>
          </cell>
          <cell r="Q1706">
            <v>3358</v>
          </cell>
          <cell r="R1706">
            <v>3318</v>
          </cell>
          <cell r="S1706">
            <v>3068</v>
          </cell>
          <cell r="T1706">
            <v>3108</v>
          </cell>
          <cell r="U1706">
            <v>3092</v>
          </cell>
          <cell r="V1706">
            <v>3012</v>
          </cell>
          <cell r="W1706">
            <v>3110</v>
          </cell>
          <cell r="X1706">
            <v>2888</v>
          </cell>
          <cell r="Y1706">
            <v>2596</v>
          </cell>
          <cell r="Z1706">
            <v>2885</v>
          </cell>
          <cell r="AA1706">
            <v>2737</v>
          </cell>
          <cell r="AB1706">
            <v>2518</v>
          </cell>
          <cell r="AC1706">
            <v>2664</v>
          </cell>
          <cell r="AD1706">
            <v>2779</v>
          </cell>
          <cell r="AE1706">
            <v>3027</v>
          </cell>
        </row>
        <row r="1707">
          <cell r="E1707" t="str">
            <v>OR Industrial Lubricants</v>
          </cell>
          <cell r="F1707">
            <v>1375</v>
          </cell>
          <cell r="G1707">
            <v>1230</v>
          </cell>
          <cell r="H1707">
            <v>1254</v>
          </cell>
          <cell r="I1707">
            <v>1277</v>
          </cell>
          <cell r="J1707">
            <v>1335</v>
          </cell>
          <cell r="K1707">
            <v>1312</v>
          </cell>
          <cell r="L1707">
            <v>1273</v>
          </cell>
          <cell r="M1707">
            <v>1345</v>
          </cell>
          <cell r="N1707">
            <v>1408</v>
          </cell>
          <cell r="O1707">
            <v>1423</v>
          </cell>
          <cell r="P1707">
            <v>1401</v>
          </cell>
          <cell r="Q1707">
            <v>1284</v>
          </cell>
          <cell r="R1707">
            <v>1269</v>
          </cell>
          <cell r="S1707">
            <v>1173</v>
          </cell>
          <cell r="T1707">
            <v>1188</v>
          </cell>
          <cell r="U1707">
            <v>1182</v>
          </cell>
          <cell r="V1707">
            <v>1152</v>
          </cell>
          <cell r="W1707">
            <v>1189</v>
          </cell>
          <cell r="X1707">
            <v>1104</v>
          </cell>
          <cell r="Y1707">
            <v>993</v>
          </cell>
          <cell r="Z1707">
            <v>1103</v>
          </cell>
          <cell r="AA1707">
            <v>1046</v>
          </cell>
          <cell r="AB1707">
            <v>963</v>
          </cell>
          <cell r="AC1707">
            <v>1019</v>
          </cell>
          <cell r="AD1707">
            <v>1063</v>
          </cell>
          <cell r="AE1707">
            <v>1157</v>
          </cell>
        </row>
        <row r="1708">
          <cell r="E1708" t="str">
            <v>PA Industrial Lubricants</v>
          </cell>
          <cell r="F1708">
            <v>17118</v>
          </cell>
          <cell r="G1708">
            <v>15314</v>
          </cell>
          <cell r="H1708">
            <v>15613</v>
          </cell>
          <cell r="I1708">
            <v>15898</v>
          </cell>
          <cell r="J1708">
            <v>16617</v>
          </cell>
          <cell r="K1708">
            <v>16331</v>
          </cell>
          <cell r="L1708">
            <v>15849</v>
          </cell>
          <cell r="M1708">
            <v>16743</v>
          </cell>
          <cell r="N1708">
            <v>17528</v>
          </cell>
          <cell r="O1708">
            <v>17711</v>
          </cell>
          <cell r="P1708">
            <v>17445</v>
          </cell>
          <cell r="Q1708">
            <v>15984</v>
          </cell>
          <cell r="R1708">
            <v>15795</v>
          </cell>
          <cell r="S1708">
            <v>14602</v>
          </cell>
          <cell r="T1708">
            <v>14793</v>
          </cell>
          <cell r="U1708">
            <v>14716</v>
          </cell>
          <cell r="V1708">
            <v>14338</v>
          </cell>
          <cell r="W1708">
            <v>14806</v>
          </cell>
          <cell r="X1708">
            <v>13746</v>
          </cell>
          <cell r="Y1708">
            <v>12358</v>
          </cell>
          <cell r="Z1708">
            <v>13731</v>
          </cell>
          <cell r="AA1708">
            <v>13028</v>
          </cell>
          <cell r="AB1708">
            <v>11986</v>
          </cell>
          <cell r="AC1708">
            <v>12682</v>
          </cell>
          <cell r="AD1708">
            <v>13229</v>
          </cell>
          <cell r="AE1708">
            <v>14406</v>
          </cell>
        </row>
        <row r="1709">
          <cell r="E1709" t="str">
            <v>RI Industrial Lubricants</v>
          </cell>
          <cell r="F1709">
            <v>384</v>
          </cell>
          <cell r="G1709">
            <v>344</v>
          </cell>
          <cell r="H1709">
            <v>350</v>
          </cell>
          <cell r="I1709">
            <v>357</v>
          </cell>
          <cell r="J1709">
            <v>373</v>
          </cell>
          <cell r="K1709">
            <v>366</v>
          </cell>
          <cell r="L1709">
            <v>356</v>
          </cell>
          <cell r="M1709">
            <v>376</v>
          </cell>
          <cell r="N1709">
            <v>393</v>
          </cell>
          <cell r="O1709">
            <v>397</v>
          </cell>
          <cell r="P1709">
            <v>391</v>
          </cell>
          <cell r="Q1709">
            <v>359</v>
          </cell>
          <cell r="R1709">
            <v>354</v>
          </cell>
          <cell r="S1709">
            <v>328</v>
          </cell>
          <cell r="T1709">
            <v>332</v>
          </cell>
          <cell r="U1709">
            <v>330</v>
          </cell>
          <cell r="V1709">
            <v>322</v>
          </cell>
          <cell r="W1709">
            <v>332</v>
          </cell>
          <cell r="X1709">
            <v>308</v>
          </cell>
          <cell r="Y1709">
            <v>277</v>
          </cell>
          <cell r="Z1709">
            <v>308</v>
          </cell>
          <cell r="AA1709">
            <v>292</v>
          </cell>
          <cell r="AB1709">
            <v>269</v>
          </cell>
          <cell r="AC1709">
            <v>285</v>
          </cell>
          <cell r="AD1709">
            <v>297</v>
          </cell>
          <cell r="AE1709">
            <v>323</v>
          </cell>
        </row>
        <row r="1710">
          <cell r="E1710" t="str">
            <v>SC Industrial Lubricants</v>
          </cell>
          <cell r="F1710">
            <v>1754</v>
          </cell>
          <cell r="G1710">
            <v>1569</v>
          </cell>
          <cell r="H1710">
            <v>1599</v>
          </cell>
          <cell r="I1710">
            <v>1629</v>
          </cell>
          <cell r="J1710">
            <v>1702</v>
          </cell>
          <cell r="K1710">
            <v>1673</v>
          </cell>
          <cell r="L1710">
            <v>1624</v>
          </cell>
          <cell r="M1710">
            <v>1715</v>
          </cell>
          <cell r="N1710">
            <v>1796</v>
          </cell>
          <cell r="O1710">
            <v>1814</v>
          </cell>
          <cell r="P1710">
            <v>1787</v>
          </cell>
          <cell r="Q1710">
            <v>1637</v>
          </cell>
          <cell r="R1710">
            <v>1618</v>
          </cell>
          <cell r="S1710">
            <v>1496</v>
          </cell>
          <cell r="T1710">
            <v>1515</v>
          </cell>
          <cell r="U1710">
            <v>1508</v>
          </cell>
          <cell r="V1710">
            <v>1469</v>
          </cell>
          <cell r="W1710">
            <v>1517</v>
          </cell>
          <cell r="X1710">
            <v>1408</v>
          </cell>
          <cell r="Y1710">
            <v>1266</v>
          </cell>
          <cell r="Z1710">
            <v>1407</v>
          </cell>
          <cell r="AA1710">
            <v>1335</v>
          </cell>
          <cell r="AB1710">
            <v>1228</v>
          </cell>
          <cell r="AC1710">
            <v>1299</v>
          </cell>
          <cell r="AD1710">
            <v>1355</v>
          </cell>
          <cell r="AE1710">
            <v>1476</v>
          </cell>
        </row>
        <row r="1711">
          <cell r="E1711" t="str">
            <v>SD Industrial Lubricants</v>
          </cell>
          <cell r="F1711">
            <v>22</v>
          </cell>
          <cell r="G1711">
            <v>20</v>
          </cell>
          <cell r="H1711">
            <v>20</v>
          </cell>
          <cell r="I1711">
            <v>21</v>
          </cell>
          <cell r="J1711">
            <v>22</v>
          </cell>
          <cell r="K1711">
            <v>21</v>
          </cell>
          <cell r="L1711">
            <v>21</v>
          </cell>
          <cell r="M1711">
            <v>22</v>
          </cell>
          <cell r="N1711">
            <v>23</v>
          </cell>
          <cell r="O1711">
            <v>23</v>
          </cell>
          <cell r="P1711">
            <v>23</v>
          </cell>
          <cell r="Q1711">
            <v>21</v>
          </cell>
          <cell r="R1711">
            <v>21</v>
          </cell>
          <cell r="S1711">
            <v>19</v>
          </cell>
          <cell r="T1711">
            <v>19</v>
          </cell>
          <cell r="U1711">
            <v>19</v>
          </cell>
          <cell r="V1711">
            <v>19</v>
          </cell>
          <cell r="W1711">
            <v>19</v>
          </cell>
          <cell r="X1711">
            <v>18</v>
          </cell>
          <cell r="Y1711">
            <v>16</v>
          </cell>
          <cell r="Z1711">
            <v>18</v>
          </cell>
          <cell r="AA1711">
            <v>17</v>
          </cell>
          <cell r="AB1711">
            <v>16</v>
          </cell>
          <cell r="AC1711">
            <v>16</v>
          </cell>
          <cell r="AD1711">
            <v>17</v>
          </cell>
          <cell r="AE1711">
            <v>19</v>
          </cell>
        </row>
        <row r="1712">
          <cell r="E1712" t="str">
            <v>TN Industrial Lubricants</v>
          </cell>
          <cell r="F1712">
            <v>3507</v>
          </cell>
          <cell r="G1712">
            <v>3137</v>
          </cell>
          <cell r="H1712">
            <v>3199</v>
          </cell>
          <cell r="I1712">
            <v>3257</v>
          </cell>
          <cell r="J1712">
            <v>3404</v>
          </cell>
          <cell r="K1712">
            <v>3346</v>
          </cell>
          <cell r="L1712">
            <v>3247</v>
          </cell>
          <cell r="M1712">
            <v>3430</v>
          </cell>
          <cell r="N1712">
            <v>3591</v>
          </cell>
          <cell r="O1712">
            <v>3629</v>
          </cell>
          <cell r="P1712">
            <v>3574</v>
          </cell>
          <cell r="Q1712">
            <v>3275</v>
          </cell>
          <cell r="R1712">
            <v>3236</v>
          </cell>
          <cell r="S1712">
            <v>2992</v>
          </cell>
          <cell r="T1712">
            <v>3031</v>
          </cell>
          <cell r="U1712">
            <v>3015</v>
          </cell>
          <cell r="V1712">
            <v>2937</v>
          </cell>
          <cell r="W1712">
            <v>3033</v>
          </cell>
          <cell r="X1712">
            <v>2816</v>
          </cell>
          <cell r="Y1712">
            <v>2532</v>
          </cell>
          <cell r="Z1712">
            <v>2813</v>
          </cell>
          <cell r="AA1712">
            <v>2669</v>
          </cell>
          <cell r="AB1712">
            <v>2456</v>
          </cell>
          <cell r="AC1712">
            <v>2598</v>
          </cell>
          <cell r="AD1712">
            <v>2710</v>
          </cell>
          <cell r="AE1712">
            <v>2952</v>
          </cell>
        </row>
        <row r="1713">
          <cell r="E1713" t="str">
            <v>TX Industrial Lubricants</v>
          </cell>
          <cell r="F1713">
            <v>21304</v>
          </cell>
          <cell r="G1713">
            <v>19059</v>
          </cell>
          <cell r="H1713">
            <v>19431</v>
          </cell>
          <cell r="I1713">
            <v>19786</v>
          </cell>
          <cell r="J1713">
            <v>20680</v>
          </cell>
          <cell r="K1713">
            <v>20325</v>
          </cell>
          <cell r="L1713">
            <v>19725</v>
          </cell>
          <cell r="M1713">
            <v>20838</v>
          </cell>
          <cell r="N1713">
            <v>21814</v>
          </cell>
          <cell r="O1713">
            <v>22042</v>
          </cell>
          <cell r="P1713">
            <v>21712</v>
          </cell>
          <cell r="Q1713">
            <v>19893</v>
          </cell>
          <cell r="R1713">
            <v>19657</v>
          </cell>
          <cell r="S1713">
            <v>18173</v>
          </cell>
          <cell r="T1713">
            <v>18411</v>
          </cell>
          <cell r="U1713">
            <v>18315</v>
          </cell>
          <cell r="V1713">
            <v>17844</v>
          </cell>
          <cell r="W1713">
            <v>18427</v>
          </cell>
          <cell r="X1713">
            <v>17107</v>
          </cell>
          <cell r="Y1713">
            <v>15381</v>
          </cell>
          <cell r="Z1713">
            <v>17089</v>
          </cell>
          <cell r="AA1713">
            <v>16214</v>
          </cell>
          <cell r="AB1713">
            <v>14918</v>
          </cell>
          <cell r="AC1713">
            <v>15784</v>
          </cell>
          <cell r="AD1713">
            <v>16464</v>
          </cell>
          <cell r="AE1713">
            <v>17930</v>
          </cell>
        </row>
        <row r="1714">
          <cell r="E1714" t="str">
            <v>US Industrial Lubricants</v>
          </cell>
          <cell r="F1714">
            <v>186342</v>
          </cell>
          <cell r="G1714">
            <v>166705</v>
          </cell>
          <cell r="H1714">
            <v>169961</v>
          </cell>
          <cell r="I1714">
            <v>173064</v>
          </cell>
          <cell r="J1714">
            <v>180887</v>
          </cell>
          <cell r="K1714">
            <v>177780</v>
          </cell>
          <cell r="L1714">
            <v>172534</v>
          </cell>
          <cell r="M1714">
            <v>182262</v>
          </cell>
          <cell r="N1714">
            <v>190802</v>
          </cell>
          <cell r="O1714">
            <v>192799</v>
          </cell>
          <cell r="P1714">
            <v>189907</v>
          </cell>
          <cell r="Q1714">
            <v>173997</v>
          </cell>
          <cell r="R1714">
            <v>171938</v>
          </cell>
          <cell r="S1714">
            <v>158957</v>
          </cell>
          <cell r="T1714">
            <v>161037</v>
          </cell>
          <cell r="U1714">
            <v>160198</v>
          </cell>
          <cell r="V1714">
            <v>156078</v>
          </cell>
          <cell r="W1714">
            <v>161178</v>
          </cell>
          <cell r="X1714">
            <v>149634</v>
          </cell>
          <cell r="Y1714">
            <v>134531</v>
          </cell>
          <cell r="Z1714">
            <v>149475</v>
          </cell>
          <cell r="AA1714">
            <v>141821</v>
          </cell>
          <cell r="AB1714">
            <v>130483</v>
          </cell>
          <cell r="AC1714">
            <v>138056</v>
          </cell>
          <cell r="AD1714">
            <v>144007</v>
          </cell>
          <cell r="AE1714">
            <v>156826</v>
          </cell>
        </row>
        <row r="1715">
          <cell r="E1715" t="str">
            <v>UT Industrial Lubricants</v>
          </cell>
          <cell r="F1715">
            <v>657</v>
          </cell>
          <cell r="G1715">
            <v>588</v>
          </cell>
          <cell r="H1715">
            <v>599</v>
          </cell>
          <cell r="I1715">
            <v>610</v>
          </cell>
          <cell r="J1715">
            <v>638</v>
          </cell>
          <cell r="K1715">
            <v>627</v>
          </cell>
          <cell r="L1715">
            <v>608</v>
          </cell>
          <cell r="M1715">
            <v>642</v>
          </cell>
          <cell r="N1715">
            <v>673</v>
          </cell>
          <cell r="O1715">
            <v>680</v>
          </cell>
          <cell r="P1715">
            <v>669</v>
          </cell>
          <cell r="Q1715">
            <v>613</v>
          </cell>
          <cell r="R1715">
            <v>606</v>
          </cell>
          <cell r="S1715">
            <v>560</v>
          </cell>
          <cell r="T1715">
            <v>568</v>
          </cell>
          <cell r="U1715">
            <v>565</v>
          </cell>
          <cell r="V1715">
            <v>550</v>
          </cell>
          <cell r="W1715">
            <v>568</v>
          </cell>
          <cell r="X1715">
            <v>527</v>
          </cell>
          <cell r="Y1715">
            <v>474</v>
          </cell>
          <cell r="Z1715">
            <v>527</v>
          </cell>
          <cell r="AA1715">
            <v>500</v>
          </cell>
          <cell r="AB1715">
            <v>460</v>
          </cell>
          <cell r="AC1715">
            <v>487</v>
          </cell>
          <cell r="AD1715">
            <v>508</v>
          </cell>
          <cell r="AE1715">
            <v>553</v>
          </cell>
        </row>
        <row r="1716">
          <cell r="E1716" t="str">
            <v>VA Industrial Lubricants</v>
          </cell>
          <cell r="F1716">
            <v>2622</v>
          </cell>
          <cell r="G1716">
            <v>2346</v>
          </cell>
          <cell r="H1716">
            <v>2391</v>
          </cell>
          <cell r="I1716">
            <v>2435</v>
          </cell>
          <cell r="J1716">
            <v>2545</v>
          </cell>
          <cell r="K1716">
            <v>2501</v>
          </cell>
          <cell r="L1716">
            <v>2428</v>
          </cell>
          <cell r="M1716">
            <v>2565</v>
          </cell>
          <cell r="N1716">
            <v>2685</v>
          </cell>
          <cell r="O1716">
            <v>2713</v>
          </cell>
          <cell r="P1716">
            <v>2672</v>
          </cell>
          <cell r="Q1716">
            <v>2448</v>
          </cell>
          <cell r="R1716">
            <v>2419</v>
          </cell>
          <cell r="S1716">
            <v>2237</v>
          </cell>
          <cell r="T1716">
            <v>2266</v>
          </cell>
          <cell r="U1716">
            <v>2254</v>
          </cell>
          <cell r="V1716">
            <v>2196</v>
          </cell>
          <cell r="W1716">
            <v>2268</v>
          </cell>
          <cell r="X1716">
            <v>2105</v>
          </cell>
          <cell r="Y1716">
            <v>1893</v>
          </cell>
          <cell r="Z1716">
            <v>2103</v>
          </cell>
          <cell r="AA1716">
            <v>1996</v>
          </cell>
          <cell r="AB1716">
            <v>1836</v>
          </cell>
          <cell r="AC1716">
            <v>1943</v>
          </cell>
          <cell r="AD1716">
            <v>2026</v>
          </cell>
          <cell r="AE1716">
            <v>2207</v>
          </cell>
        </row>
        <row r="1717">
          <cell r="E1717" t="str">
            <v>VT Industrial Lubricants</v>
          </cell>
          <cell r="F1717">
            <v>95</v>
          </cell>
          <cell r="G1717">
            <v>85</v>
          </cell>
          <cell r="H1717">
            <v>86</v>
          </cell>
          <cell r="I1717">
            <v>88</v>
          </cell>
          <cell r="J1717">
            <v>92</v>
          </cell>
          <cell r="K1717">
            <v>90</v>
          </cell>
          <cell r="L1717">
            <v>88</v>
          </cell>
          <cell r="M1717">
            <v>93</v>
          </cell>
          <cell r="N1717">
            <v>97</v>
          </cell>
          <cell r="O1717">
            <v>98</v>
          </cell>
          <cell r="P1717">
            <v>96</v>
          </cell>
          <cell r="Q1717">
            <v>88</v>
          </cell>
          <cell r="R1717">
            <v>87</v>
          </cell>
          <cell r="S1717">
            <v>81</v>
          </cell>
          <cell r="T1717">
            <v>82</v>
          </cell>
          <cell r="U1717">
            <v>81</v>
          </cell>
          <cell r="V1717">
            <v>79</v>
          </cell>
          <cell r="W1717">
            <v>82</v>
          </cell>
          <cell r="X1717">
            <v>76</v>
          </cell>
          <cell r="Y1717">
            <v>68</v>
          </cell>
          <cell r="Z1717">
            <v>76</v>
          </cell>
          <cell r="AA1717">
            <v>72</v>
          </cell>
          <cell r="AB1717">
            <v>66</v>
          </cell>
          <cell r="AC1717">
            <v>70</v>
          </cell>
          <cell r="AD1717">
            <v>73</v>
          </cell>
          <cell r="AE1717">
            <v>80</v>
          </cell>
        </row>
        <row r="1718">
          <cell r="E1718" t="str">
            <v>WA Industrial Lubricants</v>
          </cell>
          <cell r="F1718">
            <v>1253</v>
          </cell>
          <cell r="G1718">
            <v>1121</v>
          </cell>
          <cell r="H1718">
            <v>1142</v>
          </cell>
          <cell r="I1718">
            <v>1163</v>
          </cell>
          <cell r="J1718">
            <v>1216</v>
          </cell>
          <cell r="K1718">
            <v>1195</v>
          </cell>
          <cell r="L1718">
            <v>1160</v>
          </cell>
          <cell r="M1718">
            <v>1225</v>
          </cell>
          <cell r="N1718">
            <v>1283</v>
          </cell>
          <cell r="O1718">
            <v>1296</v>
          </cell>
          <cell r="P1718">
            <v>1276</v>
          </cell>
          <cell r="Q1718">
            <v>1170</v>
          </cell>
          <cell r="R1718">
            <v>1156</v>
          </cell>
          <cell r="S1718">
            <v>1068</v>
          </cell>
          <cell r="T1718">
            <v>1082</v>
          </cell>
          <cell r="U1718">
            <v>1077</v>
          </cell>
          <cell r="V1718">
            <v>1049</v>
          </cell>
          <cell r="W1718">
            <v>1083</v>
          </cell>
          <cell r="X1718">
            <v>1006</v>
          </cell>
          <cell r="Y1718">
            <v>904</v>
          </cell>
          <cell r="Z1718">
            <v>1005</v>
          </cell>
          <cell r="AA1718">
            <v>953</v>
          </cell>
          <cell r="AB1718">
            <v>877</v>
          </cell>
          <cell r="AC1718">
            <v>928</v>
          </cell>
          <cell r="AD1718">
            <v>968</v>
          </cell>
          <cell r="AE1718">
            <v>1054</v>
          </cell>
        </row>
        <row r="1719">
          <cell r="E1719" t="str">
            <v>WI Industrial Lubricants</v>
          </cell>
          <cell r="F1719">
            <v>3084</v>
          </cell>
          <cell r="G1719">
            <v>2759</v>
          </cell>
          <cell r="H1719">
            <v>2813</v>
          </cell>
          <cell r="I1719">
            <v>2864</v>
          </cell>
          <cell r="J1719">
            <v>2994</v>
          </cell>
          <cell r="K1719">
            <v>2942</v>
          </cell>
          <cell r="L1719">
            <v>2855</v>
          </cell>
          <cell r="M1719">
            <v>3016</v>
          </cell>
          <cell r="N1719">
            <v>3158</v>
          </cell>
          <cell r="O1719">
            <v>3191</v>
          </cell>
          <cell r="P1719">
            <v>3143</v>
          </cell>
          <cell r="Q1719">
            <v>2880</v>
          </cell>
          <cell r="R1719">
            <v>2846</v>
          </cell>
          <cell r="S1719">
            <v>2631</v>
          </cell>
          <cell r="T1719">
            <v>2665</v>
          </cell>
          <cell r="U1719">
            <v>2651</v>
          </cell>
          <cell r="V1719">
            <v>2583</v>
          </cell>
          <cell r="W1719">
            <v>2668</v>
          </cell>
          <cell r="X1719">
            <v>2476</v>
          </cell>
          <cell r="Y1719">
            <v>2227</v>
          </cell>
          <cell r="Z1719">
            <v>2474</v>
          </cell>
          <cell r="AA1719">
            <v>2347</v>
          </cell>
          <cell r="AB1719">
            <v>2160</v>
          </cell>
          <cell r="AC1719">
            <v>2285</v>
          </cell>
          <cell r="AD1719">
            <v>2383</v>
          </cell>
          <cell r="AE1719">
            <v>2596</v>
          </cell>
        </row>
        <row r="1720">
          <cell r="E1720" t="str">
            <v>WV Industrial Lubricants</v>
          </cell>
          <cell r="F1720">
            <v>2611</v>
          </cell>
          <cell r="G1720">
            <v>2336</v>
          </cell>
          <cell r="H1720">
            <v>2381</v>
          </cell>
          <cell r="I1720">
            <v>2425</v>
          </cell>
          <cell r="J1720">
            <v>2534</v>
          </cell>
          <cell r="K1720">
            <v>2491</v>
          </cell>
          <cell r="L1720">
            <v>2417</v>
          </cell>
          <cell r="M1720">
            <v>2554</v>
          </cell>
          <cell r="N1720">
            <v>2673</v>
          </cell>
          <cell r="O1720">
            <v>2701</v>
          </cell>
          <cell r="P1720">
            <v>2661</v>
          </cell>
          <cell r="Q1720">
            <v>2438</v>
          </cell>
          <cell r="R1720">
            <v>2409</v>
          </cell>
          <cell r="S1720">
            <v>2227</v>
          </cell>
          <cell r="T1720">
            <v>2256</v>
          </cell>
          <cell r="U1720">
            <v>2245</v>
          </cell>
          <cell r="V1720">
            <v>2187</v>
          </cell>
          <cell r="W1720">
            <v>2258</v>
          </cell>
          <cell r="X1720">
            <v>2097</v>
          </cell>
          <cell r="Y1720">
            <v>1885</v>
          </cell>
          <cell r="Z1720">
            <v>2094</v>
          </cell>
          <cell r="AA1720">
            <v>1987</v>
          </cell>
          <cell r="AB1720">
            <v>1828</v>
          </cell>
          <cell r="AC1720">
            <v>1934</v>
          </cell>
          <cell r="AD1720">
            <v>2018</v>
          </cell>
          <cell r="AE1720">
            <v>2197</v>
          </cell>
        </row>
        <row r="1721">
          <cell r="E1721" t="str">
            <v>WY Industrial Lubricants</v>
          </cell>
          <cell r="F1721">
            <v>356</v>
          </cell>
          <cell r="G1721">
            <v>319</v>
          </cell>
          <cell r="H1721">
            <v>325</v>
          </cell>
          <cell r="I1721">
            <v>331</v>
          </cell>
          <cell r="J1721">
            <v>346</v>
          </cell>
          <cell r="K1721">
            <v>340</v>
          </cell>
          <cell r="L1721">
            <v>330</v>
          </cell>
          <cell r="M1721">
            <v>348</v>
          </cell>
          <cell r="N1721">
            <v>365</v>
          </cell>
          <cell r="O1721">
            <v>369</v>
          </cell>
          <cell r="P1721">
            <v>363</v>
          </cell>
          <cell r="Q1721">
            <v>333</v>
          </cell>
          <cell r="R1721">
            <v>329</v>
          </cell>
          <cell r="S1721">
            <v>304</v>
          </cell>
          <cell r="T1721">
            <v>308</v>
          </cell>
          <cell r="U1721">
            <v>306</v>
          </cell>
          <cell r="V1721">
            <v>298</v>
          </cell>
          <cell r="W1721">
            <v>308</v>
          </cell>
          <cell r="X1721">
            <v>286</v>
          </cell>
          <cell r="Y1721">
            <v>257</v>
          </cell>
          <cell r="Z1721">
            <v>286</v>
          </cell>
          <cell r="AA1721">
            <v>271</v>
          </cell>
          <cell r="AB1721">
            <v>249</v>
          </cell>
          <cell r="AC1721">
            <v>264</v>
          </cell>
          <cell r="AD1721">
            <v>275</v>
          </cell>
          <cell r="AE1721">
            <v>300</v>
          </cell>
        </row>
        <row r="1722">
          <cell r="E1722" t="str">
            <v>AK Industrial Motor Gasoline Blending Components</v>
          </cell>
          <cell r="F1722">
            <v>860</v>
          </cell>
          <cell r="G1722">
            <v>-385</v>
          </cell>
          <cell r="H1722">
            <v>1313</v>
          </cell>
          <cell r="I1722">
            <v>0</v>
          </cell>
          <cell r="J1722">
            <v>0</v>
          </cell>
          <cell r="K1722">
            <v>0</v>
          </cell>
          <cell r="L1722">
            <v>0</v>
          </cell>
          <cell r="M1722">
            <v>0</v>
          </cell>
          <cell r="N1722">
            <v>0</v>
          </cell>
          <cell r="O1722">
            <v>0</v>
          </cell>
          <cell r="P1722">
            <v>0</v>
          </cell>
          <cell r="Q1722">
            <v>0</v>
          </cell>
          <cell r="R1722">
            <v>0</v>
          </cell>
          <cell r="S1722">
            <v>0</v>
          </cell>
          <cell r="T1722">
            <v>0</v>
          </cell>
          <cell r="U1722">
            <v>0</v>
          </cell>
          <cell r="V1722">
            <v>0</v>
          </cell>
          <cell r="W1722">
            <v>0</v>
          </cell>
          <cell r="X1722">
            <v>0</v>
          </cell>
          <cell r="Y1722">
            <v>0</v>
          </cell>
          <cell r="Z1722">
            <v>0</v>
          </cell>
          <cell r="AA1722">
            <v>0</v>
          </cell>
          <cell r="AB1722">
            <v>0</v>
          </cell>
          <cell r="AC1722">
            <v>0</v>
          </cell>
          <cell r="AD1722">
            <v>0</v>
          </cell>
          <cell r="AE1722">
            <v>0</v>
          </cell>
        </row>
        <row r="1723">
          <cell r="E1723" t="str">
            <v>AL Industrial Motor Gasoline Blending Components</v>
          </cell>
          <cell r="F1723">
            <v>407</v>
          </cell>
          <cell r="G1723">
            <v>-243</v>
          </cell>
          <cell r="H1723">
            <v>535</v>
          </cell>
          <cell r="I1723">
            <v>0</v>
          </cell>
          <cell r="J1723">
            <v>0</v>
          </cell>
          <cell r="K1723">
            <v>0</v>
          </cell>
          <cell r="L1723">
            <v>0</v>
          </cell>
          <cell r="M1723">
            <v>0</v>
          </cell>
          <cell r="N1723">
            <v>0</v>
          </cell>
          <cell r="O1723">
            <v>0</v>
          </cell>
          <cell r="P1723">
            <v>0</v>
          </cell>
          <cell r="Q1723">
            <v>0</v>
          </cell>
          <cell r="R1723">
            <v>0</v>
          </cell>
          <cell r="S1723">
            <v>0</v>
          </cell>
          <cell r="T1723">
            <v>0</v>
          </cell>
          <cell r="U1723">
            <v>0</v>
          </cell>
          <cell r="V1723">
            <v>0</v>
          </cell>
          <cell r="W1723">
            <v>0</v>
          </cell>
          <cell r="X1723">
            <v>0</v>
          </cell>
          <cell r="Y1723">
            <v>0</v>
          </cell>
          <cell r="Z1723">
            <v>0</v>
          </cell>
          <cell r="AA1723">
            <v>0</v>
          </cell>
          <cell r="AB1723">
            <v>0</v>
          </cell>
          <cell r="AC1723">
            <v>0</v>
          </cell>
          <cell r="AD1723">
            <v>0</v>
          </cell>
          <cell r="AE1723">
            <v>0</v>
          </cell>
        </row>
        <row r="1724">
          <cell r="E1724" t="str">
            <v>AR Industrial Motor Gasoline Blending Components</v>
          </cell>
          <cell r="F1724">
            <v>193</v>
          </cell>
          <cell r="G1724">
            <v>-105</v>
          </cell>
          <cell r="H1724">
            <v>316</v>
          </cell>
          <cell r="I1724">
            <v>0</v>
          </cell>
          <cell r="J1724">
            <v>0</v>
          </cell>
          <cell r="K1724">
            <v>0</v>
          </cell>
          <cell r="L1724">
            <v>0</v>
          </cell>
          <cell r="M1724">
            <v>0</v>
          </cell>
          <cell r="N1724">
            <v>0</v>
          </cell>
          <cell r="O1724">
            <v>0</v>
          </cell>
          <cell r="P1724">
            <v>0</v>
          </cell>
          <cell r="Q1724">
            <v>0</v>
          </cell>
          <cell r="R1724">
            <v>0</v>
          </cell>
          <cell r="S1724">
            <v>0</v>
          </cell>
          <cell r="T1724">
            <v>0</v>
          </cell>
          <cell r="U1724">
            <v>0</v>
          </cell>
          <cell r="V1724">
            <v>0</v>
          </cell>
          <cell r="W1724">
            <v>0</v>
          </cell>
          <cell r="X1724">
            <v>0</v>
          </cell>
          <cell r="Y1724">
            <v>0</v>
          </cell>
          <cell r="Z1724">
            <v>0</v>
          </cell>
          <cell r="AA1724">
            <v>0</v>
          </cell>
          <cell r="AB1724">
            <v>0</v>
          </cell>
          <cell r="AC1724">
            <v>0</v>
          </cell>
          <cell r="AD1724">
            <v>0</v>
          </cell>
          <cell r="AE1724">
            <v>0</v>
          </cell>
        </row>
        <row r="1725">
          <cell r="E1725" t="str">
            <v>AZ Industrial Motor Gasoline Blending Components</v>
          </cell>
          <cell r="F1725">
            <v>36</v>
          </cell>
          <cell r="G1725">
            <v>-17</v>
          </cell>
          <cell r="H1725">
            <v>51</v>
          </cell>
          <cell r="I1725">
            <v>0</v>
          </cell>
          <cell r="J1725">
            <v>0</v>
          </cell>
          <cell r="K1725">
            <v>0</v>
          </cell>
          <cell r="L1725">
            <v>0</v>
          </cell>
          <cell r="M1725">
            <v>0</v>
          </cell>
          <cell r="N1725">
            <v>0</v>
          </cell>
          <cell r="O1725">
            <v>0</v>
          </cell>
          <cell r="P1725">
            <v>0</v>
          </cell>
          <cell r="Q1725">
            <v>0</v>
          </cell>
          <cell r="R1725">
            <v>0</v>
          </cell>
          <cell r="S1725">
            <v>0</v>
          </cell>
          <cell r="T1725">
            <v>0</v>
          </cell>
          <cell r="U1725">
            <v>0</v>
          </cell>
          <cell r="V1725">
            <v>0</v>
          </cell>
          <cell r="W1725">
            <v>0</v>
          </cell>
          <cell r="X1725">
            <v>0</v>
          </cell>
          <cell r="Y1725">
            <v>0</v>
          </cell>
          <cell r="Z1725">
            <v>0</v>
          </cell>
          <cell r="AA1725">
            <v>0</v>
          </cell>
          <cell r="AB1725">
            <v>0</v>
          </cell>
          <cell r="AC1725">
            <v>0</v>
          </cell>
          <cell r="AD1725">
            <v>0</v>
          </cell>
          <cell r="AE1725">
            <v>0</v>
          </cell>
        </row>
        <row r="1726">
          <cell r="E1726" t="str">
            <v>CA Industrial Motor Gasoline Blending Components</v>
          </cell>
          <cell r="F1726">
            <v>7517</v>
          </cell>
          <cell r="G1726">
            <v>-3284</v>
          </cell>
          <cell r="H1726">
            <v>9575</v>
          </cell>
          <cell r="I1726">
            <v>0</v>
          </cell>
          <cell r="J1726">
            <v>0</v>
          </cell>
          <cell r="K1726">
            <v>0</v>
          </cell>
          <cell r="L1726">
            <v>0</v>
          </cell>
          <cell r="M1726">
            <v>0</v>
          </cell>
          <cell r="N1726">
            <v>0</v>
          </cell>
          <cell r="O1726">
            <v>0</v>
          </cell>
          <cell r="P1726">
            <v>0</v>
          </cell>
          <cell r="Q1726">
            <v>0</v>
          </cell>
          <cell r="R1726">
            <v>0</v>
          </cell>
          <cell r="S1726">
            <v>0</v>
          </cell>
          <cell r="T1726">
            <v>0</v>
          </cell>
          <cell r="U1726">
            <v>0</v>
          </cell>
          <cell r="V1726">
            <v>0</v>
          </cell>
          <cell r="W1726">
            <v>0</v>
          </cell>
          <cell r="X1726">
            <v>0</v>
          </cell>
          <cell r="Y1726">
            <v>0</v>
          </cell>
          <cell r="Z1726">
            <v>0</v>
          </cell>
          <cell r="AA1726">
            <v>0</v>
          </cell>
          <cell r="AB1726">
            <v>0</v>
          </cell>
          <cell r="AC1726">
            <v>0</v>
          </cell>
          <cell r="AD1726">
            <v>0</v>
          </cell>
          <cell r="AE1726">
            <v>0</v>
          </cell>
        </row>
        <row r="1727">
          <cell r="E1727" t="str">
            <v>CO Industrial Motor Gasoline Blending Components</v>
          </cell>
          <cell r="F1727">
            <v>273</v>
          </cell>
          <cell r="G1727">
            <v>-132</v>
          </cell>
          <cell r="H1727">
            <v>438</v>
          </cell>
          <cell r="I1727">
            <v>0</v>
          </cell>
          <cell r="J1727">
            <v>0</v>
          </cell>
          <cell r="K1727">
            <v>0</v>
          </cell>
          <cell r="L1727">
            <v>0</v>
          </cell>
          <cell r="M1727">
            <v>0</v>
          </cell>
          <cell r="N1727">
            <v>0</v>
          </cell>
          <cell r="O1727">
            <v>0</v>
          </cell>
          <cell r="P1727">
            <v>0</v>
          </cell>
          <cell r="Q1727">
            <v>0</v>
          </cell>
          <cell r="R1727">
            <v>0</v>
          </cell>
          <cell r="S1727">
            <v>0</v>
          </cell>
          <cell r="T1727">
            <v>0</v>
          </cell>
          <cell r="U1727">
            <v>0</v>
          </cell>
          <cell r="V1727">
            <v>0</v>
          </cell>
          <cell r="W1727">
            <v>0</v>
          </cell>
          <cell r="X1727">
            <v>0</v>
          </cell>
          <cell r="Y1727">
            <v>0</v>
          </cell>
          <cell r="Z1727">
            <v>0</v>
          </cell>
          <cell r="AA1727">
            <v>0</v>
          </cell>
          <cell r="AB1727">
            <v>0</v>
          </cell>
          <cell r="AC1727">
            <v>0</v>
          </cell>
          <cell r="AD1727">
            <v>0</v>
          </cell>
          <cell r="AE1727">
            <v>0</v>
          </cell>
        </row>
        <row r="1728">
          <cell r="E1728" t="str">
            <v>CT Industrial Motor Gasoline Blending Components</v>
          </cell>
          <cell r="F1728">
            <v>0</v>
          </cell>
          <cell r="G1728">
            <v>0</v>
          </cell>
          <cell r="H1728">
            <v>0</v>
          </cell>
          <cell r="I1728">
            <v>0</v>
          </cell>
          <cell r="J1728">
            <v>0</v>
          </cell>
          <cell r="K1728">
            <v>0</v>
          </cell>
          <cell r="L1728">
            <v>0</v>
          </cell>
          <cell r="M1728">
            <v>0</v>
          </cell>
          <cell r="N1728">
            <v>0</v>
          </cell>
          <cell r="O1728">
            <v>0</v>
          </cell>
          <cell r="P1728">
            <v>0</v>
          </cell>
          <cell r="Q1728">
            <v>0</v>
          </cell>
          <cell r="R1728">
            <v>0</v>
          </cell>
          <cell r="S1728">
            <v>0</v>
          </cell>
          <cell r="T1728">
            <v>0</v>
          </cell>
          <cell r="U1728">
            <v>0</v>
          </cell>
          <cell r="V1728">
            <v>0</v>
          </cell>
          <cell r="W1728">
            <v>0</v>
          </cell>
          <cell r="X1728">
            <v>0</v>
          </cell>
          <cell r="Y1728">
            <v>0</v>
          </cell>
          <cell r="Z1728">
            <v>0</v>
          </cell>
          <cell r="AA1728">
            <v>0</v>
          </cell>
          <cell r="AB1728">
            <v>0</v>
          </cell>
          <cell r="AC1728">
            <v>0</v>
          </cell>
          <cell r="AD1728">
            <v>0</v>
          </cell>
          <cell r="AE1728">
            <v>0</v>
          </cell>
        </row>
        <row r="1729">
          <cell r="E1729" t="str">
            <v>DC Industrial Motor Gasoline Blending Components</v>
          </cell>
          <cell r="F1729">
            <v>0</v>
          </cell>
          <cell r="G1729">
            <v>0</v>
          </cell>
          <cell r="H1729">
            <v>0</v>
          </cell>
          <cell r="I1729">
            <v>0</v>
          </cell>
          <cell r="J1729">
            <v>0</v>
          </cell>
          <cell r="K1729">
            <v>0</v>
          </cell>
          <cell r="L1729">
            <v>0</v>
          </cell>
          <cell r="M1729">
            <v>0</v>
          </cell>
          <cell r="N1729">
            <v>0</v>
          </cell>
          <cell r="O1729">
            <v>0</v>
          </cell>
          <cell r="P1729">
            <v>0</v>
          </cell>
          <cell r="Q1729">
            <v>0</v>
          </cell>
          <cell r="R1729">
            <v>0</v>
          </cell>
          <cell r="S1729">
            <v>0</v>
          </cell>
          <cell r="T1729">
            <v>0</v>
          </cell>
          <cell r="U1729">
            <v>0</v>
          </cell>
          <cell r="V1729">
            <v>0</v>
          </cell>
          <cell r="W1729">
            <v>0</v>
          </cell>
          <cell r="X1729">
            <v>0</v>
          </cell>
          <cell r="Y1729">
            <v>0</v>
          </cell>
          <cell r="Z1729">
            <v>0</v>
          </cell>
          <cell r="AA1729">
            <v>0</v>
          </cell>
          <cell r="AB1729">
            <v>0</v>
          </cell>
          <cell r="AC1729">
            <v>0</v>
          </cell>
          <cell r="AD1729">
            <v>0</v>
          </cell>
          <cell r="AE1729">
            <v>0</v>
          </cell>
        </row>
        <row r="1730">
          <cell r="E1730" t="str">
            <v>DE Industrial Motor Gasoline Blending Components</v>
          </cell>
          <cell r="F1730">
            <v>503</v>
          </cell>
          <cell r="G1730">
            <v>-242</v>
          </cell>
          <cell r="H1730">
            <v>717</v>
          </cell>
          <cell r="I1730">
            <v>0</v>
          </cell>
          <cell r="J1730">
            <v>0</v>
          </cell>
          <cell r="K1730">
            <v>0</v>
          </cell>
          <cell r="L1730">
            <v>0</v>
          </cell>
          <cell r="M1730">
            <v>0</v>
          </cell>
          <cell r="N1730">
            <v>0</v>
          </cell>
          <cell r="O1730">
            <v>0</v>
          </cell>
          <cell r="P1730">
            <v>0</v>
          </cell>
          <cell r="Q1730">
            <v>0</v>
          </cell>
          <cell r="R1730">
            <v>0</v>
          </cell>
          <cell r="S1730">
            <v>0</v>
          </cell>
          <cell r="T1730">
            <v>0</v>
          </cell>
          <cell r="U1730">
            <v>0</v>
          </cell>
          <cell r="V1730">
            <v>0</v>
          </cell>
          <cell r="W1730">
            <v>0</v>
          </cell>
          <cell r="X1730">
            <v>0</v>
          </cell>
          <cell r="Y1730">
            <v>0</v>
          </cell>
          <cell r="Z1730">
            <v>0</v>
          </cell>
          <cell r="AA1730">
            <v>0</v>
          </cell>
          <cell r="AB1730">
            <v>0</v>
          </cell>
          <cell r="AC1730">
            <v>0</v>
          </cell>
          <cell r="AD1730">
            <v>0</v>
          </cell>
          <cell r="AE1730">
            <v>0</v>
          </cell>
        </row>
        <row r="1731">
          <cell r="E1731" t="str">
            <v>FL Industrial Motor Gasoline Blending Components</v>
          </cell>
          <cell r="F1731">
            <v>0</v>
          </cell>
          <cell r="G1731">
            <v>0</v>
          </cell>
          <cell r="H1731">
            <v>0</v>
          </cell>
          <cell r="I1731">
            <v>0</v>
          </cell>
          <cell r="J1731">
            <v>0</v>
          </cell>
          <cell r="K1731">
            <v>0</v>
          </cell>
          <cell r="L1731">
            <v>0</v>
          </cell>
          <cell r="M1731">
            <v>0</v>
          </cell>
          <cell r="N1731">
            <v>0</v>
          </cell>
          <cell r="O1731">
            <v>0</v>
          </cell>
          <cell r="P1731">
            <v>0</v>
          </cell>
          <cell r="Q1731">
            <v>0</v>
          </cell>
          <cell r="R1731">
            <v>0</v>
          </cell>
          <cell r="S1731">
            <v>0</v>
          </cell>
          <cell r="T1731">
            <v>0</v>
          </cell>
          <cell r="U1731">
            <v>0</v>
          </cell>
          <cell r="V1731">
            <v>0</v>
          </cell>
          <cell r="W1731">
            <v>0</v>
          </cell>
          <cell r="X1731">
            <v>0</v>
          </cell>
          <cell r="Y1731">
            <v>0</v>
          </cell>
          <cell r="Z1731">
            <v>0</v>
          </cell>
          <cell r="AA1731">
            <v>0</v>
          </cell>
          <cell r="AB1731">
            <v>0</v>
          </cell>
          <cell r="AC1731">
            <v>0</v>
          </cell>
          <cell r="AD1731">
            <v>0</v>
          </cell>
          <cell r="AE1731">
            <v>0</v>
          </cell>
        </row>
        <row r="1732">
          <cell r="E1732" t="str">
            <v>GA Industrial Motor Gasoline Blending Components</v>
          </cell>
          <cell r="F1732">
            <v>20</v>
          </cell>
          <cell r="G1732">
            <v>-10</v>
          </cell>
          <cell r="H1732">
            <v>28</v>
          </cell>
          <cell r="I1732">
            <v>0</v>
          </cell>
          <cell r="J1732">
            <v>0</v>
          </cell>
          <cell r="K1732">
            <v>0</v>
          </cell>
          <cell r="L1732">
            <v>0</v>
          </cell>
          <cell r="M1732">
            <v>0</v>
          </cell>
          <cell r="N1732">
            <v>0</v>
          </cell>
          <cell r="O1732">
            <v>0</v>
          </cell>
          <cell r="P1732">
            <v>0</v>
          </cell>
          <cell r="Q1732">
            <v>0</v>
          </cell>
          <cell r="R1732">
            <v>0</v>
          </cell>
          <cell r="S1732">
            <v>0</v>
          </cell>
          <cell r="T1732">
            <v>0</v>
          </cell>
          <cell r="U1732">
            <v>0</v>
          </cell>
          <cell r="V1732">
            <v>0</v>
          </cell>
          <cell r="W1732">
            <v>0</v>
          </cell>
          <cell r="X1732">
            <v>0</v>
          </cell>
          <cell r="Y1732">
            <v>0</v>
          </cell>
          <cell r="Z1732">
            <v>0</v>
          </cell>
          <cell r="AA1732">
            <v>0</v>
          </cell>
          <cell r="AB1732">
            <v>0</v>
          </cell>
          <cell r="AC1732">
            <v>0</v>
          </cell>
          <cell r="AD1732">
            <v>0</v>
          </cell>
          <cell r="AE1732">
            <v>0</v>
          </cell>
        </row>
        <row r="1733">
          <cell r="E1733" t="str">
            <v>HI Industrial Motor Gasoline Blending Components</v>
          </cell>
          <cell r="F1733">
            <v>525</v>
          </cell>
          <cell r="G1733">
            <v>-253</v>
          </cell>
          <cell r="H1733">
            <v>749</v>
          </cell>
          <cell r="I1733">
            <v>0</v>
          </cell>
          <cell r="J1733">
            <v>0</v>
          </cell>
          <cell r="K1733">
            <v>0</v>
          </cell>
          <cell r="L1733">
            <v>0</v>
          </cell>
          <cell r="M1733">
            <v>0</v>
          </cell>
          <cell r="N1733">
            <v>0</v>
          </cell>
          <cell r="O1733">
            <v>0</v>
          </cell>
          <cell r="P1733">
            <v>0</v>
          </cell>
          <cell r="Q1733">
            <v>0</v>
          </cell>
          <cell r="R1733">
            <v>0</v>
          </cell>
          <cell r="S1733">
            <v>0</v>
          </cell>
          <cell r="T1733">
            <v>0</v>
          </cell>
          <cell r="U1733">
            <v>0</v>
          </cell>
          <cell r="V1733">
            <v>0</v>
          </cell>
          <cell r="W1733">
            <v>0</v>
          </cell>
          <cell r="X1733">
            <v>0</v>
          </cell>
          <cell r="Y1733">
            <v>0</v>
          </cell>
          <cell r="Z1733">
            <v>0</v>
          </cell>
          <cell r="AA1733">
            <v>0</v>
          </cell>
          <cell r="AB1733">
            <v>0</v>
          </cell>
          <cell r="AC1733">
            <v>0</v>
          </cell>
          <cell r="AD1733">
            <v>0</v>
          </cell>
          <cell r="AE1733">
            <v>0</v>
          </cell>
        </row>
        <row r="1734">
          <cell r="E1734" t="str">
            <v>IA Industrial Motor Gasoline Blending Components</v>
          </cell>
          <cell r="F1734">
            <v>0</v>
          </cell>
          <cell r="G1734">
            <v>0</v>
          </cell>
          <cell r="H1734">
            <v>0</v>
          </cell>
          <cell r="I1734">
            <v>0</v>
          </cell>
          <cell r="J1734">
            <v>0</v>
          </cell>
          <cell r="K1734">
            <v>0</v>
          </cell>
          <cell r="L1734">
            <v>0</v>
          </cell>
          <cell r="M1734">
            <v>0</v>
          </cell>
          <cell r="N1734">
            <v>0</v>
          </cell>
          <cell r="O1734">
            <v>0</v>
          </cell>
          <cell r="P1734">
            <v>0</v>
          </cell>
          <cell r="Q1734">
            <v>0</v>
          </cell>
          <cell r="R1734">
            <v>0</v>
          </cell>
          <cell r="S1734">
            <v>0</v>
          </cell>
          <cell r="T1734">
            <v>0</v>
          </cell>
          <cell r="U1734">
            <v>0</v>
          </cell>
          <cell r="V1734">
            <v>0</v>
          </cell>
          <cell r="W1734">
            <v>0</v>
          </cell>
          <cell r="X1734">
            <v>0</v>
          </cell>
          <cell r="Y1734">
            <v>0</v>
          </cell>
          <cell r="Z1734">
            <v>0</v>
          </cell>
          <cell r="AA1734">
            <v>0</v>
          </cell>
          <cell r="AB1734">
            <v>0</v>
          </cell>
          <cell r="AC1734">
            <v>0</v>
          </cell>
          <cell r="AD1734">
            <v>0</v>
          </cell>
          <cell r="AE1734">
            <v>0</v>
          </cell>
        </row>
        <row r="1735">
          <cell r="E1735" t="str">
            <v>ID Industrial Motor Gasoline Blending Components</v>
          </cell>
          <cell r="F1735">
            <v>0</v>
          </cell>
          <cell r="G1735">
            <v>0</v>
          </cell>
          <cell r="H1735">
            <v>0</v>
          </cell>
          <cell r="I1735">
            <v>0</v>
          </cell>
          <cell r="J1735">
            <v>0</v>
          </cell>
          <cell r="K1735">
            <v>0</v>
          </cell>
          <cell r="L1735">
            <v>0</v>
          </cell>
          <cell r="M1735">
            <v>0</v>
          </cell>
          <cell r="N1735">
            <v>0</v>
          </cell>
          <cell r="O1735">
            <v>0</v>
          </cell>
          <cell r="P1735">
            <v>0</v>
          </cell>
          <cell r="Q1735">
            <v>0</v>
          </cell>
          <cell r="R1735">
            <v>0</v>
          </cell>
          <cell r="S1735">
            <v>0</v>
          </cell>
          <cell r="T1735">
            <v>0</v>
          </cell>
          <cell r="U1735">
            <v>0</v>
          </cell>
          <cell r="V1735">
            <v>0</v>
          </cell>
          <cell r="W1735">
            <v>0</v>
          </cell>
          <cell r="X1735">
            <v>0</v>
          </cell>
          <cell r="Y1735">
            <v>0</v>
          </cell>
          <cell r="Z1735">
            <v>0</v>
          </cell>
          <cell r="AA1735">
            <v>0</v>
          </cell>
          <cell r="AB1735">
            <v>0</v>
          </cell>
          <cell r="AC1735">
            <v>0</v>
          </cell>
          <cell r="AD1735">
            <v>0</v>
          </cell>
          <cell r="AE1735">
            <v>0</v>
          </cell>
        </row>
        <row r="1736">
          <cell r="E1736" t="str">
            <v>IL Industrial Motor Gasoline Blending Components</v>
          </cell>
          <cell r="F1736">
            <v>3366</v>
          </cell>
          <cell r="G1736">
            <v>-1650</v>
          </cell>
          <cell r="H1736">
            <v>4946</v>
          </cell>
          <cell r="I1736">
            <v>0</v>
          </cell>
          <cell r="J1736">
            <v>0</v>
          </cell>
          <cell r="K1736">
            <v>0</v>
          </cell>
          <cell r="L1736">
            <v>0</v>
          </cell>
          <cell r="M1736">
            <v>0</v>
          </cell>
          <cell r="N1736">
            <v>0</v>
          </cell>
          <cell r="O1736">
            <v>0</v>
          </cell>
          <cell r="P1736">
            <v>0</v>
          </cell>
          <cell r="Q1736">
            <v>0</v>
          </cell>
          <cell r="R1736">
            <v>0</v>
          </cell>
          <cell r="S1736">
            <v>0</v>
          </cell>
          <cell r="T1736">
            <v>0</v>
          </cell>
          <cell r="U1736">
            <v>0</v>
          </cell>
          <cell r="V1736">
            <v>0</v>
          </cell>
          <cell r="W1736">
            <v>0</v>
          </cell>
          <cell r="X1736">
            <v>0</v>
          </cell>
          <cell r="Y1736">
            <v>0</v>
          </cell>
          <cell r="Z1736">
            <v>0</v>
          </cell>
          <cell r="AA1736">
            <v>0</v>
          </cell>
          <cell r="AB1736">
            <v>0</v>
          </cell>
          <cell r="AC1736">
            <v>0</v>
          </cell>
          <cell r="AD1736">
            <v>0</v>
          </cell>
          <cell r="AE1736">
            <v>0</v>
          </cell>
        </row>
        <row r="1737">
          <cell r="E1737" t="str">
            <v>IN Industrial Motor Gasoline Blending Components</v>
          </cell>
          <cell r="F1737">
            <v>1543</v>
          </cell>
          <cell r="G1737">
            <v>-779</v>
          </cell>
          <cell r="H1737">
            <v>2432</v>
          </cell>
          <cell r="I1737">
            <v>0</v>
          </cell>
          <cell r="J1737">
            <v>0</v>
          </cell>
          <cell r="K1737">
            <v>0</v>
          </cell>
          <cell r="L1737">
            <v>0</v>
          </cell>
          <cell r="M1737">
            <v>0</v>
          </cell>
          <cell r="N1737">
            <v>0</v>
          </cell>
          <cell r="O1737">
            <v>0</v>
          </cell>
          <cell r="P1737">
            <v>0</v>
          </cell>
          <cell r="Q1737">
            <v>0</v>
          </cell>
          <cell r="R1737">
            <v>0</v>
          </cell>
          <cell r="S1737">
            <v>0</v>
          </cell>
          <cell r="T1737">
            <v>0</v>
          </cell>
          <cell r="U1737">
            <v>0</v>
          </cell>
          <cell r="V1737">
            <v>0</v>
          </cell>
          <cell r="W1737">
            <v>0</v>
          </cell>
          <cell r="X1737">
            <v>0</v>
          </cell>
          <cell r="Y1737">
            <v>0</v>
          </cell>
          <cell r="Z1737">
            <v>0</v>
          </cell>
          <cell r="AA1737">
            <v>0</v>
          </cell>
          <cell r="AB1737">
            <v>0</v>
          </cell>
          <cell r="AC1737">
            <v>0</v>
          </cell>
          <cell r="AD1737">
            <v>0</v>
          </cell>
          <cell r="AE1737">
            <v>0</v>
          </cell>
        </row>
        <row r="1738">
          <cell r="E1738" t="str">
            <v>KS Industrial Motor Gasoline Blending Components</v>
          </cell>
          <cell r="F1738">
            <v>1262</v>
          </cell>
          <cell r="G1738">
            <v>-567</v>
          </cell>
          <cell r="H1738">
            <v>1521</v>
          </cell>
          <cell r="I1738">
            <v>0</v>
          </cell>
          <cell r="J1738">
            <v>0</v>
          </cell>
          <cell r="K1738">
            <v>0</v>
          </cell>
          <cell r="L1738">
            <v>0</v>
          </cell>
          <cell r="M1738">
            <v>0</v>
          </cell>
          <cell r="N1738">
            <v>0</v>
          </cell>
          <cell r="O1738">
            <v>0</v>
          </cell>
          <cell r="P1738">
            <v>0</v>
          </cell>
          <cell r="Q1738">
            <v>0</v>
          </cell>
          <cell r="R1738">
            <v>0</v>
          </cell>
          <cell r="S1738">
            <v>0</v>
          </cell>
          <cell r="T1738">
            <v>0</v>
          </cell>
          <cell r="U1738">
            <v>0</v>
          </cell>
          <cell r="V1738">
            <v>0</v>
          </cell>
          <cell r="W1738">
            <v>0</v>
          </cell>
          <cell r="X1738">
            <v>0</v>
          </cell>
          <cell r="Y1738">
            <v>0</v>
          </cell>
          <cell r="Z1738">
            <v>0</v>
          </cell>
          <cell r="AA1738">
            <v>0</v>
          </cell>
          <cell r="AB1738">
            <v>0</v>
          </cell>
          <cell r="AC1738">
            <v>0</v>
          </cell>
          <cell r="AD1738">
            <v>0</v>
          </cell>
          <cell r="AE1738">
            <v>0</v>
          </cell>
        </row>
        <row r="1739">
          <cell r="E1739" t="str">
            <v>KY Industrial Motor Gasoline Blending Components</v>
          </cell>
          <cell r="F1739">
            <v>786</v>
          </cell>
          <cell r="G1739">
            <v>-379</v>
          </cell>
          <cell r="H1739">
            <v>1121</v>
          </cell>
          <cell r="I1739">
            <v>0</v>
          </cell>
          <cell r="J1739">
            <v>0</v>
          </cell>
          <cell r="K1739">
            <v>0</v>
          </cell>
          <cell r="L1739">
            <v>0</v>
          </cell>
          <cell r="M1739">
            <v>0</v>
          </cell>
          <cell r="N1739">
            <v>0</v>
          </cell>
          <cell r="O1739">
            <v>0</v>
          </cell>
          <cell r="P1739">
            <v>0</v>
          </cell>
          <cell r="Q1739">
            <v>0</v>
          </cell>
          <cell r="R1739">
            <v>0</v>
          </cell>
          <cell r="S1739">
            <v>0</v>
          </cell>
          <cell r="T1739">
            <v>0</v>
          </cell>
          <cell r="U1739">
            <v>0</v>
          </cell>
          <cell r="V1739">
            <v>0</v>
          </cell>
          <cell r="W1739">
            <v>0</v>
          </cell>
          <cell r="X1739">
            <v>0</v>
          </cell>
          <cell r="Y1739">
            <v>0</v>
          </cell>
          <cell r="Z1739">
            <v>0</v>
          </cell>
          <cell r="AA1739">
            <v>0</v>
          </cell>
          <cell r="AB1739">
            <v>0</v>
          </cell>
          <cell r="AC1739">
            <v>0</v>
          </cell>
          <cell r="AD1739">
            <v>0</v>
          </cell>
          <cell r="AE1739">
            <v>0</v>
          </cell>
        </row>
        <row r="1740">
          <cell r="E1740" t="str">
            <v>LA Industrial Motor Gasoline Blending Components</v>
          </cell>
          <cell r="F1740">
            <v>8208</v>
          </cell>
          <cell r="G1740">
            <v>-4007</v>
          </cell>
          <cell r="H1740">
            <v>12082</v>
          </cell>
          <cell r="I1740">
            <v>0</v>
          </cell>
          <cell r="J1740">
            <v>0</v>
          </cell>
          <cell r="K1740">
            <v>0</v>
          </cell>
          <cell r="L1740">
            <v>0</v>
          </cell>
          <cell r="M1740">
            <v>0</v>
          </cell>
          <cell r="N1740">
            <v>0</v>
          </cell>
          <cell r="O1740">
            <v>0</v>
          </cell>
          <cell r="P1740">
            <v>0</v>
          </cell>
          <cell r="Q1740">
            <v>0</v>
          </cell>
          <cell r="R1740">
            <v>0</v>
          </cell>
          <cell r="S1740">
            <v>0</v>
          </cell>
          <cell r="T1740">
            <v>0</v>
          </cell>
          <cell r="U1740">
            <v>0</v>
          </cell>
          <cell r="V1740">
            <v>0</v>
          </cell>
          <cell r="W1740">
            <v>0</v>
          </cell>
          <cell r="X1740">
            <v>0</v>
          </cell>
          <cell r="Y1740">
            <v>0</v>
          </cell>
          <cell r="Z1740">
            <v>0</v>
          </cell>
          <cell r="AA1740">
            <v>0</v>
          </cell>
          <cell r="AB1740">
            <v>0</v>
          </cell>
          <cell r="AC1740">
            <v>0</v>
          </cell>
          <cell r="AD1740">
            <v>0</v>
          </cell>
          <cell r="AE1740">
            <v>0</v>
          </cell>
        </row>
        <row r="1741">
          <cell r="E1741" t="str">
            <v>MA Industrial Motor Gasoline Blending Components</v>
          </cell>
          <cell r="F1741">
            <v>0</v>
          </cell>
          <cell r="G1741">
            <v>0</v>
          </cell>
          <cell r="H1741">
            <v>0</v>
          </cell>
          <cell r="I1741">
            <v>0</v>
          </cell>
          <cell r="J1741">
            <v>0</v>
          </cell>
          <cell r="K1741">
            <v>0</v>
          </cell>
          <cell r="L1741">
            <v>0</v>
          </cell>
          <cell r="M1741">
            <v>0</v>
          </cell>
          <cell r="N1741">
            <v>0</v>
          </cell>
          <cell r="O1741">
            <v>0</v>
          </cell>
          <cell r="P1741">
            <v>0</v>
          </cell>
          <cell r="Q1741">
            <v>0</v>
          </cell>
          <cell r="R1741">
            <v>0</v>
          </cell>
          <cell r="S1741">
            <v>0</v>
          </cell>
          <cell r="T1741">
            <v>0</v>
          </cell>
          <cell r="U1741">
            <v>0</v>
          </cell>
          <cell r="V1741">
            <v>0</v>
          </cell>
          <cell r="W1741">
            <v>0</v>
          </cell>
          <cell r="X1741">
            <v>0</v>
          </cell>
          <cell r="Y1741">
            <v>0</v>
          </cell>
          <cell r="Z1741">
            <v>0</v>
          </cell>
          <cell r="AA1741">
            <v>0</v>
          </cell>
          <cell r="AB1741">
            <v>0</v>
          </cell>
          <cell r="AC1741">
            <v>0</v>
          </cell>
          <cell r="AD1741">
            <v>0</v>
          </cell>
          <cell r="AE1741">
            <v>0</v>
          </cell>
        </row>
        <row r="1742">
          <cell r="E1742" t="str">
            <v>MD Industrial Motor Gasoline Blending Components</v>
          </cell>
          <cell r="F1742">
            <v>0</v>
          </cell>
          <cell r="G1742">
            <v>0</v>
          </cell>
          <cell r="H1742">
            <v>0</v>
          </cell>
          <cell r="I1742">
            <v>0</v>
          </cell>
          <cell r="J1742">
            <v>0</v>
          </cell>
          <cell r="K1742">
            <v>0</v>
          </cell>
          <cell r="L1742">
            <v>0</v>
          </cell>
          <cell r="M1742">
            <v>0</v>
          </cell>
          <cell r="N1742">
            <v>0</v>
          </cell>
          <cell r="O1742">
            <v>0</v>
          </cell>
          <cell r="P1742">
            <v>0</v>
          </cell>
          <cell r="Q1742">
            <v>0</v>
          </cell>
          <cell r="R1742">
            <v>0</v>
          </cell>
          <cell r="S1742">
            <v>0</v>
          </cell>
          <cell r="T1742">
            <v>0</v>
          </cell>
          <cell r="U1742">
            <v>0</v>
          </cell>
          <cell r="V1742">
            <v>0</v>
          </cell>
          <cell r="W1742">
            <v>0</v>
          </cell>
          <cell r="X1742">
            <v>0</v>
          </cell>
          <cell r="Y1742">
            <v>0</v>
          </cell>
          <cell r="Z1742">
            <v>0</v>
          </cell>
          <cell r="AA1742">
            <v>0</v>
          </cell>
          <cell r="AB1742">
            <v>0</v>
          </cell>
          <cell r="AC1742">
            <v>0</v>
          </cell>
          <cell r="AD1742">
            <v>0</v>
          </cell>
          <cell r="AE1742">
            <v>0</v>
          </cell>
        </row>
        <row r="1743">
          <cell r="E1743" t="str">
            <v>ME Industrial Motor Gasoline Blending Components</v>
          </cell>
          <cell r="F1743">
            <v>0</v>
          </cell>
          <cell r="G1743">
            <v>0</v>
          </cell>
          <cell r="H1743">
            <v>0</v>
          </cell>
          <cell r="I1743">
            <v>0</v>
          </cell>
          <cell r="J1743">
            <v>0</v>
          </cell>
          <cell r="K1743">
            <v>0</v>
          </cell>
          <cell r="L1743">
            <v>0</v>
          </cell>
          <cell r="M1743">
            <v>0</v>
          </cell>
          <cell r="N1743">
            <v>0</v>
          </cell>
          <cell r="O1743">
            <v>0</v>
          </cell>
          <cell r="P1743">
            <v>0</v>
          </cell>
          <cell r="Q1743">
            <v>0</v>
          </cell>
          <cell r="R1743">
            <v>0</v>
          </cell>
          <cell r="S1743">
            <v>0</v>
          </cell>
          <cell r="T1743">
            <v>0</v>
          </cell>
          <cell r="U1743">
            <v>0</v>
          </cell>
          <cell r="V1743">
            <v>0</v>
          </cell>
          <cell r="W1743">
            <v>0</v>
          </cell>
          <cell r="X1743">
            <v>0</v>
          </cell>
          <cell r="Y1743">
            <v>0</v>
          </cell>
          <cell r="Z1743">
            <v>0</v>
          </cell>
          <cell r="AA1743">
            <v>0</v>
          </cell>
          <cell r="AB1743">
            <v>0</v>
          </cell>
          <cell r="AC1743">
            <v>0</v>
          </cell>
          <cell r="AD1743">
            <v>0</v>
          </cell>
          <cell r="AE1743">
            <v>0</v>
          </cell>
        </row>
        <row r="1744">
          <cell r="E1744" t="str">
            <v>MI Industrial Motor Gasoline Blending Components</v>
          </cell>
          <cell r="F1744">
            <v>426</v>
          </cell>
          <cell r="G1744">
            <v>-205</v>
          </cell>
          <cell r="H1744">
            <v>592</v>
          </cell>
          <cell r="I1744">
            <v>0</v>
          </cell>
          <cell r="J1744">
            <v>0</v>
          </cell>
          <cell r="K1744">
            <v>0</v>
          </cell>
          <cell r="L1744">
            <v>0</v>
          </cell>
          <cell r="M1744">
            <v>0</v>
          </cell>
          <cell r="N1744">
            <v>0</v>
          </cell>
          <cell r="O1744">
            <v>0</v>
          </cell>
          <cell r="P1744">
            <v>0</v>
          </cell>
          <cell r="Q1744">
            <v>0</v>
          </cell>
          <cell r="R1744">
            <v>0</v>
          </cell>
          <cell r="S1744">
            <v>0</v>
          </cell>
          <cell r="T1744">
            <v>0</v>
          </cell>
          <cell r="U1744">
            <v>0</v>
          </cell>
          <cell r="V1744">
            <v>0</v>
          </cell>
          <cell r="W1744">
            <v>0</v>
          </cell>
          <cell r="X1744">
            <v>0</v>
          </cell>
          <cell r="Y1744">
            <v>0</v>
          </cell>
          <cell r="Z1744">
            <v>0</v>
          </cell>
          <cell r="AA1744">
            <v>0</v>
          </cell>
          <cell r="AB1744">
            <v>0</v>
          </cell>
          <cell r="AC1744">
            <v>0</v>
          </cell>
          <cell r="AD1744">
            <v>0</v>
          </cell>
          <cell r="AE1744">
            <v>0</v>
          </cell>
        </row>
        <row r="1745">
          <cell r="E1745" t="str">
            <v>MN Industrial Motor Gasoline Blending Components</v>
          </cell>
          <cell r="F1745">
            <v>959</v>
          </cell>
          <cell r="G1745">
            <v>-463</v>
          </cell>
          <cell r="H1745">
            <v>1368</v>
          </cell>
          <cell r="I1745">
            <v>0</v>
          </cell>
          <cell r="J1745">
            <v>0</v>
          </cell>
          <cell r="K1745">
            <v>0</v>
          </cell>
          <cell r="L1745">
            <v>0</v>
          </cell>
          <cell r="M1745">
            <v>0</v>
          </cell>
          <cell r="N1745">
            <v>0</v>
          </cell>
          <cell r="O1745">
            <v>0</v>
          </cell>
          <cell r="P1745">
            <v>0</v>
          </cell>
          <cell r="Q1745">
            <v>0</v>
          </cell>
          <cell r="R1745">
            <v>0</v>
          </cell>
          <cell r="S1745">
            <v>0</v>
          </cell>
          <cell r="T1745">
            <v>0</v>
          </cell>
          <cell r="U1745">
            <v>0</v>
          </cell>
          <cell r="V1745">
            <v>0</v>
          </cell>
          <cell r="W1745">
            <v>0</v>
          </cell>
          <cell r="X1745">
            <v>0</v>
          </cell>
          <cell r="Y1745">
            <v>0</v>
          </cell>
          <cell r="Z1745">
            <v>0</v>
          </cell>
          <cell r="AA1745">
            <v>0</v>
          </cell>
          <cell r="AB1745">
            <v>0</v>
          </cell>
          <cell r="AC1745">
            <v>0</v>
          </cell>
          <cell r="AD1745">
            <v>0</v>
          </cell>
          <cell r="AE1745">
            <v>0</v>
          </cell>
        </row>
        <row r="1746">
          <cell r="E1746" t="str">
            <v>MO Industrial Motor Gasoline Blending Components</v>
          </cell>
          <cell r="F1746">
            <v>0</v>
          </cell>
          <cell r="G1746">
            <v>0</v>
          </cell>
          <cell r="H1746">
            <v>0</v>
          </cell>
          <cell r="I1746">
            <v>0</v>
          </cell>
          <cell r="J1746">
            <v>0</v>
          </cell>
          <cell r="K1746">
            <v>0</v>
          </cell>
          <cell r="L1746">
            <v>0</v>
          </cell>
          <cell r="M1746">
            <v>0</v>
          </cell>
          <cell r="N1746">
            <v>0</v>
          </cell>
          <cell r="O1746">
            <v>0</v>
          </cell>
          <cell r="P1746">
            <v>0</v>
          </cell>
          <cell r="Q1746">
            <v>0</v>
          </cell>
          <cell r="R1746">
            <v>0</v>
          </cell>
          <cell r="S1746">
            <v>0</v>
          </cell>
          <cell r="T1746">
            <v>0</v>
          </cell>
          <cell r="U1746">
            <v>0</v>
          </cell>
          <cell r="V1746">
            <v>0</v>
          </cell>
          <cell r="W1746">
            <v>0</v>
          </cell>
          <cell r="X1746">
            <v>0</v>
          </cell>
          <cell r="Y1746">
            <v>0</v>
          </cell>
          <cell r="Z1746">
            <v>0</v>
          </cell>
          <cell r="AA1746">
            <v>0</v>
          </cell>
          <cell r="AB1746">
            <v>0</v>
          </cell>
          <cell r="AC1746">
            <v>0</v>
          </cell>
          <cell r="AD1746">
            <v>0</v>
          </cell>
          <cell r="AE1746">
            <v>0</v>
          </cell>
        </row>
        <row r="1747">
          <cell r="E1747" t="str">
            <v>MS Industrial Motor Gasoline Blending Components</v>
          </cell>
          <cell r="F1747">
            <v>1301</v>
          </cell>
          <cell r="G1747">
            <v>-640</v>
          </cell>
          <cell r="H1747">
            <v>1904</v>
          </cell>
          <cell r="I1747">
            <v>0</v>
          </cell>
          <cell r="J1747">
            <v>0</v>
          </cell>
          <cell r="K1747">
            <v>0</v>
          </cell>
          <cell r="L1747">
            <v>0</v>
          </cell>
          <cell r="M1747">
            <v>0</v>
          </cell>
          <cell r="N1747">
            <v>0</v>
          </cell>
          <cell r="O1747">
            <v>0</v>
          </cell>
          <cell r="P1747">
            <v>0</v>
          </cell>
          <cell r="Q1747">
            <v>0</v>
          </cell>
          <cell r="R1747">
            <v>0</v>
          </cell>
          <cell r="S1747">
            <v>0</v>
          </cell>
          <cell r="T1747">
            <v>0</v>
          </cell>
          <cell r="U1747">
            <v>0</v>
          </cell>
          <cell r="V1747">
            <v>0</v>
          </cell>
          <cell r="W1747">
            <v>0</v>
          </cell>
          <cell r="X1747">
            <v>0</v>
          </cell>
          <cell r="Y1747">
            <v>0</v>
          </cell>
          <cell r="Z1747">
            <v>0</v>
          </cell>
          <cell r="AA1747">
            <v>0</v>
          </cell>
          <cell r="AB1747">
            <v>0</v>
          </cell>
          <cell r="AC1747">
            <v>0</v>
          </cell>
          <cell r="AD1747">
            <v>0</v>
          </cell>
          <cell r="AE1747">
            <v>0</v>
          </cell>
        </row>
        <row r="1748">
          <cell r="E1748" t="str">
            <v>MT Industrial Motor Gasoline Blending Components</v>
          </cell>
          <cell r="F1748">
            <v>501</v>
          </cell>
          <cell r="G1748">
            <v>-242</v>
          </cell>
          <cell r="H1748">
            <v>715</v>
          </cell>
          <cell r="I1748">
            <v>0</v>
          </cell>
          <cell r="J1748">
            <v>0</v>
          </cell>
          <cell r="K1748">
            <v>0</v>
          </cell>
          <cell r="L1748">
            <v>0</v>
          </cell>
          <cell r="M1748">
            <v>0</v>
          </cell>
          <cell r="N1748">
            <v>0</v>
          </cell>
          <cell r="O1748">
            <v>0</v>
          </cell>
          <cell r="P1748">
            <v>0</v>
          </cell>
          <cell r="Q1748">
            <v>0</v>
          </cell>
          <cell r="R1748">
            <v>0</v>
          </cell>
          <cell r="S1748">
            <v>0</v>
          </cell>
          <cell r="T1748">
            <v>0</v>
          </cell>
          <cell r="U1748">
            <v>0</v>
          </cell>
          <cell r="V1748">
            <v>0</v>
          </cell>
          <cell r="W1748">
            <v>0</v>
          </cell>
          <cell r="X1748">
            <v>0</v>
          </cell>
          <cell r="Y1748">
            <v>0</v>
          </cell>
          <cell r="Z1748">
            <v>0</v>
          </cell>
          <cell r="AA1748">
            <v>0</v>
          </cell>
          <cell r="AB1748">
            <v>0</v>
          </cell>
          <cell r="AC1748">
            <v>0</v>
          </cell>
          <cell r="AD1748">
            <v>0</v>
          </cell>
          <cell r="AE1748">
            <v>0</v>
          </cell>
        </row>
        <row r="1749">
          <cell r="E1749" t="str">
            <v>NC Industrial Motor Gasoline Blending Components</v>
          </cell>
          <cell r="F1749">
            <v>11</v>
          </cell>
          <cell r="G1749">
            <v>0</v>
          </cell>
          <cell r="H1749">
            <v>0</v>
          </cell>
          <cell r="I1749">
            <v>0</v>
          </cell>
          <cell r="J1749">
            <v>0</v>
          </cell>
          <cell r="K1749">
            <v>0</v>
          </cell>
          <cell r="L1749">
            <v>0</v>
          </cell>
          <cell r="M1749">
            <v>0</v>
          </cell>
          <cell r="N1749">
            <v>0</v>
          </cell>
          <cell r="O1749">
            <v>0</v>
          </cell>
          <cell r="P1749">
            <v>0</v>
          </cell>
          <cell r="Q1749">
            <v>0</v>
          </cell>
          <cell r="R1749">
            <v>0</v>
          </cell>
          <cell r="S1749">
            <v>0</v>
          </cell>
          <cell r="T1749">
            <v>0</v>
          </cell>
          <cell r="U1749">
            <v>0</v>
          </cell>
          <cell r="V1749">
            <v>0</v>
          </cell>
          <cell r="W1749">
            <v>0</v>
          </cell>
          <cell r="X1749">
            <v>0</v>
          </cell>
          <cell r="Y1749">
            <v>0</v>
          </cell>
          <cell r="Z1749">
            <v>0</v>
          </cell>
          <cell r="AA1749">
            <v>0</v>
          </cell>
          <cell r="AB1749">
            <v>0</v>
          </cell>
          <cell r="AC1749">
            <v>0</v>
          </cell>
          <cell r="AD1749">
            <v>0</v>
          </cell>
          <cell r="AE1749">
            <v>0</v>
          </cell>
        </row>
        <row r="1750">
          <cell r="E1750" t="str">
            <v>ND Industrial Motor Gasoline Blending Components</v>
          </cell>
          <cell r="F1750">
            <v>208</v>
          </cell>
          <cell r="G1750">
            <v>-100</v>
          </cell>
          <cell r="H1750">
            <v>297</v>
          </cell>
          <cell r="I1750">
            <v>0</v>
          </cell>
          <cell r="J1750">
            <v>0</v>
          </cell>
          <cell r="K1750">
            <v>0</v>
          </cell>
          <cell r="L1750">
            <v>0</v>
          </cell>
          <cell r="M1750">
            <v>0</v>
          </cell>
          <cell r="N1750">
            <v>0</v>
          </cell>
          <cell r="O1750">
            <v>0</v>
          </cell>
          <cell r="P1750">
            <v>0</v>
          </cell>
          <cell r="Q1750">
            <v>0</v>
          </cell>
          <cell r="R1750">
            <v>0</v>
          </cell>
          <cell r="S1750">
            <v>0</v>
          </cell>
          <cell r="T1750">
            <v>0</v>
          </cell>
          <cell r="U1750">
            <v>0</v>
          </cell>
          <cell r="V1750">
            <v>0</v>
          </cell>
          <cell r="W1750">
            <v>0</v>
          </cell>
          <cell r="X1750">
            <v>0</v>
          </cell>
          <cell r="Y1750">
            <v>0</v>
          </cell>
          <cell r="Z1750">
            <v>0</v>
          </cell>
          <cell r="AA1750">
            <v>0</v>
          </cell>
          <cell r="AB1750">
            <v>0</v>
          </cell>
          <cell r="AC1750">
            <v>0</v>
          </cell>
          <cell r="AD1750">
            <v>0</v>
          </cell>
          <cell r="AE1750">
            <v>0</v>
          </cell>
        </row>
        <row r="1751">
          <cell r="E1751" t="str">
            <v>NE Industrial Motor Gasoline Blending Components</v>
          </cell>
          <cell r="F1751">
            <v>0</v>
          </cell>
          <cell r="G1751">
            <v>0</v>
          </cell>
          <cell r="H1751">
            <v>0</v>
          </cell>
          <cell r="I1751">
            <v>0</v>
          </cell>
          <cell r="J1751">
            <v>0</v>
          </cell>
          <cell r="K1751">
            <v>0</v>
          </cell>
          <cell r="L1751">
            <v>0</v>
          </cell>
          <cell r="M1751">
            <v>0</v>
          </cell>
          <cell r="N1751">
            <v>0</v>
          </cell>
          <cell r="O1751">
            <v>0</v>
          </cell>
          <cell r="P1751">
            <v>0</v>
          </cell>
          <cell r="Q1751">
            <v>0</v>
          </cell>
          <cell r="R1751">
            <v>0</v>
          </cell>
          <cell r="S1751">
            <v>0</v>
          </cell>
          <cell r="T1751">
            <v>0</v>
          </cell>
          <cell r="U1751">
            <v>0</v>
          </cell>
          <cell r="V1751">
            <v>0</v>
          </cell>
          <cell r="W1751">
            <v>0</v>
          </cell>
          <cell r="X1751">
            <v>0</v>
          </cell>
          <cell r="Y1751">
            <v>0</v>
          </cell>
          <cell r="Z1751">
            <v>0</v>
          </cell>
          <cell r="AA1751">
            <v>0</v>
          </cell>
          <cell r="AB1751">
            <v>0</v>
          </cell>
          <cell r="AC1751">
            <v>0</v>
          </cell>
          <cell r="AD1751">
            <v>0</v>
          </cell>
          <cell r="AE1751">
            <v>0</v>
          </cell>
        </row>
        <row r="1752">
          <cell r="E1752" t="str">
            <v>NH Industrial Motor Gasoline Blending Components</v>
          </cell>
          <cell r="F1752">
            <v>0</v>
          </cell>
          <cell r="G1752">
            <v>0</v>
          </cell>
          <cell r="H1752">
            <v>0</v>
          </cell>
          <cell r="I1752">
            <v>0</v>
          </cell>
          <cell r="J1752">
            <v>0</v>
          </cell>
          <cell r="K1752">
            <v>0</v>
          </cell>
          <cell r="L1752">
            <v>0</v>
          </cell>
          <cell r="M1752">
            <v>0</v>
          </cell>
          <cell r="N1752">
            <v>0</v>
          </cell>
          <cell r="O1752">
            <v>0</v>
          </cell>
          <cell r="P1752">
            <v>0</v>
          </cell>
          <cell r="Q1752">
            <v>0</v>
          </cell>
          <cell r="R1752">
            <v>0</v>
          </cell>
          <cell r="S1752">
            <v>0</v>
          </cell>
          <cell r="T1752">
            <v>0</v>
          </cell>
          <cell r="U1752">
            <v>0</v>
          </cell>
          <cell r="V1752">
            <v>0</v>
          </cell>
          <cell r="W1752">
            <v>0</v>
          </cell>
          <cell r="X1752">
            <v>0</v>
          </cell>
          <cell r="Y1752">
            <v>0</v>
          </cell>
          <cell r="Z1752">
            <v>0</v>
          </cell>
          <cell r="AA1752">
            <v>0</v>
          </cell>
          <cell r="AB1752">
            <v>0</v>
          </cell>
          <cell r="AC1752">
            <v>0</v>
          </cell>
          <cell r="AD1752">
            <v>0</v>
          </cell>
          <cell r="AE1752">
            <v>0</v>
          </cell>
        </row>
        <row r="1753">
          <cell r="E1753" t="str">
            <v>NJ Industrial Motor Gasoline Blending Components</v>
          </cell>
          <cell r="F1753">
            <v>1201</v>
          </cell>
          <cell r="G1753">
            <v>-787</v>
          </cell>
          <cell r="H1753">
            <v>2087</v>
          </cell>
          <cell r="I1753">
            <v>0</v>
          </cell>
          <cell r="J1753">
            <v>0</v>
          </cell>
          <cell r="K1753">
            <v>0</v>
          </cell>
          <cell r="L1753">
            <v>0</v>
          </cell>
          <cell r="M1753">
            <v>0</v>
          </cell>
          <cell r="N1753">
            <v>0</v>
          </cell>
          <cell r="O1753">
            <v>0</v>
          </cell>
          <cell r="P1753">
            <v>0</v>
          </cell>
          <cell r="Q1753">
            <v>0</v>
          </cell>
          <cell r="R1753">
            <v>0</v>
          </cell>
          <cell r="S1753">
            <v>0</v>
          </cell>
          <cell r="T1753">
            <v>0</v>
          </cell>
          <cell r="U1753">
            <v>0</v>
          </cell>
          <cell r="V1753">
            <v>0</v>
          </cell>
          <cell r="W1753">
            <v>0</v>
          </cell>
          <cell r="X1753">
            <v>0</v>
          </cell>
          <cell r="Y1753">
            <v>0</v>
          </cell>
          <cell r="Z1753">
            <v>0</v>
          </cell>
          <cell r="AA1753">
            <v>0</v>
          </cell>
          <cell r="AB1753">
            <v>0</v>
          </cell>
          <cell r="AC1753">
            <v>0</v>
          </cell>
          <cell r="AD1753">
            <v>0</v>
          </cell>
          <cell r="AE1753">
            <v>0</v>
          </cell>
        </row>
        <row r="1754">
          <cell r="E1754" t="str">
            <v>NM Industrial Motor Gasoline Blending Components</v>
          </cell>
          <cell r="F1754">
            <v>269</v>
          </cell>
          <cell r="G1754">
            <v>-169</v>
          </cell>
          <cell r="H1754">
            <v>485</v>
          </cell>
          <cell r="I1754">
            <v>0</v>
          </cell>
          <cell r="J1754">
            <v>0</v>
          </cell>
          <cell r="K1754">
            <v>0</v>
          </cell>
          <cell r="L1754">
            <v>0</v>
          </cell>
          <cell r="M1754">
            <v>0</v>
          </cell>
          <cell r="N1754">
            <v>0</v>
          </cell>
          <cell r="O1754">
            <v>0</v>
          </cell>
          <cell r="P1754">
            <v>0</v>
          </cell>
          <cell r="Q1754">
            <v>0</v>
          </cell>
          <cell r="R1754">
            <v>0</v>
          </cell>
          <cell r="S1754">
            <v>0</v>
          </cell>
          <cell r="T1754">
            <v>0</v>
          </cell>
          <cell r="U1754">
            <v>0</v>
          </cell>
          <cell r="V1754">
            <v>0</v>
          </cell>
          <cell r="W1754">
            <v>0</v>
          </cell>
          <cell r="X1754">
            <v>0</v>
          </cell>
          <cell r="Y1754">
            <v>0</v>
          </cell>
          <cell r="Z1754">
            <v>0</v>
          </cell>
          <cell r="AA1754">
            <v>0</v>
          </cell>
          <cell r="AB1754">
            <v>0</v>
          </cell>
          <cell r="AC1754">
            <v>0</v>
          </cell>
          <cell r="AD1754">
            <v>0</v>
          </cell>
          <cell r="AE1754">
            <v>0</v>
          </cell>
        </row>
        <row r="1755">
          <cell r="E1755" t="str">
            <v>NV Industrial Motor Gasoline Blending Components</v>
          </cell>
          <cell r="F1755">
            <v>0</v>
          </cell>
          <cell r="G1755">
            <v>-12</v>
          </cell>
          <cell r="H1755">
            <v>36</v>
          </cell>
          <cell r="I1755">
            <v>0</v>
          </cell>
          <cell r="J1755">
            <v>0</v>
          </cell>
          <cell r="K1755">
            <v>0</v>
          </cell>
          <cell r="L1755">
            <v>0</v>
          </cell>
          <cell r="M1755">
            <v>0</v>
          </cell>
          <cell r="N1755">
            <v>0</v>
          </cell>
          <cell r="O1755">
            <v>0</v>
          </cell>
          <cell r="P1755">
            <v>0</v>
          </cell>
          <cell r="Q1755">
            <v>0</v>
          </cell>
          <cell r="R1755">
            <v>0</v>
          </cell>
          <cell r="S1755">
            <v>0</v>
          </cell>
          <cell r="T1755">
            <v>0</v>
          </cell>
          <cell r="U1755">
            <v>0</v>
          </cell>
          <cell r="V1755">
            <v>0</v>
          </cell>
          <cell r="W1755">
            <v>0</v>
          </cell>
          <cell r="X1755">
            <v>0</v>
          </cell>
          <cell r="Y1755">
            <v>0</v>
          </cell>
          <cell r="Z1755">
            <v>0</v>
          </cell>
          <cell r="AA1755">
            <v>0</v>
          </cell>
          <cell r="AB1755">
            <v>0</v>
          </cell>
          <cell r="AC1755">
            <v>0</v>
          </cell>
          <cell r="AD1755">
            <v>0</v>
          </cell>
          <cell r="AE1755">
            <v>0</v>
          </cell>
        </row>
        <row r="1756">
          <cell r="E1756" t="str">
            <v>NY Industrial Motor Gasoline Blending Components</v>
          </cell>
          <cell r="F1756">
            <v>150</v>
          </cell>
          <cell r="G1756">
            <v>0</v>
          </cell>
          <cell r="H1756">
            <v>0</v>
          </cell>
          <cell r="I1756">
            <v>0</v>
          </cell>
          <cell r="J1756">
            <v>0</v>
          </cell>
          <cell r="K1756">
            <v>0</v>
          </cell>
          <cell r="L1756">
            <v>0</v>
          </cell>
          <cell r="M1756">
            <v>0</v>
          </cell>
          <cell r="N1756">
            <v>0</v>
          </cell>
          <cell r="O1756">
            <v>0</v>
          </cell>
          <cell r="P1756">
            <v>0</v>
          </cell>
          <cell r="Q1756">
            <v>0</v>
          </cell>
          <cell r="R1756">
            <v>0</v>
          </cell>
          <cell r="S1756">
            <v>0</v>
          </cell>
          <cell r="T1756">
            <v>0</v>
          </cell>
          <cell r="U1756">
            <v>0</v>
          </cell>
          <cell r="V1756">
            <v>0</v>
          </cell>
          <cell r="W1756">
            <v>0</v>
          </cell>
          <cell r="X1756">
            <v>0</v>
          </cell>
          <cell r="Y1756">
            <v>0</v>
          </cell>
          <cell r="Z1756">
            <v>0</v>
          </cell>
          <cell r="AA1756">
            <v>0</v>
          </cell>
          <cell r="AB1756">
            <v>0</v>
          </cell>
          <cell r="AC1756">
            <v>0</v>
          </cell>
          <cell r="AD1756">
            <v>0</v>
          </cell>
          <cell r="AE1756">
            <v>0</v>
          </cell>
        </row>
        <row r="1757">
          <cell r="E1757" t="str">
            <v>OH Industrial Motor Gasoline Blending Components</v>
          </cell>
          <cell r="F1757">
            <v>1641</v>
          </cell>
          <cell r="G1757">
            <v>-800</v>
          </cell>
          <cell r="H1757">
            <v>2367</v>
          </cell>
          <cell r="I1757">
            <v>0</v>
          </cell>
          <cell r="J1757">
            <v>0</v>
          </cell>
          <cell r="K1757">
            <v>0</v>
          </cell>
          <cell r="L1757">
            <v>0</v>
          </cell>
          <cell r="M1757">
            <v>0</v>
          </cell>
          <cell r="N1757">
            <v>0</v>
          </cell>
          <cell r="O1757">
            <v>0</v>
          </cell>
          <cell r="P1757">
            <v>0</v>
          </cell>
          <cell r="Q1757">
            <v>0</v>
          </cell>
          <cell r="R1757">
            <v>0</v>
          </cell>
          <cell r="S1757">
            <v>0</v>
          </cell>
          <cell r="T1757">
            <v>0</v>
          </cell>
          <cell r="U1757">
            <v>0</v>
          </cell>
          <cell r="V1757">
            <v>0</v>
          </cell>
          <cell r="W1757">
            <v>0</v>
          </cell>
          <cell r="X1757">
            <v>0</v>
          </cell>
          <cell r="Y1757">
            <v>0</v>
          </cell>
          <cell r="Z1757">
            <v>0</v>
          </cell>
          <cell r="AA1757">
            <v>0</v>
          </cell>
          <cell r="AB1757">
            <v>0</v>
          </cell>
          <cell r="AC1757">
            <v>0</v>
          </cell>
          <cell r="AD1757">
            <v>0</v>
          </cell>
          <cell r="AE1757">
            <v>0</v>
          </cell>
        </row>
        <row r="1758">
          <cell r="E1758" t="str">
            <v>OK Industrial Motor Gasoline Blending Components</v>
          </cell>
          <cell r="F1758">
            <v>1420</v>
          </cell>
          <cell r="G1758">
            <v>-690</v>
          </cell>
          <cell r="H1758">
            <v>2031</v>
          </cell>
          <cell r="I1758">
            <v>0</v>
          </cell>
          <cell r="J1758">
            <v>0</v>
          </cell>
          <cell r="K1758">
            <v>0</v>
          </cell>
          <cell r="L1758">
            <v>0</v>
          </cell>
          <cell r="M1758">
            <v>0</v>
          </cell>
          <cell r="N1758">
            <v>0</v>
          </cell>
          <cell r="O1758">
            <v>0</v>
          </cell>
          <cell r="P1758">
            <v>0</v>
          </cell>
          <cell r="Q1758">
            <v>0</v>
          </cell>
          <cell r="R1758">
            <v>0</v>
          </cell>
          <cell r="S1758">
            <v>0</v>
          </cell>
          <cell r="T1758">
            <v>0</v>
          </cell>
          <cell r="U1758">
            <v>0</v>
          </cell>
          <cell r="V1758">
            <v>0</v>
          </cell>
          <cell r="W1758">
            <v>0</v>
          </cell>
          <cell r="X1758">
            <v>0</v>
          </cell>
          <cell r="Y1758">
            <v>0</v>
          </cell>
          <cell r="Z1758">
            <v>0</v>
          </cell>
          <cell r="AA1758">
            <v>0</v>
          </cell>
          <cell r="AB1758">
            <v>0</v>
          </cell>
          <cell r="AC1758">
            <v>0</v>
          </cell>
          <cell r="AD1758">
            <v>0</v>
          </cell>
          <cell r="AE1758">
            <v>0</v>
          </cell>
        </row>
        <row r="1759">
          <cell r="E1759" t="str">
            <v>OR Industrial Motor Gasoline Blending Components</v>
          </cell>
          <cell r="F1759">
            <v>0</v>
          </cell>
          <cell r="G1759">
            <v>0</v>
          </cell>
          <cell r="H1759">
            <v>0</v>
          </cell>
          <cell r="I1759">
            <v>0</v>
          </cell>
          <cell r="J1759">
            <v>0</v>
          </cell>
          <cell r="K1759">
            <v>0</v>
          </cell>
          <cell r="L1759">
            <v>0</v>
          </cell>
          <cell r="M1759">
            <v>0</v>
          </cell>
          <cell r="N1759">
            <v>0</v>
          </cell>
          <cell r="O1759">
            <v>0</v>
          </cell>
          <cell r="P1759">
            <v>0</v>
          </cell>
          <cell r="Q1759">
            <v>0</v>
          </cell>
          <cell r="R1759">
            <v>0</v>
          </cell>
          <cell r="S1759">
            <v>0</v>
          </cell>
          <cell r="T1759">
            <v>0</v>
          </cell>
          <cell r="U1759">
            <v>0</v>
          </cell>
          <cell r="V1759">
            <v>0</v>
          </cell>
          <cell r="W1759">
            <v>0</v>
          </cell>
          <cell r="X1759">
            <v>0</v>
          </cell>
          <cell r="Y1759">
            <v>0</v>
          </cell>
          <cell r="Z1759">
            <v>0</v>
          </cell>
          <cell r="AA1759">
            <v>0</v>
          </cell>
          <cell r="AB1759">
            <v>0</v>
          </cell>
          <cell r="AC1759">
            <v>0</v>
          </cell>
          <cell r="AD1759">
            <v>0</v>
          </cell>
          <cell r="AE1759">
            <v>0</v>
          </cell>
        </row>
        <row r="1760">
          <cell r="E1760" t="str">
            <v>PA Industrial Motor Gasoline Blending Components</v>
          </cell>
          <cell r="F1760">
            <v>2672</v>
          </cell>
          <cell r="G1760">
            <v>-1271</v>
          </cell>
          <cell r="H1760">
            <v>3746</v>
          </cell>
          <cell r="I1760">
            <v>0</v>
          </cell>
          <cell r="J1760">
            <v>0</v>
          </cell>
          <cell r="K1760">
            <v>0</v>
          </cell>
          <cell r="L1760">
            <v>0</v>
          </cell>
          <cell r="M1760">
            <v>0</v>
          </cell>
          <cell r="N1760">
            <v>0</v>
          </cell>
          <cell r="O1760">
            <v>0</v>
          </cell>
          <cell r="P1760">
            <v>0</v>
          </cell>
          <cell r="Q1760">
            <v>0</v>
          </cell>
          <cell r="R1760">
            <v>0</v>
          </cell>
          <cell r="S1760">
            <v>0</v>
          </cell>
          <cell r="T1760">
            <v>0</v>
          </cell>
          <cell r="U1760">
            <v>0</v>
          </cell>
          <cell r="V1760">
            <v>0</v>
          </cell>
          <cell r="W1760">
            <v>0</v>
          </cell>
          <cell r="X1760">
            <v>0</v>
          </cell>
          <cell r="Y1760">
            <v>0</v>
          </cell>
          <cell r="Z1760">
            <v>0</v>
          </cell>
          <cell r="AA1760">
            <v>0</v>
          </cell>
          <cell r="AB1760">
            <v>0</v>
          </cell>
          <cell r="AC1760">
            <v>0</v>
          </cell>
          <cell r="AD1760">
            <v>0</v>
          </cell>
          <cell r="AE1760">
            <v>0</v>
          </cell>
        </row>
        <row r="1761">
          <cell r="E1761" t="str">
            <v>RI Industrial Motor Gasoline Blending Components</v>
          </cell>
          <cell r="F1761">
            <v>0</v>
          </cell>
          <cell r="G1761">
            <v>0</v>
          </cell>
          <cell r="H1761">
            <v>0</v>
          </cell>
          <cell r="I1761">
            <v>0</v>
          </cell>
          <cell r="J1761">
            <v>0</v>
          </cell>
          <cell r="K1761">
            <v>0</v>
          </cell>
          <cell r="L1761">
            <v>0</v>
          </cell>
          <cell r="M1761">
            <v>0</v>
          </cell>
          <cell r="N1761">
            <v>0</v>
          </cell>
          <cell r="O1761">
            <v>0</v>
          </cell>
          <cell r="P1761">
            <v>0</v>
          </cell>
          <cell r="Q1761">
            <v>0</v>
          </cell>
          <cell r="R1761">
            <v>0</v>
          </cell>
          <cell r="S1761">
            <v>0</v>
          </cell>
          <cell r="T1761">
            <v>0</v>
          </cell>
          <cell r="U1761">
            <v>0</v>
          </cell>
          <cell r="V1761">
            <v>0</v>
          </cell>
          <cell r="W1761">
            <v>0</v>
          </cell>
          <cell r="X1761">
            <v>0</v>
          </cell>
          <cell r="Y1761">
            <v>0</v>
          </cell>
          <cell r="Z1761">
            <v>0</v>
          </cell>
          <cell r="AA1761">
            <v>0</v>
          </cell>
          <cell r="AB1761">
            <v>0</v>
          </cell>
          <cell r="AC1761">
            <v>0</v>
          </cell>
          <cell r="AD1761">
            <v>0</v>
          </cell>
          <cell r="AE1761">
            <v>0</v>
          </cell>
        </row>
        <row r="1762">
          <cell r="E1762" t="str">
            <v>SC Industrial Motor Gasoline Blending Components</v>
          </cell>
          <cell r="F1762">
            <v>0</v>
          </cell>
          <cell r="G1762">
            <v>0</v>
          </cell>
          <cell r="H1762">
            <v>0</v>
          </cell>
          <cell r="I1762">
            <v>0</v>
          </cell>
          <cell r="J1762">
            <v>0</v>
          </cell>
          <cell r="K1762">
            <v>0</v>
          </cell>
          <cell r="L1762">
            <v>0</v>
          </cell>
          <cell r="M1762">
            <v>0</v>
          </cell>
          <cell r="N1762">
            <v>0</v>
          </cell>
          <cell r="O1762">
            <v>0</v>
          </cell>
          <cell r="P1762">
            <v>0</v>
          </cell>
          <cell r="Q1762">
            <v>0</v>
          </cell>
          <cell r="R1762">
            <v>0</v>
          </cell>
          <cell r="S1762">
            <v>0</v>
          </cell>
          <cell r="T1762">
            <v>0</v>
          </cell>
          <cell r="U1762">
            <v>0</v>
          </cell>
          <cell r="V1762">
            <v>0</v>
          </cell>
          <cell r="W1762">
            <v>0</v>
          </cell>
          <cell r="X1762">
            <v>0</v>
          </cell>
          <cell r="Y1762">
            <v>0</v>
          </cell>
          <cell r="Z1762">
            <v>0</v>
          </cell>
          <cell r="AA1762">
            <v>0</v>
          </cell>
          <cell r="AB1762">
            <v>0</v>
          </cell>
          <cell r="AC1762">
            <v>0</v>
          </cell>
          <cell r="AD1762">
            <v>0</v>
          </cell>
          <cell r="AE1762">
            <v>0</v>
          </cell>
        </row>
        <row r="1763">
          <cell r="E1763" t="str">
            <v>SD Industrial Motor Gasoline Blending Components</v>
          </cell>
          <cell r="F1763">
            <v>0</v>
          </cell>
          <cell r="G1763">
            <v>0</v>
          </cell>
          <cell r="H1763">
            <v>0</v>
          </cell>
          <cell r="I1763">
            <v>0</v>
          </cell>
          <cell r="J1763">
            <v>0</v>
          </cell>
          <cell r="K1763">
            <v>0</v>
          </cell>
          <cell r="L1763">
            <v>0</v>
          </cell>
          <cell r="M1763">
            <v>0</v>
          </cell>
          <cell r="N1763">
            <v>0</v>
          </cell>
          <cell r="O1763">
            <v>0</v>
          </cell>
          <cell r="P1763">
            <v>0</v>
          </cell>
          <cell r="Q1763">
            <v>0</v>
          </cell>
          <cell r="R1763">
            <v>0</v>
          </cell>
          <cell r="S1763">
            <v>0</v>
          </cell>
          <cell r="T1763">
            <v>0</v>
          </cell>
          <cell r="U1763">
            <v>0</v>
          </cell>
          <cell r="V1763">
            <v>0</v>
          </cell>
          <cell r="W1763">
            <v>0</v>
          </cell>
          <cell r="X1763">
            <v>0</v>
          </cell>
          <cell r="Y1763">
            <v>0</v>
          </cell>
          <cell r="Z1763">
            <v>0</v>
          </cell>
          <cell r="AA1763">
            <v>0</v>
          </cell>
          <cell r="AB1763">
            <v>0</v>
          </cell>
          <cell r="AC1763">
            <v>0</v>
          </cell>
          <cell r="AD1763">
            <v>0</v>
          </cell>
          <cell r="AE1763">
            <v>0</v>
          </cell>
        </row>
        <row r="1764">
          <cell r="E1764" t="str">
            <v>TN Industrial Motor Gasoline Blending Components</v>
          </cell>
          <cell r="F1764">
            <v>215</v>
          </cell>
          <cell r="G1764">
            <v>-132</v>
          </cell>
          <cell r="H1764">
            <v>389</v>
          </cell>
          <cell r="I1764">
            <v>0</v>
          </cell>
          <cell r="J1764">
            <v>0</v>
          </cell>
          <cell r="K1764">
            <v>0</v>
          </cell>
          <cell r="L1764">
            <v>0</v>
          </cell>
          <cell r="M1764">
            <v>0</v>
          </cell>
          <cell r="N1764">
            <v>0</v>
          </cell>
          <cell r="O1764">
            <v>0</v>
          </cell>
          <cell r="P1764">
            <v>0</v>
          </cell>
          <cell r="Q1764">
            <v>0</v>
          </cell>
          <cell r="R1764">
            <v>0</v>
          </cell>
          <cell r="S1764">
            <v>0</v>
          </cell>
          <cell r="T1764">
            <v>0</v>
          </cell>
          <cell r="U1764">
            <v>0</v>
          </cell>
          <cell r="V1764">
            <v>0</v>
          </cell>
          <cell r="W1764">
            <v>0</v>
          </cell>
          <cell r="X1764">
            <v>0</v>
          </cell>
          <cell r="Y1764">
            <v>0</v>
          </cell>
          <cell r="Z1764">
            <v>0</v>
          </cell>
          <cell r="AA1764">
            <v>0</v>
          </cell>
          <cell r="AB1764">
            <v>0</v>
          </cell>
          <cell r="AC1764">
            <v>0</v>
          </cell>
          <cell r="AD1764">
            <v>0</v>
          </cell>
          <cell r="AE1764">
            <v>0</v>
          </cell>
        </row>
        <row r="1765">
          <cell r="E1765" t="str">
            <v>TX Industrial Motor Gasoline Blending Components</v>
          </cell>
          <cell r="F1765">
            <v>13912</v>
          </cell>
          <cell r="G1765">
            <v>-6766</v>
          </cell>
          <cell r="H1765">
            <v>19109</v>
          </cell>
          <cell r="I1765">
            <v>0</v>
          </cell>
          <cell r="J1765">
            <v>0</v>
          </cell>
          <cell r="K1765">
            <v>0</v>
          </cell>
          <cell r="L1765">
            <v>0</v>
          </cell>
          <cell r="M1765">
            <v>0</v>
          </cell>
          <cell r="N1765">
            <v>0</v>
          </cell>
          <cell r="O1765">
            <v>0</v>
          </cell>
          <cell r="P1765">
            <v>0</v>
          </cell>
          <cell r="Q1765">
            <v>0</v>
          </cell>
          <cell r="R1765">
            <v>0</v>
          </cell>
          <cell r="S1765">
            <v>0</v>
          </cell>
          <cell r="T1765">
            <v>0</v>
          </cell>
          <cell r="U1765">
            <v>0</v>
          </cell>
          <cell r="V1765">
            <v>0</v>
          </cell>
          <cell r="W1765">
            <v>0</v>
          </cell>
          <cell r="X1765">
            <v>0</v>
          </cell>
          <cell r="Y1765">
            <v>0</v>
          </cell>
          <cell r="Z1765">
            <v>0</v>
          </cell>
          <cell r="AA1765">
            <v>0</v>
          </cell>
          <cell r="AB1765">
            <v>0</v>
          </cell>
          <cell r="AC1765">
            <v>0</v>
          </cell>
          <cell r="AD1765">
            <v>0</v>
          </cell>
          <cell r="AE1765">
            <v>0</v>
          </cell>
        </row>
        <row r="1766">
          <cell r="E1766" t="str">
            <v>US Industrial Motor Gasoline Blending Components</v>
          </cell>
          <cell r="F1766">
            <v>53696</v>
          </cell>
          <cell r="G1766">
            <v>-25918</v>
          </cell>
          <cell r="H1766">
            <v>75685</v>
          </cell>
          <cell r="I1766">
            <v>0</v>
          </cell>
          <cell r="J1766">
            <v>0</v>
          </cell>
          <cell r="K1766">
            <v>0</v>
          </cell>
          <cell r="L1766">
            <v>0</v>
          </cell>
          <cell r="M1766">
            <v>0</v>
          </cell>
          <cell r="N1766">
            <v>0</v>
          </cell>
          <cell r="O1766">
            <v>0</v>
          </cell>
          <cell r="P1766">
            <v>0</v>
          </cell>
          <cell r="Q1766">
            <v>0</v>
          </cell>
          <cell r="R1766">
            <v>0</v>
          </cell>
          <cell r="S1766">
            <v>0</v>
          </cell>
          <cell r="T1766">
            <v>0</v>
          </cell>
          <cell r="U1766">
            <v>0</v>
          </cell>
          <cell r="V1766">
            <v>0</v>
          </cell>
          <cell r="W1766">
            <v>0</v>
          </cell>
          <cell r="X1766">
            <v>0</v>
          </cell>
          <cell r="Y1766">
            <v>0</v>
          </cell>
          <cell r="Z1766">
            <v>0</v>
          </cell>
          <cell r="AA1766">
            <v>0</v>
          </cell>
          <cell r="AB1766">
            <v>0</v>
          </cell>
          <cell r="AC1766">
            <v>0</v>
          </cell>
          <cell r="AD1766">
            <v>0</v>
          </cell>
          <cell r="AE1766">
            <v>0</v>
          </cell>
        </row>
        <row r="1767">
          <cell r="E1767" t="str">
            <v>UT Industrial Motor Gasoline Blending Components</v>
          </cell>
          <cell r="F1767">
            <v>555</v>
          </cell>
          <cell r="G1767">
            <v>-268</v>
          </cell>
          <cell r="H1767">
            <v>791</v>
          </cell>
          <cell r="I1767">
            <v>0</v>
          </cell>
          <cell r="J1767">
            <v>0</v>
          </cell>
          <cell r="K1767">
            <v>0</v>
          </cell>
          <cell r="L1767">
            <v>0</v>
          </cell>
          <cell r="M1767">
            <v>0</v>
          </cell>
          <cell r="N1767">
            <v>0</v>
          </cell>
          <cell r="O1767">
            <v>0</v>
          </cell>
          <cell r="P1767">
            <v>0</v>
          </cell>
          <cell r="Q1767">
            <v>0</v>
          </cell>
          <cell r="R1767">
            <v>0</v>
          </cell>
          <cell r="S1767">
            <v>0</v>
          </cell>
          <cell r="T1767">
            <v>0</v>
          </cell>
          <cell r="U1767">
            <v>0</v>
          </cell>
          <cell r="V1767">
            <v>0</v>
          </cell>
          <cell r="W1767">
            <v>0</v>
          </cell>
          <cell r="X1767">
            <v>0</v>
          </cell>
          <cell r="Y1767">
            <v>0</v>
          </cell>
          <cell r="Z1767">
            <v>0</v>
          </cell>
          <cell r="AA1767">
            <v>0</v>
          </cell>
          <cell r="AB1767">
            <v>0</v>
          </cell>
          <cell r="AC1767">
            <v>0</v>
          </cell>
          <cell r="AD1767">
            <v>0</v>
          </cell>
          <cell r="AE1767">
            <v>0</v>
          </cell>
        </row>
        <row r="1768">
          <cell r="E1768" t="str">
            <v>VA Industrial Motor Gasoline Blending Components</v>
          </cell>
          <cell r="F1768">
            <v>204</v>
          </cell>
          <cell r="G1768">
            <v>-102</v>
          </cell>
          <cell r="H1768">
            <v>271</v>
          </cell>
          <cell r="I1768">
            <v>0</v>
          </cell>
          <cell r="J1768">
            <v>0</v>
          </cell>
          <cell r="K1768">
            <v>0</v>
          </cell>
          <cell r="L1768">
            <v>0</v>
          </cell>
          <cell r="M1768">
            <v>0</v>
          </cell>
          <cell r="N1768">
            <v>0</v>
          </cell>
          <cell r="O1768">
            <v>0</v>
          </cell>
          <cell r="P1768">
            <v>0</v>
          </cell>
          <cell r="Q1768">
            <v>0</v>
          </cell>
          <cell r="R1768">
            <v>0</v>
          </cell>
          <cell r="S1768">
            <v>0</v>
          </cell>
          <cell r="T1768">
            <v>0</v>
          </cell>
          <cell r="U1768">
            <v>0</v>
          </cell>
          <cell r="V1768">
            <v>0</v>
          </cell>
          <cell r="W1768">
            <v>0</v>
          </cell>
          <cell r="X1768">
            <v>0</v>
          </cell>
          <cell r="Y1768">
            <v>0</v>
          </cell>
          <cell r="Z1768">
            <v>0</v>
          </cell>
          <cell r="AA1768">
            <v>0</v>
          </cell>
          <cell r="AB1768">
            <v>0</v>
          </cell>
          <cell r="AC1768">
            <v>0</v>
          </cell>
          <cell r="AD1768">
            <v>0</v>
          </cell>
          <cell r="AE1768">
            <v>0</v>
          </cell>
        </row>
        <row r="1769">
          <cell r="E1769" t="str">
            <v>VT Industrial Motor Gasoline Blending Components</v>
          </cell>
          <cell r="F1769">
            <v>0</v>
          </cell>
          <cell r="G1769">
            <v>0</v>
          </cell>
          <cell r="H1769">
            <v>0</v>
          </cell>
          <cell r="I1769">
            <v>0</v>
          </cell>
          <cell r="J1769">
            <v>0</v>
          </cell>
          <cell r="K1769">
            <v>0</v>
          </cell>
          <cell r="L1769">
            <v>0</v>
          </cell>
          <cell r="M1769">
            <v>0</v>
          </cell>
          <cell r="N1769">
            <v>0</v>
          </cell>
          <cell r="O1769">
            <v>0</v>
          </cell>
          <cell r="P1769">
            <v>0</v>
          </cell>
          <cell r="Q1769">
            <v>0</v>
          </cell>
          <cell r="R1769">
            <v>0</v>
          </cell>
          <cell r="S1769">
            <v>0</v>
          </cell>
          <cell r="T1769">
            <v>0</v>
          </cell>
          <cell r="U1769">
            <v>0</v>
          </cell>
          <cell r="V1769">
            <v>0</v>
          </cell>
          <cell r="W1769">
            <v>0</v>
          </cell>
          <cell r="X1769">
            <v>0</v>
          </cell>
          <cell r="Y1769">
            <v>0</v>
          </cell>
          <cell r="Z1769">
            <v>0</v>
          </cell>
          <cell r="AA1769">
            <v>0</v>
          </cell>
          <cell r="AB1769">
            <v>0</v>
          </cell>
          <cell r="AC1769">
            <v>0</v>
          </cell>
          <cell r="AD1769">
            <v>0</v>
          </cell>
          <cell r="AE1769">
            <v>0</v>
          </cell>
        </row>
        <row r="1770">
          <cell r="E1770" t="str">
            <v>WA Industrial Motor Gasoline Blending Components</v>
          </cell>
          <cell r="F1770">
            <v>1781</v>
          </cell>
          <cell r="G1770">
            <v>-908</v>
          </cell>
          <cell r="H1770">
            <v>2757</v>
          </cell>
          <cell r="I1770">
            <v>0</v>
          </cell>
          <cell r="J1770">
            <v>0</v>
          </cell>
          <cell r="K1770">
            <v>0</v>
          </cell>
          <cell r="L1770">
            <v>0</v>
          </cell>
          <cell r="M1770">
            <v>0</v>
          </cell>
          <cell r="N1770">
            <v>0</v>
          </cell>
          <cell r="O1770">
            <v>0</v>
          </cell>
          <cell r="P1770">
            <v>0</v>
          </cell>
          <cell r="Q1770">
            <v>0</v>
          </cell>
          <cell r="R1770">
            <v>0</v>
          </cell>
          <cell r="S1770">
            <v>0</v>
          </cell>
          <cell r="T1770">
            <v>0</v>
          </cell>
          <cell r="U1770">
            <v>0</v>
          </cell>
          <cell r="V1770">
            <v>0</v>
          </cell>
          <cell r="W1770">
            <v>0</v>
          </cell>
          <cell r="X1770">
            <v>0</v>
          </cell>
          <cell r="Y1770">
            <v>0</v>
          </cell>
          <cell r="Z1770">
            <v>0</v>
          </cell>
          <cell r="AA1770">
            <v>0</v>
          </cell>
          <cell r="AB1770">
            <v>0</v>
          </cell>
          <cell r="AC1770">
            <v>0</v>
          </cell>
          <cell r="AD1770">
            <v>0</v>
          </cell>
          <cell r="AE1770">
            <v>0</v>
          </cell>
        </row>
        <row r="1771">
          <cell r="E1771" t="str">
            <v>WI Industrial Motor Gasoline Blending Components</v>
          </cell>
          <cell r="F1771">
            <v>119</v>
          </cell>
          <cell r="G1771">
            <v>-57</v>
          </cell>
          <cell r="H1771">
            <v>170</v>
          </cell>
          <cell r="I1771">
            <v>0</v>
          </cell>
          <cell r="J1771">
            <v>0</v>
          </cell>
          <cell r="K1771">
            <v>0</v>
          </cell>
          <cell r="L1771">
            <v>0</v>
          </cell>
          <cell r="M1771">
            <v>0</v>
          </cell>
          <cell r="N1771">
            <v>0</v>
          </cell>
          <cell r="O1771">
            <v>0</v>
          </cell>
          <cell r="P1771">
            <v>0</v>
          </cell>
          <cell r="Q1771">
            <v>0</v>
          </cell>
          <cell r="R1771">
            <v>0</v>
          </cell>
          <cell r="S1771">
            <v>0</v>
          </cell>
          <cell r="T1771">
            <v>0</v>
          </cell>
          <cell r="U1771">
            <v>0</v>
          </cell>
          <cell r="V1771">
            <v>0</v>
          </cell>
          <cell r="W1771">
            <v>0</v>
          </cell>
          <cell r="X1771">
            <v>0</v>
          </cell>
          <cell r="Y1771">
            <v>0</v>
          </cell>
          <cell r="Z1771">
            <v>0</v>
          </cell>
          <cell r="AA1771">
            <v>0</v>
          </cell>
          <cell r="AB1771">
            <v>0</v>
          </cell>
          <cell r="AC1771">
            <v>0</v>
          </cell>
          <cell r="AD1771">
            <v>0</v>
          </cell>
          <cell r="AE1771">
            <v>0</v>
          </cell>
        </row>
        <row r="1772">
          <cell r="E1772" t="str">
            <v>WV Industrial Motor Gasoline Blending Components</v>
          </cell>
          <cell r="F1772">
            <v>45</v>
          </cell>
          <cell r="G1772">
            <v>-28</v>
          </cell>
          <cell r="H1772">
            <v>79</v>
          </cell>
          <cell r="I1772">
            <v>0</v>
          </cell>
          <cell r="J1772">
            <v>0</v>
          </cell>
          <cell r="K1772">
            <v>0</v>
          </cell>
          <cell r="L1772">
            <v>0</v>
          </cell>
          <cell r="M1772">
            <v>0</v>
          </cell>
          <cell r="N1772">
            <v>0</v>
          </cell>
          <cell r="O1772">
            <v>0</v>
          </cell>
          <cell r="P1772">
            <v>0</v>
          </cell>
          <cell r="Q1772">
            <v>0</v>
          </cell>
          <cell r="R1772">
            <v>0</v>
          </cell>
          <cell r="S1772">
            <v>0</v>
          </cell>
          <cell r="T1772">
            <v>0</v>
          </cell>
          <cell r="U1772">
            <v>0</v>
          </cell>
          <cell r="V1772">
            <v>0</v>
          </cell>
          <cell r="W1772">
            <v>0</v>
          </cell>
          <cell r="X1772">
            <v>0</v>
          </cell>
          <cell r="Y1772">
            <v>0</v>
          </cell>
          <cell r="Z1772">
            <v>0</v>
          </cell>
          <cell r="AA1772">
            <v>0</v>
          </cell>
          <cell r="AB1772">
            <v>0</v>
          </cell>
          <cell r="AC1772">
            <v>0</v>
          </cell>
          <cell r="AD1772">
            <v>0</v>
          </cell>
          <cell r="AE1772">
            <v>0</v>
          </cell>
        </row>
        <row r="1773">
          <cell r="E1773" t="str">
            <v>WY Industrial Motor Gasoline Blending Components</v>
          </cell>
          <cell r="F1773">
            <v>609</v>
          </cell>
          <cell r="G1773">
            <v>-225</v>
          </cell>
          <cell r="H1773">
            <v>664</v>
          </cell>
          <cell r="I1773">
            <v>0</v>
          </cell>
          <cell r="J1773">
            <v>0</v>
          </cell>
          <cell r="K1773">
            <v>0</v>
          </cell>
          <cell r="L1773">
            <v>0</v>
          </cell>
          <cell r="M1773">
            <v>0</v>
          </cell>
          <cell r="N1773">
            <v>0</v>
          </cell>
          <cell r="O1773">
            <v>0</v>
          </cell>
          <cell r="P1773">
            <v>0</v>
          </cell>
          <cell r="Q1773">
            <v>0</v>
          </cell>
          <cell r="R1773">
            <v>0</v>
          </cell>
          <cell r="S1773">
            <v>0</v>
          </cell>
          <cell r="T1773">
            <v>0</v>
          </cell>
          <cell r="U1773">
            <v>0</v>
          </cell>
          <cell r="V1773">
            <v>0</v>
          </cell>
          <cell r="W1773">
            <v>0</v>
          </cell>
          <cell r="X1773">
            <v>0</v>
          </cell>
          <cell r="Y1773">
            <v>0</v>
          </cell>
          <cell r="Z1773">
            <v>0</v>
          </cell>
          <cell r="AA1773">
            <v>0</v>
          </cell>
          <cell r="AB1773">
            <v>0</v>
          </cell>
          <cell r="AC1773">
            <v>0</v>
          </cell>
          <cell r="AD1773">
            <v>0</v>
          </cell>
          <cell r="AE1773">
            <v>0</v>
          </cell>
        </row>
        <row r="1774">
          <cell r="E1774" t="str">
            <v>AK Transportation Motor Gasoline</v>
          </cell>
          <cell r="F1774">
            <v>30191</v>
          </cell>
          <cell r="G1774">
            <v>26072</v>
          </cell>
          <cell r="H1774">
            <v>30289</v>
          </cell>
          <cell r="I1774">
            <v>31017</v>
          </cell>
          <cell r="J1774">
            <v>33872</v>
          </cell>
          <cell r="K1774">
            <v>36864</v>
          </cell>
          <cell r="L1774">
            <v>33276</v>
          </cell>
          <cell r="M1774">
            <v>32268</v>
          </cell>
          <cell r="N1774">
            <v>34121</v>
          </cell>
          <cell r="O1774">
            <v>32906</v>
          </cell>
          <cell r="P1774">
            <v>30681</v>
          </cell>
          <cell r="Q1774">
            <v>29339</v>
          </cell>
          <cell r="R1774">
            <v>29771</v>
          </cell>
          <cell r="S1774">
            <v>30162</v>
          </cell>
          <cell r="T1774">
            <v>35056</v>
          </cell>
          <cell r="U1774">
            <v>34216</v>
          </cell>
          <cell r="V1774">
            <v>33898</v>
          </cell>
          <cell r="W1774">
            <v>34459</v>
          </cell>
          <cell r="X1774">
            <v>33413</v>
          </cell>
          <cell r="Y1774">
            <v>33537</v>
          </cell>
          <cell r="Z1774">
            <v>33101</v>
          </cell>
          <cell r="AA1774">
            <v>32035</v>
          </cell>
          <cell r="AB1774">
            <v>32177</v>
          </cell>
          <cell r="AC1774">
            <v>31226</v>
          </cell>
          <cell r="AD1774">
            <v>33212</v>
          </cell>
          <cell r="AE1774">
            <v>32831</v>
          </cell>
        </row>
        <row r="1775">
          <cell r="E1775" t="str">
            <v>AL Transportation Motor Gasoline</v>
          </cell>
          <cell r="F1775">
            <v>254759</v>
          </cell>
          <cell r="G1775">
            <v>257184</v>
          </cell>
          <cell r="H1775">
            <v>262814</v>
          </cell>
          <cell r="I1775">
            <v>268572</v>
          </cell>
          <cell r="J1775">
            <v>274892</v>
          </cell>
          <cell r="K1775">
            <v>285719</v>
          </cell>
          <cell r="L1775">
            <v>283229</v>
          </cell>
          <cell r="M1775">
            <v>286480</v>
          </cell>
          <cell r="N1775">
            <v>296503</v>
          </cell>
          <cell r="O1775">
            <v>298104</v>
          </cell>
          <cell r="P1775">
            <v>295518</v>
          </cell>
          <cell r="Q1775">
            <v>295492</v>
          </cell>
          <cell r="R1775">
            <v>315247</v>
          </cell>
          <cell r="S1775">
            <v>301934</v>
          </cell>
          <cell r="T1775">
            <v>316201</v>
          </cell>
          <cell r="U1775">
            <v>320275</v>
          </cell>
          <cell r="V1775">
            <v>322491</v>
          </cell>
          <cell r="W1775">
            <v>325449</v>
          </cell>
          <cell r="X1775">
            <v>315039</v>
          </cell>
          <cell r="Y1775">
            <v>314097</v>
          </cell>
          <cell r="Z1775">
            <v>317695</v>
          </cell>
          <cell r="AA1775">
            <v>307645</v>
          </cell>
          <cell r="AB1775">
            <v>304397</v>
          </cell>
          <cell r="AC1775">
            <v>307109</v>
          </cell>
          <cell r="AD1775">
            <v>306840</v>
          </cell>
          <cell r="AE1775">
            <v>314092</v>
          </cell>
        </row>
        <row r="1776">
          <cell r="E1776" t="str">
            <v>AR Transportation Motor Gasoline</v>
          </cell>
          <cell r="F1776">
            <v>149387</v>
          </cell>
          <cell r="G1776">
            <v>149507</v>
          </cell>
          <cell r="H1776">
            <v>151763</v>
          </cell>
          <cell r="I1776">
            <v>157225</v>
          </cell>
          <cell r="J1776">
            <v>159131</v>
          </cell>
          <cell r="K1776">
            <v>165118</v>
          </cell>
          <cell r="L1776">
            <v>164882</v>
          </cell>
          <cell r="M1776">
            <v>170447</v>
          </cell>
          <cell r="N1776">
            <v>169929</v>
          </cell>
          <cell r="O1776">
            <v>172656</v>
          </cell>
          <cell r="P1776">
            <v>170595</v>
          </cell>
          <cell r="Q1776">
            <v>168307</v>
          </cell>
          <cell r="R1776">
            <v>171937</v>
          </cell>
          <cell r="S1776">
            <v>172598</v>
          </cell>
          <cell r="T1776">
            <v>173022</v>
          </cell>
          <cell r="U1776">
            <v>172256</v>
          </cell>
          <cell r="V1776">
            <v>171712</v>
          </cell>
          <cell r="W1776">
            <v>174696</v>
          </cell>
          <cell r="X1776">
            <v>170893</v>
          </cell>
          <cell r="Y1776">
            <v>174630</v>
          </cell>
          <cell r="Z1776">
            <v>172645</v>
          </cell>
          <cell r="AA1776">
            <v>166582</v>
          </cell>
          <cell r="AB1776">
            <v>166844</v>
          </cell>
          <cell r="AC1776">
            <v>163940</v>
          </cell>
          <cell r="AD1776">
            <v>169427</v>
          </cell>
          <cell r="AE1776">
            <v>167218</v>
          </cell>
        </row>
        <row r="1777">
          <cell r="E1777" t="str">
            <v>AZ Transportation Motor Gasoline</v>
          </cell>
          <cell r="F1777">
            <v>202588</v>
          </cell>
          <cell r="G1777">
            <v>209347</v>
          </cell>
          <cell r="H1777">
            <v>214858</v>
          </cell>
          <cell r="I1777">
            <v>222342</v>
          </cell>
          <cell r="J1777">
            <v>234310</v>
          </cell>
          <cell r="K1777">
            <v>243754</v>
          </cell>
          <cell r="L1777">
            <v>255392</v>
          </cell>
          <cell r="M1777">
            <v>252360</v>
          </cell>
          <cell r="N1777">
            <v>271974</v>
          </cell>
          <cell r="O1777">
            <v>284026</v>
          </cell>
          <cell r="P1777">
            <v>292275</v>
          </cell>
          <cell r="Q1777">
            <v>300085</v>
          </cell>
          <cell r="R1777">
            <v>314112</v>
          </cell>
          <cell r="S1777">
            <v>316339</v>
          </cell>
          <cell r="T1777">
            <v>332898</v>
          </cell>
          <cell r="U1777">
            <v>345118</v>
          </cell>
          <cell r="V1777">
            <v>353213</v>
          </cell>
          <cell r="W1777">
            <v>355129</v>
          </cell>
          <cell r="X1777">
            <v>331475</v>
          </cell>
          <cell r="Y1777">
            <v>317832</v>
          </cell>
          <cell r="Z1777">
            <v>315392</v>
          </cell>
          <cell r="AA1777">
            <v>309482</v>
          </cell>
          <cell r="AB1777">
            <v>306164</v>
          </cell>
          <cell r="AC1777">
            <v>312887</v>
          </cell>
          <cell r="AD1777">
            <v>315539</v>
          </cell>
          <cell r="AE1777">
            <v>319987</v>
          </cell>
        </row>
        <row r="1778">
          <cell r="E1778" t="str">
            <v>CA Transportation Motor Gasoline</v>
          </cell>
          <cell r="F1778">
            <v>1580590</v>
          </cell>
          <cell r="G1778">
            <v>1543225</v>
          </cell>
          <cell r="H1778">
            <v>1632955</v>
          </cell>
          <cell r="I1778">
            <v>1599948</v>
          </cell>
          <cell r="J1778">
            <v>1593722</v>
          </cell>
          <cell r="K1778">
            <v>1619557</v>
          </cell>
          <cell r="L1778">
            <v>1645155</v>
          </cell>
          <cell r="M1778">
            <v>1667379</v>
          </cell>
          <cell r="N1778">
            <v>1702333</v>
          </cell>
          <cell r="O1778">
            <v>1749657</v>
          </cell>
          <cell r="P1778">
            <v>1776313</v>
          </cell>
          <cell r="Q1778">
            <v>1810310</v>
          </cell>
          <cell r="R1778">
            <v>1899371</v>
          </cell>
          <cell r="S1778">
            <v>1885593</v>
          </cell>
          <cell r="T1778">
            <v>1924805</v>
          </cell>
          <cell r="U1778">
            <v>1952637</v>
          </cell>
          <cell r="V1778">
            <v>1959030</v>
          </cell>
          <cell r="W1778">
            <v>1938551</v>
          </cell>
          <cell r="X1778">
            <v>1846698</v>
          </cell>
          <cell r="Y1778">
            <v>1799138</v>
          </cell>
          <cell r="Z1778">
            <v>1772914</v>
          </cell>
          <cell r="AA1778">
            <v>1721808</v>
          </cell>
          <cell r="AB1778">
            <v>1700190</v>
          </cell>
          <cell r="AC1778">
            <v>1720873</v>
          </cell>
          <cell r="AD1778">
            <v>1734123</v>
          </cell>
          <cell r="AE1778">
            <v>1733166</v>
          </cell>
        </row>
        <row r="1779">
          <cell r="E1779" t="str">
            <v>CO Transportation Motor Gasoline</v>
          </cell>
          <cell r="F1779">
            <v>183271</v>
          </cell>
          <cell r="G1779">
            <v>182998</v>
          </cell>
          <cell r="H1779">
            <v>184564</v>
          </cell>
          <cell r="I1779">
            <v>195541</v>
          </cell>
          <cell r="J1779">
            <v>202705</v>
          </cell>
          <cell r="K1779">
            <v>212672</v>
          </cell>
          <cell r="L1779">
            <v>219844</v>
          </cell>
          <cell r="M1779">
            <v>224382</v>
          </cell>
          <cell r="N1779">
            <v>230390</v>
          </cell>
          <cell r="O1779">
            <v>241563</v>
          </cell>
          <cell r="P1779">
            <v>243754</v>
          </cell>
          <cell r="Q1779">
            <v>252486</v>
          </cell>
          <cell r="R1779">
            <v>249505</v>
          </cell>
          <cell r="S1779">
            <v>246618</v>
          </cell>
          <cell r="T1779">
            <v>256836</v>
          </cell>
          <cell r="U1779">
            <v>259342</v>
          </cell>
          <cell r="V1779">
            <v>260685</v>
          </cell>
          <cell r="W1779">
            <v>264891</v>
          </cell>
          <cell r="X1779">
            <v>254473</v>
          </cell>
          <cell r="Y1779">
            <v>253679</v>
          </cell>
          <cell r="Z1779">
            <v>254614</v>
          </cell>
          <cell r="AA1779">
            <v>250411</v>
          </cell>
          <cell r="AB1779">
            <v>250454</v>
          </cell>
          <cell r="AC1779">
            <v>256373</v>
          </cell>
          <cell r="AD1779">
            <v>261585</v>
          </cell>
          <cell r="AE1779">
            <v>259116</v>
          </cell>
        </row>
        <row r="1780">
          <cell r="E1780" t="str">
            <v>CT Transportation Motor Gasoline</v>
          </cell>
          <cell r="F1780">
            <v>161127</v>
          </cell>
          <cell r="G1780">
            <v>162718</v>
          </cell>
          <cell r="H1780">
            <v>161685</v>
          </cell>
          <cell r="I1780">
            <v>163860</v>
          </cell>
          <cell r="J1780">
            <v>164424</v>
          </cell>
          <cell r="K1780">
            <v>157301</v>
          </cell>
          <cell r="L1780">
            <v>164978</v>
          </cell>
          <cell r="M1780">
            <v>165416</v>
          </cell>
          <cell r="N1780">
            <v>170668</v>
          </cell>
          <cell r="O1780">
            <v>183990</v>
          </cell>
          <cell r="P1780">
            <v>176623</v>
          </cell>
          <cell r="Q1780">
            <v>180464</v>
          </cell>
          <cell r="R1780">
            <v>188202</v>
          </cell>
          <cell r="S1780">
            <v>198173</v>
          </cell>
          <cell r="T1780">
            <v>222496</v>
          </cell>
          <cell r="U1780">
            <v>196747</v>
          </cell>
          <cell r="V1780">
            <v>192515</v>
          </cell>
          <cell r="W1780">
            <v>192911</v>
          </cell>
          <cell r="X1780">
            <v>183464</v>
          </cell>
          <cell r="Y1780">
            <v>182854</v>
          </cell>
          <cell r="Z1780">
            <v>178703</v>
          </cell>
          <cell r="AA1780">
            <v>173556</v>
          </cell>
          <cell r="AB1780">
            <v>170038</v>
          </cell>
          <cell r="AC1780">
            <v>170362</v>
          </cell>
          <cell r="AD1780">
            <v>168743</v>
          </cell>
          <cell r="AE1780">
            <v>171724</v>
          </cell>
        </row>
        <row r="1781">
          <cell r="E1781" t="str">
            <v>DC Transportation Motor Gasoline</v>
          </cell>
          <cell r="F1781">
            <v>20394</v>
          </cell>
          <cell r="G1781">
            <v>20643</v>
          </cell>
          <cell r="H1781">
            <v>20677</v>
          </cell>
          <cell r="I1781">
            <v>21539</v>
          </cell>
          <cell r="J1781">
            <v>20731</v>
          </cell>
          <cell r="K1781">
            <v>20856</v>
          </cell>
          <cell r="L1781">
            <v>19846</v>
          </cell>
          <cell r="M1781">
            <v>20663</v>
          </cell>
          <cell r="N1781">
            <v>19989</v>
          </cell>
          <cell r="O1781">
            <v>20528</v>
          </cell>
          <cell r="P1781">
            <v>20819</v>
          </cell>
          <cell r="Q1781">
            <v>18308</v>
          </cell>
          <cell r="R1781">
            <v>17303</v>
          </cell>
          <cell r="S1781">
            <v>16091</v>
          </cell>
          <cell r="T1781">
            <v>17058</v>
          </cell>
          <cell r="U1781">
            <v>15631</v>
          </cell>
          <cell r="V1781">
            <v>15626</v>
          </cell>
          <cell r="W1781">
            <v>15353</v>
          </cell>
          <cell r="X1781">
            <v>12550</v>
          </cell>
          <cell r="Y1781">
            <v>13214</v>
          </cell>
          <cell r="Z1781">
            <v>12559</v>
          </cell>
          <cell r="AA1781">
            <v>12670</v>
          </cell>
          <cell r="AB1781">
            <v>11332</v>
          </cell>
          <cell r="AC1781">
            <v>11483</v>
          </cell>
          <cell r="AD1781">
            <v>12734</v>
          </cell>
          <cell r="AE1781">
            <v>12900</v>
          </cell>
        </row>
        <row r="1782">
          <cell r="E1782" t="str">
            <v>DE Transportation Motor Gasoline</v>
          </cell>
          <cell r="F1782">
            <v>41650</v>
          </cell>
          <cell r="G1782">
            <v>40513</v>
          </cell>
          <cell r="H1782">
            <v>42375</v>
          </cell>
          <cell r="I1782">
            <v>43103</v>
          </cell>
          <cell r="J1782">
            <v>43061</v>
          </cell>
          <cell r="K1782">
            <v>43823</v>
          </cell>
          <cell r="L1782">
            <v>43702</v>
          </cell>
          <cell r="M1782">
            <v>44380</v>
          </cell>
          <cell r="N1782">
            <v>46843</v>
          </cell>
          <cell r="O1782">
            <v>47767</v>
          </cell>
          <cell r="P1782">
            <v>46553</v>
          </cell>
          <cell r="Q1782">
            <v>47810</v>
          </cell>
          <cell r="R1782">
            <v>51178</v>
          </cell>
          <cell r="S1782">
            <v>50814</v>
          </cell>
          <cell r="T1782">
            <v>51630</v>
          </cell>
          <cell r="U1782">
            <v>54152</v>
          </cell>
          <cell r="V1782">
            <v>55575</v>
          </cell>
          <cell r="W1782">
            <v>55850</v>
          </cell>
          <cell r="X1782">
            <v>53642</v>
          </cell>
          <cell r="Y1782">
            <v>53226</v>
          </cell>
          <cell r="Z1782">
            <v>53019</v>
          </cell>
          <cell r="AA1782">
            <v>50717</v>
          </cell>
          <cell r="AB1782">
            <v>50692</v>
          </cell>
          <cell r="AC1782">
            <v>50865</v>
          </cell>
          <cell r="AD1782">
            <v>50717</v>
          </cell>
          <cell r="AE1782">
            <v>54544</v>
          </cell>
        </row>
        <row r="1783">
          <cell r="E1783" t="str">
            <v>FL Transportation Motor Gasoline</v>
          </cell>
          <cell r="F1783">
            <v>734739</v>
          </cell>
          <cell r="G1783">
            <v>733042</v>
          </cell>
          <cell r="H1783">
            <v>742667</v>
          </cell>
          <cell r="I1783">
            <v>780708</v>
          </cell>
          <cell r="J1783">
            <v>790982</v>
          </cell>
          <cell r="K1783">
            <v>816145</v>
          </cell>
          <cell r="L1783">
            <v>823342</v>
          </cell>
          <cell r="M1783">
            <v>836967</v>
          </cell>
          <cell r="N1783">
            <v>871187</v>
          </cell>
          <cell r="O1783">
            <v>897800</v>
          </cell>
          <cell r="P1783">
            <v>922323</v>
          </cell>
          <cell r="Q1783">
            <v>930433</v>
          </cell>
          <cell r="R1783">
            <v>965250</v>
          </cell>
          <cell r="S1783">
            <v>981563</v>
          </cell>
          <cell r="T1783">
            <v>1032653</v>
          </cell>
          <cell r="U1783">
            <v>1061971</v>
          </cell>
          <cell r="V1783">
            <v>1072907</v>
          </cell>
          <cell r="W1783">
            <v>1054507</v>
          </cell>
          <cell r="X1783">
            <v>1002934</v>
          </cell>
          <cell r="Y1783">
            <v>1000073</v>
          </cell>
          <cell r="Z1783">
            <v>977498</v>
          </cell>
          <cell r="AA1783">
            <v>958974</v>
          </cell>
          <cell r="AB1783">
            <v>958693</v>
          </cell>
          <cell r="AC1783">
            <v>978269</v>
          </cell>
          <cell r="AD1783">
            <v>990192</v>
          </cell>
          <cell r="AE1783">
            <v>1006854</v>
          </cell>
        </row>
        <row r="1784">
          <cell r="E1784" t="str">
            <v>GA Transportation Motor Gasoline</v>
          </cell>
          <cell r="F1784">
            <v>427282</v>
          </cell>
          <cell r="G1784">
            <v>431853</v>
          </cell>
          <cell r="H1784">
            <v>432154</v>
          </cell>
          <cell r="I1784">
            <v>482704</v>
          </cell>
          <cell r="J1784">
            <v>484100</v>
          </cell>
          <cell r="K1784">
            <v>505003</v>
          </cell>
          <cell r="L1784">
            <v>522291</v>
          </cell>
          <cell r="M1784">
            <v>521783</v>
          </cell>
          <cell r="N1784">
            <v>551491</v>
          </cell>
          <cell r="O1784">
            <v>567150</v>
          </cell>
          <cell r="P1784">
            <v>573101</v>
          </cell>
          <cell r="Q1784">
            <v>579456</v>
          </cell>
          <cell r="R1784">
            <v>596240</v>
          </cell>
          <cell r="S1784">
            <v>601574</v>
          </cell>
          <cell r="T1784">
            <v>613050</v>
          </cell>
          <cell r="U1784">
            <v>621240</v>
          </cell>
          <cell r="V1784">
            <v>610257</v>
          </cell>
          <cell r="W1784">
            <v>614545</v>
          </cell>
          <cell r="X1784">
            <v>583044</v>
          </cell>
          <cell r="Y1784">
            <v>590866</v>
          </cell>
          <cell r="Z1784">
            <v>584486</v>
          </cell>
          <cell r="AA1784">
            <v>558716</v>
          </cell>
          <cell r="AB1784">
            <v>553566</v>
          </cell>
          <cell r="AC1784">
            <v>574442</v>
          </cell>
          <cell r="AD1784">
            <v>552752</v>
          </cell>
          <cell r="AE1784">
            <v>577506</v>
          </cell>
        </row>
        <row r="1785">
          <cell r="E1785" t="str">
            <v>HI Transportation Motor Gasoline</v>
          </cell>
          <cell r="F1785">
            <v>44531</v>
          </cell>
          <cell r="G1785">
            <v>46076</v>
          </cell>
          <cell r="H1785">
            <v>45562</v>
          </cell>
          <cell r="I1785">
            <v>46081</v>
          </cell>
          <cell r="J1785">
            <v>47538</v>
          </cell>
          <cell r="K1785">
            <v>47796</v>
          </cell>
          <cell r="L1785">
            <v>47503</v>
          </cell>
          <cell r="M1785">
            <v>47478</v>
          </cell>
          <cell r="N1785">
            <v>47276</v>
          </cell>
          <cell r="O1785">
            <v>45804</v>
          </cell>
          <cell r="P1785">
            <v>47542</v>
          </cell>
          <cell r="Q1785">
            <v>49930</v>
          </cell>
          <cell r="R1785">
            <v>53476</v>
          </cell>
          <cell r="S1785">
            <v>54359</v>
          </cell>
          <cell r="T1785">
            <v>54923</v>
          </cell>
          <cell r="U1785">
            <v>56310</v>
          </cell>
          <cell r="V1785">
            <v>59070</v>
          </cell>
          <cell r="W1785">
            <v>57179</v>
          </cell>
          <cell r="X1785">
            <v>53393</v>
          </cell>
          <cell r="Y1785">
            <v>54010</v>
          </cell>
          <cell r="Z1785">
            <v>49956</v>
          </cell>
          <cell r="AA1785">
            <v>55674</v>
          </cell>
          <cell r="AB1785">
            <v>52827</v>
          </cell>
          <cell r="AC1785">
            <v>53632</v>
          </cell>
          <cell r="AD1785">
            <v>53879</v>
          </cell>
          <cell r="AE1785">
            <v>52428</v>
          </cell>
        </row>
        <row r="1786">
          <cell r="E1786" t="str">
            <v>IA Transportation Motor Gasoline</v>
          </cell>
          <cell r="F1786">
            <v>160061</v>
          </cell>
          <cell r="G1786">
            <v>160658</v>
          </cell>
          <cell r="H1786">
            <v>157675</v>
          </cell>
          <cell r="I1786">
            <v>163585</v>
          </cell>
          <cell r="J1786">
            <v>171281</v>
          </cell>
          <cell r="K1786">
            <v>173993</v>
          </cell>
          <cell r="L1786">
            <v>180337</v>
          </cell>
          <cell r="M1786">
            <v>177517</v>
          </cell>
          <cell r="N1786">
            <v>185668</v>
          </cell>
          <cell r="O1786">
            <v>186006</v>
          </cell>
          <cell r="P1786">
            <v>184765</v>
          </cell>
          <cell r="Q1786">
            <v>182593</v>
          </cell>
          <cell r="R1786">
            <v>188112</v>
          </cell>
          <cell r="S1786">
            <v>188730</v>
          </cell>
          <cell r="T1786">
            <v>191072</v>
          </cell>
          <cell r="U1786">
            <v>191836</v>
          </cell>
          <cell r="V1786">
            <v>193975</v>
          </cell>
          <cell r="W1786">
            <v>192015</v>
          </cell>
          <cell r="X1786">
            <v>188107</v>
          </cell>
          <cell r="Y1786">
            <v>187088</v>
          </cell>
          <cell r="Z1786">
            <v>188931</v>
          </cell>
          <cell r="AA1786">
            <v>190206</v>
          </cell>
          <cell r="AB1786">
            <v>179189</v>
          </cell>
          <cell r="AC1786">
            <v>181968</v>
          </cell>
          <cell r="AD1786">
            <v>186688</v>
          </cell>
          <cell r="AE1786">
            <v>182697</v>
          </cell>
        </row>
        <row r="1787">
          <cell r="E1787" t="str">
            <v>ID Transportation Motor Gasoline</v>
          </cell>
          <cell r="F1787">
            <v>57530</v>
          </cell>
          <cell r="G1787">
            <v>56866</v>
          </cell>
          <cell r="H1787">
            <v>59077</v>
          </cell>
          <cell r="I1787">
            <v>64846</v>
          </cell>
          <cell r="J1787">
            <v>65446</v>
          </cell>
          <cell r="K1787">
            <v>68267</v>
          </cell>
          <cell r="L1787">
            <v>70940</v>
          </cell>
          <cell r="M1787">
            <v>72997</v>
          </cell>
          <cell r="N1787">
            <v>77321</v>
          </cell>
          <cell r="O1787">
            <v>80861</v>
          </cell>
          <cell r="P1787">
            <v>78477</v>
          </cell>
          <cell r="Q1787">
            <v>75628</v>
          </cell>
          <cell r="R1787">
            <v>77667</v>
          </cell>
          <cell r="S1787">
            <v>73321</v>
          </cell>
          <cell r="T1787">
            <v>74117</v>
          </cell>
          <cell r="U1787">
            <v>73376</v>
          </cell>
          <cell r="V1787">
            <v>77372</v>
          </cell>
          <cell r="W1787">
            <v>79816</v>
          </cell>
          <cell r="X1787">
            <v>76516</v>
          </cell>
          <cell r="Y1787">
            <v>78019</v>
          </cell>
          <cell r="Z1787">
            <v>80623</v>
          </cell>
          <cell r="AA1787">
            <v>78106</v>
          </cell>
          <cell r="AB1787">
            <v>80895</v>
          </cell>
          <cell r="AC1787">
            <v>82167</v>
          </cell>
          <cell r="AD1787">
            <v>83867</v>
          </cell>
          <cell r="AE1787">
            <v>85405</v>
          </cell>
        </row>
        <row r="1788">
          <cell r="E1788" t="str">
            <v>IL Transportation Motor Gasoline</v>
          </cell>
          <cell r="F1788">
            <v>546959</v>
          </cell>
          <cell r="G1788">
            <v>539157</v>
          </cell>
          <cell r="H1788">
            <v>550040</v>
          </cell>
          <cell r="I1788">
            <v>564351</v>
          </cell>
          <cell r="J1788">
            <v>573207</v>
          </cell>
          <cell r="K1788">
            <v>571736</v>
          </cell>
          <cell r="L1788">
            <v>573490</v>
          </cell>
          <cell r="M1788">
            <v>582150</v>
          </cell>
          <cell r="N1788">
            <v>584771</v>
          </cell>
          <cell r="O1788">
            <v>612895</v>
          </cell>
          <cell r="P1788">
            <v>619061</v>
          </cell>
          <cell r="Q1788">
            <v>619337</v>
          </cell>
          <cell r="R1788">
            <v>625497</v>
          </cell>
          <cell r="S1788">
            <v>624031</v>
          </cell>
          <cell r="T1788">
            <v>638903</v>
          </cell>
          <cell r="U1788">
            <v>632899</v>
          </cell>
          <cell r="V1788">
            <v>634443</v>
          </cell>
          <cell r="W1788">
            <v>630159</v>
          </cell>
          <cell r="X1788">
            <v>604921</v>
          </cell>
          <cell r="Y1788">
            <v>589824</v>
          </cell>
          <cell r="Z1788">
            <v>580839</v>
          </cell>
          <cell r="AA1788">
            <v>553720</v>
          </cell>
          <cell r="AB1788">
            <v>543504</v>
          </cell>
          <cell r="AC1788">
            <v>546871</v>
          </cell>
          <cell r="AD1788">
            <v>550046</v>
          </cell>
          <cell r="AE1788">
            <v>590874</v>
          </cell>
        </row>
        <row r="1789">
          <cell r="E1789" t="str">
            <v>IN Transportation Motor Gasoline</v>
          </cell>
          <cell r="F1789">
            <v>319089</v>
          </cell>
          <cell r="G1789">
            <v>316443</v>
          </cell>
          <cell r="H1789">
            <v>320446</v>
          </cell>
          <cell r="I1789">
            <v>337475</v>
          </cell>
          <cell r="J1789">
            <v>343898</v>
          </cell>
          <cell r="K1789">
            <v>360439</v>
          </cell>
          <cell r="L1789">
            <v>358010</v>
          </cell>
          <cell r="M1789">
            <v>358839</v>
          </cell>
          <cell r="N1789">
            <v>382339</v>
          </cell>
          <cell r="O1789">
            <v>373847</v>
          </cell>
          <cell r="P1789">
            <v>381661</v>
          </cell>
          <cell r="Q1789">
            <v>385102</v>
          </cell>
          <cell r="R1789">
            <v>379914</v>
          </cell>
          <cell r="S1789">
            <v>392393</v>
          </cell>
          <cell r="T1789">
            <v>392013</v>
          </cell>
          <cell r="U1789">
            <v>391799</v>
          </cell>
          <cell r="V1789">
            <v>391527</v>
          </cell>
          <cell r="W1789">
            <v>380446</v>
          </cell>
          <cell r="X1789">
            <v>366052</v>
          </cell>
          <cell r="Y1789">
            <v>362780</v>
          </cell>
          <cell r="Z1789">
            <v>370723</v>
          </cell>
          <cell r="AA1789">
            <v>353773</v>
          </cell>
          <cell r="AB1789">
            <v>351010</v>
          </cell>
          <cell r="AC1789">
            <v>356416</v>
          </cell>
          <cell r="AD1789">
            <v>358038</v>
          </cell>
          <cell r="AE1789">
            <v>365921</v>
          </cell>
        </row>
        <row r="1790">
          <cell r="E1790" t="str">
            <v>KS Transportation Motor Gasoline</v>
          </cell>
          <cell r="F1790">
            <v>145506</v>
          </cell>
          <cell r="G1790">
            <v>142681</v>
          </cell>
          <cell r="H1790">
            <v>142026</v>
          </cell>
          <cell r="I1790">
            <v>144051</v>
          </cell>
          <cell r="J1790">
            <v>146750</v>
          </cell>
          <cell r="K1790">
            <v>147842</v>
          </cell>
          <cell r="L1790">
            <v>155534</v>
          </cell>
          <cell r="M1790">
            <v>154108</v>
          </cell>
          <cell r="N1790">
            <v>160364</v>
          </cell>
          <cell r="O1790">
            <v>170799</v>
          </cell>
          <cell r="P1790">
            <v>162124</v>
          </cell>
          <cell r="Q1790">
            <v>152504</v>
          </cell>
          <cell r="R1790">
            <v>143359</v>
          </cell>
          <cell r="S1790">
            <v>163994</v>
          </cell>
          <cell r="T1790">
            <v>158344</v>
          </cell>
          <cell r="U1790">
            <v>139792</v>
          </cell>
          <cell r="V1790">
            <v>156757</v>
          </cell>
          <cell r="W1790">
            <v>159213</v>
          </cell>
          <cell r="X1790">
            <v>155536</v>
          </cell>
          <cell r="Y1790">
            <v>157514</v>
          </cell>
          <cell r="Z1790">
            <v>157766</v>
          </cell>
          <cell r="AA1790">
            <v>152020</v>
          </cell>
          <cell r="AB1790">
            <v>152229</v>
          </cell>
          <cell r="AC1790">
            <v>153375</v>
          </cell>
          <cell r="AD1790">
            <v>156286</v>
          </cell>
          <cell r="AE1790">
            <v>144252</v>
          </cell>
        </row>
        <row r="1791">
          <cell r="E1791" t="str">
            <v>KY Transportation Motor Gasoline</v>
          </cell>
          <cell r="F1791">
            <v>219301</v>
          </cell>
          <cell r="G1791">
            <v>223687</v>
          </cell>
          <cell r="H1791">
            <v>229285</v>
          </cell>
          <cell r="I1791">
            <v>233733</v>
          </cell>
          <cell r="J1791">
            <v>235537</v>
          </cell>
          <cell r="K1791">
            <v>244693</v>
          </cell>
          <cell r="L1791">
            <v>220738</v>
          </cell>
          <cell r="M1791">
            <v>255035</v>
          </cell>
          <cell r="N1791">
            <v>257212</v>
          </cell>
          <cell r="O1791">
            <v>261122</v>
          </cell>
          <cell r="P1791">
            <v>250506</v>
          </cell>
          <cell r="Q1791">
            <v>258124</v>
          </cell>
          <cell r="R1791">
            <v>255579</v>
          </cell>
          <cell r="S1791">
            <v>264007</v>
          </cell>
          <cell r="T1791">
            <v>275809</v>
          </cell>
          <cell r="U1791">
            <v>268819</v>
          </cell>
          <cell r="V1791">
            <v>267584</v>
          </cell>
          <cell r="W1791">
            <v>272908</v>
          </cell>
          <cell r="X1791">
            <v>261954</v>
          </cell>
          <cell r="Y1791">
            <v>267508</v>
          </cell>
          <cell r="Z1791">
            <v>265083</v>
          </cell>
          <cell r="AA1791">
            <v>255796</v>
          </cell>
          <cell r="AB1791">
            <v>252498</v>
          </cell>
          <cell r="AC1791">
            <v>252263</v>
          </cell>
          <cell r="AD1791">
            <v>250816</v>
          </cell>
          <cell r="AE1791">
            <v>256108</v>
          </cell>
        </row>
        <row r="1792">
          <cell r="E1792" t="str">
            <v>LA Transportation Motor Gasoline</v>
          </cell>
          <cell r="F1792">
            <v>227519</v>
          </cell>
          <cell r="G1792">
            <v>222681</v>
          </cell>
          <cell r="H1792">
            <v>233899</v>
          </cell>
          <cell r="I1792">
            <v>237410</v>
          </cell>
          <cell r="J1792">
            <v>234300</v>
          </cell>
          <cell r="K1792">
            <v>242295</v>
          </cell>
          <cell r="L1792">
            <v>261199</v>
          </cell>
          <cell r="M1792">
            <v>240166</v>
          </cell>
          <cell r="N1792">
            <v>257671</v>
          </cell>
          <cell r="O1792">
            <v>255991</v>
          </cell>
          <cell r="P1792">
            <v>269646</v>
          </cell>
          <cell r="Q1792">
            <v>267833</v>
          </cell>
          <cell r="R1792">
            <v>276499</v>
          </cell>
          <cell r="S1792">
            <v>281090</v>
          </cell>
          <cell r="T1792">
            <v>274486</v>
          </cell>
          <cell r="U1792">
            <v>282663</v>
          </cell>
          <cell r="V1792">
            <v>322110</v>
          </cell>
          <cell r="W1792">
            <v>275390</v>
          </cell>
          <cell r="X1792">
            <v>260454</v>
          </cell>
          <cell r="Y1792">
            <v>277438</v>
          </cell>
          <cell r="Z1792">
            <v>273106</v>
          </cell>
          <cell r="AA1792">
            <v>270253</v>
          </cell>
          <cell r="AB1792">
            <v>262127</v>
          </cell>
          <cell r="AC1792">
            <v>271121</v>
          </cell>
          <cell r="AD1792">
            <v>268422</v>
          </cell>
          <cell r="AE1792">
            <v>273437</v>
          </cell>
        </row>
        <row r="1793">
          <cell r="E1793" t="str">
            <v>MA Transportation Motor Gasoline</v>
          </cell>
          <cell r="F1793">
            <v>292288</v>
          </cell>
          <cell r="G1793">
            <v>283525</v>
          </cell>
          <cell r="H1793">
            <v>288588</v>
          </cell>
          <cell r="I1793">
            <v>292138</v>
          </cell>
          <cell r="J1793">
            <v>295376</v>
          </cell>
          <cell r="K1793">
            <v>304403</v>
          </cell>
          <cell r="L1793">
            <v>309721</v>
          </cell>
          <cell r="M1793">
            <v>315363</v>
          </cell>
          <cell r="N1793">
            <v>322817</v>
          </cell>
          <cell r="O1793">
            <v>328802</v>
          </cell>
          <cell r="P1793">
            <v>336008</v>
          </cell>
          <cell r="Q1793">
            <v>335582</v>
          </cell>
          <cell r="R1793">
            <v>344308</v>
          </cell>
          <cell r="S1793">
            <v>343039</v>
          </cell>
          <cell r="T1793">
            <v>349524</v>
          </cell>
          <cell r="U1793">
            <v>348688</v>
          </cell>
          <cell r="V1793">
            <v>349866</v>
          </cell>
          <cell r="W1793">
            <v>359694</v>
          </cell>
          <cell r="X1793">
            <v>344537</v>
          </cell>
          <cell r="Y1793">
            <v>335036</v>
          </cell>
          <cell r="Z1793">
            <v>333385</v>
          </cell>
          <cell r="AA1793">
            <v>329010</v>
          </cell>
          <cell r="AB1793">
            <v>326671</v>
          </cell>
          <cell r="AC1793">
            <v>325534</v>
          </cell>
          <cell r="AD1793">
            <v>320899</v>
          </cell>
          <cell r="AE1793">
            <v>325067</v>
          </cell>
        </row>
        <row r="1794">
          <cell r="E1794" t="str">
            <v>MD Transportation Motor Gasoline</v>
          </cell>
          <cell r="F1794">
            <v>246296</v>
          </cell>
          <cell r="G1794">
            <v>252380</v>
          </cell>
          <cell r="H1794">
            <v>255639</v>
          </cell>
          <cell r="I1794">
            <v>257840</v>
          </cell>
          <cell r="J1794">
            <v>263507</v>
          </cell>
          <cell r="K1794">
            <v>266720</v>
          </cell>
          <cell r="L1794">
            <v>268338</v>
          </cell>
          <cell r="M1794">
            <v>277435</v>
          </cell>
          <cell r="N1794">
            <v>282965</v>
          </cell>
          <cell r="O1794">
            <v>295145</v>
          </cell>
          <cell r="P1794">
            <v>296105</v>
          </cell>
          <cell r="Q1794">
            <v>304719</v>
          </cell>
          <cell r="R1794">
            <v>310326</v>
          </cell>
          <cell r="S1794">
            <v>317013</v>
          </cell>
          <cell r="T1794">
            <v>325293</v>
          </cell>
          <cell r="U1794">
            <v>330300</v>
          </cell>
          <cell r="V1794">
            <v>335363</v>
          </cell>
          <cell r="W1794">
            <v>336049</v>
          </cell>
          <cell r="X1794">
            <v>329384</v>
          </cell>
          <cell r="Y1794">
            <v>348302</v>
          </cell>
          <cell r="Z1794">
            <v>320563</v>
          </cell>
          <cell r="AA1794">
            <v>314977</v>
          </cell>
          <cell r="AB1794">
            <v>319492</v>
          </cell>
          <cell r="AC1794">
            <v>333772</v>
          </cell>
          <cell r="AD1794">
            <v>322322</v>
          </cell>
          <cell r="AE1794">
            <v>330437</v>
          </cell>
        </row>
        <row r="1795">
          <cell r="E1795" t="str">
            <v>ME Transportation Motor Gasoline</v>
          </cell>
          <cell r="F1795">
            <v>73181</v>
          </cell>
          <cell r="G1795">
            <v>73390</v>
          </cell>
          <cell r="H1795">
            <v>73391</v>
          </cell>
          <cell r="I1795">
            <v>74468</v>
          </cell>
          <cell r="J1795">
            <v>74997</v>
          </cell>
          <cell r="K1795">
            <v>74030</v>
          </cell>
          <cell r="L1795">
            <v>77074</v>
          </cell>
          <cell r="M1795">
            <v>82378</v>
          </cell>
          <cell r="N1795">
            <v>79215</v>
          </cell>
          <cell r="O1795">
            <v>83726</v>
          </cell>
          <cell r="P1795">
            <v>84618</v>
          </cell>
          <cell r="Q1795">
            <v>73320</v>
          </cell>
          <cell r="R1795">
            <v>86665</v>
          </cell>
          <cell r="S1795">
            <v>93708</v>
          </cell>
          <cell r="T1795">
            <v>86850</v>
          </cell>
          <cell r="U1795">
            <v>88575</v>
          </cell>
          <cell r="V1795">
            <v>86552</v>
          </cell>
          <cell r="W1795">
            <v>84872</v>
          </cell>
          <cell r="X1795">
            <v>79999</v>
          </cell>
          <cell r="Y1795">
            <v>80189</v>
          </cell>
          <cell r="Z1795">
            <v>80208</v>
          </cell>
          <cell r="AA1795">
            <v>79283</v>
          </cell>
          <cell r="AB1795">
            <v>76618</v>
          </cell>
          <cell r="AC1795">
            <v>87529</v>
          </cell>
          <cell r="AD1795">
            <v>91719</v>
          </cell>
          <cell r="AE1795">
            <v>91422</v>
          </cell>
        </row>
        <row r="1796">
          <cell r="E1796" t="str">
            <v>MI Transportation Motor Gasoline</v>
          </cell>
          <cell r="F1796">
            <v>515671</v>
          </cell>
          <cell r="G1796">
            <v>523612</v>
          </cell>
          <cell r="H1796">
            <v>524607</v>
          </cell>
          <cell r="I1796">
            <v>543565</v>
          </cell>
          <cell r="J1796">
            <v>545147</v>
          </cell>
          <cell r="K1796">
            <v>569589</v>
          </cell>
          <cell r="L1796">
            <v>568891</v>
          </cell>
          <cell r="M1796">
            <v>579085</v>
          </cell>
          <cell r="N1796">
            <v>592467</v>
          </cell>
          <cell r="O1796">
            <v>624721</v>
          </cell>
          <cell r="P1796">
            <v>609729</v>
          </cell>
          <cell r="Q1796">
            <v>611102</v>
          </cell>
          <cell r="R1796">
            <v>623066</v>
          </cell>
          <cell r="S1796">
            <v>607701</v>
          </cell>
          <cell r="T1796">
            <v>605749</v>
          </cell>
          <cell r="U1796">
            <v>608888</v>
          </cell>
          <cell r="V1796">
            <v>600272</v>
          </cell>
          <cell r="W1796">
            <v>586431</v>
          </cell>
          <cell r="X1796">
            <v>561008</v>
          </cell>
          <cell r="Y1796">
            <v>551593</v>
          </cell>
          <cell r="Z1796">
            <v>543850</v>
          </cell>
          <cell r="AA1796">
            <v>530045</v>
          </cell>
          <cell r="AB1796">
            <v>524822</v>
          </cell>
          <cell r="AC1796">
            <v>544734</v>
          </cell>
          <cell r="AD1796">
            <v>531096</v>
          </cell>
          <cell r="AE1796">
            <v>546344</v>
          </cell>
        </row>
        <row r="1797">
          <cell r="E1797" t="str">
            <v>MN Transportation Motor Gasoline</v>
          </cell>
          <cell r="F1797">
            <v>236777</v>
          </cell>
          <cell r="G1797">
            <v>246559</v>
          </cell>
          <cell r="H1797">
            <v>252981</v>
          </cell>
          <cell r="I1797">
            <v>262003</v>
          </cell>
          <cell r="J1797">
            <v>268021</v>
          </cell>
          <cell r="K1797">
            <v>276871</v>
          </cell>
          <cell r="L1797">
            <v>282535</v>
          </cell>
          <cell r="M1797">
            <v>275865</v>
          </cell>
          <cell r="N1797">
            <v>291402</v>
          </cell>
          <cell r="O1797">
            <v>306624</v>
          </cell>
          <cell r="P1797">
            <v>313225</v>
          </cell>
          <cell r="Q1797">
            <v>316591</v>
          </cell>
          <cell r="R1797">
            <v>323285</v>
          </cell>
          <cell r="S1797">
            <v>325105</v>
          </cell>
          <cell r="T1797">
            <v>329494</v>
          </cell>
          <cell r="U1797">
            <v>329264</v>
          </cell>
          <cell r="V1797">
            <v>320936</v>
          </cell>
          <cell r="W1797">
            <v>320690</v>
          </cell>
          <cell r="X1797">
            <v>313292</v>
          </cell>
          <cell r="Y1797">
            <v>304023</v>
          </cell>
          <cell r="Z1797">
            <v>302641</v>
          </cell>
          <cell r="AA1797">
            <v>287792</v>
          </cell>
          <cell r="AB1797">
            <v>297199</v>
          </cell>
          <cell r="AC1797">
            <v>296168</v>
          </cell>
          <cell r="AD1797">
            <v>297438</v>
          </cell>
          <cell r="AE1797">
            <v>294176</v>
          </cell>
        </row>
        <row r="1798">
          <cell r="E1798" t="str">
            <v>MO Transportation Motor Gasoline</v>
          </cell>
          <cell r="F1798">
            <v>331420</v>
          </cell>
          <cell r="G1798">
            <v>331055</v>
          </cell>
          <cell r="H1798">
            <v>338667</v>
          </cell>
          <cell r="I1798">
            <v>337608</v>
          </cell>
          <cell r="J1798">
            <v>344207</v>
          </cell>
          <cell r="K1798">
            <v>350417</v>
          </cell>
          <cell r="L1798">
            <v>355629</v>
          </cell>
          <cell r="M1798">
            <v>358522</v>
          </cell>
          <cell r="N1798">
            <v>367762</v>
          </cell>
          <cell r="O1798">
            <v>364748</v>
          </cell>
          <cell r="P1798">
            <v>378988</v>
          </cell>
          <cell r="Q1798">
            <v>367236</v>
          </cell>
          <cell r="R1798">
            <v>373102</v>
          </cell>
          <cell r="S1798">
            <v>387744</v>
          </cell>
          <cell r="T1798">
            <v>387738</v>
          </cell>
          <cell r="U1798">
            <v>387581</v>
          </cell>
          <cell r="V1798">
            <v>388182</v>
          </cell>
          <cell r="W1798">
            <v>394592</v>
          </cell>
          <cell r="X1798">
            <v>388789</v>
          </cell>
          <cell r="Y1798">
            <v>386785</v>
          </cell>
          <cell r="Z1798">
            <v>384262</v>
          </cell>
          <cell r="AA1798">
            <v>368954</v>
          </cell>
          <cell r="AB1798">
            <v>362459</v>
          </cell>
          <cell r="AC1798">
            <v>367758</v>
          </cell>
          <cell r="AD1798">
            <v>371441</v>
          </cell>
          <cell r="AE1798">
            <v>365783</v>
          </cell>
        </row>
        <row r="1799">
          <cell r="E1799" t="str">
            <v>MS Transportation Motor Gasoline</v>
          </cell>
          <cell r="F1799">
            <v>148855</v>
          </cell>
          <cell r="G1799">
            <v>152564</v>
          </cell>
          <cell r="H1799">
            <v>156146</v>
          </cell>
          <cell r="I1799">
            <v>164676</v>
          </cell>
          <cell r="J1799">
            <v>168967</v>
          </cell>
          <cell r="K1799">
            <v>175014</v>
          </cell>
          <cell r="L1799">
            <v>175796</v>
          </cell>
          <cell r="M1799">
            <v>181787</v>
          </cell>
          <cell r="N1799">
            <v>189250</v>
          </cell>
          <cell r="O1799">
            <v>196238</v>
          </cell>
          <cell r="P1799">
            <v>189741</v>
          </cell>
          <cell r="Q1799">
            <v>184343</v>
          </cell>
          <cell r="R1799">
            <v>191769</v>
          </cell>
          <cell r="S1799">
            <v>194601</v>
          </cell>
          <cell r="T1799">
            <v>196354</v>
          </cell>
          <cell r="U1799">
            <v>198499</v>
          </cell>
          <cell r="V1799">
            <v>200280</v>
          </cell>
          <cell r="W1799">
            <v>205548</v>
          </cell>
          <cell r="X1799">
            <v>199432</v>
          </cell>
          <cell r="Y1799">
            <v>190719</v>
          </cell>
          <cell r="Z1799">
            <v>196775</v>
          </cell>
          <cell r="AA1799">
            <v>188530</v>
          </cell>
          <cell r="AB1799">
            <v>194310</v>
          </cell>
          <cell r="AC1799">
            <v>192544</v>
          </cell>
          <cell r="AD1799">
            <v>200124</v>
          </cell>
          <cell r="AE1799">
            <v>199137</v>
          </cell>
        </row>
        <row r="1800">
          <cell r="E1800" t="str">
            <v>MT Transportation Motor Gasoline</v>
          </cell>
          <cell r="F1800">
            <v>50586</v>
          </cell>
          <cell r="G1800">
            <v>50884</v>
          </cell>
          <cell r="H1800">
            <v>53053</v>
          </cell>
          <cell r="I1800">
            <v>54521</v>
          </cell>
          <cell r="J1800">
            <v>54813</v>
          </cell>
          <cell r="K1800">
            <v>55673</v>
          </cell>
          <cell r="L1800">
            <v>57765</v>
          </cell>
          <cell r="M1800">
            <v>56229</v>
          </cell>
          <cell r="N1800">
            <v>58122</v>
          </cell>
          <cell r="O1800">
            <v>59086</v>
          </cell>
          <cell r="P1800">
            <v>58080</v>
          </cell>
          <cell r="Q1800">
            <v>57768</v>
          </cell>
          <cell r="R1800">
            <v>58832</v>
          </cell>
          <cell r="S1800">
            <v>58512</v>
          </cell>
          <cell r="T1800">
            <v>58746</v>
          </cell>
          <cell r="U1800">
            <v>57786</v>
          </cell>
          <cell r="V1800">
            <v>58404</v>
          </cell>
          <cell r="W1800">
            <v>59609</v>
          </cell>
          <cell r="X1800">
            <v>57670</v>
          </cell>
          <cell r="Y1800">
            <v>58514</v>
          </cell>
          <cell r="Z1800">
            <v>58884</v>
          </cell>
          <cell r="AA1800">
            <v>57898</v>
          </cell>
          <cell r="AB1800">
            <v>58720</v>
          </cell>
          <cell r="AC1800">
            <v>59930</v>
          </cell>
          <cell r="AD1800">
            <v>60623</v>
          </cell>
          <cell r="AE1800">
            <v>62187</v>
          </cell>
        </row>
        <row r="1801">
          <cell r="E1801" t="str">
            <v>NC Transportation Motor Gasoline</v>
          </cell>
          <cell r="F1801">
            <v>398897</v>
          </cell>
          <cell r="G1801">
            <v>398235</v>
          </cell>
          <cell r="H1801">
            <v>399511</v>
          </cell>
          <cell r="I1801">
            <v>421323</v>
          </cell>
          <cell r="J1801">
            <v>431434</v>
          </cell>
          <cell r="K1801">
            <v>445528</v>
          </cell>
          <cell r="L1801">
            <v>453089</v>
          </cell>
          <cell r="M1801">
            <v>467867</v>
          </cell>
          <cell r="N1801">
            <v>484515</v>
          </cell>
          <cell r="O1801">
            <v>502815</v>
          </cell>
          <cell r="P1801">
            <v>504188</v>
          </cell>
          <cell r="Q1801">
            <v>502817</v>
          </cell>
          <cell r="R1801">
            <v>512815</v>
          </cell>
          <cell r="S1801">
            <v>519198</v>
          </cell>
          <cell r="T1801">
            <v>530434</v>
          </cell>
          <cell r="U1801">
            <v>530333</v>
          </cell>
          <cell r="V1801">
            <v>534130</v>
          </cell>
          <cell r="W1801">
            <v>542992</v>
          </cell>
          <cell r="X1801">
            <v>572667</v>
          </cell>
          <cell r="Y1801">
            <v>528446</v>
          </cell>
          <cell r="Z1801">
            <v>531282</v>
          </cell>
          <cell r="AA1801">
            <v>514129</v>
          </cell>
          <cell r="AB1801">
            <v>504128</v>
          </cell>
          <cell r="AC1801">
            <v>513959</v>
          </cell>
          <cell r="AD1801">
            <v>515207</v>
          </cell>
          <cell r="AE1801">
            <v>516684</v>
          </cell>
        </row>
        <row r="1802">
          <cell r="E1802" t="str">
            <v>ND Transportation Motor Gasoline</v>
          </cell>
          <cell r="F1802">
            <v>38252</v>
          </cell>
          <cell r="G1802">
            <v>39016</v>
          </cell>
          <cell r="H1802">
            <v>39277</v>
          </cell>
          <cell r="I1802">
            <v>40799</v>
          </cell>
          <cell r="J1802">
            <v>40167</v>
          </cell>
          <cell r="K1802">
            <v>41508</v>
          </cell>
          <cell r="L1802">
            <v>42257</v>
          </cell>
          <cell r="M1802">
            <v>42597</v>
          </cell>
          <cell r="N1802">
            <v>42230</v>
          </cell>
          <cell r="O1802">
            <v>43034</v>
          </cell>
          <cell r="P1802">
            <v>42022</v>
          </cell>
          <cell r="Q1802">
            <v>41404</v>
          </cell>
          <cell r="R1802">
            <v>41652</v>
          </cell>
          <cell r="S1802">
            <v>42053</v>
          </cell>
          <cell r="T1802">
            <v>40960</v>
          </cell>
          <cell r="U1802">
            <v>41998</v>
          </cell>
          <cell r="V1802">
            <v>40276</v>
          </cell>
          <cell r="W1802">
            <v>41517</v>
          </cell>
          <cell r="X1802">
            <v>42242</v>
          </cell>
          <cell r="Y1802">
            <v>43049</v>
          </cell>
          <cell r="Z1802">
            <v>45335</v>
          </cell>
          <cell r="AA1802">
            <v>47775</v>
          </cell>
          <cell r="AB1802">
            <v>50728</v>
          </cell>
          <cell r="AC1802">
            <v>52706</v>
          </cell>
          <cell r="AD1802">
            <v>55235</v>
          </cell>
          <cell r="AE1802">
            <v>53958</v>
          </cell>
        </row>
        <row r="1803">
          <cell r="E1803" t="str">
            <v>NE Transportation Motor Gasoline</v>
          </cell>
          <cell r="F1803">
            <v>91116</v>
          </cell>
          <cell r="G1803">
            <v>88040</v>
          </cell>
          <cell r="H1803">
            <v>89479</v>
          </cell>
          <cell r="I1803">
            <v>90577</v>
          </cell>
          <cell r="J1803">
            <v>90435</v>
          </cell>
          <cell r="K1803">
            <v>96642</v>
          </cell>
          <cell r="L1803">
            <v>97470</v>
          </cell>
          <cell r="M1803">
            <v>99055</v>
          </cell>
          <cell r="N1803">
            <v>100322</v>
          </cell>
          <cell r="O1803">
            <v>103118</v>
          </cell>
          <cell r="P1803">
            <v>101898</v>
          </cell>
          <cell r="Q1803">
            <v>100271</v>
          </cell>
          <cell r="R1803">
            <v>102599</v>
          </cell>
          <cell r="S1803">
            <v>101415</v>
          </cell>
          <cell r="T1803">
            <v>100550</v>
          </cell>
          <cell r="U1803">
            <v>98097</v>
          </cell>
          <cell r="V1803">
            <v>97455</v>
          </cell>
          <cell r="W1803">
            <v>100528</v>
          </cell>
          <cell r="X1803">
            <v>100735</v>
          </cell>
          <cell r="Y1803">
            <v>98415</v>
          </cell>
          <cell r="Z1803">
            <v>100041</v>
          </cell>
          <cell r="AA1803">
            <v>96315</v>
          </cell>
          <cell r="AB1803">
            <v>97039</v>
          </cell>
          <cell r="AC1803">
            <v>99587</v>
          </cell>
          <cell r="AD1803">
            <v>104212</v>
          </cell>
          <cell r="AE1803">
            <v>101460</v>
          </cell>
        </row>
        <row r="1804">
          <cell r="E1804" t="str">
            <v>NH Transportation Motor Gasoline</v>
          </cell>
          <cell r="F1804">
            <v>61191</v>
          </cell>
          <cell r="G1804">
            <v>63192</v>
          </cell>
          <cell r="H1804">
            <v>63099</v>
          </cell>
          <cell r="I1804">
            <v>64840</v>
          </cell>
          <cell r="J1804">
            <v>66442</v>
          </cell>
          <cell r="K1804">
            <v>69795</v>
          </cell>
          <cell r="L1804">
            <v>72111</v>
          </cell>
          <cell r="M1804">
            <v>75825</v>
          </cell>
          <cell r="N1804">
            <v>78231</v>
          </cell>
          <cell r="O1804">
            <v>80783</v>
          </cell>
          <cell r="P1804">
            <v>82263</v>
          </cell>
          <cell r="Q1804">
            <v>82294</v>
          </cell>
          <cell r="R1804">
            <v>85503</v>
          </cell>
          <cell r="S1804">
            <v>86043</v>
          </cell>
          <cell r="T1804">
            <v>86849</v>
          </cell>
          <cell r="U1804">
            <v>85986</v>
          </cell>
          <cell r="V1804">
            <v>87395</v>
          </cell>
          <cell r="W1804">
            <v>90073</v>
          </cell>
          <cell r="X1804">
            <v>88105</v>
          </cell>
          <cell r="Y1804">
            <v>86737</v>
          </cell>
          <cell r="Z1804">
            <v>85729</v>
          </cell>
          <cell r="AA1804">
            <v>83283</v>
          </cell>
          <cell r="AB1804">
            <v>82226</v>
          </cell>
          <cell r="AC1804">
            <v>83587</v>
          </cell>
          <cell r="AD1804">
            <v>83590</v>
          </cell>
          <cell r="AE1804">
            <v>83322</v>
          </cell>
        </row>
        <row r="1805">
          <cell r="E1805" t="str">
            <v>NJ Transportation Motor Gasoline</v>
          </cell>
          <cell r="F1805">
            <v>405159</v>
          </cell>
          <cell r="G1805">
            <v>412845</v>
          </cell>
          <cell r="H1805">
            <v>397110</v>
          </cell>
          <cell r="I1805">
            <v>365429</v>
          </cell>
          <cell r="J1805">
            <v>423267</v>
          </cell>
          <cell r="K1805">
            <v>426020</v>
          </cell>
          <cell r="L1805">
            <v>445461</v>
          </cell>
          <cell r="M1805">
            <v>459668</v>
          </cell>
          <cell r="N1805">
            <v>475341</v>
          </cell>
          <cell r="O1805">
            <v>476813</v>
          </cell>
          <cell r="P1805">
            <v>492182</v>
          </cell>
          <cell r="Q1805">
            <v>485461</v>
          </cell>
          <cell r="R1805">
            <v>496424</v>
          </cell>
          <cell r="S1805">
            <v>505622</v>
          </cell>
          <cell r="T1805">
            <v>533099</v>
          </cell>
          <cell r="U1805">
            <v>530328</v>
          </cell>
          <cell r="V1805">
            <v>531630</v>
          </cell>
          <cell r="W1805">
            <v>540359</v>
          </cell>
          <cell r="X1805">
            <v>526322</v>
          </cell>
          <cell r="Y1805">
            <v>509768</v>
          </cell>
          <cell r="Z1805">
            <v>501569</v>
          </cell>
          <cell r="AA1805">
            <v>491189</v>
          </cell>
          <cell r="AB1805">
            <v>479501</v>
          </cell>
          <cell r="AC1805">
            <v>480856</v>
          </cell>
          <cell r="AD1805">
            <v>484358</v>
          </cell>
          <cell r="AE1805">
            <v>473330</v>
          </cell>
        </row>
        <row r="1806">
          <cell r="E1806" t="str">
            <v>NM Transportation Motor Gasoline</v>
          </cell>
          <cell r="F1806">
            <v>95552</v>
          </cell>
          <cell r="G1806">
            <v>98096</v>
          </cell>
          <cell r="H1806">
            <v>99826</v>
          </cell>
          <cell r="I1806">
            <v>103673</v>
          </cell>
          <cell r="J1806">
            <v>105599</v>
          </cell>
          <cell r="K1806">
            <v>106146</v>
          </cell>
          <cell r="L1806">
            <v>102118</v>
          </cell>
          <cell r="M1806">
            <v>108440</v>
          </cell>
          <cell r="N1806">
            <v>111618</v>
          </cell>
          <cell r="O1806">
            <v>113791</v>
          </cell>
          <cell r="P1806">
            <v>108884</v>
          </cell>
          <cell r="Q1806">
            <v>109420</v>
          </cell>
          <cell r="R1806">
            <v>111503</v>
          </cell>
          <cell r="S1806">
            <v>111611</v>
          </cell>
          <cell r="T1806">
            <v>116587</v>
          </cell>
          <cell r="U1806">
            <v>115717</v>
          </cell>
          <cell r="V1806">
            <v>117159</v>
          </cell>
          <cell r="W1806">
            <v>115488</v>
          </cell>
          <cell r="X1806">
            <v>111006</v>
          </cell>
          <cell r="Y1806">
            <v>115327</v>
          </cell>
          <cell r="Z1806">
            <v>108168</v>
          </cell>
          <cell r="AA1806">
            <v>111972</v>
          </cell>
          <cell r="AB1806">
            <v>112541</v>
          </cell>
          <cell r="AC1806">
            <v>111240</v>
          </cell>
          <cell r="AD1806">
            <v>113425</v>
          </cell>
          <cell r="AE1806">
            <v>113030</v>
          </cell>
        </row>
        <row r="1807">
          <cell r="E1807" t="str">
            <v>NV Transportation Motor Gasoline</v>
          </cell>
          <cell r="F1807">
            <v>77156</v>
          </cell>
          <cell r="G1807">
            <v>79298</v>
          </cell>
          <cell r="H1807">
            <v>82990</v>
          </cell>
          <cell r="I1807">
            <v>84132</v>
          </cell>
          <cell r="J1807">
            <v>89072</v>
          </cell>
          <cell r="K1807">
            <v>92895</v>
          </cell>
          <cell r="L1807">
            <v>97800</v>
          </cell>
          <cell r="M1807">
            <v>102423</v>
          </cell>
          <cell r="N1807">
            <v>112763</v>
          </cell>
          <cell r="O1807">
            <v>111750</v>
          </cell>
          <cell r="P1807">
            <v>114385</v>
          </cell>
          <cell r="Q1807">
            <v>116823</v>
          </cell>
          <cell r="R1807">
            <v>120330</v>
          </cell>
          <cell r="S1807">
            <v>126663</v>
          </cell>
          <cell r="T1807">
            <v>132448</v>
          </cell>
          <cell r="U1807">
            <v>137782</v>
          </cell>
          <cell r="V1807">
            <v>143278</v>
          </cell>
          <cell r="W1807">
            <v>144775</v>
          </cell>
          <cell r="X1807">
            <v>137265</v>
          </cell>
          <cell r="Y1807">
            <v>132921</v>
          </cell>
          <cell r="Z1807">
            <v>130757</v>
          </cell>
          <cell r="AA1807">
            <v>128134</v>
          </cell>
          <cell r="AB1807">
            <v>127439</v>
          </cell>
          <cell r="AC1807">
            <v>130380</v>
          </cell>
          <cell r="AD1807">
            <v>130454</v>
          </cell>
          <cell r="AE1807">
            <v>132086</v>
          </cell>
        </row>
        <row r="1808">
          <cell r="E1808" t="str">
            <v>NY Transportation Motor Gasoline</v>
          </cell>
          <cell r="F1808">
            <v>718791</v>
          </cell>
          <cell r="G1808">
            <v>690760</v>
          </cell>
          <cell r="H1808">
            <v>668563</v>
          </cell>
          <cell r="I1808">
            <v>682923</v>
          </cell>
          <cell r="J1808">
            <v>664171</v>
          </cell>
          <cell r="K1808">
            <v>685092</v>
          </cell>
          <cell r="L1808">
            <v>676592</v>
          </cell>
          <cell r="M1808">
            <v>675629</v>
          </cell>
          <cell r="N1808">
            <v>679133</v>
          </cell>
          <cell r="O1808">
            <v>690833</v>
          </cell>
          <cell r="P1808">
            <v>686672</v>
          </cell>
          <cell r="Q1808">
            <v>687019</v>
          </cell>
          <cell r="R1808">
            <v>697361</v>
          </cell>
          <cell r="S1808">
            <v>705550</v>
          </cell>
          <cell r="T1808">
            <v>702389</v>
          </cell>
          <cell r="U1808">
            <v>701242</v>
          </cell>
          <cell r="V1808">
            <v>712772</v>
          </cell>
          <cell r="W1808">
            <v>704758</v>
          </cell>
          <cell r="X1808">
            <v>687939</v>
          </cell>
          <cell r="Y1808">
            <v>683914</v>
          </cell>
          <cell r="Z1808">
            <v>688430</v>
          </cell>
          <cell r="AA1808">
            <v>653613</v>
          </cell>
          <cell r="AB1808">
            <v>635208</v>
          </cell>
          <cell r="AC1808">
            <v>632780</v>
          </cell>
          <cell r="AD1808">
            <v>656062</v>
          </cell>
          <cell r="AE1808">
            <v>628614</v>
          </cell>
        </row>
        <row r="1809">
          <cell r="E1809" t="str">
            <v>OH Transportation Motor Gasoline</v>
          </cell>
          <cell r="F1809">
            <v>569714</v>
          </cell>
          <cell r="G1809">
            <v>567490</v>
          </cell>
          <cell r="H1809">
            <v>552770</v>
          </cell>
          <cell r="I1809">
            <v>592467</v>
          </cell>
          <cell r="J1809">
            <v>583946</v>
          </cell>
          <cell r="K1809">
            <v>597900</v>
          </cell>
          <cell r="L1809">
            <v>593774</v>
          </cell>
          <cell r="M1809">
            <v>600502</v>
          </cell>
          <cell r="N1809">
            <v>614727</v>
          </cell>
          <cell r="O1809">
            <v>623478</v>
          </cell>
          <cell r="P1809">
            <v>626021</v>
          </cell>
          <cell r="Q1809">
            <v>622359</v>
          </cell>
          <cell r="R1809">
            <v>630981</v>
          </cell>
          <cell r="S1809">
            <v>634619</v>
          </cell>
          <cell r="T1809">
            <v>634110</v>
          </cell>
          <cell r="U1809">
            <v>634542</v>
          </cell>
          <cell r="V1809">
            <v>630549</v>
          </cell>
          <cell r="W1809">
            <v>627452</v>
          </cell>
          <cell r="X1809">
            <v>613293</v>
          </cell>
          <cell r="Y1809">
            <v>605590</v>
          </cell>
          <cell r="Z1809">
            <v>605527</v>
          </cell>
          <cell r="AA1809">
            <v>587691</v>
          </cell>
          <cell r="AB1809">
            <v>585273</v>
          </cell>
          <cell r="AC1809">
            <v>592025</v>
          </cell>
          <cell r="AD1809">
            <v>594419</v>
          </cell>
          <cell r="AE1809">
            <v>589345</v>
          </cell>
        </row>
        <row r="1810">
          <cell r="E1810" t="str">
            <v>OK Transportation Motor Gasoline</v>
          </cell>
          <cell r="F1810">
            <v>198511</v>
          </cell>
          <cell r="G1810">
            <v>197986</v>
          </cell>
          <cell r="H1810">
            <v>204237</v>
          </cell>
          <cell r="I1810">
            <v>207974</v>
          </cell>
          <cell r="J1810">
            <v>211216</v>
          </cell>
          <cell r="K1810">
            <v>214780</v>
          </cell>
          <cell r="L1810">
            <v>221811</v>
          </cell>
          <cell r="M1810">
            <v>215820</v>
          </cell>
          <cell r="N1810">
            <v>218992</v>
          </cell>
          <cell r="O1810">
            <v>223364</v>
          </cell>
          <cell r="P1810">
            <v>216990</v>
          </cell>
          <cell r="Q1810">
            <v>217531</v>
          </cell>
          <cell r="R1810">
            <v>212347</v>
          </cell>
          <cell r="S1810">
            <v>217701</v>
          </cell>
          <cell r="T1810">
            <v>226339</v>
          </cell>
          <cell r="U1810">
            <v>225703</v>
          </cell>
          <cell r="V1810">
            <v>217341</v>
          </cell>
          <cell r="W1810">
            <v>226292</v>
          </cell>
          <cell r="X1810">
            <v>221626</v>
          </cell>
          <cell r="Y1810">
            <v>217898</v>
          </cell>
          <cell r="Z1810">
            <v>227350</v>
          </cell>
          <cell r="AA1810">
            <v>212991</v>
          </cell>
          <cell r="AB1810">
            <v>223834</v>
          </cell>
          <cell r="AC1810">
            <v>219365</v>
          </cell>
          <cell r="AD1810">
            <v>234551</v>
          </cell>
          <cell r="AE1810">
            <v>225570</v>
          </cell>
        </row>
        <row r="1811">
          <cell r="E1811" t="str">
            <v>OR Transportation Motor Gasoline</v>
          </cell>
          <cell r="F1811">
            <v>163001</v>
          </cell>
          <cell r="G1811">
            <v>165267</v>
          </cell>
          <cell r="H1811">
            <v>165479</v>
          </cell>
          <cell r="I1811">
            <v>172888</v>
          </cell>
          <cell r="J1811">
            <v>174225</v>
          </cell>
          <cell r="K1811">
            <v>174676</v>
          </cell>
          <cell r="L1811">
            <v>180347</v>
          </cell>
          <cell r="M1811">
            <v>171990</v>
          </cell>
          <cell r="N1811">
            <v>185851</v>
          </cell>
          <cell r="O1811">
            <v>188114</v>
          </cell>
          <cell r="P1811">
            <v>185396</v>
          </cell>
          <cell r="Q1811">
            <v>184159</v>
          </cell>
          <cell r="R1811">
            <v>187628</v>
          </cell>
          <cell r="S1811">
            <v>185316</v>
          </cell>
          <cell r="T1811">
            <v>185918</v>
          </cell>
          <cell r="U1811">
            <v>189664</v>
          </cell>
          <cell r="V1811">
            <v>191410</v>
          </cell>
          <cell r="W1811">
            <v>190270</v>
          </cell>
          <cell r="X1811">
            <v>182851</v>
          </cell>
          <cell r="Y1811">
            <v>184573</v>
          </cell>
          <cell r="Z1811">
            <v>181359</v>
          </cell>
          <cell r="AA1811">
            <v>173832</v>
          </cell>
          <cell r="AB1811">
            <v>170449</v>
          </cell>
          <cell r="AC1811">
            <v>172812</v>
          </cell>
          <cell r="AD1811">
            <v>176765</v>
          </cell>
          <cell r="AE1811">
            <v>178813</v>
          </cell>
        </row>
        <row r="1812">
          <cell r="E1812" t="str">
            <v>PA Transportation Motor Gasoline</v>
          </cell>
          <cell r="F1812">
            <v>554641</v>
          </cell>
          <cell r="G1812">
            <v>552994</v>
          </cell>
          <cell r="H1812">
            <v>555396</v>
          </cell>
          <cell r="I1812">
            <v>569892</v>
          </cell>
          <cell r="J1812">
            <v>567760</v>
          </cell>
          <cell r="K1812">
            <v>580557</v>
          </cell>
          <cell r="L1812">
            <v>588051</v>
          </cell>
          <cell r="M1812">
            <v>592468</v>
          </cell>
          <cell r="N1812">
            <v>600069</v>
          </cell>
          <cell r="O1812">
            <v>607268</v>
          </cell>
          <cell r="P1812">
            <v>611001</v>
          </cell>
          <cell r="Q1812">
            <v>620298</v>
          </cell>
          <cell r="R1812">
            <v>631891</v>
          </cell>
          <cell r="S1812">
            <v>629079</v>
          </cell>
          <cell r="T1812">
            <v>637302</v>
          </cell>
          <cell r="U1812">
            <v>633520</v>
          </cell>
          <cell r="V1812">
            <v>625512</v>
          </cell>
          <cell r="W1812">
            <v>630647</v>
          </cell>
          <cell r="X1812">
            <v>613707</v>
          </cell>
          <cell r="Y1812">
            <v>618143</v>
          </cell>
          <cell r="Z1812">
            <v>611975</v>
          </cell>
          <cell r="AA1812">
            <v>600028</v>
          </cell>
          <cell r="AB1812">
            <v>589575</v>
          </cell>
          <cell r="AC1812">
            <v>593187</v>
          </cell>
          <cell r="AD1812">
            <v>585268</v>
          </cell>
          <cell r="AE1812">
            <v>568309</v>
          </cell>
        </row>
        <row r="1813">
          <cell r="E1813" t="str">
            <v>RI Transportation Motor Gasoline</v>
          </cell>
          <cell r="F1813">
            <v>45658</v>
          </cell>
          <cell r="G1813">
            <v>45272</v>
          </cell>
          <cell r="H1813">
            <v>45687</v>
          </cell>
          <cell r="I1813">
            <v>46169</v>
          </cell>
          <cell r="J1813">
            <v>44840</v>
          </cell>
          <cell r="K1813">
            <v>46250</v>
          </cell>
          <cell r="L1813">
            <v>46699</v>
          </cell>
          <cell r="M1813">
            <v>47629</v>
          </cell>
          <cell r="N1813">
            <v>48691</v>
          </cell>
          <cell r="O1813">
            <v>49830</v>
          </cell>
          <cell r="P1813">
            <v>49144</v>
          </cell>
          <cell r="Q1813">
            <v>49488</v>
          </cell>
          <cell r="R1813">
            <v>48405</v>
          </cell>
          <cell r="S1813">
            <v>48450</v>
          </cell>
          <cell r="T1813">
            <v>46772</v>
          </cell>
          <cell r="U1813">
            <v>47300</v>
          </cell>
          <cell r="V1813">
            <v>50502</v>
          </cell>
          <cell r="W1813">
            <v>49309</v>
          </cell>
          <cell r="X1813">
            <v>49008</v>
          </cell>
          <cell r="Y1813">
            <v>47379</v>
          </cell>
          <cell r="Z1813">
            <v>46997</v>
          </cell>
          <cell r="AA1813">
            <v>44177</v>
          </cell>
          <cell r="AB1813">
            <v>42737</v>
          </cell>
          <cell r="AC1813">
            <v>43015</v>
          </cell>
          <cell r="AD1813">
            <v>43588</v>
          </cell>
          <cell r="AE1813">
            <v>44135</v>
          </cell>
        </row>
        <row r="1814">
          <cell r="E1814" t="str">
            <v>SC Transportation Motor Gasoline</v>
          </cell>
          <cell r="F1814">
            <v>222227</v>
          </cell>
          <cell r="G1814">
            <v>219415</v>
          </cell>
          <cell r="H1814">
            <v>223895</v>
          </cell>
          <cell r="I1814">
            <v>233677</v>
          </cell>
          <cell r="J1814">
            <v>234370</v>
          </cell>
          <cell r="K1814">
            <v>242718</v>
          </cell>
          <cell r="L1814">
            <v>244953</v>
          </cell>
          <cell r="M1814">
            <v>255319</v>
          </cell>
          <cell r="N1814">
            <v>264765</v>
          </cell>
          <cell r="O1814">
            <v>273125</v>
          </cell>
          <cell r="P1814">
            <v>274631</v>
          </cell>
          <cell r="Q1814">
            <v>276203</v>
          </cell>
          <cell r="R1814">
            <v>283029</v>
          </cell>
          <cell r="S1814">
            <v>286041</v>
          </cell>
          <cell r="T1814">
            <v>315162</v>
          </cell>
          <cell r="U1814">
            <v>302704</v>
          </cell>
          <cell r="V1814">
            <v>314878</v>
          </cell>
          <cell r="W1814">
            <v>312289</v>
          </cell>
          <cell r="X1814">
            <v>315532</v>
          </cell>
          <cell r="Y1814">
            <v>329642</v>
          </cell>
          <cell r="Z1814">
            <v>317269</v>
          </cell>
          <cell r="AA1814">
            <v>307524</v>
          </cell>
          <cell r="AB1814">
            <v>311986</v>
          </cell>
          <cell r="AC1814">
            <v>318216</v>
          </cell>
          <cell r="AD1814">
            <v>317067</v>
          </cell>
          <cell r="AE1814">
            <v>329418</v>
          </cell>
        </row>
        <row r="1815">
          <cell r="E1815" t="str">
            <v>SD Transportation Motor Gasoline</v>
          </cell>
          <cell r="F1815">
            <v>44227</v>
          </cell>
          <cell r="G1815">
            <v>45078</v>
          </cell>
          <cell r="H1815">
            <v>46556</v>
          </cell>
          <cell r="I1815">
            <v>47166</v>
          </cell>
          <cell r="J1815">
            <v>48987</v>
          </cell>
          <cell r="K1815">
            <v>49371</v>
          </cell>
          <cell r="L1815">
            <v>50074</v>
          </cell>
          <cell r="M1815">
            <v>50003</v>
          </cell>
          <cell r="N1815">
            <v>52376</v>
          </cell>
          <cell r="O1815">
            <v>51504</v>
          </cell>
          <cell r="P1815">
            <v>51486</v>
          </cell>
          <cell r="Q1815">
            <v>49758</v>
          </cell>
          <cell r="R1815">
            <v>51820</v>
          </cell>
          <cell r="S1815">
            <v>49969</v>
          </cell>
          <cell r="T1815">
            <v>49657</v>
          </cell>
          <cell r="U1815">
            <v>49225</v>
          </cell>
          <cell r="V1815">
            <v>48587</v>
          </cell>
          <cell r="W1815">
            <v>50319</v>
          </cell>
          <cell r="X1815">
            <v>49527</v>
          </cell>
          <cell r="Y1815">
            <v>52724</v>
          </cell>
          <cell r="Z1815">
            <v>52008</v>
          </cell>
          <cell r="AA1815">
            <v>52048</v>
          </cell>
          <cell r="AB1815">
            <v>53718</v>
          </cell>
          <cell r="AC1815">
            <v>52751</v>
          </cell>
          <cell r="AD1815">
            <v>53970</v>
          </cell>
          <cell r="AE1815">
            <v>54456</v>
          </cell>
        </row>
        <row r="1816">
          <cell r="E1816" t="str">
            <v>TN Transportation Motor Gasoline</v>
          </cell>
          <cell r="F1816">
            <v>299180</v>
          </cell>
          <cell r="G1816">
            <v>289898</v>
          </cell>
          <cell r="H1816">
            <v>302926</v>
          </cell>
          <cell r="I1816">
            <v>315417</v>
          </cell>
          <cell r="J1816">
            <v>324648</v>
          </cell>
          <cell r="K1816">
            <v>333464</v>
          </cell>
          <cell r="L1816">
            <v>333576</v>
          </cell>
          <cell r="M1816">
            <v>339821</v>
          </cell>
          <cell r="N1816">
            <v>348583</v>
          </cell>
          <cell r="O1816">
            <v>360486</v>
          </cell>
          <cell r="P1816">
            <v>355863</v>
          </cell>
          <cell r="Q1816">
            <v>351344</v>
          </cell>
          <cell r="R1816">
            <v>370026</v>
          </cell>
          <cell r="S1816">
            <v>372114</v>
          </cell>
          <cell r="T1816">
            <v>372902</v>
          </cell>
          <cell r="U1816">
            <v>380001</v>
          </cell>
          <cell r="V1816">
            <v>381465</v>
          </cell>
          <cell r="W1816">
            <v>382269</v>
          </cell>
          <cell r="X1816">
            <v>369613</v>
          </cell>
          <cell r="Y1816">
            <v>379794</v>
          </cell>
          <cell r="Z1816">
            <v>384374</v>
          </cell>
          <cell r="AA1816">
            <v>377928</v>
          </cell>
          <cell r="AB1816">
            <v>373096</v>
          </cell>
          <cell r="AC1816">
            <v>377461</v>
          </cell>
          <cell r="AD1816">
            <v>382708</v>
          </cell>
          <cell r="AE1816">
            <v>378937</v>
          </cell>
        </row>
        <row r="1817">
          <cell r="E1817" t="str">
            <v>TX Transportation Motor Gasoline</v>
          </cell>
          <cell r="F1817">
            <v>1044152</v>
          </cell>
          <cell r="G1817">
            <v>1011408</v>
          </cell>
          <cell r="H1817">
            <v>1023815</v>
          </cell>
          <cell r="I1817">
            <v>1066512</v>
          </cell>
          <cell r="J1817">
            <v>1123939</v>
          </cell>
          <cell r="K1817">
            <v>1092229</v>
          </cell>
          <cell r="L1817">
            <v>1159320</v>
          </cell>
          <cell r="M1817">
            <v>1150422</v>
          </cell>
          <cell r="N1817">
            <v>1208079</v>
          </cell>
          <cell r="O1817">
            <v>1252820</v>
          </cell>
          <cell r="P1817">
            <v>1288252</v>
          </cell>
          <cell r="Q1817">
            <v>1312594</v>
          </cell>
          <cell r="R1817">
            <v>1372090</v>
          </cell>
          <cell r="S1817">
            <v>1374170</v>
          </cell>
          <cell r="T1817">
            <v>1401791</v>
          </cell>
          <cell r="U1817">
            <v>1415958</v>
          </cell>
          <cell r="V1817">
            <v>1448991</v>
          </cell>
          <cell r="W1817">
            <v>1472549</v>
          </cell>
          <cell r="X1817">
            <v>1455330</v>
          </cell>
          <cell r="Y1817">
            <v>1451405</v>
          </cell>
          <cell r="Z1817">
            <v>1461131</v>
          </cell>
          <cell r="AA1817">
            <v>1437227</v>
          </cell>
          <cell r="AB1817">
            <v>1451409</v>
          </cell>
          <cell r="AC1817">
            <v>1495533</v>
          </cell>
          <cell r="AD1817">
            <v>1567791</v>
          </cell>
          <cell r="AE1817">
            <v>1622105</v>
          </cell>
        </row>
        <row r="1818">
          <cell r="E1818" t="str">
            <v>US Transportation Motor Gasoline</v>
          </cell>
          <cell r="F1818">
            <v>13575410</v>
          </cell>
          <cell r="G1818">
            <v>13502563</v>
          </cell>
          <cell r="H1818">
            <v>13698699</v>
          </cell>
          <cell r="I1818">
            <v>14069083</v>
          </cell>
          <cell r="J1818">
            <v>14295705</v>
          </cell>
          <cell r="K1818">
            <v>14615663</v>
          </cell>
          <cell r="L1818">
            <v>14842799</v>
          </cell>
          <cell r="M1818">
            <v>15005187</v>
          </cell>
          <cell r="N1818">
            <v>15471619</v>
          </cell>
          <cell r="O1818">
            <v>15861496</v>
          </cell>
          <cell r="P1818">
            <v>15972518</v>
          </cell>
          <cell r="Q1818">
            <v>16053117</v>
          </cell>
          <cell r="R1818">
            <v>16474432</v>
          </cell>
          <cell r="S1818">
            <v>16584551</v>
          </cell>
          <cell r="T1818">
            <v>16916866</v>
          </cell>
          <cell r="U1818">
            <v>16977227</v>
          </cell>
          <cell r="V1818">
            <v>17108028</v>
          </cell>
          <cell r="W1818">
            <v>17108889</v>
          </cell>
          <cell r="X1818">
            <v>16574297</v>
          </cell>
          <cell r="Y1818">
            <v>16460237</v>
          </cell>
          <cell r="Z1818">
            <v>16355594</v>
          </cell>
          <cell r="AA1818">
            <v>15892398</v>
          </cell>
          <cell r="AB1818">
            <v>15797642</v>
          </cell>
          <cell r="AC1818">
            <v>16035998</v>
          </cell>
          <cell r="AD1818">
            <v>16212019</v>
          </cell>
          <cell r="AE1818">
            <v>16309839</v>
          </cell>
        </row>
        <row r="1819">
          <cell r="E1819" t="str">
            <v>UT Transportation Motor Gasoline</v>
          </cell>
          <cell r="F1819">
            <v>86306</v>
          </cell>
          <cell r="G1819">
            <v>89837</v>
          </cell>
          <cell r="H1819">
            <v>92592</v>
          </cell>
          <cell r="I1819">
            <v>97155</v>
          </cell>
          <cell r="J1819">
            <v>99894</v>
          </cell>
          <cell r="K1819">
            <v>106592</v>
          </cell>
          <cell r="L1819">
            <v>108630</v>
          </cell>
          <cell r="M1819">
            <v>113008</v>
          </cell>
          <cell r="N1819">
            <v>117160</v>
          </cell>
          <cell r="O1819">
            <v>119294</v>
          </cell>
          <cell r="P1819">
            <v>123225</v>
          </cell>
          <cell r="Q1819">
            <v>117158</v>
          </cell>
          <cell r="R1819">
            <v>123074</v>
          </cell>
          <cell r="S1819">
            <v>123575</v>
          </cell>
          <cell r="T1819">
            <v>125496</v>
          </cell>
          <cell r="U1819">
            <v>125098</v>
          </cell>
          <cell r="V1819">
            <v>128092</v>
          </cell>
          <cell r="W1819">
            <v>131478</v>
          </cell>
          <cell r="X1819">
            <v>125795</v>
          </cell>
          <cell r="Y1819">
            <v>126659</v>
          </cell>
          <cell r="Z1819">
            <v>123750</v>
          </cell>
          <cell r="AA1819">
            <v>127456</v>
          </cell>
          <cell r="AB1819">
            <v>125623</v>
          </cell>
          <cell r="AC1819">
            <v>129921</v>
          </cell>
          <cell r="AD1819">
            <v>132235</v>
          </cell>
          <cell r="AE1819">
            <v>129928</v>
          </cell>
        </row>
        <row r="1820">
          <cell r="E1820" t="str">
            <v>VA Transportation Motor Gasoline</v>
          </cell>
          <cell r="F1820">
            <v>363243</v>
          </cell>
          <cell r="G1820">
            <v>365154</v>
          </cell>
          <cell r="H1820">
            <v>370445</v>
          </cell>
          <cell r="I1820">
            <v>382306</v>
          </cell>
          <cell r="J1820">
            <v>388370</v>
          </cell>
          <cell r="K1820">
            <v>406891</v>
          </cell>
          <cell r="L1820">
            <v>408402</v>
          </cell>
          <cell r="M1820">
            <v>419821</v>
          </cell>
          <cell r="N1820">
            <v>423873</v>
          </cell>
          <cell r="O1820">
            <v>438295</v>
          </cell>
          <cell r="P1820">
            <v>442862</v>
          </cell>
          <cell r="Q1820">
            <v>465569</v>
          </cell>
          <cell r="R1820">
            <v>469144</v>
          </cell>
          <cell r="S1820">
            <v>476065</v>
          </cell>
          <cell r="T1820">
            <v>483463</v>
          </cell>
          <cell r="U1820">
            <v>486311</v>
          </cell>
          <cell r="V1820">
            <v>494409</v>
          </cell>
          <cell r="W1820">
            <v>504281</v>
          </cell>
          <cell r="X1820">
            <v>484622</v>
          </cell>
          <cell r="Y1820">
            <v>476206</v>
          </cell>
          <cell r="Z1820">
            <v>484247</v>
          </cell>
          <cell r="AA1820">
            <v>452810</v>
          </cell>
          <cell r="AB1820">
            <v>463710</v>
          </cell>
          <cell r="AC1820">
            <v>464256</v>
          </cell>
          <cell r="AD1820">
            <v>474519</v>
          </cell>
          <cell r="AE1820">
            <v>468503</v>
          </cell>
        </row>
        <row r="1821">
          <cell r="E1821" t="str">
            <v>VT Transportation Motor Gasoline</v>
          </cell>
          <cell r="F1821">
            <v>34533</v>
          </cell>
          <cell r="G1821">
            <v>34967</v>
          </cell>
          <cell r="H1821">
            <v>35488</v>
          </cell>
          <cell r="I1821">
            <v>36699</v>
          </cell>
          <cell r="J1821">
            <v>36951</v>
          </cell>
          <cell r="K1821">
            <v>37132</v>
          </cell>
          <cell r="L1821">
            <v>37747</v>
          </cell>
          <cell r="M1821">
            <v>39136</v>
          </cell>
          <cell r="N1821">
            <v>38737</v>
          </cell>
          <cell r="O1821">
            <v>39671</v>
          </cell>
          <cell r="P1821">
            <v>43323</v>
          </cell>
          <cell r="Q1821">
            <v>40899</v>
          </cell>
          <cell r="R1821">
            <v>41574</v>
          </cell>
          <cell r="S1821">
            <v>42081</v>
          </cell>
          <cell r="T1821">
            <v>42460</v>
          </cell>
          <cell r="U1821">
            <v>42447</v>
          </cell>
          <cell r="V1821">
            <v>42228</v>
          </cell>
          <cell r="W1821">
            <v>42009</v>
          </cell>
          <cell r="X1821">
            <v>40316</v>
          </cell>
          <cell r="Y1821">
            <v>40008</v>
          </cell>
          <cell r="Z1821">
            <v>39154</v>
          </cell>
          <cell r="AA1821">
            <v>37821</v>
          </cell>
          <cell r="AB1821">
            <v>36836</v>
          </cell>
          <cell r="AC1821">
            <v>37526</v>
          </cell>
          <cell r="AD1821">
            <v>37115</v>
          </cell>
          <cell r="AE1821">
            <v>36428</v>
          </cell>
        </row>
        <row r="1822">
          <cell r="E1822" t="str">
            <v>WA Transportation Motor Gasoline</v>
          </cell>
          <cell r="F1822">
            <v>275912</v>
          </cell>
          <cell r="G1822">
            <v>279753</v>
          </cell>
          <cell r="H1822">
            <v>285021</v>
          </cell>
          <cell r="I1822">
            <v>297234</v>
          </cell>
          <cell r="J1822">
            <v>297466</v>
          </cell>
          <cell r="K1822">
            <v>303802</v>
          </cell>
          <cell r="L1822">
            <v>318226</v>
          </cell>
          <cell r="M1822">
            <v>315816</v>
          </cell>
          <cell r="N1822">
            <v>319571</v>
          </cell>
          <cell r="O1822">
            <v>325351</v>
          </cell>
          <cell r="P1822">
            <v>324550</v>
          </cell>
          <cell r="Q1822">
            <v>324865</v>
          </cell>
          <cell r="R1822">
            <v>329617</v>
          </cell>
          <cell r="S1822">
            <v>328408</v>
          </cell>
          <cell r="T1822">
            <v>327377</v>
          </cell>
          <cell r="U1822">
            <v>331724</v>
          </cell>
          <cell r="V1822">
            <v>333595</v>
          </cell>
          <cell r="W1822">
            <v>333815</v>
          </cell>
          <cell r="X1822">
            <v>322182</v>
          </cell>
          <cell r="Y1822">
            <v>324336</v>
          </cell>
          <cell r="Z1822">
            <v>317909</v>
          </cell>
          <cell r="AA1822">
            <v>314393</v>
          </cell>
          <cell r="AB1822">
            <v>311254</v>
          </cell>
          <cell r="AC1822">
            <v>323941</v>
          </cell>
          <cell r="AD1822">
            <v>322821</v>
          </cell>
          <cell r="AE1822">
            <v>322823</v>
          </cell>
        </row>
        <row r="1823">
          <cell r="E1823" t="str">
            <v>WI Transportation Motor Gasoline</v>
          </cell>
          <cell r="F1823">
            <v>251564</v>
          </cell>
          <cell r="G1823">
            <v>255583</v>
          </cell>
          <cell r="H1823">
            <v>258746</v>
          </cell>
          <cell r="I1823">
            <v>265569</v>
          </cell>
          <cell r="J1823">
            <v>272247</v>
          </cell>
          <cell r="K1823">
            <v>282127</v>
          </cell>
          <cell r="L1823">
            <v>288623</v>
          </cell>
          <cell r="M1823">
            <v>285424</v>
          </cell>
          <cell r="N1823">
            <v>302567</v>
          </cell>
          <cell r="O1823">
            <v>303071</v>
          </cell>
          <cell r="P1823">
            <v>298942</v>
          </cell>
          <cell r="Q1823">
            <v>300351</v>
          </cell>
          <cell r="R1823">
            <v>307376</v>
          </cell>
          <cell r="S1823">
            <v>309559</v>
          </cell>
          <cell r="T1823">
            <v>308754</v>
          </cell>
          <cell r="U1823">
            <v>309649</v>
          </cell>
          <cell r="V1823">
            <v>303845</v>
          </cell>
          <cell r="W1823">
            <v>312094</v>
          </cell>
          <cell r="X1823">
            <v>303450</v>
          </cell>
          <cell r="Y1823">
            <v>303539</v>
          </cell>
          <cell r="Z1823">
            <v>307422</v>
          </cell>
          <cell r="AA1823">
            <v>295448</v>
          </cell>
          <cell r="AB1823">
            <v>293546</v>
          </cell>
          <cell r="AC1823">
            <v>292442</v>
          </cell>
          <cell r="AD1823">
            <v>309486</v>
          </cell>
          <cell r="AE1823">
            <v>301438</v>
          </cell>
        </row>
        <row r="1824">
          <cell r="E1824" t="str">
            <v>WV Transportation Motor Gasoline</v>
          </cell>
          <cell r="F1824">
            <v>100140</v>
          </cell>
          <cell r="G1824">
            <v>98864</v>
          </cell>
          <cell r="H1824">
            <v>101864</v>
          </cell>
          <cell r="I1824">
            <v>101801</v>
          </cell>
          <cell r="J1824">
            <v>103359</v>
          </cell>
          <cell r="K1824">
            <v>107896</v>
          </cell>
          <cell r="L1824">
            <v>97528</v>
          </cell>
          <cell r="M1824">
            <v>101866</v>
          </cell>
          <cell r="N1824">
            <v>101580</v>
          </cell>
          <cell r="O1824">
            <v>100529</v>
          </cell>
          <cell r="P1824">
            <v>100135</v>
          </cell>
          <cell r="Q1824">
            <v>101052</v>
          </cell>
          <cell r="R1824">
            <v>98730</v>
          </cell>
          <cell r="S1824">
            <v>100020</v>
          </cell>
          <cell r="T1824">
            <v>103502</v>
          </cell>
          <cell r="U1824">
            <v>102831</v>
          </cell>
          <cell r="V1824">
            <v>103162</v>
          </cell>
          <cell r="W1824">
            <v>102269</v>
          </cell>
          <cell r="X1824">
            <v>93584</v>
          </cell>
          <cell r="Y1824">
            <v>100675</v>
          </cell>
          <cell r="Z1824">
            <v>102777</v>
          </cell>
          <cell r="AA1824">
            <v>97628</v>
          </cell>
          <cell r="AB1824">
            <v>95361</v>
          </cell>
          <cell r="AC1824">
            <v>93986</v>
          </cell>
          <cell r="AD1824">
            <v>97514</v>
          </cell>
          <cell r="AE1824">
            <v>100673</v>
          </cell>
        </row>
        <row r="1825">
          <cell r="E1825" t="str">
            <v>WY Transportation Motor Gasoline</v>
          </cell>
          <cell r="F1825">
            <v>34740</v>
          </cell>
          <cell r="G1825">
            <v>34791</v>
          </cell>
          <cell r="H1825">
            <v>36043</v>
          </cell>
          <cell r="I1825">
            <v>37556</v>
          </cell>
          <cell r="J1825">
            <v>37974</v>
          </cell>
          <cell r="K1825">
            <v>39060</v>
          </cell>
          <cell r="L1825">
            <v>38707</v>
          </cell>
          <cell r="M1825">
            <v>37158</v>
          </cell>
          <cell r="N1825">
            <v>39795</v>
          </cell>
          <cell r="O1825">
            <v>39798</v>
          </cell>
          <cell r="P1825">
            <v>39372</v>
          </cell>
          <cell r="Q1825">
            <v>39778</v>
          </cell>
          <cell r="R1825">
            <v>38940</v>
          </cell>
          <cell r="S1825">
            <v>38421</v>
          </cell>
          <cell r="T1825">
            <v>37426</v>
          </cell>
          <cell r="U1825">
            <v>38410</v>
          </cell>
          <cell r="V1825">
            <v>38769</v>
          </cell>
          <cell r="W1825">
            <v>40100</v>
          </cell>
          <cell r="X1825">
            <v>38909</v>
          </cell>
          <cell r="Y1825">
            <v>40605</v>
          </cell>
          <cell r="Z1825">
            <v>40815</v>
          </cell>
          <cell r="AA1825">
            <v>38351</v>
          </cell>
          <cell r="AB1825">
            <v>41307</v>
          </cell>
          <cell r="AC1825">
            <v>40858</v>
          </cell>
          <cell r="AD1825">
            <v>40088</v>
          </cell>
          <cell r="AE1825">
            <v>40862</v>
          </cell>
        </row>
        <row r="1826">
          <cell r="E1826" t="str">
            <v>AK Commercial Motor Gasoline</v>
          </cell>
          <cell r="F1826">
            <v>274</v>
          </cell>
          <cell r="G1826">
            <v>460</v>
          </cell>
          <cell r="H1826">
            <v>301</v>
          </cell>
          <cell r="I1826">
            <v>41</v>
          </cell>
          <cell r="J1826">
            <v>53</v>
          </cell>
          <cell r="K1826">
            <v>109</v>
          </cell>
          <cell r="L1826">
            <v>1534</v>
          </cell>
          <cell r="M1826">
            <v>368</v>
          </cell>
          <cell r="N1826">
            <v>602</v>
          </cell>
          <cell r="O1826">
            <v>461</v>
          </cell>
          <cell r="P1826">
            <v>332</v>
          </cell>
          <cell r="Q1826">
            <v>3547</v>
          </cell>
          <cell r="R1826">
            <v>647</v>
          </cell>
          <cell r="S1826">
            <v>44</v>
          </cell>
          <cell r="T1826">
            <v>494</v>
          </cell>
          <cell r="U1826">
            <v>874</v>
          </cell>
          <cell r="V1826">
            <v>808</v>
          </cell>
          <cell r="W1826">
            <v>907</v>
          </cell>
          <cell r="X1826">
            <v>597</v>
          </cell>
          <cell r="Y1826">
            <v>327</v>
          </cell>
          <cell r="Z1826">
            <v>797</v>
          </cell>
          <cell r="AA1826">
            <v>648</v>
          </cell>
          <cell r="AB1826">
            <v>479</v>
          </cell>
          <cell r="AC1826">
            <v>429</v>
          </cell>
          <cell r="AD1826">
            <v>365</v>
          </cell>
          <cell r="AE1826">
            <v>1519</v>
          </cell>
        </row>
        <row r="1827">
          <cell r="E1827" t="str">
            <v>AL Commercial Motor Gasoline</v>
          </cell>
          <cell r="F1827">
            <v>1354</v>
          </cell>
          <cell r="G1827">
            <v>839</v>
          </cell>
          <cell r="H1827">
            <v>727</v>
          </cell>
          <cell r="I1827">
            <v>215</v>
          </cell>
          <cell r="J1827">
            <v>216</v>
          </cell>
          <cell r="K1827">
            <v>218</v>
          </cell>
          <cell r="L1827">
            <v>217</v>
          </cell>
          <cell r="M1827">
            <v>214</v>
          </cell>
          <cell r="N1827">
            <v>214</v>
          </cell>
          <cell r="O1827">
            <v>213</v>
          </cell>
          <cell r="P1827">
            <v>215</v>
          </cell>
          <cell r="Q1827">
            <v>225</v>
          </cell>
          <cell r="R1827">
            <v>225</v>
          </cell>
          <cell r="S1827">
            <v>225</v>
          </cell>
          <cell r="T1827">
            <v>227</v>
          </cell>
          <cell r="U1827">
            <v>231</v>
          </cell>
          <cell r="V1827">
            <v>232</v>
          </cell>
          <cell r="W1827">
            <v>232</v>
          </cell>
          <cell r="X1827">
            <v>230</v>
          </cell>
          <cell r="Y1827">
            <v>227</v>
          </cell>
          <cell r="Z1827">
            <v>224</v>
          </cell>
          <cell r="AA1827">
            <v>225</v>
          </cell>
          <cell r="AB1827">
            <v>224</v>
          </cell>
          <cell r="AC1827">
            <v>231</v>
          </cell>
          <cell r="AD1827">
            <v>221</v>
          </cell>
          <cell r="AE1827">
            <v>5202</v>
          </cell>
        </row>
        <row r="1828">
          <cell r="E1828" t="str">
            <v>AR Commercial Motor Gasoline</v>
          </cell>
          <cell r="F1828">
            <v>748</v>
          </cell>
          <cell r="G1828">
            <v>424</v>
          </cell>
          <cell r="H1828">
            <v>374</v>
          </cell>
          <cell r="I1828">
            <v>149</v>
          </cell>
          <cell r="J1828">
            <v>149</v>
          </cell>
          <cell r="K1828">
            <v>151</v>
          </cell>
          <cell r="L1828">
            <v>150</v>
          </cell>
          <cell r="M1828">
            <v>148</v>
          </cell>
          <cell r="N1828">
            <v>149</v>
          </cell>
          <cell r="O1828">
            <v>148</v>
          </cell>
          <cell r="P1828">
            <v>149</v>
          </cell>
          <cell r="Q1828">
            <v>157</v>
          </cell>
          <cell r="R1828">
            <v>571</v>
          </cell>
          <cell r="S1828">
            <v>514</v>
          </cell>
          <cell r="T1828">
            <v>539</v>
          </cell>
          <cell r="U1828">
            <v>730</v>
          </cell>
          <cell r="V1828">
            <v>754</v>
          </cell>
          <cell r="W1828">
            <v>633</v>
          </cell>
          <cell r="X1828">
            <v>655</v>
          </cell>
          <cell r="Y1828">
            <v>698</v>
          </cell>
          <cell r="Z1828">
            <v>814</v>
          </cell>
          <cell r="AA1828">
            <v>361</v>
          </cell>
          <cell r="AB1828">
            <v>385</v>
          </cell>
          <cell r="AC1828">
            <v>286</v>
          </cell>
          <cell r="AD1828">
            <v>403</v>
          </cell>
          <cell r="AE1828">
            <v>3133</v>
          </cell>
        </row>
        <row r="1829">
          <cell r="E1829" t="str">
            <v>AZ Commercial Motor Gasoline</v>
          </cell>
          <cell r="F1829">
            <v>1350</v>
          </cell>
          <cell r="G1829">
            <v>1954</v>
          </cell>
          <cell r="H1829">
            <v>1617</v>
          </cell>
          <cell r="I1829">
            <v>1001</v>
          </cell>
          <cell r="J1829">
            <v>179</v>
          </cell>
          <cell r="K1829">
            <v>184</v>
          </cell>
          <cell r="L1829">
            <v>184</v>
          </cell>
          <cell r="M1829">
            <v>184</v>
          </cell>
          <cell r="N1829">
            <v>187</v>
          </cell>
          <cell r="O1829">
            <v>188</v>
          </cell>
          <cell r="P1829">
            <v>191</v>
          </cell>
          <cell r="Q1829">
            <v>209</v>
          </cell>
          <cell r="R1829">
            <v>212</v>
          </cell>
          <cell r="S1829">
            <v>209</v>
          </cell>
          <cell r="T1829">
            <v>209</v>
          </cell>
          <cell r="U1829">
            <v>210</v>
          </cell>
          <cell r="V1829">
            <v>225</v>
          </cell>
          <cell r="W1829">
            <v>231</v>
          </cell>
          <cell r="X1829">
            <v>231</v>
          </cell>
          <cell r="Y1829">
            <v>574</v>
          </cell>
          <cell r="Z1829">
            <v>740</v>
          </cell>
          <cell r="AA1829">
            <v>639</v>
          </cell>
          <cell r="AB1829">
            <v>553</v>
          </cell>
          <cell r="AC1829">
            <v>636</v>
          </cell>
          <cell r="AD1829">
            <v>220</v>
          </cell>
          <cell r="AE1829">
            <v>9061</v>
          </cell>
        </row>
        <row r="1830">
          <cell r="E1830" t="str">
            <v>CA Commercial Motor Gasoline</v>
          </cell>
          <cell r="F1830">
            <v>10125</v>
          </cell>
          <cell r="G1830">
            <v>8652</v>
          </cell>
          <cell r="H1830">
            <v>7803</v>
          </cell>
          <cell r="I1830">
            <v>1368</v>
          </cell>
          <cell r="J1830">
            <v>1184</v>
          </cell>
          <cell r="K1830">
            <v>1233</v>
          </cell>
          <cell r="L1830">
            <v>1206</v>
          </cell>
          <cell r="M1830">
            <v>1215</v>
          </cell>
          <cell r="N1830">
            <v>1302</v>
          </cell>
          <cell r="O1830">
            <v>1229</v>
          </cell>
          <cell r="P1830">
            <v>1238</v>
          </cell>
          <cell r="Q1830">
            <v>1280</v>
          </cell>
          <cell r="R1830">
            <v>1320</v>
          </cell>
          <cell r="S1830">
            <v>1361</v>
          </cell>
          <cell r="T1830">
            <v>1410</v>
          </cell>
          <cell r="U1830">
            <v>1426</v>
          </cell>
          <cell r="V1830">
            <v>1480</v>
          </cell>
          <cell r="W1830">
            <v>1442</v>
          </cell>
          <cell r="X1830">
            <v>1421</v>
          </cell>
          <cell r="Y1830">
            <v>1369</v>
          </cell>
          <cell r="Z1830">
            <v>1336</v>
          </cell>
          <cell r="AA1830">
            <v>1316</v>
          </cell>
          <cell r="AB1830">
            <v>1294</v>
          </cell>
          <cell r="AC1830">
            <v>1359</v>
          </cell>
          <cell r="AD1830">
            <v>1301</v>
          </cell>
          <cell r="AE1830">
            <v>50755</v>
          </cell>
        </row>
        <row r="1831">
          <cell r="E1831" t="str">
            <v>CO Commercial Motor Gasoline</v>
          </cell>
          <cell r="F1831">
            <v>1392</v>
          </cell>
          <cell r="G1831">
            <v>1763</v>
          </cell>
          <cell r="H1831">
            <v>846</v>
          </cell>
          <cell r="I1831">
            <v>184</v>
          </cell>
          <cell r="J1831">
            <v>269</v>
          </cell>
          <cell r="K1831">
            <v>305</v>
          </cell>
          <cell r="L1831">
            <v>1382</v>
          </cell>
          <cell r="M1831">
            <v>191</v>
          </cell>
          <cell r="N1831">
            <v>200</v>
          </cell>
          <cell r="O1831">
            <v>866</v>
          </cell>
          <cell r="P1831">
            <v>669</v>
          </cell>
          <cell r="Q1831">
            <v>210</v>
          </cell>
          <cell r="R1831">
            <v>212</v>
          </cell>
          <cell r="S1831">
            <v>215</v>
          </cell>
          <cell r="T1831">
            <v>212</v>
          </cell>
          <cell r="U1831">
            <v>214</v>
          </cell>
          <cell r="V1831">
            <v>220</v>
          </cell>
          <cell r="W1831">
            <v>222</v>
          </cell>
          <cell r="X1831">
            <v>221</v>
          </cell>
          <cell r="Y1831">
            <v>218</v>
          </cell>
          <cell r="Z1831">
            <v>215</v>
          </cell>
          <cell r="AA1831">
            <v>218</v>
          </cell>
          <cell r="AB1831">
            <v>219</v>
          </cell>
          <cell r="AC1831">
            <v>226</v>
          </cell>
          <cell r="AD1831">
            <v>213</v>
          </cell>
          <cell r="AE1831">
            <v>7149</v>
          </cell>
        </row>
        <row r="1832">
          <cell r="E1832" t="str">
            <v>CT Commercial Motor Gasoline</v>
          </cell>
          <cell r="F1832">
            <v>1072</v>
          </cell>
          <cell r="G1832">
            <v>3444</v>
          </cell>
          <cell r="H1832">
            <v>8277</v>
          </cell>
          <cell r="I1832">
            <v>8311</v>
          </cell>
          <cell r="J1832">
            <v>5443</v>
          </cell>
          <cell r="K1832">
            <v>1306</v>
          </cell>
          <cell r="L1832">
            <v>4296</v>
          </cell>
          <cell r="M1832">
            <v>5127</v>
          </cell>
          <cell r="N1832">
            <v>3781</v>
          </cell>
          <cell r="O1832">
            <v>4057</v>
          </cell>
          <cell r="P1832">
            <v>4301</v>
          </cell>
          <cell r="Q1832">
            <v>1510</v>
          </cell>
          <cell r="R1832">
            <v>4277</v>
          </cell>
          <cell r="S1832">
            <v>9624</v>
          </cell>
          <cell r="T1832">
            <v>791</v>
          </cell>
          <cell r="U1832">
            <v>986</v>
          </cell>
          <cell r="V1832">
            <v>239</v>
          </cell>
          <cell r="W1832">
            <v>204</v>
          </cell>
          <cell r="X1832">
            <v>389</v>
          </cell>
          <cell r="Y1832">
            <v>211</v>
          </cell>
          <cell r="Z1832">
            <v>196</v>
          </cell>
          <cell r="AA1832">
            <v>206</v>
          </cell>
          <cell r="AB1832">
            <v>178</v>
          </cell>
          <cell r="AC1832">
            <v>178</v>
          </cell>
          <cell r="AD1832">
            <v>169</v>
          </cell>
          <cell r="AE1832">
            <v>4660</v>
          </cell>
        </row>
        <row r="1833">
          <cell r="E1833" t="str">
            <v>DC Commercial Motor Gasoline</v>
          </cell>
          <cell r="F1833">
            <v>373</v>
          </cell>
          <cell r="G1833">
            <v>184</v>
          </cell>
          <cell r="H1833">
            <v>153</v>
          </cell>
          <cell r="I1833">
            <v>170</v>
          </cell>
          <cell r="J1833">
            <v>348</v>
          </cell>
          <cell r="K1833">
            <v>528</v>
          </cell>
          <cell r="L1833">
            <v>103</v>
          </cell>
          <cell r="M1833">
            <v>254</v>
          </cell>
          <cell r="N1833">
            <v>889</v>
          </cell>
          <cell r="O1833">
            <v>117</v>
          </cell>
          <cell r="P1833">
            <v>282</v>
          </cell>
          <cell r="Q1833">
            <v>1319</v>
          </cell>
          <cell r="R1833">
            <v>2662</v>
          </cell>
          <cell r="S1833">
            <v>1266</v>
          </cell>
          <cell r="T1833">
            <v>927</v>
          </cell>
          <cell r="U1833">
            <v>1281</v>
          </cell>
          <cell r="V1833">
            <v>341</v>
          </cell>
          <cell r="W1833">
            <v>126</v>
          </cell>
          <cell r="X1833">
            <v>311</v>
          </cell>
          <cell r="Y1833">
            <v>158</v>
          </cell>
          <cell r="Z1833">
            <v>1142</v>
          </cell>
          <cell r="AA1833">
            <v>1374</v>
          </cell>
          <cell r="AB1833">
            <v>36</v>
          </cell>
          <cell r="AC1833">
            <v>37</v>
          </cell>
          <cell r="AD1833">
            <v>35</v>
          </cell>
          <cell r="AE1833">
            <v>320</v>
          </cell>
        </row>
        <row r="1834">
          <cell r="E1834" t="str">
            <v>DE Commercial Motor Gasoline</v>
          </cell>
          <cell r="F1834">
            <v>184</v>
          </cell>
          <cell r="G1834">
            <v>179</v>
          </cell>
          <cell r="H1834">
            <v>186</v>
          </cell>
          <cell r="I1834">
            <v>48</v>
          </cell>
          <cell r="J1834">
            <v>43</v>
          </cell>
          <cell r="K1834">
            <v>41</v>
          </cell>
          <cell r="L1834">
            <v>42</v>
          </cell>
          <cell r="M1834">
            <v>40</v>
          </cell>
          <cell r="N1834">
            <v>57</v>
          </cell>
          <cell r="O1834">
            <v>102</v>
          </cell>
          <cell r="P1834">
            <v>64</v>
          </cell>
          <cell r="Q1834">
            <v>158</v>
          </cell>
          <cell r="R1834">
            <v>55</v>
          </cell>
          <cell r="S1834">
            <v>58</v>
          </cell>
          <cell r="T1834">
            <v>33</v>
          </cell>
          <cell r="U1834">
            <v>53</v>
          </cell>
          <cell r="V1834">
            <v>34</v>
          </cell>
          <cell r="W1834">
            <v>34</v>
          </cell>
          <cell r="X1834">
            <v>34</v>
          </cell>
          <cell r="Y1834">
            <v>34</v>
          </cell>
          <cell r="Z1834">
            <v>33</v>
          </cell>
          <cell r="AA1834">
            <v>33</v>
          </cell>
          <cell r="AB1834">
            <v>32</v>
          </cell>
          <cell r="AC1834">
            <v>34</v>
          </cell>
          <cell r="AD1834">
            <v>33</v>
          </cell>
          <cell r="AE1834">
            <v>1172</v>
          </cell>
        </row>
        <row r="1835">
          <cell r="E1835" t="str">
            <v>FL Commercial Motor Gasoline</v>
          </cell>
          <cell r="F1835">
            <v>7418</v>
          </cell>
          <cell r="G1835">
            <v>4872</v>
          </cell>
          <cell r="H1835">
            <v>4295</v>
          </cell>
          <cell r="I1835">
            <v>502</v>
          </cell>
          <cell r="J1835">
            <v>509</v>
          </cell>
          <cell r="K1835">
            <v>522</v>
          </cell>
          <cell r="L1835">
            <v>521</v>
          </cell>
          <cell r="M1835">
            <v>1258</v>
          </cell>
          <cell r="N1835">
            <v>1289</v>
          </cell>
          <cell r="O1835">
            <v>1308</v>
          </cell>
          <cell r="P1835">
            <v>1579</v>
          </cell>
          <cell r="Q1835">
            <v>1265</v>
          </cell>
          <cell r="R1835">
            <v>2068</v>
          </cell>
          <cell r="S1835">
            <v>1354</v>
          </cell>
          <cell r="T1835">
            <v>1461</v>
          </cell>
          <cell r="U1835">
            <v>1991</v>
          </cell>
          <cell r="V1835">
            <v>2315</v>
          </cell>
          <cell r="W1835">
            <v>3486</v>
          </cell>
          <cell r="X1835">
            <v>3215</v>
          </cell>
          <cell r="Y1835">
            <v>3400</v>
          </cell>
          <cell r="Z1835">
            <v>9283</v>
          </cell>
          <cell r="AA1835">
            <v>4802</v>
          </cell>
          <cell r="AB1835">
            <v>1907</v>
          </cell>
          <cell r="AC1835">
            <v>3648</v>
          </cell>
          <cell r="AD1835">
            <v>2991</v>
          </cell>
          <cell r="AE1835">
            <v>27157</v>
          </cell>
        </row>
        <row r="1836">
          <cell r="E1836" t="str">
            <v>GA Commercial Motor Gasoline</v>
          </cell>
          <cell r="F1836">
            <v>2728</v>
          </cell>
          <cell r="G1836">
            <v>1736</v>
          </cell>
          <cell r="H1836">
            <v>2179</v>
          </cell>
          <cell r="I1836">
            <v>337</v>
          </cell>
          <cell r="J1836">
            <v>897</v>
          </cell>
          <cell r="K1836">
            <v>323</v>
          </cell>
          <cell r="L1836">
            <v>326</v>
          </cell>
          <cell r="M1836">
            <v>3296</v>
          </cell>
          <cell r="N1836">
            <v>811</v>
          </cell>
          <cell r="O1836">
            <v>743</v>
          </cell>
          <cell r="P1836">
            <v>1162</v>
          </cell>
          <cell r="Q1836">
            <v>406</v>
          </cell>
          <cell r="R1836">
            <v>355</v>
          </cell>
          <cell r="S1836">
            <v>353</v>
          </cell>
          <cell r="T1836">
            <v>355</v>
          </cell>
          <cell r="U1836">
            <v>358</v>
          </cell>
          <cell r="V1836">
            <v>369</v>
          </cell>
          <cell r="W1836">
            <v>372</v>
          </cell>
          <cell r="X1836">
            <v>370</v>
          </cell>
          <cell r="Y1836">
            <v>366</v>
          </cell>
          <cell r="Z1836">
            <v>361</v>
          </cell>
          <cell r="AA1836">
            <v>360</v>
          </cell>
          <cell r="AB1836">
            <v>357</v>
          </cell>
          <cell r="AC1836">
            <v>368</v>
          </cell>
          <cell r="AD1836">
            <v>353</v>
          </cell>
          <cell r="AE1836">
            <v>11847</v>
          </cell>
        </row>
        <row r="1837">
          <cell r="E1837" t="str">
            <v>HI Commercial Motor Gasoline</v>
          </cell>
          <cell r="F1837">
            <v>310</v>
          </cell>
          <cell r="G1837">
            <v>256</v>
          </cell>
          <cell r="H1837">
            <v>234</v>
          </cell>
          <cell r="I1837">
            <v>57</v>
          </cell>
          <cell r="J1837">
            <v>57</v>
          </cell>
          <cell r="K1837">
            <v>58</v>
          </cell>
          <cell r="L1837">
            <v>58</v>
          </cell>
          <cell r="M1837">
            <v>58</v>
          </cell>
          <cell r="N1837">
            <v>58</v>
          </cell>
          <cell r="O1837">
            <v>58</v>
          </cell>
          <cell r="P1837">
            <v>59</v>
          </cell>
          <cell r="Q1837">
            <v>60</v>
          </cell>
          <cell r="R1837">
            <v>60</v>
          </cell>
          <cell r="S1837">
            <v>61</v>
          </cell>
          <cell r="T1837">
            <v>62</v>
          </cell>
          <cell r="U1837">
            <v>63</v>
          </cell>
          <cell r="V1837">
            <v>62</v>
          </cell>
          <cell r="W1837">
            <v>62</v>
          </cell>
          <cell r="X1837">
            <v>62</v>
          </cell>
          <cell r="Y1837">
            <v>62</v>
          </cell>
          <cell r="Z1837">
            <v>61</v>
          </cell>
          <cell r="AA1837">
            <v>61</v>
          </cell>
          <cell r="AB1837">
            <v>61</v>
          </cell>
          <cell r="AC1837">
            <v>63</v>
          </cell>
          <cell r="AD1837">
            <v>60</v>
          </cell>
          <cell r="AE1837">
            <v>1566</v>
          </cell>
        </row>
        <row r="1838">
          <cell r="E1838" t="str">
            <v>IA Commercial Motor Gasoline</v>
          </cell>
          <cell r="F1838">
            <v>745</v>
          </cell>
          <cell r="G1838">
            <v>3819</v>
          </cell>
          <cell r="H1838">
            <v>3389</v>
          </cell>
          <cell r="I1838">
            <v>3335</v>
          </cell>
          <cell r="J1838">
            <v>183</v>
          </cell>
          <cell r="K1838">
            <v>185</v>
          </cell>
          <cell r="L1838">
            <v>1271</v>
          </cell>
          <cell r="M1838">
            <v>2322</v>
          </cell>
          <cell r="N1838">
            <v>2451</v>
          </cell>
          <cell r="O1838">
            <v>2255</v>
          </cell>
          <cell r="P1838">
            <v>2780</v>
          </cell>
          <cell r="Q1838">
            <v>2850</v>
          </cell>
          <cell r="R1838">
            <v>3334</v>
          </cell>
          <cell r="S1838">
            <v>3397</v>
          </cell>
          <cell r="T1838">
            <v>5251</v>
          </cell>
          <cell r="U1838">
            <v>3852</v>
          </cell>
          <cell r="V1838">
            <v>7057</v>
          </cell>
          <cell r="W1838">
            <v>8292</v>
          </cell>
          <cell r="X1838">
            <v>7600</v>
          </cell>
          <cell r="Y1838">
            <v>8972</v>
          </cell>
          <cell r="Z1838">
            <v>11588</v>
          </cell>
          <cell r="AA1838">
            <v>10858</v>
          </cell>
          <cell r="AB1838">
            <v>10842</v>
          </cell>
          <cell r="AC1838">
            <v>11123</v>
          </cell>
          <cell r="AD1838">
            <v>10512</v>
          </cell>
          <cell r="AE1838">
            <v>13458</v>
          </cell>
        </row>
        <row r="1839">
          <cell r="E1839" t="str">
            <v>ID Commercial Motor Gasoline</v>
          </cell>
          <cell r="F1839">
            <v>779</v>
          </cell>
          <cell r="G1839">
            <v>1812</v>
          </cell>
          <cell r="H1839">
            <v>1640</v>
          </cell>
          <cell r="I1839">
            <v>198</v>
          </cell>
          <cell r="J1839">
            <v>198</v>
          </cell>
          <cell r="K1839">
            <v>200</v>
          </cell>
          <cell r="L1839">
            <v>872</v>
          </cell>
          <cell r="M1839">
            <v>204</v>
          </cell>
          <cell r="N1839">
            <v>173</v>
          </cell>
          <cell r="O1839">
            <v>207</v>
          </cell>
          <cell r="P1839">
            <v>167</v>
          </cell>
          <cell r="Q1839">
            <v>167</v>
          </cell>
          <cell r="R1839">
            <v>134</v>
          </cell>
          <cell r="S1839">
            <v>81</v>
          </cell>
          <cell r="T1839">
            <v>82</v>
          </cell>
          <cell r="U1839">
            <v>84</v>
          </cell>
          <cell r="V1839">
            <v>269</v>
          </cell>
          <cell r="W1839">
            <v>108</v>
          </cell>
          <cell r="X1839">
            <v>365</v>
          </cell>
          <cell r="Y1839">
            <v>137</v>
          </cell>
          <cell r="Z1839">
            <v>111</v>
          </cell>
          <cell r="AA1839">
            <v>120</v>
          </cell>
          <cell r="AB1839">
            <v>215</v>
          </cell>
          <cell r="AC1839">
            <v>257</v>
          </cell>
          <cell r="AD1839">
            <v>279</v>
          </cell>
          <cell r="AE1839">
            <v>1778</v>
          </cell>
        </row>
        <row r="1840">
          <cell r="E1840" t="str">
            <v>IL Commercial Motor Gasoline</v>
          </cell>
          <cell r="F1840">
            <v>2944</v>
          </cell>
          <cell r="G1840">
            <v>2098</v>
          </cell>
          <cell r="H1840">
            <v>1967</v>
          </cell>
          <cell r="I1840">
            <v>689</v>
          </cell>
          <cell r="J1840">
            <v>842</v>
          </cell>
          <cell r="K1840">
            <v>719</v>
          </cell>
          <cell r="L1840">
            <v>963</v>
          </cell>
          <cell r="M1840">
            <v>1167</v>
          </cell>
          <cell r="N1840">
            <v>1188</v>
          </cell>
          <cell r="O1840">
            <v>791</v>
          </cell>
          <cell r="P1840">
            <v>1161</v>
          </cell>
          <cell r="Q1840">
            <v>1321</v>
          </cell>
          <cell r="R1840">
            <v>1973</v>
          </cell>
          <cell r="S1840">
            <v>1898</v>
          </cell>
          <cell r="T1840">
            <v>2064</v>
          </cell>
          <cell r="U1840">
            <v>1294</v>
          </cell>
          <cell r="V1840">
            <v>2219</v>
          </cell>
          <cell r="W1840">
            <v>1237</v>
          </cell>
          <cell r="X1840">
            <v>1373</v>
          </cell>
          <cell r="Y1840">
            <v>4582</v>
          </cell>
          <cell r="Z1840">
            <v>1221</v>
          </cell>
          <cell r="AA1840">
            <v>940</v>
          </cell>
          <cell r="AB1840">
            <v>1261</v>
          </cell>
          <cell r="AC1840">
            <v>872</v>
          </cell>
          <cell r="AD1840">
            <v>824</v>
          </cell>
          <cell r="AE1840">
            <v>13076</v>
          </cell>
        </row>
        <row r="1841">
          <cell r="E1841" t="str">
            <v>IN Commercial Motor Gasoline</v>
          </cell>
          <cell r="F1841">
            <v>2945</v>
          </cell>
          <cell r="G1841">
            <v>1857</v>
          </cell>
          <cell r="H1841">
            <v>1750</v>
          </cell>
          <cell r="I1841">
            <v>1512</v>
          </cell>
          <cell r="J1841">
            <v>1359</v>
          </cell>
          <cell r="K1841">
            <v>912</v>
          </cell>
          <cell r="L1841">
            <v>831</v>
          </cell>
          <cell r="M1841">
            <v>893</v>
          </cell>
          <cell r="N1841">
            <v>871</v>
          </cell>
          <cell r="O1841">
            <v>952</v>
          </cell>
          <cell r="P1841">
            <v>454</v>
          </cell>
          <cell r="Q1841">
            <v>1324</v>
          </cell>
          <cell r="R1841">
            <v>1203</v>
          </cell>
          <cell r="S1841">
            <v>1283</v>
          </cell>
          <cell r="T1841">
            <v>1074</v>
          </cell>
          <cell r="U1841">
            <v>1243</v>
          </cell>
          <cell r="V1841">
            <v>1111</v>
          </cell>
          <cell r="W1841">
            <v>1421</v>
          </cell>
          <cell r="X1841">
            <v>1956</v>
          </cell>
          <cell r="Y1841">
            <v>3635</v>
          </cell>
          <cell r="Z1841">
            <v>3037</v>
          </cell>
          <cell r="AA1841">
            <v>3272</v>
          </cell>
          <cell r="AB1841">
            <v>3123</v>
          </cell>
          <cell r="AC1841">
            <v>2936</v>
          </cell>
          <cell r="AD1841">
            <v>2864</v>
          </cell>
          <cell r="AE1841">
            <v>8024</v>
          </cell>
        </row>
        <row r="1842">
          <cell r="E1842" t="str">
            <v>KS Commercial Motor Gasoline</v>
          </cell>
          <cell r="F1842">
            <v>851</v>
          </cell>
          <cell r="G1842">
            <v>651</v>
          </cell>
          <cell r="H1842">
            <v>571</v>
          </cell>
          <cell r="I1842">
            <v>289</v>
          </cell>
          <cell r="J1842">
            <v>395</v>
          </cell>
          <cell r="K1842">
            <v>387</v>
          </cell>
          <cell r="L1842">
            <v>517</v>
          </cell>
          <cell r="M1842">
            <v>468</v>
          </cell>
          <cell r="N1842">
            <v>492</v>
          </cell>
          <cell r="O1842">
            <v>318</v>
          </cell>
          <cell r="P1842">
            <v>443</v>
          </cell>
          <cell r="Q1842">
            <v>409</v>
          </cell>
          <cell r="R1842">
            <v>224</v>
          </cell>
          <cell r="S1842">
            <v>562</v>
          </cell>
          <cell r="T1842">
            <v>424</v>
          </cell>
          <cell r="U1842">
            <v>386</v>
          </cell>
          <cell r="V1842">
            <v>678</v>
          </cell>
          <cell r="W1842">
            <v>380</v>
          </cell>
          <cell r="X1842">
            <v>316</v>
          </cell>
          <cell r="Y1842">
            <v>382</v>
          </cell>
          <cell r="Z1842">
            <v>386</v>
          </cell>
          <cell r="AA1842">
            <v>275</v>
          </cell>
          <cell r="AB1842">
            <v>484</v>
          </cell>
          <cell r="AC1842">
            <v>178</v>
          </cell>
          <cell r="AD1842">
            <v>355</v>
          </cell>
          <cell r="AE1842">
            <v>3229</v>
          </cell>
        </row>
        <row r="1843">
          <cell r="E1843" t="str">
            <v>KY Commercial Motor Gasoline</v>
          </cell>
          <cell r="F1843">
            <v>2335</v>
          </cell>
          <cell r="G1843">
            <v>1676</v>
          </cell>
          <cell r="H1843">
            <v>1454</v>
          </cell>
          <cell r="I1843">
            <v>208</v>
          </cell>
          <cell r="J1843">
            <v>208</v>
          </cell>
          <cell r="K1843">
            <v>222</v>
          </cell>
          <cell r="L1843">
            <v>210</v>
          </cell>
          <cell r="M1843">
            <v>206</v>
          </cell>
          <cell r="N1843">
            <v>417</v>
          </cell>
          <cell r="O1843">
            <v>206</v>
          </cell>
          <cell r="P1843">
            <v>208</v>
          </cell>
          <cell r="Q1843">
            <v>218</v>
          </cell>
          <cell r="R1843">
            <v>218</v>
          </cell>
          <cell r="S1843">
            <v>217</v>
          </cell>
          <cell r="T1843">
            <v>218</v>
          </cell>
          <cell r="U1843">
            <v>221</v>
          </cell>
          <cell r="V1843">
            <v>224</v>
          </cell>
          <cell r="W1843">
            <v>224</v>
          </cell>
          <cell r="X1843">
            <v>223</v>
          </cell>
          <cell r="Y1843">
            <v>220</v>
          </cell>
          <cell r="Z1843">
            <v>217</v>
          </cell>
          <cell r="AA1843">
            <v>217</v>
          </cell>
          <cell r="AB1843">
            <v>215</v>
          </cell>
          <cell r="AC1843">
            <v>222</v>
          </cell>
          <cell r="AD1843">
            <v>213</v>
          </cell>
          <cell r="AE1843">
            <v>3722</v>
          </cell>
        </row>
        <row r="1844">
          <cell r="E1844" t="str">
            <v>LA Commercial Motor Gasoline</v>
          </cell>
          <cell r="F1844">
            <v>1669</v>
          </cell>
          <cell r="G1844">
            <v>1354</v>
          </cell>
          <cell r="H1844">
            <v>1287</v>
          </cell>
          <cell r="I1844">
            <v>213</v>
          </cell>
          <cell r="J1844">
            <v>213</v>
          </cell>
          <cell r="K1844">
            <v>215</v>
          </cell>
          <cell r="L1844">
            <v>215</v>
          </cell>
          <cell r="M1844">
            <v>212</v>
          </cell>
          <cell r="N1844">
            <v>213</v>
          </cell>
          <cell r="O1844">
            <v>212</v>
          </cell>
          <cell r="P1844">
            <v>11293</v>
          </cell>
          <cell r="Q1844">
            <v>4959</v>
          </cell>
          <cell r="R1844">
            <v>4085</v>
          </cell>
          <cell r="S1844">
            <v>11043</v>
          </cell>
          <cell r="T1844">
            <v>7715</v>
          </cell>
          <cell r="U1844">
            <v>5492</v>
          </cell>
          <cell r="V1844">
            <v>225</v>
          </cell>
          <cell r="W1844">
            <v>14436</v>
          </cell>
          <cell r="X1844">
            <v>221</v>
          </cell>
          <cell r="Y1844">
            <v>220</v>
          </cell>
          <cell r="Z1844">
            <v>219</v>
          </cell>
          <cell r="AA1844">
            <v>216</v>
          </cell>
          <cell r="AB1844">
            <v>217</v>
          </cell>
          <cell r="AC1844">
            <v>224</v>
          </cell>
          <cell r="AD1844">
            <v>211</v>
          </cell>
          <cell r="AE1844">
            <v>3950</v>
          </cell>
        </row>
        <row r="1845">
          <cell r="E1845" t="str">
            <v>MA Commercial Motor Gasoline</v>
          </cell>
          <cell r="F1845">
            <v>360</v>
          </cell>
          <cell r="G1845">
            <v>958</v>
          </cell>
          <cell r="H1845">
            <v>860</v>
          </cell>
          <cell r="I1845">
            <v>278</v>
          </cell>
          <cell r="J1845">
            <v>297</v>
          </cell>
          <cell r="K1845">
            <v>339</v>
          </cell>
          <cell r="L1845">
            <v>340</v>
          </cell>
          <cell r="M1845">
            <v>253</v>
          </cell>
          <cell r="N1845">
            <v>343</v>
          </cell>
          <cell r="O1845">
            <v>327</v>
          </cell>
          <cell r="P1845">
            <v>1456</v>
          </cell>
          <cell r="Q1845">
            <v>436</v>
          </cell>
          <cell r="R1845">
            <v>608</v>
          </cell>
          <cell r="S1845">
            <v>542</v>
          </cell>
          <cell r="T1845">
            <v>362</v>
          </cell>
          <cell r="U1845">
            <v>303</v>
          </cell>
          <cell r="V1845">
            <v>376</v>
          </cell>
          <cell r="W1845">
            <v>411</v>
          </cell>
          <cell r="X1845">
            <v>406</v>
          </cell>
          <cell r="Y1845">
            <v>411</v>
          </cell>
          <cell r="Z1845">
            <v>242</v>
          </cell>
          <cell r="AA1845">
            <v>740</v>
          </cell>
          <cell r="AB1845">
            <v>216</v>
          </cell>
          <cell r="AC1845">
            <v>239</v>
          </cell>
          <cell r="AD1845">
            <v>234</v>
          </cell>
          <cell r="AE1845">
            <v>7033</v>
          </cell>
        </row>
        <row r="1846">
          <cell r="E1846" t="str">
            <v>MD Commercial Motor Gasoline</v>
          </cell>
          <cell r="F1846">
            <v>1215</v>
          </cell>
          <cell r="G1846">
            <v>622</v>
          </cell>
          <cell r="H1846">
            <v>542</v>
          </cell>
          <cell r="I1846">
            <v>163</v>
          </cell>
          <cell r="J1846">
            <v>164</v>
          </cell>
          <cell r="K1846">
            <v>166</v>
          </cell>
          <cell r="L1846">
            <v>166</v>
          </cell>
          <cell r="M1846">
            <v>163</v>
          </cell>
          <cell r="N1846">
            <v>164</v>
          </cell>
          <cell r="O1846">
            <v>164</v>
          </cell>
          <cell r="P1846">
            <v>606</v>
          </cell>
          <cell r="Q1846">
            <v>171</v>
          </cell>
          <cell r="R1846">
            <v>172</v>
          </cell>
          <cell r="S1846">
            <v>171</v>
          </cell>
          <cell r="T1846">
            <v>172</v>
          </cell>
          <cell r="U1846">
            <v>174</v>
          </cell>
          <cell r="V1846">
            <v>177</v>
          </cell>
          <cell r="W1846">
            <v>177</v>
          </cell>
          <cell r="X1846">
            <v>176</v>
          </cell>
          <cell r="Y1846">
            <v>175</v>
          </cell>
          <cell r="Z1846">
            <v>173</v>
          </cell>
          <cell r="AA1846">
            <v>171</v>
          </cell>
          <cell r="AB1846">
            <v>169</v>
          </cell>
          <cell r="AC1846">
            <v>174</v>
          </cell>
          <cell r="AD1846">
            <v>168</v>
          </cell>
          <cell r="AE1846">
            <v>8474</v>
          </cell>
        </row>
        <row r="1847">
          <cell r="E1847" t="str">
            <v>ME Commercial Motor Gasoline</v>
          </cell>
          <cell r="F1847">
            <v>530</v>
          </cell>
          <cell r="G1847">
            <v>282</v>
          </cell>
          <cell r="H1847">
            <v>264</v>
          </cell>
          <cell r="I1847">
            <v>61</v>
          </cell>
          <cell r="J1847">
            <v>61</v>
          </cell>
          <cell r="K1847">
            <v>62</v>
          </cell>
          <cell r="L1847">
            <v>62</v>
          </cell>
          <cell r="M1847">
            <v>61</v>
          </cell>
          <cell r="N1847">
            <v>61</v>
          </cell>
          <cell r="O1847">
            <v>61</v>
          </cell>
          <cell r="P1847">
            <v>62</v>
          </cell>
          <cell r="Q1847">
            <v>62</v>
          </cell>
          <cell r="R1847">
            <v>62</v>
          </cell>
          <cell r="S1847">
            <v>102</v>
          </cell>
          <cell r="T1847">
            <v>127</v>
          </cell>
          <cell r="U1847">
            <v>73</v>
          </cell>
          <cell r="V1847">
            <v>161</v>
          </cell>
          <cell r="W1847">
            <v>248</v>
          </cell>
          <cell r="X1847">
            <v>105</v>
          </cell>
          <cell r="Y1847">
            <v>171</v>
          </cell>
          <cell r="Z1847">
            <v>189</v>
          </cell>
          <cell r="AA1847">
            <v>97</v>
          </cell>
          <cell r="AB1847">
            <v>87</v>
          </cell>
          <cell r="AC1847">
            <v>153</v>
          </cell>
          <cell r="AD1847">
            <v>119</v>
          </cell>
          <cell r="AE1847">
            <v>1594</v>
          </cell>
        </row>
        <row r="1848">
          <cell r="E1848" t="str">
            <v>MI Commercial Motor Gasoline</v>
          </cell>
          <cell r="F1848">
            <v>4045</v>
          </cell>
          <cell r="G1848">
            <v>3078</v>
          </cell>
          <cell r="H1848">
            <v>2903</v>
          </cell>
          <cell r="I1848">
            <v>400</v>
          </cell>
          <cell r="J1848">
            <v>1897</v>
          </cell>
          <cell r="K1848">
            <v>404</v>
          </cell>
          <cell r="L1848">
            <v>403</v>
          </cell>
          <cell r="M1848">
            <v>396</v>
          </cell>
          <cell r="N1848">
            <v>1085</v>
          </cell>
          <cell r="O1848">
            <v>889</v>
          </cell>
          <cell r="P1848">
            <v>827</v>
          </cell>
          <cell r="Q1848">
            <v>2258</v>
          </cell>
          <cell r="R1848">
            <v>1287</v>
          </cell>
          <cell r="S1848">
            <v>1055</v>
          </cell>
          <cell r="T1848">
            <v>994</v>
          </cell>
          <cell r="U1848">
            <v>1078</v>
          </cell>
          <cell r="V1848">
            <v>470</v>
          </cell>
          <cell r="W1848">
            <v>423</v>
          </cell>
          <cell r="X1848">
            <v>428</v>
          </cell>
          <cell r="Y1848">
            <v>645</v>
          </cell>
          <cell r="Z1848">
            <v>418</v>
          </cell>
          <cell r="AA1848">
            <v>402</v>
          </cell>
          <cell r="AB1848">
            <v>397</v>
          </cell>
          <cell r="AC1848">
            <v>409</v>
          </cell>
          <cell r="AD1848">
            <v>16189</v>
          </cell>
          <cell r="AE1848">
            <v>10123</v>
          </cell>
        </row>
        <row r="1849">
          <cell r="E1849" t="str">
            <v>MN Commercial Motor Gasoline</v>
          </cell>
          <cell r="F1849">
            <v>8239</v>
          </cell>
          <cell r="G1849">
            <v>1042</v>
          </cell>
          <cell r="H1849">
            <v>617</v>
          </cell>
          <cell r="I1849">
            <v>256</v>
          </cell>
          <cell r="J1849">
            <v>258</v>
          </cell>
          <cell r="K1849">
            <v>262</v>
          </cell>
          <cell r="L1849">
            <v>261</v>
          </cell>
          <cell r="M1849">
            <v>5269</v>
          </cell>
          <cell r="N1849">
            <v>5154</v>
          </cell>
          <cell r="O1849">
            <v>258</v>
          </cell>
          <cell r="P1849">
            <v>261</v>
          </cell>
          <cell r="Q1849">
            <v>271</v>
          </cell>
          <cell r="R1849">
            <v>272</v>
          </cell>
          <cell r="S1849">
            <v>4132</v>
          </cell>
          <cell r="T1849">
            <v>273</v>
          </cell>
          <cell r="U1849">
            <v>276</v>
          </cell>
          <cell r="V1849">
            <v>7155</v>
          </cell>
          <cell r="W1849">
            <v>4852</v>
          </cell>
          <cell r="X1849">
            <v>4415</v>
          </cell>
          <cell r="Y1849">
            <v>3327</v>
          </cell>
          <cell r="Z1849">
            <v>3484</v>
          </cell>
          <cell r="AA1849">
            <v>3197</v>
          </cell>
          <cell r="AB1849">
            <v>3453</v>
          </cell>
          <cell r="AC1849">
            <v>3126</v>
          </cell>
          <cell r="AD1849">
            <v>3212</v>
          </cell>
          <cell r="AE1849">
            <v>7717</v>
          </cell>
        </row>
        <row r="1850">
          <cell r="E1850" t="str">
            <v>MO Commercial Motor Gasoline</v>
          </cell>
          <cell r="F1850">
            <v>1255</v>
          </cell>
          <cell r="G1850">
            <v>671</v>
          </cell>
          <cell r="H1850">
            <v>633</v>
          </cell>
          <cell r="I1850">
            <v>587</v>
          </cell>
          <cell r="J1850">
            <v>531</v>
          </cell>
          <cell r="K1850">
            <v>515</v>
          </cell>
          <cell r="L1850">
            <v>604</v>
          </cell>
          <cell r="M1850">
            <v>758</v>
          </cell>
          <cell r="N1850">
            <v>638</v>
          </cell>
          <cell r="O1850">
            <v>1592</v>
          </cell>
          <cell r="P1850">
            <v>1371</v>
          </cell>
          <cell r="Q1850">
            <v>1731</v>
          </cell>
          <cell r="R1850">
            <v>1509</v>
          </cell>
          <cell r="S1850">
            <v>1490</v>
          </cell>
          <cell r="T1850">
            <v>1226</v>
          </cell>
          <cell r="U1850">
            <v>1506</v>
          </cell>
          <cell r="V1850">
            <v>298</v>
          </cell>
          <cell r="W1850">
            <v>299</v>
          </cell>
          <cell r="X1850">
            <v>297</v>
          </cell>
          <cell r="Y1850">
            <v>293</v>
          </cell>
          <cell r="Z1850">
            <v>290</v>
          </cell>
          <cell r="AA1850">
            <v>289</v>
          </cell>
          <cell r="AB1850">
            <v>290</v>
          </cell>
          <cell r="AC1850">
            <v>299</v>
          </cell>
          <cell r="AD1850">
            <v>283</v>
          </cell>
          <cell r="AE1850">
            <v>6585</v>
          </cell>
        </row>
        <row r="1851">
          <cell r="E1851" t="str">
            <v>MS Commercial Motor Gasoline</v>
          </cell>
          <cell r="F1851">
            <v>869</v>
          </cell>
          <cell r="G1851">
            <v>427</v>
          </cell>
          <cell r="H1851">
            <v>904</v>
          </cell>
          <cell r="I1851">
            <v>258</v>
          </cell>
          <cell r="J1851">
            <v>782</v>
          </cell>
          <cell r="K1851">
            <v>254</v>
          </cell>
          <cell r="L1851">
            <v>300</v>
          </cell>
          <cell r="M1851">
            <v>246</v>
          </cell>
          <cell r="N1851">
            <v>254</v>
          </cell>
          <cell r="O1851">
            <v>230</v>
          </cell>
          <cell r="P1851">
            <v>234</v>
          </cell>
          <cell r="Q1851">
            <v>209</v>
          </cell>
          <cell r="R1851">
            <v>169</v>
          </cell>
          <cell r="S1851">
            <v>179</v>
          </cell>
          <cell r="T1851">
            <v>196</v>
          </cell>
          <cell r="U1851">
            <v>1009</v>
          </cell>
          <cell r="V1851">
            <v>168</v>
          </cell>
          <cell r="W1851">
            <v>167</v>
          </cell>
          <cell r="X1851">
            <v>192</v>
          </cell>
          <cell r="Y1851">
            <v>164</v>
          </cell>
          <cell r="Z1851">
            <v>162</v>
          </cell>
          <cell r="AA1851">
            <v>161</v>
          </cell>
          <cell r="AB1851">
            <v>184</v>
          </cell>
          <cell r="AC1851">
            <v>191</v>
          </cell>
          <cell r="AD1851">
            <v>168</v>
          </cell>
          <cell r="AE1851">
            <v>2305</v>
          </cell>
        </row>
        <row r="1852">
          <cell r="E1852" t="str">
            <v>MT Commercial Motor Gasoline</v>
          </cell>
          <cell r="F1852">
            <v>439</v>
          </cell>
          <cell r="G1852">
            <v>330</v>
          </cell>
          <cell r="H1852">
            <v>288</v>
          </cell>
          <cell r="I1852">
            <v>61</v>
          </cell>
          <cell r="J1852">
            <v>80</v>
          </cell>
          <cell r="K1852">
            <v>66</v>
          </cell>
          <cell r="L1852">
            <v>102</v>
          </cell>
          <cell r="M1852">
            <v>61</v>
          </cell>
          <cell r="N1852">
            <v>72</v>
          </cell>
          <cell r="O1852">
            <v>73</v>
          </cell>
          <cell r="P1852">
            <v>74</v>
          </cell>
          <cell r="Q1852">
            <v>75</v>
          </cell>
          <cell r="R1852">
            <v>77</v>
          </cell>
          <cell r="S1852">
            <v>79</v>
          </cell>
          <cell r="T1852">
            <v>78</v>
          </cell>
          <cell r="U1852">
            <v>79</v>
          </cell>
          <cell r="V1852">
            <v>80</v>
          </cell>
          <cell r="W1852">
            <v>77</v>
          </cell>
          <cell r="X1852">
            <v>87</v>
          </cell>
          <cell r="Y1852">
            <v>78</v>
          </cell>
          <cell r="Z1852">
            <v>77</v>
          </cell>
          <cell r="AA1852">
            <v>75</v>
          </cell>
          <cell r="AB1852">
            <v>73</v>
          </cell>
          <cell r="AC1852">
            <v>76</v>
          </cell>
          <cell r="AD1852">
            <v>72</v>
          </cell>
          <cell r="AE1852">
            <v>749</v>
          </cell>
        </row>
        <row r="1853">
          <cell r="E1853" t="str">
            <v>NC Commercial Motor Gasoline</v>
          </cell>
          <cell r="F1853">
            <v>4105</v>
          </cell>
          <cell r="G1853">
            <v>1968</v>
          </cell>
          <cell r="H1853">
            <v>1698</v>
          </cell>
          <cell r="I1853">
            <v>311</v>
          </cell>
          <cell r="J1853">
            <v>409</v>
          </cell>
          <cell r="K1853">
            <v>317</v>
          </cell>
          <cell r="L1853">
            <v>1628</v>
          </cell>
          <cell r="M1853">
            <v>916</v>
          </cell>
          <cell r="N1853">
            <v>1808</v>
          </cell>
          <cell r="O1853">
            <v>1620</v>
          </cell>
          <cell r="P1853">
            <v>1722</v>
          </cell>
          <cell r="Q1853">
            <v>1370</v>
          </cell>
          <cell r="R1853">
            <v>1433</v>
          </cell>
          <cell r="S1853">
            <v>6053</v>
          </cell>
          <cell r="T1853">
            <v>7599</v>
          </cell>
          <cell r="U1853">
            <v>10077</v>
          </cell>
          <cell r="V1853">
            <v>8325</v>
          </cell>
          <cell r="W1853">
            <v>5942</v>
          </cell>
          <cell r="X1853">
            <v>6685</v>
          </cell>
          <cell r="Y1853">
            <v>9875</v>
          </cell>
          <cell r="Z1853">
            <v>4989</v>
          </cell>
          <cell r="AA1853">
            <v>1923</v>
          </cell>
          <cell r="AB1853">
            <v>1832</v>
          </cell>
          <cell r="AC1853">
            <v>1614</v>
          </cell>
          <cell r="AD1853">
            <v>1781</v>
          </cell>
          <cell r="AE1853">
            <v>19809</v>
          </cell>
        </row>
        <row r="1854">
          <cell r="E1854" t="str">
            <v>ND Commercial Motor Gasoline</v>
          </cell>
          <cell r="F1854">
            <v>369</v>
          </cell>
          <cell r="G1854">
            <v>231</v>
          </cell>
          <cell r="H1854">
            <v>193</v>
          </cell>
          <cell r="I1854">
            <v>53</v>
          </cell>
          <cell r="J1854">
            <v>53</v>
          </cell>
          <cell r="K1854">
            <v>53</v>
          </cell>
          <cell r="L1854">
            <v>53</v>
          </cell>
          <cell r="M1854">
            <v>52</v>
          </cell>
          <cell r="N1854">
            <v>109</v>
          </cell>
          <cell r="O1854">
            <v>112</v>
          </cell>
          <cell r="P1854">
            <v>53</v>
          </cell>
          <cell r="Q1854">
            <v>52</v>
          </cell>
          <cell r="R1854">
            <v>52</v>
          </cell>
          <cell r="S1854">
            <v>100</v>
          </cell>
          <cell r="T1854">
            <v>52</v>
          </cell>
          <cell r="U1854">
            <v>53</v>
          </cell>
          <cell r="V1854">
            <v>105</v>
          </cell>
          <cell r="W1854">
            <v>88</v>
          </cell>
          <cell r="X1854">
            <v>89</v>
          </cell>
          <cell r="Y1854">
            <v>95</v>
          </cell>
          <cell r="Z1854">
            <v>99</v>
          </cell>
          <cell r="AA1854">
            <v>63</v>
          </cell>
          <cell r="AB1854">
            <v>102</v>
          </cell>
          <cell r="AC1854">
            <v>109</v>
          </cell>
          <cell r="AD1854">
            <v>94</v>
          </cell>
          <cell r="AE1854">
            <v>491</v>
          </cell>
        </row>
        <row r="1855">
          <cell r="E1855" t="str">
            <v>NE Commercial Motor Gasoline</v>
          </cell>
          <cell r="F1855">
            <v>816</v>
          </cell>
          <cell r="G1855">
            <v>527</v>
          </cell>
          <cell r="H1855">
            <v>484</v>
          </cell>
          <cell r="I1855">
            <v>110</v>
          </cell>
          <cell r="J1855">
            <v>110</v>
          </cell>
          <cell r="K1855">
            <v>111</v>
          </cell>
          <cell r="L1855">
            <v>111</v>
          </cell>
          <cell r="M1855">
            <v>109</v>
          </cell>
          <cell r="N1855">
            <v>109</v>
          </cell>
          <cell r="O1855">
            <v>108</v>
          </cell>
          <cell r="P1855">
            <v>1456</v>
          </cell>
          <cell r="Q1855">
            <v>1087</v>
          </cell>
          <cell r="R1855">
            <v>658</v>
          </cell>
          <cell r="S1855">
            <v>499</v>
          </cell>
          <cell r="T1855">
            <v>1055</v>
          </cell>
          <cell r="U1855">
            <v>136</v>
          </cell>
          <cell r="V1855">
            <v>572</v>
          </cell>
          <cell r="W1855">
            <v>595</v>
          </cell>
          <cell r="X1855">
            <v>541</v>
          </cell>
          <cell r="Y1855">
            <v>469</v>
          </cell>
          <cell r="Z1855">
            <v>113</v>
          </cell>
          <cell r="AA1855">
            <v>400</v>
          </cell>
          <cell r="AB1855">
            <v>377</v>
          </cell>
          <cell r="AC1855">
            <v>297</v>
          </cell>
          <cell r="AD1855">
            <v>331</v>
          </cell>
          <cell r="AE1855">
            <v>1972</v>
          </cell>
        </row>
        <row r="1856">
          <cell r="E1856" t="str">
            <v>NH Commercial Motor Gasoline</v>
          </cell>
          <cell r="F1856">
            <v>388</v>
          </cell>
          <cell r="G1856">
            <v>290</v>
          </cell>
          <cell r="H1856">
            <v>252</v>
          </cell>
          <cell r="I1856">
            <v>55</v>
          </cell>
          <cell r="J1856">
            <v>56</v>
          </cell>
          <cell r="K1856">
            <v>57</v>
          </cell>
          <cell r="L1856">
            <v>57</v>
          </cell>
          <cell r="M1856">
            <v>56</v>
          </cell>
          <cell r="N1856">
            <v>57</v>
          </cell>
          <cell r="O1856">
            <v>57</v>
          </cell>
          <cell r="P1856">
            <v>71</v>
          </cell>
          <cell r="Q1856">
            <v>106</v>
          </cell>
          <cell r="R1856">
            <v>59</v>
          </cell>
          <cell r="S1856">
            <v>58</v>
          </cell>
          <cell r="T1856">
            <v>61</v>
          </cell>
          <cell r="U1856">
            <v>86</v>
          </cell>
          <cell r="V1856">
            <v>672</v>
          </cell>
          <cell r="W1856">
            <v>243</v>
          </cell>
          <cell r="X1856">
            <v>313</v>
          </cell>
          <cell r="Y1856">
            <v>243</v>
          </cell>
          <cell r="Z1856">
            <v>271</v>
          </cell>
          <cell r="AA1856">
            <v>270</v>
          </cell>
          <cell r="AB1856">
            <v>278</v>
          </cell>
          <cell r="AC1856">
            <v>289</v>
          </cell>
          <cell r="AD1856">
            <v>288</v>
          </cell>
          <cell r="AE1856">
            <v>1769</v>
          </cell>
        </row>
        <row r="1857">
          <cell r="E1857" t="str">
            <v>NJ Commercial Motor Gasoline</v>
          </cell>
          <cell r="F1857">
            <v>3963</v>
          </cell>
          <cell r="G1857">
            <v>3633</v>
          </cell>
          <cell r="H1857">
            <v>3221</v>
          </cell>
          <cell r="I1857">
            <v>402</v>
          </cell>
          <cell r="J1857">
            <v>441</v>
          </cell>
          <cell r="K1857">
            <v>409</v>
          </cell>
          <cell r="L1857">
            <v>404</v>
          </cell>
          <cell r="M1857">
            <v>411</v>
          </cell>
          <cell r="N1857">
            <v>399</v>
          </cell>
          <cell r="O1857">
            <v>391</v>
          </cell>
          <cell r="P1857">
            <v>384</v>
          </cell>
          <cell r="Q1857">
            <v>399</v>
          </cell>
          <cell r="R1857">
            <v>379</v>
          </cell>
          <cell r="S1857">
            <v>385</v>
          </cell>
          <cell r="T1857">
            <v>375</v>
          </cell>
          <cell r="U1857">
            <v>368</v>
          </cell>
          <cell r="V1857">
            <v>361</v>
          </cell>
          <cell r="W1857">
            <v>393</v>
          </cell>
          <cell r="X1857">
            <v>381</v>
          </cell>
          <cell r="Y1857">
            <v>347</v>
          </cell>
          <cell r="Z1857">
            <v>350</v>
          </cell>
          <cell r="AA1857">
            <v>332</v>
          </cell>
          <cell r="AB1857">
            <v>330</v>
          </cell>
          <cell r="AC1857">
            <v>364</v>
          </cell>
          <cell r="AD1857">
            <v>748</v>
          </cell>
          <cell r="AE1857">
            <v>10909</v>
          </cell>
        </row>
        <row r="1858">
          <cell r="E1858" t="str">
            <v>NM Commercial Motor Gasoline</v>
          </cell>
          <cell r="F1858">
            <v>665</v>
          </cell>
          <cell r="G1858">
            <v>593</v>
          </cell>
          <cell r="H1858">
            <v>526</v>
          </cell>
          <cell r="I1858">
            <v>93</v>
          </cell>
          <cell r="J1858">
            <v>94</v>
          </cell>
          <cell r="K1858">
            <v>96</v>
          </cell>
          <cell r="L1858">
            <v>96</v>
          </cell>
          <cell r="M1858">
            <v>95</v>
          </cell>
          <cell r="N1858">
            <v>96</v>
          </cell>
          <cell r="O1858">
            <v>96</v>
          </cell>
          <cell r="P1858">
            <v>97</v>
          </cell>
          <cell r="Q1858">
            <v>202</v>
          </cell>
          <cell r="R1858">
            <v>1758</v>
          </cell>
          <cell r="S1858">
            <v>2869</v>
          </cell>
          <cell r="T1858">
            <v>401</v>
          </cell>
          <cell r="U1858">
            <v>120</v>
          </cell>
          <cell r="V1858">
            <v>106</v>
          </cell>
          <cell r="W1858">
            <v>106</v>
          </cell>
          <cell r="X1858">
            <v>105</v>
          </cell>
          <cell r="Y1858">
            <v>104</v>
          </cell>
          <cell r="Z1858">
            <v>103</v>
          </cell>
          <cell r="AA1858">
            <v>109</v>
          </cell>
          <cell r="AB1858">
            <v>109</v>
          </cell>
          <cell r="AC1858">
            <v>114</v>
          </cell>
          <cell r="AD1858">
            <v>104</v>
          </cell>
          <cell r="AE1858">
            <v>1926</v>
          </cell>
        </row>
        <row r="1859">
          <cell r="E1859" t="str">
            <v>NV Commercial Motor Gasoline</v>
          </cell>
          <cell r="F1859">
            <v>442</v>
          </cell>
          <cell r="G1859">
            <v>410</v>
          </cell>
          <cell r="H1859">
            <v>363</v>
          </cell>
          <cell r="I1859">
            <v>64</v>
          </cell>
          <cell r="J1859">
            <v>65</v>
          </cell>
          <cell r="K1859">
            <v>66</v>
          </cell>
          <cell r="L1859">
            <v>66</v>
          </cell>
          <cell r="M1859">
            <v>66</v>
          </cell>
          <cell r="N1859">
            <v>67</v>
          </cell>
          <cell r="O1859">
            <v>68</v>
          </cell>
          <cell r="P1859">
            <v>69</v>
          </cell>
          <cell r="Q1859">
            <v>82</v>
          </cell>
          <cell r="R1859">
            <v>92</v>
          </cell>
          <cell r="S1859">
            <v>82</v>
          </cell>
          <cell r="T1859">
            <v>82</v>
          </cell>
          <cell r="U1859">
            <v>82</v>
          </cell>
          <cell r="V1859">
            <v>87</v>
          </cell>
          <cell r="W1859">
            <v>89</v>
          </cell>
          <cell r="X1859">
            <v>157</v>
          </cell>
          <cell r="Y1859">
            <v>88</v>
          </cell>
          <cell r="Z1859">
            <v>87</v>
          </cell>
          <cell r="AA1859">
            <v>87</v>
          </cell>
          <cell r="AB1859">
            <v>86</v>
          </cell>
          <cell r="AC1859">
            <v>135</v>
          </cell>
          <cell r="AD1859">
            <v>85</v>
          </cell>
          <cell r="AE1859">
            <v>4237</v>
          </cell>
        </row>
        <row r="1860">
          <cell r="E1860" t="str">
            <v>NY Commercial Motor Gasoline</v>
          </cell>
          <cell r="F1860">
            <v>6307</v>
          </cell>
          <cell r="G1860">
            <v>3760</v>
          </cell>
          <cell r="H1860">
            <v>3580</v>
          </cell>
          <cell r="I1860">
            <v>1034</v>
          </cell>
          <cell r="J1860">
            <v>941</v>
          </cell>
          <cell r="K1860">
            <v>1083</v>
          </cell>
          <cell r="L1860">
            <v>1045</v>
          </cell>
          <cell r="M1860">
            <v>1017</v>
          </cell>
          <cell r="N1860">
            <v>1105</v>
          </cell>
          <cell r="O1860">
            <v>1044</v>
          </cell>
          <cell r="P1860">
            <v>1054</v>
          </cell>
          <cell r="Q1860">
            <v>1138</v>
          </cell>
          <cell r="R1860">
            <v>4456</v>
          </cell>
          <cell r="S1860">
            <v>1527</v>
          </cell>
          <cell r="T1860">
            <v>1022</v>
          </cell>
          <cell r="U1860">
            <v>1221</v>
          </cell>
          <cell r="V1860">
            <v>1475</v>
          </cell>
          <cell r="W1860">
            <v>1357</v>
          </cell>
          <cell r="X1860">
            <v>1069</v>
          </cell>
          <cell r="Y1860">
            <v>1080</v>
          </cell>
          <cell r="Z1860">
            <v>916</v>
          </cell>
          <cell r="AA1860">
            <v>943</v>
          </cell>
          <cell r="AB1860">
            <v>882</v>
          </cell>
          <cell r="AC1860">
            <v>958</v>
          </cell>
          <cell r="AD1860">
            <v>976</v>
          </cell>
          <cell r="AE1860">
            <v>15716</v>
          </cell>
        </row>
        <row r="1861">
          <cell r="E1861" t="str">
            <v>OH Commercial Motor Gasoline</v>
          </cell>
          <cell r="F1861">
            <v>5563</v>
          </cell>
          <cell r="G1861">
            <v>4861</v>
          </cell>
          <cell r="H1861">
            <v>3534</v>
          </cell>
          <cell r="I1861">
            <v>2058</v>
          </cell>
          <cell r="J1861">
            <v>2341</v>
          </cell>
          <cell r="K1861">
            <v>2285</v>
          </cell>
          <cell r="L1861">
            <v>1902</v>
          </cell>
          <cell r="M1861">
            <v>10199</v>
          </cell>
          <cell r="N1861">
            <v>3882</v>
          </cell>
          <cell r="O1861">
            <v>913</v>
          </cell>
          <cell r="P1861">
            <v>2735</v>
          </cell>
          <cell r="Q1861">
            <v>1113</v>
          </cell>
          <cell r="R1861">
            <v>2100</v>
          </cell>
          <cell r="S1861">
            <v>1104</v>
          </cell>
          <cell r="T1861">
            <v>981</v>
          </cell>
          <cell r="U1861">
            <v>1430</v>
          </cell>
          <cell r="V1861">
            <v>2358</v>
          </cell>
          <cell r="W1861">
            <v>2360</v>
          </cell>
          <cell r="X1861">
            <v>1949</v>
          </cell>
          <cell r="Y1861">
            <v>1633</v>
          </cell>
          <cell r="Z1861">
            <v>1409</v>
          </cell>
          <cell r="AA1861">
            <v>498</v>
          </cell>
          <cell r="AB1861">
            <v>500</v>
          </cell>
          <cell r="AC1861">
            <v>515</v>
          </cell>
          <cell r="AD1861">
            <v>489</v>
          </cell>
          <cell r="AE1861">
            <v>15374</v>
          </cell>
        </row>
        <row r="1862">
          <cell r="E1862" t="str">
            <v>OK Commercial Motor Gasoline</v>
          </cell>
          <cell r="F1862">
            <v>1963</v>
          </cell>
          <cell r="G1862">
            <v>1215</v>
          </cell>
          <cell r="H1862">
            <v>906</v>
          </cell>
          <cell r="I1862">
            <v>194</v>
          </cell>
          <cell r="J1862">
            <v>195</v>
          </cell>
          <cell r="K1862">
            <v>197</v>
          </cell>
          <cell r="L1862">
            <v>197</v>
          </cell>
          <cell r="M1862">
            <v>195</v>
          </cell>
          <cell r="N1862">
            <v>195</v>
          </cell>
          <cell r="O1862">
            <v>195</v>
          </cell>
          <cell r="P1862">
            <v>197</v>
          </cell>
          <cell r="Q1862">
            <v>202</v>
          </cell>
          <cell r="R1862">
            <v>397</v>
          </cell>
          <cell r="S1862">
            <v>405</v>
          </cell>
          <cell r="T1862">
            <v>668</v>
          </cell>
          <cell r="U1862">
            <v>721</v>
          </cell>
          <cell r="V1862">
            <v>640</v>
          </cell>
          <cell r="W1862">
            <v>1125</v>
          </cell>
          <cell r="X1862">
            <v>996</v>
          </cell>
          <cell r="Y1862">
            <v>887</v>
          </cell>
          <cell r="Z1862">
            <v>819</v>
          </cell>
          <cell r="AA1862">
            <v>756</v>
          </cell>
          <cell r="AB1862">
            <v>814</v>
          </cell>
          <cell r="AC1862">
            <v>901</v>
          </cell>
          <cell r="AD1862">
            <v>823</v>
          </cell>
          <cell r="AE1862">
            <v>4836</v>
          </cell>
        </row>
        <row r="1863">
          <cell r="E1863" t="str">
            <v>OR Commercial Motor Gasoline</v>
          </cell>
          <cell r="F1863">
            <v>1430</v>
          </cell>
          <cell r="G1863">
            <v>915</v>
          </cell>
          <cell r="H1863">
            <v>869</v>
          </cell>
          <cell r="I1863">
            <v>165</v>
          </cell>
          <cell r="J1863">
            <v>170</v>
          </cell>
          <cell r="K1863">
            <v>170</v>
          </cell>
          <cell r="L1863">
            <v>170</v>
          </cell>
          <cell r="M1863">
            <v>158</v>
          </cell>
          <cell r="N1863">
            <v>156</v>
          </cell>
          <cell r="O1863">
            <v>156</v>
          </cell>
          <cell r="P1863">
            <v>150</v>
          </cell>
          <cell r="Q1863">
            <v>160</v>
          </cell>
          <cell r="R1863">
            <v>162</v>
          </cell>
          <cell r="S1863">
            <v>161</v>
          </cell>
          <cell r="T1863">
            <v>162</v>
          </cell>
          <cell r="U1863">
            <v>164</v>
          </cell>
          <cell r="V1863">
            <v>333</v>
          </cell>
          <cell r="W1863">
            <v>167</v>
          </cell>
          <cell r="X1863">
            <v>166</v>
          </cell>
          <cell r="Y1863">
            <v>165</v>
          </cell>
          <cell r="Z1863">
            <v>163</v>
          </cell>
          <cell r="AA1863">
            <v>162</v>
          </cell>
          <cell r="AB1863">
            <v>162</v>
          </cell>
          <cell r="AC1863">
            <v>167</v>
          </cell>
          <cell r="AD1863">
            <v>159</v>
          </cell>
          <cell r="AE1863">
            <v>4498</v>
          </cell>
        </row>
        <row r="1864">
          <cell r="E1864" t="str">
            <v>PA Commercial Motor Gasoline</v>
          </cell>
          <cell r="F1864">
            <v>3683</v>
          </cell>
          <cell r="G1864">
            <v>2914</v>
          </cell>
          <cell r="H1864">
            <v>1757</v>
          </cell>
          <cell r="I1864">
            <v>454</v>
          </cell>
          <cell r="J1864">
            <v>454</v>
          </cell>
          <cell r="K1864">
            <v>458</v>
          </cell>
          <cell r="L1864">
            <v>456</v>
          </cell>
          <cell r="M1864">
            <v>1479</v>
          </cell>
          <cell r="N1864">
            <v>4846</v>
          </cell>
          <cell r="O1864">
            <v>978</v>
          </cell>
          <cell r="P1864">
            <v>762</v>
          </cell>
          <cell r="Q1864">
            <v>661</v>
          </cell>
          <cell r="R1864">
            <v>822</v>
          </cell>
          <cell r="S1864">
            <v>821</v>
          </cell>
          <cell r="T1864">
            <v>575</v>
          </cell>
          <cell r="U1864">
            <v>466</v>
          </cell>
          <cell r="V1864">
            <v>473</v>
          </cell>
          <cell r="W1864">
            <v>471</v>
          </cell>
          <cell r="X1864">
            <v>468</v>
          </cell>
          <cell r="Y1864">
            <v>463</v>
          </cell>
          <cell r="Z1864">
            <v>458</v>
          </cell>
          <cell r="AA1864">
            <v>456</v>
          </cell>
          <cell r="AB1864">
            <v>451</v>
          </cell>
          <cell r="AC1864">
            <v>465</v>
          </cell>
          <cell r="AD1864">
            <v>447</v>
          </cell>
          <cell r="AE1864">
            <v>14008</v>
          </cell>
        </row>
        <row r="1865">
          <cell r="E1865" t="str">
            <v>RI Commercial Motor Gasoline</v>
          </cell>
          <cell r="F1865">
            <v>203</v>
          </cell>
          <cell r="G1865">
            <v>192</v>
          </cell>
          <cell r="H1865">
            <v>168</v>
          </cell>
          <cell r="I1865">
            <v>50</v>
          </cell>
          <cell r="J1865">
            <v>50</v>
          </cell>
          <cell r="K1865">
            <v>51</v>
          </cell>
          <cell r="L1865">
            <v>50</v>
          </cell>
          <cell r="M1865">
            <v>59</v>
          </cell>
          <cell r="N1865">
            <v>51</v>
          </cell>
          <cell r="O1865">
            <v>50</v>
          </cell>
          <cell r="P1865">
            <v>50</v>
          </cell>
          <cell r="Q1865">
            <v>226</v>
          </cell>
          <cell r="R1865">
            <v>308</v>
          </cell>
          <cell r="S1865">
            <v>306</v>
          </cell>
          <cell r="T1865">
            <v>61</v>
          </cell>
          <cell r="U1865">
            <v>61</v>
          </cell>
          <cell r="V1865">
            <v>53</v>
          </cell>
          <cell r="W1865">
            <v>52</v>
          </cell>
          <cell r="X1865">
            <v>52</v>
          </cell>
          <cell r="Y1865">
            <v>52</v>
          </cell>
          <cell r="Z1865">
            <v>52</v>
          </cell>
          <cell r="AA1865">
            <v>50</v>
          </cell>
          <cell r="AB1865">
            <v>50</v>
          </cell>
          <cell r="AC1865">
            <v>51</v>
          </cell>
          <cell r="AD1865">
            <v>49</v>
          </cell>
          <cell r="AE1865">
            <v>1014</v>
          </cell>
        </row>
        <row r="1866">
          <cell r="E1866" t="str">
            <v>SC Commercial Motor Gasoline</v>
          </cell>
          <cell r="F1866">
            <v>1346</v>
          </cell>
          <cell r="G1866">
            <v>627</v>
          </cell>
          <cell r="H1866">
            <v>540</v>
          </cell>
          <cell r="I1866">
            <v>162</v>
          </cell>
          <cell r="J1866">
            <v>163</v>
          </cell>
          <cell r="K1866">
            <v>166</v>
          </cell>
          <cell r="L1866">
            <v>165</v>
          </cell>
          <cell r="M1866">
            <v>164</v>
          </cell>
          <cell r="N1866">
            <v>302</v>
          </cell>
          <cell r="O1866">
            <v>178</v>
          </cell>
          <cell r="P1866">
            <v>184</v>
          </cell>
          <cell r="Q1866">
            <v>187</v>
          </cell>
          <cell r="R1866">
            <v>197</v>
          </cell>
          <cell r="S1866">
            <v>195</v>
          </cell>
          <cell r="T1866">
            <v>174</v>
          </cell>
          <cell r="U1866">
            <v>176</v>
          </cell>
          <cell r="V1866">
            <v>180</v>
          </cell>
          <cell r="W1866">
            <v>181</v>
          </cell>
          <cell r="X1866">
            <v>180</v>
          </cell>
          <cell r="Y1866">
            <v>178</v>
          </cell>
          <cell r="Z1866">
            <v>176</v>
          </cell>
          <cell r="AA1866">
            <v>177</v>
          </cell>
          <cell r="AB1866">
            <v>174</v>
          </cell>
          <cell r="AC1866">
            <v>180</v>
          </cell>
          <cell r="AD1866">
            <v>173</v>
          </cell>
          <cell r="AE1866">
            <v>5930</v>
          </cell>
        </row>
        <row r="1867">
          <cell r="E1867" t="str">
            <v>SD Commercial Motor Gasoline</v>
          </cell>
          <cell r="F1867">
            <v>409</v>
          </cell>
          <cell r="G1867">
            <v>284</v>
          </cell>
          <cell r="H1867">
            <v>284</v>
          </cell>
          <cell r="I1867">
            <v>58</v>
          </cell>
          <cell r="J1867">
            <v>58</v>
          </cell>
          <cell r="K1867">
            <v>59</v>
          </cell>
          <cell r="L1867">
            <v>58</v>
          </cell>
          <cell r="M1867">
            <v>57</v>
          </cell>
          <cell r="N1867">
            <v>57</v>
          </cell>
          <cell r="O1867">
            <v>57</v>
          </cell>
          <cell r="P1867">
            <v>57</v>
          </cell>
          <cell r="Q1867">
            <v>156</v>
          </cell>
          <cell r="R1867">
            <v>145</v>
          </cell>
          <cell r="S1867">
            <v>60</v>
          </cell>
          <cell r="T1867">
            <v>61</v>
          </cell>
          <cell r="U1867">
            <v>61</v>
          </cell>
          <cell r="V1867">
            <v>61</v>
          </cell>
          <cell r="W1867">
            <v>62</v>
          </cell>
          <cell r="X1867">
            <v>61</v>
          </cell>
          <cell r="Y1867">
            <v>60</v>
          </cell>
          <cell r="Z1867">
            <v>60</v>
          </cell>
          <cell r="AA1867">
            <v>60</v>
          </cell>
          <cell r="AB1867">
            <v>60</v>
          </cell>
          <cell r="AC1867">
            <v>62</v>
          </cell>
          <cell r="AD1867">
            <v>58</v>
          </cell>
          <cell r="AE1867">
            <v>653</v>
          </cell>
        </row>
        <row r="1868">
          <cell r="E1868" t="str">
            <v>TN Commercial Motor Gasoline</v>
          </cell>
          <cell r="F1868">
            <v>2435</v>
          </cell>
          <cell r="G1868">
            <v>2196</v>
          </cell>
          <cell r="H1868">
            <v>1815</v>
          </cell>
          <cell r="I1868">
            <v>1062</v>
          </cell>
          <cell r="J1868">
            <v>256</v>
          </cell>
          <cell r="K1868">
            <v>259</v>
          </cell>
          <cell r="L1868">
            <v>258</v>
          </cell>
          <cell r="M1868">
            <v>254</v>
          </cell>
          <cell r="N1868">
            <v>255</v>
          </cell>
          <cell r="O1868">
            <v>254</v>
          </cell>
          <cell r="P1868">
            <v>257</v>
          </cell>
          <cell r="Q1868">
            <v>274</v>
          </cell>
          <cell r="R1868">
            <v>275</v>
          </cell>
          <cell r="S1868">
            <v>274</v>
          </cell>
          <cell r="T1868">
            <v>277</v>
          </cell>
          <cell r="U1868">
            <v>281</v>
          </cell>
          <cell r="V1868">
            <v>284</v>
          </cell>
          <cell r="W1868">
            <v>286</v>
          </cell>
          <cell r="X1868">
            <v>284</v>
          </cell>
          <cell r="Y1868">
            <v>281</v>
          </cell>
          <cell r="Z1868">
            <v>278</v>
          </cell>
          <cell r="AA1868">
            <v>277</v>
          </cell>
          <cell r="AB1868">
            <v>279</v>
          </cell>
          <cell r="AC1868">
            <v>288</v>
          </cell>
          <cell r="AD1868">
            <v>272</v>
          </cell>
          <cell r="AE1868">
            <v>6790</v>
          </cell>
        </row>
        <row r="1869">
          <cell r="E1869" t="str">
            <v>TX Commercial Motor Gasoline</v>
          </cell>
          <cell r="F1869">
            <v>12048</v>
          </cell>
          <cell r="G1869">
            <v>8527</v>
          </cell>
          <cell r="H1869">
            <v>7597</v>
          </cell>
          <cell r="I1869">
            <v>832</v>
          </cell>
          <cell r="J1869">
            <v>839</v>
          </cell>
          <cell r="K1869">
            <v>855</v>
          </cell>
          <cell r="L1869">
            <v>852</v>
          </cell>
          <cell r="M1869">
            <v>849</v>
          </cell>
          <cell r="N1869">
            <v>853</v>
          </cell>
          <cell r="O1869">
            <v>858</v>
          </cell>
          <cell r="P1869">
            <v>870</v>
          </cell>
          <cell r="Q1869">
            <v>919</v>
          </cell>
          <cell r="R1869">
            <v>929</v>
          </cell>
          <cell r="S1869">
            <v>921</v>
          </cell>
          <cell r="T1869">
            <v>926</v>
          </cell>
          <cell r="U1869">
            <v>934</v>
          </cell>
          <cell r="V1869">
            <v>971</v>
          </cell>
          <cell r="W1869">
            <v>1916</v>
          </cell>
          <cell r="X1869">
            <v>1850</v>
          </cell>
          <cell r="Y1869">
            <v>1584</v>
          </cell>
          <cell r="Z1869">
            <v>1658</v>
          </cell>
          <cell r="AA1869">
            <v>1520</v>
          </cell>
          <cell r="AB1869">
            <v>1536</v>
          </cell>
          <cell r="AC1869">
            <v>1594</v>
          </cell>
          <cell r="AD1869">
            <v>1535</v>
          </cell>
          <cell r="AE1869">
            <v>26094</v>
          </cell>
        </row>
        <row r="1870">
          <cell r="E1870" t="str">
            <v>US Commercial Motor Gasoline</v>
          </cell>
          <cell r="F1870">
            <v>111193</v>
          </cell>
          <cell r="G1870">
            <v>85068</v>
          </cell>
          <cell r="H1870">
            <v>79584</v>
          </cell>
          <cell r="I1870">
            <v>29477</v>
          </cell>
          <cell r="J1870">
            <v>25224</v>
          </cell>
          <cell r="K1870">
            <v>18127</v>
          </cell>
          <cell r="L1870">
            <v>26547</v>
          </cell>
          <cell r="M1870">
            <v>42747</v>
          </cell>
          <cell r="N1870">
            <v>38991</v>
          </cell>
          <cell r="O1870">
            <v>28428</v>
          </cell>
          <cell r="P1870">
            <v>44571</v>
          </cell>
          <cell r="Q1870">
            <v>37464</v>
          </cell>
          <cell r="R1870">
            <v>45138</v>
          </cell>
          <cell r="S1870">
            <v>59866</v>
          </cell>
          <cell r="T1870">
            <v>44586</v>
          </cell>
          <cell r="U1870">
            <v>45580</v>
          </cell>
          <cell r="V1870">
            <v>48439</v>
          </cell>
          <cell r="W1870">
            <v>60420</v>
          </cell>
          <cell r="X1870">
            <v>44927</v>
          </cell>
          <cell r="Y1870">
            <v>51947</v>
          </cell>
          <cell r="Z1870">
            <v>51933</v>
          </cell>
          <cell r="AA1870">
            <v>44082</v>
          </cell>
          <cell r="AB1870">
            <v>38608</v>
          </cell>
          <cell r="AC1870">
            <v>39893</v>
          </cell>
          <cell r="AD1870">
            <v>53834</v>
          </cell>
          <cell r="AE1870">
            <v>383377</v>
          </cell>
        </row>
        <row r="1871">
          <cell r="E1871" t="str">
            <v>UT Commercial Motor Gasoline</v>
          </cell>
          <cell r="F1871">
            <v>504</v>
          </cell>
          <cell r="G1871">
            <v>430</v>
          </cell>
          <cell r="H1871">
            <v>382</v>
          </cell>
          <cell r="I1871">
            <v>106</v>
          </cell>
          <cell r="J1871">
            <v>107</v>
          </cell>
          <cell r="K1871">
            <v>110</v>
          </cell>
          <cell r="L1871">
            <v>109</v>
          </cell>
          <cell r="M1871">
            <v>109</v>
          </cell>
          <cell r="N1871">
            <v>110</v>
          </cell>
          <cell r="O1871">
            <v>111</v>
          </cell>
          <cell r="P1871">
            <v>113</v>
          </cell>
          <cell r="Q1871">
            <v>121</v>
          </cell>
          <cell r="R1871">
            <v>122</v>
          </cell>
          <cell r="S1871">
            <v>121</v>
          </cell>
          <cell r="T1871">
            <v>123</v>
          </cell>
          <cell r="U1871">
            <v>125</v>
          </cell>
          <cell r="V1871">
            <v>127</v>
          </cell>
          <cell r="W1871">
            <v>131</v>
          </cell>
          <cell r="X1871">
            <v>129</v>
          </cell>
          <cell r="Y1871">
            <v>127</v>
          </cell>
          <cell r="Z1871">
            <v>125</v>
          </cell>
          <cell r="AA1871">
            <v>129</v>
          </cell>
          <cell r="AB1871">
            <v>129</v>
          </cell>
          <cell r="AC1871">
            <v>133</v>
          </cell>
          <cell r="AD1871">
            <v>126</v>
          </cell>
          <cell r="AE1871">
            <v>2047</v>
          </cell>
        </row>
        <row r="1872">
          <cell r="E1872" t="str">
            <v>VA Commercial Motor Gasoline</v>
          </cell>
          <cell r="F1872">
            <v>2510</v>
          </cell>
          <cell r="G1872">
            <v>1791</v>
          </cell>
          <cell r="H1872">
            <v>1810</v>
          </cell>
          <cell r="I1872">
            <v>635</v>
          </cell>
          <cell r="J1872">
            <v>718</v>
          </cell>
          <cell r="K1872">
            <v>687</v>
          </cell>
          <cell r="L1872">
            <v>679</v>
          </cell>
          <cell r="M1872">
            <v>715</v>
          </cell>
          <cell r="N1872">
            <v>644</v>
          </cell>
          <cell r="O1872">
            <v>864</v>
          </cell>
          <cell r="P1872">
            <v>635</v>
          </cell>
          <cell r="Q1872">
            <v>647</v>
          </cell>
          <cell r="R1872">
            <v>661</v>
          </cell>
          <cell r="S1872">
            <v>642</v>
          </cell>
          <cell r="T1872">
            <v>643</v>
          </cell>
          <cell r="U1872">
            <v>596</v>
          </cell>
          <cell r="V1872">
            <v>518</v>
          </cell>
          <cell r="W1872">
            <v>599</v>
          </cell>
          <cell r="X1872">
            <v>534</v>
          </cell>
          <cell r="Y1872">
            <v>500</v>
          </cell>
          <cell r="Z1872">
            <v>407</v>
          </cell>
          <cell r="AA1872">
            <v>537</v>
          </cell>
          <cell r="AB1872">
            <v>484</v>
          </cell>
          <cell r="AC1872">
            <v>471</v>
          </cell>
          <cell r="AD1872">
            <v>506</v>
          </cell>
          <cell r="AE1872">
            <v>11317</v>
          </cell>
        </row>
        <row r="1873">
          <cell r="E1873" t="str">
            <v>VT Commercial Motor Gasoline</v>
          </cell>
          <cell r="F1873">
            <v>214</v>
          </cell>
          <cell r="G1873">
            <v>144</v>
          </cell>
          <cell r="H1873">
            <v>176</v>
          </cell>
          <cell r="I1873">
            <v>34</v>
          </cell>
          <cell r="J1873">
            <v>34</v>
          </cell>
          <cell r="K1873">
            <v>35</v>
          </cell>
          <cell r="L1873">
            <v>35</v>
          </cell>
          <cell r="M1873">
            <v>34</v>
          </cell>
          <cell r="N1873">
            <v>34</v>
          </cell>
          <cell r="O1873">
            <v>34</v>
          </cell>
          <cell r="P1873">
            <v>35</v>
          </cell>
          <cell r="Q1873">
            <v>35</v>
          </cell>
          <cell r="R1873">
            <v>35</v>
          </cell>
          <cell r="S1873">
            <v>35</v>
          </cell>
          <cell r="T1873">
            <v>35</v>
          </cell>
          <cell r="U1873">
            <v>36</v>
          </cell>
          <cell r="V1873">
            <v>36</v>
          </cell>
          <cell r="W1873">
            <v>36</v>
          </cell>
          <cell r="X1873">
            <v>36</v>
          </cell>
          <cell r="Y1873">
            <v>35</v>
          </cell>
          <cell r="Z1873">
            <v>35</v>
          </cell>
          <cell r="AA1873">
            <v>35</v>
          </cell>
          <cell r="AB1873">
            <v>34</v>
          </cell>
          <cell r="AC1873">
            <v>35</v>
          </cell>
          <cell r="AD1873">
            <v>34</v>
          </cell>
          <cell r="AE1873">
            <v>664</v>
          </cell>
        </row>
        <row r="1874">
          <cell r="E1874" t="str">
            <v>WA Commercial Motor Gasoline</v>
          </cell>
          <cell r="F1874">
            <v>1477</v>
          </cell>
          <cell r="G1874">
            <v>992</v>
          </cell>
          <cell r="H1874">
            <v>690</v>
          </cell>
          <cell r="I1874">
            <v>251</v>
          </cell>
          <cell r="J1874">
            <v>253</v>
          </cell>
          <cell r="K1874">
            <v>309</v>
          </cell>
          <cell r="L1874">
            <v>314</v>
          </cell>
          <cell r="M1874">
            <v>315</v>
          </cell>
          <cell r="N1874">
            <v>329</v>
          </cell>
          <cell r="O1874">
            <v>1674</v>
          </cell>
          <cell r="P1874">
            <v>1432</v>
          </cell>
          <cell r="Q1874">
            <v>761</v>
          </cell>
          <cell r="R1874">
            <v>974</v>
          </cell>
          <cell r="S1874">
            <v>432</v>
          </cell>
          <cell r="T1874">
            <v>442</v>
          </cell>
          <cell r="U1874">
            <v>711</v>
          </cell>
          <cell r="V1874">
            <v>711</v>
          </cell>
          <cell r="W1874">
            <v>868</v>
          </cell>
          <cell r="X1874">
            <v>831</v>
          </cell>
          <cell r="Y1874">
            <v>707</v>
          </cell>
          <cell r="Z1874">
            <v>495</v>
          </cell>
          <cell r="AA1874">
            <v>522</v>
          </cell>
          <cell r="AB1874">
            <v>724</v>
          </cell>
          <cell r="AC1874">
            <v>842</v>
          </cell>
          <cell r="AD1874">
            <v>720</v>
          </cell>
          <cell r="AE1874">
            <v>8063</v>
          </cell>
        </row>
        <row r="1875">
          <cell r="E1875" t="str">
            <v>WI Commercial Motor Gasoline</v>
          </cell>
          <cell r="F1875">
            <v>1678</v>
          </cell>
          <cell r="G1875">
            <v>1297</v>
          </cell>
          <cell r="H1875">
            <v>1112</v>
          </cell>
          <cell r="I1875">
            <v>264</v>
          </cell>
          <cell r="J1875">
            <v>464</v>
          </cell>
          <cell r="K1875">
            <v>268</v>
          </cell>
          <cell r="L1875">
            <v>417</v>
          </cell>
          <cell r="M1875">
            <v>264</v>
          </cell>
          <cell r="N1875">
            <v>272</v>
          </cell>
          <cell r="O1875">
            <v>445</v>
          </cell>
          <cell r="P1875">
            <v>410</v>
          </cell>
          <cell r="Q1875">
            <v>412</v>
          </cell>
          <cell r="R1875">
            <v>416</v>
          </cell>
          <cell r="S1875">
            <v>430</v>
          </cell>
          <cell r="T1875">
            <v>447</v>
          </cell>
          <cell r="U1875">
            <v>450</v>
          </cell>
          <cell r="V1875">
            <v>288</v>
          </cell>
          <cell r="W1875">
            <v>289</v>
          </cell>
          <cell r="X1875">
            <v>285</v>
          </cell>
          <cell r="Y1875">
            <v>282</v>
          </cell>
          <cell r="Z1875">
            <v>281</v>
          </cell>
          <cell r="AA1875">
            <v>279</v>
          </cell>
          <cell r="AB1875">
            <v>278</v>
          </cell>
          <cell r="AC1875">
            <v>285</v>
          </cell>
          <cell r="AD1875">
            <v>271</v>
          </cell>
          <cell r="AE1875">
            <v>5843</v>
          </cell>
        </row>
        <row r="1876">
          <cell r="E1876" t="str">
            <v>WV Commercial Motor Gasoline</v>
          </cell>
          <cell r="F1876">
            <v>1736</v>
          </cell>
          <cell r="G1876">
            <v>1379</v>
          </cell>
          <cell r="H1876">
            <v>1151</v>
          </cell>
          <cell r="I1876">
            <v>102</v>
          </cell>
          <cell r="J1876">
            <v>103</v>
          </cell>
          <cell r="K1876">
            <v>103</v>
          </cell>
          <cell r="L1876">
            <v>102</v>
          </cell>
          <cell r="M1876">
            <v>101</v>
          </cell>
          <cell r="N1876">
            <v>101</v>
          </cell>
          <cell r="O1876">
            <v>100</v>
          </cell>
          <cell r="P1876">
            <v>101</v>
          </cell>
          <cell r="Q1876">
            <v>102</v>
          </cell>
          <cell r="R1876">
            <v>103</v>
          </cell>
          <cell r="S1876">
            <v>102</v>
          </cell>
          <cell r="T1876">
            <v>143</v>
          </cell>
          <cell r="U1876">
            <v>145</v>
          </cell>
          <cell r="V1876">
            <v>149</v>
          </cell>
          <cell r="W1876">
            <v>152</v>
          </cell>
          <cell r="X1876">
            <v>148</v>
          </cell>
          <cell r="Y1876">
            <v>137</v>
          </cell>
          <cell r="Z1876">
            <v>135</v>
          </cell>
          <cell r="AA1876">
            <v>139</v>
          </cell>
          <cell r="AB1876">
            <v>129</v>
          </cell>
          <cell r="AC1876">
            <v>132</v>
          </cell>
          <cell r="AD1876">
            <v>126</v>
          </cell>
          <cell r="AE1876">
            <v>1845</v>
          </cell>
        </row>
        <row r="1877">
          <cell r="E1877" t="str">
            <v>WY Commercial Motor Gasoline</v>
          </cell>
          <cell r="F1877">
            <v>391</v>
          </cell>
          <cell r="G1877">
            <v>455</v>
          </cell>
          <cell r="H1877">
            <v>411</v>
          </cell>
          <cell r="I1877">
            <v>39</v>
          </cell>
          <cell r="J1877">
            <v>39</v>
          </cell>
          <cell r="K1877">
            <v>40</v>
          </cell>
          <cell r="L1877">
            <v>189</v>
          </cell>
          <cell r="M1877">
            <v>39</v>
          </cell>
          <cell r="N1877">
            <v>40</v>
          </cell>
          <cell r="O1877">
            <v>40</v>
          </cell>
          <cell r="P1877">
            <v>40</v>
          </cell>
          <cell r="Q1877">
            <v>243</v>
          </cell>
          <cell r="R1877">
            <v>615</v>
          </cell>
          <cell r="S1877">
            <v>771</v>
          </cell>
          <cell r="T1877">
            <v>1247</v>
          </cell>
          <cell r="U1877">
            <v>1590</v>
          </cell>
          <cell r="V1877">
            <v>1804</v>
          </cell>
          <cell r="W1877">
            <v>2210</v>
          </cell>
          <cell r="X1877">
            <v>1723</v>
          </cell>
          <cell r="Y1877">
            <v>1497</v>
          </cell>
          <cell r="Z1877">
            <v>1440</v>
          </cell>
          <cell r="AA1877">
            <v>3086</v>
          </cell>
          <cell r="AB1877">
            <v>1856</v>
          </cell>
          <cell r="AC1877">
            <v>1918</v>
          </cell>
          <cell r="AD1877">
            <v>1573</v>
          </cell>
          <cell r="AE1877">
            <v>2214</v>
          </cell>
        </row>
        <row r="1878">
          <cell r="E1878" t="str">
            <v>AK Industrial Motor Gasoline</v>
          </cell>
          <cell r="F1878">
            <v>288</v>
          </cell>
          <cell r="G1878">
            <v>301</v>
          </cell>
          <cell r="H1878">
            <v>302</v>
          </cell>
          <cell r="I1878">
            <v>210</v>
          </cell>
          <cell r="J1878">
            <v>298</v>
          </cell>
          <cell r="K1878">
            <v>324</v>
          </cell>
          <cell r="L1878">
            <v>333</v>
          </cell>
          <cell r="M1878">
            <v>280</v>
          </cell>
          <cell r="N1878">
            <v>411</v>
          </cell>
          <cell r="O1878">
            <v>130</v>
          </cell>
          <cell r="P1878">
            <v>129</v>
          </cell>
          <cell r="Q1878">
            <v>395</v>
          </cell>
          <cell r="R1878">
            <v>446</v>
          </cell>
          <cell r="S1878">
            <v>590</v>
          </cell>
          <cell r="T1878">
            <v>584</v>
          </cell>
          <cell r="U1878">
            <v>531</v>
          </cell>
          <cell r="V1878">
            <v>534</v>
          </cell>
          <cell r="W1878">
            <v>341</v>
          </cell>
          <cell r="X1878">
            <v>376</v>
          </cell>
          <cell r="Y1878">
            <v>352</v>
          </cell>
          <cell r="Z1878">
            <v>1024</v>
          </cell>
          <cell r="AA1878">
            <v>984</v>
          </cell>
          <cell r="AB1878">
            <v>1069</v>
          </cell>
          <cell r="AC1878">
            <v>1155</v>
          </cell>
          <cell r="AD1878">
            <v>643</v>
          </cell>
          <cell r="AE1878">
            <v>493</v>
          </cell>
        </row>
        <row r="1879">
          <cell r="E1879" t="str">
            <v>AL Industrial Motor Gasoline</v>
          </cell>
          <cell r="F1879">
            <v>2328</v>
          </cell>
          <cell r="G1879">
            <v>2143</v>
          </cell>
          <cell r="H1879">
            <v>2287</v>
          </cell>
          <cell r="I1879">
            <v>3048</v>
          </cell>
          <cell r="J1879">
            <v>3316</v>
          </cell>
          <cell r="K1879">
            <v>3516</v>
          </cell>
          <cell r="L1879">
            <v>3536</v>
          </cell>
          <cell r="M1879">
            <v>3750</v>
          </cell>
          <cell r="N1879">
            <v>2705</v>
          </cell>
          <cell r="O1879">
            <v>2312</v>
          </cell>
          <cell r="P1879">
            <v>2309</v>
          </cell>
          <cell r="Q1879">
            <v>5222</v>
          </cell>
          <cell r="R1879">
            <v>5564</v>
          </cell>
          <cell r="S1879">
            <v>5893</v>
          </cell>
          <cell r="T1879">
            <v>6647</v>
          </cell>
          <cell r="U1879">
            <v>6272</v>
          </cell>
          <cell r="V1879">
            <v>6725</v>
          </cell>
          <cell r="W1879">
            <v>5786</v>
          </cell>
          <cell r="X1879">
            <v>5196</v>
          </cell>
          <cell r="Y1879">
            <v>5071</v>
          </cell>
          <cell r="Z1879">
            <v>3339</v>
          </cell>
          <cell r="AA1879">
            <v>3228</v>
          </cell>
          <cell r="AB1879">
            <v>2464</v>
          </cell>
          <cell r="AC1879">
            <v>2570</v>
          </cell>
          <cell r="AD1879">
            <v>2634</v>
          </cell>
          <cell r="AE1879">
            <v>4274</v>
          </cell>
        </row>
        <row r="1880">
          <cell r="E1880" t="str">
            <v>AR Industrial Motor Gasoline</v>
          </cell>
          <cell r="F1880">
            <v>2186</v>
          </cell>
          <cell r="G1880">
            <v>2381</v>
          </cell>
          <cell r="H1880">
            <v>2305</v>
          </cell>
          <cell r="I1880">
            <v>2056</v>
          </cell>
          <cell r="J1880">
            <v>2223</v>
          </cell>
          <cell r="K1880">
            <v>2341</v>
          </cell>
          <cell r="L1880">
            <v>2366</v>
          </cell>
          <cell r="M1880">
            <v>2461</v>
          </cell>
          <cell r="N1880">
            <v>3378</v>
          </cell>
          <cell r="O1880">
            <v>2861</v>
          </cell>
          <cell r="P1880">
            <v>2867</v>
          </cell>
          <cell r="Q1880">
            <v>4879</v>
          </cell>
          <cell r="R1880">
            <v>5204</v>
          </cell>
          <cell r="S1880">
            <v>5572</v>
          </cell>
          <cell r="T1880">
            <v>6538</v>
          </cell>
          <cell r="U1880">
            <v>6333</v>
          </cell>
          <cell r="V1880">
            <v>6935</v>
          </cell>
          <cell r="W1880">
            <v>4899</v>
          </cell>
          <cell r="X1880">
            <v>3528</v>
          </cell>
          <cell r="Y1880">
            <v>3509</v>
          </cell>
          <cell r="Z1880">
            <v>3836</v>
          </cell>
          <cell r="AA1880">
            <v>3881</v>
          </cell>
          <cell r="AB1880">
            <v>3558</v>
          </cell>
          <cell r="AC1880">
            <v>3838</v>
          </cell>
          <cell r="AD1880">
            <v>3286</v>
          </cell>
          <cell r="AE1880">
            <v>3639</v>
          </cell>
        </row>
        <row r="1881">
          <cell r="E1881" t="str">
            <v>AZ Industrial Motor Gasoline</v>
          </cell>
          <cell r="F1881">
            <v>2643</v>
          </cell>
          <cell r="G1881">
            <v>1935</v>
          </cell>
          <cell r="H1881">
            <v>1817</v>
          </cell>
          <cell r="I1881">
            <v>1769</v>
          </cell>
          <cell r="J1881">
            <v>1916</v>
          </cell>
          <cell r="K1881">
            <v>2139</v>
          </cell>
          <cell r="L1881">
            <v>2283</v>
          </cell>
          <cell r="M1881">
            <v>2385</v>
          </cell>
          <cell r="N1881">
            <v>2466</v>
          </cell>
          <cell r="O1881">
            <v>1741</v>
          </cell>
          <cell r="P1881">
            <v>1766</v>
          </cell>
          <cell r="Q1881">
            <v>4758</v>
          </cell>
          <cell r="R1881">
            <v>4747</v>
          </cell>
          <cell r="S1881">
            <v>5139</v>
          </cell>
          <cell r="T1881">
            <v>6250</v>
          </cell>
          <cell r="U1881">
            <v>5450</v>
          </cell>
          <cell r="V1881">
            <v>6335</v>
          </cell>
          <cell r="W1881">
            <v>5542</v>
          </cell>
          <cell r="X1881">
            <v>5377</v>
          </cell>
          <cell r="Y1881">
            <v>5087</v>
          </cell>
          <cell r="Z1881">
            <v>4425</v>
          </cell>
          <cell r="AA1881">
            <v>4439</v>
          </cell>
          <cell r="AB1881">
            <v>4723</v>
          </cell>
          <cell r="AC1881">
            <v>4927</v>
          </cell>
          <cell r="AD1881">
            <v>4744</v>
          </cell>
          <cell r="AE1881">
            <v>8625</v>
          </cell>
        </row>
        <row r="1882">
          <cell r="E1882" t="str">
            <v>CA Industrial Motor Gasoline</v>
          </cell>
          <cell r="F1882">
            <v>16613</v>
          </cell>
          <cell r="G1882">
            <v>17184</v>
          </cell>
          <cell r="H1882">
            <v>17317</v>
          </cell>
          <cell r="I1882">
            <v>13940</v>
          </cell>
          <cell r="J1882">
            <v>14427</v>
          </cell>
          <cell r="K1882">
            <v>14864</v>
          </cell>
          <cell r="L1882">
            <v>14305</v>
          </cell>
          <cell r="M1882">
            <v>15176</v>
          </cell>
          <cell r="N1882">
            <v>17017</v>
          </cell>
          <cell r="O1882">
            <v>10018</v>
          </cell>
          <cell r="P1882">
            <v>10279</v>
          </cell>
          <cell r="Q1882">
            <v>23637</v>
          </cell>
          <cell r="R1882">
            <v>25122</v>
          </cell>
          <cell r="S1882">
            <v>26060</v>
          </cell>
          <cell r="T1882">
            <v>29752</v>
          </cell>
          <cell r="U1882">
            <v>27941</v>
          </cell>
          <cell r="V1882">
            <v>28567</v>
          </cell>
          <cell r="W1882">
            <v>22927</v>
          </cell>
          <cell r="X1882">
            <v>20145</v>
          </cell>
          <cell r="Y1882">
            <v>19086</v>
          </cell>
          <cell r="Z1882">
            <v>29314</v>
          </cell>
          <cell r="AA1882">
            <v>28773</v>
          </cell>
          <cell r="AB1882">
            <v>30480</v>
          </cell>
          <cell r="AC1882">
            <v>31666</v>
          </cell>
          <cell r="AD1882">
            <v>22969</v>
          </cell>
          <cell r="AE1882">
            <v>30201</v>
          </cell>
        </row>
        <row r="1883">
          <cell r="E1883" t="str">
            <v>CO Industrial Motor Gasoline</v>
          </cell>
          <cell r="F1883">
            <v>2145</v>
          </cell>
          <cell r="G1883">
            <v>2643</v>
          </cell>
          <cell r="H1883">
            <v>2596</v>
          </cell>
          <cell r="I1883">
            <v>2637</v>
          </cell>
          <cell r="J1883">
            <v>3050</v>
          </cell>
          <cell r="K1883">
            <v>2821</v>
          </cell>
          <cell r="L1883">
            <v>3295</v>
          </cell>
          <cell r="M1883">
            <v>3550</v>
          </cell>
          <cell r="N1883">
            <v>3258</v>
          </cell>
          <cell r="O1883">
            <v>2941</v>
          </cell>
          <cell r="P1883">
            <v>2846</v>
          </cell>
          <cell r="Q1883">
            <v>6105</v>
          </cell>
          <cell r="R1883">
            <v>6406</v>
          </cell>
          <cell r="S1883">
            <v>6597</v>
          </cell>
          <cell r="T1883">
            <v>7286</v>
          </cell>
          <cell r="U1883">
            <v>7165</v>
          </cell>
          <cell r="V1883">
            <v>7481</v>
          </cell>
          <cell r="W1883">
            <v>4176</v>
          </cell>
          <cell r="X1883">
            <v>3296</v>
          </cell>
          <cell r="Y1883">
            <v>3268</v>
          </cell>
          <cell r="Z1883">
            <v>4797</v>
          </cell>
          <cell r="AA1883">
            <v>4785</v>
          </cell>
          <cell r="AB1883">
            <v>4388</v>
          </cell>
          <cell r="AC1883">
            <v>4289</v>
          </cell>
          <cell r="AD1883">
            <v>3715</v>
          </cell>
          <cell r="AE1883">
            <v>5934</v>
          </cell>
        </row>
        <row r="1884">
          <cell r="E1884" t="str">
            <v>CT Industrial Motor Gasoline</v>
          </cell>
          <cell r="F1884">
            <v>1379</v>
          </cell>
          <cell r="G1884">
            <v>1253</v>
          </cell>
          <cell r="H1884">
            <v>1263</v>
          </cell>
          <cell r="I1884">
            <v>1026</v>
          </cell>
          <cell r="J1884">
            <v>1019</v>
          </cell>
          <cell r="K1884">
            <v>1017</v>
          </cell>
          <cell r="L1884">
            <v>1164</v>
          </cell>
          <cell r="M1884">
            <v>1210</v>
          </cell>
          <cell r="N1884">
            <v>718</v>
          </cell>
          <cell r="O1884">
            <v>1094</v>
          </cell>
          <cell r="P1884">
            <v>1214</v>
          </cell>
          <cell r="Q1884">
            <v>2794</v>
          </cell>
          <cell r="R1884">
            <v>2599</v>
          </cell>
          <cell r="S1884">
            <v>2912</v>
          </cell>
          <cell r="T1884">
            <v>3297</v>
          </cell>
          <cell r="U1884">
            <v>2914</v>
          </cell>
          <cell r="V1884">
            <v>2998</v>
          </cell>
          <cell r="W1884">
            <v>2291</v>
          </cell>
          <cell r="X1884">
            <v>1891</v>
          </cell>
          <cell r="Y1884">
            <v>1799</v>
          </cell>
          <cell r="Z1884">
            <v>2515</v>
          </cell>
          <cell r="AA1884">
            <v>2441</v>
          </cell>
          <cell r="AB1884">
            <v>2434</v>
          </cell>
          <cell r="AC1884">
            <v>2493</v>
          </cell>
          <cell r="AD1884">
            <v>1890</v>
          </cell>
          <cell r="AE1884">
            <v>1880</v>
          </cell>
        </row>
        <row r="1885">
          <cell r="E1885" t="str">
            <v>DC Industrial Motor Gasoline</v>
          </cell>
          <cell r="F1885">
            <v>471</v>
          </cell>
          <cell r="G1885">
            <v>307</v>
          </cell>
          <cell r="H1885">
            <v>308</v>
          </cell>
          <cell r="I1885">
            <v>190</v>
          </cell>
          <cell r="J1885">
            <v>363</v>
          </cell>
          <cell r="K1885">
            <v>230</v>
          </cell>
          <cell r="L1885">
            <v>202</v>
          </cell>
          <cell r="M1885">
            <v>290</v>
          </cell>
          <cell r="N1885">
            <v>143</v>
          </cell>
          <cell r="O1885">
            <v>95</v>
          </cell>
          <cell r="P1885">
            <v>122</v>
          </cell>
          <cell r="Q1885">
            <v>655</v>
          </cell>
          <cell r="R1885">
            <v>501</v>
          </cell>
          <cell r="S1885">
            <v>837</v>
          </cell>
          <cell r="T1885">
            <v>689</v>
          </cell>
          <cell r="U1885">
            <v>585</v>
          </cell>
          <cell r="V1885">
            <v>582</v>
          </cell>
          <cell r="W1885">
            <v>282</v>
          </cell>
          <cell r="X1885">
            <v>338</v>
          </cell>
          <cell r="Y1885">
            <v>318</v>
          </cell>
          <cell r="Z1885">
            <v>164</v>
          </cell>
          <cell r="AA1885">
            <v>174</v>
          </cell>
          <cell r="AB1885">
            <v>174</v>
          </cell>
          <cell r="AC1885">
            <v>176</v>
          </cell>
          <cell r="AD1885">
            <v>227</v>
          </cell>
          <cell r="AE1885">
            <v>183</v>
          </cell>
        </row>
        <row r="1886">
          <cell r="E1886" t="str">
            <v>DE Industrial Motor Gasoline</v>
          </cell>
          <cell r="F1886">
            <v>255</v>
          </cell>
          <cell r="G1886">
            <v>267</v>
          </cell>
          <cell r="H1886">
            <v>270</v>
          </cell>
          <cell r="I1886">
            <v>336</v>
          </cell>
          <cell r="J1886">
            <v>334</v>
          </cell>
          <cell r="K1886">
            <v>336</v>
          </cell>
          <cell r="L1886">
            <v>366</v>
          </cell>
          <cell r="M1886">
            <v>364</v>
          </cell>
          <cell r="N1886">
            <v>450</v>
          </cell>
          <cell r="O1886">
            <v>400</v>
          </cell>
          <cell r="P1886">
            <v>303</v>
          </cell>
          <cell r="Q1886">
            <v>516</v>
          </cell>
          <cell r="R1886">
            <v>589</v>
          </cell>
          <cell r="S1886">
            <v>607</v>
          </cell>
          <cell r="T1886">
            <v>685</v>
          </cell>
          <cell r="U1886">
            <v>532</v>
          </cell>
          <cell r="V1886">
            <v>591</v>
          </cell>
          <cell r="W1886">
            <v>997</v>
          </cell>
          <cell r="X1886">
            <v>729</v>
          </cell>
          <cell r="Y1886">
            <v>698</v>
          </cell>
          <cell r="Z1886">
            <v>851</v>
          </cell>
          <cell r="AA1886">
            <v>857</v>
          </cell>
          <cell r="AB1886">
            <v>837</v>
          </cell>
          <cell r="AC1886">
            <v>859</v>
          </cell>
          <cell r="AD1886">
            <v>819</v>
          </cell>
          <cell r="AE1886">
            <v>699</v>
          </cell>
        </row>
        <row r="1887">
          <cell r="E1887" t="str">
            <v>FL Industrial Motor Gasoline</v>
          </cell>
          <cell r="F1887">
            <v>5614</v>
          </cell>
          <cell r="G1887">
            <v>5070</v>
          </cell>
          <cell r="H1887">
            <v>5143</v>
          </cell>
          <cell r="I1887">
            <v>5071</v>
          </cell>
          <cell r="J1887">
            <v>5391</v>
          </cell>
          <cell r="K1887">
            <v>5988</v>
          </cell>
          <cell r="L1887">
            <v>5946</v>
          </cell>
          <cell r="M1887">
            <v>5968</v>
          </cell>
          <cell r="N1887">
            <v>9906</v>
          </cell>
          <cell r="O1887">
            <v>5573</v>
          </cell>
          <cell r="P1887">
            <v>5941</v>
          </cell>
          <cell r="Q1887">
            <v>12363</v>
          </cell>
          <cell r="R1887">
            <v>12778</v>
          </cell>
          <cell r="S1887">
            <v>13864</v>
          </cell>
          <cell r="T1887">
            <v>14954</v>
          </cell>
          <cell r="U1887">
            <v>14531</v>
          </cell>
          <cell r="V1887">
            <v>14922</v>
          </cell>
          <cell r="W1887">
            <v>18080</v>
          </cell>
          <cell r="X1887">
            <v>17764</v>
          </cell>
          <cell r="Y1887">
            <v>16834</v>
          </cell>
          <cell r="Z1887">
            <v>10406</v>
          </cell>
          <cell r="AA1887">
            <v>9776</v>
          </cell>
          <cell r="AB1887">
            <v>10102</v>
          </cell>
          <cell r="AC1887">
            <v>10308</v>
          </cell>
          <cell r="AD1887">
            <v>10711</v>
          </cell>
          <cell r="AE1887">
            <v>22111</v>
          </cell>
        </row>
        <row r="1888">
          <cell r="E1888" t="str">
            <v>GA Industrial Motor Gasoline</v>
          </cell>
          <cell r="F1888">
            <v>6764</v>
          </cell>
          <cell r="G1888">
            <v>6163</v>
          </cell>
          <cell r="H1888">
            <v>6423</v>
          </cell>
          <cell r="I1888">
            <v>3724</v>
          </cell>
          <cell r="J1888">
            <v>4066</v>
          </cell>
          <cell r="K1888">
            <v>4325</v>
          </cell>
          <cell r="L1888">
            <v>4732</v>
          </cell>
          <cell r="M1888">
            <v>4639</v>
          </cell>
          <cell r="N1888">
            <v>4973</v>
          </cell>
          <cell r="O1888">
            <v>5121</v>
          </cell>
          <cell r="P1888">
            <v>5113</v>
          </cell>
          <cell r="Q1888">
            <v>12188</v>
          </cell>
          <cell r="R1888">
            <v>12441</v>
          </cell>
          <cell r="S1888">
            <v>13297</v>
          </cell>
          <cell r="T1888">
            <v>14619</v>
          </cell>
          <cell r="U1888">
            <v>14088</v>
          </cell>
          <cell r="V1888">
            <v>14576</v>
          </cell>
          <cell r="W1888">
            <v>9195</v>
          </cell>
          <cell r="X1888">
            <v>8478</v>
          </cell>
          <cell r="Y1888">
            <v>8185</v>
          </cell>
          <cell r="Z1888">
            <v>6630</v>
          </cell>
          <cell r="AA1888">
            <v>6592</v>
          </cell>
          <cell r="AB1888">
            <v>6392</v>
          </cell>
          <cell r="AC1888">
            <v>6911</v>
          </cell>
          <cell r="AD1888">
            <v>5957</v>
          </cell>
          <cell r="AE1888">
            <v>6263</v>
          </cell>
        </row>
        <row r="1889">
          <cell r="E1889" t="str">
            <v>HI Industrial Motor Gasoline</v>
          </cell>
          <cell r="F1889">
            <v>701</v>
          </cell>
          <cell r="G1889">
            <v>788</v>
          </cell>
          <cell r="H1889">
            <v>796</v>
          </cell>
          <cell r="I1889">
            <v>1262</v>
          </cell>
          <cell r="J1889">
            <v>1279</v>
          </cell>
          <cell r="K1889">
            <v>1277</v>
          </cell>
          <cell r="L1889">
            <v>1350</v>
          </cell>
          <cell r="M1889">
            <v>1264</v>
          </cell>
          <cell r="N1889">
            <v>1387</v>
          </cell>
          <cell r="O1889">
            <v>810</v>
          </cell>
          <cell r="P1889">
            <v>834</v>
          </cell>
          <cell r="Q1889">
            <v>636</v>
          </cell>
          <cell r="R1889">
            <v>756</v>
          </cell>
          <cell r="S1889">
            <v>714</v>
          </cell>
          <cell r="T1889">
            <v>879</v>
          </cell>
          <cell r="U1889">
            <v>691</v>
          </cell>
          <cell r="V1889">
            <v>733</v>
          </cell>
          <cell r="W1889">
            <v>1256</v>
          </cell>
          <cell r="X1889">
            <v>1266</v>
          </cell>
          <cell r="Y1889">
            <v>1191</v>
          </cell>
          <cell r="Z1889">
            <v>726</v>
          </cell>
          <cell r="AA1889">
            <v>747</v>
          </cell>
          <cell r="AB1889">
            <v>710</v>
          </cell>
          <cell r="AC1889">
            <v>699</v>
          </cell>
          <cell r="AD1889">
            <v>865</v>
          </cell>
          <cell r="AE1889">
            <v>1439</v>
          </cell>
        </row>
        <row r="1890">
          <cell r="E1890" t="str">
            <v>IA Industrial Motor Gasoline</v>
          </cell>
          <cell r="F1890">
            <v>5629</v>
          </cell>
          <cell r="G1890">
            <v>6092</v>
          </cell>
          <cell r="H1890">
            <v>5524</v>
          </cell>
          <cell r="I1890">
            <v>4183</v>
          </cell>
          <cell r="J1890">
            <v>5797</v>
          </cell>
          <cell r="K1890">
            <v>5414</v>
          </cell>
          <cell r="L1890">
            <v>5765</v>
          </cell>
          <cell r="M1890">
            <v>5696</v>
          </cell>
          <cell r="N1890">
            <v>4694</v>
          </cell>
          <cell r="O1890">
            <v>4582</v>
          </cell>
          <cell r="P1890">
            <v>4087</v>
          </cell>
          <cell r="Q1890">
            <v>6263</v>
          </cell>
          <cell r="R1890">
            <v>6593</v>
          </cell>
          <cell r="S1890">
            <v>6883</v>
          </cell>
          <cell r="T1890">
            <v>8832</v>
          </cell>
          <cell r="U1890">
            <v>8151</v>
          </cell>
          <cell r="V1890">
            <v>8838</v>
          </cell>
          <cell r="W1890">
            <v>7185</v>
          </cell>
          <cell r="X1890">
            <v>5649</v>
          </cell>
          <cell r="Y1890">
            <v>5877</v>
          </cell>
          <cell r="Z1890">
            <v>6705</v>
          </cell>
          <cell r="AA1890">
            <v>6867</v>
          </cell>
          <cell r="AB1890">
            <v>4988</v>
          </cell>
          <cell r="AC1890">
            <v>4912</v>
          </cell>
          <cell r="AD1890">
            <v>3906</v>
          </cell>
          <cell r="AE1890">
            <v>3791</v>
          </cell>
        </row>
        <row r="1891">
          <cell r="E1891" t="str">
            <v>ID Industrial Motor Gasoline</v>
          </cell>
          <cell r="F1891">
            <v>1851</v>
          </cell>
          <cell r="G1891">
            <v>2309</v>
          </cell>
          <cell r="H1891">
            <v>2039</v>
          </cell>
          <cell r="I1891">
            <v>1771</v>
          </cell>
          <cell r="J1891">
            <v>1979</v>
          </cell>
          <cell r="K1891">
            <v>2087</v>
          </cell>
          <cell r="L1891">
            <v>2148</v>
          </cell>
          <cell r="M1891">
            <v>2216</v>
          </cell>
          <cell r="N1891">
            <v>2215</v>
          </cell>
          <cell r="O1891">
            <v>1745</v>
          </cell>
          <cell r="P1891">
            <v>1612</v>
          </cell>
          <cell r="Q1891">
            <v>2928</v>
          </cell>
          <cell r="R1891">
            <v>3028</v>
          </cell>
          <cell r="S1891">
            <v>3137</v>
          </cell>
          <cell r="T1891">
            <v>3656</v>
          </cell>
          <cell r="U1891">
            <v>3504</v>
          </cell>
          <cell r="V1891">
            <v>3758</v>
          </cell>
          <cell r="W1891">
            <v>3454</v>
          </cell>
          <cell r="X1891">
            <v>3164</v>
          </cell>
          <cell r="Y1891">
            <v>2801</v>
          </cell>
          <cell r="Z1891">
            <v>2993</v>
          </cell>
          <cell r="AA1891">
            <v>3076</v>
          </cell>
          <cell r="AB1891">
            <v>2725</v>
          </cell>
          <cell r="AC1891">
            <v>2936</v>
          </cell>
          <cell r="AD1891">
            <v>2687</v>
          </cell>
          <cell r="AE1891">
            <v>2754</v>
          </cell>
        </row>
        <row r="1892">
          <cell r="E1892" t="str">
            <v>IL Industrial Motor Gasoline</v>
          </cell>
          <cell r="F1892">
            <v>6641</v>
          </cell>
          <cell r="G1892">
            <v>7052</v>
          </cell>
          <cell r="H1892">
            <v>6369</v>
          </cell>
          <cell r="I1892">
            <v>8319</v>
          </cell>
          <cell r="J1892">
            <v>7924</v>
          </cell>
          <cell r="K1892">
            <v>7826</v>
          </cell>
          <cell r="L1892">
            <v>7637</v>
          </cell>
          <cell r="M1892">
            <v>7765</v>
          </cell>
          <cell r="N1892">
            <v>7023</v>
          </cell>
          <cell r="O1892">
            <v>5668</v>
          </cell>
          <cell r="P1892">
            <v>5381</v>
          </cell>
          <cell r="Q1892">
            <v>10893</v>
          </cell>
          <cell r="R1892">
            <v>11714</v>
          </cell>
          <cell r="S1892">
            <v>12721</v>
          </cell>
          <cell r="T1892">
            <v>14118</v>
          </cell>
          <cell r="U1892">
            <v>13719</v>
          </cell>
          <cell r="V1892">
            <v>14251</v>
          </cell>
          <cell r="W1892">
            <v>9250</v>
          </cell>
          <cell r="X1892">
            <v>7682</v>
          </cell>
          <cell r="Y1892">
            <v>7668</v>
          </cell>
          <cell r="Z1892">
            <v>10709</v>
          </cell>
          <cell r="AA1892">
            <v>10425</v>
          </cell>
          <cell r="AB1892">
            <v>9902</v>
          </cell>
          <cell r="AC1892">
            <v>10190</v>
          </cell>
          <cell r="AD1892">
            <v>8028</v>
          </cell>
          <cell r="AE1892">
            <v>9642</v>
          </cell>
        </row>
        <row r="1893">
          <cell r="E1893" t="str">
            <v>IN Industrial Motor Gasoline</v>
          </cell>
          <cell r="F1893">
            <v>3282</v>
          </cell>
          <cell r="G1893">
            <v>3722</v>
          </cell>
          <cell r="H1893">
            <v>3356</v>
          </cell>
          <cell r="I1893">
            <v>3869</v>
          </cell>
          <cell r="J1893">
            <v>4371</v>
          </cell>
          <cell r="K1893">
            <v>4432</v>
          </cell>
          <cell r="L1893">
            <v>4217</v>
          </cell>
          <cell r="M1893">
            <v>4419</v>
          </cell>
          <cell r="N1893">
            <v>3392</v>
          </cell>
          <cell r="O1893">
            <v>3416</v>
          </cell>
          <cell r="P1893">
            <v>3083</v>
          </cell>
          <cell r="Q1893">
            <v>5663</v>
          </cell>
          <cell r="R1893">
            <v>6043</v>
          </cell>
          <cell r="S1893">
            <v>6144</v>
          </cell>
          <cell r="T1893">
            <v>7957</v>
          </cell>
          <cell r="U1893">
            <v>7245</v>
          </cell>
          <cell r="V1893">
            <v>7605</v>
          </cell>
          <cell r="W1893">
            <v>13058</v>
          </cell>
          <cell r="X1893">
            <v>12118</v>
          </cell>
          <cell r="Y1893">
            <v>11677</v>
          </cell>
          <cell r="Z1893">
            <v>6638</v>
          </cell>
          <cell r="AA1893">
            <v>6610</v>
          </cell>
          <cell r="AB1893">
            <v>6905</v>
          </cell>
          <cell r="AC1893">
            <v>6892</v>
          </cell>
          <cell r="AD1893">
            <v>4642</v>
          </cell>
          <cell r="AE1893">
            <v>5064</v>
          </cell>
        </row>
        <row r="1894">
          <cell r="E1894" t="str">
            <v>KS Industrial Motor Gasoline</v>
          </cell>
          <cell r="F1894">
            <v>4016</v>
          </cell>
          <cell r="G1894">
            <v>3965</v>
          </cell>
          <cell r="H1894">
            <v>3547</v>
          </cell>
          <cell r="I1894">
            <v>4668</v>
          </cell>
          <cell r="J1894">
            <v>4935</v>
          </cell>
          <cell r="K1894">
            <v>5190</v>
          </cell>
          <cell r="L1894">
            <v>5328</v>
          </cell>
          <cell r="M1894">
            <v>5501</v>
          </cell>
          <cell r="N1894">
            <v>6031</v>
          </cell>
          <cell r="O1894">
            <v>3780</v>
          </cell>
          <cell r="P1894">
            <v>3731</v>
          </cell>
          <cell r="Q1894">
            <v>5055</v>
          </cell>
          <cell r="R1894">
            <v>5302</v>
          </cell>
          <cell r="S1894">
            <v>5691</v>
          </cell>
          <cell r="T1894">
            <v>6702</v>
          </cell>
          <cell r="U1894">
            <v>6210</v>
          </cell>
          <cell r="V1894">
            <v>6618</v>
          </cell>
          <cell r="W1894">
            <v>5257</v>
          </cell>
          <cell r="X1894">
            <v>4102</v>
          </cell>
          <cell r="Y1894">
            <v>4152</v>
          </cell>
          <cell r="Z1894">
            <v>3180</v>
          </cell>
          <cell r="AA1894">
            <v>3176</v>
          </cell>
          <cell r="AB1894">
            <v>2814</v>
          </cell>
          <cell r="AC1894">
            <v>2730</v>
          </cell>
          <cell r="AD1894">
            <v>2061</v>
          </cell>
          <cell r="AE1894">
            <v>4448</v>
          </cell>
        </row>
        <row r="1895">
          <cell r="E1895" t="str">
            <v>KY Industrial Motor Gasoline</v>
          </cell>
          <cell r="F1895">
            <v>4454</v>
          </cell>
          <cell r="G1895">
            <v>4542</v>
          </cell>
          <cell r="H1895">
            <v>4524</v>
          </cell>
          <cell r="I1895">
            <v>5455</v>
          </cell>
          <cell r="J1895">
            <v>5825</v>
          </cell>
          <cell r="K1895">
            <v>6092</v>
          </cell>
          <cell r="L1895">
            <v>6258</v>
          </cell>
          <cell r="M1895">
            <v>6416</v>
          </cell>
          <cell r="N1895">
            <v>4280</v>
          </cell>
          <cell r="O1895">
            <v>4276</v>
          </cell>
          <cell r="P1895">
            <v>4313</v>
          </cell>
          <cell r="Q1895">
            <v>8967</v>
          </cell>
          <cell r="R1895">
            <v>9063</v>
          </cell>
          <cell r="S1895">
            <v>9984</v>
          </cell>
          <cell r="T1895">
            <v>11424</v>
          </cell>
          <cell r="U1895">
            <v>11128</v>
          </cell>
          <cell r="V1895">
            <v>11975</v>
          </cell>
          <cell r="W1895">
            <v>5913</v>
          </cell>
          <cell r="X1895">
            <v>4037</v>
          </cell>
          <cell r="Y1895">
            <v>4101</v>
          </cell>
          <cell r="Z1895">
            <v>3843</v>
          </cell>
          <cell r="AA1895">
            <v>3784</v>
          </cell>
          <cell r="AB1895">
            <v>3497</v>
          </cell>
          <cell r="AC1895">
            <v>3527</v>
          </cell>
          <cell r="AD1895">
            <v>2573</v>
          </cell>
          <cell r="AE1895">
            <v>2700</v>
          </cell>
        </row>
        <row r="1896">
          <cell r="E1896" t="str">
            <v>LA Industrial Motor Gasoline</v>
          </cell>
          <cell r="F1896">
            <v>1769</v>
          </cell>
          <cell r="G1896">
            <v>1868</v>
          </cell>
          <cell r="H1896">
            <v>1812</v>
          </cell>
          <cell r="I1896">
            <v>3432</v>
          </cell>
          <cell r="J1896">
            <v>4162</v>
          </cell>
          <cell r="K1896">
            <v>4025</v>
          </cell>
          <cell r="L1896">
            <v>4033</v>
          </cell>
          <cell r="M1896">
            <v>4301</v>
          </cell>
          <cell r="N1896">
            <v>3415</v>
          </cell>
          <cell r="O1896">
            <v>2971</v>
          </cell>
          <cell r="P1896">
            <v>3165</v>
          </cell>
          <cell r="Q1896">
            <v>6061</v>
          </cell>
          <cell r="R1896">
            <v>6358</v>
          </cell>
          <cell r="S1896">
            <v>6796</v>
          </cell>
          <cell r="T1896">
            <v>7786</v>
          </cell>
          <cell r="U1896">
            <v>7331</v>
          </cell>
          <cell r="V1896">
            <v>7259</v>
          </cell>
          <cell r="W1896">
            <v>8472</v>
          </cell>
          <cell r="X1896">
            <v>3461</v>
          </cell>
          <cell r="Y1896">
            <v>3367</v>
          </cell>
          <cell r="Z1896">
            <v>5392</v>
          </cell>
          <cell r="AA1896">
            <v>5771</v>
          </cell>
          <cell r="AB1896">
            <v>5486</v>
          </cell>
          <cell r="AC1896">
            <v>5879</v>
          </cell>
          <cell r="AD1896">
            <v>3941</v>
          </cell>
          <cell r="AE1896">
            <v>3754</v>
          </cell>
        </row>
        <row r="1897">
          <cell r="E1897" t="str">
            <v>MA Industrial Motor Gasoline</v>
          </cell>
          <cell r="F1897">
            <v>2174</v>
          </cell>
          <cell r="G1897">
            <v>1743</v>
          </cell>
          <cell r="H1897">
            <v>1755</v>
          </cell>
          <cell r="I1897">
            <v>914</v>
          </cell>
          <cell r="J1897">
            <v>1818</v>
          </cell>
          <cell r="K1897">
            <v>1946</v>
          </cell>
          <cell r="L1897">
            <v>1943</v>
          </cell>
          <cell r="M1897">
            <v>2042</v>
          </cell>
          <cell r="N1897">
            <v>1649</v>
          </cell>
          <cell r="O1897">
            <v>1549</v>
          </cell>
          <cell r="P1897">
            <v>1598</v>
          </cell>
          <cell r="Q1897">
            <v>4760</v>
          </cell>
          <cell r="R1897">
            <v>4776</v>
          </cell>
          <cell r="S1897">
            <v>4878</v>
          </cell>
          <cell r="T1897">
            <v>5040</v>
          </cell>
          <cell r="U1897">
            <v>4724</v>
          </cell>
          <cell r="V1897">
            <v>4821</v>
          </cell>
          <cell r="W1897">
            <v>4080</v>
          </cell>
          <cell r="X1897">
            <v>3729</v>
          </cell>
          <cell r="Y1897">
            <v>3531</v>
          </cell>
          <cell r="Z1897">
            <v>4588</v>
          </cell>
          <cell r="AA1897">
            <v>4813</v>
          </cell>
          <cell r="AB1897">
            <v>4662</v>
          </cell>
          <cell r="AC1897">
            <v>4837</v>
          </cell>
          <cell r="AD1897">
            <v>3853</v>
          </cell>
          <cell r="AE1897">
            <v>3810</v>
          </cell>
        </row>
        <row r="1898">
          <cell r="E1898" t="str">
            <v>MD Industrial Motor Gasoline</v>
          </cell>
          <cell r="F1898">
            <v>1559</v>
          </cell>
          <cell r="G1898">
            <v>1498</v>
          </cell>
          <cell r="H1898">
            <v>1446</v>
          </cell>
          <cell r="I1898">
            <v>1516</v>
          </cell>
          <cell r="J1898">
            <v>1537</v>
          </cell>
          <cell r="K1898">
            <v>1713</v>
          </cell>
          <cell r="L1898">
            <v>1790</v>
          </cell>
          <cell r="M1898">
            <v>1894</v>
          </cell>
          <cell r="N1898">
            <v>1532</v>
          </cell>
          <cell r="O1898">
            <v>1240</v>
          </cell>
          <cell r="P1898">
            <v>1307</v>
          </cell>
          <cell r="Q1898">
            <v>4106</v>
          </cell>
          <cell r="R1898">
            <v>4483</v>
          </cell>
          <cell r="S1898">
            <v>4923</v>
          </cell>
          <cell r="T1898">
            <v>5391</v>
          </cell>
          <cell r="U1898">
            <v>5074</v>
          </cell>
          <cell r="V1898">
            <v>5367</v>
          </cell>
          <cell r="W1898">
            <v>5363</v>
          </cell>
          <cell r="X1898">
            <v>4539</v>
          </cell>
          <cell r="Y1898">
            <v>4333</v>
          </cell>
          <cell r="Z1898">
            <v>3846</v>
          </cell>
          <cell r="AA1898">
            <v>4016</v>
          </cell>
          <cell r="AB1898">
            <v>3818</v>
          </cell>
          <cell r="AC1898">
            <v>3982</v>
          </cell>
          <cell r="AD1898">
            <v>4177</v>
          </cell>
          <cell r="AE1898">
            <v>2692</v>
          </cell>
        </row>
        <row r="1899">
          <cell r="E1899" t="str">
            <v>ME Industrial Motor Gasoline</v>
          </cell>
          <cell r="F1899">
            <v>494</v>
          </cell>
          <cell r="G1899">
            <v>525</v>
          </cell>
          <cell r="H1899">
            <v>534</v>
          </cell>
          <cell r="I1899">
            <v>763</v>
          </cell>
          <cell r="J1899">
            <v>852</v>
          </cell>
          <cell r="K1899">
            <v>882</v>
          </cell>
          <cell r="L1899">
            <v>918</v>
          </cell>
          <cell r="M1899">
            <v>933</v>
          </cell>
          <cell r="N1899">
            <v>613</v>
          </cell>
          <cell r="O1899">
            <v>446</v>
          </cell>
          <cell r="P1899">
            <v>454</v>
          </cell>
          <cell r="Q1899">
            <v>1125</v>
          </cell>
          <cell r="R1899">
            <v>1188</v>
          </cell>
          <cell r="S1899">
            <v>1252</v>
          </cell>
          <cell r="T1899">
            <v>1464</v>
          </cell>
          <cell r="U1899">
            <v>1380</v>
          </cell>
          <cell r="V1899">
            <v>1515</v>
          </cell>
          <cell r="W1899">
            <v>1344</v>
          </cell>
          <cell r="X1899">
            <v>1018</v>
          </cell>
          <cell r="Y1899">
            <v>982</v>
          </cell>
          <cell r="Z1899">
            <v>1566</v>
          </cell>
          <cell r="AA1899">
            <v>1567</v>
          </cell>
          <cell r="AB1899">
            <v>1446</v>
          </cell>
          <cell r="AC1899">
            <v>1471</v>
          </cell>
          <cell r="AD1899">
            <v>1340</v>
          </cell>
          <cell r="AE1899">
            <v>1135</v>
          </cell>
        </row>
        <row r="1900">
          <cell r="E1900" t="str">
            <v>MI Industrial Motor Gasoline</v>
          </cell>
          <cell r="F1900">
            <v>5129</v>
          </cell>
          <cell r="G1900">
            <v>5835</v>
          </cell>
          <cell r="H1900">
            <v>4988</v>
          </cell>
          <cell r="I1900">
            <v>5410</v>
          </cell>
          <cell r="J1900">
            <v>6102</v>
          </cell>
          <cell r="K1900">
            <v>6835</v>
          </cell>
          <cell r="L1900">
            <v>7398</v>
          </cell>
          <cell r="M1900">
            <v>6630</v>
          </cell>
          <cell r="N1900">
            <v>5719</v>
          </cell>
          <cell r="O1900">
            <v>5303</v>
          </cell>
          <cell r="P1900">
            <v>5528</v>
          </cell>
          <cell r="Q1900">
            <v>9565</v>
          </cell>
          <cell r="R1900">
            <v>10062</v>
          </cell>
          <cell r="S1900">
            <v>10497</v>
          </cell>
          <cell r="T1900">
            <v>12006</v>
          </cell>
          <cell r="U1900">
            <v>11629</v>
          </cell>
          <cell r="V1900">
            <v>12345</v>
          </cell>
          <cell r="W1900">
            <v>11432</v>
          </cell>
          <cell r="X1900">
            <v>9651</v>
          </cell>
          <cell r="Y1900">
            <v>7357</v>
          </cell>
          <cell r="Z1900">
            <v>6368</v>
          </cell>
          <cell r="AA1900">
            <v>6110</v>
          </cell>
          <cell r="AB1900">
            <v>6661</v>
          </cell>
          <cell r="AC1900">
            <v>7009</v>
          </cell>
          <cell r="AD1900">
            <v>4853</v>
          </cell>
          <cell r="AE1900">
            <v>7896</v>
          </cell>
        </row>
        <row r="1901">
          <cell r="E1901" t="str">
            <v>MN Industrial Motor Gasoline</v>
          </cell>
          <cell r="F1901">
            <v>5867</v>
          </cell>
          <cell r="G1901">
            <v>7577</v>
          </cell>
          <cell r="H1901">
            <v>7442</v>
          </cell>
          <cell r="I1901">
            <v>6393</v>
          </cell>
          <cell r="J1901">
            <v>6557</v>
          </cell>
          <cell r="K1901">
            <v>6222</v>
          </cell>
          <cell r="L1901">
            <v>3497</v>
          </cell>
          <cell r="M1901">
            <v>9626</v>
          </cell>
          <cell r="N1901">
            <v>6466</v>
          </cell>
          <cell r="O1901">
            <v>5346</v>
          </cell>
          <cell r="P1901">
            <v>5191</v>
          </cell>
          <cell r="Q1901">
            <v>7636</v>
          </cell>
          <cell r="R1901">
            <v>7359</v>
          </cell>
          <cell r="S1901">
            <v>7076</v>
          </cell>
          <cell r="T1901">
            <v>7279</v>
          </cell>
          <cell r="U1901">
            <v>6752</v>
          </cell>
          <cell r="V1901">
            <v>6375</v>
          </cell>
          <cell r="W1901">
            <v>7610</v>
          </cell>
          <cell r="X1901">
            <v>4735</v>
          </cell>
          <cell r="Y1901">
            <v>5037</v>
          </cell>
          <cell r="Z1901">
            <v>6613</v>
          </cell>
          <cell r="AA1901">
            <v>6694</v>
          </cell>
          <cell r="AB1901">
            <v>6746</v>
          </cell>
          <cell r="AC1901">
            <v>7309</v>
          </cell>
          <cell r="AD1901">
            <v>6141</v>
          </cell>
          <cell r="AE1901">
            <v>6049</v>
          </cell>
        </row>
        <row r="1902">
          <cell r="E1902" t="str">
            <v>MO Industrial Motor Gasoline</v>
          </cell>
          <cell r="F1902">
            <v>3485</v>
          </cell>
          <cell r="G1902">
            <v>3981</v>
          </cell>
          <cell r="H1902">
            <v>3512</v>
          </cell>
          <cell r="I1902">
            <v>7686</v>
          </cell>
          <cell r="J1902">
            <v>8491</v>
          </cell>
          <cell r="K1902">
            <v>8748</v>
          </cell>
          <cell r="L1902">
            <v>8753</v>
          </cell>
          <cell r="M1902">
            <v>8803</v>
          </cell>
          <cell r="N1902">
            <v>5387</v>
          </cell>
          <cell r="O1902">
            <v>4771</v>
          </cell>
          <cell r="P1902">
            <v>4703</v>
          </cell>
          <cell r="Q1902">
            <v>9100</v>
          </cell>
          <cell r="R1902">
            <v>9631</v>
          </cell>
          <cell r="S1902">
            <v>10115</v>
          </cell>
          <cell r="T1902">
            <v>11722</v>
          </cell>
          <cell r="U1902">
            <v>11147</v>
          </cell>
          <cell r="V1902">
            <v>11662</v>
          </cell>
          <cell r="W1902">
            <v>6256</v>
          </cell>
          <cell r="X1902">
            <v>4772</v>
          </cell>
          <cell r="Y1902">
            <v>5283</v>
          </cell>
          <cell r="Z1902">
            <v>5112</v>
          </cell>
          <cell r="AA1902">
            <v>4908</v>
          </cell>
          <cell r="AB1902">
            <v>2808</v>
          </cell>
          <cell r="AC1902">
            <v>2905</v>
          </cell>
          <cell r="AD1902">
            <v>2003</v>
          </cell>
          <cell r="AE1902">
            <v>4790</v>
          </cell>
        </row>
        <row r="1903">
          <cell r="E1903" t="str">
            <v>MS Industrial Motor Gasoline</v>
          </cell>
          <cell r="F1903">
            <v>3034</v>
          </cell>
          <cell r="G1903">
            <v>3516</v>
          </cell>
          <cell r="H1903">
            <v>3349</v>
          </cell>
          <cell r="I1903">
            <v>2005</v>
          </cell>
          <cell r="J1903">
            <v>2186</v>
          </cell>
          <cell r="K1903">
            <v>2230</v>
          </cell>
          <cell r="L1903">
            <v>2244</v>
          </cell>
          <cell r="M1903">
            <v>2542</v>
          </cell>
          <cell r="N1903">
            <v>1929</v>
          </cell>
          <cell r="O1903">
            <v>3824</v>
          </cell>
          <cell r="P1903">
            <v>3950</v>
          </cell>
          <cell r="Q1903">
            <v>5662</v>
          </cell>
          <cell r="R1903">
            <v>6130</v>
          </cell>
          <cell r="S1903">
            <v>6448</v>
          </cell>
          <cell r="T1903">
            <v>7360</v>
          </cell>
          <cell r="U1903">
            <v>7189</v>
          </cell>
          <cell r="V1903">
            <v>7696</v>
          </cell>
          <cell r="W1903">
            <v>3236</v>
          </cell>
          <cell r="X1903">
            <v>2190</v>
          </cell>
          <cell r="Y1903">
            <v>2221</v>
          </cell>
          <cell r="Z1903">
            <v>3148</v>
          </cell>
          <cell r="AA1903">
            <v>3148</v>
          </cell>
          <cell r="AB1903">
            <v>2996</v>
          </cell>
          <cell r="AC1903">
            <v>3270</v>
          </cell>
          <cell r="AD1903">
            <v>2842</v>
          </cell>
          <cell r="AE1903">
            <v>1986</v>
          </cell>
        </row>
        <row r="1904">
          <cell r="E1904" t="str">
            <v>MT Industrial Motor Gasoline</v>
          </cell>
          <cell r="F1904">
            <v>3228</v>
          </cell>
          <cell r="G1904">
            <v>3209</v>
          </cell>
          <cell r="H1904">
            <v>3006</v>
          </cell>
          <cell r="I1904">
            <v>2966</v>
          </cell>
          <cell r="J1904">
            <v>3155</v>
          </cell>
          <cell r="K1904">
            <v>3373</v>
          </cell>
          <cell r="L1904">
            <v>3458</v>
          </cell>
          <cell r="M1904">
            <v>3578</v>
          </cell>
          <cell r="N1904">
            <v>2279</v>
          </cell>
          <cell r="O1904">
            <v>2191</v>
          </cell>
          <cell r="P1904">
            <v>2116</v>
          </cell>
          <cell r="Q1904">
            <v>2846</v>
          </cell>
          <cell r="R1904">
            <v>2949</v>
          </cell>
          <cell r="S1904">
            <v>3046</v>
          </cell>
          <cell r="T1904">
            <v>3541</v>
          </cell>
          <cell r="U1904">
            <v>3317</v>
          </cell>
          <cell r="V1904">
            <v>3601</v>
          </cell>
          <cell r="W1904">
            <v>2583</v>
          </cell>
          <cell r="X1904">
            <v>1838</v>
          </cell>
          <cell r="Y1904">
            <v>1822</v>
          </cell>
          <cell r="Z1904">
            <v>1497</v>
          </cell>
          <cell r="AA1904">
            <v>1502</v>
          </cell>
          <cell r="AB1904">
            <v>1390</v>
          </cell>
          <cell r="AC1904">
            <v>1468</v>
          </cell>
          <cell r="AD1904">
            <v>1439</v>
          </cell>
          <cell r="AE1904">
            <v>1762</v>
          </cell>
        </row>
        <row r="1905">
          <cell r="E1905" t="str">
            <v>NC Industrial Motor Gasoline</v>
          </cell>
          <cell r="F1905">
            <v>4237</v>
          </cell>
          <cell r="G1905">
            <v>4517</v>
          </cell>
          <cell r="H1905">
            <v>4300</v>
          </cell>
          <cell r="I1905">
            <v>4420</v>
          </cell>
          <cell r="J1905">
            <v>4656</v>
          </cell>
          <cell r="K1905">
            <v>5097</v>
          </cell>
          <cell r="L1905">
            <v>5232</v>
          </cell>
          <cell r="M1905">
            <v>5431</v>
          </cell>
          <cell r="N1905">
            <v>4811</v>
          </cell>
          <cell r="O1905">
            <v>3424</v>
          </cell>
          <cell r="P1905">
            <v>4192</v>
          </cell>
          <cell r="Q1905">
            <v>10526</v>
          </cell>
          <cell r="R1905">
            <v>10199</v>
          </cell>
          <cell r="S1905">
            <v>8671</v>
          </cell>
          <cell r="T1905">
            <v>10223</v>
          </cell>
          <cell r="U1905">
            <v>9517</v>
          </cell>
          <cell r="V1905">
            <v>10076</v>
          </cell>
          <cell r="W1905">
            <v>7142</v>
          </cell>
          <cell r="X1905">
            <v>5796</v>
          </cell>
          <cell r="Y1905">
            <v>5685</v>
          </cell>
          <cell r="Z1905">
            <v>8438</v>
          </cell>
          <cell r="AA1905">
            <v>8627</v>
          </cell>
          <cell r="AB1905">
            <v>8024</v>
          </cell>
          <cell r="AC1905">
            <v>8400</v>
          </cell>
          <cell r="AD1905">
            <v>6433</v>
          </cell>
          <cell r="AE1905">
            <v>6581</v>
          </cell>
        </row>
        <row r="1906">
          <cell r="E1906" t="str">
            <v>ND Industrial Motor Gasoline</v>
          </cell>
          <cell r="F1906">
            <v>4198</v>
          </cell>
          <cell r="G1906">
            <v>4118</v>
          </cell>
          <cell r="H1906">
            <v>3780</v>
          </cell>
          <cell r="I1906">
            <v>3527</v>
          </cell>
          <cell r="J1906">
            <v>3654</v>
          </cell>
          <cell r="K1906">
            <v>3574</v>
          </cell>
          <cell r="L1906">
            <v>2999</v>
          </cell>
          <cell r="M1906">
            <v>2348</v>
          </cell>
          <cell r="N1906">
            <v>2931</v>
          </cell>
          <cell r="O1906">
            <v>2264</v>
          </cell>
          <cell r="P1906">
            <v>2308</v>
          </cell>
          <cell r="Q1906">
            <v>2746</v>
          </cell>
          <cell r="R1906">
            <v>2868</v>
          </cell>
          <cell r="S1906">
            <v>2981</v>
          </cell>
          <cell r="T1906">
            <v>3730</v>
          </cell>
          <cell r="U1906">
            <v>3256</v>
          </cell>
          <cell r="V1906">
            <v>3511</v>
          </cell>
          <cell r="W1906">
            <v>2973</v>
          </cell>
          <cell r="X1906">
            <v>2281</v>
          </cell>
          <cell r="Y1906">
            <v>2332</v>
          </cell>
          <cell r="Z1906">
            <v>1505</v>
          </cell>
          <cell r="AA1906">
            <v>1590</v>
          </cell>
          <cell r="AB1906">
            <v>1417</v>
          </cell>
          <cell r="AC1906">
            <v>1504</v>
          </cell>
          <cell r="AD1906">
            <v>1311</v>
          </cell>
          <cell r="AE1906">
            <v>2034</v>
          </cell>
        </row>
        <row r="1907">
          <cell r="E1907" t="str">
            <v>NE Industrial Motor Gasoline</v>
          </cell>
          <cell r="F1907">
            <v>4989</v>
          </cell>
          <cell r="G1907">
            <v>4939</v>
          </cell>
          <cell r="H1907">
            <v>4332</v>
          </cell>
          <cell r="I1907">
            <v>3642</v>
          </cell>
          <cell r="J1907">
            <v>3840</v>
          </cell>
          <cell r="K1907">
            <v>3962</v>
          </cell>
          <cell r="L1907">
            <v>4033</v>
          </cell>
          <cell r="M1907">
            <v>4223</v>
          </cell>
          <cell r="N1907">
            <v>5460</v>
          </cell>
          <cell r="O1907">
            <v>3575</v>
          </cell>
          <cell r="P1907">
            <v>3307</v>
          </cell>
          <cell r="Q1907">
            <v>4967</v>
          </cell>
          <cell r="R1907">
            <v>5373</v>
          </cell>
          <cell r="S1907">
            <v>5649</v>
          </cell>
          <cell r="T1907">
            <v>6785</v>
          </cell>
          <cell r="U1907">
            <v>6499</v>
          </cell>
          <cell r="V1907">
            <v>6639</v>
          </cell>
          <cell r="W1907">
            <v>3707</v>
          </cell>
          <cell r="X1907">
            <v>2357</v>
          </cell>
          <cell r="Y1907">
            <v>2475</v>
          </cell>
          <cell r="Z1907">
            <v>3239</v>
          </cell>
          <cell r="AA1907">
            <v>3290</v>
          </cell>
          <cell r="AB1907">
            <v>2896</v>
          </cell>
          <cell r="AC1907">
            <v>2786</v>
          </cell>
          <cell r="AD1907">
            <v>2389</v>
          </cell>
          <cell r="AE1907">
            <v>3566</v>
          </cell>
        </row>
        <row r="1908">
          <cell r="E1908" t="str">
            <v>NH Industrial Motor Gasoline</v>
          </cell>
          <cell r="F1908">
            <v>289</v>
          </cell>
          <cell r="G1908">
            <v>261</v>
          </cell>
          <cell r="H1908">
            <v>266</v>
          </cell>
          <cell r="I1908">
            <v>474</v>
          </cell>
          <cell r="J1908">
            <v>519</v>
          </cell>
          <cell r="K1908">
            <v>566</v>
          </cell>
          <cell r="L1908">
            <v>563</v>
          </cell>
          <cell r="M1908">
            <v>603</v>
          </cell>
          <cell r="N1908">
            <v>386</v>
          </cell>
          <cell r="O1908">
            <v>789</v>
          </cell>
          <cell r="P1908">
            <v>841</v>
          </cell>
          <cell r="Q1908">
            <v>1555</v>
          </cell>
          <cell r="R1908">
            <v>1657</v>
          </cell>
          <cell r="S1908">
            <v>1791</v>
          </cell>
          <cell r="T1908">
            <v>1893</v>
          </cell>
          <cell r="U1908">
            <v>1815</v>
          </cell>
          <cell r="V1908">
            <v>1871</v>
          </cell>
          <cell r="W1908">
            <v>971</v>
          </cell>
          <cell r="X1908">
            <v>776</v>
          </cell>
          <cell r="Y1908">
            <v>743</v>
          </cell>
          <cell r="Z1908">
            <v>919</v>
          </cell>
          <cell r="AA1908">
            <v>950</v>
          </cell>
          <cell r="AB1908">
            <v>922</v>
          </cell>
          <cell r="AC1908">
            <v>959</v>
          </cell>
          <cell r="AD1908">
            <v>747</v>
          </cell>
          <cell r="AE1908">
            <v>899</v>
          </cell>
        </row>
        <row r="1909">
          <cell r="E1909" t="str">
            <v>NJ Industrial Motor Gasoline</v>
          </cell>
          <cell r="F1909">
            <v>2414</v>
          </cell>
          <cell r="G1909">
            <v>2208</v>
          </cell>
          <cell r="H1909">
            <v>2223</v>
          </cell>
          <cell r="I1909">
            <v>2834</v>
          </cell>
          <cell r="J1909">
            <v>2910</v>
          </cell>
          <cell r="K1909">
            <v>3141</v>
          </cell>
          <cell r="L1909">
            <v>3114</v>
          </cell>
          <cell r="M1909">
            <v>3276</v>
          </cell>
          <cell r="N1909">
            <v>2653</v>
          </cell>
          <cell r="O1909">
            <v>1264</v>
          </cell>
          <cell r="P1909">
            <v>1353</v>
          </cell>
          <cell r="Q1909">
            <v>5014</v>
          </cell>
          <cell r="R1909">
            <v>5168</v>
          </cell>
          <cell r="S1909">
            <v>5590</v>
          </cell>
          <cell r="T1909">
            <v>6297</v>
          </cell>
          <cell r="U1909">
            <v>5476</v>
          </cell>
          <cell r="V1909">
            <v>5692</v>
          </cell>
          <cell r="W1909">
            <v>6059</v>
          </cell>
          <cell r="X1909">
            <v>4883</v>
          </cell>
          <cell r="Y1909">
            <v>4643</v>
          </cell>
          <cell r="Z1909">
            <v>5748</v>
          </cell>
          <cell r="AA1909">
            <v>5624</v>
          </cell>
          <cell r="AB1909">
            <v>5503</v>
          </cell>
          <cell r="AC1909">
            <v>5579</v>
          </cell>
          <cell r="AD1909">
            <v>4308</v>
          </cell>
          <cell r="AE1909">
            <v>6293</v>
          </cell>
        </row>
        <row r="1910">
          <cell r="E1910" t="str">
            <v>NM Industrial Motor Gasoline</v>
          </cell>
          <cell r="F1910">
            <v>1735</v>
          </cell>
          <cell r="G1910">
            <v>1896</v>
          </cell>
          <cell r="H1910">
            <v>1725</v>
          </cell>
          <cell r="I1910">
            <v>2936</v>
          </cell>
          <cell r="J1910">
            <v>3141</v>
          </cell>
          <cell r="K1910">
            <v>3409</v>
          </cell>
          <cell r="L1910">
            <v>3435</v>
          </cell>
          <cell r="M1910">
            <v>3614</v>
          </cell>
          <cell r="N1910">
            <v>2590</v>
          </cell>
          <cell r="O1910">
            <v>1783</v>
          </cell>
          <cell r="P1910">
            <v>1802</v>
          </cell>
          <cell r="Q1910">
            <v>3286</v>
          </cell>
          <cell r="R1910">
            <v>3240</v>
          </cell>
          <cell r="S1910">
            <v>3465</v>
          </cell>
          <cell r="T1910">
            <v>3929</v>
          </cell>
          <cell r="U1910">
            <v>3787</v>
          </cell>
          <cell r="V1910">
            <v>3894</v>
          </cell>
          <cell r="W1910">
            <v>2638</v>
          </cell>
          <cell r="X1910">
            <v>2403</v>
          </cell>
          <cell r="Y1910">
            <v>2312</v>
          </cell>
          <cell r="Z1910">
            <v>2052</v>
          </cell>
          <cell r="AA1910">
            <v>2055</v>
          </cell>
          <cell r="AB1910">
            <v>1939</v>
          </cell>
          <cell r="AC1910">
            <v>1995</v>
          </cell>
          <cell r="AD1910">
            <v>1733</v>
          </cell>
          <cell r="AE1910">
            <v>2876</v>
          </cell>
        </row>
        <row r="1911">
          <cell r="E1911" t="str">
            <v>NV Industrial Motor Gasoline</v>
          </cell>
          <cell r="F1911">
            <v>894</v>
          </cell>
          <cell r="G1911">
            <v>939</v>
          </cell>
          <cell r="H1911">
            <v>903</v>
          </cell>
          <cell r="I1911">
            <v>733</v>
          </cell>
          <cell r="J1911">
            <v>997</v>
          </cell>
          <cell r="K1911">
            <v>1051</v>
          </cell>
          <cell r="L1911">
            <v>1077</v>
          </cell>
          <cell r="M1911">
            <v>1562</v>
          </cell>
          <cell r="N1911">
            <v>2264</v>
          </cell>
          <cell r="O1911">
            <v>698</v>
          </cell>
          <cell r="P1911">
            <v>580</v>
          </cell>
          <cell r="Q1911">
            <v>2375</v>
          </cell>
          <cell r="R1911">
            <v>2463</v>
          </cell>
          <cell r="S1911">
            <v>2617</v>
          </cell>
          <cell r="T1911">
            <v>2956</v>
          </cell>
          <cell r="U1911">
            <v>3193</v>
          </cell>
          <cell r="V1911">
            <v>3214</v>
          </cell>
          <cell r="W1911">
            <v>1613</v>
          </cell>
          <cell r="X1911">
            <v>2144</v>
          </cell>
          <cell r="Y1911">
            <v>2027</v>
          </cell>
          <cell r="Z1911">
            <v>1606</v>
          </cell>
          <cell r="AA1911">
            <v>1464</v>
          </cell>
          <cell r="AB1911">
            <v>1542</v>
          </cell>
          <cell r="AC1911">
            <v>1522</v>
          </cell>
          <cell r="AD1911">
            <v>1847</v>
          </cell>
          <cell r="AE1911">
            <v>2244</v>
          </cell>
        </row>
        <row r="1912">
          <cell r="E1912" t="str">
            <v>NY Industrial Motor Gasoline</v>
          </cell>
          <cell r="F1912">
            <v>6016</v>
          </cell>
          <cell r="G1912">
            <v>5764</v>
          </cell>
          <cell r="H1912">
            <v>5829</v>
          </cell>
          <cell r="I1912">
            <v>5149</v>
          </cell>
          <cell r="J1912">
            <v>5646</v>
          </cell>
          <cell r="K1912">
            <v>5875</v>
          </cell>
          <cell r="L1912">
            <v>5812</v>
          </cell>
          <cell r="M1912">
            <v>6120</v>
          </cell>
          <cell r="N1912">
            <v>5373</v>
          </cell>
          <cell r="O1912">
            <v>4688</v>
          </cell>
          <cell r="P1912">
            <v>4853</v>
          </cell>
          <cell r="Q1912">
            <v>9079</v>
          </cell>
          <cell r="R1912">
            <v>10337</v>
          </cell>
          <cell r="S1912">
            <v>10990</v>
          </cell>
          <cell r="T1912">
            <v>11157</v>
          </cell>
          <cell r="U1912">
            <v>11507</v>
          </cell>
          <cell r="V1912">
            <v>12595</v>
          </cell>
          <cell r="W1912">
            <v>11154</v>
          </cell>
          <cell r="X1912">
            <v>8667</v>
          </cell>
          <cell r="Y1912">
            <v>8338</v>
          </cell>
          <cell r="Z1912">
            <v>11861</v>
          </cell>
          <cell r="AA1912">
            <v>7925</v>
          </cell>
          <cell r="AB1912">
            <v>11475</v>
          </cell>
          <cell r="AC1912">
            <v>11469</v>
          </cell>
          <cell r="AD1912">
            <v>10593</v>
          </cell>
          <cell r="AE1912">
            <v>13769</v>
          </cell>
        </row>
        <row r="1913">
          <cell r="E1913" t="str">
            <v>OH Industrial Motor Gasoline</v>
          </cell>
          <cell r="F1913">
            <v>5111</v>
          </cell>
          <cell r="G1913">
            <v>5061</v>
          </cell>
          <cell r="H1913">
            <v>14675</v>
          </cell>
          <cell r="I1913">
            <v>5876</v>
          </cell>
          <cell r="J1913">
            <v>5748</v>
          </cell>
          <cell r="K1913">
            <v>6262</v>
          </cell>
          <cell r="L1913">
            <v>6278</v>
          </cell>
          <cell r="M1913">
            <v>6421</v>
          </cell>
          <cell r="N1913">
            <v>6838</v>
          </cell>
          <cell r="O1913">
            <v>5869</v>
          </cell>
          <cell r="P1913">
            <v>3687</v>
          </cell>
          <cell r="Q1913">
            <v>9770</v>
          </cell>
          <cell r="R1913">
            <v>10296</v>
          </cell>
          <cell r="S1913">
            <v>10917</v>
          </cell>
          <cell r="T1913">
            <v>12523</v>
          </cell>
          <cell r="U1913">
            <v>12209</v>
          </cell>
          <cell r="V1913">
            <v>12666</v>
          </cell>
          <cell r="W1913">
            <v>9961</v>
          </cell>
          <cell r="X1913">
            <v>7879</v>
          </cell>
          <cell r="Y1913">
            <v>7605</v>
          </cell>
          <cell r="Z1913">
            <v>7122</v>
          </cell>
          <cell r="AA1913">
            <v>7957</v>
          </cell>
          <cell r="AB1913">
            <v>7950</v>
          </cell>
          <cell r="AC1913">
            <v>8160</v>
          </cell>
          <cell r="AD1913">
            <v>5086</v>
          </cell>
          <cell r="AE1913">
            <v>8037</v>
          </cell>
        </row>
        <row r="1914">
          <cell r="E1914" t="str">
            <v>OK Industrial Motor Gasoline</v>
          </cell>
          <cell r="F1914">
            <v>4381</v>
          </cell>
          <cell r="G1914">
            <v>4700</v>
          </cell>
          <cell r="H1914">
            <v>4364</v>
          </cell>
          <cell r="I1914">
            <v>5368</v>
          </cell>
          <cell r="J1914">
            <v>5802</v>
          </cell>
          <cell r="K1914">
            <v>6173</v>
          </cell>
          <cell r="L1914">
            <v>6345</v>
          </cell>
          <cell r="M1914">
            <v>6507</v>
          </cell>
          <cell r="N1914">
            <v>6881</v>
          </cell>
          <cell r="O1914">
            <v>3578</v>
          </cell>
          <cell r="P1914">
            <v>3497</v>
          </cell>
          <cell r="Q1914">
            <v>6610</v>
          </cell>
          <cell r="R1914">
            <v>7286</v>
          </cell>
          <cell r="S1914">
            <v>7503</v>
          </cell>
          <cell r="T1914">
            <v>8794</v>
          </cell>
          <cell r="U1914">
            <v>8265</v>
          </cell>
          <cell r="V1914">
            <v>8734</v>
          </cell>
          <cell r="W1914">
            <v>6543</v>
          </cell>
          <cell r="X1914">
            <v>5626</v>
          </cell>
          <cell r="Y1914">
            <v>5650</v>
          </cell>
          <cell r="Z1914">
            <v>4231</v>
          </cell>
          <cell r="AA1914">
            <v>4300</v>
          </cell>
          <cell r="AB1914">
            <v>4224</v>
          </cell>
          <cell r="AC1914">
            <v>4666</v>
          </cell>
          <cell r="AD1914">
            <v>3639</v>
          </cell>
          <cell r="AE1914">
            <v>4503</v>
          </cell>
        </row>
        <row r="1915">
          <cell r="E1915" t="str">
            <v>OR Industrial Motor Gasoline</v>
          </cell>
          <cell r="F1915">
            <v>2235</v>
          </cell>
          <cell r="G1915">
            <v>2571</v>
          </cell>
          <cell r="H1915">
            <v>1332</v>
          </cell>
          <cell r="I1915">
            <v>2364</v>
          </cell>
          <cell r="J1915">
            <v>2607</v>
          </cell>
          <cell r="K1915">
            <v>2678</v>
          </cell>
          <cell r="L1915">
            <v>2951</v>
          </cell>
          <cell r="M1915">
            <v>3047</v>
          </cell>
          <cell r="N1915">
            <v>3611</v>
          </cell>
          <cell r="O1915">
            <v>2066</v>
          </cell>
          <cell r="P1915">
            <v>2100</v>
          </cell>
          <cell r="Q1915">
            <v>4205</v>
          </cell>
          <cell r="R1915">
            <v>4485</v>
          </cell>
          <cell r="S1915">
            <v>4575</v>
          </cell>
          <cell r="T1915">
            <v>5412</v>
          </cell>
          <cell r="U1915">
            <v>5034</v>
          </cell>
          <cell r="V1915">
            <v>5285</v>
          </cell>
          <cell r="W1915">
            <v>4476</v>
          </cell>
          <cell r="X1915">
            <v>3618</v>
          </cell>
          <cell r="Y1915">
            <v>3498</v>
          </cell>
          <cell r="Z1915">
            <v>3941</v>
          </cell>
          <cell r="AA1915">
            <v>4943</v>
          </cell>
          <cell r="AB1915">
            <v>4104</v>
          </cell>
          <cell r="AC1915">
            <v>4393</v>
          </cell>
          <cell r="AD1915">
            <v>2566</v>
          </cell>
          <cell r="AE1915">
            <v>3268</v>
          </cell>
        </row>
        <row r="1916">
          <cell r="E1916" t="str">
            <v>PA Industrial Motor Gasoline</v>
          </cell>
          <cell r="F1916">
            <v>6201</v>
          </cell>
          <cell r="G1916">
            <v>6586</v>
          </cell>
          <cell r="H1916">
            <v>7051</v>
          </cell>
          <cell r="I1916">
            <v>5019</v>
          </cell>
          <cell r="J1916">
            <v>4749</v>
          </cell>
          <cell r="K1916">
            <v>4874</v>
          </cell>
          <cell r="L1916">
            <v>4459</v>
          </cell>
          <cell r="M1916">
            <v>4628</v>
          </cell>
          <cell r="N1916">
            <v>4548</v>
          </cell>
          <cell r="O1916">
            <v>3865</v>
          </cell>
          <cell r="P1916">
            <v>3664</v>
          </cell>
          <cell r="Q1916">
            <v>7107</v>
          </cell>
          <cell r="R1916">
            <v>7462</v>
          </cell>
          <cell r="S1916">
            <v>7857</v>
          </cell>
          <cell r="T1916">
            <v>9481</v>
          </cell>
          <cell r="U1916">
            <v>9567</v>
          </cell>
          <cell r="V1916">
            <v>10963</v>
          </cell>
          <cell r="W1916">
            <v>7947</v>
          </cell>
          <cell r="X1916">
            <v>4289</v>
          </cell>
          <cell r="Y1916">
            <v>4286</v>
          </cell>
          <cell r="Z1916">
            <v>10398</v>
          </cell>
          <cell r="AA1916">
            <v>6287</v>
          </cell>
          <cell r="AB1916">
            <v>10496</v>
          </cell>
          <cell r="AC1916">
            <v>10798</v>
          </cell>
          <cell r="AD1916">
            <v>8682</v>
          </cell>
          <cell r="AE1916">
            <v>7566</v>
          </cell>
        </row>
        <row r="1917">
          <cell r="E1917" t="str">
            <v>RI Industrial Motor Gasoline</v>
          </cell>
          <cell r="F1917">
            <v>182</v>
          </cell>
          <cell r="G1917">
            <v>138</v>
          </cell>
          <cell r="H1917">
            <v>138</v>
          </cell>
          <cell r="I1917">
            <v>257</v>
          </cell>
          <cell r="J1917">
            <v>254</v>
          </cell>
          <cell r="K1917">
            <v>282</v>
          </cell>
          <cell r="L1917">
            <v>246</v>
          </cell>
          <cell r="M1917">
            <v>266</v>
          </cell>
          <cell r="N1917">
            <v>233</v>
          </cell>
          <cell r="O1917">
            <v>128</v>
          </cell>
          <cell r="P1917">
            <v>174</v>
          </cell>
          <cell r="Q1917">
            <v>428</v>
          </cell>
          <cell r="R1917">
            <v>542</v>
          </cell>
          <cell r="S1917">
            <v>539</v>
          </cell>
          <cell r="T1917">
            <v>539</v>
          </cell>
          <cell r="U1917">
            <v>545</v>
          </cell>
          <cell r="V1917">
            <v>596</v>
          </cell>
          <cell r="W1917">
            <v>795</v>
          </cell>
          <cell r="X1917">
            <v>799</v>
          </cell>
          <cell r="Y1917">
            <v>755</v>
          </cell>
          <cell r="Z1917">
            <v>572</v>
          </cell>
          <cell r="AA1917">
            <v>559</v>
          </cell>
          <cell r="AB1917">
            <v>585</v>
          </cell>
          <cell r="AC1917">
            <v>612</v>
          </cell>
          <cell r="AD1917">
            <v>597</v>
          </cell>
          <cell r="AE1917">
            <v>602</v>
          </cell>
        </row>
        <row r="1918">
          <cell r="E1918" t="str">
            <v>SC Industrial Motor Gasoline</v>
          </cell>
          <cell r="F1918">
            <v>3694</v>
          </cell>
          <cell r="G1918">
            <v>3529</v>
          </cell>
          <cell r="H1918">
            <v>3762</v>
          </cell>
          <cell r="I1918">
            <v>2024</v>
          </cell>
          <cell r="J1918">
            <v>2167</v>
          </cell>
          <cell r="K1918">
            <v>2221</v>
          </cell>
          <cell r="L1918">
            <v>2357</v>
          </cell>
          <cell r="M1918">
            <v>2495</v>
          </cell>
          <cell r="N1918">
            <v>2023</v>
          </cell>
          <cell r="O1918">
            <v>1805</v>
          </cell>
          <cell r="P1918">
            <v>1734</v>
          </cell>
          <cell r="Q1918">
            <v>4236</v>
          </cell>
          <cell r="R1918">
            <v>4536</v>
          </cell>
          <cell r="S1918">
            <v>4793</v>
          </cell>
          <cell r="T1918">
            <v>5520</v>
          </cell>
          <cell r="U1918">
            <v>5370</v>
          </cell>
          <cell r="V1918">
            <v>5636</v>
          </cell>
          <cell r="W1918">
            <v>3675</v>
          </cell>
          <cell r="X1918">
            <v>3910</v>
          </cell>
          <cell r="Y1918">
            <v>3795</v>
          </cell>
          <cell r="Z1918">
            <v>2633</v>
          </cell>
          <cell r="AA1918">
            <v>2568</v>
          </cell>
          <cell r="AB1918">
            <v>2654</v>
          </cell>
          <cell r="AC1918">
            <v>2786</v>
          </cell>
          <cell r="AD1918">
            <v>2344</v>
          </cell>
          <cell r="AE1918">
            <v>3016</v>
          </cell>
        </row>
        <row r="1919">
          <cell r="E1919" t="str">
            <v>SD Industrial Motor Gasoline</v>
          </cell>
          <cell r="F1919">
            <v>2568</v>
          </cell>
          <cell r="G1919">
            <v>2542</v>
          </cell>
          <cell r="H1919">
            <v>2251</v>
          </cell>
          <cell r="I1919">
            <v>2822</v>
          </cell>
          <cell r="J1919">
            <v>2423</v>
          </cell>
          <cell r="K1919">
            <v>2784</v>
          </cell>
          <cell r="L1919">
            <v>2818</v>
          </cell>
          <cell r="M1919">
            <v>2951</v>
          </cell>
          <cell r="N1919">
            <v>2012</v>
          </cell>
          <cell r="O1919">
            <v>2326</v>
          </cell>
          <cell r="P1919">
            <v>2180</v>
          </cell>
          <cell r="Q1919">
            <v>3288</v>
          </cell>
          <cell r="R1919">
            <v>3268</v>
          </cell>
          <cell r="S1919">
            <v>3599</v>
          </cell>
          <cell r="T1919">
            <v>4314</v>
          </cell>
          <cell r="U1919">
            <v>4112</v>
          </cell>
          <cell r="V1919">
            <v>4388</v>
          </cell>
          <cell r="W1919">
            <v>2870</v>
          </cell>
          <cell r="X1919">
            <v>2058</v>
          </cell>
          <cell r="Y1919">
            <v>2142</v>
          </cell>
          <cell r="Z1919">
            <v>1642</v>
          </cell>
          <cell r="AA1919">
            <v>1656</v>
          </cell>
          <cell r="AB1919">
            <v>1567</v>
          </cell>
          <cell r="AC1919">
            <v>1601</v>
          </cell>
          <cell r="AD1919">
            <v>1497</v>
          </cell>
          <cell r="AE1919">
            <v>1434</v>
          </cell>
        </row>
        <row r="1920">
          <cell r="E1920" t="str">
            <v>TN Industrial Motor Gasoline</v>
          </cell>
          <cell r="F1920">
            <v>3064</v>
          </cell>
          <cell r="G1920">
            <v>2925</v>
          </cell>
          <cell r="H1920">
            <v>3019</v>
          </cell>
          <cell r="I1920">
            <v>3790</v>
          </cell>
          <cell r="J1920">
            <v>4108</v>
          </cell>
          <cell r="K1920">
            <v>4515</v>
          </cell>
          <cell r="L1920">
            <v>4645</v>
          </cell>
          <cell r="M1920">
            <v>4887</v>
          </cell>
          <cell r="N1920">
            <v>3288</v>
          </cell>
          <cell r="O1920">
            <v>2967</v>
          </cell>
          <cell r="P1920">
            <v>2925</v>
          </cell>
          <cell r="Q1920">
            <v>4976</v>
          </cell>
          <cell r="R1920">
            <v>4700</v>
          </cell>
          <cell r="S1920">
            <v>5098</v>
          </cell>
          <cell r="T1920">
            <v>6328</v>
          </cell>
          <cell r="U1920">
            <v>6299</v>
          </cell>
          <cell r="V1920">
            <v>7109</v>
          </cell>
          <cell r="W1920">
            <v>9618</v>
          </cell>
          <cell r="X1920">
            <v>7672</v>
          </cell>
          <cell r="Y1920">
            <v>7518</v>
          </cell>
          <cell r="Z1920">
            <v>4152</v>
          </cell>
          <cell r="AA1920">
            <v>4319</v>
          </cell>
          <cell r="AB1920">
            <v>4329</v>
          </cell>
          <cell r="AC1920">
            <v>4662</v>
          </cell>
          <cell r="AD1920">
            <v>3094</v>
          </cell>
          <cell r="AE1920">
            <v>5721</v>
          </cell>
        </row>
        <row r="1921">
          <cell r="E1921" t="str">
            <v>TX Industrial Motor Gasoline</v>
          </cell>
          <cell r="F1921">
            <v>22776</v>
          </cell>
          <cell r="G1921">
            <v>24258</v>
          </cell>
          <cell r="H1921">
            <v>22790</v>
          </cell>
          <cell r="I1921">
            <v>17987</v>
          </cell>
          <cell r="J1921">
            <v>19618</v>
          </cell>
          <cell r="K1921">
            <v>20582</v>
          </cell>
          <cell r="L1921">
            <v>21083</v>
          </cell>
          <cell r="M1921">
            <v>22090</v>
          </cell>
          <cell r="N1921">
            <v>25872</v>
          </cell>
          <cell r="O1921">
            <v>13039</v>
          </cell>
          <cell r="P1921">
            <v>13433</v>
          </cell>
          <cell r="Q1921">
            <v>24152</v>
          </cell>
          <cell r="R1921">
            <v>26082</v>
          </cell>
          <cell r="S1921">
            <v>27284</v>
          </cell>
          <cell r="T1921">
            <v>31325</v>
          </cell>
          <cell r="U1921">
            <v>29972</v>
          </cell>
          <cell r="V1921">
            <v>31646</v>
          </cell>
          <cell r="W1921">
            <v>23607</v>
          </cell>
          <cell r="X1921">
            <v>19823</v>
          </cell>
          <cell r="Y1921">
            <v>19393</v>
          </cell>
          <cell r="Z1921">
            <v>29201</v>
          </cell>
          <cell r="AA1921">
            <v>30583</v>
          </cell>
          <cell r="AB1921">
            <v>28352</v>
          </cell>
          <cell r="AC1921">
            <v>30867</v>
          </cell>
          <cell r="AD1921">
            <v>22714</v>
          </cell>
          <cell r="AE1921">
            <v>18655</v>
          </cell>
        </row>
        <row r="1922">
          <cell r="E1922" t="str">
            <v>US Industrial Motor Gasoline</v>
          </cell>
          <cell r="F1922">
            <v>185209</v>
          </cell>
          <cell r="G1922">
            <v>193321</v>
          </cell>
          <cell r="H1922">
            <v>194240</v>
          </cell>
          <cell r="I1922">
            <v>178783</v>
          </cell>
          <cell r="J1922">
            <v>192476</v>
          </cell>
          <cell r="K1922">
            <v>200227</v>
          </cell>
          <cell r="L1922">
            <v>199993</v>
          </cell>
          <cell r="M1922">
            <v>211929</v>
          </cell>
          <cell r="N1922">
            <v>199562</v>
          </cell>
          <cell r="O1922">
            <v>151739</v>
          </cell>
          <cell r="P1922">
            <v>150347</v>
          </cell>
          <cell r="Q1922">
            <v>295248</v>
          </cell>
          <cell r="R1922">
            <v>309141</v>
          </cell>
          <cell r="S1922">
            <v>323799</v>
          </cell>
          <cell r="T1922">
            <v>371291</v>
          </cell>
          <cell r="U1922">
            <v>354789</v>
          </cell>
          <cell r="V1922">
            <v>374443</v>
          </cell>
          <cell r="W1922">
            <v>302373</v>
          </cell>
          <cell r="X1922">
            <v>245608</v>
          </cell>
          <cell r="Y1922">
            <v>238122</v>
          </cell>
          <cell r="Z1922">
            <v>260089</v>
          </cell>
          <cell r="AA1922">
            <v>254534</v>
          </cell>
          <cell r="AB1922">
            <v>252379</v>
          </cell>
          <cell r="AC1922">
            <v>262671</v>
          </cell>
          <cell r="AD1922">
            <v>210048</v>
          </cell>
          <cell r="AE1922">
            <v>258320</v>
          </cell>
        </row>
        <row r="1923">
          <cell r="E1923" t="str">
            <v>UT Industrial Motor Gasoline</v>
          </cell>
          <cell r="F1923">
            <v>1042</v>
          </cell>
          <cell r="G1923">
            <v>1106</v>
          </cell>
          <cell r="H1923">
            <v>1080</v>
          </cell>
          <cell r="I1923">
            <v>1292</v>
          </cell>
          <cell r="J1923">
            <v>1651</v>
          </cell>
          <cell r="K1923">
            <v>1684</v>
          </cell>
          <cell r="L1923">
            <v>1726</v>
          </cell>
          <cell r="M1923">
            <v>1740</v>
          </cell>
          <cell r="N1923">
            <v>1292</v>
          </cell>
          <cell r="O1923">
            <v>1228</v>
          </cell>
          <cell r="P1923">
            <v>1253</v>
          </cell>
          <cell r="Q1923">
            <v>2606</v>
          </cell>
          <cell r="R1923">
            <v>2694</v>
          </cell>
          <cell r="S1923">
            <v>2864</v>
          </cell>
          <cell r="T1923">
            <v>3073</v>
          </cell>
          <cell r="U1923">
            <v>3049</v>
          </cell>
          <cell r="V1923">
            <v>3176</v>
          </cell>
          <cell r="W1923">
            <v>2700</v>
          </cell>
          <cell r="X1923">
            <v>2486</v>
          </cell>
          <cell r="Y1923">
            <v>2390</v>
          </cell>
          <cell r="Z1923">
            <v>1860</v>
          </cell>
          <cell r="AA1923">
            <v>1994</v>
          </cell>
          <cell r="AB1923">
            <v>1977</v>
          </cell>
          <cell r="AC1923">
            <v>1988</v>
          </cell>
          <cell r="AD1923">
            <v>1574</v>
          </cell>
          <cell r="AE1923">
            <v>2075</v>
          </cell>
        </row>
        <row r="1924">
          <cell r="E1924" t="str">
            <v>VA Industrial Motor Gasoline</v>
          </cell>
          <cell r="F1924">
            <v>3705</v>
          </cell>
          <cell r="G1924">
            <v>3526</v>
          </cell>
          <cell r="H1924">
            <v>3510</v>
          </cell>
          <cell r="I1924">
            <v>3321</v>
          </cell>
          <cell r="J1924">
            <v>3483</v>
          </cell>
          <cell r="K1924">
            <v>3748</v>
          </cell>
          <cell r="L1924">
            <v>3996</v>
          </cell>
          <cell r="M1924">
            <v>4175</v>
          </cell>
          <cell r="N1924">
            <v>4140</v>
          </cell>
          <cell r="O1924">
            <v>2978</v>
          </cell>
          <cell r="P1924">
            <v>2968</v>
          </cell>
          <cell r="Q1924">
            <v>7180</v>
          </cell>
          <cell r="R1924">
            <v>7253</v>
          </cell>
          <cell r="S1924">
            <v>7272</v>
          </cell>
          <cell r="T1924">
            <v>9057</v>
          </cell>
          <cell r="U1924">
            <v>8519</v>
          </cell>
          <cell r="V1924">
            <v>8993</v>
          </cell>
          <cell r="W1924">
            <v>5574</v>
          </cell>
          <cell r="X1924">
            <v>4186</v>
          </cell>
          <cell r="Y1924">
            <v>4129</v>
          </cell>
          <cell r="Z1924">
            <v>4931</v>
          </cell>
          <cell r="AA1924">
            <v>4817</v>
          </cell>
          <cell r="AB1924">
            <v>4857</v>
          </cell>
          <cell r="AC1924">
            <v>5067</v>
          </cell>
          <cell r="AD1924">
            <v>4855</v>
          </cell>
          <cell r="AE1924">
            <v>3773</v>
          </cell>
        </row>
        <row r="1925">
          <cell r="E1925" t="str">
            <v>VT Industrial Motor Gasoline</v>
          </cell>
          <cell r="F1925">
            <v>425</v>
          </cell>
          <cell r="G1925">
            <v>463</v>
          </cell>
          <cell r="H1925">
            <v>472</v>
          </cell>
          <cell r="I1925">
            <v>396</v>
          </cell>
          <cell r="J1925">
            <v>440</v>
          </cell>
          <cell r="K1925">
            <v>462</v>
          </cell>
          <cell r="L1925">
            <v>472</v>
          </cell>
          <cell r="M1925">
            <v>497</v>
          </cell>
          <cell r="N1925">
            <v>395</v>
          </cell>
          <cell r="O1925">
            <v>430</v>
          </cell>
          <cell r="P1925">
            <v>410</v>
          </cell>
          <cell r="Q1925">
            <v>885</v>
          </cell>
          <cell r="R1925">
            <v>933</v>
          </cell>
          <cell r="S1925">
            <v>1091</v>
          </cell>
          <cell r="T1925">
            <v>1232</v>
          </cell>
          <cell r="U1925">
            <v>1222</v>
          </cell>
          <cell r="V1925">
            <v>1369</v>
          </cell>
          <cell r="W1925">
            <v>1021</v>
          </cell>
          <cell r="X1925">
            <v>591</v>
          </cell>
          <cell r="Y1925">
            <v>582</v>
          </cell>
          <cell r="Z1925">
            <v>755</v>
          </cell>
          <cell r="AA1925">
            <v>754</v>
          </cell>
          <cell r="AB1925">
            <v>644</v>
          </cell>
          <cell r="AC1925">
            <v>651</v>
          </cell>
          <cell r="AD1925">
            <v>627</v>
          </cell>
          <cell r="AE1925">
            <v>483</v>
          </cell>
        </row>
        <row r="1926">
          <cell r="E1926" t="str">
            <v>WA Industrial Motor Gasoline</v>
          </cell>
          <cell r="F1926">
            <v>3456</v>
          </cell>
          <cell r="G1926">
            <v>4170</v>
          </cell>
          <cell r="H1926">
            <v>4235</v>
          </cell>
          <cell r="I1926">
            <v>2751</v>
          </cell>
          <cell r="J1926">
            <v>2783</v>
          </cell>
          <cell r="K1926">
            <v>2895</v>
          </cell>
          <cell r="L1926">
            <v>2946</v>
          </cell>
          <cell r="M1926">
            <v>3094</v>
          </cell>
          <cell r="N1926">
            <v>2562</v>
          </cell>
          <cell r="O1926">
            <v>2638</v>
          </cell>
          <cell r="P1926">
            <v>2778</v>
          </cell>
          <cell r="Q1926">
            <v>5422</v>
          </cell>
          <cell r="R1926">
            <v>5746</v>
          </cell>
          <cell r="S1926">
            <v>5800</v>
          </cell>
          <cell r="T1926">
            <v>6617</v>
          </cell>
          <cell r="U1926">
            <v>6556</v>
          </cell>
          <cell r="V1926">
            <v>6804</v>
          </cell>
          <cell r="W1926">
            <v>4993</v>
          </cell>
          <cell r="X1926">
            <v>4491</v>
          </cell>
          <cell r="Y1926">
            <v>4325</v>
          </cell>
          <cell r="Z1926">
            <v>5657</v>
          </cell>
          <cell r="AA1926">
            <v>5730</v>
          </cell>
          <cell r="AB1926">
            <v>5597</v>
          </cell>
          <cell r="AC1926">
            <v>5764</v>
          </cell>
          <cell r="AD1926">
            <v>5157</v>
          </cell>
          <cell r="AE1926">
            <v>5066</v>
          </cell>
        </row>
        <row r="1927">
          <cell r="E1927" t="str">
            <v>WI Industrial Motor Gasoline</v>
          </cell>
          <cell r="F1927">
            <v>4096</v>
          </cell>
          <cell r="G1927">
            <v>5236</v>
          </cell>
          <cell r="H1927">
            <v>4287</v>
          </cell>
          <cell r="I1927">
            <v>4316</v>
          </cell>
          <cell r="J1927">
            <v>4783</v>
          </cell>
          <cell r="K1927">
            <v>4872</v>
          </cell>
          <cell r="L1927">
            <v>4803</v>
          </cell>
          <cell r="M1927">
            <v>4765</v>
          </cell>
          <cell r="N1927">
            <v>3488</v>
          </cell>
          <cell r="O1927">
            <v>3925</v>
          </cell>
          <cell r="P1927">
            <v>4069</v>
          </cell>
          <cell r="Q1927">
            <v>6184</v>
          </cell>
          <cell r="R1927">
            <v>6696</v>
          </cell>
          <cell r="S1927">
            <v>6884</v>
          </cell>
          <cell r="T1927">
            <v>8735</v>
          </cell>
          <cell r="U1927">
            <v>8887</v>
          </cell>
          <cell r="V1927">
            <v>10058</v>
          </cell>
          <cell r="W1927">
            <v>8647</v>
          </cell>
          <cell r="X1927">
            <v>4911</v>
          </cell>
          <cell r="Y1927">
            <v>5051</v>
          </cell>
          <cell r="Z1927">
            <v>5292</v>
          </cell>
          <cell r="AA1927">
            <v>5406</v>
          </cell>
          <cell r="AB1927">
            <v>5118</v>
          </cell>
          <cell r="AC1927">
            <v>5153</v>
          </cell>
          <cell r="AD1927">
            <v>3826</v>
          </cell>
          <cell r="AE1927">
            <v>5214</v>
          </cell>
        </row>
        <row r="1928">
          <cell r="E1928" t="str">
            <v>WV Industrial Motor Gasoline</v>
          </cell>
          <cell r="F1928">
            <v>1310</v>
          </cell>
          <cell r="G1928">
            <v>1361</v>
          </cell>
          <cell r="H1928">
            <v>1311</v>
          </cell>
          <cell r="I1928">
            <v>842</v>
          </cell>
          <cell r="J1928">
            <v>949</v>
          </cell>
          <cell r="K1928">
            <v>1012</v>
          </cell>
          <cell r="L1928">
            <v>984</v>
          </cell>
          <cell r="M1928">
            <v>1039</v>
          </cell>
          <cell r="N1928">
            <v>1178</v>
          </cell>
          <cell r="O1928">
            <v>976</v>
          </cell>
          <cell r="P1928">
            <v>1042</v>
          </cell>
          <cell r="Q1928">
            <v>1650</v>
          </cell>
          <cell r="R1928">
            <v>1677</v>
          </cell>
          <cell r="S1928">
            <v>1815</v>
          </cell>
          <cell r="T1928">
            <v>2147</v>
          </cell>
          <cell r="U1928">
            <v>2041</v>
          </cell>
          <cell r="V1928">
            <v>2203</v>
          </cell>
          <cell r="W1928">
            <v>1799</v>
          </cell>
          <cell r="X1928">
            <v>1451</v>
          </cell>
          <cell r="Y1928">
            <v>1420</v>
          </cell>
          <cell r="Z1928">
            <v>986</v>
          </cell>
          <cell r="AA1928">
            <v>970</v>
          </cell>
          <cell r="AB1928">
            <v>968</v>
          </cell>
          <cell r="AC1928">
            <v>1003</v>
          </cell>
          <cell r="AD1928">
            <v>798</v>
          </cell>
          <cell r="AE1928">
            <v>1430</v>
          </cell>
        </row>
        <row r="1929">
          <cell r="E1929" t="str">
            <v>WY Industrial Motor Gasoline</v>
          </cell>
          <cell r="F1929">
            <v>2191</v>
          </cell>
          <cell r="G1929">
            <v>2636</v>
          </cell>
          <cell r="H1929">
            <v>2573</v>
          </cell>
          <cell r="I1929">
            <v>2023</v>
          </cell>
          <cell r="J1929">
            <v>2177</v>
          </cell>
          <cell r="K1929">
            <v>2312</v>
          </cell>
          <cell r="L1929">
            <v>2355</v>
          </cell>
          <cell r="M1929">
            <v>2453</v>
          </cell>
          <cell r="N1929">
            <v>1300</v>
          </cell>
          <cell r="O1929">
            <v>1233</v>
          </cell>
          <cell r="P1929">
            <v>1253</v>
          </cell>
          <cell r="Q1929">
            <v>2222</v>
          </cell>
          <cell r="R1929">
            <v>2348</v>
          </cell>
          <cell r="S1929">
            <v>2479</v>
          </cell>
          <cell r="T1929">
            <v>2768</v>
          </cell>
          <cell r="U1929">
            <v>2559</v>
          </cell>
          <cell r="V1929">
            <v>2661</v>
          </cell>
          <cell r="W1929">
            <v>1626</v>
          </cell>
          <cell r="X1929">
            <v>1443</v>
          </cell>
          <cell r="Y1929">
            <v>1423</v>
          </cell>
          <cell r="Z1929">
            <v>1119</v>
          </cell>
          <cell r="AA1929">
            <v>1023</v>
          </cell>
          <cell r="AB1929">
            <v>1065</v>
          </cell>
          <cell r="AC1929">
            <v>1077</v>
          </cell>
          <cell r="AD1929">
            <v>686</v>
          </cell>
          <cell r="AE1929">
            <v>1202</v>
          </cell>
        </row>
        <row r="1930">
          <cell r="E1930" t="str">
            <v>AK Industrial Misc. Petro Products</v>
          </cell>
          <cell r="F1930">
            <v>0</v>
          </cell>
          <cell r="G1930">
            <v>0</v>
          </cell>
          <cell r="H1930">
            <v>0</v>
          </cell>
          <cell r="I1930">
            <v>0</v>
          </cell>
          <cell r="J1930">
            <v>0</v>
          </cell>
          <cell r="K1930">
            <v>0</v>
          </cell>
          <cell r="L1930">
            <v>0</v>
          </cell>
          <cell r="M1930">
            <v>0</v>
          </cell>
          <cell r="N1930">
            <v>0</v>
          </cell>
          <cell r="O1930">
            <v>0</v>
          </cell>
          <cell r="P1930">
            <v>0</v>
          </cell>
          <cell r="Q1930">
            <v>0</v>
          </cell>
          <cell r="R1930">
            <v>0</v>
          </cell>
          <cell r="S1930">
            <v>0</v>
          </cell>
          <cell r="T1930">
            <v>0</v>
          </cell>
          <cell r="U1930">
            <v>0</v>
          </cell>
          <cell r="V1930">
            <v>0</v>
          </cell>
          <cell r="W1930">
            <v>0</v>
          </cell>
          <cell r="X1930">
            <v>0</v>
          </cell>
          <cell r="Y1930">
            <v>0</v>
          </cell>
          <cell r="Z1930">
            <v>0</v>
          </cell>
          <cell r="AA1930">
            <v>0</v>
          </cell>
          <cell r="AB1930">
            <v>0</v>
          </cell>
          <cell r="AC1930">
            <v>0</v>
          </cell>
          <cell r="AD1930">
            <v>0</v>
          </cell>
          <cell r="AE1930">
            <v>0</v>
          </cell>
        </row>
        <row r="1931">
          <cell r="E1931" t="str">
            <v>AL Industrial Misc. Petro Products</v>
          </cell>
          <cell r="F1931">
            <v>2554</v>
          </cell>
          <cell r="G1931">
            <v>2210</v>
          </cell>
          <cell r="H1931">
            <v>1449</v>
          </cell>
          <cell r="I1931">
            <v>1371</v>
          </cell>
          <cell r="J1931">
            <v>1532</v>
          </cell>
          <cell r="K1931">
            <v>1406</v>
          </cell>
          <cell r="L1931">
            <v>449</v>
          </cell>
          <cell r="M1931">
            <v>492</v>
          </cell>
          <cell r="N1931">
            <v>599</v>
          </cell>
          <cell r="O1931">
            <v>564</v>
          </cell>
          <cell r="P1931">
            <v>601</v>
          </cell>
          <cell r="Q1931">
            <v>3512</v>
          </cell>
          <cell r="R1931">
            <v>3772</v>
          </cell>
          <cell r="S1931">
            <v>3541</v>
          </cell>
          <cell r="T1931">
            <v>3189</v>
          </cell>
          <cell r="U1931">
            <v>3171</v>
          </cell>
          <cell r="V1931">
            <v>5586</v>
          </cell>
          <cell r="W1931">
            <v>5481</v>
          </cell>
          <cell r="X1931">
            <v>5832</v>
          </cell>
          <cell r="Y1931">
            <v>6234</v>
          </cell>
          <cell r="Z1931">
            <v>6517</v>
          </cell>
          <cell r="AA1931">
            <v>6765</v>
          </cell>
          <cell r="AB1931">
            <v>6635</v>
          </cell>
          <cell r="AC1931">
            <v>1452</v>
          </cell>
          <cell r="AD1931">
            <v>1550</v>
          </cell>
          <cell r="AE1931">
            <v>1602</v>
          </cell>
        </row>
        <row r="1932">
          <cell r="E1932" t="str">
            <v>AR Industrial Misc. Petro Products</v>
          </cell>
          <cell r="F1932">
            <v>228</v>
          </cell>
          <cell r="G1932">
            <v>302</v>
          </cell>
          <cell r="H1932">
            <v>198</v>
          </cell>
          <cell r="I1932">
            <v>188</v>
          </cell>
          <cell r="J1932">
            <v>210</v>
          </cell>
          <cell r="K1932">
            <v>192</v>
          </cell>
          <cell r="L1932">
            <v>1605</v>
          </cell>
          <cell r="M1932">
            <v>1762</v>
          </cell>
          <cell r="N1932">
            <v>2145</v>
          </cell>
          <cell r="O1932">
            <v>2017</v>
          </cell>
          <cell r="P1932">
            <v>2149</v>
          </cell>
          <cell r="Q1932">
            <v>1180</v>
          </cell>
          <cell r="R1932">
            <v>1268</v>
          </cell>
          <cell r="S1932">
            <v>1190</v>
          </cell>
          <cell r="T1932">
            <v>1072</v>
          </cell>
          <cell r="U1932">
            <v>1066</v>
          </cell>
          <cell r="V1932">
            <v>1089</v>
          </cell>
          <cell r="W1932">
            <v>1069</v>
          </cell>
          <cell r="X1932">
            <v>1137</v>
          </cell>
          <cell r="Y1932">
            <v>1215</v>
          </cell>
          <cell r="Z1932">
            <v>1271</v>
          </cell>
          <cell r="AA1932">
            <v>1319</v>
          </cell>
          <cell r="AB1932">
            <v>1294</v>
          </cell>
          <cell r="AC1932">
            <v>2042</v>
          </cell>
          <cell r="AD1932">
            <v>2180</v>
          </cell>
          <cell r="AE1932">
            <v>2254</v>
          </cell>
        </row>
        <row r="1933">
          <cell r="E1933" t="str">
            <v>AZ Industrial Misc. Petro Products</v>
          </cell>
          <cell r="F1933">
            <v>0</v>
          </cell>
          <cell r="G1933">
            <v>0</v>
          </cell>
          <cell r="H1933">
            <v>0</v>
          </cell>
          <cell r="I1933">
            <v>0</v>
          </cell>
          <cell r="J1933">
            <v>0</v>
          </cell>
          <cell r="K1933">
            <v>0</v>
          </cell>
          <cell r="L1933">
            <v>447</v>
          </cell>
          <cell r="M1933">
            <v>491</v>
          </cell>
          <cell r="N1933">
            <v>598</v>
          </cell>
          <cell r="O1933">
            <v>562</v>
          </cell>
          <cell r="P1933">
            <v>599</v>
          </cell>
          <cell r="Q1933">
            <v>114</v>
          </cell>
          <cell r="R1933">
            <v>122</v>
          </cell>
          <cell r="S1933">
            <v>115</v>
          </cell>
          <cell r="T1933">
            <v>103</v>
          </cell>
          <cell r="U1933">
            <v>103</v>
          </cell>
          <cell r="V1933">
            <v>204</v>
          </cell>
          <cell r="W1933">
            <v>200</v>
          </cell>
          <cell r="X1933">
            <v>213</v>
          </cell>
          <cell r="Y1933">
            <v>227</v>
          </cell>
          <cell r="Z1933">
            <v>238</v>
          </cell>
          <cell r="AA1933">
            <v>247</v>
          </cell>
          <cell r="AB1933">
            <v>242</v>
          </cell>
          <cell r="AC1933">
            <v>253</v>
          </cell>
          <cell r="AD1933">
            <v>270</v>
          </cell>
          <cell r="AE1933">
            <v>279</v>
          </cell>
        </row>
        <row r="1934">
          <cell r="E1934" t="str">
            <v>CA Industrial Misc. Petro Products</v>
          </cell>
          <cell r="F1934">
            <v>3288</v>
          </cell>
          <cell r="G1934">
            <v>2273</v>
          </cell>
          <cell r="H1934">
            <v>1490</v>
          </cell>
          <cell r="I1934">
            <v>1411</v>
          </cell>
          <cell r="J1934">
            <v>1577</v>
          </cell>
          <cell r="K1934">
            <v>1447</v>
          </cell>
          <cell r="L1934">
            <v>729</v>
          </cell>
          <cell r="M1934">
            <v>801</v>
          </cell>
          <cell r="N1934">
            <v>975</v>
          </cell>
          <cell r="O1934">
            <v>917</v>
          </cell>
          <cell r="P1934">
            <v>977</v>
          </cell>
          <cell r="Q1934">
            <v>1717</v>
          </cell>
          <cell r="R1934">
            <v>1844</v>
          </cell>
          <cell r="S1934">
            <v>1731</v>
          </cell>
          <cell r="T1934">
            <v>1559</v>
          </cell>
          <cell r="U1934">
            <v>1550</v>
          </cell>
          <cell r="V1934">
            <v>1107</v>
          </cell>
          <cell r="W1934">
            <v>1087</v>
          </cell>
          <cell r="X1934">
            <v>1156</v>
          </cell>
          <cell r="Y1934">
            <v>1236</v>
          </cell>
          <cell r="Z1934">
            <v>1292</v>
          </cell>
          <cell r="AA1934">
            <v>1341</v>
          </cell>
          <cell r="AB1934">
            <v>1315</v>
          </cell>
          <cell r="AC1934">
            <v>2787</v>
          </cell>
          <cell r="AD1934">
            <v>2976</v>
          </cell>
          <cell r="AE1934">
            <v>3076</v>
          </cell>
        </row>
        <row r="1935">
          <cell r="E1935" t="str">
            <v>CO Industrial Misc. Petro Products</v>
          </cell>
          <cell r="F1935">
            <v>0</v>
          </cell>
          <cell r="G1935">
            <v>0</v>
          </cell>
          <cell r="H1935">
            <v>0</v>
          </cell>
          <cell r="I1935">
            <v>0</v>
          </cell>
          <cell r="J1935">
            <v>0</v>
          </cell>
          <cell r="K1935">
            <v>0</v>
          </cell>
          <cell r="L1935">
            <v>48</v>
          </cell>
          <cell r="M1935">
            <v>53</v>
          </cell>
          <cell r="N1935">
            <v>64</v>
          </cell>
          <cell r="O1935">
            <v>60</v>
          </cell>
          <cell r="P1935">
            <v>64</v>
          </cell>
          <cell r="Q1935">
            <v>72</v>
          </cell>
          <cell r="R1935">
            <v>78</v>
          </cell>
          <cell r="S1935">
            <v>73</v>
          </cell>
          <cell r="T1935">
            <v>66</v>
          </cell>
          <cell r="U1935">
            <v>65</v>
          </cell>
          <cell r="V1935">
            <v>85</v>
          </cell>
          <cell r="W1935">
            <v>83</v>
          </cell>
          <cell r="X1935">
            <v>89</v>
          </cell>
          <cell r="Y1935">
            <v>95</v>
          </cell>
          <cell r="Z1935">
            <v>99</v>
          </cell>
          <cell r="AA1935">
            <v>103</v>
          </cell>
          <cell r="AB1935">
            <v>101</v>
          </cell>
          <cell r="AC1935">
            <v>258</v>
          </cell>
          <cell r="AD1935">
            <v>276</v>
          </cell>
          <cell r="AE1935">
            <v>285</v>
          </cell>
        </row>
        <row r="1936">
          <cell r="E1936" t="str">
            <v>CT Industrial Misc. Petro Products</v>
          </cell>
          <cell r="F1936">
            <v>565</v>
          </cell>
          <cell r="G1936">
            <v>707</v>
          </cell>
          <cell r="H1936">
            <v>464</v>
          </cell>
          <cell r="I1936">
            <v>439</v>
          </cell>
          <cell r="J1936">
            <v>490</v>
          </cell>
          <cell r="K1936">
            <v>450</v>
          </cell>
          <cell r="L1936">
            <v>1103</v>
          </cell>
          <cell r="M1936">
            <v>1211</v>
          </cell>
          <cell r="N1936">
            <v>1475</v>
          </cell>
          <cell r="O1936">
            <v>1387</v>
          </cell>
          <cell r="P1936">
            <v>1477</v>
          </cell>
          <cell r="Q1936">
            <v>230</v>
          </cell>
          <cell r="R1936">
            <v>247</v>
          </cell>
          <cell r="S1936">
            <v>232</v>
          </cell>
          <cell r="T1936">
            <v>209</v>
          </cell>
          <cell r="U1936">
            <v>208</v>
          </cell>
          <cell r="V1936">
            <v>380</v>
          </cell>
          <cell r="W1936">
            <v>373</v>
          </cell>
          <cell r="X1936">
            <v>397</v>
          </cell>
          <cell r="Y1936">
            <v>425</v>
          </cell>
          <cell r="Z1936">
            <v>444</v>
          </cell>
          <cell r="AA1936">
            <v>461</v>
          </cell>
          <cell r="AB1936">
            <v>452</v>
          </cell>
          <cell r="AC1936">
            <v>491</v>
          </cell>
          <cell r="AD1936">
            <v>525</v>
          </cell>
          <cell r="AE1936">
            <v>542</v>
          </cell>
        </row>
        <row r="1937">
          <cell r="E1937" t="str">
            <v>DC Industrial Misc. Petro Products</v>
          </cell>
          <cell r="F1937">
            <v>0</v>
          </cell>
          <cell r="G1937">
            <v>0</v>
          </cell>
          <cell r="H1937">
            <v>0</v>
          </cell>
          <cell r="I1937">
            <v>0</v>
          </cell>
          <cell r="J1937">
            <v>0</v>
          </cell>
          <cell r="K1937">
            <v>0</v>
          </cell>
          <cell r="L1937">
            <v>0</v>
          </cell>
          <cell r="M1937">
            <v>0</v>
          </cell>
          <cell r="N1937">
            <v>0</v>
          </cell>
          <cell r="O1937">
            <v>0</v>
          </cell>
          <cell r="P1937">
            <v>0</v>
          </cell>
          <cell r="Q1937">
            <v>0</v>
          </cell>
          <cell r="R1937">
            <v>0</v>
          </cell>
          <cell r="S1937">
            <v>0</v>
          </cell>
          <cell r="T1937">
            <v>0</v>
          </cell>
          <cell r="U1937">
            <v>0</v>
          </cell>
          <cell r="V1937">
            <v>0</v>
          </cell>
          <cell r="W1937">
            <v>0</v>
          </cell>
          <cell r="X1937">
            <v>0</v>
          </cell>
          <cell r="Y1937">
            <v>0</v>
          </cell>
          <cell r="Z1937">
            <v>0</v>
          </cell>
          <cell r="AA1937">
            <v>0</v>
          </cell>
          <cell r="AB1937">
            <v>0</v>
          </cell>
          <cell r="AC1937">
            <v>0</v>
          </cell>
          <cell r="AD1937">
            <v>0</v>
          </cell>
          <cell r="AE1937">
            <v>0</v>
          </cell>
        </row>
        <row r="1938">
          <cell r="E1938" t="str">
            <v>DE Industrial Misc. Petro Products</v>
          </cell>
          <cell r="F1938">
            <v>439</v>
          </cell>
          <cell r="G1938">
            <v>681</v>
          </cell>
          <cell r="H1938">
            <v>447</v>
          </cell>
          <cell r="I1938">
            <v>423</v>
          </cell>
          <cell r="J1938">
            <v>473</v>
          </cell>
          <cell r="K1938">
            <v>434</v>
          </cell>
          <cell r="L1938">
            <v>456</v>
          </cell>
          <cell r="M1938">
            <v>501</v>
          </cell>
          <cell r="N1938">
            <v>609</v>
          </cell>
          <cell r="O1938">
            <v>573</v>
          </cell>
          <cell r="P1938">
            <v>611</v>
          </cell>
          <cell r="Q1938">
            <v>571</v>
          </cell>
          <cell r="R1938">
            <v>613</v>
          </cell>
          <cell r="S1938">
            <v>576</v>
          </cell>
          <cell r="T1938">
            <v>518</v>
          </cell>
          <cell r="U1938">
            <v>516</v>
          </cell>
          <cell r="V1938">
            <v>195</v>
          </cell>
          <cell r="W1938">
            <v>192</v>
          </cell>
          <cell r="X1938">
            <v>204</v>
          </cell>
          <cell r="Y1938">
            <v>218</v>
          </cell>
          <cell r="Z1938">
            <v>228</v>
          </cell>
          <cell r="AA1938">
            <v>237</v>
          </cell>
          <cell r="AB1938">
            <v>232</v>
          </cell>
          <cell r="AC1938">
            <v>127</v>
          </cell>
          <cell r="AD1938">
            <v>135</v>
          </cell>
          <cell r="AE1938">
            <v>140</v>
          </cell>
        </row>
        <row r="1939">
          <cell r="E1939" t="str">
            <v>FL Industrial Misc. Petro Products</v>
          </cell>
          <cell r="F1939">
            <v>1606</v>
          </cell>
          <cell r="G1939">
            <v>1349</v>
          </cell>
          <cell r="H1939">
            <v>885</v>
          </cell>
          <cell r="I1939">
            <v>837</v>
          </cell>
          <cell r="J1939">
            <v>936</v>
          </cell>
          <cell r="K1939">
            <v>859</v>
          </cell>
          <cell r="L1939">
            <v>2729</v>
          </cell>
          <cell r="M1939">
            <v>2996</v>
          </cell>
          <cell r="N1939">
            <v>3647</v>
          </cell>
          <cell r="O1939">
            <v>3430</v>
          </cell>
          <cell r="P1939">
            <v>3653</v>
          </cell>
          <cell r="Q1939">
            <v>944</v>
          </cell>
          <cell r="R1939">
            <v>1014</v>
          </cell>
          <cell r="S1939">
            <v>952</v>
          </cell>
          <cell r="T1939">
            <v>857</v>
          </cell>
          <cell r="U1939">
            <v>852</v>
          </cell>
          <cell r="V1939">
            <v>348</v>
          </cell>
          <cell r="W1939">
            <v>341</v>
          </cell>
          <cell r="X1939">
            <v>363</v>
          </cell>
          <cell r="Y1939">
            <v>388</v>
          </cell>
          <cell r="Z1939">
            <v>406</v>
          </cell>
          <cell r="AA1939">
            <v>421</v>
          </cell>
          <cell r="AB1939">
            <v>413</v>
          </cell>
          <cell r="AC1939">
            <v>939</v>
          </cell>
          <cell r="AD1939">
            <v>1003</v>
          </cell>
          <cell r="AE1939">
            <v>1037</v>
          </cell>
        </row>
        <row r="1940">
          <cell r="E1940" t="str">
            <v>GA Industrial Misc. Petro Products</v>
          </cell>
          <cell r="F1940">
            <v>1872</v>
          </cell>
          <cell r="G1940">
            <v>3528</v>
          </cell>
          <cell r="H1940">
            <v>2313</v>
          </cell>
          <cell r="I1940">
            <v>2190</v>
          </cell>
          <cell r="J1940">
            <v>2447</v>
          </cell>
          <cell r="K1940">
            <v>2245</v>
          </cell>
          <cell r="L1940">
            <v>1438</v>
          </cell>
          <cell r="M1940">
            <v>1579</v>
          </cell>
          <cell r="N1940">
            <v>1922</v>
          </cell>
          <cell r="O1940">
            <v>1808</v>
          </cell>
          <cell r="P1940">
            <v>1926</v>
          </cell>
          <cell r="Q1940">
            <v>1868</v>
          </cell>
          <cell r="R1940">
            <v>2006</v>
          </cell>
          <cell r="S1940">
            <v>1883</v>
          </cell>
          <cell r="T1940">
            <v>1696</v>
          </cell>
          <cell r="U1940">
            <v>1686</v>
          </cell>
          <cell r="V1940">
            <v>1347</v>
          </cell>
          <cell r="W1940">
            <v>1321</v>
          </cell>
          <cell r="X1940">
            <v>1406</v>
          </cell>
          <cell r="Y1940">
            <v>1503</v>
          </cell>
          <cell r="Z1940">
            <v>1571</v>
          </cell>
          <cell r="AA1940">
            <v>1631</v>
          </cell>
          <cell r="AB1940">
            <v>1599</v>
          </cell>
          <cell r="AC1940">
            <v>1706</v>
          </cell>
          <cell r="AD1940">
            <v>1821</v>
          </cell>
          <cell r="AE1940">
            <v>1883</v>
          </cell>
        </row>
        <row r="1941">
          <cell r="E1941" t="str">
            <v>HI Industrial Misc. Petro Products</v>
          </cell>
          <cell r="F1941">
            <v>0</v>
          </cell>
          <cell r="G1941">
            <v>0</v>
          </cell>
          <cell r="H1941">
            <v>0</v>
          </cell>
          <cell r="I1941">
            <v>0</v>
          </cell>
          <cell r="J1941">
            <v>0</v>
          </cell>
          <cell r="K1941">
            <v>0</v>
          </cell>
          <cell r="L1941">
            <v>0</v>
          </cell>
          <cell r="M1941">
            <v>0</v>
          </cell>
          <cell r="N1941">
            <v>0</v>
          </cell>
          <cell r="O1941">
            <v>0</v>
          </cell>
          <cell r="P1941">
            <v>0</v>
          </cell>
          <cell r="Q1941">
            <v>0</v>
          </cell>
          <cell r="R1941">
            <v>0</v>
          </cell>
          <cell r="S1941">
            <v>0</v>
          </cell>
          <cell r="T1941">
            <v>0</v>
          </cell>
          <cell r="U1941">
            <v>0</v>
          </cell>
          <cell r="V1941">
            <v>0</v>
          </cell>
          <cell r="W1941">
            <v>0</v>
          </cell>
          <cell r="X1941">
            <v>0</v>
          </cell>
          <cell r="Y1941">
            <v>0</v>
          </cell>
          <cell r="Z1941">
            <v>0</v>
          </cell>
          <cell r="AA1941">
            <v>0</v>
          </cell>
          <cell r="AB1941">
            <v>0</v>
          </cell>
          <cell r="AC1941">
            <v>0</v>
          </cell>
          <cell r="AD1941">
            <v>0</v>
          </cell>
          <cell r="AE1941">
            <v>0</v>
          </cell>
        </row>
        <row r="1942">
          <cell r="E1942" t="str">
            <v>IA Industrial Misc. Petro Products</v>
          </cell>
          <cell r="F1942">
            <v>355</v>
          </cell>
          <cell r="G1942">
            <v>151</v>
          </cell>
          <cell r="H1942">
            <v>99</v>
          </cell>
          <cell r="I1942">
            <v>93</v>
          </cell>
          <cell r="J1942">
            <v>104</v>
          </cell>
          <cell r="K1942">
            <v>96</v>
          </cell>
          <cell r="L1942">
            <v>552</v>
          </cell>
          <cell r="M1942">
            <v>606</v>
          </cell>
          <cell r="N1942">
            <v>737</v>
          </cell>
          <cell r="O1942">
            <v>693</v>
          </cell>
          <cell r="P1942">
            <v>739</v>
          </cell>
          <cell r="Q1942">
            <v>448</v>
          </cell>
          <cell r="R1942">
            <v>481</v>
          </cell>
          <cell r="S1942">
            <v>452</v>
          </cell>
          <cell r="T1942">
            <v>407</v>
          </cell>
          <cell r="U1942">
            <v>404</v>
          </cell>
          <cell r="V1942">
            <v>527</v>
          </cell>
          <cell r="W1942">
            <v>517</v>
          </cell>
          <cell r="X1942">
            <v>550</v>
          </cell>
          <cell r="Y1942">
            <v>588</v>
          </cell>
          <cell r="Z1942">
            <v>615</v>
          </cell>
          <cell r="AA1942">
            <v>638</v>
          </cell>
          <cell r="AB1942">
            <v>626</v>
          </cell>
          <cell r="AC1942">
            <v>1333</v>
          </cell>
          <cell r="AD1942">
            <v>1423</v>
          </cell>
          <cell r="AE1942">
            <v>1471</v>
          </cell>
        </row>
        <row r="1943">
          <cell r="E1943" t="str">
            <v>ID Industrial Misc. Petro Products</v>
          </cell>
          <cell r="F1943">
            <v>0</v>
          </cell>
          <cell r="G1943">
            <v>0</v>
          </cell>
          <cell r="H1943">
            <v>0</v>
          </cell>
          <cell r="I1943">
            <v>0</v>
          </cell>
          <cell r="J1943">
            <v>0</v>
          </cell>
          <cell r="K1943">
            <v>0</v>
          </cell>
          <cell r="L1943">
            <v>0</v>
          </cell>
          <cell r="M1943">
            <v>0</v>
          </cell>
          <cell r="N1943">
            <v>0</v>
          </cell>
          <cell r="O1943">
            <v>0</v>
          </cell>
          <cell r="P1943">
            <v>0</v>
          </cell>
          <cell r="Q1943">
            <v>0</v>
          </cell>
          <cell r="R1943">
            <v>0</v>
          </cell>
          <cell r="S1943">
            <v>0</v>
          </cell>
          <cell r="T1943">
            <v>0</v>
          </cell>
          <cell r="U1943">
            <v>0</v>
          </cell>
          <cell r="V1943">
            <v>0</v>
          </cell>
          <cell r="W1943">
            <v>0</v>
          </cell>
          <cell r="X1943">
            <v>0</v>
          </cell>
          <cell r="Y1943">
            <v>0</v>
          </cell>
          <cell r="Z1943">
            <v>0</v>
          </cell>
          <cell r="AA1943">
            <v>0</v>
          </cell>
          <cell r="AB1943">
            <v>0</v>
          </cell>
          <cell r="AC1943">
            <v>125</v>
          </cell>
          <cell r="AD1943">
            <v>134</v>
          </cell>
          <cell r="AE1943">
            <v>138</v>
          </cell>
        </row>
        <row r="1944">
          <cell r="E1944" t="str">
            <v>IL Industrial Misc. Petro Products</v>
          </cell>
          <cell r="F1944">
            <v>5389</v>
          </cell>
          <cell r="G1944">
            <v>7780</v>
          </cell>
          <cell r="H1944">
            <v>5101</v>
          </cell>
          <cell r="I1944">
            <v>4828</v>
          </cell>
          <cell r="J1944">
            <v>5396</v>
          </cell>
          <cell r="K1944">
            <v>4951</v>
          </cell>
          <cell r="L1944">
            <v>2488</v>
          </cell>
          <cell r="M1944">
            <v>2731</v>
          </cell>
          <cell r="N1944">
            <v>3325</v>
          </cell>
          <cell r="O1944">
            <v>3127</v>
          </cell>
          <cell r="P1944">
            <v>3331</v>
          </cell>
          <cell r="Q1944">
            <v>3477</v>
          </cell>
          <cell r="R1944">
            <v>3735</v>
          </cell>
          <cell r="S1944">
            <v>3506</v>
          </cell>
          <cell r="T1944">
            <v>3157</v>
          </cell>
          <cell r="U1944">
            <v>3139</v>
          </cell>
          <cell r="V1944">
            <v>2741</v>
          </cell>
          <cell r="W1944">
            <v>2689</v>
          </cell>
          <cell r="X1944">
            <v>2862</v>
          </cell>
          <cell r="Y1944">
            <v>3059</v>
          </cell>
          <cell r="Z1944">
            <v>3197</v>
          </cell>
          <cell r="AA1944">
            <v>3319</v>
          </cell>
          <cell r="AB1944">
            <v>3255</v>
          </cell>
          <cell r="AC1944">
            <v>3157</v>
          </cell>
          <cell r="AD1944">
            <v>3370</v>
          </cell>
          <cell r="AE1944">
            <v>3484</v>
          </cell>
        </row>
        <row r="1945">
          <cell r="E1945" t="str">
            <v>IN Industrial Misc. Petro Products</v>
          </cell>
          <cell r="F1945">
            <v>1592</v>
          </cell>
          <cell r="G1945">
            <v>2723</v>
          </cell>
          <cell r="H1945">
            <v>1785</v>
          </cell>
          <cell r="I1945">
            <v>1690</v>
          </cell>
          <cell r="J1945">
            <v>1889</v>
          </cell>
          <cell r="K1945">
            <v>1733</v>
          </cell>
          <cell r="L1945">
            <v>2039</v>
          </cell>
          <cell r="M1945">
            <v>2239</v>
          </cell>
          <cell r="N1945">
            <v>2725</v>
          </cell>
          <cell r="O1945">
            <v>2563</v>
          </cell>
          <cell r="P1945">
            <v>2730</v>
          </cell>
          <cell r="Q1945">
            <v>1038</v>
          </cell>
          <cell r="R1945">
            <v>1115</v>
          </cell>
          <cell r="S1945">
            <v>1046</v>
          </cell>
          <cell r="T1945">
            <v>942</v>
          </cell>
          <cell r="U1945">
            <v>937</v>
          </cell>
          <cell r="V1945">
            <v>833</v>
          </cell>
          <cell r="W1945">
            <v>817</v>
          </cell>
          <cell r="X1945">
            <v>870</v>
          </cell>
          <cell r="Y1945">
            <v>929</v>
          </cell>
          <cell r="Z1945">
            <v>972</v>
          </cell>
          <cell r="AA1945">
            <v>1009</v>
          </cell>
          <cell r="AB1945">
            <v>989</v>
          </cell>
          <cell r="AC1945">
            <v>712</v>
          </cell>
          <cell r="AD1945">
            <v>760</v>
          </cell>
          <cell r="AE1945">
            <v>786</v>
          </cell>
        </row>
        <row r="1946">
          <cell r="E1946" t="str">
            <v>KS Industrial Misc. Petro Products</v>
          </cell>
          <cell r="F1946">
            <v>393</v>
          </cell>
          <cell r="G1946">
            <v>420</v>
          </cell>
          <cell r="H1946">
            <v>276</v>
          </cell>
          <cell r="I1946">
            <v>261</v>
          </cell>
          <cell r="J1946">
            <v>292</v>
          </cell>
          <cell r="K1946">
            <v>268</v>
          </cell>
          <cell r="L1946">
            <v>723</v>
          </cell>
          <cell r="M1946">
            <v>794</v>
          </cell>
          <cell r="N1946">
            <v>967</v>
          </cell>
          <cell r="O1946">
            <v>909</v>
          </cell>
          <cell r="P1946">
            <v>969</v>
          </cell>
          <cell r="Q1946">
            <v>745</v>
          </cell>
          <cell r="R1946">
            <v>801</v>
          </cell>
          <cell r="S1946">
            <v>752</v>
          </cell>
          <cell r="T1946">
            <v>677</v>
          </cell>
          <cell r="U1946">
            <v>673</v>
          </cell>
          <cell r="V1946">
            <v>256</v>
          </cell>
          <cell r="W1946">
            <v>251</v>
          </cell>
          <cell r="X1946">
            <v>267</v>
          </cell>
          <cell r="Y1946">
            <v>285</v>
          </cell>
          <cell r="Z1946">
            <v>298</v>
          </cell>
          <cell r="AA1946">
            <v>310</v>
          </cell>
          <cell r="AB1946">
            <v>304</v>
          </cell>
          <cell r="AC1946">
            <v>575</v>
          </cell>
          <cell r="AD1946">
            <v>614</v>
          </cell>
          <cell r="AE1946">
            <v>635</v>
          </cell>
        </row>
        <row r="1947">
          <cell r="E1947" t="str">
            <v>KY Industrial Misc. Petro Products</v>
          </cell>
          <cell r="F1947">
            <v>542</v>
          </cell>
          <cell r="G1947">
            <v>5597</v>
          </cell>
          <cell r="H1947">
            <v>3669</v>
          </cell>
          <cell r="I1947">
            <v>3473</v>
          </cell>
          <cell r="J1947">
            <v>3882</v>
          </cell>
          <cell r="K1947">
            <v>3562</v>
          </cell>
          <cell r="L1947">
            <v>5701</v>
          </cell>
          <cell r="M1947">
            <v>6259</v>
          </cell>
          <cell r="N1947">
            <v>7619</v>
          </cell>
          <cell r="O1947">
            <v>7166</v>
          </cell>
          <cell r="P1947">
            <v>7633</v>
          </cell>
          <cell r="Q1947">
            <v>2276</v>
          </cell>
          <cell r="R1947">
            <v>2445</v>
          </cell>
          <cell r="S1947">
            <v>2295</v>
          </cell>
          <cell r="T1947">
            <v>2067</v>
          </cell>
          <cell r="U1947">
            <v>2055</v>
          </cell>
          <cell r="V1947">
            <v>2630</v>
          </cell>
          <cell r="W1947">
            <v>2581</v>
          </cell>
          <cell r="X1947">
            <v>2746</v>
          </cell>
          <cell r="Y1947">
            <v>2935</v>
          </cell>
          <cell r="Z1947">
            <v>3068</v>
          </cell>
          <cell r="AA1947">
            <v>3185</v>
          </cell>
          <cell r="AB1947">
            <v>3124</v>
          </cell>
          <cell r="AC1947">
            <v>2661</v>
          </cell>
          <cell r="AD1947">
            <v>2841</v>
          </cell>
          <cell r="AE1947">
            <v>2937</v>
          </cell>
        </row>
        <row r="1948">
          <cell r="E1948" t="str">
            <v>LA Industrial Misc. Petro Products</v>
          </cell>
          <cell r="F1948">
            <v>22237</v>
          </cell>
          <cell r="G1948">
            <v>19387</v>
          </cell>
          <cell r="H1948">
            <v>12710</v>
          </cell>
          <cell r="I1948">
            <v>12031</v>
          </cell>
          <cell r="J1948">
            <v>13446</v>
          </cell>
          <cell r="K1948">
            <v>12337</v>
          </cell>
          <cell r="L1948">
            <v>2192</v>
          </cell>
          <cell r="M1948">
            <v>2406</v>
          </cell>
          <cell r="N1948">
            <v>2929</v>
          </cell>
          <cell r="O1948">
            <v>2755</v>
          </cell>
          <cell r="P1948">
            <v>2935</v>
          </cell>
          <cell r="Q1948">
            <v>23066</v>
          </cell>
          <cell r="R1948">
            <v>24779</v>
          </cell>
          <cell r="S1948">
            <v>23260</v>
          </cell>
          <cell r="T1948">
            <v>20945</v>
          </cell>
          <cell r="U1948">
            <v>20828</v>
          </cell>
          <cell r="V1948">
            <v>13866</v>
          </cell>
          <cell r="W1948">
            <v>13606</v>
          </cell>
          <cell r="X1948">
            <v>14478</v>
          </cell>
          <cell r="Y1948">
            <v>15476</v>
          </cell>
          <cell r="Z1948">
            <v>16177</v>
          </cell>
          <cell r="AA1948">
            <v>16793</v>
          </cell>
          <cell r="AB1948">
            <v>16471</v>
          </cell>
          <cell r="AC1948">
            <v>25287</v>
          </cell>
          <cell r="AD1948">
            <v>26998</v>
          </cell>
          <cell r="AE1948">
            <v>27912</v>
          </cell>
        </row>
        <row r="1949">
          <cell r="E1949" t="str">
            <v>MA Industrial Misc. Petro Products</v>
          </cell>
          <cell r="F1949">
            <v>875</v>
          </cell>
          <cell r="G1949">
            <v>898</v>
          </cell>
          <cell r="H1949">
            <v>589</v>
          </cell>
          <cell r="I1949">
            <v>557</v>
          </cell>
          <cell r="J1949">
            <v>623</v>
          </cell>
          <cell r="K1949">
            <v>572</v>
          </cell>
          <cell r="L1949">
            <v>1287</v>
          </cell>
          <cell r="M1949">
            <v>1413</v>
          </cell>
          <cell r="N1949">
            <v>1720</v>
          </cell>
          <cell r="O1949">
            <v>1618</v>
          </cell>
          <cell r="P1949">
            <v>1724</v>
          </cell>
          <cell r="Q1949">
            <v>497</v>
          </cell>
          <cell r="R1949">
            <v>534</v>
          </cell>
          <cell r="S1949">
            <v>502</v>
          </cell>
          <cell r="T1949">
            <v>452</v>
          </cell>
          <cell r="U1949">
            <v>449</v>
          </cell>
          <cell r="V1949">
            <v>393</v>
          </cell>
          <cell r="W1949">
            <v>386</v>
          </cell>
          <cell r="X1949">
            <v>410</v>
          </cell>
          <cell r="Y1949">
            <v>439</v>
          </cell>
          <cell r="Z1949">
            <v>459</v>
          </cell>
          <cell r="AA1949">
            <v>476</v>
          </cell>
          <cell r="AB1949">
            <v>467</v>
          </cell>
          <cell r="AC1949">
            <v>949</v>
          </cell>
          <cell r="AD1949">
            <v>1013</v>
          </cell>
          <cell r="AE1949">
            <v>1047</v>
          </cell>
        </row>
        <row r="1950">
          <cell r="E1950" t="str">
            <v>MD Industrial Misc. Petro Products</v>
          </cell>
          <cell r="F1950">
            <v>496</v>
          </cell>
          <cell r="G1950">
            <v>955</v>
          </cell>
          <cell r="H1950">
            <v>626</v>
          </cell>
          <cell r="I1950">
            <v>592</v>
          </cell>
          <cell r="J1950">
            <v>662</v>
          </cell>
          <cell r="K1950">
            <v>607</v>
          </cell>
          <cell r="L1950">
            <v>569</v>
          </cell>
          <cell r="M1950">
            <v>624</v>
          </cell>
          <cell r="N1950">
            <v>760</v>
          </cell>
          <cell r="O1950">
            <v>715</v>
          </cell>
          <cell r="P1950">
            <v>761</v>
          </cell>
          <cell r="Q1950">
            <v>368</v>
          </cell>
          <cell r="R1950">
            <v>395</v>
          </cell>
          <cell r="S1950">
            <v>371</v>
          </cell>
          <cell r="T1950">
            <v>334</v>
          </cell>
          <cell r="U1950">
            <v>332</v>
          </cell>
          <cell r="V1950">
            <v>414</v>
          </cell>
          <cell r="W1950">
            <v>406</v>
          </cell>
          <cell r="X1950">
            <v>432</v>
          </cell>
          <cell r="Y1950">
            <v>462</v>
          </cell>
          <cell r="Z1950">
            <v>483</v>
          </cell>
          <cell r="AA1950">
            <v>501</v>
          </cell>
          <cell r="AB1950">
            <v>491</v>
          </cell>
          <cell r="AC1950">
            <v>253</v>
          </cell>
          <cell r="AD1950">
            <v>270</v>
          </cell>
          <cell r="AE1950">
            <v>279</v>
          </cell>
        </row>
        <row r="1951">
          <cell r="E1951" t="str">
            <v>ME Industrial Misc. Petro Products</v>
          </cell>
          <cell r="F1951">
            <v>0</v>
          </cell>
          <cell r="G1951">
            <v>64</v>
          </cell>
          <cell r="H1951">
            <v>42</v>
          </cell>
          <cell r="I1951">
            <v>40</v>
          </cell>
          <cell r="J1951">
            <v>45</v>
          </cell>
          <cell r="K1951">
            <v>41</v>
          </cell>
          <cell r="L1951">
            <v>322</v>
          </cell>
          <cell r="M1951">
            <v>353</v>
          </cell>
          <cell r="N1951">
            <v>430</v>
          </cell>
          <cell r="O1951">
            <v>405</v>
          </cell>
          <cell r="P1951">
            <v>431</v>
          </cell>
          <cell r="Q1951">
            <v>0</v>
          </cell>
          <cell r="R1951">
            <v>0</v>
          </cell>
          <cell r="S1951">
            <v>0</v>
          </cell>
          <cell r="T1951">
            <v>0</v>
          </cell>
          <cell r="U1951">
            <v>0</v>
          </cell>
          <cell r="V1951">
            <v>0</v>
          </cell>
          <cell r="W1951">
            <v>0</v>
          </cell>
          <cell r="X1951">
            <v>0</v>
          </cell>
          <cell r="Y1951">
            <v>0</v>
          </cell>
          <cell r="Z1951">
            <v>0</v>
          </cell>
          <cell r="AA1951">
            <v>0</v>
          </cell>
          <cell r="AB1951">
            <v>0</v>
          </cell>
          <cell r="AC1951">
            <v>0</v>
          </cell>
          <cell r="AD1951">
            <v>0</v>
          </cell>
          <cell r="AE1951">
            <v>0</v>
          </cell>
        </row>
        <row r="1952">
          <cell r="E1952" t="str">
            <v>MI Industrial Misc. Petro Products</v>
          </cell>
          <cell r="F1952">
            <v>3391</v>
          </cell>
          <cell r="G1952">
            <v>5137</v>
          </cell>
          <cell r="H1952">
            <v>3368</v>
          </cell>
          <cell r="I1952">
            <v>3188</v>
          </cell>
          <cell r="J1952">
            <v>3563</v>
          </cell>
          <cell r="K1952">
            <v>3269</v>
          </cell>
          <cell r="L1952">
            <v>3479</v>
          </cell>
          <cell r="M1952">
            <v>3820</v>
          </cell>
          <cell r="N1952">
            <v>4650</v>
          </cell>
          <cell r="O1952">
            <v>4373</v>
          </cell>
          <cell r="P1952">
            <v>4658</v>
          </cell>
          <cell r="Q1952">
            <v>3275</v>
          </cell>
          <cell r="R1952">
            <v>3518</v>
          </cell>
          <cell r="S1952">
            <v>3302</v>
          </cell>
          <cell r="T1952">
            <v>2974</v>
          </cell>
          <cell r="U1952">
            <v>2957</v>
          </cell>
          <cell r="V1952">
            <v>1570</v>
          </cell>
          <cell r="W1952">
            <v>1540</v>
          </cell>
          <cell r="X1952">
            <v>1639</v>
          </cell>
          <cell r="Y1952">
            <v>1752</v>
          </cell>
          <cell r="Z1952">
            <v>1831</v>
          </cell>
          <cell r="AA1952">
            <v>1901</v>
          </cell>
          <cell r="AB1952">
            <v>1865</v>
          </cell>
          <cell r="AC1952">
            <v>2572</v>
          </cell>
          <cell r="AD1952">
            <v>2746</v>
          </cell>
          <cell r="AE1952">
            <v>2839</v>
          </cell>
        </row>
        <row r="1953">
          <cell r="E1953" t="str">
            <v>MN Industrial Misc. Petro Products</v>
          </cell>
          <cell r="F1953">
            <v>0</v>
          </cell>
          <cell r="G1953">
            <v>422</v>
          </cell>
          <cell r="H1953">
            <v>277</v>
          </cell>
          <cell r="I1953">
            <v>262</v>
          </cell>
          <cell r="J1953">
            <v>293</v>
          </cell>
          <cell r="K1953">
            <v>268</v>
          </cell>
          <cell r="L1953">
            <v>65</v>
          </cell>
          <cell r="M1953">
            <v>72</v>
          </cell>
          <cell r="N1953">
            <v>88</v>
          </cell>
          <cell r="O1953">
            <v>82</v>
          </cell>
          <cell r="P1953">
            <v>88</v>
          </cell>
          <cell r="Q1953">
            <v>196</v>
          </cell>
          <cell r="R1953">
            <v>210</v>
          </cell>
          <cell r="S1953">
            <v>197</v>
          </cell>
          <cell r="T1953">
            <v>178</v>
          </cell>
          <cell r="U1953">
            <v>177</v>
          </cell>
          <cell r="V1953">
            <v>237</v>
          </cell>
          <cell r="W1953">
            <v>233</v>
          </cell>
          <cell r="X1953">
            <v>248</v>
          </cell>
          <cell r="Y1953">
            <v>265</v>
          </cell>
          <cell r="Z1953">
            <v>277</v>
          </cell>
          <cell r="AA1953">
            <v>287</v>
          </cell>
          <cell r="AB1953">
            <v>282</v>
          </cell>
          <cell r="AC1953">
            <v>240</v>
          </cell>
          <cell r="AD1953">
            <v>256</v>
          </cell>
          <cell r="AE1953">
            <v>264</v>
          </cell>
        </row>
        <row r="1954">
          <cell r="E1954" t="str">
            <v>MO Industrial Misc. Petro Products</v>
          </cell>
          <cell r="F1954">
            <v>3303</v>
          </cell>
          <cell r="G1954">
            <v>1229</v>
          </cell>
          <cell r="H1954">
            <v>806</v>
          </cell>
          <cell r="I1954">
            <v>763</v>
          </cell>
          <cell r="J1954">
            <v>852</v>
          </cell>
          <cell r="K1954">
            <v>782</v>
          </cell>
          <cell r="L1954">
            <v>373</v>
          </cell>
          <cell r="M1954">
            <v>410</v>
          </cell>
          <cell r="N1954">
            <v>499</v>
          </cell>
          <cell r="O1954">
            <v>469</v>
          </cell>
          <cell r="P1954">
            <v>500</v>
          </cell>
          <cell r="Q1954">
            <v>397</v>
          </cell>
          <cell r="R1954">
            <v>426</v>
          </cell>
          <cell r="S1954">
            <v>400</v>
          </cell>
          <cell r="T1954">
            <v>360</v>
          </cell>
          <cell r="U1954">
            <v>358</v>
          </cell>
          <cell r="V1954">
            <v>483</v>
          </cell>
          <cell r="W1954">
            <v>474</v>
          </cell>
          <cell r="X1954">
            <v>504</v>
          </cell>
          <cell r="Y1954">
            <v>539</v>
          </cell>
          <cell r="Z1954">
            <v>563</v>
          </cell>
          <cell r="AA1954">
            <v>585</v>
          </cell>
          <cell r="AB1954">
            <v>573</v>
          </cell>
          <cell r="AC1954">
            <v>716</v>
          </cell>
          <cell r="AD1954">
            <v>764</v>
          </cell>
          <cell r="AE1954">
            <v>790</v>
          </cell>
        </row>
        <row r="1955">
          <cell r="E1955" t="str">
            <v>MS Industrial Misc. Petro Products</v>
          </cell>
          <cell r="F1955">
            <v>222</v>
          </cell>
          <cell r="G1955">
            <v>556</v>
          </cell>
          <cell r="H1955">
            <v>365</v>
          </cell>
          <cell r="I1955">
            <v>345</v>
          </cell>
          <cell r="J1955">
            <v>386</v>
          </cell>
          <cell r="K1955">
            <v>354</v>
          </cell>
          <cell r="L1955">
            <v>338</v>
          </cell>
          <cell r="M1955">
            <v>371</v>
          </cell>
          <cell r="N1955">
            <v>451</v>
          </cell>
          <cell r="O1955">
            <v>424</v>
          </cell>
          <cell r="P1955">
            <v>452</v>
          </cell>
          <cell r="Q1955">
            <v>347</v>
          </cell>
          <cell r="R1955">
            <v>373</v>
          </cell>
          <cell r="S1955">
            <v>350</v>
          </cell>
          <cell r="T1955">
            <v>315</v>
          </cell>
          <cell r="U1955">
            <v>313</v>
          </cell>
          <cell r="V1955">
            <v>122</v>
          </cell>
          <cell r="W1955">
            <v>120</v>
          </cell>
          <cell r="X1955">
            <v>128</v>
          </cell>
          <cell r="Y1955">
            <v>137</v>
          </cell>
          <cell r="Z1955">
            <v>143</v>
          </cell>
          <cell r="AA1955">
            <v>148</v>
          </cell>
          <cell r="AB1955">
            <v>145</v>
          </cell>
          <cell r="AC1955">
            <v>221</v>
          </cell>
          <cell r="AD1955">
            <v>236</v>
          </cell>
          <cell r="AE1955">
            <v>244</v>
          </cell>
        </row>
        <row r="1956">
          <cell r="E1956" t="str">
            <v>MT Industrial Misc. Petro Products</v>
          </cell>
          <cell r="F1956">
            <v>0</v>
          </cell>
          <cell r="G1956">
            <v>0</v>
          </cell>
          <cell r="H1956">
            <v>0</v>
          </cell>
          <cell r="I1956">
            <v>0</v>
          </cell>
          <cell r="J1956">
            <v>0</v>
          </cell>
          <cell r="K1956">
            <v>0</v>
          </cell>
          <cell r="L1956">
            <v>0</v>
          </cell>
          <cell r="M1956">
            <v>0</v>
          </cell>
          <cell r="N1956">
            <v>0</v>
          </cell>
          <cell r="O1956">
            <v>0</v>
          </cell>
          <cell r="P1956">
            <v>0</v>
          </cell>
          <cell r="Q1956">
            <v>0</v>
          </cell>
          <cell r="R1956">
            <v>0</v>
          </cell>
          <cell r="S1956">
            <v>0</v>
          </cell>
          <cell r="T1956">
            <v>0</v>
          </cell>
          <cell r="U1956">
            <v>0</v>
          </cell>
          <cell r="V1956">
            <v>0</v>
          </cell>
          <cell r="W1956">
            <v>0</v>
          </cell>
          <cell r="X1956">
            <v>0</v>
          </cell>
          <cell r="Y1956">
            <v>0</v>
          </cell>
          <cell r="Z1956">
            <v>0</v>
          </cell>
          <cell r="AA1956">
            <v>0</v>
          </cell>
          <cell r="AB1956">
            <v>0</v>
          </cell>
          <cell r="AC1956">
            <v>0</v>
          </cell>
          <cell r="AD1956">
            <v>0</v>
          </cell>
          <cell r="AE1956">
            <v>0</v>
          </cell>
        </row>
        <row r="1957">
          <cell r="E1957" t="str">
            <v>NC Industrial Misc. Petro Products</v>
          </cell>
          <cell r="F1957">
            <v>1781</v>
          </cell>
          <cell r="G1957">
            <v>1888</v>
          </cell>
          <cell r="H1957">
            <v>1238</v>
          </cell>
          <cell r="I1957">
            <v>1172</v>
          </cell>
          <cell r="J1957">
            <v>1310</v>
          </cell>
          <cell r="K1957">
            <v>1202</v>
          </cell>
          <cell r="L1957">
            <v>2755</v>
          </cell>
          <cell r="M1957">
            <v>3025</v>
          </cell>
          <cell r="N1957">
            <v>3682</v>
          </cell>
          <cell r="O1957">
            <v>3463</v>
          </cell>
          <cell r="P1957">
            <v>3689</v>
          </cell>
          <cell r="Q1957">
            <v>2751</v>
          </cell>
          <cell r="R1957">
            <v>2955</v>
          </cell>
          <cell r="S1957">
            <v>2774</v>
          </cell>
          <cell r="T1957">
            <v>2498</v>
          </cell>
          <cell r="U1957">
            <v>2484</v>
          </cell>
          <cell r="V1957">
            <v>3389</v>
          </cell>
          <cell r="W1957">
            <v>3325</v>
          </cell>
          <cell r="X1957">
            <v>3538</v>
          </cell>
          <cell r="Y1957">
            <v>3782</v>
          </cell>
          <cell r="Z1957">
            <v>3953</v>
          </cell>
          <cell r="AA1957">
            <v>4104</v>
          </cell>
          <cell r="AB1957">
            <v>4025</v>
          </cell>
          <cell r="AC1957">
            <v>2407</v>
          </cell>
          <cell r="AD1957">
            <v>2570</v>
          </cell>
          <cell r="AE1957">
            <v>2657</v>
          </cell>
        </row>
        <row r="1958">
          <cell r="E1958" t="str">
            <v>ND Industrial Misc. Petro Products</v>
          </cell>
          <cell r="F1958">
            <v>0</v>
          </cell>
          <cell r="G1958">
            <v>0</v>
          </cell>
          <cell r="H1958">
            <v>0</v>
          </cell>
          <cell r="I1958">
            <v>0</v>
          </cell>
          <cell r="J1958">
            <v>0</v>
          </cell>
          <cell r="K1958">
            <v>0</v>
          </cell>
          <cell r="L1958">
            <v>0</v>
          </cell>
          <cell r="M1958">
            <v>0</v>
          </cell>
          <cell r="N1958">
            <v>0</v>
          </cell>
          <cell r="O1958">
            <v>0</v>
          </cell>
          <cell r="P1958">
            <v>0</v>
          </cell>
          <cell r="Q1958">
            <v>0</v>
          </cell>
          <cell r="R1958">
            <v>0</v>
          </cell>
          <cell r="S1958">
            <v>0</v>
          </cell>
          <cell r="T1958">
            <v>0</v>
          </cell>
          <cell r="U1958">
            <v>0</v>
          </cell>
          <cell r="V1958">
            <v>0</v>
          </cell>
          <cell r="W1958">
            <v>0</v>
          </cell>
          <cell r="X1958">
            <v>0</v>
          </cell>
          <cell r="Y1958">
            <v>0</v>
          </cell>
          <cell r="Z1958">
            <v>0</v>
          </cell>
          <cell r="AA1958">
            <v>0</v>
          </cell>
          <cell r="AB1958">
            <v>0</v>
          </cell>
          <cell r="AC1958">
            <v>0</v>
          </cell>
          <cell r="AD1958">
            <v>0</v>
          </cell>
          <cell r="AE1958">
            <v>0</v>
          </cell>
        </row>
        <row r="1959">
          <cell r="E1959" t="str">
            <v>NE Industrial Misc. Petro Products</v>
          </cell>
          <cell r="F1959">
            <v>119</v>
          </cell>
          <cell r="G1959">
            <v>0</v>
          </cell>
          <cell r="H1959">
            <v>0</v>
          </cell>
          <cell r="I1959">
            <v>0</v>
          </cell>
          <cell r="J1959">
            <v>0</v>
          </cell>
          <cell r="K1959">
            <v>0</v>
          </cell>
          <cell r="L1959">
            <v>0</v>
          </cell>
          <cell r="M1959">
            <v>0</v>
          </cell>
          <cell r="N1959">
            <v>0</v>
          </cell>
          <cell r="O1959">
            <v>0</v>
          </cell>
          <cell r="P1959">
            <v>0</v>
          </cell>
          <cell r="Q1959">
            <v>62</v>
          </cell>
          <cell r="R1959">
            <v>67</v>
          </cell>
          <cell r="S1959">
            <v>63</v>
          </cell>
          <cell r="T1959">
            <v>56</v>
          </cell>
          <cell r="U1959">
            <v>56</v>
          </cell>
          <cell r="V1959">
            <v>111</v>
          </cell>
          <cell r="W1959">
            <v>109</v>
          </cell>
          <cell r="X1959">
            <v>116</v>
          </cell>
          <cell r="Y1959">
            <v>124</v>
          </cell>
          <cell r="Z1959">
            <v>130</v>
          </cell>
          <cell r="AA1959">
            <v>134</v>
          </cell>
          <cell r="AB1959">
            <v>132</v>
          </cell>
          <cell r="AC1959">
            <v>485</v>
          </cell>
          <cell r="AD1959">
            <v>517</v>
          </cell>
          <cell r="AE1959">
            <v>535</v>
          </cell>
        </row>
        <row r="1960">
          <cell r="E1960" t="str">
            <v>NH Industrial Misc. Petro Products</v>
          </cell>
          <cell r="F1960">
            <v>33</v>
          </cell>
          <cell r="G1960">
            <v>60</v>
          </cell>
          <cell r="H1960">
            <v>39</v>
          </cell>
          <cell r="I1960">
            <v>37</v>
          </cell>
          <cell r="J1960">
            <v>41</v>
          </cell>
          <cell r="K1960">
            <v>38</v>
          </cell>
          <cell r="L1960">
            <v>690</v>
          </cell>
          <cell r="M1960">
            <v>757</v>
          </cell>
          <cell r="N1960">
            <v>922</v>
          </cell>
          <cell r="O1960">
            <v>867</v>
          </cell>
          <cell r="P1960">
            <v>923</v>
          </cell>
          <cell r="Q1960">
            <v>0</v>
          </cell>
          <cell r="R1960">
            <v>0</v>
          </cell>
          <cell r="S1960">
            <v>0</v>
          </cell>
          <cell r="T1960">
            <v>0</v>
          </cell>
          <cell r="U1960">
            <v>0</v>
          </cell>
          <cell r="V1960">
            <v>0</v>
          </cell>
          <cell r="W1960">
            <v>0</v>
          </cell>
          <cell r="X1960">
            <v>0</v>
          </cell>
          <cell r="Y1960">
            <v>0</v>
          </cell>
          <cell r="Z1960">
            <v>0</v>
          </cell>
          <cell r="AA1960">
            <v>0</v>
          </cell>
          <cell r="AB1960">
            <v>0</v>
          </cell>
          <cell r="AC1960">
            <v>0</v>
          </cell>
          <cell r="AD1960">
            <v>0</v>
          </cell>
          <cell r="AE1960">
            <v>0</v>
          </cell>
        </row>
        <row r="1961">
          <cell r="E1961" t="str">
            <v>NJ Industrial Misc. Petro Products</v>
          </cell>
          <cell r="F1961">
            <v>10832</v>
          </cell>
          <cell r="G1961">
            <v>9989</v>
          </cell>
          <cell r="H1961">
            <v>6549</v>
          </cell>
          <cell r="I1961">
            <v>6199</v>
          </cell>
          <cell r="J1961">
            <v>6928</v>
          </cell>
          <cell r="K1961">
            <v>6357</v>
          </cell>
          <cell r="L1961">
            <v>3111</v>
          </cell>
          <cell r="M1961">
            <v>3415</v>
          </cell>
          <cell r="N1961">
            <v>4157</v>
          </cell>
          <cell r="O1961">
            <v>3910</v>
          </cell>
          <cell r="P1961">
            <v>4165</v>
          </cell>
          <cell r="Q1961">
            <v>5247</v>
          </cell>
          <cell r="R1961">
            <v>5637</v>
          </cell>
          <cell r="S1961">
            <v>5291</v>
          </cell>
          <cell r="T1961">
            <v>4765</v>
          </cell>
          <cell r="U1961">
            <v>4738</v>
          </cell>
          <cell r="V1961">
            <v>4258</v>
          </cell>
          <cell r="W1961">
            <v>4178</v>
          </cell>
          <cell r="X1961">
            <v>4446</v>
          </cell>
          <cell r="Y1961">
            <v>4752</v>
          </cell>
          <cell r="Z1961">
            <v>4967</v>
          </cell>
          <cell r="AA1961">
            <v>5156</v>
          </cell>
          <cell r="AB1961">
            <v>5058</v>
          </cell>
          <cell r="AC1961">
            <v>5249</v>
          </cell>
          <cell r="AD1961">
            <v>5604</v>
          </cell>
          <cell r="AE1961">
            <v>5794</v>
          </cell>
        </row>
        <row r="1962">
          <cell r="E1962" t="str">
            <v>NM Industrial Misc. Petro Products</v>
          </cell>
          <cell r="F1962">
            <v>64</v>
          </cell>
          <cell r="G1962">
            <v>167</v>
          </cell>
          <cell r="H1962">
            <v>109</v>
          </cell>
          <cell r="I1962">
            <v>104</v>
          </cell>
          <cell r="J1962">
            <v>116</v>
          </cell>
          <cell r="K1962">
            <v>106</v>
          </cell>
          <cell r="L1962">
            <v>736</v>
          </cell>
          <cell r="M1962">
            <v>808</v>
          </cell>
          <cell r="N1962">
            <v>983</v>
          </cell>
          <cell r="O1962">
            <v>925</v>
          </cell>
          <cell r="P1962">
            <v>985</v>
          </cell>
          <cell r="Q1962">
            <v>253</v>
          </cell>
          <cell r="R1962">
            <v>272</v>
          </cell>
          <cell r="S1962">
            <v>256</v>
          </cell>
          <cell r="T1962">
            <v>230</v>
          </cell>
          <cell r="U1962">
            <v>229</v>
          </cell>
          <cell r="V1962">
            <v>0</v>
          </cell>
          <cell r="W1962">
            <v>0</v>
          </cell>
          <cell r="X1962">
            <v>0</v>
          </cell>
          <cell r="Y1962">
            <v>0</v>
          </cell>
          <cell r="Z1962">
            <v>0</v>
          </cell>
          <cell r="AA1962">
            <v>0</v>
          </cell>
          <cell r="AB1962">
            <v>0</v>
          </cell>
          <cell r="AC1962">
            <v>72</v>
          </cell>
          <cell r="AD1962">
            <v>77</v>
          </cell>
          <cell r="AE1962">
            <v>79</v>
          </cell>
        </row>
        <row r="1963">
          <cell r="E1963" t="str">
            <v>NV Industrial Misc. Petro Products</v>
          </cell>
          <cell r="F1963">
            <v>0</v>
          </cell>
          <cell r="G1963">
            <v>0</v>
          </cell>
          <cell r="H1963">
            <v>0</v>
          </cell>
          <cell r="I1963">
            <v>0</v>
          </cell>
          <cell r="J1963">
            <v>0</v>
          </cell>
          <cell r="K1963">
            <v>0</v>
          </cell>
          <cell r="L1963">
            <v>0</v>
          </cell>
          <cell r="M1963">
            <v>0</v>
          </cell>
          <cell r="N1963">
            <v>0</v>
          </cell>
          <cell r="O1963">
            <v>0</v>
          </cell>
          <cell r="P1963">
            <v>0</v>
          </cell>
          <cell r="Q1963">
            <v>0</v>
          </cell>
          <cell r="R1963">
            <v>0</v>
          </cell>
          <cell r="S1963">
            <v>0</v>
          </cell>
          <cell r="T1963">
            <v>0</v>
          </cell>
          <cell r="U1963">
            <v>0</v>
          </cell>
          <cell r="V1963">
            <v>0</v>
          </cell>
          <cell r="W1963">
            <v>0</v>
          </cell>
          <cell r="X1963">
            <v>0</v>
          </cell>
          <cell r="Y1963">
            <v>0</v>
          </cell>
          <cell r="Z1963">
            <v>0</v>
          </cell>
          <cell r="AA1963">
            <v>0</v>
          </cell>
          <cell r="AB1963">
            <v>0</v>
          </cell>
          <cell r="AC1963">
            <v>0</v>
          </cell>
          <cell r="AD1963">
            <v>0</v>
          </cell>
          <cell r="AE1963">
            <v>0</v>
          </cell>
        </row>
        <row r="1964">
          <cell r="E1964" t="str">
            <v>NY Industrial Misc. Petro Products</v>
          </cell>
          <cell r="F1964">
            <v>3142</v>
          </cell>
          <cell r="G1964">
            <v>3302</v>
          </cell>
          <cell r="H1964">
            <v>2165</v>
          </cell>
          <cell r="I1964">
            <v>2049</v>
          </cell>
          <cell r="J1964">
            <v>2290</v>
          </cell>
          <cell r="K1964">
            <v>2101</v>
          </cell>
          <cell r="L1964">
            <v>5401</v>
          </cell>
          <cell r="M1964">
            <v>5930</v>
          </cell>
          <cell r="N1964">
            <v>7219</v>
          </cell>
          <cell r="O1964">
            <v>6789</v>
          </cell>
          <cell r="P1964">
            <v>7232</v>
          </cell>
          <cell r="Q1964">
            <v>1722</v>
          </cell>
          <cell r="R1964">
            <v>1850</v>
          </cell>
          <cell r="S1964">
            <v>1736</v>
          </cell>
          <cell r="T1964">
            <v>1563</v>
          </cell>
          <cell r="U1964">
            <v>1555</v>
          </cell>
          <cell r="V1964">
            <v>1355</v>
          </cell>
          <cell r="W1964">
            <v>1329</v>
          </cell>
          <cell r="X1964">
            <v>1415</v>
          </cell>
          <cell r="Y1964">
            <v>1512</v>
          </cell>
          <cell r="Z1964">
            <v>1581</v>
          </cell>
          <cell r="AA1964">
            <v>1641</v>
          </cell>
          <cell r="AB1964">
            <v>1609</v>
          </cell>
          <cell r="AC1964">
            <v>1518</v>
          </cell>
          <cell r="AD1964">
            <v>1621</v>
          </cell>
          <cell r="AE1964">
            <v>1676</v>
          </cell>
        </row>
        <row r="1965">
          <cell r="E1965" t="str">
            <v>OH Industrial Misc. Petro Products</v>
          </cell>
          <cell r="F1965">
            <v>3522</v>
          </cell>
          <cell r="G1965">
            <v>3505</v>
          </cell>
          <cell r="H1965">
            <v>2298</v>
          </cell>
          <cell r="I1965">
            <v>2175</v>
          </cell>
          <cell r="J1965">
            <v>2431</v>
          </cell>
          <cell r="K1965">
            <v>2230</v>
          </cell>
          <cell r="L1965">
            <v>2381</v>
          </cell>
          <cell r="M1965">
            <v>2615</v>
          </cell>
          <cell r="N1965">
            <v>3183</v>
          </cell>
          <cell r="O1965">
            <v>2993</v>
          </cell>
          <cell r="P1965">
            <v>3189</v>
          </cell>
          <cell r="Q1965">
            <v>2475</v>
          </cell>
          <cell r="R1965">
            <v>2658</v>
          </cell>
          <cell r="S1965">
            <v>2495</v>
          </cell>
          <cell r="T1965">
            <v>2247</v>
          </cell>
          <cell r="U1965">
            <v>2234</v>
          </cell>
          <cell r="V1965">
            <v>2323</v>
          </cell>
          <cell r="W1965">
            <v>2280</v>
          </cell>
          <cell r="X1965">
            <v>2426</v>
          </cell>
          <cell r="Y1965">
            <v>2593</v>
          </cell>
          <cell r="Z1965">
            <v>2710</v>
          </cell>
          <cell r="AA1965">
            <v>2813</v>
          </cell>
          <cell r="AB1965">
            <v>2759</v>
          </cell>
          <cell r="AC1965">
            <v>3120</v>
          </cell>
          <cell r="AD1965">
            <v>3331</v>
          </cell>
          <cell r="AE1965">
            <v>3443</v>
          </cell>
        </row>
        <row r="1966">
          <cell r="E1966" t="str">
            <v>OK Industrial Misc. Petro Products</v>
          </cell>
          <cell r="F1966">
            <v>156</v>
          </cell>
          <cell r="G1966">
            <v>296</v>
          </cell>
          <cell r="H1966">
            <v>194</v>
          </cell>
          <cell r="I1966">
            <v>184</v>
          </cell>
          <cell r="J1966">
            <v>206</v>
          </cell>
          <cell r="K1966">
            <v>189</v>
          </cell>
          <cell r="L1966">
            <v>338</v>
          </cell>
          <cell r="M1966">
            <v>371</v>
          </cell>
          <cell r="N1966">
            <v>451</v>
          </cell>
          <cell r="O1966">
            <v>424</v>
          </cell>
          <cell r="P1966">
            <v>452</v>
          </cell>
          <cell r="Q1966">
            <v>244</v>
          </cell>
          <cell r="R1966">
            <v>262</v>
          </cell>
          <cell r="S1966">
            <v>246</v>
          </cell>
          <cell r="T1966">
            <v>221</v>
          </cell>
          <cell r="U1966">
            <v>220</v>
          </cell>
          <cell r="V1966">
            <v>263</v>
          </cell>
          <cell r="W1966">
            <v>259</v>
          </cell>
          <cell r="X1966">
            <v>275</v>
          </cell>
          <cell r="Y1966">
            <v>294</v>
          </cell>
          <cell r="Z1966">
            <v>307</v>
          </cell>
          <cell r="AA1966">
            <v>319</v>
          </cell>
          <cell r="AB1966">
            <v>313</v>
          </cell>
          <cell r="AC1966">
            <v>491</v>
          </cell>
          <cell r="AD1966">
            <v>525</v>
          </cell>
          <cell r="AE1966">
            <v>542</v>
          </cell>
        </row>
        <row r="1967">
          <cell r="E1967" t="str">
            <v>OR Industrial Misc. Petro Products</v>
          </cell>
          <cell r="F1967">
            <v>0</v>
          </cell>
          <cell r="G1967">
            <v>138</v>
          </cell>
          <cell r="H1967">
            <v>91</v>
          </cell>
          <cell r="I1967">
            <v>86</v>
          </cell>
          <cell r="J1967">
            <v>96</v>
          </cell>
          <cell r="K1967">
            <v>88</v>
          </cell>
          <cell r="L1967">
            <v>0</v>
          </cell>
          <cell r="M1967">
            <v>0</v>
          </cell>
          <cell r="N1967">
            <v>0</v>
          </cell>
          <cell r="O1967">
            <v>0</v>
          </cell>
          <cell r="P1967">
            <v>0</v>
          </cell>
          <cell r="Q1967">
            <v>118</v>
          </cell>
          <cell r="R1967">
            <v>127</v>
          </cell>
          <cell r="S1967">
            <v>119</v>
          </cell>
          <cell r="T1967">
            <v>107</v>
          </cell>
          <cell r="U1967">
            <v>107</v>
          </cell>
          <cell r="V1967">
            <v>263</v>
          </cell>
          <cell r="W1967">
            <v>259</v>
          </cell>
          <cell r="X1967">
            <v>275</v>
          </cell>
          <cell r="Y1967">
            <v>294</v>
          </cell>
          <cell r="Z1967">
            <v>307</v>
          </cell>
          <cell r="AA1967">
            <v>319</v>
          </cell>
          <cell r="AB1967">
            <v>313</v>
          </cell>
          <cell r="AC1967">
            <v>253</v>
          </cell>
          <cell r="AD1967">
            <v>270</v>
          </cell>
          <cell r="AE1967">
            <v>279</v>
          </cell>
        </row>
        <row r="1968">
          <cell r="E1968" t="str">
            <v>PA Industrial Misc. Petro Products</v>
          </cell>
          <cell r="F1968">
            <v>2200</v>
          </cell>
          <cell r="G1968">
            <v>2437</v>
          </cell>
          <cell r="H1968">
            <v>1597</v>
          </cell>
          <cell r="I1968">
            <v>1512</v>
          </cell>
          <cell r="J1968">
            <v>1690</v>
          </cell>
          <cell r="K1968">
            <v>1551</v>
          </cell>
          <cell r="L1968">
            <v>1276</v>
          </cell>
          <cell r="M1968">
            <v>1400</v>
          </cell>
          <cell r="N1968">
            <v>1705</v>
          </cell>
          <cell r="O1968">
            <v>1603</v>
          </cell>
          <cell r="P1968">
            <v>1708</v>
          </cell>
          <cell r="Q1968">
            <v>1653</v>
          </cell>
          <cell r="R1968">
            <v>1776</v>
          </cell>
          <cell r="S1968">
            <v>1667</v>
          </cell>
          <cell r="T1968">
            <v>1501</v>
          </cell>
          <cell r="U1968">
            <v>1493</v>
          </cell>
          <cell r="V1968">
            <v>1539</v>
          </cell>
          <cell r="W1968">
            <v>1510</v>
          </cell>
          <cell r="X1968">
            <v>1606</v>
          </cell>
          <cell r="Y1968">
            <v>1717</v>
          </cell>
          <cell r="Z1968">
            <v>1795</v>
          </cell>
          <cell r="AA1968">
            <v>1863</v>
          </cell>
          <cell r="AB1968">
            <v>1827</v>
          </cell>
          <cell r="AC1968">
            <v>2272</v>
          </cell>
          <cell r="AD1968">
            <v>2426</v>
          </cell>
          <cell r="AE1968">
            <v>2508</v>
          </cell>
        </row>
        <row r="1969">
          <cell r="E1969" t="str">
            <v>RI Industrial Misc. Petro Products</v>
          </cell>
          <cell r="F1969">
            <v>0</v>
          </cell>
          <cell r="G1969">
            <v>0</v>
          </cell>
          <cell r="H1969">
            <v>0</v>
          </cell>
          <cell r="I1969">
            <v>0</v>
          </cell>
          <cell r="J1969">
            <v>0</v>
          </cell>
          <cell r="K1969">
            <v>0</v>
          </cell>
          <cell r="L1969">
            <v>0</v>
          </cell>
          <cell r="M1969">
            <v>0</v>
          </cell>
          <cell r="N1969">
            <v>0</v>
          </cell>
          <cell r="O1969">
            <v>0</v>
          </cell>
          <cell r="P1969">
            <v>0</v>
          </cell>
          <cell r="Q1969">
            <v>0</v>
          </cell>
          <cell r="R1969">
            <v>0</v>
          </cell>
          <cell r="S1969">
            <v>0</v>
          </cell>
          <cell r="T1969">
            <v>0</v>
          </cell>
          <cell r="U1969">
            <v>0</v>
          </cell>
          <cell r="V1969">
            <v>0</v>
          </cell>
          <cell r="W1969">
            <v>0</v>
          </cell>
          <cell r="X1969">
            <v>0</v>
          </cell>
          <cell r="Y1969">
            <v>0</v>
          </cell>
          <cell r="Z1969">
            <v>0</v>
          </cell>
          <cell r="AA1969">
            <v>0</v>
          </cell>
          <cell r="AB1969">
            <v>0</v>
          </cell>
          <cell r="AC1969">
            <v>0</v>
          </cell>
          <cell r="AD1969">
            <v>0</v>
          </cell>
          <cell r="AE1969">
            <v>0</v>
          </cell>
        </row>
        <row r="1970">
          <cell r="E1970" t="str">
            <v>SC Industrial Misc. Petro Products</v>
          </cell>
          <cell r="F1970">
            <v>1733</v>
          </cell>
          <cell r="G1970">
            <v>2650</v>
          </cell>
          <cell r="H1970">
            <v>1737</v>
          </cell>
          <cell r="I1970">
            <v>1644</v>
          </cell>
          <cell r="J1970">
            <v>1838</v>
          </cell>
          <cell r="K1970">
            <v>1686</v>
          </cell>
          <cell r="L1970">
            <v>157</v>
          </cell>
          <cell r="M1970">
            <v>173</v>
          </cell>
          <cell r="N1970">
            <v>210</v>
          </cell>
          <cell r="O1970">
            <v>198</v>
          </cell>
          <cell r="P1970">
            <v>211</v>
          </cell>
          <cell r="Q1970">
            <v>2100</v>
          </cell>
          <cell r="R1970">
            <v>2256</v>
          </cell>
          <cell r="S1970">
            <v>2118</v>
          </cell>
          <cell r="T1970">
            <v>1907</v>
          </cell>
          <cell r="U1970">
            <v>1897</v>
          </cell>
          <cell r="V1970">
            <v>2369</v>
          </cell>
          <cell r="W1970">
            <v>2324</v>
          </cell>
          <cell r="X1970">
            <v>2473</v>
          </cell>
          <cell r="Y1970">
            <v>2644</v>
          </cell>
          <cell r="Z1970">
            <v>2763</v>
          </cell>
          <cell r="AA1970">
            <v>2868</v>
          </cell>
          <cell r="AB1970">
            <v>2813</v>
          </cell>
          <cell r="AC1970">
            <v>7389</v>
          </cell>
          <cell r="AD1970">
            <v>7889</v>
          </cell>
          <cell r="AE1970">
            <v>8156</v>
          </cell>
        </row>
        <row r="1971">
          <cell r="E1971" t="str">
            <v>SD Industrial Misc. Petro Products</v>
          </cell>
          <cell r="F1971">
            <v>0</v>
          </cell>
          <cell r="G1971">
            <v>0</v>
          </cell>
          <cell r="H1971">
            <v>0</v>
          </cell>
          <cell r="I1971">
            <v>0</v>
          </cell>
          <cell r="J1971">
            <v>0</v>
          </cell>
          <cell r="K1971">
            <v>0</v>
          </cell>
          <cell r="L1971">
            <v>0</v>
          </cell>
          <cell r="M1971">
            <v>0</v>
          </cell>
          <cell r="N1971">
            <v>0</v>
          </cell>
          <cell r="O1971">
            <v>0</v>
          </cell>
          <cell r="P1971">
            <v>0</v>
          </cell>
          <cell r="Q1971">
            <v>0</v>
          </cell>
          <cell r="R1971">
            <v>0</v>
          </cell>
          <cell r="S1971">
            <v>0</v>
          </cell>
          <cell r="T1971">
            <v>0</v>
          </cell>
          <cell r="U1971">
            <v>0</v>
          </cell>
          <cell r="V1971">
            <v>0</v>
          </cell>
          <cell r="W1971">
            <v>0</v>
          </cell>
          <cell r="X1971">
            <v>0</v>
          </cell>
          <cell r="Y1971">
            <v>0</v>
          </cell>
          <cell r="Z1971">
            <v>0</v>
          </cell>
          <cell r="AA1971">
            <v>0</v>
          </cell>
          <cell r="AB1971">
            <v>0</v>
          </cell>
          <cell r="AC1971">
            <v>0</v>
          </cell>
          <cell r="AD1971">
            <v>0</v>
          </cell>
          <cell r="AE1971">
            <v>0</v>
          </cell>
        </row>
        <row r="1972">
          <cell r="E1972" t="str">
            <v>TN Industrial Misc. Petro Products</v>
          </cell>
          <cell r="F1972">
            <v>3821</v>
          </cell>
          <cell r="G1972">
            <v>4231</v>
          </cell>
          <cell r="H1972">
            <v>2774</v>
          </cell>
          <cell r="I1972">
            <v>2626</v>
          </cell>
          <cell r="J1972">
            <v>2935</v>
          </cell>
          <cell r="K1972">
            <v>2693</v>
          </cell>
          <cell r="L1972">
            <v>675</v>
          </cell>
          <cell r="M1972">
            <v>741</v>
          </cell>
          <cell r="N1972">
            <v>902</v>
          </cell>
          <cell r="O1972">
            <v>848</v>
          </cell>
          <cell r="P1972">
            <v>904</v>
          </cell>
          <cell r="Q1972">
            <v>4545</v>
          </cell>
          <cell r="R1972">
            <v>4882</v>
          </cell>
          <cell r="S1972">
            <v>4583</v>
          </cell>
          <cell r="T1972">
            <v>4127</v>
          </cell>
          <cell r="U1972">
            <v>4104</v>
          </cell>
          <cell r="V1972">
            <v>12413</v>
          </cell>
          <cell r="W1972">
            <v>12179</v>
          </cell>
          <cell r="X1972">
            <v>12960</v>
          </cell>
          <cell r="Y1972">
            <v>13854</v>
          </cell>
          <cell r="Z1972">
            <v>14481</v>
          </cell>
          <cell r="AA1972">
            <v>15032</v>
          </cell>
          <cell r="AB1972">
            <v>14744</v>
          </cell>
          <cell r="AC1972">
            <v>21031</v>
          </cell>
          <cell r="AD1972">
            <v>22453</v>
          </cell>
          <cell r="AE1972">
            <v>23213</v>
          </cell>
        </row>
        <row r="1973">
          <cell r="E1973" t="str">
            <v>TX Industrial Misc. Petro Products</v>
          </cell>
          <cell r="F1973">
            <v>50594</v>
          </cell>
          <cell r="G1973">
            <v>57939</v>
          </cell>
          <cell r="H1973">
            <v>37985</v>
          </cell>
          <cell r="I1973">
            <v>35956</v>
          </cell>
          <cell r="J1973">
            <v>40183</v>
          </cell>
          <cell r="K1973">
            <v>36869</v>
          </cell>
          <cell r="L1973">
            <v>37193</v>
          </cell>
          <cell r="M1973">
            <v>40835</v>
          </cell>
          <cell r="N1973">
            <v>49706</v>
          </cell>
          <cell r="O1973">
            <v>46750</v>
          </cell>
          <cell r="P1973">
            <v>49798</v>
          </cell>
          <cell r="Q1973">
            <v>51131</v>
          </cell>
          <cell r="R1973">
            <v>54927</v>
          </cell>
          <cell r="S1973">
            <v>51561</v>
          </cell>
          <cell r="T1973">
            <v>46429</v>
          </cell>
          <cell r="U1973">
            <v>46170</v>
          </cell>
          <cell r="V1973">
            <v>69765</v>
          </cell>
          <cell r="W1973">
            <v>68454</v>
          </cell>
          <cell r="X1973">
            <v>72842</v>
          </cell>
          <cell r="Y1973">
            <v>77865</v>
          </cell>
          <cell r="Z1973">
            <v>81391</v>
          </cell>
          <cell r="AA1973">
            <v>84488</v>
          </cell>
          <cell r="AB1973">
            <v>82868</v>
          </cell>
          <cell r="AC1973">
            <v>72316</v>
          </cell>
          <cell r="AD1973">
            <v>77209</v>
          </cell>
          <cell r="AE1973">
            <v>79822</v>
          </cell>
        </row>
        <row r="1974">
          <cell r="E1974" t="str">
            <v>US Industrial Misc. Petro Products</v>
          </cell>
          <cell r="F1974">
            <v>137835</v>
          </cell>
          <cell r="G1974">
            <v>152626</v>
          </cell>
          <cell r="H1974">
            <v>100062</v>
          </cell>
          <cell r="I1974">
            <v>94718</v>
          </cell>
          <cell r="J1974">
            <v>105852</v>
          </cell>
          <cell r="K1974">
            <v>97124</v>
          </cell>
          <cell r="L1974">
            <v>89032</v>
          </cell>
          <cell r="M1974">
            <v>97750</v>
          </cell>
          <cell r="N1974">
            <v>118986</v>
          </cell>
          <cell r="O1974">
            <v>111909</v>
          </cell>
          <cell r="P1974">
            <v>119206</v>
          </cell>
          <cell r="Q1974">
            <v>124910</v>
          </cell>
          <cell r="R1974">
            <v>134183</v>
          </cell>
          <cell r="S1974">
            <v>125959</v>
          </cell>
          <cell r="T1974">
            <v>113422</v>
          </cell>
          <cell r="U1974">
            <v>112790</v>
          </cell>
          <cell r="V1974">
            <v>136032</v>
          </cell>
          <cell r="W1974">
            <v>133476</v>
          </cell>
          <cell r="X1974">
            <v>142031</v>
          </cell>
          <cell r="Y1974">
            <v>151826</v>
          </cell>
          <cell r="Z1974">
            <v>158700</v>
          </cell>
          <cell r="AA1974">
            <v>164740</v>
          </cell>
          <cell r="AB1974">
            <v>161581</v>
          </cell>
          <cell r="AC1974">
            <v>171162</v>
          </cell>
          <cell r="AD1974">
            <v>182742</v>
          </cell>
          <cell r="AE1974">
            <v>188926</v>
          </cell>
        </row>
        <row r="1975">
          <cell r="E1975" t="str">
            <v>UT Industrial Misc. Petro Products</v>
          </cell>
          <cell r="F1975">
            <v>0</v>
          </cell>
          <cell r="G1975">
            <v>0</v>
          </cell>
          <cell r="H1975">
            <v>0</v>
          </cell>
          <cell r="I1975">
            <v>0</v>
          </cell>
          <cell r="J1975">
            <v>0</v>
          </cell>
          <cell r="K1975">
            <v>0</v>
          </cell>
          <cell r="L1975">
            <v>0</v>
          </cell>
          <cell r="M1975">
            <v>0</v>
          </cell>
          <cell r="N1975">
            <v>0</v>
          </cell>
          <cell r="O1975">
            <v>0</v>
          </cell>
          <cell r="P1975">
            <v>0</v>
          </cell>
          <cell r="Q1975">
            <v>69</v>
          </cell>
          <cell r="R1975">
            <v>74</v>
          </cell>
          <cell r="S1975">
            <v>69</v>
          </cell>
          <cell r="T1975">
            <v>63</v>
          </cell>
          <cell r="U1975">
            <v>62</v>
          </cell>
          <cell r="V1975">
            <v>0</v>
          </cell>
          <cell r="W1975">
            <v>0</v>
          </cell>
          <cell r="X1975">
            <v>0</v>
          </cell>
          <cell r="Y1975">
            <v>0</v>
          </cell>
          <cell r="Z1975">
            <v>0</v>
          </cell>
          <cell r="AA1975">
            <v>0</v>
          </cell>
          <cell r="AB1975">
            <v>0</v>
          </cell>
          <cell r="AC1975">
            <v>115</v>
          </cell>
          <cell r="AD1975">
            <v>123</v>
          </cell>
          <cell r="AE1975">
            <v>127</v>
          </cell>
        </row>
        <row r="1976">
          <cell r="E1976" t="str">
            <v>VA Industrial Misc. Petro Products</v>
          </cell>
          <cell r="F1976">
            <v>1105</v>
          </cell>
          <cell r="G1976">
            <v>1839</v>
          </cell>
          <cell r="H1976">
            <v>1206</v>
          </cell>
          <cell r="I1976">
            <v>1141</v>
          </cell>
          <cell r="J1976">
            <v>1275</v>
          </cell>
          <cell r="K1976">
            <v>1170</v>
          </cell>
          <cell r="L1976">
            <v>1236</v>
          </cell>
          <cell r="M1976">
            <v>1357</v>
          </cell>
          <cell r="N1976">
            <v>1652</v>
          </cell>
          <cell r="O1976">
            <v>1554</v>
          </cell>
          <cell r="P1976">
            <v>1655</v>
          </cell>
          <cell r="Q1976">
            <v>1672</v>
          </cell>
          <cell r="R1976">
            <v>1796</v>
          </cell>
          <cell r="S1976">
            <v>1686</v>
          </cell>
          <cell r="T1976">
            <v>1518</v>
          </cell>
          <cell r="U1976">
            <v>1510</v>
          </cell>
          <cell r="V1976">
            <v>1027</v>
          </cell>
          <cell r="W1976">
            <v>1008</v>
          </cell>
          <cell r="X1976">
            <v>1073</v>
          </cell>
          <cell r="Y1976">
            <v>1147</v>
          </cell>
          <cell r="Z1976">
            <v>1198</v>
          </cell>
          <cell r="AA1976">
            <v>1244</v>
          </cell>
          <cell r="AB1976">
            <v>1220</v>
          </cell>
          <cell r="AC1976">
            <v>983</v>
          </cell>
          <cell r="AD1976">
            <v>1049</v>
          </cell>
          <cell r="AE1976">
            <v>1085</v>
          </cell>
        </row>
        <row r="1977">
          <cell r="E1977" t="str">
            <v>VT Industrial Misc. Petro Products</v>
          </cell>
          <cell r="F1977">
            <v>0</v>
          </cell>
          <cell r="G1977">
            <v>0</v>
          </cell>
          <cell r="H1977">
            <v>0</v>
          </cell>
          <cell r="I1977">
            <v>0</v>
          </cell>
          <cell r="J1977">
            <v>0</v>
          </cell>
          <cell r="K1977">
            <v>0</v>
          </cell>
          <cell r="L1977">
            <v>0</v>
          </cell>
          <cell r="M1977">
            <v>0</v>
          </cell>
          <cell r="N1977">
            <v>0</v>
          </cell>
          <cell r="O1977">
            <v>0</v>
          </cell>
          <cell r="P1977">
            <v>0</v>
          </cell>
          <cell r="Q1977">
            <v>0</v>
          </cell>
          <cell r="R1977">
            <v>0</v>
          </cell>
          <cell r="S1977">
            <v>0</v>
          </cell>
          <cell r="T1977">
            <v>0</v>
          </cell>
          <cell r="U1977">
            <v>0</v>
          </cell>
          <cell r="V1977">
            <v>0</v>
          </cell>
          <cell r="W1977">
            <v>0</v>
          </cell>
          <cell r="X1977">
            <v>0</v>
          </cell>
          <cell r="Y1977">
            <v>0</v>
          </cell>
          <cell r="Z1977">
            <v>0</v>
          </cell>
          <cell r="AA1977">
            <v>0</v>
          </cell>
          <cell r="AB1977">
            <v>0</v>
          </cell>
          <cell r="AC1977">
            <v>0</v>
          </cell>
          <cell r="AD1977">
            <v>0</v>
          </cell>
          <cell r="AE1977">
            <v>0</v>
          </cell>
        </row>
        <row r="1978">
          <cell r="E1978" t="str">
            <v>WA Industrial Misc. Petro Products</v>
          </cell>
          <cell r="F1978">
            <v>0</v>
          </cell>
          <cell r="G1978">
            <v>813</v>
          </cell>
          <cell r="H1978">
            <v>533</v>
          </cell>
          <cell r="I1978">
            <v>505</v>
          </cell>
          <cell r="J1978">
            <v>564</v>
          </cell>
          <cell r="K1978">
            <v>518</v>
          </cell>
          <cell r="L1978">
            <v>127</v>
          </cell>
          <cell r="M1978">
            <v>140</v>
          </cell>
          <cell r="N1978">
            <v>170</v>
          </cell>
          <cell r="O1978">
            <v>160</v>
          </cell>
          <cell r="P1978">
            <v>170</v>
          </cell>
          <cell r="Q1978">
            <v>363</v>
          </cell>
          <cell r="R1978">
            <v>390</v>
          </cell>
          <cell r="S1978">
            <v>366</v>
          </cell>
          <cell r="T1978">
            <v>330</v>
          </cell>
          <cell r="U1978">
            <v>328</v>
          </cell>
          <cell r="V1978">
            <v>377</v>
          </cell>
          <cell r="W1978">
            <v>370</v>
          </cell>
          <cell r="X1978">
            <v>394</v>
          </cell>
          <cell r="Y1978">
            <v>421</v>
          </cell>
          <cell r="Z1978">
            <v>440</v>
          </cell>
          <cell r="AA1978">
            <v>457</v>
          </cell>
          <cell r="AB1978">
            <v>448</v>
          </cell>
          <cell r="AC1978">
            <v>445</v>
          </cell>
          <cell r="AD1978">
            <v>475</v>
          </cell>
          <cell r="AE1978">
            <v>491</v>
          </cell>
        </row>
        <row r="1979">
          <cell r="E1979" t="str">
            <v>WI Industrial Misc. Petro Products</v>
          </cell>
          <cell r="F1979">
            <v>442</v>
          </cell>
          <cell r="G1979">
            <v>815</v>
          </cell>
          <cell r="H1979">
            <v>535</v>
          </cell>
          <cell r="I1979">
            <v>506</v>
          </cell>
          <cell r="J1979">
            <v>565</v>
          </cell>
          <cell r="K1979">
            <v>519</v>
          </cell>
          <cell r="L1979">
            <v>3376</v>
          </cell>
          <cell r="M1979">
            <v>3706</v>
          </cell>
          <cell r="N1979">
            <v>4512</v>
          </cell>
          <cell r="O1979">
            <v>4243</v>
          </cell>
          <cell r="P1979">
            <v>4520</v>
          </cell>
          <cell r="Q1979">
            <v>947</v>
          </cell>
          <cell r="R1979">
            <v>1017</v>
          </cell>
          <cell r="S1979">
            <v>955</v>
          </cell>
          <cell r="T1979">
            <v>860</v>
          </cell>
          <cell r="U1979">
            <v>855</v>
          </cell>
          <cell r="V1979">
            <v>571</v>
          </cell>
          <cell r="W1979">
            <v>560</v>
          </cell>
          <cell r="X1979">
            <v>596</v>
          </cell>
          <cell r="Y1979">
            <v>637</v>
          </cell>
          <cell r="Z1979">
            <v>666</v>
          </cell>
          <cell r="AA1979">
            <v>691</v>
          </cell>
          <cell r="AB1979">
            <v>678</v>
          </cell>
          <cell r="AC1979">
            <v>1549</v>
          </cell>
          <cell r="AD1979">
            <v>1653</v>
          </cell>
          <cell r="AE1979">
            <v>1709</v>
          </cell>
        </row>
        <row r="1980">
          <cell r="E1980" t="str">
            <v>WV Industrial Misc. Petro Products</v>
          </cell>
          <cell r="F1980">
            <v>8945</v>
          </cell>
          <cell r="G1980">
            <v>6187</v>
          </cell>
          <cell r="H1980">
            <v>4056</v>
          </cell>
          <cell r="I1980">
            <v>3839</v>
          </cell>
          <cell r="J1980">
            <v>4291</v>
          </cell>
          <cell r="K1980">
            <v>3937</v>
          </cell>
          <cell r="L1980">
            <v>414</v>
          </cell>
          <cell r="M1980">
            <v>454</v>
          </cell>
          <cell r="N1980">
            <v>553</v>
          </cell>
          <cell r="O1980">
            <v>520</v>
          </cell>
          <cell r="P1980">
            <v>554</v>
          </cell>
          <cell r="Q1980">
            <v>2990</v>
          </cell>
          <cell r="R1980">
            <v>3212</v>
          </cell>
          <cell r="S1980">
            <v>3015</v>
          </cell>
          <cell r="T1980">
            <v>2715</v>
          </cell>
          <cell r="U1980">
            <v>2700</v>
          </cell>
          <cell r="V1980">
            <v>1347</v>
          </cell>
          <cell r="W1980">
            <v>1321</v>
          </cell>
          <cell r="X1980">
            <v>1406</v>
          </cell>
          <cell r="Y1980">
            <v>1503</v>
          </cell>
          <cell r="Z1980">
            <v>1571</v>
          </cell>
          <cell r="AA1980">
            <v>1631</v>
          </cell>
          <cell r="AB1980">
            <v>1599</v>
          </cell>
          <cell r="AC1980">
            <v>2342</v>
          </cell>
          <cell r="AD1980">
            <v>2500</v>
          </cell>
          <cell r="AE1980">
            <v>2585</v>
          </cell>
        </row>
        <row r="1981">
          <cell r="E1981" t="str">
            <v>WY Industrial Misc. Petro Products</v>
          </cell>
          <cell r="F1981">
            <v>0</v>
          </cell>
          <cell r="G1981">
            <v>0</v>
          </cell>
          <cell r="H1981">
            <v>0</v>
          </cell>
          <cell r="I1981">
            <v>0</v>
          </cell>
          <cell r="J1981">
            <v>0</v>
          </cell>
          <cell r="K1981">
            <v>0</v>
          </cell>
          <cell r="L1981">
            <v>33</v>
          </cell>
          <cell r="M1981">
            <v>37</v>
          </cell>
          <cell r="N1981">
            <v>45</v>
          </cell>
          <cell r="O1981">
            <v>42</v>
          </cell>
          <cell r="P1981">
            <v>45</v>
          </cell>
          <cell r="Q1981">
            <v>229</v>
          </cell>
          <cell r="R1981">
            <v>246</v>
          </cell>
          <cell r="S1981">
            <v>231</v>
          </cell>
          <cell r="T1981">
            <v>208</v>
          </cell>
          <cell r="U1981">
            <v>207</v>
          </cell>
          <cell r="V1981">
            <v>251</v>
          </cell>
          <cell r="W1981">
            <v>246</v>
          </cell>
          <cell r="X1981">
            <v>262</v>
          </cell>
          <cell r="Y1981">
            <v>280</v>
          </cell>
          <cell r="Z1981">
            <v>292</v>
          </cell>
          <cell r="AA1981">
            <v>304</v>
          </cell>
          <cell r="AB1981">
            <v>298</v>
          </cell>
          <cell r="AC1981">
            <v>272</v>
          </cell>
          <cell r="AD1981">
            <v>290</v>
          </cell>
          <cell r="AE1981">
            <v>300</v>
          </cell>
        </row>
        <row r="1982">
          <cell r="E1982" t="str">
            <v>AK Industrial Natural Gasoline</v>
          </cell>
          <cell r="F1982">
            <v>0</v>
          </cell>
          <cell r="G1982">
            <v>0</v>
          </cell>
          <cell r="H1982">
            <v>0</v>
          </cell>
          <cell r="I1982">
            <v>0</v>
          </cell>
          <cell r="J1982">
            <v>0</v>
          </cell>
          <cell r="K1982">
            <v>0</v>
          </cell>
          <cell r="L1982">
            <v>0</v>
          </cell>
          <cell r="M1982">
            <v>0</v>
          </cell>
          <cell r="N1982">
            <v>0</v>
          </cell>
          <cell r="O1982">
            <v>0</v>
          </cell>
          <cell r="P1982">
            <v>0</v>
          </cell>
          <cell r="Q1982">
            <v>0</v>
          </cell>
          <cell r="R1982">
            <v>0</v>
          </cell>
          <cell r="S1982">
            <v>0</v>
          </cell>
          <cell r="T1982">
            <v>0</v>
          </cell>
          <cell r="U1982">
            <v>0</v>
          </cell>
          <cell r="V1982">
            <v>0</v>
          </cell>
          <cell r="W1982">
            <v>0</v>
          </cell>
          <cell r="X1982">
            <v>0</v>
          </cell>
          <cell r="Y1982">
            <v>0</v>
          </cell>
          <cell r="Z1982">
            <v>0</v>
          </cell>
          <cell r="AA1982">
            <v>0</v>
          </cell>
          <cell r="AB1982">
            <v>0</v>
          </cell>
          <cell r="AC1982">
            <v>0</v>
          </cell>
          <cell r="AD1982">
            <v>0</v>
          </cell>
          <cell r="AE1982">
            <v>0</v>
          </cell>
        </row>
        <row r="1983">
          <cell r="E1983" t="str">
            <v>AL Industrial Natural Gasoline</v>
          </cell>
          <cell r="F1983">
            <v>0</v>
          </cell>
          <cell r="G1983">
            <v>0</v>
          </cell>
          <cell r="H1983">
            <v>0</v>
          </cell>
          <cell r="I1983">
            <v>0</v>
          </cell>
          <cell r="J1983">
            <v>0</v>
          </cell>
          <cell r="K1983">
            <v>0</v>
          </cell>
          <cell r="L1983">
            <v>0</v>
          </cell>
          <cell r="M1983">
            <v>0</v>
          </cell>
          <cell r="N1983">
            <v>0</v>
          </cell>
          <cell r="O1983">
            <v>0</v>
          </cell>
          <cell r="P1983">
            <v>0</v>
          </cell>
          <cell r="Q1983">
            <v>0</v>
          </cell>
          <cell r="R1983">
            <v>0</v>
          </cell>
          <cell r="S1983">
            <v>0</v>
          </cell>
          <cell r="T1983">
            <v>0</v>
          </cell>
          <cell r="U1983">
            <v>0</v>
          </cell>
          <cell r="V1983">
            <v>0</v>
          </cell>
          <cell r="W1983">
            <v>0</v>
          </cell>
          <cell r="X1983">
            <v>0</v>
          </cell>
          <cell r="Y1983">
            <v>0</v>
          </cell>
          <cell r="Z1983">
            <v>0</v>
          </cell>
          <cell r="AA1983">
            <v>0</v>
          </cell>
          <cell r="AB1983">
            <v>0</v>
          </cell>
          <cell r="AC1983">
            <v>0</v>
          </cell>
          <cell r="AD1983">
            <v>0</v>
          </cell>
          <cell r="AE1983">
            <v>0</v>
          </cell>
        </row>
        <row r="1984">
          <cell r="E1984" t="str">
            <v>AR Industrial Natural Gasoline</v>
          </cell>
          <cell r="F1984">
            <v>0</v>
          </cell>
          <cell r="G1984">
            <v>0</v>
          </cell>
          <cell r="H1984">
            <v>0</v>
          </cell>
          <cell r="I1984">
            <v>0</v>
          </cell>
          <cell r="J1984">
            <v>0</v>
          </cell>
          <cell r="K1984">
            <v>0</v>
          </cell>
          <cell r="L1984">
            <v>0</v>
          </cell>
          <cell r="M1984">
            <v>0</v>
          </cell>
          <cell r="N1984">
            <v>0</v>
          </cell>
          <cell r="O1984">
            <v>0</v>
          </cell>
          <cell r="P1984">
            <v>0</v>
          </cell>
          <cell r="Q1984">
            <v>0</v>
          </cell>
          <cell r="R1984">
            <v>0</v>
          </cell>
          <cell r="S1984">
            <v>0</v>
          </cell>
          <cell r="T1984">
            <v>0</v>
          </cell>
          <cell r="U1984">
            <v>0</v>
          </cell>
          <cell r="V1984">
            <v>0</v>
          </cell>
          <cell r="W1984">
            <v>0</v>
          </cell>
          <cell r="X1984">
            <v>0</v>
          </cell>
          <cell r="Y1984">
            <v>0</v>
          </cell>
          <cell r="Z1984">
            <v>0</v>
          </cell>
          <cell r="AA1984">
            <v>0</v>
          </cell>
          <cell r="AB1984">
            <v>0</v>
          </cell>
          <cell r="AC1984">
            <v>0</v>
          </cell>
          <cell r="AD1984">
            <v>0</v>
          </cell>
          <cell r="AE1984">
            <v>0</v>
          </cell>
        </row>
        <row r="1985">
          <cell r="E1985" t="str">
            <v>AZ Industrial Natural Gasoline</v>
          </cell>
          <cell r="F1985">
            <v>0</v>
          </cell>
          <cell r="G1985">
            <v>0</v>
          </cell>
          <cell r="H1985">
            <v>0</v>
          </cell>
          <cell r="I1985">
            <v>0</v>
          </cell>
          <cell r="J1985">
            <v>0</v>
          </cell>
          <cell r="K1985">
            <v>0</v>
          </cell>
          <cell r="L1985">
            <v>0</v>
          </cell>
          <cell r="M1985">
            <v>0</v>
          </cell>
          <cell r="N1985">
            <v>0</v>
          </cell>
          <cell r="O1985">
            <v>0</v>
          </cell>
          <cell r="P1985">
            <v>0</v>
          </cell>
          <cell r="Q1985">
            <v>0</v>
          </cell>
          <cell r="R1985">
            <v>0</v>
          </cell>
          <cell r="S1985">
            <v>0</v>
          </cell>
          <cell r="T1985">
            <v>0</v>
          </cell>
          <cell r="U1985">
            <v>0</v>
          </cell>
          <cell r="V1985">
            <v>0</v>
          </cell>
          <cell r="W1985">
            <v>0</v>
          </cell>
          <cell r="X1985">
            <v>0</v>
          </cell>
          <cell r="Y1985">
            <v>0</v>
          </cell>
          <cell r="Z1985">
            <v>0</v>
          </cell>
          <cell r="AA1985">
            <v>0</v>
          </cell>
          <cell r="AB1985">
            <v>0</v>
          </cell>
          <cell r="AC1985">
            <v>0</v>
          </cell>
          <cell r="AD1985">
            <v>0</v>
          </cell>
          <cell r="AE1985">
            <v>0</v>
          </cell>
        </row>
        <row r="1986">
          <cell r="E1986" t="str">
            <v>CA Industrial Natural Gasoline</v>
          </cell>
          <cell r="F1986">
            <v>0</v>
          </cell>
          <cell r="G1986">
            <v>0</v>
          </cell>
          <cell r="H1986">
            <v>0</v>
          </cell>
          <cell r="I1986">
            <v>0</v>
          </cell>
          <cell r="J1986">
            <v>0</v>
          </cell>
          <cell r="K1986">
            <v>0</v>
          </cell>
          <cell r="L1986">
            <v>0</v>
          </cell>
          <cell r="M1986">
            <v>0</v>
          </cell>
          <cell r="N1986">
            <v>0</v>
          </cell>
          <cell r="O1986">
            <v>0</v>
          </cell>
          <cell r="P1986">
            <v>0</v>
          </cell>
          <cell r="Q1986">
            <v>0</v>
          </cell>
          <cell r="R1986">
            <v>0</v>
          </cell>
          <cell r="S1986">
            <v>0</v>
          </cell>
          <cell r="T1986">
            <v>0</v>
          </cell>
          <cell r="U1986">
            <v>0</v>
          </cell>
          <cell r="V1986">
            <v>0</v>
          </cell>
          <cell r="W1986">
            <v>0</v>
          </cell>
          <cell r="X1986">
            <v>0</v>
          </cell>
          <cell r="Y1986">
            <v>0</v>
          </cell>
          <cell r="Z1986">
            <v>0</v>
          </cell>
          <cell r="AA1986">
            <v>0</v>
          </cell>
          <cell r="AB1986">
            <v>0</v>
          </cell>
          <cell r="AC1986">
            <v>0</v>
          </cell>
          <cell r="AD1986">
            <v>0</v>
          </cell>
          <cell r="AE1986">
            <v>0</v>
          </cell>
        </row>
        <row r="1987">
          <cell r="E1987" t="str">
            <v>CO Industrial Natural Gasoline</v>
          </cell>
          <cell r="F1987">
            <v>0</v>
          </cell>
          <cell r="G1987">
            <v>0</v>
          </cell>
          <cell r="H1987">
            <v>0</v>
          </cell>
          <cell r="I1987">
            <v>0</v>
          </cell>
          <cell r="J1987">
            <v>0</v>
          </cell>
          <cell r="K1987">
            <v>0</v>
          </cell>
          <cell r="L1987">
            <v>0</v>
          </cell>
          <cell r="M1987">
            <v>0</v>
          </cell>
          <cell r="N1987">
            <v>0</v>
          </cell>
          <cell r="O1987">
            <v>0</v>
          </cell>
          <cell r="P1987">
            <v>0</v>
          </cell>
          <cell r="Q1987">
            <v>0</v>
          </cell>
          <cell r="R1987">
            <v>0</v>
          </cell>
          <cell r="S1987">
            <v>0</v>
          </cell>
          <cell r="T1987">
            <v>0</v>
          </cell>
          <cell r="U1987">
            <v>0</v>
          </cell>
          <cell r="V1987">
            <v>0</v>
          </cell>
          <cell r="W1987">
            <v>0</v>
          </cell>
          <cell r="X1987">
            <v>0</v>
          </cell>
          <cell r="Y1987">
            <v>0</v>
          </cell>
          <cell r="Z1987">
            <v>0</v>
          </cell>
          <cell r="AA1987">
            <v>0</v>
          </cell>
          <cell r="AB1987">
            <v>0</v>
          </cell>
          <cell r="AC1987">
            <v>0</v>
          </cell>
          <cell r="AD1987">
            <v>0</v>
          </cell>
          <cell r="AE1987">
            <v>0</v>
          </cell>
        </row>
        <row r="1988">
          <cell r="E1988" t="str">
            <v>CT Industrial Natural Gasoline</v>
          </cell>
          <cell r="F1988">
            <v>0</v>
          </cell>
          <cell r="G1988">
            <v>0</v>
          </cell>
          <cell r="H1988">
            <v>0</v>
          </cell>
          <cell r="I1988">
            <v>0</v>
          </cell>
          <cell r="J1988">
            <v>0</v>
          </cell>
          <cell r="K1988">
            <v>0</v>
          </cell>
          <cell r="L1988">
            <v>0</v>
          </cell>
          <cell r="M1988">
            <v>0</v>
          </cell>
          <cell r="N1988">
            <v>0</v>
          </cell>
          <cell r="O1988">
            <v>0</v>
          </cell>
          <cell r="P1988">
            <v>0</v>
          </cell>
          <cell r="Q1988">
            <v>0</v>
          </cell>
          <cell r="R1988">
            <v>0</v>
          </cell>
          <cell r="S1988">
            <v>0</v>
          </cell>
          <cell r="T1988">
            <v>0</v>
          </cell>
          <cell r="U1988">
            <v>0</v>
          </cell>
          <cell r="V1988">
            <v>0</v>
          </cell>
          <cell r="W1988">
            <v>0</v>
          </cell>
          <cell r="X1988">
            <v>0</v>
          </cell>
          <cell r="Y1988">
            <v>0</v>
          </cell>
          <cell r="Z1988">
            <v>0</v>
          </cell>
          <cell r="AA1988">
            <v>0</v>
          </cell>
          <cell r="AB1988">
            <v>0</v>
          </cell>
          <cell r="AC1988">
            <v>0</v>
          </cell>
          <cell r="AD1988">
            <v>0</v>
          </cell>
          <cell r="AE1988">
            <v>0</v>
          </cell>
        </row>
        <row r="1989">
          <cell r="E1989" t="str">
            <v>DC Industrial Natural Gasoline</v>
          </cell>
          <cell r="F1989">
            <v>0</v>
          </cell>
          <cell r="G1989">
            <v>0</v>
          </cell>
          <cell r="H1989">
            <v>0</v>
          </cell>
          <cell r="I1989">
            <v>0</v>
          </cell>
          <cell r="J1989">
            <v>0</v>
          </cell>
          <cell r="K1989">
            <v>0</v>
          </cell>
          <cell r="L1989">
            <v>0</v>
          </cell>
          <cell r="M1989">
            <v>0</v>
          </cell>
          <cell r="N1989">
            <v>0</v>
          </cell>
          <cell r="O1989">
            <v>0</v>
          </cell>
          <cell r="P1989">
            <v>0</v>
          </cell>
          <cell r="Q1989">
            <v>0</v>
          </cell>
          <cell r="R1989">
            <v>0</v>
          </cell>
          <cell r="S1989">
            <v>0</v>
          </cell>
          <cell r="T1989">
            <v>0</v>
          </cell>
          <cell r="U1989">
            <v>0</v>
          </cell>
          <cell r="V1989">
            <v>0</v>
          </cell>
          <cell r="W1989">
            <v>0</v>
          </cell>
          <cell r="X1989">
            <v>0</v>
          </cell>
          <cell r="Y1989">
            <v>0</v>
          </cell>
          <cell r="Z1989">
            <v>0</v>
          </cell>
          <cell r="AA1989">
            <v>0</v>
          </cell>
          <cell r="AB1989">
            <v>0</v>
          </cell>
          <cell r="AC1989">
            <v>0</v>
          </cell>
          <cell r="AD1989">
            <v>0</v>
          </cell>
          <cell r="AE1989">
            <v>0</v>
          </cell>
        </row>
        <row r="1990">
          <cell r="E1990" t="str">
            <v>DE Industrial Natural Gasoline</v>
          </cell>
          <cell r="F1990">
            <v>0</v>
          </cell>
          <cell r="G1990">
            <v>0</v>
          </cell>
          <cell r="H1990">
            <v>0</v>
          </cell>
          <cell r="I1990">
            <v>0</v>
          </cell>
          <cell r="J1990">
            <v>0</v>
          </cell>
          <cell r="K1990">
            <v>0</v>
          </cell>
          <cell r="L1990">
            <v>0</v>
          </cell>
          <cell r="M1990">
            <v>0</v>
          </cell>
          <cell r="N1990">
            <v>0</v>
          </cell>
          <cell r="O1990">
            <v>0</v>
          </cell>
          <cell r="P1990">
            <v>0</v>
          </cell>
          <cell r="Q1990">
            <v>0</v>
          </cell>
          <cell r="R1990">
            <v>0</v>
          </cell>
          <cell r="S1990">
            <v>0</v>
          </cell>
          <cell r="T1990">
            <v>0</v>
          </cell>
          <cell r="U1990">
            <v>0</v>
          </cell>
          <cell r="V1990">
            <v>0</v>
          </cell>
          <cell r="W1990">
            <v>0</v>
          </cell>
          <cell r="X1990">
            <v>0</v>
          </cell>
          <cell r="Y1990">
            <v>0</v>
          </cell>
          <cell r="Z1990">
            <v>0</v>
          </cell>
          <cell r="AA1990">
            <v>0</v>
          </cell>
          <cell r="AB1990">
            <v>0</v>
          </cell>
          <cell r="AC1990">
            <v>0</v>
          </cell>
          <cell r="AD1990">
            <v>0</v>
          </cell>
          <cell r="AE1990">
            <v>0</v>
          </cell>
        </row>
        <row r="1991">
          <cell r="E1991" t="str">
            <v>FL Industrial Natural Gasoline</v>
          </cell>
          <cell r="F1991">
            <v>0</v>
          </cell>
          <cell r="G1991">
            <v>0</v>
          </cell>
          <cell r="H1991">
            <v>0</v>
          </cell>
          <cell r="I1991">
            <v>0</v>
          </cell>
          <cell r="J1991">
            <v>0</v>
          </cell>
          <cell r="K1991">
            <v>0</v>
          </cell>
          <cell r="L1991">
            <v>0</v>
          </cell>
          <cell r="M1991">
            <v>0</v>
          </cell>
          <cell r="N1991">
            <v>0</v>
          </cell>
          <cell r="O1991">
            <v>0</v>
          </cell>
          <cell r="P1991">
            <v>0</v>
          </cell>
          <cell r="Q1991">
            <v>0</v>
          </cell>
          <cell r="R1991">
            <v>0</v>
          </cell>
          <cell r="S1991">
            <v>0</v>
          </cell>
          <cell r="T1991">
            <v>0</v>
          </cell>
          <cell r="U1991">
            <v>0</v>
          </cell>
          <cell r="V1991">
            <v>0</v>
          </cell>
          <cell r="W1991">
            <v>0</v>
          </cell>
          <cell r="X1991">
            <v>0</v>
          </cell>
          <cell r="Y1991">
            <v>0</v>
          </cell>
          <cell r="Z1991">
            <v>0</v>
          </cell>
          <cell r="AA1991">
            <v>0</v>
          </cell>
          <cell r="AB1991">
            <v>0</v>
          </cell>
          <cell r="AC1991">
            <v>0</v>
          </cell>
          <cell r="AD1991">
            <v>0</v>
          </cell>
          <cell r="AE1991">
            <v>0</v>
          </cell>
        </row>
        <row r="1992">
          <cell r="E1992" t="str">
            <v>GA Industrial Natural Gasoline</v>
          </cell>
          <cell r="F1992">
            <v>0</v>
          </cell>
          <cell r="G1992">
            <v>0</v>
          </cell>
          <cell r="H1992">
            <v>0</v>
          </cell>
          <cell r="I1992">
            <v>0</v>
          </cell>
          <cell r="J1992">
            <v>0</v>
          </cell>
          <cell r="K1992">
            <v>0</v>
          </cell>
          <cell r="L1992">
            <v>0</v>
          </cell>
          <cell r="M1992">
            <v>0</v>
          </cell>
          <cell r="N1992">
            <v>0</v>
          </cell>
          <cell r="O1992">
            <v>0</v>
          </cell>
          <cell r="P1992">
            <v>0</v>
          </cell>
          <cell r="Q1992">
            <v>0</v>
          </cell>
          <cell r="R1992">
            <v>0</v>
          </cell>
          <cell r="S1992">
            <v>0</v>
          </cell>
          <cell r="T1992">
            <v>0</v>
          </cell>
          <cell r="U1992">
            <v>0</v>
          </cell>
          <cell r="V1992">
            <v>0</v>
          </cell>
          <cell r="W1992">
            <v>0</v>
          </cell>
          <cell r="X1992">
            <v>0</v>
          </cell>
          <cell r="Y1992">
            <v>0</v>
          </cell>
          <cell r="Z1992">
            <v>0</v>
          </cell>
          <cell r="AA1992">
            <v>0</v>
          </cell>
          <cell r="AB1992">
            <v>0</v>
          </cell>
          <cell r="AC1992">
            <v>0</v>
          </cell>
          <cell r="AD1992">
            <v>0</v>
          </cell>
          <cell r="AE1992">
            <v>0</v>
          </cell>
        </row>
        <row r="1993">
          <cell r="E1993" t="str">
            <v>HI Industrial Natural Gasoline</v>
          </cell>
          <cell r="F1993">
            <v>0</v>
          </cell>
          <cell r="G1993">
            <v>0</v>
          </cell>
          <cell r="H1993">
            <v>0</v>
          </cell>
          <cell r="I1993">
            <v>0</v>
          </cell>
          <cell r="J1993">
            <v>0</v>
          </cell>
          <cell r="K1993">
            <v>0</v>
          </cell>
          <cell r="L1993">
            <v>0</v>
          </cell>
          <cell r="M1993">
            <v>0</v>
          </cell>
          <cell r="N1993">
            <v>0</v>
          </cell>
          <cell r="O1993">
            <v>0</v>
          </cell>
          <cell r="P1993">
            <v>0</v>
          </cell>
          <cell r="Q1993">
            <v>0</v>
          </cell>
          <cell r="R1993">
            <v>0</v>
          </cell>
          <cell r="S1993">
            <v>0</v>
          </cell>
          <cell r="T1993">
            <v>0</v>
          </cell>
          <cell r="U1993">
            <v>0</v>
          </cell>
          <cell r="V1993">
            <v>0</v>
          </cell>
          <cell r="W1993">
            <v>0</v>
          </cell>
          <cell r="X1993">
            <v>0</v>
          </cell>
          <cell r="Y1993">
            <v>0</v>
          </cell>
          <cell r="Z1993">
            <v>0</v>
          </cell>
          <cell r="AA1993">
            <v>0</v>
          </cell>
          <cell r="AB1993">
            <v>0</v>
          </cell>
          <cell r="AC1993">
            <v>0</v>
          </cell>
          <cell r="AD1993">
            <v>0</v>
          </cell>
          <cell r="AE1993">
            <v>0</v>
          </cell>
        </row>
        <row r="1994">
          <cell r="E1994" t="str">
            <v>IA Industrial Natural Gasoline</v>
          </cell>
          <cell r="F1994">
            <v>0</v>
          </cell>
          <cell r="G1994">
            <v>0</v>
          </cell>
          <cell r="H1994">
            <v>0</v>
          </cell>
          <cell r="I1994">
            <v>0</v>
          </cell>
          <cell r="J1994">
            <v>0</v>
          </cell>
          <cell r="K1994">
            <v>0</v>
          </cell>
          <cell r="L1994">
            <v>0</v>
          </cell>
          <cell r="M1994">
            <v>0</v>
          </cell>
          <cell r="N1994">
            <v>0</v>
          </cell>
          <cell r="O1994">
            <v>0</v>
          </cell>
          <cell r="P1994">
            <v>0</v>
          </cell>
          <cell r="Q1994">
            <v>0</v>
          </cell>
          <cell r="R1994">
            <v>0</v>
          </cell>
          <cell r="S1994">
            <v>0</v>
          </cell>
          <cell r="T1994">
            <v>0</v>
          </cell>
          <cell r="U1994">
            <v>0</v>
          </cell>
          <cell r="V1994">
            <v>0</v>
          </cell>
          <cell r="W1994">
            <v>0</v>
          </cell>
          <cell r="X1994">
            <v>0</v>
          </cell>
          <cell r="Y1994">
            <v>0</v>
          </cell>
          <cell r="Z1994">
            <v>0</v>
          </cell>
          <cell r="AA1994">
            <v>0</v>
          </cell>
          <cell r="AB1994">
            <v>0</v>
          </cell>
          <cell r="AC1994">
            <v>0</v>
          </cell>
          <cell r="AD1994">
            <v>0</v>
          </cell>
          <cell r="AE1994">
            <v>0</v>
          </cell>
        </row>
        <row r="1995">
          <cell r="E1995" t="str">
            <v>ID Industrial Natural Gasoline</v>
          </cell>
          <cell r="F1995">
            <v>0</v>
          </cell>
          <cell r="G1995">
            <v>0</v>
          </cell>
          <cell r="H1995">
            <v>0</v>
          </cell>
          <cell r="I1995">
            <v>0</v>
          </cell>
          <cell r="J1995">
            <v>0</v>
          </cell>
          <cell r="K1995">
            <v>0</v>
          </cell>
          <cell r="L1995">
            <v>0</v>
          </cell>
          <cell r="M1995">
            <v>0</v>
          </cell>
          <cell r="N1995">
            <v>0</v>
          </cell>
          <cell r="O1995">
            <v>0</v>
          </cell>
          <cell r="P1995">
            <v>0</v>
          </cell>
          <cell r="Q1995">
            <v>0</v>
          </cell>
          <cell r="R1995">
            <v>0</v>
          </cell>
          <cell r="S1995">
            <v>0</v>
          </cell>
          <cell r="T1995">
            <v>0</v>
          </cell>
          <cell r="U1995">
            <v>0</v>
          </cell>
          <cell r="V1995">
            <v>0</v>
          </cell>
          <cell r="W1995">
            <v>0</v>
          </cell>
          <cell r="X1995">
            <v>0</v>
          </cell>
          <cell r="Y1995">
            <v>0</v>
          </cell>
          <cell r="Z1995">
            <v>0</v>
          </cell>
          <cell r="AA1995">
            <v>0</v>
          </cell>
          <cell r="AB1995">
            <v>0</v>
          </cell>
          <cell r="AC1995">
            <v>0</v>
          </cell>
          <cell r="AD1995">
            <v>0</v>
          </cell>
          <cell r="AE1995">
            <v>0</v>
          </cell>
        </row>
        <row r="1996">
          <cell r="E1996" t="str">
            <v>IL Industrial Natural Gasoline</v>
          </cell>
          <cell r="F1996">
            <v>0</v>
          </cell>
          <cell r="G1996">
            <v>0</v>
          </cell>
          <cell r="H1996">
            <v>0</v>
          </cell>
          <cell r="I1996">
            <v>0</v>
          </cell>
          <cell r="J1996">
            <v>0</v>
          </cell>
          <cell r="K1996">
            <v>0</v>
          </cell>
          <cell r="L1996">
            <v>0</v>
          </cell>
          <cell r="M1996">
            <v>0</v>
          </cell>
          <cell r="N1996">
            <v>0</v>
          </cell>
          <cell r="O1996">
            <v>0</v>
          </cell>
          <cell r="P1996">
            <v>0</v>
          </cell>
          <cell r="Q1996">
            <v>0</v>
          </cell>
          <cell r="R1996">
            <v>0</v>
          </cell>
          <cell r="S1996">
            <v>0</v>
          </cell>
          <cell r="T1996">
            <v>0</v>
          </cell>
          <cell r="U1996">
            <v>0</v>
          </cell>
          <cell r="V1996">
            <v>0</v>
          </cell>
          <cell r="W1996">
            <v>0</v>
          </cell>
          <cell r="X1996">
            <v>0</v>
          </cell>
          <cell r="Y1996">
            <v>0</v>
          </cell>
          <cell r="Z1996">
            <v>0</v>
          </cell>
          <cell r="AA1996">
            <v>0</v>
          </cell>
          <cell r="AB1996">
            <v>0</v>
          </cell>
          <cell r="AC1996">
            <v>0</v>
          </cell>
          <cell r="AD1996">
            <v>0</v>
          </cell>
          <cell r="AE1996">
            <v>0</v>
          </cell>
        </row>
        <row r="1997">
          <cell r="E1997" t="str">
            <v>IN Industrial Natural Gasoline</v>
          </cell>
          <cell r="F1997">
            <v>0</v>
          </cell>
          <cell r="G1997">
            <v>0</v>
          </cell>
          <cell r="H1997">
            <v>0</v>
          </cell>
          <cell r="I1997">
            <v>0</v>
          </cell>
          <cell r="J1997">
            <v>0</v>
          </cell>
          <cell r="K1997">
            <v>0</v>
          </cell>
          <cell r="L1997">
            <v>0</v>
          </cell>
          <cell r="M1997">
            <v>0</v>
          </cell>
          <cell r="N1997">
            <v>0</v>
          </cell>
          <cell r="O1997">
            <v>0</v>
          </cell>
          <cell r="P1997">
            <v>0</v>
          </cell>
          <cell r="Q1997">
            <v>0</v>
          </cell>
          <cell r="R1997">
            <v>0</v>
          </cell>
          <cell r="S1997">
            <v>0</v>
          </cell>
          <cell r="T1997">
            <v>0</v>
          </cell>
          <cell r="U1997">
            <v>0</v>
          </cell>
          <cell r="V1997">
            <v>0</v>
          </cell>
          <cell r="W1997">
            <v>0</v>
          </cell>
          <cell r="X1997">
            <v>0</v>
          </cell>
          <cell r="Y1997">
            <v>0</v>
          </cell>
          <cell r="Z1997">
            <v>0</v>
          </cell>
          <cell r="AA1997">
            <v>0</v>
          </cell>
          <cell r="AB1997">
            <v>0</v>
          </cell>
          <cell r="AC1997">
            <v>0</v>
          </cell>
          <cell r="AD1997">
            <v>0</v>
          </cell>
          <cell r="AE1997">
            <v>0</v>
          </cell>
        </row>
        <row r="1998">
          <cell r="E1998" t="str">
            <v>KS Industrial Natural Gasoline</v>
          </cell>
          <cell r="F1998">
            <v>0</v>
          </cell>
          <cell r="G1998">
            <v>0</v>
          </cell>
          <cell r="H1998">
            <v>0</v>
          </cell>
          <cell r="I1998">
            <v>0</v>
          </cell>
          <cell r="J1998">
            <v>0</v>
          </cell>
          <cell r="K1998">
            <v>0</v>
          </cell>
          <cell r="L1998">
            <v>0</v>
          </cell>
          <cell r="M1998">
            <v>0</v>
          </cell>
          <cell r="N1998">
            <v>0</v>
          </cell>
          <cell r="O1998">
            <v>0</v>
          </cell>
          <cell r="P1998">
            <v>0</v>
          </cell>
          <cell r="Q1998">
            <v>0</v>
          </cell>
          <cell r="R1998">
            <v>0</v>
          </cell>
          <cell r="S1998">
            <v>0</v>
          </cell>
          <cell r="T1998">
            <v>0</v>
          </cell>
          <cell r="U1998">
            <v>0</v>
          </cell>
          <cell r="V1998">
            <v>0</v>
          </cell>
          <cell r="W1998">
            <v>0</v>
          </cell>
          <cell r="X1998">
            <v>0</v>
          </cell>
          <cell r="Y1998">
            <v>0</v>
          </cell>
          <cell r="Z1998">
            <v>0</v>
          </cell>
          <cell r="AA1998">
            <v>0</v>
          </cell>
          <cell r="AB1998">
            <v>0</v>
          </cell>
          <cell r="AC1998">
            <v>0</v>
          </cell>
          <cell r="AD1998">
            <v>0</v>
          </cell>
          <cell r="AE1998">
            <v>0</v>
          </cell>
        </row>
        <row r="1999">
          <cell r="E1999" t="str">
            <v>KY Industrial Natural Gasoline</v>
          </cell>
          <cell r="F1999">
            <v>0</v>
          </cell>
          <cell r="G1999">
            <v>0</v>
          </cell>
          <cell r="H1999">
            <v>0</v>
          </cell>
          <cell r="I1999">
            <v>0</v>
          </cell>
          <cell r="J1999">
            <v>0</v>
          </cell>
          <cell r="K1999">
            <v>0</v>
          </cell>
          <cell r="L1999">
            <v>0</v>
          </cell>
          <cell r="M1999">
            <v>0</v>
          </cell>
          <cell r="N1999">
            <v>0</v>
          </cell>
          <cell r="O1999">
            <v>0</v>
          </cell>
          <cell r="P1999">
            <v>0</v>
          </cell>
          <cell r="Q1999">
            <v>0</v>
          </cell>
          <cell r="R1999">
            <v>0</v>
          </cell>
          <cell r="S1999">
            <v>0</v>
          </cell>
          <cell r="T1999">
            <v>0</v>
          </cell>
          <cell r="U1999">
            <v>0</v>
          </cell>
          <cell r="V1999">
            <v>0</v>
          </cell>
          <cell r="W1999">
            <v>0</v>
          </cell>
          <cell r="X1999">
            <v>0</v>
          </cell>
          <cell r="Y1999">
            <v>0</v>
          </cell>
          <cell r="Z1999">
            <v>0</v>
          </cell>
          <cell r="AA1999">
            <v>0</v>
          </cell>
          <cell r="AB1999">
            <v>0</v>
          </cell>
          <cell r="AC1999">
            <v>0</v>
          </cell>
          <cell r="AD1999">
            <v>0</v>
          </cell>
          <cell r="AE1999">
            <v>0</v>
          </cell>
        </row>
        <row r="2000">
          <cell r="E2000" t="str">
            <v>LA Industrial Natural Gasoline</v>
          </cell>
          <cell r="F2000">
            <v>0</v>
          </cell>
          <cell r="G2000">
            <v>0</v>
          </cell>
          <cell r="H2000">
            <v>0</v>
          </cell>
          <cell r="I2000">
            <v>0</v>
          </cell>
          <cell r="J2000">
            <v>0</v>
          </cell>
          <cell r="K2000">
            <v>0</v>
          </cell>
          <cell r="L2000">
            <v>0</v>
          </cell>
          <cell r="M2000">
            <v>0</v>
          </cell>
          <cell r="N2000">
            <v>0</v>
          </cell>
          <cell r="O2000">
            <v>0</v>
          </cell>
          <cell r="P2000">
            <v>0</v>
          </cell>
          <cell r="Q2000">
            <v>0</v>
          </cell>
          <cell r="R2000">
            <v>0</v>
          </cell>
          <cell r="S2000">
            <v>0</v>
          </cell>
          <cell r="T2000">
            <v>0</v>
          </cell>
          <cell r="U2000">
            <v>0</v>
          </cell>
          <cell r="V2000">
            <v>0</v>
          </cell>
          <cell r="W2000">
            <v>0</v>
          </cell>
          <cell r="X2000">
            <v>0</v>
          </cell>
          <cell r="Y2000">
            <v>0</v>
          </cell>
          <cell r="Z2000">
            <v>0</v>
          </cell>
          <cell r="AA2000">
            <v>0</v>
          </cell>
          <cell r="AB2000">
            <v>0</v>
          </cell>
          <cell r="AC2000">
            <v>0</v>
          </cell>
          <cell r="AD2000">
            <v>0</v>
          </cell>
          <cell r="AE2000">
            <v>0</v>
          </cell>
        </row>
        <row r="2001">
          <cell r="E2001" t="str">
            <v>MA Industrial Natural Gasoline</v>
          </cell>
          <cell r="F2001">
            <v>0</v>
          </cell>
          <cell r="G2001">
            <v>0</v>
          </cell>
          <cell r="H2001">
            <v>0</v>
          </cell>
          <cell r="I2001">
            <v>0</v>
          </cell>
          <cell r="J2001">
            <v>0</v>
          </cell>
          <cell r="K2001">
            <v>0</v>
          </cell>
          <cell r="L2001">
            <v>0</v>
          </cell>
          <cell r="M2001">
            <v>0</v>
          </cell>
          <cell r="N2001">
            <v>0</v>
          </cell>
          <cell r="O2001">
            <v>0</v>
          </cell>
          <cell r="P2001">
            <v>0</v>
          </cell>
          <cell r="Q2001">
            <v>0</v>
          </cell>
          <cell r="R2001">
            <v>0</v>
          </cell>
          <cell r="S2001">
            <v>0</v>
          </cell>
          <cell r="T2001">
            <v>0</v>
          </cell>
          <cell r="U2001">
            <v>0</v>
          </cell>
          <cell r="V2001">
            <v>0</v>
          </cell>
          <cell r="W2001">
            <v>0</v>
          </cell>
          <cell r="X2001">
            <v>0</v>
          </cell>
          <cell r="Y2001">
            <v>0</v>
          </cell>
          <cell r="Z2001">
            <v>0</v>
          </cell>
          <cell r="AA2001">
            <v>0</v>
          </cell>
          <cell r="AB2001">
            <v>0</v>
          </cell>
          <cell r="AC2001">
            <v>0</v>
          </cell>
          <cell r="AD2001">
            <v>0</v>
          </cell>
          <cell r="AE2001">
            <v>0</v>
          </cell>
        </row>
        <row r="2002">
          <cell r="E2002" t="str">
            <v>MD Industrial Natural Gasoline</v>
          </cell>
          <cell r="F2002">
            <v>0</v>
          </cell>
          <cell r="G2002">
            <v>0</v>
          </cell>
          <cell r="H2002">
            <v>0</v>
          </cell>
          <cell r="I2002">
            <v>0</v>
          </cell>
          <cell r="J2002">
            <v>0</v>
          </cell>
          <cell r="K2002">
            <v>0</v>
          </cell>
          <cell r="L2002">
            <v>0</v>
          </cell>
          <cell r="M2002">
            <v>0</v>
          </cell>
          <cell r="N2002">
            <v>0</v>
          </cell>
          <cell r="O2002">
            <v>0</v>
          </cell>
          <cell r="P2002">
            <v>0</v>
          </cell>
          <cell r="Q2002">
            <v>0</v>
          </cell>
          <cell r="R2002">
            <v>0</v>
          </cell>
          <cell r="S2002">
            <v>0</v>
          </cell>
          <cell r="T2002">
            <v>0</v>
          </cell>
          <cell r="U2002">
            <v>0</v>
          </cell>
          <cell r="V2002">
            <v>0</v>
          </cell>
          <cell r="W2002">
            <v>0</v>
          </cell>
          <cell r="X2002">
            <v>0</v>
          </cell>
          <cell r="Y2002">
            <v>0</v>
          </cell>
          <cell r="Z2002">
            <v>0</v>
          </cell>
          <cell r="AA2002">
            <v>0</v>
          </cell>
          <cell r="AB2002">
            <v>0</v>
          </cell>
          <cell r="AC2002">
            <v>0</v>
          </cell>
          <cell r="AD2002">
            <v>0</v>
          </cell>
          <cell r="AE2002">
            <v>0</v>
          </cell>
        </row>
        <row r="2003">
          <cell r="E2003" t="str">
            <v>ME Industrial Natural Gasoline</v>
          </cell>
          <cell r="F2003">
            <v>0</v>
          </cell>
          <cell r="G2003">
            <v>0</v>
          </cell>
          <cell r="H2003">
            <v>0</v>
          </cell>
          <cell r="I2003">
            <v>0</v>
          </cell>
          <cell r="J2003">
            <v>0</v>
          </cell>
          <cell r="K2003">
            <v>0</v>
          </cell>
          <cell r="L2003">
            <v>0</v>
          </cell>
          <cell r="M2003">
            <v>0</v>
          </cell>
          <cell r="N2003">
            <v>0</v>
          </cell>
          <cell r="O2003">
            <v>0</v>
          </cell>
          <cell r="P2003">
            <v>0</v>
          </cell>
          <cell r="Q2003">
            <v>0</v>
          </cell>
          <cell r="R2003">
            <v>0</v>
          </cell>
          <cell r="S2003">
            <v>0</v>
          </cell>
          <cell r="T2003">
            <v>0</v>
          </cell>
          <cell r="U2003">
            <v>0</v>
          </cell>
          <cell r="V2003">
            <v>0</v>
          </cell>
          <cell r="W2003">
            <v>0</v>
          </cell>
          <cell r="X2003">
            <v>0</v>
          </cell>
          <cell r="Y2003">
            <v>0</v>
          </cell>
          <cell r="Z2003">
            <v>0</v>
          </cell>
          <cell r="AA2003">
            <v>0</v>
          </cell>
          <cell r="AB2003">
            <v>0</v>
          </cell>
          <cell r="AC2003">
            <v>0</v>
          </cell>
          <cell r="AD2003">
            <v>0</v>
          </cell>
          <cell r="AE2003">
            <v>0</v>
          </cell>
        </row>
        <row r="2004">
          <cell r="E2004" t="str">
            <v>MI Industrial Natural Gasoline</v>
          </cell>
          <cell r="F2004">
            <v>0</v>
          </cell>
          <cell r="G2004">
            <v>0</v>
          </cell>
          <cell r="H2004">
            <v>0</v>
          </cell>
          <cell r="I2004">
            <v>0</v>
          </cell>
          <cell r="J2004">
            <v>0</v>
          </cell>
          <cell r="K2004">
            <v>0</v>
          </cell>
          <cell r="L2004">
            <v>0</v>
          </cell>
          <cell r="M2004">
            <v>0</v>
          </cell>
          <cell r="N2004">
            <v>0</v>
          </cell>
          <cell r="O2004">
            <v>0</v>
          </cell>
          <cell r="P2004">
            <v>0</v>
          </cell>
          <cell r="Q2004">
            <v>0</v>
          </cell>
          <cell r="R2004">
            <v>0</v>
          </cell>
          <cell r="S2004">
            <v>0</v>
          </cell>
          <cell r="T2004">
            <v>0</v>
          </cell>
          <cell r="U2004">
            <v>0</v>
          </cell>
          <cell r="V2004">
            <v>0</v>
          </cell>
          <cell r="W2004">
            <v>0</v>
          </cell>
          <cell r="X2004">
            <v>0</v>
          </cell>
          <cell r="Y2004">
            <v>0</v>
          </cell>
          <cell r="Z2004">
            <v>0</v>
          </cell>
          <cell r="AA2004">
            <v>0</v>
          </cell>
          <cell r="AB2004">
            <v>0</v>
          </cell>
          <cell r="AC2004">
            <v>0</v>
          </cell>
          <cell r="AD2004">
            <v>0</v>
          </cell>
          <cell r="AE2004">
            <v>0</v>
          </cell>
        </row>
        <row r="2005">
          <cell r="E2005" t="str">
            <v>MN Industrial Natural Gasoline</v>
          </cell>
          <cell r="F2005">
            <v>0</v>
          </cell>
          <cell r="G2005">
            <v>0</v>
          </cell>
          <cell r="H2005">
            <v>0</v>
          </cell>
          <cell r="I2005">
            <v>0</v>
          </cell>
          <cell r="J2005">
            <v>0</v>
          </cell>
          <cell r="K2005">
            <v>0</v>
          </cell>
          <cell r="L2005">
            <v>0</v>
          </cell>
          <cell r="M2005">
            <v>0</v>
          </cell>
          <cell r="N2005">
            <v>0</v>
          </cell>
          <cell r="O2005">
            <v>0</v>
          </cell>
          <cell r="P2005">
            <v>0</v>
          </cell>
          <cell r="Q2005">
            <v>0</v>
          </cell>
          <cell r="R2005">
            <v>0</v>
          </cell>
          <cell r="S2005">
            <v>0</v>
          </cell>
          <cell r="T2005">
            <v>0</v>
          </cell>
          <cell r="U2005">
            <v>0</v>
          </cell>
          <cell r="V2005">
            <v>0</v>
          </cell>
          <cell r="W2005">
            <v>0</v>
          </cell>
          <cell r="X2005">
            <v>0</v>
          </cell>
          <cell r="Y2005">
            <v>0</v>
          </cell>
          <cell r="Z2005">
            <v>0</v>
          </cell>
          <cell r="AA2005">
            <v>0</v>
          </cell>
          <cell r="AB2005">
            <v>0</v>
          </cell>
          <cell r="AC2005">
            <v>0</v>
          </cell>
          <cell r="AD2005">
            <v>0</v>
          </cell>
          <cell r="AE2005">
            <v>0</v>
          </cell>
        </row>
        <row r="2006">
          <cell r="E2006" t="str">
            <v>MO Industrial Natural Gasoline</v>
          </cell>
          <cell r="F2006">
            <v>0</v>
          </cell>
          <cell r="G2006">
            <v>0</v>
          </cell>
          <cell r="H2006">
            <v>0</v>
          </cell>
          <cell r="I2006">
            <v>0</v>
          </cell>
          <cell r="J2006">
            <v>0</v>
          </cell>
          <cell r="K2006">
            <v>0</v>
          </cell>
          <cell r="L2006">
            <v>0</v>
          </cell>
          <cell r="M2006">
            <v>0</v>
          </cell>
          <cell r="N2006">
            <v>0</v>
          </cell>
          <cell r="O2006">
            <v>0</v>
          </cell>
          <cell r="P2006">
            <v>0</v>
          </cell>
          <cell r="Q2006">
            <v>0</v>
          </cell>
          <cell r="R2006">
            <v>0</v>
          </cell>
          <cell r="S2006">
            <v>0</v>
          </cell>
          <cell r="T2006">
            <v>0</v>
          </cell>
          <cell r="U2006">
            <v>0</v>
          </cell>
          <cell r="V2006">
            <v>0</v>
          </cell>
          <cell r="W2006">
            <v>0</v>
          </cell>
          <cell r="X2006">
            <v>0</v>
          </cell>
          <cell r="Y2006">
            <v>0</v>
          </cell>
          <cell r="Z2006">
            <v>0</v>
          </cell>
          <cell r="AA2006">
            <v>0</v>
          </cell>
          <cell r="AB2006">
            <v>0</v>
          </cell>
          <cell r="AC2006">
            <v>0</v>
          </cell>
          <cell r="AD2006">
            <v>0</v>
          </cell>
          <cell r="AE2006">
            <v>0</v>
          </cell>
        </row>
        <row r="2007">
          <cell r="E2007" t="str">
            <v>MS Industrial Natural Gasoline</v>
          </cell>
          <cell r="F2007">
            <v>0</v>
          </cell>
          <cell r="G2007">
            <v>0</v>
          </cell>
          <cell r="H2007">
            <v>0</v>
          </cell>
          <cell r="I2007">
            <v>0</v>
          </cell>
          <cell r="J2007">
            <v>0</v>
          </cell>
          <cell r="K2007">
            <v>0</v>
          </cell>
          <cell r="L2007">
            <v>0</v>
          </cell>
          <cell r="M2007">
            <v>0</v>
          </cell>
          <cell r="N2007">
            <v>0</v>
          </cell>
          <cell r="O2007">
            <v>0</v>
          </cell>
          <cell r="P2007">
            <v>0</v>
          </cell>
          <cell r="Q2007">
            <v>0</v>
          </cell>
          <cell r="R2007">
            <v>0</v>
          </cell>
          <cell r="S2007">
            <v>0</v>
          </cell>
          <cell r="T2007">
            <v>0</v>
          </cell>
          <cell r="U2007">
            <v>0</v>
          </cell>
          <cell r="V2007">
            <v>0</v>
          </cell>
          <cell r="W2007">
            <v>0</v>
          </cell>
          <cell r="X2007">
            <v>0</v>
          </cell>
          <cell r="Y2007">
            <v>0</v>
          </cell>
          <cell r="Z2007">
            <v>0</v>
          </cell>
          <cell r="AA2007">
            <v>0</v>
          </cell>
          <cell r="AB2007">
            <v>0</v>
          </cell>
          <cell r="AC2007">
            <v>0</v>
          </cell>
          <cell r="AD2007">
            <v>0</v>
          </cell>
          <cell r="AE2007">
            <v>0</v>
          </cell>
        </row>
        <row r="2008">
          <cell r="E2008" t="str">
            <v>MT Industrial Natural Gasoline</v>
          </cell>
          <cell r="F2008">
            <v>0</v>
          </cell>
          <cell r="G2008">
            <v>0</v>
          </cell>
          <cell r="H2008">
            <v>0</v>
          </cell>
          <cell r="I2008">
            <v>0</v>
          </cell>
          <cell r="J2008">
            <v>0</v>
          </cell>
          <cell r="K2008">
            <v>0</v>
          </cell>
          <cell r="L2008">
            <v>0</v>
          </cell>
          <cell r="M2008">
            <v>0</v>
          </cell>
          <cell r="N2008">
            <v>0</v>
          </cell>
          <cell r="O2008">
            <v>0</v>
          </cell>
          <cell r="P2008">
            <v>0</v>
          </cell>
          <cell r="Q2008">
            <v>0</v>
          </cell>
          <cell r="R2008">
            <v>0</v>
          </cell>
          <cell r="S2008">
            <v>0</v>
          </cell>
          <cell r="T2008">
            <v>0</v>
          </cell>
          <cell r="U2008">
            <v>0</v>
          </cell>
          <cell r="V2008">
            <v>0</v>
          </cell>
          <cell r="W2008">
            <v>0</v>
          </cell>
          <cell r="X2008">
            <v>0</v>
          </cell>
          <cell r="Y2008">
            <v>0</v>
          </cell>
          <cell r="Z2008">
            <v>0</v>
          </cell>
          <cell r="AA2008">
            <v>0</v>
          </cell>
          <cell r="AB2008">
            <v>0</v>
          </cell>
          <cell r="AC2008">
            <v>0</v>
          </cell>
          <cell r="AD2008">
            <v>0</v>
          </cell>
          <cell r="AE2008">
            <v>0</v>
          </cell>
        </row>
        <row r="2009">
          <cell r="E2009" t="str">
            <v>NC Industrial Natural Gasoline</v>
          </cell>
          <cell r="F2009">
            <v>0</v>
          </cell>
          <cell r="G2009">
            <v>0</v>
          </cell>
          <cell r="H2009">
            <v>0</v>
          </cell>
          <cell r="I2009">
            <v>0</v>
          </cell>
          <cell r="J2009">
            <v>0</v>
          </cell>
          <cell r="K2009">
            <v>0</v>
          </cell>
          <cell r="L2009">
            <v>0</v>
          </cell>
          <cell r="M2009">
            <v>0</v>
          </cell>
          <cell r="N2009">
            <v>0</v>
          </cell>
          <cell r="O2009">
            <v>0</v>
          </cell>
          <cell r="P2009">
            <v>0</v>
          </cell>
          <cell r="Q2009">
            <v>0</v>
          </cell>
          <cell r="R2009">
            <v>0</v>
          </cell>
          <cell r="S2009">
            <v>0</v>
          </cell>
          <cell r="T2009">
            <v>0</v>
          </cell>
          <cell r="U2009">
            <v>0</v>
          </cell>
          <cell r="V2009">
            <v>0</v>
          </cell>
          <cell r="W2009">
            <v>0</v>
          </cell>
          <cell r="X2009">
            <v>0</v>
          </cell>
          <cell r="Y2009">
            <v>0</v>
          </cell>
          <cell r="Z2009">
            <v>0</v>
          </cell>
          <cell r="AA2009">
            <v>0</v>
          </cell>
          <cell r="AB2009">
            <v>0</v>
          </cell>
          <cell r="AC2009">
            <v>0</v>
          </cell>
          <cell r="AD2009">
            <v>0</v>
          </cell>
          <cell r="AE2009">
            <v>0</v>
          </cell>
        </row>
        <row r="2010">
          <cell r="E2010" t="str">
            <v>ND Industrial Natural Gasoline</v>
          </cell>
          <cell r="F2010">
            <v>0</v>
          </cell>
          <cell r="G2010">
            <v>0</v>
          </cell>
          <cell r="H2010">
            <v>0</v>
          </cell>
          <cell r="I2010">
            <v>0</v>
          </cell>
          <cell r="J2010">
            <v>0</v>
          </cell>
          <cell r="K2010">
            <v>0</v>
          </cell>
          <cell r="L2010">
            <v>0</v>
          </cell>
          <cell r="M2010">
            <v>0</v>
          </cell>
          <cell r="N2010">
            <v>0</v>
          </cell>
          <cell r="O2010">
            <v>0</v>
          </cell>
          <cell r="P2010">
            <v>0</v>
          </cell>
          <cell r="Q2010">
            <v>0</v>
          </cell>
          <cell r="R2010">
            <v>0</v>
          </cell>
          <cell r="S2010">
            <v>0</v>
          </cell>
          <cell r="T2010">
            <v>0</v>
          </cell>
          <cell r="U2010">
            <v>0</v>
          </cell>
          <cell r="V2010">
            <v>0</v>
          </cell>
          <cell r="W2010">
            <v>0</v>
          </cell>
          <cell r="X2010">
            <v>0</v>
          </cell>
          <cell r="Y2010">
            <v>0</v>
          </cell>
          <cell r="Z2010">
            <v>0</v>
          </cell>
          <cell r="AA2010">
            <v>0</v>
          </cell>
          <cell r="AB2010">
            <v>0</v>
          </cell>
          <cell r="AC2010">
            <v>0</v>
          </cell>
          <cell r="AD2010">
            <v>0</v>
          </cell>
          <cell r="AE2010">
            <v>0</v>
          </cell>
        </row>
        <row r="2011">
          <cell r="E2011" t="str">
            <v>NE Industrial Natural Gasoline</v>
          </cell>
          <cell r="F2011">
            <v>0</v>
          </cell>
          <cell r="G2011">
            <v>0</v>
          </cell>
          <cell r="H2011">
            <v>0</v>
          </cell>
          <cell r="I2011">
            <v>0</v>
          </cell>
          <cell r="J2011">
            <v>0</v>
          </cell>
          <cell r="K2011">
            <v>0</v>
          </cell>
          <cell r="L2011">
            <v>0</v>
          </cell>
          <cell r="M2011">
            <v>0</v>
          </cell>
          <cell r="N2011">
            <v>0</v>
          </cell>
          <cell r="O2011">
            <v>0</v>
          </cell>
          <cell r="P2011">
            <v>0</v>
          </cell>
          <cell r="Q2011">
            <v>0</v>
          </cell>
          <cell r="R2011">
            <v>0</v>
          </cell>
          <cell r="S2011">
            <v>0</v>
          </cell>
          <cell r="T2011">
            <v>0</v>
          </cell>
          <cell r="U2011">
            <v>0</v>
          </cell>
          <cell r="V2011">
            <v>0</v>
          </cell>
          <cell r="W2011">
            <v>0</v>
          </cell>
          <cell r="X2011">
            <v>0</v>
          </cell>
          <cell r="Y2011">
            <v>0</v>
          </cell>
          <cell r="Z2011">
            <v>0</v>
          </cell>
          <cell r="AA2011">
            <v>0</v>
          </cell>
          <cell r="AB2011">
            <v>0</v>
          </cell>
          <cell r="AC2011">
            <v>0</v>
          </cell>
          <cell r="AD2011">
            <v>0</v>
          </cell>
          <cell r="AE2011">
            <v>0</v>
          </cell>
        </row>
        <row r="2012">
          <cell r="E2012" t="str">
            <v>NH Industrial Natural Gasoline</v>
          </cell>
          <cell r="F2012">
            <v>0</v>
          </cell>
          <cell r="G2012">
            <v>0</v>
          </cell>
          <cell r="H2012">
            <v>0</v>
          </cell>
          <cell r="I2012">
            <v>0</v>
          </cell>
          <cell r="J2012">
            <v>0</v>
          </cell>
          <cell r="K2012">
            <v>0</v>
          </cell>
          <cell r="L2012">
            <v>0</v>
          </cell>
          <cell r="M2012">
            <v>0</v>
          </cell>
          <cell r="N2012">
            <v>0</v>
          </cell>
          <cell r="O2012">
            <v>0</v>
          </cell>
          <cell r="P2012">
            <v>0</v>
          </cell>
          <cell r="Q2012">
            <v>0</v>
          </cell>
          <cell r="R2012">
            <v>0</v>
          </cell>
          <cell r="S2012">
            <v>0</v>
          </cell>
          <cell r="T2012">
            <v>0</v>
          </cell>
          <cell r="U2012">
            <v>0</v>
          </cell>
          <cell r="V2012">
            <v>0</v>
          </cell>
          <cell r="W2012">
            <v>0</v>
          </cell>
          <cell r="X2012">
            <v>0</v>
          </cell>
          <cell r="Y2012">
            <v>0</v>
          </cell>
          <cell r="Z2012">
            <v>0</v>
          </cell>
          <cell r="AA2012">
            <v>0</v>
          </cell>
          <cell r="AB2012">
            <v>0</v>
          </cell>
          <cell r="AC2012">
            <v>0</v>
          </cell>
          <cell r="AD2012">
            <v>0</v>
          </cell>
          <cell r="AE2012">
            <v>0</v>
          </cell>
        </row>
        <row r="2013">
          <cell r="E2013" t="str">
            <v>NJ Industrial Natural Gasoline</v>
          </cell>
          <cell r="F2013">
            <v>0</v>
          </cell>
          <cell r="G2013">
            <v>0</v>
          </cell>
          <cell r="H2013">
            <v>0</v>
          </cell>
          <cell r="I2013">
            <v>0</v>
          </cell>
          <cell r="J2013">
            <v>0</v>
          </cell>
          <cell r="K2013">
            <v>0</v>
          </cell>
          <cell r="L2013">
            <v>0</v>
          </cell>
          <cell r="M2013">
            <v>0</v>
          </cell>
          <cell r="N2013">
            <v>0</v>
          </cell>
          <cell r="O2013">
            <v>0</v>
          </cell>
          <cell r="P2013">
            <v>0</v>
          </cell>
          <cell r="Q2013">
            <v>0</v>
          </cell>
          <cell r="R2013">
            <v>0</v>
          </cell>
          <cell r="S2013">
            <v>0</v>
          </cell>
          <cell r="T2013">
            <v>0</v>
          </cell>
          <cell r="U2013">
            <v>0</v>
          </cell>
          <cell r="V2013">
            <v>0</v>
          </cell>
          <cell r="W2013">
            <v>0</v>
          </cell>
          <cell r="X2013">
            <v>0</v>
          </cell>
          <cell r="Y2013">
            <v>0</v>
          </cell>
          <cell r="Z2013">
            <v>0</v>
          </cell>
          <cell r="AA2013">
            <v>0</v>
          </cell>
          <cell r="AB2013">
            <v>0</v>
          </cell>
          <cell r="AC2013">
            <v>0</v>
          </cell>
          <cell r="AD2013">
            <v>0</v>
          </cell>
          <cell r="AE2013">
            <v>0</v>
          </cell>
        </row>
        <row r="2014">
          <cell r="E2014" t="str">
            <v>NM Industrial Natural Gasoline</v>
          </cell>
          <cell r="F2014">
            <v>0</v>
          </cell>
          <cell r="G2014">
            <v>0</v>
          </cell>
          <cell r="H2014">
            <v>0</v>
          </cell>
          <cell r="I2014">
            <v>0</v>
          </cell>
          <cell r="J2014">
            <v>0</v>
          </cell>
          <cell r="K2014">
            <v>0</v>
          </cell>
          <cell r="L2014">
            <v>0</v>
          </cell>
          <cell r="M2014">
            <v>0</v>
          </cell>
          <cell r="N2014">
            <v>0</v>
          </cell>
          <cell r="O2014">
            <v>0</v>
          </cell>
          <cell r="P2014">
            <v>0</v>
          </cell>
          <cell r="Q2014">
            <v>0</v>
          </cell>
          <cell r="R2014">
            <v>0</v>
          </cell>
          <cell r="S2014">
            <v>0</v>
          </cell>
          <cell r="T2014">
            <v>0</v>
          </cell>
          <cell r="U2014">
            <v>0</v>
          </cell>
          <cell r="V2014">
            <v>0</v>
          </cell>
          <cell r="W2014">
            <v>0</v>
          </cell>
          <cell r="X2014">
            <v>0</v>
          </cell>
          <cell r="Y2014">
            <v>0</v>
          </cell>
          <cell r="Z2014">
            <v>0</v>
          </cell>
          <cell r="AA2014">
            <v>0</v>
          </cell>
          <cell r="AB2014">
            <v>0</v>
          </cell>
          <cell r="AC2014">
            <v>0</v>
          </cell>
          <cell r="AD2014">
            <v>0</v>
          </cell>
          <cell r="AE2014">
            <v>0</v>
          </cell>
        </row>
        <row r="2015">
          <cell r="E2015" t="str">
            <v>NV Industrial Natural Gasoline</v>
          </cell>
          <cell r="F2015">
            <v>0</v>
          </cell>
          <cell r="G2015">
            <v>0</v>
          </cell>
          <cell r="H2015">
            <v>0</v>
          </cell>
          <cell r="I2015">
            <v>0</v>
          </cell>
          <cell r="J2015">
            <v>0</v>
          </cell>
          <cell r="K2015">
            <v>0</v>
          </cell>
          <cell r="L2015">
            <v>0</v>
          </cell>
          <cell r="M2015">
            <v>0</v>
          </cell>
          <cell r="N2015">
            <v>0</v>
          </cell>
          <cell r="O2015">
            <v>0</v>
          </cell>
          <cell r="P2015">
            <v>0</v>
          </cell>
          <cell r="Q2015">
            <v>0</v>
          </cell>
          <cell r="R2015">
            <v>0</v>
          </cell>
          <cell r="S2015">
            <v>0</v>
          </cell>
          <cell r="T2015">
            <v>0</v>
          </cell>
          <cell r="U2015">
            <v>0</v>
          </cell>
          <cell r="V2015">
            <v>0</v>
          </cell>
          <cell r="W2015">
            <v>0</v>
          </cell>
          <cell r="X2015">
            <v>0</v>
          </cell>
          <cell r="Y2015">
            <v>0</v>
          </cell>
          <cell r="Z2015">
            <v>0</v>
          </cell>
          <cell r="AA2015">
            <v>0</v>
          </cell>
          <cell r="AB2015">
            <v>0</v>
          </cell>
          <cell r="AC2015">
            <v>0</v>
          </cell>
          <cell r="AD2015">
            <v>0</v>
          </cell>
          <cell r="AE2015">
            <v>0</v>
          </cell>
        </row>
        <row r="2016">
          <cell r="E2016" t="str">
            <v>NY Industrial Natural Gasoline</v>
          </cell>
          <cell r="F2016">
            <v>0</v>
          </cell>
          <cell r="G2016">
            <v>0</v>
          </cell>
          <cell r="H2016">
            <v>0</v>
          </cell>
          <cell r="I2016">
            <v>0</v>
          </cell>
          <cell r="J2016">
            <v>0</v>
          </cell>
          <cell r="K2016">
            <v>0</v>
          </cell>
          <cell r="L2016">
            <v>0</v>
          </cell>
          <cell r="M2016">
            <v>0</v>
          </cell>
          <cell r="N2016">
            <v>0</v>
          </cell>
          <cell r="O2016">
            <v>0</v>
          </cell>
          <cell r="P2016">
            <v>0</v>
          </cell>
          <cell r="Q2016">
            <v>0</v>
          </cell>
          <cell r="R2016">
            <v>0</v>
          </cell>
          <cell r="S2016">
            <v>0</v>
          </cell>
          <cell r="T2016">
            <v>0</v>
          </cell>
          <cell r="U2016">
            <v>0</v>
          </cell>
          <cell r="V2016">
            <v>0</v>
          </cell>
          <cell r="W2016">
            <v>0</v>
          </cell>
          <cell r="X2016">
            <v>0</v>
          </cell>
          <cell r="Y2016">
            <v>0</v>
          </cell>
          <cell r="Z2016">
            <v>0</v>
          </cell>
          <cell r="AA2016">
            <v>0</v>
          </cell>
          <cell r="AB2016">
            <v>0</v>
          </cell>
          <cell r="AC2016">
            <v>0</v>
          </cell>
          <cell r="AD2016">
            <v>0</v>
          </cell>
          <cell r="AE2016">
            <v>0</v>
          </cell>
        </row>
        <row r="2017">
          <cell r="E2017" t="str">
            <v>OH Industrial Natural Gasoline</v>
          </cell>
          <cell r="F2017">
            <v>0</v>
          </cell>
          <cell r="G2017">
            <v>0</v>
          </cell>
          <cell r="H2017">
            <v>0</v>
          </cell>
          <cell r="I2017">
            <v>0</v>
          </cell>
          <cell r="J2017">
            <v>0</v>
          </cell>
          <cell r="K2017">
            <v>0</v>
          </cell>
          <cell r="L2017">
            <v>0</v>
          </cell>
          <cell r="M2017">
            <v>0</v>
          </cell>
          <cell r="N2017">
            <v>0</v>
          </cell>
          <cell r="O2017">
            <v>0</v>
          </cell>
          <cell r="P2017">
            <v>0</v>
          </cell>
          <cell r="Q2017">
            <v>0</v>
          </cell>
          <cell r="R2017">
            <v>0</v>
          </cell>
          <cell r="S2017">
            <v>0</v>
          </cell>
          <cell r="T2017">
            <v>0</v>
          </cell>
          <cell r="U2017">
            <v>0</v>
          </cell>
          <cell r="V2017">
            <v>0</v>
          </cell>
          <cell r="W2017">
            <v>0</v>
          </cell>
          <cell r="X2017">
            <v>0</v>
          </cell>
          <cell r="Y2017">
            <v>0</v>
          </cell>
          <cell r="Z2017">
            <v>0</v>
          </cell>
          <cell r="AA2017">
            <v>0</v>
          </cell>
          <cell r="AB2017">
            <v>0</v>
          </cell>
          <cell r="AC2017">
            <v>0</v>
          </cell>
          <cell r="AD2017">
            <v>0</v>
          </cell>
          <cell r="AE2017">
            <v>0</v>
          </cell>
        </row>
        <row r="2018">
          <cell r="E2018" t="str">
            <v>OK Industrial Natural Gasoline</v>
          </cell>
          <cell r="F2018">
            <v>0</v>
          </cell>
          <cell r="G2018">
            <v>0</v>
          </cell>
          <cell r="H2018">
            <v>0</v>
          </cell>
          <cell r="I2018">
            <v>0</v>
          </cell>
          <cell r="J2018">
            <v>0</v>
          </cell>
          <cell r="K2018">
            <v>0</v>
          </cell>
          <cell r="L2018">
            <v>0</v>
          </cell>
          <cell r="M2018">
            <v>0</v>
          </cell>
          <cell r="N2018">
            <v>0</v>
          </cell>
          <cell r="O2018">
            <v>0</v>
          </cell>
          <cell r="P2018">
            <v>0</v>
          </cell>
          <cell r="Q2018">
            <v>0</v>
          </cell>
          <cell r="R2018">
            <v>0</v>
          </cell>
          <cell r="S2018">
            <v>0</v>
          </cell>
          <cell r="T2018">
            <v>0</v>
          </cell>
          <cell r="U2018">
            <v>0</v>
          </cell>
          <cell r="V2018">
            <v>0</v>
          </cell>
          <cell r="W2018">
            <v>0</v>
          </cell>
          <cell r="X2018">
            <v>0</v>
          </cell>
          <cell r="Y2018">
            <v>0</v>
          </cell>
          <cell r="Z2018">
            <v>0</v>
          </cell>
          <cell r="AA2018">
            <v>0</v>
          </cell>
          <cell r="AB2018">
            <v>0</v>
          </cell>
          <cell r="AC2018">
            <v>0</v>
          </cell>
          <cell r="AD2018">
            <v>0</v>
          </cell>
          <cell r="AE2018">
            <v>0</v>
          </cell>
        </row>
        <row r="2019">
          <cell r="E2019" t="str">
            <v>OR Industrial Natural Gasoline</v>
          </cell>
          <cell r="F2019">
            <v>0</v>
          </cell>
          <cell r="G2019">
            <v>0</v>
          </cell>
          <cell r="H2019">
            <v>0</v>
          </cell>
          <cell r="I2019">
            <v>0</v>
          </cell>
          <cell r="J2019">
            <v>0</v>
          </cell>
          <cell r="K2019">
            <v>0</v>
          </cell>
          <cell r="L2019">
            <v>0</v>
          </cell>
          <cell r="M2019">
            <v>0</v>
          </cell>
          <cell r="N2019">
            <v>0</v>
          </cell>
          <cell r="O2019">
            <v>0</v>
          </cell>
          <cell r="P2019">
            <v>0</v>
          </cell>
          <cell r="Q2019">
            <v>0</v>
          </cell>
          <cell r="R2019">
            <v>0</v>
          </cell>
          <cell r="S2019">
            <v>0</v>
          </cell>
          <cell r="T2019">
            <v>0</v>
          </cell>
          <cell r="U2019">
            <v>0</v>
          </cell>
          <cell r="V2019">
            <v>0</v>
          </cell>
          <cell r="W2019">
            <v>0</v>
          </cell>
          <cell r="X2019">
            <v>0</v>
          </cell>
          <cell r="Y2019">
            <v>0</v>
          </cell>
          <cell r="Z2019">
            <v>0</v>
          </cell>
          <cell r="AA2019">
            <v>0</v>
          </cell>
          <cell r="AB2019">
            <v>0</v>
          </cell>
          <cell r="AC2019">
            <v>0</v>
          </cell>
          <cell r="AD2019">
            <v>0</v>
          </cell>
          <cell r="AE2019">
            <v>0</v>
          </cell>
        </row>
        <row r="2020">
          <cell r="E2020" t="str">
            <v>PA Industrial Natural Gasoline</v>
          </cell>
          <cell r="F2020">
            <v>0</v>
          </cell>
          <cell r="G2020">
            <v>0</v>
          </cell>
          <cell r="H2020">
            <v>0</v>
          </cell>
          <cell r="I2020">
            <v>0</v>
          </cell>
          <cell r="J2020">
            <v>0</v>
          </cell>
          <cell r="K2020">
            <v>0</v>
          </cell>
          <cell r="L2020">
            <v>0</v>
          </cell>
          <cell r="M2020">
            <v>0</v>
          </cell>
          <cell r="N2020">
            <v>0</v>
          </cell>
          <cell r="O2020">
            <v>0</v>
          </cell>
          <cell r="P2020">
            <v>0</v>
          </cell>
          <cell r="Q2020">
            <v>0</v>
          </cell>
          <cell r="R2020">
            <v>0</v>
          </cell>
          <cell r="S2020">
            <v>0</v>
          </cell>
          <cell r="T2020">
            <v>0</v>
          </cell>
          <cell r="U2020">
            <v>0</v>
          </cell>
          <cell r="V2020">
            <v>0</v>
          </cell>
          <cell r="W2020">
            <v>0</v>
          </cell>
          <cell r="X2020">
            <v>0</v>
          </cell>
          <cell r="Y2020">
            <v>0</v>
          </cell>
          <cell r="Z2020">
            <v>0</v>
          </cell>
          <cell r="AA2020">
            <v>0</v>
          </cell>
          <cell r="AB2020">
            <v>0</v>
          </cell>
          <cell r="AC2020">
            <v>0</v>
          </cell>
          <cell r="AD2020">
            <v>0</v>
          </cell>
          <cell r="AE2020">
            <v>0</v>
          </cell>
        </row>
        <row r="2021">
          <cell r="E2021" t="str">
            <v>RI Industrial Natural Gasoline</v>
          </cell>
          <cell r="F2021">
            <v>0</v>
          </cell>
          <cell r="G2021">
            <v>0</v>
          </cell>
          <cell r="H2021">
            <v>0</v>
          </cell>
          <cell r="I2021">
            <v>0</v>
          </cell>
          <cell r="J2021">
            <v>0</v>
          </cell>
          <cell r="K2021">
            <v>0</v>
          </cell>
          <cell r="L2021">
            <v>0</v>
          </cell>
          <cell r="M2021">
            <v>0</v>
          </cell>
          <cell r="N2021">
            <v>0</v>
          </cell>
          <cell r="O2021">
            <v>0</v>
          </cell>
          <cell r="P2021">
            <v>0</v>
          </cell>
          <cell r="Q2021">
            <v>0</v>
          </cell>
          <cell r="R2021">
            <v>0</v>
          </cell>
          <cell r="S2021">
            <v>0</v>
          </cell>
          <cell r="T2021">
            <v>0</v>
          </cell>
          <cell r="U2021">
            <v>0</v>
          </cell>
          <cell r="V2021">
            <v>0</v>
          </cell>
          <cell r="W2021">
            <v>0</v>
          </cell>
          <cell r="X2021">
            <v>0</v>
          </cell>
          <cell r="Y2021">
            <v>0</v>
          </cell>
          <cell r="Z2021">
            <v>0</v>
          </cell>
          <cell r="AA2021">
            <v>0</v>
          </cell>
          <cell r="AB2021">
            <v>0</v>
          </cell>
          <cell r="AC2021">
            <v>0</v>
          </cell>
          <cell r="AD2021">
            <v>0</v>
          </cell>
          <cell r="AE2021">
            <v>0</v>
          </cell>
        </row>
        <row r="2022">
          <cell r="E2022" t="str">
            <v>SC Industrial Natural Gasoline</v>
          </cell>
          <cell r="F2022">
            <v>0</v>
          </cell>
          <cell r="G2022">
            <v>0</v>
          </cell>
          <cell r="H2022">
            <v>0</v>
          </cell>
          <cell r="I2022">
            <v>0</v>
          </cell>
          <cell r="J2022">
            <v>0</v>
          </cell>
          <cell r="K2022">
            <v>0</v>
          </cell>
          <cell r="L2022">
            <v>0</v>
          </cell>
          <cell r="M2022">
            <v>0</v>
          </cell>
          <cell r="N2022">
            <v>0</v>
          </cell>
          <cell r="O2022">
            <v>0</v>
          </cell>
          <cell r="P2022">
            <v>0</v>
          </cell>
          <cell r="Q2022">
            <v>0</v>
          </cell>
          <cell r="R2022">
            <v>0</v>
          </cell>
          <cell r="S2022">
            <v>0</v>
          </cell>
          <cell r="T2022">
            <v>0</v>
          </cell>
          <cell r="U2022">
            <v>0</v>
          </cell>
          <cell r="V2022">
            <v>0</v>
          </cell>
          <cell r="W2022">
            <v>0</v>
          </cell>
          <cell r="X2022">
            <v>0</v>
          </cell>
          <cell r="Y2022">
            <v>0</v>
          </cell>
          <cell r="Z2022">
            <v>0</v>
          </cell>
          <cell r="AA2022">
            <v>0</v>
          </cell>
          <cell r="AB2022">
            <v>0</v>
          </cell>
          <cell r="AC2022">
            <v>0</v>
          </cell>
          <cell r="AD2022">
            <v>0</v>
          </cell>
          <cell r="AE2022">
            <v>0</v>
          </cell>
        </row>
        <row r="2023">
          <cell r="E2023" t="str">
            <v>SD Industrial Natural Gasoline</v>
          </cell>
          <cell r="F2023">
            <v>0</v>
          </cell>
          <cell r="G2023">
            <v>0</v>
          </cell>
          <cell r="H2023">
            <v>0</v>
          </cell>
          <cell r="I2023">
            <v>0</v>
          </cell>
          <cell r="J2023">
            <v>0</v>
          </cell>
          <cell r="K2023">
            <v>0</v>
          </cell>
          <cell r="L2023">
            <v>0</v>
          </cell>
          <cell r="M2023">
            <v>0</v>
          </cell>
          <cell r="N2023">
            <v>0</v>
          </cell>
          <cell r="O2023">
            <v>0</v>
          </cell>
          <cell r="P2023">
            <v>0</v>
          </cell>
          <cell r="Q2023">
            <v>0</v>
          </cell>
          <cell r="R2023">
            <v>0</v>
          </cell>
          <cell r="S2023">
            <v>0</v>
          </cell>
          <cell r="T2023">
            <v>0</v>
          </cell>
          <cell r="U2023">
            <v>0</v>
          </cell>
          <cell r="V2023">
            <v>0</v>
          </cell>
          <cell r="W2023">
            <v>0</v>
          </cell>
          <cell r="X2023">
            <v>0</v>
          </cell>
          <cell r="Y2023">
            <v>0</v>
          </cell>
          <cell r="Z2023">
            <v>0</v>
          </cell>
          <cell r="AA2023">
            <v>0</v>
          </cell>
          <cell r="AB2023">
            <v>0</v>
          </cell>
          <cell r="AC2023">
            <v>0</v>
          </cell>
          <cell r="AD2023">
            <v>0</v>
          </cell>
          <cell r="AE2023">
            <v>0</v>
          </cell>
        </row>
        <row r="2024">
          <cell r="E2024" t="str">
            <v>TN Industrial Natural Gasoline</v>
          </cell>
          <cell r="F2024">
            <v>0</v>
          </cell>
          <cell r="G2024">
            <v>0</v>
          </cell>
          <cell r="H2024">
            <v>0</v>
          </cell>
          <cell r="I2024">
            <v>0</v>
          </cell>
          <cell r="J2024">
            <v>0</v>
          </cell>
          <cell r="K2024">
            <v>0</v>
          </cell>
          <cell r="L2024">
            <v>0</v>
          </cell>
          <cell r="M2024">
            <v>0</v>
          </cell>
          <cell r="N2024">
            <v>0</v>
          </cell>
          <cell r="O2024">
            <v>0</v>
          </cell>
          <cell r="P2024">
            <v>0</v>
          </cell>
          <cell r="Q2024">
            <v>0</v>
          </cell>
          <cell r="R2024">
            <v>0</v>
          </cell>
          <cell r="S2024">
            <v>0</v>
          </cell>
          <cell r="T2024">
            <v>0</v>
          </cell>
          <cell r="U2024">
            <v>0</v>
          </cell>
          <cell r="V2024">
            <v>0</v>
          </cell>
          <cell r="W2024">
            <v>0</v>
          </cell>
          <cell r="X2024">
            <v>0</v>
          </cell>
          <cell r="Y2024">
            <v>0</v>
          </cell>
          <cell r="Z2024">
            <v>0</v>
          </cell>
          <cell r="AA2024">
            <v>0</v>
          </cell>
          <cell r="AB2024">
            <v>0</v>
          </cell>
          <cell r="AC2024">
            <v>0</v>
          </cell>
          <cell r="AD2024">
            <v>0</v>
          </cell>
          <cell r="AE2024">
            <v>0</v>
          </cell>
        </row>
        <row r="2025">
          <cell r="E2025" t="str">
            <v>TX Industrial Natural Gasoline</v>
          </cell>
          <cell r="F2025">
            <v>0</v>
          </cell>
          <cell r="G2025">
            <v>0</v>
          </cell>
          <cell r="H2025">
            <v>0</v>
          </cell>
          <cell r="I2025">
            <v>0</v>
          </cell>
          <cell r="J2025">
            <v>0</v>
          </cell>
          <cell r="K2025">
            <v>0</v>
          </cell>
          <cell r="L2025">
            <v>0</v>
          </cell>
          <cell r="M2025">
            <v>0</v>
          </cell>
          <cell r="N2025">
            <v>0</v>
          </cell>
          <cell r="O2025">
            <v>0</v>
          </cell>
          <cell r="P2025">
            <v>0</v>
          </cell>
          <cell r="Q2025">
            <v>0</v>
          </cell>
          <cell r="R2025">
            <v>0</v>
          </cell>
          <cell r="S2025">
            <v>0</v>
          </cell>
          <cell r="T2025">
            <v>0</v>
          </cell>
          <cell r="U2025">
            <v>0</v>
          </cell>
          <cell r="V2025">
            <v>0</v>
          </cell>
          <cell r="W2025">
            <v>0</v>
          </cell>
          <cell r="X2025">
            <v>0</v>
          </cell>
          <cell r="Y2025">
            <v>0</v>
          </cell>
          <cell r="Z2025">
            <v>0</v>
          </cell>
          <cell r="AA2025">
            <v>0</v>
          </cell>
          <cell r="AB2025">
            <v>0</v>
          </cell>
          <cell r="AC2025">
            <v>0</v>
          </cell>
          <cell r="AD2025">
            <v>0</v>
          </cell>
          <cell r="AE2025">
            <v>0</v>
          </cell>
        </row>
        <row r="2026">
          <cell r="E2026" t="str">
            <v>US Industrial Natural Gasoline</v>
          </cell>
          <cell r="F2026">
            <v>0</v>
          </cell>
          <cell r="G2026">
            <v>0</v>
          </cell>
          <cell r="H2026">
            <v>0</v>
          </cell>
          <cell r="I2026">
            <v>0</v>
          </cell>
          <cell r="J2026">
            <v>0</v>
          </cell>
          <cell r="K2026">
            <v>0</v>
          </cell>
          <cell r="L2026">
            <v>0</v>
          </cell>
          <cell r="M2026">
            <v>0</v>
          </cell>
          <cell r="N2026">
            <v>0</v>
          </cell>
          <cell r="O2026">
            <v>0</v>
          </cell>
          <cell r="P2026">
            <v>0</v>
          </cell>
          <cell r="Q2026">
            <v>0</v>
          </cell>
          <cell r="R2026">
            <v>0</v>
          </cell>
          <cell r="S2026">
            <v>0</v>
          </cell>
          <cell r="T2026">
            <v>0</v>
          </cell>
          <cell r="U2026">
            <v>0</v>
          </cell>
          <cell r="V2026">
            <v>0</v>
          </cell>
          <cell r="W2026">
            <v>0</v>
          </cell>
          <cell r="X2026">
            <v>0</v>
          </cell>
          <cell r="Y2026">
            <v>0</v>
          </cell>
          <cell r="Z2026">
            <v>0</v>
          </cell>
          <cell r="AA2026">
            <v>0</v>
          </cell>
          <cell r="AB2026">
            <v>0</v>
          </cell>
          <cell r="AC2026">
            <v>0</v>
          </cell>
          <cell r="AD2026">
            <v>0</v>
          </cell>
          <cell r="AE2026">
            <v>0</v>
          </cell>
        </row>
        <row r="2027">
          <cell r="E2027" t="str">
            <v>UT Industrial Natural Gasoline</v>
          </cell>
          <cell r="F2027">
            <v>0</v>
          </cell>
          <cell r="G2027">
            <v>0</v>
          </cell>
          <cell r="H2027">
            <v>0</v>
          </cell>
          <cell r="I2027">
            <v>0</v>
          </cell>
          <cell r="J2027">
            <v>0</v>
          </cell>
          <cell r="K2027">
            <v>0</v>
          </cell>
          <cell r="L2027">
            <v>0</v>
          </cell>
          <cell r="M2027">
            <v>0</v>
          </cell>
          <cell r="N2027">
            <v>0</v>
          </cell>
          <cell r="O2027">
            <v>0</v>
          </cell>
          <cell r="P2027">
            <v>0</v>
          </cell>
          <cell r="Q2027">
            <v>0</v>
          </cell>
          <cell r="R2027">
            <v>0</v>
          </cell>
          <cell r="S2027">
            <v>0</v>
          </cell>
          <cell r="T2027">
            <v>0</v>
          </cell>
          <cell r="U2027">
            <v>0</v>
          </cell>
          <cell r="V2027">
            <v>0</v>
          </cell>
          <cell r="W2027">
            <v>0</v>
          </cell>
          <cell r="X2027">
            <v>0</v>
          </cell>
          <cell r="Y2027">
            <v>0</v>
          </cell>
          <cell r="Z2027">
            <v>0</v>
          </cell>
          <cell r="AA2027">
            <v>0</v>
          </cell>
          <cell r="AB2027">
            <v>0</v>
          </cell>
          <cell r="AC2027">
            <v>0</v>
          </cell>
          <cell r="AD2027">
            <v>0</v>
          </cell>
          <cell r="AE2027">
            <v>0</v>
          </cell>
        </row>
        <row r="2028">
          <cell r="E2028" t="str">
            <v>VA Industrial Natural Gasoline</v>
          </cell>
          <cell r="F2028">
            <v>0</v>
          </cell>
          <cell r="G2028">
            <v>0</v>
          </cell>
          <cell r="H2028">
            <v>0</v>
          </cell>
          <cell r="I2028">
            <v>0</v>
          </cell>
          <cell r="J2028">
            <v>0</v>
          </cell>
          <cell r="K2028">
            <v>0</v>
          </cell>
          <cell r="L2028">
            <v>0</v>
          </cell>
          <cell r="M2028">
            <v>0</v>
          </cell>
          <cell r="N2028">
            <v>0</v>
          </cell>
          <cell r="O2028">
            <v>0</v>
          </cell>
          <cell r="P2028">
            <v>0</v>
          </cell>
          <cell r="Q2028">
            <v>0</v>
          </cell>
          <cell r="R2028">
            <v>0</v>
          </cell>
          <cell r="S2028">
            <v>0</v>
          </cell>
          <cell r="T2028">
            <v>0</v>
          </cell>
          <cell r="U2028">
            <v>0</v>
          </cell>
          <cell r="V2028">
            <v>0</v>
          </cell>
          <cell r="W2028">
            <v>0</v>
          </cell>
          <cell r="X2028">
            <v>0</v>
          </cell>
          <cell r="Y2028">
            <v>0</v>
          </cell>
          <cell r="Z2028">
            <v>0</v>
          </cell>
          <cell r="AA2028">
            <v>0</v>
          </cell>
          <cell r="AB2028">
            <v>0</v>
          </cell>
          <cell r="AC2028">
            <v>0</v>
          </cell>
          <cell r="AD2028">
            <v>0</v>
          </cell>
          <cell r="AE2028">
            <v>0</v>
          </cell>
        </row>
        <row r="2029">
          <cell r="E2029" t="str">
            <v>VT Industrial Natural Gasoline</v>
          </cell>
          <cell r="F2029">
            <v>0</v>
          </cell>
          <cell r="G2029">
            <v>0</v>
          </cell>
          <cell r="H2029">
            <v>0</v>
          </cell>
          <cell r="I2029">
            <v>0</v>
          </cell>
          <cell r="J2029">
            <v>0</v>
          </cell>
          <cell r="K2029">
            <v>0</v>
          </cell>
          <cell r="L2029">
            <v>0</v>
          </cell>
          <cell r="M2029">
            <v>0</v>
          </cell>
          <cell r="N2029">
            <v>0</v>
          </cell>
          <cell r="O2029">
            <v>0</v>
          </cell>
          <cell r="P2029">
            <v>0</v>
          </cell>
          <cell r="Q2029">
            <v>0</v>
          </cell>
          <cell r="R2029">
            <v>0</v>
          </cell>
          <cell r="S2029">
            <v>0</v>
          </cell>
          <cell r="T2029">
            <v>0</v>
          </cell>
          <cell r="U2029">
            <v>0</v>
          </cell>
          <cell r="V2029">
            <v>0</v>
          </cell>
          <cell r="W2029">
            <v>0</v>
          </cell>
          <cell r="X2029">
            <v>0</v>
          </cell>
          <cell r="Y2029">
            <v>0</v>
          </cell>
          <cell r="Z2029">
            <v>0</v>
          </cell>
          <cell r="AA2029">
            <v>0</v>
          </cell>
          <cell r="AB2029">
            <v>0</v>
          </cell>
          <cell r="AC2029">
            <v>0</v>
          </cell>
          <cell r="AD2029">
            <v>0</v>
          </cell>
          <cell r="AE2029">
            <v>0</v>
          </cell>
        </row>
        <row r="2030">
          <cell r="E2030" t="str">
            <v>WA Industrial Natural Gasoline</v>
          </cell>
          <cell r="F2030">
            <v>0</v>
          </cell>
          <cell r="G2030">
            <v>0</v>
          </cell>
          <cell r="H2030">
            <v>0</v>
          </cell>
          <cell r="I2030">
            <v>0</v>
          </cell>
          <cell r="J2030">
            <v>0</v>
          </cell>
          <cell r="K2030">
            <v>0</v>
          </cell>
          <cell r="L2030">
            <v>0</v>
          </cell>
          <cell r="M2030">
            <v>0</v>
          </cell>
          <cell r="N2030">
            <v>0</v>
          </cell>
          <cell r="O2030">
            <v>0</v>
          </cell>
          <cell r="P2030">
            <v>0</v>
          </cell>
          <cell r="Q2030">
            <v>0</v>
          </cell>
          <cell r="R2030">
            <v>0</v>
          </cell>
          <cell r="S2030">
            <v>0</v>
          </cell>
          <cell r="T2030">
            <v>0</v>
          </cell>
          <cell r="U2030">
            <v>0</v>
          </cell>
          <cell r="V2030">
            <v>0</v>
          </cell>
          <cell r="W2030">
            <v>0</v>
          </cell>
          <cell r="X2030">
            <v>0</v>
          </cell>
          <cell r="Y2030">
            <v>0</v>
          </cell>
          <cell r="Z2030">
            <v>0</v>
          </cell>
          <cell r="AA2030">
            <v>0</v>
          </cell>
          <cell r="AB2030">
            <v>0</v>
          </cell>
          <cell r="AC2030">
            <v>0</v>
          </cell>
          <cell r="AD2030">
            <v>0</v>
          </cell>
          <cell r="AE2030">
            <v>0</v>
          </cell>
        </row>
        <row r="2031">
          <cell r="E2031" t="str">
            <v>WI Industrial Natural Gasoline</v>
          </cell>
          <cell r="F2031">
            <v>0</v>
          </cell>
          <cell r="G2031">
            <v>0</v>
          </cell>
          <cell r="H2031">
            <v>0</v>
          </cell>
          <cell r="I2031">
            <v>0</v>
          </cell>
          <cell r="J2031">
            <v>0</v>
          </cell>
          <cell r="K2031">
            <v>0</v>
          </cell>
          <cell r="L2031">
            <v>0</v>
          </cell>
          <cell r="M2031">
            <v>0</v>
          </cell>
          <cell r="N2031">
            <v>0</v>
          </cell>
          <cell r="O2031">
            <v>0</v>
          </cell>
          <cell r="P2031">
            <v>0</v>
          </cell>
          <cell r="Q2031">
            <v>0</v>
          </cell>
          <cell r="R2031">
            <v>0</v>
          </cell>
          <cell r="S2031">
            <v>0</v>
          </cell>
          <cell r="T2031">
            <v>0</v>
          </cell>
          <cell r="U2031">
            <v>0</v>
          </cell>
          <cell r="V2031">
            <v>0</v>
          </cell>
          <cell r="W2031">
            <v>0</v>
          </cell>
          <cell r="X2031">
            <v>0</v>
          </cell>
          <cell r="Y2031">
            <v>0</v>
          </cell>
          <cell r="Z2031">
            <v>0</v>
          </cell>
          <cell r="AA2031">
            <v>0</v>
          </cell>
          <cell r="AB2031">
            <v>0</v>
          </cell>
          <cell r="AC2031">
            <v>0</v>
          </cell>
          <cell r="AD2031">
            <v>0</v>
          </cell>
          <cell r="AE2031">
            <v>0</v>
          </cell>
        </row>
        <row r="2032">
          <cell r="E2032" t="str">
            <v>WV Industrial Natural Gasoline</v>
          </cell>
          <cell r="F2032">
            <v>0</v>
          </cell>
          <cell r="G2032">
            <v>0</v>
          </cell>
          <cell r="H2032">
            <v>0</v>
          </cell>
          <cell r="I2032">
            <v>0</v>
          </cell>
          <cell r="J2032">
            <v>0</v>
          </cell>
          <cell r="K2032">
            <v>0</v>
          </cell>
          <cell r="L2032">
            <v>0</v>
          </cell>
          <cell r="M2032">
            <v>0</v>
          </cell>
          <cell r="N2032">
            <v>0</v>
          </cell>
          <cell r="O2032">
            <v>0</v>
          </cell>
          <cell r="P2032">
            <v>0</v>
          </cell>
          <cell r="Q2032">
            <v>0</v>
          </cell>
          <cell r="R2032">
            <v>0</v>
          </cell>
          <cell r="S2032">
            <v>0</v>
          </cell>
          <cell r="T2032">
            <v>0</v>
          </cell>
          <cell r="U2032">
            <v>0</v>
          </cell>
          <cell r="V2032">
            <v>0</v>
          </cell>
          <cell r="W2032">
            <v>0</v>
          </cell>
          <cell r="X2032">
            <v>0</v>
          </cell>
          <cell r="Y2032">
            <v>0</v>
          </cell>
          <cell r="Z2032">
            <v>0</v>
          </cell>
          <cell r="AA2032">
            <v>0</v>
          </cell>
          <cell r="AB2032">
            <v>0</v>
          </cell>
          <cell r="AC2032">
            <v>0</v>
          </cell>
          <cell r="AD2032">
            <v>0</v>
          </cell>
          <cell r="AE2032">
            <v>0</v>
          </cell>
        </row>
        <row r="2033">
          <cell r="E2033" t="str">
            <v>WY Industrial Natural Gasoline</v>
          </cell>
          <cell r="F2033">
            <v>0</v>
          </cell>
          <cell r="G2033">
            <v>0</v>
          </cell>
          <cell r="H2033">
            <v>0</v>
          </cell>
          <cell r="I2033">
            <v>0</v>
          </cell>
          <cell r="J2033">
            <v>0</v>
          </cell>
          <cell r="K2033">
            <v>0</v>
          </cell>
          <cell r="L2033">
            <v>0</v>
          </cell>
          <cell r="M2033">
            <v>0</v>
          </cell>
          <cell r="N2033">
            <v>0</v>
          </cell>
          <cell r="O2033">
            <v>0</v>
          </cell>
          <cell r="P2033">
            <v>0</v>
          </cell>
          <cell r="Q2033">
            <v>0</v>
          </cell>
          <cell r="R2033">
            <v>0</v>
          </cell>
          <cell r="S2033">
            <v>0</v>
          </cell>
          <cell r="T2033">
            <v>0</v>
          </cell>
          <cell r="U2033">
            <v>0</v>
          </cell>
          <cell r="V2033">
            <v>0</v>
          </cell>
          <cell r="W2033">
            <v>0</v>
          </cell>
          <cell r="X2033">
            <v>0</v>
          </cell>
          <cell r="Y2033">
            <v>0</v>
          </cell>
          <cell r="Z2033">
            <v>0</v>
          </cell>
          <cell r="AA2033">
            <v>0</v>
          </cell>
          <cell r="AB2033">
            <v>0</v>
          </cell>
          <cell r="AC2033">
            <v>0</v>
          </cell>
          <cell r="AD2033">
            <v>0</v>
          </cell>
          <cell r="AE2033">
            <v>0</v>
          </cell>
        </row>
        <row r="2034">
          <cell r="E2034" t="str">
            <v>AK Transportation Natural Gas</v>
          </cell>
          <cell r="F2034">
            <v>1616</v>
          </cell>
          <cell r="G2034">
            <v>2602</v>
          </cell>
          <cell r="H2034">
            <v>2870</v>
          </cell>
          <cell r="I2034">
            <v>2840</v>
          </cell>
          <cell r="J2034">
            <v>3027</v>
          </cell>
          <cell r="K2034">
            <v>2440</v>
          </cell>
          <cell r="L2034">
            <v>1990</v>
          </cell>
          <cell r="M2034">
            <v>4945</v>
          </cell>
          <cell r="N2034">
            <v>5566</v>
          </cell>
          <cell r="O2034">
            <v>7258</v>
          </cell>
          <cell r="P2034">
            <v>7575</v>
          </cell>
          <cell r="Q2034">
            <v>5136</v>
          </cell>
          <cell r="R2034">
            <v>4391</v>
          </cell>
          <cell r="S2034">
            <v>4096</v>
          </cell>
          <cell r="T2034">
            <v>3830</v>
          </cell>
          <cell r="U2034">
            <v>2665</v>
          </cell>
          <cell r="V2034">
            <v>2866</v>
          </cell>
          <cell r="W2034">
            <v>2156</v>
          </cell>
          <cell r="X2034">
            <v>2086</v>
          </cell>
          <cell r="Y2034">
            <v>2351</v>
          </cell>
          <cell r="Z2034">
            <v>3320</v>
          </cell>
          <cell r="AA2034">
            <v>3464</v>
          </cell>
          <cell r="AB2034">
            <v>4032</v>
          </cell>
          <cell r="AC2034">
            <v>554</v>
          </cell>
          <cell r="AD2034">
            <v>337</v>
          </cell>
          <cell r="AE2034">
            <v>626</v>
          </cell>
        </row>
        <row r="2035">
          <cell r="E2035" t="str">
            <v>AL Transportation Natural Gas</v>
          </cell>
          <cell r="F2035">
            <v>15063</v>
          </cell>
          <cell r="G2035">
            <v>16928</v>
          </cell>
          <cell r="H2035">
            <v>19168</v>
          </cell>
          <cell r="I2035">
            <v>16046</v>
          </cell>
          <cell r="J2035">
            <v>15373</v>
          </cell>
          <cell r="K2035">
            <v>20676</v>
          </cell>
          <cell r="L2035">
            <v>19808</v>
          </cell>
          <cell r="M2035">
            <v>21605</v>
          </cell>
          <cell r="N2035">
            <v>20789</v>
          </cell>
          <cell r="O2035">
            <v>22965</v>
          </cell>
          <cell r="P2035">
            <v>23693</v>
          </cell>
          <cell r="Q2035">
            <v>20704</v>
          </cell>
          <cell r="R2035">
            <v>22480</v>
          </cell>
          <cell r="S2035">
            <v>19574</v>
          </cell>
          <cell r="T2035">
            <v>16419</v>
          </cell>
          <cell r="U2035">
            <v>15586</v>
          </cell>
          <cell r="V2035">
            <v>15403</v>
          </cell>
          <cell r="W2035">
            <v>16192</v>
          </cell>
          <cell r="X2035">
            <v>16874</v>
          </cell>
          <cell r="Y2035">
            <v>19438</v>
          </cell>
          <cell r="Z2035">
            <v>22575</v>
          </cell>
          <cell r="AA2035">
            <v>23664</v>
          </cell>
          <cell r="AB2035">
            <v>25951</v>
          </cell>
          <cell r="AC2035">
            <v>22718</v>
          </cell>
          <cell r="AD2035">
            <v>19577</v>
          </cell>
          <cell r="AE2035">
            <v>19373</v>
          </cell>
        </row>
        <row r="2036">
          <cell r="E2036" t="str">
            <v>AR Transportation Natural Gas</v>
          </cell>
          <cell r="F2036">
            <v>8709</v>
          </cell>
          <cell r="G2036">
            <v>8478</v>
          </cell>
          <cell r="H2036">
            <v>8140</v>
          </cell>
          <cell r="I2036">
            <v>9783</v>
          </cell>
          <cell r="J2036">
            <v>12125</v>
          </cell>
          <cell r="K2036">
            <v>12453</v>
          </cell>
          <cell r="L2036">
            <v>12882</v>
          </cell>
          <cell r="M2036">
            <v>11812</v>
          </cell>
          <cell r="N2036">
            <v>10527</v>
          </cell>
          <cell r="O2036">
            <v>9241</v>
          </cell>
          <cell r="P2036">
            <v>9025</v>
          </cell>
          <cell r="Q2036">
            <v>8917</v>
          </cell>
          <cell r="R2036">
            <v>8174</v>
          </cell>
          <cell r="S2036">
            <v>8785</v>
          </cell>
          <cell r="T2036">
            <v>8036</v>
          </cell>
          <cell r="U2036">
            <v>9039</v>
          </cell>
          <cell r="V2036">
            <v>10968</v>
          </cell>
          <cell r="W2036">
            <v>10345</v>
          </cell>
          <cell r="X2036">
            <v>10025</v>
          </cell>
          <cell r="Y2036">
            <v>9241</v>
          </cell>
          <cell r="Z2036">
            <v>9631</v>
          </cell>
          <cell r="AA2036">
            <v>11476</v>
          </cell>
          <cell r="AB2036">
            <v>10734</v>
          </cell>
          <cell r="AC2036">
            <v>11685</v>
          </cell>
          <cell r="AD2036">
            <v>11844</v>
          </cell>
          <cell r="AE2036">
            <v>8942</v>
          </cell>
        </row>
        <row r="2037">
          <cell r="E2037" t="str">
            <v>AZ Transportation Natural Gas</v>
          </cell>
          <cell r="F2037">
            <v>26094</v>
          </cell>
          <cell r="G2037">
            <v>24149</v>
          </cell>
          <cell r="H2037">
            <v>24254</v>
          </cell>
          <cell r="I2037">
            <v>18013</v>
          </cell>
          <cell r="J2037">
            <v>25815</v>
          </cell>
          <cell r="K2037">
            <v>19318</v>
          </cell>
          <cell r="L2037">
            <v>17794</v>
          </cell>
          <cell r="M2037">
            <v>19395</v>
          </cell>
          <cell r="N2037">
            <v>20528</v>
          </cell>
          <cell r="O2037">
            <v>19606</v>
          </cell>
          <cell r="P2037">
            <v>21667</v>
          </cell>
          <cell r="Q2037">
            <v>23232</v>
          </cell>
          <cell r="R2037">
            <v>21535</v>
          </cell>
          <cell r="S2037">
            <v>19629</v>
          </cell>
          <cell r="T2037">
            <v>17494</v>
          </cell>
          <cell r="U2037">
            <v>19900</v>
          </cell>
          <cell r="V2037">
            <v>23030</v>
          </cell>
          <cell r="W2037">
            <v>22983</v>
          </cell>
          <cell r="X2037">
            <v>24832</v>
          </cell>
          <cell r="Y2037">
            <v>23361</v>
          </cell>
          <cell r="Z2037">
            <v>17754</v>
          </cell>
          <cell r="AA2037">
            <v>15063</v>
          </cell>
          <cell r="AB2037">
            <v>14369</v>
          </cell>
          <cell r="AC2037">
            <v>14724</v>
          </cell>
          <cell r="AD2037">
            <v>16170</v>
          </cell>
          <cell r="AE2037">
            <v>18445</v>
          </cell>
        </row>
        <row r="2038">
          <cell r="E2038" t="str">
            <v>CA Transportation Natural Gas</v>
          </cell>
          <cell r="F2038">
            <v>20780</v>
          </cell>
          <cell r="G2038">
            <v>19006</v>
          </cell>
          <cell r="H2038">
            <v>15611</v>
          </cell>
          <cell r="I2038">
            <v>12826</v>
          </cell>
          <cell r="J2038">
            <v>12969</v>
          </cell>
          <cell r="K2038">
            <v>20001</v>
          </cell>
          <cell r="L2038">
            <v>20060</v>
          </cell>
          <cell r="M2038">
            <v>24434</v>
          </cell>
          <cell r="N2038">
            <v>10867</v>
          </cell>
          <cell r="O2038">
            <v>11611</v>
          </cell>
          <cell r="P2038">
            <v>11527</v>
          </cell>
          <cell r="Q2038">
            <v>13837</v>
          </cell>
          <cell r="R2038">
            <v>12648</v>
          </cell>
          <cell r="S2038">
            <v>12330</v>
          </cell>
          <cell r="T2038">
            <v>17144</v>
          </cell>
          <cell r="U2038">
            <v>20653</v>
          </cell>
          <cell r="V2038">
            <v>17297</v>
          </cell>
          <cell r="W2038">
            <v>20595</v>
          </cell>
          <cell r="X2038">
            <v>19987</v>
          </cell>
          <cell r="Y2038">
            <v>19706</v>
          </cell>
          <cell r="Z2038">
            <v>23814</v>
          </cell>
          <cell r="AA2038">
            <v>25415</v>
          </cell>
          <cell r="AB2038">
            <v>28136</v>
          </cell>
          <cell r="AC2038">
            <v>25234</v>
          </cell>
          <cell r="AD2038">
            <v>39631</v>
          </cell>
          <cell r="AE2038">
            <v>35671</v>
          </cell>
        </row>
        <row r="2039">
          <cell r="E2039" t="str">
            <v>CO Transportation Natural Gas</v>
          </cell>
          <cell r="F2039">
            <v>9152</v>
          </cell>
          <cell r="G2039">
            <v>8607</v>
          </cell>
          <cell r="H2039">
            <v>8508</v>
          </cell>
          <cell r="I2039">
            <v>7810</v>
          </cell>
          <cell r="J2039">
            <v>10130</v>
          </cell>
          <cell r="K2039">
            <v>11630</v>
          </cell>
          <cell r="L2039">
            <v>11285</v>
          </cell>
          <cell r="M2039">
            <v>12839</v>
          </cell>
          <cell r="N2039">
            <v>9677</v>
          </cell>
          <cell r="O2039">
            <v>8853</v>
          </cell>
          <cell r="P2039">
            <v>9780</v>
          </cell>
          <cell r="Q2039">
            <v>10830</v>
          </cell>
          <cell r="R2039">
            <v>11595</v>
          </cell>
          <cell r="S2039">
            <v>10479</v>
          </cell>
          <cell r="T2039">
            <v>11105</v>
          </cell>
          <cell r="U2039">
            <v>13841</v>
          </cell>
          <cell r="V2039">
            <v>13485</v>
          </cell>
          <cell r="W2039">
            <v>14376</v>
          </cell>
          <cell r="X2039">
            <v>16273</v>
          </cell>
          <cell r="Y2039">
            <v>17570</v>
          </cell>
          <cell r="Z2039">
            <v>14589</v>
          </cell>
          <cell r="AA2039">
            <v>14677</v>
          </cell>
          <cell r="AB2039">
            <v>11498</v>
          </cell>
          <cell r="AC2039">
            <v>9694</v>
          </cell>
          <cell r="AD2039">
            <v>10183</v>
          </cell>
          <cell r="AE2039">
            <v>9813</v>
          </cell>
        </row>
        <row r="2040">
          <cell r="E2040" t="str">
            <v>CT Transportation Natural Gas</v>
          </cell>
          <cell r="F2040">
            <v>502</v>
          </cell>
          <cell r="G2040">
            <v>539</v>
          </cell>
          <cell r="H2040">
            <v>632</v>
          </cell>
          <cell r="I2040">
            <v>504</v>
          </cell>
          <cell r="J2040">
            <v>753</v>
          </cell>
          <cell r="K2040">
            <v>1226</v>
          </cell>
          <cell r="L2040">
            <v>1494</v>
          </cell>
          <cell r="M2040">
            <v>2650</v>
          </cell>
          <cell r="N2040">
            <v>953</v>
          </cell>
          <cell r="O2040">
            <v>3136</v>
          </cell>
          <cell r="P2040">
            <v>3240</v>
          </cell>
          <cell r="Q2040">
            <v>3167</v>
          </cell>
          <cell r="R2040">
            <v>2730</v>
          </cell>
          <cell r="S2040">
            <v>3659</v>
          </cell>
          <cell r="T2040">
            <v>3676</v>
          </cell>
          <cell r="U2040">
            <v>3511</v>
          </cell>
          <cell r="V2040">
            <v>3345</v>
          </cell>
          <cell r="W2040">
            <v>4556</v>
          </cell>
          <cell r="X2040">
            <v>4394</v>
          </cell>
          <cell r="Y2040">
            <v>6017</v>
          </cell>
          <cell r="Z2040">
            <v>6952</v>
          </cell>
          <cell r="AA2040">
            <v>6503</v>
          </cell>
          <cell r="AB2040">
            <v>4924</v>
          </cell>
          <cell r="AC2040">
            <v>4513</v>
          </cell>
          <cell r="AD2040">
            <v>4846</v>
          </cell>
          <cell r="AE2040">
            <v>5261</v>
          </cell>
        </row>
        <row r="2041">
          <cell r="E2041" t="str">
            <v>DC Transportation Natural Gas</v>
          </cell>
          <cell r="F2041">
            <v>255</v>
          </cell>
          <cell r="G2041">
            <v>267</v>
          </cell>
          <cell r="H2041">
            <v>268</v>
          </cell>
          <cell r="I2041">
            <v>277</v>
          </cell>
          <cell r="J2041">
            <v>245</v>
          </cell>
          <cell r="K2041">
            <v>279</v>
          </cell>
          <cell r="L2041">
            <v>273</v>
          </cell>
          <cell r="M2041">
            <v>297</v>
          </cell>
          <cell r="N2041">
            <v>311</v>
          </cell>
          <cell r="O2041">
            <v>309</v>
          </cell>
          <cell r="P2041">
            <v>317</v>
          </cell>
          <cell r="Q2041">
            <v>317</v>
          </cell>
          <cell r="R2041">
            <v>324</v>
          </cell>
          <cell r="S2041">
            <v>575</v>
          </cell>
          <cell r="T2041">
            <v>583</v>
          </cell>
          <cell r="U2041">
            <v>578</v>
          </cell>
          <cell r="V2041">
            <v>543</v>
          </cell>
          <cell r="W2041">
            <v>306</v>
          </cell>
          <cell r="X2041">
            <v>255</v>
          </cell>
          <cell r="Y2041">
            <v>1042</v>
          </cell>
          <cell r="Z2041">
            <v>1111</v>
          </cell>
          <cell r="AA2041">
            <v>2623</v>
          </cell>
          <cell r="AB2041">
            <v>1994</v>
          </cell>
          <cell r="AC2041">
            <v>2364</v>
          </cell>
          <cell r="AD2041">
            <v>2198</v>
          </cell>
          <cell r="AE2041">
            <v>1788</v>
          </cell>
        </row>
        <row r="2042">
          <cell r="E2042" t="str">
            <v>DE Transportation Natural Gas</v>
          </cell>
          <cell r="F2042">
            <v>4</v>
          </cell>
          <cell r="G2042">
            <v>4</v>
          </cell>
          <cell r="H2042">
            <v>4</v>
          </cell>
          <cell r="I2042">
            <v>4</v>
          </cell>
          <cell r="J2042">
            <v>14</v>
          </cell>
          <cell r="K2042">
            <v>20</v>
          </cell>
          <cell r="L2042">
            <v>25</v>
          </cell>
          <cell r="M2042">
            <v>37</v>
          </cell>
          <cell r="N2042">
            <v>48</v>
          </cell>
          <cell r="O2042">
            <v>87</v>
          </cell>
          <cell r="P2042">
            <v>106</v>
          </cell>
          <cell r="Q2042">
            <v>71</v>
          </cell>
          <cell r="R2042">
            <v>98</v>
          </cell>
          <cell r="S2042">
            <v>94</v>
          </cell>
          <cell r="T2042">
            <v>105</v>
          </cell>
          <cell r="U2042">
            <v>51</v>
          </cell>
          <cell r="V2042">
            <v>24</v>
          </cell>
          <cell r="W2042">
            <v>22</v>
          </cell>
          <cell r="X2042">
            <v>23</v>
          </cell>
          <cell r="Y2042">
            <v>24</v>
          </cell>
          <cell r="Z2042">
            <v>144</v>
          </cell>
          <cell r="AA2042">
            <v>479</v>
          </cell>
          <cell r="AB2042">
            <v>1076</v>
          </cell>
          <cell r="AC2042">
            <v>1016</v>
          </cell>
          <cell r="AD2042">
            <v>1100</v>
          </cell>
          <cell r="AE2042">
            <v>1186</v>
          </cell>
        </row>
        <row r="2043">
          <cell r="E2043" t="str">
            <v>FL Transportation Natural Gas</v>
          </cell>
          <cell r="F2043">
            <v>3024</v>
          </cell>
          <cell r="G2043">
            <v>3818</v>
          </cell>
          <cell r="H2043">
            <v>4850</v>
          </cell>
          <cell r="I2043">
            <v>4873</v>
          </cell>
          <cell r="J2043">
            <v>6096</v>
          </cell>
          <cell r="K2043">
            <v>8176</v>
          </cell>
          <cell r="L2043">
            <v>6594</v>
          </cell>
          <cell r="M2043">
            <v>6234</v>
          </cell>
          <cell r="N2043">
            <v>4315</v>
          </cell>
          <cell r="O2043">
            <v>7478</v>
          </cell>
          <cell r="P2043">
            <v>8323</v>
          </cell>
          <cell r="Q2043">
            <v>7462</v>
          </cell>
          <cell r="R2043">
            <v>11999</v>
          </cell>
          <cell r="S2043">
            <v>10581</v>
          </cell>
          <cell r="T2043">
            <v>11643</v>
          </cell>
          <cell r="U2043">
            <v>9940</v>
          </cell>
          <cell r="V2043">
            <v>12557</v>
          </cell>
          <cell r="W2043">
            <v>10703</v>
          </cell>
          <cell r="X2043">
            <v>9990</v>
          </cell>
          <cell r="Y2043">
            <v>10812</v>
          </cell>
          <cell r="Z2043">
            <v>23412</v>
          </cell>
          <cell r="AA2043">
            <v>13836</v>
          </cell>
          <cell r="AB2043">
            <v>16751</v>
          </cell>
          <cell r="AC2043">
            <v>12894</v>
          </cell>
          <cell r="AD2043">
            <v>3872</v>
          </cell>
          <cell r="AE2043">
            <v>3581</v>
          </cell>
        </row>
        <row r="2044">
          <cell r="E2044" t="str">
            <v>GA Transportation Natural Gas</v>
          </cell>
          <cell r="F2044">
            <v>7540</v>
          </cell>
          <cell r="G2044">
            <v>7633</v>
          </cell>
          <cell r="H2044">
            <v>7689</v>
          </cell>
          <cell r="I2044">
            <v>7323</v>
          </cell>
          <cell r="J2044">
            <v>7317</v>
          </cell>
          <cell r="K2044">
            <v>8021</v>
          </cell>
          <cell r="L2044">
            <v>8883</v>
          </cell>
          <cell r="M2044">
            <v>8519</v>
          </cell>
          <cell r="N2044">
            <v>8160</v>
          </cell>
          <cell r="O2044">
            <v>9515</v>
          </cell>
          <cell r="P2044">
            <v>6206</v>
          </cell>
          <cell r="Q2044">
            <v>8204</v>
          </cell>
          <cell r="R2044">
            <v>8726</v>
          </cell>
          <cell r="S2044">
            <v>8149</v>
          </cell>
          <cell r="T2044">
            <v>7163</v>
          </cell>
          <cell r="U2044">
            <v>6862</v>
          </cell>
          <cell r="V2044">
            <v>7275</v>
          </cell>
          <cell r="W2044">
            <v>6402</v>
          </cell>
          <cell r="X2044">
            <v>7225</v>
          </cell>
          <cell r="Y2044">
            <v>7971</v>
          </cell>
          <cell r="Z2044">
            <v>9590</v>
          </cell>
          <cell r="AA2044">
            <v>11741</v>
          </cell>
          <cell r="AB2044">
            <v>11790</v>
          </cell>
          <cell r="AC2044">
            <v>9108</v>
          </cell>
          <cell r="AD2044">
            <v>8192</v>
          </cell>
          <cell r="AE2044">
            <v>8703</v>
          </cell>
        </row>
        <row r="2045">
          <cell r="E2045" t="str">
            <v>HI Transportation Natural Gas</v>
          </cell>
          <cell r="F2045">
            <v>0</v>
          </cell>
          <cell r="G2045">
            <v>0</v>
          </cell>
          <cell r="H2045">
            <v>0</v>
          </cell>
          <cell r="I2045">
            <v>0</v>
          </cell>
          <cell r="J2045">
            <v>0</v>
          </cell>
          <cell r="K2045">
            <v>0</v>
          </cell>
          <cell r="L2045">
            <v>0</v>
          </cell>
          <cell r="M2045">
            <v>0</v>
          </cell>
          <cell r="N2045">
            <v>0</v>
          </cell>
          <cell r="O2045">
            <v>0</v>
          </cell>
          <cell r="P2045">
            <v>0</v>
          </cell>
          <cell r="Q2045">
            <v>0</v>
          </cell>
          <cell r="R2045">
            <v>0</v>
          </cell>
          <cell r="S2045">
            <v>0</v>
          </cell>
          <cell r="T2045">
            <v>2</v>
          </cell>
          <cell r="U2045">
            <v>3</v>
          </cell>
          <cell r="V2045">
            <v>2</v>
          </cell>
          <cell r="W2045">
            <v>3</v>
          </cell>
          <cell r="X2045">
            <v>2</v>
          </cell>
          <cell r="Y2045">
            <v>2</v>
          </cell>
          <cell r="Z2045">
            <v>2</v>
          </cell>
          <cell r="AA2045">
            <v>2</v>
          </cell>
          <cell r="AB2045">
            <v>3</v>
          </cell>
          <cell r="AC2045">
            <v>11</v>
          </cell>
          <cell r="AD2045">
            <v>1</v>
          </cell>
          <cell r="AE2045">
            <v>0</v>
          </cell>
        </row>
        <row r="2046">
          <cell r="E2046" t="str">
            <v>IA Transportation Natural Gas</v>
          </cell>
          <cell r="F2046">
            <v>9213</v>
          </cell>
          <cell r="G2046">
            <v>6701</v>
          </cell>
          <cell r="H2046">
            <v>6976</v>
          </cell>
          <cell r="I2046">
            <v>7364</v>
          </cell>
          <cell r="J2046">
            <v>10833</v>
          </cell>
          <cell r="K2046">
            <v>11121</v>
          </cell>
          <cell r="L2046">
            <v>12746</v>
          </cell>
          <cell r="M2046">
            <v>11442</v>
          </cell>
          <cell r="N2046">
            <v>8899</v>
          </cell>
          <cell r="O2046">
            <v>7937</v>
          </cell>
          <cell r="P2046">
            <v>8348</v>
          </cell>
          <cell r="Q2046">
            <v>9061</v>
          </cell>
          <cell r="R2046">
            <v>11048</v>
          </cell>
          <cell r="S2046">
            <v>9976</v>
          </cell>
          <cell r="T2046">
            <v>10283</v>
          </cell>
          <cell r="U2046">
            <v>11697</v>
          </cell>
          <cell r="V2046">
            <v>12685</v>
          </cell>
          <cell r="W2046">
            <v>12446</v>
          </cell>
          <cell r="X2046">
            <v>14242</v>
          </cell>
          <cell r="Y2046">
            <v>13942</v>
          </cell>
          <cell r="Z2046">
            <v>11106</v>
          </cell>
          <cell r="AA2046">
            <v>10907</v>
          </cell>
          <cell r="AB2046">
            <v>10282</v>
          </cell>
          <cell r="AC2046">
            <v>11746</v>
          </cell>
          <cell r="AD2046">
            <v>13237</v>
          </cell>
          <cell r="AE2046">
            <v>11526</v>
          </cell>
        </row>
        <row r="2047">
          <cell r="E2047" t="str">
            <v>ID Transportation Natural Gas</v>
          </cell>
          <cell r="F2047">
            <v>5223</v>
          </cell>
          <cell r="G2047">
            <v>4740</v>
          </cell>
          <cell r="H2047">
            <v>3378</v>
          </cell>
          <cell r="I2047">
            <v>3925</v>
          </cell>
          <cell r="J2047">
            <v>4933</v>
          </cell>
          <cell r="K2047">
            <v>6577</v>
          </cell>
          <cell r="L2047">
            <v>6148</v>
          </cell>
          <cell r="M2047">
            <v>5381</v>
          </cell>
          <cell r="N2047">
            <v>5740</v>
          </cell>
          <cell r="O2047">
            <v>4721</v>
          </cell>
          <cell r="P2047">
            <v>6128</v>
          </cell>
          <cell r="Q2047">
            <v>6740</v>
          </cell>
          <cell r="R2047">
            <v>6221</v>
          </cell>
          <cell r="S2047">
            <v>4767</v>
          </cell>
          <cell r="T2047">
            <v>6099</v>
          </cell>
          <cell r="U2047">
            <v>5717</v>
          </cell>
          <cell r="V2047">
            <v>6894</v>
          </cell>
          <cell r="W2047">
            <v>7803</v>
          </cell>
          <cell r="X2047">
            <v>7096</v>
          </cell>
          <cell r="Y2047">
            <v>7262</v>
          </cell>
          <cell r="Z2047">
            <v>7916</v>
          </cell>
          <cell r="AA2047">
            <v>5426</v>
          </cell>
          <cell r="AB2047">
            <v>5953</v>
          </cell>
          <cell r="AC2047">
            <v>6228</v>
          </cell>
          <cell r="AD2047">
            <v>4122</v>
          </cell>
          <cell r="AE2047">
            <v>5365</v>
          </cell>
        </row>
        <row r="2048">
          <cell r="E2048" t="str">
            <v>IL Transportation Natural Gas</v>
          </cell>
          <cell r="F2048">
            <v>12383</v>
          </cell>
          <cell r="G2048">
            <v>11287</v>
          </cell>
          <cell r="H2048">
            <v>11589</v>
          </cell>
          <cell r="I2048">
            <v>11934</v>
          </cell>
          <cell r="J2048">
            <v>14192</v>
          </cell>
          <cell r="K2048">
            <v>13579</v>
          </cell>
          <cell r="L2048">
            <v>14800</v>
          </cell>
          <cell r="M2048">
            <v>15046</v>
          </cell>
          <cell r="N2048">
            <v>13484</v>
          </cell>
          <cell r="O2048">
            <v>11838</v>
          </cell>
          <cell r="P2048">
            <v>13820</v>
          </cell>
          <cell r="Q2048">
            <v>11375</v>
          </cell>
          <cell r="R2048">
            <v>13670</v>
          </cell>
          <cell r="S2048">
            <v>10987</v>
          </cell>
          <cell r="T2048">
            <v>11742</v>
          </cell>
          <cell r="U2048">
            <v>11337</v>
          </cell>
          <cell r="V2048">
            <v>11315</v>
          </cell>
          <cell r="W2048">
            <v>11819</v>
          </cell>
          <cell r="X2048">
            <v>13695</v>
          </cell>
          <cell r="Y2048">
            <v>25192</v>
          </cell>
          <cell r="Z2048">
            <v>20312</v>
          </cell>
          <cell r="AA2048">
            <v>22327</v>
          </cell>
          <cell r="AB2048">
            <v>25274</v>
          </cell>
          <cell r="AC2048">
            <v>27662</v>
          </cell>
          <cell r="AD2048">
            <v>31784</v>
          </cell>
          <cell r="AE2048">
            <v>27828</v>
          </cell>
        </row>
        <row r="2049">
          <cell r="E2049" t="str">
            <v>IN Transportation Natural Gas</v>
          </cell>
          <cell r="F2049">
            <v>8623</v>
          </cell>
          <cell r="G2049">
            <v>4732</v>
          </cell>
          <cell r="H2049">
            <v>4837</v>
          </cell>
          <cell r="I2049">
            <v>6919</v>
          </cell>
          <cell r="J2049">
            <v>7037</v>
          </cell>
          <cell r="K2049">
            <v>7786</v>
          </cell>
          <cell r="L2049">
            <v>12697</v>
          </cell>
          <cell r="M2049">
            <v>11098</v>
          </cell>
          <cell r="N2049">
            <v>7674</v>
          </cell>
          <cell r="O2049">
            <v>7682</v>
          </cell>
          <cell r="P2049">
            <v>6066</v>
          </cell>
          <cell r="Q2049">
            <v>7502</v>
          </cell>
          <cell r="R2049">
            <v>5621</v>
          </cell>
          <cell r="S2049">
            <v>7722</v>
          </cell>
          <cell r="T2049">
            <v>7393</v>
          </cell>
          <cell r="U2049">
            <v>6867</v>
          </cell>
          <cell r="V2049">
            <v>6554</v>
          </cell>
          <cell r="W2049">
            <v>7329</v>
          </cell>
          <cell r="X2049">
            <v>7276</v>
          </cell>
          <cell r="Y2049">
            <v>6775</v>
          </cell>
          <cell r="Z2049">
            <v>8837</v>
          </cell>
          <cell r="AA2049">
            <v>10401</v>
          </cell>
          <cell r="AB2049">
            <v>7311</v>
          </cell>
          <cell r="AC2049">
            <v>7557</v>
          </cell>
          <cell r="AD2049">
            <v>7494</v>
          </cell>
          <cell r="AE2049">
            <v>7330</v>
          </cell>
        </row>
        <row r="2050">
          <cell r="E2050" t="str">
            <v>KS Transportation Natural Gas</v>
          </cell>
          <cell r="F2050">
            <v>40564</v>
          </cell>
          <cell r="G2050">
            <v>33243</v>
          </cell>
          <cell r="H2050">
            <v>28823</v>
          </cell>
          <cell r="I2050">
            <v>32932</v>
          </cell>
          <cell r="J2050">
            <v>31696</v>
          </cell>
          <cell r="K2050">
            <v>34739</v>
          </cell>
          <cell r="L2050">
            <v>38144</v>
          </cell>
          <cell r="M2050">
            <v>39202</v>
          </cell>
          <cell r="N2050">
            <v>32699</v>
          </cell>
          <cell r="O2050">
            <v>31604</v>
          </cell>
          <cell r="P2050">
            <v>29558</v>
          </cell>
          <cell r="Q2050">
            <v>25729</v>
          </cell>
          <cell r="R2050">
            <v>36443</v>
          </cell>
          <cell r="S2050">
            <v>33767</v>
          </cell>
          <cell r="T2050">
            <v>28999</v>
          </cell>
          <cell r="U2050">
            <v>29177</v>
          </cell>
          <cell r="V2050">
            <v>25547</v>
          </cell>
          <cell r="W2050">
            <v>25228</v>
          </cell>
          <cell r="X2050">
            <v>24446</v>
          </cell>
          <cell r="Y2050">
            <v>27009</v>
          </cell>
          <cell r="Z2050">
            <v>24783</v>
          </cell>
          <cell r="AA2050">
            <v>23703</v>
          </cell>
          <cell r="AB2050">
            <v>20291</v>
          </cell>
          <cell r="AC2050">
            <v>23003</v>
          </cell>
          <cell r="AD2050">
            <v>24828</v>
          </cell>
          <cell r="AE2050">
            <v>21648</v>
          </cell>
        </row>
        <row r="2051">
          <cell r="E2051" t="str">
            <v>KY Transportation Natural Gas</v>
          </cell>
          <cell r="F2051">
            <v>25610</v>
          </cell>
          <cell r="G2051">
            <v>20923</v>
          </cell>
          <cell r="H2051">
            <v>16781</v>
          </cell>
          <cell r="I2051">
            <v>19948</v>
          </cell>
          <cell r="J2051">
            <v>24343</v>
          </cell>
          <cell r="K2051">
            <v>27442</v>
          </cell>
          <cell r="L2051">
            <v>27829</v>
          </cell>
          <cell r="M2051">
            <v>24052</v>
          </cell>
          <cell r="N2051">
            <v>16343</v>
          </cell>
          <cell r="O2051">
            <v>17234</v>
          </cell>
          <cell r="P2051">
            <v>14456</v>
          </cell>
          <cell r="Q2051">
            <v>15547</v>
          </cell>
          <cell r="R2051">
            <v>12517</v>
          </cell>
          <cell r="S2051">
            <v>14912</v>
          </cell>
          <cell r="T2051">
            <v>10614</v>
          </cell>
          <cell r="U2051">
            <v>8519</v>
          </cell>
          <cell r="V2051">
            <v>6711</v>
          </cell>
          <cell r="W2051">
            <v>12216</v>
          </cell>
          <cell r="X2051">
            <v>13423</v>
          </cell>
          <cell r="Y2051">
            <v>13021</v>
          </cell>
          <cell r="Z2051">
            <v>14132</v>
          </cell>
          <cell r="AA2051">
            <v>12796</v>
          </cell>
          <cell r="AB2051">
            <v>8874</v>
          </cell>
          <cell r="AC2051">
            <v>7359</v>
          </cell>
          <cell r="AD2051">
            <v>9607</v>
          </cell>
          <cell r="AE2051">
            <v>11689</v>
          </cell>
        </row>
        <row r="2052">
          <cell r="E2052" t="str">
            <v>LA Transportation Natural Gas</v>
          </cell>
          <cell r="F2052">
            <v>58077</v>
          </cell>
          <cell r="G2052">
            <v>56220</v>
          </cell>
          <cell r="H2052">
            <v>56440</v>
          </cell>
          <cell r="I2052">
            <v>58237</v>
          </cell>
          <cell r="J2052">
            <v>65734</v>
          </cell>
          <cell r="K2052">
            <v>66911</v>
          </cell>
          <cell r="L2052">
            <v>70807</v>
          </cell>
          <cell r="M2052">
            <v>81239</v>
          </cell>
          <cell r="N2052">
            <v>65124</v>
          </cell>
          <cell r="O2052">
            <v>50366</v>
          </cell>
          <cell r="P2052">
            <v>53971</v>
          </cell>
          <cell r="Q2052">
            <v>49510</v>
          </cell>
          <cell r="R2052">
            <v>52443</v>
          </cell>
          <cell r="S2052">
            <v>48642</v>
          </cell>
          <cell r="T2052">
            <v>46569</v>
          </cell>
          <cell r="U2052">
            <v>43692</v>
          </cell>
          <cell r="V2052">
            <v>49837</v>
          </cell>
          <cell r="W2052">
            <v>54060</v>
          </cell>
          <cell r="X2052">
            <v>55338</v>
          </cell>
          <cell r="Y2052">
            <v>51386</v>
          </cell>
          <cell r="Z2052">
            <v>48038</v>
          </cell>
          <cell r="AA2052">
            <v>52861</v>
          </cell>
          <cell r="AB2052">
            <v>49945</v>
          </cell>
          <cell r="AC2052">
            <v>37419</v>
          </cell>
          <cell r="AD2052">
            <v>51897</v>
          </cell>
          <cell r="AE2052">
            <v>35018</v>
          </cell>
        </row>
        <row r="2053">
          <cell r="E2053" t="str">
            <v>MA Transportation Natural Gas</v>
          </cell>
          <cell r="F2053">
            <v>1279</v>
          </cell>
          <cell r="G2053">
            <v>1572</v>
          </cell>
          <cell r="H2053">
            <v>1858</v>
          </cell>
          <cell r="I2053">
            <v>2357</v>
          </cell>
          <cell r="J2053">
            <v>1895</v>
          </cell>
          <cell r="K2053">
            <v>1969</v>
          </cell>
          <cell r="L2053">
            <v>2251</v>
          </cell>
          <cell r="M2053">
            <v>2543</v>
          </cell>
          <cell r="N2053">
            <v>2016</v>
          </cell>
          <cell r="O2053">
            <v>2922</v>
          </cell>
          <cell r="P2053">
            <v>2613</v>
          </cell>
          <cell r="Q2053">
            <v>3462</v>
          </cell>
          <cell r="R2053">
            <v>4500</v>
          </cell>
          <cell r="S2053">
            <v>2202</v>
          </cell>
          <cell r="T2053">
            <v>1982</v>
          </cell>
          <cell r="U2053">
            <v>2620</v>
          </cell>
          <cell r="V2053">
            <v>2236</v>
          </cell>
          <cell r="W2053">
            <v>2475</v>
          </cell>
          <cell r="X2053">
            <v>1940</v>
          </cell>
          <cell r="Y2053">
            <v>1919</v>
          </cell>
          <cell r="Z2053">
            <v>4715</v>
          </cell>
          <cell r="AA2053">
            <v>5573</v>
          </cell>
          <cell r="AB2053">
            <v>4625</v>
          </cell>
          <cell r="AC2053">
            <v>3571</v>
          </cell>
          <cell r="AD2053">
            <v>8733</v>
          </cell>
          <cell r="AE2053">
            <v>11485</v>
          </cell>
        </row>
        <row r="2054">
          <cell r="E2054" t="str">
            <v>MD Transportation Natural Gas</v>
          </cell>
          <cell r="F2054">
            <v>2468</v>
          </cell>
          <cell r="G2054">
            <v>2582</v>
          </cell>
          <cell r="H2054">
            <v>2484</v>
          </cell>
          <cell r="I2054">
            <v>2534</v>
          </cell>
          <cell r="J2054">
            <v>2590</v>
          </cell>
          <cell r="K2054">
            <v>2954</v>
          </cell>
          <cell r="L2054">
            <v>2776</v>
          </cell>
          <cell r="M2054">
            <v>3311</v>
          </cell>
          <cell r="N2054">
            <v>3202</v>
          </cell>
          <cell r="O2054">
            <v>3469</v>
          </cell>
          <cell r="P2054">
            <v>3514</v>
          </cell>
          <cell r="Q2054">
            <v>3062</v>
          </cell>
          <cell r="R2054">
            <v>2797</v>
          </cell>
          <cell r="S2054">
            <v>3087</v>
          </cell>
          <cell r="T2054">
            <v>2843</v>
          </cell>
          <cell r="U2054">
            <v>2906</v>
          </cell>
          <cell r="V2054">
            <v>3355</v>
          </cell>
          <cell r="W2054">
            <v>3373</v>
          </cell>
          <cell r="X2054">
            <v>3536</v>
          </cell>
          <cell r="Y2054">
            <v>2825</v>
          </cell>
          <cell r="Z2054">
            <v>6704</v>
          </cell>
          <cell r="AA2054">
            <v>6461</v>
          </cell>
          <cell r="AB2054">
            <v>7906</v>
          </cell>
          <cell r="AC2054">
            <v>4513</v>
          </cell>
          <cell r="AD2054">
            <v>6932</v>
          </cell>
          <cell r="AE2054">
            <v>7868</v>
          </cell>
        </row>
        <row r="2055">
          <cell r="E2055" t="str">
            <v>ME Transportation Natural Gas</v>
          </cell>
          <cell r="F2055">
            <v>5</v>
          </cell>
          <cell r="G2055">
            <v>3</v>
          </cell>
          <cell r="H2055">
            <v>9</v>
          </cell>
          <cell r="I2055">
            <v>11</v>
          </cell>
          <cell r="J2055">
            <v>19</v>
          </cell>
          <cell r="K2055">
            <v>111</v>
          </cell>
          <cell r="L2055">
            <v>18</v>
          </cell>
          <cell r="M2055">
            <v>123</v>
          </cell>
          <cell r="N2055">
            <v>0</v>
          </cell>
          <cell r="O2055">
            <v>0</v>
          </cell>
          <cell r="P2055">
            <v>932</v>
          </cell>
          <cell r="Q2055">
            <v>1370</v>
          </cell>
          <cell r="R2055">
            <v>914</v>
          </cell>
          <cell r="S2055">
            <v>898</v>
          </cell>
          <cell r="T2055">
            <v>685</v>
          </cell>
          <cell r="U2055">
            <v>612</v>
          </cell>
          <cell r="V2055">
            <v>520</v>
          </cell>
          <cell r="W2055">
            <v>806</v>
          </cell>
          <cell r="X2055">
            <v>1007</v>
          </cell>
          <cell r="Y2055">
            <v>873</v>
          </cell>
          <cell r="Z2055">
            <v>1821</v>
          </cell>
          <cell r="AA2055">
            <v>2500</v>
          </cell>
          <cell r="AB2055">
            <v>785</v>
          </cell>
          <cell r="AC2055">
            <v>871</v>
          </cell>
          <cell r="AD2055">
            <v>1350</v>
          </cell>
          <cell r="AE2055">
            <v>1030</v>
          </cell>
        </row>
        <row r="2056">
          <cell r="E2056" t="str">
            <v>MI Transportation Natural Gas</v>
          </cell>
          <cell r="F2056">
            <v>18725</v>
          </cell>
          <cell r="G2056">
            <v>20289</v>
          </cell>
          <cell r="H2056">
            <v>22485</v>
          </cell>
          <cell r="I2056">
            <v>24755</v>
          </cell>
          <cell r="J2056">
            <v>23366</v>
          </cell>
          <cell r="K2056">
            <v>25927</v>
          </cell>
          <cell r="L2056">
            <v>26881</v>
          </cell>
          <cell r="M2056">
            <v>24778</v>
          </cell>
          <cell r="N2056">
            <v>21880</v>
          </cell>
          <cell r="O2056">
            <v>23496</v>
          </cell>
          <cell r="P2056">
            <v>27549</v>
          </cell>
          <cell r="Q2056">
            <v>22982</v>
          </cell>
          <cell r="R2056">
            <v>27508</v>
          </cell>
          <cell r="S2056">
            <v>28266</v>
          </cell>
          <cell r="T2056">
            <v>28247</v>
          </cell>
          <cell r="U2056">
            <v>28261</v>
          </cell>
          <cell r="V2056">
            <v>26099</v>
          </cell>
          <cell r="W2056">
            <v>26642</v>
          </cell>
          <cell r="X2056">
            <v>24249</v>
          </cell>
          <cell r="Y2056">
            <v>24223</v>
          </cell>
          <cell r="Z2056">
            <v>25574</v>
          </cell>
          <cell r="AA2056">
            <v>24198</v>
          </cell>
          <cell r="AB2056">
            <v>21180</v>
          </cell>
          <cell r="AC2056">
            <v>19458</v>
          </cell>
          <cell r="AD2056">
            <v>21361</v>
          </cell>
          <cell r="AE2056">
            <v>20855</v>
          </cell>
        </row>
        <row r="2057">
          <cell r="E2057" t="str">
            <v>MN Transportation Natural Gas</v>
          </cell>
          <cell r="F2057">
            <v>12063</v>
          </cell>
          <cell r="G2057">
            <v>13491</v>
          </cell>
          <cell r="H2057">
            <v>15112</v>
          </cell>
          <cell r="I2057">
            <v>16418</v>
          </cell>
          <cell r="J2057">
            <v>17514</v>
          </cell>
          <cell r="K2057">
            <v>19445</v>
          </cell>
          <cell r="L2057">
            <v>20139</v>
          </cell>
          <cell r="M2057">
            <v>19876</v>
          </cell>
          <cell r="N2057">
            <v>20518</v>
          </cell>
          <cell r="O2057">
            <v>22496</v>
          </cell>
          <cell r="P2057">
            <v>21414</v>
          </cell>
          <cell r="Q2057">
            <v>19336</v>
          </cell>
          <cell r="R2057">
            <v>23294</v>
          </cell>
          <cell r="S2057">
            <v>20505</v>
          </cell>
          <cell r="T2057">
            <v>20733</v>
          </cell>
          <cell r="U2057">
            <v>22543</v>
          </cell>
          <cell r="V2057">
            <v>20667</v>
          </cell>
          <cell r="W2057">
            <v>20324</v>
          </cell>
          <cell r="X2057">
            <v>18015</v>
          </cell>
          <cell r="Y2057">
            <v>12950</v>
          </cell>
          <cell r="Z2057">
            <v>15633</v>
          </cell>
          <cell r="AA2057">
            <v>15384</v>
          </cell>
          <cell r="AB2057">
            <v>13092</v>
          </cell>
          <cell r="AC2057">
            <v>11931</v>
          </cell>
          <cell r="AD2057">
            <v>13404</v>
          </cell>
          <cell r="AE2057">
            <v>10618</v>
          </cell>
        </row>
        <row r="2058">
          <cell r="E2058" t="str">
            <v>MO Transportation Natural Gas</v>
          </cell>
          <cell r="F2058">
            <v>5360</v>
          </cell>
          <cell r="G2058">
            <v>2585</v>
          </cell>
          <cell r="H2058">
            <v>2313</v>
          </cell>
          <cell r="I2058">
            <v>9884</v>
          </cell>
          <cell r="J2058">
            <v>2920</v>
          </cell>
          <cell r="K2058">
            <v>7205</v>
          </cell>
          <cell r="L2058">
            <v>7581</v>
          </cell>
          <cell r="M2058">
            <v>7573</v>
          </cell>
          <cell r="N2058">
            <v>5627</v>
          </cell>
          <cell r="O2058">
            <v>6922</v>
          </cell>
          <cell r="P2058">
            <v>7773</v>
          </cell>
          <cell r="Q2058">
            <v>2043</v>
          </cell>
          <cell r="R2058">
            <v>2704</v>
          </cell>
          <cell r="S2058">
            <v>3187</v>
          </cell>
          <cell r="T2058">
            <v>3462</v>
          </cell>
          <cell r="U2058">
            <v>2686</v>
          </cell>
          <cell r="V2058">
            <v>2525</v>
          </cell>
          <cell r="W2058">
            <v>2831</v>
          </cell>
          <cell r="X2058">
            <v>7320</v>
          </cell>
          <cell r="Y2058">
            <v>3917</v>
          </cell>
          <cell r="Z2058">
            <v>5858</v>
          </cell>
          <cell r="AA2058">
            <v>7112</v>
          </cell>
          <cell r="AB2058">
            <v>5020</v>
          </cell>
          <cell r="AC2058">
            <v>5748</v>
          </cell>
          <cell r="AD2058">
            <v>6499</v>
          </cell>
          <cell r="AE2058">
            <v>6565</v>
          </cell>
        </row>
        <row r="2059">
          <cell r="E2059" t="str">
            <v>MS Transportation Natural Gas</v>
          </cell>
          <cell r="F2059">
            <v>38967</v>
          </cell>
          <cell r="G2059">
            <v>35696</v>
          </cell>
          <cell r="H2059">
            <v>35031</v>
          </cell>
          <cell r="I2059">
            <v>38367</v>
          </cell>
          <cell r="J2059">
            <v>40383</v>
          </cell>
          <cell r="K2059">
            <v>42565</v>
          </cell>
          <cell r="L2059">
            <v>50648</v>
          </cell>
          <cell r="M2059">
            <v>46653</v>
          </cell>
          <cell r="N2059">
            <v>38230</v>
          </cell>
          <cell r="O2059">
            <v>32929</v>
          </cell>
          <cell r="P2059">
            <v>32242</v>
          </cell>
          <cell r="Q2059">
            <v>30950</v>
          </cell>
          <cell r="R2059">
            <v>27989</v>
          </cell>
          <cell r="S2059">
            <v>26964</v>
          </cell>
          <cell r="T2059">
            <v>22522</v>
          </cell>
          <cell r="U2059">
            <v>22117</v>
          </cell>
          <cell r="V2059">
            <v>22674</v>
          </cell>
          <cell r="W2059">
            <v>28112</v>
          </cell>
          <cell r="X2059">
            <v>29466</v>
          </cell>
          <cell r="Y2059">
            <v>29608</v>
          </cell>
          <cell r="Z2059">
            <v>28670</v>
          </cell>
          <cell r="AA2059">
            <v>29305</v>
          </cell>
          <cell r="AB2059">
            <v>49251</v>
          </cell>
          <cell r="AC2059">
            <v>23987</v>
          </cell>
          <cell r="AD2059">
            <v>21200</v>
          </cell>
          <cell r="AE2059">
            <v>21411</v>
          </cell>
        </row>
        <row r="2060">
          <cell r="E2060" t="str">
            <v>MT Transportation Natural Gas</v>
          </cell>
          <cell r="F2060">
            <v>2106</v>
          </cell>
          <cell r="G2060">
            <v>2390</v>
          </cell>
          <cell r="H2060">
            <v>3096</v>
          </cell>
          <cell r="I2060">
            <v>3792</v>
          </cell>
          <cell r="J2060">
            <v>3638</v>
          </cell>
          <cell r="K2060">
            <v>4064</v>
          </cell>
          <cell r="L2060">
            <v>3539</v>
          </cell>
          <cell r="M2060">
            <v>3576</v>
          </cell>
          <cell r="N2060">
            <v>3878</v>
          </cell>
          <cell r="O2060">
            <v>6154</v>
          </cell>
          <cell r="P2060">
            <v>7883</v>
          </cell>
          <cell r="Q2060">
            <v>7701</v>
          </cell>
          <cell r="R2060">
            <v>7936</v>
          </cell>
          <cell r="S2060">
            <v>8606</v>
          </cell>
          <cell r="T2060">
            <v>8514</v>
          </cell>
          <cell r="U2060">
            <v>8279</v>
          </cell>
          <cell r="V2060">
            <v>7724</v>
          </cell>
          <cell r="W2060">
            <v>7941</v>
          </cell>
          <cell r="X2060">
            <v>7446</v>
          </cell>
          <cell r="Y2060">
            <v>5103</v>
          </cell>
          <cell r="Z2060">
            <v>7531</v>
          </cell>
          <cell r="AA2060">
            <v>6999</v>
          </cell>
          <cell r="AB2060">
            <v>7154</v>
          </cell>
          <cell r="AC2060">
            <v>7001</v>
          </cell>
          <cell r="AD2060">
            <v>4234</v>
          </cell>
          <cell r="AE2060">
            <v>3743</v>
          </cell>
        </row>
        <row r="2061">
          <cell r="E2061" t="str">
            <v>NC Transportation Natural Gas</v>
          </cell>
          <cell r="F2061">
            <v>6484</v>
          </cell>
          <cell r="G2061">
            <v>6407</v>
          </cell>
          <cell r="H2061">
            <v>6668</v>
          </cell>
          <cell r="I2061">
            <v>6174</v>
          </cell>
          <cell r="J2061">
            <v>5974</v>
          </cell>
          <cell r="K2061">
            <v>6321</v>
          </cell>
          <cell r="L2061">
            <v>7663</v>
          </cell>
          <cell r="M2061">
            <v>7575</v>
          </cell>
          <cell r="N2061">
            <v>6974</v>
          </cell>
          <cell r="O2061">
            <v>6830</v>
          </cell>
          <cell r="P2061">
            <v>7439</v>
          </cell>
          <cell r="Q2061">
            <v>6900</v>
          </cell>
          <cell r="R2061">
            <v>6316</v>
          </cell>
          <cell r="S2061">
            <v>6436</v>
          </cell>
          <cell r="T2061">
            <v>5236</v>
          </cell>
          <cell r="U2061">
            <v>4482</v>
          </cell>
          <cell r="V2061">
            <v>4844</v>
          </cell>
          <cell r="W2061">
            <v>5167</v>
          </cell>
          <cell r="X2061">
            <v>5490</v>
          </cell>
          <cell r="Y2061">
            <v>8139</v>
          </cell>
          <cell r="Z2061">
            <v>8151</v>
          </cell>
          <cell r="AA2061">
            <v>7452</v>
          </cell>
          <cell r="AB2061">
            <v>5544</v>
          </cell>
          <cell r="AC2061">
            <v>4158</v>
          </cell>
          <cell r="AD2061">
            <v>4114</v>
          </cell>
          <cell r="AE2061">
            <v>4632</v>
          </cell>
        </row>
        <row r="2062">
          <cell r="E2062" t="str">
            <v>ND Transportation Natural Gas</v>
          </cell>
          <cell r="F2062">
            <v>1828</v>
          </cell>
          <cell r="G2062">
            <v>2105</v>
          </cell>
          <cell r="H2062">
            <v>2881</v>
          </cell>
          <cell r="I2062">
            <v>4533</v>
          </cell>
          <cell r="J2062">
            <v>4531</v>
          </cell>
          <cell r="K2062">
            <v>4953</v>
          </cell>
          <cell r="L2062">
            <v>5072</v>
          </cell>
          <cell r="M2062">
            <v>5319</v>
          </cell>
          <cell r="N2062">
            <v>474</v>
          </cell>
          <cell r="O2062">
            <v>9990</v>
          </cell>
          <cell r="P2062">
            <v>10998</v>
          </cell>
          <cell r="Q2062">
            <v>14025</v>
          </cell>
          <cell r="R2062">
            <v>14341</v>
          </cell>
          <cell r="S2062">
            <v>14320</v>
          </cell>
          <cell r="T2062">
            <v>14425</v>
          </cell>
          <cell r="U2062">
            <v>13788</v>
          </cell>
          <cell r="V2062">
            <v>13598</v>
          </cell>
          <cell r="W2062">
            <v>13930</v>
          </cell>
          <cell r="X2062">
            <v>11967</v>
          </cell>
          <cell r="Y2062">
            <v>9358</v>
          </cell>
          <cell r="Z2062">
            <v>14502</v>
          </cell>
          <cell r="AA2062">
            <v>14567</v>
          </cell>
          <cell r="AB2062">
            <v>16635</v>
          </cell>
          <cell r="AC2062">
            <v>15959</v>
          </cell>
          <cell r="AD2062">
            <v>16767</v>
          </cell>
          <cell r="AE2062">
            <v>15542</v>
          </cell>
        </row>
        <row r="2063">
          <cell r="E2063" t="str">
            <v>NE Transportation Natural Gas</v>
          </cell>
          <cell r="F2063">
            <v>3479</v>
          </cell>
          <cell r="G2063">
            <v>2333</v>
          </cell>
          <cell r="H2063">
            <v>2519</v>
          </cell>
          <cell r="I2063">
            <v>2479</v>
          </cell>
          <cell r="J2063">
            <v>3256</v>
          </cell>
          <cell r="K2063">
            <v>3365</v>
          </cell>
          <cell r="L2063">
            <v>4641</v>
          </cell>
          <cell r="M2063">
            <v>4289</v>
          </cell>
          <cell r="N2063">
            <v>2889</v>
          </cell>
          <cell r="O2063">
            <v>2952</v>
          </cell>
          <cell r="P2063">
            <v>3193</v>
          </cell>
          <cell r="Q2063">
            <v>3116</v>
          </cell>
          <cell r="R2063">
            <v>2677</v>
          </cell>
          <cell r="S2063">
            <v>5410</v>
          </cell>
          <cell r="T2063">
            <v>4083</v>
          </cell>
          <cell r="U2063">
            <v>4500</v>
          </cell>
          <cell r="V2063">
            <v>4587</v>
          </cell>
          <cell r="W2063">
            <v>5498</v>
          </cell>
          <cell r="X2063">
            <v>10063</v>
          </cell>
          <cell r="Y2063">
            <v>7064</v>
          </cell>
          <cell r="Z2063">
            <v>7389</v>
          </cell>
          <cell r="AA2063">
            <v>9410</v>
          </cell>
          <cell r="AB2063">
            <v>7783</v>
          </cell>
          <cell r="AC2063">
            <v>7250</v>
          </cell>
          <cell r="AD2063">
            <v>7453</v>
          </cell>
          <cell r="AE2063">
            <v>7519</v>
          </cell>
        </row>
        <row r="2064">
          <cell r="E2064" t="str">
            <v>NH Transportation Natural Gas</v>
          </cell>
          <cell r="F2064">
            <v>22</v>
          </cell>
          <cell r="G2064">
            <v>33</v>
          </cell>
          <cell r="H2064">
            <v>82</v>
          </cell>
          <cell r="I2064">
            <v>344</v>
          </cell>
          <cell r="J2064">
            <v>1000</v>
          </cell>
          <cell r="K2064">
            <v>42</v>
          </cell>
          <cell r="L2064">
            <v>52</v>
          </cell>
          <cell r="M2064">
            <v>198</v>
          </cell>
          <cell r="N2064">
            <v>23</v>
          </cell>
          <cell r="O2064">
            <v>3</v>
          </cell>
          <cell r="P2064">
            <v>35</v>
          </cell>
          <cell r="Q2064">
            <v>27</v>
          </cell>
          <cell r="R2064">
            <v>64</v>
          </cell>
          <cell r="S2064">
            <v>27</v>
          </cell>
          <cell r="T2064">
            <v>24</v>
          </cell>
          <cell r="U2064">
            <v>33</v>
          </cell>
          <cell r="V2064">
            <v>31</v>
          </cell>
          <cell r="W2064">
            <v>30</v>
          </cell>
          <cell r="X2064">
            <v>23</v>
          </cell>
          <cell r="Y2064">
            <v>47</v>
          </cell>
          <cell r="Z2064">
            <v>284</v>
          </cell>
          <cell r="AA2064">
            <v>248</v>
          </cell>
          <cell r="AB2064">
            <v>66</v>
          </cell>
          <cell r="AC2064">
            <v>133</v>
          </cell>
          <cell r="AD2064">
            <v>160</v>
          </cell>
          <cell r="AE2064">
            <v>181</v>
          </cell>
        </row>
        <row r="2065">
          <cell r="E2065" t="str">
            <v>NJ Transportation Natural Gas</v>
          </cell>
          <cell r="F2065">
            <v>2688</v>
          </cell>
          <cell r="G2065">
            <v>2990</v>
          </cell>
          <cell r="H2065">
            <v>3658</v>
          </cell>
          <cell r="I2065">
            <v>3022</v>
          </cell>
          <cell r="J2065">
            <v>2664</v>
          </cell>
          <cell r="K2065">
            <v>2655</v>
          </cell>
          <cell r="L2065">
            <v>3328</v>
          </cell>
          <cell r="M2065">
            <v>3614</v>
          </cell>
          <cell r="N2065">
            <v>2997</v>
          </cell>
          <cell r="O2065">
            <v>4526</v>
          </cell>
          <cell r="P2065">
            <v>3273</v>
          </cell>
          <cell r="Q2065">
            <v>4192</v>
          </cell>
          <cell r="R2065">
            <v>1812</v>
          </cell>
          <cell r="S2065">
            <v>1975</v>
          </cell>
          <cell r="T2065">
            <v>1953</v>
          </cell>
          <cell r="U2065">
            <v>1570</v>
          </cell>
          <cell r="V2065">
            <v>1246</v>
          </cell>
          <cell r="W2065">
            <v>1746</v>
          </cell>
          <cell r="X2065">
            <v>2137</v>
          </cell>
          <cell r="Y2065">
            <v>1869</v>
          </cell>
          <cell r="Z2065">
            <v>5653</v>
          </cell>
          <cell r="AA2065">
            <v>5998</v>
          </cell>
          <cell r="AB2065">
            <v>4928</v>
          </cell>
          <cell r="AC2065">
            <v>6027</v>
          </cell>
          <cell r="AD2065">
            <v>12652</v>
          </cell>
          <cell r="AE2065">
            <v>6930</v>
          </cell>
        </row>
        <row r="2066">
          <cell r="E2066" t="str">
            <v>NM Transportation Natural Gas</v>
          </cell>
          <cell r="F2066">
            <v>80384</v>
          </cell>
          <cell r="G2066">
            <v>74822</v>
          </cell>
          <cell r="H2066">
            <v>52510</v>
          </cell>
          <cell r="I2066">
            <v>64986</v>
          </cell>
          <cell r="J2066">
            <v>59189</v>
          </cell>
          <cell r="K2066">
            <v>58015</v>
          </cell>
          <cell r="L2066">
            <v>27998</v>
          </cell>
          <cell r="M2066">
            <v>63780</v>
          </cell>
          <cell r="N2066">
            <v>51402</v>
          </cell>
          <cell r="O2066">
            <v>47474</v>
          </cell>
          <cell r="P2066">
            <v>44488</v>
          </cell>
          <cell r="Q2066">
            <v>44454</v>
          </cell>
          <cell r="R2066">
            <v>40615</v>
          </cell>
          <cell r="S2066">
            <v>30140</v>
          </cell>
          <cell r="T2066">
            <v>28034</v>
          </cell>
          <cell r="U2066">
            <v>20427</v>
          </cell>
          <cell r="V2066">
            <v>18115</v>
          </cell>
          <cell r="W2066">
            <v>14050</v>
          </cell>
          <cell r="X2066">
            <v>14102</v>
          </cell>
          <cell r="Y2066">
            <v>12157</v>
          </cell>
          <cell r="Z2066">
            <v>9081</v>
          </cell>
          <cell r="AA2066">
            <v>7479</v>
          </cell>
          <cell r="AB2066">
            <v>7891</v>
          </cell>
          <cell r="AC2066">
            <v>9211</v>
          </cell>
          <cell r="AD2066">
            <v>9014</v>
          </cell>
          <cell r="AE2066">
            <v>9150</v>
          </cell>
        </row>
        <row r="2067">
          <cell r="E2067" t="str">
            <v>NV Transportation Natural Gas</v>
          </cell>
          <cell r="F2067">
            <v>816</v>
          </cell>
          <cell r="G2067">
            <v>362</v>
          </cell>
          <cell r="H2067">
            <v>553</v>
          </cell>
          <cell r="I2067">
            <v>738</v>
          </cell>
          <cell r="J2067">
            <v>772</v>
          </cell>
          <cell r="K2067">
            <v>875</v>
          </cell>
          <cell r="L2067">
            <v>908</v>
          </cell>
          <cell r="M2067">
            <v>675</v>
          </cell>
          <cell r="N2067">
            <v>1131</v>
          </cell>
          <cell r="O2067">
            <v>1195</v>
          </cell>
          <cell r="P2067">
            <v>1323</v>
          </cell>
          <cell r="Q2067">
            <v>1354</v>
          </cell>
          <cell r="R2067">
            <v>1364</v>
          </cell>
          <cell r="S2067">
            <v>2343</v>
          </cell>
          <cell r="T2067">
            <v>2994</v>
          </cell>
          <cell r="U2067">
            <v>2816</v>
          </cell>
          <cell r="V2067">
            <v>3297</v>
          </cell>
          <cell r="W2067">
            <v>3506</v>
          </cell>
          <cell r="X2067">
            <v>3566</v>
          </cell>
          <cell r="Y2067">
            <v>3793</v>
          </cell>
          <cell r="Z2067">
            <v>3972</v>
          </cell>
          <cell r="AA2067">
            <v>4867</v>
          </cell>
          <cell r="AB2067">
            <v>7092</v>
          </cell>
          <cell r="AC2067">
            <v>5744</v>
          </cell>
          <cell r="AD2067">
            <v>6084</v>
          </cell>
          <cell r="AE2067">
            <v>5877</v>
          </cell>
        </row>
        <row r="2068">
          <cell r="E2068" t="str">
            <v>NY Transportation Natural Gas</v>
          </cell>
          <cell r="F2068">
            <v>4873</v>
          </cell>
          <cell r="G2068">
            <v>5173</v>
          </cell>
          <cell r="H2068">
            <v>6183</v>
          </cell>
          <cell r="I2068">
            <v>6434</v>
          </cell>
          <cell r="J2068">
            <v>6388</v>
          </cell>
          <cell r="K2068">
            <v>8594</v>
          </cell>
          <cell r="L2068">
            <v>8382</v>
          </cell>
          <cell r="M2068">
            <v>7749</v>
          </cell>
          <cell r="N2068">
            <v>8168</v>
          </cell>
          <cell r="O2068">
            <v>8818</v>
          </cell>
          <cell r="P2068">
            <v>8516</v>
          </cell>
          <cell r="Q2068">
            <v>6210</v>
          </cell>
          <cell r="R2068">
            <v>9165</v>
          </cell>
          <cell r="S2068">
            <v>8574</v>
          </cell>
          <cell r="T2068">
            <v>8932</v>
          </cell>
          <cell r="U2068">
            <v>13112</v>
          </cell>
          <cell r="V2068">
            <v>14546</v>
          </cell>
          <cell r="W2068">
            <v>15955</v>
          </cell>
          <cell r="X2068">
            <v>16319</v>
          </cell>
          <cell r="Y2068">
            <v>15805</v>
          </cell>
          <cell r="Z2068">
            <v>19150</v>
          </cell>
          <cell r="AA2068">
            <v>23307</v>
          </cell>
          <cell r="AB2068">
            <v>22156</v>
          </cell>
          <cell r="AC2068">
            <v>20833</v>
          </cell>
          <cell r="AD2068">
            <v>34463</v>
          </cell>
          <cell r="AE2068">
            <v>36981</v>
          </cell>
        </row>
        <row r="2069">
          <cell r="E2069" t="str">
            <v>OH Transportation Natural Gas</v>
          </cell>
          <cell r="F2069">
            <v>10456</v>
          </cell>
          <cell r="G2069">
            <v>9516</v>
          </cell>
          <cell r="H2069">
            <v>10023</v>
          </cell>
          <cell r="I2069">
            <v>10800</v>
          </cell>
          <cell r="J2069">
            <v>18691</v>
          </cell>
          <cell r="K2069">
            <v>18540</v>
          </cell>
          <cell r="L2069">
            <v>21184</v>
          </cell>
          <cell r="M2069">
            <v>20793</v>
          </cell>
          <cell r="N2069">
            <v>18703</v>
          </cell>
          <cell r="O2069">
            <v>18529</v>
          </cell>
          <cell r="P2069">
            <v>19756</v>
          </cell>
          <cell r="Q2069">
            <v>16709</v>
          </cell>
          <cell r="R2069">
            <v>17397</v>
          </cell>
          <cell r="S2069">
            <v>16090</v>
          </cell>
          <cell r="T2069">
            <v>14109</v>
          </cell>
          <cell r="U2069">
            <v>14401</v>
          </cell>
          <cell r="V2069">
            <v>13131</v>
          </cell>
          <cell r="W2069">
            <v>14571</v>
          </cell>
          <cell r="X2069">
            <v>11941</v>
          </cell>
          <cell r="Y2069">
            <v>17397</v>
          </cell>
          <cell r="Z2069">
            <v>16511</v>
          </cell>
          <cell r="AA2069">
            <v>14795</v>
          </cell>
          <cell r="AB2069">
            <v>9974</v>
          </cell>
          <cell r="AC2069">
            <v>10721</v>
          </cell>
          <cell r="AD2069">
            <v>16175</v>
          </cell>
          <cell r="AE2069">
            <v>21822</v>
          </cell>
        </row>
        <row r="2070">
          <cell r="E2070" t="str">
            <v>OK Transportation Natural Gas</v>
          </cell>
          <cell r="F2070">
            <v>26577</v>
          </cell>
          <cell r="G2070">
            <v>25422</v>
          </cell>
          <cell r="H2070">
            <v>26305</v>
          </cell>
          <cell r="I2070">
            <v>27296</v>
          </cell>
          <cell r="J2070">
            <v>26967</v>
          </cell>
          <cell r="K2070">
            <v>31284</v>
          </cell>
          <cell r="L2070">
            <v>34612</v>
          </cell>
          <cell r="M2070">
            <v>26315</v>
          </cell>
          <cell r="N2070">
            <v>24907</v>
          </cell>
          <cell r="O2070">
            <v>24961</v>
          </cell>
          <cell r="P2070">
            <v>21863</v>
          </cell>
          <cell r="Q2070">
            <v>24952</v>
          </cell>
          <cell r="R2070">
            <v>24840</v>
          </cell>
          <cell r="S2070">
            <v>32307</v>
          </cell>
          <cell r="T2070">
            <v>32417</v>
          </cell>
          <cell r="U2070">
            <v>32610</v>
          </cell>
          <cell r="V2070">
            <v>32561</v>
          </cell>
          <cell r="W2070">
            <v>29503</v>
          </cell>
          <cell r="X2070">
            <v>28778</v>
          </cell>
          <cell r="Y2070">
            <v>30081</v>
          </cell>
          <cell r="Z2070">
            <v>31802</v>
          </cell>
          <cell r="AA2070">
            <v>32123</v>
          </cell>
          <cell r="AB2070">
            <v>34170</v>
          </cell>
          <cell r="AC2070">
            <v>43650</v>
          </cell>
          <cell r="AD2070">
            <v>49224</v>
          </cell>
          <cell r="AE2070">
            <v>49685</v>
          </cell>
        </row>
        <row r="2071">
          <cell r="E2071" t="str">
            <v>OR Transportation Natural Gas</v>
          </cell>
          <cell r="F2071">
            <v>9219</v>
          </cell>
          <cell r="G2071">
            <v>9090</v>
          </cell>
          <cell r="H2071">
            <v>7094</v>
          </cell>
          <cell r="I2071">
            <v>5102</v>
          </cell>
          <cell r="J2071">
            <v>6085</v>
          </cell>
          <cell r="K2071">
            <v>7620</v>
          </cell>
          <cell r="L2071">
            <v>8339</v>
          </cell>
          <cell r="M2071">
            <v>13331</v>
          </cell>
          <cell r="N2071">
            <v>14057</v>
          </cell>
          <cell r="O2071">
            <v>10914</v>
          </cell>
          <cell r="P2071">
            <v>12202</v>
          </cell>
          <cell r="Q2071">
            <v>11379</v>
          </cell>
          <cell r="R2071">
            <v>9421</v>
          </cell>
          <cell r="S2071">
            <v>7235</v>
          </cell>
          <cell r="T2071">
            <v>9886</v>
          </cell>
          <cell r="U2071">
            <v>7731</v>
          </cell>
          <cell r="V2071">
            <v>8719</v>
          </cell>
          <cell r="W2071">
            <v>10020</v>
          </cell>
          <cell r="X2071">
            <v>7727</v>
          </cell>
          <cell r="Y2071">
            <v>8463</v>
          </cell>
          <cell r="Z2071">
            <v>6629</v>
          </cell>
          <cell r="AA2071">
            <v>5303</v>
          </cell>
          <cell r="AB2071">
            <v>4803</v>
          </cell>
          <cell r="AC2071">
            <v>4289</v>
          </cell>
          <cell r="AD2071">
            <v>3975</v>
          </cell>
          <cell r="AE2071">
            <v>4884</v>
          </cell>
        </row>
        <row r="2072">
          <cell r="E2072" t="str">
            <v>PA Transportation Natural Gas</v>
          </cell>
          <cell r="F2072">
            <v>35752</v>
          </cell>
          <cell r="G2072">
            <v>35329</v>
          </cell>
          <cell r="H2072">
            <v>39999</v>
          </cell>
          <cell r="I2072">
            <v>37707</v>
          </cell>
          <cell r="J2072">
            <v>39407</v>
          </cell>
          <cell r="K2072">
            <v>39317</v>
          </cell>
          <cell r="L2072">
            <v>42175</v>
          </cell>
          <cell r="M2072">
            <v>40581</v>
          </cell>
          <cell r="N2072">
            <v>33992</v>
          </cell>
          <cell r="O2072">
            <v>38261</v>
          </cell>
          <cell r="P2072">
            <v>40213</v>
          </cell>
          <cell r="Q2072">
            <v>35259</v>
          </cell>
          <cell r="R2072">
            <v>38985</v>
          </cell>
          <cell r="S2072">
            <v>35440</v>
          </cell>
          <cell r="T2072">
            <v>30733</v>
          </cell>
          <cell r="U2072">
            <v>32312</v>
          </cell>
          <cell r="V2072">
            <v>28802</v>
          </cell>
          <cell r="W2072">
            <v>36515</v>
          </cell>
          <cell r="X2072">
            <v>38976</v>
          </cell>
          <cell r="Y2072">
            <v>43343</v>
          </cell>
          <cell r="Z2072">
            <v>49517</v>
          </cell>
          <cell r="AA2072">
            <v>53553</v>
          </cell>
          <cell r="AB2072">
            <v>39121</v>
          </cell>
          <cell r="AC2072">
            <v>40050</v>
          </cell>
          <cell r="AD2072">
            <v>44642</v>
          </cell>
          <cell r="AE2072">
            <v>45663</v>
          </cell>
        </row>
        <row r="2073">
          <cell r="E2073" t="str">
            <v>RI Transportation Natural Gas</v>
          </cell>
          <cell r="F2073">
            <v>129</v>
          </cell>
          <cell r="G2073">
            <v>174</v>
          </cell>
          <cell r="H2073">
            <v>370</v>
          </cell>
          <cell r="I2073">
            <v>229</v>
          </cell>
          <cell r="J2073">
            <v>389</v>
          </cell>
          <cell r="K2073">
            <v>649</v>
          </cell>
          <cell r="L2073">
            <v>774</v>
          </cell>
          <cell r="M2073">
            <v>887</v>
          </cell>
          <cell r="N2073">
            <v>382</v>
          </cell>
          <cell r="O2073">
            <v>285</v>
          </cell>
          <cell r="P2073">
            <v>349</v>
          </cell>
          <cell r="Q2073">
            <v>329</v>
          </cell>
          <cell r="R2073">
            <v>382</v>
          </cell>
          <cell r="S2073">
            <v>441</v>
          </cell>
          <cell r="T2073">
            <v>371</v>
          </cell>
          <cell r="U2073">
            <v>846</v>
          </cell>
          <cell r="V2073">
            <v>973</v>
          </cell>
          <cell r="W2073">
            <v>977</v>
          </cell>
          <cell r="X2073">
            <v>985</v>
          </cell>
          <cell r="Y2073">
            <v>1011</v>
          </cell>
          <cell r="Z2073">
            <v>1591</v>
          </cell>
          <cell r="AA2073">
            <v>1114</v>
          </cell>
          <cell r="AB2073">
            <v>1142</v>
          </cell>
          <cell r="AC2073">
            <v>1196</v>
          </cell>
          <cell r="AD2073">
            <v>3197</v>
          </cell>
          <cell r="AE2073">
            <v>3294</v>
          </cell>
        </row>
        <row r="2074">
          <cell r="E2074" t="str">
            <v>SC Transportation Natural Gas</v>
          </cell>
          <cell r="F2074">
            <v>2939</v>
          </cell>
          <cell r="G2074">
            <v>2884</v>
          </cell>
          <cell r="H2074">
            <v>2978</v>
          </cell>
          <cell r="I2074">
            <v>2835</v>
          </cell>
          <cell r="J2074">
            <v>2750</v>
          </cell>
          <cell r="K2074">
            <v>3020</v>
          </cell>
          <cell r="L2074">
            <v>3241</v>
          </cell>
          <cell r="M2074">
            <v>3043</v>
          </cell>
          <cell r="N2074">
            <v>3283</v>
          </cell>
          <cell r="O2074">
            <v>3708</v>
          </cell>
          <cell r="P2074">
            <v>3578</v>
          </cell>
          <cell r="Q2074">
            <v>3052</v>
          </cell>
          <cell r="R2074">
            <v>3280</v>
          </cell>
          <cell r="S2074">
            <v>2936</v>
          </cell>
          <cell r="T2074">
            <v>2620</v>
          </cell>
          <cell r="U2074">
            <v>2525</v>
          </cell>
          <cell r="V2074">
            <v>2387</v>
          </cell>
          <cell r="W2074">
            <v>2714</v>
          </cell>
          <cell r="X2074">
            <v>2702</v>
          </cell>
          <cell r="Y2074">
            <v>2946</v>
          </cell>
          <cell r="Z2074">
            <v>3537</v>
          </cell>
          <cell r="AA2074">
            <v>3490</v>
          </cell>
          <cell r="AB2074">
            <v>3492</v>
          </cell>
          <cell r="AC2074">
            <v>2593</v>
          </cell>
          <cell r="AD2074">
            <v>2507</v>
          </cell>
          <cell r="AE2074">
            <v>2658</v>
          </cell>
        </row>
        <row r="2075">
          <cell r="E2075" t="str">
            <v>SD Transportation Natural Gas</v>
          </cell>
          <cell r="F2075">
            <v>112</v>
          </cell>
          <cell r="G2075">
            <v>347</v>
          </cell>
          <cell r="H2075">
            <v>1772</v>
          </cell>
          <cell r="I2075">
            <v>2603</v>
          </cell>
          <cell r="J2075">
            <v>2572</v>
          </cell>
          <cell r="K2075">
            <v>2771</v>
          </cell>
          <cell r="L2075">
            <v>2939</v>
          </cell>
          <cell r="M2075">
            <v>3010</v>
          </cell>
          <cell r="N2075">
            <v>2839</v>
          </cell>
          <cell r="O2075">
            <v>6061</v>
          </cell>
          <cell r="P2075">
            <v>6302</v>
          </cell>
          <cell r="Q2075">
            <v>5759</v>
          </cell>
          <cell r="R2075">
            <v>6075</v>
          </cell>
          <cell r="S2075">
            <v>6354</v>
          </cell>
          <cell r="T2075">
            <v>6252</v>
          </cell>
          <cell r="U2075">
            <v>5791</v>
          </cell>
          <cell r="V2075">
            <v>5437</v>
          </cell>
          <cell r="W2075">
            <v>5704</v>
          </cell>
          <cell r="X2075">
            <v>4699</v>
          </cell>
          <cell r="Y2075">
            <v>3247</v>
          </cell>
          <cell r="Z2075">
            <v>5835</v>
          </cell>
          <cell r="AA2075">
            <v>6726</v>
          </cell>
          <cell r="AB2075">
            <v>6516</v>
          </cell>
          <cell r="AC2075">
            <v>7102</v>
          </cell>
          <cell r="AD2075">
            <v>5436</v>
          </cell>
          <cell r="AE2075">
            <v>6188</v>
          </cell>
        </row>
        <row r="2076">
          <cell r="E2076" t="str">
            <v>TN Transportation Natural Gas</v>
          </cell>
          <cell r="F2076">
            <v>20284</v>
          </cell>
          <cell r="G2076">
            <v>16278</v>
          </cell>
          <cell r="H2076">
            <v>16950</v>
          </cell>
          <cell r="I2076">
            <v>19377</v>
          </cell>
          <cell r="J2076">
            <v>18758</v>
          </cell>
          <cell r="K2076">
            <v>18348</v>
          </cell>
          <cell r="L2076">
            <v>25131</v>
          </cell>
          <cell r="M2076">
            <v>24000</v>
          </cell>
          <cell r="N2076">
            <v>16988</v>
          </cell>
          <cell r="O2076">
            <v>15683</v>
          </cell>
          <cell r="P2076">
            <v>14391</v>
          </cell>
          <cell r="Q2076">
            <v>14345</v>
          </cell>
          <cell r="R2076">
            <v>11929</v>
          </cell>
          <cell r="S2076">
            <v>13306</v>
          </cell>
          <cell r="T2076">
            <v>10943</v>
          </cell>
          <cell r="U2076">
            <v>9528</v>
          </cell>
          <cell r="V2076">
            <v>9047</v>
          </cell>
          <cell r="W2076">
            <v>10387</v>
          </cell>
          <cell r="X2076">
            <v>10633</v>
          </cell>
          <cell r="Y2076">
            <v>12064</v>
          </cell>
          <cell r="Z2076">
            <v>10330</v>
          </cell>
          <cell r="AA2076">
            <v>11847</v>
          </cell>
          <cell r="AB2076">
            <v>10047</v>
          </cell>
          <cell r="AC2076">
            <v>6874</v>
          </cell>
          <cell r="AD2076">
            <v>7644</v>
          </cell>
          <cell r="AE2076">
            <v>8473</v>
          </cell>
        </row>
        <row r="2077">
          <cell r="E2077" t="str">
            <v>TX Transportation Natural Gas</v>
          </cell>
          <cell r="F2077">
            <v>110526</v>
          </cell>
          <cell r="G2077">
            <v>85247</v>
          </cell>
          <cell r="H2077">
            <v>85138</v>
          </cell>
          <cell r="I2077">
            <v>84733</v>
          </cell>
          <cell r="J2077">
            <v>100020</v>
          </cell>
          <cell r="K2077">
            <v>85690</v>
          </cell>
          <cell r="L2077">
            <v>78795</v>
          </cell>
          <cell r="M2077">
            <v>84837</v>
          </cell>
          <cell r="N2077">
            <v>69914</v>
          </cell>
          <cell r="O2077">
            <v>74045</v>
          </cell>
          <cell r="P2077">
            <v>65177</v>
          </cell>
          <cell r="Q2077">
            <v>73003</v>
          </cell>
          <cell r="R2077">
            <v>93796</v>
          </cell>
          <cell r="S2077">
            <v>60103</v>
          </cell>
          <cell r="T2077">
            <v>59866</v>
          </cell>
          <cell r="U2077">
            <v>85397</v>
          </cell>
          <cell r="V2077">
            <v>89414</v>
          </cell>
          <cell r="W2077">
            <v>93938</v>
          </cell>
          <cell r="X2077">
            <v>114418</v>
          </cell>
          <cell r="Y2077">
            <v>122353</v>
          </cell>
          <cell r="Z2077">
            <v>84860</v>
          </cell>
          <cell r="AA2077">
            <v>90210</v>
          </cell>
          <cell r="AB2077">
            <v>144648</v>
          </cell>
          <cell r="AC2077">
            <v>304643</v>
          </cell>
          <cell r="AD2077">
            <v>109035</v>
          </cell>
          <cell r="AE2077">
            <v>101186</v>
          </cell>
        </row>
        <row r="2078">
          <cell r="E2078" t="str">
            <v>US Transportation Natural Gas</v>
          </cell>
          <cell r="F2078">
            <v>682744</v>
          </cell>
          <cell r="G2078">
            <v>621810</v>
          </cell>
          <cell r="H2078">
            <v>610580</v>
          </cell>
          <cell r="I2078">
            <v>646010</v>
          </cell>
          <cell r="J2078">
            <v>709703</v>
          </cell>
          <cell r="K2078">
            <v>727798</v>
          </cell>
          <cell r="L2078">
            <v>740468</v>
          </cell>
          <cell r="M2078">
            <v>789878</v>
          </cell>
          <cell r="N2078">
            <v>666552</v>
          </cell>
          <cell r="O2078">
            <v>675002</v>
          </cell>
          <cell r="P2078">
            <v>673616</v>
          </cell>
          <cell r="Q2078">
            <v>655507</v>
          </cell>
          <cell r="R2078">
            <v>698694</v>
          </cell>
          <cell r="S2078">
            <v>627336</v>
          </cell>
          <cell r="T2078">
            <v>602590</v>
          </cell>
          <cell r="U2078">
            <v>624976</v>
          </cell>
          <cell r="V2078">
            <v>626779</v>
          </cell>
          <cell r="W2078">
            <v>665156</v>
          </cell>
          <cell r="X2078">
            <v>693744</v>
          </cell>
          <cell r="Y2078">
            <v>716864</v>
          </cell>
          <cell r="Z2078">
            <v>720931</v>
          </cell>
          <cell r="AA2078">
            <v>736007</v>
          </cell>
          <cell r="AB2078">
            <v>781761</v>
          </cell>
          <cell r="AC2078">
            <v>888140</v>
          </cell>
          <cell r="AD2078">
            <v>762235</v>
          </cell>
          <cell r="AE2078">
            <v>735213</v>
          </cell>
        </row>
        <row r="2079">
          <cell r="E2079" t="str">
            <v>UT Transportation Natural Gas</v>
          </cell>
          <cell r="F2079">
            <v>953</v>
          </cell>
          <cell r="G2079">
            <v>934</v>
          </cell>
          <cell r="H2079">
            <v>1547</v>
          </cell>
          <cell r="I2079">
            <v>2921</v>
          </cell>
          <cell r="J2079">
            <v>3215</v>
          </cell>
          <cell r="K2079">
            <v>3315</v>
          </cell>
          <cell r="L2079">
            <v>4148</v>
          </cell>
          <cell r="M2079">
            <v>3345</v>
          </cell>
          <cell r="N2079">
            <v>3583</v>
          </cell>
          <cell r="O2079">
            <v>3643</v>
          </cell>
          <cell r="P2079">
            <v>3703</v>
          </cell>
          <cell r="Q2079">
            <v>4879</v>
          </cell>
          <cell r="R2079">
            <v>6855</v>
          </cell>
          <cell r="S2079">
            <v>8467</v>
          </cell>
          <cell r="T2079">
            <v>9443</v>
          </cell>
          <cell r="U2079">
            <v>9532</v>
          </cell>
          <cell r="V2079">
            <v>11990</v>
          </cell>
          <cell r="W2079">
            <v>12860</v>
          </cell>
          <cell r="X2079">
            <v>12472</v>
          </cell>
          <cell r="Y2079">
            <v>10872</v>
          </cell>
          <cell r="Z2079">
            <v>11046</v>
          </cell>
          <cell r="AA2079">
            <v>12122</v>
          </cell>
          <cell r="AB2079">
            <v>13789</v>
          </cell>
          <cell r="AC2079">
            <v>14343</v>
          </cell>
          <cell r="AD2079">
            <v>15057</v>
          </cell>
          <cell r="AE2079">
            <v>14952</v>
          </cell>
        </row>
        <row r="2080">
          <cell r="E2080" t="str">
            <v>VA Transportation Natural Gas</v>
          </cell>
          <cell r="F2080">
            <v>7239</v>
          </cell>
          <cell r="G2080">
            <v>6918</v>
          </cell>
          <cell r="H2080">
            <v>6708</v>
          </cell>
          <cell r="I2080">
            <v>6062</v>
          </cell>
          <cell r="J2080">
            <v>6650</v>
          </cell>
          <cell r="K2080">
            <v>6566</v>
          </cell>
          <cell r="L2080">
            <v>8199</v>
          </cell>
          <cell r="M2080">
            <v>7879</v>
          </cell>
          <cell r="N2080">
            <v>7333</v>
          </cell>
          <cell r="O2080">
            <v>8526</v>
          </cell>
          <cell r="P2080">
            <v>8492</v>
          </cell>
          <cell r="Q2080">
            <v>8103</v>
          </cell>
          <cell r="R2080">
            <v>8407</v>
          </cell>
          <cell r="S2080">
            <v>7449</v>
          </cell>
          <cell r="T2080">
            <v>5998</v>
          </cell>
          <cell r="U2080">
            <v>5328</v>
          </cell>
          <cell r="V2080">
            <v>5777</v>
          </cell>
          <cell r="W2080">
            <v>7321</v>
          </cell>
          <cell r="X2080">
            <v>8923</v>
          </cell>
          <cell r="Y2080">
            <v>9286</v>
          </cell>
          <cell r="Z2080">
            <v>10494</v>
          </cell>
          <cell r="AA2080">
            <v>14597</v>
          </cell>
          <cell r="AB2080">
            <v>10049</v>
          </cell>
          <cell r="AC2080">
            <v>9005</v>
          </cell>
          <cell r="AD2080">
            <v>8010</v>
          </cell>
          <cell r="AE2080">
            <v>8567</v>
          </cell>
        </row>
        <row r="2081">
          <cell r="E2081" t="str">
            <v>VT Transportation Natural Gas</v>
          </cell>
          <cell r="F2081">
            <v>5</v>
          </cell>
          <cell r="G2081">
            <v>3</v>
          </cell>
          <cell r="H2081">
            <v>12</v>
          </cell>
          <cell r="I2081">
            <v>14</v>
          </cell>
          <cell r="J2081">
            <v>15</v>
          </cell>
          <cell r="K2081">
            <v>24</v>
          </cell>
          <cell r="L2081">
            <v>31</v>
          </cell>
          <cell r="M2081">
            <v>166</v>
          </cell>
          <cell r="N2081">
            <v>9</v>
          </cell>
          <cell r="O2081">
            <v>9</v>
          </cell>
          <cell r="P2081">
            <v>16</v>
          </cell>
          <cell r="Q2081">
            <v>15</v>
          </cell>
          <cell r="R2081">
            <v>15</v>
          </cell>
          <cell r="S2081">
            <v>15</v>
          </cell>
          <cell r="T2081">
            <v>15</v>
          </cell>
          <cell r="U2081">
            <v>15</v>
          </cell>
          <cell r="V2081">
            <v>15</v>
          </cell>
          <cell r="W2081">
            <v>16</v>
          </cell>
          <cell r="X2081">
            <v>16</v>
          </cell>
          <cell r="Y2081">
            <v>18</v>
          </cell>
          <cell r="Z2081">
            <v>17</v>
          </cell>
          <cell r="AA2081">
            <v>56</v>
          </cell>
          <cell r="AB2081">
            <v>118</v>
          </cell>
          <cell r="AC2081">
            <v>93</v>
          </cell>
          <cell r="AD2081">
            <v>129</v>
          </cell>
          <cell r="AE2081">
            <v>142</v>
          </cell>
        </row>
        <row r="2082">
          <cell r="E2082" t="str">
            <v>WA Transportation Natural Gas</v>
          </cell>
          <cell r="F2082">
            <v>5256</v>
          </cell>
          <cell r="G2082">
            <v>5321</v>
          </cell>
          <cell r="H2082">
            <v>3217</v>
          </cell>
          <cell r="I2082">
            <v>4450</v>
          </cell>
          <cell r="J2082">
            <v>6777</v>
          </cell>
          <cell r="K2082">
            <v>9090</v>
          </cell>
          <cell r="L2082">
            <v>7255</v>
          </cell>
          <cell r="M2082">
            <v>9404</v>
          </cell>
          <cell r="N2082">
            <v>9703</v>
          </cell>
          <cell r="O2082">
            <v>8296</v>
          </cell>
          <cell r="P2082">
            <v>6554</v>
          </cell>
          <cell r="Q2082">
            <v>9661</v>
          </cell>
          <cell r="R2082">
            <v>6841</v>
          </cell>
          <cell r="S2082">
            <v>7060</v>
          </cell>
          <cell r="T2082">
            <v>9474</v>
          </cell>
          <cell r="U2082">
            <v>8957</v>
          </cell>
          <cell r="V2082">
            <v>7266</v>
          </cell>
          <cell r="W2082">
            <v>8108</v>
          </cell>
          <cell r="X2082">
            <v>7312</v>
          </cell>
          <cell r="Y2082">
            <v>8249</v>
          </cell>
          <cell r="Z2082">
            <v>8286</v>
          </cell>
          <cell r="AA2082">
            <v>7363</v>
          </cell>
          <cell r="AB2082">
            <v>9981</v>
          </cell>
          <cell r="AC2082">
            <v>10912</v>
          </cell>
          <cell r="AD2082">
            <v>9919</v>
          </cell>
          <cell r="AE2082">
            <v>13356</v>
          </cell>
        </row>
        <row r="2083">
          <cell r="E2083" t="str">
            <v>WI Transportation Natural Gas</v>
          </cell>
          <cell r="F2083">
            <v>4440</v>
          </cell>
          <cell r="G2083">
            <v>4454</v>
          </cell>
          <cell r="H2083">
            <v>4047</v>
          </cell>
          <cell r="I2083">
            <v>3705</v>
          </cell>
          <cell r="J2083">
            <v>10009</v>
          </cell>
          <cell r="K2083">
            <v>4297</v>
          </cell>
          <cell r="L2083">
            <v>4321</v>
          </cell>
          <cell r="M2083">
            <v>4601</v>
          </cell>
          <cell r="N2083">
            <v>4463</v>
          </cell>
          <cell r="O2083">
            <v>4365</v>
          </cell>
          <cell r="P2083">
            <v>4280</v>
          </cell>
          <cell r="Q2083">
            <v>3099</v>
          </cell>
          <cell r="R2083">
            <v>4054</v>
          </cell>
          <cell r="S2083">
            <v>3813</v>
          </cell>
          <cell r="T2083">
            <v>3612</v>
          </cell>
          <cell r="U2083">
            <v>3810</v>
          </cell>
          <cell r="V2083">
            <v>3214</v>
          </cell>
          <cell r="W2083">
            <v>2965</v>
          </cell>
          <cell r="X2083">
            <v>2750</v>
          </cell>
          <cell r="Y2083">
            <v>1738</v>
          </cell>
          <cell r="Z2083">
            <v>3059</v>
          </cell>
          <cell r="AA2083">
            <v>2704</v>
          </cell>
          <cell r="AB2083">
            <v>1875</v>
          </cell>
          <cell r="AC2083">
            <v>2982</v>
          </cell>
          <cell r="AD2083">
            <v>3969</v>
          </cell>
          <cell r="AE2083">
            <v>3701</v>
          </cell>
        </row>
        <row r="2084">
          <cell r="E2084" t="str">
            <v>WV Transportation Natural Gas</v>
          </cell>
          <cell r="F2084">
            <v>9316</v>
          </cell>
          <cell r="G2084">
            <v>8912</v>
          </cell>
          <cell r="H2084">
            <v>17799</v>
          </cell>
          <cell r="I2084">
            <v>22645</v>
          </cell>
          <cell r="J2084">
            <v>32127</v>
          </cell>
          <cell r="K2084">
            <v>28098</v>
          </cell>
          <cell r="L2084">
            <v>34546</v>
          </cell>
          <cell r="M2084">
            <v>34644</v>
          </cell>
          <cell r="N2084">
            <v>32968</v>
          </cell>
          <cell r="O2084">
            <v>31657</v>
          </cell>
          <cell r="P2084">
            <v>34998</v>
          </cell>
          <cell r="Q2084">
            <v>32535</v>
          </cell>
          <cell r="R2084">
            <v>36067</v>
          </cell>
          <cell r="S2084">
            <v>19666</v>
          </cell>
          <cell r="T2084">
            <v>20148</v>
          </cell>
          <cell r="U2084">
            <v>21028</v>
          </cell>
          <cell r="V2084">
            <v>21191</v>
          </cell>
          <cell r="W2084">
            <v>22437</v>
          </cell>
          <cell r="X2084">
            <v>19636</v>
          </cell>
          <cell r="Y2084">
            <v>23954</v>
          </cell>
          <cell r="Z2084">
            <v>23238</v>
          </cell>
          <cell r="AA2084">
            <v>23250</v>
          </cell>
          <cell r="AB2084">
            <v>34491</v>
          </cell>
          <cell r="AC2084">
            <v>31854</v>
          </cell>
          <cell r="AD2084">
            <v>31969</v>
          </cell>
          <cell r="AE2084">
            <v>31962</v>
          </cell>
        </row>
        <row r="2085">
          <cell r="E2085" t="str">
            <v>WY Transportation Natural Gas</v>
          </cell>
          <cell r="F2085">
            <v>5560</v>
          </cell>
          <cell r="G2085">
            <v>8275</v>
          </cell>
          <cell r="H2085">
            <v>8364</v>
          </cell>
          <cell r="I2085">
            <v>7145</v>
          </cell>
          <cell r="J2085">
            <v>6542</v>
          </cell>
          <cell r="K2085">
            <v>7714</v>
          </cell>
          <cell r="L2085">
            <v>8644</v>
          </cell>
          <cell r="M2085">
            <v>11183</v>
          </cell>
          <cell r="N2085">
            <v>12316</v>
          </cell>
          <cell r="O2085">
            <v>14444</v>
          </cell>
          <cell r="P2085">
            <v>14754</v>
          </cell>
          <cell r="Q2085">
            <v>13904</v>
          </cell>
          <cell r="R2085">
            <v>13690</v>
          </cell>
          <cell r="S2085">
            <v>14989</v>
          </cell>
          <cell r="T2085">
            <v>13131</v>
          </cell>
          <cell r="U2085">
            <v>14775</v>
          </cell>
          <cell r="V2085">
            <v>14449</v>
          </cell>
          <cell r="W2085">
            <v>15196</v>
          </cell>
          <cell r="X2085">
            <v>17649</v>
          </cell>
          <cell r="Y2085">
            <v>20071</v>
          </cell>
          <cell r="Z2085">
            <v>21473</v>
          </cell>
          <cell r="AA2085">
            <v>18530</v>
          </cell>
          <cell r="AB2085">
            <v>17250</v>
          </cell>
          <cell r="AC2085">
            <v>15951</v>
          </cell>
          <cell r="AD2085">
            <v>16007</v>
          </cell>
          <cell r="AE2085">
            <v>14498</v>
          </cell>
        </row>
        <row r="2086">
          <cell r="E2086" t="str">
            <v>AK Commercial Natural Gas</v>
          </cell>
          <cell r="F2086">
            <v>20451</v>
          </cell>
          <cell r="G2086">
            <v>20937</v>
          </cell>
          <cell r="H2086">
            <v>21343</v>
          </cell>
          <cell r="I2086">
            <v>19872</v>
          </cell>
          <cell r="J2086">
            <v>20719</v>
          </cell>
          <cell r="K2086">
            <v>25134</v>
          </cell>
          <cell r="L2086">
            <v>27017</v>
          </cell>
          <cell r="M2086">
            <v>26903</v>
          </cell>
          <cell r="N2086">
            <v>27045</v>
          </cell>
          <cell r="O2086">
            <v>27662</v>
          </cell>
          <cell r="P2086">
            <v>27201</v>
          </cell>
          <cell r="Q2086">
            <v>16015</v>
          </cell>
          <cell r="R2086">
            <v>15747</v>
          </cell>
          <cell r="S2086">
            <v>17338</v>
          </cell>
          <cell r="T2086">
            <v>18442</v>
          </cell>
          <cell r="U2086">
            <v>16968</v>
          </cell>
          <cell r="V2086">
            <v>18633</v>
          </cell>
          <cell r="W2086">
            <v>18867</v>
          </cell>
          <cell r="X2086">
            <v>17128</v>
          </cell>
          <cell r="Y2086">
            <v>16701</v>
          </cell>
          <cell r="Z2086">
            <v>15998</v>
          </cell>
          <cell r="AA2086">
            <v>19647</v>
          </cell>
          <cell r="AB2086">
            <v>20135</v>
          </cell>
          <cell r="AC2086">
            <v>18711</v>
          </cell>
          <cell r="AD2086">
            <v>17942</v>
          </cell>
          <cell r="AE2086">
            <v>18491</v>
          </cell>
        </row>
        <row r="2087">
          <cell r="E2087" t="str">
            <v>AL Commercial Natural Gas</v>
          </cell>
          <cell r="F2087">
            <v>24992</v>
          </cell>
          <cell r="G2087">
            <v>24353</v>
          </cell>
          <cell r="H2087">
            <v>25941</v>
          </cell>
          <cell r="I2087">
            <v>26499</v>
          </cell>
          <cell r="J2087">
            <v>26297</v>
          </cell>
          <cell r="K2087">
            <v>26993</v>
          </cell>
          <cell r="L2087">
            <v>29961</v>
          </cell>
          <cell r="M2087">
            <v>33701</v>
          </cell>
          <cell r="N2087">
            <v>26721</v>
          </cell>
          <cell r="O2087">
            <v>28570</v>
          </cell>
          <cell r="P2087">
            <v>26706</v>
          </cell>
          <cell r="Q2087">
            <v>27247</v>
          </cell>
          <cell r="R2087">
            <v>25745</v>
          </cell>
          <cell r="S2087">
            <v>26106</v>
          </cell>
          <cell r="T2087">
            <v>27119</v>
          </cell>
          <cell r="U2087">
            <v>25791</v>
          </cell>
          <cell r="V2087">
            <v>25067</v>
          </cell>
          <cell r="W2087">
            <v>24035</v>
          </cell>
          <cell r="X2087">
            <v>25793</v>
          </cell>
          <cell r="Y2087">
            <v>24946</v>
          </cell>
          <cell r="Z2087">
            <v>27492</v>
          </cell>
          <cell r="AA2087">
            <v>25555</v>
          </cell>
          <cell r="AB2087">
            <v>21896</v>
          </cell>
          <cell r="AC2087">
            <v>25734</v>
          </cell>
          <cell r="AD2087">
            <v>28124</v>
          </cell>
          <cell r="AE2087">
            <v>25601</v>
          </cell>
        </row>
        <row r="2088">
          <cell r="E2088" t="str">
            <v>AR Commercial Natural Gas</v>
          </cell>
          <cell r="F2088">
            <v>25321</v>
          </cell>
          <cell r="G2088">
            <v>26417</v>
          </cell>
          <cell r="H2088">
            <v>25486</v>
          </cell>
          <cell r="I2088">
            <v>29362</v>
          </cell>
          <cell r="J2088">
            <v>28004</v>
          </cell>
          <cell r="K2088">
            <v>29724</v>
          </cell>
          <cell r="L2088">
            <v>31823</v>
          </cell>
          <cell r="M2088">
            <v>29852</v>
          </cell>
          <cell r="N2088">
            <v>28759</v>
          </cell>
          <cell r="O2088">
            <v>28397</v>
          </cell>
          <cell r="P2088">
            <v>33806</v>
          </cell>
          <cell r="Q2088">
            <v>32455</v>
          </cell>
          <cell r="R2088">
            <v>33731</v>
          </cell>
          <cell r="S2088">
            <v>32721</v>
          </cell>
          <cell r="T2088">
            <v>30093</v>
          </cell>
          <cell r="U2088">
            <v>31822</v>
          </cell>
          <cell r="V2088">
            <v>32252</v>
          </cell>
          <cell r="W2088">
            <v>32493</v>
          </cell>
          <cell r="X2088">
            <v>37245</v>
          </cell>
          <cell r="Y2088">
            <v>36792</v>
          </cell>
          <cell r="Z2088">
            <v>40531</v>
          </cell>
          <cell r="AA2088">
            <v>40584</v>
          </cell>
          <cell r="AB2088">
            <v>41851</v>
          </cell>
          <cell r="AC2088">
            <v>48553</v>
          </cell>
          <cell r="AD2088">
            <v>51246</v>
          </cell>
          <cell r="AE2088">
            <v>48248</v>
          </cell>
        </row>
        <row r="2089">
          <cell r="E2089" t="str">
            <v>AZ Commercial Natural Gas</v>
          </cell>
          <cell r="F2089">
            <v>29319</v>
          </cell>
          <cell r="G2089">
            <v>28274</v>
          </cell>
          <cell r="H2089">
            <v>27935</v>
          </cell>
          <cell r="I2089">
            <v>28345</v>
          </cell>
          <cell r="J2089">
            <v>30005</v>
          </cell>
          <cell r="K2089">
            <v>29282</v>
          </cell>
          <cell r="L2089">
            <v>29280</v>
          </cell>
          <cell r="M2089">
            <v>30819</v>
          </cell>
          <cell r="N2089">
            <v>32318</v>
          </cell>
          <cell r="O2089">
            <v>31801</v>
          </cell>
          <cell r="P2089">
            <v>32461</v>
          </cell>
          <cell r="Q2089">
            <v>31315</v>
          </cell>
          <cell r="R2089">
            <v>32258</v>
          </cell>
          <cell r="S2089">
            <v>32702</v>
          </cell>
          <cell r="T2089">
            <v>33730</v>
          </cell>
          <cell r="U2089">
            <v>32632</v>
          </cell>
          <cell r="V2089">
            <v>33408</v>
          </cell>
          <cell r="W2089">
            <v>33533</v>
          </cell>
          <cell r="X2089">
            <v>33368</v>
          </cell>
          <cell r="Y2089">
            <v>32785</v>
          </cell>
          <cell r="Z2089">
            <v>32479</v>
          </cell>
          <cell r="AA2089">
            <v>33057</v>
          </cell>
          <cell r="AB2089">
            <v>32179</v>
          </cell>
          <cell r="AC2089">
            <v>33749</v>
          </cell>
          <cell r="AD2089">
            <v>31439</v>
          </cell>
          <cell r="AE2089">
            <v>31882</v>
          </cell>
        </row>
        <row r="2090">
          <cell r="E2090" t="str">
            <v>CA Commercial Natural Gas</v>
          </cell>
          <cell r="F2090">
            <v>294207</v>
          </cell>
          <cell r="G2090">
            <v>295187</v>
          </cell>
          <cell r="H2090">
            <v>292581</v>
          </cell>
          <cell r="I2090">
            <v>259816</v>
          </cell>
          <cell r="J2090">
            <v>267027</v>
          </cell>
          <cell r="K2090">
            <v>281816</v>
          </cell>
          <cell r="L2090">
            <v>243122</v>
          </cell>
          <cell r="M2090">
            <v>258267</v>
          </cell>
          <cell r="N2090">
            <v>298056</v>
          </cell>
          <cell r="O2090">
            <v>248298</v>
          </cell>
          <cell r="P2090">
            <v>235677</v>
          </cell>
          <cell r="Q2090">
            <v>249600</v>
          </cell>
          <cell r="R2090">
            <v>242898</v>
          </cell>
          <cell r="S2090">
            <v>237552</v>
          </cell>
          <cell r="T2090">
            <v>236222</v>
          </cell>
          <cell r="U2090">
            <v>238473</v>
          </cell>
          <cell r="V2090">
            <v>250003</v>
          </cell>
          <cell r="W2090">
            <v>258379</v>
          </cell>
          <cell r="X2090">
            <v>257986</v>
          </cell>
          <cell r="Y2090">
            <v>254462</v>
          </cell>
          <cell r="Z2090">
            <v>253329</v>
          </cell>
          <cell r="AA2090">
            <v>250867</v>
          </cell>
          <cell r="AB2090">
            <v>258277</v>
          </cell>
          <cell r="AC2090">
            <v>261502</v>
          </cell>
          <cell r="AD2090">
            <v>244411</v>
          </cell>
          <cell r="AE2090">
            <v>244464</v>
          </cell>
        </row>
        <row r="2091">
          <cell r="E2091" t="str">
            <v>CO Commercial Natural Gas</v>
          </cell>
          <cell r="F2091">
            <v>66489</v>
          </cell>
          <cell r="G2091">
            <v>70965</v>
          </cell>
          <cell r="H2091">
            <v>67702</v>
          </cell>
          <cell r="I2091">
            <v>72293</v>
          </cell>
          <cell r="J2091">
            <v>65872</v>
          </cell>
          <cell r="K2091">
            <v>67585</v>
          </cell>
          <cell r="L2091">
            <v>69960</v>
          </cell>
          <cell r="M2091">
            <v>69708</v>
          </cell>
          <cell r="N2091">
            <v>63528</v>
          </cell>
          <cell r="O2091">
            <v>59367</v>
          </cell>
          <cell r="P2091">
            <v>60753</v>
          </cell>
          <cell r="Q2091">
            <v>65358</v>
          </cell>
          <cell r="R2091">
            <v>67429</v>
          </cell>
          <cell r="S2091">
            <v>63225</v>
          </cell>
          <cell r="T2091">
            <v>62356</v>
          </cell>
          <cell r="U2091">
            <v>63809</v>
          </cell>
          <cell r="V2091">
            <v>61661</v>
          </cell>
          <cell r="W2091">
            <v>64973</v>
          </cell>
          <cell r="X2091">
            <v>66817</v>
          </cell>
          <cell r="Y2091">
            <v>63362</v>
          </cell>
          <cell r="Z2091">
            <v>58642</v>
          </cell>
          <cell r="AA2091">
            <v>57579</v>
          </cell>
          <cell r="AB2091">
            <v>53756</v>
          </cell>
          <cell r="AC2091">
            <v>60782</v>
          </cell>
          <cell r="AD2091">
            <v>60625</v>
          </cell>
          <cell r="AE2091">
            <v>57019</v>
          </cell>
        </row>
        <row r="2092">
          <cell r="E2092" t="str">
            <v>CT Commercial Natural Gas</v>
          </cell>
          <cell r="F2092">
            <v>30390</v>
          </cell>
          <cell r="G2092">
            <v>27671</v>
          </cell>
          <cell r="H2092">
            <v>30666</v>
          </cell>
          <cell r="I2092">
            <v>32275</v>
          </cell>
          <cell r="J2092">
            <v>40302</v>
          </cell>
          <cell r="K2092">
            <v>39003</v>
          </cell>
          <cell r="L2092">
            <v>40927</v>
          </cell>
          <cell r="M2092">
            <v>43814</v>
          </cell>
          <cell r="N2092">
            <v>43433</v>
          </cell>
          <cell r="O2092">
            <v>48690</v>
          </cell>
          <cell r="P2092">
            <v>49855</v>
          </cell>
          <cell r="Q2092">
            <v>45401</v>
          </cell>
          <cell r="R2092">
            <v>41515</v>
          </cell>
          <cell r="S2092">
            <v>39774</v>
          </cell>
          <cell r="T2092">
            <v>36374</v>
          </cell>
          <cell r="U2092">
            <v>36662</v>
          </cell>
          <cell r="V2092">
            <v>33524</v>
          </cell>
          <cell r="W2092">
            <v>36823</v>
          </cell>
          <cell r="X2092">
            <v>38438</v>
          </cell>
          <cell r="Y2092">
            <v>40656</v>
          </cell>
          <cell r="Z2092">
            <v>41689</v>
          </cell>
          <cell r="AA2092">
            <v>46067</v>
          </cell>
          <cell r="AB2092">
            <v>43677</v>
          </cell>
          <cell r="AC2092">
            <v>47324</v>
          </cell>
          <cell r="AD2092">
            <v>52643</v>
          </cell>
          <cell r="AE2092">
            <v>53855</v>
          </cell>
        </row>
        <row r="2093">
          <cell r="E2093" t="str">
            <v>DC Commercial Natural Gas</v>
          </cell>
          <cell r="F2093">
            <v>13581</v>
          </cell>
          <cell r="G2093">
            <v>15644</v>
          </cell>
          <cell r="H2093">
            <v>16216</v>
          </cell>
          <cell r="I2093">
            <v>16343</v>
          </cell>
          <cell r="J2093">
            <v>14904</v>
          </cell>
          <cell r="K2093">
            <v>17137</v>
          </cell>
          <cell r="L2093">
            <v>16494</v>
          </cell>
          <cell r="M2093">
            <v>18390</v>
          </cell>
          <cell r="N2093">
            <v>17317</v>
          </cell>
          <cell r="O2093">
            <v>18212</v>
          </cell>
          <cell r="P2093">
            <v>18207</v>
          </cell>
          <cell r="Q2093">
            <v>16976</v>
          </cell>
          <cell r="R2093">
            <v>18772</v>
          </cell>
          <cell r="S2093">
            <v>17560</v>
          </cell>
          <cell r="T2093">
            <v>17854</v>
          </cell>
          <cell r="U2093">
            <v>18602</v>
          </cell>
          <cell r="V2093">
            <v>17535</v>
          </cell>
          <cell r="W2093">
            <v>19818</v>
          </cell>
          <cell r="X2093">
            <v>18927</v>
          </cell>
          <cell r="Y2093">
            <v>19360</v>
          </cell>
          <cell r="Z2093">
            <v>18807</v>
          </cell>
          <cell r="AA2093">
            <v>17160</v>
          </cell>
          <cell r="AB2093">
            <v>15809</v>
          </cell>
          <cell r="AC2093">
            <v>17751</v>
          </cell>
          <cell r="AD2093">
            <v>18250</v>
          </cell>
          <cell r="AE2093">
            <v>17866</v>
          </cell>
        </row>
        <row r="2094">
          <cell r="E2094" t="str">
            <v>DE Commercial Natural Gas</v>
          </cell>
          <cell r="F2094">
            <v>4079</v>
          </cell>
          <cell r="G2094">
            <v>4281</v>
          </cell>
          <cell r="H2094">
            <v>5149</v>
          </cell>
          <cell r="I2094">
            <v>5380</v>
          </cell>
          <cell r="J2094">
            <v>5654</v>
          </cell>
          <cell r="K2094">
            <v>5947</v>
          </cell>
          <cell r="L2094">
            <v>6933</v>
          </cell>
          <cell r="M2094">
            <v>6841</v>
          </cell>
          <cell r="N2094">
            <v>5935</v>
          </cell>
          <cell r="O2094">
            <v>6533</v>
          </cell>
          <cell r="P2094">
            <v>5336</v>
          </cell>
          <cell r="Q2094">
            <v>5867</v>
          </cell>
          <cell r="R2094">
            <v>7750</v>
          </cell>
          <cell r="S2094">
            <v>8756</v>
          </cell>
          <cell r="T2094">
            <v>8769</v>
          </cell>
          <cell r="U2094">
            <v>8693</v>
          </cell>
          <cell r="V2094">
            <v>8436</v>
          </cell>
          <cell r="W2094">
            <v>8951</v>
          </cell>
          <cell r="X2094">
            <v>9158</v>
          </cell>
          <cell r="Y2094">
            <v>12053</v>
          </cell>
          <cell r="Z2094">
            <v>12495</v>
          </cell>
          <cell r="AA2094">
            <v>10784</v>
          </cell>
          <cell r="AB2094">
            <v>10319</v>
          </cell>
          <cell r="AC2094">
            <v>11691</v>
          </cell>
          <cell r="AD2094">
            <v>12541</v>
          </cell>
          <cell r="AE2094">
            <v>12350</v>
          </cell>
        </row>
        <row r="2095">
          <cell r="E2095" t="str">
            <v>FL Commercial Natural Gas</v>
          </cell>
          <cell r="F2095">
            <v>39349</v>
          </cell>
          <cell r="G2095">
            <v>43126</v>
          </cell>
          <cell r="H2095">
            <v>45884</v>
          </cell>
          <cell r="I2095">
            <v>45224</v>
          </cell>
          <cell r="J2095">
            <v>45064</v>
          </cell>
          <cell r="K2095">
            <v>43199</v>
          </cell>
          <cell r="L2095">
            <v>46671</v>
          </cell>
          <cell r="M2095">
            <v>38831</v>
          </cell>
          <cell r="N2095">
            <v>39707</v>
          </cell>
          <cell r="O2095">
            <v>37941</v>
          </cell>
          <cell r="P2095">
            <v>53090</v>
          </cell>
          <cell r="Q2095">
            <v>52490</v>
          </cell>
          <cell r="R2095">
            <v>57802</v>
          </cell>
          <cell r="S2095">
            <v>56545</v>
          </cell>
          <cell r="T2095">
            <v>58332</v>
          </cell>
          <cell r="U2095">
            <v>59867</v>
          </cell>
          <cell r="V2095">
            <v>52221</v>
          </cell>
          <cell r="W2095">
            <v>52915</v>
          </cell>
          <cell r="X2095">
            <v>52508</v>
          </cell>
          <cell r="Y2095">
            <v>51919</v>
          </cell>
          <cell r="Z2095">
            <v>55374</v>
          </cell>
          <cell r="AA2095">
            <v>54342</v>
          </cell>
          <cell r="AB2095">
            <v>55683</v>
          </cell>
          <cell r="AC2095">
            <v>61035</v>
          </cell>
          <cell r="AD2095">
            <v>64460</v>
          </cell>
          <cell r="AE2095">
            <v>64322</v>
          </cell>
        </row>
        <row r="2096">
          <cell r="E2096" t="str">
            <v>GA Commercial Natural Gas</v>
          </cell>
          <cell r="F2096">
            <v>50823</v>
          </cell>
          <cell r="G2096">
            <v>52414</v>
          </cell>
          <cell r="H2096">
            <v>55207</v>
          </cell>
          <cell r="I2096">
            <v>59080</v>
          </cell>
          <cell r="J2096">
            <v>55673</v>
          </cell>
          <cell r="K2096">
            <v>58004</v>
          </cell>
          <cell r="L2096">
            <v>62787</v>
          </cell>
          <cell r="M2096">
            <v>58813</v>
          </cell>
          <cell r="N2096">
            <v>56921</v>
          </cell>
          <cell r="O2096">
            <v>44759</v>
          </cell>
          <cell r="P2096">
            <v>59865</v>
          </cell>
          <cell r="Q2096">
            <v>52393</v>
          </cell>
          <cell r="R2096">
            <v>49873</v>
          </cell>
          <cell r="S2096">
            <v>51753</v>
          </cell>
          <cell r="T2096">
            <v>56636</v>
          </cell>
          <cell r="U2096">
            <v>54762</v>
          </cell>
          <cell r="V2096">
            <v>49562</v>
          </cell>
          <cell r="W2096">
            <v>49995</v>
          </cell>
          <cell r="X2096">
            <v>52719</v>
          </cell>
          <cell r="Y2096">
            <v>54883</v>
          </cell>
          <cell r="Z2096">
            <v>61450</v>
          </cell>
          <cell r="AA2096">
            <v>57645</v>
          </cell>
          <cell r="AB2096">
            <v>52707</v>
          </cell>
          <cell r="AC2096">
            <v>58066</v>
          </cell>
          <cell r="AD2096">
            <v>60029</v>
          </cell>
          <cell r="AE2096">
            <v>54970</v>
          </cell>
        </row>
        <row r="2097">
          <cell r="E2097" t="str">
            <v>HI Commercial Natural Gas</v>
          </cell>
          <cell r="F2097">
            <v>2378</v>
          </cell>
          <cell r="G2097">
            <v>2320</v>
          </cell>
          <cell r="H2097">
            <v>2301</v>
          </cell>
          <cell r="I2097">
            <v>2255</v>
          </cell>
          <cell r="J2097">
            <v>2313</v>
          </cell>
          <cell r="K2097">
            <v>2304</v>
          </cell>
          <cell r="L2097">
            <v>2254</v>
          </cell>
          <cell r="M2097">
            <v>1804</v>
          </cell>
          <cell r="N2097">
            <v>1845</v>
          </cell>
          <cell r="O2097">
            <v>1845</v>
          </cell>
          <cell r="P2097">
            <v>1854</v>
          </cell>
          <cell r="Q2097">
            <v>1812</v>
          </cell>
          <cell r="R2097">
            <v>1823</v>
          </cell>
          <cell r="S2097">
            <v>1833</v>
          </cell>
          <cell r="T2097">
            <v>1889</v>
          </cell>
          <cell r="U2097">
            <v>1905</v>
          </cell>
          <cell r="V2097">
            <v>1898</v>
          </cell>
          <cell r="W2097">
            <v>1904</v>
          </cell>
          <cell r="X2097">
            <v>1845</v>
          </cell>
          <cell r="Y2097">
            <v>1822</v>
          </cell>
          <cell r="Z2097">
            <v>1848</v>
          </cell>
          <cell r="AA2097">
            <v>1853</v>
          </cell>
          <cell r="AB2097">
            <v>1935</v>
          </cell>
          <cell r="AC2097">
            <v>1884</v>
          </cell>
          <cell r="AD2097">
            <v>1852</v>
          </cell>
          <cell r="AE2097">
            <v>1874</v>
          </cell>
        </row>
        <row r="2098">
          <cell r="E2098" t="str">
            <v>IA Commercial Natural Gas</v>
          </cell>
          <cell r="F2098">
            <v>44255</v>
          </cell>
          <cell r="G2098">
            <v>46978</v>
          </cell>
          <cell r="H2098">
            <v>46278</v>
          </cell>
          <cell r="I2098">
            <v>50480</v>
          </cell>
          <cell r="J2098">
            <v>48302</v>
          </cell>
          <cell r="K2098">
            <v>50572</v>
          </cell>
          <cell r="L2098">
            <v>54899</v>
          </cell>
          <cell r="M2098">
            <v>50643</v>
          </cell>
          <cell r="N2098">
            <v>43499</v>
          </cell>
          <cell r="O2098">
            <v>45759</v>
          </cell>
          <cell r="P2098">
            <v>45834</v>
          </cell>
          <cell r="Q2098">
            <v>46064</v>
          </cell>
          <cell r="R2098">
            <v>46558</v>
          </cell>
          <cell r="S2098">
            <v>48219</v>
          </cell>
          <cell r="T2098">
            <v>46214</v>
          </cell>
          <cell r="U2098">
            <v>45435</v>
          </cell>
          <cell r="V2098">
            <v>43974</v>
          </cell>
          <cell r="W2098">
            <v>46838</v>
          </cell>
          <cell r="X2098">
            <v>56658</v>
          </cell>
          <cell r="Y2098">
            <v>57093</v>
          </cell>
          <cell r="Z2098">
            <v>51976</v>
          </cell>
          <cell r="AA2098">
            <v>52338</v>
          </cell>
          <cell r="AB2098">
            <v>44360</v>
          </cell>
          <cell r="AC2098">
            <v>58243</v>
          </cell>
          <cell r="AD2098">
            <v>59724</v>
          </cell>
          <cell r="AE2098">
            <v>51866</v>
          </cell>
        </row>
        <row r="2099">
          <cell r="E2099" t="str">
            <v>ID Commercial Natural Gas</v>
          </cell>
          <cell r="F2099">
            <v>8774</v>
          </cell>
          <cell r="G2099">
            <v>9898</v>
          </cell>
          <cell r="H2099">
            <v>9200</v>
          </cell>
          <cell r="I2099">
            <v>11080</v>
          </cell>
          <cell r="J2099">
            <v>10472</v>
          </cell>
          <cell r="K2099">
            <v>10671</v>
          </cell>
          <cell r="L2099">
            <v>11851</v>
          </cell>
          <cell r="M2099">
            <v>11786</v>
          </cell>
          <cell r="N2099">
            <v>12122</v>
          </cell>
          <cell r="O2099">
            <v>13094</v>
          </cell>
          <cell r="P2099">
            <v>13745</v>
          </cell>
          <cell r="Q2099">
            <v>13862</v>
          </cell>
          <cell r="R2099">
            <v>13999</v>
          </cell>
          <cell r="S2099">
            <v>12390</v>
          </cell>
          <cell r="T2099">
            <v>13528</v>
          </cell>
          <cell r="U2099">
            <v>13930</v>
          </cell>
          <cell r="V2099">
            <v>14204</v>
          </cell>
          <cell r="W2099">
            <v>14614</v>
          </cell>
          <cell r="X2099">
            <v>16727</v>
          </cell>
          <cell r="Y2099">
            <v>16107</v>
          </cell>
          <cell r="Z2099">
            <v>15360</v>
          </cell>
          <cell r="AA2099">
            <v>17152</v>
          </cell>
          <cell r="AB2099">
            <v>16084</v>
          </cell>
          <cell r="AC2099">
            <v>18955</v>
          </cell>
          <cell r="AD2099">
            <v>17266</v>
          </cell>
          <cell r="AE2099">
            <v>17310</v>
          </cell>
        </row>
        <row r="2100">
          <cell r="E2100" t="str">
            <v>IL Commercial Natural Gas</v>
          </cell>
          <cell r="F2100">
            <v>204671</v>
          </cell>
          <cell r="G2100">
            <v>197523</v>
          </cell>
          <cell r="H2100">
            <v>200504</v>
          </cell>
          <cell r="I2100">
            <v>207431</v>
          </cell>
          <cell r="J2100">
            <v>201697</v>
          </cell>
          <cell r="K2100">
            <v>207905</v>
          </cell>
          <cell r="L2100">
            <v>222193</v>
          </cell>
          <cell r="M2100">
            <v>207159</v>
          </cell>
          <cell r="N2100">
            <v>178560</v>
          </cell>
          <cell r="O2100">
            <v>192671</v>
          </cell>
          <cell r="P2100">
            <v>206229</v>
          </cell>
          <cell r="Q2100">
            <v>192922</v>
          </cell>
          <cell r="R2100">
            <v>207254</v>
          </cell>
          <cell r="S2100">
            <v>214888</v>
          </cell>
          <cell r="T2100">
            <v>206822</v>
          </cell>
          <cell r="U2100">
            <v>204844</v>
          </cell>
          <cell r="V2100">
            <v>199438</v>
          </cell>
          <cell r="W2100">
            <v>206311</v>
          </cell>
          <cell r="X2100">
            <v>225455</v>
          </cell>
          <cell r="Y2100">
            <v>225617</v>
          </cell>
          <cell r="Z2100">
            <v>199553</v>
          </cell>
          <cell r="AA2100">
            <v>217897</v>
          </cell>
          <cell r="AB2100">
            <v>190157</v>
          </cell>
          <cell r="AC2100">
            <v>234539</v>
          </cell>
          <cell r="AD2100">
            <v>252023</v>
          </cell>
          <cell r="AE2100">
            <v>221670</v>
          </cell>
        </row>
        <row r="2101">
          <cell r="E2101" t="str">
            <v>IN Commercial Natural Gas</v>
          </cell>
          <cell r="F2101">
            <v>68448</v>
          </cell>
          <cell r="G2101">
            <v>69359</v>
          </cell>
          <cell r="H2101">
            <v>73530</v>
          </cell>
          <cell r="I2101">
            <v>79062</v>
          </cell>
          <cell r="J2101">
            <v>76791</v>
          </cell>
          <cell r="K2101">
            <v>83708</v>
          </cell>
          <cell r="L2101">
            <v>88412</v>
          </cell>
          <cell r="M2101">
            <v>82646</v>
          </cell>
          <cell r="N2101">
            <v>74361</v>
          </cell>
          <cell r="O2101">
            <v>74967</v>
          </cell>
          <cell r="P2101">
            <v>92657</v>
          </cell>
          <cell r="Q2101">
            <v>80376</v>
          </cell>
          <cell r="R2101">
            <v>82986</v>
          </cell>
          <cell r="S2101">
            <v>95119</v>
          </cell>
          <cell r="T2101">
            <v>85622</v>
          </cell>
          <cell r="U2101">
            <v>77591</v>
          </cell>
          <cell r="V2101">
            <v>72298</v>
          </cell>
          <cell r="W2101">
            <v>77268</v>
          </cell>
          <cell r="X2101">
            <v>85954</v>
          </cell>
          <cell r="Y2101">
            <v>79960</v>
          </cell>
          <cell r="Z2101">
            <v>76825</v>
          </cell>
          <cell r="AA2101">
            <v>76918</v>
          </cell>
          <cell r="AB2101">
            <v>67475</v>
          </cell>
          <cell r="AC2101">
            <v>83785</v>
          </cell>
          <cell r="AD2101">
            <v>92516</v>
          </cell>
          <cell r="AE2101">
            <v>79331</v>
          </cell>
        </row>
        <row r="2102">
          <cell r="E2102" t="str">
            <v>KS Commercial Natural Gas</v>
          </cell>
          <cell r="F2102">
            <v>55995</v>
          </cell>
          <cell r="G2102">
            <v>59168</v>
          </cell>
          <cell r="H2102">
            <v>53279</v>
          </cell>
          <cell r="I2102">
            <v>55303</v>
          </cell>
          <cell r="J2102">
            <v>52179</v>
          </cell>
          <cell r="K2102">
            <v>53285</v>
          </cell>
          <cell r="L2102">
            <v>57049</v>
          </cell>
          <cell r="M2102">
            <v>41575</v>
          </cell>
          <cell r="N2102">
            <v>41525</v>
          </cell>
          <cell r="O2102">
            <v>38764</v>
          </cell>
          <cell r="P2102">
            <v>40603</v>
          </cell>
          <cell r="Q2102">
            <v>37730</v>
          </cell>
          <cell r="R2102">
            <v>39135</v>
          </cell>
          <cell r="S2102">
            <v>38252</v>
          </cell>
          <cell r="T2102">
            <v>37270</v>
          </cell>
          <cell r="U2102">
            <v>30039</v>
          </cell>
          <cell r="V2102">
            <v>28038</v>
          </cell>
          <cell r="W2102">
            <v>31090</v>
          </cell>
          <cell r="X2102">
            <v>34733</v>
          </cell>
          <cell r="Y2102">
            <v>33151</v>
          </cell>
          <cell r="Z2102">
            <v>32412</v>
          </cell>
          <cell r="AA2102">
            <v>32769</v>
          </cell>
          <cell r="AB2102">
            <v>26019</v>
          </cell>
          <cell r="AC2102">
            <v>33792</v>
          </cell>
          <cell r="AD2102">
            <v>37031</v>
          </cell>
          <cell r="AE2102">
            <v>32059</v>
          </cell>
        </row>
        <row r="2103">
          <cell r="E2103" t="str">
            <v>KY Commercial Natural Gas</v>
          </cell>
          <cell r="F2103">
            <v>33080</v>
          </cell>
          <cell r="G2103">
            <v>35285</v>
          </cell>
          <cell r="H2103">
            <v>37475</v>
          </cell>
          <cell r="I2103">
            <v>39634</v>
          </cell>
          <cell r="J2103">
            <v>39025</v>
          </cell>
          <cell r="K2103">
            <v>42328</v>
          </cell>
          <cell r="L2103">
            <v>42989</v>
          </cell>
          <cell r="M2103">
            <v>40570</v>
          </cell>
          <cell r="N2103">
            <v>33579</v>
          </cell>
          <cell r="O2103">
            <v>36956</v>
          </cell>
          <cell r="P2103">
            <v>40231</v>
          </cell>
          <cell r="Q2103">
            <v>36568</v>
          </cell>
          <cell r="R2103">
            <v>37264</v>
          </cell>
          <cell r="S2103">
            <v>39634</v>
          </cell>
          <cell r="T2103">
            <v>38291</v>
          </cell>
          <cell r="U2103">
            <v>37954</v>
          </cell>
          <cell r="V2103">
            <v>33537</v>
          </cell>
          <cell r="W2103">
            <v>35315</v>
          </cell>
          <cell r="X2103">
            <v>38484</v>
          </cell>
          <cell r="Y2103">
            <v>36731</v>
          </cell>
          <cell r="Z2103">
            <v>37948</v>
          </cell>
          <cell r="AA2103">
            <v>35548</v>
          </cell>
          <cell r="AB2103">
            <v>31734</v>
          </cell>
          <cell r="AC2103">
            <v>38345</v>
          </cell>
          <cell r="AD2103">
            <v>41022</v>
          </cell>
          <cell r="AE2103">
            <v>36234</v>
          </cell>
        </row>
        <row r="2104">
          <cell r="E2104" t="str">
            <v>LA Commercial Natural Gas</v>
          </cell>
          <cell r="F2104">
            <v>25968</v>
          </cell>
          <cell r="G2104">
            <v>26681</v>
          </cell>
          <cell r="H2104">
            <v>29706</v>
          </cell>
          <cell r="I2104">
            <v>26063</v>
          </cell>
          <cell r="J2104">
            <v>25122</v>
          </cell>
          <cell r="K2104">
            <v>24624</v>
          </cell>
          <cell r="L2104">
            <v>26887</v>
          </cell>
          <cell r="M2104">
            <v>29068</v>
          </cell>
          <cell r="N2104">
            <v>25896</v>
          </cell>
          <cell r="O2104">
            <v>25615</v>
          </cell>
          <cell r="P2104">
            <v>27327</v>
          </cell>
          <cell r="Q2104">
            <v>25192</v>
          </cell>
          <cell r="R2104">
            <v>26361</v>
          </cell>
          <cell r="S2104">
            <v>25964</v>
          </cell>
          <cell r="T2104">
            <v>25507</v>
          </cell>
          <cell r="U2104">
            <v>26193</v>
          </cell>
          <cell r="V2104">
            <v>23088</v>
          </cell>
          <cell r="W2104">
            <v>24681</v>
          </cell>
          <cell r="X2104">
            <v>23686</v>
          </cell>
          <cell r="Y2104">
            <v>24353</v>
          </cell>
          <cell r="Z2104">
            <v>27663</v>
          </cell>
          <cell r="AA2104">
            <v>26401</v>
          </cell>
          <cell r="AB2104">
            <v>26667</v>
          </cell>
          <cell r="AC2104">
            <v>29374</v>
          </cell>
          <cell r="AD2104">
            <v>32092</v>
          </cell>
          <cell r="AE2104">
            <v>30516</v>
          </cell>
        </row>
        <row r="2105">
          <cell r="E2105" t="str">
            <v>MA Commercial Natural Gas</v>
          </cell>
          <cell r="F2105">
            <v>52401</v>
          </cell>
          <cell r="G2105">
            <v>55296</v>
          </cell>
          <cell r="H2105">
            <v>66877</v>
          </cell>
          <cell r="I2105">
            <v>68084</v>
          </cell>
          <cell r="J2105">
            <v>86581</v>
          </cell>
          <cell r="K2105">
            <v>84395</v>
          </cell>
          <cell r="L2105">
            <v>98688</v>
          </cell>
          <cell r="M2105">
            <v>107865</v>
          </cell>
          <cell r="N2105">
            <v>91465</v>
          </cell>
          <cell r="O2105">
            <v>69058</v>
          </cell>
          <cell r="P2105">
            <v>66628</v>
          </cell>
          <cell r="Q2105">
            <v>64475</v>
          </cell>
          <cell r="R2105">
            <v>67028</v>
          </cell>
          <cell r="S2105">
            <v>64350</v>
          </cell>
          <cell r="T2105">
            <v>58494</v>
          </cell>
          <cell r="U2105">
            <v>57496</v>
          </cell>
          <cell r="V2105">
            <v>52792</v>
          </cell>
          <cell r="W2105">
            <v>62464</v>
          </cell>
          <cell r="X2105">
            <v>73239</v>
          </cell>
          <cell r="Y2105">
            <v>73737</v>
          </cell>
          <cell r="Z2105">
            <v>74468</v>
          </cell>
          <cell r="AA2105">
            <v>83399</v>
          </cell>
          <cell r="AB2105">
            <v>75517</v>
          </cell>
          <cell r="AC2105">
            <v>103041</v>
          </cell>
          <cell r="AD2105">
            <v>108332</v>
          </cell>
          <cell r="AE2105">
            <v>108485</v>
          </cell>
        </row>
        <row r="2106">
          <cell r="E2106" t="str">
            <v>MD Commercial Natural Gas</v>
          </cell>
          <cell r="F2106">
            <v>24705</v>
          </cell>
          <cell r="G2106">
            <v>39070</v>
          </cell>
          <cell r="H2106">
            <v>43607</v>
          </cell>
          <cell r="I2106">
            <v>44834</v>
          </cell>
          <cell r="J2106">
            <v>45468</v>
          </cell>
          <cell r="K2106">
            <v>48049</v>
          </cell>
          <cell r="L2106">
            <v>47169</v>
          </cell>
          <cell r="M2106">
            <v>51484</v>
          </cell>
          <cell r="N2106">
            <v>59480</v>
          </cell>
          <cell r="O2106">
            <v>60056</v>
          </cell>
          <cell r="P2106">
            <v>57498</v>
          </cell>
          <cell r="Q2106">
            <v>62041</v>
          </cell>
          <cell r="R2106">
            <v>66321</v>
          </cell>
          <cell r="S2106">
            <v>73239</v>
          </cell>
          <cell r="T2106">
            <v>72776</v>
          </cell>
          <cell r="U2106">
            <v>73060</v>
          </cell>
          <cell r="V2106">
            <v>65184</v>
          </cell>
          <cell r="W2106">
            <v>73484</v>
          </cell>
          <cell r="X2106">
            <v>72903</v>
          </cell>
          <cell r="Y2106">
            <v>71600</v>
          </cell>
          <cell r="Z2106">
            <v>69298</v>
          </cell>
          <cell r="AA2106">
            <v>69374</v>
          </cell>
          <cell r="AB2106">
            <v>66569</v>
          </cell>
          <cell r="AC2106">
            <v>74228</v>
          </cell>
          <cell r="AD2106">
            <v>78848</v>
          </cell>
          <cell r="AE2106">
            <v>74110</v>
          </cell>
        </row>
        <row r="2107">
          <cell r="E2107" t="str">
            <v>ME Commercial Natural Gas</v>
          </cell>
          <cell r="F2107">
            <v>1686</v>
          </cell>
          <cell r="G2107">
            <v>1870</v>
          </cell>
          <cell r="H2107">
            <v>2238</v>
          </cell>
          <cell r="I2107">
            <v>2344</v>
          </cell>
          <cell r="J2107">
            <v>2415</v>
          </cell>
          <cell r="K2107">
            <v>2465</v>
          </cell>
          <cell r="L2107">
            <v>2607</v>
          </cell>
          <cell r="M2107">
            <v>2751</v>
          </cell>
          <cell r="N2107">
            <v>2497</v>
          </cell>
          <cell r="O2107">
            <v>2597</v>
          </cell>
          <cell r="P2107">
            <v>3194</v>
          </cell>
          <cell r="Q2107">
            <v>3109</v>
          </cell>
          <cell r="R2107">
            <v>5382</v>
          </cell>
          <cell r="S2107">
            <v>5000</v>
          </cell>
          <cell r="T2107">
            <v>5012</v>
          </cell>
          <cell r="U2107">
            <v>5019</v>
          </cell>
          <cell r="V2107">
            <v>4954</v>
          </cell>
          <cell r="W2107">
            <v>6157</v>
          </cell>
          <cell r="X2107">
            <v>6270</v>
          </cell>
          <cell r="Y2107">
            <v>5778</v>
          </cell>
          <cell r="Z2107">
            <v>6055</v>
          </cell>
          <cell r="AA2107">
            <v>6867</v>
          </cell>
          <cell r="AB2107">
            <v>7525</v>
          </cell>
          <cell r="AC2107">
            <v>8398</v>
          </cell>
          <cell r="AD2107">
            <v>9327</v>
          </cell>
          <cell r="AE2107">
            <v>10380</v>
          </cell>
        </row>
        <row r="2108">
          <cell r="E2108" t="str">
            <v>MI Commercial Natural Gas</v>
          </cell>
          <cell r="F2108">
            <v>166501</v>
          </cell>
          <cell r="G2108">
            <v>171437</v>
          </cell>
          <cell r="H2108">
            <v>179873</v>
          </cell>
          <cell r="I2108">
            <v>186525</v>
          </cell>
          <cell r="J2108">
            <v>189530</v>
          </cell>
          <cell r="K2108">
            <v>201923</v>
          </cell>
          <cell r="L2108">
            <v>208262</v>
          </cell>
          <cell r="M2108">
            <v>200006</v>
          </cell>
          <cell r="N2108">
            <v>171055</v>
          </cell>
          <cell r="O2108">
            <v>186803</v>
          </cell>
          <cell r="P2108">
            <v>193586</v>
          </cell>
          <cell r="Q2108">
            <v>179129</v>
          </cell>
          <cell r="R2108">
            <v>179701</v>
          </cell>
          <cell r="S2108">
            <v>191698</v>
          </cell>
          <cell r="T2108">
            <v>179597</v>
          </cell>
          <cell r="U2108">
            <v>177230</v>
          </cell>
          <cell r="V2108">
            <v>156666</v>
          </cell>
          <cell r="W2108">
            <v>167367</v>
          </cell>
          <cell r="X2108">
            <v>176264</v>
          </cell>
          <cell r="Y2108">
            <v>167230</v>
          </cell>
          <cell r="Z2108">
            <v>154839</v>
          </cell>
          <cell r="AA2108">
            <v>165824</v>
          </cell>
          <cell r="AB2108">
            <v>147050</v>
          </cell>
          <cell r="AC2108">
            <v>175117</v>
          </cell>
          <cell r="AD2108">
            <v>189871</v>
          </cell>
          <cell r="AE2108">
            <v>174152</v>
          </cell>
        </row>
        <row r="2109">
          <cell r="E2109" t="str">
            <v>MN Commercial Natural Gas</v>
          </cell>
          <cell r="F2109">
            <v>78311</v>
          </cell>
          <cell r="G2109">
            <v>86901</v>
          </cell>
          <cell r="H2109">
            <v>83283</v>
          </cell>
          <cell r="I2109">
            <v>87578</v>
          </cell>
          <cell r="J2109">
            <v>84854</v>
          </cell>
          <cell r="K2109">
            <v>91841</v>
          </cell>
          <cell r="L2109">
            <v>100322</v>
          </cell>
          <cell r="M2109">
            <v>93901</v>
          </cell>
          <cell r="N2109">
            <v>83889</v>
          </cell>
          <cell r="O2109">
            <v>89739</v>
          </cell>
          <cell r="P2109">
            <v>96781</v>
          </cell>
          <cell r="Q2109">
            <v>94939</v>
          </cell>
          <cell r="R2109">
            <v>105124</v>
          </cell>
          <cell r="S2109">
            <v>102276</v>
          </cell>
          <cell r="T2109">
            <v>97218</v>
          </cell>
          <cell r="U2109">
            <v>97091</v>
          </cell>
          <cell r="V2109">
            <v>88625</v>
          </cell>
          <cell r="W2109">
            <v>93108</v>
          </cell>
          <cell r="X2109">
            <v>101876</v>
          </cell>
          <cell r="Y2109">
            <v>99120</v>
          </cell>
          <cell r="Z2109">
            <v>90860</v>
          </cell>
          <cell r="AA2109">
            <v>95314</v>
          </cell>
          <cell r="AB2109">
            <v>84748</v>
          </cell>
          <cell r="AC2109">
            <v>108331</v>
          </cell>
          <cell r="AD2109">
            <v>114481</v>
          </cell>
          <cell r="AE2109">
            <v>96564</v>
          </cell>
        </row>
        <row r="2110">
          <cell r="E2110" t="str">
            <v>MO Commercial Natural Gas</v>
          </cell>
          <cell r="F2110">
            <v>60034</v>
          </cell>
          <cell r="G2110">
            <v>63741</v>
          </cell>
          <cell r="H2110">
            <v>61078</v>
          </cell>
          <cell r="I2110">
            <v>69940</v>
          </cell>
          <cell r="J2110">
            <v>66595</v>
          </cell>
          <cell r="K2110">
            <v>65538</v>
          </cell>
          <cell r="L2110">
            <v>73598</v>
          </cell>
          <cell r="M2110">
            <v>70518</v>
          </cell>
          <cell r="N2110">
            <v>62653</v>
          </cell>
          <cell r="O2110">
            <v>63920</v>
          </cell>
          <cell r="P2110">
            <v>63620</v>
          </cell>
          <cell r="Q2110">
            <v>65332</v>
          </cell>
          <cell r="R2110">
            <v>62664</v>
          </cell>
          <cell r="S2110">
            <v>62363</v>
          </cell>
          <cell r="T2110">
            <v>62977</v>
          </cell>
          <cell r="U2110">
            <v>61565</v>
          </cell>
          <cell r="V2110">
            <v>57881</v>
          </cell>
          <cell r="W2110">
            <v>60376</v>
          </cell>
          <cell r="X2110">
            <v>65405</v>
          </cell>
          <cell r="Y2110">
            <v>61781</v>
          </cell>
          <cell r="Z2110">
            <v>61520</v>
          </cell>
          <cell r="AA2110">
            <v>62811</v>
          </cell>
          <cell r="AB2110">
            <v>55186</v>
          </cell>
          <cell r="AC2110">
            <v>65433</v>
          </cell>
          <cell r="AD2110">
            <v>73892</v>
          </cell>
          <cell r="AE2110">
            <v>61928</v>
          </cell>
        </row>
        <row r="2111">
          <cell r="E2111" t="str">
            <v>MS Commercial Natural Gas</v>
          </cell>
          <cell r="F2111">
            <v>18121</v>
          </cell>
          <cell r="G2111">
            <v>18282</v>
          </cell>
          <cell r="H2111">
            <v>18888</v>
          </cell>
          <cell r="I2111">
            <v>19642</v>
          </cell>
          <cell r="J2111">
            <v>19828</v>
          </cell>
          <cell r="K2111">
            <v>20324</v>
          </cell>
          <cell r="L2111">
            <v>22877</v>
          </cell>
          <cell r="M2111">
            <v>22861</v>
          </cell>
          <cell r="N2111">
            <v>22469</v>
          </cell>
          <cell r="O2111">
            <v>21053</v>
          </cell>
          <cell r="P2111">
            <v>22607</v>
          </cell>
          <cell r="Q2111">
            <v>22059</v>
          </cell>
          <cell r="R2111">
            <v>21985</v>
          </cell>
          <cell r="S2111">
            <v>23759</v>
          </cell>
          <cell r="T2111">
            <v>22764</v>
          </cell>
          <cell r="U2111">
            <v>21479</v>
          </cell>
          <cell r="V2111">
            <v>19899</v>
          </cell>
          <cell r="W2111">
            <v>21376</v>
          </cell>
          <cell r="X2111">
            <v>20734</v>
          </cell>
          <cell r="Y2111">
            <v>19523</v>
          </cell>
          <cell r="Z2111">
            <v>21593</v>
          </cell>
          <cell r="AA2111">
            <v>20581</v>
          </cell>
          <cell r="AB2111">
            <v>18111</v>
          </cell>
          <cell r="AC2111">
            <v>19729</v>
          </cell>
          <cell r="AD2111">
            <v>22816</v>
          </cell>
          <cell r="AE2111">
            <v>20203</v>
          </cell>
        </row>
        <row r="2112">
          <cell r="E2112" t="str">
            <v>MT Commercial Natural Gas</v>
          </cell>
          <cell r="F2112">
            <v>12490</v>
          </cell>
          <cell r="G2112">
            <v>13215</v>
          </cell>
          <cell r="H2112">
            <v>11818</v>
          </cell>
          <cell r="I2112">
            <v>14125</v>
          </cell>
          <cell r="J2112">
            <v>13289</v>
          </cell>
          <cell r="K2112">
            <v>13893</v>
          </cell>
          <cell r="L2112">
            <v>15266</v>
          </cell>
          <cell r="M2112">
            <v>14342</v>
          </cell>
          <cell r="N2112">
            <v>13288</v>
          </cell>
          <cell r="O2112">
            <v>12378</v>
          </cell>
          <cell r="P2112">
            <v>13858</v>
          </cell>
          <cell r="Q2112">
            <v>13537</v>
          </cell>
          <cell r="R2112">
            <v>15013</v>
          </cell>
          <cell r="S2112">
            <v>15470</v>
          </cell>
          <cell r="T2112">
            <v>13756</v>
          </cell>
          <cell r="U2112">
            <v>13662</v>
          </cell>
          <cell r="V2112">
            <v>13405</v>
          </cell>
          <cell r="W2112">
            <v>13443</v>
          </cell>
          <cell r="X2112">
            <v>14569</v>
          </cell>
          <cell r="Y2112">
            <v>23833</v>
          </cell>
          <cell r="Z2112">
            <v>20703</v>
          </cell>
          <cell r="AA2112">
            <v>22693</v>
          </cell>
          <cell r="AB2112">
            <v>19685</v>
          </cell>
          <cell r="AC2112">
            <v>21686</v>
          </cell>
          <cell r="AD2112">
            <v>22096</v>
          </cell>
          <cell r="AE2112">
            <v>19874</v>
          </cell>
        </row>
        <row r="2113">
          <cell r="E2113" t="str">
            <v>NC Commercial Natural Gas</v>
          </cell>
          <cell r="F2113">
            <v>32280</v>
          </cell>
          <cell r="G2113">
            <v>35411</v>
          </cell>
          <cell r="H2113">
            <v>37657</v>
          </cell>
          <cell r="I2113">
            <v>38681</v>
          </cell>
          <cell r="J2113">
            <v>40344</v>
          </cell>
          <cell r="K2113">
            <v>38602</v>
          </cell>
          <cell r="L2113">
            <v>41929</v>
          </cell>
          <cell r="M2113">
            <v>39400</v>
          </cell>
          <cell r="N2113">
            <v>37919</v>
          </cell>
          <cell r="O2113">
            <v>39379</v>
          </cell>
          <cell r="P2113">
            <v>44438</v>
          </cell>
          <cell r="Q2113">
            <v>40220</v>
          </cell>
          <cell r="R2113">
            <v>41671</v>
          </cell>
          <cell r="S2113">
            <v>46137</v>
          </cell>
          <cell r="T2113">
            <v>46994</v>
          </cell>
          <cell r="U2113">
            <v>49447</v>
          </cell>
          <cell r="V2113">
            <v>47931</v>
          </cell>
          <cell r="W2113">
            <v>46952</v>
          </cell>
          <cell r="X2113">
            <v>50009</v>
          </cell>
          <cell r="Y2113">
            <v>52637</v>
          </cell>
          <cell r="Z2113">
            <v>57213</v>
          </cell>
          <cell r="AA2113">
            <v>50574</v>
          </cell>
          <cell r="AB2113">
            <v>49651</v>
          </cell>
          <cell r="AC2113">
            <v>56053</v>
          </cell>
          <cell r="AD2113">
            <v>61436</v>
          </cell>
          <cell r="AE2113">
            <v>57052</v>
          </cell>
        </row>
        <row r="2114">
          <cell r="E2114" t="str">
            <v>ND Commercial Natural Gas</v>
          </cell>
          <cell r="F2114">
            <v>10564</v>
          </cell>
          <cell r="G2114">
            <v>11226</v>
          </cell>
          <cell r="H2114">
            <v>10198</v>
          </cell>
          <cell r="I2114">
            <v>11281</v>
          </cell>
          <cell r="J2114">
            <v>11408</v>
          </cell>
          <cell r="K2114">
            <v>12226</v>
          </cell>
          <cell r="L2114">
            <v>12770</v>
          </cell>
          <cell r="M2114">
            <v>11414</v>
          </cell>
          <cell r="N2114">
            <v>10465</v>
          </cell>
          <cell r="O2114">
            <v>10474</v>
          </cell>
          <cell r="P2114">
            <v>11447</v>
          </cell>
          <cell r="Q2114">
            <v>10760</v>
          </cell>
          <cell r="R2114">
            <v>11710</v>
          </cell>
          <cell r="S2114">
            <v>11050</v>
          </cell>
          <cell r="T2114">
            <v>10693</v>
          </cell>
          <cell r="U2114">
            <v>10260</v>
          </cell>
          <cell r="V2114">
            <v>9767</v>
          </cell>
          <cell r="W2114">
            <v>10769</v>
          </cell>
          <cell r="X2114">
            <v>11567</v>
          </cell>
          <cell r="Y2114">
            <v>11591</v>
          </cell>
          <cell r="Z2114">
            <v>10869</v>
          </cell>
          <cell r="AA2114">
            <v>11774</v>
          </cell>
          <cell r="AB2114">
            <v>11038</v>
          </cell>
          <cell r="AC2114">
            <v>14147</v>
          </cell>
          <cell r="AD2114">
            <v>15196</v>
          </cell>
          <cell r="AE2114">
            <v>13385</v>
          </cell>
        </row>
        <row r="2115">
          <cell r="E2115" t="str">
            <v>NE Commercial Natural Gas</v>
          </cell>
          <cell r="F2115">
            <v>35899</v>
          </cell>
          <cell r="G2115">
            <v>39687</v>
          </cell>
          <cell r="H2115">
            <v>33766</v>
          </cell>
          <cell r="I2115">
            <v>33867</v>
          </cell>
          <cell r="J2115">
            <v>38353</v>
          </cell>
          <cell r="K2115">
            <v>39218</v>
          </cell>
          <cell r="L2115">
            <v>41116</v>
          </cell>
          <cell r="M2115">
            <v>33777</v>
          </cell>
          <cell r="N2115">
            <v>28992</v>
          </cell>
          <cell r="O2115">
            <v>27547</v>
          </cell>
          <cell r="P2115">
            <v>29039</v>
          </cell>
          <cell r="Q2115">
            <v>28260</v>
          </cell>
          <cell r="R2115">
            <v>28419</v>
          </cell>
          <cell r="S2115">
            <v>28579</v>
          </cell>
          <cell r="T2115">
            <v>30147</v>
          </cell>
          <cell r="U2115">
            <v>27670</v>
          </cell>
          <cell r="V2115">
            <v>28436</v>
          </cell>
          <cell r="W2115">
            <v>30613</v>
          </cell>
          <cell r="X2115">
            <v>35204</v>
          </cell>
          <cell r="Y2115">
            <v>32180</v>
          </cell>
          <cell r="Z2115">
            <v>32122</v>
          </cell>
          <cell r="AA2115">
            <v>32470</v>
          </cell>
          <cell r="AB2115">
            <v>27003</v>
          </cell>
          <cell r="AC2115">
            <v>33383</v>
          </cell>
          <cell r="AD2115">
            <v>33773</v>
          </cell>
          <cell r="AE2115">
            <v>31140</v>
          </cell>
        </row>
        <row r="2116">
          <cell r="E2116" t="str">
            <v>NH Commercial Natural Gas</v>
          </cell>
          <cell r="F2116">
            <v>5144</v>
          </cell>
          <cell r="G2116">
            <v>5064</v>
          </cell>
          <cell r="H2116">
            <v>5913</v>
          </cell>
          <cell r="I2116">
            <v>6203</v>
          </cell>
          <cell r="J2116">
            <v>6495</v>
          </cell>
          <cell r="K2116">
            <v>6580</v>
          </cell>
          <cell r="L2116">
            <v>7234</v>
          </cell>
          <cell r="M2116">
            <v>7570</v>
          </cell>
          <cell r="N2116">
            <v>6883</v>
          </cell>
          <cell r="O2116">
            <v>7276</v>
          </cell>
          <cell r="P2116">
            <v>8803</v>
          </cell>
          <cell r="Q2116">
            <v>7803</v>
          </cell>
          <cell r="R2116">
            <v>9208</v>
          </cell>
          <cell r="S2116">
            <v>10060</v>
          </cell>
          <cell r="T2116">
            <v>9330</v>
          </cell>
          <cell r="U2116">
            <v>10043</v>
          </cell>
          <cell r="V2116">
            <v>8657</v>
          </cell>
          <cell r="W2116">
            <v>9594</v>
          </cell>
          <cell r="X2116">
            <v>10246</v>
          </cell>
          <cell r="Y2116">
            <v>10274</v>
          </cell>
          <cell r="Z2116">
            <v>8677</v>
          </cell>
          <cell r="AA2116">
            <v>9220</v>
          </cell>
          <cell r="AB2116">
            <v>8392</v>
          </cell>
          <cell r="AC2116">
            <v>9485</v>
          </cell>
          <cell r="AD2116">
            <v>9702</v>
          </cell>
          <cell r="AE2116">
            <v>9918</v>
          </cell>
        </row>
        <row r="2117">
          <cell r="E2117" t="str">
            <v>NJ Commercial Natural Gas</v>
          </cell>
          <cell r="F2117">
            <v>118405</v>
          </cell>
          <cell r="G2117">
            <v>124266</v>
          </cell>
          <cell r="H2117">
            <v>134251</v>
          </cell>
          <cell r="I2117">
            <v>134006</v>
          </cell>
          <cell r="J2117">
            <v>137594</v>
          </cell>
          <cell r="K2117">
            <v>143777</v>
          </cell>
          <cell r="L2117">
            <v>156031</v>
          </cell>
          <cell r="M2117">
            <v>174673</v>
          </cell>
          <cell r="N2117">
            <v>152101</v>
          </cell>
          <cell r="O2117">
            <v>170293</v>
          </cell>
          <cell r="P2117">
            <v>164252</v>
          </cell>
          <cell r="Q2117">
            <v>136463</v>
          </cell>
          <cell r="R2117">
            <v>151885</v>
          </cell>
          <cell r="S2117">
            <v>165827</v>
          </cell>
          <cell r="T2117">
            <v>175382</v>
          </cell>
          <cell r="U2117">
            <v>176677</v>
          </cell>
          <cell r="V2117">
            <v>158029</v>
          </cell>
          <cell r="W2117">
            <v>174712</v>
          </cell>
          <cell r="X2117">
            <v>174209</v>
          </cell>
          <cell r="Y2117">
            <v>185627</v>
          </cell>
          <cell r="Z2117">
            <v>186208</v>
          </cell>
          <cell r="AA2117">
            <v>196797</v>
          </cell>
          <cell r="AB2117">
            <v>179510</v>
          </cell>
          <cell r="AC2117">
            <v>179959</v>
          </cell>
          <cell r="AD2117">
            <v>211290</v>
          </cell>
          <cell r="AE2117">
            <v>171004</v>
          </cell>
        </row>
        <row r="2118">
          <cell r="E2118" t="str">
            <v>NM Commercial Natural Gas</v>
          </cell>
          <cell r="F2118">
            <v>25030</v>
          </cell>
          <cell r="G2118">
            <v>26049</v>
          </cell>
          <cell r="H2118">
            <v>29080</v>
          </cell>
          <cell r="I2118">
            <v>29080</v>
          </cell>
          <cell r="J2118">
            <v>24956</v>
          </cell>
          <cell r="K2118">
            <v>24418</v>
          </cell>
          <cell r="L2118">
            <v>27383</v>
          </cell>
          <cell r="M2118">
            <v>28017</v>
          </cell>
          <cell r="N2118">
            <v>26631</v>
          </cell>
          <cell r="O2118">
            <v>26431</v>
          </cell>
          <cell r="P2118">
            <v>26137</v>
          </cell>
          <cell r="Q2118">
            <v>26411</v>
          </cell>
          <cell r="R2118">
            <v>24769</v>
          </cell>
          <cell r="S2118">
            <v>24288</v>
          </cell>
          <cell r="T2118">
            <v>26109</v>
          </cell>
          <cell r="U2118">
            <v>24780</v>
          </cell>
          <cell r="V2118">
            <v>23904</v>
          </cell>
          <cell r="W2118">
            <v>25527</v>
          </cell>
          <cell r="X2118">
            <v>25888</v>
          </cell>
          <cell r="Y2118">
            <v>25398</v>
          </cell>
          <cell r="Z2118">
            <v>25675</v>
          </cell>
          <cell r="AA2118">
            <v>25591</v>
          </cell>
          <cell r="AB2118">
            <v>25458</v>
          </cell>
          <cell r="AC2118">
            <v>27607</v>
          </cell>
          <cell r="AD2118">
            <v>26574</v>
          </cell>
          <cell r="AE2118">
            <v>25999</v>
          </cell>
        </row>
        <row r="2119">
          <cell r="E2119" t="str">
            <v>NV Commercial Natural Gas</v>
          </cell>
          <cell r="F2119">
            <v>15540</v>
          </cell>
          <cell r="G2119">
            <v>17575</v>
          </cell>
          <cell r="H2119">
            <v>16633</v>
          </cell>
          <cell r="I2119">
            <v>18049</v>
          </cell>
          <cell r="J2119">
            <v>19212</v>
          </cell>
          <cell r="K2119">
            <v>19326</v>
          </cell>
          <cell r="L2119">
            <v>21237</v>
          </cell>
          <cell r="M2119">
            <v>22547</v>
          </cell>
          <cell r="N2119">
            <v>24435</v>
          </cell>
          <cell r="O2119">
            <v>23174</v>
          </cell>
          <cell r="P2119">
            <v>26352</v>
          </cell>
          <cell r="Q2119">
            <v>23446</v>
          </cell>
          <cell r="R2119">
            <v>23443</v>
          </cell>
          <cell r="S2119">
            <v>24951</v>
          </cell>
          <cell r="T2119">
            <v>27729</v>
          </cell>
          <cell r="U2119">
            <v>27707</v>
          </cell>
          <cell r="V2119">
            <v>29095</v>
          </cell>
          <cell r="W2119">
            <v>29250</v>
          </cell>
          <cell r="X2119">
            <v>29886</v>
          </cell>
          <cell r="Y2119">
            <v>30402</v>
          </cell>
          <cell r="Z2119">
            <v>30573</v>
          </cell>
          <cell r="AA2119">
            <v>31508</v>
          </cell>
          <cell r="AB2119">
            <v>30039</v>
          </cell>
          <cell r="AC2119">
            <v>32298</v>
          </cell>
          <cell r="AD2119">
            <v>30074</v>
          </cell>
          <cell r="AE2119">
            <v>31060</v>
          </cell>
        </row>
        <row r="2120">
          <cell r="E2120" t="str">
            <v>NY Commercial Natural Gas</v>
          </cell>
          <cell r="F2120">
            <v>200703</v>
          </cell>
          <cell r="G2120">
            <v>205021</v>
          </cell>
          <cell r="H2120">
            <v>223575</v>
          </cell>
          <cell r="I2120">
            <v>227176</v>
          </cell>
          <cell r="J2120">
            <v>229568</v>
          </cell>
          <cell r="K2120">
            <v>238543</v>
          </cell>
          <cell r="L2120">
            <v>259905</v>
          </cell>
          <cell r="M2120">
            <v>329539</v>
          </cell>
          <cell r="N2120">
            <v>345255</v>
          </cell>
          <cell r="O2120">
            <v>370435</v>
          </cell>
          <cell r="P2120">
            <v>377693</v>
          </cell>
          <cell r="Q2120">
            <v>358876</v>
          </cell>
          <cell r="R2120">
            <v>371263</v>
          </cell>
          <cell r="S2120">
            <v>348799</v>
          </cell>
          <cell r="T2120">
            <v>368891</v>
          </cell>
          <cell r="U2120">
            <v>282994</v>
          </cell>
          <cell r="V2120">
            <v>265681</v>
          </cell>
          <cell r="W2120">
            <v>291865</v>
          </cell>
          <cell r="X2120">
            <v>296435</v>
          </cell>
          <cell r="Y2120">
            <v>286839</v>
          </cell>
          <cell r="Z2120">
            <v>294137</v>
          </cell>
          <cell r="AA2120">
            <v>298879</v>
          </cell>
          <cell r="AB2120">
            <v>278947</v>
          </cell>
          <cell r="AC2120">
            <v>311216</v>
          </cell>
          <cell r="AD2120">
            <v>330862</v>
          </cell>
          <cell r="AE2120">
            <v>321407</v>
          </cell>
        </row>
        <row r="2121">
          <cell r="E2121" t="str">
            <v>OH Commercial Natural Gas</v>
          </cell>
          <cell r="F2121">
            <v>149250</v>
          </cell>
          <cell r="G2121">
            <v>156977</v>
          </cell>
          <cell r="H2121">
            <v>166431</v>
          </cell>
          <cell r="I2121">
            <v>170284</v>
          </cell>
          <cell r="J2121">
            <v>172977</v>
          </cell>
          <cell r="K2121">
            <v>181837</v>
          </cell>
          <cell r="L2121">
            <v>197194</v>
          </cell>
          <cell r="M2121">
            <v>192129</v>
          </cell>
          <cell r="N2121">
            <v>162923</v>
          </cell>
          <cell r="O2121">
            <v>173810</v>
          </cell>
          <cell r="P2121">
            <v>185436</v>
          </cell>
          <cell r="Q2121">
            <v>179856</v>
          </cell>
          <cell r="R2121">
            <v>169540</v>
          </cell>
          <cell r="S2121">
            <v>186088</v>
          </cell>
          <cell r="T2121">
            <v>177962</v>
          </cell>
          <cell r="U2121">
            <v>173942</v>
          </cell>
          <cell r="V2121">
            <v>152699</v>
          </cell>
          <cell r="W2121">
            <v>166559</v>
          </cell>
          <cell r="X2121">
            <v>173786</v>
          </cell>
          <cell r="Y2121">
            <v>167268</v>
          </cell>
          <cell r="Z2121">
            <v>161791</v>
          </cell>
          <cell r="AA2121">
            <v>166465</v>
          </cell>
          <cell r="AB2121">
            <v>150404</v>
          </cell>
          <cell r="AC2121">
            <v>174535</v>
          </cell>
          <cell r="AD2121">
            <v>194152</v>
          </cell>
          <cell r="AE2121">
            <v>178306</v>
          </cell>
        </row>
        <row r="2122">
          <cell r="E2122" t="str">
            <v>OK Commercial Natural Gas</v>
          </cell>
          <cell r="F2122">
            <v>37990</v>
          </cell>
          <cell r="G2122">
            <v>40110</v>
          </cell>
          <cell r="H2122">
            <v>35935</v>
          </cell>
          <cell r="I2122">
            <v>41624</v>
          </cell>
          <cell r="J2122">
            <v>37449</v>
          </cell>
          <cell r="K2122">
            <v>40219</v>
          </cell>
          <cell r="L2122">
            <v>47194</v>
          </cell>
          <cell r="M2122">
            <v>45350</v>
          </cell>
          <cell r="N2122">
            <v>44092</v>
          </cell>
          <cell r="O2122">
            <v>40382</v>
          </cell>
          <cell r="P2122">
            <v>43476</v>
          </cell>
          <cell r="Q2122">
            <v>41633</v>
          </cell>
          <cell r="R2122">
            <v>41419</v>
          </cell>
          <cell r="S2122">
            <v>38609</v>
          </cell>
          <cell r="T2122">
            <v>38246</v>
          </cell>
          <cell r="U2122">
            <v>40534</v>
          </cell>
          <cell r="V2122">
            <v>36676</v>
          </cell>
          <cell r="W2122">
            <v>42044</v>
          </cell>
          <cell r="X2122">
            <v>42192</v>
          </cell>
          <cell r="Y2122">
            <v>42776</v>
          </cell>
          <cell r="Z2122">
            <v>43106</v>
          </cell>
          <cell r="AA2122">
            <v>41582</v>
          </cell>
          <cell r="AB2122">
            <v>37279</v>
          </cell>
          <cell r="AC2122">
            <v>45804</v>
          </cell>
          <cell r="AD2122">
            <v>48841</v>
          </cell>
          <cell r="AE2122">
            <v>43916</v>
          </cell>
        </row>
        <row r="2123">
          <cell r="E2123" t="str">
            <v>OR Commercial Natural Gas</v>
          </cell>
          <cell r="F2123">
            <v>20913</v>
          </cell>
          <cell r="G2123">
            <v>23014</v>
          </cell>
          <cell r="H2123">
            <v>20318</v>
          </cell>
          <cell r="I2123">
            <v>25023</v>
          </cell>
          <cell r="J2123">
            <v>24024</v>
          </cell>
          <cell r="K2123">
            <v>23417</v>
          </cell>
          <cell r="L2123">
            <v>26712</v>
          </cell>
          <cell r="M2123">
            <v>26751</v>
          </cell>
          <cell r="N2123">
            <v>27285</v>
          </cell>
          <cell r="O2123">
            <v>30229</v>
          </cell>
          <cell r="P2123">
            <v>29481</v>
          </cell>
          <cell r="Q2123">
            <v>28690</v>
          </cell>
          <cell r="R2123">
            <v>28417</v>
          </cell>
          <cell r="S2123">
            <v>26294</v>
          </cell>
          <cell r="T2123">
            <v>26438</v>
          </cell>
          <cell r="U2123">
            <v>28627</v>
          </cell>
          <cell r="V2123">
            <v>28840</v>
          </cell>
          <cell r="W2123">
            <v>29960</v>
          </cell>
          <cell r="X2123">
            <v>31202</v>
          </cell>
          <cell r="Y2123">
            <v>30504</v>
          </cell>
          <cell r="Z2123">
            <v>27461</v>
          </cell>
          <cell r="AA2123">
            <v>31034</v>
          </cell>
          <cell r="AB2123">
            <v>29451</v>
          </cell>
          <cell r="AC2123">
            <v>30832</v>
          </cell>
          <cell r="AD2123">
            <v>29185</v>
          </cell>
          <cell r="AE2123">
            <v>26570</v>
          </cell>
        </row>
        <row r="2124">
          <cell r="E2124" t="str">
            <v>PA Commercial Natural Gas</v>
          </cell>
          <cell r="F2124">
            <v>130622</v>
          </cell>
          <cell r="G2124">
            <v>129949</v>
          </cell>
          <cell r="H2124">
            <v>139103</v>
          </cell>
          <cell r="I2124">
            <v>136658</v>
          </cell>
          <cell r="J2124">
            <v>143466</v>
          </cell>
          <cell r="K2124">
            <v>148806</v>
          </cell>
          <cell r="L2124">
            <v>159911</v>
          </cell>
          <cell r="M2124">
            <v>149163</v>
          </cell>
          <cell r="N2124">
            <v>135755</v>
          </cell>
          <cell r="O2124">
            <v>148410</v>
          </cell>
          <cell r="P2124">
            <v>150410</v>
          </cell>
          <cell r="Q2124">
            <v>143941</v>
          </cell>
          <cell r="R2124">
            <v>141340</v>
          </cell>
          <cell r="S2124">
            <v>155445</v>
          </cell>
          <cell r="T2124">
            <v>148204</v>
          </cell>
          <cell r="U2124">
            <v>150849</v>
          </cell>
          <cell r="V2124">
            <v>135369</v>
          </cell>
          <cell r="W2124">
            <v>151481</v>
          </cell>
          <cell r="X2124">
            <v>150241</v>
          </cell>
          <cell r="Y2124">
            <v>149830</v>
          </cell>
          <cell r="Z2124">
            <v>146902</v>
          </cell>
          <cell r="AA2124">
            <v>146752</v>
          </cell>
          <cell r="AB2124">
            <v>132519</v>
          </cell>
          <cell r="AC2124">
            <v>156594</v>
          </cell>
          <cell r="AD2124">
            <v>167738</v>
          </cell>
          <cell r="AE2124">
            <v>159648</v>
          </cell>
        </row>
        <row r="2125">
          <cell r="E2125" t="str">
            <v>RI Commercial Natural Gas</v>
          </cell>
          <cell r="F2125">
            <v>8288</v>
          </cell>
          <cell r="G2125">
            <v>8492</v>
          </cell>
          <cell r="H2125">
            <v>9231</v>
          </cell>
          <cell r="I2125">
            <v>9472</v>
          </cell>
          <cell r="J2125">
            <v>12456</v>
          </cell>
          <cell r="K2125">
            <v>12410</v>
          </cell>
          <cell r="L2125">
            <v>13525</v>
          </cell>
          <cell r="M2125">
            <v>12745</v>
          </cell>
          <cell r="N2125">
            <v>11788</v>
          </cell>
          <cell r="O2125">
            <v>12163</v>
          </cell>
          <cell r="P2125">
            <v>13583</v>
          </cell>
          <cell r="Q2125">
            <v>13184</v>
          </cell>
          <cell r="R2125">
            <v>11815</v>
          </cell>
          <cell r="S2125">
            <v>11689</v>
          </cell>
          <cell r="T2125">
            <v>11593</v>
          </cell>
          <cell r="U2125">
            <v>11271</v>
          </cell>
          <cell r="V2125">
            <v>10120</v>
          </cell>
          <cell r="W2125">
            <v>11547</v>
          </cell>
          <cell r="X2125">
            <v>11106</v>
          </cell>
          <cell r="Y2125">
            <v>10982</v>
          </cell>
          <cell r="Z2125">
            <v>10699</v>
          </cell>
          <cell r="AA2125">
            <v>11102</v>
          </cell>
          <cell r="AB2125">
            <v>10396</v>
          </cell>
          <cell r="AC2125">
            <v>11996</v>
          </cell>
          <cell r="AD2125">
            <v>13554</v>
          </cell>
          <cell r="AE2125">
            <v>12354</v>
          </cell>
        </row>
        <row r="2126">
          <cell r="E2126" t="str">
            <v>SC Commercial Natural Gas</v>
          </cell>
          <cell r="F2126">
            <v>15828</v>
          </cell>
          <cell r="G2126">
            <v>16224</v>
          </cell>
          <cell r="H2126">
            <v>17094</v>
          </cell>
          <cell r="I2126">
            <v>17509</v>
          </cell>
          <cell r="J2126">
            <v>18427</v>
          </cell>
          <cell r="K2126">
            <v>19380</v>
          </cell>
          <cell r="L2126">
            <v>20940</v>
          </cell>
          <cell r="M2126">
            <v>20170</v>
          </cell>
          <cell r="N2126">
            <v>20506</v>
          </cell>
          <cell r="O2126">
            <v>21162</v>
          </cell>
          <cell r="P2126">
            <v>22736</v>
          </cell>
          <cell r="Q2126">
            <v>21533</v>
          </cell>
          <cell r="R2126">
            <v>21722</v>
          </cell>
          <cell r="S2126">
            <v>23189</v>
          </cell>
          <cell r="T2126">
            <v>23040</v>
          </cell>
          <cell r="U2126">
            <v>22880</v>
          </cell>
          <cell r="V2126">
            <v>21474</v>
          </cell>
          <cell r="W2126">
            <v>21690</v>
          </cell>
          <cell r="X2126">
            <v>23024</v>
          </cell>
          <cell r="Y2126">
            <v>22641</v>
          </cell>
          <cell r="Z2126">
            <v>24666</v>
          </cell>
          <cell r="AA2126">
            <v>22588</v>
          </cell>
          <cell r="AB2126">
            <v>21834</v>
          </cell>
          <cell r="AC2126">
            <v>24292</v>
          </cell>
          <cell r="AD2126">
            <v>25994</v>
          </cell>
          <cell r="AE2126">
            <v>24208</v>
          </cell>
        </row>
        <row r="2127">
          <cell r="E2127" t="str">
            <v>SD Commercial Natural Gas</v>
          </cell>
          <cell r="F2127">
            <v>8690</v>
          </cell>
          <cell r="G2127">
            <v>9644</v>
          </cell>
          <cell r="H2127">
            <v>9259</v>
          </cell>
          <cell r="I2127">
            <v>10835</v>
          </cell>
          <cell r="J2127">
            <v>10377</v>
          </cell>
          <cell r="K2127">
            <v>10834</v>
          </cell>
          <cell r="L2127">
            <v>11760</v>
          </cell>
          <cell r="M2127">
            <v>10609</v>
          </cell>
          <cell r="N2127">
            <v>9346</v>
          </cell>
          <cell r="O2127">
            <v>9612</v>
          </cell>
          <cell r="P2127">
            <v>10154</v>
          </cell>
          <cell r="Q2127">
            <v>9664</v>
          </cell>
          <cell r="R2127">
            <v>10254</v>
          </cell>
          <cell r="S2127">
            <v>10408</v>
          </cell>
          <cell r="T2127">
            <v>9986</v>
          </cell>
          <cell r="U2127">
            <v>9886</v>
          </cell>
          <cell r="V2127">
            <v>9552</v>
          </cell>
          <cell r="W2127">
            <v>10362</v>
          </cell>
          <cell r="X2127">
            <v>11395</v>
          </cell>
          <cell r="Y2127">
            <v>11587</v>
          </cell>
          <cell r="Z2127">
            <v>11080</v>
          </cell>
          <cell r="AA2127">
            <v>11157</v>
          </cell>
          <cell r="AB2127">
            <v>9496</v>
          </cell>
          <cell r="AC2127">
            <v>12528</v>
          </cell>
          <cell r="AD2127">
            <v>12816</v>
          </cell>
          <cell r="AE2127">
            <v>10995</v>
          </cell>
        </row>
        <row r="2128">
          <cell r="E2128" t="str">
            <v>TN Commercial Natural Gas</v>
          </cell>
          <cell r="F2128">
            <v>45077</v>
          </cell>
          <cell r="G2128">
            <v>47470</v>
          </cell>
          <cell r="H2128">
            <v>47975</v>
          </cell>
          <cell r="I2128">
            <v>52534</v>
          </cell>
          <cell r="J2128">
            <v>52386</v>
          </cell>
          <cell r="K2128">
            <v>52828</v>
          </cell>
          <cell r="L2128">
            <v>60371</v>
          </cell>
          <cell r="M2128">
            <v>56830</v>
          </cell>
          <cell r="N2128">
            <v>53976</v>
          </cell>
          <cell r="O2128">
            <v>53996</v>
          </cell>
          <cell r="P2128">
            <v>55344</v>
          </cell>
          <cell r="Q2128">
            <v>54970</v>
          </cell>
          <cell r="R2128">
            <v>55434</v>
          </cell>
          <cell r="S2128">
            <v>58444</v>
          </cell>
          <cell r="T2128">
            <v>55993</v>
          </cell>
          <cell r="U2128">
            <v>56179</v>
          </cell>
          <cell r="V2128">
            <v>53512</v>
          </cell>
          <cell r="W2128">
            <v>53017</v>
          </cell>
          <cell r="X2128">
            <v>56105</v>
          </cell>
          <cell r="Y2128">
            <v>53331</v>
          </cell>
          <cell r="Z2128">
            <v>57501</v>
          </cell>
          <cell r="AA2128">
            <v>52937</v>
          </cell>
          <cell r="AB2128">
            <v>45611</v>
          </cell>
          <cell r="AC2128">
            <v>54912</v>
          </cell>
          <cell r="AD2128">
            <v>59054</v>
          </cell>
          <cell r="AE2128">
            <v>54926</v>
          </cell>
        </row>
        <row r="2129">
          <cell r="E2129" t="str">
            <v>TX Commercial Natural Gas</v>
          </cell>
          <cell r="F2129">
            <v>179596</v>
          </cell>
          <cell r="G2129">
            <v>188219</v>
          </cell>
          <cell r="H2129">
            <v>193919</v>
          </cell>
          <cell r="I2129">
            <v>180982</v>
          </cell>
          <cell r="J2129">
            <v>187938</v>
          </cell>
          <cell r="K2129">
            <v>218454</v>
          </cell>
          <cell r="L2129">
            <v>185095</v>
          </cell>
          <cell r="M2129">
            <v>222842</v>
          </cell>
          <cell r="N2129">
            <v>178049</v>
          </cell>
          <cell r="O2129">
            <v>178186</v>
          </cell>
          <cell r="P2129">
            <v>196820</v>
          </cell>
          <cell r="Q2129">
            <v>175920</v>
          </cell>
          <cell r="R2129">
            <v>233779</v>
          </cell>
          <cell r="S2129">
            <v>224901</v>
          </cell>
          <cell r="T2129">
            <v>198860</v>
          </cell>
          <cell r="U2129">
            <v>164445</v>
          </cell>
          <cell r="V2129">
            <v>151233</v>
          </cell>
          <cell r="W2129">
            <v>165489</v>
          </cell>
          <cell r="X2129">
            <v>171573</v>
          </cell>
          <cell r="Y2129">
            <v>171453</v>
          </cell>
          <cell r="Z2129">
            <v>195021</v>
          </cell>
          <cell r="AA2129">
            <v>189642</v>
          </cell>
          <cell r="AB2129">
            <v>165874</v>
          </cell>
          <cell r="AC2129">
            <v>178090</v>
          </cell>
          <cell r="AD2129">
            <v>191180</v>
          </cell>
          <cell r="AE2129">
            <v>183868</v>
          </cell>
        </row>
        <row r="2130">
          <cell r="E2130" t="str">
            <v>US Commercial Natural Gas</v>
          </cell>
          <cell r="F2130">
            <v>2697844</v>
          </cell>
          <cell r="G2130">
            <v>2806642</v>
          </cell>
          <cell r="H2130">
            <v>2882823</v>
          </cell>
          <cell r="I2130">
            <v>2944305</v>
          </cell>
          <cell r="J2130">
            <v>2978127</v>
          </cell>
          <cell r="K2130">
            <v>3116504</v>
          </cell>
          <cell r="L2130">
            <v>3250942</v>
          </cell>
          <cell r="M2130">
            <v>3306403</v>
          </cell>
          <cell r="N2130">
            <v>3098129</v>
          </cell>
          <cell r="O2130">
            <v>3131943</v>
          </cell>
          <cell r="P2130">
            <v>3261417</v>
          </cell>
          <cell r="Q2130">
            <v>3108603</v>
          </cell>
          <cell r="R2130">
            <v>3222670</v>
          </cell>
          <cell r="S2130">
            <v>3271427</v>
          </cell>
          <cell r="T2130">
            <v>3211021</v>
          </cell>
          <cell r="U2130">
            <v>3083117</v>
          </cell>
          <cell r="V2130">
            <v>2908370</v>
          </cell>
          <cell r="W2130">
            <v>3095322</v>
          </cell>
          <cell r="X2130">
            <v>3234984</v>
          </cell>
          <cell r="Y2130">
            <v>3198538</v>
          </cell>
          <cell r="Z2130">
            <v>3172591</v>
          </cell>
          <cell r="AA2130">
            <v>3226216</v>
          </cell>
          <cell r="AB2130">
            <v>2968399</v>
          </cell>
          <cell r="AC2130">
            <v>3390846</v>
          </cell>
          <cell r="AD2130">
            <v>3583689</v>
          </cell>
          <cell r="AE2130">
            <v>3323400</v>
          </cell>
        </row>
        <row r="2131">
          <cell r="E2131" t="str">
            <v>UT Commercial Natural Gas</v>
          </cell>
          <cell r="F2131">
            <v>17655</v>
          </cell>
          <cell r="G2131">
            <v>20697</v>
          </cell>
          <cell r="H2131">
            <v>17894</v>
          </cell>
          <cell r="I2131">
            <v>24426</v>
          </cell>
          <cell r="J2131">
            <v>28325</v>
          </cell>
          <cell r="K2131">
            <v>28537</v>
          </cell>
          <cell r="L2131">
            <v>30802</v>
          </cell>
          <cell r="M2131">
            <v>32449</v>
          </cell>
          <cell r="N2131">
            <v>32391</v>
          </cell>
          <cell r="O2131">
            <v>32056</v>
          </cell>
          <cell r="P2131">
            <v>32892</v>
          </cell>
          <cell r="Q2131">
            <v>32543</v>
          </cell>
          <cell r="R2131">
            <v>35517</v>
          </cell>
          <cell r="S2131">
            <v>33067</v>
          </cell>
          <cell r="T2131">
            <v>32913</v>
          </cell>
          <cell r="U2131">
            <v>36297</v>
          </cell>
          <cell r="V2131">
            <v>35997</v>
          </cell>
          <cell r="W2131">
            <v>36370</v>
          </cell>
          <cell r="X2131">
            <v>39957</v>
          </cell>
          <cell r="Y2131">
            <v>38749</v>
          </cell>
          <cell r="Z2131">
            <v>40268</v>
          </cell>
          <cell r="AA2131">
            <v>42032</v>
          </cell>
          <cell r="AB2131">
            <v>36965</v>
          </cell>
          <cell r="AC2131">
            <v>43452</v>
          </cell>
          <cell r="AD2131">
            <v>39874</v>
          </cell>
          <cell r="AE2131">
            <v>37439</v>
          </cell>
        </row>
        <row r="2132">
          <cell r="E2132" t="str">
            <v>VA Commercial Natural Gas</v>
          </cell>
          <cell r="F2132">
            <v>42788</v>
          </cell>
          <cell r="G2132">
            <v>45951</v>
          </cell>
          <cell r="H2132">
            <v>52751</v>
          </cell>
          <cell r="I2132">
            <v>55345</v>
          </cell>
          <cell r="J2132">
            <v>55031</v>
          </cell>
          <cell r="K2132">
            <v>58697</v>
          </cell>
          <cell r="L2132">
            <v>61590</v>
          </cell>
          <cell r="M2132">
            <v>64602</v>
          </cell>
          <cell r="N2132">
            <v>60837</v>
          </cell>
          <cell r="O2132">
            <v>63836</v>
          </cell>
          <cell r="P2132">
            <v>68386</v>
          </cell>
          <cell r="Q2132">
            <v>62090</v>
          </cell>
          <cell r="R2132">
            <v>64926</v>
          </cell>
          <cell r="S2132">
            <v>66391</v>
          </cell>
          <cell r="T2132">
            <v>66496</v>
          </cell>
          <cell r="U2132">
            <v>68620</v>
          </cell>
          <cell r="V2132">
            <v>64554</v>
          </cell>
          <cell r="W2132">
            <v>68912</v>
          </cell>
          <cell r="X2132">
            <v>69507</v>
          </cell>
          <cell r="Y2132">
            <v>70099</v>
          </cell>
          <cell r="Z2132">
            <v>70669</v>
          </cell>
          <cell r="AA2132">
            <v>65967</v>
          </cell>
          <cell r="AB2132">
            <v>62327</v>
          </cell>
          <cell r="AC2132">
            <v>70638</v>
          </cell>
          <cell r="AD2132">
            <v>75749</v>
          </cell>
          <cell r="AE2132">
            <v>72416</v>
          </cell>
        </row>
        <row r="2133">
          <cell r="E2133" t="str">
            <v>VT Commercial Natural Gas</v>
          </cell>
          <cell r="F2133">
            <v>2013</v>
          </cell>
          <cell r="G2133">
            <v>2033</v>
          </cell>
          <cell r="H2133">
            <v>2309</v>
          </cell>
          <cell r="I2133">
            <v>2377</v>
          </cell>
          <cell r="J2133">
            <v>2658</v>
          </cell>
          <cell r="K2133">
            <v>2661</v>
          </cell>
          <cell r="L2133">
            <v>2867</v>
          </cell>
          <cell r="M2133">
            <v>3088</v>
          </cell>
          <cell r="N2133">
            <v>3015</v>
          </cell>
          <cell r="O2133">
            <v>2337</v>
          </cell>
          <cell r="P2133">
            <v>2627</v>
          </cell>
          <cell r="Q2133">
            <v>2503</v>
          </cell>
          <cell r="R2133">
            <v>2480</v>
          </cell>
          <cell r="S2133">
            <v>2774</v>
          </cell>
          <cell r="T2133">
            <v>2734</v>
          </cell>
          <cell r="U2133">
            <v>2621</v>
          </cell>
          <cell r="V2133">
            <v>2376</v>
          </cell>
          <cell r="W2133">
            <v>2633</v>
          </cell>
          <cell r="X2133">
            <v>2508</v>
          </cell>
          <cell r="Y2133">
            <v>2495</v>
          </cell>
          <cell r="Z2133">
            <v>2401</v>
          </cell>
          <cell r="AA2133">
            <v>2499</v>
          </cell>
          <cell r="AB2133">
            <v>2342</v>
          </cell>
          <cell r="AC2133">
            <v>4819</v>
          </cell>
          <cell r="AD2133">
            <v>4912</v>
          </cell>
          <cell r="AE2133">
            <v>6066</v>
          </cell>
        </row>
        <row r="2134">
          <cell r="E2134" t="str">
            <v>WA Commercial Natural Gas</v>
          </cell>
          <cell r="F2134">
            <v>39831</v>
          </cell>
          <cell r="G2134">
            <v>43033</v>
          </cell>
          <cell r="H2134">
            <v>39049</v>
          </cell>
          <cell r="I2134">
            <v>45288</v>
          </cell>
          <cell r="J2134">
            <v>44828</v>
          </cell>
          <cell r="K2134">
            <v>44364</v>
          </cell>
          <cell r="L2134">
            <v>49995</v>
          </cell>
          <cell r="M2134">
            <v>48963</v>
          </cell>
          <cell r="N2134">
            <v>47688</v>
          </cell>
          <cell r="O2134">
            <v>53458</v>
          </cell>
          <cell r="P2134">
            <v>52603</v>
          </cell>
          <cell r="Q2134">
            <v>59149</v>
          </cell>
          <cell r="R2134">
            <v>47831</v>
          </cell>
          <cell r="S2134">
            <v>49105</v>
          </cell>
          <cell r="T2134">
            <v>49806</v>
          </cell>
          <cell r="U2134">
            <v>51214</v>
          </cell>
          <cell r="V2134">
            <v>52828</v>
          </cell>
          <cell r="W2134">
            <v>55052</v>
          </cell>
          <cell r="X2134">
            <v>57897</v>
          </cell>
          <cell r="Y2134">
            <v>57378</v>
          </cell>
          <cell r="Z2134">
            <v>53016</v>
          </cell>
          <cell r="AA2134">
            <v>58135</v>
          </cell>
          <cell r="AB2134">
            <v>54988</v>
          </cell>
          <cell r="AC2134">
            <v>57655</v>
          </cell>
          <cell r="AD2134">
            <v>56877</v>
          </cell>
          <cell r="AE2134">
            <v>53141</v>
          </cell>
        </row>
        <row r="2135">
          <cell r="E2135" t="str">
            <v>WI Commercial Natural Gas</v>
          </cell>
          <cell r="F2135">
            <v>66731</v>
          </cell>
          <cell r="G2135">
            <v>72012</v>
          </cell>
          <cell r="H2135">
            <v>71954</v>
          </cell>
          <cell r="I2135">
            <v>77925</v>
          </cell>
          <cell r="J2135">
            <v>79548</v>
          </cell>
          <cell r="K2135">
            <v>85812</v>
          </cell>
          <cell r="L2135">
            <v>95032</v>
          </cell>
          <cell r="M2135">
            <v>89683</v>
          </cell>
          <cell r="N2135">
            <v>82198</v>
          </cell>
          <cell r="O2135">
            <v>82646</v>
          </cell>
          <cell r="P2135">
            <v>81942</v>
          </cell>
          <cell r="Q2135">
            <v>76744</v>
          </cell>
          <cell r="R2135">
            <v>86567</v>
          </cell>
          <cell r="S2135">
            <v>87950</v>
          </cell>
          <cell r="T2135">
            <v>82808</v>
          </cell>
          <cell r="U2135">
            <v>87244</v>
          </cell>
          <cell r="V2135">
            <v>87286</v>
          </cell>
          <cell r="W2135">
            <v>90222</v>
          </cell>
          <cell r="X2135">
            <v>98496</v>
          </cell>
          <cell r="Y2135">
            <v>92728</v>
          </cell>
          <cell r="Z2135">
            <v>83024</v>
          </cell>
          <cell r="AA2135">
            <v>88287</v>
          </cell>
          <cell r="AB2135">
            <v>78464</v>
          </cell>
          <cell r="AC2135">
            <v>102141</v>
          </cell>
          <cell r="AD2135">
            <v>110962</v>
          </cell>
          <cell r="AE2135">
            <v>94398</v>
          </cell>
        </row>
        <row r="2136">
          <cell r="E2136" t="str">
            <v>WV Commercial Natural Gas</v>
          </cell>
          <cell r="F2136">
            <v>22912</v>
          </cell>
          <cell r="G2136">
            <v>22581</v>
          </cell>
          <cell r="H2136">
            <v>26009</v>
          </cell>
          <cell r="I2136">
            <v>25968</v>
          </cell>
          <cell r="J2136">
            <v>26580</v>
          </cell>
          <cell r="K2136">
            <v>27454</v>
          </cell>
          <cell r="L2136">
            <v>29738</v>
          </cell>
          <cell r="M2136">
            <v>27677</v>
          </cell>
          <cell r="N2136">
            <v>26565</v>
          </cell>
          <cell r="O2136">
            <v>28807</v>
          </cell>
          <cell r="P2136">
            <v>27952</v>
          </cell>
          <cell r="Q2136">
            <v>29617</v>
          </cell>
          <cell r="R2136">
            <v>26271</v>
          </cell>
          <cell r="S2136">
            <v>28446</v>
          </cell>
          <cell r="T2136">
            <v>26637</v>
          </cell>
          <cell r="U2136">
            <v>26778</v>
          </cell>
          <cell r="V2136">
            <v>26279</v>
          </cell>
          <cell r="W2136">
            <v>24334</v>
          </cell>
          <cell r="X2136">
            <v>27159</v>
          </cell>
          <cell r="Y2136">
            <v>25717</v>
          </cell>
          <cell r="Z2136">
            <v>26809</v>
          </cell>
          <cell r="AA2136">
            <v>26120</v>
          </cell>
          <cell r="AB2136">
            <v>24462</v>
          </cell>
          <cell r="AC2136">
            <v>26112</v>
          </cell>
          <cell r="AD2136">
            <v>26320</v>
          </cell>
          <cell r="AE2136">
            <v>24844</v>
          </cell>
        </row>
        <row r="2137">
          <cell r="E2137" t="str">
            <v>WY Commercial Natural Gas</v>
          </cell>
          <cell r="F2137">
            <v>9276</v>
          </cell>
          <cell r="G2137">
            <v>9647</v>
          </cell>
          <cell r="H2137">
            <v>8473</v>
          </cell>
          <cell r="I2137">
            <v>10843</v>
          </cell>
          <cell r="J2137">
            <v>9748</v>
          </cell>
          <cell r="K2137">
            <v>10453</v>
          </cell>
          <cell r="L2137">
            <v>10314</v>
          </cell>
          <cell r="M2137">
            <v>11497</v>
          </cell>
          <cell r="N2137">
            <v>11112</v>
          </cell>
          <cell r="O2137">
            <v>10340</v>
          </cell>
          <cell r="P2137">
            <v>10204</v>
          </cell>
          <cell r="Q2137">
            <v>10066</v>
          </cell>
          <cell r="R2137">
            <v>10873</v>
          </cell>
          <cell r="S2137">
            <v>10449</v>
          </cell>
          <cell r="T2137">
            <v>10367</v>
          </cell>
          <cell r="U2137">
            <v>9576</v>
          </cell>
          <cell r="V2137">
            <v>9893</v>
          </cell>
          <cell r="W2137">
            <v>9790</v>
          </cell>
          <cell r="X2137">
            <v>10500</v>
          </cell>
          <cell r="Y2137">
            <v>10697</v>
          </cell>
          <cell r="Z2137">
            <v>11501</v>
          </cell>
          <cell r="AA2137">
            <v>12079</v>
          </cell>
          <cell r="AB2137">
            <v>10840</v>
          </cell>
          <cell r="AC2137">
            <v>12521</v>
          </cell>
          <cell r="AD2137">
            <v>12678</v>
          </cell>
          <cell r="AE2137">
            <v>13715</v>
          </cell>
        </row>
        <row r="2138">
          <cell r="E2138" t="str">
            <v>AK Electric Power Natural Gas</v>
          </cell>
          <cell r="F2138">
            <v>35295</v>
          </cell>
          <cell r="G2138">
            <v>31428</v>
          </cell>
          <cell r="H2138">
            <v>28998</v>
          </cell>
          <cell r="I2138">
            <v>28039</v>
          </cell>
          <cell r="J2138">
            <v>29071</v>
          </cell>
          <cell r="K2138">
            <v>29911</v>
          </cell>
          <cell r="L2138">
            <v>31227</v>
          </cell>
          <cell r="M2138">
            <v>33591</v>
          </cell>
          <cell r="N2138">
            <v>28862</v>
          </cell>
          <cell r="O2138">
            <v>30595</v>
          </cell>
          <cell r="P2138">
            <v>35672</v>
          </cell>
          <cell r="Q2138">
            <v>32721</v>
          </cell>
          <cell r="R2138">
            <v>32000</v>
          </cell>
          <cell r="S2138">
            <v>34555</v>
          </cell>
          <cell r="T2138">
            <v>37890</v>
          </cell>
          <cell r="U2138">
            <v>39506</v>
          </cell>
          <cell r="V2138">
            <v>43573</v>
          </cell>
          <cell r="W2138">
            <v>41172</v>
          </cell>
          <cell r="X2138">
            <v>43449</v>
          </cell>
          <cell r="Y2138">
            <v>38314</v>
          </cell>
          <cell r="Z2138">
            <v>39963</v>
          </cell>
          <cell r="AA2138">
            <v>42344</v>
          </cell>
          <cell r="AB2138">
            <v>40266</v>
          </cell>
          <cell r="AC2138">
            <v>34003</v>
          </cell>
          <cell r="AD2138">
            <v>31986</v>
          </cell>
          <cell r="AE2138">
            <v>30230</v>
          </cell>
        </row>
        <row r="2139">
          <cell r="E2139" t="str">
            <v>AL Electric Power Natural Gas</v>
          </cell>
          <cell r="F2139">
            <v>5656</v>
          </cell>
          <cell r="G2139">
            <v>5262</v>
          </cell>
          <cell r="H2139">
            <v>4953</v>
          </cell>
          <cell r="I2139">
            <v>6270</v>
          </cell>
          <cell r="J2139">
            <v>5664</v>
          </cell>
          <cell r="K2139">
            <v>9013</v>
          </cell>
          <cell r="L2139">
            <v>7772</v>
          </cell>
          <cell r="M2139">
            <v>12184</v>
          </cell>
          <cell r="N2139">
            <v>28573</v>
          </cell>
          <cell r="O2139">
            <v>25950</v>
          </cell>
          <cell r="P2139">
            <v>43363</v>
          </cell>
          <cell r="Q2139">
            <v>71622</v>
          </cell>
          <cell r="R2139">
            <v>115193</v>
          </cell>
          <cell r="S2139">
            <v>88485</v>
          </cell>
          <cell r="T2139">
            <v>119970</v>
          </cell>
          <cell r="U2139">
            <v>107631</v>
          </cell>
          <cell r="V2139">
            <v>149728</v>
          </cell>
          <cell r="W2139">
            <v>181500</v>
          </cell>
          <cell r="X2139">
            <v>168893</v>
          </cell>
          <cell r="Y2139">
            <v>232717</v>
          </cell>
          <cell r="Z2139">
            <v>287408</v>
          </cell>
          <cell r="AA2139">
            <v>349434</v>
          </cell>
          <cell r="AB2139">
            <v>407721</v>
          </cell>
          <cell r="AC2139">
            <v>339804</v>
          </cell>
          <cell r="AD2139">
            <v>355113</v>
          </cell>
          <cell r="AE2139">
            <v>410109</v>
          </cell>
        </row>
        <row r="2140">
          <cell r="E2140" t="str">
            <v>AR Electric Power Natural Gas</v>
          </cell>
          <cell r="F2140">
            <v>32657</v>
          </cell>
          <cell r="G2140">
            <v>28456</v>
          </cell>
          <cell r="H2140">
            <v>27691</v>
          </cell>
          <cell r="I2140">
            <v>21790</v>
          </cell>
          <cell r="J2140">
            <v>25574</v>
          </cell>
          <cell r="K2140">
            <v>33377</v>
          </cell>
          <cell r="L2140">
            <v>34795</v>
          </cell>
          <cell r="M2140">
            <v>25425</v>
          </cell>
          <cell r="N2140">
            <v>41357</v>
          </cell>
          <cell r="O2140">
            <v>41082</v>
          </cell>
          <cell r="P2140">
            <v>35292</v>
          </cell>
          <cell r="Q2140">
            <v>27070</v>
          </cell>
          <cell r="R2140">
            <v>43124</v>
          </cell>
          <cell r="S2140">
            <v>58174</v>
          </cell>
          <cell r="T2140">
            <v>41334</v>
          </cell>
          <cell r="U2140">
            <v>50404</v>
          </cell>
          <cell r="V2140">
            <v>73045</v>
          </cell>
          <cell r="W2140">
            <v>65218</v>
          </cell>
          <cell r="X2140">
            <v>66231</v>
          </cell>
          <cell r="Y2140">
            <v>85317</v>
          </cell>
          <cell r="Z2140">
            <v>98514</v>
          </cell>
          <cell r="AA2140">
            <v>109196</v>
          </cell>
          <cell r="AB2140">
            <v>131825</v>
          </cell>
          <cell r="AC2140">
            <v>95845</v>
          </cell>
          <cell r="AD2140">
            <v>74137</v>
          </cell>
          <cell r="AE2140">
            <v>113099</v>
          </cell>
        </row>
        <row r="2141">
          <cell r="E2141" t="str">
            <v>AZ Electric Power Natural Gas</v>
          </cell>
          <cell r="F2141">
            <v>25021</v>
          </cell>
          <cell r="G2141">
            <v>23912</v>
          </cell>
          <cell r="H2141">
            <v>31875</v>
          </cell>
          <cell r="I2141">
            <v>21034</v>
          </cell>
          <cell r="J2141">
            <v>26740</v>
          </cell>
          <cell r="K2141">
            <v>22657</v>
          </cell>
          <cell r="L2141">
            <v>22891</v>
          </cell>
          <cell r="M2141">
            <v>27060</v>
          </cell>
          <cell r="N2141">
            <v>42865</v>
          </cell>
          <cell r="O2141">
            <v>55399</v>
          </cell>
          <cell r="P2141">
            <v>97449</v>
          </cell>
          <cell r="Q2141">
            <v>132001</v>
          </cell>
          <cell r="R2141">
            <v>148020</v>
          </cell>
          <cell r="S2141">
            <v>171564</v>
          </cell>
          <cell r="T2141">
            <v>245082</v>
          </cell>
          <cell r="U2141">
            <v>222772</v>
          </cell>
          <cell r="V2141">
            <v>253243</v>
          </cell>
          <cell r="W2141">
            <v>286297</v>
          </cell>
          <cell r="X2141">
            <v>291571</v>
          </cell>
          <cell r="Y2141">
            <v>267698</v>
          </cell>
          <cell r="Z2141">
            <v>227944</v>
          </cell>
          <cell r="AA2141">
            <v>183896</v>
          </cell>
          <cell r="AB2141">
            <v>233668</v>
          </cell>
          <cell r="AC2141">
            <v>228437</v>
          </cell>
          <cell r="AD2141">
            <v>211640</v>
          </cell>
          <cell r="AE2141">
            <v>257855</v>
          </cell>
        </row>
        <row r="2142">
          <cell r="E2142" t="str">
            <v>CA Electric Power Natural Gas</v>
          </cell>
          <cell r="F2142">
            <v>648938</v>
          </cell>
          <cell r="G2142">
            <v>646499</v>
          </cell>
          <cell r="H2142">
            <v>788628</v>
          </cell>
          <cell r="I2142">
            <v>694233</v>
          </cell>
          <cell r="J2142">
            <v>834865</v>
          </cell>
          <cell r="K2142">
            <v>619972</v>
          </cell>
          <cell r="L2142">
            <v>538602</v>
          </cell>
          <cell r="M2142">
            <v>607929</v>
          </cell>
          <cell r="N2142">
            <v>664042</v>
          </cell>
          <cell r="O2142">
            <v>739182</v>
          </cell>
          <cell r="P2142">
            <v>911244</v>
          </cell>
          <cell r="Q2142">
            <v>999529</v>
          </cell>
          <cell r="R2142">
            <v>742308</v>
          </cell>
          <cell r="S2142">
            <v>721848</v>
          </cell>
          <cell r="T2142">
            <v>793193</v>
          </cell>
          <cell r="U2142">
            <v>709314</v>
          </cell>
          <cell r="V2142">
            <v>795842</v>
          </cell>
          <cell r="W2142">
            <v>860408</v>
          </cell>
          <cell r="X2142">
            <v>882428</v>
          </cell>
          <cell r="Y2142">
            <v>830777</v>
          </cell>
          <cell r="Z2142">
            <v>755324</v>
          </cell>
          <cell r="AA2142">
            <v>630122</v>
          </cell>
          <cell r="AB2142">
            <v>876854</v>
          </cell>
          <cell r="AC2142">
            <v>849409</v>
          </cell>
          <cell r="AD2142">
            <v>858977</v>
          </cell>
          <cell r="AE2142">
            <v>833745</v>
          </cell>
        </row>
        <row r="2143">
          <cell r="E2143" t="str">
            <v>CO Electric Power Natural Gas</v>
          </cell>
          <cell r="F2143">
            <v>13432</v>
          </cell>
          <cell r="G2143">
            <v>13473</v>
          </cell>
          <cell r="H2143">
            <v>13445</v>
          </cell>
          <cell r="I2143">
            <v>12967</v>
          </cell>
          <cell r="J2143">
            <v>20407</v>
          </cell>
          <cell r="K2143">
            <v>24085</v>
          </cell>
          <cell r="L2143">
            <v>29075</v>
          </cell>
          <cell r="M2143">
            <v>27936</v>
          </cell>
          <cell r="N2143">
            <v>34736</v>
          </cell>
          <cell r="O2143">
            <v>43107</v>
          </cell>
          <cell r="P2143">
            <v>66799</v>
          </cell>
          <cell r="Q2143">
            <v>89962</v>
          </cell>
          <cell r="R2143">
            <v>79516</v>
          </cell>
          <cell r="S2143">
            <v>80516</v>
          </cell>
          <cell r="T2143">
            <v>86787</v>
          </cell>
          <cell r="U2143">
            <v>95866</v>
          </cell>
          <cell r="V2143">
            <v>96532</v>
          </cell>
          <cell r="W2143">
            <v>128437</v>
          </cell>
          <cell r="X2143">
            <v>110429</v>
          </cell>
          <cell r="Y2143">
            <v>119160</v>
          </cell>
          <cell r="Z2143">
            <v>95210</v>
          </cell>
          <cell r="AA2143">
            <v>88084</v>
          </cell>
          <cell r="AB2143">
            <v>90079</v>
          </cell>
          <cell r="AC2143">
            <v>93978</v>
          </cell>
          <cell r="AD2143">
            <v>101851</v>
          </cell>
          <cell r="AE2143">
            <v>99410</v>
          </cell>
        </row>
        <row r="2144">
          <cell r="E2144" t="str">
            <v>CT Electric Power Natural Gas</v>
          </cell>
          <cell r="F2144">
            <v>13074</v>
          </cell>
          <cell r="G2144">
            <v>15617</v>
          </cell>
          <cell r="H2144">
            <v>13914</v>
          </cell>
          <cell r="I2144">
            <v>11921</v>
          </cell>
          <cell r="J2144">
            <v>18847</v>
          </cell>
          <cell r="K2144">
            <v>29547</v>
          </cell>
          <cell r="L2144">
            <v>18328</v>
          </cell>
          <cell r="M2144">
            <v>24946</v>
          </cell>
          <cell r="N2144">
            <v>20948</v>
          </cell>
          <cell r="O2144">
            <v>31990</v>
          </cell>
          <cell r="P2144">
            <v>34829</v>
          </cell>
          <cell r="Q2144">
            <v>32601</v>
          </cell>
          <cell r="R2144">
            <v>66423</v>
          </cell>
          <cell r="S2144">
            <v>42890</v>
          </cell>
          <cell r="T2144">
            <v>59727</v>
          </cell>
          <cell r="U2144">
            <v>64618</v>
          </cell>
          <cell r="V2144">
            <v>76747</v>
          </cell>
          <cell r="W2144">
            <v>74500</v>
          </cell>
          <cell r="X2144">
            <v>60155</v>
          </cell>
          <cell r="Y2144">
            <v>71720</v>
          </cell>
          <cell r="Z2144">
            <v>86627</v>
          </cell>
          <cell r="AA2144">
            <v>110514</v>
          </cell>
          <cell r="AB2144">
            <v>117541</v>
          </cell>
          <cell r="AC2144">
            <v>109999</v>
          </cell>
          <cell r="AD2144">
            <v>102964</v>
          </cell>
          <cell r="AE2144">
            <v>123181</v>
          </cell>
        </row>
        <row r="2145">
          <cell r="E2145" t="str">
            <v>DC Electric Power Natural Gas</v>
          </cell>
          <cell r="F2145">
            <v>0</v>
          </cell>
          <cell r="G2145">
            <v>0</v>
          </cell>
          <cell r="H2145">
            <v>0</v>
          </cell>
          <cell r="I2145">
            <v>0</v>
          </cell>
          <cell r="J2145">
            <v>0</v>
          </cell>
          <cell r="K2145">
            <v>0</v>
          </cell>
          <cell r="L2145">
            <v>0</v>
          </cell>
          <cell r="M2145">
            <v>0</v>
          </cell>
          <cell r="N2145">
            <v>0</v>
          </cell>
          <cell r="O2145">
            <v>0</v>
          </cell>
          <cell r="P2145">
            <v>0</v>
          </cell>
          <cell r="Q2145">
            <v>0</v>
          </cell>
          <cell r="R2145">
            <v>0</v>
          </cell>
          <cell r="S2145">
            <v>0</v>
          </cell>
          <cell r="T2145">
            <v>0</v>
          </cell>
          <cell r="U2145">
            <v>0</v>
          </cell>
          <cell r="V2145">
            <v>0</v>
          </cell>
          <cell r="W2145">
            <v>0</v>
          </cell>
          <cell r="X2145">
            <v>0</v>
          </cell>
          <cell r="Y2145">
            <v>0</v>
          </cell>
          <cell r="Z2145">
            <v>0</v>
          </cell>
          <cell r="AA2145">
            <v>1023</v>
          </cell>
          <cell r="AB2145">
            <v>0</v>
          </cell>
          <cell r="AC2145">
            <v>0</v>
          </cell>
          <cell r="AD2145">
            <v>0</v>
          </cell>
          <cell r="AE2145">
            <v>0</v>
          </cell>
        </row>
        <row r="2146">
          <cell r="E2146" t="str">
            <v>DE Electric Power Natural Gas</v>
          </cell>
          <cell r="F2146">
            <v>11531</v>
          </cell>
          <cell r="G2146">
            <v>15602</v>
          </cell>
          <cell r="H2146">
            <v>8611</v>
          </cell>
          <cell r="I2146">
            <v>8948</v>
          </cell>
          <cell r="J2146">
            <v>18035</v>
          </cell>
          <cell r="K2146">
            <v>27876</v>
          </cell>
          <cell r="L2146">
            <v>24169</v>
          </cell>
          <cell r="M2146">
            <v>16647</v>
          </cell>
          <cell r="N2146">
            <v>10811</v>
          </cell>
          <cell r="O2146">
            <v>19508</v>
          </cell>
          <cell r="P2146">
            <v>8511</v>
          </cell>
          <cell r="Q2146">
            <v>15685</v>
          </cell>
          <cell r="R2146">
            <v>17757</v>
          </cell>
          <cell r="S2146">
            <v>12210</v>
          </cell>
          <cell r="T2146">
            <v>13490</v>
          </cell>
          <cell r="U2146">
            <v>13353</v>
          </cell>
          <cell r="V2146">
            <v>9872</v>
          </cell>
          <cell r="W2146">
            <v>13974</v>
          </cell>
          <cell r="X2146">
            <v>11563</v>
          </cell>
          <cell r="Y2146">
            <v>11256</v>
          </cell>
          <cell r="Z2146">
            <v>24891</v>
          </cell>
          <cell r="AA2146">
            <v>39789</v>
          </cell>
          <cell r="AB2146">
            <v>54664</v>
          </cell>
          <cell r="AC2146">
            <v>43648</v>
          </cell>
          <cell r="AD2146">
            <v>48750</v>
          </cell>
          <cell r="AE2146">
            <v>47565</v>
          </cell>
        </row>
        <row r="2147">
          <cell r="E2147" t="str">
            <v>FL Electric Power Natural Gas</v>
          </cell>
          <cell r="F2147">
            <v>191639</v>
          </cell>
          <cell r="G2147">
            <v>204152</v>
          </cell>
          <cell r="H2147">
            <v>205664</v>
          </cell>
          <cell r="I2147">
            <v>190425</v>
          </cell>
          <cell r="J2147">
            <v>215022</v>
          </cell>
          <cell r="K2147">
            <v>374454</v>
          </cell>
          <cell r="L2147">
            <v>341069</v>
          </cell>
          <cell r="M2147">
            <v>353280</v>
          </cell>
          <cell r="N2147">
            <v>339674</v>
          </cell>
          <cell r="O2147">
            <v>380704</v>
          </cell>
          <cell r="P2147">
            <v>377526</v>
          </cell>
          <cell r="Q2147">
            <v>389950</v>
          </cell>
          <cell r="R2147">
            <v>535170</v>
          </cell>
          <cell r="S2147">
            <v>553485</v>
          </cell>
          <cell r="T2147">
            <v>604037</v>
          </cell>
          <cell r="U2147">
            <v>652071</v>
          </cell>
          <cell r="V2147">
            <v>762892</v>
          </cell>
          <cell r="W2147">
            <v>794434</v>
          </cell>
          <cell r="X2147">
            <v>820012</v>
          </cell>
          <cell r="Y2147">
            <v>935701</v>
          </cell>
          <cell r="Z2147">
            <v>999482</v>
          </cell>
          <cell r="AA2147">
            <v>1059418</v>
          </cell>
          <cell r="AB2147">
            <v>1155145</v>
          </cell>
          <cell r="AC2147">
            <v>1050503</v>
          </cell>
          <cell r="AD2147">
            <v>1058227</v>
          </cell>
          <cell r="AE2147">
            <v>1184190</v>
          </cell>
        </row>
        <row r="2148">
          <cell r="E2148" t="str">
            <v>GA Electric Power Natural Gas</v>
          </cell>
          <cell r="F2148">
            <v>1979</v>
          </cell>
          <cell r="G2148">
            <v>859</v>
          </cell>
          <cell r="H2148">
            <v>1190</v>
          </cell>
          <cell r="I2148">
            <v>3096</v>
          </cell>
          <cell r="J2148">
            <v>1377</v>
          </cell>
          <cell r="K2148">
            <v>11395</v>
          </cell>
          <cell r="L2148">
            <v>5916</v>
          </cell>
          <cell r="M2148">
            <v>17215</v>
          </cell>
          <cell r="N2148">
            <v>34220</v>
          </cell>
          <cell r="O2148">
            <v>33374</v>
          </cell>
          <cell r="P2148">
            <v>42704</v>
          </cell>
          <cell r="Q2148">
            <v>35330</v>
          </cell>
          <cell r="R2148">
            <v>57825</v>
          </cell>
          <cell r="S2148">
            <v>33045</v>
          </cell>
          <cell r="T2148">
            <v>47306</v>
          </cell>
          <cell r="U2148">
            <v>75567</v>
          </cell>
          <cell r="V2148">
            <v>99238</v>
          </cell>
          <cell r="W2148">
            <v>126607</v>
          </cell>
          <cell r="X2148">
            <v>99700</v>
          </cell>
          <cell r="Y2148">
            <v>147456</v>
          </cell>
          <cell r="Z2148">
            <v>179090</v>
          </cell>
          <cell r="AA2148">
            <v>199891</v>
          </cell>
          <cell r="AB2148">
            <v>312656</v>
          </cell>
          <cell r="AC2148">
            <v>284247</v>
          </cell>
          <cell r="AD2148">
            <v>297025</v>
          </cell>
          <cell r="AE2148">
            <v>366509</v>
          </cell>
        </row>
        <row r="2149">
          <cell r="E2149" t="str">
            <v>HI Electric Power Natural Gas</v>
          </cell>
          <cell r="F2149">
            <v>0</v>
          </cell>
          <cell r="G2149">
            <v>0</v>
          </cell>
          <cell r="H2149">
            <v>0</v>
          </cell>
          <cell r="I2149">
            <v>0</v>
          </cell>
          <cell r="J2149">
            <v>0</v>
          </cell>
          <cell r="K2149">
            <v>0</v>
          </cell>
          <cell r="L2149">
            <v>0</v>
          </cell>
          <cell r="M2149">
            <v>0</v>
          </cell>
          <cell r="N2149">
            <v>0</v>
          </cell>
          <cell r="O2149">
            <v>0</v>
          </cell>
          <cell r="P2149">
            <v>0</v>
          </cell>
          <cell r="Q2149">
            <v>0</v>
          </cell>
          <cell r="R2149">
            <v>0</v>
          </cell>
          <cell r="S2149">
            <v>0</v>
          </cell>
          <cell r="T2149">
            <v>0</v>
          </cell>
          <cell r="U2149">
            <v>0</v>
          </cell>
          <cell r="V2149">
            <v>0</v>
          </cell>
          <cell r="W2149">
            <v>0</v>
          </cell>
          <cell r="X2149">
            <v>0</v>
          </cell>
          <cell r="Y2149">
            <v>0</v>
          </cell>
          <cell r="Z2149">
            <v>0</v>
          </cell>
          <cell r="AA2149">
            <v>0</v>
          </cell>
          <cell r="AB2149">
            <v>0</v>
          </cell>
          <cell r="AC2149">
            <v>0</v>
          </cell>
          <cell r="AD2149">
            <v>0</v>
          </cell>
          <cell r="AE2149">
            <v>0</v>
          </cell>
        </row>
        <row r="2150">
          <cell r="E2150" t="str">
            <v>IA Electric Power Natural Gas</v>
          </cell>
          <cell r="F2150">
            <v>4199</v>
          </cell>
          <cell r="G2150">
            <v>4508</v>
          </cell>
          <cell r="H2150">
            <v>2947</v>
          </cell>
          <cell r="I2150">
            <v>4636</v>
          </cell>
          <cell r="J2150">
            <v>3410</v>
          </cell>
          <cell r="K2150">
            <v>4686</v>
          </cell>
          <cell r="L2150">
            <v>3384</v>
          </cell>
          <cell r="M2150">
            <v>4158</v>
          </cell>
          <cell r="N2150">
            <v>6022</v>
          </cell>
          <cell r="O2150">
            <v>5293</v>
          </cell>
          <cell r="P2150">
            <v>4776</v>
          </cell>
          <cell r="Q2150">
            <v>5832</v>
          </cell>
          <cell r="R2150">
            <v>5285</v>
          </cell>
          <cell r="S2150">
            <v>4297</v>
          </cell>
          <cell r="T2150">
            <v>8278</v>
          </cell>
          <cell r="U2150">
            <v>21356</v>
          </cell>
          <cell r="V2150">
            <v>19715</v>
          </cell>
          <cell r="W2150">
            <v>26157</v>
          </cell>
          <cell r="X2150">
            <v>17830</v>
          </cell>
          <cell r="Y2150">
            <v>10100</v>
          </cell>
          <cell r="Z2150">
            <v>12684</v>
          </cell>
          <cell r="AA2150">
            <v>10006</v>
          </cell>
          <cell r="AB2150">
            <v>16868</v>
          </cell>
          <cell r="AC2150">
            <v>12364</v>
          </cell>
          <cell r="AD2150">
            <v>10987</v>
          </cell>
          <cell r="AE2150">
            <v>17145</v>
          </cell>
        </row>
        <row r="2151">
          <cell r="E2151" t="str">
            <v>ID Electric Power Natural Gas</v>
          </cell>
          <cell r="F2151">
            <v>0</v>
          </cell>
          <cell r="G2151">
            <v>0</v>
          </cell>
          <cell r="H2151">
            <v>0</v>
          </cell>
          <cell r="I2151">
            <v>0</v>
          </cell>
          <cell r="J2151">
            <v>0</v>
          </cell>
          <cell r="K2151">
            <v>0</v>
          </cell>
          <cell r="L2151">
            <v>189</v>
          </cell>
          <cell r="M2151">
            <v>1843</v>
          </cell>
          <cell r="N2151">
            <v>1822</v>
          </cell>
          <cell r="O2151">
            <v>1837</v>
          </cell>
          <cell r="P2151">
            <v>1780</v>
          </cell>
          <cell r="Q2151">
            <v>10780</v>
          </cell>
          <cell r="R2151">
            <v>2662</v>
          </cell>
          <cell r="S2151">
            <v>9618</v>
          </cell>
          <cell r="T2151">
            <v>12230</v>
          </cell>
          <cell r="U2151">
            <v>11667</v>
          </cell>
          <cell r="V2151">
            <v>9869</v>
          </cell>
          <cell r="W2151">
            <v>12815</v>
          </cell>
          <cell r="X2151">
            <v>12731</v>
          </cell>
          <cell r="Y2151">
            <v>12754</v>
          </cell>
          <cell r="Z2151">
            <v>12583</v>
          </cell>
          <cell r="AA2151">
            <v>8392</v>
          </cell>
          <cell r="AB2151">
            <v>13761</v>
          </cell>
          <cell r="AC2151">
            <v>25131</v>
          </cell>
          <cell r="AD2151">
            <v>18619</v>
          </cell>
          <cell r="AE2151">
            <v>28076</v>
          </cell>
        </row>
        <row r="2152">
          <cell r="E2152" t="str">
            <v>IL Electric Power Natural Gas</v>
          </cell>
          <cell r="F2152">
            <v>9425</v>
          </cell>
          <cell r="G2152">
            <v>13257</v>
          </cell>
          <cell r="H2152">
            <v>9611</v>
          </cell>
          <cell r="I2152">
            <v>16436</v>
          </cell>
          <cell r="J2152">
            <v>35443</v>
          </cell>
          <cell r="K2152">
            <v>39890</v>
          </cell>
          <cell r="L2152">
            <v>26320</v>
          </cell>
          <cell r="M2152">
            <v>45408</v>
          </cell>
          <cell r="N2152">
            <v>57645</v>
          </cell>
          <cell r="O2152">
            <v>54936</v>
          </cell>
          <cell r="P2152">
            <v>48119</v>
          </cell>
          <cell r="Q2152">
            <v>47839</v>
          </cell>
          <cell r="R2152">
            <v>82819</v>
          </cell>
          <cell r="S2152">
            <v>32645</v>
          </cell>
          <cell r="T2152">
            <v>31383</v>
          </cell>
          <cell r="U2152">
            <v>59598</v>
          </cell>
          <cell r="V2152">
            <v>43690</v>
          </cell>
          <cell r="W2152">
            <v>63987</v>
          </cell>
          <cell r="X2152">
            <v>35245</v>
          </cell>
          <cell r="Y2152">
            <v>33841</v>
          </cell>
          <cell r="Z2152">
            <v>46576</v>
          </cell>
          <cell r="AA2152">
            <v>48384</v>
          </cell>
          <cell r="AB2152">
            <v>90330</v>
          </cell>
          <cell r="AC2152">
            <v>52996</v>
          </cell>
          <cell r="AD2152">
            <v>43145</v>
          </cell>
          <cell r="AE2152">
            <v>85521</v>
          </cell>
        </row>
        <row r="2153">
          <cell r="E2153" t="str">
            <v>IN Electric Power Natural Gas</v>
          </cell>
          <cell r="F2153">
            <v>6649</v>
          </cell>
          <cell r="G2153">
            <v>10060</v>
          </cell>
          <cell r="H2153">
            <v>7785</v>
          </cell>
          <cell r="I2153">
            <v>5742</v>
          </cell>
          <cell r="J2153">
            <v>9217</v>
          </cell>
          <cell r="K2153">
            <v>8519</v>
          </cell>
          <cell r="L2153">
            <v>4442</v>
          </cell>
          <cell r="M2153">
            <v>4756</v>
          </cell>
          <cell r="N2153">
            <v>13903</v>
          </cell>
          <cell r="O2153">
            <v>12750</v>
          </cell>
          <cell r="P2153">
            <v>14756</v>
          </cell>
          <cell r="Q2153">
            <v>18124</v>
          </cell>
          <cell r="R2153">
            <v>36000</v>
          </cell>
          <cell r="S2153">
            <v>27243</v>
          </cell>
          <cell r="T2153">
            <v>23297</v>
          </cell>
          <cell r="U2153">
            <v>36003</v>
          </cell>
          <cell r="V2153">
            <v>27625</v>
          </cell>
          <cell r="W2153">
            <v>38416</v>
          </cell>
          <cell r="X2153">
            <v>34798</v>
          </cell>
          <cell r="Y2153">
            <v>37034</v>
          </cell>
          <cell r="Z2153">
            <v>61761</v>
          </cell>
          <cell r="AA2153">
            <v>86240</v>
          </cell>
          <cell r="AB2153">
            <v>116617</v>
          </cell>
          <cell r="AC2153">
            <v>82590</v>
          </cell>
          <cell r="AD2153">
            <v>84802</v>
          </cell>
          <cell r="AE2153">
            <v>133618</v>
          </cell>
        </row>
        <row r="2154">
          <cell r="E2154" t="str">
            <v>KS Electric Power Natural Gas</v>
          </cell>
          <cell r="F2154">
            <v>27135</v>
          </cell>
          <cell r="G2154">
            <v>35307</v>
          </cell>
          <cell r="H2154">
            <v>13752</v>
          </cell>
          <cell r="I2154">
            <v>21298</v>
          </cell>
          <cell r="J2154">
            <v>26997</v>
          </cell>
          <cell r="K2154">
            <v>27640</v>
          </cell>
          <cell r="L2154">
            <v>22729</v>
          </cell>
          <cell r="M2154">
            <v>25457</v>
          </cell>
          <cell r="N2154">
            <v>37086</v>
          </cell>
          <cell r="O2154">
            <v>36273</v>
          </cell>
          <cell r="P2154">
            <v>33893</v>
          </cell>
          <cell r="Q2154">
            <v>23506</v>
          </cell>
          <cell r="R2154">
            <v>21401</v>
          </cell>
          <cell r="S2154">
            <v>14537</v>
          </cell>
          <cell r="T2154">
            <v>10523</v>
          </cell>
          <cell r="U2154">
            <v>14228</v>
          </cell>
          <cell r="V2154">
            <v>22809</v>
          </cell>
          <cell r="W2154">
            <v>26068</v>
          </cell>
          <cell r="X2154">
            <v>27074</v>
          </cell>
          <cell r="Y2154">
            <v>32482</v>
          </cell>
          <cell r="Z2154">
            <v>28370</v>
          </cell>
          <cell r="AA2154">
            <v>31039</v>
          </cell>
          <cell r="AB2154">
            <v>33174</v>
          </cell>
          <cell r="AC2154">
            <v>23713</v>
          </cell>
          <cell r="AD2154">
            <v>18817</v>
          </cell>
          <cell r="AE2154">
            <v>15260</v>
          </cell>
        </row>
        <row r="2155">
          <cell r="E2155" t="str">
            <v>KY Electric Power Natural Gas</v>
          </cell>
          <cell r="F2155">
            <v>289</v>
          </cell>
          <cell r="G2155">
            <v>232</v>
          </cell>
          <cell r="H2155">
            <v>274</v>
          </cell>
          <cell r="I2155">
            <v>274</v>
          </cell>
          <cell r="J2155">
            <v>357</v>
          </cell>
          <cell r="K2155">
            <v>884</v>
          </cell>
          <cell r="L2155">
            <v>1870</v>
          </cell>
          <cell r="M2155">
            <v>2238</v>
          </cell>
          <cell r="N2155">
            <v>5908</v>
          </cell>
          <cell r="O2155">
            <v>5796</v>
          </cell>
          <cell r="P2155">
            <v>4286</v>
          </cell>
          <cell r="Q2155">
            <v>4542</v>
          </cell>
          <cell r="R2155">
            <v>14037</v>
          </cell>
          <cell r="S2155">
            <v>3752</v>
          </cell>
          <cell r="T2155">
            <v>4956</v>
          </cell>
          <cell r="U2155">
            <v>17738</v>
          </cell>
          <cell r="V2155">
            <v>12631</v>
          </cell>
          <cell r="W2155">
            <v>19896</v>
          </cell>
          <cell r="X2155">
            <v>9824</v>
          </cell>
          <cell r="Y2155">
            <v>8603</v>
          </cell>
          <cell r="Z2155">
            <v>19715</v>
          </cell>
          <cell r="AA2155">
            <v>15860</v>
          </cell>
          <cell r="AB2155">
            <v>31877</v>
          </cell>
          <cell r="AC2155">
            <v>14973</v>
          </cell>
          <cell r="AD2155">
            <v>27657</v>
          </cell>
          <cell r="AE2155">
            <v>53010</v>
          </cell>
        </row>
        <row r="2156">
          <cell r="E2156" t="str">
            <v>LA Electric Power Natural Gas</v>
          </cell>
          <cell r="F2156">
            <v>298620</v>
          </cell>
          <cell r="G2156">
            <v>282376</v>
          </cell>
          <cell r="H2156">
            <v>271417</v>
          </cell>
          <cell r="I2156">
            <v>255012</v>
          </cell>
          <cell r="J2156">
            <v>291545</v>
          </cell>
          <cell r="K2156">
            <v>338437</v>
          </cell>
          <cell r="L2156">
            <v>264714</v>
          </cell>
          <cell r="M2156">
            <v>288909</v>
          </cell>
          <cell r="N2156">
            <v>333578</v>
          </cell>
          <cell r="O2156">
            <v>334729</v>
          </cell>
          <cell r="P2156">
            <v>315288</v>
          </cell>
          <cell r="Q2156">
            <v>252900</v>
          </cell>
          <cell r="R2156">
            <v>332550</v>
          </cell>
          <cell r="S2156">
            <v>244060</v>
          </cell>
          <cell r="T2156">
            <v>252476</v>
          </cell>
          <cell r="U2156">
            <v>293470</v>
          </cell>
          <cell r="V2156">
            <v>203256</v>
          </cell>
          <cell r="W2156">
            <v>231730</v>
          </cell>
          <cell r="X2156">
            <v>244048</v>
          </cell>
          <cell r="Y2156">
            <v>229178</v>
          </cell>
          <cell r="Z2156">
            <v>276781</v>
          </cell>
          <cell r="AA2156">
            <v>299598</v>
          </cell>
          <cell r="AB2156">
            <v>328476</v>
          </cell>
          <cell r="AC2156">
            <v>273312</v>
          </cell>
          <cell r="AD2156">
            <v>272974</v>
          </cell>
          <cell r="AE2156">
            <v>352436</v>
          </cell>
        </row>
        <row r="2157">
          <cell r="E2157" t="str">
            <v>MA Electric Power Natural Gas</v>
          </cell>
          <cell r="F2157">
            <v>63770</v>
          </cell>
          <cell r="G2157">
            <v>63010</v>
          </cell>
          <cell r="H2157">
            <v>77705</v>
          </cell>
          <cell r="I2157">
            <v>80067</v>
          </cell>
          <cell r="J2157">
            <v>103237</v>
          </cell>
          <cell r="K2157">
            <v>131587</v>
          </cell>
          <cell r="L2157">
            <v>105685</v>
          </cell>
          <cell r="M2157">
            <v>120584</v>
          </cell>
          <cell r="N2157">
            <v>106016</v>
          </cell>
          <cell r="O2157">
            <v>94523</v>
          </cell>
          <cell r="P2157">
            <v>91165</v>
          </cell>
          <cell r="Q2157">
            <v>99835</v>
          </cell>
          <cell r="R2157">
            <v>131012</v>
          </cell>
          <cell r="S2157">
            <v>173961</v>
          </cell>
          <cell r="T2157">
            <v>162470</v>
          </cell>
          <cell r="U2157">
            <v>157439</v>
          </cell>
          <cell r="V2157">
            <v>174419</v>
          </cell>
          <cell r="W2157">
            <v>189928</v>
          </cell>
          <cell r="X2157">
            <v>160265</v>
          </cell>
          <cell r="Y2157">
            <v>155305</v>
          </cell>
          <cell r="Z2157">
            <v>192712</v>
          </cell>
          <cell r="AA2157">
            <v>193158</v>
          </cell>
          <cell r="AB2157">
            <v>186141</v>
          </cell>
          <cell r="AC2157">
            <v>159815</v>
          </cell>
          <cell r="AD2157">
            <v>138960</v>
          </cell>
          <cell r="AE2157">
            <v>161256</v>
          </cell>
        </row>
        <row r="2158">
          <cell r="E2158" t="str">
            <v>MD Electric Power Natural Gas</v>
          </cell>
          <cell r="F2158">
            <v>21651</v>
          </cell>
          <cell r="G2158">
            <v>22088</v>
          </cell>
          <cell r="H2158">
            <v>15800</v>
          </cell>
          <cell r="I2158">
            <v>10455</v>
          </cell>
          <cell r="J2158">
            <v>15823</v>
          </cell>
          <cell r="K2158">
            <v>19537</v>
          </cell>
          <cell r="L2158">
            <v>12306</v>
          </cell>
          <cell r="M2158">
            <v>16096</v>
          </cell>
          <cell r="N2158">
            <v>22347</v>
          </cell>
          <cell r="O2158">
            <v>23685</v>
          </cell>
          <cell r="P2158">
            <v>30119</v>
          </cell>
          <cell r="Q2158">
            <v>18097</v>
          </cell>
          <cell r="R2158">
            <v>23221</v>
          </cell>
          <cell r="S2158">
            <v>11409</v>
          </cell>
          <cell r="T2158">
            <v>12532</v>
          </cell>
          <cell r="U2158">
            <v>21472</v>
          </cell>
          <cell r="V2158">
            <v>22846</v>
          </cell>
          <cell r="W2158">
            <v>24110</v>
          </cell>
          <cell r="X2158">
            <v>20537</v>
          </cell>
          <cell r="Y2158">
            <v>18904</v>
          </cell>
          <cell r="Z2158">
            <v>31776</v>
          </cell>
          <cell r="AA2158">
            <v>21587</v>
          </cell>
          <cell r="AB2158">
            <v>50907</v>
          </cell>
          <cell r="AC2158">
            <v>25948</v>
          </cell>
          <cell r="AD2158">
            <v>21390</v>
          </cell>
          <cell r="AE2158">
            <v>41832</v>
          </cell>
        </row>
        <row r="2159">
          <cell r="E2159" t="str">
            <v>ME Electric Power Natural Gas</v>
          </cell>
          <cell r="F2159">
            <v>196</v>
          </cell>
          <cell r="G2159">
            <v>184</v>
          </cell>
          <cell r="H2159">
            <v>128</v>
          </cell>
          <cell r="I2159">
            <v>144</v>
          </cell>
          <cell r="J2159">
            <v>133</v>
          </cell>
          <cell r="K2159">
            <v>104</v>
          </cell>
          <cell r="L2159">
            <v>50</v>
          </cell>
          <cell r="M2159">
            <v>43</v>
          </cell>
          <cell r="N2159">
            <v>55</v>
          </cell>
          <cell r="O2159">
            <v>518</v>
          </cell>
          <cell r="P2159">
            <v>27758</v>
          </cell>
          <cell r="Q2159">
            <v>82730</v>
          </cell>
          <cell r="R2159">
            <v>94229</v>
          </cell>
          <cell r="S2159">
            <v>62893</v>
          </cell>
          <cell r="T2159">
            <v>65737</v>
          </cell>
          <cell r="U2159">
            <v>51177</v>
          </cell>
          <cell r="V2159">
            <v>42588</v>
          </cell>
          <cell r="W2159">
            <v>35835</v>
          </cell>
          <cell r="X2159">
            <v>38703</v>
          </cell>
          <cell r="Y2159">
            <v>38543</v>
          </cell>
          <cell r="Z2159">
            <v>42371</v>
          </cell>
          <cell r="AA2159">
            <v>35342</v>
          </cell>
          <cell r="AB2159">
            <v>29488</v>
          </cell>
          <cell r="AC2159">
            <v>21362</v>
          </cell>
          <cell r="AD2159">
            <v>24397</v>
          </cell>
          <cell r="AE2159">
            <v>18398</v>
          </cell>
        </row>
        <row r="2160">
          <cell r="E2160" t="str">
            <v>MI Electric Power Natural Gas</v>
          </cell>
          <cell r="F2160">
            <v>69139</v>
          </cell>
          <cell r="G2160">
            <v>72778</v>
          </cell>
          <cell r="H2160">
            <v>82615</v>
          </cell>
          <cell r="I2160">
            <v>88141</v>
          </cell>
          <cell r="J2160">
            <v>92412</v>
          </cell>
          <cell r="K2160">
            <v>105085</v>
          </cell>
          <cell r="L2160">
            <v>122096</v>
          </cell>
          <cell r="M2160">
            <v>124548</v>
          </cell>
          <cell r="N2160">
            <v>131386</v>
          </cell>
          <cell r="O2160">
            <v>134100</v>
          </cell>
          <cell r="P2160">
            <v>125972</v>
          </cell>
          <cell r="Q2160">
            <v>131702</v>
          </cell>
          <cell r="R2160">
            <v>147296</v>
          </cell>
          <cell r="S2160">
            <v>104634</v>
          </cell>
          <cell r="T2160">
            <v>135474</v>
          </cell>
          <cell r="U2160">
            <v>132625</v>
          </cell>
          <cell r="V2160">
            <v>110391</v>
          </cell>
          <cell r="W2160">
            <v>125463</v>
          </cell>
          <cell r="X2160">
            <v>94815</v>
          </cell>
          <cell r="Y2160">
            <v>85127</v>
          </cell>
          <cell r="Z2160">
            <v>114841</v>
          </cell>
          <cell r="AA2160">
            <v>114498</v>
          </cell>
          <cell r="AB2160">
            <v>184389</v>
          </cell>
          <cell r="AC2160">
            <v>113033</v>
          </cell>
          <cell r="AD2160">
            <v>114280</v>
          </cell>
          <cell r="AE2160">
            <v>170740</v>
          </cell>
        </row>
        <row r="2161">
          <cell r="E2161" t="str">
            <v>MN Electric Power Natural Gas</v>
          </cell>
          <cell r="F2161">
            <v>5388</v>
          </cell>
          <cell r="G2161">
            <v>5956</v>
          </cell>
          <cell r="H2161">
            <v>4977</v>
          </cell>
          <cell r="I2161">
            <v>3997</v>
          </cell>
          <cell r="J2161">
            <v>5923</v>
          </cell>
          <cell r="K2161">
            <v>8415</v>
          </cell>
          <cell r="L2161">
            <v>5348</v>
          </cell>
          <cell r="M2161">
            <v>6192</v>
          </cell>
          <cell r="N2161">
            <v>13631</v>
          </cell>
          <cell r="O2161">
            <v>11534</v>
          </cell>
          <cell r="P2161">
            <v>10072</v>
          </cell>
          <cell r="Q2161">
            <v>10848</v>
          </cell>
          <cell r="R2161">
            <v>13253</v>
          </cell>
          <cell r="S2161">
            <v>16823</v>
          </cell>
          <cell r="T2161">
            <v>12855</v>
          </cell>
          <cell r="U2161">
            <v>26252</v>
          </cell>
          <cell r="V2161">
            <v>25081</v>
          </cell>
          <cell r="W2161">
            <v>35068</v>
          </cell>
          <cell r="X2161">
            <v>25229</v>
          </cell>
          <cell r="Y2161">
            <v>23923</v>
          </cell>
          <cell r="Z2161">
            <v>36449</v>
          </cell>
          <cell r="AA2161">
            <v>28484</v>
          </cell>
          <cell r="AB2161">
            <v>58303</v>
          </cell>
          <cell r="AC2161">
            <v>50950</v>
          </cell>
          <cell r="AD2161">
            <v>31690</v>
          </cell>
          <cell r="AE2161">
            <v>55870</v>
          </cell>
        </row>
        <row r="2162">
          <cell r="E2162" t="str">
            <v>MO Electric Power Natural Gas</v>
          </cell>
          <cell r="F2162">
            <v>3597</v>
          </cell>
          <cell r="G2162">
            <v>12894</v>
          </cell>
          <cell r="H2162">
            <v>2382</v>
          </cell>
          <cell r="I2162">
            <v>4945</v>
          </cell>
          <cell r="J2162">
            <v>4369</v>
          </cell>
          <cell r="K2162">
            <v>12934</v>
          </cell>
          <cell r="L2162">
            <v>5278</v>
          </cell>
          <cell r="M2162">
            <v>7575</v>
          </cell>
          <cell r="N2162">
            <v>16301</v>
          </cell>
          <cell r="O2162">
            <v>19685</v>
          </cell>
          <cell r="P2162">
            <v>30909</v>
          </cell>
          <cell r="Q2162">
            <v>36054</v>
          </cell>
          <cell r="R2162">
            <v>30172</v>
          </cell>
          <cell r="S2162">
            <v>22135</v>
          </cell>
          <cell r="T2162">
            <v>25119</v>
          </cell>
          <cell r="U2162">
            <v>32515</v>
          </cell>
          <cell r="V2162">
            <v>33285</v>
          </cell>
          <cell r="W2162">
            <v>42015</v>
          </cell>
          <cell r="X2162">
            <v>43772</v>
          </cell>
          <cell r="Y2162">
            <v>30329</v>
          </cell>
          <cell r="Z2162">
            <v>40900</v>
          </cell>
          <cell r="AA2162">
            <v>38438</v>
          </cell>
          <cell r="AB2162">
            <v>51919</v>
          </cell>
          <cell r="AC2162">
            <v>38164</v>
          </cell>
          <cell r="AD2162">
            <v>36086</v>
          </cell>
          <cell r="AE2162">
            <v>39828</v>
          </cell>
        </row>
        <row r="2163">
          <cell r="E2163" t="str">
            <v>MS Electric Power Natural Gas</v>
          </cell>
          <cell r="F2163">
            <v>67383</v>
          </cell>
          <cell r="G2163">
            <v>63968</v>
          </cell>
          <cell r="H2163">
            <v>55666</v>
          </cell>
          <cell r="I2163">
            <v>40878</v>
          </cell>
          <cell r="J2163">
            <v>85691</v>
          </cell>
          <cell r="K2163">
            <v>115066</v>
          </cell>
          <cell r="L2163">
            <v>85950</v>
          </cell>
          <cell r="M2163">
            <v>75317</v>
          </cell>
          <cell r="N2163">
            <v>78975</v>
          </cell>
          <cell r="O2163">
            <v>108962</v>
          </cell>
          <cell r="P2163">
            <v>103452</v>
          </cell>
          <cell r="Q2163">
            <v>153729</v>
          </cell>
          <cell r="R2163">
            <v>167833</v>
          </cell>
          <cell r="S2163">
            <v>99268</v>
          </cell>
          <cell r="T2163">
            <v>110894</v>
          </cell>
          <cell r="U2163">
            <v>139860</v>
          </cell>
          <cell r="V2163">
            <v>144440</v>
          </cell>
          <cell r="W2163">
            <v>188667</v>
          </cell>
          <cell r="X2163">
            <v>171430</v>
          </cell>
          <cell r="Y2163">
            <v>186212</v>
          </cell>
          <cell r="Z2163">
            <v>237415</v>
          </cell>
          <cell r="AA2163">
            <v>245260</v>
          </cell>
          <cell r="AB2163">
            <v>294122</v>
          </cell>
          <cell r="AC2163">
            <v>238228</v>
          </cell>
          <cell r="AD2163">
            <v>243158</v>
          </cell>
          <cell r="AE2163">
            <v>341453</v>
          </cell>
        </row>
        <row r="2164">
          <cell r="E2164" t="str">
            <v>MT Electric Power Natural Gas</v>
          </cell>
          <cell r="F2164">
            <v>484</v>
          </cell>
          <cell r="G2164">
            <v>288</v>
          </cell>
          <cell r="H2164">
            <v>246</v>
          </cell>
          <cell r="I2164">
            <v>292</v>
          </cell>
          <cell r="J2164">
            <v>663</v>
          </cell>
          <cell r="K2164">
            <v>403</v>
          </cell>
          <cell r="L2164">
            <v>489</v>
          </cell>
          <cell r="M2164">
            <v>432</v>
          </cell>
          <cell r="N2164">
            <v>540</v>
          </cell>
          <cell r="O2164">
            <v>300</v>
          </cell>
          <cell r="P2164">
            <v>195</v>
          </cell>
          <cell r="Q2164">
            <v>163</v>
          </cell>
          <cell r="R2164">
            <v>116</v>
          </cell>
          <cell r="S2164">
            <v>249</v>
          </cell>
          <cell r="T2164">
            <v>198</v>
          </cell>
          <cell r="U2164">
            <v>215</v>
          </cell>
          <cell r="V2164">
            <v>549</v>
          </cell>
          <cell r="W2164">
            <v>1045</v>
          </cell>
          <cell r="X2164">
            <v>524</v>
          </cell>
          <cell r="Y2164">
            <v>668</v>
          </cell>
          <cell r="Z2164">
            <v>718</v>
          </cell>
          <cell r="AA2164">
            <v>4756</v>
          </cell>
          <cell r="AB2164">
            <v>5503</v>
          </cell>
          <cell r="AC2164">
            <v>7434</v>
          </cell>
          <cell r="AD2164">
            <v>5775</v>
          </cell>
          <cell r="AE2164">
            <v>6706</v>
          </cell>
        </row>
        <row r="2165">
          <cell r="E2165" t="str">
            <v>NC Electric Power Natural Gas</v>
          </cell>
          <cell r="F2165">
            <v>2903</v>
          </cell>
          <cell r="G2165">
            <v>4228</v>
          </cell>
          <cell r="H2165">
            <v>4464</v>
          </cell>
          <cell r="I2165">
            <v>3371</v>
          </cell>
          <cell r="J2165">
            <v>1572</v>
          </cell>
          <cell r="K2165">
            <v>5796</v>
          </cell>
          <cell r="L2165">
            <v>3688</v>
          </cell>
          <cell r="M2165">
            <v>6072</v>
          </cell>
          <cell r="N2165">
            <v>14041</v>
          </cell>
          <cell r="O2165">
            <v>12689</v>
          </cell>
          <cell r="P2165">
            <v>13165</v>
          </cell>
          <cell r="Q2165">
            <v>16638</v>
          </cell>
          <cell r="R2165">
            <v>32186</v>
          </cell>
          <cell r="S2165">
            <v>14443</v>
          </cell>
          <cell r="T2165">
            <v>21621</v>
          </cell>
          <cell r="U2165">
            <v>27381</v>
          </cell>
          <cell r="V2165">
            <v>28743</v>
          </cell>
          <cell r="W2165">
            <v>40685</v>
          </cell>
          <cell r="X2165">
            <v>36375</v>
          </cell>
          <cell r="Y2165">
            <v>40212</v>
          </cell>
          <cell r="Z2165">
            <v>73574</v>
          </cell>
          <cell r="AA2165">
            <v>90231</v>
          </cell>
          <cell r="AB2165">
            <v>151823</v>
          </cell>
          <cell r="AC2165">
            <v>202953</v>
          </cell>
          <cell r="AD2165">
            <v>209105</v>
          </cell>
          <cell r="AE2165">
            <v>278746</v>
          </cell>
        </row>
        <row r="2166">
          <cell r="E2166" t="str">
            <v>ND Electric Power Natural Gas</v>
          </cell>
          <cell r="F2166">
            <v>2</v>
          </cell>
          <cell r="G2166">
            <v>1</v>
          </cell>
          <cell r="H2166">
            <v>1</v>
          </cell>
          <cell r="I2166">
            <v>1</v>
          </cell>
          <cell r="J2166">
            <v>3</v>
          </cell>
          <cell r="K2166">
            <v>1</v>
          </cell>
          <cell r="L2166">
            <v>4</v>
          </cell>
          <cell r="M2166">
            <v>2</v>
          </cell>
          <cell r="N2166">
            <v>0</v>
          </cell>
          <cell r="O2166">
            <v>0</v>
          </cell>
          <cell r="P2166">
            <v>0</v>
          </cell>
          <cell r="Q2166">
            <v>3</v>
          </cell>
          <cell r="R2166">
            <v>1</v>
          </cell>
          <cell r="S2166">
            <v>0</v>
          </cell>
          <cell r="T2166">
            <v>4</v>
          </cell>
          <cell r="U2166">
            <v>1</v>
          </cell>
          <cell r="V2166">
            <v>2</v>
          </cell>
          <cell r="W2166">
            <v>3</v>
          </cell>
          <cell r="X2166">
            <v>1</v>
          </cell>
          <cell r="Y2166">
            <v>1</v>
          </cell>
          <cell r="Z2166">
            <v>2</v>
          </cell>
          <cell r="AA2166">
            <v>0</v>
          </cell>
          <cell r="AB2166">
            <v>1</v>
          </cell>
          <cell r="AC2166">
            <v>374</v>
          </cell>
          <cell r="AD2166">
            <v>2094</v>
          </cell>
          <cell r="AE2166">
            <v>7048</v>
          </cell>
        </row>
        <row r="2167">
          <cell r="E2167" t="str">
            <v>NE Electric Power Natural Gas</v>
          </cell>
          <cell r="F2167">
            <v>3613</v>
          </cell>
          <cell r="G2167">
            <v>3517</v>
          </cell>
          <cell r="H2167">
            <v>1862</v>
          </cell>
          <cell r="I2167">
            <v>1863</v>
          </cell>
          <cell r="J2167">
            <v>3044</v>
          </cell>
          <cell r="K2167">
            <v>3081</v>
          </cell>
          <cell r="L2167">
            <v>2335</v>
          </cell>
          <cell r="M2167">
            <v>2713</v>
          </cell>
          <cell r="N2167">
            <v>5119</v>
          </cell>
          <cell r="O2167">
            <v>4626</v>
          </cell>
          <cell r="P2167">
            <v>5604</v>
          </cell>
          <cell r="Q2167">
            <v>4383</v>
          </cell>
          <cell r="R2167">
            <v>4830</v>
          </cell>
          <cell r="S2167">
            <v>4578</v>
          </cell>
          <cell r="T2167">
            <v>3296</v>
          </cell>
          <cell r="U2167">
            <v>8047</v>
          </cell>
          <cell r="V2167">
            <v>7829</v>
          </cell>
          <cell r="W2167">
            <v>11082</v>
          </cell>
          <cell r="X2167">
            <v>7273</v>
          </cell>
          <cell r="Y2167">
            <v>3326</v>
          </cell>
          <cell r="Z2167">
            <v>3961</v>
          </cell>
          <cell r="AA2167">
            <v>4261</v>
          </cell>
          <cell r="AB2167">
            <v>7865</v>
          </cell>
          <cell r="AC2167">
            <v>4723</v>
          </cell>
          <cell r="AD2167">
            <v>4340</v>
          </cell>
          <cell r="AE2167">
            <v>4516</v>
          </cell>
        </row>
        <row r="2168">
          <cell r="E2168" t="str">
            <v>NH Electric Power Natural Gas</v>
          </cell>
          <cell r="F2168">
            <v>0</v>
          </cell>
          <cell r="G2168">
            <v>0</v>
          </cell>
          <cell r="H2168">
            <v>644</v>
          </cell>
          <cell r="I2168">
            <v>138</v>
          </cell>
          <cell r="J2168">
            <v>1296</v>
          </cell>
          <cell r="K2168">
            <v>2289</v>
          </cell>
          <cell r="L2168">
            <v>3</v>
          </cell>
          <cell r="M2168">
            <v>574</v>
          </cell>
          <cell r="N2168">
            <v>154</v>
          </cell>
          <cell r="O2168">
            <v>584</v>
          </cell>
          <cell r="P2168">
            <v>837</v>
          </cell>
          <cell r="Q2168">
            <v>566</v>
          </cell>
          <cell r="R2168">
            <v>1148</v>
          </cell>
          <cell r="S2168">
            <v>29933</v>
          </cell>
          <cell r="T2168">
            <v>39471</v>
          </cell>
          <cell r="U2168">
            <v>47967</v>
          </cell>
          <cell r="V2168">
            <v>43122</v>
          </cell>
          <cell r="W2168">
            <v>41170</v>
          </cell>
          <cell r="X2168">
            <v>51080</v>
          </cell>
          <cell r="Y2168">
            <v>39422</v>
          </cell>
          <cell r="Z2168">
            <v>40480</v>
          </cell>
          <cell r="AA2168">
            <v>48752</v>
          </cell>
          <cell r="AB2168">
            <v>52017</v>
          </cell>
          <cell r="AC2168">
            <v>30521</v>
          </cell>
          <cell r="AD2168">
            <v>32214</v>
          </cell>
          <cell r="AE2168">
            <v>43955</v>
          </cell>
        </row>
        <row r="2169">
          <cell r="E2169" t="str">
            <v>NJ Electric Power Natural Gas</v>
          </cell>
          <cell r="F2169">
            <v>68543</v>
          </cell>
          <cell r="G2169">
            <v>98640</v>
          </cell>
          <cell r="H2169">
            <v>120112</v>
          </cell>
          <cell r="I2169">
            <v>130550</v>
          </cell>
          <cell r="J2169">
            <v>149132</v>
          </cell>
          <cell r="K2169">
            <v>156899</v>
          </cell>
          <cell r="L2169">
            <v>132625</v>
          </cell>
          <cell r="M2169">
            <v>139501</v>
          </cell>
          <cell r="N2169">
            <v>140139</v>
          </cell>
          <cell r="O2169">
            <v>145916</v>
          </cell>
          <cell r="P2169">
            <v>139614</v>
          </cell>
          <cell r="Q2169">
            <v>132515</v>
          </cell>
          <cell r="R2169">
            <v>165397</v>
          </cell>
          <cell r="S2169">
            <v>134732</v>
          </cell>
          <cell r="T2169">
            <v>146057</v>
          </cell>
          <cell r="U2169">
            <v>129430</v>
          </cell>
          <cell r="V2169">
            <v>135265</v>
          </cell>
          <cell r="W2169">
            <v>162807</v>
          </cell>
          <cell r="X2169">
            <v>175268</v>
          </cell>
          <cell r="Y2169">
            <v>168869</v>
          </cell>
          <cell r="Z2169">
            <v>204211</v>
          </cell>
          <cell r="AA2169">
            <v>204780</v>
          </cell>
          <cell r="AB2169">
            <v>233514</v>
          </cell>
          <cell r="AC2169">
            <v>224951</v>
          </cell>
          <cell r="AD2169">
            <v>258620</v>
          </cell>
          <cell r="AE2169">
            <v>294969</v>
          </cell>
        </row>
        <row r="2170">
          <cell r="E2170" t="str">
            <v>NM Electric Power Natural Gas</v>
          </cell>
          <cell r="F2170">
            <v>26335</v>
          </cell>
          <cell r="G2170">
            <v>28633</v>
          </cell>
          <cell r="H2170">
            <v>22922</v>
          </cell>
          <cell r="I2170">
            <v>28238</v>
          </cell>
          <cell r="J2170">
            <v>33022</v>
          </cell>
          <cell r="K2170">
            <v>32626</v>
          </cell>
          <cell r="L2170">
            <v>35088</v>
          </cell>
          <cell r="M2170">
            <v>40283</v>
          </cell>
          <cell r="N2170">
            <v>45339</v>
          </cell>
          <cell r="O2170">
            <v>42846</v>
          </cell>
          <cell r="P2170">
            <v>46509</v>
          </cell>
          <cell r="Q2170">
            <v>48109</v>
          </cell>
          <cell r="R2170">
            <v>37403</v>
          </cell>
          <cell r="S2170">
            <v>37861</v>
          </cell>
          <cell r="T2170">
            <v>31478</v>
          </cell>
          <cell r="U2170">
            <v>41433</v>
          </cell>
          <cell r="V2170">
            <v>55938</v>
          </cell>
          <cell r="W2170">
            <v>62140</v>
          </cell>
          <cell r="X2170">
            <v>69930</v>
          </cell>
          <cell r="Y2170">
            <v>72031</v>
          </cell>
          <cell r="Z2170">
            <v>72232</v>
          </cell>
          <cell r="AA2170">
            <v>74960</v>
          </cell>
          <cell r="AB2170">
            <v>76396</v>
          </cell>
          <cell r="AC2170">
            <v>76978</v>
          </cell>
          <cell r="AD2170">
            <v>79540</v>
          </cell>
          <cell r="AE2170">
            <v>81244</v>
          </cell>
        </row>
        <row r="2171">
          <cell r="E2171" t="str">
            <v>NV Electric Power Natural Gas</v>
          </cell>
          <cell r="F2171">
            <v>25103</v>
          </cell>
          <cell r="G2171">
            <v>23491</v>
          </cell>
          <cell r="H2171">
            <v>35659</v>
          </cell>
          <cell r="I2171">
            <v>41005</v>
          </cell>
          <cell r="J2171">
            <v>56963</v>
          </cell>
          <cell r="K2171">
            <v>63655</v>
          </cell>
          <cell r="L2171">
            <v>73493</v>
          </cell>
          <cell r="M2171">
            <v>77710</v>
          </cell>
          <cell r="N2171">
            <v>87085</v>
          </cell>
          <cell r="O2171">
            <v>93891</v>
          </cell>
          <cell r="P2171">
            <v>123932</v>
          </cell>
          <cell r="Q2171">
            <v>111338</v>
          </cell>
          <cell r="R2171">
            <v>111780</v>
          </cell>
          <cell r="S2171">
            <v>118693</v>
          </cell>
          <cell r="T2171">
            <v>141092</v>
          </cell>
          <cell r="U2171">
            <v>153146</v>
          </cell>
          <cell r="V2171">
            <v>171759</v>
          </cell>
          <cell r="W2171">
            <v>176598</v>
          </cell>
          <cell r="X2171">
            <v>188184</v>
          </cell>
          <cell r="Y2171">
            <v>198127</v>
          </cell>
          <cell r="Z2171">
            <v>181286</v>
          </cell>
          <cell r="AA2171">
            <v>166667</v>
          </cell>
          <cell r="AB2171">
            <v>194179</v>
          </cell>
          <cell r="AC2171">
            <v>187416</v>
          </cell>
          <cell r="AD2171">
            <v>172458</v>
          </cell>
          <cell r="AE2171">
            <v>218703</v>
          </cell>
        </row>
        <row r="2172">
          <cell r="E2172" t="str">
            <v>NY Electric Power Natural Gas</v>
          </cell>
          <cell r="F2172">
            <v>236776</v>
          </cell>
          <cell r="G2172">
            <v>235665</v>
          </cell>
          <cell r="H2172">
            <v>261582</v>
          </cell>
          <cell r="I2172">
            <v>247591</v>
          </cell>
          <cell r="J2172">
            <v>297020</v>
          </cell>
          <cell r="K2172">
            <v>440396</v>
          </cell>
          <cell r="L2172">
            <v>326937</v>
          </cell>
          <cell r="M2172">
            <v>422897</v>
          </cell>
          <cell r="N2172">
            <v>386314</v>
          </cell>
          <cell r="O2172">
            <v>442966</v>
          </cell>
          <cell r="P2172">
            <v>380101</v>
          </cell>
          <cell r="Q2172">
            <v>364136</v>
          </cell>
          <cell r="R2172">
            <v>372540</v>
          </cell>
          <cell r="S2172">
            <v>267121</v>
          </cell>
          <cell r="T2172">
            <v>264240</v>
          </cell>
          <cell r="U2172">
            <v>310587</v>
          </cell>
          <cell r="V2172">
            <v>395505</v>
          </cell>
          <cell r="W2172">
            <v>416890</v>
          </cell>
          <cell r="X2172">
            <v>407253</v>
          </cell>
          <cell r="Y2172">
            <v>375594</v>
          </cell>
          <cell r="Z2172">
            <v>433703</v>
          </cell>
          <cell r="AA2172">
            <v>443569</v>
          </cell>
          <cell r="AB2172">
            <v>513642</v>
          </cell>
          <cell r="AC2172">
            <v>469493</v>
          </cell>
          <cell r="AD2172">
            <v>466028</v>
          </cell>
          <cell r="AE2172">
            <v>485977</v>
          </cell>
        </row>
        <row r="2173">
          <cell r="E2173" t="str">
            <v>OH Electric Power Natural Gas</v>
          </cell>
          <cell r="F2173">
            <v>1268</v>
          </cell>
          <cell r="G2173">
            <v>3268</v>
          </cell>
          <cell r="H2173">
            <v>3048</v>
          </cell>
          <cell r="I2173">
            <v>2809</v>
          </cell>
          <cell r="J2173">
            <v>3042</v>
          </cell>
          <cell r="K2173">
            <v>7632</v>
          </cell>
          <cell r="L2173">
            <v>2963</v>
          </cell>
          <cell r="M2173">
            <v>3561</v>
          </cell>
          <cell r="N2173">
            <v>8158</v>
          </cell>
          <cell r="O2173">
            <v>11626</v>
          </cell>
          <cell r="P2173">
            <v>10319</v>
          </cell>
          <cell r="Q2173">
            <v>10743</v>
          </cell>
          <cell r="R2173">
            <v>23275</v>
          </cell>
          <cell r="S2173">
            <v>19403</v>
          </cell>
          <cell r="T2173">
            <v>18786</v>
          </cell>
          <cell r="U2173">
            <v>28753</v>
          </cell>
          <cell r="V2173">
            <v>23900</v>
          </cell>
          <cell r="W2173">
            <v>38496</v>
          </cell>
          <cell r="X2173">
            <v>24283</v>
          </cell>
          <cell r="Y2173">
            <v>38901</v>
          </cell>
          <cell r="Z2173">
            <v>59837</v>
          </cell>
          <cell r="AA2173">
            <v>95478</v>
          </cell>
          <cell r="AB2173">
            <v>175851</v>
          </cell>
          <cell r="AC2173">
            <v>166793</v>
          </cell>
          <cell r="AD2173">
            <v>182453</v>
          </cell>
          <cell r="AE2173">
            <v>220671</v>
          </cell>
        </row>
        <row r="2174">
          <cell r="E2174" t="str">
            <v>OK Electric Power Natural Gas</v>
          </cell>
          <cell r="F2174">
            <v>183600</v>
          </cell>
          <cell r="G2174">
            <v>181708</v>
          </cell>
          <cell r="H2174">
            <v>162385</v>
          </cell>
          <cell r="I2174">
            <v>166020</v>
          </cell>
          <cell r="J2174">
            <v>165976</v>
          </cell>
          <cell r="K2174">
            <v>166302</v>
          </cell>
          <cell r="L2174">
            <v>147548</v>
          </cell>
          <cell r="M2174">
            <v>139759</v>
          </cell>
          <cell r="N2174">
            <v>186624</v>
          </cell>
          <cell r="O2174">
            <v>181968</v>
          </cell>
          <cell r="P2174">
            <v>180883</v>
          </cell>
          <cell r="Q2174">
            <v>179236</v>
          </cell>
          <cell r="R2174">
            <v>199729</v>
          </cell>
          <cell r="S2174">
            <v>202499</v>
          </cell>
          <cell r="T2174">
            <v>206168</v>
          </cell>
          <cell r="U2174">
            <v>249492</v>
          </cell>
          <cell r="V2174">
            <v>287049</v>
          </cell>
          <cell r="W2174">
            <v>294882</v>
          </cell>
          <cell r="X2174">
            <v>292228</v>
          </cell>
          <cell r="Y2174">
            <v>294192</v>
          </cell>
          <cell r="Z2174">
            <v>298734</v>
          </cell>
          <cell r="AA2174">
            <v>273635</v>
          </cell>
          <cell r="AB2174">
            <v>326477</v>
          </cell>
          <cell r="AC2174">
            <v>256717</v>
          </cell>
          <cell r="AD2174">
            <v>215996</v>
          </cell>
          <cell r="AE2174">
            <v>266704</v>
          </cell>
        </row>
        <row r="2175">
          <cell r="E2175" t="str">
            <v>OR Electric Power Natural Gas</v>
          </cell>
          <cell r="F2175">
            <v>7586</v>
          </cell>
          <cell r="G2175">
            <v>11743</v>
          </cell>
          <cell r="H2175">
            <v>14937</v>
          </cell>
          <cell r="I2175">
            <v>17489</v>
          </cell>
          <cell r="J2175">
            <v>27068</v>
          </cell>
          <cell r="K2175">
            <v>19721</v>
          </cell>
          <cell r="L2175">
            <v>26857</v>
          </cell>
          <cell r="M2175">
            <v>24558</v>
          </cell>
          <cell r="N2175">
            <v>53887</v>
          </cell>
          <cell r="O2175">
            <v>50471</v>
          </cell>
          <cell r="P2175">
            <v>70669</v>
          </cell>
          <cell r="Q2175">
            <v>84261</v>
          </cell>
          <cell r="R2175">
            <v>56793</v>
          </cell>
          <cell r="S2175">
            <v>75977</v>
          </cell>
          <cell r="T2175">
            <v>90544</v>
          </cell>
          <cell r="U2175">
            <v>89761</v>
          </cell>
          <cell r="V2175">
            <v>77038</v>
          </cell>
          <cell r="W2175">
            <v>104874</v>
          </cell>
          <cell r="X2175">
            <v>119029</v>
          </cell>
          <cell r="Y2175">
            <v>111098</v>
          </cell>
          <cell r="Z2175">
            <v>111386</v>
          </cell>
          <cell r="AA2175">
            <v>61347</v>
          </cell>
          <cell r="AB2175">
            <v>83180</v>
          </cell>
          <cell r="AC2175">
            <v>104571</v>
          </cell>
          <cell r="AD2175">
            <v>92780</v>
          </cell>
          <cell r="AE2175">
            <v>118345</v>
          </cell>
        </row>
        <row r="2176">
          <cell r="E2176" t="str">
            <v>PA Electric Power Natural Gas</v>
          </cell>
          <cell r="F2176">
            <v>13972</v>
          </cell>
          <cell r="G2176">
            <v>7534</v>
          </cell>
          <cell r="H2176">
            <v>13303</v>
          </cell>
          <cell r="I2176">
            <v>23750</v>
          </cell>
          <cell r="J2176">
            <v>29903</v>
          </cell>
          <cell r="K2176">
            <v>40618</v>
          </cell>
          <cell r="L2176">
            <v>26449</v>
          </cell>
          <cell r="M2176">
            <v>20974</v>
          </cell>
          <cell r="N2176">
            <v>31126</v>
          </cell>
          <cell r="O2176">
            <v>32496</v>
          </cell>
          <cell r="P2176">
            <v>21298</v>
          </cell>
          <cell r="Q2176">
            <v>23390</v>
          </cell>
          <cell r="R2176">
            <v>51662</v>
          </cell>
          <cell r="S2176">
            <v>42848</v>
          </cell>
          <cell r="T2176">
            <v>79010</v>
          </cell>
          <cell r="U2176">
            <v>83531</v>
          </cell>
          <cell r="V2176">
            <v>104400</v>
          </cell>
          <cell r="W2176">
            <v>148313</v>
          </cell>
          <cell r="X2176">
            <v>145766</v>
          </cell>
          <cell r="Y2176">
            <v>216642</v>
          </cell>
          <cell r="Z2176">
            <v>252182</v>
          </cell>
          <cell r="AA2176">
            <v>314973</v>
          </cell>
          <cell r="AB2176">
            <v>406963</v>
          </cell>
          <cell r="AC2176">
            <v>378099</v>
          </cell>
          <cell r="AD2176">
            <v>404325</v>
          </cell>
          <cell r="AE2176">
            <v>456219</v>
          </cell>
        </row>
        <row r="2177">
          <cell r="E2177" t="str">
            <v>RI Electric Power Natural Gas</v>
          </cell>
          <cell r="F2177">
            <v>9339</v>
          </cell>
          <cell r="G2177">
            <v>23996</v>
          </cell>
          <cell r="H2177">
            <v>39266</v>
          </cell>
          <cell r="I2177">
            <v>36926</v>
          </cell>
          <cell r="J2177">
            <v>38978</v>
          </cell>
          <cell r="K2177">
            <v>36579</v>
          </cell>
          <cell r="L2177">
            <v>63786</v>
          </cell>
          <cell r="M2177">
            <v>62736</v>
          </cell>
          <cell r="N2177">
            <v>61533</v>
          </cell>
          <cell r="O2177">
            <v>55598</v>
          </cell>
          <cell r="P2177">
            <v>49909</v>
          </cell>
          <cell r="Q2177">
            <v>60288</v>
          </cell>
          <cell r="R2177">
            <v>54962</v>
          </cell>
          <cell r="S2177">
            <v>42940</v>
          </cell>
          <cell r="T2177">
            <v>36714</v>
          </cell>
          <cell r="U2177">
            <v>44847</v>
          </cell>
          <cell r="V2177">
            <v>43759</v>
          </cell>
          <cell r="W2177">
            <v>52710</v>
          </cell>
          <cell r="X2177">
            <v>54067</v>
          </cell>
          <cell r="Y2177">
            <v>56616</v>
          </cell>
          <cell r="Z2177">
            <v>57871</v>
          </cell>
          <cell r="AA2177">
            <v>65342</v>
          </cell>
          <cell r="AB2177">
            <v>62455</v>
          </cell>
          <cell r="AC2177">
            <v>47877</v>
          </cell>
          <cell r="AD2177">
            <v>46099</v>
          </cell>
          <cell r="AE2177">
            <v>51400</v>
          </cell>
        </row>
        <row r="2178">
          <cell r="E2178" t="str">
            <v>SC Electric Power Natural Gas</v>
          </cell>
          <cell r="F2178">
            <v>7141</v>
          </cell>
          <cell r="G2178">
            <v>10069</v>
          </cell>
          <cell r="H2178">
            <v>1835</v>
          </cell>
          <cell r="I2178">
            <v>1892</v>
          </cell>
          <cell r="J2178">
            <v>3075</v>
          </cell>
          <cell r="K2178">
            <v>6769</v>
          </cell>
          <cell r="L2178">
            <v>1230</v>
          </cell>
          <cell r="M2178">
            <v>2785</v>
          </cell>
          <cell r="N2178">
            <v>8972</v>
          </cell>
          <cell r="O2178">
            <v>11090</v>
          </cell>
          <cell r="P2178">
            <v>8820</v>
          </cell>
          <cell r="Q2178">
            <v>11347</v>
          </cell>
          <cell r="R2178">
            <v>37745</v>
          </cell>
          <cell r="S2178">
            <v>13856</v>
          </cell>
          <cell r="T2178">
            <v>32321</v>
          </cell>
          <cell r="U2178">
            <v>46581</v>
          </cell>
          <cell r="V2178">
            <v>52155</v>
          </cell>
          <cell r="W2178">
            <v>52654</v>
          </cell>
          <cell r="X2178">
            <v>47814</v>
          </cell>
          <cell r="Y2178">
            <v>77142</v>
          </cell>
          <cell r="Z2178">
            <v>89532</v>
          </cell>
          <cell r="AA2178">
            <v>103331</v>
          </cell>
          <cell r="AB2178">
            <v>119127</v>
          </cell>
          <cell r="AC2178">
            <v>95662</v>
          </cell>
          <cell r="AD2178">
            <v>89503</v>
          </cell>
          <cell r="AE2178">
            <v>140142</v>
          </cell>
        </row>
        <row r="2179">
          <cell r="E2179" t="str">
            <v>SD Electric Power Natural Gas</v>
          </cell>
          <cell r="F2179">
            <v>242</v>
          </cell>
          <cell r="G2179">
            <v>179</v>
          </cell>
          <cell r="H2179">
            <v>49</v>
          </cell>
          <cell r="I2179">
            <v>190</v>
          </cell>
          <cell r="J2179">
            <v>161</v>
          </cell>
          <cell r="K2179">
            <v>947</v>
          </cell>
          <cell r="L2179">
            <v>737</v>
          </cell>
          <cell r="M2179">
            <v>1764</v>
          </cell>
          <cell r="N2179">
            <v>2927</v>
          </cell>
          <cell r="O2179">
            <v>2575</v>
          </cell>
          <cell r="P2179">
            <v>3678</v>
          </cell>
          <cell r="Q2179">
            <v>4615</v>
          </cell>
          <cell r="R2179">
            <v>1240</v>
          </cell>
          <cell r="S2179">
            <v>2174</v>
          </cell>
          <cell r="T2179">
            <v>1648</v>
          </cell>
          <cell r="U2179">
            <v>3597</v>
          </cell>
          <cell r="V2179">
            <v>3363</v>
          </cell>
          <cell r="W2179">
            <v>4277</v>
          </cell>
          <cell r="X2179">
            <v>2648</v>
          </cell>
          <cell r="Y2179">
            <v>913</v>
          </cell>
          <cell r="Z2179">
            <v>1611</v>
          </cell>
          <cell r="AA2179">
            <v>1591</v>
          </cell>
          <cell r="AB2179">
            <v>2527</v>
          </cell>
          <cell r="AC2179">
            <v>4195</v>
          </cell>
          <cell r="AD2179">
            <v>4018</v>
          </cell>
          <cell r="AE2179">
            <v>6473</v>
          </cell>
        </row>
        <row r="2180">
          <cell r="E2180" t="str">
            <v>TN Electric Power Natural Gas</v>
          </cell>
          <cell r="F2180">
            <v>580</v>
          </cell>
          <cell r="G2180">
            <v>216</v>
          </cell>
          <cell r="H2180">
            <v>298</v>
          </cell>
          <cell r="I2180">
            <v>1567</v>
          </cell>
          <cell r="J2180">
            <v>1043</v>
          </cell>
          <cell r="K2180">
            <v>2094</v>
          </cell>
          <cell r="L2180">
            <v>581</v>
          </cell>
          <cell r="M2180">
            <v>1667</v>
          </cell>
          <cell r="N2180">
            <v>6347</v>
          </cell>
          <cell r="O2180">
            <v>6013</v>
          </cell>
          <cell r="P2180">
            <v>5423</v>
          </cell>
          <cell r="Q2180">
            <v>2577</v>
          </cell>
          <cell r="R2180">
            <v>2655</v>
          </cell>
          <cell r="S2180">
            <v>5800</v>
          </cell>
          <cell r="T2180">
            <v>2320</v>
          </cell>
          <cell r="U2180">
            <v>5758</v>
          </cell>
          <cell r="V2180">
            <v>6877</v>
          </cell>
          <cell r="W2180">
            <v>7481</v>
          </cell>
          <cell r="X2180">
            <v>4534</v>
          </cell>
          <cell r="Y2180">
            <v>3775</v>
          </cell>
          <cell r="Z2180">
            <v>22608</v>
          </cell>
          <cell r="AA2180">
            <v>26451</v>
          </cell>
          <cell r="AB2180">
            <v>63585</v>
          </cell>
          <cell r="AC2180">
            <v>37308</v>
          </cell>
          <cell r="AD2180">
            <v>45989</v>
          </cell>
          <cell r="AE2180">
            <v>70184</v>
          </cell>
        </row>
        <row r="2181">
          <cell r="E2181" t="str">
            <v>TX Electric Power Natural Gas</v>
          </cell>
          <cell r="F2181">
            <v>1174039</v>
          </cell>
          <cell r="G2181">
            <v>1166833</v>
          </cell>
          <cell r="H2181">
            <v>1134448</v>
          </cell>
          <cell r="I2181">
            <v>1243646</v>
          </cell>
          <cell r="J2181">
            <v>1217139</v>
          </cell>
          <cell r="K2181">
            <v>1237655</v>
          </cell>
          <cell r="L2181">
            <v>1235134</v>
          </cell>
          <cell r="M2181">
            <v>1259990</v>
          </cell>
          <cell r="N2181">
            <v>1475569</v>
          </cell>
          <cell r="O2181">
            <v>1476355</v>
          </cell>
          <cell r="P2181">
            <v>1610708</v>
          </cell>
          <cell r="Q2181">
            <v>1551627</v>
          </cell>
          <cell r="R2181">
            <v>1579375</v>
          </cell>
          <cell r="S2181">
            <v>1483822</v>
          </cell>
          <cell r="T2181">
            <v>1426117</v>
          </cell>
          <cell r="U2181">
            <v>1507392</v>
          </cell>
          <cell r="V2181">
            <v>1501245</v>
          </cell>
          <cell r="W2181">
            <v>1507800</v>
          </cell>
          <cell r="X2181">
            <v>1472660</v>
          </cell>
          <cell r="Y2181">
            <v>1415850</v>
          </cell>
          <cell r="Z2181">
            <v>1375275</v>
          </cell>
          <cell r="AA2181">
            <v>1483987</v>
          </cell>
          <cell r="AB2181">
            <v>1550460</v>
          </cell>
          <cell r="AC2181">
            <v>1455086</v>
          </cell>
          <cell r="AD2181">
            <v>1461971</v>
          </cell>
          <cell r="AE2181">
            <v>1675718</v>
          </cell>
        </row>
        <row r="2182">
          <cell r="E2182" t="str">
            <v>US Electric Power Natural Gas</v>
          </cell>
          <cell r="F2182">
            <v>3333026</v>
          </cell>
          <cell r="G2182">
            <v>3399114</v>
          </cell>
          <cell r="H2182">
            <v>3534751</v>
          </cell>
          <cell r="I2182">
            <v>3559399</v>
          </cell>
          <cell r="J2182">
            <v>3999649</v>
          </cell>
          <cell r="K2182">
            <v>4326582</v>
          </cell>
          <cell r="L2182">
            <v>3881836</v>
          </cell>
          <cell r="M2182">
            <v>4146566</v>
          </cell>
          <cell r="N2182">
            <v>4697507</v>
          </cell>
          <cell r="O2182">
            <v>4923553</v>
          </cell>
          <cell r="P2182">
            <v>5317691</v>
          </cell>
          <cell r="Q2182">
            <v>5495837</v>
          </cell>
          <cell r="R2182">
            <v>5789323</v>
          </cell>
          <cell r="S2182">
            <v>5259181</v>
          </cell>
          <cell r="T2182">
            <v>5608613</v>
          </cell>
          <cell r="U2182">
            <v>6035810</v>
          </cell>
          <cell r="V2182">
            <v>6393820</v>
          </cell>
          <cell r="W2182">
            <v>7028340</v>
          </cell>
          <cell r="X2182">
            <v>6849356</v>
          </cell>
          <cell r="Y2182">
            <v>7043916</v>
          </cell>
          <cell r="Z2182">
            <v>7550276</v>
          </cell>
          <cell r="AA2182">
            <v>7733627</v>
          </cell>
          <cell r="AB2182">
            <v>9312820</v>
          </cell>
          <cell r="AC2182">
            <v>8397689</v>
          </cell>
          <cell r="AD2182">
            <v>8384516</v>
          </cell>
          <cell r="AE2182">
            <v>9945330</v>
          </cell>
        </row>
        <row r="2183">
          <cell r="E2183" t="str">
            <v>UT Electric Power Natural Gas</v>
          </cell>
          <cell r="F2183">
            <v>931</v>
          </cell>
          <cell r="G2183">
            <v>5479</v>
          </cell>
          <cell r="H2183">
            <v>6976</v>
          </cell>
          <cell r="I2183">
            <v>6629</v>
          </cell>
          <cell r="J2183">
            <v>9260</v>
          </cell>
          <cell r="K2183">
            <v>9132</v>
          </cell>
          <cell r="L2183">
            <v>4164</v>
          </cell>
          <cell r="M2183">
            <v>4184</v>
          </cell>
          <cell r="N2183">
            <v>6158</v>
          </cell>
          <cell r="O2183">
            <v>6708</v>
          </cell>
          <cell r="P2183">
            <v>11012</v>
          </cell>
          <cell r="Q2183">
            <v>15844</v>
          </cell>
          <cell r="R2183">
            <v>15521</v>
          </cell>
          <cell r="S2183">
            <v>14546</v>
          </cell>
          <cell r="T2183">
            <v>9426</v>
          </cell>
          <cell r="U2183">
            <v>12781</v>
          </cell>
          <cell r="V2183">
            <v>30396</v>
          </cell>
          <cell r="W2183">
            <v>58750</v>
          </cell>
          <cell r="X2183">
            <v>58074</v>
          </cell>
          <cell r="Y2183">
            <v>51758</v>
          </cell>
          <cell r="Z2183">
            <v>50240</v>
          </cell>
          <cell r="AA2183">
            <v>41435</v>
          </cell>
          <cell r="AB2183">
            <v>48759</v>
          </cell>
          <cell r="AC2183">
            <v>51128</v>
          </cell>
          <cell r="AD2183">
            <v>60454</v>
          </cell>
          <cell r="AE2183">
            <v>58477</v>
          </cell>
        </row>
        <row r="2184">
          <cell r="E2184" t="str">
            <v>VA Electric Power Natural Gas</v>
          </cell>
          <cell r="F2184">
            <v>10068</v>
          </cell>
          <cell r="G2184">
            <v>16493</v>
          </cell>
          <cell r="H2184">
            <v>24671</v>
          </cell>
          <cell r="I2184">
            <v>41520</v>
          </cell>
          <cell r="J2184">
            <v>41890</v>
          </cell>
          <cell r="K2184">
            <v>46418</v>
          </cell>
          <cell r="L2184">
            <v>32685</v>
          </cell>
          <cell r="M2184">
            <v>19936</v>
          </cell>
          <cell r="N2184">
            <v>39251</v>
          </cell>
          <cell r="O2184">
            <v>42864</v>
          </cell>
          <cell r="P2184">
            <v>38075</v>
          </cell>
          <cell r="Q2184">
            <v>34110</v>
          </cell>
          <cell r="R2184">
            <v>35786</v>
          </cell>
          <cell r="S2184">
            <v>36230</v>
          </cell>
          <cell r="T2184">
            <v>50096</v>
          </cell>
          <cell r="U2184">
            <v>69103</v>
          </cell>
          <cell r="V2184">
            <v>62092</v>
          </cell>
          <cell r="W2184">
            <v>93255</v>
          </cell>
          <cell r="X2184">
            <v>80060</v>
          </cell>
          <cell r="Y2184">
            <v>98400</v>
          </cell>
          <cell r="Z2184">
            <v>144255</v>
          </cell>
          <cell r="AA2184">
            <v>146309</v>
          </cell>
          <cell r="AB2184">
            <v>196074</v>
          </cell>
          <cell r="AC2184">
            <v>177551</v>
          </cell>
          <cell r="AD2184">
            <v>165522</v>
          </cell>
          <cell r="AE2184">
            <v>256877</v>
          </cell>
        </row>
        <row r="2185">
          <cell r="E2185" t="str">
            <v>VT Electric Power Natural Gas</v>
          </cell>
          <cell r="F2185">
            <v>704</v>
          </cell>
          <cell r="G2185">
            <v>1078</v>
          </cell>
          <cell r="H2185">
            <v>791</v>
          </cell>
          <cell r="I2185">
            <v>268</v>
          </cell>
          <cell r="J2185">
            <v>166</v>
          </cell>
          <cell r="K2185">
            <v>138</v>
          </cell>
          <cell r="L2185">
            <v>25</v>
          </cell>
          <cell r="M2185">
            <v>36</v>
          </cell>
          <cell r="N2185">
            <v>191</v>
          </cell>
          <cell r="O2185">
            <v>253</v>
          </cell>
          <cell r="P2185">
            <v>1036</v>
          </cell>
          <cell r="Q2185">
            <v>117</v>
          </cell>
          <cell r="R2185">
            <v>38</v>
          </cell>
          <cell r="S2185">
            <v>31</v>
          </cell>
          <cell r="T2185">
            <v>52</v>
          </cell>
          <cell r="U2185">
            <v>29</v>
          </cell>
          <cell r="V2185">
            <v>31</v>
          </cell>
          <cell r="W2185">
            <v>26</v>
          </cell>
          <cell r="X2185">
            <v>38</v>
          </cell>
          <cell r="Y2185">
            <v>64</v>
          </cell>
          <cell r="Z2185">
            <v>56</v>
          </cell>
          <cell r="AA2185">
            <v>50</v>
          </cell>
          <cell r="AB2185">
            <v>38</v>
          </cell>
          <cell r="AC2185">
            <v>44</v>
          </cell>
          <cell r="AD2185">
            <v>36</v>
          </cell>
          <cell r="AE2185">
            <v>20</v>
          </cell>
        </row>
        <row r="2186">
          <cell r="E2186" t="str">
            <v>WA Electric Power Natural Gas</v>
          </cell>
          <cell r="F2186">
            <v>196</v>
          </cell>
          <cell r="G2186">
            <v>1179</v>
          </cell>
          <cell r="H2186">
            <v>11629</v>
          </cell>
          <cell r="I2186">
            <v>28783</v>
          </cell>
          <cell r="J2186">
            <v>43921</v>
          </cell>
          <cell r="K2186">
            <v>41395</v>
          </cell>
          <cell r="L2186">
            <v>42911</v>
          </cell>
          <cell r="M2186">
            <v>28365</v>
          </cell>
          <cell r="N2186">
            <v>41772</v>
          </cell>
          <cell r="O2186">
            <v>33909</v>
          </cell>
          <cell r="P2186">
            <v>76287</v>
          </cell>
          <cell r="Q2186">
            <v>88622</v>
          </cell>
          <cell r="R2186">
            <v>40580</v>
          </cell>
          <cell r="S2186">
            <v>59073</v>
          </cell>
          <cell r="T2186">
            <v>67681</v>
          </cell>
          <cell r="U2186">
            <v>67343</v>
          </cell>
          <cell r="V2186">
            <v>60310</v>
          </cell>
          <cell r="W2186">
            <v>58641</v>
          </cell>
          <cell r="X2186">
            <v>76792</v>
          </cell>
          <cell r="Y2186">
            <v>94008</v>
          </cell>
          <cell r="Z2186">
            <v>81926</v>
          </cell>
          <cell r="AA2186">
            <v>40365</v>
          </cell>
          <cell r="AB2186">
            <v>44250</v>
          </cell>
          <cell r="AC2186">
            <v>89573</v>
          </cell>
          <cell r="AD2186">
            <v>88155</v>
          </cell>
          <cell r="AE2186">
            <v>103505</v>
          </cell>
        </row>
        <row r="2187">
          <cell r="E2187" t="str">
            <v>WI Electric Power Natural Gas</v>
          </cell>
          <cell r="F2187">
            <v>2726</v>
          </cell>
          <cell r="G2187">
            <v>2747</v>
          </cell>
          <cell r="H2187">
            <v>2920</v>
          </cell>
          <cell r="I2187">
            <v>3647</v>
          </cell>
          <cell r="J2187">
            <v>4462</v>
          </cell>
          <cell r="K2187">
            <v>10081</v>
          </cell>
          <cell r="L2187">
            <v>7485</v>
          </cell>
          <cell r="M2187">
            <v>16042</v>
          </cell>
          <cell r="N2187">
            <v>24697</v>
          </cell>
          <cell r="O2187">
            <v>21620</v>
          </cell>
          <cell r="P2187">
            <v>21472</v>
          </cell>
          <cell r="Q2187">
            <v>22722</v>
          </cell>
          <cell r="R2187">
            <v>20025</v>
          </cell>
          <cell r="S2187">
            <v>23804</v>
          </cell>
          <cell r="T2187">
            <v>21238</v>
          </cell>
          <cell r="U2187">
            <v>59222</v>
          </cell>
          <cell r="V2187">
            <v>44484</v>
          </cell>
          <cell r="W2187">
            <v>55074</v>
          </cell>
          <cell r="X2187">
            <v>41713</v>
          </cell>
          <cell r="Y2187">
            <v>41624</v>
          </cell>
          <cell r="Z2187">
            <v>43076</v>
          </cell>
          <cell r="AA2187">
            <v>48280</v>
          </cell>
          <cell r="AB2187">
            <v>88409</v>
          </cell>
          <cell r="AC2187">
            <v>62314</v>
          </cell>
          <cell r="AD2187">
            <v>61589</v>
          </cell>
          <cell r="AE2187">
            <v>102997</v>
          </cell>
        </row>
        <row r="2188">
          <cell r="E2188" t="str">
            <v>WV Electric Power Natural Gas</v>
          </cell>
          <cell r="F2188">
            <v>139</v>
          </cell>
          <cell r="G2188">
            <v>172</v>
          </cell>
          <cell r="H2188">
            <v>589</v>
          </cell>
          <cell r="I2188">
            <v>378</v>
          </cell>
          <cell r="J2188">
            <v>558</v>
          </cell>
          <cell r="K2188">
            <v>749</v>
          </cell>
          <cell r="L2188">
            <v>323</v>
          </cell>
          <cell r="M2188">
            <v>590</v>
          </cell>
          <cell r="N2188">
            <v>517</v>
          </cell>
          <cell r="O2188">
            <v>502</v>
          </cell>
          <cell r="P2188">
            <v>519</v>
          </cell>
          <cell r="Q2188">
            <v>2688</v>
          </cell>
          <cell r="R2188">
            <v>1954</v>
          </cell>
          <cell r="S2188">
            <v>2202</v>
          </cell>
          <cell r="T2188">
            <v>1491</v>
          </cell>
          <cell r="U2188">
            <v>2377</v>
          </cell>
          <cell r="V2188">
            <v>3834</v>
          </cell>
          <cell r="W2188">
            <v>4005</v>
          </cell>
          <cell r="X2188">
            <v>1970</v>
          </cell>
          <cell r="Y2188">
            <v>1164</v>
          </cell>
          <cell r="Z2188">
            <v>1550</v>
          </cell>
          <cell r="AA2188">
            <v>2673</v>
          </cell>
          <cell r="AB2188">
            <v>2453</v>
          </cell>
          <cell r="AC2188">
            <v>2960</v>
          </cell>
          <cell r="AD2188">
            <v>6984</v>
          </cell>
          <cell r="AE2188">
            <v>14117</v>
          </cell>
        </row>
        <row r="2189">
          <cell r="E2189" t="str">
            <v>WY Electric Power Natural Gas</v>
          </cell>
          <cell r="F2189">
            <v>71</v>
          </cell>
          <cell r="G2189">
            <v>80</v>
          </cell>
          <cell r="H2189">
            <v>86</v>
          </cell>
          <cell r="I2189">
            <v>91</v>
          </cell>
          <cell r="J2189">
            <v>134</v>
          </cell>
          <cell r="K2189">
            <v>134</v>
          </cell>
          <cell r="L2189">
            <v>91</v>
          </cell>
          <cell r="M2189">
            <v>99</v>
          </cell>
          <cell r="N2189">
            <v>283</v>
          </cell>
          <cell r="O2189">
            <v>174</v>
          </cell>
          <cell r="P2189">
            <v>1893</v>
          </cell>
          <cell r="Q2189">
            <v>2811</v>
          </cell>
          <cell r="R2189">
            <v>3475</v>
          </cell>
          <cell r="S2189">
            <v>2322</v>
          </cell>
          <cell r="T2189">
            <v>503</v>
          </cell>
          <cell r="U2189">
            <v>533</v>
          </cell>
          <cell r="V2189">
            <v>819</v>
          </cell>
          <cell r="W2189">
            <v>1977</v>
          </cell>
          <cell r="X2189">
            <v>1061</v>
          </cell>
          <cell r="Y2189">
            <v>1064</v>
          </cell>
          <cell r="Z2189">
            <v>586</v>
          </cell>
          <cell r="AA2189">
            <v>410</v>
          </cell>
          <cell r="AB2189">
            <v>484</v>
          </cell>
          <cell r="AC2189">
            <v>517</v>
          </cell>
          <cell r="AD2189">
            <v>834</v>
          </cell>
          <cell r="AE2189">
            <v>1283</v>
          </cell>
        </row>
        <row r="2190">
          <cell r="E2190" t="str">
            <v>AK Industrial Natural Gas</v>
          </cell>
          <cell r="F2190">
            <v>256067</v>
          </cell>
          <cell r="G2190">
            <v>299396</v>
          </cell>
          <cell r="H2190">
            <v>316298</v>
          </cell>
          <cell r="I2190">
            <v>311453</v>
          </cell>
          <cell r="J2190">
            <v>299866</v>
          </cell>
          <cell r="K2190">
            <v>360003</v>
          </cell>
          <cell r="L2190">
            <v>367394</v>
          </cell>
          <cell r="M2190">
            <v>344811</v>
          </cell>
          <cell r="N2190">
            <v>357368</v>
          </cell>
          <cell r="O2190">
            <v>339671</v>
          </cell>
          <cell r="P2190">
            <v>351106</v>
          </cell>
          <cell r="Q2190">
            <v>342181</v>
          </cell>
          <cell r="R2190">
            <v>352424</v>
          </cell>
          <cell r="S2190">
            <v>342982</v>
          </cell>
          <cell r="T2190">
            <v>329512</v>
          </cell>
          <cell r="U2190">
            <v>357469</v>
          </cell>
          <cell r="V2190">
            <v>289931</v>
          </cell>
          <cell r="W2190">
            <v>290029</v>
          </cell>
          <cell r="X2190">
            <v>259708</v>
          </cell>
          <cell r="Y2190">
            <v>266529</v>
          </cell>
          <cell r="Z2190">
            <v>256892</v>
          </cell>
          <cell r="AA2190">
            <v>253842</v>
          </cell>
          <cell r="AB2190">
            <v>261160</v>
          </cell>
          <cell r="AC2190">
            <v>260132</v>
          </cell>
          <cell r="AD2190">
            <v>261256</v>
          </cell>
          <cell r="AE2190">
            <v>269172</v>
          </cell>
        </row>
        <row r="2191">
          <cell r="E2191" t="str">
            <v>AL Industrial Natural Gas</v>
          </cell>
          <cell r="F2191">
            <v>160019</v>
          </cell>
          <cell r="G2191">
            <v>167875</v>
          </cell>
          <cell r="H2191">
            <v>187025</v>
          </cell>
          <cell r="I2191">
            <v>200942</v>
          </cell>
          <cell r="J2191">
            <v>200735</v>
          </cell>
          <cell r="K2191">
            <v>224703</v>
          </cell>
          <cell r="L2191">
            <v>221847</v>
          </cell>
          <cell r="M2191">
            <v>219460</v>
          </cell>
          <cell r="N2191">
            <v>217509</v>
          </cell>
          <cell r="O2191">
            <v>227420</v>
          </cell>
          <cell r="P2191">
            <v>225183</v>
          </cell>
          <cell r="Q2191">
            <v>173593</v>
          </cell>
          <cell r="R2191">
            <v>178701</v>
          </cell>
          <cell r="S2191">
            <v>178393</v>
          </cell>
          <cell r="T2191">
            <v>183460</v>
          </cell>
          <cell r="U2191">
            <v>171080</v>
          </cell>
          <cell r="V2191">
            <v>172666</v>
          </cell>
          <cell r="W2191">
            <v>172511</v>
          </cell>
          <cell r="X2191">
            <v>164045</v>
          </cell>
          <cell r="Y2191">
            <v>152140</v>
          </cell>
          <cell r="Z2191">
            <v>164057</v>
          </cell>
          <cell r="AA2191">
            <v>173454</v>
          </cell>
          <cell r="AB2191">
            <v>193790</v>
          </cell>
          <cell r="AC2191">
            <v>201987</v>
          </cell>
          <cell r="AD2191">
            <v>207914</v>
          </cell>
          <cell r="AE2191">
            <v>207719</v>
          </cell>
        </row>
        <row r="2192">
          <cell r="E2192" t="str">
            <v>AR Industrial Natural Gas</v>
          </cell>
          <cell r="F2192">
            <v>128292</v>
          </cell>
          <cell r="G2192">
            <v>108017</v>
          </cell>
          <cell r="H2192">
            <v>125537</v>
          </cell>
          <cell r="I2192">
            <v>125630</v>
          </cell>
          <cell r="J2192">
            <v>139053</v>
          </cell>
          <cell r="K2192">
            <v>151824</v>
          </cell>
          <cell r="L2192">
            <v>147981</v>
          </cell>
          <cell r="M2192">
            <v>153912</v>
          </cell>
          <cell r="N2192">
            <v>153107</v>
          </cell>
          <cell r="O2192">
            <v>142052</v>
          </cell>
          <cell r="P2192">
            <v>134832</v>
          </cell>
          <cell r="Q2192">
            <v>125452</v>
          </cell>
          <cell r="R2192">
            <v>122784</v>
          </cell>
          <cell r="S2192">
            <v>115731</v>
          </cell>
          <cell r="T2192">
            <v>103378</v>
          </cell>
          <cell r="U2192">
            <v>91409</v>
          </cell>
          <cell r="V2192">
            <v>92152</v>
          </cell>
          <cell r="W2192">
            <v>88511</v>
          </cell>
          <cell r="X2192">
            <v>88896</v>
          </cell>
          <cell r="Y2192">
            <v>83112</v>
          </cell>
          <cell r="Z2192">
            <v>89590</v>
          </cell>
          <cell r="AA2192">
            <v>93409</v>
          </cell>
          <cell r="AB2192">
            <v>89710</v>
          </cell>
          <cell r="AC2192">
            <v>96299</v>
          </cell>
          <cell r="AD2192">
            <v>97223</v>
          </cell>
          <cell r="AE2192">
            <v>93042</v>
          </cell>
        </row>
        <row r="2193">
          <cell r="E2193" t="str">
            <v>AZ Industrial Natural Gas</v>
          </cell>
          <cell r="F2193">
            <v>19046</v>
          </cell>
          <cell r="G2193">
            <v>19722</v>
          </cell>
          <cell r="H2193">
            <v>20433</v>
          </cell>
          <cell r="I2193">
            <v>21812</v>
          </cell>
          <cell r="J2193">
            <v>26657</v>
          </cell>
          <cell r="K2193">
            <v>28773</v>
          </cell>
          <cell r="L2193">
            <v>27310</v>
          </cell>
          <cell r="M2193">
            <v>28550</v>
          </cell>
          <cell r="N2193">
            <v>28673</v>
          </cell>
          <cell r="O2193">
            <v>27498</v>
          </cell>
          <cell r="P2193">
            <v>21470</v>
          </cell>
          <cell r="Q2193">
            <v>21401</v>
          </cell>
          <cell r="R2193">
            <v>17513</v>
          </cell>
          <cell r="S2193">
            <v>15489</v>
          </cell>
          <cell r="T2193">
            <v>21095</v>
          </cell>
          <cell r="U2193">
            <v>17395</v>
          </cell>
          <cell r="V2193">
            <v>18816</v>
          </cell>
          <cell r="W2193">
            <v>19872</v>
          </cell>
          <cell r="X2193">
            <v>20734</v>
          </cell>
          <cell r="Y2193">
            <v>18293</v>
          </cell>
          <cell r="Z2193">
            <v>19586</v>
          </cell>
          <cell r="AA2193">
            <v>22024</v>
          </cell>
          <cell r="AB2193">
            <v>23135</v>
          </cell>
          <cell r="AC2193">
            <v>22736</v>
          </cell>
          <cell r="AD2193">
            <v>23225</v>
          </cell>
          <cell r="AE2193">
            <v>21316</v>
          </cell>
        </row>
        <row r="2194">
          <cell r="E2194" t="str">
            <v>CA Industrial Natural Gas</v>
          </cell>
          <cell r="F2194">
            <v>606720</v>
          </cell>
          <cell r="G2194">
            <v>725496</v>
          </cell>
          <cell r="H2194">
            <v>705045</v>
          </cell>
          <cell r="I2194">
            <v>726182</v>
          </cell>
          <cell r="J2194">
            <v>688936</v>
          </cell>
          <cell r="K2194">
            <v>705432</v>
          </cell>
          <cell r="L2194">
            <v>726368</v>
          </cell>
          <cell r="M2194">
            <v>807303</v>
          </cell>
          <cell r="N2194">
            <v>864795</v>
          </cell>
          <cell r="O2194">
            <v>803612</v>
          </cell>
          <cell r="P2194">
            <v>803825</v>
          </cell>
          <cell r="Q2194">
            <v>730253</v>
          </cell>
          <cell r="R2194">
            <v>799970</v>
          </cell>
          <cell r="S2194">
            <v>837461</v>
          </cell>
          <cell r="T2194">
            <v>893413</v>
          </cell>
          <cell r="U2194">
            <v>841137</v>
          </cell>
          <cell r="V2194">
            <v>809807</v>
          </cell>
          <cell r="W2194">
            <v>821358</v>
          </cell>
          <cell r="X2194">
            <v>809376</v>
          </cell>
          <cell r="Y2194">
            <v>792725</v>
          </cell>
          <cell r="Z2194">
            <v>787410</v>
          </cell>
          <cell r="AA2194">
            <v>767439</v>
          </cell>
          <cell r="AB2194">
            <v>805491</v>
          </cell>
          <cell r="AC2194">
            <v>850293</v>
          </cell>
          <cell r="AD2194">
            <v>857807</v>
          </cell>
          <cell r="AE2194">
            <v>851843</v>
          </cell>
        </row>
        <row r="2195">
          <cell r="E2195" t="str">
            <v>CO Industrial Natural Gas</v>
          </cell>
          <cell r="F2195">
            <v>66493</v>
          </cell>
          <cell r="G2195">
            <v>82413</v>
          </cell>
          <cell r="H2195">
            <v>80268</v>
          </cell>
          <cell r="I2195">
            <v>94702</v>
          </cell>
          <cell r="J2195">
            <v>84451</v>
          </cell>
          <cell r="K2195">
            <v>86622</v>
          </cell>
          <cell r="L2195">
            <v>99887</v>
          </cell>
          <cell r="M2195">
            <v>91164</v>
          </cell>
          <cell r="N2195">
            <v>114781</v>
          </cell>
          <cell r="O2195">
            <v>112343</v>
          </cell>
          <cell r="P2195">
            <v>117445</v>
          </cell>
          <cell r="Q2195">
            <v>179442</v>
          </cell>
          <cell r="R2195">
            <v>175222</v>
          </cell>
          <cell r="S2195">
            <v>162720</v>
          </cell>
          <cell r="T2195">
            <v>164501</v>
          </cell>
          <cell r="U2195">
            <v>182765</v>
          </cell>
          <cell r="V2195">
            <v>170703</v>
          </cell>
          <cell r="W2195">
            <v>177553</v>
          </cell>
          <cell r="X2195">
            <v>185356</v>
          </cell>
          <cell r="Y2195">
            <v>202689</v>
          </cell>
          <cell r="Z2195">
            <v>208973</v>
          </cell>
          <cell r="AA2195">
            <v>187114</v>
          </cell>
          <cell r="AB2195">
            <v>185647</v>
          </cell>
          <cell r="AC2195">
            <v>181137</v>
          </cell>
          <cell r="AD2195">
            <v>190774</v>
          </cell>
          <cell r="AE2195">
            <v>201407</v>
          </cell>
        </row>
        <row r="2196">
          <cell r="E2196" t="str">
            <v>CT Industrial Natural Gas</v>
          </cell>
          <cell r="F2196">
            <v>26296</v>
          </cell>
          <cell r="G2196">
            <v>33673</v>
          </cell>
          <cell r="H2196">
            <v>37392</v>
          </cell>
          <cell r="I2196">
            <v>37836</v>
          </cell>
          <cell r="J2196">
            <v>31604</v>
          </cell>
          <cell r="K2196">
            <v>33125</v>
          </cell>
          <cell r="L2196">
            <v>33382</v>
          </cell>
          <cell r="M2196">
            <v>35519</v>
          </cell>
          <cell r="N2196">
            <v>33343</v>
          </cell>
          <cell r="O2196">
            <v>32805</v>
          </cell>
          <cell r="P2196">
            <v>33077</v>
          </cell>
          <cell r="Q2196">
            <v>26212</v>
          </cell>
          <cell r="R2196">
            <v>29753</v>
          </cell>
          <cell r="S2196">
            <v>24168</v>
          </cell>
          <cell r="T2196">
            <v>21028</v>
          </cell>
          <cell r="U2196">
            <v>20987</v>
          </cell>
          <cell r="V2196">
            <v>22243</v>
          </cell>
          <cell r="W2196">
            <v>23339</v>
          </cell>
          <cell r="X2196">
            <v>23001</v>
          </cell>
          <cell r="Y2196">
            <v>25158</v>
          </cell>
          <cell r="Z2196">
            <v>24730</v>
          </cell>
          <cell r="AA2196">
            <v>26981</v>
          </cell>
          <cell r="AB2196">
            <v>27778</v>
          </cell>
          <cell r="AC2196">
            <v>30550</v>
          </cell>
          <cell r="AD2196">
            <v>29159</v>
          </cell>
          <cell r="AE2196">
            <v>26296</v>
          </cell>
        </row>
        <row r="2197">
          <cell r="E2197" t="str">
            <v>DC Industrial Natural Gas</v>
          </cell>
          <cell r="F2197">
            <v>0</v>
          </cell>
          <cell r="G2197">
            <v>0</v>
          </cell>
          <cell r="H2197">
            <v>0</v>
          </cell>
          <cell r="I2197">
            <v>0</v>
          </cell>
          <cell r="J2197">
            <v>0</v>
          </cell>
          <cell r="K2197">
            <v>0</v>
          </cell>
          <cell r="L2197">
            <v>0</v>
          </cell>
          <cell r="M2197">
            <v>0</v>
          </cell>
          <cell r="N2197">
            <v>0</v>
          </cell>
          <cell r="O2197">
            <v>0</v>
          </cell>
          <cell r="P2197">
            <v>0</v>
          </cell>
          <cell r="Q2197">
            <v>0</v>
          </cell>
          <cell r="R2197">
            <v>0</v>
          </cell>
          <cell r="S2197">
            <v>0</v>
          </cell>
          <cell r="T2197">
            <v>0</v>
          </cell>
          <cell r="U2197">
            <v>0</v>
          </cell>
          <cell r="V2197">
            <v>0</v>
          </cell>
          <cell r="W2197">
            <v>0</v>
          </cell>
          <cell r="X2197">
            <v>0</v>
          </cell>
          <cell r="Y2197">
            <v>0</v>
          </cell>
          <cell r="Z2197">
            <v>0</v>
          </cell>
          <cell r="AA2197">
            <v>0</v>
          </cell>
          <cell r="AB2197">
            <v>0</v>
          </cell>
          <cell r="AC2197">
            <v>0</v>
          </cell>
          <cell r="AD2197">
            <v>0</v>
          </cell>
          <cell r="AE2197">
            <v>0</v>
          </cell>
        </row>
        <row r="2198">
          <cell r="E2198" t="str">
            <v>DE Industrial Natural Gas</v>
          </cell>
          <cell r="F2198">
            <v>17194</v>
          </cell>
          <cell r="G2198">
            <v>16251</v>
          </cell>
          <cell r="H2198">
            <v>18731</v>
          </cell>
          <cell r="I2198">
            <v>20146</v>
          </cell>
          <cell r="J2198">
            <v>17831</v>
          </cell>
          <cell r="K2198">
            <v>20089</v>
          </cell>
          <cell r="L2198">
            <v>14669</v>
          </cell>
          <cell r="M2198">
            <v>15327</v>
          </cell>
          <cell r="N2198">
            <v>17294</v>
          </cell>
          <cell r="O2198">
            <v>22499</v>
          </cell>
          <cell r="P2198">
            <v>26370</v>
          </cell>
          <cell r="Q2198">
            <v>20718</v>
          </cell>
          <cell r="R2198">
            <v>18278</v>
          </cell>
          <cell r="S2198">
            <v>15745</v>
          </cell>
          <cell r="T2198">
            <v>16602</v>
          </cell>
          <cell r="U2198">
            <v>15820</v>
          </cell>
          <cell r="V2198">
            <v>17006</v>
          </cell>
          <cell r="W2198">
            <v>16615</v>
          </cell>
          <cell r="X2198">
            <v>18811</v>
          </cell>
          <cell r="Y2198">
            <v>17952</v>
          </cell>
          <cell r="Z2198">
            <v>8180</v>
          </cell>
          <cell r="AA2198">
            <v>20336</v>
          </cell>
          <cell r="AB2198">
            <v>29555</v>
          </cell>
          <cell r="AC2198">
            <v>33654</v>
          </cell>
          <cell r="AD2198">
            <v>32723</v>
          </cell>
          <cell r="AE2198">
            <v>34874</v>
          </cell>
        </row>
        <row r="2199">
          <cell r="E2199" t="str">
            <v>FL Industrial Natural Gas</v>
          </cell>
          <cell r="F2199">
            <v>93919</v>
          </cell>
          <cell r="G2199">
            <v>95720</v>
          </cell>
          <cell r="H2199">
            <v>98926</v>
          </cell>
          <cell r="I2199">
            <v>112169</v>
          </cell>
          <cell r="J2199">
            <v>135888</v>
          </cell>
          <cell r="K2199">
            <v>137928</v>
          </cell>
          <cell r="L2199">
            <v>148623</v>
          </cell>
          <cell r="M2199">
            <v>134978</v>
          </cell>
          <cell r="N2199">
            <v>131000</v>
          </cell>
          <cell r="O2199">
            <v>142891</v>
          </cell>
          <cell r="P2199">
            <v>118750</v>
          </cell>
          <cell r="Q2199">
            <v>103297</v>
          </cell>
          <cell r="R2199">
            <v>87997</v>
          </cell>
          <cell r="S2199">
            <v>77688</v>
          </cell>
          <cell r="T2199">
            <v>67200</v>
          </cell>
          <cell r="U2199">
            <v>66836</v>
          </cell>
          <cell r="V2199">
            <v>73663</v>
          </cell>
          <cell r="W2199">
            <v>70191</v>
          </cell>
          <cell r="X2199">
            <v>71442</v>
          </cell>
          <cell r="Y2199">
            <v>67610</v>
          </cell>
          <cell r="Z2199">
            <v>82997</v>
          </cell>
          <cell r="AA2199">
            <v>91708</v>
          </cell>
          <cell r="AB2199">
            <v>106176</v>
          </cell>
          <cell r="AC2199">
            <v>105263</v>
          </cell>
          <cell r="AD2199">
            <v>97547</v>
          </cell>
          <cell r="AE2199">
            <v>98797</v>
          </cell>
        </row>
        <row r="2200">
          <cell r="E2200" t="str">
            <v>GA Industrial Natural Gas</v>
          </cell>
          <cell r="F2200">
            <v>166369</v>
          </cell>
          <cell r="G2200">
            <v>171611</v>
          </cell>
          <cell r="H2200">
            <v>176533</v>
          </cell>
          <cell r="I2200">
            <v>171913</v>
          </cell>
          <cell r="J2200">
            <v>179056</v>
          </cell>
          <cell r="K2200">
            <v>188450</v>
          </cell>
          <cell r="L2200">
            <v>185944</v>
          </cell>
          <cell r="M2200">
            <v>179611</v>
          </cell>
          <cell r="N2200">
            <v>168956</v>
          </cell>
          <cell r="O2200">
            <v>158026</v>
          </cell>
          <cell r="P2200">
            <v>169155</v>
          </cell>
          <cell r="Q2200">
            <v>142659</v>
          </cell>
          <cell r="R2200">
            <v>146808</v>
          </cell>
          <cell r="S2200">
            <v>164098</v>
          </cell>
          <cell r="T2200">
            <v>165193</v>
          </cell>
          <cell r="U2200">
            <v>161694</v>
          </cell>
          <cell r="V2200">
            <v>164340</v>
          </cell>
          <cell r="W2200">
            <v>157087</v>
          </cell>
          <cell r="X2200">
            <v>154289</v>
          </cell>
          <cell r="Y2200">
            <v>143614</v>
          </cell>
          <cell r="Z2200">
            <v>149901</v>
          </cell>
          <cell r="AA2200">
            <v>147610</v>
          </cell>
          <cell r="AB2200">
            <v>148708</v>
          </cell>
          <cell r="AC2200">
            <v>160386</v>
          </cell>
          <cell r="AD2200">
            <v>163502</v>
          </cell>
          <cell r="AE2200">
            <v>161636</v>
          </cell>
        </row>
        <row r="2201">
          <cell r="E2201" t="str">
            <v>HI Industrial Natural Gas</v>
          </cell>
          <cell r="F2201">
            <v>0</v>
          </cell>
          <cell r="G2201">
            <v>0</v>
          </cell>
          <cell r="H2201">
            <v>0</v>
          </cell>
          <cell r="I2201">
            <v>0</v>
          </cell>
          <cell r="J2201">
            <v>0</v>
          </cell>
          <cell r="K2201">
            <v>0</v>
          </cell>
          <cell r="L2201">
            <v>0</v>
          </cell>
          <cell r="M2201">
            <v>352</v>
          </cell>
          <cell r="N2201">
            <v>393</v>
          </cell>
          <cell r="O2201">
            <v>488</v>
          </cell>
          <cell r="P2201">
            <v>561</v>
          </cell>
          <cell r="Q2201">
            <v>551</v>
          </cell>
          <cell r="R2201">
            <v>504</v>
          </cell>
          <cell r="S2201">
            <v>465</v>
          </cell>
          <cell r="T2201">
            <v>467</v>
          </cell>
          <cell r="U2201">
            <v>455</v>
          </cell>
          <cell r="V2201">
            <v>472</v>
          </cell>
          <cell r="W2201">
            <v>521</v>
          </cell>
          <cell r="X2201">
            <v>450</v>
          </cell>
          <cell r="Y2201">
            <v>358</v>
          </cell>
          <cell r="Z2201">
            <v>353</v>
          </cell>
          <cell r="AA2201">
            <v>379</v>
          </cell>
          <cell r="AB2201">
            <v>371</v>
          </cell>
          <cell r="AC2201">
            <v>390</v>
          </cell>
          <cell r="AD2201">
            <v>385</v>
          </cell>
          <cell r="AE2201">
            <v>434</v>
          </cell>
        </row>
        <row r="2202">
          <cell r="E2202" t="str">
            <v>IA Industrial Natural Gas</v>
          </cell>
          <cell r="F2202">
            <v>90860</v>
          </cell>
          <cell r="G2202">
            <v>98206</v>
          </cell>
          <cell r="H2202">
            <v>101152</v>
          </cell>
          <cell r="I2202">
            <v>102666</v>
          </cell>
          <cell r="J2202">
            <v>109026</v>
          </cell>
          <cell r="K2202">
            <v>113482</v>
          </cell>
          <cell r="L2202">
            <v>114374</v>
          </cell>
          <cell r="M2202">
            <v>108113</v>
          </cell>
          <cell r="N2202">
            <v>106544</v>
          </cell>
          <cell r="O2202">
            <v>103292</v>
          </cell>
          <cell r="P2202">
            <v>100558</v>
          </cell>
          <cell r="Q2202">
            <v>92936</v>
          </cell>
          <cell r="R2202">
            <v>92492</v>
          </cell>
          <cell r="S2202">
            <v>94124</v>
          </cell>
          <cell r="T2202">
            <v>94188</v>
          </cell>
          <cell r="U2202">
            <v>96608</v>
          </cell>
          <cell r="V2202">
            <v>102313</v>
          </cell>
          <cell r="W2202">
            <v>142323</v>
          </cell>
          <cell r="X2202">
            <v>164098</v>
          </cell>
          <cell r="Y2202">
            <v>165657</v>
          </cell>
          <cell r="Z2202">
            <v>168401</v>
          </cell>
          <cell r="AA2202">
            <v>168725</v>
          </cell>
          <cell r="AB2202">
            <v>171194</v>
          </cell>
          <cell r="AC2202">
            <v>178609</v>
          </cell>
          <cell r="AD2202">
            <v>178990</v>
          </cell>
          <cell r="AE2202">
            <v>188195</v>
          </cell>
        </row>
        <row r="2203">
          <cell r="E2203" t="str">
            <v>ID Industrial Natural Gas</v>
          </cell>
          <cell r="F2203">
            <v>23980</v>
          </cell>
          <cell r="G2203">
            <v>27542</v>
          </cell>
          <cell r="H2203">
            <v>27855</v>
          </cell>
          <cell r="I2203">
            <v>30254</v>
          </cell>
          <cell r="J2203">
            <v>30913</v>
          </cell>
          <cell r="K2203">
            <v>35045</v>
          </cell>
          <cell r="L2203">
            <v>35614</v>
          </cell>
          <cell r="M2203">
            <v>36080</v>
          </cell>
          <cell r="N2203">
            <v>35614</v>
          </cell>
          <cell r="O2203">
            <v>35122</v>
          </cell>
          <cell r="P2203">
            <v>33264</v>
          </cell>
          <cell r="Q2203">
            <v>30969</v>
          </cell>
          <cell r="R2203">
            <v>29589</v>
          </cell>
          <cell r="S2203">
            <v>25453</v>
          </cell>
          <cell r="T2203">
            <v>24887</v>
          </cell>
          <cell r="U2203">
            <v>24060</v>
          </cell>
          <cell r="V2203">
            <v>24580</v>
          </cell>
          <cell r="W2203">
            <v>24694</v>
          </cell>
          <cell r="X2203">
            <v>25799</v>
          </cell>
          <cell r="Y2203">
            <v>24822</v>
          </cell>
          <cell r="Z2203">
            <v>24721</v>
          </cell>
          <cell r="AA2203">
            <v>25840</v>
          </cell>
          <cell r="AB2203">
            <v>30244</v>
          </cell>
          <cell r="AC2203">
            <v>28708</v>
          </cell>
          <cell r="AD2203">
            <v>28547</v>
          </cell>
          <cell r="AE2203">
            <v>32805</v>
          </cell>
        </row>
        <row r="2204">
          <cell r="E2204" t="str">
            <v>IL Industrial Natural Gas</v>
          </cell>
          <cell r="F2204">
            <v>281825</v>
          </cell>
          <cell r="G2204">
            <v>308581</v>
          </cell>
          <cell r="H2204">
            <v>305873</v>
          </cell>
          <cell r="I2204">
            <v>311550</v>
          </cell>
          <cell r="J2204">
            <v>311595</v>
          </cell>
          <cell r="K2204">
            <v>327422</v>
          </cell>
          <cell r="L2204">
            <v>328228</v>
          </cell>
          <cell r="M2204">
            <v>324410</v>
          </cell>
          <cell r="N2204">
            <v>309751</v>
          </cell>
          <cell r="O2204">
            <v>311946</v>
          </cell>
          <cell r="P2204">
            <v>307773</v>
          </cell>
          <cell r="Q2204">
            <v>282872</v>
          </cell>
          <cell r="R2204">
            <v>294361</v>
          </cell>
          <cell r="S2204">
            <v>274390</v>
          </cell>
          <cell r="T2204">
            <v>267144</v>
          </cell>
          <cell r="U2204">
            <v>264419</v>
          </cell>
          <cell r="V2204">
            <v>249385</v>
          </cell>
          <cell r="W2204">
            <v>258646</v>
          </cell>
          <cell r="X2204">
            <v>267748</v>
          </cell>
          <cell r="Y2204">
            <v>238153</v>
          </cell>
          <cell r="Z2204">
            <v>288206</v>
          </cell>
          <cell r="AA2204">
            <v>286530</v>
          </cell>
          <cell r="AB2204">
            <v>280108</v>
          </cell>
          <cell r="AC2204">
            <v>298649</v>
          </cell>
          <cell r="AD2204">
            <v>301473</v>
          </cell>
          <cell r="AE2204">
            <v>274287</v>
          </cell>
        </row>
        <row r="2205">
          <cell r="E2205" t="str">
            <v>IN Industrial Natural Gas</v>
          </cell>
          <cell r="F2205">
            <v>232298</v>
          </cell>
          <cell r="G2205">
            <v>231027</v>
          </cell>
          <cell r="H2205">
            <v>248266</v>
          </cell>
          <cell r="I2205">
            <v>266711</v>
          </cell>
          <cell r="J2205">
            <v>273479</v>
          </cell>
          <cell r="K2205">
            <v>278650</v>
          </cell>
          <cell r="L2205">
            <v>292056</v>
          </cell>
          <cell r="M2205">
            <v>293278</v>
          </cell>
          <cell r="N2205">
            <v>292192</v>
          </cell>
          <cell r="O2205">
            <v>317327</v>
          </cell>
          <cell r="P2205">
            <v>306086</v>
          </cell>
          <cell r="Q2205">
            <v>256851</v>
          </cell>
          <cell r="R2205">
            <v>260867</v>
          </cell>
          <cell r="S2205">
            <v>271212</v>
          </cell>
          <cell r="T2205">
            <v>265246</v>
          </cell>
          <cell r="U2205">
            <v>268876</v>
          </cell>
          <cell r="V2205">
            <v>268431</v>
          </cell>
          <cell r="W2205">
            <v>278809</v>
          </cell>
          <cell r="X2205">
            <v>275888</v>
          </cell>
          <cell r="Y2205">
            <v>248910</v>
          </cell>
          <cell r="Z2205">
            <v>293194</v>
          </cell>
          <cell r="AA2205">
            <v>330979</v>
          </cell>
          <cell r="AB2205">
            <v>349388</v>
          </cell>
          <cell r="AC2205">
            <v>362336</v>
          </cell>
          <cell r="AD2205">
            <v>382762</v>
          </cell>
          <cell r="AE2205">
            <v>381603</v>
          </cell>
        </row>
        <row r="2206">
          <cell r="E2206" t="str">
            <v>KS Industrial Natural Gas</v>
          </cell>
          <cell r="F2206">
            <v>157689</v>
          </cell>
          <cell r="G2206">
            <v>169844</v>
          </cell>
          <cell r="H2206">
            <v>172298</v>
          </cell>
          <cell r="I2206">
            <v>193173</v>
          </cell>
          <cell r="J2206">
            <v>230629</v>
          </cell>
          <cell r="K2206">
            <v>176007</v>
          </cell>
          <cell r="L2206">
            <v>157891</v>
          </cell>
          <cell r="M2206">
            <v>162764</v>
          </cell>
          <cell r="N2206">
            <v>143957</v>
          </cell>
          <cell r="O2206">
            <v>127565</v>
          </cell>
          <cell r="P2206">
            <v>139679</v>
          </cell>
          <cell r="Q2206">
            <v>116399</v>
          </cell>
          <cell r="R2206">
            <v>138983</v>
          </cell>
          <cell r="S2206">
            <v>126919</v>
          </cell>
          <cell r="T2206">
            <v>117406</v>
          </cell>
          <cell r="U2206">
            <v>119398</v>
          </cell>
          <cell r="V2206">
            <v>134694</v>
          </cell>
          <cell r="W2206">
            <v>145096</v>
          </cell>
          <cell r="X2206">
            <v>133413</v>
          </cell>
          <cell r="Y2206">
            <v>127319</v>
          </cell>
          <cell r="Z2206">
            <v>126437</v>
          </cell>
          <cell r="AA2206">
            <v>130988</v>
          </cell>
          <cell r="AB2206">
            <v>136989</v>
          </cell>
          <cell r="AC2206">
            <v>138513</v>
          </cell>
          <cell r="AD2206">
            <v>137967</v>
          </cell>
          <cell r="AE2206">
            <v>131651</v>
          </cell>
        </row>
        <row r="2207">
          <cell r="E2207" t="str">
            <v>KY Industrial Natural Gas</v>
          </cell>
          <cell r="F2207">
            <v>74421</v>
          </cell>
          <cell r="G2207">
            <v>77552</v>
          </cell>
          <cell r="H2207">
            <v>80868</v>
          </cell>
          <cell r="I2207">
            <v>83091</v>
          </cell>
          <cell r="J2207">
            <v>91183</v>
          </cell>
          <cell r="K2207">
            <v>102405</v>
          </cell>
          <cell r="L2207">
            <v>101679</v>
          </cell>
          <cell r="M2207">
            <v>103119</v>
          </cell>
          <cell r="N2207">
            <v>98824</v>
          </cell>
          <cell r="O2207">
            <v>104272</v>
          </cell>
          <cell r="P2207">
            <v>107934</v>
          </cell>
          <cell r="Q2207">
            <v>100980</v>
          </cell>
          <cell r="R2207">
            <v>111029</v>
          </cell>
          <cell r="S2207">
            <v>108998</v>
          </cell>
          <cell r="T2207">
            <v>121071</v>
          </cell>
          <cell r="U2207">
            <v>118902</v>
          </cell>
          <cell r="V2207">
            <v>115533</v>
          </cell>
          <cell r="W2207">
            <v>115651</v>
          </cell>
          <cell r="X2207">
            <v>114473</v>
          </cell>
          <cell r="Y2207">
            <v>102212</v>
          </cell>
          <cell r="Z2207">
            <v>111206</v>
          </cell>
          <cell r="AA2207">
            <v>112754</v>
          </cell>
          <cell r="AB2207">
            <v>115805</v>
          </cell>
          <cell r="AC2207">
            <v>119511</v>
          </cell>
          <cell r="AD2207">
            <v>124937</v>
          </cell>
          <cell r="AE2207">
            <v>123276</v>
          </cell>
        </row>
        <row r="2208">
          <cell r="E2208" t="str">
            <v>LA Industrial Natural Gas</v>
          </cell>
          <cell r="F2208">
            <v>1216419</v>
          </cell>
          <cell r="G2208">
            <v>1174259</v>
          </cell>
          <cell r="H2208">
            <v>1204264</v>
          </cell>
          <cell r="I2208">
            <v>1239061</v>
          </cell>
          <cell r="J2208">
            <v>1211573</v>
          </cell>
          <cell r="K2208">
            <v>1252940</v>
          </cell>
          <cell r="L2208">
            <v>1266022</v>
          </cell>
          <cell r="M2208">
            <v>1398034</v>
          </cell>
          <cell r="N2208">
            <v>1203198</v>
          </cell>
          <cell r="O2208">
            <v>1100544</v>
          </cell>
          <cell r="P2208">
            <v>1176360</v>
          </cell>
          <cell r="Q2208">
            <v>969451</v>
          </cell>
          <cell r="R2208">
            <v>1013385</v>
          </cell>
          <cell r="S2208">
            <v>985673</v>
          </cell>
          <cell r="T2208">
            <v>1024459</v>
          </cell>
          <cell r="U2208">
            <v>961172</v>
          </cell>
          <cell r="V2208">
            <v>1035795</v>
          </cell>
          <cell r="W2208">
            <v>1081722</v>
          </cell>
          <cell r="X2208">
            <v>1008196</v>
          </cell>
          <cell r="Y2208">
            <v>972783</v>
          </cell>
          <cell r="Z2208">
            <v>1084100</v>
          </cell>
          <cell r="AA2208">
            <v>1117156</v>
          </cell>
          <cell r="AB2208">
            <v>1149066</v>
          </cell>
          <cell r="AC2208">
            <v>1125951</v>
          </cell>
          <cell r="AD2208">
            <v>1145069</v>
          </cell>
          <cell r="AE2208">
            <v>1134592</v>
          </cell>
        </row>
        <row r="2209">
          <cell r="E2209" t="str">
            <v>MA Industrial Natural Gas</v>
          </cell>
          <cell r="F2209">
            <v>45888</v>
          </cell>
          <cell r="G2209">
            <v>56920</v>
          </cell>
          <cell r="H2209">
            <v>73653</v>
          </cell>
          <cell r="I2209">
            <v>73972</v>
          </cell>
          <cell r="J2209">
            <v>67036</v>
          </cell>
          <cell r="K2209">
            <v>65167</v>
          </cell>
          <cell r="L2209">
            <v>63429</v>
          </cell>
          <cell r="M2209">
            <v>66078</v>
          </cell>
          <cell r="N2209">
            <v>63994</v>
          </cell>
          <cell r="O2209">
            <v>82775</v>
          </cell>
          <cell r="P2209">
            <v>78191</v>
          </cell>
          <cell r="Q2209">
            <v>84867</v>
          </cell>
          <cell r="R2209">
            <v>88957</v>
          </cell>
          <cell r="S2209">
            <v>45370</v>
          </cell>
          <cell r="T2209">
            <v>44781</v>
          </cell>
          <cell r="U2209">
            <v>48475</v>
          </cell>
          <cell r="V2209">
            <v>43738</v>
          </cell>
          <cell r="W2209">
            <v>47057</v>
          </cell>
          <cell r="X2209">
            <v>45279</v>
          </cell>
          <cell r="Y2209">
            <v>40606</v>
          </cell>
          <cell r="Z2209">
            <v>45722</v>
          </cell>
          <cell r="AA2209">
            <v>48958</v>
          </cell>
          <cell r="AB2209">
            <v>45418</v>
          </cell>
          <cell r="AC2209">
            <v>48202</v>
          </cell>
          <cell r="AD2209">
            <v>46671</v>
          </cell>
          <cell r="AE2209">
            <v>45859</v>
          </cell>
        </row>
        <row r="2210">
          <cell r="E2210" t="str">
            <v>MD Industrial Natural Gas</v>
          </cell>
          <cell r="F2210">
            <v>63531</v>
          </cell>
          <cell r="G2210">
            <v>48329</v>
          </cell>
          <cell r="H2210">
            <v>51058</v>
          </cell>
          <cell r="I2210">
            <v>50185</v>
          </cell>
          <cell r="J2210">
            <v>49131</v>
          </cell>
          <cell r="K2210">
            <v>50191</v>
          </cell>
          <cell r="L2210">
            <v>51474</v>
          </cell>
          <cell r="M2210">
            <v>68185</v>
          </cell>
          <cell r="N2210">
            <v>39950</v>
          </cell>
          <cell r="O2210">
            <v>38465</v>
          </cell>
          <cell r="P2210">
            <v>41384</v>
          </cell>
          <cell r="Q2210">
            <v>28439</v>
          </cell>
          <cell r="R2210">
            <v>28170</v>
          </cell>
          <cell r="S2210">
            <v>22659</v>
          </cell>
          <cell r="T2210">
            <v>24219</v>
          </cell>
          <cell r="U2210">
            <v>24911</v>
          </cell>
          <cell r="V2210">
            <v>23863</v>
          </cell>
          <cell r="W2210">
            <v>21171</v>
          </cell>
          <cell r="X2210">
            <v>21902</v>
          </cell>
          <cell r="Y2210">
            <v>24785</v>
          </cell>
          <cell r="Z2210">
            <v>23974</v>
          </cell>
          <cell r="AA2210">
            <v>21808</v>
          </cell>
          <cell r="AB2210">
            <v>18292</v>
          </cell>
          <cell r="AC2210">
            <v>14595</v>
          </cell>
          <cell r="AD2210">
            <v>15522</v>
          </cell>
          <cell r="AE2210">
            <v>15588</v>
          </cell>
        </row>
        <row r="2211">
          <cell r="E2211" t="str">
            <v>ME Industrial Natural Gas</v>
          </cell>
          <cell r="F2211">
            <v>2034</v>
          </cell>
          <cell r="G2211">
            <v>2218</v>
          </cell>
          <cell r="H2211">
            <v>2075</v>
          </cell>
          <cell r="I2211">
            <v>1778</v>
          </cell>
          <cell r="J2211">
            <v>1796</v>
          </cell>
          <cell r="K2211">
            <v>2025</v>
          </cell>
          <cell r="L2211">
            <v>2225</v>
          </cell>
          <cell r="M2211">
            <v>2560</v>
          </cell>
          <cell r="N2211">
            <v>2336</v>
          </cell>
          <cell r="O2211">
            <v>2599</v>
          </cell>
          <cell r="P2211">
            <v>14969</v>
          </cell>
          <cell r="Q2211">
            <v>12859</v>
          </cell>
          <cell r="R2211">
            <v>24657</v>
          </cell>
          <cell r="S2211">
            <v>3467</v>
          </cell>
          <cell r="T2211">
            <v>16909</v>
          </cell>
          <cell r="U2211">
            <v>6807</v>
          </cell>
          <cell r="V2211">
            <v>18457</v>
          </cell>
          <cell r="W2211">
            <v>23176</v>
          </cell>
          <cell r="X2211">
            <v>27338</v>
          </cell>
          <cell r="Y2211">
            <v>27033</v>
          </cell>
          <cell r="Z2211">
            <v>29460</v>
          </cell>
          <cell r="AA2211">
            <v>28885</v>
          </cell>
          <cell r="AB2211">
            <v>31123</v>
          </cell>
          <cell r="AC2211">
            <v>33308</v>
          </cell>
          <cell r="AD2211">
            <v>24914</v>
          </cell>
          <cell r="AE2211">
            <v>21613</v>
          </cell>
        </row>
        <row r="2212">
          <cell r="E2212" t="str">
            <v>MI Industrial Natural Gas</v>
          </cell>
          <cell r="F2212">
            <v>302560</v>
          </cell>
          <cell r="G2212">
            <v>291581</v>
          </cell>
          <cell r="H2212">
            <v>323612</v>
          </cell>
          <cell r="I2212">
            <v>255826</v>
          </cell>
          <cell r="J2212">
            <v>248201</v>
          </cell>
          <cell r="K2212">
            <v>264397</v>
          </cell>
          <cell r="L2212">
            <v>268800</v>
          </cell>
          <cell r="M2212">
            <v>265691</v>
          </cell>
          <cell r="N2212">
            <v>234924</v>
          </cell>
          <cell r="O2212">
            <v>258573</v>
          </cell>
          <cell r="P2212">
            <v>256154</v>
          </cell>
          <cell r="Q2212">
            <v>240483</v>
          </cell>
          <cell r="R2212">
            <v>254735</v>
          </cell>
          <cell r="S2212">
            <v>229012</v>
          </cell>
          <cell r="T2212">
            <v>224177</v>
          </cell>
          <cell r="U2212">
            <v>225447</v>
          </cell>
          <cell r="V2212">
            <v>202382</v>
          </cell>
          <cell r="W2212">
            <v>159710</v>
          </cell>
          <cell r="X2212">
            <v>152200</v>
          </cell>
          <cell r="Y2212">
            <v>140000</v>
          </cell>
          <cell r="Z2212">
            <v>154139</v>
          </cell>
          <cell r="AA2212">
            <v>160427</v>
          </cell>
          <cell r="AB2212">
            <v>170015</v>
          </cell>
          <cell r="AC2212">
            <v>182911</v>
          </cell>
          <cell r="AD2212">
            <v>191322</v>
          </cell>
          <cell r="AE2212">
            <v>183620</v>
          </cell>
        </row>
        <row r="2213">
          <cell r="E2213" t="str">
            <v>MN Industrial Natural Gas</v>
          </cell>
          <cell r="F2213">
            <v>88694</v>
          </cell>
          <cell r="G2213">
            <v>93353</v>
          </cell>
          <cell r="H2213">
            <v>94044</v>
          </cell>
          <cell r="I2213">
            <v>98842</v>
          </cell>
          <cell r="J2213">
            <v>95504</v>
          </cell>
          <cell r="K2213">
            <v>107575</v>
          </cell>
          <cell r="L2213">
            <v>104313</v>
          </cell>
          <cell r="M2213">
            <v>109264</v>
          </cell>
          <cell r="N2213">
            <v>106572</v>
          </cell>
          <cell r="O2213">
            <v>106172</v>
          </cell>
          <cell r="P2213">
            <v>107454</v>
          </cell>
          <cell r="Q2213">
            <v>93531</v>
          </cell>
          <cell r="R2213">
            <v>96346</v>
          </cell>
          <cell r="S2213">
            <v>95547</v>
          </cell>
          <cell r="T2213">
            <v>97785</v>
          </cell>
          <cell r="U2213">
            <v>96152</v>
          </cell>
          <cell r="V2213">
            <v>104729</v>
          </cell>
          <cell r="W2213">
            <v>115784</v>
          </cell>
          <cell r="X2213">
            <v>147233</v>
          </cell>
          <cell r="Y2213">
            <v>132232</v>
          </cell>
          <cell r="Z2213">
            <v>160037</v>
          </cell>
          <cell r="AA2213">
            <v>159371</v>
          </cell>
          <cell r="AB2213">
            <v>162975</v>
          </cell>
          <cell r="AC2213">
            <v>164365</v>
          </cell>
          <cell r="AD2213">
            <v>179200</v>
          </cell>
          <cell r="AE2213">
            <v>163425</v>
          </cell>
        </row>
        <row r="2214">
          <cell r="E2214" t="str">
            <v>MO Industrial Natural Gas</v>
          </cell>
          <cell r="F2214">
            <v>55132</v>
          </cell>
          <cell r="G2214">
            <v>57684</v>
          </cell>
          <cell r="H2214">
            <v>58578</v>
          </cell>
          <cell r="I2214">
            <v>61219</v>
          </cell>
          <cell r="J2214">
            <v>70946</v>
          </cell>
          <cell r="K2214">
            <v>69404</v>
          </cell>
          <cell r="L2214">
            <v>72025</v>
          </cell>
          <cell r="M2214">
            <v>71565</v>
          </cell>
          <cell r="N2214">
            <v>64966</v>
          </cell>
          <cell r="O2214">
            <v>65238</v>
          </cell>
          <cell r="P2214">
            <v>69532</v>
          </cell>
          <cell r="Q2214">
            <v>68272</v>
          </cell>
          <cell r="R2214">
            <v>67796</v>
          </cell>
          <cell r="S2214">
            <v>62393</v>
          </cell>
          <cell r="T2214">
            <v>65758</v>
          </cell>
          <cell r="U2214">
            <v>67664</v>
          </cell>
          <cell r="V2214">
            <v>66968</v>
          </cell>
          <cell r="W2214">
            <v>69188</v>
          </cell>
          <cell r="X2214">
            <v>67181</v>
          </cell>
          <cell r="Y2214">
            <v>63791</v>
          </cell>
          <cell r="Z2214">
            <v>65903</v>
          </cell>
          <cell r="AA2214">
            <v>63566</v>
          </cell>
          <cell r="AB2214">
            <v>63031</v>
          </cell>
          <cell r="AC2214">
            <v>64105</v>
          </cell>
          <cell r="AD2214">
            <v>68011</v>
          </cell>
          <cell r="AE2214">
            <v>66269</v>
          </cell>
        </row>
        <row r="2215">
          <cell r="E2215" t="str">
            <v>MS Industrial Natural Gas</v>
          </cell>
          <cell r="F2215">
            <v>111587</v>
          </cell>
          <cell r="G2215">
            <v>112520</v>
          </cell>
          <cell r="H2215">
            <v>113228</v>
          </cell>
          <cell r="I2215">
            <v>107422</v>
          </cell>
          <cell r="J2215">
            <v>92393</v>
          </cell>
          <cell r="K2215">
            <v>89892</v>
          </cell>
          <cell r="L2215">
            <v>86951</v>
          </cell>
          <cell r="M2215">
            <v>90762</v>
          </cell>
          <cell r="N2215">
            <v>86631</v>
          </cell>
          <cell r="O2215">
            <v>129243</v>
          </cell>
          <cell r="P2215">
            <v>125579</v>
          </cell>
          <cell r="Q2215">
            <v>105634</v>
          </cell>
          <cell r="R2215">
            <v>109333</v>
          </cell>
          <cell r="S2215">
            <v>97609</v>
          </cell>
          <cell r="T2215">
            <v>109504</v>
          </cell>
          <cell r="U2215">
            <v>102094</v>
          </cell>
          <cell r="V2215">
            <v>106892</v>
          </cell>
          <cell r="W2215">
            <v>113963</v>
          </cell>
          <cell r="X2215">
            <v>118110</v>
          </cell>
          <cell r="Y2215">
            <v>111945</v>
          </cell>
          <cell r="Z2215">
            <v>129515</v>
          </cell>
          <cell r="AA2215">
            <v>118024</v>
          </cell>
          <cell r="AB2215">
            <v>118586</v>
          </cell>
          <cell r="AC2215">
            <v>119455</v>
          </cell>
          <cell r="AD2215">
            <v>123331</v>
          </cell>
          <cell r="AE2215">
            <v>127141</v>
          </cell>
        </row>
        <row r="2216">
          <cell r="E2216" t="str">
            <v>MT Industrial Natural Gas</v>
          </cell>
          <cell r="F2216">
            <v>11998</v>
          </cell>
          <cell r="G2216">
            <v>11885</v>
          </cell>
          <cell r="H2216">
            <v>14407</v>
          </cell>
          <cell r="I2216">
            <v>15336</v>
          </cell>
          <cell r="J2216">
            <v>16567</v>
          </cell>
          <cell r="K2216">
            <v>20984</v>
          </cell>
          <cell r="L2216">
            <v>21118</v>
          </cell>
          <cell r="M2216">
            <v>21695</v>
          </cell>
          <cell r="N2216">
            <v>24023</v>
          </cell>
          <cell r="O2216">
            <v>24645</v>
          </cell>
          <cell r="P2216">
            <v>27054</v>
          </cell>
          <cell r="Q2216">
            <v>24491</v>
          </cell>
          <cell r="R2216">
            <v>25759</v>
          </cell>
          <cell r="S2216">
            <v>24813</v>
          </cell>
          <cell r="T2216">
            <v>25672</v>
          </cell>
          <cell r="U2216">
            <v>28302</v>
          </cell>
          <cell r="V2216">
            <v>33676</v>
          </cell>
          <cell r="W2216">
            <v>32599</v>
          </cell>
          <cell r="X2216">
            <v>33177</v>
          </cell>
          <cell r="Y2216">
            <v>25028</v>
          </cell>
          <cell r="Z2216">
            <v>22812</v>
          </cell>
          <cell r="AA2216">
            <v>22964</v>
          </cell>
          <cell r="AB2216">
            <v>23346</v>
          </cell>
          <cell r="AC2216">
            <v>24655</v>
          </cell>
          <cell r="AD2216">
            <v>26036</v>
          </cell>
          <cell r="AE2216">
            <v>25005</v>
          </cell>
        </row>
        <row r="2217">
          <cell r="E2217" t="str">
            <v>NC Industrial Natural Gas</v>
          </cell>
          <cell r="F2217">
            <v>88950</v>
          </cell>
          <cell r="G2217">
            <v>87579</v>
          </cell>
          <cell r="H2217">
            <v>94079</v>
          </cell>
          <cell r="I2217">
            <v>95548</v>
          </cell>
          <cell r="J2217">
            <v>98256</v>
          </cell>
          <cell r="K2217">
            <v>110273</v>
          </cell>
          <cell r="L2217">
            <v>107888</v>
          </cell>
          <cell r="M2217">
            <v>115559</v>
          </cell>
          <cell r="N2217">
            <v>110858</v>
          </cell>
          <cell r="O2217">
            <v>111122</v>
          </cell>
          <cell r="P2217">
            <v>109823</v>
          </cell>
          <cell r="Q2217">
            <v>92615</v>
          </cell>
          <cell r="R2217">
            <v>101908</v>
          </cell>
          <cell r="S2217">
            <v>92191</v>
          </cell>
          <cell r="T2217">
            <v>93332</v>
          </cell>
          <cell r="U2217">
            <v>90008</v>
          </cell>
          <cell r="V2217">
            <v>90180</v>
          </cell>
          <cell r="W2217">
            <v>91356</v>
          </cell>
          <cell r="X2217">
            <v>91970</v>
          </cell>
          <cell r="Y2217">
            <v>84392</v>
          </cell>
          <cell r="Z2217">
            <v>93943</v>
          </cell>
          <cell r="AA2217">
            <v>100453</v>
          </cell>
          <cell r="AB2217">
            <v>103612</v>
          </cell>
          <cell r="AC2217">
            <v>111214</v>
          </cell>
          <cell r="AD2217">
            <v>110588</v>
          </cell>
          <cell r="AE2217">
            <v>108798</v>
          </cell>
        </row>
        <row r="2218">
          <cell r="E2218" t="str">
            <v>ND Industrial Natural Gas</v>
          </cell>
          <cell r="F2218">
            <v>11660</v>
          </cell>
          <cell r="G2218">
            <v>17474</v>
          </cell>
          <cell r="H2218">
            <v>15050</v>
          </cell>
          <cell r="I2218">
            <v>15213</v>
          </cell>
          <cell r="J2218">
            <v>18147</v>
          </cell>
          <cell r="K2218">
            <v>18739</v>
          </cell>
          <cell r="L2218">
            <v>20509</v>
          </cell>
          <cell r="M2218">
            <v>30609</v>
          </cell>
          <cell r="N2218">
            <v>30014</v>
          </cell>
          <cell r="O2218">
            <v>27449</v>
          </cell>
          <cell r="P2218">
            <v>24720</v>
          </cell>
          <cell r="Q2218">
            <v>26919</v>
          </cell>
          <cell r="R2218">
            <v>29115</v>
          </cell>
          <cell r="S2218">
            <v>24101</v>
          </cell>
          <cell r="T2218">
            <v>24757</v>
          </cell>
          <cell r="U2218">
            <v>19835</v>
          </cell>
          <cell r="V2218">
            <v>22247</v>
          </cell>
          <cell r="W2218">
            <v>26296</v>
          </cell>
          <cell r="X2218">
            <v>30228</v>
          </cell>
          <cell r="Y2218">
            <v>24462</v>
          </cell>
          <cell r="Z2218">
            <v>33558</v>
          </cell>
          <cell r="AA2218">
            <v>39675</v>
          </cell>
          <cell r="AB2218">
            <v>39578</v>
          </cell>
          <cell r="AC2218">
            <v>43827</v>
          </cell>
          <cell r="AD2218">
            <v>46722</v>
          </cell>
          <cell r="AE2218">
            <v>56276</v>
          </cell>
        </row>
        <row r="2219">
          <cell r="E2219" t="str">
            <v>NE Industrial Natural Gas</v>
          </cell>
          <cell r="F2219">
            <v>25355</v>
          </cell>
          <cell r="G2219">
            <v>24418</v>
          </cell>
          <cell r="H2219">
            <v>25935</v>
          </cell>
          <cell r="I2219">
            <v>37736</v>
          </cell>
          <cell r="J2219">
            <v>36485</v>
          </cell>
          <cell r="K2219">
            <v>43902</v>
          </cell>
          <cell r="L2219">
            <v>36422</v>
          </cell>
          <cell r="M2219">
            <v>44363</v>
          </cell>
          <cell r="N2219">
            <v>53239</v>
          </cell>
          <cell r="O2219">
            <v>45714</v>
          </cell>
          <cell r="P2219">
            <v>47061</v>
          </cell>
          <cell r="Q2219">
            <v>40850</v>
          </cell>
          <cell r="R2219">
            <v>41059</v>
          </cell>
          <cell r="S2219">
            <v>38686</v>
          </cell>
          <cell r="T2219">
            <v>39546</v>
          </cell>
          <cell r="U2219">
            <v>41589</v>
          </cell>
          <cell r="V2219">
            <v>54250</v>
          </cell>
          <cell r="W2219">
            <v>67034</v>
          </cell>
          <cell r="X2219">
            <v>77515</v>
          </cell>
          <cell r="Y2219">
            <v>82230</v>
          </cell>
          <cell r="Z2219">
            <v>85855</v>
          </cell>
          <cell r="AA2219">
            <v>87370</v>
          </cell>
          <cell r="AB2219">
            <v>87247</v>
          </cell>
          <cell r="AC2219">
            <v>91539</v>
          </cell>
          <cell r="AD2219">
            <v>90607</v>
          </cell>
          <cell r="AE2219">
            <v>90550</v>
          </cell>
        </row>
        <row r="2220">
          <cell r="E2220" t="str">
            <v>NH Industrial Natural Gas</v>
          </cell>
          <cell r="F2220">
            <v>3322</v>
          </cell>
          <cell r="G2220">
            <v>3481</v>
          </cell>
          <cell r="H2220">
            <v>3861</v>
          </cell>
          <cell r="I2220">
            <v>3843</v>
          </cell>
          <cell r="J2220">
            <v>4528</v>
          </cell>
          <cell r="K2220">
            <v>4653</v>
          </cell>
          <cell r="L2220">
            <v>5010</v>
          </cell>
          <cell r="M2220">
            <v>5894</v>
          </cell>
          <cell r="N2220">
            <v>5942</v>
          </cell>
          <cell r="O2220">
            <v>5963</v>
          </cell>
          <cell r="P2220">
            <v>9030</v>
          </cell>
          <cell r="Q2220">
            <v>9221</v>
          </cell>
          <cell r="R2220">
            <v>8458</v>
          </cell>
          <cell r="S2220">
            <v>8198</v>
          </cell>
          <cell r="T2220">
            <v>7707</v>
          </cell>
          <cell r="U2220">
            <v>7028</v>
          </cell>
          <cell r="V2220">
            <v>6082</v>
          </cell>
          <cell r="W2220">
            <v>6495</v>
          </cell>
          <cell r="X2220">
            <v>5479</v>
          </cell>
          <cell r="Y2220">
            <v>4848</v>
          </cell>
          <cell r="Z2220">
            <v>6216</v>
          </cell>
          <cell r="AA2220">
            <v>7346</v>
          </cell>
          <cell r="AB2220">
            <v>7233</v>
          </cell>
          <cell r="AC2220">
            <v>8106</v>
          </cell>
          <cell r="AD2220">
            <v>8716</v>
          </cell>
          <cell r="AE2220">
            <v>8637</v>
          </cell>
        </row>
        <row r="2221">
          <cell r="E2221" t="str">
            <v>NJ Industrial Natural Gas</v>
          </cell>
          <cell r="F2221">
            <v>92576</v>
          </cell>
          <cell r="G2221">
            <v>103283</v>
          </cell>
          <cell r="H2221">
            <v>179050</v>
          </cell>
          <cell r="I2221">
            <v>196306</v>
          </cell>
          <cell r="J2221">
            <v>198620</v>
          </cell>
          <cell r="K2221">
            <v>216166</v>
          </cell>
          <cell r="L2221">
            <v>202829</v>
          </cell>
          <cell r="M2221">
            <v>199716</v>
          </cell>
          <cell r="N2221">
            <v>206260</v>
          </cell>
          <cell r="O2221">
            <v>205073</v>
          </cell>
          <cell r="P2221">
            <v>91550</v>
          </cell>
          <cell r="Q2221">
            <v>89403</v>
          </cell>
          <cell r="R2221">
            <v>83625</v>
          </cell>
          <cell r="S2221">
            <v>80449</v>
          </cell>
          <cell r="T2221">
            <v>80042</v>
          </cell>
          <cell r="U2221">
            <v>77863</v>
          </cell>
          <cell r="V2221">
            <v>68012</v>
          </cell>
          <cell r="W2221">
            <v>65293</v>
          </cell>
          <cell r="X2221">
            <v>55786</v>
          </cell>
          <cell r="Y2221">
            <v>49868</v>
          </cell>
          <cell r="Z2221">
            <v>50552</v>
          </cell>
          <cell r="AA2221">
            <v>51162</v>
          </cell>
          <cell r="AB2221">
            <v>56312</v>
          </cell>
          <cell r="AC2221">
            <v>64388</v>
          </cell>
          <cell r="AD2221">
            <v>64258</v>
          </cell>
          <cell r="AE2221">
            <v>58007</v>
          </cell>
        </row>
        <row r="2222">
          <cell r="E2222" t="str">
            <v>NM Industrial Natural Gas</v>
          </cell>
          <cell r="F2222">
            <v>89987</v>
          </cell>
          <cell r="G2222">
            <v>66822</v>
          </cell>
          <cell r="H2222">
            <v>73802</v>
          </cell>
          <cell r="I2222">
            <v>69505</v>
          </cell>
          <cell r="J2222">
            <v>73452</v>
          </cell>
          <cell r="K2222">
            <v>75065</v>
          </cell>
          <cell r="L2222">
            <v>108232</v>
          </cell>
          <cell r="M2222">
            <v>92356</v>
          </cell>
          <cell r="N2222">
            <v>82913</v>
          </cell>
          <cell r="O2222">
            <v>79895</v>
          </cell>
          <cell r="P2222">
            <v>107121</v>
          </cell>
          <cell r="Q2222">
            <v>106828</v>
          </cell>
          <cell r="R2222">
            <v>94334</v>
          </cell>
          <cell r="S2222">
            <v>100589</v>
          </cell>
          <cell r="T2222">
            <v>108326</v>
          </cell>
          <cell r="U2222">
            <v>104655</v>
          </cell>
          <cell r="V2222">
            <v>98618</v>
          </cell>
          <cell r="W2222">
            <v>103794</v>
          </cell>
          <cell r="X2222">
            <v>107965</v>
          </cell>
          <cell r="Y2222">
            <v>105043</v>
          </cell>
          <cell r="Z2222">
            <v>103231</v>
          </cell>
          <cell r="AA2222">
            <v>108748</v>
          </cell>
          <cell r="AB2222">
            <v>106824</v>
          </cell>
          <cell r="AC2222">
            <v>101949</v>
          </cell>
          <cell r="AD2222">
            <v>107444</v>
          </cell>
          <cell r="AE2222">
            <v>109244</v>
          </cell>
        </row>
        <row r="2223">
          <cell r="E2223" t="str">
            <v>NV Industrial Natural Gas</v>
          </cell>
          <cell r="F2223">
            <v>7744</v>
          </cell>
          <cell r="G2223">
            <v>6919</v>
          </cell>
          <cell r="H2223">
            <v>9595</v>
          </cell>
          <cell r="I2223">
            <v>6467</v>
          </cell>
          <cell r="J2223">
            <v>6149</v>
          </cell>
          <cell r="K2223">
            <v>7271</v>
          </cell>
          <cell r="L2223">
            <v>7746</v>
          </cell>
          <cell r="M2223">
            <v>8646</v>
          </cell>
          <cell r="N2223">
            <v>10538</v>
          </cell>
          <cell r="O2223">
            <v>12363</v>
          </cell>
          <cell r="P2223">
            <v>11680</v>
          </cell>
          <cell r="Q2223">
            <v>11749</v>
          </cell>
          <cell r="R2223">
            <v>11397</v>
          </cell>
          <cell r="S2223">
            <v>11054</v>
          </cell>
          <cell r="T2223">
            <v>12121</v>
          </cell>
          <cell r="U2223">
            <v>14356</v>
          </cell>
          <cell r="V2223">
            <v>14087</v>
          </cell>
          <cell r="W2223">
            <v>13720</v>
          </cell>
          <cell r="X2223">
            <v>13323</v>
          </cell>
          <cell r="Y2223">
            <v>11800</v>
          </cell>
          <cell r="Z2223">
            <v>11132</v>
          </cell>
          <cell r="AA2223">
            <v>11351</v>
          </cell>
          <cell r="AB2223">
            <v>11712</v>
          </cell>
          <cell r="AC2223">
            <v>13672</v>
          </cell>
          <cell r="AD2223">
            <v>16982</v>
          </cell>
          <cell r="AE2223">
            <v>18431</v>
          </cell>
        </row>
        <row r="2224">
          <cell r="E2224" t="str">
            <v>NY Industrial Natural Gas</v>
          </cell>
          <cell r="F2224">
            <v>105117</v>
          </cell>
          <cell r="G2224">
            <v>123278</v>
          </cell>
          <cell r="H2224">
            <v>152833</v>
          </cell>
          <cell r="I2224">
            <v>146524</v>
          </cell>
          <cell r="J2224">
            <v>166305</v>
          </cell>
          <cell r="K2224">
            <v>221206</v>
          </cell>
          <cell r="L2224">
            <v>221398</v>
          </cell>
          <cell r="M2224">
            <v>212108</v>
          </cell>
          <cell r="N2224">
            <v>177783</v>
          </cell>
          <cell r="O2224">
            <v>105175</v>
          </cell>
          <cell r="P2224">
            <v>100233</v>
          </cell>
          <cell r="Q2224">
            <v>87898</v>
          </cell>
          <cell r="R2224">
            <v>95443</v>
          </cell>
          <cell r="S2224">
            <v>85843</v>
          </cell>
          <cell r="T2224">
            <v>81061</v>
          </cell>
          <cell r="U2224">
            <v>83635</v>
          </cell>
          <cell r="V2224">
            <v>80185</v>
          </cell>
          <cell r="W2224">
            <v>79799</v>
          </cell>
          <cell r="X2224">
            <v>82400</v>
          </cell>
          <cell r="Y2224">
            <v>74754</v>
          </cell>
          <cell r="Z2224">
            <v>77834</v>
          </cell>
          <cell r="AA2224">
            <v>77677</v>
          </cell>
          <cell r="AB2224">
            <v>76960</v>
          </cell>
          <cell r="AC2224">
            <v>82933</v>
          </cell>
          <cell r="AD2224">
            <v>87403</v>
          </cell>
          <cell r="AE2224">
            <v>86073</v>
          </cell>
        </row>
        <row r="2225">
          <cell r="E2225" t="str">
            <v>OH Industrial Natural Gas</v>
          </cell>
          <cell r="F2225">
            <v>294946</v>
          </cell>
          <cell r="G2225">
            <v>293642</v>
          </cell>
          <cell r="H2225">
            <v>306926</v>
          </cell>
          <cell r="I2225">
            <v>314138</v>
          </cell>
          <cell r="J2225">
            <v>322072</v>
          </cell>
          <cell r="K2225">
            <v>344541</v>
          </cell>
          <cell r="L2225">
            <v>358132</v>
          </cell>
          <cell r="M2225">
            <v>351232</v>
          </cell>
          <cell r="N2225">
            <v>345597</v>
          </cell>
          <cell r="O2225">
            <v>339134</v>
          </cell>
          <cell r="P2225">
            <v>354461</v>
          </cell>
          <cell r="Q2225">
            <v>309127</v>
          </cell>
          <cell r="R2225">
            <v>318671</v>
          </cell>
          <cell r="S2225">
            <v>301945</v>
          </cell>
          <cell r="T2225">
            <v>316677</v>
          </cell>
          <cell r="U2225">
            <v>307652</v>
          </cell>
          <cell r="V2225">
            <v>298631</v>
          </cell>
          <cell r="W2225">
            <v>305830</v>
          </cell>
          <cell r="X2225">
            <v>295078</v>
          </cell>
          <cell r="Y2225">
            <v>243188</v>
          </cell>
          <cell r="Z2225">
            <v>279355</v>
          </cell>
          <cell r="AA2225">
            <v>277237</v>
          </cell>
          <cell r="AB2225">
            <v>274345</v>
          </cell>
          <cell r="AC2225">
            <v>285614</v>
          </cell>
          <cell r="AD2225">
            <v>326791</v>
          </cell>
          <cell r="AE2225">
            <v>308349</v>
          </cell>
        </row>
        <row r="2226">
          <cell r="E2226" t="str">
            <v>OK Industrial Natural Gas</v>
          </cell>
          <cell r="F2226">
            <v>313057</v>
          </cell>
          <cell r="G2226">
            <v>272607</v>
          </cell>
          <cell r="H2226">
            <v>273826</v>
          </cell>
          <cell r="I2226">
            <v>285151</v>
          </cell>
          <cell r="J2226">
            <v>294277</v>
          </cell>
          <cell r="K2226">
            <v>278920</v>
          </cell>
          <cell r="L2226">
            <v>280244</v>
          </cell>
          <cell r="M2226">
            <v>289870</v>
          </cell>
          <cell r="N2226">
            <v>261377</v>
          </cell>
          <cell r="O2226">
            <v>240574</v>
          </cell>
          <cell r="P2226">
            <v>233077</v>
          </cell>
          <cell r="Q2226">
            <v>193070</v>
          </cell>
          <cell r="R2226">
            <v>187394</v>
          </cell>
          <cell r="S2226">
            <v>215219</v>
          </cell>
          <cell r="T2226">
            <v>217160</v>
          </cell>
          <cell r="U2226">
            <v>216231</v>
          </cell>
          <cell r="V2226">
            <v>233601</v>
          </cell>
          <cell r="W2226">
            <v>249429</v>
          </cell>
          <cell r="X2226">
            <v>279649</v>
          </cell>
          <cell r="Y2226">
            <v>249682</v>
          </cell>
          <cell r="Z2226">
            <v>256272</v>
          </cell>
          <cell r="AA2226">
            <v>266376</v>
          </cell>
          <cell r="AB2226">
            <v>263841</v>
          </cell>
          <cell r="AC2226">
            <v>267658</v>
          </cell>
          <cell r="AD2226">
            <v>281609</v>
          </cell>
          <cell r="AE2226">
            <v>289943</v>
          </cell>
        </row>
        <row r="2227">
          <cell r="E2227" t="str">
            <v>OR Industrial Natural Gas</v>
          </cell>
          <cell r="F2227">
            <v>50095</v>
          </cell>
          <cell r="G2227">
            <v>56803</v>
          </cell>
          <cell r="H2227">
            <v>60824</v>
          </cell>
          <cell r="I2227">
            <v>63200</v>
          </cell>
          <cell r="J2227">
            <v>65569</v>
          </cell>
          <cell r="K2227">
            <v>72039</v>
          </cell>
          <cell r="L2227">
            <v>91618</v>
          </cell>
          <cell r="M2227">
            <v>94968</v>
          </cell>
          <cell r="N2227">
            <v>107905</v>
          </cell>
          <cell r="O2227">
            <v>114495</v>
          </cell>
          <cell r="P2227">
            <v>78706</v>
          </cell>
          <cell r="Q2227">
            <v>71929</v>
          </cell>
          <cell r="R2227">
            <v>72339</v>
          </cell>
          <cell r="S2227">
            <v>68039</v>
          </cell>
          <cell r="T2227">
            <v>72324</v>
          </cell>
          <cell r="U2227">
            <v>72178</v>
          </cell>
          <cell r="V2227">
            <v>72621</v>
          </cell>
          <cell r="W2227">
            <v>71098</v>
          </cell>
          <cell r="X2227">
            <v>70525</v>
          </cell>
          <cell r="Y2227">
            <v>58809</v>
          </cell>
          <cell r="Z2227">
            <v>56294</v>
          </cell>
          <cell r="AA2227">
            <v>58283</v>
          </cell>
          <cell r="AB2227">
            <v>58840</v>
          </cell>
          <cell r="AC2227">
            <v>57916</v>
          </cell>
          <cell r="AD2227">
            <v>58174</v>
          </cell>
          <cell r="AE2227">
            <v>56610</v>
          </cell>
        </row>
        <row r="2228">
          <cell r="E2228" t="str">
            <v>PA Industrial Natural Gas</v>
          </cell>
          <cell r="F2228">
            <v>250883</v>
          </cell>
          <cell r="G2228">
            <v>243114</v>
          </cell>
          <cell r="H2228">
            <v>248761</v>
          </cell>
          <cell r="I2228">
            <v>254729</v>
          </cell>
          <cell r="J2228">
            <v>248267</v>
          </cell>
          <cell r="K2228">
            <v>261387</v>
          </cell>
          <cell r="L2228">
            <v>254568</v>
          </cell>
          <cell r="M2228">
            <v>248313</v>
          </cell>
          <cell r="N2228">
            <v>240513</v>
          </cell>
          <cell r="O2228">
            <v>244249</v>
          </cell>
          <cell r="P2228">
            <v>243571</v>
          </cell>
          <cell r="Q2228">
            <v>214556</v>
          </cell>
          <cell r="R2228">
            <v>220452</v>
          </cell>
          <cell r="S2228">
            <v>208221</v>
          </cell>
          <cell r="T2228">
            <v>207870</v>
          </cell>
          <cell r="U2228">
            <v>197525</v>
          </cell>
          <cell r="V2228">
            <v>202477</v>
          </cell>
          <cell r="W2228">
            <v>203700</v>
          </cell>
          <cell r="X2228">
            <v>205203</v>
          </cell>
          <cell r="Y2228">
            <v>193069</v>
          </cell>
          <cell r="Z2228">
            <v>228806</v>
          </cell>
          <cell r="AA2228">
            <v>257116</v>
          </cell>
          <cell r="AB2228">
            <v>294905</v>
          </cell>
          <cell r="AC2228">
            <v>357302</v>
          </cell>
          <cell r="AD2228">
            <v>419645</v>
          </cell>
          <cell r="AE2228">
            <v>435853</v>
          </cell>
        </row>
        <row r="2229">
          <cell r="E2229" t="str">
            <v>RI Industrial Natural Gas</v>
          </cell>
          <cell r="F2229">
            <v>4498</v>
          </cell>
          <cell r="G2229">
            <v>27593</v>
          </cell>
          <cell r="H2229">
            <v>48714</v>
          </cell>
          <cell r="I2229">
            <v>9712</v>
          </cell>
          <cell r="J2229">
            <v>42300</v>
          </cell>
          <cell r="K2229">
            <v>36049</v>
          </cell>
          <cell r="L2229">
            <v>28385</v>
          </cell>
          <cell r="M2229">
            <v>25351</v>
          </cell>
          <cell r="N2229">
            <v>43424</v>
          </cell>
          <cell r="O2229">
            <v>35570</v>
          </cell>
          <cell r="P2229">
            <v>8417</v>
          </cell>
          <cell r="Q2229">
            <v>6307</v>
          </cell>
          <cell r="R2229">
            <v>4590</v>
          </cell>
          <cell r="S2229">
            <v>4566</v>
          </cell>
          <cell r="T2229">
            <v>5679</v>
          </cell>
          <cell r="U2229">
            <v>6014</v>
          </cell>
          <cell r="V2229">
            <v>6505</v>
          </cell>
          <cell r="W2229">
            <v>6883</v>
          </cell>
          <cell r="X2229">
            <v>6940</v>
          </cell>
          <cell r="Y2229">
            <v>7924</v>
          </cell>
          <cell r="Z2229">
            <v>8218</v>
          </cell>
          <cell r="AA2229">
            <v>7640</v>
          </cell>
          <cell r="AB2229">
            <v>8079</v>
          </cell>
          <cell r="AC2229">
            <v>8416</v>
          </cell>
          <cell r="AD2229">
            <v>8237</v>
          </cell>
          <cell r="AE2229">
            <v>8867</v>
          </cell>
        </row>
        <row r="2230">
          <cell r="E2230" t="str">
            <v>SC Industrial Natural Gas</v>
          </cell>
          <cell r="F2230">
            <v>89283</v>
          </cell>
          <cell r="G2230">
            <v>88119</v>
          </cell>
          <cell r="H2230">
            <v>96879</v>
          </cell>
          <cell r="I2230">
            <v>98337</v>
          </cell>
          <cell r="J2230">
            <v>100396</v>
          </cell>
          <cell r="K2230">
            <v>101004</v>
          </cell>
          <cell r="L2230">
            <v>98365</v>
          </cell>
          <cell r="M2230">
            <v>106140</v>
          </cell>
          <cell r="N2230">
            <v>105821</v>
          </cell>
          <cell r="O2230">
            <v>105606</v>
          </cell>
          <cell r="P2230">
            <v>100070</v>
          </cell>
          <cell r="Q2230">
            <v>82709</v>
          </cell>
          <cell r="R2230">
            <v>99439</v>
          </cell>
          <cell r="S2230">
            <v>81711</v>
          </cell>
          <cell r="T2230">
            <v>81188</v>
          </cell>
          <cell r="U2230">
            <v>76796</v>
          </cell>
          <cell r="V2230">
            <v>80088</v>
          </cell>
          <cell r="W2230">
            <v>79067</v>
          </cell>
          <cell r="X2230">
            <v>74317</v>
          </cell>
          <cell r="Y2230">
            <v>66680</v>
          </cell>
          <cell r="Z2230">
            <v>75061</v>
          </cell>
          <cell r="AA2230">
            <v>78627</v>
          </cell>
          <cell r="AB2230">
            <v>82749</v>
          </cell>
          <cell r="AC2230">
            <v>85238</v>
          </cell>
          <cell r="AD2230">
            <v>85401</v>
          </cell>
          <cell r="AE2230">
            <v>86969</v>
          </cell>
        </row>
        <row r="2231">
          <cell r="E2231" t="str">
            <v>SD Industrial Natural Gas</v>
          </cell>
          <cell r="F2231">
            <v>6046</v>
          </cell>
          <cell r="G2231">
            <v>5142</v>
          </cell>
          <cell r="H2231">
            <v>5013</v>
          </cell>
          <cell r="I2231">
            <v>5498</v>
          </cell>
          <cell r="J2231">
            <v>6004</v>
          </cell>
          <cell r="K2231">
            <v>7440</v>
          </cell>
          <cell r="L2231">
            <v>7713</v>
          </cell>
          <cell r="M2231">
            <v>7980</v>
          </cell>
          <cell r="N2231">
            <v>6513</v>
          </cell>
          <cell r="O2231">
            <v>5936</v>
          </cell>
          <cell r="P2231">
            <v>5344</v>
          </cell>
          <cell r="Q2231">
            <v>4726</v>
          </cell>
          <cell r="R2231">
            <v>11075</v>
          </cell>
          <cell r="S2231">
            <v>11772</v>
          </cell>
          <cell r="T2231">
            <v>11561</v>
          </cell>
          <cell r="U2231">
            <v>11283</v>
          </cell>
          <cell r="V2231">
            <v>10964</v>
          </cell>
          <cell r="W2231">
            <v>21325</v>
          </cell>
          <cell r="X2231">
            <v>33106</v>
          </cell>
          <cell r="Y2231">
            <v>36947</v>
          </cell>
          <cell r="Z2231">
            <v>41522</v>
          </cell>
          <cell r="AA2231">
            <v>41472</v>
          </cell>
          <cell r="AB2231">
            <v>42031</v>
          </cell>
          <cell r="AC2231">
            <v>46350</v>
          </cell>
          <cell r="AD2231">
            <v>46852</v>
          </cell>
          <cell r="AE2231">
            <v>47267</v>
          </cell>
        </row>
        <row r="2232">
          <cell r="E2232" t="str">
            <v>TN Industrial Natural Gas</v>
          </cell>
          <cell r="F2232">
            <v>113621</v>
          </cell>
          <cell r="G2232">
            <v>119653</v>
          </cell>
          <cell r="H2232">
            <v>130184</v>
          </cell>
          <cell r="I2232">
            <v>128697</v>
          </cell>
          <cell r="J2232">
            <v>122724</v>
          </cell>
          <cell r="K2232">
            <v>129760</v>
          </cell>
          <cell r="L2232">
            <v>130620</v>
          </cell>
          <cell r="M2232">
            <v>143225</v>
          </cell>
          <cell r="N2232">
            <v>148956</v>
          </cell>
          <cell r="O2232">
            <v>148483</v>
          </cell>
          <cell r="P2232">
            <v>134555</v>
          </cell>
          <cell r="Q2232">
            <v>122999</v>
          </cell>
          <cell r="R2232">
            <v>122118</v>
          </cell>
          <cell r="S2232">
            <v>116208</v>
          </cell>
          <cell r="T2232">
            <v>102012</v>
          </cell>
          <cell r="U2232">
            <v>98318</v>
          </cell>
          <cell r="V2232">
            <v>97255</v>
          </cell>
          <cell r="W2232">
            <v>95567</v>
          </cell>
          <cell r="X2232">
            <v>95416</v>
          </cell>
          <cell r="Y2232">
            <v>85888</v>
          </cell>
          <cell r="Z2232">
            <v>96883</v>
          </cell>
          <cell r="AA2232">
            <v>108498</v>
          </cell>
          <cell r="AB2232">
            <v>107135</v>
          </cell>
          <cell r="AC2232">
            <v>113060</v>
          </cell>
          <cell r="AD2232">
            <v>120594</v>
          </cell>
          <cell r="AE2232">
            <v>119110</v>
          </cell>
        </row>
        <row r="2233">
          <cell r="E2233" t="str">
            <v>TX Industrial Natural Gas</v>
          </cell>
          <cell r="F2233">
            <v>2194146</v>
          </cell>
          <cell r="G2233">
            <v>2152804</v>
          </cell>
          <cell r="H2233">
            <v>2129380</v>
          </cell>
          <cell r="I2233">
            <v>2177425</v>
          </cell>
          <cell r="J2233">
            <v>2157411</v>
          </cell>
          <cell r="K2233">
            <v>2280599</v>
          </cell>
          <cell r="L2233">
            <v>2531930</v>
          </cell>
          <cell r="M2233">
            <v>2421834</v>
          </cell>
          <cell r="N2233">
            <v>2445036</v>
          </cell>
          <cell r="O2233">
            <v>2226967</v>
          </cell>
          <cell r="P2233">
            <v>2477371</v>
          </cell>
          <cell r="Q2233">
            <v>2370531</v>
          </cell>
          <cell r="R2233">
            <v>2320655</v>
          </cell>
          <cell r="S2233">
            <v>2195620</v>
          </cell>
          <cell r="T2233">
            <v>2157514</v>
          </cell>
          <cell r="U2233">
            <v>1673595</v>
          </cell>
          <cell r="V2233">
            <v>1632320</v>
          </cell>
          <cell r="W2233">
            <v>1654258</v>
          </cell>
          <cell r="X2233">
            <v>1696930</v>
          </cell>
          <cell r="Y2233">
            <v>1574577</v>
          </cell>
          <cell r="Z2233">
            <v>1800506</v>
          </cell>
          <cell r="AA2233">
            <v>1831177</v>
          </cell>
          <cell r="AB2233">
            <v>1928319</v>
          </cell>
          <cell r="AC2233">
            <v>1981142</v>
          </cell>
          <cell r="AD2233">
            <v>2055927</v>
          </cell>
          <cell r="AE2233">
            <v>2087815</v>
          </cell>
        </row>
        <row r="2234">
          <cell r="E2234" t="str">
            <v>US Industrial Natural Gas</v>
          </cell>
          <cell r="F2234">
            <v>8519824</v>
          </cell>
          <cell r="G2234">
            <v>8636508</v>
          </cell>
          <cell r="H2234">
            <v>8995755</v>
          </cell>
          <cell r="I2234">
            <v>9128906</v>
          </cell>
          <cell r="J2234">
            <v>9201580</v>
          </cell>
          <cell r="K2234">
            <v>9678199</v>
          </cell>
          <cell r="L2234">
            <v>9998661</v>
          </cell>
          <cell r="M2234">
            <v>10109346</v>
          </cell>
          <cell r="N2234">
            <v>9882390</v>
          </cell>
          <cell r="O2234">
            <v>9438378</v>
          </cell>
          <cell r="P2234">
            <v>9550469</v>
          </cell>
          <cell r="Q2234">
            <v>8673660</v>
          </cell>
          <cell r="R2234">
            <v>8865392</v>
          </cell>
          <cell r="S2234">
            <v>8509697</v>
          </cell>
          <cell r="T2234">
            <v>8573117</v>
          </cell>
          <cell r="U2234">
            <v>7930246</v>
          </cell>
          <cell r="V2234">
            <v>7881031</v>
          </cell>
          <cell r="W2234">
            <v>8097608</v>
          </cell>
          <cell r="X2234">
            <v>8102510</v>
          </cell>
          <cell r="Y2234">
            <v>7628593</v>
          </cell>
          <cell r="Z2234">
            <v>8302317</v>
          </cell>
          <cell r="AA2234">
            <v>8501768</v>
          </cell>
          <cell r="AB2234">
            <v>8822589</v>
          </cell>
          <cell r="AC2234">
            <v>9131234</v>
          </cell>
          <cell r="AD2234">
            <v>9450313</v>
          </cell>
          <cell r="AE2234">
            <v>9451370</v>
          </cell>
        </row>
        <row r="2235">
          <cell r="E2235" t="str">
            <v>UT Industrial Natural Gas</v>
          </cell>
          <cell r="F2235">
            <v>60107</v>
          </cell>
          <cell r="G2235">
            <v>61049</v>
          </cell>
          <cell r="H2235">
            <v>57714</v>
          </cell>
          <cell r="I2235">
            <v>59288</v>
          </cell>
          <cell r="J2235">
            <v>53326</v>
          </cell>
          <cell r="K2235">
            <v>73775</v>
          </cell>
          <cell r="L2235">
            <v>72285</v>
          </cell>
          <cell r="M2235">
            <v>71698</v>
          </cell>
          <cell r="N2235">
            <v>76350</v>
          </cell>
          <cell r="O2235">
            <v>68278</v>
          </cell>
          <cell r="P2235">
            <v>67343</v>
          </cell>
          <cell r="Q2235">
            <v>56417</v>
          </cell>
          <cell r="R2235">
            <v>51499</v>
          </cell>
          <cell r="S2235">
            <v>49161</v>
          </cell>
          <cell r="T2235">
            <v>48431</v>
          </cell>
          <cell r="U2235">
            <v>48998</v>
          </cell>
          <cell r="V2235">
            <v>56066</v>
          </cell>
          <cell r="W2235">
            <v>59202</v>
          </cell>
          <cell r="X2235">
            <v>56822</v>
          </cell>
          <cell r="Y2235">
            <v>54046</v>
          </cell>
          <cell r="Z2235">
            <v>58334</v>
          </cell>
          <cell r="AA2235">
            <v>62257</v>
          </cell>
          <cell r="AB2235">
            <v>70607</v>
          </cell>
          <cell r="AC2235">
            <v>75750</v>
          </cell>
          <cell r="AD2235">
            <v>70994</v>
          </cell>
          <cell r="AE2235">
            <v>68779</v>
          </cell>
        </row>
        <row r="2236">
          <cell r="E2236" t="str">
            <v>VA Industrial Natural Gas</v>
          </cell>
          <cell r="F2236">
            <v>78356</v>
          </cell>
          <cell r="G2236">
            <v>62853</v>
          </cell>
          <cell r="H2236">
            <v>72190</v>
          </cell>
          <cell r="I2236">
            <v>77522</v>
          </cell>
          <cell r="J2236">
            <v>90290</v>
          </cell>
          <cell r="K2236">
            <v>101829</v>
          </cell>
          <cell r="L2236">
            <v>88900</v>
          </cell>
          <cell r="M2236">
            <v>90382</v>
          </cell>
          <cell r="N2236">
            <v>98165</v>
          </cell>
          <cell r="O2236">
            <v>100306</v>
          </cell>
          <cell r="P2236">
            <v>80786</v>
          </cell>
          <cell r="Q2236">
            <v>69423</v>
          </cell>
          <cell r="R2236">
            <v>79707</v>
          </cell>
          <cell r="S2236">
            <v>73854</v>
          </cell>
          <cell r="T2236">
            <v>77873</v>
          </cell>
          <cell r="U2236">
            <v>79722</v>
          </cell>
          <cell r="V2236">
            <v>76850</v>
          </cell>
          <cell r="W2236">
            <v>77660</v>
          </cell>
          <cell r="X2236">
            <v>69550</v>
          </cell>
          <cell r="Y2236">
            <v>65414</v>
          </cell>
          <cell r="Z2236">
            <v>70108</v>
          </cell>
          <cell r="AA2236">
            <v>75276</v>
          </cell>
          <cell r="AB2236">
            <v>82693</v>
          </cell>
          <cell r="AC2236">
            <v>87518</v>
          </cell>
          <cell r="AD2236">
            <v>92305</v>
          </cell>
          <cell r="AE2236">
            <v>97873</v>
          </cell>
        </row>
        <row r="2237">
          <cell r="E2237" t="str">
            <v>VT Industrial Natural Gas</v>
          </cell>
          <cell r="F2237">
            <v>1845</v>
          </cell>
          <cell r="G2237">
            <v>1696</v>
          </cell>
          <cell r="H2237">
            <v>1950</v>
          </cell>
          <cell r="I2237">
            <v>2041</v>
          </cell>
          <cell r="J2237">
            <v>2015</v>
          </cell>
          <cell r="K2237">
            <v>2150</v>
          </cell>
          <cell r="L2237">
            <v>1982</v>
          </cell>
          <cell r="M2237">
            <v>2362</v>
          </cell>
          <cell r="N2237">
            <v>2130</v>
          </cell>
          <cell r="O2237">
            <v>2935</v>
          </cell>
          <cell r="P2237">
            <v>3996</v>
          </cell>
          <cell r="Q2237">
            <v>2628</v>
          </cell>
          <cell r="R2237">
            <v>3097</v>
          </cell>
          <cell r="S2237">
            <v>2494</v>
          </cell>
          <cell r="T2237">
            <v>2794</v>
          </cell>
          <cell r="U2237">
            <v>2639</v>
          </cell>
          <cell r="V2237">
            <v>2765</v>
          </cell>
          <cell r="W2237">
            <v>2990</v>
          </cell>
          <cell r="X2237">
            <v>3015</v>
          </cell>
          <cell r="Y2237">
            <v>2904</v>
          </cell>
          <cell r="Z2237">
            <v>2929</v>
          </cell>
          <cell r="AA2237">
            <v>2834</v>
          </cell>
          <cell r="AB2237">
            <v>2743</v>
          </cell>
          <cell r="AC2237">
            <v>1323</v>
          </cell>
          <cell r="AD2237">
            <v>1890</v>
          </cell>
          <cell r="AE2237">
            <v>2091</v>
          </cell>
        </row>
        <row r="2238">
          <cell r="E2238" t="str">
            <v>WA Industrial Natural Gas</v>
          </cell>
          <cell r="F2238">
            <v>80777</v>
          </cell>
          <cell r="G2238">
            <v>82208</v>
          </cell>
          <cell r="H2238">
            <v>82403</v>
          </cell>
          <cell r="I2238">
            <v>95802</v>
          </cell>
          <cell r="J2238">
            <v>112224</v>
          </cell>
          <cell r="K2238">
            <v>114636</v>
          </cell>
          <cell r="L2238">
            <v>118641</v>
          </cell>
          <cell r="M2238">
            <v>116581</v>
          </cell>
          <cell r="N2238">
            <v>139318</v>
          </cell>
          <cell r="O2238">
            <v>131047</v>
          </cell>
          <cell r="P2238">
            <v>87302</v>
          </cell>
          <cell r="Q2238">
            <v>77628</v>
          </cell>
          <cell r="R2238">
            <v>69722</v>
          </cell>
          <cell r="S2238">
            <v>67619</v>
          </cell>
          <cell r="T2238">
            <v>69702</v>
          </cell>
          <cell r="U2238">
            <v>68850</v>
          </cell>
          <cell r="V2238">
            <v>72877</v>
          </cell>
          <cell r="W2238">
            <v>75441</v>
          </cell>
          <cell r="X2238">
            <v>78029</v>
          </cell>
          <cell r="Y2238">
            <v>73422</v>
          </cell>
          <cell r="Z2238">
            <v>73614</v>
          </cell>
          <cell r="AA2238">
            <v>78514</v>
          </cell>
          <cell r="AB2238">
            <v>80491</v>
          </cell>
          <cell r="AC2238">
            <v>83570</v>
          </cell>
          <cell r="AD2238">
            <v>82968</v>
          </cell>
          <cell r="AE2238">
            <v>81466</v>
          </cell>
        </row>
        <row r="2239">
          <cell r="E2239" t="str">
            <v>WI Industrial Natural Gas</v>
          </cell>
          <cell r="F2239">
            <v>122616</v>
          </cell>
          <cell r="G2239">
            <v>129691</v>
          </cell>
          <cell r="H2239">
            <v>131435</v>
          </cell>
          <cell r="I2239">
            <v>135545</v>
          </cell>
          <cell r="J2239">
            <v>136721</v>
          </cell>
          <cell r="K2239">
            <v>147660</v>
          </cell>
          <cell r="L2239">
            <v>151455</v>
          </cell>
          <cell r="M2239">
            <v>157352</v>
          </cell>
          <cell r="N2239">
            <v>143520</v>
          </cell>
          <cell r="O2239">
            <v>147410</v>
          </cell>
          <cell r="P2239">
            <v>153427</v>
          </cell>
          <cell r="Q2239">
            <v>134115</v>
          </cell>
          <cell r="R2239">
            <v>138919</v>
          </cell>
          <cell r="S2239">
            <v>138898</v>
          </cell>
          <cell r="T2239">
            <v>142151</v>
          </cell>
          <cell r="U2239">
            <v>132327</v>
          </cell>
          <cell r="V2239">
            <v>119690</v>
          </cell>
          <cell r="W2239">
            <v>122751</v>
          </cell>
          <cell r="X2239">
            <v>129606</v>
          </cell>
          <cell r="Y2239">
            <v>121371</v>
          </cell>
          <cell r="Z2239">
            <v>122618</v>
          </cell>
          <cell r="AA2239">
            <v>128674</v>
          </cell>
          <cell r="AB2239">
            <v>126786</v>
          </cell>
          <cell r="AC2239">
            <v>139737</v>
          </cell>
          <cell r="AD2239">
            <v>146902</v>
          </cell>
          <cell r="AE2239">
            <v>143111</v>
          </cell>
        </row>
        <row r="2240">
          <cell r="E2240" t="str">
            <v>WV Industrial Natural Gas</v>
          </cell>
          <cell r="F2240">
            <v>61720</v>
          </cell>
          <cell r="G2240">
            <v>52189</v>
          </cell>
          <cell r="H2240">
            <v>55680</v>
          </cell>
          <cell r="I2240">
            <v>57757</v>
          </cell>
          <cell r="J2240">
            <v>58377</v>
          </cell>
          <cell r="K2240">
            <v>63971</v>
          </cell>
          <cell r="L2240">
            <v>60006</v>
          </cell>
          <cell r="M2240">
            <v>68989</v>
          </cell>
          <cell r="N2240">
            <v>60284</v>
          </cell>
          <cell r="O2240">
            <v>53572</v>
          </cell>
          <cell r="P2240">
            <v>60700</v>
          </cell>
          <cell r="Q2240">
            <v>51600</v>
          </cell>
          <cell r="R2240">
            <v>58532</v>
          </cell>
          <cell r="S2240">
            <v>50714</v>
          </cell>
          <cell r="T2240">
            <v>48993</v>
          </cell>
          <cell r="U2240">
            <v>42994</v>
          </cell>
          <cell r="V2240">
            <v>45813</v>
          </cell>
          <cell r="W2240">
            <v>45257</v>
          </cell>
          <cell r="X2240">
            <v>41312</v>
          </cell>
          <cell r="Y2240">
            <v>39481</v>
          </cell>
          <cell r="Z2240">
            <v>41097</v>
          </cell>
          <cell r="AA2240">
            <v>45712</v>
          </cell>
          <cell r="AB2240">
            <v>54370</v>
          </cell>
          <cell r="AC2240">
            <v>63407</v>
          </cell>
          <cell r="AD2240">
            <v>84090</v>
          </cell>
          <cell r="AE2240">
            <v>94569</v>
          </cell>
        </row>
        <row r="2241">
          <cell r="E2241" t="str">
            <v>WY Industrial Natural Gas</v>
          </cell>
          <cell r="F2241">
            <v>73787</v>
          </cell>
          <cell r="G2241">
            <v>72416</v>
          </cell>
          <cell r="H2241">
            <v>102252</v>
          </cell>
          <cell r="I2241">
            <v>79051</v>
          </cell>
          <cell r="J2241">
            <v>83617</v>
          </cell>
          <cell r="K2241">
            <v>72629</v>
          </cell>
          <cell r="L2241">
            <v>74180</v>
          </cell>
          <cell r="M2241">
            <v>71232</v>
          </cell>
          <cell r="N2241">
            <v>79240</v>
          </cell>
          <cell r="O2241">
            <v>63978</v>
          </cell>
          <cell r="P2241">
            <v>66382</v>
          </cell>
          <cell r="Q2241">
            <v>65620</v>
          </cell>
          <cell r="R2241">
            <v>75431</v>
          </cell>
          <cell r="S2241">
            <v>79966</v>
          </cell>
          <cell r="T2241">
            <v>75236</v>
          </cell>
          <cell r="U2241">
            <v>75822</v>
          </cell>
          <cell r="V2241">
            <v>75612</v>
          </cell>
          <cell r="W2241">
            <v>106190</v>
          </cell>
          <cell r="X2241">
            <v>104207</v>
          </cell>
          <cell r="Y2241">
            <v>102336</v>
          </cell>
          <cell r="Z2241">
            <v>107882</v>
          </cell>
          <cell r="AA2241">
            <v>117021</v>
          </cell>
          <cell r="AB2241">
            <v>118077</v>
          </cell>
          <cell r="AC2241">
            <v>112905</v>
          </cell>
          <cell r="AD2241">
            <v>98946</v>
          </cell>
          <cell r="AE2241">
            <v>105216</v>
          </cell>
        </row>
        <row r="2242">
          <cell r="E2242" t="str">
            <v>AK Residential Natural Gas</v>
          </cell>
          <cell r="F2242">
            <v>13398</v>
          </cell>
          <cell r="G2242">
            <v>13587</v>
          </cell>
          <cell r="H2242">
            <v>14379</v>
          </cell>
          <cell r="I2242">
            <v>13767</v>
          </cell>
          <cell r="J2242">
            <v>14910</v>
          </cell>
          <cell r="K2242">
            <v>15325</v>
          </cell>
          <cell r="L2242">
            <v>16003</v>
          </cell>
          <cell r="M2242">
            <v>15143</v>
          </cell>
          <cell r="N2242">
            <v>15597</v>
          </cell>
          <cell r="O2242">
            <v>17631</v>
          </cell>
          <cell r="P2242">
            <v>16418</v>
          </cell>
          <cell r="Q2242">
            <v>16995</v>
          </cell>
          <cell r="R2242">
            <v>16248</v>
          </cell>
          <cell r="S2242">
            <v>16920</v>
          </cell>
          <cell r="T2242">
            <v>18268</v>
          </cell>
          <cell r="U2242">
            <v>18098</v>
          </cell>
          <cell r="V2242">
            <v>20715</v>
          </cell>
          <cell r="W2242">
            <v>19961</v>
          </cell>
          <cell r="X2242">
            <v>21568</v>
          </cell>
          <cell r="Y2242">
            <v>20075</v>
          </cell>
          <cell r="Z2242">
            <v>18806</v>
          </cell>
          <cell r="AA2242">
            <v>20521</v>
          </cell>
          <cell r="AB2242">
            <v>21634</v>
          </cell>
          <cell r="AC2242">
            <v>19233</v>
          </cell>
          <cell r="AD2242">
            <v>17751</v>
          </cell>
          <cell r="AE2242">
            <v>18593</v>
          </cell>
        </row>
        <row r="2243">
          <cell r="E2243" t="str">
            <v>AL Residential Natural Gas</v>
          </cell>
          <cell r="F2243">
            <v>46728</v>
          </cell>
          <cell r="G2243">
            <v>47398</v>
          </cell>
          <cell r="H2243">
            <v>51038</v>
          </cell>
          <cell r="I2243">
            <v>52916</v>
          </cell>
          <cell r="J2243">
            <v>51252</v>
          </cell>
          <cell r="K2243">
            <v>51016</v>
          </cell>
          <cell r="L2243">
            <v>58395</v>
          </cell>
          <cell r="M2243">
            <v>50505</v>
          </cell>
          <cell r="N2243">
            <v>48384</v>
          </cell>
          <cell r="O2243">
            <v>44176</v>
          </cell>
          <cell r="P2243">
            <v>49529</v>
          </cell>
          <cell r="Q2243">
            <v>50839</v>
          </cell>
          <cell r="R2243">
            <v>47846</v>
          </cell>
          <cell r="S2243">
            <v>47948</v>
          </cell>
          <cell r="T2243">
            <v>44958</v>
          </cell>
          <cell r="U2243">
            <v>43309</v>
          </cell>
          <cell r="V2243">
            <v>39180</v>
          </cell>
          <cell r="W2243">
            <v>36412</v>
          </cell>
          <cell r="X2243">
            <v>38656</v>
          </cell>
          <cell r="Y2243">
            <v>37030</v>
          </cell>
          <cell r="Z2243">
            <v>42872</v>
          </cell>
          <cell r="AA2243">
            <v>37180</v>
          </cell>
          <cell r="AB2243">
            <v>28022</v>
          </cell>
          <cell r="AC2243">
            <v>35626</v>
          </cell>
          <cell r="AD2243">
            <v>39842</v>
          </cell>
          <cell r="AE2243">
            <v>33610</v>
          </cell>
        </row>
        <row r="2244">
          <cell r="E2244" t="str">
            <v>AR Residential Natural Gas</v>
          </cell>
          <cell r="F2244">
            <v>39486</v>
          </cell>
          <cell r="G2244">
            <v>41312</v>
          </cell>
          <cell r="H2244">
            <v>39743</v>
          </cell>
          <cell r="I2244">
            <v>46117</v>
          </cell>
          <cell r="J2244">
            <v>42431</v>
          </cell>
          <cell r="K2244">
            <v>44579</v>
          </cell>
          <cell r="L2244">
            <v>47509</v>
          </cell>
          <cell r="M2244">
            <v>43019</v>
          </cell>
          <cell r="N2244">
            <v>39139</v>
          </cell>
          <cell r="O2244">
            <v>36894</v>
          </cell>
          <cell r="P2244">
            <v>43159</v>
          </cell>
          <cell r="Q2244">
            <v>37695</v>
          </cell>
          <cell r="R2244">
            <v>40085</v>
          </cell>
          <cell r="S2244">
            <v>39161</v>
          </cell>
          <cell r="T2244">
            <v>35078</v>
          </cell>
          <cell r="U2244">
            <v>33927</v>
          </cell>
          <cell r="V2244">
            <v>32467</v>
          </cell>
          <cell r="W2244">
            <v>33041</v>
          </cell>
          <cell r="X2244">
            <v>36028</v>
          </cell>
          <cell r="Y2244">
            <v>33635</v>
          </cell>
          <cell r="Z2244">
            <v>36509</v>
          </cell>
          <cell r="AA2244">
            <v>34241</v>
          </cell>
          <cell r="AB2244">
            <v>26454</v>
          </cell>
          <cell r="AC2244">
            <v>35663</v>
          </cell>
          <cell r="AD2244">
            <v>38558</v>
          </cell>
          <cell r="AE2244">
            <v>33411</v>
          </cell>
        </row>
        <row r="2245">
          <cell r="E2245" t="str">
            <v>AZ Residential Natural Gas</v>
          </cell>
          <cell r="F2245">
            <v>31301</v>
          </cell>
          <cell r="G2245">
            <v>32122</v>
          </cell>
          <cell r="H2245">
            <v>29273</v>
          </cell>
          <cell r="I2245">
            <v>28955</v>
          </cell>
          <cell r="J2245">
            <v>30516</v>
          </cell>
          <cell r="K2245">
            <v>27915</v>
          </cell>
          <cell r="L2245">
            <v>27990</v>
          </cell>
          <cell r="M2245">
            <v>31765</v>
          </cell>
          <cell r="N2245">
            <v>36702</v>
          </cell>
          <cell r="O2245">
            <v>33466</v>
          </cell>
          <cell r="P2245">
            <v>35089</v>
          </cell>
          <cell r="Q2245">
            <v>36475</v>
          </cell>
          <cell r="R2245">
            <v>35921</v>
          </cell>
          <cell r="S2245">
            <v>36265</v>
          </cell>
          <cell r="T2245">
            <v>38864</v>
          </cell>
          <cell r="U2245">
            <v>36602</v>
          </cell>
          <cell r="V2245">
            <v>36732</v>
          </cell>
          <cell r="W2245">
            <v>39305</v>
          </cell>
          <cell r="X2245">
            <v>39461</v>
          </cell>
          <cell r="Y2245">
            <v>35367</v>
          </cell>
          <cell r="Z2245">
            <v>38445</v>
          </cell>
          <cell r="AA2245">
            <v>39094</v>
          </cell>
          <cell r="AB2245">
            <v>35693</v>
          </cell>
          <cell r="AC2245">
            <v>40729</v>
          </cell>
          <cell r="AD2245">
            <v>33442</v>
          </cell>
          <cell r="AE2245">
            <v>36037</v>
          </cell>
        </row>
        <row r="2246">
          <cell r="E2246" t="str">
            <v>CA Residential Natural Gas</v>
          </cell>
          <cell r="F2246">
            <v>530961</v>
          </cell>
          <cell r="G2246">
            <v>522101</v>
          </cell>
          <cell r="H2246">
            <v>492278</v>
          </cell>
          <cell r="I2246">
            <v>520050</v>
          </cell>
          <cell r="J2246">
            <v>530977</v>
          </cell>
          <cell r="K2246">
            <v>482729</v>
          </cell>
          <cell r="L2246">
            <v>489526</v>
          </cell>
          <cell r="M2246">
            <v>487098</v>
          </cell>
          <cell r="N2246">
            <v>580925</v>
          </cell>
          <cell r="O2246">
            <v>576853</v>
          </cell>
          <cell r="P2246">
            <v>494165</v>
          </cell>
          <cell r="Q2246">
            <v>520632</v>
          </cell>
          <cell r="R2246">
            <v>520837</v>
          </cell>
          <cell r="S2246">
            <v>507874</v>
          </cell>
          <cell r="T2246">
            <v>522272</v>
          </cell>
          <cell r="U2246">
            <v>494886</v>
          </cell>
          <cell r="V2246">
            <v>502984</v>
          </cell>
          <cell r="W2246">
            <v>506805</v>
          </cell>
          <cell r="X2246">
            <v>502833</v>
          </cell>
          <cell r="Y2246">
            <v>493696</v>
          </cell>
          <cell r="Z2246">
            <v>505530</v>
          </cell>
          <cell r="AA2246">
            <v>522406</v>
          </cell>
          <cell r="AB2246">
            <v>487614</v>
          </cell>
          <cell r="AC2246">
            <v>494357</v>
          </cell>
          <cell r="AD2246">
            <v>408754</v>
          </cell>
          <cell r="AE2246">
            <v>415935</v>
          </cell>
        </row>
        <row r="2247">
          <cell r="E2247" t="str">
            <v>CO Residential Natural Gas</v>
          </cell>
          <cell r="F2247">
            <v>92191</v>
          </cell>
          <cell r="G2247">
            <v>100304</v>
          </cell>
          <cell r="H2247">
            <v>96440</v>
          </cell>
          <cell r="I2247">
            <v>107145</v>
          </cell>
          <cell r="J2247">
            <v>99507</v>
          </cell>
          <cell r="K2247">
            <v>105766</v>
          </cell>
          <cell r="L2247">
            <v>112607</v>
          </cell>
          <cell r="M2247">
            <v>116644</v>
          </cell>
          <cell r="N2247">
            <v>111534</v>
          </cell>
          <cell r="O2247">
            <v>111789</v>
          </cell>
          <cell r="P2247">
            <v>116133</v>
          </cell>
          <cell r="Q2247">
            <v>124175</v>
          </cell>
          <cell r="R2247">
            <v>129771</v>
          </cell>
          <cell r="S2247">
            <v>125422</v>
          </cell>
          <cell r="T2247">
            <v>121353</v>
          </cell>
          <cell r="U2247">
            <v>127677</v>
          </cell>
          <cell r="V2247">
            <v>122875</v>
          </cell>
          <cell r="W2247">
            <v>134578</v>
          </cell>
          <cell r="X2247">
            <v>136006</v>
          </cell>
          <cell r="Y2247">
            <v>130896</v>
          </cell>
          <cell r="Z2247">
            <v>133463</v>
          </cell>
          <cell r="AA2247">
            <v>134161</v>
          </cell>
          <cell r="AB2247">
            <v>120076</v>
          </cell>
          <cell r="AC2247">
            <v>139516</v>
          </cell>
          <cell r="AD2247">
            <v>138065</v>
          </cell>
          <cell r="AE2247">
            <v>129196</v>
          </cell>
        </row>
        <row r="2248">
          <cell r="E2248" t="str">
            <v>CT Residential Natural Gas</v>
          </cell>
          <cell r="F2248">
            <v>38694</v>
          </cell>
          <cell r="G2248">
            <v>38334</v>
          </cell>
          <cell r="H2248">
            <v>43570</v>
          </cell>
          <cell r="I2248">
            <v>43353</v>
          </cell>
          <cell r="J2248">
            <v>42899</v>
          </cell>
          <cell r="K2248">
            <v>42036</v>
          </cell>
          <cell r="L2248">
            <v>45019</v>
          </cell>
          <cell r="M2248">
            <v>41694</v>
          </cell>
          <cell r="N2248">
            <v>36248</v>
          </cell>
          <cell r="O2248">
            <v>39281</v>
          </cell>
          <cell r="P2248">
            <v>42716</v>
          </cell>
          <cell r="Q2248">
            <v>41968</v>
          </cell>
          <cell r="R2248">
            <v>41250</v>
          </cell>
          <cell r="S2248">
            <v>46819</v>
          </cell>
          <cell r="T2248">
            <v>45252</v>
          </cell>
          <cell r="U2248">
            <v>45650</v>
          </cell>
          <cell r="V2248">
            <v>40103</v>
          </cell>
          <cell r="W2248">
            <v>44385</v>
          </cell>
          <cell r="X2248">
            <v>43815</v>
          </cell>
          <cell r="Y2248">
            <v>45020</v>
          </cell>
          <cell r="Z2248">
            <v>43815</v>
          </cell>
          <cell r="AA2248">
            <v>45951</v>
          </cell>
          <cell r="AB2248">
            <v>42340</v>
          </cell>
          <cell r="AC2248">
            <v>47716</v>
          </cell>
          <cell r="AD2248">
            <v>52615</v>
          </cell>
          <cell r="AE2248">
            <v>52337</v>
          </cell>
        </row>
        <row r="2249">
          <cell r="E2249" t="str">
            <v>DC Residential Natural Gas</v>
          </cell>
          <cell r="F2249">
            <v>15258</v>
          </cell>
          <cell r="G2249">
            <v>15377</v>
          </cell>
          <cell r="H2249">
            <v>16703</v>
          </cell>
          <cell r="I2249">
            <v>16705</v>
          </cell>
          <cell r="J2249">
            <v>16039</v>
          </cell>
          <cell r="K2249">
            <v>15784</v>
          </cell>
          <cell r="L2249">
            <v>17446</v>
          </cell>
          <cell r="M2249">
            <v>16138</v>
          </cell>
          <cell r="N2249">
            <v>13607</v>
          </cell>
          <cell r="O2249">
            <v>14444</v>
          </cell>
          <cell r="P2249">
            <v>15854</v>
          </cell>
          <cell r="Q2249">
            <v>13283</v>
          </cell>
          <cell r="R2249">
            <v>14591</v>
          </cell>
          <cell r="S2249">
            <v>15565</v>
          </cell>
          <cell r="T2249">
            <v>14661</v>
          </cell>
          <cell r="U2249">
            <v>14573</v>
          </cell>
          <cell r="V2249">
            <v>11698</v>
          </cell>
          <cell r="W2249">
            <v>13732</v>
          </cell>
          <cell r="X2249">
            <v>13592</v>
          </cell>
          <cell r="Y2249">
            <v>13937</v>
          </cell>
          <cell r="Z2249">
            <v>13799</v>
          </cell>
          <cell r="AA2249">
            <v>12583</v>
          </cell>
          <cell r="AB2249">
            <v>11587</v>
          </cell>
          <cell r="AC2249">
            <v>13610</v>
          </cell>
          <cell r="AD2249">
            <v>14854</v>
          </cell>
          <cell r="AE2249">
            <v>14088</v>
          </cell>
        </row>
        <row r="2250">
          <cell r="E2250" t="str">
            <v>DE Residential Natural Gas</v>
          </cell>
          <cell r="F2250">
            <v>7337</v>
          </cell>
          <cell r="G2250">
            <v>7236</v>
          </cell>
          <cell r="H2250">
            <v>8499</v>
          </cell>
          <cell r="I2250">
            <v>8590</v>
          </cell>
          <cell r="J2250">
            <v>8863</v>
          </cell>
          <cell r="K2250">
            <v>8807</v>
          </cell>
          <cell r="L2250">
            <v>10140</v>
          </cell>
          <cell r="M2250">
            <v>9289</v>
          </cell>
          <cell r="N2250">
            <v>8235</v>
          </cell>
          <cell r="O2250">
            <v>9461</v>
          </cell>
          <cell r="P2250">
            <v>9858</v>
          </cell>
          <cell r="Q2250">
            <v>9477</v>
          </cell>
          <cell r="R2250">
            <v>9898</v>
          </cell>
          <cell r="S2250">
            <v>11173</v>
          </cell>
          <cell r="T2250">
            <v>10773</v>
          </cell>
          <cell r="U2250">
            <v>10721</v>
          </cell>
          <cell r="V2250">
            <v>9449</v>
          </cell>
          <cell r="W2250">
            <v>10375</v>
          </cell>
          <cell r="X2250">
            <v>10197</v>
          </cell>
          <cell r="Y2250">
            <v>10367</v>
          </cell>
          <cell r="Z2250">
            <v>10376</v>
          </cell>
          <cell r="AA2250">
            <v>10323</v>
          </cell>
          <cell r="AB2250">
            <v>8808</v>
          </cell>
          <cell r="AC2250">
            <v>10673</v>
          </cell>
          <cell r="AD2250">
            <v>11944</v>
          </cell>
          <cell r="AE2250">
            <v>11854</v>
          </cell>
        </row>
        <row r="2251">
          <cell r="E2251" t="str">
            <v>FL Residential Natural Gas</v>
          </cell>
          <cell r="F2251">
            <v>14063</v>
          </cell>
          <cell r="G2251">
            <v>14177</v>
          </cell>
          <cell r="H2251">
            <v>15813</v>
          </cell>
          <cell r="I2251">
            <v>15320</v>
          </cell>
          <cell r="J2251">
            <v>15634</v>
          </cell>
          <cell r="K2251">
            <v>15553</v>
          </cell>
          <cell r="L2251">
            <v>18188</v>
          </cell>
          <cell r="M2251">
            <v>13879</v>
          </cell>
          <cell r="N2251">
            <v>14869</v>
          </cell>
          <cell r="O2251">
            <v>14433</v>
          </cell>
          <cell r="P2251">
            <v>16772</v>
          </cell>
          <cell r="Q2251">
            <v>16558</v>
          </cell>
          <cell r="R2251">
            <v>15669</v>
          </cell>
          <cell r="S2251">
            <v>16527</v>
          </cell>
          <cell r="T2251">
            <v>16460</v>
          </cell>
          <cell r="U2251">
            <v>16732</v>
          </cell>
          <cell r="V2251">
            <v>16134</v>
          </cell>
          <cell r="W2251">
            <v>15602</v>
          </cell>
          <cell r="X2251">
            <v>16086</v>
          </cell>
          <cell r="Y2251">
            <v>15682</v>
          </cell>
          <cell r="Z2251">
            <v>19198</v>
          </cell>
          <cell r="AA2251">
            <v>16648</v>
          </cell>
          <cell r="AB2251">
            <v>14635</v>
          </cell>
          <cell r="AC2251">
            <v>15593</v>
          </cell>
          <cell r="AD2251">
            <v>17143</v>
          </cell>
          <cell r="AE2251">
            <v>15420</v>
          </cell>
        </row>
        <row r="2252">
          <cell r="E2252" t="str">
            <v>GA Residential Natural Gas</v>
          </cell>
          <cell r="F2252">
            <v>92702</v>
          </cell>
          <cell r="G2252">
            <v>99272</v>
          </cell>
          <cell r="H2252">
            <v>110920</v>
          </cell>
          <cell r="I2252">
            <v>118781</v>
          </cell>
          <cell r="J2252">
            <v>108601</v>
          </cell>
          <cell r="K2252">
            <v>117648</v>
          </cell>
          <cell r="L2252">
            <v>129982</v>
          </cell>
          <cell r="M2252">
            <v>117568</v>
          </cell>
          <cell r="N2252">
            <v>110308</v>
          </cell>
          <cell r="O2252">
            <v>101447</v>
          </cell>
          <cell r="P2252">
            <v>143406</v>
          </cell>
          <cell r="Q2252">
            <v>124111</v>
          </cell>
          <cell r="R2252">
            <v>129902</v>
          </cell>
          <cell r="S2252">
            <v>133730</v>
          </cell>
          <cell r="T2252">
            <v>130142</v>
          </cell>
          <cell r="U2252">
            <v>128939</v>
          </cell>
          <cell r="V2252">
            <v>113510</v>
          </cell>
          <cell r="W2252">
            <v>115129</v>
          </cell>
          <cell r="X2252">
            <v>122159</v>
          </cell>
          <cell r="Y2252">
            <v>121368</v>
          </cell>
          <cell r="Z2252">
            <v>141661</v>
          </cell>
          <cell r="AA2252">
            <v>115423</v>
          </cell>
          <cell r="AB2252">
            <v>99148</v>
          </cell>
          <cell r="AC2252">
            <v>123480</v>
          </cell>
          <cell r="AD2252">
            <v>136706</v>
          </cell>
          <cell r="AE2252">
            <v>120790</v>
          </cell>
        </row>
        <row r="2253">
          <cell r="E2253" t="str">
            <v>HI Residential Natural Gas</v>
          </cell>
          <cell r="F2253">
            <v>605</v>
          </cell>
          <cell r="G2253">
            <v>589</v>
          </cell>
          <cell r="H2253">
            <v>592</v>
          </cell>
          <cell r="I2253">
            <v>592</v>
          </cell>
          <cell r="J2253">
            <v>607</v>
          </cell>
          <cell r="K2253">
            <v>601</v>
          </cell>
          <cell r="L2253">
            <v>571</v>
          </cell>
          <cell r="M2253">
            <v>533</v>
          </cell>
          <cell r="N2253">
            <v>565</v>
          </cell>
          <cell r="O2253">
            <v>552</v>
          </cell>
          <cell r="P2253">
            <v>560</v>
          </cell>
          <cell r="Q2253">
            <v>557</v>
          </cell>
          <cell r="R2253">
            <v>571</v>
          </cell>
          <cell r="S2253">
            <v>562</v>
          </cell>
          <cell r="T2253">
            <v>549</v>
          </cell>
          <cell r="U2253">
            <v>535</v>
          </cell>
          <cell r="V2253">
            <v>542</v>
          </cell>
          <cell r="W2253">
            <v>528</v>
          </cell>
          <cell r="X2253">
            <v>520</v>
          </cell>
          <cell r="Y2253">
            <v>530</v>
          </cell>
          <cell r="Z2253">
            <v>529</v>
          </cell>
          <cell r="AA2253">
            <v>509</v>
          </cell>
          <cell r="AB2253">
            <v>503</v>
          </cell>
          <cell r="AC2253">
            <v>585</v>
          </cell>
          <cell r="AD2253">
            <v>559</v>
          </cell>
          <cell r="AE2253">
            <v>562</v>
          </cell>
        </row>
        <row r="2254">
          <cell r="E2254" t="str">
            <v>IA Residential Natural Gas</v>
          </cell>
          <cell r="F2254">
            <v>71870</v>
          </cell>
          <cell r="G2254">
            <v>79415</v>
          </cell>
          <cell r="H2254">
            <v>75176</v>
          </cell>
          <cell r="I2254">
            <v>83659</v>
          </cell>
          <cell r="J2254">
            <v>78881</v>
          </cell>
          <cell r="K2254">
            <v>82643</v>
          </cell>
          <cell r="L2254">
            <v>88607</v>
          </cell>
          <cell r="M2254">
            <v>82432</v>
          </cell>
          <cell r="N2254">
            <v>69657</v>
          </cell>
          <cell r="O2254">
            <v>72805</v>
          </cell>
          <cell r="P2254">
            <v>74221</v>
          </cell>
          <cell r="Q2254">
            <v>71341</v>
          </cell>
          <cell r="R2254">
            <v>71754</v>
          </cell>
          <cell r="S2254">
            <v>74236</v>
          </cell>
          <cell r="T2254">
            <v>68538</v>
          </cell>
          <cell r="U2254">
            <v>67692</v>
          </cell>
          <cell r="V2254">
            <v>62628</v>
          </cell>
          <cell r="W2254">
            <v>68443</v>
          </cell>
          <cell r="X2254">
            <v>76201</v>
          </cell>
          <cell r="Y2254">
            <v>70599</v>
          </cell>
          <cell r="Z2254">
            <v>68775</v>
          </cell>
          <cell r="AA2254">
            <v>67696</v>
          </cell>
          <cell r="AB2254">
            <v>56611</v>
          </cell>
          <cell r="AC2254">
            <v>74635</v>
          </cell>
          <cell r="AD2254">
            <v>79620</v>
          </cell>
          <cell r="AE2254">
            <v>66046</v>
          </cell>
        </row>
        <row r="2255">
          <cell r="E2255" t="str">
            <v>ID Residential Natural Gas</v>
          </cell>
          <cell r="F2255">
            <v>8808</v>
          </cell>
          <cell r="G2255">
            <v>10560</v>
          </cell>
          <cell r="H2255">
            <v>9949</v>
          </cell>
          <cell r="I2255">
            <v>13035</v>
          </cell>
          <cell r="J2255">
            <v>12752</v>
          </cell>
          <cell r="K2255">
            <v>13393</v>
          </cell>
          <cell r="L2255">
            <v>15389</v>
          </cell>
          <cell r="M2255">
            <v>15710</v>
          </cell>
          <cell r="N2255">
            <v>16614</v>
          </cell>
          <cell r="O2255">
            <v>18588</v>
          </cell>
          <cell r="P2255">
            <v>19602</v>
          </cell>
          <cell r="Q2255">
            <v>19453</v>
          </cell>
          <cell r="R2255">
            <v>21010</v>
          </cell>
          <cell r="S2255">
            <v>19526</v>
          </cell>
          <cell r="T2255">
            <v>21530</v>
          </cell>
          <cell r="U2255">
            <v>22745</v>
          </cell>
          <cell r="V2255">
            <v>23494</v>
          </cell>
          <cell r="W2255">
            <v>23977</v>
          </cell>
          <cell r="X2255">
            <v>28197</v>
          </cell>
          <cell r="Y2255">
            <v>26127</v>
          </cell>
          <cell r="Z2255">
            <v>24496</v>
          </cell>
          <cell r="AA2255">
            <v>27137</v>
          </cell>
          <cell r="AB2255">
            <v>24296</v>
          </cell>
          <cell r="AC2255">
            <v>28067</v>
          </cell>
          <cell r="AD2255">
            <v>25056</v>
          </cell>
          <cell r="AE2255">
            <v>24329</v>
          </cell>
        </row>
        <row r="2256">
          <cell r="E2256" t="str">
            <v>IL Residential Natural Gas</v>
          </cell>
          <cell r="F2256">
            <v>451886</v>
          </cell>
          <cell r="G2256">
            <v>475833</v>
          </cell>
          <cell r="H2256">
            <v>483903</v>
          </cell>
          <cell r="I2256">
            <v>505733</v>
          </cell>
          <cell r="J2256">
            <v>483714</v>
          </cell>
          <cell r="K2256">
            <v>510877</v>
          </cell>
          <cell r="L2256">
            <v>548974</v>
          </cell>
          <cell r="M2256">
            <v>507791</v>
          </cell>
          <cell r="N2256">
            <v>418897</v>
          </cell>
          <cell r="O2256">
            <v>455021</v>
          </cell>
          <cell r="P2256">
            <v>477379</v>
          </cell>
          <cell r="Q2256">
            <v>435642</v>
          </cell>
          <cell r="R2256">
            <v>465427</v>
          </cell>
          <cell r="S2256">
            <v>480558</v>
          </cell>
          <cell r="T2256">
            <v>449459</v>
          </cell>
          <cell r="U2256">
            <v>443991</v>
          </cell>
          <cell r="V2256">
            <v>404471</v>
          </cell>
          <cell r="W2256">
            <v>439314</v>
          </cell>
          <cell r="X2256">
            <v>472366</v>
          </cell>
          <cell r="Y2256">
            <v>445693</v>
          </cell>
          <cell r="Z2256">
            <v>419761</v>
          </cell>
          <cell r="AA2256">
            <v>422588</v>
          </cell>
          <cell r="AB2256">
            <v>364839</v>
          </cell>
          <cell r="AC2256">
            <v>459893</v>
          </cell>
          <cell r="AD2256">
            <v>490661</v>
          </cell>
          <cell r="AE2256">
            <v>412894</v>
          </cell>
        </row>
        <row r="2257">
          <cell r="E2257" t="str">
            <v>IN Residential Natural Gas</v>
          </cell>
          <cell r="F2257">
            <v>143053</v>
          </cell>
          <cell r="G2257">
            <v>148537</v>
          </cell>
          <cell r="H2257">
            <v>154395</v>
          </cell>
          <cell r="I2257">
            <v>166075</v>
          </cell>
          <cell r="J2257">
            <v>159485</v>
          </cell>
          <cell r="K2257">
            <v>162971</v>
          </cell>
          <cell r="L2257">
            <v>181906</v>
          </cell>
          <cell r="M2257">
            <v>170987</v>
          </cell>
          <cell r="N2257">
            <v>142506</v>
          </cell>
          <cell r="O2257">
            <v>154254</v>
          </cell>
          <cell r="P2257">
            <v>165287</v>
          </cell>
          <cell r="Q2257">
            <v>150897</v>
          </cell>
          <cell r="R2257">
            <v>157872</v>
          </cell>
          <cell r="S2257">
            <v>171596</v>
          </cell>
          <cell r="T2257">
            <v>149882</v>
          </cell>
          <cell r="U2257">
            <v>151334</v>
          </cell>
          <cell r="V2257">
            <v>129833</v>
          </cell>
          <cell r="W2257">
            <v>145762</v>
          </cell>
          <cell r="X2257">
            <v>154674</v>
          </cell>
          <cell r="Y2257">
            <v>141866</v>
          </cell>
          <cell r="Z2257">
            <v>140134</v>
          </cell>
          <cell r="AA2257">
            <v>133699</v>
          </cell>
          <cell r="AB2257">
            <v>116929</v>
          </cell>
          <cell r="AC2257">
            <v>146575</v>
          </cell>
          <cell r="AD2257">
            <v>159397</v>
          </cell>
          <cell r="AE2257">
            <v>136142</v>
          </cell>
        </row>
        <row r="2258">
          <cell r="E2258" t="str">
            <v>KS Residential Natural Gas</v>
          </cell>
          <cell r="F2258">
            <v>71263</v>
          </cell>
          <cell r="G2258">
            <v>75588</v>
          </cell>
          <cell r="H2258">
            <v>70602</v>
          </cell>
          <cell r="I2258">
            <v>83805</v>
          </cell>
          <cell r="J2258">
            <v>74051</v>
          </cell>
          <cell r="K2258">
            <v>76078</v>
          </cell>
          <cell r="L2258">
            <v>85107</v>
          </cell>
          <cell r="M2258">
            <v>69571</v>
          </cell>
          <cell r="N2258">
            <v>69775</v>
          </cell>
          <cell r="O2258">
            <v>67816</v>
          </cell>
          <cell r="P2258">
            <v>71137</v>
          </cell>
          <cell r="Q2258">
            <v>70498</v>
          </cell>
          <cell r="R2258">
            <v>71470</v>
          </cell>
          <cell r="S2258">
            <v>71247</v>
          </cell>
          <cell r="T2258">
            <v>65918</v>
          </cell>
          <cell r="U2258">
            <v>65853</v>
          </cell>
          <cell r="V2258">
            <v>58185</v>
          </cell>
          <cell r="W2258">
            <v>64215</v>
          </cell>
          <cell r="X2258">
            <v>72857</v>
          </cell>
          <cell r="Y2258">
            <v>72465</v>
          </cell>
          <cell r="Z2258">
            <v>68410</v>
          </cell>
          <cell r="AA2258">
            <v>66820</v>
          </cell>
          <cell r="AB2258">
            <v>51613</v>
          </cell>
          <cell r="AC2258">
            <v>69254</v>
          </cell>
          <cell r="AD2258">
            <v>72840</v>
          </cell>
          <cell r="AE2258">
            <v>59448</v>
          </cell>
        </row>
        <row r="2259">
          <cell r="E2259" t="str">
            <v>KY Residential Natural Gas</v>
          </cell>
          <cell r="F2259">
            <v>58308</v>
          </cell>
          <cell r="G2259">
            <v>62261</v>
          </cell>
          <cell r="H2259">
            <v>65505</v>
          </cell>
          <cell r="I2259">
            <v>70123</v>
          </cell>
          <cell r="J2259">
            <v>66414</v>
          </cell>
          <cell r="K2259">
            <v>72518</v>
          </cell>
          <cell r="L2259">
            <v>73691</v>
          </cell>
          <cell r="M2259">
            <v>69354</v>
          </cell>
          <cell r="N2259">
            <v>57453</v>
          </cell>
          <cell r="O2259">
            <v>61135</v>
          </cell>
          <cell r="P2259">
            <v>67273</v>
          </cell>
          <cell r="Q2259">
            <v>59070</v>
          </cell>
          <cell r="R2259">
            <v>61279</v>
          </cell>
          <cell r="S2259">
            <v>64190</v>
          </cell>
          <cell r="T2259">
            <v>58430</v>
          </cell>
          <cell r="U2259">
            <v>57755</v>
          </cell>
          <cell r="V2259">
            <v>48756</v>
          </cell>
          <cell r="W2259">
            <v>52926</v>
          </cell>
          <cell r="X2259">
            <v>56975</v>
          </cell>
          <cell r="Y2259">
            <v>53712</v>
          </cell>
          <cell r="Z2259">
            <v>56060</v>
          </cell>
          <cell r="AA2259">
            <v>52098</v>
          </cell>
          <cell r="AB2259">
            <v>44413</v>
          </cell>
          <cell r="AC2259">
            <v>55545</v>
          </cell>
          <cell r="AD2259">
            <v>59110</v>
          </cell>
          <cell r="AE2259">
            <v>50541</v>
          </cell>
        </row>
        <row r="2260">
          <cell r="E2260" t="str">
            <v>LA Residential Natural Gas</v>
          </cell>
          <cell r="F2260">
            <v>55601</v>
          </cell>
          <cell r="G2260">
            <v>57228</v>
          </cell>
          <cell r="H2260">
            <v>57667</v>
          </cell>
          <cell r="I2260">
            <v>58649</v>
          </cell>
          <cell r="J2260">
            <v>55036</v>
          </cell>
          <cell r="K2260">
            <v>54350</v>
          </cell>
          <cell r="L2260">
            <v>59135</v>
          </cell>
          <cell r="M2260">
            <v>59818</v>
          </cell>
          <cell r="N2260">
            <v>51242</v>
          </cell>
          <cell r="O2260">
            <v>47044</v>
          </cell>
          <cell r="P2260">
            <v>52919</v>
          </cell>
          <cell r="Q2260">
            <v>50174</v>
          </cell>
          <cell r="R2260">
            <v>50728</v>
          </cell>
          <cell r="S2260">
            <v>48840</v>
          </cell>
          <cell r="T2260">
            <v>44132</v>
          </cell>
          <cell r="U2260">
            <v>42972</v>
          </cell>
          <cell r="V2260">
            <v>34709</v>
          </cell>
          <cell r="W2260">
            <v>38423</v>
          </cell>
          <cell r="X2260">
            <v>38554</v>
          </cell>
          <cell r="Y2260">
            <v>37562</v>
          </cell>
          <cell r="Z2260">
            <v>46617</v>
          </cell>
          <cell r="AA2260">
            <v>40136</v>
          </cell>
          <cell r="AB2260">
            <v>32286</v>
          </cell>
          <cell r="AC2260">
            <v>39491</v>
          </cell>
          <cell r="AD2260">
            <v>45679</v>
          </cell>
          <cell r="AE2260">
            <v>36906</v>
          </cell>
        </row>
        <row r="2261">
          <cell r="E2261" t="str">
            <v>MA Residential Natural Gas</v>
          </cell>
          <cell r="F2261">
            <v>110572</v>
          </cell>
          <cell r="G2261">
            <v>107035</v>
          </cell>
          <cell r="H2261">
            <v>124366</v>
          </cell>
          <cell r="I2261">
            <v>126147</v>
          </cell>
          <cell r="J2261">
            <v>122539</v>
          </cell>
          <cell r="K2261">
            <v>108528</v>
          </cell>
          <cell r="L2261">
            <v>117338</v>
          </cell>
          <cell r="M2261">
            <v>114486</v>
          </cell>
          <cell r="N2261">
            <v>103617</v>
          </cell>
          <cell r="O2261">
            <v>112073</v>
          </cell>
          <cell r="P2261">
            <v>119146</v>
          </cell>
          <cell r="Q2261">
            <v>111474</v>
          </cell>
          <cell r="R2261">
            <v>113101</v>
          </cell>
          <cell r="S2261">
            <v>129420</v>
          </cell>
          <cell r="T2261">
            <v>115980</v>
          </cell>
          <cell r="U2261">
            <v>120356</v>
          </cell>
          <cell r="V2261">
            <v>104894</v>
          </cell>
          <cell r="W2261">
            <v>116997</v>
          </cell>
          <cell r="X2261">
            <v>134537</v>
          </cell>
          <cell r="Y2261">
            <v>136952</v>
          </cell>
          <cell r="Z2261">
            <v>129812</v>
          </cell>
          <cell r="AA2261">
            <v>132932</v>
          </cell>
          <cell r="AB2261">
            <v>119220</v>
          </cell>
          <cell r="AC2261">
            <v>120685</v>
          </cell>
          <cell r="AD2261">
            <v>129937</v>
          </cell>
          <cell r="AE2261">
            <v>130373</v>
          </cell>
        </row>
        <row r="2262">
          <cell r="E2262" t="str">
            <v>MD Residential Natural Gas</v>
          </cell>
          <cell r="F2262">
            <v>68234</v>
          </cell>
          <cell r="G2262">
            <v>70966</v>
          </cell>
          <cell r="H2262">
            <v>77144</v>
          </cell>
          <cell r="I2262">
            <v>78985</v>
          </cell>
          <cell r="J2262">
            <v>79002</v>
          </cell>
          <cell r="K2262">
            <v>78470</v>
          </cell>
          <cell r="L2262">
            <v>88009</v>
          </cell>
          <cell r="M2262">
            <v>80118</v>
          </cell>
          <cell r="N2262">
            <v>70561</v>
          </cell>
          <cell r="O2262">
            <v>77365</v>
          </cell>
          <cell r="P2262">
            <v>86845</v>
          </cell>
          <cell r="Q2262">
            <v>73338</v>
          </cell>
          <cell r="R2262">
            <v>83030</v>
          </cell>
          <cell r="S2262">
            <v>94116</v>
          </cell>
          <cell r="T2262">
            <v>89558</v>
          </cell>
          <cell r="U2262">
            <v>89880</v>
          </cell>
          <cell r="V2262">
            <v>73973</v>
          </cell>
          <cell r="W2262">
            <v>86557</v>
          </cell>
          <cell r="X2262">
            <v>84053</v>
          </cell>
          <cell r="Y2262">
            <v>85667</v>
          </cell>
          <cell r="Z2262">
            <v>85993</v>
          </cell>
          <cell r="AA2262">
            <v>79993</v>
          </cell>
          <cell r="AB2262">
            <v>73004</v>
          </cell>
          <cell r="AC2262">
            <v>86953</v>
          </cell>
          <cell r="AD2262">
            <v>95387</v>
          </cell>
          <cell r="AE2262">
            <v>87475</v>
          </cell>
        </row>
        <row r="2263">
          <cell r="E2263" t="str">
            <v>ME Residential Natural Gas</v>
          </cell>
          <cell r="F2263">
            <v>651</v>
          </cell>
          <cell r="G2263">
            <v>726</v>
          </cell>
          <cell r="H2263">
            <v>884</v>
          </cell>
          <cell r="I2263">
            <v>914</v>
          </cell>
          <cell r="J2263">
            <v>906</v>
          </cell>
          <cell r="K2263">
            <v>928</v>
          </cell>
          <cell r="L2263">
            <v>982</v>
          </cell>
          <cell r="M2263">
            <v>1023</v>
          </cell>
          <cell r="N2263">
            <v>925</v>
          </cell>
          <cell r="O2263">
            <v>976</v>
          </cell>
          <cell r="P2263">
            <v>1195</v>
          </cell>
          <cell r="Q2263">
            <v>1122</v>
          </cell>
          <cell r="R2263">
            <v>1099</v>
          </cell>
          <cell r="S2263">
            <v>1266</v>
          </cell>
          <cell r="T2263">
            <v>1238</v>
          </cell>
          <cell r="U2263">
            <v>1204</v>
          </cell>
          <cell r="V2263">
            <v>1038</v>
          </cell>
          <cell r="W2263">
            <v>1253</v>
          </cell>
          <cell r="X2263">
            <v>1174</v>
          </cell>
          <cell r="Y2263">
            <v>1341</v>
          </cell>
          <cell r="Z2263">
            <v>1282</v>
          </cell>
          <cell r="AA2263">
            <v>1467</v>
          </cell>
          <cell r="AB2263">
            <v>1530</v>
          </cell>
          <cell r="AC2263">
            <v>1947</v>
          </cell>
          <cell r="AD2263">
            <v>2434</v>
          </cell>
          <cell r="AE2263">
            <v>2782</v>
          </cell>
        </row>
        <row r="2264">
          <cell r="E2264" t="str">
            <v>MI Residential Natural Gas</v>
          </cell>
          <cell r="F2264">
            <v>341919</v>
          </cell>
          <cell r="G2264">
            <v>349179</v>
          </cell>
          <cell r="H2264">
            <v>370596</v>
          </cell>
          <cell r="I2264">
            <v>382718</v>
          </cell>
          <cell r="J2264">
            <v>377458</v>
          </cell>
          <cell r="K2264">
            <v>395386</v>
          </cell>
          <cell r="L2264">
            <v>413154</v>
          </cell>
          <cell r="M2264">
            <v>395146</v>
          </cell>
          <cell r="N2264">
            <v>334743</v>
          </cell>
          <cell r="O2264">
            <v>365309</v>
          </cell>
          <cell r="P2264">
            <v>381088</v>
          </cell>
          <cell r="Q2264">
            <v>354353</v>
          </cell>
          <cell r="R2264">
            <v>375477</v>
          </cell>
          <cell r="S2264">
            <v>397104</v>
          </cell>
          <cell r="T2264">
            <v>371133</v>
          </cell>
          <cell r="U2264">
            <v>363974</v>
          </cell>
          <cell r="V2264">
            <v>321453</v>
          </cell>
          <cell r="W2264">
            <v>335707</v>
          </cell>
          <cell r="X2264">
            <v>350007</v>
          </cell>
          <cell r="Y2264">
            <v>334202</v>
          </cell>
          <cell r="Z2264">
            <v>309303</v>
          </cell>
          <cell r="AA2264">
            <v>322392</v>
          </cell>
          <cell r="AB2264">
            <v>281450</v>
          </cell>
          <cell r="AC2264">
            <v>341223</v>
          </cell>
          <cell r="AD2264">
            <v>361293</v>
          </cell>
          <cell r="AE2264">
            <v>322834</v>
          </cell>
        </row>
        <row r="2265">
          <cell r="E2265" t="str">
            <v>MN Residential Natural Gas</v>
          </cell>
          <cell r="F2265">
            <v>107372</v>
          </cell>
          <cell r="G2265">
            <v>118548</v>
          </cell>
          <cell r="H2265">
            <v>114804</v>
          </cell>
          <cell r="I2265">
            <v>124754</v>
          </cell>
          <cell r="J2265">
            <v>123590</v>
          </cell>
          <cell r="K2265">
            <v>130416</v>
          </cell>
          <cell r="L2265">
            <v>144898</v>
          </cell>
          <cell r="M2265">
            <v>131205</v>
          </cell>
          <cell r="N2265">
            <v>112520</v>
          </cell>
          <cell r="O2265">
            <v>121204</v>
          </cell>
          <cell r="P2265">
            <v>131740</v>
          </cell>
          <cell r="Q2265">
            <v>126349</v>
          </cell>
          <cell r="R2265">
            <v>136168</v>
          </cell>
          <cell r="S2265">
            <v>139082</v>
          </cell>
          <cell r="T2265">
            <v>133826</v>
          </cell>
          <cell r="U2265">
            <v>130201</v>
          </cell>
          <cell r="V2265">
            <v>119109</v>
          </cell>
          <cell r="W2265">
            <v>131429</v>
          </cell>
          <cell r="X2265">
            <v>142782</v>
          </cell>
          <cell r="Y2265">
            <v>137340</v>
          </cell>
          <cell r="Z2265">
            <v>124219</v>
          </cell>
          <cell r="AA2265">
            <v>126425</v>
          </cell>
          <cell r="AB2265">
            <v>111168</v>
          </cell>
          <cell r="AC2265">
            <v>143059</v>
          </cell>
          <cell r="AD2265">
            <v>151404</v>
          </cell>
          <cell r="AE2265">
            <v>122087</v>
          </cell>
        </row>
        <row r="2266">
          <cell r="E2266" t="str">
            <v>MO Residential Natural Gas</v>
          </cell>
          <cell r="F2266">
            <v>117213</v>
          </cell>
          <cell r="G2266">
            <v>121731</v>
          </cell>
          <cell r="H2266">
            <v>116875</v>
          </cell>
          <cell r="I2266">
            <v>134693</v>
          </cell>
          <cell r="J2266">
            <v>123305</v>
          </cell>
          <cell r="K2266">
            <v>125980</v>
          </cell>
          <cell r="L2266">
            <v>138724</v>
          </cell>
          <cell r="M2266">
            <v>128885</v>
          </cell>
          <cell r="N2266">
            <v>111956</v>
          </cell>
          <cell r="O2266">
            <v>113496</v>
          </cell>
          <cell r="P2266">
            <v>117211</v>
          </cell>
          <cell r="Q2266">
            <v>116917</v>
          </cell>
          <cell r="R2266">
            <v>115601</v>
          </cell>
          <cell r="S2266">
            <v>116126</v>
          </cell>
          <cell r="T2266">
            <v>111908</v>
          </cell>
          <cell r="U2266">
            <v>108971</v>
          </cell>
          <cell r="V2266">
            <v>97343</v>
          </cell>
          <cell r="W2266">
            <v>103577</v>
          </cell>
          <cell r="X2266">
            <v>114748</v>
          </cell>
          <cell r="Y2266">
            <v>106904</v>
          </cell>
          <cell r="Z2266">
            <v>107960</v>
          </cell>
          <cell r="AA2266">
            <v>103380</v>
          </cell>
          <cell r="AB2266">
            <v>83790</v>
          </cell>
          <cell r="AC2266">
            <v>107949</v>
          </cell>
          <cell r="AD2266">
            <v>117054</v>
          </cell>
          <cell r="AE2266">
            <v>96343</v>
          </cell>
        </row>
        <row r="2267">
          <cell r="E2267" t="str">
            <v>MS Residential Natural Gas</v>
          </cell>
          <cell r="F2267">
            <v>25863</v>
          </cell>
          <cell r="G2267">
            <v>26537</v>
          </cell>
          <cell r="H2267">
            <v>27883</v>
          </cell>
          <cell r="I2267">
            <v>29002</v>
          </cell>
          <cell r="J2267">
            <v>27925</v>
          </cell>
          <cell r="K2267">
            <v>27529</v>
          </cell>
          <cell r="L2267">
            <v>31042</v>
          </cell>
          <cell r="M2267">
            <v>28617</v>
          </cell>
          <cell r="N2267">
            <v>26139</v>
          </cell>
          <cell r="O2267">
            <v>25589</v>
          </cell>
          <cell r="P2267">
            <v>28198</v>
          </cell>
          <cell r="Q2267">
            <v>28533</v>
          </cell>
          <cell r="R2267">
            <v>27410</v>
          </cell>
          <cell r="S2267">
            <v>27547</v>
          </cell>
          <cell r="T2267">
            <v>24827</v>
          </cell>
          <cell r="U2267">
            <v>25164</v>
          </cell>
          <cell r="V2267">
            <v>22005</v>
          </cell>
          <cell r="W2267">
            <v>22872</v>
          </cell>
          <cell r="X2267">
            <v>24497</v>
          </cell>
          <cell r="Y2267">
            <v>23958</v>
          </cell>
          <cell r="Z2267">
            <v>27683</v>
          </cell>
          <cell r="AA2267">
            <v>24704</v>
          </cell>
          <cell r="AB2267">
            <v>19876</v>
          </cell>
          <cell r="AC2267">
            <v>25503</v>
          </cell>
          <cell r="AD2267">
            <v>29052</v>
          </cell>
          <cell r="AE2267">
            <v>23845</v>
          </cell>
        </row>
        <row r="2268">
          <cell r="E2268" t="str">
            <v>MT Residential Natural Gas</v>
          </cell>
          <cell r="F2268">
            <v>17300</v>
          </cell>
          <cell r="G2268">
            <v>18942</v>
          </cell>
          <cell r="H2268">
            <v>17049</v>
          </cell>
          <cell r="I2268">
            <v>20720</v>
          </cell>
          <cell r="J2268">
            <v>19158</v>
          </cell>
          <cell r="K2268">
            <v>20228</v>
          </cell>
          <cell r="L2268">
            <v>22838</v>
          </cell>
          <cell r="M2268">
            <v>21653</v>
          </cell>
          <cell r="N2268">
            <v>19669</v>
          </cell>
          <cell r="O2268">
            <v>20148</v>
          </cell>
          <cell r="P2268">
            <v>20599</v>
          </cell>
          <cell r="Q2268">
            <v>20591</v>
          </cell>
          <cell r="R2268">
            <v>22167</v>
          </cell>
          <cell r="S2268">
            <v>20911</v>
          </cell>
          <cell r="T2268">
            <v>20425</v>
          </cell>
          <cell r="U2268">
            <v>20629</v>
          </cell>
          <cell r="V2268">
            <v>19781</v>
          </cell>
          <cell r="W2268">
            <v>20049</v>
          </cell>
          <cell r="X2268">
            <v>21930</v>
          </cell>
          <cell r="Y2268">
            <v>22003</v>
          </cell>
          <cell r="Z2268">
            <v>21124</v>
          </cell>
          <cell r="AA2268">
            <v>22057</v>
          </cell>
          <cell r="AB2268">
            <v>19546</v>
          </cell>
          <cell r="AC2268">
            <v>21523</v>
          </cell>
          <cell r="AD2268">
            <v>21922</v>
          </cell>
          <cell r="AE2268">
            <v>19291</v>
          </cell>
        </row>
        <row r="2269">
          <cell r="E2269" t="str">
            <v>NC Residential Natural Gas</v>
          </cell>
          <cell r="F2269">
            <v>36126</v>
          </cell>
          <cell r="G2269">
            <v>39192</v>
          </cell>
          <cell r="H2269">
            <v>44037</v>
          </cell>
          <cell r="I2269">
            <v>48757</v>
          </cell>
          <cell r="J2269">
            <v>49161</v>
          </cell>
          <cell r="K2269">
            <v>51017</v>
          </cell>
          <cell r="L2269">
            <v>60938</v>
          </cell>
          <cell r="M2269">
            <v>54813</v>
          </cell>
          <cell r="N2269">
            <v>52866</v>
          </cell>
          <cell r="O2269">
            <v>54743</v>
          </cell>
          <cell r="P2269">
            <v>65864</v>
          </cell>
          <cell r="Q2269">
            <v>59227</v>
          </cell>
          <cell r="R2269">
            <v>61063</v>
          </cell>
          <cell r="S2269">
            <v>68180</v>
          </cell>
          <cell r="T2269">
            <v>65030</v>
          </cell>
          <cell r="U2269">
            <v>66209</v>
          </cell>
          <cell r="V2269">
            <v>58471</v>
          </cell>
          <cell r="W2269">
            <v>60316</v>
          </cell>
          <cell r="X2269">
            <v>65810</v>
          </cell>
          <cell r="Y2269">
            <v>67349</v>
          </cell>
          <cell r="Z2269">
            <v>75829</v>
          </cell>
          <cell r="AA2269">
            <v>62479</v>
          </cell>
          <cell r="AB2269">
            <v>57319</v>
          </cell>
          <cell r="AC2269">
            <v>70640</v>
          </cell>
          <cell r="AD2269">
            <v>77048</v>
          </cell>
          <cell r="AE2269">
            <v>66792</v>
          </cell>
        </row>
        <row r="2270">
          <cell r="E2270" t="str">
            <v>ND Residential Natural Gas</v>
          </cell>
          <cell r="F2270">
            <v>9477</v>
          </cell>
          <cell r="G2270">
            <v>10813</v>
          </cell>
          <cell r="H2270">
            <v>10129</v>
          </cell>
          <cell r="I2270">
            <v>11360</v>
          </cell>
          <cell r="J2270">
            <v>11279</v>
          </cell>
          <cell r="K2270">
            <v>11769</v>
          </cell>
          <cell r="L2270">
            <v>13233</v>
          </cell>
          <cell r="M2270">
            <v>11939</v>
          </cell>
          <cell r="N2270">
            <v>10475</v>
          </cell>
          <cell r="O2270">
            <v>11049</v>
          </cell>
          <cell r="P2270">
            <v>11346</v>
          </cell>
          <cell r="Q2270">
            <v>10876</v>
          </cell>
          <cell r="R2270">
            <v>11760</v>
          </cell>
          <cell r="S2270">
            <v>11983</v>
          </cell>
          <cell r="T2270">
            <v>11366</v>
          </cell>
          <cell r="U2270">
            <v>11077</v>
          </cell>
          <cell r="V2270">
            <v>10069</v>
          </cell>
          <cell r="W2270">
            <v>11190</v>
          </cell>
          <cell r="X2270">
            <v>11983</v>
          </cell>
          <cell r="Y2270">
            <v>12151</v>
          </cell>
          <cell r="Z2270">
            <v>11115</v>
          </cell>
          <cell r="AA2270">
            <v>11735</v>
          </cell>
          <cell r="AB2270">
            <v>10218</v>
          </cell>
          <cell r="AC2270">
            <v>12917</v>
          </cell>
          <cell r="AD2270">
            <v>13574</v>
          </cell>
          <cell r="AE2270">
            <v>11467</v>
          </cell>
        </row>
        <row r="2271">
          <cell r="E2271" t="str">
            <v>NE Residential Natural Gas</v>
          </cell>
          <cell r="F2271">
            <v>40828</v>
          </cell>
          <cell r="G2271">
            <v>44002</v>
          </cell>
          <cell r="H2271">
            <v>40544</v>
          </cell>
          <cell r="I2271">
            <v>47036</v>
          </cell>
          <cell r="J2271">
            <v>43720</v>
          </cell>
          <cell r="K2271">
            <v>44125</v>
          </cell>
          <cell r="L2271">
            <v>49329</v>
          </cell>
          <cell r="M2271">
            <v>46999</v>
          </cell>
          <cell r="N2271">
            <v>40886</v>
          </cell>
          <cell r="O2271">
            <v>40530</v>
          </cell>
          <cell r="P2271">
            <v>42704</v>
          </cell>
          <cell r="Q2271">
            <v>47449</v>
          </cell>
          <cell r="R2271">
            <v>44190</v>
          </cell>
          <cell r="S2271">
            <v>42503</v>
          </cell>
          <cell r="T2271">
            <v>38973</v>
          </cell>
          <cell r="U2271">
            <v>38336</v>
          </cell>
          <cell r="V2271">
            <v>36342</v>
          </cell>
          <cell r="W2271">
            <v>39297</v>
          </cell>
          <cell r="X2271">
            <v>42833</v>
          </cell>
          <cell r="Y2271">
            <v>40636</v>
          </cell>
          <cell r="Z2271">
            <v>40293</v>
          </cell>
          <cell r="AA2271">
            <v>40156</v>
          </cell>
          <cell r="AB2271">
            <v>31876</v>
          </cell>
          <cell r="AC2271">
            <v>42725</v>
          </cell>
          <cell r="AD2271">
            <v>43923</v>
          </cell>
          <cell r="AE2271">
            <v>36635</v>
          </cell>
        </row>
        <row r="2272">
          <cell r="E2272" t="str">
            <v>NH Residential Natural Gas</v>
          </cell>
          <cell r="F2272">
            <v>5986</v>
          </cell>
          <cell r="G2272">
            <v>5648</v>
          </cell>
          <cell r="H2272">
            <v>6505</v>
          </cell>
          <cell r="I2272">
            <v>6558</v>
          </cell>
          <cell r="J2272">
            <v>6656</v>
          </cell>
          <cell r="K2272">
            <v>6573</v>
          </cell>
          <cell r="L2272">
            <v>7145</v>
          </cell>
          <cell r="M2272">
            <v>7014</v>
          </cell>
          <cell r="N2272">
            <v>6336</v>
          </cell>
          <cell r="O2272">
            <v>6670</v>
          </cell>
          <cell r="P2272">
            <v>7693</v>
          </cell>
          <cell r="Q2272">
            <v>7232</v>
          </cell>
          <cell r="R2272">
            <v>7269</v>
          </cell>
          <cell r="S2272">
            <v>8258</v>
          </cell>
          <cell r="T2272">
            <v>7392</v>
          </cell>
          <cell r="U2272">
            <v>7950</v>
          </cell>
          <cell r="V2272">
            <v>6846</v>
          </cell>
          <cell r="W2272">
            <v>7578</v>
          </cell>
          <cell r="X2272">
            <v>7197</v>
          </cell>
          <cell r="Y2272">
            <v>7459</v>
          </cell>
          <cell r="Z2272">
            <v>6955</v>
          </cell>
          <cell r="AA2272">
            <v>7213</v>
          </cell>
          <cell r="AB2272">
            <v>6629</v>
          </cell>
          <cell r="AC2272">
            <v>7404</v>
          </cell>
          <cell r="AD2272">
            <v>7994</v>
          </cell>
          <cell r="AE2272">
            <v>8077</v>
          </cell>
        </row>
        <row r="2273">
          <cell r="E2273" t="str">
            <v>NJ Residential Natural Gas</v>
          </cell>
          <cell r="F2273">
            <v>175838</v>
          </cell>
          <cell r="G2273">
            <v>181049</v>
          </cell>
          <cell r="H2273">
            <v>203557</v>
          </cell>
          <cell r="I2273">
            <v>203249</v>
          </cell>
          <cell r="J2273">
            <v>226049</v>
          </cell>
          <cell r="K2273">
            <v>201166</v>
          </cell>
          <cell r="L2273">
            <v>230905</v>
          </cell>
          <cell r="M2273">
            <v>224526</v>
          </cell>
          <cell r="N2273">
            <v>203964</v>
          </cell>
          <cell r="O2273">
            <v>217754</v>
          </cell>
          <cell r="P2273">
            <v>227796</v>
          </cell>
          <cell r="Q2273">
            <v>223251</v>
          </cell>
          <cell r="R2273">
            <v>218030</v>
          </cell>
          <cell r="S2273">
            <v>253196</v>
          </cell>
          <cell r="T2273">
            <v>241581</v>
          </cell>
          <cell r="U2273">
            <v>240343</v>
          </cell>
          <cell r="V2273">
            <v>204354</v>
          </cell>
          <cell r="W2273">
            <v>236069</v>
          </cell>
          <cell r="X2273">
            <v>227801</v>
          </cell>
          <cell r="Y2273">
            <v>232559</v>
          </cell>
          <cell r="Z2273">
            <v>224850</v>
          </cell>
          <cell r="AA2273">
            <v>219187</v>
          </cell>
          <cell r="AB2273">
            <v>196706</v>
          </cell>
          <cell r="AC2273">
            <v>236942</v>
          </cell>
          <cell r="AD2273">
            <v>258878</v>
          </cell>
          <cell r="AE2273">
            <v>248407</v>
          </cell>
        </row>
        <row r="2274">
          <cell r="E2274" t="str">
            <v>NM Residential Natural Gas</v>
          </cell>
          <cell r="F2274">
            <v>29733</v>
          </cell>
          <cell r="G2274">
            <v>31025</v>
          </cell>
          <cell r="H2274">
            <v>32782</v>
          </cell>
          <cell r="I2274">
            <v>33191</v>
          </cell>
          <cell r="J2274">
            <v>30859</v>
          </cell>
          <cell r="K2274">
            <v>29352</v>
          </cell>
          <cell r="L2274">
            <v>34856</v>
          </cell>
          <cell r="M2274">
            <v>37444</v>
          </cell>
          <cell r="N2274">
            <v>35119</v>
          </cell>
          <cell r="O2274">
            <v>34667</v>
          </cell>
          <cell r="P2274">
            <v>34762</v>
          </cell>
          <cell r="Q2274">
            <v>33825</v>
          </cell>
          <cell r="R2274">
            <v>32570</v>
          </cell>
          <cell r="S2274">
            <v>32342</v>
          </cell>
          <cell r="T2274">
            <v>35217</v>
          </cell>
          <cell r="U2274">
            <v>34059</v>
          </cell>
          <cell r="V2274">
            <v>31086</v>
          </cell>
          <cell r="W2274">
            <v>34346</v>
          </cell>
          <cell r="X2274">
            <v>34947</v>
          </cell>
          <cell r="Y2274">
            <v>33319</v>
          </cell>
          <cell r="Z2274">
            <v>35982</v>
          </cell>
          <cell r="AA2274">
            <v>35060</v>
          </cell>
          <cell r="AB2274">
            <v>33247</v>
          </cell>
          <cell r="AC2274">
            <v>37122</v>
          </cell>
          <cell r="AD2274">
            <v>33484</v>
          </cell>
          <cell r="AE2274">
            <v>34402</v>
          </cell>
        </row>
        <row r="2275">
          <cell r="E2275" t="str">
            <v>NV Residential Natural Gas</v>
          </cell>
          <cell r="F2275">
            <v>17685</v>
          </cell>
          <cell r="G2275">
            <v>19829</v>
          </cell>
          <cell r="H2275">
            <v>18784</v>
          </cell>
          <cell r="I2275">
            <v>21272</v>
          </cell>
          <cell r="J2275">
            <v>21853</v>
          </cell>
          <cell r="K2275">
            <v>21374</v>
          </cell>
          <cell r="L2275">
            <v>23510</v>
          </cell>
          <cell r="M2275">
            <v>25919</v>
          </cell>
          <cell r="N2275">
            <v>31466</v>
          </cell>
          <cell r="O2275">
            <v>29359</v>
          </cell>
          <cell r="P2275">
            <v>30839</v>
          </cell>
          <cell r="Q2275">
            <v>33369</v>
          </cell>
          <cell r="R2275">
            <v>33026</v>
          </cell>
          <cell r="S2275">
            <v>34009</v>
          </cell>
          <cell r="T2275">
            <v>37713</v>
          </cell>
          <cell r="U2275">
            <v>37981</v>
          </cell>
          <cell r="V2275">
            <v>39356</v>
          </cell>
          <cell r="W2275">
            <v>39473</v>
          </cell>
          <cell r="X2275">
            <v>39956</v>
          </cell>
          <cell r="Y2275">
            <v>39885</v>
          </cell>
          <cell r="Z2275">
            <v>40845</v>
          </cell>
          <cell r="AA2275">
            <v>41578</v>
          </cell>
          <cell r="AB2275">
            <v>38411</v>
          </cell>
          <cell r="AC2275">
            <v>43115</v>
          </cell>
          <cell r="AD2275">
            <v>36304</v>
          </cell>
          <cell r="AE2275">
            <v>38501</v>
          </cell>
        </row>
        <row r="2276">
          <cell r="E2276" t="str">
            <v>NY Residential Natural Gas</v>
          </cell>
          <cell r="F2276">
            <v>347891</v>
          </cell>
          <cell r="G2276">
            <v>348100</v>
          </cell>
          <cell r="H2276">
            <v>389777</v>
          </cell>
          <cell r="I2276">
            <v>395439</v>
          </cell>
          <cell r="J2276">
            <v>396303</v>
          </cell>
          <cell r="K2276">
            <v>386660</v>
          </cell>
          <cell r="L2276">
            <v>414148</v>
          </cell>
          <cell r="M2276">
            <v>385799</v>
          </cell>
          <cell r="N2276">
            <v>349548</v>
          </cell>
          <cell r="O2276">
            <v>381258</v>
          </cell>
          <cell r="P2276">
            <v>413147</v>
          </cell>
          <cell r="Q2276">
            <v>388767</v>
          </cell>
          <cell r="R2276">
            <v>378814</v>
          </cell>
          <cell r="S2276">
            <v>421029</v>
          </cell>
          <cell r="T2276">
            <v>403479</v>
          </cell>
          <cell r="U2276">
            <v>416890</v>
          </cell>
          <cell r="V2276">
            <v>364281</v>
          </cell>
          <cell r="W2276">
            <v>409857</v>
          </cell>
          <cell r="X2276">
            <v>402734</v>
          </cell>
          <cell r="Y2276">
            <v>413629</v>
          </cell>
          <cell r="Z2276">
            <v>399660</v>
          </cell>
          <cell r="AA2276">
            <v>404324</v>
          </cell>
          <cell r="AB2276">
            <v>369245</v>
          </cell>
          <cell r="AC2276">
            <v>430809</v>
          </cell>
          <cell r="AD2276">
            <v>473621</v>
          </cell>
          <cell r="AE2276">
            <v>466974</v>
          </cell>
        </row>
        <row r="2277">
          <cell r="E2277" t="str">
            <v>OH Residential Natural Gas</v>
          </cell>
          <cell r="F2277">
            <v>320670</v>
          </cell>
          <cell r="G2277">
            <v>335928</v>
          </cell>
          <cell r="H2277">
            <v>352897</v>
          </cell>
          <cell r="I2277">
            <v>367580</v>
          </cell>
          <cell r="J2277">
            <v>356048</v>
          </cell>
          <cell r="K2277">
            <v>371392</v>
          </cell>
          <cell r="L2277">
            <v>389086</v>
          </cell>
          <cell r="M2277">
            <v>370533</v>
          </cell>
          <cell r="N2277">
            <v>308493</v>
          </cell>
          <cell r="O2277">
            <v>330058</v>
          </cell>
          <cell r="P2277">
            <v>358454</v>
          </cell>
          <cell r="Q2277">
            <v>321588</v>
          </cell>
          <cell r="R2277">
            <v>333649</v>
          </cell>
          <cell r="S2277">
            <v>355407</v>
          </cell>
          <cell r="T2277">
            <v>335375</v>
          </cell>
          <cell r="U2277">
            <v>336731</v>
          </cell>
          <cell r="V2277">
            <v>282950</v>
          </cell>
          <cell r="W2277">
            <v>310730</v>
          </cell>
          <cell r="X2277">
            <v>318851</v>
          </cell>
          <cell r="Y2277">
            <v>304547</v>
          </cell>
          <cell r="Z2277">
            <v>293468</v>
          </cell>
          <cell r="AA2277">
            <v>295097</v>
          </cell>
          <cell r="AB2277">
            <v>259358</v>
          </cell>
          <cell r="AC2277">
            <v>308500</v>
          </cell>
          <cell r="AD2277">
            <v>339908</v>
          </cell>
          <cell r="AE2277">
            <v>305349</v>
          </cell>
        </row>
        <row r="2278">
          <cell r="E2278" t="str">
            <v>OK Residential Natural Gas</v>
          </cell>
          <cell r="F2278">
            <v>66998</v>
          </cell>
          <cell r="G2278">
            <v>70112</v>
          </cell>
          <cell r="H2278">
            <v>67205</v>
          </cell>
          <cell r="I2278">
            <v>80009</v>
          </cell>
          <cell r="J2278">
            <v>71002</v>
          </cell>
          <cell r="K2278">
            <v>69706</v>
          </cell>
          <cell r="L2278">
            <v>78360</v>
          </cell>
          <cell r="M2278">
            <v>72183</v>
          </cell>
          <cell r="N2278">
            <v>66964</v>
          </cell>
          <cell r="O2278">
            <v>62882</v>
          </cell>
          <cell r="P2278">
            <v>67406</v>
          </cell>
          <cell r="Q2278">
            <v>66330</v>
          </cell>
          <cell r="R2278">
            <v>69149</v>
          </cell>
          <cell r="S2278">
            <v>67674</v>
          </cell>
          <cell r="T2278">
            <v>61281</v>
          </cell>
          <cell r="U2278">
            <v>61145</v>
          </cell>
          <cell r="V2278">
            <v>54493</v>
          </cell>
          <cell r="W2278">
            <v>61616</v>
          </cell>
          <cell r="X2278">
            <v>68531</v>
          </cell>
          <cell r="Y2278">
            <v>64331</v>
          </cell>
          <cell r="Z2278">
            <v>67438</v>
          </cell>
          <cell r="AA2278">
            <v>63194</v>
          </cell>
          <cell r="AB2278">
            <v>50645</v>
          </cell>
          <cell r="AC2278">
            <v>68448</v>
          </cell>
          <cell r="AD2278">
            <v>71692</v>
          </cell>
          <cell r="AE2278">
            <v>62130</v>
          </cell>
        </row>
        <row r="2279">
          <cell r="E2279" t="str">
            <v>OR Residential Natural Gas</v>
          </cell>
          <cell r="F2279">
            <v>23914</v>
          </cell>
          <cell r="G2279">
            <v>27133</v>
          </cell>
          <cell r="H2279">
            <v>23992</v>
          </cell>
          <cell r="I2279">
            <v>30985</v>
          </cell>
          <cell r="J2279">
            <v>30185</v>
          </cell>
          <cell r="K2279">
            <v>29316</v>
          </cell>
          <cell r="L2279">
            <v>34684</v>
          </cell>
          <cell r="M2279">
            <v>34164</v>
          </cell>
          <cell r="N2279">
            <v>36137</v>
          </cell>
          <cell r="O2279">
            <v>40889</v>
          </cell>
          <cell r="P2279">
            <v>39907</v>
          </cell>
          <cell r="Q2279">
            <v>39377</v>
          </cell>
          <cell r="R2279">
            <v>39844</v>
          </cell>
          <cell r="S2279">
            <v>37563</v>
          </cell>
          <cell r="T2279">
            <v>38860</v>
          </cell>
          <cell r="U2279">
            <v>41241</v>
          </cell>
          <cell r="V2279">
            <v>42512</v>
          </cell>
          <cell r="W2279">
            <v>44289</v>
          </cell>
          <cell r="X2279">
            <v>46175</v>
          </cell>
          <cell r="Y2279">
            <v>45964</v>
          </cell>
          <cell r="Z2279">
            <v>41143</v>
          </cell>
          <cell r="AA2279">
            <v>47640</v>
          </cell>
          <cell r="AB2279">
            <v>44304</v>
          </cell>
          <cell r="AC2279">
            <v>46657</v>
          </cell>
          <cell r="AD2279">
            <v>42358</v>
          </cell>
          <cell r="AE2279">
            <v>38374</v>
          </cell>
        </row>
        <row r="2280">
          <cell r="E2280" t="str">
            <v>PA Residential Natural Gas</v>
          </cell>
          <cell r="F2280">
            <v>249467</v>
          </cell>
          <cell r="G2280">
            <v>251240</v>
          </cell>
          <cell r="H2280">
            <v>276155</v>
          </cell>
          <cell r="I2280">
            <v>278962</v>
          </cell>
          <cell r="J2280">
            <v>278083</v>
          </cell>
          <cell r="K2280">
            <v>271374</v>
          </cell>
          <cell r="L2280">
            <v>288099</v>
          </cell>
          <cell r="M2280">
            <v>271747</v>
          </cell>
          <cell r="N2280">
            <v>225846</v>
          </cell>
          <cell r="O2280">
            <v>250156</v>
          </cell>
          <cell r="P2280">
            <v>271994</v>
          </cell>
          <cell r="Q2280">
            <v>251928</v>
          </cell>
          <cell r="R2280">
            <v>248143</v>
          </cell>
          <cell r="S2280">
            <v>275637</v>
          </cell>
          <cell r="T2280">
            <v>257511</v>
          </cell>
          <cell r="U2280">
            <v>255038</v>
          </cell>
          <cell r="V2280">
            <v>213774</v>
          </cell>
          <cell r="W2280">
            <v>240231</v>
          </cell>
          <cell r="X2280">
            <v>238193</v>
          </cell>
          <cell r="Y2280">
            <v>236782</v>
          </cell>
          <cell r="Z2280">
            <v>231854</v>
          </cell>
          <cell r="AA2280">
            <v>228119</v>
          </cell>
          <cell r="AB2280">
            <v>205991</v>
          </cell>
          <cell r="AC2280">
            <v>243491</v>
          </cell>
          <cell r="AD2280">
            <v>267748</v>
          </cell>
          <cell r="AE2280">
            <v>247363</v>
          </cell>
        </row>
        <row r="2281">
          <cell r="E2281" t="str">
            <v>RI Residential Natural Gas</v>
          </cell>
          <cell r="F2281">
            <v>18198</v>
          </cell>
          <cell r="G2281">
            <v>17836</v>
          </cell>
          <cell r="H2281">
            <v>20333</v>
          </cell>
          <cell r="I2281">
            <v>20293</v>
          </cell>
          <cell r="J2281">
            <v>17972</v>
          </cell>
          <cell r="K2281">
            <v>17840</v>
          </cell>
          <cell r="L2281">
            <v>20718</v>
          </cell>
          <cell r="M2281">
            <v>18814</v>
          </cell>
          <cell r="N2281">
            <v>16907</v>
          </cell>
          <cell r="O2281">
            <v>17105</v>
          </cell>
          <cell r="P2281">
            <v>19530</v>
          </cell>
          <cell r="Q2281">
            <v>18464</v>
          </cell>
          <cell r="R2281">
            <v>18075</v>
          </cell>
          <cell r="S2281">
            <v>20703</v>
          </cell>
          <cell r="T2281">
            <v>19995</v>
          </cell>
          <cell r="U2281">
            <v>19482</v>
          </cell>
          <cell r="V2281">
            <v>17158</v>
          </cell>
          <cell r="W2281">
            <v>18142</v>
          </cell>
          <cell r="X2281">
            <v>18122</v>
          </cell>
          <cell r="Y2281">
            <v>18343</v>
          </cell>
          <cell r="Z2281">
            <v>17332</v>
          </cell>
          <cell r="AA2281">
            <v>17267</v>
          </cell>
          <cell r="AB2281">
            <v>16364</v>
          </cell>
          <cell r="AC2281">
            <v>18789</v>
          </cell>
          <cell r="AD2281">
            <v>20287</v>
          </cell>
          <cell r="AE2281">
            <v>20606</v>
          </cell>
        </row>
        <row r="2282">
          <cell r="E2282" t="str">
            <v>SC Residential Natural Gas</v>
          </cell>
          <cell r="F2282">
            <v>18915</v>
          </cell>
          <cell r="G2282">
            <v>20144</v>
          </cell>
          <cell r="H2282">
            <v>22998</v>
          </cell>
          <cell r="I2282">
            <v>25053</v>
          </cell>
          <cell r="J2282">
            <v>24218</v>
          </cell>
          <cell r="K2282">
            <v>25847</v>
          </cell>
          <cell r="L2282">
            <v>30291</v>
          </cell>
          <cell r="M2282">
            <v>26544</v>
          </cell>
          <cell r="N2282">
            <v>26299</v>
          </cell>
          <cell r="O2282">
            <v>26412</v>
          </cell>
          <cell r="P2282">
            <v>29885</v>
          </cell>
          <cell r="Q2282">
            <v>28532</v>
          </cell>
          <cell r="R2282">
            <v>28531</v>
          </cell>
          <cell r="S2282">
            <v>30228</v>
          </cell>
          <cell r="T2282">
            <v>30349</v>
          </cell>
          <cell r="U2282">
            <v>29614</v>
          </cell>
          <cell r="V2282">
            <v>25870</v>
          </cell>
          <cell r="W2282">
            <v>26075</v>
          </cell>
          <cell r="X2282">
            <v>28002</v>
          </cell>
          <cell r="Y2282">
            <v>28011</v>
          </cell>
          <cell r="Z2282">
            <v>33165</v>
          </cell>
          <cell r="AA2282">
            <v>27428</v>
          </cell>
          <cell r="AB2282">
            <v>23280</v>
          </cell>
          <cell r="AC2282">
            <v>29158</v>
          </cell>
          <cell r="AD2282">
            <v>32652</v>
          </cell>
          <cell r="AE2282">
            <v>28250</v>
          </cell>
        </row>
        <row r="2283">
          <cell r="E2283" t="str">
            <v>SD Residential Natural Gas</v>
          </cell>
          <cell r="F2283">
            <v>10366</v>
          </cell>
          <cell r="G2283">
            <v>11421</v>
          </cell>
          <cell r="H2283">
            <v>10953</v>
          </cell>
          <cell r="I2283">
            <v>12592</v>
          </cell>
          <cell r="J2283">
            <v>12177</v>
          </cell>
          <cell r="K2283">
            <v>12785</v>
          </cell>
          <cell r="L2283">
            <v>14281</v>
          </cell>
          <cell r="M2283">
            <v>13440</v>
          </cell>
          <cell r="N2283">
            <v>11749</v>
          </cell>
          <cell r="O2283">
            <v>11825</v>
          </cell>
          <cell r="P2283">
            <v>12651</v>
          </cell>
          <cell r="Q2283">
            <v>12276</v>
          </cell>
          <cell r="R2283">
            <v>12892</v>
          </cell>
          <cell r="S2283">
            <v>13217</v>
          </cell>
          <cell r="T2283">
            <v>12315</v>
          </cell>
          <cell r="U2283">
            <v>12296</v>
          </cell>
          <cell r="V2283">
            <v>11546</v>
          </cell>
          <cell r="W2283">
            <v>12432</v>
          </cell>
          <cell r="X2283">
            <v>13605</v>
          </cell>
          <cell r="Y2283">
            <v>13624</v>
          </cell>
          <cell r="Z2283">
            <v>12878</v>
          </cell>
          <cell r="AA2283">
            <v>13027</v>
          </cell>
          <cell r="AB2283">
            <v>10933</v>
          </cell>
          <cell r="AC2283">
            <v>14352</v>
          </cell>
          <cell r="AD2283">
            <v>14797</v>
          </cell>
          <cell r="AE2283">
            <v>12383</v>
          </cell>
        </row>
        <row r="2284">
          <cell r="E2284" t="str">
            <v>TN Residential Natural Gas</v>
          </cell>
          <cell r="F2284">
            <v>47963</v>
          </cell>
          <cell r="G2284">
            <v>50986</v>
          </cell>
          <cell r="H2284">
            <v>53839</v>
          </cell>
          <cell r="I2284">
            <v>60985</v>
          </cell>
          <cell r="J2284">
            <v>59170</v>
          </cell>
          <cell r="K2284">
            <v>61859</v>
          </cell>
          <cell r="L2284">
            <v>72679</v>
          </cell>
          <cell r="M2284">
            <v>66123</v>
          </cell>
          <cell r="N2284">
            <v>61179</v>
          </cell>
          <cell r="O2284">
            <v>62201</v>
          </cell>
          <cell r="P2284">
            <v>70966</v>
          </cell>
          <cell r="Q2284">
            <v>70569</v>
          </cell>
          <cell r="R2284">
            <v>71554</v>
          </cell>
          <cell r="S2284">
            <v>72050</v>
          </cell>
          <cell r="T2284">
            <v>67491</v>
          </cell>
          <cell r="U2284">
            <v>68616</v>
          </cell>
          <cell r="V2284">
            <v>63356</v>
          </cell>
          <cell r="W2284">
            <v>63069</v>
          </cell>
          <cell r="X2284">
            <v>71753</v>
          </cell>
          <cell r="Y2284">
            <v>67961</v>
          </cell>
          <cell r="Z2284">
            <v>76044</v>
          </cell>
          <cell r="AA2284">
            <v>68196</v>
          </cell>
          <cell r="AB2284">
            <v>54628</v>
          </cell>
          <cell r="AC2284">
            <v>72595</v>
          </cell>
          <cell r="AD2284">
            <v>80605</v>
          </cell>
          <cell r="AE2284">
            <v>69692</v>
          </cell>
        </row>
        <row r="2285">
          <cell r="E2285" t="str">
            <v>TX Residential Natural Gas</v>
          </cell>
          <cell r="F2285">
            <v>219535</v>
          </cell>
          <cell r="G2285">
            <v>231096</v>
          </cell>
          <cell r="H2285">
            <v>225431</v>
          </cell>
          <cell r="I2285">
            <v>238378</v>
          </cell>
          <cell r="J2285">
            <v>222559</v>
          </cell>
          <cell r="K2285">
            <v>215150</v>
          </cell>
          <cell r="L2285">
            <v>237724</v>
          </cell>
          <cell r="M2285">
            <v>242059</v>
          </cell>
          <cell r="N2285">
            <v>209377</v>
          </cell>
          <cell r="O2285">
            <v>182537</v>
          </cell>
          <cell r="P2285">
            <v>200025</v>
          </cell>
          <cell r="Q2285">
            <v>213389</v>
          </cell>
          <cell r="R2285">
            <v>216915</v>
          </cell>
          <cell r="S2285">
            <v>212686</v>
          </cell>
          <cell r="T2285">
            <v>197423</v>
          </cell>
          <cell r="U2285">
            <v>190300</v>
          </cell>
          <cell r="V2285">
            <v>170587</v>
          </cell>
          <cell r="W2285">
            <v>205049</v>
          </cell>
          <cell r="X2285">
            <v>197875</v>
          </cell>
          <cell r="Y2285">
            <v>196905</v>
          </cell>
          <cell r="Z2285">
            <v>233911</v>
          </cell>
          <cell r="AA2285">
            <v>205559</v>
          </cell>
          <cell r="AB2285">
            <v>174830</v>
          </cell>
          <cell r="AC2285">
            <v>212250</v>
          </cell>
          <cell r="AD2285">
            <v>242475</v>
          </cell>
          <cell r="AE2285">
            <v>218838</v>
          </cell>
        </row>
        <row r="2286">
          <cell r="E2286" t="str">
            <v>US Residential Natural Gas</v>
          </cell>
          <cell r="F2286">
            <v>4519056</v>
          </cell>
          <cell r="G2286">
            <v>4683709</v>
          </cell>
          <cell r="H2286">
            <v>4819689</v>
          </cell>
          <cell r="I2286">
            <v>5097770</v>
          </cell>
          <cell r="J2286">
            <v>4981010</v>
          </cell>
          <cell r="K2286">
            <v>4983520</v>
          </cell>
          <cell r="L2286">
            <v>5390535</v>
          </cell>
          <cell r="M2286">
            <v>5124955</v>
          </cell>
          <cell r="N2286">
            <v>4671034</v>
          </cell>
          <cell r="O2286">
            <v>4856823</v>
          </cell>
          <cell r="P2286">
            <v>5104047</v>
          </cell>
          <cell r="Q2286">
            <v>4901935</v>
          </cell>
          <cell r="R2286">
            <v>5006146</v>
          </cell>
          <cell r="S2286">
            <v>5223765</v>
          </cell>
          <cell r="T2286">
            <v>4992951</v>
          </cell>
          <cell r="U2286">
            <v>4957655</v>
          </cell>
          <cell r="V2286">
            <v>4482650</v>
          </cell>
          <cell r="W2286">
            <v>4848708</v>
          </cell>
          <cell r="X2286">
            <v>5017569</v>
          </cell>
          <cell r="Y2286">
            <v>4899378</v>
          </cell>
          <cell r="Z2286">
            <v>4887375</v>
          </cell>
          <cell r="AA2286">
            <v>4817368</v>
          </cell>
          <cell r="AB2286">
            <v>4252794</v>
          </cell>
          <cell r="AC2286">
            <v>5037081</v>
          </cell>
          <cell r="AD2286">
            <v>5257900</v>
          </cell>
          <cell r="AE2286">
            <v>4791046</v>
          </cell>
        </row>
        <row r="2287">
          <cell r="E2287" t="str">
            <v>UT Residential Natural Gas</v>
          </cell>
          <cell r="F2287">
            <v>47266</v>
          </cell>
          <cell r="G2287">
            <v>54300</v>
          </cell>
          <cell r="H2287">
            <v>48232</v>
          </cell>
          <cell r="I2287">
            <v>55992</v>
          </cell>
          <cell r="J2287">
            <v>52289</v>
          </cell>
          <cell r="K2287">
            <v>52101</v>
          </cell>
          <cell r="L2287">
            <v>56659</v>
          </cell>
          <cell r="M2287">
            <v>60572</v>
          </cell>
          <cell r="N2287">
            <v>59479</v>
          </cell>
          <cell r="O2287">
            <v>58571</v>
          </cell>
          <cell r="P2287">
            <v>58488</v>
          </cell>
          <cell r="Q2287">
            <v>57901</v>
          </cell>
          <cell r="R2287">
            <v>62972</v>
          </cell>
          <cell r="S2287">
            <v>58286</v>
          </cell>
          <cell r="T2287">
            <v>63940</v>
          </cell>
          <cell r="U2287">
            <v>61162</v>
          </cell>
          <cell r="V2287">
            <v>63445</v>
          </cell>
          <cell r="W2287">
            <v>63944</v>
          </cell>
          <cell r="X2287">
            <v>70088</v>
          </cell>
          <cell r="Y2287">
            <v>68221</v>
          </cell>
          <cell r="Z2287">
            <v>69191</v>
          </cell>
          <cell r="AA2287">
            <v>72827</v>
          </cell>
          <cell r="AB2287">
            <v>62511</v>
          </cell>
          <cell r="AC2287">
            <v>73988</v>
          </cell>
          <cell r="AD2287">
            <v>65270</v>
          </cell>
          <cell r="AE2287">
            <v>61292</v>
          </cell>
        </row>
        <row r="2288">
          <cell r="E2288" t="str">
            <v>VA Residential Natural Gas</v>
          </cell>
          <cell r="F2288">
            <v>53632</v>
          </cell>
          <cell r="G2288">
            <v>56504</v>
          </cell>
          <cell r="H2288">
            <v>64883</v>
          </cell>
          <cell r="I2288">
            <v>68525</v>
          </cell>
          <cell r="J2288">
            <v>67746</v>
          </cell>
          <cell r="K2288">
            <v>70823</v>
          </cell>
          <cell r="L2288">
            <v>79208</v>
          </cell>
          <cell r="M2288">
            <v>77138</v>
          </cell>
          <cell r="N2288">
            <v>65955</v>
          </cell>
          <cell r="O2288">
            <v>71799</v>
          </cell>
          <cell r="P2288">
            <v>82460</v>
          </cell>
          <cell r="Q2288">
            <v>72928</v>
          </cell>
          <cell r="R2288">
            <v>78157</v>
          </cell>
          <cell r="S2288">
            <v>88513</v>
          </cell>
          <cell r="T2288">
            <v>85292</v>
          </cell>
          <cell r="U2288">
            <v>88962</v>
          </cell>
          <cell r="V2288">
            <v>74224</v>
          </cell>
          <cell r="W2288">
            <v>83963</v>
          </cell>
          <cell r="X2288">
            <v>82700</v>
          </cell>
          <cell r="Y2288">
            <v>87426</v>
          </cell>
          <cell r="Z2288">
            <v>90406</v>
          </cell>
          <cell r="AA2288">
            <v>81379</v>
          </cell>
          <cell r="AB2288">
            <v>72906</v>
          </cell>
          <cell r="AC2288">
            <v>88862</v>
          </cell>
          <cell r="AD2288">
            <v>97426</v>
          </cell>
          <cell r="AE2288">
            <v>89556</v>
          </cell>
        </row>
        <row r="2289">
          <cell r="E2289" t="str">
            <v>VT Residential Natural Gas</v>
          </cell>
          <cell r="F2289">
            <v>2112</v>
          </cell>
          <cell r="G2289">
            <v>2177</v>
          </cell>
          <cell r="H2289">
            <v>2510</v>
          </cell>
          <cell r="I2289">
            <v>2525</v>
          </cell>
          <cell r="J2289">
            <v>2428</v>
          </cell>
          <cell r="K2289">
            <v>2290</v>
          </cell>
          <cell r="L2289">
            <v>2561</v>
          </cell>
          <cell r="M2289">
            <v>2662</v>
          </cell>
          <cell r="N2289">
            <v>2484</v>
          </cell>
          <cell r="O2289">
            <v>2595</v>
          </cell>
          <cell r="P2289">
            <v>2877</v>
          </cell>
          <cell r="Q2289">
            <v>2752</v>
          </cell>
          <cell r="R2289">
            <v>2772</v>
          </cell>
          <cell r="S2289">
            <v>3137</v>
          </cell>
          <cell r="T2289">
            <v>3124</v>
          </cell>
          <cell r="U2289">
            <v>3102</v>
          </cell>
          <cell r="V2289">
            <v>2877</v>
          </cell>
          <cell r="W2289">
            <v>3210</v>
          </cell>
          <cell r="X2289">
            <v>3090</v>
          </cell>
          <cell r="Y2289">
            <v>3199</v>
          </cell>
          <cell r="Z2289">
            <v>3100</v>
          </cell>
          <cell r="AA2289">
            <v>3240</v>
          </cell>
          <cell r="AB2289">
            <v>3048</v>
          </cell>
          <cell r="AC2289">
            <v>3466</v>
          </cell>
          <cell r="AD2289">
            <v>3891</v>
          </cell>
          <cell r="AE2289">
            <v>3929</v>
          </cell>
        </row>
        <row r="2290">
          <cell r="E2290" t="str">
            <v>WA Residential Natural Gas</v>
          </cell>
          <cell r="F2290">
            <v>41556</v>
          </cell>
          <cell r="G2290">
            <v>47656</v>
          </cell>
          <cell r="H2290">
            <v>44471</v>
          </cell>
          <cell r="I2290">
            <v>55294</v>
          </cell>
          <cell r="J2290">
            <v>55426</v>
          </cell>
          <cell r="K2290">
            <v>54988</v>
          </cell>
          <cell r="L2290">
            <v>65107</v>
          </cell>
          <cell r="M2290">
            <v>64828</v>
          </cell>
          <cell r="N2290">
            <v>64826</v>
          </cell>
          <cell r="O2290">
            <v>75553</v>
          </cell>
          <cell r="P2290">
            <v>74824</v>
          </cell>
          <cell r="Q2290">
            <v>87354</v>
          </cell>
          <cell r="R2290">
            <v>75519</v>
          </cell>
          <cell r="S2290">
            <v>72983</v>
          </cell>
          <cell r="T2290">
            <v>72909</v>
          </cell>
          <cell r="U2290">
            <v>75802</v>
          </cell>
          <cell r="V2290">
            <v>77752</v>
          </cell>
          <cell r="W2290">
            <v>82188</v>
          </cell>
          <cell r="X2290">
            <v>87054</v>
          </cell>
          <cell r="Y2290">
            <v>86682</v>
          </cell>
          <cell r="Z2290">
            <v>78028</v>
          </cell>
          <cell r="AA2290">
            <v>87884</v>
          </cell>
          <cell r="AB2290">
            <v>82237</v>
          </cell>
          <cell r="AC2290">
            <v>86129</v>
          </cell>
          <cell r="AD2290">
            <v>82249</v>
          </cell>
          <cell r="AE2290">
            <v>76523</v>
          </cell>
        </row>
        <row r="2291">
          <cell r="E2291" t="str">
            <v>WI Residential Natural Gas</v>
          </cell>
          <cell r="F2291">
            <v>114724</v>
          </cell>
          <cell r="G2291">
            <v>124940</v>
          </cell>
          <cell r="H2291">
            <v>124512</v>
          </cell>
          <cell r="I2291">
            <v>131562</v>
          </cell>
          <cell r="J2291">
            <v>129707</v>
          </cell>
          <cell r="K2291">
            <v>137493</v>
          </cell>
          <cell r="L2291">
            <v>149809</v>
          </cell>
          <cell r="M2291">
            <v>137281</v>
          </cell>
          <cell r="N2291">
            <v>117204</v>
          </cell>
          <cell r="O2291">
            <v>129102</v>
          </cell>
          <cell r="P2291">
            <v>136432</v>
          </cell>
          <cell r="Q2291">
            <v>126344</v>
          </cell>
          <cell r="R2291">
            <v>138443</v>
          </cell>
          <cell r="S2291">
            <v>143403</v>
          </cell>
          <cell r="T2291">
            <v>136191</v>
          </cell>
          <cell r="U2291">
            <v>132980</v>
          </cell>
          <cell r="V2291">
            <v>121885</v>
          </cell>
          <cell r="W2291">
            <v>132936</v>
          </cell>
          <cell r="X2291">
            <v>142543</v>
          </cell>
          <cell r="Y2291">
            <v>135023</v>
          </cell>
          <cell r="Z2291">
            <v>124850</v>
          </cell>
          <cell r="AA2291">
            <v>131300</v>
          </cell>
          <cell r="AB2291">
            <v>114770</v>
          </cell>
          <cell r="AC2291">
            <v>146877</v>
          </cell>
          <cell r="AD2291">
            <v>155974</v>
          </cell>
          <cell r="AE2291">
            <v>132795</v>
          </cell>
        </row>
        <row r="2292">
          <cell r="E2292" t="str">
            <v>WV Residential Natural Gas</v>
          </cell>
          <cell r="F2292">
            <v>34917</v>
          </cell>
          <cell r="G2292">
            <v>34969</v>
          </cell>
          <cell r="H2292">
            <v>37589</v>
          </cell>
          <cell r="I2292">
            <v>37500</v>
          </cell>
          <cell r="J2292">
            <v>37457</v>
          </cell>
          <cell r="K2292">
            <v>37543</v>
          </cell>
          <cell r="L2292">
            <v>39674</v>
          </cell>
          <cell r="M2292">
            <v>38448</v>
          </cell>
          <cell r="N2292">
            <v>31539</v>
          </cell>
          <cell r="O2292">
            <v>33136</v>
          </cell>
          <cell r="P2292">
            <v>33757</v>
          </cell>
          <cell r="Q2292">
            <v>34104</v>
          </cell>
          <cell r="R2292">
            <v>32712</v>
          </cell>
          <cell r="S2292">
            <v>34339</v>
          </cell>
          <cell r="T2292">
            <v>32090</v>
          </cell>
          <cell r="U2292">
            <v>31807</v>
          </cell>
          <cell r="V2292">
            <v>29198</v>
          </cell>
          <cell r="W2292">
            <v>28522</v>
          </cell>
          <cell r="X2292">
            <v>29540</v>
          </cell>
          <cell r="Y2292">
            <v>28327</v>
          </cell>
          <cell r="Z2292">
            <v>29085</v>
          </cell>
          <cell r="AA2292">
            <v>27181</v>
          </cell>
          <cell r="AB2292">
            <v>24358</v>
          </cell>
          <cell r="AC2292">
            <v>28547</v>
          </cell>
          <cell r="AD2292">
            <v>30859</v>
          </cell>
          <cell r="AE2292">
            <v>27272</v>
          </cell>
        </row>
        <row r="2293">
          <cell r="E2293" t="str">
            <v>WY Residential Natural Gas</v>
          </cell>
          <cell r="F2293">
            <v>12622</v>
          </cell>
          <cell r="G2293">
            <v>12712</v>
          </cell>
          <cell r="H2293">
            <v>11527</v>
          </cell>
          <cell r="I2293">
            <v>13371</v>
          </cell>
          <cell r="J2293">
            <v>12212</v>
          </cell>
          <cell r="K2293">
            <v>12918</v>
          </cell>
          <cell r="L2293">
            <v>14360</v>
          </cell>
          <cell r="M2293">
            <v>13897</v>
          </cell>
          <cell r="N2293">
            <v>13554</v>
          </cell>
          <cell r="O2293">
            <v>12724</v>
          </cell>
          <cell r="P2293">
            <v>12742</v>
          </cell>
          <cell r="Q2293">
            <v>11588</v>
          </cell>
          <cell r="R2293">
            <v>13917</v>
          </cell>
          <cell r="S2293">
            <v>12708</v>
          </cell>
          <cell r="T2293">
            <v>12641</v>
          </cell>
          <cell r="U2293">
            <v>12157</v>
          </cell>
          <cell r="V2293">
            <v>12156</v>
          </cell>
          <cell r="W2293">
            <v>12831</v>
          </cell>
          <cell r="X2293">
            <v>13711</v>
          </cell>
          <cell r="Y2293">
            <v>13053</v>
          </cell>
          <cell r="Z2293">
            <v>13317</v>
          </cell>
          <cell r="AA2293">
            <v>13736</v>
          </cell>
          <cell r="AB2293">
            <v>11895</v>
          </cell>
          <cell r="AC2293">
            <v>14217</v>
          </cell>
          <cell r="AD2293">
            <v>13803</v>
          </cell>
          <cell r="AE2293">
            <v>12273</v>
          </cell>
        </row>
        <row r="2294">
          <cell r="E2294" t="str">
            <v>AK Commercial Petroleum Coke</v>
          </cell>
          <cell r="F2294">
            <v>0</v>
          </cell>
          <cell r="G2294">
            <v>0</v>
          </cell>
          <cell r="H2294">
            <v>0</v>
          </cell>
          <cell r="I2294">
            <v>0</v>
          </cell>
          <cell r="J2294">
            <v>0</v>
          </cell>
          <cell r="K2294">
            <v>0</v>
          </cell>
          <cell r="L2294">
            <v>0</v>
          </cell>
          <cell r="M2294">
            <v>0</v>
          </cell>
          <cell r="N2294">
            <v>0</v>
          </cell>
          <cell r="O2294">
            <v>0</v>
          </cell>
          <cell r="P2294">
            <v>0</v>
          </cell>
          <cell r="Q2294">
            <v>0</v>
          </cell>
          <cell r="R2294">
            <v>0</v>
          </cell>
          <cell r="S2294">
            <v>0</v>
          </cell>
          <cell r="T2294">
            <v>0</v>
          </cell>
          <cell r="U2294">
            <v>0</v>
          </cell>
          <cell r="V2294">
            <v>0</v>
          </cell>
          <cell r="W2294">
            <v>0</v>
          </cell>
          <cell r="X2294">
            <v>0</v>
          </cell>
          <cell r="Y2294">
            <v>0</v>
          </cell>
          <cell r="Z2294">
            <v>0</v>
          </cell>
          <cell r="AA2294">
            <v>0</v>
          </cell>
          <cell r="AB2294">
            <v>0</v>
          </cell>
          <cell r="AC2294">
            <v>0</v>
          </cell>
          <cell r="AD2294">
            <v>0</v>
          </cell>
          <cell r="AE2294">
            <v>0</v>
          </cell>
        </row>
        <row r="2295">
          <cell r="E2295" t="str">
            <v>AL Commercial Petroleum Coke</v>
          </cell>
          <cell r="F2295">
            <v>0</v>
          </cell>
          <cell r="G2295">
            <v>0</v>
          </cell>
          <cell r="H2295">
            <v>0</v>
          </cell>
          <cell r="I2295">
            <v>0</v>
          </cell>
          <cell r="J2295">
            <v>0</v>
          </cell>
          <cell r="K2295">
            <v>0</v>
          </cell>
          <cell r="L2295">
            <v>0</v>
          </cell>
          <cell r="M2295">
            <v>0</v>
          </cell>
          <cell r="N2295">
            <v>0</v>
          </cell>
          <cell r="O2295">
            <v>0</v>
          </cell>
          <cell r="P2295">
            <v>0</v>
          </cell>
          <cell r="Q2295">
            <v>0</v>
          </cell>
          <cell r="R2295">
            <v>0</v>
          </cell>
          <cell r="S2295">
            <v>0</v>
          </cell>
          <cell r="T2295">
            <v>0</v>
          </cell>
          <cell r="U2295">
            <v>0</v>
          </cell>
          <cell r="V2295">
            <v>0</v>
          </cell>
          <cell r="W2295">
            <v>0</v>
          </cell>
          <cell r="X2295">
            <v>0</v>
          </cell>
          <cell r="Y2295">
            <v>0</v>
          </cell>
          <cell r="Z2295">
            <v>0</v>
          </cell>
          <cell r="AA2295">
            <v>0</v>
          </cell>
          <cell r="AB2295">
            <v>0</v>
          </cell>
          <cell r="AC2295">
            <v>0</v>
          </cell>
          <cell r="AD2295">
            <v>0</v>
          </cell>
          <cell r="AE2295">
            <v>0</v>
          </cell>
        </row>
        <row r="2296">
          <cell r="E2296" t="str">
            <v>AR Commercial Petroleum Coke</v>
          </cell>
          <cell r="F2296">
            <v>0</v>
          </cell>
          <cell r="G2296">
            <v>0</v>
          </cell>
          <cell r="H2296">
            <v>0</v>
          </cell>
          <cell r="I2296">
            <v>0</v>
          </cell>
          <cell r="J2296">
            <v>0</v>
          </cell>
          <cell r="K2296">
            <v>0</v>
          </cell>
          <cell r="L2296">
            <v>0</v>
          </cell>
          <cell r="M2296">
            <v>0</v>
          </cell>
          <cell r="N2296">
            <v>0</v>
          </cell>
          <cell r="O2296">
            <v>0</v>
          </cell>
          <cell r="P2296">
            <v>0</v>
          </cell>
          <cell r="Q2296">
            <v>0</v>
          </cell>
          <cell r="R2296">
            <v>0</v>
          </cell>
          <cell r="S2296">
            <v>0</v>
          </cell>
          <cell r="T2296">
            <v>0</v>
          </cell>
          <cell r="U2296">
            <v>0</v>
          </cell>
          <cell r="V2296">
            <v>0</v>
          </cell>
          <cell r="W2296">
            <v>0</v>
          </cell>
          <cell r="X2296">
            <v>0</v>
          </cell>
          <cell r="Y2296">
            <v>0</v>
          </cell>
          <cell r="Z2296">
            <v>0</v>
          </cell>
          <cell r="AA2296">
            <v>0</v>
          </cell>
          <cell r="AB2296">
            <v>0</v>
          </cell>
          <cell r="AC2296">
            <v>0</v>
          </cell>
          <cell r="AD2296">
            <v>0</v>
          </cell>
          <cell r="AE2296">
            <v>0</v>
          </cell>
        </row>
        <row r="2297">
          <cell r="E2297" t="str">
            <v>AZ Commercial Petroleum Coke</v>
          </cell>
          <cell r="F2297">
            <v>0</v>
          </cell>
          <cell r="G2297">
            <v>0</v>
          </cell>
          <cell r="H2297">
            <v>0</v>
          </cell>
          <cell r="I2297">
            <v>0</v>
          </cell>
          <cell r="J2297">
            <v>0</v>
          </cell>
          <cell r="K2297">
            <v>0</v>
          </cell>
          <cell r="L2297">
            <v>0</v>
          </cell>
          <cell r="M2297">
            <v>0</v>
          </cell>
          <cell r="N2297">
            <v>0</v>
          </cell>
          <cell r="O2297">
            <v>0</v>
          </cell>
          <cell r="P2297">
            <v>0</v>
          </cell>
          <cell r="Q2297">
            <v>0</v>
          </cell>
          <cell r="R2297">
            <v>0</v>
          </cell>
          <cell r="S2297">
            <v>0</v>
          </cell>
          <cell r="T2297">
            <v>0</v>
          </cell>
          <cell r="U2297">
            <v>0</v>
          </cell>
          <cell r="V2297">
            <v>0</v>
          </cell>
          <cell r="W2297">
            <v>0</v>
          </cell>
          <cell r="X2297">
            <v>0</v>
          </cell>
          <cell r="Y2297">
            <v>0</v>
          </cell>
          <cell r="Z2297">
            <v>0</v>
          </cell>
          <cell r="AA2297">
            <v>0</v>
          </cell>
          <cell r="AB2297">
            <v>0</v>
          </cell>
          <cell r="AC2297">
            <v>0</v>
          </cell>
          <cell r="AD2297">
            <v>0</v>
          </cell>
          <cell r="AE2297">
            <v>0</v>
          </cell>
        </row>
        <row r="2298">
          <cell r="E2298" t="str">
            <v>CA Commercial Petroleum Coke</v>
          </cell>
          <cell r="F2298">
            <v>0</v>
          </cell>
          <cell r="G2298">
            <v>0</v>
          </cell>
          <cell r="H2298">
            <v>0</v>
          </cell>
          <cell r="I2298">
            <v>0</v>
          </cell>
          <cell r="J2298">
            <v>0</v>
          </cell>
          <cell r="K2298">
            <v>0</v>
          </cell>
          <cell r="L2298">
            <v>0</v>
          </cell>
          <cell r="M2298">
            <v>0</v>
          </cell>
          <cell r="N2298">
            <v>0</v>
          </cell>
          <cell r="O2298">
            <v>0</v>
          </cell>
          <cell r="P2298">
            <v>0</v>
          </cell>
          <cell r="Q2298">
            <v>0</v>
          </cell>
          <cell r="R2298">
            <v>0</v>
          </cell>
          <cell r="S2298">
            <v>0</v>
          </cell>
          <cell r="T2298">
            <v>0</v>
          </cell>
          <cell r="U2298">
            <v>0</v>
          </cell>
          <cell r="V2298">
            <v>0</v>
          </cell>
          <cell r="W2298">
            <v>0</v>
          </cell>
          <cell r="X2298">
            <v>0</v>
          </cell>
          <cell r="Y2298">
            <v>0</v>
          </cell>
          <cell r="Z2298">
            <v>0</v>
          </cell>
          <cell r="AA2298">
            <v>0</v>
          </cell>
          <cell r="AB2298">
            <v>0</v>
          </cell>
          <cell r="AC2298">
            <v>0</v>
          </cell>
          <cell r="AD2298">
            <v>0</v>
          </cell>
          <cell r="AE2298">
            <v>0</v>
          </cell>
        </row>
        <row r="2299">
          <cell r="E2299" t="str">
            <v>CO Commercial Petroleum Coke</v>
          </cell>
          <cell r="F2299">
            <v>0</v>
          </cell>
          <cell r="G2299">
            <v>0</v>
          </cell>
          <cell r="H2299">
            <v>0</v>
          </cell>
          <cell r="I2299">
            <v>0</v>
          </cell>
          <cell r="J2299">
            <v>0</v>
          </cell>
          <cell r="K2299">
            <v>0</v>
          </cell>
          <cell r="L2299">
            <v>0</v>
          </cell>
          <cell r="M2299">
            <v>0</v>
          </cell>
          <cell r="N2299">
            <v>0</v>
          </cell>
          <cell r="O2299">
            <v>0</v>
          </cell>
          <cell r="P2299">
            <v>0</v>
          </cell>
          <cell r="Q2299">
            <v>0</v>
          </cell>
          <cell r="R2299">
            <v>0</v>
          </cell>
          <cell r="S2299">
            <v>0</v>
          </cell>
          <cell r="T2299">
            <v>0</v>
          </cell>
          <cell r="U2299">
            <v>0</v>
          </cell>
          <cell r="V2299">
            <v>0</v>
          </cell>
          <cell r="W2299">
            <v>0</v>
          </cell>
          <cell r="X2299">
            <v>0</v>
          </cell>
          <cell r="Y2299">
            <v>0</v>
          </cell>
          <cell r="Z2299">
            <v>0</v>
          </cell>
          <cell r="AA2299">
            <v>0</v>
          </cell>
          <cell r="AB2299">
            <v>0</v>
          </cell>
          <cell r="AC2299">
            <v>0</v>
          </cell>
          <cell r="AD2299">
            <v>0</v>
          </cell>
          <cell r="AE2299">
            <v>0</v>
          </cell>
        </row>
        <row r="2300">
          <cell r="E2300" t="str">
            <v>CT Commercial Petroleum Coke</v>
          </cell>
          <cell r="F2300">
            <v>0</v>
          </cell>
          <cell r="G2300">
            <v>0</v>
          </cell>
          <cell r="H2300">
            <v>0</v>
          </cell>
          <cell r="I2300">
            <v>0</v>
          </cell>
          <cell r="J2300">
            <v>0</v>
          </cell>
          <cell r="K2300">
            <v>0</v>
          </cell>
          <cell r="L2300">
            <v>0</v>
          </cell>
          <cell r="M2300">
            <v>0</v>
          </cell>
          <cell r="N2300">
            <v>0</v>
          </cell>
          <cell r="O2300">
            <v>0</v>
          </cell>
          <cell r="P2300">
            <v>0</v>
          </cell>
          <cell r="Q2300">
            <v>0</v>
          </cell>
          <cell r="R2300">
            <v>0</v>
          </cell>
          <cell r="S2300">
            <v>0</v>
          </cell>
          <cell r="T2300">
            <v>0</v>
          </cell>
          <cell r="U2300">
            <v>0</v>
          </cell>
          <cell r="V2300">
            <v>0</v>
          </cell>
          <cell r="W2300">
            <v>0</v>
          </cell>
          <cell r="X2300">
            <v>0</v>
          </cell>
          <cell r="Y2300">
            <v>0</v>
          </cell>
          <cell r="Z2300">
            <v>0</v>
          </cell>
          <cell r="AA2300">
            <v>0</v>
          </cell>
          <cell r="AB2300">
            <v>0</v>
          </cell>
          <cell r="AC2300">
            <v>0</v>
          </cell>
          <cell r="AD2300">
            <v>0</v>
          </cell>
          <cell r="AE2300">
            <v>0</v>
          </cell>
        </row>
        <row r="2301">
          <cell r="E2301" t="str">
            <v>DC Commercial Petroleum Coke</v>
          </cell>
          <cell r="F2301">
            <v>0</v>
          </cell>
          <cell r="G2301">
            <v>0</v>
          </cell>
          <cell r="H2301">
            <v>0</v>
          </cell>
          <cell r="I2301">
            <v>0</v>
          </cell>
          <cell r="J2301">
            <v>0</v>
          </cell>
          <cell r="K2301">
            <v>0</v>
          </cell>
          <cell r="L2301">
            <v>0</v>
          </cell>
          <cell r="M2301">
            <v>0</v>
          </cell>
          <cell r="N2301">
            <v>0</v>
          </cell>
          <cell r="O2301">
            <v>0</v>
          </cell>
          <cell r="P2301">
            <v>0</v>
          </cell>
          <cell r="Q2301">
            <v>0</v>
          </cell>
          <cell r="R2301">
            <v>0</v>
          </cell>
          <cell r="S2301">
            <v>0</v>
          </cell>
          <cell r="T2301">
            <v>0</v>
          </cell>
          <cell r="U2301">
            <v>0</v>
          </cell>
          <cell r="V2301">
            <v>0</v>
          </cell>
          <cell r="W2301">
            <v>0</v>
          </cell>
          <cell r="X2301">
            <v>0</v>
          </cell>
          <cell r="Y2301">
            <v>0</v>
          </cell>
          <cell r="Z2301">
            <v>0</v>
          </cell>
          <cell r="AA2301">
            <v>0</v>
          </cell>
          <cell r="AB2301">
            <v>0</v>
          </cell>
          <cell r="AC2301">
            <v>0</v>
          </cell>
          <cell r="AD2301">
            <v>0</v>
          </cell>
          <cell r="AE2301">
            <v>0</v>
          </cell>
        </row>
        <row r="2302">
          <cell r="E2302" t="str">
            <v>DE Commercial Petroleum Coke</v>
          </cell>
          <cell r="F2302">
            <v>0</v>
          </cell>
          <cell r="G2302">
            <v>0</v>
          </cell>
          <cell r="H2302">
            <v>0</v>
          </cell>
          <cell r="I2302">
            <v>0</v>
          </cell>
          <cell r="J2302">
            <v>0</v>
          </cell>
          <cell r="K2302">
            <v>0</v>
          </cell>
          <cell r="L2302">
            <v>0</v>
          </cell>
          <cell r="M2302">
            <v>0</v>
          </cell>
          <cell r="N2302">
            <v>0</v>
          </cell>
          <cell r="O2302">
            <v>0</v>
          </cell>
          <cell r="P2302">
            <v>0</v>
          </cell>
          <cell r="Q2302">
            <v>0</v>
          </cell>
          <cell r="R2302">
            <v>0</v>
          </cell>
          <cell r="S2302">
            <v>0</v>
          </cell>
          <cell r="T2302">
            <v>0</v>
          </cell>
          <cell r="U2302">
            <v>0</v>
          </cell>
          <cell r="V2302">
            <v>0</v>
          </cell>
          <cell r="W2302">
            <v>0</v>
          </cell>
          <cell r="X2302">
            <v>0</v>
          </cell>
          <cell r="Y2302">
            <v>0</v>
          </cell>
          <cell r="Z2302">
            <v>0</v>
          </cell>
          <cell r="AA2302">
            <v>0</v>
          </cell>
          <cell r="AB2302">
            <v>0</v>
          </cell>
          <cell r="AC2302">
            <v>0</v>
          </cell>
          <cell r="AD2302">
            <v>0</v>
          </cell>
          <cell r="AE2302">
            <v>0</v>
          </cell>
        </row>
        <row r="2303">
          <cell r="E2303" t="str">
            <v>FL Commercial Petroleum Coke</v>
          </cell>
          <cell r="F2303">
            <v>0</v>
          </cell>
          <cell r="G2303">
            <v>0</v>
          </cell>
          <cell r="H2303">
            <v>0</v>
          </cell>
          <cell r="I2303">
            <v>0</v>
          </cell>
          <cell r="J2303">
            <v>0</v>
          </cell>
          <cell r="K2303">
            <v>0</v>
          </cell>
          <cell r="L2303">
            <v>0</v>
          </cell>
          <cell r="M2303">
            <v>0</v>
          </cell>
          <cell r="N2303">
            <v>0</v>
          </cell>
          <cell r="O2303">
            <v>0</v>
          </cell>
          <cell r="P2303">
            <v>0</v>
          </cell>
          <cell r="Q2303">
            <v>0</v>
          </cell>
          <cell r="R2303">
            <v>0</v>
          </cell>
          <cell r="S2303">
            <v>0</v>
          </cell>
          <cell r="T2303">
            <v>0</v>
          </cell>
          <cell r="U2303">
            <v>0</v>
          </cell>
          <cell r="V2303">
            <v>0</v>
          </cell>
          <cell r="W2303">
            <v>0</v>
          </cell>
          <cell r="X2303">
            <v>0</v>
          </cell>
          <cell r="Y2303">
            <v>0</v>
          </cell>
          <cell r="Z2303">
            <v>0</v>
          </cell>
          <cell r="AA2303">
            <v>0</v>
          </cell>
          <cell r="AB2303">
            <v>0</v>
          </cell>
          <cell r="AC2303">
            <v>0</v>
          </cell>
          <cell r="AD2303">
            <v>0</v>
          </cell>
          <cell r="AE2303">
            <v>0</v>
          </cell>
        </row>
        <row r="2304">
          <cell r="E2304" t="str">
            <v>GA Commercial Petroleum Coke</v>
          </cell>
          <cell r="F2304">
            <v>0</v>
          </cell>
          <cell r="G2304">
            <v>0</v>
          </cell>
          <cell r="H2304">
            <v>0</v>
          </cell>
          <cell r="I2304">
            <v>0</v>
          </cell>
          <cell r="J2304">
            <v>0</v>
          </cell>
          <cell r="K2304">
            <v>0</v>
          </cell>
          <cell r="L2304">
            <v>0</v>
          </cell>
          <cell r="M2304">
            <v>0</v>
          </cell>
          <cell r="N2304">
            <v>0</v>
          </cell>
          <cell r="O2304">
            <v>0</v>
          </cell>
          <cell r="P2304">
            <v>0</v>
          </cell>
          <cell r="Q2304">
            <v>0</v>
          </cell>
          <cell r="R2304">
            <v>0</v>
          </cell>
          <cell r="S2304">
            <v>0</v>
          </cell>
          <cell r="T2304">
            <v>0</v>
          </cell>
          <cell r="U2304">
            <v>0</v>
          </cell>
          <cell r="V2304">
            <v>0</v>
          </cell>
          <cell r="W2304">
            <v>0</v>
          </cell>
          <cell r="X2304">
            <v>0</v>
          </cell>
          <cell r="Y2304">
            <v>0</v>
          </cell>
          <cell r="Z2304">
            <v>0</v>
          </cell>
          <cell r="AA2304">
            <v>0</v>
          </cell>
          <cell r="AB2304">
            <v>0</v>
          </cell>
          <cell r="AC2304">
            <v>0</v>
          </cell>
          <cell r="AD2304">
            <v>0</v>
          </cell>
          <cell r="AE2304">
            <v>0</v>
          </cell>
        </row>
        <row r="2305">
          <cell r="E2305" t="str">
            <v>HI Commercial Petroleum Coke</v>
          </cell>
          <cell r="F2305">
            <v>0</v>
          </cell>
          <cell r="G2305">
            <v>0</v>
          </cell>
          <cell r="H2305">
            <v>0</v>
          </cell>
          <cell r="I2305">
            <v>0</v>
          </cell>
          <cell r="J2305">
            <v>0</v>
          </cell>
          <cell r="K2305">
            <v>0</v>
          </cell>
          <cell r="L2305">
            <v>0</v>
          </cell>
          <cell r="M2305">
            <v>0</v>
          </cell>
          <cell r="N2305">
            <v>0</v>
          </cell>
          <cell r="O2305">
            <v>0</v>
          </cell>
          <cell r="P2305">
            <v>0</v>
          </cell>
          <cell r="Q2305">
            <v>0</v>
          </cell>
          <cell r="R2305">
            <v>0</v>
          </cell>
          <cell r="S2305">
            <v>0</v>
          </cell>
          <cell r="T2305">
            <v>0</v>
          </cell>
          <cell r="U2305">
            <v>0</v>
          </cell>
          <cell r="V2305">
            <v>0</v>
          </cell>
          <cell r="W2305">
            <v>0</v>
          </cell>
          <cell r="X2305">
            <v>0</v>
          </cell>
          <cell r="Y2305">
            <v>0</v>
          </cell>
          <cell r="Z2305">
            <v>0</v>
          </cell>
          <cell r="AA2305">
            <v>0</v>
          </cell>
          <cell r="AB2305">
            <v>0</v>
          </cell>
          <cell r="AC2305">
            <v>0</v>
          </cell>
          <cell r="AD2305">
            <v>0</v>
          </cell>
          <cell r="AE2305">
            <v>0</v>
          </cell>
        </row>
        <row r="2306">
          <cell r="E2306" t="str">
            <v>IA Commercial Petroleum Coke</v>
          </cell>
          <cell r="F2306">
            <v>0</v>
          </cell>
          <cell r="G2306">
            <v>0</v>
          </cell>
          <cell r="H2306">
            <v>73</v>
          </cell>
          <cell r="I2306">
            <v>155</v>
          </cell>
          <cell r="J2306">
            <v>135</v>
          </cell>
          <cell r="K2306">
            <v>126</v>
          </cell>
          <cell r="L2306">
            <v>114</v>
          </cell>
          <cell r="M2306">
            <v>133</v>
          </cell>
          <cell r="N2306">
            <v>126</v>
          </cell>
          <cell r="O2306">
            <v>120</v>
          </cell>
          <cell r="P2306">
            <v>168</v>
          </cell>
          <cell r="Q2306">
            <v>190</v>
          </cell>
          <cell r="R2306">
            <v>244</v>
          </cell>
          <cell r="S2306">
            <v>328</v>
          </cell>
          <cell r="T2306">
            <v>263</v>
          </cell>
          <cell r="U2306">
            <v>264</v>
          </cell>
          <cell r="V2306">
            <v>279</v>
          </cell>
          <cell r="W2306">
            <v>350</v>
          </cell>
          <cell r="X2306">
            <v>287</v>
          </cell>
          <cell r="Y2306">
            <v>249</v>
          </cell>
          <cell r="Z2306">
            <v>346</v>
          </cell>
          <cell r="AA2306">
            <v>182</v>
          </cell>
          <cell r="AB2306">
            <v>362</v>
          </cell>
          <cell r="AC2306">
            <v>350</v>
          </cell>
          <cell r="AD2306">
            <v>525</v>
          </cell>
          <cell r="AE2306">
            <v>521</v>
          </cell>
        </row>
        <row r="2307">
          <cell r="E2307" t="str">
            <v>ID Commercial Petroleum Coke</v>
          </cell>
          <cell r="F2307">
            <v>0</v>
          </cell>
          <cell r="G2307">
            <v>0</v>
          </cell>
          <cell r="H2307">
            <v>0</v>
          </cell>
          <cell r="I2307">
            <v>0</v>
          </cell>
          <cell r="J2307">
            <v>0</v>
          </cell>
          <cell r="K2307">
            <v>0</v>
          </cell>
          <cell r="L2307">
            <v>0</v>
          </cell>
          <cell r="M2307">
            <v>0</v>
          </cell>
          <cell r="N2307">
            <v>0</v>
          </cell>
          <cell r="O2307">
            <v>0</v>
          </cell>
          <cell r="P2307">
            <v>0</v>
          </cell>
          <cell r="Q2307">
            <v>0</v>
          </cell>
          <cell r="R2307">
            <v>0</v>
          </cell>
          <cell r="S2307">
            <v>0</v>
          </cell>
          <cell r="T2307">
            <v>0</v>
          </cell>
          <cell r="U2307">
            <v>0</v>
          </cell>
          <cell r="V2307">
            <v>0</v>
          </cell>
          <cell r="W2307">
            <v>0</v>
          </cell>
          <cell r="X2307">
            <v>0</v>
          </cell>
          <cell r="Y2307">
            <v>0</v>
          </cell>
          <cell r="Z2307">
            <v>0</v>
          </cell>
          <cell r="AA2307">
            <v>0</v>
          </cell>
          <cell r="AB2307">
            <v>0</v>
          </cell>
          <cell r="AC2307">
            <v>0</v>
          </cell>
          <cell r="AD2307">
            <v>0</v>
          </cell>
          <cell r="AE2307">
            <v>0</v>
          </cell>
        </row>
        <row r="2308">
          <cell r="E2308" t="str">
            <v>IL Commercial Petroleum Coke</v>
          </cell>
          <cell r="F2308">
            <v>0</v>
          </cell>
          <cell r="G2308">
            <v>0</v>
          </cell>
          <cell r="H2308">
            <v>0</v>
          </cell>
          <cell r="I2308">
            <v>0</v>
          </cell>
          <cell r="J2308">
            <v>0</v>
          </cell>
          <cell r="K2308">
            <v>0</v>
          </cell>
          <cell r="L2308">
            <v>0</v>
          </cell>
          <cell r="M2308">
            <v>0</v>
          </cell>
          <cell r="N2308">
            <v>0</v>
          </cell>
          <cell r="O2308">
            <v>0</v>
          </cell>
          <cell r="P2308">
            <v>0</v>
          </cell>
          <cell r="Q2308">
            <v>0</v>
          </cell>
          <cell r="R2308">
            <v>0</v>
          </cell>
          <cell r="S2308">
            <v>0</v>
          </cell>
          <cell r="T2308">
            <v>0</v>
          </cell>
          <cell r="U2308">
            <v>0</v>
          </cell>
          <cell r="V2308">
            <v>0</v>
          </cell>
          <cell r="W2308">
            <v>0</v>
          </cell>
          <cell r="X2308">
            <v>0</v>
          </cell>
          <cell r="Y2308">
            <v>0</v>
          </cell>
          <cell r="Z2308">
            <v>0</v>
          </cell>
          <cell r="AA2308">
            <v>0</v>
          </cell>
          <cell r="AB2308">
            <v>0</v>
          </cell>
          <cell r="AC2308">
            <v>0</v>
          </cell>
          <cell r="AD2308">
            <v>0</v>
          </cell>
          <cell r="AE2308">
            <v>0</v>
          </cell>
        </row>
        <row r="2309">
          <cell r="E2309" t="str">
            <v>IN Commercial Petroleum Coke</v>
          </cell>
          <cell r="F2309">
            <v>0</v>
          </cell>
          <cell r="G2309">
            <v>0</v>
          </cell>
          <cell r="H2309">
            <v>0</v>
          </cell>
          <cell r="I2309">
            <v>0</v>
          </cell>
          <cell r="J2309">
            <v>0</v>
          </cell>
          <cell r="K2309">
            <v>0</v>
          </cell>
          <cell r="L2309">
            <v>0</v>
          </cell>
          <cell r="M2309">
            <v>0</v>
          </cell>
          <cell r="N2309">
            <v>0</v>
          </cell>
          <cell r="O2309">
            <v>0</v>
          </cell>
          <cell r="P2309">
            <v>0</v>
          </cell>
          <cell r="Q2309">
            <v>0</v>
          </cell>
          <cell r="R2309">
            <v>0</v>
          </cell>
          <cell r="S2309">
            <v>0</v>
          </cell>
          <cell r="T2309">
            <v>0</v>
          </cell>
          <cell r="U2309">
            <v>0</v>
          </cell>
          <cell r="V2309">
            <v>0</v>
          </cell>
          <cell r="W2309">
            <v>0</v>
          </cell>
          <cell r="X2309">
            <v>0</v>
          </cell>
          <cell r="Y2309">
            <v>0</v>
          </cell>
          <cell r="Z2309">
            <v>0</v>
          </cell>
          <cell r="AA2309">
            <v>0</v>
          </cell>
          <cell r="AB2309">
            <v>0</v>
          </cell>
          <cell r="AC2309">
            <v>0</v>
          </cell>
          <cell r="AD2309">
            <v>0</v>
          </cell>
          <cell r="AE2309">
            <v>0</v>
          </cell>
        </row>
        <row r="2310">
          <cell r="E2310" t="str">
            <v>KS Commercial Petroleum Coke</v>
          </cell>
          <cell r="F2310">
            <v>0</v>
          </cell>
          <cell r="G2310">
            <v>0</v>
          </cell>
          <cell r="H2310">
            <v>0</v>
          </cell>
          <cell r="I2310">
            <v>0</v>
          </cell>
          <cell r="J2310">
            <v>0</v>
          </cell>
          <cell r="K2310">
            <v>0</v>
          </cell>
          <cell r="L2310">
            <v>0</v>
          </cell>
          <cell r="M2310">
            <v>0</v>
          </cell>
          <cell r="N2310">
            <v>0</v>
          </cell>
          <cell r="O2310">
            <v>0</v>
          </cell>
          <cell r="P2310">
            <v>0</v>
          </cell>
          <cell r="Q2310">
            <v>0</v>
          </cell>
          <cell r="R2310">
            <v>0</v>
          </cell>
          <cell r="S2310">
            <v>0</v>
          </cell>
          <cell r="T2310">
            <v>0</v>
          </cell>
          <cell r="U2310">
            <v>0</v>
          </cell>
          <cell r="V2310">
            <v>0</v>
          </cell>
          <cell r="W2310">
            <v>0</v>
          </cell>
          <cell r="X2310">
            <v>0</v>
          </cell>
          <cell r="Y2310">
            <v>0</v>
          </cell>
          <cell r="Z2310">
            <v>0</v>
          </cell>
          <cell r="AA2310">
            <v>0</v>
          </cell>
          <cell r="AB2310">
            <v>0</v>
          </cell>
          <cell r="AC2310">
            <v>0</v>
          </cell>
          <cell r="AD2310">
            <v>0</v>
          </cell>
          <cell r="AE2310">
            <v>0</v>
          </cell>
        </row>
        <row r="2311">
          <cell r="E2311" t="str">
            <v>KY Commercial Petroleum Coke</v>
          </cell>
          <cell r="F2311">
            <v>0</v>
          </cell>
          <cell r="G2311">
            <v>0</v>
          </cell>
          <cell r="H2311">
            <v>0</v>
          </cell>
          <cell r="I2311">
            <v>0</v>
          </cell>
          <cell r="J2311">
            <v>0</v>
          </cell>
          <cell r="K2311">
            <v>0</v>
          </cell>
          <cell r="L2311">
            <v>0</v>
          </cell>
          <cell r="M2311">
            <v>0</v>
          </cell>
          <cell r="N2311">
            <v>0</v>
          </cell>
          <cell r="O2311">
            <v>0</v>
          </cell>
          <cell r="P2311">
            <v>0</v>
          </cell>
          <cell r="Q2311">
            <v>0</v>
          </cell>
          <cell r="R2311">
            <v>0</v>
          </cell>
          <cell r="S2311">
            <v>0</v>
          </cell>
          <cell r="T2311">
            <v>0</v>
          </cell>
          <cell r="U2311">
            <v>0</v>
          </cell>
          <cell r="V2311">
            <v>0</v>
          </cell>
          <cell r="W2311">
            <v>0</v>
          </cell>
          <cell r="X2311">
            <v>0</v>
          </cell>
          <cell r="Y2311">
            <v>0</v>
          </cell>
          <cell r="Z2311">
            <v>0</v>
          </cell>
          <cell r="AA2311">
            <v>0</v>
          </cell>
          <cell r="AB2311">
            <v>0</v>
          </cell>
          <cell r="AC2311">
            <v>0</v>
          </cell>
          <cell r="AD2311">
            <v>0</v>
          </cell>
          <cell r="AE2311">
            <v>0</v>
          </cell>
        </row>
        <row r="2312">
          <cell r="E2312" t="str">
            <v>LA Commercial Petroleum Coke</v>
          </cell>
          <cell r="F2312">
            <v>0</v>
          </cell>
          <cell r="G2312">
            <v>0</v>
          </cell>
          <cell r="H2312">
            <v>0</v>
          </cell>
          <cell r="I2312">
            <v>0</v>
          </cell>
          <cell r="J2312">
            <v>0</v>
          </cell>
          <cell r="K2312">
            <v>0</v>
          </cell>
          <cell r="L2312">
            <v>0</v>
          </cell>
          <cell r="M2312">
            <v>0</v>
          </cell>
          <cell r="N2312">
            <v>0</v>
          </cell>
          <cell r="O2312">
            <v>0</v>
          </cell>
          <cell r="P2312">
            <v>0</v>
          </cell>
          <cell r="Q2312">
            <v>0</v>
          </cell>
          <cell r="R2312">
            <v>0</v>
          </cell>
          <cell r="S2312">
            <v>0</v>
          </cell>
          <cell r="T2312">
            <v>0</v>
          </cell>
          <cell r="U2312">
            <v>0</v>
          </cell>
          <cell r="V2312">
            <v>0</v>
          </cell>
          <cell r="W2312">
            <v>0</v>
          </cell>
          <cell r="X2312">
            <v>0</v>
          </cell>
          <cell r="Y2312">
            <v>0</v>
          </cell>
          <cell r="Z2312">
            <v>0</v>
          </cell>
          <cell r="AA2312">
            <v>0</v>
          </cell>
          <cell r="AB2312">
            <v>0</v>
          </cell>
          <cell r="AC2312">
            <v>0</v>
          </cell>
          <cell r="AD2312">
            <v>0</v>
          </cell>
          <cell r="AE2312">
            <v>0</v>
          </cell>
        </row>
        <row r="2313">
          <cell r="E2313" t="str">
            <v>MA Commercial Petroleum Coke</v>
          </cell>
          <cell r="F2313">
            <v>0</v>
          </cell>
          <cell r="G2313">
            <v>0</v>
          </cell>
          <cell r="H2313">
            <v>0</v>
          </cell>
          <cell r="I2313">
            <v>0</v>
          </cell>
          <cell r="J2313">
            <v>0</v>
          </cell>
          <cell r="K2313">
            <v>0</v>
          </cell>
          <cell r="L2313">
            <v>0</v>
          </cell>
          <cell r="M2313">
            <v>0</v>
          </cell>
          <cell r="N2313">
            <v>0</v>
          </cell>
          <cell r="O2313">
            <v>0</v>
          </cell>
          <cell r="P2313">
            <v>0</v>
          </cell>
          <cell r="Q2313">
            <v>0</v>
          </cell>
          <cell r="R2313">
            <v>0</v>
          </cell>
          <cell r="S2313">
            <v>0</v>
          </cell>
          <cell r="T2313">
            <v>0</v>
          </cell>
          <cell r="U2313">
            <v>0</v>
          </cell>
          <cell r="V2313">
            <v>0</v>
          </cell>
          <cell r="W2313">
            <v>0</v>
          </cell>
          <cell r="X2313">
            <v>0</v>
          </cell>
          <cell r="Y2313">
            <v>0</v>
          </cell>
          <cell r="Z2313">
            <v>0</v>
          </cell>
          <cell r="AA2313">
            <v>0</v>
          </cell>
          <cell r="AB2313">
            <v>0</v>
          </cell>
          <cell r="AC2313">
            <v>0</v>
          </cell>
          <cell r="AD2313">
            <v>0</v>
          </cell>
          <cell r="AE2313">
            <v>0</v>
          </cell>
        </row>
        <row r="2314">
          <cell r="E2314" t="str">
            <v>MD Commercial Petroleum Coke</v>
          </cell>
          <cell r="F2314">
            <v>0</v>
          </cell>
          <cell r="G2314">
            <v>0</v>
          </cell>
          <cell r="H2314">
            <v>0</v>
          </cell>
          <cell r="I2314">
            <v>0</v>
          </cell>
          <cell r="J2314">
            <v>0</v>
          </cell>
          <cell r="K2314">
            <v>0</v>
          </cell>
          <cell r="L2314">
            <v>0</v>
          </cell>
          <cell r="M2314">
            <v>0</v>
          </cell>
          <cell r="N2314">
            <v>0</v>
          </cell>
          <cell r="O2314">
            <v>0</v>
          </cell>
          <cell r="P2314">
            <v>0</v>
          </cell>
          <cell r="Q2314">
            <v>0</v>
          </cell>
          <cell r="R2314">
            <v>0</v>
          </cell>
          <cell r="S2314">
            <v>0</v>
          </cell>
          <cell r="T2314">
            <v>0</v>
          </cell>
          <cell r="U2314">
            <v>0</v>
          </cell>
          <cell r="V2314">
            <v>0</v>
          </cell>
          <cell r="W2314">
            <v>0</v>
          </cell>
          <cell r="X2314">
            <v>0</v>
          </cell>
          <cell r="Y2314">
            <v>0</v>
          </cell>
          <cell r="Z2314">
            <v>0</v>
          </cell>
          <cell r="AA2314">
            <v>0</v>
          </cell>
          <cell r="AB2314">
            <v>0</v>
          </cell>
          <cell r="AC2314">
            <v>0</v>
          </cell>
          <cell r="AD2314">
            <v>0</v>
          </cell>
          <cell r="AE2314">
            <v>0</v>
          </cell>
        </row>
        <row r="2315">
          <cell r="E2315" t="str">
            <v>ME Commercial Petroleum Coke</v>
          </cell>
          <cell r="F2315">
            <v>0</v>
          </cell>
          <cell r="G2315">
            <v>0</v>
          </cell>
          <cell r="H2315">
            <v>0</v>
          </cell>
          <cell r="I2315">
            <v>0</v>
          </cell>
          <cell r="J2315">
            <v>0</v>
          </cell>
          <cell r="K2315">
            <v>0</v>
          </cell>
          <cell r="L2315">
            <v>0</v>
          </cell>
          <cell r="M2315">
            <v>0</v>
          </cell>
          <cell r="N2315">
            <v>0</v>
          </cell>
          <cell r="O2315">
            <v>0</v>
          </cell>
          <cell r="P2315">
            <v>0</v>
          </cell>
          <cell r="Q2315">
            <v>0</v>
          </cell>
          <cell r="R2315">
            <v>0</v>
          </cell>
          <cell r="S2315">
            <v>0</v>
          </cell>
          <cell r="T2315">
            <v>0</v>
          </cell>
          <cell r="U2315">
            <v>0</v>
          </cell>
          <cell r="V2315">
            <v>0</v>
          </cell>
          <cell r="W2315">
            <v>0</v>
          </cell>
          <cell r="X2315">
            <v>0</v>
          </cell>
          <cell r="Y2315">
            <v>0</v>
          </cell>
          <cell r="Z2315">
            <v>0</v>
          </cell>
          <cell r="AA2315">
            <v>0</v>
          </cell>
          <cell r="AB2315">
            <v>0</v>
          </cell>
          <cell r="AC2315">
            <v>0</v>
          </cell>
          <cell r="AD2315">
            <v>0</v>
          </cell>
          <cell r="AE2315">
            <v>0</v>
          </cell>
        </row>
        <row r="2316">
          <cell r="E2316" t="str">
            <v>MI Commercial Petroleum Coke</v>
          </cell>
          <cell r="F2316">
            <v>0</v>
          </cell>
          <cell r="G2316">
            <v>0</v>
          </cell>
          <cell r="H2316">
            <v>0</v>
          </cell>
          <cell r="I2316">
            <v>0</v>
          </cell>
          <cell r="J2316">
            <v>0</v>
          </cell>
          <cell r="K2316">
            <v>0</v>
          </cell>
          <cell r="L2316">
            <v>0</v>
          </cell>
          <cell r="M2316">
            <v>0</v>
          </cell>
          <cell r="N2316">
            <v>0</v>
          </cell>
          <cell r="O2316">
            <v>0</v>
          </cell>
          <cell r="P2316">
            <v>0</v>
          </cell>
          <cell r="Q2316">
            <v>0</v>
          </cell>
          <cell r="R2316">
            <v>0</v>
          </cell>
          <cell r="S2316">
            <v>0</v>
          </cell>
          <cell r="T2316">
            <v>0</v>
          </cell>
          <cell r="U2316">
            <v>0</v>
          </cell>
          <cell r="V2316">
            <v>0</v>
          </cell>
          <cell r="W2316">
            <v>0</v>
          </cell>
          <cell r="X2316">
            <v>0</v>
          </cell>
          <cell r="Y2316">
            <v>0</v>
          </cell>
          <cell r="Z2316">
            <v>0</v>
          </cell>
          <cell r="AA2316">
            <v>0</v>
          </cell>
          <cell r="AB2316">
            <v>0</v>
          </cell>
          <cell r="AC2316">
            <v>0</v>
          </cell>
          <cell r="AD2316">
            <v>0</v>
          </cell>
          <cell r="AE2316">
            <v>0</v>
          </cell>
        </row>
        <row r="2317">
          <cell r="E2317" t="str">
            <v>MN Commercial Petroleum Coke</v>
          </cell>
          <cell r="F2317">
            <v>0</v>
          </cell>
          <cell r="G2317">
            <v>0</v>
          </cell>
          <cell r="H2317">
            <v>0</v>
          </cell>
          <cell r="I2317">
            <v>0</v>
          </cell>
          <cell r="J2317">
            <v>0</v>
          </cell>
          <cell r="K2317">
            <v>0</v>
          </cell>
          <cell r="L2317">
            <v>0</v>
          </cell>
          <cell r="M2317">
            <v>0</v>
          </cell>
          <cell r="N2317">
            <v>0</v>
          </cell>
          <cell r="O2317">
            <v>0</v>
          </cell>
          <cell r="P2317">
            <v>0</v>
          </cell>
          <cell r="Q2317">
            <v>0</v>
          </cell>
          <cell r="R2317">
            <v>0</v>
          </cell>
          <cell r="S2317">
            <v>0</v>
          </cell>
          <cell r="T2317">
            <v>0</v>
          </cell>
          <cell r="U2317">
            <v>0</v>
          </cell>
          <cell r="V2317">
            <v>0</v>
          </cell>
          <cell r="W2317">
            <v>0</v>
          </cell>
          <cell r="X2317">
            <v>0</v>
          </cell>
          <cell r="Y2317">
            <v>0</v>
          </cell>
          <cell r="Z2317">
            <v>0</v>
          </cell>
          <cell r="AA2317">
            <v>0</v>
          </cell>
          <cell r="AB2317">
            <v>0</v>
          </cell>
          <cell r="AC2317">
            <v>0</v>
          </cell>
          <cell r="AD2317">
            <v>0</v>
          </cell>
          <cell r="AE2317">
            <v>0</v>
          </cell>
        </row>
        <row r="2318">
          <cell r="E2318" t="str">
            <v>MO Commercial Petroleum Coke</v>
          </cell>
          <cell r="F2318">
            <v>0</v>
          </cell>
          <cell r="G2318">
            <v>0</v>
          </cell>
          <cell r="H2318">
            <v>0</v>
          </cell>
          <cell r="I2318">
            <v>0</v>
          </cell>
          <cell r="J2318">
            <v>0</v>
          </cell>
          <cell r="K2318">
            <v>0</v>
          </cell>
          <cell r="L2318">
            <v>0</v>
          </cell>
          <cell r="M2318">
            <v>0</v>
          </cell>
          <cell r="N2318">
            <v>0</v>
          </cell>
          <cell r="O2318">
            <v>0</v>
          </cell>
          <cell r="P2318">
            <v>0</v>
          </cell>
          <cell r="Q2318">
            <v>0</v>
          </cell>
          <cell r="R2318">
            <v>0</v>
          </cell>
          <cell r="S2318">
            <v>0</v>
          </cell>
          <cell r="T2318">
            <v>0</v>
          </cell>
          <cell r="U2318">
            <v>0</v>
          </cell>
          <cell r="V2318">
            <v>0</v>
          </cell>
          <cell r="W2318">
            <v>0</v>
          </cell>
          <cell r="X2318">
            <v>0</v>
          </cell>
          <cell r="Y2318">
            <v>0</v>
          </cell>
          <cell r="Z2318">
            <v>0</v>
          </cell>
          <cell r="AA2318">
            <v>0</v>
          </cell>
          <cell r="AB2318">
            <v>0</v>
          </cell>
          <cell r="AC2318">
            <v>0</v>
          </cell>
          <cell r="AD2318">
            <v>0</v>
          </cell>
          <cell r="AE2318">
            <v>0</v>
          </cell>
        </row>
        <row r="2319">
          <cell r="E2319" t="str">
            <v>MS Commercial Petroleum Coke</v>
          </cell>
          <cell r="F2319">
            <v>0</v>
          </cell>
          <cell r="G2319">
            <v>0</v>
          </cell>
          <cell r="H2319">
            <v>0</v>
          </cell>
          <cell r="I2319">
            <v>0</v>
          </cell>
          <cell r="J2319">
            <v>0</v>
          </cell>
          <cell r="K2319">
            <v>0</v>
          </cell>
          <cell r="L2319">
            <v>0</v>
          </cell>
          <cell r="M2319">
            <v>0</v>
          </cell>
          <cell r="N2319">
            <v>0</v>
          </cell>
          <cell r="O2319">
            <v>0</v>
          </cell>
          <cell r="P2319">
            <v>0</v>
          </cell>
          <cell r="Q2319">
            <v>0</v>
          </cell>
          <cell r="R2319">
            <v>0</v>
          </cell>
          <cell r="S2319">
            <v>0</v>
          </cell>
          <cell r="T2319">
            <v>0</v>
          </cell>
          <cell r="U2319">
            <v>0</v>
          </cell>
          <cell r="V2319">
            <v>0</v>
          </cell>
          <cell r="W2319">
            <v>0</v>
          </cell>
          <cell r="X2319">
            <v>0</v>
          </cell>
          <cell r="Y2319">
            <v>0</v>
          </cell>
          <cell r="Z2319">
            <v>0</v>
          </cell>
          <cell r="AA2319">
            <v>0</v>
          </cell>
          <cell r="AB2319">
            <v>0</v>
          </cell>
          <cell r="AC2319">
            <v>0</v>
          </cell>
          <cell r="AD2319">
            <v>0</v>
          </cell>
          <cell r="AE2319">
            <v>0</v>
          </cell>
        </row>
        <row r="2320">
          <cell r="E2320" t="str">
            <v>MT Commercial Petroleum Coke</v>
          </cell>
          <cell r="F2320">
            <v>0</v>
          </cell>
          <cell r="G2320">
            <v>0</v>
          </cell>
          <cell r="H2320">
            <v>0</v>
          </cell>
          <cell r="I2320">
            <v>0</v>
          </cell>
          <cell r="J2320">
            <v>0</v>
          </cell>
          <cell r="K2320">
            <v>0</v>
          </cell>
          <cell r="L2320">
            <v>0</v>
          </cell>
          <cell r="M2320">
            <v>0</v>
          </cell>
          <cell r="N2320">
            <v>0</v>
          </cell>
          <cell r="O2320">
            <v>0</v>
          </cell>
          <cell r="P2320">
            <v>0</v>
          </cell>
          <cell r="Q2320">
            <v>0</v>
          </cell>
          <cell r="R2320">
            <v>0</v>
          </cell>
          <cell r="S2320">
            <v>0</v>
          </cell>
          <cell r="T2320">
            <v>0</v>
          </cell>
          <cell r="U2320">
            <v>0</v>
          </cell>
          <cell r="V2320">
            <v>0</v>
          </cell>
          <cell r="W2320">
            <v>0</v>
          </cell>
          <cell r="X2320">
            <v>0</v>
          </cell>
          <cell r="Y2320">
            <v>0</v>
          </cell>
          <cell r="Z2320">
            <v>0</v>
          </cell>
          <cell r="AA2320">
            <v>0</v>
          </cell>
          <cell r="AB2320">
            <v>0</v>
          </cell>
          <cell r="AC2320">
            <v>0</v>
          </cell>
          <cell r="AD2320">
            <v>0</v>
          </cell>
          <cell r="AE2320">
            <v>0</v>
          </cell>
        </row>
        <row r="2321">
          <cell r="E2321" t="str">
            <v>NC Commercial Petroleum Coke</v>
          </cell>
          <cell r="F2321">
            <v>0</v>
          </cell>
          <cell r="G2321">
            <v>0</v>
          </cell>
          <cell r="H2321">
            <v>0</v>
          </cell>
          <cell r="I2321">
            <v>0</v>
          </cell>
          <cell r="J2321">
            <v>0</v>
          </cell>
          <cell r="K2321">
            <v>0</v>
          </cell>
          <cell r="L2321">
            <v>0</v>
          </cell>
          <cell r="M2321">
            <v>0</v>
          </cell>
          <cell r="N2321">
            <v>0</v>
          </cell>
          <cell r="O2321">
            <v>0</v>
          </cell>
          <cell r="P2321">
            <v>0</v>
          </cell>
          <cell r="Q2321">
            <v>0</v>
          </cell>
          <cell r="R2321">
            <v>0</v>
          </cell>
          <cell r="S2321">
            <v>0</v>
          </cell>
          <cell r="T2321">
            <v>0</v>
          </cell>
          <cell r="U2321">
            <v>0</v>
          </cell>
          <cell r="V2321">
            <v>0</v>
          </cell>
          <cell r="W2321">
            <v>0</v>
          </cell>
          <cell r="X2321">
            <v>0</v>
          </cell>
          <cell r="Y2321">
            <v>0</v>
          </cell>
          <cell r="Z2321">
            <v>0</v>
          </cell>
          <cell r="AA2321">
            <v>0</v>
          </cell>
          <cell r="AB2321">
            <v>0</v>
          </cell>
          <cell r="AC2321">
            <v>0</v>
          </cell>
          <cell r="AD2321">
            <v>0</v>
          </cell>
          <cell r="AE2321">
            <v>0</v>
          </cell>
        </row>
        <row r="2322">
          <cell r="E2322" t="str">
            <v>ND Commercial Petroleum Coke</v>
          </cell>
          <cell r="F2322">
            <v>0</v>
          </cell>
          <cell r="G2322">
            <v>0</v>
          </cell>
          <cell r="H2322">
            <v>0</v>
          </cell>
          <cell r="I2322">
            <v>0</v>
          </cell>
          <cell r="J2322">
            <v>0</v>
          </cell>
          <cell r="K2322">
            <v>0</v>
          </cell>
          <cell r="L2322">
            <v>0</v>
          </cell>
          <cell r="M2322">
            <v>0</v>
          </cell>
          <cell r="N2322">
            <v>0</v>
          </cell>
          <cell r="O2322">
            <v>0</v>
          </cell>
          <cell r="P2322">
            <v>0</v>
          </cell>
          <cell r="Q2322">
            <v>0</v>
          </cell>
          <cell r="R2322">
            <v>0</v>
          </cell>
          <cell r="S2322">
            <v>0</v>
          </cell>
          <cell r="T2322">
            <v>0</v>
          </cell>
          <cell r="U2322">
            <v>0</v>
          </cell>
          <cell r="V2322">
            <v>0</v>
          </cell>
          <cell r="W2322">
            <v>0</v>
          </cell>
          <cell r="X2322">
            <v>0</v>
          </cell>
          <cell r="Y2322">
            <v>0</v>
          </cell>
          <cell r="Z2322">
            <v>0</v>
          </cell>
          <cell r="AA2322">
            <v>0</v>
          </cell>
          <cell r="AB2322">
            <v>0</v>
          </cell>
          <cell r="AC2322">
            <v>0</v>
          </cell>
          <cell r="AD2322">
            <v>0</v>
          </cell>
          <cell r="AE2322">
            <v>0</v>
          </cell>
        </row>
        <row r="2323">
          <cell r="E2323" t="str">
            <v>NE Commercial Petroleum Coke</v>
          </cell>
          <cell r="F2323">
            <v>0</v>
          </cell>
          <cell r="G2323">
            <v>0</v>
          </cell>
          <cell r="H2323">
            <v>0</v>
          </cell>
          <cell r="I2323">
            <v>0</v>
          </cell>
          <cell r="J2323">
            <v>0</v>
          </cell>
          <cell r="K2323">
            <v>0</v>
          </cell>
          <cell r="L2323">
            <v>0</v>
          </cell>
          <cell r="M2323">
            <v>0</v>
          </cell>
          <cell r="N2323">
            <v>0</v>
          </cell>
          <cell r="O2323">
            <v>0</v>
          </cell>
          <cell r="P2323">
            <v>0</v>
          </cell>
          <cell r="Q2323">
            <v>0</v>
          </cell>
          <cell r="R2323">
            <v>0</v>
          </cell>
          <cell r="S2323">
            <v>0</v>
          </cell>
          <cell r="T2323">
            <v>0</v>
          </cell>
          <cell r="U2323">
            <v>0</v>
          </cell>
          <cell r="V2323">
            <v>0</v>
          </cell>
          <cell r="W2323">
            <v>0</v>
          </cell>
          <cell r="X2323">
            <v>0</v>
          </cell>
          <cell r="Y2323">
            <v>0</v>
          </cell>
          <cell r="Z2323">
            <v>0</v>
          </cell>
          <cell r="AA2323">
            <v>0</v>
          </cell>
          <cell r="AB2323">
            <v>0</v>
          </cell>
          <cell r="AC2323">
            <v>0</v>
          </cell>
          <cell r="AD2323">
            <v>0</v>
          </cell>
          <cell r="AE2323">
            <v>0</v>
          </cell>
        </row>
        <row r="2324">
          <cell r="E2324" t="str">
            <v>NH Commercial Petroleum Coke</v>
          </cell>
          <cell r="F2324">
            <v>0</v>
          </cell>
          <cell r="G2324">
            <v>0</v>
          </cell>
          <cell r="H2324">
            <v>0</v>
          </cell>
          <cell r="I2324">
            <v>0</v>
          </cell>
          <cell r="J2324">
            <v>0</v>
          </cell>
          <cell r="K2324">
            <v>0</v>
          </cell>
          <cell r="L2324">
            <v>0</v>
          </cell>
          <cell r="M2324">
            <v>0</v>
          </cell>
          <cell r="N2324">
            <v>0</v>
          </cell>
          <cell r="O2324">
            <v>0</v>
          </cell>
          <cell r="P2324">
            <v>0</v>
          </cell>
          <cell r="Q2324">
            <v>0</v>
          </cell>
          <cell r="R2324">
            <v>0</v>
          </cell>
          <cell r="S2324">
            <v>0</v>
          </cell>
          <cell r="T2324">
            <v>0</v>
          </cell>
          <cell r="U2324">
            <v>0</v>
          </cell>
          <cell r="V2324">
            <v>0</v>
          </cell>
          <cell r="W2324">
            <v>0</v>
          </cell>
          <cell r="X2324">
            <v>0</v>
          </cell>
          <cell r="Y2324">
            <v>0</v>
          </cell>
          <cell r="Z2324">
            <v>0</v>
          </cell>
          <cell r="AA2324">
            <v>0</v>
          </cell>
          <cell r="AB2324">
            <v>0</v>
          </cell>
          <cell r="AC2324">
            <v>0</v>
          </cell>
          <cell r="AD2324">
            <v>0</v>
          </cell>
          <cell r="AE2324">
            <v>0</v>
          </cell>
        </row>
        <row r="2325">
          <cell r="E2325" t="str">
            <v>NJ Commercial Petroleum Coke</v>
          </cell>
          <cell r="F2325">
            <v>0</v>
          </cell>
          <cell r="G2325">
            <v>0</v>
          </cell>
          <cell r="H2325">
            <v>0</v>
          </cell>
          <cell r="I2325">
            <v>0</v>
          </cell>
          <cell r="J2325">
            <v>0</v>
          </cell>
          <cell r="K2325">
            <v>0</v>
          </cell>
          <cell r="L2325">
            <v>0</v>
          </cell>
          <cell r="M2325">
            <v>0</v>
          </cell>
          <cell r="N2325">
            <v>0</v>
          </cell>
          <cell r="O2325">
            <v>0</v>
          </cell>
          <cell r="P2325">
            <v>0</v>
          </cell>
          <cell r="Q2325">
            <v>0</v>
          </cell>
          <cell r="R2325">
            <v>0</v>
          </cell>
          <cell r="S2325">
            <v>0</v>
          </cell>
          <cell r="T2325">
            <v>0</v>
          </cell>
          <cell r="U2325">
            <v>0</v>
          </cell>
          <cell r="V2325">
            <v>0</v>
          </cell>
          <cell r="W2325">
            <v>0</v>
          </cell>
          <cell r="X2325">
            <v>0</v>
          </cell>
          <cell r="Y2325">
            <v>0</v>
          </cell>
          <cell r="Z2325">
            <v>0</v>
          </cell>
          <cell r="AA2325">
            <v>0</v>
          </cell>
          <cell r="AB2325">
            <v>0</v>
          </cell>
          <cell r="AC2325">
            <v>0</v>
          </cell>
          <cell r="AD2325">
            <v>0</v>
          </cell>
          <cell r="AE2325">
            <v>0</v>
          </cell>
        </row>
        <row r="2326">
          <cell r="E2326" t="str">
            <v>NM Commercial Petroleum Coke</v>
          </cell>
          <cell r="F2326">
            <v>0</v>
          </cell>
          <cell r="G2326">
            <v>0</v>
          </cell>
          <cell r="H2326">
            <v>0</v>
          </cell>
          <cell r="I2326">
            <v>0</v>
          </cell>
          <cell r="J2326">
            <v>0</v>
          </cell>
          <cell r="K2326">
            <v>0</v>
          </cell>
          <cell r="L2326">
            <v>0</v>
          </cell>
          <cell r="M2326">
            <v>0</v>
          </cell>
          <cell r="N2326">
            <v>0</v>
          </cell>
          <cell r="O2326">
            <v>0</v>
          </cell>
          <cell r="P2326">
            <v>0</v>
          </cell>
          <cell r="Q2326">
            <v>0</v>
          </cell>
          <cell r="R2326">
            <v>0</v>
          </cell>
          <cell r="S2326">
            <v>0</v>
          </cell>
          <cell r="T2326">
            <v>0</v>
          </cell>
          <cell r="U2326">
            <v>0</v>
          </cell>
          <cell r="V2326">
            <v>0</v>
          </cell>
          <cell r="W2326">
            <v>0</v>
          </cell>
          <cell r="X2326">
            <v>0</v>
          </cell>
          <cell r="Y2326">
            <v>0</v>
          </cell>
          <cell r="Z2326">
            <v>0</v>
          </cell>
          <cell r="AA2326">
            <v>0</v>
          </cell>
          <cell r="AB2326">
            <v>0</v>
          </cell>
          <cell r="AC2326">
            <v>0</v>
          </cell>
          <cell r="AD2326">
            <v>0</v>
          </cell>
          <cell r="AE2326">
            <v>0</v>
          </cell>
        </row>
        <row r="2327">
          <cell r="E2327" t="str">
            <v>NV Commercial Petroleum Coke</v>
          </cell>
          <cell r="F2327">
            <v>0</v>
          </cell>
          <cell r="G2327">
            <v>0</v>
          </cell>
          <cell r="H2327">
            <v>0</v>
          </cell>
          <cell r="I2327">
            <v>0</v>
          </cell>
          <cell r="J2327">
            <v>0</v>
          </cell>
          <cell r="K2327">
            <v>0</v>
          </cell>
          <cell r="L2327">
            <v>0</v>
          </cell>
          <cell r="M2327">
            <v>0</v>
          </cell>
          <cell r="N2327">
            <v>0</v>
          </cell>
          <cell r="O2327">
            <v>0</v>
          </cell>
          <cell r="P2327">
            <v>0</v>
          </cell>
          <cell r="Q2327">
            <v>0</v>
          </cell>
          <cell r="R2327">
            <v>0</v>
          </cell>
          <cell r="S2327">
            <v>0</v>
          </cell>
          <cell r="T2327">
            <v>0</v>
          </cell>
          <cell r="U2327">
            <v>0</v>
          </cell>
          <cell r="V2327">
            <v>0</v>
          </cell>
          <cell r="W2327">
            <v>0</v>
          </cell>
          <cell r="X2327">
            <v>0</v>
          </cell>
          <cell r="Y2327">
            <v>0</v>
          </cell>
          <cell r="Z2327">
            <v>0</v>
          </cell>
          <cell r="AA2327">
            <v>0</v>
          </cell>
          <cell r="AB2327">
            <v>0</v>
          </cell>
          <cell r="AC2327">
            <v>0</v>
          </cell>
          <cell r="AD2327">
            <v>0</v>
          </cell>
          <cell r="AE2327">
            <v>0</v>
          </cell>
        </row>
        <row r="2328">
          <cell r="E2328" t="str">
            <v>NY Commercial Petroleum Coke</v>
          </cell>
          <cell r="F2328">
            <v>0</v>
          </cell>
          <cell r="G2328">
            <v>0</v>
          </cell>
          <cell r="H2328">
            <v>0</v>
          </cell>
          <cell r="I2328">
            <v>0</v>
          </cell>
          <cell r="J2328">
            <v>0</v>
          </cell>
          <cell r="K2328">
            <v>0</v>
          </cell>
          <cell r="L2328">
            <v>0</v>
          </cell>
          <cell r="M2328">
            <v>0</v>
          </cell>
          <cell r="N2328">
            <v>0</v>
          </cell>
          <cell r="O2328">
            <v>0</v>
          </cell>
          <cell r="P2328">
            <v>0</v>
          </cell>
          <cell r="Q2328">
            <v>0</v>
          </cell>
          <cell r="R2328">
            <v>0</v>
          </cell>
          <cell r="S2328">
            <v>0</v>
          </cell>
          <cell r="T2328">
            <v>0</v>
          </cell>
          <cell r="U2328">
            <v>0</v>
          </cell>
          <cell r="V2328">
            <v>0</v>
          </cell>
          <cell r="W2328">
            <v>0</v>
          </cell>
          <cell r="X2328">
            <v>0</v>
          </cell>
          <cell r="Y2328">
            <v>0</v>
          </cell>
          <cell r="Z2328">
            <v>0</v>
          </cell>
          <cell r="AA2328">
            <v>0</v>
          </cell>
          <cell r="AB2328">
            <v>0</v>
          </cell>
          <cell r="AC2328">
            <v>0</v>
          </cell>
          <cell r="AD2328">
            <v>0</v>
          </cell>
          <cell r="AE2328">
            <v>0</v>
          </cell>
        </row>
        <row r="2329">
          <cell r="E2329" t="str">
            <v>OH Commercial Petroleum Coke</v>
          </cell>
          <cell r="F2329">
            <v>0</v>
          </cell>
          <cell r="G2329">
            <v>0</v>
          </cell>
          <cell r="H2329">
            <v>0</v>
          </cell>
          <cell r="I2329">
            <v>0</v>
          </cell>
          <cell r="J2329">
            <v>0</v>
          </cell>
          <cell r="K2329">
            <v>0</v>
          </cell>
          <cell r="L2329">
            <v>0</v>
          </cell>
          <cell r="M2329">
            <v>0</v>
          </cell>
          <cell r="N2329">
            <v>0</v>
          </cell>
          <cell r="O2329">
            <v>0</v>
          </cell>
          <cell r="P2329">
            <v>0</v>
          </cell>
          <cell r="Q2329">
            <v>0</v>
          </cell>
          <cell r="R2329">
            <v>0</v>
          </cell>
          <cell r="S2329">
            <v>0</v>
          </cell>
          <cell r="T2329">
            <v>0</v>
          </cell>
          <cell r="U2329">
            <v>0</v>
          </cell>
          <cell r="V2329">
            <v>0</v>
          </cell>
          <cell r="W2329">
            <v>0</v>
          </cell>
          <cell r="X2329">
            <v>0</v>
          </cell>
          <cell r="Y2329">
            <v>0</v>
          </cell>
          <cell r="Z2329">
            <v>0</v>
          </cell>
          <cell r="AA2329">
            <v>0</v>
          </cell>
          <cell r="AB2329">
            <v>0</v>
          </cell>
          <cell r="AC2329">
            <v>0</v>
          </cell>
          <cell r="AD2329">
            <v>0</v>
          </cell>
          <cell r="AE2329">
            <v>0</v>
          </cell>
        </row>
        <row r="2330">
          <cell r="E2330" t="str">
            <v>OK Commercial Petroleum Coke</v>
          </cell>
          <cell r="F2330">
            <v>0</v>
          </cell>
          <cell r="G2330">
            <v>0</v>
          </cell>
          <cell r="H2330">
            <v>0</v>
          </cell>
          <cell r="I2330">
            <v>0</v>
          </cell>
          <cell r="J2330">
            <v>0</v>
          </cell>
          <cell r="K2330">
            <v>0</v>
          </cell>
          <cell r="L2330">
            <v>0</v>
          </cell>
          <cell r="M2330">
            <v>0</v>
          </cell>
          <cell r="N2330">
            <v>0</v>
          </cell>
          <cell r="O2330">
            <v>0</v>
          </cell>
          <cell r="P2330">
            <v>0</v>
          </cell>
          <cell r="Q2330">
            <v>0</v>
          </cell>
          <cell r="R2330">
            <v>0</v>
          </cell>
          <cell r="S2330">
            <v>0</v>
          </cell>
          <cell r="T2330">
            <v>0</v>
          </cell>
          <cell r="U2330">
            <v>0</v>
          </cell>
          <cell r="V2330">
            <v>0</v>
          </cell>
          <cell r="W2330">
            <v>0</v>
          </cell>
          <cell r="X2330">
            <v>0</v>
          </cell>
          <cell r="Y2330">
            <v>0</v>
          </cell>
          <cell r="Z2330">
            <v>0</v>
          </cell>
          <cell r="AA2330">
            <v>0</v>
          </cell>
          <cell r="AB2330">
            <v>0</v>
          </cell>
          <cell r="AC2330">
            <v>0</v>
          </cell>
          <cell r="AD2330">
            <v>0</v>
          </cell>
          <cell r="AE2330">
            <v>0</v>
          </cell>
        </row>
        <row r="2331">
          <cell r="E2331" t="str">
            <v>OR Commercial Petroleum Coke</v>
          </cell>
          <cell r="F2331">
            <v>0</v>
          </cell>
          <cell r="G2331">
            <v>0</v>
          </cell>
          <cell r="H2331">
            <v>0</v>
          </cell>
          <cell r="I2331">
            <v>0</v>
          </cell>
          <cell r="J2331">
            <v>0</v>
          </cell>
          <cell r="K2331">
            <v>0</v>
          </cell>
          <cell r="L2331">
            <v>0</v>
          </cell>
          <cell r="M2331">
            <v>0</v>
          </cell>
          <cell r="N2331">
            <v>0</v>
          </cell>
          <cell r="O2331">
            <v>0</v>
          </cell>
          <cell r="P2331">
            <v>0</v>
          </cell>
          <cell r="Q2331">
            <v>0</v>
          </cell>
          <cell r="R2331">
            <v>0</v>
          </cell>
          <cell r="S2331">
            <v>0</v>
          </cell>
          <cell r="T2331">
            <v>0</v>
          </cell>
          <cell r="U2331">
            <v>0</v>
          </cell>
          <cell r="V2331">
            <v>0</v>
          </cell>
          <cell r="W2331">
            <v>0</v>
          </cell>
          <cell r="X2331">
            <v>0</v>
          </cell>
          <cell r="Y2331">
            <v>0</v>
          </cell>
          <cell r="Z2331">
            <v>0</v>
          </cell>
          <cell r="AA2331">
            <v>0</v>
          </cell>
          <cell r="AB2331">
            <v>0</v>
          </cell>
          <cell r="AC2331">
            <v>0</v>
          </cell>
          <cell r="AD2331">
            <v>0</v>
          </cell>
          <cell r="AE2331">
            <v>0</v>
          </cell>
        </row>
        <row r="2332">
          <cell r="E2332" t="str">
            <v>PA Commercial Petroleum Coke</v>
          </cell>
          <cell r="F2332">
            <v>0</v>
          </cell>
          <cell r="G2332">
            <v>0</v>
          </cell>
          <cell r="H2332">
            <v>0</v>
          </cell>
          <cell r="I2332">
            <v>0</v>
          </cell>
          <cell r="J2332">
            <v>0</v>
          </cell>
          <cell r="K2332">
            <v>0</v>
          </cell>
          <cell r="L2332">
            <v>0</v>
          </cell>
          <cell r="M2332">
            <v>0</v>
          </cell>
          <cell r="N2332">
            <v>0</v>
          </cell>
          <cell r="O2332">
            <v>0</v>
          </cell>
          <cell r="P2332">
            <v>0</v>
          </cell>
          <cell r="Q2332">
            <v>0</v>
          </cell>
          <cell r="R2332">
            <v>0</v>
          </cell>
          <cell r="S2332">
            <v>0</v>
          </cell>
          <cell r="T2332">
            <v>0</v>
          </cell>
          <cell r="U2332">
            <v>0</v>
          </cell>
          <cell r="V2332">
            <v>0</v>
          </cell>
          <cell r="W2332">
            <v>0</v>
          </cell>
          <cell r="X2332">
            <v>0</v>
          </cell>
          <cell r="Y2332">
            <v>0</v>
          </cell>
          <cell r="Z2332">
            <v>0</v>
          </cell>
          <cell r="AA2332">
            <v>0</v>
          </cell>
          <cell r="AB2332">
            <v>0</v>
          </cell>
          <cell r="AC2332">
            <v>0</v>
          </cell>
          <cell r="AD2332">
            <v>0</v>
          </cell>
          <cell r="AE2332">
            <v>0</v>
          </cell>
        </row>
        <row r="2333">
          <cell r="E2333" t="str">
            <v>RI Commercial Petroleum Coke</v>
          </cell>
          <cell r="F2333">
            <v>0</v>
          </cell>
          <cell r="G2333">
            <v>0</v>
          </cell>
          <cell r="H2333">
            <v>0</v>
          </cell>
          <cell r="I2333">
            <v>0</v>
          </cell>
          <cell r="J2333">
            <v>0</v>
          </cell>
          <cell r="K2333">
            <v>0</v>
          </cell>
          <cell r="L2333">
            <v>0</v>
          </cell>
          <cell r="M2333">
            <v>0</v>
          </cell>
          <cell r="N2333">
            <v>0</v>
          </cell>
          <cell r="O2333">
            <v>0</v>
          </cell>
          <cell r="P2333">
            <v>0</v>
          </cell>
          <cell r="Q2333">
            <v>0</v>
          </cell>
          <cell r="R2333">
            <v>0</v>
          </cell>
          <cell r="S2333">
            <v>0</v>
          </cell>
          <cell r="T2333">
            <v>0</v>
          </cell>
          <cell r="U2333">
            <v>0</v>
          </cell>
          <cell r="V2333">
            <v>0</v>
          </cell>
          <cell r="W2333">
            <v>0</v>
          </cell>
          <cell r="X2333">
            <v>0</v>
          </cell>
          <cell r="Y2333">
            <v>0</v>
          </cell>
          <cell r="Z2333">
            <v>0</v>
          </cell>
          <cell r="AA2333">
            <v>0</v>
          </cell>
          <cell r="AB2333">
            <v>0</v>
          </cell>
          <cell r="AC2333">
            <v>0</v>
          </cell>
          <cell r="AD2333">
            <v>0</v>
          </cell>
          <cell r="AE2333">
            <v>0</v>
          </cell>
        </row>
        <row r="2334">
          <cell r="E2334" t="str">
            <v>SC Commercial Petroleum Coke</v>
          </cell>
          <cell r="F2334">
            <v>0</v>
          </cell>
          <cell r="G2334">
            <v>0</v>
          </cell>
          <cell r="H2334">
            <v>0</v>
          </cell>
          <cell r="I2334">
            <v>0</v>
          </cell>
          <cell r="J2334">
            <v>0</v>
          </cell>
          <cell r="K2334">
            <v>0</v>
          </cell>
          <cell r="L2334">
            <v>0</v>
          </cell>
          <cell r="M2334">
            <v>0</v>
          </cell>
          <cell r="N2334">
            <v>0</v>
          </cell>
          <cell r="O2334">
            <v>0</v>
          </cell>
          <cell r="P2334">
            <v>0</v>
          </cell>
          <cell r="Q2334">
            <v>0</v>
          </cell>
          <cell r="R2334">
            <v>0</v>
          </cell>
          <cell r="S2334">
            <v>0</v>
          </cell>
          <cell r="T2334">
            <v>0</v>
          </cell>
          <cell r="U2334">
            <v>0</v>
          </cell>
          <cell r="V2334">
            <v>0</v>
          </cell>
          <cell r="W2334">
            <v>0</v>
          </cell>
          <cell r="X2334">
            <v>0</v>
          </cell>
          <cell r="Y2334">
            <v>0</v>
          </cell>
          <cell r="Z2334">
            <v>0</v>
          </cell>
          <cell r="AA2334">
            <v>0</v>
          </cell>
          <cell r="AB2334">
            <v>0</v>
          </cell>
          <cell r="AC2334">
            <v>0</v>
          </cell>
          <cell r="AD2334">
            <v>0</v>
          </cell>
          <cell r="AE2334">
            <v>0</v>
          </cell>
        </row>
        <row r="2335">
          <cell r="E2335" t="str">
            <v>SD Commercial Petroleum Coke</v>
          </cell>
          <cell r="F2335">
            <v>0</v>
          </cell>
          <cell r="G2335">
            <v>0</v>
          </cell>
          <cell r="H2335">
            <v>0</v>
          </cell>
          <cell r="I2335">
            <v>0</v>
          </cell>
          <cell r="J2335">
            <v>0</v>
          </cell>
          <cell r="K2335">
            <v>0</v>
          </cell>
          <cell r="L2335">
            <v>0</v>
          </cell>
          <cell r="M2335">
            <v>0</v>
          </cell>
          <cell r="N2335">
            <v>0</v>
          </cell>
          <cell r="O2335">
            <v>0</v>
          </cell>
          <cell r="P2335">
            <v>0</v>
          </cell>
          <cell r="Q2335">
            <v>0</v>
          </cell>
          <cell r="R2335">
            <v>0</v>
          </cell>
          <cell r="S2335">
            <v>0</v>
          </cell>
          <cell r="T2335">
            <v>0</v>
          </cell>
          <cell r="U2335">
            <v>0</v>
          </cell>
          <cell r="V2335">
            <v>0</v>
          </cell>
          <cell r="W2335">
            <v>0</v>
          </cell>
          <cell r="X2335">
            <v>0</v>
          </cell>
          <cell r="Y2335">
            <v>0</v>
          </cell>
          <cell r="Z2335">
            <v>0</v>
          </cell>
          <cell r="AA2335">
            <v>0</v>
          </cell>
          <cell r="AB2335">
            <v>0</v>
          </cell>
          <cell r="AC2335">
            <v>0</v>
          </cell>
          <cell r="AD2335">
            <v>0</v>
          </cell>
          <cell r="AE2335">
            <v>0</v>
          </cell>
        </row>
        <row r="2336">
          <cell r="E2336" t="str">
            <v>TN Commercial Petroleum Coke</v>
          </cell>
          <cell r="F2336">
            <v>0</v>
          </cell>
          <cell r="G2336">
            <v>0</v>
          </cell>
          <cell r="H2336">
            <v>0</v>
          </cell>
          <cell r="I2336">
            <v>0</v>
          </cell>
          <cell r="J2336">
            <v>0</v>
          </cell>
          <cell r="K2336">
            <v>0</v>
          </cell>
          <cell r="L2336">
            <v>0</v>
          </cell>
          <cell r="M2336">
            <v>0</v>
          </cell>
          <cell r="N2336">
            <v>0</v>
          </cell>
          <cell r="O2336">
            <v>0</v>
          </cell>
          <cell r="P2336">
            <v>0</v>
          </cell>
          <cell r="Q2336">
            <v>0</v>
          </cell>
          <cell r="R2336">
            <v>0</v>
          </cell>
          <cell r="S2336">
            <v>0</v>
          </cell>
          <cell r="T2336">
            <v>0</v>
          </cell>
          <cell r="U2336">
            <v>0</v>
          </cell>
          <cell r="V2336">
            <v>0</v>
          </cell>
          <cell r="W2336">
            <v>0</v>
          </cell>
          <cell r="X2336">
            <v>0</v>
          </cell>
          <cell r="Y2336">
            <v>0</v>
          </cell>
          <cell r="Z2336">
            <v>0</v>
          </cell>
          <cell r="AA2336">
            <v>0</v>
          </cell>
          <cell r="AB2336">
            <v>0</v>
          </cell>
          <cell r="AC2336">
            <v>0</v>
          </cell>
          <cell r="AD2336">
            <v>0</v>
          </cell>
          <cell r="AE2336">
            <v>0</v>
          </cell>
        </row>
        <row r="2337">
          <cell r="E2337" t="str">
            <v>TX Commercial Petroleum Coke</v>
          </cell>
          <cell r="F2337">
            <v>0</v>
          </cell>
          <cell r="G2337">
            <v>0</v>
          </cell>
          <cell r="H2337">
            <v>0</v>
          </cell>
          <cell r="I2337">
            <v>0</v>
          </cell>
          <cell r="J2337">
            <v>0</v>
          </cell>
          <cell r="K2337">
            <v>0</v>
          </cell>
          <cell r="L2337">
            <v>0</v>
          </cell>
          <cell r="M2337">
            <v>0</v>
          </cell>
          <cell r="N2337">
            <v>0</v>
          </cell>
          <cell r="O2337">
            <v>0</v>
          </cell>
          <cell r="P2337">
            <v>0</v>
          </cell>
          <cell r="Q2337">
            <v>0</v>
          </cell>
          <cell r="R2337">
            <v>0</v>
          </cell>
          <cell r="S2337">
            <v>0</v>
          </cell>
          <cell r="T2337">
            <v>0</v>
          </cell>
          <cell r="U2337">
            <v>0</v>
          </cell>
          <cell r="V2337">
            <v>0</v>
          </cell>
          <cell r="W2337">
            <v>0</v>
          </cell>
          <cell r="X2337">
            <v>0</v>
          </cell>
          <cell r="Y2337">
            <v>0</v>
          </cell>
          <cell r="Z2337">
            <v>0</v>
          </cell>
          <cell r="AA2337">
            <v>0</v>
          </cell>
          <cell r="AB2337">
            <v>0</v>
          </cell>
          <cell r="AC2337">
            <v>0</v>
          </cell>
          <cell r="AD2337">
            <v>0</v>
          </cell>
          <cell r="AE2337">
            <v>0</v>
          </cell>
        </row>
        <row r="2338">
          <cell r="E2338" t="str">
            <v>US Commercial Petroleum Coke</v>
          </cell>
          <cell r="F2338">
            <v>0</v>
          </cell>
          <cell r="G2338">
            <v>0</v>
          </cell>
          <cell r="H2338">
            <v>73</v>
          </cell>
          <cell r="I2338">
            <v>155</v>
          </cell>
          <cell r="J2338">
            <v>135</v>
          </cell>
          <cell r="K2338">
            <v>126</v>
          </cell>
          <cell r="L2338">
            <v>114</v>
          </cell>
          <cell r="M2338">
            <v>133</v>
          </cell>
          <cell r="N2338">
            <v>126</v>
          </cell>
          <cell r="O2338">
            <v>120</v>
          </cell>
          <cell r="P2338">
            <v>168</v>
          </cell>
          <cell r="Q2338">
            <v>190</v>
          </cell>
          <cell r="R2338">
            <v>244</v>
          </cell>
          <cell r="S2338">
            <v>328</v>
          </cell>
          <cell r="T2338">
            <v>263</v>
          </cell>
          <cell r="U2338">
            <v>264</v>
          </cell>
          <cell r="V2338">
            <v>279</v>
          </cell>
          <cell r="W2338">
            <v>350</v>
          </cell>
          <cell r="X2338">
            <v>287</v>
          </cell>
          <cell r="Y2338">
            <v>249</v>
          </cell>
          <cell r="Z2338">
            <v>346</v>
          </cell>
          <cell r="AA2338">
            <v>182</v>
          </cell>
          <cell r="AB2338">
            <v>362</v>
          </cell>
          <cell r="AC2338">
            <v>350</v>
          </cell>
          <cell r="AD2338">
            <v>525</v>
          </cell>
          <cell r="AE2338">
            <v>521</v>
          </cell>
        </row>
        <row r="2339">
          <cell r="E2339" t="str">
            <v>UT Commercial Petroleum Coke</v>
          </cell>
          <cell r="F2339">
            <v>0</v>
          </cell>
          <cell r="G2339">
            <v>0</v>
          </cell>
          <cell r="H2339">
            <v>0</v>
          </cell>
          <cell r="I2339">
            <v>0</v>
          </cell>
          <cell r="J2339">
            <v>0</v>
          </cell>
          <cell r="K2339">
            <v>0</v>
          </cell>
          <cell r="L2339">
            <v>0</v>
          </cell>
          <cell r="M2339">
            <v>0</v>
          </cell>
          <cell r="N2339">
            <v>0</v>
          </cell>
          <cell r="O2339">
            <v>0</v>
          </cell>
          <cell r="P2339">
            <v>0</v>
          </cell>
          <cell r="Q2339">
            <v>0</v>
          </cell>
          <cell r="R2339">
            <v>0</v>
          </cell>
          <cell r="S2339">
            <v>0</v>
          </cell>
          <cell r="T2339">
            <v>0</v>
          </cell>
          <cell r="U2339">
            <v>0</v>
          </cell>
          <cell r="V2339">
            <v>0</v>
          </cell>
          <cell r="W2339">
            <v>0</v>
          </cell>
          <cell r="X2339">
            <v>0</v>
          </cell>
          <cell r="Y2339">
            <v>0</v>
          </cell>
          <cell r="Z2339">
            <v>0</v>
          </cell>
          <cell r="AA2339">
            <v>0</v>
          </cell>
          <cell r="AB2339">
            <v>0</v>
          </cell>
          <cell r="AC2339">
            <v>0</v>
          </cell>
          <cell r="AD2339">
            <v>0</v>
          </cell>
          <cell r="AE2339">
            <v>0</v>
          </cell>
        </row>
        <row r="2340">
          <cell r="E2340" t="str">
            <v>VA Commercial Petroleum Coke</v>
          </cell>
          <cell r="F2340">
            <v>0</v>
          </cell>
          <cell r="G2340">
            <v>0</v>
          </cell>
          <cell r="H2340">
            <v>0</v>
          </cell>
          <cell r="I2340">
            <v>0</v>
          </cell>
          <cell r="J2340">
            <v>0</v>
          </cell>
          <cell r="K2340">
            <v>0</v>
          </cell>
          <cell r="L2340">
            <v>0</v>
          </cell>
          <cell r="M2340">
            <v>0</v>
          </cell>
          <cell r="N2340">
            <v>0</v>
          </cell>
          <cell r="O2340">
            <v>0</v>
          </cell>
          <cell r="P2340">
            <v>0</v>
          </cell>
          <cell r="Q2340">
            <v>0</v>
          </cell>
          <cell r="R2340">
            <v>0</v>
          </cell>
          <cell r="S2340">
            <v>0</v>
          </cell>
          <cell r="T2340">
            <v>0</v>
          </cell>
          <cell r="U2340">
            <v>0</v>
          </cell>
          <cell r="V2340">
            <v>0</v>
          </cell>
          <cell r="W2340">
            <v>0</v>
          </cell>
          <cell r="X2340">
            <v>0</v>
          </cell>
          <cell r="Y2340">
            <v>0</v>
          </cell>
          <cell r="Z2340">
            <v>0</v>
          </cell>
          <cell r="AA2340">
            <v>0</v>
          </cell>
          <cell r="AB2340">
            <v>0</v>
          </cell>
          <cell r="AC2340">
            <v>0</v>
          </cell>
          <cell r="AD2340">
            <v>0</v>
          </cell>
          <cell r="AE2340">
            <v>0</v>
          </cell>
        </row>
        <row r="2341">
          <cell r="E2341" t="str">
            <v>VT Commercial Petroleum Coke</v>
          </cell>
          <cell r="F2341">
            <v>0</v>
          </cell>
          <cell r="G2341">
            <v>0</v>
          </cell>
          <cell r="H2341">
            <v>0</v>
          </cell>
          <cell r="I2341">
            <v>0</v>
          </cell>
          <cell r="J2341">
            <v>0</v>
          </cell>
          <cell r="K2341">
            <v>0</v>
          </cell>
          <cell r="L2341">
            <v>0</v>
          </cell>
          <cell r="M2341">
            <v>0</v>
          </cell>
          <cell r="N2341">
            <v>0</v>
          </cell>
          <cell r="O2341">
            <v>0</v>
          </cell>
          <cell r="P2341">
            <v>0</v>
          </cell>
          <cell r="Q2341">
            <v>0</v>
          </cell>
          <cell r="R2341">
            <v>0</v>
          </cell>
          <cell r="S2341">
            <v>0</v>
          </cell>
          <cell r="T2341">
            <v>0</v>
          </cell>
          <cell r="U2341">
            <v>0</v>
          </cell>
          <cell r="V2341">
            <v>0</v>
          </cell>
          <cell r="W2341">
            <v>0</v>
          </cell>
          <cell r="X2341">
            <v>0</v>
          </cell>
          <cell r="Y2341">
            <v>0</v>
          </cell>
          <cell r="Z2341">
            <v>0</v>
          </cell>
          <cell r="AA2341">
            <v>0</v>
          </cell>
          <cell r="AB2341">
            <v>0</v>
          </cell>
          <cell r="AC2341">
            <v>0</v>
          </cell>
          <cell r="AD2341">
            <v>0</v>
          </cell>
          <cell r="AE2341">
            <v>0</v>
          </cell>
        </row>
        <row r="2342">
          <cell r="E2342" t="str">
            <v>WA Commercial Petroleum Coke</v>
          </cell>
          <cell r="F2342">
            <v>0</v>
          </cell>
          <cell r="G2342">
            <v>0</v>
          </cell>
          <cell r="H2342">
            <v>0</v>
          </cell>
          <cell r="I2342">
            <v>0</v>
          </cell>
          <cell r="J2342">
            <v>0</v>
          </cell>
          <cell r="K2342">
            <v>0</v>
          </cell>
          <cell r="L2342">
            <v>0</v>
          </cell>
          <cell r="M2342">
            <v>0</v>
          </cell>
          <cell r="N2342">
            <v>0</v>
          </cell>
          <cell r="O2342">
            <v>0</v>
          </cell>
          <cell r="P2342">
            <v>0</v>
          </cell>
          <cell r="Q2342">
            <v>0</v>
          </cell>
          <cell r="R2342">
            <v>0</v>
          </cell>
          <cell r="S2342">
            <v>0</v>
          </cell>
          <cell r="T2342">
            <v>0</v>
          </cell>
          <cell r="U2342">
            <v>0</v>
          </cell>
          <cell r="V2342">
            <v>0</v>
          </cell>
          <cell r="W2342">
            <v>0</v>
          </cell>
          <cell r="X2342">
            <v>0</v>
          </cell>
          <cell r="Y2342">
            <v>0</v>
          </cell>
          <cell r="Z2342">
            <v>0</v>
          </cell>
          <cell r="AA2342">
            <v>0</v>
          </cell>
          <cell r="AB2342">
            <v>0</v>
          </cell>
          <cell r="AC2342">
            <v>0</v>
          </cell>
          <cell r="AD2342">
            <v>0</v>
          </cell>
          <cell r="AE2342">
            <v>0</v>
          </cell>
        </row>
        <row r="2343">
          <cell r="E2343" t="str">
            <v>WI Commercial Petroleum Coke</v>
          </cell>
          <cell r="F2343">
            <v>0</v>
          </cell>
          <cell r="G2343">
            <v>0</v>
          </cell>
          <cell r="H2343">
            <v>0</v>
          </cell>
          <cell r="I2343">
            <v>0</v>
          </cell>
          <cell r="J2343">
            <v>0</v>
          </cell>
          <cell r="K2343">
            <v>0</v>
          </cell>
          <cell r="L2343">
            <v>0</v>
          </cell>
          <cell r="M2343">
            <v>0</v>
          </cell>
          <cell r="N2343">
            <v>0</v>
          </cell>
          <cell r="O2343">
            <v>0</v>
          </cell>
          <cell r="P2343">
            <v>0</v>
          </cell>
          <cell r="Q2343">
            <v>0</v>
          </cell>
          <cell r="R2343">
            <v>0</v>
          </cell>
          <cell r="S2343">
            <v>0</v>
          </cell>
          <cell r="T2343">
            <v>0</v>
          </cell>
          <cell r="U2343">
            <v>0</v>
          </cell>
          <cell r="V2343">
            <v>0</v>
          </cell>
          <cell r="W2343">
            <v>0</v>
          </cell>
          <cell r="X2343">
            <v>0</v>
          </cell>
          <cell r="Y2343">
            <v>0</v>
          </cell>
          <cell r="Z2343">
            <v>0</v>
          </cell>
          <cell r="AA2343">
            <v>0</v>
          </cell>
          <cell r="AB2343">
            <v>0</v>
          </cell>
          <cell r="AC2343">
            <v>0</v>
          </cell>
          <cell r="AD2343">
            <v>0</v>
          </cell>
          <cell r="AE2343">
            <v>0</v>
          </cell>
        </row>
        <row r="2344">
          <cell r="E2344" t="str">
            <v>WV Commercial Petroleum Coke</v>
          </cell>
          <cell r="F2344">
            <v>0</v>
          </cell>
          <cell r="G2344">
            <v>0</v>
          </cell>
          <cell r="H2344">
            <v>0</v>
          </cell>
          <cell r="I2344">
            <v>0</v>
          </cell>
          <cell r="J2344">
            <v>0</v>
          </cell>
          <cell r="K2344">
            <v>0</v>
          </cell>
          <cell r="L2344">
            <v>0</v>
          </cell>
          <cell r="M2344">
            <v>0</v>
          </cell>
          <cell r="N2344">
            <v>0</v>
          </cell>
          <cell r="O2344">
            <v>0</v>
          </cell>
          <cell r="P2344">
            <v>0</v>
          </cell>
          <cell r="Q2344">
            <v>0</v>
          </cell>
          <cell r="R2344">
            <v>0</v>
          </cell>
          <cell r="S2344">
            <v>0</v>
          </cell>
          <cell r="T2344">
            <v>0</v>
          </cell>
          <cell r="U2344">
            <v>0</v>
          </cell>
          <cell r="V2344">
            <v>0</v>
          </cell>
          <cell r="W2344">
            <v>0</v>
          </cell>
          <cell r="X2344">
            <v>0</v>
          </cell>
          <cell r="Y2344">
            <v>0</v>
          </cell>
          <cell r="Z2344">
            <v>0</v>
          </cell>
          <cell r="AA2344">
            <v>0</v>
          </cell>
          <cell r="AB2344">
            <v>0</v>
          </cell>
          <cell r="AC2344">
            <v>0</v>
          </cell>
          <cell r="AD2344">
            <v>0</v>
          </cell>
          <cell r="AE2344">
            <v>0</v>
          </cell>
        </row>
        <row r="2345">
          <cell r="E2345" t="str">
            <v>WY Commercial Petroleum Coke</v>
          </cell>
          <cell r="F2345">
            <v>0</v>
          </cell>
          <cell r="G2345">
            <v>0</v>
          </cell>
          <cell r="H2345">
            <v>0</v>
          </cell>
          <cell r="I2345">
            <v>0</v>
          </cell>
          <cell r="J2345">
            <v>0</v>
          </cell>
          <cell r="K2345">
            <v>0</v>
          </cell>
          <cell r="L2345">
            <v>0</v>
          </cell>
          <cell r="M2345">
            <v>0</v>
          </cell>
          <cell r="N2345">
            <v>0</v>
          </cell>
          <cell r="O2345">
            <v>0</v>
          </cell>
          <cell r="P2345">
            <v>0</v>
          </cell>
          <cell r="Q2345">
            <v>0</v>
          </cell>
          <cell r="R2345">
            <v>0</v>
          </cell>
          <cell r="S2345">
            <v>0</v>
          </cell>
          <cell r="T2345">
            <v>0</v>
          </cell>
          <cell r="U2345">
            <v>0</v>
          </cell>
          <cell r="V2345">
            <v>0</v>
          </cell>
          <cell r="W2345">
            <v>0</v>
          </cell>
          <cell r="X2345">
            <v>0</v>
          </cell>
          <cell r="Y2345">
            <v>0</v>
          </cell>
          <cell r="Z2345">
            <v>0</v>
          </cell>
          <cell r="AA2345">
            <v>0</v>
          </cell>
          <cell r="AB2345">
            <v>0</v>
          </cell>
          <cell r="AC2345">
            <v>0</v>
          </cell>
          <cell r="AD2345">
            <v>0</v>
          </cell>
          <cell r="AE2345">
            <v>0</v>
          </cell>
        </row>
        <row r="2346">
          <cell r="E2346" t="str">
            <v>AK Electric Power Petroleum Coke</v>
          </cell>
          <cell r="F2346">
            <v>0</v>
          </cell>
          <cell r="G2346">
            <v>0</v>
          </cell>
          <cell r="H2346">
            <v>0</v>
          </cell>
          <cell r="I2346">
            <v>0</v>
          </cell>
          <cell r="J2346">
            <v>0</v>
          </cell>
          <cell r="K2346">
            <v>0</v>
          </cell>
          <cell r="L2346">
            <v>0</v>
          </cell>
          <cell r="M2346">
            <v>0</v>
          </cell>
          <cell r="N2346">
            <v>0</v>
          </cell>
          <cell r="O2346">
            <v>0</v>
          </cell>
          <cell r="P2346">
            <v>0</v>
          </cell>
          <cell r="Q2346">
            <v>0</v>
          </cell>
          <cell r="R2346">
            <v>0</v>
          </cell>
          <cell r="S2346">
            <v>0</v>
          </cell>
          <cell r="T2346">
            <v>0</v>
          </cell>
          <cell r="U2346">
            <v>0</v>
          </cell>
          <cell r="V2346">
            <v>0</v>
          </cell>
          <cell r="W2346">
            <v>0</v>
          </cell>
          <cell r="X2346">
            <v>0</v>
          </cell>
          <cell r="Y2346">
            <v>0</v>
          </cell>
          <cell r="Z2346">
            <v>0</v>
          </cell>
          <cell r="AA2346">
            <v>0</v>
          </cell>
          <cell r="AB2346">
            <v>0</v>
          </cell>
          <cell r="AC2346">
            <v>0</v>
          </cell>
          <cell r="AD2346">
            <v>0</v>
          </cell>
          <cell r="AE2346">
            <v>0</v>
          </cell>
        </row>
        <row r="2347">
          <cell r="E2347" t="str">
            <v>AL Electric Power Petroleum Coke</v>
          </cell>
          <cell r="F2347">
            <v>0</v>
          </cell>
          <cell r="G2347">
            <v>0</v>
          </cell>
          <cell r="H2347">
            <v>0</v>
          </cell>
          <cell r="I2347">
            <v>0</v>
          </cell>
          <cell r="J2347">
            <v>0</v>
          </cell>
          <cell r="K2347">
            <v>0</v>
          </cell>
          <cell r="L2347">
            <v>0</v>
          </cell>
          <cell r="M2347">
            <v>0</v>
          </cell>
          <cell r="N2347">
            <v>0</v>
          </cell>
          <cell r="O2347">
            <v>0</v>
          </cell>
          <cell r="P2347">
            <v>0</v>
          </cell>
          <cell r="Q2347">
            <v>0</v>
          </cell>
          <cell r="R2347">
            <v>0</v>
          </cell>
          <cell r="S2347">
            <v>0</v>
          </cell>
          <cell r="T2347">
            <v>0</v>
          </cell>
          <cell r="U2347">
            <v>0</v>
          </cell>
          <cell r="V2347">
            <v>0</v>
          </cell>
          <cell r="W2347">
            <v>0</v>
          </cell>
          <cell r="X2347">
            <v>0</v>
          </cell>
          <cell r="Y2347">
            <v>0</v>
          </cell>
          <cell r="Z2347">
            <v>0</v>
          </cell>
          <cell r="AA2347">
            <v>0</v>
          </cell>
          <cell r="AB2347">
            <v>0</v>
          </cell>
          <cell r="AC2347">
            <v>0</v>
          </cell>
          <cell r="AD2347">
            <v>0</v>
          </cell>
          <cell r="AE2347">
            <v>0</v>
          </cell>
        </row>
        <row r="2348">
          <cell r="E2348" t="str">
            <v>AR Electric Power Petroleum Coke</v>
          </cell>
          <cell r="F2348">
            <v>0</v>
          </cell>
          <cell r="G2348">
            <v>0</v>
          </cell>
          <cell r="H2348">
            <v>0</v>
          </cell>
          <cell r="I2348">
            <v>0</v>
          </cell>
          <cell r="J2348">
            <v>0</v>
          </cell>
          <cell r="K2348">
            <v>0</v>
          </cell>
          <cell r="L2348">
            <v>0</v>
          </cell>
          <cell r="M2348">
            <v>0</v>
          </cell>
          <cell r="N2348">
            <v>0</v>
          </cell>
          <cell r="O2348">
            <v>0</v>
          </cell>
          <cell r="P2348">
            <v>0</v>
          </cell>
          <cell r="Q2348">
            <v>0</v>
          </cell>
          <cell r="R2348">
            <v>0</v>
          </cell>
          <cell r="S2348">
            <v>0</v>
          </cell>
          <cell r="T2348">
            <v>0</v>
          </cell>
          <cell r="U2348">
            <v>0</v>
          </cell>
          <cell r="V2348">
            <v>0</v>
          </cell>
          <cell r="W2348">
            <v>0</v>
          </cell>
          <cell r="X2348">
            <v>0</v>
          </cell>
          <cell r="Y2348">
            <v>0</v>
          </cell>
          <cell r="Z2348">
            <v>0</v>
          </cell>
          <cell r="AA2348">
            <v>0</v>
          </cell>
          <cell r="AB2348">
            <v>0</v>
          </cell>
          <cell r="AC2348">
            <v>0</v>
          </cell>
          <cell r="AD2348">
            <v>0</v>
          </cell>
          <cell r="AE2348">
            <v>0</v>
          </cell>
        </row>
        <row r="2349">
          <cell r="E2349" t="str">
            <v>AZ Electric Power Petroleum Coke</v>
          </cell>
          <cell r="F2349">
            <v>0</v>
          </cell>
          <cell r="G2349">
            <v>0</v>
          </cell>
          <cell r="H2349">
            <v>0</v>
          </cell>
          <cell r="I2349">
            <v>0</v>
          </cell>
          <cell r="J2349">
            <v>0</v>
          </cell>
          <cell r="K2349">
            <v>0</v>
          </cell>
          <cell r="L2349">
            <v>0</v>
          </cell>
          <cell r="M2349">
            <v>0</v>
          </cell>
          <cell r="N2349">
            <v>0</v>
          </cell>
          <cell r="O2349">
            <v>0</v>
          </cell>
          <cell r="P2349">
            <v>0</v>
          </cell>
          <cell r="Q2349">
            <v>0</v>
          </cell>
          <cell r="R2349">
            <v>0</v>
          </cell>
          <cell r="S2349">
            <v>0</v>
          </cell>
          <cell r="T2349">
            <v>0</v>
          </cell>
          <cell r="U2349">
            <v>0</v>
          </cell>
          <cell r="V2349">
            <v>0</v>
          </cell>
          <cell r="W2349">
            <v>0</v>
          </cell>
          <cell r="X2349">
            <v>0</v>
          </cell>
          <cell r="Y2349">
            <v>0</v>
          </cell>
          <cell r="Z2349">
            <v>0</v>
          </cell>
          <cell r="AA2349">
            <v>0</v>
          </cell>
          <cell r="AB2349">
            <v>0</v>
          </cell>
          <cell r="AC2349">
            <v>0</v>
          </cell>
          <cell r="AD2349">
            <v>0</v>
          </cell>
          <cell r="AE2349">
            <v>0</v>
          </cell>
        </row>
        <row r="2350">
          <cell r="E2350" t="str">
            <v>CA Electric Power Petroleum Coke</v>
          </cell>
          <cell r="F2350">
            <v>4931</v>
          </cell>
          <cell r="G2350">
            <v>7590</v>
          </cell>
          <cell r="H2350">
            <v>8934</v>
          </cell>
          <cell r="I2350">
            <v>9075</v>
          </cell>
          <cell r="J2350">
            <v>11755</v>
          </cell>
          <cell r="K2350">
            <v>15736</v>
          </cell>
          <cell r="L2350">
            <v>17460</v>
          </cell>
          <cell r="M2350">
            <v>16479</v>
          </cell>
          <cell r="N2350">
            <v>20545</v>
          </cell>
          <cell r="O2350">
            <v>18275</v>
          </cell>
          <cell r="P2350">
            <v>19995</v>
          </cell>
          <cell r="Q2350">
            <v>19273</v>
          </cell>
          <cell r="R2350">
            <v>20192</v>
          </cell>
          <cell r="S2350">
            <v>21872</v>
          </cell>
          <cell r="T2350">
            <v>19869</v>
          </cell>
          <cell r="U2350">
            <v>22093</v>
          </cell>
          <cell r="V2350">
            <v>20349</v>
          </cell>
          <cell r="W2350">
            <v>20340</v>
          </cell>
          <cell r="X2350">
            <v>17473</v>
          </cell>
          <cell r="Y2350">
            <v>16824</v>
          </cell>
          <cell r="Z2350">
            <v>12344</v>
          </cell>
          <cell r="AA2350">
            <v>10566</v>
          </cell>
          <cell r="AB2350">
            <v>2067</v>
          </cell>
          <cell r="AC2350">
            <v>272</v>
          </cell>
          <cell r="AD2350">
            <v>244</v>
          </cell>
          <cell r="AE2350">
            <v>0</v>
          </cell>
        </row>
        <row r="2351">
          <cell r="E2351" t="str">
            <v>CO Electric Power Petroleum Coke</v>
          </cell>
          <cell r="F2351">
            <v>0</v>
          </cell>
          <cell r="G2351">
            <v>0</v>
          </cell>
          <cell r="H2351">
            <v>0</v>
          </cell>
          <cell r="I2351">
            <v>0</v>
          </cell>
          <cell r="J2351">
            <v>0</v>
          </cell>
          <cell r="K2351">
            <v>0</v>
          </cell>
          <cell r="L2351">
            <v>0</v>
          </cell>
          <cell r="M2351">
            <v>0</v>
          </cell>
          <cell r="N2351">
            <v>0</v>
          </cell>
          <cell r="O2351">
            <v>0</v>
          </cell>
          <cell r="P2351">
            <v>0</v>
          </cell>
          <cell r="Q2351">
            <v>0</v>
          </cell>
          <cell r="R2351">
            <v>0</v>
          </cell>
          <cell r="S2351">
            <v>0</v>
          </cell>
          <cell r="T2351">
            <v>0</v>
          </cell>
          <cell r="U2351">
            <v>0</v>
          </cell>
          <cell r="V2351">
            <v>0</v>
          </cell>
          <cell r="W2351">
            <v>0</v>
          </cell>
          <cell r="X2351">
            <v>0</v>
          </cell>
          <cell r="Y2351">
            <v>0</v>
          </cell>
          <cell r="Z2351">
            <v>0</v>
          </cell>
          <cell r="AA2351">
            <v>0</v>
          </cell>
          <cell r="AB2351">
            <v>0</v>
          </cell>
          <cell r="AC2351">
            <v>0</v>
          </cell>
          <cell r="AD2351">
            <v>0</v>
          </cell>
          <cell r="AE2351">
            <v>0</v>
          </cell>
        </row>
        <row r="2352">
          <cell r="E2352" t="str">
            <v>CT Electric Power Petroleum Coke</v>
          </cell>
          <cell r="F2352">
            <v>0</v>
          </cell>
          <cell r="G2352">
            <v>0</v>
          </cell>
          <cell r="H2352">
            <v>0</v>
          </cell>
          <cell r="I2352">
            <v>0</v>
          </cell>
          <cell r="J2352">
            <v>0</v>
          </cell>
          <cell r="K2352">
            <v>0</v>
          </cell>
          <cell r="L2352">
            <v>0</v>
          </cell>
          <cell r="M2352">
            <v>0</v>
          </cell>
          <cell r="N2352">
            <v>0</v>
          </cell>
          <cell r="O2352">
            <v>0</v>
          </cell>
          <cell r="P2352">
            <v>0</v>
          </cell>
          <cell r="Q2352">
            <v>0</v>
          </cell>
          <cell r="R2352">
            <v>0</v>
          </cell>
          <cell r="S2352">
            <v>0</v>
          </cell>
          <cell r="T2352">
            <v>0</v>
          </cell>
          <cell r="U2352">
            <v>0</v>
          </cell>
          <cell r="V2352">
            <v>0</v>
          </cell>
          <cell r="W2352">
            <v>0</v>
          </cell>
          <cell r="X2352">
            <v>0</v>
          </cell>
          <cell r="Y2352">
            <v>0</v>
          </cell>
          <cell r="Z2352">
            <v>0</v>
          </cell>
          <cell r="AA2352">
            <v>0</v>
          </cell>
          <cell r="AB2352">
            <v>0</v>
          </cell>
          <cell r="AC2352">
            <v>0</v>
          </cell>
          <cell r="AD2352">
            <v>0</v>
          </cell>
          <cell r="AE2352">
            <v>0</v>
          </cell>
        </row>
        <row r="2353">
          <cell r="E2353" t="str">
            <v>DC Electric Power Petroleum Coke</v>
          </cell>
          <cell r="F2353">
            <v>0</v>
          </cell>
          <cell r="G2353">
            <v>0</v>
          </cell>
          <cell r="H2353">
            <v>0</v>
          </cell>
          <cell r="I2353">
            <v>0</v>
          </cell>
          <cell r="J2353">
            <v>0</v>
          </cell>
          <cell r="K2353">
            <v>0</v>
          </cell>
          <cell r="L2353">
            <v>0</v>
          </cell>
          <cell r="M2353">
            <v>0</v>
          </cell>
          <cell r="N2353">
            <v>0</v>
          </cell>
          <cell r="O2353">
            <v>0</v>
          </cell>
          <cell r="P2353">
            <v>0</v>
          </cell>
          <cell r="Q2353">
            <v>0</v>
          </cell>
          <cell r="R2353">
            <v>0</v>
          </cell>
          <cell r="S2353">
            <v>0</v>
          </cell>
          <cell r="T2353">
            <v>0</v>
          </cell>
          <cell r="U2353">
            <v>0</v>
          </cell>
          <cell r="V2353">
            <v>0</v>
          </cell>
          <cell r="W2353">
            <v>0</v>
          </cell>
          <cell r="X2353">
            <v>0</v>
          </cell>
          <cell r="Y2353">
            <v>0</v>
          </cell>
          <cell r="Z2353">
            <v>0</v>
          </cell>
          <cell r="AA2353">
            <v>0</v>
          </cell>
          <cell r="AB2353">
            <v>0</v>
          </cell>
          <cell r="AC2353">
            <v>0</v>
          </cell>
          <cell r="AD2353">
            <v>0</v>
          </cell>
          <cell r="AE2353">
            <v>0</v>
          </cell>
        </row>
        <row r="2354">
          <cell r="E2354" t="str">
            <v>DE Electric Power Petroleum Coke</v>
          </cell>
          <cell r="F2354">
            <v>8492</v>
          </cell>
          <cell r="G2354">
            <v>7914</v>
          </cell>
          <cell r="H2354">
            <v>10188</v>
          </cell>
          <cell r="I2354">
            <v>0</v>
          </cell>
          <cell r="J2354">
            <v>0</v>
          </cell>
          <cell r="K2354">
            <v>0</v>
          </cell>
          <cell r="L2354">
            <v>0</v>
          </cell>
          <cell r="M2354">
            <v>0</v>
          </cell>
          <cell r="N2354">
            <v>0</v>
          </cell>
          <cell r="O2354">
            <v>0</v>
          </cell>
          <cell r="P2354">
            <v>0</v>
          </cell>
          <cell r="Q2354">
            <v>0</v>
          </cell>
          <cell r="R2354">
            <v>0</v>
          </cell>
          <cell r="S2354">
            <v>0</v>
          </cell>
          <cell r="T2354">
            <v>0</v>
          </cell>
          <cell r="U2354">
            <v>0</v>
          </cell>
          <cell r="V2354">
            <v>0</v>
          </cell>
          <cell r="W2354">
            <v>0</v>
          </cell>
          <cell r="X2354">
            <v>0</v>
          </cell>
          <cell r="Y2354">
            <v>0</v>
          </cell>
          <cell r="Z2354">
            <v>0</v>
          </cell>
          <cell r="AA2354">
            <v>0</v>
          </cell>
          <cell r="AB2354">
            <v>0</v>
          </cell>
          <cell r="AC2354">
            <v>0</v>
          </cell>
          <cell r="AD2354">
            <v>0</v>
          </cell>
          <cell r="AE2354">
            <v>0</v>
          </cell>
        </row>
        <row r="2355">
          <cell r="E2355" t="str">
            <v>FL Electric Power Petroleum Coke</v>
          </cell>
          <cell r="F2355">
            <v>0</v>
          </cell>
          <cell r="G2355">
            <v>0</v>
          </cell>
          <cell r="H2355">
            <v>0</v>
          </cell>
          <cell r="I2355">
            <v>0</v>
          </cell>
          <cell r="J2355">
            <v>0</v>
          </cell>
          <cell r="K2355">
            <v>0</v>
          </cell>
          <cell r="L2355">
            <v>1888</v>
          </cell>
          <cell r="M2355">
            <v>20097</v>
          </cell>
          <cell r="N2355">
            <v>27841</v>
          </cell>
          <cell r="O2355">
            <v>27852</v>
          </cell>
          <cell r="P2355">
            <v>19310</v>
          </cell>
          <cell r="Q2355">
            <v>27950</v>
          </cell>
          <cell r="R2355">
            <v>47444</v>
          </cell>
          <cell r="S2355">
            <v>62931</v>
          </cell>
          <cell r="T2355">
            <v>66621</v>
          </cell>
          <cell r="U2355">
            <v>82447</v>
          </cell>
          <cell r="V2355">
            <v>71254</v>
          </cell>
          <cell r="W2355">
            <v>45947</v>
          </cell>
          <cell r="X2355">
            <v>33929</v>
          </cell>
          <cell r="Y2355">
            <v>29587</v>
          </cell>
          <cell r="Z2355">
            <v>32113</v>
          </cell>
          <cell r="AA2355">
            <v>19876</v>
          </cell>
          <cell r="AB2355">
            <v>7035</v>
          </cell>
          <cell r="AC2355">
            <v>21643</v>
          </cell>
          <cell r="AD2355">
            <v>14134</v>
          </cell>
          <cell r="AE2355">
            <v>16188</v>
          </cell>
        </row>
        <row r="2356">
          <cell r="E2356" t="str">
            <v>GA Electric Power Petroleum Coke</v>
          </cell>
          <cell r="F2356">
            <v>0</v>
          </cell>
          <cell r="G2356">
            <v>0</v>
          </cell>
          <cell r="H2356">
            <v>0</v>
          </cell>
          <cell r="I2356">
            <v>0</v>
          </cell>
          <cell r="J2356">
            <v>0</v>
          </cell>
          <cell r="K2356">
            <v>0</v>
          </cell>
          <cell r="L2356">
            <v>0</v>
          </cell>
          <cell r="M2356">
            <v>0</v>
          </cell>
          <cell r="N2356">
            <v>0</v>
          </cell>
          <cell r="O2356">
            <v>0</v>
          </cell>
          <cell r="P2356">
            <v>0</v>
          </cell>
          <cell r="Q2356">
            <v>0</v>
          </cell>
          <cell r="R2356">
            <v>0</v>
          </cell>
          <cell r="S2356">
            <v>0</v>
          </cell>
          <cell r="T2356">
            <v>0</v>
          </cell>
          <cell r="U2356">
            <v>0</v>
          </cell>
          <cell r="V2356">
            <v>0</v>
          </cell>
          <cell r="W2356">
            <v>0</v>
          </cell>
          <cell r="X2356">
            <v>0</v>
          </cell>
          <cell r="Y2356">
            <v>0</v>
          </cell>
          <cell r="Z2356">
            <v>0</v>
          </cell>
          <cell r="AA2356">
            <v>0</v>
          </cell>
          <cell r="AB2356">
            <v>0</v>
          </cell>
          <cell r="AC2356">
            <v>0</v>
          </cell>
          <cell r="AD2356">
            <v>0</v>
          </cell>
          <cell r="AE2356">
            <v>0</v>
          </cell>
        </row>
        <row r="2357">
          <cell r="E2357" t="str">
            <v>HI Electric Power Petroleum Coke</v>
          </cell>
          <cell r="F2357">
            <v>0</v>
          </cell>
          <cell r="G2357">
            <v>0</v>
          </cell>
          <cell r="H2357">
            <v>0</v>
          </cell>
          <cell r="I2357">
            <v>0</v>
          </cell>
          <cell r="J2357">
            <v>0</v>
          </cell>
          <cell r="K2357">
            <v>0</v>
          </cell>
          <cell r="L2357">
            <v>0</v>
          </cell>
          <cell r="M2357">
            <v>0</v>
          </cell>
          <cell r="N2357">
            <v>0</v>
          </cell>
          <cell r="O2357">
            <v>0</v>
          </cell>
          <cell r="P2357">
            <v>0</v>
          </cell>
          <cell r="Q2357">
            <v>0</v>
          </cell>
          <cell r="R2357">
            <v>0</v>
          </cell>
          <cell r="S2357">
            <v>0</v>
          </cell>
          <cell r="T2357">
            <v>0</v>
          </cell>
          <cell r="U2357">
            <v>0</v>
          </cell>
          <cell r="V2357">
            <v>0</v>
          </cell>
          <cell r="W2357">
            <v>0</v>
          </cell>
          <cell r="X2357">
            <v>0</v>
          </cell>
          <cell r="Y2357">
            <v>0</v>
          </cell>
          <cell r="Z2357">
            <v>0</v>
          </cell>
          <cell r="AA2357">
            <v>0</v>
          </cell>
          <cell r="AB2357">
            <v>0</v>
          </cell>
          <cell r="AC2357">
            <v>0</v>
          </cell>
          <cell r="AD2357">
            <v>0</v>
          </cell>
          <cell r="AE2357">
            <v>0</v>
          </cell>
        </row>
        <row r="2358">
          <cell r="E2358" t="str">
            <v>IA Electric Power Petroleum Coke</v>
          </cell>
          <cell r="F2358">
            <v>0</v>
          </cell>
          <cell r="G2358">
            <v>0</v>
          </cell>
          <cell r="H2358">
            <v>0</v>
          </cell>
          <cell r="I2358">
            <v>0</v>
          </cell>
          <cell r="J2358">
            <v>0</v>
          </cell>
          <cell r="K2358">
            <v>0</v>
          </cell>
          <cell r="L2358">
            <v>0</v>
          </cell>
          <cell r="M2358">
            <v>0</v>
          </cell>
          <cell r="N2358">
            <v>0</v>
          </cell>
          <cell r="O2358">
            <v>0</v>
          </cell>
          <cell r="P2358">
            <v>0</v>
          </cell>
          <cell r="Q2358">
            <v>0</v>
          </cell>
          <cell r="R2358">
            <v>0</v>
          </cell>
          <cell r="S2358">
            <v>0</v>
          </cell>
          <cell r="T2358">
            <v>355</v>
          </cell>
          <cell r="U2358">
            <v>0</v>
          </cell>
          <cell r="V2358">
            <v>1140</v>
          </cell>
          <cell r="W2358">
            <v>1465</v>
          </cell>
          <cell r="X2358">
            <v>870</v>
          </cell>
          <cell r="Y2358">
            <v>300</v>
          </cell>
          <cell r="Z2358">
            <v>767</v>
          </cell>
          <cell r="AA2358">
            <v>792</v>
          </cell>
          <cell r="AB2358">
            <v>135</v>
          </cell>
          <cell r="AC2358">
            <v>0</v>
          </cell>
          <cell r="AD2358">
            <v>0</v>
          </cell>
          <cell r="AE2358">
            <v>0</v>
          </cell>
        </row>
        <row r="2359">
          <cell r="E2359" t="str">
            <v>ID Electric Power Petroleum Coke</v>
          </cell>
          <cell r="F2359">
            <v>0</v>
          </cell>
          <cell r="G2359">
            <v>0</v>
          </cell>
          <cell r="H2359">
            <v>0</v>
          </cell>
          <cell r="I2359">
            <v>0</v>
          </cell>
          <cell r="J2359">
            <v>0</v>
          </cell>
          <cell r="K2359">
            <v>0</v>
          </cell>
          <cell r="L2359">
            <v>0</v>
          </cell>
          <cell r="M2359">
            <v>0</v>
          </cell>
          <cell r="N2359">
            <v>0</v>
          </cell>
          <cell r="O2359">
            <v>0</v>
          </cell>
          <cell r="P2359">
            <v>0</v>
          </cell>
          <cell r="Q2359">
            <v>0</v>
          </cell>
          <cell r="R2359">
            <v>0</v>
          </cell>
          <cell r="S2359">
            <v>0</v>
          </cell>
          <cell r="T2359">
            <v>0</v>
          </cell>
          <cell r="U2359">
            <v>0</v>
          </cell>
          <cell r="V2359">
            <v>0</v>
          </cell>
          <cell r="W2359">
            <v>0</v>
          </cell>
          <cell r="X2359">
            <v>0</v>
          </cell>
          <cell r="Y2359">
            <v>0</v>
          </cell>
          <cell r="Z2359">
            <v>0</v>
          </cell>
          <cell r="AA2359">
            <v>0</v>
          </cell>
          <cell r="AB2359">
            <v>0</v>
          </cell>
          <cell r="AC2359">
            <v>0</v>
          </cell>
          <cell r="AD2359">
            <v>0</v>
          </cell>
          <cell r="AE2359">
            <v>0</v>
          </cell>
        </row>
        <row r="2360">
          <cell r="E2360" t="str">
            <v>IL Electric Power Petroleum Coke</v>
          </cell>
          <cell r="F2360">
            <v>0</v>
          </cell>
          <cell r="G2360">
            <v>0</v>
          </cell>
          <cell r="H2360">
            <v>0</v>
          </cell>
          <cell r="I2360">
            <v>0</v>
          </cell>
          <cell r="J2360">
            <v>0</v>
          </cell>
          <cell r="K2360">
            <v>2322</v>
          </cell>
          <cell r="L2360">
            <v>1451</v>
          </cell>
          <cell r="M2360">
            <v>116</v>
          </cell>
          <cell r="N2360">
            <v>2082</v>
          </cell>
          <cell r="O2360">
            <v>562</v>
          </cell>
          <cell r="P2360">
            <v>0</v>
          </cell>
          <cell r="Q2360">
            <v>0</v>
          </cell>
          <cell r="R2360">
            <v>0</v>
          </cell>
          <cell r="S2360">
            <v>0</v>
          </cell>
          <cell r="T2360">
            <v>1126</v>
          </cell>
          <cell r="U2360">
            <v>1086</v>
          </cell>
          <cell r="V2360">
            <v>309</v>
          </cell>
          <cell r="W2360">
            <v>0</v>
          </cell>
          <cell r="X2360">
            <v>0</v>
          </cell>
          <cell r="Y2360">
            <v>0</v>
          </cell>
          <cell r="Z2360">
            <v>0</v>
          </cell>
          <cell r="AA2360">
            <v>0</v>
          </cell>
          <cell r="AB2360">
            <v>0</v>
          </cell>
          <cell r="AC2360">
            <v>0</v>
          </cell>
          <cell r="AD2360">
            <v>0</v>
          </cell>
          <cell r="AE2360">
            <v>0</v>
          </cell>
        </row>
        <row r="2361">
          <cell r="E2361" t="str">
            <v>IN Electric Power Petroleum Coke</v>
          </cell>
          <cell r="F2361">
            <v>5760</v>
          </cell>
          <cell r="G2361">
            <v>2087</v>
          </cell>
          <cell r="H2361">
            <v>1815</v>
          </cell>
          <cell r="I2361">
            <v>0</v>
          </cell>
          <cell r="J2361">
            <v>0</v>
          </cell>
          <cell r="K2361">
            <v>495</v>
          </cell>
          <cell r="L2361">
            <v>1797</v>
          </cell>
          <cell r="M2361">
            <v>5470</v>
          </cell>
          <cell r="N2361">
            <v>7392</v>
          </cell>
          <cell r="O2361">
            <v>6476</v>
          </cell>
          <cell r="P2361">
            <v>7070</v>
          </cell>
          <cell r="Q2361">
            <v>2090</v>
          </cell>
          <cell r="R2361">
            <v>3737</v>
          </cell>
          <cell r="S2361">
            <v>2750</v>
          </cell>
          <cell r="T2361">
            <v>2877</v>
          </cell>
          <cell r="U2361">
            <v>1088</v>
          </cell>
          <cell r="V2361">
            <v>0</v>
          </cell>
          <cell r="W2361">
            <v>0</v>
          </cell>
          <cell r="X2361">
            <v>0</v>
          </cell>
          <cell r="Y2361">
            <v>102</v>
          </cell>
          <cell r="Z2361">
            <v>0</v>
          </cell>
          <cell r="AA2361">
            <v>8187</v>
          </cell>
          <cell r="AB2361">
            <v>5846</v>
          </cell>
          <cell r="AC2361">
            <v>9808</v>
          </cell>
          <cell r="AD2361">
            <v>10591</v>
          </cell>
          <cell r="AE2361">
            <v>11054</v>
          </cell>
        </row>
        <row r="2362">
          <cell r="E2362" t="str">
            <v>KS Electric Power Petroleum Coke</v>
          </cell>
          <cell r="F2362">
            <v>0</v>
          </cell>
          <cell r="G2362">
            <v>0</v>
          </cell>
          <cell r="H2362">
            <v>0</v>
          </cell>
          <cell r="I2362">
            <v>0</v>
          </cell>
          <cell r="J2362">
            <v>0</v>
          </cell>
          <cell r="K2362">
            <v>0</v>
          </cell>
          <cell r="L2362">
            <v>0</v>
          </cell>
          <cell r="M2362">
            <v>0</v>
          </cell>
          <cell r="N2362">
            <v>0</v>
          </cell>
          <cell r="O2362">
            <v>0</v>
          </cell>
          <cell r="P2362">
            <v>0</v>
          </cell>
          <cell r="Q2362">
            <v>0</v>
          </cell>
          <cell r="R2362">
            <v>0</v>
          </cell>
          <cell r="S2362">
            <v>0</v>
          </cell>
          <cell r="T2362">
            <v>0</v>
          </cell>
          <cell r="U2362">
            <v>0</v>
          </cell>
          <cell r="V2362">
            <v>0</v>
          </cell>
          <cell r="W2362">
            <v>2150</v>
          </cell>
          <cell r="X2362">
            <v>1476</v>
          </cell>
          <cell r="Y2362">
            <v>1530</v>
          </cell>
          <cell r="Z2362">
            <v>1136</v>
          </cell>
          <cell r="AA2362">
            <v>378</v>
          </cell>
          <cell r="AB2362">
            <v>0</v>
          </cell>
          <cell r="AC2362">
            <v>0</v>
          </cell>
          <cell r="AD2362">
            <v>0</v>
          </cell>
          <cell r="AE2362">
            <v>0</v>
          </cell>
        </row>
        <row r="2363">
          <cell r="E2363" t="str">
            <v>KY Electric Power Petroleum Coke</v>
          </cell>
          <cell r="F2363">
            <v>0</v>
          </cell>
          <cell r="G2363">
            <v>0</v>
          </cell>
          <cell r="H2363">
            <v>0</v>
          </cell>
          <cell r="I2363">
            <v>0</v>
          </cell>
          <cell r="J2363">
            <v>0</v>
          </cell>
          <cell r="K2363">
            <v>0</v>
          </cell>
          <cell r="L2363">
            <v>0</v>
          </cell>
          <cell r="M2363">
            <v>0</v>
          </cell>
          <cell r="N2363">
            <v>4343</v>
          </cell>
          <cell r="O2363">
            <v>0</v>
          </cell>
          <cell r="P2363">
            <v>0</v>
          </cell>
          <cell r="Q2363">
            <v>0</v>
          </cell>
          <cell r="R2363">
            <v>41651</v>
          </cell>
          <cell r="S2363">
            <v>34651</v>
          </cell>
          <cell r="T2363">
            <v>40581</v>
          </cell>
          <cell r="U2363">
            <v>40870</v>
          </cell>
          <cell r="V2363">
            <v>37528</v>
          </cell>
          <cell r="W2363">
            <v>30445</v>
          </cell>
          <cell r="X2363">
            <v>31311</v>
          </cell>
          <cell r="Y2363">
            <v>21468</v>
          </cell>
          <cell r="Z2363">
            <v>23726</v>
          </cell>
          <cell r="AA2363">
            <v>17386</v>
          </cell>
          <cell r="AB2363">
            <v>15500</v>
          </cell>
          <cell r="AC2363">
            <v>14278</v>
          </cell>
          <cell r="AD2363">
            <v>11474</v>
          </cell>
          <cell r="AE2363">
            <v>10540</v>
          </cell>
        </row>
        <row r="2364">
          <cell r="E2364" t="str">
            <v>LA Electric Power Petroleum Coke</v>
          </cell>
          <cell r="F2364">
            <v>753</v>
          </cell>
          <cell r="G2364">
            <v>0</v>
          </cell>
          <cell r="H2364">
            <v>11248</v>
          </cell>
          <cell r="I2364">
            <v>34007</v>
          </cell>
          <cell r="J2364">
            <v>22782</v>
          </cell>
          <cell r="K2364">
            <v>18242</v>
          </cell>
          <cell r="L2364">
            <v>17794</v>
          </cell>
          <cell r="M2364">
            <v>19516</v>
          </cell>
          <cell r="N2364">
            <v>19595</v>
          </cell>
          <cell r="O2364">
            <v>17712</v>
          </cell>
          <cell r="P2364">
            <v>16694</v>
          </cell>
          <cell r="Q2364">
            <v>19933</v>
          </cell>
          <cell r="R2364">
            <v>19327</v>
          </cell>
          <cell r="S2364">
            <v>20454</v>
          </cell>
          <cell r="T2364">
            <v>19196</v>
          </cell>
          <cell r="U2364">
            <v>18936</v>
          </cell>
          <cell r="V2364">
            <v>18974</v>
          </cell>
          <cell r="W2364">
            <v>20709</v>
          </cell>
          <cell r="X2364">
            <v>19501</v>
          </cell>
          <cell r="Y2364">
            <v>16201</v>
          </cell>
          <cell r="Z2364">
            <v>31027</v>
          </cell>
          <cell r="AA2364">
            <v>47658</v>
          </cell>
          <cell r="AB2364">
            <v>30775</v>
          </cell>
          <cell r="AC2364">
            <v>48283</v>
          </cell>
          <cell r="AD2364">
            <v>50978</v>
          </cell>
          <cell r="AE2364">
            <v>42636</v>
          </cell>
        </row>
        <row r="2365">
          <cell r="E2365" t="str">
            <v>MA Electric Power Petroleum Coke</v>
          </cell>
          <cell r="F2365">
            <v>0</v>
          </cell>
          <cell r="G2365">
            <v>0</v>
          </cell>
          <cell r="H2365">
            <v>0</v>
          </cell>
          <cell r="I2365">
            <v>0</v>
          </cell>
          <cell r="J2365">
            <v>0</v>
          </cell>
          <cell r="K2365">
            <v>0</v>
          </cell>
          <cell r="L2365">
            <v>0</v>
          </cell>
          <cell r="M2365">
            <v>0</v>
          </cell>
          <cell r="N2365">
            <v>0</v>
          </cell>
          <cell r="O2365">
            <v>0</v>
          </cell>
          <cell r="P2365">
            <v>0</v>
          </cell>
          <cell r="Q2365">
            <v>0</v>
          </cell>
          <cell r="R2365">
            <v>0</v>
          </cell>
          <cell r="S2365">
            <v>0</v>
          </cell>
          <cell r="T2365">
            <v>0</v>
          </cell>
          <cell r="U2365">
            <v>0</v>
          </cell>
          <cell r="V2365">
            <v>0</v>
          </cell>
          <cell r="W2365">
            <v>0</v>
          </cell>
          <cell r="X2365">
            <v>0</v>
          </cell>
          <cell r="Y2365">
            <v>0</v>
          </cell>
          <cell r="Z2365">
            <v>0</v>
          </cell>
          <cell r="AA2365">
            <v>0</v>
          </cell>
          <cell r="AB2365">
            <v>0</v>
          </cell>
          <cell r="AC2365">
            <v>0</v>
          </cell>
          <cell r="AD2365">
            <v>0</v>
          </cell>
          <cell r="AE2365">
            <v>0</v>
          </cell>
        </row>
        <row r="2366">
          <cell r="E2366" t="str">
            <v>MD Electric Power Petroleum Coke</v>
          </cell>
          <cell r="F2366">
            <v>0</v>
          </cell>
          <cell r="G2366">
            <v>0</v>
          </cell>
          <cell r="H2366">
            <v>0</v>
          </cell>
          <cell r="I2366">
            <v>0</v>
          </cell>
          <cell r="J2366">
            <v>0</v>
          </cell>
          <cell r="K2366">
            <v>0</v>
          </cell>
          <cell r="L2366">
            <v>0</v>
          </cell>
          <cell r="M2366">
            <v>0</v>
          </cell>
          <cell r="N2366">
            <v>0</v>
          </cell>
          <cell r="O2366">
            <v>0</v>
          </cell>
          <cell r="P2366">
            <v>0</v>
          </cell>
          <cell r="Q2366">
            <v>0</v>
          </cell>
          <cell r="R2366">
            <v>0</v>
          </cell>
          <cell r="S2366">
            <v>0</v>
          </cell>
          <cell r="T2366">
            <v>0</v>
          </cell>
          <cell r="U2366">
            <v>0</v>
          </cell>
          <cell r="V2366">
            <v>0</v>
          </cell>
          <cell r="W2366">
            <v>0</v>
          </cell>
          <cell r="X2366">
            <v>0</v>
          </cell>
          <cell r="Y2366">
            <v>0</v>
          </cell>
          <cell r="Z2366">
            <v>0</v>
          </cell>
          <cell r="AA2366">
            <v>0</v>
          </cell>
          <cell r="AB2366">
            <v>0</v>
          </cell>
          <cell r="AC2366">
            <v>0</v>
          </cell>
          <cell r="AD2366">
            <v>0</v>
          </cell>
          <cell r="AE2366">
            <v>0</v>
          </cell>
        </row>
        <row r="2367">
          <cell r="E2367" t="str">
            <v>ME Electric Power Petroleum Coke</v>
          </cell>
          <cell r="F2367">
            <v>0</v>
          </cell>
          <cell r="G2367">
            <v>0</v>
          </cell>
          <cell r="H2367">
            <v>0</v>
          </cell>
          <cell r="I2367">
            <v>0</v>
          </cell>
          <cell r="J2367">
            <v>211</v>
          </cell>
          <cell r="K2367">
            <v>1476</v>
          </cell>
          <cell r="L2367">
            <v>1596</v>
          </cell>
          <cell r="M2367">
            <v>1506</v>
          </cell>
          <cell r="N2367">
            <v>1596</v>
          </cell>
          <cell r="O2367">
            <v>1552</v>
          </cell>
          <cell r="P2367">
            <v>837</v>
          </cell>
          <cell r="Q2367">
            <v>0</v>
          </cell>
          <cell r="R2367">
            <v>0</v>
          </cell>
          <cell r="S2367">
            <v>0</v>
          </cell>
          <cell r="T2367">
            <v>0</v>
          </cell>
          <cell r="U2367">
            <v>0</v>
          </cell>
          <cell r="V2367">
            <v>0</v>
          </cell>
          <cell r="W2367">
            <v>0</v>
          </cell>
          <cell r="X2367">
            <v>0</v>
          </cell>
          <cell r="Y2367">
            <v>0</v>
          </cell>
          <cell r="Z2367">
            <v>0</v>
          </cell>
          <cell r="AA2367">
            <v>0</v>
          </cell>
          <cell r="AB2367">
            <v>0</v>
          </cell>
          <cell r="AC2367">
            <v>0</v>
          </cell>
          <cell r="AD2367">
            <v>0</v>
          </cell>
          <cell r="AE2367">
            <v>0</v>
          </cell>
        </row>
        <row r="2368">
          <cell r="E2368" t="str">
            <v>MI Electric Power Petroleum Coke</v>
          </cell>
          <cell r="F2368">
            <v>0</v>
          </cell>
          <cell r="G2368">
            <v>0</v>
          </cell>
          <cell r="H2368">
            <v>0</v>
          </cell>
          <cell r="I2368">
            <v>0</v>
          </cell>
          <cell r="J2368">
            <v>0</v>
          </cell>
          <cell r="K2368">
            <v>0</v>
          </cell>
          <cell r="L2368">
            <v>21</v>
          </cell>
          <cell r="M2368">
            <v>0</v>
          </cell>
          <cell r="N2368">
            <v>620</v>
          </cell>
          <cell r="O2368">
            <v>390</v>
          </cell>
          <cell r="P2368">
            <v>51</v>
          </cell>
          <cell r="Q2368">
            <v>11</v>
          </cell>
          <cell r="R2368">
            <v>441</v>
          </cell>
          <cell r="S2368">
            <v>364</v>
          </cell>
          <cell r="T2368">
            <v>99</v>
          </cell>
          <cell r="U2368">
            <v>971</v>
          </cell>
          <cell r="V2368">
            <v>1247</v>
          </cell>
          <cell r="W2368">
            <v>1443</v>
          </cell>
          <cell r="X2368">
            <v>1351</v>
          </cell>
          <cell r="Y2368">
            <v>1341</v>
          </cell>
          <cell r="Z2368">
            <v>1261</v>
          </cell>
          <cell r="AA2368">
            <v>942</v>
          </cell>
          <cell r="AB2368">
            <v>1015</v>
          </cell>
          <cell r="AC2368">
            <v>3571</v>
          </cell>
          <cell r="AD2368">
            <v>10650</v>
          </cell>
          <cell r="AE2368">
            <v>8423</v>
          </cell>
        </row>
        <row r="2369">
          <cell r="E2369" t="str">
            <v>MN Electric Power Petroleum Coke</v>
          </cell>
          <cell r="F2369">
            <v>4380</v>
          </cell>
          <cell r="G2369">
            <v>5796</v>
          </cell>
          <cell r="H2369">
            <v>6409</v>
          </cell>
          <cell r="I2369">
            <v>6487</v>
          </cell>
          <cell r="J2369">
            <v>5981</v>
          </cell>
          <cell r="K2369">
            <v>4639</v>
          </cell>
          <cell r="L2369">
            <v>6353</v>
          </cell>
          <cell r="M2369">
            <v>7477</v>
          </cell>
          <cell r="N2369">
            <v>6272</v>
          </cell>
          <cell r="O2369">
            <v>7597</v>
          </cell>
          <cell r="P2369">
            <v>6504</v>
          </cell>
          <cell r="Q2369">
            <v>5903</v>
          </cell>
          <cell r="R2369">
            <v>6351</v>
          </cell>
          <cell r="S2369">
            <v>7899</v>
          </cell>
          <cell r="T2369">
            <v>6891</v>
          </cell>
          <cell r="U2369">
            <v>6343</v>
          </cell>
          <cell r="V2369">
            <v>4332</v>
          </cell>
          <cell r="W2369">
            <v>1923</v>
          </cell>
          <cell r="X2369">
            <v>1583</v>
          </cell>
          <cell r="Y2369">
            <v>0</v>
          </cell>
          <cell r="Z2369">
            <v>0</v>
          </cell>
          <cell r="AA2369">
            <v>0</v>
          </cell>
          <cell r="AB2369">
            <v>0</v>
          </cell>
          <cell r="AC2369">
            <v>0</v>
          </cell>
          <cell r="AD2369">
            <v>0</v>
          </cell>
          <cell r="AE2369">
            <v>0</v>
          </cell>
        </row>
        <row r="2370">
          <cell r="E2370" t="str">
            <v>MO Electric Power Petroleum Coke</v>
          </cell>
          <cell r="F2370">
            <v>0</v>
          </cell>
          <cell r="G2370">
            <v>0</v>
          </cell>
          <cell r="H2370">
            <v>0</v>
          </cell>
          <cell r="I2370">
            <v>5511</v>
          </cell>
          <cell r="J2370">
            <v>7251</v>
          </cell>
          <cell r="K2370">
            <v>6713</v>
          </cell>
          <cell r="L2370">
            <v>0</v>
          </cell>
          <cell r="M2370">
            <v>0</v>
          </cell>
          <cell r="N2370">
            <v>0</v>
          </cell>
          <cell r="O2370">
            <v>0</v>
          </cell>
          <cell r="P2370">
            <v>0</v>
          </cell>
          <cell r="Q2370">
            <v>5538</v>
          </cell>
          <cell r="R2370">
            <v>4615</v>
          </cell>
          <cell r="S2370">
            <v>538</v>
          </cell>
          <cell r="T2370">
            <v>1263</v>
          </cell>
          <cell r="U2370">
            <v>646</v>
          </cell>
          <cell r="V2370">
            <v>0</v>
          </cell>
          <cell r="W2370">
            <v>0</v>
          </cell>
          <cell r="X2370">
            <v>16</v>
          </cell>
          <cell r="Y2370">
            <v>404</v>
          </cell>
          <cell r="Z2370">
            <v>107</v>
          </cell>
          <cell r="AA2370">
            <v>0</v>
          </cell>
          <cell r="AB2370">
            <v>0</v>
          </cell>
          <cell r="AC2370">
            <v>0</v>
          </cell>
          <cell r="AD2370">
            <v>0</v>
          </cell>
          <cell r="AE2370">
            <v>0</v>
          </cell>
        </row>
        <row r="2371">
          <cell r="E2371" t="str">
            <v>MS Electric Power Petroleum Coke</v>
          </cell>
          <cell r="F2371">
            <v>0</v>
          </cell>
          <cell r="G2371">
            <v>0</v>
          </cell>
          <cell r="H2371">
            <v>0</v>
          </cell>
          <cell r="I2371">
            <v>0</v>
          </cell>
          <cell r="J2371">
            <v>0</v>
          </cell>
          <cell r="K2371">
            <v>0</v>
          </cell>
          <cell r="L2371">
            <v>0</v>
          </cell>
          <cell r="M2371">
            <v>0</v>
          </cell>
          <cell r="N2371">
            <v>0</v>
          </cell>
          <cell r="O2371">
            <v>0</v>
          </cell>
          <cell r="P2371">
            <v>0</v>
          </cell>
          <cell r="Q2371">
            <v>0</v>
          </cell>
          <cell r="R2371">
            <v>0</v>
          </cell>
          <cell r="S2371">
            <v>0</v>
          </cell>
          <cell r="T2371">
            <v>0</v>
          </cell>
          <cell r="U2371">
            <v>0</v>
          </cell>
          <cell r="V2371">
            <v>0</v>
          </cell>
          <cell r="W2371">
            <v>0</v>
          </cell>
          <cell r="X2371">
            <v>0</v>
          </cell>
          <cell r="Y2371">
            <v>0</v>
          </cell>
          <cell r="Z2371">
            <v>0</v>
          </cell>
          <cell r="AA2371">
            <v>0</v>
          </cell>
          <cell r="AB2371">
            <v>0</v>
          </cell>
          <cell r="AC2371">
            <v>0</v>
          </cell>
          <cell r="AD2371">
            <v>0</v>
          </cell>
          <cell r="AE2371">
            <v>0</v>
          </cell>
        </row>
        <row r="2372">
          <cell r="E2372" t="str">
            <v>MT Electric Power Petroleum Coke</v>
          </cell>
          <cell r="F2372">
            <v>0</v>
          </cell>
          <cell r="G2372">
            <v>0</v>
          </cell>
          <cell r="H2372">
            <v>0</v>
          </cell>
          <cell r="I2372">
            <v>0</v>
          </cell>
          <cell r="J2372">
            <v>0</v>
          </cell>
          <cell r="K2372">
            <v>7358</v>
          </cell>
          <cell r="L2372">
            <v>6781</v>
          </cell>
          <cell r="M2372">
            <v>6958</v>
          </cell>
          <cell r="N2372">
            <v>7078</v>
          </cell>
          <cell r="O2372">
            <v>7992</v>
          </cell>
          <cell r="P2372">
            <v>8169</v>
          </cell>
          <cell r="Q2372">
            <v>8609</v>
          </cell>
          <cell r="R2372">
            <v>7498</v>
          </cell>
          <cell r="S2372">
            <v>7150</v>
          </cell>
          <cell r="T2372">
            <v>7629</v>
          </cell>
          <cell r="U2372">
            <v>7194</v>
          </cell>
          <cell r="V2372">
            <v>7312</v>
          </cell>
          <cell r="W2372">
            <v>7112</v>
          </cell>
          <cell r="X2372">
            <v>6657</v>
          </cell>
          <cell r="Y2372">
            <v>7710</v>
          </cell>
          <cell r="Z2372">
            <v>6506</v>
          </cell>
          <cell r="AA2372">
            <v>7548</v>
          </cell>
          <cell r="AB2372">
            <v>7687</v>
          </cell>
          <cell r="AC2372">
            <v>7566</v>
          </cell>
          <cell r="AD2372">
            <v>6907</v>
          </cell>
          <cell r="AE2372">
            <v>8337</v>
          </cell>
        </row>
        <row r="2373">
          <cell r="E2373" t="str">
            <v>NC Electric Power Petroleum Coke</v>
          </cell>
          <cell r="F2373">
            <v>0</v>
          </cell>
          <cell r="G2373">
            <v>0</v>
          </cell>
          <cell r="H2373">
            <v>0</v>
          </cell>
          <cell r="I2373">
            <v>0</v>
          </cell>
          <cell r="J2373">
            <v>0</v>
          </cell>
          <cell r="K2373">
            <v>0</v>
          </cell>
          <cell r="L2373">
            <v>0</v>
          </cell>
          <cell r="M2373">
            <v>36</v>
          </cell>
          <cell r="N2373">
            <v>595</v>
          </cell>
          <cell r="O2373">
            <v>0</v>
          </cell>
          <cell r="P2373">
            <v>0</v>
          </cell>
          <cell r="Q2373">
            <v>0</v>
          </cell>
          <cell r="R2373">
            <v>0</v>
          </cell>
          <cell r="S2373">
            <v>0</v>
          </cell>
          <cell r="T2373">
            <v>0</v>
          </cell>
          <cell r="U2373">
            <v>0</v>
          </cell>
          <cell r="V2373">
            <v>0</v>
          </cell>
          <cell r="W2373">
            <v>0</v>
          </cell>
          <cell r="X2373">
            <v>0</v>
          </cell>
          <cell r="Y2373">
            <v>0</v>
          </cell>
          <cell r="Z2373">
            <v>0</v>
          </cell>
          <cell r="AA2373">
            <v>0</v>
          </cell>
          <cell r="AB2373">
            <v>0</v>
          </cell>
          <cell r="AC2373">
            <v>0</v>
          </cell>
          <cell r="AD2373">
            <v>0</v>
          </cell>
          <cell r="AE2373">
            <v>0</v>
          </cell>
        </row>
        <row r="2374">
          <cell r="E2374" t="str">
            <v>ND Electric Power Petroleum Coke</v>
          </cell>
          <cell r="F2374">
            <v>0</v>
          </cell>
          <cell r="G2374">
            <v>0</v>
          </cell>
          <cell r="H2374">
            <v>0</v>
          </cell>
          <cell r="I2374">
            <v>0</v>
          </cell>
          <cell r="J2374">
            <v>0</v>
          </cell>
          <cell r="K2374">
            <v>0</v>
          </cell>
          <cell r="L2374">
            <v>0</v>
          </cell>
          <cell r="M2374">
            <v>0</v>
          </cell>
          <cell r="N2374">
            <v>0</v>
          </cell>
          <cell r="O2374">
            <v>0</v>
          </cell>
          <cell r="P2374">
            <v>0</v>
          </cell>
          <cell r="Q2374">
            <v>0</v>
          </cell>
          <cell r="R2374">
            <v>0</v>
          </cell>
          <cell r="S2374">
            <v>0</v>
          </cell>
          <cell r="T2374">
            <v>0</v>
          </cell>
          <cell r="U2374">
            <v>0</v>
          </cell>
          <cell r="V2374">
            <v>0</v>
          </cell>
          <cell r="W2374">
            <v>0</v>
          </cell>
          <cell r="X2374">
            <v>0</v>
          </cell>
          <cell r="Y2374">
            <v>0</v>
          </cell>
          <cell r="Z2374">
            <v>0</v>
          </cell>
          <cell r="AA2374">
            <v>0</v>
          </cell>
          <cell r="AB2374">
            <v>0</v>
          </cell>
          <cell r="AC2374">
            <v>0</v>
          </cell>
          <cell r="AD2374">
            <v>0</v>
          </cell>
          <cell r="AE2374">
            <v>0</v>
          </cell>
        </row>
        <row r="2375">
          <cell r="E2375" t="str">
            <v>NE Electric Power Petroleum Coke</v>
          </cell>
          <cell r="F2375">
            <v>0</v>
          </cell>
          <cell r="G2375">
            <v>0</v>
          </cell>
          <cell r="H2375">
            <v>0</v>
          </cell>
          <cell r="I2375">
            <v>0</v>
          </cell>
          <cell r="J2375">
            <v>0</v>
          </cell>
          <cell r="K2375">
            <v>0</v>
          </cell>
          <cell r="L2375">
            <v>0</v>
          </cell>
          <cell r="M2375">
            <v>0</v>
          </cell>
          <cell r="N2375">
            <v>0</v>
          </cell>
          <cell r="O2375">
            <v>0</v>
          </cell>
          <cell r="P2375">
            <v>0</v>
          </cell>
          <cell r="Q2375">
            <v>0</v>
          </cell>
          <cell r="R2375">
            <v>0</v>
          </cell>
          <cell r="S2375">
            <v>0</v>
          </cell>
          <cell r="T2375">
            <v>0</v>
          </cell>
          <cell r="U2375">
            <v>0</v>
          </cell>
          <cell r="V2375">
            <v>0</v>
          </cell>
          <cell r="W2375">
            <v>0</v>
          </cell>
          <cell r="X2375">
            <v>0</v>
          </cell>
          <cell r="Y2375">
            <v>0</v>
          </cell>
          <cell r="Z2375">
            <v>0</v>
          </cell>
          <cell r="AA2375">
            <v>0</v>
          </cell>
          <cell r="AB2375">
            <v>0</v>
          </cell>
          <cell r="AC2375">
            <v>0</v>
          </cell>
          <cell r="AD2375">
            <v>0</v>
          </cell>
          <cell r="AE2375">
            <v>0</v>
          </cell>
        </row>
        <row r="2376">
          <cell r="E2376" t="str">
            <v>NH Electric Power Petroleum Coke</v>
          </cell>
          <cell r="F2376">
            <v>0</v>
          </cell>
          <cell r="G2376">
            <v>0</v>
          </cell>
          <cell r="H2376">
            <v>0</v>
          </cell>
          <cell r="I2376">
            <v>0</v>
          </cell>
          <cell r="J2376">
            <v>0</v>
          </cell>
          <cell r="K2376">
            <v>0</v>
          </cell>
          <cell r="L2376">
            <v>0</v>
          </cell>
          <cell r="M2376">
            <v>0</v>
          </cell>
          <cell r="N2376">
            <v>0</v>
          </cell>
          <cell r="O2376">
            <v>0</v>
          </cell>
          <cell r="P2376">
            <v>0</v>
          </cell>
          <cell r="Q2376">
            <v>0</v>
          </cell>
          <cell r="R2376">
            <v>0</v>
          </cell>
          <cell r="S2376">
            <v>0</v>
          </cell>
          <cell r="T2376">
            <v>0</v>
          </cell>
          <cell r="U2376">
            <v>0</v>
          </cell>
          <cell r="V2376">
            <v>0</v>
          </cell>
          <cell r="W2376">
            <v>0</v>
          </cell>
          <cell r="X2376">
            <v>0</v>
          </cell>
          <cell r="Y2376">
            <v>0</v>
          </cell>
          <cell r="Z2376">
            <v>0</v>
          </cell>
          <cell r="AA2376">
            <v>0</v>
          </cell>
          <cell r="AB2376">
            <v>0</v>
          </cell>
          <cell r="AC2376">
            <v>0</v>
          </cell>
          <cell r="AD2376">
            <v>0</v>
          </cell>
          <cell r="AE2376">
            <v>0</v>
          </cell>
        </row>
        <row r="2377">
          <cell r="E2377" t="str">
            <v>NJ Electric Power Petroleum Coke</v>
          </cell>
          <cell r="F2377">
            <v>0</v>
          </cell>
          <cell r="G2377">
            <v>0</v>
          </cell>
          <cell r="H2377">
            <v>0</v>
          </cell>
          <cell r="I2377">
            <v>0</v>
          </cell>
          <cell r="J2377">
            <v>0</v>
          </cell>
          <cell r="K2377">
            <v>0</v>
          </cell>
          <cell r="L2377">
            <v>0</v>
          </cell>
          <cell r="M2377">
            <v>0</v>
          </cell>
          <cell r="N2377">
            <v>0</v>
          </cell>
          <cell r="O2377">
            <v>0</v>
          </cell>
          <cell r="P2377">
            <v>0</v>
          </cell>
          <cell r="Q2377">
            <v>0</v>
          </cell>
          <cell r="R2377">
            <v>0</v>
          </cell>
          <cell r="S2377">
            <v>0</v>
          </cell>
          <cell r="T2377">
            <v>0</v>
          </cell>
          <cell r="U2377">
            <v>0</v>
          </cell>
          <cell r="V2377">
            <v>0</v>
          </cell>
          <cell r="W2377">
            <v>0</v>
          </cell>
          <cell r="X2377">
            <v>0</v>
          </cell>
          <cell r="Y2377">
            <v>0</v>
          </cell>
          <cell r="Z2377">
            <v>0</v>
          </cell>
          <cell r="AA2377">
            <v>0</v>
          </cell>
          <cell r="AB2377">
            <v>0</v>
          </cell>
          <cell r="AC2377">
            <v>0</v>
          </cell>
          <cell r="AD2377">
            <v>0</v>
          </cell>
          <cell r="AE2377">
            <v>0</v>
          </cell>
        </row>
        <row r="2378">
          <cell r="E2378" t="str">
            <v>NM Electric Power Petroleum Coke</v>
          </cell>
          <cell r="F2378">
            <v>0</v>
          </cell>
          <cell r="G2378">
            <v>0</v>
          </cell>
          <cell r="H2378">
            <v>0</v>
          </cell>
          <cell r="I2378">
            <v>0</v>
          </cell>
          <cell r="J2378">
            <v>0</v>
          </cell>
          <cell r="K2378">
            <v>0</v>
          </cell>
          <cell r="L2378">
            <v>0</v>
          </cell>
          <cell r="M2378">
            <v>0</v>
          </cell>
          <cell r="N2378">
            <v>0</v>
          </cell>
          <cell r="O2378">
            <v>0</v>
          </cell>
          <cell r="P2378">
            <v>0</v>
          </cell>
          <cell r="Q2378">
            <v>0</v>
          </cell>
          <cell r="R2378">
            <v>0</v>
          </cell>
          <cell r="S2378">
            <v>0</v>
          </cell>
          <cell r="T2378">
            <v>0</v>
          </cell>
          <cell r="U2378">
            <v>0</v>
          </cell>
          <cell r="V2378">
            <v>0</v>
          </cell>
          <cell r="W2378">
            <v>0</v>
          </cell>
          <cell r="X2378">
            <v>0</v>
          </cell>
          <cell r="Y2378">
            <v>0</v>
          </cell>
          <cell r="Z2378">
            <v>0</v>
          </cell>
          <cell r="AA2378">
            <v>0</v>
          </cell>
          <cell r="AB2378">
            <v>0</v>
          </cell>
          <cell r="AC2378">
            <v>0</v>
          </cell>
          <cell r="AD2378">
            <v>0</v>
          </cell>
          <cell r="AE2378">
            <v>0</v>
          </cell>
        </row>
        <row r="2379">
          <cell r="E2379" t="str">
            <v>NV Electric Power Petroleum Coke</v>
          </cell>
          <cell r="F2379">
            <v>0</v>
          </cell>
          <cell r="G2379">
            <v>0</v>
          </cell>
          <cell r="H2379">
            <v>0</v>
          </cell>
          <cell r="I2379">
            <v>0</v>
          </cell>
          <cell r="J2379">
            <v>0</v>
          </cell>
          <cell r="K2379">
            <v>0</v>
          </cell>
          <cell r="L2379">
            <v>0</v>
          </cell>
          <cell r="M2379">
            <v>0</v>
          </cell>
          <cell r="N2379">
            <v>0</v>
          </cell>
          <cell r="O2379">
            <v>0</v>
          </cell>
          <cell r="P2379">
            <v>0</v>
          </cell>
          <cell r="Q2379">
            <v>0</v>
          </cell>
          <cell r="R2379">
            <v>0</v>
          </cell>
          <cell r="S2379">
            <v>0</v>
          </cell>
          <cell r="T2379">
            <v>0</v>
          </cell>
          <cell r="U2379">
            <v>0</v>
          </cell>
          <cell r="V2379">
            <v>0</v>
          </cell>
          <cell r="W2379">
            <v>0</v>
          </cell>
          <cell r="X2379">
            <v>0</v>
          </cell>
          <cell r="Y2379">
            <v>0</v>
          </cell>
          <cell r="Z2379">
            <v>0</v>
          </cell>
          <cell r="AA2379">
            <v>0</v>
          </cell>
          <cell r="AB2379">
            <v>0</v>
          </cell>
          <cell r="AC2379">
            <v>0</v>
          </cell>
          <cell r="AD2379">
            <v>0</v>
          </cell>
          <cell r="AE2379">
            <v>0</v>
          </cell>
        </row>
        <row r="2380">
          <cell r="E2380" t="str">
            <v>NY Electric Power Petroleum Coke</v>
          </cell>
          <cell r="F2380">
            <v>0</v>
          </cell>
          <cell r="G2380">
            <v>0</v>
          </cell>
          <cell r="H2380">
            <v>0</v>
          </cell>
          <cell r="I2380">
            <v>0</v>
          </cell>
          <cell r="J2380">
            <v>0</v>
          </cell>
          <cell r="K2380">
            <v>0</v>
          </cell>
          <cell r="L2380">
            <v>137</v>
          </cell>
          <cell r="M2380">
            <v>0</v>
          </cell>
          <cell r="N2380">
            <v>1322</v>
          </cell>
          <cell r="O2380">
            <v>3882</v>
          </cell>
          <cell r="P2380">
            <v>1611</v>
          </cell>
          <cell r="Q2380">
            <v>231</v>
          </cell>
          <cell r="R2380">
            <v>1379</v>
          </cell>
          <cell r="S2380">
            <v>1169</v>
          </cell>
          <cell r="T2380">
            <v>2942</v>
          </cell>
          <cell r="U2380">
            <v>12903</v>
          </cell>
          <cell r="V2380">
            <v>4917</v>
          </cell>
          <cell r="W2380">
            <v>2837</v>
          </cell>
          <cell r="X2380">
            <v>2074</v>
          </cell>
          <cell r="Y2380">
            <v>1709</v>
          </cell>
          <cell r="Z2380">
            <v>5222</v>
          </cell>
          <cell r="AA2380">
            <v>2684</v>
          </cell>
          <cell r="AB2380">
            <v>0</v>
          </cell>
          <cell r="AC2380">
            <v>0</v>
          </cell>
          <cell r="AD2380">
            <v>0</v>
          </cell>
          <cell r="AE2380">
            <v>0</v>
          </cell>
        </row>
        <row r="2381">
          <cell r="E2381" t="str">
            <v>OH Electric Power Petroleum Coke</v>
          </cell>
          <cell r="F2381">
            <v>0</v>
          </cell>
          <cell r="G2381">
            <v>0</v>
          </cell>
          <cell r="H2381">
            <v>0</v>
          </cell>
          <cell r="I2381">
            <v>0</v>
          </cell>
          <cell r="J2381">
            <v>0</v>
          </cell>
          <cell r="K2381">
            <v>0</v>
          </cell>
          <cell r="L2381">
            <v>0</v>
          </cell>
          <cell r="M2381">
            <v>0</v>
          </cell>
          <cell r="N2381">
            <v>0</v>
          </cell>
          <cell r="O2381">
            <v>0</v>
          </cell>
          <cell r="P2381">
            <v>0</v>
          </cell>
          <cell r="Q2381">
            <v>0</v>
          </cell>
          <cell r="R2381">
            <v>0</v>
          </cell>
          <cell r="S2381">
            <v>0</v>
          </cell>
          <cell r="T2381">
            <v>10827</v>
          </cell>
          <cell r="U2381">
            <v>10557</v>
          </cell>
          <cell r="V2381">
            <v>10502</v>
          </cell>
          <cell r="W2381">
            <v>8580</v>
          </cell>
          <cell r="X2381">
            <v>10864</v>
          </cell>
          <cell r="Y2381">
            <v>10121</v>
          </cell>
          <cell r="Z2381">
            <v>11051</v>
          </cell>
          <cell r="AA2381">
            <v>11533</v>
          </cell>
          <cell r="AB2381">
            <v>13375</v>
          </cell>
          <cell r="AC2381">
            <v>14881</v>
          </cell>
          <cell r="AD2381">
            <v>11895</v>
          </cell>
          <cell r="AE2381">
            <v>13497</v>
          </cell>
        </row>
        <row r="2382">
          <cell r="E2382" t="str">
            <v>OK Electric Power Petroleum Coke</v>
          </cell>
          <cell r="F2382">
            <v>0</v>
          </cell>
          <cell r="G2382">
            <v>0</v>
          </cell>
          <cell r="H2382">
            <v>0</v>
          </cell>
          <cell r="I2382">
            <v>0</v>
          </cell>
          <cell r="J2382">
            <v>0</v>
          </cell>
          <cell r="K2382">
            <v>0</v>
          </cell>
          <cell r="L2382">
            <v>0</v>
          </cell>
          <cell r="M2382">
            <v>0</v>
          </cell>
          <cell r="N2382">
            <v>0</v>
          </cell>
          <cell r="O2382">
            <v>0</v>
          </cell>
          <cell r="P2382">
            <v>0</v>
          </cell>
          <cell r="Q2382">
            <v>0</v>
          </cell>
          <cell r="R2382">
            <v>0</v>
          </cell>
          <cell r="S2382">
            <v>0</v>
          </cell>
          <cell r="T2382">
            <v>0</v>
          </cell>
          <cell r="U2382">
            <v>0</v>
          </cell>
          <cell r="V2382">
            <v>0</v>
          </cell>
          <cell r="W2382">
            <v>0</v>
          </cell>
          <cell r="X2382">
            <v>0</v>
          </cell>
          <cell r="Y2382">
            <v>0</v>
          </cell>
          <cell r="Z2382">
            <v>0</v>
          </cell>
          <cell r="AA2382">
            <v>0</v>
          </cell>
          <cell r="AB2382">
            <v>0</v>
          </cell>
          <cell r="AC2382">
            <v>0</v>
          </cell>
          <cell r="AD2382">
            <v>0</v>
          </cell>
          <cell r="AE2382">
            <v>0</v>
          </cell>
        </row>
        <row r="2383">
          <cell r="E2383" t="str">
            <v>OR Electric Power Petroleum Coke</v>
          </cell>
          <cell r="F2383">
            <v>0</v>
          </cell>
          <cell r="G2383">
            <v>0</v>
          </cell>
          <cell r="H2383">
            <v>0</v>
          </cell>
          <cell r="I2383">
            <v>0</v>
          </cell>
          <cell r="J2383">
            <v>0</v>
          </cell>
          <cell r="K2383">
            <v>0</v>
          </cell>
          <cell r="L2383">
            <v>0</v>
          </cell>
          <cell r="M2383">
            <v>0</v>
          </cell>
          <cell r="N2383">
            <v>0</v>
          </cell>
          <cell r="O2383">
            <v>0</v>
          </cell>
          <cell r="P2383">
            <v>0</v>
          </cell>
          <cell r="Q2383">
            <v>0</v>
          </cell>
          <cell r="R2383">
            <v>0</v>
          </cell>
          <cell r="S2383">
            <v>0</v>
          </cell>
          <cell r="T2383">
            <v>0</v>
          </cell>
          <cell r="U2383">
            <v>0</v>
          </cell>
          <cell r="V2383">
            <v>0</v>
          </cell>
          <cell r="W2383">
            <v>0</v>
          </cell>
          <cell r="X2383">
            <v>0</v>
          </cell>
          <cell r="Y2383">
            <v>0</v>
          </cell>
          <cell r="Z2383">
            <v>0</v>
          </cell>
          <cell r="AA2383">
            <v>0</v>
          </cell>
          <cell r="AB2383">
            <v>0</v>
          </cell>
          <cell r="AC2383">
            <v>0</v>
          </cell>
          <cell r="AD2383">
            <v>0</v>
          </cell>
          <cell r="AE2383">
            <v>0</v>
          </cell>
        </row>
        <row r="2384">
          <cell r="E2384" t="str">
            <v>PA Electric Power Petroleum Coke</v>
          </cell>
          <cell r="F2384">
            <v>6052</v>
          </cell>
          <cell r="G2384">
            <v>5941</v>
          </cell>
          <cell r="H2384">
            <v>6156</v>
          </cell>
          <cell r="I2384">
            <v>5615</v>
          </cell>
          <cell r="J2384">
            <v>6642</v>
          </cell>
          <cell r="K2384">
            <v>7893</v>
          </cell>
          <cell r="L2384">
            <v>8209</v>
          </cell>
          <cell r="M2384">
            <v>7940</v>
          </cell>
          <cell r="N2384">
            <v>7995</v>
          </cell>
          <cell r="O2384">
            <v>4332</v>
          </cell>
          <cell r="P2384">
            <v>154</v>
          </cell>
          <cell r="Q2384">
            <v>139</v>
          </cell>
          <cell r="R2384">
            <v>3686</v>
          </cell>
          <cell r="S2384">
            <v>5084</v>
          </cell>
          <cell r="T2384">
            <v>6012</v>
          </cell>
          <cell r="U2384">
            <v>3053</v>
          </cell>
          <cell r="V2384">
            <v>1023</v>
          </cell>
          <cell r="W2384">
            <v>0</v>
          </cell>
          <cell r="X2384">
            <v>781</v>
          </cell>
          <cell r="Y2384">
            <v>803</v>
          </cell>
          <cell r="Z2384">
            <v>0</v>
          </cell>
          <cell r="AA2384">
            <v>0</v>
          </cell>
          <cell r="AB2384">
            <v>0</v>
          </cell>
          <cell r="AC2384">
            <v>0</v>
          </cell>
          <cell r="AD2384">
            <v>0</v>
          </cell>
          <cell r="AE2384">
            <v>0</v>
          </cell>
        </row>
        <row r="2385">
          <cell r="E2385" t="str">
            <v>RI Electric Power Petroleum Coke</v>
          </cell>
          <cell r="F2385">
            <v>0</v>
          </cell>
          <cell r="G2385">
            <v>0</v>
          </cell>
          <cell r="H2385">
            <v>0</v>
          </cell>
          <cell r="I2385">
            <v>0</v>
          </cell>
          <cell r="J2385">
            <v>0</v>
          </cell>
          <cell r="K2385">
            <v>0</v>
          </cell>
          <cell r="L2385">
            <v>0</v>
          </cell>
          <cell r="M2385">
            <v>0</v>
          </cell>
          <cell r="N2385">
            <v>0</v>
          </cell>
          <cell r="O2385">
            <v>0</v>
          </cell>
          <cell r="P2385">
            <v>0</v>
          </cell>
          <cell r="Q2385">
            <v>0</v>
          </cell>
          <cell r="R2385">
            <v>0</v>
          </cell>
          <cell r="S2385">
            <v>0</v>
          </cell>
          <cell r="T2385">
            <v>0</v>
          </cell>
          <cell r="U2385">
            <v>0</v>
          </cell>
          <cell r="V2385">
            <v>0</v>
          </cell>
          <cell r="W2385">
            <v>0</v>
          </cell>
          <cell r="X2385">
            <v>0</v>
          </cell>
          <cell r="Y2385">
            <v>0</v>
          </cell>
          <cell r="Z2385">
            <v>0</v>
          </cell>
          <cell r="AA2385">
            <v>0</v>
          </cell>
          <cell r="AB2385">
            <v>0</v>
          </cell>
          <cell r="AC2385">
            <v>0</v>
          </cell>
          <cell r="AD2385">
            <v>0</v>
          </cell>
          <cell r="AE2385">
            <v>0</v>
          </cell>
        </row>
        <row r="2386">
          <cell r="E2386" t="str">
            <v>SC Electric Power Petroleum Coke</v>
          </cell>
          <cell r="F2386">
            <v>0</v>
          </cell>
          <cell r="G2386">
            <v>0</v>
          </cell>
          <cell r="H2386">
            <v>0</v>
          </cell>
          <cell r="I2386">
            <v>0</v>
          </cell>
          <cell r="J2386">
            <v>0</v>
          </cell>
          <cell r="K2386">
            <v>0</v>
          </cell>
          <cell r="L2386">
            <v>0</v>
          </cell>
          <cell r="M2386">
            <v>0</v>
          </cell>
          <cell r="N2386">
            <v>0</v>
          </cell>
          <cell r="O2386">
            <v>0</v>
          </cell>
          <cell r="P2386">
            <v>0</v>
          </cell>
          <cell r="Q2386">
            <v>0</v>
          </cell>
          <cell r="R2386">
            <v>0</v>
          </cell>
          <cell r="S2386">
            <v>479</v>
          </cell>
          <cell r="T2386">
            <v>4599</v>
          </cell>
          <cell r="U2386">
            <v>2531</v>
          </cell>
          <cell r="V2386">
            <v>139</v>
          </cell>
          <cell r="W2386">
            <v>0</v>
          </cell>
          <cell r="X2386">
            <v>529</v>
          </cell>
          <cell r="Y2386">
            <v>3600</v>
          </cell>
          <cell r="Z2386">
            <v>255</v>
          </cell>
          <cell r="AA2386">
            <v>0</v>
          </cell>
          <cell r="AB2386">
            <v>0</v>
          </cell>
          <cell r="AC2386">
            <v>0</v>
          </cell>
          <cell r="AD2386">
            <v>0</v>
          </cell>
          <cell r="AE2386">
            <v>0</v>
          </cell>
        </row>
        <row r="2387">
          <cell r="E2387" t="str">
            <v>SD Electric Power Petroleum Coke</v>
          </cell>
          <cell r="F2387">
            <v>0</v>
          </cell>
          <cell r="G2387">
            <v>0</v>
          </cell>
          <cell r="H2387">
            <v>0</v>
          </cell>
          <cell r="I2387">
            <v>0</v>
          </cell>
          <cell r="J2387">
            <v>0</v>
          </cell>
          <cell r="K2387">
            <v>0</v>
          </cell>
          <cell r="L2387">
            <v>0</v>
          </cell>
          <cell r="M2387">
            <v>0</v>
          </cell>
          <cell r="N2387">
            <v>0</v>
          </cell>
          <cell r="O2387">
            <v>0</v>
          </cell>
          <cell r="P2387">
            <v>0</v>
          </cell>
          <cell r="Q2387">
            <v>0</v>
          </cell>
          <cell r="R2387">
            <v>0</v>
          </cell>
          <cell r="S2387">
            <v>0</v>
          </cell>
          <cell r="T2387">
            <v>0</v>
          </cell>
          <cell r="U2387">
            <v>0</v>
          </cell>
          <cell r="V2387">
            <v>0</v>
          </cell>
          <cell r="W2387">
            <v>0</v>
          </cell>
          <cell r="X2387">
            <v>0</v>
          </cell>
          <cell r="Y2387">
            <v>0</v>
          </cell>
          <cell r="Z2387">
            <v>0</v>
          </cell>
          <cell r="AA2387">
            <v>0</v>
          </cell>
          <cell r="AB2387">
            <v>0</v>
          </cell>
          <cell r="AC2387">
            <v>0</v>
          </cell>
          <cell r="AD2387">
            <v>0</v>
          </cell>
          <cell r="AE2387">
            <v>0</v>
          </cell>
        </row>
        <row r="2388">
          <cell r="E2388" t="str">
            <v>TN Electric Power Petroleum Coke</v>
          </cell>
          <cell r="F2388">
            <v>0</v>
          </cell>
          <cell r="G2388">
            <v>0</v>
          </cell>
          <cell r="H2388">
            <v>0</v>
          </cell>
          <cell r="I2388">
            <v>0</v>
          </cell>
          <cell r="J2388">
            <v>0</v>
          </cell>
          <cell r="K2388">
            <v>0</v>
          </cell>
          <cell r="L2388">
            <v>0</v>
          </cell>
          <cell r="M2388">
            <v>0</v>
          </cell>
          <cell r="N2388">
            <v>0</v>
          </cell>
          <cell r="O2388">
            <v>0</v>
          </cell>
          <cell r="P2388">
            <v>0</v>
          </cell>
          <cell r="Q2388">
            <v>0</v>
          </cell>
          <cell r="R2388">
            <v>0</v>
          </cell>
          <cell r="S2388">
            <v>0</v>
          </cell>
          <cell r="T2388">
            <v>0</v>
          </cell>
          <cell r="U2388">
            <v>0</v>
          </cell>
          <cell r="V2388">
            <v>0</v>
          </cell>
          <cell r="W2388">
            <v>0</v>
          </cell>
          <cell r="X2388">
            <v>0</v>
          </cell>
          <cell r="Y2388">
            <v>0</v>
          </cell>
          <cell r="Z2388">
            <v>0</v>
          </cell>
          <cell r="AA2388">
            <v>0</v>
          </cell>
          <cell r="AB2388">
            <v>0</v>
          </cell>
          <cell r="AC2388">
            <v>0</v>
          </cell>
          <cell r="AD2388">
            <v>0</v>
          </cell>
          <cell r="AE2388">
            <v>0</v>
          </cell>
        </row>
        <row r="2389">
          <cell r="E2389" t="str">
            <v>TX Electric Power Petroleum Coke</v>
          </cell>
          <cell r="F2389">
            <v>0</v>
          </cell>
          <cell r="G2389">
            <v>0</v>
          </cell>
          <cell r="H2389">
            <v>0</v>
          </cell>
          <cell r="I2389">
            <v>17292</v>
          </cell>
          <cell r="J2389">
            <v>14126</v>
          </cell>
          <cell r="K2389">
            <v>14816</v>
          </cell>
          <cell r="L2389">
            <v>15284</v>
          </cell>
          <cell r="M2389">
            <v>14891</v>
          </cell>
          <cell r="N2389">
            <v>15186</v>
          </cell>
          <cell r="O2389">
            <v>14657</v>
          </cell>
          <cell r="P2389">
            <v>17087</v>
          </cell>
          <cell r="Q2389">
            <v>12356</v>
          </cell>
          <cell r="R2389">
            <v>17465</v>
          </cell>
          <cell r="S2389">
            <v>7617</v>
          </cell>
          <cell r="T2389">
            <v>15029</v>
          </cell>
          <cell r="U2389">
            <v>15587</v>
          </cell>
          <cell r="V2389">
            <v>16734</v>
          </cell>
          <cell r="W2389">
            <v>11826</v>
          </cell>
          <cell r="X2389">
            <v>10548</v>
          </cell>
          <cell r="Y2389">
            <v>14582</v>
          </cell>
          <cell r="Z2389">
            <v>5398</v>
          </cell>
          <cell r="AA2389">
            <v>6426</v>
          </cell>
          <cell r="AB2389">
            <v>719</v>
          </cell>
          <cell r="AC2389">
            <v>1331</v>
          </cell>
          <cell r="AD2389">
            <v>0</v>
          </cell>
          <cell r="AE2389">
            <v>0</v>
          </cell>
        </row>
        <row r="2390">
          <cell r="E2390" t="str">
            <v>US Electric Power Petroleum Coke</v>
          </cell>
          <cell r="F2390">
            <v>30367</v>
          </cell>
          <cell r="G2390">
            <v>29329</v>
          </cell>
          <cell r="H2390">
            <v>45006</v>
          </cell>
          <cell r="I2390">
            <v>78648</v>
          </cell>
          <cell r="J2390">
            <v>69717</v>
          </cell>
          <cell r="K2390">
            <v>80556</v>
          </cell>
          <cell r="L2390">
            <v>79571</v>
          </cell>
          <cell r="M2390">
            <v>101558</v>
          </cell>
          <cell r="N2390">
            <v>123554</v>
          </cell>
          <cell r="O2390">
            <v>112491</v>
          </cell>
          <cell r="P2390">
            <v>98641</v>
          </cell>
          <cell r="Q2390">
            <v>103226</v>
          </cell>
          <cell r="R2390">
            <v>175176</v>
          </cell>
          <cell r="S2390">
            <v>174667</v>
          </cell>
          <cell r="T2390">
            <v>210811</v>
          </cell>
          <cell r="U2390">
            <v>231132</v>
          </cell>
          <cell r="V2390">
            <v>203043</v>
          </cell>
          <cell r="W2390">
            <v>162557</v>
          </cell>
          <cell r="X2390">
            <v>146391</v>
          </cell>
          <cell r="Y2390">
            <v>131842</v>
          </cell>
          <cell r="Z2390">
            <v>136595</v>
          </cell>
          <cell r="AA2390">
            <v>138320</v>
          </cell>
          <cell r="AB2390">
            <v>85054</v>
          </cell>
          <cell r="AC2390">
            <v>122518</v>
          </cell>
          <cell r="AD2390">
            <v>118155</v>
          </cell>
          <cell r="AE2390">
            <v>111716</v>
          </cell>
        </row>
        <row r="2391">
          <cell r="E2391" t="str">
            <v>UT Electric Power Petroleum Coke</v>
          </cell>
          <cell r="F2391">
            <v>0</v>
          </cell>
          <cell r="G2391">
            <v>0</v>
          </cell>
          <cell r="H2391">
            <v>0</v>
          </cell>
          <cell r="I2391">
            <v>0</v>
          </cell>
          <cell r="J2391">
            <v>0</v>
          </cell>
          <cell r="K2391">
            <v>0</v>
          </cell>
          <cell r="L2391">
            <v>0</v>
          </cell>
          <cell r="M2391">
            <v>0</v>
          </cell>
          <cell r="N2391">
            <v>0</v>
          </cell>
          <cell r="O2391">
            <v>0</v>
          </cell>
          <cell r="P2391">
            <v>0</v>
          </cell>
          <cell r="Q2391">
            <v>0</v>
          </cell>
          <cell r="R2391">
            <v>0</v>
          </cell>
          <cell r="S2391">
            <v>0</v>
          </cell>
          <cell r="T2391">
            <v>0</v>
          </cell>
          <cell r="U2391">
            <v>0</v>
          </cell>
          <cell r="V2391">
            <v>0</v>
          </cell>
          <cell r="W2391">
            <v>0</v>
          </cell>
          <cell r="X2391">
            <v>0</v>
          </cell>
          <cell r="Y2391">
            <v>0</v>
          </cell>
          <cell r="Z2391">
            <v>0</v>
          </cell>
          <cell r="AA2391">
            <v>0</v>
          </cell>
          <cell r="AB2391">
            <v>0</v>
          </cell>
          <cell r="AC2391">
            <v>0</v>
          </cell>
          <cell r="AD2391">
            <v>0</v>
          </cell>
          <cell r="AE2391">
            <v>0</v>
          </cell>
        </row>
        <row r="2392">
          <cell r="E2392" t="str">
            <v>VA Electric Power Petroleum Coke</v>
          </cell>
          <cell r="F2392">
            <v>0</v>
          </cell>
          <cell r="G2392">
            <v>0</v>
          </cell>
          <cell r="H2392">
            <v>0</v>
          </cell>
          <cell r="I2392">
            <v>0</v>
          </cell>
          <cell r="J2392">
            <v>0</v>
          </cell>
          <cell r="K2392">
            <v>0</v>
          </cell>
          <cell r="L2392">
            <v>0</v>
          </cell>
          <cell r="M2392">
            <v>0</v>
          </cell>
          <cell r="N2392">
            <v>0</v>
          </cell>
          <cell r="O2392">
            <v>0</v>
          </cell>
          <cell r="P2392">
            <v>0</v>
          </cell>
          <cell r="Q2392">
            <v>0</v>
          </cell>
          <cell r="R2392">
            <v>0</v>
          </cell>
          <cell r="S2392">
            <v>0</v>
          </cell>
          <cell r="T2392">
            <v>0</v>
          </cell>
          <cell r="U2392">
            <v>0</v>
          </cell>
          <cell r="V2392">
            <v>0</v>
          </cell>
          <cell r="W2392">
            <v>0</v>
          </cell>
          <cell r="X2392">
            <v>0</v>
          </cell>
          <cell r="Y2392">
            <v>0</v>
          </cell>
          <cell r="Z2392">
            <v>0</v>
          </cell>
          <cell r="AA2392">
            <v>0</v>
          </cell>
          <cell r="AB2392">
            <v>0</v>
          </cell>
          <cell r="AC2392">
            <v>0</v>
          </cell>
          <cell r="AD2392">
            <v>0</v>
          </cell>
          <cell r="AE2392">
            <v>0</v>
          </cell>
        </row>
        <row r="2393">
          <cell r="E2393" t="str">
            <v>VT Electric Power Petroleum Coke</v>
          </cell>
          <cell r="F2393">
            <v>0</v>
          </cell>
          <cell r="G2393">
            <v>0</v>
          </cell>
          <cell r="H2393">
            <v>0</v>
          </cell>
          <cell r="I2393">
            <v>0</v>
          </cell>
          <cell r="J2393">
            <v>0</v>
          </cell>
          <cell r="K2393">
            <v>0</v>
          </cell>
          <cell r="L2393">
            <v>0</v>
          </cell>
          <cell r="M2393">
            <v>0</v>
          </cell>
          <cell r="N2393">
            <v>0</v>
          </cell>
          <cell r="O2393">
            <v>0</v>
          </cell>
          <cell r="P2393">
            <v>0</v>
          </cell>
          <cell r="Q2393">
            <v>0</v>
          </cell>
          <cell r="R2393">
            <v>0</v>
          </cell>
          <cell r="S2393">
            <v>0</v>
          </cell>
          <cell r="T2393">
            <v>0</v>
          </cell>
          <cell r="U2393">
            <v>0</v>
          </cell>
          <cell r="V2393">
            <v>0</v>
          </cell>
          <cell r="W2393">
            <v>0</v>
          </cell>
          <cell r="X2393">
            <v>0</v>
          </cell>
          <cell r="Y2393">
            <v>0</v>
          </cell>
          <cell r="Z2393">
            <v>0</v>
          </cell>
          <cell r="AA2393">
            <v>0</v>
          </cell>
          <cell r="AB2393">
            <v>0</v>
          </cell>
          <cell r="AC2393">
            <v>0</v>
          </cell>
          <cell r="AD2393">
            <v>0</v>
          </cell>
          <cell r="AE2393">
            <v>0</v>
          </cell>
        </row>
        <row r="2394">
          <cell r="E2394" t="str">
            <v>WA Electric Power Petroleum Coke</v>
          </cell>
          <cell r="F2394">
            <v>0</v>
          </cell>
          <cell r="G2394">
            <v>0</v>
          </cell>
          <cell r="H2394">
            <v>0</v>
          </cell>
          <cell r="I2394">
            <v>0</v>
          </cell>
          <cell r="J2394">
            <v>0</v>
          </cell>
          <cell r="K2394">
            <v>0</v>
          </cell>
          <cell r="L2394">
            <v>0</v>
          </cell>
          <cell r="M2394">
            <v>0</v>
          </cell>
          <cell r="N2394">
            <v>0</v>
          </cell>
          <cell r="O2394">
            <v>0</v>
          </cell>
          <cell r="P2394">
            <v>2</v>
          </cell>
          <cell r="Q2394">
            <v>0</v>
          </cell>
          <cell r="R2394">
            <v>0</v>
          </cell>
          <cell r="S2394">
            <v>0</v>
          </cell>
          <cell r="T2394">
            <v>0</v>
          </cell>
          <cell r="U2394">
            <v>0</v>
          </cell>
          <cell r="V2394">
            <v>0</v>
          </cell>
          <cell r="W2394">
            <v>0</v>
          </cell>
          <cell r="X2394">
            <v>0</v>
          </cell>
          <cell r="Y2394">
            <v>0</v>
          </cell>
          <cell r="Z2394">
            <v>0</v>
          </cell>
          <cell r="AA2394">
            <v>0</v>
          </cell>
          <cell r="AB2394">
            <v>0</v>
          </cell>
          <cell r="AC2394">
            <v>0</v>
          </cell>
          <cell r="AD2394">
            <v>0</v>
          </cell>
          <cell r="AE2394">
            <v>0</v>
          </cell>
        </row>
        <row r="2395">
          <cell r="E2395" t="str">
            <v>WI Electric Power Petroleum Coke</v>
          </cell>
          <cell r="F2395">
            <v>0</v>
          </cell>
          <cell r="G2395">
            <v>0</v>
          </cell>
          <cell r="H2395">
            <v>256</v>
          </cell>
          <cell r="I2395">
            <v>663</v>
          </cell>
          <cell r="J2395">
            <v>969</v>
          </cell>
          <cell r="K2395">
            <v>866</v>
          </cell>
          <cell r="L2395">
            <v>798</v>
          </cell>
          <cell r="M2395">
            <v>1072</v>
          </cell>
          <cell r="N2395">
            <v>1093</v>
          </cell>
          <cell r="O2395">
            <v>1211</v>
          </cell>
          <cell r="P2395">
            <v>1159</v>
          </cell>
          <cell r="Q2395">
            <v>1194</v>
          </cell>
          <cell r="R2395">
            <v>1389</v>
          </cell>
          <cell r="S2395">
            <v>1709</v>
          </cell>
          <cell r="T2395">
            <v>4896</v>
          </cell>
          <cell r="U2395">
            <v>4826</v>
          </cell>
          <cell r="V2395">
            <v>7281</v>
          </cell>
          <cell r="W2395">
            <v>7780</v>
          </cell>
          <cell r="X2395">
            <v>7429</v>
          </cell>
          <cell r="Y2395">
            <v>5561</v>
          </cell>
          <cell r="Z2395">
            <v>5681</v>
          </cell>
          <cell r="AA2395">
            <v>4342</v>
          </cell>
          <cell r="AB2395">
            <v>900</v>
          </cell>
          <cell r="AC2395">
            <v>885</v>
          </cell>
          <cell r="AD2395">
            <v>1282</v>
          </cell>
          <cell r="AE2395">
            <v>1043</v>
          </cell>
        </row>
        <row r="2396">
          <cell r="E2396" t="str">
            <v>WV Electric Power Petroleum Coke</v>
          </cell>
          <cell r="F2396">
            <v>0</v>
          </cell>
          <cell r="G2396">
            <v>0</v>
          </cell>
          <cell r="H2396">
            <v>0</v>
          </cell>
          <cell r="I2396">
            <v>0</v>
          </cell>
          <cell r="J2396">
            <v>0</v>
          </cell>
          <cell r="K2396">
            <v>0</v>
          </cell>
          <cell r="L2396">
            <v>0</v>
          </cell>
          <cell r="M2396">
            <v>0</v>
          </cell>
          <cell r="N2396">
            <v>0</v>
          </cell>
          <cell r="O2396">
            <v>0</v>
          </cell>
          <cell r="P2396">
            <v>0</v>
          </cell>
          <cell r="Q2396">
            <v>0</v>
          </cell>
          <cell r="R2396">
            <v>0</v>
          </cell>
          <cell r="S2396">
            <v>0</v>
          </cell>
          <cell r="T2396">
            <v>0</v>
          </cell>
          <cell r="U2396">
            <v>0</v>
          </cell>
          <cell r="V2396">
            <v>0</v>
          </cell>
          <cell r="W2396">
            <v>0</v>
          </cell>
          <cell r="X2396">
            <v>0</v>
          </cell>
          <cell r="Y2396">
            <v>0</v>
          </cell>
          <cell r="Z2396">
            <v>0</v>
          </cell>
          <cell r="AA2396">
            <v>0</v>
          </cell>
          <cell r="AB2396">
            <v>0</v>
          </cell>
          <cell r="AC2396">
            <v>0</v>
          </cell>
          <cell r="AD2396">
            <v>0</v>
          </cell>
          <cell r="AE2396">
            <v>0</v>
          </cell>
        </row>
        <row r="2397">
          <cell r="E2397" t="str">
            <v>WY Electric Power Petroleum Coke</v>
          </cell>
          <cell r="F2397">
            <v>0</v>
          </cell>
          <cell r="G2397">
            <v>0</v>
          </cell>
          <cell r="H2397">
            <v>0</v>
          </cell>
          <cell r="I2397">
            <v>0</v>
          </cell>
          <cell r="J2397">
            <v>0</v>
          </cell>
          <cell r="K2397">
            <v>0</v>
          </cell>
          <cell r="L2397">
            <v>0</v>
          </cell>
          <cell r="M2397">
            <v>0</v>
          </cell>
          <cell r="N2397">
            <v>0</v>
          </cell>
          <cell r="O2397">
            <v>0</v>
          </cell>
          <cell r="P2397">
            <v>0</v>
          </cell>
          <cell r="Q2397">
            <v>0</v>
          </cell>
          <cell r="R2397">
            <v>0</v>
          </cell>
          <cell r="S2397">
            <v>0</v>
          </cell>
          <cell r="T2397">
            <v>0</v>
          </cell>
          <cell r="U2397">
            <v>0</v>
          </cell>
          <cell r="V2397">
            <v>0</v>
          </cell>
          <cell r="W2397">
            <v>0</v>
          </cell>
          <cell r="X2397">
            <v>0</v>
          </cell>
          <cell r="Y2397">
            <v>0</v>
          </cell>
          <cell r="Z2397">
            <v>0</v>
          </cell>
          <cell r="AA2397">
            <v>0</v>
          </cell>
          <cell r="AB2397">
            <v>0</v>
          </cell>
          <cell r="AC2397">
            <v>0</v>
          </cell>
          <cell r="AD2397">
            <v>0</v>
          </cell>
          <cell r="AE2397">
            <v>0</v>
          </cell>
        </row>
        <row r="2398">
          <cell r="E2398" t="str">
            <v>AK Industrial Petroleum Coke</v>
          </cell>
          <cell r="F2398">
            <v>0</v>
          </cell>
          <cell r="G2398">
            <v>0</v>
          </cell>
          <cell r="H2398">
            <v>0</v>
          </cell>
          <cell r="I2398">
            <v>0</v>
          </cell>
          <cell r="J2398">
            <v>0</v>
          </cell>
          <cell r="K2398">
            <v>0</v>
          </cell>
          <cell r="L2398">
            <v>0</v>
          </cell>
          <cell r="M2398">
            <v>0</v>
          </cell>
          <cell r="N2398">
            <v>0</v>
          </cell>
          <cell r="O2398">
            <v>0</v>
          </cell>
          <cell r="P2398">
            <v>0</v>
          </cell>
          <cell r="Q2398">
            <v>0</v>
          </cell>
          <cell r="R2398">
            <v>0</v>
          </cell>
          <cell r="S2398">
            <v>0</v>
          </cell>
          <cell r="T2398">
            <v>0</v>
          </cell>
          <cell r="U2398">
            <v>0</v>
          </cell>
          <cell r="V2398">
            <v>0</v>
          </cell>
          <cell r="W2398">
            <v>0</v>
          </cell>
          <cell r="X2398">
            <v>0</v>
          </cell>
          <cell r="Y2398">
            <v>0</v>
          </cell>
          <cell r="Z2398">
            <v>0</v>
          </cell>
          <cell r="AA2398">
            <v>0</v>
          </cell>
          <cell r="AB2398">
            <v>0</v>
          </cell>
          <cell r="AC2398">
            <v>0</v>
          </cell>
          <cell r="AD2398">
            <v>0</v>
          </cell>
          <cell r="AE2398">
            <v>0</v>
          </cell>
        </row>
        <row r="2399">
          <cell r="E2399" t="str">
            <v>AL Industrial Petroleum Coke</v>
          </cell>
          <cell r="F2399">
            <v>0</v>
          </cell>
          <cell r="G2399">
            <v>0</v>
          </cell>
          <cell r="H2399">
            <v>0</v>
          </cell>
          <cell r="I2399">
            <v>0</v>
          </cell>
          <cell r="J2399">
            <v>0</v>
          </cell>
          <cell r="K2399">
            <v>0</v>
          </cell>
          <cell r="L2399">
            <v>0</v>
          </cell>
          <cell r="M2399">
            <v>0</v>
          </cell>
          <cell r="N2399">
            <v>0</v>
          </cell>
          <cell r="O2399">
            <v>0</v>
          </cell>
          <cell r="P2399">
            <v>0</v>
          </cell>
          <cell r="Q2399">
            <v>0</v>
          </cell>
          <cell r="R2399">
            <v>0</v>
          </cell>
          <cell r="S2399">
            <v>0</v>
          </cell>
          <cell r="T2399">
            <v>0</v>
          </cell>
          <cell r="U2399">
            <v>0</v>
          </cell>
          <cell r="V2399">
            <v>0</v>
          </cell>
          <cell r="W2399">
            <v>0</v>
          </cell>
          <cell r="X2399">
            <v>0</v>
          </cell>
          <cell r="Y2399">
            <v>0</v>
          </cell>
          <cell r="Z2399">
            <v>0</v>
          </cell>
          <cell r="AA2399">
            <v>0</v>
          </cell>
          <cell r="AB2399">
            <v>0</v>
          </cell>
          <cell r="AC2399">
            <v>0</v>
          </cell>
          <cell r="AD2399">
            <v>0</v>
          </cell>
          <cell r="AE2399">
            <v>0</v>
          </cell>
        </row>
        <row r="2400">
          <cell r="E2400" t="str">
            <v>AR Industrial Petroleum Coke</v>
          </cell>
          <cell r="F2400">
            <v>1517</v>
          </cell>
          <cell r="G2400">
            <v>1449</v>
          </cell>
          <cell r="H2400">
            <v>1589</v>
          </cell>
          <cell r="I2400">
            <v>1723</v>
          </cell>
          <cell r="J2400">
            <v>1609</v>
          </cell>
          <cell r="K2400">
            <v>1576</v>
          </cell>
          <cell r="L2400">
            <v>1644</v>
          </cell>
          <cell r="M2400">
            <v>1645</v>
          </cell>
          <cell r="N2400">
            <v>1611</v>
          </cell>
          <cell r="O2400">
            <v>1605</v>
          </cell>
          <cell r="P2400">
            <v>1673</v>
          </cell>
          <cell r="Q2400">
            <v>1647</v>
          </cell>
          <cell r="R2400">
            <v>1630</v>
          </cell>
          <cell r="S2400">
            <v>1634</v>
          </cell>
          <cell r="T2400">
            <v>1732</v>
          </cell>
          <cell r="U2400">
            <v>1833</v>
          </cell>
          <cell r="V2400">
            <v>1867</v>
          </cell>
          <cell r="W2400">
            <v>1688</v>
          </cell>
          <cell r="X2400">
            <v>1550</v>
          </cell>
          <cell r="Y2400">
            <v>1701</v>
          </cell>
          <cell r="Z2400">
            <v>1808</v>
          </cell>
          <cell r="AA2400">
            <v>1762</v>
          </cell>
          <cell r="AB2400">
            <v>1775</v>
          </cell>
          <cell r="AC2400">
            <v>1622</v>
          </cell>
          <cell r="AD2400">
            <v>1509</v>
          </cell>
          <cell r="AE2400">
            <v>1540</v>
          </cell>
        </row>
        <row r="2401">
          <cell r="E2401" t="str">
            <v>AZ Industrial Petroleum Coke</v>
          </cell>
          <cell r="F2401">
            <v>0</v>
          </cell>
          <cell r="G2401">
            <v>0</v>
          </cell>
          <cell r="H2401">
            <v>0</v>
          </cell>
          <cell r="I2401">
            <v>0</v>
          </cell>
          <cell r="J2401">
            <v>0</v>
          </cell>
          <cell r="K2401">
            <v>0</v>
          </cell>
          <cell r="L2401">
            <v>0</v>
          </cell>
          <cell r="M2401">
            <v>0</v>
          </cell>
          <cell r="N2401">
            <v>0</v>
          </cell>
          <cell r="O2401">
            <v>0</v>
          </cell>
          <cell r="P2401">
            <v>0</v>
          </cell>
          <cell r="Q2401">
            <v>0</v>
          </cell>
          <cell r="R2401">
            <v>0</v>
          </cell>
          <cell r="S2401">
            <v>0</v>
          </cell>
          <cell r="T2401">
            <v>0</v>
          </cell>
          <cell r="U2401">
            <v>0</v>
          </cell>
          <cell r="V2401">
            <v>0</v>
          </cell>
          <cell r="W2401">
            <v>0</v>
          </cell>
          <cell r="X2401">
            <v>0</v>
          </cell>
          <cell r="Y2401">
            <v>0</v>
          </cell>
          <cell r="Z2401">
            <v>0</v>
          </cell>
          <cell r="AA2401">
            <v>0</v>
          </cell>
          <cell r="AB2401">
            <v>0</v>
          </cell>
          <cell r="AC2401">
            <v>0</v>
          </cell>
          <cell r="AD2401">
            <v>0</v>
          </cell>
          <cell r="AE2401">
            <v>0</v>
          </cell>
        </row>
        <row r="2402">
          <cell r="E2402" t="str">
            <v>CA Industrial Petroleum Coke</v>
          </cell>
          <cell r="F2402">
            <v>74601</v>
          </cell>
          <cell r="G2402">
            <v>77486</v>
          </cell>
          <cell r="H2402">
            <v>78431</v>
          </cell>
          <cell r="I2402">
            <v>73671</v>
          </cell>
          <cell r="J2402">
            <v>84213</v>
          </cell>
          <cell r="K2402">
            <v>87077</v>
          </cell>
          <cell r="L2402">
            <v>96548</v>
          </cell>
          <cell r="M2402">
            <v>94662</v>
          </cell>
          <cell r="N2402">
            <v>90638</v>
          </cell>
          <cell r="O2402">
            <v>92359</v>
          </cell>
          <cell r="P2402">
            <v>79107</v>
          </cell>
          <cell r="Q2402">
            <v>81196</v>
          </cell>
          <cell r="R2402">
            <v>92524</v>
          </cell>
          <cell r="S2402">
            <v>78061</v>
          </cell>
          <cell r="T2402">
            <v>85926</v>
          </cell>
          <cell r="U2402">
            <v>86829</v>
          </cell>
          <cell r="V2402">
            <v>82754</v>
          </cell>
          <cell r="W2402">
            <v>80556</v>
          </cell>
          <cell r="X2402">
            <v>65810</v>
          </cell>
          <cell r="Y2402">
            <v>59833</v>
          </cell>
          <cell r="Z2402">
            <v>53436</v>
          </cell>
          <cell r="AA2402">
            <v>60066</v>
          </cell>
          <cell r="AB2402">
            <v>63918</v>
          </cell>
          <cell r="AC2402">
            <v>62795</v>
          </cell>
          <cell r="AD2402">
            <v>63027</v>
          </cell>
          <cell r="AE2402">
            <v>52075</v>
          </cell>
        </row>
        <row r="2403">
          <cell r="E2403" t="str">
            <v>CO Industrial Petroleum Coke</v>
          </cell>
          <cell r="F2403">
            <v>1792</v>
          </cell>
          <cell r="G2403">
            <v>1948</v>
          </cell>
          <cell r="H2403">
            <v>1810</v>
          </cell>
          <cell r="I2403">
            <v>1885</v>
          </cell>
          <cell r="J2403">
            <v>2036</v>
          </cell>
          <cell r="K2403">
            <v>1986</v>
          </cell>
          <cell r="L2403">
            <v>2053</v>
          </cell>
          <cell r="M2403">
            <v>2079</v>
          </cell>
          <cell r="N2403">
            <v>2389</v>
          </cell>
          <cell r="O2403">
            <v>2580</v>
          </cell>
          <cell r="P2403">
            <v>2423</v>
          </cell>
          <cell r="Q2403">
            <v>2615</v>
          </cell>
          <cell r="R2403">
            <v>2513</v>
          </cell>
          <cell r="S2403">
            <v>2312</v>
          </cell>
          <cell r="T2403">
            <v>2654</v>
          </cell>
          <cell r="U2403">
            <v>2662</v>
          </cell>
          <cell r="V2403">
            <v>2664</v>
          </cell>
          <cell r="W2403">
            <v>2871</v>
          </cell>
          <cell r="X2403">
            <v>2674</v>
          </cell>
          <cell r="Y2403">
            <v>3119</v>
          </cell>
          <cell r="Z2403">
            <v>3138</v>
          </cell>
          <cell r="AA2403">
            <v>3250</v>
          </cell>
          <cell r="AB2403">
            <v>3156</v>
          </cell>
          <cell r="AC2403">
            <v>3571</v>
          </cell>
          <cell r="AD2403">
            <v>3351</v>
          </cell>
          <cell r="AE2403">
            <v>3288</v>
          </cell>
        </row>
        <row r="2404">
          <cell r="E2404" t="str">
            <v>CT Industrial Petroleum Coke</v>
          </cell>
          <cell r="F2404">
            <v>0</v>
          </cell>
          <cell r="G2404">
            <v>0</v>
          </cell>
          <cell r="H2404">
            <v>0</v>
          </cell>
          <cell r="I2404">
            <v>0</v>
          </cell>
          <cell r="J2404">
            <v>0</v>
          </cell>
          <cell r="K2404">
            <v>0</v>
          </cell>
          <cell r="L2404">
            <v>0</v>
          </cell>
          <cell r="M2404">
            <v>0</v>
          </cell>
          <cell r="N2404">
            <v>0</v>
          </cell>
          <cell r="O2404">
            <v>0</v>
          </cell>
          <cell r="P2404">
            <v>0</v>
          </cell>
          <cell r="Q2404">
            <v>0</v>
          </cell>
          <cell r="R2404">
            <v>0</v>
          </cell>
          <cell r="S2404">
            <v>0</v>
          </cell>
          <cell r="T2404">
            <v>0</v>
          </cell>
          <cell r="U2404">
            <v>0</v>
          </cell>
          <cell r="V2404">
            <v>0</v>
          </cell>
          <cell r="W2404">
            <v>0</v>
          </cell>
          <cell r="X2404">
            <v>0</v>
          </cell>
          <cell r="Y2404">
            <v>0</v>
          </cell>
          <cell r="Z2404">
            <v>0</v>
          </cell>
          <cell r="AA2404">
            <v>0</v>
          </cell>
          <cell r="AB2404">
            <v>0</v>
          </cell>
          <cell r="AC2404">
            <v>0</v>
          </cell>
          <cell r="AD2404">
            <v>0</v>
          </cell>
          <cell r="AE2404">
            <v>0</v>
          </cell>
        </row>
        <row r="2405">
          <cell r="E2405" t="str">
            <v>DC Industrial Petroleum Coke</v>
          </cell>
          <cell r="F2405">
            <v>0</v>
          </cell>
          <cell r="G2405">
            <v>0</v>
          </cell>
          <cell r="H2405">
            <v>0</v>
          </cell>
          <cell r="I2405">
            <v>0</v>
          </cell>
          <cell r="J2405">
            <v>0</v>
          </cell>
          <cell r="K2405">
            <v>0</v>
          </cell>
          <cell r="L2405">
            <v>0</v>
          </cell>
          <cell r="M2405">
            <v>0</v>
          </cell>
          <cell r="N2405">
            <v>0</v>
          </cell>
          <cell r="O2405">
            <v>0</v>
          </cell>
          <cell r="P2405">
            <v>0</v>
          </cell>
          <cell r="Q2405">
            <v>0</v>
          </cell>
          <cell r="R2405">
            <v>0</v>
          </cell>
          <cell r="S2405">
            <v>0</v>
          </cell>
          <cell r="T2405">
            <v>0</v>
          </cell>
          <cell r="U2405">
            <v>0</v>
          </cell>
          <cell r="V2405">
            <v>0</v>
          </cell>
          <cell r="W2405">
            <v>0</v>
          </cell>
          <cell r="X2405">
            <v>0</v>
          </cell>
          <cell r="Y2405">
            <v>0</v>
          </cell>
          <cell r="Z2405">
            <v>0</v>
          </cell>
          <cell r="AA2405">
            <v>0</v>
          </cell>
          <cell r="AB2405">
            <v>0</v>
          </cell>
          <cell r="AC2405">
            <v>0</v>
          </cell>
          <cell r="AD2405">
            <v>0</v>
          </cell>
          <cell r="AE2405">
            <v>0</v>
          </cell>
        </row>
        <row r="2406">
          <cell r="E2406" t="str">
            <v>DE Industrial Petroleum Coke</v>
          </cell>
          <cell r="F2406">
            <v>16634</v>
          </cell>
          <cell r="G2406">
            <v>7248</v>
          </cell>
          <cell r="H2406">
            <v>18034</v>
          </cell>
          <cell r="I2406">
            <v>17540</v>
          </cell>
          <cell r="J2406">
            <v>17732</v>
          </cell>
          <cell r="K2406">
            <v>17352</v>
          </cell>
          <cell r="L2406">
            <v>17911</v>
          </cell>
          <cell r="M2406">
            <v>18164</v>
          </cell>
          <cell r="N2406">
            <v>16409</v>
          </cell>
          <cell r="O2406">
            <v>16719</v>
          </cell>
          <cell r="P2406">
            <v>10254</v>
          </cell>
          <cell r="Q2406">
            <v>9056</v>
          </cell>
          <cell r="R2406">
            <v>9706</v>
          </cell>
          <cell r="S2406">
            <v>10924</v>
          </cell>
          <cell r="T2406">
            <v>8866</v>
          </cell>
          <cell r="U2406">
            <v>9385</v>
          </cell>
          <cell r="V2406">
            <v>8049</v>
          </cell>
          <cell r="W2406">
            <v>8508</v>
          </cell>
          <cell r="X2406">
            <v>8580</v>
          </cell>
          <cell r="Y2406">
            <v>0</v>
          </cell>
          <cell r="Z2406">
            <v>7021</v>
          </cell>
          <cell r="AA2406">
            <v>10145</v>
          </cell>
          <cell r="AB2406">
            <v>8488</v>
          </cell>
          <cell r="AC2406">
            <v>7978</v>
          </cell>
          <cell r="AD2406">
            <v>8645</v>
          </cell>
          <cell r="AE2406">
            <v>8840</v>
          </cell>
        </row>
        <row r="2407">
          <cell r="E2407" t="str">
            <v>FL Industrial Petroleum Coke</v>
          </cell>
          <cell r="F2407">
            <v>0</v>
          </cell>
          <cell r="G2407">
            <v>0</v>
          </cell>
          <cell r="H2407">
            <v>0</v>
          </cell>
          <cell r="I2407">
            <v>0</v>
          </cell>
          <cell r="J2407">
            <v>0</v>
          </cell>
          <cell r="K2407">
            <v>0</v>
          </cell>
          <cell r="L2407">
            <v>0</v>
          </cell>
          <cell r="M2407">
            <v>0</v>
          </cell>
          <cell r="N2407">
            <v>0</v>
          </cell>
          <cell r="O2407">
            <v>0</v>
          </cell>
          <cell r="P2407">
            <v>0</v>
          </cell>
          <cell r="Q2407">
            <v>0</v>
          </cell>
          <cell r="R2407">
            <v>0</v>
          </cell>
          <cell r="S2407">
            <v>0</v>
          </cell>
          <cell r="T2407">
            <v>0</v>
          </cell>
          <cell r="U2407">
            <v>0</v>
          </cell>
          <cell r="V2407">
            <v>0</v>
          </cell>
          <cell r="W2407">
            <v>0</v>
          </cell>
          <cell r="X2407">
            <v>0</v>
          </cell>
          <cell r="Y2407">
            <v>0</v>
          </cell>
          <cell r="Z2407">
            <v>0</v>
          </cell>
          <cell r="AA2407">
            <v>0</v>
          </cell>
          <cell r="AB2407">
            <v>0</v>
          </cell>
          <cell r="AC2407">
            <v>0</v>
          </cell>
          <cell r="AD2407">
            <v>0</v>
          </cell>
          <cell r="AE2407">
            <v>0</v>
          </cell>
        </row>
        <row r="2408">
          <cell r="E2408" t="str">
            <v>GA Industrial Petroleum Coke</v>
          </cell>
          <cell r="F2408">
            <v>1211</v>
          </cell>
          <cell r="G2408">
            <v>2145</v>
          </cell>
          <cell r="H2408">
            <v>4962</v>
          </cell>
          <cell r="I2408">
            <v>6274</v>
          </cell>
          <cell r="J2408">
            <v>5792</v>
          </cell>
          <cell r="K2408">
            <v>6346</v>
          </cell>
          <cell r="L2408">
            <v>7545</v>
          </cell>
          <cell r="M2408">
            <v>8494</v>
          </cell>
          <cell r="N2408">
            <v>8855</v>
          </cell>
          <cell r="O2408">
            <v>8801</v>
          </cell>
          <cell r="P2408">
            <v>8298</v>
          </cell>
          <cell r="Q2408">
            <v>7351</v>
          </cell>
          <cell r="R2408">
            <v>9597</v>
          </cell>
          <cell r="S2408">
            <v>8964</v>
          </cell>
          <cell r="T2408">
            <v>8936</v>
          </cell>
          <cell r="U2408">
            <v>8982</v>
          </cell>
          <cell r="V2408">
            <v>9170</v>
          </cell>
          <cell r="W2408">
            <v>9143</v>
          </cell>
          <cell r="X2408">
            <v>8233</v>
          </cell>
          <cell r="Y2408">
            <v>7900</v>
          </cell>
          <cell r="Z2408">
            <v>8279</v>
          </cell>
          <cell r="AA2408">
            <v>7566</v>
          </cell>
          <cell r="AB2408">
            <v>5801</v>
          </cell>
          <cell r="AC2408">
            <v>4488</v>
          </cell>
          <cell r="AD2408">
            <v>3933</v>
          </cell>
          <cell r="AE2408">
            <v>3536</v>
          </cell>
        </row>
        <row r="2409">
          <cell r="E2409" t="str">
            <v>HI Industrial Petroleum Coke</v>
          </cell>
          <cell r="F2409">
            <v>2004</v>
          </cell>
          <cell r="G2409">
            <v>2293</v>
          </cell>
          <cell r="H2409">
            <v>2212</v>
          </cell>
          <cell r="I2409">
            <v>2071</v>
          </cell>
          <cell r="J2409">
            <v>2145</v>
          </cell>
          <cell r="K2409">
            <v>2220</v>
          </cell>
          <cell r="L2409">
            <v>2475</v>
          </cell>
          <cell r="M2409">
            <v>2350</v>
          </cell>
          <cell r="N2409">
            <v>2183</v>
          </cell>
          <cell r="O2409">
            <v>2115</v>
          </cell>
          <cell r="P2409">
            <v>2208</v>
          </cell>
          <cell r="Q2409">
            <v>2263</v>
          </cell>
          <cell r="R2409">
            <v>2240</v>
          </cell>
          <cell r="S2409">
            <v>2295</v>
          </cell>
          <cell r="T2409">
            <v>2439</v>
          </cell>
          <cell r="U2409">
            <v>2401</v>
          </cell>
          <cell r="V2409">
            <v>2270</v>
          </cell>
          <cell r="W2409">
            <v>2244</v>
          </cell>
          <cell r="X2409">
            <v>1884</v>
          </cell>
          <cell r="Y2409">
            <v>1805</v>
          </cell>
          <cell r="Z2409">
            <v>1612</v>
          </cell>
          <cell r="AA2409">
            <v>1811</v>
          </cell>
          <cell r="AB2409">
            <v>1927</v>
          </cell>
          <cell r="AC2409">
            <v>2156</v>
          </cell>
          <cell r="AD2409">
            <v>2094</v>
          </cell>
          <cell r="AE2409">
            <v>2150</v>
          </cell>
        </row>
        <row r="2410">
          <cell r="E2410" t="str">
            <v>IA Industrial Petroleum Coke</v>
          </cell>
          <cell r="F2410">
            <v>0</v>
          </cell>
          <cell r="G2410">
            <v>0</v>
          </cell>
          <cell r="H2410">
            <v>0</v>
          </cell>
          <cell r="I2410">
            <v>0</v>
          </cell>
          <cell r="J2410">
            <v>0</v>
          </cell>
          <cell r="K2410">
            <v>0</v>
          </cell>
          <cell r="L2410">
            <v>0</v>
          </cell>
          <cell r="M2410">
            <v>0</v>
          </cell>
          <cell r="N2410">
            <v>0</v>
          </cell>
          <cell r="O2410">
            <v>0</v>
          </cell>
          <cell r="P2410">
            <v>0</v>
          </cell>
          <cell r="Q2410">
            <v>0</v>
          </cell>
          <cell r="R2410">
            <v>0</v>
          </cell>
          <cell r="S2410">
            <v>0</v>
          </cell>
          <cell r="T2410">
            <v>0</v>
          </cell>
          <cell r="U2410">
            <v>0</v>
          </cell>
          <cell r="V2410">
            <v>0</v>
          </cell>
          <cell r="W2410">
            <v>0</v>
          </cell>
          <cell r="X2410">
            <v>0</v>
          </cell>
          <cell r="Y2410">
            <v>0</v>
          </cell>
          <cell r="Z2410">
            <v>0</v>
          </cell>
          <cell r="AA2410">
            <v>0</v>
          </cell>
          <cell r="AB2410">
            <v>0</v>
          </cell>
          <cell r="AC2410">
            <v>3228</v>
          </cell>
          <cell r="AD2410">
            <v>3557</v>
          </cell>
          <cell r="AE2410">
            <v>1690</v>
          </cell>
        </row>
        <row r="2411">
          <cell r="E2411" t="str">
            <v>ID Industrial Petroleum Coke</v>
          </cell>
          <cell r="F2411">
            <v>0</v>
          </cell>
          <cell r="G2411">
            <v>0</v>
          </cell>
          <cell r="H2411">
            <v>0</v>
          </cell>
          <cell r="I2411">
            <v>0</v>
          </cell>
          <cell r="J2411">
            <v>0</v>
          </cell>
          <cell r="K2411">
            <v>0</v>
          </cell>
          <cell r="L2411">
            <v>0</v>
          </cell>
          <cell r="M2411">
            <v>0</v>
          </cell>
          <cell r="N2411">
            <v>0</v>
          </cell>
          <cell r="O2411">
            <v>0</v>
          </cell>
          <cell r="P2411">
            <v>0</v>
          </cell>
          <cell r="Q2411">
            <v>0</v>
          </cell>
          <cell r="R2411">
            <v>0</v>
          </cell>
          <cell r="S2411">
            <v>0</v>
          </cell>
          <cell r="T2411">
            <v>0</v>
          </cell>
          <cell r="U2411">
            <v>0</v>
          </cell>
          <cell r="V2411">
            <v>0</v>
          </cell>
          <cell r="W2411">
            <v>0</v>
          </cell>
          <cell r="X2411">
            <v>0</v>
          </cell>
          <cell r="Y2411">
            <v>0</v>
          </cell>
          <cell r="Z2411">
            <v>0</v>
          </cell>
          <cell r="AA2411">
            <v>0</v>
          </cell>
          <cell r="AB2411">
            <v>0</v>
          </cell>
          <cell r="AC2411">
            <v>0</v>
          </cell>
          <cell r="AD2411">
            <v>0</v>
          </cell>
          <cell r="AE2411">
            <v>0</v>
          </cell>
        </row>
        <row r="2412">
          <cell r="E2412" t="str">
            <v>IL Industrial Petroleum Coke</v>
          </cell>
          <cell r="F2412">
            <v>31342</v>
          </cell>
          <cell r="G2412">
            <v>30271</v>
          </cell>
          <cell r="H2412">
            <v>32014</v>
          </cell>
          <cell r="I2412">
            <v>33440</v>
          </cell>
          <cell r="J2412">
            <v>32417</v>
          </cell>
          <cell r="K2412">
            <v>32197</v>
          </cell>
          <cell r="L2412">
            <v>30240</v>
          </cell>
          <cell r="M2412">
            <v>29628</v>
          </cell>
          <cell r="N2412">
            <v>33848</v>
          </cell>
          <cell r="O2412">
            <v>36036</v>
          </cell>
          <cell r="P2412">
            <v>34590</v>
          </cell>
          <cell r="Q2412">
            <v>28064</v>
          </cell>
          <cell r="R2412">
            <v>25930</v>
          </cell>
          <cell r="S2412">
            <v>25577</v>
          </cell>
          <cell r="T2412">
            <v>24948</v>
          </cell>
          <cell r="U2412">
            <v>27143</v>
          </cell>
          <cell r="V2412">
            <v>25396</v>
          </cell>
          <cell r="W2412">
            <v>24106</v>
          </cell>
          <cell r="X2412">
            <v>23156</v>
          </cell>
          <cell r="Y2412">
            <v>24032</v>
          </cell>
          <cell r="Z2412">
            <v>25322</v>
          </cell>
          <cell r="AA2412">
            <v>25988</v>
          </cell>
          <cell r="AB2412">
            <v>27360</v>
          </cell>
          <cell r="AC2412">
            <v>30743</v>
          </cell>
          <cell r="AD2412">
            <v>32328</v>
          </cell>
          <cell r="AE2412">
            <v>29266</v>
          </cell>
        </row>
        <row r="2413">
          <cell r="E2413" t="str">
            <v>IN Industrial Petroleum Coke</v>
          </cell>
          <cell r="F2413">
            <v>24637</v>
          </cell>
          <cell r="G2413">
            <v>24005</v>
          </cell>
          <cell r="H2413">
            <v>29915</v>
          </cell>
          <cell r="I2413">
            <v>25488</v>
          </cell>
          <cell r="J2413">
            <v>27206</v>
          </cell>
          <cell r="K2413">
            <v>26401</v>
          </cell>
          <cell r="L2413">
            <v>27759</v>
          </cell>
          <cell r="M2413">
            <v>23485</v>
          </cell>
          <cell r="N2413">
            <v>33565</v>
          </cell>
          <cell r="O2413">
            <v>41650</v>
          </cell>
          <cell r="P2413">
            <v>31301</v>
          </cell>
          <cell r="Q2413">
            <v>42028</v>
          </cell>
          <cell r="R2413">
            <v>38961</v>
          </cell>
          <cell r="S2413">
            <v>37480</v>
          </cell>
          <cell r="T2413">
            <v>49876</v>
          </cell>
          <cell r="U2413">
            <v>48191</v>
          </cell>
          <cell r="V2413">
            <v>53391</v>
          </cell>
          <cell r="W2413">
            <v>48124</v>
          </cell>
          <cell r="X2413">
            <v>50088</v>
          </cell>
          <cell r="Y2413">
            <v>53246</v>
          </cell>
          <cell r="Z2413">
            <v>35559</v>
          </cell>
          <cell r="AA2413">
            <v>28813</v>
          </cell>
          <cell r="AB2413">
            <v>31269</v>
          </cell>
          <cell r="AC2413">
            <v>24551</v>
          </cell>
          <cell r="AD2413">
            <v>24606</v>
          </cell>
          <cell r="AE2413">
            <v>32127</v>
          </cell>
        </row>
        <row r="2414">
          <cell r="E2414" t="str">
            <v>KS Industrial Petroleum Coke</v>
          </cell>
          <cell r="F2414">
            <v>10577</v>
          </cell>
          <cell r="G2414">
            <v>10127</v>
          </cell>
          <cell r="H2414">
            <v>10571</v>
          </cell>
          <cell r="I2414">
            <v>8796</v>
          </cell>
          <cell r="J2414">
            <v>8462</v>
          </cell>
          <cell r="K2414">
            <v>8404</v>
          </cell>
          <cell r="L2414">
            <v>7115</v>
          </cell>
          <cell r="M2414">
            <v>6971</v>
          </cell>
          <cell r="N2414">
            <v>7139</v>
          </cell>
          <cell r="O2414">
            <v>7866</v>
          </cell>
          <cell r="P2414">
            <v>7756</v>
          </cell>
          <cell r="Q2414">
            <v>7412</v>
          </cell>
          <cell r="R2414">
            <v>7455</v>
          </cell>
          <cell r="S2414">
            <v>7425</v>
          </cell>
          <cell r="T2414">
            <v>7252</v>
          </cell>
          <cell r="U2414">
            <v>8101</v>
          </cell>
          <cell r="V2414">
            <v>7890</v>
          </cell>
          <cell r="W2414">
            <v>7519</v>
          </cell>
          <cell r="X2414">
            <v>7239</v>
          </cell>
          <cell r="Y2414">
            <v>7470</v>
          </cell>
          <cell r="Z2414">
            <v>7991</v>
          </cell>
          <cell r="AA2414">
            <v>8151</v>
          </cell>
          <cell r="AB2414">
            <v>8581</v>
          </cell>
          <cell r="AC2414">
            <v>7243</v>
          </cell>
          <cell r="AD2414">
            <v>7387</v>
          </cell>
          <cell r="AE2414">
            <v>7815</v>
          </cell>
        </row>
        <row r="2415">
          <cell r="E2415" t="str">
            <v>KY Industrial Petroleum Coke</v>
          </cell>
          <cell r="F2415">
            <v>23299</v>
          </cell>
          <cell r="G2415">
            <v>21282</v>
          </cell>
          <cell r="H2415">
            <v>28893</v>
          </cell>
          <cell r="I2415">
            <v>23373</v>
          </cell>
          <cell r="J2415">
            <v>22875</v>
          </cell>
          <cell r="K2415">
            <v>22033</v>
          </cell>
          <cell r="L2415">
            <v>22711</v>
          </cell>
          <cell r="M2415">
            <v>18160</v>
          </cell>
          <cell r="N2415">
            <v>31831</v>
          </cell>
          <cell r="O2415">
            <v>38280</v>
          </cell>
          <cell r="P2415">
            <v>31269</v>
          </cell>
          <cell r="Q2415">
            <v>56440</v>
          </cell>
          <cell r="R2415">
            <v>51146</v>
          </cell>
          <cell r="S2415">
            <v>48438</v>
          </cell>
          <cell r="T2415">
            <v>64308</v>
          </cell>
          <cell r="U2415">
            <v>60915</v>
          </cell>
          <cell r="V2415">
            <v>70204</v>
          </cell>
          <cell r="W2415">
            <v>62789</v>
          </cell>
          <cell r="X2415">
            <v>60619</v>
          </cell>
          <cell r="Y2415">
            <v>64774</v>
          </cell>
          <cell r="Z2415">
            <v>38558</v>
          </cell>
          <cell r="AA2415">
            <v>28351</v>
          </cell>
          <cell r="AB2415">
            <v>35631</v>
          </cell>
          <cell r="AC2415">
            <v>25468</v>
          </cell>
          <cell r="AD2415">
            <v>26596</v>
          </cell>
          <cell r="AE2415">
            <v>35126</v>
          </cell>
        </row>
        <row r="2416">
          <cell r="E2416" t="str">
            <v>LA Industrial Petroleum Coke</v>
          </cell>
          <cell r="F2416">
            <v>69221</v>
          </cell>
          <cell r="G2416">
            <v>66269</v>
          </cell>
          <cell r="H2416">
            <v>72243</v>
          </cell>
          <cell r="I2416">
            <v>80161</v>
          </cell>
          <cell r="J2416">
            <v>76534</v>
          </cell>
          <cell r="K2416">
            <v>74962</v>
          </cell>
          <cell r="L2416">
            <v>81902</v>
          </cell>
          <cell r="M2416">
            <v>81925</v>
          </cell>
          <cell r="N2416">
            <v>84174</v>
          </cell>
          <cell r="O2416">
            <v>91575</v>
          </cell>
          <cell r="P2416">
            <v>93331</v>
          </cell>
          <cell r="Q2416">
            <v>92624</v>
          </cell>
          <cell r="R2416">
            <v>92839</v>
          </cell>
          <cell r="S2416">
            <v>93616</v>
          </cell>
          <cell r="T2416">
            <v>101939</v>
          </cell>
          <cell r="U2416">
            <v>96816</v>
          </cell>
          <cell r="V2416">
            <v>107631</v>
          </cell>
          <cell r="W2416">
            <v>103666</v>
          </cell>
          <cell r="X2416">
            <v>93883</v>
          </cell>
          <cell r="Y2416">
            <v>103061</v>
          </cell>
          <cell r="Z2416">
            <v>110417</v>
          </cell>
          <cell r="AA2416">
            <v>106366</v>
          </cell>
          <cell r="AB2416">
            <v>107286</v>
          </cell>
          <cell r="AC2416">
            <v>103493</v>
          </cell>
          <cell r="AD2416">
            <v>102171</v>
          </cell>
          <cell r="AE2416">
            <v>97391</v>
          </cell>
        </row>
        <row r="2417">
          <cell r="E2417" t="str">
            <v>MA Industrial Petroleum Coke</v>
          </cell>
          <cell r="F2417">
            <v>0</v>
          </cell>
          <cell r="G2417">
            <v>0</v>
          </cell>
          <cell r="H2417">
            <v>0</v>
          </cell>
          <cell r="I2417">
            <v>0</v>
          </cell>
          <cell r="J2417">
            <v>0</v>
          </cell>
          <cell r="K2417">
            <v>0</v>
          </cell>
          <cell r="L2417">
            <v>0</v>
          </cell>
          <cell r="M2417">
            <v>0</v>
          </cell>
          <cell r="N2417">
            <v>0</v>
          </cell>
          <cell r="O2417">
            <v>0</v>
          </cell>
          <cell r="P2417">
            <v>0</v>
          </cell>
          <cell r="Q2417">
            <v>0</v>
          </cell>
          <cell r="R2417">
            <v>0</v>
          </cell>
          <cell r="S2417">
            <v>0</v>
          </cell>
          <cell r="T2417">
            <v>0</v>
          </cell>
          <cell r="U2417">
            <v>0</v>
          </cell>
          <cell r="V2417">
            <v>0</v>
          </cell>
          <cell r="W2417">
            <v>0</v>
          </cell>
          <cell r="X2417">
            <v>0</v>
          </cell>
          <cell r="Y2417">
            <v>0</v>
          </cell>
          <cell r="Z2417">
            <v>0</v>
          </cell>
          <cell r="AA2417">
            <v>0</v>
          </cell>
          <cell r="AB2417">
            <v>0</v>
          </cell>
          <cell r="AC2417">
            <v>0</v>
          </cell>
          <cell r="AD2417">
            <v>0</v>
          </cell>
          <cell r="AE2417">
            <v>0</v>
          </cell>
        </row>
        <row r="2418">
          <cell r="E2418" t="str">
            <v>MD Industrial Petroleum Coke</v>
          </cell>
          <cell r="F2418">
            <v>7487</v>
          </cell>
          <cell r="G2418">
            <v>6547</v>
          </cell>
          <cell r="H2418">
            <v>9479</v>
          </cell>
          <cell r="I2418">
            <v>6843</v>
          </cell>
          <cell r="J2418">
            <v>8469</v>
          </cell>
          <cell r="K2418">
            <v>8012</v>
          </cell>
          <cell r="L2418">
            <v>8441</v>
          </cell>
          <cell r="M2418">
            <v>5878</v>
          </cell>
          <cell r="N2418">
            <v>12303</v>
          </cell>
          <cell r="O2418">
            <v>13692</v>
          </cell>
          <cell r="P2418">
            <v>9337</v>
          </cell>
          <cell r="Q2418">
            <v>19223</v>
          </cell>
          <cell r="R2418">
            <v>18810</v>
          </cell>
          <cell r="S2418">
            <v>17982</v>
          </cell>
          <cell r="T2418">
            <v>25135</v>
          </cell>
          <cell r="U2418">
            <v>20965</v>
          </cell>
          <cell r="V2418">
            <v>0</v>
          </cell>
          <cell r="W2418">
            <v>0</v>
          </cell>
          <cell r="X2418">
            <v>0</v>
          </cell>
          <cell r="Y2418">
            <v>0</v>
          </cell>
          <cell r="Z2418">
            <v>0</v>
          </cell>
          <cell r="AA2418">
            <v>0</v>
          </cell>
          <cell r="AB2418">
            <v>0</v>
          </cell>
          <cell r="AC2418">
            <v>0</v>
          </cell>
          <cell r="AD2418">
            <v>0</v>
          </cell>
          <cell r="AE2418">
            <v>0</v>
          </cell>
        </row>
        <row r="2419">
          <cell r="E2419" t="str">
            <v>ME Industrial Petroleum Coke</v>
          </cell>
          <cell r="F2419">
            <v>0</v>
          </cell>
          <cell r="G2419">
            <v>0</v>
          </cell>
          <cell r="H2419">
            <v>0</v>
          </cell>
          <cell r="I2419">
            <v>0</v>
          </cell>
          <cell r="J2419">
            <v>0</v>
          </cell>
          <cell r="K2419">
            <v>0</v>
          </cell>
          <cell r="L2419">
            <v>0</v>
          </cell>
          <cell r="M2419">
            <v>0</v>
          </cell>
          <cell r="N2419">
            <v>0</v>
          </cell>
          <cell r="O2419">
            <v>0</v>
          </cell>
          <cell r="P2419">
            <v>0</v>
          </cell>
          <cell r="Q2419">
            <v>0</v>
          </cell>
          <cell r="R2419">
            <v>0</v>
          </cell>
          <cell r="S2419">
            <v>0</v>
          </cell>
          <cell r="T2419">
            <v>0</v>
          </cell>
          <cell r="U2419">
            <v>0</v>
          </cell>
          <cell r="V2419">
            <v>0</v>
          </cell>
          <cell r="W2419">
            <v>0</v>
          </cell>
          <cell r="X2419">
            <v>0</v>
          </cell>
          <cell r="Y2419">
            <v>0</v>
          </cell>
          <cell r="Z2419">
            <v>0</v>
          </cell>
          <cell r="AA2419">
            <v>0</v>
          </cell>
          <cell r="AB2419">
            <v>0</v>
          </cell>
          <cell r="AC2419">
            <v>0</v>
          </cell>
          <cell r="AD2419">
            <v>0</v>
          </cell>
          <cell r="AE2419">
            <v>0</v>
          </cell>
        </row>
        <row r="2420">
          <cell r="E2420" t="str">
            <v>MI Industrial Petroleum Coke</v>
          </cell>
          <cell r="F2420">
            <v>6985</v>
          </cell>
          <cell r="G2420">
            <v>6868</v>
          </cell>
          <cell r="H2420">
            <v>7164</v>
          </cell>
          <cell r="I2420">
            <v>7310</v>
          </cell>
          <cell r="J2420">
            <v>8652</v>
          </cell>
          <cell r="K2420">
            <v>9859</v>
          </cell>
          <cell r="L2420">
            <v>9917</v>
          </cell>
          <cell r="M2420">
            <v>9725</v>
          </cell>
          <cell r="N2420">
            <v>9953</v>
          </cell>
          <cell r="O2420">
            <v>8762</v>
          </cell>
          <cell r="P2420">
            <v>9037</v>
          </cell>
          <cell r="Q2420">
            <v>2457</v>
          </cell>
          <cell r="R2420">
            <v>2410</v>
          </cell>
          <cell r="S2420">
            <v>9063</v>
          </cell>
          <cell r="T2420">
            <v>8621</v>
          </cell>
          <cell r="U2420">
            <v>2539</v>
          </cell>
          <cell r="V2420">
            <v>2476</v>
          </cell>
          <cell r="W2420">
            <v>8280</v>
          </cell>
          <cell r="X2420">
            <v>5561</v>
          </cell>
          <cell r="Y2420">
            <v>6410</v>
          </cell>
          <cell r="Z2420">
            <v>7432</v>
          </cell>
          <cell r="AA2420">
            <v>7432</v>
          </cell>
          <cell r="AB2420">
            <v>8922</v>
          </cell>
          <cell r="AC2420">
            <v>9710</v>
          </cell>
          <cell r="AD2420">
            <v>11005</v>
          </cell>
          <cell r="AE2420">
            <v>10179</v>
          </cell>
        </row>
        <row r="2421">
          <cell r="E2421" t="str">
            <v>MN Industrial Petroleum Coke</v>
          </cell>
          <cell r="F2421">
            <v>6690</v>
          </cell>
          <cell r="G2421">
            <v>6866</v>
          </cell>
          <cell r="H2421">
            <v>7337</v>
          </cell>
          <cell r="I2421">
            <v>7604</v>
          </cell>
          <cell r="J2421">
            <v>8229</v>
          </cell>
          <cell r="K2421">
            <v>8173</v>
          </cell>
          <cell r="L2421">
            <v>8853</v>
          </cell>
          <cell r="M2421">
            <v>8674</v>
          </cell>
          <cell r="N2421">
            <v>8893</v>
          </cell>
          <cell r="O2421">
            <v>9474</v>
          </cell>
          <cell r="P2421">
            <v>9427</v>
          </cell>
          <cell r="Q2421">
            <v>9091</v>
          </cell>
          <cell r="R2421">
            <v>9225</v>
          </cell>
          <cell r="S2421">
            <v>9312</v>
          </cell>
          <cell r="T2421">
            <v>8897</v>
          </cell>
          <cell r="U2421">
            <v>9493</v>
          </cell>
          <cell r="V2421">
            <v>9024</v>
          </cell>
          <cell r="W2421">
            <v>8690</v>
          </cell>
          <cell r="X2421">
            <v>8283</v>
          </cell>
          <cell r="Y2421">
            <v>8548</v>
          </cell>
          <cell r="Z2421">
            <v>9005</v>
          </cell>
          <cell r="AA2421">
            <v>9185</v>
          </cell>
          <cell r="AB2421">
            <v>9670</v>
          </cell>
          <cell r="AC2421">
            <v>9462</v>
          </cell>
          <cell r="AD2421">
            <v>8506</v>
          </cell>
          <cell r="AE2421">
            <v>8827</v>
          </cell>
        </row>
        <row r="2422">
          <cell r="E2422" t="str">
            <v>MO Industrial Petroleum Coke</v>
          </cell>
          <cell r="F2422">
            <v>9008</v>
          </cell>
          <cell r="G2422">
            <v>7878</v>
          </cell>
          <cell r="H2422">
            <v>12014</v>
          </cell>
          <cell r="I2422">
            <v>8654</v>
          </cell>
          <cell r="J2422">
            <v>10465</v>
          </cell>
          <cell r="K2422">
            <v>9900</v>
          </cell>
          <cell r="L2422">
            <v>10430</v>
          </cell>
          <cell r="M2422">
            <v>7263</v>
          </cell>
          <cell r="N2422">
            <v>15555</v>
          </cell>
          <cell r="O2422">
            <v>19411</v>
          </cell>
          <cell r="P2422">
            <v>13237</v>
          </cell>
          <cell r="Q2422">
            <v>25586</v>
          </cell>
          <cell r="R2422">
            <v>22043</v>
          </cell>
          <cell r="S2422">
            <v>23054</v>
          </cell>
          <cell r="T2422">
            <v>32225</v>
          </cell>
          <cell r="U2422">
            <v>29864</v>
          </cell>
          <cell r="V2422">
            <v>35260</v>
          </cell>
          <cell r="W2422">
            <v>31210</v>
          </cell>
          <cell r="X2422">
            <v>30187</v>
          </cell>
          <cell r="Y2422">
            <v>21607</v>
          </cell>
          <cell r="Z2422">
            <v>20223</v>
          </cell>
          <cell r="AA2422">
            <v>13336</v>
          </cell>
          <cell r="AB2422">
            <v>15806</v>
          </cell>
          <cell r="AC2422">
            <v>9859</v>
          </cell>
          <cell r="AD2422">
            <v>10990</v>
          </cell>
          <cell r="AE2422">
            <v>15739</v>
          </cell>
        </row>
        <row r="2423">
          <cell r="E2423" t="str">
            <v>MS Industrial Petroleum Coke</v>
          </cell>
          <cell r="F2423">
            <v>6640</v>
          </cell>
          <cell r="G2423">
            <v>6488</v>
          </cell>
          <cell r="H2423">
            <v>7118</v>
          </cell>
          <cell r="I2423">
            <v>8210</v>
          </cell>
          <cell r="J2423">
            <v>5729</v>
          </cell>
          <cell r="K2423">
            <v>5610</v>
          </cell>
          <cell r="L2423">
            <v>5854</v>
          </cell>
          <cell r="M2423">
            <v>5855</v>
          </cell>
          <cell r="N2423">
            <v>5734</v>
          </cell>
          <cell r="O2423">
            <v>5712</v>
          </cell>
          <cell r="P2423">
            <v>5776</v>
          </cell>
          <cell r="Q2423">
            <v>5684</v>
          </cell>
          <cell r="R2423">
            <v>5569</v>
          </cell>
          <cell r="S2423">
            <v>5502</v>
          </cell>
          <cell r="T2423">
            <v>5830</v>
          </cell>
          <cell r="U2423">
            <v>5522</v>
          </cell>
          <cell r="V2423">
            <v>7249</v>
          </cell>
          <cell r="W2423">
            <v>7465</v>
          </cell>
          <cell r="X2423">
            <v>6854</v>
          </cell>
          <cell r="Y2423">
            <v>7128</v>
          </cell>
          <cell r="Z2423">
            <v>7578</v>
          </cell>
          <cell r="AA2423">
            <v>7385</v>
          </cell>
          <cell r="AB2423">
            <v>7439</v>
          </cell>
          <cell r="AC2423">
            <v>6784</v>
          </cell>
          <cell r="AD2423">
            <v>6331</v>
          </cell>
          <cell r="AE2423">
            <v>6450</v>
          </cell>
        </row>
        <row r="2424">
          <cell r="E2424" t="str">
            <v>MT Industrial Petroleum Coke</v>
          </cell>
          <cell r="F2424">
            <v>11216</v>
          </cell>
          <cell r="G2424">
            <v>10551</v>
          </cell>
          <cell r="H2424">
            <v>13056</v>
          </cell>
          <cell r="I2424">
            <v>9505</v>
          </cell>
          <cell r="J2424">
            <v>10964</v>
          </cell>
          <cell r="K2424">
            <v>11315</v>
          </cell>
          <cell r="L2424">
            <v>12770</v>
          </cell>
          <cell r="M2424">
            <v>10353</v>
          </cell>
          <cell r="N2424">
            <v>16873</v>
          </cell>
          <cell r="O2424">
            <v>19953</v>
          </cell>
          <cell r="P2424">
            <v>13763</v>
          </cell>
          <cell r="Q2424">
            <v>4955</v>
          </cell>
          <cell r="R2424">
            <v>11345</v>
          </cell>
          <cell r="S2424">
            <v>9184</v>
          </cell>
          <cell r="T2424">
            <v>9630</v>
          </cell>
          <cell r="U2424">
            <v>9425</v>
          </cell>
          <cell r="V2424">
            <v>10193</v>
          </cell>
          <cell r="W2424">
            <v>16535</v>
          </cell>
          <cell r="X2424">
            <v>15793</v>
          </cell>
          <cell r="Y2424">
            <v>9009</v>
          </cell>
          <cell r="Z2424">
            <v>6276</v>
          </cell>
          <cell r="AA2424">
            <v>6498</v>
          </cell>
          <cell r="AB2424">
            <v>6311</v>
          </cell>
          <cell r="AC2424">
            <v>7142</v>
          </cell>
          <cell r="AD2424">
            <v>6815</v>
          </cell>
          <cell r="AE2424">
            <v>7079</v>
          </cell>
        </row>
        <row r="2425">
          <cell r="E2425" t="str">
            <v>NC Industrial Petroleum Coke</v>
          </cell>
          <cell r="F2425">
            <v>4570</v>
          </cell>
          <cell r="G2425">
            <v>4404</v>
          </cell>
          <cell r="H2425">
            <v>6376</v>
          </cell>
          <cell r="I2425">
            <v>3703</v>
          </cell>
          <cell r="J2425">
            <v>2799</v>
          </cell>
          <cell r="K2425">
            <v>2648</v>
          </cell>
          <cell r="L2425">
            <v>2790</v>
          </cell>
          <cell r="M2425">
            <v>1942</v>
          </cell>
          <cell r="N2425">
            <v>4879</v>
          </cell>
          <cell r="O2425">
            <v>6033</v>
          </cell>
          <cell r="P2425">
            <v>4114</v>
          </cell>
          <cell r="Q2425">
            <v>8010</v>
          </cell>
          <cell r="R2425">
            <v>4702</v>
          </cell>
          <cell r="S2425">
            <v>0</v>
          </cell>
          <cell r="T2425">
            <v>0</v>
          </cell>
          <cell r="U2425">
            <v>0</v>
          </cell>
          <cell r="V2425">
            <v>0</v>
          </cell>
          <cell r="W2425">
            <v>0</v>
          </cell>
          <cell r="X2425">
            <v>0</v>
          </cell>
          <cell r="Y2425">
            <v>0</v>
          </cell>
          <cell r="Z2425">
            <v>0</v>
          </cell>
          <cell r="AA2425">
            <v>0</v>
          </cell>
          <cell r="AB2425">
            <v>0</v>
          </cell>
          <cell r="AC2425">
            <v>0</v>
          </cell>
          <cell r="AD2425">
            <v>0</v>
          </cell>
          <cell r="AE2425">
            <v>0</v>
          </cell>
        </row>
        <row r="2426">
          <cell r="E2426" t="str">
            <v>ND Industrial Petroleum Coke</v>
          </cell>
          <cell r="F2426">
            <v>2357</v>
          </cell>
          <cell r="G2426">
            <v>2309</v>
          </cell>
          <cell r="H2426">
            <v>2468</v>
          </cell>
          <cell r="I2426">
            <v>2558</v>
          </cell>
          <cell r="J2426">
            <v>2460</v>
          </cell>
          <cell r="K2426">
            <v>2444</v>
          </cell>
          <cell r="L2426">
            <v>2449</v>
          </cell>
          <cell r="M2426">
            <v>2399</v>
          </cell>
          <cell r="N2426">
            <v>2415</v>
          </cell>
          <cell r="O2426">
            <v>2573</v>
          </cell>
          <cell r="P2426">
            <v>2537</v>
          </cell>
          <cell r="Q2426">
            <v>2424</v>
          </cell>
          <cell r="R2426">
            <v>2460</v>
          </cell>
          <cell r="S2426">
            <v>2450</v>
          </cell>
          <cell r="T2426">
            <v>2420</v>
          </cell>
          <cell r="U2426">
            <v>2582</v>
          </cell>
          <cell r="V2426">
            <v>2444</v>
          </cell>
          <cell r="W2426">
            <v>2312</v>
          </cell>
          <cell r="X2426">
            <v>2204</v>
          </cell>
          <cell r="Y2426">
            <v>2275</v>
          </cell>
          <cell r="Z2426">
            <v>2386</v>
          </cell>
          <cell r="AA2426">
            <v>2433</v>
          </cell>
          <cell r="AB2426">
            <v>2562</v>
          </cell>
          <cell r="AC2426">
            <v>2452</v>
          </cell>
          <cell r="AD2426">
            <v>2207</v>
          </cell>
          <cell r="AE2426">
            <v>2288</v>
          </cell>
        </row>
        <row r="2427">
          <cell r="E2427" t="str">
            <v>NE Industrial Petroleum Coke</v>
          </cell>
          <cell r="F2427">
            <v>0</v>
          </cell>
          <cell r="G2427">
            <v>0</v>
          </cell>
          <cell r="H2427">
            <v>0</v>
          </cell>
          <cell r="I2427">
            <v>0</v>
          </cell>
          <cell r="J2427">
            <v>0</v>
          </cell>
          <cell r="K2427">
            <v>0</v>
          </cell>
          <cell r="L2427">
            <v>0</v>
          </cell>
          <cell r="M2427">
            <v>0</v>
          </cell>
          <cell r="N2427">
            <v>0</v>
          </cell>
          <cell r="O2427">
            <v>0</v>
          </cell>
          <cell r="P2427">
            <v>0</v>
          </cell>
          <cell r="Q2427">
            <v>0</v>
          </cell>
          <cell r="R2427">
            <v>0</v>
          </cell>
          <cell r="S2427">
            <v>0</v>
          </cell>
          <cell r="T2427">
            <v>0</v>
          </cell>
          <cell r="U2427">
            <v>0</v>
          </cell>
          <cell r="V2427">
            <v>0</v>
          </cell>
          <cell r="W2427">
            <v>0</v>
          </cell>
          <cell r="X2427">
            <v>0</v>
          </cell>
          <cell r="Y2427">
            <v>0</v>
          </cell>
          <cell r="Z2427">
            <v>0</v>
          </cell>
          <cell r="AA2427">
            <v>0</v>
          </cell>
          <cell r="AB2427">
            <v>0</v>
          </cell>
          <cell r="AC2427">
            <v>0</v>
          </cell>
          <cell r="AD2427">
            <v>0</v>
          </cell>
          <cell r="AE2427">
            <v>0</v>
          </cell>
        </row>
        <row r="2428">
          <cell r="E2428" t="str">
            <v>NH Industrial Petroleum Coke</v>
          </cell>
          <cell r="F2428">
            <v>0</v>
          </cell>
          <cell r="G2428">
            <v>0</v>
          </cell>
          <cell r="H2428">
            <v>0</v>
          </cell>
          <cell r="I2428">
            <v>0</v>
          </cell>
          <cell r="J2428">
            <v>0</v>
          </cell>
          <cell r="K2428">
            <v>0</v>
          </cell>
          <cell r="L2428">
            <v>0</v>
          </cell>
          <cell r="M2428">
            <v>0</v>
          </cell>
          <cell r="N2428">
            <v>0</v>
          </cell>
          <cell r="O2428">
            <v>0</v>
          </cell>
          <cell r="P2428">
            <v>0</v>
          </cell>
          <cell r="Q2428">
            <v>0</v>
          </cell>
          <cell r="R2428">
            <v>0</v>
          </cell>
          <cell r="S2428">
            <v>0</v>
          </cell>
          <cell r="T2428">
            <v>0</v>
          </cell>
          <cell r="U2428">
            <v>0</v>
          </cell>
          <cell r="V2428">
            <v>0</v>
          </cell>
          <cell r="W2428">
            <v>0</v>
          </cell>
          <cell r="X2428">
            <v>0</v>
          </cell>
          <cell r="Y2428">
            <v>0</v>
          </cell>
          <cell r="Z2428">
            <v>0</v>
          </cell>
          <cell r="AA2428">
            <v>0</v>
          </cell>
          <cell r="AB2428">
            <v>0</v>
          </cell>
          <cell r="AC2428">
            <v>0</v>
          </cell>
          <cell r="AD2428">
            <v>0</v>
          </cell>
          <cell r="AE2428">
            <v>0</v>
          </cell>
        </row>
        <row r="2429">
          <cell r="E2429" t="str">
            <v>NJ Industrial Petroleum Coke</v>
          </cell>
          <cell r="F2429">
            <v>29118</v>
          </cell>
          <cell r="G2429">
            <v>29898</v>
          </cell>
          <cell r="H2429">
            <v>32396</v>
          </cell>
          <cell r="I2429">
            <v>33786</v>
          </cell>
          <cell r="J2429">
            <v>31100</v>
          </cell>
          <cell r="K2429">
            <v>33760</v>
          </cell>
          <cell r="L2429">
            <v>35429</v>
          </cell>
          <cell r="M2429">
            <v>37452</v>
          </cell>
          <cell r="N2429">
            <v>33842</v>
          </cell>
          <cell r="O2429">
            <v>33867</v>
          </cell>
          <cell r="P2429">
            <v>31315</v>
          </cell>
          <cell r="Q2429">
            <v>31206</v>
          </cell>
          <cell r="R2429">
            <v>30770</v>
          </cell>
          <cell r="S2429">
            <v>32152</v>
          </cell>
          <cell r="T2429">
            <v>34752</v>
          </cell>
          <cell r="U2429">
            <v>34735</v>
          </cell>
          <cell r="V2429">
            <v>29792</v>
          </cell>
          <cell r="W2429">
            <v>31980</v>
          </cell>
          <cell r="X2429">
            <v>32623</v>
          </cell>
          <cell r="Y2429">
            <v>29503</v>
          </cell>
          <cell r="Z2429">
            <v>22451</v>
          </cell>
          <cell r="AA2429">
            <v>32029</v>
          </cell>
          <cell r="AB2429">
            <v>26952</v>
          </cell>
          <cell r="AC2429">
            <v>18715</v>
          </cell>
          <cell r="AD2429">
            <v>20226</v>
          </cell>
          <cell r="AE2429">
            <v>20744</v>
          </cell>
        </row>
        <row r="2430">
          <cell r="E2430" t="str">
            <v>NM Industrial Petroleum Coke</v>
          </cell>
          <cell r="F2430">
            <v>2923</v>
          </cell>
          <cell r="G2430">
            <v>2792</v>
          </cell>
          <cell r="H2430">
            <v>3119</v>
          </cell>
          <cell r="I2430">
            <v>3518</v>
          </cell>
          <cell r="J2430">
            <v>3286</v>
          </cell>
          <cell r="K2430">
            <v>3217</v>
          </cell>
          <cell r="L2430">
            <v>3357</v>
          </cell>
          <cell r="M2430">
            <v>3358</v>
          </cell>
          <cell r="N2430">
            <v>3289</v>
          </cell>
          <cell r="O2430">
            <v>3276</v>
          </cell>
          <cell r="P2430">
            <v>3313</v>
          </cell>
          <cell r="Q2430">
            <v>3160</v>
          </cell>
          <cell r="R2430">
            <v>3096</v>
          </cell>
          <cell r="S2430">
            <v>3531</v>
          </cell>
          <cell r="T2430">
            <v>3742</v>
          </cell>
          <cell r="U2430">
            <v>3709</v>
          </cell>
          <cell r="V2430">
            <v>4078</v>
          </cell>
          <cell r="W2430">
            <v>3817</v>
          </cell>
          <cell r="X2430">
            <v>3505</v>
          </cell>
          <cell r="Y2430">
            <v>3645</v>
          </cell>
          <cell r="Z2430">
            <v>3875</v>
          </cell>
          <cell r="AA2430">
            <v>3777</v>
          </cell>
          <cell r="AB2430">
            <v>3255</v>
          </cell>
          <cell r="AC2430">
            <v>2967</v>
          </cell>
          <cell r="AD2430">
            <v>2773</v>
          </cell>
          <cell r="AE2430">
            <v>2823</v>
          </cell>
        </row>
        <row r="2431">
          <cell r="E2431" t="str">
            <v>NV Industrial Petroleum Coke</v>
          </cell>
          <cell r="F2431">
            <v>0</v>
          </cell>
          <cell r="G2431">
            <v>0</v>
          </cell>
          <cell r="H2431">
            <v>0</v>
          </cell>
          <cell r="I2431">
            <v>0</v>
          </cell>
          <cell r="J2431">
            <v>0</v>
          </cell>
          <cell r="K2431">
            <v>0</v>
          </cell>
          <cell r="L2431">
            <v>0</v>
          </cell>
          <cell r="M2431">
            <v>0</v>
          </cell>
          <cell r="N2431">
            <v>0</v>
          </cell>
          <cell r="O2431">
            <v>0</v>
          </cell>
          <cell r="P2431">
            <v>0</v>
          </cell>
          <cell r="Q2431">
            <v>0</v>
          </cell>
          <cell r="R2431">
            <v>0</v>
          </cell>
          <cell r="S2431">
            <v>0</v>
          </cell>
          <cell r="T2431">
            <v>0</v>
          </cell>
          <cell r="U2431">
            <v>0</v>
          </cell>
          <cell r="V2431">
            <v>0</v>
          </cell>
          <cell r="W2431">
            <v>0</v>
          </cell>
          <cell r="X2431">
            <v>0</v>
          </cell>
          <cell r="Y2431">
            <v>0</v>
          </cell>
          <cell r="Z2431">
            <v>0</v>
          </cell>
          <cell r="AA2431">
            <v>0</v>
          </cell>
          <cell r="AB2431">
            <v>0</v>
          </cell>
          <cell r="AC2431">
            <v>0</v>
          </cell>
          <cell r="AD2431">
            <v>0</v>
          </cell>
          <cell r="AE2431">
            <v>0</v>
          </cell>
        </row>
        <row r="2432">
          <cell r="E2432" t="str">
            <v>NY Industrial Petroleum Coke</v>
          </cell>
          <cell r="F2432">
            <v>13574</v>
          </cell>
          <cell r="G2432">
            <v>12597</v>
          </cell>
          <cell r="H2432">
            <v>18238</v>
          </cell>
          <cell r="I2432">
            <v>9982</v>
          </cell>
          <cell r="J2432">
            <v>9657</v>
          </cell>
          <cell r="K2432">
            <v>9136</v>
          </cell>
          <cell r="L2432">
            <v>10828</v>
          </cell>
          <cell r="M2432">
            <v>7540</v>
          </cell>
          <cell r="N2432">
            <v>15782</v>
          </cell>
          <cell r="O2432">
            <v>21684</v>
          </cell>
          <cell r="P2432">
            <v>14787</v>
          </cell>
          <cell r="Q2432">
            <v>28367</v>
          </cell>
          <cell r="R2432">
            <v>24982</v>
          </cell>
          <cell r="S2432">
            <v>21163</v>
          </cell>
          <cell r="T2432">
            <v>26296</v>
          </cell>
          <cell r="U2432">
            <v>30461</v>
          </cell>
          <cell r="V2432">
            <v>32369</v>
          </cell>
          <cell r="W2432">
            <v>28651</v>
          </cell>
          <cell r="X2432">
            <v>30790</v>
          </cell>
          <cell r="Y2432">
            <v>25713</v>
          </cell>
          <cell r="Z2432">
            <v>9804</v>
          </cell>
          <cell r="AA2432">
            <v>11638</v>
          </cell>
          <cell r="AB2432">
            <v>15325</v>
          </cell>
          <cell r="AC2432">
            <v>8022</v>
          </cell>
          <cell r="AD2432">
            <v>5432</v>
          </cell>
          <cell r="AE2432">
            <v>8644</v>
          </cell>
        </row>
        <row r="2433">
          <cell r="E2433" t="str">
            <v>OH Industrial Petroleum Coke</v>
          </cell>
          <cell r="F2433">
            <v>29917</v>
          </cell>
          <cell r="G2433">
            <v>29234</v>
          </cell>
          <cell r="H2433">
            <v>34697</v>
          </cell>
          <cell r="I2433">
            <v>31731</v>
          </cell>
          <cell r="J2433">
            <v>33032</v>
          </cell>
          <cell r="K2433">
            <v>32280</v>
          </cell>
          <cell r="L2433">
            <v>34806</v>
          </cell>
          <cell r="M2433">
            <v>30143</v>
          </cell>
          <cell r="N2433">
            <v>39323</v>
          </cell>
          <cell r="O2433">
            <v>43307</v>
          </cell>
          <cell r="P2433">
            <v>29560</v>
          </cell>
          <cell r="Q2433">
            <v>43659</v>
          </cell>
          <cell r="R2433">
            <v>40968</v>
          </cell>
          <cell r="S2433">
            <v>39916</v>
          </cell>
          <cell r="T2433">
            <v>32168</v>
          </cell>
          <cell r="U2433">
            <v>16793</v>
          </cell>
          <cell r="V2433">
            <v>22797</v>
          </cell>
          <cell r="W2433">
            <v>42616</v>
          </cell>
          <cell r="X2433">
            <v>53030</v>
          </cell>
          <cell r="Y2433">
            <v>50666</v>
          </cell>
          <cell r="Z2433">
            <v>36203</v>
          </cell>
          <cell r="AA2433">
            <v>34889</v>
          </cell>
          <cell r="AB2433">
            <v>36117</v>
          </cell>
          <cell r="AC2433">
            <v>28500</v>
          </cell>
          <cell r="AD2433">
            <v>21820</v>
          </cell>
          <cell r="AE2433">
            <v>23451</v>
          </cell>
        </row>
        <row r="2434">
          <cell r="E2434" t="str">
            <v>OK Industrial Petroleum Coke</v>
          </cell>
          <cell r="F2434">
            <v>12265</v>
          </cell>
          <cell r="G2434">
            <v>12093</v>
          </cell>
          <cell r="H2434">
            <v>12922</v>
          </cell>
          <cell r="I2434">
            <v>13480</v>
          </cell>
          <cell r="J2434">
            <v>10057</v>
          </cell>
          <cell r="K2434">
            <v>9989</v>
          </cell>
          <cell r="L2434">
            <v>10135</v>
          </cell>
          <cell r="M2434">
            <v>9930</v>
          </cell>
          <cell r="N2434">
            <v>10611</v>
          </cell>
          <cell r="O2434">
            <v>11221</v>
          </cell>
          <cell r="P2434">
            <v>11526</v>
          </cell>
          <cell r="Q2434">
            <v>11089</v>
          </cell>
          <cell r="R2434">
            <v>11441</v>
          </cell>
          <cell r="S2434">
            <v>11758</v>
          </cell>
          <cell r="T2434">
            <v>11605</v>
          </cell>
          <cell r="U2434">
            <v>12535</v>
          </cell>
          <cell r="V2434">
            <v>11764</v>
          </cell>
          <cell r="W2434">
            <v>11131</v>
          </cell>
          <cell r="X2434">
            <v>10607</v>
          </cell>
          <cell r="Y2434">
            <v>10946</v>
          </cell>
          <cell r="Z2434">
            <v>11667</v>
          </cell>
          <cell r="AA2434">
            <v>11706</v>
          </cell>
          <cell r="AB2434">
            <v>12282</v>
          </cell>
          <cell r="AC2434">
            <v>11241</v>
          </cell>
          <cell r="AD2434">
            <v>9921</v>
          </cell>
          <cell r="AE2434">
            <v>10694</v>
          </cell>
        </row>
        <row r="2435">
          <cell r="E2435" t="str">
            <v>OR Industrial Petroleum Coke</v>
          </cell>
          <cell r="F2435">
            <v>8944</v>
          </cell>
          <cell r="G2435">
            <v>7822</v>
          </cell>
          <cell r="H2435">
            <v>11325</v>
          </cell>
          <cell r="I2435">
            <v>3268</v>
          </cell>
          <cell r="J2435">
            <v>3952</v>
          </cell>
          <cell r="K2435">
            <v>3739</v>
          </cell>
          <cell r="L2435">
            <v>3939</v>
          </cell>
          <cell r="M2435">
            <v>2743</v>
          </cell>
          <cell r="N2435">
            <v>8612</v>
          </cell>
          <cell r="O2435">
            <v>14200</v>
          </cell>
          <cell r="P2435">
            <v>6052</v>
          </cell>
          <cell r="Q2435">
            <v>0</v>
          </cell>
          <cell r="R2435">
            <v>0</v>
          </cell>
          <cell r="S2435">
            <v>0</v>
          </cell>
          <cell r="T2435">
            <v>0</v>
          </cell>
          <cell r="U2435">
            <v>0</v>
          </cell>
          <cell r="V2435">
            <v>0</v>
          </cell>
          <cell r="W2435">
            <v>0</v>
          </cell>
          <cell r="X2435">
            <v>0</v>
          </cell>
          <cell r="Y2435">
            <v>0</v>
          </cell>
          <cell r="Z2435">
            <v>0</v>
          </cell>
          <cell r="AA2435">
            <v>0</v>
          </cell>
          <cell r="AB2435">
            <v>0</v>
          </cell>
          <cell r="AC2435">
            <v>0</v>
          </cell>
          <cell r="AD2435">
            <v>0</v>
          </cell>
          <cell r="AE2435">
            <v>0</v>
          </cell>
        </row>
        <row r="2436">
          <cell r="E2436" t="str">
            <v>PA Industrial Petroleum Coke</v>
          </cell>
          <cell r="F2436">
            <v>31877</v>
          </cell>
          <cell r="G2436">
            <v>35407</v>
          </cell>
          <cell r="H2436">
            <v>31357</v>
          </cell>
          <cell r="I2436">
            <v>30674</v>
          </cell>
          <cell r="J2436">
            <v>30064</v>
          </cell>
          <cell r="K2436">
            <v>33393</v>
          </cell>
          <cell r="L2436">
            <v>24454</v>
          </cell>
          <cell r="M2436">
            <v>28057</v>
          </cell>
          <cell r="N2436">
            <v>33595</v>
          </cell>
          <cell r="O2436">
            <v>35082</v>
          </cell>
          <cell r="P2436">
            <v>33054</v>
          </cell>
          <cell r="Q2436">
            <v>33661</v>
          </cell>
          <cell r="R2436">
            <v>32832</v>
          </cell>
          <cell r="S2436">
            <v>34481</v>
          </cell>
          <cell r="T2436">
            <v>36579</v>
          </cell>
          <cell r="U2436">
            <v>36889</v>
          </cell>
          <cell r="V2436">
            <v>32294</v>
          </cell>
          <cell r="W2436">
            <v>34953</v>
          </cell>
          <cell r="X2436">
            <v>35391</v>
          </cell>
          <cell r="Y2436">
            <v>38018</v>
          </cell>
          <cell r="Z2436">
            <v>26859</v>
          </cell>
          <cell r="AA2436">
            <v>20835</v>
          </cell>
          <cell r="AB2436">
            <v>24495</v>
          </cell>
          <cell r="AC2436">
            <v>23189</v>
          </cell>
          <cell r="AD2436">
            <v>25031</v>
          </cell>
          <cell r="AE2436">
            <v>25424</v>
          </cell>
        </row>
        <row r="2437">
          <cell r="E2437" t="str">
            <v>RI Industrial Petroleum Coke</v>
          </cell>
          <cell r="F2437">
            <v>0</v>
          </cell>
          <cell r="G2437">
            <v>0</v>
          </cell>
          <cell r="H2437">
            <v>0</v>
          </cell>
          <cell r="I2437">
            <v>0</v>
          </cell>
          <cell r="J2437">
            <v>0</v>
          </cell>
          <cell r="K2437">
            <v>0</v>
          </cell>
          <cell r="L2437">
            <v>0</v>
          </cell>
          <cell r="M2437">
            <v>0</v>
          </cell>
          <cell r="N2437">
            <v>0</v>
          </cell>
          <cell r="O2437">
            <v>0</v>
          </cell>
          <cell r="P2437">
            <v>0</v>
          </cell>
          <cell r="Q2437">
            <v>0</v>
          </cell>
          <cell r="R2437">
            <v>0</v>
          </cell>
          <cell r="S2437">
            <v>0</v>
          </cell>
          <cell r="T2437">
            <v>0</v>
          </cell>
          <cell r="U2437">
            <v>0</v>
          </cell>
          <cell r="V2437">
            <v>0</v>
          </cell>
          <cell r="W2437">
            <v>0</v>
          </cell>
          <cell r="X2437">
            <v>0</v>
          </cell>
          <cell r="Y2437">
            <v>0</v>
          </cell>
          <cell r="Z2437">
            <v>0</v>
          </cell>
          <cell r="AA2437">
            <v>0</v>
          </cell>
          <cell r="AB2437">
            <v>0</v>
          </cell>
          <cell r="AC2437">
            <v>0</v>
          </cell>
          <cell r="AD2437">
            <v>0</v>
          </cell>
          <cell r="AE2437">
            <v>0</v>
          </cell>
        </row>
        <row r="2438">
          <cell r="E2438" t="str">
            <v>SC Industrial Petroleum Coke</v>
          </cell>
          <cell r="F2438">
            <v>8208</v>
          </cell>
          <cell r="G2438">
            <v>7178</v>
          </cell>
          <cell r="H2438">
            <v>10392</v>
          </cell>
          <cell r="I2438">
            <v>6666</v>
          </cell>
          <cell r="J2438">
            <v>7165</v>
          </cell>
          <cell r="K2438">
            <v>7626</v>
          </cell>
          <cell r="L2438">
            <v>8951</v>
          </cell>
          <cell r="M2438">
            <v>6925</v>
          </cell>
          <cell r="N2438">
            <v>14495</v>
          </cell>
          <cell r="O2438">
            <v>18799</v>
          </cell>
          <cell r="P2438">
            <v>12819</v>
          </cell>
          <cell r="Q2438">
            <v>23584</v>
          </cell>
          <cell r="R2438">
            <v>20769</v>
          </cell>
          <cell r="S2438">
            <v>20656</v>
          </cell>
          <cell r="T2438">
            <v>28874</v>
          </cell>
          <cell r="U2438">
            <v>26758</v>
          </cell>
          <cell r="V2438">
            <v>31593</v>
          </cell>
          <cell r="W2438">
            <v>27964</v>
          </cell>
          <cell r="X2438">
            <v>27047</v>
          </cell>
          <cell r="Y2438">
            <v>32987</v>
          </cell>
          <cell r="Z2438">
            <v>17608</v>
          </cell>
          <cell r="AA2438">
            <v>11612</v>
          </cell>
          <cell r="AB2438">
            <v>13762</v>
          </cell>
          <cell r="AC2438">
            <v>8585</v>
          </cell>
          <cell r="AD2438">
            <v>9569</v>
          </cell>
          <cell r="AE2438">
            <v>13704</v>
          </cell>
        </row>
        <row r="2439">
          <cell r="E2439" t="str">
            <v>SD Industrial Petroleum Coke</v>
          </cell>
          <cell r="F2439">
            <v>0</v>
          </cell>
          <cell r="G2439">
            <v>0</v>
          </cell>
          <cell r="H2439">
            <v>0</v>
          </cell>
          <cell r="I2439">
            <v>0</v>
          </cell>
          <cell r="J2439">
            <v>0</v>
          </cell>
          <cell r="K2439">
            <v>0</v>
          </cell>
          <cell r="L2439">
            <v>0</v>
          </cell>
          <cell r="M2439">
            <v>0</v>
          </cell>
          <cell r="N2439">
            <v>0</v>
          </cell>
          <cell r="O2439">
            <v>0</v>
          </cell>
          <cell r="P2439">
            <v>0</v>
          </cell>
          <cell r="Q2439">
            <v>0</v>
          </cell>
          <cell r="R2439">
            <v>0</v>
          </cell>
          <cell r="S2439">
            <v>0</v>
          </cell>
          <cell r="T2439">
            <v>0</v>
          </cell>
          <cell r="U2439">
            <v>0</v>
          </cell>
          <cell r="V2439">
            <v>0</v>
          </cell>
          <cell r="W2439">
            <v>0</v>
          </cell>
          <cell r="X2439">
            <v>0</v>
          </cell>
          <cell r="Y2439">
            <v>0</v>
          </cell>
          <cell r="Z2439">
            <v>0</v>
          </cell>
          <cell r="AA2439">
            <v>0</v>
          </cell>
          <cell r="AB2439">
            <v>0</v>
          </cell>
          <cell r="AC2439">
            <v>0</v>
          </cell>
          <cell r="AD2439">
            <v>0</v>
          </cell>
          <cell r="AE2439">
            <v>0</v>
          </cell>
        </row>
        <row r="2440">
          <cell r="E2440" t="str">
            <v>TN Industrial Petroleum Coke</v>
          </cell>
          <cell r="F2440">
            <v>10336</v>
          </cell>
          <cell r="G2440">
            <v>10623</v>
          </cell>
          <cell r="H2440">
            <v>14256</v>
          </cell>
          <cell r="I2440">
            <v>11064</v>
          </cell>
          <cell r="J2440">
            <v>11668</v>
          </cell>
          <cell r="K2440">
            <v>11203</v>
          </cell>
          <cell r="L2440">
            <v>12039</v>
          </cell>
          <cell r="M2440">
            <v>9485</v>
          </cell>
          <cell r="N2440">
            <v>17345</v>
          </cell>
          <cell r="O2440">
            <v>20773</v>
          </cell>
          <cell r="P2440">
            <v>16016</v>
          </cell>
          <cell r="Q2440">
            <v>29094</v>
          </cell>
          <cell r="R2440">
            <v>26391</v>
          </cell>
          <cell r="S2440">
            <v>25159</v>
          </cell>
          <cell r="T2440">
            <v>33249</v>
          </cell>
          <cell r="U2440">
            <v>31590</v>
          </cell>
          <cell r="V2440">
            <v>35914</v>
          </cell>
          <cell r="W2440">
            <v>29446</v>
          </cell>
          <cell r="X2440">
            <v>31002</v>
          </cell>
          <cell r="Y2440">
            <v>8300</v>
          </cell>
          <cell r="Z2440">
            <v>5457</v>
          </cell>
          <cell r="AA2440">
            <v>5567</v>
          </cell>
          <cell r="AB2440">
            <v>5860</v>
          </cell>
          <cell r="AC2440">
            <v>5614</v>
          </cell>
          <cell r="AD2440">
            <v>5048</v>
          </cell>
          <cell r="AE2440">
            <v>5237</v>
          </cell>
        </row>
        <row r="2441">
          <cell r="E2441" t="str">
            <v>TX Industrial Petroleum Coke</v>
          </cell>
          <cell r="F2441">
            <v>168518</v>
          </cell>
          <cell r="G2441">
            <v>166010</v>
          </cell>
          <cell r="H2441">
            <v>177539</v>
          </cell>
          <cell r="I2441">
            <v>171209</v>
          </cell>
          <cell r="J2441">
            <v>153170</v>
          </cell>
          <cell r="K2441">
            <v>149572</v>
          </cell>
          <cell r="L2441">
            <v>160121</v>
          </cell>
          <cell r="M2441">
            <v>178364</v>
          </cell>
          <cell r="N2441">
            <v>166242</v>
          </cell>
          <cell r="O2441">
            <v>166473</v>
          </cell>
          <cell r="P2441">
            <v>168905</v>
          </cell>
          <cell r="Q2441">
            <v>181068</v>
          </cell>
          <cell r="R2441">
            <v>179085</v>
          </cell>
          <cell r="S2441">
            <v>183748</v>
          </cell>
          <cell r="T2441">
            <v>204099</v>
          </cell>
          <cell r="U2441">
            <v>187304</v>
          </cell>
          <cell r="V2441">
            <v>213753</v>
          </cell>
          <cell r="W2441">
            <v>190297</v>
          </cell>
          <cell r="X2441">
            <v>166017</v>
          </cell>
          <cell r="Y2441">
            <v>152296</v>
          </cell>
          <cell r="Z2441">
            <v>159764</v>
          </cell>
          <cell r="AA2441">
            <v>156194</v>
          </cell>
          <cell r="AB2441">
            <v>180133</v>
          </cell>
          <cell r="AC2441">
            <v>188632</v>
          </cell>
          <cell r="AD2441">
            <v>183005</v>
          </cell>
          <cell r="AE2441">
            <v>173331</v>
          </cell>
        </row>
        <row r="2442">
          <cell r="E2442" t="str">
            <v>US Industrial Petroleum Coke</v>
          </cell>
          <cell r="F2442">
            <v>714218</v>
          </cell>
          <cell r="G2442">
            <v>692647</v>
          </cell>
          <cell r="H2442">
            <v>797709</v>
          </cell>
          <cell r="I2442">
            <v>725298</v>
          </cell>
          <cell r="J2442">
            <v>723159</v>
          </cell>
          <cell r="K2442">
            <v>721294</v>
          </cell>
          <cell r="L2442">
            <v>756838</v>
          </cell>
          <cell r="M2442">
            <v>727410</v>
          </cell>
          <cell r="N2442">
            <v>858485</v>
          </cell>
          <cell r="O2442">
            <v>935764</v>
          </cell>
          <cell r="P2442">
            <v>796069</v>
          </cell>
          <cell r="Q2442">
            <v>857569</v>
          </cell>
          <cell r="R2442">
            <v>842088</v>
          </cell>
          <cell r="S2442">
            <v>824694</v>
          </cell>
          <cell r="T2442">
            <v>937790</v>
          </cell>
          <cell r="U2442">
            <v>894996</v>
          </cell>
          <cell r="V2442">
            <v>938164</v>
          </cell>
          <cell r="W2442">
            <v>909986</v>
          </cell>
          <cell r="X2442">
            <v>870294</v>
          </cell>
          <cell r="Y2442">
            <v>805147</v>
          </cell>
          <cell r="Z2442">
            <v>694485</v>
          </cell>
          <cell r="AA2442">
            <v>663238</v>
          </cell>
          <cell r="AB2442">
            <v>717010</v>
          </cell>
          <cell r="AC2442">
            <v>663707</v>
          </cell>
          <cell r="AD2442">
            <v>653829</v>
          </cell>
          <cell r="AE2442">
            <v>663572</v>
          </cell>
        </row>
        <row r="2443">
          <cell r="E2443" t="str">
            <v>UT Industrial Petroleum Coke</v>
          </cell>
          <cell r="F2443">
            <v>4111</v>
          </cell>
          <cell r="G2443">
            <v>4410</v>
          </cell>
          <cell r="H2443">
            <v>4097</v>
          </cell>
          <cell r="I2443">
            <v>3804</v>
          </cell>
          <cell r="J2443">
            <v>3787</v>
          </cell>
          <cell r="K2443">
            <v>3693</v>
          </cell>
          <cell r="L2443">
            <v>3933</v>
          </cell>
          <cell r="M2443">
            <v>3983</v>
          </cell>
          <cell r="N2443">
            <v>4366</v>
          </cell>
          <cell r="O2443">
            <v>4629</v>
          </cell>
          <cell r="P2443">
            <v>4470</v>
          </cell>
          <cell r="Q2443">
            <v>4520</v>
          </cell>
          <cell r="R2443">
            <v>4771</v>
          </cell>
          <cell r="S2443">
            <v>4537</v>
          </cell>
          <cell r="T2443">
            <v>5007</v>
          </cell>
          <cell r="U2443">
            <v>5244</v>
          </cell>
          <cell r="V2443">
            <v>5206</v>
          </cell>
          <cell r="W2443">
            <v>5611</v>
          </cell>
          <cell r="X2443">
            <v>5208</v>
          </cell>
          <cell r="Y2443">
            <v>5977</v>
          </cell>
          <cell r="Z2443">
            <v>6215</v>
          </cell>
          <cell r="AA2443">
            <v>6435</v>
          </cell>
          <cell r="AB2443">
            <v>6298</v>
          </cell>
          <cell r="AC2443">
            <v>4916</v>
          </cell>
          <cell r="AD2443">
            <v>5551</v>
          </cell>
          <cell r="AE2443">
            <v>5162</v>
          </cell>
        </row>
        <row r="2444">
          <cell r="E2444" t="str">
            <v>VA Industrial Petroleum Coke</v>
          </cell>
          <cell r="F2444">
            <v>2932</v>
          </cell>
          <cell r="G2444">
            <v>2970</v>
          </cell>
          <cell r="H2444">
            <v>3365</v>
          </cell>
          <cell r="I2444">
            <v>3236</v>
          </cell>
          <cell r="J2444">
            <v>3100</v>
          </cell>
          <cell r="K2444">
            <v>3365</v>
          </cell>
          <cell r="L2444">
            <v>3262</v>
          </cell>
          <cell r="M2444">
            <v>3448</v>
          </cell>
          <cell r="N2444">
            <v>3079</v>
          </cell>
          <cell r="O2444">
            <v>3172</v>
          </cell>
          <cell r="P2444">
            <v>3002</v>
          </cell>
          <cell r="Q2444">
            <v>2978</v>
          </cell>
          <cell r="R2444">
            <v>2927</v>
          </cell>
          <cell r="S2444">
            <v>3058</v>
          </cell>
          <cell r="T2444">
            <v>3306</v>
          </cell>
          <cell r="U2444">
            <v>3258</v>
          </cell>
          <cell r="V2444">
            <v>2794</v>
          </cell>
          <cell r="W2444">
            <v>2953</v>
          </cell>
          <cell r="X2444">
            <v>3013</v>
          </cell>
          <cell r="Y2444">
            <v>3376</v>
          </cell>
          <cell r="Z2444">
            <v>2523</v>
          </cell>
          <cell r="AA2444">
            <v>0</v>
          </cell>
          <cell r="AB2444">
            <v>0</v>
          </cell>
          <cell r="AC2444">
            <v>0</v>
          </cell>
          <cell r="AD2444">
            <v>0</v>
          </cell>
          <cell r="AE2444">
            <v>0</v>
          </cell>
        </row>
        <row r="2445">
          <cell r="E2445" t="str">
            <v>VT Industrial Petroleum Coke</v>
          </cell>
          <cell r="F2445">
            <v>0</v>
          </cell>
          <cell r="G2445">
            <v>0</v>
          </cell>
          <cell r="H2445">
            <v>0</v>
          </cell>
          <cell r="I2445">
            <v>0</v>
          </cell>
          <cell r="J2445">
            <v>0</v>
          </cell>
          <cell r="K2445">
            <v>0</v>
          </cell>
          <cell r="L2445">
            <v>0</v>
          </cell>
          <cell r="M2445">
            <v>0</v>
          </cell>
          <cell r="N2445">
            <v>0</v>
          </cell>
          <cell r="O2445">
            <v>0</v>
          </cell>
          <cell r="P2445">
            <v>0</v>
          </cell>
          <cell r="Q2445">
            <v>0</v>
          </cell>
          <cell r="R2445">
            <v>0</v>
          </cell>
          <cell r="S2445">
            <v>0</v>
          </cell>
          <cell r="T2445">
            <v>0</v>
          </cell>
          <cell r="U2445">
            <v>0</v>
          </cell>
          <cell r="V2445">
            <v>0</v>
          </cell>
          <cell r="W2445">
            <v>0</v>
          </cell>
          <cell r="X2445">
            <v>0</v>
          </cell>
          <cell r="Y2445">
            <v>0</v>
          </cell>
          <cell r="Z2445">
            <v>0</v>
          </cell>
          <cell r="AA2445">
            <v>0</v>
          </cell>
          <cell r="AB2445">
            <v>0</v>
          </cell>
          <cell r="AC2445">
            <v>0</v>
          </cell>
          <cell r="AD2445">
            <v>0</v>
          </cell>
          <cell r="AE2445">
            <v>0</v>
          </cell>
        </row>
        <row r="2446">
          <cell r="E2446" t="str">
            <v>WA Industrial Petroleum Coke</v>
          </cell>
          <cell r="F2446">
            <v>65998</v>
          </cell>
          <cell r="G2446">
            <v>62160</v>
          </cell>
          <cell r="H2446">
            <v>82771</v>
          </cell>
          <cell r="I2446">
            <v>58463</v>
          </cell>
          <cell r="J2446">
            <v>67009</v>
          </cell>
          <cell r="K2446">
            <v>65004</v>
          </cell>
          <cell r="L2446">
            <v>68612</v>
          </cell>
          <cell r="M2446">
            <v>51627</v>
          </cell>
          <cell r="N2446">
            <v>97547</v>
          </cell>
          <cell r="O2446">
            <v>110946</v>
          </cell>
          <cell r="P2446">
            <v>73145</v>
          </cell>
          <cell r="Q2446">
            <v>28276</v>
          </cell>
          <cell r="R2446">
            <v>25648</v>
          </cell>
          <cell r="S2446">
            <v>25471</v>
          </cell>
          <cell r="T2446">
            <v>34680</v>
          </cell>
          <cell r="U2446">
            <v>41661</v>
          </cell>
          <cell r="V2446">
            <v>45705</v>
          </cell>
          <cell r="W2446">
            <v>42837</v>
          </cell>
          <cell r="X2446">
            <v>48401</v>
          </cell>
          <cell r="Y2446">
            <v>48119</v>
          </cell>
          <cell r="Z2446">
            <v>34868</v>
          </cell>
          <cell r="AA2446">
            <v>28700</v>
          </cell>
          <cell r="AB2446">
            <v>35518</v>
          </cell>
          <cell r="AC2446">
            <v>28742</v>
          </cell>
          <cell r="AD2446">
            <v>29862</v>
          </cell>
          <cell r="AE2446">
            <v>39441</v>
          </cell>
        </row>
        <row r="2447">
          <cell r="E2447" t="str">
            <v>WI Industrial Petroleum Coke</v>
          </cell>
          <cell r="F2447">
            <v>2299</v>
          </cell>
          <cell r="G2447">
            <v>2752</v>
          </cell>
          <cell r="H2447">
            <v>2612</v>
          </cell>
          <cell r="I2447">
            <v>4878</v>
          </cell>
          <cell r="J2447">
            <v>5218</v>
          </cell>
          <cell r="K2447">
            <v>5233</v>
          </cell>
          <cell r="L2447">
            <v>5310</v>
          </cell>
          <cell r="M2447">
            <v>4868</v>
          </cell>
          <cell r="N2447">
            <v>4753</v>
          </cell>
          <cell r="O2447">
            <v>5561</v>
          </cell>
          <cell r="P2447">
            <v>4557</v>
          </cell>
          <cell r="Q2447">
            <v>5662</v>
          </cell>
          <cell r="R2447">
            <v>6543</v>
          </cell>
          <cell r="S2447">
            <v>6193</v>
          </cell>
          <cell r="T2447">
            <v>5557</v>
          </cell>
          <cell r="U2447">
            <v>5640</v>
          </cell>
          <cell r="V2447">
            <v>6200</v>
          </cell>
          <cell r="W2447">
            <v>6014</v>
          </cell>
          <cell r="X2447">
            <v>5994</v>
          </cell>
          <cell r="Y2447">
            <v>5969</v>
          </cell>
          <cell r="Z2447">
            <v>5767</v>
          </cell>
          <cell r="AA2447">
            <v>5661</v>
          </cell>
          <cell r="AB2447">
            <v>5626</v>
          </cell>
          <cell r="AC2447">
            <v>5608</v>
          </cell>
          <cell r="AD2447">
            <v>4761</v>
          </cell>
          <cell r="AE2447">
            <v>3689</v>
          </cell>
        </row>
        <row r="2448">
          <cell r="E2448" t="str">
            <v>WV Industrial Petroleum Coke</v>
          </cell>
          <cell r="F2448">
            <v>6726</v>
          </cell>
          <cell r="G2448">
            <v>6302</v>
          </cell>
          <cell r="H2448">
            <v>9125</v>
          </cell>
          <cell r="I2448">
            <v>6762</v>
          </cell>
          <cell r="J2448">
            <v>8177</v>
          </cell>
          <cell r="K2448">
            <v>7736</v>
          </cell>
          <cell r="L2448">
            <v>8150</v>
          </cell>
          <cell r="M2448">
            <v>5675</v>
          </cell>
          <cell r="N2448">
            <v>11879</v>
          </cell>
          <cell r="O2448">
            <v>13220</v>
          </cell>
          <cell r="P2448">
            <v>10017</v>
          </cell>
          <cell r="Q2448">
            <v>18911</v>
          </cell>
          <cell r="R2448">
            <v>16654</v>
          </cell>
          <cell r="S2448">
            <v>15677</v>
          </cell>
          <cell r="T2448">
            <v>21913</v>
          </cell>
          <cell r="U2448">
            <v>20308</v>
          </cell>
          <cell r="V2448">
            <v>21579</v>
          </cell>
          <cell r="W2448">
            <v>21223</v>
          </cell>
          <cell r="X2448">
            <v>20527</v>
          </cell>
          <cell r="Y2448">
            <v>2449</v>
          </cell>
          <cell r="Z2448">
            <v>0</v>
          </cell>
          <cell r="AA2448">
            <v>0</v>
          </cell>
          <cell r="AB2448">
            <v>0</v>
          </cell>
          <cell r="AC2448">
            <v>0</v>
          </cell>
          <cell r="AD2448">
            <v>0</v>
          </cell>
          <cell r="AE2448">
            <v>0</v>
          </cell>
        </row>
        <row r="2449">
          <cell r="E2449" t="str">
            <v>WY Industrial Petroleum Coke</v>
          </cell>
          <cell r="F2449">
            <v>4684</v>
          </cell>
          <cell r="G2449">
            <v>3965</v>
          </cell>
          <cell r="H2449">
            <v>3811</v>
          </cell>
          <cell r="I2449">
            <v>3969</v>
          </cell>
          <cell r="J2449">
            <v>3929</v>
          </cell>
          <cell r="K2449">
            <v>3833</v>
          </cell>
          <cell r="L2449">
            <v>4105</v>
          </cell>
          <cell r="M2449">
            <v>4157</v>
          </cell>
          <cell r="N2449">
            <v>4479</v>
          </cell>
          <cell r="O2449">
            <v>4358</v>
          </cell>
          <cell r="P2449">
            <v>4094</v>
          </cell>
          <cell r="Q2449">
            <v>4212</v>
          </cell>
          <cell r="R2449">
            <v>4106</v>
          </cell>
          <cell r="S2449">
            <v>3922</v>
          </cell>
          <cell r="T2449">
            <v>4328</v>
          </cell>
          <cell r="U2449">
            <v>4463</v>
          </cell>
          <cell r="V2449">
            <v>4394</v>
          </cell>
          <cell r="W2449">
            <v>4783</v>
          </cell>
          <cell r="X2449">
            <v>4542</v>
          </cell>
          <cell r="Y2449">
            <v>5263</v>
          </cell>
          <cell r="Z2449">
            <v>5382</v>
          </cell>
          <cell r="AA2449">
            <v>5658</v>
          </cell>
          <cell r="AB2449">
            <v>5485</v>
          </cell>
          <cell r="AC2449">
            <v>6230</v>
          </cell>
          <cell r="AD2449">
            <v>5771</v>
          </cell>
          <cell r="AE2449">
            <v>5822</v>
          </cell>
        </row>
        <row r="2450">
          <cell r="E2450" t="str">
            <v>AK Industrial Pentanes Plus</v>
          </cell>
          <cell r="F2450">
            <v>0</v>
          </cell>
          <cell r="G2450">
            <v>0</v>
          </cell>
          <cell r="H2450">
            <v>0</v>
          </cell>
          <cell r="I2450">
            <v>0</v>
          </cell>
          <cell r="J2450">
            <v>0</v>
          </cell>
          <cell r="K2450">
            <v>0</v>
          </cell>
          <cell r="L2450">
            <v>0</v>
          </cell>
          <cell r="M2450">
            <v>0</v>
          </cell>
          <cell r="N2450">
            <v>0</v>
          </cell>
          <cell r="O2450">
            <v>0</v>
          </cell>
          <cell r="P2450">
            <v>0</v>
          </cell>
          <cell r="Q2450">
            <v>0</v>
          </cell>
          <cell r="R2450">
            <v>0</v>
          </cell>
          <cell r="S2450">
            <v>0</v>
          </cell>
          <cell r="T2450">
            <v>0</v>
          </cell>
          <cell r="U2450">
            <v>0</v>
          </cell>
          <cell r="V2450">
            <v>0</v>
          </cell>
          <cell r="W2450">
            <v>0</v>
          </cell>
          <cell r="X2450">
            <v>0</v>
          </cell>
          <cell r="Y2450">
            <v>0</v>
          </cell>
          <cell r="Z2450">
            <v>0</v>
          </cell>
          <cell r="AA2450">
            <v>0</v>
          </cell>
          <cell r="AB2450">
            <v>0</v>
          </cell>
          <cell r="AC2450">
            <v>0</v>
          </cell>
          <cell r="AD2450">
            <v>0</v>
          </cell>
          <cell r="AE2450">
            <v>0</v>
          </cell>
        </row>
        <row r="2451">
          <cell r="E2451" t="str">
            <v>AL Industrial Pentanes Plus</v>
          </cell>
          <cell r="F2451">
            <v>0</v>
          </cell>
          <cell r="G2451">
            <v>0</v>
          </cell>
          <cell r="H2451">
            <v>0</v>
          </cell>
          <cell r="I2451">
            <v>0</v>
          </cell>
          <cell r="J2451">
            <v>0</v>
          </cell>
          <cell r="K2451">
            <v>0</v>
          </cell>
          <cell r="L2451">
            <v>0</v>
          </cell>
          <cell r="M2451">
            <v>0</v>
          </cell>
          <cell r="N2451">
            <v>0</v>
          </cell>
          <cell r="O2451">
            <v>0</v>
          </cell>
          <cell r="P2451">
            <v>0</v>
          </cell>
          <cell r="Q2451">
            <v>0</v>
          </cell>
          <cell r="R2451">
            <v>0</v>
          </cell>
          <cell r="S2451">
            <v>0</v>
          </cell>
          <cell r="T2451">
            <v>0</v>
          </cell>
          <cell r="U2451">
            <v>0</v>
          </cell>
          <cell r="V2451">
            <v>0</v>
          </cell>
          <cell r="W2451">
            <v>0</v>
          </cell>
          <cell r="X2451">
            <v>0</v>
          </cell>
          <cell r="Y2451">
            <v>0</v>
          </cell>
          <cell r="Z2451">
            <v>0</v>
          </cell>
          <cell r="AA2451">
            <v>0</v>
          </cell>
          <cell r="AB2451">
            <v>0</v>
          </cell>
          <cell r="AC2451">
            <v>0</v>
          </cell>
          <cell r="AD2451">
            <v>0</v>
          </cell>
          <cell r="AE2451">
            <v>0</v>
          </cell>
        </row>
        <row r="2452">
          <cell r="E2452" t="str">
            <v>AR Industrial Pentanes Plus</v>
          </cell>
          <cell r="F2452">
            <v>0</v>
          </cell>
          <cell r="G2452">
            <v>0</v>
          </cell>
          <cell r="H2452">
            <v>0</v>
          </cell>
          <cell r="I2452">
            <v>0</v>
          </cell>
          <cell r="J2452">
            <v>0</v>
          </cell>
          <cell r="K2452">
            <v>0</v>
          </cell>
          <cell r="L2452">
            <v>0</v>
          </cell>
          <cell r="M2452">
            <v>0</v>
          </cell>
          <cell r="N2452">
            <v>0</v>
          </cell>
          <cell r="O2452">
            <v>0</v>
          </cell>
          <cell r="P2452">
            <v>0</v>
          </cell>
          <cell r="Q2452">
            <v>0</v>
          </cell>
          <cell r="R2452">
            <v>0</v>
          </cell>
          <cell r="S2452">
            <v>0</v>
          </cell>
          <cell r="T2452">
            <v>0</v>
          </cell>
          <cell r="U2452">
            <v>0</v>
          </cell>
          <cell r="V2452">
            <v>0</v>
          </cell>
          <cell r="W2452">
            <v>0</v>
          </cell>
          <cell r="X2452">
            <v>0</v>
          </cell>
          <cell r="Y2452">
            <v>0</v>
          </cell>
          <cell r="Z2452">
            <v>0</v>
          </cell>
          <cell r="AA2452">
            <v>0</v>
          </cell>
          <cell r="AB2452">
            <v>0</v>
          </cell>
          <cell r="AC2452">
            <v>0</v>
          </cell>
          <cell r="AD2452">
            <v>0</v>
          </cell>
          <cell r="AE2452">
            <v>0</v>
          </cell>
        </row>
        <row r="2453">
          <cell r="E2453" t="str">
            <v>AZ Industrial Pentanes Plus</v>
          </cell>
          <cell r="F2453">
            <v>0</v>
          </cell>
          <cell r="G2453">
            <v>0</v>
          </cell>
          <cell r="H2453">
            <v>0</v>
          </cell>
          <cell r="I2453">
            <v>0</v>
          </cell>
          <cell r="J2453">
            <v>0</v>
          </cell>
          <cell r="K2453">
            <v>0</v>
          </cell>
          <cell r="L2453">
            <v>0</v>
          </cell>
          <cell r="M2453">
            <v>0</v>
          </cell>
          <cell r="N2453">
            <v>0</v>
          </cell>
          <cell r="O2453">
            <v>0</v>
          </cell>
          <cell r="P2453">
            <v>0</v>
          </cell>
          <cell r="Q2453">
            <v>0</v>
          </cell>
          <cell r="R2453">
            <v>0</v>
          </cell>
          <cell r="S2453">
            <v>0</v>
          </cell>
          <cell r="T2453">
            <v>0</v>
          </cell>
          <cell r="U2453">
            <v>0</v>
          </cell>
          <cell r="V2453">
            <v>0</v>
          </cell>
          <cell r="W2453">
            <v>0</v>
          </cell>
          <cell r="X2453">
            <v>0</v>
          </cell>
          <cell r="Y2453">
            <v>0</v>
          </cell>
          <cell r="Z2453">
            <v>0</v>
          </cell>
          <cell r="AA2453">
            <v>0</v>
          </cell>
          <cell r="AB2453">
            <v>0</v>
          </cell>
          <cell r="AC2453">
            <v>0</v>
          </cell>
          <cell r="AD2453">
            <v>0</v>
          </cell>
          <cell r="AE2453">
            <v>0</v>
          </cell>
        </row>
        <row r="2454">
          <cell r="E2454" t="str">
            <v>CA Industrial Pentanes Plus</v>
          </cell>
          <cell r="F2454">
            <v>0</v>
          </cell>
          <cell r="G2454">
            <v>0</v>
          </cell>
          <cell r="H2454">
            <v>0</v>
          </cell>
          <cell r="I2454">
            <v>0</v>
          </cell>
          <cell r="J2454">
            <v>0</v>
          </cell>
          <cell r="K2454">
            <v>0</v>
          </cell>
          <cell r="L2454">
            <v>0</v>
          </cell>
          <cell r="M2454">
            <v>0</v>
          </cell>
          <cell r="N2454">
            <v>0</v>
          </cell>
          <cell r="O2454">
            <v>0</v>
          </cell>
          <cell r="P2454">
            <v>0</v>
          </cell>
          <cell r="Q2454">
            <v>0</v>
          </cell>
          <cell r="R2454">
            <v>0</v>
          </cell>
          <cell r="S2454">
            <v>0</v>
          </cell>
          <cell r="T2454">
            <v>0</v>
          </cell>
          <cell r="U2454">
            <v>0</v>
          </cell>
          <cell r="V2454">
            <v>0</v>
          </cell>
          <cell r="W2454">
            <v>0</v>
          </cell>
          <cell r="X2454">
            <v>0</v>
          </cell>
          <cell r="Y2454">
            <v>0</v>
          </cell>
          <cell r="Z2454">
            <v>0</v>
          </cell>
          <cell r="AA2454">
            <v>0</v>
          </cell>
          <cell r="AB2454">
            <v>0</v>
          </cell>
          <cell r="AC2454">
            <v>0</v>
          </cell>
          <cell r="AD2454">
            <v>0</v>
          </cell>
          <cell r="AE2454">
            <v>0</v>
          </cell>
        </row>
        <row r="2455">
          <cell r="E2455" t="str">
            <v>CO Industrial Pentanes Plus</v>
          </cell>
          <cell r="F2455">
            <v>0</v>
          </cell>
          <cell r="G2455">
            <v>0</v>
          </cell>
          <cell r="H2455">
            <v>0</v>
          </cell>
          <cell r="I2455">
            <v>0</v>
          </cell>
          <cell r="J2455">
            <v>0</v>
          </cell>
          <cell r="K2455">
            <v>0</v>
          </cell>
          <cell r="L2455">
            <v>0</v>
          </cell>
          <cell r="M2455">
            <v>0</v>
          </cell>
          <cell r="N2455">
            <v>0</v>
          </cell>
          <cell r="O2455">
            <v>0</v>
          </cell>
          <cell r="P2455">
            <v>0</v>
          </cell>
          <cell r="Q2455">
            <v>0</v>
          </cell>
          <cell r="R2455">
            <v>0</v>
          </cell>
          <cell r="S2455">
            <v>0</v>
          </cell>
          <cell r="T2455">
            <v>0</v>
          </cell>
          <cell r="U2455">
            <v>0</v>
          </cell>
          <cell r="V2455">
            <v>0</v>
          </cell>
          <cell r="W2455">
            <v>0</v>
          </cell>
          <cell r="X2455">
            <v>0</v>
          </cell>
          <cell r="Y2455">
            <v>0</v>
          </cell>
          <cell r="Z2455">
            <v>0</v>
          </cell>
          <cell r="AA2455">
            <v>0</v>
          </cell>
          <cell r="AB2455">
            <v>0</v>
          </cell>
          <cell r="AC2455">
            <v>0</v>
          </cell>
          <cell r="AD2455">
            <v>0</v>
          </cell>
          <cell r="AE2455">
            <v>0</v>
          </cell>
        </row>
        <row r="2456">
          <cell r="E2456" t="str">
            <v>CT Industrial Pentanes Plus</v>
          </cell>
          <cell r="F2456">
            <v>0</v>
          </cell>
          <cell r="G2456">
            <v>0</v>
          </cell>
          <cell r="H2456">
            <v>0</v>
          </cell>
          <cell r="I2456">
            <v>0</v>
          </cell>
          <cell r="J2456">
            <v>0</v>
          </cell>
          <cell r="K2456">
            <v>0</v>
          </cell>
          <cell r="L2456">
            <v>0</v>
          </cell>
          <cell r="M2456">
            <v>0</v>
          </cell>
          <cell r="N2456">
            <v>0</v>
          </cell>
          <cell r="O2456">
            <v>0</v>
          </cell>
          <cell r="P2456">
            <v>0</v>
          </cell>
          <cell r="Q2456">
            <v>0</v>
          </cell>
          <cell r="R2456">
            <v>0</v>
          </cell>
          <cell r="S2456">
            <v>0</v>
          </cell>
          <cell r="T2456">
            <v>0</v>
          </cell>
          <cell r="U2456">
            <v>0</v>
          </cell>
          <cell r="V2456">
            <v>0</v>
          </cell>
          <cell r="W2456">
            <v>0</v>
          </cell>
          <cell r="X2456">
            <v>0</v>
          </cell>
          <cell r="Y2456">
            <v>0</v>
          </cell>
          <cell r="Z2456">
            <v>0</v>
          </cell>
          <cell r="AA2456">
            <v>0</v>
          </cell>
          <cell r="AB2456">
            <v>0</v>
          </cell>
          <cell r="AC2456">
            <v>0</v>
          </cell>
          <cell r="AD2456">
            <v>0</v>
          </cell>
          <cell r="AE2456">
            <v>0</v>
          </cell>
        </row>
        <row r="2457">
          <cell r="E2457" t="str">
            <v>DC Industrial Pentanes Plus</v>
          </cell>
          <cell r="F2457">
            <v>0</v>
          </cell>
          <cell r="G2457">
            <v>0</v>
          </cell>
          <cell r="H2457">
            <v>0</v>
          </cell>
          <cell r="I2457">
            <v>0</v>
          </cell>
          <cell r="J2457">
            <v>0</v>
          </cell>
          <cell r="K2457">
            <v>0</v>
          </cell>
          <cell r="L2457">
            <v>0</v>
          </cell>
          <cell r="M2457">
            <v>0</v>
          </cell>
          <cell r="N2457">
            <v>0</v>
          </cell>
          <cell r="O2457">
            <v>0</v>
          </cell>
          <cell r="P2457">
            <v>0</v>
          </cell>
          <cell r="Q2457">
            <v>0</v>
          </cell>
          <cell r="R2457">
            <v>0</v>
          </cell>
          <cell r="S2457">
            <v>0</v>
          </cell>
          <cell r="T2457">
            <v>0</v>
          </cell>
          <cell r="U2457">
            <v>0</v>
          </cell>
          <cell r="V2457">
            <v>0</v>
          </cell>
          <cell r="W2457">
            <v>0</v>
          </cell>
          <cell r="X2457">
            <v>0</v>
          </cell>
          <cell r="Y2457">
            <v>0</v>
          </cell>
          <cell r="Z2457">
            <v>0</v>
          </cell>
          <cell r="AA2457">
            <v>0</v>
          </cell>
          <cell r="AB2457">
            <v>0</v>
          </cell>
          <cell r="AC2457">
            <v>0</v>
          </cell>
          <cell r="AD2457">
            <v>0</v>
          </cell>
          <cell r="AE2457">
            <v>0</v>
          </cell>
        </row>
        <row r="2458">
          <cell r="E2458" t="str">
            <v>DE Industrial Pentanes Plus</v>
          </cell>
          <cell r="F2458">
            <v>0</v>
          </cell>
          <cell r="G2458">
            <v>0</v>
          </cell>
          <cell r="H2458">
            <v>0</v>
          </cell>
          <cell r="I2458">
            <v>0</v>
          </cell>
          <cell r="J2458">
            <v>0</v>
          </cell>
          <cell r="K2458">
            <v>0</v>
          </cell>
          <cell r="L2458">
            <v>0</v>
          </cell>
          <cell r="M2458">
            <v>0</v>
          </cell>
          <cell r="N2458">
            <v>0</v>
          </cell>
          <cell r="O2458">
            <v>0</v>
          </cell>
          <cell r="P2458">
            <v>0</v>
          </cell>
          <cell r="Q2458">
            <v>0</v>
          </cell>
          <cell r="R2458">
            <v>0</v>
          </cell>
          <cell r="S2458">
            <v>0</v>
          </cell>
          <cell r="T2458">
            <v>0</v>
          </cell>
          <cell r="U2458">
            <v>0</v>
          </cell>
          <cell r="V2458">
            <v>0</v>
          </cell>
          <cell r="W2458">
            <v>0</v>
          </cell>
          <cell r="X2458">
            <v>0</v>
          </cell>
          <cell r="Y2458">
            <v>0</v>
          </cell>
          <cell r="Z2458">
            <v>0</v>
          </cell>
          <cell r="AA2458">
            <v>0</v>
          </cell>
          <cell r="AB2458">
            <v>0</v>
          </cell>
          <cell r="AC2458">
            <v>0</v>
          </cell>
          <cell r="AD2458">
            <v>0</v>
          </cell>
          <cell r="AE2458">
            <v>0</v>
          </cell>
        </row>
        <row r="2459">
          <cell r="E2459" t="str">
            <v>FL Industrial Pentanes Plus</v>
          </cell>
          <cell r="F2459">
            <v>0</v>
          </cell>
          <cell r="G2459">
            <v>0</v>
          </cell>
          <cell r="H2459">
            <v>0</v>
          </cell>
          <cell r="I2459">
            <v>0</v>
          </cell>
          <cell r="J2459">
            <v>0</v>
          </cell>
          <cell r="K2459">
            <v>0</v>
          </cell>
          <cell r="L2459">
            <v>0</v>
          </cell>
          <cell r="M2459">
            <v>0</v>
          </cell>
          <cell r="N2459">
            <v>0</v>
          </cell>
          <cell r="O2459">
            <v>0</v>
          </cell>
          <cell r="P2459">
            <v>0</v>
          </cell>
          <cell r="Q2459">
            <v>0</v>
          </cell>
          <cell r="R2459">
            <v>0</v>
          </cell>
          <cell r="S2459">
            <v>0</v>
          </cell>
          <cell r="T2459">
            <v>0</v>
          </cell>
          <cell r="U2459">
            <v>0</v>
          </cell>
          <cell r="V2459">
            <v>0</v>
          </cell>
          <cell r="W2459">
            <v>0</v>
          </cell>
          <cell r="X2459">
            <v>0</v>
          </cell>
          <cell r="Y2459">
            <v>0</v>
          </cell>
          <cell r="Z2459">
            <v>0</v>
          </cell>
          <cell r="AA2459">
            <v>0</v>
          </cell>
          <cell r="AB2459">
            <v>0</v>
          </cell>
          <cell r="AC2459">
            <v>0</v>
          </cell>
          <cell r="AD2459">
            <v>0</v>
          </cell>
          <cell r="AE2459">
            <v>0</v>
          </cell>
        </row>
        <row r="2460">
          <cell r="E2460" t="str">
            <v>GA Industrial Pentanes Plus</v>
          </cell>
          <cell r="F2460">
            <v>0</v>
          </cell>
          <cell r="G2460">
            <v>0</v>
          </cell>
          <cell r="H2460">
            <v>0</v>
          </cell>
          <cell r="I2460">
            <v>0</v>
          </cell>
          <cell r="J2460">
            <v>0</v>
          </cell>
          <cell r="K2460">
            <v>0</v>
          </cell>
          <cell r="L2460">
            <v>0</v>
          </cell>
          <cell r="M2460">
            <v>0</v>
          </cell>
          <cell r="N2460">
            <v>0</v>
          </cell>
          <cell r="O2460">
            <v>0</v>
          </cell>
          <cell r="P2460">
            <v>0</v>
          </cell>
          <cell r="Q2460">
            <v>0</v>
          </cell>
          <cell r="R2460">
            <v>0</v>
          </cell>
          <cell r="S2460">
            <v>0</v>
          </cell>
          <cell r="T2460">
            <v>0</v>
          </cell>
          <cell r="U2460">
            <v>0</v>
          </cell>
          <cell r="V2460">
            <v>0</v>
          </cell>
          <cell r="W2460">
            <v>0</v>
          </cell>
          <cell r="X2460">
            <v>0</v>
          </cell>
          <cell r="Y2460">
            <v>0</v>
          </cell>
          <cell r="Z2460">
            <v>0</v>
          </cell>
          <cell r="AA2460">
            <v>0</v>
          </cell>
          <cell r="AB2460">
            <v>0</v>
          </cell>
          <cell r="AC2460">
            <v>0</v>
          </cell>
          <cell r="AD2460">
            <v>0</v>
          </cell>
          <cell r="AE2460">
            <v>0</v>
          </cell>
        </row>
        <row r="2461">
          <cell r="E2461" t="str">
            <v>HI Industrial Pentanes Plus</v>
          </cell>
          <cell r="F2461">
            <v>0</v>
          </cell>
          <cell r="G2461">
            <v>0</v>
          </cell>
          <cell r="H2461">
            <v>0</v>
          </cell>
          <cell r="I2461">
            <v>0</v>
          </cell>
          <cell r="J2461">
            <v>0</v>
          </cell>
          <cell r="K2461">
            <v>0</v>
          </cell>
          <cell r="L2461">
            <v>0</v>
          </cell>
          <cell r="M2461">
            <v>0</v>
          </cell>
          <cell r="N2461">
            <v>0</v>
          </cell>
          <cell r="O2461">
            <v>0</v>
          </cell>
          <cell r="P2461">
            <v>0</v>
          </cell>
          <cell r="Q2461">
            <v>0</v>
          </cell>
          <cell r="R2461">
            <v>0</v>
          </cell>
          <cell r="S2461">
            <v>0</v>
          </cell>
          <cell r="T2461">
            <v>0</v>
          </cell>
          <cell r="U2461">
            <v>0</v>
          </cell>
          <cell r="V2461">
            <v>0</v>
          </cell>
          <cell r="W2461">
            <v>0</v>
          </cell>
          <cell r="X2461">
            <v>0</v>
          </cell>
          <cell r="Y2461">
            <v>0</v>
          </cell>
          <cell r="Z2461">
            <v>0</v>
          </cell>
          <cell r="AA2461">
            <v>0</v>
          </cell>
          <cell r="AB2461">
            <v>0</v>
          </cell>
          <cell r="AC2461">
            <v>0</v>
          </cell>
          <cell r="AD2461">
            <v>0</v>
          </cell>
          <cell r="AE2461">
            <v>0</v>
          </cell>
        </row>
        <row r="2462">
          <cell r="E2462" t="str">
            <v>IA Industrial Pentanes Plus</v>
          </cell>
          <cell r="F2462">
            <v>0</v>
          </cell>
          <cell r="G2462">
            <v>0</v>
          </cell>
          <cell r="H2462">
            <v>0</v>
          </cell>
          <cell r="I2462">
            <v>0</v>
          </cell>
          <cell r="J2462">
            <v>0</v>
          </cell>
          <cell r="K2462">
            <v>0</v>
          </cell>
          <cell r="L2462">
            <v>0</v>
          </cell>
          <cell r="M2462">
            <v>0</v>
          </cell>
          <cell r="N2462">
            <v>0</v>
          </cell>
          <cell r="O2462">
            <v>0</v>
          </cell>
          <cell r="P2462">
            <v>0</v>
          </cell>
          <cell r="Q2462">
            <v>0</v>
          </cell>
          <cell r="R2462">
            <v>0</v>
          </cell>
          <cell r="S2462">
            <v>0</v>
          </cell>
          <cell r="T2462">
            <v>0</v>
          </cell>
          <cell r="U2462">
            <v>0</v>
          </cell>
          <cell r="V2462">
            <v>0</v>
          </cell>
          <cell r="W2462">
            <v>0</v>
          </cell>
          <cell r="X2462">
            <v>0</v>
          </cell>
          <cell r="Y2462">
            <v>0</v>
          </cell>
          <cell r="Z2462">
            <v>0</v>
          </cell>
          <cell r="AA2462">
            <v>0</v>
          </cell>
          <cell r="AB2462">
            <v>0</v>
          </cell>
          <cell r="AC2462">
            <v>0</v>
          </cell>
          <cell r="AD2462">
            <v>0</v>
          </cell>
          <cell r="AE2462">
            <v>0</v>
          </cell>
        </row>
        <row r="2463">
          <cell r="E2463" t="str">
            <v>ID Industrial Pentanes Plus</v>
          </cell>
          <cell r="F2463">
            <v>0</v>
          </cell>
          <cell r="G2463">
            <v>0</v>
          </cell>
          <cell r="H2463">
            <v>0</v>
          </cell>
          <cell r="I2463">
            <v>0</v>
          </cell>
          <cell r="J2463">
            <v>0</v>
          </cell>
          <cell r="K2463">
            <v>0</v>
          </cell>
          <cell r="L2463">
            <v>0</v>
          </cell>
          <cell r="M2463">
            <v>0</v>
          </cell>
          <cell r="N2463">
            <v>0</v>
          </cell>
          <cell r="O2463">
            <v>0</v>
          </cell>
          <cell r="P2463">
            <v>0</v>
          </cell>
          <cell r="Q2463">
            <v>0</v>
          </cell>
          <cell r="R2463">
            <v>0</v>
          </cell>
          <cell r="S2463">
            <v>0</v>
          </cell>
          <cell r="T2463">
            <v>0</v>
          </cell>
          <cell r="U2463">
            <v>0</v>
          </cell>
          <cell r="V2463">
            <v>0</v>
          </cell>
          <cell r="W2463">
            <v>0</v>
          </cell>
          <cell r="X2463">
            <v>0</v>
          </cell>
          <cell r="Y2463">
            <v>0</v>
          </cell>
          <cell r="Z2463">
            <v>0</v>
          </cell>
          <cell r="AA2463">
            <v>0</v>
          </cell>
          <cell r="AB2463">
            <v>0</v>
          </cell>
          <cell r="AC2463">
            <v>0</v>
          </cell>
          <cell r="AD2463">
            <v>0</v>
          </cell>
          <cell r="AE2463">
            <v>0</v>
          </cell>
        </row>
        <row r="2464">
          <cell r="E2464" t="str">
            <v>IL Industrial Pentanes Plus</v>
          </cell>
          <cell r="F2464">
            <v>0</v>
          </cell>
          <cell r="G2464">
            <v>0</v>
          </cell>
          <cell r="H2464">
            <v>0</v>
          </cell>
          <cell r="I2464">
            <v>0</v>
          </cell>
          <cell r="J2464">
            <v>0</v>
          </cell>
          <cell r="K2464">
            <v>0</v>
          </cell>
          <cell r="L2464">
            <v>0</v>
          </cell>
          <cell r="M2464">
            <v>0</v>
          </cell>
          <cell r="N2464">
            <v>0</v>
          </cell>
          <cell r="O2464">
            <v>0</v>
          </cell>
          <cell r="P2464">
            <v>0</v>
          </cell>
          <cell r="Q2464">
            <v>0</v>
          </cell>
          <cell r="R2464">
            <v>0</v>
          </cell>
          <cell r="S2464">
            <v>0</v>
          </cell>
          <cell r="T2464">
            <v>0</v>
          </cell>
          <cell r="U2464">
            <v>0</v>
          </cell>
          <cell r="V2464">
            <v>0</v>
          </cell>
          <cell r="W2464">
            <v>0</v>
          </cell>
          <cell r="X2464">
            <v>0</v>
          </cell>
          <cell r="Y2464">
            <v>0</v>
          </cell>
          <cell r="Z2464">
            <v>0</v>
          </cell>
          <cell r="AA2464">
            <v>0</v>
          </cell>
          <cell r="AB2464">
            <v>0</v>
          </cell>
          <cell r="AC2464">
            <v>0</v>
          </cell>
          <cell r="AD2464">
            <v>0</v>
          </cell>
          <cell r="AE2464">
            <v>0</v>
          </cell>
        </row>
        <row r="2465">
          <cell r="E2465" t="str">
            <v>IN Industrial Pentanes Plus</v>
          </cell>
          <cell r="F2465">
            <v>0</v>
          </cell>
          <cell r="G2465">
            <v>0</v>
          </cell>
          <cell r="H2465">
            <v>0</v>
          </cell>
          <cell r="I2465">
            <v>0</v>
          </cell>
          <cell r="J2465">
            <v>0</v>
          </cell>
          <cell r="K2465">
            <v>0</v>
          </cell>
          <cell r="L2465">
            <v>0</v>
          </cell>
          <cell r="M2465">
            <v>0</v>
          </cell>
          <cell r="N2465">
            <v>0</v>
          </cell>
          <cell r="O2465">
            <v>0</v>
          </cell>
          <cell r="P2465">
            <v>0</v>
          </cell>
          <cell r="Q2465">
            <v>0</v>
          </cell>
          <cell r="R2465">
            <v>0</v>
          </cell>
          <cell r="S2465">
            <v>0</v>
          </cell>
          <cell r="T2465">
            <v>0</v>
          </cell>
          <cell r="U2465">
            <v>0</v>
          </cell>
          <cell r="V2465">
            <v>0</v>
          </cell>
          <cell r="W2465">
            <v>0</v>
          </cell>
          <cell r="X2465">
            <v>0</v>
          </cell>
          <cell r="Y2465">
            <v>0</v>
          </cell>
          <cell r="Z2465">
            <v>0</v>
          </cell>
          <cell r="AA2465">
            <v>0</v>
          </cell>
          <cell r="AB2465">
            <v>0</v>
          </cell>
          <cell r="AC2465">
            <v>0</v>
          </cell>
          <cell r="AD2465">
            <v>0</v>
          </cell>
          <cell r="AE2465">
            <v>0</v>
          </cell>
        </row>
        <row r="2466">
          <cell r="E2466" t="str">
            <v>KS Industrial Pentanes Plus</v>
          </cell>
          <cell r="F2466">
            <v>0</v>
          </cell>
          <cell r="G2466">
            <v>0</v>
          </cell>
          <cell r="H2466">
            <v>0</v>
          </cell>
          <cell r="I2466">
            <v>0</v>
          </cell>
          <cell r="J2466">
            <v>0</v>
          </cell>
          <cell r="K2466">
            <v>0</v>
          </cell>
          <cell r="L2466">
            <v>0</v>
          </cell>
          <cell r="M2466">
            <v>0</v>
          </cell>
          <cell r="N2466">
            <v>0</v>
          </cell>
          <cell r="O2466">
            <v>0</v>
          </cell>
          <cell r="P2466">
            <v>0</v>
          </cell>
          <cell r="Q2466">
            <v>0</v>
          </cell>
          <cell r="R2466">
            <v>0</v>
          </cell>
          <cell r="S2466">
            <v>0</v>
          </cell>
          <cell r="T2466">
            <v>0</v>
          </cell>
          <cell r="U2466">
            <v>0</v>
          </cell>
          <cell r="V2466">
            <v>0</v>
          </cell>
          <cell r="W2466">
            <v>0</v>
          </cell>
          <cell r="X2466">
            <v>0</v>
          </cell>
          <cell r="Y2466">
            <v>0</v>
          </cell>
          <cell r="Z2466">
            <v>0</v>
          </cell>
          <cell r="AA2466">
            <v>0</v>
          </cell>
          <cell r="AB2466">
            <v>0</v>
          </cell>
          <cell r="AC2466">
            <v>0</v>
          </cell>
          <cell r="AD2466">
            <v>0</v>
          </cell>
          <cell r="AE2466">
            <v>0</v>
          </cell>
        </row>
        <row r="2467">
          <cell r="E2467" t="str">
            <v>KY Industrial Pentanes Plus</v>
          </cell>
          <cell r="F2467">
            <v>0</v>
          </cell>
          <cell r="G2467">
            <v>0</v>
          </cell>
          <cell r="H2467">
            <v>0</v>
          </cell>
          <cell r="I2467">
            <v>0</v>
          </cell>
          <cell r="J2467">
            <v>0</v>
          </cell>
          <cell r="K2467">
            <v>0</v>
          </cell>
          <cell r="L2467">
            <v>0</v>
          </cell>
          <cell r="M2467">
            <v>0</v>
          </cell>
          <cell r="N2467">
            <v>0</v>
          </cell>
          <cell r="O2467">
            <v>0</v>
          </cell>
          <cell r="P2467">
            <v>0</v>
          </cell>
          <cell r="Q2467">
            <v>0</v>
          </cell>
          <cell r="R2467">
            <v>0</v>
          </cell>
          <cell r="S2467">
            <v>0</v>
          </cell>
          <cell r="T2467">
            <v>0</v>
          </cell>
          <cell r="U2467">
            <v>0</v>
          </cell>
          <cell r="V2467">
            <v>0</v>
          </cell>
          <cell r="W2467">
            <v>0</v>
          </cell>
          <cell r="X2467">
            <v>0</v>
          </cell>
          <cell r="Y2467">
            <v>0</v>
          </cell>
          <cell r="Z2467">
            <v>0</v>
          </cell>
          <cell r="AA2467">
            <v>0</v>
          </cell>
          <cell r="AB2467">
            <v>0</v>
          </cell>
          <cell r="AC2467">
            <v>0</v>
          </cell>
          <cell r="AD2467">
            <v>0</v>
          </cell>
          <cell r="AE2467">
            <v>0</v>
          </cell>
        </row>
        <row r="2468">
          <cell r="E2468" t="str">
            <v>LA Industrial Pentanes Plus</v>
          </cell>
          <cell r="F2468">
            <v>97539</v>
          </cell>
          <cell r="G2468">
            <v>114568</v>
          </cell>
          <cell r="H2468">
            <v>125684</v>
          </cell>
          <cell r="I2468">
            <v>129479</v>
          </cell>
          <cell r="J2468">
            <v>131990</v>
          </cell>
          <cell r="K2468">
            <v>131677</v>
          </cell>
          <cell r="L2468">
            <v>138327</v>
          </cell>
          <cell r="M2468">
            <v>128167</v>
          </cell>
          <cell r="N2468">
            <v>112226</v>
          </cell>
          <cell r="O2468">
            <v>135170</v>
          </cell>
          <cell r="P2468">
            <v>107473</v>
          </cell>
          <cell r="Q2468">
            <v>68738</v>
          </cell>
          <cell r="R2468">
            <v>48152</v>
          </cell>
          <cell r="S2468">
            <v>45524</v>
          </cell>
          <cell r="T2468">
            <v>43922</v>
          </cell>
          <cell r="U2468">
            <v>37182</v>
          </cell>
          <cell r="V2468">
            <v>25464</v>
          </cell>
          <cell r="W2468">
            <v>31256</v>
          </cell>
          <cell r="X2468">
            <v>25563</v>
          </cell>
          <cell r="Y2468">
            <v>19451</v>
          </cell>
          <cell r="Z2468">
            <v>21622</v>
          </cell>
          <cell r="AA2468">
            <v>7603</v>
          </cell>
          <cell r="AB2468">
            <v>11739</v>
          </cell>
          <cell r="AC2468">
            <v>13101</v>
          </cell>
          <cell r="AD2468">
            <v>12984</v>
          </cell>
          <cell r="AE2468">
            <v>23573</v>
          </cell>
        </row>
        <row r="2469">
          <cell r="E2469" t="str">
            <v>MA Industrial Pentanes Plus</v>
          </cell>
          <cell r="F2469">
            <v>0</v>
          </cell>
          <cell r="G2469">
            <v>0</v>
          </cell>
          <cell r="H2469">
            <v>0</v>
          </cell>
          <cell r="I2469">
            <v>0</v>
          </cell>
          <cell r="J2469">
            <v>0</v>
          </cell>
          <cell r="K2469">
            <v>0</v>
          </cell>
          <cell r="L2469">
            <v>0</v>
          </cell>
          <cell r="M2469">
            <v>0</v>
          </cell>
          <cell r="N2469">
            <v>0</v>
          </cell>
          <cell r="O2469">
            <v>0</v>
          </cell>
          <cell r="P2469">
            <v>0</v>
          </cell>
          <cell r="Q2469">
            <v>0</v>
          </cell>
          <cell r="R2469">
            <v>0</v>
          </cell>
          <cell r="S2469">
            <v>0</v>
          </cell>
          <cell r="T2469">
            <v>0</v>
          </cell>
          <cell r="U2469">
            <v>0</v>
          </cell>
          <cell r="V2469">
            <v>0</v>
          </cell>
          <cell r="W2469">
            <v>0</v>
          </cell>
          <cell r="X2469">
            <v>0</v>
          </cell>
          <cell r="Y2469">
            <v>0</v>
          </cell>
          <cell r="Z2469">
            <v>0</v>
          </cell>
          <cell r="AA2469">
            <v>0</v>
          </cell>
          <cell r="AB2469">
            <v>0</v>
          </cell>
          <cell r="AC2469">
            <v>0</v>
          </cell>
          <cell r="AD2469">
            <v>0</v>
          </cell>
          <cell r="AE2469">
            <v>0</v>
          </cell>
        </row>
        <row r="2470">
          <cell r="E2470" t="str">
            <v>MD Industrial Pentanes Plus</v>
          </cell>
          <cell r="F2470">
            <v>0</v>
          </cell>
          <cell r="G2470">
            <v>0</v>
          </cell>
          <cell r="H2470">
            <v>0</v>
          </cell>
          <cell r="I2470">
            <v>0</v>
          </cell>
          <cell r="J2470">
            <v>0</v>
          </cell>
          <cell r="K2470">
            <v>0</v>
          </cell>
          <cell r="L2470">
            <v>0</v>
          </cell>
          <cell r="M2470">
            <v>0</v>
          </cell>
          <cell r="N2470">
            <v>0</v>
          </cell>
          <cell r="O2470">
            <v>0</v>
          </cell>
          <cell r="P2470">
            <v>0</v>
          </cell>
          <cell r="Q2470">
            <v>0</v>
          </cell>
          <cell r="R2470">
            <v>0</v>
          </cell>
          <cell r="S2470">
            <v>0</v>
          </cell>
          <cell r="T2470">
            <v>0</v>
          </cell>
          <cell r="U2470">
            <v>0</v>
          </cell>
          <cell r="V2470">
            <v>0</v>
          </cell>
          <cell r="W2470">
            <v>0</v>
          </cell>
          <cell r="X2470">
            <v>0</v>
          </cell>
          <cell r="Y2470">
            <v>0</v>
          </cell>
          <cell r="Z2470">
            <v>0</v>
          </cell>
          <cell r="AA2470">
            <v>0</v>
          </cell>
          <cell r="AB2470">
            <v>0</v>
          </cell>
          <cell r="AC2470">
            <v>0</v>
          </cell>
          <cell r="AD2470">
            <v>0</v>
          </cell>
          <cell r="AE2470">
            <v>0</v>
          </cell>
        </row>
        <row r="2471">
          <cell r="E2471" t="str">
            <v>ME Industrial Pentanes Plus</v>
          </cell>
          <cell r="F2471">
            <v>0</v>
          </cell>
          <cell r="G2471">
            <v>0</v>
          </cell>
          <cell r="H2471">
            <v>0</v>
          </cell>
          <cell r="I2471">
            <v>0</v>
          </cell>
          <cell r="J2471">
            <v>0</v>
          </cell>
          <cell r="K2471">
            <v>0</v>
          </cell>
          <cell r="L2471">
            <v>0</v>
          </cell>
          <cell r="M2471">
            <v>0</v>
          </cell>
          <cell r="N2471">
            <v>0</v>
          </cell>
          <cell r="O2471">
            <v>0</v>
          </cell>
          <cell r="P2471">
            <v>0</v>
          </cell>
          <cell r="Q2471">
            <v>0</v>
          </cell>
          <cell r="R2471">
            <v>0</v>
          </cell>
          <cell r="S2471">
            <v>0</v>
          </cell>
          <cell r="T2471">
            <v>0</v>
          </cell>
          <cell r="U2471">
            <v>0</v>
          </cell>
          <cell r="V2471">
            <v>0</v>
          </cell>
          <cell r="W2471">
            <v>0</v>
          </cell>
          <cell r="X2471">
            <v>0</v>
          </cell>
          <cell r="Y2471">
            <v>0</v>
          </cell>
          <cell r="Z2471">
            <v>0</v>
          </cell>
          <cell r="AA2471">
            <v>0</v>
          </cell>
          <cell r="AB2471">
            <v>0</v>
          </cell>
          <cell r="AC2471">
            <v>0</v>
          </cell>
          <cell r="AD2471">
            <v>0</v>
          </cell>
          <cell r="AE2471">
            <v>0</v>
          </cell>
        </row>
        <row r="2472">
          <cell r="E2472" t="str">
            <v>MI Industrial Pentanes Plus</v>
          </cell>
          <cell r="F2472">
            <v>0</v>
          </cell>
          <cell r="G2472">
            <v>0</v>
          </cell>
          <cell r="H2472">
            <v>0</v>
          </cell>
          <cell r="I2472">
            <v>0</v>
          </cell>
          <cell r="J2472">
            <v>0</v>
          </cell>
          <cell r="K2472">
            <v>0</v>
          </cell>
          <cell r="L2472">
            <v>0</v>
          </cell>
          <cell r="M2472">
            <v>0</v>
          </cell>
          <cell r="N2472">
            <v>0</v>
          </cell>
          <cell r="O2472">
            <v>0</v>
          </cell>
          <cell r="P2472">
            <v>0</v>
          </cell>
          <cell r="Q2472">
            <v>0</v>
          </cell>
          <cell r="R2472">
            <v>0</v>
          </cell>
          <cell r="S2472">
            <v>0</v>
          </cell>
          <cell r="T2472">
            <v>0</v>
          </cell>
          <cell r="U2472">
            <v>0</v>
          </cell>
          <cell r="V2472">
            <v>0</v>
          </cell>
          <cell r="W2472">
            <v>0</v>
          </cell>
          <cell r="X2472">
            <v>0</v>
          </cell>
          <cell r="Y2472">
            <v>0</v>
          </cell>
          <cell r="Z2472">
            <v>0</v>
          </cell>
          <cell r="AA2472">
            <v>0</v>
          </cell>
          <cell r="AB2472">
            <v>0</v>
          </cell>
          <cell r="AC2472">
            <v>0</v>
          </cell>
          <cell r="AD2472">
            <v>0</v>
          </cell>
          <cell r="AE2472">
            <v>0</v>
          </cell>
        </row>
        <row r="2473">
          <cell r="E2473" t="str">
            <v>MN Industrial Pentanes Plus</v>
          </cell>
          <cell r="F2473">
            <v>0</v>
          </cell>
          <cell r="G2473">
            <v>0</v>
          </cell>
          <cell r="H2473">
            <v>0</v>
          </cell>
          <cell r="I2473">
            <v>0</v>
          </cell>
          <cell r="J2473">
            <v>0</v>
          </cell>
          <cell r="K2473">
            <v>0</v>
          </cell>
          <cell r="L2473">
            <v>0</v>
          </cell>
          <cell r="M2473">
            <v>0</v>
          </cell>
          <cell r="N2473">
            <v>0</v>
          </cell>
          <cell r="O2473">
            <v>0</v>
          </cell>
          <cell r="P2473">
            <v>0</v>
          </cell>
          <cell r="Q2473">
            <v>0</v>
          </cell>
          <cell r="R2473">
            <v>0</v>
          </cell>
          <cell r="S2473">
            <v>0</v>
          </cell>
          <cell r="T2473">
            <v>0</v>
          </cell>
          <cell r="U2473">
            <v>0</v>
          </cell>
          <cell r="V2473">
            <v>0</v>
          </cell>
          <cell r="W2473">
            <v>0</v>
          </cell>
          <cell r="X2473">
            <v>0</v>
          </cell>
          <cell r="Y2473">
            <v>0</v>
          </cell>
          <cell r="Z2473">
            <v>0</v>
          </cell>
          <cell r="AA2473">
            <v>0</v>
          </cell>
          <cell r="AB2473">
            <v>0</v>
          </cell>
          <cell r="AC2473">
            <v>0</v>
          </cell>
          <cell r="AD2473">
            <v>0</v>
          </cell>
          <cell r="AE2473">
            <v>0</v>
          </cell>
        </row>
        <row r="2474">
          <cell r="E2474" t="str">
            <v>MO Industrial Pentanes Plus</v>
          </cell>
          <cell r="F2474">
            <v>0</v>
          </cell>
          <cell r="G2474">
            <v>0</v>
          </cell>
          <cell r="H2474">
            <v>0</v>
          </cell>
          <cell r="I2474">
            <v>0</v>
          </cell>
          <cell r="J2474">
            <v>0</v>
          </cell>
          <cell r="K2474">
            <v>0</v>
          </cell>
          <cell r="L2474">
            <v>0</v>
          </cell>
          <cell r="M2474">
            <v>0</v>
          </cell>
          <cell r="N2474">
            <v>0</v>
          </cell>
          <cell r="O2474">
            <v>0</v>
          </cell>
          <cell r="P2474">
            <v>0</v>
          </cell>
          <cell r="Q2474">
            <v>0</v>
          </cell>
          <cell r="R2474">
            <v>0</v>
          </cell>
          <cell r="S2474">
            <v>0</v>
          </cell>
          <cell r="T2474">
            <v>0</v>
          </cell>
          <cell r="U2474">
            <v>0</v>
          </cell>
          <cell r="V2474">
            <v>0</v>
          </cell>
          <cell r="W2474">
            <v>0</v>
          </cell>
          <cell r="X2474">
            <v>0</v>
          </cell>
          <cell r="Y2474">
            <v>0</v>
          </cell>
          <cell r="Z2474">
            <v>0</v>
          </cell>
          <cell r="AA2474">
            <v>0</v>
          </cell>
          <cell r="AB2474">
            <v>0</v>
          </cell>
          <cell r="AC2474">
            <v>0</v>
          </cell>
          <cell r="AD2474">
            <v>0</v>
          </cell>
          <cell r="AE2474">
            <v>0</v>
          </cell>
        </row>
        <row r="2475">
          <cell r="E2475" t="str">
            <v>MS Industrial Pentanes Plus</v>
          </cell>
          <cell r="F2475">
            <v>0</v>
          </cell>
          <cell r="G2475">
            <v>0</v>
          </cell>
          <cell r="H2475">
            <v>0</v>
          </cell>
          <cell r="I2475">
            <v>0</v>
          </cell>
          <cell r="J2475">
            <v>0</v>
          </cell>
          <cell r="K2475">
            <v>0</v>
          </cell>
          <cell r="L2475">
            <v>0</v>
          </cell>
          <cell r="M2475">
            <v>0</v>
          </cell>
          <cell r="N2475">
            <v>0</v>
          </cell>
          <cell r="O2475">
            <v>0</v>
          </cell>
          <cell r="P2475">
            <v>0</v>
          </cell>
          <cell r="Q2475">
            <v>0</v>
          </cell>
          <cell r="R2475">
            <v>0</v>
          </cell>
          <cell r="S2475">
            <v>0</v>
          </cell>
          <cell r="T2475">
            <v>0</v>
          </cell>
          <cell r="U2475">
            <v>0</v>
          </cell>
          <cell r="V2475">
            <v>0</v>
          </cell>
          <cell r="W2475">
            <v>0</v>
          </cell>
          <cell r="X2475">
            <v>0</v>
          </cell>
          <cell r="Y2475">
            <v>0</v>
          </cell>
          <cell r="Z2475">
            <v>0</v>
          </cell>
          <cell r="AA2475">
            <v>0</v>
          </cell>
          <cell r="AB2475">
            <v>0</v>
          </cell>
          <cell r="AC2475">
            <v>0</v>
          </cell>
          <cell r="AD2475">
            <v>0</v>
          </cell>
          <cell r="AE2475">
            <v>0</v>
          </cell>
        </row>
        <row r="2476">
          <cell r="E2476" t="str">
            <v>MT Industrial Pentanes Plus</v>
          </cell>
          <cell r="F2476">
            <v>0</v>
          </cell>
          <cell r="G2476">
            <v>0</v>
          </cell>
          <cell r="H2476">
            <v>0</v>
          </cell>
          <cell r="I2476">
            <v>0</v>
          </cell>
          <cell r="J2476">
            <v>0</v>
          </cell>
          <cell r="K2476">
            <v>0</v>
          </cell>
          <cell r="L2476">
            <v>0</v>
          </cell>
          <cell r="M2476">
            <v>0</v>
          </cell>
          <cell r="N2476">
            <v>0</v>
          </cell>
          <cell r="O2476">
            <v>0</v>
          </cell>
          <cell r="P2476">
            <v>0</v>
          </cell>
          <cell r="Q2476">
            <v>0</v>
          </cell>
          <cell r="R2476">
            <v>0</v>
          </cell>
          <cell r="S2476">
            <v>0</v>
          </cell>
          <cell r="T2476">
            <v>0</v>
          </cell>
          <cell r="U2476">
            <v>0</v>
          </cell>
          <cell r="V2476">
            <v>0</v>
          </cell>
          <cell r="W2476">
            <v>0</v>
          </cell>
          <cell r="X2476">
            <v>0</v>
          </cell>
          <cell r="Y2476">
            <v>0</v>
          </cell>
          <cell r="Z2476">
            <v>0</v>
          </cell>
          <cell r="AA2476">
            <v>0</v>
          </cell>
          <cell r="AB2476">
            <v>0</v>
          </cell>
          <cell r="AC2476">
            <v>0</v>
          </cell>
          <cell r="AD2476">
            <v>0</v>
          </cell>
          <cell r="AE2476">
            <v>0</v>
          </cell>
        </row>
        <row r="2477">
          <cell r="E2477" t="str">
            <v>NC Industrial Pentanes Plus</v>
          </cell>
          <cell r="F2477">
            <v>0</v>
          </cell>
          <cell r="G2477">
            <v>0</v>
          </cell>
          <cell r="H2477">
            <v>0</v>
          </cell>
          <cell r="I2477">
            <v>0</v>
          </cell>
          <cell r="J2477">
            <v>0</v>
          </cell>
          <cell r="K2477">
            <v>0</v>
          </cell>
          <cell r="L2477">
            <v>0</v>
          </cell>
          <cell r="M2477">
            <v>0</v>
          </cell>
          <cell r="N2477">
            <v>0</v>
          </cell>
          <cell r="O2477">
            <v>0</v>
          </cell>
          <cell r="P2477">
            <v>0</v>
          </cell>
          <cell r="Q2477">
            <v>0</v>
          </cell>
          <cell r="R2477">
            <v>0</v>
          </cell>
          <cell r="S2477">
            <v>0</v>
          </cell>
          <cell r="T2477">
            <v>0</v>
          </cell>
          <cell r="U2477">
            <v>0</v>
          </cell>
          <cell r="V2477">
            <v>0</v>
          </cell>
          <cell r="W2477">
            <v>0</v>
          </cell>
          <cell r="X2477">
            <v>0</v>
          </cell>
          <cell r="Y2477">
            <v>0</v>
          </cell>
          <cell r="Z2477">
            <v>0</v>
          </cell>
          <cell r="AA2477">
            <v>0</v>
          </cell>
          <cell r="AB2477">
            <v>0</v>
          </cell>
          <cell r="AC2477">
            <v>0</v>
          </cell>
          <cell r="AD2477">
            <v>0</v>
          </cell>
          <cell r="AE2477">
            <v>0</v>
          </cell>
        </row>
        <row r="2478">
          <cell r="E2478" t="str">
            <v>ND Industrial Pentanes Plus</v>
          </cell>
          <cell r="F2478">
            <v>0</v>
          </cell>
          <cell r="G2478">
            <v>0</v>
          </cell>
          <cell r="H2478">
            <v>0</v>
          </cell>
          <cell r="I2478">
            <v>0</v>
          </cell>
          <cell r="J2478">
            <v>0</v>
          </cell>
          <cell r="K2478">
            <v>0</v>
          </cell>
          <cell r="L2478">
            <v>0</v>
          </cell>
          <cell r="M2478">
            <v>0</v>
          </cell>
          <cell r="N2478">
            <v>0</v>
          </cell>
          <cell r="O2478">
            <v>0</v>
          </cell>
          <cell r="P2478">
            <v>0</v>
          </cell>
          <cell r="Q2478">
            <v>0</v>
          </cell>
          <cell r="R2478">
            <v>0</v>
          </cell>
          <cell r="S2478">
            <v>0</v>
          </cell>
          <cell r="T2478">
            <v>0</v>
          </cell>
          <cell r="U2478">
            <v>0</v>
          </cell>
          <cell r="V2478">
            <v>0</v>
          </cell>
          <cell r="W2478">
            <v>0</v>
          </cell>
          <cell r="X2478">
            <v>0</v>
          </cell>
          <cell r="Y2478">
            <v>0</v>
          </cell>
          <cell r="Z2478">
            <v>0</v>
          </cell>
          <cell r="AA2478">
            <v>0</v>
          </cell>
          <cell r="AB2478">
            <v>0</v>
          </cell>
          <cell r="AC2478">
            <v>0</v>
          </cell>
          <cell r="AD2478">
            <v>0</v>
          </cell>
          <cell r="AE2478">
            <v>0</v>
          </cell>
        </row>
        <row r="2479">
          <cell r="E2479" t="str">
            <v>NE Industrial Pentanes Plus</v>
          </cell>
          <cell r="F2479">
            <v>0</v>
          </cell>
          <cell r="G2479">
            <v>0</v>
          </cell>
          <cell r="H2479">
            <v>0</v>
          </cell>
          <cell r="I2479">
            <v>0</v>
          </cell>
          <cell r="J2479">
            <v>0</v>
          </cell>
          <cell r="K2479">
            <v>0</v>
          </cell>
          <cell r="L2479">
            <v>0</v>
          </cell>
          <cell r="M2479">
            <v>0</v>
          </cell>
          <cell r="N2479">
            <v>0</v>
          </cell>
          <cell r="O2479">
            <v>0</v>
          </cell>
          <cell r="P2479">
            <v>0</v>
          </cell>
          <cell r="Q2479">
            <v>0</v>
          </cell>
          <cell r="R2479">
            <v>0</v>
          </cell>
          <cell r="S2479">
            <v>0</v>
          </cell>
          <cell r="T2479">
            <v>0</v>
          </cell>
          <cell r="U2479">
            <v>0</v>
          </cell>
          <cell r="V2479">
            <v>0</v>
          </cell>
          <cell r="W2479">
            <v>0</v>
          </cell>
          <cell r="X2479">
            <v>0</v>
          </cell>
          <cell r="Y2479">
            <v>0</v>
          </cell>
          <cell r="Z2479">
            <v>0</v>
          </cell>
          <cell r="AA2479">
            <v>0</v>
          </cell>
          <cell r="AB2479">
            <v>0</v>
          </cell>
          <cell r="AC2479">
            <v>0</v>
          </cell>
          <cell r="AD2479">
            <v>0</v>
          </cell>
          <cell r="AE2479">
            <v>0</v>
          </cell>
        </row>
        <row r="2480">
          <cell r="E2480" t="str">
            <v>NH Industrial Pentanes Plus</v>
          </cell>
          <cell r="F2480">
            <v>0</v>
          </cell>
          <cell r="G2480">
            <v>0</v>
          </cell>
          <cell r="H2480">
            <v>0</v>
          </cell>
          <cell r="I2480">
            <v>0</v>
          </cell>
          <cell r="J2480">
            <v>0</v>
          </cell>
          <cell r="K2480">
            <v>0</v>
          </cell>
          <cell r="L2480">
            <v>0</v>
          </cell>
          <cell r="M2480">
            <v>0</v>
          </cell>
          <cell r="N2480">
            <v>0</v>
          </cell>
          <cell r="O2480">
            <v>0</v>
          </cell>
          <cell r="P2480">
            <v>0</v>
          </cell>
          <cell r="Q2480">
            <v>0</v>
          </cell>
          <cell r="R2480">
            <v>0</v>
          </cell>
          <cell r="S2480">
            <v>0</v>
          </cell>
          <cell r="T2480">
            <v>0</v>
          </cell>
          <cell r="U2480">
            <v>0</v>
          </cell>
          <cell r="V2480">
            <v>0</v>
          </cell>
          <cell r="W2480">
            <v>0</v>
          </cell>
          <cell r="X2480">
            <v>0</v>
          </cell>
          <cell r="Y2480">
            <v>0</v>
          </cell>
          <cell r="Z2480">
            <v>0</v>
          </cell>
          <cell r="AA2480">
            <v>0</v>
          </cell>
          <cell r="AB2480">
            <v>0</v>
          </cell>
          <cell r="AC2480">
            <v>0</v>
          </cell>
          <cell r="AD2480">
            <v>0</v>
          </cell>
          <cell r="AE2480">
            <v>0</v>
          </cell>
        </row>
        <row r="2481">
          <cell r="E2481" t="str">
            <v>NJ Industrial Pentanes Plus</v>
          </cell>
          <cell r="F2481">
            <v>0</v>
          </cell>
          <cell r="G2481">
            <v>0</v>
          </cell>
          <cell r="H2481">
            <v>0</v>
          </cell>
          <cell r="I2481">
            <v>0</v>
          </cell>
          <cell r="J2481">
            <v>0</v>
          </cell>
          <cell r="K2481">
            <v>0</v>
          </cell>
          <cell r="L2481">
            <v>0</v>
          </cell>
          <cell r="M2481">
            <v>0</v>
          </cell>
          <cell r="N2481">
            <v>0</v>
          </cell>
          <cell r="O2481">
            <v>0</v>
          </cell>
          <cell r="P2481">
            <v>0</v>
          </cell>
          <cell r="Q2481">
            <v>0</v>
          </cell>
          <cell r="R2481">
            <v>0</v>
          </cell>
          <cell r="S2481">
            <v>0</v>
          </cell>
          <cell r="T2481">
            <v>0</v>
          </cell>
          <cell r="U2481">
            <v>0</v>
          </cell>
          <cell r="V2481">
            <v>0</v>
          </cell>
          <cell r="W2481">
            <v>0</v>
          </cell>
          <cell r="X2481">
            <v>0</v>
          </cell>
          <cell r="Y2481">
            <v>0</v>
          </cell>
          <cell r="Z2481">
            <v>0</v>
          </cell>
          <cell r="AA2481">
            <v>0</v>
          </cell>
          <cell r="AB2481">
            <v>0</v>
          </cell>
          <cell r="AC2481">
            <v>0</v>
          </cell>
          <cell r="AD2481">
            <v>0</v>
          </cell>
          <cell r="AE2481">
            <v>0</v>
          </cell>
        </row>
        <row r="2482">
          <cell r="E2482" t="str">
            <v>NM Industrial Pentanes Plus</v>
          </cell>
          <cell r="F2482">
            <v>0</v>
          </cell>
          <cell r="G2482">
            <v>0</v>
          </cell>
          <cell r="H2482">
            <v>0</v>
          </cell>
          <cell r="I2482">
            <v>0</v>
          </cell>
          <cell r="J2482">
            <v>0</v>
          </cell>
          <cell r="K2482">
            <v>0</v>
          </cell>
          <cell r="L2482">
            <v>0</v>
          </cell>
          <cell r="M2482">
            <v>0</v>
          </cell>
          <cell r="N2482">
            <v>0</v>
          </cell>
          <cell r="O2482">
            <v>0</v>
          </cell>
          <cell r="P2482">
            <v>0</v>
          </cell>
          <cell r="Q2482">
            <v>0</v>
          </cell>
          <cell r="R2482">
            <v>0</v>
          </cell>
          <cell r="S2482">
            <v>0</v>
          </cell>
          <cell r="T2482">
            <v>0</v>
          </cell>
          <cell r="U2482">
            <v>0</v>
          </cell>
          <cell r="V2482">
            <v>0</v>
          </cell>
          <cell r="W2482">
            <v>0</v>
          </cell>
          <cell r="X2482">
            <v>0</v>
          </cell>
          <cell r="Y2482">
            <v>0</v>
          </cell>
          <cell r="Z2482">
            <v>0</v>
          </cell>
          <cell r="AA2482">
            <v>0</v>
          </cell>
          <cell r="AB2482">
            <v>0</v>
          </cell>
          <cell r="AC2482">
            <v>0</v>
          </cell>
          <cell r="AD2482">
            <v>0</v>
          </cell>
          <cell r="AE2482">
            <v>0</v>
          </cell>
        </row>
        <row r="2483">
          <cell r="E2483" t="str">
            <v>NV Industrial Pentanes Plus</v>
          </cell>
          <cell r="F2483">
            <v>0</v>
          </cell>
          <cell r="G2483">
            <v>0</v>
          </cell>
          <cell r="H2483">
            <v>0</v>
          </cell>
          <cell r="I2483">
            <v>0</v>
          </cell>
          <cell r="J2483">
            <v>0</v>
          </cell>
          <cell r="K2483">
            <v>0</v>
          </cell>
          <cell r="L2483">
            <v>0</v>
          </cell>
          <cell r="M2483">
            <v>0</v>
          </cell>
          <cell r="N2483">
            <v>0</v>
          </cell>
          <cell r="O2483">
            <v>0</v>
          </cell>
          <cell r="P2483">
            <v>0</v>
          </cell>
          <cell r="Q2483">
            <v>0</v>
          </cell>
          <cell r="R2483">
            <v>0</v>
          </cell>
          <cell r="S2483">
            <v>0</v>
          </cell>
          <cell r="T2483">
            <v>0</v>
          </cell>
          <cell r="U2483">
            <v>0</v>
          </cell>
          <cell r="V2483">
            <v>0</v>
          </cell>
          <cell r="W2483">
            <v>0</v>
          </cell>
          <cell r="X2483">
            <v>0</v>
          </cell>
          <cell r="Y2483">
            <v>0</v>
          </cell>
          <cell r="Z2483">
            <v>0</v>
          </cell>
          <cell r="AA2483">
            <v>0</v>
          </cell>
          <cell r="AB2483">
            <v>0</v>
          </cell>
          <cell r="AC2483">
            <v>0</v>
          </cell>
          <cell r="AD2483">
            <v>0</v>
          </cell>
          <cell r="AE2483">
            <v>0</v>
          </cell>
        </row>
        <row r="2484">
          <cell r="E2484" t="str">
            <v>NY Industrial Pentanes Plus</v>
          </cell>
          <cell r="F2484">
            <v>0</v>
          </cell>
          <cell r="G2484">
            <v>0</v>
          </cell>
          <cell r="H2484">
            <v>0</v>
          </cell>
          <cell r="I2484">
            <v>0</v>
          </cell>
          <cell r="J2484">
            <v>0</v>
          </cell>
          <cell r="K2484">
            <v>0</v>
          </cell>
          <cell r="L2484">
            <v>0</v>
          </cell>
          <cell r="M2484">
            <v>0</v>
          </cell>
          <cell r="N2484">
            <v>0</v>
          </cell>
          <cell r="O2484">
            <v>0</v>
          </cell>
          <cell r="P2484">
            <v>0</v>
          </cell>
          <cell r="Q2484">
            <v>0</v>
          </cell>
          <cell r="R2484">
            <v>0</v>
          </cell>
          <cell r="S2484">
            <v>0</v>
          </cell>
          <cell r="T2484">
            <v>0</v>
          </cell>
          <cell r="U2484">
            <v>0</v>
          </cell>
          <cell r="V2484">
            <v>0</v>
          </cell>
          <cell r="W2484">
            <v>0</v>
          </cell>
          <cell r="X2484">
            <v>0</v>
          </cell>
          <cell r="Y2484">
            <v>0</v>
          </cell>
          <cell r="Z2484">
            <v>0</v>
          </cell>
          <cell r="AA2484">
            <v>0</v>
          </cell>
          <cell r="AB2484">
            <v>0</v>
          </cell>
          <cell r="AC2484">
            <v>0</v>
          </cell>
          <cell r="AD2484">
            <v>0</v>
          </cell>
          <cell r="AE2484">
            <v>0</v>
          </cell>
        </row>
        <row r="2485">
          <cell r="E2485" t="str">
            <v>OH Industrial Pentanes Plus</v>
          </cell>
          <cell r="F2485">
            <v>0</v>
          </cell>
          <cell r="G2485">
            <v>0</v>
          </cell>
          <cell r="H2485">
            <v>0</v>
          </cell>
          <cell r="I2485">
            <v>0</v>
          </cell>
          <cell r="J2485">
            <v>0</v>
          </cell>
          <cell r="K2485">
            <v>0</v>
          </cell>
          <cell r="L2485">
            <v>0</v>
          </cell>
          <cell r="M2485">
            <v>0</v>
          </cell>
          <cell r="N2485">
            <v>0</v>
          </cell>
          <cell r="O2485">
            <v>0</v>
          </cell>
          <cell r="P2485">
            <v>0</v>
          </cell>
          <cell r="Q2485">
            <v>0</v>
          </cell>
          <cell r="R2485">
            <v>0</v>
          </cell>
          <cell r="S2485">
            <v>0</v>
          </cell>
          <cell r="T2485">
            <v>0</v>
          </cell>
          <cell r="U2485">
            <v>0</v>
          </cell>
          <cell r="V2485">
            <v>0</v>
          </cell>
          <cell r="W2485">
            <v>0</v>
          </cell>
          <cell r="X2485">
            <v>0</v>
          </cell>
          <cell r="Y2485">
            <v>0</v>
          </cell>
          <cell r="Z2485">
            <v>0</v>
          </cell>
          <cell r="AA2485">
            <v>0</v>
          </cell>
          <cell r="AB2485">
            <v>0</v>
          </cell>
          <cell r="AC2485">
            <v>0</v>
          </cell>
          <cell r="AD2485">
            <v>0</v>
          </cell>
          <cell r="AE2485">
            <v>0</v>
          </cell>
        </row>
        <row r="2486">
          <cell r="E2486" t="str">
            <v>OK Industrial Pentanes Plus</v>
          </cell>
          <cell r="F2486">
            <v>0</v>
          </cell>
          <cell r="G2486">
            <v>0</v>
          </cell>
          <cell r="H2486">
            <v>0</v>
          </cell>
          <cell r="I2486">
            <v>0</v>
          </cell>
          <cell r="J2486">
            <v>0</v>
          </cell>
          <cell r="K2486">
            <v>0</v>
          </cell>
          <cell r="L2486">
            <v>0</v>
          </cell>
          <cell r="M2486">
            <v>0</v>
          </cell>
          <cell r="N2486">
            <v>0</v>
          </cell>
          <cell r="O2486">
            <v>0</v>
          </cell>
          <cell r="P2486">
            <v>0</v>
          </cell>
          <cell r="Q2486">
            <v>0</v>
          </cell>
          <cell r="R2486">
            <v>0</v>
          </cell>
          <cell r="S2486">
            <v>0</v>
          </cell>
          <cell r="T2486">
            <v>0</v>
          </cell>
          <cell r="U2486">
            <v>0</v>
          </cell>
          <cell r="V2486">
            <v>0</v>
          </cell>
          <cell r="W2486">
            <v>0</v>
          </cell>
          <cell r="X2486">
            <v>0</v>
          </cell>
          <cell r="Y2486">
            <v>0</v>
          </cell>
          <cell r="Z2486">
            <v>0</v>
          </cell>
          <cell r="AA2486">
            <v>0</v>
          </cell>
          <cell r="AB2486">
            <v>0</v>
          </cell>
          <cell r="AC2486">
            <v>0</v>
          </cell>
          <cell r="AD2486">
            <v>0</v>
          </cell>
          <cell r="AE2486">
            <v>0</v>
          </cell>
        </row>
        <row r="2487">
          <cell r="E2487" t="str">
            <v>OR Industrial Pentanes Plus</v>
          </cell>
          <cell r="F2487">
            <v>0</v>
          </cell>
          <cell r="G2487">
            <v>0</v>
          </cell>
          <cell r="H2487">
            <v>0</v>
          </cell>
          <cell r="I2487">
            <v>0</v>
          </cell>
          <cell r="J2487">
            <v>0</v>
          </cell>
          <cell r="K2487">
            <v>0</v>
          </cell>
          <cell r="L2487">
            <v>0</v>
          </cell>
          <cell r="M2487">
            <v>0</v>
          </cell>
          <cell r="N2487">
            <v>0</v>
          </cell>
          <cell r="O2487">
            <v>0</v>
          </cell>
          <cell r="P2487">
            <v>0</v>
          </cell>
          <cell r="Q2487">
            <v>0</v>
          </cell>
          <cell r="R2487">
            <v>0</v>
          </cell>
          <cell r="S2487">
            <v>0</v>
          </cell>
          <cell r="T2487">
            <v>0</v>
          </cell>
          <cell r="U2487">
            <v>0</v>
          </cell>
          <cell r="V2487">
            <v>0</v>
          </cell>
          <cell r="W2487">
            <v>0</v>
          </cell>
          <cell r="X2487">
            <v>0</v>
          </cell>
          <cell r="Y2487">
            <v>0</v>
          </cell>
          <cell r="Z2487">
            <v>0</v>
          </cell>
          <cell r="AA2487">
            <v>0</v>
          </cell>
          <cell r="AB2487">
            <v>0</v>
          </cell>
          <cell r="AC2487">
            <v>0</v>
          </cell>
          <cell r="AD2487">
            <v>0</v>
          </cell>
          <cell r="AE2487">
            <v>0</v>
          </cell>
        </row>
        <row r="2488">
          <cell r="E2488" t="str">
            <v>PA Industrial Pentanes Plus</v>
          </cell>
          <cell r="F2488">
            <v>0</v>
          </cell>
          <cell r="G2488">
            <v>0</v>
          </cell>
          <cell r="H2488">
            <v>0</v>
          </cell>
          <cell r="I2488">
            <v>0</v>
          </cell>
          <cell r="J2488">
            <v>0</v>
          </cell>
          <cell r="K2488">
            <v>0</v>
          </cell>
          <cell r="L2488">
            <v>0</v>
          </cell>
          <cell r="M2488">
            <v>0</v>
          </cell>
          <cell r="N2488">
            <v>0</v>
          </cell>
          <cell r="O2488">
            <v>0</v>
          </cell>
          <cell r="P2488">
            <v>0</v>
          </cell>
          <cell r="Q2488">
            <v>0</v>
          </cell>
          <cell r="R2488">
            <v>0</v>
          </cell>
          <cell r="S2488">
            <v>0</v>
          </cell>
          <cell r="T2488">
            <v>0</v>
          </cell>
          <cell r="U2488">
            <v>0</v>
          </cell>
          <cell r="V2488">
            <v>0</v>
          </cell>
          <cell r="W2488">
            <v>0</v>
          </cell>
          <cell r="X2488">
            <v>0</v>
          </cell>
          <cell r="Y2488">
            <v>0</v>
          </cell>
          <cell r="Z2488">
            <v>0</v>
          </cell>
          <cell r="AA2488">
            <v>0</v>
          </cell>
          <cell r="AB2488">
            <v>0</v>
          </cell>
          <cell r="AC2488">
            <v>0</v>
          </cell>
          <cell r="AD2488">
            <v>0</v>
          </cell>
          <cell r="AE2488">
            <v>0</v>
          </cell>
        </row>
        <row r="2489">
          <cell r="E2489" t="str">
            <v>RI Industrial Pentanes Plus</v>
          </cell>
          <cell r="F2489">
            <v>0</v>
          </cell>
          <cell r="G2489">
            <v>0</v>
          </cell>
          <cell r="H2489">
            <v>0</v>
          </cell>
          <cell r="I2489">
            <v>0</v>
          </cell>
          <cell r="J2489">
            <v>0</v>
          </cell>
          <cell r="K2489">
            <v>0</v>
          </cell>
          <cell r="L2489">
            <v>0</v>
          </cell>
          <cell r="M2489">
            <v>0</v>
          </cell>
          <cell r="N2489">
            <v>0</v>
          </cell>
          <cell r="O2489">
            <v>0</v>
          </cell>
          <cell r="P2489">
            <v>0</v>
          </cell>
          <cell r="Q2489">
            <v>0</v>
          </cell>
          <cell r="R2489">
            <v>0</v>
          </cell>
          <cell r="S2489">
            <v>0</v>
          </cell>
          <cell r="T2489">
            <v>0</v>
          </cell>
          <cell r="U2489">
            <v>0</v>
          </cell>
          <cell r="V2489">
            <v>0</v>
          </cell>
          <cell r="W2489">
            <v>0</v>
          </cell>
          <cell r="X2489">
            <v>0</v>
          </cell>
          <cell r="Y2489">
            <v>0</v>
          </cell>
          <cell r="Z2489">
            <v>0</v>
          </cell>
          <cell r="AA2489">
            <v>0</v>
          </cell>
          <cell r="AB2489">
            <v>0</v>
          </cell>
          <cell r="AC2489">
            <v>0</v>
          </cell>
          <cell r="AD2489">
            <v>0</v>
          </cell>
          <cell r="AE2489">
            <v>0</v>
          </cell>
        </row>
        <row r="2490">
          <cell r="E2490" t="str">
            <v>SC Industrial Pentanes Plus</v>
          </cell>
          <cell r="F2490">
            <v>0</v>
          </cell>
          <cell r="G2490">
            <v>0</v>
          </cell>
          <cell r="H2490">
            <v>0</v>
          </cell>
          <cell r="I2490">
            <v>0</v>
          </cell>
          <cell r="J2490">
            <v>0</v>
          </cell>
          <cell r="K2490">
            <v>0</v>
          </cell>
          <cell r="L2490">
            <v>0</v>
          </cell>
          <cell r="M2490">
            <v>0</v>
          </cell>
          <cell r="N2490">
            <v>0</v>
          </cell>
          <cell r="O2490">
            <v>0</v>
          </cell>
          <cell r="P2490">
            <v>0</v>
          </cell>
          <cell r="Q2490">
            <v>0</v>
          </cell>
          <cell r="R2490">
            <v>0</v>
          </cell>
          <cell r="S2490">
            <v>0</v>
          </cell>
          <cell r="T2490">
            <v>0</v>
          </cell>
          <cell r="U2490">
            <v>0</v>
          </cell>
          <cell r="V2490">
            <v>0</v>
          </cell>
          <cell r="W2490">
            <v>0</v>
          </cell>
          <cell r="X2490">
            <v>0</v>
          </cell>
          <cell r="Y2490">
            <v>0</v>
          </cell>
          <cell r="Z2490">
            <v>0</v>
          </cell>
          <cell r="AA2490">
            <v>0</v>
          </cell>
          <cell r="AB2490">
            <v>0</v>
          </cell>
          <cell r="AC2490">
            <v>0</v>
          </cell>
          <cell r="AD2490">
            <v>0</v>
          </cell>
          <cell r="AE2490">
            <v>0</v>
          </cell>
        </row>
        <row r="2491">
          <cell r="E2491" t="str">
            <v>SD Industrial Pentanes Plus</v>
          </cell>
          <cell r="F2491">
            <v>0</v>
          </cell>
          <cell r="G2491">
            <v>0</v>
          </cell>
          <cell r="H2491">
            <v>0</v>
          </cell>
          <cell r="I2491">
            <v>0</v>
          </cell>
          <cell r="J2491">
            <v>0</v>
          </cell>
          <cell r="K2491">
            <v>0</v>
          </cell>
          <cell r="L2491">
            <v>0</v>
          </cell>
          <cell r="M2491">
            <v>0</v>
          </cell>
          <cell r="N2491">
            <v>0</v>
          </cell>
          <cell r="O2491">
            <v>0</v>
          </cell>
          <cell r="P2491">
            <v>0</v>
          </cell>
          <cell r="Q2491">
            <v>0</v>
          </cell>
          <cell r="R2491">
            <v>0</v>
          </cell>
          <cell r="S2491">
            <v>0</v>
          </cell>
          <cell r="T2491">
            <v>0</v>
          </cell>
          <cell r="U2491">
            <v>0</v>
          </cell>
          <cell r="V2491">
            <v>0</v>
          </cell>
          <cell r="W2491">
            <v>0</v>
          </cell>
          <cell r="X2491">
            <v>0</v>
          </cell>
          <cell r="Y2491">
            <v>0</v>
          </cell>
          <cell r="Z2491">
            <v>0</v>
          </cell>
          <cell r="AA2491">
            <v>0</v>
          </cell>
          <cell r="AB2491">
            <v>0</v>
          </cell>
          <cell r="AC2491">
            <v>0</v>
          </cell>
          <cell r="AD2491">
            <v>0</v>
          </cell>
          <cell r="AE2491">
            <v>0</v>
          </cell>
        </row>
        <row r="2492">
          <cell r="E2492" t="str">
            <v>TN Industrial Pentanes Plus</v>
          </cell>
          <cell r="F2492">
            <v>0</v>
          </cell>
          <cell r="G2492">
            <v>0</v>
          </cell>
          <cell r="H2492">
            <v>0</v>
          </cell>
          <cell r="I2492">
            <v>0</v>
          </cell>
          <cell r="J2492">
            <v>0</v>
          </cell>
          <cell r="K2492">
            <v>0</v>
          </cell>
          <cell r="L2492">
            <v>0</v>
          </cell>
          <cell r="M2492">
            <v>0</v>
          </cell>
          <cell r="N2492">
            <v>0</v>
          </cell>
          <cell r="O2492">
            <v>0</v>
          </cell>
          <cell r="P2492">
            <v>0</v>
          </cell>
          <cell r="Q2492">
            <v>0</v>
          </cell>
          <cell r="R2492">
            <v>0</v>
          </cell>
          <cell r="S2492">
            <v>0</v>
          </cell>
          <cell r="T2492">
            <v>0</v>
          </cell>
          <cell r="U2492">
            <v>0</v>
          </cell>
          <cell r="V2492">
            <v>0</v>
          </cell>
          <cell r="W2492">
            <v>0</v>
          </cell>
          <cell r="X2492">
            <v>0</v>
          </cell>
          <cell r="Y2492">
            <v>0</v>
          </cell>
          <cell r="Z2492">
            <v>0</v>
          </cell>
          <cell r="AA2492">
            <v>0</v>
          </cell>
          <cell r="AB2492">
            <v>0</v>
          </cell>
          <cell r="AC2492">
            <v>0</v>
          </cell>
          <cell r="AD2492">
            <v>0</v>
          </cell>
          <cell r="AE2492">
            <v>0</v>
          </cell>
        </row>
        <row r="2493">
          <cell r="E2493" t="str">
            <v>TX Industrial Pentanes Plus</v>
          </cell>
          <cell r="F2493">
            <v>152777</v>
          </cell>
          <cell r="G2493">
            <v>179449</v>
          </cell>
          <cell r="H2493">
            <v>196861</v>
          </cell>
          <cell r="I2493">
            <v>202805</v>
          </cell>
          <cell r="J2493">
            <v>206739</v>
          </cell>
          <cell r="K2493">
            <v>206248</v>
          </cell>
          <cell r="L2493">
            <v>216664</v>
          </cell>
          <cell r="M2493">
            <v>200750</v>
          </cell>
          <cell r="N2493">
            <v>181787</v>
          </cell>
          <cell r="O2493">
            <v>229806</v>
          </cell>
          <cell r="P2493">
            <v>235687</v>
          </cell>
          <cell r="Q2493">
            <v>194440</v>
          </cell>
          <cell r="R2493">
            <v>175692</v>
          </cell>
          <cell r="S2493">
            <v>175312</v>
          </cell>
          <cell r="T2493">
            <v>178522</v>
          </cell>
          <cell r="U2493">
            <v>159057</v>
          </cell>
          <cell r="V2493">
            <v>114643</v>
          </cell>
          <cell r="W2493">
            <v>148106</v>
          </cell>
          <cell r="X2493">
            <v>127484</v>
          </cell>
          <cell r="Y2493">
            <v>108084</v>
          </cell>
          <cell r="Z2493">
            <v>133878</v>
          </cell>
          <cell r="AA2493">
            <v>47075</v>
          </cell>
          <cell r="AB2493">
            <v>72682</v>
          </cell>
          <cell r="AC2493">
            <v>81119</v>
          </cell>
          <cell r="AD2493">
            <v>75405</v>
          </cell>
          <cell r="AE2493">
            <v>136894</v>
          </cell>
        </row>
        <row r="2494">
          <cell r="E2494" t="str">
            <v>US Industrial Pentanes Plus</v>
          </cell>
          <cell r="F2494">
            <v>250316</v>
          </cell>
          <cell r="G2494">
            <v>294017</v>
          </cell>
          <cell r="H2494">
            <v>322545</v>
          </cell>
          <cell r="I2494">
            <v>332284</v>
          </cell>
          <cell r="J2494">
            <v>338729</v>
          </cell>
          <cell r="K2494">
            <v>337925</v>
          </cell>
          <cell r="L2494">
            <v>354992</v>
          </cell>
          <cell r="M2494">
            <v>328916</v>
          </cell>
          <cell r="N2494">
            <v>294012</v>
          </cell>
          <cell r="O2494">
            <v>364975</v>
          </cell>
          <cell r="P2494">
            <v>343160</v>
          </cell>
          <cell r="Q2494">
            <v>263178</v>
          </cell>
          <cell r="R2494">
            <v>223844</v>
          </cell>
          <cell r="S2494">
            <v>220836</v>
          </cell>
          <cell r="T2494">
            <v>222444</v>
          </cell>
          <cell r="U2494">
            <v>196239</v>
          </cell>
          <cell r="V2494">
            <v>140106</v>
          </cell>
          <cell r="W2494">
            <v>179362</v>
          </cell>
          <cell r="X2494">
            <v>153047</v>
          </cell>
          <cell r="Y2494">
            <v>127535</v>
          </cell>
          <cell r="Z2494">
            <v>155500</v>
          </cell>
          <cell r="AA2494">
            <v>54678</v>
          </cell>
          <cell r="AB2494">
            <v>84421</v>
          </cell>
          <cell r="AC2494">
            <v>94220</v>
          </cell>
          <cell r="AD2494">
            <v>88390</v>
          </cell>
          <cell r="AE2494">
            <v>160466</v>
          </cell>
        </row>
        <row r="2495">
          <cell r="E2495" t="str">
            <v>UT Industrial Pentanes Plus</v>
          </cell>
          <cell r="F2495">
            <v>0</v>
          </cell>
          <cell r="G2495">
            <v>0</v>
          </cell>
          <cell r="H2495">
            <v>0</v>
          </cell>
          <cell r="I2495">
            <v>0</v>
          </cell>
          <cell r="J2495">
            <v>0</v>
          </cell>
          <cell r="K2495">
            <v>0</v>
          </cell>
          <cell r="L2495">
            <v>0</v>
          </cell>
          <cell r="M2495">
            <v>0</v>
          </cell>
          <cell r="N2495">
            <v>0</v>
          </cell>
          <cell r="O2495">
            <v>0</v>
          </cell>
          <cell r="P2495">
            <v>0</v>
          </cell>
          <cell r="Q2495">
            <v>0</v>
          </cell>
          <cell r="R2495">
            <v>0</v>
          </cell>
          <cell r="S2495">
            <v>0</v>
          </cell>
          <cell r="T2495">
            <v>0</v>
          </cell>
          <cell r="U2495">
            <v>0</v>
          </cell>
          <cell r="V2495">
            <v>0</v>
          </cell>
          <cell r="W2495">
            <v>0</v>
          </cell>
          <cell r="X2495">
            <v>0</v>
          </cell>
          <cell r="Y2495">
            <v>0</v>
          </cell>
          <cell r="Z2495">
            <v>0</v>
          </cell>
          <cell r="AA2495">
            <v>0</v>
          </cell>
          <cell r="AB2495">
            <v>0</v>
          </cell>
          <cell r="AC2495">
            <v>0</v>
          </cell>
          <cell r="AD2495">
            <v>0</v>
          </cell>
          <cell r="AE2495">
            <v>0</v>
          </cell>
        </row>
        <row r="2496">
          <cell r="E2496" t="str">
            <v>VA Industrial Pentanes Plus</v>
          </cell>
          <cell r="F2496">
            <v>0</v>
          </cell>
          <cell r="G2496">
            <v>0</v>
          </cell>
          <cell r="H2496">
            <v>0</v>
          </cell>
          <cell r="I2496">
            <v>0</v>
          </cell>
          <cell r="J2496">
            <v>0</v>
          </cell>
          <cell r="K2496">
            <v>0</v>
          </cell>
          <cell r="L2496">
            <v>0</v>
          </cell>
          <cell r="M2496">
            <v>0</v>
          </cell>
          <cell r="N2496">
            <v>0</v>
          </cell>
          <cell r="O2496">
            <v>0</v>
          </cell>
          <cell r="P2496">
            <v>0</v>
          </cell>
          <cell r="Q2496">
            <v>0</v>
          </cell>
          <cell r="R2496">
            <v>0</v>
          </cell>
          <cell r="S2496">
            <v>0</v>
          </cell>
          <cell r="T2496">
            <v>0</v>
          </cell>
          <cell r="U2496">
            <v>0</v>
          </cell>
          <cell r="V2496">
            <v>0</v>
          </cell>
          <cell r="W2496">
            <v>0</v>
          </cell>
          <cell r="X2496">
            <v>0</v>
          </cell>
          <cell r="Y2496">
            <v>0</v>
          </cell>
          <cell r="Z2496">
            <v>0</v>
          </cell>
          <cell r="AA2496">
            <v>0</v>
          </cell>
          <cell r="AB2496">
            <v>0</v>
          </cell>
          <cell r="AC2496">
            <v>0</v>
          </cell>
          <cell r="AD2496">
            <v>0</v>
          </cell>
          <cell r="AE2496">
            <v>0</v>
          </cell>
        </row>
        <row r="2497">
          <cell r="E2497" t="str">
            <v>VT Industrial Pentanes Plus</v>
          </cell>
          <cell r="F2497">
            <v>0</v>
          </cell>
          <cell r="G2497">
            <v>0</v>
          </cell>
          <cell r="H2497">
            <v>0</v>
          </cell>
          <cell r="I2497">
            <v>0</v>
          </cell>
          <cell r="J2497">
            <v>0</v>
          </cell>
          <cell r="K2497">
            <v>0</v>
          </cell>
          <cell r="L2497">
            <v>0</v>
          </cell>
          <cell r="M2497">
            <v>0</v>
          </cell>
          <cell r="N2497">
            <v>0</v>
          </cell>
          <cell r="O2497">
            <v>0</v>
          </cell>
          <cell r="P2497">
            <v>0</v>
          </cell>
          <cell r="Q2497">
            <v>0</v>
          </cell>
          <cell r="R2497">
            <v>0</v>
          </cell>
          <cell r="S2497">
            <v>0</v>
          </cell>
          <cell r="T2497">
            <v>0</v>
          </cell>
          <cell r="U2497">
            <v>0</v>
          </cell>
          <cell r="V2497">
            <v>0</v>
          </cell>
          <cell r="W2497">
            <v>0</v>
          </cell>
          <cell r="X2497">
            <v>0</v>
          </cell>
          <cell r="Y2497">
            <v>0</v>
          </cell>
          <cell r="Z2497">
            <v>0</v>
          </cell>
          <cell r="AA2497">
            <v>0</v>
          </cell>
          <cell r="AB2497">
            <v>0</v>
          </cell>
          <cell r="AC2497">
            <v>0</v>
          </cell>
          <cell r="AD2497">
            <v>0</v>
          </cell>
          <cell r="AE2497">
            <v>0</v>
          </cell>
        </row>
        <row r="2498">
          <cell r="E2498" t="str">
            <v>WA Industrial Pentanes Plus</v>
          </cell>
          <cell r="F2498">
            <v>0</v>
          </cell>
          <cell r="G2498">
            <v>0</v>
          </cell>
          <cell r="H2498">
            <v>0</v>
          </cell>
          <cell r="I2498">
            <v>0</v>
          </cell>
          <cell r="J2498">
            <v>0</v>
          </cell>
          <cell r="K2498">
            <v>0</v>
          </cell>
          <cell r="L2498">
            <v>0</v>
          </cell>
          <cell r="M2498">
            <v>0</v>
          </cell>
          <cell r="N2498">
            <v>0</v>
          </cell>
          <cell r="O2498">
            <v>0</v>
          </cell>
          <cell r="P2498">
            <v>0</v>
          </cell>
          <cell r="Q2498">
            <v>0</v>
          </cell>
          <cell r="R2498">
            <v>0</v>
          </cell>
          <cell r="S2498">
            <v>0</v>
          </cell>
          <cell r="T2498">
            <v>0</v>
          </cell>
          <cell r="U2498">
            <v>0</v>
          </cell>
          <cell r="V2498">
            <v>0</v>
          </cell>
          <cell r="W2498">
            <v>0</v>
          </cell>
          <cell r="X2498">
            <v>0</v>
          </cell>
          <cell r="Y2498">
            <v>0</v>
          </cell>
          <cell r="Z2498">
            <v>0</v>
          </cell>
          <cell r="AA2498">
            <v>0</v>
          </cell>
          <cell r="AB2498">
            <v>0</v>
          </cell>
          <cell r="AC2498">
            <v>0</v>
          </cell>
          <cell r="AD2498">
            <v>0</v>
          </cell>
          <cell r="AE2498">
            <v>0</v>
          </cell>
        </row>
        <row r="2499">
          <cell r="E2499" t="str">
            <v>WI Industrial Pentanes Plus</v>
          </cell>
          <cell r="F2499">
            <v>0</v>
          </cell>
          <cell r="G2499">
            <v>0</v>
          </cell>
          <cell r="H2499">
            <v>0</v>
          </cell>
          <cell r="I2499">
            <v>0</v>
          </cell>
          <cell r="J2499">
            <v>0</v>
          </cell>
          <cell r="K2499">
            <v>0</v>
          </cell>
          <cell r="L2499">
            <v>0</v>
          </cell>
          <cell r="M2499">
            <v>0</v>
          </cell>
          <cell r="N2499">
            <v>0</v>
          </cell>
          <cell r="O2499">
            <v>0</v>
          </cell>
          <cell r="P2499">
            <v>0</v>
          </cell>
          <cell r="Q2499">
            <v>0</v>
          </cell>
          <cell r="R2499">
            <v>0</v>
          </cell>
          <cell r="S2499">
            <v>0</v>
          </cell>
          <cell r="T2499">
            <v>0</v>
          </cell>
          <cell r="U2499">
            <v>0</v>
          </cell>
          <cell r="V2499">
            <v>0</v>
          </cell>
          <cell r="W2499">
            <v>0</v>
          </cell>
          <cell r="X2499">
            <v>0</v>
          </cell>
          <cell r="Y2499">
            <v>0</v>
          </cell>
          <cell r="Z2499">
            <v>0</v>
          </cell>
          <cell r="AA2499">
            <v>0</v>
          </cell>
          <cell r="AB2499">
            <v>0</v>
          </cell>
          <cell r="AC2499">
            <v>0</v>
          </cell>
          <cell r="AD2499">
            <v>0</v>
          </cell>
          <cell r="AE2499">
            <v>0</v>
          </cell>
        </row>
        <row r="2500">
          <cell r="E2500" t="str">
            <v>WV Industrial Pentanes Plus</v>
          </cell>
          <cell r="F2500">
            <v>0</v>
          </cell>
          <cell r="G2500">
            <v>0</v>
          </cell>
          <cell r="H2500">
            <v>0</v>
          </cell>
          <cell r="I2500">
            <v>0</v>
          </cell>
          <cell r="J2500">
            <v>0</v>
          </cell>
          <cell r="K2500">
            <v>0</v>
          </cell>
          <cell r="L2500">
            <v>0</v>
          </cell>
          <cell r="M2500">
            <v>0</v>
          </cell>
          <cell r="N2500">
            <v>0</v>
          </cell>
          <cell r="O2500">
            <v>0</v>
          </cell>
          <cell r="P2500">
            <v>0</v>
          </cell>
          <cell r="Q2500">
            <v>0</v>
          </cell>
          <cell r="R2500">
            <v>0</v>
          </cell>
          <cell r="S2500">
            <v>0</v>
          </cell>
          <cell r="T2500">
            <v>0</v>
          </cell>
          <cell r="U2500">
            <v>0</v>
          </cell>
          <cell r="V2500">
            <v>0</v>
          </cell>
          <cell r="W2500">
            <v>0</v>
          </cell>
          <cell r="X2500">
            <v>0</v>
          </cell>
          <cell r="Y2500">
            <v>0</v>
          </cell>
          <cell r="Z2500">
            <v>0</v>
          </cell>
          <cell r="AA2500">
            <v>0</v>
          </cell>
          <cell r="AB2500">
            <v>0</v>
          </cell>
          <cell r="AC2500">
            <v>0</v>
          </cell>
          <cell r="AD2500">
            <v>0</v>
          </cell>
          <cell r="AE2500">
            <v>0</v>
          </cell>
        </row>
        <row r="2501">
          <cell r="E2501" t="str">
            <v>WY Industrial Pentanes Plus</v>
          </cell>
          <cell r="F2501">
            <v>0</v>
          </cell>
          <cell r="G2501">
            <v>0</v>
          </cell>
          <cell r="H2501">
            <v>0</v>
          </cell>
          <cell r="I2501">
            <v>0</v>
          </cell>
          <cell r="J2501">
            <v>0</v>
          </cell>
          <cell r="K2501">
            <v>0</v>
          </cell>
          <cell r="L2501">
            <v>0</v>
          </cell>
          <cell r="M2501">
            <v>0</v>
          </cell>
          <cell r="N2501">
            <v>0</v>
          </cell>
          <cell r="O2501">
            <v>0</v>
          </cell>
          <cell r="P2501">
            <v>0</v>
          </cell>
          <cell r="Q2501">
            <v>0</v>
          </cell>
          <cell r="R2501">
            <v>0</v>
          </cell>
          <cell r="S2501">
            <v>0</v>
          </cell>
          <cell r="T2501">
            <v>0</v>
          </cell>
          <cell r="U2501">
            <v>0</v>
          </cell>
          <cell r="V2501">
            <v>0</v>
          </cell>
          <cell r="W2501">
            <v>0</v>
          </cell>
          <cell r="X2501">
            <v>0</v>
          </cell>
          <cell r="Y2501">
            <v>0</v>
          </cell>
          <cell r="Z2501">
            <v>0</v>
          </cell>
          <cell r="AA2501">
            <v>0</v>
          </cell>
          <cell r="AB2501">
            <v>0</v>
          </cell>
          <cell r="AC2501">
            <v>0</v>
          </cell>
          <cell r="AD2501">
            <v>0</v>
          </cell>
          <cell r="AE2501">
            <v>0</v>
          </cell>
        </row>
        <row r="2502">
          <cell r="E2502" t="str">
            <v>AK Transportation Residual Fuel</v>
          </cell>
          <cell r="F2502">
            <v>869</v>
          </cell>
          <cell r="G2502">
            <v>457</v>
          </cell>
          <cell r="H2502">
            <v>1967</v>
          </cell>
          <cell r="I2502">
            <v>737</v>
          </cell>
          <cell r="J2502">
            <v>630</v>
          </cell>
          <cell r="K2502">
            <v>717</v>
          </cell>
          <cell r="L2502">
            <v>22</v>
          </cell>
          <cell r="M2502">
            <v>14</v>
          </cell>
          <cell r="N2502">
            <v>45</v>
          </cell>
          <cell r="O2502">
            <v>1446</v>
          </cell>
          <cell r="P2502">
            <v>742</v>
          </cell>
          <cell r="Q2502">
            <v>340</v>
          </cell>
          <cell r="R2502">
            <v>318</v>
          </cell>
          <cell r="S2502">
            <v>79</v>
          </cell>
          <cell r="T2502">
            <v>0</v>
          </cell>
          <cell r="U2502">
            <v>74</v>
          </cell>
          <cell r="V2502">
            <v>172</v>
          </cell>
          <cell r="W2502">
            <v>1653</v>
          </cell>
          <cell r="X2502">
            <v>1212</v>
          </cell>
          <cell r="Y2502">
            <v>0</v>
          </cell>
          <cell r="Z2502">
            <v>212</v>
          </cell>
          <cell r="AA2502">
            <v>436</v>
          </cell>
          <cell r="AB2502">
            <v>358</v>
          </cell>
          <cell r="AC2502">
            <v>0</v>
          </cell>
          <cell r="AD2502">
            <v>0</v>
          </cell>
          <cell r="AE2502">
            <v>0</v>
          </cell>
        </row>
        <row r="2503">
          <cell r="E2503" t="str">
            <v>AL Transportation Residual Fuel</v>
          </cell>
          <cell r="F2503">
            <v>18015</v>
          </cell>
          <cell r="G2503">
            <v>20158</v>
          </cell>
          <cell r="H2503">
            <v>21983</v>
          </cell>
          <cell r="I2503">
            <v>20374</v>
          </cell>
          <cell r="J2503">
            <v>14566</v>
          </cell>
          <cell r="K2503">
            <v>16367</v>
          </cell>
          <cell r="L2503">
            <v>15393</v>
          </cell>
          <cell r="M2503">
            <v>12210</v>
          </cell>
          <cell r="N2503">
            <v>5194</v>
          </cell>
          <cell r="O2503">
            <v>5455</v>
          </cell>
          <cell r="P2503">
            <v>18177</v>
          </cell>
          <cell r="Q2503">
            <v>4532</v>
          </cell>
          <cell r="R2503">
            <v>13319</v>
          </cell>
          <cell r="S2503">
            <v>6352</v>
          </cell>
          <cell r="T2503">
            <v>7972</v>
          </cell>
          <cell r="U2503">
            <v>6426</v>
          </cell>
          <cell r="V2503">
            <v>9378</v>
          </cell>
          <cell r="W2503">
            <v>8465</v>
          </cell>
          <cell r="X2503">
            <v>7093</v>
          </cell>
          <cell r="Y2503">
            <v>5069</v>
          </cell>
          <cell r="Z2503">
            <v>5836</v>
          </cell>
          <cell r="AA2503">
            <v>6655</v>
          </cell>
          <cell r="AB2503">
            <v>6587</v>
          </cell>
          <cell r="AC2503">
            <v>5028</v>
          </cell>
          <cell r="AD2503">
            <v>5530</v>
          </cell>
          <cell r="AE2503">
            <v>3385</v>
          </cell>
        </row>
        <row r="2504">
          <cell r="E2504" t="str">
            <v>AR Transportation Residual Fuel</v>
          </cell>
          <cell r="F2504">
            <v>0</v>
          </cell>
          <cell r="G2504">
            <v>0</v>
          </cell>
          <cell r="H2504">
            <v>0</v>
          </cell>
          <cell r="I2504">
            <v>0</v>
          </cell>
          <cell r="J2504">
            <v>0</v>
          </cell>
          <cell r="K2504">
            <v>0</v>
          </cell>
          <cell r="L2504">
            <v>0</v>
          </cell>
          <cell r="M2504">
            <v>0</v>
          </cell>
          <cell r="N2504">
            <v>0</v>
          </cell>
          <cell r="O2504">
            <v>0</v>
          </cell>
          <cell r="P2504">
            <v>0</v>
          </cell>
          <cell r="Q2504">
            <v>0</v>
          </cell>
          <cell r="R2504">
            <v>0</v>
          </cell>
          <cell r="S2504">
            <v>0</v>
          </cell>
          <cell r="T2504">
            <v>0</v>
          </cell>
          <cell r="U2504">
            <v>7</v>
          </cell>
          <cell r="V2504">
            <v>0</v>
          </cell>
          <cell r="W2504">
            <v>0</v>
          </cell>
          <cell r="X2504">
            <v>0</v>
          </cell>
          <cell r="Y2504">
            <v>0</v>
          </cell>
          <cell r="Z2504">
            <v>0</v>
          </cell>
          <cell r="AA2504">
            <v>0</v>
          </cell>
          <cell r="AB2504">
            <v>0</v>
          </cell>
          <cell r="AC2504">
            <v>0</v>
          </cell>
          <cell r="AD2504">
            <v>0</v>
          </cell>
          <cell r="AE2504">
            <v>0</v>
          </cell>
        </row>
        <row r="2505">
          <cell r="E2505" t="str">
            <v>AZ Transportation Residual Fuel</v>
          </cell>
          <cell r="F2505">
            <v>0</v>
          </cell>
          <cell r="G2505">
            <v>0</v>
          </cell>
          <cell r="H2505">
            <v>0</v>
          </cell>
          <cell r="I2505">
            <v>0</v>
          </cell>
          <cell r="J2505">
            <v>0</v>
          </cell>
          <cell r="K2505">
            <v>0</v>
          </cell>
          <cell r="L2505">
            <v>0</v>
          </cell>
          <cell r="M2505">
            <v>0</v>
          </cell>
          <cell r="N2505">
            <v>0</v>
          </cell>
          <cell r="O2505">
            <v>0</v>
          </cell>
          <cell r="P2505">
            <v>0</v>
          </cell>
          <cell r="Q2505">
            <v>0</v>
          </cell>
          <cell r="R2505">
            <v>0</v>
          </cell>
          <cell r="S2505">
            <v>0</v>
          </cell>
          <cell r="T2505">
            <v>0</v>
          </cell>
          <cell r="U2505">
            <v>0</v>
          </cell>
          <cell r="V2505">
            <v>0</v>
          </cell>
          <cell r="W2505">
            <v>0</v>
          </cell>
          <cell r="X2505">
            <v>0</v>
          </cell>
          <cell r="Y2505">
            <v>0</v>
          </cell>
          <cell r="Z2505">
            <v>0</v>
          </cell>
          <cell r="AA2505">
            <v>0</v>
          </cell>
          <cell r="AB2505">
            <v>0</v>
          </cell>
          <cell r="AC2505">
            <v>0</v>
          </cell>
          <cell r="AD2505">
            <v>0</v>
          </cell>
          <cell r="AE2505">
            <v>0</v>
          </cell>
        </row>
        <row r="2506">
          <cell r="E2506" t="str">
            <v>CA Transportation Residual Fuel</v>
          </cell>
          <cell r="F2506">
            <v>340790</v>
          </cell>
          <cell r="G2506">
            <v>263217</v>
          </cell>
          <cell r="H2506">
            <v>200699</v>
          </cell>
          <cell r="I2506">
            <v>203716</v>
          </cell>
          <cell r="J2506">
            <v>237256</v>
          </cell>
          <cell r="K2506">
            <v>276900</v>
          </cell>
          <cell r="L2506">
            <v>245085</v>
          </cell>
          <cell r="M2506">
            <v>133737</v>
          </cell>
          <cell r="N2506">
            <v>107469</v>
          </cell>
          <cell r="O2506">
            <v>146000</v>
          </cell>
          <cell r="P2506">
            <v>210867</v>
          </cell>
          <cell r="Q2506">
            <v>154770</v>
          </cell>
          <cell r="R2506">
            <v>191966</v>
          </cell>
          <cell r="S2506">
            <v>146852</v>
          </cell>
          <cell r="T2506">
            <v>174601</v>
          </cell>
          <cell r="U2506">
            <v>213283</v>
          </cell>
          <cell r="V2506">
            <v>236478</v>
          </cell>
          <cell r="W2506">
            <v>249291</v>
          </cell>
          <cell r="X2506">
            <v>252795</v>
          </cell>
          <cell r="Y2506">
            <v>242170</v>
          </cell>
          <cell r="Z2506">
            <v>250861</v>
          </cell>
          <cell r="AA2506">
            <v>186876</v>
          </cell>
          <cell r="AB2506">
            <v>167051</v>
          </cell>
          <cell r="AC2506">
            <v>124150</v>
          </cell>
          <cell r="AD2506">
            <v>84510</v>
          </cell>
          <cell r="AE2506">
            <v>116367</v>
          </cell>
        </row>
        <row r="2507">
          <cell r="E2507" t="str">
            <v>CO Transportation Residual Fuel</v>
          </cell>
          <cell r="F2507">
            <v>0</v>
          </cell>
          <cell r="G2507">
            <v>0</v>
          </cell>
          <cell r="H2507">
            <v>0</v>
          </cell>
          <cell r="I2507">
            <v>0</v>
          </cell>
          <cell r="J2507">
            <v>8</v>
          </cell>
          <cell r="K2507">
            <v>0</v>
          </cell>
          <cell r="L2507">
            <v>1</v>
          </cell>
          <cell r="M2507">
            <v>0</v>
          </cell>
          <cell r="N2507">
            <v>0</v>
          </cell>
          <cell r="O2507">
            <v>0</v>
          </cell>
          <cell r="P2507">
            <v>0</v>
          </cell>
          <cell r="Q2507">
            <v>0</v>
          </cell>
          <cell r="R2507">
            <v>0</v>
          </cell>
          <cell r="S2507">
            <v>0</v>
          </cell>
          <cell r="T2507">
            <v>0</v>
          </cell>
          <cell r="U2507">
            <v>0</v>
          </cell>
          <cell r="V2507">
            <v>0</v>
          </cell>
          <cell r="W2507">
            <v>0</v>
          </cell>
          <cell r="X2507">
            <v>0</v>
          </cell>
          <cell r="Y2507">
            <v>0</v>
          </cell>
          <cell r="Z2507">
            <v>0</v>
          </cell>
          <cell r="AA2507">
            <v>0</v>
          </cell>
          <cell r="AB2507">
            <v>0</v>
          </cell>
          <cell r="AC2507">
            <v>0</v>
          </cell>
          <cell r="AD2507">
            <v>0</v>
          </cell>
          <cell r="AE2507">
            <v>0</v>
          </cell>
        </row>
        <row r="2508">
          <cell r="E2508" t="str">
            <v>CT Transportation Residual Fuel</v>
          </cell>
          <cell r="F2508">
            <v>531</v>
          </cell>
          <cell r="G2508">
            <v>572</v>
          </cell>
          <cell r="H2508">
            <v>275</v>
          </cell>
          <cell r="I2508">
            <v>195</v>
          </cell>
          <cell r="J2508">
            <v>140</v>
          </cell>
          <cell r="K2508">
            <v>72</v>
          </cell>
          <cell r="L2508">
            <v>226</v>
          </cell>
          <cell r="M2508">
            <v>154</v>
          </cell>
          <cell r="N2508">
            <v>88</v>
          </cell>
          <cell r="O2508">
            <v>77</v>
          </cell>
          <cell r="P2508">
            <v>137</v>
          </cell>
          <cell r="Q2508">
            <v>64</v>
          </cell>
          <cell r="R2508">
            <v>7</v>
          </cell>
          <cell r="S2508">
            <v>14</v>
          </cell>
          <cell r="T2508">
            <v>139</v>
          </cell>
          <cell r="U2508">
            <v>139</v>
          </cell>
          <cell r="V2508">
            <v>31</v>
          </cell>
          <cell r="W2508">
            <v>94</v>
          </cell>
          <cell r="X2508">
            <v>128</v>
          </cell>
          <cell r="Y2508">
            <v>153</v>
          </cell>
          <cell r="Z2508">
            <v>372</v>
          </cell>
          <cell r="AA2508">
            <v>410</v>
          </cell>
          <cell r="AB2508">
            <v>163</v>
          </cell>
          <cell r="AC2508">
            <v>0</v>
          </cell>
          <cell r="AD2508">
            <v>0</v>
          </cell>
          <cell r="AE2508">
            <v>0</v>
          </cell>
        </row>
        <row r="2509">
          <cell r="E2509" t="str">
            <v>DC Transportation Residual Fuel</v>
          </cell>
          <cell r="F2509">
            <v>19</v>
          </cell>
          <cell r="G2509">
            <v>0</v>
          </cell>
          <cell r="H2509">
            <v>44</v>
          </cell>
          <cell r="I2509">
            <v>0</v>
          </cell>
          <cell r="J2509">
            <v>0</v>
          </cell>
          <cell r="K2509">
            <v>0</v>
          </cell>
          <cell r="L2509">
            <v>0</v>
          </cell>
          <cell r="M2509">
            <v>0</v>
          </cell>
          <cell r="N2509">
            <v>0</v>
          </cell>
          <cell r="O2509">
            <v>0</v>
          </cell>
          <cell r="P2509">
            <v>0</v>
          </cell>
          <cell r="Q2509">
            <v>2</v>
          </cell>
          <cell r="R2509">
            <v>0</v>
          </cell>
          <cell r="S2509">
            <v>0</v>
          </cell>
          <cell r="T2509">
            <v>0</v>
          </cell>
          <cell r="U2509">
            <v>0</v>
          </cell>
          <cell r="V2509">
            <v>0</v>
          </cell>
          <cell r="W2509">
            <v>0</v>
          </cell>
          <cell r="X2509">
            <v>0</v>
          </cell>
          <cell r="Y2509">
            <v>0</v>
          </cell>
          <cell r="Z2509">
            <v>0</v>
          </cell>
          <cell r="AA2509">
            <v>0</v>
          </cell>
          <cell r="AB2509">
            <v>0</v>
          </cell>
          <cell r="AC2509">
            <v>0</v>
          </cell>
          <cell r="AD2509">
            <v>0</v>
          </cell>
          <cell r="AE2509">
            <v>0</v>
          </cell>
        </row>
        <row r="2510">
          <cell r="E2510" t="str">
            <v>DE Transportation Residual Fuel</v>
          </cell>
          <cell r="F2510">
            <v>5658</v>
          </cell>
          <cell r="G2510">
            <v>8224</v>
          </cell>
          <cell r="H2510">
            <v>6450</v>
          </cell>
          <cell r="I2510">
            <v>7096</v>
          </cell>
          <cell r="J2510">
            <v>7847</v>
          </cell>
          <cell r="K2510">
            <v>6476</v>
          </cell>
          <cell r="L2510">
            <v>12554</v>
          </cell>
          <cell r="M2510">
            <v>10474</v>
          </cell>
          <cell r="N2510">
            <v>8627</v>
          </cell>
          <cell r="O2510">
            <v>10959</v>
          </cell>
          <cell r="P2510">
            <v>10280</v>
          </cell>
          <cell r="Q2510">
            <v>8198</v>
          </cell>
          <cell r="R2510">
            <v>7337</v>
          </cell>
          <cell r="S2510">
            <v>6254</v>
          </cell>
          <cell r="T2510">
            <v>6211</v>
          </cell>
          <cell r="U2510">
            <v>6852</v>
          </cell>
          <cell r="V2510">
            <v>7231</v>
          </cell>
          <cell r="W2510">
            <v>7816</v>
          </cell>
          <cell r="X2510">
            <v>7855</v>
          </cell>
          <cell r="Y2510">
            <v>6364</v>
          </cell>
          <cell r="Z2510">
            <v>1963</v>
          </cell>
          <cell r="AA2510">
            <v>33</v>
          </cell>
          <cell r="AB2510">
            <v>1464</v>
          </cell>
          <cell r="AC2510">
            <v>507</v>
          </cell>
          <cell r="AD2510">
            <v>732</v>
          </cell>
          <cell r="AE2510">
            <v>407</v>
          </cell>
        </row>
        <row r="2511">
          <cell r="E2511" t="str">
            <v>FL Transportation Residual Fuel</v>
          </cell>
          <cell r="F2511">
            <v>62532</v>
          </cell>
          <cell r="G2511">
            <v>52170</v>
          </cell>
          <cell r="H2511">
            <v>64545</v>
          </cell>
          <cell r="I2511">
            <v>73060</v>
          </cell>
          <cell r="J2511">
            <v>63318</v>
          </cell>
          <cell r="K2511">
            <v>53033</v>
          </cell>
          <cell r="L2511">
            <v>51090</v>
          </cell>
          <cell r="M2511">
            <v>53344</v>
          </cell>
          <cell r="N2511">
            <v>48183</v>
          </cell>
          <cell r="O2511">
            <v>47836</v>
          </cell>
          <cell r="P2511">
            <v>62726</v>
          </cell>
          <cell r="Q2511">
            <v>53364</v>
          </cell>
          <cell r="R2511">
            <v>65620</v>
          </cell>
          <cell r="S2511">
            <v>28446</v>
          </cell>
          <cell r="T2511">
            <v>80170</v>
          </cell>
          <cell r="U2511">
            <v>84422</v>
          </cell>
          <cell r="V2511">
            <v>88205</v>
          </cell>
          <cell r="W2511">
            <v>83363</v>
          </cell>
          <cell r="X2511">
            <v>26707</v>
          </cell>
          <cell r="Y2511">
            <v>19498</v>
          </cell>
          <cell r="Z2511">
            <v>89523</v>
          </cell>
          <cell r="AA2511">
            <v>84860</v>
          </cell>
          <cell r="AB2511">
            <v>66494</v>
          </cell>
          <cell r="AC2511">
            <v>57359</v>
          </cell>
          <cell r="AD2511">
            <v>55667</v>
          </cell>
          <cell r="AE2511">
            <v>51174</v>
          </cell>
        </row>
        <row r="2512">
          <cell r="E2512" t="str">
            <v>GA Transportation Residual Fuel</v>
          </cell>
          <cell r="F2512">
            <v>8215</v>
          </cell>
          <cell r="G2512">
            <v>7284</v>
          </cell>
          <cell r="H2512">
            <v>20986</v>
          </cell>
          <cell r="I2512">
            <v>15932</v>
          </cell>
          <cell r="J2512">
            <v>11601</v>
          </cell>
          <cell r="K2512">
            <v>8698</v>
          </cell>
          <cell r="L2512">
            <v>7778</v>
          </cell>
          <cell r="M2512">
            <v>6951</v>
          </cell>
          <cell r="N2512">
            <v>5733</v>
          </cell>
          <cell r="O2512">
            <v>4747</v>
          </cell>
          <cell r="P2512">
            <v>5172</v>
          </cell>
          <cell r="Q2512">
            <v>4087</v>
          </cell>
          <cell r="R2512">
            <v>11282</v>
          </cell>
          <cell r="S2512">
            <v>12518</v>
          </cell>
          <cell r="T2512">
            <v>23967</v>
          </cell>
          <cell r="U2512">
            <v>27986</v>
          </cell>
          <cell r="V2512">
            <v>50098</v>
          </cell>
          <cell r="W2512">
            <v>35537</v>
          </cell>
          <cell r="X2512">
            <v>44552</v>
          </cell>
          <cell r="Y2512">
            <v>42134</v>
          </cell>
          <cell r="Z2512">
            <v>53499</v>
          </cell>
          <cell r="AA2512">
            <v>67144</v>
          </cell>
          <cell r="AB2512">
            <v>39062</v>
          </cell>
          <cell r="AC2512">
            <v>26914</v>
          </cell>
          <cell r="AD2512">
            <v>11979</v>
          </cell>
          <cell r="AE2512">
            <v>9536</v>
          </cell>
        </row>
        <row r="2513">
          <cell r="E2513" t="str">
            <v>HI Transportation Residual Fuel</v>
          </cell>
          <cell r="F2513">
            <v>16703</v>
          </cell>
          <cell r="G2513">
            <v>16309</v>
          </cell>
          <cell r="H2513">
            <v>23616</v>
          </cell>
          <cell r="I2513">
            <v>16683</v>
          </cell>
          <cell r="J2513">
            <v>18457</v>
          </cell>
          <cell r="K2513">
            <v>16832</v>
          </cell>
          <cell r="L2513">
            <v>4413</v>
          </cell>
          <cell r="M2513">
            <v>3077</v>
          </cell>
          <cell r="N2513">
            <v>2410</v>
          </cell>
          <cell r="O2513">
            <v>10739</v>
          </cell>
          <cell r="P2513">
            <v>13995</v>
          </cell>
          <cell r="Q2513">
            <v>16709</v>
          </cell>
          <cell r="R2513">
            <v>9035</v>
          </cell>
          <cell r="S2513">
            <v>5745</v>
          </cell>
          <cell r="T2513">
            <v>9388</v>
          </cell>
          <cell r="U2513">
            <v>7049</v>
          </cell>
          <cell r="V2513">
            <v>14933</v>
          </cell>
          <cell r="W2513">
            <v>28069</v>
          </cell>
          <cell r="X2513">
            <v>6146</v>
          </cell>
          <cell r="Y2513">
            <v>7633</v>
          </cell>
          <cell r="Z2513">
            <v>6756</v>
          </cell>
          <cell r="AA2513">
            <v>6300</v>
          </cell>
          <cell r="AB2513">
            <v>5699</v>
          </cell>
          <cell r="AC2513">
            <v>5530</v>
          </cell>
          <cell r="AD2513">
            <v>5330</v>
          </cell>
          <cell r="AE2513">
            <v>4394</v>
          </cell>
        </row>
        <row r="2514">
          <cell r="E2514" t="str">
            <v>IA Transportation Residual Fuel</v>
          </cell>
          <cell r="F2514">
            <v>1</v>
          </cell>
          <cell r="G2514">
            <v>0</v>
          </cell>
          <cell r="H2514">
            <v>0</v>
          </cell>
          <cell r="I2514">
            <v>0</v>
          </cell>
          <cell r="J2514">
            <v>0</v>
          </cell>
          <cell r="K2514">
            <v>0</v>
          </cell>
          <cell r="L2514">
            <v>0</v>
          </cell>
          <cell r="M2514">
            <v>0</v>
          </cell>
          <cell r="N2514">
            <v>0</v>
          </cell>
          <cell r="O2514">
            <v>0</v>
          </cell>
          <cell r="P2514">
            <v>0</v>
          </cell>
          <cell r="Q2514">
            <v>0</v>
          </cell>
          <cell r="R2514">
            <v>0</v>
          </cell>
          <cell r="S2514">
            <v>0</v>
          </cell>
          <cell r="T2514">
            <v>0</v>
          </cell>
          <cell r="U2514">
            <v>0</v>
          </cell>
          <cell r="V2514">
            <v>0</v>
          </cell>
          <cell r="W2514">
            <v>0</v>
          </cell>
          <cell r="X2514">
            <v>0</v>
          </cell>
          <cell r="Y2514">
            <v>0</v>
          </cell>
          <cell r="Z2514">
            <v>0</v>
          </cell>
          <cell r="AA2514">
            <v>0</v>
          </cell>
          <cell r="AB2514">
            <v>0</v>
          </cell>
          <cell r="AC2514">
            <v>0</v>
          </cell>
          <cell r="AD2514">
            <v>0</v>
          </cell>
          <cell r="AE2514">
            <v>0</v>
          </cell>
        </row>
        <row r="2515">
          <cell r="E2515" t="str">
            <v>ID Transportation Residual Fuel</v>
          </cell>
          <cell r="F2515">
            <v>0</v>
          </cell>
          <cell r="G2515">
            <v>0</v>
          </cell>
          <cell r="H2515">
            <v>0</v>
          </cell>
          <cell r="I2515">
            <v>0</v>
          </cell>
          <cell r="J2515">
            <v>0</v>
          </cell>
          <cell r="K2515">
            <v>0</v>
          </cell>
          <cell r="L2515">
            <v>0</v>
          </cell>
          <cell r="M2515">
            <v>0</v>
          </cell>
          <cell r="N2515">
            <v>0</v>
          </cell>
          <cell r="O2515">
            <v>0</v>
          </cell>
          <cell r="P2515">
            <v>0</v>
          </cell>
          <cell r="Q2515">
            <v>0</v>
          </cell>
          <cell r="R2515">
            <v>0</v>
          </cell>
          <cell r="S2515">
            <v>0</v>
          </cell>
          <cell r="T2515">
            <v>0</v>
          </cell>
          <cell r="U2515">
            <v>0</v>
          </cell>
          <cell r="V2515">
            <v>0</v>
          </cell>
          <cell r="W2515">
            <v>0</v>
          </cell>
          <cell r="X2515">
            <v>0</v>
          </cell>
          <cell r="Y2515">
            <v>0</v>
          </cell>
          <cell r="Z2515">
            <v>0</v>
          </cell>
          <cell r="AA2515">
            <v>0</v>
          </cell>
          <cell r="AB2515">
            <v>0</v>
          </cell>
          <cell r="AC2515">
            <v>0</v>
          </cell>
          <cell r="AD2515">
            <v>0</v>
          </cell>
          <cell r="AE2515">
            <v>0</v>
          </cell>
        </row>
        <row r="2516">
          <cell r="E2516" t="str">
            <v>IL Transportation Residual Fuel</v>
          </cell>
          <cell r="F2516">
            <v>321</v>
          </cell>
          <cell r="G2516">
            <v>84</v>
          </cell>
          <cell r="H2516">
            <v>196</v>
          </cell>
          <cell r="I2516">
            <v>232</v>
          </cell>
          <cell r="J2516">
            <v>314</v>
          </cell>
          <cell r="K2516">
            <v>223</v>
          </cell>
          <cell r="L2516">
            <v>190</v>
          </cell>
          <cell r="M2516">
            <v>297</v>
          </cell>
          <cell r="N2516">
            <v>231</v>
          </cell>
          <cell r="O2516">
            <v>190</v>
          </cell>
          <cell r="P2516">
            <v>580</v>
          </cell>
          <cell r="Q2516">
            <v>842</v>
          </cell>
          <cell r="R2516">
            <v>466</v>
          </cell>
          <cell r="S2516">
            <v>752</v>
          </cell>
          <cell r="T2516">
            <v>100</v>
          </cell>
          <cell r="U2516">
            <v>145</v>
          </cell>
          <cell r="V2516">
            <v>293</v>
          </cell>
          <cell r="W2516">
            <v>233</v>
          </cell>
          <cell r="X2516">
            <v>216</v>
          </cell>
          <cell r="Y2516">
            <v>151</v>
          </cell>
          <cell r="Z2516">
            <v>0</v>
          </cell>
          <cell r="AA2516">
            <v>0</v>
          </cell>
          <cell r="AB2516">
            <v>135</v>
          </cell>
          <cell r="AC2516">
            <v>136</v>
          </cell>
          <cell r="AD2516">
            <v>8</v>
          </cell>
          <cell r="AE2516">
            <v>10</v>
          </cell>
        </row>
        <row r="2517">
          <cell r="E2517" t="str">
            <v>IN Transportation Residual Fuel</v>
          </cell>
          <cell r="F2517">
            <v>1224</v>
          </cell>
          <cell r="G2517">
            <v>560</v>
          </cell>
          <cell r="H2517">
            <v>1293</v>
          </cell>
          <cell r="I2517">
            <v>2110</v>
          </cell>
          <cell r="J2517">
            <v>1401</v>
          </cell>
          <cell r="K2517">
            <v>1476</v>
          </cell>
          <cell r="L2517">
            <v>1840</v>
          </cell>
          <cell r="M2517">
            <v>2481</v>
          </cell>
          <cell r="N2517">
            <v>1902</v>
          </cell>
          <cell r="O2517">
            <v>1544</v>
          </cell>
          <cell r="P2517">
            <v>1898</v>
          </cell>
          <cell r="Q2517">
            <v>1074</v>
          </cell>
          <cell r="R2517">
            <v>1545</v>
          </cell>
          <cell r="S2517">
            <v>484</v>
          </cell>
          <cell r="T2517">
            <v>1012</v>
          </cell>
          <cell r="U2517">
            <v>1206</v>
          </cell>
          <cell r="V2517">
            <v>1114</v>
          </cell>
          <cell r="W2517">
            <v>1804</v>
          </cell>
          <cell r="X2517">
            <v>2325</v>
          </cell>
          <cell r="Y2517">
            <v>626</v>
          </cell>
          <cell r="Z2517">
            <v>800</v>
          </cell>
          <cell r="AA2517">
            <v>1332</v>
          </cell>
          <cell r="AB2517">
            <v>916</v>
          </cell>
          <cell r="AC2517">
            <v>636</v>
          </cell>
          <cell r="AD2517">
            <v>605</v>
          </cell>
          <cell r="AE2517">
            <v>638</v>
          </cell>
        </row>
        <row r="2518">
          <cell r="E2518" t="str">
            <v>KS Transportation Residual Fuel</v>
          </cell>
          <cell r="F2518">
            <v>0</v>
          </cell>
          <cell r="G2518">
            <v>0</v>
          </cell>
          <cell r="H2518">
            <v>0</v>
          </cell>
          <cell r="I2518">
            <v>0</v>
          </cell>
          <cell r="J2518">
            <v>0</v>
          </cell>
          <cell r="K2518">
            <v>0</v>
          </cell>
          <cell r="L2518">
            <v>0</v>
          </cell>
          <cell r="M2518">
            <v>0</v>
          </cell>
          <cell r="N2518">
            <v>17</v>
          </cell>
          <cell r="O2518">
            <v>47</v>
          </cell>
          <cell r="P2518">
            <v>0</v>
          </cell>
          <cell r="Q2518">
            <v>9</v>
          </cell>
          <cell r="R2518">
            <v>46</v>
          </cell>
          <cell r="S2518">
            <v>48</v>
          </cell>
          <cell r="T2518">
            <v>48</v>
          </cell>
          <cell r="U2518">
            <v>0</v>
          </cell>
          <cell r="V2518">
            <v>0</v>
          </cell>
          <cell r="W2518">
            <v>0</v>
          </cell>
          <cell r="X2518">
            <v>0</v>
          </cell>
          <cell r="Y2518">
            <v>0</v>
          </cell>
          <cell r="Z2518">
            <v>0</v>
          </cell>
          <cell r="AA2518">
            <v>0</v>
          </cell>
          <cell r="AB2518">
            <v>0</v>
          </cell>
          <cell r="AC2518">
            <v>0</v>
          </cell>
          <cell r="AD2518">
            <v>0</v>
          </cell>
          <cell r="AE2518">
            <v>0</v>
          </cell>
        </row>
        <row r="2519">
          <cell r="E2519" t="str">
            <v>KY Transportation Residual Fuel</v>
          </cell>
          <cell r="F2519">
            <v>0</v>
          </cell>
          <cell r="G2519">
            <v>0</v>
          </cell>
          <cell r="H2519">
            <v>0</v>
          </cell>
          <cell r="I2519">
            <v>0</v>
          </cell>
          <cell r="J2519">
            <v>0</v>
          </cell>
          <cell r="K2519">
            <v>0</v>
          </cell>
          <cell r="L2519">
            <v>0</v>
          </cell>
          <cell r="M2519">
            <v>0</v>
          </cell>
          <cell r="N2519">
            <v>0</v>
          </cell>
          <cell r="O2519">
            <v>0</v>
          </cell>
          <cell r="P2519">
            <v>0</v>
          </cell>
          <cell r="Q2519">
            <v>4</v>
          </cell>
          <cell r="R2519">
            <v>10</v>
          </cell>
          <cell r="S2519">
            <v>20</v>
          </cell>
          <cell r="T2519">
            <v>38</v>
          </cell>
          <cell r="U2519">
            <v>17</v>
          </cell>
          <cell r="V2519">
            <v>0</v>
          </cell>
          <cell r="W2519">
            <v>0</v>
          </cell>
          <cell r="X2519">
            <v>0</v>
          </cell>
          <cell r="Y2519">
            <v>0</v>
          </cell>
          <cell r="Z2519">
            <v>37</v>
          </cell>
          <cell r="AA2519">
            <v>0</v>
          </cell>
          <cell r="AB2519">
            <v>0</v>
          </cell>
          <cell r="AC2519">
            <v>0</v>
          </cell>
          <cell r="AD2519">
            <v>0</v>
          </cell>
          <cell r="AE2519">
            <v>0</v>
          </cell>
        </row>
        <row r="2520">
          <cell r="E2520" t="str">
            <v>LA Transportation Residual Fuel</v>
          </cell>
          <cell r="F2520">
            <v>136662</v>
          </cell>
          <cell r="G2520">
            <v>155224</v>
          </cell>
          <cell r="H2520">
            <v>181698</v>
          </cell>
          <cell r="I2520">
            <v>167120</v>
          </cell>
          <cell r="J2520">
            <v>148551</v>
          </cell>
          <cell r="K2520">
            <v>142487</v>
          </cell>
          <cell r="L2520">
            <v>160252</v>
          </cell>
          <cell r="M2520">
            <v>122577</v>
          </cell>
          <cell r="N2520">
            <v>127341</v>
          </cell>
          <cell r="O2520">
            <v>127855</v>
          </cell>
          <cell r="P2520">
            <v>170815</v>
          </cell>
          <cell r="Q2520">
            <v>64397</v>
          </cell>
          <cell r="R2520">
            <v>65385</v>
          </cell>
          <cell r="S2520">
            <v>60792</v>
          </cell>
          <cell r="T2520">
            <v>68373</v>
          </cell>
          <cell r="U2520">
            <v>65739</v>
          </cell>
          <cell r="V2520">
            <v>84152</v>
          </cell>
          <cell r="W2520">
            <v>92932</v>
          </cell>
          <cell r="X2520">
            <v>91769</v>
          </cell>
          <cell r="Y2520">
            <v>89159</v>
          </cell>
          <cell r="Z2520">
            <v>88025</v>
          </cell>
          <cell r="AA2520">
            <v>83398</v>
          </cell>
          <cell r="AB2520">
            <v>81274</v>
          </cell>
          <cell r="AC2520">
            <v>70759</v>
          </cell>
          <cell r="AD2520">
            <v>40429</v>
          </cell>
          <cell r="AE2520">
            <v>25454</v>
          </cell>
        </row>
        <row r="2521">
          <cell r="E2521" t="str">
            <v>MA Transportation Residual Fuel</v>
          </cell>
          <cell r="F2521">
            <v>8587</v>
          </cell>
          <cell r="G2521">
            <v>2769</v>
          </cell>
          <cell r="H2521">
            <v>2701</v>
          </cell>
          <cell r="I2521">
            <v>2166</v>
          </cell>
          <cell r="J2521">
            <v>2287</v>
          </cell>
          <cell r="K2521">
            <v>1252</v>
          </cell>
          <cell r="L2521">
            <v>12590</v>
          </cell>
          <cell r="M2521">
            <v>8677</v>
          </cell>
          <cell r="N2521">
            <v>186</v>
          </cell>
          <cell r="O2521">
            <v>135</v>
          </cell>
          <cell r="P2521">
            <v>3386</v>
          </cell>
          <cell r="Q2521">
            <v>1806</v>
          </cell>
          <cell r="R2521">
            <v>1976</v>
          </cell>
          <cell r="S2521">
            <v>47</v>
          </cell>
          <cell r="T2521">
            <v>15</v>
          </cell>
          <cell r="U2521">
            <v>4059</v>
          </cell>
          <cell r="V2521">
            <v>2354</v>
          </cell>
          <cell r="W2521">
            <v>1767</v>
          </cell>
          <cell r="X2521">
            <v>1907</v>
          </cell>
          <cell r="Y2521">
            <v>2501</v>
          </cell>
          <cell r="Z2521">
            <v>1787</v>
          </cell>
          <cell r="AA2521">
            <v>1318</v>
          </cell>
          <cell r="AB2521">
            <v>1032</v>
          </cell>
          <cell r="AC2521">
            <v>1239</v>
          </cell>
          <cell r="AD2521">
            <v>593</v>
          </cell>
          <cell r="AE2521">
            <v>542</v>
          </cell>
        </row>
        <row r="2522">
          <cell r="E2522" t="str">
            <v>MD Transportation Residual Fuel</v>
          </cell>
          <cell r="F2522">
            <v>11473</v>
          </cell>
          <cell r="G2522">
            <v>8581</v>
          </cell>
          <cell r="H2522">
            <v>10143</v>
          </cell>
          <cell r="I2522">
            <v>8012</v>
          </cell>
          <cell r="J2522">
            <v>6122</v>
          </cell>
          <cell r="K2522">
            <v>5854</v>
          </cell>
          <cell r="L2522">
            <v>4750</v>
          </cell>
          <cell r="M2522">
            <v>4551</v>
          </cell>
          <cell r="N2522">
            <v>7174</v>
          </cell>
          <cell r="O2522">
            <v>6143</v>
          </cell>
          <cell r="P2522">
            <v>4946</v>
          </cell>
          <cell r="Q2522">
            <v>3851</v>
          </cell>
          <cell r="R2522">
            <v>4364</v>
          </cell>
          <cell r="S2522">
            <v>2542</v>
          </cell>
          <cell r="T2522">
            <v>7827</v>
          </cell>
          <cell r="U2522">
            <v>7293</v>
          </cell>
          <cell r="V2522">
            <v>7679</v>
          </cell>
          <cell r="W2522">
            <v>4592</v>
          </cell>
          <cell r="X2522">
            <v>4786</v>
          </cell>
          <cell r="Y2522">
            <v>2670</v>
          </cell>
          <cell r="Z2522">
            <v>4567</v>
          </cell>
          <cell r="AA2522">
            <v>1603</v>
          </cell>
          <cell r="AB2522">
            <v>1134</v>
          </cell>
          <cell r="AC2522">
            <v>1235</v>
          </cell>
          <cell r="AD2522">
            <v>189</v>
          </cell>
          <cell r="AE2522">
            <v>322</v>
          </cell>
        </row>
        <row r="2523">
          <cell r="E2523" t="str">
            <v>ME Transportation Residual Fuel</v>
          </cell>
          <cell r="F2523">
            <v>926</v>
          </cell>
          <cell r="G2523">
            <v>725</v>
          </cell>
          <cell r="H2523">
            <v>970</v>
          </cell>
          <cell r="I2523">
            <v>1767</v>
          </cell>
          <cell r="J2523">
            <v>1461</v>
          </cell>
          <cell r="K2523">
            <v>1282</v>
          </cell>
          <cell r="L2523">
            <v>1268</v>
          </cell>
          <cell r="M2523">
            <v>675</v>
          </cell>
          <cell r="N2523">
            <v>1766</v>
          </cell>
          <cell r="O2523">
            <v>1174</v>
          </cell>
          <cell r="P2523">
            <v>4379</v>
          </cell>
          <cell r="Q2523">
            <v>3418</v>
          </cell>
          <cell r="R2523">
            <v>5229</v>
          </cell>
          <cell r="S2523">
            <v>16</v>
          </cell>
          <cell r="T2523">
            <v>172</v>
          </cell>
          <cell r="U2523">
            <v>5975</v>
          </cell>
          <cell r="V2523">
            <v>5139</v>
          </cell>
          <cell r="W2523">
            <v>1247</v>
          </cell>
          <cell r="X2523">
            <v>369</v>
          </cell>
          <cell r="Y2523">
            <v>5016</v>
          </cell>
          <cell r="Z2523">
            <v>2752</v>
          </cell>
          <cell r="AA2523">
            <v>3388</v>
          </cell>
          <cell r="AB2523">
            <v>3081</v>
          </cell>
          <cell r="AC2523">
            <v>4103</v>
          </cell>
          <cell r="AD2523">
            <v>2016</v>
          </cell>
          <cell r="AE2523">
            <v>1004</v>
          </cell>
        </row>
        <row r="2524">
          <cell r="E2524" t="str">
            <v>MI Transportation Residual Fuel</v>
          </cell>
          <cell r="F2524">
            <v>577</v>
          </cell>
          <cell r="G2524">
            <v>313</v>
          </cell>
          <cell r="H2524">
            <v>610</v>
          </cell>
          <cell r="I2524">
            <v>461</v>
          </cell>
          <cell r="J2524">
            <v>610</v>
          </cell>
          <cell r="K2524">
            <v>591</v>
          </cell>
          <cell r="L2524">
            <v>772</v>
          </cell>
          <cell r="M2524">
            <v>325</v>
          </cell>
          <cell r="N2524">
            <v>516</v>
          </cell>
          <cell r="O2524">
            <v>226</v>
          </cell>
          <cell r="P2524">
            <v>301</v>
          </cell>
          <cell r="Q2524">
            <v>445</v>
          </cell>
          <cell r="R2524">
            <v>297</v>
          </cell>
          <cell r="S2524">
            <v>1243</v>
          </cell>
          <cell r="T2524">
            <v>1575</v>
          </cell>
          <cell r="U2524">
            <v>1238</v>
          </cell>
          <cell r="V2524">
            <v>1457</v>
          </cell>
          <cell r="W2524">
            <v>1808</v>
          </cell>
          <cell r="X2524">
            <v>1373</v>
          </cell>
          <cell r="Y2524">
            <v>840</v>
          </cell>
          <cell r="Z2524">
            <v>1544</v>
          </cell>
          <cell r="AA2524">
            <v>2064</v>
          </cell>
          <cell r="AB2524">
            <v>1415</v>
          </cell>
          <cell r="AC2524">
            <v>1509</v>
          </cell>
          <cell r="AD2524">
            <v>1139</v>
          </cell>
          <cell r="AE2524">
            <v>1009</v>
          </cell>
        </row>
        <row r="2525">
          <cell r="E2525" t="str">
            <v>MN Transportation Residual Fuel</v>
          </cell>
          <cell r="F2525">
            <v>0</v>
          </cell>
          <cell r="G2525">
            <v>17</v>
          </cell>
          <cell r="H2525">
            <v>16</v>
          </cell>
          <cell r="I2525">
            <v>3</v>
          </cell>
          <cell r="J2525">
            <v>14</v>
          </cell>
          <cell r="K2525">
            <v>0</v>
          </cell>
          <cell r="L2525">
            <v>0</v>
          </cell>
          <cell r="M2525">
            <v>60</v>
          </cell>
          <cell r="N2525">
            <v>0</v>
          </cell>
          <cell r="O2525">
            <v>8</v>
          </cell>
          <cell r="P2525">
            <v>1395</v>
          </cell>
          <cell r="Q2525">
            <v>1126</v>
          </cell>
          <cell r="R2525">
            <v>1644</v>
          </cell>
          <cell r="S2525">
            <v>441</v>
          </cell>
          <cell r="T2525">
            <v>1859</v>
          </cell>
          <cell r="U2525">
            <v>1470</v>
          </cell>
          <cell r="V2525">
            <v>1249</v>
          </cell>
          <cell r="W2525">
            <v>2525</v>
          </cell>
          <cell r="X2525">
            <v>4000</v>
          </cell>
          <cell r="Y2525">
            <v>1002</v>
          </cell>
          <cell r="Z2525">
            <v>1284</v>
          </cell>
          <cell r="AA2525">
            <v>861</v>
          </cell>
          <cell r="AB2525">
            <v>446</v>
          </cell>
          <cell r="AC2525">
            <v>475</v>
          </cell>
          <cell r="AD2525">
            <v>307</v>
          </cell>
          <cell r="AE2525">
            <v>511</v>
          </cell>
        </row>
        <row r="2526">
          <cell r="E2526" t="str">
            <v>MO Transportation Residual Fuel</v>
          </cell>
          <cell r="F2526">
            <v>212</v>
          </cell>
          <cell r="G2526">
            <v>0</v>
          </cell>
          <cell r="H2526">
            <v>108</v>
          </cell>
          <cell r="I2526">
            <v>211</v>
          </cell>
          <cell r="J2526">
            <v>136</v>
          </cell>
          <cell r="K2526">
            <v>133</v>
          </cell>
          <cell r="L2526">
            <v>111</v>
          </cell>
          <cell r="M2526">
            <v>93</v>
          </cell>
          <cell r="N2526">
            <v>25</v>
          </cell>
          <cell r="O2526">
            <v>30</v>
          </cell>
          <cell r="P2526">
            <v>37</v>
          </cell>
          <cell r="Q2526">
            <v>26</v>
          </cell>
          <cell r="R2526">
            <v>64</v>
          </cell>
          <cell r="S2526">
            <v>81</v>
          </cell>
          <cell r="T2526">
            <v>113</v>
          </cell>
          <cell r="U2526">
            <v>86</v>
          </cell>
          <cell r="V2526">
            <v>58</v>
          </cell>
          <cell r="W2526">
            <v>17</v>
          </cell>
          <cell r="X2526">
            <v>0</v>
          </cell>
          <cell r="Y2526">
            <v>33</v>
          </cell>
          <cell r="Z2526">
            <v>0</v>
          </cell>
          <cell r="AA2526">
            <v>0</v>
          </cell>
          <cell r="AB2526">
            <v>0</v>
          </cell>
          <cell r="AC2526">
            <v>0</v>
          </cell>
          <cell r="AD2526">
            <v>0</v>
          </cell>
          <cell r="AE2526">
            <v>0</v>
          </cell>
        </row>
        <row r="2527">
          <cell r="E2527" t="str">
            <v>MS Transportation Residual Fuel</v>
          </cell>
          <cell r="F2527">
            <v>9634</v>
          </cell>
          <cell r="G2527">
            <v>24612</v>
          </cell>
          <cell r="H2527">
            <v>16275</v>
          </cell>
          <cell r="I2527">
            <v>20092</v>
          </cell>
          <cell r="J2527">
            <v>22221</v>
          </cell>
          <cell r="K2527">
            <v>15838</v>
          </cell>
          <cell r="L2527">
            <v>10531</v>
          </cell>
          <cell r="M2527">
            <v>7864</v>
          </cell>
          <cell r="N2527">
            <v>6537</v>
          </cell>
          <cell r="O2527">
            <v>5756</v>
          </cell>
          <cell r="P2527">
            <v>8589</v>
          </cell>
          <cell r="Q2527">
            <v>8114</v>
          </cell>
          <cell r="R2527">
            <v>7698</v>
          </cell>
          <cell r="S2527">
            <v>5162</v>
          </cell>
          <cell r="T2527">
            <v>10568</v>
          </cell>
          <cell r="U2527">
            <v>3770</v>
          </cell>
          <cell r="V2527">
            <v>4420</v>
          </cell>
          <cell r="W2527">
            <v>4301</v>
          </cell>
          <cell r="X2527">
            <v>4114</v>
          </cell>
          <cell r="Y2527">
            <v>4489</v>
          </cell>
          <cell r="Z2527">
            <v>4882</v>
          </cell>
          <cell r="AA2527">
            <v>5480</v>
          </cell>
          <cell r="AB2527">
            <v>6669</v>
          </cell>
          <cell r="AC2527">
            <v>4348</v>
          </cell>
          <cell r="AD2527">
            <v>906</v>
          </cell>
          <cell r="AE2527">
            <v>3067</v>
          </cell>
        </row>
        <row r="2528">
          <cell r="E2528" t="str">
            <v>MT Transportation Residual Fuel</v>
          </cell>
          <cell r="F2528">
            <v>0</v>
          </cell>
          <cell r="G2528">
            <v>0</v>
          </cell>
          <cell r="H2528">
            <v>0</v>
          </cell>
          <cell r="I2528">
            <v>0</v>
          </cell>
          <cell r="J2528">
            <v>0</v>
          </cell>
          <cell r="K2528">
            <v>0</v>
          </cell>
          <cell r="L2528">
            <v>0</v>
          </cell>
          <cell r="M2528">
            <v>0</v>
          </cell>
          <cell r="N2528">
            <v>0</v>
          </cell>
          <cell r="O2528">
            <v>0</v>
          </cell>
          <cell r="P2528">
            <v>0</v>
          </cell>
          <cell r="Q2528">
            <v>0</v>
          </cell>
          <cell r="R2528">
            <v>0</v>
          </cell>
          <cell r="S2528">
            <v>0</v>
          </cell>
          <cell r="T2528">
            <v>0</v>
          </cell>
          <cell r="U2528">
            <v>0</v>
          </cell>
          <cell r="V2528">
            <v>190</v>
          </cell>
          <cell r="W2528">
            <v>0</v>
          </cell>
          <cell r="X2528">
            <v>0</v>
          </cell>
          <cell r="Y2528">
            <v>0</v>
          </cell>
          <cell r="Z2528">
            <v>0</v>
          </cell>
          <cell r="AA2528">
            <v>0</v>
          </cell>
          <cell r="AB2528">
            <v>0</v>
          </cell>
          <cell r="AC2528">
            <v>0</v>
          </cell>
          <cell r="AD2528">
            <v>0</v>
          </cell>
          <cell r="AE2528">
            <v>0</v>
          </cell>
        </row>
        <row r="2529">
          <cell r="E2529" t="str">
            <v>NC Transportation Residual Fuel</v>
          </cell>
          <cell r="F2529">
            <v>3225</v>
          </cell>
          <cell r="G2529">
            <v>4664</v>
          </cell>
          <cell r="H2529">
            <v>4098</v>
          </cell>
          <cell r="I2529">
            <v>2656</v>
          </cell>
          <cell r="J2529">
            <v>1319</v>
          </cell>
          <cell r="K2529">
            <v>1880</v>
          </cell>
          <cell r="L2529">
            <v>2063</v>
          </cell>
          <cell r="M2529">
            <v>1740</v>
          </cell>
          <cell r="N2529">
            <v>928</v>
          </cell>
          <cell r="O2529">
            <v>827</v>
          </cell>
          <cell r="P2529">
            <v>804</v>
          </cell>
          <cell r="Q2529">
            <v>657</v>
          </cell>
          <cell r="R2529">
            <v>5016</v>
          </cell>
          <cell r="S2529">
            <v>4914</v>
          </cell>
          <cell r="T2529">
            <v>2523</v>
          </cell>
          <cell r="U2529">
            <v>2649</v>
          </cell>
          <cell r="V2529">
            <v>1210</v>
          </cell>
          <cell r="W2529">
            <v>3707</v>
          </cell>
          <cell r="X2529">
            <v>4588</v>
          </cell>
          <cell r="Y2529">
            <v>4356</v>
          </cell>
          <cell r="Z2529">
            <v>2457</v>
          </cell>
          <cell r="AA2529">
            <v>1842</v>
          </cell>
          <cell r="AB2529">
            <v>22</v>
          </cell>
          <cell r="AC2529">
            <v>0</v>
          </cell>
          <cell r="AD2529">
            <v>3</v>
          </cell>
          <cell r="AE2529">
            <v>58</v>
          </cell>
        </row>
        <row r="2530">
          <cell r="E2530" t="str">
            <v>ND Transportation Residual Fuel</v>
          </cell>
          <cell r="F2530">
            <v>0</v>
          </cell>
          <cell r="G2530">
            <v>0</v>
          </cell>
          <cell r="H2530">
            <v>0</v>
          </cell>
          <cell r="I2530">
            <v>0</v>
          </cell>
          <cell r="J2530">
            <v>0</v>
          </cell>
          <cell r="K2530">
            <v>0</v>
          </cell>
          <cell r="L2530">
            <v>0</v>
          </cell>
          <cell r="M2530">
            <v>0</v>
          </cell>
          <cell r="N2530">
            <v>0</v>
          </cell>
          <cell r="O2530">
            <v>0</v>
          </cell>
          <cell r="P2530">
            <v>0</v>
          </cell>
          <cell r="Q2530">
            <v>0</v>
          </cell>
          <cell r="R2530">
            <v>0</v>
          </cell>
          <cell r="S2530">
            <v>0</v>
          </cell>
          <cell r="T2530">
            <v>0</v>
          </cell>
          <cell r="U2530">
            <v>0</v>
          </cell>
          <cell r="V2530">
            <v>0</v>
          </cell>
          <cell r="W2530">
            <v>0</v>
          </cell>
          <cell r="X2530">
            <v>0</v>
          </cell>
          <cell r="Y2530">
            <v>0</v>
          </cell>
          <cell r="Z2530">
            <v>0</v>
          </cell>
          <cell r="AA2530">
            <v>0</v>
          </cell>
          <cell r="AB2530">
            <v>0</v>
          </cell>
          <cell r="AC2530">
            <v>0</v>
          </cell>
          <cell r="AD2530">
            <v>0</v>
          </cell>
          <cell r="AE2530">
            <v>0</v>
          </cell>
        </row>
        <row r="2531">
          <cell r="E2531" t="str">
            <v>NE Transportation Residual Fuel</v>
          </cell>
          <cell r="F2531">
            <v>0</v>
          </cell>
          <cell r="G2531">
            <v>0</v>
          </cell>
          <cell r="H2531">
            <v>0</v>
          </cell>
          <cell r="I2531">
            <v>0</v>
          </cell>
          <cell r="J2531">
            <v>0</v>
          </cell>
          <cell r="K2531">
            <v>0</v>
          </cell>
          <cell r="L2531">
            <v>0</v>
          </cell>
          <cell r="M2531">
            <v>0</v>
          </cell>
          <cell r="N2531">
            <v>0</v>
          </cell>
          <cell r="O2531">
            <v>0</v>
          </cell>
          <cell r="P2531">
            <v>0</v>
          </cell>
          <cell r="Q2531">
            <v>0</v>
          </cell>
          <cell r="R2531">
            <v>0</v>
          </cell>
          <cell r="S2531">
            <v>0</v>
          </cell>
          <cell r="T2531">
            <v>0</v>
          </cell>
          <cell r="U2531">
            <v>0</v>
          </cell>
          <cell r="V2531">
            <v>0</v>
          </cell>
          <cell r="W2531">
            <v>0</v>
          </cell>
          <cell r="X2531">
            <v>0</v>
          </cell>
          <cell r="Y2531">
            <v>0</v>
          </cell>
          <cell r="Z2531">
            <v>0</v>
          </cell>
          <cell r="AA2531">
            <v>0</v>
          </cell>
          <cell r="AB2531">
            <v>0</v>
          </cell>
          <cell r="AC2531">
            <v>0</v>
          </cell>
          <cell r="AD2531">
            <v>0</v>
          </cell>
          <cell r="AE2531">
            <v>0</v>
          </cell>
        </row>
        <row r="2532">
          <cell r="E2532" t="str">
            <v>NH Transportation Residual Fuel</v>
          </cell>
          <cell r="F2532">
            <v>514</v>
          </cell>
          <cell r="G2532">
            <v>1252</v>
          </cell>
          <cell r="H2532">
            <v>759</v>
          </cell>
          <cell r="I2532">
            <v>8</v>
          </cell>
          <cell r="J2532">
            <v>60</v>
          </cell>
          <cell r="K2532">
            <v>0</v>
          </cell>
          <cell r="L2532">
            <v>31</v>
          </cell>
          <cell r="M2532">
            <v>18</v>
          </cell>
          <cell r="N2532">
            <v>38</v>
          </cell>
          <cell r="O2532">
            <v>4</v>
          </cell>
          <cell r="P2532">
            <v>0</v>
          </cell>
          <cell r="Q2532">
            <v>0</v>
          </cell>
          <cell r="R2532">
            <v>0</v>
          </cell>
          <cell r="S2532">
            <v>0</v>
          </cell>
          <cell r="T2532">
            <v>0</v>
          </cell>
          <cell r="U2532">
            <v>0</v>
          </cell>
          <cell r="V2532">
            <v>0</v>
          </cell>
          <cell r="W2532">
            <v>0</v>
          </cell>
          <cell r="X2532">
            <v>0</v>
          </cell>
          <cell r="Y2532">
            <v>0</v>
          </cell>
          <cell r="Z2532">
            <v>0</v>
          </cell>
          <cell r="AA2532">
            <v>0</v>
          </cell>
          <cell r="AB2532">
            <v>11</v>
          </cell>
          <cell r="AC2532">
            <v>5</v>
          </cell>
          <cell r="AD2532">
            <v>13</v>
          </cell>
          <cell r="AE2532">
            <v>0</v>
          </cell>
        </row>
        <row r="2533">
          <cell r="E2533" t="str">
            <v>NJ Transportation Residual Fuel</v>
          </cell>
          <cell r="F2533">
            <v>45723</v>
          </cell>
          <cell r="G2533">
            <v>63772</v>
          </cell>
          <cell r="H2533">
            <v>60232</v>
          </cell>
          <cell r="I2533">
            <v>40283</v>
          </cell>
          <cell r="J2533">
            <v>39489</v>
          </cell>
          <cell r="K2533">
            <v>50604</v>
          </cell>
          <cell r="L2533">
            <v>37779</v>
          </cell>
          <cell r="M2533">
            <v>41892</v>
          </cell>
          <cell r="N2533">
            <v>41860</v>
          </cell>
          <cell r="O2533">
            <v>40728</v>
          </cell>
          <cell r="P2533">
            <v>76865</v>
          </cell>
          <cell r="Q2533">
            <v>65364</v>
          </cell>
          <cell r="R2533">
            <v>90784</v>
          </cell>
          <cell r="S2533">
            <v>75075</v>
          </cell>
          <cell r="T2533">
            <v>77505</v>
          </cell>
          <cell r="U2533">
            <v>108103</v>
          </cell>
          <cell r="V2533">
            <v>100537</v>
          </cell>
          <cell r="W2533">
            <v>118222</v>
          </cell>
          <cell r="X2533">
            <v>165858</v>
          </cell>
          <cell r="Y2533">
            <v>65195</v>
          </cell>
          <cell r="Z2533">
            <v>48947</v>
          </cell>
          <cell r="AA2533">
            <v>41582</v>
          </cell>
          <cell r="AB2533">
            <v>40283</v>
          </cell>
          <cell r="AC2533">
            <v>34807</v>
          </cell>
          <cell r="AD2533">
            <v>11538</v>
          </cell>
          <cell r="AE2533">
            <v>23220</v>
          </cell>
        </row>
        <row r="2534">
          <cell r="E2534" t="str">
            <v>NM Transportation Residual Fuel</v>
          </cell>
          <cell r="F2534">
            <v>0</v>
          </cell>
          <cell r="G2534">
            <v>0</v>
          </cell>
          <cell r="H2534">
            <v>0</v>
          </cell>
          <cell r="I2534">
            <v>0</v>
          </cell>
          <cell r="J2534">
            <v>0</v>
          </cell>
          <cell r="K2534">
            <v>0</v>
          </cell>
          <cell r="L2534">
            <v>0</v>
          </cell>
          <cell r="M2534">
            <v>0</v>
          </cell>
          <cell r="N2534">
            <v>0</v>
          </cell>
          <cell r="O2534">
            <v>0</v>
          </cell>
          <cell r="P2534">
            <v>0</v>
          </cell>
          <cell r="Q2534">
            <v>0</v>
          </cell>
          <cell r="R2534">
            <v>0</v>
          </cell>
          <cell r="S2534">
            <v>0</v>
          </cell>
          <cell r="T2534">
            <v>0</v>
          </cell>
          <cell r="U2534">
            <v>0</v>
          </cell>
          <cell r="V2534">
            <v>0</v>
          </cell>
          <cell r="W2534">
            <v>0</v>
          </cell>
          <cell r="X2534">
            <v>0</v>
          </cell>
          <cell r="Y2534">
            <v>0</v>
          </cell>
          <cell r="Z2534">
            <v>0</v>
          </cell>
          <cell r="AA2534">
            <v>0</v>
          </cell>
          <cell r="AB2534">
            <v>0</v>
          </cell>
          <cell r="AC2534">
            <v>0</v>
          </cell>
          <cell r="AD2534">
            <v>0</v>
          </cell>
          <cell r="AE2534">
            <v>0</v>
          </cell>
        </row>
        <row r="2535">
          <cell r="E2535" t="str">
            <v>NV Transportation Residual Fuel</v>
          </cell>
          <cell r="F2535">
            <v>0</v>
          </cell>
          <cell r="G2535">
            <v>0</v>
          </cell>
          <cell r="H2535">
            <v>0</v>
          </cell>
          <cell r="I2535">
            <v>0</v>
          </cell>
          <cell r="J2535">
            <v>0</v>
          </cell>
          <cell r="K2535">
            <v>0</v>
          </cell>
          <cell r="L2535">
            <v>0</v>
          </cell>
          <cell r="M2535">
            <v>0</v>
          </cell>
          <cell r="N2535">
            <v>0</v>
          </cell>
          <cell r="O2535">
            <v>0</v>
          </cell>
          <cell r="P2535">
            <v>0</v>
          </cell>
          <cell r="Q2535">
            <v>0</v>
          </cell>
          <cell r="R2535">
            <v>0</v>
          </cell>
          <cell r="S2535">
            <v>0</v>
          </cell>
          <cell r="T2535">
            <v>0</v>
          </cell>
          <cell r="U2535">
            <v>0</v>
          </cell>
          <cell r="V2535">
            <v>0</v>
          </cell>
          <cell r="W2535">
            <v>1</v>
          </cell>
          <cell r="X2535">
            <v>0</v>
          </cell>
          <cell r="Y2535">
            <v>0</v>
          </cell>
          <cell r="Z2535">
            <v>0</v>
          </cell>
          <cell r="AA2535">
            <v>0</v>
          </cell>
          <cell r="AB2535">
            <v>0</v>
          </cell>
          <cell r="AC2535">
            <v>0</v>
          </cell>
          <cell r="AD2535">
            <v>0</v>
          </cell>
          <cell r="AE2535">
            <v>0</v>
          </cell>
        </row>
        <row r="2536">
          <cell r="E2536" t="str">
            <v>NY Transportation Residual Fuel</v>
          </cell>
          <cell r="F2536">
            <v>8535</v>
          </cell>
          <cell r="G2536">
            <v>24822</v>
          </cell>
          <cell r="H2536">
            <v>23188</v>
          </cell>
          <cell r="I2536">
            <v>20217</v>
          </cell>
          <cell r="J2536">
            <v>19628</v>
          </cell>
          <cell r="K2536">
            <v>14573</v>
          </cell>
          <cell r="L2536">
            <v>40496</v>
          </cell>
          <cell r="M2536">
            <v>32119</v>
          </cell>
          <cell r="N2536">
            <v>25297</v>
          </cell>
          <cell r="O2536">
            <v>39214</v>
          </cell>
          <cell r="P2536">
            <v>51086</v>
          </cell>
          <cell r="Q2536">
            <v>20163</v>
          </cell>
          <cell r="R2536">
            <v>24054</v>
          </cell>
          <cell r="S2536">
            <v>28816</v>
          </cell>
          <cell r="T2536">
            <v>36611</v>
          </cell>
          <cell r="U2536">
            <v>35735</v>
          </cell>
          <cell r="V2536">
            <v>41053</v>
          </cell>
          <cell r="W2536">
            <v>44407</v>
          </cell>
          <cell r="X2536">
            <v>64984</v>
          </cell>
          <cell r="Y2536">
            <v>73830</v>
          </cell>
          <cell r="Z2536">
            <v>76032</v>
          </cell>
          <cell r="AA2536">
            <v>32429</v>
          </cell>
          <cell r="AB2536">
            <v>31357</v>
          </cell>
          <cell r="AC2536">
            <v>39605</v>
          </cell>
          <cell r="AD2536">
            <v>48848</v>
          </cell>
          <cell r="AE2536">
            <v>30788</v>
          </cell>
        </row>
        <row r="2537">
          <cell r="E2537" t="str">
            <v>OH Transportation Residual Fuel</v>
          </cell>
          <cell r="F2537">
            <v>32</v>
          </cell>
          <cell r="G2537">
            <v>49</v>
          </cell>
          <cell r="H2537">
            <v>340</v>
          </cell>
          <cell r="I2537">
            <v>102</v>
          </cell>
          <cell r="J2537">
            <v>396</v>
          </cell>
          <cell r="K2537">
            <v>354</v>
          </cell>
          <cell r="L2537">
            <v>518</v>
          </cell>
          <cell r="M2537">
            <v>368</v>
          </cell>
          <cell r="N2537">
            <v>362</v>
          </cell>
          <cell r="O2537">
            <v>45</v>
          </cell>
          <cell r="P2537">
            <v>77</v>
          </cell>
          <cell r="Q2537">
            <v>429</v>
          </cell>
          <cell r="R2537">
            <v>644</v>
          </cell>
          <cell r="S2537">
            <v>103</v>
          </cell>
          <cell r="T2537">
            <v>7</v>
          </cell>
          <cell r="U2537">
            <v>0</v>
          </cell>
          <cell r="V2537">
            <v>4</v>
          </cell>
          <cell r="W2537">
            <v>21</v>
          </cell>
          <cell r="X2537">
            <v>0</v>
          </cell>
          <cell r="Y2537">
            <v>0</v>
          </cell>
          <cell r="Z2537">
            <v>0</v>
          </cell>
          <cell r="AA2537">
            <v>0</v>
          </cell>
          <cell r="AB2537">
            <v>0</v>
          </cell>
          <cell r="AC2537">
            <v>0</v>
          </cell>
          <cell r="AD2537">
            <v>3</v>
          </cell>
          <cell r="AE2537">
            <v>41</v>
          </cell>
        </row>
        <row r="2538">
          <cell r="E2538" t="str">
            <v>OK Transportation Residual Fuel</v>
          </cell>
          <cell r="F2538">
            <v>0</v>
          </cell>
          <cell r="G2538">
            <v>0</v>
          </cell>
          <cell r="H2538">
            <v>0</v>
          </cell>
          <cell r="I2538">
            <v>0</v>
          </cell>
          <cell r="J2538">
            <v>0</v>
          </cell>
          <cell r="K2538">
            <v>0</v>
          </cell>
          <cell r="L2538">
            <v>0</v>
          </cell>
          <cell r="M2538">
            <v>0</v>
          </cell>
          <cell r="N2538">
            <v>14</v>
          </cell>
          <cell r="O2538">
            <v>0</v>
          </cell>
          <cell r="P2538">
            <v>0</v>
          </cell>
          <cell r="Q2538">
            <v>0</v>
          </cell>
          <cell r="R2538">
            <v>0</v>
          </cell>
          <cell r="S2538">
            <v>0</v>
          </cell>
          <cell r="T2538">
            <v>0</v>
          </cell>
          <cell r="U2538">
            <v>0</v>
          </cell>
          <cell r="V2538">
            <v>0</v>
          </cell>
          <cell r="W2538">
            <v>0</v>
          </cell>
          <cell r="X2538">
            <v>0</v>
          </cell>
          <cell r="Y2538">
            <v>0</v>
          </cell>
          <cell r="Z2538">
            <v>0</v>
          </cell>
          <cell r="AA2538">
            <v>0</v>
          </cell>
          <cell r="AB2538">
            <v>0</v>
          </cell>
          <cell r="AC2538">
            <v>0</v>
          </cell>
          <cell r="AD2538">
            <v>0</v>
          </cell>
          <cell r="AE2538">
            <v>0</v>
          </cell>
        </row>
        <row r="2539">
          <cell r="E2539" t="str">
            <v>OR Transportation Residual Fuel</v>
          </cell>
          <cell r="F2539">
            <v>23263</v>
          </cell>
          <cell r="G2539">
            <v>35806</v>
          </cell>
          <cell r="H2539">
            <v>36208</v>
          </cell>
          <cell r="I2539">
            <v>23607</v>
          </cell>
          <cell r="J2539">
            <v>24285</v>
          </cell>
          <cell r="K2539">
            <v>19977</v>
          </cell>
          <cell r="L2539">
            <v>19069</v>
          </cell>
          <cell r="M2539">
            <v>20338</v>
          </cell>
          <cell r="N2539">
            <v>23013</v>
          </cell>
          <cell r="O2539">
            <v>15022</v>
          </cell>
          <cell r="P2539">
            <v>7972</v>
          </cell>
          <cell r="Q2539">
            <v>7395</v>
          </cell>
          <cell r="R2539">
            <v>7669</v>
          </cell>
          <cell r="S2539">
            <v>9580</v>
          </cell>
          <cell r="T2539">
            <v>10764</v>
          </cell>
          <cell r="U2539">
            <v>11762</v>
          </cell>
          <cell r="V2539">
            <v>9818</v>
          </cell>
          <cell r="W2539">
            <v>13697</v>
          </cell>
          <cell r="X2539">
            <v>9339</v>
          </cell>
          <cell r="Y2539">
            <v>4855</v>
          </cell>
          <cell r="Z2539">
            <v>9890</v>
          </cell>
          <cell r="AA2539">
            <v>5796</v>
          </cell>
          <cell r="AB2539">
            <v>5056</v>
          </cell>
          <cell r="AC2539">
            <v>3823</v>
          </cell>
          <cell r="AD2539">
            <v>714</v>
          </cell>
          <cell r="AE2539">
            <v>1581</v>
          </cell>
        </row>
        <row r="2540">
          <cell r="E2540" t="str">
            <v>PA Transportation Residual Fuel</v>
          </cell>
          <cell r="F2540">
            <v>35105</v>
          </cell>
          <cell r="G2540">
            <v>35706</v>
          </cell>
          <cell r="H2540">
            <v>43480</v>
          </cell>
          <cell r="I2540">
            <v>37737</v>
          </cell>
          <cell r="J2540">
            <v>37118</v>
          </cell>
          <cell r="K2540">
            <v>29984</v>
          </cell>
          <cell r="L2540">
            <v>20912</v>
          </cell>
          <cell r="M2540">
            <v>28786</v>
          </cell>
          <cell r="N2540">
            <v>34460</v>
          </cell>
          <cell r="O2540">
            <v>31454</v>
          </cell>
          <cell r="P2540">
            <v>29543</v>
          </cell>
          <cell r="Q2540">
            <v>15377</v>
          </cell>
          <cell r="R2540">
            <v>18096</v>
          </cell>
          <cell r="S2540">
            <v>18602</v>
          </cell>
          <cell r="T2540">
            <v>25164</v>
          </cell>
          <cell r="U2540">
            <v>28923</v>
          </cell>
          <cell r="V2540">
            <v>26318</v>
          </cell>
          <cell r="W2540">
            <v>21496</v>
          </cell>
          <cell r="X2540">
            <v>22232</v>
          </cell>
          <cell r="Y2540">
            <v>15070</v>
          </cell>
          <cell r="Z2540">
            <v>5015</v>
          </cell>
          <cell r="AA2540">
            <v>2817</v>
          </cell>
          <cell r="AB2540">
            <v>7494</v>
          </cell>
          <cell r="AC2540">
            <v>6316</v>
          </cell>
          <cell r="AD2540">
            <v>3574</v>
          </cell>
          <cell r="AE2540">
            <v>2074</v>
          </cell>
        </row>
        <row r="2541">
          <cell r="E2541" t="str">
            <v>RI Transportation Residual Fuel</v>
          </cell>
          <cell r="F2541">
            <v>215</v>
          </cell>
          <cell r="G2541">
            <v>56</v>
          </cell>
          <cell r="H2541">
            <v>368</v>
          </cell>
          <cell r="I2541">
            <v>137</v>
          </cell>
          <cell r="J2541">
            <v>60</v>
          </cell>
          <cell r="K2541">
            <v>11</v>
          </cell>
          <cell r="L2541">
            <v>13</v>
          </cell>
          <cell r="M2541">
            <v>8</v>
          </cell>
          <cell r="N2541">
            <v>8</v>
          </cell>
          <cell r="O2541">
            <v>21</v>
          </cell>
          <cell r="P2541">
            <v>34</v>
          </cell>
          <cell r="Q2541">
            <v>0</v>
          </cell>
          <cell r="R2541">
            <v>0</v>
          </cell>
          <cell r="S2541">
            <v>0</v>
          </cell>
          <cell r="T2541">
            <v>0</v>
          </cell>
          <cell r="U2541">
            <v>0</v>
          </cell>
          <cell r="V2541">
            <v>27</v>
          </cell>
          <cell r="W2541">
            <v>10</v>
          </cell>
          <cell r="X2541">
            <v>16</v>
          </cell>
          <cell r="Y2541">
            <v>1060</v>
          </cell>
          <cell r="Z2541">
            <v>512</v>
          </cell>
          <cell r="AA2541">
            <v>256</v>
          </cell>
          <cell r="AB2541">
            <v>6</v>
          </cell>
          <cell r="AC2541">
            <v>36</v>
          </cell>
          <cell r="AD2541">
            <v>20</v>
          </cell>
          <cell r="AE2541">
            <v>1</v>
          </cell>
        </row>
        <row r="2542">
          <cell r="E2542" t="str">
            <v>SC Transportation Residual Fuel</v>
          </cell>
          <cell r="F2542">
            <v>3159</v>
          </cell>
          <cell r="G2542">
            <v>4947</v>
          </cell>
          <cell r="H2542">
            <v>3318</v>
          </cell>
          <cell r="I2542">
            <v>3937</v>
          </cell>
          <cell r="J2542">
            <v>470</v>
          </cell>
          <cell r="K2542">
            <v>2716</v>
          </cell>
          <cell r="L2542">
            <v>4161</v>
          </cell>
          <cell r="M2542">
            <v>3457</v>
          </cell>
          <cell r="N2542">
            <v>2630</v>
          </cell>
          <cell r="O2542">
            <v>2373</v>
          </cell>
          <cell r="P2542">
            <v>2345</v>
          </cell>
          <cell r="Q2542">
            <v>1757</v>
          </cell>
          <cell r="R2542">
            <v>3242</v>
          </cell>
          <cell r="S2542">
            <v>3732</v>
          </cell>
          <cell r="T2542">
            <v>12533</v>
          </cell>
          <cell r="U2542">
            <v>9821</v>
          </cell>
          <cell r="V2542">
            <v>10783</v>
          </cell>
          <cell r="W2542">
            <v>9827</v>
          </cell>
          <cell r="X2542">
            <v>8956</v>
          </cell>
          <cell r="Y2542">
            <v>11512</v>
          </cell>
          <cell r="Z2542">
            <v>13739</v>
          </cell>
          <cell r="AA2542">
            <v>16796</v>
          </cell>
          <cell r="AB2542">
            <v>13765</v>
          </cell>
          <cell r="AC2542">
            <v>9716</v>
          </cell>
          <cell r="AD2542">
            <v>6045</v>
          </cell>
          <cell r="AE2542">
            <v>10374</v>
          </cell>
        </row>
        <row r="2543">
          <cell r="E2543" t="str">
            <v>SD Transportation Residual Fuel</v>
          </cell>
          <cell r="F2543">
            <v>1</v>
          </cell>
          <cell r="G2543">
            <v>0</v>
          </cell>
          <cell r="H2543">
            <v>0</v>
          </cell>
          <cell r="I2543">
            <v>0</v>
          </cell>
          <cell r="J2543">
            <v>0</v>
          </cell>
          <cell r="K2543">
            <v>0</v>
          </cell>
          <cell r="L2543">
            <v>0</v>
          </cell>
          <cell r="M2543">
            <v>0</v>
          </cell>
          <cell r="N2543">
            <v>0</v>
          </cell>
          <cell r="O2543">
            <v>0</v>
          </cell>
          <cell r="P2543">
            <v>0</v>
          </cell>
          <cell r="Q2543">
            <v>0</v>
          </cell>
          <cell r="R2543">
            <v>0</v>
          </cell>
          <cell r="S2543">
            <v>0</v>
          </cell>
          <cell r="T2543">
            <v>0</v>
          </cell>
          <cell r="U2543">
            <v>0</v>
          </cell>
          <cell r="V2543">
            <v>0</v>
          </cell>
          <cell r="W2543">
            <v>0</v>
          </cell>
          <cell r="X2543">
            <v>0</v>
          </cell>
          <cell r="Y2543">
            <v>0</v>
          </cell>
          <cell r="Z2543">
            <v>0</v>
          </cell>
          <cell r="AA2543">
            <v>0</v>
          </cell>
          <cell r="AB2543">
            <v>0</v>
          </cell>
          <cell r="AC2543">
            <v>0</v>
          </cell>
          <cell r="AD2543">
            <v>0</v>
          </cell>
          <cell r="AE2543">
            <v>0</v>
          </cell>
        </row>
        <row r="2544">
          <cell r="E2544" t="str">
            <v>TN Transportation Residual Fuel</v>
          </cell>
          <cell r="F2544">
            <v>31</v>
          </cell>
          <cell r="G2544">
            <v>315</v>
          </cell>
          <cell r="H2544">
            <v>275</v>
          </cell>
          <cell r="I2544">
            <v>96</v>
          </cell>
          <cell r="J2544">
            <v>16</v>
          </cell>
          <cell r="K2544">
            <v>12</v>
          </cell>
          <cell r="L2544">
            <v>13</v>
          </cell>
          <cell r="M2544">
            <v>25</v>
          </cell>
          <cell r="N2544">
            <v>0</v>
          </cell>
          <cell r="O2544">
            <v>0</v>
          </cell>
          <cell r="P2544">
            <v>0</v>
          </cell>
          <cell r="Q2544">
            <v>27</v>
          </cell>
          <cell r="R2544">
            <v>18</v>
          </cell>
          <cell r="S2544">
            <v>52</v>
          </cell>
          <cell r="T2544">
            <v>265</v>
          </cell>
          <cell r="U2544">
            <v>368</v>
          </cell>
          <cell r="V2544">
            <v>77</v>
          </cell>
          <cell r="W2544">
            <v>30</v>
          </cell>
          <cell r="X2544">
            <v>281</v>
          </cell>
          <cell r="Y2544">
            <v>0</v>
          </cell>
          <cell r="Z2544">
            <v>0</v>
          </cell>
          <cell r="AA2544">
            <v>0</v>
          </cell>
          <cell r="AB2544">
            <v>326</v>
          </cell>
          <cell r="AC2544">
            <v>323</v>
          </cell>
          <cell r="AD2544">
            <v>30</v>
          </cell>
          <cell r="AE2544">
            <v>74</v>
          </cell>
        </row>
        <row r="2545">
          <cell r="E2545" t="str">
            <v>TX Transportation Residual Fuel</v>
          </cell>
          <cell r="F2545">
            <v>162615</v>
          </cell>
          <cell r="G2545">
            <v>169875</v>
          </cell>
          <cell r="H2545">
            <v>186027</v>
          </cell>
          <cell r="I2545">
            <v>124648</v>
          </cell>
          <cell r="J2545">
            <v>118770</v>
          </cell>
          <cell r="K2545">
            <v>125890</v>
          </cell>
          <cell r="L2545">
            <v>112322</v>
          </cell>
          <cell r="M2545">
            <v>127126</v>
          </cell>
          <cell r="N2545">
            <v>154912</v>
          </cell>
          <cell r="O2545">
            <v>109840</v>
          </cell>
          <cell r="P2545">
            <v>132070</v>
          </cell>
          <cell r="Q2545">
            <v>101161</v>
          </cell>
          <cell r="R2545">
            <v>101143</v>
          </cell>
          <cell r="S2545">
            <v>104669</v>
          </cell>
          <cell r="T2545">
            <v>127505</v>
          </cell>
          <cell r="U2545">
            <v>141207</v>
          </cell>
          <cell r="V2545">
            <v>150767</v>
          </cell>
          <cell r="W2545">
            <v>185407</v>
          </cell>
          <cell r="X2545">
            <v>157743</v>
          </cell>
          <cell r="Y2545">
            <v>137438</v>
          </cell>
          <cell r="Z2545">
            <v>174956</v>
          </cell>
          <cell r="AA2545">
            <v>166957</v>
          </cell>
          <cell r="AB2545">
            <v>120303</v>
          </cell>
          <cell r="AC2545">
            <v>118275</v>
          </cell>
          <cell r="AD2545">
            <v>121624</v>
          </cell>
          <cell r="AE2545">
            <v>120797</v>
          </cell>
        </row>
        <row r="2546">
          <cell r="E2546" t="str">
            <v>US Transportation Residual Fuel</v>
          </cell>
          <cell r="F2546">
            <v>1016003</v>
          </cell>
          <cell r="G2546">
            <v>1025918</v>
          </cell>
          <cell r="H2546">
            <v>1069971</v>
          </cell>
          <cell r="I2546">
            <v>901454</v>
          </cell>
          <cell r="J2546">
            <v>882585</v>
          </cell>
          <cell r="K2546">
            <v>910515</v>
          </cell>
          <cell r="L2546">
            <v>851305</v>
          </cell>
          <cell r="M2546">
            <v>711713</v>
          </cell>
          <cell r="N2546">
            <v>673713</v>
          </cell>
          <cell r="O2546">
            <v>665450</v>
          </cell>
          <cell r="P2546">
            <v>887541</v>
          </cell>
          <cell r="Q2546">
            <v>585537</v>
          </cell>
          <cell r="R2546">
            <v>676811</v>
          </cell>
          <cell r="S2546">
            <v>570929</v>
          </cell>
          <cell r="T2546">
            <v>739508</v>
          </cell>
          <cell r="U2546">
            <v>837442</v>
          </cell>
          <cell r="V2546">
            <v>905678</v>
          </cell>
          <cell r="W2546">
            <v>993643</v>
          </cell>
          <cell r="X2546">
            <v>925922</v>
          </cell>
          <cell r="Y2546">
            <v>790516</v>
          </cell>
          <cell r="Z2546">
            <v>891980</v>
          </cell>
          <cell r="AA2546">
            <v>776321</v>
          </cell>
          <cell r="AB2546">
            <v>670521</v>
          </cell>
          <cell r="AC2546">
            <v>581153</v>
          </cell>
          <cell r="AD2546">
            <v>446537</v>
          </cell>
          <cell r="AE2546">
            <v>463400</v>
          </cell>
        </row>
        <row r="2547">
          <cell r="E2547" t="str">
            <v>UT Transportation Residual Fuel</v>
          </cell>
          <cell r="F2547">
            <v>300</v>
          </cell>
          <cell r="G2547">
            <v>0</v>
          </cell>
          <cell r="H2547">
            <v>0</v>
          </cell>
          <cell r="I2547">
            <v>0</v>
          </cell>
          <cell r="J2547">
            <v>0</v>
          </cell>
          <cell r="K2547">
            <v>0</v>
          </cell>
          <cell r="L2547">
            <v>0</v>
          </cell>
          <cell r="M2547">
            <v>0</v>
          </cell>
          <cell r="N2547">
            <v>0</v>
          </cell>
          <cell r="O2547">
            <v>0</v>
          </cell>
          <cell r="P2547">
            <v>0</v>
          </cell>
          <cell r="Q2547">
            <v>0</v>
          </cell>
          <cell r="R2547">
            <v>0</v>
          </cell>
          <cell r="S2547">
            <v>0</v>
          </cell>
          <cell r="T2547">
            <v>0</v>
          </cell>
          <cell r="U2547">
            <v>0</v>
          </cell>
          <cell r="V2547">
            <v>0</v>
          </cell>
          <cell r="W2547">
            <v>0</v>
          </cell>
          <cell r="X2547">
            <v>0</v>
          </cell>
          <cell r="Y2547">
            <v>0</v>
          </cell>
          <cell r="Z2547">
            <v>0</v>
          </cell>
          <cell r="AA2547">
            <v>0</v>
          </cell>
          <cell r="AB2547">
            <v>0</v>
          </cell>
          <cell r="AC2547">
            <v>0</v>
          </cell>
          <cell r="AD2547">
            <v>0</v>
          </cell>
          <cell r="AE2547">
            <v>0</v>
          </cell>
        </row>
        <row r="2548">
          <cell r="E2548" t="str">
            <v>VA Transportation Residual Fuel</v>
          </cell>
          <cell r="F2548">
            <v>20845</v>
          </cell>
          <cell r="G2548">
            <v>23624</v>
          </cell>
          <cell r="H2548">
            <v>17855</v>
          </cell>
          <cell r="I2548">
            <v>14866</v>
          </cell>
          <cell r="J2548">
            <v>12245</v>
          </cell>
          <cell r="K2548">
            <v>12088</v>
          </cell>
          <cell r="L2548">
            <v>7652</v>
          </cell>
          <cell r="M2548">
            <v>9134</v>
          </cell>
          <cell r="N2548">
            <v>7911</v>
          </cell>
          <cell r="O2548">
            <v>7668</v>
          </cell>
          <cell r="P2548">
            <v>26564</v>
          </cell>
          <cell r="Q2548">
            <v>6589</v>
          </cell>
          <cell r="R2548">
            <v>5265</v>
          </cell>
          <cell r="S2548">
            <v>9843</v>
          </cell>
          <cell r="T2548">
            <v>11501</v>
          </cell>
          <cell r="U2548">
            <v>12136</v>
          </cell>
          <cell r="V2548">
            <v>10657</v>
          </cell>
          <cell r="W2548">
            <v>8345</v>
          </cell>
          <cell r="X2548">
            <v>6233</v>
          </cell>
          <cell r="Y2548">
            <v>3758</v>
          </cell>
          <cell r="Z2548">
            <v>5083</v>
          </cell>
          <cell r="AA2548">
            <v>6858</v>
          </cell>
          <cell r="AB2548">
            <v>6720</v>
          </cell>
          <cell r="AC2548">
            <v>4106</v>
          </cell>
          <cell r="AD2548">
            <v>3376</v>
          </cell>
          <cell r="AE2548">
            <v>1618</v>
          </cell>
        </row>
        <row r="2549">
          <cell r="E2549" t="str">
            <v>VT Transportation Residual Fuel</v>
          </cell>
          <cell r="F2549">
            <v>20</v>
          </cell>
          <cell r="G2549">
            <v>16</v>
          </cell>
          <cell r="H2549">
            <v>28</v>
          </cell>
          <cell r="I2549">
            <v>0</v>
          </cell>
          <cell r="J2549">
            <v>0</v>
          </cell>
          <cell r="K2549">
            <v>0</v>
          </cell>
          <cell r="L2549">
            <v>0</v>
          </cell>
          <cell r="M2549">
            <v>0</v>
          </cell>
          <cell r="N2549">
            <v>0</v>
          </cell>
          <cell r="O2549">
            <v>0</v>
          </cell>
          <cell r="P2549">
            <v>0</v>
          </cell>
          <cell r="Q2549">
            <v>0</v>
          </cell>
          <cell r="R2549">
            <v>0</v>
          </cell>
          <cell r="S2549">
            <v>0</v>
          </cell>
          <cell r="T2549">
            <v>0</v>
          </cell>
          <cell r="U2549">
            <v>0</v>
          </cell>
          <cell r="V2549">
            <v>0</v>
          </cell>
          <cell r="W2549">
            <v>0</v>
          </cell>
          <cell r="X2549">
            <v>0</v>
          </cell>
          <cell r="Y2549">
            <v>0</v>
          </cell>
          <cell r="Z2549">
            <v>0</v>
          </cell>
          <cell r="AA2549">
            <v>0</v>
          </cell>
          <cell r="AB2549">
            <v>0</v>
          </cell>
          <cell r="AC2549">
            <v>0</v>
          </cell>
          <cell r="AD2549">
            <v>0</v>
          </cell>
          <cell r="AE2549">
            <v>0</v>
          </cell>
        </row>
        <row r="2550">
          <cell r="E2550" t="str">
            <v>WA Transportation Residual Fuel</v>
          </cell>
          <cell r="F2550">
            <v>89459</v>
          </cell>
          <cell r="G2550">
            <v>99735</v>
          </cell>
          <cell r="H2550">
            <v>139167</v>
          </cell>
          <cell r="I2550">
            <v>93126</v>
          </cell>
          <cell r="J2550">
            <v>91719</v>
          </cell>
          <cell r="K2550">
            <v>104059</v>
          </cell>
          <cell r="L2550">
            <v>77187</v>
          </cell>
          <cell r="M2550">
            <v>79067</v>
          </cell>
          <cell r="N2550">
            <v>58750</v>
          </cell>
          <cell r="O2550">
            <v>47843</v>
          </cell>
          <cell r="P2550">
            <v>41717</v>
          </cell>
          <cell r="Q2550">
            <v>39425</v>
          </cell>
          <cell r="R2550">
            <v>33246</v>
          </cell>
          <cell r="S2550">
            <v>37641</v>
          </cell>
          <cell r="T2550">
            <v>40963</v>
          </cell>
          <cell r="U2550">
            <v>48867</v>
          </cell>
          <cell r="V2550">
            <v>38973</v>
          </cell>
          <cell r="W2550">
            <v>62738</v>
          </cell>
          <cell r="X2550">
            <v>28302</v>
          </cell>
          <cell r="Y2550">
            <v>43932</v>
          </cell>
          <cell r="Z2550">
            <v>40649</v>
          </cell>
          <cell r="AA2550">
            <v>48830</v>
          </cell>
          <cell r="AB2550">
            <v>62197</v>
          </cell>
          <cell r="AC2550">
            <v>60212</v>
          </cell>
          <cell r="AD2550">
            <v>40807</v>
          </cell>
          <cell r="AE2550">
            <v>54953</v>
          </cell>
        </row>
        <row r="2551">
          <cell r="E2551" t="str">
            <v>WI Transportation Residual Fuel</v>
          </cell>
          <cell r="F2551">
            <v>10</v>
          </cell>
          <cell r="G2551">
            <v>2</v>
          </cell>
          <cell r="H2551">
            <v>50</v>
          </cell>
          <cell r="I2551">
            <v>67</v>
          </cell>
          <cell r="J2551">
            <v>71</v>
          </cell>
          <cell r="K2551">
            <v>138</v>
          </cell>
          <cell r="L2551">
            <v>198</v>
          </cell>
          <cell r="M2551">
            <v>76</v>
          </cell>
          <cell r="N2551">
            <v>86</v>
          </cell>
          <cell r="O2551">
            <v>41</v>
          </cell>
          <cell r="P2551">
            <v>42</v>
          </cell>
          <cell r="Q2551">
            <v>17</v>
          </cell>
          <cell r="R2551">
            <v>26</v>
          </cell>
          <cell r="S2551">
            <v>16</v>
          </cell>
          <cell r="T2551">
            <v>21</v>
          </cell>
          <cell r="U2551">
            <v>634</v>
          </cell>
          <cell r="V2551">
            <v>822</v>
          </cell>
          <cell r="W2551">
            <v>223</v>
          </cell>
          <cell r="X2551">
            <v>41</v>
          </cell>
          <cell r="Y2551">
            <v>0</v>
          </cell>
          <cell r="Z2551">
            <v>0</v>
          </cell>
          <cell r="AA2551">
            <v>0</v>
          </cell>
          <cell r="AB2551">
            <v>0</v>
          </cell>
          <cell r="AC2551">
            <v>0</v>
          </cell>
          <cell r="AD2551">
            <v>0</v>
          </cell>
          <cell r="AE2551">
            <v>0</v>
          </cell>
        </row>
        <row r="2552">
          <cell r="E2552" t="str">
            <v>WV Transportation Residual Fuel</v>
          </cell>
          <cell r="F2552">
            <v>0</v>
          </cell>
          <cell r="G2552">
            <v>0</v>
          </cell>
          <cell r="H2552">
            <v>0</v>
          </cell>
          <cell r="I2552">
            <v>0</v>
          </cell>
          <cell r="J2552">
            <v>0</v>
          </cell>
          <cell r="K2552">
            <v>0</v>
          </cell>
          <cell r="L2552">
            <v>25</v>
          </cell>
          <cell r="M2552">
            <v>0</v>
          </cell>
          <cell r="N2552">
            <v>0</v>
          </cell>
          <cell r="O2552">
            <v>0</v>
          </cell>
          <cell r="P2552">
            <v>0</v>
          </cell>
          <cell r="Q2552">
            <v>0</v>
          </cell>
          <cell r="R2552">
            <v>0</v>
          </cell>
          <cell r="S2552">
            <v>0</v>
          </cell>
          <cell r="T2552">
            <v>0</v>
          </cell>
          <cell r="U2552">
            <v>0</v>
          </cell>
          <cell r="V2552">
            <v>0</v>
          </cell>
          <cell r="W2552">
            <v>0</v>
          </cell>
          <cell r="X2552">
            <v>0</v>
          </cell>
          <cell r="Y2552">
            <v>0</v>
          </cell>
          <cell r="Z2552">
            <v>0</v>
          </cell>
          <cell r="AA2552">
            <v>0</v>
          </cell>
          <cell r="AB2552">
            <v>0</v>
          </cell>
          <cell r="AC2552">
            <v>0</v>
          </cell>
          <cell r="AD2552">
            <v>0</v>
          </cell>
          <cell r="AE2552">
            <v>0</v>
          </cell>
        </row>
        <row r="2553">
          <cell r="E2553" t="str">
            <v>WY Transportation Residual Fuel</v>
          </cell>
          <cell r="F2553">
            <v>0</v>
          </cell>
          <cell r="G2553">
            <v>0</v>
          </cell>
          <cell r="H2553">
            <v>0</v>
          </cell>
          <cell r="I2553">
            <v>0</v>
          </cell>
          <cell r="J2553">
            <v>0</v>
          </cell>
          <cell r="K2553">
            <v>0</v>
          </cell>
          <cell r="L2553">
            <v>0</v>
          </cell>
          <cell r="M2553">
            <v>0</v>
          </cell>
          <cell r="N2553">
            <v>0</v>
          </cell>
          <cell r="O2553">
            <v>0</v>
          </cell>
          <cell r="P2553">
            <v>0</v>
          </cell>
          <cell r="Q2553">
            <v>0</v>
          </cell>
          <cell r="R2553">
            <v>0</v>
          </cell>
          <cell r="S2553">
            <v>0</v>
          </cell>
          <cell r="T2553">
            <v>0</v>
          </cell>
          <cell r="U2553">
            <v>0</v>
          </cell>
          <cell r="V2553">
            <v>0</v>
          </cell>
          <cell r="W2553">
            <v>0</v>
          </cell>
          <cell r="X2553">
            <v>0</v>
          </cell>
          <cell r="Y2553">
            <v>0</v>
          </cell>
          <cell r="Z2553">
            <v>0</v>
          </cell>
          <cell r="AA2553">
            <v>0</v>
          </cell>
          <cell r="AB2553">
            <v>0</v>
          </cell>
          <cell r="AC2553">
            <v>0</v>
          </cell>
          <cell r="AD2553">
            <v>0</v>
          </cell>
          <cell r="AE2553">
            <v>0</v>
          </cell>
        </row>
        <row r="2554">
          <cell r="E2554" t="str">
            <v>AK Commercial Residual Fuel</v>
          </cell>
          <cell r="F2554">
            <v>0</v>
          </cell>
          <cell r="G2554">
            <v>0</v>
          </cell>
          <cell r="H2554">
            <v>0</v>
          </cell>
          <cell r="I2554">
            <v>0</v>
          </cell>
          <cell r="J2554">
            <v>0</v>
          </cell>
          <cell r="K2554">
            <v>0</v>
          </cell>
          <cell r="L2554">
            <v>0</v>
          </cell>
          <cell r="M2554">
            <v>0</v>
          </cell>
          <cell r="N2554">
            <v>0</v>
          </cell>
          <cell r="O2554">
            <v>0</v>
          </cell>
          <cell r="P2554">
            <v>0</v>
          </cell>
          <cell r="Q2554">
            <v>0</v>
          </cell>
          <cell r="R2554">
            <v>0</v>
          </cell>
          <cell r="S2554">
            <v>0</v>
          </cell>
          <cell r="T2554">
            <v>0</v>
          </cell>
          <cell r="U2554">
            <v>0</v>
          </cell>
          <cell r="V2554">
            <v>19</v>
          </cell>
          <cell r="W2554">
            <v>0</v>
          </cell>
          <cell r="X2554">
            <v>8</v>
          </cell>
          <cell r="Y2554">
            <v>0</v>
          </cell>
          <cell r="Z2554">
            <v>0</v>
          </cell>
          <cell r="AA2554">
            <v>0</v>
          </cell>
          <cell r="AB2554">
            <v>0</v>
          </cell>
          <cell r="AC2554">
            <v>0</v>
          </cell>
          <cell r="AD2554">
            <v>0</v>
          </cell>
          <cell r="AE2554">
            <v>0</v>
          </cell>
        </row>
        <row r="2555">
          <cell r="E2555" t="str">
            <v>AL Commercial Residual Fuel</v>
          </cell>
          <cell r="F2555">
            <v>3807</v>
          </cell>
          <cell r="G2555">
            <v>1523</v>
          </cell>
          <cell r="H2555">
            <v>0</v>
          </cell>
          <cell r="I2555">
            <v>0</v>
          </cell>
          <cell r="J2555">
            <v>5</v>
          </cell>
          <cell r="K2555">
            <v>17</v>
          </cell>
          <cell r="L2555">
            <v>4</v>
          </cell>
          <cell r="M2555">
            <v>0</v>
          </cell>
          <cell r="N2555">
            <v>0</v>
          </cell>
          <cell r="O2555">
            <v>0</v>
          </cell>
          <cell r="P2555">
            <v>1</v>
          </cell>
          <cell r="Q2555">
            <v>0</v>
          </cell>
          <cell r="R2555">
            <v>0</v>
          </cell>
          <cell r="S2555">
            <v>0</v>
          </cell>
          <cell r="T2555">
            <v>0</v>
          </cell>
          <cell r="U2555">
            <v>53</v>
          </cell>
          <cell r="V2555">
            <v>6</v>
          </cell>
          <cell r="W2555">
            <v>0</v>
          </cell>
          <cell r="X2555">
            <v>0</v>
          </cell>
          <cell r="Y2555">
            <v>0</v>
          </cell>
          <cell r="Z2555">
            <v>0</v>
          </cell>
          <cell r="AA2555">
            <v>0</v>
          </cell>
          <cell r="AB2555">
            <v>0</v>
          </cell>
          <cell r="AC2555">
            <v>0</v>
          </cell>
          <cell r="AD2555">
            <v>0</v>
          </cell>
          <cell r="AE2555">
            <v>0</v>
          </cell>
        </row>
        <row r="2556">
          <cell r="E2556" t="str">
            <v>AR Commercial Residual Fuel</v>
          </cell>
          <cell r="F2556">
            <v>0</v>
          </cell>
          <cell r="G2556">
            <v>0</v>
          </cell>
          <cell r="H2556">
            <v>25</v>
          </cell>
          <cell r="I2556">
            <v>4</v>
          </cell>
          <cell r="J2556">
            <v>0</v>
          </cell>
          <cell r="K2556">
            <v>0</v>
          </cell>
          <cell r="L2556">
            <v>1</v>
          </cell>
          <cell r="M2556">
            <v>0</v>
          </cell>
          <cell r="N2556">
            <v>0</v>
          </cell>
          <cell r="O2556">
            <v>0</v>
          </cell>
          <cell r="P2556">
            <v>0</v>
          </cell>
          <cell r="Q2556">
            <v>0</v>
          </cell>
          <cell r="R2556">
            <v>0</v>
          </cell>
          <cell r="S2556">
            <v>0</v>
          </cell>
          <cell r="T2556">
            <v>2</v>
          </cell>
          <cell r="U2556">
            <v>0</v>
          </cell>
          <cell r="V2556">
            <v>0</v>
          </cell>
          <cell r="W2556">
            <v>0</v>
          </cell>
          <cell r="X2556">
            <v>0</v>
          </cell>
          <cell r="Y2556">
            <v>0</v>
          </cell>
          <cell r="Z2556">
            <v>0</v>
          </cell>
          <cell r="AA2556">
            <v>0</v>
          </cell>
          <cell r="AB2556">
            <v>0</v>
          </cell>
          <cell r="AC2556">
            <v>0</v>
          </cell>
          <cell r="AD2556">
            <v>0</v>
          </cell>
          <cell r="AE2556">
            <v>0</v>
          </cell>
        </row>
        <row r="2557">
          <cell r="E2557" t="str">
            <v>AZ Commercial Residual Fuel</v>
          </cell>
          <cell r="F2557">
            <v>0</v>
          </cell>
          <cell r="G2557">
            <v>69</v>
          </cell>
          <cell r="H2557">
            <v>0</v>
          </cell>
          <cell r="I2557">
            <v>0</v>
          </cell>
          <cell r="J2557">
            <v>0</v>
          </cell>
          <cell r="K2557">
            <v>0</v>
          </cell>
          <cell r="L2557">
            <v>30</v>
          </cell>
          <cell r="M2557">
            <v>0</v>
          </cell>
          <cell r="N2557">
            <v>0</v>
          </cell>
          <cell r="O2557">
            <v>0</v>
          </cell>
          <cell r="P2557">
            <v>0</v>
          </cell>
          <cell r="Q2557">
            <v>0</v>
          </cell>
          <cell r="R2557">
            <v>0</v>
          </cell>
          <cell r="S2557">
            <v>0</v>
          </cell>
          <cell r="T2557">
            <v>0</v>
          </cell>
          <cell r="U2557">
            <v>0</v>
          </cell>
          <cell r="V2557">
            <v>0</v>
          </cell>
          <cell r="W2557">
            <v>0</v>
          </cell>
          <cell r="X2557">
            <v>0</v>
          </cell>
          <cell r="Y2557">
            <v>0</v>
          </cell>
          <cell r="Z2557">
            <v>0</v>
          </cell>
          <cell r="AA2557">
            <v>0</v>
          </cell>
          <cell r="AB2557">
            <v>0</v>
          </cell>
          <cell r="AC2557">
            <v>0</v>
          </cell>
          <cell r="AD2557">
            <v>0</v>
          </cell>
          <cell r="AE2557">
            <v>0</v>
          </cell>
        </row>
        <row r="2558">
          <cell r="E2558" t="str">
            <v>CA Commercial Residual Fuel</v>
          </cell>
          <cell r="F2558">
            <v>5548</v>
          </cell>
          <cell r="G2558">
            <v>4774</v>
          </cell>
          <cell r="H2558">
            <v>266</v>
          </cell>
          <cell r="I2558">
            <v>114</v>
          </cell>
          <cell r="J2558">
            <v>48</v>
          </cell>
          <cell r="K2558">
            <v>25</v>
          </cell>
          <cell r="L2558">
            <v>77</v>
          </cell>
          <cell r="M2558">
            <v>11</v>
          </cell>
          <cell r="N2558">
            <v>371</v>
          </cell>
          <cell r="O2558">
            <v>0</v>
          </cell>
          <cell r="P2558">
            <v>3</v>
          </cell>
          <cell r="Q2558">
            <v>173</v>
          </cell>
          <cell r="R2558">
            <v>0</v>
          </cell>
          <cell r="S2558">
            <v>0</v>
          </cell>
          <cell r="T2558">
            <v>0</v>
          </cell>
          <cell r="U2558">
            <v>0</v>
          </cell>
          <cell r="V2558">
            <v>0</v>
          </cell>
          <cell r="W2558">
            <v>0</v>
          </cell>
          <cell r="X2558">
            <v>0</v>
          </cell>
          <cell r="Y2558">
            <v>0</v>
          </cell>
          <cell r="Z2558">
            <v>0</v>
          </cell>
          <cell r="AA2558">
            <v>0</v>
          </cell>
          <cell r="AB2558">
            <v>0</v>
          </cell>
          <cell r="AC2558">
            <v>0</v>
          </cell>
          <cell r="AD2558">
            <v>4</v>
          </cell>
          <cell r="AE2558">
            <v>4</v>
          </cell>
        </row>
        <row r="2559">
          <cell r="E2559" t="str">
            <v>CO Commercial Residual Fuel</v>
          </cell>
          <cell r="F2559">
            <v>0</v>
          </cell>
          <cell r="G2559">
            <v>0</v>
          </cell>
          <cell r="H2559">
            <v>1</v>
          </cell>
          <cell r="I2559">
            <v>2</v>
          </cell>
          <cell r="J2559">
            <v>0</v>
          </cell>
          <cell r="K2559">
            <v>0</v>
          </cell>
          <cell r="L2559">
            <v>0</v>
          </cell>
          <cell r="M2559">
            <v>0</v>
          </cell>
          <cell r="N2559">
            <v>19</v>
          </cell>
          <cell r="O2559">
            <v>7</v>
          </cell>
          <cell r="P2559">
            <v>0</v>
          </cell>
          <cell r="Q2559">
            <v>0</v>
          </cell>
          <cell r="R2559">
            <v>0</v>
          </cell>
          <cell r="S2559">
            <v>0</v>
          </cell>
          <cell r="T2559">
            <v>0</v>
          </cell>
          <cell r="U2559">
            <v>0</v>
          </cell>
          <cell r="V2559">
            <v>0</v>
          </cell>
          <cell r="W2559">
            <v>0</v>
          </cell>
          <cell r="X2559">
            <v>0</v>
          </cell>
          <cell r="Y2559">
            <v>0</v>
          </cell>
          <cell r="Z2559">
            <v>0</v>
          </cell>
          <cell r="AA2559">
            <v>0</v>
          </cell>
          <cell r="AB2559">
            <v>0</v>
          </cell>
          <cell r="AC2559">
            <v>0</v>
          </cell>
          <cell r="AD2559">
            <v>0</v>
          </cell>
          <cell r="AE2559">
            <v>0</v>
          </cell>
        </row>
        <row r="2560">
          <cell r="E2560" t="str">
            <v>CT Commercial Residual Fuel</v>
          </cell>
          <cell r="F2560">
            <v>6502</v>
          </cell>
          <cell r="G2560">
            <v>3308</v>
          </cell>
          <cell r="H2560">
            <v>5553</v>
          </cell>
          <cell r="I2560">
            <v>2563</v>
          </cell>
          <cell r="J2560">
            <v>4061</v>
          </cell>
          <cell r="K2560">
            <v>2811</v>
          </cell>
          <cell r="L2560">
            <v>2858</v>
          </cell>
          <cell r="M2560">
            <v>2019</v>
          </cell>
          <cell r="N2560">
            <v>1006</v>
          </cell>
          <cell r="O2560">
            <v>1320</v>
          </cell>
          <cell r="P2560">
            <v>1371</v>
          </cell>
          <cell r="Q2560">
            <v>1038</v>
          </cell>
          <cell r="R2560">
            <v>2018</v>
          </cell>
          <cell r="S2560">
            <v>4430</v>
          </cell>
          <cell r="T2560">
            <v>2070</v>
          </cell>
          <cell r="U2560">
            <v>2218</v>
          </cell>
          <cell r="V2560">
            <v>1991</v>
          </cell>
          <cell r="W2560">
            <v>1195</v>
          </cell>
          <cell r="X2560">
            <v>665</v>
          </cell>
          <cell r="Y2560">
            <v>596</v>
          </cell>
          <cell r="Z2560">
            <v>567</v>
          </cell>
          <cell r="AA2560">
            <v>48</v>
          </cell>
          <cell r="AB2560">
            <v>48</v>
          </cell>
          <cell r="AC2560">
            <v>60</v>
          </cell>
          <cell r="AD2560">
            <v>117</v>
          </cell>
          <cell r="AE2560">
            <v>182</v>
          </cell>
        </row>
        <row r="2561">
          <cell r="E2561" t="str">
            <v>DC Commercial Residual Fuel</v>
          </cell>
          <cell r="F2561">
            <v>1373</v>
          </cell>
          <cell r="G2561">
            <v>1388</v>
          </cell>
          <cell r="H2561">
            <v>1673</v>
          </cell>
          <cell r="I2561">
            <v>1288</v>
          </cell>
          <cell r="J2561">
            <v>1053</v>
          </cell>
          <cell r="K2561">
            <v>818</v>
          </cell>
          <cell r="L2561">
            <v>602</v>
          </cell>
          <cell r="M2561">
            <v>217</v>
          </cell>
          <cell r="N2561">
            <v>26</v>
          </cell>
          <cell r="O2561">
            <v>11</v>
          </cell>
          <cell r="P2561">
            <v>3</v>
          </cell>
          <cell r="Q2561">
            <v>9</v>
          </cell>
          <cell r="R2561">
            <v>0</v>
          </cell>
          <cell r="S2561">
            <v>0</v>
          </cell>
          <cell r="T2561">
            <v>0</v>
          </cell>
          <cell r="U2561">
            <v>0</v>
          </cell>
          <cell r="V2561">
            <v>0</v>
          </cell>
          <cell r="W2561">
            <v>0</v>
          </cell>
          <cell r="X2561">
            <v>0</v>
          </cell>
          <cell r="Y2561">
            <v>0</v>
          </cell>
          <cell r="Z2561">
            <v>0</v>
          </cell>
          <cell r="AA2561">
            <v>0</v>
          </cell>
          <cell r="AB2561">
            <v>0</v>
          </cell>
          <cell r="AC2561">
            <v>0</v>
          </cell>
          <cell r="AD2561">
            <v>0</v>
          </cell>
          <cell r="AE2561">
            <v>0</v>
          </cell>
        </row>
        <row r="2562">
          <cell r="E2562" t="str">
            <v>DE Commercial Residual Fuel</v>
          </cell>
          <cell r="F2562">
            <v>1119</v>
          </cell>
          <cell r="G2562">
            <v>320</v>
          </cell>
          <cell r="H2562">
            <v>555</v>
          </cell>
          <cell r="I2562">
            <v>1366</v>
          </cell>
          <cell r="J2562">
            <v>998</v>
          </cell>
          <cell r="K2562">
            <v>826</v>
          </cell>
          <cell r="L2562">
            <v>1391</v>
          </cell>
          <cell r="M2562">
            <v>1220</v>
          </cell>
          <cell r="N2562">
            <v>779</v>
          </cell>
          <cell r="O2562">
            <v>625</v>
          </cell>
          <cell r="P2562">
            <v>1421</v>
          </cell>
          <cell r="Q2562">
            <v>1352</v>
          </cell>
          <cell r="R2562">
            <v>1346</v>
          </cell>
          <cell r="S2562">
            <v>1711</v>
          </cell>
          <cell r="T2562">
            <v>1201</v>
          </cell>
          <cell r="U2562">
            <v>1122</v>
          </cell>
          <cell r="V2562">
            <v>1030</v>
          </cell>
          <cell r="W2562">
            <v>671</v>
          </cell>
          <cell r="X2562">
            <v>82</v>
          </cell>
          <cell r="Y2562">
            <v>1</v>
          </cell>
          <cell r="Z2562">
            <v>0</v>
          </cell>
          <cell r="AA2562">
            <v>0</v>
          </cell>
          <cell r="AB2562">
            <v>0</v>
          </cell>
          <cell r="AC2562">
            <v>0</v>
          </cell>
          <cell r="AD2562">
            <v>3</v>
          </cell>
          <cell r="AE2562">
            <v>5</v>
          </cell>
        </row>
        <row r="2563">
          <cell r="E2563" t="str">
            <v>FL Commercial Residual Fuel</v>
          </cell>
          <cell r="F2563">
            <v>14869</v>
          </cell>
          <cell r="G2563">
            <v>13415</v>
          </cell>
          <cell r="H2563">
            <v>11215</v>
          </cell>
          <cell r="I2563">
            <v>889</v>
          </cell>
          <cell r="J2563">
            <v>841</v>
          </cell>
          <cell r="K2563">
            <v>866</v>
          </cell>
          <cell r="L2563">
            <v>621</v>
          </cell>
          <cell r="M2563">
            <v>781</v>
          </cell>
          <cell r="N2563">
            <v>62</v>
          </cell>
          <cell r="O2563">
            <v>82</v>
          </cell>
          <cell r="P2563">
            <v>96</v>
          </cell>
          <cell r="Q2563">
            <v>92</v>
          </cell>
          <cell r="R2563">
            <v>446</v>
          </cell>
          <cell r="S2563">
            <v>105</v>
          </cell>
          <cell r="T2563">
            <v>738</v>
          </cell>
          <cell r="U2563">
            <v>2204</v>
          </cell>
          <cell r="V2563">
            <v>513</v>
          </cell>
          <cell r="W2563">
            <v>258</v>
          </cell>
          <cell r="X2563">
            <v>0</v>
          </cell>
          <cell r="Y2563">
            <v>53</v>
          </cell>
          <cell r="Z2563">
            <v>223</v>
          </cell>
          <cell r="AA2563">
            <v>73</v>
          </cell>
          <cell r="AB2563">
            <v>36</v>
          </cell>
          <cell r="AC2563">
            <v>51</v>
          </cell>
          <cell r="AD2563">
            <v>1</v>
          </cell>
          <cell r="AE2563">
            <v>2</v>
          </cell>
        </row>
        <row r="2564">
          <cell r="E2564" t="str">
            <v>GA Commercial Residual Fuel</v>
          </cell>
          <cell r="F2564">
            <v>427</v>
          </cell>
          <cell r="G2564">
            <v>135</v>
          </cell>
          <cell r="H2564">
            <v>39</v>
          </cell>
          <cell r="I2564">
            <v>39</v>
          </cell>
          <cell r="J2564">
            <v>42</v>
          </cell>
          <cell r="K2564">
            <v>72</v>
          </cell>
          <cell r="L2564">
            <v>66</v>
          </cell>
          <cell r="M2564">
            <v>37</v>
          </cell>
          <cell r="N2564">
            <v>7</v>
          </cell>
          <cell r="O2564">
            <v>1</v>
          </cell>
          <cell r="P2564">
            <v>30</v>
          </cell>
          <cell r="Q2564">
            <v>1</v>
          </cell>
          <cell r="R2564">
            <v>0</v>
          </cell>
          <cell r="S2564">
            <v>68</v>
          </cell>
          <cell r="T2564">
            <v>0</v>
          </cell>
          <cell r="U2564">
            <v>0</v>
          </cell>
          <cell r="V2564">
            <v>0</v>
          </cell>
          <cell r="W2564">
            <v>0</v>
          </cell>
          <cell r="X2564">
            <v>0</v>
          </cell>
          <cell r="Y2564">
            <v>0</v>
          </cell>
          <cell r="Z2564">
            <v>201</v>
          </cell>
          <cell r="AA2564">
            <v>0</v>
          </cell>
          <cell r="AB2564">
            <v>0</v>
          </cell>
          <cell r="AC2564">
            <v>0</v>
          </cell>
          <cell r="AD2564">
            <v>10</v>
          </cell>
          <cell r="AE2564">
            <v>0</v>
          </cell>
        </row>
        <row r="2565">
          <cell r="E2565" t="str">
            <v>HI Commercial Residual Fuel</v>
          </cell>
          <cell r="F2565">
            <v>5189</v>
          </cell>
          <cell r="G2565">
            <v>116</v>
          </cell>
          <cell r="H2565">
            <v>6612</v>
          </cell>
          <cell r="I2565">
            <v>214</v>
          </cell>
          <cell r="J2565">
            <v>2719</v>
          </cell>
          <cell r="K2565">
            <v>392</v>
          </cell>
          <cell r="L2565">
            <v>79</v>
          </cell>
          <cell r="M2565">
            <v>69</v>
          </cell>
          <cell r="N2565">
            <v>10711</v>
          </cell>
          <cell r="O2565">
            <v>36</v>
          </cell>
          <cell r="P2565">
            <v>52</v>
          </cell>
          <cell r="Q2565">
            <v>34</v>
          </cell>
          <cell r="R2565">
            <v>0</v>
          </cell>
          <cell r="S2565">
            <v>0</v>
          </cell>
          <cell r="T2565">
            <v>27</v>
          </cell>
          <cell r="U2565">
            <v>18</v>
          </cell>
          <cell r="V2565">
            <v>5</v>
          </cell>
          <cell r="W2565">
            <v>3</v>
          </cell>
          <cell r="X2565">
            <v>0</v>
          </cell>
          <cell r="Y2565">
            <v>0</v>
          </cell>
          <cell r="Z2565">
            <v>0</v>
          </cell>
          <cell r="AA2565">
            <v>0</v>
          </cell>
          <cell r="AB2565">
            <v>0</v>
          </cell>
          <cell r="AC2565">
            <v>0</v>
          </cell>
          <cell r="AD2565">
            <v>0</v>
          </cell>
          <cell r="AE2565">
            <v>0</v>
          </cell>
        </row>
        <row r="2566">
          <cell r="E2566" t="str">
            <v>IA Commercial Residual Fuel</v>
          </cell>
          <cell r="F2566">
            <v>190</v>
          </cell>
          <cell r="G2566">
            <v>56</v>
          </cell>
          <cell r="H2566">
            <v>232</v>
          </cell>
          <cell r="I2566">
            <v>29</v>
          </cell>
          <cell r="J2566">
            <v>7</v>
          </cell>
          <cell r="K2566">
            <v>0</v>
          </cell>
          <cell r="L2566">
            <v>5</v>
          </cell>
          <cell r="M2566">
            <v>0</v>
          </cell>
          <cell r="N2566">
            <v>5</v>
          </cell>
          <cell r="O2566">
            <v>0</v>
          </cell>
          <cell r="P2566">
            <v>16</v>
          </cell>
          <cell r="Q2566">
            <v>5</v>
          </cell>
          <cell r="R2566">
            <v>13</v>
          </cell>
          <cell r="S2566">
            <v>0</v>
          </cell>
          <cell r="T2566">
            <v>0</v>
          </cell>
          <cell r="U2566">
            <v>17</v>
          </cell>
          <cell r="V2566">
            <v>16</v>
          </cell>
          <cell r="W2566">
            <v>0</v>
          </cell>
          <cell r="X2566">
            <v>0</v>
          </cell>
          <cell r="Y2566">
            <v>0</v>
          </cell>
          <cell r="Z2566">
            <v>21</v>
          </cell>
          <cell r="AA2566">
            <v>0</v>
          </cell>
          <cell r="AB2566">
            <v>18</v>
          </cell>
          <cell r="AC2566">
            <v>0</v>
          </cell>
          <cell r="AD2566">
            <v>0</v>
          </cell>
          <cell r="AE2566">
            <v>0</v>
          </cell>
        </row>
        <row r="2567">
          <cell r="E2567" t="str">
            <v>ID Commercial Residual Fuel</v>
          </cell>
          <cell r="F2567">
            <v>117</v>
          </cell>
          <cell r="G2567">
            <v>8</v>
          </cell>
          <cell r="H2567">
            <v>86</v>
          </cell>
          <cell r="I2567">
            <v>185</v>
          </cell>
          <cell r="J2567">
            <v>43</v>
          </cell>
          <cell r="K2567">
            <v>27</v>
          </cell>
          <cell r="L2567">
            <v>27</v>
          </cell>
          <cell r="M2567">
            <v>5</v>
          </cell>
          <cell r="N2567">
            <v>21</v>
          </cell>
          <cell r="O2567">
            <v>0</v>
          </cell>
          <cell r="P2567">
            <v>0</v>
          </cell>
          <cell r="Q2567">
            <v>0</v>
          </cell>
          <cell r="R2567">
            <v>0</v>
          </cell>
          <cell r="S2567">
            <v>0</v>
          </cell>
          <cell r="T2567">
            <v>0</v>
          </cell>
          <cell r="U2567">
            <v>0</v>
          </cell>
          <cell r="V2567">
            <v>0</v>
          </cell>
          <cell r="W2567">
            <v>0</v>
          </cell>
          <cell r="X2567">
            <v>0</v>
          </cell>
          <cell r="Y2567">
            <v>0</v>
          </cell>
          <cell r="Z2567">
            <v>14</v>
          </cell>
          <cell r="AA2567">
            <v>20</v>
          </cell>
          <cell r="AB2567">
            <v>13</v>
          </cell>
          <cell r="AC2567">
            <v>0</v>
          </cell>
          <cell r="AD2567">
            <v>0</v>
          </cell>
          <cell r="AE2567">
            <v>0</v>
          </cell>
        </row>
        <row r="2568">
          <cell r="E2568" t="str">
            <v>IL Commercial Residual Fuel</v>
          </cell>
          <cell r="F2568">
            <v>1284</v>
          </cell>
          <cell r="G2568">
            <v>245</v>
          </cell>
          <cell r="H2568">
            <v>270</v>
          </cell>
          <cell r="I2568">
            <v>347</v>
          </cell>
          <cell r="J2568">
            <v>414</v>
          </cell>
          <cell r="K2568">
            <v>282</v>
          </cell>
          <cell r="L2568">
            <v>1192</v>
          </cell>
          <cell r="M2568">
            <v>813</v>
          </cell>
          <cell r="N2568">
            <v>726</v>
          </cell>
          <cell r="O2568">
            <v>492</v>
          </cell>
          <cell r="P2568">
            <v>88</v>
          </cell>
          <cell r="Q2568">
            <v>367</v>
          </cell>
          <cell r="R2568">
            <v>81</v>
          </cell>
          <cell r="S2568">
            <v>44</v>
          </cell>
          <cell r="T2568">
            <v>309</v>
          </cell>
          <cell r="U2568">
            <v>379</v>
          </cell>
          <cell r="V2568">
            <v>7</v>
          </cell>
          <cell r="W2568">
            <v>0</v>
          </cell>
          <cell r="X2568">
            <v>21</v>
          </cell>
          <cell r="Y2568">
            <v>0</v>
          </cell>
          <cell r="Z2568">
            <v>136</v>
          </cell>
          <cell r="AA2568">
            <v>123</v>
          </cell>
          <cell r="AB2568">
            <v>0</v>
          </cell>
          <cell r="AC2568">
            <v>0</v>
          </cell>
          <cell r="AD2568">
            <v>2</v>
          </cell>
          <cell r="AE2568">
            <v>0</v>
          </cell>
        </row>
        <row r="2569">
          <cell r="E2569" t="str">
            <v>IN Commercial Residual Fuel</v>
          </cell>
          <cell r="F2569">
            <v>389</v>
          </cell>
          <cell r="G2569">
            <v>1280</v>
          </cell>
          <cell r="H2569">
            <v>112</v>
          </cell>
          <cell r="I2569">
            <v>235</v>
          </cell>
          <cell r="J2569">
            <v>252</v>
          </cell>
          <cell r="K2569">
            <v>199</v>
          </cell>
          <cell r="L2569">
            <v>85</v>
          </cell>
          <cell r="M2569">
            <v>55</v>
          </cell>
          <cell r="N2569">
            <v>760</v>
          </cell>
          <cell r="O2569">
            <v>15</v>
          </cell>
          <cell r="P2569">
            <v>10</v>
          </cell>
          <cell r="Q2569">
            <v>3</v>
          </cell>
          <cell r="R2569">
            <v>4</v>
          </cell>
          <cell r="S2569">
            <v>399</v>
          </cell>
          <cell r="T2569">
            <v>718</v>
          </cell>
          <cell r="U2569">
            <v>702</v>
          </cell>
          <cell r="V2569">
            <v>0</v>
          </cell>
          <cell r="W2569">
            <v>23</v>
          </cell>
          <cell r="X2569">
            <v>11</v>
          </cell>
          <cell r="Y2569">
            <v>54</v>
          </cell>
          <cell r="Z2569">
            <v>0</v>
          </cell>
          <cell r="AA2569">
            <v>0</v>
          </cell>
          <cell r="AB2569">
            <v>0</v>
          </cell>
          <cell r="AC2569">
            <v>0</v>
          </cell>
          <cell r="AD2569">
            <v>2</v>
          </cell>
          <cell r="AE2569">
            <v>3</v>
          </cell>
        </row>
        <row r="2570">
          <cell r="E2570" t="str">
            <v>KS Commercial Residual Fuel</v>
          </cell>
          <cell r="F2570">
            <v>167</v>
          </cell>
          <cell r="G2570">
            <v>43</v>
          </cell>
          <cell r="H2570">
            <v>136</v>
          </cell>
          <cell r="I2570">
            <v>186</v>
          </cell>
          <cell r="J2570">
            <v>15</v>
          </cell>
          <cell r="K2570">
            <v>74</v>
          </cell>
          <cell r="L2570">
            <v>11</v>
          </cell>
          <cell r="M2570">
            <v>0</v>
          </cell>
          <cell r="N2570">
            <v>496</v>
          </cell>
          <cell r="O2570">
            <v>0</v>
          </cell>
          <cell r="P2570">
            <v>20</v>
          </cell>
          <cell r="Q2570">
            <v>42</v>
          </cell>
          <cell r="R2570">
            <v>54</v>
          </cell>
          <cell r="S2570">
            <v>0</v>
          </cell>
          <cell r="T2570">
            <v>0</v>
          </cell>
          <cell r="U2570">
            <v>0</v>
          </cell>
          <cell r="V2570">
            <v>0</v>
          </cell>
          <cell r="W2570">
            <v>0</v>
          </cell>
          <cell r="X2570">
            <v>0</v>
          </cell>
          <cell r="Y2570">
            <v>2</v>
          </cell>
          <cell r="Z2570">
            <v>1</v>
          </cell>
          <cell r="AA2570">
            <v>1</v>
          </cell>
          <cell r="AB2570">
            <v>0</v>
          </cell>
          <cell r="AC2570">
            <v>0</v>
          </cell>
          <cell r="AD2570">
            <v>0</v>
          </cell>
          <cell r="AE2570">
            <v>0</v>
          </cell>
        </row>
        <row r="2571">
          <cell r="E2571" t="str">
            <v>KY Commercial Residual Fuel</v>
          </cell>
          <cell r="F2571">
            <v>2</v>
          </cell>
          <cell r="G2571">
            <v>0</v>
          </cell>
          <cell r="H2571">
            <v>0</v>
          </cell>
          <cell r="I2571">
            <v>15</v>
          </cell>
          <cell r="J2571">
            <v>11</v>
          </cell>
          <cell r="K2571">
            <v>0</v>
          </cell>
          <cell r="L2571">
            <v>1</v>
          </cell>
          <cell r="M2571">
            <v>0</v>
          </cell>
          <cell r="N2571">
            <v>0</v>
          </cell>
          <cell r="O2571">
            <v>5</v>
          </cell>
          <cell r="P2571">
            <v>51</v>
          </cell>
          <cell r="Q2571">
            <v>38</v>
          </cell>
          <cell r="R2571">
            <v>0</v>
          </cell>
          <cell r="S2571">
            <v>0</v>
          </cell>
          <cell r="T2571">
            <v>0</v>
          </cell>
          <cell r="U2571">
            <v>6</v>
          </cell>
          <cell r="V2571">
            <v>0</v>
          </cell>
          <cell r="W2571">
            <v>0</v>
          </cell>
          <cell r="X2571">
            <v>0</v>
          </cell>
          <cell r="Y2571">
            <v>0</v>
          </cell>
          <cell r="Z2571">
            <v>0</v>
          </cell>
          <cell r="AA2571">
            <v>0</v>
          </cell>
          <cell r="AB2571">
            <v>0</v>
          </cell>
          <cell r="AC2571">
            <v>0</v>
          </cell>
          <cell r="AD2571">
            <v>0</v>
          </cell>
          <cell r="AE2571">
            <v>0</v>
          </cell>
        </row>
        <row r="2572">
          <cell r="E2572" t="str">
            <v>LA Commercial Residual Fuel</v>
          </cell>
          <cell r="F2572">
            <v>249</v>
          </cell>
          <cell r="G2572">
            <v>756</v>
          </cell>
          <cell r="H2572">
            <v>38</v>
          </cell>
          <cell r="I2572">
            <v>1</v>
          </cell>
          <cell r="J2572">
            <v>0</v>
          </cell>
          <cell r="K2572">
            <v>0</v>
          </cell>
          <cell r="L2572">
            <v>4</v>
          </cell>
          <cell r="M2572">
            <v>0</v>
          </cell>
          <cell r="N2572">
            <v>0</v>
          </cell>
          <cell r="O2572">
            <v>0</v>
          </cell>
          <cell r="P2572">
            <v>0</v>
          </cell>
          <cell r="Q2572">
            <v>0</v>
          </cell>
          <cell r="R2572">
            <v>2</v>
          </cell>
          <cell r="S2572">
            <v>448</v>
          </cell>
          <cell r="T2572">
            <v>385</v>
          </cell>
          <cell r="U2572">
            <v>340</v>
          </cell>
          <cell r="V2572">
            <v>0</v>
          </cell>
          <cell r="W2572">
            <v>0</v>
          </cell>
          <cell r="X2572">
            <v>0</v>
          </cell>
          <cell r="Y2572">
            <v>0</v>
          </cell>
          <cell r="Z2572">
            <v>0</v>
          </cell>
          <cell r="AA2572">
            <v>0</v>
          </cell>
          <cell r="AB2572">
            <v>0</v>
          </cell>
          <cell r="AC2572">
            <v>0</v>
          </cell>
          <cell r="AD2572">
            <v>0</v>
          </cell>
          <cell r="AE2572">
            <v>0</v>
          </cell>
        </row>
        <row r="2573">
          <cell r="E2573" t="str">
            <v>MA Commercial Residual Fuel</v>
          </cell>
          <cell r="F2573">
            <v>28119</v>
          </cell>
          <cell r="G2573">
            <v>28515</v>
          </cell>
          <cell r="H2573">
            <v>23070</v>
          </cell>
          <cell r="I2573">
            <v>16085</v>
          </cell>
          <cell r="J2573">
            <v>18568</v>
          </cell>
          <cell r="K2573">
            <v>19296</v>
          </cell>
          <cell r="L2573">
            <v>15280</v>
          </cell>
          <cell r="M2573">
            <v>14078</v>
          </cell>
          <cell r="N2573">
            <v>8906</v>
          </cell>
          <cell r="O2573">
            <v>7446</v>
          </cell>
          <cell r="P2573">
            <v>8724</v>
          </cell>
          <cell r="Q2573">
            <v>3285</v>
          </cell>
          <cell r="R2573">
            <v>4038</v>
          </cell>
          <cell r="S2573">
            <v>11385</v>
          </cell>
          <cell r="T2573">
            <v>17424</v>
          </cell>
          <cell r="U2573">
            <v>16740</v>
          </cell>
          <cell r="V2573">
            <v>7356</v>
          </cell>
          <cell r="W2573">
            <v>5251</v>
          </cell>
          <cell r="X2573">
            <v>5988</v>
          </cell>
          <cell r="Y2573">
            <v>4425</v>
          </cell>
          <cell r="Z2573">
            <v>3473</v>
          </cell>
          <cell r="AA2573">
            <v>2139</v>
          </cell>
          <cell r="AB2573">
            <v>1383</v>
          </cell>
          <cell r="AC2573">
            <v>1395</v>
          </cell>
          <cell r="AD2573">
            <v>841</v>
          </cell>
          <cell r="AE2573">
            <v>319</v>
          </cell>
        </row>
        <row r="2574">
          <cell r="E2574" t="str">
            <v>MD Commercial Residual Fuel</v>
          </cell>
          <cell r="F2574">
            <v>3446</v>
          </cell>
          <cell r="G2574">
            <v>834</v>
          </cell>
          <cell r="H2574">
            <v>2972</v>
          </cell>
          <cell r="I2574">
            <v>1200</v>
          </cell>
          <cell r="J2574">
            <v>1346</v>
          </cell>
          <cell r="K2574">
            <v>748</v>
          </cell>
          <cell r="L2574">
            <v>676</v>
          </cell>
          <cell r="M2574">
            <v>313</v>
          </cell>
          <cell r="N2574">
            <v>264</v>
          </cell>
          <cell r="O2574">
            <v>328</v>
          </cell>
          <cell r="P2574">
            <v>546</v>
          </cell>
          <cell r="Q2574">
            <v>213</v>
          </cell>
          <cell r="R2574">
            <v>398</v>
          </cell>
          <cell r="S2574">
            <v>1760</v>
          </cell>
          <cell r="T2574">
            <v>545</v>
          </cell>
          <cell r="U2574">
            <v>616</v>
          </cell>
          <cell r="V2574">
            <v>302</v>
          </cell>
          <cell r="W2574">
            <v>114</v>
          </cell>
          <cell r="X2574">
            <v>71</v>
          </cell>
          <cell r="Y2574">
            <v>18</v>
          </cell>
          <cell r="Z2574">
            <v>32</v>
          </cell>
          <cell r="AA2574">
            <v>28</v>
          </cell>
          <cell r="AB2574">
            <v>5</v>
          </cell>
          <cell r="AC2574">
            <v>19</v>
          </cell>
          <cell r="AD2574">
            <v>19</v>
          </cell>
          <cell r="AE2574">
            <v>103</v>
          </cell>
        </row>
        <row r="2575">
          <cell r="E2575" t="str">
            <v>ME Commercial Residual Fuel</v>
          </cell>
          <cell r="F2575">
            <v>13432</v>
          </cell>
          <cell r="G2575">
            <v>15400</v>
          </cell>
          <cell r="H2575">
            <v>7814</v>
          </cell>
          <cell r="I2575">
            <v>4589</v>
          </cell>
          <cell r="J2575">
            <v>4781</v>
          </cell>
          <cell r="K2575">
            <v>2322</v>
          </cell>
          <cell r="L2575">
            <v>3193</v>
          </cell>
          <cell r="M2575">
            <v>3690</v>
          </cell>
          <cell r="N2575">
            <v>1770</v>
          </cell>
          <cell r="O2575">
            <v>683</v>
          </cell>
          <cell r="P2575">
            <v>1590</v>
          </cell>
          <cell r="Q2575">
            <v>1176</v>
          </cell>
          <cell r="R2575">
            <v>2491</v>
          </cell>
          <cell r="S2575">
            <v>2004</v>
          </cell>
          <cell r="T2575">
            <v>2190</v>
          </cell>
          <cell r="U2575">
            <v>3104</v>
          </cell>
          <cell r="V2575">
            <v>1760</v>
          </cell>
          <cell r="W2575">
            <v>2564</v>
          </cell>
          <cell r="X2575">
            <v>4687</v>
          </cell>
          <cell r="Y2575">
            <v>2562</v>
          </cell>
          <cell r="Z2575">
            <v>1782</v>
          </cell>
          <cell r="AA2575">
            <v>1306</v>
          </cell>
          <cell r="AB2575">
            <v>651</v>
          </cell>
          <cell r="AC2575">
            <v>1310</v>
          </cell>
          <cell r="AD2575">
            <v>366</v>
          </cell>
          <cell r="AE2575">
            <v>373</v>
          </cell>
        </row>
        <row r="2576">
          <cell r="E2576" t="str">
            <v>MI Commercial Residual Fuel</v>
          </cell>
          <cell r="F2576">
            <v>448</v>
          </cell>
          <cell r="G2576">
            <v>30</v>
          </cell>
          <cell r="H2576">
            <v>74</v>
          </cell>
          <cell r="I2576">
            <v>50</v>
          </cell>
          <cell r="J2576">
            <v>21</v>
          </cell>
          <cell r="K2576">
            <v>30</v>
          </cell>
          <cell r="L2576">
            <v>29</v>
          </cell>
          <cell r="M2576">
            <v>348</v>
          </cell>
          <cell r="N2576">
            <v>10</v>
          </cell>
          <cell r="O2576">
            <v>17</v>
          </cell>
          <cell r="P2576">
            <v>30</v>
          </cell>
          <cell r="Q2576">
            <v>107</v>
          </cell>
          <cell r="R2576">
            <v>403</v>
          </cell>
          <cell r="S2576">
            <v>568</v>
          </cell>
          <cell r="T2576">
            <v>310</v>
          </cell>
          <cell r="U2576">
            <v>28</v>
          </cell>
          <cell r="V2576">
            <v>12</v>
          </cell>
          <cell r="W2576">
            <v>0</v>
          </cell>
          <cell r="X2576">
            <v>353</v>
          </cell>
          <cell r="Y2576">
            <v>78</v>
          </cell>
          <cell r="Z2576">
            <v>476</v>
          </cell>
          <cell r="AA2576">
            <v>618</v>
          </cell>
          <cell r="AB2576">
            <v>295</v>
          </cell>
          <cell r="AC2576">
            <v>3</v>
          </cell>
          <cell r="AD2576">
            <v>24</v>
          </cell>
          <cell r="AE2576">
            <v>17</v>
          </cell>
        </row>
        <row r="2577">
          <cell r="E2577" t="str">
            <v>MN Commercial Residual Fuel</v>
          </cell>
          <cell r="F2577">
            <v>1629</v>
          </cell>
          <cell r="G2577">
            <v>1842</v>
          </cell>
          <cell r="H2577">
            <v>1227</v>
          </cell>
          <cell r="I2577">
            <v>835</v>
          </cell>
          <cell r="J2577">
            <v>997</v>
          </cell>
          <cell r="K2577">
            <v>701</v>
          </cell>
          <cell r="L2577">
            <v>870</v>
          </cell>
          <cell r="M2577">
            <v>1003</v>
          </cell>
          <cell r="N2577">
            <v>1013</v>
          </cell>
          <cell r="O2577">
            <v>974</v>
          </cell>
          <cell r="P2577">
            <v>862</v>
          </cell>
          <cell r="Q2577">
            <v>1373</v>
          </cell>
          <cell r="R2577">
            <v>1229</v>
          </cell>
          <cell r="S2577">
            <v>2148</v>
          </cell>
          <cell r="T2577">
            <v>2826</v>
          </cell>
          <cell r="U2577">
            <v>1921</v>
          </cell>
          <cell r="V2577">
            <v>1477</v>
          </cell>
          <cell r="W2577">
            <v>553</v>
          </cell>
          <cell r="X2577">
            <v>1171</v>
          </cell>
          <cell r="Y2577">
            <v>1196</v>
          </cell>
          <cell r="Z2577">
            <v>1145</v>
          </cell>
          <cell r="AA2577">
            <v>830</v>
          </cell>
          <cell r="AB2577">
            <v>95</v>
          </cell>
          <cell r="AC2577">
            <v>28</v>
          </cell>
          <cell r="AD2577">
            <v>50</v>
          </cell>
          <cell r="AE2577">
            <v>4</v>
          </cell>
        </row>
        <row r="2578">
          <cell r="E2578" t="str">
            <v>MO Commercial Residual Fuel</v>
          </cell>
          <cell r="F2578">
            <v>374</v>
          </cell>
          <cell r="G2578">
            <v>185</v>
          </cell>
          <cell r="H2578">
            <v>19</v>
          </cell>
          <cell r="I2578">
            <v>48</v>
          </cell>
          <cell r="J2578">
            <v>122</v>
          </cell>
          <cell r="K2578">
            <v>6</v>
          </cell>
          <cell r="L2578">
            <v>35</v>
          </cell>
          <cell r="M2578">
            <v>209</v>
          </cell>
          <cell r="N2578">
            <v>213</v>
          </cell>
          <cell r="O2578">
            <v>166</v>
          </cell>
          <cell r="P2578">
            <v>197</v>
          </cell>
          <cell r="Q2578">
            <v>183</v>
          </cell>
          <cell r="R2578">
            <v>188</v>
          </cell>
          <cell r="S2578">
            <v>138</v>
          </cell>
          <cell r="T2578">
            <v>103</v>
          </cell>
          <cell r="U2578">
            <v>108</v>
          </cell>
          <cell r="V2578">
            <v>58</v>
          </cell>
          <cell r="W2578">
            <v>37</v>
          </cell>
          <cell r="X2578">
            <v>8</v>
          </cell>
          <cell r="Y2578">
            <v>4</v>
          </cell>
          <cell r="Z2578">
            <v>27</v>
          </cell>
          <cell r="AA2578">
            <v>0</v>
          </cell>
          <cell r="AB2578">
            <v>1</v>
          </cell>
          <cell r="AC2578">
            <v>0</v>
          </cell>
          <cell r="AD2578">
            <v>0</v>
          </cell>
          <cell r="AE2578">
            <v>0</v>
          </cell>
        </row>
        <row r="2579">
          <cell r="E2579" t="str">
            <v>MS Commercial Residual Fuel</v>
          </cell>
          <cell r="F2579">
            <v>0</v>
          </cell>
          <cell r="G2579">
            <v>4</v>
          </cell>
          <cell r="H2579">
            <v>3</v>
          </cell>
          <cell r="I2579">
            <v>0</v>
          </cell>
          <cell r="J2579">
            <v>0</v>
          </cell>
          <cell r="K2579">
            <v>0</v>
          </cell>
          <cell r="L2579">
            <v>0</v>
          </cell>
          <cell r="M2579">
            <v>0</v>
          </cell>
          <cell r="N2579">
            <v>0</v>
          </cell>
          <cell r="O2579">
            <v>0</v>
          </cell>
          <cell r="P2579">
            <v>0</v>
          </cell>
          <cell r="Q2579">
            <v>311</v>
          </cell>
          <cell r="R2579">
            <v>0</v>
          </cell>
          <cell r="S2579">
            <v>14</v>
          </cell>
          <cell r="T2579">
            <v>55</v>
          </cell>
          <cell r="U2579">
            <v>0</v>
          </cell>
          <cell r="V2579">
            <v>0</v>
          </cell>
          <cell r="W2579">
            <v>0</v>
          </cell>
          <cell r="X2579">
            <v>2</v>
          </cell>
          <cell r="Y2579">
            <v>0</v>
          </cell>
          <cell r="Z2579">
            <v>0</v>
          </cell>
          <cell r="AA2579">
            <v>0</v>
          </cell>
          <cell r="AB2579">
            <v>0</v>
          </cell>
          <cell r="AC2579">
            <v>0</v>
          </cell>
          <cell r="AD2579">
            <v>0</v>
          </cell>
          <cell r="AE2579">
            <v>0</v>
          </cell>
        </row>
        <row r="2580">
          <cell r="E2580" t="str">
            <v>MT Commercial Residual Fuel</v>
          </cell>
          <cell r="F2580">
            <v>69</v>
          </cell>
          <cell r="G2580">
            <v>21</v>
          </cell>
          <cell r="H2580">
            <v>24</v>
          </cell>
          <cell r="I2580">
            <v>31</v>
          </cell>
          <cell r="J2580">
            <v>21</v>
          </cell>
          <cell r="K2580">
            <v>21</v>
          </cell>
          <cell r="L2580">
            <v>16</v>
          </cell>
          <cell r="M2580">
            <v>7</v>
          </cell>
          <cell r="N2580">
            <v>4</v>
          </cell>
          <cell r="O2580">
            <v>14</v>
          </cell>
          <cell r="P2580">
            <v>4</v>
          </cell>
          <cell r="Q2580">
            <v>0</v>
          </cell>
          <cell r="R2580">
            <v>0</v>
          </cell>
          <cell r="S2580">
            <v>3</v>
          </cell>
          <cell r="T2580">
            <v>0</v>
          </cell>
          <cell r="U2580">
            <v>0</v>
          </cell>
          <cell r="V2580">
            <v>0</v>
          </cell>
          <cell r="W2580">
            <v>0</v>
          </cell>
          <cell r="X2580">
            <v>0</v>
          </cell>
          <cell r="Y2580">
            <v>203</v>
          </cell>
          <cell r="Z2580">
            <v>4</v>
          </cell>
          <cell r="AA2580">
            <v>27</v>
          </cell>
          <cell r="AB2580">
            <v>1</v>
          </cell>
          <cell r="AC2580">
            <v>4</v>
          </cell>
          <cell r="AD2580">
            <v>17</v>
          </cell>
          <cell r="AE2580">
            <v>0</v>
          </cell>
        </row>
        <row r="2581">
          <cell r="E2581" t="str">
            <v>NC Commercial Residual Fuel</v>
          </cell>
          <cell r="F2581">
            <v>1401</v>
          </cell>
          <cell r="G2581">
            <v>736</v>
          </cell>
          <cell r="H2581">
            <v>698</v>
          </cell>
          <cell r="I2581">
            <v>1787</v>
          </cell>
          <cell r="J2581">
            <v>1657</v>
          </cell>
          <cell r="K2581">
            <v>1164</v>
          </cell>
          <cell r="L2581">
            <v>1381</v>
          </cell>
          <cell r="M2581">
            <v>1062</v>
          </cell>
          <cell r="N2581">
            <v>717</v>
          </cell>
          <cell r="O2581">
            <v>630</v>
          </cell>
          <cell r="P2581">
            <v>708</v>
          </cell>
          <cell r="Q2581">
            <v>802</v>
          </cell>
          <cell r="R2581">
            <v>468</v>
          </cell>
          <cell r="S2581">
            <v>1309</v>
          </cell>
          <cell r="T2581">
            <v>1735</v>
          </cell>
          <cell r="U2581">
            <v>1438</v>
          </cell>
          <cell r="V2581">
            <v>1014</v>
          </cell>
          <cell r="W2581">
            <v>192</v>
          </cell>
          <cell r="X2581">
            <v>285</v>
          </cell>
          <cell r="Y2581">
            <v>16</v>
          </cell>
          <cell r="Z2581">
            <v>4</v>
          </cell>
          <cell r="AA2581">
            <v>8</v>
          </cell>
          <cell r="AB2581">
            <v>3</v>
          </cell>
          <cell r="AC2581">
            <v>10</v>
          </cell>
          <cell r="AD2581">
            <v>36</v>
          </cell>
          <cell r="AE2581">
            <v>7</v>
          </cell>
        </row>
        <row r="2582">
          <cell r="E2582" t="str">
            <v>ND Commercial Residual Fuel</v>
          </cell>
          <cell r="F2582">
            <v>141</v>
          </cell>
          <cell r="G2582">
            <v>47</v>
          </cell>
          <cell r="H2582">
            <v>75</v>
          </cell>
          <cell r="I2582">
            <v>100</v>
          </cell>
          <cell r="J2582">
            <v>92</v>
          </cell>
          <cell r="K2582">
            <v>119</v>
          </cell>
          <cell r="L2582">
            <v>37</v>
          </cell>
          <cell r="M2582">
            <v>56</v>
          </cell>
          <cell r="N2582">
            <v>102</v>
          </cell>
          <cell r="O2582">
            <v>94</v>
          </cell>
          <cell r="P2582">
            <v>77</v>
          </cell>
          <cell r="Q2582">
            <v>229</v>
          </cell>
          <cell r="R2582">
            <v>593</v>
          </cell>
          <cell r="S2582">
            <v>630</v>
          </cell>
          <cell r="T2582">
            <v>115</v>
          </cell>
          <cell r="U2582">
            <v>289</v>
          </cell>
          <cell r="V2582">
            <v>63</v>
          </cell>
          <cell r="W2582">
            <v>163</v>
          </cell>
          <cell r="X2582">
            <v>74</v>
          </cell>
          <cell r="Y2582">
            <v>8</v>
          </cell>
          <cell r="Z2582">
            <v>16</v>
          </cell>
          <cell r="AA2582">
            <v>123</v>
          </cell>
          <cell r="AB2582">
            <v>96</v>
          </cell>
          <cell r="AC2582">
            <v>13</v>
          </cell>
          <cell r="AD2582">
            <v>12</v>
          </cell>
          <cell r="AE2582">
            <v>4</v>
          </cell>
        </row>
        <row r="2583">
          <cell r="E2583" t="str">
            <v>NE Commercial Residual Fuel</v>
          </cell>
          <cell r="F2583">
            <v>126</v>
          </cell>
          <cell r="G2583">
            <v>166</v>
          </cell>
          <cell r="H2583">
            <v>255</v>
          </cell>
          <cell r="I2583">
            <v>119</v>
          </cell>
          <cell r="J2583">
            <v>117</v>
          </cell>
          <cell r="K2583">
            <v>4</v>
          </cell>
          <cell r="L2583">
            <v>0</v>
          </cell>
          <cell r="M2583">
            <v>59</v>
          </cell>
          <cell r="N2583">
            <v>45</v>
          </cell>
          <cell r="O2583">
            <v>18</v>
          </cell>
          <cell r="P2583">
            <v>52</v>
          </cell>
          <cell r="Q2583">
            <v>132</v>
          </cell>
          <cell r="R2583">
            <v>0</v>
          </cell>
          <cell r="S2583">
            <v>90</v>
          </cell>
          <cell r="T2583">
            <v>308</v>
          </cell>
          <cell r="U2583">
            <v>146</v>
          </cell>
          <cell r="V2583">
            <v>259</v>
          </cell>
          <cell r="W2583">
            <v>0</v>
          </cell>
          <cell r="X2583">
            <v>266</v>
          </cell>
          <cell r="Y2583">
            <v>43</v>
          </cell>
          <cell r="Z2583">
            <v>3</v>
          </cell>
          <cell r="AA2583">
            <v>0</v>
          </cell>
          <cell r="AB2583">
            <v>1</v>
          </cell>
          <cell r="AC2583">
            <v>0</v>
          </cell>
          <cell r="AD2583">
            <v>7</v>
          </cell>
          <cell r="AE2583">
            <v>0</v>
          </cell>
        </row>
        <row r="2584">
          <cell r="E2584" t="str">
            <v>NH Commercial Residual Fuel</v>
          </cell>
          <cell r="F2584">
            <v>4072</v>
          </cell>
          <cell r="G2584">
            <v>4221</v>
          </cell>
          <cell r="H2584">
            <v>2026</v>
          </cell>
          <cell r="I2584">
            <v>2359</v>
          </cell>
          <cell r="J2584">
            <v>2803</v>
          </cell>
          <cell r="K2584">
            <v>2740</v>
          </cell>
          <cell r="L2584">
            <v>2811</v>
          </cell>
          <cell r="M2584">
            <v>2980</v>
          </cell>
          <cell r="N2584">
            <v>1739</v>
          </cell>
          <cell r="O2584">
            <v>791</v>
          </cell>
          <cell r="P2584">
            <v>783</v>
          </cell>
          <cell r="Q2584">
            <v>516</v>
          </cell>
          <cell r="R2584">
            <v>775</v>
          </cell>
          <cell r="S2584">
            <v>964</v>
          </cell>
          <cell r="T2584">
            <v>5093</v>
          </cell>
          <cell r="U2584">
            <v>7863</v>
          </cell>
          <cell r="V2584">
            <v>2569</v>
          </cell>
          <cell r="W2584">
            <v>2778</v>
          </cell>
          <cell r="X2584">
            <v>2238</v>
          </cell>
          <cell r="Y2584">
            <v>2048</v>
          </cell>
          <cell r="Z2584">
            <v>1589</v>
          </cell>
          <cell r="AA2584">
            <v>1558</v>
          </cell>
          <cell r="AB2584">
            <v>1005</v>
          </cell>
          <cell r="AC2584">
            <v>851</v>
          </cell>
          <cell r="AD2584">
            <v>421</v>
          </cell>
          <cell r="AE2584">
            <v>541</v>
          </cell>
        </row>
        <row r="2585">
          <cell r="E2585" t="str">
            <v>NJ Commercial Residual Fuel</v>
          </cell>
          <cell r="F2585">
            <v>9179</v>
          </cell>
          <cell r="G2585">
            <v>10043</v>
          </cell>
          <cell r="H2585">
            <v>8526</v>
          </cell>
          <cell r="I2585">
            <v>12393</v>
          </cell>
          <cell r="J2585">
            <v>13061</v>
          </cell>
          <cell r="K2585">
            <v>7780</v>
          </cell>
          <cell r="L2585">
            <v>8055</v>
          </cell>
          <cell r="M2585">
            <v>4990</v>
          </cell>
          <cell r="N2585">
            <v>3076</v>
          </cell>
          <cell r="O2585">
            <v>3713</v>
          </cell>
          <cell r="P2585">
            <v>3009</v>
          </cell>
          <cell r="Q2585">
            <v>2418</v>
          </cell>
          <cell r="R2585">
            <v>1754</v>
          </cell>
          <cell r="S2585">
            <v>2776</v>
          </cell>
          <cell r="T2585">
            <v>2182</v>
          </cell>
          <cell r="U2585">
            <v>1769</v>
          </cell>
          <cell r="V2585">
            <v>1362</v>
          </cell>
          <cell r="W2585">
            <v>1466</v>
          </cell>
          <cell r="X2585">
            <v>2978</v>
          </cell>
          <cell r="Y2585">
            <v>2611</v>
          </cell>
          <cell r="Z2585">
            <v>885</v>
          </cell>
          <cell r="AA2585">
            <v>787</v>
          </cell>
          <cell r="AB2585">
            <v>269</v>
          </cell>
          <cell r="AC2585">
            <v>222</v>
          </cell>
          <cell r="AD2585">
            <v>43</v>
          </cell>
          <cell r="AE2585">
            <v>64</v>
          </cell>
        </row>
        <row r="2586">
          <cell r="E2586" t="str">
            <v>NM Commercial Residual Fuel</v>
          </cell>
          <cell r="F2586">
            <v>0</v>
          </cell>
          <cell r="G2586">
            <v>0</v>
          </cell>
          <cell r="H2586">
            <v>0</v>
          </cell>
          <cell r="I2586">
            <v>0</v>
          </cell>
          <cell r="J2586">
            <v>0</v>
          </cell>
          <cell r="K2586">
            <v>0</v>
          </cell>
          <cell r="L2586">
            <v>0</v>
          </cell>
          <cell r="M2586">
            <v>0</v>
          </cell>
          <cell r="N2586">
            <v>0</v>
          </cell>
          <cell r="O2586">
            <v>0</v>
          </cell>
          <cell r="P2586">
            <v>0</v>
          </cell>
          <cell r="Q2586">
            <v>0</v>
          </cell>
          <cell r="R2586">
            <v>0</v>
          </cell>
          <cell r="S2586">
            <v>0</v>
          </cell>
          <cell r="T2586">
            <v>0</v>
          </cell>
          <cell r="U2586">
            <v>0</v>
          </cell>
          <cell r="V2586">
            <v>0</v>
          </cell>
          <cell r="W2586">
            <v>0</v>
          </cell>
          <cell r="X2586">
            <v>0</v>
          </cell>
          <cell r="Y2586">
            <v>0</v>
          </cell>
          <cell r="Z2586">
            <v>0</v>
          </cell>
          <cell r="AA2586">
            <v>0</v>
          </cell>
          <cell r="AB2586">
            <v>0</v>
          </cell>
          <cell r="AC2586">
            <v>0</v>
          </cell>
          <cell r="AD2586">
            <v>0</v>
          </cell>
          <cell r="AE2586">
            <v>0</v>
          </cell>
        </row>
        <row r="2587">
          <cell r="E2587" t="str">
            <v>NV Commercial Residual Fuel</v>
          </cell>
          <cell r="F2587">
            <v>13</v>
          </cell>
          <cell r="G2587">
            <v>14</v>
          </cell>
          <cell r="H2587">
            <v>2</v>
          </cell>
          <cell r="I2587">
            <v>0</v>
          </cell>
          <cell r="J2587">
            <v>0</v>
          </cell>
          <cell r="K2587">
            <v>0</v>
          </cell>
          <cell r="L2587">
            <v>0</v>
          </cell>
          <cell r="M2587">
            <v>4</v>
          </cell>
          <cell r="N2587">
            <v>23</v>
          </cell>
          <cell r="O2587">
            <v>42</v>
          </cell>
          <cell r="P2587">
            <v>53</v>
          </cell>
          <cell r="Q2587">
            <v>0</v>
          </cell>
          <cell r="R2587">
            <v>0</v>
          </cell>
          <cell r="S2587">
            <v>0</v>
          </cell>
          <cell r="T2587">
            <v>0</v>
          </cell>
          <cell r="U2587">
            <v>0</v>
          </cell>
          <cell r="V2587">
            <v>0</v>
          </cell>
          <cell r="W2587">
            <v>30</v>
          </cell>
          <cell r="X2587">
            <v>0</v>
          </cell>
          <cell r="Y2587">
            <v>0</v>
          </cell>
          <cell r="Z2587">
            <v>0</v>
          </cell>
          <cell r="AA2587">
            <v>51</v>
          </cell>
          <cell r="AB2587">
            <v>0</v>
          </cell>
          <cell r="AC2587">
            <v>0</v>
          </cell>
          <cell r="AD2587">
            <v>0</v>
          </cell>
          <cell r="AE2587">
            <v>0</v>
          </cell>
        </row>
        <row r="2588">
          <cell r="E2588" t="str">
            <v>NY Commercial Residual Fuel</v>
          </cell>
          <cell r="F2588">
            <v>109393</v>
          </cell>
          <cell r="G2588">
            <v>106890</v>
          </cell>
          <cell r="H2588">
            <v>99165</v>
          </cell>
          <cell r="I2588">
            <v>108782</v>
          </cell>
          <cell r="J2588">
            <v>100953</v>
          </cell>
          <cell r="K2588">
            <v>85222</v>
          </cell>
          <cell r="L2588">
            <v>80417</v>
          </cell>
          <cell r="M2588">
            <v>63528</v>
          </cell>
          <cell r="N2588">
            <v>42534</v>
          </cell>
          <cell r="O2588">
            <v>46771</v>
          </cell>
          <cell r="P2588">
            <v>59280</v>
          </cell>
          <cell r="Q2588">
            <v>45223</v>
          </cell>
          <cell r="R2588">
            <v>54559</v>
          </cell>
          <cell r="S2588">
            <v>67798</v>
          </cell>
          <cell r="T2588">
            <v>71929</v>
          </cell>
          <cell r="U2588">
            <v>63283</v>
          </cell>
          <cell r="V2588">
            <v>49923</v>
          </cell>
          <cell r="W2588">
            <v>54842</v>
          </cell>
          <cell r="X2588">
            <v>48318</v>
          </cell>
          <cell r="Y2588">
            <v>53884</v>
          </cell>
          <cell r="Z2588">
            <v>49262</v>
          </cell>
          <cell r="AA2588">
            <v>44569</v>
          </cell>
          <cell r="AB2588">
            <v>26636</v>
          </cell>
          <cell r="AC2588">
            <v>19734</v>
          </cell>
          <cell r="AD2588">
            <v>5321</v>
          </cell>
          <cell r="AE2588">
            <v>1961</v>
          </cell>
        </row>
        <row r="2589">
          <cell r="E2589" t="str">
            <v>OH Commercial Residual Fuel</v>
          </cell>
          <cell r="F2589">
            <v>138</v>
          </cell>
          <cell r="G2589">
            <v>252</v>
          </cell>
          <cell r="H2589">
            <v>460</v>
          </cell>
          <cell r="I2589">
            <v>167</v>
          </cell>
          <cell r="J2589">
            <v>47</v>
          </cell>
          <cell r="K2589">
            <v>29</v>
          </cell>
          <cell r="L2589">
            <v>11</v>
          </cell>
          <cell r="M2589">
            <v>13</v>
          </cell>
          <cell r="N2589">
            <v>4</v>
          </cell>
          <cell r="O2589">
            <v>0</v>
          </cell>
          <cell r="P2589">
            <v>0</v>
          </cell>
          <cell r="Q2589">
            <v>4</v>
          </cell>
          <cell r="R2589">
            <v>28</v>
          </cell>
          <cell r="S2589">
            <v>13</v>
          </cell>
          <cell r="T2589">
            <v>633</v>
          </cell>
          <cell r="U2589">
            <v>681</v>
          </cell>
          <cell r="V2589">
            <v>177</v>
          </cell>
          <cell r="W2589">
            <v>6</v>
          </cell>
          <cell r="X2589">
            <v>51</v>
          </cell>
          <cell r="Y2589">
            <v>8</v>
          </cell>
          <cell r="Z2589">
            <v>36</v>
          </cell>
          <cell r="AA2589">
            <v>34</v>
          </cell>
          <cell r="AB2589">
            <v>1</v>
          </cell>
          <cell r="AC2589">
            <v>0</v>
          </cell>
          <cell r="AD2589">
            <v>0</v>
          </cell>
          <cell r="AE2589">
            <v>0</v>
          </cell>
        </row>
        <row r="2590">
          <cell r="E2590" t="str">
            <v>OK Commercial Residual Fuel</v>
          </cell>
          <cell r="F2590">
            <v>506</v>
          </cell>
          <cell r="G2590">
            <v>477</v>
          </cell>
          <cell r="H2590">
            <v>269</v>
          </cell>
          <cell r="I2590">
            <v>0</v>
          </cell>
          <cell r="J2590">
            <v>0</v>
          </cell>
          <cell r="K2590">
            <v>2</v>
          </cell>
          <cell r="L2590">
            <v>0</v>
          </cell>
          <cell r="M2590">
            <v>0</v>
          </cell>
          <cell r="N2590">
            <v>0</v>
          </cell>
          <cell r="O2590">
            <v>0</v>
          </cell>
          <cell r="P2590">
            <v>0</v>
          </cell>
          <cell r="Q2590">
            <v>0</v>
          </cell>
          <cell r="R2590">
            <v>64</v>
          </cell>
          <cell r="S2590">
            <v>0</v>
          </cell>
          <cell r="T2590">
            <v>6</v>
          </cell>
          <cell r="U2590">
            <v>0</v>
          </cell>
          <cell r="V2590">
            <v>0</v>
          </cell>
          <cell r="W2590">
            <v>0</v>
          </cell>
          <cell r="X2590">
            <v>0</v>
          </cell>
          <cell r="Y2590">
            <v>0</v>
          </cell>
          <cell r="Z2590">
            <v>0</v>
          </cell>
          <cell r="AA2590">
            <v>0</v>
          </cell>
          <cell r="AB2590">
            <v>0</v>
          </cell>
          <cell r="AC2590">
            <v>0</v>
          </cell>
          <cell r="AD2590">
            <v>0</v>
          </cell>
          <cell r="AE2590">
            <v>0</v>
          </cell>
        </row>
        <row r="2591">
          <cell r="E2591" t="str">
            <v>OR Commercial Residual Fuel</v>
          </cell>
          <cell r="F2591">
            <v>1781</v>
          </cell>
          <cell r="G2591">
            <v>1598</v>
          </cell>
          <cell r="H2591">
            <v>1509</v>
          </cell>
          <cell r="I2591">
            <v>1084</v>
          </cell>
          <cell r="J2591">
            <v>687</v>
          </cell>
          <cell r="K2591">
            <v>545</v>
          </cell>
          <cell r="L2591">
            <v>519</v>
          </cell>
          <cell r="M2591">
            <v>304</v>
          </cell>
          <cell r="N2591">
            <v>450</v>
          </cell>
          <cell r="O2591">
            <v>301</v>
          </cell>
          <cell r="P2591">
            <v>386</v>
          </cell>
          <cell r="Q2591">
            <v>317</v>
          </cell>
          <cell r="R2591">
            <v>403</v>
          </cell>
          <cell r="S2591">
            <v>333</v>
          </cell>
          <cell r="T2591">
            <v>343</v>
          </cell>
          <cell r="U2591">
            <v>306</v>
          </cell>
          <cell r="V2591">
            <v>250</v>
          </cell>
          <cell r="W2591">
            <v>203</v>
          </cell>
          <cell r="X2591">
            <v>256</v>
          </cell>
          <cell r="Y2591">
            <v>224</v>
          </cell>
          <cell r="Z2591">
            <v>166</v>
          </cell>
          <cell r="AA2591">
            <v>187</v>
          </cell>
          <cell r="AB2591">
            <v>95</v>
          </cell>
          <cell r="AC2591">
            <v>21</v>
          </cell>
          <cell r="AD2591">
            <v>2</v>
          </cell>
          <cell r="AE2591">
            <v>0</v>
          </cell>
        </row>
        <row r="2592">
          <cell r="E2592" t="str">
            <v>PA Commercial Residual Fuel</v>
          </cell>
          <cell r="F2592">
            <v>4992</v>
          </cell>
          <cell r="G2592">
            <v>3953</v>
          </cell>
          <cell r="H2592">
            <v>5504</v>
          </cell>
          <cell r="I2592">
            <v>6981</v>
          </cell>
          <cell r="J2592">
            <v>8577</v>
          </cell>
          <cell r="K2592">
            <v>7679</v>
          </cell>
          <cell r="L2592">
            <v>8195</v>
          </cell>
          <cell r="M2592">
            <v>6470</v>
          </cell>
          <cell r="N2592">
            <v>3758</v>
          </cell>
          <cell r="O2592">
            <v>3395</v>
          </cell>
          <cell r="P2592">
            <v>3985</v>
          </cell>
          <cell r="Q2592">
            <v>3144</v>
          </cell>
          <cell r="R2592">
            <v>2365</v>
          </cell>
          <cell r="S2592">
            <v>3543</v>
          </cell>
          <cell r="T2592">
            <v>3826</v>
          </cell>
          <cell r="U2592">
            <v>3934</v>
          </cell>
          <cell r="V2592">
            <v>1802</v>
          </cell>
          <cell r="W2592">
            <v>2445</v>
          </cell>
          <cell r="X2592">
            <v>1515</v>
          </cell>
          <cell r="Y2592">
            <v>1541</v>
          </cell>
          <cell r="Z2592">
            <v>570</v>
          </cell>
          <cell r="AA2592">
            <v>254</v>
          </cell>
          <cell r="AB2592">
            <v>163</v>
          </cell>
          <cell r="AC2592">
            <v>66</v>
          </cell>
          <cell r="AD2592">
            <v>79</v>
          </cell>
          <cell r="AE2592">
            <v>53</v>
          </cell>
        </row>
        <row r="2593">
          <cell r="E2593" t="str">
            <v>RI Commercial Residual Fuel</v>
          </cell>
          <cell r="F2593">
            <v>3754</v>
          </cell>
          <cell r="G2593">
            <v>3678</v>
          </cell>
          <cell r="H2593">
            <v>3254</v>
          </cell>
          <cell r="I2593">
            <v>3985</v>
          </cell>
          <cell r="J2593">
            <v>3923</v>
          </cell>
          <cell r="K2593">
            <v>3135</v>
          </cell>
          <cell r="L2593">
            <v>4195</v>
          </cell>
          <cell r="M2593">
            <v>3822</v>
          </cell>
          <cell r="N2593">
            <v>2439</v>
          </cell>
          <cell r="O2593">
            <v>2335</v>
          </cell>
          <cell r="P2593">
            <v>2632</v>
          </cell>
          <cell r="Q2593">
            <v>2697</v>
          </cell>
          <cell r="R2593">
            <v>2265</v>
          </cell>
          <cell r="S2593">
            <v>2345</v>
          </cell>
          <cell r="T2593">
            <v>2486</v>
          </cell>
          <cell r="U2593">
            <v>2744</v>
          </cell>
          <cell r="V2593">
            <v>1611</v>
          </cell>
          <cell r="W2593">
            <v>1473</v>
          </cell>
          <cell r="X2593">
            <v>1022</v>
          </cell>
          <cell r="Y2593">
            <v>944</v>
          </cell>
          <cell r="Z2593">
            <v>399</v>
          </cell>
          <cell r="AA2593">
            <v>278</v>
          </cell>
          <cell r="AB2593">
            <v>155</v>
          </cell>
          <cell r="AC2593">
            <v>160</v>
          </cell>
          <cell r="AD2593">
            <v>205</v>
          </cell>
          <cell r="AE2593">
            <v>187</v>
          </cell>
        </row>
        <row r="2594">
          <cell r="E2594" t="str">
            <v>SC Commercial Residual Fuel</v>
          </cell>
          <cell r="F2594">
            <v>108</v>
          </cell>
          <cell r="G2594">
            <v>154</v>
          </cell>
          <cell r="H2594">
            <v>328</v>
          </cell>
          <cell r="I2594">
            <v>174</v>
          </cell>
          <cell r="J2594">
            <v>411</v>
          </cell>
          <cell r="K2594">
            <v>240</v>
          </cell>
          <cell r="L2594">
            <v>235</v>
          </cell>
          <cell r="M2594">
            <v>63</v>
          </cell>
          <cell r="N2594">
            <v>41</v>
          </cell>
          <cell r="O2594">
            <v>60</v>
          </cell>
          <cell r="P2594">
            <v>317</v>
          </cell>
          <cell r="Q2594">
            <v>713</v>
          </cell>
          <cell r="R2594">
            <v>118</v>
          </cell>
          <cell r="S2594">
            <v>114</v>
          </cell>
          <cell r="T2594">
            <v>293</v>
          </cell>
          <cell r="U2594">
            <v>485</v>
          </cell>
          <cell r="V2594">
            <v>105</v>
          </cell>
          <cell r="W2594">
            <v>90</v>
          </cell>
          <cell r="X2594">
            <v>3</v>
          </cell>
          <cell r="Y2594">
            <v>2</v>
          </cell>
          <cell r="Z2594">
            <v>0</v>
          </cell>
          <cell r="AA2594">
            <v>3</v>
          </cell>
          <cell r="AB2594">
            <v>0</v>
          </cell>
          <cell r="AC2594">
            <v>0</v>
          </cell>
          <cell r="AD2594">
            <v>14</v>
          </cell>
          <cell r="AE2594">
            <v>36</v>
          </cell>
        </row>
        <row r="2595">
          <cell r="E2595" t="str">
            <v>SD Commercial Residual Fuel</v>
          </cell>
          <cell r="F2595">
            <v>154</v>
          </cell>
          <cell r="G2595">
            <v>219</v>
          </cell>
          <cell r="H2595">
            <v>222</v>
          </cell>
          <cell r="I2595">
            <v>4</v>
          </cell>
          <cell r="J2595">
            <v>38</v>
          </cell>
          <cell r="K2595">
            <v>15</v>
          </cell>
          <cell r="L2595">
            <v>0</v>
          </cell>
          <cell r="M2595">
            <v>53</v>
          </cell>
          <cell r="N2595">
            <v>34</v>
          </cell>
          <cell r="O2595">
            <v>49</v>
          </cell>
          <cell r="P2595">
            <v>436</v>
          </cell>
          <cell r="Q2595">
            <v>31</v>
          </cell>
          <cell r="R2595">
            <v>2</v>
          </cell>
          <cell r="S2595">
            <v>0</v>
          </cell>
          <cell r="T2595">
            <v>80</v>
          </cell>
          <cell r="U2595">
            <v>1</v>
          </cell>
          <cell r="V2595">
            <v>7</v>
          </cell>
          <cell r="W2595">
            <v>76</v>
          </cell>
          <cell r="X2595">
            <v>56</v>
          </cell>
          <cell r="Y2595">
            <v>21</v>
          </cell>
          <cell r="Z2595">
            <v>14</v>
          </cell>
          <cell r="AA2595">
            <v>2</v>
          </cell>
          <cell r="AB2595">
            <v>1</v>
          </cell>
          <cell r="AC2595">
            <v>2</v>
          </cell>
          <cell r="AD2595">
            <v>0</v>
          </cell>
          <cell r="AE2595">
            <v>0</v>
          </cell>
        </row>
        <row r="2596">
          <cell r="E2596" t="str">
            <v>TN Commercial Residual Fuel</v>
          </cell>
          <cell r="F2596">
            <v>206</v>
          </cell>
          <cell r="G2596">
            <v>103</v>
          </cell>
          <cell r="H2596">
            <v>357</v>
          </cell>
          <cell r="I2596">
            <v>209</v>
          </cell>
          <cell r="J2596">
            <v>202</v>
          </cell>
          <cell r="K2596">
            <v>89</v>
          </cell>
          <cell r="L2596">
            <v>174</v>
          </cell>
          <cell r="M2596">
            <v>278</v>
          </cell>
          <cell r="N2596">
            <v>9</v>
          </cell>
          <cell r="O2596">
            <v>0</v>
          </cell>
          <cell r="P2596">
            <v>0</v>
          </cell>
          <cell r="Q2596">
            <v>0</v>
          </cell>
          <cell r="R2596">
            <v>0</v>
          </cell>
          <cell r="S2596">
            <v>0</v>
          </cell>
          <cell r="T2596">
            <v>82</v>
          </cell>
          <cell r="U2596">
            <v>0</v>
          </cell>
          <cell r="V2596">
            <v>0</v>
          </cell>
          <cell r="W2596">
            <v>50</v>
          </cell>
          <cell r="X2596">
            <v>28</v>
          </cell>
          <cell r="Y2596">
            <v>22</v>
          </cell>
          <cell r="Z2596">
            <v>0</v>
          </cell>
          <cell r="AA2596">
            <v>0</v>
          </cell>
          <cell r="AB2596">
            <v>0</v>
          </cell>
          <cell r="AC2596">
            <v>11</v>
          </cell>
          <cell r="AD2596">
            <v>0</v>
          </cell>
          <cell r="AE2596">
            <v>0</v>
          </cell>
        </row>
        <row r="2597">
          <cell r="E2597" t="str">
            <v>TX Commercial Residual Fuel</v>
          </cell>
          <cell r="F2597">
            <v>446</v>
          </cell>
          <cell r="G2597">
            <v>1358</v>
          </cell>
          <cell r="H2597">
            <v>98</v>
          </cell>
          <cell r="I2597">
            <v>0</v>
          </cell>
          <cell r="J2597">
            <v>5</v>
          </cell>
          <cell r="K2597">
            <v>0</v>
          </cell>
          <cell r="L2597">
            <v>0</v>
          </cell>
          <cell r="M2597">
            <v>0</v>
          </cell>
          <cell r="N2597">
            <v>0</v>
          </cell>
          <cell r="O2597">
            <v>0</v>
          </cell>
          <cell r="P2597">
            <v>0</v>
          </cell>
          <cell r="Q2597">
            <v>70</v>
          </cell>
          <cell r="R2597">
            <v>145</v>
          </cell>
          <cell r="S2597">
            <v>0</v>
          </cell>
          <cell r="T2597">
            <v>0</v>
          </cell>
          <cell r="U2597">
            <v>0</v>
          </cell>
          <cell r="V2597">
            <v>0</v>
          </cell>
          <cell r="W2597">
            <v>87</v>
          </cell>
          <cell r="X2597">
            <v>46</v>
          </cell>
          <cell r="Y2597">
            <v>23</v>
          </cell>
          <cell r="Z2597">
            <v>90</v>
          </cell>
          <cell r="AA2597">
            <v>275</v>
          </cell>
          <cell r="AB2597">
            <v>152</v>
          </cell>
          <cell r="AC2597">
            <v>184</v>
          </cell>
          <cell r="AD2597">
            <v>58</v>
          </cell>
          <cell r="AE2597">
            <v>0</v>
          </cell>
        </row>
        <row r="2598">
          <cell r="E2598" t="str">
            <v>US Commercial Residual Fuel</v>
          </cell>
          <cell r="F2598">
            <v>229842</v>
          </cell>
          <cell r="G2598">
            <v>211928</v>
          </cell>
          <cell r="H2598">
            <v>189081</v>
          </cell>
          <cell r="I2598">
            <v>172717</v>
          </cell>
          <cell r="J2598">
            <v>171945</v>
          </cell>
          <cell r="K2598">
            <v>141481</v>
          </cell>
          <cell r="L2598">
            <v>137191</v>
          </cell>
          <cell r="M2598">
            <v>111242</v>
          </cell>
          <cell r="N2598">
            <v>85209</v>
          </cell>
          <cell r="O2598">
            <v>73302</v>
          </cell>
          <cell r="P2598">
            <v>91584</v>
          </cell>
          <cell r="Q2598">
            <v>69857</v>
          </cell>
          <cell r="R2598">
            <v>79801</v>
          </cell>
          <cell r="S2598">
            <v>111119</v>
          </cell>
          <cell r="T2598">
            <v>122492</v>
          </cell>
          <cell r="U2598">
            <v>115829</v>
          </cell>
          <cell r="V2598">
            <v>75262</v>
          </cell>
          <cell r="W2598">
            <v>75388</v>
          </cell>
          <cell r="X2598">
            <v>71016</v>
          </cell>
          <cell r="Y2598">
            <v>71280</v>
          </cell>
          <cell r="Z2598">
            <v>61690</v>
          </cell>
          <cell r="AA2598">
            <v>53746</v>
          </cell>
          <cell r="AB2598">
            <v>31396</v>
          </cell>
          <cell r="AC2598">
            <v>24403</v>
          </cell>
          <cell r="AD2598">
            <v>7939</v>
          </cell>
          <cell r="AE2598">
            <v>3972</v>
          </cell>
        </row>
        <row r="2599">
          <cell r="E2599" t="str">
            <v>UT Commercial Residual Fuel</v>
          </cell>
          <cell r="F2599">
            <v>461</v>
          </cell>
          <cell r="G2599">
            <v>143</v>
          </cell>
          <cell r="H2599">
            <v>128</v>
          </cell>
          <cell r="I2599">
            <v>341</v>
          </cell>
          <cell r="J2599">
            <v>122</v>
          </cell>
          <cell r="K2599">
            <v>80</v>
          </cell>
          <cell r="L2599">
            <v>85</v>
          </cell>
          <cell r="M2599">
            <v>68</v>
          </cell>
          <cell r="N2599">
            <v>17</v>
          </cell>
          <cell r="O2599">
            <v>61</v>
          </cell>
          <cell r="P2599">
            <v>102</v>
          </cell>
          <cell r="Q2599">
            <v>114</v>
          </cell>
          <cell r="R2599">
            <v>0</v>
          </cell>
          <cell r="S2599">
            <v>0</v>
          </cell>
          <cell r="T2599">
            <v>0</v>
          </cell>
          <cell r="U2599">
            <v>18</v>
          </cell>
          <cell r="V2599">
            <v>5</v>
          </cell>
          <cell r="W2599">
            <v>0</v>
          </cell>
          <cell r="X2599">
            <v>0</v>
          </cell>
          <cell r="Y2599">
            <v>0</v>
          </cell>
          <cell r="Z2599">
            <v>0</v>
          </cell>
          <cell r="AA2599">
            <v>0</v>
          </cell>
          <cell r="AB2599">
            <v>0</v>
          </cell>
          <cell r="AC2599">
            <v>0</v>
          </cell>
          <cell r="AD2599">
            <v>110</v>
          </cell>
          <cell r="AE2599">
            <v>0</v>
          </cell>
        </row>
        <row r="2600">
          <cell r="E2600" t="str">
            <v>VA Commercial Residual Fuel</v>
          </cell>
          <cell r="F2600">
            <v>1367</v>
          </cell>
          <cell r="G2600">
            <v>718</v>
          </cell>
          <cell r="H2600">
            <v>1394</v>
          </cell>
          <cell r="I2600">
            <v>1129</v>
          </cell>
          <cell r="J2600">
            <v>975</v>
          </cell>
          <cell r="K2600">
            <v>1290</v>
          </cell>
          <cell r="L2600">
            <v>1593</v>
          </cell>
          <cell r="M2600">
            <v>802</v>
          </cell>
          <cell r="N2600">
            <v>706</v>
          </cell>
          <cell r="O2600">
            <v>1141</v>
          </cell>
          <cell r="P2600">
            <v>2708</v>
          </cell>
          <cell r="Q2600">
            <v>1774</v>
          </cell>
          <cell r="R2600">
            <v>465</v>
          </cell>
          <cell r="S2600">
            <v>2549</v>
          </cell>
          <cell r="T2600">
            <v>1988</v>
          </cell>
          <cell r="U2600">
            <v>523</v>
          </cell>
          <cell r="V2600">
            <v>233</v>
          </cell>
          <cell r="W2600">
            <v>115</v>
          </cell>
          <cell r="X2600">
            <v>123</v>
          </cell>
          <cell r="Y2600">
            <v>136</v>
          </cell>
          <cell r="Z2600">
            <v>182</v>
          </cell>
          <cell r="AA2600">
            <v>73</v>
          </cell>
          <cell r="AB2600">
            <v>38</v>
          </cell>
          <cell r="AC2600">
            <v>24</v>
          </cell>
          <cell r="AD2600">
            <v>24</v>
          </cell>
          <cell r="AE2600">
            <v>0</v>
          </cell>
        </row>
        <row r="2601">
          <cell r="E2601" t="str">
            <v>VT Commercial Residual Fuel</v>
          </cell>
          <cell r="F2601">
            <v>749</v>
          </cell>
          <cell r="G2601">
            <v>822</v>
          </cell>
          <cell r="H2601">
            <v>660</v>
          </cell>
          <cell r="I2601">
            <v>1078</v>
          </cell>
          <cell r="J2601">
            <v>539</v>
          </cell>
          <cell r="K2601">
            <v>444</v>
          </cell>
          <cell r="L2601">
            <v>456</v>
          </cell>
          <cell r="M2601">
            <v>698</v>
          </cell>
          <cell r="N2601">
            <v>671</v>
          </cell>
          <cell r="O2601">
            <v>448</v>
          </cell>
          <cell r="P2601">
            <v>637</v>
          </cell>
          <cell r="Q2601">
            <v>577</v>
          </cell>
          <cell r="R2601">
            <v>759</v>
          </cell>
          <cell r="S2601">
            <v>951</v>
          </cell>
          <cell r="T2601">
            <v>922</v>
          </cell>
          <cell r="U2601">
            <v>909</v>
          </cell>
          <cell r="V2601">
            <v>814</v>
          </cell>
          <cell r="W2601">
            <v>547</v>
          </cell>
          <cell r="X2601">
            <v>683</v>
          </cell>
          <cell r="Y2601">
            <v>557</v>
          </cell>
          <cell r="Z2601">
            <v>374</v>
          </cell>
          <cell r="AA2601">
            <v>331</v>
          </cell>
          <cell r="AB2601">
            <v>227</v>
          </cell>
          <cell r="AC2601">
            <v>232</v>
          </cell>
          <cell r="AD2601">
            <v>153</v>
          </cell>
          <cell r="AE2601">
            <v>108</v>
          </cell>
        </row>
        <row r="2602">
          <cell r="E2602" t="str">
            <v>WA Commercial Residual Fuel</v>
          </cell>
          <cell r="F2602">
            <v>331</v>
          </cell>
          <cell r="G2602">
            <v>629</v>
          </cell>
          <cell r="H2602">
            <v>350</v>
          </cell>
          <cell r="I2602">
            <v>370</v>
          </cell>
          <cell r="J2602">
            <v>298</v>
          </cell>
          <cell r="K2602">
            <v>690</v>
          </cell>
          <cell r="L2602">
            <v>1054</v>
          </cell>
          <cell r="M2602">
            <v>283</v>
          </cell>
          <cell r="N2602">
            <v>207</v>
          </cell>
          <cell r="O2602">
            <v>178</v>
          </cell>
          <cell r="P2602">
            <v>170</v>
          </cell>
          <cell r="Q2602">
            <v>44</v>
          </cell>
          <cell r="R2602">
            <v>22</v>
          </cell>
          <cell r="S2602">
            <v>7</v>
          </cell>
          <cell r="T2602">
            <v>0</v>
          </cell>
          <cell r="U2602">
            <v>0</v>
          </cell>
          <cell r="V2602">
            <v>4</v>
          </cell>
          <cell r="W2602">
            <v>2</v>
          </cell>
          <cell r="X2602">
            <v>0</v>
          </cell>
          <cell r="Y2602">
            <v>0</v>
          </cell>
          <cell r="Z2602">
            <v>0</v>
          </cell>
          <cell r="AA2602">
            <v>0</v>
          </cell>
          <cell r="AB2602">
            <v>0</v>
          </cell>
          <cell r="AC2602">
            <v>0</v>
          </cell>
          <cell r="AD2602">
            <v>0</v>
          </cell>
          <cell r="AE2602">
            <v>0</v>
          </cell>
        </row>
        <row r="2603">
          <cell r="E2603" t="str">
            <v>WI Commercial Residual Fuel</v>
          </cell>
          <cell r="F2603">
            <v>1361</v>
          </cell>
          <cell r="G2603">
            <v>1117</v>
          </cell>
          <cell r="H2603">
            <v>1438</v>
          </cell>
          <cell r="I2603">
            <v>1221</v>
          </cell>
          <cell r="J2603">
            <v>1034</v>
          </cell>
          <cell r="K2603">
            <v>679</v>
          </cell>
          <cell r="L2603">
            <v>821</v>
          </cell>
          <cell r="M2603">
            <v>830</v>
          </cell>
          <cell r="N2603">
            <v>1469</v>
          </cell>
          <cell r="O2603">
            <v>1052</v>
          </cell>
          <cell r="P2603">
            <v>1132</v>
          </cell>
          <cell r="Q2603">
            <v>1248</v>
          </cell>
          <cell r="R2603">
            <v>2306</v>
          </cell>
          <cell r="S2603">
            <v>2471</v>
          </cell>
          <cell r="T2603">
            <v>1569</v>
          </cell>
          <cell r="U2603">
            <v>1862</v>
          </cell>
          <cell r="V2603">
            <v>512</v>
          </cell>
          <cell r="W2603">
            <v>155</v>
          </cell>
          <cell r="X2603">
            <v>6</v>
          </cell>
          <cell r="Y2603">
            <v>1</v>
          </cell>
          <cell r="Z2603">
            <v>0</v>
          </cell>
          <cell r="AA2603">
            <v>0</v>
          </cell>
          <cell r="AB2603">
            <v>0</v>
          </cell>
          <cell r="AC2603">
            <v>0</v>
          </cell>
          <cell r="AD2603">
            <v>0</v>
          </cell>
          <cell r="AE2603">
            <v>0</v>
          </cell>
        </row>
        <row r="2604">
          <cell r="E2604" t="str">
            <v>WV Commercial Residual Fuel</v>
          </cell>
          <cell r="F2604">
            <v>408</v>
          </cell>
          <cell r="G2604">
            <v>319</v>
          </cell>
          <cell r="H2604">
            <v>346</v>
          </cell>
          <cell r="I2604">
            <v>121</v>
          </cell>
          <cell r="J2604">
            <v>31</v>
          </cell>
          <cell r="K2604">
            <v>0</v>
          </cell>
          <cell r="L2604">
            <v>0</v>
          </cell>
          <cell r="M2604">
            <v>0</v>
          </cell>
          <cell r="N2604">
            <v>0</v>
          </cell>
          <cell r="O2604">
            <v>0</v>
          </cell>
          <cell r="P2604">
            <v>0</v>
          </cell>
          <cell r="Q2604">
            <v>0</v>
          </cell>
          <cell r="R2604">
            <v>0</v>
          </cell>
          <cell r="S2604">
            <v>0</v>
          </cell>
          <cell r="T2604">
            <v>0</v>
          </cell>
          <cell r="U2604">
            <v>0</v>
          </cell>
          <cell r="V2604">
            <v>0</v>
          </cell>
          <cell r="W2604">
            <v>0</v>
          </cell>
          <cell r="X2604">
            <v>0</v>
          </cell>
          <cell r="Y2604">
            <v>0</v>
          </cell>
          <cell r="Z2604">
            <v>0</v>
          </cell>
          <cell r="AA2604">
            <v>0</v>
          </cell>
          <cell r="AB2604">
            <v>0</v>
          </cell>
          <cell r="AC2604">
            <v>2</v>
          </cell>
          <cell r="AD2604">
            <v>0</v>
          </cell>
          <cell r="AE2604">
            <v>0</v>
          </cell>
        </row>
        <row r="2605">
          <cell r="E2605" t="str">
            <v>WY Commercial Residual Fuel</v>
          </cell>
          <cell r="F2605">
            <v>4</v>
          </cell>
          <cell r="G2605">
            <v>7</v>
          </cell>
          <cell r="H2605">
            <v>0</v>
          </cell>
          <cell r="I2605">
            <v>0</v>
          </cell>
          <cell r="J2605">
            <v>5</v>
          </cell>
          <cell r="K2605">
            <v>2</v>
          </cell>
          <cell r="L2605">
            <v>1</v>
          </cell>
          <cell r="M2605">
            <v>1</v>
          </cell>
          <cell r="N2605">
            <v>0</v>
          </cell>
          <cell r="O2605">
            <v>0</v>
          </cell>
          <cell r="P2605">
            <v>1</v>
          </cell>
          <cell r="Q2605">
            <v>0</v>
          </cell>
          <cell r="R2605">
            <v>0</v>
          </cell>
          <cell r="S2605">
            <v>0</v>
          </cell>
          <cell r="T2605">
            <v>0</v>
          </cell>
          <cell r="U2605">
            <v>0</v>
          </cell>
          <cell r="V2605">
            <v>0</v>
          </cell>
          <cell r="W2605">
            <v>0</v>
          </cell>
          <cell r="X2605">
            <v>0</v>
          </cell>
          <cell r="Y2605">
            <v>0</v>
          </cell>
          <cell r="Z2605">
            <v>0</v>
          </cell>
          <cell r="AA2605">
            <v>0</v>
          </cell>
          <cell r="AB2605">
            <v>9</v>
          </cell>
          <cell r="AC2605">
            <v>0</v>
          </cell>
          <cell r="AD2605">
            <v>0</v>
          </cell>
          <cell r="AE2605">
            <v>0</v>
          </cell>
        </row>
        <row r="2606">
          <cell r="E2606" t="str">
            <v>AK Electric Power Residual Fuel</v>
          </cell>
          <cell r="F2606">
            <v>1077</v>
          </cell>
          <cell r="G2606">
            <v>1506</v>
          </cell>
          <cell r="H2606">
            <v>923</v>
          </cell>
          <cell r="I2606">
            <v>1927</v>
          </cell>
          <cell r="J2606">
            <v>1765</v>
          </cell>
          <cell r="K2606">
            <v>1615</v>
          </cell>
          <cell r="L2606">
            <v>3238</v>
          </cell>
          <cell r="M2606">
            <v>4544</v>
          </cell>
          <cell r="N2606">
            <v>5159</v>
          </cell>
          <cell r="O2606">
            <v>5270</v>
          </cell>
          <cell r="P2606">
            <v>4213</v>
          </cell>
          <cell r="Q2606">
            <v>6643</v>
          </cell>
          <cell r="R2606">
            <v>6330</v>
          </cell>
          <cell r="S2606">
            <v>5353</v>
          </cell>
          <cell r="T2606">
            <v>4415</v>
          </cell>
          <cell r="U2606">
            <v>4377</v>
          </cell>
          <cell r="V2606">
            <v>4289</v>
          </cell>
          <cell r="W2606">
            <v>2963</v>
          </cell>
          <cell r="X2606">
            <v>1239</v>
          </cell>
          <cell r="Y2606">
            <v>3433</v>
          </cell>
          <cell r="Z2606">
            <v>1923</v>
          </cell>
          <cell r="AA2606">
            <v>1462</v>
          </cell>
          <cell r="AB2606">
            <v>2361</v>
          </cell>
          <cell r="AC2606">
            <v>593</v>
          </cell>
          <cell r="AD2606">
            <v>750</v>
          </cell>
          <cell r="AE2606">
            <v>731</v>
          </cell>
        </row>
        <row r="2607">
          <cell r="E2607" t="str">
            <v>AL Electric Power Residual Fuel</v>
          </cell>
          <cell r="F2607">
            <v>0</v>
          </cell>
          <cell r="G2607">
            <v>0</v>
          </cell>
          <cell r="H2607">
            <v>0</v>
          </cell>
          <cell r="I2607">
            <v>0</v>
          </cell>
          <cell r="J2607">
            <v>0</v>
          </cell>
          <cell r="K2607">
            <v>0</v>
          </cell>
          <cell r="L2607">
            <v>0</v>
          </cell>
          <cell r="M2607">
            <v>0</v>
          </cell>
          <cell r="N2607">
            <v>0</v>
          </cell>
          <cell r="O2607">
            <v>0</v>
          </cell>
          <cell r="P2607">
            <v>0</v>
          </cell>
          <cell r="Q2607">
            <v>0</v>
          </cell>
          <cell r="R2607">
            <v>0</v>
          </cell>
          <cell r="S2607">
            <v>0</v>
          </cell>
          <cell r="T2607">
            <v>0</v>
          </cell>
          <cell r="U2607">
            <v>0</v>
          </cell>
          <cell r="V2607">
            <v>0</v>
          </cell>
          <cell r="W2607">
            <v>0</v>
          </cell>
          <cell r="X2607">
            <v>0</v>
          </cell>
          <cell r="Y2607">
            <v>0</v>
          </cell>
          <cell r="Z2607">
            <v>0</v>
          </cell>
          <cell r="AA2607">
            <v>0</v>
          </cell>
          <cell r="AB2607">
            <v>0</v>
          </cell>
          <cell r="AC2607">
            <v>0</v>
          </cell>
          <cell r="AD2607">
            <v>0</v>
          </cell>
          <cell r="AE2607">
            <v>0</v>
          </cell>
        </row>
        <row r="2608">
          <cell r="E2608" t="str">
            <v>AR Electric Power Residual Fuel</v>
          </cell>
          <cell r="F2608">
            <v>92</v>
          </cell>
          <cell r="G2608">
            <v>7</v>
          </cell>
          <cell r="H2608">
            <v>0</v>
          </cell>
          <cell r="I2608">
            <v>33</v>
          </cell>
          <cell r="J2608">
            <v>338</v>
          </cell>
          <cell r="K2608">
            <v>97</v>
          </cell>
          <cell r="L2608">
            <v>511</v>
          </cell>
          <cell r="M2608">
            <v>169</v>
          </cell>
          <cell r="N2608">
            <v>627</v>
          </cell>
          <cell r="O2608">
            <v>581</v>
          </cell>
          <cell r="P2608">
            <v>1842</v>
          </cell>
          <cell r="Q2608">
            <v>8424</v>
          </cell>
          <cell r="R2608">
            <v>1130</v>
          </cell>
          <cell r="S2608">
            <v>2403</v>
          </cell>
          <cell r="T2608">
            <v>4668</v>
          </cell>
          <cell r="U2608">
            <v>1445</v>
          </cell>
          <cell r="V2608">
            <v>1376</v>
          </cell>
          <cell r="W2608">
            <v>438</v>
          </cell>
          <cell r="X2608">
            <v>338</v>
          </cell>
          <cell r="Y2608">
            <v>487</v>
          </cell>
          <cell r="Z2608">
            <v>123</v>
          </cell>
          <cell r="AA2608">
            <v>78</v>
          </cell>
          <cell r="AB2608">
            <v>12</v>
          </cell>
          <cell r="AC2608">
            <v>44</v>
          </cell>
          <cell r="AD2608">
            <v>2</v>
          </cell>
          <cell r="AE2608">
            <v>4</v>
          </cell>
        </row>
        <row r="2609">
          <cell r="E2609" t="str">
            <v>AZ Electric Power Residual Fuel</v>
          </cell>
          <cell r="F2609">
            <v>61</v>
          </cell>
          <cell r="G2609">
            <v>85</v>
          </cell>
          <cell r="H2609">
            <v>72</v>
          </cell>
          <cell r="I2609">
            <v>99</v>
          </cell>
          <cell r="J2609">
            <v>977</v>
          </cell>
          <cell r="K2609">
            <v>76</v>
          </cell>
          <cell r="L2609">
            <v>143</v>
          </cell>
          <cell r="M2609">
            <v>3</v>
          </cell>
          <cell r="N2609">
            <v>0</v>
          </cell>
          <cell r="O2609">
            <v>78</v>
          </cell>
          <cell r="P2609">
            <v>286</v>
          </cell>
          <cell r="Q2609">
            <v>1413</v>
          </cell>
          <cell r="R2609">
            <v>0</v>
          </cell>
          <cell r="S2609">
            <v>0</v>
          </cell>
          <cell r="T2609">
            <v>45</v>
          </cell>
          <cell r="U2609">
            <v>4</v>
          </cell>
          <cell r="V2609">
            <v>4</v>
          </cell>
          <cell r="W2609">
            <v>0</v>
          </cell>
          <cell r="X2609">
            <v>0</v>
          </cell>
          <cell r="Y2609">
            <v>0</v>
          </cell>
          <cell r="Z2609">
            <v>0</v>
          </cell>
          <cell r="AA2609">
            <v>0</v>
          </cell>
          <cell r="AB2609">
            <v>0</v>
          </cell>
          <cell r="AC2609">
            <v>0</v>
          </cell>
          <cell r="AD2609">
            <v>0</v>
          </cell>
          <cell r="AE2609">
            <v>0</v>
          </cell>
        </row>
        <row r="2610">
          <cell r="E2610" t="str">
            <v>CA Electric Power Residual Fuel</v>
          </cell>
          <cell r="F2610">
            <v>45071</v>
          </cell>
          <cell r="G2610">
            <v>5863</v>
          </cell>
          <cell r="H2610">
            <v>3029</v>
          </cell>
          <cell r="I2610">
            <v>20289</v>
          </cell>
          <cell r="J2610">
            <v>17946</v>
          </cell>
          <cell r="K2610">
            <v>4617</v>
          </cell>
          <cell r="L2610">
            <v>6183</v>
          </cell>
          <cell r="M2610">
            <v>280</v>
          </cell>
          <cell r="N2610">
            <v>63</v>
          </cell>
          <cell r="O2610">
            <v>14</v>
          </cell>
          <cell r="P2610">
            <v>539</v>
          </cell>
          <cell r="Q2610">
            <v>3094</v>
          </cell>
          <cell r="R2610">
            <v>250</v>
          </cell>
          <cell r="S2610">
            <v>66</v>
          </cell>
          <cell r="T2610">
            <v>0</v>
          </cell>
          <cell r="U2610">
            <v>24</v>
          </cell>
          <cell r="V2610">
            <v>96</v>
          </cell>
          <cell r="W2610">
            <v>109</v>
          </cell>
          <cell r="X2610">
            <v>56</v>
          </cell>
          <cell r="Y2610">
            <v>59</v>
          </cell>
          <cell r="Z2610">
            <v>53</v>
          </cell>
          <cell r="AA2610">
            <v>7</v>
          </cell>
          <cell r="AB2610">
            <v>0</v>
          </cell>
          <cell r="AC2610">
            <v>0</v>
          </cell>
          <cell r="AD2610">
            <v>0</v>
          </cell>
          <cell r="AE2610">
            <v>4</v>
          </cell>
        </row>
        <row r="2611">
          <cell r="E2611" t="str">
            <v>CO Electric Power Residual Fuel</v>
          </cell>
          <cell r="F2611">
            <v>0</v>
          </cell>
          <cell r="G2611">
            <v>292</v>
          </cell>
          <cell r="H2611">
            <v>230</v>
          </cell>
          <cell r="I2611">
            <v>0</v>
          </cell>
          <cell r="J2611">
            <v>0</v>
          </cell>
          <cell r="K2611">
            <v>50</v>
          </cell>
          <cell r="L2611">
            <v>99</v>
          </cell>
          <cell r="M2611">
            <v>0</v>
          </cell>
          <cell r="N2611">
            <v>0</v>
          </cell>
          <cell r="O2611">
            <v>9</v>
          </cell>
          <cell r="P2611">
            <v>46</v>
          </cell>
          <cell r="Q2611">
            <v>5</v>
          </cell>
          <cell r="R2611">
            <v>0</v>
          </cell>
          <cell r="S2611">
            <v>0</v>
          </cell>
          <cell r="T2611">
            <v>3</v>
          </cell>
          <cell r="U2611">
            <v>0</v>
          </cell>
          <cell r="V2611">
            <v>178</v>
          </cell>
          <cell r="W2611">
            <v>0</v>
          </cell>
          <cell r="X2611">
            <v>0</v>
          </cell>
          <cell r="Y2611">
            <v>0</v>
          </cell>
          <cell r="Z2611">
            <v>0</v>
          </cell>
          <cell r="AA2611">
            <v>0</v>
          </cell>
          <cell r="AB2611">
            <v>0</v>
          </cell>
          <cell r="AC2611">
            <v>0</v>
          </cell>
          <cell r="AD2611">
            <v>0</v>
          </cell>
          <cell r="AE2611">
            <v>0</v>
          </cell>
        </row>
        <row r="2612">
          <cell r="E2612" t="str">
            <v>CT Electric Power Residual Fuel</v>
          </cell>
          <cell r="F2612">
            <v>88149</v>
          </cell>
          <cell r="G2612">
            <v>81224</v>
          </cell>
          <cell r="H2612">
            <v>54841</v>
          </cell>
          <cell r="I2612">
            <v>43747</v>
          </cell>
          <cell r="J2612">
            <v>35239</v>
          </cell>
          <cell r="K2612">
            <v>35139</v>
          </cell>
          <cell r="L2612">
            <v>56289</v>
          </cell>
          <cell r="M2612">
            <v>87645</v>
          </cell>
          <cell r="N2612">
            <v>91160</v>
          </cell>
          <cell r="O2612">
            <v>86775</v>
          </cell>
          <cell r="P2612">
            <v>70510</v>
          </cell>
          <cell r="Q2612">
            <v>51927</v>
          </cell>
          <cell r="R2612">
            <v>23688</v>
          </cell>
          <cell r="S2612">
            <v>20249</v>
          </cell>
          <cell r="T2612">
            <v>16586</v>
          </cell>
          <cell r="U2612">
            <v>32222</v>
          </cell>
          <cell r="V2612">
            <v>13580</v>
          </cell>
          <cell r="W2612">
            <v>13798</v>
          </cell>
          <cell r="X2612">
            <v>5546</v>
          </cell>
          <cell r="Y2612">
            <v>3079</v>
          </cell>
          <cell r="Z2612">
            <v>4413</v>
          </cell>
          <cell r="AA2612">
            <v>1525</v>
          </cell>
          <cell r="AB2612">
            <v>1116</v>
          </cell>
          <cell r="AC2612">
            <v>2087</v>
          </cell>
          <cell r="AD2612">
            <v>3997</v>
          </cell>
          <cell r="AE2612">
            <v>2463</v>
          </cell>
        </row>
        <row r="2613">
          <cell r="E2613" t="str">
            <v>DC Electric Power Residual Fuel</v>
          </cell>
          <cell r="F2613">
            <v>5019</v>
          </cell>
          <cell r="G2613">
            <v>2781</v>
          </cell>
          <cell r="H2613">
            <v>1220</v>
          </cell>
          <cell r="I2613">
            <v>2781</v>
          </cell>
          <cell r="J2613">
            <v>3561</v>
          </cell>
          <cell r="K2613">
            <v>2528</v>
          </cell>
          <cell r="L2613">
            <v>1518</v>
          </cell>
          <cell r="M2613">
            <v>790</v>
          </cell>
          <cell r="N2613">
            <v>2829</v>
          </cell>
          <cell r="O2613">
            <v>2766</v>
          </cell>
          <cell r="P2613">
            <v>1315</v>
          </cell>
          <cell r="Q2613">
            <v>1784</v>
          </cell>
          <cell r="R2613">
            <v>0</v>
          </cell>
          <cell r="S2613">
            <v>0</v>
          </cell>
          <cell r="T2613">
            <v>0</v>
          </cell>
          <cell r="U2613">
            <v>0</v>
          </cell>
          <cell r="V2613">
            <v>0</v>
          </cell>
          <cell r="W2613">
            <v>0</v>
          </cell>
          <cell r="X2613">
            <v>0</v>
          </cell>
          <cell r="Y2613">
            <v>0</v>
          </cell>
          <cell r="Z2613">
            <v>0</v>
          </cell>
          <cell r="AA2613">
            <v>0</v>
          </cell>
          <cell r="AB2613">
            <v>0</v>
          </cell>
          <cell r="AC2613">
            <v>0</v>
          </cell>
          <cell r="AD2613">
            <v>0</v>
          </cell>
          <cell r="AE2613">
            <v>0</v>
          </cell>
        </row>
        <row r="2614">
          <cell r="E2614" t="str">
            <v>DE Electric Power Residual Fuel</v>
          </cell>
          <cell r="F2614">
            <v>12514</v>
          </cell>
          <cell r="G2614">
            <v>16905</v>
          </cell>
          <cell r="H2614">
            <v>16231</v>
          </cell>
          <cell r="I2614">
            <v>20712</v>
          </cell>
          <cell r="J2614">
            <v>15586</v>
          </cell>
          <cell r="K2614">
            <v>8393</v>
          </cell>
          <cell r="L2614">
            <v>10980</v>
          </cell>
          <cell r="M2614">
            <v>8257</v>
          </cell>
          <cell r="N2614">
            <v>12516</v>
          </cell>
          <cell r="O2614">
            <v>11606</v>
          </cell>
          <cell r="P2614">
            <v>5479</v>
          </cell>
          <cell r="Q2614">
            <v>13581</v>
          </cell>
          <cell r="R2614">
            <v>6654</v>
          </cell>
          <cell r="S2614">
            <v>10431</v>
          </cell>
          <cell r="T2614">
            <v>5973</v>
          </cell>
          <cell r="U2614">
            <v>7503</v>
          </cell>
          <cell r="V2614">
            <v>771</v>
          </cell>
          <cell r="W2614">
            <v>1664</v>
          </cell>
          <cell r="X2614">
            <v>583</v>
          </cell>
          <cell r="Y2614">
            <v>456</v>
          </cell>
          <cell r="Z2614">
            <v>40</v>
          </cell>
          <cell r="AA2614">
            <v>76</v>
          </cell>
          <cell r="AB2614">
            <v>66</v>
          </cell>
          <cell r="AC2614">
            <v>55</v>
          </cell>
          <cell r="AD2614">
            <v>431</v>
          </cell>
          <cell r="AE2614">
            <v>404</v>
          </cell>
        </row>
        <row r="2615">
          <cell r="E2615" t="str">
            <v>FL Electric Power Residual Fuel</v>
          </cell>
          <cell r="F2615">
            <v>243631</v>
          </cell>
          <cell r="G2615">
            <v>293107</v>
          </cell>
          <cell r="H2615">
            <v>273587</v>
          </cell>
          <cell r="I2615">
            <v>332779</v>
          </cell>
          <cell r="J2615">
            <v>327273</v>
          </cell>
          <cell r="K2615">
            <v>211822</v>
          </cell>
          <cell r="L2615">
            <v>221842</v>
          </cell>
          <cell r="M2615">
            <v>236695</v>
          </cell>
          <cell r="N2615">
            <v>369547</v>
          </cell>
          <cell r="O2615">
            <v>334026</v>
          </cell>
          <cell r="P2615">
            <v>325452</v>
          </cell>
          <cell r="Q2615">
            <v>363270</v>
          </cell>
          <cell r="R2615">
            <v>271047</v>
          </cell>
          <cell r="S2615">
            <v>295497</v>
          </cell>
          <cell r="T2615">
            <v>292574</v>
          </cell>
          <cell r="U2615">
            <v>279162</v>
          </cell>
          <cell r="V2615">
            <v>153263</v>
          </cell>
          <cell r="W2615">
            <v>149165</v>
          </cell>
          <cell r="X2615">
            <v>87718</v>
          </cell>
          <cell r="Y2615">
            <v>59838</v>
          </cell>
          <cell r="Z2615">
            <v>51906</v>
          </cell>
          <cell r="AA2615">
            <v>10060</v>
          </cell>
          <cell r="AB2615">
            <v>5146</v>
          </cell>
          <cell r="AC2615">
            <v>2522</v>
          </cell>
          <cell r="AD2615">
            <v>2689</v>
          </cell>
          <cell r="AE2615">
            <v>3633</v>
          </cell>
        </row>
        <row r="2616">
          <cell r="E2616" t="str">
            <v>GA Electric Power Residual Fuel</v>
          </cell>
          <cell r="F2616">
            <v>722</v>
          </cell>
          <cell r="G2616">
            <v>124</v>
          </cell>
          <cell r="H2616">
            <v>432</v>
          </cell>
          <cell r="I2616">
            <v>1070</v>
          </cell>
          <cell r="J2616">
            <v>384</v>
          </cell>
          <cell r="K2616">
            <v>686</v>
          </cell>
          <cell r="L2616">
            <v>530</v>
          </cell>
          <cell r="M2616">
            <v>509</v>
          </cell>
          <cell r="N2616">
            <v>1540</v>
          </cell>
          <cell r="O2616">
            <v>2457</v>
          </cell>
          <cell r="P2616">
            <v>3663</v>
          </cell>
          <cell r="Q2616">
            <v>963</v>
          </cell>
          <cell r="R2616">
            <v>582</v>
          </cell>
          <cell r="S2616">
            <v>817</v>
          </cell>
          <cell r="T2616">
            <v>548</v>
          </cell>
          <cell r="U2616">
            <v>1154</v>
          </cell>
          <cell r="V2616">
            <v>352</v>
          </cell>
          <cell r="W2616">
            <v>214</v>
          </cell>
          <cell r="X2616">
            <v>46</v>
          </cell>
          <cell r="Y2616">
            <v>26</v>
          </cell>
          <cell r="Z2616">
            <v>76</v>
          </cell>
          <cell r="AA2616">
            <v>80</v>
          </cell>
          <cell r="AB2616">
            <v>0</v>
          </cell>
          <cell r="AC2616">
            <v>0</v>
          </cell>
          <cell r="AD2616">
            <v>66</v>
          </cell>
          <cell r="AE2616">
            <v>47</v>
          </cell>
        </row>
        <row r="2617">
          <cell r="E2617" t="str">
            <v>HI Electric Power Residual Fuel</v>
          </cell>
          <cell r="F2617">
            <v>87038</v>
          </cell>
          <cell r="G2617">
            <v>70373</v>
          </cell>
          <cell r="H2617">
            <v>73505</v>
          </cell>
          <cell r="I2617">
            <v>63509</v>
          </cell>
          <cell r="J2617">
            <v>66437</v>
          </cell>
          <cell r="K2617">
            <v>67329</v>
          </cell>
          <cell r="L2617">
            <v>69130</v>
          </cell>
          <cell r="M2617">
            <v>68356</v>
          </cell>
          <cell r="N2617">
            <v>68222</v>
          </cell>
          <cell r="O2617">
            <v>68518</v>
          </cell>
          <cell r="P2617">
            <v>68202</v>
          </cell>
          <cell r="Q2617">
            <v>66725</v>
          </cell>
          <cell r="R2617">
            <v>68247</v>
          </cell>
          <cell r="S2617">
            <v>67907</v>
          </cell>
          <cell r="T2617">
            <v>70527</v>
          </cell>
          <cell r="U2617">
            <v>71070</v>
          </cell>
          <cell r="V2617">
            <v>72295</v>
          </cell>
          <cell r="W2617">
            <v>71832</v>
          </cell>
          <cell r="X2617">
            <v>69217</v>
          </cell>
          <cell r="Y2617">
            <v>67297</v>
          </cell>
          <cell r="Z2617">
            <v>65157</v>
          </cell>
          <cell r="AA2617">
            <v>64471</v>
          </cell>
          <cell r="AB2617">
            <v>59686</v>
          </cell>
          <cell r="AC2617">
            <v>57940</v>
          </cell>
          <cell r="AD2617">
            <v>55115</v>
          </cell>
          <cell r="AE2617">
            <v>54987</v>
          </cell>
        </row>
        <row r="2618">
          <cell r="E2618" t="str">
            <v>IA Electric Power Residual Fuel</v>
          </cell>
          <cell r="F2618">
            <v>0</v>
          </cell>
          <cell r="G2618">
            <v>0</v>
          </cell>
          <cell r="H2618">
            <v>0</v>
          </cell>
          <cell r="I2618">
            <v>0</v>
          </cell>
          <cell r="J2618">
            <v>0</v>
          </cell>
          <cell r="K2618">
            <v>0</v>
          </cell>
          <cell r="L2618">
            <v>0</v>
          </cell>
          <cell r="M2618">
            <v>0</v>
          </cell>
          <cell r="N2618">
            <v>0</v>
          </cell>
          <cell r="O2618">
            <v>0</v>
          </cell>
          <cell r="P2618">
            <v>0</v>
          </cell>
          <cell r="Q2618">
            <v>0</v>
          </cell>
          <cell r="R2618">
            <v>0</v>
          </cell>
          <cell r="S2618">
            <v>0</v>
          </cell>
          <cell r="T2618">
            <v>0</v>
          </cell>
          <cell r="U2618">
            <v>0</v>
          </cell>
          <cell r="V2618">
            <v>0</v>
          </cell>
          <cell r="W2618">
            <v>0</v>
          </cell>
          <cell r="X2618">
            <v>0</v>
          </cell>
          <cell r="Y2618">
            <v>0</v>
          </cell>
          <cell r="Z2618">
            <v>0</v>
          </cell>
          <cell r="AA2618">
            <v>0</v>
          </cell>
          <cell r="AB2618">
            <v>0</v>
          </cell>
          <cell r="AC2618">
            <v>0</v>
          </cell>
          <cell r="AD2618">
            <v>0</v>
          </cell>
          <cell r="AE2618">
            <v>0</v>
          </cell>
        </row>
        <row r="2619">
          <cell r="E2619" t="str">
            <v>ID Electric Power Residual Fuel</v>
          </cell>
          <cell r="F2619">
            <v>0</v>
          </cell>
          <cell r="G2619">
            <v>0</v>
          </cell>
          <cell r="H2619">
            <v>0</v>
          </cell>
          <cell r="I2619">
            <v>0</v>
          </cell>
          <cell r="J2619">
            <v>0</v>
          </cell>
          <cell r="K2619">
            <v>0</v>
          </cell>
          <cell r="L2619">
            <v>0</v>
          </cell>
          <cell r="M2619">
            <v>0</v>
          </cell>
          <cell r="N2619">
            <v>0</v>
          </cell>
          <cell r="O2619">
            <v>0</v>
          </cell>
          <cell r="P2619">
            <v>0</v>
          </cell>
          <cell r="Q2619">
            <v>0</v>
          </cell>
          <cell r="R2619">
            <v>0</v>
          </cell>
          <cell r="S2619">
            <v>0</v>
          </cell>
          <cell r="T2619">
            <v>0</v>
          </cell>
          <cell r="U2619">
            <v>0</v>
          </cell>
          <cell r="V2619">
            <v>0</v>
          </cell>
          <cell r="W2619">
            <v>0</v>
          </cell>
          <cell r="X2619">
            <v>0</v>
          </cell>
          <cell r="Y2619">
            <v>0</v>
          </cell>
          <cell r="Z2619">
            <v>0</v>
          </cell>
          <cell r="AA2619">
            <v>0</v>
          </cell>
          <cell r="AB2619">
            <v>0</v>
          </cell>
          <cell r="AC2619">
            <v>0</v>
          </cell>
          <cell r="AD2619">
            <v>0</v>
          </cell>
          <cell r="AE2619">
            <v>0</v>
          </cell>
        </row>
        <row r="2620">
          <cell r="E2620" t="str">
            <v>IL Electric Power Residual Fuel</v>
          </cell>
          <cell r="F2620">
            <v>10199</v>
          </cell>
          <cell r="G2620">
            <v>16029</v>
          </cell>
          <cell r="H2620">
            <v>11983</v>
          </cell>
          <cell r="I2620">
            <v>10391</v>
          </cell>
          <cell r="J2620">
            <v>12488</v>
          </cell>
          <cell r="K2620">
            <v>6368</v>
          </cell>
          <cell r="L2620">
            <v>7445</v>
          </cell>
          <cell r="M2620">
            <v>3625</v>
          </cell>
          <cell r="N2620">
            <v>4674</v>
          </cell>
          <cell r="O2620">
            <v>1690</v>
          </cell>
          <cell r="P2620">
            <v>4996</v>
          </cell>
          <cell r="Q2620">
            <v>16815</v>
          </cell>
          <cell r="R2620">
            <v>1373</v>
          </cell>
          <cell r="S2620">
            <v>12379</v>
          </cell>
          <cell r="T2620">
            <v>6990</v>
          </cell>
          <cell r="U2620">
            <v>888</v>
          </cell>
          <cell r="V2620">
            <v>188</v>
          </cell>
          <cell r="W2620">
            <v>74</v>
          </cell>
          <cell r="X2620">
            <v>54</v>
          </cell>
          <cell r="Y2620">
            <v>8</v>
          </cell>
          <cell r="Z2620">
            <v>45</v>
          </cell>
          <cell r="AA2620">
            <v>0</v>
          </cell>
          <cell r="AB2620">
            <v>0</v>
          </cell>
          <cell r="AC2620">
            <v>0</v>
          </cell>
          <cell r="AD2620">
            <v>0</v>
          </cell>
          <cell r="AE2620">
            <v>0</v>
          </cell>
        </row>
        <row r="2621">
          <cell r="E2621" t="str">
            <v>IN Electric Power Residual Fuel</v>
          </cell>
          <cell r="F2621">
            <v>0</v>
          </cell>
          <cell r="G2621">
            <v>0</v>
          </cell>
          <cell r="H2621">
            <v>0</v>
          </cell>
          <cell r="I2621">
            <v>0</v>
          </cell>
          <cell r="J2621">
            <v>0</v>
          </cell>
          <cell r="K2621">
            <v>0</v>
          </cell>
          <cell r="L2621">
            <v>0</v>
          </cell>
          <cell r="M2621">
            <v>0</v>
          </cell>
          <cell r="N2621">
            <v>0</v>
          </cell>
          <cell r="O2621">
            <v>0</v>
          </cell>
          <cell r="P2621">
            <v>0</v>
          </cell>
          <cell r="Q2621">
            <v>4</v>
          </cell>
          <cell r="R2621">
            <v>6</v>
          </cell>
          <cell r="S2621">
            <v>4</v>
          </cell>
          <cell r="T2621">
            <v>6</v>
          </cell>
          <cell r="U2621">
            <v>0</v>
          </cell>
          <cell r="V2621">
            <v>0</v>
          </cell>
          <cell r="W2621">
            <v>0</v>
          </cell>
          <cell r="X2621">
            <v>0</v>
          </cell>
          <cell r="Y2621">
            <v>0</v>
          </cell>
          <cell r="Z2621">
            <v>0</v>
          </cell>
          <cell r="AA2621">
            <v>0</v>
          </cell>
          <cell r="AB2621">
            <v>0</v>
          </cell>
          <cell r="AC2621">
            <v>0</v>
          </cell>
          <cell r="AD2621">
            <v>0</v>
          </cell>
          <cell r="AE2621">
            <v>0</v>
          </cell>
        </row>
        <row r="2622">
          <cell r="E2622" t="str">
            <v>KS Electric Power Residual Fuel</v>
          </cell>
          <cell r="F2622">
            <v>137</v>
          </cell>
          <cell r="G2622">
            <v>22</v>
          </cell>
          <cell r="H2622">
            <v>10</v>
          </cell>
          <cell r="I2622">
            <v>253</v>
          </cell>
          <cell r="J2622">
            <v>77</v>
          </cell>
          <cell r="K2622">
            <v>4</v>
          </cell>
          <cell r="L2622">
            <v>975</v>
          </cell>
          <cell r="M2622">
            <v>561</v>
          </cell>
          <cell r="N2622">
            <v>25</v>
          </cell>
          <cell r="O2622">
            <v>2133</v>
          </cell>
          <cell r="P2622">
            <v>3352</v>
          </cell>
          <cell r="Q2622">
            <v>6138</v>
          </cell>
          <cell r="R2622">
            <v>5044</v>
          </cell>
          <cell r="S2622">
            <v>9605</v>
          </cell>
          <cell r="T2622">
            <v>9490</v>
          </cell>
          <cell r="U2622">
            <v>10827</v>
          </cell>
          <cell r="V2622">
            <v>0</v>
          </cell>
          <cell r="W2622">
            <v>0</v>
          </cell>
          <cell r="X2622">
            <v>0</v>
          </cell>
          <cell r="Y2622">
            <v>0</v>
          </cell>
          <cell r="Z2622">
            <v>0</v>
          </cell>
          <cell r="AA2622">
            <v>0</v>
          </cell>
          <cell r="AB2622">
            <v>0</v>
          </cell>
          <cell r="AC2622">
            <v>0</v>
          </cell>
          <cell r="AD2622">
            <v>0</v>
          </cell>
          <cell r="AE2622">
            <v>0</v>
          </cell>
        </row>
        <row r="2623">
          <cell r="E2623" t="str">
            <v>KY Electric Power Residual Fuel</v>
          </cell>
          <cell r="F2623">
            <v>0</v>
          </cell>
          <cell r="G2623">
            <v>0</v>
          </cell>
          <cell r="H2623">
            <v>0</v>
          </cell>
          <cell r="I2623">
            <v>0</v>
          </cell>
          <cell r="J2623">
            <v>0</v>
          </cell>
          <cell r="K2623">
            <v>0</v>
          </cell>
          <cell r="L2623">
            <v>0</v>
          </cell>
          <cell r="M2623">
            <v>0</v>
          </cell>
          <cell r="N2623">
            <v>0</v>
          </cell>
          <cell r="O2623">
            <v>0</v>
          </cell>
          <cell r="P2623">
            <v>0</v>
          </cell>
          <cell r="Q2623">
            <v>0</v>
          </cell>
          <cell r="R2623">
            <v>0</v>
          </cell>
          <cell r="S2623">
            <v>0</v>
          </cell>
          <cell r="T2623">
            <v>0</v>
          </cell>
          <cell r="U2623">
            <v>0</v>
          </cell>
          <cell r="V2623">
            <v>0</v>
          </cell>
          <cell r="W2623">
            <v>0</v>
          </cell>
          <cell r="X2623">
            <v>0</v>
          </cell>
          <cell r="Y2623">
            <v>0</v>
          </cell>
          <cell r="Z2623">
            <v>0</v>
          </cell>
          <cell r="AA2623">
            <v>0</v>
          </cell>
          <cell r="AB2623">
            <v>0</v>
          </cell>
          <cell r="AC2623">
            <v>0</v>
          </cell>
          <cell r="AD2623">
            <v>0</v>
          </cell>
          <cell r="AE2623">
            <v>0</v>
          </cell>
        </row>
        <row r="2624">
          <cell r="E2624" t="str">
            <v>LA Electric Power Residual Fuel</v>
          </cell>
          <cell r="F2624">
            <v>470</v>
          </cell>
          <cell r="G2624">
            <v>98</v>
          </cell>
          <cell r="H2624">
            <v>114</v>
          </cell>
          <cell r="I2624">
            <v>3984</v>
          </cell>
          <cell r="J2624">
            <v>2114</v>
          </cell>
          <cell r="K2624">
            <v>83</v>
          </cell>
          <cell r="L2624">
            <v>1939</v>
          </cell>
          <cell r="M2624">
            <v>6441</v>
          </cell>
          <cell r="N2624">
            <v>6083</v>
          </cell>
          <cell r="O2624">
            <v>3723</v>
          </cell>
          <cell r="P2624">
            <v>4455</v>
          </cell>
          <cell r="Q2624">
            <v>14844</v>
          </cell>
          <cell r="R2624">
            <v>215</v>
          </cell>
          <cell r="S2624">
            <v>10205</v>
          </cell>
          <cell r="T2624">
            <v>18679</v>
          </cell>
          <cell r="U2624">
            <v>19101</v>
          </cell>
          <cell r="V2624">
            <v>2358</v>
          </cell>
          <cell r="W2624">
            <v>2950</v>
          </cell>
          <cell r="X2624">
            <v>2910</v>
          </cell>
          <cell r="Y2624">
            <v>377</v>
          </cell>
          <cell r="Z2624">
            <v>883</v>
          </cell>
          <cell r="AA2624">
            <v>194</v>
          </cell>
          <cell r="AB2624">
            <v>18</v>
          </cell>
          <cell r="AC2624">
            <v>32</v>
          </cell>
          <cell r="AD2624">
            <v>15</v>
          </cell>
          <cell r="AE2624">
            <v>71</v>
          </cell>
        </row>
        <row r="2625">
          <cell r="E2625" t="str">
            <v>MA Electric Power Residual Fuel</v>
          </cell>
          <cell r="F2625">
            <v>147778</v>
          </cell>
          <cell r="G2625">
            <v>151701</v>
          </cell>
          <cell r="H2625">
            <v>132408</v>
          </cell>
          <cell r="I2625">
            <v>112430</v>
          </cell>
          <cell r="J2625">
            <v>94186</v>
          </cell>
          <cell r="K2625">
            <v>57479</v>
          </cell>
          <cell r="L2625">
            <v>58301</v>
          </cell>
          <cell r="M2625">
            <v>107152</v>
          </cell>
          <cell r="N2625">
            <v>141030</v>
          </cell>
          <cell r="O2625">
            <v>107774</v>
          </cell>
          <cell r="P2625">
            <v>85675</v>
          </cell>
          <cell r="Q2625">
            <v>84146</v>
          </cell>
          <cell r="R2625">
            <v>63841</v>
          </cell>
          <cell r="S2625">
            <v>68999</v>
          </cell>
          <cell r="T2625">
            <v>67008</v>
          </cell>
          <cell r="U2625">
            <v>64781</v>
          </cell>
          <cell r="V2625">
            <v>24168</v>
          </cell>
          <cell r="W2625">
            <v>30979</v>
          </cell>
          <cell r="X2625">
            <v>21198</v>
          </cell>
          <cell r="Y2625">
            <v>7597</v>
          </cell>
          <cell r="Z2625">
            <v>2071</v>
          </cell>
          <cell r="AA2625">
            <v>1198</v>
          </cell>
          <cell r="AB2625">
            <v>913</v>
          </cell>
          <cell r="AC2625">
            <v>2614</v>
          </cell>
          <cell r="AD2625">
            <v>6947</v>
          </cell>
          <cell r="AE2625">
            <v>5800</v>
          </cell>
        </row>
        <row r="2626">
          <cell r="E2626" t="str">
            <v>MD Electric Power Residual Fuel</v>
          </cell>
          <cell r="F2626">
            <v>43665</v>
          </cell>
          <cell r="G2626">
            <v>47251</v>
          </cell>
          <cell r="H2626">
            <v>31917</v>
          </cell>
          <cell r="I2626">
            <v>48465</v>
          </cell>
          <cell r="J2626">
            <v>44372</v>
          </cell>
          <cell r="K2626">
            <v>14376</v>
          </cell>
          <cell r="L2626">
            <v>14416</v>
          </cell>
          <cell r="M2626">
            <v>16346</v>
          </cell>
          <cell r="N2626">
            <v>36170</v>
          </cell>
          <cell r="O2626">
            <v>46915</v>
          </cell>
          <cell r="P2626">
            <v>23472</v>
          </cell>
          <cell r="Q2626">
            <v>28855</v>
          </cell>
          <cell r="R2626">
            <v>21385</v>
          </cell>
          <cell r="S2626">
            <v>31573</v>
          </cell>
          <cell r="T2626">
            <v>28394</v>
          </cell>
          <cell r="U2626">
            <v>33496</v>
          </cell>
          <cell r="V2626">
            <v>3736</v>
          </cell>
          <cell r="W2626">
            <v>6567</v>
          </cell>
          <cell r="X2626">
            <v>1909</v>
          </cell>
          <cell r="Y2626">
            <v>1758</v>
          </cell>
          <cell r="Z2626">
            <v>872</v>
          </cell>
          <cell r="AA2626">
            <v>732</v>
          </cell>
          <cell r="AB2626">
            <v>263</v>
          </cell>
          <cell r="AC2626">
            <v>331</v>
          </cell>
          <cell r="AD2626">
            <v>1525</v>
          </cell>
          <cell r="AE2626">
            <v>914</v>
          </cell>
        </row>
        <row r="2627">
          <cell r="E2627" t="str">
            <v>ME Electric Power Residual Fuel</v>
          </cell>
          <cell r="F2627">
            <v>22366</v>
          </cell>
          <cell r="G2627">
            <v>14407</v>
          </cell>
          <cell r="H2627">
            <v>14042</v>
          </cell>
          <cell r="I2627">
            <v>8673</v>
          </cell>
          <cell r="J2627">
            <v>8038</v>
          </cell>
          <cell r="K2627">
            <v>9216</v>
          </cell>
          <cell r="L2627">
            <v>7192</v>
          </cell>
          <cell r="M2627">
            <v>15737</v>
          </cell>
          <cell r="N2627">
            <v>18599</v>
          </cell>
          <cell r="O2627">
            <v>35751</v>
          </cell>
          <cell r="P2627">
            <v>20337</v>
          </cell>
          <cell r="Q2627">
            <v>11707</v>
          </cell>
          <cell r="R2627">
            <v>4468</v>
          </cell>
          <cell r="S2627">
            <v>12680</v>
          </cell>
          <cell r="T2627">
            <v>7548</v>
          </cell>
          <cell r="U2627">
            <v>9544</v>
          </cell>
          <cell r="V2627">
            <v>995</v>
          </cell>
          <cell r="W2627">
            <v>4384</v>
          </cell>
          <cell r="X2627">
            <v>2242</v>
          </cell>
          <cell r="Y2627">
            <v>3085</v>
          </cell>
          <cell r="Z2627">
            <v>2509</v>
          </cell>
          <cell r="AA2627">
            <v>1476</v>
          </cell>
          <cell r="AB2627">
            <v>1222</v>
          </cell>
          <cell r="AC2627">
            <v>2719</v>
          </cell>
          <cell r="AD2627">
            <v>3065</v>
          </cell>
          <cell r="AE2627">
            <v>5449</v>
          </cell>
        </row>
        <row r="2628">
          <cell r="E2628" t="str">
            <v>MI Electric Power Residual Fuel</v>
          </cell>
          <cell r="F2628">
            <v>7225</v>
          </cell>
          <cell r="G2628">
            <v>5937</v>
          </cell>
          <cell r="H2628">
            <v>5238</v>
          </cell>
          <cell r="I2628">
            <v>6581</v>
          </cell>
          <cell r="J2628">
            <v>7005</v>
          </cell>
          <cell r="K2628">
            <v>6924</v>
          </cell>
          <cell r="L2628">
            <v>7767</v>
          </cell>
          <cell r="M2628">
            <v>6485</v>
          </cell>
          <cell r="N2628">
            <v>10247</v>
          </cell>
          <cell r="O2628">
            <v>13330</v>
          </cell>
          <cell r="P2628">
            <v>10581</v>
          </cell>
          <cell r="Q2628">
            <v>7232</v>
          </cell>
          <cell r="R2628">
            <v>9663</v>
          </cell>
          <cell r="S2628">
            <v>7245</v>
          </cell>
          <cell r="T2628">
            <v>6989</v>
          </cell>
          <cell r="U2628">
            <v>6909</v>
          </cell>
          <cell r="V2628">
            <v>1454</v>
          </cell>
          <cell r="W2628">
            <v>3324</v>
          </cell>
          <cell r="X2628">
            <v>1349</v>
          </cell>
          <cell r="Y2628">
            <v>799</v>
          </cell>
          <cell r="Z2628">
            <v>735</v>
          </cell>
          <cell r="AA2628">
            <v>277</v>
          </cell>
          <cell r="AB2628">
            <v>316</v>
          </cell>
          <cell r="AC2628">
            <v>177</v>
          </cell>
          <cell r="AD2628">
            <v>101</v>
          </cell>
          <cell r="AE2628">
            <v>132</v>
          </cell>
        </row>
        <row r="2629">
          <cell r="E2629" t="str">
            <v>MN Electric Power Residual Fuel</v>
          </cell>
          <cell r="F2629">
            <v>9</v>
          </cell>
          <cell r="G2629">
            <v>14</v>
          </cell>
          <cell r="H2629">
            <v>2</v>
          </cell>
          <cell r="I2629">
            <v>6</v>
          </cell>
          <cell r="J2629">
            <v>0</v>
          </cell>
          <cell r="K2629">
            <v>0</v>
          </cell>
          <cell r="L2629">
            <v>10</v>
          </cell>
          <cell r="M2629">
            <v>43</v>
          </cell>
          <cell r="N2629">
            <v>5</v>
          </cell>
          <cell r="O2629">
            <v>11</v>
          </cell>
          <cell r="P2629">
            <v>7</v>
          </cell>
          <cell r="Q2629">
            <v>317</v>
          </cell>
          <cell r="R2629">
            <v>30</v>
          </cell>
          <cell r="S2629">
            <v>259</v>
          </cell>
          <cell r="T2629">
            <v>389</v>
          </cell>
          <cell r="U2629">
            <v>492</v>
          </cell>
          <cell r="V2629">
            <v>135</v>
          </cell>
          <cell r="W2629">
            <v>438</v>
          </cell>
          <cell r="X2629">
            <v>155</v>
          </cell>
          <cell r="Y2629">
            <v>34</v>
          </cell>
          <cell r="Z2629">
            <v>0</v>
          </cell>
          <cell r="AA2629">
            <v>0</v>
          </cell>
          <cell r="AB2629">
            <v>0</v>
          </cell>
          <cell r="AC2629">
            <v>0</v>
          </cell>
          <cell r="AD2629">
            <v>0</v>
          </cell>
          <cell r="AE2629">
            <v>0</v>
          </cell>
        </row>
        <row r="2630">
          <cell r="E2630" t="str">
            <v>MO Electric Power Residual Fuel</v>
          </cell>
          <cell r="F2630">
            <v>48</v>
          </cell>
          <cell r="G2630">
            <v>267</v>
          </cell>
          <cell r="H2630">
            <v>151</v>
          </cell>
          <cell r="I2630">
            <v>141</v>
          </cell>
          <cell r="J2630">
            <v>172</v>
          </cell>
          <cell r="K2630">
            <v>79</v>
          </cell>
          <cell r="L2630">
            <v>177</v>
          </cell>
          <cell r="M2630">
            <v>158</v>
          </cell>
          <cell r="N2630">
            <v>81</v>
          </cell>
          <cell r="O2630">
            <v>1</v>
          </cell>
          <cell r="P2630">
            <v>1</v>
          </cell>
          <cell r="Q2630">
            <v>1</v>
          </cell>
          <cell r="R2630">
            <v>4</v>
          </cell>
          <cell r="S2630">
            <v>0</v>
          </cell>
          <cell r="T2630">
            <v>0</v>
          </cell>
          <cell r="U2630">
            <v>0</v>
          </cell>
          <cell r="V2630">
            <v>0</v>
          </cell>
          <cell r="W2630">
            <v>0</v>
          </cell>
          <cell r="X2630">
            <v>0</v>
          </cell>
          <cell r="Y2630">
            <v>0</v>
          </cell>
          <cell r="Z2630">
            <v>0</v>
          </cell>
          <cell r="AA2630">
            <v>0</v>
          </cell>
          <cell r="AB2630">
            <v>0</v>
          </cell>
          <cell r="AC2630">
            <v>0</v>
          </cell>
          <cell r="AD2630">
            <v>0</v>
          </cell>
          <cell r="AE2630">
            <v>0</v>
          </cell>
        </row>
        <row r="2631">
          <cell r="E2631" t="str">
            <v>MS Electric Power Residual Fuel</v>
          </cell>
          <cell r="F2631">
            <v>7411</v>
          </cell>
          <cell r="G2631">
            <v>3784</v>
          </cell>
          <cell r="H2631">
            <v>3916</v>
          </cell>
          <cell r="I2631">
            <v>34595</v>
          </cell>
          <cell r="J2631">
            <v>10580</v>
          </cell>
          <cell r="K2631">
            <v>46</v>
          </cell>
          <cell r="L2631">
            <v>10709</v>
          </cell>
          <cell r="M2631">
            <v>25368</v>
          </cell>
          <cell r="N2631">
            <v>52272</v>
          </cell>
          <cell r="O2631">
            <v>30906</v>
          </cell>
          <cell r="P2631">
            <v>28496</v>
          </cell>
          <cell r="Q2631">
            <v>52482</v>
          </cell>
          <cell r="R2631">
            <v>144</v>
          </cell>
          <cell r="S2631">
            <v>16346</v>
          </cell>
          <cell r="T2631">
            <v>27969</v>
          </cell>
          <cell r="U2631">
            <v>15013</v>
          </cell>
          <cell r="V2631">
            <v>4084</v>
          </cell>
          <cell r="W2631">
            <v>4086</v>
          </cell>
          <cell r="X2631">
            <v>691</v>
          </cell>
          <cell r="Y2631">
            <v>75</v>
          </cell>
          <cell r="Z2631">
            <v>726</v>
          </cell>
          <cell r="AA2631">
            <v>216</v>
          </cell>
          <cell r="AB2631">
            <v>0</v>
          </cell>
          <cell r="AC2631">
            <v>0</v>
          </cell>
          <cell r="AD2631">
            <v>1</v>
          </cell>
          <cell r="AE2631">
            <v>0</v>
          </cell>
        </row>
        <row r="2632">
          <cell r="E2632" t="str">
            <v>MT Electric Power Residual Fuel</v>
          </cell>
          <cell r="F2632">
            <v>0</v>
          </cell>
          <cell r="G2632">
            <v>0</v>
          </cell>
          <cell r="H2632">
            <v>0</v>
          </cell>
          <cell r="I2632">
            <v>0</v>
          </cell>
          <cell r="J2632">
            <v>0</v>
          </cell>
          <cell r="K2632">
            <v>0</v>
          </cell>
          <cell r="L2632">
            <v>0</v>
          </cell>
          <cell r="M2632">
            <v>0</v>
          </cell>
          <cell r="N2632">
            <v>0</v>
          </cell>
          <cell r="O2632">
            <v>0</v>
          </cell>
          <cell r="P2632">
            <v>0</v>
          </cell>
          <cell r="Q2632">
            <v>0</v>
          </cell>
          <cell r="R2632">
            <v>0</v>
          </cell>
          <cell r="S2632">
            <v>0</v>
          </cell>
          <cell r="T2632">
            <v>0</v>
          </cell>
          <cell r="U2632">
            <v>0</v>
          </cell>
          <cell r="V2632">
            <v>0</v>
          </cell>
          <cell r="W2632">
            <v>0</v>
          </cell>
          <cell r="X2632">
            <v>0</v>
          </cell>
          <cell r="Y2632">
            <v>0</v>
          </cell>
          <cell r="Z2632">
            <v>0</v>
          </cell>
          <cell r="AA2632">
            <v>0</v>
          </cell>
          <cell r="AB2632">
            <v>0</v>
          </cell>
          <cell r="AC2632">
            <v>0</v>
          </cell>
          <cell r="AD2632">
            <v>0</v>
          </cell>
          <cell r="AE2632">
            <v>0</v>
          </cell>
        </row>
        <row r="2633">
          <cell r="E2633" t="str">
            <v>NC Electric Power Residual Fuel</v>
          </cell>
          <cell r="F2633">
            <v>0</v>
          </cell>
          <cell r="G2633">
            <v>0</v>
          </cell>
          <cell r="H2633">
            <v>0</v>
          </cell>
          <cell r="I2633">
            <v>0</v>
          </cell>
          <cell r="J2633">
            <v>0</v>
          </cell>
          <cell r="K2633">
            <v>0</v>
          </cell>
          <cell r="L2633">
            <v>26</v>
          </cell>
          <cell r="M2633">
            <v>1</v>
          </cell>
          <cell r="N2633">
            <v>0</v>
          </cell>
          <cell r="O2633">
            <v>0</v>
          </cell>
          <cell r="P2633">
            <v>0</v>
          </cell>
          <cell r="Q2633">
            <v>0</v>
          </cell>
          <cell r="R2633">
            <v>0</v>
          </cell>
          <cell r="S2633">
            <v>0</v>
          </cell>
          <cell r="T2633">
            <v>0</v>
          </cell>
          <cell r="U2633">
            <v>0</v>
          </cell>
          <cell r="V2633">
            <v>0</v>
          </cell>
          <cell r="W2633">
            <v>0</v>
          </cell>
          <cell r="X2633">
            <v>0</v>
          </cell>
          <cell r="Y2633">
            <v>0</v>
          </cell>
          <cell r="Z2633">
            <v>0</v>
          </cell>
          <cell r="AA2633">
            <v>0</v>
          </cell>
          <cell r="AB2633">
            <v>0</v>
          </cell>
          <cell r="AC2633">
            <v>0</v>
          </cell>
          <cell r="AD2633">
            <v>0</v>
          </cell>
          <cell r="AE2633">
            <v>0</v>
          </cell>
        </row>
        <row r="2634">
          <cell r="E2634" t="str">
            <v>ND Electric Power Residual Fuel</v>
          </cell>
          <cell r="F2634">
            <v>0</v>
          </cell>
          <cell r="G2634">
            <v>0</v>
          </cell>
          <cell r="H2634">
            <v>0</v>
          </cell>
          <cell r="I2634">
            <v>0</v>
          </cell>
          <cell r="J2634">
            <v>0</v>
          </cell>
          <cell r="K2634">
            <v>0</v>
          </cell>
          <cell r="L2634">
            <v>0</v>
          </cell>
          <cell r="M2634">
            <v>0</v>
          </cell>
          <cell r="N2634">
            <v>0</v>
          </cell>
          <cell r="O2634">
            <v>0</v>
          </cell>
          <cell r="P2634">
            <v>0</v>
          </cell>
          <cell r="Q2634">
            <v>0</v>
          </cell>
          <cell r="R2634">
            <v>20</v>
          </cell>
          <cell r="S2634">
            <v>0</v>
          </cell>
          <cell r="T2634">
            <v>0</v>
          </cell>
          <cell r="U2634">
            <v>0</v>
          </cell>
          <cell r="V2634">
            <v>0</v>
          </cell>
          <cell r="W2634">
            <v>0</v>
          </cell>
          <cell r="X2634">
            <v>0</v>
          </cell>
          <cell r="Y2634">
            <v>0</v>
          </cell>
          <cell r="Z2634">
            <v>0</v>
          </cell>
          <cell r="AA2634">
            <v>0</v>
          </cell>
          <cell r="AB2634">
            <v>0</v>
          </cell>
          <cell r="AC2634">
            <v>0</v>
          </cell>
          <cell r="AD2634">
            <v>0</v>
          </cell>
          <cell r="AE2634">
            <v>0</v>
          </cell>
        </row>
        <row r="2635">
          <cell r="E2635" t="str">
            <v>NE Electric Power Residual Fuel</v>
          </cell>
          <cell r="F2635">
            <v>5</v>
          </cell>
          <cell r="G2635">
            <v>21</v>
          </cell>
          <cell r="H2635">
            <v>0</v>
          </cell>
          <cell r="I2635">
            <v>0</v>
          </cell>
          <cell r="J2635">
            <v>4</v>
          </cell>
          <cell r="K2635">
            <v>0</v>
          </cell>
          <cell r="L2635">
            <v>0</v>
          </cell>
          <cell r="M2635">
            <v>0</v>
          </cell>
          <cell r="N2635">
            <v>66</v>
          </cell>
          <cell r="O2635">
            <v>28</v>
          </cell>
          <cell r="P2635">
            <v>118</v>
          </cell>
          <cell r="Q2635">
            <v>3</v>
          </cell>
          <cell r="R2635">
            <v>3</v>
          </cell>
          <cell r="S2635">
            <v>4</v>
          </cell>
          <cell r="T2635">
            <v>11</v>
          </cell>
          <cell r="U2635">
            <v>119</v>
          </cell>
          <cell r="V2635">
            <v>11</v>
          </cell>
          <cell r="W2635">
            <v>143</v>
          </cell>
          <cell r="X2635">
            <v>5</v>
          </cell>
          <cell r="Y2635">
            <v>6</v>
          </cell>
          <cell r="Z2635">
            <v>3</v>
          </cell>
          <cell r="AA2635">
            <v>8</v>
          </cell>
          <cell r="AB2635">
            <v>4</v>
          </cell>
          <cell r="AC2635">
            <v>0</v>
          </cell>
          <cell r="AD2635">
            <v>0</v>
          </cell>
          <cell r="AE2635">
            <v>0</v>
          </cell>
        </row>
        <row r="2636">
          <cell r="E2636" t="str">
            <v>NH Electric Power Residual Fuel</v>
          </cell>
          <cell r="F2636">
            <v>25042</v>
          </cell>
          <cell r="G2636">
            <v>16782</v>
          </cell>
          <cell r="H2636">
            <v>14355</v>
          </cell>
          <cell r="I2636">
            <v>14406</v>
          </cell>
          <cell r="J2636">
            <v>15177</v>
          </cell>
          <cell r="K2636">
            <v>11114</v>
          </cell>
          <cell r="L2636">
            <v>9317</v>
          </cell>
          <cell r="M2636">
            <v>11370</v>
          </cell>
          <cell r="N2636">
            <v>14717</v>
          </cell>
          <cell r="O2636">
            <v>16521</v>
          </cell>
          <cell r="P2636">
            <v>4742</v>
          </cell>
          <cell r="Q2636">
            <v>4996</v>
          </cell>
          <cell r="R2636">
            <v>6894</v>
          </cell>
          <cell r="S2636">
            <v>21725</v>
          </cell>
          <cell r="T2636">
            <v>19479</v>
          </cell>
          <cell r="U2636">
            <v>13025</v>
          </cell>
          <cell r="V2636">
            <v>2664</v>
          </cell>
          <cell r="W2636">
            <v>3384</v>
          </cell>
          <cell r="X2636">
            <v>1346</v>
          </cell>
          <cell r="Y2636">
            <v>1770</v>
          </cell>
          <cell r="Z2636">
            <v>560</v>
          </cell>
          <cell r="AA2636">
            <v>708</v>
          </cell>
          <cell r="AB2636">
            <v>229</v>
          </cell>
          <cell r="AC2636">
            <v>752</v>
          </cell>
          <cell r="AD2636">
            <v>1206</v>
          </cell>
          <cell r="AE2636">
            <v>1229</v>
          </cell>
        </row>
        <row r="2637">
          <cell r="E2637" t="str">
            <v>NJ Electric Power Residual Fuel</v>
          </cell>
          <cell r="F2637">
            <v>17848</v>
          </cell>
          <cell r="G2637">
            <v>17097</v>
          </cell>
          <cell r="H2637">
            <v>11158</v>
          </cell>
          <cell r="I2637">
            <v>10775</v>
          </cell>
          <cell r="J2637">
            <v>16309</v>
          </cell>
          <cell r="K2637">
            <v>8416</v>
          </cell>
          <cell r="L2637">
            <v>4771</v>
          </cell>
          <cell r="M2637">
            <v>2216</v>
          </cell>
          <cell r="N2637">
            <v>4197</v>
          </cell>
          <cell r="O2637">
            <v>4346</v>
          </cell>
          <cell r="P2637">
            <v>4636</v>
          </cell>
          <cell r="Q2637">
            <v>7927</v>
          </cell>
          <cell r="R2637">
            <v>5354</v>
          </cell>
          <cell r="S2637">
            <v>7619</v>
          </cell>
          <cell r="T2637">
            <v>5281</v>
          </cell>
          <cell r="U2637">
            <v>5494</v>
          </cell>
          <cell r="V2637">
            <v>1286</v>
          </cell>
          <cell r="W2637">
            <v>1445</v>
          </cell>
          <cell r="X2637">
            <v>623</v>
          </cell>
          <cell r="Y2637">
            <v>479</v>
          </cell>
          <cell r="Z2637">
            <v>359</v>
          </cell>
          <cell r="AA2637">
            <v>276</v>
          </cell>
          <cell r="AB2637">
            <v>92</v>
          </cell>
          <cell r="AC2637">
            <v>90</v>
          </cell>
          <cell r="AD2637">
            <v>126</v>
          </cell>
          <cell r="AE2637">
            <v>125</v>
          </cell>
        </row>
        <row r="2638">
          <cell r="E2638" t="str">
            <v>NM Electric Power Residual Fuel</v>
          </cell>
          <cell r="F2638">
            <v>203</v>
          </cell>
          <cell r="G2638">
            <v>65</v>
          </cell>
          <cell r="H2638">
            <v>12</v>
          </cell>
          <cell r="I2638">
            <v>9</v>
          </cell>
          <cell r="J2638">
            <v>3</v>
          </cell>
          <cell r="K2638">
            <v>4</v>
          </cell>
          <cell r="L2638">
            <v>2</v>
          </cell>
          <cell r="M2638">
            <v>2</v>
          </cell>
          <cell r="N2638">
            <v>0</v>
          </cell>
          <cell r="O2638">
            <v>0</v>
          </cell>
          <cell r="P2638">
            <v>0</v>
          </cell>
          <cell r="Q2638">
            <v>59</v>
          </cell>
          <cell r="R2638">
            <v>0</v>
          </cell>
          <cell r="S2638">
            <v>0</v>
          </cell>
          <cell r="T2638">
            <v>0</v>
          </cell>
          <cell r="U2638">
            <v>0</v>
          </cell>
          <cell r="V2638">
            <v>0</v>
          </cell>
          <cell r="W2638">
            <v>0</v>
          </cell>
          <cell r="X2638">
            <v>0</v>
          </cell>
          <cell r="Y2638">
            <v>0</v>
          </cell>
          <cell r="Z2638">
            <v>0</v>
          </cell>
          <cell r="AA2638">
            <v>0</v>
          </cell>
          <cell r="AB2638">
            <v>0</v>
          </cell>
          <cell r="AC2638">
            <v>0</v>
          </cell>
          <cell r="AD2638">
            <v>0</v>
          </cell>
          <cell r="AE2638">
            <v>0</v>
          </cell>
        </row>
        <row r="2639">
          <cell r="E2639" t="str">
            <v>NV Electric Power Residual Fuel</v>
          </cell>
          <cell r="F2639">
            <v>2792</v>
          </cell>
          <cell r="G2639">
            <v>2390</v>
          </cell>
          <cell r="H2639">
            <v>3255</v>
          </cell>
          <cell r="I2639">
            <v>2488</v>
          </cell>
          <cell r="J2639">
            <v>1516</v>
          </cell>
          <cell r="K2639">
            <v>166</v>
          </cell>
          <cell r="L2639">
            <v>927</v>
          </cell>
          <cell r="M2639">
            <v>145</v>
          </cell>
          <cell r="N2639">
            <v>403</v>
          </cell>
          <cell r="O2639">
            <v>240</v>
          </cell>
          <cell r="P2639">
            <v>451</v>
          </cell>
          <cell r="Q2639">
            <v>13142</v>
          </cell>
          <cell r="R2639">
            <v>81</v>
          </cell>
          <cell r="S2639">
            <v>43</v>
          </cell>
          <cell r="T2639">
            <v>934</v>
          </cell>
          <cell r="U2639">
            <v>34</v>
          </cell>
          <cell r="V2639">
            <v>70</v>
          </cell>
          <cell r="W2639">
            <v>21</v>
          </cell>
          <cell r="X2639">
            <v>0</v>
          </cell>
          <cell r="Y2639">
            <v>0</v>
          </cell>
          <cell r="Z2639">
            <v>0</v>
          </cell>
          <cell r="AA2639">
            <v>0</v>
          </cell>
          <cell r="AB2639">
            <v>0</v>
          </cell>
          <cell r="AC2639">
            <v>0</v>
          </cell>
          <cell r="AD2639">
            <v>0</v>
          </cell>
          <cell r="AE2639">
            <v>0</v>
          </cell>
        </row>
        <row r="2640">
          <cell r="E2640" t="str">
            <v>NY Electric Power Residual Fuel</v>
          </cell>
          <cell r="F2640">
            <v>338242</v>
          </cell>
          <cell r="G2640">
            <v>279345</v>
          </cell>
          <cell r="H2640">
            <v>180978</v>
          </cell>
          <cell r="I2640">
            <v>147390</v>
          </cell>
          <cell r="J2640">
            <v>111818</v>
          </cell>
          <cell r="K2640">
            <v>77101</v>
          </cell>
          <cell r="L2640">
            <v>93929</v>
          </cell>
          <cell r="M2640">
            <v>80556</v>
          </cell>
          <cell r="N2640">
            <v>145072</v>
          </cell>
          <cell r="O2640">
            <v>126075</v>
          </cell>
          <cell r="P2640">
            <v>143273</v>
          </cell>
          <cell r="Q2640">
            <v>158094</v>
          </cell>
          <cell r="R2640">
            <v>108414</v>
          </cell>
          <cell r="S2640">
            <v>186263</v>
          </cell>
          <cell r="T2640">
            <v>205725</v>
          </cell>
          <cell r="U2640">
            <v>220446</v>
          </cell>
          <cell r="V2640">
            <v>61326</v>
          </cell>
          <cell r="W2640">
            <v>73731</v>
          </cell>
          <cell r="X2640">
            <v>31024</v>
          </cell>
          <cell r="Y2640">
            <v>20502</v>
          </cell>
          <cell r="Z2640">
            <v>11256</v>
          </cell>
          <cell r="AA2640">
            <v>6448</v>
          </cell>
          <cell r="AB2640">
            <v>2887</v>
          </cell>
          <cell r="AC2640">
            <v>5547</v>
          </cell>
          <cell r="AD2640">
            <v>14008</v>
          </cell>
          <cell r="AE2640">
            <v>12211</v>
          </cell>
        </row>
        <row r="2641">
          <cell r="E2641" t="str">
            <v>OH Electric Power Residual Fuel</v>
          </cell>
          <cell r="F2641">
            <v>852</v>
          </cell>
          <cell r="G2641">
            <v>1064</v>
          </cell>
          <cell r="H2641">
            <v>388</v>
          </cell>
          <cell r="I2641">
            <v>129</v>
          </cell>
          <cell r="J2641">
            <v>177</v>
          </cell>
          <cell r="K2641">
            <v>0</v>
          </cell>
          <cell r="L2641">
            <v>0</v>
          </cell>
          <cell r="M2641">
            <v>0</v>
          </cell>
          <cell r="N2641">
            <v>72</v>
          </cell>
          <cell r="O2641">
            <v>131</v>
          </cell>
          <cell r="P2641">
            <v>79</v>
          </cell>
          <cell r="Q2641">
            <v>81</v>
          </cell>
          <cell r="R2641">
            <v>48</v>
          </cell>
          <cell r="S2641">
            <v>0</v>
          </cell>
          <cell r="T2641">
            <v>0</v>
          </cell>
          <cell r="U2641">
            <v>0</v>
          </cell>
          <cell r="V2641">
            <v>0</v>
          </cell>
          <cell r="W2641">
            <v>0</v>
          </cell>
          <cell r="X2641">
            <v>0</v>
          </cell>
          <cell r="Y2641">
            <v>0</v>
          </cell>
          <cell r="Z2641">
            <v>0</v>
          </cell>
          <cell r="AA2641">
            <v>0</v>
          </cell>
          <cell r="AB2641">
            <v>0</v>
          </cell>
          <cell r="AC2641">
            <v>0</v>
          </cell>
          <cell r="AD2641">
            <v>0</v>
          </cell>
          <cell r="AE2641">
            <v>0</v>
          </cell>
        </row>
        <row r="2642">
          <cell r="E2642" t="str">
            <v>OK Electric Power Residual Fuel</v>
          </cell>
          <cell r="F2642">
            <v>366</v>
          </cell>
          <cell r="G2642">
            <v>76</v>
          </cell>
          <cell r="H2642">
            <v>62</v>
          </cell>
          <cell r="I2642">
            <v>38</v>
          </cell>
          <cell r="J2642">
            <v>39</v>
          </cell>
          <cell r="K2642">
            <v>707</v>
          </cell>
          <cell r="L2642">
            <v>837</v>
          </cell>
          <cell r="M2642">
            <v>60</v>
          </cell>
          <cell r="N2642">
            <v>0</v>
          </cell>
          <cell r="O2642">
            <v>0</v>
          </cell>
          <cell r="P2642">
            <v>0</v>
          </cell>
          <cell r="Q2642">
            <v>7</v>
          </cell>
          <cell r="R2642">
            <v>14</v>
          </cell>
          <cell r="S2642">
            <v>221</v>
          </cell>
          <cell r="T2642">
            <v>69</v>
          </cell>
          <cell r="U2642">
            <v>19</v>
          </cell>
          <cell r="V2642">
            <v>1</v>
          </cell>
          <cell r="W2642">
            <v>1197</v>
          </cell>
          <cell r="X2642">
            <v>0</v>
          </cell>
          <cell r="Y2642">
            <v>0</v>
          </cell>
          <cell r="Z2642">
            <v>0</v>
          </cell>
          <cell r="AA2642">
            <v>0</v>
          </cell>
          <cell r="AB2642">
            <v>0</v>
          </cell>
          <cell r="AC2642">
            <v>0</v>
          </cell>
          <cell r="AD2642">
            <v>0</v>
          </cell>
          <cell r="AE2642">
            <v>0</v>
          </cell>
        </row>
        <row r="2643">
          <cell r="E2643" t="str">
            <v>OR Electric Power Residual Fuel</v>
          </cell>
          <cell r="F2643">
            <v>0</v>
          </cell>
          <cell r="G2643">
            <v>0</v>
          </cell>
          <cell r="H2643">
            <v>0</v>
          </cell>
          <cell r="I2643">
            <v>0</v>
          </cell>
          <cell r="J2643">
            <v>0</v>
          </cell>
          <cell r="K2643">
            <v>0</v>
          </cell>
          <cell r="L2643">
            <v>0</v>
          </cell>
          <cell r="M2643">
            <v>0</v>
          </cell>
          <cell r="N2643">
            <v>0</v>
          </cell>
          <cell r="O2643">
            <v>0</v>
          </cell>
          <cell r="P2643">
            <v>0</v>
          </cell>
          <cell r="Q2643">
            <v>0</v>
          </cell>
          <cell r="R2643">
            <v>0</v>
          </cell>
          <cell r="S2643">
            <v>0</v>
          </cell>
          <cell r="T2643">
            <v>0</v>
          </cell>
          <cell r="U2643">
            <v>0</v>
          </cell>
          <cell r="V2643">
            <v>0</v>
          </cell>
          <cell r="W2643">
            <v>0</v>
          </cell>
          <cell r="X2643">
            <v>0</v>
          </cell>
          <cell r="Y2643">
            <v>0</v>
          </cell>
          <cell r="Z2643">
            <v>0</v>
          </cell>
          <cell r="AA2643">
            <v>0</v>
          </cell>
          <cell r="AB2643">
            <v>0</v>
          </cell>
          <cell r="AC2643">
            <v>0</v>
          </cell>
          <cell r="AD2643">
            <v>0</v>
          </cell>
          <cell r="AE2643">
            <v>0</v>
          </cell>
        </row>
        <row r="2644">
          <cell r="E2644" t="str">
            <v>PA Electric Power Residual Fuel</v>
          </cell>
          <cell r="F2644">
            <v>41811</v>
          </cell>
          <cell r="G2644">
            <v>37510</v>
          </cell>
          <cell r="H2644">
            <v>23054</v>
          </cell>
          <cell r="I2644">
            <v>47692</v>
          </cell>
          <cell r="J2644">
            <v>51743</v>
          </cell>
          <cell r="K2644">
            <v>30405</v>
          </cell>
          <cell r="L2644">
            <v>31670</v>
          </cell>
          <cell r="M2644">
            <v>23015</v>
          </cell>
          <cell r="N2644">
            <v>35426</v>
          </cell>
          <cell r="O2644">
            <v>27827</v>
          </cell>
          <cell r="P2644">
            <v>29826</v>
          </cell>
          <cell r="Q2644">
            <v>32533</v>
          </cell>
          <cell r="R2644">
            <v>20523</v>
          </cell>
          <cell r="S2644">
            <v>36605</v>
          </cell>
          <cell r="T2644">
            <v>33513</v>
          </cell>
          <cell r="U2644">
            <v>44377</v>
          </cell>
          <cell r="V2644">
            <v>5969</v>
          </cell>
          <cell r="W2644">
            <v>9528</v>
          </cell>
          <cell r="X2644">
            <v>4409</v>
          </cell>
          <cell r="Y2644">
            <v>4876</v>
          </cell>
          <cell r="Z2644">
            <v>2567</v>
          </cell>
          <cell r="AA2644">
            <v>1448</v>
          </cell>
          <cell r="AB2644">
            <v>670</v>
          </cell>
          <cell r="AC2644">
            <v>608</v>
          </cell>
          <cell r="AD2644">
            <v>1433</v>
          </cell>
          <cell r="AE2644">
            <v>0</v>
          </cell>
        </row>
        <row r="2645">
          <cell r="E2645" t="str">
            <v>RI Electric Power Residual Fuel</v>
          </cell>
          <cell r="F2645">
            <v>2136</v>
          </cell>
          <cell r="G2645">
            <v>771</v>
          </cell>
          <cell r="H2645">
            <v>1016</v>
          </cell>
          <cell r="I2645">
            <v>343</v>
          </cell>
          <cell r="J2645">
            <v>410</v>
          </cell>
          <cell r="K2645">
            <v>397</v>
          </cell>
          <cell r="L2645">
            <v>0</v>
          </cell>
          <cell r="M2645">
            <v>0</v>
          </cell>
          <cell r="N2645">
            <v>0</v>
          </cell>
          <cell r="O2645">
            <v>0</v>
          </cell>
          <cell r="P2645">
            <v>0</v>
          </cell>
          <cell r="Q2645">
            <v>0</v>
          </cell>
          <cell r="R2645">
            <v>0</v>
          </cell>
          <cell r="S2645">
            <v>0</v>
          </cell>
          <cell r="T2645">
            <v>0</v>
          </cell>
          <cell r="U2645">
            <v>0</v>
          </cell>
          <cell r="V2645">
            <v>0</v>
          </cell>
          <cell r="W2645">
            <v>0</v>
          </cell>
          <cell r="X2645">
            <v>0</v>
          </cell>
          <cell r="Y2645">
            <v>0</v>
          </cell>
          <cell r="Z2645">
            <v>0</v>
          </cell>
          <cell r="AA2645">
            <v>0</v>
          </cell>
          <cell r="AB2645">
            <v>0</v>
          </cell>
          <cell r="AC2645">
            <v>0</v>
          </cell>
          <cell r="AD2645">
            <v>0</v>
          </cell>
          <cell r="AE2645">
            <v>0</v>
          </cell>
        </row>
        <row r="2646">
          <cell r="E2646" t="str">
            <v>SC Electric Power Residual Fuel</v>
          </cell>
          <cell r="F2646">
            <v>50</v>
          </cell>
          <cell r="G2646">
            <v>70</v>
          </cell>
          <cell r="H2646">
            <v>95</v>
          </cell>
          <cell r="I2646">
            <v>378</v>
          </cell>
          <cell r="J2646">
            <v>58</v>
          </cell>
          <cell r="K2646">
            <v>429</v>
          </cell>
          <cell r="L2646">
            <v>244</v>
          </cell>
          <cell r="M2646">
            <v>352</v>
          </cell>
          <cell r="N2646">
            <v>1244</v>
          </cell>
          <cell r="O2646">
            <v>1570</v>
          </cell>
          <cell r="P2646">
            <v>1046</v>
          </cell>
          <cell r="Q2646">
            <v>530</v>
          </cell>
          <cell r="R2646">
            <v>425</v>
          </cell>
          <cell r="S2646">
            <v>232</v>
          </cell>
          <cell r="T2646">
            <v>424</v>
          </cell>
          <cell r="U2646">
            <v>450</v>
          </cell>
          <cell r="V2646">
            <v>179</v>
          </cell>
          <cell r="W2646">
            <v>284</v>
          </cell>
          <cell r="X2646">
            <v>28</v>
          </cell>
          <cell r="Y2646">
            <v>219</v>
          </cell>
          <cell r="Z2646">
            <v>70</v>
          </cell>
          <cell r="AA2646">
            <v>0</v>
          </cell>
          <cell r="AB2646">
            <v>0</v>
          </cell>
          <cell r="AC2646">
            <v>0</v>
          </cell>
          <cell r="AD2646">
            <v>0</v>
          </cell>
          <cell r="AE2646">
            <v>0</v>
          </cell>
        </row>
        <row r="2647">
          <cell r="E2647" t="str">
            <v>SD Electric Power Residual Fuel</v>
          </cell>
          <cell r="F2647">
            <v>0</v>
          </cell>
          <cell r="G2647">
            <v>0</v>
          </cell>
          <cell r="H2647">
            <v>0</v>
          </cell>
          <cell r="I2647">
            <v>0</v>
          </cell>
          <cell r="J2647">
            <v>0</v>
          </cell>
          <cell r="K2647">
            <v>0</v>
          </cell>
          <cell r="L2647">
            <v>0</v>
          </cell>
          <cell r="M2647">
            <v>0</v>
          </cell>
          <cell r="N2647">
            <v>0</v>
          </cell>
          <cell r="O2647">
            <v>0</v>
          </cell>
          <cell r="P2647">
            <v>0</v>
          </cell>
          <cell r="Q2647">
            <v>0</v>
          </cell>
          <cell r="R2647">
            <v>0</v>
          </cell>
          <cell r="S2647">
            <v>0</v>
          </cell>
          <cell r="T2647">
            <v>0</v>
          </cell>
          <cell r="U2647">
            <v>0</v>
          </cell>
          <cell r="V2647">
            <v>0</v>
          </cell>
          <cell r="W2647">
            <v>0</v>
          </cell>
          <cell r="X2647">
            <v>0</v>
          </cell>
          <cell r="Y2647">
            <v>0</v>
          </cell>
          <cell r="Z2647">
            <v>0</v>
          </cell>
          <cell r="AA2647">
            <v>0</v>
          </cell>
          <cell r="AB2647">
            <v>0</v>
          </cell>
          <cell r="AC2647">
            <v>0</v>
          </cell>
          <cell r="AD2647">
            <v>0</v>
          </cell>
          <cell r="AE2647">
            <v>0</v>
          </cell>
        </row>
        <row r="2648">
          <cell r="E2648" t="str">
            <v>TN Electric Power Residual Fuel</v>
          </cell>
          <cell r="F2648">
            <v>0</v>
          </cell>
          <cell r="G2648">
            <v>0</v>
          </cell>
          <cell r="H2648">
            <v>0</v>
          </cell>
          <cell r="I2648">
            <v>0</v>
          </cell>
          <cell r="J2648">
            <v>0</v>
          </cell>
          <cell r="K2648">
            <v>0</v>
          </cell>
          <cell r="L2648">
            <v>0</v>
          </cell>
          <cell r="M2648">
            <v>0</v>
          </cell>
          <cell r="N2648">
            <v>0</v>
          </cell>
          <cell r="O2648">
            <v>0</v>
          </cell>
          <cell r="P2648">
            <v>0</v>
          </cell>
          <cell r="Q2648">
            <v>0</v>
          </cell>
          <cell r="R2648">
            <v>0</v>
          </cell>
          <cell r="S2648">
            <v>0</v>
          </cell>
          <cell r="T2648">
            <v>0</v>
          </cell>
          <cell r="U2648">
            <v>0</v>
          </cell>
          <cell r="V2648">
            <v>0</v>
          </cell>
          <cell r="W2648">
            <v>0</v>
          </cell>
          <cell r="X2648">
            <v>0</v>
          </cell>
          <cell r="Y2648">
            <v>0</v>
          </cell>
          <cell r="Z2648">
            <v>0</v>
          </cell>
          <cell r="AA2648">
            <v>0</v>
          </cell>
          <cell r="AB2648">
            <v>0</v>
          </cell>
          <cell r="AC2648">
            <v>0</v>
          </cell>
          <cell r="AD2648">
            <v>0</v>
          </cell>
          <cell r="AE2648">
            <v>0</v>
          </cell>
        </row>
        <row r="2649">
          <cell r="E2649" t="str">
            <v>TX Electric Power Residual Fuel</v>
          </cell>
          <cell r="F2649">
            <v>1595</v>
          </cell>
          <cell r="G2649">
            <v>652</v>
          </cell>
          <cell r="H2649">
            <v>1111</v>
          </cell>
          <cell r="I2649">
            <v>2060</v>
          </cell>
          <cell r="J2649">
            <v>2158</v>
          </cell>
          <cell r="K2649">
            <v>388</v>
          </cell>
          <cell r="L2649">
            <v>2104</v>
          </cell>
          <cell r="M2649">
            <v>150</v>
          </cell>
          <cell r="N2649">
            <v>72</v>
          </cell>
          <cell r="O2649">
            <v>62</v>
          </cell>
          <cell r="P2649">
            <v>2523</v>
          </cell>
          <cell r="Q2649">
            <v>3877</v>
          </cell>
          <cell r="R2649">
            <v>541</v>
          </cell>
          <cell r="S2649">
            <v>3131</v>
          </cell>
          <cell r="T2649">
            <v>1194</v>
          </cell>
          <cell r="U2649">
            <v>184</v>
          </cell>
          <cell r="V2649">
            <v>346</v>
          </cell>
          <cell r="W2649">
            <v>287</v>
          </cell>
          <cell r="X2649">
            <v>40</v>
          </cell>
          <cell r="Y2649">
            <v>0</v>
          </cell>
          <cell r="Z2649">
            <v>0</v>
          </cell>
          <cell r="AA2649">
            <v>1</v>
          </cell>
          <cell r="AB2649">
            <v>163</v>
          </cell>
          <cell r="AC2649">
            <v>0</v>
          </cell>
          <cell r="AD2649">
            <v>0</v>
          </cell>
          <cell r="AE2649">
            <v>0</v>
          </cell>
        </row>
        <row r="2650">
          <cell r="E2650" t="str">
            <v>US Electric Power Residual Fuel</v>
          </cell>
          <cell r="F2650">
            <v>1162562</v>
          </cell>
          <cell r="G2650">
            <v>1085292</v>
          </cell>
          <cell r="H2650">
            <v>872170</v>
          </cell>
          <cell r="I2650">
            <v>958645</v>
          </cell>
          <cell r="J2650">
            <v>869000</v>
          </cell>
          <cell r="K2650">
            <v>565973</v>
          </cell>
          <cell r="L2650">
            <v>628391</v>
          </cell>
          <cell r="M2650">
            <v>714634</v>
          </cell>
          <cell r="N2650">
            <v>1046960</v>
          </cell>
          <cell r="O2650">
            <v>958723</v>
          </cell>
          <cell r="P2650">
            <v>870834</v>
          </cell>
          <cell r="Q2650">
            <v>1002803</v>
          </cell>
          <cell r="R2650">
            <v>658710</v>
          </cell>
          <cell r="S2650">
            <v>869363</v>
          </cell>
          <cell r="T2650">
            <v>879022</v>
          </cell>
          <cell r="U2650">
            <v>876462</v>
          </cell>
          <cell r="V2650">
            <v>360527</v>
          </cell>
          <cell r="W2650">
            <v>396624</v>
          </cell>
          <cell r="X2650">
            <v>240421</v>
          </cell>
          <cell r="Y2650">
            <v>180955</v>
          </cell>
          <cell r="Z2650">
            <v>154052</v>
          </cell>
          <cell r="AA2650">
            <v>93065</v>
          </cell>
          <cell r="AB2650">
            <v>76720</v>
          </cell>
          <cell r="AC2650">
            <v>77225</v>
          </cell>
          <cell r="AD2650">
            <v>95138</v>
          </cell>
          <cell r="AE2650">
            <v>93861</v>
          </cell>
        </row>
        <row r="2651">
          <cell r="E2651" t="str">
            <v>UT Electric Power Residual Fuel</v>
          </cell>
          <cell r="F2651">
            <v>0</v>
          </cell>
          <cell r="G2651">
            <v>0</v>
          </cell>
          <cell r="H2651">
            <v>0</v>
          </cell>
          <cell r="I2651">
            <v>0</v>
          </cell>
          <cell r="J2651">
            <v>0</v>
          </cell>
          <cell r="K2651">
            <v>0</v>
          </cell>
          <cell r="L2651">
            <v>0</v>
          </cell>
          <cell r="M2651">
            <v>0</v>
          </cell>
          <cell r="N2651">
            <v>0</v>
          </cell>
          <cell r="O2651">
            <v>0</v>
          </cell>
          <cell r="P2651">
            <v>0</v>
          </cell>
          <cell r="Q2651">
            <v>0</v>
          </cell>
          <cell r="R2651">
            <v>0</v>
          </cell>
          <cell r="S2651">
            <v>0</v>
          </cell>
          <cell r="T2651">
            <v>0</v>
          </cell>
          <cell r="U2651">
            <v>0</v>
          </cell>
          <cell r="V2651">
            <v>0</v>
          </cell>
          <cell r="W2651">
            <v>0</v>
          </cell>
          <cell r="X2651">
            <v>0</v>
          </cell>
          <cell r="Y2651">
            <v>0</v>
          </cell>
          <cell r="Z2651">
            <v>0</v>
          </cell>
          <cell r="AA2651">
            <v>0</v>
          </cell>
          <cell r="AB2651">
            <v>0</v>
          </cell>
          <cell r="AC2651">
            <v>0</v>
          </cell>
          <cell r="AD2651">
            <v>0</v>
          </cell>
          <cell r="AE2651">
            <v>0</v>
          </cell>
        </row>
        <row r="2652">
          <cell r="E2652" t="str">
            <v>VA Electric Power Residual Fuel</v>
          </cell>
          <cell r="F2652">
            <v>8931</v>
          </cell>
          <cell r="G2652">
            <v>17667</v>
          </cell>
          <cell r="H2652">
            <v>12832</v>
          </cell>
          <cell r="I2652">
            <v>20467</v>
          </cell>
          <cell r="J2652">
            <v>21052</v>
          </cell>
          <cell r="K2652">
            <v>9917</v>
          </cell>
          <cell r="L2652">
            <v>5169</v>
          </cell>
          <cell r="M2652">
            <v>7603</v>
          </cell>
          <cell r="N2652">
            <v>24834</v>
          </cell>
          <cell r="O2652">
            <v>27579</v>
          </cell>
          <cell r="P2652">
            <v>21205</v>
          </cell>
          <cell r="Q2652">
            <v>41171</v>
          </cell>
          <cell r="R2652">
            <v>32293</v>
          </cell>
          <cell r="S2652">
            <v>41504</v>
          </cell>
          <cell r="T2652">
            <v>43591</v>
          </cell>
          <cell r="U2652">
            <v>34303</v>
          </cell>
          <cell r="V2652">
            <v>5353</v>
          </cell>
          <cell r="W2652">
            <v>13619</v>
          </cell>
          <cell r="X2652">
            <v>7689</v>
          </cell>
          <cell r="Y2652">
            <v>4689</v>
          </cell>
          <cell r="Z2652">
            <v>7700</v>
          </cell>
          <cell r="AA2652">
            <v>2322</v>
          </cell>
          <cell r="AB2652">
            <v>1552</v>
          </cell>
          <cell r="AC2652">
            <v>1112</v>
          </cell>
          <cell r="AD2652">
            <v>3661</v>
          </cell>
          <cell r="AE2652">
            <v>5655</v>
          </cell>
        </row>
        <row r="2653">
          <cell r="E2653" t="str">
            <v>VT Electric Power Residual Fuel</v>
          </cell>
          <cell r="F2653">
            <v>0</v>
          </cell>
          <cell r="G2653">
            <v>0</v>
          </cell>
          <cell r="H2653">
            <v>0</v>
          </cell>
          <cell r="I2653">
            <v>0</v>
          </cell>
          <cell r="J2653">
            <v>0</v>
          </cell>
          <cell r="K2653">
            <v>0</v>
          </cell>
          <cell r="L2653">
            <v>0</v>
          </cell>
          <cell r="M2653">
            <v>0</v>
          </cell>
          <cell r="N2653">
            <v>0</v>
          </cell>
          <cell r="O2653">
            <v>0</v>
          </cell>
          <cell r="P2653">
            <v>0</v>
          </cell>
          <cell r="Q2653">
            <v>0</v>
          </cell>
          <cell r="R2653">
            <v>0</v>
          </cell>
          <cell r="S2653">
            <v>0</v>
          </cell>
          <cell r="T2653">
            <v>0</v>
          </cell>
          <cell r="U2653">
            <v>0</v>
          </cell>
          <cell r="V2653">
            <v>0</v>
          </cell>
          <cell r="W2653">
            <v>0</v>
          </cell>
          <cell r="X2653">
            <v>7</v>
          </cell>
          <cell r="Y2653">
            <v>4</v>
          </cell>
          <cell r="Z2653">
            <v>4</v>
          </cell>
          <cell r="AA2653">
            <v>4</v>
          </cell>
          <cell r="AB2653">
            <v>3</v>
          </cell>
          <cell r="AC2653">
            <v>0</v>
          </cell>
          <cell r="AD2653">
            <v>0</v>
          </cell>
          <cell r="AE2653">
            <v>0</v>
          </cell>
        </row>
        <row r="2654">
          <cell r="E2654" t="str">
            <v>WA Electric Power Residual Fuel</v>
          </cell>
          <cell r="F2654">
            <v>5</v>
          </cell>
          <cell r="G2654">
            <v>4</v>
          </cell>
          <cell r="H2654">
            <v>6</v>
          </cell>
          <cell r="I2654">
            <v>4</v>
          </cell>
          <cell r="J2654">
            <v>0</v>
          </cell>
          <cell r="K2654">
            <v>0</v>
          </cell>
          <cell r="L2654">
            <v>0</v>
          </cell>
          <cell r="M2654">
            <v>0</v>
          </cell>
          <cell r="N2654">
            <v>0</v>
          </cell>
          <cell r="O2654">
            <v>0</v>
          </cell>
          <cell r="P2654">
            <v>0</v>
          </cell>
          <cell r="Q2654">
            <v>0</v>
          </cell>
          <cell r="R2654">
            <v>0</v>
          </cell>
          <cell r="S2654">
            <v>0</v>
          </cell>
          <cell r="T2654">
            <v>0</v>
          </cell>
          <cell r="U2654">
            <v>0</v>
          </cell>
          <cell r="V2654">
            <v>0</v>
          </cell>
          <cell r="W2654">
            <v>0</v>
          </cell>
          <cell r="X2654">
            <v>0</v>
          </cell>
          <cell r="Y2654">
            <v>0</v>
          </cell>
          <cell r="Z2654">
            <v>0</v>
          </cell>
          <cell r="AA2654">
            <v>0</v>
          </cell>
          <cell r="AB2654">
            <v>0</v>
          </cell>
          <cell r="AC2654">
            <v>0</v>
          </cell>
          <cell r="AD2654">
            <v>0</v>
          </cell>
          <cell r="AE2654">
            <v>0</v>
          </cell>
        </row>
        <row r="2655">
          <cell r="E2655" t="str">
            <v>WI Electric Power Residual Fuel</v>
          </cell>
          <cell r="F2655">
            <v>0</v>
          </cell>
          <cell r="G2655">
            <v>0</v>
          </cell>
          <cell r="H2655">
            <v>0</v>
          </cell>
          <cell r="I2655">
            <v>0</v>
          </cell>
          <cell r="J2655">
            <v>0</v>
          </cell>
          <cell r="K2655">
            <v>0</v>
          </cell>
          <cell r="L2655">
            <v>0</v>
          </cell>
          <cell r="M2655">
            <v>0</v>
          </cell>
          <cell r="N2655">
            <v>8</v>
          </cell>
          <cell r="O2655">
            <v>11</v>
          </cell>
          <cell r="P2655">
            <v>14</v>
          </cell>
          <cell r="Q2655">
            <v>12</v>
          </cell>
          <cell r="R2655">
            <v>0</v>
          </cell>
          <cell r="S2655">
            <v>0</v>
          </cell>
          <cell r="T2655">
            <v>0</v>
          </cell>
          <cell r="U2655">
            <v>0</v>
          </cell>
          <cell r="V2655">
            <v>0</v>
          </cell>
          <cell r="W2655">
            <v>0</v>
          </cell>
          <cell r="X2655">
            <v>0</v>
          </cell>
          <cell r="Y2655">
            <v>0</v>
          </cell>
          <cell r="Z2655">
            <v>0</v>
          </cell>
          <cell r="AA2655">
            <v>0</v>
          </cell>
          <cell r="AB2655">
            <v>0</v>
          </cell>
          <cell r="AC2655">
            <v>0</v>
          </cell>
          <cell r="AD2655">
            <v>0</v>
          </cell>
          <cell r="AE2655">
            <v>0</v>
          </cell>
        </row>
        <row r="2656">
          <cell r="E2656" t="str">
            <v>WV Electric Power Residual Fuel</v>
          </cell>
          <cell r="F2656">
            <v>0</v>
          </cell>
          <cell r="G2656">
            <v>0</v>
          </cell>
          <cell r="H2656">
            <v>0</v>
          </cell>
          <cell r="I2656">
            <v>0</v>
          </cell>
          <cell r="J2656">
            <v>0</v>
          </cell>
          <cell r="K2656">
            <v>0</v>
          </cell>
          <cell r="L2656">
            <v>0</v>
          </cell>
          <cell r="M2656">
            <v>0</v>
          </cell>
          <cell r="N2656">
            <v>0</v>
          </cell>
          <cell r="O2656">
            <v>0</v>
          </cell>
          <cell r="P2656">
            <v>0</v>
          </cell>
          <cell r="Q2656">
            <v>0</v>
          </cell>
          <cell r="R2656">
            <v>0</v>
          </cell>
          <cell r="S2656">
            <v>0</v>
          </cell>
          <cell r="T2656">
            <v>0</v>
          </cell>
          <cell r="U2656">
            <v>0</v>
          </cell>
          <cell r="V2656">
            <v>0</v>
          </cell>
          <cell r="W2656">
            <v>0</v>
          </cell>
          <cell r="X2656">
            <v>0</v>
          </cell>
          <cell r="Y2656">
            <v>0</v>
          </cell>
          <cell r="Z2656">
            <v>0</v>
          </cell>
          <cell r="AA2656">
            <v>0</v>
          </cell>
          <cell r="AB2656">
            <v>0</v>
          </cell>
          <cell r="AC2656">
            <v>0</v>
          </cell>
          <cell r="AD2656">
            <v>0</v>
          </cell>
          <cell r="AE2656">
            <v>0</v>
          </cell>
        </row>
        <row r="2657">
          <cell r="E2657" t="str">
            <v>WY Electric Power Residual Fuel</v>
          </cell>
          <cell r="F2657">
            <v>0</v>
          </cell>
          <cell r="G2657">
            <v>0</v>
          </cell>
          <cell r="H2657">
            <v>0</v>
          </cell>
          <cell r="I2657">
            <v>0</v>
          </cell>
          <cell r="J2657">
            <v>0</v>
          </cell>
          <cell r="K2657">
            <v>0</v>
          </cell>
          <cell r="L2657">
            <v>0</v>
          </cell>
          <cell r="M2657">
            <v>0</v>
          </cell>
          <cell r="N2657">
            <v>0</v>
          </cell>
          <cell r="O2657">
            <v>0</v>
          </cell>
          <cell r="P2657">
            <v>0</v>
          </cell>
          <cell r="Q2657">
            <v>0</v>
          </cell>
          <cell r="R2657">
            <v>0</v>
          </cell>
          <cell r="S2657">
            <v>0</v>
          </cell>
          <cell r="T2657">
            <v>0</v>
          </cell>
          <cell r="U2657">
            <v>0</v>
          </cell>
          <cell r="V2657">
            <v>0</v>
          </cell>
          <cell r="W2657">
            <v>0</v>
          </cell>
          <cell r="X2657">
            <v>0</v>
          </cell>
          <cell r="Y2657">
            <v>0</v>
          </cell>
          <cell r="Z2657">
            <v>0</v>
          </cell>
          <cell r="AA2657">
            <v>0</v>
          </cell>
          <cell r="AB2657">
            <v>0</v>
          </cell>
          <cell r="AC2657">
            <v>0</v>
          </cell>
          <cell r="AD2657">
            <v>0</v>
          </cell>
          <cell r="AE2657">
            <v>0</v>
          </cell>
        </row>
        <row r="2658">
          <cell r="E2658" t="str">
            <v>AK Industrial Residual Fuel</v>
          </cell>
          <cell r="F2658">
            <v>730</v>
          </cell>
          <cell r="G2658">
            <v>1749</v>
          </cell>
          <cell r="H2658">
            <v>1876</v>
          </cell>
          <cell r="I2658">
            <v>1880</v>
          </cell>
          <cell r="J2658">
            <v>2140</v>
          </cell>
          <cell r="K2658">
            <v>2358</v>
          </cell>
          <cell r="L2658">
            <v>2433</v>
          </cell>
          <cell r="M2658">
            <v>871</v>
          </cell>
          <cell r="N2658">
            <v>0</v>
          </cell>
          <cell r="O2658">
            <v>0</v>
          </cell>
          <cell r="P2658">
            <v>0</v>
          </cell>
          <cell r="Q2658">
            <v>115</v>
          </cell>
          <cell r="R2658">
            <v>0</v>
          </cell>
          <cell r="S2658">
            <v>0</v>
          </cell>
          <cell r="T2658">
            <v>0</v>
          </cell>
          <cell r="U2658">
            <v>0</v>
          </cell>
          <cell r="V2658">
            <v>0</v>
          </cell>
          <cell r="W2658">
            <v>0</v>
          </cell>
          <cell r="X2658">
            <v>5</v>
          </cell>
          <cell r="Y2658">
            <v>21</v>
          </cell>
          <cell r="Z2658">
            <v>23</v>
          </cell>
          <cell r="AA2658">
            <v>0</v>
          </cell>
          <cell r="AB2658">
            <v>0</v>
          </cell>
          <cell r="AC2658">
            <v>0</v>
          </cell>
          <cell r="AD2658">
            <v>0</v>
          </cell>
          <cell r="AE2658">
            <v>0</v>
          </cell>
        </row>
        <row r="2659">
          <cell r="E2659" t="str">
            <v>AL Industrial Residual Fuel</v>
          </cell>
          <cell r="F2659">
            <v>2794</v>
          </cell>
          <cell r="G2659">
            <v>532</v>
          </cell>
          <cell r="H2659">
            <v>2307</v>
          </cell>
          <cell r="I2659">
            <v>4811</v>
          </cell>
          <cell r="J2659">
            <v>6686</v>
          </cell>
          <cell r="K2659">
            <v>3167</v>
          </cell>
          <cell r="L2659">
            <v>4432</v>
          </cell>
          <cell r="M2659">
            <v>3770</v>
          </cell>
          <cell r="N2659">
            <v>3856</v>
          </cell>
          <cell r="O2659">
            <v>3732</v>
          </cell>
          <cell r="P2659">
            <v>8412</v>
          </cell>
          <cell r="Q2659">
            <v>5006</v>
          </cell>
          <cell r="R2659">
            <v>11761</v>
          </cell>
          <cell r="S2659">
            <v>1722</v>
          </cell>
          <cell r="T2659">
            <v>2708</v>
          </cell>
          <cell r="U2659">
            <v>4696</v>
          </cell>
          <cell r="V2659">
            <v>4814</v>
          </cell>
          <cell r="W2659">
            <v>5120</v>
          </cell>
          <cell r="X2659">
            <v>6500</v>
          </cell>
          <cell r="Y2659">
            <v>2011</v>
          </cell>
          <cell r="Z2659">
            <v>4472</v>
          </cell>
          <cell r="AA2659">
            <v>6698</v>
          </cell>
          <cell r="AB2659">
            <v>4872</v>
          </cell>
          <cell r="AC2659">
            <v>1916</v>
          </cell>
          <cell r="AD2659">
            <v>2196</v>
          </cell>
          <cell r="AE2659">
            <v>3459</v>
          </cell>
        </row>
        <row r="2660">
          <cell r="E2660" t="str">
            <v>AR Industrial Residual Fuel</v>
          </cell>
          <cell r="F2660">
            <v>1344</v>
          </cell>
          <cell r="G2660">
            <v>906</v>
          </cell>
          <cell r="H2660">
            <v>167</v>
          </cell>
          <cell r="I2660">
            <v>1356</v>
          </cell>
          <cell r="J2660">
            <v>1666</v>
          </cell>
          <cell r="K2660">
            <v>1282</v>
          </cell>
          <cell r="L2660">
            <v>727</v>
          </cell>
          <cell r="M2660">
            <v>132</v>
          </cell>
          <cell r="N2660">
            <v>21</v>
          </cell>
          <cell r="O2660">
            <v>105</v>
          </cell>
          <cell r="P2660">
            <v>56</v>
          </cell>
          <cell r="Q2660">
            <v>1274</v>
          </cell>
          <cell r="R2660">
            <v>292</v>
          </cell>
          <cell r="S2660">
            <v>1182</v>
          </cell>
          <cell r="T2660">
            <v>2802</v>
          </cell>
          <cell r="U2660">
            <v>210</v>
          </cell>
          <cell r="V2660">
            <v>28</v>
          </cell>
          <cell r="W2660">
            <v>434</v>
          </cell>
          <cell r="X2660">
            <v>280</v>
          </cell>
          <cell r="Y2660">
            <v>255</v>
          </cell>
          <cell r="Z2660">
            <v>5</v>
          </cell>
          <cell r="AA2660">
            <v>139</v>
          </cell>
          <cell r="AB2660">
            <v>67</v>
          </cell>
          <cell r="AC2660">
            <v>79</v>
          </cell>
          <cell r="AD2660">
            <v>64</v>
          </cell>
          <cell r="AE2660">
            <v>8</v>
          </cell>
        </row>
        <row r="2661">
          <cell r="E2661" t="str">
            <v>AZ Industrial Residual Fuel</v>
          </cell>
          <cell r="F2661">
            <v>114</v>
          </cell>
          <cell r="G2661">
            <v>1102</v>
          </cell>
          <cell r="H2661">
            <v>585</v>
          </cell>
          <cell r="I2661">
            <v>1094</v>
          </cell>
          <cell r="J2661">
            <v>280</v>
          </cell>
          <cell r="K2661">
            <v>433</v>
          </cell>
          <cell r="L2661">
            <v>500</v>
          </cell>
          <cell r="M2661">
            <v>88</v>
          </cell>
          <cell r="N2661">
            <v>123</v>
          </cell>
          <cell r="O2661">
            <v>172</v>
          </cell>
          <cell r="P2661">
            <v>145</v>
          </cell>
          <cell r="Q2661">
            <v>172</v>
          </cell>
          <cell r="R2661">
            <v>183</v>
          </cell>
          <cell r="S2661">
            <v>0</v>
          </cell>
          <cell r="T2661">
            <v>206</v>
          </cell>
          <cell r="U2661">
            <v>131</v>
          </cell>
          <cell r="V2661">
            <v>108</v>
          </cell>
          <cell r="W2661">
            <v>136</v>
          </cell>
          <cell r="X2661">
            <v>0</v>
          </cell>
          <cell r="Y2661">
            <v>0</v>
          </cell>
          <cell r="Z2661">
            <v>0</v>
          </cell>
          <cell r="AA2661">
            <v>41</v>
          </cell>
          <cell r="AB2661">
            <v>0</v>
          </cell>
          <cell r="AC2661">
            <v>0</v>
          </cell>
          <cell r="AD2661">
            <v>0</v>
          </cell>
          <cell r="AE2661">
            <v>0</v>
          </cell>
        </row>
        <row r="2662">
          <cell r="E2662" t="str">
            <v>CA Industrial Residual Fuel</v>
          </cell>
          <cell r="F2662">
            <v>11555</v>
          </cell>
          <cell r="G2662">
            <v>11011</v>
          </cell>
          <cell r="H2662">
            <v>11744</v>
          </cell>
          <cell r="I2662">
            <v>9548</v>
          </cell>
          <cell r="J2662">
            <v>8376</v>
          </cell>
          <cell r="K2662">
            <v>9221</v>
          </cell>
          <cell r="L2662">
            <v>1912</v>
          </cell>
          <cell r="M2662">
            <v>640</v>
          </cell>
          <cell r="N2662">
            <v>194</v>
          </cell>
          <cell r="O2662">
            <v>3582</v>
          </cell>
          <cell r="P2662">
            <v>677</v>
          </cell>
          <cell r="Q2662">
            <v>2092</v>
          </cell>
          <cell r="R2662">
            <v>1220</v>
          </cell>
          <cell r="S2662">
            <v>331</v>
          </cell>
          <cell r="T2662">
            <v>88</v>
          </cell>
          <cell r="U2662">
            <v>70</v>
          </cell>
          <cell r="V2662">
            <v>638</v>
          </cell>
          <cell r="W2662">
            <v>66</v>
          </cell>
          <cell r="X2662">
            <v>2490</v>
          </cell>
          <cell r="Y2662">
            <v>40</v>
          </cell>
          <cell r="Z2662">
            <v>64</v>
          </cell>
          <cell r="AA2662">
            <v>44</v>
          </cell>
          <cell r="AB2662">
            <v>34</v>
          </cell>
          <cell r="AC2662">
            <v>38</v>
          </cell>
          <cell r="AD2662">
            <v>33</v>
          </cell>
          <cell r="AE2662">
            <v>290</v>
          </cell>
        </row>
        <row r="2663">
          <cell r="E2663" t="str">
            <v>CO Industrial Residual Fuel</v>
          </cell>
          <cell r="F2663">
            <v>79</v>
          </cell>
          <cell r="G2663">
            <v>211</v>
          </cell>
          <cell r="H2663">
            <v>23</v>
          </cell>
          <cell r="I2663">
            <v>70</v>
          </cell>
          <cell r="J2663">
            <v>8</v>
          </cell>
          <cell r="K2663">
            <v>2</v>
          </cell>
          <cell r="L2663">
            <v>25</v>
          </cell>
          <cell r="M2663">
            <v>21</v>
          </cell>
          <cell r="N2663">
            <v>1</v>
          </cell>
          <cell r="O2663">
            <v>5</v>
          </cell>
          <cell r="P2663">
            <v>0</v>
          </cell>
          <cell r="Q2663">
            <v>26</v>
          </cell>
          <cell r="R2663">
            <v>0</v>
          </cell>
          <cell r="S2663">
            <v>0</v>
          </cell>
          <cell r="T2663">
            <v>0</v>
          </cell>
          <cell r="U2663">
            <v>0</v>
          </cell>
          <cell r="V2663">
            <v>3</v>
          </cell>
          <cell r="W2663">
            <v>0</v>
          </cell>
          <cell r="X2663">
            <v>16</v>
          </cell>
          <cell r="Y2663">
            <v>0</v>
          </cell>
          <cell r="Z2663">
            <v>0</v>
          </cell>
          <cell r="AA2663">
            <v>0</v>
          </cell>
          <cell r="AB2663">
            <v>0</v>
          </cell>
          <cell r="AC2663">
            <v>0</v>
          </cell>
          <cell r="AD2663">
            <v>0</v>
          </cell>
          <cell r="AE2663">
            <v>0</v>
          </cell>
        </row>
        <row r="2664">
          <cell r="E2664" t="str">
            <v>CT Industrial Residual Fuel</v>
          </cell>
          <cell r="F2664">
            <v>8893</v>
          </cell>
          <cell r="G2664">
            <v>6223</v>
          </cell>
          <cell r="H2664">
            <v>7640</v>
          </cell>
          <cell r="I2664">
            <v>8948</v>
          </cell>
          <cell r="J2664">
            <v>8131</v>
          </cell>
          <cell r="K2664">
            <v>4746</v>
          </cell>
          <cell r="L2664">
            <v>6059</v>
          </cell>
          <cell r="M2664">
            <v>2432</v>
          </cell>
          <cell r="N2664">
            <v>1935</v>
          </cell>
          <cell r="O2664">
            <v>2543</v>
          </cell>
          <cell r="P2664">
            <v>2387</v>
          </cell>
          <cell r="Q2664">
            <v>3759</v>
          </cell>
          <cell r="R2664">
            <v>2185</v>
          </cell>
          <cell r="S2664">
            <v>4805</v>
          </cell>
          <cell r="T2664">
            <v>6936</v>
          </cell>
          <cell r="U2664">
            <v>6973</v>
          </cell>
          <cell r="V2664">
            <v>3708</v>
          </cell>
          <cell r="W2664">
            <v>2471</v>
          </cell>
          <cell r="X2664">
            <v>913</v>
          </cell>
          <cell r="Y2664">
            <v>1059</v>
          </cell>
          <cell r="Z2664">
            <v>155</v>
          </cell>
          <cell r="AA2664">
            <v>105</v>
          </cell>
          <cell r="AB2664">
            <v>51</v>
          </cell>
          <cell r="AC2664">
            <v>27</v>
          </cell>
          <cell r="AD2664">
            <v>29</v>
          </cell>
          <cell r="AE2664">
            <v>41</v>
          </cell>
        </row>
        <row r="2665">
          <cell r="E2665" t="str">
            <v>DC Industrial Residual Fuel</v>
          </cell>
          <cell r="F2665">
            <v>5</v>
          </cell>
          <cell r="G2665">
            <v>8</v>
          </cell>
          <cell r="H2665">
            <v>12</v>
          </cell>
          <cell r="I2665">
            <v>0</v>
          </cell>
          <cell r="J2665">
            <v>5</v>
          </cell>
          <cell r="K2665">
            <v>1</v>
          </cell>
          <cell r="L2665">
            <v>1</v>
          </cell>
          <cell r="M2665">
            <v>0</v>
          </cell>
          <cell r="N2665">
            <v>0</v>
          </cell>
          <cell r="O2665">
            <v>0</v>
          </cell>
          <cell r="P2665">
            <v>1</v>
          </cell>
          <cell r="Q2665">
            <v>0</v>
          </cell>
          <cell r="R2665">
            <v>0</v>
          </cell>
          <cell r="S2665">
            <v>0</v>
          </cell>
          <cell r="T2665">
            <v>0</v>
          </cell>
          <cell r="U2665">
            <v>0</v>
          </cell>
          <cell r="V2665">
            <v>0</v>
          </cell>
          <cell r="W2665">
            <v>0</v>
          </cell>
          <cell r="X2665">
            <v>0</v>
          </cell>
          <cell r="Y2665">
            <v>0</v>
          </cell>
          <cell r="Z2665">
            <v>0</v>
          </cell>
          <cell r="AA2665">
            <v>0</v>
          </cell>
          <cell r="AB2665">
            <v>0</v>
          </cell>
          <cell r="AC2665">
            <v>0</v>
          </cell>
          <cell r="AD2665">
            <v>0</v>
          </cell>
          <cell r="AE2665">
            <v>0</v>
          </cell>
        </row>
        <row r="2666">
          <cell r="E2666" t="str">
            <v>DE Industrial Residual Fuel</v>
          </cell>
          <cell r="F2666">
            <v>4627</v>
          </cell>
          <cell r="G2666">
            <v>5936</v>
          </cell>
          <cell r="H2666">
            <v>7698</v>
          </cell>
          <cell r="I2666">
            <v>10893</v>
          </cell>
          <cell r="J2666">
            <v>11228</v>
          </cell>
          <cell r="K2666">
            <v>9868</v>
          </cell>
          <cell r="L2666">
            <v>9178</v>
          </cell>
          <cell r="M2666">
            <v>7642</v>
          </cell>
          <cell r="N2666">
            <v>6146</v>
          </cell>
          <cell r="O2666">
            <v>7352</v>
          </cell>
          <cell r="P2666">
            <v>9035</v>
          </cell>
          <cell r="Q2666">
            <v>8436</v>
          </cell>
          <cell r="R2666">
            <v>7287</v>
          </cell>
          <cell r="S2666">
            <v>4070</v>
          </cell>
          <cell r="T2666">
            <v>4870</v>
          </cell>
          <cell r="U2666">
            <v>4490</v>
          </cell>
          <cell r="V2666">
            <v>3828</v>
          </cell>
          <cell r="W2666">
            <v>3265</v>
          </cell>
          <cell r="X2666">
            <v>3062</v>
          </cell>
          <cell r="Y2666">
            <v>2159</v>
          </cell>
          <cell r="Z2666">
            <v>2224</v>
          </cell>
          <cell r="AA2666">
            <v>1634</v>
          </cell>
          <cell r="AB2666">
            <v>1088</v>
          </cell>
          <cell r="AC2666">
            <v>480</v>
          </cell>
          <cell r="AD2666">
            <v>0</v>
          </cell>
          <cell r="AE2666">
            <v>3</v>
          </cell>
        </row>
        <row r="2667">
          <cell r="E2667" t="str">
            <v>FL Industrial Residual Fuel</v>
          </cell>
          <cell r="F2667">
            <v>20245</v>
          </cell>
          <cell r="G2667">
            <v>16333</v>
          </cell>
          <cell r="H2667">
            <v>25658</v>
          </cell>
          <cell r="I2667">
            <v>32619</v>
          </cell>
          <cell r="J2667">
            <v>28777</v>
          </cell>
          <cell r="K2667">
            <v>31311</v>
          </cell>
          <cell r="L2667">
            <v>24538</v>
          </cell>
          <cell r="M2667">
            <v>21626</v>
          </cell>
          <cell r="N2667">
            <v>26007</v>
          </cell>
          <cell r="O2667">
            <v>19958</v>
          </cell>
          <cell r="P2667">
            <v>21974</v>
          </cell>
          <cell r="Q2667">
            <v>17631</v>
          </cell>
          <cell r="R2667">
            <v>9992</v>
          </cell>
          <cell r="S2667">
            <v>11829</v>
          </cell>
          <cell r="T2667">
            <v>19275</v>
          </cell>
          <cell r="U2667">
            <v>17925</v>
          </cell>
          <cell r="V2667">
            <v>15254</v>
          </cell>
          <cell r="W2667">
            <v>11059</v>
          </cell>
          <cell r="X2667">
            <v>9354</v>
          </cell>
          <cell r="Y2667">
            <v>6889</v>
          </cell>
          <cell r="Z2667">
            <v>5618</v>
          </cell>
          <cell r="AA2667">
            <v>5754</v>
          </cell>
          <cell r="AB2667">
            <v>3051</v>
          </cell>
          <cell r="AC2667">
            <v>1400</v>
          </cell>
          <cell r="AD2667">
            <v>1442</v>
          </cell>
          <cell r="AE2667">
            <v>1073</v>
          </cell>
        </row>
        <row r="2668">
          <cell r="E2668" t="str">
            <v>GA Industrial Residual Fuel</v>
          </cell>
          <cell r="F2668">
            <v>12586</v>
          </cell>
          <cell r="G2668">
            <v>10922</v>
          </cell>
          <cell r="H2668">
            <v>21293</v>
          </cell>
          <cell r="I2668">
            <v>17398</v>
          </cell>
          <cell r="J2668">
            <v>17696</v>
          </cell>
          <cell r="K2668">
            <v>16338</v>
          </cell>
          <cell r="L2668">
            <v>21659</v>
          </cell>
          <cell r="M2668">
            <v>19229</v>
          </cell>
          <cell r="N2668">
            <v>7602</v>
          </cell>
          <cell r="O2668">
            <v>6621</v>
          </cell>
          <cell r="P2668">
            <v>8171</v>
          </cell>
          <cell r="Q2668">
            <v>5798</v>
          </cell>
          <cell r="R2668">
            <v>11393</v>
          </cell>
          <cell r="S2668">
            <v>14442</v>
          </cell>
          <cell r="T2668">
            <v>17940</v>
          </cell>
          <cell r="U2668">
            <v>18944</v>
          </cell>
          <cell r="V2668">
            <v>12024</v>
          </cell>
          <cell r="W2668">
            <v>8442</v>
          </cell>
          <cell r="X2668">
            <v>4707</v>
          </cell>
          <cell r="Y2668">
            <v>2151</v>
          </cell>
          <cell r="Z2668">
            <v>2096</v>
          </cell>
          <cell r="AA2668">
            <v>2899</v>
          </cell>
          <cell r="AB2668">
            <v>1124</v>
          </cell>
          <cell r="AC2668">
            <v>659</v>
          </cell>
          <cell r="AD2668">
            <v>1251</v>
          </cell>
          <cell r="AE2668">
            <v>251</v>
          </cell>
        </row>
        <row r="2669">
          <cell r="E2669" t="str">
            <v>HI Industrial Residual Fuel</v>
          </cell>
          <cell r="F2669">
            <v>10942</v>
          </cell>
          <cell r="G2669">
            <v>11274</v>
          </cell>
          <cell r="H2669">
            <v>8528</v>
          </cell>
          <cell r="I2669">
            <v>6640</v>
          </cell>
          <cell r="J2669">
            <v>7447</v>
          </cell>
          <cell r="K2669">
            <v>6441</v>
          </cell>
          <cell r="L2669">
            <v>6016</v>
          </cell>
          <cell r="M2669">
            <v>5310</v>
          </cell>
          <cell r="N2669">
            <v>1918</v>
          </cell>
          <cell r="O2669">
            <v>2090</v>
          </cell>
          <cell r="P2669">
            <v>2751</v>
          </cell>
          <cell r="Q2669">
            <v>50</v>
          </cell>
          <cell r="R2669">
            <v>2805</v>
          </cell>
          <cell r="S2669">
            <v>2287</v>
          </cell>
          <cell r="T2669">
            <v>2481</v>
          </cell>
          <cell r="U2669">
            <v>4912</v>
          </cell>
          <cell r="V2669">
            <v>5102</v>
          </cell>
          <cell r="W2669">
            <v>2690</v>
          </cell>
          <cell r="X2669">
            <v>2730</v>
          </cell>
          <cell r="Y2669">
            <v>2930</v>
          </cell>
          <cell r="Z2669">
            <v>2834</v>
          </cell>
          <cell r="AA2669">
            <v>2852</v>
          </cell>
          <cell r="AB2669">
            <v>2051</v>
          </cell>
          <cell r="AC2669">
            <v>1780</v>
          </cell>
          <cell r="AD2669">
            <v>1614</v>
          </cell>
          <cell r="AE2669">
            <v>1876</v>
          </cell>
        </row>
        <row r="2670">
          <cell r="E2670" t="str">
            <v>IA Industrial Residual Fuel</v>
          </cell>
          <cell r="F2670">
            <v>590</v>
          </cell>
          <cell r="G2670">
            <v>546</v>
          </cell>
          <cell r="H2670">
            <v>433</v>
          </cell>
          <cell r="I2670">
            <v>991</v>
          </cell>
          <cell r="J2670">
            <v>1121</v>
          </cell>
          <cell r="K2670">
            <v>579</v>
          </cell>
          <cell r="L2670">
            <v>586</v>
          </cell>
          <cell r="M2670">
            <v>449</v>
          </cell>
          <cell r="N2670">
            <v>550</v>
          </cell>
          <cell r="O2670">
            <v>630</v>
          </cell>
          <cell r="P2670">
            <v>881</v>
          </cell>
          <cell r="Q2670">
            <v>273</v>
          </cell>
          <cell r="R2670">
            <v>377</v>
          </cell>
          <cell r="S2670">
            <v>941</v>
          </cell>
          <cell r="T2670">
            <v>1771</v>
          </cell>
          <cell r="U2670">
            <v>1202</v>
          </cell>
          <cell r="V2670">
            <v>280</v>
          </cell>
          <cell r="W2670">
            <v>278</v>
          </cell>
          <cell r="X2670">
            <v>1071</v>
          </cell>
          <cell r="Y2670">
            <v>412</v>
          </cell>
          <cell r="Z2670">
            <v>127</v>
          </cell>
          <cell r="AA2670">
            <v>201</v>
          </cell>
          <cell r="AB2670">
            <v>50</v>
          </cell>
          <cell r="AC2670">
            <v>37</v>
          </cell>
          <cell r="AD2670">
            <v>40</v>
          </cell>
          <cell r="AE2670">
            <v>0</v>
          </cell>
        </row>
        <row r="2671">
          <cell r="E2671" t="str">
            <v>ID Industrial Residual Fuel</v>
          </cell>
          <cell r="F2671">
            <v>176</v>
          </cell>
          <cell r="G2671">
            <v>269</v>
          </cell>
          <cell r="H2671">
            <v>49</v>
          </cell>
          <cell r="I2671">
            <v>50</v>
          </cell>
          <cell r="J2671">
            <v>87</v>
          </cell>
          <cell r="K2671">
            <v>19</v>
          </cell>
          <cell r="L2671">
            <v>15</v>
          </cell>
          <cell r="M2671">
            <v>9</v>
          </cell>
          <cell r="N2671">
            <v>8</v>
          </cell>
          <cell r="O2671">
            <v>38</v>
          </cell>
          <cell r="P2671">
            <v>12</v>
          </cell>
          <cell r="Q2671">
            <v>142</v>
          </cell>
          <cell r="R2671">
            <v>503</v>
          </cell>
          <cell r="S2671">
            <v>2</v>
          </cell>
          <cell r="T2671">
            <v>0</v>
          </cell>
          <cell r="U2671">
            <v>1390</v>
          </cell>
          <cell r="V2671">
            <v>911</v>
          </cell>
          <cell r="W2671">
            <v>232</v>
          </cell>
          <cell r="X2671">
            <v>0</v>
          </cell>
          <cell r="Y2671">
            <v>51</v>
          </cell>
          <cell r="Z2671">
            <v>119</v>
          </cell>
          <cell r="AA2671">
            <v>21</v>
          </cell>
          <cell r="AB2671">
            <v>4</v>
          </cell>
          <cell r="AC2671">
            <v>0</v>
          </cell>
          <cell r="AD2671">
            <v>0</v>
          </cell>
          <cell r="AE2671">
            <v>0</v>
          </cell>
        </row>
        <row r="2672">
          <cell r="E2672" t="str">
            <v>IL Industrial Residual Fuel</v>
          </cell>
          <cell r="F2672">
            <v>10793</v>
          </cell>
          <cell r="G2672">
            <v>5321</v>
          </cell>
          <cell r="H2672">
            <v>2317</v>
          </cell>
          <cell r="I2672">
            <v>3324</v>
          </cell>
          <cell r="J2672">
            <v>3765</v>
          </cell>
          <cell r="K2672">
            <v>2284</v>
          </cell>
          <cell r="L2672">
            <v>3722</v>
          </cell>
          <cell r="M2672">
            <v>4257</v>
          </cell>
          <cell r="N2672">
            <v>942</v>
          </cell>
          <cell r="O2672">
            <v>990</v>
          </cell>
          <cell r="P2672">
            <v>1529</v>
          </cell>
          <cell r="Q2672">
            <v>1942</v>
          </cell>
          <cell r="R2672">
            <v>547</v>
          </cell>
          <cell r="S2672">
            <v>830</v>
          </cell>
          <cell r="T2672">
            <v>2105</v>
          </cell>
          <cell r="U2672">
            <v>1903</v>
          </cell>
          <cell r="V2672">
            <v>1129</v>
          </cell>
          <cell r="W2672">
            <v>532</v>
          </cell>
          <cell r="X2672">
            <v>901</v>
          </cell>
          <cell r="Y2672">
            <v>79</v>
          </cell>
          <cell r="Z2672">
            <v>24</v>
          </cell>
          <cell r="AA2672">
            <v>66</v>
          </cell>
          <cell r="AB2672">
            <v>77</v>
          </cell>
          <cell r="AC2672">
            <v>325</v>
          </cell>
          <cell r="AD2672">
            <v>129</v>
          </cell>
          <cell r="AE2672">
            <v>92</v>
          </cell>
        </row>
        <row r="2673">
          <cell r="E2673" t="str">
            <v>IN Industrial Residual Fuel</v>
          </cell>
          <cell r="F2673">
            <v>22447</v>
          </cell>
          <cell r="G2673">
            <v>18403</v>
          </cell>
          <cell r="H2673">
            <v>24161</v>
          </cell>
          <cell r="I2673">
            <v>15803</v>
          </cell>
          <cell r="J2673">
            <v>17207</v>
          </cell>
          <cell r="K2673">
            <v>9850</v>
          </cell>
          <cell r="L2673">
            <v>6423</v>
          </cell>
          <cell r="M2673">
            <v>6759</v>
          </cell>
          <cell r="N2673">
            <v>4642</v>
          </cell>
          <cell r="O2673">
            <v>1972</v>
          </cell>
          <cell r="P2673">
            <v>2916</v>
          </cell>
          <cell r="Q2673">
            <v>2466</v>
          </cell>
          <cell r="R2673">
            <v>1077</v>
          </cell>
          <cell r="S2673">
            <v>1962</v>
          </cell>
          <cell r="T2673">
            <v>3347</v>
          </cell>
          <cell r="U2673">
            <v>3483</v>
          </cell>
          <cell r="V2673">
            <v>5805</v>
          </cell>
          <cell r="W2673">
            <v>1977</v>
          </cell>
          <cell r="X2673">
            <v>2301</v>
          </cell>
          <cell r="Y2673">
            <v>812</v>
          </cell>
          <cell r="Z2673">
            <v>484</v>
          </cell>
          <cell r="AA2673">
            <v>243</v>
          </cell>
          <cell r="AB2673">
            <v>501</v>
          </cell>
          <cell r="AC2673">
            <v>290</v>
          </cell>
          <cell r="AD2673">
            <v>298</v>
          </cell>
          <cell r="AE2673">
            <v>423</v>
          </cell>
        </row>
        <row r="2674">
          <cell r="E2674" t="str">
            <v>KS Industrial Residual Fuel</v>
          </cell>
          <cell r="F2674">
            <v>1138</v>
          </cell>
          <cell r="G2674">
            <v>738</v>
          </cell>
          <cell r="H2674">
            <v>976</v>
          </cell>
          <cell r="I2674">
            <v>1879</v>
          </cell>
          <cell r="J2674">
            <v>1086</v>
          </cell>
          <cell r="K2674">
            <v>115</v>
          </cell>
          <cell r="L2674">
            <v>834</v>
          </cell>
          <cell r="M2674">
            <v>1053</v>
          </cell>
          <cell r="N2674">
            <v>1156</v>
          </cell>
          <cell r="O2674">
            <v>1404</v>
          </cell>
          <cell r="P2674">
            <v>2522</v>
          </cell>
          <cell r="Q2674">
            <v>1991</v>
          </cell>
          <cell r="R2674">
            <v>1084</v>
          </cell>
          <cell r="S2674">
            <v>3924</v>
          </cell>
          <cell r="T2674">
            <v>4191</v>
          </cell>
          <cell r="U2674">
            <v>2092</v>
          </cell>
          <cell r="V2674">
            <v>3893</v>
          </cell>
          <cell r="W2674">
            <v>2919</v>
          </cell>
          <cell r="X2674">
            <v>7668</v>
          </cell>
          <cell r="Y2674">
            <v>2794</v>
          </cell>
          <cell r="Z2674">
            <v>2269</v>
          </cell>
          <cell r="AA2674">
            <v>1721</v>
          </cell>
          <cell r="AB2674">
            <v>1570</v>
          </cell>
          <cell r="AC2674">
            <v>1105</v>
          </cell>
          <cell r="AD2674">
            <v>1133</v>
          </cell>
          <cell r="AE2674">
            <v>1529</v>
          </cell>
        </row>
        <row r="2675">
          <cell r="E2675" t="str">
            <v>KY Industrial Residual Fuel</v>
          </cell>
          <cell r="F2675">
            <v>3375</v>
          </cell>
          <cell r="G2675">
            <v>2862</v>
          </cell>
          <cell r="H2675">
            <v>2621</v>
          </cell>
          <cell r="I2675">
            <v>2072</v>
          </cell>
          <cell r="J2675">
            <v>2029</v>
          </cell>
          <cell r="K2675">
            <v>1265</v>
          </cell>
          <cell r="L2675">
            <v>1527</v>
          </cell>
          <cell r="M2675">
            <v>1038</v>
          </cell>
          <cell r="N2675">
            <v>348</v>
          </cell>
          <cell r="O2675">
            <v>482</v>
          </cell>
          <cell r="P2675">
            <v>512</v>
          </cell>
          <cell r="Q2675">
            <v>854</v>
          </cell>
          <cell r="R2675">
            <v>580</v>
          </cell>
          <cell r="S2675">
            <v>755</v>
          </cell>
          <cell r="T2675">
            <v>367</v>
          </cell>
          <cell r="U2675">
            <v>857</v>
          </cell>
          <cell r="V2675">
            <v>741</v>
          </cell>
          <cell r="W2675">
            <v>650</v>
          </cell>
          <cell r="X2675">
            <v>0</v>
          </cell>
          <cell r="Y2675">
            <v>440</v>
          </cell>
          <cell r="Z2675">
            <v>317</v>
          </cell>
          <cell r="AA2675">
            <v>0</v>
          </cell>
          <cell r="AB2675">
            <v>245</v>
          </cell>
          <cell r="AC2675">
            <v>197</v>
          </cell>
          <cell r="AD2675">
            <v>154</v>
          </cell>
          <cell r="AE2675">
            <v>97</v>
          </cell>
        </row>
        <row r="2676">
          <cell r="E2676" t="str">
            <v>LA Industrial Residual Fuel</v>
          </cell>
          <cell r="F2676">
            <v>7108</v>
          </cell>
          <cell r="G2676">
            <v>7030</v>
          </cell>
          <cell r="H2676">
            <v>6235</v>
          </cell>
          <cell r="I2676">
            <v>1932</v>
          </cell>
          <cell r="J2676">
            <v>1434</v>
          </cell>
          <cell r="K2676">
            <v>2401</v>
          </cell>
          <cell r="L2676">
            <v>4683</v>
          </cell>
          <cell r="M2676">
            <v>6370</v>
          </cell>
          <cell r="N2676">
            <v>4609</v>
          </cell>
          <cell r="O2676">
            <v>7507</v>
          </cell>
          <cell r="P2676">
            <v>8598</v>
          </cell>
          <cell r="Q2676">
            <v>6236</v>
          </cell>
          <cell r="R2676">
            <v>8265</v>
          </cell>
          <cell r="S2676">
            <v>17944</v>
          </cell>
          <cell r="T2676">
            <v>8610</v>
          </cell>
          <cell r="U2676">
            <v>17434</v>
          </cell>
          <cell r="V2676">
            <v>20125</v>
          </cell>
          <cell r="W2676">
            <v>3709</v>
          </cell>
          <cell r="X2676">
            <v>12895</v>
          </cell>
          <cell r="Y2676">
            <v>10256</v>
          </cell>
          <cell r="Z2676">
            <v>19496</v>
          </cell>
          <cell r="AA2676">
            <v>27922</v>
          </cell>
          <cell r="AB2676">
            <v>8617</v>
          </cell>
          <cell r="AC2676">
            <v>2692</v>
          </cell>
          <cell r="AD2676">
            <v>2095</v>
          </cell>
          <cell r="AE2676">
            <v>2122</v>
          </cell>
        </row>
        <row r="2677">
          <cell r="E2677" t="str">
            <v>MA Industrial Residual Fuel</v>
          </cell>
          <cell r="F2677">
            <v>16371</v>
          </cell>
          <cell r="G2677">
            <v>8790</v>
          </cell>
          <cell r="H2677">
            <v>13551</v>
          </cell>
          <cell r="I2677">
            <v>21945</v>
          </cell>
          <cell r="J2677">
            <v>16910</v>
          </cell>
          <cell r="K2677">
            <v>9166</v>
          </cell>
          <cell r="L2677">
            <v>10626</v>
          </cell>
          <cell r="M2677">
            <v>10831</v>
          </cell>
          <cell r="N2677">
            <v>11190</v>
          </cell>
          <cell r="O2677">
            <v>5659</v>
          </cell>
          <cell r="P2677">
            <v>6912</v>
          </cell>
          <cell r="Q2677">
            <v>13535</v>
          </cell>
          <cell r="R2677">
            <v>10891</v>
          </cell>
          <cell r="S2677">
            <v>6091</v>
          </cell>
          <cell r="T2677">
            <v>4529</v>
          </cell>
          <cell r="U2677">
            <v>4823</v>
          </cell>
          <cell r="V2677">
            <v>7011</v>
          </cell>
          <cell r="W2677">
            <v>6083</v>
          </cell>
          <cell r="X2677">
            <v>2434</v>
          </cell>
          <cell r="Y2677">
            <v>1857</v>
          </cell>
          <cell r="Z2677">
            <v>747</v>
          </cell>
          <cell r="AA2677">
            <v>1438</v>
          </cell>
          <cell r="AB2677">
            <v>719</v>
          </cell>
          <cell r="AC2677">
            <v>165</v>
          </cell>
          <cell r="AD2677">
            <v>110</v>
          </cell>
          <cell r="AE2677">
            <v>161</v>
          </cell>
        </row>
        <row r="2678">
          <cell r="E2678" t="str">
            <v>MD Industrial Residual Fuel</v>
          </cell>
          <cell r="F2678">
            <v>7692</v>
          </cell>
          <cell r="G2678">
            <v>4856</v>
          </cell>
          <cell r="H2678">
            <v>6671</v>
          </cell>
          <cell r="I2678">
            <v>7720</v>
          </cell>
          <cell r="J2678">
            <v>7754</v>
          </cell>
          <cell r="K2678">
            <v>4580</v>
          </cell>
          <cell r="L2678">
            <v>8559</v>
          </cell>
          <cell r="M2678">
            <v>5273</v>
          </cell>
          <cell r="N2678">
            <v>4000</v>
          </cell>
          <cell r="O2678">
            <v>3725</v>
          </cell>
          <cell r="P2678">
            <v>3440</v>
          </cell>
          <cell r="Q2678">
            <v>3393</v>
          </cell>
          <cell r="R2678">
            <v>2594</v>
          </cell>
          <cell r="S2678">
            <v>3727</v>
          </cell>
          <cell r="T2678">
            <v>4522</v>
          </cell>
          <cell r="U2678">
            <v>5322</v>
          </cell>
          <cell r="V2678">
            <v>4767</v>
          </cell>
          <cell r="W2678">
            <v>4111</v>
          </cell>
          <cell r="X2678">
            <v>3248</v>
          </cell>
          <cell r="Y2678">
            <v>2044</v>
          </cell>
          <cell r="Z2678">
            <v>1143</v>
          </cell>
          <cell r="AA2678">
            <v>1590</v>
          </cell>
          <cell r="AB2678">
            <v>504</v>
          </cell>
          <cell r="AC2678">
            <v>395</v>
          </cell>
          <cell r="AD2678">
            <v>241</v>
          </cell>
          <cell r="AE2678">
            <v>105</v>
          </cell>
        </row>
        <row r="2679">
          <cell r="E2679" t="str">
            <v>ME Industrial Residual Fuel</v>
          </cell>
          <cell r="F2679">
            <v>30109</v>
          </cell>
          <cell r="G2679">
            <v>33317</v>
          </cell>
          <cell r="H2679">
            <v>37432</v>
          </cell>
          <cell r="I2679">
            <v>43140</v>
          </cell>
          <cell r="J2679">
            <v>56989</v>
          </cell>
          <cell r="K2679">
            <v>46387</v>
          </cell>
          <cell r="L2679">
            <v>48551</v>
          </cell>
          <cell r="M2679">
            <v>42011</v>
          </cell>
          <cell r="N2679">
            <v>34092</v>
          </cell>
          <cell r="O2679">
            <v>33203</v>
          </cell>
          <cell r="P2679">
            <v>33416</v>
          </cell>
          <cell r="Q2679">
            <v>27785</v>
          </cell>
          <cell r="R2679">
            <v>26132</v>
          </cell>
          <cell r="S2679">
            <v>17013</v>
          </cell>
          <cell r="T2679">
            <v>19836</v>
          </cell>
          <cell r="U2679">
            <v>24970</v>
          </cell>
          <cell r="V2679">
            <v>20664</v>
          </cell>
          <cell r="W2679">
            <v>17426</v>
          </cell>
          <cell r="X2679">
            <v>12478</v>
          </cell>
          <cell r="Y2679">
            <v>11834</v>
          </cell>
          <cell r="Z2679">
            <v>8413</v>
          </cell>
          <cell r="AA2679">
            <v>7000</v>
          </cell>
          <cell r="AB2679">
            <v>3037</v>
          </cell>
          <cell r="AC2679">
            <v>2711</v>
          </cell>
          <cell r="AD2679">
            <v>2257</v>
          </cell>
          <cell r="AE2679">
            <v>806</v>
          </cell>
        </row>
        <row r="2680">
          <cell r="E2680" t="str">
            <v>MI Industrial Residual Fuel</v>
          </cell>
          <cell r="F2680">
            <v>8900</v>
          </cell>
          <cell r="G2680">
            <v>4691</v>
          </cell>
          <cell r="H2680">
            <v>4744</v>
          </cell>
          <cell r="I2680">
            <v>5990</v>
          </cell>
          <cell r="J2680">
            <v>6021</v>
          </cell>
          <cell r="K2680">
            <v>2525</v>
          </cell>
          <cell r="L2680">
            <v>2607</v>
          </cell>
          <cell r="M2680">
            <v>2607</v>
          </cell>
          <cell r="N2680">
            <v>2513</v>
          </cell>
          <cell r="O2680">
            <v>2088</v>
          </cell>
          <cell r="P2680">
            <v>3911</v>
          </cell>
          <cell r="Q2680">
            <v>2215</v>
          </cell>
          <cell r="R2680">
            <v>2161</v>
          </cell>
          <cell r="S2680">
            <v>4482</v>
          </cell>
          <cell r="T2680">
            <v>4318</v>
          </cell>
          <cell r="U2680">
            <v>5715</v>
          </cell>
          <cell r="V2680">
            <v>4629</v>
          </cell>
          <cell r="W2680">
            <v>6081</v>
          </cell>
          <cell r="X2680">
            <v>6172</v>
          </cell>
          <cell r="Y2680">
            <v>2149</v>
          </cell>
          <cell r="Z2680">
            <v>969</v>
          </cell>
          <cell r="AA2680">
            <v>1368</v>
          </cell>
          <cell r="AB2680">
            <v>1185</v>
          </cell>
          <cell r="AC2680">
            <v>865</v>
          </cell>
          <cell r="AD2680">
            <v>460</v>
          </cell>
          <cell r="AE2680">
            <v>452</v>
          </cell>
        </row>
        <row r="2681">
          <cell r="E2681" t="str">
            <v>MN Industrial Residual Fuel</v>
          </cell>
          <cell r="F2681">
            <v>4402</v>
          </cell>
          <cell r="G2681">
            <v>4709</v>
          </cell>
          <cell r="H2681">
            <v>6146</v>
          </cell>
          <cell r="I2681">
            <v>6920</v>
          </cell>
          <cell r="J2681">
            <v>5812</v>
          </cell>
          <cell r="K2681">
            <v>3367</v>
          </cell>
          <cell r="L2681">
            <v>4043</v>
          </cell>
          <cell r="M2681">
            <v>3266</v>
          </cell>
          <cell r="N2681">
            <v>2219</v>
          </cell>
          <cell r="O2681">
            <v>2479</v>
          </cell>
          <cell r="P2681">
            <v>3582</v>
          </cell>
          <cell r="Q2681">
            <v>4391</v>
          </cell>
          <cell r="R2681">
            <v>3332</v>
          </cell>
          <cell r="S2681">
            <v>3833</v>
          </cell>
          <cell r="T2681">
            <v>4109</v>
          </cell>
          <cell r="U2681">
            <v>6866</v>
          </cell>
          <cell r="V2681">
            <v>2489</v>
          </cell>
          <cell r="W2681">
            <v>4958</v>
          </cell>
          <cell r="X2681">
            <v>7566</v>
          </cell>
          <cell r="Y2681">
            <v>2114</v>
          </cell>
          <cell r="Z2681">
            <v>1246</v>
          </cell>
          <cell r="AA2681">
            <v>1581</v>
          </cell>
          <cell r="AB2681">
            <v>262</v>
          </cell>
          <cell r="AC2681">
            <v>97</v>
          </cell>
          <cell r="AD2681">
            <v>67</v>
          </cell>
          <cell r="AE2681">
            <v>66</v>
          </cell>
        </row>
        <row r="2682">
          <cell r="E2682" t="str">
            <v>MO Industrial Residual Fuel</v>
          </cell>
          <cell r="F2682">
            <v>3264</v>
          </cell>
          <cell r="G2682">
            <v>2976</v>
          </cell>
          <cell r="H2682">
            <v>3863</v>
          </cell>
          <cell r="I2682">
            <v>6299</v>
          </cell>
          <cell r="J2682">
            <v>2880</v>
          </cell>
          <cell r="K2682">
            <v>2007</v>
          </cell>
          <cell r="L2682">
            <v>1940</v>
          </cell>
          <cell r="M2682">
            <v>1129</v>
          </cell>
          <cell r="N2682">
            <v>1146</v>
          </cell>
          <cell r="O2682">
            <v>686</v>
          </cell>
          <cell r="P2682">
            <v>452</v>
          </cell>
          <cell r="Q2682">
            <v>678</v>
          </cell>
          <cell r="R2682">
            <v>445</v>
          </cell>
          <cell r="S2682">
            <v>525</v>
          </cell>
          <cell r="T2682">
            <v>795</v>
          </cell>
          <cell r="U2682">
            <v>497</v>
          </cell>
          <cell r="V2682">
            <v>322</v>
          </cell>
          <cell r="W2682">
            <v>185</v>
          </cell>
          <cell r="X2682">
            <v>264</v>
          </cell>
          <cell r="Y2682">
            <v>158</v>
          </cell>
          <cell r="Z2682">
            <v>146</v>
          </cell>
          <cell r="AA2682">
            <v>118</v>
          </cell>
          <cell r="AB2682">
            <v>39</v>
          </cell>
          <cell r="AC2682">
            <v>25</v>
          </cell>
          <cell r="AD2682">
            <v>14</v>
          </cell>
          <cell r="AE2682">
            <v>12</v>
          </cell>
        </row>
        <row r="2683">
          <cell r="E2683" t="str">
            <v>MS Industrial Residual Fuel</v>
          </cell>
          <cell r="F2683">
            <v>5951</v>
          </cell>
          <cell r="G2683">
            <v>1489</v>
          </cell>
          <cell r="H2683">
            <v>1192</v>
          </cell>
          <cell r="I2683">
            <v>1602</v>
          </cell>
          <cell r="J2683">
            <v>1071</v>
          </cell>
          <cell r="K2683">
            <v>506</v>
          </cell>
          <cell r="L2683">
            <v>706</v>
          </cell>
          <cell r="M2683">
            <v>193</v>
          </cell>
          <cell r="N2683">
            <v>961</v>
          </cell>
          <cell r="O2683">
            <v>72</v>
          </cell>
          <cell r="P2683">
            <v>44</v>
          </cell>
          <cell r="Q2683">
            <v>1225</v>
          </cell>
          <cell r="R2683">
            <v>759</v>
          </cell>
          <cell r="S2683">
            <v>1060</v>
          </cell>
          <cell r="T2683">
            <v>1949</v>
          </cell>
          <cell r="U2683">
            <v>1851</v>
          </cell>
          <cell r="V2683">
            <v>413</v>
          </cell>
          <cell r="W2683">
            <v>720</v>
          </cell>
          <cell r="X2683">
            <v>772</v>
          </cell>
          <cell r="Y2683">
            <v>335</v>
          </cell>
          <cell r="Z2683">
            <v>123</v>
          </cell>
          <cell r="AA2683">
            <v>298</v>
          </cell>
          <cell r="AB2683">
            <v>208</v>
          </cell>
          <cell r="AC2683">
            <v>109</v>
          </cell>
          <cell r="AD2683">
            <v>3</v>
          </cell>
          <cell r="AE2683">
            <v>36</v>
          </cell>
        </row>
        <row r="2684">
          <cell r="E2684" t="str">
            <v>MT Industrial Residual Fuel</v>
          </cell>
          <cell r="F2684">
            <v>1299</v>
          </cell>
          <cell r="G2684">
            <v>891</v>
          </cell>
          <cell r="H2684">
            <v>532</v>
          </cell>
          <cell r="I2684">
            <v>4244</v>
          </cell>
          <cell r="J2684">
            <v>2298</v>
          </cell>
          <cell r="K2684">
            <v>1464</v>
          </cell>
          <cell r="L2684">
            <v>1122</v>
          </cell>
          <cell r="M2684">
            <v>1012</v>
          </cell>
          <cell r="N2684">
            <v>664</v>
          </cell>
          <cell r="O2684">
            <v>114</v>
          </cell>
          <cell r="P2684">
            <v>0</v>
          </cell>
          <cell r="Q2684">
            <v>16</v>
          </cell>
          <cell r="R2684">
            <v>247</v>
          </cell>
          <cell r="S2684">
            <v>36</v>
          </cell>
          <cell r="T2684">
            <v>265</v>
          </cell>
          <cell r="U2684">
            <v>668</v>
          </cell>
          <cell r="V2684">
            <v>597</v>
          </cell>
          <cell r="W2684">
            <v>0</v>
          </cell>
          <cell r="X2684">
            <v>0</v>
          </cell>
          <cell r="Y2684">
            <v>170</v>
          </cell>
          <cell r="Z2684">
            <v>0</v>
          </cell>
          <cell r="AA2684">
            <v>0</v>
          </cell>
          <cell r="AB2684">
            <v>0</v>
          </cell>
          <cell r="AC2684">
            <v>2</v>
          </cell>
          <cell r="AD2684">
            <v>0</v>
          </cell>
          <cell r="AE2684">
            <v>0</v>
          </cell>
        </row>
        <row r="2685">
          <cell r="E2685" t="str">
            <v>NC Industrial Residual Fuel</v>
          </cell>
          <cell r="F2685">
            <v>32197</v>
          </cell>
          <cell r="G2685">
            <v>32778</v>
          </cell>
          <cell r="H2685">
            <v>42014</v>
          </cell>
          <cell r="I2685">
            <v>45755</v>
          </cell>
          <cell r="J2685">
            <v>36629</v>
          </cell>
          <cell r="K2685">
            <v>36333</v>
          </cell>
          <cell r="L2685">
            <v>39484</v>
          </cell>
          <cell r="M2685">
            <v>34916</v>
          </cell>
          <cell r="N2685">
            <v>29058</v>
          </cell>
          <cell r="O2685">
            <v>25978</v>
          </cell>
          <cell r="P2685">
            <v>29730</v>
          </cell>
          <cell r="Q2685">
            <v>21317</v>
          </cell>
          <cell r="R2685">
            <v>19486</v>
          </cell>
          <cell r="S2685">
            <v>24606</v>
          </cell>
          <cell r="T2685">
            <v>32901</v>
          </cell>
          <cell r="U2685">
            <v>30918</v>
          </cell>
          <cell r="V2685">
            <v>24324</v>
          </cell>
          <cell r="W2685">
            <v>19718</v>
          </cell>
          <cell r="X2685">
            <v>17874</v>
          </cell>
          <cell r="Y2685">
            <v>13100</v>
          </cell>
          <cell r="Z2685">
            <v>10987</v>
          </cell>
          <cell r="AA2685">
            <v>5760</v>
          </cell>
          <cell r="AB2685">
            <v>2855</v>
          </cell>
          <cell r="AC2685">
            <v>1244</v>
          </cell>
          <cell r="AD2685">
            <v>1029</v>
          </cell>
          <cell r="AE2685">
            <v>468</v>
          </cell>
        </row>
        <row r="2686">
          <cell r="E2686" t="str">
            <v>ND Industrial Residual Fuel</v>
          </cell>
          <cell r="F2686">
            <v>1910</v>
          </cell>
          <cell r="G2686">
            <v>1865</v>
          </cell>
          <cell r="H2686">
            <v>1732</v>
          </cell>
          <cell r="I2686">
            <v>2378</v>
          </cell>
          <cell r="J2686">
            <v>2030</v>
          </cell>
          <cell r="K2686">
            <v>911</v>
          </cell>
          <cell r="L2686">
            <v>814</v>
          </cell>
          <cell r="M2686">
            <v>1116</v>
          </cell>
          <cell r="N2686">
            <v>173</v>
          </cell>
          <cell r="O2686">
            <v>290</v>
          </cell>
          <cell r="P2686">
            <v>412</v>
          </cell>
          <cell r="Q2686">
            <v>208</v>
          </cell>
          <cell r="R2686">
            <v>24</v>
          </cell>
          <cell r="S2686">
            <v>269</v>
          </cell>
          <cell r="T2686">
            <v>280</v>
          </cell>
          <cell r="U2686">
            <v>1321</v>
          </cell>
          <cell r="V2686">
            <v>594</v>
          </cell>
          <cell r="W2686">
            <v>427</v>
          </cell>
          <cell r="X2686">
            <v>504</v>
          </cell>
          <cell r="Y2686">
            <v>375</v>
          </cell>
          <cell r="Z2686">
            <v>239</v>
          </cell>
          <cell r="AA2686">
            <v>248</v>
          </cell>
          <cell r="AB2686">
            <v>44</v>
          </cell>
          <cell r="AC2686">
            <v>0</v>
          </cell>
          <cell r="AD2686">
            <v>3</v>
          </cell>
          <cell r="AE2686">
            <v>4</v>
          </cell>
        </row>
        <row r="2687">
          <cell r="E2687" t="str">
            <v>NE Industrial Residual Fuel</v>
          </cell>
          <cell r="F2687">
            <v>1483</v>
          </cell>
          <cell r="G2687">
            <v>1064</v>
          </cell>
          <cell r="H2687">
            <v>907</v>
          </cell>
          <cell r="I2687">
            <v>1608</v>
          </cell>
          <cell r="J2687">
            <v>1212</v>
          </cell>
          <cell r="K2687">
            <v>756</v>
          </cell>
          <cell r="L2687">
            <v>1052</v>
          </cell>
          <cell r="M2687">
            <v>632</v>
          </cell>
          <cell r="N2687">
            <v>616</v>
          </cell>
          <cell r="O2687">
            <v>437</v>
          </cell>
          <cell r="P2687">
            <v>725</v>
          </cell>
          <cell r="Q2687">
            <v>663</v>
          </cell>
          <cell r="R2687">
            <v>777</v>
          </cell>
          <cell r="S2687">
            <v>798</v>
          </cell>
          <cell r="T2687">
            <v>1134</v>
          </cell>
          <cell r="U2687">
            <v>645</v>
          </cell>
          <cell r="V2687">
            <v>218</v>
          </cell>
          <cell r="W2687">
            <v>295</v>
          </cell>
          <cell r="X2687">
            <v>241</v>
          </cell>
          <cell r="Y2687">
            <v>1</v>
          </cell>
          <cell r="Z2687">
            <v>0</v>
          </cell>
          <cell r="AA2687">
            <v>0</v>
          </cell>
          <cell r="AB2687">
            <v>0</v>
          </cell>
          <cell r="AC2687">
            <v>0</v>
          </cell>
          <cell r="AD2687">
            <v>2</v>
          </cell>
          <cell r="AE2687">
            <v>0</v>
          </cell>
        </row>
        <row r="2688">
          <cell r="E2688" t="str">
            <v>NH Industrial Residual Fuel</v>
          </cell>
          <cell r="F2688">
            <v>3282</v>
          </cell>
          <cell r="G2688">
            <v>2883</v>
          </cell>
          <cell r="H2688">
            <v>6412</v>
          </cell>
          <cell r="I2688">
            <v>8886</v>
          </cell>
          <cell r="J2688">
            <v>8192</v>
          </cell>
          <cell r="K2688">
            <v>6863</v>
          </cell>
          <cell r="L2688">
            <v>6015</v>
          </cell>
          <cell r="M2688">
            <v>5213</v>
          </cell>
          <cell r="N2688">
            <v>4498</v>
          </cell>
          <cell r="O2688">
            <v>3724</v>
          </cell>
          <cell r="P2688">
            <v>3434</v>
          </cell>
          <cell r="Q2688">
            <v>3895</v>
          </cell>
          <cell r="R2688">
            <v>3102</v>
          </cell>
          <cell r="S2688">
            <v>2416</v>
          </cell>
          <cell r="T2688">
            <v>2721</v>
          </cell>
          <cell r="U2688">
            <v>903</v>
          </cell>
          <cell r="V2688">
            <v>4036</v>
          </cell>
          <cell r="W2688">
            <v>2566</v>
          </cell>
          <cell r="X2688">
            <v>2224</v>
          </cell>
          <cell r="Y2688">
            <v>2179</v>
          </cell>
          <cell r="Z2688">
            <v>1583</v>
          </cell>
          <cell r="AA2688">
            <v>699</v>
          </cell>
          <cell r="AB2688">
            <v>413</v>
          </cell>
          <cell r="AC2688">
            <v>359</v>
          </cell>
          <cell r="AD2688">
            <v>248</v>
          </cell>
          <cell r="AE2688">
            <v>290</v>
          </cell>
        </row>
        <row r="2689">
          <cell r="E2689" t="str">
            <v>NJ Industrial Residual Fuel</v>
          </cell>
          <cell r="F2689">
            <v>22772</v>
          </cell>
          <cell r="G2689">
            <v>19662</v>
          </cell>
          <cell r="H2689">
            <v>19363</v>
          </cell>
          <cell r="I2689">
            <v>16229</v>
          </cell>
          <cell r="J2689">
            <v>15649</v>
          </cell>
          <cell r="K2689">
            <v>11950</v>
          </cell>
          <cell r="L2689">
            <v>10439</v>
          </cell>
          <cell r="M2689">
            <v>8524</v>
          </cell>
          <cell r="N2689">
            <v>5372</v>
          </cell>
          <cell r="O2689">
            <v>3981</v>
          </cell>
          <cell r="P2689">
            <v>3712</v>
          </cell>
          <cell r="Q2689">
            <v>3773</v>
          </cell>
          <cell r="R2689">
            <v>1834</v>
          </cell>
          <cell r="S2689">
            <v>3179</v>
          </cell>
          <cell r="T2689">
            <v>3387</v>
          </cell>
          <cell r="U2689">
            <v>2700</v>
          </cell>
          <cell r="V2689">
            <v>2950</v>
          </cell>
          <cell r="W2689">
            <v>3221</v>
          </cell>
          <cell r="X2689">
            <v>1979</v>
          </cell>
          <cell r="Y2689">
            <v>1517</v>
          </cell>
          <cell r="Z2689">
            <v>481</v>
          </cell>
          <cell r="AA2689">
            <v>1936</v>
          </cell>
          <cell r="AB2689">
            <v>1711</v>
          </cell>
          <cell r="AC2689">
            <v>758</v>
          </cell>
          <cell r="AD2689">
            <v>26</v>
          </cell>
          <cell r="AE2689">
            <v>0</v>
          </cell>
        </row>
        <row r="2690">
          <cell r="E2690" t="str">
            <v>NM Industrial Residual Fuel</v>
          </cell>
          <cell r="F2690">
            <v>725</v>
          </cell>
          <cell r="G2690">
            <v>741</v>
          </cell>
          <cell r="H2690">
            <v>795</v>
          </cell>
          <cell r="I2690">
            <v>1132</v>
          </cell>
          <cell r="J2690">
            <v>1106</v>
          </cell>
          <cell r="K2690">
            <v>1123</v>
          </cell>
          <cell r="L2690">
            <v>1223</v>
          </cell>
          <cell r="M2690">
            <v>993</v>
          </cell>
          <cell r="N2690">
            <v>854</v>
          </cell>
          <cell r="O2690">
            <v>887</v>
          </cell>
          <cell r="P2690">
            <v>853</v>
          </cell>
          <cell r="Q2690">
            <v>542</v>
          </cell>
          <cell r="R2690">
            <v>826</v>
          </cell>
          <cell r="S2690">
            <v>987</v>
          </cell>
          <cell r="T2690">
            <v>660</v>
          </cell>
          <cell r="U2690">
            <v>544</v>
          </cell>
          <cell r="V2690">
            <v>868</v>
          </cell>
          <cell r="W2690">
            <v>994</v>
          </cell>
          <cell r="X2690">
            <v>1437</v>
          </cell>
          <cell r="Y2690">
            <v>61</v>
          </cell>
          <cell r="Z2690">
            <v>214</v>
          </cell>
          <cell r="AA2690">
            <v>0</v>
          </cell>
          <cell r="AB2690">
            <v>0</v>
          </cell>
          <cell r="AC2690">
            <v>0</v>
          </cell>
          <cell r="AD2690">
            <v>0</v>
          </cell>
          <cell r="AE2690">
            <v>0</v>
          </cell>
        </row>
        <row r="2691">
          <cell r="E2691" t="str">
            <v>NV Industrial Residual Fuel</v>
          </cell>
          <cell r="F2691">
            <v>48</v>
          </cell>
          <cell r="G2691">
            <v>511</v>
          </cell>
          <cell r="H2691">
            <v>497</v>
          </cell>
          <cell r="I2691">
            <v>630</v>
          </cell>
          <cell r="J2691">
            <v>873</v>
          </cell>
          <cell r="K2691">
            <v>6803</v>
          </cell>
          <cell r="L2691">
            <v>811</v>
          </cell>
          <cell r="M2691">
            <v>1295</v>
          </cell>
          <cell r="N2691">
            <v>487</v>
          </cell>
          <cell r="O2691">
            <v>119</v>
          </cell>
          <cell r="P2691">
            <v>0</v>
          </cell>
          <cell r="Q2691">
            <v>0</v>
          </cell>
          <cell r="R2691">
            <v>41</v>
          </cell>
          <cell r="S2691">
            <v>5</v>
          </cell>
          <cell r="T2691">
            <v>2</v>
          </cell>
          <cell r="U2691">
            <v>1</v>
          </cell>
          <cell r="V2691">
            <v>14</v>
          </cell>
          <cell r="W2691">
            <v>0</v>
          </cell>
          <cell r="X2691">
            <v>0</v>
          </cell>
          <cell r="Y2691">
            <v>0</v>
          </cell>
          <cell r="Z2691">
            <v>0</v>
          </cell>
          <cell r="AA2691">
            <v>0</v>
          </cell>
          <cell r="AB2691">
            <v>0</v>
          </cell>
          <cell r="AC2691">
            <v>0</v>
          </cell>
          <cell r="AD2691">
            <v>0</v>
          </cell>
          <cell r="AE2691">
            <v>0</v>
          </cell>
        </row>
        <row r="2692">
          <cell r="E2692" t="str">
            <v>NY Industrial Residual Fuel</v>
          </cell>
          <cell r="F2692">
            <v>29451</v>
          </cell>
          <cell r="G2692">
            <v>14895</v>
          </cell>
          <cell r="H2692">
            <v>19240</v>
          </cell>
          <cell r="I2692">
            <v>24265</v>
          </cell>
          <cell r="J2692">
            <v>19865</v>
          </cell>
          <cell r="K2692">
            <v>12509</v>
          </cell>
          <cell r="L2692">
            <v>15441</v>
          </cell>
          <cell r="M2692">
            <v>12353</v>
          </cell>
          <cell r="N2692">
            <v>11744</v>
          </cell>
          <cell r="O2692">
            <v>10204</v>
          </cell>
          <cell r="P2692">
            <v>12607</v>
          </cell>
          <cell r="Q2692">
            <v>9706</v>
          </cell>
          <cell r="R2692">
            <v>8564</v>
          </cell>
          <cell r="S2692">
            <v>9957</v>
          </cell>
          <cell r="T2692">
            <v>9322</v>
          </cell>
          <cell r="U2692">
            <v>8404</v>
          </cell>
          <cell r="V2692">
            <v>8181</v>
          </cell>
          <cell r="W2692">
            <v>9186</v>
          </cell>
          <cell r="X2692">
            <v>7842</v>
          </cell>
          <cell r="Y2692">
            <v>3048</v>
          </cell>
          <cell r="Z2692">
            <v>3234</v>
          </cell>
          <cell r="AA2692">
            <v>7821</v>
          </cell>
          <cell r="AB2692">
            <v>3635</v>
          </cell>
          <cell r="AC2692">
            <v>4472</v>
          </cell>
          <cell r="AD2692">
            <v>3469</v>
          </cell>
          <cell r="AE2692">
            <v>2709</v>
          </cell>
        </row>
        <row r="2693">
          <cell r="E2693" t="str">
            <v>OH Industrial Residual Fuel</v>
          </cell>
          <cell r="F2693">
            <v>9389</v>
          </cell>
          <cell r="G2693">
            <v>7050</v>
          </cell>
          <cell r="H2693">
            <v>8911</v>
          </cell>
          <cell r="I2693">
            <v>13031</v>
          </cell>
          <cell r="J2693">
            <v>12067</v>
          </cell>
          <cell r="K2693">
            <v>8560</v>
          </cell>
          <cell r="L2693">
            <v>10059</v>
          </cell>
          <cell r="M2693">
            <v>7452</v>
          </cell>
          <cell r="N2693">
            <v>5322</v>
          </cell>
          <cell r="O2693">
            <v>7498</v>
          </cell>
          <cell r="P2693">
            <v>9339</v>
          </cell>
          <cell r="Q2693">
            <v>5984</v>
          </cell>
          <cell r="R2693">
            <v>5354</v>
          </cell>
          <cell r="S2693">
            <v>3474</v>
          </cell>
          <cell r="T2693">
            <v>4076</v>
          </cell>
          <cell r="U2693">
            <v>8269</v>
          </cell>
          <cell r="V2693">
            <v>8465</v>
          </cell>
          <cell r="W2693">
            <v>5688</v>
          </cell>
          <cell r="X2693">
            <v>7858</v>
          </cell>
          <cell r="Y2693">
            <v>4612</v>
          </cell>
          <cell r="Z2693">
            <v>4107</v>
          </cell>
          <cell r="AA2693">
            <v>3033</v>
          </cell>
          <cell r="AB2693">
            <v>1238</v>
          </cell>
          <cell r="AC2693">
            <v>3212</v>
          </cell>
          <cell r="AD2693">
            <v>2215</v>
          </cell>
          <cell r="AE2693">
            <v>2664</v>
          </cell>
        </row>
        <row r="2694">
          <cell r="E2694" t="str">
            <v>OK Industrial Residual Fuel</v>
          </cell>
          <cell r="F2694">
            <v>3045</v>
          </cell>
          <cell r="G2694">
            <v>962</v>
          </cell>
          <cell r="H2694">
            <v>3571</v>
          </cell>
          <cell r="I2694">
            <v>4390</v>
          </cell>
          <cell r="J2694">
            <v>3409</v>
          </cell>
          <cell r="K2694">
            <v>2069</v>
          </cell>
          <cell r="L2694">
            <v>1626</v>
          </cell>
          <cell r="M2694">
            <v>1629</v>
          </cell>
          <cell r="N2694">
            <v>629</v>
          </cell>
          <cell r="O2694">
            <v>698</v>
          </cell>
          <cell r="P2694">
            <v>1489</v>
          </cell>
          <cell r="Q2694">
            <v>2147</v>
          </cell>
          <cell r="R2694">
            <v>2823</v>
          </cell>
          <cell r="S2694">
            <v>3004</v>
          </cell>
          <cell r="T2694">
            <v>3844</v>
          </cell>
          <cell r="U2694">
            <v>1392</v>
          </cell>
          <cell r="V2694">
            <v>1546</v>
          </cell>
          <cell r="W2694">
            <v>817</v>
          </cell>
          <cell r="X2694">
            <v>2641</v>
          </cell>
          <cell r="Y2694">
            <v>1919</v>
          </cell>
          <cell r="Z2694">
            <v>3405</v>
          </cell>
          <cell r="AA2694">
            <v>3683</v>
          </cell>
          <cell r="AB2694">
            <v>3838</v>
          </cell>
          <cell r="AC2694">
            <v>3231</v>
          </cell>
          <cell r="AD2694">
            <v>3035</v>
          </cell>
          <cell r="AE2694">
            <v>1963</v>
          </cell>
        </row>
        <row r="2695">
          <cell r="E2695" t="str">
            <v>OR Industrial Residual Fuel</v>
          </cell>
          <cell r="F2695">
            <v>2810</v>
          </cell>
          <cell r="G2695">
            <v>2178</v>
          </cell>
          <cell r="H2695">
            <v>3130</v>
          </cell>
          <cell r="I2695">
            <v>4200</v>
          </cell>
          <cell r="J2695">
            <v>2598</v>
          </cell>
          <cell r="K2695">
            <v>2043</v>
          </cell>
          <cell r="L2695">
            <v>840</v>
          </cell>
          <cell r="M2695">
            <v>1044</v>
          </cell>
          <cell r="N2695">
            <v>873</v>
          </cell>
          <cell r="O2695">
            <v>903</v>
          </cell>
          <cell r="P2695">
            <v>870</v>
          </cell>
          <cell r="Q2695">
            <v>840</v>
          </cell>
          <cell r="R2695">
            <v>2981</v>
          </cell>
          <cell r="S2695">
            <v>2298</v>
          </cell>
          <cell r="T2695">
            <v>1898</v>
          </cell>
          <cell r="U2695">
            <v>1673</v>
          </cell>
          <cell r="V2695">
            <v>2943</v>
          </cell>
          <cell r="W2695">
            <v>2063</v>
          </cell>
          <cell r="X2695">
            <v>1384</v>
          </cell>
          <cell r="Y2695">
            <v>1010</v>
          </cell>
          <cell r="Z2695">
            <v>604</v>
          </cell>
          <cell r="AA2695">
            <v>1024</v>
          </cell>
          <cell r="AB2695">
            <v>688</v>
          </cell>
          <cell r="AC2695">
            <v>748</v>
          </cell>
          <cell r="AD2695">
            <v>378</v>
          </cell>
          <cell r="AE2695">
            <v>399</v>
          </cell>
        </row>
        <row r="2696">
          <cell r="E2696" t="str">
            <v>PA Industrial Residual Fuel</v>
          </cell>
          <cell r="F2696">
            <v>36050</v>
          </cell>
          <cell r="G2696">
            <v>27918</v>
          </cell>
          <cell r="H2696">
            <v>26145</v>
          </cell>
          <cell r="I2696">
            <v>26692</v>
          </cell>
          <cell r="J2696">
            <v>25550</v>
          </cell>
          <cell r="K2696">
            <v>18158</v>
          </cell>
          <cell r="L2696">
            <v>20695</v>
          </cell>
          <cell r="M2696">
            <v>13999</v>
          </cell>
          <cell r="N2696">
            <v>13953</v>
          </cell>
          <cell r="O2696">
            <v>11966</v>
          </cell>
          <cell r="P2696">
            <v>12538</v>
          </cell>
          <cell r="Q2696">
            <v>10061</v>
          </cell>
          <cell r="R2696">
            <v>8272</v>
          </cell>
          <cell r="S2696">
            <v>13274</v>
          </cell>
          <cell r="T2696">
            <v>12058</v>
          </cell>
          <cell r="U2696">
            <v>12039</v>
          </cell>
          <cell r="V2696">
            <v>10742</v>
          </cell>
          <cell r="W2696">
            <v>8170</v>
          </cell>
          <cell r="X2696">
            <v>6569</v>
          </cell>
          <cell r="Y2696">
            <v>4717</v>
          </cell>
          <cell r="Z2696">
            <v>4272</v>
          </cell>
          <cell r="AA2696">
            <v>4376</v>
          </cell>
          <cell r="AB2696">
            <v>1287</v>
          </cell>
          <cell r="AC2696">
            <v>874</v>
          </cell>
          <cell r="AD2696">
            <v>493</v>
          </cell>
          <cell r="AE2696">
            <v>565</v>
          </cell>
        </row>
        <row r="2697">
          <cell r="E2697" t="str">
            <v>RI Industrial Residual Fuel</v>
          </cell>
          <cell r="F2697">
            <v>2846</v>
          </cell>
          <cell r="G2697">
            <v>2366</v>
          </cell>
          <cell r="H2697">
            <v>2858</v>
          </cell>
          <cell r="I2697">
            <v>3729</v>
          </cell>
          <cell r="J2697">
            <v>2919</v>
          </cell>
          <cell r="K2697">
            <v>2340</v>
          </cell>
          <cell r="L2697">
            <v>1978</v>
          </cell>
          <cell r="M2697">
            <v>1853</v>
          </cell>
          <cell r="N2697">
            <v>1849</v>
          </cell>
          <cell r="O2697">
            <v>1674</v>
          </cell>
          <cell r="P2697">
            <v>1615</v>
          </cell>
          <cell r="Q2697">
            <v>1283</v>
          </cell>
          <cell r="R2697">
            <v>1568</v>
          </cell>
          <cell r="S2697">
            <v>1952</v>
          </cell>
          <cell r="T2697">
            <v>1733</v>
          </cell>
          <cell r="U2697">
            <v>1828</v>
          </cell>
          <cell r="V2697">
            <v>1366</v>
          </cell>
          <cell r="W2697">
            <v>1103</v>
          </cell>
          <cell r="X2697">
            <v>483</v>
          </cell>
          <cell r="Y2697">
            <v>1438</v>
          </cell>
          <cell r="Z2697">
            <v>548</v>
          </cell>
          <cell r="AA2697">
            <v>592</v>
          </cell>
          <cell r="AB2697">
            <v>149</v>
          </cell>
          <cell r="AC2697">
            <v>34</v>
          </cell>
          <cell r="AD2697">
            <v>62</v>
          </cell>
          <cell r="AE2697">
            <v>107</v>
          </cell>
        </row>
        <row r="2698">
          <cell r="E2698" t="str">
            <v>SC Industrial Residual Fuel</v>
          </cell>
          <cell r="F2698">
            <v>11872</v>
          </cell>
          <cell r="G2698">
            <v>10038</v>
          </cell>
          <cell r="H2698">
            <v>11147</v>
          </cell>
          <cell r="I2698">
            <v>19167</v>
          </cell>
          <cell r="J2698">
            <v>15208</v>
          </cell>
          <cell r="K2698">
            <v>13269</v>
          </cell>
          <cell r="L2698">
            <v>14117</v>
          </cell>
          <cell r="M2698">
            <v>12413</v>
          </cell>
          <cell r="N2698">
            <v>9991</v>
          </cell>
          <cell r="O2698">
            <v>7043</v>
          </cell>
          <cell r="P2698">
            <v>10904</v>
          </cell>
          <cell r="Q2698">
            <v>10690</v>
          </cell>
          <cell r="R2698">
            <v>9284</v>
          </cell>
          <cell r="S2698">
            <v>19913</v>
          </cell>
          <cell r="T2698">
            <v>21581</v>
          </cell>
          <cell r="U2698">
            <v>20921</v>
          </cell>
          <cell r="V2698">
            <v>11494</v>
          </cell>
          <cell r="W2698">
            <v>10081</v>
          </cell>
          <cell r="X2698">
            <v>6502</v>
          </cell>
          <cell r="Y2698">
            <v>5780</v>
          </cell>
          <cell r="Z2698">
            <v>4196</v>
          </cell>
          <cell r="AA2698">
            <v>3296</v>
          </cell>
          <cell r="AB2698">
            <v>2065</v>
          </cell>
          <cell r="AC2698">
            <v>1101</v>
          </cell>
          <cell r="AD2698">
            <v>1149</v>
          </cell>
          <cell r="AE2698">
            <v>415</v>
          </cell>
        </row>
        <row r="2699">
          <cell r="E2699" t="str">
            <v>SD Industrial Residual Fuel</v>
          </cell>
          <cell r="F2699">
            <v>224</v>
          </cell>
          <cell r="G2699">
            <v>202</v>
          </cell>
          <cell r="H2699">
            <v>676</v>
          </cell>
          <cell r="I2699">
            <v>720</v>
          </cell>
          <cell r="J2699">
            <v>511</v>
          </cell>
          <cell r="K2699">
            <v>71</v>
          </cell>
          <cell r="L2699">
            <v>251</v>
          </cell>
          <cell r="M2699">
            <v>347</v>
          </cell>
          <cell r="N2699">
            <v>600</v>
          </cell>
          <cell r="O2699">
            <v>504</v>
          </cell>
          <cell r="P2699">
            <v>398</v>
          </cell>
          <cell r="Q2699">
            <v>638</v>
          </cell>
          <cell r="R2699">
            <v>650</v>
          </cell>
          <cell r="S2699">
            <v>288</v>
          </cell>
          <cell r="T2699">
            <v>505</v>
          </cell>
          <cell r="U2699">
            <v>388</v>
          </cell>
          <cell r="V2699">
            <v>173</v>
          </cell>
          <cell r="W2699">
            <v>141</v>
          </cell>
          <cell r="X2699">
            <v>225</v>
          </cell>
          <cell r="Y2699">
            <v>121</v>
          </cell>
          <cell r="Z2699">
            <v>0</v>
          </cell>
          <cell r="AA2699">
            <v>242</v>
          </cell>
          <cell r="AB2699">
            <v>0</v>
          </cell>
          <cell r="AC2699">
            <v>8</v>
          </cell>
          <cell r="AD2699">
            <v>24</v>
          </cell>
          <cell r="AE2699">
            <v>31</v>
          </cell>
        </row>
        <row r="2700">
          <cell r="E2700" t="str">
            <v>TN Industrial Residual Fuel</v>
          </cell>
          <cell r="F2700">
            <v>1693</v>
          </cell>
          <cell r="G2700">
            <v>2119</v>
          </cell>
          <cell r="H2700">
            <v>1834</v>
          </cell>
          <cell r="I2700">
            <v>2972</v>
          </cell>
          <cell r="J2700">
            <v>2639</v>
          </cell>
          <cell r="K2700">
            <v>2174</v>
          </cell>
          <cell r="L2700">
            <v>1135</v>
          </cell>
          <cell r="M2700">
            <v>680</v>
          </cell>
          <cell r="N2700">
            <v>981</v>
          </cell>
          <cell r="O2700">
            <v>313</v>
          </cell>
          <cell r="P2700">
            <v>413</v>
          </cell>
          <cell r="Q2700">
            <v>918</v>
          </cell>
          <cell r="R2700">
            <v>833</v>
          </cell>
          <cell r="S2700">
            <v>1553</v>
          </cell>
          <cell r="T2700">
            <v>1802</v>
          </cell>
          <cell r="U2700">
            <v>1897</v>
          </cell>
          <cell r="V2700">
            <v>1110</v>
          </cell>
          <cell r="W2700">
            <v>1020</v>
          </cell>
          <cell r="X2700">
            <v>979</v>
          </cell>
          <cell r="Y2700">
            <v>228</v>
          </cell>
          <cell r="Z2700">
            <v>35</v>
          </cell>
          <cell r="AA2700">
            <v>158</v>
          </cell>
          <cell r="AB2700">
            <v>98</v>
          </cell>
          <cell r="AC2700">
            <v>71</v>
          </cell>
          <cell r="AD2700">
            <v>225</v>
          </cell>
          <cell r="AE2700">
            <v>151</v>
          </cell>
        </row>
        <row r="2701">
          <cell r="E2701" t="str">
            <v>TX Industrial Residual Fuel</v>
          </cell>
          <cell r="F2701">
            <v>8004</v>
          </cell>
          <cell r="G2701">
            <v>6879</v>
          </cell>
          <cell r="H2701">
            <v>5111</v>
          </cell>
          <cell r="I2701">
            <v>15163</v>
          </cell>
          <cell r="J2701">
            <v>15013</v>
          </cell>
          <cell r="K2701">
            <v>15460</v>
          </cell>
          <cell r="L2701">
            <v>13152</v>
          </cell>
          <cell r="M2701">
            <v>11615</v>
          </cell>
          <cell r="N2701">
            <v>5379</v>
          </cell>
          <cell r="O2701">
            <v>3989</v>
          </cell>
          <cell r="P2701">
            <v>2523</v>
          </cell>
          <cell r="Q2701">
            <v>3263</v>
          </cell>
          <cell r="R2701">
            <v>5007</v>
          </cell>
          <cell r="S2701">
            <v>8852</v>
          </cell>
          <cell r="T2701">
            <v>6772</v>
          </cell>
          <cell r="U2701">
            <v>22237</v>
          </cell>
          <cell r="V2701">
            <v>24662</v>
          </cell>
          <cell r="W2701">
            <v>19620</v>
          </cell>
          <cell r="X2701">
            <v>22758</v>
          </cell>
          <cell r="Y2701">
            <v>21424</v>
          </cell>
          <cell r="Z2701">
            <v>20623</v>
          </cell>
          <cell r="AA2701">
            <v>28594</v>
          </cell>
          <cell r="AB2701">
            <v>13589</v>
          </cell>
          <cell r="AC2701">
            <v>10223</v>
          </cell>
          <cell r="AD2701">
            <v>11692</v>
          </cell>
          <cell r="AE2701">
            <v>7806</v>
          </cell>
        </row>
        <row r="2702">
          <cell r="E2702" t="str">
            <v>US Industrial Residual Fuel</v>
          </cell>
          <cell r="F2702">
            <v>411445</v>
          </cell>
          <cell r="G2702">
            <v>333899</v>
          </cell>
          <cell r="H2702">
            <v>386916</v>
          </cell>
          <cell r="I2702">
            <v>445909</v>
          </cell>
          <cell r="J2702">
            <v>418924</v>
          </cell>
          <cell r="K2702">
            <v>336729</v>
          </cell>
          <cell r="L2702">
            <v>335233</v>
          </cell>
          <cell r="M2702">
            <v>290639</v>
          </cell>
          <cell r="N2702">
            <v>229841</v>
          </cell>
          <cell r="O2702">
            <v>207473</v>
          </cell>
          <cell r="P2702">
            <v>240638</v>
          </cell>
          <cell r="Q2702">
            <v>203252</v>
          </cell>
          <cell r="R2702">
            <v>190107</v>
          </cell>
          <cell r="S2702">
            <v>220441</v>
          </cell>
          <cell r="T2702">
            <v>248707</v>
          </cell>
          <cell r="U2702">
            <v>281385</v>
          </cell>
          <cell r="V2702">
            <v>239267</v>
          </cell>
          <cell r="W2702">
            <v>193240</v>
          </cell>
          <cell r="X2702">
            <v>194348</v>
          </cell>
          <cell r="Y2702">
            <v>130139</v>
          </cell>
          <cell r="Z2702">
            <v>120199</v>
          </cell>
          <cell r="AA2702">
            <v>134927</v>
          </cell>
          <cell r="AB2702">
            <v>69887</v>
          </cell>
          <cell r="AC2702">
            <v>48227</v>
          </cell>
          <cell r="AD2702">
            <v>40579</v>
          </cell>
          <cell r="AE2702">
            <v>33857</v>
          </cell>
        </row>
        <row r="2703">
          <cell r="E2703" t="str">
            <v>UT Industrial Residual Fuel</v>
          </cell>
          <cell r="F2703">
            <v>1543</v>
          </cell>
          <cell r="G2703">
            <v>1116</v>
          </cell>
          <cell r="H2703">
            <v>1413</v>
          </cell>
          <cell r="I2703">
            <v>1448</v>
          </cell>
          <cell r="J2703">
            <v>2037</v>
          </cell>
          <cell r="K2703">
            <v>1771</v>
          </cell>
          <cell r="L2703">
            <v>460</v>
          </cell>
          <cell r="M2703">
            <v>871</v>
          </cell>
          <cell r="N2703">
            <v>589</v>
          </cell>
          <cell r="O2703">
            <v>317</v>
          </cell>
          <cell r="P2703">
            <v>343</v>
          </cell>
          <cell r="Q2703">
            <v>0</v>
          </cell>
          <cell r="R2703">
            <v>517</v>
          </cell>
          <cell r="S2703">
            <v>698</v>
          </cell>
          <cell r="T2703">
            <v>1073</v>
          </cell>
          <cell r="U2703">
            <v>1364</v>
          </cell>
          <cell r="V2703">
            <v>1523</v>
          </cell>
          <cell r="W2703">
            <v>1943</v>
          </cell>
          <cell r="X2703">
            <v>2771</v>
          </cell>
          <cell r="Y2703">
            <v>820</v>
          </cell>
          <cell r="Z2703">
            <v>86</v>
          </cell>
          <cell r="AA2703">
            <v>9</v>
          </cell>
          <cell r="AB2703">
            <v>4</v>
          </cell>
          <cell r="AC2703">
            <v>14</v>
          </cell>
          <cell r="AD2703">
            <v>23</v>
          </cell>
          <cell r="AE2703">
            <v>28</v>
          </cell>
        </row>
        <row r="2704">
          <cell r="E2704" t="str">
            <v>VA Industrial Residual Fuel</v>
          </cell>
          <cell r="F2704">
            <v>17936</v>
          </cell>
          <cell r="G2704">
            <v>15568</v>
          </cell>
          <cell r="H2704">
            <v>18312</v>
          </cell>
          <cell r="I2704">
            <v>17035</v>
          </cell>
          <cell r="J2704">
            <v>15475</v>
          </cell>
          <cell r="K2704">
            <v>11170</v>
          </cell>
          <cell r="L2704">
            <v>11252</v>
          </cell>
          <cell r="M2704">
            <v>15167</v>
          </cell>
          <cell r="N2704">
            <v>12648</v>
          </cell>
          <cell r="O2704">
            <v>10712</v>
          </cell>
          <cell r="P2704">
            <v>11735</v>
          </cell>
          <cell r="Q2704">
            <v>7673</v>
          </cell>
          <cell r="R2704">
            <v>4311</v>
          </cell>
          <cell r="S2704">
            <v>13150</v>
          </cell>
          <cell r="T2704">
            <v>15376</v>
          </cell>
          <cell r="U2704">
            <v>15124</v>
          </cell>
          <cell r="V2704">
            <v>7078</v>
          </cell>
          <cell r="W2704">
            <v>10254</v>
          </cell>
          <cell r="X2704">
            <v>12607</v>
          </cell>
          <cell r="Y2704">
            <v>10215</v>
          </cell>
          <cell r="Z2704">
            <v>9279</v>
          </cell>
          <cell r="AA2704">
            <v>6425</v>
          </cell>
          <cell r="AB2704">
            <v>5372</v>
          </cell>
          <cell r="AC2704">
            <v>3479</v>
          </cell>
          <cell r="AD2704">
            <v>1723</v>
          </cell>
          <cell r="AE2704">
            <v>2050</v>
          </cell>
        </row>
        <row r="2705">
          <cell r="E2705" t="str">
            <v>VT Industrial Residual Fuel</v>
          </cell>
          <cell r="F2705">
            <v>722</v>
          </cell>
          <cell r="G2705">
            <v>820</v>
          </cell>
          <cell r="H2705">
            <v>1053</v>
          </cell>
          <cell r="I2705">
            <v>1900</v>
          </cell>
          <cell r="J2705">
            <v>1230</v>
          </cell>
          <cell r="K2705">
            <v>907</v>
          </cell>
          <cell r="L2705">
            <v>1319</v>
          </cell>
          <cell r="M2705">
            <v>1335</v>
          </cell>
          <cell r="N2705">
            <v>1054</v>
          </cell>
          <cell r="O2705">
            <v>936</v>
          </cell>
          <cell r="P2705">
            <v>1304</v>
          </cell>
          <cell r="Q2705">
            <v>935</v>
          </cell>
          <cell r="R2705">
            <v>832</v>
          </cell>
          <cell r="S2705">
            <v>885</v>
          </cell>
          <cell r="T2705">
            <v>947</v>
          </cell>
          <cell r="U2705">
            <v>978</v>
          </cell>
          <cell r="V2705">
            <v>820</v>
          </cell>
          <cell r="W2705">
            <v>952</v>
          </cell>
          <cell r="X2705">
            <v>737</v>
          </cell>
          <cell r="Y2705">
            <v>663</v>
          </cell>
          <cell r="Z2705">
            <v>612</v>
          </cell>
          <cell r="AA2705">
            <v>607</v>
          </cell>
          <cell r="AB2705">
            <v>355</v>
          </cell>
          <cell r="AC2705">
            <v>566</v>
          </cell>
          <cell r="AD2705">
            <v>382</v>
          </cell>
          <cell r="AE2705">
            <v>170</v>
          </cell>
        </row>
        <row r="2706">
          <cell r="E2706" t="str">
            <v>WA Industrial Residual Fuel</v>
          </cell>
          <cell r="F2706">
            <v>12508</v>
          </cell>
          <cell r="G2706">
            <v>8375</v>
          </cell>
          <cell r="H2706">
            <v>6194</v>
          </cell>
          <cell r="I2706">
            <v>5333</v>
          </cell>
          <cell r="J2706">
            <v>5619</v>
          </cell>
          <cell r="K2706">
            <v>4050</v>
          </cell>
          <cell r="L2706">
            <v>2030</v>
          </cell>
          <cell r="M2706">
            <v>1904</v>
          </cell>
          <cell r="N2706">
            <v>1601</v>
          </cell>
          <cell r="O2706">
            <v>2206</v>
          </cell>
          <cell r="P2706">
            <v>5583</v>
          </cell>
          <cell r="Q2706">
            <v>865</v>
          </cell>
          <cell r="R2706">
            <v>980</v>
          </cell>
          <cell r="S2706">
            <v>519</v>
          </cell>
          <cell r="T2706">
            <v>120</v>
          </cell>
          <cell r="U2706">
            <v>77</v>
          </cell>
          <cell r="V2706">
            <v>46</v>
          </cell>
          <cell r="W2706">
            <v>21</v>
          </cell>
          <cell r="X2706">
            <v>43</v>
          </cell>
          <cell r="Y2706">
            <v>1669</v>
          </cell>
          <cell r="Z2706">
            <v>1567</v>
          </cell>
          <cell r="AA2706">
            <v>1647</v>
          </cell>
          <cell r="AB2706">
            <v>1107</v>
          </cell>
          <cell r="AC2706">
            <v>969</v>
          </cell>
          <cell r="AD2706">
            <v>0</v>
          </cell>
          <cell r="AE2706">
            <v>0</v>
          </cell>
        </row>
        <row r="2707">
          <cell r="E2707" t="str">
            <v>WI Industrial Residual Fuel</v>
          </cell>
          <cell r="F2707">
            <v>5601</v>
          </cell>
          <cell r="G2707">
            <v>4199</v>
          </cell>
          <cell r="H2707">
            <v>3818</v>
          </cell>
          <cell r="I2707">
            <v>6555</v>
          </cell>
          <cell r="J2707">
            <v>6867</v>
          </cell>
          <cell r="K2707">
            <v>4393</v>
          </cell>
          <cell r="L2707">
            <v>5392</v>
          </cell>
          <cell r="M2707">
            <v>5791</v>
          </cell>
          <cell r="N2707">
            <v>4237</v>
          </cell>
          <cell r="O2707">
            <v>5251</v>
          </cell>
          <cell r="P2707">
            <v>5793</v>
          </cell>
          <cell r="Q2707">
            <v>4491</v>
          </cell>
          <cell r="R2707">
            <v>4269</v>
          </cell>
          <cell r="S2707">
            <v>3362</v>
          </cell>
          <cell r="T2707">
            <v>5664</v>
          </cell>
          <cell r="U2707">
            <v>6734</v>
          </cell>
          <cell r="V2707">
            <v>4017</v>
          </cell>
          <cell r="W2707">
            <v>4652</v>
          </cell>
          <cell r="X2707">
            <v>4494</v>
          </cell>
          <cell r="Y2707">
            <v>1536</v>
          </cell>
          <cell r="Z2707">
            <v>666</v>
          </cell>
          <cell r="AA2707">
            <v>761</v>
          </cell>
          <cell r="AB2707">
            <v>633</v>
          </cell>
          <cell r="AC2707">
            <v>426</v>
          </cell>
          <cell r="AD2707">
            <v>316</v>
          </cell>
          <cell r="AE2707">
            <v>512</v>
          </cell>
        </row>
        <row r="2708">
          <cell r="E2708" t="str">
            <v>WV Industrial Residual Fuel</v>
          </cell>
          <cell r="F2708">
            <v>7561</v>
          </cell>
          <cell r="G2708">
            <v>6370</v>
          </cell>
          <cell r="H2708">
            <v>3267</v>
          </cell>
          <cell r="I2708">
            <v>3079</v>
          </cell>
          <cell r="J2708">
            <v>3071</v>
          </cell>
          <cell r="K2708">
            <v>1236</v>
          </cell>
          <cell r="L2708">
            <v>2187</v>
          </cell>
          <cell r="M2708">
            <v>1453</v>
          </cell>
          <cell r="N2708">
            <v>453</v>
          </cell>
          <cell r="O2708">
            <v>583</v>
          </cell>
          <cell r="P2708">
            <v>1840</v>
          </cell>
          <cell r="Q2708">
            <v>1435</v>
          </cell>
          <cell r="R2708">
            <v>710</v>
          </cell>
          <cell r="S2708">
            <v>314</v>
          </cell>
          <cell r="T2708">
            <v>2160</v>
          </cell>
          <cell r="U2708">
            <v>2767</v>
          </cell>
          <cell r="V2708">
            <v>2115</v>
          </cell>
          <cell r="W2708">
            <v>6281</v>
          </cell>
          <cell r="X2708">
            <v>3810</v>
          </cell>
          <cell r="Y2708">
            <v>543</v>
          </cell>
          <cell r="Z2708">
            <v>248</v>
          </cell>
          <cell r="AA2708">
            <v>282</v>
          </cell>
          <cell r="AB2708">
            <v>1451</v>
          </cell>
          <cell r="AC2708">
            <v>1045</v>
          </cell>
          <cell r="AD2708">
            <v>453</v>
          </cell>
          <cell r="AE2708">
            <v>623</v>
          </cell>
        </row>
        <row r="2709">
          <cell r="E2709" t="str">
            <v>WY Industrial Residual Fuel</v>
          </cell>
          <cell r="F2709">
            <v>244</v>
          </cell>
          <cell r="G2709">
            <v>246</v>
          </cell>
          <cell r="H2709">
            <v>62</v>
          </cell>
          <cell r="I2709">
            <v>446</v>
          </cell>
          <cell r="J2709">
            <v>247</v>
          </cell>
          <cell r="K2709">
            <v>125</v>
          </cell>
          <cell r="L2709">
            <v>36</v>
          </cell>
          <cell r="M2709">
            <v>25</v>
          </cell>
          <cell r="N2709">
            <v>39</v>
          </cell>
          <cell r="O2709">
            <v>50</v>
          </cell>
          <cell r="P2709">
            <v>143</v>
          </cell>
          <cell r="Q2709">
            <v>424</v>
          </cell>
          <cell r="R2709">
            <v>949</v>
          </cell>
          <cell r="S2709">
            <v>898</v>
          </cell>
          <cell r="T2709">
            <v>672</v>
          </cell>
          <cell r="U2709">
            <v>833</v>
          </cell>
          <cell r="V2709">
            <v>700</v>
          </cell>
          <cell r="W2709">
            <v>481</v>
          </cell>
          <cell r="X2709">
            <v>560</v>
          </cell>
          <cell r="Y2709">
            <v>143</v>
          </cell>
          <cell r="Z2709">
            <v>99</v>
          </cell>
          <cell r="AA2709">
            <v>3</v>
          </cell>
          <cell r="AB2709">
            <v>0</v>
          </cell>
          <cell r="AC2709">
            <v>0</v>
          </cell>
          <cell r="AD2709">
            <v>0</v>
          </cell>
          <cell r="AE2709">
            <v>0</v>
          </cell>
        </row>
        <row r="2710">
          <cell r="E2710" t="str">
            <v>AK Industrial Still Gas</v>
          </cell>
          <cell r="F2710">
            <v>23591</v>
          </cell>
          <cell r="G2710">
            <v>21209</v>
          </cell>
          <cell r="H2710">
            <v>25097</v>
          </cell>
          <cell r="I2710">
            <v>25414</v>
          </cell>
          <cell r="J2710">
            <v>25149</v>
          </cell>
          <cell r="K2710">
            <v>24857</v>
          </cell>
          <cell r="L2710">
            <v>26846</v>
          </cell>
          <cell r="M2710">
            <v>26356</v>
          </cell>
          <cell r="N2710">
            <v>31270</v>
          </cell>
          <cell r="O2710">
            <v>31671</v>
          </cell>
          <cell r="P2710">
            <v>31803</v>
          </cell>
          <cell r="Q2710">
            <v>32266</v>
          </cell>
          <cell r="R2710">
            <v>31819</v>
          </cell>
          <cell r="S2710">
            <v>33952</v>
          </cell>
          <cell r="T2710">
            <v>33957</v>
          </cell>
          <cell r="U2710">
            <v>34052</v>
          </cell>
          <cell r="V2710">
            <v>34270</v>
          </cell>
          <cell r="W2710">
            <v>33264</v>
          </cell>
          <cell r="X2710">
            <v>27980</v>
          </cell>
          <cell r="Y2710">
            <v>25822</v>
          </cell>
          <cell r="Z2710">
            <v>25638</v>
          </cell>
          <cell r="AA2710">
            <v>25431</v>
          </cell>
          <cell r="AB2710">
            <v>21761</v>
          </cell>
          <cell r="AC2710">
            <v>21139</v>
          </cell>
          <cell r="AD2710">
            <v>18517</v>
          </cell>
          <cell r="AE2710">
            <v>13075</v>
          </cell>
        </row>
        <row r="2711">
          <cell r="E2711" t="str">
            <v>AL Industrial Still Gas</v>
          </cell>
          <cell r="F2711">
            <v>11178</v>
          </cell>
          <cell r="G2711">
            <v>13355</v>
          </cell>
          <cell r="H2711">
            <v>10233</v>
          </cell>
          <cell r="I2711">
            <v>11769</v>
          </cell>
          <cell r="J2711">
            <v>11548</v>
          </cell>
          <cell r="K2711">
            <v>11371</v>
          </cell>
          <cell r="L2711">
            <v>11843</v>
          </cell>
          <cell r="M2711">
            <v>12107</v>
          </cell>
          <cell r="N2711">
            <v>11633</v>
          </cell>
          <cell r="O2711">
            <v>11451</v>
          </cell>
          <cell r="P2711">
            <v>11536</v>
          </cell>
          <cell r="Q2711">
            <v>10246</v>
          </cell>
          <cell r="R2711">
            <v>11523</v>
          </cell>
          <cell r="S2711">
            <v>11935</v>
          </cell>
          <cell r="T2711">
            <v>10319</v>
          </cell>
          <cell r="U2711">
            <v>12335</v>
          </cell>
          <cell r="V2711">
            <v>10838</v>
          </cell>
          <cell r="W2711">
            <v>11044</v>
          </cell>
          <cell r="X2711">
            <v>10709</v>
          </cell>
          <cell r="Y2711">
            <v>10371</v>
          </cell>
          <cell r="Z2711">
            <v>10437</v>
          </cell>
          <cell r="AA2711">
            <v>10456</v>
          </cell>
          <cell r="AB2711">
            <v>10680</v>
          </cell>
          <cell r="AC2711">
            <v>10413</v>
          </cell>
          <cell r="AD2711">
            <v>10205</v>
          </cell>
          <cell r="AE2711">
            <v>10848</v>
          </cell>
        </row>
        <row r="2712">
          <cell r="E2712" t="str">
            <v>AR Industrial Still Gas</v>
          </cell>
          <cell r="F2712">
            <v>5308</v>
          </cell>
          <cell r="G2712">
            <v>5786</v>
          </cell>
          <cell r="H2712">
            <v>6042</v>
          </cell>
          <cell r="I2712">
            <v>6118</v>
          </cell>
          <cell r="J2712">
            <v>6099</v>
          </cell>
          <cell r="K2712">
            <v>6005</v>
          </cell>
          <cell r="L2712">
            <v>6149</v>
          </cell>
          <cell r="M2712">
            <v>6044</v>
          </cell>
          <cell r="N2712">
            <v>5807</v>
          </cell>
          <cell r="O2712">
            <v>5304</v>
          </cell>
          <cell r="P2712">
            <v>5453</v>
          </cell>
          <cell r="Q2712">
            <v>5850</v>
          </cell>
          <cell r="R2712">
            <v>6187</v>
          </cell>
          <cell r="S2712">
            <v>6398</v>
          </cell>
          <cell r="T2712">
            <v>6982</v>
          </cell>
          <cell r="U2712">
            <v>7038</v>
          </cell>
          <cell r="V2712">
            <v>7055</v>
          </cell>
          <cell r="W2712">
            <v>6869</v>
          </cell>
          <cell r="X2712">
            <v>6581</v>
          </cell>
          <cell r="Y2712">
            <v>7124</v>
          </cell>
          <cell r="Z2712">
            <v>7169</v>
          </cell>
          <cell r="AA2712">
            <v>7879</v>
          </cell>
          <cell r="AB2712">
            <v>8048</v>
          </cell>
          <cell r="AC2712">
            <v>7847</v>
          </cell>
          <cell r="AD2712">
            <v>7690</v>
          </cell>
          <cell r="AE2712">
            <v>7456</v>
          </cell>
        </row>
        <row r="2713">
          <cell r="E2713" t="str">
            <v>AZ Industrial Still Gas</v>
          </cell>
          <cell r="F2713">
            <v>985</v>
          </cell>
          <cell r="G2713">
            <v>953</v>
          </cell>
          <cell r="H2713">
            <v>979</v>
          </cell>
          <cell r="I2713">
            <v>0</v>
          </cell>
          <cell r="J2713">
            <v>0</v>
          </cell>
          <cell r="K2713">
            <v>0</v>
          </cell>
          <cell r="L2713">
            <v>0</v>
          </cell>
          <cell r="M2713">
            <v>0</v>
          </cell>
          <cell r="N2713">
            <v>0</v>
          </cell>
          <cell r="O2713">
            <v>0</v>
          </cell>
          <cell r="P2713">
            <v>0</v>
          </cell>
          <cell r="Q2713">
            <v>0</v>
          </cell>
          <cell r="R2713">
            <v>0</v>
          </cell>
          <cell r="S2713">
            <v>0</v>
          </cell>
          <cell r="T2713">
            <v>0</v>
          </cell>
          <cell r="U2713">
            <v>0</v>
          </cell>
          <cell r="V2713">
            <v>0</v>
          </cell>
          <cell r="W2713">
            <v>0</v>
          </cell>
          <cell r="X2713">
            <v>0</v>
          </cell>
          <cell r="Y2713">
            <v>0</v>
          </cell>
          <cell r="Z2713">
            <v>0</v>
          </cell>
          <cell r="AA2713">
            <v>0</v>
          </cell>
          <cell r="AB2713">
            <v>0</v>
          </cell>
          <cell r="AC2713">
            <v>0</v>
          </cell>
          <cell r="AD2713">
            <v>0</v>
          </cell>
          <cell r="AE2713">
            <v>0</v>
          </cell>
        </row>
        <row r="2714">
          <cell r="E2714" t="str">
            <v>CA Industrial Still Gas</v>
          </cell>
          <cell r="F2714">
            <v>206242</v>
          </cell>
          <cell r="G2714">
            <v>180742</v>
          </cell>
          <cell r="H2714">
            <v>183053</v>
          </cell>
          <cell r="I2714">
            <v>183078</v>
          </cell>
          <cell r="J2714">
            <v>181547</v>
          </cell>
          <cell r="K2714">
            <v>172137</v>
          </cell>
          <cell r="L2714">
            <v>175403</v>
          </cell>
          <cell r="M2714">
            <v>174521</v>
          </cell>
          <cell r="N2714">
            <v>170538</v>
          </cell>
          <cell r="O2714">
            <v>167804</v>
          </cell>
          <cell r="P2714">
            <v>170298</v>
          </cell>
          <cell r="Q2714">
            <v>178561</v>
          </cell>
          <cell r="R2714">
            <v>176372</v>
          </cell>
          <cell r="S2714">
            <v>181888</v>
          </cell>
          <cell r="T2714">
            <v>182266</v>
          </cell>
          <cell r="U2714">
            <v>182803</v>
          </cell>
          <cell r="V2714">
            <v>184799</v>
          </cell>
          <cell r="W2714">
            <v>177913</v>
          </cell>
          <cell r="X2714">
            <v>169353</v>
          </cell>
          <cell r="Y2714">
            <v>160587</v>
          </cell>
          <cell r="Z2714">
            <v>162916</v>
          </cell>
          <cell r="AA2714">
            <v>162631</v>
          </cell>
          <cell r="AB2714">
            <v>144522</v>
          </cell>
          <cell r="AC2714">
            <v>162673</v>
          </cell>
          <cell r="AD2714">
            <v>161656</v>
          </cell>
          <cell r="AE2714">
            <v>156343</v>
          </cell>
        </row>
        <row r="2715">
          <cell r="E2715" t="str">
            <v>CO Industrial Still Gas</v>
          </cell>
          <cell r="F2715">
            <v>7485</v>
          </cell>
          <cell r="G2715">
            <v>7245</v>
          </cell>
          <cell r="H2715">
            <v>8372</v>
          </cell>
          <cell r="I2715">
            <v>8316</v>
          </cell>
          <cell r="J2715">
            <v>8160</v>
          </cell>
          <cell r="K2715">
            <v>8035</v>
          </cell>
          <cell r="L2715">
            <v>8101</v>
          </cell>
          <cell r="M2715">
            <v>7963</v>
          </cell>
          <cell r="N2715">
            <v>7651</v>
          </cell>
          <cell r="O2715">
            <v>7443</v>
          </cell>
          <cell r="P2715">
            <v>7498</v>
          </cell>
          <cell r="Q2715">
            <v>8034</v>
          </cell>
          <cell r="R2715">
            <v>7711</v>
          </cell>
          <cell r="S2715">
            <v>7975</v>
          </cell>
          <cell r="T2715">
            <v>7910</v>
          </cell>
          <cell r="U2715">
            <v>8570</v>
          </cell>
          <cell r="V2715">
            <v>8590</v>
          </cell>
          <cell r="W2715">
            <v>8332</v>
          </cell>
          <cell r="X2715">
            <v>8662</v>
          </cell>
          <cell r="Y2715">
            <v>8808</v>
          </cell>
          <cell r="Z2715">
            <v>8951</v>
          </cell>
          <cell r="AA2715">
            <v>8968</v>
          </cell>
          <cell r="AB2715">
            <v>9159</v>
          </cell>
          <cell r="AC2715">
            <v>8931</v>
          </cell>
          <cell r="AD2715">
            <v>8752</v>
          </cell>
          <cell r="AE2715">
            <v>8486</v>
          </cell>
        </row>
        <row r="2716">
          <cell r="E2716" t="str">
            <v>CT Industrial Still Gas</v>
          </cell>
          <cell r="F2716">
            <v>0</v>
          </cell>
          <cell r="G2716">
            <v>0</v>
          </cell>
          <cell r="H2716">
            <v>0</v>
          </cell>
          <cell r="I2716">
            <v>0</v>
          </cell>
          <cell r="J2716">
            <v>0</v>
          </cell>
          <cell r="K2716">
            <v>0</v>
          </cell>
          <cell r="L2716">
            <v>0</v>
          </cell>
          <cell r="M2716">
            <v>0</v>
          </cell>
          <cell r="N2716">
            <v>0</v>
          </cell>
          <cell r="O2716">
            <v>0</v>
          </cell>
          <cell r="P2716">
            <v>0</v>
          </cell>
          <cell r="Q2716">
            <v>0</v>
          </cell>
          <cell r="R2716">
            <v>0</v>
          </cell>
          <cell r="S2716">
            <v>0</v>
          </cell>
          <cell r="T2716">
            <v>0</v>
          </cell>
          <cell r="U2716">
            <v>0</v>
          </cell>
          <cell r="V2716">
            <v>0</v>
          </cell>
          <cell r="W2716">
            <v>0</v>
          </cell>
          <cell r="X2716">
            <v>0</v>
          </cell>
          <cell r="Y2716">
            <v>0</v>
          </cell>
          <cell r="Z2716">
            <v>0</v>
          </cell>
          <cell r="AA2716">
            <v>0</v>
          </cell>
          <cell r="AB2716">
            <v>0</v>
          </cell>
          <cell r="AC2716">
            <v>0</v>
          </cell>
          <cell r="AD2716">
            <v>0</v>
          </cell>
          <cell r="AE2716">
            <v>0</v>
          </cell>
        </row>
        <row r="2717">
          <cell r="E2717" t="str">
            <v>DC Industrial Still Gas</v>
          </cell>
          <cell r="F2717">
            <v>0</v>
          </cell>
          <cell r="G2717">
            <v>0</v>
          </cell>
          <cell r="H2717">
            <v>0</v>
          </cell>
          <cell r="I2717">
            <v>0</v>
          </cell>
          <cell r="J2717">
            <v>0</v>
          </cell>
          <cell r="K2717">
            <v>0</v>
          </cell>
          <cell r="L2717">
            <v>0</v>
          </cell>
          <cell r="M2717">
            <v>0</v>
          </cell>
          <cell r="N2717">
            <v>0</v>
          </cell>
          <cell r="O2717">
            <v>0</v>
          </cell>
          <cell r="P2717">
            <v>0</v>
          </cell>
          <cell r="Q2717">
            <v>0</v>
          </cell>
          <cell r="R2717">
            <v>0</v>
          </cell>
          <cell r="S2717">
            <v>0</v>
          </cell>
          <cell r="T2717">
            <v>0</v>
          </cell>
          <cell r="U2717">
            <v>0</v>
          </cell>
          <cell r="V2717">
            <v>0</v>
          </cell>
          <cell r="W2717">
            <v>0</v>
          </cell>
          <cell r="X2717">
            <v>0</v>
          </cell>
          <cell r="Y2717">
            <v>0</v>
          </cell>
          <cell r="Z2717">
            <v>0</v>
          </cell>
          <cell r="AA2717">
            <v>0</v>
          </cell>
          <cell r="AB2717">
            <v>0</v>
          </cell>
          <cell r="AC2717">
            <v>0</v>
          </cell>
          <cell r="AD2717">
            <v>0</v>
          </cell>
          <cell r="AE2717">
            <v>0</v>
          </cell>
        </row>
        <row r="2718">
          <cell r="E2718" t="str">
            <v>DE Industrial Still Gas</v>
          </cell>
          <cell r="F2718">
            <v>13788</v>
          </cell>
          <cell r="G2718">
            <v>13345</v>
          </cell>
          <cell r="H2718">
            <v>13709</v>
          </cell>
          <cell r="I2718">
            <v>13616</v>
          </cell>
          <cell r="J2718">
            <v>13362</v>
          </cell>
          <cell r="K2718">
            <v>13157</v>
          </cell>
          <cell r="L2718">
            <v>13264</v>
          </cell>
          <cell r="M2718">
            <v>13039</v>
          </cell>
          <cell r="N2718">
            <v>14049</v>
          </cell>
          <cell r="O2718">
            <v>13829</v>
          </cell>
          <cell r="P2718">
            <v>14375</v>
          </cell>
          <cell r="Q2718">
            <v>15798</v>
          </cell>
          <cell r="R2718">
            <v>15512</v>
          </cell>
          <cell r="S2718">
            <v>16042</v>
          </cell>
          <cell r="T2718">
            <v>15910</v>
          </cell>
          <cell r="U2718">
            <v>16547</v>
          </cell>
          <cell r="V2718">
            <v>16651</v>
          </cell>
          <cell r="W2718">
            <v>16150</v>
          </cell>
          <cell r="X2718">
            <v>15473</v>
          </cell>
          <cell r="Y2718">
            <v>0</v>
          </cell>
          <cell r="Z2718">
            <v>0</v>
          </cell>
          <cell r="AA2718">
            <v>15863</v>
          </cell>
          <cell r="AB2718">
            <v>16202</v>
          </cell>
          <cell r="AC2718">
            <v>15798</v>
          </cell>
          <cell r="AD2718">
            <v>15482</v>
          </cell>
          <cell r="AE2718">
            <v>15011</v>
          </cell>
        </row>
        <row r="2719">
          <cell r="E2719" t="str">
            <v>FL Industrial Still Gas</v>
          </cell>
          <cell r="F2719">
            <v>0</v>
          </cell>
          <cell r="G2719">
            <v>0</v>
          </cell>
          <cell r="H2719">
            <v>0</v>
          </cell>
          <cell r="I2719">
            <v>0</v>
          </cell>
          <cell r="J2719">
            <v>0</v>
          </cell>
          <cell r="K2719">
            <v>0</v>
          </cell>
          <cell r="L2719">
            <v>0</v>
          </cell>
          <cell r="M2719">
            <v>0</v>
          </cell>
          <cell r="N2719">
            <v>0</v>
          </cell>
          <cell r="O2719">
            <v>0</v>
          </cell>
          <cell r="P2719">
            <v>0</v>
          </cell>
          <cell r="Q2719">
            <v>0</v>
          </cell>
          <cell r="R2719">
            <v>0</v>
          </cell>
          <cell r="S2719">
            <v>0</v>
          </cell>
          <cell r="T2719">
            <v>0</v>
          </cell>
          <cell r="U2719">
            <v>0</v>
          </cell>
          <cell r="V2719">
            <v>0</v>
          </cell>
          <cell r="W2719">
            <v>0</v>
          </cell>
          <cell r="X2719">
            <v>0</v>
          </cell>
          <cell r="Y2719">
            <v>0</v>
          </cell>
          <cell r="Z2719">
            <v>0</v>
          </cell>
          <cell r="AA2719">
            <v>0</v>
          </cell>
          <cell r="AB2719">
            <v>0</v>
          </cell>
          <cell r="AC2719">
            <v>0</v>
          </cell>
          <cell r="AD2719">
            <v>0</v>
          </cell>
          <cell r="AE2719">
            <v>0</v>
          </cell>
        </row>
        <row r="2720">
          <cell r="E2720" t="str">
            <v>GA Industrial Still Gas</v>
          </cell>
          <cell r="F2720">
            <v>546</v>
          </cell>
          <cell r="G2720">
            <v>528</v>
          </cell>
          <cell r="H2720">
            <v>542</v>
          </cell>
          <cell r="I2720">
            <v>539</v>
          </cell>
          <cell r="J2720">
            <v>529</v>
          </cell>
          <cell r="K2720">
            <v>521</v>
          </cell>
          <cell r="L2720">
            <v>525</v>
          </cell>
          <cell r="M2720">
            <v>516</v>
          </cell>
          <cell r="N2720">
            <v>483</v>
          </cell>
          <cell r="O2720">
            <v>1709</v>
          </cell>
          <cell r="P2720">
            <v>479</v>
          </cell>
          <cell r="Q2720">
            <v>487</v>
          </cell>
          <cell r="R2720">
            <v>479</v>
          </cell>
          <cell r="S2720">
            <v>495</v>
          </cell>
          <cell r="T2720">
            <v>0</v>
          </cell>
          <cell r="U2720">
            <v>0</v>
          </cell>
          <cell r="V2720">
            <v>0</v>
          </cell>
          <cell r="W2720">
            <v>0</v>
          </cell>
          <cell r="X2720">
            <v>0</v>
          </cell>
          <cell r="Y2720">
            <v>0</v>
          </cell>
          <cell r="Z2720">
            <v>1217</v>
          </cell>
          <cell r="AA2720">
            <v>0</v>
          </cell>
          <cell r="AB2720">
            <v>0</v>
          </cell>
          <cell r="AC2720">
            <v>0</v>
          </cell>
          <cell r="AD2720">
            <v>0</v>
          </cell>
          <cell r="AE2720">
            <v>0</v>
          </cell>
        </row>
        <row r="2721">
          <cell r="E2721" t="str">
            <v>HI Industrial Still Gas</v>
          </cell>
          <cell r="F2721">
            <v>14408</v>
          </cell>
          <cell r="G2721">
            <v>13946</v>
          </cell>
          <cell r="H2721">
            <v>14326</v>
          </cell>
          <cell r="I2721">
            <v>14229</v>
          </cell>
          <cell r="J2721">
            <v>14078</v>
          </cell>
          <cell r="K2721">
            <v>13862</v>
          </cell>
          <cell r="L2721">
            <v>13975</v>
          </cell>
          <cell r="M2721">
            <v>13737</v>
          </cell>
          <cell r="N2721">
            <v>13199</v>
          </cell>
          <cell r="O2721">
            <v>12993</v>
          </cell>
          <cell r="P2721">
            <v>13089</v>
          </cell>
          <cell r="Q2721">
            <v>13315</v>
          </cell>
          <cell r="R2721">
            <v>13074</v>
          </cell>
          <cell r="S2721">
            <v>13521</v>
          </cell>
          <cell r="T2721">
            <v>13410</v>
          </cell>
          <cell r="U2721">
            <v>13447</v>
          </cell>
          <cell r="V2721">
            <v>13479</v>
          </cell>
          <cell r="W2721">
            <v>13074</v>
          </cell>
          <cell r="X2721">
            <v>12526</v>
          </cell>
          <cell r="Y2721">
            <v>12737</v>
          </cell>
          <cell r="Z2721">
            <v>12818</v>
          </cell>
          <cell r="AA2721">
            <v>12842</v>
          </cell>
          <cell r="AB2721">
            <v>13117</v>
          </cell>
          <cell r="AC2721">
            <v>12789</v>
          </cell>
          <cell r="AD2721">
            <v>12533</v>
          </cell>
          <cell r="AE2721">
            <v>12152</v>
          </cell>
        </row>
        <row r="2722">
          <cell r="E2722" t="str">
            <v>IA Industrial Still Gas</v>
          </cell>
          <cell r="F2722">
            <v>0</v>
          </cell>
          <cell r="G2722">
            <v>0</v>
          </cell>
          <cell r="H2722">
            <v>0</v>
          </cell>
          <cell r="I2722">
            <v>0</v>
          </cell>
          <cell r="J2722">
            <v>0</v>
          </cell>
          <cell r="K2722">
            <v>0</v>
          </cell>
          <cell r="L2722">
            <v>0</v>
          </cell>
          <cell r="M2722">
            <v>0</v>
          </cell>
          <cell r="N2722">
            <v>0</v>
          </cell>
          <cell r="O2722">
            <v>0</v>
          </cell>
          <cell r="P2722">
            <v>0</v>
          </cell>
          <cell r="Q2722">
            <v>0</v>
          </cell>
          <cell r="R2722">
            <v>0</v>
          </cell>
          <cell r="S2722">
            <v>0</v>
          </cell>
          <cell r="T2722">
            <v>0</v>
          </cell>
          <cell r="U2722">
            <v>0</v>
          </cell>
          <cell r="V2722">
            <v>0</v>
          </cell>
          <cell r="W2722">
            <v>0</v>
          </cell>
          <cell r="X2722">
            <v>0</v>
          </cell>
          <cell r="Y2722">
            <v>0</v>
          </cell>
          <cell r="Z2722">
            <v>0</v>
          </cell>
          <cell r="AA2722">
            <v>0</v>
          </cell>
          <cell r="AB2722">
            <v>0</v>
          </cell>
          <cell r="AC2722">
            <v>0</v>
          </cell>
          <cell r="AD2722">
            <v>0</v>
          </cell>
          <cell r="AE2722">
            <v>0</v>
          </cell>
        </row>
        <row r="2723">
          <cell r="E2723" t="str">
            <v>ID Industrial Still Gas</v>
          </cell>
          <cell r="F2723">
            <v>0</v>
          </cell>
          <cell r="G2723">
            <v>0</v>
          </cell>
          <cell r="H2723">
            <v>0</v>
          </cell>
          <cell r="I2723">
            <v>0</v>
          </cell>
          <cell r="J2723">
            <v>0</v>
          </cell>
          <cell r="K2723">
            <v>0</v>
          </cell>
          <cell r="L2723">
            <v>0</v>
          </cell>
          <cell r="M2723">
            <v>0</v>
          </cell>
          <cell r="N2723">
            <v>0</v>
          </cell>
          <cell r="O2723">
            <v>0</v>
          </cell>
          <cell r="P2723">
            <v>0</v>
          </cell>
          <cell r="Q2723">
            <v>0</v>
          </cell>
          <cell r="R2723">
            <v>0</v>
          </cell>
          <cell r="S2723">
            <v>0</v>
          </cell>
          <cell r="T2723">
            <v>0</v>
          </cell>
          <cell r="U2723">
            <v>0</v>
          </cell>
          <cell r="V2723">
            <v>0</v>
          </cell>
          <cell r="W2723">
            <v>0</v>
          </cell>
          <cell r="X2723">
            <v>0</v>
          </cell>
          <cell r="Y2723">
            <v>0</v>
          </cell>
          <cell r="Z2723">
            <v>0</v>
          </cell>
          <cell r="AA2723">
            <v>0</v>
          </cell>
          <cell r="AB2723">
            <v>0</v>
          </cell>
          <cell r="AC2723">
            <v>0</v>
          </cell>
          <cell r="AD2723">
            <v>0</v>
          </cell>
          <cell r="AE2723">
            <v>0</v>
          </cell>
        </row>
        <row r="2724">
          <cell r="E2724" t="str">
            <v>IL Industrial Still Gas</v>
          </cell>
          <cell r="F2724">
            <v>92339</v>
          </cell>
          <cell r="G2724">
            <v>90805</v>
          </cell>
          <cell r="H2724">
            <v>94552</v>
          </cell>
          <cell r="I2724">
            <v>92971</v>
          </cell>
          <cell r="J2724">
            <v>95609</v>
          </cell>
          <cell r="K2724">
            <v>89422</v>
          </cell>
          <cell r="L2724">
            <v>89792</v>
          </cell>
          <cell r="M2724">
            <v>91057</v>
          </cell>
          <cell r="N2724">
            <v>91883</v>
          </cell>
          <cell r="O2724">
            <v>90686</v>
          </cell>
          <cell r="P2724">
            <v>90323</v>
          </cell>
          <cell r="Q2724">
            <v>70394</v>
          </cell>
          <cell r="R2724">
            <v>77851</v>
          </cell>
          <cell r="S2724">
            <v>80494</v>
          </cell>
          <cell r="T2724">
            <v>81460</v>
          </cell>
          <cell r="U2724">
            <v>82372</v>
          </cell>
          <cell r="V2724">
            <v>82576</v>
          </cell>
          <cell r="W2724">
            <v>81157</v>
          </cell>
          <cell r="X2724">
            <v>77755</v>
          </cell>
          <cell r="Y2724">
            <v>79235</v>
          </cell>
          <cell r="Z2724">
            <v>79739</v>
          </cell>
          <cell r="AA2724">
            <v>79889</v>
          </cell>
          <cell r="AB2724">
            <v>82710</v>
          </cell>
          <cell r="AC2724">
            <v>81212</v>
          </cell>
          <cell r="AD2724">
            <v>79919</v>
          </cell>
          <cell r="AE2724">
            <v>77489</v>
          </cell>
        </row>
        <row r="2725">
          <cell r="E2725" t="str">
            <v>IN Industrial Still Gas</v>
          </cell>
          <cell r="F2725">
            <v>42339</v>
          </cell>
          <cell r="G2725">
            <v>42886</v>
          </cell>
          <cell r="H2725">
            <v>46502</v>
          </cell>
          <cell r="I2725">
            <v>40966</v>
          </cell>
          <cell r="J2725">
            <v>41459</v>
          </cell>
          <cell r="K2725">
            <v>39189</v>
          </cell>
          <cell r="L2725">
            <v>40930</v>
          </cell>
          <cell r="M2725">
            <v>40233</v>
          </cell>
          <cell r="N2725">
            <v>38746</v>
          </cell>
          <cell r="O2725">
            <v>38141</v>
          </cell>
          <cell r="P2725">
            <v>38423</v>
          </cell>
          <cell r="Q2725">
            <v>39088</v>
          </cell>
          <cell r="R2725">
            <v>38380</v>
          </cell>
          <cell r="S2725">
            <v>39693</v>
          </cell>
          <cell r="T2725">
            <v>39366</v>
          </cell>
          <cell r="U2725">
            <v>39476</v>
          </cell>
          <cell r="V2725">
            <v>39570</v>
          </cell>
          <cell r="W2725">
            <v>38380</v>
          </cell>
          <cell r="X2725">
            <v>36644</v>
          </cell>
          <cell r="Y2725">
            <v>37260</v>
          </cell>
          <cell r="Z2725">
            <v>37497</v>
          </cell>
          <cell r="AA2725">
            <v>31647</v>
          </cell>
          <cell r="AB2725">
            <v>17083</v>
          </cell>
          <cell r="AC2725">
            <v>38202</v>
          </cell>
          <cell r="AD2725">
            <v>37439</v>
          </cell>
          <cell r="AE2725">
            <v>36300</v>
          </cell>
        </row>
        <row r="2726">
          <cell r="E2726" t="str">
            <v>KS Industrial Still Gas</v>
          </cell>
          <cell r="F2726">
            <v>34637</v>
          </cell>
          <cell r="G2726">
            <v>31199</v>
          </cell>
          <cell r="H2726">
            <v>29073</v>
          </cell>
          <cell r="I2726">
            <v>26581</v>
          </cell>
          <cell r="J2726">
            <v>28136</v>
          </cell>
          <cell r="K2726">
            <v>27705</v>
          </cell>
          <cell r="L2726">
            <v>26941</v>
          </cell>
          <cell r="M2726">
            <v>26482</v>
          </cell>
          <cell r="N2726">
            <v>25615</v>
          </cell>
          <cell r="O2726">
            <v>25933</v>
          </cell>
          <cell r="P2726">
            <v>26124</v>
          </cell>
          <cell r="Q2726">
            <v>27100</v>
          </cell>
          <cell r="R2726">
            <v>26255</v>
          </cell>
          <cell r="S2726">
            <v>27152</v>
          </cell>
          <cell r="T2726">
            <v>26929</v>
          </cell>
          <cell r="U2726">
            <v>27278</v>
          </cell>
          <cell r="V2726">
            <v>27480</v>
          </cell>
          <cell r="W2726">
            <v>27114</v>
          </cell>
          <cell r="X2726">
            <v>28126</v>
          </cell>
          <cell r="Y2726">
            <v>28599</v>
          </cell>
          <cell r="Z2726">
            <v>29476</v>
          </cell>
          <cell r="AA2726">
            <v>29532</v>
          </cell>
          <cell r="AB2726">
            <v>30208</v>
          </cell>
          <cell r="AC2726">
            <v>29393</v>
          </cell>
          <cell r="AD2726">
            <v>28805</v>
          </cell>
          <cell r="AE2726">
            <v>27930</v>
          </cell>
        </row>
        <row r="2727">
          <cell r="E2727" t="str">
            <v>KY Industrial Still Gas</v>
          </cell>
          <cell r="F2727">
            <v>21558</v>
          </cell>
          <cell r="G2727">
            <v>20866</v>
          </cell>
          <cell r="H2727">
            <v>21435</v>
          </cell>
          <cell r="I2727">
            <v>21290</v>
          </cell>
          <cell r="J2727">
            <v>20892</v>
          </cell>
          <cell r="K2727">
            <v>20572</v>
          </cell>
          <cell r="L2727">
            <v>21299</v>
          </cell>
          <cell r="M2727">
            <v>20936</v>
          </cell>
          <cell r="N2727">
            <v>20357</v>
          </cell>
          <cell r="O2727">
            <v>20040</v>
          </cell>
          <cell r="P2727">
            <v>20187</v>
          </cell>
          <cell r="Q2727">
            <v>20537</v>
          </cell>
          <cell r="R2727">
            <v>20165</v>
          </cell>
          <cell r="S2727">
            <v>20855</v>
          </cell>
          <cell r="T2727">
            <v>20683</v>
          </cell>
          <cell r="U2727">
            <v>20741</v>
          </cell>
          <cell r="V2727">
            <v>20288</v>
          </cell>
          <cell r="W2727">
            <v>20032</v>
          </cell>
          <cell r="X2727">
            <v>19192</v>
          </cell>
          <cell r="Y2727">
            <v>18781</v>
          </cell>
          <cell r="Z2727">
            <v>18423</v>
          </cell>
          <cell r="AA2727">
            <v>20286</v>
          </cell>
          <cell r="AB2727">
            <v>21831</v>
          </cell>
          <cell r="AC2727">
            <v>21459</v>
          </cell>
          <cell r="AD2727">
            <v>21031</v>
          </cell>
          <cell r="AE2727">
            <v>22945</v>
          </cell>
        </row>
        <row r="2728">
          <cell r="E2728" t="str">
            <v>LA Industrial Still Gas</v>
          </cell>
          <cell r="F2728">
            <v>225206</v>
          </cell>
          <cell r="G2728">
            <v>220539</v>
          </cell>
          <cell r="H2728">
            <v>230985</v>
          </cell>
          <cell r="I2728">
            <v>229510</v>
          </cell>
          <cell r="J2728">
            <v>224911</v>
          </cell>
          <cell r="K2728">
            <v>225774</v>
          </cell>
          <cell r="L2728">
            <v>230260</v>
          </cell>
          <cell r="M2728">
            <v>226796</v>
          </cell>
          <cell r="N2728">
            <v>232683</v>
          </cell>
          <cell r="O2728">
            <v>235945</v>
          </cell>
          <cell r="P2728">
            <v>237121</v>
          </cell>
          <cell r="Q2728">
            <v>239763</v>
          </cell>
          <cell r="R2728">
            <v>240999</v>
          </cell>
          <cell r="S2728">
            <v>252393</v>
          </cell>
          <cell r="T2728">
            <v>252083</v>
          </cell>
          <cell r="U2728">
            <v>231012</v>
          </cell>
          <cell r="V2728">
            <v>271524</v>
          </cell>
          <cell r="W2728">
            <v>261604</v>
          </cell>
          <cell r="X2728">
            <v>251974</v>
          </cell>
          <cell r="Y2728">
            <v>260598</v>
          </cell>
          <cell r="Z2728">
            <v>274994</v>
          </cell>
          <cell r="AA2728">
            <v>277820</v>
          </cell>
          <cell r="AB2728">
            <v>291055</v>
          </cell>
          <cell r="AC2728">
            <v>283917</v>
          </cell>
          <cell r="AD2728">
            <v>282372</v>
          </cell>
          <cell r="AE2728">
            <v>275904</v>
          </cell>
        </row>
        <row r="2729">
          <cell r="E2729" t="str">
            <v>MA Industrial Still Gas</v>
          </cell>
          <cell r="F2729">
            <v>0</v>
          </cell>
          <cell r="G2729">
            <v>0</v>
          </cell>
          <cell r="H2729">
            <v>0</v>
          </cell>
          <cell r="I2729">
            <v>0</v>
          </cell>
          <cell r="J2729">
            <v>0</v>
          </cell>
          <cell r="K2729">
            <v>0</v>
          </cell>
          <cell r="L2729">
            <v>0</v>
          </cell>
          <cell r="M2729">
            <v>0</v>
          </cell>
          <cell r="N2729">
            <v>0</v>
          </cell>
          <cell r="O2729">
            <v>0</v>
          </cell>
          <cell r="P2729">
            <v>0</v>
          </cell>
          <cell r="Q2729">
            <v>0</v>
          </cell>
          <cell r="R2729">
            <v>0</v>
          </cell>
          <cell r="S2729">
            <v>0</v>
          </cell>
          <cell r="T2729">
            <v>0</v>
          </cell>
          <cell r="U2729">
            <v>0</v>
          </cell>
          <cell r="V2729">
            <v>0</v>
          </cell>
          <cell r="W2729">
            <v>0</v>
          </cell>
          <cell r="X2729">
            <v>0</v>
          </cell>
          <cell r="Y2729">
            <v>0</v>
          </cell>
          <cell r="Z2729">
            <v>0</v>
          </cell>
          <cell r="AA2729">
            <v>0</v>
          </cell>
          <cell r="AB2729">
            <v>0</v>
          </cell>
          <cell r="AC2729">
            <v>0</v>
          </cell>
          <cell r="AD2729">
            <v>0</v>
          </cell>
          <cell r="AE2729">
            <v>0</v>
          </cell>
        </row>
        <row r="2730">
          <cell r="E2730" t="str">
            <v>MD Industrial Still Gas</v>
          </cell>
          <cell r="F2730">
            <v>0</v>
          </cell>
          <cell r="G2730">
            <v>0</v>
          </cell>
          <cell r="H2730">
            <v>0</v>
          </cell>
          <cell r="I2730">
            <v>0</v>
          </cell>
          <cell r="J2730">
            <v>0</v>
          </cell>
          <cell r="K2730">
            <v>0</v>
          </cell>
          <cell r="L2730">
            <v>0</v>
          </cell>
          <cell r="M2730">
            <v>0</v>
          </cell>
          <cell r="N2730">
            <v>0</v>
          </cell>
          <cell r="O2730">
            <v>0</v>
          </cell>
          <cell r="P2730">
            <v>0</v>
          </cell>
          <cell r="Q2730">
            <v>0</v>
          </cell>
          <cell r="R2730">
            <v>0</v>
          </cell>
          <cell r="S2730">
            <v>0</v>
          </cell>
          <cell r="T2730">
            <v>0</v>
          </cell>
          <cell r="U2730">
            <v>0</v>
          </cell>
          <cell r="V2730">
            <v>0</v>
          </cell>
          <cell r="W2730">
            <v>0</v>
          </cell>
          <cell r="X2730">
            <v>0</v>
          </cell>
          <cell r="Y2730">
            <v>0</v>
          </cell>
          <cell r="Z2730">
            <v>0</v>
          </cell>
          <cell r="AA2730">
            <v>0</v>
          </cell>
          <cell r="AB2730">
            <v>0</v>
          </cell>
          <cell r="AC2730">
            <v>0</v>
          </cell>
          <cell r="AD2730">
            <v>0</v>
          </cell>
          <cell r="AE2730">
            <v>0</v>
          </cell>
        </row>
        <row r="2731">
          <cell r="E2731" t="str">
            <v>ME Industrial Still Gas</v>
          </cell>
          <cell r="F2731">
            <v>0</v>
          </cell>
          <cell r="G2731">
            <v>0</v>
          </cell>
          <cell r="H2731">
            <v>0</v>
          </cell>
          <cell r="I2731">
            <v>0</v>
          </cell>
          <cell r="J2731">
            <v>0</v>
          </cell>
          <cell r="K2731">
            <v>0</v>
          </cell>
          <cell r="L2731">
            <v>0</v>
          </cell>
          <cell r="M2731">
            <v>0</v>
          </cell>
          <cell r="N2731">
            <v>0</v>
          </cell>
          <cell r="O2731">
            <v>0</v>
          </cell>
          <cell r="P2731">
            <v>0</v>
          </cell>
          <cell r="Q2731">
            <v>0</v>
          </cell>
          <cell r="R2731">
            <v>0</v>
          </cell>
          <cell r="S2731">
            <v>0</v>
          </cell>
          <cell r="T2731">
            <v>0</v>
          </cell>
          <cell r="U2731">
            <v>0</v>
          </cell>
          <cell r="V2731">
            <v>0</v>
          </cell>
          <cell r="W2731">
            <v>0</v>
          </cell>
          <cell r="X2731">
            <v>0</v>
          </cell>
          <cell r="Y2731">
            <v>0</v>
          </cell>
          <cell r="Z2731">
            <v>0</v>
          </cell>
          <cell r="AA2731">
            <v>0</v>
          </cell>
          <cell r="AB2731">
            <v>0</v>
          </cell>
          <cell r="AC2731">
            <v>0</v>
          </cell>
          <cell r="AD2731">
            <v>0</v>
          </cell>
          <cell r="AE2731">
            <v>0</v>
          </cell>
        </row>
        <row r="2732">
          <cell r="E2732" t="str">
            <v>MI Industrial Still Gas</v>
          </cell>
          <cell r="F2732">
            <v>11680</v>
          </cell>
          <cell r="G2732">
            <v>11305</v>
          </cell>
          <cell r="H2732">
            <v>11320</v>
          </cell>
          <cell r="I2732">
            <v>11243</v>
          </cell>
          <cell r="J2732">
            <v>11033</v>
          </cell>
          <cell r="K2732">
            <v>11371</v>
          </cell>
          <cell r="L2732">
            <v>11464</v>
          </cell>
          <cell r="M2732">
            <v>11269</v>
          </cell>
          <cell r="N2732">
            <v>11275</v>
          </cell>
          <cell r="O2732">
            <v>6518</v>
          </cell>
          <cell r="P2732">
            <v>6566</v>
          </cell>
          <cell r="Q2732">
            <v>6680</v>
          </cell>
          <cell r="R2732">
            <v>6559</v>
          </cell>
          <cell r="S2732">
            <v>6783</v>
          </cell>
          <cell r="T2732">
            <v>6728</v>
          </cell>
          <cell r="U2732">
            <v>9117</v>
          </cell>
          <cell r="V2732">
            <v>9139</v>
          </cell>
          <cell r="W2732">
            <v>9041</v>
          </cell>
          <cell r="X2732">
            <v>8662</v>
          </cell>
          <cell r="Y2732">
            <v>9153</v>
          </cell>
          <cell r="Z2732">
            <v>9211</v>
          </cell>
          <cell r="AA2732">
            <v>9229</v>
          </cell>
          <cell r="AB2732">
            <v>10671</v>
          </cell>
          <cell r="AC2732">
            <v>10665</v>
          </cell>
          <cell r="AD2732">
            <v>11046</v>
          </cell>
          <cell r="AE2732">
            <v>10875</v>
          </cell>
        </row>
        <row r="2733">
          <cell r="E2733" t="str">
            <v>MN Industrial Still Gas</v>
          </cell>
          <cell r="F2733">
            <v>26305</v>
          </cell>
          <cell r="G2733">
            <v>25461</v>
          </cell>
          <cell r="H2733">
            <v>26155</v>
          </cell>
          <cell r="I2733">
            <v>27923</v>
          </cell>
          <cell r="J2733">
            <v>28355</v>
          </cell>
          <cell r="K2733">
            <v>27921</v>
          </cell>
          <cell r="L2733">
            <v>30224</v>
          </cell>
          <cell r="M2733">
            <v>29709</v>
          </cell>
          <cell r="N2733">
            <v>29529</v>
          </cell>
          <cell r="O2733">
            <v>29068</v>
          </cell>
          <cell r="P2733">
            <v>29727</v>
          </cell>
          <cell r="Q2733">
            <v>30241</v>
          </cell>
          <cell r="R2733">
            <v>29694</v>
          </cell>
          <cell r="S2733">
            <v>30709</v>
          </cell>
          <cell r="T2733">
            <v>30457</v>
          </cell>
          <cell r="U2733">
            <v>31845</v>
          </cell>
          <cell r="V2733">
            <v>31921</v>
          </cell>
          <cell r="W2733">
            <v>32100</v>
          </cell>
          <cell r="X2733">
            <v>30105</v>
          </cell>
          <cell r="Y2733">
            <v>30611</v>
          </cell>
          <cell r="Z2733">
            <v>29198</v>
          </cell>
          <cell r="AA2733">
            <v>30577</v>
          </cell>
          <cell r="AB2733">
            <v>30991</v>
          </cell>
          <cell r="AC2733">
            <v>31170</v>
          </cell>
          <cell r="AD2733">
            <v>30632</v>
          </cell>
          <cell r="AE2733">
            <v>31217</v>
          </cell>
        </row>
        <row r="2734">
          <cell r="E2734" t="str">
            <v>MO Industrial Still Gas</v>
          </cell>
          <cell r="F2734">
            <v>0</v>
          </cell>
          <cell r="G2734">
            <v>0</v>
          </cell>
          <cell r="H2734">
            <v>0</v>
          </cell>
          <cell r="I2734">
            <v>0</v>
          </cell>
          <cell r="J2734">
            <v>0</v>
          </cell>
          <cell r="K2734">
            <v>0</v>
          </cell>
          <cell r="L2734">
            <v>0</v>
          </cell>
          <cell r="M2734">
            <v>0</v>
          </cell>
          <cell r="N2734">
            <v>0</v>
          </cell>
          <cell r="O2734">
            <v>0</v>
          </cell>
          <cell r="P2734">
            <v>0</v>
          </cell>
          <cell r="Q2734">
            <v>0</v>
          </cell>
          <cell r="R2734">
            <v>0</v>
          </cell>
          <cell r="S2734">
            <v>0</v>
          </cell>
          <cell r="T2734">
            <v>0</v>
          </cell>
          <cell r="U2734">
            <v>0</v>
          </cell>
          <cell r="V2734">
            <v>0</v>
          </cell>
          <cell r="W2734">
            <v>0</v>
          </cell>
          <cell r="X2734">
            <v>0</v>
          </cell>
          <cell r="Y2734">
            <v>0</v>
          </cell>
          <cell r="Z2734">
            <v>0</v>
          </cell>
          <cell r="AA2734">
            <v>0</v>
          </cell>
          <cell r="AB2734">
            <v>0</v>
          </cell>
          <cell r="AC2734">
            <v>0</v>
          </cell>
          <cell r="AD2734">
            <v>0</v>
          </cell>
          <cell r="AE2734">
            <v>0</v>
          </cell>
        </row>
        <row r="2735">
          <cell r="E2735" t="str">
            <v>MS Industrial Still Gas</v>
          </cell>
          <cell r="F2735">
            <v>35691</v>
          </cell>
          <cell r="G2735">
            <v>35212</v>
          </cell>
          <cell r="H2735">
            <v>36407</v>
          </cell>
          <cell r="I2735">
            <v>36161</v>
          </cell>
          <cell r="J2735">
            <v>31954</v>
          </cell>
          <cell r="K2735">
            <v>31464</v>
          </cell>
          <cell r="L2735">
            <v>31721</v>
          </cell>
          <cell r="M2735">
            <v>31181</v>
          </cell>
          <cell r="N2735">
            <v>30048</v>
          </cell>
          <cell r="O2735">
            <v>29579</v>
          </cell>
          <cell r="P2735">
            <v>29709</v>
          </cell>
          <cell r="Q2735">
            <v>30223</v>
          </cell>
          <cell r="R2735">
            <v>32335</v>
          </cell>
          <cell r="S2735">
            <v>33441</v>
          </cell>
          <cell r="T2735">
            <v>33166</v>
          </cell>
          <cell r="U2735">
            <v>33186</v>
          </cell>
          <cell r="V2735">
            <v>33264</v>
          </cell>
          <cell r="W2735">
            <v>32264</v>
          </cell>
          <cell r="X2735">
            <v>30912</v>
          </cell>
          <cell r="Y2735">
            <v>31431</v>
          </cell>
          <cell r="Z2735">
            <v>31631</v>
          </cell>
          <cell r="AA2735">
            <v>31691</v>
          </cell>
          <cell r="AB2735">
            <v>32369</v>
          </cell>
          <cell r="AC2735">
            <v>31561</v>
          </cell>
          <cell r="AD2735">
            <v>30930</v>
          </cell>
          <cell r="AE2735">
            <v>29989</v>
          </cell>
        </row>
        <row r="2736">
          <cell r="E2736" t="str">
            <v>MT Industrial Still Gas</v>
          </cell>
          <cell r="F2736">
            <v>13753</v>
          </cell>
          <cell r="G2736">
            <v>13312</v>
          </cell>
          <cell r="H2736">
            <v>13675</v>
          </cell>
          <cell r="I2736">
            <v>13602</v>
          </cell>
          <cell r="J2736">
            <v>13548</v>
          </cell>
          <cell r="K2736">
            <v>13340</v>
          </cell>
          <cell r="L2736">
            <v>13875</v>
          </cell>
          <cell r="M2736">
            <v>13732</v>
          </cell>
          <cell r="N2736">
            <v>13597</v>
          </cell>
          <cell r="O2736">
            <v>14278</v>
          </cell>
          <cell r="P2736">
            <v>14783</v>
          </cell>
          <cell r="Q2736">
            <v>16249</v>
          </cell>
          <cell r="R2736">
            <v>15955</v>
          </cell>
          <cell r="S2736">
            <v>16610</v>
          </cell>
          <cell r="T2736">
            <v>16474</v>
          </cell>
          <cell r="U2736">
            <v>16520</v>
          </cell>
          <cell r="V2736">
            <v>16678</v>
          </cell>
          <cell r="W2736">
            <v>16584</v>
          </cell>
          <cell r="X2736">
            <v>15889</v>
          </cell>
          <cell r="Y2736">
            <v>16199</v>
          </cell>
          <cell r="Z2736">
            <v>16302</v>
          </cell>
          <cell r="AA2736">
            <v>16333</v>
          </cell>
          <cell r="AB2736">
            <v>16771</v>
          </cell>
          <cell r="AC2736">
            <v>16353</v>
          </cell>
          <cell r="AD2736">
            <v>16026</v>
          </cell>
          <cell r="AE2736">
            <v>16774</v>
          </cell>
        </row>
        <row r="2737">
          <cell r="E2737" t="str">
            <v>NC Industrial Still Gas</v>
          </cell>
          <cell r="F2737">
            <v>295</v>
          </cell>
          <cell r="G2737">
            <v>0</v>
          </cell>
          <cell r="H2737">
            <v>0</v>
          </cell>
          <cell r="I2737">
            <v>0</v>
          </cell>
          <cell r="J2737">
            <v>0</v>
          </cell>
          <cell r="K2737">
            <v>0</v>
          </cell>
          <cell r="L2737">
            <v>0</v>
          </cell>
          <cell r="M2737">
            <v>0</v>
          </cell>
          <cell r="N2737">
            <v>0</v>
          </cell>
          <cell r="O2737">
            <v>0</v>
          </cell>
          <cell r="P2737">
            <v>0</v>
          </cell>
          <cell r="Q2737">
            <v>0</v>
          </cell>
          <cell r="R2737">
            <v>0</v>
          </cell>
          <cell r="S2737">
            <v>0</v>
          </cell>
          <cell r="T2737">
            <v>0</v>
          </cell>
          <cell r="U2737">
            <v>0</v>
          </cell>
          <cell r="V2737">
            <v>0</v>
          </cell>
          <cell r="W2737">
            <v>0</v>
          </cell>
          <cell r="X2737">
            <v>0</v>
          </cell>
          <cell r="Y2737">
            <v>0</v>
          </cell>
          <cell r="Z2737">
            <v>0</v>
          </cell>
          <cell r="AA2737">
            <v>0</v>
          </cell>
          <cell r="AB2737">
            <v>0</v>
          </cell>
          <cell r="AC2737">
            <v>0</v>
          </cell>
          <cell r="AD2737">
            <v>0</v>
          </cell>
          <cell r="AE2737">
            <v>0</v>
          </cell>
        </row>
        <row r="2738">
          <cell r="E2738" t="str">
            <v>ND Industrial Still Gas</v>
          </cell>
          <cell r="F2738">
            <v>5712</v>
          </cell>
          <cell r="G2738">
            <v>5529</v>
          </cell>
          <cell r="H2738">
            <v>5679</v>
          </cell>
          <cell r="I2738">
            <v>5641</v>
          </cell>
          <cell r="J2738">
            <v>5536</v>
          </cell>
          <cell r="K2738">
            <v>5451</v>
          </cell>
          <cell r="L2738">
            <v>5495</v>
          </cell>
          <cell r="M2738">
            <v>5402</v>
          </cell>
          <cell r="N2738">
            <v>5190</v>
          </cell>
          <cell r="O2738">
            <v>5109</v>
          </cell>
          <cell r="P2738">
            <v>5147</v>
          </cell>
          <cell r="Q2738">
            <v>5236</v>
          </cell>
          <cell r="R2738">
            <v>5141</v>
          </cell>
          <cell r="S2738">
            <v>5317</v>
          </cell>
          <cell r="T2738">
            <v>5273</v>
          </cell>
          <cell r="U2738">
            <v>5288</v>
          </cell>
          <cell r="V2738">
            <v>5300</v>
          </cell>
          <cell r="W2738">
            <v>5141</v>
          </cell>
          <cell r="X2738">
            <v>4925</v>
          </cell>
          <cell r="Y2738">
            <v>5008</v>
          </cell>
          <cell r="Z2738">
            <v>5040</v>
          </cell>
          <cell r="AA2738">
            <v>5224</v>
          </cell>
          <cell r="AB2738">
            <v>6047</v>
          </cell>
          <cell r="AC2738">
            <v>6069</v>
          </cell>
          <cell r="AD2738">
            <v>6276</v>
          </cell>
          <cell r="AE2738">
            <v>7692</v>
          </cell>
        </row>
        <row r="2739">
          <cell r="E2739" t="str">
            <v>NE Industrial Still Gas</v>
          </cell>
          <cell r="F2739">
            <v>0</v>
          </cell>
          <cell r="G2739">
            <v>0</v>
          </cell>
          <cell r="H2739">
            <v>0</v>
          </cell>
          <cell r="I2739">
            <v>0</v>
          </cell>
          <cell r="J2739">
            <v>0</v>
          </cell>
          <cell r="K2739">
            <v>0</v>
          </cell>
          <cell r="L2739">
            <v>0</v>
          </cell>
          <cell r="M2739">
            <v>0</v>
          </cell>
          <cell r="N2739">
            <v>0</v>
          </cell>
          <cell r="O2739">
            <v>0</v>
          </cell>
          <cell r="P2739">
            <v>0</v>
          </cell>
          <cell r="Q2739">
            <v>0</v>
          </cell>
          <cell r="R2739">
            <v>0</v>
          </cell>
          <cell r="S2739">
            <v>0</v>
          </cell>
          <cell r="T2739">
            <v>0</v>
          </cell>
          <cell r="U2739">
            <v>0</v>
          </cell>
          <cell r="V2739">
            <v>0</v>
          </cell>
          <cell r="W2739">
            <v>0</v>
          </cell>
          <cell r="X2739">
            <v>0</v>
          </cell>
          <cell r="Y2739">
            <v>0</v>
          </cell>
          <cell r="Z2739">
            <v>0</v>
          </cell>
          <cell r="AA2739">
            <v>0</v>
          </cell>
          <cell r="AB2739">
            <v>0</v>
          </cell>
          <cell r="AC2739">
            <v>0</v>
          </cell>
          <cell r="AD2739">
            <v>0</v>
          </cell>
          <cell r="AE2739">
            <v>0</v>
          </cell>
        </row>
        <row r="2740">
          <cell r="E2740" t="str">
            <v>NH Industrial Still Gas</v>
          </cell>
          <cell r="F2740">
            <v>0</v>
          </cell>
          <cell r="G2740">
            <v>0</v>
          </cell>
          <cell r="H2740">
            <v>0</v>
          </cell>
          <cell r="I2740">
            <v>0</v>
          </cell>
          <cell r="J2740">
            <v>0</v>
          </cell>
          <cell r="K2740">
            <v>0</v>
          </cell>
          <cell r="L2740">
            <v>0</v>
          </cell>
          <cell r="M2740">
            <v>0</v>
          </cell>
          <cell r="N2740">
            <v>0</v>
          </cell>
          <cell r="O2740">
            <v>0</v>
          </cell>
          <cell r="P2740">
            <v>0</v>
          </cell>
          <cell r="Q2740">
            <v>0</v>
          </cell>
          <cell r="R2740">
            <v>0</v>
          </cell>
          <cell r="S2740">
            <v>0</v>
          </cell>
          <cell r="T2740">
            <v>0</v>
          </cell>
          <cell r="U2740">
            <v>0</v>
          </cell>
          <cell r="V2740">
            <v>0</v>
          </cell>
          <cell r="W2740">
            <v>0</v>
          </cell>
          <cell r="X2740">
            <v>0</v>
          </cell>
          <cell r="Y2740">
            <v>0</v>
          </cell>
          <cell r="Z2740">
            <v>0</v>
          </cell>
          <cell r="AA2740">
            <v>0</v>
          </cell>
          <cell r="AB2740">
            <v>0</v>
          </cell>
          <cell r="AC2740">
            <v>0</v>
          </cell>
          <cell r="AD2740">
            <v>0</v>
          </cell>
          <cell r="AE2740">
            <v>0</v>
          </cell>
        </row>
        <row r="2741">
          <cell r="E2741" t="str">
            <v>NJ Industrial Still Gas</v>
          </cell>
          <cell r="F2741">
            <v>32943</v>
          </cell>
          <cell r="G2741">
            <v>43324</v>
          </cell>
          <cell r="H2741">
            <v>39903</v>
          </cell>
          <cell r="I2741">
            <v>41822</v>
          </cell>
          <cell r="J2741">
            <v>48293</v>
          </cell>
          <cell r="K2741">
            <v>45580</v>
          </cell>
          <cell r="L2741">
            <v>53531</v>
          </cell>
          <cell r="M2741">
            <v>52806</v>
          </cell>
          <cell r="N2741">
            <v>48500</v>
          </cell>
          <cell r="O2741">
            <v>51795</v>
          </cell>
          <cell r="P2741">
            <v>48539</v>
          </cell>
          <cell r="Q2741">
            <v>50462</v>
          </cell>
          <cell r="R2741">
            <v>48953</v>
          </cell>
          <cell r="S2741">
            <v>59126</v>
          </cell>
          <cell r="T2741">
            <v>55913</v>
          </cell>
          <cell r="U2741">
            <v>59716</v>
          </cell>
          <cell r="V2741">
            <v>56933</v>
          </cell>
          <cell r="W2741">
            <v>55221</v>
          </cell>
          <cell r="X2741">
            <v>46113</v>
          </cell>
          <cell r="Y2741">
            <v>34367</v>
          </cell>
          <cell r="Z2741">
            <v>34586</v>
          </cell>
          <cell r="AA2741">
            <v>34651</v>
          </cell>
          <cell r="AB2741">
            <v>41617</v>
          </cell>
          <cell r="AC2741">
            <v>40578</v>
          </cell>
          <cell r="AD2741">
            <v>39767</v>
          </cell>
          <cell r="AE2741">
            <v>38887</v>
          </cell>
        </row>
        <row r="2742">
          <cell r="E2742" t="str">
            <v>NM Industrial Still Gas</v>
          </cell>
          <cell r="F2742">
            <v>7367</v>
          </cell>
          <cell r="G2742">
            <v>9323</v>
          </cell>
          <cell r="H2742">
            <v>9263</v>
          </cell>
          <cell r="I2742">
            <v>9201</v>
          </cell>
          <cell r="J2742">
            <v>9029</v>
          </cell>
          <cell r="K2742">
            <v>8890</v>
          </cell>
          <cell r="L2742">
            <v>8963</v>
          </cell>
          <cell r="M2742">
            <v>8810</v>
          </cell>
          <cell r="N2742">
            <v>8465</v>
          </cell>
          <cell r="O2742">
            <v>8421</v>
          </cell>
          <cell r="P2742">
            <v>8483</v>
          </cell>
          <cell r="Q2742">
            <v>8630</v>
          </cell>
          <cell r="R2742">
            <v>8474</v>
          </cell>
          <cell r="S2742">
            <v>8764</v>
          </cell>
          <cell r="T2742">
            <v>10237</v>
          </cell>
          <cell r="U2742">
            <v>10266</v>
          </cell>
          <cell r="V2742">
            <v>11113</v>
          </cell>
          <cell r="W2742">
            <v>10778</v>
          </cell>
          <cell r="X2742">
            <v>11261</v>
          </cell>
          <cell r="Y2742">
            <v>10863</v>
          </cell>
          <cell r="Z2742">
            <v>10958</v>
          </cell>
          <cell r="AA2742">
            <v>10979</v>
          </cell>
          <cell r="AB2742">
            <v>11258</v>
          </cell>
          <cell r="AC2742">
            <v>11332</v>
          </cell>
          <cell r="AD2742">
            <v>10834</v>
          </cell>
          <cell r="AE2742">
            <v>10505</v>
          </cell>
        </row>
        <row r="2743">
          <cell r="E2743" t="str">
            <v>NV Industrial Still Gas</v>
          </cell>
          <cell r="F2743">
            <v>0</v>
          </cell>
          <cell r="G2743">
            <v>667</v>
          </cell>
          <cell r="H2743">
            <v>685</v>
          </cell>
          <cell r="I2743">
            <v>681</v>
          </cell>
          <cell r="J2743">
            <v>668</v>
          </cell>
          <cell r="K2743">
            <v>658</v>
          </cell>
          <cell r="L2743">
            <v>663</v>
          </cell>
          <cell r="M2743">
            <v>652</v>
          </cell>
          <cell r="N2743">
            <v>626</v>
          </cell>
          <cell r="O2743">
            <v>440</v>
          </cell>
          <cell r="P2743">
            <v>444</v>
          </cell>
          <cell r="Q2743">
            <v>451</v>
          </cell>
          <cell r="R2743">
            <v>443</v>
          </cell>
          <cell r="S2743">
            <v>176</v>
          </cell>
          <cell r="T2743">
            <v>155</v>
          </cell>
          <cell r="U2743">
            <v>182</v>
          </cell>
          <cell r="V2743">
            <v>183</v>
          </cell>
          <cell r="W2743">
            <v>177</v>
          </cell>
          <cell r="X2743">
            <v>170</v>
          </cell>
          <cell r="Y2743">
            <v>173</v>
          </cell>
          <cell r="Z2743">
            <v>174</v>
          </cell>
          <cell r="AA2743">
            <v>174</v>
          </cell>
          <cell r="AB2743">
            <v>178</v>
          </cell>
          <cell r="AC2743">
            <v>173</v>
          </cell>
          <cell r="AD2743">
            <v>170</v>
          </cell>
          <cell r="AE2743">
            <v>165</v>
          </cell>
        </row>
        <row r="2744">
          <cell r="E2744" t="str">
            <v>NY Industrial Still Gas</v>
          </cell>
          <cell r="F2744">
            <v>4122</v>
          </cell>
          <cell r="G2744">
            <v>0</v>
          </cell>
          <cell r="H2744">
            <v>0</v>
          </cell>
          <cell r="I2744">
            <v>0</v>
          </cell>
          <cell r="J2744">
            <v>0</v>
          </cell>
          <cell r="K2744">
            <v>0</v>
          </cell>
          <cell r="L2744">
            <v>0</v>
          </cell>
          <cell r="M2744">
            <v>0</v>
          </cell>
          <cell r="N2744">
            <v>0</v>
          </cell>
          <cell r="O2744">
            <v>0</v>
          </cell>
          <cell r="P2744">
            <v>0</v>
          </cell>
          <cell r="Q2744">
            <v>0</v>
          </cell>
          <cell r="R2744">
            <v>0</v>
          </cell>
          <cell r="S2744">
            <v>0</v>
          </cell>
          <cell r="T2744">
            <v>0</v>
          </cell>
          <cell r="U2744">
            <v>0</v>
          </cell>
          <cell r="V2744">
            <v>0</v>
          </cell>
          <cell r="W2744">
            <v>0</v>
          </cell>
          <cell r="X2744">
            <v>0</v>
          </cell>
          <cell r="Y2744">
            <v>0</v>
          </cell>
          <cell r="Z2744">
            <v>0</v>
          </cell>
          <cell r="AA2744">
            <v>0</v>
          </cell>
          <cell r="AB2744">
            <v>0</v>
          </cell>
          <cell r="AC2744">
            <v>0</v>
          </cell>
          <cell r="AD2744">
            <v>0</v>
          </cell>
          <cell r="AE2744">
            <v>0</v>
          </cell>
        </row>
        <row r="2745">
          <cell r="E2745" t="str">
            <v>OH Industrial Still Gas</v>
          </cell>
          <cell r="F2745">
            <v>45017</v>
          </cell>
          <cell r="G2745">
            <v>44049</v>
          </cell>
          <cell r="H2745">
            <v>45249</v>
          </cell>
          <cell r="I2745">
            <v>44944</v>
          </cell>
          <cell r="J2745">
            <v>46575</v>
          </cell>
          <cell r="K2745">
            <v>45861</v>
          </cell>
          <cell r="L2745">
            <v>48178</v>
          </cell>
          <cell r="M2745">
            <v>47358</v>
          </cell>
          <cell r="N2745">
            <v>46576</v>
          </cell>
          <cell r="O2745">
            <v>46289</v>
          </cell>
          <cell r="P2745">
            <v>46631</v>
          </cell>
          <cell r="Q2745">
            <v>47438</v>
          </cell>
          <cell r="R2745">
            <v>47111</v>
          </cell>
          <cell r="S2745">
            <v>48979</v>
          </cell>
          <cell r="T2745">
            <v>50131</v>
          </cell>
          <cell r="U2745">
            <v>46578</v>
          </cell>
          <cell r="V2745">
            <v>46618</v>
          </cell>
          <cell r="W2745">
            <v>45666</v>
          </cell>
          <cell r="X2745">
            <v>43293</v>
          </cell>
          <cell r="Y2745">
            <v>44358</v>
          </cell>
          <cell r="Z2745">
            <v>45570</v>
          </cell>
          <cell r="AA2745">
            <v>45969</v>
          </cell>
          <cell r="AB2745">
            <v>47131</v>
          </cell>
          <cell r="AC2745">
            <v>45954</v>
          </cell>
          <cell r="AD2745">
            <v>47329</v>
          </cell>
          <cell r="AE2745">
            <v>45973</v>
          </cell>
        </row>
        <row r="2746">
          <cell r="E2746" t="str">
            <v>OK Industrial Still Gas</v>
          </cell>
          <cell r="F2746">
            <v>38951</v>
          </cell>
          <cell r="G2746">
            <v>37986</v>
          </cell>
          <cell r="H2746">
            <v>38825</v>
          </cell>
          <cell r="I2746">
            <v>39283</v>
          </cell>
          <cell r="J2746">
            <v>38224</v>
          </cell>
          <cell r="K2746">
            <v>38578</v>
          </cell>
          <cell r="L2746">
            <v>38656</v>
          </cell>
          <cell r="M2746">
            <v>38836</v>
          </cell>
          <cell r="N2746">
            <v>39194</v>
          </cell>
          <cell r="O2746">
            <v>40034</v>
          </cell>
          <cell r="P2746">
            <v>41626</v>
          </cell>
          <cell r="Q2746">
            <v>43516</v>
          </cell>
          <cell r="R2746">
            <v>41828</v>
          </cell>
          <cell r="S2746">
            <v>43681</v>
          </cell>
          <cell r="T2746">
            <v>44090</v>
          </cell>
          <cell r="U2746">
            <v>44394</v>
          </cell>
          <cell r="V2746">
            <v>44843</v>
          </cell>
          <cell r="W2746">
            <v>46127</v>
          </cell>
          <cell r="X2746">
            <v>43404</v>
          </cell>
          <cell r="Y2746">
            <v>44134</v>
          </cell>
          <cell r="Z2746">
            <v>44206</v>
          </cell>
          <cell r="AA2746">
            <v>44289</v>
          </cell>
          <cell r="AB2746">
            <v>45236</v>
          </cell>
          <cell r="AC2746">
            <v>44332</v>
          </cell>
          <cell r="AD2746">
            <v>43446</v>
          </cell>
          <cell r="AE2746">
            <v>42125</v>
          </cell>
        </row>
        <row r="2747">
          <cell r="E2747" t="str">
            <v>OR Industrial Still Gas</v>
          </cell>
          <cell r="F2747">
            <v>0</v>
          </cell>
          <cell r="G2747">
            <v>0</v>
          </cell>
          <cell r="H2747">
            <v>0</v>
          </cell>
          <cell r="I2747">
            <v>0</v>
          </cell>
          <cell r="J2747">
            <v>0</v>
          </cell>
          <cell r="K2747">
            <v>0</v>
          </cell>
          <cell r="L2747">
            <v>0</v>
          </cell>
          <cell r="M2747">
            <v>0</v>
          </cell>
          <cell r="N2747">
            <v>0</v>
          </cell>
          <cell r="O2747">
            <v>0</v>
          </cell>
          <cell r="P2747">
            <v>0</v>
          </cell>
          <cell r="Q2747">
            <v>0</v>
          </cell>
          <cell r="R2747">
            <v>0</v>
          </cell>
          <cell r="S2747">
            <v>0</v>
          </cell>
          <cell r="T2747">
            <v>0</v>
          </cell>
          <cell r="U2747">
            <v>0</v>
          </cell>
          <cell r="V2747">
            <v>0</v>
          </cell>
          <cell r="W2747">
            <v>0</v>
          </cell>
          <cell r="X2747">
            <v>0</v>
          </cell>
          <cell r="Y2747">
            <v>0</v>
          </cell>
          <cell r="Z2747">
            <v>0</v>
          </cell>
          <cell r="AA2747">
            <v>0</v>
          </cell>
          <cell r="AB2747">
            <v>0</v>
          </cell>
          <cell r="AC2747">
            <v>0</v>
          </cell>
          <cell r="AD2747">
            <v>0</v>
          </cell>
          <cell r="AE2747">
            <v>0</v>
          </cell>
        </row>
        <row r="2748">
          <cell r="E2748" t="str">
            <v>PA Industrial Still Gas</v>
          </cell>
          <cell r="F2748">
            <v>73304</v>
          </cell>
          <cell r="G2748">
            <v>69930</v>
          </cell>
          <cell r="H2748">
            <v>71621</v>
          </cell>
          <cell r="I2748">
            <v>63676</v>
          </cell>
          <cell r="J2748">
            <v>64012</v>
          </cell>
          <cell r="K2748">
            <v>70268</v>
          </cell>
          <cell r="L2748">
            <v>54545</v>
          </cell>
          <cell r="M2748">
            <v>70380</v>
          </cell>
          <cell r="N2748">
            <v>68705</v>
          </cell>
          <cell r="O2748">
            <v>68073</v>
          </cell>
          <cell r="P2748">
            <v>67440</v>
          </cell>
          <cell r="Q2748">
            <v>68607</v>
          </cell>
          <cell r="R2748">
            <v>67365</v>
          </cell>
          <cell r="S2748">
            <v>69668</v>
          </cell>
          <cell r="T2748">
            <v>70005</v>
          </cell>
          <cell r="U2748">
            <v>70200</v>
          </cell>
          <cell r="V2748">
            <v>70641</v>
          </cell>
          <cell r="W2748">
            <v>68517</v>
          </cell>
          <cell r="X2748">
            <v>65645</v>
          </cell>
          <cell r="Y2748">
            <v>66749</v>
          </cell>
          <cell r="Z2748">
            <v>67173</v>
          </cell>
          <cell r="AA2748">
            <v>64615</v>
          </cell>
          <cell r="AB2748">
            <v>41943</v>
          </cell>
          <cell r="AC2748">
            <v>51676</v>
          </cell>
          <cell r="AD2748">
            <v>50643</v>
          </cell>
          <cell r="AE2748">
            <v>49515</v>
          </cell>
        </row>
        <row r="2749">
          <cell r="E2749" t="str">
            <v>RI Industrial Still Gas</v>
          </cell>
          <cell r="F2749">
            <v>0</v>
          </cell>
          <cell r="G2749">
            <v>0</v>
          </cell>
          <cell r="H2749">
            <v>0</v>
          </cell>
          <cell r="I2749">
            <v>0</v>
          </cell>
          <cell r="J2749">
            <v>0</v>
          </cell>
          <cell r="K2749">
            <v>0</v>
          </cell>
          <cell r="L2749">
            <v>0</v>
          </cell>
          <cell r="M2749">
            <v>0</v>
          </cell>
          <cell r="N2749">
            <v>0</v>
          </cell>
          <cell r="O2749">
            <v>0</v>
          </cell>
          <cell r="P2749">
            <v>0</v>
          </cell>
          <cell r="Q2749">
            <v>0</v>
          </cell>
          <cell r="R2749">
            <v>0</v>
          </cell>
          <cell r="S2749">
            <v>0</v>
          </cell>
          <cell r="T2749">
            <v>0</v>
          </cell>
          <cell r="U2749">
            <v>0</v>
          </cell>
          <cell r="V2749">
            <v>0</v>
          </cell>
          <cell r="W2749">
            <v>0</v>
          </cell>
          <cell r="X2749">
            <v>0</v>
          </cell>
          <cell r="Y2749">
            <v>0</v>
          </cell>
          <cell r="Z2749">
            <v>0</v>
          </cell>
          <cell r="AA2749">
            <v>0</v>
          </cell>
          <cell r="AB2749">
            <v>0</v>
          </cell>
          <cell r="AC2749">
            <v>0</v>
          </cell>
          <cell r="AD2749">
            <v>0</v>
          </cell>
          <cell r="AE2749">
            <v>0</v>
          </cell>
        </row>
        <row r="2750">
          <cell r="E2750" t="str">
            <v>SC Industrial Still Gas</v>
          </cell>
          <cell r="F2750">
            <v>0</v>
          </cell>
          <cell r="G2750">
            <v>0</v>
          </cell>
          <cell r="H2750">
            <v>0</v>
          </cell>
          <cell r="I2750">
            <v>0</v>
          </cell>
          <cell r="J2750">
            <v>0</v>
          </cell>
          <cell r="K2750">
            <v>0</v>
          </cell>
          <cell r="L2750">
            <v>0</v>
          </cell>
          <cell r="M2750">
            <v>0</v>
          </cell>
          <cell r="N2750">
            <v>0</v>
          </cell>
          <cell r="O2750">
            <v>0</v>
          </cell>
          <cell r="P2750">
            <v>0</v>
          </cell>
          <cell r="Q2750">
            <v>0</v>
          </cell>
          <cell r="R2750">
            <v>0</v>
          </cell>
          <cell r="S2750">
            <v>0</v>
          </cell>
          <cell r="T2750">
            <v>0</v>
          </cell>
          <cell r="U2750">
            <v>0</v>
          </cell>
          <cell r="V2750">
            <v>0</v>
          </cell>
          <cell r="W2750">
            <v>0</v>
          </cell>
          <cell r="X2750">
            <v>0</v>
          </cell>
          <cell r="Y2750">
            <v>0</v>
          </cell>
          <cell r="Z2750">
            <v>0</v>
          </cell>
          <cell r="AA2750">
            <v>0</v>
          </cell>
          <cell r="AB2750">
            <v>0</v>
          </cell>
          <cell r="AC2750">
            <v>0</v>
          </cell>
          <cell r="AD2750">
            <v>0</v>
          </cell>
          <cell r="AE2750">
            <v>0</v>
          </cell>
        </row>
        <row r="2751">
          <cell r="E2751" t="str">
            <v>SD Industrial Still Gas</v>
          </cell>
          <cell r="F2751">
            <v>0</v>
          </cell>
          <cell r="G2751">
            <v>0</v>
          </cell>
          <cell r="H2751">
            <v>0</v>
          </cell>
          <cell r="I2751">
            <v>0</v>
          </cell>
          <cell r="J2751">
            <v>0</v>
          </cell>
          <cell r="K2751">
            <v>0</v>
          </cell>
          <cell r="L2751">
            <v>0</v>
          </cell>
          <cell r="M2751">
            <v>0</v>
          </cell>
          <cell r="N2751">
            <v>0</v>
          </cell>
          <cell r="O2751">
            <v>0</v>
          </cell>
          <cell r="P2751">
            <v>0</v>
          </cell>
          <cell r="Q2751">
            <v>0</v>
          </cell>
          <cell r="R2751">
            <v>0</v>
          </cell>
          <cell r="S2751">
            <v>0</v>
          </cell>
          <cell r="T2751">
            <v>0</v>
          </cell>
          <cell r="U2751">
            <v>0</v>
          </cell>
          <cell r="V2751">
            <v>0</v>
          </cell>
          <cell r="W2751">
            <v>0</v>
          </cell>
          <cell r="X2751">
            <v>0</v>
          </cell>
          <cell r="Y2751">
            <v>0</v>
          </cell>
          <cell r="Z2751">
            <v>0</v>
          </cell>
          <cell r="AA2751">
            <v>0</v>
          </cell>
          <cell r="AB2751">
            <v>0</v>
          </cell>
          <cell r="AC2751">
            <v>0</v>
          </cell>
          <cell r="AD2751">
            <v>0</v>
          </cell>
          <cell r="AE2751">
            <v>0</v>
          </cell>
        </row>
        <row r="2752">
          <cell r="E2752" t="str">
            <v>TN Industrial Still Gas</v>
          </cell>
          <cell r="F2752">
            <v>5909</v>
          </cell>
          <cell r="G2752">
            <v>7245</v>
          </cell>
          <cell r="H2752">
            <v>7442</v>
          </cell>
          <cell r="I2752">
            <v>7392</v>
          </cell>
          <cell r="J2752">
            <v>8494</v>
          </cell>
          <cell r="K2752">
            <v>8364</v>
          </cell>
          <cell r="L2752">
            <v>9948</v>
          </cell>
          <cell r="M2752">
            <v>9779</v>
          </cell>
          <cell r="N2752">
            <v>12528</v>
          </cell>
          <cell r="O2752">
            <v>14094</v>
          </cell>
          <cell r="P2752">
            <v>15085</v>
          </cell>
          <cell r="Q2752">
            <v>16249</v>
          </cell>
          <cell r="R2752">
            <v>15955</v>
          </cell>
          <cell r="S2752">
            <v>16500</v>
          </cell>
          <cell r="T2752">
            <v>16365</v>
          </cell>
          <cell r="U2752">
            <v>16410</v>
          </cell>
          <cell r="V2752">
            <v>16449</v>
          </cell>
          <cell r="W2752">
            <v>15955</v>
          </cell>
          <cell r="X2752">
            <v>15286</v>
          </cell>
          <cell r="Y2752">
            <v>15543</v>
          </cell>
          <cell r="Z2752">
            <v>15642</v>
          </cell>
          <cell r="AA2752">
            <v>15671</v>
          </cell>
          <cell r="AB2752">
            <v>16007</v>
          </cell>
          <cell r="AC2752">
            <v>15607</v>
          </cell>
          <cell r="AD2752">
            <v>15295</v>
          </cell>
          <cell r="AE2752">
            <v>15654</v>
          </cell>
        </row>
        <row r="2753">
          <cell r="E2753" t="str">
            <v>TX Industrial Still Gas</v>
          </cell>
          <cell r="F2753">
            <v>381677</v>
          </cell>
          <cell r="G2753">
            <v>372403</v>
          </cell>
          <cell r="H2753">
            <v>365337</v>
          </cell>
          <cell r="I2753">
            <v>366083</v>
          </cell>
          <cell r="J2753">
            <v>373369</v>
          </cell>
          <cell r="K2753">
            <v>367958</v>
          </cell>
          <cell r="L2753">
            <v>373245</v>
          </cell>
          <cell r="M2753">
            <v>377657</v>
          </cell>
          <cell r="N2753">
            <v>371924</v>
          </cell>
          <cell r="O2753">
            <v>374017</v>
          </cell>
          <cell r="P2753">
            <v>378498</v>
          </cell>
          <cell r="Q2753">
            <v>389830</v>
          </cell>
          <cell r="R2753">
            <v>383698</v>
          </cell>
          <cell r="S2753">
            <v>409540</v>
          </cell>
          <cell r="T2753">
            <v>420721</v>
          </cell>
          <cell r="U2753">
            <v>386677</v>
          </cell>
          <cell r="V2753">
            <v>396343</v>
          </cell>
          <cell r="W2753">
            <v>399685</v>
          </cell>
          <cell r="X2753">
            <v>398214</v>
          </cell>
          <cell r="Y2753">
            <v>404250</v>
          </cell>
          <cell r="Z2753">
            <v>404837</v>
          </cell>
          <cell r="AA2753">
            <v>405401</v>
          </cell>
          <cell r="AB2753">
            <v>422813</v>
          </cell>
          <cell r="AC2753">
            <v>448630</v>
          </cell>
          <cell r="AD2753">
            <v>441152</v>
          </cell>
          <cell r="AE2753">
            <v>444996</v>
          </cell>
        </row>
        <row r="2754">
          <cell r="E2754" t="str">
            <v>US Industrial Still Gas</v>
          </cell>
          <cell r="F2754">
            <v>1473210</v>
          </cell>
          <cell r="G2754">
            <v>1426554</v>
          </cell>
          <cell r="H2754">
            <v>1446960</v>
          </cell>
          <cell r="I2754">
            <v>1430190</v>
          </cell>
          <cell r="J2754">
            <v>1439406</v>
          </cell>
          <cell r="K2754">
            <v>1417452</v>
          </cell>
          <cell r="L2754">
            <v>1437090</v>
          </cell>
          <cell r="M2754">
            <v>1447104</v>
          </cell>
          <cell r="N2754">
            <v>1437234</v>
          </cell>
          <cell r="O2754">
            <v>1437120</v>
          </cell>
          <cell r="P2754">
            <v>1448190</v>
          </cell>
          <cell r="Q2754">
            <v>1466592</v>
          </cell>
          <cell r="R2754">
            <v>1461102</v>
          </cell>
          <cell r="S2754">
            <v>1536306</v>
          </cell>
          <cell r="T2754">
            <v>1546134</v>
          </cell>
          <cell r="U2754">
            <v>1497084</v>
          </cell>
          <cell r="V2754">
            <v>1553358</v>
          </cell>
          <cell r="W2754">
            <v>1526856</v>
          </cell>
          <cell r="X2754">
            <v>1470300</v>
          </cell>
          <cell r="Y2754">
            <v>1455018</v>
          </cell>
          <cell r="Z2754">
            <v>1471812</v>
          </cell>
          <cell r="AA2754">
            <v>1486974</v>
          </cell>
          <cell r="AB2754">
            <v>1480818</v>
          </cell>
          <cell r="AC2754">
            <v>1537296</v>
          </cell>
          <cell r="AD2754">
            <v>1516944</v>
          </cell>
          <cell r="AE2754">
            <v>1495026</v>
          </cell>
        </row>
        <row r="2755">
          <cell r="E2755" t="str">
            <v>UT Industrial Still Gas</v>
          </cell>
          <cell r="F2755">
            <v>15216</v>
          </cell>
          <cell r="G2755">
            <v>14727</v>
          </cell>
          <cell r="H2755">
            <v>15129</v>
          </cell>
          <cell r="I2755">
            <v>15027</v>
          </cell>
          <cell r="J2755">
            <v>14364</v>
          </cell>
          <cell r="K2755">
            <v>14144</v>
          </cell>
          <cell r="L2755">
            <v>15017</v>
          </cell>
          <cell r="M2755">
            <v>14761</v>
          </cell>
          <cell r="N2755">
            <v>14138</v>
          </cell>
          <cell r="O2755">
            <v>13389</v>
          </cell>
          <cell r="P2755">
            <v>13488</v>
          </cell>
          <cell r="Q2755">
            <v>14236</v>
          </cell>
          <cell r="R2755">
            <v>14421</v>
          </cell>
          <cell r="S2755">
            <v>14846</v>
          </cell>
          <cell r="T2755">
            <v>15215</v>
          </cell>
          <cell r="U2755">
            <v>15257</v>
          </cell>
          <cell r="V2755">
            <v>15293</v>
          </cell>
          <cell r="W2755">
            <v>14865</v>
          </cell>
          <cell r="X2755">
            <v>14241</v>
          </cell>
          <cell r="Y2755">
            <v>13596</v>
          </cell>
          <cell r="Z2755">
            <v>14530</v>
          </cell>
          <cell r="AA2755">
            <v>14557</v>
          </cell>
          <cell r="AB2755">
            <v>15291</v>
          </cell>
          <cell r="AC2755">
            <v>15004</v>
          </cell>
          <cell r="AD2755">
            <v>15129</v>
          </cell>
          <cell r="AE2755">
            <v>14916</v>
          </cell>
        </row>
        <row r="2756">
          <cell r="E2756" t="str">
            <v>VA Industrial Still Gas</v>
          </cell>
          <cell r="F2756">
            <v>5584</v>
          </cell>
          <cell r="G2756">
            <v>5634</v>
          </cell>
          <cell r="H2756">
            <v>5190</v>
          </cell>
          <cell r="I2756">
            <v>5155</v>
          </cell>
          <cell r="J2756">
            <v>5058</v>
          </cell>
          <cell r="K2756">
            <v>5385</v>
          </cell>
          <cell r="L2756">
            <v>5372</v>
          </cell>
          <cell r="M2756">
            <v>5281</v>
          </cell>
          <cell r="N2756">
            <v>5244</v>
          </cell>
          <cell r="O2756">
            <v>5241</v>
          </cell>
          <cell r="P2756">
            <v>5298</v>
          </cell>
          <cell r="Q2756">
            <v>5290</v>
          </cell>
          <cell r="R2756">
            <v>5194</v>
          </cell>
          <cell r="S2756">
            <v>5372</v>
          </cell>
          <cell r="T2756">
            <v>5328</v>
          </cell>
          <cell r="U2756">
            <v>0</v>
          </cell>
          <cell r="V2756">
            <v>5426</v>
          </cell>
          <cell r="W2756">
            <v>5642</v>
          </cell>
          <cell r="X2756">
            <v>5477</v>
          </cell>
          <cell r="Y2756">
            <v>5725</v>
          </cell>
          <cell r="Z2756">
            <v>0</v>
          </cell>
          <cell r="AA2756">
            <v>0</v>
          </cell>
          <cell r="AB2756">
            <v>0</v>
          </cell>
          <cell r="AC2756">
            <v>0</v>
          </cell>
          <cell r="AD2756">
            <v>0</v>
          </cell>
          <cell r="AE2756">
            <v>0</v>
          </cell>
        </row>
        <row r="2757">
          <cell r="E2757" t="str">
            <v>VT Industrial Still Gas</v>
          </cell>
          <cell r="F2757">
            <v>0</v>
          </cell>
          <cell r="G2757">
            <v>0</v>
          </cell>
          <cell r="H2757">
            <v>0</v>
          </cell>
          <cell r="I2757">
            <v>0</v>
          </cell>
          <cell r="J2757">
            <v>0</v>
          </cell>
          <cell r="K2757">
            <v>0</v>
          </cell>
          <cell r="L2757">
            <v>0</v>
          </cell>
          <cell r="M2757">
            <v>0</v>
          </cell>
          <cell r="N2757">
            <v>0</v>
          </cell>
          <cell r="O2757">
            <v>0</v>
          </cell>
          <cell r="P2757">
            <v>0</v>
          </cell>
          <cell r="Q2757">
            <v>0</v>
          </cell>
          <cell r="R2757">
            <v>0</v>
          </cell>
          <cell r="S2757">
            <v>0</v>
          </cell>
          <cell r="T2757">
            <v>0</v>
          </cell>
          <cell r="U2757">
            <v>0</v>
          </cell>
          <cell r="V2757">
            <v>0</v>
          </cell>
          <cell r="W2757">
            <v>0</v>
          </cell>
          <cell r="X2757">
            <v>0</v>
          </cell>
          <cell r="Y2757">
            <v>0</v>
          </cell>
          <cell r="Z2757">
            <v>0</v>
          </cell>
          <cell r="AA2757">
            <v>0</v>
          </cell>
          <cell r="AB2757">
            <v>0</v>
          </cell>
          <cell r="AC2757">
            <v>0</v>
          </cell>
          <cell r="AD2757">
            <v>0</v>
          </cell>
          <cell r="AE2757">
            <v>0</v>
          </cell>
        </row>
        <row r="2758">
          <cell r="E2758" t="str">
            <v>WA Industrial Still Gas</v>
          </cell>
          <cell r="F2758">
            <v>48858</v>
          </cell>
          <cell r="G2758">
            <v>49987</v>
          </cell>
          <cell r="H2758">
            <v>52711</v>
          </cell>
          <cell r="I2758">
            <v>50994</v>
          </cell>
          <cell r="J2758">
            <v>52769</v>
          </cell>
          <cell r="K2758">
            <v>53220</v>
          </cell>
          <cell r="L2758">
            <v>54071</v>
          </cell>
          <cell r="M2758">
            <v>53151</v>
          </cell>
          <cell r="N2758">
            <v>51900</v>
          </cell>
          <cell r="O2758">
            <v>52105</v>
          </cell>
          <cell r="P2758">
            <v>53231</v>
          </cell>
          <cell r="Q2758">
            <v>54457</v>
          </cell>
          <cell r="R2758">
            <v>53887</v>
          </cell>
          <cell r="S2758">
            <v>55262</v>
          </cell>
          <cell r="T2758">
            <v>56018</v>
          </cell>
          <cell r="U2758">
            <v>56876</v>
          </cell>
          <cell r="V2758">
            <v>57011</v>
          </cell>
          <cell r="W2758">
            <v>55651</v>
          </cell>
          <cell r="X2758">
            <v>53318</v>
          </cell>
          <cell r="Y2758">
            <v>54215</v>
          </cell>
          <cell r="Z2758">
            <v>54642</v>
          </cell>
          <cell r="AA2758">
            <v>54911</v>
          </cell>
          <cell r="AB2758">
            <v>56174</v>
          </cell>
          <cell r="AC2758">
            <v>54772</v>
          </cell>
          <cell r="AD2758">
            <v>53677</v>
          </cell>
          <cell r="AE2758">
            <v>52209</v>
          </cell>
        </row>
        <row r="2759">
          <cell r="E2759" t="str">
            <v>WI Industrial Still Gas</v>
          </cell>
          <cell r="F2759">
            <v>3270</v>
          </cell>
          <cell r="G2759">
            <v>3165</v>
          </cell>
          <cell r="H2759">
            <v>3251</v>
          </cell>
          <cell r="I2759">
            <v>3229</v>
          </cell>
          <cell r="J2759">
            <v>3169</v>
          </cell>
          <cell r="K2759">
            <v>3120</v>
          </cell>
          <cell r="L2759">
            <v>3411</v>
          </cell>
          <cell r="M2759">
            <v>3353</v>
          </cell>
          <cell r="N2759">
            <v>2953</v>
          </cell>
          <cell r="O2759">
            <v>2907</v>
          </cell>
          <cell r="P2759">
            <v>2928</v>
          </cell>
          <cell r="Q2759">
            <v>2979</v>
          </cell>
          <cell r="R2759">
            <v>2925</v>
          </cell>
          <cell r="S2759">
            <v>3025</v>
          </cell>
          <cell r="T2759">
            <v>3000</v>
          </cell>
          <cell r="U2759">
            <v>3127</v>
          </cell>
          <cell r="V2759">
            <v>3135</v>
          </cell>
          <cell r="W2759">
            <v>3040</v>
          </cell>
          <cell r="X2759">
            <v>2913</v>
          </cell>
          <cell r="Y2759">
            <v>2962</v>
          </cell>
          <cell r="Z2759">
            <v>2981</v>
          </cell>
          <cell r="AA2759">
            <v>3308</v>
          </cell>
          <cell r="AB2759">
            <v>3379</v>
          </cell>
          <cell r="AC2759">
            <v>3295</v>
          </cell>
          <cell r="AD2759">
            <v>3229</v>
          </cell>
          <cell r="AE2759">
            <v>3131</v>
          </cell>
        </row>
        <row r="2760">
          <cell r="E2760" t="str">
            <v>WV Industrial Still Gas</v>
          </cell>
          <cell r="F2760">
            <v>1231</v>
          </cell>
          <cell r="G2760">
            <v>1525</v>
          </cell>
          <cell r="H2760">
            <v>1518</v>
          </cell>
          <cell r="I2760">
            <v>1118</v>
          </cell>
          <cell r="J2760">
            <v>1098</v>
          </cell>
          <cell r="K2760">
            <v>1081</v>
          </cell>
          <cell r="L2760">
            <v>1090</v>
          </cell>
          <cell r="M2760">
            <v>1118</v>
          </cell>
          <cell r="N2760">
            <v>1056</v>
          </cell>
          <cell r="O2760">
            <v>1172</v>
          </cell>
          <cell r="P2760">
            <v>1402</v>
          </cell>
          <cell r="Q2760">
            <v>1679</v>
          </cell>
          <cell r="R2760">
            <v>1720</v>
          </cell>
          <cell r="S2760">
            <v>1778</v>
          </cell>
          <cell r="T2760">
            <v>1764</v>
          </cell>
          <cell r="U2760">
            <v>1823</v>
          </cell>
          <cell r="V2760">
            <v>1828</v>
          </cell>
          <cell r="W2760">
            <v>1773</v>
          </cell>
          <cell r="X2760">
            <v>1698</v>
          </cell>
          <cell r="Y2760">
            <v>1727</v>
          </cell>
          <cell r="Z2760">
            <v>1738</v>
          </cell>
          <cell r="AA2760">
            <v>1741</v>
          </cell>
          <cell r="AB2760">
            <v>1779</v>
          </cell>
          <cell r="AC2760">
            <v>1934</v>
          </cell>
          <cell r="AD2760">
            <v>1895</v>
          </cell>
          <cell r="AE2760">
            <v>1837</v>
          </cell>
        </row>
        <row r="2761">
          <cell r="E2761" t="str">
            <v>WY Industrial Still Gas</v>
          </cell>
          <cell r="F2761">
            <v>16715</v>
          </cell>
          <cell r="G2761">
            <v>12366</v>
          </cell>
          <cell r="H2761">
            <v>12703</v>
          </cell>
          <cell r="I2761">
            <v>12617</v>
          </cell>
          <cell r="J2761">
            <v>12381</v>
          </cell>
          <cell r="K2761">
            <v>12191</v>
          </cell>
          <cell r="L2761">
            <v>12291</v>
          </cell>
          <cell r="M2761">
            <v>12082</v>
          </cell>
          <cell r="N2761">
            <v>11872</v>
          </cell>
          <cell r="O2761">
            <v>11642</v>
          </cell>
          <cell r="P2761">
            <v>12457</v>
          </cell>
          <cell r="Q2761">
            <v>12699</v>
          </cell>
          <cell r="R2761">
            <v>13118</v>
          </cell>
          <cell r="S2761">
            <v>13934</v>
          </cell>
          <cell r="T2761">
            <v>13819</v>
          </cell>
          <cell r="U2761">
            <v>13949</v>
          </cell>
          <cell r="V2761">
            <v>14119</v>
          </cell>
          <cell r="W2761">
            <v>13695</v>
          </cell>
          <cell r="X2761">
            <v>13800</v>
          </cell>
          <cell r="Y2761">
            <v>14032</v>
          </cell>
          <cell r="Z2761">
            <v>14121</v>
          </cell>
          <cell r="AA2761">
            <v>14409</v>
          </cell>
          <cell r="AB2761">
            <v>14788</v>
          </cell>
          <cell r="AC2761">
            <v>14419</v>
          </cell>
          <cell r="AD2761">
            <v>15066</v>
          </cell>
          <cell r="AE2761">
            <v>14624</v>
          </cell>
        </row>
        <row r="2762">
          <cell r="E2762" t="str">
            <v>AK Industrial Special Naphthas</v>
          </cell>
          <cell r="F2762">
            <v>0</v>
          </cell>
          <cell r="G2762">
            <v>0</v>
          </cell>
          <cell r="H2762">
            <v>0</v>
          </cell>
          <cell r="I2762">
            <v>0</v>
          </cell>
          <cell r="J2762">
            <v>0</v>
          </cell>
          <cell r="K2762">
            <v>0</v>
          </cell>
          <cell r="L2762">
            <v>0</v>
          </cell>
          <cell r="M2762">
            <v>0</v>
          </cell>
          <cell r="N2762">
            <v>0</v>
          </cell>
          <cell r="O2762">
            <v>0</v>
          </cell>
          <cell r="P2762">
            <v>0</v>
          </cell>
          <cell r="Q2762">
            <v>0</v>
          </cell>
          <cell r="R2762">
            <v>0</v>
          </cell>
          <cell r="S2762">
            <v>0</v>
          </cell>
          <cell r="T2762">
            <v>0</v>
          </cell>
          <cell r="U2762">
            <v>0</v>
          </cell>
          <cell r="V2762">
            <v>0</v>
          </cell>
          <cell r="W2762">
            <v>0</v>
          </cell>
          <cell r="X2762">
            <v>0</v>
          </cell>
          <cell r="Y2762">
            <v>0</v>
          </cell>
          <cell r="Z2762">
            <v>0</v>
          </cell>
          <cell r="AA2762">
            <v>0</v>
          </cell>
          <cell r="AB2762">
            <v>0</v>
          </cell>
          <cell r="AC2762">
            <v>0</v>
          </cell>
          <cell r="AD2762">
            <v>0</v>
          </cell>
          <cell r="AE2762">
            <v>0</v>
          </cell>
        </row>
        <row r="2763">
          <cell r="E2763" t="str">
            <v>AL Industrial Special Naphthas</v>
          </cell>
          <cell r="F2763">
            <v>852</v>
          </cell>
          <cell r="G2763">
            <v>918</v>
          </cell>
          <cell r="H2763">
            <v>1091</v>
          </cell>
          <cell r="I2763">
            <v>1091</v>
          </cell>
          <cell r="J2763">
            <v>846</v>
          </cell>
          <cell r="K2763">
            <v>739</v>
          </cell>
          <cell r="L2763">
            <v>848</v>
          </cell>
          <cell r="M2763">
            <v>822</v>
          </cell>
          <cell r="N2763">
            <v>1220</v>
          </cell>
          <cell r="O2763">
            <v>1654</v>
          </cell>
          <cell r="P2763">
            <v>1107</v>
          </cell>
          <cell r="Q2763">
            <v>1551</v>
          </cell>
          <cell r="R2763">
            <v>2023</v>
          </cell>
          <cell r="S2763">
            <v>1590</v>
          </cell>
          <cell r="T2763">
            <v>1008</v>
          </cell>
          <cell r="U2763">
            <v>1235</v>
          </cell>
          <cell r="V2763">
            <v>1620</v>
          </cell>
          <cell r="W2763">
            <v>1805</v>
          </cell>
          <cell r="X2763">
            <v>1964</v>
          </cell>
          <cell r="Y2763">
            <v>1068</v>
          </cell>
          <cell r="Z2763">
            <v>604</v>
          </cell>
          <cell r="AA2763">
            <v>523</v>
          </cell>
          <cell r="AB2763">
            <v>340</v>
          </cell>
          <cell r="AC2763">
            <v>1882</v>
          </cell>
          <cell r="AD2763">
            <v>1997</v>
          </cell>
          <cell r="AE2763">
            <v>1868</v>
          </cell>
        </row>
        <row r="2764">
          <cell r="E2764" t="str">
            <v>AR Industrial Special Naphthas</v>
          </cell>
          <cell r="F2764">
            <v>1501</v>
          </cell>
          <cell r="G2764">
            <v>250</v>
          </cell>
          <cell r="H2764">
            <v>297</v>
          </cell>
          <cell r="I2764">
            <v>297</v>
          </cell>
          <cell r="J2764">
            <v>230</v>
          </cell>
          <cell r="K2764">
            <v>201</v>
          </cell>
          <cell r="L2764">
            <v>1098</v>
          </cell>
          <cell r="M2764">
            <v>1064</v>
          </cell>
          <cell r="N2764">
            <v>1580</v>
          </cell>
          <cell r="O2764">
            <v>2141</v>
          </cell>
          <cell r="P2764">
            <v>1434</v>
          </cell>
          <cell r="Q2764">
            <v>617</v>
          </cell>
          <cell r="R2764">
            <v>805</v>
          </cell>
          <cell r="S2764">
            <v>633</v>
          </cell>
          <cell r="T2764">
            <v>401</v>
          </cell>
          <cell r="U2764">
            <v>491</v>
          </cell>
          <cell r="V2764">
            <v>270</v>
          </cell>
          <cell r="W2764">
            <v>300</v>
          </cell>
          <cell r="X2764">
            <v>327</v>
          </cell>
          <cell r="Y2764">
            <v>178</v>
          </cell>
          <cell r="Z2764">
            <v>101</v>
          </cell>
          <cell r="AA2764">
            <v>87</v>
          </cell>
          <cell r="AB2764">
            <v>57</v>
          </cell>
          <cell r="AC2764">
            <v>448</v>
          </cell>
          <cell r="AD2764">
            <v>475</v>
          </cell>
          <cell r="AE2764">
            <v>444</v>
          </cell>
        </row>
        <row r="2765">
          <cell r="E2765" t="str">
            <v>AZ Industrial Special Naphthas</v>
          </cell>
          <cell r="F2765">
            <v>0</v>
          </cell>
          <cell r="G2765">
            <v>337</v>
          </cell>
          <cell r="H2765">
            <v>400</v>
          </cell>
          <cell r="I2765">
            <v>400</v>
          </cell>
          <cell r="J2765">
            <v>310</v>
          </cell>
          <cell r="K2765">
            <v>271</v>
          </cell>
          <cell r="L2765">
            <v>229</v>
          </cell>
          <cell r="M2765">
            <v>222</v>
          </cell>
          <cell r="N2765">
            <v>329</v>
          </cell>
          <cell r="O2765">
            <v>446</v>
          </cell>
          <cell r="P2765">
            <v>299</v>
          </cell>
          <cell r="Q2765">
            <v>156</v>
          </cell>
          <cell r="R2765">
            <v>204</v>
          </cell>
          <cell r="S2765">
            <v>160</v>
          </cell>
          <cell r="T2765">
            <v>102</v>
          </cell>
          <cell r="U2765">
            <v>124</v>
          </cell>
          <cell r="V2765">
            <v>473</v>
          </cell>
          <cell r="W2765">
            <v>527</v>
          </cell>
          <cell r="X2765">
            <v>573</v>
          </cell>
          <cell r="Y2765">
            <v>312</v>
          </cell>
          <cell r="Z2765">
            <v>176</v>
          </cell>
          <cell r="AA2765">
            <v>153</v>
          </cell>
          <cell r="AB2765">
            <v>99</v>
          </cell>
          <cell r="AC2765">
            <v>719</v>
          </cell>
          <cell r="AD2765">
            <v>763</v>
          </cell>
          <cell r="AE2765">
            <v>714</v>
          </cell>
        </row>
        <row r="2766">
          <cell r="E2766" t="str">
            <v>CA Industrial Special Naphthas</v>
          </cell>
          <cell r="F2766">
            <v>12879</v>
          </cell>
          <cell r="G2766">
            <v>10369</v>
          </cell>
          <cell r="H2766">
            <v>12322</v>
          </cell>
          <cell r="I2766">
            <v>12324</v>
          </cell>
          <cell r="J2766">
            <v>9551</v>
          </cell>
          <cell r="K2766">
            <v>8346</v>
          </cell>
          <cell r="L2766">
            <v>6674</v>
          </cell>
          <cell r="M2766">
            <v>6470</v>
          </cell>
          <cell r="N2766">
            <v>9604</v>
          </cell>
          <cell r="O2766">
            <v>13017</v>
          </cell>
          <cell r="P2766">
            <v>8718</v>
          </cell>
          <cell r="Q2766">
            <v>8694</v>
          </cell>
          <cell r="R2766">
            <v>11342</v>
          </cell>
          <cell r="S2766">
            <v>8915</v>
          </cell>
          <cell r="T2766">
            <v>5653</v>
          </cell>
          <cell r="U2766">
            <v>6924</v>
          </cell>
          <cell r="V2766">
            <v>4986</v>
          </cell>
          <cell r="W2766">
            <v>5554</v>
          </cell>
          <cell r="X2766">
            <v>6041</v>
          </cell>
          <cell r="Y2766">
            <v>3286</v>
          </cell>
          <cell r="Z2766">
            <v>1858</v>
          </cell>
          <cell r="AA2766">
            <v>1609</v>
          </cell>
          <cell r="AB2766">
            <v>1047</v>
          </cell>
          <cell r="AC2766">
            <v>5413</v>
          </cell>
          <cell r="AD2766">
            <v>5743</v>
          </cell>
          <cell r="AE2766">
            <v>5372</v>
          </cell>
        </row>
        <row r="2767">
          <cell r="E2767" t="str">
            <v>CO Industrial Special Naphthas</v>
          </cell>
          <cell r="F2767">
            <v>398</v>
          </cell>
          <cell r="G2767">
            <v>265</v>
          </cell>
          <cell r="H2767">
            <v>316</v>
          </cell>
          <cell r="I2767">
            <v>316</v>
          </cell>
          <cell r="J2767">
            <v>245</v>
          </cell>
          <cell r="K2767">
            <v>214</v>
          </cell>
          <cell r="L2767">
            <v>491</v>
          </cell>
          <cell r="M2767">
            <v>476</v>
          </cell>
          <cell r="N2767">
            <v>706</v>
          </cell>
          <cell r="O2767">
            <v>957</v>
          </cell>
          <cell r="P2767">
            <v>641</v>
          </cell>
          <cell r="Q2767">
            <v>134</v>
          </cell>
          <cell r="R2767">
            <v>175</v>
          </cell>
          <cell r="S2767">
            <v>138</v>
          </cell>
          <cell r="T2767">
            <v>87</v>
          </cell>
          <cell r="U2767">
            <v>107</v>
          </cell>
          <cell r="V2767">
            <v>0</v>
          </cell>
          <cell r="W2767">
            <v>0</v>
          </cell>
          <cell r="X2767">
            <v>0</v>
          </cell>
          <cell r="Y2767">
            <v>0</v>
          </cell>
          <cell r="Z2767">
            <v>0</v>
          </cell>
          <cell r="AA2767">
            <v>0</v>
          </cell>
          <cell r="AB2767">
            <v>0</v>
          </cell>
          <cell r="AC2767">
            <v>178</v>
          </cell>
          <cell r="AD2767">
            <v>189</v>
          </cell>
          <cell r="AE2767">
            <v>177</v>
          </cell>
        </row>
        <row r="2768">
          <cell r="E2768" t="str">
            <v>CT Industrial Special Naphthas</v>
          </cell>
          <cell r="F2768">
            <v>742</v>
          </cell>
          <cell r="G2768">
            <v>498</v>
          </cell>
          <cell r="H2768">
            <v>592</v>
          </cell>
          <cell r="I2768">
            <v>592</v>
          </cell>
          <cell r="J2768">
            <v>459</v>
          </cell>
          <cell r="K2768">
            <v>401</v>
          </cell>
          <cell r="L2768">
            <v>587</v>
          </cell>
          <cell r="M2768">
            <v>569</v>
          </cell>
          <cell r="N2768">
            <v>845</v>
          </cell>
          <cell r="O2768">
            <v>1145</v>
          </cell>
          <cell r="P2768">
            <v>767</v>
          </cell>
          <cell r="Q2768">
            <v>194</v>
          </cell>
          <cell r="R2768">
            <v>253</v>
          </cell>
          <cell r="S2768">
            <v>199</v>
          </cell>
          <cell r="T2768">
            <v>126</v>
          </cell>
          <cell r="U2768">
            <v>155</v>
          </cell>
          <cell r="V2768">
            <v>385</v>
          </cell>
          <cell r="W2768">
            <v>429</v>
          </cell>
          <cell r="X2768">
            <v>467</v>
          </cell>
          <cell r="Y2768">
            <v>254</v>
          </cell>
          <cell r="Z2768">
            <v>144</v>
          </cell>
          <cell r="AA2768">
            <v>124</v>
          </cell>
          <cell r="AB2768">
            <v>81</v>
          </cell>
          <cell r="AC2768">
            <v>306</v>
          </cell>
          <cell r="AD2768">
            <v>325</v>
          </cell>
          <cell r="AE2768">
            <v>304</v>
          </cell>
        </row>
        <row r="2769">
          <cell r="E2769" t="str">
            <v>DC Industrial Special Naphthas</v>
          </cell>
          <cell r="F2769">
            <v>0</v>
          </cell>
          <cell r="G2769">
            <v>0</v>
          </cell>
          <cell r="H2769">
            <v>0</v>
          </cell>
          <cell r="I2769">
            <v>0</v>
          </cell>
          <cell r="J2769">
            <v>0</v>
          </cell>
          <cell r="K2769">
            <v>0</v>
          </cell>
          <cell r="L2769">
            <v>0</v>
          </cell>
          <cell r="M2769">
            <v>0</v>
          </cell>
          <cell r="N2769">
            <v>0</v>
          </cell>
          <cell r="O2769">
            <v>0</v>
          </cell>
          <cell r="P2769">
            <v>0</v>
          </cell>
          <cell r="Q2769">
            <v>0</v>
          </cell>
          <cell r="R2769">
            <v>0</v>
          </cell>
          <cell r="S2769">
            <v>0</v>
          </cell>
          <cell r="T2769">
            <v>0</v>
          </cell>
          <cell r="U2769">
            <v>0</v>
          </cell>
          <cell r="V2769">
            <v>0</v>
          </cell>
          <cell r="W2769">
            <v>0</v>
          </cell>
          <cell r="X2769">
            <v>0</v>
          </cell>
          <cell r="Y2769">
            <v>0</v>
          </cell>
          <cell r="Z2769">
            <v>0</v>
          </cell>
          <cell r="AA2769">
            <v>0</v>
          </cell>
          <cell r="AB2769">
            <v>0</v>
          </cell>
          <cell r="AC2769">
            <v>0</v>
          </cell>
          <cell r="AD2769">
            <v>0</v>
          </cell>
          <cell r="AE2769">
            <v>0</v>
          </cell>
        </row>
        <row r="2770">
          <cell r="E2770" t="str">
            <v>DE Industrial Special Naphthas</v>
          </cell>
          <cell r="F2770">
            <v>0</v>
          </cell>
          <cell r="G2770">
            <v>395</v>
          </cell>
          <cell r="H2770">
            <v>469</v>
          </cell>
          <cell r="I2770">
            <v>469</v>
          </cell>
          <cell r="J2770">
            <v>364</v>
          </cell>
          <cell r="K2770">
            <v>318</v>
          </cell>
          <cell r="L2770">
            <v>801</v>
          </cell>
          <cell r="M2770">
            <v>777</v>
          </cell>
          <cell r="N2770">
            <v>1153</v>
          </cell>
          <cell r="O2770">
            <v>1563</v>
          </cell>
          <cell r="P2770">
            <v>1047</v>
          </cell>
          <cell r="Q2770">
            <v>0</v>
          </cell>
          <cell r="R2770">
            <v>0</v>
          </cell>
          <cell r="S2770">
            <v>0</v>
          </cell>
          <cell r="T2770">
            <v>0</v>
          </cell>
          <cell r="U2770">
            <v>0</v>
          </cell>
          <cell r="V2770">
            <v>0</v>
          </cell>
          <cell r="W2770">
            <v>0</v>
          </cell>
          <cell r="X2770">
            <v>0</v>
          </cell>
          <cell r="Y2770">
            <v>0</v>
          </cell>
          <cell r="Z2770">
            <v>0</v>
          </cell>
          <cell r="AA2770">
            <v>0</v>
          </cell>
          <cell r="AB2770">
            <v>0</v>
          </cell>
          <cell r="AC2770">
            <v>0</v>
          </cell>
          <cell r="AD2770">
            <v>0</v>
          </cell>
          <cell r="AE2770">
            <v>0</v>
          </cell>
        </row>
        <row r="2771">
          <cell r="E2771" t="str">
            <v>FL Industrial Special Naphthas</v>
          </cell>
          <cell r="F2771">
            <v>2338</v>
          </cell>
          <cell r="G2771">
            <v>1823</v>
          </cell>
          <cell r="H2771">
            <v>2166</v>
          </cell>
          <cell r="I2771">
            <v>2167</v>
          </cell>
          <cell r="J2771">
            <v>1679</v>
          </cell>
          <cell r="K2771">
            <v>1467</v>
          </cell>
          <cell r="L2771">
            <v>1790</v>
          </cell>
          <cell r="M2771">
            <v>1735</v>
          </cell>
          <cell r="N2771">
            <v>2575</v>
          </cell>
          <cell r="O2771">
            <v>3491</v>
          </cell>
          <cell r="P2771">
            <v>2338</v>
          </cell>
          <cell r="Q2771">
            <v>1760</v>
          </cell>
          <cell r="R2771">
            <v>2297</v>
          </cell>
          <cell r="S2771">
            <v>1805</v>
          </cell>
          <cell r="T2771">
            <v>1145</v>
          </cell>
          <cell r="U2771">
            <v>1402</v>
          </cell>
          <cell r="V2771">
            <v>1717</v>
          </cell>
          <cell r="W2771">
            <v>1913</v>
          </cell>
          <cell r="X2771">
            <v>2081</v>
          </cell>
          <cell r="Y2771">
            <v>1132</v>
          </cell>
          <cell r="Z2771">
            <v>640</v>
          </cell>
          <cell r="AA2771">
            <v>554</v>
          </cell>
          <cell r="AB2771">
            <v>361</v>
          </cell>
          <cell r="AC2771">
            <v>1781</v>
          </cell>
          <cell r="AD2771">
            <v>1890</v>
          </cell>
          <cell r="AE2771">
            <v>1768</v>
          </cell>
        </row>
        <row r="2772">
          <cell r="E2772" t="str">
            <v>GA Industrial Special Naphthas</v>
          </cell>
          <cell r="F2772">
            <v>3374</v>
          </cell>
          <cell r="G2772">
            <v>3300</v>
          </cell>
          <cell r="H2772">
            <v>3922</v>
          </cell>
          <cell r="I2772">
            <v>3923</v>
          </cell>
          <cell r="J2772">
            <v>3040</v>
          </cell>
          <cell r="K2772">
            <v>2656</v>
          </cell>
          <cell r="L2772">
            <v>2789</v>
          </cell>
          <cell r="M2772">
            <v>2704</v>
          </cell>
          <cell r="N2772">
            <v>4014</v>
          </cell>
          <cell r="O2772">
            <v>5440</v>
          </cell>
          <cell r="P2772">
            <v>3643</v>
          </cell>
          <cell r="Q2772">
            <v>4013</v>
          </cell>
          <cell r="R2772">
            <v>5235</v>
          </cell>
          <cell r="S2772">
            <v>4115</v>
          </cell>
          <cell r="T2772">
            <v>2609</v>
          </cell>
          <cell r="U2772">
            <v>3196</v>
          </cell>
          <cell r="V2772">
            <v>3196</v>
          </cell>
          <cell r="W2772">
            <v>3560</v>
          </cell>
          <cell r="X2772">
            <v>3873</v>
          </cell>
          <cell r="Y2772">
            <v>2106</v>
          </cell>
          <cell r="Z2772">
            <v>1191</v>
          </cell>
          <cell r="AA2772">
            <v>1032</v>
          </cell>
          <cell r="AB2772">
            <v>671</v>
          </cell>
          <cell r="AC2772">
            <v>5173</v>
          </cell>
          <cell r="AD2772">
            <v>5489</v>
          </cell>
          <cell r="AE2772">
            <v>5134</v>
          </cell>
        </row>
        <row r="2773">
          <cell r="E2773" t="str">
            <v>HI Industrial Special Naphthas</v>
          </cell>
          <cell r="F2773">
            <v>0</v>
          </cell>
          <cell r="G2773">
            <v>0</v>
          </cell>
          <cell r="H2773">
            <v>0</v>
          </cell>
          <cell r="I2773">
            <v>0</v>
          </cell>
          <cell r="J2773">
            <v>0</v>
          </cell>
          <cell r="K2773">
            <v>0</v>
          </cell>
          <cell r="L2773">
            <v>0</v>
          </cell>
          <cell r="M2773">
            <v>0</v>
          </cell>
          <cell r="N2773">
            <v>0</v>
          </cell>
          <cell r="O2773">
            <v>0</v>
          </cell>
          <cell r="P2773">
            <v>0</v>
          </cell>
          <cell r="Q2773">
            <v>0</v>
          </cell>
          <cell r="R2773">
            <v>0</v>
          </cell>
          <cell r="S2773">
            <v>0</v>
          </cell>
          <cell r="T2773">
            <v>0</v>
          </cell>
          <cell r="U2773">
            <v>0</v>
          </cell>
          <cell r="V2773">
            <v>0</v>
          </cell>
          <cell r="W2773">
            <v>0</v>
          </cell>
          <cell r="X2773">
            <v>0</v>
          </cell>
          <cell r="Y2773">
            <v>0</v>
          </cell>
          <cell r="Z2773">
            <v>0</v>
          </cell>
          <cell r="AA2773">
            <v>0</v>
          </cell>
          <cell r="AB2773">
            <v>0</v>
          </cell>
          <cell r="AC2773">
            <v>0</v>
          </cell>
          <cell r="AD2773">
            <v>0</v>
          </cell>
          <cell r="AE2773">
            <v>0</v>
          </cell>
        </row>
        <row r="2774">
          <cell r="E2774" t="str">
            <v>IA Industrial Special Naphthas</v>
          </cell>
          <cell r="F2774">
            <v>997</v>
          </cell>
          <cell r="G2774">
            <v>1587</v>
          </cell>
          <cell r="H2774">
            <v>1886</v>
          </cell>
          <cell r="I2774">
            <v>1886</v>
          </cell>
          <cell r="J2774">
            <v>1462</v>
          </cell>
          <cell r="K2774">
            <v>1277</v>
          </cell>
          <cell r="L2774">
            <v>1299</v>
          </cell>
          <cell r="M2774">
            <v>1259</v>
          </cell>
          <cell r="N2774">
            <v>1869</v>
          </cell>
          <cell r="O2774">
            <v>2533</v>
          </cell>
          <cell r="P2774">
            <v>1697</v>
          </cell>
          <cell r="Q2774">
            <v>617</v>
          </cell>
          <cell r="R2774">
            <v>805</v>
          </cell>
          <cell r="S2774">
            <v>633</v>
          </cell>
          <cell r="T2774">
            <v>401</v>
          </cell>
          <cell r="U2774">
            <v>491</v>
          </cell>
          <cell r="V2774">
            <v>581</v>
          </cell>
          <cell r="W2774">
            <v>647</v>
          </cell>
          <cell r="X2774">
            <v>704</v>
          </cell>
          <cell r="Y2774">
            <v>383</v>
          </cell>
          <cell r="Z2774">
            <v>217</v>
          </cell>
          <cell r="AA2774">
            <v>188</v>
          </cell>
          <cell r="AB2774">
            <v>122</v>
          </cell>
          <cell r="AC2774">
            <v>1115</v>
          </cell>
          <cell r="AD2774">
            <v>1183</v>
          </cell>
          <cell r="AE2774">
            <v>1106</v>
          </cell>
        </row>
        <row r="2775">
          <cell r="E2775" t="str">
            <v>ID Industrial Special Naphthas</v>
          </cell>
          <cell r="F2775">
            <v>0</v>
          </cell>
          <cell r="G2775">
            <v>0</v>
          </cell>
          <cell r="H2775">
            <v>0</v>
          </cell>
          <cell r="I2775">
            <v>0</v>
          </cell>
          <cell r="J2775">
            <v>0</v>
          </cell>
          <cell r="K2775">
            <v>0</v>
          </cell>
          <cell r="L2775">
            <v>0</v>
          </cell>
          <cell r="M2775">
            <v>0</v>
          </cell>
          <cell r="N2775">
            <v>0</v>
          </cell>
          <cell r="O2775">
            <v>0</v>
          </cell>
          <cell r="P2775">
            <v>0</v>
          </cell>
          <cell r="Q2775">
            <v>0</v>
          </cell>
          <cell r="R2775">
            <v>0</v>
          </cell>
          <cell r="S2775">
            <v>0</v>
          </cell>
          <cell r="T2775">
            <v>0</v>
          </cell>
          <cell r="U2775">
            <v>0</v>
          </cell>
          <cell r="V2775">
            <v>0</v>
          </cell>
          <cell r="W2775">
            <v>0</v>
          </cell>
          <cell r="X2775">
            <v>0</v>
          </cell>
          <cell r="Y2775">
            <v>0</v>
          </cell>
          <cell r="Z2775">
            <v>0</v>
          </cell>
          <cell r="AA2775">
            <v>0</v>
          </cell>
          <cell r="AB2775">
            <v>0</v>
          </cell>
          <cell r="AC2775">
            <v>0</v>
          </cell>
          <cell r="AD2775">
            <v>0</v>
          </cell>
          <cell r="AE2775">
            <v>0</v>
          </cell>
        </row>
        <row r="2776">
          <cell r="E2776" t="str">
            <v>IL Industrial Special Naphthas</v>
          </cell>
          <cell r="F2776">
            <v>10687</v>
          </cell>
          <cell r="G2776">
            <v>9849</v>
          </cell>
          <cell r="H2776">
            <v>11705</v>
          </cell>
          <cell r="I2776">
            <v>11706</v>
          </cell>
          <cell r="J2776">
            <v>9072</v>
          </cell>
          <cell r="K2776">
            <v>7927</v>
          </cell>
          <cell r="L2776">
            <v>8753</v>
          </cell>
          <cell r="M2776">
            <v>8486</v>
          </cell>
          <cell r="N2776">
            <v>12597</v>
          </cell>
          <cell r="O2776">
            <v>17073</v>
          </cell>
          <cell r="P2776">
            <v>11435</v>
          </cell>
          <cell r="Q2776">
            <v>7624</v>
          </cell>
          <cell r="R2776">
            <v>9946</v>
          </cell>
          <cell r="S2776">
            <v>7818</v>
          </cell>
          <cell r="T2776">
            <v>4957</v>
          </cell>
          <cell r="U2776">
            <v>6072</v>
          </cell>
          <cell r="V2776">
            <v>6857</v>
          </cell>
          <cell r="W2776">
            <v>7639</v>
          </cell>
          <cell r="X2776">
            <v>8309</v>
          </cell>
          <cell r="Y2776">
            <v>4520</v>
          </cell>
          <cell r="Z2776">
            <v>2555</v>
          </cell>
          <cell r="AA2776">
            <v>2214</v>
          </cell>
          <cell r="AB2776">
            <v>1440</v>
          </cell>
          <cell r="AC2776">
            <v>11085</v>
          </cell>
          <cell r="AD2776">
            <v>11761</v>
          </cell>
          <cell r="AE2776">
            <v>11002</v>
          </cell>
        </row>
        <row r="2777">
          <cell r="E2777" t="str">
            <v>IN Industrial Special Naphthas</v>
          </cell>
          <cell r="F2777">
            <v>1604</v>
          </cell>
          <cell r="G2777">
            <v>2505</v>
          </cell>
          <cell r="H2777">
            <v>2977</v>
          </cell>
          <cell r="I2777">
            <v>2977</v>
          </cell>
          <cell r="J2777">
            <v>2307</v>
          </cell>
          <cell r="K2777">
            <v>2016</v>
          </cell>
          <cell r="L2777">
            <v>1437</v>
          </cell>
          <cell r="M2777">
            <v>1393</v>
          </cell>
          <cell r="N2777">
            <v>2067</v>
          </cell>
          <cell r="O2777">
            <v>2802</v>
          </cell>
          <cell r="P2777">
            <v>1877</v>
          </cell>
          <cell r="Q2777">
            <v>1328</v>
          </cell>
          <cell r="R2777">
            <v>1732</v>
          </cell>
          <cell r="S2777">
            <v>1362</v>
          </cell>
          <cell r="T2777">
            <v>863</v>
          </cell>
          <cell r="U2777">
            <v>1058</v>
          </cell>
          <cell r="V2777">
            <v>1075</v>
          </cell>
          <cell r="W2777">
            <v>1198</v>
          </cell>
          <cell r="X2777">
            <v>1303</v>
          </cell>
          <cell r="Y2777">
            <v>709</v>
          </cell>
          <cell r="Z2777">
            <v>401</v>
          </cell>
          <cell r="AA2777">
            <v>347</v>
          </cell>
          <cell r="AB2777">
            <v>226</v>
          </cell>
          <cell r="AC2777">
            <v>1133</v>
          </cell>
          <cell r="AD2777">
            <v>1203</v>
          </cell>
          <cell r="AE2777">
            <v>1125</v>
          </cell>
        </row>
        <row r="2778">
          <cell r="E2778" t="str">
            <v>KS Industrial Special Naphthas</v>
          </cell>
          <cell r="F2778">
            <v>2586</v>
          </cell>
          <cell r="G2778">
            <v>235</v>
          </cell>
          <cell r="H2778">
            <v>279</v>
          </cell>
          <cell r="I2778">
            <v>279</v>
          </cell>
          <cell r="J2778">
            <v>216</v>
          </cell>
          <cell r="K2778">
            <v>189</v>
          </cell>
          <cell r="L2778">
            <v>193</v>
          </cell>
          <cell r="M2778">
            <v>187</v>
          </cell>
          <cell r="N2778">
            <v>277</v>
          </cell>
          <cell r="O2778">
            <v>376</v>
          </cell>
          <cell r="P2778">
            <v>252</v>
          </cell>
          <cell r="Q2778">
            <v>408</v>
          </cell>
          <cell r="R2778">
            <v>533</v>
          </cell>
          <cell r="S2778">
            <v>419</v>
          </cell>
          <cell r="T2778">
            <v>266</v>
          </cell>
          <cell r="U2778">
            <v>325</v>
          </cell>
          <cell r="V2778">
            <v>439</v>
          </cell>
          <cell r="W2778">
            <v>489</v>
          </cell>
          <cell r="X2778">
            <v>532</v>
          </cell>
          <cell r="Y2778">
            <v>290</v>
          </cell>
          <cell r="Z2778">
            <v>164</v>
          </cell>
          <cell r="AA2778">
            <v>142</v>
          </cell>
          <cell r="AB2778">
            <v>92</v>
          </cell>
          <cell r="AC2778">
            <v>600</v>
          </cell>
          <cell r="AD2778">
            <v>637</v>
          </cell>
          <cell r="AE2778">
            <v>596</v>
          </cell>
        </row>
        <row r="2779">
          <cell r="E2779" t="str">
            <v>KY Industrial Special Naphthas</v>
          </cell>
          <cell r="F2779">
            <v>5180</v>
          </cell>
          <cell r="G2779">
            <v>4592</v>
          </cell>
          <cell r="H2779">
            <v>5457</v>
          </cell>
          <cell r="I2779">
            <v>5458</v>
          </cell>
          <cell r="J2779">
            <v>4230</v>
          </cell>
          <cell r="K2779">
            <v>3696</v>
          </cell>
          <cell r="L2779">
            <v>3079</v>
          </cell>
          <cell r="M2779">
            <v>2985</v>
          </cell>
          <cell r="N2779">
            <v>4431</v>
          </cell>
          <cell r="O2779">
            <v>6006</v>
          </cell>
          <cell r="P2779">
            <v>4022</v>
          </cell>
          <cell r="Q2779">
            <v>3115</v>
          </cell>
          <cell r="R2779">
            <v>4064</v>
          </cell>
          <cell r="S2779">
            <v>3194</v>
          </cell>
          <cell r="T2779">
            <v>2026</v>
          </cell>
          <cell r="U2779">
            <v>2481</v>
          </cell>
          <cell r="V2779">
            <v>2545</v>
          </cell>
          <cell r="W2779">
            <v>2835</v>
          </cell>
          <cell r="X2779">
            <v>3084</v>
          </cell>
          <cell r="Y2779">
            <v>1678</v>
          </cell>
          <cell r="Z2779">
            <v>948</v>
          </cell>
          <cell r="AA2779">
            <v>822</v>
          </cell>
          <cell r="AB2779">
            <v>535</v>
          </cell>
          <cell r="AC2779">
            <v>2348</v>
          </cell>
          <cell r="AD2779">
            <v>2492</v>
          </cell>
          <cell r="AE2779">
            <v>2331</v>
          </cell>
        </row>
        <row r="2780">
          <cell r="E2780" t="str">
            <v>LA Industrial Special Naphthas</v>
          </cell>
          <cell r="F2780">
            <v>0</v>
          </cell>
          <cell r="G2780">
            <v>368</v>
          </cell>
          <cell r="H2780">
            <v>437</v>
          </cell>
          <cell r="I2780">
            <v>437</v>
          </cell>
          <cell r="J2780">
            <v>339</v>
          </cell>
          <cell r="K2780">
            <v>296</v>
          </cell>
          <cell r="L2780">
            <v>450</v>
          </cell>
          <cell r="M2780">
            <v>436</v>
          </cell>
          <cell r="N2780">
            <v>647</v>
          </cell>
          <cell r="O2780">
            <v>877</v>
          </cell>
          <cell r="P2780">
            <v>587</v>
          </cell>
          <cell r="Q2780">
            <v>640</v>
          </cell>
          <cell r="R2780">
            <v>835</v>
          </cell>
          <cell r="S2780">
            <v>657</v>
          </cell>
          <cell r="T2780">
            <v>416</v>
          </cell>
          <cell r="U2780">
            <v>510</v>
          </cell>
          <cell r="V2780">
            <v>410</v>
          </cell>
          <cell r="W2780">
            <v>457</v>
          </cell>
          <cell r="X2780">
            <v>497</v>
          </cell>
          <cell r="Y2780">
            <v>270</v>
          </cell>
          <cell r="Z2780">
            <v>153</v>
          </cell>
          <cell r="AA2780">
            <v>132</v>
          </cell>
          <cell r="AB2780">
            <v>86</v>
          </cell>
          <cell r="AC2780">
            <v>1421</v>
          </cell>
          <cell r="AD2780">
            <v>1508</v>
          </cell>
          <cell r="AE2780">
            <v>1410</v>
          </cell>
        </row>
        <row r="2781">
          <cell r="E2781" t="str">
            <v>MA Industrial Special Naphthas</v>
          </cell>
          <cell r="F2781">
            <v>2310</v>
          </cell>
          <cell r="G2781">
            <v>2296</v>
          </cell>
          <cell r="H2781">
            <v>2729</v>
          </cell>
          <cell r="I2781">
            <v>2729</v>
          </cell>
          <cell r="J2781">
            <v>2115</v>
          </cell>
          <cell r="K2781">
            <v>1848</v>
          </cell>
          <cell r="L2781">
            <v>1295</v>
          </cell>
          <cell r="M2781">
            <v>1256</v>
          </cell>
          <cell r="N2781">
            <v>1864</v>
          </cell>
          <cell r="O2781">
            <v>2526</v>
          </cell>
          <cell r="P2781">
            <v>1692</v>
          </cell>
          <cell r="Q2781">
            <v>1284</v>
          </cell>
          <cell r="R2781">
            <v>1675</v>
          </cell>
          <cell r="S2781">
            <v>1317</v>
          </cell>
          <cell r="T2781">
            <v>835</v>
          </cell>
          <cell r="U2781">
            <v>1023</v>
          </cell>
          <cell r="V2781">
            <v>1174</v>
          </cell>
          <cell r="W2781">
            <v>1308</v>
          </cell>
          <cell r="X2781">
            <v>1423</v>
          </cell>
          <cell r="Y2781">
            <v>774</v>
          </cell>
          <cell r="Z2781">
            <v>438</v>
          </cell>
          <cell r="AA2781">
            <v>379</v>
          </cell>
          <cell r="AB2781">
            <v>247</v>
          </cell>
          <cell r="AC2781">
            <v>1469</v>
          </cell>
          <cell r="AD2781">
            <v>1559</v>
          </cell>
          <cell r="AE2781">
            <v>1458</v>
          </cell>
        </row>
        <row r="2782">
          <cell r="E2782" t="str">
            <v>MD Industrial Special Naphthas</v>
          </cell>
          <cell r="F2782">
            <v>3849</v>
          </cell>
          <cell r="G2782">
            <v>2443</v>
          </cell>
          <cell r="H2782">
            <v>2904</v>
          </cell>
          <cell r="I2782">
            <v>2904</v>
          </cell>
          <cell r="J2782">
            <v>2251</v>
          </cell>
          <cell r="K2782">
            <v>1967</v>
          </cell>
          <cell r="L2782">
            <v>2720</v>
          </cell>
          <cell r="M2782">
            <v>2637</v>
          </cell>
          <cell r="N2782">
            <v>3914</v>
          </cell>
          <cell r="O2782">
            <v>5305</v>
          </cell>
          <cell r="P2782">
            <v>3553</v>
          </cell>
          <cell r="Q2782">
            <v>2838</v>
          </cell>
          <cell r="R2782">
            <v>3703</v>
          </cell>
          <cell r="S2782">
            <v>2911</v>
          </cell>
          <cell r="T2782">
            <v>1846</v>
          </cell>
          <cell r="U2782">
            <v>2261</v>
          </cell>
          <cell r="V2782">
            <v>1657</v>
          </cell>
          <cell r="W2782">
            <v>1845</v>
          </cell>
          <cell r="X2782">
            <v>2007</v>
          </cell>
          <cell r="Y2782">
            <v>1092</v>
          </cell>
          <cell r="Z2782">
            <v>617</v>
          </cell>
          <cell r="AA2782">
            <v>535</v>
          </cell>
          <cell r="AB2782">
            <v>348</v>
          </cell>
          <cell r="AC2782">
            <v>2786</v>
          </cell>
          <cell r="AD2782">
            <v>2956</v>
          </cell>
          <cell r="AE2782">
            <v>2765</v>
          </cell>
        </row>
        <row r="2783">
          <cell r="E2783" t="str">
            <v>ME Industrial Special Naphthas</v>
          </cell>
          <cell r="F2783">
            <v>0</v>
          </cell>
          <cell r="G2783">
            <v>0</v>
          </cell>
          <cell r="H2783">
            <v>0</v>
          </cell>
          <cell r="I2783">
            <v>0</v>
          </cell>
          <cell r="J2783">
            <v>0</v>
          </cell>
          <cell r="K2783">
            <v>0</v>
          </cell>
          <cell r="L2783">
            <v>0</v>
          </cell>
          <cell r="M2783">
            <v>0</v>
          </cell>
          <cell r="N2783">
            <v>0</v>
          </cell>
          <cell r="O2783">
            <v>0</v>
          </cell>
          <cell r="P2783">
            <v>0</v>
          </cell>
          <cell r="Q2783">
            <v>0</v>
          </cell>
          <cell r="R2783">
            <v>0</v>
          </cell>
          <cell r="S2783">
            <v>0</v>
          </cell>
          <cell r="T2783">
            <v>0</v>
          </cell>
          <cell r="U2783">
            <v>0</v>
          </cell>
          <cell r="V2783">
            <v>0</v>
          </cell>
          <cell r="W2783">
            <v>0</v>
          </cell>
          <cell r="X2783">
            <v>0</v>
          </cell>
          <cell r="Y2783">
            <v>0</v>
          </cell>
          <cell r="Z2783">
            <v>0</v>
          </cell>
          <cell r="AA2783">
            <v>0</v>
          </cell>
          <cell r="AB2783">
            <v>0</v>
          </cell>
          <cell r="AC2783">
            <v>0</v>
          </cell>
          <cell r="AD2783">
            <v>0</v>
          </cell>
          <cell r="AE2783">
            <v>0</v>
          </cell>
        </row>
        <row r="2784">
          <cell r="E2784" t="str">
            <v>MI Industrial Special Naphthas</v>
          </cell>
          <cell r="F2784">
            <v>7668</v>
          </cell>
          <cell r="G2784">
            <v>4693</v>
          </cell>
          <cell r="H2784">
            <v>5577</v>
          </cell>
          <cell r="I2784">
            <v>5578</v>
          </cell>
          <cell r="J2784">
            <v>4323</v>
          </cell>
          <cell r="K2784">
            <v>3777</v>
          </cell>
          <cell r="L2784">
            <v>4377</v>
          </cell>
          <cell r="M2784">
            <v>4243</v>
          </cell>
          <cell r="N2784">
            <v>6299</v>
          </cell>
          <cell r="O2784">
            <v>8538</v>
          </cell>
          <cell r="P2784">
            <v>5718</v>
          </cell>
          <cell r="Q2784">
            <v>3874</v>
          </cell>
          <cell r="R2784">
            <v>5054</v>
          </cell>
          <cell r="S2784">
            <v>3972</v>
          </cell>
          <cell r="T2784">
            <v>2519</v>
          </cell>
          <cell r="U2784">
            <v>3086</v>
          </cell>
          <cell r="V2784">
            <v>3588</v>
          </cell>
          <cell r="W2784">
            <v>3997</v>
          </cell>
          <cell r="X2784">
            <v>4348</v>
          </cell>
          <cell r="Y2784">
            <v>2365</v>
          </cell>
          <cell r="Z2784">
            <v>1337</v>
          </cell>
          <cell r="AA2784">
            <v>1158</v>
          </cell>
          <cell r="AB2784">
            <v>754</v>
          </cell>
          <cell r="AC2784">
            <v>5137</v>
          </cell>
          <cell r="AD2784">
            <v>5450</v>
          </cell>
          <cell r="AE2784">
            <v>5098</v>
          </cell>
        </row>
        <row r="2785">
          <cell r="E2785" t="str">
            <v>MN Industrial Special Naphthas</v>
          </cell>
          <cell r="F2785">
            <v>1031</v>
          </cell>
          <cell r="G2785">
            <v>440</v>
          </cell>
          <cell r="H2785">
            <v>523</v>
          </cell>
          <cell r="I2785">
            <v>523</v>
          </cell>
          <cell r="J2785">
            <v>405</v>
          </cell>
          <cell r="K2785">
            <v>354</v>
          </cell>
          <cell r="L2785">
            <v>334</v>
          </cell>
          <cell r="M2785">
            <v>323</v>
          </cell>
          <cell r="N2785">
            <v>480</v>
          </cell>
          <cell r="O2785">
            <v>651</v>
          </cell>
          <cell r="P2785">
            <v>436</v>
          </cell>
          <cell r="Q2785">
            <v>337</v>
          </cell>
          <cell r="R2785">
            <v>440</v>
          </cell>
          <cell r="S2785">
            <v>346</v>
          </cell>
          <cell r="T2785">
            <v>219</v>
          </cell>
          <cell r="U2785">
            <v>269</v>
          </cell>
          <cell r="V2785">
            <v>1541</v>
          </cell>
          <cell r="W2785">
            <v>1716</v>
          </cell>
          <cell r="X2785">
            <v>1867</v>
          </cell>
          <cell r="Y2785">
            <v>1015</v>
          </cell>
          <cell r="Z2785">
            <v>574</v>
          </cell>
          <cell r="AA2785">
            <v>497</v>
          </cell>
          <cell r="AB2785">
            <v>324</v>
          </cell>
          <cell r="AC2785">
            <v>1115</v>
          </cell>
          <cell r="AD2785">
            <v>1183</v>
          </cell>
          <cell r="AE2785">
            <v>1106</v>
          </cell>
        </row>
        <row r="2786">
          <cell r="E2786" t="str">
            <v>MO Industrial Special Naphthas</v>
          </cell>
          <cell r="F2786">
            <v>3687</v>
          </cell>
          <cell r="G2786">
            <v>2056</v>
          </cell>
          <cell r="H2786">
            <v>2444</v>
          </cell>
          <cell r="I2786">
            <v>2444</v>
          </cell>
          <cell r="J2786">
            <v>1894</v>
          </cell>
          <cell r="K2786">
            <v>1655</v>
          </cell>
          <cell r="L2786">
            <v>2443</v>
          </cell>
          <cell r="M2786">
            <v>2368</v>
          </cell>
          <cell r="N2786">
            <v>3516</v>
          </cell>
          <cell r="O2786">
            <v>4765</v>
          </cell>
          <cell r="P2786">
            <v>3191</v>
          </cell>
          <cell r="Q2786">
            <v>2372</v>
          </cell>
          <cell r="R2786">
            <v>3094</v>
          </cell>
          <cell r="S2786">
            <v>2432</v>
          </cell>
          <cell r="T2786">
            <v>1542</v>
          </cell>
          <cell r="U2786">
            <v>1889</v>
          </cell>
          <cell r="V2786">
            <v>1422</v>
          </cell>
          <cell r="W2786">
            <v>1585</v>
          </cell>
          <cell r="X2786">
            <v>1724</v>
          </cell>
          <cell r="Y2786">
            <v>938</v>
          </cell>
          <cell r="Z2786">
            <v>530</v>
          </cell>
          <cell r="AA2786">
            <v>459</v>
          </cell>
          <cell r="AB2786">
            <v>299</v>
          </cell>
          <cell r="AC2786">
            <v>3062</v>
          </cell>
          <cell r="AD2786">
            <v>3249</v>
          </cell>
          <cell r="AE2786">
            <v>3039</v>
          </cell>
        </row>
        <row r="2787">
          <cell r="E2787" t="str">
            <v>MS Industrial Special Naphthas</v>
          </cell>
          <cell r="F2787">
            <v>210</v>
          </cell>
          <cell r="G2787">
            <v>197</v>
          </cell>
          <cell r="H2787">
            <v>234</v>
          </cell>
          <cell r="I2787">
            <v>234</v>
          </cell>
          <cell r="J2787">
            <v>181</v>
          </cell>
          <cell r="K2787">
            <v>158</v>
          </cell>
          <cell r="L2787">
            <v>939</v>
          </cell>
          <cell r="M2787">
            <v>911</v>
          </cell>
          <cell r="N2787">
            <v>1352</v>
          </cell>
          <cell r="O2787">
            <v>1832</v>
          </cell>
          <cell r="P2787">
            <v>1227</v>
          </cell>
          <cell r="Q2787">
            <v>558</v>
          </cell>
          <cell r="R2787">
            <v>727</v>
          </cell>
          <cell r="S2787">
            <v>572</v>
          </cell>
          <cell r="T2787">
            <v>363</v>
          </cell>
          <cell r="U2787">
            <v>444</v>
          </cell>
          <cell r="V2787">
            <v>578</v>
          </cell>
          <cell r="W2787">
            <v>644</v>
          </cell>
          <cell r="X2787">
            <v>700</v>
          </cell>
          <cell r="Y2787">
            <v>381</v>
          </cell>
          <cell r="Z2787">
            <v>215</v>
          </cell>
          <cell r="AA2787">
            <v>187</v>
          </cell>
          <cell r="AB2787">
            <v>121</v>
          </cell>
          <cell r="AC2787">
            <v>520</v>
          </cell>
          <cell r="AD2787">
            <v>552</v>
          </cell>
          <cell r="AE2787">
            <v>516</v>
          </cell>
        </row>
        <row r="2788">
          <cell r="E2788" t="str">
            <v>MT Industrial Special Naphthas</v>
          </cell>
          <cell r="F2788">
            <v>0</v>
          </cell>
          <cell r="G2788">
            <v>0</v>
          </cell>
          <cell r="H2788">
            <v>0</v>
          </cell>
          <cell r="I2788">
            <v>0</v>
          </cell>
          <cell r="J2788">
            <v>0</v>
          </cell>
          <cell r="K2788">
            <v>0</v>
          </cell>
          <cell r="L2788">
            <v>0</v>
          </cell>
          <cell r="M2788">
            <v>0</v>
          </cell>
          <cell r="N2788">
            <v>0</v>
          </cell>
          <cell r="O2788">
            <v>0</v>
          </cell>
          <cell r="P2788">
            <v>0</v>
          </cell>
          <cell r="Q2788">
            <v>0</v>
          </cell>
          <cell r="R2788">
            <v>0</v>
          </cell>
          <cell r="S2788">
            <v>0</v>
          </cell>
          <cell r="T2788">
            <v>0</v>
          </cell>
          <cell r="U2788">
            <v>0</v>
          </cell>
          <cell r="V2788">
            <v>0</v>
          </cell>
          <cell r="W2788">
            <v>0</v>
          </cell>
          <cell r="X2788">
            <v>0</v>
          </cell>
          <cell r="Y2788">
            <v>0</v>
          </cell>
          <cell r="Z2788">
            <v>0</v>
          </cell>
          <cell r="AA2788">
            <v>0</v>
          </cell>
          <cell r="AB2788">
            <v>0</v>
          </cell>
          <cell r="AC2788">
            <v>0</v>
          </cell>
          <cell r="AD2788">
            <v>0</v>
          </cell>
          <cell r="AE2788">
            <v>0</v>
          </cell>
        </row>
        <row r="2789">
          <cell r="E2789" t="str">
            <v>NC Industrial Special Naphthas</v>
          </cell>
          <cell r="F2789">
            <v>2349</v>
          </cell>
          <cell r="G2789">
            <v>2144</v>
          </cell>
          <cell r="H2789">
            <v>2547</v>
          </cell>
          <cell r="I2789">
            <v>2548</v>
          </cell>
          <cell r="J2789">
            <v>1975</v>
          </cell>
          <cell r="K2789">
            <v>1725</v>
          </cell>
          <cell r="L2789">
            <v>2190</v>
          </cell>
          <cell r="M2789">
            <v>2123</v>
          </cell>
          <cell r="N2789">
            <v>3151</v>
          </cell>
          <cell r="O2789">
            <v>4271</v>
          </cell>
          <cell r="P2789">
            <v>2861</v>
          </cell>
          <cell r="Q2789">
            <v>2764</v>
          </cell>
          <cell r="R2789">
            <v>3606</v>
          </cell>
          <cell r="S2789">
            <v>2834</v>
          </cell>
          <cell r="T2789">
            <v>1797</v>
          </cell>
          <cell r="U2789">
            <v>2201</v>
          </cell>
          <cell r="V2789">
            <v>2467</v>
          </cell>
          <cell r="W2789">
            <v>2748</v>
          </cell>
          <cell r="X2789">
            <v>2989</v>
          </cell>
          <cell r="Y2789">
            <v>1626</v>
          </cell>
          <cell r="Z2789">
            <v>919</v>
          </cell>
          <cell r="AA2789">
            <v>796</v>
          </cell>
          <cell r="AB2789">
            <v>518</v>
          </cell>
          <cell r="AC2789">
            <v>3561</v>
          </cell>
          <cell r="AD2789">
            <v>3779</v>
          </cell>
          <cell r="AE2789">
            <v>3535</v>
          </cell>
        </row>
        <row r="2790">
          <cell r="E2790" t="str">
            <v>ND Industrial Special Naphthas</v>
          </cell>
          <cell r="F2790">
            <v>0</v>
          </cell>
          <cell r="G2790">
            <v>0</v>
          </cell>
          <cell r="H2790">
            <v>0</v>
          </cell>
          <cell r="I2790">
            <v>0</v>
          </cell>
          <cell r="J2790">
            <v>0</v>
          </cell>
          <cell r="K2790">
            <v>0</v>
          </cell>
          <cell r="L2790">
            <v>0</v>
          </cell>
          <cell r="M2790">
            <v>0</v>
          </cell>
          <cell r="N2790">
            <v>0</v>
          </cell>
          <cell r="O2790">
            <v>0</v>
          </cell>
          <cell r="P2790">
            <v>0</v>
          </cell>
          <cell r="Q2790">
            <v>0</v>
          </cell>
          <cell r="R2790">
            <v>0</v>
          </cell>
          <cell r="S2790">
            <v>0</v>
          </cell>
          <cell r="T2790">
            <v>0</v>
          </cell>
          <cell r="U2790">
            <v>0</v>
          </cell>
          <cell r="V2790">
            <v>270</v>
          </cell>
          <cell r="W2790">
            <v>300</v>
          </cell>
          <cell r="X2790">
            <v>327</v>
          </cell>
          <cell r="Y2790">
            <v>178</v>
          </cell>
          <cell r="Z2790">
            <v>101</v>
          </cell>
          <cell r="AA2790">
            <v>87</v>
          </cell>
          <cell r="AB2790">
            <v>57</v>
          </cell>
          <cell r="AC2790">
            <v>0</v>
          </cell>
          <cell r="AD2790">
            <v>0</v>
          </cell>
          <cell r="AE2790">
            <v>0</v>
          </cell>
        </row>
        <row r="2791">
          <cell r="E2791" t="str">
            <v>NE Industrial Special Naphthas</v>
          </cell>
          <cell r="F2791">
            <v>0</v>
          </cell>
          <cell r="G2791">
            <v>0</v>
          </cell>
          <cell r="H2791">
            <v>0</v>
          </cell>
          <cell r="I2791">
            <v>0</v>
          </cell>
          <cell r="J2791">
            <v>0</v>
          </cell>
          <cell r="K2791">
            <v>0</v>
          </cell>
          <cell r="L2791">
            <v>0</v>
          </cell>
          <cell r="M2791">
            <v>0</v>
          </cell>
          <cell r="N2791">
            <v>0</v>
          </cell>
          <cell r="O2791">
            <v>0</v>
          </cell>
          <cell r="P2791">
            <v>0</v>
          </cell>
          <cell r="Q2791">
            <v>0</v>
          </cell>
          <cell r="R2791">
            <v>0</v>
          </cell>
          <cell r="S2791">
            <v>0</v>
          </cell>
          <cell r="T2791">
            <v>0</v>
          </cell>
          <cell r="U2791">
            <v>0</v>
          </cell>
          <cell r="V2791">
            <v>0</v>
          </cell>
          <cell r="W2791">
            <v>0</v>
          </cell>
          <cell r="X2791">
            <v>0</v>
          </cell>
          <cell r="Y2791">
            <v>0</v>
          </cell>
          <cell r="Z2791">
            <v>0</v>
          </cell>
          <cell r="AA2791">
            <v>0</v>
          </cell>
          <cell r="AB2791">
            <v>0</v>
          </cell>
          <cell r="AC2791">
            <v>30</v>
          </cell>
          <cell r="AD2791">
            <v>32</v>
          </cell>
          <cell r="AE2791">
            <v>30</v>
          </cell>
        </row>
        <row r="2792">
          <cell r="E2792" t="str">
            <v>NH Industrial Special Naphthas</v>
          </cell>
          <cell r="F2792">
            <v>0</v>
          </cell>
          <cell r="G2792">
            <v>0</v>
          </cell>
          <cell r="H2792">
            <v>0</v>
          </cell>
          <cell r="I2792">
            <v>0</v>
          </cell>
          <cell r="J2792">
            <v>0</v>
          </cell>
          <cell r="K2792">
            <v>0</v>
          </cell>
          <cell r="L2792">
            <v>0</v>
          </cell>
          <cell r="M2792">
            <v>0</v>
          </cell>
          <cell r="N2792">
            <v>0</v>
          </cell>
          <cell r="O2792">
            <v>0</v>
          </cell>
          <cell r="P2792">
            <v>0</v>
          </cell>
          <cell r="Q2792">
            <v>154</v>
          </cell>
          <cell r="R2792">
            <v>201</v>
          </cell>
          <cell r="S2792">
            <v>158</v>
          </cell>
          <cell r="T2792">
            <v>100</v>
          </cell>
          <cell r="U2792">
            <v>123</v>
          </cell>
          <cell r="V2792">
            <v>193</v>
          </cell>
          <cell r="W2792">
            <v>215</v>
          </cell>
          <cell r="X2792">
            <v>233</v>
          </cell>
          <cell r="Y2792">
            <v>127</v>
          </cell>
          <cell r="Z2792">
            <v>72</v>
          </cell>
          <cell r="AA2792">
            <v>62</v>
          </cell>
          <cell r="AB2792">
            <v>40</v>
          </cell>
          <cell r="AC2792">
            <v>386</v>
          </cell>
          <cell r="AD2792">
            <v>410</v>
          </cell>
          <cell r="AE2792">
            <v>384</v>
          </cell>
        </row>
        <row r="2793">
          <cell r="E2793" t="str">
            <v>NJ Industrial Special Naphthas</v>
          </cell>
          <cell r="F2793">
            <v>6254</v>
          </cell>
          <cell r="G2793">
            <v>4924</v>
          </cell>
          <cell r="H2793">
            <v>5852</v>
          </cell>
          <cell r="I2793">
            <v>5852</v>
          </cell>
          <cell r="J2793">
            <v>4536</v>
          </cell>
          <cell r="K2793">
            <v>3963</v>
          </cell>
          <cell r="L2793">
            <v>3885</v>
          </cell>
          <cell r="M2793">
            <v>3766</v>
          </cell>
          <cell r="N2793">
            <v>5590</v>
          </cell>
          <cell r="O2793">
            <v>7577</v>
          </cell>
          <cell r="P2793">
            <v>5075</v>
          </cell>
          <cell r="Q2793">
            <v>2996</v>
          </cell>
          <cell r="R2793">
            <v>3909</v>
          </cell>
          <cell r="S2793">
            <v>3073</v>
          </cell>
          <cell r="T2793">
            <v>1948</v>
          </cell>
          <cell r="U2793">
            <v>2387</v>
          </cell>
          <cell r="V2793">
            <v>2391</v>
          </cell>
          <cell r="W2793">
            <v>2664</v>
          </cell>
          <cell r="X2793">
            <v>2897</v>
          </cell>
          <cell r="Y2793">
            <v>1576</v>
          </cell>
          <cell r="Z2793">
            <v>891</v>
          </cell>
          <cell r="AA2793">
            <v>772</v>
          </cell>
          <cell r="AB2793">
            <v>502</v>
          </cell>
          <cell r="AC2793">
            <v>2417</v>
          </cell>
          <cell r="AD2793">
            <v>2564</v>
          </cell>
          <cell r="AE2793">
            <v>2399</v>
          </cell>
        </row>
        <row r="2794">
          <cell r="E2794" t="str">
            <v>NM Industrial Special Naphthas</v>
          </cell>
          <cell r="F2794">
            <v>0</v>
          </cell>
          <cell r="G2794">
            <v>0</v>
          </cell>
          <cell r="H2794">
            <v>0</v>
          </cell>
          <cell r="I2794">
            <v>0</v>
          </cell>
          <cell r="J2794">
            <v>0</v>
          </cell>
          <cell r="K2794">
            <v>0</v>
          </cell>
          <cell r="L2794">
            <v>0</v>
          </cell>
          <cell r="M2794">
            <v>0</v>
          </cell>
          <cell r="N2794">
            <v>0</v>
          </cell>
          <cell r="O2794">
            <v>0</v>
          </cell>
          <cell r="P2794">
            <v>0</v>
          </cell>
          <cell r="Q2794">
            <v>0</v>
          </cell>
          <cell r="R2794">
            <v>0</v>
          </cell>
          <cell r="S2794">
            <v>0</v>
          </cell>
          <cell r="T2794">
            <v>0</v>
          </cell>
          <cell r="U2794">
            <v>0</v>
          </cell>
          <cell r="V2794">
            <v>0</v>
          </cell>
          <cell r="W2794">
            <v>0</v>
          </cell>
          <cell r="X2794">
            <v>0</v>
          </cell>
          <cell r="Y2794">
            <v>0</v>
          </cell>
          <cell r="Z2794">
            <v>0</v>
          </cell>
          <cell r="AA2794">
            <v>0</v>
          </cell>
          <cell r="AB2794">
            <v>0</v>
          </cell>
          <cell r="AC2794">
            <v>178</v>
          </cell>
          <cell r="AD2794">
            <v>189</v>
          </cell>
          <cell r="AE2794">
            <v>177</v>
          </cell>
        </row>
        <row r="2795">
          <cell r="E2795" t="str">
            <v>NV Industrial Special Naphthas</v>
          </cell>
          <cell r="F2795">
            <v>0</v>
          </cell>
          <cell r="G2795">
            <v>0</v>
          </cell>
          <cell r="H2795">
            <v>0</v>
          </cell>
          <cell r="I2795">
            <v>0</v>
          </cell>
          <cell r="J2795">
            <v>0</v>
          </cell>
          <cell r="K2795">
            <v>0</v>
          </cell>
          <cell r="L2795">
            <v>106</v>
          </cell>
          <cell r="M2795">
            <v>103</v>
          </cell>
          <cell r="N2795">
            <v>153</v>
          </cell>
          <cell r="O2795">
            <v>207</v>
          </cell>
          <cell r="P2795">
            <v>139</v>
          </cell>
          <cell r="Q2795">
            <v>224</v>
          </cell>
          <cell r="R2795">
            <v>292</v>
          </cell>
          <cell r="S2795">
            <v>229</v>
          </cell>
          <cell r="T2795">
            <v>145</v>
          </cell>
          <cell r="U2795">
            <v>178</v>
          </cell>
          <cell r="V2795">
            <v>314</v>
          </cell>
          <cell r="W2795">
            <v>350</v>
          </cell>
          <cell r="X2795">
            <v>381</v>
          </cell>
          <cell r="Y2795">
            <v>207</v>
          </cell>
          <cell r="Z2795">
            <v>117</v>
          </cell>
          <cell r="AA2795">
            <v>102</v>
          </cell>
          <cell r="AB2795">
            <v>66</v>
          </cell>
          <cell r="AC2795">
            <v>520</v>
          </cell>
          <cell r="AD2795">
            <v>552</v>
          </cell>
          <cell r="AE2795">
            <v>516</v>
          </cell>
        </row>
        <row r="2796">
          <cell r="E2796" t="str">
            <v>NY Industrial Special Naphthas</v>
          </cell>
          <cell r="F2796">
            <v>3246</v>
          </cell>
          <cell r="G2796">
            <v>1785</v>
          </cell>
          <cell r="H2796">
            <v>2121</v>
          </cell>
          <cell r="I2796">
            <v>2121</v>
          </cell>
          <cell r="J2796">
            <v>1644</v>
          </cell>
          <cell r="K2796">
            <v>1436</v>
          </cell>
          <cell r="L2796">
            <v>887</v>
          </cell>
          <cell r="M2796">
            <v>860</v>
          </cell>
          <cell r="N2796">
            <v>1276</v>
          </cell>
          <cell r="O2796">
            <v>1730</v>
          </cell>
          <cell r="P2796">
            <v>1158</v>
          </cell>
          <cell r="Q2796">
            <v>1692</v>
          </cell>
          <cell r="R2796">
            <v>2207</v>
          </cell>
          <cell r="S2796">
            <v>1735</v>
          </cell>
          <cell r="T2796">
            <v>1100</v>
          </cell>
          <cell r="U2796">
            <v>1348</v>
          </cell>
          <cell r="V2796">
            <v>1400</v>
          </cell>
          <cell r="W2796">
            <v>1560</v>
          </cell>
          <cell r="X2796">
            <v>1697</v>
          </cell>
          <cell r="Y2796">
            <v>923</v>
          </cell>
          <cell r="Z2796">
            <v>522</v>
          </cell>
          <cell r="AA2796">
            <v>452</v>
          </cell>
          <cell r="AB2796">
            <v>294</v>
          </cell>
          <cell r="AC2796">
            <v>2607</v>
          </cell>
          <cell r="AD2796">
            <v>2766</v>
          </cell>
          <cell r="AE2796">
            <v>2588</v>
          </cell>
        </row>
        <row r="2797">
          <cell r="E2797" t="str">
            <v>OH Industrial Special Naphthas</v>
          </cell>
          <cell r="F2797">
            <v>13034</v>
          </cell>
          <cell r="G2797">
            <v>11407</v>
          </cell>
          <cell r="H2797">
            <v>13557</v>
          </cell>
          <cell r="I2797">
            <v>13559</v>
          </cell>
          <cell r="J2797">
            <v>10508</v>
          </cell>
          <cell r="K2797">
            <v>9182</v>
          </cell>
          <cell r="L2797">
            <v>8974</v>
          </cell>
          <cell r="M2797">
            <v>8700</v>
          </cell>
          <cell r="N2797">
            <v>12915</v>
          </cell>
          <cell r="O2797">
            <v>17504</v>
          </cell>
          <cell r="P2797">
            <v>11723</v>
          </cell>
          <cell r="Q2797">
            <v>8518</v>
          </cell>
          <cell r="R2797">
            <v>11112</v>
          </cell>
          <cell r="S2797">
            <v>8734</v>
          </cell>
          <cell r="T2797">
            <v>5539</v>
          </cell>
          <cell r="U2797">
            <v>6784</v>
          </cell>
          <cell r="V2797">
            <v>8920</v>
          </cell>
          <cell r="W2797">
            <v>9937</v>
          </cell>
          <cell r="X2797">
            <v>10810</v>
          </cell>
          <cell r="Y2797">
            <v>5880</v>
          </cell>
          <cell r="Z2797">
            <v>3324</v>
          </cell>
          <cell r="AA2797">
            <v>2880</v>
          </cell>
          <cell r="AB2797">
            <v>1874</v>
          </cell>
          <cell r="AC2797">
            <v>13042</v>
          </cell>
          <cell r="AD2797">
            <v>13838</v>
          </cell>
          <cell r="AE2797">
            <v>12944</v>
          </cell>
        </row>
        <row r="2798">
          <cell r="E2798" t="str">
            <v>OK Industrial Special Naphthas</v>
          </cell>
          <cell r="F2798">
            <v>201</v>
          </cell>
          <cell r="G2798">
            <v>323</v>
          </cell>
          <cell r="H2798">
            <v>384</v>
          </cell>
          <cell r="I2798">
            <v>384</v>
          </cell>
          <cell r="J2798">
            <v>298</v>
          </cell>
          <cell r="K2798">
            <v>260</v>
          </cell>
          <cell r="L2798">
            <v>335</v>
          </cell>
          <cell r="M2798">
            <v>325</v>
          </cell>
          <cell r="N2798">
            <v>482</v>
          </cell>
          <cell r="O2798">
            <v>654</v>
          </cell>
          <cell r="P2798">
            <v>438</v>
          </cell>
          <cell r="Q2798">
            <v>343</v>
          </cell>
          <cell r="R2798">
            <v>447</v>
          </cell>
          <cell r="S2798">
            <v>351</v>
          </cell>
          <cell r="T2798">
            <v>223</v>
          </cell>
          <cell r="U2798">
            <v>273</v>
          </cell>
          <cell r="V2798">
            <v>393</v>
          </cell>
          <cell r="W2798">
            <v>438</v>
          </cell>
          <cell r="X2798">
            <v>476</v>
          </cell>
          <cell r="Y2798">
            <v>259</v>
          </cell>
          <cell r="Z2798">
            <v>146</v>
          </cell>
          <cell r="AA2798">
            <v>127</v>
          </cell>
          <cell r="AB2798">
            <v>83</v>
          </cell>
          <cell r="AC2798">
            <v>1088</v>
          </cell>
          <cell r="AD2798">
            <v>1154</v>
          </cell>
          <cell r="AE2798">
            <v>1080</v>
          </cell>
        </row>
        <row r="2799">
          <cell r="E2799" t="str">
            <v>OR Industrial Special Naphthas</v>
          </cell>
          <cell r="F2799">
            <v>811</v>
          </cell>
          <cell r="G2799">
            <v>542</v>
          </cell>
          <cell r="H2799">
            <v>644</v>
          </cell>
          <cell r="I2799">
            <v>644</v>
          </cell>
          <cell r="J2799">
            <v>499</v>
          </cell>
          <cell r="K2799">
            <v>436</v>
          </cell>
          <cell r="L2799">
            <v>457</v>
          </cell>
          <cell r="M2799">
            <v>443</v>
          </cell>
          <cell r="N2799">
            <v>658</v>
          </cell>
          <cell r="O2799">
            <v>892</v>
          </cell>
          <cell r="P2799">
            <v>597</v>
          </cell>
          <cell r="Q2799">
            <v>547</v>
          </cell>
          <cell r="R2799">
            <v>713</v>
          </cell>
          <cell r="S2799">
            <v>561</v>
          </cell>
          <cell r="T2799">
            <v>356</v>
          </cell>
          <cell r="U2799">
            <v>435</v>
          </cell>
          <cell r="V2799">
            <v>708</v>
          </cell>
          <cell r="W2799">
            <v>789</v>
          </cell>
          <cell r="X2799">
            <v>858</v>
          </cell>
          <cell r="Y2799">
            <v>467</v>
          </cell>
          <cell r="Z2799">
            <v>264</v>
          </cell>
          <cell r="AA2799">
            <v>229</v>
          </cell>
          <cell r="AB2799">
            <v>149</v>
          </cell>
          <cell r="AC2799">
            <v>1287</v>
          </cell>
          <cell r="AD2799">
            <v>1366</v>
          </cell>
          <cell r="AE2799">
            <v>1278</v>
          </cell>
        </row>
        <row r="2800">
          <cell r="E2800" t="str">
            <v>PA Industrial Special Naphthas</v>
          </cell>
          <cell r="F2800">
            <v>5008</v>
          </cell>
          <cell r="G2800">
            <v>5446</v>
          </cell>
          <cell r="H2800">
            <v>6472</v>
          </cell>
          <cell r="I2800">
            <v>6473</v>
          </cell>
          <cell r="J2800">
            <v>5017</v>
          </cell>
          <cell r="K2800">
            <v>4384</v>
          </cell>
          <cell r="L2800">
            <v>3975</v>
          </cell>
          <cell r="M2800">
            <v>3853</v>
          </cell>
          <cell r="N2800">
            <v>5720</v>
          </cell>
          <cell r="O2800">
            <v>7753</v>
          </cell>
          <cell r="P2800">
            <v>5192</v>
          </cell>
          <cell r="Q2800">
            <v>4099</v>
          </cell>
          <cell r="R2800">
            <v>5347</v>
          </cell>
          <cell r="S2800">
            <v>4203</v>
          </cell>
          <cell r="T2800">
            <v>2665</v>
          </cell>
          <cell r="U2800">
            <v>3265</v>
          </cell>
          <cell r="V2800">
            <v>4436</v>
          </cell>
          <cell r="W2800">
            <v>4942</v>
          </cell>
          <cell r="X2800">
            <v>5376</v>
          </cell>
          <cell r="Y2800">
            <v>2924</v>
          </cell>
          <cell r="Z2800">
            <v>1653</v>
          </cell>
          <cell r="AA2800">
            <v>1432</v>
          </cell>
          <cell r="AB2800">
            <v>932</v>
          </cell>
          <cell r="AC2800">
            <v>6943</v>
          </cell>
          <cell r="AD2800">
            <v>7367</v>
          </cell>
          <cell r="AE2800">
            <v>6891</v>
          </cell>
        </row>
        <row r="2801">
          <cell r="E2801" t="str">
            <v>RI Industrial Special Naphthas</v>
          </cell>
          <cell r="F2801">
            <v>306</v>
          </cell>
          <cell r="G2801">
            <v>0</v>
          </cell>
          <cell r="H2801">
            <v>0</v>
          </cell>
          <cell r="I2801">
            <v>0</v>
          </cell>
          <cell r="J2801">
            <v>0</v>
          </cell>
          <cell r="K2801">
            <v>0</v>
          </cell>
          <cell r="L2801">
            <v>104</v>
          </cell>
          <cell r="M2801">
            <v>101</v>
          </cell>
          <cell r="N2801">
            <v>150</v>
          </cell>
          <cell r="O2801">
            <v>203</v>
          </cell>
          <cell r="P2801">
            <v>136</v>
          </cell>
          <cell r="Q2801">
            <v>135</v>
          </cell>
          <cell r="R2801">
            <v>177</v>
          </cell>
          <cell r="S2801">
            <v>139</v>
          </cell>
          <cell r="T2801">
            <v>88</v>
          </cell>
          <cell r="U2801">
            <v>108</v>
          </cell>
          <cell r="V2801">
            <v>144</v>
          </cell>
          <cell r="W2801">
            <v>160</v>
          </cell>
          <cell r="X2801">
            <v>174</v>
          </cell>
          <cell r="Y2801">
            <v>95</v>
          </cell>
          <cell r="Z2801">
            <v>53</v>
          </cell>
          <cell r="AA2801">
            <v>46</v>
          </cell>
          <cell r="AB2801">
            <v>30</v>
          </cell>
          <cell r="AC2801">
            <v>178</v>
          </cell>
          <cell r="AD2801">
            <v>189</v>
          </cell>
          <cell r="AE2801">
            <v>177</v>
          </cell>
        </row>
        <row r="2802">
          <cell r="E2802" t="str">
            <v>SC Industrial Special Naphthas</v>
          </cell>
          <cell r="F2802">
            <v>65</v>
          </cell>
          <cell r="G2802">
            <v>1536</v>
          </cell>
          <cell r="H2802">
            <v>1825</v>
          </cell>
          <cell r="I2802">
            <v>1826</v>
          </cell>
          <cell r="J2802">
            <v>1415</v>
          </cell>
          <cell r="K2802">
            <v>1236</v>
          </cell>
          <cell r="L2802">
            <v>147</v>
          </cell>
          <cell r="M2802">
            <v>143</v>
          </cell>
          <cell r="N2802">
            <v>212</v>
          </cell>
          <cell r="O2802">
            <v>288</v>
          </cell>
          <cell r="P2802">
            <v>193</v>
          </cell>
          <cell r="Q2802">
            <v>752</v>
          </cell>
          <cell r="R2802">
            <v>982</v>
          </cell>
          <cell r="S2802">
            <v>772</v>
          </cell>
          <cell r="T2802">
            <v>489</v>
          </cell>
          <cell r="U2802">
            <v>599</v>
          </cell>
          <cell r="V2802">
            <v>330</v>
          </cell>
          <cell r="W2802">
            <v>368</v>
          </cell>
          <cell r="X2802">
            <v>400</v>
          </cell>
          <cell r="Y2802">
            <v>218</v>
          </cell>
          <cell r="Z2802">
            <v>123</v>
          </cell>
          <cell r="AA2802">
            <v>107</v>
          </cell>
          <cell r="AB2802">
            <v>69</v>
          </cell>
          <cell r="AC2802">
            <v>1265</v>
          </cell>
          <cell r="AD2802">
            <v>1342</v>
          </cell>
          <cell r="AE2802">
            <v>1255</v>
          </cell>
        </row>
        <row r="2803">
          <cell r="E2803" t="str">
            <v>SD Industrial Special Naphthas</v>
          </cell>
          <cell r="F2803">
            <v>0</v>
          </cell>
          <cell r="G2803">
            <v>0</v>
          </cell>
          <cell r="H2803">
            <v>0</v>
          </cell>
          <cell r="I2803">
            <v>0</v>
          </cell>
          <cell r="J2803">
            <v>0</v>
          </cell>
          <cell r="K2803">
            <v>0</v>
          </cell>
          <cell r="L2803">
            <v>0</v>
          </cell>
          <cell r="M2803">
            <v>0</v>
          </cell>
          <cell r="N2803">
            <v>0</v>
          </cell>
          <cell r="O2803">
            <v>0</v>
          </cell>
          <cell r="P2803">
            <v>0</v>
          </cell>
          <cell r="Q2803">
            <v>0</v>
          </cell>
          <cell r="R2803">
            <v>0</v>
          </cell>
          <cell r="S2803">
            <v>0</v>
          </cell>
          <cell r="T2803">
            <v>0</v>
          </cell>
          <cell r="U2803">
            <v>0</v>
          </cell>
          <cell r="V2803">
            <v>0</v>
          </cell>
          <cell r="W2803">
            <v>0</v>
          </cell>
          <cell r="X2803">
            <v>0</v>
          </cell>
          <cell r="Y2803">
            <v>0</v>
          </cell>
          <cell r="Z2803">
            <v>0</v>
          </cell>
          <cell r="AA2803">
            <v>0</v>
          </cell>
          <cell r="AB2803">
            <v>0</v>
          </cell>
          <cell r="AC2803">
            <v>0</v>
          </cell>
          <cell r="AD2803">
            <v>0</v>
          </cell>
          <cell r="AE2803">
            <v>0</v>
          </cell>
        </row>
        <row r="2804">
          <cell r="E2804" t="str">
            <v>TN Industrial Special Naphthas</v>
          </cell>
          <cell r="F2804">
            <v>1055</v>
          </cell>
          <cell r="G2804">
            <v>780</v>
          </cell>
          <cell r="H2804">
            <v>928</v>
          </cell>
          <cell r="I2804">
            <v>928</v>
          </cell>
          <cell r="J2804">
            <v>719</v>
          </cell>
          <cell r="K2804">
            <v>628</v>
          </cell>
          <cell r="L2804">
            <v>704</v>
          </cell>
          <cell r="M2804">
            <v>683</v>
          </cell>
          <cell r="N2804">
            <v>1013</v>
          </cell>
          <cell r="O2804">
            <v>1374</v>
          </cell>
          <cell r="P2804">
            <v>920</v>
          </cell>
          <cell r="Q2804">
            <v>1139</v>
          </cell>
          <cell r="R2804">
            <v>1486</v>
          </cell>
          <cell r="S2804">
            <v>1168</v>
          </cell>
          <cell r="T2804">
            <v>741</v>
          </cell>
          <cell r="U2804">
            <v>907</v>
          </cell>
          <cell r="V2804">
            <v>1062</v>
          </cell>
          <cell r="W2804">
            <v>1183</v>
          </cell>
          <cell r="X2804">
            <v>1287</v>
          </cell>
          <cell r="Y2804">
            <v>700</v>
          </cell>
          <cell r="Z2804">
            <v>396</v>
          </cell>
          <cell r="AA2804">
            <v>343</v>
          </cell>
          <cell r="AB2804">
            <v>223</v>
          </cell>
          <cell r="AC2804">
            <v>1974</v>
          </cell>
          <cell r="AD2804">
            <v>2094</v>
          </cell>
          <cell r="AE2804">
            <v>1959</v>
          </cell>
        </row>
        <row r="2805">
          <cell r="E2805" t="str">
            <v>TX Industrial Special Naphthas</v>
          </cell>
          <cell r="F2805">
            <v>6544</v>
          </cell>
          <cell r="G2805">
            <v>5037</v>
          </cell>
          <cell r="H2805">
            <v>5986</v>
          </cell>
          <cell r="I2805">
            <v>5987</v>
          </cell>
          <cell r="J2805">
            <v>4640</v>
          </cell>
          <cell r="K2805">
            <v>4054</v>
          </cell>
          <cell r="L2805">
            <v>4506</v>
          </cell>
          <cell r="M2805">
            <v>4368</v>
          </cell>
          <cell r="N2805">
            <v>6485</v>
          </cell>
          <cell r="O2805">
            <v>8789</v>
          </cell>
          <cell r="P2805">
            <v>5886</v>
          </cell>
          <cell r="Q2805">
            <v>6914</v>
          </cell>
          <cell r="R2805">
            <v>9020</v>
          </cell>
          <cell r="S2805">
            <v>7090</v>
          </cell>
          <cell r="T2805">
            <v>4496</v>
          </cell>
          <cell r="U2805">
            <v>5507</v>
          </cell>
          <cell r="V2805">
            <v>7085</v>
          </cell>
          <cell r="W2805">
            <v>7893</v>
          </cell>
          <cell r="X2805">
            <v>8586</v>
          </cell>
          <cell r="Y2805">
            <v>4670</v>
          </cell>
          <cell r="Z2805">
            <v>2640</v>
          </cell>
          <cell r="AA2805">
            <v>2287</v>
          </cell>
          <cell r="AB2805">
            <v>1488</v>
          </cell>
          <cell r="AC2805">
            <v>10423</v>
          </cell>
          <cell r="AD2805">
            <v>11059</v>
          </cell>
          <cell r="AE2805">
            <v>10345</v>
          </cell>
        </row>
        <row r="2806">
          <cell r="E2806" t="str">
            <v>US Industrial Special Naphthas</v>
          </cell>
          <cell r="F2806">
            <v>107091</v>
          </cell>
          <cell r="G2806">
            <v>87988</v>
          </cell>
          <cell r="H2806">
            <v>104566</v>
          </cell>
          <cell r="I2806">
            <v>104582</v>
          </cell>
          <cell r="J2806">
            <v>81050</v>
          </cell>
          <cell r="K2806">
            <v>70822</v>
          </cell>
          <cell r="L2806">
            <v>74543</v>
          </cell>
          <cell r="M2806">
            <v>72265</v>
          </cell>
          <cell r="N2806">
            <v>107274</v>
          </cell>
          <cell r="O2806">
            <v>145396</v>
          </cell>
          <cell r="P2806">
            <v>97377</v>
          </cell>
          <cell r="Q2806">
            <v>78489</v>
          </cell>
          <cell r="R2806">
            <v>102394</v>
          </cell>
          <cell r="S2806">
            <v>80483</v>
          </cell>
          <cell r="T2806">
            <v>51037</v>
          </cell>
          <cell r="U2806">
            <v>62514</v>
          </cell>
          <cell r="V2806">
            <v>70050</v>
          </cell>
          <cell r="W2806">
            <v>78038</v>
          </cell>
          <cell r="X2806">
            <v>84886</v>
          </cell>
          <cell r="Y2806">
            <v>46172</v>
          </cell>
          <cell r="Z2806">
            <v>26104</v>
          </cell>
          <cell r="AA2806">
            <v>22614</v>
          </cell>
          <cell r="AB2806">
            <v>14715</v>
          </cell>
          <cell r="AC2806">
            <v>100016</v>
          </cell>
          <cell r="AD2806">
            <v>106120</v>
          </cell>
          <cell r="AE2806">
            <v>99266</v>
          </cell>
        </row>
        <row r="2807">
          <cell r="E2807" t="str">
            <v>UT Industrial Special Naphthas</v>
          </cell>
          <cell r="F2807">
            <v>0</v>
          </cell>
          <cell r="G2807">
            <v>0</v>
          </cell>
          <cell r="H2807">
            <v>0</v>
          </cell>
          <cell r="I2807">
            <v>0</v>
          </cell>
          <cell r="J2807">
            <v>0</v>
          </cell>
          <cell r="K2807">
            <v>0</v>
          </cell>
          <cell r="L2807">
            <v>0</v>
          </cell>
          <cell r="M2807">
            <v>0</v>
          </cell>
          <cell r="N2807">
            <v>0</v>
          </cell>
          <cell r="O2807">
            <v>0</v>
          </cell>
          <cell r="P2807">
            <v>0</v>
          </cell>
          <cell r="Q2807">
            <v>89</v>
          </cell>
          <cell r="R2807">
            <v>117</v>
          </cell>
          <cell r="S2807">
            <v>92</v>
          </cell>
          <cell r="T2807">
            <v>58</v>
          </cell>
          <cell r="U2807">
            <v>71</v>
          </cell>
          <cell r="V2807">
            <v>270</v>
          </cell>
          <cell r="W2807">
            <v>300</v>
          </cell>
          <cell r="X2807">
            <v>327</v>
          </cell>
          <cell r="Y2807">
            <v>178</v>
          </cell>
          <cell r="Z2807">
            <v>101</v>
          </cell>
          <cell r="AA2807">
            <v>87</v>
          </cell>
          <cell r="AB2807">
            <v>57</v>
          </cell>
          <cell r="AC2807">
            <v>520</v>
          </cell>
          <cell r="AD2807">
            <v>552</v>
          </cell>
          <cell r="AE2807">
            <v>516</v>
          </cell>
        </row>
        <row r="2808">
          <cell r="E2808" t="str">
            <v>VA Industrial Special Naphthas</v>
          </cell>
          <cell r="F2808">
            <v>2989</v>
          </cell>
          <cell r="G2808">
            <v>1335</v>
          </cell>
          <cell r="H2808">
            <v>1586</v>
          </cell>
          <cell r="I2808">
            <v>1587</v>
          </cell>
          <cell r="J2808">
            <v>1230</v>
          </cell>
          <cell r="K2808">
            <v>1074</v>
          </cell>
          <cell r="L2808">
            <v>1881</v>
          </cell>
          <cell r="M2808">
            <v>1823</v>
          </cell>
          <cell r="N2808">
            <v>2707</v>
          </cell>
          <cell r="O2808">
            <v>3668</v>
          </cell>
          <cell r="P2808">
            <v>2457</v>
          </cell>
          <cell r="Q2808">
            <v>2576</v>
          </cell>
          <cell r="R2808">
            <v>3361</v>
          </cell>
          <cell r="S2808">
            <v>2642</v>
          </cell>
          <cell r="T2808">
            <v>1675</v>
          </cell>
          <cell r="U2808">
            <v>2052</v>
          </cell>
          <cell r="V2808">
            <v>2457</v>
          </cell>
          <cell r="W2808">
            <v>2737</v>
          </cell>
          <cell r="X2808">
            <v>2978</v>
          </cell>
          <cell r="Y2808">
            <v>1620</v>
          </cell>
          <cell r="Z2808">
            <v>916</v>
          </cell>
          <cell r="AA2808">
            <v>793</v>
          </cell>
          <cell r="AB2808">
            <v>516</v>
          </cell>
          <cell r="AC2808">
            <v>1662</v>
          </cell>
          <cell r="AD2808">
            <v>1763</v>
          </cell>
          <cell r="AE2808">
            <v>1649</v>
          </cell>
        </row>
        <row r="2809">
          <cell r="E2809" t="str">
            <v>VT Industrial Special Naphthas</v>
          </cell>
          <cell r="F2809">
            <v>34</v>
          </cell>
          <cell r="G2809">
            <v>0</v>
          </cell>
          <cell r="H2809">
            <v>0</v>
          </cell>
          <cell r="I2809">
            <v>0</v>
          </cell>
          <cell r="J2809">
            <v>0</v>
          </cell>
          <cell r="K2809">
            <v>0</v>
          </cell>
          <cell r="L2809">
            <v>0</v>
          </cell>
          <cell r="M2809">
            <v>0</v>
          </cell>
          <cell r="N2809">
            <v>0</v>
          </cell>
          <cell r="O2809">
            <v>0</v>
          </cell>
          <cell r="P2809">
            <v>0</v>
          </cell>
          <cell r="Q2809">
            <v>0</v>
          </cell>
          <cell r="R2809">
            <v>0</v>
          </cell>
          <cell r="S2809">
            <v>0</v>
          </cell>
          <cell r="T2809">
            <v>0</v>
          </cell>
          <cell r="U2809">
            <v>0</v>
          </cell>
          <cell r="V2809">
            <v>0</v>
          </cell>
          <cell r="W2809">
            <v>0</v>
          </cell>
          <cell r="X2809">
            <v>0</v>
          </cell>
          <cell r="Y2809">
            <v>0</v>
          </cell>
          <cell r="Z2809">
            <v>0</v>
          </cell>
          <cell r="AA2809">
            <v>0</v>
          </cell>
          <cell r="AB2809">
            <v>0</v>
          </cell>
          <cell r="AC2809">
            <v>178</v>
          </cell>
          <cell r="AD2809">
            <v>189</v>
          </cell>
          <cell r="AE2809">
            <v>177</v>
          </cell>
        </row>
        <row r="2810">
          <cell r="E2810" t="str">
            <v>WA Industrial Special Naphthas</v>
          </cell>
          <cell r="F2810">
            <v>801</v>
          </cell>
          <cell r="G2810">
            <v>640</v>
          </cell>
          <cell r="H2810">
            <v>761</v>
          </cell>
          <cell r="I2810">
            <v>761</v>
          </cell>
          <cell r="J2810">
            <v>590</v>
          </cell>
          <cell r="K2810">
            <v>515</v>
          </cell>
          <cell r="L2810">
            <v>610</v>
          </cell>
          <cell r="M2810">
            <v>591</v>
          </cell>
          <cell r="N2810">
            <v>877</v>
          </cell>
          <cell r="O2810">
            <v>1189</v>
          </cell>
          <cell r="P2810">
            <v>796</v>
          </cell>
          <cell r="Q2810">
            <v>734</v>
          </cell>
          <cell r="R2810">
            <v>958</v>
          </cell>
          <cell r="S2810">
            <v>753</v>
          </cell>
          <cell r="T2810">
            <v>477</v>
          </cell>
          <cell r="U2810">
            <v>585</v>
          </cell>
          <cell r="V2810">
            <v>606</v>
          </cell>
          <cell r="W2810">
            <v>675</v>
          </cell>
          <cell r="X2810">
            <v>734</v>
          </cell>
          <cell r="Y2810">
            <v>399</v>
          </cell>
          <cell r="Z2810">
            <v>226</v>
          </cell>
          <cell r="AA2810">
            <v>195</v>
          </cell>
          <cell r="AB2810">
            <v>127</v>
          </cell>
          <cell r="AC2810">
            <v>862</v>
          </cell>
          <cell r="AD2810">
            <v>915</v>
          </cell>
          <cell r="AE2810">
            <v>856</v>
          </cell>
        </row>
        <row r="2811">
          <cell r="E2811" t="str">
            <v>WI Industrial Special Naphthas</v>
          </cell>
          <cell r="F2811">
            <v>2501</v>
          </cell>
          <cell r="G2811">
            <v>2675</v>
          </cell>
          <cell r="H2811">
            <v>3178</v>
          </cell>
          <cell r="I2811">
            <v>3179</v>
          </cell>
          <cell r="J2811">
            <v>2464</v>
          </cell>
          <cell r="K2811">
            <v>2153</v>
          </cell>
          <cell r="L2811">
            <v>3026</v>
          </cell>
          <cell r="M2811">
            <v>2934</v>
          </cell>
          <cell r="N2811">
            <v>4355</v>
          </cell>
          <cell r="O2811">
            <v>5903</v>
          </cell>
          <cell r="P2811">
            <v>3953</v>
          </cell>
          <cell r="Q2811">
            <v>2506</v>
          </cell>
          <cell r="R2811">
            <v>3269</v>
          </cell>
          <cell r="S2811">
            <v>2570</v>
          </cell>
          <cell r="T2811">
            <v>1629</v>
          </cell>
          <cell r="U2811">
            <v>1996</v>
          </cell>
          <cell r="V2811">
            <v>2090</v>
          </cell>
          <cell r="W2811">
            <v>2328</v>
          </cell>
          <cell r="X2811">
            <v>2532</v>
          </cell>
          <cell r="Y2811">
            <v>1377</v>
          </cell>
          <cell r="Z2811">
            <v>779</v>
          </cell>
          <cell r="AA2811">
            <v>675</v>
          </cell>
          <cell r="AB2811">
            <v>439</v>
          </cell>
          <cell r="AC2811">
            <v>3202</v>
          </cell>
          <cell r="AD2811">
            <v>3397</v>
          </cell>
          <cell r="AE2811">
            <v>3178</v>
          </cell>
        </row>
        <row r="2812">
          <cell r="E2812" t="str">
            <v>WV Industrial Special Naphthas</v>
          </cell>
          <cell r="F2812">
            <v>0</v>
          </cell>
          <cell r="G2812">
            <v>0</v>
          </cell>
          <cell r="H2812">
            <v>0</v>
          </cell>
          <cell r="I2812">
            <v>0</v>
          </cell>
          <cell r="J2812">
            <v>0</v>
          </cell>
          <cell r="K2812">
            <v>0</v>
          </cell>
          <cell r="L2812">
            <v>132</v>
          </cell>
          <cell r="M2812">
            <v>128</v>
          </cell>
          <cell r="N2812">
            <v>189</v>
          </cell>
          <cell r="O2812">
            <v>257</v>
          </cell>
          <cell r="P2812">
            <v>172</v>
          </cell>
          <cell r="Q2812">
            <v>190</v>
          </cell>
          <cell r="R2812">
            <v>248</v>
          </cell>
          <cell r="S2812">
            <v>195</v>
          </cell>
          <cell r="T2812">
            <v>124</v>
          </cell>
          <cell r="U2812">
            <v>152</v>
          </cell>
          <cell r="V2812">
            <v>0</v>
          </cell>
          <cell r="W2812">
            <v>0</v>
          </cell>
          <cell r="X2812">
            <v>0</v>
          </cell>
          <cell r="Y2812">
            <v>0</v>
          </cell>
          <cell r="Z2812">
            <v>0</v>
          </cell>
          <cell r="AA2812">
            <v>0</v>
          </cell>
          <cell r="AB2812">
            <v>0</v>
          </cell>
          <cell r="AC2812">
            <v>0</v>
          </cell>
          <cell r="AD2812">
            <v>0</v>
          </cell>
          <cell r="AE2812">
            <v>0</v>
          </cell>
        </row>
        <row r="2813">
          <cell r="E2813" t="str">
            <v>WY Industrial Special Naphthas</v>
          </cell>
          <cell r="F2813">
            <v>0</v>
          </cell>
          <cell r="G2813">
            <v>0</v>
          </cell>
          <cell r="H2813">
            <v>0</v>
          </cell>
          <cell r="I2813">
            <v>0</v>
          </cell>
          <cell r="J2813">
            <v>0</v>
          </cell>
          <cell r="K2813">
            <v>0</v>
          </cell>
          <cell r="L2813">
            <v>0</v>
          </cell>
          <cell r="M2813">
            <v>0</v>
          </cell>
          <cell r="N2813">
            <v>0</v>
          </cell>
          <cell r="O2813">
            <v>0</v>
          </cell>
          <cell r="P2813">
            <v>0</v>
          </cell>
          <cell r="Q2813">
            <v>0</v>
          </cell>
          <cell r="R2813">
            <v>0</v>
          </cell>
          <cell r="S2813">
            <v>0</v>
          </cell>
          <cell r="T2813">
            <v>0</v>
          </cell>
          <cell r="U2813">
            <v>0</v>
          </cell>
          <cell r="V2813">
            <v>0</v>
          </cell>
          <cell r="W2813">
            <v>0</v>
          </cell>
          <cell r="X2813">
            <v>0</v>
          </cell>
          <cell r="Y2813">
            <v>0</v>
          </cell>
          <cell r="Z2813">
            <v>0</v>
          </cell>
          <cell r="AA2813">
            <v>0</v>
          </cell>
          <cell r="AB2813">
            <v>0</v>
          </cell>
          <cell r="AC2813">
            <v>0</v>
          </cell>
          <cell r="AD2813">
            <v>0</v>
          </cell>
          <cell r="AE2813">
            <v>0</v>
          </cell>
        </row>
        <row r="2814">
          <cell r="E2814" t="str">
            <v>AK Industrial Unfinished Oils</v>
          </cell>
          <cell r="F2814">
            <v>-5908</v>
          </cell>
          <cell r="G2814">
            <v>-6694</v>
          </cell>
          <cell r="H2814">
            <v>-6154</v>
          </cell>
          <cell r="I2814">
            <v>-7037</v>
          </cell>
          <cell r="J2814">
            <v>-4879</v>
          </cell>
          <cell r="K2814">
            <v>-5627</v>
          </cell>
          <cell r="L2814">
            <v>-2108</v>
          </cell>
          <cell r="M2814">
            <v>-1874</v>
          </cell>
          <cell r="N2814">
            <v>-6830</v>
          </cell>
          <cell r="O2814">
            <v>-6345</v>
          </cell>
          <cell r="P2814">
            <v>-8809</v>
          </cell>
          <cell r="Q2814">
            <v>-1659</v>
          </cell>
          <cell r="R2814">
            <v>-2955</v>
          </cell>
          <cell r="S2814">
            <v>-1114</v>
          </cell>
          <cell r="T2814">
            <v>-1659</v>
          </cell>
          <cell r="U2814">
            <v>63</v>
          </cell>
          <cell r="V2814">
            <v>1552</v>
          </cell>
          <cell r="W2814">
            <v>1420</v>
          </cell>
          <cell r="X2814">
            <v>-1022</v>
          </cell>
          <cell r="Y2814">
            <v>-1381</v>
          </cell>
          <cell r="Z2814">
            <v>487</v>
          </cell>
          <cell r="AA2814">
            <v>960</v>
          </cell>
          <cell r="AB2814">
            <v>883</v>
          </cell>
          <cell r="AC2814">
            <v>230</v>
          </cell>
          <cell r="AD2814">
            <v>-984</v>
          </cell>
          <cell r="AE2814">
            <v>-156</v>
          </cell>
        </row>
        <row r="2815">
          <cell r="E2815" t="str">
            <v>AL Industrial Unfinished Oils</v>
          </cell>
          <cell r="F2815">
            <v>-2800</v>
          </cell>
          <cell r="G2815">
            <v>-4215</v>
          </cell>
          <cell r="H2815">
            <v>-2509</v>
          </cell>
          <cell r="I2815">
            <v>-3259</v>
          </cell>
          <cell r="J2815">
            <v>-2240</v>
          </cell>
          <cell r="K2815">
            <v>-2574</v>
          </cell>
          <cell r="L2815">
            <v>-930</v>
          </cell>
          <cell r="M2815">
            <v>-861</v>
          </cell>
          <cell r="N2815">
            <v>-2541</v>
          </cell>
          <cell r="O2815">
            <v>-2294</v>
          </cell>
          <cell r="P2815">
            <v>-3195</v>
          </cell>
          <cell r="Q2815">
            <v>-527</v>
          </cell>
          <cell r="R2815">
            <v>-1070</v>
          </cell>
          <cell r="S2815">
            <v>-392</v>
          </cell>
          <cell r="T2815">
            <v>-504</v>
          </cell>
          <cell r="U2815">
            <v>23</v>
          </cell>
          <cell r="V2815">
            <v>491</v>
          </cell>
          <cell r="W2815">
            <v>472</v>
          </cell>
          <cell r="X2815">
            <v>-391</v>
          </cell>
          <cell r="Y2815">
            <v>-554</v>
          </cell>
          <cell r="Z2815">
            <v>198</v>
          </cell>
          <cell r="AA2815">
            <v>395</v>
          </cell>
          <cell r="AB2815">
            <v>433</v>
          </cell>
          <cell r="AC2815">
            <v>113</v>
          </cell>
          <cell r="AD2815">
            <v>-542</v>
          </cell>
          <cell r="AE2815">
            <v>-129</v>
          </cell>
        </row>
        <row r="2816">
          <cell r="E2816" t="str">
            <v>AR Industrial Unfinished Oils</v>
          </cell>
          <cell r="F2816">
            <v>-1329</v>
          </cell>
          <cell r="G2816">
            <v>-1826</v>
          </cell>
          <cell r="H2816">
            <v>-1482</v>
          </cell>
          <cell r="I2816">
            <v>-1694</v>
          </cell>
          <cell r="J2816">
            <v>-1183</v>
          </cell>
          <cell r="K2816">
            <v>-1360</v>
          </cell>
          <cell r="L2816">
            <v>-483</v>
          </cell>
          <cell r="M2816">
            <v>-430</v>
          </cell>
          <cell r="N2816">
            <v>-1269</v>
          </cell>
          <cell r="O2816">
            <v>-1063</v>
          </cell>
          <cell r="P2816">
            <v>-1511</v>
          </cell>
          <cell r="Q2816">
            <v>-301</v>
          </cell>
          <cell r="R2816">
            <v>-575</v>
          </cell>
          <cell r="S2816">
            <v>-210</v>
          </cell>
          <cell r="T2816">
            <v>-341</v>
          </cell>
          <cell r="U2816">
            <v>13</v>
          </cell>
          <cell r="V2816">
            <v>319</v>
          </cell>
          <cell r="W2816">
            <v>293</v>
          </cell>
          <cell r="X2816">
            <v>-240</v>
          </cell>
          <cell r="Y2816">
            <v>-381</v>
          </cell>
          <cell r="Z2816">
            <v>136</v>
          </cell>
          <cell r="AA2816">
            <v>297</v>
          </cell>
          <cell r="AB2816">
            <v>327</v>
          </cell>
          <cell r="AC2816">
            <v>85</v>
          </cell>
          <cell r="AD2816">
            <v>-409</v>
          </cell>
          <cell r="AE2816">
            <v>-89</v>
          </cell>
        </row>
        <row r="2817">
          <cell r="E2817" t="str">
            <v>AZ Industrial Unfinished Oils</v>
          </cell>
          <cell r="F2817">
            <v>-247</v>
          </cell>
          <cell r="G2817">
            <v>-301</v>
          </cell>
          <cell r="H2817">
            <v>-240</v>
          </cell>
          <cell r="I2817">
            <v>0</v>
          </cell>
          <cell r="J2817">
            <v>0</v>
          </cell>
          <cell r="K2817">
            <v>0</v>
          </cell>
          <cell r="L2817">
            <v>0</v>
          </cell>
          <cell r="M2817">
            <v>0</v>
          </cell>
          <cell r="N2817">
            <v>0</v>
          </cell>
          <cell r="O2817">
            <v>0</v>
          </cell>
          <cell r="P2817">
            <v>0</v>
          </cell>
          <cell r="Q2817">
            <v>0</v>
          </cell>
          <cell r="R2817">
            <v>0</v>
          </cell>
          <cell r="S2817">
            <v>0</v>
          </cell>
          <cell r="T2817">
            <v>0</v>
          </cell>
          <cell r="U2817">
            <v>0</v>
          </cell>
          <cell r="V2817">
            <v>0</v>
          </cell>
          <cell r="W2817">
            <v>0</v>
          </cell>
          <cell r="X2817">
            <v>0</v>
          </cell>
          <cell r="Y2817">
            <v>0</v>
          </cell>
          <cell r="Z2817">
            <v>0</v>
          </cell>
          <cell r="AA2817">
            <v>0</v>
          </cell>
          <cell r="AB2817">
            <v>0</v>
          </cell>
          <cell r="AC2817">
            <v>0</v>
          </cell>
          <cell r="AD2817">
            <v>0</v>
          </cell>
          <cell r="AE2817">
            <v>0</v>
          </cell>
        </row>
        <row r="2818">
          <cell r="E2818" t="str">
            <v>CA Industrial Unfinished Oils</v>
          </cell>
          <cell r="F2818">
            <v>-51653</v>
          </cell>
          <cell r="G2818">
            <v>-57043</v>
          </cell>
          <cell r="H2818">
            <v>-44889</v>
          </cell>
          <cell r="I2818">
            <v>-50693</v>
          </cell>
          <cell r="J2818">
            <v>-35218</v>
          </cell>
          <cell r="K2818">
            <v>-38970</v>
          </cell>
          <cell r="L2818">
            <v>-13772</v>
          </cell>
          <cell r="M2818">
            <v>-12407</v>
          </cell>
          <cell r="N2818">
            <v>-37252</v>
          </cell>
          <cell r="O2818">
            <v>-33618</v>
          </cell>
          <cell r="P2818">
            <v>-47173</v>
          </cell>
          <cell r="Q2818">
            <v>-9183</v>
          </cell>
          <cell r="R2818">
            <v>-16378</v>
          </cell>
          <cell r="S2818">
            <v>-5967</v>
          </cell>
          <cell r="T2818">
            <v>-8906</v>
          </cell>
          <cell r="U2818">
            <v>340</v>
          </cell>
          <cell r="V2818">
            <v>8368</v>
          </cell>
          <cell r="W2818">
            <v>7596</v>
          </cell>
          <cell r="X2818">
            <v>-6187</v>
          </cell>
          <cell r="Y2818">
            <v>-8586</v>
          </cell>
          <cell r="Z2818">
            <v>3095</v>
          </cell>
          <cell r="AA2818">
            <v>6138</v>
          </cell>
          <cell r="AB2818">
            <v>5864</v>
          </cell>
          <cell r="AC2818">
            <v>1768</v>
          </cell>
          <cell r="AD2818">
            <v>-8588</v>
          </cell>
          <cell r="AE2818">
            <v>-1860</v>
          </cell>
        </row>
        <row r="2819">
          <cell r="E2819" t="str">
            <v>CO Industrial Unfinished Oils</v>
          </cell>
          <cell r="F2819">
            <v>-1875</v>
          </cell>
          <cell r="G2819">
            <v>-2286</v>
          </cell>
          <cell r="H2819">
            <v>-2053</v>
          </cell>
          <cell r="I2819">
            <v>-2303</v>
          </cell>
          <cell r="J2819">
            <v>-1583</v>
          </cell>
          <cell r="K2819">
            <v>-1819</v>
          </cell>
          <cell r="L2819">
            <v>-636</v>
          </cell>
          <cell r="M2819">
            <v>-566</v>
          </cell>
          <cell r="N2819">
            <v>-1671</v>
          </cell>
          <cell r="O2819">
            <v>-1491</v>
          </cell>
          <cell r="P2819">
            <v>-2077</v>
          </cell>
          <cell r="Q2819">
            <v>-413</v>
          </cell>
          <cell r="R2819">
            <v>-716</v>
          </cell>
          <cell r="S2819">
            <v>-262</v>
          </cell>
          <cell r="T2819">
            <v>-386</v>
          </cell>
          <cell r="U2819">
            <v>16</v>
          </cell>
          <cell r="V2819">
            <v>389</v>
          </cell>
          <cell r="W2819">
            <v>356</v>
          </cell>
          <cell r="X2819">
            <v>-316</v>
          </cell>
          <cell r="Y2819">
            <v>-471</v>
          </cell>
          <cell r="Z2819">
            <v>170</v>
          </cell>
          <cell r="AA2819">
            <v>338</v>
          </cell>
          <cell r="AB2819">
            <v>372</v>
          </cell>
          <cell r="AC2819">
            <v>97</v>
          </cell>
          <cell r="AD2819">
            <v>-465</v>
          </cell>
          <cell r="AE2819">
            <v>-101</v>
          </cell>
        </row>
        <row r="2820">
          <cell r="E2820" t="str">
            <v>CT Industrial Unfinished Oils</v>
          </cell>
          <cell r="F2820">
            <v>0</v>
          </cell>
          <cell r="G2820">
            <v>0</v>
          </cell>
          <cell r="H2820">
            <v>0</v>
          </cell>
          <cell r="I2820">
            <v>0</v>
          </cell>
          <cell r="J2820">
            <v>0</v>
          </cell>
          <cell r="K2820">
            <v>0</v>
          </cell>
          <cell r="L2820">
            <v>0</v>
          </cell>
          <cell r="M2820">
            <v>0</v>
          </cell>
          <cell r="N2820">
            <v>0</v>
          </cell>
          <cell r="O2820">
            <v>0</v>
          </cell>
          <cell r="P2820">
            <v>0</v>
          </cell>
          <cell r="Q2820">
            <v>0</v>
          </cell>
          <cell r="R2820">
            <v>0</v>
          </cell>
          <cell r="S2820">
            <v>0</v>
          </cell>
          <cell r="T2820">
            <v>0</v>
          </cell>
          <cell r="U2820">
            <v>0</v>
          </cell>
          <cell r="V2820">
            <v>0</v>
          </cell>
          <cell r="W2820">
            <v>0</v>
          </cell>
          <cell r="X2820">
            <v>0</v>
          </cell>
          <cell r="Y2820">
            <v>0</v>
          </cell>
          <cell r="Z2820">
            <v>0</v>
          </cell>
          <cell r="AA2820">
            <v>0</v>
          </cell>
          <cell r="AB2820">
            <v>0</v>
          </cell>
          <cell r="AC2820">
            <v>0</v>
          </cell>
          <cell r="AD2820">
            <v>0</v>
          </cell>
          <cell r="AE2820">
            <v>0</v>
          </cell>
        </row>
        <row r="2821">
          <cell r="E2821" t="str">
            <v>DC Industrial Unfinished Oils</v>
          </cell>
          <cell r="F2821">
            <v>0</v>
          </cell>
          <cell r="G2821">
            <v>0</v>
          </cell>
          <cell r="H2821">
            <v>0</v>
          </cell>
          <cell r="I2821">
            <v>0</v>
          </cell>
          <cell r="J2821">
            <v>0</v>
          </cell>
          <cell r="K2821">
            <v>0</v>
          </cell>
          <cell r="L2821">
            <v>0</v>
          </cell>
          <cell r="M2821">
            <v>0</v>
          </cell>
          <cell r="N2821">
            <v>0</v>
          </cell>
          <cell r="O2821">
            <v>0</v>
          </cell>
          <cell r="P2821">
            <v>0</v>
          </cell>
          <cell r="Q2821">
            <v>0</v>
          </cell>
          <cell r="R2821">
            <v>0</v>
          </cell>
          <cell r="S2821">
            <v>0</v>
          </cell>
          <cell r="T2821">
            <v>0</v>
          </cell>
          <cell r="U2821">
            <v>0</v>
          </cell>
          <cell r="V2821">
            <v>0</v>
          </cell>
          <cell r="W2821">
            <v>0</v>
          </cell>
          <cell r="X2821">
            <v>0</v>
          </cell>
          <cell r="Y2821">
            <v>0</v>
          </cell>
          <cell r="Z2821">
            <v>0</v>
          </cell>
          <cell r="AA2821">
            <v>0</v>
          </cell>
          <cell r="AB2821">
            <v>0</v>
          </cell>
          <cell r="AC2821">
            <v>0</v>
          </cell>
          <cell r="AD2821">
            <v>0</v>
          </cell>
          <cell r="AE2821">
            <v>0</v>
          </cell>
        </row>
        <row r="2822">
          <cell r="E2822" t="str">
            <v>DE Industrial Unfinished Oils</v>
          </cell>
          <cell r="F2822">
            <v>-3453</v>
          </cell>
          <cell r="G2822">
            <v>-4212</v>
          </cell>
          <cell r="H2822">
            <v>-3362</v>
          </cell>
          <cell r="I2822">
            <v>-3770</v>
          </cell>
          <cell r="J2822">
            <v>-2592</v>
          </cell>
          <cell r="K2822">
            <v>-2979</v>
          </cell>
          <cell r="L2822">
            <v>-1041</v>
          </cell>
          <cell r="M2822">
            <v>-927</v>
          </cell>
          <cell r="N2822">
            <v>-3069</v>
          </cell>
          <cell r="O2822">
            <v>-2771</v>
          </cell>
          <cell r="P2822">
            <v>-3982</v>
          </cell>
          <cell r="Q2822">
            <v>-812</v>
          </cell>
          <cell r="R2822">
            <v>-1440</v>
          </cell>
          <cell r="S2822">
            <v>-526</v>
          </cell>
          <cell r="T2822">
            <v>-777</v>
          </cell>
          <cell r="U2822">
            <v>31</v>
          </cell>
          <cell r="V2822">
            <v>754</v>
          </cell>
          <cell r="W2822">
            <v>689</v>
          </cell>
          <cell r="X2822">
            <v>-565</v>
          </cell>
          <cell r="Y2822">
            <v>0</v>
          </cell>
          <cell r="Z2822">
            <v>0</v>
          </cell>
          <cell r="AA2822">
            <v>599</v>
          </cell>
          <cell r="AB2822">
            <v>657</v>
          </cell>
          <cell r="AC2822">
            <v>172</v>
          </cell>
          <cell r="AD2822">
            <v>-822</v>
          </cell>
          <cell r="AE2822">
            <v>-179</v>
          </cell>
        </row>
        <row r="2823">
          <cell r="E2823" t="str">
            <v>FL Industrial Unfinished Oils</v>
          </cell>
          <cell r="F2823">
            <v>0</v>
          </cell>
          <cell r="G2823">
            <v>0</v>
          </cell>
          <cell r="H2823">
            <v>0</v>
          </cell>
          <cell r="I2823">
            <v>0</v>
          </cell>
          <cell r="J2823">
            <v>0</v>
          </cell>
          <cell r="K2823">
            <v>0</v>
          </cell>
          <cell r="L2823">
            <v>0</v>
          </cell>
          <cell r="M2823">
            <v>0</v>
          </cell>
          <cell r="N2823">
            <v>0</v>
          </cell>
          <cell r="O2823">
            <v>0</v>
          </cell>
          <cell r="P2823">
            <v>0</v>
          </cell>
          <cell r="Q2823">
            <v>0</v>
          </cell>
          <cell r="R2823">
            <v>0</v>
          </cell>
          <cell r="S2823">
            <v>0</v>
          </cell>
          <cell r="T2823">
            <v>0</v>
          </cell>
          <cell r="U2823">
            <v>0</v>
          </cell>
          <cell r="V2823">
            <v>0</v>
          </cell>
          <cell r="W2823">
            <v>0</v>
          </cell>
          <cell r="X2823">
            <v>0</v>
          </cell>
          <cell r="Y2823">
            <v>0</v>
          </cell>
          <cell r="Z2823">
            <v>0</v>
          </cell>
          <cell r="AA2823">
            <v>0</v>
          </cell>
          <cell r="AB2823">
            <v>0</v>
          </cell>
          <cell r="AC2823">
            <v>0</v>
          </cell>
          <cell r="AD2823">
            <v>0</v>
          </cell>
          <cell r="AE2823">
            <v>0</v>
          </cell>
        </row>
        <row r="2824">
          <cell r="E2824" t="str">
            <v>GA Industrial Unfinished Oils</v>
          </cell>
          <cell r="F2824">
            <v>-137</v>
          </cell>
          <cell r="G2824">
            <v>-167</v>
          </cell>
          <cell r="H2824">
            <v>-133</v>
          </cell>
          <cell r="I2824">
            <v>-149</v>
          </cell>
          <cell r="J2824">
            <v>-103</v>
          </cell>
          <cell r="K2824">
            <v>-118</v>
          </cell>
          <cell r="L2824">
            <v>-41</v>
          </cell>
          <cell r="M2824">
            <v>-37</v>
          </cell>
          <cell r="N2824">
            <v>-106</v>
          </cell>
          <cell r="O2824">
            <v>-342</v>
          </cell>
          <cell r="P2824">
            <v>-133</v>
          </cell>
          <cell r="Q2824">
            <v>-25</v>
          </cell>
          <cell r="R2824">
            <v>-44</v>
          </cell>
          <cell r="S2824">
            <v>-16</v>
          </cell>
          <cell r="T2824">
            <v>0</v>
          </cell>
          <cell r="U2824">
            <v>0</v>
          </cell>
          <cell r="V2824">
            <v>0</v>
          </cell>
          <cell r="W2824">
            <v>0</v>
          </cell>
          <cell r="X2824">
            <v>0</v>
          </cell>
          <cell r="Y2824">
            <v>0</v>
          </cell>
          <cell r="Z2824">
            <v>23</v>
          </cell>
          <cell r="AA2824">
            <v>0</v>
          </cell>
          <cell r="AB2824">
            <v>0</v>
          </cell>
          <cell r="AC2824">
            <v>0</v>
          </cell>
          <cell r="AD2824">
            <v>0</v>
          </cell>
          <cell r="AE2824">
            <v>0</v>
          </cell>
        </row>
        <row r="2825">
          <cell r="E2825" t="str">
            <v>HI Industrial Unfinished Oils</v>
          </cell>
          <cell r="F2825">
            <v>-3609</v>
          </cell>
          <cell r="G2825">
            <v>-4401</v>
          </cell>
          <cell r="H2825">
            <v>-3513</v>
          </cell>
          <cell r="I2825">
            <v>-3940</v>
          </cell>
          <cell r="J2825">
            <v>-2731</v>
          </cell>
          <cell r="K2825">
            <v>-3138</v>
          </cell>
          <cell r="L2825">
            <v>-1097</v>
          </cell>
          <cell r="M2825">
            <v>-977</v>
          </cell>
          <cell r="N2825">
            <v>-2883</v>
          </cell>
          <cell r="O2825">
            <v>-2603</v>
          </cell>
          <cell r="P2825">
            <v>-3626</v>
          </cell>
          <cell r="Q2825">
            <v>-685</v>
          </cell>
          <cell r="R2825">
            <v>-1214</v>
          </cell>
          <cell r="S2825">
            <v>-444</v>
          </cell>
          <cell r="T2825">
            <v>-655</v>
          </cell>
          <cell r="U2825">
            <v>25</v>
          </cell>
          <cell r="V2825">
            <v>610</v>
          </cell>
          <cell r="W2825">
            <v>558</v>
          </cell>
          <cell r="X2825">
            <v>-458</v>
          </cell>
          <cell r="Y2825">
            <v>-681</v>
          </cell>
          <cell r="Z2825">
            <v>243</v>
          </cell>
          <cell r="AA2825">
            <v>485</v>
          </cell>
          <cell r="AB2825">
            <v>532</v>
          </cell>
          <cell r="AC2825">
            <v>139</v>
          </cell>
          <cell r="AD2825">
            <v>-666</v>
          </cell>
          <cell r="AE2825">
            <v>-145</v>
          </cell>
        </row>
        <row r="2826">
          <cell r="E2826" t="str">
            <v>IA Industrial Unfinished Oils</v>
          </cell>
          <cell r="F2826">
            <v>0</v>
          </cell>
          <cell r="G2826">
            <v>0</v>
          </cell>
          <cell r="H2826">
            <v>0</v>
          </cell>
          <cell r="I2826">
            <v>0</v>
          </cell>
          <cell r="J2826">
            <v>0</v>
          </cell>
          <cell r="K2826">
            <v>0</v>
          </cell>
          <cell r="L2826">
            <v>0</v>
          </cell>
          <cell r="M2826">
            <v>0</v>
          </cell>
          <cell r="N2826">
            <v>0</v>
          </cell>
          <cell r="O2826">
            <v>0</v>
          </cell>
          <cell r="P2826">
            <v>0</v>
          </cell>
          <cell r="Q2826">
            <v>0</v>
          </cell>
          <cell r="R2826">
            <v>0</v>
          </cell>
          <cell r="S2826">
            <v>0</v>
          </cell>
          <cell r="T2826">
            <v>0</v>
          </cell>
          <cell r="U2826">
            <v>0</v>
          </cell>
          <cell r="V2826">
            <v>0</v>
          </cell>
          <cell r="W2826">
            <v>0</v>
          </cell>
          <cell r="X2826">
            <v>0</v>
          </cell>
          <cell r="Y2826">
            <v>0</v>
          </cell>
          <cell r="Z2826">
            <v>0</v>
          </cell>
          <cell r="AA2826">
            <v>0</v>
          </cell>
          <cell r="AB2826">
            <v>0</v>
          </cell>
          <cell r="AC2826">
            <v>0</v>
          </cell>
          <cell r="AD2826">
            <v>0</v>
          </cell>
          <cell r="AE2826">
            <v>0</v>
          </cell>
        </row>
        <row r="2827">
          <cell r="E2827" t="str">
            <v>ID Industrial Unfinished Oils</v>
          </cell>
          <cell r="F2827">
            <v>0</v>
          </cell>
          <cell r="G2827">
            <v>0</v>
          </cell>
          <cell r="H2827">
            <v>0</v>
          </cell>
          <cell r="I2827">
            <v>0</v>
          </cell>
          <cell r="J2827">
            <v>0</v>
          </cell>
          <cell r="K2827">
            <v>0</v>
          </cell>
          <cell r="L2827">
            <v>0</v>
          </cell>
          <cell r="M2827">
            <v>0</v>
          </cell>
          <cell r="N2827">
            <v>0</v>
          </cell>
          <cell r="O2827">
            <v>0</v>
          </cell>
          <cell r="P2827">
            <v>0</v>
          </cell>
          <cell r="Q2827">
            <v>0</v>
          </cell>
          <cell r="R2827">
            <v>0</v>
          </cell>
          <cell r="S2827">
            <v>0</v>
          </cell>
          <cell r="T2827">
            <v>0</v>
          </cell>
          <cell r="U2827">
            <v>0</v>
          </cell>
          <cell r="V2827">
            <v>0</v>
          </cell>
          <cell r="W2827">
            <v>0</v>
          </cell>
          <cell r="X2827">
            <v>0</v>
          </cell>
          <cell r="Y2827">
            <v>0</v>
          </cell>
          <cell r="Z2827">
            <v>0</v>
          </cell>
          <cell r="AA2827">
            <v>0</v>
          </cell>
          <cell r="AB2827">
            <v>0</v>
          </cell>
          <cell r="AC2827">
            <v>0</v>
          </cell>
          <cell r="AD2827">
            <v>0</v>
          </cell>
          <cell r="AE2827">
            <v>0</v>
          </cell>
        </row>
        <row r="2828">
          <cell r="E2828" t="str">
            <v>IL Industrial Unfinished Oils</v>
          </cell>
          <cell r="F2828">
            <v>-23126</v>
          </cell>
          <cell r="G2828">
            <v>-28658</v>
          </cell>
          <cell r="H2828">
            <v>-23186</v>
          </cell>
          <cell r="I2828">
            <v>-25743</v>
          </cell>
          <cell r="J2828">
            <v>-18547</v>
          </cell>
          <cell r="K2828">
            <v>-20244</v>
          </cell>
          <cell r="L2828">
            <v>-7050</v>
          </cell>
          <cell r="M2828">
            <v>-6473</v>
          </cell>
          <cell r="N2828">
            <v>-20071</v>
          </cell>
          <cell r="O2828">
            <v>-18168</v>
          </cell>
          <cell r="P2828">
            <v>-25020</v>
          </cell>
          <cell r="Q2828">
            <v>-3620</v>
          </cell>
          <cell r="R2828">
            <v>-7229</v>
          </cell>
          <cell r="S2828">
            <v>-2641</v>
          </cell>
          <cell r="T2828">
            <v>-3980</v>
          </cell>
          <cell r="U2828">
            <v>153</v>
          </cell>
          <cell r="V2828">
            <v>3739</v>
          </cell>
          <cell r="W2828">
            <v>3465</v>
          </cell>
          <cell r="X2828">
            <v>-2841</v>
          </cell>
          <cell r="Y2828">
            <v>-4236</v>
          </cell>
          <cell r="Z2828">
            <v>1515</v>
          </cell>
          <cell r="AA2828">
            <v>3015</v>
          </cell>
          <cell r="AB2828">
            <v>3356</v>
          </cell>
          <cell r="AC2828">
            <v>883</v>
          </cell>
          <cell r="AD2828">
            <v>-4246</v>
          </cell>
          <cell r="AE2828">
            <v>-922</v>
          </cell>
        </row>
        <row r="2829">
          <cell r="E2829" t="str">
            <v>IN Industrial Unfinished Oils</v>
          </cell>
          <cell r="F2829">
            <v>-10604</v>
          </cell>
          <cell r="G2829">
            <v>-13535</v>
          </cell>
          <cell r="H2829">
            <v>-11404</v>
          </cell>
          <cell r="I2829">
            <v>-11343</v>
          </cell>
          <cell r="J2829">
            <v>-8043</v>
          </cell>
          <cell r="K2829">
            <v>-8872</v>
          </cell>
          <cell r="L2829">
            <v>-3214</v>
          </cell>
          <cell r="M2829">
            <v>-2860</v>
          </cell>
          <cell r="N2829">
            <v>-8464</v>
          </cell>
          <cell r="O2829">
            <v>-7641</v>
          </cell>
          <cell r="P2829">
            <v>-10643</v>
          </cell>
          <cell r="Q2829">
            <v>-2010</v>
          </cell>
          <cell r="R2829">
            <v>-3564</v>
          </cell>
          <cell r="S2829">
            <v>-1302</v>
          </cell>
          <cell r="T2829">
            <v>-1924</v>
          </cell>
          <cell r="U2829">
            <v>73</v>
          </cell>
          <cell r="V2829">
            <v>1792</v>
          </cell>
          <cell r="W2829">
            <v>1639</v>
          </cell>
          <cell r="X2829">
            <v>-1339</v>
          </cell>
          <cell r="Y2829">
            <v>-1992</v>
          </cell>
          <cell r="Z2829">
            <v>712</v>
          </cell>
          <cell r="AA2829">
            <v>1194</v>
          </cell>
          <cell r="AB2829">
            <v>693</v>
          </cell>
          <cell r="AC2829">
            <v>415</v>
          </cell>
          <cell r="AD2829">
            <v>-1989</v>
          </cell>
          <cell r="AE2829">
            <v>-432</v>
          </cell>
        </row>
        <row r="2830">
          <cell r="E2830" t="str">
            <v>KS Industrial Unfinished Oils</v>
          </cell>
          <cell r="F2830">
            <v>-8675</v>
          </cell>
          <cell r="G2830">
            <v>-9847</v>
          </cell>
          <cell r="H2830">
            <v>-7129</v>
          </cell>
          <cell r="I2830">
            <v>-7360</v>
          </cell>
          <cell r="J2830">
            <v>-5458</v>
          </cell>
          <cell r="K2830">
            <v>-6272</v>
          </cell>
          <cell r="L2830">
            <v>-2115</v>
          </cell>
          <cell r="M2830">
            <v>-1883</v>
          </cell>
          <cell r="N2830">
            <v>-5595</v>
          </cell>
          <cell r="O2830">
            <v>-5195</v>
          </cell>
          <cell r="P2830">
            <v>-7236</v>
          </cell>
          <cell r="Q2830">
            <v>-1394</v>
          </cell>
          <cell r="R2830">
            <v>-2438</v>
          </cell>
          <cell r="S2830">
            <v>-891</v>
          </cell>
          <cell r="T2830">
            <v>-1316</v>
          </cell>
          <cell r="U2830">
            <v>51</v>
          </cell>
          <cell r="V2830">
            <v>1244</v>
          </cell>
          <cell r="W2830">
            <v>1158</v>
          </cell>
          <cell r="X2830">
            <v>-1028</v>
          </cell>
          <cell r="Y2830">
            <v>-1529</v>
          </cell>
          <cell r="Z2830">
            <v>560</v>
          </cell>
          <cell r="AA2830">
            <v>1115</v>
          </cell>
          <cell r="AB2830">
            <v>1226</v>
          </cell>
          <cell r="AC2830">
            <v>320</v>
          </cell>
          <cell r="AD2830">
            <v>-1530</v>
          </cell>
          <cell r="AE2830">
            <v>-332</v>
          </cell>
        </row>
        <row r="2831">
          <cell r="E2831" t="str">
            <v>KY Industrial Unfinished Oils</v>
          </cell>
          <cell r="F2831">
            <v>-5399</v>
          </cell>
          <cell r="G2831">
            <v>-6585</v>
          </cell>
          <cell r="H2831">
            <v>-5256</v>
          </cell>
          <cell r="I2831">
            <v>-5895</v>
          </cell>
          <cell r="J2831">
            <v>-4053</v>
          </cell>
          <cell r="K2831">
            <v>-4657</v>
          </cell>
          <cell r="L2831">
            <v>-1672</v>
          </cell>
          <cell r="M2831">
            <v>-1488</v>
          </cell>
          <cell r="N2831">
            <v>-4447</v>
          </cell>
          <cell r="O2831">
            <v>-4015</v>
          </cell>
          <cell r="P2831">
            <v>-5592</v>
          </cell>
          <cell r="Q2831">
            <v>-1056</v>
          </cell>
          <cell r="R2831">
            <v>-1873</v>
          </cell>
          <cell r="S2831">
            <v>-684</v>
          </cell>
          <cell r="T2831">
            <v>-1011</v>
          </cell>
          <cell r="U2831">
            <v>39</v>
          </cell>
          <cell r="V2831">
            <v>919</v>
          </cell>
          <cell r="W2831">
            <v>855</v>
          </cell>
          <cell r="X2831">
            <v>-701</v>
          </cell>
          <cell r="Y2831">
            <v>-1004</v>
          </cell>
          <cell r="Z2831">
            <v>350</v>
          </cell>
          <cell r="AA2831">
            <v>766</v>
          </cell>
          <cell r="AB2831">
            <v>886</v>
          </cell>
          <cell r="AC2831">
            <v>233</v>
          </cell>
          <cell r="AD2831">
            <v>-1117</v>
          </cell>
          <cell r="AE2831">
            <v>-273</v>
          </cell>
        </row>
        <row r="2832">
          <cell r="E2832" t="str">
            <v>LA Industrial Unfinished Oils</v>
          </cell>
          <cell r="F2832">
            <v>-56402</v>
          </cell>
          <cell r="G2832">
            <v>-69603</v>
          </cell>
          <cell r="H2832">
            <v>-56643</v>
          </cell>
          <cell r="I2832">
            <v>-63549</v>
          </cell>
          <cell r="J2832">
            <v>-43630</v>
          </cell>
          <cell r="K2832">
            <v>-51113</v>
          </cell>
          <cell r="L2832">
            <v>-18079</v>
          </cell>
          <cell r="M2832">
            <v>-16123</v>
          </cell>
          <cell r="N2832">
            <v>-50826</v>
          </cell>
          <cell r="O2832">
            <v>-47269</v>
          </cell>
          <cell r="P2832">
            <v>-65683</v>
          </cell>
          <cell r="Q2832">
            <v>-12330</v>
          </cell>
          <cell r="R2832">
            <v>-22379</v>
          </cell>
          <cell r="S2832">
            <v>-8280</v>
          </cell>
          <cell r="T2832">
            <v>-12318</v>
          </cell>
          <cell r="U2832">
            <v>430</v>
          </cell>
          <cell r="V2832">
            <v>12295</v>
          </cell>
          <cell r="W2832">
            <v>11169</v>
          </cell>
          <cell r="X2832">
            <v>-9206</v>
          </cell>
          <cell r="Y2832">
            <v>-13933</v>
          </cell>
          <cell r="Z2832">
            <v>5224</v>
          </cell>
          <cell r="AA2832">
            <v>10486</v>
          </cell>
          <cell r="AB2832">
            <v>11810</v>
          </cell>
          <cell r="AC2832">
            <v>3086</v>
          </cell>
          <cell r="AD2832">
            <v>-15001</v>
          </cell>
          <cell r="AE2832">
            <v>-3283</v>
          </cell>
        </row>
        <row r="2833">
          <cell r="E2833" t="str">
            <v>MA Industrial Unfinished Oils</v>
          </cell>
          <cell r="F2833">
            <v>0</v>
          </cell>
          <cell r="G2833">
            <v>0</v>
          </cell>
          <cell r="H2833">
            <v>0</v>
          </cell>
          <cell r="I2833">
            <v>0</v>
          </cell>
          <cell r="J2833">
            <v>0</v>
          </cell>
          <cell r="K2833">
            <v>0</v>
          </cell>
          <cell r="L2833">
            <v>0</v>
          </cell>
          <cell r="M2833">
            <v>0</v>
          </cell>
          <cell r="N2833">
            <v>0</v>
          </cell>
          <cell r="O2833">
            <v>0</v>
          </cell>
          <cell r="P2833">
            <v>0</v>
          </cell>
          <cell r="Q2833">
            <v>0</v>
          </cell>
          <cell r="R2833">
            <v>0</v>
          </cell>
          <cell r="S2833">
            <v>0</v>
          </cell>
          <cell r="T2833">
            <v>0</v>
          </cell>
          <cell r="U2833">
            <v>0</v>
          </cell>
          <cell r="V2833">
            <v>0</v>
          </cell>
          <cell r="W2833">
            <v>0</v>
          </cell>
          <cell r="X2833">
            <v>0</v>
          </cell>
          <cell r="Y2833">
            <v>0</v>
          </cell>
          <cell r="Z2833">
            <v>0</v>
          </cell>
          <cell r="AA2833">
            <v>0</v>
          </cell>
          <cell r="AB2833">
            <v>0</v>
          </cell>
          <cell r="AC2833">
            <v>0</v>
          </cell>
          <cell r="AD2833">
            <v>0</v>
          </cell>
          <cell r="AE2833">
            <v>0</v>
          </cell>
        </row>
        <row r="2834">
          <cell r="E2834" t="str">
            <v>MD Industrial Unfinished Oils</v>
          </cell>
          <cell r="F2834">
            <v>0</v>
          </cell>
          <cell r="G2834">
            <v>0</v>
          </cell>
          <cell r="H2834">
            <v>0</v>
          </cell>
          <cell r="I2834">
            <v>0</v>
          </cell>
          <cell r="J2834">
            <v>0</v>
          </cell>
          <cell r="K2834">
            <v>0</v>
          </cell>
          <cell r="L2834">
            <v>0</v>
          </cell>
          <cell r="M2834">
            <v>0</v>
          </cell>
          <cell r="N2834">
            <v>0</v>
          </cell>
          <cell r="O2834">
            <v>0</v>
          </cell>
          <cell r="P2834">
            <v>0</v>
          </cell>
          <cell r="Q2834">
            <v>0</v>
          </cell>
          <cell r="R2834">
            <v>0</v>
          </cell>
          <cell r="S2834">
            <v>0</v>
          </cell>
          <cell r="T2834">
            <v>0</v>
          </cell>
          <cell r="U2834">
            <v>0</v>
          </cell>
          <cell r="V2834">
            <v>0</v>
          </cell>
          <cell r="W2834">
            <v>0</v>
          </cell>
          <cell r="X2834">
            <v>0</v>
          </cell>
          <cell r="Y2834">
            <v>0</v>
          </cell>
          <cell r="Z2834">
            <v>0</v>
          </cell>
          <cell r="AA2834">
            <v>0</v>
          </cell>
          <cell r="AB2834">
            <v>0</v>
          </cell>
          <cell r="AC2834">
            <v>0</v>
          </cell>
          <cell r="AD2834">
            <v>0</v>
          </cell>
          <cell r="AE2834">
            <v>0</v>
          </cell>
        </row>
        <row r="2835">
          <cell r="E2835" t="str">
            <v>ME Industrial Unfinished Oils</v>
          </cell>
          <cell r="F2835">
            <v>0</v>
          </cell>
          <cell r="G2835">
            <v>0</v>
          </cell>
          <cell r="H2835">
            <v>0</v>
          </cell>
          <cell r="I2835">
            <v>0</v>
          </cell>
          <cell r="J2835">
            <v>0</v>
          </cell>
          <cell r="K2835">
            <v>0</v>
          </cell>
          <cell r="L2835">
            <v>0</v>
          </cell>
          <cell r="M2835">
            <v>0</v>
          </cell>
          <cell r="N2835">
            <v>0</v>
          </cell>
          <cell r="O2835">
            <v>0</v>
          </cell>
          <cell r="P2835">
            <v>0</v>
          </cell>
          <cell r="Q2835">
            <v>0</v>
          </cell>
          <cell r="R2835">
            <v>0</v>
          </cell>
          <cell r="S2835">
            <v>0</v>
          </cell>
          <cell r="T2835">
            <v>0</v>
          </cell>
          <cell r="U2835">
            <v>0</v>
          </cell>
          <cell r="V2835">
            <v>0</v>
          </cell>
          <cell r="W2835">
            <v>0</v>
          </cell>
          <cell r="X2835">
            <v>0</v>
          </cell>
          <cell r="Y2835">
            <v>0</v>
          </cell>
          <cell r="Z2835">
            <v>0</v>
          </cell>
          <cell r="AA2835">
            <v>0</v>
          </cell>
          <cell r="AB2835">
            <v>0</v>
          </cell>
          <cell r="AC2835">
            <v>0</v>
          </cell>
          <cell r="AD2835">
            <v>0</v>
          </cell>
          <cell r="AE2835">
            <v>0</v>
          </cell>
        </row>
        <row r="2836">
          <cell r="E2836" t="str">
            <v>MI Industrial Unfinished Oils</v>
          </cell>
          <cell r="F2836">
            <v>-2925</v>
          </cell>
          <cell r="G2836">
            <v>-3568</v>
          </cell>
          <cell r="H2836">
            <v>-2776</v>
          </cell>
          <cell r="I2836">
            <v>-3113</v>
          </cell>
          <cell r="J2836">
            <v>-2140</v>
          </cell>
          <cell r="K2836">
            <v>-2574</v>
          </cell>
          <cell r="L2836">
            <v>-900</v>
          </cell>
          <cell r="M2836">
            <v>-801</v>
          </cell>
          <cell r="N2836">
            <v>-2463</v>
          </cell>
          <cell r="O2836">
            <v>-1306</v>
          </cell>
          <cell r="P2836">
            <v>-1819</v>
          </cell>
          <cell r="Q2836">
            <v>-344</v>
          </cell>
          <cell r="R2836">
            <v>-609</v>
          </cell>
          <cell r="S2836">
            <v>-223</v>
          </cell>
          <cell r="T2836">
            <v>-329</v>
          </cell>
          <cell r="U2836">
            <v>17</v>
          </cell>
          <cell r="V2836">
            <v>414</v>
          </cell>
          <cell r="W2836">
            <v>386</v>
          </cell>
          <cell r="X2836">
            <v>-316</v>
          </cell>
          <cell r="Y2836">
            <v>-489</v>
          </cell>
          <cell r="Z2836">
            <v>175</v>
          </cell>
          <cell r="AA2836">
            <v>348</v>
          </cell>
          <cell r="AB2836">
            <v>433</v>
          </cell>
          <cell r="AC2836">
            <v>116</v>
          </cell>
          <cell r="AD2836">
            <v>-587</v>
          </cell>
          <cell r="AE2836">
            <v>-129</v>
          </cell>
        </row>
        <row r="2837">
          <cell r="E2837" t="str">
            <v>MN Industrial Unfinished Oils</v>
          </cell>
          <cell r="F2837">
            <v>-6588</v>
          </cell>
          <cell r="G2837">
            <v>-8036</v>
          </cell>
          <cell r="H2837">
            <v>-6414</v>
          </cell>
          <cell r="I2837">
            <v>-7732</v>
          </cell>
          <cell r="J2837">
            <v>-5501</v>
          </cell>
          <cell r="K2837">
            <v>-6321</v>
          </cell>
          <cell r="L2837">
            <v>-2373</v>
          </cell>
          <cell r="M2837">
            <v>-2112</v>
          </cell>
          <cell r="N2837">
            <v>-6450</v>
          </cell>
          <cell r="O2837">
            <v>-5824</v>
          </cell>
          <cell r="P2837">
            <v>-8234</v>
          </cell>
          <cell r="Q2837">
            <v>-1555</v>
          </cell>
          <cell r="R2837">
            <v>-2757</v>
          </cell>
          <cell r="S2837">
            <v>-1007</v>
          </cell>
          <cell r="T2837">
            <v>-1488</v>
          </cell>
          <cell r="U2837">
            <v>59</v>
          </cell>
          <cell r="V2837">
            <v>1445</v>
          </cell>
          <cell r="W2837">
            <v>1370</v>
          </cell>
          <cell r="X2837">
            <v>-1100</v>
          </cell>
          <cell r="Y2837">
            <v>-1637</v>
          </cell>
          <cell r="Z2837">
            <v>555</v>
          </cell>
          <cell r="AA2837">
            <v>1154</v>
          </cell>
          <cell r="AB2837">
            <v>1257</v>
          </cell>
          <cell r="AC2837">
            <v>339</v>
          </cell>
          <cell r="AD2837">
            <v>-1627</v>
          </cell>
          <cell r="AE2837">
            <v>-371</v>
          </cell>
        </row>
        <row r="2838">
          <cell r="E2838" t="str">
            <v>MO Industrial Unfinished Oils</v>
          </cell>
          <cell r="F2838">
            <v>0</v>
          </cell>
          <cell r="G2838">
            <v>0</v>
          </cell>
          <cell r="H2838">
            <v>0</v>
          </cell>
          <cell r="I2838">
            <v>0</v>
          </cell>
          <cell r="J2838">
            <v>0</v>
          </cell>
          <cell r="K2838">
            <v>0</v>
          </cell>
          <cell r="L2838">
            <v>0</v>
          </cell>
          <cell r="M2838">
            <v>0</v>
          </cell>
          <cell r="N2838">
            <v>0</v>
          </cell>
          <cell r="O2838">
            <v>0</v>
          </cell>
          <cell r="P2838">
            <v>0</v>
          </cell>
          <cell r="Q2838">
            <v>0</v>
          </cell>
          <cell r="R2838">
            <v>0</v>
          </cell>
          <cell r="S2838">
            <v>0</v>
          </cell>
          <cell r="T2838">
            <v>0</v>
          </cell>
          <cell r="U2838">
            <v>0</v>
          </cell>
          <cell r="V2838">
            <v>0</v>
          </cell>
          <cell r="W2838">
            <v>0</v>
          </cell>
          <cell r="X2838">
            <v>0</v>
          </cell>
          <cell r="Y2838">
            <v>0</v>
          </cell>
          <cell r="Z2838">
            <v>0</v>
          </cell>
          <cell r="AA2838">
            <v>0</v>
          </cell>
          <cell r="AB2838">
            <v>0</v>
          </cell>
          <cell r="AC2838">
            <v>0</v>
          </cell>
          <cell r="AD2838">
            <v>0</v>
          </cell>
          <cell r="AE2838">
            <v>0</v>
          </cell>
        </row>
        <row r="2839">
          <cell r="E2839" t="str">
            <v>MS Industrial Unfinished Oils</v>
          </cell>
          <cell r="F2839">
            <v>-8939</v>
          </cell>
          <cell r="G2839">
            <v>-11113</v>
          </cell>
          <cell r="H2839">
            <v>-8928</v>
          </cell>
          <cell r="I2839">
            <v>-10013</v>
          </cell>
          <cell r="J2839">
            <v>-6199</v>
          </cell>
          <cell r="K2839">
            <v>-7123</v>
          </cell>
          <cell r="L2839">
            <v>-2491</v>
          </cell>
          <cell r="M2839">
            <v>-2217</v>
          </cell>
          <cell r="N2839">
            <v>-6564</v>
          </cell>
          <cell r="O2839">
            <v>-5926</v>
          </cell>
          <cell r="P2839">
            <v>-8229</v>
          </cell>
          <cell r="Q2839">
            <v>-1554</v>
          </cell>
          <cell r="R2839">
            <v>-3003</v>
          </cell>
          <cell r="S2839">
            <v>-1097</v>
          </cell>
          <cell r="T2839">
            <v>-1621</v>
          </cell>
          <cell r="U2839">
            <v>62</v>
          </cell>
          <cell r="V2839">
            <v>1506</v>
          </cell>
          <cell r="W2839">
            <v>1377</v>
          </cell>
          <cell r="X2839">
            <v>-1129</v>
          </cell>
          <cell r="Y2839">
            <v>-1680</v>
          </cell>
          <cell r="Z2839">
            <v>601</v>
          </cell>
          <cell r="AA2839">
            <v>1196</v>
          </cell>
          <cell r="AB2839">
            <v>1313</v>
          </cell>
          <cell r="AC2839">
            <v>343</v>
          </cell>
          <cell r="AD2839">
            <v>-1643</v>
          </cell>
          <cell r="AE2839">
            <v>-357</v>
          </cell>
        </row>
        <row r="2840">
          <cell r="E2840" t="str">
            <v>MT Industrial Unfinished Oils</v>
          </cell>
          <cell r="F2840">
            <v>-3444</v>
          </cell>
          <cell r="G2840">
            <v>-4201</v>
          </cell>
          <cell r="H2840">
            <v>-3353</v>
          </cell>
          <cell r="I2840">
            <v>-3766</v>
          </cell>
          <cell r="J2840">
            <v>-2628</v>
          </cell>
          <cell r="K2840">
            <v>-3020</v>
          </cell>
          <cell r="L2840">
            <v>-1089</v>
          </cell>
          <cell r="M2840">
            <v>-976</v>
          </cell>
          <cell r="N2840">
            <v>-2970</v>
          </cell>
          <cell r="O2840">
            <v>-2860</v>
          </cell>
          <cell r="P2840">
            <v>-4095</v>
          </cell>
          <cell r="Q2840">
            <v>-836</v>
          </cell>
          <cell r="R2840">
            <v>-1482</v>
          </cell>
          <cell r="S2840">
            <v>-545</v>
          </cell>
          <cell r="T2840">
            <v>-805</v>
          </cell>
          <cell r="U2840">
            <v>31</v>
          </cell>
          <cell r="V2840">
            <v>755</v>
          </cell>
          <cell r="W2840">
            <v>708</v>
          </cell>
          <cell r="X2840">
            <v>-581</v>
          </cell>
          <cell r="Y2840">
            <v>-866</v>
          </cell>
          <cell r="Z2840">
            <v>310</v>
          </cell>
          <cell r="AA2840">
            <v>616</v>
          </cell>
          <cell r="AB2840">
            <v>681</v>
          </cell>
          <cell r="AC2840">
            <v>178</v>
          </cell>
          <cell r="AD2840">
            <v>-851</v>
          </cell>
          <cell r="AE2840">
            <v>-200</v>
          </cell>
        </row>
        <row r="2841">
          <cell r="E2841" t="str">
            <v>NC Industrial Unfinished Oils</v>
          </cell>
          <cell r="F2841">
            <v>-74</v>
          </cell>
          <cell r="G2841">
            <v>0</v>
          </cell>
          <cell r="H2841">
            <v>0</v>
          </cell>
          <cell r="I2841">
            <v>0</v>
          </cell>
          <cell r="J2841">
            <v>0</v>
          </cell>
          <cell r="K2841">
            <v>0</v>
          </cell>
          <cell r="L2841">
            <v>0</v>
          </cell>
          <cell r="M2841">
            <v>0</v>
          </cell>
          <cell r="N2841">
            <v>0</v>
          </cell>
          <cell r="O2841">
            <v>0</v>
          </cell>
          <cell r="P2841">
            <v>0</v>
          </cell>
          <cell r="Q2841">
            <v>0</v>
          </cell>
          <cell r="R2841">
            <v>0</v>
          </cell>
          <cell r="S2841">
            <v>0</v>
          </cell>
          <cell r="T2841">
            <v>0</v>
          </cell>
          <cell r="U2841">
            <v>0</v>
          </cell>
          <cell r="V2841">
            <v>0</v>
          </cell>
          <cell r="W2841">
            <v>0</v>
          </cell>
          <cell r="X2841">
            <v>0</v>
          </cell>
          <cell r="Y2841">
            <v>0</v>
          </cell>
          <cell r="Z2841">
            <v>0</v>
          </cell>
          <cell r="AA2841">
            <v>0</v>
          </cell>
          <cell r="AB2841">
            <v>0</v>
          </cell>
          <cell r="AC2841">
            <v>0</v>
          </cell>
          <cell r="AD2841">
            <v>0</v>
          </cell>
          <cell r="AE2841">
            <v>0</v>
          </cell>
        </row>
        <row r="2842">
          <cell r="E2842" t="str">
            <v>ND Industrial Unfinished Oils</v>
          </cell>
          <cell r="F2842">
            <v>-1431</v>
          </cell>
          <cell r="G2842">
            <v>-1745</v>
          </cell>
          <cell r="H2842">
            <v>-1393</v>
          </cell>
          <cell r="I2842">
            <v>-1562</v>
          </cell>
          <cell r="J2842">
            <v>-1074</v>
          </cell>
          <cell r="K2842">
            <v>-1234</v>
          </cell>
          <cell r="L2842">
            <v>-431</v>
          </cell>
          <cell r="M2842">
            <v>-384</v>
          </cell>
          <cell r="N2842">
            <v>-1134</v>
          </cell>
          <cell r="O2842">
            <v>-1024</v>
          </cell>
          <cell r="P2842">
            <v>-1426</v>
          </cell>
          <cell r="Q2842">
            <v>-269</v>
          </cell>
          <cell r="R2842">
            <v>-477</v>
          </cell>
          <cell r="S2842">
            <v>-174</v>
          </cell>
          <cell r="T2842">
            <v>-258</v>
          </cell>
          <cell r="U2842">
            <v>10</v>
          </cell>
          <cell r="V2842">
            <v>240</v>
          </cell>
          <cell r="W2842">
            <v>219</v>
          </cell>
          <cell r="X2842">
            <v>-180</v>
          </cell>
          <cell r="Y2842">
            <v>-268</v>
          </cell>
          <cell r="Z2842">
            <v>96</v>
          </cell>
          <cell r="AA2842">
            <v>197</v>
          </cell>
          <cell r="AB2842">
            <v>245</v>
          </cell>
          <cell r="AC2842">
            <v>66</v>
          </cell>
          <cell r="AD2842">
            <v>-333</v>
          </cell>
          <cell r="AE2842">
            <v>-92</v>
          </cell>
        </row>
        <row r="2843">
          <cell r="E2843" t="str">
            <v>NE Industrial Unfinished Oils</v>
          </cell>
          <cell r="F2843">
            <v>0</v>
          </cell>
          <cell r="G2843">
            <v>0</v>
          </cell>
          <cell r="H2843">
            <v>0</v>
          </cell>
          <cell r="I2843">
            <v>0</v>
          </cell>
          <cell r="J2843">
            <v>0</v>
          </cell>
          <cell r="K2843">
            <v>0</v>
          </cell>
          <cell r="L2843">
            <v>0</v>
          </cell>
          <cell r="M2843">
            <v>0</v>
          </cell>
          <cell r="N2843">
            <v>0</v>
          </cell>
          <cell r="O2843">
            <v>0</v>
          </cell>
          <cell r="P2843">
            <v>0</v>
          </cell>
          <cell r="Q2843">
            <v>0</v>
          </cell>
          <cell r="R2843">
            <v>0</v>
          </cell>
          <cell r="S2843">
            <v>0</v>
          </cell>
          <cell r="T2843">
            <v>0</v>
          </cell>
          <cell r="U2843">
            <v>0</v>
          </cell>
          <cell r="V2843">
            <v>0</v>
          </cell>
          <cell r="W2843">
            <v>0</v>
          </cell>
          <cell r="X2843">
            <v>0</v>
          </cell>
          <cell r="Y2843">
            <v>0</v>
          </cell>
          <cell r="Z2843">
            <v>0</v>
          </cell>
          <cell r="AA2843">
            <v>0</v>
          </cell>
          <cell r="AB2843">
            <v>0</v>
          </cell>
          <cell r="AC2843">
            <v>0</v>
          </cell>
          <cell r="AD2843">
            <v>0</v>
          </cell>
          <cell r="AE2843">
            <v>0</v>
          </cell>
        </row>
        <row r="2844">
          <cell r="E2844" t="str">
            <v>NH Industrial Unfinished Oils</v>
          </cell>
          <cell r="F2844">
            <v>0</v>
          </cell>
          <cell r="G2844">
            <v>0</v>
          </cell>
          <cell r="H2844">
            <v>0</v>
          </cell>
          <cell r="I2844">
            <v>0</v>
          </cell>
          <cell r="J2844">
            <v>0</v>
          </cell>
          <cell r="K2844">
            <v>0</v>
          </cell>
          <cell r="L2844">
            <v>0</v>
          </cell>
          <cell r="M2844">
            <v>0</v>
          </cell>
          <cell r="N2844">
            <v>0</v>
          </cell>
          <cell r="O2844">
            <v>0</v>
          </cell>
          <cell r="P2844">
            <v>0</v>
          </cell>
          <cell r="Q2844">
            <v>0</v>
          </cell>
          <cell r="R2844">
            <v>0</v>
          </cell>
          <cell r="S2844">
            <v>0</v>
          </cell>
          <cell r="T2844">
            <v>0</v>
          </cell>
          <cell r="U2844">
            <v>0</v>
          </cell>
          <cell r="V2844">
            <v>0</v>
          </cell>
          <cell r="W2844">
            <v>0</v>
          </cell>
          <cell r="X2844">
            <v>0</v>
          </cell>
          <cell r="Y2844">
            <v>0</v>
          </cell>
          <cell r="Z2844">
            <v>0</v>
          </cell>
          <cell r="AA2844">
            <v>0</v>
          </cell>
          <cell r="AB2844">
            <v>0</v>
          </cell>
          <cell r="AC2844">
            <v>0</v>
          </cell>
          <cell r="AD2844">
            <v>0</v>
          </cell>
          <cell r="AE2844">
            <v>0</v>
          </cell>
        </row>
        <row r="2845">
          <cell r="E2845" t="str">
            <v>NJ Industrial Unfinished Oils</v>
          </cell>
          <cell r="F2845">
            <v>-8251</v>
          </cell>
          <cell r="G2845">
            <v>-13673</v>
          </cell>
          <cell r="H2845">
            <v>-9785</v>
          </cell>
          <cell r="I2845">
            <v>-11580</v>
          </cell>
          <cell r="J2845">
            <v>-9368</v>
          </cell>
          <cell r="K2845">
            <v>-10319</v>
          </cell>
          <cell r="L2845">
            <v>-4203</v>
          </cell>
          <cell r="M2845">
            <v>-3754</v>
          </cell>
          <cell r="N2845">
            <v>-10594</v>
          </cell>
          <cell r="O2845">
            <v>-10377</v>
          </cell>
          <cell r="P2845">
            <v>-13445</v>
          </cell>
          <cell r="Q2845">
            <v>-2595</v>
          </cell>
          <cell r="R2845">
            <v>-4546</v>
          </cell>
          <cell r="S2845">
            <v>-1940</v>
          </cell>
          <cell r="T2845">
            <v>-2732</v>
          </cell>
          <cell r="U2845">
            <v>111</v>
          </cell>
          <cell r="V2845">
            <v>2578</v>
          </cell>
          <cell r="W2845">
            <v>2358</v>
          </cell>
          <cell r="X2845">
            <v>-1685</v>
          </cell>
          <cell r="Y2845">
            <v>-1837</v>
          </cell>
          <cell r="Z2845">
            <v>657</v>
          </cell>
          <cell r="AA2845">
            <v>1308</v>
          </cell>
          <cell r="AB2845">
            <v>1689</v>
          </cell>
          <cell r="AC2845">
            <v>441</v>
          </cell>
          <cell r="AD2845">
            <v>-2113</v>
          </cell>
          <cell r="AE2845">
            <v>-463</v>
          </cell>
        </row>
        <row r="2846">
          <cell r="E2846" t="str">
            <v>NM Industrial Unfinished Oils</v>
          </cell>
          <cell r="F2846">
            <v>-1845</v>
          </cell>
          <cell r="G2846">
            <v>-2942</v>
          </cell>
          <cell r="H2846">
            <v>-2272</v>
          </cell>
          <cell r="I2846">
            <v>-2548</v>
          </cell>
          <cell r="J2846">
            <v>-1751</v>
          </cell>
          <cell r="K2846">
            <v>-2013</v>
          </cell>
          <cell r="L2846">
            <v>-704</v>
          </cell>
          <cell r="M2846">
            <v>-626</v>
          </cell>
          <cell r="N2846">
            <v>-1849</v>
          </cell>
          <cell r="O2846">
            <v>-1687</v>
          </cell>
          <cell r="P2846">
            <v>-2350</v>
          </cell>
          <cell r="Q2846">
            <v>-444</v>
          </cell>
          <cell r="R2846">
            <v>-787</v>
          </cell>
          <cell r="S2846">
            <v>-287</v>
          </cell>
          <cell r="T2846">
            <v>-500</v>
          </cell>
          <cell r="U2846">
            <v>19</v>
          </cell>
          <cell r="V2846">
            <v>503</v>
          </cell>
          <cell r="W2846">
            <v>460</v>
          </cell>
          <cell r="X2846">
            <v>-411</v>
          </cell>
          <cell r="Y2846">
            <v>-581</v>
          </cell>
          <cell r="Z2846">
            <v>208</v>
          </cell>
          <cell r="AA2846">
            <v>414</v>
          </cell>
          <cell r="AB2846">
            <v>457</v>
          </cell>
          <cell r="AC2846">
            <v>123</v>
          </cell>
          <cell r="AD2846">
            <v>-576</v>
          </cell>
          <cell r="AE2846">
            <v>-125</v>
          </cell>
        </row>
        <row r="2847">
          <cell r="E2847" t="str">
            <v>NV Industrial Unfinished Oils</v>
          </cell>
          <cell r="F2847">
            <v>0</v>
          </cell>
          <cell r="G2847">
            <v>-211</v>
          </cell>
          <cell r="H2847">
            <v>-168</v>
          </cell>
          <cell r="I2847">
            <v>-189</v>
          </cell>
          <cell r="J2847">
            <v>-130</v>
          </cell>
          <cell r="K2847">
            <v>-149</v>
          </cell>
          <cell r="L2847">
            <v>-52</v>
          </cell>
          <cell r="M2847">
            <v>-46</v>
          </cell>
          <cell r="N2847">
            <v>-137</v>
          </cell>
          <cell r="O2847">
            <v>-88</v>
          </cell>
          <cell r="P2847">
            <v>-123</v>
          </cell>
          <cell r="Q2847">
            <v>-23</v>
          </cell>
          <cell r="R2847">
            <v>-41</v>
          </cell>
          <cell r="S2847">
            <v>-6</v>
          </cell>
          <cell r="T2847">
            <v>-8</v>
          </cell>
          <cell r="U2847">
            <v>0</v>
          </cell>
          <cell r="V2847">
            <v>8</v>
          </cell>
          <cell r="W2847">
            <v>8</v>
          </cell>
          <cell r="X2847">
            <v>-6</v>
          </cell>
          <cell r="Y2847">
            <v>-9</v>
          </cell>
          <cell r="Z2847">
            <v>3</v>
          </cell>
          <cell r="AA2847">
            <v>7</v>
          </cell>
          <cell r="AB2847">
            <v>7</v>
          </cell>
          <cell r="AC2847">
            <v>2</v>
          </cell>
          <cell r="AD2847">
            <v>-9</v>
          </cell>
          <cell r="AE2847">
            <v>-2</v>
          </cell>
        </row>
        <row r="2848">
          <cell r="E2848" t="str">
            <v>NY Industrial Unfinished Oils</v>
          </cell>
          <cell r="F2848">
            <v>-1032</v>
          </cell>
          <cell r="G2848">
            <v>0</v>
          </cell>
          <cell r="H2848">
            <v>0</v>
          </cell>
          <cell r="I2848">
            <v>0</v>
          </cell>
          <cell r="J2848">
            <v>0</v>
          </cell>
          <cell r="K2848">
            <v>0</v>
          </cell>
          <cell r="L2848">
            <v>0</v>
          </cell>
          <cell r="M2848">
            <v>0</v>
          </cell>
          <cell r="N2848">
            <v>0</v>
          </cell>
          <cell r="O2848">
            <v>0</v>
          </cell>
          <cell r="P2848">
            <v>0</v>
          </cell>
          <cell r="Q2848">
            <v>0</v>
          </cell>
          <cell r="R2848">
            <v>0</v>
          </cell>
          <cell r="S2848">
            <v>0</v>
          </cell>
          <cell r="T2848">
            <v>0</v>
          </cell>
          <cell r="U2848">
            <v>0</v>
          </cell>
          <cell r="V2848">
            <v>0</v>
          </cell>
          <cell r="W2848">
            <v>0</v>
          </cell>
          <cell r="X2848">
            <v>0</v>
          </cell>
          <cell r="Y2848">
            <v>0</v>
          </cell>
          <cell r="Z2848">
            <v>0</v>
          </cell>
          <cell r="AA2848">
            <v>0</v>
          </cell>
          <cell r="AB2848">
            <v>0</v>
          </cell>
          <cell r="AC2848">
            <v>0</v>
          </cell>
          <cell r="AD2848">
            <v>0</v>
          </cell>
          <cell r="AE2848">
            <v>0</v>
          </cell>
        </row>
        <row r="2849">
          <cell r="E2849" t="str">
            <v>OH Industrial Unfinished Oils</v>
          </cell>
          <cell r="F2849">
            <v>-11274</v>
          </cell>
          <cell r="G2849">
            <v>-13902</v>
          </cell>
          <cell r="H2849">
            <v>-11096</v>
          </cell>
          <cell r="I2849">
            <v>-12445</v>
          </cell>
          <cell r="J2849">
            <v>-9035</v>
          </cell>
          <cell r="K2849">
            <v>-10383</v>
          </cell>
          <cell r="L2849">
            <v>-3783</v>
          </cell>
          <cell r="M2849">
            <v>-3367</v>
          </cell>
          <cell r="N2849">
            <v>-10174</v>
          </cell>
          <cell r="O2849">
            <v>-9274</v>
          </cell>
          <cell r="P2849">
            <v>-12917</v>
          </cell>
          <cell r="Q2849">
            <v>-2440</v>
          </cell>
          <cell r="R2849">
            <v>-4375</v>
          </cell>
          <cell r="S2849">
            <v>-1607</v>
          </cell>
          <cell r="T2849">
            <v>-2450</v>
          </cell>
          <cell r="U2849">
            <v>87</v>
          </cell>
          <cell r="V2849">
            <v>2111</v>
          </cell>
          <cell r="W2849">
            <v>1950</v>
          </cell>
          <cell r="X2849">
            <v>-1582</v>
          </cell>
          <cell r="Y2849">
            <v>-2372</v>
          </cell>
          <cell r="Z2849">
            <v>866</v>
          </cell>
          <cell r="AA2849">
            <v>1735</v>
          </cell>
          <cell r="AB2849">
            <v>1912</v>
          </cell>
          <cell r="AC2849">
            <v>500</v>
          </cell>
          <cell r="AD2849">
            <v>-2514</v>
          </cell>
          <cell r="AE2849">
            <v>-547</v>
          </cell>
        </row>
        <row r="2850">
          <cell r="E2850" t="str">
            <v>OK Industrial Unfinished Oils</v>
          </cell>
          <cell r="F2850">
            <v>-9755</v>
          </cell>
          <cell r="G2850">
            <v>-11989</v>
          </cell>
          <cell r="H2850">
            <v>-9521</v>
          </cell>
          <cell r="I2850">
            <v>-10877</v>
          </cell>
          <cell r="J2850">
            <v>-7415</v>
          </cell>
          <cell r="K2850">
            <v>-8734</v>
          </cell>
          <cell r="L2850">
            <v>-3035</v>
          </cell>
          <cell r="M2850">
            <v>-2761</v>
          </cell>
          <cell r="N2850">
            <v>-8561</v>
          </cell>
          <cell r="O2850">
            <v>-8020</v>
          </cell>
          <cell r="P2850">
            <v>-11530</v>
          </cell>
          <cell r="Q2850">
            <v>-2238</v>
          </cell>
          <cell r="R2850">
            <v>-3884</v>
          </cell>
          <cell r="S2850">
            <v>-1433</v>
          </cell>
          <cell r="T2850">
            <v>-2154</v>
          </cell>
          <cell r="U2850">
            <v>83</v>
          </cell>
          <cell r="V2850">
            <v>2031</v>
          </cell>
          <cell r="W2850">
            <v>1969</v>
          </cell>
          <cell r="X2850">
            <v>-1586</v>
          </cell>
          <cell r="Y2850">
            <v>-2360</v>
          </cell>
          <cell r="Z2850">
            <v>840</v>
          </cell>
          <cell r="AA2850">
            <v>1672</v>
          </cell>
          <cell r="AB2850">
            <v>1835</v>
          </cell>
          <cell r="AC2850">
            <v>482</v>
          </cell>
          <cell r="AD2850">
            <v>-2308</v>
          </cell>
          <cell r="AE2850">
            <v>-501</v>
          </cell>
        </row>
        <row r="2851">
          <cell r="E2851" t="str">
            <v>OR Industrial Unfinished Oils</v>
          </cell>
          <cell r="F2851">
            <v>0</v>
          </cell>
          <cell r="G2851">
            <v>0</v>
          </cell>
          <cell r="H2851">
            <v>0</v>
          </cell>
          <cell r="I2851">
            <v>0</v>
          </cell>
          <cell r="J2851">
            <v>0</v>
          </cell>
          <cell r="K2851">
            <v>0</v>
          </cell>
          <cell r="L2851">
            <v>0</v>
          </cell>
          <cell r="M2851">
            <v>0</v>
          </cell>
          <cell r="N2851">
            <v>0</v>
          </cell>
          <cell r="O2851">
            <v>0</v>
          </cell>
          <cell r="P2851">
            <v>0</v>
          </cell>
          <cell r="Q2851">
            <v>0</v>
          </cell>
          <cell r="R2851">
            <v>0</v>
          </cell>
          <cell r="S2851">
            <v>0</v>
          </cell>
          <cell r="T2851">
            <v>0</v>
          </cell>
          <cell r="U2851">
            <v>0</v>
          </cell>
          <cell r="V2851">
            <v>0</v>
          </cell>
          <cell r="W2851">
            <v>0</v>
          </cell>
          <cell r="X2851">
            <v>0</v>
          </cell>
          <cell r="Y2851">
            <v>0</v>
          </cell>
          <cell r="Z2851">
            <v>0</v>
          </cell>
          <cell r="AA2851">
            <v>0</v>
          </cell>
          <cell r="AB2851">
            <v>0</v>
          </cell>
          <cell r="AC2851">
            <v>0</v>
          </cell>
          <cell r="AD2851">
            <v>0</v>
          </cell>
          <cell r="AE2851">
            <v>0</v>
          </cell>
        </row>
        <row r="2852">
          <cell r="E2852" t="str">
            <v>PA Industrial Unfinished Oils</v>
          </cell>
          <cell r="F2852">
            <v>-18359</v>
          </cell>
          <cell r="G2852">
            <v>-22070</v>
          </cell>
          <cell r="H2852">
            <v>-17563</v>
          </cell>
          <cell r="I2852">
            <v>-17631</v>
          </cell>
          <cell r="J2852">
            <v>-12418</v>
          </cell>
          <cell r="K2852">
            <v>-15908</v>
          </cell>
          <cell r="L2852">
            <v>-4283</v>
          </cell>
          <cell r="M2852">
            <v>-5003</v>
          </cell>
          <cell r="N2852">
            <v>-15008</v>
          </cell>
          <cell r="O2852">
            <v>-13638</v>
          </cell>
          <cell r="P2852">
            <v>-18681</v>
          </cell>
          <cell r="Q2852">
            <v>-3528</v>
          </cell>
          <cell r="R2852">
            <v>-6255</v>
          </cell>
          <cell r="S2852">
            <v>-2285</v>
          </cell>
          <cell r="T2852">
            <v>-3421</v>
          </cell>
          <cell r="U2852">
            <v>131</v>
          </cell>
          <cell r="V2852">
            <v>3199</v>
          </cell>
          <cell r="W2852">
            <v>2925</v>
          </cell>
          <cell r="X2852">
            <v>-2398</v>
          </cell>
          <cell r="Y2852">
            <v>-3569</v>
          </cell>
          <cell r="Z2852">
            <v>1276</v>
          </cell>
          <cell r="AA2852">
            <v>2439</v>
          </cell>
          <cell r="AB2852">
            <v>1702</v>
          </cell>
          <cell r="AC2852">
            <v>562</v>
          </cell>
          <cell r="AD2852">
            <v>-2690</v>
          </cell>
          <cell r="AE2852">
            <v>-589</v>
          </cell>
        </row>
        <row r="2853">
          <cell r="E2853" t="str">
            <v>RI Industrial Unfinished Oils</v>
          </cell>
          <cell r="F2853">
            <v>0</v>
          </cell>
          <cell r="G2853">
            <v>0</v>
          </cell>
          <cell r="H2853">
            <v>0</v>
          </cell>
          <cell r="I2853">
            <v>0</v>
          </cell>
          <cell r="J2853">
            <v>0</v>
          </cell>
          <cell r="K2853">
            <v>0</v>
          </cell>
          <cell r="L2853">
            <v>0</v>
          </cell>
          <cell r="M2853">
            <v>0</v>
          </cell>
          <cell r="N2853">
            <v>0</v>
          </cell>
          <cell r="O2853">
            <v>0</v>
          </cell>
          <cell r="P2853">
            <v>0</v>
          </cell>
          <cell r="Q2853">
            <v>0</v>
          </cell>
          <cell r="R2853">
            <v>0</v>
          </cell>
          <cell r="S2853">
            <v>0</v>
          </cell>
          <cell r="T2853">
            <v>0</v>
          </cell>
          <cell r="U2853">
            <v>0</v>
          </cell>
          <cell r="V2853">
            <v>0</v>
          </cell>
          <cell r="W2853">
            <v>0</v>
          </cell>
          <cell r="X2853">
            <v>0</v>
          </cell>
          <cell r="Y2853">
            <v>0</v>
          </cell>
          <cell r="Z2853">
            <v>0</v>
          </cell>
          <cell r="AA2853">
            <v>0</v>
          </cell>
          <cell r="AB2853">
            <v>0</v>
          </cell>
          <cell r="AC2853">
            <v>0</v>
          </cell>
          <cell r="AD2853">
            <v>0</v>
          </cell>
          <cell r="AE2853">
            <v>0</v>
          </cell>
        </row>
        <row r="2854">
          <cell r="E2854" t="str">
            <v>SC Industrial Unfinished Oils</v>
          </cell>
          <cell r="F2854">
            <v>0</v>
          </cell>
          <cell r="G2854">
            <v>0</v>
          </cell>
          <cell r="H2854">
            <v>0</v>
          </cell>
          <cell r="I2854">
            <v>0</v>
          </cell>
          <cell r="J2854">
            <v>0</v>
          </cell>
          <cell r="K2854">
            <v>0</v>
          </cell>
          <cell r="L2854">
            <v>0</v>
          </cell>
          <cell r="M2854">
            <v>0</v>
          </cell>
          <cell r="N2854">
            <v>0</v>
          </cell>
          <cell r="O2854">
            <v>0</v>
          </cell>
          <cell r="P2854">
            <v>0</v>
          </cell>
          <cell r="Q2854">
            <v>0</v>
          </cell>
          <cell r="R2854">
            <v>0</v>
          </cell>
          <cell r="S2854">
            <v>0</v>
          </cell>
          <cell r="T2854">
            <v>0</v>
          </cell>
          <cell r="U2854">
            <v>0</v>
          </cell>
          <cell r="V2854">
            <v>0</v>
          </cell>
          <cell r="W2854">
            <v>0</v>
          </cell>
          <cell r="X2854">
            <v>0</v>
          </cell>
          <cell r="Y2854">
            <v>0</v>
          </cell>
          <cell r="Z2854">
            <v>0</v>
          </cell>
          <cell r="AA2854">
            <v>0</v>
          </cell>
          <cell r="AB2854">
            <v>0</v>
          </cell>
          <cell r="AC2854">
            <v>0</v>
          </cell>
          <cell r="AD2854">
            <v>0</v>
          </cell>
          <cell r="AE2854">
            <v>0</v>
          </cell>
        </row>
        <row r="2855">
          <cell r="E2855" t="str">
            <v>SD Industrial Unfinished Oils</v>
          </cell>
          <cell r="F2855">
            <v>0</v>
          </cell>
          <cell r="G2855">
            <v>0</v>
          </cell>
          <cell r="H2855">
            <v>0</v>
          </cell>
          <cell r="I2855">
            <v>0</v>
          </cell>
          <cell r="J2855">
            <v>0</v>
          </cell>
          <cell r="K2855">
            <v>0</v>
          </cell>
          <cell r="L2855">
            <v>0</v>
          </cell>
          <cell r="M2855">
            <v>0</v>
          </cell>
          <cell r="N2855">
            <v>0</v>
          </cell>
          <cell r="O2855">
            <v>0</v>
          </cell>
          <cell r="P2855">
            <v>0</v>
          </cell>
          <cell r="Q2855">
            <v>0</v>
          </cell>
          <cell r="R2855">
            <v>0</v>
          </cell>
          <cell r="S2855">
            <v>0</v>
          </cell>
          <cell r="T2855">
            <v>0</v>
          </cell>
          <cell r="U2855">
            <v>0</v>
          </cell>
          <cell r="V2855">
            <v>0</v>
          </cell>
          <cell r="W2855">
            <v>0</v>
          </cell>
          <cell r="X2855">
            <v>0</v>
          </cell>
          <cell r="Y2855">
            <v>0</v>
          </cell>
          <cell r="Z2855">
            <v>0</v>
          </cell>
          <cell r="AA2855">
            <v>0</v>
          </cell>
          <cell r="AB2855">
            <v>0</v>
          </cell>
          <cell r="AC2855">
            <v>0</v>
          </cell>
          <cell r="AD2855">
            <v>0</v>
          </cell>
          <cell r="AE2855">
            <v>0</v>
          </cell>
        </row>
        <row r="2856">
          <cell r="E2856" t="str">
            <v>TN Industrial Unfinished Oils</v>
          </cell>
          <cell r="F2856">
            <v>-1480</v>
          </cell>
          <cell r="G2856">
            <v>-2286</v>
          </cell>
          <cell r="H2856">
            <v>-1825</v>
          </cell>
          <cell r="I2856">
            <v>-2047</v>
          </cell>
          <cell r="J2856">
            <v>-1648</v>
          </cell>
          <cell r="K2856">
            <v>-1894</v>
          </cell>
          <cell r="L2856">
            <v>-781</v>
          </cell>
          <cell r="M2856">
            <v>-695</v>
          </cell>
          <cell r="N2856">
            <v>-2736</v>
          </cell>
          <cell r="O2856">
            <v>-2824</v>
          </cell>
          <cell r="P2856">
            <v>-4179</v>
          </cell>
          <cell r="Q2856">
            <v>-836</v>
          </cell>
          <cell r="R2856">
            <v>-1482</v>
          </cell>
          <cell r="S2856">
            <v>-541</v>
          </cell>
          <cell r="T2856">
            <v>-800</v>
          </cell>
          <cell r="U2856">
            <v>31</v>
          </cell>
          <cell r="V2856">
            <v>745</v>
          </cell>
          <cell r="W2856">
            <v>681</v>
          </cell>
          <cell r="X2856">
            <v>-558</v>
          </cell>
          <cell r="Y2856">
            <v>-831</v>
          </cell>
          <cell r="Z2856">
            <v>297</v>
          </cell>
          <cell r="AA2856">
            <v>591</v>
          </cell>
          <cell r="AB2856">
            <v>649</v>
          </cell>
          <cell r="AC2856">
            <v>170</v>
          </cell>
          <cell r="AD2856">
            <v>-813</v>
          </cell>
          <cell r="AE2856">
            <v>-186</v>
          </cell>
        </row>
        <row r="2857">
          <cell r="E2857" t="str">
            <v>TX Industrial Unfinished Oils</v>
          </cell>
          <cell r="F2857">
            <v>-95590</v>
          </cell>
          <cell r="G2857">
            <v>-117532</v>
          </cell>
          <cell r="H2857">
            <v>-89589</v>
          </cell>
          <cell r="I2857">
            <v>-101365</v>
          </cell>
          <cell r="J2857">
            <v>-72429</v>
          </cell>
          <cell r="K2857">
            <v>-83303</v>
          </cell>
          <cell r="L2857">
            <v>-29306</v>
          </cell>
          <cell r="M2857">
            <v>-26848</v>
          </cell>
          <cell r="N2857">
            <v>-81242</v>
          </cell>
          <cell r="O2857">
            <v>-74931</v>
          </cell>
          <cell r="P2857">
            <v>-104844</v>
          </cell>
          <cell r="Q2857">
            <v>-20048</v>
          </cell>
          <cell r="R2857">
            <v>-35630</v>
          </cell>
          <cell r="S2857">
            <v>-13435</v>
          </cell>
          <cell r="T2857">
            <v>-20558</v>
          </cell>
          <cell r="U2857">
            <v>719</v>
          </cell>
          <cell r="V2857">
            <v>17947</v>
          </cell>
          <cell r="W2857">
            <v>17064</v>
          </cell>
          <cell r="X2857">
            <v>-14549</v>
          </cell>
          <cell r="Y2857">
            <v>-21613</v>
          </cell>
          <cell r="Z2857">
            <v>7691</v>
          </cell>
          <cell r="AA2857">
            <v>15301</v>
          </cell>
          <cell r="AB2857">
            <v>17156</v>
          </cell>
          <cell r="AC2857">
            <v>4877</v>
          </cell>
          <cell r="AD2857">
            <v>-23437</v>
          </cell>
          <cell r="AE2857">
            <v>-5295</v>
          </cell>
        </row>
        <row r="2858">
          <cell r="E2858" t="str">
            <v>US Industrial Unfinished Oils</v>
          </cell>
          <cell r="F2858">
            <v>-368961</v>
          </cell>
          <cell r="G2858">
            <v>-450226</v>
          </cell>
          <cell r="H2858">
            <v>-354830</v>
          </cell>
          <cell r="I2858">
            <v>-396007</v>
          </cell>
          <cell r="J2858">
            <v>-279227</v>
          </cell>
          <cell r="K2858">
            <v>-320899</v>
          </cell>
          <cell r="L2858">
            <v>-112836</v>
          </cell>
          <cell r="M2858">
            <v>-102875</v>
          </cell>
          <cell r="N2858">
            <v>-313944</v>
          </cell>
          <cell r="O2858">
            <v>-287912</v>
          </cell>
          <cell r="P2858">
            <v>-401150</v>
          </cell>
          <cell r="Q2858">
            <v>-75422</v>
          </cell>
          <cell r="R2858">
            <v>-135676</v>
          </cell>
          <cell r="S2858">
            <v>-50398</v>
          </cell>
          <cell r="T2858">
            <v>-75550</v>
          </cell>
          <cell r="U2858">
            <v>2784</v>
          </cell>
          <cell r="V2858">
            <v>70337</v>
          </cell>
          <cell r="W2858">
            <v>65188</v>
          </cell>
          <cell r="X2858">
            <v>-53718</v>
          </cell>
          <cell r="Y2858">
            <v>-77793</v>
          </cell>
          <cell r="Z2858">
            <v>27960</v>
          </cell>
          <cell r="AA2858">
            <v>56124</v>
          </cell>
          <cell r="AB2858">
            <v>60085</v>
          </cell>
          <cell r="AC2858">
            <v>16712</v>
          </cell>
          <cell r="AD2858">
            <v>-80589</v>
          </cell>
          <cell r="AE2858">
            <v>-17790</v>
          </cell>
        </row>
        <row r="2859">
          <cell r="E2859" t="str">
            <v>UT Industrial Unfinished Oils</v>
          </cell>
          <cell r="F2859">
            <v>-3811</v>
          </cell>
          <cell r="G2859">
            <v>-4648</v>
          </cell>
          <cell r="H2859">
            <v>-3710</v>
          </cell>
          <cell r="I2859">
            <v>-4161</v>
          </cell>
          <cell r="J2859">
            <v>-2786</v>
          </cell>
          <cell r="K2859">
            <v>-3202</v>
          </cell>
          <cell r="L2859">
            <v>-1179</v>
          </cell>
          <cell r="M2859">
            <v>-1049</v>
          </cell>
          <cell r="N2859">
            <v>-3088</v>
          </cell>
          <cell r="O2859">
            <v>-2682</v>
          </cell>
          <cell r="P2859">
            <v>-3736</v>
          </cell>
          <cell r="Q2859">
            <v>-732</v>
          </cell>
          <cell r="R2859">
            <v>-1339</v>
          </cell>
          <cell r="S2859">
            <v>-487</v>
          </cell>
          <cell r="T2859">
            <v>-743</v>
          </cell>
          <cell r="U2859">
            <v>28</v>
          </cell>
          <cell r="V2859">
            <v>692</v>
          </cell>
          <cell r="W2859">
            <v>635</v>
          </cell>
          <cell r="X2859">
            <v>-520</v>
          </cell>
          <cell r="Y2859">
            <v>-727</v>
          </cell>
          <cell r="Z2859">
            <v>276</v>
          </cell>
          <cell r="AA2859">
            <v>549</v>
          </cell>
          <cell r="AB2859">
            <v>620</v>
          </cell>
          <cell r="AC2859">
            <v>163</v>
          </cell>
          <cell r="AD2859">
            <v>-804</v>
          </cell>
          <cell r="AE2859">
            <v>-177</v>
          </cell>
        </row>
        <row r="2860">
          <cell r="E2860" t="str">
            <v>VA Industrial Unfinished Oils</v>
          </cell>
          <cell r="F2860">
            <v>-1399</v>
          </cell>
          <cell r="G2860">
            <v>-1778</v>
          </cell>
          <cell r="H2860">
            <v>-1273</v>
          </cell>
          <cell r="I2860">
            <v>-1427</v>
          </cell>
          <cell r="J2860">
            <v>-981</v>
          </cell>
          <cell r="K2860">
            <v>-1219</v>
          </cell>
          <cell r="L2860">
            <v>-422</v>
          </cell>
          <cell r="M2860">
            <v>-375</v>
          </cell>
          <cell r="N2860">
            <v>-1145</v>
          </cell>
          <cell r="O2860">
            <v>-1050</v>
          </cell>
          <cell r="P2860">
            <v>-1467</v>
          </cell>
          <cell r="Q2860">
            <v>-272</v>
          </cell>
          <cell r="R2860">
            <v>-482</v>
          </cell>
          <cell r="S2860">
            <v>-176</v>
          </cell>
          <cell r="T2860">
            <v>-260</v>
          </cell>
          <cell r="U2860">
            <v>0</v>
          </cell>
          <cell r="V2860">
            <v>246</v>
          </cell>
          <cell r="W2860">
            <v>241</v>
          </cell>
          <cell r="X2860">
            <v>-200</v>
          </cell>
          <cell r="Y2860">
            <v>-306</v>
          </cell>
          <cell r="Z2860">
            <v>0</v>
          </cell>
          <cell r="AA2860">
            <v>0</v>
          </cell>
          <cell r="AB2860">
            <v>0</v>
          </cell>
          <cell r="AC2860">
            <v>0</v>
          </cell>
          <cell r="AD2860">
            <v>0</v>
          </cell>
          <cell r="AE2860">
            <v>0</v>
          </cell>
        </row>
        <row r="2861">
          <cell r="E2861" t="str">
            <v>VT Industrial Unfinished Oils</v>
          </cell>
          <cell r="F2861">
            <v>0</v>
          </cell>
          <cell r="G2861">
            <v>0</v>
          </cell>
          <cell r="H2861">
            <v>0</v>
          </cell>
          <cell r="I2861">
            <v>0</v>
          </cell>
          <cell r="J2861">
            <v>0</v>
          </cell>
          <cell r="K2861">
            <v>0</v>
          </cell>
          <cell r="L2861">
            <v>0</v>
          </cell>
          <cell r="M2861">
            <v>0</v>
          </cell>
          <cell r="N2861">
            <v>0</v>
          </cell>
          <cell r="O2861">
            <v>0</v>
          </cell>
          <cell r="P2861">
            <v>0</v>
          </cell>
          <cell r="Q2861">
            <v>0</v>
          </cell>
          <cell r="R2861">
            <v>0</v>
          </cell>
          <cell r="S2861">
            <v>0</v>
          </cell>
          <cell r="T2861">
            <v>0</v>
          </cell>
          <cell r="U2861">
            <v>0</v>
          </cell>
          <cell r="V2861">
            <v>0</v>
          </cell>
          <cell r="W2861">
            <v>0</v>
          </cell>
          <cell r="X2861">
            <v>0</v>
          </cell>
          <cell r="Y2861">
            <v>0</v>
          </cell>
          <cell r="Z2861">
            <v>0</v>
          </cell>
          <cell r="AA2861">
            <v>0</v>
          </cell>
          <cell r="AB2861">
            <v>0</v>
          </cell>
          <cell r="AC2861">
            <v>0</v>
          </cell>
          <cell r="AD2861">
            <v>0</v>
          </cell>
          <cell r="AE2861">
            <v>0</v>
          </cell>
        </row>
        <row r="2862">
          <cell r="E2862" t="str">
            <v>WA Industrial Unfinished Oils</v>
          </cell>
          <cell r="F2862">
            <v>-12236</v>
          </cell>
          <cell r="G2862">
            <v>-15776</v>
          </cell>
          <cell r="H2862">
            <v>-12926</v>
          </cell>
          <cell r="I2862">
            <v>-14120</v>
          </cell>
          <cell r="J2862">
            <v>-10237</v>
          </cell>
          <cell r="K2862">
            <v>-12049</v>
          </cell>
          <cell r="L2862">
            <v>-4246</v>
          </cell>
          <cell r="M2862">
            <v>-3779</v>
          </cell>
          <cell r="N2862">
            <v>-11337</v>
          </cell>
          <cell r="O2862">
            <v>-10439</v>
          </cell>
          <cell r="P2862">
            <v>-14745</v>
          </cell>
          <cell r="Q2862">
            <v>-2801</v>
          </cell>
          <cell r="R2862">
            <v>-5004</v>
          </cell>
          <cell r="S2862">
            <v>-1813</v>
          </cell>
          <cell r="T2862">
            <v>-2737</v>
          </cell>
          <cell r="U2862">
            <v>106</v>
          </cell>
          <cell r="V2862">
            <v>2581</v>
          </cell>
          <cell r="W2862">
            <v>2376</v>
          </cell>
          <cell r="X2862">
            <v>-1948</v>
          </cell>
          <cell r="Y2862">
            <v>-2899</v>
          </cell>
          <cell r="Z2862">
            <v>1038</v>
          </cell>
          <cell r="AA2862">
            <v>2073</v>
          </cell>
          <cell r="AB2862">
            <v>2279</v>
          </cell>
          <cell r="AC2862">
            <v>595</v>
          </cell>
          <cell r="AD2862">
            <v>-2852</v>
          </cell>
          <cell r="AE2862">
            <v>-621</v>
          </cell>
        </row>
        <row r="2863">
          <cell r="E2863" t="str">
            <v>WI Industrial Unfinished Oils</v>
          </cell>
          <cell r="F2863">
            <v>-819</v>
          </cell>
          <cell r="G2863">
            <v>-999</v>
          </cell>
          <cell r="H2863">
            <v>-797</v>
          </cell>
          <cell r="I2863">
            <v>-894</v>
          </cell>
          <cell r="J2863">
            <v>-615</v>
          </cell>
          <cell r="K2863">
            <v>-706</v>
          </cell>
          <cell r="L2863">
            <v>-268</v>
          </cell>
          <cell r="M2863">
            <v>-238</v>
          </cell>
          <cell r="N2863">
            <v>-645</v>
          </cell>
          <cell r="O2863">
            <v>-582</v>
          </cell>
          <cell r="P2863">
            <v>-811</v>
          </cell>
          <cell r="Q2863">
            <v>-153</v>
          </cell>
          <cell r="R2863">
            <v>-272</v>
          </cell>
          <cell r="S2863">
            <v>-99</v>
          </cell>
          <cell r="T2863">
            <v>-147</v>
          </cell>
          <cell r="U2863">
            <v>6</v>
          </cell>
          <cell r="V2863">
            <v>142</v>
          </cell>
          <cell r="W2863">
            <v>130</v>
          </cell>
          <cell r="X2863">
            <v>-106</v>
          </cell>
          <cell r="Y2863">
            <v>-158</v>
          </cell>
          <cell r="Z2863">
            <v>57</v>
          </cell>
          <cell r="AA2863">
            <v>125</v>
          </cell>
          <cell r="AB2863">
            <v>137</v>
          </cell>
          <cell r="AC2863">
            <v>36</v>
          </cell>
          <cell r="AD2863">
            <v>-172</v>
          </cell>
          <cell r="AE2863">
            <v>-37</v>
          </cell>
        </row>
        <row r="2864">
          <cell r="E2864" t="str">
            <v>WV Industrial Unfinished Oils</v>
          </cell>
          <cell r="F2864">
            <v>-308</v>
          </cell>
          <cell r="G2864">
            <v>-481</v>
          </cell>
          <cell r="H2864">
            <v>-372</v>
          </cell>
          <cell r="I2864">
            <v>-310</v>
          </cell>
          <cell r="J2864">
            <v>-213</v>
          </cell>
          <cell r="K2864">
            <v>-245</v>
          </cell>
          <cell r="L2864">
            <v>-86</v>
          </cell>
          <cell r="M2864">
            <v>-79</v>
          </cell>
          <cell r="N2864">
            <v>-231</v>
          </cell>
          <cell r="O2864">
            <v>-235</v>
          </cell>
          <cell r="P2864">
            <v>-388</v>
          </cell>
          <cell r="Q2864">
            <v>-86</v>
          </cell>
          <cell r="R2864">
            <v>-160</v>
          </cell>
          <cell r="S2864">
            <v>-58</v>
          </cell>
          <cell r="T2864">
            <v>-86</v>
          </cell>
          <cell r="U2864">
            <v>3</v>
          </cell>
          <cell r="V2864">
            <v>83</v>
          </cell>
          <cell r="W2864">
            <v>76</v>
          </cell>
          <cell r="X2864">
            <v>-62</v>
          </cell>
          <cell r="Y2864">
            <v>-92</v>
          </cell>
          <cell r="Z2864">
            <v>33</v>
          </cell>
          <cell r="AA2864">
            <v>66</v>
          </cell>
          <cell r="AB2864">
            <v>72</v>
          </cell>
          <cell r="AC2864">
            <v>21</v>
          </cell>
          <cell r="AD2864">
            <v>-101</v>
          </cell>
          <cell r="AE2864">
            <v>-22</v>
          </cell>
        </row>
        <row r="2865">
          <cell r="E2865" t="str">
            <v>WY Industrial Unfinished Oils</v>
          </cell>
          <cell r="F2865">
            <v>-4186</v>
          </cell>
          <cell r="G2865">
            <v>-3903</v>
          </cell>
          <cell r="H2865">
            <v>-3115</v>
          </cell>
          <cell r="I2865">
            <v>-3494</v>
          </cell>
          <cell r="J2865">
            <v>-2402</v>
          </cell>
          <cell r="K2865">
            <v>-2760</v>
          </cell>
          <cell r="L2865">
            <v>-965</v>
          </cell>
          <cell r="M2865">
            <v>-859</v>
          </cell>
          <cell r="N2865">
            <v>-2593</v>
          </cell>
          <cell r="O2865">
            <v>-2332</v>
          </cell>
          <cell r="P2865">
            <v>-3451</v>
          </cell>
          <cell r="Q2865">
            <v>-653</v>
          </cell>
          <cell r="R2865">
            <v>-1218</v>
          </cell>
          <cell r="S2865">
            <v>-457</v>
          </cell>
          <cell r="T2865">
            <v>-675</v>
          </cell>
          <cell r="U2865">
            <v>26</v>
          </cell>
          <cell r="V2865">
            <v>639</v>
          </cell>
          <cell r="W2865">
            <v>585</v>
          </cell>
          <cell r="X2865">
            <v>-504</v>
          </cell>
          <cell r="Y2865">
            <v>-750</v>
          </cell>
          <cell r="Z2865">
            <v>268</v>
          </cell>
          <cell r="AA2865">
            <v>544</v>
          </cell>
          <cell r="AB2865">
            <v>600</v>
          </cell>
          <cell r="AC2865">
            <v>157</v>
          </cell>
          <cell r="AD2865">
            <v>-800</v>
          </cell>
          <cell r="AE2865">
            <v>-174</v>
          </cell>
        </row>
        <row r="2866">
          <cell r="F2866"/>
          <cell r="G2866"/>
          <cell r="H2866"/>
          <cell r="I2866"/>
          <cell r="J2866"/>
          <cell r="K2866"/>
          <cell r="L2866"/>
          <cell r="M2866"/>
          <cell r="N2866"/>
          <cell r="O2866"/>
          <cell r="P2866"/>
          <cell r="Q2866"/>
          <cell r="R2866"/>
          <cell r="S2866"/>
          <cell r="T2866"/>
          <cell r="U2866"/>
          <cell r="V2866"/>
          <cell r="W2866"/>
          <cell r="X2866"/>
          <cell r="Y2866"/>
          <cell r="Z2866"/>
          <cell r="AA2866"/>
          <cell r="AB2866"/>
          <cell r="AC2866"/>
          <cell r="AD2866"/>
          <cell r="AE2866"/>
        </row>
        <row r="2867">
          <cell r="E2867" t="str">
            <v>AK Commercial Wood</v>
          </cell>
          <cell r="F2867">
            <v>166</v>
          </cell>
          <cell r="G2867">
            <v>174</v>
          </cell>
          <cell r="H2867">
            <v>183</v>
          </cell>
          <cell r="I2867">
            <v>262</v>
          </cell>
          <cell r="J2867">
            <v>251</v>
          </cell>
          <cell r="K2867">
            <v>253</v>
          </cell>
          <cell r="L2867">
            <v>263</v>
          </cell>
          <cell r="M2867">
            <v>303</v>
          </cell>
          <cell r="N2867">
            <v>229</v>
          </cell>
          <cell r="O2867">
            <v>241</v>
          </cell>
          <cell r="P2867">
            <v>258</v>
          </cell>
          <cell r="Q2867">
            <v>442</v>
          </cell>
          <cell r="R2867">
            <v>453</v>
          </cell>
          <cell r="S2867">
            <v>498</v>
          </cell>
          <cell r="T2867">
            <v>475</v>
          </cell>
          <cell r="U2867">
            <v>160</v>
          </cell>
          <cell r="V2867">
            <v>154</v>
          </cell>
          <cell r="W2867">
            <v>146</v>
          </cell>
          <cell r="X2867">
            <v>154</v>
          </cell>
          <cell r="Y2867">
            <v>303</v>
          </cell>
          <cell r="Z2867">
            <v>299</v>
          </cell>
          <cell r="AA2867">
            <v>288</v>
          </cell>
          <cell r="AB2867">
            <v>252</v>
          </cell>
          <cell r="AC2867">
            <v>292</v>
          </cell>
          <cell r="AD2867">
            <v>300</v>
          </cell>
          <cell r="AE2867">
            <v>328</v>
          </cell>
        </row>
        <row r="2868">
          <cell r="E2868" t="str">
            <v>AL Commercial Wood</v>
          </cell>
          <cell r="F2868">
            <v>1654</v>
          </cell>
          <cell r="G2868">
            <v>1726</v>
          </cell>
          <cell r="H2868">
            <v>1821</v>
          </cell>
          <cell r="I2868">
            <v>1707</v>
          </cell>
          <cell r="J2868">
            <v>1634</v>
          </cell>
          <cell r="K2868">
            <v>1650</v>
          </cell>
          <cell r="L2868">
            <v>1714</v>
          </cell>
          <cell r="M2868">
            <v>1098</v>
          </cell>
          <cell r="N2868">
            <v>959</v>
          </cell>
          <cell r="O2868">
            <v>1008</v>
          </cell>
          <cell r="P2868">
            <v>1079</v>
          </cell>
          <cell r="Q2868">
            <v>936</v>
          </cell>
          <cell r="R2868">
            <v>958</v>
          </cell>
          <cell r="S2868">
            <v>998</v>
          </cell>
          <cell r="T2868">
            <v>975</v>
          </cell>
          <cell r="U2868">
            <v>736</v>
          </cell>
          <cell r="V2868">
            <v>683</v>
          </cell>
          <cell r="W2868">
            <v>726</v>
          </cell>
          <cell r="X2868">
            <v>766</v>
          </cell>
          <cell r="Y2868">
            <v>941</v>
          </cell>
          <cell r="Z2868">
            <v>929</v>
          </cell>
          <cell r="AA2868">
            <v>895</v>
          </cell>
          <cell r="AB2868">
            <v>784</v>
          </cell>
          <cell r="AC2868">
            <v>908</v>
          </cell>
          <cell r="AD2868">
            <v>933</v>
          </cell>
          <cell r="AE2868">
            <v>1019</v>
          </cell>
        </row>
        <row r="2869">
          <cell r="E2869" t="str">
            <v>AR Commercial Wood</v>
          </cell>
          <cell r="F2869">
            <v>345</v>
          </cell>
          <cell r="G2869">
            <v>361</v>
          </cell>
          <cell r="H2869">
            <v>380</v>
          </cell>
          <cell r="I2869">
            <v>650</v>
          </cell>
          <cell r="J2869">
            <v>623</v>
          </cell>
          <cell r="K2869">
            <v>628</v>
          </cell>
          <cell r="L2869">
            <v>653</v>
          </cell>
          <cell r="M2869">
            <v>392</v>
          </cell>
          <cell r="N2869">
            <v>343</v>
          </cell>
          <cell r="O2869">
            <v>360</v>
          </cell>
          <cell r="P2869">
            <v>385</v>
          </cell>
          <cell r="Q2869">
            <v>392</v>
          </cell>
          <cell r="R2869">
            <v>401</v>
          </cell>
          <cell r="S2869">
            <v>418</v>
          </cell>
          <cell r="T2869">
            <v>409</v>
          </cell>
          <cell r="U2869">
            <v>899</v>
          </cell>
          <cell r="V2869">
            <v>834</v>
          </cell>
          <cell r="W2869">
            <v>886</v>
          </cell>
          <cell r="X2869">
            <v>935</v>
          </cell>
          <cell r="Y2869">
            <v>1353</v>
          </cell>
          <cell r="Z2869">
            <v>1336</v>
          </cell>
          <cell r="AA2869">
            <v>1286</v>
          </cell>
          <cell r="AB2869">
            <v>1126</v>
          </cell>
          <cell r="AC2869">
            <v>1306</v>
          </cell>
          <cell r="AD2869">
            <v>1341</v>
          </cell>
          <cell r="AE2869">
            <v>1464</v>
          </cell>
        </row>
        <row r="2870">
          <cell r="E2870" t="str">
            <v>AZ Commercial Wood</v>
          </cell>
          <cell r="F2870">
            <v>898</v>
          </cell>
          <cell r="G2870">
            <v>938</v>
          </cell>
          <cell r="H2870">
            <v>989</v>
          </cell>
          <cell r="I2870">
            <v>1165</v>
          </cell>
          <cell r="J2870">
            <v>1115</v>
          </cell>
          <cell r="K2870">
            <v>1126</v>
          </cell>
          <cell r="L2870">
            <v>1169</v>
          </cell>
          <cell r="M2870">
            <v>1619</v>
          </cell>
          <cell r="N2870">
            <v>1414</v>
          </cell>
          <cell r="O2870">
            <v>1487</v>
          </cell>
          <cell r="P2870">
            <v>1592</v>
          </cell>
          <cell r="Q2870">
            <v>1000</v>
          </cell>
          <cell r="R2870">
            <v>1024</v>
          </cell>
          <cell r="S2870">
            <v>1066</v>
          </cell>
          <cell r="T2870">
            <v>1042</v>
          </cell>
          <cell r="U2870">
            <v>1339</v>
          </cell>
          <cell r="V2870">
            <v>1242</v>
          </cell>
          <cell r="W2870">
            <v>1319</v>
          </cell>
          <cell r="X2870">
            <v>1392</v>
          </cell>
          <cell r="Y2870">
            <v>405</v>
          </cell>
          <cell r="Z2870">
            <v>400</v>
          </cell>
          <cell r="AA2870">
            <v>385</v>
          </cell>
          <cell r="AB2870">
            <v>337</v>
          </cell>
          <cell r="AC2870">
            <v>391</v>
          </cell>
          <cell r="AD2870">
            <v>401</v>
          </cell>
          <cell r="AE2870">
            <v>438</v>
          </cell>
        </row>
        <row r="2871">
          <cell r="E2871" t="str">
            <v>CA Commercial Wood</v>
          </cell>
          <cell r="F2871">
            <v>7997</v>
          </cell>
          <cell r="G2871">
            <v>8348</v>
          </cell>
          <cell r="H2871">
            <v>8805</v>
          </cell>
          <cell r="I2871">
            <v>8032</v>
          </cell>
          <cell r="J2871">
            <v>7691</v>
          </cell>
          <cell r="K2871">
            <v>7763</v>
          </cell>
          <cell r="L2871">
            <v>8064</v>
          </cell>
          <cell r="M2871">
            <v>6293</v>
          </cell>
          <cell r="N2871">
            <v>5497</v>
          </cell>
          <cell r="O2871">
            <v>5780</v>
          </cell>
          <cell r="P2871">
            <v>6186</v>
          </cell>
          <cell r="Q2871">
            <v>6255</v>
          </cell>
          <cell r="R2871">
            <v>6406</v>
          </cell>
          <cell r="S2871">
            <v>6670</v>
          </cell>
          <cell r="T2871">
            <v>6521</v>
          </cell>
          <cell r="U2871">
            <v>4153</v>
          </cell>
          <cell r="V2871">
            <v>3853</v>
          </cell>
          <cell r="W2871">
            <v>4092</v>
          </cell>
          <cell r="X2871">
            <v>4318</v>
          </cell>
          <cell r="Y2871">
            <v>5266</v>
          </cell>
          <cell r="Z2871">
            <v>5199</v>
          </cell>
          <cell r="AA2871">
            <v>5005</v>
          </cell>
          <cell r="AB2871">
            <v>4384</v>
          </cell>
          <cell r="AC2871">
            <v>5081</v>
          </cell>
          <cell r="AD2871">
            <v>5218</v>
          </cell>
          <cell r="AE2871">
            <v>5698</v>
          </cell>
        </row>
        <row r="2872">
          <cell r="E2872" t="str">
            <v>CO Commercial Wood</v>
          </cell>
          <cell r="F2872">
            <v>800</v>
          </cell>
          <cell r="G2872">
            <v>835</v>
          </cell>
          <cell r="H2872">
            <v>881</v>
          </cell>
          <cell r="I2872">
            <v>1020</v>
          </cell>
          <cell r="J2872">
            <v>977</v>
          </cell>
          <cell r="K2872">
            <v>986</v>
          </cell>
          <cell r="L2872">
            <v>1024</v>
          </cell>
          <cell r="M2872">
            <v>1397</v>
          </cell>
          <cell r="N2872">
            <v>1221</v>
          </cell>
          <cell r="O2872">
            <v>1284</v>
          </cell>
          <cell r="P2872">
            <v>1374</v>
          </cell>
          <cell r="Q2872">
            <v>830</v>
          </cell>
          <cell r="R2872">
            <v>850</v>
          </cell>
          <cell r="S2872">
            <v>885</v>
          </cell>
          <cell r="T2872">
            <v>865</v>
          </cell>
          <cell r="U2872">
            <v>1096</v>
          </cell>
          <cell r="V2872">
            <v>1017</v>
          </cell>
          <cell r="W2872">
            <v>1080</v>
          </cell>
          <cell r="X2872">
            <v>1140</v>
          </cell>
          <cell r="Y2872">
            <v>1315</v>
          </cell>
          <cell r="Z2872">
            <v>1298</v>
          </cell>
          <cell r="AA2872">
            <v>1250</v>
          </cell>
          <cell r="AB2872">
            <v>1095</v>
          </cell>
          <cell r="AC2872">
            <v>1269</v>
          </cell>
          <cell r="AD2872">
            <v>1303</v>
          </cell>
          <cell r="AE2872">
            <v>1423</v>
          </cell>
        </row>
        <row r="2873">
          <cell r="E2873" t="str">
            <v>CT Commercial Wood</v>
          </cell>
          <cell r="F2873">
            <v>1055</v>
          </cell>
          <cell r="G2873">
            <v>1102</v>
          </cell>
          <cell r="H2873">
            <v>1162</v>
          </cell>
          <cell r="I2873">
            <v>1483</v>
          </cell>
          <cell r="J2873">
            <v>1420</v>
          </cell>
          <cell r="K2873">
            <v>1434</v>
          </cell>
          <cell r="L2873">
            <v>1489</v>
          </cell>
          <cell r="M2873">
            <v>1303</v>
          </cell>
          <cell r="N2873">
            <v>1138</v>
          </cell>
          <cell r="O2873">
            <v>1196</v>
          </cell>
          <cell r="P2873">
            <v>1280</v>
          </cell>
          <cell r="Q2873">
            <v>1069</v>
          </cell>
          <cell r="R2873">
            <v>1095</v>
          </cell>
          <cell r="S2873">
            <v>1140</v>
          </cell>
          <cell r="T2873">
            <v>1115</v>
          </cell>
          <cell r="U2873">
            <v>397</v>
          </cell>
          <cell r="V2873">
            <v>369</v>
          </cell>
          <cell r="W2873">
            <v>392</v>
          </cell>
          <cell r="X2873">
            <v>413</v>
          </cell>
          <cell r="Y2873">
            <v>833</v>
          </cell>
          <cell r="Z2873">
            <v>822</v>
          </cell>
          <cell r="AA2873">
            <v>792</v>
          </cell>
          <cell r="AB2873">
            <v>693</v>
          </cell>
          <cell r="AC2873">
            <v>856</v>
          </cell>
          <cell r="AD2873">
            <v>888</v>
          </cell>
          <cell r="AE2873">
            <v>903</v>
          </cell>
        </row>
        <row r="2874">
          <cell r="E2874" t="str">
            <v>DC Commercial Wood</v>
          </cell>
          <cell r="F2874">
            <v>126</v>
          </cell>
          <cell r="G2874">
            <v>132</v>
          </cell>
          <cell r="H2874">
            <v>139</v>
          </cell>
          <cell r="I2874">
            <v>231</v>
          </cell>
          <cell r="J2874">
            <v>221</v>
          </cell>
          <cell r="K2874">
            <v>223</v>
          </cell>
          <cell r="L2874">
            <v>232</v>
          </cell>
          <cell r="M2874">
            <v>197</v>
          </cell>
          <cell r="N2874">
            <v>172</v>
          </cell>
          <cell r="O2874">
            <v>181</v>
          </cell>
          <cell r="P2874">
            <v>194</v>
          </cell>
          <cell r="Q2874">
            <v>129</v>
          </cell>
          <cell r="R2874">
            <v>132</v>
          </cell>
          <cell r="S2874">
            <v>138</v>
          </cell>
          <cell r="T2874">
            <v>135</v>
          </cell>
          <cell r="U2874">
            <v>6</v>
          </cell>
          <cell r="V2874">
            <v>5</v>
          </cell>
          <cell r="W2874">
            <v>6</v>
          </cell>
          <cell r="X2874">
            <v>6</v>
          </cell>
          <cell r="Y2874">
            <v>3</v>
          </cell>
          <cell r="Z2874">
            <v>3</v>
          </cell>
          <cell r="AA2874">
            <v>3</v>
          </cell>
          <cell r="AB2874">
            <v>3</v>
          </cell>
          <cell r="AC2874">
            <v>3</v>
          </cell>
          <cell r="AD2874">
            <v>3</v>
          </cell>
          <cell r="AE2874">
            <v>4</v>
          </cell>
        </row>
        <row r="2875">
          <cell r="E2875" t="str">
            <v>DE Commercial Wood</v>
          </cell>
          <cell r="F2875">
            <v>132</v>
          </cell>
          <cell r="G2875">
            <v>137</v>
          </cell>
          <cell r="H2875">
            <v>145</v>
          </cell>
          <cell r="I2875">
            <v>257</v>
          </cell>
          <cell r="J2875">
            <v>246</v>
          </cell>
          <cell r="K2875">
            <v>248</v>
          </cell>
          <cell r="L2875">
            <v>258</v>
          </cell>
          <cell r="M2875">
            <v>238</v>
          </cell>
          <cell r="N2875">
            <v>208</v>
          </cell>
          <cell r="O2875">
            <v>219</v>
          </cell>
          <cell r="P2875">
            <v>234</v>
          </cell>
          <cell r="Q2875">
            <v>164</v>
          </cell>
          <cell r="R2875">
            <v>168</v>
          </cell>
          <cell r="S2875">
            <v>175</v>
          </cell>
          <cell r="T2875">
            <v>171</v>
          </cell>
          <cell r="U2875">
            <v>95</v>
          </cell>
          <cell r="V2875">
            <v>88</v>
          </cell>
          <cell r="W2875">
            <v>93</v>
          </cell>
          <cell r="X2875">
            <v>98</v>
          </cell>
          <cell r="Y2875">
            <v>183</v>
          </cell>
          <cell r="Z2875">
            <v>181</v>
          </cell>
          <cell r="AA2875">
            <v>174</v>
          </cell>
          <cell r="AB2875">
            <v>153</v>
          </cell>
          <cell r="AC2875">
            <v>177</v>
          </cell>
          <cell r="AD2875">
            <v>182</v>
          </cell>
          <cell r="AE2875">
            <v>198</v>
          </cell>
        </row>
        <row r="2876">
          <cell r="E2876" t="str">
            <v>FL Commercial Wood</v>
          </cell>
          <cell r="F2876">
            <v>2768</v>
          </cell>
          <cell r="G2876">
            <v>2889</v>
          </cell>
          <cell r="H2876">
            <v>3048</v>
          </cell>
          <cell r="I2876">
            <v>1381</v>
          </cell>
          <cell r="J2876">
            <v>1322</v>
          </cell>
          <cell r="K2876">
            <v>1334</v>
          </cell>
          <cell r="L2876">
            <v>1386</v>
          </cell>
          <cell r="M2876">
            <v>1066</v>
          </cell>
          <cell r="N2876">
            <v>931</v>
          </cell>
          <cell r="O2876">
            <v>979</v>
          </cell>
          <cell r="P2876">
            <v>1048</v>
          </cell>
          <cell r="Q2876">
            <v>838</v>
          </cell>
          <cell r="R2876">
            <v>858</v>
          </cell>
          <cell r="S2876">
            <v>893</v>
          </cell>
          <cell r="T2876">
            <v>873</v>
          </cell>
          <cell r="U2876">
            <v>354</v>
          </cell>
          <cell r="V2876">
            <v>329</v>
          </cell>
          <cell r="W2876">
            <v>349</v>
          </cell>
          <cell r="X2876">
            <v>368</v>
          </cell>
          <cell r="Y2876">
            <v>2060</v>
          </cell>
          <cell r="Z2876">
            <v>2034</v>
          </cell>
          <cell r="AA2876">
            <v>1958</v>
          </cell>
          <cell r="AB2876">
            <v>1715</v>
          </cell>
          <cell r="AC2876">
            <v>1988</v>
          </cell>
          <cell r="AD2876">
            <v>2041</v>
          </cell>
          <cell r="AE2876">
            <v>2229</v>
          </cell>
        </row>
        <row r="2877">
          <cell r="E2877" t="str">
            <v>GA Commercial Wood</v>
          </cell>
          <cell r="F2877">
            <v>1197</v>
          </cell>
          <cell r="G2877">
            <v>1249</v>
          </cell>
          <cell r="H2877">
            <v>1318</v>
          </cell>
          <cell r="I2877">
            <v>2352</v>
          </cell>
          <cell r="J2877">
            <v>2252</v>
          </cell>
          <cell r="K2877">
            <v>2273</v>
          </cell>
          <cell r="L2877">
            <v>2361</v>
          </cell>
          <cell r="M2877">
            <v>2291</v>
          </cell>
          <cell r="N2877">
            <v>2001</v>
          </cell>
          <cell r="O2877">
            <v>2104</v>
          </cell>
          <cell r="P2877">
            <v>2252</v>
          </cell>
          <cell r="Q2877">
            <v>1595</v>
          </cell>
          <cell r="R2877">
            <v>1634</v>
          </cell>
          <cell r="S2877">
            <v>1701</v>
          </cell>
          <cell r="T2877">
            <v>1663</v>
          </cell>
          <cell r="U2877">
            <v>1043</v>
          </cell>
          <cell r="V2877">
            <v>968</v>
          </cell>
          <cell r="W2877">
            <v>1028</v>
          </cell>
          <cell r="X2877">
            <v>1084</v>
          </cell>
          <cell r="Y2877">
            <v>1718</v>
          </cell>
          <cell r="Z2877">
            <v>1696</v>
          </cell>
          <cell r="AA2877">
            <v>1633</v>
          </cell>
          <cell r="AB2877">
            <v>1430</v>
          </cell>
          <cell r="AC2877">
            <v>1658</v>
          </cell>
          <cell r="AD2877">
            <v>1702</v>
          </cell>
          <cell r="AE2877">
            <v>1859</v>
          </cell>
        </row>
        <row r="2878">
          <cell r="E2878" t="str">
            <v>HI Commercial Wood</v>
          </cell>
          <cell r="F2878">
            <v>0</v>
          </cell>
          <cell r="G2878">
            <v>0</v>
          </cell>
          <cell r="H2878">
            <v>0</v>
          </cell>
          <cell r="I2878">
            <v>0</v>
          </cell>
          <cell r="J2878">
            <v>0</v>
          </cell>
          <cell r="K2878">
            <v>0</v>
          </cell>
          <cell r="L2878">
            <v>0</v>
          </cell>
          <cell r="M2878">
            <v>0</v>
          </cell>
          <cell r="N2878">
            <v>0</v>
          </cell>
          <cell r="O2878">
            <v>0</v>
          </cell>
          <cell r="P2878">
            <v>0</v>
          </cell>
          <cell r="Q2878">
            <v>0</v>
          </cell>
          <cell r="R2878">
            <v>0</v>
          </cell>
          <cell r="S2878">
            <v>0</v>
          </cell>
          <cell r="T2878">
            <v>0</v>
          </cell>
          <cell r="U2878">
            <v>28</v>
          </cell>
          <cell r="V2878">
            <v>26</v>
          </cell>
          <cell r="W2878">
            <v>28</v>
          </cell>
          <cell r="X2878">
            <v>29</v>
          </cell>
          <cell r="Y2878">
            <v>48</v>
          </cell>
          <cell r="Z2878">
            <v>48</v>
          </cell>
          <cell r="AA2878">
            <v>46</v>
          </cell>
          <cell r="AB2878">
            <v>40</v>
          </cell>
          <cell r="AC2878">
            <v>47</v>
          </cell>
          <cell r="AD2878">
            <v>48</v>
          </cell>
          <cell r="AE2878">
            <v>52</v>
          </cell>
        </row>
        <row r="2879">
          <cell r="E2879" t="str">
            <v>IA Commercial Wood</v>
          </cell>
          <cell r="F2879">
            <v>760</v>
          </cell>
          <cell r="G2879">
            <v>794</v>
          </cell>
          <cell r="H2879">
            <v>837</v>
          </cell>
          <cell r="I2879">
            <v>859</v>
          </cell>
          <cell r="J2879">
            <v>822</v>
          </cell>
          <cell r="K2879">
            <v>830</v>
          </cell>
          <cell r="L2879">
            <v>862</v>
          </cell>
          <cell r="M2879">
            <v>810</v>
          </cell>
          <cell r="N2879">
            <v>707</v>
          </cell>
          <cell r="O2879">
            <v>744</v>
          </cell>
          <cell r="P2879">
            <v>796</v>
          </cell>
          <cell r="Q2879">
            <v>831</v>
          </cell>
          <cell r="R2879">
            <v>852</v>
          </cell>
          <cell r="S2879">
            <v>887</v>
          </cell>
          <cell r="T2879">
            <v>867</v>
          </cell>
          <cell r="U2879">
            <v>694</v>
          </cell>
          <cell r="V2879">
            <v>644</v>
          </cell>
          <cell r="W2879">
            <v>685</v>
          </cell>
          <cell r="X2879">
            <v>722</v>
          </cell>
          <cell r="Y2879">
            <v>782</v>
          </cell>
          <cell r="Z2879">
            <v>772</v>
          </cell>
          <cell r="AA2879">
            <v>743</v>
          </cell>
          <cell r="AB2879">
            <v>651</v>
          </cell>
          <cell r="AC2879">
            <v>754</v>
          </cell>
          <cell r="AD2879">
            <v>864</v>
          </cell>
          <cell r="AE2879">
            <v>931</v>
          </cell>
        </row>
        <row r="2880">
          <cell r="E2880" t="str">
            <v>ID Commercial Wood</v>
          </cell>
          <cell r="F2880">
            <v>224</v>
          </cell>
          <cell r="G2880">
            <v>234</v>
          </cell>
          <cell r="H2880">
            <v>246</v>
          </cell>
          <cell r="I2880">
            <v>294</v>
          </cell>
          <cell r="J2880">
            <v>281</v>
          </cell>
          <cell r="K2880">
            <v>284</v>
          </cell>
          <cell r="L2880">
            <v>295</v>
          </cell>
          <cell r="M2880">
            <v>409</v>
          </cell>
          <cell r="N2880">
            <v>358</v>
          </cell>
          <cell r="O2880">
            <v>376</v>
          </cell>
          <cell r="P2880">
            <v>402</v>
          </cell>
          <cell r="Q2880">
            <v>240</v>
          </cell>
          <cell r="R2880">
            <v>245</v>
          </cell>
          <cell r="S2880">
            <v>255</v>
          </cell>
          <cell r="T2880">
            <v>250</v>
          </cell>
          <cell r="U2880">
            <v>1303</v>
          </cell>
          <cell r="V2880">
            <v>1209</v>
          </cell>
          <cell r="W2880">
            <v>1284</v>
          </cell>
          <cell r="X2880">
            <v>1355</v>
          </cell>
          <cell r="Y2880">
            <v>545</v>
          </cell>
          <cell r="Z2880">
            <v>538</v>
          </cell>
          <cell r="AA2880">
            <v>518</v>
          </cell>
          <cell r="AB2880">
            <v>454</v>
          </cell>
          <cell r="AC2880">
            <v>526</v>
          </cell>
          <cell r="AD2880">
            <v>540</v>
          </cell>
          <cell r="AE2880">
            <v>590</v>
          </cell>
        </row>
        <row r="2881">
          <cell r="E2881" t="str">
            <v>IL Commercial Wood</v>
          </cell>
          <cell r="F2881">
            <v>3515</v>
          </cell>
          <cell r="G2881">
            <v>3670</v>
          </cell>
          <cell r="H2881">
            <v>3870</v>
          </cell>
          <cell r="I2881">
            <v>2442</v>
          </cell>
          <cell r="J2881">
            <v>2338</v>
          </cell>
          <cell r="K2881">
            <v>2360</v>
          </cell>
          <cell r="L2881">
            <v>2451</v>
          </cell>
          <cell r="M2881">
            <v>1935</v>
          </cell>
          <cell r="N2881">
            <v>1690</v>
          </cell>
          <cell r="O2881">
            <v>1777</v>
          </cell>
          <cell r="P2881">
            <v>1902</v>
          </cell>
          <cell r="Q2881">
            <v>2726</v>
          </cell>
          <cell r="R2881">
            <v>2792</v>
          </cell>
          <cell r="S2881">
            <v>2906</v>
          </cell>
          <cell r="T2881">
            <v>2842</v>
          </cell>
          <cell r="U2881">
            <v>1015</v>
          </cell>
          <cell r="V2881">
            <v>942</v>
          </cell>
          <cell r="W2881">
            <v>1000</v>
          </cell>
          <cell r="X2881">
            <v>1055</v>
          </cell>
          <cell r="Y2881">
            <v>1978</v>
          </cell>
          <cell r="Z2881">
            <v>1952</v>
          </cell>
          <cell r="AA2881">
            <v>1880</v>
          </cell>
          <cell r="AB2881">
            <v>1646</v>
          </cell>
          <cell r="AC2881">
            <v>1908</v>
          </cell>
          <cell r="AD2881">
            <v>1960</v>
          </cell>
          <cell r="AE2881">
            <v>2140</v>
          </cell>
        </row>
        <row r="2882">
          <cell r="E2882" t="str">
            <v>IN Commercial Wood</v>
          </cell>
          <cell r="F2882">
            <v>1752</v>
          </cell>
          <cell r="G2882">
            <v>1829</v>
          </cell>
          <cell r="H2882">
            <v>1929</v>
          </cell>
          <cell r="I2882">
            <v>1235</v>
          </cell>
          <cell r="J2882">
            <v>1182</v>
          </cell>
          <cell r="K2882">
            <v>1193</v>
          </cell>
          <cell r="L2882">
            <v>1240</v>
          </cell>
          <cell r="M2882">
            <v>1007</v>
          </cell>
          <cell r="N2882">
            <v>879</v>
          </cell>
          <cell r="O2882">
            <v>925</v>
          </cell>
          <cell r="P2882">
            <v>989</v>
          </cell>
          <cell r="Q2882">
            <v>1424</v>
          </cell>
          <cell r="R2882">
            <v>1458</v>
          </cell>
          <cell r="S2882">
            <v>1518</v>
          </cell>
          <cell r="T2882">
            <v>1484</v>
          </cell>
          <cell r="U2882">
            <v>2045</v>
          </cell>
          <cell r="V2882">
            <v>1898</v>
          </cell>
          <cell r="W2882">
            <v>2015</v>
          </cell>
          <cell r="X2882">
            <v>2127</v>
          </cell>
          <cell r="Y2882">
            <v>1712</v>
          </cell>
          <cell r="Z2882">
            <v>1690</v>
          </cell>
          <cell r="AA2882">
            <v>1627</v>
          </cell>
          <cell r="AB2882">
            <v>1425</v>
          </cell>
          <cell r="AC2882">
            <v>1651</v>
          </cell>
          <cell r="AD2882">
            <v>1696</v>
          </cell>
          <cell r="AE2882">
            <v>1852</v>
          </cell>
        </row>
        <row r="2883">
          <cell r="E2883" t="str">
            <v>KS Commercial Wood</v>
          </cell>
          <cell r="F2883">
            <v>694</v>
          </cell>
          <cell r="G2883">
            <v>724</v>
          </cell>
          <cell r="H2883">
            <v>764</v>
          </cell>
          <cell r="I2883">
            <v>789</v>
          </cell>
          <cell r="J2883">
            <v>755</v>
          </cell>
          <cell r="K2883">
            <v>762</v>
          </cell>
          <cell r="L2883">
            <v>792</v>
          </cell>
          <cell r="M2883">
            <v>753</v>
          </cell>
          <cell r="N2883">
            <v>658</v>
          </cell>
          <cell r="O2883">
            <v>692</v>
          </cell>
          <cell r="P2883">
            <v>740</v>
          </cell>
          <cell r="Q2883">
            <v>765</v>
          </cell>
          <cell r="R2883">
            <v>784</v>
          </cell>
          <cell r="S2883">
            <v>816</v>
          </cell>
          <cell r="T2883">
            <v>798</v>
          </cell>
          <cell r="U2883">
            <v>637</v>
          </cell>
          <cell r="V2883">
            <v>591</v>
          </cell>
          <cell r="W2883">
            <v>627</v>
          </cell>
          <cell r="X2883">
            <v>662</v>
          </cell>
          <cell r="Y2883">
            <v>638</v>
          </cell>
          <cell r="Z2883">
            <v>630</v>
          </cell>
          <cell r="AA2883">
            <v>606</v>
          </cell>
          <cell r="AB2883">
            <v>531</v>
          </cell>
          <cell r="AC2883">
            <v>615</v>
          </cell>
          <cell r="AD2883">
            <v>632</v>
          </cell>
          <cell r="AE2883">
            <v>690</v>
          </cell>
        </row>
        <row r="2884">
          <cell r="E2884" t="str">
            <v>KY Commercial Wood</v>
          </cell>
          <cell r="F2884">
            <v>1492</v>
          </cell>
          <cell r="G2884">
            <v>1557</v>
          </cell>
          <cell r="H2884">
            <v>1643</v>
          </cell>
          <cell r="I2884">
            <v>1539</v>
          </cell>
          <cell r="J2884">
            <v>1473</v>
          </cell>
          <cell r="K2884">
            <v>1487</v>
          </cell>
          <cell r="L2884">
            <v>1545</v>
          </cell>
          <cell r="M2884">
            <v>981</v>
          </cell>
          <cell r="N2884">
            <v>857</v>
          </cell>
          <cell r="O2884">
            <v>901</v>
          </cell>
          <cell r="P2884">
            <v>965</v>
          </cell>
          <cell r="Q2884">
            <v>835</v>
          </cell>
          <cell r="R2884">
            <v>855</v>
          </cell>
          <cell r="S2884">
            <v>890</v>
          </cell>
          <cell r="T2884">
            <v>870</v>
          </cell>
          <cell r="U2884">
            <v>1632</v>
          </cell>
          <cell r="V2884">
            <v>1514</v>
          </cell>
          <cell r="W2884">
            <v>1608</v>
          </cell>
          <cell r="X2884">
            <v>1697</v>
          </cell>
          <cell r="Y2884">
            <v>1980</v>
          </cell>
          <cell r="Z2884">
            <v>1955</v>
          </cell>
          <cell r="AA2884">
            <v>1882</v>
          </cell>
          <cell r="AB2884">
            <v>1648</v>
          </cell>
          <cell r="AC2884">
            <v>1910</v>
          </cell>
          <cell r="AD2884">
            <v>1962</v>
          </cell>
          <cell r="AE2884">
            <v>2142</v>
          </cell>
        </row>
        <row r="2885">
          <cell r="E2885" t="str">
            <v>LA Commercial Wood</v>
          </cell>
          <cell r="F2885">
            <v>592</v>
          </cell>
          <cell r="G2885">
            <v>619</v>
          </cell>
          <cell r="H2885">
            <v>652</v>
          </cell>
          <cell r="I2885">
            <v>1100</v>
          </cell>
          <cell r="J2885">
            <v>1053</v>
          </cell>
          <cell r="K2885">
            <v>1063</v>
          </cell>
          <cell r="L2885">
            <v>1104</v>
          </cell>
          <cell r="M2885">
            <v>650</v>
          </cell>
          <cell r="N2885">
            <v>568</v>
          </cell>
          <cell r="O2885">
            <v>597</v>
          </cell>
          <cell r="P2885">
            <v>639</v>
          </cell>
          <cell r="Q2885">
            <v>614</v>
          </cell>
          <cell r="R2885">
            <v>629</v>
          </cell>
          <cell r="S2885">
            <v>655</v>
          </cell>
          <cell r="T2885">
            <v>640</v>
          </cell>
          <cell r="U2885">
            <v>238</v>
          </cell>
          <cell r="V2885">
            <v>221</v>
          </cell>
          <cell r="W2885">
            <v>235</v>
          </cell>
          <cell r="X2885">
            <v>248</v>
          </cell>
          <cell r="Y2885">
            <v>333</v>
          </cell>
          <cell r="Z2885">
            <v>329</v>
          </cell>
          <cell r="AA2885">
            <v>316</v>
          </cell>
          <cell r="AB2885">
            <v>277</v>
          </cell>
          <cell r="AC2885">
            <v>321</v>
          </cell>
          <cell r="AD2885">
            <v>330</v>
          </cell>
          <cell r="AE2885">
            <v>360</v>
          </cell>
        </row>
        <row r="2886">
          <cell r="E2886" t="str">
            <v>MA Commercial Wood</v>
          </cell>
          <cell r="F2886">
            <v>1976</v>
          </cell>
          <cell r="G2886">
            <v>2063</v>
          </cell>
          <cell r="H2886">
            <v>2175</v>
          </cell>
          <cell r="I2886">
            <v>2769</v>
          </cell>
          <cell r="J2886">
            <v>2652</v>
          </cell>
          <cell r="K2886">
            <v>2677</v>
          </cell>
          <cell r="L2886">
            <v>2780</v>
          </cell>
          <cell r="M2886">
            <v>2427</v>
          </cell>
          <cell r="N2886">
            <v>2120</v>
          </cell>
          <cell r="O2886">
            <v>2230</v>
          </cell>
          <cell r="P2886">
            <v>2386</v>
          </cell>
          <cell r="Q2886">
            <v>2023</v>
          </cell>
          <cell r="R2886">
            <v>2072</v>
          </cell>
          <cell r="S2886">
            <v>2157</v>
          </cell>
          <cell r="T2886">
            <v>2109</v>
          </cell>
          <cell r="U2886">
            <v>574</v>
          </cell>
          <cell r="V2886">
            <v>533</v>
          </cell>
          <cell r="W2886">
            <v>566</v>
          </cell>
          <cell r="X2886">
            <v>597</v>
          </cell>
          <cell r="Y2886">
            <v>1441</v>
          </cell>
          <cell r="Z2886">
            <v>1423</v>
          </cell>
          <cell r="AA2886">
            <v>1370</v>
          </cell>
          <cell r="AB2886">
            <v>1200</v>
          </cell>
          <cell r="AC2886">
            <v>1391</v>
          </cell>
          <cell r="AD2886">
            <v>1428</v>
          </cell>
          <cell r="AE2886">
            <v>1559</v>
          </cell>
        </row>
        <row r="2887">
          <cell r="E2887" t="str">
            <v>MD Commercial Wood</v>
          </cell>
          <cell r="F2887">
            <v>1384</v>
          </cell>
          <cell r="G2887">
            <v>896</v>
          </cell>
          <cell r="H2887">
            <v>1471</v>
          </cell>
          <cell r="I2887">
            <v>2165</v>
          </cell>
          <cell r="J2887">
            <v>2102</v>
          </cell>
          <cell r="K2887">
            <v>2120</v>
          </cell>
          <cell r="L2887">
            <v>2204</v>
          </cell>
          <cell r="M2887">
            <v>2028</v>
          </cell>
          <cell r="N2887">
            <v>1792</v>
          </cell>
          <cell r="O2887">
            <v>1808</v>
          </cell>
          <cell r="P2887">
            <v>2042</v>
          </cell>
          <cell r="Q2887">
            <v>1549</v>
          </cell>
          <cell r="R2887">
            <v>1394</v>
          </cell>
          <cell r="S2887">
            <v>1455</v>
          </cell>
          <cell r="T2887">
            <v>1662</v>
          </cell>
          <cell r="U2887">
            <v>1568</v>
          </cell>
          <cell r="V2887">
            <v>1660</v>
          </cell>
          <cell r="W2887">
            <v>1719</v>
          </cell>
          <cell r="X2887">
            <v>1873</v>
          </cell>
          <cell r="Y2887">
            <v>2448</v>
          </cell>
          <cell r="Z2887">
            <v>2340</v>
          </cell>
          <cell r="AA2887">
            <v>2330</v>
          </cell>
          <cell r="AB2887">
            <v>2180</v>
          </cell>
          <cell r="AC2887">
            <v>2376</v>
          </cell>
          <cell r="AD2887">
            <v>2370</v>
          </cell>
          <cell r="AE2887">
            <v>2491</v>
          </cell>
        </row>
        <row r="2888">
          <cell r="E2888" t="str">
            <v>ME Commercial Wood</v>
          </cell>
          <cell r="F2888">
            <v>933</v>
          </cell>
          <cell r="G2888">
            <v>1422</v>
          </cell>
          <cell r="H2888">
            <v>1175</v>
          </cell>
          <cell r="I2888">
            <v>1121</v>
          </cell>
          <cell r="J2888">
            <v>1218</v>
          </cell>
          <cell r="K2888">
            <v>1225</v>
          </cell>
          <cell r="L2888">
            <v>1235</v>
          </cell>
          <cell r="M2888">
            <v>960</v>
          </cell>
          <cell r="N2888">
            <v>836</v>
          </cell>
          <cell r="O2888">
            <v>629</v>
          </cell>
          <cell r="P2888">
            <v>751</v>
          </cell>
          <cell r="Q2888">
            <v>589</v>
          </cell>
          <cell r="R2888">
            <v>557</v>
          </cell>
          <cell r="S2888">
            <v>541</v>
          </cell>
          <cell r="T2888">
            <v>529</v>
          </cell>
          <cell r="U2888">
            <v>969</v>
          </cell>
          <cell r="V2888">
            <v>899</v>
          </cell>
          <cell r="W2888">
            <v>980</v>
          </cell>
          <cell r="X2888">
            <v>1015</v>
          </cell>
          <cell r="Y2888">
            <v>2038</v>
          </cell>
          <cell r="Z2888">
            <v>1993</v>
          </cell>
          <cell r="AA2888">
            <v>1942</v>
          </cell>
          <cell r="AB2888">
            <v>1685</v>
          </cell>
          <cell r="AC2888">
            <v>1958</v>
          </cell>
          <cell r="AD2888">
            <v>2045</v>
          </cell>
          <cell r="AE2888">
            <v>2210</v>
          </cell>
        </row>
        <row r="2889">
          <cell r="E2889" t="str">
            <v>MI Commercial Wood</v>
          </cell>
          <cell r="F2889">
            <v>3002</v>
          </cell>
          <cell r="G2889">
            <v>3133</v>
          </cell>
          <cell r="H2889">
            <v>3305</v>
          </cell>
          <cell r="I2889">
            <v>2097</v>
          </cell>
          <cell r="J2889">
            <v>2008</v>
          </cell>
          <cell r="K2889">
            <v>2027</v>
          </cell>
          <cell r="L2889">
            <v>2106</v>
          </cell>
          <cell r="M2889">
            <v>1681</v>
          </cell>
          <cell r="N2889">
            <v>1468</v>
          </cell>
          <cell r="O2889">
            <v>1544</v>
          </cell>
          <cell r="P2889">
            <v>1652</v>
          </cell>
          <cell r="Q2889">
            <v>2368</v>
          </cell>
          <cell r="R2889">
            <v>2425</v>
          </cell>
          <cell r="S2889">
            <v>2525</v>
          </cell>
          <cell r="T2889">
            <v>2738</v>
          </cell>
          <cell r="U2889">
            <v>4336</v>
          </cell>
          <cell r="V2889">
            <v>4055</v>
          </cell>
          <cell r="W2889">
            <v>4254</v>
          </cell>
          <cell r="X2889">
            <v>4531</v>
          </cell>
          <cell r="Y2889">
            <v>2986</v>
          </cell>
          <cell r="Z2889">
            <v>2961</v>
          </cell>
          <cell r="AA2889">
            <v>2818</v>
          </cell>
          <cell r="AB2889">
            <v>2420</v>
          </cell>
          <cell r="AC2889">
            <v>2543</v>
          </cell>
          <cell r="AD2889">
            <v>2656</v>
          </cell>
          <cell r="AE2889">
            <v>2877</v>
          </cell>
        </row>
        <row r="2890">
          <cell r="E2890" t="str">
            <v>MN Commercial Wood</v>
          </cell>
          <cell r="F2890">
            <v>1229</v>
          </cell>
          <cell r="G2890">
            <v>1283</v>
          </cell>
          <cell r="H2890">
            <v>1353</v>
          </cell>
          <cell r="I2890">
            <v>1413</v>
          </cell>
          <cell r="J2890">
            <v>1353</v>
          </cell>
          <cell r="K2890">
            <v>1366</v>
          </cell>
          <cell r="L2890">
            <v>1419</v>
          </cell>
          <cell r="M2890">
            <v>1349</v>
          </cell>
          <cell r="N2890">
            <v>1178</v>
          </cell>
          <cell r="O2890">
            <v>1239</v>
          </cell>
          <cell r="P2890">
            <v>1326</v>
          </cell>
          <cell r="Q2890">
            <v>1405</v>
          </cell>
          <cell r="R2890">
            <v>1439</v>
          </cell>
          <cell r="S2890">
            <v>1498</v>
          </cell>
          <cell r="T2890">
            <v>1464</v>
          </cell>
          <cell r="U2890">
            <v>1711</v>
          </cell>
          <cell r="V2890">
            <v>1587</v>
          </cell>
          <cell r="W2890">
            <v>1686</v>
          </cell>
          <cell r="X2890">
            <v>1779</v>
          </cell>
          <cell r="Y2890">
            <v>1980</v>
          </cell>
          <cell r="Z2890">
            <v>1954</v>
          </cell>
          <cell r="AA2890">
            <v>1881</v>
          </cell>
          <cell r="AB2890">
            <v>1648</v>
          </cell>
          <cell r="AC2890">
            <v>1910</v>
          </cell>
          <cell r="AD2890">
            <v>4439</v>
          </cell>
          <cell r="AE2890">
            <v>4316</v>
          </cell>
        </row>
        <row r="2891">
          <cell r="E2891" t="str">
            <v>MO Commercial Wood</v>
          </cell>
          <cell r="F2891">
            <v>1462</v>
          </cell>
          <cell r="G2891">
            <v>1526</v>
          </cell>
          <cell r="H2891">
            <v>1609</v>
          </cell>
          <cell r="I2891">
            <v>1662</v>
          </cell>
          <cell r="J2891">
            <v>1592</v>
          </cell>
          <cell r="K2891">
            <v>1607</v>
          </cell>
          <cell r="L2891">
            <v>1669</v>
          </cell>
          <cell r="M2891">
            <v>1596</v>
          </cell>
          <cell r="N2891">
            <v>1394</v>
          </cell>
          <cell r="O2891">
            <v>1466</v>
          </cell>
          <cell r="P2891">
            <v>1568</v>
          </cell>
          <cell r="Q2891">
            <v>1654</v>
          </cell>
          <cell r="R2891">
            <v>1694</v>
          </cell>
          <cell r="S2891">
            <v>1763</v>
          </cell>
          <cell r="T2891">
            <v>1724</v>
          </cell>
          <cell r="U2891">
            <v>2966</v>
          </cell>
          <cell r="V2891">
            <v>2752</v>
          </cell>
          <cell r="W2891">
            <v>2923</v>
          </cell>
          <cell r="X2891">
            <v>3084</v>
          </cell>
          <cell r="Y2891">
            <v>3690</v>
          </cell>
          <cell r="Z2891">
            <v>3643</v>
          </cell>
          <cell r="AA2891">
            <v>3507</v>
          </cell>
          <cell r="AB2891">
            <v>3071</v>
          </cell>
          <cell r="AC2891">
            <v>3760</v>
          </cell>
          <cell r="AD2891">
            <v>4477</v>
          </cell>
          <cell r="AE2891">
            <v>4743</v>
          </cell>
        </row>
        <row r="2892">
          <cell r="E2892" t="str">
            <v>MS Commercial Wood</v>
          </cell>
          <cell r="F2892">
            <v>1000</v>
          </cell>
          <cell r="G2892">
            <v>1044</v>
          </cell>
          <cell r="H2892">
            <v>1101</v>
          </cell>
          <cell r="I2892">
            <v>1022</v>
          </cell>
          <cell r="J2892">
            <v>979</v>
          </cell>
          <cell r="K2892">
            <v>988</v>
          </cell>
          <cell r="L2892">
            <v>1026</v>
          </cell>
          <cell r="M2892">
            <v>653</v>
          </cell>
          <cell r="N2892">
            <v>570</v>
          </cell>
          <cell r="O2892">
            <v>599</v>
          </cell>
          <cell r="P2892">
            <v>641</v>
          </cell>
          <cell r="Q2892">
            <v>555</v>
          </cell>
          <cell r="R2892">
            <v>568</v>
          </cell>
          <cell r="S2892">
            <v>591</v>
          </cell>
          <cell r="T2892">
            <v>578</v>
          </cell>
          <cell r="U2892">
            <v>776</v>
          </cell>
          <cell r="V2892">
            <v>720</v>
          </cell>
          <cell r="W2892">
            <v>765</v>
          </cell>
          <cell r="X2892">
            <v>807</v>
          </cell>
          <cell r="Y2892">
            <v>779</v>
          </cell>
          <cell r="Z2892">
            <v>769</v>
          </cell>
          <cell r="AA2892">
            <v>740</v>
          </cell>
          <cell r="AB2892">
            <v>648</v>
          </cell>
          <cell r="AC2892">
            <v>751</v>
          </cell>
          <cell r="AD2892">
            <v>771</v>
          </cell>
          <cell r="AE2892">
            <v>842</v>
          </cell>
        </row>
        <row r="2893">
          <cell r="E2893" t="str">
            <v>MT Commercial Wood</v>
          </cell>
          <cell r="F2893">
            <v>196</v>
          </cell>
          <cell r="G2893">
            <v>204</v>
          </cell>
          <cell r="H2893">
            <v>215</v>
          </cell>
          <cell r="I2893">
            <v>245</v>
          </cell>
          <cell r="J2893">
            <v>234</v>
          </cell>
          <cell r="K2893">
            <v>237</v>
          </cell>
          <cell r="L2893">
            <v>246</v>
          </cell>
          <cell r="M2893">
            <v>317</v>
          </cell>
          <cell r="N2893">
            <v>276</v>
          </cell>
          <cell r="O2893">
            <v>291</v>
          </cell>
          <cell r="P2893">
            <v>311</v>
          </cell>
          <cell r="Q2893">
            <v>184</v>
          </cell>
          <cell r="R2893">
            <v>188</v>
          </cell>
          <cell r="S2893">
            <v>196</v>
          </cell>
          <cell r="T2893">
            <v>192</v>
          </cell>
          <cell r="U2893">
            <v>968</v>
          </cell>
          <cell r="V2893">
            <v>898</v>
          </cell>
          <cell r="W2893">
            <v>954</v>
          </cell>
          <cell r="X2893">
            <v>1007</v>
          </cell>
          <cell r="Y2893">
            <v>449</v>
          </cell>
          <cell r="Z2893">
            <v>444</v>
          </cell>
          <cell r="AA2893">
            <v>427</v>
          </cell>
          <cell r="AB2893">
            <v>374</v>
          </cell>
          <cell r="AC2893">
            <v>433</v>
          </cell>
          <cell r="AD2893">
            <v>445</v>
          </cell>
          <cell r="AE2893">
            <v>486</v>
          </cell>
        </row>
        <row r="2894">
          <cell r="E2894" t="str">
            <v>NC Commercial Wood</v>
          </cell>
          <cell r="F2894">
            <v>1279</v>
          </cell>
          <cell r="G2894">
            <v>1335</v>
          </cell>
          <cell r="H2894">
            <v>1408</v>
          </cell>
          <cell r="I2894">
            <v>2510</v>
          </cell>
          <cell r="J2894">
            <v>2404</v>
          </cell>
          <cell r="K2894">
            <v>2426</v>
          </cell>
          <cell r="L2894">
            <v>2520</v>
          </cell>
          <cell r="M2894">
            <v>2424</v>
          </cell>
          <cell r="N2894">
            <v>2117</v>
          </cell>
          <cell r="O2894">
            <v>2226</v>
          </cell>
          <cell r="P2894">
            <v>2382</v>
          </cell>
          <cell r="Q2894">
            <v>1704</v>
          </cell>
          <cell r="R2894">
            <v>1745</v>
          </cell>
          <cell r="S2894">
            <v>1817</v>
          </cell>
          <cell r="T2894">
            <v>1776</v>
          </cell>
          <cell r="U2894">
            <v>2471</v>
          </cell>
          <cell r="V2894">
            <v>2292</v>
          </cell>
          <cell r="W2894">
            <v>2435</v>
          </cell>
          <cell r="X2894">
            <v>2569</v>
          </cell>
          <cell r="Y2894">
            <v>2376</v>
          </cell>
          <cell r="Z2894">
            <v>2346</v>
          </cell>
          <cell r="AA2894">
            <v>2258</v>
          </cell>
          <cell r="AB2894">
            <v>1978</v>
          </cell>
          <cell r="AC2894">
            <v>2292</v>
          </cell>
          <cell r="AD2894">
            <v>2354</v>
          </cell>
          <cell r="AE2894">
            <v>2571</v>
          </cell>
        </row>
        <row r="2895">
          <cell r="E2895" t="str">
            <v>ND Commercial Wood</v>
          </cell>
          <cell r="F2895">
            <v>184</v>
          </cell>
          <cell r="G2895">
            <v>192</v>
          </cell>
          <cell r="H2895">
            <v>202</v>
          </cell>
          <cell r="I2895">
            <v>207</v>
          </cell>
          <cell r="J2895">
            <v>198</v>
          </cell>
          <cell r="K2895">
            <v>200</v>
          </cell>
          <cell r="L2895">
            <v>208</v>
          </cell>
          <cell r="M2895">
            <v>196</v>
          </cell>
          <cell r="N2895">
            <v>171</v>
          </cell>
          <cell r="O2895">
            <v>180</v>
          </cell>
          <cell r="P2895">
            <v>193</v>
          </cell>
          <cell r="Q2895">
            <v>195</v>
          </cell>
          <cell r="R2895">
            <v>200</v>
          </cell>
          <cell r="S2895">
            <v>208</v>
          </cell>
          <cell r="T2895">
            <v>203</v>
          </cell>
          <cell r="U2895">
            <v>58</v>
          </cell>
          <cell r="V2895">
            <v>54</v>
          </cell>
          <cell r="W2895">
            <v>57</v>
          </cell>
          <cell r="X2895">
            <v>60</v>
          </cell>
          <cell r="Y2895">
            <v>65</v>
          </cell>
          <cell r="Z2895">
            <v>64</v>
          </cell>
          <cell r="AA2895">
            <v>62</v>
          </cell>
          <cell r="AB2895">
            <v>54</v>
          </cell>
          <cell r="AC2895">
            <v>63</v>
          </cell>
          <cell r="AD2895">
            <v>64</v>
          </cell>
          <cell r="AE2895">
            <v>70</v>
          </cell>
        </row>
        <row r="2896">
          <cell r="E2896" t="str">
            <v>NE Commercial Wood</v>
          </cell>
          <cell r="F2896">
            <v>439</v>
          </cell>
          <cell r="G2896">
            <v>458</v>
          </cell>
          <cell r="H2896">
            <v>483</v>
          </cell>
          <cell r="I2896">
            <v>499</v>
          </cell>
          <cell r="J2896">
            <v>478</v>
          </cell>
          <cell r="K2896">
            <v>483</v>
          </cell>
          <cell r="L2896">
            <v>501</v>
          </cell>
          <cell r="M2896">
            <v>474</v>
          </cell>
          <cell r="N2896">
            <v>414</v>
          </cell>
          <cell r="O2896">
            <v>436</v>
          </cell>
          <cell r="P2896">
            <v>466</v>
          </cell>
          <cell r="Q2896">
            <v>489</v>
          </cell>
          <cell r="R2896">
            <v>501</v>
          </cell>
          <cell r="S2896">
            <v>522</v>
          </cell>
          <cell r="T2896">
            <v>510</v>
          </cell>
          <cell r="U2896">
            <v>365</v>
          </cell>
          <cell r="V2896">
            <v>339</v>
          </cell>
          <cell r="W2896">
            <v>360</v>
          </cell>
          <cell r="X2896">
            <v>380</v>
          </cell>
          <cell r="Y2896">
            <v>366</v>
          </cell>
          <cell r="Z2896">
            <v>361</v>
          </cell>
          <cell r="AA2896">
            <v>348</v>
          </cell>
          <cell r="AB2896">
            <v>305</v>
          </cell>
          <cell r="AC2896">
            <v>353</v>
          </cell>
          <cell r="AD2896">
            <v>362</v>
          </cell>
          <cell r="AE2896">
            <v>396</v>
          </cell>
        </row>
        <row r="2897">
          <cell r="E2897" t="str">
            <v>NH Commercial Wood</v>
          </cell>
          <cell r="F2897">
            <v>403</v>
          </cell>
          <cell r="G2897">
            <v>420</v>
          </cell>
          <cell r="H2897">
            <v>443</v>
          </cell>
          <cell r="I2897">
            <v>571</v>
          </cell>
          <cell r="J2897">
            <v>547</v>
          </cell>
          <cell r="K2897">
            <v>552</v>
          </cell>
          <cell r="L2897">
            <v>573</v>
          </cell>
          <cell r="M2897">
            <v>507</v>
          </cell>
          <cell r="N2897">
            <v>443</v>
          </cell>
          <cell r="O2897">
            <v>466</v>
          </cell>
          <cell r="P2897">
            <v>498</v>
          </cell>
          <cell r="Q2897">
            <v>425</v>
          </cell>
          <cell r="R2897">
            <v>436</v>
          </cell>
          <cell r="S2897">
            <v>454</v>
          </cell>
          <cell r="T2897">
            <v>444</v>
          </cell>
          <cell r="U2897">
            <v>533</v>
          </cell>
          <cell r="V2897">
            <v>494</v>
          </cell>
          <cell r="W2897">
            <v>525</v>
          </cell>
          <cell r="X2897">
            <v>554</v>
          </cell>
          <cell r="Y2897">
            <v>1166</v>
          </cell>
          <cell r="Z2897">
            <v>1151</v>
          </cell>
          <cell r="AA2897">
            <v>1108</v>
          </cell>
          <cell r="AB2897">
            <v>971</v>
          </cell>
          <cell r="AC2897">
            <v>1125</v>
          </cell>
          <cell r="AD2897">
            <v>1155</v>
          </cell>
          <cell r="AE2897">
            <v>1262</v>
          </cell>
        </row>
        <row r="2898">
          <cell r="E2898" t="str">
            <v>NJ Commercial Wood</v>
          </cell>
          <cell r="F2898">
            <v>1769</v>
          </cell>
          <cell r="G2898">
            <v>1847</v>
          </cell>
          <cell r="H2898">
            <v>1948</v>
          </cell>
          <cell r="I2898">
            <v>2060</v>
          </cell>
          <cell r="J2898">
            <v>1973</v>
          </cell>
          <cell r="K2898">
            <v>1991</v>
          </cell>
          <cell r="L2898">
            <v>2068</v>
          </cell>
          <cell r="M2898">
            <v>1428</v>
          </cell>
          <cell r="N2898">
            <v>1247</v>
          </cell>
          <cell r="O2898">
            <v>1311</v>
          </cell>
          <cell r="P2898">
            <v>1403</v>
          </cell>
          <cell r="Q2898">
            <v>1390</v>
          </cell>
          <cell r="R2898">
            <v>1424</v>
          </cell>
          <cell r="S2898">
            <v>1482</v>
          </cell>
          <cell r="T2898">
            <v>1449</v>
          </cell>
          <cell r="U2898">
            <v>227</v>
          </cell>
          <cell r="V2898">
            <v>211</v>
          </cell>
          <cell r="W2898">
            <v>224</v>
          </cell>
          <cell r="X2898">
            <v>236</v>
          </cell>
          <cell r="Y2898">
            <v>1549</v>
          </cell>
          <cell r="Z2898">
            <v>1529</v>
          </cell>
          <cell r="AA2898">
            <v>1472</v>
          </cell>
          <cell r="AB2898">
            <v>1289</v>
          </cell>
          <cell r="AC2898">
            <v>1494</v>
          </cell>
          <cell r="AD2898">
            <v>1534</v>
          </cell>
          <cell r="AE2898">
            <v>1676</v>
          </cell>
        </row>
        <row r="2899">
          <cell r="E2899" t="str">
            <v>NM Commercial Wood</v>
          </cell>
          <cell r="F2899">
            <v>342</v>
          </cell>
          <cell r="G2899">
            <v>357</v>
          </cell>
          <cell r="H2899">
            <v>377</v>
          </cell>
          <cell r="I2899">
            <v>440</v>
          </cell>
          <cell r="J2899">
            <v>421</v>
          </cell>
          <cell r="K2899">
            <v>425</v>
          </cell>
          <cell r="L2899">
            <v>442</v>
          </cell>
          <cell r="M2899">
            <v>607</v>
          </cell>
          <cell r="N2899">
            <v>530</v>
          </cell>
          <cell r="O2899">
            <v>557</v>
          </cell>
          <cell r="P2899">
            <v>596</v>
          </cell>
          <cell r="Q2899">
            <v>352</v>
          </cell>
          <cell r="R2899">
            <v>360</v>
          </cell>
          <cell r="S2899">
            <v>375</v>
          </cell>
          <cell r="T2899">
            <v>367</v>
          </cell>
          <cell r="U2899">
            <v>1445</v>
          </cell>
          <cell r="V2899">
            <v>1341</v>
          </cell>
          <cell r="W2899">
            <v>1424</v>
          </cell>
          <cell r="X2899">
            <v>1502</v>
          </cell>
          <cell r="Y2899">
            <v>975</v>
          </cell>
          <cell r="Z2899">
            <v>963</v>
          </cell>
          <cell r="AA2899">
            <v>927</v>
          </cell>
          <cell r="AB2899">
            <v>812</v>
          </cell>
          <cell r="AC2899">
            <v>941</v>
          </cell>
          <cell r="AD2899">
            <v>966</v>
          </cell>
          <cell r="AE2899">
            <v>1055</v>
          </cell>
        </row>
        <row r="2900">
          <cell r="E2900" t="str">
            <v>NV Commercial Wood</v>
          </cell>
          <cell r="F2900">
            <v>281</v>
          </cell>
          <cell r="G2900">
            <v>293</v>
          </cell>
          <cell r="H2900">
            <v>309</v>
          </cell>
          <cell r="I2900">
            <v>400</v>
          </cell>
          <cell r="J2900">
            <v>383</v>
          </cell>
          <cell r="K2900">
            <v>386</v>
          </cell>
          <cell r="L2900">
            <v>401</v>
          </cell>
          <cell r="M2900">
            <v>607</v>
          </cell>
          <cell r="N2900">
            <v>530</v>
          </cell>
          <cell r="O2900">
            <v>558</v>
          </cell>
          <cell r="P2900">
            <v>597</v>
          </cell>
          <cell r="Q2900">
            <v>383</v>
          </cell>
          <cell r="R2900">
            <v>393</v>
          </cell>
          <cell r="S2900">
            <v>409</v>
          </cell>
          <cell r="T2900">
            <v>400</v>
          </cell>
          <cell r="U2900">
            <v>313</v>
          </cell>
          <cell r="V2900">
            <v>290</v>
          </cell>
          <cell r="W2900">
            <v>308</v>
          </cell>
          <cell r="X2900">
            <v>325</v>
          </cell>
          <cell r="Y2900">
            <v>255</v>
          </cell>
          <cell r="Z2900">
            <v>251</v>
          </cell>
          <cell r="AA2900">
            <v>242</v>
          </cell>
          <cell r="AB2900">
            <v>212</v>
          </cell>
          <cell r="AC2900">
            <v>246</v>
          </cell>
          <cell r="AD2900">
            <v>252</v>
          </cell>
          <cell r="AE2900">
            <v>275</v>
          </cell>
        </row>
        <row r="2901">
          <cell r="E2901" t="str">
            <v>NY Commercial Wood</v>
          </cell>
          <cell r="F2901">
            <v>4157</v>
          </cell>
          <cell r="G2901">
            <v>4340</v>
          </cell>
          <cell r="H2901">
            <v>4578</v>
          </cell>
          <cell r="I2901">
            <v>7426</v>
          </cell>
          <cell r="J2901">
            <v>7111</v>
          </cell>
          <cell r="K2901">
            <v>7177</v>
          </cell>
          <cell r="L2901">
            <v>7456</v>
          </cell>
          <cell r="M2901">
            <v>14041</v>
          </cell>
          <cell r="N2901">
            <v>12263</v>
          </cell>
          <cell r="O2901">
            <v>12896</v>
          </cell>
          <cell r="P2901">
            <v>13800</v>
          </cell>
          <cell r="Q2901">
            <v>9694</v>
          </cell>
          <cell r="R2901">
            <v>9929</v>
          </cell>
          <cell r="S2901">
            <v>10337</v>
          </cell>
          <cell r="T2901">
            <v>10106</v>
          </cell>
          <cell r="U2901">
            <v>8082</v>
          </cell>
          <cell r="V2901">
            <v>7499</v>
          </cell>
          <cell r="W2901">
            <v>7964</v>
          </cell>
          <cell r="X2901">
            <v>8404</v>
          </cell>
          <cell r="Y2901">
            <v>2732</v>
          </cell>
          <cell r="Z2901">
            <v>2697</v>
          </cell>
          <cell r="AA2901">
            <v>2597</v>
          </cell>
          <cell r="AB2901">
            <v>2274</v>
          </cell>
          <cell r="AC2901">
            <v>2636</v>
          </cell>
          <cell r="AD2901">
            <v>2707</v>
          </cell>
          <cell r="AE2901">
            <v>2956</v>
          </cell>
        </row>
        <row r="2902">
          <cell r="E2902" t="str">
            <v>OH Commercial Wood</v>
          </cell>
          <cell r="F2902">
            <v>3410</v>
          </cell>
          <cell r="G2902">
            <v>3560</v>
          </cell>
          <cell r="H2902">
            <v>3755</v>
          </cell>
          <cell r="I2902">
            <v>2378</v>
          </cell>
          <cell r="J2902">
            <v>2277</v>
          </cell>
          <cell r="K2902">
            <v>2298</v>
          </cell>
          <cell r="L2902">
            <v>2521</v>
          </cell>
          <cell r="M2902">
            <v>2622</v>
          </cell>
          <cell r="N2902">
            <v>2193</v>
          </cell>
          <cell r="O2902">
            <v>2190</v>
          </cell>
          <cell r="P2902">
            <v>2402</v>
          </cell>
          <cell r="Q2902">
            <v>2948</v>
          </cell>
          <cell r="R2902">
            <v>3517</v>
          </cell>
          <cell r="S2902">
            <v>3542</v>
          </cell>
          <cell r="T2902">
            <v>3477</v>
          </cell>
          <cell r="U2902">
            <v>3455</v>
          </cell>
          <cell r="V2902">
            <v>3119</v>
          </cell>
          <cell r="W2902">
            <v>4049</v>
          </cell>
          <cell r="X2902">
            <v>3495</v>
          </cell>
          <cell r="Y2902">
            <v>2999</v>
          </cell>
          <cell r="Z2902">
            <v>2961</v>
          </cell>
          <cell r="AA2902">
            <v>2850</v>
          </cell>
          <cell r="AB2902">
            <v>2496</v>
          </cell>
          <cell r="AC2902">
            <v>2893</v>
          </cell>
          <cell r="AD2902">
            <v>2971</v>
          </cell>
          <cell r="AE2902">
            <v>3245</v>
          </cell>
        </row>
        <row r="2903">
          <cell r="E2903" t="str">
            <v>OK Commercial Wood</v>
          </cell>
          <cell r="F2903">
            <v>486</v>
          </cell>
          <cell r="G2903">
            <v>507</v>
          </cell>
          <cell r="H2903">
            <v>535</v>
          </cell>
          <cell r="I2903">
            <v>899</v>
          </cell>
          <cell r="J2903">
            <v>861</v>
          </cell>
          <cell r="K2903">
            <v>869</v>
          </cell>
          <cell r="L2903">
            <v>902</v>
          </cell>
          <cell r="M2903">
            <v>526</v>
          </cell>
          <cell r="N2903">
            <v>460</v>
          </cell>
          <cell r="O2903">
            <v>483</v>
          </cell>
          <cell r="P2903">
            <v>517</v>
          </cell>
          <cell r="Q2903">
            <v>504</v>
          </cell>
          <cell r="R2903">
            <v>516</v>
          </cell>
          <cell r="S2903">
            <v>537</v>
          </cell>
          <cell r="T2903">
            <v>525</v>
          </cell>
          <cell r="U2903">
            <v>509</v>
          </cell>
          <cell r="V2903">
            <v>473</v>
          </cell>
          <cell r="W2903">
            <v>502</v>
          </cell>
          <cell r="X2903">
            <v>530</v>
          </cell>
          <cell r="Y2903">
            <v>777</v>
          </cell>
          <cell r="Z2903">
            <v>767</v>
          </cell>
          <cell r="AA2903">
            <v>739</v>
          </cell>
          <cell r="AB2903">
            <v>647</v>
          </cell>
          <cell r="AC2903">
            <v>750</v>
          </cell>
          <cell r="AD2903">
            <v>770</v>
          </cell>
          <cell r="AE2903">
            <v>841</v>
          </cell>
        </row>
        <row r="2904">
          <cell r="E2904" t="str">
            <v>OR Commercial Wood</v>
          </cell>
          <cell r="F2904">
            <v>1982</v>
          </cell>
          <cell r="G2904">
            <v>2011</v>
          </cell>
          <cell r="H2904">
            <v>1733</v>
          </cell>
          <cell r="I2904">
            <v>2285</v>
          </cell>
          <cell r="J2904">
            <v>1345</v>
          </cell>
          <cell r="K2904">
            <v>1358</v>
          </cell>
          <cell r="L2904">
            <v>1410</v>
          </cell>
          <cell r="M2904">
            <v>1464</v>
          </cell>
          <cell r="N2904">
            <v>1279</v>
          </cell>
          <cell r="O2904">
            <v>1345</v>
          </cell>
          <cell r="P2904">
            <v>1439</v>
          </cell>
          <cell r="Q2904">
            <v>2475</v>
          </cell>
          <cell r="R2904">
            <v>2535</v>
          </cell>
          <cell r="S2904">
            <v>2639</v>
          </cell>
          <cell r="T2904">
            <v>2580</v>
          </cell>
          <cell r="U2904">
            <v>1590</v>
          </cell>
          <cell r="V2904">
            <v>1475</v>
          </cell>
          <cell r="W2904">
            <v>1566</v>
          </cell>
          <cell r="X2904">
            <v>1653</v>
          </cell>
          <cell r="Y2904">
            <v>2248</v>
          </cell>
          <cell r="Z2904">
            <v>2219</v>
          </cell>
          <cell r="AA2904">
            <v>2136</v>
          </cell>
          <cell r="AB2904">
            <v>1871</v>
          </cell>
          <cell r="AC2904">
            <v>2168</v>
          </cell>
          <cell r="AD2904">
            <v>2227</v>
          </cell>
          <cell r="AE2904">
            <v>2432</v>
          </cell>
        </row>
        <row r="2905">
          <cell r="E2905" t="str">
            <v>PA Commercial Wood</v>
          </cell>
          <cell r="F2905">
            <v>2841</v>
          </cell>
          <cell r="G2905">
            <v>2966</v>
          </cell>
          <cell r="H2905">
            <v>3128</v>
          </cell>
          <cell r="I2905">
            <v>3323</v>
          </cell>
          <cell r="J2905">
            <v>3182</v>
          </cell>
          <cell r="K2905">
            <v>3212</v>
          </cell>
          <cell r="L2905">
            <v>3337</v>
          </cell>
          <cell r="M2905">
            <v>2308</v>
          </cell>
          <cell r="N2905">
            <v>2016</v>
          </cell>
          <cell r="O2905">
            <v>2120</v>
          </cell>
          <cell r="P2905">
            <v>2269</v>
          </cell>
          <cell r="Q2905">
            <v>2198</v>
          </cell>
          <cell r="R2905">
            <v>2251</v>
          </cell>
          <cell r="S2905">
            <v>2344</v>
          </cell>
          <cell r="T2905">
            <v>2292</v>
          </cell>
          <cell r="U2905">
            <v>2475</v>
          </cell>
          <cell r="V2905">
            <v>2297</v>
          </cell>
          <cell r="W2905">
            <v>2439</v>
          </cell>
          <cell r="X2905">
            <v>2574</v>
          </cell>
          <cell r="Y2905">
            <v>3405</v>
          </cell>
          <cell r="Z2905">
            <v>3361</v>
          </cell>
          <cell r="AA2905">
            <v>3236</v>
          </cell>
          <cell r="AB2905">
            <v>2834</v>
          </cell>
          <cell r="AC2905">
            <v>3285</v>
          </cell>
          <cell r="AD2905">
            <v>3373</v>
          </cell>
          <cell r="AE2905">
            <v>3684</v>
          </cell>
        </row>
        <row r="2906">
          <cell r="E2906" t="str">
            <v>RI Commercial Wood</v>
          </cell>
          <cell r="F2906">
            <v>331</v>
          </cell>
          <cell r="G2906">
            <v>346</v>
          </cell>
          <cell r="H2906">
            <v>365</v>
          </cell>
          <cell r="I2906">
            <v>466</v>
          </cell>
          <cell r="J2906">
            <v>446</v>
          </cell>
          <cell r="K2906">
            <v>450</v>
          </cell>
          <cell r="L2906">
            <v>468</v>
          </cell>
          <cell r="M2906">
            <v>407</v>
          </cell>
          <cell r="N2906">
            <v>356</v>
          </cell>
          <cell r="O2906">
            <v>374</v>
          </cell>
          <cell r="P2906">
            <v>400</v>
          </cell>
          <cell r="Q2906">
            <v>339</v>
          </cell>
          <cell r="R2906">
            <v>347</v>
          </cell>
          <cell r="S2906">
            <v>361</v>
          </cell>
          <cell r="T2906">
            <v>353</v>
          </cell>
          <cell r="U2906">
            <v>97</v>
          </cell>
          <cell r="V2906">
            <v>90</v>
          </cell>
          <cell r="W2906">
            <v>96</v>
          </cell>
          <cell r="X2906">
            <v>101</v>
          </cell>
          <cell r="Y2906">
            <v>198</v>
          </cell>
          <cell r="Z2906">
            <v>195</v>
          </cell>
          <cell r="AA2906">
            <v>188</v>
          </cell>
          <cell r="AB2906">
            <v>165</v>
          </cell>
          <cell r="AC2906">
            <v>191</v>
          </cell>
          <cell r="AD2906">
            <v>196</v>
          </cell>
          <cell r="AE2906">
            <v>214</v>
          </cell>
        </row>
        <row r="2907">
          <cell r="E2907" t="str">
            <v>SC Commercial Wood</v>
          </cell>
          <cell r="F2907">
            <v>646</v>
          </cell>
          <cell r="G2907">
            <v>674</v>
          </cell>
          <cell r="H2907">
            <v>711</v>
          </cell>
          <cell r="I2907">
            <v>1266</v>
          </cell>
          <cell r="J2907">
            <v>1212</v>
          </cell>
          <cell r="K2907">
            <v>1223</v>
          </cell>
          <cell r="L2907">
            <v>1271</v>
          </cell>
          <cell r="M2907">
            <v>1214</v>
          </cell>
          <cell r="N2907">
            <v>1060</v>
          </cell>
          <cell r="O2907">
            <v>1115</v>
          </cell>
          <cell r="P2907">
            <v>1193</v>
          </cell>
          <cell r="Q2907">
            <v>844</v>
          </cell>
          <cell r="R2907">
            <v>865</v>
          </cell>
          <cell r="S2907">
            <v>900</v>
          </cell>
          <cell r="T2907">
            <v>880</v>
          </cell>
          <cell r="U2907">
            <v>616</v>
          </cell>
          <cell r="V2907">
            <v>571</v>
          </cell>
          <cell r="W2907">
            <v>607</v>
          </cell>
          <cell r="X2907">
            <v>640</v>
          </cell>
          <cell r="Y2907">
            <v>553</v>
          </cell>
          <cell r="Z2907">
            <v>546</v>
          </cell>
          <cell r="AA2907">
            <v>526</v>
          </cell>
          <cell r="AB2907">
            <v>460</v>
          </cell>
          <cell r="AC2907">
            <v>534</v>
          </cell>
          <cell r="AD2907">
            <v>548</v>
          </cell>
          <cell r="AE2907">
            <v>598</v>
          </cell>
        </row>
        <row r="2908">
          <cell r="E2908" t="str">
            <v>SD Commercial Wood</v>
          </cell>
          <cell r="F2908">
            <v>194</v>
          </cell>
          <cell r="G2908">
            <v>203</v>
          </cell>
          <cell r="H2908">
            <v>214</v>
          </cell>
          <cell r="I2908">
            <v>222</v>
          </cell>
          <cell r="J2908">
            <v>212</v>
          </cell>
          <cell r="K2908">
            <v>214</v>
          </cell>
          <cell r="L2908">
            <v>223</v>
          </cell>
          <cell r="M2908">
            <v>215</v>
          </cell>
          <cell r="N2908">
            <v>187</v>
          </cell>
          <cell r="O2908">
            <v>197</v>
          </cell>
          <cell r="P2908">
            <v>211</v>
          </cell>
          <cell r="Q2908">
            <v>220</v>
          </cell>
          <cell r="R2908">
            <v>225</v>
          </cell>
          <cell r="S2908">
            <v>234</v>
          </cell>
          <cell r="T2908">
            <v>229</v>
          </cell>
          <cell r="U2908">
            <v>186</v>
          </cell>
          <cell r="V2908">
            <v>173</v>
          </cell>
          <cell r="W2908">
            <v>183</v>
          </cell>
          <cell r="X2908">
            <v>193</v>
          </cell>
          <cell r="Y2908">
            <v>236</v>
          </cell>
          <cell r="Z2908">
            <v>233</v>
          </cell>
          <cell r="AA2908">
            <v>224</v>
          </cell>
          <cell r="AB2908">
            <v>196</v>
          </cell>
          <cell r="AC2908">
            <v>228</v>
          </cell>
          <cell r="AD2908">
            <v>234</v>
          </cell>
          <cell r="AE2908">
            <v>255</v>
          </cell>
        </row>
        <row r="2909">
          <cell r="E2909" t="str">
            <v>TN Commercial Wood</v>
          </cell>
          <cell r="F2909">
            <v>2006</v>
          </cell>
          <cell r="G2909">
            <v>2094</v>
          </cell>
          <cell r="H2909">
            <v>2209</v>
          </cell>
          <cell r="I2909">
            <v>2091</v>
          </cell>
          <cell r="J2909">
            <v>2002</v>
          </cell>
          <cell r="K2909">
            <v>2021</v>
          </cell>
          <cell r="L2909">
            <v>2099</v>
          </cell>
          <cell r="M2909">
            <v>1360</v>
          </cell>
          <cell r="N2909">
            <v>1188</v>
          </cell>
          <cell r="O2909">
            <v>1249</v>
          </cell>
          <cell r="P2909">
            <v>1337</v>
          </cell>
          <cell r="Q2909">
            <v>1166</v>
          </cell>
          <cell r="R2909">
            <v>1194</v>
          </cell>
          <cell r="S2909">
            <v>1243</v>
          </cell>
          <cell r="T2909">
            <v>1215</v>
          </cell>
          <cell r="U2909">
            <v>1844</v>
          </cell>
          <cell r="V2909">
            <v>1711</v>
          </cell>
          <cell r="W2909">
            <v>1817</v>
          </cell>
          <cell r="X2909">
            <v>1917</v>
          </cell>
          <cell r="Y2909">
            <v>1083</v>
          </cell>
          <cell r="Z2909">
            <v>1069</v>
          </cell>
          <cell r="AA2909">
            <v>1029</v>
          </cell>
          <cell r="AB2909">
            <v>901</v>
          </cell>
          <cell r="AC2909">
            <v>1045</v>
          </cell>
          <cell r="AD2909">
            <v>1073</v>
          </cell>
          <cell r="AE2909">
            <v>1171</v>
          </cell>
        </row>
        <row r="2910">
          <cell r="E2910" t="str">
            <v>TX Commercial Wood</v>
          </cell>
          <cell r="F2910">
            <v>2420</v>
          </cell>
          <cell r="G2910">
            <v>2526</v>
          </cell>
          <cell r="H2910">
            <v>2664</v>
          </cell>
          <cell r="I2910">
            <v>1952</v>
          </cell>
          <cell r="J2910">
            <v>1869</v>
          </cell>
          <cell r="K2910">
            <v>1887</v>
          </cell>
          <cell r="L2910">
            <v>1960</v>
          </cell>
          <cell r="M2910">
            <v>1815</v>
          </cell>
          <cell r="N2910">
            <v>1585</v>
          </cell>
          <cell r="O2910">
            <v>1667</v>
          </cell>
          <cell r="P2910">
            <v>1784</v>
          </cell>
          <cell r="Q2910">
            <v>2069</v>
          </cell>
          <cell r="R2910">
            <v>2119</v>
          </cell>
          <cell r="S2910">
            <v>2206</v>
          </cell>
          <cell r="T2910">
            <v>2156</v>
          </cell>
          <cell r="U2910">
            <v>2937</v>
          </cell>
          <cell r="V2910">
            <v>2725</v>
          </cell>
          <cell r="W2910">
            <v>2895</v>
          </cell>
          <cell r="X2910">
            <v>3054</v>
          </cell>
          <cell r="Y2910">
            <v>1725</v>
          </cell>
          <cell r="Z2910">
            <v>1703</v>
          </cell>
          <cell r="AA2910">
            <v>1639</v>
          </cell>
          <cell r="AB2910">
            <v>1436</v>
          </cell>
          <cell r="AC2910">
            <v>1664</v>
          </cell>
          <cell r="AD2910">
            <v>1709</v>
          </cell>
          <cell r="AE2910">
            <v>1866</v>
          </cell>
        </row>
        <row r="2911">
          <cell r="E2911" t="str">
            <v>US Commercial Wood</v>
          </cell>
          <cell r="F2911">
            <v>65738</v>
          </cell>
          <cell r="G2911">
            <v>68440</v>
          </cell>
          <cell r="H2911">
            <v>72027</v>
          </cell>
          <cell r="I2911">
            <v>75597</v>
          </cell>
          <cell r="J2911">
            <v>71715</v>
          </cell>
          <cell r="K2911">
            <v>72379</v>
          </cell>
          <cell r="L2911">
            <v>75668</v>
          </cell>
          <cell r="M2911">
            <v>73386</v>
          </cell>
          <cell r="N2911">
            <v>64014</v>
          </cell>
          <cell r="O2911">
            <v>66621</v>
          </cell>
          <cell r="P2911">
            <v>71469</v>
          </cell>
          <cell r="Q2911">
            <v>66788</v>
          </cell>
          <cell r="R2911">
            <v>68658</v>
          </cell>
          <cell r="S2911">
            <v>71435</v>
          </cell>
          <cell r="T2911">
            <v>70327</v>
          </cell>
          <cell r="U2911">
            <v>69995</v>
          </cell>
          <cell r="V2911">
            <v>65106</v>
          </cell>
          <cell r="W2911">
            <v>69796</v>
          </cell>
          <cell r="X2911">
            <v>72903</v>
          </cell>
          <cell r="Y2911">
            <v>72595</v>
          </cell>
          <cell r="Z2911">
            <v>71617</v>
          </cell>
          <cell r="AA2911">
            <v>69159</v>
          </cell>
          <cell r="AB2911">
            <v>60683</v>
          </cell>
          <cell r="AC2911">
            <v>70164</v>
          </cell>
          <cell r="AD2911">
            <v>75259</v>
          </cell>
          <cell r="AE2911">
            <v>81240</v>
          </cell>
        </row>
        <row r="2912">
          <cell r="E2912" t="str">
            <v>UT Commercial Wood</v>
          </cell>
          <cell r="F2912">
            <v>324</v>
          </cell>
          <cell r="G2912">
            <v>338</v>
          </cell>
          <cell r="H2912">
            <v>357</v>
          </cell>
          <cell r="I2912">
            <v>424</v>
          </cell>
          <cell r="J2912">
            <v>406</v>
          </cell>
          <cell r="K2912">
            <v>410</v>
          </cell>
          <cell r="L2912">
            <v>426</v>
          </cell>
          <cell r="M2912">
            <v>592</v>
          </cell>
          <cell r="N2912">
            <v>517</v>
          </cell>
          <cell r="O2912">
            <v>543</v>
          </cell>
          <cell r="P2912">
            <v>581</v>
          </cell>
          <cell r="Q2912">
            <v>350</v>
          </cell>
          <cell r="R2912">
            <v>358</v>
          </cell>
          <cell r="S2912">
            <v>373</v>
          </cell>
          <cell r="T2912">
            <v>365</v>
          </cell>
          <cell r="U2912">
            <v>309</v>
          </cell>
          <cell r="V2912">
            <v>287</v>
          </cell>
          <cell r="W2912">
            <v>305</v>
          </cell>
          <cell r="X2912">
            <v>322</v>
          </cell>
          <cell r="Y2912">
            <v>147</v>
          </cell>
          <cell r="Z2912">
            <v>145</v>
          </cell>
          <cell r="AA2912">
            <v>140</v>
          </cell>
          <cell r="AB2912">
            <v>123</v>
          </cell>
          <cell r="AC2912">
            <v>142</v>
          </cell>
          <cell r="AD2912">
            <v>146</v>
          </cell>
          <cell r="AE2912">
            <v>159</v>
          </cell>
        </row>
        <row r="2913">
          <cell r="E2913" t="str">
            <v>VA Commercial Wood</v>
          </cell>
          <cell r="F2913">
            <v>1133</v>
          </cell>
          <cell r="G2913">
            <v>1182</v>
          </cell>
          <cell r="H2913">
            <v>1247</v>
          </cell>
          <cell r="I2913">
            <v>2210</v>
          </cell>
          <cell r="J2913">
            <v>2116</v>
          </cell>
          <cell r="K2913">
            <v>2136</v>
          </cell>
          <cell r="L2913">
            <v>2219</v>
          </cell>
          <cell r="M2913">
            <v>2065</v>
          </cell>
          <cell r="N2913">
            <v>1803</v>
          </cell>
          <cell r="O2913">
            <v>1896</v>
          </cell>
          <cell r="P2913">
            <v>2029</v>
          </cell>
          <cell r="Q2913">
            <v>1390</v>
          </cell>
          <cell r="R2913">
            <v>1424</v>
          </cell>
          <cell r="S2913">
            <v>1482</v>
          </cell>
          <cell r="T2913">
            <v>1449</v>
          </cell>
          <cell r="U2913">
            <v>2440</v>
          </cell>
          <cell r="V2913">
            <v>2264</v>
          </cell>
          <cell r="W2913">
            <v>2405</v>
          </cell>
          <cell r="X2913">
            <v>2537</v>
          </cell>
          <cell r="Y2913">
            <v>2282</v>
          </cell>
          <cell r="Z2913">
            <v>2253</v>
          </cell>
          <cell r="AA2913">
            <v>2169</v>
          </cell>
          <cell r="AB2913">
            <v>1900</v>
          </cell>
          <cell r="AC2913">
            <v>2202</v>
          </cell>
          <cell r="AD2913">
            <v>2261</v>
          </cell>
          <cell r="AE2913">
            <v>2470</v>
          </cell>
        </row>
        <row r="2914">
          <cell r="E2914" t="str">
            <v>VT Commercial Wood</v>
          </cell>
          <cell r="F2914">
            <v>217</v>
          </cell>
          <cell r="G2914">
            <v>226</v>
          </cell>
          <cell r="H2914">
            <v>239</v>
          </cell>
          <cell r="I2914">
            <v>307</v>
          </cell>
          <cell r="J2914">
            <v>294</v>
          </cell>
          <cell r="K2914">
            <v>297</v>
          </cell>
          <cell r="L2914">
            <v>309</v>
          </cell>
          <cell r="M2914">
            <v>273</v>
          </cell>
          <cell r="N2914">
            <v>238</v>
          </cell>
          <cell r="O2914">
            <v>250</v>
          </cell>
          <cell r="P2914">
            <v>268</v>
          </cell>
          <cell r="Q2914">
            <v>228</v>
          </cell>
          <cell r="R2914">
            <v>234</v>
          </cell>
          <cell r="S2914">
            <v>243</v>
          </cell>
          <cell r="T2914">
            <v>238</v>
          </cell>
          <cell r="U2914">
            <v>628</v>
          </cell>
          <cell r="V2914">
            <v>583</v>
          </cell>
          <cell r="W2914">
            <v>619</v>
          </cell>
          <cell r="X2914">
            <v>653</v>
          </cell>
          <cell r="Y2914">
            <v>1207</v>
          </cell>
          <cell r="Z2914">
            <v>1191</v>
          </cell>
          <cell r="AA2914">
            <v>1306</v>
          </cell>
          <cell r="AB2914">
            <v>1195</v>
          </cell>
          <cell r="AC2914">
            <v>1359</v>
          </cell>
          <cell r="AD2914">
            <v>1407</v>
          </cell>
          <cell r="AE2914">
            <v>1496</v>
          </cell>
        </row>
        <row r="2915">
          <cell r="E2915" t="str">
            <v>WA Commercial Wood</v>
          </cell>
          <cell r="F2915">
            <v>1453</v>
          </cell>
          <cell r="G2915">
            <v>1517</v>
          </cell>
          <cell r="H2915">
            <v>1600</v>
          </cell>
          <cell r="I2915">
            <v>2421</v>
          </cell>
          <cell r="J2915">
            <v>2318</v>
          </cell>
          <cell r="K2915">
            <v>2340</v>
          </cell>
          <cell r="L2915">
            <v>2431</v>
          </cell>
          <cell r="M2915">
            <v>2504</v>
          </cell>
          <cell r="N2915">
            <v>2187</v>
          </cell>
          <cell r="O2915">
            <v>2300</v>
          </cell>
          <cell r="P2915">
            <v>2461</v>
          </cell>
          <cell r="Q2915">
            <v>4186</v>
          </cell>
          <cell r="R2915">
            <v>4287</v>
          </cell>
          <cell r="S2915">
            <v>4463</v>
          </cell>
          <cell r="T2915">
            <v>4363</v>
          </cell>
          <cell r="U2915">
            <v>1820</v>
          </cell>
          <cell r="V2915">
            <v>1689</v>
          </cell>
          <cell r="W2915">
            <v>1794</v>
          </cell>
          <cell r="X2915">
            <v>1893</v>
          </cell>
          <cell r="Y2915">
            <v>2478</v>
          </cell>
          <cell r="Z2915">
            <v>2447</v>
          </cell>
          <cell r="AA2915">
            <v>2355</v>
          </cell>
          <cell r="AB2915">
            <v>2063</v>
          </cell>
          <cell r="AC2915">
            <v>2391</v>
          </cell>
          <cell r="AD2915">
            <v>2455</v>
          </cell>
          <cell r="AE2915">
            <v>2681</v>
          </cell>
        </row>
        <row r="2916">
          <cell r="E2916" t="str">
            <v>WI Commercial Wood</v>
          </cell>
          <cell r="F2916">
            <v>1631</v>
          </cell>
          <cell r="G2916">
            <v>1674</v>
          </cell>
          <cell r="H2916">
            <v>1793</v>
          </cell>
          <cell r="I2916">
            <v>1157</v>
          </cell>
          <cell r="J2916">
            <v>1103</v>
          </cell>
          <cell r="K2916">
            <v>1110</v>
          </cell>
          <cell r="L2916">
            <v>1538</v>
          </cell>
          <cell r="M2916">
            <v>1225</v>
          </cell>
          <cell r="N2916">
            <v>1100</v>
          </cell>
          <cell r="O2916">
            <v>908</v>
          </cell>
          <cell r="P2916">
            <v>904</v>
          </cell>
          <cell r="Q2916">
            <v>1328</v>
          </cell>
          <cell r="R2916">
            <v>1357</v>
          </cell>
          <cell r="S2916">
            <v>1496</v>
          </cell>
          <cell r="T2916">
            <v>1439</v>
          </cell>
          <cell r="U2916">
            <v>4048</v>
          </cell>
          <cell r="V2916">
            <v>3766</v>
          </cell>
          <cell r="W2916">
            <v>3996</v>
          </cell>
          <cell r="X2916">
            <v>4170</v>
          </cell>
          <cell r="Y2916">
            <v>2877</v>
          </cell>
          <cell r="Z2916">
            <v>2870</v>
          </cell>
          <cell r="AA2916">
            <v>2752</v>
          </cell>
          <cell r="AB2916">
            <v>2395</v>
          </cell>
          <cell r="AC2916">
            <v>2789</v>
          </cell>
          <cell r="AD2916">
            <v>2852</v>
          </cell>
          <cell r="AE2916">
            <v>3112</v>
          </cell>
        </row>
        <row r="2917">
          <cell r="E2917" t="str">
            <v>WV Commercial Wood</v>
          </cell>
          <cell r="F2917">
            <v>354</v>
          </cell>
          <cell r="G2917">
            <v>370</v>
          </cell>
          <cell r="H2917">
            <v>390</v>
          </cell>
          <cell r="I2917">
            <v>659</v>
          </cell>
          <cell r="J2917">
            <v>631</v>
          </cell>
          <cell r="K2917">
            <v>637</v>
          </cell>
          <cell r="L2917">
            <v>661</v>
          </cell>
          <cell r="M2917">
            <v>585</v>
          </cell>
          <cell r="N2917">
            <v>511</v>
          </cell>
          <cell r="O2917">
            <v>537</v>
          </cell>
          <cell r="P2917">
            <v>575</v>
          </cell>
          <cell r="Q2917">
            <v>399</v>
          </cell>
          <cell r="R2917">
            <v>409</v>
          </cell>
          <cell r="S2917">
            <v>426</v>
          </cell>
          <cell r="T2917">
            <v>416</v>
          </cell>
          <cell r="U2917">
            <v>1493</v>
          </cell>
          <cell r="V2917">
            <v>1385</v>
          </cell>
          <cell r="W2917">
            <v>1471</v>
          </cell>
          <cell r="X2917">
            <v>1552</v>
          </cell>
          <cell r="Y2917">
            <v>2530</v>
          </cell>
          <cell r="Z2917">
            <v>2498</v>
          </cell>
          <cell r="AA2917">
            <v>2404</v>
          </cell>
          <cell r="AB2917">
            <v>2106</v>
          </cell>
          <cell r="AC2917">
            <v>2441</v>
          </cell>
          <cell r="AD2917">
            <v>2507</v>
          </cell>
          <cell r="AE2917">
            <v>2737</v>
          </cell>
        </row>
        <row r="2918">
          <cell r="E2918" t="str">
            <v>WY Commercial Wood</v>
          </cell>
          <cell r="F2918">
            <v>110</v>
          </cell>
          <cell r="G2918">
            <v>115</v>
          </cell>
          <cell r="H2918">
            <v>121</v>
          </cell>
          <cell r="I2918">
            <v>137</v>
          </cell>
          <cell r="J2918">
            <v>131</v>
          </cell>
          <cell r="K2918">
            <v>132</v>
          </cell>
          <cell r="L2918">
            <v>137</v>
          </cell>
          <cell r="M2918">
            <v>176</v>
          </cell>
          <cell r="N2918">
            <v>154</v>
          </cell>
          <cell r="O2918">
            <v>162</v>
          </cell>
          <cell r="P2918">
            <v>173</v>
          </cell>
          <cell r="Q2918">
            <v>100</v>
          </cell>
          <cell r="R2918">
            <v>102</v>
          </cell>
          <cell r="S2918">
            <v>107</v>
          </cell>
          <cell r="T2918">
            <v>104</v>
          </cell>
          <cell r="U2918">
            <v>312</v>
          </cell>
          <cell r="V2918">
            <v>290</v>
          </cell>
          <cell r="W2918">
            <v>308</v>
          </cell>
          <cell r="X2918">
            <v>325</v>
          </cell>
          <cell r="Y2918">
            <v>159</v>
          </cell>
          <cell r="Z2918">
            <v>157</v>
          </cell>
          <cell r="AA2918">
            <v>151</v>
          </cell>
          <cell r="AB2918">
            <v>133</v>
          </cell>
          <cell r="AC2918">
            <v>154</v>
          </cell>
          <cell r="AD2918">
            <v>158</v>
          </cell>
          <cell r="AE2918">
            <v>172</v>
          </cell>
        </row>
        <row r="2919">
          <cell r="E2919" t="str">
            <v>AK Electric Power Wood</v>
          </cell>
          <cell r="F2919">
            <v>0</v>
          </cell>
          <cell r="G2919">
            <v>0</v>
          </cell>
          <cell r="H2919">
            <v>0</v>
          </cell>
          <cell r="I2919">
            <v>0</v>
          </cell>
          <cell r="J2919">
            <v>0</v>
          </cell>
          <cell r="K2919">
            <v>0</v>
          </cell>
          <cell r="L2919">
            <v>0</v>
          </cell>
          <cell r="M2919">
            <v>0</v>
          </cell>
          <cell r="N2919">
            <v>22</v>
          </cell>
          <cell r="O2919">
            <v>0</v>
          </cell>
          <cell r="P2919">
            <v>0</v>
          </cell>
          <cell r="Q2919">
            <v>0</v>
          </cell>
          <cell r="R2919">
            <v>36</v>
          </cell>
          <cell r="S2919">
            <v>0</v>
          </cell>
          <cell r="T2919">
            <v>0</v>
          </cell>
          <cell r="U2919">
            <v>0</v>
          </cell>
          <cell r="V2919">
            <v>0</v>
          </cell>
          <cell r="W2919">
            <v>0</v>
          </cell>
          <cell r="X2919">
            <v>0</v>
          </cell>
          <cell r="Y2919">
            <v>0</v>
          </cell>
          <cell r="Z2919">
            <v>0</v>
          </cell>
          <cell r="AA2919">
            <v>0</v>
          </cell>
          <cell r="AB2919">
            <v>0</v>
          </cell>
          <cell r="AC2919">
            <v>0</v>
          </cell>
          <cell r="AD2919">
            <v>0</v>
          </cell>
          <cell r="AE2919">
            <v>0</v>
          </cell>
        </row>
        <row r="2920">
          <cell r="E2920" t="str">
            <v>AL Electric Power Wood</v>
          </cell>
          <cell r="F2920">
            <v>25494</v>
          </cell>
          <cell r="G2920">
            <v>25552</v>
          </cell>
          <cell r="H2920">
            <v>24344</v>
          </cell>
          <cell r="I2920">
            <v>24515</v>
          </cell>
          <cell r="J2920">
            <v>23137</v>
          </cell>
          <cell r="K2920">
            <v>20535</v>
          </cell>
          <cell r="L2920">
            <v>20059</v>
          </cell>
          <cell r="M2920">
            <v>18525</v>
          </cell>
          <cell r="N2920">
            <v>18177</v>
          </cell>
          <cell r="O2920">
            <v>12184</v>
          </cell>
          <cell r="P2920">
            <v>3264</v>
          </cell>
          <cell r="Q2920">
            <v>3529</v>
          </cell>
          <cell r="R2920">
            <v>3103</v>
          </cell>
          <cell r="S2920">
            <v>3033</v>
          </cell>
          <cell r="T2920">
            <v>3211</v>
          </cell>
          <cell r="U2920">
            <v>3371</v>
          </cell>
          <cell r="V2920">
            <v>3654</v>
          </cell>
          <cell r="W2920">
            <v>3664</v>
          </cell>
          <cell r="X2920">
            <v>3535</v>
          </cell>
          <cell r="Y2920">
            <v>4839</v>
          </cell>
          <cell r="Z2920">
            <v>5195</v>
          </cell>
          <cell r="AA2920">
            <v>4583</v>
          </cell>
          <cell r="AB2920">
            <v>3768</v>
          </cell>
          <cell r="AC2920">
            <v>3980</v>
          </cell>
          <cell r="AD2920">
            <v>4556</v>
          </cell>
          <cell r="AE2920">
            <v>4035</v>
          </cell>
        </row>
        <row r="2921">
          <cell r="E2921" t="str">
            <v>AR Electric Power Wood</v>
          </cell>
          <cell r="F2921">
            <v>0</v>
          </cell>
          <cell r="G2921">
            <v>0</v>
          </cell>
          <cell r="H2921">
            <v>0</v>
          </cell>
          <cell r="I2921">
            <v>0</v>
          </cell>
          <cell r="J2921">
            <v>0</v>
          </cell>
          <cell r="K2921">
            <v>0</v>
          </cell>
          <cell r="L2921">
            <v>0</v>
          </cell>
          <cell r="M2921">
            <v>0</v>
          </cell>
          <cell r="N2921">
            <v>0</v>
          </cell>
          <cell r="O2921">
            <v>0</v>
          </cell>
          <cell r="P2921">
            <v>0</v>
          </cell>
          <cell r="Q2921">
            <v>0</v>
          </cell>
          <cell r="R2921">
            <v>0</v>
          </cell>
          <cell r="S2921">
            <v>0</v>
          </cell>
          <cell r="T2921">
            <v>0</v>
          </cell>
          <cell r="U2921">
            <v>0</v>
          </cell>
          <cell r="V2921">
            <v>0</v>
          </cell>
          <cell r="W2921">
            <v>0</v>
          </cell>
          <cell r="X2921">
            <v>0</v>
          </cell>
          <cell r="Y2921">
            <v>0</v>
          </cell>
          <cell r="Z2921">
            <v>0</v>
          </cell>
          <cell r="AA2921">
            <v>0</v>
          </cell>
          <cell r="AB2921">
            <v>0</v>
          </cell>
          <cell r="AC2921">
            <v>0</v>
          </cell>
          <cell r="AD2921">
            <v>0</v>
          </cell>
          <cell r="AE2921">
            <v>0</v>
          </cell>
        </row>
        <row r="2922">
          <cell r="E2922" t="str">
            <v>AZ Electric Power Wood</v>
          </cell>
          <cell r="F2922">
            <v>0</v>
          </cell>
          <cell r="G2922">
            <v>0</v>
          </cell>
          <cell r="H2922">
            <v>0</v>
          </cell>
          <cell r="I2922">
            <v>0</v>
          </cell>
          <cell r="J2922">
            <v>0</v>
          </cell>
          <cell r="K2922">
            <v>0</v>
          </cell>
          <cell r="L2922">
            <v>0</v>
          </cell>
          <cell r="M2922">
            <v>0</v>
          </cell>
          <cell r="N2922">
            <v>0</v>
          </cell>
          <cell r="O2922">
            <v>0</v>
          </cell>
          <cell r="P2922">
            <v>0</v>
          </cell>
          <cell r="Q2922">
            <v>0</v>
          </cell>
          <cell r="R2922">
            <v>0</v>
          </cell>
          <cell r="S2922">
            <v>0</v>
          </cell>
          <cell r="T2922">
            <v>0</v>
          </cell>
          <cell r="U2922">
            <v>289</v>
          </cell>
          <cell r="V2922">
            <v>198</v>
          </cell>
          <cell r="W2922">
            <v>0</v>
          </cell>
          <cell r="X2922">
            <v>1463</v>
          </cell>
          <cell r="Y2922">
            <v>1524</v>
          </cell>
          <cell r="Z2922">
            <v>1675</v>
          </cell>
          <cell r="AA2922">
            <v>1812</v>
          </cell>
          <cell r="AB2922">
            <v>2136</v>
          </cell>
          <cell r="AC2922">
            <v>1597</v>
          </cell>
          <cell r="AD2922">
            <v>2823</v>
          </cell>
          <cell r="AE2922">
            <v>3275</v>
          </cell>
        </row>
        <row r="2923">
          <cell r="E2923" t="str">
            <v>CA Electric Power Wood</v>
          </cell>
          <cell r="F2923">
            <v>42109</v>
          </cell>
          <cell r="G2923">
            <v>36430</v>
          </cell>
          <cell r="H2923">
            <v>40771</v>
          </cell>
          <cell r="I2923">
            <v>38854</v>
          </cell>
          <cell r="J2923">
            <v>46501</v>
          </cell>
          <cell r="K2923">
            <v>28130</v>
          </cell>
          <cell r="L2923">
            <v>32675</v>
          </cell>
          <cell r="M2923">
            <v>33228</v>
          </cell>
          <cell r="N2923">
            <v>34801</v>
          </cell>
          <cell r="O2923">
            <v>39182</v>
          </cell>
          <cell r="P2923">
            <v>39474</v>
          </cell>
          <cell r="Q2923">
            <v>34111</v>
          </cell>
          <cell r="R2923">
            <v>45474</v>
          </cell>
          <cell r="S2923">
            <v>48470</v>
          </cell>
          <cell r="T2923">
            <v>47567</v>
          </cell>
          <cell r="U2923">
            <v>49125</v>
          </cell>
          <cell r="V2923">
            <v>48899</v>
          </cell>
          <cell r="W2923">
            <v>45229</v>
          </cell>
          <cell r="X2923">
            <v>46652</v>
          </cell>
          <cell r="Y2923">
            <v>49778</v>
          </cell>
          <cell r="Z2923">
            <v>51036</v>
          </cell>
          <cell r="AA2923">
            <v>46859</v>
          </cell>
          <cell r="AB2923">
            <v>53082</v>
          </cell>
          <cell r="AC2923">
            <v>50232</v>
          </cell>
          <cell r="AD2923">
            <v>53281</v>
          </cell>
          <cell r="AE2923">
            <v>50496</v>
          </cell>
        </row>
        <row r="2924">
          <cell r="E2924" t="str">
            <v>CO Electric Power Wood</v>
          </cell>
          <cell r="F2924">
            <v>0</v>
          </cell>
          <cell r="G2924">
            <v>0</v>
          </cell>
          <cell r="H2924">
            <v>0</v>
          </cell>
          <cell r="I2924">
            <v>0</v>
          </cell>
          <cell r="J2924">
            <v>0</v>
          </cell>
          <cell r="K2924">
            <v>0</v>
          </cell>
          <cell r="L2924">
            <v>0</v>
          </cell>
          <cell r="M2924">
            <v>0</v>
          </cell>
          <cell r="N2924">
            <v>0</v>
          </cell>
          <cell r="O2924">
            <v>0</v>
          </cell>
          <cell r="P2924">
            <v>0</v>
          </cell>
          <cell r="Q2924">
            <v>0</v>
          </cell>
          <cell r="R2924">
            <v>0</v>
          </cell>
          <cell r="S2924">
            <v>0</v>
          </cell>
          <cell r="T2924">
            <v>1</v>
          </cell>
          <cell r="U2924">
            <v>8</v>
          </cell>
          <cell r="V2924">
            <v>0</v>
          </cell>
          <cell r="W2924">
            <v>0</v>
          </cell>
          <cell r="X2924">
            <v>2</v>
          </cell>
          <cell r="Y2924">
            <v>5</v>
          </cell>
          <cell r="Z2924">
            <v>29</v>
          </cell>
          <cell r="AA2924">
            <v>2</v>
          </cell>
          <cell r="AB2924">
            <v>3</v>
          </cell>
          <cell r="AC2924">
            <v>25</v>
          </cell>
          <cell r="AD2924">
            <v>730</v>
          </cell>
          <cell r="AE2924">
            <v>21</v>
          </cell>
        </row>
        <row r="2925">
          <cell r="E2925" t="str">
            <v>CT Electric Power Wood</v>
          </cell>
          <cell r="F2925">
            <v>0</v>
          </cell>
          <cell r="G2925">
            <v>0</v>
          </cell>
          <cell r="H2925">
            <v>0</v>
          </cell>
          <cell r="I2925">
            <v>0</v>
          </cell>
          <cell r="J2925">
            <v>0</v>
          </cell>
          <cell r="K2925">
            <v>0</v>
          </cell>
          <cell r="L2925">
            <v>0</v>
          </cell>
          <cell r="M2925">
            <v>0</v>
          </cell>
          <cell r="N2925">
            <v>0</v>
          </cell>
          <cell r="O2925">
            <v>0</v>
          </cell>
          <cell r="P2925">
            <v>0</v>
          </cell>
          <cell r="Q2925">
            <v>0</v>
          </cell>
          <cell r="R2925">
            <v>0</v>
          </cell>
          <cell r="S2925">
            <v>0</v>
          </cell>
          <cell r="T2925">
            <v>102</v>
          </cell>
          <cell r="U2925">
            <v>138</v>
          </cell>
          <cell r="V2925">
            <v>165</v>
          </cell>
          <cell r="W2925">
            <v>41</v>
          </cell>
          <cell r="X2925">
            <v>42</v>
          </cell>
          <cell r="Y2925">
            <v>17</v>
          </cell>
          <cell r="Z2925">
            <v>13</v>
          </cell>
          <cell r="AA2925">
            <v>26</v>
          </cell>
          <cell r="AB2925">
            <v>23</v>
          </cell>
          <cell r="AC2925">
            <v>41</v>
          </cell>
          <cell r="AD2925">
            <v>1627</v>
          </cell>
          <cell r="AE2925">
            <v>2790</v>
          </cell>
        </row>
        <row r="2926">
          <cell r="E2926" t="str">
            <v>DC Electric Power Wood</v>
          </cell>
          <cell r="F2926">
            <v>0</v>
          </cell>
          <cell r="G2926">
            <v>0</v>
          </cell>
          <cell r="H2926">
            <v>0</v>
          </cell>
          <cell r="I2926">
            <v>0</v>
          </cell>
          <cell r="J2926">
            <v>0</v>
          </cell>
          <cell r="K2926">
            <v>0</v>
          </cell>
          <cell r="L2926">
            <v>0</v>
          </cell>
          <cell r="M2926">
            <v>0</v>
          </cell>
          <cell r="N2926">
            <v>0</v>
          </cell>
          <cell r="O2926">
            <v>0</v>
          </cell>
          <cell r="P2926">
            <v>0</v>
          </cell>
          <cell r="Q2926">
            <v>0</v>
          </cell>
          <cell r="R2926">
            <v>0</v>
          </cell>
          <cell r="S2926">
            <v>0</v>
          </cell>
          <cell r="T2926">
            <v>0</v>
          </cell>
          <cell r="U2926">
            <v>0</v>
          </cell>
          <cell r="V2926">
            <v>0</v>
          </cell>
          <cell r="W2926">
            <v>0</v>
          </cell>
          <cell r="X2926">
            <v>0</v>
          </cell>
          <cell r="Y2926">
            <v>0</v>
          </cell>
          <cell r="Z2926">
            <v>0</v>
          </cell>
          <cell r="AA2926">
            <v>0</v>
          </cell>
          <cell r="AB2926">
            <v>0</v>
          </cell>
          <cell r="AC2926">
            <v>0</v>
          </cell>
          <cell r="AD2926">
            <v>0</v>
          </cell>
          <cell r="AE2926">
            <v>0</v>
          </cell>
        </row>
        <row r="2927">
          <cell r="E2927" t="str">
            <v>DE Electric Power Wood</v>
          </cell>
          <cell r="F2927">
            <v>0</v>
          </cell>
          <cell r="G2927">
            <v>0</v>
          </cell>
          <cell r="H2927">
            <v>0</v>
          </cell>
          <cell r="I2927">
            <v>0</v>
          </cell>
          <cell r="J2927">
            <v>0</v>
          </cell>
          <cell r="K2927">
            <v>0</v>
          </cell>
          <cell r="L2927">
            <v>0</v>
          </cell>
          <cell r="M2927">
            <v>0</v>
          </cell>
          <cell r="N2927">
            <v>0</v>
          </cell>
          <cell r="O2927">
            <v>0</v>
          </cell>
          <cell r="P2927">
            <v>0</v>
          </cell>
          <cell r="Q2927">
            <v>0</v>
          </cell>
          <cell r="R2927">
            <v>0</v>
          </cell>
          <cell r="S2927">
            <v>0</v>
          </cell>
          <cell r="T2927">
            <v>0</v>
          </cell>
          <cell r="U2927">
            <v>0</v>
          </cell>
          <cell r="V2927">
            <v>0</v>
          </cell>
          <cell r="W2927">
            <v>0</v>
          </cell>
          <cell r="X2927">
            <v>0</v>
          </cell>
          <cell r="Y2927">
            <v>0</v>
          </cell>
          <cell r="Z2927">
            <v>0</v>
          </cell>
          <cell r="AA2927">
            <v>0</v>
          </cell>
          <cell r="AB2927">
            <v>0</v>
          </cell>
          <cell r="AC2927">
            <v>0</v>
          </cell>
          <cell r="AD2927">
            <v>0</v>
          </cell>
          <cell r="AE2927">
            <v>0</v>
          </cell>
        </row>
        <row r="2928">
          <cell r="E2928" t="str">
            <v>FL Electric Power Wood</v>
          </cell>
          <cell r="F2928">
            <v>3010</v>
          </cell>
          <cell r="G2928">
            <v>3145</v>
          </cell>
          <cell r="H2928">
            <v>2571</v>
          </cell>
          <cell r="I2928">
            <v>2792</v>
          </cell>
          <cell r="J2928">
            <v>3265</v>
          </cell>
          <cell r="K2928">
            <v>5687</v>
          </cell>
          <cell r="L2928">
            <v>9896</v>
          </cell>
          <cell r="M2928">
            <v>12132</v>
          </cell>
          <cell r="N2928">
            <v>7502</v>
          </cell>
          <cell r="O2928">
            <v>9718</v>
          </cell>
          <cell r="P2928">
            <v>7818</v>
          </cell>
          <cell r="Q2928">
            <v>2910</v>
          </cell>
          <cell r="R2928">
            <v>7586</v>
          </cell>
          <cell r="S2928">
            <v>11433</v>
          </cell>
          <cell r="T2928">
            <v>10368</v>
          </cell>
          <cell r="U2928">
            <v>10968</v>
          </cell>
          <cell r="V2928">
            <v>9944</v>
          </cell>
          <cell r="W2928">
            <v>9713</v>
          </cell>
          <cell r="X2928">
            <v>9589</v>
          </cell>
          <cell r="Y2928">
            <v>10082</v>
          </cell>
          <cell r="Z2928">
            <v>11081</v>
          </cell>
          <cell r="AA2928">
            <v>11451</v>
          </cell>
          <cell r="AB2928">
            <v>10374</v>
          </cell>
          <cell r="AC2928">
            <v>10265</v>
          </cell>
          <cell r="AD2928">
            <v>18449</v>
          </cell>
          <cell r="AE2928">
            <v>14634</v>
          </cell>
        </row>
        <row r="2929">
          <cell r="E2929" t="str">
            <v>GA Electric Power Wood</v>
          </cell>
          <cell r="F2929">
            <v>0</v>
          </cell>
          <cell r="G2929">
            <v>0</v>
          </cell>
          <cell r="H2929">
            <v>0</v>
          </cell>
          <cell r="I2929">
            <v>0</v>
          </cell>
          <cell r="J2929">
            <v>0</v>
          </cell>
          <cell r="K2929">
            <v>0</v>
          </cell>
          <cell r="L2929">
            <v>0</v>
          </cell>
          <cell r="M2929">
            <v>1175</v>
          </cell>
          <cell r="N2929">
            <v>0</v>
          </cell>
          <cell r="O2929">
            <v>0</v>
          </cell>
          <cell r="P2929">
            <v>0</v>
          </cell>
          <cell r="Q2929">
            <v>0</v>
          </cell>
          <cell r="R2929">
            <v>0</v>
          </cell>
          <cell r="S2929">
            <v>0</v>
          </cell>
          <cell r="T2929">
            <v>0</v>
          </cell>
          <cell r="U2929">
            <v>0</v>
          </cell>
          <cell r="V2929">
            <v>0</v>
          </cell>
          <cell r="W2929">
            <v>0</v>
          </cell>
          <cell r="X2929">
            <v>0</v>
          </cell>
          <cell r="Y2929">
            <v>0</v>
          </cell>
          <cell r="Z2929">
            <v>2588</v>
          </cell>
          <cell r="AA2929">
            <v>2186</v>
          </cell>
          <cell r="AB2929">
            <v>2398</v>
          </cell>
          <cell r="AC2929">
            <v>5958</v>
          </cell>
          <cell r="AD2929">
            <v>6950</v>
          </cell>
          <cell r="AE2929">
            <v>7234</v>
          </cell>
        </row>
        <row r="2930">
          <cell r="E2930" t="str">
            <v>HI Electric Power Wood</v>
          </cell>
          <cell r="F2930">
            <v>0</v>
          </cell>
          <cell r="G2930">
            <v>0</v>
          </cell>
          <cell r="H2930">
            <v>0</v>
          </cell>
          <cell r="I2930">
            <v>0</v>
          </cell>
          <cell r="J2930">
            <v>0</v>
          </cell>
          <cell r="K2930">
            <v>0</v>
          </cell>
          <cell r="L2930">
            <v>0</v>
          </cell>
          <cell r="M2930">
            <v>0</v>
          </cell>
          <cell r="N2930">
            <v>0</v>
          </cell>
          <cell r="O2930">
            <v>0</v>
          </cell>
          <cell r="P2930">
            <v>0</v>
          </cell>
          <cell r="Q2930">
            <v>0</v>
          </cell>
          <cell r="R2930">
            <v>0</v>
          </cell>
          <cell r="S2930">
            <v>0</v>
          </cell>
          <cell r="T2930">
            <v>0</v>
          </cell>
          <cell r="U2930">
            <v>0</v>
          </cell>
          <cell r="V2930">
            <v>0</v>
          </cell>
          <cell r="W2930">
            <v>0</v>
          </cell>
          <cell r="X2930">
            <v>0</v>
          </cell>
          <cell r="Y2930">
            <v>0</v>
          </cell>
          <cell r="Z2930">
            <v>0</v>
          </cell>
          <cell r="AA2930">
            <v>0</v>
          </cell>
          <cell r="AB2930">
            <v>0</v>
          </cell>
          <cell r="AC2930">
            <v>0</v>
          </cell>
          <cell r="AD2930">
            <v>0</v>
          </cell>
          <cell r="AE2930">
            <v>0</v>
          </cell>
        </row>
        <row r="2931">
          <cell r="E2931" t="str">
            <v>IA Electric Power Wood</v>
          </cell>
          <cell r="F2931">
            <v>0</v>
          </cell>
          <cell r="G2931">
            <v>0</v>
          </cell>
          <cell r="H2931">
            <v>0</v>
          </cell>
          <cell r="I2931">
            <v>0</v>
          </cell>
          <cell r="J2931">
            <v>0</v>
          </cell>
          <cell r="K2931">
            <v>0</v>
          </cell>
          <cell r="L2931">
            <v>0</v>
          </cell>
          <cell r="M2931">
            <v>0</v>
          </cell>
          <cell r="N2931">
            <v>0</v>
          </cell>
          <cell r="O2931">
            <v>0</v>
          </cell>
          <cell r="P2931">
            <v>0</v>
          </cell>
          <cell r="Q2931">
            <v>0</v>
          </cell>
          <cell r="R2931">
            <v>0</v>
          </cell>
          <cell r="S2931">
            <v>0</v>
          </cell>
          <cell r="T2931">
            <v>0</v>
          </cell>
          <cell r="U2931">
            <v>0</v>
          </cell>
          <cell r="V2931">
            <v>0</v>
          </cell>
          <cell r="W2931">
            <v>0</v>
          </cell>
          <cell r="X2931">
            <v>1</v>
          </cell>
          <cell r="Y2931">
            <v>3</v>
          </cell>
          <cell r="Z2931">
            <v>0</v>
          </cell>
          <cell r="AA2931">
            <v>0</v>
          </cell>
          <cell r="AB2931">
            <v>0</v>
          </cell>
          <cell r="AC2931">
            <v>0</v>
          </cell>
          <cell r="AD2931">
            <v>0</v>
          </cell>
          <cell r="AE2931">
            <v>0</v>
          </cell>
        </row>
        <row r="2932">
          <cell r="E2932" t="str">
            <v>ID Electric Power Wood</v>
          </cell>
          <cell r="F2932">
            <v>1193</v>
          </cell>
          <cell r="G2932">
            <v>1242</v>
          </cell>
          <cell r="H2932">
            <v>1207</v>
          </cell>
          <cell r="I2932">
            <v>1388</v>
          </cell>
          <cell r="J2932">
            <v>1390</v>
          </cell>
          <cell r="K2932">
            <v>1325</v>
          </cell>
          <cell r="L2932">
            <v>1208</v>
          </cell>
          <cell r="M2932">
            <v>1269</v>
          </cell>
          <cell r="N2932">
            <v>1296</v>
          </cell>
          <cell r="O2932">
            <v>715</v>
          </cell>
          <cell r="P2932">
            <v>694</v>
          </cell>
          <cell r="Q2932">
            <v>721</v>
          </cell>
          <cell r="R2932">
            <v>1274</v>
          </cell>
          <cell r="S2932">
            <v>1447</v>
          </cell>
          <cell r="T2932">
            <v>1430</v>
          </cell>
          <cell r="U2932">
            <v>1515</v>
          </cell>
          <cell r="V2932">
            <v>1496</v>
          </cell>
          <cell r="W2932">
            <v>1399</v>
          </cell>
          <cell r="X2932">
            <v>1279</v>
          </cell>
          <cell r="Y2932">
            <v>1533</v>
          </cell>
          <cell r="Z2932">
            <v>1450</v>
          </cell>
          <cell r="AA2932">
            <v>1416</v>
          </cell>
          <cell r="AB2932">
            <v>1526</v>
          </cell>
          <cell r="AC2932">
            <v>1540</v>
          </cell>
          <cell r="AD2932">
            <v>1408</v>
          </cell>
          <cell r="AE2932">
            <v>1247</v>
          </cell>
        </row>
        <row r="2933">
          <cell r="E2933" t="str">
            <v>IL Electric Power Wood</v>
          </cell>
          <cell r="F2933">
            <v>0</v>
          </cell>
          <cell r="G2933">
            <v>0</v>
          </cell>
          <cell r="H2933">
            <v>0</v>
          </cell>
          <cell r="I2933">
            <v>0</v>
          </cell>
          <cell r="J2933">
            <v>0</v>
          </cell>
          <cell r="K2933">
            <v>9</v>
          </cell>
          <cell r="L2933">
            <v>2</v>
          </cell>
          <cell r="M2933">
            <v>8</v>
          </cell>
          <cell r="N2933">
            <v>0</v>
          </cell>
          <cell r="O2933">
            <v>0</v>
          </cell>
          <cell r="P2933">
            <v>0</v>
          </cell>
          <cell r="Q2933">
            <v>0</v>
          </cell>
          <cell r="R2933">
            <v>0</v>
          </cell>
          <cell r="S2933">
            <v>0</v>
          </cell>
          <cell r="T2933">
            <v>0</v>
          </cell>
          <cell r="U2933">
            <v>0</v>
          </cell>
          <cell r="V2933">
            <v>0</v>
          </cell>
          <cell r="W2933">
            <v>0</v>
          </cell>
          <cell r="X2933">
            <v>0</v>
          </cell>
          <cell r="Y2933">
            <v>0</v>
          </cell>
          <cell r="Z2933">
            <v>0</v>
          </cell>
          <cell r="AA2933">
            <v>0</v>
          </cell>
          <cell r="AB2933">
            <v>0</v>
          </cell>
          <cell r="AC2933">
            <v>0</v>
          </cell>
          <cell r="AD2933">
            <v>0</v>
          </cell>
          <cell r="AE2933">
            <v>0</v>
          </cell>
        </row>
        <row r="2934">
          <cell r="E2934" t="str">
            <v>IN Electric Power Wood</v>
          </cell>
          <cell r="F2934">
            <v>0</v>
          </cell>
          <cell r="G2934">
            <v>0</v>
          </cell>
          <cell r="H2934">
            <v>0</v>
          </cell>
          <cell r="I2934">
            <v>0</v>
          </cell>
          <cell r="J2934">
            <v>0</v>
          </cell>
          <cell r="K2934">
            <v>0</v>
          </cell>
          <cell r="L2934">
            <v>0</v>
          </cell>
          <cell r="M2934">
            <v>0</v>
          </cell>
          <cell r="N2934">
            <v>0</v>
          </cell>
          <cell r="O2934">
            <v>0</v>
          </cell>
          <cell r="P2934">
            <v>0</v>
          </cell>
          <cell r="Q2934">
            <v>0</v>
          </cell>
          <cell r="R2934">
            <v>0</v>
          </cell>
          <cell r="S2934">
            <v>0</v>
          </cell>
          <cell r="T2934">
            <v>0</v>
          </cell>
          <cell r="U2934">
            <v>0</v>
          </cell>
          <cell r="V2934">
            <v>0</v>
          </cell>
          <cell r="W2934">
            <v>0</v>
          </cell>
          <cell r="X2934">
            <v>0</v>
          </cell>
          <cell r="Y2934">
            <v>0</v>
          </cell>
          <cell r="Z2934">
            <v>0</v>
          </cell>
          <cell r="AA2934">
            <v>0</v>
          </cell>
          <cell r="AB2934">
            <v>0</v>
          </cell>
          <cell r="AC2934">
            <v>0</v>
          </cell>
          <cell r="AD2934">
            <v>0</v>
          </cell>
          <cell r="AE2934">
            <v>0</v>
          </cell>
        </row>
        <row r="2935">
          <cell r="E2935" t="str">
            <v>KS Electric Power Wood</v>
          </cell>
          <cell r="F2935">
            <v>0</v>
          </cell>
          <cell r="G2935">
            <v>0</v>
          </cell>
          <cell r="H2935">
            <v>0</v>
          </cell>
          <cell r="I2935">
            <v>0</v>
          </cell>
          <cell r="J2935">
            <v>0</v>
          </cell>
          <cell r="K2935">
            <v>0</v>
          </cell>
          <cell r="L2935">
            <v>0</v>
          </cell>
          <cell r="M2935">
            <v>0</v>
          </cell>
          <cell r="N2935">
            <v>0</v>
          </cell>
          <cell r="O2935">
            <v>0</v>
          </cell>
          <cell r="P2935">
            <v>0</v>
          </cell>
          <cell r="Q2935">
            <v>0</v>
          </cell>
          <cell r="R2935">
            <v>0</v>
          </cell>
          <cell r="S2935">
            <v>0</v>
          </cell>
          <cell r="T2935">
            <v>0</v>
          </cell>
          <cell r="U2935">
            <v>0</v>
          </cell>
          <cell r="V2935">
            <v>0</v>
          </cell>
          <cell r="W2935">
            <v>0</v>
          </cell>
          <cell r="X2935">
            <v>0</v>
          </cell>
          <cell r="Y2935">
            <v>0</v>
          </cell>
          <cell r="Z2935">
            <v>0</v>
          </cell>
          <cell r="AA2935">
            <v>0</v>
          </cell>
          <cell r="AB2935">
            <v>0</v>
          </cell>
          <cell r="AC2935">
            <v>0</v>
          </cell>
          <cell r="AD2935">
            <v>0</v>
          </cell>
          <cell r="AE2935">
            <v>0</v>
          </cell>
        </row>
        <row r="2936">
          <cell r="E2936" t="str">
            <v>KY Electric Power Wood</v>
          </cell>
          <cell r="F2936">
            <v>0</v>
          </cell>
          <cell r="G2936">
            <v>0</v>
          </cell>
          <cell r="H2936">
            <v>0</v>
          </cell>
          <cell r="I2936">
            <v>0</v>
          </cell>
          <cell r="J2936">
            <v>0</v>
          </cell>
          <cell r="K2936">
            <v>0</v>
          </cell>
          <cell r="L2936">
            <v>0</v>
          </cell>
          <cell r="M2936">
            <v>0</v>
          </cell>
          <cell r="N2936">
            <v>0</v>
          </cell>
          <cell r="O2936">
            <v>0</v>
          </cell>
          <cell r="P2936">
            <v>0</v>
          </cell>
          <cell r="Q2936">
            <v>0</v>
          </cell>
          <cell r="R2936">
            <v>0</v>
          </cell>
          <cell r="S2936">
            <v>0</v>
          </cell>
          <cell r="T2936">
            <v>0</v>
          </cell>
          <cell r="U2936">
            <v>0</v>
          </cell>
          <cell r="V2936">
            <v>0</v>
          </cell>
          <cell r="W2936">
            <v>0</v>
          </cell>
          <cell r="X2936">
            <v>0</v>
          </cell>
          <cell r="Y2936">
            <v>0</v>
          </cell>
          <cell r="Z2936">
            <v>0</v>
          </cell>
          <cell r="AA2936">
            <v>0</v>
          </cell>
          <cell r="AB2936">
            <v>0</v>
          </cell>
          <cell r="AC2936">
            <v>0</v>
          </cell>
          <cell r="AD2936">
            <v>0</v>
          </cell>
          <cell r="AE2936">
            <v>0</v>
          </cell>
        </row>
        <row r="2937">
          <cell r="E2937" t="str">
            <v>LA Electric Power Wood</v>
          </cell>
          <cell r="F2937">
            <v>0</v>
          </cell>
          <cell r="G2937">
            <v>0</v>
          </cell>
          <cell r="H2937">
            <v>0</v>
          </cell>
          <cell r="I2937">
            <v>0</v>
          </cell>
          <cell r="J2937">
            <v>0</v>
          </cell>
          <cell r="K2937">
            <v>0</v>
          </cell>
          <cell r="L2937">
            <v>0</v>
          </cell>
          <cell r="M2937">
            <v>0</v>
          </cell>
          <cell r="N2937">
            <v>0</v>
          </cell>
          <cell r="O2937">
            <v>0</v>
          </cell>
          <cell r="P2937">
            <v>0</v>
          </cell>
          <cell r="Q2937">
            <v>0</v>
          </cell>
          <cell r="R2937">
            <v>0</v>
          </cell>
          <cell r="S2937">
            <v>0</v>
          </cell>
          <cell r="T2937">
            <v>0</v>
          </cell>
          <cell r="U2937">
            <v>0</v>
          </cell>
          <cell r="V2937">
            <v>0</v>
          </cell>
          <cell r="W2937">
            <v>0</v>
          </cell>
          <cell r="X2937">
            <v>0</v>
          </cell>
          <cell r="Y2937">
            <v>0</v>
          </cell>
          <cell r="Z2937">
            <v>0</v>
          </cell>
          <cell r="AA2937">
            <v>0</v>
          </cell>
          <cell r="AB2937">
            <v>0</v>
          </cell>
          <cell r="AC2937">
            <v>0</v>
          </cell>
          <cell r="AD2937">
            <v>0</v>
          </cell>
          <cell r="AE2937">
            <v>0</v>
          </cell>
        </row>
        <row r="2938">
          <cell r="E2938" t="str">
            <v>MA Electric Power Wood</v>
          </cell>
          <cell r="F2938">
            <v>0</v>
          </cell>
          <cell r="G2938">
            <v>0</v>
          </cell>
          <cell r="H2938">
            <v>1243</v>
          </cell>
          <cell r="I2938">
            <v>1366</v>
          </cell>
          <cell r="J2938">
            <v>1585</v>
          </cell>
          <cell r="K2938">
            <v>1754</v>
          </cell>
          <cell r="L2938">
            <v>1805</v>
          </cell>
          <cell r="M2938">
            <v>1847</v>
          </cell>
          <cell r="N2938">
            <v>2504</v>
          </cell>
          <cell r="O2938">
            <v>1390</v>
          </cell>
          <cell r="P2938">
            <v>1708</v>
          </cell>
          <cell r="Q2938">
            <v>1693</v>
          </cell>
          <cell r="R2938">
            <v>1544</v>
          </cell>
          <cell r="S2938">
            <v>1888</v>
          </cell>
          <cell r="T2938">
            <v>1774</v>
          </cell>
          <cell r="U2938">
            <v>1876</v>
          </cell>
          <cell r="V2938">
            <v>1894</v>
          </cell>
          <cell r="W2938">
            <v>1784</v>
          </cell>
          <cell r="X2938">
            <v>1834</v>
          </cell>
          <cell r="Y2938">
            <v>1647</v>
          </cell>
          <cell r="Z2938">
            <v>1505</v>
          </cell>
          <cell r="AA2938">
            <v>1546</v>
          </cell>
          <cell r="AB2938">
            <v>1531</v>
          </cell>
          <cell r="AC2938">
            <v>1367</v>
          </cell>
          <cell r="AD2938">
            <v>2295</v>
          </cell>
          <cell r="AE2938">
            <v>2030</v>
          </cell>
        </row>
        <row r="2939">
          <cell r="E2939" t="str">
            <v>MD Electric Power Wood</v>
          </cell>
          <cell r="F2939">
            <v>0</v>
          </cell>
          <cell r="G2939">
            <v>0</v>
          </cell>
          <cell r="H2939">
            <v>0</v>
          </cell>
          <cell r="I2939">
            <v>0</v>
          </cell>
          <cell r="J2939">
            <v>0</v>
          </cell>
          <cell r="K2939">
            <v>0</v>
          </cell>
          <cell r="L2939">
            <v>0</v>
          </cell>
          <cell r="M2939">
            <v>0</v>
          </cell>
          <cell r="N2939">
            <v>0</v>
          </cell>
          <cell r="O2939">
            <v>0</v>
          </cell>
          <cell r="P2939">
            <v>0</v>
          </cell>
          <cell r="Q2939">
            <v>0</v>
          </cell>
          <cell r="R2939">
            <v>0</v>
          </cell>
          <cell r="S2939">
            <v>0</v>
          </cell>
          <cell r="T2939">
            <v>0</v>
          </cell>
          <cell r="U2939">
            <v>0</v>
          </cell>
          <cell r="V2939">
            <v>0</v>
          </cell>
          <cell r="W2939">
            <v>0</v>
          </cell>
          <cell r="X2939">
            <v>0</v>
          </cell>
          <cell r="Y2939">
            <v>0</v>
          </cell>
          <cell r="Z2939">
            <v>0</v>
          </cell>
          <cell r="AA2939">
            <v>21</v>
          </cell>
          <cell r="AB2939">
            <v>0</v>
          </cell>
          <cell r="AC2939">
            <v>0</v>
          </cell>
          <cell r="AD2939">
            <v>0</v>
          </cell>
          <cell r="AE2939">
            <v>0</v>
          </cell>
        </row>
        <row r="2940">
          <cell r="E2940" t="str">
            <v>ME Electric Power Wood</v>
          </cell>
          <cell r="F2940">
            <v>19040</v>
          </cell>
          <cell r="G2940">
            <v>19237</v>
          </cell>
          <cell r="H2940">
            <v>23152</v>
          </cell>
          <cell r="I2940">
            <v>27474</v>
          </cell>
          <cell r="J2940">
            <v>20050</v>
          </cell>
          <cell r="K2940">
            <v>14001</v>
          </cell>
          <cell r="L2940">
            <v>14815</v>
          </cell>
          <cell r="M2940">
            <v>14213</v>
          </cell>
          <cell r="N2940">
            <v>17092</v>
          </cell>
          <cell r="O2940">
            <v>19891</v>
          </cell>
          <cell r="P2940">
            <v>21136</v>
          </cell>
          <cell r="Q2940">
            <v>28754</v>
          </cell>
          <cell r="R2940">
            <v>28063</v>
          </cell>
          <cell r="S2940">
            <v>28531</v>
          </cell>
          <cell r="T2940">
            <v>29083</v>
          </cell>
          <cell r="U2940">
            <v>39682</v>
          </cell>
          <cell r="V2940">
            <v>38333</v>
          </cell>
          <cell r="W2940">
            <v>38345</v>
          </cell>
          <cell r="X2940">
            <v>31666</v>
          </cell>
          <cell r="Y2940">
            <v>27548</v>
          </cell>
          <cell r="Z2940">
            <v>29623</v>
          </cell>
          <cell r="AA2940">
            <v>25574</v>
          </cell>
          <cell r="AB2940">
            <v>24108</v>
          </cell>
          <cell r="AC2940">
            <v>25906</v>
          </cell>
          <cell r="AD2940">
            <v>26591</v>
          </cell>
          <cell r="AE2940">
            <v>29626</v>
          </cell>
        </row>
        <row r="2941">
          <cell r="E2941" t="str">
            <v>MI Electric Power Wood</v>
          </cell>
          <cell r="F2941">
            <v>6372</v>
          </cell>
          <cell r="G2941">
            <v>6372</v>
          </cell>
          <cell r="H2941">
            <v>7100</v>
          </cell>
          <cell r="I2941">
            <v>11678</v>
          </cell>
          <cell r="J2941">
            <v>12855</v>
          </cell>
          <cell r="K2941">
            <v>13812</v>
          </cell>
          <cell r="L2941">
            <v>15831</v>
          </cell>
          <cell r="M2941">
            <v>14170</v>
          </cell>
          <cell r="N2941">
            <v>14145</v>
          </cell>
          <cell r="O2941">
            <v>14087</v>
          </cell>
          <cell r="P2941">
            <v>14781</v>
          </cell>
          <cell r="Q2941">
            <v>16423</v>
          </cell>
          <cell r="R2941">
            <v>16133</v>
          </cell>
          <cell r="S2941">
            <v>16647</v>
          </cell>
          <cell r="T2941">
            <v>17992</v>
          </cell>
          <cell r="U2941">
            <v>15648</v>
          </cell>
          <cell r="V2941">
            <v>15720</v>
          </cell>
          <cell r="W2941">
            <v>14576</v>
          </cell>
          <cell r="X2941">
            <v>13531</v>
          </cell>
          <cell r="Y2941">
            <v>12819</v>
          </cell>
          <cell r="Z2941">
            <v>14301</v>
          </cell>
          <cell r="AA2941">
            <v>14426</v>
          </cell>
          <cell r="AB2941">
            <v>12842</v>
          </cell>
          <cell r="AC2941">
            <v>12648</v>
          </cell>
          <cell r="AD2941">
            <v>13994</v>
          </cell>
          <cell r="AE2941">
            <v>11161</v>
          </cell>
        </row>
        <row r="2942">
          <cell r="E2942" t="str">
            <v>MN Electric Power Wood</v>
          </cell>
          <cell r="F2942">
            <v>1536</v>
          </cell>
          <cell r="G2942">
            <v>1476</v>
          </cell>
          <cell r="H2942">
            <v>1509</v>
          </cell>
          <cell r="I2942">
            <v>1425</v>
          </cell>
          <cell r="J2942">
            <v>395</v>
          </cell>
          <cell r="K2942">
            <v>223</v>
          </cell>
          <cell r="L2942">
            <v>273</v>
          </cell>
          <cell r="M2942">
            <v>40</v>
          </cell>
          <cell r="N2942">
            <v>0</v>
          </cell>
          <cell r="O2942">
            <v>0</v>
          </cell>
          <cell r="P2942">
            <v>0</v>
          </cell>
          <cell r="Q2942">
            <v>0</v>
          </cell>
          <cell r="R2942">
            <v>0</v>
          </cell>
          <cell r="S2942">
            <v>2769</v>
          </cell>
          <cell r="T2942">
            <v>2420</v>
          </cell>
          <cell r="U2942">
            <v>2234</v>
          </cell>
          <cell r="V2942">
            <v>2076</v>
          </cell>
          <cell r="W2942">
            <v>7921</v>
          </cell>
          <cell r="X2942">
            <v>5507</v>
          </cell>
          <cell r="Y2942">
            <v>6487</v>
          </cell>
          <cell r="Z2942">
            <v>9110</v>
          </cell>
          <cell r="AA2942">
            <v>5581</v>
          </cell>
          <cell r="AB2942">
            <v>6786</v>
          </cell>
          <cell r="AC2942">
            <v>9709</v>
          </cell>
          <cell r="AD2942">
            <v>11312</v>
          </cell>
          <cell r="AE2942">
            <v>11534</v>
          </cell>
        </row>
        <row r="2943">
          <cell r="E2943" t="str">
            <v>MO Electric Power Wood</v>
          </cell>
          <cell r="F2943">
            <v>0</v>
          </cell>
          <cell r="G2943">
            <v>0</v>
          </cell>
          <cell r="H2943">
            <v>0</v>
          </cell>
          <cell r="I2943">
            <v>0</v>
          </cell>
          <cell r="J2943">
            <v>0</v>
          </cell>
          <cell r="K2943">
            <v>0</v>
          </cell>
          <cell r="L2943">
            <v>0</v>
          </cell>
          <cell r="M2943">
            <v>0</v>
          </cell>
          <cell r="N2943">
            <v>0</v>
          </cell>
          <cell r="O2943">
            <v>0</v>
          </cell>
          <cell r="P2943">
            <v>0</v>
          </cell>
          <cell r="Q2943">
            <v>0</v>
          </cell>
          <cell r="R2943">
            <v>5</v>
          </cell>
          <cell r="S2943">
            <v>5</v>
          </cell>
          <cell r="T2943">
            <v>4</v>
          </cell>
          <cell r="U2943">
            <v>0</v>
          </cell>
          <cell r="V2943">
            <v>2</v>
          </cell>
          <cell r="W2943">
            <v>2</v>
          </cell>
          <cell r="X2943">
            <v>0</v>
          </cell>
          <cell r="Y2943">
            <v>0</v>
          </cell>
          <cell r="Z2943">
            <v>0</v>
          </cell>
          <cell r="AA2943">
            <v>0</v>
          </cell>
          <cell r="AB2943">
            <v>0</v>
          </cell>
          <cell r="AC2943">
            <v>0</v>
          </cell>
          <cell r="AD2943">
            <v>46</v>
          </cell>
          <cell r="AE2943">
            <v>0</v>
          </cell>
        </row>
        <row r="2944">
          <cell r="E2944" t="str">
            <v>MS Electric Power Wood</v>
          </cell>
          <cell r="F2944">
            <v>0</v>
          </cell>
          <cell r="G2944">
            <v>0</v>
          </cell>
          <cell r="H2944">
            <v>0</v>
          </cell>
          <cell r="I2944">
            <v>0</v>
          </cell>
          <cell r="J2944">
            <v>0</v>
          </cell>
          <cell r="K2944">
            <v>0</v>
          </cell>
          <cell r="L2944">
            <v>0</v>
          </cell>
          <cell r="M2944">
            <v>0</v>
          </cell>
          <cell r="N2944">
            <v>0</v>
          </cell>
          <cell r="O2944">
            <v>0</v>
          </cell>
          <cell r="P2944">
            <v>0</v>
          </cell>
          <cell r="Q2944">
            <v>0</v>
          </cell>
          <cell r="R2944">
            <v>0</v>
          </cell>
          <cell r="S2944">
            <v>0</v>
          </cell>
          <cell r="T2944">
            <v>0</v>
          </cell>
          <cell r="U2944">
            <v>0</v>
          </cell>
          <cell r="V2944">
            <v>0</v>
          </cell>
          <cell r="W2944">
            <v>0</v>
          </cell>
          <cell r="X2944">
            <v>0</v>
          </cell>
          <cell r="Y2944">
            <v>0</v>
          </cell>
          <cell r="Z2944">
            <v>17</v>
          </cell>
          <cell r="AA2944">
            <v>3</v>
          </cell>
          <cell r="AB2944">
            <v>3</v>
          </cell>
          <cell r="AC2944">
            <v>3</v>
          </cell>
          <cell r="AD2944">
            <v>3</v>
          </cell>
          <cell r="AE2944">
            <v>1</v>
          </cell>
        </row>
        <row r="2945">
          <cell r="E2945" t="str">
            <v>MT Electric Power Wood</v>
          </cell>
          <cell r="F2945">
            <v>785</v>
          </cell>
          <cell r="G2945">
            <v>651</v>
          </cell>
          <cell r="H2945">
            <v>818</v>
          </cell>
          <cell r="I2945">
            <v>806</v>
          </cell>
          <cell r="J2945">
            <v>433</v>
          </cell>
          <cell r="K2945">
            <v>0</v>
          </cell>
          <cell r="L2945">
            <v>0</v>
          </cell>
          <cell r="M2945">
            <v>0</v>
          </cell>
          <cell r="N2945">
            <v>0</v>
          </cell>
          <cell r="O2945">
            <v>0</v>
          </cell>
          <cell r="P2945">
            <v>0</v>
          </cell>
          <cell r="Q2945">
            <v>0</v>
          </cell>
          <cell r="R2945">
            <v>0</v>
          </cell>
          <cell r="S2945">
            <v>0</v>
          </cell>
          <cell r="T2945">
            <v>0</v>
          </cell>
          <cell r="U2945">
            <v>0</v>
          </cell>
          <cell r="V2945">
            <v>0</v>
          </cell>
          <cell r="W2945">
            <v>0</v>
          </cell>
          <cell r="X2945">
            <v>0</v>
          </cell>
          <cell r="Y2945">
            <v>0</v>
          </cell>
          <cell r="Z2945">
            <v>0</v>
          </cell>
          <cell r="AA2945">
            <v>0</v>
          </cell>
          <cell r="AB2945">
            <v>0</v>
          </cell>
          <cell r="AC2945">
            <v>0</v>
          </cell>
          <cell r="AD2945">
            <v>0</v>
          </cell>
          <cell r="AE2945">
            <v>0</v>
          </cell>
        </row>
        <row r="2946">
          <cell r="E2946" t="str">
            <v>NC Electric Power Wood</v>
          </cell>
          <cell r="F2946">
            <v>839</v>
          </cell>
          <cell r="G2946">
            <v>5127</v>
          </cell>
          <cell r="H2946">
            <v>5214</v>
          </cell>
          <cell r="I2946">
            <v>5107</v>
          </cell>
          <cell r="J2946">
            <v>6899</v>
          </cell>
          <cell r="K2946">
            <v>5038</v>
          </cell>
          <cell r="L2946">
            <v>4701</v>
          </cell>
          <cell r="M2946">
            <v>4724</v>
          </cell>
          <cell r="N2946">
            <v>5322</v>
          </cell>
          <cell r="O2946">
            <v>5099</v>
          </cell>
          <cell r="P2946">
            <v>4934</v>
          </cell>
          <cell r="Q2946">
            <v>4737</v>
          </cell>
          <cell r="R2946">
            <v>4758</v>
          </cell>
          <cell r="S2946">
            <v>4731</v>
          </cell>
          <cell r="T2946">
            <v>5029</v>
          </cell>
          <cell r="U2946">
            <v>5478</v>
          </cell>
          <cell r="V2946">
            <v>6819</v>
          </cell>
          <cell r="W2946">
            <v>6976</v>
          </cell>
          <cell r="X2946">
            <v>6196</v>
          </cell>
          <cell r="Y2946">
            <v>8553</v>
          </cell>
          <cell r="Z2946">
            <v>9440</v>
          </cell>
          <cell r="AA2946">
            <v>9679</v>
          </cell>
          <cell r="AB2946">
            <v>14320</v>
          </cell>
          <cell r="AC2946">
            <v>13842</v>
          </cell>
          <cell r="AD2946">
            <v>14218</v>
          </cell>
          <cell r="AE2946">
            <v>11036</v>
          </cell>
        </row>
        <row r="2947">
          <cell r="E2947" t="str">
            <v>ND Electric Power Wood</v>
          </cell>
          <cell r="F2947">
            <v>0</v>
          </cell>
          <cell r="G2947">
            <v>0</v>
          </cell>
          <cell r="H2947">
            <v>0</v>
          </cell>
          <cell r="I2947">
            <v>0</v>
          </cell>
          <cell r="J2947">
            <v>0</v>
          </cell>
          <cell r="K2947">
            <v>0</v>
          </cell>
          <cell r="L2947">
            <v>0</v>
          </cell>
          <cell r="M2947">
            <v>0</v>
          </cell>
          <cell r="N2947">
            <v>0</v>
          </cell>
          <cell r="O2947">
            <v>0</v>
          </cell>
          <cell r="P2947">
            <v>0</v>
          </cell>
          <cell r="Q2947">
            <v>0</v>
          </cell>
          <cell r="R2947">
            <v>0</v>
          </cell>
          <cell r="S2947">
            <v>0</v>
          </cell>
          <cell r="T2947">
            <v>0</v>
          </cell>
          <cell r="U2947">
            <v>0</v>
          </cell>
          <cell r="V2947">
            <v>0</v>
          </cell>
          <cell r="W2947">
            <v>0</v>
          </cell>
          <cell r="X2947">
            <v>0</v>
          </cell>
          <cell r="Y2947">
            <v>0</v>
          </cell>
          <cell r="Z2947">
            <v>0</v>
          </cell>
          <cell r="AA2947">
            <v>0</v>
          </cell>
          <cell r="AB2947">
            <v>0</v>
          </cell>
          <cell r="AC2947">
            <v>0</v>
          </cell>
          <cell r="AD2947">
            <v>0</v>
          </cell>
          <cell r="AE2947">
            <v>0</v>
          </cell>
        </row>
        <row r="2948">
          <cell r="E2948" t="str">
            <v>NE Electric Power Wood</v>
          </cell>
          <cell r="F2948">
            <v>0</v>
          </cell>
          <cell r="G2948">
            <v>0</v>
          </cell>
          <cell r="H2948">
            <v>0</v>
          </cell>
          <cell r="I2948">
            <v>0</v>
          </cell>
          <cell r="J2948">
            <v>0</v>
          </cell>
          <cell r="K2948">
            <v>0</v>
          </cell>
          <cell r="L2948">
            <v>0</v>
          </cell>
          <cell r="M2948">
            <v>0</v>
          </cell>
          <cell r="N2948">
            <v>0</v>
          </cell>
          <cell r="O2948">
            <v>0</v>
          </cell>
          <cell r="P2948">
            <v>0</v>
          </cell>
          <cell r="Q2948">
            <v>0</v>
          </cell>
          <cell r="R2948">
            <v>0</v>
          </cell>
          <cell r="S2948">
            <v>0</v>
          </cell>
          <cell r="T2948">
            <v>0</v>
          </cell>
          <cell r="U2948">
            <v>0</v>
          </cell>
          <cell r="V2948">
            <v>0</v>
          </cell>
          <cell r="W2948">
            <v>0</v>
          </cell>
          <cell r="X2948">
            <v>0</v>
          </cell>
          <cell r="Y2948">
            <v>0</v>
          </cell>
          <cell r="Z2948">
            <v>0</v>
          </cell>
          <cell r="AA2948">
            <v>0</v>
          </cell>
          <cell r="AB2948">
            <v>0</v>
          </cell>
          <cell r="AC2948">
            <v>0</v>
          </cell>
          <cell r="AD2948">
            <v>0</v>
          </cell>
          <cell r="AE2948">
            <v>0</v>
          </cell>
        </row>
        <row r="2949">
          <cell r="E2949" t="str">
            <v>NH Electric Power Wood</v>
          </cell>
          <cell r="F2949">
            <v>12773</v>
          </cell>
          <cell r="G2949">
            <v>12906</v>
          </cell>
          <cell r="H2949">
            <v>12953</v>
          </cell>
          <cell r="I2949">
            <v>13182</v>
          </cell>
          <cell r="J2949">
            <v>11976</v>
          </cell>
          <cell r="K2949">
            <v>10865</v>
          </cell>
          <cell r="L2949">
            <v>11043</v>
          </cell>
          <cell r="M2949">
            <v>11042</v>
          </cell>
          <cell r="N2949">
            <v>11115</v>
          </cell>
          <cell r="O2949">
            <v>10983</v>
          </cell>
          <cell r="P2949">
            <v>10862</v>
          </cell>
          <cell r="Q2949">
            <v>10742</v>
          </cell>
          <cell r="R2949">
            <v>9919</v>
          </cell>
          <cell r="S2949">
            <v>9125</v>
          </cell>
          <cell r="T2949">
            <v>9249</v>
          </cell>
          <cell r="U2949">
            <v>9868</v>
          </cell>
          <cell r="V2949">
            <v>9862</v>
          </cell>
          <cell r="W2949">
            <v>14045</v>
          </cell>
          <cell r="X2949">
            <v>14812</v>
          </cell>
          <cell r="Y2949">
            <v>14428</v>
          </cell>
          <cell r="Z2949">
            <v>14991</v>
          </cell>
          <cell r="AA2949">
            <v>13806</v>
          </cell>
          <cell r="AB2949">
            <v>15986</v>
          </cell>
          <cell r="AC2949">
            <v>18079</v>
          </cell>
          <cell r="AD2949">
            <v>21202</v>
          </cell>
          <cell r="AE2949">
            <v>22957</v>
          </cell>
        </row>
        <row r="2950">
          <cell r="E2950" t="str">
            <v>NJ Electric Power Wood</v>
          </cell>
          <cell r="F2950">
            <v>0</v>
          </cell>
          <cell r="G2950">
            <v>0</v>
          </cell>
          <cell r="H2950">
            <v>0</v>
          </cell>
          <cell r="I2950">
            <v>0</v>
          </cell>
          <cell r="J2950">
            <v>0</v>
          </cell>
          <cell r="K2950">
            <v>0</v>
          </cell>
          <cell r="L2950">
            <v>0</v>
          </cell>
          <cell r="M2950">
            <v>0</v>
          </cell>
          <cell r="N2950">
            <v>0</v>
          </cell>
          <cell r="O2950">
            <v>0</v>
          </cell>
          <cell r="P2950">
            <v>0</v>
          </cell>
          <cell r="Q2950">
            <v>0</v>
          </cell>
          <cell r="R2950">
            <v>0</v>
          </cell>
          <cell r="S2950">
            <v>0</v>
          </cell>
          <cell r="T2950">
            <v>0</v>
          </cell>
          <cell r="U2950">
            <v>0</v>
          </cell>
          <cell r="V2950">
            <v>0</v>
          </cell>
          <cell r="W2950">
            <v>0</v>
          </cell>
          <cell r="X2950">
            <v>0</v>
          </cell>
          <cell r="Y2950">
            <v>0</v>
          </cell>
          <cell r="Z2950">
            <v>0</v>
          </cell>
          <cell r="AA2950">
            <v>0</v>
          </cell>
          <cell r="AB2950">
            <v>0</v>
          </cell>
          <cell r="AC2950">
            <v>0</v>
          </cell>
          <cell r="AD2950">
            <v>0</v>
          </cell>
          <cell r="AE2950">
            <v>0</v>
          </cell>
        </row>
        <row r="2951">
          <cell r="E2951" t="str">
            <v>NM Electric Power Wood</v>
          </cell>
          <cell r="F2951">
            <v>0</v>
          </cell>
          <cell r="G2951">
            <v>0</v>
          </cell>
          <cell r="H2951">
            <v>0</v>
          </cell>
          <cell r="I2951">
            <v>0</v>
          </cell>
          <cell r="J2951">
            <v>0</v>
          </cell>
          <cell r="K2951">
            <v>0</v>
          </cell>
          <cell r="L2951">
            <v>0</v>
          </cell>
          <cell r="M2951">
            <v>0</v>
          </cell>
          <cell r="N2951">
            <v>0</v>
          </cell>
          <cell r="O2951">
            <v>0</v>
          </cell>
          <cell r="P2951">
            <v>0</v>
          </cell>
          <cell r="Q2951">
            <v>0</v>
          </cell>
          <cell r="R2951">
            <v>0</v>
          </cell>
          <cell r="S2951">
            <v>0</v>
          </cell>
          <cell r="T2951">
            <v>0</v>
          </cell>
          <cell r="U2951">
            <v>0</v>
          </cell>
          <cell r="V2951">
            <v>0</v>
          </cell>
          <cell r="W2951">
            <v>0</v>
          </cell>
          <cell r="X2951">
            <v>0</v>
          </cell>
          <cell r="Y2951">
            <v>0</v>
          </cell>
          <cell r="Z2951">
            <v>0</v>
          </cell>
          <cell r="AA2951">
            <v>0</v>
          </cell>
          <cell r="AB2951">
            <v>0</v>
          </cell>
          <cell r="AC2951">
            <v>0</v>
          </cell>
          <cell r="AD2951">
            <v>0</v>
          </cell>
          <cell r="AE2951">
            <v>0</v>
          </cell>
        </row>
        <row r="2952">
          <cell r="E2952" t="str">
            <v>NV Electric Power Wood</v>
          </cell>
          <cell r="F2952">
            <v>0</v>
          </cell>
          <cell r="G2952">
            <v>0</v>
          </cell>
          <cell r="H2952">
            <v>0</v>
          </cell>
          <cell r="I2952">
            <v>0</v>
          </cell>
          <cell r="J2952">
            <v>0</v>
          </cell>
          <cell r="K2952">
            <v>0</v>
          </cell>
          <cell r="L2952">
            <v>0</v>
          </cell>
          <cell r="M2952">
            <v>0</v>
          </cell>
          <cell r="N2952">
            <v>0</v>
          </cell>
          <cell r="O2952">
            <v>0</v>
          </cell>
          <cell r="P2952">
            <v>0</v>
          </cell>
          <cell r="Q2952">
            <v>0</v>
          </cell>
          <cell r="R2952">
            <v>0</v>
          </cell>
          <cell r="S2952">
            <v>0</v>
          </cell>
          <cell r="T2952">
            <v>0</v>
          </cell>
          <cell r="U2952">
            <v>0</v>
          </cell>
          <cell r="V2952">
            <v>0</v>
          </cell>
          <cell r="W2952">
            <v>0</v>
          </cell>
          <cell r="X2952">
            <v>0</v>
          </cell>
          <cell r="Y2952">
            <v>10</v>
          </cell>
          <cell r="Z2952">
            <v>0</v>
          </cell>
          <cell r="AA2952">
            <v>0</v>
          </cell>
          <cell r="AB2952">
            <v>0</v>
          </cell>
          <cell r="AC2952">
            <v>0</v>
          </cell>
          <cell r="AD2952">
            <v>0</v>
          </cell>
          <cell r="AE2952">
            <v>0</v>
          </cell>
        </row>
        <row r="2953">
          <cell r="E2953" t="str">
            <v>NY Electric Power Wood</v>
          </cell>
          <cell r="F2953">
            <v>643</v>
          </cell>
          <cell r="G2953">
            <v>904</v>
          </cell>
          <cell r="H2953">
            <v>5329</v>
          </cell>
          <cell r="I2953">
            <v>4927</v>
          </cell>
          <cell r="J2953">
            <v>5818</v>
          </cell>
          <cell r="K2953">
            <v>5112</v>
          </cell>
          <cell r="L2953">
            <v>5592</v>
          </cell>
          <cell r="M2953">
            <v>4713</v>
          </cell>
          <cell r="N2953">
            <v>4865</v>
          </cell>
          <cell r="O2953">
            <v>4702</v>
          </cell>
          <cell r="P2953">
            <v>5576</v>
          </cell>
          <cell r="Q2953">
            <v>4979</v>
          </cell>
          <cell r="R2953">
            <v>3578</v>
          </cell>
          <cell r="S2953">
            <v>3721</v>
          </cell>
          <cell r="T2953">
            <v>4409</v>
          </cell>
          <cell r="U2953">
            <v>4647</v>
          </cell>
          <cell r="V2953">
            <v>4662</v>
          </cell>
          <cell r="W2953">
            <v>4172</v>
          </cell>
          <cell r="X2953">
            <v>5143</v>
          </cell>
          <cell r="Y2953">
            <v>4023</v>
          </cell>
          <cell r="Z2953">
            <v>4187</v>
          </cell>
          <cell r="AA2953">
            <v>3578</v>
          </cell>
          <cell r="AB2953">
            <v>3546</v>
          </cell>
          <cell r="AC2953">
            <v>6099</v>
          </cell>
          <cell r="AD2953">
            <v>8292</v>
          </cell>
          <cell r="AE2953">
            <v>6625</v>
          </cell>
        </row>
        <row r="2954">
          <cell r="E2954" t="str">
            <v>OH Electric Power Wood</v>
          </cell>
          <cell r="F2954">
            <v>0</v>
          </cell>
          <cell r="G2954">
            <v>0</v>
          </cell>
          <cell r="H2954">
            <v>0</v>
          </cell>
          <cell r="I2954">
            <v>0</v>
          </cell>
          <cell r="J2954">
            <v>0</v>
          </cell>
          <cell r="K2954">
            <v>0</v>
          </cell>
          <cell r="L2954">
            <v>706</v>
          </cell>
          <cell r="M2954">
            <v>741</v>
          </cell>
          <cell r="N2954">
            <v>677</v>
          </cell>
          <cell r="O2954">
            <v>755</v>
          </cell>
          <cell r="P2954">
            <v>741</v>
          </cell>
          <cell r="Q2954">
            <v>707</v>
          </cell>
          <cell r="R2954">
            <v>726</v>
          </cell>
          <cell r="S2954">
            <v>938</v>
          </cell>
          <cell r="T2954">
            <v>833</v>
          </cell>
          <cell r="U2954">
            <v>841</v>
          </cell>
          <cell r="V2954">
            <v>795</v>
          </cell>
          <cell r="W2954">
            <v>887</v>
          </cell>
          <cell r="X2954">
            <v>899</v>
          </cell>
          <cell r="Y2954">
            <v>913</v>
          </cell>
          <cell r="Z2954">
            <v>832</v>
          </cell>
          <cell r="AA2954">
            <v>752</v>
          </cell>
          <cell r="AB2954">
            <v>930</v>
          </cell>
          <cell r="AC2954">
            <v>910</v>
          </cell>
          <cell r="AD2954">
            <v>1003</v>
          </cell>
          <cell r="AE2954">
            <v>995</v>
          </cell>
        </row>
        <row r="2955">
          <cell r="E2955" t="str">
            <v>OK Electric Power Wood</v>
          </cell>
          <cell r="F2955">
            <v>0</v>
          </cell>
          <cell r="G2955">
            <v>0</v>
          </cell>
          <cell r="H2955">
            <v>0</v>
          </cell>
          <cell r="I2955">
            <v>0</v>
          </cell>
          <cell r="J2955">
            <v>0</v>
          </cell>
          <cell r="K2955">
            <v>0</v>
          </cell>
          <cell r="L2955">
            <v>0</v>
          </cell>
          <cell r="M2955">
            <v>0</v>
          </cell>
          <cell r="N2955">
            <v>0</v>
          </cell>
          <cell r="O2955">
            <v>0</v>
          </cell>
          <cell r="P2955">
            <v>0</v>
          </cell>
          <cell r="Q2955">
            <v>0</v>
          </cell>
          <cell r="R2955">
            <v>0</v>
          </cell>
          <cell r="S2955">
            <v>0</v>
          </cell>
          <cell r="T2955">
            <v>0</v>
          </cell>
          <cell r="U2955">
            <v>0</v>
          </cell>
          <cell r="V2955">
            <v>0</v>
          </cell>
          <cell r="W2955">
            <v>0</v>
          </cell>
          <cell r="X2955">
            <v>0</v>
          </cell>
          <cell r="Y2955">
            <v>0</v>
          </cell>
          <cell r="Z2955">
            <v>0</v>
          </cell>
          <cell r="AA2955">
            <v>0</v>
          </cell>
          <cell r="AB2955">
            <v>0</v>
          </cell>
          <cell r="AC2955">
            <v>0</v>
          </cell>
          <cell r="AD2955">
            <v>0</v>
          </cell>
          <cell r="AE2955">
            <v>0</v>
          </cell>
        </row>
        <row r="2956">
          <cell r="E2956" t="str">
            <v>OR Electric Power Wood</v>
          </cell>
          <cell r="F2956">
            <v>5386</v>
          </cell>
          <cell r="G2956">
            <v>4293</v>
          </cell>
          <cell r="H2956">
            <v>4170</v>
          </cell>
          <cell r="I2956">
            <v>3907</v>
          </cell>
          <cell r="J2956">
            <v>4349</v>
          </cell>
          <cell r="K2956">
            <v>5463</v>
          </cell>
          <cell r="L2956">
            <v>5051</v>
          </cell>
          <cell r="M2956">
            <v>4915</v>
          </cell>
          <cell r="N2956">
            <v>5275</v>
          </cell>
          <cell r="O2956">
            <v>3636</v>
          </cell>
          <cell r="P2956">
            <v>4495</v>
          </cell>
          <cell r="Q2956">
            <v>4516</v>
          </cell>
          <cell r="R2956">
            <v>3386</v>
          </cell>
          <cell r="S2956">
            <v>4544</v>
          </cell>
          <cell r="T2956">
            <v>0</v>
          </cell>
          <cell r="U2956">
            <v>6300</v>
          </cell>
          <cell r="V2956">
            <v>6107</v>
          </cell>
          <cell r="W2956">
            <v>5328</v>
          </cell>
          <cell r="X2956">
            <v>2878</v>
          </cell>
          <cell r="Y2956">
            <v>3534</v>
          </cell>
          <cell r="Z2956">
            <v>2826</v>
          </cell>
          <cell r="AA2956">
            <v>2244</v>
          </cell>
          <cell r="AB2956">
            <v>2450</v>
          </cell>
          <cell r="AC2956">
            <v>3146</v>
          </cell>
          <cell r="AD2956">
            <v>3558</v>
          </cell>
          <cell r="AE2956">
            <v>2851</v>
          </cell>
        </row>
        <row r="2957">
          <cell r="E2957" t="str">
            <v>PA Electric Power Wood</v>
          </cell>
          <cell r="F2957">
            <v>2970</v>
          </cell>
          <cell r="G2957">
            <v>2705</v>
          </cell>
          <cell r="H2957">
            <v>3069</v>
          </cell>
          <cell r="I2957">
            <v>3232</v>
          </cell>
          <cell r="J2957">
            <v>2860</v>
          </cell>
          <cell r="K2957">
            <v>2771</v>
          </cell>
          <cell r="L2957">
            <v>2830</v>
          </cell>
          <cell r="M2957">
            <v>2994</v>
          </cell>
          <cell r="N2957">
            <v>2970</v>
          </cell>
          <cell r="O2957">
            <v>2837</v>
          </cell>
          <cell r="P2957">
            <v>3365</v>
          </cell>
          <cell r="Q2957">
            <v>3481</v>
          </cell>
          <cell r="R2957">
            <v>4898</v>
          </cell>
          <cell r="S2957">
            <v>4044</v>
          </cell>
          <cell r="T2957">
            <v>3764</v>
          </cell>
          <cell r="U2957">
            <v>3834</v>
          </cell>
          <cell r="V2957">
            <v>2906</v>
          </cell>
          <cell r="W2957">
            <v>3321</v>
          </cell>
          <cell r="X2957">
            <v>4681</v>
          </cell>
          <cell r="Y2957">
            <v>3571</v>
          </cell>
          <cell r="Z2957">
            <v>3623</v>
          </cell>
          <cell r="AA2957">
            <v>3127</v>
          </cell>
          <cell r="AB2957">
            <v>1340</v>
          </cell>
          <cell r="AC2957">
            <v>651</v>
          </cell>
          <cell r="AD2957">
            <v>42</v>
          </cell>
          <cell r="AE2957">
            <v>37</v>
          </cell>
        </row>
        <row r="2958">
          <cell r="E2958" t="str">
            <v>RI Electric Power Wood</v>
          </cell>
          <cell r="F2958">
            <v>0</v>
          </cell>
          <cell r="G2958">
            <v>0</v>
          </cell>
          <cell r="H2958">
            <v>0</v>
          </cell>
          <cell r="I2958">
            <v>0</v>
          </cell>
          <cell r="J2958">
            <v>0</v>
          </cell>
          <cell r="K2958">
            <v>0</v>
          </cell>
          <cell r="L2958">
            <v>0</v>
          </cell>
          <cell r="M2958">
            <v>0</v>
          </cell>
          <cell r="N2958">
            <v>0</v>
          </cell>
          <cell r="O2958">
            <v>0</v>
          </cell>
          <cell r="P2958">
            <v>0</v>
          </cell>
          <cell r="Q2958">
            <v>0</v>
          </cell>
          <cell r="R2958">
            <v>0</v>
          </cell>
          <cell r="S2958">
            <v>0</v>
          </cell>
          <cell r="T2958">
            <v>0</v>
          </cell>
          <cell r="U2958">
            <v>0</v>
          </cell>
          <cell r="V2958">
            <v>0</v>
          </cell>
          <cell r="W2958">
            <v>0</v>
          </cell>
          <cell r="X2958">
            <v>0</v>
          </cell>
          <cell r="Y2958">
            <v>0</v>
          </cell>
          <cell r="Z2958">
            <v>0</v>
          </cell>
          <cell r="AA2958">
            <v>0</v>
          </cell>
          <cell r="AB2958">
            <v>0</v>
          </cell>
          <cell r="AC2958">
            <v>0</v>
          </cell>
          <cell r="AD2958">
            <v>0</v>
          </cell>
          <cell r="AE2958">
            <v>0</v>
          </cell>
        </row>
        <row r="2959">
          <cell r="E2959" t="str">
            <v>SC Electric Power Wood</v>
          </cell>
          <cell r="F2959">
            <v>0</v>
          </cell>
          <cell r="G2959">
            <v>0</v>
          </cell>
          <cell r="H2959">
            <v>0</v>
          </cell>
          <cell r="I2959">
            <v>0</v>
          </cell>
          <cell r="J2959">
            <v>0</v>
          </cell>
          <cell r="K2959">
            <v>0</v>
          </cell>
          <cell r="L2959">
            <v>0</v>
          </cell>
          <cell r="M2959">
            <v>0</v>
          </cell>
          <cell r="N2959">
            <v>0</v>
          </cell>
          <cell r="O2959">
            <v>0</v>
          </cell>
          <cell r="P2959">
            <v>0</v>
          </cell>
          <cell r="Q2959">
            <v>0</v>
          </cell>
          <cell r="R2959">
            <v>0</v>
          </cell>
          <cell r="S2959">
            <v>0</v>
          </cell>
          <cell r="T2959">
            <v>2805</v>
          </cell>
          <cell r="U2959">
            <v>6438</v>
          </cell>
          <cell r="V2959">
            <v>6183</v>
          </cell>
          <cell r="W2959">
            <v>5630</v>
          </cell>
          <cell r="X2959">
            <v>5808</v>
          </cell>
          <cell r="Y2959">
            <v>7161</v>
          </cell>
          <cell r="Z2959">
            <v>7134</v>
          </cell>
          <cell r="AA2959">
            <v>6979</v>
          </cell>
          <cell r="AB2959">
            <v>9041</v>
          </cell>
          <cell r="AC2959">
            <v>9801</v>
          </cell>
          <cell r="AD2959">
            <v>14297</v>
          </cell>
          <cell r="AE2959">
            <v>15213</v>
          </cell>
        </row>
        <row r="2960">
          <cell r="E2960" t="str">
            <v>SD Electric Power Wood</v>
          </cell>
          <cell r="F2960">
            <v>0</v>
          </cell>
          <cell r="G2960">
            <v>0</v>
          </cell>
          <cell r="H2960">
            <v>0</v>
          </cell>
          <cell r="I2960">
            <v>0</v>
          </cell>
          <cell r="J2960">
            <v>0</v>
          </cell>
          <cell r="K2960">
            <v>0</v>
          </cell>
          <cell r="L2960">
            <v>0</v>
          </cell>
          <cell r="M2960">
            <v>0</v>
          </cell>
          <cell r="N2960">
            <v>0</v>
          </cell>
          <cell r="O2960">
            <v>0</v>
          </cell>
          <cell r="P2960">
            <v>0</v>
          </cell>
          <cell r="Q2960">
            <v>0</v>
          </cell>
          <cell r="R2960">
            <v>0</v>
          </cell>
          <cell r="S2960">
            <v>0</v>
          </cell>
          <cell r="T2960">
            <v>0</v>
          </cell>
          <cell r="U2960">
            <v>0</v>
          </cell>
          <cell r="V2960">
            <v>0</v>
          </cell>
          <cell r="W2960">
            <v>0</v>
          </cell>
          <cell r="X2960">
            <v>0</v>
          </cell>
          <cell r="Y2960">
            <v>0</v>
          </cell>
          <cell r="Z2960">
            <v>0</v>
          </cell>
          <cell r="AA2960">
            <v>0</v>
          </cell>
          <cell r="AB2960">
            <v>0</v>
          </cell>
          <cell r="AC2960">
            <v>0</v>
          </cell>
          <cell r="AD2960">
            <v>0</v>
          </cell>
          <cell r="AE2960">
            <v>0</v>
          </cell>
        </row>
        <row r="2961">
          <cell r="E2961" t="str">
            <v>TN Electric Power Wood</v>
          </cell>
          <cell r="F2961">
            <v>0</v>
          </cell>
          <cell r="G2961">
            <v>0</v>
          </cell>
          <cell r="H2961">
            <v>0</v>
          </cell>
          <cell r="I2961">
            <v>0</v>
          </cell>
          <cell r="J2961">
            <v>0</v>
          </cell>
          <cell r="K2961">
            <v>0</v>
          </cell>
          <cell r="L2961">
            <v>0</v>
          </cell>
          <cell r="M2961">
            <v>3</v>
          </cell>
          <cell r="N2961">
            <v>5</v>
          </cell>
          <cell r="O2961">
            <v>7</v>
          </cell>
          <cell r="P2961">
            <v>7</v>
          </cell>
          <cell r="Q2961">
            <v>12</v>
          </cell>
          <cell r="R2961">
            <v>8</v>
          </cell>
          <cell r="S2961">
            <v>0</v>
          </cell>
          <cell r="T2961">
            <v>0</v>
          </cell>
          <cell r="U2961">
            <v>0</v>
          </cell>
          <cell r="V2961">
            <v>0</v>
          </cell>
          <cell r="W2961">
            <v>0</v>
          </cell>
          <cell r="X2961">
            <v>0</v>
          </cell>
          <cell r="Y2961">
            <v>0</v>
          </cell>
          <cell r="Z2961">
            <v>0</v>
          </cell>
          <cell r="AA2961">
            <v>0</v>
          </cell>
          <cell r="AB2961">
            <v>0</v>
          </cell>
          <cell r="AC2961">
            <v>0</v>
          </cell>
          <cell r="AD2961">
            <v>0</v>
          </cell>
          <cell r="AE2961">
            <v>0</v>
          </cell>
        </row>
        <row r="2962">
          <cell r="E2962" t="str">
            <v>TX Electric Power Wood</v>
          </cell>
          <cell r="F2962">
            <v>0</v>
          </cell>
          <cell r="G2962">
            <v>0</v>
          </cell>
          <cell r="H2962">
            <v>0</v>
          </cell>
          <cell r="I2962">
            <v>0</v>
          </cell>
          <cell r="J2962">
            <v>0</v>
          </cell>
          <cell r="K2962">
            <v>0</v>
          </cell>
          <cell r="L2962">
            <v>0</v>
          </cell>
          <cell r="M2962">
            <v>0</v>
          </cell>
          <cell r="N2962">
            <v>0</v>
          </cell>
          <cell r="O2962">
            <v>0</v>
          </cell>
          <cell r="P2962">
            <v>0</v>
          </cell>
          <cell r="Q2962">
            <v>0</v>
          </cell>
          <cell r="R2962">
            <v>0</v>
          </cell>
          <cell r="S2962">
            <v>0</v>
          </cell>
          <cell r="T2962">
            <v>0</v>
          </cell>
          <cell r="U2962">
            <v>0</v>
          </cell>
          <cell r="V2962">
            <v>0</v>
          </cell>
          <cell r="W2962">
            <v>0</v>
          </cell>
          <cell r="X2962">
            <v>0</v>
          </cell>
          <cell r="Y2962">
            <v>0</v>
          </cell>
          <cell r="Z2962">
            <v>0</v>
          </cell>
          <cell r="AA2962">
            <v>293</v>
          </cell>
          <cell r="AB2962">
            <v>1881</v>
          </cell>
          <cell r="AC2962">
            <v>1231</v>
          </cell>
          <cell r="AD2962">
            <v>3320</v>
          </cell>
          <cell r="AE2962">
            <v>3268</v>
          </cell>
        </row>
        <row r="2963">
          <cell r="E2963" t="str">
            <v>US Electric Power Wood</v>
          </cell>
          <cell r="F2963">
            <v>128515</v>
          </cell>
          <cell r="G2963">
            <v>125796</v>
          </cell>
          <cell r="H2963">
            <v>140219</v>
          </cell>
          <cell r="I2963">
            <v>149832</v>
          </cell>
          <cell r="J2963">
            <v>152334</v>
          </cell>
          <cell r="K2963">
            <v>125411</v>
          </cell>
          <cell r="L2963">
            <v>137860</v>
          </cell>
          <cell r="M2963">
            <v>136991</v>
          </cell>
          <cell r="N2963">
            <v>136709</v>
          </cell>
          <cell r="O2963">
            <v>138026</v>
          </cell>
          <cell r="P2963">
            <v>134320</v>
          </cell>
          <cell r="Q2963">
            <v>126401</v>
          </cell>
          <cell r="R2963">
            <v>150190</v>
          </cell>
          <cell r="S2963">
            <v>167290</v>
          </cell>
          <cell r="T2963">
            <v>165189</v>
          </cell>
          <cell r="U2963">
            <v>184973</v>
          </cell>
          <cell r="V2963">
            <v>181815</v>
          </cell>
          <cell r="W2963">
            <v>185956</v>
          </cell>
          <cell r="X2963">
            <v>177348</v>
          </cell>
          <cell r="Y2963">
            <v>180046</v>
          </cell>
          <cell r="Z2963">
            <v>195597</v>
          </cell>
          <cell r="AA2963">
            <v>182159</v>
          </cell>
          <cell r="AB2963">
            <v>190191</v>
          </cell>
          <cell r="AC2963">
            <v>207426</v>
          </cell>
          <cell r="AD2963">
            <v>251253</v>
          </cell>
          <cell r="AE2963">
            <v>243857</v>
          </cell>
        </row>
        <row r="2964">
          <cell r="E2964" t="str">
            <v>UT Electric Power Wood</v>
          </cell>
          <cell r="F2964">
            <v>0</v>
          </cell>
          <cell r="G2964">
            <v>0</v>
          </cell>
          <cell r="H2964">
            <v>0</v>
          </cell>
          <cell r="I2964">
            <v>0</v>
          </cell>
          <cell r="J2964">
            <v>0</v>
          </cell>
          <cell r="K2964">
            <v>0</v>
          </cell>
          <cell r="L2964">
            <v>0</v>
          </cell>
          <cell r="M2964">
            <v>0</v>
          </cell>
          <cell r="N2964">
            <v>0</v>
          </cell>
          <cell r="O2964">
            <v>0</v>
          </cell>
          <cell r="P2964">
            <v>0</v>
          </cell>
          <cell r="Q2964">
            <v>0</v>
          </cell>
          <cell r="R2964">
            <v>0</v>
          </cell>
          <cell r="S2964">
            <v>0</v>
          </cell>
          <cell r="T2964">
            <v>0</v>
          </cell>
          <cell r="U2964">
            <v>0</v>
          </cell>
          <cell r="V2964">
            <v>0</v>
          </cell>
          <cell r="W2964">
            <v>0</v>
          </cell>
          <cell r="X2964">
            <v>0</v>
          </cell>
          <cell r="Y2964">
            <v>0</v>
          </cell>
          <cell r="Z2964">
            <v>0</v>
          </cell>
          <cell r="AA2964">
            <v>0</v>
          </cell>
          <cell r="AB2964">
            <v>0</v>
          </cell>
          <cell r="AC2964">
            <v>0</v>
          </cell>
          <cell r="AD2964">
            <v>0</v>
          </cell>
          <cell r="AE2964">
            <v>0</v>
          </cell>
        </row>
        <row r="2965">
          <cell r="E2965" t="str">
            <v>VA Electric Power Wood</v>
          </cell>
          <cell r="F2965">
            <v>242</v>
          </cell>
          <cell r="G2965">
            <v>242</v>
          </cell>
          <cell r="H2965">
            <v>246</v>
          </cell>
          <cell r="I2965">
            <v>247</v>
          </cell>
          <cell r="J2965">
            <v>1584</v>
          </cell>
          <cell r="K2965">
            <v>2295</v>
          </cell>
          <cell r="L2965">
            <v>1699</v>
          </cell>
          <cell r="M2965">
            <v>1566</v>
          </cell>
          <cell r="N2965">
            <v>1464</v>
          </cell>
          <cell r="O2965">
            <v>2289</v>
          </cell>
          <cell r="P2965">
            <v>4475</v>
          </cell>
          <cell r="Q2965">
            <v>157</v>
          </cell>
          <cell r="R2965">
            <v>4359</v>
          </cell>
          <cell r="S2965">
            <v>5003</v>
          </cell>
          <cell r="T2965">
            <v>6975</v>
          </cell>
          <cell r="U2965">
            <v>6612</v>
          </cell>
          <cell r="V2965">
            <v>5266</v>
          </cell>
          <cell r="W2965">
            <v>5091</v>
          </cell>
          <cell r="X2965">
            <v>7664</v>
          </cell>
          <cell r="Y2965">
            <v>7020</v>
          </cell>
          <cell r="Z2965">
            <v>6586</v>
          </cell>
          <cell r="AA2965">
            <v>6326</v>
          </cell>
          <cell r="AB2965">
            <v>5352</v>
          </cell>
          <cell r="AC2965">
            <v>11053</v>
          </cell>
          <cell r="AD2965">
            <v>20228</v>
          </cell>
          <cell r="AE2965">
            <v>21181</v>
          </cell>
        </row>
        <row r="2966">
          <cell r="E2966" t="str">
            <v>VT Electric Power Wood</v>
          </cell>
          <cell r="F2966">
            <v>980</v>
          </cell>
          <cell r="G2966">
            <v>1141</v>
          </cell>
          <cell r="H2966">
            <v>1392</v>
          </cell>
          <cell r="I2966">
            <v>2837</v>
          </cell>
          <cell r="J2966">
            <v>2958</v>
          </cell>
          <cell r="K2966">
            <v>3446</v>
          </cell>
          <cell r="L2966">
            <v>3616</v>
          </cell>
          <cell r="M2966">
            <v>3893</v>
          </cell>
          <cell r="N2966">
            <v>3672</v>
          </cell>
          <cell r="O2966">
            <v>4164</v>
          </cell>
          <cell r="P2966">
            <v>3920</v>
          </cell>
          <cell r="Q2966">
            <v>3940</v>
          </cell>
          <cell r="R2966">
            <v>8395</v>
          </cell>
          <cell r="S2966">
            <v>9411</v>
          </cell>
          <cell r="T2966">
            <v>6821</v>
          </cell>
          <cell r="U2966">
            <v>5298</v>
          </cell>
          <cell r="V2966">
            <v>5848</v>
          </cell>
          <cell r="W2966">
            <v>6036</v>
          </cell>
          <cell r="X2966">
            <v>5630</v>
          </cell>
          <cell r="Y2966">
            <v>5332</v>
          </cell>
          <cell r="Z2966">
            <v>6200</v>
          </cell>
          <cell r="AA2966">
            <v>5276</v>
          </cell>
          <cell r="AB2966">
            <v>4681</v>
          </cell>
          <cell r="AC2966">
            <v>6527</v>
          </cell>
          <cell r="AD2966">
            <v>6105</v>
          </cell>
          <cell r="AE2966">
            <v>6316</v>
          </cell>
        </row>
        <row r="2967">
          <cell r="E2967" t="str">
            <v>WA Electric Power Wood</v>
          </cell>
          <cell r="F2967">
            <v>3467</v>
          </cell>
          <cell r="G2967">
            <v>2860</v>
          </cell>
          <cell r="H2967">
            <v>3730</v>
          </cell>
          <cell r="I2967">
            <v>4074</v>
          </cell>
          <cell r="J2967">
            <v>4082</v>
          </cell>
          <cell r="K2967">
            <v>2692</v>
          </cell>
          <cell r="L2967">
            <v>3724</v>
          </cell>
          <cell r="M2967">
            <v>3608</v>
          </cell>
          <cell r="N2967">
            <v>3441</v>
          </cell>
          <cell r="O2967">
            <v>4203</v>
          </cell>
          <cell r="P2967">
            <v>5408</v>
          </cell>
          <cell r="Q2967">
            <v>4743</v>
          </cell>
          <cell r="R2967">
            <v>6410</v>
          </cell>
          <cell r="S2967">
            <v>10560</v>
          </cell>
          <cell r="T2967">
            <v>8344</v>
          </cell>
          <cell r="U2967">
            <v>8545</v>
          </cell>
          <cell r="V2967">
            <v>8264</v>
          </cell>
          <cell r="W2967">
            <v>8901</v>
          </cell>
          <cell r="X2967">
            <v>5371</v>
          </cell>
          <cell r="Y2967">
            <v>5540</v>
          </cell>
          <cell r="Z2967">
            <v>7594</v>
          </cell>
          <cell r="AA2967">
            <v>6741</v>
          </cell>
          <cell r="AB2967">
            <v>3078</v>
          </cell>
          <cell r="AC2967">
            <v>4071</v>
          </cell>
          <cell r="AD2967">
            <v>3887</v>
          </cell>
          <cell r="AE2967">
            <v>4683</v>
          </cell>
        </row>
        <row r="2968">
          <cell r="E2968" t="str">
            <v>WI Electric Power Wood</v>
          </cell>
          <cell r="F2968">
            <v>1676</v>
          </cell>
          <cell r="G2968">
            <v>1513</v>
          </cell>
          <cell r="H2968">
            <v>1401</v>
          </cell>
          <cell r="I2968">
            <v>2021</v>
          </cell>
          <cell r="J2968">
            <v>2197</v>
          </cell>
          <cell r="K2968">
            <v>2253</v>
          </cell>
          <cell r="L2968">
            <v>2334</v>
          </cell>
          <cell r="M2968">
            <v>2185</v>
          </cell>
          <cell r="N2968">
            <v>2364</v>
          </cell>
          <cell r="O2968">
            <v>2184</v>
          </cell>
          <cell r="P2968">
            <v>1662</v>
          </cell>
          <cell r="Q2968">
            <v>234</v>
          </cell>
          <cell r="R2968">
            <v>534</v>
          </cell>
          <cell r="S2968">
            <v>988</v>
          </cell>
          <cell r="T2968">
            <v>3002</v>
          </cell>
          <cell r="U2968">
            <v>2256</v>
          </cell>
          <cell r="V2968">
            <v>2723</v>
          </cell>
          <cell r="W2968">
            <v>2895</v>
          </cell>
          <cell r="X2968">
            <v>3165</v>
          </cell>
          <cell r="Y2968">
            <v>3678</v>
          </cell>
          <cell r="Z2968">
            <v>4563</v>
          </cell>
          <cell r="AA2968">
            <v>7867</v>
          </cell>
          <cell r="AB2968">
            <v>9008</v>
          </cell>
          <cell r="AC2968">
            <v>8746</v>
          </cell>
          <cell r="AD2968">
            <v>11039</v>
          </cell>
          <cell r="AE2968">
            <v>10610</v>
          </cell>
        </row>
        <row r="2969">
          <cell r="E2969" t="str">
            <v>WV Electric Power Wood</v>
          </cell>
          <cell r="F2969">
            <v>0</v>
          </cell>
          <cell r="G2969">
            <v>0</v>
          </cell>
          <cell r="H2969">
            <v>0</v>
          </cell>
          <cell r="I2969">
            <v>0</v>
          </cell>
          <cell r="J2969">
            <v>0</v>
          </cell>
          <cell r="K2969">
            <v>0</v>
          </cell>
          <cell r="L2969">
            <v>0</v>
          </cell>
          <cell r="M2969">
            <v>0</v>
          </cell>
          <cell r="N2969">
            <v>0</v>
          </cell>
          <cell r="O2969">
            <v>0</v>
          </cell>
          <cell r="P2969">
            <v>0</v>
          </cell>
          <cell r="Q2969">
            <v>12</v>
          </cell>
          <cell r="R2969">
            <v>1</v>
          </cell>
          <cell r="S2969">
            <v>2</v>
          </cell>
          <cell r="T2969">
            <v>6</v>
          </cell>
          <cell r="U2969">
            <v>5</v>
          </cell>
          <cell r="V2969">
            <v>0</v>
          </cell>
          <cell r="W2969">
            <v>0</v>
          </cell>
          <cell r="X2969">
            <v>0</v>
          </cell>
          <cell r="Y2969">
            <v>0</v>
          </cell>
          <cell r="Z2969">
            <v>0</v>
          </cell>
          <cell r="AA2969">
            <v>3</v>
          </cell>
          <cell r="AB2969">
            <v>0</v>
          </cell>
          <cell r="AC2969">
            <v>0</v>
          </cell>
          <cell r="AD2969">
            <v>0</v>
          </cell>
          <cell r="AE2969">
            <v>0</v>
          </cell>
        </row>
        <row r="2970">
          <cell r="E2970" t="str">
            <v>WY Electric Power Wood</v>
          </cell>
          <cell r="F2970">
            <v>0</v>
          </cell>
          <cell r="G2970">
            <v>0</v>
          </cell>
          <cell r="H2970">
            <v>0</v>
          </cell>
          <cell r="I2970">
            <v>0</v>
          </cell>
          <cell r="J2970">
            <v>0</v>
          </cell>
          <cell r="K2970">
            <v>0</v>
          </cell>
          <cell r="L2970">
            <v>0</v>
          </cell>
          <cell r="M2970">
            <v>0</v>
          </cell>
          <cell r="N2970">
            <v>0</v>
          </cell>
          <cell r="O2970">
            <v>0</v>
          </cell>
          <cell r="P2970">
            <v>0</v>
          </cell>
          <cell r="Q2970">
            <v>0</v>
          </cell>
          <cell r="R2970">
            <v>0</v>
          </cell>
          <cell r="S2970">
            <v>0</v>
          </cell>
          <cell r="T2970">
            <v>0</v>
          </cell>
          <cell r="U2970">
            <v>0</v>
          </cell>
          <cell r="V2970">
            <v>0</v>
          </cell>
          <cell r="W2970">
            <v>0</v>
          </cell>
          <cell r="X2970">
            <v>0</v>
          </cell>
          <cell r="Y2970">
            <v>0</v>
          </cell>
          <cell r="Z2970">
            <v>0</v>
          </cell>
          <cell r="AA2970">
            <v>0</v>
          </cell>
          <cell r="AB2970">
            <v>0</v>
          </cell>
          <cell r="AC2970">
            <v>0</v>
          </cell>
          <cell r="AD2970">
            <v>0</v>
          </cell>
          <cell r="AE2970">
            <v>0</v>
          </cell>
        </row>
        <row r="2971">
          <cell r="E2971" t="str">
            <v>AK Industrial Wood</v>
          </cell>
          <cell r="F2971">
            <v>6466</v>
          </cell>
          <cell r="G2971">
            <v>6171</v>
          </cell>
          <cell r="H2971">
            <v>6126</v>
          </cell>
          <cell r="I2971">
            <v>4088</v>
          </cell>
          <cell r="J2971">
            <v>6745</v>
          </cell>
          <cell r="K2971">
            <v>5521</v>
          </cell>
          <cell r="L2971">
            <v>5263</v>
          </cell>
          <cell r="M2971">
            <v>1647</v>
          </cell>
          <cell r="N2971">
            <v>242</v>
          </cell>
          <cell r="O2971">
            <v>104</v>
          </cell>
          <cell r="P2971">
            <v>101</v>
          </cell>
          <cell r="Q2971">
            <v>19</v>
          </cell>
          <cell r="R2971">
            <v>11</v>
          </cell>
          <cell r="S2971">
            <v>11</v>
          </cell>
          <cell r="T2971">
            <v>12</v>
          </cell>
          <cell r="U2971">
            <v>12</v>
          </cell>
          <cell r="V2971">
            <v>27</v>
          </cell>
          <cell r="W2971">
            <v>28</v>
          </cell>
          <cell r="X2971">
            <v>26</v>
          </cell>
          <cell r="Y2971">
            <v>23</v>
          </cell>
          <cell r="Z2971">
            <v>25</v>
          </cell>
          <cell r="AA2971">
            <v>73</v>
          </cell>
          <cell r="AB2971">
            <v>75</v>
          </cell>
          <cell r="AC2971">
            <v>59</v>
          </cell>
          <cell r="AD2971">
            <v>59</v>
          </cell>
          <cell r="AE2971">
            <v>59</v>
          </cell>
        </row>
        <row r="2972">
          <cell r="E2972" t="str">
            <v>AL Industrial Wood</v>
          </cell>
          <cell r="F2972">
            <v>97693</v>
          </cell>
          <cell r="G2972">
            <v>96537</v>
          </cell>
          <cell r="H2972">
            <v>102814</v>
          </cell>
          <cell r="I2972">
            <v>133378</v>
          </cell>
          <cell r="J2972">
            <v>172844</v>
          </cell>
          <cell r="K2972">
            <v>182925</v>
          </cell>
          <cell r="L2972">
            <v>169464</v>
          </cell>
          <cell r="M2972">
            <v>151270</v>
          </cell>
          <cell r="N2972">
            <v>180514</v>
          </cell>
          <cell r="O2972">
            <v>187415</v>
          </cell>
          <cell r="P2972">
            <v>188946</v>
          </cell>
          <cell r="Q2972">
            <v>151625</v>
          </cell>
          <cell r="R2972">
            <v>150095</v>
          </cell>
          <cell r="S2972">
            <v>142074</v>
          </cell>
          <cell r="T2972">
            <v>170943</v>
          </cell>
          <cell r="U2972">
            <v>166032</v>
          </cell>
          <cell r="V2972">
            <v>181100</v>
          </cell>
          <cell r="W2972">
            <v>173222</v>
          </cell>
          <cell r="X2972">
            <v>157636</v>
          </cell>
          <cell r="Y2972">
            <v>124240</v>
          </cell>
          <cell r="Z2972">
            <v>128625</v>
          </cell>
          <cell r="AA2972">
            <v>144498</v>
          </cell>
          <cell r="AB2972">
            <v>148722</v>
          </cell>
          <cell r="AC2972">
            <v>158386</v>
          </cell>
          <cell r="AD2972">
            <v>149561</v>
          </cell>
          <cell r="AE2972">
            <v>143020</v>
          </cell>
        </row>
        <row r="2973">
          <cell r="E2973" t="str">
            <v>AR Industrial Wood</v>
          </cell>
          <cell r="F2973">
            <v>66121</v>
          </cell>
          <cell r="G2973">
            <v>66713</v>
          </cell>
          <cell r="H2973">
            <v>71440</v>
          </cell>
          <cell r="I2973">
            <v>78742</v>
          </cell>
          <cell r="J2973">
            <v>74711</v>
          </cell>
          <cell r="K2973">
            <v>75594</v>
          </cell>
          <cell r="L2973">
            <v>80348</v>
          </cell>
          <cell r="M2973">
            <v>82843</v>
          </cell>
          <cell r="N2973">
            <v>78275</v>
          </cell>
          <cell r="O2973">
            <v>78436</v>
          </cell>
          <cell r="P2973">
            <v>79703</v>
          </cell>
          <cell r="Q2973">
            <v>63374</v>
          </cell>
          <cell r="R2973">
            <v>69539</v>
          </cell>
          <cell r="S2973">
            <v>69793</v>
          </cell>
          <cell r="T2973">
            <v>69934</v>
          </cell>
          <cell r="U2973">
            <v>71873</v>
          </cell>
          <cell r="V2973">
            <v>76365</v>
          </cell>
          <cell r="W2973">
            <v>78793</v>
          </cell>
          <cell r="X2973">
            <v>66550</v>
          </cell>
          <cell r="Y2973">
            <v>69646</v>
          </cell>
          <cell r="Z2973">
            <v>69962</v>
          </cell>
          <cell r="AA2973">
            <v>72590</v>
          </cell>
          <cell r="AB2973">
            <v>72893</v>
          </cell>
          <cell r="AC2973">
            <v>68723</v>
          </cell>
          <cell r="AD2973">
            <v>67602</v>
          </cell>
          <cell r="AE2973">
            <v>61438</v>
          </cell>
        </row>
        <row r="2974">
          <cell r="E2974" t="str">
            <v>AZ Industrial Wood</v>
          </cell>
          <cell r="F2974">
            <v>4511</v>
          </cell>
          <cell r="G2974">
            <v>4922</v>
          </cell>
          <cell r="H2974">
            <v>4962</v>
          </cell>
          <cell r="I2974">
            <v>3679</v>
          </cell>
          <cell r="J2974">
            <v>3931</v>
          </cell>
          <cell r="K2974">
            <v>4843</v>
          </cell>
          <cell r="L2974">
            <v>2786</v>
          </cell>
          <cell r="M2974">
            <v>2968</v>
          </cell>
          <cell r="N2974">
            <v>527</v>
          </cell>
          <cell r="O2974">
            <v>545</v>
          </cell>
          <cell r="P2974">
            <v>526</v>
          </cell>
          <cell r="Q2974">
            <v>1114</v>
          </cell>
          <cell r="R2974">
            <v>699</v>
          </cell>
          <cell r="S2974">
            <v>714</v>
          </cell>
          <cell r="T2974">
            <v>757</v>
          </cell>
          <cell r="U2974">
            <v>765</v>
          </cell>
          <cell r="V2974">
            <v>648</v>
          </cell>
          <cell r="W2974">
            <v>671</v>
          </cell>
          <cell r="X2974">
            <v>644</v>
          </cell>
          <cell r="Y2974">
            <v>564</v>
          </cell>
          <cell r="Z2974">
            <v>619</v>
          </cell>
          <cell r="AA2974">
            <v>150</v>
          </cell>
          <cell r="AB2974">
            <v>153</v>
          </cell>
          <cell r="AC2974">
            <v>121</v>
          </cell>
          <cell r="AD2974">
            <v>121</v>
          </cell>
          <cell r="AE2974">
            <v>121</v>
          </cell>
        </row>
        <row r="2975">
          <cell r="E2975" t="str">
            <v>CA Industrial Wood</v>
          </cell>
          <cell r="F2975">
            <v>62908</v>
          </cell>
          <cell r="G2975">
            <v>56335</v>
          </cell>
          <cell r="H2975">
            <v>54717</v>
          </cell>
          <cell r="I2975">
            <v>44441</v>
          </cell>
          <cell r="J2975">
            <v>40644</v>
          </cell>
          <cell r="K2975">
            <v>37883</v>
          </cell>
          <cell r="L2975">
            <v>32728</v>
          </cell>
          <cell r="M2975">
            <v>39677</v>
          </cell>
          <cell r="N2975">
            <v>32653</v>
          </cell>
          <cell r="O2975">
            <v>35743</v>
          </cell>
          <cell r="P2975">
            <v>39641</v>
          </cell>
          <cell r="Q2975">
            <v>44694</v>
          </cell>
          <cell r="R2975">
            <v>27437</v>
          </cell>
          <cell r="S2975">
            <v>26680</v>
          </cell>
          <cell r="T2975">
            <v>26939</v>
          </cell>
          <cell r="U2975">
            <v>29671</v>
          </cell>
          <cell r="V2975">
            <v>27311</v>
          </cell>
          <cell r="W2975">
            <v>27817</v>
          </cell>
          <cell r="X2975">
            <v>24662</v>
          </cell>
          <cell r="Y2975">
            <v>22666</v>
          </cell>
          <cell r="Z2975">
            <v>23015</v>
          </cell>
          <cell r="AA2975">
            <v>25323</v>
          </cell>
          <cell r="AB2975">
            <v>24838</v>
          </cell>
          <cell r="AC2975">
            <v>23106</v>
          </cell>
          <cell r="AD2975">
            <v>20232</v>
          </cell>
          <cell r="AE2975">
            <v>18834</v>
          </cell>
        </row>
        <row r="2976">
          <cell r="E2976" t="str">
            <v>CO Industrial Wood</v>
          </cell>
          <cell r="F2976">
            <v>331</v>
          </cell>
          <cell r="G2976">
            <v>349</v>
          </cell>
          <cell r="H2976">
            <v>314</v>
          </cell>
          <cell r="I2976">
            <v>328</v>
          </cell>
          <cell r="J2976">
            <v>287</v>
          </cell>
          <cell r="K2976">
            <v>344</v>
          </cell>
          <cell r="L2976">
            <v>371</v>
          </cell>
          <cell r="M2976">
            <v>404</v>
          </cell>
          <cell r="N2976">
            <v>340</v>
          </cell>
          <cell r="O2976">
            <v>352</v>
          </cell>
          <cell r="P2976">
            <v>339</v>
          </cell>
          <cell r="Q2976">
            <v>314</v>
          </cell>
          <cell r="R2976">
            <v>162</v>
          </cell>
          <cell r="S2976">
            <v>165</v>
          </cell>
          <cell r="T2976">
            <v>175</v>
          </cell>
          <cell r="U2976">
            <v>177</v>
          </cell>
          <cell r="V2976">
            <v>162</v>
          </cell>
          <cell r="W2976">
            <v>168</v>
          </cell>
          <cell r="X2976">
            <v>161</v>
          </cell>
          <cell r="Y2976">
            <v>141</v>
          </cell>
          <cell r="Z2976">
            <v>155</v>
          </cell>
          <cell r="AA2976">
            <v>234</v>
          </cell>
          <cell r="AB2976">
            <v>239</v>
          </cell>
          <cell r="AC2976">
            <v>189</v>
          </cell>
          <cell r="AD2976">
            <v>189</v>
          </cell>
          <cell r="AE2976">
            <v>189</v>
          </cell>
        </row>
        <row r="2977">
          <cell r="E2977" t="str">
            <v>CT Industrial Wood</v>
          </cell>
          <cell r="F2977">
            <v>2068</v>
          </cell>
          <cell r="G2977">
            <v>2177</v>
          </cell>
          <cell r="H2977">
            <v>1960</v>
          </cell>
          <cell r="I2977">
            <v>2049</v>
          </cell>
          <cell r="J2977">
            <v>2213</v>
          </cell>
          <cell r="K2977">
            <v>2646</v>
          </cell>
          <cell r="L2977">
            <v>5305</v>
          </cell>
          <cell r="M2977">
            <v>5769</v>
          </cell>
          <cell r="N2977">
            <v>4766</v>
          </cell>
          <cell r="O2977">
            <v>4933</v>
          </cell>
          <cell r="P2977">
            <v>4756</v>
          </cell>
          <cell r="Q2977">
            <v>4837</v>
          </cell>
          <cell r="R2977">
            <v>3368</v>
          </cell>
          <cell r="S2977">
            <v>3438</v>
          </cell>
          <cell r="T2977">
            <v>3647</v>
          </cell>
          <cell r="U2977">
            <v>3686</v>
          </cell>
          <cell r="V2977">
            <v>2950</v>
          </cell>
          <cell r="W2977">
            <v>3056</v>
          </cell>
          <cell r="X2977">
            <v>2933</v>
          </cell>
          <cell r="Y2977">
            <v>2568</v>
          </cell>
          <cell r="Z2977">
            <v>2818</v>
          </cell>
          <cell r="AA2977">
            <v>2864</v>
          </cell>
          <cell r="AB2977">
            <v>2931</v>
          </cell>
          <cell r="AC2977">
            <v>2314</v>
          </cell>
          <cell r="AD2977">
            <v>2314</v>
          </cell>
          <cell r="AE2977">
            <v>2314</v>
          </cell>
        </row>
        <row r="2978">
          <cell r="E2978" t="str">
            <v>DC Industrial Wood</v>
          </cell>
          <cell r="F2978">
            <v>0</v>
          </cell>
          <cell r="G2978">
            <v>0</v>
          </cell>
          <cell r="H2978">
            <v>0</v>
          </cell>
          <cell r="I2978">
            <v>0</v>
          </cell>
          <cell r="J2978">
            <v>0</v>
          </cell>
          <cell r="K2978">
            <v>0</v>
          </cell>
          <cell r="L2978">
            <v>0</v>
          </cell>
          <cell r="M2978">
            <v>0</v>
          </cell>
          <cell r="N2978">
            <v>0</v>
          </cell>
          <cell r="O2978">
            <v>0</v>
          </cell>
          <cell r="P2978">
            <v>0</v>
          </cell>
          <cell r="Q2978">
            <v>0</v>
          </cell>
          <cell r="R2978">
            <v>0</v>
          </cell>
          <cell r="S2978">
            <v>0</v>
          </cell>
          <cell r="T2978">
            <v>0</v>
          </cell>
          <cell r="U2978">
            <v>0</v>
          </cell>
          <cell r="V2978">
            <v>0</v>
          </cell>
          <cell r="W2978">
            <v>0</v>
          </cell>
          <cell r="X2978">
            <v>0</v>
          </cell>
          <cell r="Y2978">
            <v>0</v>
          </cell>
          <cell r="Z2978">
            <v>0</v>
          </cell>
          <cell r="AA2978">
            <v>0</v>
          </cell>
          <cell r="AB2978">
            <v>0</v>
          </cell>
          <cell r="AC2978">
            <v>0</v>
          </cell>
          <cell r="AD2978">
            <v>0</v>
          </cell>
          <cell r="AE2978">
            <v>0</v>
          </cell>
        </row>
        <row r="2979">
          <cell r="E2979" t="str">
            <v>DE Industrial Wood</v>
          </cell>
          <cell r="F2979">
            <v>229</v>
          </cell>
          <cell r="G2979">
            <v>242</v>
          </cell>
          <cell r="H2979">
            <v>217</v>
          </cell>
          <cell r="I2979">
            <v>227</v>
          </cell>
          <cell r="J2979">
            <v>247</v>
          </cell>
          <cell r="K2979">
            <v>296</v>
          </cell>
          <cell r="L2979">
            <v>396</v>
          </cell>
          <cell r="M2979">
            <v>431</v>
          </cell>
          <cell r="N2979">
            <v>354</v>
          </cell>
          <cell r="O2979">
            <v>366</v>
          </cell>
          <cell r="P2979">
            <v>353</v>
          </cell>
          <cell r="Q2979">
            <v>98</v>
          </cell>
          <cell r="R2979">
            <v>48</v>
          </cell>
          <cell r="S2979">
            <v>49</v>
          </cell>
          <cell r="T2979">
            <v>52</v>
          </cell>
          <cell r="U2979">
            <v>52</v>
          </cell>
          <cell r="V2979">
            <v>24</v>
          </cell>
          <cell r="W2979">
            <v>25</v>
          </cell>
          <cell r="X2979">
            <v>24</v>
          </cell>
          <cell r="Y2979">
            <v>21</v>
          </cell>
          <cell r="Z2979">
            <v>23</v>
          </cell>
          <cell r="AA2979">
            <v>20</v>
          </cell>
          <cell r="AB2979">
            <v>20</v>
          </cell>
          <cell r="AC2979">
            <v>16</v>
          </cell>
          <cell r="AD2979">
            <v>16</v>
          </cell>
          <cell r="AE2979">
            <v>16</v>
          </cell>
        </row>
        <row r="2980">
          <cell r="E2980" t="str">
            <v>FL Industrial Wood</v>
          </cell>
          <cell r="F2980">
            <v>91418</v>
          </cell>
          <cell r="G2980">
            <v>90368</v>
          </cell>
          <cell r="H2980">
            <v>96677</v>
          </cell>
          <cell r="I2980">
            <v>99368</v>
          </cell>
          <cell r="J2980">
            <v>96973</v>
          </cell>
          <cell r="K2980">
            <v>96719</v>
          </cell>
          <cell r="L2980">
            <v>100140</v>
          </cell>
          <cell r="M2980">
            <v>99296</v>
          </cell>
          <cell r="N2980">
            <v>81806</v>
          </cell>
          <cell r="O2980">
            <v>77161</v>
          </cell>
          <cell r="P2980">
            <v>73897</v>
          </cell>
          <cell r="Q2980">
            <v>73754</v>
          </cell>
          <cell r="R2980">
            <v>76533</v>
          </cell>
          <cell r="S2980">
            <v>85627</v>
          </cell>
          <cell r="T2980">
            <v>81663</v>
          </cell>
          <cell r="U2980">
            <v>79588</v>
          </cell>
          <cell r="V2980">
            <v>82596</v>
          </cell>
          <cell r="W2980">
            <v>80260</v>
          </cell>
          <cell r="X2980">
            <v>87511</v>
          </cell>
          <cell r="Y2980">
            <v>88516</v>
          </cell>
          <cell r="Z2980">
            <v>96235</v>
          </cell>
          <cell r="AA2980">
            <v>99723</v>
          </cell>
          <cell r="AB2980">
            <v>95599</v>
          </cell>
          <cell r="AC2980">
            <v>94846</v>
          </cell>
          <cell r="AD2980">
            <v>86102</v>
          </cell>
          <cell r="AE2980">
            <v>93274</v>
          </cell>
        </row>
        <row r="2981">
          <cell r="E2981" t="str">
            <v>GA Industrial Wood</v>
          </cell>
          <cell r="F2981">
            <v>167600</v>
          </cell>
          <cell r="G2981">
            <v>167819</v>
          </cell>
          <cell r="H2981">
            <v>167711</v>
          </cell>
          <cell r="I2981">
            <v>170587</v>
          </cell>
          <cell r="J2981">
            <v>171002</v>
          </cell>
          <cell r="K2981">
            <v>180532</v>
          </cell>
          <cell r="L2981">
            <v>179053</v>
          </cell>
          <cell r="M2981">
            <v>194396</v>
          </cell>
          <cell r="N2981">
            <v>182877</v>
          </cell>
          <cell r="O2981">
            <v>182316</v>
          </cell>
          <cell r="P2981">
            <v>175241</v>
          </cell>
          <cell r="Q2981">
            <v>150327</v>
          </cell>
          <cell r="R2981">
            <v>236607</v>
          </cell>
          <cell r="S2981">
            <v>160246</v>
          </cell>
          <cell r="T2981">
            <v>172832</v>
          </cell>
          <cell r="U2981">
            <v>162890</v>
          </cell>
          <cell r="V2981">
            <v>168602</v>
          </cell>
          <cell r="W2981">
            <v>163981</v>
          </cell>
          <cell r="X2981">
            <v>132880</v>
          </cell>
          <cell r="Y2981">
            <v>127696</v>
          </cell>
          <cell r="Z2981">
            <v>141795</v>
          </cell>
          <cell r="AA2981">
            <v>145275</v>
          </cell>
          <cell r="AB2981">
            <v>142661</v>
          </cell>
          <cell r="AC2981">
            <v>145897</v>
          </cell>
          <cell r="AD2981">
            <v>158051</v>
          </cell>
          <cell r="AE2981">
            <v>174047</v>
          </cell>
        </row>
        <row r="2982">
          <cell r="E2982" t="str">
            <v>HI Industrial Wood</v>
          </cell>
          <cell r="F2982">
            <v>137</v>
          </cell>
          <cell r="G2982">
            <v>144</v>
          </cell>
          <cell r="H2982">
            <v>141</v>
          </cell>
          <cell r="I2982">
            <v>139</v>
          </cell>
          <cell r="J2982">
            <v>69</v>
          </cell>
          <cell r="K2982">
            <v>113</v>
          </cell>
          <cell r="L2982">
            <v>55</v>
          </cell>
          <cell r="M2982">
            <v>24</v>
          </cell>
          <cell r="N2982">
            <v>0</v>
          </cell>
          <cell r="O2982">
            <v>0</v>
          </cell>
          <cell r="P2982">
            <v>0</v>
          </cell>
          <cell r="Q2982">
            <v>36</v>
          </cell>
          <cell r="R2982">
            <v>22</v>
          </cell>
          <cell r="S2982">
            <v>22</v>
          </cell>
          <cell r="T2982">
            <v>24</v>
          </cell>
          <cell r="U2982">
            <v>24</v>
          </cell>
          <cell r="V2982">
            <v>21</v>
          </cell>
          <cell r="W2982">
            <v>22</v>
          </cell>
          <cell r="X2982">
            <v>21</v>
          </cell>
          <cell r="Y2982">
            <v>18</v>
          </cell>
          <cell r="Z2982">
            <v>20</v>
          </cell>
          <cell r="AA2982">
            <v>15</v>
          </cell>
          <cell r="AB2982">
            <v>15</v>
          </cell>
          <cell r="AC2982">
            <v>12</v>
          </cell>
          <cell r="AD2982">
            <v>12</v>
          </cell>
          <cell r="AE2982">
            <v>12</v>
          </cell>
        </row>
        <row r="2983">
          <cell r="E2983" t="str">
            <v>IA Industrial Wood</v>
          </cell>
          <cell r="F2983">
            <v>1537</v>
          </cell>
          <cell r="G2983">
            <v>1618</v>
          </cell>
          <cell r="H2983">
            <v>1457</v>
          </cell>
          <cell r="I2983">
            <v>1523</v>
          </cell>
          <cell r="J2983">
            <v>864</v>
          </cell>
          <cell r="K2983">
            <v>1038</v>
          </cell>
          <cell r="L2983">
            <v>2477</v>
          </cell>
          <cell r="M2983">
            <v>2689</v>
          </cell>
          <cell r="N2983">
            <v>1784</v>
          </cell>
          <cell r="O2983">
            <v>1827</v>
          </cell>
          <cell r="P2983">
            <v>1740</v>
          </cell>
          <cell r="Q2983">
            <v>1174</v>
          </cell>
          <cell r="R2983">
            <v>640</v>
          </cell>
          <cell r="S2983">
            <v>650</v>
          </cell>
          <cell r="T2983">
            <v>690</v>
          </cell>
          <cell r="U2983">
            <v>697</v>
          </cell>
          <cell r="V2983">
            <v>676</v>
          </cell>
          <cell r="W2983">
            <v>701</v>
          </cell>
          <cell r="X2983">
            <v>673</v>
          </cell>
          <cell r="Y2983">
            <v>589</v>
          </cell>
          <cell r="Z2983">
            <v>646</v>
          </cell>
          <cell r="AA2983">
            <v>336</v>
          </cell>
          <cell r="AB2983">
            <v>344</v>
          </cell>
          <cell r="AC2983">
            <v>271</v>
          </cell>
          <cell r="AD2983">
            <v>271</v>
          </cell>
          <cell r="AE2983">
            <v>271</v>
          </cell>
        </row>
        <row r="2984">
          <cell r="E2984" t="str">
            <v>ID Industrial Wood</v>
          </cell>
          <cell r="F2984">
            <v>19846</v>
          </cell>
          <cell r="G2984">
            <v>19223</v>
          </cell>
          <cell r="H2984">
            <v>20879</v>
          </cell>
          <cell r="I2984">
            <v>20406</v>
          </cell>
          <cell r="J2984">
            <v>18924</v>
          </cell>
          <cell r="K2984">
            <v>20562</v>
          </cell>
          <cell r="L2984">
            <v>21675</v>
          </cell>
          <cell r="M2984">
            <v>23379</v>
          </cell>
          <cell r="N2984">
            <v>22907</v>
          </cell>
          <cell r="O2984">
            <v>24171</v>
          </cell>
          <cell r="P2984">
            <v>23784</v>
          </cell>
          <cell r="Q2984">
            <v>25548</v>
          </cell>
          <cell r="R2984">
            <v>18799</v>
          </cell>
          <cell r="S2984">
            <v>19016</v>
          </cell>
          <cell r="T2984">
            <v>22244</v>
          </cell>
          <cell r="U2984">
            <v>22890</v>
          </cell>
          <cell r="V2984">
            <v>21035</v>
          </cell>
          <cell r="W2984">
            <v>21358</v>
          </cell>
          <cell r="X2984">
            <v>19324</v>
          </cell>
          <cell r="Y2984">
            <v>18780</v>
          </cell>
          <cell r="Z2984">
            <v>20419</v>
          </cell>
          <cell r="AA2984">
            <v>17861</v>
          </cell>
          <cell r="AB2984">
            <v>17399</v>
          </cell>
          <cell r="AC2984">
            <v>16822</v>
          </cell>
          <cell r="AD2984">
            <v>17116</v>
          </cell>
          <cell r="AE2984">
            <v>16565</v>
          </cell>
        </row>
        <row r="2985">
          <cell r="E2985" t="str">
            <v>IL Industrial Wood</v>
          </cell>
          <cell r="F2985">
            <v>2631</v>
          </cell>
          <cell r="G2985">
            <v>2765</v>
          </cell>
          <cell r="H2985">
            <v>2486</v>
          </cell>
          <cell r="I2985">
            <v>2604</v>
          </cell>
          <cell r="J2985">
            <v>2180</v>
          </cell>
          <cell r="K2985">
            <v>2653</v>
          </cell>
          <cell r="L2985">
            <v>2616</v>
          </cell>
          <cell r="M2985">
            <v>3967</v>
          </cell>
          <cell r="N2985">
            <v>2028</v>
          </cell>
          <cell r="O2985">
            <v>2070</v>
          </cell>
          <cell r="P2985">
            <v>1987</v>
          </cell>
          <cell r="Q2985">
            <v>2605</v>
          </cell>
          <cell r="R2985">
            <v>1565</v>
          </cell>
          <cell r="S2985">
            <v>1598</v>
          </cell>
          <cell r="T2985">
            <v>1695</v>
          </cell>
          <cell r="U2985">
            <v>1713</v>
          </cell>
          <cell r="V2985">
            <v>2287</v>
          </cell>
          <cell r="W2985">
            <v>2370</v>
          </cell>
          <cell r="X2985">
            <v>2293</v>
          </cell>
          <cell r="Y2985">
            <v>2006</v>
          </cell>
          <cell r="Z2985">
            <v>2189</v>
          </cell>
          <cell r="AA2985">
            <v>861</v>
          </cell>
          <cell r="AB2985">
            <v>863</v>
          </cell>
          <cell r="AC2985">
            <v>682</v>
          </cell>
          <cell r="AD2985">
            <v>682</v>
          </cell>
          <cell r="AE2985">
            <v>683</v>
          </cell>
        </row>
        <row r="2986">
          <cell r="E2986" t="str">
            <v>IN Industrial Wood</v>
          </cell>
          <cell r="F2986">
            <v>3857</v>
          </cell>
          <cell r="G2986">
            <v>4060</v>
          </cell>
          <cell r="H2986">
            <v>3655</v>
          </cell>
          <cell r="I2986">
            <v>3821</v>
          </cell>
          <cell r="J2986">
            <v>3589</v>
          </cell>
          <cell r="K2986">
            <v>4291</v>
          </cell>
          <cell r="L2986">
            <v>3367</v>
          </cell>
          <cell r="M2986">
            <v>3662</v>
          </cell>
          <cell r="N2986">
            <v>2939</v>
          </cell>
          <cell r="O2986">
            <v>3041</v>
          </cell>
          <cell r="P2986">
            <v>2932</v>
          </cell>
          <cell r="Q2986">
            <v>3785</v>
          </cell>
          <cell r="R2986">
            <v>2334</v>
          </cell>
          <cell r="S2986">
            <v>2383</v>
          </cell>
          <cell r="T2986">
            <v>2528</v>
          </cell>
          <cell r="U2986">
            <v>2555</v>
          </cell>
          <cell r="V2986">
            <v>2077</v>
          </cell>
          <cell r="W2986">
            <v>2151</v>
          </cell>
          <cell r="X2986">
            <v>2065</v>
          </cell>
          <cell r="Y2986">
            <v>1808</v>
          </cell>
          <cell r="Z2986">
            <v>1984</v>
          </cell>
          <cell r="AA2986">
            <v>2344</v>
          </cell>
          <cell r="AB2986">
            <v>2398</v>
          </cell>
          <cell r="AC2986">
            <v>1893</v>
          </cell>
          <cell r="AD2986">
            <v>1893</v>
          </cell>
          <cell r="AE2986">
            <v>1893</v>
          </cell>
        </row>
        <row r="2987">
          <cell r="E2987" t="str">
            <v>KS Industrial Wood</v>
          </cell>
          <cell r="F2987">
            <v>426</v>
          </cell>
          <cell r="G2987">
            <v>449</v>
          </cell>
          <cell r="H2987">
            <v>404</v>
          </cell>
          <cell r="I2987">
            <v>422</v>
          </cell>
          <cell r="J2987">
            <v>362</v>
          </cell>
          <cell r="K2987">
            <v>433</v>
          </cell>
          <cell r="L2987">
            <v>426</v>
          </cell>
          <cell r="M2987">
            <v>463</v>
          </cell>
          <cell r="N2987">
            <v>351</v>
          </cell>
          <cell r="O2987">
            <v>363</v>
          </cell>
          <cell r="P2987">
            <v>350</v>
          </cell>
          <cell r="Q2987">
            <v>759</v>
          </cell>
          <cell r="R2987">
            <v>509</v>
          </cell>
          <cell r="S2987">
            <v>519</v>
          </cell>
          <cell r="T2987">
            <v>551</v>
          </cell>
          <cell r="U2987">
            <v>557</v>
          </cell>
          <cell r="V2987">
            <v>418</v>
          </cell>
          <cell r="W2987">
            <v>433</v>
          </cell>
          <cell r="X2987">
            <v>416</v>
          </cell>
          <cell r="Y2987">
            <v>364</v>
          </cell>
          <cell r="Z2987">
            <v>400</v>
          </cell>
          <cell r="AA2987">
            <v>58</v>
          </cell>
          <cell r="AB2987">
            <v>60</v>
          </cell>
          <cell r="AC2987">
            <v>47</v>
          </cell>
          <cell r="AD2987">
            <v>47</v>
          </cell>
          <cell r="AE2987">
            <v>47</v>
          </cell>
        </row>
        <row r="2988">
          <cell r="E2988" t="str">
            <v>KY Industrial Wood</v>
          </cell>
          <cell r="F2988">
            <v>2114</v>
          </cell>
          <cell r="G2988">
            <v>2225</v>
          </cell>
          <cell r="H2988">
            <v>2003</v>
          </cell>
          <cell r="I2988">
            <v>2094</v>
          </cell>
          <cell r="J2988">
            <v>2208</v>
          </cell>
          <cell r="K2988">
            <v>2798</v>
          </cell>
          <cell r="L2988">
            <v>5134</v>
          </cell>
          <cell r="M2988">
            <v>5645</v>
          </cell>
          <cell r="N2988">
            <v>4762</v>
          </cell>
          <cell r="O2988">
            <v>4887</v>
          </cell>
          <cell r="P2988">
            <v>4757</v>
          </cell>
          <cell r="Q2988">
            <v>6854</v>
          </cell>
          <cell r="R2988">
            <v>15162</v>
          </cell>
          <cell r="S2988">
            <v>18357</v>
          </cell>
          <cell r="T2988">
            <v>19055</v>
          </cell>
          <cell r="U2988">
            <v>19613</v>
          </cell>
          <cell r="V2988">
            <v>18148</v>
          </cell>
          <cell r="W2988">
            <v>18984</v>
          </cell>
          <cell r="X2988">
            <v>17381</v>
          </cell>
          <cell r="Y2988">
            <v>12633</v>
          </cell>
          <cell r="Z2988">
            <v>16213</v>
          </cell>
          <cell r="AA2988">
            <v>17014</v>
          </cell>
          <cell r="AB2988">
            <v>15280</v>
          </cell>
          <cell r="AC2988">
            <v>15576</v>
          </cell>
          <cell r="AD2988">
            <v>17849</v>
          </cell>
          <cell r="AE2988">
            <v>18026</v>
          </cell>
        </row>
        <row r="2989">
          <cell r="E2989" t="str">
            <v>LA Industrial Wood</v>
          </cell>
          <cell r="F2989">
            <v>105996</v>
          </cell>
          <cell r="G2989">
            <v>108203</v>
          </cell>
          <cell r="H2989">
            <v>111590</v>
          </cell>
          <cell r="I2989">
            <v>109548</v>
          </cell>
          <cell r="J2989">
            <v>121010</v>
          </cell>
          <cell r="K2989">
            <v>124983</v>
          </cell>
          <cell r="L2989">
            <v>123570</v>
          </cell>
          <cell r="M2989">
            <v>126431</v>
          </cell>
          <cell r="N2989">
            <v>122389</v>
          </cell>
          <cell r="O2989">
            <v>126421</v>
          </cell>
          <cell r="P2989">
            <v>124488</v>
          </cell>
          <cell r="Q2989">
            <v>117655</v>
          </cell>
          <cell r="R2989">
            <v>121720</v>
          </cell>
          <cell r="S2989">
            <v>125461</v>
          </cell>
          <cell r="T2989">
            <v>163929</v>
          </cell>
          <cell r="U2989">
            <v>134884</v>
          </cell>
          <cell r="V2989">
            <v>132519</v>
          </cell>
          <cell r="W2989">
            <v>131591</v>
          </cell>
          <cell r="X2989">
            <v>85440</v>
          </cell>
          <cell r="Y2989">
            <v>79556</v>
          </cell>
          <cell r="Z2989">
            <v>78679</v>
          </cell>
          <cell r="AA2989">
            <v>79865</v>
          </cell>
          <cell r="AB2989">
            <v>81039</v>
          </cell>
          <cell r="AC2989">
            <v>89765</v>
          </cell>
          <cell r="AD2989">
            <v>113265</v>
          </cell>
          <cell r="AE2989">
            <v>98723</v>
          </cell>
        </row>
        <row r="2990">
          <cell r="E2990" t="str">
            <v>MA Industrial Wood</v>
          </cell>
          <cell r="F2990">
            <v>5370</v>
          </cell>
          <cell r="G2990">
            <v>5653</v>
          </cell>
          <cell r="H2990">
            <v>5090</v>
          </cell>
          <cell r="I2990">
            <v>5320</v>
          </cell>
          <cell r="J2990">
            <v>5791</v>
          </cell>
          <cell r="K2990">
            <v>6925</v>
          </cell>
          <cell r="L2990">
            <v>6856</v>
          </cell>
          <cell r="M2990">
            <v>7456</v>
          </cell>
          <cell r="N2990">
            <v>6301</v>
          </cell>
          <cell r="O2990">
            <v>6521</v>
          </cell>
          <cell r="P2990">
            <v>6288</v>
          </cell>
          <cell r="Q2990">
            <v>4592</v>
          </cell>
          <cell r="R2990">
            <v>3026</v>
          </cell>
          <cell r="S2990">
            <v>3089</v>
          </cell>
          <cell r="T2990">
            <v>3277</v>
          </cell>
          <cell r="U2990">
            <v>3312</v>
          </cell>
          <cell r="V2990">
            <v>3430</v>
          </cell>
          <cell r="W2990">
            <v>3553</v>
          </cell>
          <cell r="X2990">
            <v>3410</v>
          </cell>
          <cell r="Y2990">
            <v>2986</v>
          </cell>
          <cell r="Z2990">
            <v>3277</v>
          </cell>
          <cell r="AA2990">
            <v>4611</v>
          </cell>
          <cell r="AB2990">
            <v>4719</v>
          </cell>
          <cell r="AC2990">
            <v>3725</v>
          </cell>
          <cell r="AD2990">
            <v>3725</v>
          </cell>
          <cell r="AE2990">
            <v>3725</v>
          </cell>
        </row>
        <row r="2991">
          <cell r="E2991" t="str">
            <v>MD Industrial Wood</v>
          </cell>
          <cell r="F2991">
            <v>9632</v>
          </cell>
          <cell r="G2991">
            <v>10113</v>
          </cell>
          <cell r="H2991">
            <v>9765</v>
          </cell>
          <cell r="I2991">
            <v>9904</v>
          </cell>
          <cell r="J2991">
            <v>10125</v>
          </cell>
          <cell r="K2991">
            <v>11013</v>
          </cell>
          <cell r="L2991">
            <v>12017</v>
          </cell>
          <cell r="M2991">
            <v>11605</v>
          </cell>
          <cell r="N2991">
            <v>10883</v>
          </cell>
          <cell r="O2991">
            <v>11524</v>
          </cell>
          <cell r="P2991">
            <v>11146</v>
          </cell>
          <cell r="Q2991">
            <v>5560</v>
          </cell>
          <cell r="R2991">
            <v>5650</v>
          </cell>
          <cell r="S2991">
            <v>11367</v>
          </cell>
          <cell r="T2991">
            <v>11479</v>
          </cell>
          <cell r="U2991">
            <v>11594</v>
          </cell>
          <cell r="V2991">
            <v>9732</v>
          </cell>
          <cell r="W2991">
            <v>9314</v>
          </cell>
          <cell r="X2991">
            <v>9048</v>
          </cell>
          <cell r="Y2991">
            <v>8371</v>
          </cell>
          <cell r="Z2991">
            <v>8694</v>
          </cell>
          <cell r="AA2991">
            <v>7344</v>
          </cell>
          <cell r="AB2991">
            <v>7438</v>
          </cell>
          <cell r="AC2991">
            <v>7216</v>
          </cell>
          <cell r="AD2991">
            <v>7327</v>
          </cell>
          <cell r="AE2991">
            <v>6646</v>
          </cell>
        </row>
        <row r="2992">
          <cell r="E2992" t="str">
            <v>ME Industrial Wood</v>
          </cell>
          <cell r="F2992">
            <v>76963</v>
          </cell>
          <cell r="G2992">
            <v>83398</v>
          </cell>
          <cell r="H2992">
            <v>84919</v>
          </cell>
          <cell r="I2992">
            <v>80375</v>
          </cell>
          <cell r="J2992">
            <v>82365</v>
          </cell>
          <cell r="K2992">
            <v>94127</v>
          </cell>
          <cell r="L2992">
            <v>91125</v>
          </cell>
          <cell r="M2992">
            <v>95333</v>
          </cell>
          <cell r="N2992">
            <v>71591</v>
          </cell>
          <cell r="O2992">
            <v>86200</v>
          </cell>
          <cell r="P2992">
            <v>90083</v>
          </cell>
          <cell r="Q2992">
            <v>80315</v>
          </cell>
          <cell r="R2992">
            <v>74562</v>
          </cell>
          <cell r="S2992">
            <v>62535</v>
          </cell>
          <cell r="T2992">
            <v>63707</v>
          </cell>
          <cell r="U2992">
            <v>66375</v>
          </cell>
          <cell r="V2992">
            <v>59496</v>
          </cell>
          <cell r="W2992">
            <v>66270</v>
          </cell>
          <cell r="X2992">
            <v>91862</v>
          </cell>
          <cell r="Y2992">
            <v>53863</v>
          </cell>
          <cell r="Z2992">
            <v>59168</v>
          </cell>
          <cell r="AA2992">
            <v>63354</v>
          </cell>
          <cell r="AB2992">
            <v>65100</v>
          </cell>
          <cell r="AC2992">
            <v>62466</v>
          </cell>
          <cell r="AD2992">
            <v>57012</v>
          </cell>
          <cell r="AE2992">
            <v>49872</v>
          </cell>
        </row>
        <row r="2993">
          <cell r="E2993" t="str">
            <v>MI Industrial Wood</v>
          </cell>
          <cell r="F2993">
            <v>36025</v>
          </cell>
          <cell r="G2993">
            <v>37731</v>
          </cell>
          <cell r="H2993">
            <v>37401</v>
          </cell>
          <cell r="I2993">
            <v>40145</v>
          </cell>
          <cell r="J2993">
            <v>41755</v>
          </cell>
          <cell r="K2993">
            <v>43429</v>
          </cell>
          <cell r="L2993">
            <v>51508</v>
          </cell>
          <cell r="M2993">
            <v>49996</v>
          </cell>
          <cell r="N2993">
            <v>48099</v>
          </cell>
          <cell r="O2993">
            <v>49911</v>
          </cell>
          <cell r="P2993">
            <v>49261</v>
          </cell>
          <cell r="Q2993">
            <v>34121</v>
          </cell>
          <cell r="R2993">
            <v>24263</v>
          </cell>
          <cell r="S2993">
            <v>33948</v>
          </cell>
          <cell r="T2993">
            <v>35807</v>
          </cell>
          <cell r="U2993">
            <v>34683</v>
          </cell>
          <cell r="V2993">
            <v>32198</v>
          </cell>
          <cell r="W2993">
            <v>32614</v>
          </cell>
          <cell r="X2993">
            <v>33073</v>
          </cell>
          <cell r="Y2993">
            <v>30091</v>
          </cell>
          <cell r="Z2993">
            <v>32714</v>
          </cell>
          <cell r="AA2993">
            <v>38529</v>
          </cell>
          <cell r="AB2993">
            <v>39595</v>
          </cell>
          <cell r="AC2993">
            <v>36988</v>
          </cell>
          <cell r="AD2993">
            <v>36762</v>
          </cell>
          <cell r="AE2993">
            <v>34595</v>
          </cell>
        </row>
        <row r="2994">
          <cell r="E2994" t="str">
            <v>MN Industrial Wood</v>
          </cell>
          <cell r="F2994">
            <v>25440</v>
          </cell>
          <cell r="G2994">
            <v>26058</v>
          </cell>
          <cell r="H2994">
            <v>28341</v>
          </cell>
          <cell r="I2994">
            <v>29479</v>
          </cell>
          <cell r="J2994">
            <v>31007</v>
          </cell>
          <cell r="K2994">
            <v>33253</v>
          </cell>
          <cell r="L2994">
            <v>31800</v>
          </cell>
          <cell r="M2994">
            <v>32437</v>
          </cell>
          <cell r="N2994">
            <v>30246</v>
          </cell>
          <cell r="O2994">
            <v>29918</v>
          </cell>
          <cell r="P2994">
            <v>32938</v>
          </cell>
          <cell r="Q2994">
            <v>36251</v>
          </cell>
          <cell r="R2994">
            <v>25175</v>
          </cell>
          <cell r="S2994">
            <v>19766</v>
          </cell>
          <cell r="T2994">
            <v>30909</v>
          </cell>
          <cell r="U2994">
            <v>31578</v>
          </cell>
          <cell r="V2994">
            <v>29157</v>
          </cell>
          <cell r="W2994">
            <v>29006</v>
          </cell>
          <cell r="X2994">
            <v>28385</v>
          </cell>
          <cell r="Y2994">
            <v>27161</v>
          </cell>
          <cell r="Z2994">
            <v>28412</v>
          </cell>
          <cell r="AA2994">
            <v>29190</v>
          </cell>
          <cell r="AB2994">
            <v>28480</v>
          </cell>
          <cell r="AC2994">
            <v>26465</v>
          </cell>
          <cell r="AD2994">
            <v>29683</v>
          </cell>
          <cell r="AE2994">
            <v>25959</v>
          </cell>
        </row>
        <row r="2995">
          <cell r="E2995" t="str">
            <v>MO Industrial Wood</v>
          </cell>
          <cell r="F2995">
            <v>840</v>
          </cell>
          <cell r="G2995">
            <v>885</v>
          </cell>
          <cell r="H2995">
            <v>797</v>
          </cell>
          <cell r="I2995">
            <v>833</v>
          </cell>
          <cell r="J2995">
            <v>707</v>
          </cell>
          <cell r="K2995">
            <v>846</v>
          </cell>
          <cell r="L2995">
            <v>777</v>
          </cell>
          <cell r="M2995">
            <v>845</v>
          </cell>
          <cell r="N2995">
            <v>790</v>
          </cell>
          <cell r="O2995">
            <v>817</v>
          </cell>
          <cell r="P2995">
            <v>788</v>
          </cell>
          <cell r="Q2995">
            <v>5448</v>
          </cell>
          <cell r="R2995">
            <v>3741</v>
          </cell>
          <cell r="S2995">
            <v>3819</v>
          </cell>
          <cell r="T2995">
            <v>4051</v>
          </cell>
          <cell r="U2995">
            <v>4094</v>
          </cell>
          <cell r="V2995">
            <v>3219</v>
          </cell>
          <cell r="W2995">
            <v>3334</v>
          </cell>
          <cell r="X2995">
            <v>3266</v>
          </cell>
          <cell r="Y2995">
            <v>2891</v>
          </cell>
          <cell r="Z2995">
            <v>3080</v>
          </cell>
          <cell r="AA2995">
            <v>409</v>
          </cell>
          <cell r="AB2995">
            <v>416</v>
          </cell>
          <cell r="AC2995">
            <v>329</v>
          </cell>
          <cell r="AD2995">
            <v>328</v>
          </cell>
          <cell r="AE2995">
            <v>328</v>
          </cell>
        </row>
        <row r="2996">
          <cell r="E2996" t="str">
            <v>MS Industrial Wood</v>
          </cell>
          <cell r="F2996">
            <v>74315</v>
          </cell>
          <cell r="G2996">
            <v>78470</v>
          </cell>
          <cell r="H2996">
            <v>79270</v>
          </cell>
          <cell r="I2996">
            <v>83430</v>
          </cell>
          <cell r="J2996">
            <v>85407</v>
          </cell>
          <cell r="K2996">
            <v>84670</v>
          </cell>
          <cell r="L2996">
            <v>76215</v>
          </cell>
          <cell r="M2996">
            <v>78921</v>
          </cell>
          <cell r="N2996">
            <v>59374</v>
          </cell>
          <cell r="O2996">
            <v>60192</v>
          </cell>
          <cell r="P2996">
            <v>70228</v>
          </cell>
          <cell r="Q2996">
            <v>51763</v>
          </cell>
          <cell r="R2996">
            <v>45210</v>
          </cell>
          <cell r="S2996">
            <v>40553</v>
          </cell>
          <cell r="T2996">
            <v>56246</v>
          </cell>
          <cell r="U2996">
            <v>55921</v>
          </cell>
          <cell r="V2996">
            <v>56338</v>
          </cell>
          <cell r="W2996">
            <v>56272</v>
          </cell>
          <cell r="X2996">
            <v>38786</v>
          </cell>
          <cell r="Y2996">
            <v>37825</v>
          </cell>
          <cell r="Z2996">
            <v>47062</v>
          </cell>
          <cell r="AA2996">
            <v>47598</v>
          </cell>
          <cell r="AB2996">
            <v>60585</v>
          </cell>
          <cell r="AC2996">
            <v>47018</v>
          </cell>
          <cell r="AD2996">
            <v>48229</v>
          </cell>
          <cell r="AE2996">
            <v>47596</v>
          </cell>
        </row>
        <row r="2997">
          <cell r="E2997" t="str">
            <v>MT Industrial Wood</v>
          </cell>
          <cell r="F2997">
            <v>8794</v>
          </cell>
          <cell r="G2997">
            <v>14234</v>
          </cell>
          <cell r="H2997">
            <v>6917</v>
          </cell>
          <cell r="I2997">
            <v>6791</v>
          </cell>
          <cell r="J2997">
            <v>7380</v>
          </cell>
          <cell r="K2997">
            <v>14148</v>
          </cell>
          <cell r="L2997">
            <v>13335</v>
          </cell>
          <cell r="M2997">
            <v>13685</v>
          </cell>
          <cell r="N2997">
            <v>12481</v>
          </cell>
          <cell r="O2997">
            <v>13041</v>
          </cell>
          <cell r="P2997">
            <v>12881</v>
          </cell>
          <cell r="Q2997">
            <v>10447</v>
          </cell>
          <cell r="R2997">
            <v>9526</v>
          </cell>
          <cell r="S2997">
            <v>10449</v>
          </cell>
          <cell r="T2997">
            <v>10997</v>
          </cell>
          <cell r="U2997">
            <v>10627</v>
          </cell>
          <cell r="V2997">
            <v>10511</v>
          </cell>
          <cell r="W2997">
            <v>12694</v>
          </cell>
          <cell r="X2997">
            <v>10404</v>
          </cell>
          <cell r="Y2997">
            <v>8602</v>
          </cell>
          <cell r="Z2997">
            <v>8527</v>
          </cell>
          <cell r="AA2997">
            <v>503</v>
          </cell>
          <cell r="AB2997">
            <v>514</v>
          </cell>
          <cell r="AC2997">
            <v>543</v>
          </cell>
          <cell r="AD2997">
            <v>853</v>
          </cell>
          <cell r="AE2997">
            <v>957</v>
          </cell>
        </row>
        <row r="2998">
          <cell r="E2998" t="str">
            <v>NC Industrial Wood</v>
          </cell>
          <cell r="F2998">
            <v>78725</v>
          </cell>
          <cell r="G2998">
            <v>51666</v>
          </cell>
          <cell r="H2998">
            <v>75336</v>
          </cell>
          <cell r="I2998">
            <v>74364</v>
          </cell>
          <cell r="J2998">
            <v>77488</v>
          </cell>
          <cell r="K2998">
            <v>78153</v>
          </cell>
          <cell r="L2998">
            <v>76738</v>
          </cell>
          <cell r="M2998">
            <v>79098</v>
          </cell>
          <cell r="N2998">
            <v>75223</v>
          </cell>
          <cell r="O2998">
            <v>75923</v>
          </cell>
          <cell r="P2998">
            <v>77635</v>
          </cell>
          <cell r="Q2998">
            <v>79457</v>
          </cell>
          <cell r="R2998">
            <v>69957</v>
          </cell>
          <cell r="S2998">
            <v>87904</v>
          </cell>
          <cell r="T2998">
            <v>64283</v>
          </cell>
          <cell r="U2998">
            <v>64385</v>
          </cell>
          <cell r="V2998">
            <v>72108</v>
          </cell>
          <cell r="W2998">
            <v>54896</v>
          </cell>
          <cell r="X2998">
            <v>83011</v>
          </cell>
          <cell r="Y2998">
            <v>64810</v>
          </cell>
          <cell r="Z2998">
            <v>69762</v>
          </cell>
          <cell r="AA2998">
            <v>72691</v>
          </cell>
          <cell r="AB2998">
            <v>72203</v>
          </cell>
          <cell r="AC2998">
            <v>70731</v>
          </cell>
          <cell r="AD2998">
            <v>66696</v>
          </cell>
          <cell r="AE2998">
            <v>71707</v>
          </cell>
        </row>
        <row r="2999">
          <cell r="E2999" t="str">
            <v>ND Industrial Wood</v>
          </cell>
          <cell r="F2999">
            <v>33</v>
          </cell>
          <cell r="G2999">
            <v>34</v>
          </cell>
          <cell r="H2999">
            <v>31</v>
          </cell>
          <cell r="I2999">
            <v>32</v>
          </cell>
          <cell r="J2999">
            <v>17</v>
          </cell>
          <cell r="K2999">
            <v>21</v>
          </cell>
          <cell r="L2999">
            <v>173</v>
          </cell>
          <cell r="M2999">
            <v>188</v>
          </cell>
          <cell r="N2999">
            <v>161</v>
          </cell>
          <cell r="O2999">
            <v>167</v>
          </cell>
          <cell r="P2999">
            <v>161</v>
          </cell>
          <cell r="Q2999">
            <v>261</v>
          </cell>
          <cell r="R2999">
            <v>147</v>
          </cell>
          <cell r="S2999">
            <v>150</v>
          </cell>
          <cell r="T2999">
            <v>160</v>
          </cell>
          <cell r="U2999">
            <v>161</v>
          </cell>
          <cell r="V2999">
            <v>84</v>
          </cell>
          <cell r="W2999">
            <v>87</v>
          </cell>
          <cell r="X2999">
            <v>84</v>
          </cell>
          <cell r="Y2999">
            <v>73</v>
          </cell>
          <cell r="Z2999">
            <v>80</v>
          </cell>
          <cell r="AA2999">
            <v>150</v>
          </cell>
          <cell r="AB2999">
            <v>153</v>
          </cell>
          <cell r="AC2999">
            <v>121</v>
          </cell>
          <cell r="AD2999">
            <v>121</v>
          </cell>
          <cell r="AE2999">
            <v>121</v>
          </cell>
        </row>
        <row r="3000">
          <cell r="E3000" t="str">
            <v>NE Industrial Wood</v>
          </cell>
          <cell r="F3000">
            <v>0</v>
          </cell>
          <cell r="G3000">
            <v>0</v>
          </cell>
          <cell r="H3000">
            <v>0</v>
          </cell>
          <cell r="I3000">
            <v>0</v>
          </cell>
          <cell r="J3000">
            <v>1</v>
          </cell>
          <cell r="K3000">
            <v>1</v>
          </cell>
          <cell r="L3000">
            <v>97</v>
          </cell>
          <cell r="M3000">
            <v>105</v>
          </cell>
          <cell r="N3000">
            <v>50</v>
          </cell>
          <cell r="O3000">
            <v>52</v>
          </cell>
          <cell r="P3000">
            <v>50</v>
          </cell>
          <cell r="Q3000">
            <v>175</v>
          </cell>
          <cell r="R3000">
            <v>72</v>
          </cell>
          <cell r="S3000">
            <v>73</v>
          </cell>
          <cell r="T3000">
            <v>78</v>
          </cell>
          <cell r="U3000">
            <v>79</v>
          </cell>
          <cell r="V3000">
            <v>162</v>
          </cell>
          <cell r="W3000">
            <v>168</v>
          </cell>
          <cell r="X3000">
            <v>161</v>
          </cell>
          <cell r="Y3000">
            <v>141</v>
          </cell>
          <cell r="Z3000">
            <v>155</v>
          </cell>
          <cell r="AA3000">
            <v>134</v>
          </cell>
          <cell r="AB3000">
            <v>137</v>
          </cell>
          <cell r="AC3000">
            <v>108</v>
          </cell>
          <cell r="AD3000">
            <v>108</v>
          </cell>
          <cell r="AE3000">
            <v>108</v>
          </cell>
        </row>
        <row r="3001">
          <cell r="E3001" t="str">
            <v>NH Industrial Wood</v>
          </cell>
          <cell r="F3001">
            <v>7633</v>
          </cell>
          <cell r="G3001">
            <v>4507</v>
          </cell>
          <cell r="H3001">
            <v>7491</v>
          </cell>
          <cell r="I3001">
            <v>6944</v>
          </cell>
          <cell r="J3001">
            <v>5410</v>
          </cell>
          <cell r="K3001">
            <v>6677</v>
          </cell>
          <cell r="L3001">
            <v>8627</v>
          </cell>
          <cell r="M3001">
            <v>7655</v>
          </cell>
          <cell r="N3001">
            <v>6331</v>
          </cell>
          <cell r="O3001">
            <v>6303</v>
          </cell>
          <cell r="P3001">
            <v>5711</v>
          </cell>
          <cell r="Q3001">
            <v>3407</v>
          </cell>
          <cell r="R3001">
            <v>1343</v>
          </cell>
          <cell r="S3001">
            <v>1325</v>
          </cell>
          <cell r="T3001">
            <v>6502</v>
          </cell>
          <cell r="U3001">
            <v>6686</v>
          </cell>
          <cell r="V3001">
            <v>1663</v>
          </cell>
          <cell r="W3001">
            <v>1619</v>
          </cell>
          <cell r="X3001">
            <v>1561</v>
          </cell>
          <cell r="Y3001">
            <v>1373</v>
          </cell>
          <cell r="Z3001">
            <v>1460</v>
          </cell>
          <cell r="AA3001">
            <v>1216</v>
          </cell>
          <cell r="AB3001">
            <v>1154</v>
          </cell>
          <cell r="AC3001">
            <v>911</v>
          </cell>
          <cell r="AD3001">
            <v>911</v>
          </cell>
          <cell r="AE3001">
            <v>911</v>
          </cell>
        </row>
        <row r="3002">
          <cell r="E3002" t="str">
            <v>NJ Industrial Wood</v>
          </cell>
          <cell r="F3002">
            <v>2980</v>
          </cell>
          <cell r="G3002">
            <v>3069</v>
          </cell>
          <cell r="H3002">
            <v>2764</v>
          </cell>
          <cell r="I3002">
            <v>2889</v>
          </cell>
          <cell r="J3002">
            <v>3161</v>
          </cell>
          <cell r="K3002">
            <v>3779</v>
          </cell>
          <cell r="L3002">
            <v>5313</v>
          </cell>
          <cell r="M3002">
            <v>5778</v>
          </cell>
          <cell r="N3002">
            <v>4858</v>
          </cell>
          <cell r="O3002">
            <v>5027</v>
          </cell>
          <cell r="P3002">
            <v>4847</v>
          </cell>
          <cell r="Q3002">
            <v>3160</v>
          </cell>
          <cell r="R3002">
            <v>2045</v>
          </cell>
          <cell r="S3002">
            <v>2088</v>
          </cell>
          <cell r="T3002">
            <v>2215</v>
          </cell>
          <cell r="U3002">
            <v>2239</v>
          </cell>
          <cell r="V3002">
            <v>3381</v>
          </cell>
          <cell r="W3002">
            <v>3502</v>
          </cell>
          <cell r="X3002">
            <v>3361</v>
          </cell>
          <cell r="Y3002">
            <v>2943</v>
          </cell>
          <cell r="Z3002">
            <v>3229</v>
          </cell>
          <cell r="AA3002">
            <v>1887</v>
          </cell>
          <cell r="AB3002">
            <v>1931</v>
          </cell>
          <cell r="AC3002">
            <v>1524</v>
          </cell>
          <cell r="AD3002">
            <v>1524</v>
          </cell>
          <cell r="AE3002">
            <v>1524</v>
          </cell>
        </row>
        <row r="3003">
          <cell r="E3003" t="str">
            <v>NM Industrial Wood</v>
          </cell>
          <cell r="F3003">
            <v>238</v>
          </cell>
          <cell r="G3003">
            <v>251</v>
          </cell>
          <cell r="H3003">
            <v>226</v>
          </cell>
          <cell r="I3003">
            <v>236</v>
          </cell>
          <cell r="J3003">
            <v>239</v>
          </cell>
          <cell r="K3003">
            <v>286</v>
          </cell>
          <cell r="L3003">
            <v>193</v>
          </cell>
          <cell r="M3003">
            <v>210</v>
          </cell>
          <cell r="N3003">
            <v>178</v>
          </cell>
          <cell r="O3003">
            <v>185</v>
          </cell>
          <cell r="P3003">
            <v>178</v>
          </cell>
          <cell r="Q3003">
            <v>348</v>
          </cell>
          <cell r="R3003">
            <v>238</v>
          </cell>
          <cell r="S3003">
            <v>243</v>
          </cell>
          <cell r="T3003">
            <v>258</v>
          </cell>
          <cell r="U3003">
            <v>260</v>
          </cell>
          <cell r="V3003">
            <v>362</v>
          </cell>
          <cell r="W3003">
            <v>375</v>
          </cell>
          <cell r="X3003">
            <v>360</v>
          </cell>
          <cell r="Y3003">
            <v>315</v>
          </cell>
          <cell r="Z3003">
            <v>346</v>
          </cell>
          <cell r="AA3003">
            <v>23</v>
          </cell>
          <cell r="AB3003">
            <v>24</v>
          </cell>
          <cell r="AC3003">
            <v>19</v>
          </cell>
          <cell r="AD3003">
            <v>19</v>
          </cell>
          <cell r="AE3003">
            <v>19</v>
          </cell>
        </row>
        <row r="3004">
          <cell r="E3004" t="str">
            <v>NV Industrial Wood</v>
          </cell>
          <cell r="F3004">
            <v>0</v>
          </cell>
          <cell r="G3004">
            <v>0</v>
          </cell>
          <cell r="H3004">
            <v>0</v>
          </cell>
          <cell r="I3004">
            <v>0</v>
          </cell>
          <cell r="J3004">
            <v>0</v>
          </cell>
          <cell r="K3004">
            <v>0</v>
          </cell>
          <cell r="L3004">
            <v>227</v>
          </cell>
          <cell r="M3004">
            <v>247</v>
          </cell>
          <cell r="N3004">
            <v>205</v>
          </cell>
          <cell r="O3004">
            <v>212</v>
          </cell>
          <cell r="P3004">
            <v>205</v>
          </cell>
          <cell r="Q3004">
            <v>755</v>
          </cell>
          <cell r="R3004">
            <v>492</v>
          </cell>
          <cell r="S3004">
            <v>502</v>
          </cell>
          <cell r="T3004">
            <v>533</v>
          </cell>
          <cell r="U3004">
            <v>539</v>
          </cell>
          <cell r="V3004">
            <v>345</v>
          </cell>
          <cell r="W3004">
            <v>358</v>
          </cell>
          <cell r="X3004">
            <v>343</v>
          </cell>
          <cell r="Y3004">
            <v>300</v>
          </cell>
          <cell r="Z3004">
            <v>330</v>
          </cell>
          <cell r="AA3004">
            <v>100</v>
          </cell>
          <cell r="AB3004">
            <v>102</v>
          </cell>
          <cell r="AC3004">
            <v>81</v>
          </cell>
          <cell r="AD3004">
            <v>81</v>
          </cell>
          <cell r="AE3004">
            <v>81</v>
          </cell>
        </row>
        <row r="3005">
          <cell r="E3005" t="str">
            <v>NY Industrial Wood</v>
          </cell>
          <cell r="F3005">
            <v>25566</v>
          </cell>
          <cell r="G3005">
            <v>19760</v>
          </cell>
          <cell r="H3005">
            <v>19166</v>
          </cell>
          <cell r="I3005">
            <v>18830</v>
          </cell>
          <cell r="J3005">
            <v>20006</v>
          </cell>
          <cell r="K3005">
            <v>19716</v>
          </cell>
          <cell r="L3005">
            <v>30650</v>
          </cell>
          <cell r="M3005">
            <v>33071</v>
          </cell>
          <cell r="N3005">
            <v>27574</v>
          </cell>
          <cell r="O3005">
            <v>29029</v>
          </cell>
          <cell r="P3005">
            <v>30877</v>
          </cell>
          <cell r="Q3005">
            <v>17164</v>
          </cell>
          <cell r="R3005">
            <v>13515</v>
          </cell>
          <cell r="S3005">
            <v>13387</v>
          </cell>
          <cell r="T3005">
            <v>16746</v>
          </cell>
          <cell r="U3005">
            <v>16442</v>
          </cell>
          <cell r="V3005">
            <v>15424</v>
          </cell>
          <cell r="W3005">
            <v>14698</v>
          </cell>
          <cell r="X3005">
            <v>12270</v>
          </cell>
          <cell r="Y3005">
            <v>11570</v>
          </cell>
          <cell r="Z3005">
            <v>12740</v>
          </cell>
          <cell r="AA3005">
            <v>14192</v>
          </cell>
          <cell r="AB3005">
            <v>14962</v>
          </cell>
          <cell r="AC3005">
            <v>12864</v>
          </cell>
          <cell r="AD3005">
            <v>13049</v>
          </cell>
          <cell r="AE3005">
            <v>12971</v>
          </cell>
        </row>
        <row r="3006">
          <cell r="E3006" t="str">
            <v>OH Industrial Wood</v>
          </cell>
          <cell r="F3006">
            <v>22804</v>
          </cell>
          <cell r="G3006">
            <v>25949</v>
          </cell>
          <cell r="H3006">
            <v>19891</v>
          </cell>
          <cell r="I3006">
            <v>18320</v>
          </cell>
          <cell r="J3006">
            <v>44507</v>
          </cell>
          <cell r="K3006">
            <v>40847</v>
          </cell>
          <cell r="L3006">
            <v>48842</v>
          </cell>
          <cell r="M3006">
            <v>50055</v>
          </cell>
          <cell r="N3006">
            <v>45775</v>
          </cell>
          <cell r="O3006">
            <v>52282</v>
          </cell>
          <cell r="P3006">
            <v>55120</v>
          </cell>
          <cell r="Q3006">
            <v>24338</v>
          </cell>
          <cell r="R3006">
            <v>10499</v>
          </cell>
          <cell r="S3006">
            <v>18651</v>
          </cell>
          <cell r="T3006">
            <v>19532</v>
          </cell>
          <cell r="U3006">
            <v>19939</v>
          </cell>
          <cell r="V3006">
            <v>20198</v>
          </cell>
          <cell r="W3006">
            <v>20163</v>
          </cell>
          <cell r="X3006">
            <v>20023</v>
          </cell>
          <cell r="Y3006">
            <v>18594</v>
          </cell>
          <cell r="Z3006">
            <v>19198</v>
          </cell>
          <cell r="AA3006">
            <v>17940</v>
          </cell>
          <cell r="AB3006">
            <v>17088</v>
          </cell>
          <cell r="AC3006">
            <v>16051</v>
          </cell>
          <cell r="AD3006">
            <v>16311</v>
          </cell>
          <cell r="AE3006">
            <v>15294</v>
          </cell>
        </row>
        <row r="3007">
          <cell r="E3007" t="str">
            <v>OK Industrial Wood</v>
          </cell>
          <cell r="F3007">
            <v>16403</v>
          </cell>
          <cell r="G3007">
            <v>15848</v>
          </cell>
          <cell r="H3007">
            <v>14170</v>
          </cell>
          <cell r="I3007">
            <v>15321</v>
          </cell>
          <cell r="J3007">
            <v>16698</v>
          </cell>
          <cell r="K3007">
            <v>17101</v>
          </cell>
          <cell r="L3007">
            <v>21416</v>
          </cell>
          <cell r="M3007">
            <v>21292</v>
          </cell>
          <cell r="N3007">
            <v>21129</v>
          </cell>
          <cell r="O3007">
            <v>19066</v>
          </cell>
          <cell r="P3007">
            <v>20205</v>
          </cell>
          <cell r="Q3007">
            <v>20532</v>
          </cell>
          <cell r="R3007">
            <v>17025</v>
          </cell>
          <cell r="S3007">
            <v>19366</v>
          </cell>
          <cell r="T3007">
            <v>20932</v>
          </cell>
          <cell r="U3007">
            <v>21094</v>
          </cell>
          <cell r="V3007">
            <v>21528</v>
          </cell>
          <cell r="W3007">
            <v>20475</v>
          </cell>
          <cell r="X3007">
            <v>4988</v>
          </cell>
          <cell r="Y3007">
            <v>5769</v>
          </cell>
          <cell r="Z3007">
            <v>15195</v>
          </cell>
          <cell r="AA3007">
            <v>15512</v>
          </cell>
          <cell r="AB3007">
            <v>16876</v>
          </cell>
          <cell r="AC3007">
            <v>15046</v>
          </cell>
          <cell r="AD3007">
            <v>15188</v>
          </cell>
          <cell r="AE3007">
            <v>14505</v>
          </cell>
        </row>
        <row r="3008">
          <cell r="E3008" t="str">
            <v>OR Industrial Wood</v>
          </cell>
          <cell r="F3008">
            <v>40184</v>
          </cell>
          <cell r="G3008">
            <v>38110</v>
          </cell>
          <cell r="H3008">
            <v>28702</v>
          </cell>
          <cell r="I3008">
            <v>24752</v>
          </cell>
          <cell r="J3008">
            <v>26056</v>
          </cell>
          <cell r="K3008">
            <v>25790</v>
          </cell>
          <cell r="L3008">
            <v>31936</v>
          </cell>
          <cell r="M3008">
            <v>34372</v>
          </cell>
          <cell r="N3008">
            <v>29021</v>
          </cell>
          <cell r="O3008">
            <v>25212</v>
          </cell>
          <cell r="P3008">
            <v>28704</v>
          </cell>
          <cell r="Q3008">
            <v>28743</v>
          </cell>
          <cell r="R3008">
            <v>23111</v>
          </cell>
          <cell r="S3008">
            <v>17260</v>
          </cell>
          <cell r="T3008">
            <v>25254</v>
          </cell>
          <cell r="U3008">
            <v>25760</v>
          </cell>
          <cell r="V3008">
            <v>26402</v>
          </cell>
          <cell r="W3008">
            <v>27356</v>
          </cell>
          <cell r="X3008">
            <v>23624</v>
          </cell>
          <cell r="Y3008">
            <v>22636</v>
          </cell>
          <cell r="Z3008">
            <v>22462</v>
          </cell>
          <cell r="AA3008">
            <v>22095</v>
          </cell>
          <cell r="AB3008">
            <v>28140</v>
          </cell>
          <cell r="AC3008">
            <v>30999</v>
          </cell>
          <cell r="AD3008">
            <v>30076</v>
          </cell>
          <cell r="AE3008">
            <v>34916</v>
          </cell>
        </row>
        <row r="3009">
          <cell r="E3009" t="str">
            <v>PA Industrial Wood</v>
          </cell>
          <cell r="F3009">
            <v>23130</v>
          </cell>
          <cell r="G3009">
            <v>23420</v>
          </cell>
          <cell r="H3009">
            <v>23328</v>
          </cell>
          <cell r="I3009">
            <v>23471</v>
          </cell>
          <cell r="J3009">
            <v>26354</v>
          </cell>
          <cell r="K3009">
            <v>31713</v>
          </cell>
          <cell r="L3009">
            <v>35892</v>
          </cell>
          <cell r="M3009">
            <v>39678</v>
          </cell>
          <cell r="N3009">
            <v>34671</v>
          </cell>
          <cell r="O3009">
            <v>36496</v>
          </cell>
          <cell r="P3009">
            <v>35335</v>
          </cell>
          <cell r="Q3009">
            <v>34954</v>
          </cell>
          <cell r="R3009">
            <v>29380</v>
          </cell>
          <cell r="S3009">
            <v>30263</v>
          </cell>
          <cell r="T3009">
            <v>31345</v>
          </cell>
          <cell r="U3009">
            <v>31639</v>
          </cell>
          <cell r="V3009">
            <v>28679</v>
          </cell>
          <cell r="W3009">
            <v>28724</v>
          </cell>
          <cell r="X3009">
            <v>28577</v>
          </cell>
          <cell r="Y3009">
            <v>26979</v>
          </cell>
          <cell r="Z3009">
            <v>28140</v>
          </cell>
          <cell r="AA3009">
            <v>32602</v>
          </cell>
          <cell r="AB3009">
            <v>33987</v>
          </cell>
          <cell r="AC3009">
            <v>34731</v>
          </cell>
          <cell r="AD3009">
            <v>31260</v>
          </cell>
          <cell r="AE3009">
            <v>29591</v>
          </cell>
        </row>
        <row r="3010">
          <cell r="E3010" t="str">
            <v>RI Industrial Wood</v>
          </cell>
          <cell r="F3010">
            <v>0</v>
          </cell>
          <cell r="G3010">
            <v>0</v>
          </cell>
          <cell r="H3010">
            <v>0</v>
          </cell>
          <cell r="I3010">
            <v>0</v>
          </cell>
          <cell r="J3010">
            <v>36</v>
          </cell>
          <cell r="K3010">
            <v>43</v>
          </cell>
          <cell r="L3010">
            <v>73</v>
          </cell>
          <cell r="M3010">
            <v>79</v>
          </cell>
          <cell r="N3010">
            <v>137</v>
          </cell>
          <cell r="O3010">
            <v>141</v>
          </cell>
          <cell r="P3010">
            <v>136</v>
          </cell>
          <cell r="Q3010">
            <v>139</v>
          </cell>
          <cell r="R3010">
            <v>34</v>
          </cell>
          <cell r="S3010">
            <v>35</v>
          </cell>
          <cell r="T3010">
            <v>37</v>
          </cell>
          <cell r="U3010">
            <v>37</v>
          </cell>
          <cell r="V3010">
            <v>52</v>
          </cell>
          <cell r="W3010">
            <v>54</v>
          </cell>
          <cell r="X3010">
            <v>52</v>
          </cell>
          <cell r="Y3010">
            <v>46</v>
          </cell>
          <cell r="Z3010">
            <v>50</v>
          </cell>
          <cell r="AA3010">
            <v>22</v>
          </cell>
          <cell r="AB3010">
            <v>22</v>
          </cell>
          <cell r="AC3010">
            <v>17</v>
          </cell>
          <cell r="AD3010">
            <v>17</v>
          </cell>
          <cell r="AE3010">
            <v>17</v>
          </cell>
        </row>
        <row r="3011">
          <cell r="E3011" t="str">
            <v>SC Industrial Wood</v>
          </cell>
          <cell r="F3011">
            <v>62047</v>
          </cell>
          <cell r="G3011">
            <v>64946</v>
          </cell>
          <cell r="H3011">
            <v>65803</v>
          </cell>
          <cell r="I3011">
            <v>65822</v>
          </cell>
          <cell r="J3011">
            <v>67593</v>
          </cell>
          <cell r="K3011">
            <v>73193</v>
          </cell>
          <cell r="L3011">
            <v>83133</v>
          </cell>
          <cell r="M3011">
            <v>87595</v>
          </cell>
          <cell r="N3011">
            <v>80792</v>
          </cell>
          <cell r="O3011">
            <v>67253</v>
          </cell>
          <cell r="P3011">
            <v>64095</v>
          </cell>
          <cell r="Q3011">
            <v>49400</v>
          </cell>
          <cell r="R3011">
            <v>59784</v>
          </cell>
          <cell r="S3011">
            <v>58285</v>
          </cell>
          <cell r="T3011">
            <v>61640</v>
          </cell>
          <cell r="U3011">
            <v>61256</v>
          </cell>
          <cell r="V3011">
            <v>66560</v>
          </cell>
          <cell r="W3011">
            <v>65338</v>
          </cell>
          <cell r="X3011">
            <v>65822</v>
          </cell>
          <cell r="Y3011">
            <v>63777</v>
          </cell>
          <cell r="Z3011">
            <v>67923</v>
          </cell>
          <cell r="AA3011">
            <v>77305</v>
          </cell>
          <cell r="AB3011">
            <v>78916</v>
          </cell>
          <cell r="AC3011">
            <v>72477</v>
          </cell>
          <cell r="AD3011">
            <v>77179</v>
          </cell>
          <cell r="AE3011">
            <v>71648</v>
          </cell>
        </row>
        <row r="3012">
          <cell r="E3012" t="str">
            <v>SD Industrial Wood</v>
          </cell>
          <cell r="F3012">
            <v>223</v>
          </cell>
          <cell r="G3012">
            <v>235</v>
          </cell>
          <cell r="H3012">
            <v>212</v>
          </cell>
          <cell r="I3012">
            <v>221</v>
          </cell>
          <cell r="J3012">
            <v>223</v>
          </cell>
          <cell r="K3012">
            <v>266</v>
          </cell>
          <cell r="L3012">
            <v>287</v>
          </cell>
          <cell r="M3012">
            <v>313</v>
          </cell>
          <cell r="N3012">
            <v>271</v>
          </cell>
          <cell r="O3012">
            <v>280</v>
          </cell>
          <cell r="P3012">
            <v>270</v>
          </cell>
          <cell r="Q3012">
            <v>307</v>
          </cell>
          <cell r="R3012">
            <v>167</v>
          </cell>
          <cell r="S3012">
            <v>171</v>
          </cell>
          <cell r="T3012">
            <v>181</v>
          </cell>
          <cell r="U3012">
            <v>183</v>
          </cell>
          <cell r="V3012">
            <v>204</v>
          </cell>
          <cell r="W3012">
            <v>212</v>
          </cell>
          <cell r="X3012">
            <v>203</v>
          </cell>
          <cell r="Y3012">
            <v>178</v>
          </cell>
          <cell r="Z3012">
            <v>195</v>
          </cell>
          <cell r="AA3012">
            <v>147</v>
          </cell>
          <cell r="AB3012">
            <v>150</v>
          </cell>
          <cell r="AC3012">
            <v>119</v>
          </cell>
          <cell r="AD3012">
            <v>119</v>
          </cell>
          <cell r="AE3012">
            <v>119</v>
          </cell>
        </row>
        <row r="3013">
          <cell r="E3013" t="str">
            <v>TN Industrial Wood</v>
          </cell>
          <cell r="F3013">
            <v>23815</v>
          </cell>
          <cell r="G3013">
            <v>27904</v>
          </cell>
          <cell r="H3013">
            <v>27295</v>
          </cell>
          <cell r="I3013">
            <v>26083</v>
          </cell>
          <cell r="J3013">
            <v>28225</v>
          </cell>
          <cell r="K3013">
            <v>32355</v>
          </cell>
          <cell r="L3013">
            <v>26485</v>
          </cell>
          <cell r="M3013">
            <v>26729</v>
          </cell>
          <cell r="N3013">
            <v>27937</v>
          </cell>
          <cell r="O3013">
            <v>31523</v>
          </cell>
          <cell r="P3013">
            <v>35298</v>
          </cell>
          <cell r="Q3013">
            <v>49704</v>
          </cell>
          <cell r="R3013">
            <v>48805</v>
          </cell>
          <cell r="S3013">
            <v>42948</v>
          </cell>
          <cell r="T3013">
            <v>56302</v>
          </cell>
          <cell r="U3013">
            <v>43780</v>
          </cell>
          <cell r="V3013">
            <v>39075</v>
          </cell>
          <cell r="W3013">
            <v>36565</v>
          </cell>
          <cell r="X3013">
            <v>45782</v>
          </cell>
          <cell r="Y3013">
            <v>39976</v>
          </cell>
          <cell r="Z3013">
            <v>43023</v>
          </cell>
          <cell r="AA3013">
            <v>41487</v>
          </cell>
          <cell r="AB3013">
            <v>47043</v>
          </cell>
          <cell r="AC3013">
            <v>44349</v>
          </cell>
          <cell r="AD3013">
            <v>47250</v>
          </cell>
          <cell r="AE3013">
            <v>46759</v>
          </cell>
        </row>
        <row r="3014">
          <cell r="E3014" t="str">
            <v>TX Industrial Wood</v>
          </cell>
          <cell r="F3014">
            <v>61469</v>
          </cell>
          <cell r="G3014">
            <v>61120</v>
          </cell>
          <cell r="H3014">
            <v>68490</v>
          </cell>
          <cell r="I3014">
            <v>69712</v>
          </cell>
          <cell r="J3014">
            <v>69717</v>
          </cell>
          <cell r="K3014">
            <v>75013</v>
          </cell>
          <cell r="L3014">
            <v>73855</v>
          </cell>
          <cell r="M3014">
            <v>82564</v>
          </cell>
          <cell r="N3014">
            <v>74732</v>
          </cell>
          <cell r="O3014">
            <v>59243</v>
          </cell>
          <cell r="P3014">
            <v>60552</v>
          </cell>
          <cell r="Q3014">
            <v>49712</v>
          </cell>
          <cell r="R3014">
            <v>57193</v>
          </cell>
          <cell r="S3014">
            <v>55092</v>
          </cell>
          <cell r="T3014">
            <v>51539</v>
          </cell>
          <cell r="U3014">
            <v>50802</v>
          </cell>
          <cell r="V3014">
            <v>50075</v>
          </cell>
          <cell r="W3014">
            <v>52995</v>
          </cell>
          <cell r="X3014">
            <v>65647</v>
          </cell>
          <cell r="Y3014">
            <v>39646</v>
          </cell>
          <cell r="Z3014">
            <v>50936</v>
          </cell>
          <cell r="AA3014">
            <v>50306</v>
          </cell>
          <cell r="AB3014">
            <v>49036</v>
          </cell>
          <cell r="AC3014">
            <v>49249</v>
          </cell>
          <cell r="AD3014">
            <v>46290</v>
          </cell>
          <cell r="AE3014">
            <v>43866</v>
          </cell>
        </row>
        <row r="3015">
          <cell r="E3015" t="str">
            <v>US Industrial Wood</v>
          </cell>
          <cell r="F3015">
            <v>1441912</v>
          </cell>
          <cell r="G3015">
            <v>1409847</v>
          </cell>
          <cell r="H3015">
            <v>1461223</v>
          </cell>
          <cell r="I3015">
            <v>1484345</v>
          </cell>
          <cell r="J3015">
            <v>1579770</v>
          </cell>
          <cell r="K3015">
            <v>1652078</v>
          </cell>
          <cell r="L3015">
            <v>1683499</v>
          </cell>
          <cell r="M3015">
            <v>1730613</v>
          </cell>
          <cell r="N3015">
            <v>1603440</v>
          </cell>
          <cell r="O3015">
            <v>1619520</v>
          </cell>
          <cell r="P3015">
            <v>1635925</v>
          </cell>
          <cell r="Q3015">
            <v>1442644</v>
          </cell>
          <cell r="R3015">
            <v>1396434</v>
          </cell>
          <cell r="S3015">
            <v>1363315</v>
          </cell>
          <cell r="T3015">
            <v>1475735</v>
          </cell>
          <cell r="U3015">
            <v>1451729</v>
          </cell>
          <cell r="V3015">
            <v>1472398</v>
          </cell>
          <cell r="W3015">
            <v>1413023</v>
          </cell>
          <cell r="X3015">
            <v>1338734</v>
          </cell>
          <cell r="Y3015">
            <v>1178370</v>
          </cell>
          <cell r="Z3015">
            <v>1273473</v>
          </cell>
          <cell r="AA3015">
            <v>1308929</v>
          </cell>
          <cell r="AB3015">
            <v>1339392</v>
          </cell>
          <cell r="AC3015">
            <v>1311953</v>
          </cell>
          <cell r="AD3015">
            <v>1324954</v>
          </cell>
          <cell r="AE3015">
            <v>1305842</v>
          </cell>
        </row>
        <row r="3016">
          <cell r="E3016" t="str">
            <v>UT Industrial Wood</v>
          </cell>
          <cell r="F3016">
            <v>130</v>
          </cell>
          <cell r="G3016">
            <v>137</v>
          </cell>
          <cell r="H3016">
            <v>123</v>
          </cell>
          <cell r="I3016">
            <v>129</v>
          </cell>
          <cell r="J3016">
            <v>124</v>
          </cell>
          <cell r="K3016">
            <v>148</v>
          </cell>
          <cell r="L3016">
            <v>195</v>
          </cell>
          <cell r="M3016">
            <v>212</v>
          </cell>
          <cell r="N3016">
            <v>190</v>
          </cell>
          <cell r="O3016">
            <v>196</v>
          </cell>
          <cell r="P3016">
            <v>189</v>
          </cell>
          <cell r="Q3016">
            <v>238</v>
          </cell>
          <cell r="R3016">
            <v>130</v>
          </cell>
          <cell r="S3016">
            <v>133</v>
          </cell>
          <cell r="T3016">
            <v>141</v>
          </cell>
          <cell r="U3016">
            <v>142</v>
          </cell>
          <cell r="V3016">
            <v>198</v>
          </cell>
          <cell r="W3016">
            <v>205</v>
          </cell>
          <cell r="X3016">
            <v>197</v>
          </cell>
          <cell r="Y3016">
            <v>172</v>
          </cell>
          <cell r="Z3016">
            <v>189</v>
          </cell>
          <cell r="AA3016">
            <v>121</v>
          </cell>
          <cell r="AB3016">
            <v>124</v>
          </cell>
          <cell r="AC3016">
            <v>98</v>
          </cell>
          <cell r="AD3016">
            <v>98</v>
          </cell>
          <cell r="AE3016">
            <v>98</v>
          </cell>
        </row>
        <row r="3017">
          <cell r="E3017" t="str">
            <v>VA Industrial Wood</v>
          </cell>
          <cell r="F3017">
            <v>65051</v>
          </cell>
          <cell r="G3017">
            <v>67954</v>
          </cell>
          <cell r="H3017">
            <v>69755</v>
          </cell>
          <cell r="I3017">
            <v>71641</v>
          </cell>
          <cell r="J3017">
            <v>75198</v>
          </cell>
          <cell r="K3017">
            <v>79317</v>
          </cell>
          <cell r="L3017">
            <v>79266</v>
          </cell>
          <cell r="M3017">
            <v>74251</v>
          </cell>
          <cell r="N3017">
            <v>73993</v>
          </cell>
          <cell r="O3017">
            <v>75758</v>
          </cell>
          <cell r="P3017">
            <v>76269</v>
          </cell>
          <cell r="Q3017">
            <v>59419</v>
          </cell>
          <cell r="R3017">
            <v>39893</v>
          </cell>
          <cell r="S3017">
            <v>55154</v>
          </cell>
          <cell r="T3017">
            <v>60648</v>
          </cell>
          <cell r="U3017">
            <v>69977</v>
          </cell>
          <cell r="V3017">
            <v>65708</v>
          </cell>
          <cell r="W3017">
            <v>62876</v>
          </cell>
          <cell r="X3017">
            <v>62210</v>
          </cell>
          <cell r="Y3017">
            <v>56583</v>
          </cell>
          <cell r="Z3017">
            <v>45785</v>
          </cell>
          <cell r="AA3017">
            <v>45613</v>
          </cell>
          <cell r="AB3017">
            <v>46585</v>
          </cell>
          <cell r="AC3017">
            <v>48862</v>
          </cell>
          <cell r="AD3017">
            <v>53274</v>
          </cell>
          <cell r="AE3017">
            <v>56533</v>
          </cell>
        </row>
        <row r="3018">
          <cell r="E3018" t="str">
            <v>VT Industrial Wood</v>
          </cell>
          <cell r="F3018">
            <v>1957</v>
          </cell>
          <cell r="G3018">
            <v>2733</v>
          </cell>
          <cell r="H3018">
            <v>2535</v>
          </cell>
          <cell r="I3018">
            <v>2559</v>
          </cell>
          <cell r="J3018">
            <v>2749</v>
          </cell>
          <cell r="K3018">
            <v>3039</v>
          </cell>
          <cell r="L3018">
            <v>2822</v>
          </cell>
          <cell r="M3018">
            <v>3136</v>
          </cell>
          <cell r="N3018">
            <v>2630</v>
          </cell>
          <cell r="O3018">
            <v>2397</v>
          </cell>
          <cell r="P3018">
            <v>2904</v>
          </cell>
          <cell r="Q3018">
            <v>2522</v>
          </cell>
          <cell r="R3018">
            <v>1220</v>
          </cell>
          <cell r="S3018">
            <v>1116</v>
          </cell>
          <cell r="T3018">
            <v>1449</v>
          </cell>
          <cell r="U3018">
            <v>2144</v>
          </cell>
          <cell r="V3018">
            <v>2153</v>
          </cell>
          <cell r="W3018">
            <v>1242</v>
          </cell>
          <cell r="X3018">
            <v>1192</v>
          </cell>
          <cell r="Y3018">
            <v>1044</v>
          </cell>
          <cell r="Z3018">
            <v>1145</v>
          </cell>
          <cell r="AA3018">
            <v>230</v>
          </cell>
          <cell r="AB3018">
            <v>236</v>
          </cell>
          <cell r="AC3018">
            <v>186</v>
          </cell>
          <cell r="AD3018">
            <v>186</v>
          </cell>
          <cell r="AE3018">
            <v>186</v>
          </cell>
        </row>
        <row r="3019">
          <cell r="E3019" t="str">
            <v>WA Industrial Wood</v>
          </cell>
          <cell r="F3019">
            <v>74366</v>
          </cell>
          <cell r="G3019">
            <v>53234</v>
          </cell>
          <cell r="H3019">
            <v>71989</v>
          </cell>
          <cell r="I3019">
            <v>64893</v>
          </cell>
          <cell r="J3019">
            <v>64672</v>
          </cell>
          <cell r="K3019">
            <v>61161</v>
          </cell>
          <cell r="L3019">
            <v>58854</v>
          </cell>
          <cell r="M3019">
            <v>64594</v>
          </cell>
          <cell r="N3019">
            <v>61426</v>
          </cell>
          <cell r="O3019">
            <v>62571</v>
          </cell>
          <cell r="P3019">
            <v>59451</v>
          </cell>
          <cell r="Q3019">
            <v>53865</v>
          </cell>
          <cell r="R3019">
            <v>47178</v>
          </cell>
          <cell r="S3019">
            <v>49742</v>
          </cell>
          <cell r="T3019">
            <v>47980</v>
          </cell>
          <cell r="U3019">
            <v>53669</v>
          </cell>
          <cell r="V3019">
            <v>77755</v>
          </cell>
          <cell r="W3019">
            <v>51172</v>
          </cell>
          <cell r="X3019">
            <v>51569</v>
          </cell>
          <cell r="Y3019">
            <v>52644</v>
          </cell>
          <cell r="Z3019">
            <v>65496</v>
          </cell>
          <cell r="AA3019">
            <v>64570</v>
          </cell>
          <cell r="AB3019">
            <v>68133</v>
          </cell>
          <cell r="AC3019">
            <v>65394</v>
          </cell>
          <cell r="AD3019">
            <v>65795</v>
          </cell>
          <cell r="AE3019">
            <v>66424</v>
          </cell>
        </row>
        <row r="3020">
          <cell r="E3020" t="str">
            <v>WI Industrial Wood</v>
          </cell>
          <cell r="F3020">
            <v>59597</v>
          </cell>
          <cell r="G3020">
            <v>59732</v>
          </cell>
          <cell r="H3020">
            <v>60287</v>
          </cell>
          <cell r="I3020">
            <v>62814</v>
          </cell>
          <cell r="J3020">
            <v>66072</v>
          </cell>
          <cell r="K3020">
            <v>68944</v>
          </cell>
          <cell r="L3020">
            <v>78021</v>
          </cell>
          <cell r="M3020">
            <v>82417</v>
          </cell>
          <cell r="N3020">
            <v>75433</v>
          </cell>
          <cell r="O3020">
            <v>80429</v>
          </cell>
          <cell r="P3020">
            <v>79136</v>
          </cell>
          <cell r="Q3020">
            <v>84808</v>
          </cell>
          <cell r="R3020">
            <v>56488</v>
          </cell>
          <cell r="S3020">
            <v>65755</v>
          </cell>
          <cell r="T3020">
            <v>52419</v>
          </cell>
          <cell r="U3020">
            <v>63212</v>
          </cell>
          <cell r="V3020">
            <v>58408</v>
          </cell>
          <cell r="W3020">
            <v>50401</v>
          </cell>
          <cell r="X3020">
            <v>48002</v>
          </cell>
          <cell r="Y3020">
            <v>44458</v>
          </cell>
          <cell r="Z3020">
            <v>50090</v>
          </cell>
          <cell r="AA3020">
            <v>49206</v>
          </cell>
          <cell r="AB3020">
            <v>49256</v>
          </cell>
          <cell r="AC3020">
            <v>43944</v>
          </cell>
          <cell r="AD3020">
            <v>39500</v>
          </cell>
          <cell r="AE3020">
            <v>38635</v>
          </cell>
        </row>
        <row r="3021">
          <cell r="E3021" t="str">
            <v>WV Industrial Wood</v>
          </cell>
          <cell r="F3021">
            <v>1331</v>
          </cell>
          <cell r="G3021">
            <v>1402</v>
          </cell>
          <cell r="H3021">
            <v>1262</v>
          </cell>
          <cell r="I3021">
            <v>1319</v>
          </cell>
          <cell r="J3021">
            <v>1340</v>
          </cell>
          <cell r="K3021">
            <v>1603</v>
          </cell>
          <cell r="L3021">
            <v>1437</v>
          </cell>
          <cell r="M3021">
            <v>1562</v>
          </cell>
          <cell r="N3021">
            <v>1304</v>
          </cell>
          <cell r="O3021">
            <v>1349</v>
          </cell>
          <cell r="P3021">
            <v>1301</v>
          </cell>
          <cell r="Q3021">
            <v>1901</v>
          </cell>
          <cell r="R3021">
            <v>1157</v>
          </cell>
          <cell r="S3021">
            <v>1182</v>
          </cell>
          <cell r="T3021">
            <v>1253</v>
          </cell>
          <cell r="U3021">
            <v>1267</v>
          </cell>
          <cell r="V3021">
            <v>740</v>
          </cell>
          <cell r="W3021">
            <v>766</v>
          </cell>
          <cell r="X3021">
            <v>735</v>
          </cell>
          <cell r="Y3021">
            <v>644</v>
          </cell>
          <cell r="Z3021">
            <v>707</v>
          </cell>
          <cell r="AA3021">
            <v>667</v>
          </cell>
          <cell r="AB3021">
            <v>683</v>
          </cell>
          <cell r="AC3021">
            <v>539</v>
          </cell>
          <cell r="AD3021">
            <v>539</v>
          </cell>
          <cell r="AE3021">
            <v>539</v>
          </cell>
        </row>
        <row r="3022">
          <cell r="E3022" t="str">
            <v>WY Industrial Wood</v>
          </cell>
          <cell r="F3022">
            <v>961</v>
          </cell>
          <cell r="G3022">
            <v>976</v>
          </cell>
          <cell r="H3022">
            <v>317</v>
          </cell>
          <cell r="I3022">
            <v>273</v>
          </cell>
          <cell r="J3022">
            <v>541</v>
          </cell>
          <cell r="K3022">
            <v>327</v>
          </cell>
          <cell r="L3022">
            <v>158</v>
          </cell>
          <cell r="M3022">
            <v>172</v>
          </cell>
          <cell r="N3022">
            <v>143</v>
          </cell>
          <cell r="O3022">
            <v>148</v>
          </cell>
          <cell r="P3022">
            <v>143</v>
          </cell>
          <cell r="Q3022">
            <v>265</v>
          </cell>
          <cell r="R3022">
            <v>158</v>
          </cell>
          <cell r="S3022">
            <v>162</v>
          </cell>
          <cell r="T3022">
            <v>171</v>
          </cell>
          <cell r="U3022">
            <v>173</v>
          </cell>
          <cell r="V3022">
            <v>85</v>
          </cell>
          <cell r="W3022">
            <v>88</v>
          </cell>
          <cell r="X3022">
            <v>85</v>
          </cell>
          <cell r="Y3022">
            <v>74</v>
          </cell>
          <cell r="Z3022">
            <v>81</v>
          </cell>
          <cell r="AA3022">
            <v>73</v>
          </cell>
          <cell r="AB3022">
            <v>75</v>
          </cell>
          <cell r="AC3022">
            <v>59</v>
          </cell>
          <cell r="AD3022">
            <v>59</v>
          </cell>
          <cell r="AE3022">
            <v>59</v>
          </cell>
        </row>
        <row r="3023">
          <cell r="E3023" t="str">
            <v>AK Residential Wood</v>
          </cell>
          <cell r="F3023">
            <v>1522</v>
          </cell>
          <cell r="G3023">
            <v>1596</v>
          </cell>
          <cell r="H3023">
            <v>1674</v>
          </cell>
          <cell r="I3023">
            <v>1947</v>
          </cell>
          <cell r="J3023">
            <v>1848</v>
          </cell>
          <cell r="K3023">
            <v>1848</v>
          </cell>
          <cell r="L3023">
            <v>1919</v>
          </cell>
          <cell r="M3023">
            <v>1568</v>
          </cell>
          <cell r="N3023">
            <v>1394</v>
          </cell>
          <cell r="O3023">
            <v>1430</v>
          </cell>
          <cell r="P3023">
            <v>1540</v>
          </cell>
          <cell r="Q3023">
            <v>2513</v>
          </cell>
          <cell r="R3023">
            <v>2550</v>
          </cell>
          <cell r="S3023">
            <v>2685</v>
          </cell>
          <cell r="T3023">
            <v>2752</v>
          </cell>
          <cell r="U3023">
            <v>920</v>
          </cell>
          <cell r="V3023">
            <v>816</v>
          </cell>
          <cell r="W3023">
            <v>902</v>
          </cell>
          <cell r="X3023">
            <v>1009</v>
          </cell>
          <cell r="Y3023">
            <v>2146</v>
          </cell>
          <cell r="Z3023">
            <v>1873</v>
          </cell>
          <cell r="AA3023">
            <v>1916</v>
          </cell>
          <cell r="AB3023">
            <v>1788</v>
          </cell>
          <cell r="AC3023">
            <v>2470</v>
          </cell>
          <cell r="AD3023">
            <v>2514</v>
          </cell>
          <cell r="AE3023">
            <v>1873</v>
          </cell>
        </row>
        <row r="3024">
          <cell r="E3024" t="str">
            <v>AL Residential Wood</v>
          </cell>
          <cell r="F3024">
            <v>15130</v>
          </cell>
          <cell r="G3024">
            <v>15862</v>
          </cell>
          <cell r="H3024">
            <v>16642</v>
          </cell>
          <cell r="I3024">
            <v>12681</v>
          </cell>
          <cell r="J3024">
            <v>12037</v>
          </cell>
          <cell r="K3024">
            <v>12037</v>
          </cell>
          <cell r="L3024">
            <v>12500</v>
          </cell>
          <cell r="M3024">
            <v>6570</v>
          </cell>
          <cell r="N3024">
            <v>5839</v>
          </cell>
          <cell r="O3024">
            <v>5992</v>
          </cell>
          <cell r="P3024">
            <v>6453</v>
          </cell>
          <cell r="Q3024">
            <v>5318</v>
          </cell>
          <cell r="R3024">
            <v>5398</v>
          </cell>
          <cell r="S3024">
            <v>5682</v>
          </cell>
          <cell r="T3024">
            <v>5824</v>
          </cell>
          <cell r="U3024">
            <v>4589</v>
          </cell>
          <cell r="V3024">
            <v>4070</v>
          </cell>
          <cell r="W3024">
            <v>4498</v>
          </cell>
          <cell r="X3024">
            <v>5033</v>
          </cell>
          <cell r="Y3024">
            <v>6666</v>
          </cell>
          <cell r="Z3024">
            <v>5819</v>
          </cell>
          <cell r="AA3024">
            <v>5952</v>
          </cell>
          <cell r="AB3024">
            <v>5555</v>
          </cell>
          <cell r="AC3024">
            <v>7671</v>
          </cell>
          <cell r="AD3024">
            <v>7809</v>
          </cell>
          <cell r="AE3024">
            <v>5818</v>
          </cell>
        </row>
        <row r="3025">
          <cell r="E3025" t="str">
            <v>AR Residential Wood</v>
          </cell>
          <cell r="F3025">
            <v>3161</v>
          </cell>
          <cell r="G3025">
            <v>3313</v>
          </cell>
          <cell r="H3025">
            <v>3476</v>
          </cell>
          <cell r="I3025">
            <v>4830</v>
          </cell>
          <cell r="J3025">
            <v>4585</v>
          </cell>
          <cell r="K3025">
            <v>4585</v>
          </cell>
          <cell r="L3025">
            <v>4761</v>
          </cell>
          <cell r="M3025">
            <v>2347</v>
          </cell>
          <cell r="N3025">
            <v>2086</v>
          </cell>
          <cell r="O3025">
            <v>2141</v>
          </cell>
          <cell r="P3025">
            <v>2306</v>
          </cell>
          <cell r="Q3025">
            <v>2227</v>
          </cell>
          <cell r="R3025">
            <v>2261</v>
          </cell>
          <cell r="S3025">
            <v>2380</v>
          </cell>
          <cell r="T3025">
            <v>2439</v>
          </cell>
          <cell r="U3025">
            <v>5603</v>
          </cell>
          <cell r="V3025">
            <v>4969</v>
          </cell>
          <cell r="W3025">
            <v>5492</v>
          </cell>
          <cell r="X3025">
            <v>6146</v>
          </cell>
          <cell r="Y3025">
            <v>9580</v>
          </cell>
          <cell r="Z3025">
            <v>8364</v>
          </cell>
          <cell r="AA3025">
            <v>8554</v>
          </cell>
          <cell r="AB3025">
            <v>7984</v>
          </cell>
          <cell r="AC3025">
            <v>11025</v>
          </cell>
          <cell r="AD3025">
            <v>11224</v>
          </cell>
          <cell r="AE3025">
            <v>8362</v>
          </cell>
        </row>
        <row r="3026">
          <cell r="E3026" t="str">
            <v>AZ Residential Wood</v>
          </cell>
          <cell r="F3026">
            <v>8220</v>
          </cell>
          <cell r="G3026">
            <v>8617</v>
          </cell>
          <cell r="H3026">
            <v>9041</v>
          </cell>
          <cell r="I3026">
            <v>8651</v>
          </cell>
          <cell r="J3026">
            <v>8212</v>
          </cell>
          <cell r="K3026">
            <v>8212</v>
          </cell>
          <cell r="L3026">
            <v>8528</v>
          </cell>
          <cell r="M3026">
            <v>9692</v>
          </cell>
          <cell r="N3026">
            <v>8613</v>
          </cell>
          <cell r="O3026">
            <v>8840</v>
          </cell>
          <cell r="P3026">
            <v>9520</v>
          </cell>
          <cell r="Q3026">
            <v>5681</v>
          </cell>
          <cell r="R3026">
            <v>5766</v>
          </cell>
          <cell r="S3026">
            <v>6070</v>
          </cell>
          <cell r="T3026">
            <v>6222</v>
          </cell>
          <cell r="U3026">
            <v>8341</v>
          </cell>
          <cell r="V3026">
            <v>7397</v>
          </cell>
          <cell r="W3026">
            <v>8176</v>
          </cell>
          <cell r="X3026">
            <v>9149</v>
          </cell>
          <cell r="Y3026">
            <v>2866</v>
          </cell>
          <cell r="Z3026">
            <v>2502</v>
          </cell>
          <cell r="AA3026">
            <v>2559</v>
          </cell>
          <cell r="AB3026">
            <v>2388</v>
          </cell>
          <cell r="AC3026">
            <v>3298</v>
          </cell>
          <cell r="AD3026">
            <v>3358</v>
          </cell>
          <cell r="AE3026">
            <v>2501</v>
          </cell>
        </row>
        <row r="3027">
          <cell r="E3027" t="str">
            <v>CA Residential Wood</v>
          </cell>
          <cell r="F3027">
            <v>73171</v>
          </cell>
          <cell r="G3027">
            <v>76709</v>
          </cell>
          <cell r="H3027">
            <v>80481</v>
          </cell>
          <cell r="I3027">
            <v>59668</v>
          </cell>
          <cell r="J3027">
            <v>56637</v>
          </cell>
          <cell r="K3027">
            <v>56637</v>
          </cell>
          <cell r="L3027">
            <v>58816</v>
          </cell>
          <cell r="M3027">
            <v>37668</v>
          </cell>
          <cell r="N3027">
            <v>33473</v>
          </cell>
          <cell r="O3027">
            <v>34354</v>
          </cell>
          <cell r="P3027">
            <v>36997</v>
          </cell>
          <cell r="Q3027">
            <v>35550</v>
          </cell>
          <cell r="R3027">
            <v>36085</v>
          </cell>
          <cell r="S3027">
            <v>37985</v>
          </cell>
          <cell r="T3027">
            <v>38934</v>
          </cell>
          <cell r="U3027">
            <v>25879</v>
          </cell>
          <cell r="V3027">
            <v>22952</v>
          </cell>
          <cell r="W3027">
            <v>25368</v>
          </cell>
          <cell r="X3027">
            <v>28388</v>
          </cell>
          <cell r="Y3027">
            <v>37284</v>
          </cell>
          <cell r="Z3027">
            <v>32551</v>
          </cell>
          <cell r="AA3027">
            <v>33291</v>
          </cell>
          <cell r="AB3027">
            <v>31071</v>
          </cell>
          <cell r="AC3027">
            <v>42908</v>
          </cell>
          <cell r="AD3027">
            <v>43681</v>
          </cell>
          <cell r="AE3027">
            <v>32542</v>
          </cell>
        </row>
        <row r="3028">
          <cell r="E3028" t="str">
            <v>CO Residential Wood</v>
          </cell>
          <cell r="F3028">
            <v>7318</v>
          </cell>
          <cell r="G3028">
            <v>7671</v>
          </cell>
          <cell r="H3028">
            <v>8049</v>
          </cell>
          <cell r="I3028">
            <v>7576</v>
          </cell>
          <cell r="J3028">
            <v>7191</v>
          </cell>
          <cell r="K3028">
            <v>7191</v>
          </cell>
          <cell r="L3028">
            <v>7468</v>
          </cell>
          <cell r="M3028">
            <v>8364</v>
          </cell>
          <cell r="N3028">
            <v>7433</v>
          </cell>
          <cell r="O3028">
            <v>7629</v>
          </cell>
          <cell r="P3028">
            <v>8215</v>
          </cell>
          <cell r="Q3028">
            <v>4716</v>
          </cell>
          <cell r="R3028">
            <v>4787</v>
          </cell>
          <cell r="S3028">
            <v>5039</v>
          </cell>
          <cell r="T3028">
            <v>5165</v>
          </cell>
          <cell r="U3028">
            <v>6832</v>
          </cell>
          <cell r="V3028">
            <v>6059</v>
          </cell>
          <cell r="W3028">
            <v>6697</v>
          </cell>
          <cell r="X3028">
            <v>7494</v>
          </cell>
          <cell r="Y3028">
            <v>9310</v>
          </cell>
          <cell r="Z3028">
            <v>8128</v>
          </cell>
          <cell r="AA3028">
            <v>8313</v>
          </cell>
          <cell r="AB3028">
            <v>7758</v>
          </cell>
          <cell r="AC3028">
            <v>10714</v>
          </cell>
          <cell r="AD3028">
            <v>10907</v>
          </cell>
          <cell r="AE3028">
            <v>8126</v>
          </cell>
        </row>
        <row r="3029">
          <cell r="E3029" t="str">
            <v>CT Residential Wood</v>
          </cell>
          <cell r="F3029">
            <v>9656</v>
          </cell>
          <cell r="G3029">
            <v>10123</v>
          </cell>
          <cell r="H3029">
            <v>10621</v>
          </cell>
          <cell r="I3029">
            <v>11019</v>
          </cell>
          <cell r="J3029">
            <v>10459</v>
          </cell>
          <cell r="K3029">
            <v>10459</v>
          </cell>
          <cell r="L3029">
            <v>10862</v>
          </cell>
          <cell r="M3029">
            <v>7796</v>
          </cell>
          <cell r="N3029">
            <v>6928</v>
          </cell>
          <cell r="O3029">
            <v>7110</v>
          </cell>
          <cell r="P3029">
            <v>7657</v>
          </cell>
          <cell r="Q3029">
            <v>6076</v>
          </cell>
          <cell r="R3029">
            <v>6168</v>
          </cell>
          <cell r="S3029">
            <v>6493</v>
          </cell>
          <cell r="T3029">
            <v>6655</v>
          </cell>
          <cell r="U3029">
            <v>2476</v>
          </cell>
          <cell r="V3029">
            <v>2196</v>
          </cell>
          <cell r="W3029">
            <v>2427</v>
          </cell>
          <cell r="X3029">
            <v>2716</v>
          </cell>
          <cell r="Y3029">
            <v>5897</v>
          </cell>
          <cell r="Z3029">
            <v>5148</v>
          </cell>
          <cell r="AA3029">
            <v>5265</v>
          </cell>
          <cell r="AB3029">
            <v>4914</v>
          </cell>
          <cell r="AC3029">
            <v>6786</v>
          </cell>
          <cell r="AD3029">
            <v>6908</v>
          </cell>
          <cell r="AE3029">
            <v>5147</v>
          </cell>
        </row>
        <row r="3030">
          <cell r="E3030" t="str">
            <v>DC Residential Wood</v>
          </cell>
          <cell r="F3030">
            <v>1156</v>
          </cell>
          <cell r="G3030">
            <v>1212</v>
          </cell>
          <cell r="H3030">
            <v>1272</v>
          </cell>
          <cell r="I3030">
            <v>1714</v>
          </cell>
          <cell r="J3030">
            <v>1627</v>
          </cell>
          <cell r="K3030">
            <v>1627</v>
          </cell>
          <cell r="L3030">
            <v>1690</v>
          </cell>
          <cell r="M3030">
            <v>1179</v>
          </cell>
          <cell r="N3030">
            <v>1048</v>
          </cell>
          <cell r="O3030">
            <v>1076</v>
          </cell>
          <cell r="P3030">
            <v>1158</v>
          </cell>
          <cell r="Q3030">
            <v>734</v>
          </cell>
          <cell r="R3030">
            <v>745</v>
          </cell>
          <cell r="S3030">
            <v>785</v>
          </cell>
          <cell r="T3030">
            <v>804</v>
          </cell>
          <cell r="U3030">
            <v>36</v>
          </cell>
          <cell r="V3030">
            <v>32</v>
          </cell>
          <cell r="W3030">
            <v>35</v>
          </cell>
          <cell r="X3030">
            <v>39</v>
          </cell>
          <cell r="Y3030">
            <v>24</v>
          </cell>
          <cell r="Z3030">
            <v>21</v>
          </cell>
          <cell r="AA3030">
            <v>21</v>
          </cell>
          <cell r="AB3030">
            <v>20</v>
          </cell>
          <cell r="AC3030">
            <v>28</v>
          </cell>
          <cell r="AD3030">
            <v>28</v>
          </cell>
          <cell r="AE3030">
            <v>21</v>
          </cell>
        </row>
        <row r="3031">
          <cell r="E3031" t="str">
            <v>DE Residential Wood</v>
          </cell>
          <cell r="F3031">
            <v>1204</v>
          </cell>
          <cell r="G3031">
            <v>1262</v>
          </cell>
          <cell r="H3031">
            <v>1324</v>
          </cell>
          <cell r="I3031">
            <v>1907</v>
          </cell>
          <cell r="J3031">
            <v>1810</v>
          </cell>
          <cell r="K3031">
            <v>1810</v>
          </cell>
          <cell r="L3031">
            <v>1880</v>
          </cell>
          <cell r="M3031">
            <v>1425</v>
          </cell>
          <cell r="N3031">
            <v>1266</v>
          </cell>
          <cell r="O3031">
            <v>1300</v>
          </cell>
          <cell r="P3031">
            <v>1399</v>
          </cell>
          <cell r="Q3031">
            <v>930</v>
          </cell>
          <cell r="R3031">
            <v>944</v>
          </cell>
          <cell r="S3031">
            <v>994</v>
          </cell>
          <cell r="T3031">
            <v>1019</v>
          </cell>
          <cell r="U3031">
            <v>590</v>
          </cell>
          <cell r="V3031">
            <v>523</v>
          </cell>
          <cell r="W3031">
            <v>578</v>
          </cell>
          <cell r="X3031">
            <v>647</v>
          </cell>
          <cell r="Y3031">
            <v>1298</v>
          </cell>
          <cell r="Z3031">
            <v>1133</v>
          </cell>
          <cell r="AA3031">
            <v>1159</v>
          </cell>
          <cell r="AB3031">
            <v>1082</v>
          </cell>
          <cell r="AC3031">
            <v>1494</v>
          </cell>
          <cell r="AD3031">
            <v>1520</v>
          </cell>
          <cell r="AE3031">
            <v>1133</v>
          </cell>
        </row>
        <row r="3032">
          <cell r="E3032" t="str">
            <v>FL Residential Wood</v>
          </cell>
          <cell r="F3032">
            <v>25325</v>
          </cell>
          <cell r="G3032">
            <v>26549</v>
          </cell>
          <cell r="H3032">
            <v>27855</v>
          </cell>
          <cell r="I3032">
            <v>10256</v>
          </cell>
          <cell r="J3032">
            <v>9735</v>
          </cell>
          <cell r="K3032">
            <v>9735</v>
          </cell>
          <cell r="L3032">
            <v>10110</v>
          </cell>
          <cell r="M3032">
            <v>6381</v>
          </cell>
          <cell r="N3032">
            <v>5670</v>
          </cell>
          <cell r="O3032">
            <v>5820</v>
          </cell>
          <cell r="P3032">
            <v>6267</v>
          </cell>
          <cell r="Q3032">
            <v>4762</v>
          </cell>
          <cell r="R3032">
            <v>4834</v>
          </cell>
          <cell r="S3032">
            <v>5088</v>
          </cell>
          <cell r="T3032">
            <v>5215</v>
          </cell>
          <cell r="U3032">
            <v>2207</v>
          </cell>
          <cell r="V3032">
            <v>1957</v>
          </cell>
          <cell r="W3032">
            <v>2164</v>
          </cell>
          <cell r="X3032">
            <v>2421</v>
          </cell>
          <cell r="Y3032">
            <v>14587</v>
          </cell>
          <cell r="Z3032">
            <v>12735</v>
          </cell>
          <cell r="AA3032">
            <v>13024</v>
          </cell>
          <cell r="AB3032">
            <v>12156</v>
          </cell>
          <cell r="AC3032">
            <v>16787</v>
          </cell>
          <cell r="AD3032">
            <v>17089</v>
          </cell>
          <cell r="AE3032">
            <v>12731</v>
          </cell>
        </row>
        <row r="3033">
          <cell r="E3033" t="str">
            <v>GA Residential Wood</v>
          </cell>
          <cell r="F3033">
            <v>10951</v>
          </cell>
          <cell r="G3033">
            <v>11480</v>
          </cell>
          <cell r="H3033">
            <v>12045</v>
          </cell>
          <cell r="I3033">
            <v>17473</v>
          </cell>
          <cell r="J3033">
            <v>16585</v>
          </cell>
          <cell r="K3033">
            <v>16585</v>
          </cell>
          <cell r="L3033">
            <v>17223</v>
          </cell>
          <cell r="M3033">
            <v>13714</v>
          </cell>
          <cell r="N3033">
            <v>12186</v>
          </cell>
          <cell r="O3033">
            <v>12507</v>
          </cell>
          <cell r="P3033">
            <v>13469</v>
          </cell>
          <cell r="Q3033">
            <v>9067</v>
          </cell>
          <cell r="R3033">
            <v>9203</v>
          </cell>
          <cell r="S3033">
            <v>9688</v>
          </cell>
          <cell r="T3033">
            <v>9930</v>
          </cell>
          <cell r="U3033">
            <v>6498</v>
          </cell>
          <cell r="V3033">
            <v>5764</v>
          </cell>
          <cell r="W3033">
            <v>6370</v>
          </cell>
          <cell r="X3033">
            <v>7129</v>
          </cell>
          <cell r="Y3033">
            <v>12164</v>
          </cell>
          <cell r="Z3033">
            <v>10620</v>
          </cell>
          <cell r="AA3033">
            <v>10861</v>
          </cell>
          <cell r="AB3033">
            <v>10137</v>
          </cell>
          <cell r="AC3033">
            <v>13999</v>
          </cell>
          <cell r="AD3033">
            <v>14251</v>
          </cell>
          <cell r="AE3033">
            <v>10617</v>
          </cell>
        </row>
        <row r="3034">
          <cell r="E3034" t="str">
            <v>HI Residential Wood</v>
          </cell>
          <cell r="F3034">
            <v>0</v>
          </cell>
          <cell r="G3034">
            <v>0</v>
          </cell>
          <cell r="H3034">
            <v>0</v>
          </cell>
          <cell r="I3034">
            <v>0</v>
          </cell>
          <cell r="J3034">
            <v>0</v>
          </cell>
          <cell r="K3034">
            <v>0</v>
          </cell>
          <cell r="L3034">
            <v>0</v>
          </cell>
          <cell r="M3034">
            <v>0</v>
          </cell>
          <cell r="N3034">
            <v>0</v>
          </cell>
          <cell r="O3034">
            <v>0</v>
          </cell>
          <cell r="P3034">
            <v>0</v>
          </cell>
          <cell r="Q3034">
            <v>0</v>
          </cell>
          <cell r="R3034">
            <v>0</v>
          </cell>
          <cell r="S3034">
            <v>0</v>
          </cell>
          <cell r="T3034">
            <v>0</v>
          </cell>
          <cell r="U3034">
            <v>175</v>
          </cell>
          <cell r="V3034">
            <v>156</v>
          </cell>
          <cell r="W3034">
            <v>172</v>
          </cell>
          <cell r="X3034">
            <v>192</v>
          </cell>
          <cell r="Y3034">
            <v>342</v>
          </cell>
          <cell r="Z3034">
            <v>298</v>
          </cell>
          <cell r="AA3034">
            <v>305</v>
          </cell>
          <cell r="AB3034">
            <v>285</v>
          </cell>
          <cell r="AC3034">
            <v>393</v>
          </cell>
          <cell r="AD3034">
            <v>400</v>
          </cell>
          <cell r="AE3034">
            <v>298</v>
          </cell>
        </row>
        <row r="3035">
          <cell r="E3035" t="str">
            <v>IA Residential Wood</v>
          </cell>
          <cell r="F3035">
            <v>6955</v>
          </cell>
          <cell r="G3035">
            <v>7291</v>
          </cell>
          <cell r="H3035">
            <v>7650</v>
          </cell>
          <cell r="I3035">
            <v>6381</v>
          </cell>
          <cell r="J3035">
            <v>6056</v>
          </cell>
          <cell r="K3035">
            <v>6056</v>
          </cell>
          <cell r="L3035">
            <v>6289</v>
          </cell>
          <cell r="M3035">
            <v>4846</v>
          </cell>
          <cell r="N3035">
            <v>4306</v>
          </cell>
          <cell r="O3035">
            <v>4419</v>
          </cell>
          <cell r="P3035">
            <v>4759</v>
          </cell>
          <cell r="Q3035">
            <v>4725</v>
          </cell>
          <cell r="R3035">
            <v>4796</v>
          </cell>
          <cell r="S3035">
            <v>5049</v>
          </cell>
          <cell r="T3035">
            <v>5175</v>
          </cell>
          <cell r="U3035">
            <v>4326</v>
          </cell>
          <cell r="V3035">
            <v>3837</v>
          </cell>
          <cell r="W3035">
            <v>4241</v>
          </cell>
          <cell r="X3035">
            <v>4746</v>
          </cell>
          <cell r="Y3035">
            <v>5534</v>
          </cell>
          <cell r="Z3035">
            <v>4831</v>
          </cell>
          <cell r="AA3035">
            <v>4941</v>
          </cell>
          <cell r="AB3035">
            <v>4611</v>
          </cell>
          <cell r="AC3035">
            <v>6368</v>
          </cell>
          <cell r="AD3035">
            <v>6483</v>
          </cell>
          <cell r="AE3035">
            <v>4830</v>
          </cell>
        </row>
        <row r="3036">
          <cell r="E3036" t="str">
            <v>ID Residential Wood</v>
          </cell>
          <cell r="F3036">
            <v>2047</v>
          </cell>
          <cell r="G3036">
            <v>2146</v>
          </cell>
          <cell r="H3036">
            <v>2252</v>
          </cell>
          <cell r="I3036">
            <v>2181</v>
          </cell>
          <cell r="J3036">
            <v>2070</v>
          </cell>
          <cell r="K3036">
            <v>2070</v>
          </cell>
          <cell r="L3036">
            <v>2150</v>
          </cell>
          <cell r="M3036">
            <v>2450</v>
          </cell>
          <cell r="N3036">
            <v>2178</v>
          </cell>
          <cell r="O3036">
            <v>2235</v>
          </cell>
          <cell r="P3036">
            <v>2407</v>
          </cell>
          <cell r="Q3036">
            <v>1362</v>
          </cell>
          <cell r="R3036">
            <v>1382</v>
          </cell>
          <cell r="S3036">
            <v>1455</v>
          </cell>
          <cell r="T3036">
            <v>1491</v>
          </cell>
          <cell r="U3036">
            <v>8120</v>
          </cell>
          <cell r="V3036">
            <v>7201</v>
          </cell>
          <cell r="W3036">
            <v>7959</v>
          </cell>
          <cell r="X3036">
            <v>8907</v>
          </cell>
          <cell r="Y3036">
            <v>3861</v>
          </cell>
          <cell r="Z3036">
            <v>3371</v>
          </cell>
          <cell r="AA3036">
            <v>3448</v>
          </cell>
          <cell r="AB3036">
            <v>3218</v>
          </cell>
          <cell r="AC3036">
            <v>4444</v>
          </cell>
          <cell r="AD3036">
            <v>4524</v>
          </cell>
          <cell r="AE3036">
            <v>3370</v>
          </cell>
        </row>
        <row r="3037">
          <cell r="E3037" t="str">
            <v>IL Residential Wood</v>
          </cell>
          <cell r="F3037">
            <v>32162</v>
          </cell>
          <cell r="G3037">
            <v>33717</v>
          </cell>
          <cell r="H3037">
            <v>35375</v>
          </cell>
          <cell r="I3037">
            <v>18139</v>
          </cell>
          <cell r="J3037">
            <v>17217</v>
          </cell>
          <cell r="K3037">
            <v>17217</v>
          </cell>
          <cell r="L3037">
            <v>17880</v>
          </cell>
          <cell r="M3037">
            <v>11580</v>
          </cell>
          <cell r="N3037">
            <v>10290</v>
          </cell>
          <cell r="O3037">
            <v>10561</v>
          </cell>
          <cell r="P3037">
            <v>11374</v>
          </cell>
          <cell r="Q3037">
            <v>15492</v>
          </cell>
          <cell r="R3037">
            <v>15725</v>
          </cell>
          <cell r="S3037">
            <v>16553</v>
          </cell>
          <cell r="T3037">
            <v>16967</v>
          </cell>
          <cell r="U3037">
            <v>6325</v>
          </cell>
          <cell r="V3037">
            <v>5609</v>
          </cell>
          <cell r="W3037">
            <v>6200</v>
          </cell>
          <cell r="X3037">
            <v>6938</v>
          </cell>
          <cell r="Y3037">
            <v>14002</v>
          </cell>
          <cell r="Z3037">
            <v>12224</v>
          </cell>
          <cell r="AA3037">
            <v>12502</v>
          </cell>
          <cell r="AB3037">
            <v>11668</v>
          </cell>
          <cell r="AC3037">
            <v>16114</v>
          </cell>
          <cell r="AD3037">
            <v>16404</v>
          </cell>
          <cell r="AE3037">
            <v>12221</v>
          </cell>
        </row>
        <row r="3038">
          <cell r="E3038" t="str">
            <v>IN Residential Wood</v>
          </cell>
          <cell r="F3038">
            <v>16030</v>
          </cell>
          <cell r="G3038">
            <v>16805</v>
          </cell>
          <cell r="H3038">
            <v>17632</v>
          </cell>
          <cell r="I3038">
            <v>9173</v>
          </cell>
          <cell r="J3038">
            <v>8707</v>
          </cell>
          <cell r="K3038">
            <v>8707</v>
          </cell>
          <cell r="L3038">
            <v>9042</v>
          </cell>
          <cell r="M3038">
            <v>6025</v>
          </cell>
          <cell r="N3038">
            <v>5354</v>
          </cell>
          <cell r="O3038">
            <v>5495</v>
          </cell>
          <cell r="P3038">
            <v>5918</v>
          </cell>
          <cell r="Q3038">
            <v>8093</v>
          </cell>
          <cell r="R3038">
            <v>8215</v>
          </cell>
          <cell r="S3038">
            <v>8647</v>
          </cell>
          <cell r="T3038">
            <v>8863</v>
          </cell>
          <cell r="U3038">
            <v>12744</v>
          </cell>
          <cell r="V3038">
            <v>11303</v>
          </cell>
          <cell r="W3038">
            <v>12493</v>
          </cell>
          <cell r="X3038">
            <v>13980</v>
          </cell>
          <cell r="Y3038">
            <v>12117</v>
          </cell>
          <cell r="Z3038">
            <v>10579</v>
          </cell>
          <cell r="AA3038">
            <v>10820</v>
          </cell>
          <cell r="AB3038">
            <v>10098</v>
          </cell>
          <cell r="AC3038">
            <v>13945</v>
          </cell>
          <cell r="AD3038">
            <v>14196</v>
          </cell>
          <cell r="AE3038">
            <v>10576</v>
          </cell>
        </row>
        <row r="3039">
          <cell r="E3039" t="str">
            <v>KS Residential Wood</v>
          </cell>
          <cell r="F3039">
            <v>6349</v>
          </cell>
          <cell r="G3039">
            <v>6656</v>
          </cell>
          <cell r="H3039">
            <v>6984</v>
          </cell>
          <cell r="I3039">
            <v>5859</v>
          </cell>
          <cell r="J3039">
            <v>5561</v>
          </cell>
          <cell r="K3039">
            <v>5561</v>
          </cell>
          <cell r="L3039">
            <v>5775</v>
          </cell>
          <cell r="M3039">
            <v>4506</v>
          </cell>
          <cell r="N3039">
            <v>4005</v>
          </cell>
          <cell r="O3039">
            <v>4110</v>
          </cell>
          <cell r="P3039">
            <v>4426</v>
          </cell>
          <cell r="Q3039">
            <v>4350</v>
          </cell>
          <cell r="R3039">
            <v>4416</v>
          </cell>
          <cell r="S3039">
            <v>4648</v>
          </cell>
          <cell r="T3039">
            <v>4765</v>
          </cell>
          <cell r="U3039">
            <v>3968</v>
          </cell>
          <cell r="V3039">
            <v>3519</v>
          </cell>
          <cell r="W3039">
            <v>3889</v>
          </cell>
          <cell r="X3039">
            <v>4352</v>
          </cell>
          <cell r="Y3039">
            <v>4516</v>
          </cell>
          <cell r="Z3039">
            <v>3942</v>
          </cell>
          <cell r="AA3039">
            <v>4032</v>
          </cell>
          <cell r="AB3039">
            <v>3763</v>
          </cell>
          <cell r="AC3039">
            <v>5197</v>
          </cell>
          <cell r="AD3039">
            <v>5290</v>
          </cell>
          <cell r="AE3039">
            <v>3941</v>
          </cell>
        </row>
        <row r="3040">
          <cell r="E3040" t="str">
            <v>KY Residential Wood</v>
          </cell>
          <cell r="F3040">
            <v>13651</v>
          </cell>
          <cell r="G3040">
            <v>14311</v>
          </cell>
          <cell r="H3040">
            <v>15014</v>
          </cell>
          <cell r="I3040">
            <v>11430</v>
          </cell>
          <cell r="J3040">
            <v>10849</v>
          </cell>
          <cell r="K3040">
            <v>10849</v>
          </cell>
          <cell r="L3040">
            <v>11266</v>
          </cell>
          <cell r="M3040">
            <v>5874</v>
          </cell>
          <cell r="N3040">
            <v>5220</v>
          </cell>
          <cell r="O3040">
            <v>5358</v>
          </cell>
          <cell r="P3040">
            <v>5770</v>
          </cell>
          <cell r="Q3040">
            <v>4744</v>
          </cell>
          <cell r="R3040">
            <v>4815</v>
          </cell>
          <cell r="S3040">
            <v>5069</v>
          </cell>
          <cell r="T3040">
            <v>5196</v>
          </cell>
          <cell r="U3040">
            <v>10168</v>
          </cell>
          <cell r="V3040">
            <v>9018</v>
          </cell>
          <cell r="W3040">
            <v>9967</v>
          </cell>
          <cell r="X3040">
            <v>11153</v>
          </cell>
          <cell r="Y3040">
            <v>14017</v>
          </cell>
          <cell r="Z3040">
            <v>12238</v>
          </cell>
          <cell r="AA3040">
            <v>12516</v>
          </cell>
          <cell r="AB3040">
            <v>11682</v>
          </cell>
          <cell r="AC3040">
            <v>16132</v>
          </cell>
          <cell r="AD3040">
            <v>16422</v>
          </cell>
          <cell r="AE3040">
            <v>12234</v>
          </cell>
        </row>
        <row r="3041">
          <cell r="E3041" t="str">
            <v>LA Residential Wood</v>
          </cell>
          <cell r="F3041">
            <v>5421</v>
          </cell>
          <cell r="G3041">
            <v>5683</v>
          </cell>
          <cell r="H3041">
            <v>5963</v>
          </cell>
          <cell r="I3041">
            <v>8172</v>
          </cell>
          <cell r="J3041">
            <v>7757</v>
          </cell>
          <cell r="K3041">
            <v>7757</v>
          </cell>
          <cell r="L3041">
            <v>8056</v>
          </cell>
          <cell r="M3041">
            <v>3893</v>
          </cell>
          <cell r="N3041">
            <v>3460</v>
          </cell>
          <cell r="O3041">
            <v>3551</v>
          </cell>
          <cell r="P3041">
            <v>3824</v>
          </cell>
          <cell r="Q3041">
            <v>3491</v>
          </cell>
          <cell r="R3041">
            <v>3543</v>
          </cell>
          <cell r="S3041">
            <v>3730</v>
          </cell>
          <cell r="T3041">
            <v>3823</v>
          </cell>
          <cell r="U3041">
            <v>1485</v>
          </cell>
          <cell r="V3041">
            <v>1317</v>
          </cell>
          <cell r="W3041">
            <v>1456</v>
          </cell>
          <cell r="X3041">
            <v>1629</v>
          </cell>
          <cell r="Y3041">
            <v>2357</v>
          </cell>
          <cell r="Z3041">
            <v>2058</v>
          </cell>
          <cell r="AA3041">
            <v>2105</v>
          </cell>
          <cell r="AB3041">
            <v>1964</v>
          </cell>
          <cell r="AC3041">
            <v>2713</v>
          </cell>
          <cell r="AD3041">
            <v>2761</v>
          </cell>
          <cell r="AE3041">
            <v>2057</v>
          </cell>
        </row>
        <row r="3042">
          <cell r="E3042" t="str">
            <v>MA Residential Wood</v>
          </cell>
          <cell r="F3042">
            <v>18077</v>
          </cell>
          <cell r="G3042">
            <v>18951</v>
          </cell>
          <cell r="H3042">
            <v>19883</v>
          </cell>
          <cell r="I3042">
            <v>20573</v>
          </cell>
          <cell r="J3042">
            <v>19528</v>
          </cell>
          <cell r="K3042">
            <v>19528</v>
          </cell>
          <cell r="L3042">
            <v>20279</v>
          </cell>
          <cell r="M3042">
            <v>14529</v>
          </cell>
          <cell r="N3042">
            <v>12911</v>
          </cell>
          <cell r="O3042">
            <v>13251</v>
          </cell>
          <cell r="P3042">
            <v>14270</v>
          </cell>
          <cell r="Q3042">
            <v>11496</v>
          </cell>
          <cell r="R3042">
            <v>11670</v>
          </cell>
          <cell r="S3042">
            <v>12284</v>
          </cell>
          <cell r="T3042">
            <v>12591</v>
          </cell>
          <cell r="U3042">
            <v>3578</v>
          </cell>
          <cell r="V3042">
            <v>3173</v>
          </cell>
          <cell r="W3042">
            <v>3507</v>
          </cell>
          <cell r="X3042">
            <v>3924</v>
          </cell>
          <cell r="Y3042">
            <v>10204</v>
          </cell>
          <cell r="Z3042">
            <v>8909</v>
          </cell>
          <cell r="AA3042">
            <v>9111</v>
          </cell>
          <cell r="AB3042">
            <v>8504</v>
          </cell>
          <cell r="AC3042">
            <v>11744</v>
          </cell>
          <cell r="AD3042">
            <v>11955</v>
          </cell>
          <cell r="AE3042">
            <v>8906</v>
          </cell>
        </row>
        <row r="3043">
          <cell r="E3043" t="str">
            <v>MD Residential Wood</v>
          </cell>
          <cell r="F3043">
            <v>7853</v>
          </cell>
          <cell r="G3043">
            <v>8233</v>
          </cell>
          <cell r="H3043">
            <v>8638</v>
          </cell>
          <cell r="I3043">
            <v>12388</v>
          </cell>
          <cell r="J3043">
            <v>11759</v>
          </cell>
          <cell r="K3043">
            <v>11759</v>
          </cell>
          <cell r="L3043">
            <v>12211</v>
          </cell>
          <cell r="M3043">
            <v>9152</v>
          </cell>
          <cell r="N3043">
            <v>8133</v>
          </cell>
          <cell r="O3043">
            <v>8347</v>
          </cell>
          <cell r="P3043">
            <v>8989</v>
          </cell>
          <cell r="Q3043">
            <v>5801</v>
          </cell>
          <cell r="R3043">
            <v>5888</v>
          </cell>
          <cell r="S3043">
            <v>6198</v>
          </cell>
          <cell r="T3043">
            <v>6353</v>
          </cell>
          <cell r="U3043">
            <v>4578</v>
          </cell>
          <cell r="V3043">
            <v>4060</v>
          </cell>
          <cell r="W3043">
            <v>4488</v>
          </cell>
          <cell r="X3043">
            <v>5022</v>
          </cell>
          <cell r="Y3043">
            <v>9983</v>
          </cell>
          <cell r="Z3043">
            <v>8715</v>
          </cell>
          <cell r="AA3043">
            <v>8913</v>
          </cell>
          <cell r="AB3043">
            <v>8319</v>
          </cell>
          <cell r="AC3043">
            <v>11488</v>
          </cell>
          <cell r="AD3043">
            <v>11695</v>
          </cell>
          <cell r="AE3043">
            <v>8713</v>
          </cell>
        </row>
        <row r="3044">
          <cell r="E3044" t="str">
            <v>ME Residential Wood</v>
          </cell>
          <cell r="F3044">
            <v>4292</v>
          </cell>
          <cell r="G3044">
            <v>4499</v>
          </cell>
          <cell r="H3044">
            <v>4720</v>
          </cell>
          <cell r="I3044">
            <v>4946</v>
          </cell>
          <cell r="J3044">
            <v>4695</v>
          </cell>
          <cell r="K3044">
            <v>4695</v>
          </cell>
          <cell r="L3044">
            <v>4875</v>
          </cell>
          <cell r="M3044">
            <v>3537</v>
          </cell>
          <cell r="N3044">
            <v>3143</v>
          </cell>
          <cell r="O3044">
            <v>3225</v>
          </cell>
          <cell r="P3044">
            <v>3474</v>
          </cell>
          <cell r="Q3044">
            <v>2872</v>
          </cell>
          <cell r="R3044">
            <v>2915</v>
          </cell>
          <cell r="S3044">
            <v>3068</v>
          </cell>
          <cell r="T3044">
            <v>3145</v>
          </cell>
          <cell r="U3044">
            <v>6037</v>
          </cell>
          <cell r="V3044">
            <v>5354</v>
          </cell>
          <cell r="W3044">
            <v>5918</v>
          </cell>
          <cell r="X3044">
            <v>6622</v>
          </cell>
          <cell r="Y3044">
            <v>14290</v>
          </cell>
          <cell r="Z3044">
            <v>12476</v>
          </cell>
          <cell r="AA3044">
            <v>12760</v>
          </cell>
          <cell r="AB3044">
            <v>11909</v>
          </cell>
          <cell r="AC3044">
            <v>16446</v>
          </cell>
          <cell r="AD3044">
            <v>16742</v>
          </cell>
          <cell r="AE3044">
            <v>12473</v>
          </cell>
        </row>
        <row r="3045">
          <cell r="E3045" t="str">
            <v>MI Residential Wood</v>
          </cell>
          <cell r="F3045">
            <v>27464</v>
          </cell>
          <cell r="G3045">
            <v>28791</v>
          </cell>
          <cell r="H3045">
            <v>30207</v>
          </cell>
          <cell r="I3045">
            <v>15580</v>
          </cell>
          <cell r="J3045">
            <v>14788</v>
          </cell>
          <cell r="K3045">
            <v>14788</v>
          </cell>
          <cell r="L3045">
            <v>15357</v>
          </cell>
          <cell r="M3045">
            <v>10062</v>
          </cell>
          <cell r="N3045">
            <v>8941</v>
          </cell>
          <cell r="O3045">
            <v>9176</v>
          </cell>
          <cell r="P3045">
            <v>9882</v>
          </cell>
          <cell r="Q3045">
            <v>13459</v>
          </cell>
          <cell r="R3045">
            <v>13662</v>
          </cell>
          <cell r="S3045">
            <v>14381</v>
          </cell>
          <cell r="T3045">
            <v>14740</v>
          </cell>
          <cell r="U3045">
            <v>25399</v>
          </cell>
          <cell r="V3045">
            <v>22526</v>
          </cell>
          <cell r="W3045">
            <v>24897</v>
          </cell>
          <cell r="X3045">
            <v>27861</v>
          </cell>
          <cell r="Y3045">
            <v>18659</v>
          </cell>
          <cell r="Z3045">
            <v>16290</v>
          </cell>
          <cell r="AA3045">
            <v>16660</v>
          </cell>
          <cell r="AB3045">
            <v>15550</v>
          </cell>
          <cell r="AC3045">
            <v>21473</v>
          </cell>
          <cell r="AD3045">
            <v>21860</v>
          </cell>
          <cell r="AE3045">
            <v>16285</v>
          </cell>
        </row>
        <row r="3046">
          <cell r="E3046" t="str">
            <v>MN Residential Wood</v>
          </cell>
          <cell r="F3046">
            <v>11242</v>
          </cell>
          <cell r="G3046">
            <v>11785</v>
          </cell>
          <cell r="H3046">
            <v>12365</v>
          </cell>
          <cell r="I3046">
            <v>10496</v>
          </cell>
          <cell r="J3046">
            <v>9963</v>
          </cell>
          <cell r="K3046">
            <v>9963</v>
          </cell>
          <cell r="L3046">
            <v>10346</v>
          </cell>
          <cell r="M3046">
            <v>8074</v>
          </cell>
          <cell r="N3046">
            <v>7175</v>
          </cell>
          <cell r="O3046">
            <v>7364</v>
          </cell>
          <cell r="P3046">
            <v>7931</v>
          </cell>
          <cell r="Q3046">
            <v>7984</v>
          </cell>
          <cell r="R3046">
            <v>8105</v>
          </cell>
          <cell r="S3046">
            <v>8531</v>
          </cell>
          <cell r="T3046">
            <v>8744</v>
          </cell>
          <cell r="U3046">
            <v>10662</v>
          </cell>
          <cell r="V3046">
            <v>9456</v>
          </cell>
          <cell r="W3046">
            <v>10451</v>
          </cell>
          <cell r="X3046">
            <v>11695</v>
          </cell>
          <cell r="Y3046">
            <v>14015</v>
          </cell>
          <cell r="Z3046">
            <v>12236</v>
          </cell>
          <cell r="AA3046">
            <v>12514</v>
          </cell>
          <cell r="AB3046">
            <v>11679</v>
          </cell>
          <cell r="AC3046">
            <v>16129</v>
          </cell>
          <cell r="AD3046">
            <v>16419</v>
          </cell>
          <cell r="AE3046">
            <v>12232</v>
          </cell>
        </row>
        <row r="3047">
          <cell r="E3047" t="str">
            <v>MO Residential Wood</v>
          </cell>
          <cell r="F3047">
            <v>13373</v>
          </cell>
          <cell r="G3047">
            <v>14020</v>
          </cell>
          <cell r="H3047">
            <v>14709</v>
          </cell>
          <cell r="I3047">
            <v>12350</v>
          </cell>
          <cell r="J3047">
            <v>11722</v>
          </cell>
          <cell r="K3047">
            <v>11722</v>
          </cell>
          <cell r="L3047">
            <v>12173</v>
          </cell>
          <cell r="M3047">
            <v>9551</v>
          </cell>
          <cell r="N3047">
            <v>8488</v>
          </cell>
          <cell r="O3047">
            <v>8711</v>
          </cell>
          <cell r="P3047">
            <v>9381</v>
          </cell>
          <cell r="Q3047">
            <v>9398</v>
          </cell>
          <cell r="R3047">
            <v>9539</v>
          </cell>
          <cell r="S3047">
            <v>10041</v>
          </cell>
          <cell r="T3047">
            <v>10292</v>
          </cell>
          <cell r="U3047">
            <v>18484</v>
          </cell>
          <cell r="V3047">
            <v>16393</v>
          </cell>
          <cell r="W3047">
            <v>18119</v>
          </cell>
          <cell r="X3047">
            <v>20276</v>
          </cell>
          <cell r="Y3047">
            <v>26123</v>
          </cell>
          <cell r="Z3047">
            <v>22807</v>
          </cell>
          <cell r="AA3047">
            <v>23325</v>
          </cell>
          <cell r="AB3047">
            <v>21770</v>
          </cell>
          <cell r="AC3047">
            <v>30063</v>
          </cell>
          <cell r="AD3047">
            <v>30604</v>
          </cell>
          <cell r="AE3047">
            <v>22800</v>
          </cell>
        </row>
        <row r="3048">
          <cell r="E3048" t="str">
            <v>MS Residential Wood</v>
          </cell>
          <cell r="F3048">
            <v>9153</v>
          </cell>
          <cell r="G3048">
            <v>9596</v>
          </cell>
          <cell r="H3048">
            <v>10067</v>
          </cell>
          <cell r="I3048">
            <v>7594</v>
          </cell>
          <cell r="J3048">
            <v>7208</v>
          </cell>
          <cell r="K3048">
            <v>7208</v>
          </cell>
          <cell r="L3048">
            <v>7486</v>
          </cell>
          <cell r="M3048">
            <v>3906</v>
          </cell>
          <cell r="N3048">
            <v>3471</v>
          </cell>
          <cell r="O3048">
            <v>3563</v>
          </cell>
          <cell r="P3048">
            <v>3837</v>
          </cell>
          <cell r="Q3048">
            <v>3152</v>
          </cell>
          <cell r="R3048">
            <v>3200</v>
          </cell>
          <cell r="S3048">
            <v>3368</v>
          </cell>
          <cell r="T3048">
            <v>3452</v>
          </cell>
          <cell r="U3048">
            <v>4837</v>
          </cell>
          <cell r="V3048">
            <v>4290</v>
          </cell>
          <cell r="W3048">
            <v>4741</v>
          </cell>
          <cell r="X3048">
            <v>5306</v>
          </cell>
          <cell r="Y3048">
            <v>5512</v>
          </cell>
          <cell r="Z3048">
            <v>4812</v>
          </cell>
          <cell r="AA3048">
            <v>4921</v>
          </cell>
          <cell r="AB3048">
            <v>4593</v>
          </cell>
          <cell r="AC3048">
            <v>6343</v>
          </cell>
          <cell r="AD3048">
            <v>6457</v>
          </cell>
          <cell r="AE3048">
            <v>4811</v>
          </cell>
        </row>
        <row r="3049">
          <cell r="E3049" t="str">
            <v>MT Residential Wood</v>
          </cell>
          <cell r="F3049">
            <v>1789</v>
          </cell>
          <cell r="G3049">
            <v>1875</v>
          </cell>
          <cell r="H3049">
            <v>1968</v>
          </cell>
          <cell r="I3049">
            <v>1818</v>
          </cell>
          <cell r="J3049">
            <v>1726</v>
          </cell>
          <cell r="K3049">
            <v>1726</v>
          </cell>
          <cell r="L3049">
            <v>1792</v>
          </cell>
          <cell r="M3049">
            <v>1895</v>
          </cell>
          <cell r="N3049">
            <v>1684</v>
          </cell>
          <cell r="O3049">
            <v>1728</v>
          </cell>
          <cell r="P3049">
            <v>1861</v>
          </cell>
          <cell r="Q3049">
            <v>1045</v>
          </cell>
          <cell r="R3049">
            <v>1061</v>
          </cell>
          <cell r="S3049">
            <v>1117</v>
          </cell>
          <cell r="T3049">
            <v>1145</v>
          </cell>
          <cell r="U3049">
            <v>6033</v>
          </cell>
          <cell r="V3049">
            <v>5350</v>
          </cell>
          <cell r="W3049">
            <v>5914</v>
          </cell>
          <cell r="X3049">
            <v>6618</v>
          </cell>
          <cell r="Y3049">
            <v>3181</v>
          </cell>
          <cell r="Z3049">
            <v>2777</v>
          </cell>
          <cell r="AA3049">
            <v>2840</v>
          </cell>
          <cell r="AB3049">
            <v>2651</v>
          </cell>
          <cell r="AC3049">
            <v>3660</v>
          </cell>
          <cell r="AD3049">
            <v>3726</v>
          </cell>
          <cell r="AE3049">
            <v>2776</v>
          </cell>
        </row>
        <row r="3050">
          <cell r="E3050" t="str">
            <v>NC Residential Wood</v>
          </cell>
          <cell r="F3050">
            <v>11699</v>
          </cell>
          <cell r="G3050">
            <v>12265</v>
          </cell>
          <cell r="H3050">
            <v>12868</v>
          </cell>
          <cell r="I3050">
            <v>18649</v>
          </cell>
          <cell r="J3050">
            <v>17702</v>
          </cell>
          <cell r="K3050">
            <v>17702</v>
          </cell>
          <cell r="L3050">
            <v>18382</v>
          </cell>
          <cell r="M3050">
            <v>14507</v>
          </cell>
          <cell r="N3050">
            <v>12892</v>
          </cell>
          <cell r="O3050">
            <v>13231</v>
          </cell>
          <cell r="P3050">
            <v>14249</v>
          </cell>
          <cell r="Q3050">
            <v>9684</v>
          </cell>
          <cell r="R3050">
            <v>9830</v>
          </cell>
          <cell r="S3050">
            <v>10348</v>
          </cell>
          <cell r="T3050">
            <v>10606</v>
          </cell>
          <cell r="U3050">
            <v>15395</v>
          </cell>
          <cell r="V3050">
            <v>13654</v>
          </cell>
          <cell r="W3050">
            <v>15092</v>
          </cell>
          <cell r="X3050">
            <v>16888</v>
          </cell>
          <cell r="Y3050">
            <v>16820</v>
          </cell>
          <cell r="Z3050">
            <v>14685</v>
          </cell>
          <cell r="AA3050">
            <v>15019</v>
          </cell>
          <cell r="AB3050">
            <v>14017</v>
          </cell>
          <cell r="AC3050">
            <v>19357</v>
          </cell>
          <cell r="AD3050">
            <v>19706</v>
          </cell>
          <cell r="AE3050">
            <v>14681</v>
          </cell>
        </row>
        <row r="3051">
          <cell r="E3051" t="str">
            <v>ND Residential Wood</v>
          </cell>
          <cell r="F3051">
            <v>1680</v>
          </cell>
          <cell r="G3051">
            <v>1762</v>
          </cell>
          <cell r="H3051">
            <v>1848</v>
          </cell>
          <cell r="I3051">
            <v>1539</v>
          </cell>
          <cell r="J3051">
            <v>1461</v>
          </cell>
          <cell r="K3051">
            <v>1461</v>
          </cell>
          <cell r="L3051">
            <v>1517</v>
          </cell>
          <cell r="M3051">
            <v>1173</v>
          </cell>
          <cell r="N3051">
            <v>1043</v>
          </cell>
          <cell r="O3051">
            <v>1070</v>
          </cell>
          <cell r="P3051">
            <v>1152</v>
          </cell>
          <cell r="Q3051">
            <v>1108</v>
          </cell>
          <cell r="R3051">
            <v>1125</v>
          </cell>
          <cell r="S3051">
            <v>1184</v>
          </cell>
          <cell r="T3051">
            <v>1214</v>
          </cell>
          <cell r="U3051">
            <v>362</v>
          </cell>
          <cell r="V3051">
            <v>321</v>
          </cell>
          <cell r="W3051">
            <v>355</v>
          </cell>
          <cell r="X3051">
            <v>398</v>
          </cell>
          <cell r="Y3051">
            <v>461</v>
          </cell>
          <cell r="Z3051">
            <v>402</v>
          </cell>
          <cell r="AA3051">
            <v>411</v>
          </cell>
          <cell r="AB3051">
            <v>384</v>
          </cell>
          <cell r="AC3051">
            <v>530</v>
          </cell>
          <cell r="AD3051">
            <v>540</v>
          </cell>
          <cell r="AE3051">
            <v>402</v>
          </cell>
        </row>
        <row r="3052">
          <cell r="E3052" t="str">
            <v>NE Residential Wood</v>
          </cell>
          <cell r="F3052">
            <v>4017</v>
          </cell>
          <cell r="G3052">
            <v>4212</v>
          </cell>
          <cell r="H3052">
            <v>4419</v>
          </cell>
          <cell r="I3052">
            <v>3709</v>
          </cell>
          <cell r="J3052">
            <v>3520</v>
          </cell>
          <cell r="K3052">
            <v>3520</v>
          </cell>
          <cell r="L3052">
            <v>3656</v>
          </cell>
          <cell r="M3052">
            <v>2839</v>
          </cell>
          <cell r="N3052">
            <v>2523</v>
          </cell>
          <cell r="O3052">
            <v>2589</v>
          </cell>
          <cell r="P3052">
            <v>2788</v>
          </cell>
          <cell r="Q3052">
            <v>2782</v>
          </cell>
          <cell r="R3052">
            <v>2824</v>
          </cell>
          <cell r="S3052">
            <v>2972</v>
          </cell>
          <cell r="T3052">
            <v>3046</v>
          </cell>
          <cell r="U3052">
            <v>2277</v>
          </cell>
          <cell r="V3052">
            <v>2019</v>
          </cell>
          <cell r="W3052">
            <v>2232</v>
          </cell>
          <cell r="X3052">
            <v>2497</v>
          </cell>
          <cell r="Y3052">
            <v>2590</v>
          </cell>
          <cell r="Z3052">
            <v>2261</v>
          </cell>
          <cell r="AA3052">
            <v>2313</v>
          </cell>
          <cell r="AB3052">
            <v>2159</v>
          </cell>
          <cell r="AC3052">
            <v>2981</v>
          </cell>
          <cell r="AD3052">
            <v>3035</v>
          </cell>
          <cell r="AE3052">
            <v>2261</v>
          </cell>
        </row>
        <row r="3053">
          <cell r="E3053" t="str">
            <v>NH Residential Wood</v>
          </cell>
          <cell r="F3053">
            <v>3684</v>
          </cell>
          <cell r="G3053">
            <v>3862</v>
          </cell>
          <cell r="H3053">
            <v>4052</v>
          </cell>
          <cell r="I3053">
            <v>4242</v>
          </cell>
          <cell r="J3053">
            <v>4026</v>
          </cell>
          <cell r="K3053">
            <v>4026</v>
          </cell>
          <cell r="L3053">
            <v>4181</v>
          </cell>
          <cell r="M3053">
            <v>3036</v>
          </cell>
          <cell r="N3053">
            <v>2698</v>
          </cell>
          <cell r="O3053">
            <v>2769</v>
          </cell>
          <cell r="P3053">
            <v>2982</v>
          </cell>
          <cell r="Q3053">
            <v>2418</v>
          </cell>
          <cell r="R3053">
            <v>2454</v>
          </cell>
          <cell r="S3053">
            <v>2584</v>
          </cell>
          <cell r="T3053">
            <v>2648</v>
          </cell>
          <cell r="U3053">
            <v>3321</v>
          </cell>
          <cell r="V3053">
            <v>2946</v>
          </cell>
          <cell r="W3053">
            <v>3256</v>
          </cell>
          <cell r="X3053">
            <v>3643</v>
          </cell>
          <cell r="Y3053">
            <v>8256</v>
          </cell>
          <cell r="Z3053">
            <v>7208</v>
          </cell>
          <cell r="AA3053">
            <v>7372</v>
          </cell>
          <cell r="AB3053">
            <v>6881</v>
          </cell>
          <cell r="AC3053">
            <v>9502</v>
          </cell>
          <cell r="AD3053">
            <v>9673</v>
          </cell>
          <cell r="AE3053">
            <v>7206</v>
          </cell>
        </row>
        <row r="3054">
          <cell r="E3054" t="str">
            <v>NJ Residential Wood</v>
          </cell>
          <cell r="F3054">
            <v>16187</v>
          </cell>
          <cell r="G3054">
            <v>16969</v>
          </cell>
          <cell r="H3054">
            <v>17804</v>
          </cell>
          <cell r="I3054">
            <v>15305</v>
          </cell>
          <cell r="J3054">
            <v>14528</v>
          </cell>
          <cell r="K3054">
            <v>14528</v>
          </cell>
          <cell r="L3054">
            <v>15087</v>
          </cell>
          <cell r="M3054">
            <v>8546</v>
          </cell>
          <cell r="N3054">
            <v>7595</v>
          </cell>
          <cell r="O3054">
            <v>7794</v>
          </cell>
          <cell r="P3054">
            <v>8394</v>
          </cell>
          <cell r="Q3054">
            <v>7901</v>
          </cell>
          <cell r="R3054">
            <v>8020</v>
          </cell>
          <cell r="S3054">
            <v>8442</v>
          </cell>
          <cell r="T3054">
            <v>8653</v>
          </cell>
          <cell r="U3054">
            <v>1414</v>
          </cell>
          <cell r="V3054">
            <v>1254</v>
          </cell>
          <cell r="W3054">
            <v>1386</v>
          </cell>
          <cell r="X3054">
            <v>1551</v>
          </cell>
          <cell r="Y3054">
            <v>10964</v>
          </cell>
          <cell r="Z3054">
            <v>9572</v>
          </cell>
          <cell r="AA3054">
            <v>9790</v>
          </cell>
          <cell r="AB3054">
            <v>9137</v>
          </cell>
          <cell r="AC3054">
            <v>12618</v>
          </cell>
          <cell r="AD3054">
            <v>12845</v>
          </cell>
          <cell r="AE3054">
            <v>9570</v>
          </cell>
        </row>
        <row r="3055">
          <cell r="E3055" t="str">
            <v>NM Residential Wood</v>
          </cell>
          <cell r="F3055">
            <v>3131</v>
          </cell>
          <cell r="G3055">
            <v>3282</v>
          </cell>
          <cell r="H3055">
            <v>3443</v>
          </cell>
          <cell r="I3055">
            <v>3268</v>
          </cell>
          <cell r="J3055">
            <v>3102</v>
          </cell>
          <cell r="K3055">
            <v>3102</v>
          </cell>
          <cell r="L3055">
            <v>3221</v>
          </cell>
          <cell r="M3055">
            <v>3632</v>
          </cell>
          <cell r="N3055">
            <v>3228</v>
          </cell>
          <cell r="O3055">
            <v>3313</v>
          </cell>
          <cell r="P3055">
            <v>3567</v>
          </cell>
          <cell r="Q3055">
            <v>2000</v>
          </cell>
          <cell r="R3055">
            <v>2030</v>
          </cell>
          <cell r="S3055">
            <v>2137</v>
          </cell>
          <cell r="T3055">
            <v>2190</v>
          </cell>
          <cell r="U3055">
            <v>9004</v>
          </cell>
          <cell r="V3055">
            <v>7986</v>
          </cell>
          <cell r="W3055">
            <v>8826</v>
          </cell>
          <cell r="X3055">
            <v>9877</v>
          </cell>
          <cell r="Y3055">
            <v>6906</v>
          </cell>
          <cell r="Z3055">
            <v>6029</v>
          </cell>
          <cell r="AA3055">
            <v>6166</v>
          </cell>
          <cell r="AB3055">
            <v>5755</v>
          </cell>
          <cell r="AC3055">
            <v>7948</v>
          </cell>
          <cell r="AD3055">
            <v>8091</v>
          </cell>
          <cell r="AE3055">
            <v>6027</v>
          </cell>
        </row>
        <row r="3056">
          <cell r="E3056" t="str">
            <v>NV Residential Wood</v>
          </cell>
          <cell r="F3056">
            <v>2570</v>
          </cell>
          <cell r="G3056">
            <v>2694</v>
          </cell>
          <cell r="H3056">
            <v>2826</v>
          </cell>
          <cell r="I3056">
            <v>2969</v>
          </cell>
          <cell r="J3056">
            <v>2818</v>
          </cell>
          <cell r="K3056">
            <v>2818</v>
          </cell>
          <cell r="L3056">
            <v>2926</v>
          </cell>
          <cell r="M3056">
            <v>3634</v>
          </cell>
          <cell r="N3056">
            <v>3229</v>
          </cell>
          <cell r="O3056">
            <v>3314</v>
          </cell>
          <cell r="P3056">
            <v>3569</v>
          </cell>
          <cell r="Q3056">
            <v>2179</v>
          </cell>
          <cell r="R3056">
            <v>2212</v>
          </cell>
          <cell r="S3056">
            <v>2329</v>
          </cell>
          <cell r="T3056">
            <v>2387</v>
          </cell>
          <cell r="U3056">
            <v>1948</v>
          </cell>
          <cell r="V3056">
            <v>1728</v>
          </cell>
          <cell r="W3056">
            <v>1910</v>
          </cell>
          <cell r="X3056">
            <v>2137</v>
          </cell>
          <cell r="Y3056">
            <v>1803</v>
          </cell>
          <cell r="Z3056">
            <v>1574</v>
          </cell>
          <cell r="AA3056">
            <v>1610</v>
          </cell>
          <cell r="AB3056">
            <v>1502</v>
          </cell>
          <cell r="AC3056">
            <v>2075</v>
          </cell>
          <cell r="AD3056">
            <v>2112</v>
          </cell>
          <cell r="AE3056">
            <v>1573</v>
          </cell>
        </row>
        <row r="3057">
          <cell r="E3057" t="str">
            <v>NY Residential Wood</v>
          </cell>
          <cell r="F3057">
            <v>38039</v>
          </cell>
          <cell r="G3057">
            <v>39878</v>
          </cell>
          <cell r="H3057">
            <v>41839</v>
          </cell>
          <cell r="I3057">
            <v>55167</v>
          </cell>
          <cell r="J3057">
            <v>52364</v>
          </cell>
          <cell r="K3057">
            <v>52364</v>
          </cell>
          <cell r="L3057">
            <v>54378</v>
          </cell>
          <cell r="M3057">
            <v>84039</v>
          </cell>
          <cell r="N3057">
            <v>74680</v>
          </cell>
          <cell r="O3057">
            <v>76646</v>
          </cell>
          <cell r="P3057">
            <v>82541</v>
          </cell>
          <cell r="Q3057">
            <v>55095</v>
          </cell>
          <cell r="R3057">
            <v>55925</v>
          </cell>
          <cell r="S3057">
            <v>58869</v>
          </cell>
          <cell r="T3057">
            <v>60341</v>
          </cell>
          <cell r="U3057">
            <v>50364</v>
          </cell>
          <cell r="V3057">
            <v>44668</v>
          </cell>
          <cell r="W3057">
            <v>49369</v>
          </cell>
          <cell r="X3057">
            <v>55247</v>
          </cell>
          <cell r="Y3057">
            <v>19343</v>
          </cell>
          <cell r="Z3057">
            <v>16887</v>
          </cell>
          <cell r="AA3057">
            <v>17271</v>
          </cell>
          <cell r="AB3057">
            <v>16120</v>
          </cell>
          <cell r="AC3057">
            <v>22261</v>
          </cell>
          <cell r="AD3057">
            <v>22661</v>
          </cell>
          <cell r="AE3057">
            <v>16883</v>
          </cell>
        </row>
        <row r="3058">
          <cell r="E3058" t="str">
            <v>OH Residential Wood</v>
          </cell>
          <cell r="F3058">
            <v>31203</v>
          </cell>
          <cell r="G3058">
            <v>32712</v>
          </cell>
          <cell r="H3058">
            <v>34321</v>
          </cell>
          <cell r="I3058">
            <v>17666</v>
          </cell>
          <cell r="J3058">
            <v>16769</v>
          </cell>
          <cell r="K3058">
            <v>16769</v>
          </cell>
          <cell r="L3058">
            <v>17414</v>
          </cell>
          <cell r="M3058">
            <v>11336</v>
          </cell>
          <cell r="N3058">
            <v>10074</v>
          </cell>
          <cell r="O3058">
            <v>10339</v>
          </cell>
          <cell r="P3058">
            <v>11134</v>
          </cell>
          <cell r="Q3058">
            <v>15168</v>
          </cell>
          <cell r="R3058">
            <v>15397</v>
          </cell>
          <cell r="S3058">
            <v>16207</v>
          </cell>
          <cell r="T3058">
            <v>16612</v>
          </cell>
          <cell r="U3058">
            <v>20948</v>
          </cell>
          <cell r="V3058">
            <v>18579</v>
          </cell>
          <cell r="W3058">
            <v>20534</v>
          </cell>
          <cell r="X3058">
            <v>22979</v>
          </cell>
          <cell r="Y3058">
            <v>21230</v>
          </cell>
          <cell r="Z3058">
            <v>18535</v>
          </cell>
          <cell r="AA3058">
            <v>18957</v>
          </cell>
          <cell r="AB3058">
            <v>17693</v>
          </cell>
          <cell r="AC3058">
            <v>24433</v>
          </cell>
          <cell r="AD3058">
            <v>24873</v>
          </cell>
          <cell r="AE3058">
            <v>18530</v>
          </cell>
        </row>
        <row r="3059">
          <cell r="E3059" t="str">
            <v>OK Residential Wood</v>
          </cell>
          <cell r="F3059">
            <v>4443</v>
          </cell>
          <cell r="G3059">
            <v>4658</v>
          </cell>
          <cell r="H3059">
            <v>4887</v>
          </cell>
          <cell r="I3059">
            <v>6677</v>
          </cell>
          <cell r="J3059">
            <v>6338</v>
          </cell>
          <cell r="K3059">
            <v>6338</v>
          </cell>
          <cell r="L3059">
            <v>6582</v>
          </cell>
          <cell r="M3059">
            <v>3149</v>
          </cell>
          <cell r="N3059">
            <v>2799</v>
          </cell>
          <cell r="O3059">
            <v>2872</v>
          </cell>
          <cell r="P3059">
            <v>3093</v>
          </cell>
          <cell r="Q3059">
            <v>2865</v>
          </cell>
          <cell r="R3059">
            <v>2908</v>
          </cell>
          <cell r="S3059">
            <v>3061</v>
          </cell>
          <cell r="T3059">
            <v>3137</v>
          </cell>
          <cell r="U3059">
            <v>3174</v>
          </cell>
          <cell r="V3059">
            <v>2815</v>
          </cell>
          <cell r="W3059">
            <v>3111</v>
          </cell>
          <cell r="X3059">
            <v>3482</v>
          </cell>
          <cell r="Y3059">
            <v>5503</v>
          </cell>
          <cell r="Z3059">
            <v>4804</v>
          </cell>
          <cell r="AA3059">
            <v>4913</v>
          </cell>
          <cell r="AB3059">
            <v>4586</v>
          </cell>
          <cell r="AC3059">
            <v>6333</v>
          </cell>
          <cell r="AD3059">
            <v>6447</v>
          </cell>
          <cell r="AE3059">
            <v>4803</v>
          </cell>
        </row>
        <row r="3060">
          <cell r="E3060" t="str">
            <v>OR Residential Wood</v>
          </cell>
          <cell r="F3060">
            <v>7810</v>
          </cell>
          <cell r="G3060">
            <v>8188</v>
          </cell>
          <cell r="H3060">
            <v>8590</v>
          </cell>
          <cell r="I3060">
            <v>10435</v>
          </cell>
          <cell r="J3060">
            <v>9905</v>
          </cell>
          <cell r="K3060">
            <v>9905</v>
          </cell>
          <cell r="L3060">
            <v>10286</v>
          </cell>
          <cell r="M3060">
            <v>8763</v>
          </cell>
          <cell r="N3060">
            <v>7787</v>
          </cell>
          <cell r="O3060">
            <v>7992</v>
          </cell>
          <cell r="P3060">
            <v>8607</v>
          </cell>
          <cell r="Q3060">
            <v>14065</v>
          </cell>
          <cell r="R3060">
            <v>14276</v>
          </cell>
          <cell r="S3060">
            <v>15028</v>
          </cell>
          <cell r="T3060">
            <v>15403</v>
          </cell>
          <cell r="U3060">
            <v>9906</v>
          </cell>
          <cell r="V3060">
            <v>8785</v>
          </cell>
          <cell r="W3060">
            <v>9710</v>
          </cell>
          <cell r="X3060">
            <v>10866</v>
          </cell>
          <cell r="Y3060">
            <v>15912</v>
          </cell>
          <cell r="Z3060">
            <v>13892</v>
          </cell>
          <cell r="AA3060">
            <v>14208</v>
          </cell>
          <cell r="AB3060">
            <v>13261</v>
          </cell>
          <cell r="AC3060">
            <v>18313</v>
          </cell>
          <cell r="AD3060">
            <v>18642</v>
          </cell>
          <cell r="AE3060">
            <v>13888</v>
          </cell>
        </row>
        <row r="3061">
          <cell r="E3061" t="str">
            <v>PA Residential Wood</v>
          </cell>
          <cell r="F3061">
            <v>25992</v>
          </cell>
          <cell r="G3061">
            <v>27248</v>
          </cell>
          <cell r="H3061">
            <v>28588</v>
          </cell>
          <cell r="I3061">
            <v>24690</v>
          </cell>
          <cell r="J3061">
            <v>23436</v>
          </cell>
          <cell r="K3061">
            <v>23436</v>
          </cell>
          <cell r="L3061">
            <v>24337</v>
          </cell>
          <cell r="M3061">
            <v>13815</v>
          </cell>
          <cell r="N3061">
            <v>12277</v>
          </cell>
          <cell r="O3061">
            <v>12600</v>
          </cell>
          <cell r="P3061">
            <v>13569</v>
          </cell>
          <cell r="Q3061">
            <v>12494</v>
          </cell>
          <cell r="R3061">
            <v>12682</v>
          </cell>
          <cell r="S3061">
            <v>13349</v>
          </cell>
          <cell r="T3061">
            <v>13683</v>
          </cell>
          <cell r="U3061">
            <v>15425</v>
          </cell>
          <cell r="V3061">
            <v>13680</v>
          </cell>
          <cell r="W3061">
            <v>15120</v>
          </cell>
          <cell r="X3061">
            <v>16920</v>
          </cell>
          <cell r="Y3061">
            <v>24104</v>
          </cell>
          <cell r="Z3061">
            <v>21044</v>
          </cell>
          <cell r="AA3061">
            <v>21522</v>
          </cell>
          <cell r="AB3061">
            <v>20088</v>
          </cell>
          <cell r="AC3061">
            <v>27740</v>
          </cell>
          <cell r="AD3061">
            <v>28239</v>
          </cell>
          <cell r="AE3061">
            <v>21038</v>
          </cell>
        </row>
        <row r="3062">
          <cell r="E3062" t="str">
            <v>RI Residential Wood</v>
          </cell>
          <cell r="F3062">
            <v>3031</v>
          </cell>
          <cell r="G3062">
            <v>3177</v>
          </cell>
          <cell r="H3062">
            <v>3334</v>
          </cell>
          <cell r="I3062">
            <v>3460</v>
          </cell>
          <cell r="J3062">
            <v>3285</v>
          </cell>
          <cell r="K3062">
            <v>3285</v>
          </cell>
          <cell r="L3062">
            <v>3411</v>
          </cell>
          <cell r="M3062">
            <v>2437</v>
          </cell>
          <cell r="N3062">
            <v>2166</v>
          </cell>
          <cell r="O3062">
            <v>2223</v>
          </cell>
          <cell r="P3062">
            <v>2394</v>
          </cell>
          <cell r="Q3062">
            <v>1926</v>
          </cell>
          <cell r="R3062">
            <v>1955</v>
          </cell>
          <cell r="S3062">
            <v>2058</v>
          </cell>
          <cell r="T3062">
            <v>2109</v>
          </cell>
          <cell r="U3062">
            <v>605</v>
          </cell>
          <cell r="V3062">
            <v>536</v>
          </cell>
          <cell r="W3062">
            <v>593</v>
          </cell>
          <cell r="X3062">
            <v>663</v>
          </cell>
          <cell r="Y3062">
            <v>1399</v>
          </cell>
          <cell r="Z3062">
            <v>1222</v>
          </cell>
          <cell r="AA3062">
            <v>1250</v>
          </cell>
          <cell r="AB3062">
            <v>1166</v>
          </cell>
          <cell r="AC3062">
            <v>1611</v>
          </cell>
          <cell r="AD3062">
            <v>1639</v>
          </cell>
          <cell r="AE3062">
            <v>1221</v>
          </cell>
        </row>
        <row r="3063">
          <cell r="E3063" t="str">
            <v>SC Residential Wood</v>
          </cell>
          <cell r="F3063">
            <v>5911</v>
          </cell>
          <cell r="G3063">
            <v>6196</v>
          </cell>
          <cell r="H3063">
            <v>6501</v>
          </cell>
          <cell r="I3063">
            <v>9402</v>
          </cell>
          <cell r="J3063">
            <v>8924</v>
          </cell>
          <cell r="K3063">
            <v>8924</v>
          </cell>
          <cell r="L3063">
            <v>9267</v>
          </cell>
          <cell r="M3063">
            <v>7264</v>
          </cell>
          <cell r="N3063">
            <v>6455</v>
          </cell>
          <cell r="O3063">
            <v>6625</v>
          </cell>
          <cell r="P3063">
            <v>7135</v>
          </cell>
          <cell r="Q3063">
            <v>4798</v>
          </cell>
          <cell r="R3063">
            <v>4870</v>
          </cell>
          <cell r="S3063">
            <v>5126</v>
          </cell>
          <cell r="T3063">
            <v>5254</v>
          </cell>
          <cell r="U3063">
            <v>3838</v>
          </cell>
          <cell r="V3063">
            <v>3404</v>
          </cell>
          <cell r="W3063">
            <v>3762</v>
          </cell>
          <cell r="X3063">
            <v>4210</v>
          </cell>
          <cell r="Y3063">
            <v>3916</v>
          </cell>
          <cell r="Z3063">
            <v>3419</v>
          </cell>
          <cell r="AA3063">
            <v>3497</v>
          </cell>
          <cell r="AB3063">
            <v>3263</v>
          </cell>
          <cell r="AC3063">
            <v>4507</v>
          </cell>
          <cell r="AD3063">
            <v>4588</v>
          </cell>
          <cell r="AE3063">
            <v>3418</v>
          </cell>
        </row>
        <row r="3064">
          <cell r="E3064" t="str">
            <v>SD Residential Wood</v>
          </cell>
          <cell r="F3064">
            <v>1778</v>
          </cell>
          <cell r="G3064">
            <v>1864</v>
          </cell>
          <cell r="H3064">
            <v>1956</v>
          </cell>
          <cell r="I3064">
            <v>1648</v>
          </cell>
          <cell r="J3064">
            <v>1565</v>
          </cell>
          <cell r="K3064">
            <v>1565</v>
          </cell>
          <cell r="L3064">
            <v>1625</v>
          </cell>
          <cell r="M3064">
            <v>1284</v>
          </cell>
          <cell r="N3064">
            <v>1141</v>
          </cell>
          <cell r="O3064">
            <v>1171</v>
          </cell>
          <cell r="P3064">
            <v>1262</v>
          </cell>
          <cell r="Q3064">
            <v>1248</v>
          </cell>
          <cell r="R3064">
            <v>1267</v>
          </cell>
          <cell r="S3064">
            <v>1333</v>
          </cell>
          <cell r="T3064">
            <v>1367</v>
          </cell>
          <cell r="U3064">
            <v>1159</v>
          </cell>
          <cell r="V3064">
            <v>1028</v>
          </cell>
          <cell r="W3064">
            <v>1137</v>
          </cell>
          <cell r="X3064">
            <v>1272</v>
          </cell>
          <cell r="Y3064">
            <v>1670</v>
          </cell>
          <cell r="Z3064">
            <v>1458</v>
          </cell>
          <cell r="AA3064">
            <v>1491</v>
          </cell>
          <cell r="AB3064">
            <v>1392</v>
          </cell>
          <cell r="AC3064">
            <v>1922</v>
          </cell>
          <cell r="AD3064">
            <v>1956</v>
          </cell>
          <cell r="AE3064">
            <v>1458</v>
          </cell>
        </row>
        <row r="3065">
          <cell r="E3065" t="str">
            <v>TN Residential Wood</v>
          </cell>
          <cell r="F3065">
            <v>18353</v>
          </cell>
          <cell r="G3065">
            <v>19241</v>
          </cell>
          <cell r="H3065">
            <v>20187</v>
          </cell>
          <cell r="I3065">
            <v>15532</v>
          </cell>
          <cell r="J3065">
            <v>14743</v>
          </cell>
          <cell r="K3065">
            <v>14743</v>
          </cell>
          <cell r="L3065">
            <v>15310</v>
          </cell>
          <cell r="M3065">
            <v>8140</v>
          </cell>
          <cell r="N3065">
            <v>7233</v>
          </cell>
          <cell r="O3065">
            <v>7424</v>
          </cell>
          <cell r="P3065">
            <v>7995</v>
          </cell>
          <cell r="Q3065">
            <v>6625</v>
          </cell>
          <cell r="R3065">
            <v>6725</v>
          </cell>
          <cell r="S3065">
            <v>7079</v>
          </cell>
          <cell r="T3065">
            <v>7256</v>
          </cell>
          <cell r="U3065">
            <v>11489</v>
          </cell>
          <cell r="V3065">
            <v>10189</v>
          </cell>
          <cell r="W3065">
            <v>11262</v>
          </cell>
          <cell r="X3065">
            <v>12603</v>
          </cell>
          <cell r="Y3065">
            <v>7665</v>
          </cell>
          <cell r="Z3065">
            <v>6692</v>
          </cell>
          <cell r="AA3065">
            <v>6844</v>
          </cell>
          <cell r="AB3065">
            <v>6388</v>
          </cell>
          <cell r="AC3065">
            <v>8821</v>
          </cell>
          <cell r="AD3065">
            <v>8980</v>
          </cell>
          <cell r="AE3065">
            <v>6690</v>
          </cell>
        </row>
        <row r="3066">
          <cell r="E3066" t="str">
            <v>TX Residential Wood</v>
          </cell>
          <cell r="F3066">
            <v>22139</v>
          </cell>
          <cell r="G3066">
            <v>23210</v>
          </cell>
          <cell r="H3066">
            <v>24351</v>
          </cell>
          <cell r="I3066">
            <v>14500</v>
          </cell>
          <cell r="J3066">
            <v>13763</v>
          </cell>
          <cell r="K3066">
            <v>13763</v>
          </cell>
          <cell r="L3066">
            <v>14293</v>
          </cell>
          <cell r="M3066">
            <v>10862</v>
          </cell>
          <cell r="N3066">
            <v>9652</v>
          </cell>
          <cell r="O3066">
            <v>9906</v>
          </cell>
          <cell r="P3066">
            <v>10668</v>
          </cell>
          <cell r="Q3066">
            <v>11756</v>
          </cell>
          <cell r="R3066">
            <v>11933</v>
          </cell>
          <cell r="S3066">
            <v>12561</v>
          </cell>
          <cell r="T3066">
            <v>12875</v>
          </cell>
          <cell r="U3066">
            <v>18303</v>
          </cell>
          <cell r="V3066">
            <v>16233</v>
          </cell>
          <cell r="W3066">
            <v>17942</v>
          </cell>
          <cell r="X3066">
            <v>20078</v>
          </cell>
          <cell r="Y3066">
            <v>12211</v>
          </cell>
          <cell r="Z3066">
            <v>10661</v>
          </cell>
          <cell r="AA3066">
            <v>10903</v>
          </cell>
          <cell r="AB3066">
            <v>10176</v>
          </cell>
          <cell r="AC3066">
            <v>14053</v>
          </cell>
          <cell r="AD3066">
            <v>14306</v>
          </cell>
          <cell r="AE3066">
            <v>10658</v>
          </cell>
        </row>
        <row r="3067">
          <cell r="E3067" t="str">
            <v>US Residential Wood</v>
          </cell>
          <cell r="F3067">
            <v>581872</v>
          </cell>
          <cell r="G3067">
            <v>610000</v>
          </cell>
          <cell r="H3067">
            <v>640000</v>
          </cell>
          <cell r="I3067">
            <v>547827</v>
          </cell>
          <cell r="J3067">
            <v>520000</v>
          </cell>
          <cell r="K3067">
            <v>520000</v>
          </cell>
          <cell r="L3067">
            <v>540000</v>
          </cell>
          <cell r="M3067">
            <v>427620</v>
          </cell>
          <cell r="N3067">
            <v>380000</v>
          </cell>
          <cell r="O3067">
            <v>390000</v>
          </cell>
          <cell r="P3067">
            <v>420000</v>
          </cell>
          <cell r="Q3067">
            <v>374361</v>
          </cell>
          <cell r="R3067">
            <v>380000</v>
          </cell>
          <cell r="S3067">
            <v>400000</v>
          </cell>
          <cell r="T3067">
            <v>410000</v>
          </cell>
          <cell r="U3067">
            <v>428457</v>
          </cell>
          <cell r="V3067">
            <v>380000</v>
          </cell>
          <cell r="W3067">
            <v>420000</v>
          </cell>
          <cell r="X3067">
            <v>470000</v>
          </cell>
          <cell r="Y3067">
            <v>503980</v>
          </cell>
          <cell r="Z3067">
            <v>440000</v>
          </cell>
          <cell r="AA3067">
            <v>450000</v>
          </cell>
          <cell r="AB3067">
            <v>420000</v>
          </cell>
          <cell r="AC3067">
            <v>580000</v>
          </cell>
          <cell r="AD3067">
            <v>590440</v>
          </cell>
          <cell r="AE3067">
            <v>439878</v>
          </cell>
        </row>
        <row r="3068">
          <cell r="E3068" t="str">
            <v>UT Residential Wood</v>
          </cell>
          <cell r="F3068">
            <v>2964</v>
          </cell>
          <cell r="G3068">
            <v>3107</v>
          </cell>
          <cell r="H3068">
            <v>3260</v>
          </cell>
          <cell r="I3068">
            <v>3153</v>
          </cell>
          <cell r="J3068">
            <v>2993</v>
          </cell>
          <cell r="K3068">
            <v>2993</v>
          </cell>
          <cell r="L3068">
            <v>3108</v>
          </cell>
          <cell r="M3068">
            <v>3541</v>
          </cell>
          <cell r="N3068">
            <v>3146</v>
          </cell>
          <cell r="O3068">
            <v>3229</v>
          </cell>
          <cell r="P3068">
            <v>3478</v>
          </cell>
          <cell r="Q3068">
            <v>1989</v>
          </cell>
          <cell r="R3068">
            <v>2019</v>
          </cell>
          <cell r="S3068">
            <v>2125</v>
          </cell>
          <cell r="T3068">
            <v>2178</v>
          </cell>
          <cell r="U3068">
            <v>1928</v>
          </cell>
          <cell r="V3068">
            <v>1710</v>
          </cell>
          <cell r="W3068">
            <v>1890</v>
          </cell>
          <cell r="X3068">
            <v>2115</v>
          </cell>
          <cell r="Y3068">
            <v>1043</v>
          </cell>
          <cell r="Z3068">
            <v>910</v>
          </cell>
          <cell r="AA3068">
            <v>931</v>
          </cell>
          <cell r="AB3068">
            <v>869</v>
          </cell>
          <cell r="AC3068">
            <v>1200</v>
          </cell>
          <cell r="AD3068">
            <v>1221</v>
          </cell>
          <cell r="AE3068">
            <v>910</v>
          </cell>
        </row>
        <row r="3069">
          <cell r="E3069" t="str">
            <v>VA Residential Wood</v>
          </cell>
          <cell r="F3069">
            <v>10364</v>
          </cell>
          <cell r="G3069">
            <v>10865</v>
          </cell>
          <cell r="H3069">
            <v>11399</v>
          </cell>
          <cell r="I3069">
            <v>16417</v>
          </cell>
          <cell r="J3069">
            <v>15583</v>
          </cell>
          <cell r="K3069">
            <v>15583</v>
          </cell>
          <cell r="L3069">
            <v>16183</v>
          </cell>
          <cell r="M3069">
            <v>12357</v>
          </cell>
          <cell r="N3069">
            <v>10981</v>
          </cell>
          <cell r="O3069">
            <v>11270</v>
          </cell>
          <cell r="P3069">
            <v>12137</v>
          </cell>
          <cell r="Q3069">
            <v>7901</v>
          </cell>
          <cell r="R3069">
            <v>8020</v>
          </cell>
          <cell r="S3069">
            <v>8442</v>
          </cell>
          <cell r="T3069">
            <v>8653</v>
          </cell>
          <cell r="U3069">
            <v>15207</v>
          </cell>
          <cell r="V3069">
            <v>13487</v>
          </cell>
          <cell r="W3069">
            <v>14906</v>
          </cell>
          <cell r="X3069">
            <v>16681</v>
          </cell>
          <cell r="Y3069">
            <v>16159</v>
          </cell>
          <cell r="Z3069">
            <v>14108</v>
          </cell>
          <cell r="AA3069">
            <v>14428</v>
          </cell>
          <cell r="AB3069">
            <v>13466</v>
          </cell>
          <cell r="AC3069">
            <v>18596</v>
          </cell>
          <cell r="AD3069">
            <v>18931</v>
          </cell>
          <cell r="AE3069">
            <v>14104</v>
          </cell>
        </row>
        <row r="3070">
          <cell r="E3070" t="str">
            <v>VT Residential Wood</v>
          </cell>
          <cell r="F3070">
            <v>1983</v>
          </cell>
          <cell r="G3070">
            <v>2079</v>
          </cell>
          <cell r="H3070">
            <v>2181</v>
          </cell>
          <cell r="I3070">
            <v>2284</v>
          </cell>
          <cell r="J3070">
            <v>2168</v>
          </cell>
          <cell r="K3070">
            <v>2168</v>
          </cell>
          <cell r="L3070">
            <v>2251</v>
          </cell>
          <cell r="M3070">
            <v>1632</v>
          </cell>
          <cell r="N3070">
            <v>1450</v>
          </cell>
          <cell r="O3070">
            <v>1489</v>
          </cell>
          <cell r="P3070">
            <v>1603</v>
          </cell>
          <cell r="Q3070">
            <v>1296</v>
          </cell>
          <cell r="R3070">
            <v>1315</v>
          </cell>
          <cell r="S3070">
            <v>1384</v>
          </cell>
          <cell r="T3070">
            <v>1419</v>
          </cell>
          <cell r="U3070">
            <v>3915</v>
          </cell>
          <cell r="V3070">
            <v>3473</v>
          </cell>
          <cell r="W3070">
            <v>3838</v>
          </cell>
          <cell r="X3070">
            <v>4295</v>
          </cell>
          <cell r="Y3070">
            <v>8543</v>
          </cell>
          <cell r="Z3070">
            <v>7459</v>
          </cell>
          <cell r="AA3070">
            <v>7628</v>
          </cell>
          <cell r="AB3070">
            <v>7120</v>
          </cell>
          <cell r="AC3070">
            <v>9832</v>
          </cell>
          <cell r="AD3070">
            <v>10009</v>
          </cell>
          <cell r="AE3070">
            <v>7456</v>
          </cell>
        </row>
        <row r="3071">
          <cell r="E3071" t="str">
            <v>WA Residential Wood</v>
          </cell>
          <cell r="F3071">
            <v>13298</v>
          </cell>
          <cell r="G3071">
            <v>13941</v>
          </cell>
          <cell r="H3071">
            <v>14627</v>
          </cell>
          <cell r="I3071">
            <v>17986</v>
          </cell>
          <cell r="J3071">
            <v>17072</v>
          </cell>
          <cell r="K3071">
            <v>17072</v>
          </cell>
          <cell r="L3071">
            <v>17729</v>
          </cell>
          <cell r="M3071">
            <v>14987</v>
          </cell>
          <cell r="N3071">
            <v>13318</v>
          </cell>
          <cell r="O3071">
            <v>13668</v>
          </cell>
          <cell r="P3071">
            <v>14720</v>
          </cell>
          <cell r="Q3071">
            <v>23788</v>
          </cell>
          <cell r="R3071">
            <v>24147</v>
          </cell>
          <cell r="S3071">
            <v>25417</v>
          </cell>
          <cell r="T3071">
            <v>26053</v>
          </cell>
          <cell r="U3071">
            <v>11344</v>
          </cell>
          <cell r="V3071">
            <v>10061</v>
          </cell>
          <cell r="W3071">
            <v>11120</v>
          </cell>
          <cell r="X3071">
            <v>12443</v>
          </cell>
          <cell r="Y3071">
            <v>17545</v>
          </cell>
          <cell r="Z3071">
            <v>15318</v>
          </cell>
          <cell r="AA3071">
            <v>15666</v>
          </cell>
          <cell r="AB3071">
            <v>14621</v>
          </cell>
          <cell r="AC3071">
            <v>20191</v>
          </cell>
          <cell r="AD3071">
            <v>20555</v>
          </cell>
          <cell r="AE3071">
            <v>15313</v>
          </cell>
        </row>
        <row r="3072">
          <cell r="E3072" t="str">
            <v>WI Residential Wood</v>
          </cell>
          <cell r="F3072">
            <v>14672</v>
          </cell>
          <cell r="G3072">
            <v>15382</v>
          </cell>
          <cell r="H3072">
            <v>16138</v>
          </cell>
          <cell r="I3072">
            <v>8418</v>
          </cell>
          <cell r="J3072">
            <v>7990</v>
          </cell>
          <cell r="K3072">
            <v>7990</v>
          </cell>
          <cell r="L3072">
            <v>8298</v>
          </cell>
          <cell r="M3072">
            <v>5504</v>
          </cell>
          <cell r="N3072">
            <v>4891</v>
          </cell>
          <cell r="O3072">
            <v>5019</v>
          </cell>
          <cell r="P3072">
            <v>5406</v>
          </cell>
          <cell r="Q3072">
            <v>7399</v>
          </cell>
          <cell r="R3072">
            <v>7511</v>
          </cell>
          <cell r="S3072">
            <v>7906</v>
          </cell>
          <cell r="T3072">
            <v>8104</v>
          </cell>
          <cell r="U3072">
            <v>24994</v>
          </cell>
          <cell r="V3072">
            <v>22167</v>
          </cell>
          <cell r="W3072">
            <v>24500</v>
          </cell>
          <cell r="X3072">
            <v>27417</v>
          </cell>
          <cell r="Y3072">
            <v>20366</v>
          </cell>
          <cell r="Z3072">
            <v>17781</v>
          </cell>
          <cell r="AA3072">
            <v>18185</v>
          </cell>
          <cell r="AB3072">
            <v>16972</v>
          </cell>
          <cell r="AC3072">
            <v>23438</v>
          </cell>
          <cell r="AD3072">
            <v>23860</v>
          </cell>
          <cell r="AE3072">
            <v>17776</v>
          </cell>
        </row>
        <row r="3073">
          <cell r="E3073" t="str">
            <v>WV Residential Wood</v>
          </cell>
          <cell r="F3073">
            <v>3243</v>
          </cell>
          <cell r="G3073">
            <v>3400</v>
          </cell>
          <cell r="H3073">
            <v>3567</v>
          </cell>
          <cell r="I3073">
            <v>4893</v>
          </cell>
          <cell r="J3073">
            <v>4645</v>
          </cell>
          <cell r="K3073">
            <v>4645</v>
          </cell>
          <cell r="L3073">
            <v>4823</v>
          </cell>
          <cell r="M3073">
            <v>3502</v>
          </cell>
          <cell r="N3073">
            <v>3112</v>
          </cell>
          <cell r="O3073">
            <v>3193</v>
          </cell>
          <cell r="P3073">
            <v>3439</v>
          </cell>
          <cell r="Q3073">
            <v>2270</v>
          </cell>
          <cell r="R3073">
            <v>2305</v>
          </cell>
          <cell r="S3073">
            <v>2426</v>
          </cell>
          <cell r="T3073">
            <v>2486</v>
          </cell>
          <cell r="U3073">
            <v>9304</v>
          </cell>
          <cell r="V3073">
            <v>8251</v>
          </cell>
          <cell r="W3073">
            <v>9120</v>
          </cell>
          <cell r="X3073">
            <v>10206</v>
          </cell>
          <cell r="Y3073">
            <v>17911</v>
          </cell>
          <cell r="Z3073">
            <v>15637</v>
          </cell>
          <cell r="AA3073">
            <v>15993</v>
          </cell>
          <cell r="AB3073">
            <v>14926</v>
          </cell>
          <cell r="AC3073">
            <v>20613</v>
          </cell>
          <cell r="AD3073">
            <v>20984</v>
          </cell>
          <cell r="AE3073">
            <v>15633</v>
          </cell>
        </row>
        <row r="3074">
          <cell r="E3074" t="str">
            <v>WY Residential Wood</v>
          </cell>
          <cell r="F3074">
            <v>1008</v>
          </cell>
          <cell r="G3074">
            <v>1056</v>
          </cell>
          <cell r="H3074">
            <v>1108</v>
          </cell>
          <cell r="I3074">
            <v>1016</v>
          </cell>
          <cell r="J3074">
            <v>964</v>
          </cell>
          <cell r="K3074">
            <v>964</v>
          </cell>
          <cell r="L3074">
            <v>1001</v>
          </cell>
          <cell r="M3074">
            <v>1053</v>
          </cell>
          <cell r="N3074">
            <v>936</v>
          </cell>
          <cell r="O3074">
            <v>960</v>
          </cell>
          <cell r="P3074">
            <v>1034</v>
          </cell>
          <cell r="Q3074">
            <v>568</v>
          </cell>
          <cell r="R3074">
            <v>577</v>
          </cell>
          <cell r="S3074">
            <v>607</v>
          </cell>
          <cell r="T3074">
            <v>622</v>
          </cell>
          <cell r="U3074">
            <v>1947</v>
          </cell>
          <cell r="V3074">
            <v>1727</v>
          </cell>
          <cell r="W3074">
            <v>1909</v>
          </cell>
          <cell r="X3074">
            <v>2136</v>
          </cell>
          <cell r="Y3074">
            <v>1127</v>
          </cell>
          <cell r="Z3074">
            <v>984</v>
          </cell>
          <cell r="AA3074">
            <v>1006</v>
          </cell>
          <cell r="AB3074">
            <v>939</v>
          </cell>
          <cell r="AC3074">
            <v>1297</v>
          </cell>
          <cell r="AD3074">
            <v>1321</v>
          </cell>
          <cell r="AE3074">
            <v>984</v>
          </cell>
        </row>
        <row r="3075">
          <cell r="E3075" t="str">
            <v>AK Commercial Wood and Waste</v>
          </cell>
          <cell r="F3075">
            <v>166</v>
          </cell>
          <cell r="G3075">
            <v>174</v>
          </cell>
          <cell r="H3075">
            <v>183</v>
          </cell>
          <cell r="I3075">
            <v>262</v>
          </cell>
          <cell r="J3075">
            <v>251</v>
          </cell>
          <cell r="K3075">
            <v>253</v>
          </cell>
          <cell r="L3075">
            <v>263</v>
          </cell>
          <cell r="M3075">
            <v>303</v>
          </cell>
          <cell r="N3075">
            <v>229</v>
          </cell>
          <cell r="O3075">
            <v>241</v>
          </cell>
          <cell r="P3075">
            <v>258</v>
          </cell>
          <cell r="Q3075">
            <v>442</v>
          </cell>
          <cell r="R3075">
            <v>453</v>
          </cell>
          <cell r="S3075">
            <v>498</v>
          </cell>
          <cell r="T3075">
            <v>475</v>
          </cell>
          <cell r="U3075">
            <v>160</v>
          </cell>
          <cell r="V3075">
            <v>154</v>
          </cell>
          <cell r="W3075">
            <v>146</v>
          </cell>
          <cell r="X3075">
            <v>154</v>
          </cell>
          <cell r="Y3075">
            <v>303</v>
          </cell>
          <cell r="Z3075">
            <v>299</v>
          </cell>
          <cell r="AA3075">
            <v>288</v>
          </cell>
          <cell r="AB3075">
            <v>252</v>
          </cell>
          <cell r="AC3075">
            <v>743</v>
          </cell>
          <cell r="AD3075">
            <v>847</v>
          </cell>
          <cell r="AE3075">
            <v>898</v>
          </cell>
        </row>
        <row r="3076">
          <cell r="E3076" t="str">
            <v>AL Commercial Wood and Waste</v>
          </cell>
          <cell r="F3076">
            <v>1654</v>
          </cell>
          <cell r="G3076">
            <v>1726</v>
          </cell>
          <cell r="H3076">
            <v>1821</v>
          </cell>
          <cell r="I3076">
            <v>1707</v>
          </cell>
          <cell r="J3076">
            <v>1634</v>
          </cell>
          <cell r="K3076">
            <v>1650</v>
          </cell>
          <cell r="L3076">
            <v>1714</v>
          </cell>
          <cell r="M3076">
            <v>1098</v>
          </cell>
          <cell r="N3076">
            <v>959</v>
          </cell>
          <cell r="O3076">
            <v>1008</v>
          </cell>
          <cell r="P3076">
            <v>1079</v>
          </cell>
          <cell r="Q3076">
            <v>936</v>
          </cell>
          <cell r="R3076">
            <v>958</v>
          </cell>
          <cell r="S3076">
            <v>998</v>
          </cell>
          <cell r="T3076">
            <v>975</v>
          </cell>
          <cell r="U3076">
            <v>736</v>
          </cell>
          <cell r="V3076">
            <v>683</v>
          </cell>
          <cell r="W3076">
            <v>726</v>
          </cell>
          <cell r="X3076">
            <v>766</v>
          </cell>
          <cell r="Y3076">
            <v>941</v>
          </cell>
          <cell r="Z3076">
            <v>929</v>
          </cell>
          <cell r="AA3076">
            <v>895</v>
          </cell>
          <cell r="AB3076">
            <v>784</v>
          </cell>
          <cell r="AC3076">
            <v>908</v>
          </cell>
          <cell r="AD3076">
            <v>933</v>
          </cell>
          <cell r="AE3076">
            <v>1019</v>
          </cell>
        </row>
        <row r="3077">
          <cell r="E3077" t="str">
            <v>AR Commercial Wood and Waste</v>
          </cell>
          <cell r="F3077">
            <v>522</v>
          </cell>
          <cell r="G3077">
            <v>538</v>
          </cell>
          <cell r="H3077">
            <v>557</v>
          </cell>
          <cell r="I3077">
            <v>834</v>
          </cell>
          <cell r="J3077">
            <v>807</v>
          </cell>
          <cell r="K3077">
            <v>826</v>
          </cell>
          <cell r="L3077">
            <v>837</v>
          </cell>
          <cell r="M3077">
            <v>552</v>
          </cell>
          <cell r="N3077">
            <v>499</v>
          </cell>
          <cell r="O3077">
            <v>578</v>
          </cell>
          <cell r="P3077">
            <v>591</v>
          </cell>
          <cell r="Q3077">
            <v>593</v>
          </cell>
          <cell r="R3077">
            <v>572</v>
          </cell>
          <cell r="S3077">
            <v>585</v>
          </cell>
          <cell r="T3077">
            <v>542</v>
          </cell>
          <cell r="U3077">
            <v>984</v>
          </cell>
          <cell r="V3077">
            <v>905</v>
          </cell>
          <cell r="W3077">
            <v>946</v>
          </cell>
          <cell r="X3077">
            <v>1005</v>
          </cell>
          <cell r="Y3077">
            <v>1397</v>
          </cell>
          <cell r="Z3077">
            <v>1390</v>
          </cell>
          <cell r="AA3077">
            <v>1347</v>
          </cell>
          <cell r="AB3077">
            <v>1193</v>
          </cell>
          <cell r="AC3077">
            <v>1365</v>
          </cell>
          <cell r="AD3077">
            <v>1380</v>
          </cell>
          <cell r="AE3077">
            <v>1526</v>
          </cell>
        </row>
        <row r="3078">
          <cell r="E3078" t="str">
            <v>AZ Commercial Wood and Waste</v>
          </cell>
          <cell r="F3078">
            <v>898</v>
          </cell>
          <cell r="G3078">
            <v>938</v>
          </cell>
          <cell r="H3078">
            <v>989</v>
          </cell>
          <cell r="I3078">
            <v>1165</v>
          </cell>
          <cell r="J3078">
            <v>1115</v>
          </cell>
          <cell r="K3078">
            <v>1126</v>
          </cell>
          <cell r="L3078">
            <v>1169</v>
          </cell>
          <cell r="M3078">
            <v>1619</v>
          </cell>
          <cell r="N3078">
            <v>1414</v>
          </cell>
          <cell r="O3078">
            <v>1555</v>
          </cell>
          <cell r="P3078">
            <v>1656</v>
          </cell>
          <cell r="Q3078">
            <v>1069</v>
          </cell>
          <cell r="R3078">
            <v>1070</v>
          </cell>
          <cell r="S3078">
            <v>1113</v>
          </cell>
          <cell r="T3078">
            <v>1042</v>
          </cell>
          <cell r="U3078">
            <v>1394</v>
          </cell>
          <cell r="V3078">
            <v>1307</v>
          </cell>
          <cell r="W3078">
            <v>1386</v>
          </cell>
          <cell r="X3078">
            <v>1450</v>
          </cell>
          <cell r="Y3078">
            <v>454</v>
          </cell>
          <cell r="Z3078">
            <v>456</v>
          </cell>
          <cell r="AA3078">
            <v>457</v>
          </cell>
          <cell r="AB3078">
            <v>382</v>
          </cell>
          <cell r="AC3078">
            <v>391</v>
          </cell>
          <cell r="AD3078">
            <v>401</v>
          </cell>
          <cell r="AE3078">
            <v>438</v>
          </cell>
        </row>
        <row r="3079">
          <cell r="E3079" t="str">
            <v>CA Commercial Wood and Waste</v>
          </cell>
          <cell r="F3079">
            <v>8380</v>
          </cell>
          <cell r="G3079">
            <v>8731</v>
          </cell>
          <cell r="H3079">
            <v>9188</v>
          </cell>
          <cell r="I3079">
            <v>8757</v>
          </cell>
          <cell r="J3079">
            <v>9200</v>
          </cell>
          <cell r="K3079">
            <v>11402</v>
          </cell>
          <cell r="L3079">
            <v>11233</v>
          </cell>
          <cell r="M3079">
            <v>9831</v>
          </cell>
          <cell r="N3079">
            <v>8610</v>
          </cell>
          <cell r="O3079">
            <v>8992</v>
          </cell>
          <cell r="P3079">
            <v>10771</v>
          </cell>
          <cell r="Q3079">
            <v>9069</v>
          </cell>
          <cell r="R3079">
            <v>9858</v>
          </cell>
          <cell r="S3079">
            <v>10883</v>
          </cell>
          <cell r="T3079">
            <v>10969</v>
          </cell>
          <cell r="U3079">
            <v>9599</v>
          </cell>
          <cell r="V3079">
            <v>10400</v>
          </cell>
          <cell r="W3079">
            <v>9450</v>
          </cell>
          <cell r="X3079">
            <v>9485</v>
          </cell>
          <cell r="Y3079">
            <v>10574</v>
          </cell>
          <cell r="Z3079">
            <v>10462</v>
          </cell>
          <cell r="AA3079">
            <v>17369</v>
          </cell>
          <cell r="AB3079">
            <v>16807</v>
          </cell>
          <cell r="AC3079">
            <v>17423</v>
          </cell>
          <cell r="AD3079">
            <v>17252</v>
          </cell>
          <cell r="AE3079">
            <v>17319</v>
          </cell>
        </row>
        <row r="3080">
          <cell r="E3080" t="str">
            <v>CO Commercial Wood and Waste</v>
          </cell>
          <cell r="F3080">
            <v>1092</v>
          </cell>
          <cell r="G3080">
            <v>1127</v>
          </cell>
          <cell r="H3080">
            <v>1173</v>
          </cell>
          <cell r="I3080">
            <v>1312</v>
          </cell>
          <cell r="J3080">
            <v>1328</v>
          </cell>
          <cell r="K3080">
            <v>1400</v>
          </cell>
          <cell r="L3080">
            <v>1424</v>
          </cell>
          <cell r="M3080">
            <v>1703</v>
          </cell>
          <cell r="N3080">
            <v>1561</v>
          </cell>
          <cell r="O3080">
            <v>1910</v>
          </cell>
          <cell r="P3080">
            <v>1542</v>
          </cell>
          <cell r="Q3080">
            <v>1292</v>
          </cell>
          <cell r="R3080">
            <v>850</v>
          </cell>
          <cell r="S3080">
            <v>885</v>
          </cell>
          <cell r="T3080">
            <v>865</v>
          </cell>
          <cell r="U3080">
            <v>1096</v>
          </cell>
          <cell r="V3080">
            <v>1017</v>
          </cell>
          <cell r="W3080">
            <v>1080</v>
          </cell>
          <cell r="X3080">
            <v>1140</v>
          </cell>
          <cell r="Y3080">
            <v>1315</v>
          </cell>
          <cell r="Z3080">
            <v>1298</v>
          </cell>
          <cell r="AA3080">
            <v>1250</v>
          </cell>
          <cell r="AB3080">
            <v>1095</v>
          </cell>
          <cell r="AC3080">
            <v>1269</v>
          </cell>
          <cell r="AD3080">
            <v>1303</v>
          </cell>
          <cell r="AE3080">
            <v>1423</v>
          </cell>
        </row>
        <row r="3081">
          <cell r="E3081" t="str">
            <v>CT Commercial Wood and Waste</v>
          </cell>
          <cell r="F3081">
            <v>1055</v>
          </cell>
          <cell r="G3081">
            <v>1102</v>
          </cell>
          <cell r="H3081">
            <v>1162</v>
          </cell>
          <cell r="I3081">
            <v>1483</v>
          </cell>
          <cell r="J3081">
            <v>1420</v>
          </cell>
          <cell r="K3081">
            <v>1434</v>
          </cell>
          <cell r="L3081">
            <v>9146</v>
          </cell>
          <cell r="M3081">
            <v>8890</v>
          </cell>
          <cell r="N3081">
            <v>9039</v>
          </cell>
          <cell r="O3081">
            <v>9158</v>
          </cell>
          <cell r="P3081">
            <v>1280</v>
          </cell>
          <cell r="Q3081">
            <v>1069</v>
          </cell>
          <cell r="R3081">
            <v>1095</v>
          </cell>
          <cell r="S3081">
            <v>1140</v>
          </cell>
          <cell r="T3081">
            <v>1115</v>
          </cell>
          <cell r="U3081">
            <v>397</v>
          </cell>
          <cell r="V3081">
            <v>369</v>
          </cell>
          <cell r="W3081">
            <v>392</v>
          </cell>
          <cell r="X3081">
            <v>413</v>
          </cell>
          <cell r="Y3081">
            <v>833</v>
          </cell>
          <cell r="Z3081">
            <v>822</v>
          </cell>
          <cell r="AA3081">
            <v>792</v>
          </cell>
          <cell r="AB3081">
            <v>693</v>
          </cell>
          <cell r="AC3081">
            <v>1529</v>
          </cell>
          <cell r="AD3081">
            <v>1496</v>
          </cell>
          <cell r="AE3081">
            <v>1041</v>
          </cell>
        </row>
        <row r="3082">
          <cell r="E3082" t="str">
            <v>DC Commercial Wood and Waste</v>
          </cell>
          <cell r="F3082">
            <v>126</v>
          </cell>
          <cell r="G3082">
            <v>132</v>
          </cell>
          <cell r="H3082">
            <v>139</v>
          </cell>
          <cell r="I3082">
            <v>231</v>
          </cell>
          <cell r="J3082">
            <v>221</v>
          </cell>
          <cell r="K3082">
            <v>223</v>
          </cell>
          <cell r="L3082">
            <v>232</v>
          </cell>
          <cell r="M3082">
            <v>197</v>
          </cell>
          <cell r="N3082">
            <v>172</v>
          </cell>
          <cell r="O3082">
            <v>181</v>
          </cell>
          <cell r="P3082">
            <v>194</v>
          </cell>
          <cell r="Q3082">
            <v>129</v>
          </cell>
          <cell r="R3082">
            <v>132</v>
          </cell>
          <cell r="S3082">
            <v>138</v>
          </cell>
          <cell r="T3082">
            <v>135</v>
          </cell>
          <cell r="U3082">
            <v>6</v>
          </cell>
          <cell r="V3082">
            <v>5</v>
          </cell>
          <cell r="W3082">
            <v>6</v>
          </cell>
          <cell r="X3082">
            <v>6</v>
          </cell>
          <cell r="Y3082">
            <v>3</v>
          </cell>
          <cell r="Z3082">
            <v>3</v>
          </cell>
          <cell r="AA3082">
            <v>3</v>
          </cell>
          <cell r="AB3082">
            <v>3</v>
          </cell>
          <cell r="AC3082">
            <v>3</v>
          </cell>
          <cell r="AD3082">
            <v>3</v>
          </cell>
          <cell r="AE3082">
            <v>4</v>
          </cell>
        </row>
        <row r="3083">
          <cell r="E3083" t="str">
            <v>DE Commercial Wood and Waste</v>
          </cell>
          <cell r="F3083">
            <v>132</v>
          </cell>
          <cell r="G3083">
            <v>137</v>
          </cell>
          <cell r="H3083">
            <v>145</v>
          </cell>
          <cell r="I3083">
            <v>257</v>
          </cell>
          <cell r="J3083">
            <v>246</v>
          </cell>
          <cell r="K3083">
            <v>248</v>
          </cell>
          <cell r="L3083">
            <v>258</v>
          </cell>
          <cell r="M3083">
            <v>238</v>
          </cell>
          <cell r="N3083">
            <v>208</v>
          </cell>
          <cell r="O3083">
            <v>219</v>
          </cell>
          <cell r="P3083">
            <v>234</v>
          </cell>
          <cell r="Q3083">
            <v>164</v>
          </cell>
          <cell r="R3083">
            <v>168</v>
          </cell>
          <cell r="S3083">
            <v>175</v>
          </cell>
          <cell r="T3083">
            <v>171</v>
          </cell>
          <cell r="U3083">
            <v>95</v>
          </cell>
          <cell r="V3083">
            <v>88</v>
          </cell>
          <cell r="W3083">
            <v>93</v>
          </cell>
          <cell r="X3083">
            <v>98</v>
          </cell>
          <cell r="Y3083">
            <v>183</v>
          </cell>
          <cell r="Z3083">
            <v>181</v>
          </cell>
          <cell r="AA3083">
            <v>174</v>
          </cell>
          <cell r="AB3083">
            <v>153</v>
          </cell>
          <cell r="AC3083">
            <v>177</v>
          </cell>
          <cell r="AD3083">
            <v>182</v>
          </cell>
          <cell r="AE3083">
            <v>198</v>
          </cell>
        </row>
        <row r="3084">
          <cell r="E3084" t="str">
            <v>FL Commercial Wood and Waste</v>
          </cell>
          <cell r="F3084">
            <v>3198</v>
          </cell>
          <cell r="G3084">
            <v>3215</v>
          </cell>
          <cell r="H3084">
            <v>3536</v>
          </cell>
          <cell r="I3084">
            <v>1824</v>
          </cell>
          <cell r="J3084">
            <v>1798</v>
          </cell>
          <cell r="K3084">
            <v>1694</v>
          </cell>
          <cell r="L3084">
            <v>1757</v>
          </cell>
          <cell r="M3084">
            <v>1435</v>
          </cell>
          <cell r="N3084">
            <v>1435</v>
          </cell>
          <cell r="O3084">
            <v>1429</v>
          </cell>
          <cell r="P3084">
            <v>1499</v>
          </cell>
          <cell r="Q3084">
            <v>1245</v>
          </cell>
          <cell r="R3084">
            <v>1344</v>
          </cell>
          <cell r="S3084">
            <v>1133</v>
          </cell>
          <cell r="T3084">
            <v>1372</v>
          </cell>
          <cell r="U3084">
            <v>850</v>
          </cell>
          <cell r="V3084">
            <v>825</v>
          </cell>
          <cell r="W3084">
            <v>951</v>
          </cell>
          <cell r="X3084">
            <v>946</v>
          </cell>
          <cell r="Y3084">
            <v>2653</v>
          </cell>
          <cell r="Z3084">
            <v>2589</v>
          </cell>
          <cell r="AA3084">
            <v>2485</v>
          </cell>
          <cell r="AB3084">
            <v>2195</v>
          </cell>
          <cell r="AC3084">
            <v>2426</v>
          </cell>
          <cell r="AD3084">
            <v>2536</v>
          </cell>
          <cell r="AE3084">
            <v>2754</v>
          </cell>
        </row>
        <row r="3085">
          <cell r="E3085" t="str">
            <v>GA Commercial Wood and Waste</v>
          </cell>
          <cell r="F3085">
            <v>1197</v>
          </cell>
          <cell r="G3085">
            <v>1249</v>
          </cell>
          <cell r="H3085">
            <v>1318</v>
          </cell>
          <cell r="I3085">
            <v>2352</v>
          </cell>
          <cell r="J3085">
            <v>2252</v>
          </cell>
          <cell r="K3085">
            <v>2273</v>
          </cell>
          <cell r="L3085">
            <v>2361</v>
          </cell>
          <cell r="M3085">
            <v>2291</v>
          </cell>
          <cell r="N3085">
            <v>2001</v>
          </cell>
          <cell r="O3085">
            <v>2104</v>
          </cell>
          <cell r="P3085">
            <v>2252</v>
          </cell>
          <cell r="Q3085">
            <v>1595</v>
          </cell>
          <cell r="R3085">
            <v>1634</v>
          </cell>
          <cell r="S3085">
            <v>1701</v>
          </cell>
          <cell r="T3085">
            <v>1663</v>
          </cell>
          <cell r="U3085">
            <v>1043</v>
          </cell>
          <cell r="V3085">
            <v>968</v>
          </cell>
          <cell r="W3085">
            <v>1028</v>
          </cell>
          <cell r="X3085">
            <v>1084</v>
          </cell>
          <cell r="Y3085">
            <v>1946</v>
          </cell>
          <cell r="Z3085">
            <v>1897</v>
          </cell>
          <cell r="AA3085">
            <v>1877</v>
          </cell>
          <cell r="AB3085">
            <v>1704</v>
          </cell>
          <cell r="AC3085">
            <v>1892</v>
          </cell>
          <cell r="AD3085">
            <v>1967</v>
          </cell>
          <cell r="AE3085">
            <v>1943</v>
          </cell>
        </row>
        <row r="3086">
          <cell r="E3086" t="str">
            <v>HI Commercial Wood and Waste</v>
          </cell>
          <cell r="F3086">
            <v>0</v>
          </cell>
          <cell r="G3086">
            <v>0</v>
          </cell>
          <cell r="H3086">
            <v>0</v>
          </cell>
          <cell r="I3086">
            <v>0</v>
          </cell>
          <cell r="J3086">
            <v>0</v>
          </cell>
          <cell r="K3086">
            <v>0</v>
          </cell>
          <cell r="L3086">
            <v>0</v>
          </cell>
          <cell r="M3086">
            <v>0</v>
          </cell>
          <cell r="N3086">
            <v>0</v>
          </cell>
          <cell r="O3086">
            <v>0</v>
          </cell>
          <cell r="P3086">
            <v>0</v>
          </cell>
          <cell r="Q3086">
            <v>0</v>
          </cell>
          <cell r="R3086">
            <v>0</v>
          </cell>
          <cell r="S3086">
            <v>0</v>
          </cell>
          <cell r="T3086">
            <v>2541</v>
          </cell>
          <cell r="U3086">
            <v>2264</v>
          </cell>
          <cell r="V3086">
            <v>2616</v>
          </cell>
          <cell r="W3086">
            <v>2350</v>
          </cell>
          <cell r="X3086">
            <v>3066</v>
          </cell>
          <cell r="Y3086">
            <v>3045</v>
          </cell>
          <cell r="Z3086">
            <v>2945</v>
          </cell>
          <cell r="AA3086">
            <v>2785</v>
          </cell>
          <cell r="AB3086">
            <v>2213</v>
          </cell>
          <cell r="AC3086">
            <v>3214</v>
          </cell>
          <cell r="AD3086">
            <v>3294</v>
          </cell>
          <cell r="AE3086">
            <v>3236</v>
          </cell>
        </row>
        <row r="3087">
          <cell r="E3087" t="str">
            <v>IA Commercial Wood and Waste</v>
          </cell>
          <cell r="F3087">
            <v>760</v>
          </cell>
          <cell r="G3087">
            <v>862</v>
          </cell>
          <cell r="H3087">
            <v>905</v>
          </cell>
          <cell r="I3087">
            <v>964</v>
          </cell>
          <cell r="J3087">
            <v>973</v>
          </cell>
          <cell r="K3087">
            <v>981</v>
          </cell>
          <cell r="L3087">
            <v>1022</v>
          </cell>
          <cell r="M3087">
            <v>2839</v>
          </cell>
          <cell r="N3087">
            <v>1283</v>
          </cell>
          <cell r="O3087">
            <v>1001</v>
          </cell>
          <cell r="P3087">
            <v>1046</v>
          </cell>
          <cell r="Q3087">
            <v>1061</v>
          </cell>
          <cell r="R3087">
            <v>1188</v>
          </cell>
          <cell r="S3087">
            <v>1483</v>
          </cell>
          <cell r="T3087">
            <v>1621</v>
          </cell>
          <cell r="U3087">
            <v>1615</v>
          </cell>
          <cell r="V3087">
            <v>1554</v>
          </cell>
          <cell r="W3087">
            <v>1449</v>
          </cell>
          <cell r="X3087">
            <v>1227</v>
          </cell>
          <cell r="Y3087">
            <v>1358</v>
          </cell>
          <cell r="Z3087">
            <v>1348</v>
          </cell>
          <cell r="AA3087">
            <v>1417</v>
          </cell>
          <cell r="AB3087">
            <v>1208</v>
          </cell>
          <cell r="AC3087">
            <v>1277</v>
          </cell>
          <cell r="AD3087">
            <v>1456</v>
          </cell>
          <cell r="AE3087">
            <v>1716</v>
          </cell>
        </row>
        <row r="3088">
          <cell r="E3088" t="str">
            <v>ID Commercial Wood and Waste</v>
          </cell>
          <cell r="F3088">
            <v>224</v>
          </cell>
          <cell r="G3088">
            <v>234</v>
          </cell>
          <cell r="H3088">
            <v>246</v>
          </cell>
          <cell r="I3088">
            <v>294</v>
          </cell>
          <cell r="J3088">
            <v>281</v>
          </cell>
          <cell r="K3088">
            <v>284</v>
          </cell>
          <cell r="L3088">
            <v>295</v>
          </cell>
          <cell r="M3088">
            <v>409</v>
          </cell>
          <cell r="N3088">
            <v>358</v>
          </cell>
          <cell r="O3088">
            <v>376</v>
          </cell>
          <cell r="P3088">
            <v>402</v>
          </cell>
          <cell r="Q3088">
            <v>240</v>
          </cell>
          <cell r="R3088">
            <v>245</v>
          </cell>
          <cell r="S3088">
            <v>255</v>
          </cell>
          <cell r="T3088">
            <v>250</v>
          </cell>
          <cell r="U3088">
            <v>1303</v>
          </cell>
          <cell r="V3088">
            <v>1209</v>
          </cell>
          <cell r="W3088">
            <v>1284</v>
          </cell>
          <cell r="X3088">
            <v>1355</v>
          </cell>
          <cell r="Y3088">
            <v>545</v>
          </cell>
          <cell r="Z3088">
            <v>538</v>
          </cell>
          <cell r="AA3088">
            <v>518</v>
          </cell>
          <cell r="AB3088">
            <v>454</v>
          </cell>
          <cell r="AC3088">
            <v>526</v>
          </cell>
          <cell r="AD3088">
            <v>600</v>
          </cell>
          <cell r="AE3088">
            <v>683</v>
          </cell>
        </row>
        <row r="3089">
          <cell r="E3089" t="str">
            <v>IL Commercial Wood and Waste</v>
          </cell>
          <cell r="F3089">
            <v>3515</v>
          </cell>
          <cell r="G3089">
            <v>3790</v>
          </cell>
          <cell r="H3089">
            <v>3990</v>
          </cell>
          <cell r="I3089">
            <v>2476</v>
          </cell>
          <cell r="J3089">
            <v>2450</v>
          </cell>
          <cell r="K3089">
            <v>2419</v>
          </cell>
          <cell r="L3089">
            <v>2453</v>
          </cell>
          <cell r="M3089">
            <v>1942</v>
          </cell>
          <cell r="N3089">
            <v>1730</v>
          </cell>
          <cell r="O3089">
            <v>1851</v>
          </cell>
          <cell r="P3089">
            <v>2008</v>
          </cell>
          <cell r="Q3089">
            <v>2835</v>
          </cell>
          <cell r="R3089">
            <v>2862</v>
          </cell>
          <cell r="S3089">
            <v>2909</v>
          </cell>
          <cell r="T3089">
            <v>2845</v>
          </cell>
          <cell r="U3089">
            <v>1020</v>
          </cell>
          <cell r="V3089">
            <v>945</v>
          </cell>
          <cell r="W3089">
            <v>1006</v>
          </cell>
          <cell r="X3089">
            <v>1057</v>
          </cell>
          <cell r="Y3089">
            <v>1982</v>
          </cell>
          <cell r="Z3089">
            <v>1953</v>
          </cell>
          <cell r="AA3089">
            <v>1880</v>
          </cell>
          <cell r="AB3089">
            <v>1648</v>
          </cell>
          <cell r="AC3089">
            <v>1908</v>
          </cell>
          <cell r="AD3089">
            <v>1960</v>
          </cell>
          <cell r="AE3089">
            <v>2140</v>
          </cell>
        </row>
        <row r="3090">
          <cell r="E3090" t="str">
            <v>IN Commercial Wood and Waste</v>
          </cell>
          <cell r="F3090">
            <v>8938</v>
          </cell>
          <cell r="G3090">
            <v>8335</v>
          </cell>
          <cell r="H3090">
            <v>9004</v>
          </cell>
          <cell r="I3090">
            <v>8931</v>
          </cell>
          <cell r="J3090">
            <v>8796</v>
          </cell>
          <cell r="K3090">
            <v>8522</v>
          </cell>
          <cell r="L3090">
            <v>8645</v>
          </cell>
          <cell r="M3090">
            <v>8478</v>
          </cell>
          <cell r="N3090">
            <v>8176</v>
          </cell>
          <cell r="O3090">
            <v>7899</v>
          </cell>
          <cell r="P3090">
            <v>7885</v>
          </cell>
          <cell r="Q3090">
            <v>5496</v>
          </cell>
          <cell r="R3090">
            <v>5453</v>
          </cell>
          <cell r="S3090">
            <v>5612</v>
          </cell>
          <cell r="T3090">
            <v>5543</v>
          </cell>
          <cell r="U3090">
            <v>6045</v>
          </cell>
          <cell r="V3090">
            <v>5933</v>
          </cell>
          <cell r="W3090">
            <v>2771</v>
          </cell>
          <cell r="X3090">
            <v>6829</v>
          </cell>
          <cell r="Y3090">
            <v>6280</v>
          </cell>
          <cell r="Z3090">
            <v>6313</v>
          </cell>
          <cell r="AA3090">
            <v>5594</v>
          </cell>
          <cell r="AB3090">
            <v>5435</v>
          </cell>
          <cell r="AC3090">
            <v>5012</v>
          </cell>
          <cell r="AD3090">
            <v>4692</v>
          </cell>
          <cell r="AE3090">
            <v>5426</v>
          </cell>
        </row>
        <row r="3091">
          <cell r="E3091" t="str">
            <v>KS Commercial Wood and Waste</v>
          </cell>
          <cell r="F3091">
            <v>694</v>
          </cell>
          <cell r="G3091">
            <v>724</v>
          </cell>
          <cell r="H3091">
            <v>764</v>
          </cell>
          <cell r="I3091">
            <v>789</v>
          </cell>
          <cell r="J3091">
            <v>755</v>
          </cell>
          <cell r="K3091">
            <v>762</v>
          </cell>
          <cell r="L3091">
            <v>792</v>
          </cell>
          <cell r="M3091">
            <v>753</v>
          </cell>
          <cell r="N3091">
            <v>658</v>
          </cell>
          <cell r="O3091">
            <v>692</v>
          </cell>
          <cell r="P3091">
            <v>740</v>
          </cell>
          <cell r="Q3091">
            <v>765</v>
          </cell>
          <cell r="R3091">
            <v>784</v>
          </cell>
          <cell r="S3091">
            <v>816</v>
          </cell>
          <cell r="T3091">
            <v>798</v>
          </cell>
          <cell r="U3091">
            <v>637</v>
          </cell>
          <cell r="V3091">
            <v>591</v>
          </cell>
          <cell r="W3091">
            <v>627</v>
          </cell>
          <cell r="X3091">
            <v>662</v>
          </cell>
          <cell r="Y3091">
            <v>638</v>
          </cell>
          <cell r="Z3091">
            <v>630</v>
          </cell>
          <cell r="AA3091">
            <v>606</v>
          </cell>
          <cell r="AB3091">
            <v>531</v>
          </cell>
          <cell r="AC3091">
            <v>615</v>
          </cell>
          <cell r="AD3091">
            <v>632</v>
          </cell>
          <cell r="AE3091">
            <v>690</v>
          </cell>
        </row>
        <row r="3092">
          <cell r="E3092" t="str">
            <v>KY Commercial Wood and Waste</v>
          </cell>
          <cell r="F3092">
            <v>1492</v>
          </cell>
          <cell r="G3092">
            <v>1557</v>
          </cell>
          <cell r="H3092">
            <v>1643</v>
          </cell>
          <cell r="I3092">
            <v>1539</v>
          </cell>
          <cell r="J3092">
            <v>1473</v>
          </cell>
          <cell r="K3092">
            <v>1487</v>
          </cell>
          <cell r="L3092">
            <v>1545</v>
          </cell>
          <cell r="M3092">
            <v>981</v>
          </cell>
          <cell r="N3092">
            <v>857</v>
          </cell>
          <cell r="O3092">
            <v>901</v>
          </cell>
          <cell r="P3092">
            <v>965</v>
          </cell>
          <cell r="Q3092">
            <v>835</v>
          </cell>
          <cell r="R3092">
            <v>855</v>
          </cell>
          <cell r="S3092">
            <v>890</v>
          </cell>
          <cell r="T3092">
            <v>870</v>
          </cell>
          <cell r="U3092">
            <v>1632</v>
          </cell>
          <cell r="V3092">
            <v>1514</v>
          </cell>
          <cell r="W3092">
            <v>1608</v>
          </cell>
          <cell r="X3092">
            <v>1697</v>
          </cell>
          <cell r="Y3092">
            <v>1980</v>
          </cell>
          <cell r="Z3092">
            <v>1955</v>
          </cell>
          <cell r="AA3092">
            <v>1882</v>
          </cell>
          <cell r="AB3092">
            <v>1648</v>
          </cell>
          <cell r="AC3092">
            <v>1910</v>
          </cell>
          <cell r="AD3092">
            <v>1962</v>
          </cell>
          <cell r="AE3092">
            <v>2142</v>
          </cell>
        </row>
        <row r="3093">
          <cell r="E3093" t="str">
            <v>LA Commercial Wood and Waste</v>
          </cell>
          <cell r="F3093">
            <v>592</v>
          </cell>
          <cell r="G3093">
            <v>619</v>
          </cell>
          <cell r="H3093">
            <v>652</v>
          </cell>
          <cell r="I3093">
            <v>1100</v>
          </cell>
          <cell r="J3093">
            <v>1053</v>
          </cell>
          <cell r="K3093">
            <v>1063</v>
          </cell>
          <cell r="L3093">
            <v>1104</v>
          </cell>
          <cell r="M3093">
            <v>650</v>
          </cell>
          <cell r="N3093">
            <v>568</v>
          </cell>
          <cell r="O3093">
            <v>597</v>
          </cell>
          <cell r="P3093">
            <v>639</v>
          </cell>
          <cell r="Q3093">
            <v>614</v>
          </cell>
          <cell r="R3093">
            <v>629</v>
          </cell>
          <cell r="S3093">
            <v>655</v>
          </cell>
          <cell r="T3093">
            <v>640</v>
          </cell>
          <cell r="U3093">
            <v>238</v>
          </cell>
          <cell r="V3093">
            <v>221</v>
          </cell>
          <cell r="W3093">
            <v>235</v>
          </cell>
          <cell r="X3093">
            <v>248</v>
          </cell>
          <cell r="Y3093">
            <v>333</v>
          </cell>
          <cell r="Z3093">
            <v>329</v>
          </cell>
          <cell r="AA3093">
            <v>316</v>
          </cell>
          <cell r="AB3093">
            <v>277</v>
          </cell>
          <cell r="AC3093">
            <v>321</v>
          </cell>
          <cell r="AD3093">
            <v>330</v>
          </cell>
          <cell r="AE3093">
            <v>360</v>
          </cell>
        </row>
        <row r="3094">
          <cell r="E3094" t="str">
            <v>MA Commercial Wood and Waste</v>
          </cell>
          <cell r="F3094">
            <v>1976</v>
          </cell>
          <cell r="G3094">
            <v>2280</v>
          </cell>
          <cell r="H3094">
            <v>2360</v>
          </cell>
          <cell r="I3094">
            <v>2978</v>
          </cell>
          <cell r="J3094">
            <v>2855</v>
          </cell>
          <cell r="K3094">
            <v>2678</v>
          </cell>
          <cell r="L3094">
            <v>2780</v>
          </cell>
          <cell r="M3094">
            <v>2427</v>
          </cell>
          <cell r="N3094">
            <v>2166</v>
          </cell>
          <cell r="O3094">
            <v>2787</v>
          </cell>
          <cell r="P3094">
            <v>3117</v>
          </cell>
          <cell r="Q3094">
            <v>2679</v>
          </cell>
          <cell r="R3094">
            <v>2939</v>
          </cell>
          <cell r="S3094">
            <v>2912</v>
          </cell>
          <cell r="T3094">
            <v>3843</v>
          </cell>
          <cell r="U3094">
            <v>1494</v>
          </cell>
          <cell r="V3094">
            <v>1550</v>
          </cell>
          <cell r="W3094">
            <v>1608</v>
          </cell>
          <cell r="X3094">
            <v>598</v>
          </cell>
          <cell r="Y3094">
            <v>1442</v>
          </cell>
          <cell r="Z3094">
            <v>1424</v>
          </cell>
          <cell r="AA3094">
            <v>1371</v>
          </cell>
          <cell r="AB3094">
            <v>1201</v>
          </cell>
          <cell r="AC3094">
            <v>1392</v>
          </cell>
          <cell r="AD3094">
            <v>1437</v>
          </cell>
          <cell r="AE3094">
            <v>1560</v>
          </cell>
        </row>
        <row r="3095">
          <cell r="E3095" t="str">
            <v>MD Commercial Wood and Waste</v>
          </cell>
          <cell r="F3095">
            <v>1589</v>
          </cell>
          <cell r="G3095">
            <v>1101</v>
          </cell>
          <cell r="H3095">
            <v>1676</v>
          </cell>
          <cell r="I3095">
            <v>2369</v>
          </cell>
          <cell r="J3095">
            <v>2321</v>
          </cell>
          <cell r="K3095">
            <v>3605</v>
          </cell>
          <cell r="L3095">
            <v>3838</v>
          </cell>
          <cell r="M3095">
            <v>3855</v>
          </cell>
          <cell r="N3095">
            <v>3294</v>
          </cell>
          <cell r="O3095">
            <v>3161</v>
          </cell>
          <cell r="P3095">
            <v>3443</v>
          </cell>
          <cell r="Q3095">
            <v>2325</v>
          </cell>
          <cell r="R3095">
            <v>1984</v>
          </cell>
          <cell r="S3095">
            <v>2278</v>
          </cell>
          <cell r="T3095">
            <v>2769</v>
          </cell>
          <cell r="U3095">
            <v>2680</v>
          </cell>
          <cell r="V3095">
            <v>2832</v>
          </cell>
          <cell r="W3095">
            <v>2635</v>
          </cell>
          <cell r="X3095">
            <v>2816</v>
          </cell>
          <cell r="Y3095">
            <v>3413</v>
          </cell>
          <cell r="Z3095">
            <v>3358</v>
          </cell>
          <cell r="AA3095">
            <v>3556</v>
          </cell>
          <cell r="AB3095">
            <v>3665</v>
          </cell>
          <cell r="AC3095">
            <v>3881</v>
          </cell>
          <cell r="AD3095">
            <v>2990</v>
          </cell>
          <cell r="AE3095">
            <v>2933</v>
          </cell>
        </row>
        <row r="3096">
          <cell r="E3096" t="str">
            <v>ME Commercial Wood and Waste</v>
          </cell>
          <cell r="F3096">
            <v>3110</v>
          </cell>
          <cell r="G3096">
            <v>3107</v>
          </cell>
          <cell r="H3096">
            <v>3452</v>
          </cell>
          <cell r="I3096">
            <v>3832</v>
          </cell>
          <cell r="J3096">
            <v>3996</v>
          </cell>
          <cell r="K3096">
            <v>4007</v>
          </cell>
          <cell r="L3096">
            <v>3925</v>
          </cell>
          <cell r="M3096">
            <v>3864</v>
          </cell>
          <cell r="N3096">
            <v>3808</v>
          </cell>
          <cell r="O3096">
            <v>3567</v>
          </cell>
          <cell r="P3096">
            <v>3508</v>
          </cell>
          <cell r="Q3096">
            <v>2143</v>
          </cell>
          <cell r="R3096">
            <v>2341</v>
          </cell>
          <cell r="S3096">
            <v>2361</v>
          </cell>
          <cell r="T3096">
            <v>2241</v>
          </cell>
          <cell r="U3096">
            <v>2743</v>
          </cell>
          <cell r="V3096">
            <v>2621</v>
          </cell>
          <cell r="W3096">
            <v>2709</v>
          </cell>
          <cell r="X3096">
            <v>2948</v>
          </cell>
          <cell r="Y3096">
            <v>3999</v>
          </cell>
          <cell r="Z3096">
            <v>4053</v>
          </cell>
          <cell r="AA3096">
            <v>3809</v>
          </cell>
          <cell r="AB3096">
            <v>3341</v>
          </cell>
          <cell r="AC3096">
            <v>3668</v>
          </cell>
          <cell r="AD3096">
            <v>3672</v>
          </cell>
          <cell r="AE3096">
            <v>3989</v>
          </cell>
        </row>
        <row r="3097">
          <cell r="E3097" t="str">
            <v>MI Commercial Wood and Waste</v>
          </cell>
          <cell r="F3097">
            <v>7279</v>
          </cell>
          <cell r="G3097">
            <v>9955</v>
          </cell>
          <cell r="H3097">
            <v>10413</v>
          </cell>
          <cell r="I3097">
            <v>9156</v>
          </cell>
          <cell r="J3097">
            <v>8803</v>
          </cell>
          <cell r="K3097">
            <v>9046</v>
          </cell>
          <cell r="L3097">
            <v>10809</v>
          </cell>
          <cell r="M3097">
            <v>11013</v>
          </cell>
          <cell r="N3097">
            <v>9438</v>
          </cell>
          <cell r="O3097">
            <v>9428</v>
          </cell>
          <cell r="P3097">
            <v>8646</v>
          </cell>
          <cell r="Q3097">
            <v>2583</v>
          </cell>
          <cell r="R3097">
            <v>6472</v>
          </cell>
          <cell r="S3097">
            <v>6534</v>
          </cell>
          <cell r="T3097">
            <v>7019</v>
          </cell>
          <cell r="U3097">
            <v>8258</v>
          </cell>
          <cell r="V3097">
            <v>8336</v>
          </cell>
          <cell r="W3097">
            <v>8651</v>
          </cell>
          <cell r="X3097">
            <v>9063</v>
          </cell>
          <cell r="Y3097">
            <v>7327</v>
          </cell>
          <cell r="Z3097">
            <v>7453</v>
          </cell>
          <cell r="AA3097">
            <v>7520</v>
          </cell>
          <cell r="AB3097">
            <v>7783</v>
          </cell>
          <cell r="AC3097">
            <v>7164</v>
          </cell>
          <cell r="AD3097">
            <v>7495</v>
          </cell>
          <cell r="AE3097">
            <v>7944</v>
          </cell>
        </row>
        <row r="3098">
          <cell r="E3098" t="str">
            <v>MN Commercial Wood and Waste</v>
          </cell>
          <cell r="F3098">
            <v>1877</v>
          </cell>
          <cell r="G3098">
            <v>1931</v>
          </cell>
          <cell r="H3098">
            <v>2001</v>
          </cell>
          <cell r="I3098">
            <v>2073</v>
          </cell>
          <cell r="J3098">
            <v>1979</v>
          </cell>
          <cell r="K3098">
            <v>2024</v>
          </cell>
          <cell r="L3098">
            <v>2095</v>
          </cell>
          <cell r="M3098">
            <v>2034</v>
          </cell>
          <cell r="N3098">
            <v>1853</v>
          </cell>
          <cell r="O3098">
            <v>1930</v>
          </cell>
          <cell r="P3098">
            <v>2020</v>
          </cell>
          <cell r="Q3098">
            <v>1822</v>
          </cell>
          <cell r="R3098">
            <v>1826</v>
          </cell>
          <cell r="S3098">
            <v>1869</v>
          </cell>
          <cell r="T3098">
            <v>1860</v>
          </cell>
          <cell r="U3098">
            <v>2100</v>
          </cell>
          <cell r="V3098">
            <v>2176</v>
          </cell>
          <cell r="W3098">
            <v>2230</v>
          </cell>
          <cell r="X3098">
            <v>2360</v>
          </cell>
          <cell r="Y3098">
            <v>2541</v>
          </cell>
          <cell r="Z3098">
            <v>2566</v>
          </cell>
          <cell r="AA3098">
            <v>2457</v>
          </cell>
          <cell r="AB3098">
            <v>2275</v>
          </cell>
          <cell r="AC3098">
            <v>2552</v>
          </cell>
          <cell r="AD3098">
            <v>5156</v>
          </cell>
          <cell r="AE3098">
            <v>5120</v>
          </cell>
        </row>
        <row r="3099">
          <cell r="E3099" t="str">
            <v>MO Commercial Wood and Waste</v>
          </cell>
          <cell r="F3099">
            <v>1462</v>
          </cell>
          <cell r="G3099">
            <v>1526</v>
          </cell>
          <cell r="H3099">
            <v>1609</v>
          </cell>
          <cell r="I3099">
            <v>1662</v>
          </cell>
          <cell r="J3099">
            <v>1592</v>
          </cell>
          <cell r="K3099">
            <v>1618</v>
          </cell>
          <cell r="L3099">
            <v>1687</v>
          </cell>
          <cell r="M3099">
            <v>1710</v>
          </cell>
          <cell r="N3099">
            <v>1454</v>
          </cell>
          <cell r="O3099">
            <v>1500</v>
          </cell>
          <cell r="P3099">
            <v>1624</v>
          </cell>
          <cell r="Q3099">
            <v>1652</v>
          </cell>
          <cell r="R3099">
            <v>1694</v>
          </cell>
          <cell r="S3099">
            <v>1764</v>
          </cell>
          <cell r="T3099">
            <v>1724</v>
          </cell>
          <cell r="U3099">
            <v>2966</v>
          </cell>
          <cell r="V3099">
            <v>2752</v>
          </cell>
          <cell r="W3099">
            <v>2923</v>
          </cell>
          <cell r="X3099">
            <v>3084</v>
          </cell>
          <cell r="Y3099">
            <v>3690</v>
          </cell>
          <cell r="Z3099">
            <v>3643</v>
          </cell>
          <cell r="AA3099">
            <v>3507</v>
          </cell>
          <cell r="AB3099">
            <v>3071</v>
          </cell>
          <cell r="AC3099">
            <v>3760</v>
          </cell>
          <cell r="AD3099">
            <v>4477</v>
          </cell>
          <cell r="AE3099">
            <v>4743</v>
          </cell>
        </row>
        <row r="3100">
          <cell r="E3100" t="str">
            <v>MS Commercial Wood and Waste</v>
          </cell>
          <cell r="F3100">
            <v>1000</v>
          </cell>
          <cell r="G3100">
            <v>1044</v>
          </cell>
          <cell r="H3100">
            <v>1101</v>
          </cell>
          <cell r="I3100">
            <v>1022</v>
          </cell>
          <cell r="J3100">
            <v>979</v>
          </cell>
          <cell r="K3100">
            <v>988</v>
          </cell>
          <cell r="L3100">
            <v>1026</v>
          </cell>
          <cell r="M3100">
            <v>653</v>
          </cell>
          <cell r="N3100">
            <v>570</v>
          </cell>
          <cell r="O3100">
            <v>599</v>
          </cell>
          <cell r="P3100">
            <v>641</v>
          </cell>
          <cell r="Q3100">
            <v>555</v>
          </cell>
          <cell r="R3100">
            <v>568</v>
          </cell>
          <cell r="S3100">
            <v>591</v>
          </cell>
          <cell r="T3100">
            <v>578</v>
          </cell>
          <cell r="U3100">
            <v>776</v>
          </cell>
          <cell r="V3100">
            <v>720</v>
          </cell>
          <cell r="W3100">
            <v>765</v>
          </cell>
          <cell r="X3100">
            <v>807</v>
          </cell>
          <cell r="Y3100">
            <v>779</v>
          </cell>
          <cell r="Z3100">
            <v>769</v>
          </cell>
          <cell r="AA3100">
            <v>740</v>
          </cell>
          <cell r="AB3100">
            <v>648</v>
          </cell>
          <cell r="AC3100">
            <v>751</v>
          </cell>
          <cell r="AD3100">
            <v>771</v>
          </cell>
          <cell r="AE3100">
            <v>842</v>
          </cell>
        </row>
        <row r="3101">
          <cell r="E3101" t="str">
            <v>MT Commercial Wood and Waste</v>
          </cell>
          <cell r="F3101">
            <v>196</v>
          </cell>
          <cell r="G3101">
            <v>204</v>
          </cell>
          <cell r="H3101">
            <v>215</v>
          </cell>
          <cell r="I3101">
            <v>245</v>
          </cell>
          <cell r="J3101">
            <v>234</v>
          </cell>
          <cell r="K3101">
            <v>237</v>
          </cell>
          <cell r="L3101">
            <v>246</v>
          </cell>
          <cell r="M3101">
            <v>317</v>
          </cell>
          <cell r="N3101">
            <v>276</v>
          </cell>
          <cell r="O3101">
            <v>291</v>
          </cell>
          <cell r="P3101">
            <v>311</v>
          </cell>
          <cell r="Q3101">
            <v>184</v>
          </cell>
          <cell r="R3101">
            <v>188</v>
          </cell>
          <cell r="S3101">
            <v>196</v>
          </cell>
          <cell r="T3101">
            <v>192</v>
          </cell>
          <cell r="U3101">
            <v>968</v>
          </cell>
          <cell r="V3101">
            <v>898</v>
          </cell>
          <cell r="W3101">
            <v>954</v>
          </cell>
          <cell r="X3101">
            <v>1007</v>
          </cell>
          <cell r="Y3101">
            <v>449</v>
          </cell>
          <cell r="Z3101">
            <v>444</v>
          </cell>
          <cell r="AA3101">
            <v>427</v>
          </cell>
          <cell r="AB3101">
            <v>374</v>
          </cell>
          <cell r="AC3101">
            <v>433</v>
          </cell>
          <cell r="AD3101">
            <v>445</v>
          </cell>
          <cell r="AE3101">
            <v>486</v>
          </cell>
        </row>
        <row r="3102">
          <cell r="E3102" t="str">
            <v>NC Commercial Wood and Waste</v>
          </cell>
          <cell r="F3102">
            <v>1279</v>
          </cell>
          <cell r="G3102">
            <v>1335</v>
          </cell>
          <cell r="H3102">
            <v>1408</v>
          </cell>
          <cell r="I3102">
            <v>2510</v>
          </cell>
          <cell r="J3102">
            <v>2404</v>
          </cell>
          <cell r="K3102">
            <v>2426</v>
          </cell>
          <cell r="L3102">
            <v>2520</v>
          </cell>
          <cell r="M3102">
            <v>2424</v>
          </cell>
          <cell r="N3102">
            <v>2117</v>
          </cell>
          <cell r="O3102">
            <v>2226</v>
          </cell>
          <cell r="P3102">
            <v>2382</v>
          </cell>
          <cell r="Q3102">
            <v>1704</v>
          </cell>
          <cell r="R3102">
            <v>1745</v>
          </cell>
          <cell r="S3102">
            <v>1817</v>
          </cell>
          <cell r="T3102">
            <v>1776</v>
          </cell>
          <cell r="U3102">
            <v>2471</v>
          </cell>
          <cell r="V3102">
            <v>2292</v>
          </cell>
          <cell r="W3102">
            <v>2435</v>
          </cell>
          <cell r="X3102">
            <v>2569</v>
          </cell>
          <cell r="Y3102">
            <v>2376</v>
          </cell>
          <cell r="Z3102">
            <v>2346</v>
          </cell>
          <cell r="AA3102">
            <v>2258</v>
          </cell>
          <cell r="AB3102">
            <v>1999</v>
          </cell>
          <cell r="AC3102">
            <v>2776</v>
          </cell>
          <cell r="AD3102">
            <v>3037</v>
          </cell>
          <cell r="AE3102">
            <v>3205</v>
          </cell>
        </row>
        <row r="3103">
          <cell r="E3103" t="str">
            <v>ND Commercial Wood and Waste</v>
          </cell>
          <cell r="F3103">
            <v>184</v>
          </cell>
          <cell r="G3103">
            <v>192</v>
          </cell>
          <cell r="H3103">
            <v>202</v>
          </cell>
          <cell r="I3103">
            <v>207</v>
          </cell>
          <cell r="J3103">
            <v>198</v>
          </cell>
          <cell r="K3103">
            <v>200</v>
          </cell>
          <cell r="L3103">
            <v>208</v>
          </cell>
          <cell r="M3103">
            <v>196</v>
          </cell>
          <cell r="N3103">
            <v>171</v>
          </cell>
          <cell r="O3103">
            <v>180</v>
          </cell>
          <cell r="P3103">
            <v>193</v>
          </cell>
          <cell r="Q3103">
            <v>195</v>
          </cell>
          <cell r="R3103">
            <v>200</v>
          </cell>
          <cell r="S3103">
            <v>208</v>
          </cell>
          <cell r="T3103">
            <v>203</v>
          </cell>
          <cell r="U3103">
            <v>58</v>
          </cell>
          <cell r="V3103">
            <v>54</v>
          </cell>
          <cell r="W3103">
            <v>57</v>
          </cell>
          <cell r="X3103">
            <v>60</v>
          </cell>
          <cell r="Y3103">
            <v>65</v>
          </cell>
          <cell r="Z3103">
            <v>64</v>
          </cell>
          <cell r="AA3103">
            <v>62</v>
          </cell>
          <cell r="AB3103">
            <v>54</v>
          </cell>
          <cell r="AC3103">
            <v>63</v>
          </cell>
          <cell r="AD3103">
            <v>64</v>
          </cell>
          <cell r="AE3103">
            <v>70</v>
          </cell>
        </row>
        <row r="3104">
          <cell r="E3104" t="str">
            <v>NE Commercial Wood and Waste</v>
          </cell>
          <cell r="F3104">
            <v>439</v>
          </cell>
          <cell r="G3104">
            <v>458</v>
          </cell>
          <cell r="H3104">
            <v>483</v>
          </cell>
          <cell r="I3104">
            <v>499</v>
          </cell>
          <cell r="J3104">
            <v>478</v>
          </cell>
          <cell r="K3104">
            <v>483</v>
          </cell>
          <cell r="L3104">
            <v>501</v>
          </cell>
          <cell r="M3104">
            <v>576</v>
          </cell>
          <cell r="N3104">
            <v>530</v>
          </cell>
          <cell r="O3104">
            <v>557</v>
          </cell>
          <cell r="P3104">
            <v>647</v>
          </cell>
          <cell r="Q3104">
            <v>585</v>
          </cell>
          <cell r="R3104">
            <v>577</v>
          </cell>
          <cell r="S3104">
            <v>652</v>
          </cell>
          <cell r="T3104">
            <v>663</v>
          </cell>
          <cell r="U3104">
            <v>495</v>
          </cell>
          <cell r="V3104">
            <v>477</v>
          </cell>
          <cell r="W3104">
            <v>506</v>
          </cell>
          <cell r="X3104">
            <v>527</v>
          </cell>
          <cell r="Y3104">
            <v>468</v>
          </cell>
          <cell r="Z3104">
            <v>483</v>
          </cell>
          <cell r="AA3104">
            <v>496</v>
          </cell>
          <cell r="AB3104">
            <v>505</v>
          </cell>
          <cell r="AC3104">
            <v>537</v>
          </cell>
          <cell r="AD3104">
            <v>550</v>
          </cell>
          <cell r="AE3104">
            <v>559</v>
          </cell>
        </row>
        <row r="3105">
          <cell r="E3105" t="str">
            <v>NH Commercial Wood and Waste</v>
          </cell>
          <cell r="F3105">
            <v>403</v>
          </cell>
          <cell r="G3105">
            <v>420</v>
          </cell>
          <cell r="H3105">
            <v>443</v>
          </cell>
          <cell r="I3105">
            <v>571</v>
          </cell>
          <cell r="J3105">
            <v>547</v>
          </cell>
          <cell r="K3105">
            <v>552</v>
          </cell>
          <cell r="L3105">
            <v>573</v>
          </cell>
          <cell r="M3105">
            <v>507</v>
          </cell>
          <cell r="N3105">
            <v>443</v>
          </cell>
          <cell r="O3105">
            <v>466</v>
          </cell>
          <cell r="P3105">
            <v>498</v>
          </cell>
          <cell r="Q3105">
            <v>425</v>
          </cell>
          <cell r="R3105">
            <v>436</v>
          </cell>
          <cell r="S3105">
            <v>454</v>
          </cell>
          <cell r="T3105">
            <v>444</v>
          </cell>
          <cell r="U3105">
            <v>533</v>
          </cell>
          <cell r="V3105">
            <v>494</v>
          </cell>
          <cell r="W3105">
            <v>525</v>
          </cell>
          <cell r="X3105">
            <v>554</v>
          </cell>
          <cell r="Y3105">
            <v>1166</v>
          </cell>
          <cell r="Z3105">
            <v>1151</v>
          </cell>
          <cell r="AA3105">
            <v>1108</v>
          </cell>
          <cell r="AB3105">
            <v>1231</v>
          </cell>
          <cell r="AC3105">
            <v>1634</v>
          </cell>
          <cell r="AD3105">
            <v>1643</v>
          </cell>
          <cell r="AE3105">
            <v>1712</v>
          </cell>
        </row>
        <row r="3106">
          <cell r="E3106" t="str">
            <v>NJ Commercial Wood and Waste</v>
          </cell>
          <cell r="F3106">
            <v>1802</v>
          </cell>
          <cell r="G3106">
            <v>1880</v>
          </cell>
          <cell r="H3106">
            <v>1981</v>
          </cell>
          <cell r="I3106">
            <v>2096</v>
          </cell>
          <cell r="J3106">
            <v>2033</v>
          </cell>
          <cell r="K3106">
            <v>2047</v>
          </cell>
          <cell r="L3106">
            <v>2119</v>
          </cell>
          <cell r="M3106">
            <v>1558</v>
          </cell>
          <cell r="N3106">
            <v>1281</v>
          </cell>
          <cell r="O3106">
            <v>1354</v>
          </cell>
          <cell r="P3106">
            <v>1442</v>
          </cell>
          <cell r="Q3106">
            <v>1429</v>
          </cell>
          <cell r="R3106">
            <v>1465</v>
          </cell>
          <cell r="S3106">
            <v>1512</v>
          </cell>
          <cell r="T3106">
            <v>1491</v>
          </cell>
          <cell r="U3106">
            <v>228</v>
          </cell>
          <cell r="V3106">
            <v>243</v>
          </cell>
          <cell r="W3106">
            <v>234</v>
          </cell>
          <cell r="X3106">
            <v>260</v>
          </cell>
          <cell r="Y3106">
            <v>4480</v>
          </cell>
          <cell r="Z3106">
            <v>4468</v>
          </cell>
          <cell r="AA3106">
            <v>5313</v>
          </cell>
          <cell r="AB3106">
            <v>3971</v>
          </cell>
          <cell r="AC3106">
            <v>4226</v>
          </cell>
          <cell r="AD3106">
            <v>4422</v>
          </cell>
          <cell r="AE3106">
            <v>4539</v>
          </cell>
        </row>
        <row r="3107">
          <cell r="E3107" t="str">
            <v>NM Commercial Wood and Waste</v>
          </cell>
          <cell r="F3107">
            <v>342</v>
          </cell>
          <cell r="G3107">
            <v>357</v>
          </cell>
          <cell r="H3107">
            <v>377</v>
          </cell>
          <cell r="I3107">
            <v>440</v>
          </cell>
          <cell r="J3107">
            <v>421</v>
          </cell>
          <cell r="K3107">
            <v>425</v>
          </cell>
          <cell r="L3107">
            <v>442</v>
          </cell>
          <cell r="M3107">
            <v>607</v>
          </cell>
          <cell r="N3107">
            <v>530</v>
          </cell>
          <cell r="O3107">
            <v>557</v>
          </cell>
          <cell r="P3107">
            <v>596</v>
          </cell>
          <cell r="Q3107">
            <v>352</v>
          </cell>
          <cell r="R3107">
            <v>360</v>
          </cell>
          <cell r="S3107">
            <v>375</v>
          </cell>
          <cell r="T3107">
            <v>367</v>
          </cell>
          <cell r="U3107">
            <v>1445</v>
          </cell>
          <cell r="V3107">
            <v>1341</v>
          </cell>
          <cell r="W3107">
            <v>1424</v>
          </cell>
          <cell r="X3107">
            <v>1502</v>
          </cell>
          <cell r="Y3107">
            <v>975</v>
          </cell>
          <cell r="Z3107">
            <v>963</v>
          </cell>
          <cell r="AA3107">
            <v>927</v>
          </cell>
          <cell r="AB3107">
            <v>812</v>
          </cell>
          <cell r="AC3107">
            <v>941</v>
          </cell>
          <cell r="AD3107">
            <v>966</v>
          </cell>
          <cell r="AE3107">
            <v>1055</v>
          </cell>
        </row>
        <row r="3108">
          <cell r="E3108" t="str">
            <v>NV Commercial Wood and Waste</v>
          </cell>
          <cell r="F3108">
            <v>281</v>
          </cell>
          <cell r="G3108">
            <v>293</v>
          </cell>
          <cell r="H3108">
            <v>309</v>
          </cell>
          <cell r="I3108">
            <v>400</v>
          </cell>
          <cell r="J3108">
            <v>383</v>
          </cell>
          <cell r="K3108">
            <v>386</v>
          </cell>
          <cell r="L3108">
            <v>401</v>
          </cell>
          <cell r="M3108">
            <v>607</v>
          </cell>
          <cell r="N3108">
            <v>530</v>
          </cell>
          <cell r="O3108">
            <v>558</v>
          </cell>
          <cell r="P3108">
            <v>597</v>
          </cell>
          <cell r="Q3108">
            <v>383</v>
          </cell>
          <cell r="R3108">
            <v>393</v>
          </cell>
          <cell r="S3108">
            <v>409</v>
          </cell>
          <cell r="T3108">
            <v>400</v>
          </cell>
          <cell r="U3108">
            <v>313</v>
          </cell>
          <cell r="V3108">
            <v>290</v>
          </cell>
          <cell r="W3108">
            <v>308</v>
          </cell>
          <cell r="X3108">
            <v>325</v>
          </cell>
          <cell r="Y3108">
            <v>255</v>
          </cell>
          <cell r="Z3108">
            <v>251</v>
          </cell>
          <cell r="AA3108">
            <v>242</v>
          </cell>
          <cell r="AB3108">
            <v>212</v>
          </cell>
          <cell r="AC3108">
            <v>246</v>
          </cell>
          <cell r="AD3108">
            <v>252</v>
          </cell>
          <cell r="AE3108">
            <v>275</v>
          </cell>
        </row>
        <row r="3109">
          <cell r="E3109" t="str">
            <v>NY Commercial Wood and Waste</v>
          </cell>
          <cell r="F3109">
            <v>4366</v>
          </cell>
          <cell r="G3109">
            <v>4549</v>
          </cell>
          <cell r="H3109">
            <v>4787</v>
          </cell>
          <cell r="I3109">
            <v>7610</v>
          </cell>
          <cell r="J3109">
            <v>8174</v>
          </cell>
          <cell r="K3109">
            <v>10613</v>
          </cell>
          <cell r="L3109">
            <v>11026</v>
          </cell>
          <cell r="M3109">
            <v>17721</v>
          </cell>
          <cell r="N3109">
            <v>15853</v>
          </cell>
          <cell r="O3109">
            <v>16765</v>
          </cell>
          <cell r="P3109">
            <v>18091</v>
          </cell>
          <cell r="Q3109">
            <v>12183</v>
          </cell>
          <cell r="R3109">
            <v>12423</v>
          </cell>
          <cell r="S3109">
            <v>12773</v>
          </cell>
          <cell r="T3109">
            <v>12643</v>
          </cell>
          <cell r="U3109">
            <v>10670</v>
          </cell>
          <cell r="V3109">
            <v>10100</v>
          </cell>
          <cell r="W3109">
            <v>10511</v>
          </cell>
          <cell r="X3109">
            <v>10929</v>
          </cell>
          <cell r="Y3109">
            <v>5078</v>
          </cell>
          <cell r="Z3109">
            <v>5015</v>
          </cell>
          <cell r="AA3109">
            <v>4725</v>
          </cell>
          <cell r="AB3109">
            <v>7126</v>
          </cell>
          <cell r="AC3109">
            <v>7508</v>
          </cell>
          <cell r="AD3109">
            <v>7548</v>
          </cell>
          <cell r="AE3109">
            <v>7735</v>
          </cell>
        </row>
        <row r="3110">
          <cell r="E3110" t="str">
            <v>OH Commercial Wood and Waste</v>
          </cell>
          <cell r="F3110">
            <v>3638</v>
          </cell>
          <cell r="G3110">
            <v>3560</v>
          </cell>
          <cell r="H3110">
            <v>3983</v>
          </cell>
          <cell r="I3110">
            <v>2553</v>
          </cell>
          <cell r="J3110">
            <v>2437</v>
          </cell>
          <cell r="K3110">
            <v>2458</v>
          </cell>
          <cell r="L3110">
            <v>2521</v>
          </cell>
          <cell r="M3110">
            <v>2622</v>
          </cell>
          <cell r="N3110">
            <v>2193</v>
          </cell>
          <cell r="O3110">
            <v>2190</v>
          </cell>
          <cell r="P3110">
            <v>2402</v>
          </cell>
          <cell r="Q3110">
            <v>2948</v>
          </cell>
          <cell r="R3110">
            <v>3517</v>
          </cell>
          <cell r="S3110">
            <v>3542</v>
          </cell>
          <cell r="T3110">
            <v>3477</v>
          </cell>
          <cell r="U3110">
            <v>3455</v>
          </cell>
          <cell r="V3110">
            <v>3119</v>
          </cell>
          <cell r="W3110">
            <v>4049</v>
          </cell>
          <cell r="X3110">
            <v>3495</v>
          </cell>
          <cell r="Y3110">
            <v>2999</v>
          </cell>
          <cell r="Z3110">
            <v>2961</v>
          </cell>
          <cell r="AA3110">
            <v>2850</v>
          </cell>
          <cell r="AB3110">
            <v>2496</v>
          </cell>
          <cell r="AC3110">
            <v>2893</v>
          </cell>
          <cell r="AD3110">
            <v>3076</v>
          </cell>
          <cell r="AE3110">
            <v>3591</v>
          </cell>
        </row>
        <row r="3111">
          <cell r="E3111" t="str">
            <v>OK Commercial Wood and Waste</v>
          </cell>
          <cell r="F3111">
            <v>486</v>
          </cell>
          <cell r="G3111">
            <v>507</v>
          </cell>
          <cell r="H3111">
            <v>535</v>
          </cell>
          <cell r="I3111">
            <v>899</v>
          </cell>
          <cell r="J3111">
            <v>861</v>
          </cell>
          <cell r="K3111">
            <v>869</v>
          </cell>
          <cell r="L3111">
            <v>902</v>
          </cell>
          <cell r="M3111">
            <v>526</v>
          </cell>
          <cell r="N3111">
            <v>460</v>
          </cell>
          <cell r="O3111">
            <v>483</v>
          </cell>
          <cell r="P3111">
            <v>517</v>
          </cell>
          <cell r="Q3111">
            <v>504</v>
          </cell>
          <cell r="R3111">
            <v>516</v>
          </cell>
          <cell r="S3111">
            <v>537</v>
          </cell>
          <cell r="T3111">
            <v>525</v>
          </cell>
          <cell r="U3111">
            <v>509</v>
          </cell>
          <cell r="V3111">
            <v>473</v>
          </cell>
          <cell r="W3111">
            <v>502</v>
          </cell>
          <cell r="X3111">
            <v>530</v>
          </cell>
          <cell r="Y3111">
            <v>777</v>
          </cell>
          <cell r="Z3111">
            <v>767</v>
          </cell>
          <cell r="AA3111">
            <v>739</v>
          </cell>
          <cell r="AB3111">
            <v>647</v>
          </cell>
          <cell r="AC3111">
            <v>750</v>
          </cell>
          <cell r="AD3111">
            <v>770</v>
          </cell>
          <cell r="AE3111">
            <v>841</v>
          </cell>
        </row>
        <row r="3112">
          <cell r="E3112" t="str">
            <v>OR Commercial Wood and Waste</v>
          </cell>
          <cell r="F3112">
            <v>1982</v>
          </cell>
          <cell r="G3112">
            <v>2011</v>
          </cell>
          <cell r="H3112">
            <v>1733</v>
          </cell>
          <cell r="I3112">
            <v>2285</v>
          </cell>
          <cell r="J3112">
            <v>1345</v>
          </cell>
          <cell r="K3112">
            <v>1358</v>
          </cell>
          <cell r="L3112">
            <v>1410</v>
          </cell>
          <cell r="M3112">
            <v>1464</v>
          </cell>
          <cell r="N3112">
            <v>1279</v>
          </cell>
          <cell r="O3112">
            <v>1345</v>
          </cell>
          <cell r="P3112">
            <v>1439</v>
          </cell>
          <cell r="Q3112">
            <v>2475</v>
          </cell>
          <cell r="R3112">
            <v>2535</v>
          </cell>
          <cell r="S3112">
            <v>2639</v>
          </cell>
          <cell r="T3112">
            <v>2580</v>
          </cell>
          <cell r="U3112">
            <v>1590</v>
          </cell>
          <cell r="V3112">
            <v>1475</v>
          </cell>
          <cell r="W3112">
            <v>1704</v>
          </cell>
          <cell r="X3112">
            <v>1923</v>
          </cell>
          <cell r="Y3112">
            <v>2500</v>
          </cell>
          <cell r="Z3112">
            <v>2467</v>
          </cell>
          <cell r="AA3112">
            <v>2393</v>
          </cell>
          <cell r="AB3112">
            <v>2114</v>
          </cell>
          <cell r="AC3112">
            <v>2403</v>
          </cell>
          <cell r="AD3112">
            <v>2481</v>
          </cell>
          <cell r="AE3112">
            <v>2720</v>
          </cell>
        </row>
        <row r="3113">
          <cell r="E3113" t="str">
            <v>PA Commercial Wood and Waste</v>
          </cell>
          <cell r="F3113">
            <v>2841</v>
          </cell>
          <cell r="G3113">
            <v>2966</v>
          </cell>
          <cell r="H3113">
            <v>6940</v>
          </cell>
          <cell r="I3113">
            <v>7282</v>
          </cell>
          <cell r="J3113">
            <v>6997</v>
          </cell>
          <cell r="K3113">
            <v>7133</v>
          </cell>
          <cell r="L3113">
            <v>7215</v>
          </cell>
          <cell r="M3113">
            <v>6079</v>
          </cell>
          <cell r="N3113">
            <v>5858</v>
          </cell>
          <cell r="O3113">
            <v>5921</v>
          </cell>
          <cell r="P3113">
            <v>6059</v>
          </cell>
          <cell r="Q3113">
            <v>4416</v>
          </cell>
          <cell r="R3113">
            <v>4502</v>
          </cell>
          <cell r="S3113">
            <v>4713</v>
          </cell>
          <cell r="T3113">
            <v>4404</v>
          </cell>
          <cell r="U3113">
            <v>4649</v>
          </cell>
          <cell r="V3113">
            <v>4360</v>
          </cell>
          <cell r="W3113">
            <v>4526</v>
          </cell>
          <cell r="X3113">
            <v>4661</v>
          </cell>
          <cell r="Y3113">
            <v>5471</v>
          </cell>
          <cell r="Z3113">
            <v>5473</v>
          </cell>
          <cell r="AA3113">
            <v>5293</v>
          </cell>
          <cell r="AB3113">
            <v>5015</v>
          </cell>
          <cell r="AC3113">
            <v>5384</v>
          </cell>
          <cell r="AD3113">
            <v>5871</v>
          </cell>
          <cell r="AE3113">
            <v>6103</v>
          </cell>
        </row>
        <row r="3114">
          <cell r="E3114" t="str">
            <v>RI Commercial Wood and Waste</v>
          </cell>
          <cell r="F3114">
            <v>331</v>
          </cell>
          <cell r="G3114">
            <v>346</v>
          </cell>
          <cell r="H3114">
            <v>365</v>
          </cell>
          <cell r="I3114">
            <v>466</v>
          </cell>
          <cell r="J3114">
            <v>446</v>
          </cell>
          <cell r="K3114">
            <v>450</v>
          </cell>
          <cell r="L3114">
            <v>468</v>
          </cell>
          <cell r="M3114">
            <v>407</v>
          </cell>
          <cell r="N3114">
            <v>356</v>
          </cell>
          <cell r="O3114">
            <v>374</v>
          </cell>
          <cell r="P3114">
            <v>400</v>
          </cell>
          <cell r="Q3114">
            <v>339</v>
          </cell>
          <cell r="R3114">
            <v>347</v>
          </cell>
          <cell r="S3114">
            <v>361</v>
          </cell>
          <cell r="T3114">
            <v>353</v>
          </cell>
          <cell r="U3114">
            <v>97</v>
          </cell>
          <cell r="V3114">
            <v>90</v>
          </cell>
          <cell r="W3114">
            <v>96</v>
          </cell>
          <cell r="X3114">
            <v>101</v>
          </cell>
          <cell r="Y3114">
            <v>198</v>
          </cell>
          <cell r="Z3114">
            <v>195</v>
          </cell>
          <cell r="AA3114">
            <v>188</v>
          </cell>
          <cell r="AB3114">
            <v>165</v>
          </cell>
          <cell r="AC3114">
            <v>191</v>
          </cell>
          <cell r="AD3114">
            <v>196</v>
          </cell>
          <cell r="AE3114">
            <v>214</v>
          </cell>
        </row>
        <row r="3115">
          <cell r="E3115" t="str">
            <v>SC Commercial Wood and Waste</v>
          </cell>
          <cell r="F3115">
            <v>2819</v>
          </cell>
          <cell r="G3115">
            <v>3017</v>
          </cell>
          <cell r="H3115">
            <v>3049</v>
          </cell>
          <cell r="I3115">
            <v>3596</v>
          </cell>
          <cell r="J3115">
            <v>3456</v>
          </cell>
          <cell r="K3115">
            <v>3550</v>
          </cell>
          <cell r="L3115">
            <v>3601</v>
          </cell>
          <cell r="M3115">
            <v>3450</v>
          </cell>
          <cell r="N3115">
            <v>3449</v>
          </cell>
          <cell r="O3115">
            <v>3504</v>
          </cell>
          <cell r="P3115">
            <v>3468</v>
          </cell>
          <cell r="Q3115">
            <v>2077</v>
          </cell>
          <cell r="R3115">
            <v>865</v>
          </cell>
          <cell r="S3115">
            <v>2180</v>
          </cell>
          <cell r="T3115">
            <v>2110</v>
          </cell>
          <cell r="U3115">
            <v>1885</v>
          </cell>
          <cell r="V3115">
            <v>1837</v>
          </cell>
          <cell r="W3115">
            <v>1833</v>
          </cell>
          <cell r="X3115">
            <v>1780</v>
          </cell>
          <cell r="Y3115">
            <v>1443</v>
          </cell>
          <cell r="Z3115">
            <v>546</v>
          </cell>
          <cell r="AA3115">
            <v>526</v>
          </cell>
          <cell r="AB3115">
            <v>460</v>
          </cell>
          <cell r="AC3115">
            <v>534</v>
          </cell>
          <cell r="AD3115">
            <v>548</v>
          </cell>
          <cell r="AE3115">
            <v>598</v>
          </cell>
        </row>
        <row r="3116">
          <cell r="E3116" t="str">
            <v>SD Commercial Wood and Waste</v>
          </cell>
          <cell r="F3116">
            <v>194</v>
          </cell>
          <cell r="G3116">
            <v>203</v>
          </cell>
          <cell r="H3116">
            <v>214</v>
          </cell>
          <cell r="I3116">
            <v>222</v>
          </cell>
          <cell r="J3116">
            <v>212</v>
          </cell>
          <cell r="K3116">
            <v>214</v>
          </cell>
          <cell r="L3116">
            <v>223</v>
          </cell>
          <cell r="M3116">
            <v>215</v>
          </cell>
          <cell r="N3116">
            <v>187</v>
          </cell>
          <cell r="O3116">
            <v>197</v>
          </cell>
          <cell r="P3116">
            <v>211</v>
          </cell>
          <cell r="Q3116">
            <v>220</v>
          </cell>
          <cell r="R3116">
            <v>225</v>
          </cell>
          <cell r="S3116">
            <v>234</v>
          </cell>
          <cell r="T3116">
            <v>229</v>
          </cell>
          <cell r="U3116">
            <v>186</v>
          </cell>
          <cell r="V3116">
            <v>173</v>
          </cell>
          <cell r="W3116">
            <v>183</v>
          </cell>
          <cell r="X3116">
            <v>193</v>
          </cell>
          <cell r="Y3116">
            <v>236</v>
          </cell>
          <cell r="Z3116">
            <v>233</v>
          </cell>
          <cell r="AA3116">
            <v>224</v>
          </cell>
          <cell r="AB3116">
            <v>196</v>
          </cell>
          <cell r="AC3116">
            <v>228</v>
          </cell>
          <cell r="AD3116">
            <v>234</v>
          </cell>
          <cell r="AE3116">
            <v>255</v>
          </cell>
        </row>
        <row r="3117">
          <cell r="E3117" t="str">
            <v>TN Commercial Wood and Waste</v>
          </cell>
          <cell r="F3117">
            <v>4870</v>
          </cell>
          <cell r="G3117">
            <v>4995</v>
          </cell>
          <cell r="H3117">
            <v>5212</v>
          </cell>
          <cell r="I3117">
            <v>5057</v>
          </cell>
          <cell r="J3117">
            <v>4838</v>
          </cell>
          <cell r="K3117">
            <v>4723</v>
          </cell>
          <cell r="L3117">
            <v>5079</v>
          </cell>
          <cell r="M3117">
            <v>5111</v>
          </cell>
          <cell r="N3117">
            <v>4027</v>
          </cell>
          <cell r="O3117">
            <v>3997</v>
          </cell>
          <cell r="P3117">
            <v>3853</v>
          </cell>
          <cell r="Q3117">
            <v>2470</v>
          </cell>
          <cell r="R3117">
            <v>1590</v>
          </cell>
          <cell r="S3117">
            <v>1243</v>
          </cell>
          <cell r="T3117">
            <v>1215</v>
          </cell>
          <cell r="U3117">
            <v>1844</v>
          </cell>
          <cell r="V3117">
            <v>1711</v>
          </cell>
          <cell r="W3117">
            <v>1817</v>
          </cell>
          <cell r="X3117">
            <v>1917</v>
          </cell>
          <cell r="Y3117">
            <v>1083</v>
          </cell>
          <cell r="Z3117">
            <v>1069</v>
          </cell>
          <cell r="AA3117">
            <v>1029</v>
          </cell>
          <cell r="AB3117">
            <v>901</v>
          </cell>
          <cell r="AC3117">
            <v>1045</v>
          </cell>
          <cell r="AD3117">
            <v>1073</v>
          </cell>
          <cell r="AE3117">
            <v>1171</v>
          </cell>
        </row>
        <row r="3118">
          <cell r="E3118" t="str">
            <v>TX Commercial Wood and Waste</v>
          </cell>
          <cell r="F3118">
            <v>2465</v>
          </cell>
          <cell r="G3118">
            <v>2571</v>
          </cell>
          <cell r="H3118">
            <v>2709</v>
          </cell>
          <cell r="I3118">
            <v>2038</v>
          </cell>
          <cell r="J3118">
            <v>1968</v>
          </cell>
          <cell r="K3118">
            <v>1930</v>
          </cell>
          <cell r="L3118">
            <v>2069</v>
          </cell>
          <cell r="M3118">
            <v>1900</v>
          </cell>
          <cell r="N3118">
            <v>1701</v>
          </cell>
          <cell r="O3118">
            <v>1794</v>
          </cell>
          <cell r="P3118">
            <v>1918</v>
          </cell>
          <cell r="Q3118">
            <v>2166</v>
          </cell>
          <cell r="R3118">
            <v>2266</v>
          </cell>
          <cell r="S3118">
            <v>2781</v>
          </cell>
          <cell r="T3118">
            <v>2543</v>
          </cell>
          <cell r="U3118">
            <v>3322</v>
          </cell>
          <cell r="V3118">
            <v>3179</v>
          </cell>
          <cell r="W3118">
            <v>3399</v>
          </cell>
          <cell r="X3118">
            <v>3540</v>
          </cell>
          <cell r="Y3118">
            <v>2198</v>
          </cell>
          <cell r="Z3118">
            <v>2244</v>
          </cell>
          <cell r="AA3118">
            <v>2104</v>
          </cell>
          <cell r="AB3118">
            <v>1876</v>
          </cell>
          <cell r="AC3118">
            <v>2241</v>
          </cell>
          <cell r="AD3118">
            <v>2297</v>
          </cell>
          <cell r="AE3118">
            <v>2419</v>
          </cell>
        </row>
        <row r="3119">
          <cell r="E3119" t="str">
            <v>US Commercial Wood and Waste</v>
          </cell>
          <cell r="F3119">
            <v>93503</v>
          </cell>
          <cell r="G3119">
            <v>94924</v>
          </cell>
          <cell r="H3119">
            <v>104478</v>
          </cell>
          <cell r="I3119">
            <v>108987</v>
          </cell>
          <cell r="J3119">
            <v>106237</v>
          </cell>
          <cell r="K3119">
            <v>112578</v>
          </cell>
          <cell r="L3119">
            <v>128696</v>
          </cell>
          <cell r="M3119">
            <v>130996</v>
          </cell>
          <cell r="N3119">
            <v>118174</v>
          </cell>
          <cell r="O3119">
            <v>120538</v>
          </cell>
          <cell r="P3119">
            <v>118724</v>
          </cell>
          <cell r="Q3119">
            <v>91332</v>
          </cell>
          <cell r="R3119">
            <v>94538</v>
          </cell>
          <cell r="S3119">
            <v>100462</v>
          </cell>
          <cell r="T3119">
            <v>104564</v>
          </cell>
          <cell r="U3119">
            <v>104244</v>
          </cell>
          <cell r="V3119">
            <v>101415</v>
          </cell>
          <cell r="W3119">
            <v>100756</v>
          </cell>
          <cell r="X3119">
            <v>107117</v>
          </cell>
          <cell r="Y3119">
            <v>108950</v>
          </cell>
          <cell r="Z3119">
            <v>107576</v>
          </cell>
          <cell r="AA3119">
            <v>111702</v>
          </cell>
          <cell r="AB3119">
            <v>105930</v>
          </cell>
          <cell r="AC3119">
            <v>117240</v>
          </cell>
          <cell r="AD3119">
            <v>122222</v>
          </cell>
          <cell r="AE3119">
            <v>128269</v>
          </cell>
        </row>
        <row r="3120">
          <cell r="E3120" t="str">
            <v>UT Commercial Wood and Waste</v>
          </cell>
          <cell r="F3120">
            <v>324</v>
          </cell>
          <cell r="G3120">
            <v>338</v>
          </cell>
          <cell r="H3120">
            <v>357</v>
          </cell>
          <cell r="I3120">
            <v>424</v>
          </cell>
          <cell r="J3120">
            <v>406</v>
          </cell>
          <cell r="K3120">
            <v>410</v>
          </cell>
          <cell r="L3120">
            <v>426</v>
          </cell>
          <cell r="M3120">
            <v>592</v>
          </cell>
          <cell r="N3120">
            <v>517</v>
          </cell>
          <cell r="O3120">
            <v>543</v>
          </cell>
          <cell r="P3120">
            <v>581</v>
          </cell>
          <cell r="Q3120">
            <v>350</v>
          </cell>
          <cell r="R3120">
            <v>358</v>
          </cell>
          <cell r="S3120">
            <v>373</v>
          </cell>
          <cell r="T3120">
            <v>365</v>
          </cell>
          <cell r="U3120">
            <v>309</v>
          </cell>
          <cell r="V3120">
            <v>380</v>
          </cell>
          <cell r="W3120">
            <v>445</v>
          </cell>
          <cell r="X3120">
            <v>322</v>
          </cell>
          <cell r="Y3120">
            <v>147</v>
          </cell>
          <cell r="Z3120">
            <v>145</v>
          </cell>
          <cell r="AA3120">
            <v>140</v>
          </cell>
          <cell r="AB3120">
            <v>123</v>
          </cell>
          <cell r="AC3120">
            <v>142</v>
          </cell>
          <cell r="AD3120">
            <v>146</v>
          </cell>
          <cell r="AE3120">
            <v>327</v>
          </cell>
        </row>
        <row r="3121">
          <cell r="E3121" t="str">
            <v>VA Commercial Wood and Waste</v>
          </cell>
          <cell r="F3121">
            <v>7298</v>
          </cell>
          <cell r="G3121">
            <v>4413</v>
          </cell>
          <cell r="H3121">
            <v>4731</v>
          </cell>
          <cell r="I3121">
            <v>5306</v>
          </cell>
          <cell r="J3121">
            <v>5185</v>
          </cell>
          <cell r="K3121">
            <v>5433</v>
          </cell>
          <cell r="L3121">
            <v>9121</v>
          </cell>
          <cell r="M3121">
            <v>9466</v>
          </cell>
          <cell r="N3121">
            <v>9747</v>
          </cell>
          <cell r="O3121">
            <v>9275</v>
          </cell>
          <cell r="P3121">
            <v>10078</v>
          </cell>
          <cell r="Q3121">
            <v>6153</v>
          </cell>
          <cell r="R3121">
            <v>5396</v>
          </cell>
          <cell r="S3121">
            <v>6413</v>
          </cell>
          <cell r="T3121">
            <v>7229</v>
          </cell>
          <cell r="U3121">
            <v>8465</v>
          </cell>
          <cell r="V3121">
            <v>8173</v>
          </cell>
          <cell r="W3121">
            <v>7601</v>
          </cell>
          <cell r="X3121">
            <v>7539</v>
          </cell>
          <cell r="Y3121">
            <v>6936</v>
          </cell>
          <cell r="Z3121">
            <v>7078</v>
          </cell>
          <cell r="AA3121">
            <v>6610</v>
          </cell>
          <cell r="AB3121">
            <v>6894</v>
          </cell>
          <cell r="AC3121">
            <v>7413</v>
          </cell>
          <cell r="AD3121">
            <v>7403</v>
          </cell>
          <cell r="AE3121">
            <v>7550</v>
          </cell>
        </row>
        <row r="3122">
          <cell r="E3122" t="str">
            <v>VT Commercial Wood and Waste</v>
          </cell>
          <cell r="F3122">
            <v>217</v>
          </cell>
          <cell r="G3122">
            <v>226</v>
          </cell>
          <cell r="H3122">
            <v>239</v>
          </cell>
          <cell r="I3122">
            <v>307</v>
          </cell>
          <cell r="J3122">
            <v>294</v>
          </cell>
          <cell r="K3122">
            <v>297</v>
          </cell>
          <cell r="L3122">
            <v>309</v>
          </cell>
          <cell r="M3122">
            <v>273</v>
          </cell>
          <cell r="N3122">
            <v>238</v>
          </cell>
          <cell r="O3122">
            <v>250</v>
          </cell>
          <cell r="P3122">
            <v>268</v>
          </cell>
          <cell r="Q3122">
            <v>228</v>
          </cell>
          <cell r="R3122">
            <v>234</v>
          </cell>
          <cell r="S3122">
            <v>243</v>
          </cell>
          <cell r="T3122">
            <v>238</v>
          </cell>
          <cell r="U3122">
            <v>628</v>
          </cell>
          <cell r="V3122">
            <v>583</v>
          </cell>
          <cell r="W3122">
            <v>619</v>
          </cell>
          <cell r="X3122">
            <v>653</v>
          </cell>
          <cell r="Y3122">
            <v>1207</v>
          </cell>
          <cell r="Z3122">
            <v>1191</v>
          </cell>
          <cell r="AA3122">
            <v>1306</v>
          </cell>
          <cell r="AB3122">
            <v>1195</v>
          </cell>
          <cell r="AC3122">
            <v>1359</v>
          </cell>
          <cell r="AD3122">
            <v>1407</v>
          </cell>
          <cell r="AE3122">
            <v>1496</v>
          </cell>
        </row>
        <row r="3123">
          <cell r="E3123" t="str">
            <v>WA Commercial Wood and Waste</v>
          </cell>
          <cell r="F3123">
            <v>1453</v>
          </cell>
          <cell r="G3123">
            <v>1517</v>
          </cell>
          <cell r="H3123">
            <v>1600</v>
          </cell>
          <cell r="I3123">
            <v>2421</v>
          </cell>
          <cell r="J3123">
            <v>2318</v>
          </cell>
          <cell r="K3123">
            <v>2340</v>
          </cell>
          <cell r="L3123">
            <v>2431</v>
          </cell>
          <cell r="M3123">
            <v>2504</v>
          </cell>
          <cell r="N3123">
            <v>2187</v>
          </cell>
          <cell r="O3123">
            <v>2300</v>
          </cell>
          <cell r="P3123">
            <v>2461</v>
          </cell>
          <cell r="Q3123">
            <v>4186</v>
          </cell>
          <cell r="R3123">
            <v>4287</v>
          </cell>
          <cell r="S3123">
            <v>4463</v>
          </cell>
          <cell r="T3123">
            <v>4363</v>
          </cell>
          <cell r="U3123">
            <v>1820</v>
          </cell>
          <cell r="V3123">
            <v>1689</v>
          </cell>
          <cell r="W3123">
            <v>1794</v>
          </cell>
          <cell r="X3123">
            <v>1893</v>
          </cell>
          <cell r="Y3123">
            <v>2478</v>
          </cell>
          <cell r="Z3123">
            <v>2447</v>
          </cell>
          <cell r="AA3123">
            <v>2355</v>
          </cell>
          <cell r="AB3123">
            <v>2065</v>
          </cell>
          <cell r="AC3123">
            <v>2451</v>
          </cell>
          <cell r="AD3123">
            <v>2625</v>
          </cell>
          <cell r="AE3123">
            <v>2846</v>
          </cell>
        </row>
        <row r="3124">
          <cell r="E3124" t="str">
            <v>WI Commercial Wood and Waste</v>
          </cell>
          <cell r="F3124">
            <v>1904</v>
          </cell>
          <cell r="G3124">
            <v>1947</v>
          </cell>
          <cell r="H3124">
            <v>2066</v>
          </cell>
          <cell r="I3124">
            <v>1393</v>
          </cell>
          <cell r="J3124">
            <v>1261</v>
          </cell>
          <cell r="K3124">
            <v>1261</v>
          </cell>
          <cell r="L3124">
            <v>1677</v>
          </cell>
          <cell r="M3124">
            <v>1350</v>
          </cell>
          <cell r="N3124">
            <v>1238</v>
          </cell>
          <cell r="O3124">
            <v>1050</v>
          </cell>
          <cell r="P3124">
            <v>1525</v>
          </cell>
          <cell r="Q3124">
            <v>1654</v>
          </cell>
          <cell r="R3124">
            <v>1629</v>
          </cell>
          <cell r="S3124">
            <v>1634</v>
          </cell>
          <cell r="T3124">
            <v>1768</v>
          </cell>
          <cell r="U3124">
            <v>4365</v>
          </cell>
          <cell r="V3124">
            <v>4020</v>
          </cell>
          <cell r="W3124">
            <v>4400</v>
          </cell>
          <cell r="X3124">
            <v>4595</v>
          </cell>
          <cell r="Y3124">
            <v>3321</v>
          </cell>
          <cell r="Z3124">
            <v>3315</v>
          </cell>
          <cell r="AA3124">
            <v>2940</v>
          </cell>
          <cell r="AB3124">
            <v>2600</v>
          </cell>
          <cell r="AC3124">
            <v>3174</v>
          </cell>
          <cell r="AD3124">
            <v>3280</v>
          </cell>
          <cell r="AE3124">
            <v>3505</v>
          </cell>
        </row>
        <row r="3125">
          <cell r="E3125" t="str">
            <v>WV Commercial Wood and Waste</v>
          </cell>
          <cell r="F3125">
            <v>354</v>
          </cell>
          <cell r="G3125">
            <v>370</v>
          </cell>
          <cell r="H3125">
            <v>390</v>
          </cell>
          <cell r="I3125">
            <v>659</v>
          </cell>
          <cell r="J3125">
            <v>631</v>
          </cell>
          <cell r="K3125">
            <v>637</v>
          </cell>
          <cell r="L3125">
            <v>661</v>
          </cell>
          <cell r="M3125">
            <v>585</v>
          </cell>
          <cell r="N3125">
            <v>511</v>
          </cell>
          <cell r="O3125">
            <v>537</v>
          </cell>
          <cell r="P3125">
            <v>575</v>
          </cell>
          <cell r="Q3125">
            <v>399</v>
          </cell>
          <cell r="R3125">
            <v>409</v>
          </cell>
          <cell r="S3125">
            <v>426</v>
          </cell>
          <cell r="T3125">
            <v>416</v>
          </cell>
          <cell r="U3125">
            <v>1493</v>
          </cell>
          <cell r="V3125">
            <v>1385</v>
          </cell>
          <cell r="W3125">
            <v>1471</v>
          </cell>
          <cell r="X3125">
            <v>1552</v>
          </cell>
          <cell r="Y3125">
            <v>2530</v>
          </cell>
          <cell r="Z3125">
            <v>2498</v>
          </cell>
          <cell r="AA3125">
            <v>2404</v>
          </cell>
          <cell r="AB3125">
            <v>2106</v>
          </cell>
          <cell r="AC3125">
            <v>2441</v>
          </cell>
          <cell r="AD3125">
            <v>2507</v>
          </cell>
          <cell r="AE3125">
            <v>2737</v>
          </cell>
        </row>
        <row r="3126">
          <cell r="E3126" t="str">
            <v>WY Commercial Wood and Waste</v>
          </cell>
          <cell r="F3126">
            <v>110</v>
          </cell>
          <cell r="G3126">
            <v>115</v>
          </cell>
          <cell r="H3126">
            <v>121</v>
          </cell>
          <cell r="I3126">
            <v>137</v>
          </cell>
          <cell r="J3126">
            <v>131</v>
          </cell>
          <cell r="K3126">
            <v>132</v>
          </cell>
          <cell r="L3126">
            <v>137</v>
          </cell>
          <cell r="M3126">
            <v>176</v>
          </cell>
          <cell r="N3126">
            <v>154</v>
          </cell>
          <cell r="O3126">
            <v>162</v>
          </cell>
          <cell r="P3126">
            <v>173</v>
          </cell>
          <cell r="Q3126">
            <v>100</v>
          </cell>
          <cell r="R3126">
            <v>102</v>
          </cell>
          <cell r="S3126">
            <v>107</v>
          </cell>
          <cell r="T3126">
            <v>104</v>
          </cell>
          <cell r="U3126">
            <v>312</v>
          </cell>
          <cell r="V3126">
            <v>290</v>
          </cell>
          <cell r="W3126">
            <v>308</v>
          </cell>
          <cell r="X3126">
            <v>325</v>
          </cell>
          <cell r="Y3126">
            <v>159</v>
          </cell>
          <cell r="Z3126">
            <v>157</v>
          </cell>
          <cell r="AA3126">
            <v>151</v>
          </cell>
          <cell r="AB3126">
            <v>133</v>
          </cell>
          <cell r="AC3126">
            <v>154</v>
          </cell>
          <cell r="AD3126">
            <v>158</v>
          </cell>
          <cell r="AE3126">
            <v>172</v>
          </cell>
        </row>
        <row r="3127">
          <cell r="E3127" t="str">
            <v>AK Electric Power Wood and Waste</v>
          </cell>
          <cell r="F3127">
            <v>0</v>
          </cell>
          <cell r="G3127">
            <v>0</v>
          </cell>
          <cell r="H3127">
            <v>0</v>
          </cell>
          <cell r="I3127">
            <v>0</v>
          </cell>
          <cell r="J3127">
            <v>0</v>
          </cell>
          <cell r="K3127">
            <v>0</v>
          </cell>
          <cell r="L3127">
            <v>0</v>
          </cell>
          <cell r="M3127">
            <v>0</v>
          </cell>
          <cell r="N3127">
            <v>22</v>
          </cell>
          <cell r="O3127">
            <v>0</v>
          </cell>
          <cell r="P3127">
            <v>0</v>
          </cell>
          <cell r="Q3127">
            <v>0</v>
          </cell>
          <cell r="R3127">
            <v>36</v>
          </cell>
          <cell r="S3127">
            <v>0</v>
          </cell>
          <cell r="T3127">
            <v>0</v>
          </cell>
          <cell r="U3127">
            <v>0</v>
          </cell>
          <cell r="V3127">
            <v>0</v>
          </cell>
          <cell r="W3127">
            <v>0</v>
          </cell>
          <cell r="X3127">
            <v>0</v>
          </cell>
          <cell r="Y3127">
            <v>0</v>
          </cell>
          <cell r="Z3127">
            <v>0</v>
          </cell>
          <cell r="AA3127">
            <v>0</v>
          </cell>
          <cell r="AB3127">
            <v>0</v>
          </cell>
          <cell r="AC3127">
            <v>0</v>
          </cell>
          <cell r="AD3127">
            <v>0</v>
          </cell>
          <cell r="AE3127">
            <v>0</v>
          </cell>
        </row>
        <row r="3128">
          <cell r="E3128" t="str">
            <v>AL Electric Power Wood and Waste</v>
          </cell>
          <cell r="F3128">
            <v>26014</v>
          </cell>
          <cell r="G3128">
            <v>25904</v>
          </cell>
          <cell r="H3128">
            <v>24696</v>
          </cell>
          <cell r="I3128">
            <v>24569</v>
          </cell>
          <cell r="J3128">
            <v>23161</v>
          </cell>
          <cell r="K3128">
            <v>20558</v>
          </cell>
          <cell r="L3128">
            <v>20071</v>
          </cell>
          <cell r="M3128">
            <v>18537</v>
          </cell>
          <cell r="N3128">
            <v>18181</v>
          </cell>
          <cell r="O3128">
            <v>12184</v>
          </cell>
          <cell r="P3128">
            <v>3264</v>
          </cell>
          <cell r="Q3128">
            <v>3529</v>
          </cell>
          <cell r="R3128">
            <v>3103</v>
          </cell>
          <cell r="S3128">
            <v>3033</v>
          </cell>
          <cell r="T3128">
            <v>3211</v>
          </cell>
          <cell r="U3128">
            <v>3371</v>
          </cell>
          <cell r="V3128">
            <v>3654</v>
          </cell>
          <cell r="W3128">
            <v>3664</v>
          </cell>
          <cell r="X3128">
            <v>3588</v>
          </cell>
          <cell r="Y3128">
            <v>4870</v>
          </cell>
          <cell r="Z3128">
            <v>5215</v>
          </cell>
          <cell r="AA3128">
            <v>4603</v>
          </cell>
          <cell r="AB3128">
            <v>3890</v>
          </cell>
          <cell r="AC3128">
            <v>4098</v>
          </cell>
          <cell r="AD3128">
            <v>5041</v>
          </cell>
          <cell r="AE3128">
            <v>4550</v>
          </cell>
        </row>
        <row r="3129">
          <cell r="E3129" t="str">
            <v>AR Electric Power Wood and Waste</v>
          </cell>
          <cell r="F3129">
            <v>0</v>
          </cell>
          <cell r="G3129">
            <v>0</v>
          </cell>
          <cell r="H3129">
            <v>0</v>
          </cell>
          <cell r="I3129">
            <v>0</v>
          </cell>
          <cell r="J3129">
            <v>0</v>
          </cell>
          <cell r="K3129">
            <v>0</v>
          </cell>
          <cell r="L3129">
            <v>0</v>
          </cell>
          <cell r="M3129">
            <v>0</v>
          </cell>
          <cell r="N3129">
            <v>0</v>
          </cell>
          <cell r="O3129">
            <v>0</v>
          </cell>
          <cell r="P3129">
            <v>0</v>
          </cell>
          <cell r="Q3129">
            <v>0</v>
          </cell>
          <cell r="R3129">
            <v>0</v>
          </cell>
          <cell r="S3129">
            <v>7075</v>
          </cell>
          <cell r="T3129">
            <v>2423</v>
          </cell>
          <cell r="U3129">
            <v>2111</v>
          </cell>
          <cell r="V3129">
            <v>798</v>
          </cell>
          <cell r="W3129">
            <v>1744</v>
          </cell>
          <cell r="X3129">
            <v>1904</v>
          </cell>
          <cell r="Y3129">
            <v>550</v>
          </cell>
          <cell r="Z3129">
            <v>1088</v>
          </cell>
          <cell r="AA3129">
            <v>1323</v>
          </cell>
          <cell r="AB3129">
            <v>1313</v>
          </cell>
          <cell r="AC3129">
            <v>1381</v>
          </cell>
          <cell r="AD3129">
            <v>2640</v>
          </cell>
          <cell r="AE3129">
            <v>2670</v>
          </cell>
        </row>
        <row r="3130">
          <cell r="E3130" t="str">
            <v>AZ Electric Power Wood and Waste</v>
          </cell>
          <cell r="F3130">
            <v>0</v>
          </cell>
          <cell r="G3130">
            <v>0</v>
          </cell>
          <cell r="H3130">
            <v>0</v>
          </cell>
          <cell r="I3130">
            <v>0</v>
          </cell>
          <cell r="J3130">
            <v>0</v>
          </cell>
          <cell r="K3130">
            <v>0</v>
          </cell>
          <cell r="L3130">
            <v>0</v>
          </cell>
          <cell r="M3130">
            <v>0</v>
          </cell>
          <cell r="N3130">
            <v>0</v>
          </cell>
          <cell r="O3130">
            <v>0</v>
          </cell>
          <cell r="P3130">
            <v>0</v>
          </cell>
          <cell r="Q3130">
            <v>341</v>
          </cell>
          <cell r="R3130">
            <v>381</v>
          </cell>
          <cell r="S3130">
            <v>327</v>
          </cell>
          <cell r="T3130">
            <v>361</v>
          </cell>
          <cell r="U3130">
            <v>644</v>
          </cell>
          <cell r="V3130">
            <v>524</v>
          </cell>
          <cell r="W3130">
            <v>214</v>
          </cell>
          <cell r="X3130">
            <v>1700</v>
          </cell>
          <cell r="Y3130">
            <v>1745</v>
          </cell>
          <cell r="Z3130">
            <v>2034</v>
          </cell>
          <cell r="AA3130">
            <v>2374</v>
          </cell>
          <cell r="AB3130">
            <v>2794</v>
          </cell>
          <cell r="AC3130">
            <v>2455</v>
          </cell>
          <cell r="AD3130">
            <v>3604</v>
          </cell>
          <cell r="AE3130">
            <v>3908</v>
          </cell>
        </row>
        <row r="3131">
          <cell r="E3131" t="str">
            <v>CA Electric Power Wood and Waste</v>
          </cell>
          <cell r="F3131">
            <v>71541</v>
          </cell>
          <cell r="G3131">
            <v>70025</v>
          </cell>
          <cell r="H3131">
            <v>78994</v>
          </cell>
          <cell r="I3131">
            <v>76560</v>
          </cell>
          <cell r="J3131">
            <v>82057</v>
          </cell>
          <cell r="K3131">
            <v>62599</v>
          </cell>
          <cell r="L3131">
            <v>61973</v>
          </cell>
          <cell r="M3131">
            <v>61676</v>
          </cell>
          <cell r="N3131">
            <v>64305</v>
          </cell>
          <cell r="O3131">
            <v>69624</v>
          </cell>
          <cell r="P3131">
            <v>69416</v>
          </cell>
          <cell r="Q3131">
            <v>60668</v>
          </cell>
          <cell r="R3131">
            <v>81194</v>
          </cell>
          <cell r="S3131">
            <v>72621</v>
          </cell>
          <cell r="T3131">
            <v>71865</v>
          </cell>
          <cell r="U3131">
            <v>73098</v>
          </cell>
          <cell r="V3131">
            <v>74876</v>
          </cell>
          <cell r="W3131">
            <v>71470</v>
          </cell>
          <cell r="X3131">
            <v>74627</v>
          </cell>
          <cell r="Y3131">
            <v>77484</v>
          </cell>
          <cell r="Z3131">
            <v>79022</v>
          </cell>
          <cell r="AA3131">
            <v>69000</v>
          </cell>
          <cell r="AB3131">
            <v>75213</v>
          </cell>
          <cell r="AC3131">
            <v>74270</v>
          </cell>
          <cell r="AD3131">
            <v>78215</v>
          </cell>
          <cell r="AE3131">
            <v>75669</v>
          </cell>
        </row>
        <row r="3132">
          <cell r="E3132" t="str">
            <v>CO Electric Power Wood and Waste</v>
          </cell>
          <cell r="F3132">
            <v>140</v>
          </cell>
          <cell r="G3132">
            <v>1275</v>
          </cell>
          <cell r="H3132">
            <v>98</v>
          </cell>
          <cell r="I3132">
            <v>87</v>
          </cell>
          <cell r="J3132">
            <v>94</v>
          </cell>
          <cell r="K3132">
            <v>97</v>
          </cell>
          <cell r="L3132">
            <v>55</v>
          </cell>
          <cell r="M3132">
            <v>63</v>
          </cell>
          <cell r="N3132">
            <v>0</v>
          </cell>
          <cell r="O3132">
            <v>0</v>
          </cell>
          <cell r="P3132">
            <v>214</v>
          </cell>
          <cell r="Q3132">
            <v>463</v>
          </cell>
          <cell r="R3132">
            <v>460</v>
          </cell>
          <cell r="S3132">
            <v>438</v>
          </cell>
          <cell r="T3132">
            <v>1017</v>
          </cell>
          <cell r="U3132">
            <v>498</v>
          </cell>
          <cell r="V3132">
            <v>508</v>
          </cell>
          <cell r="W3132">
            <v>553</v>
          </cell>
          <cell r="X3132">
            <v>706</v>
          </cell>
          <cell r="Y3132">
            <v>837</v>
          </cell>
          <cell r="Z3132">
            <v>862</v>
          </cell>
          <cell r="AA3132">
            <v>893</v>
          </cell>
          <cell r="AB3132">
            <v>850</v>
          </cell>
          <cell r="AC3132">
            <v>1157</v>
          </cell>
          <cell r="AD3132">
            <v>1827</v>
          </cell>
          <cell r="AE3132">
            <v>1124</v>
          </cell>
        </row>
        <row r="3133">
          <cell r="E3133" t="str">
            <v>CT Electric Power Wood and Waste</v>
          </cell>
          <cell r="F3133">
            <v>15864</v>
          </cell>
          <cell r="G3133">
            <v>16836</v>
          </cell>
          <cell r="H3133">
            <v>20665</v>
          </cell>
          <cell r="I3133">
            <v>20147</v>
          </cell>
          <cell r="J3133">
            <v>21000</v>
          </cell>
          <cell r="K3133">
            <v>27450</v>
          </cell>
          <cell r="L3133">
            <v>23619</v>
          </cell>
          <cell r="M3133">
            <v>23133</v>
          </cell>
          <cell r="N3133">
            <v>23331</v>
          </cell>
          <cell r="O3133">
            <v>23180</v>
          </cell>
          <cell r="P3133">
            <v>30995</v>
          </cell>
          <cell r="Q3133">
            <v>14341</v>
          </cell>
          <cell r="R3133">
            <v>13706</v>
          </cell>
          <cell r="S3133">
            <v>13843</v>
          </cell>
          <cell r="T3133">
            <v>13488</v>
          </cell>
          <cell r="U3133">
            <v>13621</v>
          </cell>
          <cell r="V3133">
            <v>13603</v>
          </cell>
          <cell r="W3133">
            <v>13120</v>
          </cell>
          <cell r="X3133">
            <v>13258</v>
          </cell>
          <cell r="Y3133">
            <v>13520</v>
          </cell>
          <cell r="Z3133">
            <v>13235</v>
          </cell>
          <cell r="AA3133">
            <v>12526</v>
          </cell>
          <cell r="AB3133">
            <v>12237</v>
          </cell>
          <cell r="AC3133">
            <v>11252</v>
          </cell>
          <cell r="AD3133">
            <v>13106</v>
          </cell>
          <cell r="AE3133">
            <v>13653</v>
          </cell>
        </row>
        <row r="3134">
          <cell r="E3134" t="str">
            <v>DC Electric Power Wood and Waste</v>
          </cell>
          <cell r="F3134">
            <v>0</v>
          </cell>
          <cell r="G3134">
            <v>0</v>
          </cell>
          <cell r="H3134">
            <v>0</v>
          </cell>
          <cell r="I3134">
            <v>0</v>
          </cell>
          <cell r="J3134">
            <v>0</v>
          </cell>
          <cell r="K3134">
            <v>0</v>
          </cell>
          <cell r="L3134">
            <v>0</v>
          </cell>
          <cell r="M3134">
            <v>0</v>
          </cell>
          <cell r="N3134">
            <v>0</v>
          </cell>
          <cell r="O3134">
            <v>0</v>
          </cell>
          <cell r="P3134">
            <v>0</v>
          </cell>
          <cell r="Q3134">
            <v>0</v>
          </cell>
          <cell r="R3134">
            <v>0</v>
          </cell>
          <cell r="S3134">
            <v>0</v>
          </cell>
          <cell r="T3134">
            <v>0</v>
          </cell>
          <cell r="U3134">
            <v>0</v>
          </cell>
          <cell r="V3134">
            <v>0</v>
          </cell>
          <cell r="W3134">
            <v>0</v>
          </cell>
          <cell r="X3134">
            <v>0</v>
          </cell>
          <cell r="Y3134">
            <v>0</v>
          </cell>
          <cell r="Z3134">
            <v>0</v>
          </cell>
          <cell r="AA3134">
            <v>0</v>
          </cell>
          <cell r="AB3134">
            <v>0</v>
          </cell>
          <cell r="AC3134">
            <v>0</v>
          </cell>
          <cell r="AD3134">
            <v>0</v>
          </cell>
          <cell r="AE3134">
            <v>498</v>
          </cell>
        </row>
        <row r="3135">
          <cell r="E3135" t="str">
            <v>DE Electric Power Wood and Waste</v>
          </cell>
          <cell r="F3135">
            <v>0</v>
          </cell>
          <cell r="G3135">
            <v>0</v>
          </cell>
          <cell r="H3135">
            <v>0</v>
          </cell>
          <cell r="I3135">
            <v>0</v>
          </cell>
          <cell r="J3135">
            <v>0</v>
          </cell>
          <cell r="K3135">
            <v>0</v>
          </cell>
          <cell r="L3135">
            <v>0</v>
          </cell>
          <cell r="M3135">
            <v>0</v>
          </cell>
          <cell r="N3135">
            <v>0</v>
          </cell>
          <cell r="O3135">
            <v>0</v>
          </cell>
          <cell r="P3135">
            <v>191</v>
          </cell>
          <cell r="Q3135">
            <v>0</v>
          </cell>
          <cell r="R3135">
            <v>0</v>
          </cell>
          <cell r="S3135">
            <v>0</v>
          </cell>
          <cell r="T3135">
            <v>0</v>
          </cell>
          <cell r="U3135">
            <v>0</v>
          </cell>
          <cell r="V3135">
            <v>5</v>
          </cell>
          <cell r="W3135">
            <v>538</v>
          </cell>
          <cell r="X3135">
            <v>1832</v>
          </cell>
          <cell r="Y3135">
            <v>1617</v>
          </cell>
          <cell r="Z3135">
            <v>1660</v>
          </cell>
          <cell r="AA3135">
            <v>1783</v>
          </cell>
          <cell r="AB3135">
            <v>1196</v>
          </cell>
          <cell r="AC3135">
            <v>639</v>
          </cell>
          <cell r="AD3135">
            <v>681</v>
          </cell>
          <cell r="AE3135">
            <v>682</v>
          </cell>
        </row>
        <row r="3136">
          <cell r="E3136" t="str">
            <v>FL Electric Power Wood and Waste</v>
          </cell>
          <cell r="F3136">
            <v>30801</v>
          </cell>
          <cell r="G3136">
            <v>42232</v>
          </cell>
          <cell r="H3136">
            <v>51908</v>
          </cell>
          <cell r="I3136">
            <v>54171</v>
          </cell>
          <cell r="J3136">
            <v>56706</v>
          </cell>
          <cell r="K3136">
            <v>61932</v>
          </cell>
          <cell r="L3136">
            <v>73763</v>
          </cell>
          <cell r="M3136">
            <v>71827</v>
          </cell>
          <cell r="N3136">
            <v>64838</v>
          </cell>
          <cell r="O3136">
            <v>68457</v>
          </cell>
          <cell r="P3136">
            <v>66076</v>
          </cell>
          <cell r="Q3136">
            <v>33406</v>
          </cell>
          <cell r="R3136">
            <v>44953</v>
          </cell>
          <cell r="S3136">
            <v>51131</v>
          </cell>
          <cell r="T3136">
            <v>51237</v>
          </cell>
          <cell r="U3136">
            <v>50420</v>
          </cell>
          <cell r="V3136">
            <v>50442</v>
          </cell>
          <cell r="W3136">
            <v>51695</v>
          </cell>
          <cell r="X3136">
            <v>50292</v>
          </cell>
          <cell r="Y3136">
            <v>53472</v>
          </cell>
          <cell r="Z3136">
            <v>53214</v>
          </cell>
          <cell r="AA3136">
            <v>50251</v>
          </cell>
          <cell r="AB3136">
            <v>50413</v>
          </cell>
          <cell r="AC3136">
            <v>51266</v>
          </cell>
          <cell r="AD3136">
            <v>57709</v>
          </cell>
          <cell r="AE3136">
            <v>59593</v>
          </cell>
        </row>
        <row r="3137">
          <cell r="E3137" t="str">
            <v>GA Electric Power Wood and Waste</v>
          </cell>
          <cell r="F3137">
            <v>0</v>
          </cell>
          <cell r="G3137">
            <v>0</v>
          </cell>
          <cell r="H3137">
            <v>0</v>
          </cell>
          <cell r="I3137">
            <v>51</v>
          </cell>
          <cell r="J3137">
            <v>178</v>
          </cell>
          <cell r="K3137">
            <v>242</v>
          </cell>
          <cell r="L3137">
            <v>243</v>
          </cell>
          <cell r="M3137">
            <v>1528</v>
          </cell>
          <cell r="N3137">
            <v>237</v>
          </cell>
          <cell r="O3137">
            <v>242</v>
          </cell>
          <cell r="P3137">
            <v>96</v>
          </cell>
          <cell r="Q3137">
            <v>245</v>
          </cell>
          <cell r="R3137">
            <v>239</v>
          </cell>
          <cell r="S3137">
            <v>209</v>
          </cell>
          <cell r="T3137">
            <v>216</v>
          </cell>
          <cell r="U3137">
            <v>209</v>
          </cell>
          <cell r="V3137">
            <v>202</v>
          </cell>
          <cell r="W3137">
            <v>155</v>
          </cell>
          <cell r="X3137">
            <v>409</v>
          </cell>
          <cell r="Y3137">
            <v>412</v>
          </cell>
          <cell r="Z3137">
            <v>3378</v>
          </cell>
          <cell r="AA3137">
            <v>2880</v>
          </cell>
          <cell r="AB3137">
            <v>3572</v>
          </cell>
          <cell r="AC3137">
            <v>7322</v>
          </cell>
          <cell r="AD3137">
            <v>8752</v>
          </cell>
          <cell r="AE3137">
            <v>9358</v>
          </cell>
        </row>
        <row r="3138">
          <cell r="E3138" t="str">
            <v>HI Electric Power Wood and Waste</v>
          </cell>
          <cell r="F3138">
            <v>7765</v>
          </cell>
          <cell r="G3138">
            <v>7656</v>
          </cell>
          <cell r="H3138">
            <v>7223</v>
          </cell>
          <cell r="I3138">
            <v>7631</v>
          </cell>
          <cell r="J3138">
            <v>6560</v>
          </cell>
          <cell r="K3138">
            <v>6547</v>
          </cell>
          <cell r="L3138">
            <v>4921</v>
          </cell>
          <cell r="M3138">
            <v>5608</v>
          </cell>
          <cell r="N3138">
            <v>5423</v>
          </cell>
          <cell r="O3138">
            <v>5410</v>
          </cell>
          <cell r="P3138">
            <v>5325</v>
          </cell>
          <cell r="Q3138">
            <v>2830</v>
          </cell>
          <cell r="R3138">
            <v>2398</v>
          </cell>
          <cell r="S3138">
            <v>2561</v>
          </cell>
          <cell r="T3138">
            <v>0</v>
          </cell>
          <cell r="U3138">
            <v>0</v>
          </cell>
          <cell r="V3138">
            <v>0</v>
          </cell>
          <cell r="W3138">
            <v>0</v>
          </cell>
          <cell r="X3138">
            <v>0</v>
          </cell>
          <cell r="Y3138">
            <v>44</v>
          </cell>
          <cell r="Z3138">
            <v>40</v>
          </cell>
          <cell r="AA3138">
            <v>579</v>
          </cell>
          <cell r="AB3138">
            <v>403</v>
          </cell>
          <cell r="AC3138">
            <v>519</v>
          </cell>
          <cell r="AD3138">
            <v>609</v>
          </cell>
          <cell r="AE3138">
            <v>853</v>
          </cell>
        </row>
        <row r="3139">
          <cell r="E3139" t="str">
            <v>IA Electric Power Wood and Waste</v>
          </cell>
          <cell r="F3139">
            <v>181</v>
          </cell>
          <cell r="G3139">
            <v>206</v>
          </cell>
          <cell r="H3139">
            <v>147</v>
          </cell>
          <cell r="I3139">
            <v>241</v>
          </cell>
          <cell r="J3139">
            <v>654</v>
          </cell>
          <cell r="K3139">
            <v>695</v>
          </cell>
          <cell r="L3139">
            <v>730</v>
          </cell>
          <cell r="M3139">
            <v>724</v>
          </cell>
          <cell r="N3139">
            <v>784</v>
          </cell>
          <cell r="O3139">
            <v>863</v>
          </cell>
          <cell r="P3139">
            <v>836</v>
          </cell>
          <cell r="Q3139">
            <v>1022</v>
          </cell>
          <cell r="R3139">
            <v>1014</v>
          </cell>
          <cell r="S3139">
            <v>1015</v>
          </cell>
          <cell r="T3139">
            <v>1000</v>
          </cell>
          <cell r="U3139">
            <v>1012</v>
          </cell>
          <cell r="V3139">
            <v>1074</v>
          </cell>
          <cell r="W3139">
            <v>1499</v>
          </cell>
          <cell r="X3139">
            <v>1680</v>
          </cell>
          <cell r="Y3139">
            <v>1457</v>
          </cell>
          <cell r="Z3139">
            <v>1536</v>
          </cell>
          <cell r="AA3139">
            <v>1434</v>
          </cell>
          <cell r="AB3139">
            <v>1392</v>
          </cell>
          <cell r="AC3139">
            <v>1384</v>
          </cell>
          <cell r="AD3139">
            <v>1704</v>
          </cell>
          <cell r="AE3139">
            <v>1860</v>
          </cell>
        </row>
        <row r="3140">
          <cell r="E3140" t="str">
            <v>ID Electric Power Wood and Waste</v>
          </cell>
          <cell r="F3140">
            <v>1193</v>
          </cell>
          <cell r="G3140">
            <v>1242</v>
          </cell>
          <cell r="H3140">
            <v>1207</v>
          </cell>
          <cell r="I3140">
            <v>1388</v>
          </cell>
          <cell r="J3140">
            <v>1390</v>
          </cell>
          <cell r="K3140">
            <v>1325</v>
          </cell>
          <cell r="L3140">
            <v>1208</v>
          </cell>
          <cell r="M3140">
            <v>1269</v>
          </cell>
          <cell r="N3140">
            <v>1296</v>
          </cell>
          <cell r="O3140">
            <v>715</v>
          </cell>
          <cell r="P3140">
            <v>694</v>
          </cell>
          <cell r="Q3140">
            <v>721</v>
          </cell>
          <cell r="R3140">
            <v>1274</v>
          </cell>
          <cell r="S3140">
            <v>1447</v>
          </cell>
          <cell r="T3140">
            <v>1430</v>
          </cell>
          <cell r="U3140">
            <v>1515</v>
          </cell>
          <cell r="V3140">
            <v>1496</v>
          </cell>
          <cell r="W3140">
            <v>1399</v>
          </cell>
          <cell r="X3140">
            <v>1279</v>
          </cell>
          <cell r="Y3140">
            <v>1533</v>
          </cell>
          <cell r="Z3140">
            <v>1723</v>
          </cell>
          <cell r="AA3140">
            <v>1762</v>
          </cell>
          <cell r="AB3140">
            <v>2336</v>
          </cell>
          <cell r="AC3140">
            <v>3431</v>
          </cell>
          <cell r="AD3140">
            <v>9263</v>
          </cell>
          <cell r="AE3140">
            <v>8313</v>
          </cell>
        </row>
        <row r="3141">
          <cell r="E3141" t="str">
            <v>IL Electric Power Wood and Waste</v>
          </cell>
          <cell r="F3141">
            <v>2363</v>
          </cell>
          <cell r="G3141">
            <v>2541</v>
          </cell>
          <cell r="H3141">
            <v>2524</v>
          </cell>
          <cell r="I3141">
            <v>3152</v>
          </cell>
          <cell r="J3141">
            <v>3618</v>
          </cell>
          <cell r="K3141">
            <v>4282</v>
          </cell>
          <cell r="L3141">
            <v>5632</v>
          </cell>
          <cell r="M3141">
            <v>9975</v>
          </cell>
          <cell r="N3141">
            <v>8696</v>
          </cell>
          <cell r="O3141">
            <v>11201</v>
          </cell>
          <cell r="P3141">
            <v>10882</v>
          </cell>
          <cell r="Q3141">
            <v>9040</v>
          </cell>
          <cell r="R3141">
            <v>10007</v>
          </cell>
          <cell r="S3141">
            <v>9700</v>
          </cell>
          <cell r="T3141">
            <v>9609</v>
          </cell>
          <cell r="U3141">
            <v>8146</v>
          </cell>
          <cell r="V3141">
            <v>7980</v>
          </cell>
          <cell r="W3141">
            <v>8336</v>
          </cell>
          <cell r="X3141">
            <v>9498</v>
          </cell>
          <cell r="Y3141">
            <v>9416</v>
          </cell>
          <cell r="Z3141">
            <v>9472</v>
          </cell>
          <cell r="AA3141">
            <v>8248</v>
          </cell>
          <cell r="AB3141">
            <v>8235</v>
          </cell>
          <cell r="AC3141">
            <v>8068</v>
          </cell>
          <cell r="AD3141">
            <v>8148</v>
          </cell>
          <cell r="AE3141">
            <v>7095</v>
          </cell>
        </row>
        <row r="3142">
          <cell r="E3142" t="str">
            <v>IN Electric Power Wood and Waste</v>
          </cell>
          <cell r="F3142">
            <v>0</v>
          </cell>
          <cell r="G3142">
            <v>0</v>
          </cell>
          <cell r="H3142">
            <v>0</v>
          </cell>
          <cell r="I3142">
            <v>0</v>
          </cell>
          <cell r="J3142">
            <v>0</v>
          </cell>
          <cell r="K3142">
            <v>534</v>
          </cell>
          <cell r="L3142">
            <v>850</v>
          </cell>
          <cell r="M3142">
            <v>1024</v>
          </cell>
          <cell r="N3142">
            <v>1033</v>
          </cell>
          <cell r="O3142">
            <v>1032</v>
          </cell>
          <cell r="P3142">
            <v>1088</v>
          </cell>
          <cell r="Q3142">
            <v>1105</v>
          </cell>
          <cell r="R3142">
            <v>1084</v>
          </cell>
          <cell r="S3142">
            <v>995</v>
          </cell>
          <cell r="T3142">
            <v>1025</v>
          </cell>
          <cell r="U3142">
            <v>242</v>
          </cell>
          <cell r="V3142">
            <v>2169</v>
          </cell>
          <cell r="W3142">
            <v>2255</v>
          </cell>
          <cell r="X3142">
            <v>3104</v>
          </cell>
          <cell r="Y3142">
            <v>3029</v>
          </cell>
          <cell r="Z3142">
            <v>3202</v>
          </cell>
          <cell r="AA3142">
            <v>3600</v>
          </cell>
          <cell r="AB3142">
            <v>3459</v>
          </cell>
          <cell r="AC3142">
            <v>3820</v>
          </cell>
          <cell r="AD3142">
            <v>3746</v>
          </cell>
          <cell r="AE3142">
            <v>4128</v>
          </cell>
        </row>
        <row r="3143">
          <cell r="E3143" t="str">
            <v>KS Electric Power Wood and Waste</v>
          </cell>
          <cell r="F3143">
            <v>0</v>
          </cell>
          <cell r="G3143">
            <v>0</v>
          </cell>
          <cell r="H3143">
            <v>0</v>
          </cell>
          <cell r="I3143">
            <v>0</v>
          </cell>
          <cell r="J3143">
            <v>0</v>
          </cell>
          <cell r="K3143">
            <v>0</v>
          </cell>
          <cell r="L3143">
            <v>0</v>
          </cell>
          <cell r="M3143">
            <v>0</v>
          </cell>
          <cell r="N3143">
            <v>0</v>
          </cell>
          <cell r="O3143">
            <v>0</v>
          </cell>
          <cell r="P3143">
            <v>0</v>
          </cell>
          <cell r="Q3143">
            <v>0</v>
          </cell>
          <cell r="R3143">
            <v>0</v>
          </cell>
          <cell r="S3143">
            <v>0</v>
          </cell>
          <cell r="T3143">
            <v>0</v>
          </cell>
          <cell r="U3143">
            <v>0</v>
          </cell>
          <cell r="V3143">
            <v>0</v>
          </cell>
          <cell r="W3143">
            <v>0</v>
          </cell>
          <cell r="X3143">
            <v>0</v>
          </cell>
          <cell r="Y3143">
            <v>0</v>
          </cell>
          <cell r="Z3143">
            <v>583</v>
          </cell>
          <cell r="AA3143">
            <v>692</v>
          </cell>
          <cell r="AB3143">
            <v>638</v>
          </cell>
          <cell r="AC3143">
            <v>854</v>
          </cell>
          <cell r="AD3143">
            <v>774</v>
          </cell>
          <cell r="AE3143">
            <v>738</v>
          </cell>
        </row>
        <row r="3144">
          <cell r="E3144" t="str">
            <v>KY Electric Power Wood and Waste</v>
          </cell>
          <cell r="F3144">
            <v>0</v>
          </cell>
          <cell r="G3144">
            <v>0</v>
          </cell>
          <cell r="H3144">
            <v>0</v>
          </cell>
          <cell r="I3144">
            <v>0</v>
          </cell>
          <cell r="J3144">
            <v>0</v>
          </cell>
          <cell r="K3144">
            <v>0</v>
          </cell>
          <cell r="L3144">
            <v>0</v>
          </cell>
          <cell r="M3144">
            <v>0</v>
          </cell>
          <cell r="N3144">
            <v>0</v>
          </cell>
          <cell r="O3144">
            <v>0</v>
          </cell>
          <cell r="P3144">
            <v>0</v>
          </cell>
          <cell r="Q3144">
            <v>0</v>
          </cell>
          <cell r="R3144">
            <v>0</v>
          </cell>
          <cell r="S3144">
            <v>0</v>
          </cell>
          <cell r="T3144">
            <v>790</v>
          </cell>
          <cell r="U3144">
            <v>802</v>
          </cell>
          <cell r="V3144">
            <v>1050</v>
          </cell>
          <cell r="W3144">
            <v>1132</v>
          </cell>
          <cell r="X3144">
            <v>1276</v>
          </cell>
          <cell r="Y3144">
            <v>838</v>
          </cell>
          <cell r="Z3144">
            <v>575</v>
          </cell>
          <cell r="AA3144">
            <v>625</v>
          </cell>
          <cell r="AB3144">
            <v>1199</v>
          </cell>
          <cell r="AC3144">
            <v>1230</v>
          </cell>
          <cell r="AD3144">
            <v>1148</v>
          </cell>
          <cell r="AE3144">
            <v>1100</v>
          </cell>
        </row>
        <row r="3145">
          <cell r="E3145" t="str">
            <v>LA Electric Power Wood and Waste</v>
          </cell>
          <cell r="F3145">
            <v>1347</v>
          </cell>
          <cell r="G3145">
            <v>1250</v>
          </cell>
          <cell r="H3145">
            <v>1111</v>
          </cell>
          <cell r="I3145">
            <v>1124</v>
          </cell>
          <cell r="J3145">
            <v>1124</v>
          </cell>
          <cell r="K3145">
            <v>1286</v>
          </cell>
          <cell r="L3145">
            <v>1144</v>
          </cell>
          <cell r="M3145">
            <v>1208</v>
          </cell>
          <cell r="N3145">
            <v>1212</v>
          </cell>
          <cell r="O3145">
            <v>1293</v>
          </cell>
          <cell r="P3145">
            <v>1043</v>
          </cell>
          <cell r="Q3145">
            <v>907</v>
          </cell>
          <cell r="R3145">
            <v>984</v>
          </cell>
          <cell r="S3145">
            <v>1051</v>
          </cell>
          <cell r="T3145">
            <v>1193</v>
          </cell>
          <cell r="U3145">
            <v>1135</v>
          </cell>
          <cell r="V3145">
            <v>1018</v>
          </cell>
          <cell r="W3145">
            <v>1254</v>
          </cell>
          <cell r="X3145">
            <v>1177</v>
          </cell>
          <cell r="Y3145">
            <v>1126</v>
          </cell>
          <cell r="Z3145">
            <v>1234</v>
          </cell>
          <cell r="AA3145">
            <v>1174</v>
          </cell>
          <cell r="AB3145">
            <v>985</v>
          </cell>
          <cell r="AC3145">
            <v>1195</v>
          </cell>
          <cell r="AD3145">
            <v>1397</v>
          </cell>
          <cell r="AE3145">
            <v>1455</v>
          </cell>
        </row>
        <row r="3146">
          <cell r="E3146" t="str">
            <v>MA Electric Power Wood and Waste</v>
          </cell>
          <cell r="F3146">
            <v>24387</v>
          </cell>
          <cell r="G3146">
            <v>25906</v>
          </cell>
          <cell r="H3146">
            <v>27602</v>
          </cell>
          <cell r="I3146">
            <v>29296</v>
          </cell>
          <cell r="J3146">
            <v>32444</v>
          </cell>
          <cell r="K3146">
            <v>31412</v>
          </cell>
          <cell r="L3146">
            <v>32963</v>
          </cell>
          <cell r="M3146">
            <v>34294</v>
          </cell>
          <cell r="N3146">
            <v>33609</v>
          </cell>
          <cell r="O3146">
            <v>31712</v>
          </cell>
          <cell r="P3146">
            <v>34113</v>
          </cell>
          <cell r="Q3146">
            <v>21188</v>
          </cell>
          <cell r="R3146">
            <v>19543</v>
          </cell>
          <cell r="S3146">
            <v>20441</v>
          </cell>
          <cell r="T3146">
            <v>20564</v>
          </cell>
          <cell r="U3146">
            <v>21100</v>
          </cell>
          <cell r="V3146">
            <v>20981</v>
          </cell>
          <cell r="W3146">
            <v>20097</v>
          </cell>
          <cell r="X3146">
            <v>21687</v>
          </cell>
          <cell r="Y3146">
            <v>20947</v>
          </cell>
          <cell r="Z3146">
            <v>20929</v>
          </cell>
          <cell r="AA3146">
            <v>19608</v>
          </cell>
          <cell r="AB3146">
            <v>19312</v>
          </cell>
          <cell r="AC3146">
            <v>19380</v>
          </cell>
          <cell r="AD3146">
            <v>20832</v>
          </cell>
          <cell r="AE3146">
            <v>20121</v>
          </cell>
        </row>
        <row r="3147">
          <cell r="E3147" t="str">
            <v>MD Electric Power Wood and Waste</v>
          </cell>
          <cell r="F3147">
            <v>7343</v>
          </cell>
          <cell r="G3147">
            <v>7323</v>
          </cell>
          <cell r="H3147">
            <v>7499</v>
          </cell>
          <cell r="I3147">
            <v>7275</v>
          </cell>
          <cell r="J3147">
            <v>7610</v>
          </cell>
          <cell r="K3147">
            <v>10116</v>
          </cell>
          <cell r="L3147">
            <v>12132</v>
          </cell>
          <cell r="M3147">
            <v>11739</v>
          </cell>
          <cell r="N3147">
            <v>12076</v>
          </cell>
          <cell r="O3147">
            <v>12741</v>
          </cell>
          <cell r="P3147">
            <v>12334</v>
          </cell>
          <cell r="Q3147">
            <v>7034</v>
          </cell>
          <cell r="R3147">
            <v>7317</v>
          </cell>
          <cell r="S3147">
            <v>7128</v>
          </cell>
          <cell r="T3147">
            <v>7306</v>
          </cell>
          <cell r="U3147">
            <v>7311</v>
          </cell>
          <cell r="V3147">
            <v>7608</v>
          </cell>
          <cell r="W3147">
            <v>7497</v>
          </cell>
          <cell r="X3147">
            <v>7679</v>
          </cell>
          <cell r="Y3147">
            <v>7409</v>
          </cell>
          <cell r="Z3147">
            <v>7602</v>
          </cell>
          <cell r="AA3147">
            <v>6961</v>
          </cell>
          <cell r="AB3147">
            <v>7373</v>
          </cell>
          <cell r="AC3147">
            <v>7684</v>
          </cell>
          <cell r="AD3147">
            <v>7862</v>
          </cell>
          <cell r="AE3147">
            <v>7760</v>
          </cell>
        </row>
        <row r="3148">
          <cell r="E3148" t="str">
            <v>ME Electric Power Wood and Waste</v>
          </cell>
          <cell r="F3148">
            <v>21499</v>
          </cell>
          <cell r="G3148">
            <v>22551</v>
          </cell>
          <cell r="H3148">
            <v>26446</v>
          </cell>
          <cell r="I3148">
            <v>31225</v>
          </cell>
          <cell r="J3148">
            <v>24178</v>
          </cell>
          <cell r="K3148">
            <v>19117</v>
          </cell>
          <cell r="L3148">
            <v>20467</v>
          </cell>
          <cell r="M3148">
            <v>19445</v>
          </cell>
          <cell r="N3148">
            <v>22793</v>
          </cell>
          <cell r="O3148">
            <v>24928</v>
          </cell>
          <cell r="P3148">
            <v>26457</v>
          </cell>
          <cell r="Q3148">
            <v>31008</v>
          </cell>
          <cell r="R3148">
            <v>30231</v>
          </cell>
          <cell r="S3148">
            <v>30640</v>
          </cell>
          <cell r="T3148">
            <v>31517</v>
          </cell>
          <cell r="U3148">
            <v>42124</v>
          </cell>
          <cell r="V3148">
            <v>40842</v>
          </cell>
          <cell r="W3148">
            <v>40859</v>
          </cell>
          <cell r="X3148">
            <v>34093</v>
          </cell>
          <cell r="Y3148">
            <v>30248</v>
          </cell>
          <cell r="Z3148">
            <v>32292</v>
          </cell>
          <cell r="AA3148">
            <v>28227</v>
          </cell>
          <cell r="AB3148">
            <v>26847</v>
          </cell>
          <cell r="AC3148">
            <v>27678</v>
          </cell>
          <cell r="AD3148">
            <v>28062</v>
          </cell>
          <cell r="AE3148">
            <v>30961</v>
          </cell>
        </row>
        <row r="3149">
          <cell r="E3149" t="str">
            <v>MI Electric Power Wood and Waste</v>
          </cell>
          <cell r="F3149">
            <v>9010</v>
          </cell>
          <cell r="G3149">
            <v>9297</v>
          </cell>
          <cell r="H3149">
            <v>10670</v>
          </cell>
          <cell r="I3149">
            <v>15999</v>
          </cell>
          <cell r="J3149">
            <v>17722</v>
          </cell>
          <cell r="K3149">
            <v>19653</v>
          </cell>
          <cell r="L3149">
            <v>23384</v>
          </cell>
          <cell r="M3149">
            <v>22558</v>
          </cell>
          <cell r="N3149">
            <v>22469</v>
          </cell>
          <cell r="O3149">
            <v>21653</v>
          </cell>
          <cell r="P3149">
            <v>25622</v>
          </cell>
          <cell r="Q3149">
            <v>25034</v>
          </cell>
          <cell r="R3149">
            <v>24836</v>
          </cell>
          <cell r="S3149">
            <v>24816</v>
          </cell>
          <cell r="T3149">
            <v>25277</v>
          </cell>
          <cell r="U3149">
            <v>23201</v>
          </cell>
          <cell r="V3149">
            <v>23206</v>
          </cell>
          <cell r="W3149">
            <v>22076</v>
          </cell>
          <cell r="X3149">
            <v>22723</v>
          </cell>
          <cell r="Y3149">
            <v>22032</v>
          </cell>
          <cell r="Z3149">
            <v>21936</v>
          </cell>
          <cell r="AA3149">
            <v>22942</v>
          </cell>
          <cell r="AB3149">
            <v>22325</v>
          </cell>
          <cell r="AC3149">
            <v>23236</v>
          </cell>
          <cell r="AD3149">
            <v>24726</v>
          </cell>
          <cell r="AE3149">
            <v>21219</v>
          </cell>
        </row>
        <row r="3150">
          <cell r="E3150" t="str">
            <v>MN Electric Power Wood and Waste</v>
          </cell>
          <cell r="F3150">
            <v>7724</v>
          </cell>
          <cell r="G3150">
            <v>6476</v>
          </cell>
          <cell r="H3150">
            <v>8113</v>
          </cell>
          <cell r="I3150">
            <v>8130</v>
          </cell>
          <cell r="J3150">
            <v>8135</v>
          </cell>
          <cell r="K3150">
            <v>8614</v>
          </cell>
          <cell r="L3150">
            <v>8810</v>
          </cell>
          <cell r="M3150">
            <v>9446</v>
          </cell>
          <cell r="N3150">
            <v>8525</v>
          </cell>
          <cell r="O3150">
            <v>8188</v>
          </cell>
          <cell r="P3150">
            <v>8783</v>
          </cell>
          <cell r="Q3150">
            <v>5464</v>
          </cell>
          <cell r="R3150">
            <v>7762</v>
          </cell>
          <cell r="S3150">
            <v>10376</v>
          </cell>
          <cell r="T3150">
            <v>7907</v>
          </cell>
          <cell r="U3150">
            <v>9295</v>
          </cell>
          <cell r="V3150">
            <v>8857</v>
          </cell>
          <cell r="W3150">
            <v>17202</v>
          </cell>
          <cell r="X3150">
            <v>17744</v>
          </cell>
          <cell r="Y3150">
            <v>20882</v>
          </cell>
          <cell r="Z3150">
            <v>24278</v>
          </cell>
          <cell r="AA3150">
            <v>21440</v>
          </cell>
          <cell r="AB3150">
            <v>24240</v>
          </cell>
          <cell r="AC3150">
            <v>20030</v>
          </cell>
          <cell r="AD3150">
            <v>22132</v>
          </cell>
          <cell r="AE3150">
            <v>22469</v>
          </cell>
        </row>
        <row r="3151">
          <cell r="E3151" t="str">
            <v>MO Electric Power Wood and Waste</v>
          </cell>
          <cell r="F3151">
            <v>0</v>
          </cell>
          <cell r="G3151">
            <v>0</v>
          </cell>
          <cell r="H3151">
            <v>0</v>
          </cell>
          <cell r="I3151">
            <v>13</v>
          </cell>
          <cell r="J3151">
            <v>70</v>
          </cell>
          <cell r="K3151">
            <v>258</v>
          </cell>
          <cell r="L3151">
            <v>324</v>
          </cell>
          <cell r="M3151">
            <v>426</v>
          </cell>
          <cell r="N3151">
            <v>793</v>
          </cell>
          <cell r="O3151">
            <v>510</v>
          </cell>
          <cell r="P3151">
            <v>746</v>
          </cell>
          <cell r="Q3151">
            <v>0</v>
          </cell>
          <cell r="R3151">
            <v>5</v>
          </cell>
          <cell r="S3151">
            <v>5</v>
          </cell>
          <cell r="T3151">
            <v>4</v>
          </cell>
          <cell r="U3151">
            <v>0</v>
          </cell>
          <cell r="V3151">
            <v>130</v>
          </cell>
          <cell r="W3151">
            <v>189</v>
          </cell>
          <cell r="X3151">
            <v>324</v>
          </cell>
          <cell r="Y3151">
            <v>752</v>
          </cell>
          <cell r="Z3151">
            <v>653</v>
          </cell>
          <cell r="AA3151">
            <v>600</v>
          </cell>
          <cell r="AB3151">
            <v>723</v>
          </cell>
          <cell r="AC3151">
            <v>722</v>
          </cell>
          <cell r="AD3151">
            <v>898</v>
          </cell>
          <cell r="AE3151">
            <v>990</v>
          </cell>
        </row>
        <row r="3152">
          <cell r="E3152" t="str">
            <v>MS Electric Power Wood and Waste</v>
          </cell>
          <cell r="F3152">
            <v>0</v>
          </cell>
          <cell r="G3152">
            <v>0</v>
          </cell>
          <cell r="H3152">
            <v>0</v>
          </cell>
          <cell r="I3152">
            <v>0</v>
          </cell>
          <cell r="J3152">
            <v>0</v>
          </cell>
          <cell r="K3152">
            <v>0</v>
          </cell>
          <cell r="L3152">
            <v>0</v>
          </cell>
          <cell r="M3152">
            <v>0</v>
          </cell>
          <cell r="N3152">
            <v>0</v>
          </cell>
          <cell r="O3152">
            <v>0</v>
          </cell>
          <cell r="P3152">
            <v>0</v>
          </cell>
          <cell r="Q3152">
            <v>0</v>
          </cell>
          <cell r="R3152">
            <v>0</v>
          </cell>
          <cell r="S3152">
            <v>0</v>
          </cell>
          <cell r="T3152">
            <v>0</v>
          </cell>
          <cell r="U3152">
            <v>0</v>
          </cell>
          <cell r="V3152">
            <v>0</v>
          </cell>
          <cell r="W3152">
            <v>0</v>
          </cell>
          <cell r="X3152">
            <v>0</v>
          </cell>
          <cell r="Y3152">
            <v>0</v>
          </cell>
          <cell r="Z3152">
            <v>17</v>
          </cell>
          <cell r="AA3152">
            <v>4</v>
          </cell>
          <cell r="AB3152">
            <v>29</v>
          </cell>
          <cell r="AC3152">
            <v>123</v>
          </cell>
          <cell r="AD3152">
            <v>135</v>
          </cell>
          <cell r="AE3152">
            <v>126</v>
          </cell>
        </row>
        <row r="3153">
          <cell r="E3153" t="str">
            <v>MT Electric Power Wood and Waste</v>
          </cell>
          <cell r="F3153">
            <v>785</v>
          </cell>
          <cell r="G3153">
            <v>651</v>
          </cell>
          <cell r="H3153">
            <v>818</v>
          </cell>
          <cell r="I3153">
            <v>806</v>
          </cell>
          <cell r="J3153">
            <v>433</v>
          </cell>
          <cell r="K3153">
            <v>0</v>
          </cell>
          <cell r="L3153">
            <v>0</v>
          </cell>
          <cell r="M3153">
            <v>0</v>
          </cell>
          <cell r="N3153">
            <v>0</v>
          </cell>
          <cell r="O3153">
            <v>0</v>
          </cell>
          <cell r="P3153">
            <v>0</v>
          </cell>
          <cell r="Q3153">
            <v>0</v>
          </cell>
          <cell r="R3153">
            <v>0</v>
          </cell>
          <cell r="S3153">
            <v>0</v>
          </cell>
          <cell r="T3153">
            <v>0</v>
          </cell>
          <cell r="U3153">
            <v>0</v>
          </cell>
          <cell r="V3153">
            <v>0</v>
          </cell>
          <cell r="W3153">
            <v>0</v>
          </cell>
          <cell r="X3153">
            <v>0</v>
          </cell>
          <cell r="Y3153">
            <v>0</v>
          </cell>
          <cell r="Z3153">
            <v>0</v>
          </cell>
          <cell r="AA3153">
            <v>0</v>
          </cell>
          <cell r="AB3153">
            <v>0</v>
          </cell>
          <cell r="AC3153">
            <v>0</v>
          </cell>
          <cell r="AD3153">
            <v>0</v>
          </cell>
          <cell r="AE3153">
            <v>0</v>
          </cell>
        </row>
        <row r="3154">
          <cell r="E3154" t="str">
            <v>NC Electric Power Wood and Waste</v>
          </cell>
          <cell r="F3154">
            <v>1764</v>
          </cell>
          <cell r="G3154">
            <v>6604</v>
          </cell>
          <cell r="H3154">
            <v>6392</v>
          </cell>
          <cell r="I3154">
            <v>6335</v>
          </cell>
          <cell r="J3154">
            <v>8196</v>
          </cell>
          <cell r="K3154">
            <v>6480</v>
          </cell>
          <cell r="L3154">
            <v>5942</v>
          </cell>
          <cell r="M3154">
            <v>6288</v>
          </cell>
          <cell r="N3154">
            <v>6875</v>
          </cell>
          <cell r="O3154">
            <v>6636</v>
          </cell>
          <cell r="P3154">
            <v>6665</v>
          </cell>
          <cell r="Q3154">
            <v>6484</v>
          </cell>
          <cell r="R3154">
            <v>6336</v>
          </cell>
          <cell r="S3154">
            <v>6179</v>
          </cell>
          <cell r="T3154">
            <v>6634</v>
          </cell>
          <cell r="U3154">
            <v>7236</v>
          </cell>
          <cell r="V3154">
            <v>8438</v>
          </cell>
          <cell r="W3154">
            <v>8512</v>
          </cell>
          <cell r="X3154">
            <v>7944</v>
          </cell>
          <cell r="Y3154">
            <v>11033</v>
          </cell>
          <cell r="Z3154">
            <v>13383</v>
          </cell>
          <cell r="AA3154">
            <v>15513</v>
          </cell>
          <cell r="AB3154">
            <v>17966</v>
          </cell>
          <cell r="AC3154">
            <v>18144</v>
          </cell>
          <cell r="AD3154">
            <v>20045</v>
          </cell>
          <cell r="AE3154">
            <v>16558</v>
          </cell>
        </row>
        <row r="3155">
          <cell r="E3155" t="str">
            <v>ND Electric Power Wood and Waste</v>
          </cell>
          <cell r="F3155">
            <v>0</v>
          </cell>
          <cell r="G3155">
            <v>0</v>
          </cell>
          <cell r="H3155">
            <v>0</v>
          </cell>
          <cell r="I3155">
            <v>0</v>
          </cell>
          <cell r="J3155">
            <v>0</v>
          </cell>
          <cell r="K3155">
            <v>0</v>
          </cell>
          <cell r="L3155">
            <v>0</v>
          </cell>
          <cell r="M3155">
            <v>0</v>
          </cell>
          <cell r="N3155">
            <v>0</v>
          </cell>
          <cell r="O3155">
            <v>0</v>
          </cell>
          <cell r="P3155">
            <v>0</v>
          </cell>
          <cell r="Q3155">
            <v>0</v>
          </cell>
          <cell r="R3155">
            <v>0</v>
          </cell>
          <cell r="S3155">
            <v>0</v>
          </cell>
          <cell r="T3155">
            <v>0</v>
          </cell>
          <cell r="U3155">
            <v>0</v>
          </cell>
          <cell r="V3155">
            <v>0</v>
          </cell>
          <cell r="W3155">
            <v>0</v>
          </cell>
          <cell r="X3155">
            <v>0</v>
          </cell>
          <cell r="Y3155">
            <v>0</v>
          </cell>
          <cell r="Z3155">
            <v>0</v>
          </cell>
          <cell r="AA3155">
            <v>0</v>
          </cell>
          <cell r="AB3155">
            <v>0</v>
          </cell>
          <cell r="AC3155">
            <v>0</v>
          </cell>
          <cell r="AD3155">
            <v>0</v>
          </cell>
          <cell r="AE3155">
            <v>0</v>
          </cell>
        </row>
        <row r="3156">
          <cell r="E3156" t="str">
            <v>NE Electric Power Wood and Waste</v>
          </cell>
          <cell r="F3156">
            <v>0</v>
          </cell>
          <cell r="G3156">
            <v>0</v>
          </cell>
          <cell r="H3156">
            <v>67</v>
          </cell>
          <cell r="I3156">
            <v>59</v>
          </cell>
          <cell r="J3156">
            <v>96</v>
          </cell>
          <cell r="K3156">
            <v>168</v>
          </cell>
          <cell r="L3156">
            <v>119</v>
          </cell>
          <cell r="M3156">
            <v>160</v>
          </cell>
          <cell r="N3156">
            <v>98</v>
          </cell>
          <cell r="O3156">
            <v>107</v>
          </cell>
          <cell r="P3156">
            <v>106</v>
          </cell>
          <cell r="Q3156">
            <v>107</v>
          </cell>
          <cell r="R3156">
            <v>93</v>
          </cell>
          <cell r="S3156">
            <v>429</v>
          </cell>
          <cell r="T3156">
            <v>333</v>
          </cell>
          <cell r="U3156">
            <v>475</v>
          </cell>
          <cell r="V3156">
            <v>526</v>
          </cell>
          <cell r="W3156">
            <v>615</v>
          </cell>
          <cell r="X3156">
            <v>600</v>
          </cell>
          <cell r="Y3156">
            <v>645</v>
          </cell>
          <cell r="Z3156">
            <v>731</v>
          </cell>
          <cell r="AA3156">
            <v>649</v>
          </cell>
          <cell r="AB3156">
            <v>582</v>
          </cell>
          <cell r="AC3156">
            <v>619</v>
          </cell>
          <cell r="AD3156">
            <v>642</v>
          </cell>
          <cell r="AE3156">
            <v>716</v>
          </cell>
        </row>
        <row r="3157">
          <cell r="E3157" t="str">
            <v>NH Electric Power Wood and Waste</v>
          </cell>
          <cell r="F3157">
            <v>15321</v>
          </cell>
          <cell r="G3157">
            <v>15420</v>
          </cell>
          <cell r="H3157">
            <v>15603</v>
          </cell>
          <cell r="I3157">
            <v>15958</v>
          </cell>
          <cell r="J3157">
            <v>14894</v>
          </cell>
          <cell r="K3157">
            <v>13701</v>
          </cell>
          <cell r="L3157">
            <v>14042</v>
          </cell>
          <cell r="M3157">
            <v>14203</v>
          </cell>
          <cell r="N3157">
            <v>14622</v>
          </cell>
          <cell r="O3157">
            <v>14722</v>
          </cell>
          <cell r="P3157">
            <v>14695</v>
          </cell>
          <cell r="Q3157">
            <v>13562</v>
          </cell>
          <cell r="R3157">
            <v>12913</v>
          </cell>
          <cell r="S3157">
            <v>11869</v>
          </cell>
          <cell r="T3157">
            <v>12002</v>
          </cell>
          <cell r="U3157">
            <v>12601</v>
          </cell>
          <cell r="V3157">
            <v>12643</v>
          </cell>
          <cell r="W3157">
            <v>16680</v>
          </cell>
          <cell r="X3157">
            <v>17701</v>
          </cell>
          <cell r="Y3157">
            <v>17304</v>
          </cell>
          <cell r="Z3157">
            <v>17499</v>
          </cell>
          <cell r="AA3157">
            <v>15965</v>
          </cell>
          <cell r="AB3157">
            <v>18040</v>
          </cell>
          <cell r="AC3157">
            <v>19952</v>
          </cell>
          <cell r="AD3157">
            <v>22854</v>
          </cell>
          <cell r="AE3157">
            <v>24519</v>
          </cell>
        </row>
        <row r="3158">
          <cell r="E3158" t="str">
            <v>NJ Electric Power Wood and Waste</v>
          </cell>
          <cell r="F3158">
            <v>4281</v>
          </cell>
          <cell r="G3158">
            <v>13259</v>
          </cell>
          <cell r="H3158">
            <v>15228</v>
          </cell>
          <cell r="I3158">
            <v>15885</v>
          </cell>
          <cell r="J3158">
            <v>20496</v>
          </cell>
          <cell r="K3158">
            <v>21426</v>
          </cell>
          <cell r="L3158">
            <v>16752</v>
          </cell>
          <cell r="M3158">
            <v>21679</v>
          </cell>
          <cell r="N3158">
            <v>23470</v>
          </cell>
          <cell r="O3158">
            <v>23944</v>
          </cell>
          <cell r="P3158">
            <v>24043</v>
          </cell>
          <cell r="Q3158">
            <v>15077</v>
          </cell>
          <cell r="R3158">
            <v>15462</v>
          </cell>
          <cell r="S3158">
            <v>12713</v>
          </cell>
          <cell r="T3158">
            <v>12207</v>
          </cell>
          <cell r="U3158">
            <v>13109</v>
          </cell>
          <cell r="V3158">
            <v>13537</v>
          </cell>
          <cell r="W3158">
            <v>11860</v>
          </cell>
          <cell r="X3158">
            <v>14062</v>
          </cell>
          <cell r="Y3158">
            <v>10666</v>
          </cell>
          <cell r="Z3158">
            <v>9831</v>
          </cell>
          <cell r="AA3158">
            <v>10465</v>
          </cell>
          <cell r="AB3158">
            <v>12301</v>
          </cell>
          <cell r="AC3158">
            <v>12215</v>
          </cell>
          <cell r="AD3158">
            <v>13448</v>
          </cell>
          <cell r="AE3158">
            <v>12664</v>
          </cell>
        </row>
        <row r="3159">
          <cell r="E3159" t="str">
            <v>NM Electric Power Wood and Waste</v>
          </cell>
          <cell r="F3159">
            <v>156</v>
          </cell>
          <cell r="G3159">
            <v>156</v>
          </cell>
          <cell r="H3159">
            <v>156</v>
          </cell>
          <cell r="I3159">
            <v>128</v>
          </cell>
          <cell r="J3159">
            <v>121</v>
          </cell>
          <cell r="K3159">
            <v>110</v>
          </cell>
          <cell r="L3159">
            <v>154</v>
          </cell>
          <cell r="M3159">
            <v>84</v>
          </cell>
          <cell r="N3159">
            <v>107</v>
          </cell>
          <cell r="O3159">
            <v>108</v>
          </cell>
          <cell r="P3159">
            <v>87</v>
          </cell>
          <cell r="Q3159">
            <v>209</v>
          </cell>
          <cell r="R3159">
            <v>224</v>
          </cell>
          <cell r="S3159">
            <v>0</v>
          </cell>
          <cell r="T3159">
            <v>0</v>
          </cell>
          <cell r="U3159">
            <v>44</v>
          </cell>
          <cell r="V3159">
            <v>212</v>
          </cell>
          <cell r="W3159">
            <v>336</v>
          </cell>
          <cell r="X3159">
            <v>488</v>
          </cell>
          <cell r="Y3159">
            <v>476</v>
          </cell>
          <cell r="Z3159">
            <v>339</v>
          </cell>
          <cell r="AA3159">
            <v>189</v>
          </cell>
          <cell r="AB3159">
            <v>338</v>
          </cell>
          <cell r="AC3159">
            <v>433</v>
          </cell>
          <cell r="AD3159">
            <v>322</v>
          </cell>
          <cell r="AE3159">
            <v>483</v>
          </cell>
        </row>
        <row r="3160">
          <cell r="E3160" t="str">
            <v>NV Electric Power Wood and Waste</v>
          </cell>
          <cell r="F3160">
            <v>0</v>
          </cell>
          <cell r="G3160">
            <v>0</v>
          </cell>
          <cell r="H3160">
            <v>0</v>
          </cell>
          <cell r="I3160">
            <v>0</v>
          </cell>
          <cell r="J3160">
            <v>0</v>
          </cell>
          <cell r="K3160">
            <v>0</v>
          </cell>
          <cell r="L3160">
            <v>0</v>
          </cell>
          <cell r="M3160">
            <v>0</v>
          </cell>
          <cell r="N3160">
            <v>0</v>
          </cell>
          <cell r="O3160">
            <v>0</v>
          </cell>
          <cell r="P3160">
            <v>0</v>
          </cell>
          <cell r="Q3160">
            <v>0</v>
          </cell>
          <cell r="R3160">
            <v>0</v>
          </cell>
          <cell r="S3160">
            <v>0</v>
          </cell>
          <cell r="T3160">
            <v>0</v>
          </cell>
          <cell r="U3160">
            <v>0</v>
          </cell>
          <cell r="V3160">
            <v>0</v>
          </cell>
          <cell r="W3160">
            <v>0</v>
          </cell>
          <cell r="X3160">
            <v>0</v>
          </cell>
          <cell r="Y3160">
            <v>10</v>
          </cell>
          <cell r="Z3160">
            <v>0</v>
          </cell>
          <cell r="AA3160">
            <v>0</v>
          </cell>
          <cell r="AB3160">
            <v>209</v>
          </cell>
          <cell r="AC3160">
            <v>266</v>
          </cell>
          <cell r="AD3160">
            <v>270</v>
          </cell>
          <cell r="AE3160">
            <v>282</v>
          </cell>
        </row>
        <row r="3161">
          <cell r="E3161" t="str">
            <v>NY Electric Power Wood and Waste</v>
          </cell>
          <cell r="F3161">
            <v>28379</v>
          </cell>
          <cell r="G3161">
            <v>29833</v>
          </cell>
          <cell r="H3161">
            <v>37683</v>
          </cell>
          <cell r="I3161">
            <v>34889</v>
          </cell>
          <cell r="J3161">
            <v>40120</v>
          </cell>
          <cell r="K3161">
            <v>38709</v>
          </cell>
          <cell r="L3161">
            <v>41208</v>
          </cell>
          <cell r="M3161">
            <v>41379</v>
          </cell>
          <cell r="N3161">
            <v>39568</v>
          </cell>
          <cell r="O3161">
            <v>41350</v>
          </cell>
          <cell r="P3161">
            <v>41389</v>
          </cell>
          <cell r="Q3161">
            <v>26131</v>
          </cell>
          <cell r="R3161">
            <v>25029</v>
          </cell>
          <cell r="S3161">
            <v>24661</v>
          </cell>
          <cell r="T3161">
            <v>26009</v>
          </cell>
          <cell r="U3161">
            <v>27258</v>
          </cell>
          <cell r="V3161">
            <v>27814</v>
          </cell>
          <cell r="W3161">
            <v>27496</v>
          </cell>
          <cell r="X3161">
            <v>29563</v>
          </cell>
          <cell r="Y3161">
            <v>31500</v>
          </cell>
          <cell r="Z3161">
            <v>31229</v>
          </cell>
          <cell r="AA3161">
            <v>29033</v>
          </cell>
          <cell r="AB3161">
            <v>26689</v>
          </cell>
          <cell r="AC3161">
            <v>29749</v>
          </cell>
          <cell r="AD3161">
            <v>32302</v>
          </cell>
          <cell r="AE3161">
            <v>29838</v>
          </cell>
        </row>
        <row r="3162">
          <cell r="E3162" t="str">
            <v>OH Electric Power Wood and Waste</v>
          </cell>
          <cell r="F3162">
            <v>3642</v>
          </cell>
          <cell r="G3162">
            <v>3860</v>
          </cell>
          <cell r="H3162">
            <v>4002</v>
          </cell>
          <cell r="I3162">
            <v>1311</v>
          </cell>
          <cell r="J3162">
            <v>650</v>
          </cell>
          <cell r="K3162">
            <v>589</v>
          </cell>
          <cell r="L3162">
            <v>860</v>
          </cell>
          <cell r="M3162">
            <v>741</v>
          </cell>
          <cell r="N3162">
            <v>677</v>
          </cell>
          <cell r="O3162">
            <v>755</v>
          </cell>
          <cell r="P3162">
            <v>1032</v>
          </cell>
          <cell r="Q3162">
            <v>1002</v>
          </cell>
          <cell r="R3162">
            <v>991</v>
          </cell>
          <cell r="S3162">
            <v>1220</v>
          </cell>
          <cell r="T3162">
            <v>1122</v>
          </cell>
          <cell r="U3162">
            <v>1106</v>
          </cell>
          <cell r="V3162">
            <v>1067</v>
          </cell>
          <cell r="W3162">
            <v>1040</v>
          </cell>
          <cell r="X3162">
            <v>3497</v>
          </cell>
          <cell r="Y3162">
            <v>2995</v>
          </cell>
          <cell r="Z3162">
            <v>4047</v>
          </cell>
          <cell r="AA3162">
            <v>3841</v>
          </cell>
          <cell r="AB3162">
            <v>6081</v>
          </cell>
          <cell r="AC3162">
            <v>6653</v>
          </cell>
          <cell r="AD3162">
            <v>6560</v>
          </cell>
          <cell r="AE3162">
            <v>6726</v>
          </cell>
        </row>
        <row r="3163">
          <cell r="E3163" t="str">
            <v>OK Electric Power Wood and Waste</v>
          </cell>
          <cell r="F3163">
            <v>0</v>
          </cell>
          <cell r="G3163">
            <v>0</v>
          </cell>
          <cell r="H3163">
            <v>0</v>
          </cell>
          <cell r="I3163">
            <v>0</v>
          </cell>
          <cell r="J3163">
            <v>0</v>
          </cell>
          <cell r="K3163">
            <v>0</v>
          </cell>
          <cell r="L3163">
            <v>0</v>
          </cell>
          <cell r="M3163">
            <v>0</v>
          </cell>
          <cell r="N3163">
            <v>0</v>
          </cell>
          <cell r="O3163">
            <v>0</v>
          </cell>
          <cell r="P3163">
            <v>0</v>
          </cell>
          <cell r="Q3163">
            <v>0</v>
          </cell>
          <cell r="R3163">
            <v>0</v>
          </cell>
          <cell r="S3163">
            <v>0</v>
          </cell>
          <cell r="T3163">
            <v>0</v>
          </cell>
          <cell r="U3163">
            <v>0</v>
          </cell>
          <cell r="V3163">
            <v>0</v>
          </cell>
          <cell r="W3163">
            <v>0</v>
          </cell>
          <cell r="X3163">
            <v>45</v>
          </cell>
          <cell r="Y3163">
            <v>0</v>
          </cell>
          <cell r="Z3163">
            <v>0</v>
          </cell>
          <cell r="AA3163">
            <v>0</v>
          </cell>
          <cell r="AB3163">
            <v>0</v>
          </cell>
          <cell r="AC3163">
            <v>186</v>
          </cell>
          <cell r="AD3163">
            <v>194</v>
          </cell>
          <cell r="AE3163">
            <v>154</v>
          </cell>
        </row>
        <row r="3164">
          <cell r="E3164" t="str">
            <v>OR Electric Power Wood and Waste</v>
          </cell>
          <cell r="F3164">
            <v>7161</v>
          </cell>
          <cell r="G3164">
            <v>6209</v>
          </cell>
          <cell r="H3164">
            <v>5828</v>
          </cell>
          <cell r="I3164">
            <v>5613</v>
          </cell>
          <cell r="J3164">
            <v>6031</v>
          </cell>
          <cell r="K3164">
            <v>7123</v>
          </cell>
          <cell r="L3164">
            <v>6743</v>
          </cell>
          <cell r="M3164">
            <v>6625</v>
          </cell>
          <cell r="N3164">
            <v>6967</v>
          </cell>
          <cell r="O3164">
            <v>5265</v>
          </cell>
          <cell r="P3164">
            <v>6152</v>
          </cell>
          <cell r="Q3164">
            <v>5460</v>
          </cell>
          <cell r="R3164">
            <v>4293</v>
          </cell>
          <cell r="S3164">
            <v>5897</v>
          </cell>
          <cell r="T3164">
            <v>1320</v>
          </cell>
          <cell r="U3164">
            <v>7126</v>
          </cell>
          <cell r="V3164">
            <v>7414</v>
          </cell>
          <cell r="W3164">
            <v>6700</v>
          </cell>
          <cell r="X3164">
            <v>4474</v>
          </cell>
          <cell r="Y3164">
            <v>5163</v>
          </cell>
          <cell r="Z3164">
            <v>5405</v>
          </cell>
          <cell r="AA3164">
            <v>4915</v>
          </cell>
          <cell r="AB3164">
            <v>5267</v>
          </cell>
          <cell r="AC3164">
            <v>6506</v>
          </cell>
          <cell r="AD3164">
            <v>7719</v>
          </cell>
          <cell r="AE3164">
            <v>6835</v>
          </cell>
        </row>
        <row r="3165">
          <cell r="E3165" t="str">
            <v>PA Electric Power Wood and Waste</v>
          </cell>
          <cell r="F3165">
            <v>8831</v>
          </cell>
          <cell r="G3165">
            <v>15330</v>
          </cell>
          <cell r="H3165">
            <v>20817</v>
          </cell>
          <cell r="I3165">
            <v>23548</v>
          </cell>
          <cell r="J3165">
            <v>24641</v>
          </cell>
          <cell r="K3165">
            <v>27726</v>
          </cell>
          <cell r="L3165">
            <v>29096</v>
          </cell>
          <cell r="M3165">
            <v>29040</v>
          </cell>
          <cell r="N3165">
            <v>30877</v>
          </cell>
          <cell r="O3165">
            <v>31335</v>
          </cell>
          <cell r="P3165">
            <v>31506</v>
          </cell>
          <cell r="Q3165">
            <v>25090</v>
          </cell>
          <cell r="R3165">
            <v>25103</v>
          </cell>
          <cell r="S3165">
            <v>24606</v>
          </cell>
          <cell r="T3165">
            <v>24044</v>
          </cell>
          <cell r="U3165">
            <v>24965</v>
          </cell>
          <cell r="V3165">
            <v>25457</v>
          </cell>
          <cell r="W3165">
            <v>26422</v>
          </cell>
          <cell r="X3165">
            <v>28590</v>
          </cell>
          <cell r="Y3165">
            <v>28548</v>
          </cell>
          <cell r="Z3165">
            <v>30136</v>
          </cell>
          <cell r="AA3165">
            <v>28672</v>
          </cell>
          <cell r="AB3165">
            <v>27573</v>
          </cell>
          <cell r="AC3165">
            <v>27492</v>
          </cell>
          <cell r="AD3165">
            <v>26929</v>
          </cell>
          <cell r="AE3165">
            <v>27220</v>
          </cell>
        </row>
        <row r="3166">
          <cell r="E3166" t="str">
            <v>RI Electric Power Wood and Waste</v>
          </cell>
          <cell r="F3166">
            <v>995</v>
          </cell>
          <cell r="G3166">
            <v>916</v>
          </cell>
          <cell r="H3166">
            <v>995</v>
          </cell>
          <cell r="I3166">
            <v>1115</v>
          </cell>
          <cell r="J3166">
            <v>1027</v>
          </cell>
          <cell r="K3166">
            <v>1032</v>
          </cell>
          <cell r="L3166">
            <v>1233</v>
          </cell>
          <cell r="M3166">
            <v>1129</v>
          </cell>
          <cell r="N3166">
            <v>1302</v>
          </cell>
          <cell r="O3166">
            <v>1450</v>
          </cell>
          <cell r="P3166">
            <v>1414</v>
          </cell>
          <cell r="Q3166">
            <v>1349</v>
          </cell>
          <cell r="R3166">
            <v>1255</v>
          </cell>
          <cell r="S3166">
            <v>1204</v>
          </cell>
          <cell r="T3166">
            <v>1226</v>
          </cell>
          <cell r="U3166">
            <v>0</v>
          </cell>
          <cell r="V3166">
            <v>1824</v>
          </cell>
          <cell r="W3166">
            <v>1920</v>
          </cell>
          <cell r="X3166">
            <v>1998</v>
          </cell>
          <cell r="Y3166">
            <v>1769</v>
          </cell>
          <cell r="Z3166">
            <v>1774</v>
          </cell>
          <cell r="AA3166">
            <v>1555</v>
          </cell>
          <cell r="AB3166">
            <v>1176</v>
          </cell>
          <cell r="AC3166">
            <v>470</v>
          </cell>
          <cell r="AD3166">
            <v>2013</v>
          </cell>
          <cell r="AE3166">
            <v>2082</v>
          </cell>
        </row>
        <row r="3167">
          <cell r="E3167" t="str">
            <v>SC Electric Power Wood and Waste</v>
          </cell>
          <cell r="F3167">
            <v>0</v>
          </cell>
          <cell r="G3167">
            <v>0</v>
          </cell>
          <cell r="H3167">
            <v>0</v>
          </cell>
          <cell r="I3167">
            <v>0</v>
          </cell>
          <cell r="J3167">
            <v>0</v>
          </cell>
          <cell r="K3167">
            <v>0</v>
          </cell>
          <cell r="L3167">
            <v>0</v>
          </cell>
          <cell r="M3167">
            <v>0</v>
          </cell>
          <cell r="N3167">
            <v>0</v>
          </cell>
          <cell r="O3167">
            <v>0</v>
          </cell>
          <cell r="P3167">
            <v>0</v>
          </cell>
          <cell r="Q3167">
            <v>0</v>
          </cell>
          <cell r="R3167">
            <v>147</v>
          </cell>
          <cell r="S3167">
            <v>232</v>
          </cell>
          <cell r="T3167">
            <v>3048</v>
          </cell>
          <cell r="U3167">
            <v>6909</v>
          </cell>
          <cell r="V3167">
            <v>6927</v>
          </cell>
          <cell r="W3167">
            <v>6434</v>
          </cell>
          <cell r="X3167">
            <v>6826</v>
          </cell>
          <cell r="Y3167">
            <v>8488</v>
          </cell>
          <cell r="Z3167">
            <v>8775</v>
          </cell>
          <cell r="AA3167">
            <v>8863</v>
          </cell>
          <cell r="AB3167">
            <v>10658</v>
          </cell>
          <cell r="AC3167">
            <v>11698</v>
          </cell>
          <cell r="AD3167">
            <v>16113</v>
          </cell>
          <cell r="AE3167">
            <v>17138</v>
          </cell>
        </row>
        <row r="3168">
          <cell r="E3168" t="str">
            <v>SD Electric Power Wood and Waste</v>
          </cell>
          <cell r="F3168">
            <v>0</v>
          </cell>
          <cell r="G3168">
            <v>0</v>
          </cell>
          <cell r="H3168">
            <v>0</v>
          </cell>
          <cell r="I3168">
            <v>0</v>
          </cell>
          <cell r="J3168">
            <v>0</v>
          </cell>
          <cell r="K3168">
            <v>0</v>
          </cell>
          <cell r="L3168">
            <v>0</v>
          </cell>
          <cell r="M3168">
            <v>0</v>
          </cell>
          <cell r="N3168">
            <v>0</v>
          </cell>
          <cell r="O3168">
            <v>0</v>
          </cell>
          <cell r="P3168">
            <v>0</v>
          </cell>
          <cell r="Q3168">
            <v>0</v>
          </cell>
          <cell r="R3168">
            <v>0</v>
          </cell>
          <cell r="S3168">
            <v>0</v>
          </cell>
          <cell r="T3168">
            <v>0</v>
          </cell>
          <cell r="U3168">
            <v>0</v>
          </cell>
          <cell r="V3168">
            <v>0</v>
          </cell>
          <cell r="W3168">
            <v>0</v>
          </cell>
          <cell r="X3168">
            <v>18</v>
          </cell>
          <cell r="Y3168">
            <v>62</v>
          </cell>
          <cell r="Z3168">
            <v>0</v>
          </cell>
          <cell r="AA3168">
            <v>0</v>
          </cell>
          <cell r="AB3168">
            <v>0</v>
          </cell>
          <cell r="AC3168">
            <v>0</v>
          </cell>
          <cell r="AD3168">
            <v>0</v>
          </cell>
          <cell r="AE3168">
            <v>0</v>
          </cell>
        </row>
        <row r="3169">
          <cell r="E3169" t="str">
            <v>TN Electric Power Wood and Waste</v>
          </cell>
          <cell r="F3169">
            <v>0</v>
          </cell>
          <cell r="G3169">
            <v>0</v>
          </cell>
          <cell r="H3169">
            <v>202</v>
          </cell>
          <cell r="I3169">
            <v>224</v>
          </cell>
          <cell r="J3169">
            <v>233</v>
          </cell>
          <cell r="K3169">
            <v>247</v>
          </cell>
          <cell r="L3169">
            <v>292</v>
          </cell>
          <cell r="M3169">
            <v>302</v>
          </cell>
          <cell r="N3169">
            <v>284</v>
          </cell>
          <cell r="O3169">
            <v>270</v>
          </cell>
          <cell r="P3169">
            <v>378</v>
          </cell>
          <cell r="Q3169">
            <v>461</v>
          </cell>
          <cell r="R3169">
            <v>450</v>
          </cell>
          <cell r="S3169">
            <v>375</v>
          </cell>
          <cell r="T3169">
            <v>218</v>
          </cell>
          <cell r="U3169">
            <v>321</v>
          </cell>
          <cell r="V3169">
            <v>293</v>
          </cell>
          <cell r="W3169">
            <v>235</v>
          </cell>
          <cell r="X3169">
            <v>325</v>
          </cell>
          <cell r="Y3169">
            <v>329</v>
          </cell>
          <cell r="Z3169">
            <v>301</v>
          </cell>
          <cell r="AA3169">
            <v>363</v>
          </cell>
          <cell r="AB3169">
            <v>631</v>
          </cell>
          <cell r="AC3169">
            <v>842</v>
          </cell>
          <cell r="AD3169">
            <v>904</v>
          </cell>
          <cell r="AE3169">
            <v>851</v>
          </cell>
        </row>
        <row r="3170">
          <cell r="E3170" t="str">
            <v>TX Electric Power Wood and Waste</v>
          </cell>
          <cell r="F3170">
            <v>3256</v>
          </cell>
          <cell r="G3170">
            <v>3235</v>
          </cell>
          <cell r="H3170">
            <v>3260</v>
          </cell>
          <cell r="I3170">
            <v>3374</v>
          </cell>
          <cell r="J3170">
            <v>3461</v>
          </cell>
          <cell r="K3170">
            <v>394</v>
          </cell>
          <cell r="L3170">
            <v>573</v>
          </cell>
          <cell r="M3170">
            <v>702</v>
          </cell>
          <cell r="N3170">
            <v>719</v>
          </cell>
          <cell r="O3170">
            <v>714</v>
          </cell>
          <cell r="P3170">
            <v>915</v>
          </cell>
          <cell r="Q3170">
            <v>888</v>
          </cell>
          <cell r="R3170">
            <v>2176</v>
          </cell>
          <cell r="S3170">
            <v>3445</v>
          </cell>
          <cell r="T3170">
            <v>2906</v>
          </cell>
          <cell r="U3170">
            <v>2733</v>
          </cell>
          <cell r="V3170">
            <v>2725</v>
          </cell>
          <cell r="W3170">
            <v>4221</v>
          </cell>
          <cell r="X3170">
            <v>4857</v>
          </cell>
          <cell r="Y3170">
            <v>4409</v>
          </cell>
          <cell r="Z3170">
            <v>5108</v>
          </cell>
          <cell r="AA3170">
            <v>6316</v>
          </cell>
          <cell r="AB3170">
            <v>8532</v>
          </cell>
          <cell r="AC3170">
            <v>8139</v>
          </cell>
          <cell r="AD3170">
            <v>10495</v>
          </cell>
          <cell r="AE3170">
            <v>10845</v>
          </cell>
        </row>
        <row r="3171">
          <cell r="E3171" t="str">
            <v>US Electric Power Wood and Waste</v>
          </cell>
          <cell r="F3171">
            <v>316505</v>
          </cell>
          <cell r="G3171">
            <v>354354</v>
          </cell>
          <cell r="H3171">
            <v>402453</v>
          </cell>
          <cell r="I3171">
            <v>414626</v>
          </cell>
          <cell r="J3171">
            <v>433887</v>
          </cell>
          <cell r="K3171">
            <v>421662</v>
          </cell>
          <cell r="L3171">
            <v>438272</v>
          </cell>
          <cell r="M3171">
            <v>445968</v>
          </cell>
          <cell r="N3171">
            <v>444497</v>
          </cell>
          <cell r="O3171">
            <v>453225</v>
          </cell>
          <cell r="P3171">
            <v>452757</v>
          </cell>
          <cell r="Q3171">
            <v>337141</v>
          </cell>
          <cell r="R3171">
            <v>379971</v>
          </cell>
          <cell r="S3171">
            <v>392098</v>
          </cell>
          <cell r="T3171">
            <v>383079</v>
          </cell>
          <cell r="U3171">
            <v>401464</v>
          </cell>
          <cell r="V3171">
            <v>408051</v>
          </cell>
          <cell r="W3171">
            <v>419312</v>
          </cell>
          <cell r="X3171">
            <v>431315</v>
          </cell>
          <cell r="Y3171">
            <v>437670</v>
          </cell>
          <cell r="Z3171">
            <v>459372</v>
          </cell>
          <cell r="AA3171">
            <v>436727</v>
          </cell>
          <cell r="AB3171">
            <v>452644</v>
          </cell>
          <cell r="AC3171">
            <v>469611</v>
          </cell>
          <cell r="AD3171">
            <v>530143</v>
          </cell>
          <cell r="AE3171">
            <v>524879</v>
          </cell>
        </row>
        <row r="3172">
          <cell r="E3172" t="str">
            <v>UT Electric Power Wood and Waste</v>
          </cell>
          <cell r="F3172">
            <v>0</v>
          </cell>
          <cell r="G3172">
            <v>0</v>
          </cell>
          <cell r="H3172">
            <v>0</v>
          </cell>
          <cell r="I3172">
            <v>0</v>
          </cell>
          <cell r="J3172">
            <v>0</v>
          </cell>
          <cell r="K3172">
            <v>0</v>
          </cell>
          <cell r="L3172">
            <v>0</v>
          </cell>
          <cell r="M3172">
            <v>0</v>
          </cell>
          <cell r="N3172">
            <v>0</v>
          </cell>
          <cell r="O3172">
            <v>1361</v>
          </cell>
          <cell r="P3172">
            <v>1385</v>
          </cell>
          <cell r="Q3172">
            <v>754</v>
          </cell>
          <cell r="R3172">
            <v>797</v>
          </cell>
          <cell r="S3172">
            <v>713</v>
          </cell>
          <cell r="T3172">
            <v>758</v>
          </cell>
          <cell r="U3172">
            <v>779</v>
          </cell>
          <cell r="V3172">
            <v>754</v>
          </cell>
          <cell r="W3172">
            <v>623</v>
          </cell>
          <cell r="X3172">
            <v>987</v>
          </cell>
          <cell r="Y3172">
            <v>1139</v>
          </cell>
          <cell r="Z3172">
            <v>1242</v>
          </cell>
          <cell r="AA3172">
            <v>1302</v>
          </cell>
          <cell r="AB3172">
            <v>1314</v>
          </cell>
          <cell r="AC3172">
            <v>1421</v>
          </cell>
          <cell r="AD3172">
            <v>1515</v>
          </cell>
          <cell r="AE3172">
            <v>1247</v>
          </cell>
        </row>
        <row r="3173">
          <cell r="E3173" t="str">
            <v>VA Electric Power Wood and Waste</v>
          </cell>
          <cell r="F3173">
            <v>6638</v>
          </cell>
          <cell r="G3173">
            <v>10115</v>
          </cell>
          <cell r="H3173">
            <v>11092</v>
          </cell>
          <cell r="I3173">
            <v>10109</v>
          </cell>
          <cell r="J3173">
            <v>11761</v>
          </cell>
          <cell r="K3173">
            <v>12923</v>
          </cell>
          <cell r="L3173">
            <v>13495</v>
          </cell>
          <cell r="M3173">
            <v>12656</v>
          </cell>
          <cell r="N3173">
            <v>12228</v>
          </cell>
          <cell r="O3173">
            <v>13980</v>
          </cell>
          <cell r="P3173">
            <v>5687</v>
          </cell>
          <cell r="Q3173">
            <v>6591</v>
          </cell>
          <cell r="R3173">
            <v>11607</v>
          </cell>
          <cell r="S3173">
            <v>12023</v>
          </cell>
          <cell r="T3173">
            <v>14140</v>
          </cell>
          <cell r="U3173">
            <v>13770</v>
          </cell>
          <cell r="V3173">
            <v>12539</v>
          </cell>
          <cell r="W3173">
            <v>13146</v>
          </cell>
          <cell r="X3173">
            <v>16249</v>
          </cell>
          <cell r="Y3173">
            <v>15686</v>
          </cell>
          <cell r="Z3173">
            <v>16299</v>
          </cell>
          <cell r="AA3173">
            <v>15920</v>
          </cell>
          <cell r="AB3173">
            <v>17174</v>
          </cell>
          <cell r="AC3173">
            <v>22098</v>
          </cell>
          <cell r="AD3173">
            <v>32981</v>
          </cell>
          <cell r="AE3173">
            <v>33579</v>
          </cell>
        </row>
        <row r="3174">
          <cell r="E3174" t="str">
            <v>VT Electric Power Wood and Waste</v>
          </cell>
          <cell r="F3174">
            <v>980</v>
          </cell>
          <cell r="G3174">
            <v>1141</v>
          </cell>
          <cell r="H3174">
            <v>1392</v>
          </cell>
          <cell r="I3174">
            <v>2837</v>
          </cell>
          <cell r="J3174">
            <v>2958</v>
          </cell>
          <cell r="K3174">
            <v>3446</v>
          </cell>
          <cell r="L3174">
            <v>3616</v>
          </cell>
          <cell r="M3174">
            <v>3893</v>
          </cell>
          <cell r="N3174">
            <v>3672</v>
          </cell>
          <cell r="O3174">
            <v>4164</v>
          </cell>
          <cell r="P3174">
            <v>3920</v>
          </cell>
          <cell r="Q3174">
            <v>3940</v>
          </cell>
          <cell r="R3174">
            <v>8395</v>
          </cell>
          <cell r="S3174">
            <v>9411</v>
          </cell>
          <cell r="T3174">
            <v>6821</v>
          </cell>
          <cell r="U3174">
            <v>5298</v>
          </cell>
          <cell r="V3174">
            <v>5848</v>
          </cell>
          <cell r="W3174">
            <v>6036</v>
          </cell>
          <cell r="X3174">
            <v>5630</v>
          </cell>
          <cell r="Y3174">
            <v>5663</v>
          </cell>
          <cell r="Z3174">
            <v>6488</v>
          </cell>
          <cell r="AA3174">
            <v>5549</v>
          </cell>
          <cell r="AB3174">
            <v>4970</v>
          </cell>
          <cell r="AC3174">
            <v>6809</v>
          </cell>
          <cell r="AD3174">
            <v>6359</v>
          </cell>
          <cell r="AE3174">
            <v>6535</v>
          </cell>
        </row>
        <row r="3175">
          <cell r="E3175" t="str">
            <v>WA Electric Power Wood and Waste</v>
          </cell>
          <cell r="F3175">
            <v>3717</v>
          </cell>
          <cell r="G3175">
            <v>3696</v>
          </cell>
          <cell r="H3175">
            <v>6608</v>
          </cell>
          <cell r="I3175">
            <v>7253</v>
          </cell>
          <cell r="J3175">
            <v>7338</v>
          </cell>
          <cell r="K3175">
            <v>5970</v>
          </cell>
          <cell r="L3175">
            <v>6556</v>
          </cell>
          <cell r="M3175">
            <v>6567</v>
          </cell>
          <cell r="N3175">
            <v>6750</v>
          </cell>
          <cell r="O3175">
            <v>7467</v>
          </cell>
          <cell r="P3175">
            <v>9849</v>
          </cell>
          <cell r="Q3175">
            <v>7402</v>
          </cell>
          <cell r="R3175">
            <v>9066</v>
          </cell>
          <cell r="S3175">
            <v>12787</v>
          </cell>
          <cell r="T3175">
            <v>10992</v>
          </cell>
          <cell r="U3175">
            <v>11155</v>
          </cell>
          <cell r="V3175">
            <v>10868</v>
          </cell>
          <cell r="W3175">
            <v>11250</v>
          </cell>
          <cell r="X3175">
            <v>7684</v>
          </cell>
          <cell r="Y3175">
            <v>7755</v>
          </cell>
          <cell r="Z3175">
            <v>10286</v>
          </cell>
          <cell r="AA3175">
            <v>9163</v>
          </cell>
          <cell r="AB3175">
            <v>6297</v>
          </cell>
          <cell r="AC3175">
            <v>7663</v>
          </cell>
          <cell r="AD3175">
            <v>7770</v>
          </cell>
          <cell r="AE3175">
            <v>8273</v>
          </cell>
        </row>
        <row r="3176">
          <cell r="E3176" t="str">
            <v>WI Electric Power Wood and Waste</v>
          </cell>
          <cell r="F3176">
            <v>3427</v>
          </cell>
          <cell r="G3176">
            <v>3209</v>
          </cell>
          <cell r="H3176">
            <v>3407</v>
          </cell>
          <cell r="I3176">
            <v>4123</v>
          </cell>
          <cell r="J3176">
            <v>4730</v>
          </cell>
          <cell r="K3176">
            <v>4901</v>
          </cell>
          <cell r="L3176">
            <v>5302</v>
          </cell>
          <cell r="M3176">
            <v>6040</v>
          </cell>
          <cell r="N3176">
            <v>6658</v>
          </cell>
          <cell r="O3176">
            <v>5664</v>
          </cell>
          <cell r="P3176">
            <v>5212</v>
          </cell>
          <cell r="Q3176">
            <v>4130</v>
          </cell>
          <cell r="R3176">
            <v>5072</v>
          </cell>
          <cell r="S3176">
            <v>5453</v>
          </cell>
          <cell r="T3176">
            <v>7838</v>
          </cell>
          <cell r="U3176">
            <v>6716</v>
          </cell>
          <cell r="V3176">
            <v>8142</v>
          </cell>
          <cell r="W3176">
            <v>8841</v>
          </cell>
          <cell r="X3176">
            <v>9195</v>
          </cell>
          <cell r="Y3176">
            <v>9814</v>
          </cell>
          <cell r="Z3176">
            <v>10720</v>
          </cell>
          <cell r="AA3176">
            <v>14787</v>
          </cell>
          <cell r="AB3176">
            <v>15753</v>
          </cell>
          <cell r="AC3176">
            <v>15017</v>
          </cell>
          <cell r="AD3176">
            <v>17642</v>
          </cell>
          <cell r="AE3176">
            <v>17373</v>
          </cell>
        </row>
        <row r="3177">
          <cell r="E3177" t="str">
            <v>WV Electric Power Wood and Waste</v>
          </cell>
          <cell r="F3177">
            <v>0</v>
          </cell>
          <cell r="G3177">
            <v>0</v>
          </cell>
          <cell r="H3177">
            <v>0</v>
          </cell>
          <cell r="I3177">
            <v>0</v>
          </cell>
          <cell r="J3177">
            <v>0</v>
          </cell>
          <cell r="K3177">
            <v>0</v>
          </cell>
          <cell r="L3177">
            <v>0</v>
          </cell>
          <cell r="M3177">
            <v>0</v>
          </cell>
          <cell r="N3177">
            <v>0</v>
          </cell>
          <cell r="O3177">
            <v>0</v>
          </cell>
          <cell r="P3177">
            <v>147</v>
          </cell>
          <cell r="Q3177">
            <v>157</v>
          </cell>
          <cell r="R3177">
            <v>35</v>
          </cell>
          <cell r="S3177">
            <v>30</v>
          </cell>
          <cell r="T3177">
            <v>20</v>
          </cell>
          <cell r="U3177">
            <v>7</v>
          </cell>
          <cell r="V3177">
            <v>0</v>
          </cell>
          <cell r="W3177">
            <v>0</v>
          </cell>
          <cell r="X3177">
            <v>0</v>
          </cell>
          <cell r="Y3177">
            <v>0</v>
          </cell>
          <cell r="Z3177">
            <v>0</v>
          </cell>
          <cell r="AA3177">
            <v>138</v>
          </cell>
          <cell r="AB3177">
            <v>118</v>
          </cell>
          <cell r="AC3177">
            <v>45</v>
          </cell>
          <cell r="AD3177">
            <v>54</v>
          </cell>
          <cell r="AE3177">
            <v>66</v>
          </cell>
        </row>
        <row r="3178">
          <cell r="E3178" t="str">
            <v>WY Electric Power Wood and Waste</v>
          </cell>
          <cell r="F3178">
            <v>0</v>
          </cell>
          <cell r="G3178">
            <v>0</v>
          </cell>
          <cell r="H3178">
            <v>0</v>
          </cell>
          <cell r="I3178">
            <v>0</v>
          </cell>
          <cell r="J3178">
            <v>0</v>
          </cell>
          <cell r="K3178">
            <v>0</v>
          </cell>
          <cell r="L3178">
            <v>0</v>
          </cell>
          <cell r="M3178">
            <v>0</v>
          </cell>
          <cell r="N3178">
            <v>0</v>
          </cell>
          <cell r="O3178">
            <v>0</v>
          </cell>
          <cell r="P3178">
            <v>0</v>
          </cell>
          <cell r="Q3178">
            <v>0</v>
          </cell>
          <cell r="R3178">
            <v>0</v>
          </cell>
          <cell r="S3178">
            <v>0</v>
          </cell>
          <cell r="T3178">
            <v>0</v>
          </cell>
          <cell r="U3178">
            <v>0</v>
          </cell>
          <cell r="V3178">
            <v>0</v>
          </cell>
          <cell r="W3178">
            <v>0</v>
          </cell>
          <cell r="X3178">
            <v>0</v>
          </cell>
          <cell r="Y3178">
            <v>0</v>
          </cell>
          <cell r="Z3178">
            <v>0</v>
          </cell>
          <cell r="AA3178">
            <v>0</v>
          </cell>
          <cell r="AB3178">
            <v>0</v>
          </cell>
          <cell r="AC3178">
            <v>0</v>
          </cell>
          <cell r="AD3178">
            <v>0</v>
          </cell>
          <cell r="AE3178">
            <v>0</v>
          </cell>
        </row>
        <row r="3179">
          <cell r="E3179" t="str">
            <v>AK Industrial Wood and Waste</v>
          </cell>
          <cell r="F3179">
            <v>6480</v>
          </cell>
          <cell r="G3179">
            <v>6184</v>
          </cell>
          <cell r="H3179">
            <v>6896</v>
          </cell>
          <cell r="I3179">
            <v>4858</v>
          </cell>
          <cell r="J3179">
            <v>7557</v>
          </cell>
          <cell r="K3179">
            <v>6203</v>
          </cell>
          <cell r="L3179">
            <v>5863</v>
          </cell>
          <cell r="M3179">
            <v>1847</v>
          </cell>
          <cell r="N3179">
            <v>242</v>
          </cell>
          <cell r="O3179">
            <v>104</v>
          </cell>
          <cell r="P3179">
            <v>101</v>
          </cell>
          <cell r="Q3179">
            <v>19</v>
          </cell>
          <cell r="R3179">
            <v>154</v>
          </cell>
          <cell r="S3179">
            <v>78</v>
          </cell>
          <cell r="T3179">
            <v>97</v>
          </cell>
          <cell r="U3179">
            <v>52</v>
          </cell>
          <cell r="V3179">
            <v>95</v>
          </cell>
          <cell r="W3179">
            <v>129</v>
          </cell>
          <cell r="X3179">
            <v>70</v>
          </cell>
          <cell r="Y3179">
            <v>94</v>
          </cell>
          <cell r="Z3179">
            <v>90</v>
          </cell>
          <cell r="AA3179">
            <v>118</v>
          </cell>
          <cell r="AB3179">
            <v>109</v>
          </cell>
          <cell r="AC3179">
            <v>128</v>
          </cell>
          <cell r="AD3179">
            <v>154</v>
          </cell>
          <cell r="AE3179">
            <v>113</v>
          </cell>
        </row>
        <row r="3180">
          <cell r="E3180" t="str">
            <v>AL Industrial Wood and Waste</v>
          </cell>
          <cell r="F3180">
            <v>100885</v>
          </cell>
          <cell r="G3180">
            <v>99669</v>
          </cell>
          <cell r="H3180">
            <v>105583</v>
          </cell>
          <cell r="I3180">
            <v>135893</v>
          </cell>
          <cell r="J3180">
            <v>177630</v>
          </cell>
          <cell r="K3180">
            <v>187712</v>
          </cell>
          <cell r="L3180">
            <v>174338</v>
          </cell>
          <cell r="M3180">
            <v>155654</v>
          </cell>
          <cell r="N3180">
            <v>184205</v>
          </cell>
          <cell r="O3180">
            <v>191472</v>
          </cell>
          <cell r="P3180">
            <v>192986</v>
          </cell>
          <cell r="Q3180">
            <v>155232</v>
          </cell>
          <cell r="R3180">
            <v>153307</v>
          </cell>
          <cell r="S3180">
            <v>145353</v>
          </cell>
          <cell r="T3180">
            <v>174133</v>
          </cell>
          <cell r="U3180">
            <v>169338</v>
          </cell>
          <cell r="V3180">
            <v>185668</v>
          </cell>
          <cell r="W3180">
            <v>178230</v>
          </cell>
          <cell r="X3180">
            <v>163345</v>
          </cell>
          <cell r="Y3180">
            <v>129478</v>
          </cell>
          <cell r="Z3180">
            <v>133893</v>
          </cell>
          <cell r="AA3180">
            <v>146205</v>
          </cell>
          <cell r="AB3180">
            <v>150415</v>
          </cell>
          <cell r="AC3180">
            <v>159910</v>
          </cell>
          <cell r="AD3180">
            <v>150810</v>
          </cell>
          <cell r="AE3180">
            <v>144174</v>
          </cell>
        </row>
        <row r="3181">
          <cell r="E3181" t="str">
            <v>AR Industrial Wood and Waste</v>
          </cell>
          <cell r="F3181">
            <v>66909</v>
          </cell>
          <cell r="G3181">
            <v>67561</v>
          </cell>
          <cell r="H3181">
            <v>72222</v>
          </cell>
          <cell r="I3181">
            <v>80091</v>
          </cell>
          <cell r="J3181">
            <v>77087</v>
          </cell>
          <cell r="K3181">
            <v>77522</v>
          </cell>
          <cell r="L3181">
            <v>82171</v>
          </cell>
          <cell r="M3181">
            <v>83985</v>
          </cell>
          <cell r="N3181">
            <v>79375</v>
          </cell>
          <cell r="O3181">
            <v>79428</v>
          </cell>
          <cell r="P3181">
            <v>80569</v>
          </cell>
          <cell r="Q3181">
            <v>63996</v>
          </cell>
          <cell r="R3181">
            <v>70105</v>
          </cell>
          <cell r="S3181">
            <v>70339</v>
          </cell>
          <cell r="T3181">
            <v>70473</v>
          </cell>
          <cell r="U3181">
            <v>72492</v>
          </cell>
          <cell r="V3181">
            <v>77443</v>
          </cell>
          <cell r="W3181">
            <v>80024</v>
          </cell>
          <cell r="X3181">
            <v>67752</v>
          </cell>
          <cell r="Y3181">
            <v>70995</v>
          </cell>
          <cell r="Z3181">
            <v>71203</v>
          </cell>
          <cell r="AA3181">
            <v>73879</v>
          </cell>
          <cell r="AB3181">
            <v>74050</v>
          </cell>
          <cell r="AC3181">
            <v>69738</v>
          </cell>
          <cell r="AD3181">
            <v>68734</v>
          </cell>
          <cell r="AE3181">
            <v>62563</v>
          </cell>
        </row>
        <row r="3182">
          <cell r="E3182" t="str">
            <v>AZ Industrial Wood and Waste</v>
          </cell>
          <cell r="F3182">
            <v>4623</v>
          </cell>
          <cell r="G3182">
            <v>5031</v>
          </cell>
          <cell r="H3182">
            <v>5065</v>
          </cell>
          <cell r="I3182">
            <v>3778</v>
          </cell>
          <cell r="J3182">
            <v>4132</v>
          </cell>
          <cell r="K3182">
            <v>5042</v>
          </cell>
          <cell r="L3182">
            <v>3093</v>
          </cell>
          <cell r="M3182">
            <v>3206</v>
          </cell>
          <cell r="N3182">
            <v>807</v>
          </cell>
          <cell r="O3182">
            <v>829</v>
          </cell>
          <cell r="P3182">
            <v>749</v>
          </cell>
          <cell r="Q3182">
            <v>1276</v>
          </cell>
          <cell r="R3182">
            <v>935</v>
          </cell>
          <cell r="S3182">
            <v>941</v>
          </cell>
          <cell r="T3182">
            <v>982</v>
          </cell>
          <cell r="U3182">
            <v>1004</v>
          </cell>
          <cell r="V3182">
            <v>1218</v>
          </cell>
          <cell r="W3182">
            <v>1319</v>
          </cell>
          <cell r="X3182">
            <v>1283</v>
          </cell>
          <cell r="Y3182">
            <v>1270</v>
          </cell>
          <cell r="Z3182">
            <v>1341</v>
          </cell>
          <cell r="AA3182">
            <v>180</v>
          </cell>
          <cell r="AB3182">
            <v>181</v>
          </cell>
          <cell r="AC3182">
            <v>152</v>
          </cell>
          <cell r="AD3182">
            <v>152</v>
          </cell>
          <cell r="AE3182">
            <v>152</v>
          </cell>
        </row>
        <row r="3183">
          <cell r="E3183" t="str">
            <v>CA Industrial Wood and Waste</v>
          </cell>
          <cell r="F3183">
            <v>65331</v>
          </cell>
          <cell r="G3183">
            <v>58544</v>
          </cell>
          <cell r="H3183">
            <v>57073</v>
          </cell>
          <cell r="I3183">
            <v>46715</v>
          </cell>
          <cell r="J3183">
            <v>44821</v>
          </cell>
          <cell r="K3183">
            <v>42268</v>
          </cell>
          <cell r="L3183">
            <v>35567</v>
          </cell>
          <cell r="M3183">
            <v>42050</v>
          </cell>
          <cell r="N3183">
            <v>34671</v>
          </cell>
          <cell r="O3183">
            <v>37611</v>
          </cell>
          <cell r="P3183">
            <v>41117</v>
          </cell>
          <cell r="Q3183">
            <v>50862</v>
          </cell>
          <cell r="R3183">
            <v>34921</v>
          </cell>
          <cell r="S3183">
            <v>33812</v>
          </cell>
          <cell r="T3183">
            <v>33983</v>
          </cell>
          <cell r="U3183">
            <v>37033</v>
          </cell>
          <cell r="V3183">
            <v>30569</v>
          </cell>
          <cell r="W3183">
            <v>31519</v>
          </cell>
          <cell r="X3183">
            <v>28310</v>
          </cell>
          <cell r="Y3183">
            <v>26700</v>
          </cell>
          <cell r="Z3183">
            <v>27138</v>
          </cell>
          <cell r="AA3183">
            <v>29454</v>
          </cell>
          <cell r="AB3183">
            <v>28613</v>
          </cell>
          <cell r="AC3183">
            <v>27257</v>
          </cell>
          <cell r="AD3183">
            <v>24228</v>
          </cell>
          <cell r="AE3183">
            <v>22797</v>
          </cell>
        </row>
        <row r="3184">
          <cell r="E3184" t="str">
            <v>CO Industrial Wood and Waste</v>
          </cell>
          <cell r="F3184">
            <v>2358</v>
          </cell>
          <cell r="G3184">
            <v>2322</v>
          </cell>
          <cell r="H3184">
            <v>2188</v>
          </cell>
          <cell r="I3184">
            <v>2142</v>
          </cell>
          <cell r="J3184">
            <v>2014</v>
          </cell>
          <cell r="K3184">
            <v>2059</v>
          </cell>
          <cell r="L3184">
            <v>2000</v>
          </cell>
          <cell r="M3184">
            <v>1667</v>
          </cell>
          <cell r="N3184">
            <v>1584</v>
          </cell>
          <cell r="O3184">
            <v>1610</v>
          </cell>
          <cell r="P3184">
            <v>1329</v>
          </cell>
          <cell r="Q3184">
            <v>366</v>
          </cell>
          <cell r="R3184">
            <v>283</v>
          </cell>
          <cell r="S3184">
            <v>282</v>
          </cell>
          <cell r="T3184">
            <v>291</v>
          </cell>
          <cell r="U3184">
            <v>299</v>
          </cell>
          <cell r="V3184">
            <v>341</v>
          </cell>
          <cell r="W3184">
            <v>371</v>
          </cell>
          <cell r="X3184">
            <v>362</v>
          </cell>
          <cell r="Y3184">
            <v>363</v>
          </cell>
          <cell r="Z3184">
            <v>381</v>
          </cell>
          <cell r="AA3184">
            <v>279</v>
          </cell>
          <cell r="AB3184">
            <v>281</v>
          </cell>
          <cell r="AC3184">
            <v>234</v>
          </cell>
          <cell r="AD3184">
            <v>234</v>
          </cell>
          <cell r="AE3184">
            <v>234</v>
          </cell>
        </row>
        <row r="3185">
          <cell r="E3185" t="str">
            <v>CT Industrial Wood and Waste</v>
          </cell>
          <cell r="F3185">
            <v>2135</v>
          </cell>
          <cell r="G3185">
            <v>2242</v>
          </cell>
          <cell r="H3185">
            <v>2022</v>
          </cell>
          <cell r="I3185">
            <v>2109</v>
          </cell>
          <cell r="J3185">
            <v>2466</v>
          </cell>
          <cell r="K3185">
            <v>2898</v>
          </cell>
          <cell r="L3185">
            <v>5770</v>
          </cell>
          <cell r="M3185">
            <v>6130</v>
          </cell>
          <cell r="N3185">
            <v>5087</v>
          </cell>
          <cell r="O3185">
            <v>5257</v>
          </cell>
          <cell r="P3185">
            <v>5012</v>
          </cell>
          <cell r="Q3185">
            <v>5060</v>
          </cell>
          <cell r="R3185">
            <v>3567</v>
          </cell>
          <cell r="S3185">
            <v>3630</v>
          </cell>
          <cell r="T3185">
            <v>3837</v>
          </cell>
          <cell r="U3185">
            <v>3887</v>
          </cell>
          <cell r="V3185">
            <v>3403</v>
          </cell>
          <cell r="W3185">
            <v>3571</v>
          </cell>
          <cell r="X3185">
            <v>3441</v>
          </cell>
          <cell r="Y3185">
            <v>3129</v>
          </cell>
          <cell r="Z3185">
            <v>3392</v>
          </cell>
          <cell r="AA3185">
            <v>2940</v>
          </cell>
          <cell r="AB3185">
            <v>3000</v>
          </cell>
          <cell r="AC3185">
            <v>2389</v>
          </cell>
          <cell r="AD3185">
            <v>2389</v>
          </cell>
          <cell r="AE3185">
            <v>2389</v>
          </cell>
        </row>
        <row r="3186">
          <cell r="E3186" t="str">
            <v>DC Industrial Wood and Waste</v>
          </cell>
          <cell r="F3186">
            <v>0</v>
          </cell>
          <cell r="G3186">
            <v>0</v>
          </cell>
          <cell r="H3186">
            <v>0</v>
          </cell>
          <cell r="I3186">
            <v>0</v>
          </cell>
          <cell r="J3186">
            <v>0</v>
          </cell>
          <cell r="K3186">
            <v>0</v>
          </cell>
          <cell r="L3186">
            <v>0</v>
          </cell>
          <cell r="M3186">
            <v>0</v>
          </cell>
          <cell r="N3186">
            <v>0</v>
          </cell>
          <cell r="O3186">
            <v>0</v>
          </cell>
          <cell r="P3186">
            <v>0</v>
          </cell>
          <cell r="Q3186">
            <v>0</v>
          </cell>
          <cell r="R3186">
            <v>0</v>
          </cell>
          <cell r="S3186">
            <v>0</v>
          </cell>
          <cell r="T3186">
            <v>0</v>
          </cell>
          <cell r="U3186">
            <v>0</v>
          </cell>
          <cell r="V3186">
            <v>0</v>
          </cell>
          <cell r="W3186">
            <v>0</v>
          </cell>
          <cell r="X3186">
            <v>0</v>
          </cell>
          <cell r="Y3186">
            <v>0</v>
          </cell>
          <cell r="Z3186">
            <v>0</v>
          </cell>
          <cell r="AA3186">
            <v>0</v>
          </cell>
          <cell r="AB3186">
            <v>0</v>
          </cell>
          <cell r="AC3186">
            <v>0</v>
          </cell>
          <cell r="AD3186">
            <v>0</v>
          </cell>
          <cell r="AE3186">
            <v>0</v>
          </cell>
        </row>
        <row r="3187">
          <cell r="E3187" t="str">
            <v>DE Industrial Wood and Waste</v>
          </cell>
          <cell r="F3187">
            <v>234</v>
          </cell>
          <cell r="G3187">
            <v>246</v>
          </cell>
          <cell r="H3187">
            <v>222</v>
          </cell>
          <cell r="I3187">
            <v>232</v>
          </cell>
          <cell r="J3187">
            <v>274</v>
          </cell>
          <cell r="K3187">
            <v>323</v>
          </cell>
          <cell r="L3187">
            <v>406</v>
          </cell>
          <cell r="M3187">
            <v>438</v>
          </cell>
          <cell r="N3187">
            <v>359</v>
          </cell>
          <cell r="O3187">
            <v>371</v>
          </cell>
          <cell r="P3187">
            <v>357</v>
          </cell>
          <cell r="Q3187">
            <v>113</v>
          </cell>
          <cell r="R3187">
            <v>78</v>
          </cell>
          <cell r="S3187">
            <v>78</v>
          </cell>
          <cell r="T3187">
            <v>80</v>
          </cell>
          <cell r="U3187">
            <v>83</v>
          </cell>
          <cell r="V3187">
            <v>29</v>
          </cell>
          <cell r="W3187">
            <v>31</v>
          </cell>
          <cell r="X3187">
            <v>30</v>
          </cell>
          <cell r="Y3187">
            <v>27</v>
          </cell>
          <cell r="Z3187">
            <v>29</v>
          </cell>
          <cell r="AA3187">
            <v>23</v>
          </cell>
          <cell r="AB3187">
            <v>24</v>
          </cell>
          <cell r="AC3187">
            <v>19</v>
          </cell>
          <cell r="AD3187">
            <v>192</v>
          </cell>
          <cell r="AE3187">
            <v>100</v>
          </cell>
        </row>
        <row r="3188">
          <cell r="E3188" t="str">
            <v>FL Industrial Wood and Waste</v>
          </cell>
          <cell r="F3188">
            <v>110974</v>
          </cell>
          <cell r="G3188">
            <v>110450</v>
          </cell>
          <cell r="H3188">
            <v>115999</v>
          </cell>
          <cell r="I3188">
            <v>118463</v>
          </cell>
          <cell r="J3188">
            <v>113583</v>
          </cell>
          <cell r="K3188">
            <v>112896</v>
          </cell>
          <cell r="L3188">
            <v>120419</v>
          </cell>
          <cell r="M3188">
            <v>117271</v>
          </cell>
          <cell r="N3188">
            <v>99762</v>
          </cell>
          <cell r="O3188">
            <v>95849</v>
          </cell>
          <cell r="P3188">
            <v>90160</v>
          </cell>
          <cell r="Q3188">
            <v>87885</v>
          </cell>
          <cell r="R3188">
            <v>93003</v>
          </cell>
          <cell r="S3188">
            <v>100247</v>
          </cell>
          <cell r="T3188">
            <v>91175</v>
          </cell>
          <cell r="U3188">
            <v>99688</v>
          </cell>
          <cell r="V3188">
            <v>102303</v>
          </cell>
          <cell r="W3188">
            <v>105085</v>
          </cell>
          <cell r="X3188">
            <v>109039</v>
          </cell>
          <cell r="Y3188">
            <v>109185</v>
          </cell>
          <cell r="Z3188">
            <v>119101</v>
          </cell>
          <cell r="AA3188">
            <v>119773</v>
          </cell>
          <cell r="AB3188">
            <v>116344</v>
          </cell>
          <cell r="AC3188">
            <v>118272</v>
          </cell>
          <cell r="AD3188">
            <v>107975</v>
          </cell>
          <cell r="AE3188">
            <v>116763</v>
          </cell>
        </row>
        <row r="3189">
          <cell r="E3189" t="str">
            <v>GA Industrial Wood and Waste</v>
          </cell>
          <cell r="F3189">
            <v>175470</v>
          </cell>
          <cell r="G3189">
            <v>169860</v>
          </cell>
          <cell r="H3189">
            <v>170118</v>
          </cell>
          <cell r="I3189">
            <v>173996</v>
          </cell>
          <cell r="J3189">
            <v>176940</v>
          </cell>
          <cell r="K3189">
            <v>186533</v>
          </cell>
          <cell r="L3189">
            <v>188432</v>
          </cell>
          <cell r="M3189">
            <v>200997</v>
          </cell>
          <cell r="N3189">
            <v>188514</v>
          </cell>
          <cell r="O3189">
            <v>187821</v>
          </cell>
          <cell r="P3189">
            <v>180747</v>
          </cell>
          <cell r="Q3189">
            <v>153997</v>
          </cell>
          <cell r="R3189">
            <v>244662</v>
          </cell>
          <cell r="S3189">
            <v>167786</v>
          </cell>
          <cell r="T3189">
            <v>177578</v>
          </cell>
          <cell r="U3189">
            <v>167517</v>
          </cell>
          <cell r="V3189">
            <v>174352</v>
          </cell>
          <cell r="W3189">
            <v>170392</v>
          </cell>
          <cell r="X3189">
            <v>139400</v>
          </cell>
          <cell r="Y3189">
            <v>133576</v>
          </cell>
          <cell r="Z3189">
            <v>148014</v>
          </cell>
          <cell r="AA3189">
            <v>154506</v>
          </cell>
          <cell r="AB3189">
            <v>151763</v>
          </cell>
          <cell r="AC3189">
            <v>168873</v>
          </cell>
          <cell r="AD3189">
            <v>186533</v>
          </cell>
          <cell r="AE3189">
            <v>200167</v>
          </cell>
        </row>
        <row r="3190">
          <cell r="E3190" t="str">
            <v>HI Industrial Wood and Waste</v>
          </cell>
          <cell r="F3190">
            <v>18159</v>
          </cell>
          <cell r="G3190">
            <v>17790</v>
          </cell>
          <cell r="H3190">
            <v>17678</v>
          </cell>
          <cell r="I3190">
            <v>16757</v>
          </cell>
          <cell r="J3190">
            <v>14164</v>
          </cell>
          <cell r="K3190">
            <v>13256</v>
          </cell>
          <cell r="L3190">
            <v>14145</v>
          </cell>
          <cell r="M3190">
            <v>11825</v>
          </cell>
          <cell r="N3190">
            <v>11125</v>
          </cell>
          <cell r="O3190">
            <v>11571</v>
          </cell>
          <cell r="P3190">
            <v>9869</v>
          </cell>
          <cell r="Q3190">
            <v>5117</v>
          </cell>
          <cell r="R3190">
            <v>5083</v>
          </cell>
          <cell r="S3190">
            <v>6745</v>
          </cell>
          <cell r="T3190">
            <v>6795</v>
          </cell>
          <cell r="U3190">
            <v>5943</v>
          </cell>
          <cell r="V3190">
            <v>5753</v>
          </cell>
          <cell r="W3190">
            <v>5447</v>
          </cell>
          <cell r="X3190">
            <v>5351</v>
          </cell>
          <cell r="Y3190">
            <v>5155</v>
          </cell>
          <cell r="Z3190">
            <v>4381</v>
          </cell>
          <cell r="AA3190">
            <v>3651</v>
          </cell>
          <cell r="AB3190">
            <v>3771</v>
          </cell>
          <cell r="AC3190">
            <v>4025</v>
          </cell>
          <cell r="AD3190">
            <v>3402</v>
          </cell>
          <cell r="AE3190">
            <v>3159</v>
          </cell>
        </row>
        <row r="3191">
          <cell r="E3191" t="str">
            <v>IA Industrial Wood and Waste</v>
          </cell>
          <cell r="F3191">
            <v>39922</v>
          </cell>
          <cell r="G3191">
            <v>38989</v>
          </cell>
          <cell r="H3191">
            <v>36954</v>
          </cell>
          <cell r="I3191">
            <v>35894</v>
          </cell>
          <cell r="J3191">
            <v>33134</v>
          </cell>
          <cell r="K3191">
            <v>33093</v>
          </cell>
          <cell r="L3191">
            <v>40239</v>
          </cell>
          <cell r="M3191">
            <v>31974</v>
          </cell>
          <cell r="N3191">
            <v>30881</v>
          </cell>
          <cell r="O3191">
            <v>31257</v>
          </cell>
          <cell r="P3191">
            <v>24917</v>
          </cell>
          <cell r="Q3191">
            <v>20852</v>
          </cell>
          <cell r="R3191">
            <v>23791</v>
          </cell>
          <cell r="S3191">
            <v>22956</v>
          </cell>
          <cell r="T3191">
            <v>22770</v>
          </cell>
          <cell r="U3191">
            <v>24067</v>
          </cell>
          <cell r="V3191">
            <v>14398</v>
          </cell>
          <cell r="W3191">
            <v>16287</v>
          </cell>
          <cell r="X3191">
            <v>16276</v>
          </cell>
          <cell r="Y3191">
            <v>18373</v>
          </cell>
          <cell r="Z3191">
            <v>19131</v>
          </cell>
          <cell r="AA3191">
            <v>11004</v>
          </cell>
          <cell r="AB3191">
            <v>10044</v>
          </cell>
          <cell r="AC3191">
            <v>10451</v>
          </cell>
          <cell r="AD3191">
            <v>12200</v>
          </cell>
          <cell r="AE3191">
            <v>11530</v>
          </cell>
        </row>
        <row r="3192">
          <cell r="E3192" t="str">
            <v>ID Industrial Wood and Waste</v>
          </cell>
          <cell r="F3192">
            <v>20005</v>
          </cell>
          <cell r="G3192">
            <v>19790</v>
          </cell>
          <cell r="H3192">
            <v>21358</v>
          </cell>
          <cell r="I3192">
            <v>20949</v>
          </cell>
          <cell r="J3192">
            <v>19881</v>
          </cell>
          <cell r="K3192">
            <v>21556</v>
          </cell>
          <cell r="L3192">
            <v>22370</v>
          </cell>
          <cell r="M3192">
            <v>24231</v>
          </cell>
          <cell r="N3192">
            <v>23243</v>
          </cell>
          <cell r="O3192">
            <v>24509</v>
          </cell>
          <cell r="P3192">
            <v>24050</v>
          </cell>
          <cell r="Q3192">
            <v>25796</v>
          </cell>
          <cell r="R3192">
            <v>19106</v>
          </cell>
          <cell r="S3192">
            <v>19311</v>
          </cell>
          <cell r="T3192">
            <v>22537</v>
          </cell>
          <cell r="U3192">
            <v>23200</v>
          </cell>
          <cell r="V3192">
            <v>21881</v>
          </cell>
          <cell r="W3192">
            <v>22319</v>
          </cell>
          <cell r="X3192">
            <v>20271</v>
          </cell>
          <cell r="Y3192">
            <v>19827</v>
          </cell>
          <cell r="Z3192">
            <v>21488</v>
          </cell>
          <cell r="AA3192">
            <v>18260</v>
          </cell>
          <cell r="AB3192">
            <v>17698</v>
          </cell>
          <cell r="AC3192">
            <v>17189</v>
          </cell>
          <cell r="AD3192">
            <v>17510</v>
          </cell>
          <cell r="AE3192">
            <v>16876</v>
          </cell>
        </row>
        <row r="3193">
          <cell r="E3193" t="str">
            <v>IL Industrial Wood and Waste</v>
          </cell>
          <cell r="F3193">
            <v>31593</v>
          </cell>
          <cell r="G3193">
            <v>31118</v>
          </cell>
          <cell r="H3193">
            <v>30031</v>
          </cell>
          <cell r="I3193">
            <v>29509</v>
          </cell>
          <cell r="J3193">
            <v>27724</v>
          </cell>
          <cell r="K3193">
            <v>28272</v>
          </cell>
          <cell r="L3193">
            <v>33303</v>
          </cell>
          <cell r="M3193">
            <v>29660</v>
          </cell>
          <cell r="N3193">
            <v>25845</v>
          </cell>
          <cell r="O3193">
            <v>25879</v>
          </cell>
          <cell r="P3193">
            <v>20654</v>
          </cell>
          <cell r="Q3193">
            <v>14594</v>
          </cell>
          <cell r="R3193">
            <v>15539</v>
          </cell>
          <cell r="S3193">
            <v>15227</v>
          </cell>
          <cell r="T3193">
            <v>15288</v>
          </cell>
          <cell r="U3193">
            <v>16029</v>
          </cell>
          <cell r="V3193">
            <v>10718</v>
          </cell>
          <cell r="W3193">
            <v>11946</v>
          </cell>
          <cell r="X3193">
            <v>11731</v>
          </cell>
          <cell r="Y3193">
            <v>12442</v>
          </cell>
          <cell r="Z3193">
            <v>12855</v>
          </cell>
          <cell r="AA3193">
            <v>4326</v>
          </cell>
          <cell r="AB3193">
            <v>4042</v>
          </cell>
          <cell r="AC3193">
            <v>4139</v>
          </cell>
          <cell r="AD3193">
            <v>4135</v>
          </cell>
          <cell r="AE3193">
            <v>4624</v>
          </cell>
        </row>
        <row r="3194">
          <cell r="E3194" t="str">
            <v>IN Industrial Wood and Waste</v>
          </cell>
          <cell r="F3194">
            <v>21920</v>
          </cell>
          <cell r="G3194">
            <v>21651</v>
          </cell>
          <cell r="H3194">
            <v>20359</v>
          </cell>
          <cell r="I3194">
            <v>19995</v>
          </cell>
          <cell r="J3194">
            <v>18832</v>
          </cell>
          <cell r="K3194">
            <v>19440</v>
          </cell>
          <cell r="L3194">
            <v>20082</v>
          </cell>
          <cell r="M3194">
            <v>16625</v>
          </cell>
          <cell r="N3194">
            <v>15599</v>
          </cell>
          <cell r="O3194">
            <v>15937</v>
          </cell>
          <cell r="P3194">
            <v>13069</v>
          </cell>
          <cell r="Q3194">
            <v>18052</v>
          </cell>
          <cell r="R3194">
            <v>19033</v>
          </cell>
          <cell r="S3194">
            <v>18585</v>
          </cell>
          <cell r="T3194">
            <v>19168</v>
          </cell>
          <cell r="U3194">
            <v>19680</v>
          </cell>
          <cell r="V3194">
            <v>8847</v>
          </cell>
          <cell r="W3194">
            <v>9781</v>
          </cell>
          <cell r="X3194">
            <v>9556</v>
          </cell>
          <cell r="Y3194">
            <v>10082</v>
          </cell>
          <cell r="Z3194">
            <v>10333</v>
          </cell>
          <cell r="AA3194">
            <v>10464</v>
          </cell>
          <cell r="AB3194">
            <v>9870</v>
          </cell>
          <cell r="AC3194">
            <v>10152</v>
          </cell>
          <cell r="AD3194">
            <v>10340</v>
          </cell>
          <cell r="AE3194">
            <v>10488</v>
          </cell>
        </row>
        <row r="3195">
          <cell r="E3195" t="str">
            <v>KS Industrial Wood and Waste</v>
          </cell>
          <cell r="F3195">
            <v>4708</v>
          </cell>
          <cell r="G3195">
            <v>4618</v>
          </cell>
          <cell r="H3195">
            <v>4363</v>
          </cell>
          <cell r="I3195">
            <v>4256</v>
          </cell>
          <cell r="J3195">
            <v>3975</v>
          </cell>
          <cell r="K3195">
            <v>4023</v>
          </cell>
          <cell r="L3195">
            <v>3893</v>
          </cell>
          <cell r="M3195">
            <v>3152</v>
          </cell>
          <cell r="N3195">
            <v>3012</v>
          </cell>
          <cell r="O3195">
            <v>3055</v>
          </cell>
          <cell r="P3195">
            <v>2468</v>
          </cell>
          <cell r="Q3195">
            <v>2855</v>
          </cell>
          <cell r="R3195">
            <v>2918</v>
          </cell>
          <cell r="S3195">
            <v>2840</v>
          </cell>
          <cell r="T3195">
            <v>2849</v>
          </cell>
          <cell r="U3195">
            <v>2989</v>
          </cell>
          <cell r="V3195">
            <v>582</v>
          </cell>
          <cell r="W3195">
            <v>620</v>
          </cell>
          <cell r="X3195">
            <v>600</v>
          </cell>
          <cell r="Y3195">
            <v>567</v>
          </cell>
          <cell r="Z3195">
            <v>607</v>
          </cell>
          <cell r="AA3195">
            <v>2744</v>
          </cell>
          <cell r="AB3195">
            <v>2452</v>
          </cell>
          <cell r="AC3195">
            <v>1868</v>
          </cell>
          <cell r="AD3195">
            <v>1847</v>
          </cell>
          <cell r="AE3195">
            <v>1993</v>
          </cell>
        </row>
        <row r="3196">
          <cell r="E3196" t="str">
            <v>KY Industrial Wood and Waste</v>
          </cell>
          <cell r="F3196">
            <v>2219</v>
          </cell>
          <cell r="G3196">
            <v>2328</v>
          </cell>
          <cell r="H3196">
            <v>2101</v>
          </cell>
          <cell r="I3196">
            <v>2188</v>
          </cell>
          <cell r="J3196">
            <v>2574</v>
          </cell>
          <cell r="K3196">
            <v>3162</v>
          </cell>
          <cell r="L3196">
            <v>5720</v>
          </cell>
          <cell r="M3196">
            <v>6099</v>
          </cell>
          <cell r="N3196">
            <v>5072</v>
          </cell>
          <cell r="O3196">
            <v>5200</v>
          </cell>
          <cell r="P3196">
            <v>5004</v>
          </cell>
          <cell r="Q3196">
            <v>7073</v>
          </cell>
          <cell r="R3196">
            <v>15480</v>
          </cell>
          <cell r="S3196">
            <v>18671</v>
          </cell>
          <cell r="T3196">
            <v>19551</v>
          </cell>
          <cell r="U3196">
            <v>19984</v>
          </cell>
          <cell r="V3196">
            <v>18820</v>
          </cell>
          <cell r="W3196">
            <v>19750</v>
          </cell>
          <cell r="X3196">
            <v>18197</v>
          </cell>
          <cell r="Y3196">
            <v>13520</v>
          </cell>
          <cell r="Z3196">
            <v>17037</v>
          </cell>
          <cell r="AA3196">
            <v>17377</v>
          </cell>
          <cell r="AB3196">
            <v>15646</v>
          </cell>
          <cell r="AC3196">
            <v>15927</v>
          </cell>
          <cell r="AD3196">
            <v>18266</v>
          </cell>
          <cell r="AE3196">
            <v>18440</v>
          </cell>
        </row>
        <row r="3197">
          <cell r="E3197" t="str">
            <v>LA Industrial Wood and Waste</v>
          </cell>
          <cell r="F3197">
            <v>110824</v>
          </cell>
          <cell r="G3197">
            <v>112906</v>
          </cell>
          <cell r="H3197">
            <v>116072</v>
          </cell>
          <cell r="I3197">
            <v>114174</v>
          </cell>
          <cell r="J3197">
            <v>126980</v>
          </cell>
          <cell r="K3197">
            <v>131340</v>
          </cell>
          <cell r="L3197">
            <v>131799</v>
          </cell>
          <cell r="M3197">
            <v>132900</v>
          </cell>
          <cell r="N3197">
            <v>130947</v>
          </cell>
          <cell r="O3197">
            <v>134149</v>
          </cell>
          <cell r="P3197">
            <v>130881</v>
          </cell>
          <cell r="Q3197">
            <v>122950</v>
          </cell>
          <cell r="R3197">
            <v>126113</v>
          </cell>
          <cell r="S3197">
            <v>133382</v>
          </cell>
          <cell r="T3197">
            <v>168135</v>
          </cell>
          <cell r="U3197">
            <v>139376</v>
          </cell>
          <cell r="V3197">
            <v>138768</v>
          </cell>
          <cell r="W3197">
            <v>137692</v>
          </cell>
          <cell r="X3197">
            <v>94379</v>
          </cell>
          <cell r="Y3197">
            <v>89454</v>
          </cell>
          <cell r="Z3197">
            <v>88366</v>
          </cell>
          <cell r="AA3197">
            <v>90340</v>
          </cell>
          <cell r="AB3197">
            <v>91809</v>
          </cell>
          <cell r="AC3197">
            <v>101938</v>
          </cell>
          <cell r="AD3197">
            <v>124556</v>
          </cell>
          <cell r="AE3197">
            <v>110160</v>
          </cell>
        </row>
        <row r="3198">
          <cell r="E3198" t="str">
            <v>MA Industrial Wood and Waste</v>
          </cell>
          <cell r="F3198">
            <v>7615</v>
          </cell>
          <cell r="G3198">
            <v>7576</v>
          </cell>
          <cell r="H3198">
            <v>7876</v>
          </cell>
          <cell r="I3198">
            <v>7528</v>
          </cell>
          <cell r="J3198">
            <v>8660</v>
          </cell>
          <cell r="K3198">
            <v>9638</v>
          </cell>
          <cell r="L3198">
            <v>9754</v>
          </cell>
          <cell r="M3198">
            <v>10146</v>
          </cell>
          <cell r="N3198">
            <v>6798</v>
          </cell>
          <cell r="O3198">
            <v>7024</v>
          </cell>
          <cell r="P3198">
            <v>6683</v>
          </cell>
          <cell r="Q3198">
            <v>4966</v>
          </cell>
          <cell r="R3198">
            <v>3241</v>
          </cell>
          <cell r="S3198">
            <v>3297</v>
          </cell>
          <cell r="T3198">
            <v>3482</v>
          </cell>
          <cell r="U3198">
            <v>3530</v>
          </cell>
          <cell r="V3198">
            <v>4118</v>
          </cell>
          <cell r="W3198">
            <v>4335</v>
          </cell>
          <cell r="X3198">
            <v>4180</v>
          </cell>
          <cell r="Y3198">
            <v>3837</v>
          </cell>
          <cell r="Z3198">
            <v>4147</v>
          </cell>
          <cell r="AA3198">
            <v>5372</v>
          </cell>
          <cell r="AB3198">
            <v>5400</v>
          </cell>
          <cell r="AC3198">
            <v>4448</v>
          </cell>
          <cell r="AD3198">
            <v>4419</v>
          </cell>
          <cell r="AE3198">
            <v>4414</v>
          </cell>
        </row>
        <row r="3199">
          <cell r="E3199" t="str">
            <v>MD Industrial Wood and Waste</v>
          </cell>
          <cell r="F3199">
            <v>9734</v>
          </cell>
          <cell r="G3199">
            <v>10212</v>
          </cell>
          <cell r="H3199">
            <v>9859</v>
          </cell>
          <cell r="I3199">
            <v>9996</v>
          </cell>
          <cell r="J3199">
            <v>10436</v>
          </cell>
          <cell r="K3199">
            <v>11322</v>
          </cell>
          <cell r="L3199">
            <v>12269</v>
          </cell>
          <cell r="M3199">
            <v>11801</v>
          </cell>
          <cell r="N3199">
            <v>11055</v>
          </cell>
          <cell r="O3199">
            <v>11698</v>
          </cell>
          <cell r="P3199">
            <v>11283</v>
          </cell>
          <cell r="Q3199">
            <v>5684</v>
          </cell>
          <cell r="R3199">
            <v>5793</v>
          </cell>
          <cell r="S3199">
            <v>11506</v>
          </cell>
          <cell r="T3199">
            <v>11616</v>
          </cell>
          <cell r="U3199">
            <v>11739</v>
          </cell>
          <cell r="V3199">
            <v>9878</v>
          </cell>
          <cell r="W3199">
            <v>9479</v>
          </cell>
          <cell r="X3199">
            <v>9212</v>
          </cell>
          <cell r="Y3199">
            <v>8552</v>
          </cell>
          <cell r="Z3199">
            <v>8878</v>
          </cell>
          <cell r="AA3199">
            <v>8197</v>
          </cell>
          <cell r="AB3199">
            <v>8199</v>
          </cell>
          <cell r="AC3199">
            <v>8137</v>
          </cell>
          <cell r="AD3199">
            <v>8205</v>
          </cell>
          <cell r="AE3199">
            <v>7516</v>
          </cell>
        </row>
        <row r="3200">
          <cell r="E3200" t="str">
            <v>ME Industrial Wood and Waste</v>
          </cell>
          <cell r="F3200">
            <v>80094</v>
          </cell>
          <cell r="G3200">
            <v>87178</v>
          </cell>
          <cell r="H3200">
            <v>87998</v>
          </cell>
          <cell r="I3200">
            <v>84591</v>
          </cell>
          <cell r="J3200">
            <v>87540</v>
          </cell>
          <cell r="K3200">
            <v>98366</v>
          </cell>
          <cell r="L3200">
            <v>94848</v>
          </cell>
          <cell r="M3200">
            <v>97609</v>
          </cell>
          <cell r="N3200">
            <v>83487</v>
          </cell>
          <cell r="O3200">
            <v>88935</v>
          </cell>
          <cell r="P3200">
            <v>92841</v>
          </cell>
          <cell r="Q3200">
            <v>82682</v>
          </cell>
          <cell r="R3200">
            <v>76638</v>
          </cell>
          <cell r="S3200">
            <v>64054</v>
          </cell>
          <cell r="T3200">
            <v>65403</v>
          </cell>
          <cell r="U3200">
            <v>67757</v>
          </cell>
          <cell r="V3200">
            <v>60965</v>
          </cell>
          <cell r="W3200">
            <v>68076</v>
          </cell>
          <cell r="X3200">
            <v>93516</v>
          </cell>
          <cell r="Y3200">
            <v>55458</v>
          </cell>
          <cell r="Z3200">
            <v>60793</v>
          </cell>
          <cell r="AA3200">
            <v>64113</v>
          </cell>
          <cell r="AB3200">
            <v>65901</v>
          </cell>
          <cell r="AC3200">
            <v>63199</v>
          </cell>
          <cell r="AD3200">
            <v>57817</v>
          </cell>
          <cell r="AE3200">
            <v>50536</v>
          </cell>
        </row>
        <row r="3201">
          <cell r="E3201" t="str">
            <v>MI Industrial Wood and Waste</v>
          </cell>
          <cell r="F3201">
            <v>36495</v>
          </cell>
          <cell r="G3201">
            <v>38183</v>
          </cell>
          <cell r="H3201">
            <v>37852</v>
          </cell>
          <cell r="I3201">
            <v>40631</v>
          </cell>
          <cell r="J3201">
            <v>43003</v>
          </cell>
          <cell r="K3201">
            <v>44671</v>
          </cell>
          <cell r="L3201">
            <v>53304</v>
          </cell>
          <cell r="M3201">
            <v>51395</v>
          </cell>
          <cell r="N3201">
            <v>49553</v>
          </cell>
          <cell r="O3201">
            <v>51370</v>
          </cell>
          <cell r="P3201">
            <v>50408</v>
          </cell>
          <cell r="Q3201">
            <v>35480</v>
          </cell>
          <cell r="R3201">
            <v>25693</v>
          </cell>
          <cell r="S3201">
            <v>35384</v>
          </cell>
          <cell r="T3201">
            <v>37250</v>
          </cell>
          <cell r="U3201">
            <v>36252</v>
          </cell>
          <cell r="V3201">
            <v>34083</v>
          </cell>
          <cell r="W3201">
            <v>34685</v>
          </cell>
          <cell r="X3201">
            <v>35152</v>
          </cell>
          <cell r="Y3201">
            <v>32496</v>
          </cell>
          <cell r="Z3201">
            <v>35267</v>
          </cell>
          <cell r="AA3201">
            <v>43901</v>
          </cell>
          <cell r="AB3201">
            <v>44298</v>
          </cell>
          <cell r="AC3201">
            <v>42726</v>
          </cell>
          <cell r="AD3201">
            <v>43044</v>
          </cell>
          <cell r="AE3201">
            <v>40841</v>
          </cell>
        </row>
        <row r="3202">
          <cell r="E3202" t="str">
            <v>MN Industrial Wood and Waste</v>
          </cell>
          <cell r="F3202">
            <v>28006</v>
          </cell>
          <cell r="G3202">
            <v>29216</v>
          </cell>
          <cell r="H3202">
            <v>30370</v>
          </cell>
          <cell r="I3202">
            <v>31443</v>
          </cell>
          <cell r="J3202">
            <v>33373</v>
          </cell>
          <cell r="K3202">
            <v>35603</v>
          </cell>
          <cell r="L3202">
            <v>35898</v>
          </cell>
          <cell r="M3202">
            <v>36082</v>
          </cell>
          <cell r="N3202">
            <v>33310</v>
          </cell>
          <cell r="O3202">
            <v>33014</v>
          </cell>
          <cell r="P3202">
            <v>35663</v>
          </cell>
          <cell r="Q3202">
            <v>39143</v>
          </cell>
          <cell r="R3202">
            <v>28578</v>
          </cell>
          <cell r="S3202">
            <v>23124</v>
          </cell>
          <cell r="T3202">
            <v>34244</v>
          </cell>
          <cell r="U3202">
            <v>35067</v>
          </cell>
          <cell r="V3202">
            <v>33032</v>
          </cell>
          <cell r="W3202">
            <v>33585</v>
          </cell>
          <cell r="X3202">
            <v>32857</v>
          </cell>
          <cell r="Y3202">
            <v>32063</v>
          </cell>
          <cell r="Z3202">
            <v>33579</v>
          </cell>
          <cell r="AA3202">
            <v>31753</v>
          </cell>
          <cell r="AB3202">
            <v>30650</v>
          </cell>
          <cell r="AC3202">
            <v>28846</v>
          </cell>
          <cell r="AD3202">
            <v>31992</v>
          </cell>
          <cell r="AE3202">
            <v>28391</v>
          </cell>
        </row>
        <row r="3203">
          <cell r="E3203" t="str">
            <v>MO Industrial Wood and Waste</v>
          </cell>
          <cell r="F3203">
            <v>3115</v>
          </cell>
          <cell r="G3203">
            <v>3100</v>
          </cell>
          <cell r="H3203">
            <v>2903</v>
          </cell>
          <cell r="I3203">
            <v>2908</v>
          </cell>
          <cell r="J3203">
            <v>2530</v>
          </cell>
          <cell r="K3203">
            <v>2656</v>
          </cell>
          <cell r="L3203">
            <v>2787</v>
          </cell>
          <cell r="M3203">
            <v>2585</v>
          </cell>
          <cell r="N3203">
            <v>2533</v>
          </cell>
          <cell r="O3203">
            <v>2626</v>
          </cell>
          <cell r="P3203">
            <v>2229</v>
          </cell>
          <cell r="Q3203">
            <v>6791</v>
          </cell>
          <cell r="R3203">
            <v>5333</v>
          </cell>
          <cell r="S3203">
            <v>5305</v>
          </cell>
          <cell r="T3203">
            <v>5582</v>
          </cell>
          <cell r="U3203">
            <v>5675</v>
          </cell>
          <cell r="V3203">
            <v>4558</v>
          </cell>
          <cell r="W3203">
            <v>4765</v>
          </cell>
          <cell r="X3203">
            <v>4685</v>
          </cell>
          <cell r="Y3203">
            <v>4348</v>
          </cell>
          <cell r="Z3203">
            <v>4532</v>
          </cell>
          <cell r="AA3203">
            <v>2136</v>
          </cell>
          <cell r="AB3203">
            <v>1992</v>
          </cell>
          <cell r="AC3203">
            <v>1877</v>
          </cell>
          <cell r="AD3203">
            <v>1819</v>
          </cell>
          <cell r="AE3203">
            <v>1787</v>
          </cell>
        </row>
        <row r="3204">
          <cell r="E3204" t="str">
            <v>MS Industrial Wood and Waste</v>
          </cell>
          <cell r="F3204">
            <v>74686</v>
          </cell>
          <cell r="G3204">
            <v>78832</v>
          </cell>
          <cell r="H3204">
            <v>79614</v>
          </cell>
          <cell r="I3204">
            <v>83763</v>
          </cell>
          <cell r="J3204">
            <v>86564</v>
          </cell>
          <cell r="K3204">
            <v>85868</v>
          </cell>
          <cell r="L3204">
            <v>77067</v>
          </cell>
          <cell r="M3204">
            <v>79554</v>
          </cell>
          <cell r="N3204">
            <v>59902</v>
          </cell>
          <cell r="O3204">
            <v>60696</v>
          </cell>
          <cell r="P3204">
            <v>70637</v>
          </cell>
          <cell r="Q3204">
            <v>52070</v>
          </cell>
          <cell r="R3204">
            <v>45543</v>
          </cell>
          <cell r="S3204">
            <v>40965</v>
          </cell>
          <cell r="T3204">
            <v>56746</v>
          </cell>
          <cell r="U3204">
            <v>56511</v>
          </cell>
          <cell r="V3204">
            <v>57473</v>
          </cell>
          <cell r="W3204">
            <v>57450</v>
          </cell>
          <cell r="X3204">
            <v>40019</v>
          </cell>
          <cell r="Y3204">
            <v>39175</v>
          </cell>
          <cell r="Z3204">
            <v>48153</v>
          </cell>
          <cell r="AA3204">
            <v>48977</v>
          </cell>
          <cell r="AB3204">
            <v>63020</v>
          </cell>
          <cell r="AC3204">
            <v>49182</v>
          </cell>
          <cell r="AD3204">
            <v>50348</v>
          </cell>
          <cell r="AE3204">
            <v>49536</v>
          </cell>
        </row>
        <row r="3205">
          <cell r="E3205" t="str">
            <v>MT Industrial Wood and Waste</v>
          </cell>
          <cell r="F3205">
            <v>8884</v>
          </cell>
          <cell r="G3205">
            <v>14322</v>
          </cell>
          <cell r="H3205">
            <v>7000</v>
          </cell>
          <cell r="I3205">
            <v>6872</v>
          </cell>
          <cell r="J3205">
            <v>7671</v>
          </cell>
          <cell r="K3205">
            <v>14437</v>
          </cell>
          <cell r="L3205">
            <v>13692</v>
          </cell>
          <cell r="M3205">
            <v>13963</v>
          </cell>
          <cell r="N3205">
            <v>12741</v>
          </cell>
          <cell r="O3205">
            <v>13304</v>
          </cell>
          <cell r="P3205">
            <v>13088</v>
          </cell>
          <cell r="Q3205">
            <v>10651</v>
          </cell>
          <cell r="R3205">
            <v>9724</v>
          </cell>
          <cell r="S3205">
            <v>10641</v>
          </cell>
          <cell r="T3205">
            <v>11186</v>
          </cell>
          <cell r="U3205">
            <v>10828</v>
          </cell>
          <cell r="V3205">
            <v>10889</v>
          </cell>
          <cell r="W3205">
            <v>13124</v>
          </cell>
          <cell r="X3205">
            <v>10828</v>
          </cell>
          <cell r="Y3205">
            <v>9070</v>
          </cell>
          <cell r="Z3205">
            <v>9005</v>
          </cell>
          <cell r="AA3205">
            <v>1261</v>
          </cell>
          <cell r="AB3205">
            <v>1190</v>
          </cell>
          <cell r="AC3205">
            <v>953</v>
          </cell>
          <cell r="AD3205">
            <v>1243</v>
          </cell>
          <cell r="AE3205">
            <v>1343</v>
          </cell>
        </row>
        <row r="3206">
          <cell r="E3206" t="str">
            <v>NC Industrial Wood and Waste</v>
          </cell>
          <cell r="F3206">
            <v>82759</v>
          </cell>
          <cell r="G3206">
            <v>55732</v>
          </cell>
          <cell r="H3206">
            <v>79066</v>
          </cell>
          <cell r="I3206">
            <v>78084</v>
          </cell>
          <cell r="J3206">
            <v>84005</v>
          </cell>
          <cell r="K3206">
            <v>84860</v>
          </cell>
          <cell r="L3206">
            <v>82657</v>
          </cell>
          <cell r="M3206">
            <v>83816</v>
          </cell>
          <cell r="N3206">
            <v>78903</v>
          </cell>
          <cell r="O3206">
            <v>79622</v>
          </cell>
          <cell r="P3206">
            <v>80602</v>
          </cell>
          <cell r="Q3206">
            <v>82318</v>
          </cell>
          <cell r="R3206">
            <v>71445</v>
          </cell>
          <cell r="S3206">
            <v>89894</v>
          </cell>
          <cell r="T3206">
            <v>65905</v>
          </cell>
          <cell r="U3206">
            <v>65702</v>
          </cell>
          <cell r="V3206">
            <v>73543</v>
          </cell>
          <cell r="W3206">
            <v>56425</v>
          </cell>
          <cell r="X3206">
            <v>84476</v>
          </cell>
          <cell r="Y3206">
            <v>66631</v>
          </cell>
          <cell r="Z3206">
            <v>71601</v>
          </cell>
          <cell r="AA3206">
            <v>75864</v>
          </cell>
          <cell r="AB3206">
            <v>74867</v>
          </cell>
          <cell r="AC3206">
            <v>73611</v>
          </cell>
          <cell r="AD3206">
            <v>69642</v>
          </cell>
          <cell r="AE3206">
            <v>74671</v>
          </cell>
        </row>
        <row r="3207">
          <cell r="E3207" t="str">
            <v>ND Industrial Wood and Waste</v>
          </cell>
          <cell r="F3207">
            <v>75</v>
          </cell>
          <cell r="G3207">
            <v>75</v>
          </cell>
          <cell r="H3207">
            <v>70</v>
          </cell>
          <cell r="I3207">
            <v>70</v>
          </cell>
          <cell r="J3207">
            <v>648</v>
          </cell>
          <cell r="K3207">
            <v>943</v>
          </cell>
          <cell r="L3207">
            <v>692</v>
          </cell>
          <cell r="M3207">
            <v>884</v>
          </cell>
          <cell r="N3207">
            <v>1008</v>
          </cell>
          <cell r="O3207">
            <v>1097</v>
          </cell>
          <cell r="P3207">
            <v>1204</v>
          </cell>
          <cell r="Q3207">
            <v>2213</v>
          </cell>
          <cell r="R3207">
            <v>1319</v>
          </cell>
          <cell r="S3207">
            <v>1302</v>
          </cell>
          <cell r="T3207">
            <v>1866</v>
          </cell>
          <cell r="U3207">
            <v>2492</v>
          </cell>
          <cell r="V3207">
            <v>2027</v>
          </cell>
          <cell r="W3207">
            <v>1635</v>
          </cell>
          <cell r="X3207">
            <v>1454</v>
          </cell>
          <cell r="Y3207">
            <v>1473</v>
          </cell>
          <cell r="Z3207">
            <v>1544</v>
          </cell>
          <cell r="AA3207">
            <v>2281</v>
          </cell>
          <cell r="AB3207">
            <v>1912</v>
          </cell>
          <cell r="AC3207">
            <v>2122</v>
          </cell>
          <cell r="AD3207">
            <v>2115</v>
          </cell>
          <cell r="AE3207">
            <v>2066</v>
          </cell>
        </row>
        <row r="3208">
          <cell r="E3208" t="str">
            <v>NE Industrial Wood and Waste</v>
          </cell>
          <cell r="F3208">
            <v>0</v>
          </cell>
          <cell r="G3208">
            <v>0</v>
          </cell>
          <cell r="H3208">
            <v>0</v>
          </cell>
          <cell r="I3208">
            <v>0</v>
          </cell>
          <cell r="J3208">
            <v>5</v>
          </cell>
          <cell r="K3208">
            <v>5</v>
          </cell>
          <cell r="L3208">
            <v>3497</v>
          </cell>
          <cell r="M3208">
            <v>2742</v>
          </cell>
          <cell r="N3208">
            <v>2652</v>
          </cell>
          <cell r="O3208">
            <v>2683</v>
          </cell>
          <cell r="P3208">
            <v>2121</v>
          </cell>
          <cell r="Q3208">
            <v>4173</v>
          </cell>
          <cell r="R3208">
            <v>4744</v>
          </cell>
          <cell r="S3208">
            <v>4575</v>
          </cell>
          <cell r="T3208">
            <v>4534</v>
          </cell>
          <cell r="U3208">
            <v>4795</v>
          </cell>
          <cell r="V3208">
            <v>3351</v>
          </cell>
          <cell r="W3208">
            <v>3790</v>
          </cell>
          <cell r="X3208">
            <v>3731</v>
          </cell>
          <cell r="Y3208">
            <v>4088</v>
          </cell>
          <cell r="Z3208">
            <v>4189</v>
          </cell>
          <cell r="AA3208">
            <v>355</v>
          </cell>
          <cell r="AB3208">
            <v>334</v>
          </cell>
          <cell r="AC3208">
            <v>380</v>
          </cell>
          <cell r="AD3208">
            <v>367</v>
          </cell>
          <cell r="AE3208">
            <v>434</v>
          </cell>
        </row>
        <row r="3209">
          <cell r="E3209" t="str">
            <v>NH Industrial Wood and Waste</v>
          </cell>
          <cell r="F3209">
            <v>7822</v>
          </cell>
          <cell r="G3209">
            <v>4620</v>
          </cell>
          <cell r="H3209">
            <v>7672</v>
          </cell>
          <cell r="I3209">
            <v>7107</v>
          </cell>
          <cell r="J3209">
            <v>5785</v>
          </cell>
          <cell r="K3209">
            <v>7035</v>
          </cell>
          <cell r="L3209">
            <v>8953</v>
          </cell>
          <cell r="M3209">
            <v>7937</v>
          </cell>
          <cell r="N3209">
            <v>6503</v>
          </cell>
          <cell r="O3209">
            <v>6477</v>
          </cell>
          <cell r="P3209">
            <v>5847</v>
          </cell>
          <cell r="Q3209">
            <v>3507</v>
          </cell>
          <cell r="R3209">
            <v>1451</v>
          </cell>
          <cell r="S3209">
            <v>1429</v>
          </cell>
          <cell r="T3209">
            <v>6605</v>
          </cell>
          <cell r="U3209">
            <v>6795</v>
          </cell>
          <cell r="V3209">
            <v>1795</v>
          </cell>
          <cell r="W3209">
            <v>1769</v>
          </cell>
          <cell r="X3209">
            <v>1710</v>
          </cell>
          <cell r="Y3209">
            <v>1537</v>
          </cell>
          <cell r="Z3209">
            <v>1628</v>
          </cell>
          <cell r="AA3209">
            <v>3536</v>
          </cell>
          <cell r="AB3209">
            <v>3464</v>
          </cell>
          <cell r="AC3209">
            <v>3424</v>
          </cell>
          <cell r="AD3209">
            <v>3304</v>
          </cell>
          <cell r="AE3209">
            <v>3281</v>
          </cell>
        </row>
        <row r="3210">
          <cell r="E3210" t="str">
            <v>NJ Industrial Wood and Waste</v>
          </cell>
          <cell r="F3210">
            <v>3082</v>
          </cell>
          <cell r="G3210">
            <v>3169</v>
          </cell>
          <cell r="H3210">
            <v>2858</v>
          </cell>
          <cell r="I3210">
            <v>2980</v>
          </cell>
          <cell r="J3210">
            <v>3655</v>
          </cell>
          <cell r="K3210">
            <v>4512</v>
          </cell>
          <cell r="L3210">
            <v>6443</v>
          </cell>
          <cell r="M3210">
            <v>6674</v>
          </cell>
          <cell r="N3210">
            <v>5576</v>
          </cell>
          <cell r="O3210">
            <v>5872</v>
          </cell>
          <cell r="P3210">
            <v>5556</v>
          </cell>
          <cell r="Q3210">
            <v>3690</v>
          </cell>
          <cell r="R3210">
            <v>2561</v>
          </cell>
          <cell r="S3210">
            <v>2299</v>
          </cell>
          <cell r="T3210">
            <v>2793</v>
          </cell>
          <cell r="U3210">
            <v>2761</v>
          </cell>
          <cell r="V3210">
            <v>4064</v>
          </cell>
          <cell r="W3210">
            <v>4022</v>
          </cell>
          <cell r="X3210">
            <v>3899</v>
          </cell>
          <cell r="Y3210">
            <v>3490</v>
          </cell>
          <cell r="Z3210">
            <v>3788</v>
          </cell>
          <cell r="AA3210">
            <v>2098</v>
          </cell>
          <cell r="AB3210">
            <v>2121</v>
          </cell>
          <cell r="AC3210">
            <v>1847</v>
          </cell>
          <cell r="AD3210">
            <v>1835</v>
          </cell>
          <cell r="AE3210">
            <v>1832</v>
          </cell>
        </row>
        <row r="3211">
          <cell r="E3211" t="str">
            <v>NM Industrial Wood and Waste</v>
          </cell>
          <cell r="F3211">
            <v>259</v>
          </cell>
          <cell r="G3211">
            <v>271</v>
          </cell>
          <cell r="H3211">
            <v>245</v>
          </cell>
          <cell r="I3211">
            <v>254</v>
          </cell>
          <cell r="J3211">
            <v>299</v>
          </cell>
          <cell r="K3211">
            <v>346</v>
          </cell>
          <cell r="L3211">
            <v>194</v>
          </cell>
          <cell r="M3211">
            <v>211</v>
          </cell>
          <cell r="N3211">
            <v>181</v>
          </cell>
          <cell r="O3211">
            <v>187</v>
          </cell>
          <cell r="P3211">
            <v>180</v>
          </cell>
          <cell r="Q3211">
            <v>402</v>
          </cell>
          <cell r="R3211">
            <v>299</v>
          </cell>
          <cell r="S3211">
            <v>302</v>
          </cell>
          <cell r="T3211">
            <v>316</v>
          </cell>
          <cell r="U3211">
            <v>323</v>
          </cell>
          <cell r="V3211">
            <v>592</v>
          </cell>
          <cell r="W3211">
            <v>636</v>
          </cell>
          <cell r="X3211">
            <v>617</v>
          </cell>
          <cell r="Y3211">
            <v>600</v>
          </cell>
          <cell r="Z3211">
            <v>637</v>
          </cell>
          <cell r="AA3211">
            <v>48</v>
          </cell>
          <cell r="AB3211">
            <v>47</v>
          </cell>
          <cell r="AC3211">
            <v>78</v>
          </cell>
          <cell r="AD3211">
            <v>102</v>
          </cell>
          <cell r="AE3211">
            <v>101</v>
          </cell>
        </row>
        <row r="3212">
          <cell r="E3212" t="str">
            <v>NV Industrial Wood and Waste</v>
          </cell>
          <cell r="F3212">
            <v>0</v>
          </cell>
          <cell r="G3212">
            <v>0</v>
          </cell>
          <cell r="H3212">
            <v>0</v>
          </cell>
          <cell r="I3212">
            <v>0</v>
          </cell>
          <cell r="J3212">
            <v>0</v>
          </cell>
          <cell r="K3212">
            <v>0</v>
          </cell>
          <cell r="L3212">
            <v>227</v>
          </cell>
          <cell r="M3212">
            <v>247</v>
          </cell>
          <cell r="N3212">
            <v>205</v>
          </cell>
          <cell r="O3212">
            <v>212</v>
          </cell>
          <cell r="P3212">
            <v>205</v>
          </cell>
          <cell r="Q3212">
            <v>770</v>
          </cell>
          <cell r="R3212">
            <v>529</v>
          </cell>
          <cell r="S3212">
            <v>538</v>
          </cell>
          <cell r="T3212">
            <v>568</v>
          </cell>
          <cell r="U3212">
            <v>576</v>
          </cell>
          <cell r="V3212">
            <v>481</v>
          </cell>
          <cell r="W3212">
            <v>512</v>
          </cell>
          <cell r="X3212">
            <v>495</v>
          </cell>
          <cell r="Y3212">
            <v>469</v>
          </cell>
          <cell r="Z3212">
            <v>502</v>
          </cell>
          <cell r="AA3212">
            <v>104</v>
          </cell>
          <cell r="AB3212">
            <v>106</v>
          </cell>
          <cell r="AC3212">
            <v>85</v>
          </cell>
          <cell r="AD3212">
            <v>85</v>
          </cell>
          <cell r="AE3212">
            <v>85</v>
          </cell>
        </row>
        <row r="3213">
          <cell r="E3213" t="str">
            <v>NY Industrial Wood and Waste</v>
          </cell>
          <cell r="F3213">
            <v>26603</v>
          </cell>
          <cell r="G3213">
            <v>20837</v>
          </cell>
          <cell r="H3213">
            <v>20207</v>
          </cell>
          <cell r="I3213">
            <v>19628</v>
          </cell>
          <cell r="J3213">
            <v>21333</v>
          </cell>
          <cell r="K3213">
            <v>20912</v>
          </cell>
          <cell r="L3213">
            <v>32595</v>
          </cell>
          <cell r="M3213">
            <v>34544</v>
          </cell>
          <cell r="N3213">
            <v>28928</v>
          </cell>
          <cell r="O3213">
            <v>30399</v>
          </cell>
          <cell r="P3213">
            <v>32114</v>
          </cell>
          <cell r="Q3213">
            <v>17717</v>
          </cell>
          <cell r="R3213">
            <v>14014</v>
          </cell>
          <cell r="S3213">
            <v>13867</v>
          </cell>
          <cell r="T3213">
            <v>17221</v>
          </cell>
          <cell r="U3213">
            <v>16945</v>
          </cell>
          <cell r="V3213">
            <v>16611</v>
          </cell>
          <cell r="W3213">
            <v>16046</v>
          </cell>
          <cell r="X3213">
            <v>13598</v>
          </cell>
          <cell r="Y3213">
            <v>13039</v>
          </cell>
          <cell r="Z3213">
            <v>14241</v>
          </cell>
          <cell r="AA3213">
            <v>20088</v>
          </cell>
          <cell r="AB3213">
            <v>20260</v>
          </cell>
          <cell r="AC3213">
            <v>17058</v>
          </cell>
          <cell r="AD3213">
            <v>17969</v>
          </cell>
          <cell r="AE3213">
            <v>18336</v>
          </cell>
        </row>
        <row r="3214">
          <cell r="E3214" t="str">
            <v>OH Industrial Wood and Waste</v>
          </cell>
          <cell r="F3214">
            <v>27629</v>
          </cell>
          <cell r="G3214">
            <v>30647</v>
          </cell>
          <cell r="H3214">
            <v>24352</v>
          </cell>
          <cell r="I3214">
            <v>22639</v>
          </cell>
          <cell r="J3214">
            <v>49156</v>
          </cell>
          <cell r="K3214">
            <v>45468</v>
          </cell>
          <cell r="L3214">
            <v>53423</v>
          </cell>
          <cell r="M3214">
            <v>53611</v>
          </cell>
          <cell r="N3214">
            <v>49324</v>
          </cell>
          <cell r="O3214">
            <v>55862</v>
          </cell>
          <cell r="P3214">
            <v>57937</v>
          </cell>
          <cell r="Q3214">
            <v>25766</v>
          </cell>
          <cell r="R3214">
            <v>12249</v>
          </cell>
          <cell r="S3214">
            <v>20491</v>
          </cell>
          <cell r="T3214">
            <v>21271</v>
          </cell>
          <cell r="U3214">
            <v>21776</v>
          </cell>
          <cell r="V3214">
            <v>23894</v>
          </cell>
          <cell r="W3214">
            <v>24284</v>
          </cell>
          <cell r="X3214">
            <v>23973</v>
          </cell>
          <cell r="Y3214">
            <v>23119</v>
          </cell>
          <cell r="Z3214">
            <v>25780</v>
          </cell>
          <cell r="AA3214">
            <v>27010</v>
          </cell>
          <cell r="AB3214">
            <v>25190</v>
          </cell>
          <cell r="AC3214">
            <v>24827</v>
          </cell>
          <cell r="AD3214">
            <v>25202</v>
          </cell>
          <cell r="AE3214">
            <v>24117</v>
          </cell>
        </row>
        <row r="3215">
          <cell r="E3215" t="str">
            <v>OK Industrial Wood and Waste</v>
          </cell>
          <cell r="F3215">
            <v>16492</v>
          </cell>
          <cell r="G3215">
            <v>15901</v>
          </cell>
          <cell r="H3215">
            <v>14256</v>
          </cell>
          <cell r="I3215">
            <v>15370</v>
          </cell>
          <cell r="J3215">
            <v>16896</v>
          </cell>
          <cell r="K3215">
            <v>17330</v>
          </cell>
          <cell r="L3215">
            <v>21792</v>
          </cell>
          <cell r="M3215">
            <v>21592</v>
          </cell>
          <cell r="N3215">
            <v>21474</v>
          </cell>
          <cell r="O3215">
            <v>19416</v>
          </cell>
          <cell r="P3215">
            <v>20487</v>
          </cell>
          <cell r="Q3215">
            <v>20735</v>
          </cell>
          <cell r="R3215">
            <v>17218</v>
          </cell>
          <cell r="S3215">
            <v>19552</v>
          </cell>
          <cell r="T3215">
            <v>22810</v>
          </cell>
          <cell r="U3215">
            <v>22837</v>
          </cell>
          <cell r="V3215">
            <v>23836</v>
          </cell>
          <cell r="W3215">
            <v>22076</v>
          </cell>
          <cell r="X3215">
            <v>8781</v>
          </cell>
          <cell r="Y3215">
            <v>12062</v>
          </cell>
          <cell r="Z3215">
            <v>21197</v>
          </cell>
          <cell r="AA3215">
            <v>21161</v>
          </cell>
          <cell r="AB3215">
            <v>23255</v>
          </cell>
          <cell r="AC3215">
            <v>23155</v>
          </cell>
          <cell r="AD3215">
            <v>21471</v>
          </cell>
          <cell r="AE3215">
            <v>20176</v>
          </cell>
        </row>
        <row r="3216">
          <cell r="E3216" t="str">
            <v>OR Industrial Wood and Waste</v>
          </cell>
          <cell r="F3216">
            <v>40763</v>
          </cell>
          <cell r="G3216">
            <v>38674</v>
          </cell>
          <cell r="H3216">
            <v>29238</v>
          </cell>
          <cell r="I3216">
            <v>25271</v>
          </cell>
          <cell r="J3216">
            <v>27774</v>
          </cell>
          <cell r="K3216">
            <v>27497</v>
          </cell>
          <cell r="L3216">
            <v>33676</v>
          </cell>
          <cell r="M3216">
            <v>35722</v>
          </cell>
          <cell r="N3216">
            <v>30114</v>
          </cell>
          <cell r="O3216">
            <v>26318</v>
          </cell>
          <cell r="P3216">
            <v>29574</v>
          </cell>
          <cell r="Q3216">
            <v>29534</v>
          </cell>
          <cell r="R3216">
            <v>24072</v>
          </cell>
          <cell r="S3216">
            <v>18186</v>
          </cell>
          <cell r="T3216">
            <v>26171</v>
          </cell>
          <cell r="U3216">
            <v>26910</v>
          </cell>
          <cell r="V3216">
            <v>28792</v>
          </cell>
          <cell r="W3216">
            <v>30376</v>
          </cell>
          <cell r="X3216">
            <v>26109</v>
          </cell>
          <cell r="Y3216">
            <v>25384</v>
          </cell>
          <cell r="Z3216">
            <v>25271</v>
          </cell>
          <cell r="AA3216">
            <v>23487</v>
          </cell>
          <cell r="AB3216">
            <v>29384</v>
          </cell>
          <cell r="AC3216">
            <v>31977</v>
          </cell>
          <cell r="AD3216">
            <v>30907</v>
          </cell>
          <cell r="AE3216">
            <v>36740</v>
          </cell>
        </row>
        <row r="3217">
          <cell r="E3217" t="str">
            <v>PA Industrial Wood and Waste</v>
          </cell>
          <cell r="F3217">
            <v>23699</v>
          </cell>
          <cell r="G3217">
            <v>23974</v>
          </cell>
          <cell r="H3217">
            <v>23854</v>
          </cell>
          <cell r="I3217">
            <v>23980</v>
          </cell>
          <cell r="J3217">
            <v>27881</v>
          </cell>
          <cell r="K3217">
            <v>33231</v>
          </cell>
          <cell r="L3217">
            <v>38401</v>
          </cell>
          <cell r="M3217">
            <v>41832</v>
          </cell>
          <cell r="N3217">
            <v>36283</v>
          </cell>
          <cell r="O3217">
            <v>38504</v>
          </cell>
          <cell r="P3217">
            <v>38044</v>
          </cell>
          <cell r="Q3217">
            <v>35610</v>
          </cell>
          <cell r="R3217">
            <v>30247</v>
          </cell>
          <cell r="S3217">
            <v>31111</v>
          </cell>
          <cell r="T3217">
            <v>32291</v>
          </cell>
          <cell r="U3217">
            <v>32554</v>
          </cell>
          <cell r="V3217">
            <v>30287</v>
          </cell>
          <cell r="W3217">
            <v>30518</v>
          </cell>
          <cell r="X3217">
            <v>30343</v>
          </cell>
          <cell r="Y3217">
            <v>28931</v>
          </cell>
          <cell r="Z3217">
            <v>30130</v>
          </cell>
          <cell r="AA3217">
            <v>42782</v>
          </cell>
          <cell r="AB3217">
            <v>43213</v>
          </cell>
          <cell r="AC3217">
            <v>46853</v>
          </cell>
          <cell r="AD3217">
            <v>42790</v>
          </cell>
          <cell r="AE3217">
            <v>41032</v>
          </cell>
        </row>
        <row r="3218">
          <cell r="E3218" t="str">
            <v>RI Industrial Wood and Waste</v>
          </cell>
          <cell r="F3218">
            <v>0</v>
          </cell>
          <cell r="G3218">
            <v>0</v>
          </cell>
          <cell r="H3218">
            <v>0</v>
          </cell>
          <cell r="I3218">
            <v>0</v>
          </cell>
          <cell r="J3218">
            <v>169</v>
          </cell>
          <cell r="K3218">
            <v>175</v>
          </cell>
          <cell r="L3218">
            <v>302</v>
          </cell>
          <cell r="M3218">
            <v>257</v>
          </cell>
          <cell r="N3218">
            <v>247</v>
          </cell>
          <cell r="O3218">
            <v>253</v>
          </cell>
          <cell r="P3218">
            <v>224</v>
          </cell>
          <cell r="Q3218">
            <v>217</v>
          </cell>
          <cell r="R3218">
            <v>73</v>
          </cell>
          <cell r="S3218">
            <v>72</v>
          </cell>
          <cell r="T3218">
            <v>74</v>
          </cell>
          <cell r="U3218">
            <v>76</v>
          </cell>
          <cell r="V3218">
            <v>57</v>
          </cell>
          <cell r="W3218">
            <v>59</v>
          </cell>
          <cell r="X3218">
            <v>57</v>
          </cell>
          <cell r="Y3218">
            <v>51</v>
          </cell>
          <cell r="Z3218">
            <v>56</v>
          </cell>
          <cell r="AA3218">
            <v>111</v>
          </cell>
          <cell r="AB3218">
            <v>103</v>
          </cell>
          <cell r="AC3218">
            <v>108</v>
          </cell>
          <cell r="AD3218">
            <v>105</v>
          </cell>
          <cell r="AE3218">
            <v>104</v>
          </cell>
        </row>
        <row r="3219">
          <cell r="E3219" t="str">
            <v>SC Industrial Wood and Waste</v>
          </cell>
          <cell r="F3219">
            <v>62972</v>
          </cell>
          <cell r="G3219">
            <v>65878</v>
          </cell>
          <cell r="H3219">
            <v>66750</v>
          </cell>
          <cell r="I3219">
            <v>66696</v>
          </cell>
          <cell r="J3219">
            <v>70832</v>
          </cell>
          <cell r="K3219">
            <v>76459</v>
          </cell>
          <cell r="L3219">
            <v>87360</v>
          </cell>
          <cell r="M3219">
            <v>90921</v>
          </cell>
          <cell r="N3219">
            <v>83513</v>
          </cell>
          <cell r="O3219">
            <v>69425</v>
          </cell>
          <cell r="P3219">
            <v>66059</v>
          </cell>
          <cell r="Q3219">
            <v>50865</v>
          </cell>
          <cell r="R3219">
            <v>60433</v>
          </cell>
          <cell r="S3219">
            <v>58910</v>
          </cell>
          <cell r="T3219">
            <v>62258</v>
          </cell>
          <cell r="U3219">
            <v>61911</v>
          </cell>
          <cell r="V3219">
            <v>68193</v>
          </cell>
          <cell r="W3219">
            <v>67194</v>
          </cell>
          <cell r="X3219">
            <v>67651</v>
          </cell>
          <cell r="Y3219">
            <v>65799</v>
          </cell>
          <cell r="Z3219">
            <v>69990</v>
          </cell>
          <cell r="AA3219">
            <v>79617</v>
          </cell>
          <cell r="AB3219">
            <v>82110</v>
          </cell>
          <cell r="AC3219">
            <v>76087</v>
          </cell>
          <cell r="AD3219">
            <v>80431</v>
          </cell>
          <cell r="AE3219">
            <v>74437</v>
          </cell>
        </row>
        <row r="3220">
          <cell r="E3220" t="str">
            <v>SD Industrial Wood and Waste</v>
          </cell>
          <cell r="F3220">
            <v>246</v>
          </cell>
          <cell r="G3220">
            <v>257</v>
          </cell>
          <cell r="H3220">
            <v>232</v>
          </cell>
          <cell r="I3220">
            <v>241</v>
          </cell>
          <cell r="J3220">
            <v>280</v>
          </cell>
          <cell r="K3220">
            <v>323</v>
          </cell>
          <cell r="L3220">
            <v>344</v>
          </cell>
          <cell r="M3220">
            <v>356</v>
          </cell>
          <cell r="N3220">
            <v>299</v>
          </cell>
          <cell r="O3220">
            <v>309</v>
          </cell>
          <cell r="P3220">
            <v>293</v>
          </cell>
          <cell r="Q3220">
            <v>337</v>
          </cell>
          <cell r="R3220">
            <v>185</v>
          </cell>
          <cell r="S3220">
            <v>188</v>
          </cell>
          <cell r="T3220">
            <v>198</v>
          </cell>
          <cell r="U3220">
            <v>201</v>
          </cell>
          <cell r="V3220">
            <v>207</v>
          </cell>
          <cell r="W3220">
            <v>215</v>
          </cell>
          <cell r="X3220">
            <v>206</v>
          </cell>
          <cell r="Y3220">
            <v>181</v>
          </cell>
          <cell r="Z3220">
            <v>199</v>
          </cell>
          <cell r="AA3220">
            <v>594</v>
          </cell>
          <cell r="AB3220">
            <v>548</v>
          </cell>
          <cell r="AC3220">
            <v>571</v>
          </cell>
          <cell r="AD3220">
            <v>550</v>
          </cell>
          <cell r="AE3220">
            <v>545</v>
          </cell>
        </row>
        <row r="3221">
          <cell r="E3221" t="str">
            <v>TN Industrial Wood and Waste</v>
          </cell>
          <cell r="F3221">
            <v>33276</v>
          </cell>
          <cell r="G3221">
            <v>36695</v>
          </cell>
          <cell r="H3221">
            <v>35642</v>
          </cell>
          <cell r="I3221">
            <v>34321</v>
          </cell>
          <cell r="J3221">
            <v>36800</v>
          </cell>
          <cell r="K3221">
            <v>40727</v>
          </cell>
          <cell r="L3221">
            <v>35286</v>
          </cell>
          <cell r="M3221">
            <v>33709</v>
          </cell>
          <cell r="N3221">
            <v>34948</v>
          </cell>
          <cell r="O3221">
            <v>38338</v>
          </cell>
          <cell r="P3221">
            <v>40592</v>
          </cell>
          <cell r="Q3221">
            <v>54799</v>
          </cell>
          <cell r="R3221">
            <v>54757</v>
          </cell>
          <cell r="S3221">
            <v>49594</v>
          </cell>
          <cell r="T3221">
            <v>62891</v>
          </cell>
          <cell r="U3221">
            <v>51387</v>
          </cell>
          <cell r="V3221">
            <v>44963</v>
          </cell>
          <cell r="W3221">
            <v>43107</v>
          </cell>
          <cell r="X3221">
            <v>51387</v>
          </cell>
          <cell r="Y3221">
            <v>46089</v>
          </cell>
          <cell r="Z3221">
            <v>49350</v>
          </cell>
          <cell r="AA3221">
            <v>45874</v>
          </cell>
          <cell r="AB3221">
            <v>50944</v>
          </cell>
          <cell r="AC3221">
            <v>48627</v>
          </cell>
          <cell r="AD3221">
            <v>51495</v>
          </cell>
          <cell r="AE3221">
            <v>51460</v>
          </cell>
        </row>
        <row r="3222">
          <cell r="E3222" t="str">
            <v>TX Industrial Wood and Waste</v>
          </cell>
          <cell r="F3222">
            <v>68113</v>
          </cell>
          <cell r="G3222">
            <v>67346</v>
          </cell>
          <cell r="H3222">
            <v>75461</v>
          </cell>
          <cell r="I3222">
            <v>78127</v>
          </cell>
          <cell r="J3222">
            <v>78312</v>
          </cell>
          <cell r="K3222">
            <v>83389</v>
          </cell>
          <cell r="L3222">
            <v>81909</v>
          </cell>
          <cell r="M3222">
            <v>89141</v>
          </cell>
          <cell r="N3222">
            <v>81582</v>
          </cell>
          <cell r="O3222">
            <v>65721</v>
          </cell>
          <cell r="P3222">
            <v>67985</v>
          </cell>
          <cell r="Q3222">
            <v>55871</v>
          </cell>
          <cell r="R3222">
            <v>64974</v>
          </cell>
          <cell r="S3222">
            <v>60127</v>
          </cell>
          <cell r="T3222">
            <v>56510</v>
          </cell>
          <cell r="U3222">
            <v>55804</v>
          </cell>
          <cell r="V3222">
            <v>55561</v>
          </cell>
          <cell r="W3222">
            <v>58925</v>
          </cell>
          <cell r="X3222">
            <v>71534</v>
          </cell>
          <cell r="Y3222">
            <v>45338</v>
          </cell>
          <cell r="Z3222">
            <v>61659</v>
          </cell>
          <cell r="AA3222">
            <v>66903</v>
          </cell>
          <cell r="AB3222">
            <v>65893</v>
          </cell>
          <cell r="AC3222">
            <v>66932</v>
          </cell>
          <cell r="AD3222">
            <v>64133</v>
          </cell>
          <cell r="AE3222">
            <v>62876</v>
          </cell>
        </row>
        <row r="3223">
          <cell r="E3223" t="str">
            <v>US Industrial Wood and Waste</v>
          </cell>
          <cell r="F3223">
            <v>1634235</v>
          </cell>
          <cell r="G3223">
            <v>1594521</v>
          </cell>
          <cell r="H3223">
            <v>1639737</v>
          </cell>
          <cell r="I3223">
            <v>1665502</v>
          </cell>
          <cell r="J3223">
            <v>1779017</v>
          </cell>
          <cell r="K3223">
            <v>1847104</v>
          </cell>
          <cell r="L3223">
            <v>1907048</v>
          </cell>
          <cell r="M3223">
            <v>1914627</v>
          </cell>
          <cell r="N3223">
            <v>1783784</v>
          </cell>
          <cell r="O3223">
            <v>1790562</v>
          </cell>
          <cell r="P3223">
            <v>1781036</v>
          </cell>
          <cell r="Q3223">
            <v>1571239</v>
          </cell>
          <cell r="R3223">
            <v>1542779</v>
          </cell>
          <cell r="S3223">
            <v>1510828</v>
          </cell>
          <cell r="T3223">
            <v>1612653</v>
          </cell>
          <cell r="U3223">
            <v>1604209</v>
          </cell>
          <cell r="V3223">
            <v>1606413</v>
          </cell>
          <cell r="W3223">
            <v>1561942</v>
          </cell>
          <cell r="X3223">
            <v>1485816</v>
          </cell>
          <cell r="Y3223">
            <v>1336078</v>
          </cell>
          <cell r="Z3223">
            <v>1441651</v>
          </cell>
          <cell r="AA3223">
            <v>1473611</v>
          </cell>
          <cell r="AB3223">
            <v>1498296</v>
          </cell>
          <cell r="AC3223">
            <v>1499127</v>
          </cell>
          <cell r="AD3223">
            <v>1514979</v>
          </cell>
          <cell r="AE3223">
            <v>1496162</v>
          </cell>
        </row>
        <row r="3224">
          <cell r="E3224" t="str">
            <v>UT Industrial Wood and Waste</v>
          </cell>
          <cell r="F3224">
            <v>154</v>
          </cell>
          <cell r="G3224">
            <v>160</v>
          </cell>
          <cell r="H3224">
            <v>145</v>
          </cell>
          <cell r="I3224">
            <v>150</v>
          </cell>
          <cell r="J3224">
            <v>153</v>
          </cell>
          <cell r="K3224">
            <v>177</v>
          </cell>
          <cell r="L3224">
            <v>263</v>
          </cell>
          <cell r="M3224">
            <v>265</v>
          </cell>
          <cell r="N3224">
            <v>225</v>
          </cell>
          <cell r="O3224">
            <v>232</v>
          </cell>
          <cell r="P3224">
            <v>218</v>
          </cell>
          <cell r="Q3224">
            <v>264</v>
          </cell>
          <cell r="R3224">
            <v>195</v>
          </cell>
          <cell r="S3224">
            <v>196</v>
          </cell>
          <cell r="T3224">
            <v>203</v>
          </cell>
          <cell r="U3224">
            <v>208</v>
          </cell>
          <cell r="V3224">
            <v>353</v>
          </cell>
          <cell r="W3224">
            <v>382</v>
          </cell>
          <cell r="X3224">
            <v>371</v>
          </cell>
          <cell r="Y3224">
            <v>365</v>
          </cell>
          <cell r="Z3224">
            <v>386</v>
          </cell>
          <cell r="AA3224">
            <v>141</v>
          </cell>
          <cell r="AB3224">
            <v>142</v>
          </cell>
          <cell r="AC3224">
            <v>118</v>
          </cell>
          <cell r="AD3224">
            <v>118</v>
          </cell>
          <cell r="AE3224">
            <v>118</v>
          </cell>
        </row>
        <row r="3225">
          <cell r="E3225" t="str">
            <v>VA Industrial Wood and Waste</v>
          </cell>
          <cell r="F3225">
            <v>66142</v>
          </cell>
          <cell r="G3225">
            <v>69123</v>
          </cell>
          <cell r="H3225">
            <v>70877</v>
          </cell>
          <cell r="I3225">
            <v>72970</v>
          </cell>
          <cell r="J3225">
            <v>77362</v>
          </cell>
          <cell r="K3225">
            <v>81423</v>
          </cell>
          <cell r="L3225">
            <v>82202</v>
          </cell>
          <cell r="M3225">
            <v>77983</v>
          </cell>
          <cell r="N3225">
            <v>76265</v>
          </cell>
          <cell r="O3225">
            <v>77998</v>
          </cell>
          <cell r="P3225">
            <v>78193</v>
          </cell>
          <cell r="Q3225">
            <v>60970</v>
          </cell>
          <cell r="R3225">
            <v>42424</v>
          </cell>
          <cell r="S3225">
            <v>58378</v>
          </cell>
          <cell r="T3225">
            <v>64012</v>
          </cell>
          <cell r="U3225">
            <v>73438</v>
          </cell>
          <cell r="V3225">
            <v>69933</v>
          </cell>
          <cell r="W3225">
            <v>67360</v>
          </cell>
          <cell r="X3225">
            <v>65341</v>
          </cell>
          <cell r="Y3225">
            <v>59783</v>
          </cell>
          <cell r="Z3225">
            <v>49009</v>
          </cell>
          <cell r="AA3225">
            <v>48421</v>
          </cell>
          <cell r="AB3225">
            <v>49020</v>
          </cell>
          <cell r="AC3225">
            <v>51889</v>
          </cell>
          <cell r="AD3225">
            <v>56177</v>
          </cell>
          <cell r="AE3225">
            <v>59497</v>
          </cell>
        </row>
        <row r="3226">
          <cell r="E3226" t="str">
            <v>VT Industrial Wood and Waste</v>
          </cell>
          <cell r="F3226">
            <v>2099</v>
          </cell>
          <cell r="G3226">
            <v>2871</v>
          </cell>
          <cell r="H3226">
            <v>2666</v>
          </cell>
          <cell r="I3226">
            <v>2686</v>
          </cell>
          <cell r="J3226">
            <v>2920</v>
          </cell>
          <cell r="K3226">
            <v>3209</v>
          </cell>
          <cell r="L3226">
            <v>2938</v>
          </cell>
          <cell r="M3226">
            <v>3226</v>
          </cell>
          <cell r="N3226">
            <v>2729</v>
          </cell>
          <cell r="O3226">
            <v>2497</v>
          </cell>
          <cell r="P3226">
            <v>2982</v>
          </cell>
          <cell r="Q3226">
            <v>2580</v>
          </cell>
          <cell r="R3226">
            <v>1285</v>
          </cell>
          <cell r="S3226">
            <v>1178</v>
          </cell>
          <cell r="T3226">
            <v>1510</v>
          </cell>
          <cell r="U3226">
            <v>2209</v>
          </cell>
          <cell r="V3226">
            <v>2460</v>
          </cell>
          <cell r="W3226">
            <v>1591</v>
          </cell>
          <cell r="X3226">
            <v>1536</v>
          </cell>
          <cell r="Y3226">
            <v>1424</v>
          </cell>
          <cell r="Z3226">
            <v>1534</v>
          </cell>
          <cell r="AA3226">
            <v>331</v>
          </cell>
          <cell r="AB3226">
            <v>322</v>
          </cell>
          <cell r="AC3226">
            <v>284</v>
          </cell>
          <cell r="AD3226">
            <v>280</v>
          </cell>
          <cell r="AE3226">
            <v>279</v>
          </cell>
        </row>
        <row r="3227">
          <cell r="E3227" t="str">
            <v>WA Industrial Wood and Waste</v>
          </cell>
          <cell r="F3227">
            <v>74960</v>
          </cell>
          <cell r="G3227">
            <v>54735</v>
          </cell>
          <cell r="H3227">
            <v>72538</v>
          </cell>
          <cell r="I3227">
            <v>68803</v>
          </cell>
          <cell r="J3227">
            <v>69565</v>
          </cell>
          <cell r="K3227">
            <v>64748</v>
          </cell>
          <cell r="L3227">
            <v>62948</v>
          </cell>
          <cell r="M3227">
            <v>70100</v>
          </cell>
          <cell r="N3227">
            <v>64868</v>
          </cell>
          <cell r="O3227">
            <v>65631</v>
          </cell>
          <cell r="P3227">
            <v>62173</v>
          </cell>
          <cell r="Q3227">
            <v>57280</v>
          </cell>
          <cell r="R3227">
            <v>50137</v>
          </cell>
          <cell r="S3227">
            <v>53003</v>
          </cell>
          <cell r="T3227">
            <v>51143</v>
          </cell>
          <cell r="U3227">
            <v>56934</v>
          </cell>
          <cell r="V3227">
            <v>81118</v>
          </cell>
          <cell r="W3227">
            <v>54916</v>
          </cell>
          <cell r="X3227">
            <v>55254</v>
          </cell>
          <cell r="Y3227">
            <v>56555</v>
          </cell>
          <cell r="Z3227">
            <v>69514</v>
          </cell>
          <cell r="AA3227">
            <v>69101</v>
          </cell>
          <cell r="AB3227">
            <v>72389</v>
          </cell>
          <cell r="AC3227">
            <v>70308</v>
          </cell>
          <cell r="AD3227">
            <v>70727</v>
          </cell>
          <cell r="AE3227">
            <v>71187</v>
          </cell>
        </row>
        <row r="3228">
          <cell r="E3228" t="str">
            <v>WI Industrial Wood and Waste</v>
          </cell>
          <cell r="F3228">
            <v>61324</v>
          </cell>
          <cell r="G3228">
            <v>61164</v>
          </cell>
          <cell r="H3228">
            <v>62165</v>
          </cell>
          <cell r="I3228">
            <v>64716</v>
          </cell>
          <cell r="J3228">
            <v>69478</v>
          </cell>
          <cell r="K3228">
            <v>71964</v>
          </cell>
          <cell r="L3228">
            <v>79786</v>
          </cell>
          <cell r="M3228">
            <v>84018</v>
          </cell>
          <cell r="N3228">
            <v>76633</v>
          </cell>
          <cell r="O3228">
            <v>81266</v>
          </cell>
          <cell r="P3228">
            <v>80000</v>
          </cell>
          <cell r="Q3228">
            <v>85770</v>
          </cell>
          <cell r="R3228">
            <v>57961</v>
          </cell>
          <cell r="S3228">
            <v>69481</v>
          </cell>
          <cell r="T3228">
            <v>54649</v>
          </cell>
          <cell r="U3228">
            <v>65910</v>
          </cell>
          <cell r="V3228">
            <v>62770</v>
          </cell>
          <cell r="W3228">
            <v>54701</v>
          </cell>
          <cell r="X3228">
            <v>52108</v>
          </cell>
          <cell r="Y3228">
            <v>49135</v>
          </cell>
          <cell r="Z3228">
            <v>54930</v>
          </cell>
          <cell r="AA3228">
            <v>51607</v>
          </cell>
          <cell r="AB3228">
            <v>51044</v>
          </cell>
          <cell r="AC3228">
            <v>46042</v>
          </cell>
          <cell r="AD3228">
            <v>41913</v>
          </cell>
          <cell r="AE3228">
            <v>40981</v>
          </cell>
        </row>
        <row r="3229">
          <cell r="E3229" t="str">
            <v>WV Industrial Wood and Waste</v>
          </cell>
          <cell r="F3229">
            <v>1411</v>
          </cell>
          <cell r="G3229">
            <v>1479</v>
          </cell>
          <cell r="H3229">
            <v>1336</v>
          </cell>
          <cell r="I3229">
            <v>1390</v>
          </cell>
          <cell r="J3229">
            <v>1574</v>
          </cell>
          <cell r="K3229">
            <v>1835</v>
          </cell>
          <cell r="L3229">
            <v>1772</v>
          </cell>
          <cell r="M3229">
            <v>1823</v>
          </cell>
          <cell r="N3229">
            <v>1470</v>
          </cell>
          <cell r="O3229">
            <v>1517</v>
          </cell>
          <cell r="P3229">
            <v>1433</v>
          </cell>
          <cell r="Q3229">
            <v>2019</v>
          </cell>
          <cell r="R3229">
            <v>1415</v>
          </cell>
          <cell r="S3229">
            <v>1440</v>
          </cell>
          <cell r="T3229">
            <v>1437</v>
          </cell>
          <cell r="U3229">
            <v>1461</v>
          </cell>
          <cell r="V3229">
            <v>1256</v>
          </cell>
          <cell r="W3229">
            <v>1299</v>
          </cell>
          <cell r="X3229">
            <v>1261</v>
          </cell>
          <cell r="Y3229">
            <v>1225</v>
          </cell>
          <cell r="Z3229">
            <v>1301</v>
          </cell>
          <cell r="AA3229">
            <v>786</v>
          </cell>
          <cell r="AB3229">
            <v>791</v>
          </cell>
          <cell r="AC3229">
            <v>658</v>
          </cell>
          <cell r="AD3229">
            <v>656</v>
          </cell>
          <cell r="AE3229">
            <v>656</v>
          </cell>
        </row>
        <row r="3230">
          <cell r="E3230" t="str">
            <v>WY Industrial Wood and Waste</v>
          </cell>
          <cell r="F3230">
            <v>978</v>
          </cell>
          <cell r="G3230">
            <v>992</v>
          </cell>
          <cell r="H3230">
            <v>332</v>
          </cell>
          <cell r="I3230">
            <v>287</v>
          </cell>
          <cell r="J3230">
            <v>590</v>
          </cell>
          <cell r="K3230">
            <v>377</v>
          </cell>
          <cell r="L3230">
            <v>158</v>
          </cell>
          <cell r="M3230">
            <v>172</v>
          </cell>
          <cell r="N3230">
            <v>143</v>
          </cell>
          <cell r="O3230">
            <v>148</v>
          </cell>
          <cell r="P3230">
            <v>143</v>
          </cell>
          <cell r="Q3230">
            <v>271</v>
          </cell>
          <cell r="R3230">
            <v>171</v>
          </cell>
          <cell r="S3230">
            <v>174</v>
          </cell>
          <cell r="T3230">
            <v>184</v>
          </cell>
          <cell r="U3230">
            <v>186</v>
          </cell>
          <cell r="V3230">
            <v>85</v>
          </cell>
          <cell r="W3230">
            <v>88</v>
          </cell>
          <cell r="X3230">
            <v>85</v>
          </cell>
          <cell r="Y3230">
            <v>74</v>
          </cell>
          <cell r="Z3230">
            <v>81</v>
          </cell>
          <cell r="AA3230">
            <v>75</v>
          </cell>
          <cell r="AB3230">
            <v>77</v>
          </cell>
          <cell r="AC3230">
            <v>61</v>
          </cell>
          <cell r="AD3230">
            <v>61</v>
          </cell>
          <cell r="AE3230">
            <v>61</v>
          </cell>
        </row>
        <row r="3231">
          <cell r="E3231" t="str">
            <v>AK Industrial Waxes</v>
          </cell>
          <cell r="F3231">
            <v>0</v>
          </cell>
          <cell r="G3231">
            <v>0</v>
          </cell>
          <cell r="H3231">
            <v>0</v>
          </cell>
          <cell r="I3231">
            <v>0</v>
          </cell>
          <cell r="J3231">
            <v>0</v>
          </cell>
          <cell r="K3231">
            <v>0</v>
          </cell>
          <cell r="L3231">
            <v>0</v>
          </cell>
          <cell r="M3231">
            <v>0</v>
          </cell>
          <cell r="N3231">
            <v>0</v>
          </cell>
          <cell r="O3231">
            <v>0</v>
          </cell>
          <cell r="P3231">
            <v>0</v>
          </cell>
          <cell r="Q3231">
            <v>0</v>
          </cell>
          <cell r="R3231">
            <v>0</v>
          </cell>
          <cell r="S3231">
            <v>0</v>
          </cell>
          <cell r="T3231">
            <v>0</v>
          </cell>
          <cell r="U3231">
            <v>0</v>
          </cell>
          <cell r="V3231">
            <v>0</v>
          </cell>
          <cell r="W3231">
            <v>0</v>
          </cell>
          <cell r="X3231">
            <v>0</v>
          </cell>
          <cell r="Y3231">
            <v>0</v>
          </cell>
          <cell r="Z3231">
            <v>0</v>
          </cell>
          <cell r="AA3231">
            <v>0</v>
          </cell>
          <cell r="AB3231">
            <v>0</v>
          </cell>
          <cell r="AC3231">
            <v>0</v>
          </cell>
          <cell r="AD3231">
            <v>0</v>
          </cell>
          <cell r="AE3231">
            <v>0</v>
          </cell>
        </row>
        <row r="3232">
          <cell r="E3232" t="str">
            <v>AL Industrial Waxes</v>
          </cell>
          <cell r="F3232">
            <v>0</v>
          </cell>
          <cell r="G3232">
            <v>447</v>
          </cell>
          <cell r="H3232">
            <v>474</v>
          </cell>
          <cell r="I3232">
            <v>509</v>
          </cell>
          <cell r="J3232">
            <v>516</v>
          </cell>
          <cell r="K3232">
            <v>516</v>
          </cell>
          <cell r="L3232">
            <v>574</v>
          </cell>
          <cell r="M3232">
            <v>516</v>
          </cell>
          <cell r="N3232">
            <v>500</v>
          </cell>
          <cell r="O3232">
            <v>442</v>
          </cell>
          <cell r="P3232">
            <v>390</v>
          </cell>
          <cell r="Q3232">
            <v>582</v>
          </cell>
          <cell r="R3232">
            <v>516</v>
          </cell>
          <cell r="S3232">
            <v>497</v>
          </cell>
          <cell r="T3232">
            <v>493</v>
          </cell>
          <cell r="U3232">
            <v>503</v>
          </cell>
          <cell r="V3232">
            <v>420</v>
          </cell>
          <cell r="W3232">
            <v>352</v>
          </cell>
          <cell r="X3232">
            <v>308</v>
          </cell>
          <cell r="Y3232">
            <v>197</v>
          </cell>
          <cell r="Z3232">
            <v>275</v>
          </cell>
          <cell r="AA3232">
            <v>242</v>
          </cell>
          <cell r="AB3232">
            <v>246</v>
          </cell>
          <cell r="AC3232">
            <v>291</v>
          </cell>
          <cell r="AD3232">
            <v>261</v>
          </cell>
          <cell r="AE3232">
            <v>218</v>
          </cell>
        </row>
        <row r="3233">
          <cell r="E3233" t="str">
            <v>AR Industrial Waxes</v>
          </cell>
          <cell r="F3233">
            <v>884</v>
          </cell>
          <cell r="G3233">
            <v>647</v>
          </cell>
          <cell r="H3233">
            <v>686</v>
          </cell>
          <cell r="I3233">
            <v>737</v>
          </cell>
          <cell r="J3233">
            <v>747</v>
          </cell>
          <cell r="K3233">
            <v>748</v>
          </cell>
          <cell r="L3233">
            <v>1029</v>
          </cell>
          <cell r="M3233">
            <v>925</v>
          </cell>
          <cell r="N3233">
            <v>896</v>
          </cell>
          <cell r="O3233">
            <v>791</v>
          </cell>
          <cell r="P3233">
            <v>699</v>
          </cell>
          <cell r="Q3233">
            <v>613</v>
          </cell>
          <cell r="R3233">
            <v>543</v>
          </cell>
          <cell r="S3233">
            <v>524</v>
          </cell>
          <cell r="T3233">
            <v>519</v>
          </cell>
          <cell r="U3233">
            <v>529</v>
          </cell>
          <cell r="V3233">
            <v>375</v>
          </cell>
          <cell r="W3233">
            <v>314</v>
          </cell>
          <cell r="X3233">
            <v>274</v>
          </cell>
          <cell r="Y3233">
            <v>175</v>
          </cell>
          <cell r="Z3233">
            <v>245</v>
          </cell>
          <cell r="AA3233">
            <v>216</v>
          </cell>
          <cell r="AB3233">
            <v>219</v>
          </cell>
          <cell r="AC3233">
            <v>224</v>
          </cell>
          <cell r="AD3233">
            <v>201</v>
          </cell>
          <cell r="AE3233">
            <v>168</v>
          </cell>
        </row>
        <row r="3234">
          <cell r="E3234" t="str">
            <v>AZ Industrial Waxes</v>
          </cell>
          <cell r="F3234">
            <v>0</v>
          </cell>
          <cell r="G3234">
            <v>265</v>
          </cell>
          <cell r="H3234">
            <v>281</v>
          </cell>
          <cell r="I3234">
            <v>302</v>
          </cell>
          <cell r="J3234">
            <v>306</v>
          </cell>
          <cell r="K3234">
            <v>306</v>
          </cell>
          <cell r="L3234">
            <v>354</v>
          </cell>
          <cell r="M3234">
            <v>319</v>
          </cell>
          <cell r="N3234">
            <v>309</v>
          </cell>
          <cell r="O3234">
            <v>273</v>
          </cell>
          <cell r="P3234">
            <v>241</v>
          </cell>
          <cell r="Q3234">
            <v>254</v>
          </cell>
          <cell r="R3234">
            <v>225</v>
          </cell>
          <cell r="S3234">
            <v>217</v>
          </cell>
          <cell r="T3234">
            <v>215</v>
          </cell>
          <cell r="U3234">
            <v>220</v>
          </cell>
          <cell r="V3234">
            <v>209</v>
          </cell>
          <cell r="W3234">
            <v>175</v>
          </cell>
          <cell r="X3234">
            <v>153</v>
          </cell>
          <cell r="Y3234">
            <v>97</v>
          </cell>
          <cell r="Z3234">
            <v>136</v>
          </cell>
          <cell r="AA3234">
            <v>120</v>
          </cell>
          <cell r="AB3234">
            <v>122</v>
          </cell>
          <cell r="AC3234">
            <v>163</v>
          </cell>
          <cell r="AD3234">
            <v>146</v>
          </cell>
          <cell r="AE3234">
            <v>122</v>
          </cell>
        </row>
        <row r="3235">
          <cell r="E3235" t="str">
            <v>CA Industrial Waxes</v>
          </cell>
          <cell r="F3235">
            <v>3248</v>
          </cell>
          <cell r="G3235">
            <v>4016</v>
          </cell>
          <cell r="H3235">
            <v>4260</v>
          </cell>
          <cell r="I3235">
            <v>4576</v>
          </cell>
          <cell r="J3235">
            <v>4640</v>
          </cell>
          <cell r="K3235">
            <v>4641</v>
          </cell>
          <cell r="L3235">
            <v>5389</v>
          </cell>
          <cell r="M3235">
            <v>4844</v>
          </cell>
          <cell r="N3235">
            <v>4692</v>
          </cell>
          <cell r="O3235">
            <v>4145</v>
          </cell>
          <cell r="P3235">
            <v>3663</v>
          </cell>
          <cell r="Q3235">
            <v>4603</v>
          </cell>
          <cell r="R3235">
            <v>4075</v>
          </cell>
          <cell r="S3235">
            <v>3932</v>
          </cell>
          <cell r="T3235">
            <v>3896</v>
          </cell>
          <cell r="U3235">
            <v>3973</v>
          </cell>
          <cell r="V3235">
            <v>3436</v>
          </cell>
          <cell r="W3235">
            <v>2876</v>
          </cell>
          <cell r="X3235">
            <v>2516</v>
          </cell>
          <cell r="Y3235">
            <v>1606</v>
          </cell>
          <cell r="Z3235">
            <v>2245</v>
          </cell>
          <cell r="AA3235">
            <v>1981</v>
          </cell>
          <cell r="AB3235">
            <v>2010</v>
          </cell>
          <cell r="AC3235">
            <v>2225</v>
          </cell>
          <cell r="AD3235">
            <v>1995</v>
          </cell>
          <cell r="AE3235">
            <v>1668</v>
          </cell>
        </row>
        <row r="3236">
          <cell r="E3236" t="str">
            <v>CO Industrial Waxes</v>
          </cell>
          <cell r="F3236">
            <v>0</v>
          </cell>
          <cell r="G3236">
            <v>376</v>
          </cell>
          <cell r="H3236">
            <v>399</v>
          </cell>
          <cell r="I3236">
            <v>428</v>
          </cell>
          <cell r="J3236">
            <v>434</v>
          </cell>
          <cell r="K3236">
            <v>434</v>
          </cell>
          <cell r="L3236">
            <v>601</v>
          </cell>
          <cell r="M3236">
            <v>540</v>
          </cell>
          <cell r="N3236">
            <v>523</v>
          </cell>
          <cell r="O3236">
            <v>462</v>
          </cell>
          <cell r="P3236">
            <v>408</v>
          </cell>
          <cell r="Q3236">
            <v>276</v>
          </cell>
          <cell r="R3236">
            <v>245</v>
          </cell>
          <cell r="S3236">
            <v>236</v>
          </cell>
          <cell r="T3236">
            <v>234</v>
          </cell>
          <cell r="U3236">
            <v>239</v>
          </cell>
          <cell r="V3236">
            <v>200</v>
          </cell>
          <cell r="W3236">
            <v>168</v>
          </cell>
          <cell r="X3236">
            <v>147</v>
          </cell>
          <cell r="Y3236">
            <v>94</v>
          </cell>
          <cell r="Z3236">
            <v>131</v>
          </cell>
          <cell r="AA3236">
            <v>115</v>
          </cell>
          <cell r="AB3236">
            <v>117</v>
          </cell>
          <cell r="AC3236">
            <v>149</v>
          </cell>
          <cell r="AD3236">
            <v>133</v>
          </cell>
          <cell r="AE3236">
            <v>111</v>
          </cell>
        </row>
        <row r="3237">
          <cell r="E3237" t="str">
            <v>CT Industrial Waxes</v>
          </cell>
          <cell r="F3237">
            <v>236</v>
          </cell>
          <cell r="G3237">
            <v>450</v>
          </cell>
          <cell r="H3237">
            <v>477</v>
          </cell>
          <cell r="I3237">
            <v>513</v>
          </cell>
          <cell r="J3237">
            <v>520</v>
          </cell>
          <cell r="K3237">
            <v>520</v>
          </cell>
          <cell r="L3237">
            <v>690</v>
          </cell>
          <cell r="M3237">
            <v>620</v>
          </cell>
          <cell r="N3237">
            <v>600</v>
          </cell>
          <cell r="O3237">
            <v>531</v>
          </cell>
          <cell r="P3237">
            <v>469</v>
          </cell>
          <cell r="Q3237">
            <v>346</v>
          </cell>
          <cell r="R3237">
            <v>306</v>
          </cell>
          <cell r="S3237">
            <v>295</v>
          </cell>
          <cell r="T3237">
            <v>292</v>
          </cell>
          <cell r="U3237">
            <v>298</v>
          </cell>
          <cell r="V3237">
            <v>260</v>
          </cell>
          <cell r="W3237">
            <v>217</v>
          </cell>
          <cell r="X3237">
            <v>190</v>
          </cell>
          <cell r="Y3237">
            <v>121</v>
          </cell>
          <cell r="Z3237">
            <v>170</v>
          </cell>
          <cell r="AA3237">
            <v>150</v>
          </cell>
          <cell r="AB3237">
            <v>152</v>
          </cell>
          <cell r="AC3237">
            <v>149</v>
          </cell>
          <cell r="AD3237">
            <v>134</v>
          </cell>
          <cell r="AE3237">
            <v>112</v>
          </cell>
        </row>
        <row r="3238">
          <cell r="E3238" t="str">
            <v>DC Industrial Waxes</v>
          </cell>
          <cell r="F3238">
            <v>0</v>
          </cell>
          <cell r="G3238">
            <v>0</v>
          </cell>
          <cell r="H3238">
            <v>0</v>
          </cell>
          <cell r="I3238">
            <v>0</v>
          </cell>
          <cell r="J3238">
            <v>0</v>
          </cell>
          <cell r="K3238">
            <v>0</v>
          </cell>
          <cell r="L3238">
            <v>0</v>
          </cell>
          <cell r="M3238">
            <v>0</v>
          </cell>
          <cell r="N3238">
            <v>0</v>
          </cell>
          <cell r="O3238">
            <v>0</v>
          </cell>
          <cell r="P3238">
            <v>0</v>
          </cell>
          <cell r="Q3238">
            <v>0</v>
          </cell>
          <cell r="R3238">
            <v>0</v>
          </cell>
          <cell r="S3238">
            <v>0</v>
          </cell>
          <cell r="T3238">
            <v>0</v>
          </cell>
          <cell r="U3238">
            <v>0</v>
          </cell>
          <cell r="V3238">
            <v>0</v>
          </cell>
          <cell r="W3238">
            <v>0</v>
          </cell>
          <cell r="X3238">
            <v>0</v>
          </cell>
          <cell r="Y3238">
            <v>0</v>
          </cell>
          <cell r="Z3238">
            <v>0</v>
          </cell>
          <cell r="AA3238">
            <v>0</v>
          </cell>
          <cell r="AB3238">
            <v>0</v>
          </cell>
          <cell r="AC3238">
            <v>0</v>
          </cell>
          <cell r="AD3238">
            <v>0</v>
          </cell>
          <cell r="AE3238">
            <v>0</v>
          </cell>
        </row>
        <row r="3239">
          <cell r="E3239" t="str">
            <v>DE Industrial Waxes</v>
          </cell>
          <cell r="F3239">
            <v>0</v>
          </cell>
          <cell r="G3239">
            <v>50</v>
          </cell>
          <cell r="H3239">
            <v>53</v>
          </cell>
          <cell r="I3239">
            <v>57</v>
          </cell>
          <cell r="J3239">
            <v>58</v>
          </cell>
          <cell r="K3239">
            <v>58</v>
          </cell>
          <cell r="L3239">
            <v>68</v>
          </cell>
          <cell r="M3239">
            <v>61</v>
          </cell>
          <cell r="N3239">
            <v>59</v>
          </cell>
          <cell r="O3239">
            <v>53</v>
          </cell>
          <cell r="P3239">
            <v>46</v>
          </cell>
          <cell r="Q3239">
            <v>138</v>
          </cell>
          <cell r="R3239">
            <v>122</v>
          </cell>
          <cell r="S3239">
            <v>118</v>
          </cell>
          <cell r="T3239">
            <v>117</v>
          </cell>
          <cell r="U3239">
            <v>119</v>
          </cell>
          <cell r="V3239">
            <v>53</v>
          </cell>
          <cell r="W3239">
            <v>44</v>
          </cell>
          <cell r="X3239">
            <v>39</v>
          </cell>
          <cell r="Y3239">
            <v>25</v>
          </cell>
          <cell r="Z3239">
            <v>34</v>
          </cell>
          <cell r="AA3239">
            <v>30</v>
          </cell>
          <cell r="AB3239">
            <v>31</v>
          </cell>
          <cell r="AC3239">
            <v>0</v>
          </cell>
          <cell r="AD3239">
            <v>0</v>
          </cell>
          <cell r="AE3239">
            <v>0</v>
          </cell>
        </row>
        <row r="3240">
          <cell r="E3240" t="str">
            <v>FL Industrial Waxes</v>
          </cell>
          <cell r="F3240">
            <v>236</v>
          </cell>
          <cell r="G3240">
            <v>920</v>
          </cell>
          <cell r="H3240">
            <v>975</v>
          </cell>
          <cell r="I3240">
            <v>1048</v>
          </cell>
          <cell r="J3240">
            <v>1062</v>
          </cell>
          <cell r="K3240">
            <v>1063</v>
          </cell>
          <cell r="L3240">
            <v>1049</v>
          </cell>
          <cell r="M3240">
            <v>943</v>
          </cell>
          <cell r="N3240">
            <v>913</v>
          </cell>
          <cell r="O3240">
            <v>807</v>
          </cell>
          <cell r="P3240">
            <v>713</v>
          </cell>
          <cell r="Q3240">
            <v>880</v>
          </cell>
          <cell r="R3240">
            <v>779</v>
          </cell>
          <cell r="S3240">
            <v>751</v>
          </cell>
          <cell r="T3240">
            <v>744</v>
          </cell>
          <cell r="U3240">
            <v>759</v>
          </cell>
          <cell r="V3240">
            <v>581</v>
          </cell>
          <cell r="W3240">
            <v>486</v>
          </cell>
          <cell r="X3240">
            <v>425</v>
          </cell>
          <cell r="Y3240">
            <v>271</v>
          </cell>
          <cell r="Z3240">
            <v>379</v>
          </cell>
          <cell r="AA3240">
            <v>335</v>
          </cell>
          <cell r="AB3240">
            <v>340</v>
          </cell>
          <cell r="AC3240">
            <v>305</v>
          </cell>
          <cell r="AD3240">
            <v>274</v>
          </cell>
          <cell r="AE3240">
            <v>229</v>
          </cell>
        </row>
        <row r="3241">
          <cell r="E3241" t="str">
            <v>GA Industrial Waxes</v>
          </cell>
          <cell r="F3241">
            <v>2491</v>
          </cell>
          <cell r="G3241">
            <v>1440</v>
          </cell>
          <cell r="H3241">
            <v>1528</v>
          </cell>
          <cell r="I3241">
            <v>1641</v>
          </cell>
          <cell r="J3241">
            <v>1664</v>
          </cell>
          <cell r="K3241">
            <v>1664</v>
          </cell>
          <cell r="L3241">
            <v>2053</v>
          </cell>
          <cell r="M3241">
            <v>1845</v>
          </cell>
          <cell r="N3241">
            <v>1787</v>
          </cell>
          <cell r="O3241">
            <v>1579</v>
          </cell>
          <cell r="P3241">
            <v>1396</v>
          </cell>
          <cell r="Q3241">
            <v>1425</v>
          </cell>
          <cell r="R3241">
            <v>1262</v>
          </cell>
          <cell r="S3241">
            <v>1217</v>
          </cell>
          <cell r="T3241">
            <v>1206</v>
          </cell>
          <cell r="U3241">
            <v>1230</v>
          </cell>
          <cell r="V3241">
            <v>1136</v>
          </cell>
          <cell r="W3241">
            <v>951</v>
          </cell>
          <cell r="X3241">
            <v>832</v>
          </cell>
          <cell r="Y3241">
            <v>531</v>
          </cell>
          <cell r="Z3241">
            <v>742</v>
          </cell>
          <cell r="AA3241">
            <v>655</v>
          </cell>
          <cell r="AB3241">
            <v>665</v>
          </cell>
          <cell r="AC3241">
            <v>674</v>
          </cell>
          <cell r="AD3241">
            <v>604</v>
          </cell>
          <cell r="AE3241">
            <v>505</v>
          </cell>
        </row>
        <row r="3242">
          <cell r="E3242" t="str">
            <v>HI Industrial Waxes</v>
          </cell>
          <cell r="F3242">
            <v>0</v>
          </cell>
          <cell r="G3242">
            <v>50</v>
          </cell>
          <cell r="H3242">
            <v>53</v>
          </cell>
          <cell r="I3242">
            <v>57</v>
          </cell>
          <cell r="J3242">
            <v>58</v>
          </cell>
          <cell r="K3242">
            <v>58</v>
          </cell>
          <cell r="L3242">
            <v>68</v>
          </cell>
          <cell r="M3242">
            <v>61</v>
          </cell>
          <cell r="N3242">
            <v>59</v>
          </cell>
          <cell r="O3242">
            <v>53</v>
          </cell>
          <cell r="P3242">
            <v>46</v>
          </cell>
          <cell r="Q3242">
            <v>0</v>
          </cell>
          <cell r="R3242">
            <v>0</v>
          </cell>
          <cell r="S3242">
            <v>0</v>
          </cell>
          <cell r="T3242">
            <v>0</v>
          </cell>
          <cell r="U3242">
            <v>0</v>
          </cell>
          <cell r="V3242">
            <v>53</v>
          </cell>
          <cell r="W3242">
            <v>44</v>
          </cell>
          <cell r="X3242">
            <v>39</v>
          </cell>
          <cell r="Y3242">
            <v>25</v>
          </cell>
          <cell r="Z3242">
            <v>34</v>
          </cell>
          <cell r="AA3242">
            <v>30</v>
          </cell>
          <cell r="AB3242">
            <v>31</v>
          </cell>
          <cell r="AC3242">
            <v>0</v>
          </cell>
          <cell r="AD3242">
            <v>0</v>
          </cell>
          <cell r="AE3242">
            <v>0</v>
          </cell>
        </row>
        <row r="3243">
          <cell r="E3243" t="str">
            <v>IA Industrial Waxes</v>
          </cell>
          <cell r="F3243">
            <v>236</v>
          </cell>
          <cell r="G3243">
            <v>492</v>
          </cell>
          <cell r="H3243">
            <v>522</v>
          </cell>
          <cell r="I3243">
            <v>561</v>
          </cell>
          <cell r="J3243">
            <v>569</v>
          </cell>
          <cell r="K3243">
            <v>569</v>
          </cell>
          <cell r="L3243">
            <v>551</v>
          </cell>
          <cell r="M3243">
            <v>496</v>
          </cell>
          <cell r="N3243">
            <v>480</v>
          </cell>
          <cell r="O3243">
            <v>424</v>
          </cell>
          <cell r="P3243">
            <v>375</v>
          </cell>
          <cell r="Q3243">
            <v>484</v>
          </cell>
          <cell r="R3243">
            <v>428</v>
          </cell>
          <cell r="S3243">
            <v>413</v>
          </cell>
          <cell r="T3243">
            <v>410</v>
          </cell>
          <cell r="U3243">
            <v>418</v>
          </cell>
          <cell r="V3243">
            <v>449</v>
          </cell>
          <cell r="W3243">
            <v>376</v>
          </cell>
          <cell r="X3243">
            <v>329</v>
          </cell>
          <cell r="Y3243">
            <v>210</v>
          </cell>
          <cell r="Z3243">
            <v>293</v>
          </cell>
          <cell r="AA3243">
            <v>259</v>
          </cell>
          <cell r="AB3243">
            <v>262</v>
          </cell>
          <cell r="AC3243">
            <v>214</v>
          </cell>
          <cell r="AD3243">
            <v>192</v>
          </cell>
          <cell r="AE3243">
            <v>160</v>
          </cell>
        </row>
        <row r="3244">
          <cell r="E3244" t="str">
            <v>ID Industrial Waxes</v>
          </cell>
          <cell r="F3244">
            <v>0</v>
          </cell>
          <cell r="G3244">
            <v>100</v>
          </cell>
          <cell r="H3244">
            <v>106</v>
          </cell>
          <cell r="I3244">
            <v>114</v>
          </cell>
          <cell r="J3244">
            <v>116</v>
          </cell>
          <cell r="K3244">
            <v>116</v>
          </cell>
          <cell r="L3244">
            <v>146</v>
          </cell>
          <cell r="M3244">
            <v>132</v>
          </cell>
          <cell r="N3244">
            <v>127</v>
          </cell>
          <cell r="O3244">
            <v>113</v>
          </cell>
          <cell r="P3244">
            <v>100</v>
          </cell>
          <cell r="Q3244">
            <v>138</v>
          </cell>
          <cell r="R3244">
            <v>122</v>
          </cell>
          <cell r="S3244">
            <v>118</v>
          </cell>
          <cell r="T3244">
            <v>117</v>
          </cell>
          <cell r="U3244">
            <v>119</v>
          </cell>
          <cell r="V3244">
            <v>113</v>
          </cell>
          <cell r="W3244">
            <v>95</v>
          </cell>
          <cell r="X3244">
            <v>83</v>
          </cell>
          <cell r="Y3244">
            <v>53</v>
          </cell>
          <cell r="Z3244">
            <v>74</v>
          </cell>
          <cell r="AA3244">
            <v>65</v>
          </cell>
          <cell r="AB3244">
            <v>66</v>
          </cell>
          <cell r="AC3244">
            <v>81</v>
          </cell>
          <cell r="AD3244">
            <v>73</v>
          </cell>
          <cell r="AE3244">
            <v>61</v>
          </cell>
        </row>
        <row r="3245">
          <cell r="E3245" t="str">
            <v>IL Industrial Waxes</v>
          </cell>
          <cell r="F3245">
            <v>4468</v>
          </cell>
          <cell r="G3245">
            <v>2753</v>
          </cell>
          <cell r="H3245">
            <v>2920</v>
          </cell>
          <cell r="I3245">
            <v>3137</v>
          </cell>
          <cell r="J3245">
            <v>3181</v>
          </cell>
          <cell r="K3245">
            <v>3181</v>
          </cell>
          <cell r="L3245">
            <v>4303</v>
          </cell>
          <cell r="M3245">
            <v>3868</v>
          </cell>
          <cell r="N3245">
            <v>3746</v>
          </cell>
          <cell r="O3245">
            <v>3310</v>
          </cell>
          <cell r="P3245">
            <v>2925</v>
          </cell>
          <cell r="Q3245">
            <v>2523</v>
          </cell>
          <cell r="R3245">
            <v>2234</v>
          </cell>
          <cell r="S3245">
            <v>2155</v>
          </cell>
          <cell r="T3245">
            <v>2136</v>
          </cell>
          <cell r="U3245">
            <v>2178</v>
          </cell>
          <cell r="V3245">
            <v>1631</v>
          </cell>
          <cell r="W3245">
            <v>1365</v>
          </cell>
          <cell r="X3245">
            <v>1194</v>
          </cell>
          <cell r="Y3245">
            <v>762</v>
          </cell>
          <cell r="Z3245">
            <v>1065</v>
          </cell>
          <cell r="AA3245">
            <v>940</v>
          </cell>
          <cell r="AB3245">
            <v>954</v>
          </cell>
          <cell r="AC3245">
            <v>1076</v>
          </cell>
          <cell r="AD3245">
            <v>964</v>
          </cell>
          <cell r="AE3245">
            <v>806</v>
          </cell>
        </row>
        <row r="3246">
          <cell r="E3246" t="str">
            <v>IN Industrial Waxes</v>
          </cell>
          <cell r="F3246">
            <v>330</v>
          </cell>
          <cell r="G3246">
            <v>1130</v>
          </cell>
          <cell r="H3246">
            <v>1198</v>
          </cell>
          <cell r="I3246">
            <v>1287</v>
          </cell>
          <cell r="J3246">
            <v>1305</v>
          </cell>
          <cell r="K3246">
            <v>1305</v>
          </cell>
          <cell r="L3246">
            <v>1667</v>
          </cell>
          <cell r="M3246">
            <v>1498</v>
          </cell>
          <cell r="N3246">
            <v>1451</v>
          </cell>
          <cell r="O3246">
            <v>1282</v>
          </cell>
          <cell r="P3246">
            <v>1133</v>
          </cell>
          <cell r="Q3246">
            <v>1376</v>
          </cell>
          <cell r="R3246">
            <v>1218</v>
          </cell>
          <cell r="S3246">
            <v>1175</v>
          </cell>
          <cell r="T3246">
            <v>1165</v>
          </cell>
          <cell r="U3246">
            <v>1188</v>
          </cell>
          <cell r="V3246">
            <v>1218</v>
          </cell>
          <cell r="W3246">
            <v>1019</v>
          </cell>
          <cell r="X3246">
            <v>891</v>
          </cell>
          <cell r="Y3246">
            <v>569</v>
          </cell>
          <cell r="Z3246">
            <v>796</v>
          </cell>
          <cell r="AA3246">
            <v>702</v>
          </cell>
          <cell r="AB3246">
            <v>712</v>
          </cell>
          <cell r="AC3246">
            <v>698</v>
          </cell>
          <cell r="AD3246">
            <v>626</v>
          </cell>
          <cell r="AE3246">
            <v>523</v>
          </cell>
        </row>
        <row r="3247">
          <cell r="E3247" t="str">
            <v>KS Industrial Waxes</v>
          </cell>
          <cell r="F3247">
            <v>1416</v>
          </cell>
          <cell r="G3247">
            <v>274</v>
          </cell>
          <cell r="H3247">
            <v>291</v>
          </cell>
          <cell r="I3247">
            <v>312</v>
          </cell>
          <cell r="J3247">
            <v>317</v>
          </cell>
          <cell r="K3247">
            <v>317</v>
          </cell>
          <cell r="L3247">
            <v>340</v>
          </cell>
          <cell r="M3247">
            <v>306</v>
          </cell>
          <cell r="N3247">
            <v>296</v>
          </cell>
          <cell r="O3247">
            <v>262</v>
          </cell>
          <cell r="P3247">
            <v>231</v>
          </cell>
          <cell r="Q3247">
            <v>300</v>
          </cell>
          <cell r="R3247">
            <v>266</v>
          </cell>
          <cell r="S3247">
            <v>257</v>
          </cell>
          <cell r="T3247">
            <v>254</v>
          </cell>
          <cell r="U3247">
            <v>259</v>
          </cell>
          <cell r="V3247">
            <v>238</v>
          </cell>
          <cell r="W3247">
            <v>199</v>
          </cell>
          <cell r="X3247">
            <v>174</v>
          </cell>
          <cell r="Y3247">
            <v>111</v>
          </cell>
          <cell r="Z3247">
            <v>155</v>
          </cell>
          <cell r="AA3247">
            <v>137</v>
          </cell>
          <cell r="AB3247">
            <v>139</v>
          </cell>
          <cell r="AC3247">
            <v>110</v>
          </cell>
          <cell r="AD3247">
            <v>99</v>
          </cell>
          <cell r="AE3247">
            <v>83</v>
          </cell>
        </row>
        <row r="3248">
          <cell r="E3248" t="str">
            <v>KY Industrial Waxes</v>
          </cell>
          <cell r="F3248">
            <v>442</v>
          </cell>
          <cell r="G3248">
            <v>555</v>
          </cell>
          <cell r="H3248">
            <v>589</v>
          </cell>
          <cell r="I3248">
            <v>633</v>
          </cell>
          <cell r="J3248">
            <v>641</v>
          </cell>
          <cell r="K3248">
            <v>642</v>
          </cell>
          <cell r="L3248">
            <v>847</v>
          </cell>
          <cell r="M3248">
            <v>762</v>
          </cell>
          <cell r="N3248">
            <v>738</v>
          </cell>
          <cell r="O3248">
            <v>652</v>
          </cell>
          <cell r="P3248">
            <v>576</v>
          </cell>
          <cell r="Q3248">
            <v>637</v>
          </cell>
          <cell r="R3248">
            <v>564</v>
          </cell>
          <cell r="S3248">
            <v>544</v>
          </cell>
          <cell r="T3248">
            <v>539</v>
          </cell>
          <cell r="U3248">
            <v>550</v>
          </cell>
          <cell r="V3248">
            <v>305</v>
          </cell>
          <cell r="W3248">
            <v>255</v>
          </cell>
          <cell r="X3248">
            <v>223</v>
          </cell>
          <cell r="Y3248">
            <v>143</v>
          </cell>
          <cell r="Z3248">
            <v>199</v>
          </cell>
          <cell r="AA3248">
            <v>176</v>
          </cell>
          <cell r="AB3248">
            <v>178</v>
          </cell>
          <cell r="AC3248">
            <v>194</v>
          </cell>
          <cell r="AD3248">
            <v>174</v>
          </cell>
          <cell r="AE3248">
            <v>146</v>
          </cell>
        </row>
        <row r="3249">
          <cell r="E3249" t="str">
            <v>LA Industrial Waxes</v>
          </cell>
          <cell r="F3249">
            <v>236</v>
          </cell>
          <cell r="G3249">
            <v>422</v>
          </cell>
          <cell r="H3249">
            <v>448</v>
          </cell>
          <cell r="I3249">
            <v>481</v>
          </cell>
          <cell r="J3249">
            <v>488</v>
          </cell>
          <cell r="K3249">
            <v>488</v>
          </cell>
          <cell r="L3249">
            <v>425</v>
          </cell>
          <cell r="M3249">
            <v>382</v>
          </cell>
          <cell r="N3249">
            <v>370</v>
          </cell>
          <cell r="O3249">
            <v>327</v>
          </cell>
          <cell r="P3249">
            <v>289</v>
          </cell>
          <cell r="Q3249">
            <v>335</v>
          </cell>
          <cell r="R3249">
            <v>297</v>
          </cell>
          <cell r="S3249">
            <v>286</v>
          </cell>
          <cell r="T3249">
            <v>284</v>
          </cell>
          <cell r="U3249">
            <v>289</v>
          </cell>
          <cell r="V3249">
            <v>338</v>
          </cell>
          <cell r="W3249">
            <v>283</v>
          </cell>
          <cell r="X3249">
            <v>248</v>
          </cell>
          <cell r="Y3249">
            <v>158</v>
          </cell>
          <cell r="Z3249">
            <v>221</v>
          </cell>
          <cell r="AA3249">
            <v>195</v>
          </cell>
          <cell r="AB3249">
            <v>198</v>
          </cell>
          <cell r="AC3249">
            <v>195</v>
          </cell>
          <cell r="AD3249">
            <v>175</v>
          </cell>
          <cell r="AE3249">
            <v>146</v>
          </cell>
        </row>
        <row r="3250">
          <cell r="E3250" t="str">
            <v>MA Industrial Waxes</v>
          </cell>
          <cell r="F3250">
            <v>881</v>
          </cell>
          <cell r="G3250">
            <v>769</v>
          </cell>
          <cell r="H3250">
            <v>816</v>
          </cell>
          <cell r="I3250">
            <v>877</v>
          </cell>
          <cell r="J3250">
            <v>889</v>
          </cell>
          <cell r="K3250">
            <v>889</v>
          </cell>
          <cell r="L3250">
            <v>1104</v>
          </cell>
          <cell r="M3250">
            <v>992</v>
          </cell>
          <cell r="N3250">
            <v>961</v>
          </cell>
          <cell r="O3250">
            <v>849</v>
          </cell>
          <cell r="P3250">
            <v>750</v>
          </cell>
          <cell r="Q3250">
            <v>771</v>
          </cell>
          <cell r="R3250">
            <v>682</v>
          </cell>
          <cell r="S3250">
            <v>658</v>
          </cell>
          <cell r="T3250">
            <v>652</v>
          </cell>
          <cell r="U3250">
            <v>665</v>
          </cell>
          <cell r="V3250">
            <v>531</v>
          </cell>
          <cell r="W3250">
            <v>445</v>
          </cell>
          <cell r="X3250">
            <v>389</v>
          </cell>
          <cell r="Y3250">
            <v>248</v>
          </cell>
          <cell r="Z3250">
            <v>347</v>
          </cell>
          <cell r="AA3250">
            <v>306</v>
          </cell>
          <cell r="AB3250">
            <v>311</v>
          </cell>
          <cell r="AC3250">
            <v>308</v>
          </cell>
          <cell r="AD3250">
            <v>277</v>
          </cell>
          <cell r="AE3250">
            <v>231</v>
          </cell>
        </row>
        <row r="3251">
          <cell r="E3251" t="str">
            <v>MD Industrial Waxes</v>
          </cell>
          <cell r="F3251">
            <v>3538</v>
          </cell>
          <cell r="G3251">
            <v>415</v>
          </cell>
          <cell r="H3251">
            <v>440</v>
          </cell>
          <cell r="I3251">
            <v>473</v>
          </cell>
          <cell r="J3251">
            <v>479</v>
          </cell>
          <cell r="K3251">
            <v>480</v>
          </cell>
          <cell r="L3251">
            <v>507</v>
          </cell>
          <cell r="M3251">
            <v>456</v>
          </cell>
          <cell r="N3251">
            <v>442</v>
          </cell>
          <cell r="O3251">
            <v>390</v>
          </cell>
          <cell r="P3251">
            <v>345</v>
          </cell>
          <cell r="Q3251">
            <v>346</v>
          </cell>
          <cell r="R3251">
            <v>307</v>
          </cell>
          <cell r="S3251">
            <v>296</v>
          </cell>
          <cell r="T3251">
            <v>293</v>
          </cell>
          <cell r="U3251">
            <v>299</v>
          </cell>
          <cell r="V3251">
            <v>184</v>
          </cell>
          <cell r="W3251">
            <v>154</v>
          </cell>
          <cell r="X3251">
            <v>135</v>
          </cell>
          <cell r="Y3251">
            <v>86</v>
          </cell>
          <cell r="Z3251">
            <v>120</v>
          </cell>
          <cell r="AA3251">
            <v>106</v>
          </cell>
          <cell r="AB3251">
            <v>108</v>
          </cell>
          <cell r="AC3251">
            <v>163</v>
          </cell>
          <cell r="AD3251">
            <v>146</v>
          </cell>
          <cell r="AE3251">
            <v>122</v>
          </cell>
        </row>
        <row r="3252">
          <cell r="E3252" t="str">
            <v>ME Industrial Waxes</v>
          </cell>
          <cell r="F3252">
            <v>0</v>
          </cell>
          <cell r="G3252">
            <v>129</v>
          </cell>
          <cell r="H3252">
            <v>137</v>
          </cell>
          <cell r="I3252">
            <v>147</v>
          </cell>
          <cell r="J3252">
            <v>149</v>
          </cell>
          <cell r="K3252">
            <v>149</v>
          </cell>
          <cell r="L3252">
            <v>156</v>
          </cell>
          <cell r="M3252">
            <v>140</v>
          </cell>
          <cell r="N3252">
            <v>136</v>
          </cell>
          <cell r="O3252">
            <v>120</v>
          </cell>
          <cell r="P3252">
            <v>106</v>
          </cell>
          <cell r="Q3252">
            <v>76</v>
          </cell>
          <cell r="R3252">
            <v>67</v>
          </cell>
          <cell r="S3252">
            <v>65</v>
          </cell>
          <cell r="T3252">
            <v>64</v>
          </cell>
          <cell r="U3252">
            <v>66</v>
          </cell>
          <cell r="V3252">
            <v>53</v>
          </cell>
          <cell r="W3252">
            <v>44</v>
          </cell>
          <cell r="X3252">
            <v>39</v>
          </cell>
          <cell r="Y3252">
            <v>25</v>
          </cell>
          <cell r="Z3252">
            <v>34</v>
          </cell>
          <cell r="AA3252">
            <v>30</v>
          </cell>
          <cell r="AB3252">
            <v>31</v>
          </cell>
          <cell r="AC3252">
            <v>0</v>
          </cell>
          <cell r="AD3252">
            <v>0</v>
          </cell>
          <cell r="AE3252">
            <v>0</v>
          </cell>
        </row>
        <row r="3253">
          <cell r="E3253" t="str">
            <v>MI Industrial Waxes</v>
          </cell>
          <cell r="F3253">
            <v>442</v>
          </cell>
          <cell r="G3253">
            <v>1283</v>
          </cell>
          <cell r="H3253">
            <v>1361</v>
          </cell>
          <cell r="I3253">
            <v>1462</v>
          </cell>
          <cell r="J3253">
            <v>1482</v>
          </cell>
          <cell r="K3253">
            <v>1482</v>
          </cell>
          <cell r="L3253">
            <v>1983</v>
          </cell>
          <cell r="M3253">
            <v>1782</v>
          </cell>
          <cell r="N3253">
            <v>1726</v>
          </cell>
          <cell r="O3253">
            <v>1525</v>
          </cell>
          <cell r="P3253">
            <v>1348</v>
          </cell>
          <cell r="Q3253">
            <v>1251</v>
          </cell>
          <cell r="R3253">
            <v>1108</v>
          </cell>
          <cell r="S3253">
            <v>1069</v>
          </cell>
          <cell r="T3253">
            <v>1059</v>
          </cell>
          <cell r="U3253">
            <v>1080</v>
          </cell>
          <cell r="V3253">
            <v>886</v>
          </cell>
          <cell r="W3253">
            <v>742</v>
          </cell>
          <cell r="X3253">
            <v>649</v>
          </cell>
          <cell r="Y3253">
            <v>414</v>
          </cell>
          <cell r="Z3253">
            <v>579</v>
          </cell>
          <cell r="AA3253">
            <v>511</v>
          </cell>
          <cell r="AB3253">
            <v>518</v>
          </cell>
          <cell r="AC3253">
            <v>579</v>
          </cell>
          <cell r="AD3253">
            <v>520</v>
          </cell>
          <cell r="AE3253">
            <v>434</v>
          </cell>
        </row>
        <row r="3254">
          <cell r="E3254" t="str">
            <v>MN Industrial Waxes</v>
          </cell>
          <cell r="F3254">
            <v>0</v>
          </cell>
          <cell r="G3254">
            <v>972</v>
          </cell>
          <cell r="H3254">
            <v>1031</v>
          </cell>
          <cell r="I3254">
            <v>1108</v>
          </cell>
          <cell r="J3254">
            <v>1123</v>
          </cell>
          <cell r="K3254">
            <v>1123</v>
          </cell>
          <cell r="L3254">
            <v>1317</v>
          </cell>
          <cell r="M3254">
            <v>1184</v>
          </cell>
          <cell r="N3254">
            <v>1147</v>
          </cell>
          <cell r="O3254">
            <v>1013</v>
          </cell>
          <cell r="P3254">
            <v>896</v>
          </cell>
          <cell r="Q3254">
            <v>944</v>
          </cell>
          <cell r="R3254">
            <v>835</v>
          </cell>
          <cell r="S3254">
            <v>806</v>
          </cell>
          <cell r="T3254">
            <v>799</v>
          </cell>
          <cell r="U3254">
            <v>815</v>
          </cell>
          <cell r="V3254">
            <v>752</v>
          </cell>
          <cell r="W3254">
            <v>630</v>
          </cell>
          <cell r="X3254">
            <v>551</v>
          </cell>
          <cell r="Y3254">
            <v>352</v>
          </cell>
          <cell r="Z3254">
            <v>492</v>
          </cell>
          <cell r="AA3254">
            <v>434</v>
          </cell>
          <cell r="AB3254">
            <v>440</v>
          </cell>
          <cell r="AC3254">
            <v>482</v>
          </cell>
          <cell r="AD3254">
            <v>432</v>
          </cell>
          <cell r="AE3254">
            <v>361</v>
          </cell>
        </row>
        <row r="3255">
          <cell r="E3255" t="str">
            <v>MO Industrial Waxes</v>
          </cell>
          <cell r="F3255">
            <v>3281</v>
          </cell>
          <cell r="G3255">
            <v>861</v>
          </cell>
          <cell r="H3255">
            <v>913</v>
          </cell>
          <cell r="I3255">
            <v>981</v>
          </cell>
          <cell r="J3255">
            <v>995</v>
          </cell>
          <cell r="K3255">
            <v>995</v>
          </cell>
          <cell r="L3255">
            <v>976</v>
          </cell>
          <cell r="M3255">
            <v>877</v>
          </cell>
          <cell r="N3255">
            <v>849</v>
          </cell>
          <cell r="O3255">
            <v>751</v>
          </cell>
          <cell r="P3255">
            <v>663</v>
          </cell>
          <cell r="Q3255">
            <v>1007</v>
          </cell>
          <cell r="R3255">
            <v>891</v>
          </cell>
          <cell r="S3255">
            <v>860</v>
          </cell>
          <cell r="T3255">
            <v>852</v>
          </cell>
          <cell r="U3255">
            <v>869</v>
          </cell>
          <cell r="V3255">
            <v>797</v>
          </cell>
          <cell r="W3255">
            <v>667</v>
          </cell>
          <cell r="X3255">
            <v>583</v>
          </cell>
          <cell r="Y3255">
            <v>372</v>
          </cell>
          <cell r="Z3255">
            <v>520</v>
          </cell>
          <cell r="AA3255">
            <v>459</v>
          </cell>
          <cell r="AB3255">
            <v>466</v>
          </cell>
          <cell r="AC3255">
            <v>389</v>
          </cell>
          <cell r="AD3255">
            <v>349</v>
          </cell>
          <cell r="AE3255">
            <v>292</v>
          </cell>
        </row>
        <row r="3256">
          <cell r="E3256" t="str">
            <v>MS Industrial Waxes</v>
          </cell>
          <cell r="F3256">
            <v>0</v>
          </cell>
          <cell r="G3256">
            <v>543</v>
          </cell>
          <cell r="H3256">
            <v>576</v>
          </cell>
          <cell r="I3256">
            <v>618</v>
          </cell>
          <cell r="J3256">
            <v>627</v>
          </cell>
          <cell r="K3256">
            <v>627</v>
          </cell>
          <cell r="L3256">
            <v>723</v>
          </cell>
          <cell r="M3256">
            <v>649</v>
          </cell>
          <cell r="N3256">
            <v>629</v>
          </cell>
          <cell r="O3256">
            <v>556</v>
          </cell>
          <cell r="P3256">
            <v>491</v>
          </cell>
          <cell r="Q3256">
            <v>478</v>
          </cell>
          <cell r="R3256">
            <v>423</v>
          </cell>
          <cell r="S3256">
            <v>408</v>
          </cell>
          <cell r="T3256">
            <v>405</v>
          </cell>
          <cell r="U3256">
            <v>413</v>
          </cell>
          <cell r="V3256">
            <v>385</v>
          </cell>
          <cell r="W3256">
            <v>322</v>
          </cell>
          <cell r="X3256">
            <v>282</v>
          </cell>
          <cell r="Y3256">
            <v>180</v>
          </cell>
          <cell r="Z3256">
            <v>252</v>
          </cell>
          <cell r="AA3256">
            <v>222</v>
          </cell>
          <cell r="AB3256">
            <v>225</v>
          </cell>
          <cell r="AC3256">
            <v>207</v>
          </cell>
          <cell r="AD3256">
            <v>186</v>
          </cell>
          <cell r="AE3256">
            <v>155</v>
          </cell>
        </row>
        <row r="3257">
          <cell r="E3257" t="str">
            <v>MT Industrial Waxes</v>
          </cell>
          <cell r="F3257">
            <v>0</v>
          </cell>
          <cell r="G3257">
            <v>0</v>
          </cell>
          <cell r="H3257">
            <v>0</v>
          </cell>
          <cell r="I3257">
            <v>0</v>
          </cell>
          <cell r="J3257">
            <v>0</v>
          </cell>
          <cell r="K3257">
            <v>0</v>
          </cell>
          <cell r="L3257">
            <v>0</v>
          </cell>
          <cell r="M3257">
            <v>0</v>
          </cell>
          <cell r="N3257">
            <v>0</v>
          </cell>
          <cell r="O3257">
            <v>0</v>
          </cell>
          <cell r="P3257">
            <v>0</v>
          </cell>
          <cell r="Q3257">
            <v>0</v>
          </cell>
          <cell r="R3257">
            <v>0</v>
          </cell>
          <cell r="S3257">
            <v>0</v>
          </cell>
          <cell r="T3257">
            <v>0</v>
          </cell>
          <cell r="U3257">
            <v>0</v>
          </cell>
          <cell r="V3257">
            <v>0</v>
          </cell>
          <cell r="W3257">
            <v>0</v>
          </cell>
          <cell r="X3257">
            <v>0</v>
          </cell>
          <cell r="Y3257">
            <v>0</v>
          </cell>
          <cell r="Z3257">
            <v>0</v>
          </cell>
          <cell r="AA3257">
            <v>0</v>
          </cell>
          <cell r="AB3257">
            <v>0</v>
          </cell>
          <cell r="AC3257">
            <v>0</v>
          </cell>
          <cell r="AD3257">
            <v>0</v>
          </cell>
          <cell r="AE3257">
            <v>0</v>
          </cell>
        </row>
        <row r="3258">
          <cell r="E3258" t="str">
            <v>NC Industrial Waxes</v>
          </cell>
          <cell r="F3258">
            <v>720</v>
          </cell>
          <cell r="G3258">
            <v>1232</v>
          </cell>
          <cell r="H3258">
            <v>1307</v>
          </cell>
          <cell r="I3258">
            <v>1404</v>
          </cell>
          <cell r="J3258">
            <v>1423</v>
          </cell>
          <cell r="K3258">
            <v>1423</v>
          </cell>
          <cell r="L3258">
            <v>2051</v>
          </cell>
          <cell r="M3258">
            <v>1844</v>
          </cell>
          <cell r="N3258">
            <v>1786</v>
          </cell>
          <cell r="O3258">
            <v>1578</v>
          </cell>
          <cell r="P3258">
            <v>1394</v>
          </cell>
          <cell r="Q3258">
            <v>1595</v>
          </cell>
          <cell r="R3258">
            <v>1412</v>
          </cell>
          <cell r="S3258">
            <v>1363</v>
          </cell>
          <cell r="T3258">
            <v>1350</v>
          </cell>
          <cell r="U3258">
            <v>1377</v>
          </cell>
          <cell r="V3258">
            <v>1162</v>
          </cell>
          <cell r="W3258">
            <v>973</v>
          </cell>
          <cell r="X3258">
            <v>851</v>
          </cell>
          <cell r="Y3258">
            <v>543</v>
          </cell>
          <cell r="Z3258">
            <v>759</v>
          </cell>
          <cell r="AA3258">
            <v>670</v>
          </cell>
          <cell r="AB3258">
            <v>680</v>
          </cell>
          <cell r="AC3258">
            <v>765</v>
          </cell>
          <cell r="AD3258">
            <v>686</v>
          </cell>
          <cell r="AE3258">
            <v>573</v>
          </cell>
        </row>
        <row r="3259">
          <cell r="E3259" t="str">
            <v>ND Industrial Waxes</v>
          </cell>
          <cell r="F3259">
            <v>0</v>
          </cell>
          <cell r="G3259">
            <v>0</v>
          </cell>
          <cell r="H3259">
            <v>0</v>
          </cell>
          <cell r="I3259">
            <v>0</v>
          </cell>
          <cell r="J3259">
            <v>0</v>
          </cell>
          <cell r="K3259">
            <v>0</v>
          </cell>
          <cell r="L3259">
            <v>0</v>
          </cell>
          <cell r="M3259">
            <v>0</v>
          </cell>
          <cell r="N3259">
            <v>0</v>
          </cell>
          <cell r="O3259">
            <v>0</v>
          </cell>
          <cell r="P3259">
            <v>0</v>
          </cell>
          <cell r="Q3259">
            <v>65</v>
          </cell>
          <cell r="R3259">
            <v>57</v>
          </cell>
          <cell r="S3259">
            <v>55</v>
          </cell>
          <cell r="T3259">
            <v>55</v>
          </cell>
          <cell r="U3259">
            <v>56</v>
          </cell>
          <cell r="V3259">
            <v>53</v>
          </cell>
          <cell r="W3259">
            <v>44</v>
          </cell>
          <cell r="X3259">
            <v>39</v>
          </cell>
          <cell r="Y3259">
            <v>25</v>
          </cell>
          <cell r="Z3259">
            <v>34</v>
          </cell>
          <cell r="AA3259">
            <v>30</v>
          </cell>
          <cell r="AB3259">
            <v>31</v>
          </cell>
          <cell r="AC3259">
            <v>0</v>
          </cell>
          <cell r="AD3259">
            <v>0</v>
          </cell>
          <cell r="AE3259">
            <v>0</v>
          </cell>
        </row>
        <row r="3260">
          <cell r="E3260" t="str">
            <v>NE Industrial Waxes</v>
          </cell>
          <cell r="F3260">
            <v>442</v>
          </cell>
          <cell r="G3260">
            <v>146</v>
          </cell>
          <cell r="H3260">
            <v>155</v>
          </cell>
          <cell r="I3260">
            <v>167</v>
          </cell>
          <cell r="J3260">
            <v>169</v>
          </cell>
          <cell r="K3260">
            <v>169</v>
          </cell>
          <cell r="L3260">
            <v>156</v>
          </cell>
          <cell r="M3260">
            <v>140</v>
          </cell>
          <cell r="N3260">
            <v>136</v>
          </cell>
          <cell r="O3260">
            <v>120</v>
          </cell>
          <cell r="P3260">
            <v>106</v>
          </cell>
          <cell r="Q3260">
            <v>170</v>
          </cell>
          <cell r="R3260">
            <v>150</v>
          </cell>
          <cell r="S3260">
            <v>145</v>
          </cell>
          <cell r="T3260">
            <v>144</v>
          </cell>
          <cell r="U3260">
            <v>147</v>
          </cell>
          <cell r="V3260">
            <v>137</v>
          </cell>
          <cell r="W3260">
            <v>115</v>
          </cell>
          <cell r="X3260">
            <v>100</v>
          </cell>
          <cell r="Y3260">
            <v>64</v>
          </cell>
          <cell r="Z3260">
            <v>89</v>
          </cell>
          <cell r="AA3260">
            <v>79</v>
          </cell>
          <cell r="AB3260">
            <v>80</v>
          </cell>
          <cell r="AC3260">
            <v>83</v>
          </cell>
          <cell r="AD3260">
            <v>74</v>
          </cell>
          <cell r="AE3260">
            <v>62</v>
          </cell>
        </row>
        <row r="3261">
          <cell r="E3261" t="str">
            <v>NH Industrial Waxes</v>
          </cell>
          <cell r="F3261">
            <v>442</v>
          </cell>
          <cell r="G3261">
            <v>50</v>
          </cell>
          <cell r="H3261">
            <v>53</v>
          </cell>
          <cell r="I3261">
            <v>57</v>
          </cell>
          <cell r="J3261">
            <v>58</v>
          </cell>
          <cell r="K3261">
            <v>58</v>
          </cell>
          <cell r="L3261">
            <v>68</v>
          </cell>
          <cell r="M3261">
            <v>61</v>
          </cell>
          <cell r="N3261">
            <v>59</v>
          </cell>
          <cell r="O3261">
            <v>53</v>
          </cell>
          <cell r="P3261">
            <v>46</v>
          </cell>
          <cell r="Q3261">
            <v>31</v>
          </cell>
          <cell r="R3261">
            <v>28</v>
          </cell>
          <cell r="S3261">
            <v>27</v>
          </cell>
          <cell r="T3261">
            <v>26</v>
          </cell>
          <cell r="U3261">
            <v>27</v>
          </cell>
          <cell r="V3261">
            <v>32</v>
          </cell>
          <cell r="W3261">
            <v>26</v>
          </cell>
          <cell r="X3261">
            <v>23</v>
          </cell>
          <cell r="Y3261">
            <v>15</v>
          </cell>
          <cell r="Z3261">
            <v>21</v>
          </cell>
          <cell r="AA3261">
            <v>18</v>
          </cell>
          <cell r="AB3261">
            <v>18</v>
          </cell>
          <cell r="AC3261">
            <v>13</v>
          </cell>
          <cell r="AD3261">
            <v>12</v>
          </cell>
          <cell r="AE3261">
            <v>10</v>
          </cell>
        </row>
        <row r="3262">
          <cell r="E3262" t="str">
            <v>NJ Industrial Waxes</v>
          </cell>
          <cell r="F3262">
            <v>442</v>
          </cell>
          <cell r="G3262">
            <v>1545</v>
          </cell>
          <cell r="H3262">
            <v>1638</v>
          </cell>
          <cell r="I3262">
            <v>1760</v>
          </cell>
          <cell r="J3262">
            <v>1785</v>
          </cell>
          <cell r="K3262">
            <v>1785</v>
          </cell>
          <cell r="L3262">
            <v>1933</v>
          </cell>
          <cell r="M3262">
            <v>1737</v>
          </cell>
          <cell r="N3262">
            <v>1683</v>
          </cell>
          <cell r="O3262">
            <v>1487</v>
          </cell>
          <cell r="P3262">
            <v>1314</v>
          </cell>
          <cell r="Q3262">
            <v>1112</v>
          </cell>
          <cell r="R3262">
            <v>984</v>
          </cell>
          <cell r="S3262">
            <v>950</v>
          </cell>
          <cell r="T3262">
            <v>941</v>
          </cell>
          <cell r="U3262">
            <v>960</v>
          </cell>
          <cell r="V3262">
            <v>660</v>
          </cell>
          <cell r="W3262">
            <v>552</v>
          </cell>
          <cell r="X3262">
            <v>483</v>
          </cell>
          <cell r="Y3262">
            <v>308</v>
          </cell>
          <cell r="Z3262">
            <v>431</v>
          </cell>
          <cell r="AA3262">
            <v>380</v>
          </cell>
          <cell r="AB3262">
            <v>386</v>
          </cell>
          <cell r="AC3262">
            <v>461</v>
          </cell>
          <cell r="AD3262">
            <v>413</v>
          </cell>
          <cell r="AE3262">
            <v>345</v>
          </cell>
        </row>
        <row r="3263">
          <cell r="E3263" t="str">
            <v>NM Industrial Waxes</v>
          </cell>
          <cell r="F3263">
            <v>0</v>
          </cell>
          <cell r="G3263">
            <v>0</v>
          </cell>
          <cell r="H3263">
            <v>0</v>
          </cell>
          <cell r="I3263">
            <v>0</v>
          </cell>
          <cell r="J3263">
            <v>0</v>
          </cell>
          <cell r="K3263">
            <v>0</v>
          </cell>
          <cell r="L3263">
            <v>0</v>
          </cell>
          <cell r="M3263">
            <v>0</v>
          </cell>
          <cell r="N3263">
            <v>0</v>
          </cell>
          <cell r="O3263">
            <v>0</v>
          </cell>
          <cell r="P3263">
            <v>0</v>
          </cell>
          <cell r="Q3263">
            <v>0</v>
          </cell>
          <cell r="R3263">
            <v>0</v>
          </cell>
          <cell r="S3263">
            <v>0</v>
          </cell>
          <cell r="T3263">
            <v>0</v>
          </cell>
          <cell r="U3263">
            <v>0</v>
          </cell>
          <cell r="V3263">
            <v>53</v>
          </cell>
          <cell r="W3263">
            <v>44</v>
          </cell>
          <cell r="X3263">
            <v>39</v>
          </cell>
          <cell r="Y3263">
            <v>25</v>
          </cell>
          <cell r="Z3263">
            <v>34</v>
          </cell>
          <cell r="AA3263">
            <v>30</v>
          </cell>
          <cell r="AB3263">
            <v>31</v>
          </cell>
          <cell r="AC3263">
            <v>18</v>
          </cell>
          <cell r="AD3263">
            <v>16</v>
          </cell>
          <cell r="AE3263">
            <v>13</v>
          </cell>
        </row>
        <row r="3264">
          <cell r="E3264" t="str">
            <v>NV Industrial Waxes</v>
          </cell>
          <cell r="F3264">
            <v>0</v>
          </cell>
          <cell r="G3264">
            <v>0</v>
          </cell>
          <cell r="H3264">
            <v>0</v>
          </cell>
          <cell r="I3264">
            <v>0</v>
          </cell>
          <cell r="J3264">
            <v>0</v>
          </cell>
          <cell r="K3264">
            <v>0</v>
          </cell>
          <cell r="L3264">
            <v>0</v>
          </cell>
          <cell r="M3264">
            <v>0</v>
          </cell>
          <cell r="N3264">
            <v>0</v>
          </cell>
          <cell r="O3264">
            <v>0</v>
          </cell>
          <cell r="P3264">
            <v>0</v>
          </cell>
          <cell r="Q3264">
            <v>0</v>
          </cell>
          <cell r="R3264">
            <v>0</v>
          </cell>
          <cell r="S3264">
            <v>0</v>
          </cell>
          <cell r="T3264">
            <v>0</v>
          </cell>
          <cell r="U3264">
            <v>0</v>
          </cell>
          <cell r="V3264">
            <v>0</v>
          </cell>
          <cell r="W3264">
            <v>0</v>
          </cell>
          <cell r="X3264">
            <v>0</v>
          </cell>
          <cell r="Y3264">
            <v>0</v>
          </cell>
          <cell r="Z3264">
            <v>0</v>
          </cell>
          <cell r="AA3264">
            <v>0</v>
          </cell>
          <cell r="AB3264">
            <v>0</v>
          </cell>
          <cell r="AC3264">
            <v>0</v>
          </cell>
          <cell r="AD3264">
            <v>0</v>
          </cell>
          <cell r="AE3264">
            <v>0</v>
          </cell>
        </row>
        <row r="3265">
          <cell r="E3265" t="str">
            <v>NY Industrial Waxes</v>
          </cell>
          <cell r="F3265">
            <v>1077</v>
          </cell>
          <cell r="G3265">
            <v>1482</v>
          </cell>
          <cell r="H3265">
            <v>1571</v>
          </cell>
          <cell r="I3265">
            <v>1688</v>
          </cell>
          <cell r="J3265">
            <v>1712</v>
          </cell>
          <cell r="K3265">
            <v>1712</v>
          </cell>
          <cell r="L3265">
            <v>1717</v>
          </cell>
          <cell r="M3265">
            <v>1543</v>
          </cell>
          <cell r="N3265">
            <v>1495</v>
          </cell>
          <cell r="O3265">
            <v>1321</v>
          </cell>
          <cell r="P3265">
            <v>1167</v>
          </cell>
          <cell r="Q3265">
            <v>1192</v>
          </cell>
          <cell r="R3265">
            <v>1055</v>
          </cell>
          <cell r="S3265">
            <v>1018</v>
          </cell>
          <cell r="T3265">
            <v>1009</v>
          </cell>
          <cell r="U3265">
            <v>1029</v>
          </cell>
          <cell r="V3265">
            <v>686</v>
          </cell>
          <cell r="W3265">
            <v>575</v>
          </cell>
          <cell r="X3265">
            <v>503</v>
          </cell>
          <cell r="Y3265">
            <v>321</v>
          </cell>
          <cell r="Z3265">
            <v>448</v>
          </cell>
          <cell r="AA3265">
            <v>396</v>
          </cell>
          <cell r="AB3265">
            <v>402</v>
          </cell>
          <cell r="AC3265">
            <v>403</v>
          </cell>
          <cell r="AD3265">
            <v>361</v>
          </cell>
          <cell r="AE3265">
            <v>302</v>
          </cell>
        </row>
        <row r="3266">
          <cell r="E3266" t="str">
            <v>OH Industrial Waxes</v>
          </cell>
          <cell r="F3266">
            <v>766</v>
          </cell>
          <cell r="G3266">
            <v>2063</v>
          </cell>
          <cell r="H3266">
            <v>2188</v>
          </cell>
          <cell r="I3266">
            <v>2351</v>
          </cell>
          <cell r="J3266">
            <v>2383</v>
          </cell>
          <cell r="K3266">
            <v>2384</v>
          </cell>
          <cell r="L3266">
            <v>3145</v>
          </cell>
          <cell r="M3266">
            <v>2827</v>
          </cell>
          <cell r="N3266">
            <v>2738</v>
          </cell>
          <cell r="O3266">
            <v>2419</v>
          </cell>
          <cell r="P3266">
            <v>2138</v>
          </cell>
          <cell r="Q3266">
            <v>2412</v>
          </cell>
          <cell r="R3266">
            <v>2135</v>
          </cell>
          <cell r="S3266">
            <v>2060</v>
          </cell>
          <cell r="T3266">
            <v>2041</v>
          </cell>
          <cell r="U3266">
            <v>2082</v>
          </cell>
          <cell r="V3266">
            <v>1456</v>
          </cell>
          <cell r="W3266">
            <v>1219</v>
          </cell>
          <cell r="X3266">
            <v>1066</v>
          </cell>
          <cell r="Y3266">
            <v>681</v>
          </cell>
          <cell r="Z3266">
            <v>951</v>
          </cell>
          <cell r="AA3266">
            <v>840</v>
          </cell>
          <cell r="AB3266">
            <v>852</v>
          </cell>
          <cell r="AC3266">
            <v>1011</v>
          </cell>
          <cell r="AD3266">
            <v>907</v>
          </cell>
          <cell r="AE3266">
            <v>758</v>
          </cell>
        </row>
        <row r="3267">
          <cell r="E3267" t="str">
            <v>OK Industrial Waxes</v>
          </cell>
          <cell r="F3267">
            <v>0</v>
          </cell>
          <cell r="G3267">
            <v>250</v>
          </cell>
          <cell r="H3267">
            <v>266</v>
          </cell>
          <cell r="I3267">
            <v>285</v>
          </cell>
          <cell r="J3267">
            <v>289</v>
          </cell>
          <cell r="K3267">
            <v>289</v>
          </cell>
          <cell r="L3267">
            <v>293</v>
          </cell>
          <cell r="M3267">
            <v>263</v>
          </cell>
          <cell r="N3267">
            <v>255</v>
          </cell>
          <cell r="O3267">
            <v>225</v>
          </cell>
          <cell r="P3267">
            <v>199</v>
          </cell>
          <cell r="Q3267">
            <v>116</v>
          </cell>
          <cell r="R3267">
            <v>103</v>
          </cell>
          <cell r="S3267">
            <v>99</v>
          </cell>
          <cell r="T3267">
            <v>98</v>
          </cell>
          <cell r="U3267">
            <v>100</v>
          </cell>
          <cell r="V3267">
            <v>160</v>
          </cell>
          <cell r="W3267">
            <v>134</v>
          </cell>
          <cell r="X3267">
            <v>117</v>
          </cell>
          <cell r="Y3267">
            <v>75</v>
          </cell>
          <cell r="Z3267">
            <v>104</v>
          </cell>
          <cell r="AA3267">
            <v>92</v>
          </cell>
          <cell r="AB3267">
            <v>93</v>
          </cell>
          <cell r="AC3267">
            <v>123</v>
          </cell>
          <cell r="AD3267">
            <v>110</v>
          </cell>
          <cell r="AE3267">
            <v>92</v>
          </cell>
        </row>
        <row r="3268">
          <cell r="E3268" t="str">
            <v>OR Industrial Waxes</v>
          </cell>
          <cell r="F3268">
            <v>0</v>
          </cell>
          <cell r="G3268">
            <v>275</v>
          </cell>
          <cell r="H3268">
            <v>292</v>
          </cell>
          <cell r="I3268">
            <v>314</v>
          </cell>
          <cell r="J3268">
            <v>318</v>
          </cell>
          <cell r="K3268">
            <v>318</v>
          </cell>
          <cell r="L3268">
            <v>427</v>
          </cell>
          <cell r="M3268">
            <v>384</v>
          </cell>
          <cell r="N3268">
            <v>372</v>
          </cell>
          <cell r="O3268">
            <v>328</v>
          </cell>
          <cell r="P3268">
            <v>290</v>
          </cell>
          <cell r="Q3268">
            <v>311</v>
          </cell>
          <cell r="R3268">
            <v>276</v>
          </cell>
          <cell r="S3268">
            <v>266</v>
          </cell>
          <cell r="T3268">
            <v>264</v>
          </cell>
          <cell r="U3268">
            <v>269</v>
          </cell>
          <cell r="V3268">
            <v>292</v>
          </cell>
          <cell r="W3268">
            <v>245</v>
          </cell>
          <cell r="X3268">
            <v>214</v>
          </cell>
          <cell r="Y3268">
            <v>137</v>
          </cell>
          <cell r="Z3268">
            <v>191</v>
          </cell>
          <cell r="AA3268">
            <v>169</v>
          </cell>
          <cell r="AB3268">
            <v>171</v>
          </cell>
          <cell r="AC3268">
            <v>173</v>
          </cell>
          <cell r="AD3268">
            <v>156</v>
          </cell>
          <cell r="AE3268">
            <v>130</v>
          </cell>
        </row>
        <row r="3269">
          <cell r="E3269" t="str">
            <v>PA Industrial Waxes</v>
          </cell>
          <cell r="F3269">
            <v>2230</v>
          </cell>
          <cell r="G3269">
            <v>1983</v>
          </cell>
          <cell r="H3269">
            <v>2103</v>
          </cell>
          <cell r="I3269">
            <v>2260</v>
          </cell>
          <cell r="J3269">
            <v>2291</v>
          </cell>
          <cell r="K3269">
            <v>2292</v>
          </cell>
          <cell r="L3269">
            <v>2675</v>
          </cell>
          <cell r="M3269">
            <v>2404</v>
          </cell>
          <cell r="N3269">
            <v>2329</v>
          </cell>
          <cell r="O3269">
            <v>2058</v>
          </cell>
          <cell r="P3269">
            <v>1818</v>
          </cell>
          <cell r="Q3269">
            <v>2167</v>
          </cell>
          <cell r="R3269">
            <v>1918</v>
          </cell>
          <cell r="S3269">
            <v>1851</v>
          </cell>
          <cell r="T3269">
            <v>1834</v>
          </cell>
          <cell r="U3269">
            <v>1871</v>
          </cell>
          <cell r="V3269">
            <v>1368</v>
          </cell>
          <cell r="W3269">
            <v>1146</v>
          </cell>
          <cell r="X3269">
            <v>1002</v>
          </cell>
          <cell r="Y3269">
            <v>640</v>
          </cell>
          <cell r="Z3269">
            <v>894</v>
          </cell>
          <cell r="AA3269">
            <v>789</v>
          </cell>
          <cell r="AB3269">
            <v>800</v>
          </cell>
          <cell r="AC3269">
            <v>964</v>
          </cell>
          <cell r="AD3269">
            <v>864</v>
          </cell>
          <cell r="AE3269">
            <v>722</v>
          </cell>
        </row>
        <row r="3270">
          <cell r="E3270" t="str">
            <v>RI Industrial Waxes</v>
          </cell>
          <cell r="F3270">
            <v>0</v>
          </cell>
          <cell r="G3270">
            <v>72</v>
          </cell>
          <cell r="H3270">
            <v>76</v>
          </cell>
          <cell r="I3270">
            <v>82</v>
          </cell>
          <cell r="J3270">
            <v>83</v>
          </cell>
          <cell r="K3270">
            <v>83</v>
          </cell>
          <cell r="L3270">
            <v>105</v>
          </cell>
          <cell r="M3270">
            <v>95</v>
          </cell>
          <cell r="N3270">
            <v>92</v>
          </cell>
          <cell r="O3270">
            <v>81</v>
          </cell>
          <cell r="P3270">
            <v>72</v>
          </cell>
          <cell r="Q3270">
            <v>90</v>
          </cell>
          <cell r="R3270">
            <v>80</v>
          </cell>
          <cell r="S3270">
            <v>77</v>
          </cell>
          <cell r="T3270">
            <v>76</v>
          </cell>
          <cell r="U3270">
            <v>78</v>
          </cell>
          <cell r="V3270">
            <v>75</v>
          </cell>
          <cell r="W3270">
            <v>63</v>
          </cell>
          <cell r="X3270">
            <v>55</v>
          </cell>
          <cell r="Y3270">
            <v>35</v>
          </cell>
          <cell r="Z3270">
            <v>49</v>
          </cell>
          <cell r="AA3270">
            <v>43</v>
          </cell>
          <cell r="AB3270">
            <v>44</v>
          </cell>
          <cell r="AC3270">
            <v>0</v>
          </cell>
          <cell r="AD3270">
            <v>0</v>
          </cell>
          <cell r="AE3270">
            <v>0</v>
          </cell>
        </row>
        <row r="3271">
          <cell r="E3271" t="str">
            <v>SC Industrial Waxes</v>
          </cell>
          <cell r="F3271">
            <v>884</v>
          </cell>
          <cell r="G3271">
            <v>617</v>
          </cell>
          <cell r="H3271">
            <v>655</v>
          </cell>
          <cell r="I3271">
            <v>703</v>
          </cell>
          <cell r="J3271">
            <v>713</v>
          </cell>
          <cell r="K3271">
            <v>713</v>
          </cell>
          <cell r="L3271">
            <v>952</v>
          </cell>
          <cell r="M3271">
            <v>856</v>
          </cell>
          <cell r="N3271">
            <v>829</v>
          </cell>
          <cell r="O3271">
            <v>733</v>
          </cell>
          <cell r="P3271">
            <v>647</v>
          </cell>
          <cell r="Q3271">
            <v>685</v>
          </cell>
          <cell r="R3271">
            <v>607</v>
          </cell>
          <cell r="S3271">
            <v>585</v>
          </cell>
          <cell r="T3271">
            <v>580</v>
          </cell>
          <cell r="U3271">
            <v>591</v>
          </cell>
          <cell r="V3271">
            <v>530</v>
          </cell>
          <cell r="W3271">
            <v>443</v>
          </cell>
          <cell r="X3271">
            <v>388</v>
          </cell>
          <cell r="Y3271">
            <v>248</v>
          </cell>
          <cell r="Z3271">
            <v>346</v>
          </cell>
          <cell r="AA3271">
            <v>305</v>
          </cell>
          <cell r="AB3271">
            <v>310</v>
          </cell>
          <cell r="AC3271">
            <v>361</v>
          </cell>
          <cell r="AD3271">
            <v>323</v>
          </cell>
          <cell r="AE3271">
            <v>270</v>
          </cell>
        </row>
        <row r="3272">
          <cell r="E3272" t="str">
            <v>SD Industrial Waxes</v>
          </cell>
          <cell r="F3272">
            <v>0</v>
          </cell>
          <cell r="G3272">
            <v>100</v>
          </cell>
          <cell r="H3272">
            <v>106</v>
          </cell>
          <cell r="I3272">
            <v>114</v>
          </cell>
          <cell r="J3272">
            <v>116</v>
          </cell>
          <cell r="K3272">
            <v>116</v>
          </cell>
          <cell r="L3272">
            <v>68</v>
          </cell>
          <cell r="M3272">
            <v>61</v>
          </cell>
          <cell r="N3272">
            <v>59</v>
          </cell>
          <cell r="O3272">
            <v>53</v>
          </cell>
          <cell r="P3272">
            <v>46</v>
          </cell>
          <cell r="Q3272">
            <v>138</v>
          </cell>
          <cell r="R3272">
            <v>122</v>
          </cell>
          <cell r="S3272">
            <v>118</v>
          </cell>
          <cell r="T3272">
            <v>117</v>
          </cell>
          <cell r="U3272">
            <v>119</v>
          </cell>
          <cell r="V3272">
            <v>53</v>
          </cell>
          <cell r="W3272">
            <v>44</v>
          </cell>
          <cell r="X3272">
            <v>39</v>
          </cell>
          <cell r="Y3272">
            <v>25</v>
          </cell>
          <cell r="Z3272">
            <v>34</v>
          </cell>
          <cell r="AA3272">
            <v>30</v>
          </cell>
          <cell r="AB3272">
            <v>31</v>
          </cell>
          <cell r="AC3272">
            <v>34</v>
          </cell>
          <cell r="AD3272">
            <v>31</v>
          </cell>
          <cell r="AE3272">
            <v>26</v>
          </cell>
        </row>
        <row r="3273">
          <cell r="E3273" t="str">
            <v>TN Industrial Waxes</v>
          </cell>
          <cell r="F3273">
            <v>0</v>
          </cell>
          <cell r="G3273">
            <v>962</v>
          </cell>
          <cell r="H3273">
            <v>1020</v>
          </cell>
          <cell r="I3273">
            <v>1096</v>
          </cell>
          <cell r="J3273">
            <v>1111</v>
          </cell>
          <cell r="K3273">
            <v>1111</v>
          </cell>
          <cell r="L3273">
            <v>1384</v>
          </cell>
          <cell r="M3273">
            <v>1244</v>
          </cell>
          <cell r="N3273">
            <v>1205</v>
          </cell>
          <cell r="O3273">
            <v>1065</v>
          </cell>
          <cell r="P3273">
            <v>941</v>
          </cell>
          <cell r="Q3273">
            <v>1098</v>
          </cell>
          <cell r="R3273">
            <v>972</v>
          </cell>
          <cell r="S3273">
            <v>938</v>
          </cell>
          <cell r="T3273">
            <v>929</v>
          </cell>
          <cell r="U3273">
            <v>947</v>
          </cell>
          <cell r="V3273">
            <v>816</v>
          </cell>
          <cell r="W3273">
            <v>683</v>
          </cell>
          <cell r="X3273">
            <v>598</v>
          </cell>
          <cell r="Y3273">
            <v>382</v>
          </cell>
          <cell r="Z3273">
            <v>533</v>
          </cell>
          <cell r="AA3273">
            <v>471</v>
          </cell>
          <cell r="AB3273">
            <v>477</v>
          </cell>
          <cell r="AC3273">
            <v>633</v>
          </cell>
          <cell r="AD3273">
            <v>568</v>
          </cell>
          <cell r="AE3273">
            <v>475</v>
          </cell>
        </row>
        <row r="3274">
          <cell r="E3274" t="str">
            <v>TX Industrial Waxes</v>
          </cell>
          <cell r="F3274">
            <v>2367</v>
          </cell>
          <cell r="G3274">
            <v>1923</v>
          </cell>
          <cell r="H3274">
            <v>2040</v>
          </cell>
          <cell r="I3274">
            <v>2191</v>
          </cell>
          <cell r="J3274">
            <v>2222</v>
          </cell>
          <cell r="K3274">
            <v>2222</v>
          </cell>
          <cell r="L3274">
            <v>2789</v>
          </cell>
          <cell r="M3274">
            <v>2507</v>
          </cell>
          <cell r="N3274">
            <v>2429</v>
          </cell>
          <cell r="O3274">
            <v>2146</v>
          </cell>
          <cell r="P3274">
            <v>1896</v>
          </cell>
          <cell r="Q3274">
            <v>2203</v>
          </cell>
          <cell r="R3274">
            <v>1950</v>
          </cell>
          <cell r="S3274">
            <v>1881</v>
          </cell>
          <cell r="T3274">
            <v>1864</v>
          </cell>
          <cell r="U3274">
            <v>1901</v>
          </cell>
          <cell r="V3274">
            <v>1720</v>
          </cell>
          <cell r="W3274">
            <v>1440</v>
          </cell>
          <cell r="X3274">
            <v>1259</v>
          </cell>
          <cell r="Y3274">
            <v>804</v>
          </cell>
          <cell r="Z3274">
            <v>1124</v>
          </cell>
          <cell r="AA3274">
            <v>992</v>
          </cell>
          <cell r="AB3274">
            <v>1006</v>
          </cell>
          <cell r="AC3274">
            <v>1100</v>
          </cell>
          <cell r="AD3274">
            <v>987</v>
          </cell>
          <cell r="AE3274">
            <v>825</v>
          </cell>
        </row>
        <row r="3275">
          <cell r="E3275" t="str">
            <v>US Industrial Waxes</v>
          </cell>
          <cell r="F3275">
            <v>33300</v>
          </cell>
          <cell r="G3275">
            <v>35127</v>
          </cell>
          <cell r="H3275">
            <v>37258</v>
          </cell>
          <cell r="I3275">
            <v>40027</v>
          </cell>
          <cell r="J3275">
            <v>40586</v>
          </cell>
          <cell r="K3275">
            <v>40592</v>
          </cell>
          <cell r="L3275">
            <v>48665</v>
          </cell>
          <cell r="M3275">
            <v>43742</v>
          </cell>
          <cell r="N3275">
            <v>42369</v>
          </cell>
          <cell r="O3275">
            <v>37436</v>
          </cell>
          <cell r="P3275">
            <v>33084</v>
          </cell>
          <cell r="Q3275">
            <v>36339</v>
          </cell>
          <cell r="R3275">
            <v>32170</v>
          </cell>
          <cell r="S3275">
            <v>31040</v>
          </cell>
          <cell r="T3275">
            <v>30758</v>
          </cell>
          <cell r="U3275">
            <v>31367</v>
          </cell>
          <cell r="V3275">
            <v>26146</v>
          </cell>
          <cell r="W3275">
            <v>21888</v>
          </cell>
          <cell r="X3275">
            <v>19141</v>
          </cell>
          <cell r="Y3275">
            <v>12220</v>
          </cell>
          <cell r="Z3275">
            <v>17082</v>
          </cell>
          <cell r="AA3275">
            <v>15077</v>
          </cell>
          <cell r="AB3275">
            <v>15293</v>
          </cell>
          <cell r="AC3275">
            <v>16489</v>
          </cell>
          <cell r="AD3275">
            <v>14784</v>
          </cell>
          <cell r="AE3275">
            <v>12359</v>
          </cell>
        </row>
        <row r="3276">
          <cell r="E3276" t="str">
            <v>UT Industrial Waxes</v>
          </cell>
          <cell r="F3276">
            <v>0</v>
          </cell>
          <cell r="G3276">
            <v>107</v>
          </cell>
          <cell r="H3276">
            <v>113</v>
          </cell>
          <cell r="I3276">
            <v>122</v>
          </cell>
          <cell r="J3276">
            <v>123</v>
          </cell>
          <cell r="K3276">
            <v>123</v>
          </cell>
          <cell r="L3276">
            <v>156</v>
          </cell>
          <cell r="M3276">
            <v>140</v>
          </cell>
          <cell r="N3276">
            <v>136</v>
          </cell>
          <cell r="O3276">
            <v>120</v>
          </cell>
          <cell r="P3276">
            <v>106</v>
          </cell>
          <cell r="Q3276">
            <v>219</v>
          </cell>
          <cell r="R3276">
            <v>194</v>
          </cell>
          <cell r="S3276">
            <v>187</v>
          </cell>
          <cell r="T3276">
            <v>185</v>
          </cell>
          <cell r="U3276">
            <v>189</v>
          </cell>
          <cell r="V3276">
            <v>121</v>
          </cell>
          <cell r="W3276">
            <v>101</v>
          </cell>
          <cell r="X3276">
            <v>89</v>
          </cell>
          <cell r="Y3276">
            <v>57</v>
          </cell>
          <cell r="Z3276">
            <v>79</v>
          </cell>
          <cell r="AA3276">
            <v>70</v>
          </cell>
          <cell r="AB3276">
            <v>71</v>
          </cell>
          <cell r="AC3276">
            <v>123</v>
          </cell>
          <cell r="AD3276">
            <v>110</v>
          </cell>
          <cell r="AE3276">
            <v>92</v>
          </cell>
        </row>
        <row r="3277">
          <cell r="E3277" t="str">
            <v>VA Industrial Waxes</v>
          </cell>
          <cell r="F3277">
            <v>0</v>
          </cell>
          <cell r="G3277">
            <v>858</v>
          </cell>
          <cell r="H3277">
            <v>910</v>
          </cell>
          <cell r="I3277">
            <v>978</v>
          </cell>
          <cell r="J3277">
            <v>991</v>
          </cell>
          <cell r="K3277">
            <v>992</v>
          </cell>
          <cell r="L3277">
            <v>1099</v>
          </cell>
          <cell r="M3277">
            <v>988</v>
          </cell>
          <cell r="N3277">
            <v>957</v>
          </cell>
          <cell r="O3277">
            <v>845</v>
          </cell>
          <cell r="P3277">
            <v>747</v>
          </cell>
          <cell r="Q3277">
            <v>796</v>
          </cell>
          <cell r="R3277">
            <v>704</v>
          </cell>
          <cell r="S3277">
            <v>680</v>
          </cell>
          <cell r="T3277">
            <v>673</v>
          </cell>
          <cell r="U3277">
            <v>687</v>
          </cell>
          <cell r="V3277">
            <v>384</v>
          </cell>
          <cell r="W3277">
            <v>321</v>
          </cell>
          <cell r="X3277">
            <v>281</v>
          </cell>
          <cell r="Y3277">
            <v>179</v>
          </cell>
          <cell r="Z3277">
            <v>251</v>
          </cell>
          <cell r="AA3277">
            <v>221</v>
          </cell>
          <cell r="AB3277">
            <v>225</v>
          </cell>
          <cell r="AC3277">
            <v>168</v>
          </cell>
          <cell r="AD3277">
            <v>151</v>
          </cell>
          <cell r="AE3277">
            <v>126</v>
          </cell>
        </row>
        <row r="3278">
          <cell r="E3278" t="str">
            <v>VT Industrial Waxes</v>
          </cell>
          <cell r="F3278">
            <v>442</v>
          </cell>
          <cell r="G3278">
            <v>0</v>
          </cell>
          <cell r="H3278">
            <v>0</v>
          </cell>
          <cell r="I3278">
            <v>0</v>
          </cell>
          <cell r="J3278">
            <v>0</v>
          </cell>
          <cell r="K3278">
            <v>0</v>
          </cell>
          <cell r="L3278">
            <v>0</v>
          </cell>
          <cell r="M3278">
            <v>0</v>
          </cell>
          <cell r="N3278">
            <v>0</v>
          </cell>
          <cell r="O3278">
            <v>0</v>
          </cell>
          <cell r="P3278">
            <v>0</v>
          </cell>
          <cell r="Q3278">
            <v>0</v>
          </cell>
          <cell r="R3278">
            <v>0</v>
          </cell>
          <cell r="S3278">
            <v>0</v>
          </cell>
          <cell r="T3278">
            <v>0</v>
          </cell>
          <cell r="U3278">
            <v>0</v>
          </cell>
          <cell r="V3278">
            <v>0</v>
          </cell>
          <cell r="W3278">
            <v>0</v>
          </cell>
          <cell r="X3278">
            <v>0</v>
          </cell>
          <cell r="Y3278">
            <v>0</v>
          </cell>
          <cell r="Z3278">
            <v>0</v>
          </cell>
          <cell r="AA3278">
            <v>0</v>
          </cell>
          <cell r="AB3278">
            <v>0</v>
          </cell>
          <cell r="AC3278">
            <v>0</v>
          </cell>
          <cell r="AD3278">
            <v>0</v>
          </cell>
          <cell r="AE3278">
            <v>0</v>
          </cell>
        </row>
        <row r="3279">
          <cell r="E3279" t="str">
            <v>WA Industrial Waxes</v>
          </cell>
          <cell r="F3279">
            <v>236</v>
          </cell>
          <cell r="G3279">
            <v>540</v>
          </cell>
          <cell r="H3279">
            <v>573</v>
          </cell>
          <cell r="I3279">
            <v>615</v>
          </cell>
          <cell r="J3279">
            <v>624</v>
          </cell>
          <cell r="K3279">
            <v>624</v>
          </cell>
          <cell r="L3279">
            <v>857</v>
          </cell>
          <cell r="M3279">
            <v>770</v>
          </cell>
          <cell r="N3279">
            <v>746</v>
          </cell>
          <cell r="O3279">
            <v>659</v>
          </cell>
          <cell r="P3279">
            <v>582</v>
          </cell>
          <cell r="Q3279">
            <v>719</v>
          </cell>
          <cell r="R3279">
            <v>636</v>
          </cell>
          <cell r="S3279">
            <v>614</v>
          </cell>
          <cell r="T3279">
            <v>608</v>
          </cell>
          <cell r="U3279">
            <v>621</v>
          </cell>
          <cell r="V3279">
            <v>634</v>
          </cell>
          <cell r="W3279">
            <v>531</v>
          </cell>
          <cell r="X3279">
            <v>464</v>
          </cell>
          <cell r="Y3279">
            <v>296</v>
          </cell>
          <cell r="Z3279">
            <v>414</v>
          </cell>
          <cell r="AA3279">
            <v>366</v>
          </cell>
          <cell r="AB3279">
            <v>371</v>
          </cell>
          <cell r="AC3279">
            <v>422</v>
          </cell>
          <cell r="AD3279">
            <v>378</v>
          </cell>
          <cell r="AE3279">
            <v>316</v>
          </cell>
        </row>
        <row r="3280">
          <cell r="E3280" t="str">
            <v>WI Industrial Waxes</v>
          </cell>
          <cell r="F3280">
            <v>884</v>
          </cell>
          <cell r="G3280">
            <v>1517</v>
          </cell>
          <cell r="H3280">
            <v>1609</v>
          </cell>
          <cell r="I3280">
            <v>1729</v>
          </cell>
          <cell r="J3280">
            <v>1753</v>
          </cell>
          <cell r="K3280">
            <v>1753</v>
          </cell>
          <cell r="L3280">
            <v>1791</v>
          </cell>
          <cell r="M3280">
            <v>1609</v>
          </cell>
          <cell r="N3280">
            <v>1559</v>
          </cell>
          <cell r="O3280">
            <v>1377</v>
          </cell>
          <cell r="P3280">
            <v>1217</v>
          </cell>
          <cell r="Q3280">
            <v>1372</v>
          </cell>
          <cell r="R3280">
            <v>1215</v>
          </cell>
          <cell r="S3280">
            <v>1172</v>
          </cell>
          <cell r="T3280">
            <v>1161</v>
          </cell>
          <cell r="U3280">
            <v>1184</v>
          </cell>
          <cell r="V3280">
            <v>1153</v>
          </cell>
          <cell r="W3280">
            <v>965</v>
          </cell>
          <cell r="X3280">
            <v>844</v>
          </cell>
          <cell r="Y3280">
            <v>539</v>
          </cell>
          <cell r="Z3280">
            <v>753</v>
          </cell>
          <cell r="AA3280">
            <v>665</v>
          </cell>
          <cell r="AB3280">
            <v>674</v>
          </cell>
          <cell r="AC3280">
            <v>759</v>
          </cell>
          <cell r="AD3280">
            <v>680</v>
          </cell>
          <cell r="AE3280">
            <v>569</v>
          </cell>
        </row>
        <row r="3281">
          <cell r="E3281" t="str">
            <v>WV Industrial Waxes</v>
          </cell>
          <cell r="F3281">
            <v>0</v>
          </cell>
          <cell r="G3281">
            <v>45</v>
          </cell>
          <cell r="H3281">
            <v>48</v>
          </cell>
          <cell r="I3281">
            <v>52</v>
          </cell>
          <cell r="J3281">
            <v>52</v>
          </cell>
          <cell r="K3281">
            <v>52</v>
          </cell>
          <cell r="L3281">
            <v>78</v>
          </cell>
          <cell r="M3281">
            <v>70</v>
          </cell>
          <cell r="N3281">
            <v>68</v>
          </cell>
          <cell r="O3281">
            <v>60</v>
          </cell>
          <cell r="P3281">
            <v>53</v>
          </cell>
          <cell r="Q3281">
            <v>65</v>
          </cell>
          <cell r="R3281">
            <v>57</v>
          </cell>
          <cell r="S3281">
            <v>55</v>
          </cell>
          <cell r="T3281">
            <v>55</v>
          </cell>
          <cell r="U3281">
            <v>56</v>
          </cell>
          <cell r="V3281">
            <v>0</v>
          </cell>
          <cell r="W3281">
            <v>0</v>
          </cell>
          <cell r="X3281">
            <v>0</v>
          </cell>
          <cell r="Y3281">
            <v>0</v>
          </cell>
          <cell r="Z3281">
            <v>0</v>
          </cell>
          <cell r="AA3281">
            <v>0</v>
          </cell>
          <cell r="AB3281">
            <v>0</v>
          </cell>
          <cell r="AC3281">
            <v>0</v>
          </cell>
          <cell r="AD3281">
            <v>0</v>
          </cell>
          <cell r="AE3281">
            <v>0</v>
          </cell>
        </row>
        <row r="3282">
          <cell r="E3282" t="str">
            <v>WY Industrial Waxes</v>
          </cell>
          <cell r="F3282">
            <v>0</v>
          </cell>
          <cell r="G3282">
            <v>0</v>
          </cell>
          <cell r="H3282">
            <v>0</v>
          </cell>
          <cell r="I3282">
            <v>0</v>
          </cell>
          <cell r="J3282">
            <v>0</v>
          </cell>
          <cell r="K3282">
            <v>0</v>
          </cell>
          <cell r="L3282">
            <v>0</v>
          </cell>
          <cell r="M3282">
            <v>0</v>
          </cell>
          <cell r="N3282">
            <v>0</v>
          </cell>
          <cell r="O3282">
            <v>0</v>
          </cell>
          <cell r="P3282">
            <v>0</v>
          </cell>
          <cell r="Q3282">
            <v>0</v>
          </cell>
          <cell r="R3282">
            <v>0</v>
          </cell>
          <cell r="S3282">
            <v>0</v>
          </cell>
          <cell r="T3282">
            <v>0</v>
          </cell>
          <cell r="U3282">
            <v>0</v>
          </cell>
          <cell r="V3282">
            <v>0</v>
          </cell>
          <cell r="W3282">
            <v>0</v>
          </cell>
          <cell r="X3282">
            <v>0</v>
          </cell>
          <cell r="Y3282">
            <v>0</v>
          </cell>
          <cell r="Z3282">
            <v>0</v>
          </cell>
          <cell r="AA3282">
            <v>0</v>
          </cell>
          <cell r="AB3282">
            <v>0</v>
          </cell>
          <cell r="AC3282">
            <v>0</v>
          </cell>
          <cell r="AD3282">
            <v>0</v>
          </cell>
          <cell r="AE3282">
            <v>0</v>
          </cell>
        </row>
        <row r="3283">
          <cell r="E3283" t="str">
            <v>AK Bunker Fuels Distillate Fuel</v>
          </cell>
          <cell r="F3283">
            <v>0</v>
          </cell>
          <cell r="G3283">
            <v>4.4598097320000001</v>
          </cell>
          <cell r="H3283">
            <v>0.69380514000000004</v>
          </cell>
          <cell r="I3283">
            <v>1.140671574</v>
          </cell>
          <cell r="J3283">
            <v>5.2017326759999998</v>
          </cell>
          <cell r="K3283">
            <v>0.66852290400000003</v>
          </cell>
          <cell r="L3283">
            <v>0.86792634600000007</v>
          </cell>
          <cell r="M3283">
            <v>0.98157990000000006</v>
          </cell>
          <cell r="N3283">
            <v>1.1580895200000001</v>
          </cell>
          <cell r="O3283">
            <v>2.6733343139999999</v>
          </cell>
          <cell r="P3283">
            <v>1.6138105620000001</v>
          </cell>
          <cell r="Q3283">
            <v>4.8727140840000001</v>
          </cell>
          <cell r="R3283">
            <v>4.2358231019999995</v>
          </cell>
          <cell r="S3283">
            <v>1.105544412</v>
          </cell>
          <cell r="T3283">
            <v>4.6719707999999999E-2</v>
          </cell>
          <cell r="U3283">
            <v>3.1748430000000001E-2</v>
          </cell>
          <cell r="V3283">
            <v>0.114061332</v>
          </cell>
          <cell r="W3283">
            <v>0.23307425400000001</v>
          </cell>
          <cell r="X3283">
            <v>1.16508E-4</v>
          </cell>
          <cell r="Y3283">
            <v>0</v>
          </cell>
          <cell r="Z3283">
            <v>0</v>
          </cell>
          <cell r="AA3283">
            <v>8.7381E-2</v>
          </cell>
          <cell r="AB3283">
            <v>4.6603199999999999E-3</v>
          </cell>
          <cell r="AC3283">
            <v>4.6603199999999999E-3</v>
          </cell>
          <cell r="AD3283">
            <v>4.6603199999999999E-3</v>
          </cell>
          <cell r="AE3283">
            <v>4.6603199999999999E-3</v>
          </cell>
        </row>
        <row r="3284">
          <cell r="E3284" t="str">
            <v>AL Bunker Fuels Distillate Fuel</v>
          </cell>
          <cell r="F3284">
            <v>0</v>
          </cell>
          <cell r="G3284">
            <v>23.478109619999998</v>
          </cell>
          <cell r="H3284">
            <v>24.139758551999996</v>
          </cell>
          <cell r="I3284">
            <v>28.736232167999997</v>
          </cell>
          <cell r="J3284">
            <v>30.168465011999999</v>
          </cell>
          <cell r="K3284">
            <v>33.673083905999995</v>
          </cell>
          <cell r="L3284">
            <v>60.539362673999996</v>
          </cell>
          <cell r="M3284">
            <v>28.636326558</v>
          </cell>
          <cell r="N3284">
            <v>51.826894434000003</v>
          </cell>
          <cell r="O3284">
            <v>4.7940129300000001</v>
          </cell>
          <cell r="P3284">
            <v>17.600339274</v>
          </cell>
          <cell r="Q3284">
            <v>25.323130308</v>
          </cell>
          <cell r="R3284">
            <v>26.892201798000002</v>
          </cell>
          <cell r="S3284">
            <v>33.941285321999999</v>
          </cell>
          <cell r="T3284">
            <v>52.358229168000001</v>
          </cell>
          <cell r="U3284">
            <v>26.346711341999999</v>
          </cell>
          <cell r="V3284">
            <v>14.563907777999999</v>
          </cell>
          <cell r="W3284">
            <v>20.371074275999998</v>
          </cell>
          <cell r="X3284">
            <v>21.280768739999999</v>
          </cell>
          <cell r="Y3284">
            <v>24.644645970000003</v>
          </cell>
          <cell r="Z3284">
            <v>18.371855249999999</v>
          </cell>
          <cell r="AA3284">
            <v>15.733473335999999</v>
          </cell>
          <cell r="AB3284">
            <v>11.074434924</v>
          </cell>
          <cell r="AC3284">
            <v>11.074434924</v>
          </cell>
          <cell r="AD3284">
            <v>11.074434924</v>
          </cell>
          <cell r="AE3284">
            <v>11.074434924</v>
          </cell>
        </row>
        <row r="3285">
          <cell r="E3285" t="str">
            <v>AR Bunker Fuels Distillate Fuel</v>
          </cell>
          <cell r="F3285">
            <v>0</v>
          </cell>
          <cell r="G3285">
            <v>0</v>
          </cell>
          <cell r="H3285">
            <v>0</v>
          </cell>
          <cell r="I3285">
            <v>0</v>
          </cell>
          <cell r="J3285">
            <v>0</v>
          </cell>
          <cell r="K3285">
            <v>0</v>
          </cell>
          <cell r="L3285">
            <v>0</v>
          </cell>
          <cell r="M3285">
            <v>0</v>
          </cell>
          <cell r="N3285">
            <v>0</v>
          </cell>
          <cell r="O3285">
            <v>0</v>
          </cell>
          <cell r="P3285">
            <v>0</v>
          </cell>
          <cell r="Q3285">
            <v>0</v>
          </cell>
          <cell r="R3285">
            <v>0</v>
          </cell>
          <cell r="S3285">
            <v>0</v>
          </cell>
          <cell r="T3285">
            <v>0</v>
          </cell>
          <cell r="U3285">
            <v>0</v>
          </cell>
          <cell r="V3285">
            <v>0</v>
          </cell>
          <cell r="W3285">
            <v>0</v>
          </cell>
          <cell r="X3285">
            <v>0</v>
          </cell>
          <cell r="Y3285">
            <v>0</v>
          </cell>
          <cell r="Z3285">
            <v>0</v>
          </cell>
          <cell r="AA3285">
            <v>0</v>
          </cell>
          <cell r="AB3285">
            <v>0</v>
          </cell>
          <cell r="AC3285">
            <v>0</v>
          </cell>
          <cell r="AD3285">
            <v>0</v>
          </cell>
          <cell r="AE3285">
            <v>0</v>
          </cell>
        </row>
        <row r="3286">
          <cell r="E3286" t="str">
            <v>AZ Bunker Fuels Distillate Fuel</v>
          </cell>
          <cell r="F3286">
            <v>0</v>
          </cell>
          <cell r="G3286">
            <v>0</v>
          </cell>
          <cell r="H3286">
            <v>0</v>
          </cell>
          <cell r="I3286">
            <v>0</v>
          </cell>
          <cell r="J3286">
            <v>0</v>
          </cell>
          <cell r="K3286">
            <v>0</v>
          </cell>
          <cell r="L3286">
            <v>0</v>
          </cell>
          <cell r="M3286">
            <v>0</v>
          </cell>
          <cell r="N3286">
            <v>0</v>
          </cell>
          <cell r="O3286">
            <v>0</v>
          </cell>
          <cell r="P3286">
            <v>0</v>
          </cell>
          <cell r="Q3286">
            <v>0</v>
          </cell>
          <cell r="R3286">
            <v>0</v>
          </cell>
          <cell r="S3286">
            <v>0</v>
          </cell>
          <cell r="T3286">
            <v>0</v>
          </cell>
          <cell r="U3286">
            <v>0</v>
          </cell>
          <cell r="V3286">
            <v>0</v>
          </cell>
          <cell r="W3286">
            <v>0</v>
          </cell>
          <cell r="X3286">
            <v>0</v>
          </cell>
          <cell r="Y3286">
            <v>0</v>
          </cell>
          <cell r="Z3286">
            <v>0</v>
          </cell>
          <cell r="AA3286">
            <v>0</v>
          </cell>
          <cell r="AB3286">
            <v>0</v>
          </cell>
          <cell r="AC3286">
            <v>0</v>
          </cell>
          <cell r="AD3286">
            <v>0</v>
          </cell>
          <cell r="AE3286">
            <v>0</v>
          </cell>
        </row>
        <row r="3287">
          <cell r="E3287" t="str">
            <v>CA Bunker Fuels Distillate Fuel</v>
          </cell>
          <cell r="F3287">
            <v>0</v>
          </cell>
          <cell r="G3287">
            <v>151.20256779599998</v>
          </cell>
          <cell r="H3287">
            <v>107.45626046400001</v>
          </cell>
          <cell r="I3287">
            <v>115.77557245799998</v>
          </cell>
          <cell r="J3287">
            <v>69.904916507999999</v>
          </cell>
          <cell r="K3287">
            <v>89.946855683999999</v>
          </cell>
          <cell r="L3287">
            <v>59.027671374000008</v>
          </cell>
          <cell r="M3287">
            <v>71.142988770000002</v>
          </cell>
          <cell r="N3287">
            <v>92.724755928000008</v>
          </cell>
          <cell r="O3287">
            <v>50.807449433999999</v>
          </cell>
          <cell r="P3287">
            <v>23.540208384</v>
          </cell>
          <cell r="Q3287">
            <v>28.343600208000002</v>
          </cell>
          <cell r="R3287">
            <v>27.981668106000001</v>
          </cell>
          <cell r="S3287">
            <v>13.61366853</v>
          </cell>
          <cell r="T3287">
            <v>24.015269754000002</v>
          </cell>
          <cell r="U3287">
            <v>42.834399216000001</v>
          </cell>
          <cell r="V3287">
            <v>79.745822982000007</v>
          </cell>
          <cell r="W3287">
            <v>84.713840609999991</v>
          </cell>
          <cell r="X3287">
            <v>119.79381686999999</v>
          </cell>
          <cell r="Y3287">
            <v>125.65999467</v>
          </cell>
          <cell r="Z3287">
            <v>135.076695516</v>
          </cell>
          <cell r="AA3287">
            <v>170.98283000399999</v>
          </cell>
          <cell r="AB3287">
            <v>126.76565559000001</v>
          </cell>
          <cell r="AC3287">
            <v>126.76565559000001</v>
          </cell>
          <cell r="AD3287">
            <v>126.76565559000001</v>
          </cell>
          <cell r="AE3287">
            <v>126.76565559000001</v>
          </cell>
        </row>
        <row r="3288">
          <cell r="E3288" t="str">
            <v>CO Bunker Fuels Distillate Fuel</v>
          </cell>
          <cell r="F3288">
            <v>0</v>
          </cell>
          <cell r="G3288">
            <v>0</v>
          </cell>
          <cell r="H3288">
            <v>0</v>
          </cell>
          <cell r="I3288">
            <v>0</v>
          </cell>
          <cell r="J3288">
            <v>0</v>
          </cell>
          <cell r="K3288">
            <v>0</v>
          </cell>
          <cell r="L3288">
            <v>0</v>
          </cell>
          <cell r="M3288">
            <v>0</v>
          </cell>
          <cell r="N3288">
            <v>0</v>
          </cell>
          <cell r="O3288">
            <v>0</v>
          </cell>
          <cell r="P3288">
            <v>0</v>
          </cell>
          <cell r="Q3288">
            <v>0</v>
          </cell>
          <cell r="R3288">
            <v>0</v>
          </cell>
          <cell r="S3288">
            <v>0</v>
          </cell>
          <cell r="T3288">
            <v>0</v>
          </cell>
          <cell r="U3288">
            <v>0</v>
          </cell>
          <cell r="V3288">
            <v>0</v>
          </cell>
          <cell r="W3288">
            <v>0</v>
          </cell>
          <cell r="X3288">
            <v>0</v>
          </cell>
          <cell r="Y3288">
            <v>0</v>
          </cell>
          <cell r="Z3288">
            <v>0</v>
          </cell>
          <cell r="AA3288">
            <v>0</v>
          </cell>
          <cell r="AB3288">
            <v>0</v>
          </cell>
          <cell r="AC3288">
            <v>0</v>
          </cell>
          <cell r="AD3288">
            <v>0</v>
          </cell>
          <cell r="AE3288">
            <v>0</v>
          </cell>
        </row>
        <row r="3289">
          <cell r="E3289" t="str">
            <v>CT Bunker Fuels Distillate Fuel</v>
          </cell>
          <cell r="F3289">
            <v>0</v>
          </cell>
          <cell r="G3289">
            <v>0</v>
          </cell>
          <cell r="H3289">
            <v>0</v>
          </cell>
          <cell r="I3289">
            <v>0</v>
          </cell>
          <cell r="J3289">
            <v>0</v>
          </cell>
          <cell r="K3289">
            <v>0</v>
          </cell>
          <cell r="L3289">
            <v>0</v>
          </cell>
          <cell r="M3289">
            <v>0</v>
          </cell>
          <cell r="N3289">
            <v>0</v>
          </cell>
          <cell r="O3289">
            <v>0</v>
          </cell>
          <cell r="P3289">
            <v>0</v>
          </cell>
          <cell r="Q3289">
            <v>0</v>
          </cell>
          <cell r="R3289">
            <v>0</v>
          </cell>
          <cell r="S3289">
            <v>0</v>
          </cell>
          <cell r="T3289">
            <v>0</v>
          </cell>
          <cell r="U3289">
            <v>0</v>
          </cell>
          <cell r="V3289">
            <v>0</v>
          </cell>
          <cell r="W3289">
            <v>0</v>
          </cell>
          <cell r="X3289">
            <v>0</v>
          </cell>
          <cell r="Y3289">
            <v>0</v>
          </cell>
          <cell r="Z3289">
            <v>0</v>
          </cell>
          <cell r="AA3289">
            <v>0</v>
          </cell>
          <cell r="AB3289">
            <v>0</v>
          </cell>
          <cell r="AC3289">
            <v>0</v>
          </cell>
          <cell r="AD3289">
            <v>0</v>
          </cell>
          <cell r="AE3289">
            <v>0</v>
          </cell>
        </row>
        <row r="3290">
          <cell r="E3290" t="str">
            <v>DC Bunker Fuels Distillate Fuel</v>
          </cell>
          <cell r="F3290">
            <v>0</v>
          </cell>
          <cell r="G3290">
            <v>0</v>
          </cell>
          <cell r="H3290">
            <v>0</v>
          </cell>
          <cell r="I3290">
            <v>0</v>
          </cell>
          <cell r="J3290">
            <v>0</v>
          </cell>
          <cell r="K3290">
            <v>0</v>
          </cell>
          <cell r="L3290">
            <v>0</v>
          </cell>
          <cell r="M3290">
            <v>0</v>
          </cell>
          <cell r="N3290">
            <v>0</v>
          </cell>
          <cell r="O3290">
            <v>0</v>
          </cell>
          <cell r="P3290">
            <v>0</v>
          </cell>
          <cell r="Q3290">
            <v>0</v>
          </cell>
          <cell r="R3290">
            <v>0</v>
          </cell>
          <cell r="S3290">
            <v>0</v>
          </cell>
          <cell r="T3290">
            <v>0</v>
          </cell>
          <cell r="U3290">
            <v>0</v>
          </cell>
          <cell r="V3290">
            <v>0</v>
          </cell>
          <cell r="W3290">
            <v>0</v>
          </cell>
          <cell r="X3290">
            <v>0</v>
          </cell>
          <cell r="Y3290">
            <v>0</v>
          </cell>
          <cell r="Z3290">
            <v>0</v>
          </cell>
          <cell r="AA3290">
            <v>0</v>
          </cell>
          <cell r="AB3290">
            <v>0</v>
          </cell>
          <cell r="AC3290">
            <v>0</v>
          </cell>
          <cell r="AD3290">
            <v>0</v>
          </cell>
          <cell r="AE3290">
            <v>0</v>
          </cell>
        </row>
        <row r="3291">
          <cell r="E3291" t="str">
            <v>DE Bunker Fuels Distillate Fuel</v>
          </cell>
          <cell r="F3291">
            <v>0</v>
          </cell>
          <cell r="G3291">
            <v>0</v>
          </cell>
          <cell r="H3291">
            <v>0</v>
          </cell>
          <cell r="I3291">
            <v>0</v>
          </cell>
          <cell r="J3291">
            <v>0</v>
          </cell>
          <cell r="K3291">
            <v>0</v>
          </cell>
          <cell r="L3291">
            <v>0</v>
          </cell>
          <cell r="M3291">
            <v>0</v>
          </cell>
          <cell r="N3291">
            <v>0</v>
          </cell>
          <cell r="O3291">
            <v>0</v>
          </cell>
          <cell r="P3291">
            <v>0</v>
          </cell>
          <cell r="Q3291">
            <v>0</v>
          </cell>
          <cell r="R3291">
            <v>0</v>
          </cell>
          <cell r="S3291">
            <v>0</v>
          </cell>
          <cell r="T3291">
            <v>0</v>
          </cell>
          <cell r="U3291">
            <v>0</v>
          </cell>
          <cell r="V3291">
            <v>0</v>
          </cell>
          <cell r="W3291">
            <v>0</v>
          </cell>
          <cell r="X3291">
            <v>0</v>
          </cell>
          <cell r="Y3291">
            <v>0</v>
          </cell>
          <cell r="Z3291">
            <v>0</v>
          </cell>
          <cell r="AA3291">
            <v>0</v>
          </cell>
          <cell r="AB3291">
            <v>0</v>
          </cell>
          <cell r="AC3291">
            <v>0</v>
          </cell>
          <cell r="AD3291">
            <v>0</v>
          </cell>
          <cell r="AE3291">
            <v>0</v>
          </cell>
        </row>
        <row r="3292">
          <cell r="E3292" t="str">
            <v>FL Bunker Fuels Distillate Fuel</v>
          </cell>
          <cell r="F3292">
            <v>0</v>
          </cell>
          <cell r="G3292">
            <v>76.162502934000003</v>
          </cell>
          <cell r="H3292">
            <v>84.635663741999991</v>
          </cell>
          <cell r="I3292">
            <v>103.226554032</v>
          </cell>
          <cell r="J3292">
            <v>84.764929367999997</v>
          </cell>
          <cell r="K3292">
            <v>50.311707894000001</v>
          </cell>
          <cell r="L3292">
            <v>66.430822710000001</v>
          </cell>
          <cell r="M3292">
            <v>56.928721500000002</v>
          </cell>
          <cell r="N3292">
            <v>261.60904383600001</v>
          </cell>
          <cell r="O3292">
            <v>56.267130821999999</v>
          </cell>
          <cell r="P3292">
            <v>55.652551122000006</v>
          </cell>
          <cell r="Q3292">
            <v>16.419239424000001</v>
          </cell>
          <cell r="R3292">
            <v>10.183789518000001</v>
          </cell>
          <cell r="S3292">
            <v>23.301541745999998</v>
          </cell>
          <cell r="T3292">
            <v>52.134009521999999</v>
          </cell>
          <cell r="U3292">
            <v>50.459265276000004</v>
          </cell>
          <cell r="V3292">
            <v>76.134191489999992</v>
          </cell>
          <cell r="W3292">
            <v>64.651396026</v>
          </cell>
          <cell r="X3292">
            <v>163.925474412</v>
          </cell>
          <cell r="Y3292">
            <v>123.86938321800001</v>
          </cell>
          <cell r="Z3292">
            <v>54.116451396000002</v>
          </cell>
          <cell r="AA3292">
            <v>67.270029833999999</v>
          </cell>
          <cell r="AB3292">
            <v>47.893875624000003</v>
          </cell>
          <cell r="AC3292">
            <v>47.893875624000003</v>
          </cell>
          <cell r="AD3292">
            <v>47.893875624000003</v>
          </cell>
          <cell r="AE3292">
            <v>47.893875624000003</v>
          </cell>
        </row>
        <row r="3293">
          <cell r="E3293" t="str">
            <v>GA Bunker Fuels Distillate Fuel</v>
          </cell>
          <cell r="F3293">
            <v>0</v>
          </cell>
          <cell r="G3293">
            <v>0</v>
          </cell>
          <cell r="H3293">
            <v>0</v>
          </cell>
          <cell r="I3293">
            <v>0</v>
          </cell>
          <cell r="J3293">
            <v>0</v>
          </cell>
          <cell r="K3293">
            <v>0.493935666</v>
          </cell>
          <cell r="L3293">
            <v>0.34742685600000001</v>
          </cell>
          <cell r="M3293">
            <v>0.61527874799999993</v>
          </cell>
          <cell r="N3293">
            <v>2.5690013999999997E-2</v>
          </cell>
          <cell r="O3293">
            <v>0</v>
          </cell>
          <cell r="P3293">
            <v>0</v>
          </cell>
          <cell r="Q3293">
            <v>0</v>
          </cell>
          <cell r="R3293">
            <v>0</v>
          </cell>
          <cell r="S3293">
            <v>2.9824882919999998</v>
          </cell>
          <cell r="T3293">
            <v>2.3301600000000002E-2</v>
          </cell>
          <cell r="U3293">
            <v>15.901011839999999</v>
          </cell>
          <cell r="V3293">
            <v>32.724825293999999</v>
          </cell>
          <cell r="W3293">
            <v>27.978172866000001</v>
          </cell>
          <cell r="X3293">
            <v>5.0258638500000004</v>
          </cell>
          <cell r="Y3293">
            <v>69.586558397999994</v>
          </cell>
          <cell r="Z3293">
            <v>90.179813429999996</v>
          </cell>
          <cell r="AA3293">
            <v>78.625365545999998</v>
          </cell>
          <cell r="AB3293">
            <v>31.924240572000002</v>
          </cell>
          <cell r="AC3293">
            <v>31.924240572000002</v>
          </cell>
          <cell r="AD3293">
            <v>31.924240572000002</v>
          </cell>
          <cell r="AE3293">
            <v>31.924240572000002</v>
          </cell>
        </row>
        <row r="3294">
          <cell r="E3294" t="str">
            <v>HI Bunker Fuels Distillate Fuel</v>
          </cell>
          <cell r="F3294">
            <v>0</v>
          </cell>
          <cell r="G3294">
            <v>102.022618614</v>
          </cell>
          <cell r="H3294">
            <v>109.23003650999999</v>
          </cell>
          <cell r="I3294">
            <v>93.166088232000007</v>
          </cell>
          <cell r="J3294">
            <v>88.670277528</v>
          </cell>
          <cell r="K3294">
            <v>75.747035405999995</v>
          </cell>
          <cell r="L3294">
            <v>73.502217516000002</v>
          </cell>
          <cell r="M3294">
            <v>68.335262478000004</v>
          </cell>
          <cell r="N3294">
            <v>75.042395021999994</v>
          </cell>
          <cell r="O3294">
            <v>40.253397492000005</v>
          </cell>
          <cell r="P3294">
            <v>41.036972046000002</v>
          </cell>
          <cell r="Q3294">
            <v>0</v>
          </cell>
          <cell r="R3294">
            <v>0</v>
          </cell>
          <cell r="S3294">
            <v>0.92711240999999989</v>
          </cell>
          <cell r="T3294">
            <v>0.27921142200000004</v>
          </cell>
          <cell r="U3294">
            <v>12.633544980000002</v>
          </cell>
          <cell r="V3294">
            <v>8.250688782000001</v>
          </cell>
          <cell r="W3294">
            <v>2.5060288260000001</v>
          </cell>
          <cell r="X3294">
            <v>9.5944338000000004E-2</v>
          </cell>
          <cell r="Y3294">
            <v>6.2229252960000006</v>
          </cell>
          <cell r="Z3294">
            <v>23.981191164000002</v>
          </cell>
          <cell r="AA3294">
            <v>29.550040548000002</v>
          </cell>
          <cell r="AB3294">
            <v>4.2978053579999997</v>
          </cell>
          <cell r="AC3294">
            <v>4.2978053579999997</v>
          </cell>
          <cell r="AD3294">
            <v>4.2978053579999997</v>
          </cell>
          <cell r="AE3294">
            <v>4.2978053579999997</v>
          </cell>
        </row>
        <row r="3295">
          <cell r="E3295" t="str">
            <v>IA Bunker Fuels Distillate Fuel</v>
          </cell>
          <cell r="F3295">
            <v>0</v>
          </cell>
          <cell r="G3295">
            <v>0</v>
          </cell>
          <cell r="H3295">
            <v>0</v>
          </cell>
          <cell r="I3295">
            <v>0</v>
          </cell>
          <cell r="J3295">
            <v>0</v>
          </cell>
          <cell r="K3295">
            <v>0</v>
          </cell>
          <cell r="L3295">
            <v>0</v>
          </cell>
          <cell r="M3295">
            <v>0</v>
          </cell>
          <cell r="N3295">
            <v>0</v>
          </cell>
          <cell r="O3295">
            <v>0</v>
          </cell>
          <cell r="P3295">
            <v>0</v>
          </cell>
          <cell r="Q3295">
            <v>0</v>
          </cell>
          <cell r="R3295">
            <v>0</v>
          </cell>
          <cell r="S3295">
            <v>0</v>
          </cell>
          <cell r="T3295">
            <v>0</v>
          </cell>
          <cell r="U3295">
            <v>0</v>
          </cell>
          <cell r="V3295">
            <v>0</v>
          </cell>
          <cell r="W3295">
            <v>0</v>
          </cell>
          <cell r="X3295">
            <v>0</v>
          </cell>
          <cell r="Y3295">
            <v>0</v>
          </cell>
          <cell r="Z3295">
            <v>0</v>
          </cell>
          <cell r="AA3295">
            <v>0</v>
          </cell>
          <cell r="AB3295">
            <v>0</v>
          </cell>
          <cell r="AC3295">
            <v>0</v>
          </cell>
          <cell r="AD3295">
            <v>0</v>
          </cell>
          <cell r="AE3295">
            <v>0</v>
          </cell>
        </row>
        <row r="3296">
          <cell r="E3296" t="str">
            <v>ID Bunker Fuels Distillate Fuel</v>
          </cell>
          <cell r="F3296">
            <v>0</v>
          </cell>
          <cell r="G3296">
            <v>0</v>
          </cell>
          <cell r="H3296">
            <v>0</v>
          </cell>
          <cell r="I3296">
            <v>0</v>
          </cell>
          <cell r="J3296">
            <v>0</v>
          </cell>
          <cell r="K3296">
            <v>0</v>
          </cell>
          <cell r="L3296">
            <v>0</v>
          </cell>
          <cell r="M3296">
            <v>0</v>
          </cell>
          <cell r="N3296">
            <v>0</v>
          </cell>
          <cell r="O3296">
            <v>0</v>
          </cell>
          <cell r="P3296">
            <v>0</v>
          </cell>
          <cell r="Q3296">
            <v>0</v>
          </cell>
          <cell r="R3296">
            <v>0</v>
          </cell>
          <cell r="S3296">
            <v>0</v>
          </cell>
          <cell r="T3296">
            <v>0</v>
          </cell>
          <cell r="U3296">
            <v>0</v>
          </cell>
          <cell r="V3296">
            <v>0</v>
          </cell>
          <cell r="W3296">
            <v>0</v>
          </cell>
          <cell r="X3296">
            <v>0</v>
          </cell>
          <cell r="Y3296">
            <v>0</v>
          </cell>
          <cell r="Z3296">
            <v>0</v>
          </cell>
          <cell r="AA3296">
            <v>0</v>
          </cell>
          <cell r="AB3296">
            <v>0</v>
          </cell>
          <cell r="AC3296">
            <v>0</v>
          </cell>
          <cell r="AD3296">
            <v>0</v>
          </cell>
          <cell r="AE3296">
            <v>0</v>
          </cell>
        </row>
        <row r="3297">
          <cell r="E3297" t="str">
            <v>IL Bunker Fuels Distillate Fuel</v>
          </cell>
          <cell r="F3297">
            <v>0</v>
          </cell>
          <cell r="G3297">
            <v>0.10963402799999999</v>
          </cell>
          <cell r="H3297">
            <v>2.2427790000000003E-2</v>
          </cell>
          <cell r="I3297">
            <v>1.6311119999999998E-2</v>
          </cell>
          <cell r="J3297">
            <v>2.9127E-2</v>
          </cell>
          <cell r="K3297">
            <v>0</v>
          </cell>
          <cell r="L3297">
            <v>0</v>
          </cell>
          <cell r="M3297">
            <v>0</v>
          </cell>
          <cell r="N3297">
            <v>0</v>
          </cell>
          <cell r="O3297">
            <v>0</v>
          </cell>
          <cell r="P3297">
            <v>0</v>
          </cell>
          <cell r="Q3297">
            <v>0</v>
          </cell>
          <cell r="R3297">
            <v>0</v>
          </cell>
          <cell r="S3297">
            <v>0</v>
          </cell>
          <cell r="T3297">
            <v>0</v>
          </cell>
          <cell r="U3297">
            <v>0</v>
          </cell>
          <cell r="V3297">
            <v>0</v>
          </cell>
          <cell r="W3297">
            <v>0</v>
          </cell>
          <cell r="X3297">
            <v>0</v>
          </cell>
          <cell r="Y3297">
            <v>0</v>
          </cell>
          <cell r="Z3297">
            <v>0</v>
          </cell>
          <cell r="AA3297">
            <v>0</v>
          </cell>
          <cell r="AB3297">
            <v>0</v>
          </cell>
          <cell r="AC3297">
            <v>0</v>
          </cell>
          <cell r="AD3297">
            <v>0</v>
          </cell>
          <cell r="AE3297">
            <v>0</v>
          </cell>
        </row>
        <row r="3298">
          <cell r="E3298" t="str">
            <v>IN Bunker Fuels Distillate Fuel</v>
          </cell>
          <cell r="F3298">
            <v>0</v>
          </cell>
          <cell r="G3298">
            <v>0</v>
          </cell>
          <cell r="H3298">
            <v>0</v>
          </cell>
          <cell r="I3298">
            <v>0</v>
          </cell>
          <cell r="J3298">
            <v>0</v>
          </cell>
          <cell r="K3298">
            <v>0</v>
          </cell>
          <cell r="L3298">
            <v>0</v>
          </cell>
          <cell r="M3298">
            <v>0</v>
          </cell>
          <cell r="N3298">
            <v>0</v>
          </cell>
          <cell r="O3298">
            <v>0</v>
          </cell>
          <cell r="P3298">
            <v>0</v>
          </cell>
          <cell r="Q3298">
            <v>0</v>
          </cell>
          <cell r="R3298">
            <v>0</v>
          </cell>
          <cell r="S3298">
            <v>0</v>
          </cell>
          <cell r="T3298">
            <v>0</v>
          </cell>
          <cell r="U3298">
            <v>0</v>
          </cell>
          <cell r="V3298">
            <v>0</v>
          </cell>
          <cell r="W3298">
            <v>0</v>
          </cell>
          <cell r="X3298">
            <v>0</v>
          </cell>
          <cell r="Y3298">
            <v>0</v>
          </cell>
          <cell r="Z3298">
            <v>0</v>
          </cell>
          <cell r="AA3298">
            <v>0</v>
          </cell>
          <cell r="AB3298">
            <v>0</v>
          </cell>
          <cell r="AC3298">
            <v>0</v>
          </cell>
          <cell r="AD3298">
            <v>0</v>
          </cell>
          <cell r="AE3298">
            <v>0</v>
          </cell>
        </row>
        <row r="3299">
          <cell r="E3299" t="str">
            <v>KS Bunker Fuels Distillate Fuel</v>
          </cell>
          <cell r="F3299">
            <v>0</v>
          </cell>
          <cell r="G3299">
            <v>0</v>
          </cell>
          <cell r="H3299">
            <v>0</v>
          </cell>
          <cell r="I3299">
            <v>0</v>
          </cell>
          <cell r="J3299">
            <v>0</v>
          </cell>
          <cell r="K3299">
            <v>0</v>
          </cell>
          <cell r="L3299">
            <v>0</v>
          </cell>
          <cell r="M3299">
            <v>0</v>
          </cell>
          <cell r="N3299">
            <v>0</v>
          </cell>
          <cell r="O3299">
            <v>0</v>
          </cell>
          <cell r="P3299">
            <v>0</v>
          </cell>
          <cell r="Q3299">
            <v>0</v>
          </cell>
          <cell r="R3299">
            <v>0</v>
          </cell>
          <cell r="S3299">
            <v>0</v>
          </cell>
          <cell r="T3299">
            <v>0</v>
          </cell>
          <cell r="U3299">
            <v>0</v>
          </cell>
          <cell r="V3299">
            <v>0</v>
          </cell>
          <cell r="W3299">
            <v>0</v>
          </cell>
          <cell r="X3299">
            <v>0</v>
          </cell>
          <cell r="Y3299">
            <v>0</v>
          </cell>
          <cell r="Z3299">
            <v>0</v>
          </cell>
          <cell r="AA3299">
            <v>0</v>
          </cell>
          <cell r="AB3299">
            <v>0</v>
          </cell>
          <cell r="AC3299">
            <v>0</v>
          </cell>
          <cell r="AD3299">
            <v>0</v>
          </cell>
          <cell r="AE3299">
            <v>0</v>
          </cell>
        </row>
        <row r="3300">
          <cell r="E3300" t="str">
            <v>KY Bunker Fuels Distillate Fuel</v>
          </cell>
          <cell r="F3300">
            <v>0</v>
          </cell>
          <cell r="G3300">
            <v>0</v>
          </cell>
          <cell r="H3300">
            <v>0</v>
          </cell>
          <cell r="I3300">
            <v>0</v>
          </cell>
          <cell r="J3300">
            <v>0</v>
          </cell>
          <cell r="K3300">
            <v>0</v>
          </cell>
          <cell r="L3300">
            <v>0</v>
          </cell>
          <cell r="M3300">
            <v>0</v>
          </cell>
          <cell r="N3300">
            <v>0</v>
          </cell>
          <cell r="O3300">
            <v>0</v>
          </cell>
          <cell r="P3300">
            <v>0</v>
          </cell>
          <cell r="Q3300">
            <v>0</v>
          </cell>
          <cell r="R3300">
            <v>0</v>
          </cell>
          <cell r="S3300">
            <v>0</v>
          </cell>
          <cell r="T3300">
            <v>0</v>
          </cell>
          <cell r="U3300">
            <v>0</v>
          </cell>
          <cell r="V3300">
            <v>0</v>
          </cell>
          <cell r="W3300">
            <v>0</v>
          </cell>
          <cell r="X3300">
            <v>0</v>
          </cell>
          <cell r="Y3300">
            <v>0</v>
          </cell>
          <cell r="Z3300">
            <v>0</v>
          </cell>
          <cell r="AA3300">
            <v>0</v>
          </cell>
          <cell r="AB3300">
            <v>0</v>
          </cell>
          <cell r="AC3300">
            <v>0</v>
          </cell>
          <cell r="AD3300">
            <v>0</v>
          </cell>
          <cell r="AE3300">
            <v>0</v>
          </cell>
        </row>
        <row r="3301">
          <cell r="E3301" t="str">
            <v>LA Bunker Fuels Distillate Fuel</v>
          </cell>
          <cell r="F3301">
            <v>0</v>
          </cell>
          <cell r="G3301">
            <v>122.009449506</v>
          </cell>
          <cell r="H3301">
            <v>156.73390160400001</v>
          </cell>
          <cell r="I3301">
            <v>137.699989644</v>
          </cell>
          <cell r="J3301">
            <v>116.956381038</v>
          </cell>
          <cell r="K3301">
            <v>114.39908869200001</v>
          </cell>
          <cell r="L3301">
            <v>82.714097297999999</v>
          </cell>
          <cell r="M3301">
            <v>99.504472956000001</v>
          </cell>
          <cell r="N3301">
            <v>98.806706543999994</v>
          </cell>
          <cell r="O3301">
            <v>71.104832399999992</v>
          </cell>
          <cell r="P3301">
            <v>58.482821712000003</v>
          </cell>
          <cell r="Q3301">
            <v>51.276102864000002</v>
          </cell>
          <cell r="R3301">
            <v>46.841924892000002</v>
          </cell>
          <cell r="S3301">
            <v>21.267661589999999</v>
          </cell>
          <cell r="T3301">
            <v>0.96352115999999988</v>
          </cell>
          <cell r="U3301">
            <v>31.186278900000001</v>
          </cell>
          <cell r="V3301">
            <v>39.636778902000003</v>
          </cell>
          <cell r="W3301">
            <v>58.462665828000006</v>
          </cell>
          <cell r="X3301">
            <v>33.206294604</v>
          </cell>
          <cell r="Y3301">
            <v>30.320857476</v>
          </cell>
          <cell r="Z3301">
            <v>35.141783754000002</v>
          </cell>
          <cell r="AA3301">
            <v>22.074362982</v>
          </cell>
          <cell r="AB3301">
            <v>27.107683344000002</v>
          </cell>
          <cell r="AC3301">
            <v>27.107683344000002</v>
          </cell>
          <cell r="AD3301">
            <v>27.107683344000002</v>
          </cell>
          <cell r="AE3301">
            <v>27.107683344000002</v>
          </cell>
        </row>
        <row r="3302">
          <cell r="E3302" t="str">
            <v>MA Bunker Fuels Distillate Fuel</v>
          </cell>
          <cell r="F3302">
            <v>0</v>
          </cell>
          <cell r="G3302">
            <v>2.73910308</v>
          </cell>
          <cell r="H3302">
            <v>2.5398744</v>
          </cell>
          <cell r="I3302">
            <v>1.744474284</v>
          </cell>
          <cell r="J3302">
            <v>1.7398722179999999</v>
          </cell>
          <cell r="K3302">
            <v>4.13865543</v>
          </cell>
          <cell r="L3302">
            <v>1.2522279839999999</v>
          </cell>
          <cell r="M3302">
            <v>0.93136495200000002</v>
          </cell>
          <cell r="N3302">
            <v>1.1446328460000001</v>
          </cell>
          <cell r="O3302">
            <v>0.18891772199999998</v>
          </cell>
          <cell r="P3302">
            <v>0.20004423600000001</v>
          </cell>
          <cell r="Q3302">
            <v>0.27583268999999999</v>
          </cell>
          <cell r="R3302">
            <v>7.5730199999999998E-2</v>
          </cell>
          <cell r="S3302">
            <v>0.10555624800000001</v>
          </cell>
          <cell r="T3302">
            <v>0</v>
          </cell>
          <cell r="U3302">
            <v>0</v>
          </cell>
          <cell r="V3302">
            <v>0.11068259999999999</v>
          </cell>
          <cell r="W3302">
            <v>5.6797650000000005E-2</v>
          </cell>
          <cell r="X3302">
            <v>0.17656787400000001</v>
          </cell>
          <cell r="Y3302">
            <v>3.4078589999999999E-2</v>
          </cell>
          <cell r="Z3302">
            <v>9.1517033999999997E-2</v>
          </cell>
          <cell r="AA3302">
            <v>8.5808142000000004E-2</v>
          </cell>
          <cell r="AB3302">
            <v>0.77809867799999999</v>
          </cell>
          <cell r="AC3302">
            <v>0.77809867799999999</v>
          </cell>
          <cell r="AD3302">
            <v>0.77809867799999999</v>
          </cell>
          <cell r="AE3302">
            <v>0.77809867799999999</v>
          </cell>
        </row>
        <row r="3303">
          <cell r="E3303" t="str">
            <v>MD Bunker Fuels Distillate Fuel</v>
          </cell>
          <cell r="F3303">
            <v>0</v>
          </cell>
          <cell r="G3303">
            <v>4.2140943600000007</v>
          </cell>
          <cell r="H3303">
            <v>4.7644198979999999</v>
          </cell>
          <cell r="I3303">
            <v>6.4329892200000005</v>
          </cell>
          <cell r="J3303">
            <v>5.0568549779999996</v>
          </cell>
          <cell r="K3303">
            <v>6.0888245879999996</v>
          </cell>
          <cell r="L3303">
            <v>7.43990961</v>
          </cell>
          <cell r="M3303">
            <v>8.7190509419999991</v>
          </cell>
          <cell r="N3303">
            <v>6.9196431359999995</v>
          </cell>
          <cell r="O3303">
            <v>3.7087409099999999</v>
          </cell>
          <cell r="P3303">
            <v>1.6512678839999999</v>
          </cell>
          <cell r="Q3303">
            <v>0.24099679799999998</v>
          </cell>
          <cell r="R3303">
            <v>0</v>
          </cell>
          <cell r="S3303">
            <v>0.51461583600000005</v>
          </cell>
          <cell r="T3303">
            <v>0.83396426400000001</v>
          </cell>
          <cell r="U3303">
            <v>0</v>
          </cell>
          <cell r="V3303">
            <v>3.4633750619999999</v>
          </cell>
          <cell r="W3303">
            <v>2.8063281959999999</v>
          </cell>
          <cell r="X3303">
            <v>2.5607293320000002</v>
          </cell>
          <cell r="Y3303">
            <v>11.353063806</v>
          </cell>
          <cell r="Z3303">
            <v>18.226103741999999</v>
          </cell>
          <cell r="AA3303">
            <v>3.9796220099999999</v>
          </cell>
          <cell r="AB3303">
            <v>0.72293214000000006</v>
          </cell>
          <cell r="AC3303">
            <v>0.72293214000000006</v>
          </cell>
          <cell r="AD3303">
            <v>0.72293214000000006</v>
          </cell>
          <cell r="AE3303">
            <v>0.72293214000000006</v>
          </cell>
        </row>
        <row r="3304">
          <cell r="E3304" t="str">
            <v>ME Bunker Fuels Distillate Fuel</v>
          </cell>
          <cell r="F3304">
            <v>0</v>
          </cell>
          <cell r="G3304">
            <v>0.28486205999999997</v>
          </cell>
          <cell r="H3304">
            <v>1.4837876339999998</v>
          </cell>
          <cell r="I3304">
            <v>1.3250454839999999</v>
          </cell>
          <cell r="J3304">
            <v>0.70592197200000006</v>
          </cell>
          <cell r="K3304">
            <v>0</v>
          </cell>
          <cell r="L3304">
            <v>1.6465493100000002</v>
          </cell>
          <cell r="M3304">
            <v>1.0516012079999999</v>
          </cell>
          <cell r="N3304">
            <v>5.7194359739999996</v>
          </cell>
          <cell r="O3304">
            <v>7.1989128119999997</v>
          </cell>
          <cell r="P3304">
            <v>34.777521491999998</v>
          </cell>
          <cell r="Q3304">
            <v>32.040107777999999</v>
          </cell>
          <cell r="R3304">
            <v>44.447102952000002</v>
          </cell>
          <cell r="S3304">
            <v>28.677337374</v>
          </cell>
          <cell r="T3304">
            <v>3.8025881040000002</v>
          </cell>
          <cell r="U3304">
            <v>13.555065006</v>
          </cell>
          <cell r="V3304">
            <v>4.4374401959999998</v>
          </cell>
          <cell r="W3304">
            <v>6.9497022000000006E-2</v>
          </cell>
          <cell r="X3304">
            <v>0.36729147000000001</v>
          </cell>
          <cell r="Y3304">
            <v>0.86443110600000006</v>
          </cell>
          <cell r="Z3304">
            <v>0.13404245400000001</v>
          </cell>
          <cell r="AA3304">
            <v>4.3399229999999997E-2</v>
          </cell>
          <cell r="AB3304">
            <v>0.18664581600000002</v>
          </cell>
          <cell r="AC3304">
            <v>0.18664581600000002</v>
          </cell>
          <cell r="AD3304">
            <v>0.18664581600000002</v>
          </cell>
          <cell r="AE3304">
            <v>0.18664581600000002</v>
          </cell>
        </row>
        <row r="3305">
          <cell r="E3305" t="str">
            <v>MI Bunker Fuels Distillate Fuel</v>
          </cell>
          <cell r="F3305">
            <v>0</v>
          </cell>
          <cell r="G3305">
            <v>0</v>
          </cell>
          <cell r="H3305">
            <v>0</v>
          </cell>
          <cell r="I3305">
            <v>0</v>
          </cell>
          <cell r="J3305">
            <v>0</v>
          </cell>
          <cell r="K3305">
            <v>0</v>
          </cell>
          <cell r="L3305">
            <v>0</v>
          </cell>
          <cell r="M3305">
            <v>0</v>
          </cell>
          <cell r="N3305">
            <v>0</v>
          </cell>
          <cell r="O3305">
            <v>0</v>
          </cell>
          <cell r="P3305">
            <v>0</v>
          </cell>
          <cell r="Q3305">
            <v>0</v>
          </cell>
          <cell r="R3305">
            <v>0</v>
          </cell>
          <cell r="S3305">
            <v>0</v>
          </cell>
          <cell r="T3305">
            <v>0.23214219</v>
          </cell>
          <cell r="U3305">
            <v>1.3980960000000001E-2</v>
          </cell>
          <cell r="V3305">
            <v>7.6545756000000006E-2</v>
          </cell>
          <cell r="W3305">
            <v>6.5419241999999989E-2</v>
          </cell>
          <cell r="X3305">
            <v>3.5963689439999995</v>
          </cell>
          <cell r="Y3305">
            <v>2.7961920000000001E-2</v>
          </cell>
          <cell r="Z3305">
            <v>4.2064630859999994</v>
          </cell>
          <cell r="AA3305">
            <v>0.32296017600000004</v>
          </cell>
          <cell r="AB3305">
            <v>0</v>
          </cell>
          <cell r="AC3305">
            <v>0</v>
          </cell>
          <cell r="AD3305">
            <v>0</v>
          </cell>
          <cell r="AE3305">
            <v>0</v>
          </cell>
        </row>
        <row r="3306">
          <cell r="E3306" t="str">
            <v>MN Bunker Fuels Distillate Fuel</v>
          </cell>
          <cell r="F3306">
            <v>0</v>
          </cell>
          <cell r="G3306">
            <v>0.62075462400000003</v>
          </cell>
          <cell r="H3306">
            <v>0.88208206800000011</v>
          </cell>
          <cell r="I3306">
            <v>1.2566552879999999</v>
          </cell>
          <cell r="J3306">
            <v>0.47372152799999995</v>
          </cell>
          <cell r="K3306">
            <v>0.49480947599999997</v>
          </cell>
          <cell r="L3306">
            <v>0.30082365599999999</v>
          </cell>
          <cell r="M3306">
            <v>0.310435566</v>
          </cell>
          <cell r="N3306">
            <v>0.71064054599999993</v>
          </cell>
          <cell r="O3306">
            <v>1.1902457280000001</v>
          </cell>
          <cell r="P3306">
            <v>1.54343973</v>
          </cell>
          <cell r="Q3306">
            <v>1.2529852860000001</v>
          </cell>
          <cell r="R3306">
            <v>1.077349476</v>
          </cell>
          <cell r="S3306">
            <v>3.5267554140000001</v>
          </cell>
          <cell r="T3306">
            <v>2.2864694999999999</v>
          </cell>
          <cell r="U3306">
            <v>0.91418002200000004</v>
          </cell>
          <cell r="V3306">
            <v>4.8327518400000002</v>
          </cell>
          <cell r="W3306">
            <v>3.1892899920000004</v>
          </cell>
          <cell r="X3306">
            <v>5.7051054900000002</v>
          </cell>
          <cell r="Y3306">
            <v>1.2968505480000001</v>
          </cell>
          <cell r="Z3306">
            <v>2.0719200180000001</v>
          </cell>
          <cell r="AA3306">
            <v>0.41115673199999997</v>
          </cell>
          <cell r="AB3306">
            <v>0.13340166000000001</v>
          </cell>
          <cell r="AC3306">
            <v>0.13340166000000001</v>
          </cell>
          <cell r="AD3306">
            <v>0.13340166000000001</v>
          </cell>
          <cell r="AE3306">
            <v>0.13340166000000001</v>
          </cell>
        </row>
        <row r="3307">
          <cell r="E3307" t="str">
            <v>MO Bunker Fuels Distillate Fuel</v>
          </cell>
          <cell r="F3307">
            <v>0</v>
          </cell>
          <cell r="G3307">
            <v>0</v>
          </cell>
          <cell r="H3307">
            <v>0</v>
          </cell>
          <cell r="I3307">
            <v>0</v>
          </cell>
          <cell r="J3307">
            <v>0</v>
          </cell>
          <cell r="K3307">
            <v>0</v>
          </cell>
          <cell r="L3307">
            <v>0</v>
          </cell>
          <cell r="M3307">
            <v>0</v>
          </cell>
          <cell r="N3307">
            <v>0</v>
          </cell>
          <cell r="O3307">
            <v>0</v>
          </cell>
          <cell r="P3307">
            <v>0</v>
          </cell>
          <cell r="Q3307">
            <v>0</v>
          </cell>
          <cell r="R3307">
            <v>0</v>
          </cell>
          <cell r="S3307">
            <v>0</v>
          </cell>
          <cell r="T3307">
            <v>0</v>
          </cell>
          <cell r="U3307">
            <v>0</v>
          </cell>
          <cell r="V3307">
            <v>0</v>
          </cell>
          <cell r="W3307">
            <v>0</v>
          </cell>
          <cell r="X3307">
            <v>0</v>
          </cell>
          <cell r="Y3307">
            <v>0</v>
          </cell>
          <cell r="Z3307">
            <v>0</v>
          </cell>
          <cell r="AA3307">
            <v>0</v>
          </cell>
          <cell r="AB3307">
            <v>0</v>
          </cell>
          <cell r="AC3307">
            <v>0</v>
          </cell>
          <cell r="AD3307">
            <v>0</v>
          </cell>
          <cell r="AE3307">
            <v>0</v>
          </cell>
        </row>
        <row r="3308">
          <cell r="E3308" t="str">
            <v>MS Bunker Fuels Distillate Fuel</v>
          </cell>
          <cell r="F3308">
            <v>0</v>
          </cell>
          <cell r="G3308">
            <v>0</v>
          </cell>
          <cell r="H3308">
            <v>0</v>
          </cell>
          <cell r="I3308">
            <v>0</v>
          </cell>
          <cell r="J3308">
            <v>0</v>
          </cell>
          <cell r="K3308">
            <v>0</v>
          </cell>
          <cell r="L3308">
            <v>0</v>
          </cell>
          <cell r="M3308">
            <v>0</v>
          </cell>
          <cell r="N3308">
            <v>0</v>
          </cell>
          <cell r="O3308">
            <v>0</v>
          </cell>
          <cell r="P3308">
            <v>0</v>
          </cell>
          <cell r="Q3308">
            <v>0</v>
          </cell>
          <cell r="R3308">
            <v>0</v>
          </cell>
          <cell r="S3308">
            <v>0</v>
          </cell>
          <cell r="T3308">
            <v>0</v>
          </cell>
          <cell r="U3308">
            <v>0</v>
          </cell>
          <cell r="V3308">
            <v>0</v>
          </cell>
          <cell r="W3308">
            <v>0</v>
          </cell>
          <cell r="X3308">
            <v>0</v>
          </cell>
          <cell r="Y3308">
            <v>0</v>
          </cell>
          <cell r="Z3308">
            <v>0</v>
          </cell>
          <cell r="AA3308">
            <v>0</v>
          </cell>
          <cell r="AB3308">
            <v>0</v>
          </cell>
          <cell r="AC3308">
            <v>0</v>
          </cell>
          <cell r="AD3308">
            <v>0</v>
          </cell>
          <cell r="AE3308">
            <v>0</v>
          </cell>
        </row>
        <row r="3309">
          <cell r="E3309" t="str">
            <v>MT Bunker Fuels Distillate Fuel</v>
          </cell>
          <cell r="F3309">
            <v>0</v>
          </cell>
          <cell r="G3309">
            <v>0</v>
          </cell>
          <cell r="H3309">
            <v>0</v>
          </cell>
          <cell r="I3309">
            <v>0</v>
          </cell>
          <cell r="J3309">
            <v>0</v>
          </cell>
          <cell r="K3309">
            <v>0</v>
          </cell>
          <cell r="L3309">
            <v>0</v>
          </cell>
          <cell r="M3309">
            <v>0</v>
          </cell>
          <cell r="N3309">
            <v>0</v>
          </cell>
          <cell r="O3309">
            <v>0</v>
          </cell>
          <cell r="P3309">
            <v>0</v>
          </cell>
          <cell r="Q3309">
            <v>0</v>
          </cell>
          <cell r="R3309">
            <v>0</v>
          </cell>
          <cell r="S3309">
            <v>0</v>
          </cell>
          <cell r="T3309">
            <v>0</v>
          </cell>
          <cell r="U3309">
            <v>0</v>
          </cell>
          <cell r="V3309">
            <v>0</v>
          </cell>
          <cell r="W3309">
            <v>0</v>
          </cell>
          <cell r="X3309">
            <v>0</v>
          </cell>
          <cell r="Y3309">
            <v>0</v>
          </cell>
          <cell r="Z3309">
            <v>0</v>
          </cell>
          <cell r="AA3309">
            <v>0</v>
          </cell>
          <cell r="AB3309">
            <v>0</v>
          </cell>
          <cell r="AC3309">
            <v>0</v>
          </cell>
          <cell r="AD3309">
            <v>0</v>
          </cell>
          <cell r="AE3309">
            <v>0</v>
          </cell>
        </row>
        <row r="3310">
          <cell r="E3310" t="str">
            <v>NC Bunker Fuels Distillate Fuel</v>
          </cell>
          <cell r="F3310">
            <v>0</v>
          </cell>
          <cell r="G3310">
            <v>3.4244613899999998</v>
          </cell>
          <cell r="H3310">
            <v>2.0111028419999997</v>
          </cell>
          <cell r="I3310">
            <v>4.7532351299999993</v>
          </cell>
          <cell r="J3310">
            <v>1.268539104</v>
          </cell>
          <cell r="K3310">
            <v>1.4031058439999999</v>
          </cell>
          <cell r="L3310">
            <v>1.275879108</v>
          </cell>
          <cell r="M3310">
            <v>1.465495878</v>
          </cell>
          <cell r="N3310">
            <v>1.261956402</v>
          </cell>
          <cell r="O3310">
            <v>1.522235274</v>
          </cell>
          <cell r="P3310">
            <v>1.6545301080000001</v>
          </cell>
          <cell r="Q3310">
            <v>0.77180724599999995</v>
          </cell>
          <cell r="R3310">
            <v>0.64551432161999989</v>
          </cell>
          <cell r="S3310">
            <v>0.23138488800000001</v>
          </cell>
          <cell r="T3310">
            <v>0</v>
          </cell>
          <cell r="U3310">
            <v>1.0617374040000001</v>
          </cell>
          <cell r="V3310">
            <v>0.63904638000000002</v>
          </cell>
          <cell r="W3310">
            <v>0.166664694</v>
          </cell>
          <cell r="X3310">
            <v>0.178198986</v>
          </cell>
          <cell r="Y3310">
            <v>3.971291688</v>
          </cell>
          <cell r="Z3310">
            <v>0.15804310199999999</v>
          </cell>
          <cell r="AA3310">
            <v>0.25253109000000001</v>
          </cell>
          <cell r="AB3310">
            <v>0.12355673399999999</v>
          </cell>
          <cell r="AC3310">
            <v>0.12355673399999999</v>
          </cell>
          <cell r="AD3310">
            <v>0.12355673399999999</v>
          </cell>
          <cell r="AE3310">
            <v>0.12355673399999999</v>
          </cell>
        </row>
        <row r="3311">
          <cell r="E3311" t="str">
            <v>ND Bunker Fuels Distillate Fuel</v>
          </cell>
          <cell r="F3311">
            <v>0</v>
          </cell>
          <cell r="G3311">
            <v>0</v>
          </cell>
          <cell r="H3311">
            <v>0</v>
          </cell>
          <cell r="I3311">
            <v>0</v>
          </cell>
          <cell r="J3311">
            <v>0</v>
          </cell>
          <cell r="K3311">
            <v>0</v>
          </cell>
          <cell r="L3311">
            <v>0</v>
          </cell>
          <cell r="M3311">
            <v>0</v>
          </cell>
          <cell r="N3311">
            <v>0</v>
          </cell>
          <cell r="O3311">
            <v>0</v>
          </cell>
          <cell r="P3311">
            <v>0</v>
          </cell>
          <cell r="Q3311">
            <v>0</v>
          </cell>
          <cell r="R3311">
            <v>0</v>
          </cell>
          <cell r="S3311">
            <v>0</v>
          </cell>
          <cell r="T3311">
            <v>0</v>
          </cell>
          <cell r="U3311">
            <v>0</v>
          </cell>
          <cell r="V3311">
            <v>0</v>
          </cell>
          <cell r="W3311">
            <v>0</v>
          </cell>
          <cell r="X3311">
            <v>0</v>
          </cell>
          <cell r="Y3311">
            <v>0</v>
          </cell>
          <cell r="Z3311">
            <v>0</v>
          </cell>
          <cell r="AA3311">
            <v>0</v>
          </cell>
          <cell r="AB3311">
            <v>0</v>
          </cell>
          <cell r="AC3311">
            <v>0</v>
          </cell>
          <cell r="AD3311">
            <v>0</v>
          </cell>
          <cell r="AE3311">
            <v>0</v>
          </cell>
        </row>
        <row r="3312">
          <cell r="E3312" t="str">
            <v>NE Bunker Fuels Distillate Fuel</v>
          </cell>
          <cell r="F3312">
            <v>0</v>
          </cell>
          <cell r="G3312">
            <v>0</v>
          </cell>
          <cell r="H3312">
            <v>0</v>
          </cell>
          <cell r="I3312">
            <v>0</v>
          </cell>
          <cell r="J3312">
            <v>0</v>
          </cell>
          <cell r="K3312">
            <v>0</v>
          </cell>
          <cell r="L3312">
            <v>0</v>
          </cell>
          <cell r="M3312">
            <v>0</v>
          </cell>
          <cell r="N3312">
            <v>0</v>
          </cell>
          <cell r="O3312">
            <v>0</v>
          </cell>
          <cell r="P3312">
            <v>0</v>
          </cell>
          <cell r="Q3312">
            <v>0</v>
          </cell>
          <cell r="R3312">
            <v>0</v>
          </cell>
          <cell r="S3312">
            <v>0</v>
          </cell>
          <cell r="T3312">
            <v>0</v>
          </cell>
          <cell r="U3312">
            <v>0</v>
          </cell>
          <cell r="V3312">
            <v>0</v>
          </cell>
          <cell r="W3312">
            <v>0</v>
          </cell>
          <cell r="X3312">
            <v>0</v>
          </cell>
          <cell r="Y3312">
            <v>0</v>
          </cell>
          <cell r="Z3312">
            <v>0</v>
          </cell>
          <cell r="AA3312">
            <v>0</v>
          </cell>
          <cell r="AB3312">
            <v>0</v>
          </cell>
          <cell r="AC3312">
            <v>0</v>
          </cell>
          <cell r="AD3312">
            <v>0</v>
          </cell>
          <cell r="AE3312">
            <v>0</v>
          </cell>
        </row>
        <row r="3313">
          <cell r="E3313" t="str">
            <v>NH Bunker Fuels Distillate Fuel</v>
          </cell>
          <cell r="F3313">
            <v>0</v>
          </cell>
          <cell r="G3313">
            <v>0</v>
          </cell>
          <cell r="H3313">
            <v>0</v>
          </cell>
          <cell r="I3313">
            <v>0</v>
          </cell>
          <cell r="J3313">
            <v>0</v>
          </cell>
          <cell r="K3313">
            <v>0</v>
          </cell>
          <cell r="L3313">
            <v>0</v>
          </cell>
          <cell r="M3313">
            <v>0</v>
          </cell>
          <cell r="N3313">
            <v>0</v>
          </cell>
          <cell r="O3313">
            <v>0</v>
          </cell>
          <cell r="P3313">
            <v>0</v>
          </cell>
          <cell r="Q3313">
            <v>0</v>
          </cell>
          <cell r="R3313">
            <v>0</v>
          </cell>
          <cell r="S3313">
            <v>0</v>
          </cell>
          <cell r="T3313">
            <v>0</v>
          </cell>
          <cell r="U3313">
            <v>0</v>
          </cell>
          <cell r="V3313">
            <v>0</v>
          </cell>
          <cell r="W3313">
            <v>0</v>
          </cell>
          <cell r="X3313">
            <v>0</v>
          </cell>
          <cell r="Y3313">
            <v>0</v>
          </cell>
          <cell r="Z3313">
            <v>0</v>
          </cell>
          <cell r="AA3313">
            <v>0</v>
          </cell>
          <cell r="AB3313">
            <v>0</v>
          </cell>
          <cell r="AC3313">
            <v>0</v>
          </cell>
          <cell r="AD3313">
            <v>0</v>
          </cell>
          <cell r="AE3313">
            <v>0</v>
          </cell>
        </row>
        <row r="3314">
          <cell r="E3314" t="str">
            <v>NJ Bunker Fuels Distillate Fuel</v>
          </cell>
          <cell r="F3314">
            <v>0</v>
          </cell>
          <cell r="G3314">
            <v>0</v>
          </cell>
          <cell r="H3314">
            <v>0</v>
          </cell>
          <cell r="I3314">
            <v>0</v>
          </cell>
          <cell r="J3314">
            <v>0</v>
          </cell>
          <cell r="K3314">
            <v>0</v>
          </cell>
          <cell r="L3314">
            <v>0</v>
          </cell>
          <cell r="M3314">
            <v>0</v>
          </cell>
          <cell r="N3314">
            <v>0</v>
          </cell>
          <cell r="O3314">
            <v>0</v>
          </cell>
          <cell r="P3314">
            <v>0</v>
          </cell>
          <cell r="Q3314">
            <v>0</v>
          </cell>
          <cell r="R3314">
            <v>0</v>
          </cell>
          <cell r="S3314">
            <v>0</v>
          </cell>
          <cell r="T3314">
            <v>0</v>
          </cell>
          <cell r="U3314">
            <v>0</v>
          </cell>
          <cell r="V3314">
            <v>0</v>
          </cell>
          <cell r="W3314">
            <v>0</v>
          </cell>
          <cell r="X3314">
            <v>0</v>
          </cell>
          <cell r="Y3314">
            <v>0</v>
          </cell>
          <cell r="Z3314">
            <v>0</v>
          </cell>
          <cell r="AA3314">
            <v>0</v>
          </cell>
          <cell r="AB3314">
            <v>0</v>
          </cell>
          <cell r="AC3314">
            <v>0</v>
          </cell>
          <cell r="AD3314">
            <v>0</v>
          </cell>
          <cell r="AE3314">
            <v>0</v>
          </cell>
        </row>
        <row r="3315">
          <cell r="E3315" t="str">
            <v>NM Bunker Fuels Distillate Fuel</v>
          </cell>
          <cell r="F3315">
            <v>0</v>
          </cell>
          <cell r="G3315">
            <v>0</v>
          </cell>
          <cell r="H3315">
            <v>0</v>
          </cell>
          <cell r="I3315">
            <v>0</v>
          </cell>
          <cell r="J3315">
            <v>0</v>
          </cell>
          <cell r="K3315">
            <v>0</v>
          </cell>
          <cell r="L3315">
            <v>0</v>
          </cell>
          <cell r="M3315">
            <v>0</v>
          </cell>
          <cell r="N3315">
            <v>0</v>
          </cell>
          <cell r="O3315">
            <v>0</v>
          </cell>
          <cell r="P3315">
            <v>0</v>
          </cell>
          <cell r="Q3315">
            <v>0</v>
          </cell>
          <cell r="R3315">
            <v>0</v>
          </cell>
          <cell r="S3315">
            <v>0</v>
          </cell>
          <cell r="T3315">
            <v>0</v>
          </cell>
          <cell r="U3315">
            <v>0</v>
          </cell>
          <cell r="V3315">
            <v>0</v>
          </cell>
          <cell r="W3315">
            <v>0</v>
          </cell>
          <cell r="X3315">
            <v>0</v>
          </cell>
          <cell r="Y3315">
            <v>0</v>
          </cell>
          <cell r="Z3315">
            <v>0</v>
          </cell>
          <cell r="AA3315">
            <v>0</v>
          </cell>
          <cell r="AB3315">
            <v>0</v>
          </cell>
          <cell r="AC3315">
            <v>0</v>
          </cell>
          <cell r="AD3315">
            <v>0</v>
          </cell>
          <cell r="AE3315">
            <v>0</v>
          </cell>
        </row>
        <row r="3316">
          <cell r="E3316" t="str">
            <v>NV Bunker Fuels Distillate Fuel</v>
          </cell>
          <cell r="F3316">
            <v>0</v>
          </cell>
          <cell r="G3316">
            <v>0</v>
          </cell>
          <cell r="H3316">
            <v>0</v>
          </cell>
          <cell r="I3316">
            <v>0</v>
          </cell>
          <cell r="J3316">
            <v>0</v>
          </cell>
          <cell r="K3316">
            <v>0</v>
          </cell>
          <cell r="L3316">
            <v>0</v>
          </cell>
          <cell r="M3316">
            <v>0</v>
          </cell>
          <cell r="N3316">
            <v>0</v>
          </cell>
          <cell r="O3316">
            <v>0</v>
          </cell>
          <cell r="P3316">
            <v>0</v>
          </cell>
          <cell r="Q3316">
            <v>0</v>
          </cell>
          <cell r="R3316">
            <v>0</v>
          </cell>
          <cell r="S3316">
            <v>0</v>
          </cell>
          <cell r="T3316">
            <v>0</v>
          </cell>
          <cell r="U3316">
            <v>0</v>
          </cell>
          <cell r="V3316">
            <v>0</v>
          </cell>
          <cell r="W3316">
            <v>0</v>
          </cell>
          <cell r="X3316">
            <v>0</v>
          </cell>
          <cell r="Y3316">
            <v>0</v>
          </cell>
          <cell r="Z3316">
            <v>0</v>
          </cell>
          <cell r="AA3316">
            <v>0</v>
          </cell>
          <cell r="AB3316">
            <v>0</v>
          </cell>
          <cell r="AC3316">
            <v>0</v>
          </cell>
          <cell r="AD3316">
            <v>0</v>
          </cell>
          <cell r="AE3316">
            <v>0</v>
          </cell>
        </row>
        <row r="3317">
          <cell r="E3317" t="str">
            <v>NY Bunker Fuels Distillate Fuel</v>
          </cell>
          <cell r="F3317">
            <v>0</v>
          </cell>
          <cell r="G3317">
            <v>0.28987190399999996</v>
          </cell>
          <cell r="H3317">
            <v>17.100636462000001</v>
          </cell>
          <cell r="I3317">
            <v>13.714389696000001</v>
          </cell>
          <cell r="J3317">
            <v>18.570676152000001</v>
          </cell>
          <cell r="K3317">
            <v>10.345619129999999</v>
          </cell>
          <cell r="L3317">
            <v>7.3396544759999998</v>
          </cell>
          <cell r="M3317">
            <v>3.6039419639999997</v>
          </cell>
          <cell r="N3317">
            <v>14.523537756</v>
          </cell>
          <cell r="O3317">
            <v>29.597750573999999</v>
          </cell>
          <cell r="P3317">
            <v>2.83638726</v>
          </cell>
          <cell r="Q3317">
            <v>0</v>
          </cell>
          <cell r="R3317">
            <v>0</v>
          </cell>
          <cell r="S3317">
            <v>6.361336799999999E-2</v>
          </cell>
          <cell r="T3317">
            <v>0</v>
          </cell>
          <cell r="U3317">
            <v>29.219216082000003</v>
          </cell>
          <cell r="V3317">
            <v>6.8295241979999997</v>
          </cell>
          <cell r="W3317">
            <v>3.6296902320000002</v>
          </cell>
          <cell r="X3317">
            <v>20.822950553999998</v>
          </cell>
          <cell r="Y3317">
            <v>11.172884183999999</v>
          </cell>
          <cell r="Z3317">
            <v>11.938108728</v>
          </cell>
          <cell r="AA3317">
            <v>9.2886585539999995</v>
          </cell>
          <cell r="AB3317">
            <v>24.687637422000002</v>
          </cell>
          <cell r="AC3317">
            <v>24.687637422000002</v>
          </cell>
          <cell r="AD3317">
            <v>24.687637422000002</v>
          </cell>
          <cell r="AE3317">
            <v>24.687637422000002</v>
          </cell>
        </row>
        <row r="3318">
          <cell r="E3318" t="str">
            <v>OH Bunker Fuels Distillate Fuel</v>
          </cell>
          <cell r="F3318">
            <v>0</v>
          </cell>
          <cell r="G3318">
            <v>0.83635267800000002</v>
          </cell>
          <cell r="H3318">
            <v>0.94004479800000007</v>
          </cell>
          <cell r="I3318">
            <v>0.66578496599999992</v>
          </cell>
          <cell r="J3318">
            <v>0.30437714999999999</v>
          </cell>
          <cell r="K3318">
            <v>5.6914157999999999E-2</v>
          </cell>
          <cell r="L3318">
            <v>7.2700991999999992E-2</v>
          </cell>
          <cell r="M3318">
            <v>7.1477657999999999E-2</v>
          </cell>
          <cell r="N3318">
            <v>5.1962568000000001E-2</v>
          </cell>
          <cell r="O3318">
            <v>5.1846060000000006E-2</v>
          </cell>
          <cell r="P3318">
            <v>5.1904313999999993E-2</v>
          </cell>
          <cell r="Q3318">
            <v>6.2215272000000002E-2</v>
          </cell>
          <cell r="R3318">
            <v>1.0369211999999999E-2</v>
          </cell>
          <cell r="S3318">
            <v>3.7806845999999998E-2</v>
          </cell>
          <cell r="T3318">
            <v>0.108177678</v>
          </cell>
          <cell r="U3318">
            <v>1.1126514000000001E-2</v>
          </cell>
          <cell r="V3318">
            <v>9.4138464000000005E-2</v>
          </cell>
          <cell r="W3318">
            <v>7.980797999999999E-3</v>
          </cell>
          <cell r="X3318">
            <v>0</v>
          </cell>
          <cell r="Y3318">
            <v>0</v>
          </cell>
          <cell r="Z3318">
            <v>0</v>
          </cell>
          <cell r="AA3318">
            <v>1.0369211999999999E-2</v>
          </cell>
          <cell r="AB3318">
            <v>0</v>
          </cell>
          <cell r="AC3318">
            <v>0</v>
          </cell>
          <cell r="AD3318">
            <v>0</v>
          </cell>
          <cell r="AE3318">
            <v>0</v>
          </cell>
        </row>
        <row r="3319">
          <cell r="E3319" t="str">
            <v>OK Bunker Fuels Distillate Fuel</v>
          </cell>
          <cell r="F3319">
            <v>0</v>
          </cell>
          <cell r="G3319">
            <v>0</v>
          </cell>
          <cell r="H3319">
            <v>0</v>
          </cell>
          <cell r="I3319">
            <v>0</v>
          </cell>
          <cell r="J3319">
            <v>0</v>
          </cell>
          <cell r="K3319">
            <v>0</v>
          </cell>
          <cell r="L3319">
            <v>0</v>
          </cell>
          <cell r="M3319">
            <v>0</v>
          </cell>
          <cell r="N3319">
            <v>0</v>
          </cell>
          <cell r="O3319">
            <v>0</v>
          </cell>
          <cell r="P3319">
            <v>0</v>
          </cell>
          <cell r="Q3319">
            <v>0</v>
          </cell>
          <cell r="R3319">
            <v>0</v>
          </cell>
          <cell r="S3319">
            <v>0</v>
          </cell>
          <cell r="T3319">
            <v>0</v>
          </cell>
          <cell r="U3319">
            <v>0</v>
          </cell>
          <cell r="V3319">
            <v>0</v>
          </cell>
          <cell r="W3319">
            <v>0</v>
          </cell>
          <cell r="X3319">
            <v>0</v>
          </cell>
          <cell r="Y3319">
            <v>0</v>
          </cell>
          <cell r="Z3319">
            <v>0</v>
          </cell>
          <cell r="AA3319">
            <v>0</v>
          </cell>
          <cell r="AB3319">
            <v>0</v>
          </cell>
          <cell r="AC3319">
            <v>0</v>
          </cell>
          <cell r="AD3319">
            <v>0</v>
          </cell>
          <cell r="AE3319">
            <v>0</v>
          </cell>
        </row>
        <row r="3320">
          <cell r="E3320" t="str">
            <v>OR Bunker Fuels Distillate Fuel</v>
          </cell>
          <cell r="F3320">
            <v>0</v>
          </cell>
          <cell r="G3320">
            <v>24.165623327999999</v>
          </cell>
          <cell r="H3320">
            <v>25.309498871999999</v>
          </cell>
          <cell r="I3320">
            <v>30.598729056</v>
          </cell>
          <cell r="J3320">
            <v>31.789149546000001</v>
          </cell>
          <cell r="K3320">
            <v>23.399233704</v>
          </cell>
          <cell r="L3320">
            <v>31.308903570000002</v>
          </cell>
          <cell r="M3320">
            <v>37.043485584000003</v>
          </cell>
          <cell r="N3320">
            <v>15.902642951999999</v>
          </cell>
          <cell r="O3320">
            <v>5.0593598999999996</v>
          </cell>
          <cell r="P3320">
            <v>6.4942724279999995</v>
          </cell>
          <cell r="Q3320">
            <v>4.0215066359999998</v>
          </cell>
          <cell r="R3320">
            <v>4.773798792</v>
          </cell>
          <cell r="S3320">
            <v>3.8370162180000005</v>
          </cell>
          <cell r="T3320">
            <v>2.3536946160000003</v>
          </cell>
          <cell r="U3320">
            <v>2.9016899939999998</v>
          </cell>
          <cell r="V3320">
            <v>2.9529535139999998</v>
          </cell>
          <cell r="W3320">
            <v>2.0911438379999998</v>
          </cell>
          <cell r="X3320">
            <v>2.652362874</v>
          </cell>
          <cell r="Y3320">
            <v>2.818794552</v>
          </cell>
          <cell r="Z3320">
            <v>4.9591630200000001</v>
          </cell>
          <cell r="AA3320">
            <v>4.5644921699999994</v>
          </cell>
          <cell r="AB3320">
            <v>2.4274441800000002</v>
          </cell>
          <cell r="AC3320">
            <v>2.4274441800000002</v>
          </cell>
          <cell r="AD3320">
            <v>2.4274441800000002</v>
          </cell>
          <cell r="AE3320">
            <v>2.4274441800000002</v>
          </cell>
        </row>
        <row r="3321">
          <cell r="E3321" t="str">
            <v>PA Bunker Fuels Distillate Fuel</v>
          </cell>
          <cell r="F3321">
            <v>0</v>
          </cell>
          <cell r="G3321">
            <v>38.243867508000001</v>
          </cell>
          <cell r="H3321">
            <v>24.277412754</v>
          </cell>
          <cell r="I3321">
            <v>50.796148158000001</v>
          </cell>
          <cell r="J3321">
            <v>16.513960428000001</v>
          </cell>
          <cell r="K3321">
            <v>20.926176642000001</v>
          </cell>
          <cell r="L3321">
            <v>16.248671712</v>
          </cell>
          <cell r="M3321">
            <v>23.717650068000001</v>
          </cell>
          <cell r="N3321">
            <v>28.345114812000002</v>
          </cell>
          <cell r="O3321">
            <v>20.215885620000002</v>
          </cell>
          <cell r="P3321">
            <v>17.027178167999999</v>
          </cell>
          <cell r="Q3321">
            <v>15.12885507</v>
          </cell>
          <cell r="R3321">
            <v>6.3619775939999998</v>
          </cell>
          <cell r="S3321">
            <v>7.3271298659999999</v>
          </cell>
          <cell r="T3321">
            <v>9.7874293019999996</v>
          </cell>
          <cell r="U3321">
            <v>3.750276012</v>
          </cell>
          <cell r="V3321">
            <v>3.1387837739999997</v>
          </cell>
          <cell r="W3321">
            <v>3.2480100240000001</v>
          </cell>
          <cell r="X3321">
            <v>19.082554049999999</v>
          </cell>
          <cell r="Y3321">
            <v>7.2427780740000003</v>
          </cell>
          <cell r="Z3321">
            <v>18.295076477999999</v>
          </cell>
          <cell r="AA3321">
            <v>30.641837016</v>
          </cell>
          <cell r="AB3321">
            <v>18.90109284</v>
          </cell>
          <cell r="AC3321">
            <v>18.90109284</v>
          </cell>
          <cell r="AD3321">
            <v>18.90109284</v>
          </cell>
          <cell r="AE3321">
            <v>18.90109284</v>
          </cell>
        </row>
        <row r="3322">
          <cell r="E3322" t="str">
            <v>RI Bunker Fuels Distillate Fuel</v>
          </cell>
          <cell r="F3322">
            <v>0</v>
          </cell>
          <cell r="G3322">
            <v>0.14563499999999999</v>
          </cell>
          <cell r="H3322">
            <v>0.100895928</v>
          </cell>
          <cell r="I3322">
            <v>0</v>
          </cell>
          <cell r="J3322">
            <v>0</v>
          </cell>
          <cell r="K3322">
            <v>0</v>
          </cell>
          <cell r="L3322">
            <v>0</v>
          </cell>
          <cell r="M3322">
            <v>0</v>
          </cell>
          <cell r="N3322">
            <v>0</v>
          </cell>
          <cell r="O3322">
            <v>0</v>
          </cell>
          <cell r="P3322">
            <v>0</v>
          </cell>
          <cell r="Q3322">
            <v>0</v>
          </cell>
          <cell r="R3322">
            <v>0</v>
          </cell>
          <cell r="S3322">
            <v>0</v>
          </cell>
          <cell r="T3322">
            <v>0</v>
          </cell>
          <cell r="U3322">
            <v>0</v>
          </cell>
          <cell r="V3322">
            <v>0</v>
          </cell>
          <cell r="W3322">
            <v>0</v>
          </cell>
          <cell r="X3322">
            <v>0</v>
          </cell>
          <cell r="Y3322">
            <v>0</v>
          </cell>
          <cell r="Z3322">
            <v>0</v>
          </cell>
          <cell r="AA3322">
            <v>0</v>
          </cell>
          <cell r="AB3322">
            <v>0</v>
          </cell>
          <cell r="AC3322">
            <v>0</v>
          </cell>
          <cell r="AD3322">
            <v>0</v>
          </cell>
          <cell r="AE3322">
            <v>0</v>
          </cell>
        </row>
        <row r="3323">
          <cell r="E3323" t="str">
            <v>SC Bunker Fuels Distillate Fuel</v>
          </cell>
          <cell r="F3323">
            <v>0</v>
          </cell>
          <cell r="G3323">
            <v>0.27857062799999999</v>
          </cell>
          <cell r="H3323">
            <v>0.98664799800000003</v>
          </cell>
          <cell r="I3323">
            <v>1.1406133199999999</v>
          </cell>
          <cell r="J3323">
            <v>0.55551014399999998</v>
          </cell>
          <cell r="K3323">
            <v>0.48962486999999999</v>
          </cell>
          <cell r="L3323">
            <v>1.7544357179999999</v>
          </cell>
          <cell r="M3323">
            <v>2.7370641899999999</v>
          </cell>
          <cell r="N3323">
            <v>1.334715648</v>
          </cell>
          <cell r="O3323">
            <v>0.63030827999999994</v>
          </cell>
          <cell r="P3323">
            <v>2.9657693940000001</v>
          </cell>
          <cell r="Q3323">
            <v>1.000570704</v>
          </cell>
          <cell r="R3323">
            <v>0.55201490399999997</v>
          </cell>
          <cell r="S3323">
            <v>1.4279220479999999</v>
          </cell>
          <cell r="T3323">
            <v>0.32919335399999999</v>
          </cell>
          <cell r="U3323">
            <v>0.66595972800000003</v>
          </cell>
          <cell r="V3323">
            <v>3.036722766</v>
          </cell>
          <cell r="W3323">
            <v>10.839554796</v>
          </cell>
          <cell r="X3323">
            <v>14.949083225999999</v>
          </cell>
          <cell r="Y3323">
            <v>7.2824490480000001</v>
          </cell>
          <cell r="Z3323">
            <v>56.740968857999995</v>
          </cell>
          <cell r="AA3323">
            <v>38.831475606000005</v>
          </cell>
          <cell r="AB3323">
            <v>25.171786415999996</v>
          </cell>
          <cell r="AC3323">
            <v>25.171786415999996</v>
          </cell>
          <cell r="AD3323">
            <v>25.171786415999996</v>
          </cell>
          <cell r="AE3323">
            <v>25.171786415999996</v>
          </cell>
        </row>
        <row r="3324">
          <cell r="E3324" t="str">
            <v>SD Bunker Fuels Distillate Fuel</v>
          </cell>
          <cell r="F3324">
            <v>0</v>
          </cell>
          <cell r="G3324">
            <v>0</v>
          </cell>
          <cell r="H3324">
            <v>0</v>
          </cell>
          <cell r="I3324">
            <v>0</v>
          </cell>
          <cell r="J3324">
            <v>0</v>
          </cell>
          <cell r="K3324">
            <v>0</v>
          </cell>
          <cell r="L3324">
            <v>0</v>
          </cell>
          <cell r="M3324">
            <v>0</v>
          </cell>
          <cell r="N3324">
            <v>0</v>
          </cell>
          <cell r="O3324">
            <v>0</v>
          </cell>
          <cell r="P3324">
            <v>0</v>
          </cell>
          <cell r="Q3324">
            <v>0</v>
          </cell>
          <cell r="R3324">
            <v>0</v>
          </cell>
          <cell r="S3324">
            <v>0</v>
          </cell>
          <cell r="T3324">
            <v>0</v>
          </cell>
          <cell r="U3324">
            <v>0</v>
          </cell>
          <cell r="V3324">
            <v>0</v>
          </cell>
          <cell r="W3324">
            <v>0</v>
          </cell>
          <cell r="X3324">
            <v>0</v>
          </cell>
          <cell r="Y3324">
            <v>0</v>
          </cell>
          <cell r="Z3324">
            <v>0</v>
          </cell>
          <cell r="AA3324">
            <v>0</v>
          </cell>
          <cell r="AB3324">
            <v>0</v>
          </cell>
          <cell r="AC3324">
            <v>0</v>
          </cell>
          <cell r="AD3324">
            <v>0</v>
          </cell>
          <cell r="AE3324">
            <v>0</v>
          </cell>
        </row>
        <row r="3325">
          <cell r="E3325" t="str">
            <v>TN Bunker Fuels Distillate Fuel</v>
          </cell>
          <cell r="F3325">
            <v>0</v>
          </cell>
          <cell r="G3325">
            <v>0</v>
          </cell>
          <cell r="H3325">
            <v>0</v>
          </cell>
          <cell r="I3325">
            <v>0</v>
          </cell>
          <cell r="J3325">
            <v>0</v>
          </cell>
          <cell r="K3325">
            <v>0</v>
          </cell>
          <cell r="L3325">
            <v>0</v>
          </cell>
          <cell r="M3325">
            <v>0</v>
          </cell>
          <cell r="N3325">
            <v>0</v>
          </cell>
          <cell r="O3325">
            <v>0</v>
          </cell>
          <cell r="P3325">
            <v>0</v>
          </cell>
          <cell r="Q3325">
            <v>0</v>
          </cell>
          <cell r="R3325">
            <v>0</v>
          </cell>
          <cell r="S3325">
            <v>0</v>
          </cell>
          <cell r="T3325">
            <v>0</v>
          </cell>
          <cell r="U3325">
            <v>0</v>
          </cell>
          <cell r="V3325">
            <v>0</v>
          </cell>
          <cell r="W3325">
            <v>0</v>
          </cell>
          <cell r="X3325">
            <v>0</v>
          </cell>
          <cell r="Y3325">
            <v>0</v>
          </cell>
          <cell r="Z3325">
            <v>0</v>
          </cell>
          <cell r="AA3325">
            <v>0</v>
          </cell>
          <cell r="AB3325">
            <v>0</v>
          </cell>
          <cell r="AC3325">
            <v>0</v>
          </cell>
          <cell r="AD3325">
            <v>0</v>
          </cell>
          <cell r="AE3325">
            <v>0</v>
          </cell>
        </row>
        <row r="3326">
          <cell r="E3326" t="str">
            <v>TX Bunker Fuels Distillate Fuel</v>
          </cell>
          <cell r="F3326">
            <v>0</v>
          </cell>
          <cell r="G3326">
            <v>146.176529184</v>
          </cell>
          <cell r="H3326">
            <v>127.371730206</v>
          </cell>
          <cell r="I3326">
            <v>180.17181596399999</v>
          </cell>
          <cell r="J3326">
            <v>156.30282200400001</v>
          </cell>
          <cell r="K3326">
            <v>298.60953796799998</v>
          </cell>
          <cell r="L3326">
            <v>162.24041920799999</v>
          </cell>
          <cell r="M3326">
            <v>114.84141131400001</v>
          </cell>
          <cell r="N3326">
            <v>165.35543534999999</v>
          </cell>
          <cell r="O3326">
            <v>89.146445724000003</v>
          </cell>
          <cell r="P3326">
            <v>94.92897078</v>
          </cell>
          <cell r="Q3326">
            <v>72.871734473999993</v>
          </cell>
          <cell r="R3326">
            <v>12.672692250539999</v>
          </cell>
          <cell r="S3326">
            <v>23.055884628000001</v>
          </cell>
          <cell r="T3326">
            <v>48.942039846</v>
          </cell>
          <cell r="U3326">
            <v>51.205207745999999</v>
          </cell>
          <cell r="V3326">
            <v>74.439466121999999</v>
          </cell>
          <cell r="W3326">
            <v>72.643786571999996</v>
          </cell>
          <cell r="X3326">
            <v>62.419161000000003</v>
          </cell>
          <cell r="Y3326">
            <v>62.527921217999996</v>
          </cell>
          <cell r="Z3326">
            <v>119.78368067400001</v>
          </cell>
          <cell r="AA3326">
            <v>25.187631504000002</v>
          </cell>
          <cell r="AB3326">
            <v>24.518293044</v>
          </cell>
          <cell r="AC3326">
            <v>24.518293044</v>
          </cell>
          <cell r="AD3326">
            <v>24.518293044</v>
          </cell>
          <cell r="AE3326">
            <v>24.518293044</v>
          </cell>
        </row>
        <row r="3327">
          <cell r="E3327" t="str">
            <v>US Bunker Fuels Distillate Fuel</v>
          </cell>
          <cell r="F3327">
            <v>0</v>
          </cell>
          <cell r="G3327">
            <v>0</v>
          </cell>
          <cell r="H3327">
            <v>0</v>
          </cell>
          <cell r="I3327">
            <v>0</v>
          </cell>
          <cell r="J3327">
            <v>0</v>
          </cell>
          <cell r="K3327">
            <v>0</v>
          </cell>
          <cell r="L3327">
            <v>0</v>
          </cell>
          <cell r="M3327">
            <v>0</v>
          </cell>
          <cell r="N3327">
            <v>0</v>
          </cell>
          <cell r="O3327">
            <v>0</v>
          </cell>
          <cell r="P3327">
            <v>0</v>
          </cell>
          <cell r="Q3327">
            <v>0</v>
          </cell>
          <cell r="R3327">
            <v>0</v>
          </cell>
          <cell r="S3327">
            <v>0</v>
          </cell>
          <cell r="T3327">
            <v>0</v>
          </cell>
          <cell r="U3327">
            <v>0</v>
          </cell>
          <cell r="V3327">
            <v>0</v>
          </cell>
          <cell r="W3327">
            <v>0</v>
          </cell>
          <cell r="X3327">
            <v>0</v>
          </cell>
          <cell r="Y3327">
            <v>0</v>
          </cell>
          <cell r="Z3327">
            <v>0</v>
          </cell>
          <cell r="AA3327">
            <v>0</v>
          </cell>
          <cell r="AB3327">
            <v>0</v>
          </cell>
          <cell r="AC3327">
            <v>0</v>
          </cell>
          <cell r="AD3327">
            <v>0</v>
          </cell>
          <cell r="AE3327">
            <v>0</v>
          </cell>
        </row>
        <row r="3328">
          <cell r="E3328" t="str">
            <v>UT Bunker Fuels Distillate Fuel</v>
          </cell>
          <cell r="F3328">
            <v>0</v>
          </cell>
          <cell r="G3328">
            <v>0</v>
          </cell>
          <cell r="H3328">
            <v>0</v>
          </cell>
          <cell r="I3328">
            <v>0</v>
          </cell>
          <cell r="J3328">
            <v>0</v>
          </cell>
          <cell r="K3328">
            <v>0</v>
          </cell>
          <cell r="L3328">
            <v>0</v>
          </cell>
          <cell r="M3328">
            <v>0</v>
          </cell>
          <cell r="N3328">
            <v>0</v>
          </cell>
          <cell r="O3328">
            <v>0</v>
          </cell>
          <cell r="P3328">
            <v>0</v>
          </cell>
          <cell r="Q3328">
            <v>0</v>
          </cell>
          <cell r="R3328">
            <v>0</v>
          </cell>
          <cell r="S3328">
            <v>0</v>
          </cell>
          <cell r="T3328">
            <v>0</v>
          </cell>
          <cell r="U3328">
            <v>0</v>
          </cell>
          <cell r="V3328">
            <v>0</v>
          </cell>
          <cell r="W3328">
            <v>0</v>
          </cell>
          <cell r="X3328">
            <v>0</v>
          </cell>
          <cell r="Y3328">
            <v>0</v>
          </cell>
          <cell r="Z3328">
            <v>0</v>
          </cell>
          <cell r="AA3328">
            <v>0</v>
          </cell>
          <cell r="AB3328">
            <v>0</v>
          </cell>
          <cell r="AC3328">
            <v>0</v>
          </cell>
          <cell r="AD3328">
            <v>0</v>
          </cell>
          <cell r="AE3328">
            <v>0</v>
          </cell>
        </row>
        <row r="3329">
          <cell r="E3329" t="str">
            <v>VA Bunker Fuels Distillate Fuel</v>
          </cell>
          <cell r="F3329">
            <v>0</v>
          </cell>
          <cell r="G3329">
            <v>36.939793463999997</v>
          </cell>
          <cell r="H3329">
            <v>17.420916953999999</v>
          </cell>
          <cell r="I3329">
            <v>17.129239175999999</v>
          </cell>
          <cell r="J3329">
            <v>21.044432262000001</v>
          </cell>
          <cell r="K3329">
            <v>17.819141298000002</v>
          </cell>
          <cell r="L3329">
            <v>12.206950938</v>
          </cell>
          <cell r="M3329">
            <v>12.852347003999999</v>
          </cell>
          <cell r="N3329">
            <v>9.9247339799999992</v>
          </cell>
          <cell r="O3329">
            <v>8.0529164519999998</v>
          </cell>
          <cell r="P3329">
            <v>14.477167571999999</v>
          </cell>
          <cell r="Q3329">
            <v>7.0351025639999998</v>
          </cell>
          <cell r="R3329">
            <v>5.4181462859999998</v>
          </cell>
          <cell r="S3329">
            <v>3.2882635379999998</v>
          </cell>
          <cell r="T3329">
            <v>4.8216253259999995</v>
          </cell>
          <cell r="U3329">
            <v>4.6573490460000002</v>
          </cell>
          <cell r="V3329">
            <v>3.486327138</v>
          </cell>
          <cell r="W3329">
            <v>2.94444843</v>
          </cell>
          <cell r="X3329">
            <v>0.80163329399999994</v>
          </cell>
          <cell r="Y3329">
            <v>1.6777152</v>
          </cell>
          <cell r="Z3329">
            <v>2.1346595759999998</v>
          </cell>
          <cell r="AA3329">
            <v>1.2851414940000001</v>
          </cell>
          <cell r="AB3329">
            <v>2.6089053899999999</v>
          </cell>
          <cell r="AC3329">
            <v>2.6089053899999999</v>
          </cell>
          <cell r="AD3329">
            <v>2.6089053899999999</v>
          </cell>
          <cell r="AE3329">
            <v>2.6089053899999999</v>
          </cell>
        </row>
        <row r="3330">
          <cell r="E3330" t="str">
            <v>VT Bunker Fuels Distillate Fuel</v>
          </cell>
          <cell r="F3330">
            <v>0</v>
          </cell>
          <cell r="G3330">
            <v>0</v>
          </cell>
          <cell r="H3330">
            <v>0</v>
          </cell>
          <cell r="I3330">
            <v>0</v>
          </cell>
          <cell r="J3330">
            <v>0</v>
          </cell>
          <cell r="K3330">
            <v>0</v>
          </cell>
          <cell r="L3330">
            <v>0</v>
          </cell>
          <cell r="M3330">
            <v>0</v>
          </cell>
          <cell r="N3330">
            <v>0</v>
          </cell>
          <cell r="O3330">
            <v>0</v>
          </cell>
          <cell r="P3330">
            <v>0</v>
          </cell>
          <cell r="Q3330">
            <v>0</v>
          </cell>
          <cell r="R3330">
            <v>0</v>
          </cell>
          <cell r="S3330">
            <v>0</v>
          </cell>
          <cell r="T3330">
            <v>0</v>
          </cell>
          <cell r="U3330">
            <v>0</v>
          </cell>
          <cell r="V3330">
            <v>0</v>
          </cell>
          <cell r="W3330">
            <v>0</v>
          </cell>
          <cell r="X3330">
            <v>0</v>
          </cell>
          <cell r="Y3330">
            <v>0</v>
          </cell>
          <cell r="Z3330">
            <v>0</v>
          </cell>
          <cell r="AA3330">
            <v>0</v>
          </cell>
          <cell r="AB3330">
            <v>0</v>
          </cell>
          <cell r="AC3330">
            <v>0</v>
          </cell>
          <cell r="AD3330">
            <v>0</v>
          </cell>
          <cell r="AE3330">
            <v>0</v>
          </cell>
        </row>
        <row r="3331">
          <cell r="E3331" t="str">
            <v>WA Bunker Fuels Distillate Fuel</v>
          </cell>
          <cell r="F3331">
            <v>0</v>
          </cell>
          <cell r="G3331">
            <v>45.370487105999999</v>
          </cell>
          <cell r="H3331">
            <v>47.885195778000003</v>
          </cell>
          <cell r="I3331">
            <v>45.113994744000003</v>
          </cell>
          <cell r="J3331">
            <v>48.768209910000003</v>
          </cell>
          <cell r="K3331">
            <v>36.393836975999996</v>
          </cell>
          <cell r="L3331">
            <v>34.262789148000003</v>
          </cell>
          <cell r="M3331">
            <v>37.092593706000002</v>
          </cell>
          <cell r="N3331">
            <v>27.245920085999998</v>
          </cell>
          <cell r="O3331">
            <v>25.170330065999998</v>
          </cell>
          <cell r="P3331">
            <v>14.897819706</v>
          </cell>
          <cell r="Q3331">
            <v>13.647630611999999</v>
          </cell>
          <cell r="R3331">
            <v>7.1986215419999997</v>
          </cell>
          <cell r="S3331">
            <v>5.3284933799999994</v>
          </cell>
          <cell r="T3331">
            <v>5.9251308480000002</v>
          </cell>
          <cell r="U3331">
            <v>8.9292313739999987</v>
          </cell>
          <cell r="V3331">
            <v>8.020119450000001</v>
          </cell>
          <cell r="W3331">
            <v>8.8190148060000002</v>
          </cell>
          <cell r="X3331">
            <v>13.012836774</v>
          </cell>
          <cell r="Y3331">
            <v>24.134107914000001</v>
          </cell>
          <cell r="Z3331">
            <v>22.635407256000001</v>
          </cell>
          <cell r="AA3331">
            <v>25.524922164000003</v>
          </cell>
          <cell r="AB3331">
            <v>27.244230720000001</v>
          </cell>
          <cell r="AC3331">
            <v>27.244230720000001</v>
          </cell>
          <cell r="AD3331">
            <v>27.244230720000001</v>
          </cell>
          <cell r="AE3331">
            <v>27.244230720000001</v>
          </cell>
        </row>
        <row r="3332">
          <cell r="E3332" t="str">
            <v>WI Bunker Fuels Distillate Fuel</v>
          </cell>
          <cell r="F3332">
            <v>0</v>
          </cell>
          <cell r="G3332">
            <v>0.112313712</v>
          </cell>
          <cell r="H3332">
            <v>0</v>
          </cell>
          <cell r="I3332">
            <v>0</v>
          </cell>
          <cell r="J3332">
            <v>3.7166051999999998E-2</v>
          </cell>
          <cell r="K3332">
            <v>0</v>
          </cell>
          <cell r="L3332">
            <v>0</v>
          </cell>
          <cell r="M3332">
            <v>0.13066372200000001</v>
          </cell>
          <cell r="N3332">
            <v>2.0796677999999999E-2</v>
          </cell>
          <cell r="O3332">
            <v>0</v>
          </cell>
          <cell r="P3332">
            <v>0</v>
          </cell>
          <cell r="Q3332">
            <v>0</v>
          </cell>
          <cell r="R3332">
            <v>0</v>
          </cell>
          <cell r="S3332">
            <v>3.2715446399999997</v>
          </cell>
          <cell r="T3332">
            <v>0</v>
          </cell>
          <cell r="U3332">
            <v>22.145374608000001</v>
          </cell>
          <cell r="V3332">
            <v>0</v>
          </cell>
          <cell r="W3332">
            <v>0</v>
          </cell>
          <cell r="X3332">
            <v>0</v>
          </cell>
          <cell r="Y3332">
            <v>0</v>
          </cell>
          <cell r="Z3332">
            <v>0</v>
          </cell>
          <cell r="AA3332">
            <v>0</v>
          </cell>
          <cell r="AB3332">
            <v>0</v>
          </cell>
          <cell r="AC3332">
            <v>0</v>
          </cell>
          <cell r="AD3332">
            <v>0</v>
          </cell>
          <cell r="AE3332">
            <v>0</v>
          </cell>
        </row>
        <row r="3333">
          <cell r="E3333" t="str">
            <v>WV Bunker Fuels Distillate Fuel</v>
          </cell>
          <cell r="F3333">
            <v>0</v>
          </cell>
          <cell r="G3333">
            <v>0</v>
          </cell>
          <cell r="H3333">
            <v>0</v>
          </cell>
          <cell r="I3333">
            <v>0</v>
          </cell>
          <cell r="J3333">
            <v>0</v>
          </cell>
          <cell r="K3333">
            <v>0</v>
          </cell>
          <cell r="L3333">
            <v>0</v>
          </cell>
          <cell r="M3333">
            <v>0</v>
          </cell>
          <cell r="N3333">
            <v>0</v>
          </cell>
          <cell r="O3333">
            <v>0</v>
          </cell>
          <cell r="P3333">
            <v>0</v>
          </cell>
          <cell r="Q3333">
            <v>0</v>
          </cell>
          <cell r="R3333">
            <v>0</v>
          </cell>
          <cell r="S3333">
            <v>0</v>
          </cell>
          <cell r="T3333">
            <v>0</v>
          </cell>
          <cell r="U3333">
            <v>0</v>
          </cell>
          <cell r="V3333">
            <v>0</v>
          </cell>
          <cell r="W3333">
            <v>0</v>
          </cell>
          <cell r="X3333">
            <v>0</v>
          </cell>
          <cell r="Y3333">
            <v>0</v>
          </cell>
          <cell r="Z3333">
            <v>0</v>
          </cell>
          <cell r="AA3333">
            <v>0</v>
          </cell>
          <cell r="AB3333">
            <v>0</v>
          </cell>
          <cell r="AC3333">
            <v>0</v>
          </cell>
          <cell r="AD3333">
            <v>0</v>
          </cell>
          <cell r="AE3333">
            <v>0</v>
          </cell>
        </row>
        <row r="3334">
          <cell r="E3334" t="str">
            <v>WY Bunker Fuels Distillate Fuel</v>
          </cell>
          <cell r="F3334">
            <v>0</v>
          </cell>
          <cell r="G3334">
            <v>0</v>
          </cell>
          <cell r="H3334">
            <v>0</v>
          </cell>
          <cell r="I3334">
            <v>0</v>
          </cell>
          <cell r="J3334">
            <v>0</v>
          </cell>
          <cell r="K3334">
            <v>0</v>
          </cell>
          <cell r="L3334">
            <v>0</v>
          </cell>
          <cell r="M3334">
            <v>0</v>
          </cell>
          <cell r="N3334">
            <v>0</v>
          </cell>
          <cell r="O3334">
            <v>0</v>
          </cell>
          <cell r="P3334">
            <v>0</v>
          </cell>
          <cell r="Q3334">
            <v>0</v>
          </cell>
          <cell r="R3334">
            <v>0</v>
          </cell>
          <cell r="S3334">
            <v>0</v>
          </cell>
          <cell r="T3334">
            <v>0</v>
          </cell>
          <cell r="U3334">
            <v>0</v>
          </cell>
          <cell r="V3334">
            <v>0</v>
          </cell>
          <cell r="W3334">
            <v>0</v>
          </cell>
          <cell r="X3334">
            <v>0</v>
          </cell>
          <cell r="Y3334">
            <v>0</v>
          </cell>
          <cell r="Z3334">
            <v>0</v>
          </cell>
          <cell r="AA3334">
            <v>0</v>
          </cell>
          <cell r="AB3334">
            <v>0</v>
          </cell>
          <cell r="AC3334">
            <v>0</v>
          </cell>
          <cell r="AD3334">
            <v>0</v>
          </cell>
          <cell r="AE3334">
            <v>0</v>
          </cell>
        </row>
        <row r="3335">
          <cell r="E3335" t="str">
            <v>AK Bunker Fuels Residual Fuel</v>
          </cell>
          <cell r="F3335">
            <v>0</v>
          </cell>
          <cell r="G3335">
            <v>1.5983199540000002</v>
          </cell>
          <cell r="H3335">
            <v>0.11443068000000001</v>
          </cell>
          <cell r="I3335">
            <v>0.628488504</v>
          </cell>
          <cell r="J3335">
            <v>2.161985364</v>
          </cell>
          <cell r="K3335">
            <v>6.3600823439999994</v>
          </cell>
          <cell r="L3335">
            <v>11.152212876</v>
          </cell>
          <cell r="M3335">
            <v>7.6949602380000002</v>
          </cell>
          <cell r="N3335">
            <v>8.7624350100000008</v>
          </cell>
          <cell r="O3335">
            <v>2.5645047120000002</v>
          </cell>
          <cell r="P3335">
            <v>3.5044710120000002</v>
          </cell>
          <cell r="Q3335">
            <v>1.317398922</v>
          </cell>
          <cell r="R3335">
            <v>1.2246597720000001</v>
          </cell>
          <cell r="S3335">
            <v>5.3476851960000005</v>
          </cell>
          <cell r="T3335">
            <v>2.537217396</v>
          </cell>
          <cell r="U3335">
            <v>0.21018778200000002</v>
          </cell>
          <cell r="V3335">
            <v>5.5329120000000002E-2</v>
          </cell>
          <cell r="W3335">
            <v>0</v>
          </cell>
          <cell r="X3335">
            <v>0</v>
          </cell>
          <cell r="Y3335">
            <v>0</v>
          </cell>
          <cell r="Z3335">
            <v>0</v>
          </cell>
          <cell r="AA3335">
            <v>0</v>
          </cell>
          <cell r="AB3335">
            <v>0</v>
          </cell>
          <cell r="AC3335">
            <v>0</v>
          </cell>
          <cell r="AD3335">
            <v>0</v>
          </cell>
          <cell r="AE3335">
            <v>0</v>
          </cell>
        </row>
        <row r="3336">
          <cell r="E3336" t="str">
            <v>AL Bunker Fuels Residual Fuel</v>
          </cell>
          <cell r="F3336">
            <v>0</v>
          </cell>
          <cell r="G3336">
            <v>277.89239141999997</v>
          </cell>
          <cell r="H3336">
            <v>281.115752778</v>
          </cell>
          <cell r="I3336">
            <v>250.09699062600004</v>
          </cell>
          <cell r="J3336">
            <v>273.987224406</v>
          </cell>
          <cell r="K3336">
            <v>235.429555284</v>
          </cell>
          <cell r="L3336">
            <v>154.04765027400001</v>
          </cell>
          <cell r="M3336">
            <v>188.4490965</v>
          </cell>
          <cell r="N3336">
            <v>122.65120400399999</v>
          </cell>
          <cell r="O3336">
            <v>27.505111536000005</v>
          </cell>
          <cell r="P3336">
            <v>81.504635058000005</v>
          </cell>
          <cell r="Q3336">
            <v>146.038005666</v>
          </cell>
          <cell r="R3336">
            <v>82.856866175999997</v>
          </cell>
          <cell r="S3336">
            <v>68.720150267999998</v>
          </cell>
          <cell r="T3336">
            <v>433.62940319999996</v>
          </cell>
          <cell r="U3336">
            <v>67.433622479999997</v>
          </cell>
          <cell r="V3336">
            <v>101.116293138</v>
          </cell>
          <cell r="W3336">
            <v>110.67848542800002</v>
          </cell>
          <cell r="X3336">
            <v>115.27752990600001</v>
          </cell>
          <cell r="Y3336">
            <v>118.468825524</v>
          </cell>
          <cell r="Z3336">
            <v>146.789287092</v>
          </cell>
          <cell r="AA3336">
            <v>111.94225282800001</v>
          </cell>
          <cell r="AB3336">
            <v>103.88092579200001</v>
          </cell>
          <cell r="AC3336">
            <v>103.88092579200001</v>
          </cell>
          <cell r="AD3336">
            <v>103.88092579200001</v>
          </cell>
          <cell r="AE3336">
            <v>103.88092579200001</v>
          </cell>
        </row>
        <row r="3337">
          <cell r="E3337" t="str">
            <v>AR Bunker Fuels Residual Fuel</v>
          </cell>
          <cell r="F3337">
            <v>0</v>
          </cell>
          <cell r="G3337">
            <v>0</v>
          </cell>
          <cell r="H3337">
            <v>0</v>
          </cell>
          <cell r="I3337">
            <v>0</v>
          </cell>
          <cell r="J3337">
            <v>0</v>
          </cell>
          <cell r="K3337">
            <v>0</v>
          </cell>
          <cell r="L3337">
            <v>0</v>
          </cell>
          <cell r="M3337">
            <v>0</v>
          </cell>
          <cell r="N3337">
            <v>0</v>
          </cell>
          <cell r="O3337">
            <v>0</v>
          </cell>
          <cell r="P3337">
            <v>0</v>
          </cell>
          <cell r="Q3337">
            <v>0</v>
          </cell>
          <cell r="R3337">
            <v>0</v>
          </cell>
          <cell r="S3337">
            <v>0</v>
          </cell>
          <cell r="T3337">
            <v>0</v>
          </cell>
          <cell r="U3337">
            <v>0</v>
          </cell>
          <cell r="V3337">
            <v>0</v>
          </cell>
          <cell r="W3337">
            <v>0</v>
          </cell>
          <cell r="X3337">
            <v>0</v>
          </cell>
          <cell r="Y3337">
            <v>0</v>
          </cell>
          <cell r="Z3337">
            <v>0</v>
          </cell>
          <cell r="AA3337">
            <v>0</v>
          </cell>
          <cell r="AB3337">
            <v>0</v>
          </cell>
          <cell r="AC3337">
            <v>0</v>
          </cell>
          <cell r="AD3337">
            <v>0</v>
          </cell>
          <cell r="AE3337">
            <v>0</v>
          </cell>
        </row>
        <row r="3338">
          <cell r="E3338" t="str">
            <v>AZ Bunker Fuels Residual Fuel</v>
          </cell>
          <cell r="F3338">
            <v>0</v>
          </cell>
          <cell r="G3338">
            <v>0</v>
          </cell>
          <cell r="H3338">
            <v>0</v>
          </cell>
          <cell r="I3338">
            <v>0</v>
          </cell>
          <cell r="J3338">
            <v>0</v>
          </cell>
          <cell r="K3338">
            <v>0</v>
          </cell>
          <cell r="L3338">
            <v>0</v>
          </cell>
          <cell r="M3338">
            <v>0</v>
          </cell>
          <cell r="N3338">
            <v>0</v>
          </cell>
          <cell r="O3338">
            <v>0</v>
          </cell>
          <cell r="P3338">
            <v>0</v>
          </cell>
          <cell r="Q3338">
            <v>0</v>
          </cell>
          <cell r="R3338">
            <v>0</v>
          </cell>
          <cell r="S3338">
            <v>0</v>
          </cell>
          <cell r="T3338">
            <v>0</v>
          </cell>
          <cell r="U3338">
            <v>0</v>
          </cell>
          <cell r="V3338">
            <v>0</v>
          </cell>
          <cell r="W3338">
            <v>0</v>
          </cell>
          <cell r="X3338">
            <v>0</v>
          </cell>
          <cell r="Y3338">
            <v>0</v>
          </cell>
          <cell r="Z3338">
            <v>0</v>
          </cell>
          <cell r="AA3338">
            <v>0</v>
          </cell>
          <cell r="AB3338">
            <v>0</v>
          </cell>
          <cell r="AC3338">
            <v>0</v>
          </cell>
          <cell r="AD3338">
            <v>0</v>
          </cell>
          <cell r="AE3338">
            <v>0</v>
          </cell>
        </row>
        <row r="3339">
          <cell r="E3339" t="str">
            <v>CA Bunker Fuels Residual Fuel</v>
          </cell>
          <cell r="F3339">
            <v>0</v>
          </cell>
          <cell r="G3339">
            <v>2775.2660935019999</v>
          </cell>
          <cell r="H3339">
            <v>1512.20049309</v>
          </cell>
          <cell r="I3339">
            <v>1237.5251756279999</v>
          </cell>
          <cell r="J3339">
            <v>1094.36252373</v>
          </cell>
          <cell r="K3339">
            <v>1297.1643083280001</v>
          </cell>
          <cell r="L3339">
            <v>1279.955380158</v>
          </cell>
          <cell r="M3339">
            <v>1306.1657902860002</v>
          </cell>
          <cell r="N3339">
            <v>1174.1193244620001</v>
          </cell>
          <cell r="O3339">
            <v>1308.7641840839999</v>
          </cell>
          <cell r="P3339">
            <v>990.06650378999996</v>
          </cell>
          <cell r="Q3339">
            <v>1250.033266314</v>
          </cell>
          <cell r="R3339">
            <v>1193.9303559959999</v>
          </cell>
          <cell r="S3339">
            <v>409.76796571200003</v>
          </cell>
          <cell r="T3339">
            <v>705.03841636200002</v>
          </cell>
          <cell r="U3339">
            <v>821.42919331199994</v>
          </cell>
          <cell r="V3339">
            <v>1623.623846796</v>
          </cell>
          <cell r="W3339">
            <v>1721.933318826</v>
          </cell>
          <cell r="X3339">
            <v>1571.8239072900001</v>
          </cell>
          <cell r="Y3339">
            <v>1494.501021972</v>
          </cell>
          <cell r="Z3339">
            <v>1574.8522963739999</v>
          </cell>
          <cell r="AA3339">
            <v>1151.51467536</v>
          </cell>
          <cell r="AB3339">
            <v>930.91634218800016</v>
          </cell>
          <cell r="AC3339">
            <v>930.91634218800016</v>
          </cell>
          <cell r="AD3339">
            <v>930.91634218800016</v>
          </cell>
          <cell r="AE3339">
            <v>930.91634218800016</v>
          </cell>
        </row>
        <row r="3340">
          <cell r="E3340" t="str">
            <v>CO Bunker Fuels Residual Fuel</v>
          </cell>
          <cell r="F3340">
            <v>0</v>
          </cell>
          <cell r="G3340">
            <v>0</v>
          </cell>
          <cell r="H3340">
            <v>0</v>
          </cell>
          <cell r="I3340">
            <v>0</v>
          </cell>
          <cell r="J3340">
            <v>0</v>
          </cell>
          <cell r="K3340">
            <v>0</v>
          </cell>
          <cell r="L3340">
            <v>0</v>
          </cell>
          <cell r="M3340">
            <v>0</v>
          </cell>
          <cell r="N3340">
            <v>0</v>
          </cell>
          <cell r="O3340">
            <v>0</v>
          </cell>
          <cell r="P3340">
            <v>0</v>
          </cell>
          <cell r="Q3340">
            <v>0</v>
          </cell>
          <cell r="R3340">
            <v>0</v>
          </cell>
          <cell r="S3340">
            <v>0</v>
          </cell>
          <cell r="T3340">
            <v>0</v>
          </cell>
          <cell r="U3340">
            <v>0</v>
          </cell>
          <cell r="V3340">
            <v>0</v>
          </cell>
          <cell r="W3340">
            <v>0</v>
          </cell>
          <cell r="X3340">
            <v>0</v>
          </cell>
          <cell r="Y3340">
            <v>0</v>
          </cell>
          <cell r="Z3340">
            <v>0</v>
          </cell>
          <cell r="AA3340">
            <v>0</v>
          </cell>
          <cell r="AB3340">
            <v>0</v>
          </cell>
          <cell r="AC3340">
            <v>0</v>
          </cell>
          <cell r="AD3340">
            <v>0</v>
          </cell>
          <cell r="AE3340">
            <v>0</v>
          </cell>
        </row>
        <row r="3341">
          <cell r="E3341" t="str">
            <v>CT Bunker Fuels Residual Fuel</v>
          </cell>
          <cell r="F3341">
            <v>0</v>
          </cell>
          <cell r="G3341">
            <v>0</v>
          </cell>
          <cell r="H3341">
            <v>0</v>
          </cell>
          <cell r="I3341">
            <v>0</v>
          </cell>
          <cell r="J3341">
            <v>0</v>
          </cell>
          <cell r="K3341">
            <v>0</v>
          </cell>
          <cell r="L3341">
            <v>0</v>
          </cell>
          <cell r="M3341">
            <v>0</v>
          </cell>
          <cell r="N3341">
            <v>0</v>
          </cell>
          <cell r="O3341">
            <v>0</v>
          </cell>
          <cell r="P3341">
            <v>0</v>
          </cell>
          <cell r="Q3341">
            <v>0</v>
          </cell>
          <cell r="R3341">
            <v>0</v>
          </cell>
          <cell r="S3341">
            <v>0</v>
          </cell>
          <cell r="T3341">
            <v>0</v>
          </cell>
          <cell r="U3341">
            <v>0</v>
          </cell>
          <cell r="V3341">
            <v>0</v>
          </cell>
          <cell r="W3341">
            <v>0</v>
          </cell>
          <cell r="X3341">
            <v>0</v>
          </cell>
          <cell r="Y3341">
            <v>0</v>
          </cell>
          <cell r="Z3341">
            <v>0</v>
          </cell>
          <cell r="AA3341">
            <v>0</v>
          </cell>
          <cell r="AB3341">
            <v>0</v>
          </cell>
          <cell r="AC3341">
            <v>0</v>
          </cell>
          <cell r="AD3341">
            <v>0</v>
          </cell>
          <cell r="AE3341">
            <v>0</v>
          </cell>
        </row>
        <row r="3342">
          <cell r="E3342" t="str">
            <v>DC Bunker Fuels Residual Fuel</v>
          </cell>
          <cell r="F3342">
            <v>0</v>
          </cell>
          <cell r="G3342">
            <v>0</v>
          </cell>
          <cell r="H3342">
            <v>0</v>
          </cell>
          <cell r="I3342">
            <v>0</v>
          </cell>
          <cell r="J3342">
            <v>0</v>
          </cell>
          <cell r="K3342">
            <v>0</v>
          </cell>
          <cell r="L3342">
            <v>0</v>
          </cell>
          <cell r="M3342">
            <v>0</v>
          </cell>
          <cell r="N3342">
            <v>0</v>
          </cell>
          <cell r="O3342">
            <v>0</v>
          </cell>
          <cell r="P3342">
            <v>0</v>
          </cell>
          <cell r="Q3342">
            <v>0</v>
          </cell>
          <cell r="R3342">
            <v>0</v>
          </cell>
          <cell r="S3342">
            <v>0</v>
          </cell>
          <cell r="T3342">
            <v>0</v>
          </cell>
          <cell r="U3342">
            <v>0</v>
          </cell>
          <cell r="V3342">
            <v>0</v>
          </cell>
          <cell r="W3342">
            <v>0</v>
          </cell>
          <cell r="X3342">
            <v>0</v>
          </cell>
          <cell r="Y3342">
            <v>0</v>
          </cell>
          <cell r="Z3342">
            <v>0</v>
          </cell>
          <cell r="AA3342">
            <v>0</v>
          </cell>
          <cell r="AB3342">
            <v>0</v>
          </cell>
          <cell r="AC3342">
            <v>0</v>
          </cell>
          <cell r="AD3342">
            <v>0</v>
          </cell>
          <cell r="AE3342">
            <v>0</v>
          </cell>
        </row>
        <row r="3343">
          <cell r="E3343" t="str">
            <v>DE Bunker Fuels Residual Fuel</v>
          </cell>
          <cell r="F3343">
            <v>0</v>
          </cell>
          <cell r="G3343">
            <v>0</v>
          </cell>
          <cell r="H3343">
            <v>0</v>
          </cell>
          <cell r="I3343">
            <v>0</v>
          </cell>
          <cell r="J3343">
            <v>0</v>
          </cell>
          <cell r="K3343">
            <v>0</v>
          </cell>
          <cell r="L3343">
            <v>0</v>
          </cell>
          <cell r="M3343">
            <v>0</v>
          </cell>
          <cell r="N3343">
            <v>0</v>
          </cell>
          <cell r="O3343">
            <v>0</v>
          </cell>
          <cell r="P3343">
            <v>0</v>
          </cell>
          <cell r="Q3343">
            <v>0</v>
          </cell>
          <cell r="R3343">
            <v>0</v>
          </cell>
          <cell r="S3343">
            <v>0</v>
          </cell>
          <cell r="T3343">
            <v>0</v>
          </cell>
          <cell r="U3343">
            <v>0</v>
          </cell>
          <cell r="V3343">
            <v>0</v>
          </cell>
          <cell r="W3343">
            <v>0</v>
          </cell>
          <cell r="X3343">
            <v>0</v>
          </cell>
          <cell r="Y3343">
            <v>0</v>
          </cell>
          <cell r="Z3343">
            <v>0</v>
          </cell>
          <cell r="AA3343">
            <v>0</v>
          </cell>
          <cell r="AB3343">
            <v>0</v>
          </cell>
          <cell r="AC3343">
            <v>0</v>
          </cell>
          <cell r="AD3343">
            <v>0</v>
          </cell>
          <cell r="AE3343">
            <v>0</v>
          </cell>
        </row>
        <row r="3344">
          <cell r="E3344" t="str">
            <v>FL Bunker Fuels Residual Fuel</v>
          </cell>
          <cell r="F3344">
            <v>0</v>
          </cell>
          <cell r="G3344">
            <v>353.15753646600001</v>
          </cell>
          <cell r="H3344">
            <v>285.53076505800004</v>
          </cell>
          <cell r="I3344">
            <v>235.07092198799998</v>
          </cell>
          <cell r="J3344">
            <v>196.02447039</v>
          </cell>
          <cell r="K3344">
            <v>200.73473897400001</v>
          </cell>
          <cell r="L3344">
            <v>346.44888066599998</v>
          </cell>
          <cell r="M3344">
            <v>198.26712309600001</v>
          </cell>
          <cell r="N3344">
            <v>216.83821647600001</v>
          </cell>
          <cell r="O3344">
            <v>156.93671057400002</v>
          </cell>
          <cell r="P3344">
            <v>188.50851243000002</v>
          </cell>
          <cell r="Q3344">
            <v>114.01942116600001</v>
          </cell>
          <cell r="R3344">
            <v>106.31961962999999</v>
          </cell>
          <cell r="S3344">
            <v>210.47706527400001</v>
          </cell>
          <cell r="T3344">
            <v>433.89190215000002</v>
          </cell>
          <cell r="U3344">
            <v>256.15747836000003</v>
          </cell>
          <cell r="V3344">
            <v>444.31968079800004</v>
          </cell>
          <cell r="W3344">
            <v>479.83299083999998</v>
          </cell>
          <cell r="X3344">
            <v>452.13227829000004</v>
          </cell>
          <cell r="Y3344">
            <v>381.88196348399998</v>
          </cell>
          <cell r="Z3344">
            <v>445.588163748</v>
          </cell>
          <cell r="AA3344">
            <v>436.14084225600004</v>
          </cell>
          <cell r="AB3344">
            <v>416.87637440400005</v>
          </cell>
          <cell r="AC3344">
            <v>416.87637440400005</v>
          </cell>
          <cell r="AD3344">
            <v>416.87637440400005</v>
          </cell>
          <cell r="AE3344">
            <v>416.87637440400005</v>
          </cell>
        </row>
        <row r="3345">
          <cell r="E3345" t="str">
            <v>GA Bunker Fuels Residual Fuel</v>
          </cell>
          <cell r="F3345">
            <v>0</v>
          </cell>
          <cell r="G3345">
            <v>2.3663258640000002</v>
          </cell>
          <cell r="H3345">
            <v>2.4390710820000003</v>
          </cell>
          <cell r="I3345">
            <v>2.3414277600000002</v>
          </cell>
          <cell r="J3345">
            <v>6.9733553400000003</v>
          </cell>
          <cell r="K3345">
            <v>6.7877512920000003</v>
          </cell>
          <cell r="L3345">
            <v>1.7810317979999999</v>
          </cell>
          <cell r="M3345">
            <v>8.9565899220000009</v>
          </cell>
          <cell r="N3345">
            <v>9.3306273480000002</v>
          </cell>
          <cell r="O3345">
            <v>0</v>
          </cell>
          <cell r="P3345">
            <v>0</v>
          </cell>
          <cell r="Q3345">
            <v>0</v>
          </cell>
          <cell r="R3345">
            <v>0</v>
          </cell>
          <cell r="S3345">
            <v>23.333924628000002</v>
          </cell>
          <cell r="T3345">
            <v>1.8617620140000002</v>
          </cell>
          <cell r="U3345">
            <v>68.572773612000006</v>
          </cell>
          <cell r="V3345">
            <v>81.462572352000009</v>
          </cell>
          <cell r="W3345">
            <v>45.860232726000007</v>
          </cell>
          <cell r="X3345">
            <v>19.093450572000002</v>
          </cell>
          <cell r="Y3345">
            <v>51.884064918000007</v>
          </cell>
          <cell r="Z3345">
            <v>65.200903866000004</v>
          </cell>
          <cell r="AA3345">
            <v>46.015342883999999</v>
          </cell>
          <cell r="AB3345">
            <v>47.482759170000001</v>
          </cell>
          <cell r="AC3345">
            <v>47.482759170000001</v>
          </cell>
          <cell r="AD3345">
            <v>47.482759170000001</v>
          </cell>
          <cell r="AE3345">
            <v>47.482759170000001</v>
          </cell>
        </row>
        <row r="3346">
          <cell r="E3346" t="str">
            <v>HI Bunker Fuels Residual Fuel</v>
          </cell>
          <cell r="F3346">
            <v>0</v>
          </cell>
          <cell r="G3346">
            <v>136.52862753600002</v>
          </cell>
          <cell r="H3346">
            <v>109.62427707000001</v>
          </cell>
          <cell r="I3346">
            <v>105.722568126</v>
          </cell>
          <cell r="J3346">
            <v>114.91814212200001</v>
          </cell>
          <cell r="K3346">
            <v>128.049062652</v>
          </cell>
          <cell r="L3346">
            <v>110.28351096</v>
          </cell>
          <cell r="M3346">
            <v>107.923912614</v>
          </cell>
          <cell r="N3346">
            <v>100.13445275399999</v>
          </cell>
          <cell r="O3346">
            <v>64.74393563400001</v>
          </cell>
          <cell r="P3346">
            <v>45.840113045999999</v>
          </cell>
          <cell r="Q3346">
            <v>0</v>
          </cell>
          <cell r="R3346">
            <v>0</v>
          </cell>
          <cell r="S3346">
            <v>0</v>
          </cell>
          <cell r="T3346">
            <v>0</v>
          </cell>
          <cell r="U3346">
            <v>99.198699012000006</v>
          </cell>
          <cell r="V3346">
            <v>4.6988883900000005</v>
          </cell>
          <cell r="W3346">
            <v>4.5886702680000004</v>
          </cell>
          <cell r="X3346">
            <v>2.2537814040000002</v>
          </cell>
          <cell r="Y3346">
            <v>6.4324503180000008</v>
          </cell>
          <cell r="Z3346">
            <v>30.506779170000001</v>
          </cell>
          <cell r="AA3346">
            <v>23.209056864000001</v>
          </cell>
          <cell r="AB3346">
            <v>6.9469482600000001</v>
          </cell>
          <cell r="AC3346">
            <v>6.9469482600000001</v>
          </cell>
          <cell r="AD3346">
            <v>6.9469482600000001</v>
          </cell>
          <cell r="AE3346">
            <v>6.9469482600000001</v>
          </cell>
        </row>
        <row r="3347">
          <cell r="E3347" t="str">
            <v>IA Bunker Fuels Residual Fuel</v>
          </cell>
          <cell r="F3347">
            <v>0</v>
          </cell>
          <cell r="G3347">
            <v>0</v>
          </cell>
          <cell r="H3347">
            <v>0</v>
          </cell>
          <cell r="I3347">
            <v>0</v>
          </cell>
          <cell r="J3347">
            <v>0</v>
          </cell>
          <cell r="K3347">
            <v>0</v>
          </cell>
          <cell r="L3347">
            <v>0</v>
          </cell>
          <cell r="M3347">
            <v>0</v>
          </cell>
          <cell r="N3347">
            <v>0</v>
          </cell>
          <cell r="O3347">
            <v>0</v>
          </cell>
          <cell r="P3347">
            <v>0</v>
          </cell>
          <cell r="Q3347">
            <v>0</v>
          </cell>
          <cell r="R3347">
            <v>0</v>
          </cell>
          <cell r="S3347">
            <v>0</v>
          </cell>
          <cell r="T3347">
            <v>0</v>
          </cell>
          <cell r="U3347">
            <v>0</v>
          </cell>
          <cell r="V3347">
            <v>0</v>
          </cell>
          <cell r="W3347">
            <v>0</v>
          </cell>
          <cell r="X3347">
            <v>0</v>
          </cell>
          <cell r="Y3347">
            <v>0</v>
          </cell>
          <cell r="Z3347">
            <v>0</v>
          </cell>
          <cell r="AA3347">
            <v>0</v>
          </cell>
          <cell r="AB3347">
            <v>0</v>
          </cell>
          <cell r="AC3347">
            <v>0</v>
          </cell>
          <cell r="AD3347">
            <v>0</v>
          </cell>
          <cell r="AE3347">
            <v>0</v>
          </cell>
        </row>
        <row r="3348">
          <cell r="E3348" t="str">
            <v>ID Bunker Fuels Residual Fuel</v>
          </cell>
          <cell r="F3348">
            <v>0</v>
          </cell>
          <cell r="G3348">
            <v>0</v>
          </cell>
          <cell r="H3348">
            <v>0</v>
          </cell>
          <cell r="I3348">
            <v>0</v>
          </cell>
          <cell r="J3348">
            <v>0</v>
          </cell>
          <cell r="K3348">
            <v>0</v>
          </cell>
          <cell r="L3348">
            <v>0</v>
          </cell>
          <cell r="M3348">
            <v>0</v>
          </cell>
          <cell r="N3348">
            <v>0</v>
          </cell>
          <cell r="O3348">
            <v>0</v>
          </cell>
          <cell r="P3348">
            <v>0</v>
          </cell>
          <cell r="Q3348">
            <v>0</v>
          </cell>
          <cell r="R3348">
            <v>0</v>
          </cell>
          <cell r="S3348">
            <v>0</v>
          </cell>
          <cell r="T3348">
            <v>0</v>
          </cell>
          <cell r="U3348">
            <v>0</v>
          </cell>
          <cell r="V3348">
            <v>0</v>
          </cell>
          <cell r="W3348">
            <v>0</v>
          </cell>
          <cell r="X3348">
            <v>0</v>
          </cell>
          <cell r="Y3348">
            <v>0</v>
          </cell>
          <cell r="Z3348">
            <v>0</v>
          </cell>
          <cell r="AA3348">
            <v>0</v>
          </cell>
          <cell r="AB3348">
            <v>0</v>
          </cell>
          <cell r="AC3348">
            <v>0</v>
          </cell>
          <cell r="AD3348">
            <v>0</v>
          </cell>
          <cell r="AE3348">
            <v>0</v>
          </cell>
        </row>
        <row r="3349">
          <cell r="E3349" t="str">
            <v>IL Bunker Fuels Residual Fuel</v>
          </cell>
          <cell r="F3349">
            <v>0</v>
          </cell>
          <cell r="G3349">
            <v>0</v>
          </cell>
          <cell r="H3349">
            <v>3.9610620000000006E-2</v>
          </cell>
          <cell r="I3349">
            <v>9.6825960000000016E-2</v>
          </cell>
          <cell r="J3349">
            <v>0</v>
          </cell>
          <cell r="K3349">
            <v>0</v>
          </cell>
          <cell r="L3349">
            <v>0</v>
          </cell>
          <cell r="M3349">
            <v>0</v>
          </cell>
          <cell r="N3349">
            <v>0</v>
          </cell>
          <cell r="O3349">
            <v>0</v>
          </cell>
          <cell r="P3349">
            <v>0</v>
          </cell>
          <cell r="Q3349">
            <v>0</v>
          </cell>
          <cell r="R3349">
            <v>0</v>
          </cell>
          <cell r="S3349">
            <v>0</v>
          </cell>
          <cell r="T3349">
            <v>0</v>
          </cell>
          <cell r="U3349">
            <v>0</v>
          </cell>
          <cell r="V3349">
            <v>0</v>
          </cell>
          <cell r="W3349">
            <v>0</v>
          </cell>
          <cell r="X3349">
            <v>0</v>
          </cell>
          <cell r="Y3349">
            <v>0</v>
          </cell>
          <cell r="Z3349">
            <v>0</v>
          </cell>
          <cell r="AA3349">
            <v>0</v>
          </cell>
          <cell r="AB3349">
            <v>0</v>
          </cell>
          <cell r="AC3349">
            <v>0</v>
          </cell>
          <cell r="AD3349">
            <v>0</v>
          </cell>
          <cell r="AE3349">
            <v>0</v>
          </cell>
        </row>
        <row r="3350">
          <cell r="E3350" t="str">
            <v>IN Bunker Fuels Residual Fuel</v>
          </cell>
          <cell r="F3350">
            <v>0</v>
          </cell>
          <cell r="G3350">
            <v>0</v>
          </cell>
          <cell r="H3350">
            <v>0</v>
          </cell>
          <cell r="I3350">
            <v>0</v>
          </cell>
          <cell r="J3350">
            <v>0</v>
          </cell>
          <cell r="K3350">
            <v>0</v>
          </cell>
          <cell r="L3350">
            <v>0</v>
          </cell>
          <cell r="M3350">
            <v>0</v>
          </cell>
          <cell r="N3350">
            <v>0</v>
          </cell>
          <cell r="O3350">
            <v>0</v>
          </cell>
          <cell r="P3350">
            <v>0</v>
          </cell>
          <cell r="Q3350">
            <v>0</v>
          </cell>
          <cell r="R3350">
            <v>0</v>
          </cell>
          <cell r="S3350">
            <v>0</v>
          </cell>
          <cell r="T3350">
            <v>0</v>
          </cell>
          <cell r="U3350">
            <v>0</v>
          </cell>
          <cell r="V3350">
            <v>0</v>
          </cell>
          <cell r="W3350">
            <v>0</v>
          </cell>
          <cell r="X3350">
            <v>0</v>
          </cell>
          <cell r="Y3350">
            <v>0</v>
          </cell>
          <cell r="Z3350">
            <v>0</v>
          </cell>
          <cell r="AA3350">
            <v>0</v>
          </cell>
          <cell r="AB3350">
            <v>0</v>
          </cell>
          <cell r="AC3350">
            <v>0</v>
          </cell>
          <cell r="AD3350">
            <v>0</v>
          </cell>
          <cell r="AE3350">
            <v>0</v>
          </cell>
        </row>
        <row r="3351">
          <cell r="E3351" t="str">
            <v>KS Bunker Fuels Residual Fuel</v>
          </cell>
          <cell r="F3351">
            <v>0</v>
          </cell>
          <cell r="G3351">
            <v>0</v>
          </cell>
          <cell r="H3351">
            <v>0</v>
          </cell>
          <cell r="I3351">
            <v>0</v>
          </cell>
          <cell r="J3351">
            <v>0</v>
          </cell>
          <cell r="K3351">
            <v>0</v>
          </cell>
          <cell r="L3351">
            <v>0</v>
          </cell>
          <cell r="M3351">
            <v>0</v>
          </cell>
          <cell r="N3351">
            <v>0</v>
          </cell>
          <cell r="O3351">
            <v>0</v>
          </cell>
          <cell r="P3351">
            <v>0</v>
          </cell>
          <cell r="Q3351">
            <v>0</v>
          </cell>
          <cell r="R3351">
            <v>0</v>
          </cell>
          <cell r="S3351">
            <v>0</v>
          </cell>
          <cell r="T3351">
            <v>0</v>
          </cell>
          <cell r="U3351">
            <v>0</v>
          </cell>
          <cell r="V3351">
            <v>0</v>
          </cell>
          <cell r="W3351">
            <v>0</v>
          </cell>
          <cell r="X3351">
            <v>0</v>
          </cell>
          <cell r="Y3351">
            <v>0</v>
          </cell>
          <cell r="Z3351">
            <v>0</v>
          </cell>
          <cell r="AA3351">
            <v>0</v>
          </cell>
          <cell r="AB3351">
            <v>0</v>
          </cell>
          <cell r="AC3351">
            <v>0</v>
          </cell>
          <cell r="AD3351">
            <v>0</v>
          </cell>
          <cell r="AE3351">
            <v>0</v>
          </cell>
        </row>
        <row r="3352">
          <cell r="E3352" t="str">
            <v>KY Bunker Fuels Residual Fuel</v>
          </cell>
          <cell r="F3352">
            <v>0</v>
          </cell>
          <cell r="G3352">
            <v>0</v>
          </cell>
          <cell r="H3352">
            <v>0</v>
          </cell>
          <cell r="I3352">
            <v>0</v>
          </cell>
          <cell r="J3352">
            <v>0</v>
          </cell>
          <cell r="K3352">
            <v>0</v>
          </cell>
          <cell r="L3352">
            <v>0</v>
          </cell>
          <cell r="M3352">
            <v>0</v>
          </cell>
          <cell r="N3352">
            <v>0</v>
          </cell>
          <cell r="O3352">
            <v>0</v>
          </cell>
          <cell r="P3352">
            <v>0</v>
          </cell>
          <cell r="Q3352">
            <v>0</v>
          </cell>
          <cell r="R3352">
            <v>0</v>
          </cell>
          <cell r="S3352">
            <v>0</v>
          </cell>
          <cell r="T3352">
            <v>0</v>
          </cell>
          <cell r="U3352">
            <v>0</v>
          </cell>
          <cell r="V3352">
            <v>0</v>
          </cell>
          <cell r="W3352">
            <v>0</v>
          </cell>
          <cell r="X3352">
            <v>0</v>
          </cell>
          <cell r="Y3352">
            <v>0</v>
          </cell>
          <cell r="Z3352">
            <v>0</v>
          </cell>
          <cell r="AA3352">
            <v>0</v>
          </cell>
          <cell r="AB3352">
            <v>0</v>
          </cell>
          <cell r="AC3352">
            <v>0</v>
          </cell>
          <cell r="AD3352">
            <v>0</v>
          </cell>
          <cell r="AE3352">
            <v>0</v>
          </cell>
        </row>
        <row r="3353">
          <cell r="E3353" t="str">
            <v>LA Bunker Fuels Residual Fuel</v>
          </cell>
          <cell r="F3353">
            <v>0</v>
          </cell>
          <cell r="G3353">
            <v>1094.3513321579999</v>
          </cell>
          <cell r="H3353">
            <v>1335.4726191660002</v>
          </cell>
          <cell r="I3353">
            <v>995.77640610000014</v>
          </cell>
          <cell r="J3353">
            <v>1050.0190005060001</v>
          </cell>
          <cell r="K3353">
            <v>992.73324162599999</v>
          </cell>
          <cell r="L3353">
            <v>731.4447418740001</v>
          </cell>
          <cell r="M3353">
            <v>718.29973756799995</v>
          </cell>
          <cell r="N3353">
            <v>776.63869882200004</v>
          </cell>
          <cell r="O3353">
            <v>659.69331031799993</v>
          </cell>
          <cell r="P3353">
            <v>607.96951122600001</v>
          </cell>
          <cell r="Q3353">
            <v>569.55425171399997</v>
          </cell>
          <cell r="R3353">
            <v>539.07262214399998</v>
          </cell>
          <cell r="S3353">
            <v>249.95998818000001</v>
          </cell>
          <cell r="T3353">
            <v>5.5841543100000006</v>
          </cell>
          <cell r="U3353">
            <v>252.83666230200001</v>
          </cell>
          <cell r="V3353">
            <v>389.10184777800004</v>
          </cell>
          <cell r="W3353">
            <v>466.07678837999998</v>
          </cell>
          <cell r="X3353">
            <v>410.45605876800005</v>
          </cell>
          <cell r="Y3353">
            <v>380.439696798</v>
          </cell>
          <cell r="Z3353">
            <v>361.07035511399999</v>
          </cell>
          <cell r="AA3353">
            <v>312.58689336000003</v>
          </cell>
          <cell r="AB3353">
            <v>294.08464700999997</v>
          </cell>
          <cell r="AC3353">
            <v>294.08464700999997</v>
          </cell>
          <cell r="AD3353">
            <v>294.08464700999997</v>
          </cell>
          <cell r="AE3353">
            <v>294.08464700999997</v>
          </cell>
        </row>
        <row r="3354">
          <cell r="E3354" t="str">
            <v>MA Bunker Fuels Residual Fuel</v>
          </cell>
          <cell r="F3354">
            <v>0</v>
          </cell>
          <cell r="G3354">
            <v>26.690327369999999</v>
          </cell>
          <cell r="H3354">
            <v>16.372389599999998</v>
          </cell>
          <cell r="I3354">
            <v>8.5170377880000014</v>
          </cell>
          <cell r="J3354">
            <v>17.653070106000001</v>
          </cell>
          <cell r="K3354">
            <v>11.213389277999999</v>
          </cell>
          <cell r="L3354">
            <v>10.877956488000001</v>
          </cell>
          <cell r="M3354">
            <v>7.1426121479999996</v>
          </cell>
          <cell r="N3354">
            <v>11.082737106</v>
          </cell>
          <cell r="O3354">
            <v>4.5105178860000006</v>
          </cell>
          <cell r="P3354">
            <v>8.0376235380000018</v>
          </cell>
          <cell r="Q3354">
            <v>4.558616496</v>
          </cell>
          <cell r="R3354">
            <v>1.9673274600000001</v>
          </cell>
          <cell r="S3354">
            <v>3.6886289580000002</v>
          </cell>
          <cell r="T3354">
            <v>0</v>
          </cell>
          <cell r="U3354">
            <v>3.7853291700000002</v>
          </cell>
          <cell r="V3354">
            <v>1.25465067</v>
          </cell>
          <cell r="W3354">
            <v>3.6625362479999999</v>
          </cell>
          <cell r="X3354">
            <v>5.3699425920000001</v>
          </cell>
          <cell r="Y3354">
            <v>2.9044015559999998</v>
          </cell>
          <cell r="Z3354">
            <v>1.6585532459999999</v>
          </cell>
          <cell r="AA3354">
            <v>5.0230667340000004</v>
          </cell>
          <cell r="AB3354">
            <v>10.947495132</v>
          </cell>
          <cell r="AC3354">
            <v>10.947495132</v>
          </cell>
          <cell r="AD3354">
            <v>10.947495132</v>
          </cell>
          <cell r="AE3354">
            <v>10.947495132</v>
          </cell>
        </row>
        <row r="3355">
          <cell r="E3355" t="str">
            <v>MD Bunker Fuels Residual Fuel</v>
          </cell>
          <cell r="F3355">
            <v>0</v>
          </cell>
          <cell r="G3355">
            <v>38.172502997999999</v>
          </cell>
          <cell r="H3355">
            <v>33.143526108000003</v>
          </cell>
          <cell r="I3355">
            <v>19.214671643999999</v>
          </cell>
          <cell r="J3355">
            <v>24.745823172000005</v>
          </cell>
          <cell r="K3355">
            <v>28.124106066</v>
          </cell>
          <cell r="L3355">
            <v>27.523973736000002</v>
          </cell>
          <cell r="M3355">
            <v>63.016283862000009</v>
          </cell>
          <cell r="N3355">
            <v>56.038778837999999</v>
          </cell>
          <cell r="O3355">
            <v>32.762635416000002</v>
          </cell>
          <cell r="P3355">
            <v>23.403966264000001</v>
          </cell>
          <cell r="Q3355">
            <v>7.4539013220000001</v>
          </cell>
          <cell r="R3355">
            <v>0</v>
          </cell>
          <cell r="S3355">
            <v>0.96241231800000004</v>
          </cell>
          <cell r="T3355">
            <v>1.117711098</v>
          </cell>
          <cell r="U3355">
            <v>0</v>
          </cell>
          <cell r="V3355">
            <v>0.76888614600000016</v>
          </cell>
          <cell r="W3355">
            <v>0.20572372800000002</v>
          </cell>
          <cell r="X3355">
            <v>2.2005899999999998E-2</v>
          </cell>
          <cell r="Y3355">
            <v>6.9161400000000003E-3</v>
          </cell>
          <cell r="Z3355">
            <v>5.7844080000000006E-2</v>
          </cell>
          <cell r="AA3355">
            <v>1.11129795</v>
          </cell>
          <cell r="AB3355">
            <v>0.93833157600000006</v>
          </cell>
          <cell r="AC3355">
            <v>0.93833157600000006</v>
          </cell>
          <cell r="AD3355">
            <v>0.93833157600000006</v>
          </cell>
          <cell r="AE3355">
            <v>0.93833157600000006</v>
          </cell>
        </row>
        <row r="3356">
          <cell r="E3356" t="str">
            <v>ME Bunker Fuels Residual Fuel</v>
          </cell>
          <cell r="F3356">
            <v>0</v>
          </cell>
          <cell r="G3356">
            <v>2.4080741999999999E-2</v>
          </cell>
          <cell r="H3356">
            <v>7.5197304000000006E-2</v>
          </cell>
          <cell r="I3356">
            <v>8.1358955999999996E-2</v>
          </cell>
          <cell r="J3356">
            <v>6.9538643999999997E-2</v>
          </cell>
          <cell r="K3356">
            <v>4.9481838000000007E-2</v>
          </cell>
          <cell r="L3356">
            <v>0.82930806000000001</v>
          </cell>
          <cell r="M3356">
            <v>1.244339334</v>
          </cell>
          <cell r="N3356">
            <v>0.13580784000000001</v>
          </cell>
          <cell r="O3356">
            <v>21.239214444000002</v>
          </cell>
          <cell r="P3356">
            <v>4.7205170460000003</v>
          </cell>
          <cell r="Q3356">
            <v>0.85571514000000004</v>
          </cell>
          <cell r="R3356">
            <v>23.089533390000003</v>
          </cell>
          <cell r="S3356">
            <v>0.31688496000000005</v>
          </cell>
          <cell r="T3356">
            <v>4.4892036000000003E-2</v>
          </cell>
          <cell r="U3356">
            <v>11.977371252000001</v>
          </cell>
          <cell r="V3356">
            <v>40.549391694000001</v>
          </cell>
          <cell r="W3356">
            <v>67.947554556</v>
          </cell>
          <cell r="X3356">
            <v>70.271566218000004</v>
          </cell>
          <cell r="Y3356">
            <v>55.496490588</v>
          </cell>
          <cell r="Z3356">
            <v>56.467831013999998</v>
          </cell>
          <cell r="AA3356">
            <v>47.884021038</v>
          </cell>
          <cell r="AB3356">
            <v>39.687389154000002</v>
          </cell>
          <cell r="AC3356">
            <v>39.687389154000002</v>
          </cell>
          <cell r="AD3356">
            <v>39.687389154000002</v>
          </cell>
          <cell r="AE3356">
            <v>39.687389154000002</v>
          </cell>
        </row>
        <row r="3357">
          <cell r="E3357" t="str">
            <v>MI Bunker Fuels Residual Fuel</v>
          </cell>
          <cell r="F3357">
            <v>0</v>
          </cell>
          <cell r="G3357">
            <v>0</v>
          </cell>
          <cell r="H3357">
            <v>0</v>
          </cell>
          <cell r="I3357">
            <v>0</v>
          </cell>
          <cell r="J3357">
            <v>0</v>
          </cell>
          <cell r="K3357">
            <v>0</v>
          </cell>
          <cell r="L3357">
            <v>0</v>
          </cell>
          <cell r="M3357">
            <v>0</v>
          </cell>
          <cell r="N3357">
            <v>0</v>
          </cell>
          <cell r="O3357">
            <v>0</v>
          </cell>
          <cell r="P3357">
            <v>0</v>
          </cell>
          <cell r="Q3357">
            <v>0</v>
          </cell>
          <cell r="R3357">
            <v>0</v>
          </cell>
          <cell r="S3357">
            <v>0</v>
          </cell>
          <cell r="T3357">
            <v>0</v>
          </cell>
          <cell r="U3357">
            <v>0</v>
          </cell>
          <cell r="V3357">
            <v>0</v>
          </cell>
          <cell r="W3357">
            <v>0</v>
          </cell>
          <cell r="X3357">
            <v>0.20503211399999999</v>
          </cell>
          <cell r="Y3357">
            <v>6.2874000000000003E-3</v>
          </cell>
          <cell r="Z3357">
            <v>2.8544796000000004E-2</v>
          </cell>
          <cell r="AA3357">
            <v>0</v>
          </cell>
          <cell r="AB3357">
            <v>4.8489057540000005</v>
          </cell>
          <cell r="AC3357">
            <v>4.8489057540000005</v>
          </cell>
          <cell r="AD3357">
            <v>4.8489057540000005</v>
          </cell>
          <cell r="AE3357">
            <v>4.8489057540000005</v>
          </cell>
        </row>
        <row r="3358">
          <cell r="E3358" t="str">
            <v>MN Bunker Fuels Residual Fuel</v>
          </cell>
          <cell r="F3358">
            <v>0</v>
          </cell>
          <cell r="G3358">
            <v>3.066239232</v>
          </cell>
          <cell r="H3358">
            <v>0.54574632000000001</v>
          </cell>
          <cell r="I3358">
            <v>1.3013031779999999</v>
          </cell>
          <cell r="J3358">
            <v>1.8627051239999999</v>
          </cell>
          <cell r="K3358">
            <v>1.637176086</v>
          </cell>
          <cell r="L3358">
            <v>0.66457818000000002</v>
          </cell>
          <cell r="M3358">
            <v>0.279915048</v>
          </cell>
          <cell r="N3358">
            <v>1.3417311599999999</v>
          </cell>
          <cell r="O3358">
            <v>2.6864802720000003</v>
          </cell>
          <cell r="P3358">
            <v>6.189693804</v>
          </cell>
          <cell r="Q3358">
            <v>6.2371007999999994</v>
          </cell>
          <cell r="R3358">
            <v>6.180828570000001</v>
          </cell>
          <cell r="S3358">
            <v>24.690556926000003</v>
          </cell>
          <cell r="T3358">
            <v>22.505999796000001</v>
          </cell>
          <cell r="U3358">
            <v>1.1298457800000001</v>
          </cell>
          <cell r="V3358">
            <v>11.843386757999999</v>
          </cell>
          <cell r="W3358">
            <v>5.3861012099999996</v>
          </cell>
          <cell r="X3358">
            <v>4.1461001820000005</v>
          </cell>
          <cell r="Y3358">
            <v>2.806003746</v>
          </cell>
          <cell r="Z3358">
            <v>2.5501694399999999</v>
          </cell>
          <cell r="AA3358">
            <v>2.1965660639999998</v>
          </cell>
          <cell r="AB3358">
            <v>9.6448716000000004E-2</v>
          </cell>
          <cell r="AC3358">
            <v>9.6448716000000004E-2</v>
          </cell>
          <cell r="AD3358">
            <v>9.6448716000000004E-2</v>
          </cell>
          <cell r="AE3358">
            <v>9.6448716000000004E-2</v>
          </cell>
        </row>
        <row r="3359">
          <cell r="E3359" t="str">
            <v>MO Bunker Fuels Residual Fuel</v>
          </cell>
          <cell r="F3359">
            <v>0</v>
          </cell>
          <cell r="G3359">
            <v>0</v>
          </cell>
          <cell r="H3359">
            <v>0</v>
          </cell>
          <cell r="I3359">
            <v>0</v>
          </cell>
          <cell r="J3359">
            <v>0</v>
          </cell>
          <cell r="K3359">
            <v>0</v>
          </cell>
          <cell r="L3359">
            <v>0</v>
          </cell>
          <cell r="M3359">
            <v>0</v>
          </cell>
          <cell r="N3359">
            <v>0</v>
          </cell>
          <cell r="O3359">
            <v>0</v>
          </cell>
          <cell r="P3359">
            <v>0</v>
          </cell>
          <cell r="Q3359">
            <v>0</v>
          </cell>
          <cell r="R3359">
            <v>0</v>
          </cell>
          <cell r="S3359">
            <v>0</v>
          </cell>
          <cell r="T3359">
            <v>0</v>
          </cell>
          <cell r="U3359">
            <v>0</v>
          </cell>
          <cell r="V3359">
            <v>0</v>
          </cell>
          <cell r="W3359">
            <v>0</v>
          </cell>
          <cell r="X3359">
            <v>0</v>
          </cell>
          <cell r="Y3359">
            <v>0</v>
          </cell>
          <cell r="Z3359">
            <v>0</v>
          </cell>
          <cell r="AA3359">
            <v>0</v>
          </cell>
          <cell r="AB3359">
            <v>0</v>
          </cell>
          <cell r="AC3359">
            <v>0</v>
          </cell>
          <cell r="AD3359">
            <v>0</v>
          </cell>
          <cell r="AE3359">
            <v>0</v>
          </cell>
        </row>
        <row r="3360">
          <cell r="E3360" t="str">
            <v>MS Bunker Fuels Residual Fuel</v>
          </cell>
          <cell r="F3360">
            <v>0</v>
          </cell>
          <cell r="G3360">
            <v>0</v>
          </cell>
          <cell r="H3360">
            <v>0</v>
          </cell>
          <cell r="I3360">
            <v>0</v>
          </cell>
          <cell r="J3360">
            <v>0</v>
          </cell>
          <cell r="K3360">
            <v>0</v>
          </cell>
          <cell r="L3360">
            <v>0</v>
          </cell>
          <cell r="M3360">
            <v>0</v>
          </cell>
          <cell r="N3360">
            <v>0</v>
          </cell>
          <cell r="O3360">
            <v>0</v>
          </cell>
          <cell r="P3360">
            <v>0</v>
          </cell>
          <cell r="Q3360">
            <v>0</v>
          </cell>
          <cell r="R3360">
            <v>0</v>
          </cell>
          <cell r="S3360">
            <v>0</v>
          </cell>
          <cell r="T3360">
            <v>0</v>
          </cell>
          <cell r="U3360">
            <v>0</v>
          </cell>
          <cell r="V3360">
            <v>0</v>
          </cell>
          <cell r="W3360">
            <v>0</v>
          </cell>
          <cell r="X3360">
            <v>0</v>
          </cell>
          <cell r="Y3360">
            <v>0</v>
          </cell>
          <cell r="Z3360">
            <v>0</v>
          </cell>
          <cell r="AA3360">
            <v>0</v>
          </cell>
          <cell r="AB3360">
            <v>0</v>
          </cell>
          <cell r="AC3360">
            <v>0</v>
          </cell>
          <cell r="AD3360">
            <v>0</v>
          </cell>
          <cell r="AE3360">
            <v>0</v>
          </cell>
        </row>
        <row r="3361">
          <cell r="E3361" t="str">
            <v>MT Bunker Fuels Residual Fuel</v>
          </cell>
          <cell r="F3361">
            <v>0</v>
          </cell>
          <cell r="G3361">
            <v>0</v>
          </cell>
          <cell r="H3361">
            <v>0</v>
          </cell>
          <cell r="I3361">
            <v>0</v>
          </cell>
          <cell r="J3361">
            <v>0</v>
          </cell>
          <cell r="K3361">
            <v>0</v>
          </cell>
          <cell r="L3361">
            <v>0</v>
          </cell>
          <cell r="M3361">
            <v>0</v>
          </cell>
          <cell r="N3361">
            <v>0</v>
          </cell>
          <cell r="O3361">
            <v>0</v>
          </cell>
          <cell r="P3361">
            <v>0</v>
          </cell>
          <cell r="Q3361">
            <v>0</v>
          </cell>
          <cell r="R3361">
            <v>0</v>
          </cell>
          <cell r="S3361">
            <v>0</v>
          </cell>
          <cell r="T3361">
            <v>0</v>
          </cell>
          <cell r="U3361">
            <v>0</v>
          </cell>
          <cell r="V3361">
            <v>0</v>
          </cell>
          <cell r="W3361">
            <v>0</v>
          </cell>
          <cell r="X3361">
            <v>0</v>
          </cell>
          <cell r="Y3361">
            <v>0</v>
          </cell>
          <cell r="Z3361">
            <v>0</v>
          </cell>
          <cell r="AA3361">
            <v>0</v>
          </cell>
          <cell r="AB3361">
            <v>0</v>
          </cell>
          <cell r="AC3361">
            <v>0</v>
          </cell>
          <cell r="AD3361">
            <v>0</v>
          </cell>
          <cell r="AE3361">
            <v>0</v>
          </cell>
        </row>
        <row r="3362">
          <cell r="E3362" t="str">
            <v>NC Bunker Fuels Residual Fuel</v>
          </cell>
          <cell r="F3362">
            <v>0</v>
          </cell>
          <cell r="G3362">
            <v>22.848977466000001</v>
          </cell>
          <cell r="H3362">
            <v>13.493011896000001</v>
          </cell>
          <cell r="I3362">
            <v>5.7745996560000004</v>
          </cell>
          <cell r="J3362">
            <v>3.340684242</v>
          </cell>
          <cell r="K3362">
            <v>4.9918183559999996</v>
          </cell>
          <cell r="L3362">
            <v>4.9131001080000001</v>
          </cell>
          <cell r="M3362">
            <v>7.4646527760000012</v>
          </cell>
          <cell r="N3362">
            <v>4.5968438880000004</v>
          </cell>
          <cell r="O3362">
            <v>10.072540548000001</v>
          </cell>
          <cell r="P3362">
            <v>4.3889195700000005</v>
          </cell>
          <cell r="Q3362">
            <v>4.9121569980000004</v>
          </cell>
          <cell r="R3362">
            <v>3.2083344720000002</v>
          </cell>
          <cell r="S3362">
            <v>0.80491294800000002</v>
          </cell>
          <cell r="T3362">
            <v>0</v>
          </cell>
          <cell r="U3362">
            <v>1.736391258</v>
          </cell>
          <cell r="V3362">
            <v>1.5155148960000002</v>
          </cell>
          <cell r="W3362">
            <v>4.6778256000000004E-2</v>
          </cell>
          <cell r="X3362">
            <v>1.9808453700000002</v>
          </cell>
          <cell r="Y3362">
            <v>12.005853174</v>
          </cell>
          <cell r="Z3362">
            <v>4.3641472140000008</v>
          </cell>
          <cell r="AA3362">
            <v>3.0024849960000002</v>
          </cell>
          <cell r="AB3362">
            <v>0.11719713599999999</v>
          </cell>
          <cell r="AC3362">
            <v>0.11719713599999999</v>
          </cell>
          <cell r="AD3362">
            <v>0.11719713599999999</v>
          </cell>
          <cell r="AE3362">
            <v>0.11719713599999999</v>
          </cell>
        </row>
        <row r="3363">
          <cell r="E3363" t="str">
            <v>ND Bunker Fuels Residual Fuel</v>
          </cell>
          <cell r="F3363">
            <v>0</v>
          </cell>
          <cell r="G3363">
            <v>0</v>
          </cell>
          <cell r="H3363">
            <v>0</v>
          </cell>
          <cell r="I3363">
            <v>0</v>
          </cell>
          <cell r="J3363">
            <v>0</v>
          </cell>
          <cell r="K3363">
            <v>0</v>
          </cell>
          <cell r="L3363">
            <v>0</v>
          </cell>
          <cell r="M3363">
            <v>0</v>
          </cell>
          <cell r="N3363">
            <v>0</v>
          </cell>
          <cell r="O3363">
            <v>0</v>
          </cell>
          <cell r="P3363">
            <v>0</v>
          </cell>
          <cell r="Q3363">
            <v>0</v>
          </cell>
          <cell r="R3363">
            <v>0</v>
          </cell>
          <cell r="S3363">
            <v>0</v>
          </cell>
          <cell r="T3363">
            <v>0</v>
          </cell>
          <cell r="U3363">
            <v>0</v>
          </cell>
          <cell r="V3363">
            <v>0</v>
          </cell>
          <cell r="W3363">
            <v>0</v>
          </cell>
          <cell r="X3363">
            <v>0</v>
          </cell>
          <cell r="Y3363">
            <v>0</v>
          </cell>
          <cell r="Z3363">
            <v>0</v>
          </cell>
          <cell r="AA3363">
            <v>0</v>
          </cell>
          <cell r="AB3363">
            <v>0</v>
          </cell>
          <cell r="AC3363">
            <v>0</v>
          </cell>
          <cell r="AD3363">
            <v>0</v>
          </cell>
          <cell r="AE3363">
            <v>0</v>
          </cell>
        </row>
        <row r="3364">
          <cell r="E3364" t="str">
            <v>NE Bunker Fuels Residual Fuel</v>
          </cell>
          <cell r="F3364">
            <v>0</v>
          </cell>
          <cell r="G3364">
            <v>0</v>
          </cell>
          <cell r="H3364">
            <v>0</v>
          </cell>
          <cell r="I3364">
            <v>0</v>
          </cell>
          <cell r="J3364">
            <v>0</v>
          </cell>
          <cell r="K3364">
            <v>0</v>
          </cell>
          <cell r="L3364">
            <v>0</v>
          </cell>
          <cell r="M3364">
            <v>0</v>
          </cell>
          <cell r="N3364">
            <v>0</v>
          </cell>
          <cell r="O3364">
            <v>0</v>
          </cell>
          <cell r="P3364">
            <v>0</v>
          </cell>
          <cell r="Q3364">
            <v>0</v>
          </cell>
          <cell r="R3364">
            <v>0</v>
          </cell>
          <cell r="S3364">
            <v>0</v>
          </cell>
          <cell r="T3364">
            <v>0</v>
          </cell>
          <cell r="U3364">
            <v>0</v>
          </cell>
          <cell r="V3364">
            <v>0</v>
          </cell>
          <cell r="W3364">
            <v>0</v>
          </cell>
          <cell r="X3364">
            <v>0</v>
          </cell>
          <cell r="Y3364">
            <v>0</v>
          </cell>
          <cell r="Z3364">
            <v>0</v>
          </cell>
          <cell r="AA3364">
            <v>0</v>
          </cell>
          <cell r="AB3364">
            <v>0</v>
          </cell>
          <cell r="AC3364">
            <v>0</v>
          </cell>
          <cell r="AD3364">
            <v>0</v>
          </cell>
          <cell r="AE3364">
            <v>0</v>
          </cell>
        </row>
        <row r="3365">
          <cell r="E3365" t="str">
            <v>NH Bunker Fuels Residual Fuel</v>
          </cell>
          <cell r="F3365">
            <v>0</v>
          </cell>
          <cell r="G3365">
            <v>0</v>
          </cell>
          <cell r="H3365">
            <v>0</v>
          </cell>
          <cell r="I3365">
            <v>0</v>
          </cell>
          <cell r="J3365">
            <v>0</v>
          </cell>
          <cell r="K3365">
            <v>0</v>
          </cell>
          <cell r="L3365">
            <v>0</v>
          </cell>
          <cell r="M3365">
            <v>0</v>
          </cell>
          <cell r="N3365">
            <v>0</v>
          </cell>
          <cell r="O3365">
            <v>0</v>
          </cell>
          <cell r="P3365">
            <v>0</v>
          </cell>
          <cell r="Q3365">
            <v>0</v>
          </cell>
          <cell r="R3365">
            <v>0</v>
          </cell>
          <cell r="S3365">
            <v>0</v>
          </cell>
          <cell r="T3365">
            <v>0</v>
          </cell>
          <cell r="U3365">
            <v>0</v>
          </cell>
          <cell r="V3365">
            <v>0</v>
          </cell>
          <cell r="W3365">
            <v>0</v>
          </cell>
          <cell r="X3365">
            <v>0</v>
          </cell>
          <cell r="Y3365">
            <v>0</v>
          </cell>
          <cell r="Z3365">
            <v>0</v>
          </cell>
          <cell r="AA3365">
            <v>0</v>
          </cell>
          <cell r="AB3365">
            <v>0</v>
          </cell>
          <cell r="AC3365">
            <v>0</v>
          </cell>
          <cell r="AD3365">
            <v>0</v>
          </cell>
          <cell r="AE3365">
            <v>0</v>
          </cell>
        </row>
        <row r="3366">
          <cell r="E3366" t="str">
            <v>NJ Bunker Fuels Residual Fuel</v>
          </cell>
          <cell r="F3366">
            <v>0</v>
          </cell>
          <cell r="G3366">
            <v>0</v>
          </cell>
          <cell r="H3366">
            <v>0</v>
          </cell>
          <cell r="I3366">
            <v>0</v>
          </cell>
          <cell r="J3366">
            <v>0</v>
          </cell>
          <cell r="K3366">
            <v>0</v>
          </cell>
          <cell r="L3366">
            <v>0</v>
          </cell>
          <cell r="M3366">
            <v>0</v>
          </cell>
          <cell r="N3366">
            <v>0</v>
          </cell>
          <cell r="O3366">
            <v>0</v>
          </cell>
          <cell r="P3366">
            <v>0</v>
          </cell>
          <cell r="Q3366">
            <v>0</v>
          </cell>
          <cell r="R3366">
            <v>0</v>
          </cell>
          <cell r="S3366">
            <v>0</v>
          </cell>
          <cell r="T3366">
            <v>0</v>
          </cell>
          <cell r="U3366">
            <v>0</v>
          </cell>
          <cell r="V3366">
            <v>0</v>
          </cell>
          <cell r="W3366">
            <v>0</v>
          </cell>
          <cell r="X3366">
            <v>0</v>
          </cell>
          <cell r="Y3366">
            <v>0</v>
          </cell>
          <cell r="Z3366">
            <v>0</v>
          </cell>
          <cell r="AA3366">
            <v>0</v>
          </cell>
          <cell r="AB3366">
            <v>0</v>
          </cell>
          <cell r="AC3366">
            <v>0</v>
          </cell>
          <cell r="AD3366">
            <v>0</v>
          </cell>
          <cell r="AE3366">
            <v>0</v>
          </cell>
        </row>
        <row r="3367">
          <cell r="E3367" t="str">
            <v>NM Bunker Fuels Residual Fuel</v>
          </cell>
          <cell r="F3367">
            <v>0</v>
          </cell>
          <cell r="G3367">
            <v>0</v>
          </cell>
          <cell r="H3367">
            <v>0</v>
          </cell>
          <cell r="I3367">
            <v>0</v>
          </cell>
          <cell r="J3367">
            <v>0</v>
          </cell>
          <cell r="K3367">
            <v>0</v>
          </cell>
          <cell r="L3367">
            <v>0</v>
          </cell>
          <cell r="M3367">
            <v>0</v>
          </cell>
          <cell r="N3367">
            <v>0</v>
          </cell>
          <cell r="O3367">
            <v>0</v>
          </cell>
          <cell r="P3367">
            <v>0</v>
          </cell>
          <cell r="Q3367">
            <v>0</v>
          </cell>
          <cell r="R3367">
            <v>0</v>
          </cell>
          <cell r="S3367">
            <v>0</v>
          </cell>
          <cell r="T3367">
            <v>0</v>
          </cell>
          <cell r="U3367">
            <v>0</v>
          </cell>
          <cell r="V3367">
            <v>0</v>
          </cell>
          <cell r="W3367">
            <v>0</v>
          </cell>
          <cell r="X3367">
            <v>0</v>
          </cell>
          <cell r="Y3367">
            <v>0</v>
          </cell>
          <cell r="Z3367">
            <v>0</v>
          </cell>
          <cell r="AA3367">
            <v>0</v>
          </cell>
          <cell r="AB3367">
            <v>0</v>
          </cell>
          <cell r="AC3367">
            <v>0</v>
          </cell>
          <cell r="AD3367">
            <v>0</v>
          </cell>
          <cell r="AE3367">
            <v>0</v>
          </cell>
        </row>
        <row r="3368">
          <cell r="E3368" t="str">
            <v>NV Bunker Fuels Residual Fuel</v>
          </cell>
          <cell r="F3368">
            <v>0</v>
          </cell>
          <cell r="G3368">
            <v>0</v>
          </cell>
          <cell r="H3368">
            <v>0</v>
          </cell>
          <cell r="I3368">
            <v>0</v>
          </cell>
          <cell r="J3368">
            <v>0</v>
          </cell>
          <cell r="K3368">
            <v>0</v>
          </cell>
          <cell r="L3368">
            <v>0</v>
          </cell>
          <cell r="M3368">
            <v>0</v>
          </cell>
          <cell r="N3368">
            <v>0</v>
          </cell>
          <cell r="O3368">
            <v>0</v>
          </cell>
          <cell r="P3368">
            <v>0</v>
          </cell>
          <cell r="Q3368">
            <v>0</v>
          </cell>
          <cell r="R3368">
            <v>0</v>
          </cell>
          <cell r="S3368">
            <v>0</v>
          </cell>
          <cell r="T3368">
            <v>0</v>
          </cell>
          <cell r="U3368">
            <v>0</v>
          </cell>
          <cell r="V3368">
            <v>0</v>
          </cell>
          <cell r="W3368">
            <v>0</v>
          </cell>
          <cell r="X3368">
            <v>0</v>
          </cell>
          <cell r="Y3368">
            <v>0</v>
          </cell>
          <cell r="Z3368">
            <v>0</v>
          </cell>
          <cell r="AA3368">
            <v>0</v>
          </cell>
          <cell r="AB3368">
            <v>0</v>
          </cell>
          <cell r="AC3368">
            <v>0</v>
          </cell>
          <cell r="AD3368">
            <v>0</v>
          </cell>
          <cell r="AE3368">
            <v>0</v>
          </cell>
        </row>
        <row r="3369">
          <cell r="E3369" t="str">
            <v>NY Bunker Fuels Residual Fuel</v>
          </cell>
          <cell r="F3369">
            <v>0</v>
          </cell>
          <cell r="G3369">
            <v>10.096181172</v>
          </cell>
          <cell r="H3369">
            <v>322.57090731600005</v>
          </cell>
          <cell r="I3369">
            <v>117.82028021400001</v>
          </cell>
          <cell r="J3369">
            <v>135.876938526</v>
          </cell>
          <cell r="K3369">
            <v>162.581412546</v>
          </cell>
          <cell r="L3369">
            <v>204.532202826</v>
          </cell>
          <cell r="M3369">
            <v>222.20300340000003</v>
          </cell>
          <cell r="N3369">
            <v>315.94876614000003</v>
          </cell>
          <cell r="O3369">
            <v>278.95282430399999</v>
          </cell>
          <cell r="P3369">
            <v>96.161130323999998</v>
          </cell>
          <cell r="Q3369">
            <v>0</v>
          </cell>
          <cell r="R3369">
            <v>0</v>
          </cell>
          <cell r="S3369">
            <v>0</v>
          </cell>
          <cell r="T3369">
            <v>0</v>
          </cell>
          <cell r="U3369">
            <v>87.237423504000006</v>
          </cell>
          <cell r="V3369">
            <v>271.964064834</v>
          </cell>
          <cell r="W3369">
            <v>970.15399361999994</v>
          </cell>
          <cell r="X3369">
            <v>1325.194606386</v>
          </cell>
          <cell r="Y3369">
            <v>1255.4668373940001</v>
          </cell>
          <cell r="Z3369">
            <v>1168.2652520700001</v>
          </cell>
          <cell r="AA3369">
            <v>953.48615909400007</v>
          </cell>
          <cell r="AB3369">
            <v>840.59344000800002</v>
          </cell>
          <cell r="AC3369">
            <v>840.59344000800002</v>
          </cell>
          <cell r="AD3369">
            <v>840.59344000800002</v>
          </cell>
          <cell r="AE3369">
            <v>840.59344000800002</v>
          </cell>
        </row>
        <row r="3370">
          <cell r="E3370" t="str">
            <v>OH Bunker Fuels Residual Fuel</v>
          </cell>
          <cell r="F3370">
            <v>0</v>
          </cell>
          <cell r="G3370">
            <v>0.119712096</v>
          </cell>
          <cell r="H3370">
            <v>0</v>
          </cell>
          <cell r="I3370">
            <v>9.4248126000000002E-2</v>
          </cell>
          <cell r="J3370">
            <v>4.4829162000000006E-2</v>
          </cell>
          <cell r="K3370">
            <v>2.9173536E-2</v>
          </cell>
          <cell r="L3370">
            <v>0</v>
          </cell>
          <cell r="M3370">
            <v>0</v>
          </cell>
          <cell r="N3370">
            <v>4.4892036000000003E-2</v>
          </cell>
          <cell r="O3370">
            <v>0</v>
          </cell>
          <cell r="P3370">
            <v>1.2386177999999999E-2</v>
          </cell>
          <cell r="Q3370">
            <v>0</v>
          </cell>
          <cell r="R3370">
            <v>1.1191572E-2</v>
          </cell>
          <cell r="S3370">
            <v>0</v>
          </cell>
          <cell r="T3370">
            <v>15.293786130000003</v>
          </cell>
          <cell r="U3370">
            <v>0.2577834</v>
          </cell>
          <cell r="V3370">
            <v>0</v>
          </cell>
          <cell r="W3370">
            <v>0.12694260600000001</v>
          </cell>
          <cell r="X3370">
            <v>0</v>
          </cell>
          <cell r="Y3370">
            <v>0</v>
          </cell>
          <cell r="Z3370">
            <v>0</v>
          </cell>
          <cell r="AA3370">
            <v>0</v>
          </cell>
          <cell r="AB3370">
            <v>0</v>
          </cell>
          <cell r="AC3370">
            <v>0</v>
          </cell>
          <cell r="AD3370">
            <v>0</v>
          </cell>
          <cell r="AE3370">
            <v>0</v>
          </cell>
        </row>
        <row r="3371">
          <cell r="E3371" t="str">
            <v>OK Bunker Fuels Residual Fuel</v>
          </cell>
          <cell r="F3371">
            <v>0</v>
          </cell>
          <cell r="G3371">
            <v>0</v>
          </cell>
          <cell r="H3371">
            <v>0</v>
          </cell>
          <cell r="I3371">
            <v>0</v>
          </cell>
          <cell r="J3371">
            <v>0</v>
          </cell>
          <cell r="K3371">
            <v>0</v>
          </cell>
          <cell r="L3371">
            <v>0</v>
          </cell>
          <cell r="M3371">
            <v>0</v>
          </cell>
          <cell r="N3371">
            <v>0</v>
          </cell>
          <cell r="O3371">
            <v>0</v>
          </cell>
          <cell r="P3371">
            <v>0</v>
          </cell>
          <cell r="Q3371">
            <v>0</v>
          </cell>
          <cell r="R3371">
            <v>0</v>
          </cell>
          <cell r="S3371">
            <v>0</v>
          </cell>
          <cell r="T3371">
            <v>0</v>
          </cell>
          <cell r="U3371">
            <v>0</v>
          </cell>
          <cell r="V3371">
            <v>0</v>
          </cell>
          <cell r="W3371">
            <v>0</v>
          </cell>
          <cell r="X3371">
            <v>0</v>
          </cell>
          <cell r="Y3371">
            <v>0</v>
          </cell>
          <cell r="Z3371">
            <v>0</v>
          </cell>
          <cell r="AA3371">
            <v>0</v>
          </cell>
          <cell r="AB3371">
            <v>0</v>
          </cell>
          <cell r="AC3371">
            <v>0</v>
          </cell>
          <cell r="AD3371">
            <v>0</v>
          </cell>
          <cell r="AE3371">
            <v>0</v>
          </cell>
        </row>
        <row r="3372">
          <cell r="E3372" t="str">
            <v>OR Bunker Fuels Residual Fuel</v>
          </cell>
          <cell r="F3372">
            <v>0</v>
          </cell>
          <cell r="G3372">
            <v>315.01483574400004</v>
          </cell>
          <cell r="H3372">
            <v>297.78597651600001</v>
          </cell>
          <cell r="I3372">
            <v>192.848264532</v>
          </cell>
          <cell r="J3372">
            <v>207.760782726</v>
          </cell>
          <cell r="K3372">
            <v>154.00382709600001</v>
          </cell>
          <cell r="L3372">
            <v>227.96182168200002</v>
          </cell>
          <cell r="M3372">
            <v>237.48440335199999</v>
          </cell>
          <cell r="N3372">
            <v>296.69504974200004</v>
          </cell>
          <cell r="O3372">
            <v>118.92397041000001</v>
          </cell>
          <cell r="P3372">
            <v>135.05838192000002</v>
          </cell>
          <cell r="Q3372">
            <v>92.468980422000001</v>
          </cell>
          <cell r="R3372">
            <v>148.3889274</v>
          </cell>
          <cell r="S3372">
            <v>130.42004119200001</v>
          </cell>
          <cell r="T3372">
            <v>92.768197788000009</v>
          </cell>
          <cell r="U3372">
            <v>70.285272750000004</v>
          </cell>
          <cell r="V3372">
            <v>638.52325727400012</v>
          </cell>
          <cell r="W3372">
            <v>134.66246434199999</v>
          </cell>
          <cell r="X3372">
            <v>116.18002330200001</v>
          </cell>
          <cell r="Y3372">
            <v>82.916156358000009</v>
          </cell>
          <cell r="Z3372">
            <v>99.174869766</v>
          </cell>
          <cell r="AA3372">
            <v>84.650032655999993</v>
          </cell>
          <cell r="AB3372">
            <v>71.348094846000009</v>
          </cell>
          <cell r="AC3372">
            <v>71.348094846000009</v>
          </cell>
          <cell r="AD3372">
            <v>71.348094846000009</v>
          </cell>
          <cell r="AE3372">
            <v>71.348094846000009</v>
          </cell>
        </row>
        <row r="3373">
          <cell r="E3373" t="str">
            <v>PA Bunker Fuels Residual Fuel</v>
          </cell>
          <cell r="F3373">
            <v>0</v>
          </cell>
          <cell r="G3373">
            <v>436.66156472400002</v>
          </cell>
          <cell r="H3373">
            <v>390.68708994000002</v>
          </cell>
          <cell r="I3373">
            <v>330.94195167600003</v>
          </cell>
          <cell r="J3373">
            <v>334.72526887800001</v>
          </cell>
          <cell r="K3373">
            <v>364.37922511200003</v>
          </cell>
          <cell r="L3373">
            <v>329.66083105199999</v>
          </cell>
          <cell r="M3373">
            <v>413.49519930600002</v>
          </cell>
          <cell r="N3373">
            <v>515.08059535799998</v>
          </cell>
          <cell r="O3373">
            <v>465.45628487400006</v>
          </cell>
          <cell r="P3373">
            <v>406.81936373400004</v>
          </cell>
          <cell r="Q3373">
            <v>394.73265459600003</v>
          </cell>
          <cell r="R3373">
            <v>312.49629192600003</v>
          </cell>
          <cell r="S3373">
            <v>405.73855967399999</v>
          </cell>
          <cell r="T3373">
            <v>305.48552655599997</v>
          </cell>
          <cell r="U3373">
            <v>272.30628801600005</v>
          </cell>
          <cell r="V3373">
            <v>365.26568563800004</v>
          </cell>
          <cell r="W3373">
            <v>284.93987520600001</v>
          </cell>
          <cell r="X3373">
            <v>241.766311374</v>
          </cell>
          <cell r="Y3373">
            <v>290.80199547000001</v>
          </cell>
          <cell r="Z3373">
            <v>238.197080142</v>
          </cell>
          <cell r="AA3373">
            <v>169.036874748</v>
          </cell>
          <cell r="AB3373">
            <v>149.60874587400002</v>
          </cell>
          <cell r="AC3373">
            <v>149.60874587400002</v>
          </cell>
          <cell r="AD3373">
            <v>149.60874587400002</v>
          </cell>
          <cell r="AE3373">
            <v>149.60874587400002</v>
          </cell>
        </row>
        <row r="3374">
          <cell r="E3374" t="str">
            <v>RI Bunker Fuels Residual Fuel</v>
          </cell>
          <cell r="F3374">
            <v>0</v>
          </cell>
          <cell r="G3374">
            <v>0</v>
          </cell>
          <cell r="H3374">
            <v>0</v>
          </cell>
          <cell r="I3374">
            <v>0</v>
          </cell>
          <cell r="J3374">
            <v>0</v>
          </cell>
          <cell r="K3374">
            <v>0</v>
          </cell>
          <cell r="L3374">
            <v>0</v>
          </cell>
          <cell r="M3374">
            <v>0</v>
          </cell>
          <cell r="N3374">
            <v>0</v>
          </cell>
          <cell r="O3374">
            <v>0</v>
          </cell>
          <cell r="P3374">
            <v>0</v>
          </cell>
          <cell r="Q3374">
            <v>0</v>
          </cell>
          <cell r="R3374">
            <v>0</v>
          </cell>
          <cell r="S3374">
            <v>0</v>
          </cell>
          <cell r="T3374">
            <v>0</v>
          </cell>
          <cell r="U3374">
            <v>0</v>
          </cell>
          <cell r="V3374">
            <v>0</v>
          </cell>
          <cell r="W3374">
            <v>0</v>
          </cell>
          <cell r="X3374">
            <v>0</v>
          </cell>
          <cell r="Y3374">
            <v>0</v>
          </cell>
          <cell r="Z3374">
            <v>0</v>
          </cell>
          <cell r="AA3374">
            <v>0</v>
          </cell>
          <cell r="AB3374">
            <v>0</v>
          </cell>
          <cell r="AC3374">
            <v>0</v>
          </cell>
          <cell r="AD3374">
            <v>0</v>
          </cell>
          <cell r="AE3374">
            <v>0</v>
          </cell>
        </row>
        <row r="3375">
          <cell r="E3375" t="str">
            <v>SC Bunker Fuels Residual Fuel</v>
          </cell>
          <cell r="F3375">
            <v>0</v>
          </cell>
          <cell r="G3375">
            <v>7.8803756640000007</v>
          </cell>
          <cell r="H3375">
            <v>4.7152985039999997</v>
          </cell>
          <cell r="I3375">
            <v>8.5382892000000012</v>
          </cell>
          <cell r="J3375">
            <v>14.825940696</v>
          </cell>
          <cell r="K3375">
            <v>11.269472885999999</v>
          </cell>
          <cell r="L3375">
            <v>22.873938444000004</v>
          </cell>
          <cell r="M3375">
            <v>14.376454470000001</v>
          </cell>
          <cell r="N3375">
            <v>9.597213108</v>
          </cell>
          <cell r="O3375">
            <v>5.6134535940000001</v>
          </cell>
          <cell r="P3375">
            <v>28.887647922000003</v>
          </cell>
          <cell r="Q3375">
            <v>11.622950514000001</v>
          </cell>
          <cell r="R3375">
            <v>17.169443298000001</v>
          </cell>
          <cell r="S3375">
            <v>20.816575416000003</v>
          </cell>
          <cell r="T3375">
            <v>18.687095910000004</v>
          </cell>
          <cell r="U3375">
            <v>33.922912212000007</v>
          </cell>
          <cell r="V3375">
            <v>31.873156938000001</v>
          </cell>
          <cell r="W3375">
            <v>28.153028106000001</v>
          </cell>
          <cell r="X3375">
            <v>37.170165690000005</v>
          </cell>
          <cell r="Y3375">
            <v>24.581093292000002</v>
          </cell>
          <cell r="Z3375">
            <v>72.663356051999997</v>
          </cell>
          <cell r="AA3375">
            <v>98.205981425999994</v>
          </cell>
          <cell r="AB3375">
            <v>88.796132838000005</v>
          </cell>
          <cell r="AC3375">
            <v>88.796132838000005</v>
          </cell>
          <cell r="AD3375">
            <v>88.796132838000005</v>
          </cell>
          <cell r="AE3375">
            <v>88.796132838000005</v>
          </cell>
        </row>
        <row r="3376">
          <cell r="E3376" t="str">
            <v>SD Bunker Fuels Residual Fuel</v>
          </cell>
          <cell r="F3376">
            <v>0</v>
          </cell>
          <cell r="G3376">
            <v>0</v>
          </cell>
          <cell r="H3376">
            <v>0</v>
          </cell>
          <cell r="I3376">
            <v>0</v>
          </cell>
          <cell r="J3376">
            <v>0</v>
          </cell>
          <cell r="K3376">
            <v>0</v>
          </cell>
          <cell r="L3376">
            <v>0</v>
          </cell>
          <cell r="M3376">
            <v>0</v>
          </cell>
          <cell r="N3376">
            <v>0</v>
          </cell>
          <cell r="O3376">
            <v>0</v>
          </cell>
          <cell r="P3376">
            <v>0</v>
          </cell>
          <cell r="Q3376">
            <v>0</v>
          </cell>
          <cell r="R3376">
            <v>0</v>
          </cell>
          <cell r="S3376">
            <v>0</v>
          </cell>
          <cell r="T3376">
            <v>0</v>
          </cell>
          <cell r="U3376">
            <v>0</v>
          </cell>
          <cell r="V3376">
            <v>0</v>
          </cell>
          <cell r="W3376">
            <v>0</v>
          </cell>
          <cell r="X3376">
            <v>0</v>
          </cell>
          <cell r="Y3376">
            <v>0</v>
          </cell>
          <cell r="Z3376">
            <v>0</v>
          </cell>
          <cell r="AA3376">
            <v>0</v>
          </cell>
          <cell r="AB3376">
            <v>0</v>
          </cell>
          <cell r="AC3376">
            <v>0</v>
          </cell>
          <cell r="AD3376">
            <v>0</v>
          </cell>
          <cell r="AE3376">
            <v>0</v>
          </cell>
        </row>
        <row r="3377">
          <cell r="E3377" t="str">
            <v>TN Bunker Fuels Residual Fuel</v>
          </cell>
          <cell r="F3377">
            <v>0</v>
          </cell>
          <cell r="G3377">
            <v>0</v>
          </cell>
          <cell r="H3377">
            <v>0</v>
          </cell>
          <cell r="I3377">
            <v>0</v>
          </cell>
          <cell r="J3377">
            <v>0</v>
          </cell>
          <cell r="K3377">
            <v>0</v>
          </cell>
          <cell r="L3377">
            <v>0</v>
          </cell>
          <cell r="M3377">
            <v>0</v>
          </cell>
          <cell r="N3377">
            <v>0</v>
          </cell>
          <cell r="O3377">
            <v>0</v>
          </cell>
          <cell r="P3377">
            <v>0</v>
          </cell>
          <cell r="Q3377">
            <v>0</v>
          </cell>
          <cell r="R3377">
            <v>0</v>
          </cell>
          <cell r="S3377">
            <v>0</v>
          </cell>
          <cell r="T3377">
            <v>0</v>
          </cell>
          <cell r="U3377">
            <v>0</v>
          </cell>
          <cell r="V3377">
            <v>0</v>
          </cell>
          <cell r="W3377">
            <v>0</v>
          </cell>
          <cell r="X3377">
            <v>0</v>
          </cell>
          <cell r="Y3377">
            <v>0</v>
          </cell>
          <cell r="Z3377">
            <v>0</v>
          </cell>
          <cell r="AA3377">
            <v>0</v>
          </cell>
          <cell r="AB3377">
            <v>0</v>
          </cell>
          <cell r="AC3377">
            <v>0</v>
          </cell>
          <cell r="AD3377">
            <v>0</v>
          </cell>
          <cell r="AE3377">
            <v>0</v>
          </cell>
        </row>
        <row r="3378">
          <cell r="E3378" t="str">
            <v>TX Bunker Fuels Residual Fuel</v>
          </cell>
          <cell r="F3378">
            <v>0</v>
          </cell>
          <cell r="G3378">
            <v>1480.1914025640001</v>
          </cell>
          <cell r="H3378">
            <v>1081.3989737879999</v>
          </cell>
          <cell r="I3378">
            <v>1109.247503112</v>
          </cell>
          <cell r="J3378">
            <v>1032.67589922</v>
          </cell>
          <cell r="K3378">
            <v>963.33675442200001</v>
          </cell>
          <cell r="L3378">
            <v>1170.220381974</v>
          </cell>
          <cell r="M3378">
            <v>1048.0344455700001</v>
          </cell>
          <cell r="N3378">
            <v>1615.8017553299999</v>
          </cell>
          <cell r="O3378">
            <v>1074.657937878</v>
          </cell>
          <cell r="P3378">
            <v>1172.6886894659999</v>
          </cell>
          <cell r="Q3378">
            <v>967.85117049600001</v>
          </cell>
          <cell r="R3378">
            <v>112.68259417800002</v>
          </cell>
          <cell r="S3378">
            <v>392.82870412800003</v>
          </cell>
          <cell r="T3378">
            <v>1069.8009213779999</v>
          </cell>
          <cell r="U3378">
            <v>1076.2810930620001</v>
          </cell>
          <cell r="V3378">
            <v>1381.944050046</v>
          </cell>
          <cell r="W3378">
            <v>1378.341809964</v>
          </cell>
          <cell r="X3378">
            <v>1401.1741886939999</v>
          </cell>
          <cell r="Y3378">
            <v>1228.0744589400001</v>
          </cell>
          <cell r="Z3378">
            <v>1497.7895836680002</v>
          </cell>
          <cell r="AA3378">
            <v>1439.7758696160001</v>
          </cell>
          <cell r="AB3378">
            <v>1183.444670394</v>
          </cell>
          <cell r="AC3378">
            <v>1183.444670394</v>
          </cell>
          <cell r="AD3378">
            <v>1183.444670394</v>
          </cell>
          <cell r="AE3378">
            <v>1183.444670394</v>
          </cell>
        </row>
        <row r="3379">
          <cell r="E3379" t="str">
            <v>US Bunker Fuels Residual Fuel</v>
          </cell>
          <cell r="F3379">
            <v>0</v>
          </cell>
          <cell r="G3379">
            <v>0</v>
          </cell>
          <cell r="H3379">
            <v>0</v>
          </cell>
          <cell r="I3379">
            <v>0</v>
          </cell>
          <cell r="J3379">
            <v>0</v>
          </cell>
          <cell r="K3379">
            <v>0</v>
          </cell>
          <cell r="L3379">
            <v>0</v>
          </cell>
          <cell r="M3379">
            <v>0</v>
          </cell>
          <cell r="N3379">
            <v>0</v>
          </cell>
          <cell r="O3379">
            <v>0</v>
          </cell>
          <cell r="P3379">
            <v>0</v>
          </cell>
          <cell r="Q3379">
            <v>0</v>
          </cell>
          <cell r="R3379">
            <v>0</v>
          </cell>
          <cell r="S3379">
            <v>0</v>
          </cell>
          <cell r="T3379">
            <v>0</v>
          </cell>
          <cell r="U3379">
            <v>0</v>
          </cell>
          <cell r="V3379">
            <v>0</v>
          </cell>
          <cell r="W3379">
            <v>0</v>
          </cell>
          <cell r="X3379">
            <v>0</v>
          </cell>
          <cell r="Y3379">
            <v>0</v>
          </cell>
          <cell r="Z3379">
            <v>0</v>
          </cell>
          <cell r="AA3379">
            <v>0</v>
          </cell>
          <cell r="AB3379">
            <v>0</v>
          </cell>
          <cell r="AC3379">
            <v>0</v>
          </cell>
          <cell r="AD3379">
            <v>0</v>
          </cell>
          <cell r="AE3379">
            <v>0</v>
          </cell>
        </row>
        <row r="3380">
          <cell r="E3380" t="str">
            <v>UT Bunker Fuels Residual Fuel</v>
          </cell>
          <cell r="F3380">
            <v>0</v>
          </cell>
          <cell r="G3380">
            <v>0</v>
          </cell>
          <cell r="H3380">
            <v>0</v>
          </cell>
          <cell r="I3380">
            <v>0</v>
          </cell>
          <cell r="J3380">
            <v>0</v>
          </cell>
          <cell r="K3380">
            <v>0</v>
          </cell>
          <cell r="L3380">
            <v>0</v>
          </cell>
          <cell r="M3380">
            <v>0</v>
          </cell>
          <cell r="N3380">
            <v>0</v>
          </cell>
          <cell r="O3380">
            <v>0</v>
          </cell>
          <cell r="P3380">
            <v>0</v>
          </cell>
          <cell r="Q3380">
            <v>0</v>
          </cell>
          <cell r="R3380">
            <v>0</v>
          </cell>
          <cell r="S3380">
            <v>0</v>
          </cell>
          <cell r="T3380">
            <v>0</v>
          </cell>
          <cell r="U3380">
            <v>0</v>
          </cell>
          <cell r="V3380">
            <v>0</v>
          </cell>
          <cell r="W3380">
            <v>0</v>
          </cell>
          <cell r="X3380">
            <v>0</v>
          </cell>
          <cell r="Y3380">
            <v>0</v>
          </cell>
          <cell r="Z3380">
            <v>0</v>
          </cell>
          <cell r="AA3380">
            <v>0</v>
          </cell>
          <cell r="AB3380">
            <v>0</v>
          </cell>
          <cell r="AC3380">
            <v>0</v>
          </cell>
          <cell r="AD3380">
            <v>0</v>
          </cell>
          <cell r="AE3380">
            <v>0</v>
          </cell>
        </row>
        <row r="3381">
          <cell r="E3381" t="str">
            <v>VA Bunker Fuels Residual Fuel</v>
          </cell>
          <cell r="F3381">
            <v>0</v>
          </cell>
          <cell r="G3381">
            <v>161.99901068400001</v>
          </cell>
          <cell r="H3381">
            <v>138.046091526</v>
          </cell>
          <cell r="I3381">
            <v>96.126801119999996</v>
          </cell>
          <cell r="J3381">
            <v>134.43687243000002</v>
          </cell>
          <cell r="K3381">
            <v>118.538930034</v>
          </cell>
          <cell r="L3381">
            <v>87.349716467999997</v>
          </cell>
          <cell r="M3381">
            <v>131.45331250800001</v>
          </cell>
          <cell r="N3381">
            <v>120.81471733800001</v>
          </cell>
          <cell r="O3381">
            <v>98.29369065600001</v>
          </cell>
          <cell r="P3381">
            <v>71.271828683999999</v>
          </cell>
          <cell r="Q3381">
            <v>67.421362049999999</v>
          </cell>
          <cell r="R3381">
            <v>57.100091958000007</v>
          </cell>
          <cell r="S3381">
            <v>62.320080060000009</v>
          </cell>
          <cell r="T3381">
            <v>170.060714964</v>
          </cell>
          <cell r="U3381">
            <v>15.603126210000001</v>
          </cell>
          <cell r="V3381">
            <v>20.354388642</v>
          </cell>
          <cell r="W3381">
            <v>30.958843230000003</v>
          </cell>
          <cell r="X3381">
            <v>30.616117056000004</v>
          </cell>
          <cell r="Y3381">
            <v>19.131174972</v>
          </cell>
          <cell r="Z3381">
            <v>34.124486256000004</v>
          </cell>
          <cell r="AA3381">
            <v>14.467873266</v>
          </cell>
          <cell r="AB3381">
            <v>32.387843502000003</v>
          </cell>
          <cell r="AC3381">
            <v>32.387843502000003</v>
          </cell>
          <cell r="AD3381">
            <v>32.387843502000003</v>
          </cell>
          <cell r="AE3381">
            <v>32.387843502000003</v>
          </cell>
        </row>
        <row r="3382">
          <cell r="E3382" t="str">
            <v>VT Bunker Fuels Residual Fuel</v>
          </cell>
          <cell r="F3382">
            <v>0</v>
          </cell>
          <cell r="G3382">
            <v>0</v>
          </cell>
          <cell r="H3382">
            <v>0</v>
          </cell>
          <cell r="I3382">
            <v>0</v>
          </cell>
          <cell r="J3382">
            <v>0</v>
          </cell>
          <cell r="K3382">
            <v>0</v>
          </cell>
          <cell r="L3382">
            <v>0</v>
          </cell>
          <cell r="M3382">
            <v>0</v>
          </cell>
          <cell r="N3382">
            <v>0</v>
          </cell>
          <cell r="O3382">
            <v>0</v>
          </cell>
          <cell r="P3382">
            <v>0</v>
          </cell>
          <cell r="Q3382">
            <v>0</v>
          </cell>
          <cell r="R3382">
            <v>0</v>
          </cell>
          <cell r="S3382">
            <v>0</v>
          </cell>
          <cell r="T3382">
            <v>0</v>
          </cell>
          <cell r="U3382">
            <v>0</v>
          </cell>
          <cell r="V3382">
            <v>0</v>
          </cell>
          <cell r="W3382">
            <v>0</v>
          </cell>
          <cell r="X3382">
            <v>0</v>
          </cell>
          <cell r="Y3382">
            <v>0</v>
          </cell>
          <cell r="Z3382">
            <v>0</v>
          </cell>
          <cell r="AA3382">
            <v>0</v>
          </cell>
          <cell r="AB3382">
            <v>0</v>
          </cell>
          <cell r="AC3382">
            <v>0</v>
          </cell>
          <cell r="AD3382">
            <v>0</v>
          </cell>
          <cell r="AE3382">
            <v>0</v>
          </cell>
        </row>
        <row r="3383">
          <cell r="E3383" t="str">
            <v>WA Bunker Fuels Residual Fuel</v>
          </cell>
          <cell r="F3383">
            <v>0</v>
          </cell>
          <cell r="G3383">
            <v>713.26956607200009</v>
          </cell>
          <cell r="H3383">
            <v>680.25310831799993</v>
          </cell>
          <cell r="I3383">
            <v>520.64827667999998</v>
          </cell>
          <cell r="J3383">
            <v>481.72505812200001</v>
          </cell>
          <cell r="K3383">
            <v>445.59646311600005</v>
          </cell>
          <cell r="L3383">
            <v>551.240187246</v>
          </cell>
          <cell r="M3383">
            <v>741.40649843400001</v>
          </cell>
          <cell r="N3383">
            <v>518.21329240800003</v>
          </cell>
          <cell r="O3383">
            <v>475.97837452200002</v>
          </cell>
          <cell r="P3383">
            <v>473.34288506399997</v>
          </cell>
          <cell r="Q3383">
            <v>580.76795536199995</v>
          </cell>
          <cell r="R3383">
            <v>245.56069440000002</v>
          </cell>
          <cell r="S3383">
            <v>292.703871096</v>
          </cell>
          <cell r="T3383">
            <v>183.626409204</v>
          </cell>
          <cell r="U3383">
            <v>209.57865868799999</v>
          </cell>
          <cell r="V3383">
            <v>534.79486380599997</v>
          </cell>
          <cell r="W3383">
            <v>447.994603224</v>
          </cell>
          <cell r="X3383">
            <v>471.61139797800001</v>
          </cell>
          <cell r="Y3383">
            <v>399.93063679800002</v>
          </cell>
          <cell r="Z3383">
            <v>293.034085344</v>
          </cell>
          <cell r="AA3383">
            <v>227.75578358400003</v>
          </cell>
          <cell r="AB3383">
            <v>341.00757608400005</v>
          </cell>
          <cell r="AC3383">
            <v>341.00757608400005</v>
          </cell>
          <cell r="AD3383">
            <v>341.00757608400005</v>
          </cell>
          <cell r="AE3383">
            <v>341.00757608400005</v>
          </cell>
        </row>
        <row r="3384">
          <cell r="E3384" t="str">
            <v>WI Bunker Fuels Residual Fuel</v>
          </cell>
          <cell r="F3384">
            <v>0</v>
          </cell>
          <cell r="G3384">
            <v>0</v>
          </cell>
          <cell r="H3384">
            <v>0</v>
          </cell>
          <cell r="I3384">
            <v>0</v>
          </cell>
          <cell r="J3384">
            <v>0</v>
          </cell>
          <cell r="K3384">
            <v>6.6017699999999999E-2</v>
          </cell>
          <cell r="L3384">
            <v>0</v>
          </cell>
          <cell r="M3384">
            <v>0</v>
          </cell>
          <cell r="N3384">
            <v>0</v>
          </cell>
          <cell r="O3384">
            <v>0</v>
          </cell>
          <cell r="P3384">
            <v>0</v>
          </cell>
          <cell r="Q3384">
            <v>0</v>
          </cell>
          <cell r="R3384">
            <v>0</v>
          </cell>
          <cell r="S3384">
            <v>35.758204272</v>
          </cell>
          <cell r="T3384">
            <v>0</v>
          </cell>
          <cell r="U3384">
            <v>55.454742251999996</v>
          </cell>
          <cell r="V3384">
            <v>0</v>
          </cell>
          <cell r="W3384">
            <v>0</v>
          </cell>
          <cell r="X3384">
            <v>0</v>
          </cell>
          <cell r="Y3384">
            <v>0</v>
          </cell>
          <cell r="Z3384">
            <v>0</v>
          </cell>
          <cell r="AA3384">
            <v>0</v>
          </cell>
          <cell r="AB3384">
            <v>0</v>
          </cell>
          <cell r="AC3384">
            <v>0</v>
          </cell>
          <cell r="AD3384">
            <v>0</v>
          </cell>
          <cell r="AE3384">
            <v>0</v>
          </cell>
        </row>
        <row r="3385">
          <cell r="E3385" t="str">
            <v>WV Bunker Fuels Residual Fuel</v>
          </cell>
          <cell r="F3385">
            <v>0</v>
          </cell>
          <cell r="G3385">
            <v>0</v>
          </cell>
          <cell r="H3385">
            <v>0</v>
          </cell>
          <cell r="I3385">
            <v>0</v>
          </cell>
          <cell r="J3385">
            <v>0</v>
          </cell>
          <cell r="K3385">
            <v>0</v>
          </cell>
          <cell r="L3385">
            <v>0</v>
          </cell>
          <cell r="M3385">
            <v>0</v>
          </cell>
          <cell r="N3385">
            <v>0</v>
          </cell>
          <cell r="O3385">
            <v>0</v>
          </cell>
          <cell r="P3385">
            <v>0</v>
          </cell>
          <cell r="Q3385">
            <v>0</v>
          </cell>
          <cell r="R3385">
            <v>0</v>
          </cell>
          <cell r="S3385">
            <v>0</v>
          </cell>
          <cell r="T3385">
            <v>0</v>
          </cell>
          <cell r="U3385">
            <v>0</v>
          </cell>
          <cell r="V3385">
            <v>0</v>
          </cell>
          <cell r="W3385">
            <v>0</v>
          </cell>
          <cell r="X3385">
            <v>0</v>
          </cell>
          <cell r="Y3385">
            <v>0</v>
          </cell>
          <cell r="Z3385">
            <v>0</v>
          </cell>
          <cell r="AA3385">
            <v>0</v>
          </cell>
          <cell r="AB3385">
            <v>0</v>
          </cell>
          <cell r="AC3385">
            <v>0</v>
          </cell>
          <cell r="AD3385">
            <v>0</v>
          </cell>
          <cell r="AE3385">
            <v>0</v>
          </cell>
        </row>
        <row r="3386">
          <cell r="E3386" t="str">
            <v>WY Bunker Fuels Residual Fuel</v>
          </cell>
          <cell r="F3386">
            <v>0</v>
          </cell>
          <cell r="G3386">
            <v>0</v>
          </cell>
          <cell r="H3386">
            <v>0</v>
          </cell>
          <cell r="I3386">
            <v>0</v>
          </cell>
          <cell r="J3386">
            <v>0</v>
          </cell>
          <cell r="K3386">
            <v>0</v>
          </cell>
          <cell r="L3386">
            <v>0</v>
          </cell>
          <cell r="M3386">
            <v>0</v>
          </cell>
          <cell r="N3386">
            <v>0</v>
          </cell>
          <cell r="O3386">
            <v>0</v>
          </cell>
          <cell r="P3386">
            <v>0</v>
          </cell>
          <cell r="Q3386">
            <v>0</v>
          </cell>
          <cell r="R3386">
            <v>0</v>
          </cell>
          <cell r="S3386">
            <v>0</v>
          </cell>
          <cell r="T3386">
            <v>0</v>
          </cell>
          <cell r="U3386">
            <v>0</v>
          </cell>
          <cell r="V3386">
            <v>0</v>
          </cell>
          <cell r="W3386">
            <v>0</v>
          </cell>
          <cell r="X3386">
            <v>0</v>
          </cell>
          <cell r="Y3386">
            <v>0</v>
          </cell>
          <cell r="Z3386">
            <v>0</v>
          </cell>
          <cell r="AA3386">
            <v>0</v>
          </cell>
          <cell r="AB3386">
            <v>0</v>
          </cell>
          <cell r="AC3386">
            <v>0</v>
          </cell>
          <cell r="AD3386">
            <v>0</v>
          </cell>
          <cell r="AE3386">
            <v>0</v>
          </cell>
        </row>
        <row r="3387">
          <cell r="E3387" t="str">
            <v>AK Bunker Fuels Jet Fuel, Kerosene</v>
          </cell>
          <cell r="F3387"/>
          <cell r="G3387"/>
          <cell r="H3387"/>
          <cell r="I3387"/>
          <cell r="J3387"/>
          <cell r="K3387"/>
          <cell r="L3387"/>
          <cell r="M3387"/>
          <cell r="N3387"/>
          <cell r="O3387"/>
          <cell r="P3387"/>
          <cell r="Q3387"/>
          <cell r="R3387"/>
          <cell r="S3387"/>
          <cell r="T3387"/>
          <cell r="U3387"/>
          <cell r="V3387"/>
          <cell r="W3387"/>
          <cell r="X3387"/>
          <cell r="Y3387"/>
          <cell r="Z3387"/>
          <cell r="AA3387"/>
          <cell r="AB3387"/>
          <cell r="AC3387">
            <v>0</v>
          </cell>
          <cell r="AD3387">
            <v>0</v>
          </cell>
          <cell r="AE3387">
            <v>0</v>
          </cell>
        </row>
        <row r="3388">
          <cell r="E3388" t="str">
            <v>AL Bunker Fuels Jet Fuel, Kerosene</v>
          </cell>
          <cell r="F3388"/>
          <cell r="G3388"/>
          <cell r="H3388"/>
          <cell r="I3388"/>
          <cell r="J3388"/>
          <cell r="K3388"/>
          <cell r="L3388"/>
          <cell r="M3388"/>
          <cell r="N3388"/>
          <cell r="O3388"/>
          <cell r="P3388"/>
          <cell r="Q3388"/>
          <cell r="R3388"/>
          <cell r="S3388"/>
          <cell r="T3388"/>
          <cell r="U3388"/>
          <cell r="V3388"/>
          <cell r="W3388"/>
          <cell r="X3388"/>
          <cell r="Y3388"/>
          <cell r="Z3388"/>
          <cell r="AA3388"/>
          <cell r="AB3388"/>
          <cell r="AC3388">
            <v>0</v>
          </cell>
          <cell r="AD3388">
            <v>0</v>
          </cell>
          <cell r="AE3388">
            <v>0</v>
          </cell>
        </row>
        <row r="3389">
          <cell r="E3389" t="str">
            <v>AR Bunker Fuels Jet Fuel, Kerosene</v>
          </cell>
          <cell r="F3389"/>
          <cell r="G3389"/>
          <cell r="H3389"/>
          <cell r="I3389"/>
          <cell r="J3389"/>
          <cell r="K3389"/>
          <cell r="L3389"/>
          <cell r="M3389"/>
          <cell r="N3389"/>
          <cell r="O3389"/>
          <cell r="P3389"/>
          <cell r="Q3389"/>
          <cell r="R3389"/>
          <cell r="S3389"/>
          <cell r="T3389"/>
          <cell r="U3389"/>
          <cell r="V3389"/>
          <cell r="W3389"/>
          <cell r="X3389"/>
          <cell r="Y3389"/>
          <cell r="Z3389"/>
          <cell r="AA3389"/>
          <cell r="AB3389"/>
          <cell r="AC3389">
            <v>0</v>
          </cell>
          <cell r="AD3389">
            <v>0</v>
          </cell>
          <cell r="AE3389">
            <v>0</v>
          </cell>
        </row>
        <row r="3390">
          <cell r="E3390" t="str">
            <v>AZ Bunker Fuels Jet Fuel, Kerosene</v>
          </cell>
          <cell r="F3390"/>
          <cell r="G3390"/>
          <cell r="H3390"/>
          <cell r="I3390"/>
          <cell r="J3390"/>
          <cell r="K3390"/>
          <cell r="L3390"/>
          <cell r="M3390"/>
          <cell r="N3390"/>
          <cell r="O3390"/>
          <cell r="P3390"/>
          <cell r="Q3390"/>
          <cell r="R3390"/>
          <cell r="S3390"/>
          <cell r="T3390"/>
          <cell r="U3390"/>
          <cell r="V3390"/>
          <cell r="W3390"/>
          <cell r="X3390"/>
          <cell r="Y3390"/>
          <cell r="Z3390"/>
          <cell r="AA3390"/>
          <cell r="AB3390"/>
          <cell r="AC3390">
            <v>0</v>
          </cell>
          <cell r="AD3390">
            <v>0</v>
          </cell>
          <cell r="AE3390">
            <v>0</v>
          </cell>
        </row>
        <row r="3391">
          <cell r="E3391" t="str">
            <v>CA Bunker Fuels Jet Fuel, Kerosene</v>
          </cell>
          <cell r="F3391"/>
          <cell r="G3391"/>
          <cell r="H3391"/>
          <cell r="I3391"/>
          <cell r="J3391"/>
          <cell r="K3391"/>
          <cell r="L3391"/>
          <cell r="M3391"/>
          <cell r="N3391"/>
          <cell r="O3391"/>
          <cell r="P3391"/>
          <cell r="Q3391"/>
          <cell r="R3391"/>
          <cell r="S3391"/>
          <cell r="T3391"/>
          <cell r="U3391"/>
          <cell r="V3391"/>
          <cell r="W3391"/>
          <cell r="X3391"/>
          <cell r="Y3391"/>
          <cell r="Z3391"/>
          <cell r="AA3391"/>
          <cell r="AB3391"/>
          <cell r="AC3391">
            <v>0</v>
          </cell>
          <cell r="AD3391">
            <v>0</v>
          </cell>
          <cell r="AE3391">
            <v>0</v>
          </cell>
        </row>
        <row r="3392">
          <cell r="E3392" t="str">
            <v>CO Bunker Fuels Jet Fuel, Kerosene</v>
          </cell>
          <cell r="F3392"/>
          <cell r="G3392"/>
          <cell r="H3392"/>
          <cell r="I3392"/>
          <cell r="J3392"/>
          <cell r="K3392"/>
          <cell r="L3392"/>
          <cell r="M3392"/>
          <cell r="N3392"/>
          <cell r="O3392"/>
          <cell r="P3392"/>
          <cell r="Q3392"/>
          <cell r="R3392"/>
          <cell r="S3392"/>
          <cell r="T3392"/>
          <cell r="U3392"/>
          <cell r="V3392"/>
          <cell r="W3392"/>
          <cell r="X3392"/>
          <cell r="Y3392"/>
          <cell r="Z3392"/>
          <cell r="AA3392"/>
          <cell r="AB3392"/>
          <cell r="AC3392">
            <v>0</v>
          </cell>
          <cell r="AD3392">
            <v>0</v>
          </cell>
          <cell r="AE3392">
            <v>0</v>
          </cell>
        </row>
        <row r="3393">
          <cell r="E3393" t="str">
            <v>CT Bunker Fuels Jet Fuel, Kerosene</v>
          </cell>
          <cell r="F3393"/>
          <cell r="G3393"/>
          <cell r="H3393"/>
          <cell r="I3393"/>
          <cell r="J3393"/>
          <cell r="K3393"/>
          <cell r="L3393"/>
          <cell r="M3393"/>
          <cell r="N3393"/>
          <cell r="O3393"/>
          <cell r="P3393"/>
          <cell r="Q3393"/>
          <cell r="R3393"/>
          <cell r="S3393"/>
          <cell r="T3393"/>
          <cell r="U3393"/>
          <cell r="V3393"/>
          <cell r="W3393"/>
          <cell r="X3393"/>
          <cell r="Y3393"/>
          <cell r="Z3393"/>
          <cell r="AA3393"/>
          <cell r="AB3393"/>
          <cell r="AC3393">
            <v>0</v>
          </cell>
          <cell r="AD3393">
            <v>0</v>
          </cell>
          <cell r="AE3393">
            <v>0</v>
          </cell>
        </row>
        <row r="3394">
          <cell r="E3394" t="str">
            <v>DC Bunker Fuels Jet Fuel, Kerosene</v>
          </cell>
          <cell r="F3394"/>
          <cell r="G3394"/>
          <cell r="H3394"/>
          <cell r="I3394"/>
          <cell r="J3394"/>
          <cell r="K3394"/>
          <cell r="L3394"/>
          <cell r="M3394"/>
          <cell r="N3394"/>
          <cell r="O3394"/>
          <cell r="P3394"/>
          <cell r="Q3394"/>
          <cell r="R3394"/>
          <cell r="S3394"/>
          <cell r="T3394"/>
          <cell r="U3394"/>
          <cell r="V3394"/>
          <cell r="W3394"/>
          <cell r="X3394"/>
          <cell r="Y3394"/>
          <cell r="Z3394"/>
          <cell r="AA3394"/>
          <cell r="AB3394"/>
          <cell r="AC3394">
            <v>0</v>
          </cell>
          <cell r="AD3394">
            <v>0</v>
          </cell>
          <cell r="AE3394">
            <v>0</v>
          </cell>
        </row>
        <row r="3395">
          <cell r="E3395" t="str">
            <v>DE Bunker Fuels Jet Fuel, Kerosene</v>
          </cell>
          <cell r="F3395"/>
          <cell r="G3395"/>
          <cell r="H3395"/>
          <cell r="I3395"/>
          <cell r="J3395"/>
          <cell r="K3395"/>
          <cell r="L3395"/>
          <cell r="M3395"/>
          <cell r="N3395"/>
          <cell r="O3395"/>
          <cell r="P3395"/>
          <cell r="Q3395"/>
          <cell r="R3395"/>
          <cell r="S3395"/>
          <cell r="T3395"/>
          <cell r="U3395"/>
          <cell r="V3395"/>
          <cell r="W3395"/>
          <cell r="X3395"/>
          <cell r="Y3395"/>
          <cell r="Z3395"/>
          <cell r="AA3395"/>
          <cell r="AB3395"/>
          <cell r="AC3395">
            <v>0</v>
          </cell>
          <cell r="AD3395">
            <v>0</v>
          </cell>
          <cell r="AE3395">
            <v>0</v>
          </cell>
        </row>
        <row r="3396">
          <cell r="E3396" t="str">
            <v>FL Bunker Fuels Jet Fuel, Kerosene</v>
          </cell>
          <cell r="F3396"/>
          <cell r="G3396"/>
          <cell r="H3396"/>
          <cell r="I3396"/>
          <cell r="J3396"/>
          <cell r="K3396"/>
          <cell r="L3396"/>
          <cell r="M3396"/>
          <cell r="N3396"/>
          <cell r="O3396"/>
          <cell r="P3396"/>
          <cell r="Q3396"/>
          <cell r="R3396"/>
          <cell r="S3396"/>
          <cell r="T3396"/>
          <cell r="U3396"/>
          <cell r="V3396"/>
          <cell r="W3396"/>
          <cell r="X3396"/>
          <cell r="Y3396"/>
          <cell r="Z3396"/>
          <cell r="AA3396"/>
          <cell r="AB3396"/>
          <cell r="AC3396">
            <v>0</v>
          </cell>
          <cell r="AD3396">
            <v>0</v>
          </cell>
          <cell r="AE3396">
            <v>0</v>
          </cell>
        </row>
        <row r="3397">
          <cell r="E3397" t="str">
            <v>GA Bunker Fuels Jet Fuel, Kerosene</v>
          </cell>
          <cell r="F3397"/>
          <cell r="G3397"/>
          <cell r="H3397"/>
          <cell r="I3397"/>
          <cell r="J3397"/>
          <cell r="K3397"/>
          <cell r="L3397"/>
          <cell r="M3397"/>
          <cell r="N3397"/>
          <cell r="O3397"/>
          <cell r="P3397"/>
          <cell r="Q3397"/>
          <cell r="R3397"/>
          <cell r="S3397"/>
          <cell r="T3397"/>
          <cell r="U3397"/>
          <cell r="V3397"/>
          <cell r="W3397"/>
          <cell r="X3397"/>
          <cell r="Y3397"/>
          <cell r="Z3397"/>
          <cell r="AA3397"/>
          <cell r="AB3397"/>
          <cell r="AC3397">
            <v>0</v>
          </cell>
          <cell r="AD3397">
            <v>0</v>
          </cell>
          <cell r="AE3397">
            <v>0</v>
          </cell>
        </row>
        <row r="3398">
          <cell r="E3398" t="str">
            <v>HI Bunker Fuels Jet Fuel, Kerosene</v>
          </cell>
          <cell r="F3398"/>
          <cell r="G3398"/>
          <cell r="H3398"/>
          <cell r="I3398"/>
          <cell r="J3398"/>
          <cell r="K3398"/>
          <cell r="L3398"/>
          <cell r="M3398"/>
          <cell r="N3398"/>
          <cell r="O3398"/>
          <cell r="P3398"/>
          <cell r="Q3398"/>
          <cell r="R3398"/>
          <cell r="S3398"/>
          <cell r="T3398"/>
          <cell r="U3398"/>
          <cell r="V3398"/>
          <cell r="W3398"/>
          <cell r="X3398"/>
          <cell r="Y3398"/>
          <cell r="Z3398"/>
          <cell r="AA3398"/>
          <cell r="AB3398"/>
          <cell r="AC3398">
            <v>0</v>
          </cell>
          <cell r="AD3398">
            <v>0</v>
          </cell>
          <cell r="AE3398">
            <v>0</v>
          </cell>
        </row>
        <row r="3399">
          <cell r="E3399" t="str">
            <v>IA Bunker Fuels Jet Fuel, Kerosene</v>
          </cell>
          <cell r="F3399"/>
          <cell r="G3399"/>
          <cell r="H3399"/>
          <cell r="I3399"/>
          <cell r="J3399"/>
          <cell r="K3399"/>
          <cell r="L3399"/>
          <cell r="M3399"/>
          <cell r="N3399"/>
          <cell r="O3399"/>
          <cell r="P3399"/>
          <cell r="Q3399"/>
          <cell r="R3399"/>
          <cell r="S3399"/>
          <cell r="T3399"/>
          <cell r="U3399"/>
          <cell r="V3399"/>
          <cell r="W3399"/>
          <cell r="X3399"/>
          <cell r="Y3399"/>
          <cell r="Z3399"/>
          <cell r="AA3399"/>
          <cell r="AB3399"/>
          <cell r="AC3399">
            <v>0</v>
          </cell>
          <cell r="AD3399">
            <v>0</v>
          </cell>
          <cell r="AE3399">
            <v>0</v>
          </cell>
        </row>
        <row r="3400">
          <cell r="E3400" t="str">
            <v>ID Bunker Fuels Jet Fuel, Kerosene</v>
          </cell>
          <cell r="F3400"/>
          <cell r="G3400"/>
          <cell r="H3400"/>
          <cell r="I3400"/>
          <cell r="J3400"/>
          <cell r="K3400"/>
          <cell r="L3400"/>
          <cell r="M3400"/>
          <cell r="N3400"/>
          <cell r="O3400"/>
          <cell r="P3400"/>
          <cell r="Q3400"/>
          <cell r="R3400"/>
          <cell r="S3400"/>
          <cell r="T3400"/>
          <cell r="U3400"/>
          <cell r="V3400"/>
          <cell r="W3400"/>
          <cell r="X3400"/>
          <cell r="Y3400"/>
          <cell r="Z3400"/>
          <cell r="AA3400"/>
          <cell r="AB3400"/>
          <cell r="AC3400">
            <v>0</v>
          </cell>
          <cell r="AD3400">
            <v>0</v>
          </cell>
          <cell r="AE3400">
            <v>0</v>
          </cell>
        </row>
        <row r="3401">
          <cell r="E3401" t="str">
            <v>IL Bunker Fuels Jet Fuel, Kerosene</v>
          </cell>
          <cell r="F3401"/>
          <cell r="G3401"/>
          <cell r="H3401"/>
          <cell r="I3401"/>
          <cell r="J3401"/>
          <cell r="K3401"/>
          <cell r="L3401"/>
          <cell r="M3401"/>
          <cell r="N3401"/>
          <cell r="O3401"/>
          <cell r="P3401"/>
          <cell r="Q3401"/>
          <cell r="R3401"/>
          <cell r="S3401"/>
          <cell r="T3401"/>
          <cell r="U3401"/>
          <cell r="V3401"/>
          <cell r="W3401"/>
          <cell r="X3401"/>
          <cell r="Y3401"/>
          <cell r="Z3401"/>
          <cell r="AA3401"/>
          <cell r="AB3401"/>
          <cell r="AC3401">
            <v>0</v>
          </cell>
          <cell r="AD3401">
            <v>0</v>
          </cell>
          <cell r="AE3401">
            <v>0</v>
          </cell>
        </row>
        <row r="3402">
          <cell r="E3402" t="str">
            <v>IN Bunker Fuels Jet Fuel, Kerosene</v>
          </cell>
          <cell r="F3402"/>
          <cell r="G3402"/>
          <cell r="H3402"/>
          <cell r="I3402"/>
          <cell r="J3402"/>
          <cell r="K3402"/>
          <cell r="L3402"/>
          <cell r="M3402"/>
          <cell r="N3402"/>
          <cell r="O3402"/>
          <cell r="P3402"/>
          <cell r="Q3402"/>
          <cell r="R3402"/>
          <cell r="S3402"/>
          <cell r="T3402"/>
          <cell r="U3402"/>
          <cell r="V3402"/>
          <cell r="W3402"/>
          <cell r="X3402"/>
          <cell r="Y3402"/>
          <cell r="Z3402"/>
          <cell r="AA3402"/>
          <cell r="AB3402"/>
          <cell r="AC3402">
            <v>0</v>
          </cell>
          <cell r="AD3402">
            <v>0</v>
          </cell>
          <cell r="AE3402">
            <v>0</v>
          </cell>
        </row>
        <row r="3403">
          <cell r="E3403" t="str">
            <v>KS Bunker Fuels Jet Fuel, Kerosene</v>
          </cell>
          <cell r="F3403"/>
          <cell r="G3403"/>
          <cell r="H3403"/>
          <cell r="I3403"/>
          <cell r="J3403"/>
          <cell r="K3403"/>
          <cell r="L3403"/>
          <cell r="M3403"/>
          <cell r="N3403"/>
          <cell r="O3403"/>
          <cell r="P3403"/>
          <cell r="Q3403"/>
          <cell r="R3403"/>
          <cell r="S3403"/>
          <cell r="T3403"/>
          <cell r="U3403"/>
          <cell r="V3403"/>
          <cell r="W3403"/>
          <cell r="X3403"/>
          <cell r="Y3403"/>
          <cell r="Z3403"/>
          <cell r="AA3403"/>
          <cell r="AB3403"/>
          <cell r="AC3403">
            <v>0</v>
          </cell>
          <cell r="AD3403">
            <v>0</v>
          </cell>
          <cell r="AE3403">
            <v>0</v>
          </cell>
        </row>
        <row r="3404">
          <cell r="E3404" t="str">
            <v>KY Bunker Fuels Jet Fuel, Kerosene</v>
          </cell>
          <cell r="F3404"/>
          <cell r="G3404"/>
          <cell r="H3404"/>
          <cell r="I3404"/>
          <cell r="J3404"/>
          <cell r="K3404"/>
          <cell r="L3404"/>
          <cell r="M3404"/>
          <cell r="N3404"/>
          <cell r="O3404"/>
          <cell r="P3404"/>
          <cell r="Q3404"/>
          <cell r="R3404"/>
          <cell r="S3404"/>
          <cell r="T3404"/>
          <cell r="U3404"/>
          <cell r="V3404"/>
          <cell r="W3404"/>
          <cell r="X3404"/>
          <cell r="Y3404"/>
          <cell r="Z3404"/>
          <cell r="AA3404"/>
          <cell r="AB3404"/>
          <cell r="AC3404">
            <v>0</v>
          </cell>
          <cell r="AD3404">
            <v>0</v>
          </cell>
          <cell r="AE3404">
            <v>0</v>
          </cell>
        </row>
        <row r="3405">
          <cell r="E3405" t="str">
            <v>LA Bunker Fuels Jet Fuel, Kerosene</v>
          </cell>
          <cell r="F3405"/>
          <cell r="G3405"/>
          <cell r="H3405"/>
          <cell r="I3405"/>
          <cell r="J3405"/>
          <cell r="K3405"/>
          <cell r="L3405"/>
          <cell r="M3405"/>
          <cell r="N3405"/>
          <cell r="O3405"/>
          <cell r="P3405"/>
          <cell r="Q3405"/>
          <cell r="R3405"/>
          <cell r="S3405"/>
          <cell r="T3405"/>
          <cell r="U3405"/>
          <cell r="V3405"/>
          <cell r="W3405"/>
          <cell r="X3405"/>
          <cell r="Y3405"/>
          <cell r="Z3405"/>
          <cell r="AA3405"/>
          <cell r="AB3405"/>
          <cell r="AC3405">
            <v>0</v>
          </cell>
          <cell r="AD3405">
            <v>0</v>
          </cell>
          <cell r="AE3405">
            <v>0</v>
          </cell>
        </row>
        <row r="3406">
          <cell r="E3406" t="str">
            <v>MA Bunker Fuels Jet Fuel, Kerosene</v>
          </cell>
          <cell r="F3406"/>
          <cell r="G3406"/>
          <cell r="H3406"/>
          <cell r="I3406"/>
          <cell r="J3406"/>
          <cell r="K3406"/>
          <cell r="L3406"/>
          <cell r="M3406"/>
          <cell r="N3406"/>
          <cell r="O3406"/>
          <cell r="P3406"/>
          <cell r="Q3406"/>
          <cell r="R3406"/>
          <cell r="S3406"/>
          <cell r="T3406"/>
          <cell r="U3406"/>
          <cell r="V3406"/>
          <cell r="W3406"/>
          <cell r="X3406"/>
          <cell r="Y3406"/>
          <cell r="Z3406"/>
          <cell r="AA3406"/>
          <cell r="AB3406"/>
          <cell r="AC3406">
            <v>0</v>
          </cell>
          <cell r="AD3406">
            <v>0</v>
          </cell>
          <cell r="AE3406">
            <v>0</v>
          </cell>
        </row>
        <row r="3407">
          <cell r="E3407" t="str">
            <v>MD Bunker Fuels Jet Fuel, Kerosene</v>
          </cell>
          <cell r="F3407"/>
          <cell r="G3407"/>
          <cell r="H3407"/>
          <cell r="I3407"/>
          <cell r="J3407"/>
          <cell r="K3407"/>
          <cell r="L3407"/>
          <cell r="M3407"/>
          <cell r="N3407"/>
          <cell r="O3407"/>
          <cell r="P3407"/>
          <cell r="Q3407"/>
          <cell r="R3407"/>
          <cell r="S3407"/>
          <cell r="T3407"/>
          <cell r="U3407"/>
          <cell r="V3407"/>
          <cell r="W3407"/>
          <cell r="X3407"/>
          <cell r="Y3407"/>
          <cell r="Z3407"/>
          <cell r="AA3407"/>
          <cell r="AB3407"/>
          <cell r="AC3407">
            <v>0</v>
          </cell>
          <cell r="AD3407">
            <v>0</v>
          </cell>
          <cell r="AE3407">
            <v>0</v>
          </cell>
        </row>
        <row r="3408">
          <cell r="E3408" t="str">
            <v>ME Bunker Fuels Jet Fuel, Kerosene</v>
          </cell>
          <cell r="F3408"/>
          <cell r="G3408"/>
          <cell r="H3408"/>
          <cell r="I3408"/>
          <cell r="J3408"/>
          <cell r="K3408"/>
          <cell r="L3408"/>
          <cell r="M3408"/>
          <cell r="N3408"/>
          <cell r="O3408"/>
          <cell r="P3408"/>
          <cell r="Q3408"/>
          <cell r="R3408"/>
          <cell r="S3408"/>
          <cell r="T3408"/>
          <cell r="U3408"/>
          <cell r="V3408"/>
          <cell r="W3408"/>
          <cell r="X3408"/>
          <cell r="Y3408"/>
          <cell r="Z3408"/>
          <cell r="AA3408"/>
          <cell r="AB3408"/>
          <cell r="AC3408">
            <v>0</v>
          </cell>
          <cell r="AD3408">
            <v>0</v>
          </cell>
          <cell r="AE3408">
            <v>0</v>
          </cell>
        </row>
        <row r="3409">
          <cell r="E3409" t="str">
            <v>MI Bunker Fuels Jet Fuel, Kerosene</v>
          </cell>
          <cell r="F3409"/>
          <cell r="G3409"/>
          <cell r="H3409"/>
          <cell r="I3409"/>
          <cell r="J3409"/>
          <cell r="K3409"/>
          <cell r="L3409"/>
          <cell r="M3409"/>
          <cell r="N3409"/>
          <cell r="O3409"/>
          <cell r="P3409"/>
          <cell r="Q3409"/>
          <cell r="R3409"/>
          <cell r="S3409"/>
          <cell r="T3409"/>
          <cell r="U3409"/>
          <cell r="V3409"/>
          <cell r="W3409"/>
          <cell r="X3409"/>
          <cell r="Y3409"/>
          <cell r="Z3409"/>
          <cell r="AA3409"/>
          <cell r="AB3409"/>
          <cell r="AC3409">
            <v>0</v>
          </cell>
          <cell r="AD3409">
            <v>0</v>
          </cell>
          <cell r="AE3409">
            <v>0</v>
          </cell>
        </row>
        <row r="3410">
          <cell r="E3410" t="str">
            <v>MN Bunker Fuels Jet Fuel, Kerosene</v>
          </cell>
          <cell r="F3410"/>
          <cell r="G3410"/>
          <cell r="H3410"/>
          <cell r="I3410"/>
          <cell r="J3410"/>
          <cell r="K3410"/>
          <cell r="L3410"/>
          <cell r="M3410"/>
          <cell r="N3410"/>
          <cell r="O3410"/>
          <cell r="P3410"/>
          <cell r="Q3410"/>
          <cell r="R3410"/>
          <cell r="S3410"/>
          <cell r="T3410"/>
          <cell r="U3410"/>
          <cell r="V3410"/>
          <cell r="W3410"/>
          <cell r="X3410"/>
          <cell r="Y3410"/>
          <cell r="Z3410"/>
          <cell r="AA3410"/>
          <cell r="AB3410"/>
          <cell r="AC3410">
            <v>0</v>
          </cell>
          <cell r="AD3410">
            <v>0</v>
          </cell>
          <cell r="AE3410">
            <v>0</v>
          </cell>
        </row>
        <row r="3411">
          <cell r="E3411" t="str">
            <v>MO Bunker Fuels Jet Fuel, Kerosene</v>
          </cell>
          <cell r="F3411"/>
          <cell r="G3411"/>
          <cell r="H3411"/>
          <cell r="I3411"/>
          <cell r="J3411"/>
          <cell r="K3411"/>
          <cell r="L3411"/>
          <cell r="M3411"/>
          <cell r="N3411"/>
          <cell r="O3411"/>
          <cell r="P3411"/>
          <cell r="Q3411"/>
          <cell r="R3411"/>
          <cell r="S3411"/>
          <cell r="T3411"/>
          <cell r="U3411"/>
          <cell r="V3411"/>
          <cell r="W3411"/>
          <cell r="X3411"/>
          <cell r="Y3411"/>
          <cell r="Z3411"/>
          <cell r="AA3411"/>
          <cell r="AB3411"/>
          <cell r="AC3411">
            <v>0</v>
          </cell>
          <cell r="AD3411">
            <v>0</v>
          </cell>
          <cell r="AE3411">
            <v>0</v>
          </cell>
        </row>
        <row r="3412">
          <cell r="E3412" t="str">
            <v>MS Bunker Fuels Jet Fuel, Kerosene</v>
          </cell>
          <cell r="F3412"/>
          <cell r="G3412"/>
          <cell r="H3412"/>
          <cell r="I3412"/>
          <cell r="J3412"/>
          <cell r="K3412"/>
          <cell r="L3412"/>
          <cell r="M3412"/>
          <cell r="N3412"/>
          <cell r="O3412"/>
          <cell r="P3412"/>
          <cell r="Q3412"/>
          <cell r="R3412"/>
          <cell r="S3412"/>
          <cell r="T3412"/>
          <cell r="U3412"/>
          <cell r="V3412"/>
          <cell r="W3412"/>
          <cell r="X3412"/>
          <cell r="Y3412"/>
          <cell r="Z3412"/>
          <cell r="AA3412"/>
          <cell r="AB3412"/>
          <cell r="AC3412">
            <v>0</v>
          </cell>
          <cell r="AD3412">
            <v>0</v>
          </cell>
          <cell r="AE3412">
            <v>0</v>
          </cell>
        </row>
        <row r="3413">
          <cell r="E3413" t="str">
            <v>MT Bunker Fuels Jet Fuel, Kerosene</v>
          </cell>
          <cell r="F3413"/>
          <cell r="G3413"/>
          <cell r="H3413"/>
          <cell r="I3413"/>
          <cell r="J3413"/>
          <cell r="K3413"/>
          <cell r="L3413"/>
          <cell r="M3413"/>
          <cell r="N3413"/>
          <cell r="O3413"/>
          <cell r="P3413"/>
          <cell r="Q3413"/>
          <cell r="R3413"/>
          <cell r="S3413"/>
          <cell r="T3413"/>
          <cell r="U3413"/>
          <cell r="V3413"/>
          <cell r="W3413"/>
          <cell r="X3413"/>
          <cell r="Y3413"/>
          <cell r="Z3413"/>
          <cell r="AA3413"/>
          <cell r="AB3413"/>
          <cell r="AC3413">
            <v>0</v>
          </cell>
          <cell r="AD3413">
            <v>0</v>
          </cell>
          <cell r="AE3413">
            <v>0</v>
          </cell>
        </row>
        <row r="3414">
          <cell r="E3414" t="str">
            <v>NC Bunker Fuels Jet Fuel, Kerosene</v>
          </cell>
          <cell r="F3414"/>
          <cell r="G3414"/>
          <cell r="H3414"/>
          <cell r="I3414"/>
          <cell r="J3414"/>
          <cell r="K3414"/>
          <cell r="L3414"/>
          <cell r="M3414"/>
          <cell r="N3414"/>
          <cell r="O3414"/>
          <cell r="P3414"/>
          <cell r="Q3414"/>
          <cell r="R3414"/>
          <cell r="S3414"/>
          <cell r="T3414"/>
          <cell r="U3414"/>
          <cell r="V3414"/>
          <cell r="W3414"/>
          <cell r="X3414"/>
          <cell r="Y3414"/>
          <cell r="Z3414"/>
          <cell r="AA3414"/>
          <cell r="AB3414"/>
          <cell r="AC3414">
            <v>0</v>
          </cell>
          <cell r="AD3414">
            <v>0</v>
          </cell>
          <cell r="AE3414">
            <v>0</v>
          </cell>
        </row>
        <row r="3415">
          <cell r="E3415" t="str">
            <v>ND Bunker Fuels Jet Fuel, Kerosene</v>
          </cell>
          <cell r="F3415"/>
          <cell r="G3415"/>
          <cell r="H3415"/>
          <cell r="I3415"/>
          <cell r="J3415"/>
          <cell r="K3415"/>
          <cell r="L3415"/>
          <cell r="M3415"/>
          <cell r="N3415"/>
          <cell r="O3415"/>
          <cell r="P3415"/>
          <cell r="Q3415"/>
          <cell r="R3415"/>
          <cell r="S3415"/>
          <cell r="T3415"/>
          <cell r="U3415"/>
          <cell r="V3415"/>
          <cell r="W3415"/>
          <cell r="X3415"/>
          <cell r="Y3415"/>
          <cell r="Z3415"/>
          <cell r="AA3415"/>
          <cell r="AB3415"/>
          <cell r="AC3415">
            <v>0</v>
          </cell>
          <cell r="AD3415">
            <v>0</v>
          </cell>
          <cell r="AE3415">
            <v>0</v>
          </cell>
        </row>
        <row r="3416">
          <cell r="E3416" t="str">
            <v>NE Bunker Fuels Jet Fuel, Kerosene</v>
          </cell>
          <cell r="F3416"/>
          <cell r="G3416"/>
          <cell r="H3416"/>
          <cell r="I3416"/>
          <cell r="J3416"/>
          <cell r="K3416"/>
          <cell r="L3416"/>
          <cell r="M3416"/>
          <cell r="N3416"/>
          <cell r="O3416"/>
          <cell r="P3416"/>
          <cell r="Q3416"/>
          <cell r="R3416"/>
          <cell r="S3416"/>
          <cell r="T3416"/>
          <cell r="U3416"/>
          <cell r="V3416"/>
          <cell r="W3416"/>
          <cell r="X3416"/>
          <cell r="Y3416"/>
          <cell r="Z3416"/>
          <cell r="AA3416"/>
          <cell r="AB3416"/>
          <cell r="AC3416">
            <v>0</v>
          </cell>
          <cell r="AD3416">
            <v>0</v>
          </cell>
          <cell r="AE3416">
            <v>0</v>
          </cell>
        </row>
        <row r="3417">
          <cell r="E3417" t="str">
            <v>NH Bunker Fuels Jet Fuel, Kerosene</v>
          </cell>
          <cell r="F3417"/>
          <cell r="G3417"/>
          <cell r="H3417"/>
          <cell r="I3417"/>
          <cell r="J3417"/>
          <cell r="K3417"/>
          <cell r="L3417"/>
          <cell r="M3417"/>
          <cell r="N3417"/>
          <cell r="O3417"/>
          <cell r="P3417"/>
          <cell r="Q3417"/>
          <cell r="R3417"/>
          <cell r="S3417"/>
          <cell r="T3417"/>
          <cell r="U3417"/>
          <cell r="V3417"/>
          <cell r="W3417"/>
          <cell r="X3417"/>
          <cell r="Y3417"/>
          <cell r="Z3417"/>
          <cell r="AA3417"/>
          <cell r="AB3417"/>
          <cell r="AC3417">
            <v>0</v>
          </cell>
          <cell r="AD3417">
            <v>0</v>
          </cell>
          <cell r="AE3417">
            <v>0</v>
          </cell>
        </row>
        <row r="3418">
          <cell r="E3418" t="str">
            <v>NJ Bunker Fuels Jet Fuel, Kerosene</v>
          </cell>
          <cell r="F3418"/>
          <cell r="G3418"/>
          <cell r="H3418"/>
          <cell r="I3418"/>
          <cell r="J3418"/>
          <cell r="K3418"/>
          <cell r="L3418"/>
          <cell r="M3418"/>
          <cell r="N3418"/>
          <cell r="O3418"/>
          <cell r="P3418"/>
          <cell r="Q3418"/>
          <cell r="R3418"/>
          <cell r="S3418"/>
          <cell r="T3418"/>
          <cell r="U3418"/>
          <cell r="V3418"/>
          <cell r="W3418"/>
          <cell r="X3418"/>
          <cell r="Y3418"/>
          <cell r="Z3418"/>
          <cell r="AA3418"/>
          <cell r="AB3418"/>
          <cell r="AC3418">
            <v>0</v>
          </cell>
          <cell r="AD3418">
            <v>0</v>
          </cell>
          <cell r="AE3418">
            <v>0</v>
          </cell>
        </row>
        <row r="3419">
          <cell r="E3419" t="str">
            <v>NM Bunker Fuels Jet Fuel, Kerosene</v>
          </cell>
          <cell r="F3419"/>
          <cell r="G3419"/>
          <cell r="H3419"/>
          <cell r="I3419"/>
          <cell r="J3419"/>
          <cell r="K3419"/>
          <cell r="L3419"/>
          <cell r="M3419"/>
          <cell r="N3419"/>
          <cell r="O3419"/>
          <cell r="P3419"/>
          <cell r="Q3419"/>
          <cell r="R3419"/>
          <cell r="S3419"/>
          <cell r="T3419"/>
          <cell r="U3419"/>
          <cell r="V3419"/>
          <cell r="W3419"/>
          <cell r="X3419"/>
          <cell r="Y3419"/>
          <cell r="Z3419"/>
          <cell r="AA3419"/>
          <cell r="AB3419"/>
          <cell r="AC3419">
            <v>0</v>
          </cell>
          <cell r="AD3419">
            <v>0</v>
          </cell>
          <cell r="AE3419">
            <v>0</v>
          </cell>
        </row>
        <row r="3420">
          <cell r="E3420" t="str">
            <v>NV Bunker Fuels Jet Fuel, Kerosene</v>
          </cell>
          <cell r="F3420"/>
          <cell r="G3420"/>
          <cell r="H3420"/>
          <cell r="I3420"/>
          <cell r="J3420"/>
          <cell r="K3420"/>
          <cell r="L3420"/>
          <cell r="M3420"/>
          <cell r="N3420"/>
          <cell r="O3420"/>
          <cell r="P3420"/>
          <cell r="Q3420"/>
          <cell r="R3420"/>
          <cell r="S3420"/>
          <cell r="T3420"/>
          <cell r="U3420"/>
          <cell r="V3420"/>
          <cell r="W3420"/>
          <cell r="X3420"/>
          <cell r="Y3420"/>
          <cell r="Z3420"/>
          <cell r="AA3420"/>
          <cell r="AB3420"/>
          <cell r="AC3420">
            <v>0</v>
          </cell>
          <cell r="AD3420">
            <v>0</v>
          </cell>
          <cell r="AE3420">
            <v>0</v>
          </cell>
        </row>
        <row r="3421">
          <cell r="E3421" t="str">
            <v>NY Bunker Fuels Jet Fuel, Kerosene</v>
          </cell>
          <cell r="F3421"/>
          <cell r="G3421"/>
          <cell r="H3421"/>
          <cell r="I3421"/>
          <cell r="J3421"/>
          <cell r="K3421"/>
          <cell r="L3421"/>
          <cell r="M3421"/>
          <cell r="N3421"/>
          <cell r="O3421"/>
          <cell r="P3421"/>
          <cell r="Q3421"/>
          <cell r="R3421"/>
          <cell r="S3421"/>
          <cell r="T3421"/>
          <cell r="U3421"/>
          <cell r="V3421"/>
          <cell r="W3421"/>
          <cell r="X3421"/>
          <cell r="Y3421"/>
          <cell r="Z3421"/>
          <cell r="AA3421"/>
          <cell r="AB3421"/>
          <cell r="AC3421">
            <v>0</v>
          </cell>
          <cell r="AD3421">
            <v>0</v>
          </cell>
          <cell r="AE3421">
            <v>0</v>
          </cell>
        </row>
        <row r="3422">
          <cell r="E3422" t="str">
            <v>OH Bunker Fuels Jet Fuel, Kerosene</v>
          </cell>
          <cell r="F3422"/>
          <cell r="G3422"/>
          <cell r="H3422"/>
          <cell r="I3422"/>
          <cell r="J3422"/>
          <cell r="K3422"/>
          <cell r="L3422"/>
          <cell r="M3422"/>
          <cell r="N3422"/>
          <cell r="O3422"/>
          <cell r="P3422"/>
          <cell r="Q3422"/>
          <cell r="R3422"/>
          <cell r="S3422"/>
          <cell r="T3422"/>
          <cell r="U3422"/>
          <cell r="V3422"/>
          <cell r="W3422"/>
          <cell r="X3422"/>
          <cell r="Y3422"/>
          <cell r="Z3422"/>
          <cell r="AA3422"/>
          <cell r="AB3422"/>
          <cell r="AC3422">
            <v>0</v>
          </cell>
          <cell r="AD3422">
            <v>0</v>
          </cell>
          <cell r="AE3422">
            <v>0</v>
          </cell>
        </row>
        <row r="3423">
          <cell r="E3423" t="str">
            <v>OK Bunker Fuels Jet Fuel, Kerosene</v>
          </cell>
          <cell r="F3423"/>
          <cell r="G3423"/>
          <cell r="H3423"/>
          <cell r="I3423"/>
          <cell r="J3423"/>
          <cell r="K3423"/>
          <cell r="L3423"/>
          <cell r="M3423"/>
          <cell r="N3423"/>
          <cell r="O3423"/>
          <cell r="P3423"/>
          <cell r="Q3423"/>
          <cell r="R3423"/>
          <cell r="S3423"/>
          <cell r="T3423"/>
          <cell r="U3423"/>
          <cell r="V3423"/>
          <cell r="W3423"/>
          <cell r="X3423"/>
          <cell r="Y3423"/>
          <cell r="Z3423"/>
          <cell r="AA3423"/>
          <cell r="AB3423"/>
          <cell r="AC3423">
            <v>0</v>
          </cell>
          <cell r="AD3423">
            <v>0</v>
          </cell>
          <cell r="AE3423">
            <v>0</v>
          </cell>
        </row>
        <row r="3424">
          <cell r="E3424" t="str">
            <v>OR Bunker Fuels Jet Fuel, Kerosene</v>
          </cell>
          <cell r="F3424"/>
          <cell r="G3424"/>
          <cell r="H3424"/>
          <cell r="I3424"/>
          <cell r="J3424"/>
          <cell r="K3424"/>
          <cell r="L3424"/>
          <cell r="M3424"/>
          <cell r="N3424"/>
          <cell r="O3424"/>
          <cell r="P3424"/>
          <cell r="Q3424"/>
          <cell r="R3424"/>
          <cell r="S3424"/>
          <cell r="T3424"/>
          <cell r="U3424"/>
          <cell r="V3424"/>
          <cell r="W3424"/>
          <cell r="X3424"/>
          <cell r="Y3424"/>
          <cell r="Z3424"/>
          <cell r="AA3424"/>
          <cell r="AB3424"/>
          <cell r="AC3424">
            <v>0</v>
          </cell>
          <cell r="AD3424">
            <v>0</v>
          </cell>
          <cell r="AE3424">
            <v>0</v>
          </cell>
        </row>
        <row r="3425">
          <cell r="E3425" t="str">
            <v>PA Bunker Fuels Jet Fuel, Kerosene</v>
          </cell>
          <cell r="F3425"/>
          <cell r="G3425"/>
          <cell r="H3425"/>
          <cell r="I3425"/>
          <cell r="J3425"/>
          <cell r="K3425"/>
          <cell r="L3425"/>
          <cell r="M3425"/>
          <cell r="N3425"/>
          <cell r="O3425"/>
          <cell r="P3425"/>
          <cell r="Q3425"/>
          <cell r="R3425"/>
          <cell r="S3425"/>
          <cell r="T3425"/>
          <cell r="U3425"/>
          <cell r="V3425"/>
          <cell r="W3425"/>
          <cell r="X3425"/>
          <cell r="Y3425"/>
          <cell r="Z3425"/>
          <cell r="AA3425"/>
          <cell r="AB3425"/>
          <cell r="AC3425">
            <v>0</v>
          </cell>
          <cell r="AD3425">
            <v>0</v>
          </cell>
          <cell r="AE3425">
            <v>0</v>
          </cell>
        </row>
        <row r="3426">
          <cell r="E3426" t="str">
            <v>RI Bunker Fuels Jet Fuel, Kerosene</v>
          </cell>
          <cell r="F3426"/>
          <cell r="G3426"/>
          <cell r="H3426"/>
          <cell r="I3426"/>
          <cell r="J3426"/>
          <cell r="K3426"/>
          <cell r="L3426"/>
          <cell r="M3426"/>
          <cell r="N3426"/>
          <cell r="O3426"/>
          <cell r="P3426"/>
          <cell r="Q3426"/>
          <cell r="R3426"/>
          <cell r="S3426"/>
          <cell r="T3426"/>
          <cell r="U3426"/>
          <cell r="V3426"/>
          <cell r="W3426"/>
          <cell r="X3426"/>
          <cell r="Y3426"/>
          <cell r="Z3426"/>
          <cell r="AA3426"/>
          <cell r="AB3426"/>
          <cell r="AC3426">
            <v>0</v>
          </cell>
          <cell r="AD3426">
            <v>0</v>
          </cell>
          <cell r="AE3426">
            <v>0</v>
          </cell>
        </row>
        <row r="3427">
          <cell r="E3427" t="str">
            <v>SC Bunker Fuels Jet Fuel, Kerosene</v>
          </cell>
          <cell r="F3427"/>
          <cell r="G3427"/>
          <cell r="H3427"/>
          <cell r="I3427"/>
          <cell r="J3427"/>
          <cell r="K3427"/>
          <cell r="L3427"/>
          <cell r="M3427"/>
          <cell r="N3427"/>
          <cell r="O3427"/>
          <cell r="P3427"/>
          <cell r="Q3427"/>
          <cell r="R3427"/>
          <cell r="S3427"/>
          <cell r="T3427"/>
          <cell r="U3427"/>
          <cell r="V3427"/>
          <cell r="W3427"/>
          <cell r="X3427"/>
          <cell r="Y3427"/>
          <cell r="Z3427"/>
          <cell r="AA3427"/>
          <cell r="AB3427"/>
          <cell r="AC3427">
            <v>0</v>
          </cell>
          <cell r="AD3427">
            <v>0</v>
          </cell>
          <cell r="AE3427">
            <v>0</v>
          </cell>
        </row>
        <row r="3428">
          <cell r="E3428" t="str">
            <v>SD Bunker Fuels Jet Fuel, Kerosene</v>
          </cell>
          <cell r="F3428"/>
          <cell r="G3428"/>
          <cell r="H3428"/>
          <cell r="I3428"/>
          <cell r="J3428"/>
          <cell r="K3428"/>
          <cell r="L3428"/>
          <cell r="M3428"/>
          <cell r="N3428"/>
          <cell r="O3428"/>
          <cell r="P3428"/>
          <cell r="Q3428"/>
          <cell r="R3428"/>
          <cell r="S3428"/>
          <cell r="T3428"/>
          <cell r="U3428"/>
          <cell r="V3428"/>
          <cell r="W3428"/>
          <cell r="X3428"/>
          <cell r="Y3428"/>
          <cell r="Z3428"/>
          <cell r="AA3428"/>
          <cell r="AB3428"/>
          <cell r="AC3428">
            <v>0</v>
          </cell>
          <cell r="AD3428">
            <v>0</v>
          </cell>
          <cell r="AE3428">
            <v>0</v>
          </cell>
        </row>
        <row r="3429">
          <cell r="E3429" t="str">
            <v>TN Bunker Fuels Jet Fuel, Kerosene</v>
          </cell>
          <cell r="F3429"/>
          <cell r="G3429"/>
          <cell r="H3429"/>
          <cell r="I3429"/>
          <cell r="J3429"/>
          <cell r="K3429"/>
          <cell r="L3429"/>
          <cell r="M3429"/>
          <cell r="N3429"/>
          <cell r="O3429"/>
          <cell r="P3429"/>
          <cell r="Q3429"/>
          <cell r="R3429"/>
          <cell r="S3429"/>
          <cell r="T3429"/>
          <cell r="U3429"/>
          <cell r="V3429"/>
          <cell r="W3429"/>
          <cell r="X3429"/>
          <cell r="Y3429"/>
          <cell r="Z3429"/>
          <cell r="AA3429"/>
          <cell r="AB3429"/>
          <cell r="AC3429">
            <v>0</v>
          </cell>
          <cell r="AD3429">
            <v>0</v>
          </cell>
          <cell r="AE3429">
            <v>0</v>
          </cell>
        </row>
        <row r="3430">
          <cell r="E3430" t="str">
            <v>TX Bunker Fuels Jet Fuel, Kerosene</v>
          </cell>
          <cell r="F3430"/>
          <cell r="G3430"/>
          <cell r="H3430"/>
          <cell r="I3430"/>
          <cell r="J3430"/>
          <cell r="K3430"/>
          <cell r="L3430"/>
          <cell r="M3430"/>
          <cell r="N3430"/>
          <cell r="O3430"/>
          <cell r="P3430"/>
          <cell r="Q3430"/>
          <cell r="R3430"/>
          <cell r="S3430"/>
          <cell r="T3430"/>
          <cell r="U3430"/>
          <cell r="V3430"/>
          <cell r="W3430"/>
          <cell r="X3430"/>
          <cell r="Y3430"/>
          <cell r="Z3430"/>
          <cell r="AA3430"/>
          <cell r="AB3430"/>
          <cell r="AC3430">
            <v>0</v>
          </cell>
          <cell r="AD3430">
            <v>0</v>
          </cell>
          <cell r="AE3430">
            <v>0</v>
          </cell>
        </row>
        <row r="3431">
          <cell r="E3431" t="str">
            <v>US Bunker Fuels Jet Fuel, Kerosene</v>
          </cell>
          <cell r="F3431"/>
          <cell r="G3431"/>
          <cell r="H3431"/>
          <cell r="I3431"/>
          <cell r="J3431"/>
          <cell r="K3431"/>
          <cell r="L3431"/>
          <cell r="M3431"/>
          <cell r="N3431"/>
          <cell r="O3431"/>
          <cell r="P3431"/>
          <cell r="Q3431"/>
          <cell r="R3431"/>
          <cell r="S3431"/>
          <cell r="T3431"/>
          <cell r="U3431"/>
          <cell r="V3431"/>
          <cell r="W3431"/>
          <cell r="X3431"/>
          <cell r="Y3431"/>
          <cell r="Z3431"/>
          <cell r="AA3431"/>
          <cell r="AB3431"/>
          <cell r="AC3431">
            <v>0</v>
          </cell>
          <cell r="AD3431">
            <v>0</v>
          </cell>
          <cell r="AE3431">
            <v>0</v>
          </cell>
        </row>
        <row r="3432">
          <cell r="E3432" t="str">
            <v>UT Bunker Fuels Jet Fuel, Kerosene</v>
          </cell>
          <cell r="F3432"/>
          <cell r="G3432"/>
          <cell r="H3432"/>
          <cell r="I3432"/>
          <cell r="J3432"/>
          <cell r="K3432"/>
          <cell r="L3432"/>
          <cell r="M3432"/>
          <cell r="N3432"/>
          <cell r="O3432"/>
          <cell r="P3432"/>
          <cell r="Q3432"/>
          <cell r="R3432"/>
          <cell r="S3432"/>
          <cell r="T3432"/>
          <cell r="U3432"/>
          <cell r="V3432"/>
          <cell r="W3432"/>
          <cell r="X3432"/>
          <cell r="Y3432"/>
          <cell r="Z3432"/>
          <cell r="AA3432"/>
          <cell r="AB3432"/>
          <cell r="AC3432">
            <v>0</v>
          </cell>
          <cell r="AD3432">
            <v>0</v>
          </cell>
          <cell r="AE3432">
            <v>0</v>
          </cell>
        </row>
        <row r="3433">
          <cell r="E3433" t="str">
            <v>VA Bunker Fuels Jet Fuel, Kerosene</v>
          </cell>
          <cell r="F3433"/>
          <cell r="G3433"/>
          <cell r="H3433"/>
          <cell r="I3433"/>
          <cell r="J3433"/>
          <cell r="K3433"/>
          <cell r="L3433"/>
          <cell r="M3433"/>
          <cell r="N3433"/>
          <cell r="O3433"/>
          <cell r="P3433"/>
          <cell r="Q3433"/>
          <cell r="R3433"/>
          <cell r="S3433"/>
          <cell r="T3433"/>
          <cell r="U3433"/>
          <cell r="V3433"/>
          <cell r="W3433"/>
          <cell r="X3433"/>
          <cell r="Y3433"/>
          <cell r="Z3433"/>
          <cell r="AA3433"/>
          <cell r="AB3433"/>
          <cell r="AC3433">
            <v>0</v>
          </cell>
          <cell r="AD3433">
            <v>0</v>
          </cell>
          <cell r="AE3433">
            <v>0</v>
          </cell>
        </row>
        <row r="3434">
          <cell r="E3434" t="str">
            <v>VT Bunker Fuels Jet Fuel, Kerosene</v>
          </cell>
          <cell r="F3434"/>
          <cell r="G3434"/>
          <cell r="H3434"/>
          <cell r="I3434"/>
          <cell r="J3434"/>
          <cell r="K3434"/>
          <cell r="L3434"/>
          <cell r="M3434"/>
          <cell r="N3434"/>
          <cell r="O3434"/>
          <cell r="P3434"/>
          <cell r="Q3434"/>
          <cell r="R3434"/>
          <cell r="S3434"/>
          <cell r="T3434"/>
          <cell r="U3434"/>
          <cell r="V3434"/>
          <cell r="W3434"/>
          <cell r="X3434"/>
          <cell r="Y3434"/>
          <cell r="Z3434"/>
          <cell r="AA3434"/>
          <cell r="AB3434"/>
          <cell r="AC3434">
            <v>0</v>
          </cell>
          <cell r="AD3434">
            <v>0</v>
          </cell>
          <cell r="AE3434">
            <v>0</v>
          </cell>
        </row>
        <row r="3435">
          <cell r="E3435" t="str">
            <v>WA Bunker Fuels Jet Fuel, Kerosene</v>
          </cell>
          <cell r="F3435"/>
          <cell r="G3435"/>
          <cell r="H3435"/>
          <cell r="I3435"/>
          <cell r="J3435"/>
          <cell r="K3435"/>
          <cell r="L3435"/>
          <cell r="M3435"/>
          <cell r="N3435"/>
          <cell r="O3435"/>
          <cell r="P3435"/>
          <cell r="Q3435"/>
          <cell r="R3435"/>
          <cell r="S3435"/>
          <cell r="T3435"/>
          <cell r="U3435"/>
          <cell r="V3435"/>
          <cell r="W3435"/>
          <cell r="X3435"/>
          <cell r="Y3435"/>
          <cell r="Z3435"/>
          <cell r="AA3435"/>
          <cell r="AB3435"/>
          <cell r="AC3435">
            <v>0</v>
          </cell>
          <cell r="AD3435">
            <v>0</v>
          </cell>
          <cell r="AE3435">
            <v>0</v>
          </cell>
        </row>
        <row r="3436">
          <cell r="E3436" t="str">
            <v>WI Bunker Fuels Jet Fuel, Kerosene</v>
          </cell>
          <cell r="F3436"/>
          <cell r="G3436"/>
          <cell r="H3436"/>
          <cell r="I3436"/>
          <cell r="J3436"/>
          <cell r="K3436"/>
          <cell r="L3436"/>
          <cell r="M3436"/>
          <cell r="N3436"/>
          <cell r="O3436"/>
          <cell r="P3436"/>
          <cell r="Q3436"/>
          <cell r="R3436"/>
          <cell r="S3436"/>
          <cell r="T3436"/>
          <cell r="U3436"/>
          <cell r="V3436"/>
          <cell r="W3436"/>
          <cell r="X3436"/>
          <cell r="Y3436"/>
          <cell r="Z3436"/>
          <cell r="AA3436"/>
          <cell r="AB3436"/>
          <cell r="AC3436">
            <v>0</v>
          </cell>
          <cell r="AD3436">
            <v>0</v>
          </cell>
          <cell r="AE3436">
            <v>0</v>
          </cell>
        </row>
        <row r="3437">
          <cell r="E3437" t="str">
            <v>WV Bunker Fuels Jet Fuel, Kerosene</v>
          </cell>
          <cell r="F3437"/>
          <cell r="G3437"/>
          <cell r="H3437"/>
          <cell r="I3437"/>
          <cell r="J3437"/>
          <cell r="K3437"/>
          <cell r="L3437"/>
          <cell r="M3437"/>
          <cell r="N3437"/>
          <cell r="O3437"/>
          <cell r="P3437"/>
          <cell r="Q3437"/>
          <cell r="R3437"/>
          <cell r="S3437"/>
          <cell r="T3437"/>
          <cell r="U3437"/>
          <cell r="V3437"/>
          <cell r="W3437"/>
          <cell r="X3437"/>
          <cell r="Y3437"/>
          <cell r="Z3437"/>
          <cell r="AA3437"/>
          <cell r="AB3437"/>
          <cell r="AC3437">
            <v>0</v>
          </cell>
          <cell r="AD3437">
            <v>0</v>
          </cell>
          <cell r="AE3437">
            <v>0</v>
          </cell>
        </row>
        <row r="3438">
          <cell r="E3438" t="str">
            <v>WY Bunker Fuels Jet Fuel, Kerosene</v>
          </cell>
          <cell r="F3438"/>
          <cell r="G3438"/>
          <cell r="H3438"/>
          <cell r="I3438"/>
          <cell r="J3438"/>
          <cell r="K3438"/>
          <cell r="L3438"/>
          <cell r="M3438"/>
          <cell r="N3438"/>
          <cell r="O3438"/>
          <cell r="P3438"/>
          <cell r="Q3438"/>
          <cell r="R3438"/>
          <cell r="S3438"/>
          <cell r="T3438"/>
          <cell r="U3438"/>
          <cell r="V3438"/>
          <cell r="W3438"/>
          <cell r="X3438"/>
          <cell r="Y3438"/>
          <cell r="Z3438"/>
          <cell r="AA3438"/>
          <cell r="AB3438"/>
          <cell r="AC3438">
            <v>0</v>
          </cell>
          <cell r="AD3438">
            <v>0</v>
          </cell>
          <cell r="AE3438">
            <v>0</v>
          </cell>
        </row>
      </sheetData>
      <sheetData sheetId="13" refreshError="1"/>
      <sheetData sheetId="14" refreshError="1"/>
      <sheetData sheetId="15" refreshError="1"/>
      <sheetData sheetId="16" refreshError="1"/>
      <sheetData sheetId="17" refreshError="1"/>
      <sheetData sheetId="18">
        <row r="8">
          <cell r="A8" t="str">
            <v>State</v>
          </cell>
          <cell r="B8">
            <v>1990</v>
          </cell>
          <cell r="C8">
            <v>1991</v>
          </cell>
          <cell r="D8">
            <v>1992</v>
          </cell>
          <cell r="E8">
            <v>1993</v>
          </cell>
          <cell r="F8">
            <v>1994</v>
          </cell>
          <cell r="G8">
            <v>1995</v>
          </cell>
          <cell r="H8">
            <v>1996</v>
          </cell>
          <cell r="I8">
            <v>1997</v>
          </cell>
          <cell r="J8">
            <v>1998</v>
          </cell>
          <cell r="K8">
            <v>1999</v>
          </cell>
          <cell r="L8">
            <v>2000</v>
          </cell>
          <cell r="M8">
            <v>2001</v>
          </cell>
          <cell r="N8">
            <v>2002</v>
          </cell>
          <cell r="O8">
            <v>2003</v>
          </cell>
          <cell r="P8">
            <v>2004</v>
          </cell>
          <cell r="Q8">
            <v>2005</v>
          </cell>
          <cell r="R8">
            <v>2006</v>
          </cell>
          <cell r="S8">
            <v>2007</v>
          </cell>
          <cell r="T8">
            <v>2008</v>
          </cell>
          <cell r="U8">
            <v>2009</v>
          </cell>
          <cell r="V8">
            <v>2010</v>
          </cell>
          <cell r="W8">
            <v>2011</v>
          </cell>
          <cell r="X8">
            <v>2012</v>
          </cell>
          <cell r="Y8">
            <v>2013</v>
          </cell>
          <cell r="Z8">
            <v>2014</v>
          </cell>
          <cell r="AA8">
            <v>2015</v>
          </cell>
          <cell r="AB8">
            <v>2016</v>
          </cell>
          <cell r="AC8">
            <v>2017</v>
          </cell>
          <cell r="AD8">
            <v>2018</v>
          </cell>
          <cell r="AE8">
            <v>2019</v>
          </cell>
          <cell r="AF8">
            <v>2020</v>
          </cell>
        </row>
        <row r="9">
          <cell r="A9" t="str">
            <v>AL</v>
          </cell>
          <cell r="B9">
            <v>1597</v>
          </cell>
          <cell r="C9">
            <v>1593</v>
          </cell>
          <cell r="D9">
            <v>2556</v>
          </cell>
          <cell r="E9">
            <v>1351</v>
          </cell>
          <cell r="F9">
            <v>1451</v>
          </cell>
          <cell r="G9">
            <v>1989</v>
          </cell>
          <cell r="H9">
            <v>344</v>
          </cell>
          <cell r="I9">
            <v>340</v>
          </cell>
          <cell r="J9">
            <v>281</v>
          </cell>
          <cell r="K9">
            <v>37</v>
          </cell>
          <cell r="L9">
            <v>0</v>
          </cell>
          <cell r="M9">
            <v>1270</v>
          </cell>
          <cell r="N9">
            <v>865</v>
          </cell>
          <cell r="O9">
            <v>1247</v>
          </cell>
          <cell r="P9">
            <v>2465</v>
          </cell>
          <cell r="Q9">
            <v>162</v>
          </cell>
          <cell r="R9">
            <v>149</v>
          </cell>
          <cell r="S9">
            <v>466</v>
          </cell>
          <cell r="T9">
            <v>3676</v>
          </cell>
          <cell r="U9">
            <v>8980</v>
          </cell>
          <cell r="V9">
            <v>22973</v>
          </cell>
          <cell r="W9">
            <v>21713</v>
          </cell>
          <cell r="X9">
            <v>21049</v>
          </cell>
          <cell r="Y9">
            <v>21647</v>
          </cell>
          <cell r="Z9">
            <v>21950</v>
          </cell>
          <cell r="AA9">
            <v>22413</v>
          </cell>
        </row>
        <row r="10">
          <cell r="A10" t="str">
            <v>AK</v>
          </cell>
          <cell r="B10">
            <v>0</v>
          </cell>
          <cell r="C10">
            <v>0</v>
          </cell>
          <cell r="D10">
            <v>0</v>
          </cell>
          <cell r="E10">
            <v>0</v>
          </cell>
          <cell r="F10">
            <v>3</v>
          </cell>
          <cell r="G10">
            <v>629</v>
          </cell>
          <cell r="H10">
            <v>690</v>
          </cell>
          <cell r="I10">
            <v>578</v>
          </cell>
          <cell r="J10">
            <v>337</v>
          </cell>
          <cell r="K10">
            <v>385</v>
          </cell>
          <cell r="L10">
            <v>168</v>
          </cell>
          <cell r="M10">
            <v>410</v>
          </cell>
          <cell r="N10">
            <v>323</v>
          </cell>
          <cell r="O10">
            <v>219</v>
          </cell>
          <cell r="P10">
            <v>428</v>
          </cell>
          <cell r="Q10">
            <v>761</v>
          </cell>
          <cell r="R10">
            <v>767</v>
          </cell>
          <cell r="S10">
            <v>940</v>
          </cell>
          <cell r="T10">
            <v>1668</v>
          </cell>
          <cell r="U10">
            <v>1915</v>
          </cell>
          <cell r="V10">
            <v>1816</v>
          </cell>
          <cell r="W10">
            <v>1832</v>
          </cell>
          <cell r="X10">
            <v>1796</v>
          </cell>
          <cell r="Y10">
            <v>1738</v>
          </cell>
          <cell r="Z10">
            <v>2002</v>
          </cell>
          <cell r="AA10">
            <v>2333</v>
          </cell>
        </row>
        <row r="11">
          <cell r="A11" t="str">
            <v>AZ</v>
          </cell>
          <cell r="B11">
            <v>0</v>
          </cell>
          <cell r="C11">
            <v>0</v>
          </cell>
          <cell r="D11">
            <v>0</v>
          </cell>
          <cell r="E11">
            <v>273</v>
          </cell>
          <cell r="F11">
            <v>716</v>
          </cell>
          <cell r="G11">
            <v>2251</v>
          </cell>
          <cell r="H11">
            <v>1898</v>
          </cell>
          <cell r="I11">
            <v>1885</v>
          </cell>
          <cell r="J11">
            <v>1454</v>
          </cell>
          <cell r="K11">
            <v>1260</v>
          </cell>
          <cell r="L11">
            <v>1442</v>
          </cell>
          <cell r="M11">
            <v>1977</v>
          </cell>
          <cell r="N11">
            <v>1128</v>
          </cell>
          <cell r="O11">
            <v>1087</v>
          </cell>
          <cell r="P11">
            <v>1043</v>
          </cell>
          <cell r="Q11">
            <v>13517</v>
          </cell>
          <cell r="R11">
            <v>14276</v>
          </cell>
          <cell r="S11">
            <v>15927</v>
          </cell>
          <cell r="T11">
            <v>19174</v>
          </cell>
          <cell r="U11">
            <v>19112</v>
          </cell>
          <cell r="V11">
            <v>19488</v>
          </cell>
          <cell r="W11">
            <v>19614</v>
          </cell>
          <cell r="X11">
            <v>19042</v>
          </cell>
          <cell r="Y11">
            <v>19844</v>
          </cell>
          <cell r="Z11">
            <v>21317</v>
          </cell>
          <cell r="AA11">
            <v>22800</v>
          </cell>
        </row>
        <row r="12">
          <cell r="A12" t="str">
            <v>AR</v>
          </cell>
          <cell r="B12">
            <v>498</v>
          </cell>
          <cell r="C12">
            <v>314</v>
          </cell>
          <cell r="D12">
            <v>222</v>
          </cell>
          <cell r="E12">
            <v>155</v>
          </cell>
          <cell r="F12">
            <v>28</v>
          </cell>
          <cell r="G12">
            <v>31</v>
          </cell>
          <cell r="H12">
            <v>2</v>
          </cell>
          <cell r="I12">
            <v>0</v>
          </cell>
          <cell r="J12">
            <v>0</v>
          </cell>
          <cell r="K12">
            <v>0</v>
          </cell>
          <cell r="L12">
            <v>0</v>
          </cell>
          <cell r="M12">
            <v>0</v>
          </cell>
          <cell r="N12">
            <v>0</v>
          </cell>
          <cell r="O12">
            <v>0</v>
          </cell>
          <cell r="P12">
            <v>0</v>
          </cell>
          <cell r="Q12">
            <v>93</v>
          </cell>
          <cell r="R12">
            <v>86</v>
          </cell>
          <cell r="S12">
            <v>278</v>
          </cell>
          <cell r="T12">
            <v>2250</v>
          </cell>
          <cell r="U12">
            <v>5855</v>
          </cell>
          <cell r="V12">
            <v>12484</v>
          </cell>
          <cell r="W12">
            <v>11757</v>
          </cell>
          <cell r="X12">
            <v>11437</v>
          </cell>
          <cell r="Y12">
            <v>11556</v>
          </cell>
          <cell r="Z12">
            <v>12120</v>
          </cell>
          <cell r="AA12">
            <v>11933</v>
          </cell>
          <cell r="AB12"/>
          <cell r="AC12"/>
          <cell r="AD12"/>
          <cell r="AE12"/>
          <cell r="AF12"/>
        </row>
        <row r="13">
          <cell r="A13" t="str">
            <v>CA</v>
          </cell>
          <cell r="B13">
            <v>3863</v>
          </cell>
          <cell r="C13">
            <v>4858</v>
          </cell>
          <cell r="D13">
            <v>540</v>
          </cell>
          <cell r="E13">
            <v>1974</v>
          </cell>
          <cell r="F13">
            <v>2782</v>
          </cell>
          <cell r="G13">
            <v>8666</v>
          </cell>
          <cell r="H13">
            <v>7312</v>
          </cell>
          <cell r="I13">
            <v>7330</v>
          </cell>
          <cell r="J13">
            <v>5525</v>
          </cell>
          <cell r="K13">
            <v>4807</v>
          </cell>
          <cell r="L13">
            <v>5475</v>
          </cell>
          <cell r="M13">
            <v>7542</v>
          </cell>
          <cell r="N13">
            <v>8849</v>
          </cell>
          <cell r="O13">
            <v>49263</v>
          </cell>
          <cell r="P13">
            <v>71034</v>
          </cell>
          <cell r="Q13">
            <v>77798</v>
          </cell>
          <cell r="R13">
            <v>76845</v>
          </cell>
          <cell r="S13">
            <v>80803</v>
          </cell>
          <cell r="T13">
            <v>82138</v>
          </cell>
          <cell r="U13">
            <v>80803</v>
          </cell>
          <cell r="V13">
            <v>124927</v>
          </cell>
          <cell r="W13">
            <v>121519</v>
          </cell>
          <cell r="X13">
            <v>117563</v>
          </cell>
          <cell r="Y13">
            <v>121300</v>
          </cell>
          <cell r="Z13">
            <v>124050</v>
          </cell>
          <cell r="AA13">
            <v>123677</v>
          </cell>
        </row>
        <row r="14">
          <cell r="A14" t="str">
            <v>CO</v>
          </cell>
          <cell r="B14">
            <v>781</v>
          </cell>
          <cell r="C14">
            <v>815</v>
          </cell>
          <cell r="D14">
            <v>1284</v>
          </cell>
          <cell r="E14">
            <v>2094</v>
          </cell>
          <cell r="F14">
            <v>2010</v>
          </cell>
          <cell r="G14">
            <v>3065</v>
          </cell>
          <cell r="H14">
            <v>5255</v>
          </cell>
          <cell r="I14">
            <v>5190</v>
          </cell>
          <cell r="J14">
            <v>5139</v>
          </cell>
          <cell r="K14">
            <v>4357</v>
          </cell>
          <cell r="L14">
            <v>4933</v>
          </cell>
          <cell r="M14">
            <v>6663</v>
          </cell>
          <cell r="N14">
            <v>5917</v>
          </cell>
          <cell r="O14">
            <v>6854</v>
          </cell>
          <cell r="P14">
            <v>6551</v>
          </cell>
          <cell r="Q14">
            <v>3696</v>
          </cell>
          <cell r="R14">
            <v>3304</v>
          </cell>
          <cell r="S14">
            <v>5703</v>
          </cell>
          <cell r="T14">
            <v>7277</v>
          </cell>
          <cell r="U14">
            <v>8307</v>
          </cell>
          <cell r="V14">
            <v>10184</v>
          </cell>
          <cell r="W14">
            <v>12939</v>
          </cell>
          <cell r="X14">
            <v>13922</v>
          </cell>
          <cell r="Y14">
            <v>14951</v>
          </cell>
          <cell r="Z14">
            <v>14992</v>
          </cell>
          <cell r="AA14">
            <v>17650</v>
          </cell>
        </row>
        <row r="15">
          <cell r="A15" t="str">
            <v>CT</v>
          </cell>
          <cell r="B15">
            <v>0</v>
          </cell>
          <cell r="C15">
            <v>109</v>
          </cell>
          <cell r="D15">
            <v>438</v>
          </cell>
          <cell r="E15">
            <v>536</v>
          </cell>
          <cell r="F15">
            <v>367</v>
          </cell>
          <cell r="G15">
            <v>81</v>
          </cell>
          <cell r="H15">
            <v>270</v>
          </cell>
          <cell r="I15">
            <v>284</v>
          </cell>
          <cell r="J15">
            <v>276</v>
          </cell>
          <cell r="K15">
            <v>295</v>
          </cell>
          <cell r="L15">
            <v>325</v>
          </cell>
          <cell r="M15">
            <v>100</v>
          </cell>
          <cell r="N15">
            <v>282</v>
          </cell>
          <cell r="O15">
            <v>1635</v>
          </cell>
          <cell r="P15">
            <v>12535</v>
          </cell>
          <cell r="Q15">
            <v>3343</v>
          </cell>
          <cell r="R15">
            <v>9795</v>
          </cell>
          <cell r="S15">
            <v>11995</v>
          </cell>
          <cell r="T15">
            <v>9969</v>
          </cell>
          <cell r="U15">
            <v>11993</v>
          </cell>
          <cell r="V15">
            <v>12922</v>
          </cell>
          <cell r="W15">
            <v>12249</v>
          </cell>
          <cell r="X15">
            <v>11774</v>
          </cell>
          <cell r="Y15">
            <v>12008</v>
          </cell>
          <cell r="Z15">
            <v>12071</v>
          </cell>
          <cell r="AA15">
            <v>12254</v>
          </cell>
        </row>
        <row r="16">
          <cell r="A16" t="str">
            <v>DE</v>
          </cell>
          <cell r="B16">
            <v>0</v>
          </cell>
          <cell r="C16">
            <v>0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  <cell r="L16">
            <v>0</v>
          </cell>
          <cell r="M16">
            <v>0</v>
          </cell>
          <cell r="N16">
            <v>0</v>
          </cell>
          <cell r="O16">
            <v>0</v>
          </cell>
          <cell r="P16">
            <v>0</v>
          </cell>
          <cell r="Q16">
            <v>917</v>
          </cell>
          <cell r="R16">
            <v>2706</v>
          </cell>
          <cell r="S16">
            <v>3364</v>
          </cell>
          <cell r="T16">
            <v>2783</v>
          </cell>
          <cell r="U16">
            <v>3007</v>
          </cell>
          <cell r="V16">
            <v>3834</v>
          </cell>
          <cell r="W16">
            <v>3579</v>
          </cell>
          <cell r="X16">
            <v>3460</v>
          </cell>
          <cell r="Y16">
            <v>3585</v>
          </cell>
          <cell r="Z16">
            <v>3628</v>
          </cell>
          <cell r="AA16">
            <v>3892</v>
          </cell>
          <cell r="AB16"/>
          <cell r="AC16"/>
          <cell r="AD16"/>
          <cell r="AE16"/>
          <cell r="AF16"/>
        </row>
        <row r="17">
          <cell r="A17" t="str">
            <v>DC</v>
          </cell>
          <cell r="B17">
            <v>0</v>
          </cell>
          <cell r="C17">
            <v>3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  <cell r="N17">
            <v>0</v>
          </cell>
          <cell r="O17">
            <v>0</v>
          </cell>
          <cell r="P17">
            <v>0</v>
          </cell>
          <cell r="Q17">
            <v>192</v>
          </cell>
          <cell r="R17">
            <v>533</v>
          </cell>
          <cell r="S17">
            <v>664</v>
          </cell>
          <cell r="T17">
            <v>471</v>
          </cell>
          <cell r="U17">
            <v>546</v>
          </cell>
          <cell r="V17">
            <v>908</v>
          </cell>
          <cell r="W17">
            <v>894</v>
          </cell>
          <cell r="X17">
            <v>782</v>
          </cell>
          <cell r="Y17">
            <v>809</v>
          </cell>
          <cell r="Z17">
            <v>911</v>
          </cell>
          <cell r="AA17">
            <v>921</v>
          </cell>
        </row>
        <row r="18">
          <cell r="A18" t="str">
            <v>FL</v>
          </cell>
          <cell r="B18">
            <v>624</v>
          </cell>
          <cell r="C18">
            <v>780</v>
          </cell>
          <cell r="D18">
            <v>785</v>
          </cell>
          <cell r="E18">
            <v>450</v>
          </cell>
          <cell r="F18">
            <v>365</v>
          </cell>
          <cell r="G18">
            <v>197</v>
          </cell>
          <cell r="H18">
            <v>69</v>
          </cell>
          <cell r="I18">
            <v>118</v>
          </cell>
          <cell r="J18">
            <v>120</v>
          </cell>
          <cell r="K18">
            <v>82</v>
          </cell>
          <cell r="L18">
            <v>152</v>
          </cell>
          <cell r="M18">
            <v>89</v>
          </cell>
          <cell r="N18">
            <v>36</v>
          </cell>
          <cell r="O18">
            <v>0</v>
          </cell>
          <cell r="P18">
            <v>4</v>
          </cell>
          <cell r="Q18">
            <v>4333</v>
          </cell>
          <cell r="R18">
            <v>6166</v>
          </cell>
          <cell r="S18">
            <v>8909</v>
          </cell>
          <cell r="T18">
            <v>46091</v>
          </cell>
          <cell r="U18">
            <v>57827</v>
          </cell>
          <cell r="V18">
            <v>57982</v>
          </cell>
          <cell r="W18">
            <v>59125</v>
          </cell>
          <cell r="X18">
            <v>62752</v>
          </cell>
          <cell r="Y18">
            <v>64294</v>
          </cell>
          <cell r="Z18">
            <v>63837</v>
          </cell>
          <cell r="AA18">
            <v>63491</v>
          </cell>
        </row>
        <row r="19">
          <cell r="A19" t="str">
            <v>GA</v>
          </cell>
          <cell r="B19">
            <v>710</v>
          </cell>
          <cell r="C19">
            <v>772</v>
          </cell>
          <cell r="D19">
            <v>207</v>
          </cell>
          <cell r="E19">
            <v>389</v>
          </cell>
          <cell r="F19">
            <v>111</v>
          </cell>
          <cell r="G19">
            <v>10</v>
          </cell>
          <cell r="H19">
            <v>0</v>
          </cell>
          <cell r="I19">
            <v>0</v>
          </cell>
          <cell r="J19">
            <v>0</v>
          </cell>
          <cell r="K19">
            <v>0</v>
          </cell>
          <cell r="L19">
            <v>0</v>
          </cell>
          <cell r="M19">
            <v>0</v>
          </cell>
          <cell r="N19">
            <v>0</v>
          </cell>
          <cell r="O19">
            <v>0</v>
          </cell>
          <cell r="P19">
            <v>0</v>
          </cell>
          <cell r="Q19">
            <v>2316</v>
          </cell>
          <cell r="R19">
            <v>3340</v>
          </cell>
          <cell r="S19">
            <v>4986</v>
          </cell>
          <cell r="T19">
            <v>26676</v>
          </cell>
          <cell r="U19">
            <v>33828</v>
          </cell>
          <cell r="V19">
            <v>34670</v>
          </cell>
          <cell r="W19">
            <v>34447</v>
          </cell>
          <cell r="X19">
            <v>36177</v>
          </cell>
          <cell r="Y19">
            <v>37753</v>
          </cell>
          <cell r="Z19">
            <v>35635</v>
          </cell>
          <cell r="AA19">
            <v>36417</v>
          </cell>
        </row>
        <row r="20">
          <cell r="A20" t="str">
            <v>HI</v>
          </cell>
          <cell r="B20">
            <v>0</v>
          </cell>
          <cell r="C20">
            <v>0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  <cell r="I20">
            <v>0</v>
          </cell>
          <cell r="J20">
            <v>0</v>
          </cell>
          <cell r="K20">
            <v>0</v>
          </cell>
          <cell r="L20">
            <v>0</v>
          </cell>
          <cell r="M20">
            <v>0</v>
          </cell>
          <cell r="N20">
            <v>0</v>
          </cell>
          <cell r="O20">
            <v>0</v>
          </cell>
          <cell r="P20">
            <v>0</v>
          </cell>
          <cell r="Q20">
            <v>1167</v>
          </cell>
          <cell r="R20">
            <v>1333</v>
          </cell>
          <cell r="S20">
            <v>1685</v>
          </cell>
          <cell r="T20">
            <v>3108</v>
          </cell>
          <cell r="U20">
            <v>3556</v>
          </cell>
          <cell r="V20">
            <v>2740</v>
          </cell>
          <cell r="W20">
            <v>3184</v>
          </cell>
          <cell r="X20">
            <v>2890</v>
          </cell>
          <cell r="Y20">
            <v>2985</v>
          </cell>
          <cell r="Z20">
            <v>3247</v>
          </cell>
          <cell r="AA20">
            <v>3726</v>
          </cell>
          <cell r="AB20"/>
          <cell r="AC20"/>
          <cell r="AD20"/>
          <cell r="AE20"/>
          <cell r="AF20"/>
        </row>
        <row r="21">
          <cell r="A21" t="str">
            <v>ID</v>
          </cell>
          <cell r="B21">
            <v>550</v>
          </cell>
          <cell r="C21">
            <v>605</v>
          </cell>
          <cell r="D21">
            <v>382</v>
          </cell>
          <cell r="E21">
            <v>62</v>
          </cell>
          <cell r="F21">
            <v>54</v>
          </cell>
          <cell r="G21">
            <v>36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  <cell r="M21">
            <v>0</v>
          </cell>
          <cell r="N21">
            <v>0</v>
          </cell>
          <cell r="O21">
            <v>0</v>
          </cell>
          <cell r="P21">
            <v>0</v>
          </cell>
          <cell r="Q21">
            <v>1115</v>
          </cell>
          <cell r="R21">
            <v>1072</v>
          </cell>
          <cell r="S21">
            <v>1796</v>
          </cell>
          <cell r="T21">
            <v>2207</v>
          </cell>
          <cell r="U21">
            <v>2640</v>
          </cell>
          <cell r="V21">
            <v>3225</v>
          </cell>
          <cell r="W21">
            <v>4036</v>
          </cell>
          <cell r="X21">
            <v>4509</v>
          </cell>
          <cell r="Y21">
            <v>4792</v>
          </cell>
          <cell r="Z21">
            <v>4806</v>
          </cell>
          <cell r="AA21">
            <v>5817</v>
          </cell>
        </row>
        <row r="22">
          <cell r="A22" t="str">
            <v>IA</v>
          </cell>
          <cell r="B22">
            <v>2953</v>
          </cell>
          <cell r="C22">
            <v>3601</v>
          </cell>
          <cell r="D22">
            <v>4485</v>
          </cell>
          <cell r="E22">
            <v>5343</v>
          </cell>
          <cell r="F22">
            <v>6196</v>
          </cell>
          <cell r="G22">
            <v>6085</v>
          </cell>
          <cell r="H22">
            <v>3866</v>
          </cell>
          <cell r="I22">
            <v>4680</v>
          </cell>
          <cell r="J22">
            <v>5824</v>
          </cell>
          <cell r="K22">
            <v>6316</v>
          </cell>
          <cell r="L22">
            <v>7415</v>
          </cell>
          <cell r="M22">
            <v>7696</v>
          </cell>
          <cell r="N22">
            <v>7876</v>
          </cell>
          <cell r="O22">
            <v>8404</v>
          </cell>
          <cell r="P22">
            <v>8725</v>
          </cell>
          <cell r="Q22">
            <v>2748</v>
          </cell>
          <cell r="R22">
            <v>2453</v>
          </cell>
          <cell r="S22">
            <v>4236</v>
          </cell>
          <cell r="T22">
            <v>7633</v>
          </cell>
          <cell r="U22">
            <v>7362</v>
          </cell>
          <cell r="V22">
            <v>12245</v>
          </cell>
          <cell r="W22">
            <v>12897</v>
          </cell>
          <cell r="X22">
            <v>12038</v>
          </cell>
          <cell r="Y22">
            <v>11837</v>
          </cell>
          <cell r="Z22">
            <v>13230</v>
          </cell>
          <cell r="AA22">
            <v>14391</v>
          </cell>
        </row>
        <row r="23">
          <cell r="A23" t="str">
            <v>IN</v>
          </cell>
          <cell r="B23">
            <v>5127</v>
          </cell>
          <cell r="C23">
            <v>6102</v>
          </cell>
          <cell r="D23">
            <v>5823</v>
          </cell>
          <cell r="E23">
            <v>6104</v>
          </cell>
          <cell r="F23">
            <v>6005</v>
          </cell>
          <cell r="G23">
            <v>7594</v>
          </cell>
          <cell r="H23">
            <v>3870</v>
          </cell>
          <cell r="I23">
            <v>5191</v>
          </cell>
          <cell r="J23">
            <v>4962</v>
          </cell>
          <cell r="K23">
            <v>8698</v>
          </cell>
          <cell r="L23">
            <v>9732</v>
          </cell>
          <cell r="M23">
            <v>8983</v>
          </cell>
          <cell r="N23">
            <v>10197</v>
          </cell>
          <cell r="O23">
            <v>10926</v>
          </cell>
          <cell r="P23">
            <v>11002</v>
          </cell>
          <cell r="Q23">
            <v>12420</v>
          </cell>
          <cell r="R23">
            <v>13131</v>
          </cell>
          <cell r="S23">
            <v>15818</v>
          </cell>
          <cell r="T23">
            <v>21288</v>
          </cell>
          <cell r="U23">
            <v>23372</v>
          </cell>
          <cell r="V23">
            <v>23322</v>
          </cell>
          <cell r="W23">
            <v>23144</v>
          </cell>
          <cell r="X23">
            <v>23951</v>
          </cell>
          <cell r="Y23">
            <v>25123</v>
          </cell>
          <cell r="Z23">
            <v>25034</v>
          </cell>
          <cell r="AA23">
            <v>23987</v>
          </cell>
        </row>
        <row r="24">
          <cell r="A24" t="str">
            <v>IL</v>
          </cell>
          <cell r="B24">
            <v>11172</v>
          </cell>
          <cell r="C24">
            <v>12345</v>
          </cell>
          <cell r="D24">
            <v>14219</v>
          </cell>
          <cell r="E24">
            <v>14075</v>
          </cell>
          <cell r="F24">
            <v>17581</v>
          </cell>
          <cell r="G24">
            <v>14764</v>
          </cell>
          <cell r="H24">
            <v>10714</v>
          </cell>
          <cell r="I24">
            <v>15584</v>
          </cell>
          <cell r="J24">
            <v>18487</v>
          </cell>
          <cell r="K24">
            <v>19700</v>
          </cell>
          <cell r="L24">
            <v>23706</v>
          </cell>
          <cell r="M24">
            <v>26797</v>
          </cell>
          <cell r="N24">
            <v>24708</v>
          </cell>
          <cell r="O24">
            <v>31940</v>
          </cell>
          <cell r="P24">
            <v>32977</v>
          </cell>
          <cell r="Q24">
            <v>29608</v>
          </cell>
          <cell r="R24">
            <v>29209</v>
          </cell>
          <cell r="S24">
            <v>33466</v>
          </cell>
          <cell r="T24">
            <v>41045</v>
          </cell>
          <cell r="U24">
            <v>38052</v>
          </cell>
          <cell r="V24">
            <v>39533</v>
          </cell>
          <cell r="W24">
            <v>37782</v>
          </cell>
          <cell r="X24">
            <v>37556</v>
          </cell>
          <cell r="Y24">
            <v>38547</v>
          </cell>
          <cell r="Z24">
            <v>38978</v>
          </cell>
          <cell r="AA24">
            <v>40710</v>
          </cell>
          <cell r="AB24"/>
          <cell r="AC24"/>
          <cell r="AD24"/>
          <cell r="AE24"/>
          <cell r="AF24"/>
        </row>
        <row r="25">
          <cell r="A25" t="str">
            <v>KS</v>
          </cell>
          <cell r="B25">
            <v>586</v>
          </cell>
          <cell r="C25">
            <v>572</v>
          </cell>
          <cell r="D25">
            <v>564</v>
          </cell>
          <cell r="E25">
            <v>488</v>
          </cell>
          <cell r="F25">
            <v>459</v>
          </cell>
          <cell r="G25">
            <v>368</v>
          </cell>
          <cell r="H25">
            <v>227</v>
          </cell>
          <cell r="I25">
            <v>227</v>
          </cell>
          <cell r="J25">
            <v>279</v>
          </cell>
          <cell r="K25">
            <v>474</v>
          </cell>
          <cell r="L25">
            <v>208</v>
          </cell>
          <cell r="M25">
            <v>195</v>
          </cell>
          <cell r="N25">
            <v>2353</v>
          </cell>
          <cell r="O25">
            <v>3338</v>
          </cell>
          <cell r="P25">
            <v>333</v>
          </cell>
          <cell r="Q25">
            <v>2475</v>
          </cell>
          <cell r="R25">
            <v>2495</v>
          </cell>
          <cell r="S25">
            <v>4850</v>
          </cell>
          <cell r="T25">
            <v>8861</v>
          </cell>
          <cell r="U25">
            <v>8518</v>
          </cell>
          <cell r="V25">
            <v>8521</v>
          </cell>
          <cell r="W25">
            <v>8590</v>
          </cell>
          <cell r="X25">
            <v>8119</v>
          </cell>
          <cell r="Y25">
            <v>8314</v>
          </cell>
          <cell r="Z25">
            <v>9229</v>
          </cell>
          <cell r="AA25">
            <v>9469</v>
          </cell>
        </row>
        <row r="26">
          <cell r="A26" t="str">
            <v>KY</v>
          </cell>
          <cell r="B26">
            <v>2828</v>
          </cell>
          <cell r="C26">
            <v>2787</v>
          </cell>
          <cell r="D26">
            <v>3275</v>
          </cell>
          <cell r="E26">
            <v>2069</v>
          </cell>
          <cell r="F26">
            <v>872</v>
          </cell>
          <cell r="G26">
            <v>438</v>
          </cell>
          <cell r="H26">
            <v>453</v>
          </cell>
          <cell r="I26">
            <v>539</v>
          </cell>
          <cell r="J26">
            <v>321</v>
          </cell>
          <cell r="K26">
            <v>299</v>
          </cell>
          <cell r="L26">
            <v>230</v>
          </cell>
          <cell r="M26">
            <v>323</v>
          </cell>
          <cell r="N26">
            <v>2110</v>
          </cell>
          <cell r="O26">
            <v>4698</v>
          </cell>
          <cell r="P26">
            <v>4090</v>
          </cell>
          <cell r="Q26">
            <v>9146</v>
          </cell>
          <cell r="R26">
            <v>9438</v>
          </cell>
          <cell r="S26">
            <v>11669</v>
          </cell>
          <cell r="T26">
            <v>15045</v>
          </cell>
          <cell r="U26">
            <v>16580</v>
          </cell>
          <cell r="V26">
            <v>16927</v>
          </cell>
          <cell r="W26">
            <v>16843</v>
          </cell>
          <cell r="X26">
            <v>17458</v>
          </cell>
          <cell r="Y26">
            <v>17781</v>
          </cell>
          <cell r="Z26">
            <v>17570</v>
          </cell>
          <cell r="AA26">
            <v>16925</v>
          </cell>
        </row>
        <row r="27">
          <cell r="A27" t="str">
            <v>LA</v>
          </cell>
          <cell r="B27">
            <v>313</v>
          </cell>
          <cell r="C27">
            <v>583</v>
          </cell>
          <cell r="D27">
            <v>760</v>
          </cell>
          <cell r="E27">
            <v>753</v>
          </cell>
          <cell r="F27">
            <v>1059</v>
          </cell>
          <cell r="G27">
            <v>633</v>
          </cell>
          <cell r="H27">
            <v>152</v>
          </cell>
          <cell r="I27">
            <v>64</v>
          </cell>
          <cell r="J27">
            <v>55</v>
          </cell>
          <cell r="K27">
            <v>135</v>
          </cell>
          <cell r="L27">
            <v>22</v>
          </cell>
          <cell r="M27">
            <v>0</v>
          </cell>
          <cell r="N27">
            <v>3002</v>
          </cell>
          <cell r="O27">
            <v>3730</v>
          </cell>
          <cell r="P27">
            <v>3805</v>
          </cell>
          <cell r="Q27">
            <v>160</v>
          </cell>
          <cell r="R27">
            <v>152</v>
          </cell>
          <cell r="S27">
            <v>452</v>
          </cell>
          <cell r="T27">
            <v>4064</v>
          </cell>
          <cell r="U27">
            <v>10739</v>
          </cell>
          <cell r="V27">
            <v>19749</v>
          </cell>
          <cell r="W27">
            <v>19074</v>
          </cell>
          <cell r="X27">
            <v>17956</v>
          </cell>
          <cell r="Y27">
            <v>19111</v>
          </cell>
          <cell r="Z27">
            <v>15214</v>
          </cell>
          <cell r="AA27">
            <v>19512</v>
          </cell>
        </row>
        <row r="28">
          <cell r="A28" t="str">
            <v>ME</v>
          </cell>
          <cell r="B28">
            <v>0</v>
          </cell>
          <cell r="C28">
            <v>0</v>
          </cell>
          <cell r="D28">
            <v>0</v>
          </cell>
          <cell r="E28">
            <v>0</v>
          </cell>
          <cell r="F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O28">
            <v>0</v>
          </cell>
          <cell r="P28">
            <v>0</v>
          </cell>
          <cell r="Q28">
            <v>375</v>
          </cell>
          <cell r="R28">
            <v>551</v>
          </cell>
          <cell r="S28">
            <v>789</v>
          </cell>
          <cell r="T28">
            <v>4054</v>
          </cell>
          <cell r="U28">
            <v>5154</v>
          </cell>
          <cell r="V28">
            <v>4758</v>
          </cell>
          <cell r="W28">
            <v>4888</v>
          </cell>
          <cell r="X28">
            <v>5005</v>
          </cell>
          <cell r="Y28">
            <v>5753</v>
          </cell>
          <cell r="Z28">
            <v>5913</v>
          </cell>
          <cell r="AA28">
            <v>6044</v>
          </cell>
          <cell r="AB28"/>
          <cell r="AC28"/>
          <cell r="AD28"/>
          <cell r="AE28"/>
          <cell r="AF28"/>
        </row>
        <row r="29">
          <cell r="A29" t="str">
            <v>MD</v>
          </cell>
          <cell r="B29">
            <v>0</v>
          </cell>
          <cell r="C29">
            <v>0</v>
          </cell>
          <cell r="D29">
            <v>0</v>
          </cell>
          <cell r="E29">
            <v>0</v>
          </cell>
          <cell r="F29">
            <v>0</v>
          </cell>
          <cell r="G29">
            <v>263</v>
          </cell>
          <cell r="H29">
            <v>222</v>
          </cell>
          <cell r="I29">
            <v>253</v>
          </cell>
          <cell r="J29">
            <v>209</v>
          </cell>
          <cell r="K29">
            <v>213</v>
          </cell>
          <cell r="L29">
            <v>237</v>
          </cell>
          <cell r="M29">
            <v>25</v>
          </cell>
          <cell r="N29">
            <v>3009</v>
          </cell>
          <cell r="O29">
            <v>19</v>
          </cell>
          <cell r="P29">
            <v>24</v>
          </cell>
          <cell r="Q29">
            <v>4809</v>
          </cell>
          <cell r="R29">
            <v>13500</v>
          </cell>
          <cell r="S29">
            <v>16888</v>
          </cell>
          <cell r="T29">
            <v>15159</v>
          </cell>
          <cell r="U29">
            <v>17882</v>
          </cell>
          <cell r="V29">
            <v>22843</v>
          </cell>
          <cell r="W29">
            <v>21997</v>
          </cell>
          <cell r="X29">
            <v>21992</v>
          </cell>
          <cell r="Y29">
            <v>23393</v>
          </cell>
          <cell r="Z29">
            <v>22843</v>
          </cell>
          <cell r="AA29">
            <v>23326</v>
          </cell>
        </row>
        <row r="30">
          <cell r="A30" t="str">
            <v>MA</v>
          </cell>
          <cell r="B30">
            <v>0</v>
          </cell>
          <cell r="C30">
            <v>0</v>
          </cell>
          <cell r="D30">
            <v>0</v>
          </cell>
          <cell r="E30">
            <v>0</v>
          </cell>
          <cell r="F30">
            <v>0</v>
          </cell>
          <cell r="G30">
            <v>0</v>
          </cell>
          <cell r="H30">
            <v>0</v>
          </cell>
          <cell r="I30">
            <v>0</v>
          </cell>
          <cell r="J30">
            <v>0</v>
          </cell>
          <cell r="K30">
            <v>0</v>
          </cell>
          <cell r="L30">
            <v>0</v>
          </cell>
          <cell r="M30">
            <v>0</v>
          </cell>
          <cell r="N30">
            <v>72</v>
          </cell>
          <cell r="O30">
            <v>72</v>
          </cell>
          <cell r="P30">
            <v>684</v>
          </cell>
          <cell r="Q30">
            <v>6018</v>
          </cell>
          <cell r="R30">
            <v>16266</v>
          </cell>
          <cell r="S30">
            <v>20911</v>
          </cell>
          <cell r="T30">
            <v>17439</v>
          </cell>
          <cell r="U30">
            <v>19322</v>
          </cell>
          <cell r="V30">
            <v>24108</v>
          </cell>
          <cell r="W30">
            <v>23220</v>
          </cell>
          <cell r="X30">
            <v>22594</v>
          </cell>
          <cell r="Y30">
            <v>22946</v>
          </cell>
          <cell r="Z30">
            <v>22955</v>
          </cell>
          <cell r="AA30">
            <v>23197</v>
          </cell>
        </row>
        <row r="31">
          <cell r="A31" t="str">
            <v>MI</v>
          </cell>
          <cell r="B31">
            <v>4107</v>
          </cell>
          <cell r="C31">
            <v>5395</v>
          </cell>
          <cell r="D31">
            <v>4672</v>
          </cell>
          <cell r="E31">
            <v>5522</v>
          </cell>
          <cell r="F31">
            <v>6354</v>
          </cell>
          <cell r="G31">
            <v>4175</v>
          </cell>
          <cell r="H31">
            <v>1758</v>
          </cell>
          <cell r="I31">
            <v>2241</v>
          </cell>
          <cell r="J31">
            <v>2896</v>
          </cell>
          <cell r="K31">
            <v>3283</v>
          </cell>
          <cell r="L31">
            <v>7781</v>
          </cell>
          <cell r="M31">
            <v>4744</v>
          </cell>
          <cell r="N31">
            <v>10057</v>
          </cell>
          <cell r="O31">
            <v>12614</v>
          </cell>
          <cell r="P31">
            <v>13032</v>
          </cell>
          <cell r="Q31">
            <v>17297</v>
          </cell>
          <cell r="R31">
            <v>18194</v>
          </cell>
          <cell r="S31">
            <v>22344</v>
          </cell>
          <cell r="T31">
            <v>30697</v>
          </cell>
          <cell r="U31">
            <v>34822</v>
          </cell>
          <cell r="V31">
            <v>33364</v>
          </cell>
          <cell r="W31">
            <v>34154</v>
          </cell>
          <cell r="X31">
            <v>36310</v>
          </cell>
          <cell r="Y31">
            <v>38397</v>
          </cell>
          <cell r="Z31">
            <v>36985</v>
          </cell>
          <cell r="AA31">
            <v>35288</v>
          </cell>
        </row>
        <row r="32">
          <cell r="A32" t="str">
            <v>MN</v>
          </cell>
          <cell r="B32">
            <v>1888</v>
          </cell>
          <cell r="C32">
            <v>3691</v>
          </cell>
          <cell r="D32">
            <v>5811</v>
          </cell>
          <cell r="E32">
            <v>10906</v>
          </cell>
          <cell r="F32">
            <v>12480</v>
          </cell>
          <cell r="G32">
            <v>13447</v>
          </cell>
          <cell r="H32">
            <v>10348</v>
          </cell>
          <cell r="I32">
            <v>14884</v>
          </cell>
          <cell r="J32">
            <v>16888</v>
          </cell>
          <cell r="K32">
            <v>18732</v>
          </cell>
          <cell r="L32">
            <v>19054</v>
          </cell>
          <cell r="M32">
            <v>19348</v>
          </cell>
          <cell r="N32">
            <v>20974</v>
          </cell>
          <cell r="O32">
            <v>22585</v>
          </cell>
          <cell r="P32">
            <v>21709</v>
          </cell>
          <cell r="Q32">
            <v>17032</v>
          </cell>
          <cell r="R32">
            <v>15379</v>
          </cell>
          <cell r="S32">
            <v>19523</v>
          </cell>
          <cell r="T32">
            <v>21012</v>
          </cell>
          <cell r="U32">
            <v>20687</v>
          </cell>
          <cell r="V32">
            <v>26261</v>
          </cell>
          <cell r="W32">
            <v>23554</v>
          </cell>
          <cell r="X32">
            <v>24420</v>
          </cell>
          <cell r="Y32">
            <v>24783</v>
          </cell>
          <cell r="Z32">
            <v>24952</v>
          </cell>
          <cell r="AA32">
            <v>25191</v>
          </cell>
          <cell r="AB32"/>
          <cell r="AC32"/>
          <cell r="AD32"/>
          <cell r="AE32"/>
          <cell r="AF32"/>
        </row>
        <row r="33">
          <cell r="A33" t="str">
            <v>MS</v>
          </cell>
          <cell r="B33">
            <v>0</v>
          </cell>
          <cell r="C33">
            <v>0</v>
          </cell>
          <cell r="D33">
            <v>0</v>
          </cell>
          <cell r="E33">
            <v>477</v>
          </cell>
          <cell r="F33">
            <v>336</v>
          </cell>
          <cell r="G33">
            <v>188</v>
          </cell>
          <cell r="H33">
            <v>19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  <cell r="O33">
            <v>0</v>
          </cell>
          <cell r="P33">
            <v>0</v>
          </cell>
          <cell r="Q33">
            <v>113</v>
          </cell>
          <cell r="R33">
            <v>105</v>
          </cell>
          <cell r="S33">
            <v>338</v>
          </cell>
          <cell r="T33">
            <v>2783</v>
          </cell>
          <cell r="U33">
            <v>6959</v>
          </cell>
          <cell r="V33">
            <v>14229</v>
          </cell>
          <cell r="W33">
            <v>13306</v>
          </cell>
          <cell r="X33">
            <v>13310</v>
          </cell>
          <cell r="Y33">
            <v>13572</v>
          </cell>
          <cell r="Z33">
            <v>14316</v>
          </cell>
          <cell r="AA33">
            <v>14210</v>
          </cell>
        </row>
        <row r="34">
          <cell r="A34" t="str">
            <v>MO</v>
          </cell>
          <cell r="B34">
            <v>2159</v>
          </cell>
          <cell r="C34">
            <v>1951</v>
          </cell>
          <cell r="D34">
            <v>2302</v>
          </cell>
          <cell r="E34">
            <v>2599</v>
          </cell>
          <cell r="F34">
            <v>2911</v>
          </cell>
          <cell r="G34">
            <v>1946</v>
          </cell>
          <cell r="H34">
            <v>1024</v>
          </cell>
          <cell r="I34">
            <v>564</v>
          </cell>
          <cell r="J34">
            <v>645</v>
          </cell>
          <cell r="K34">
            <v>1385</v>
          </cell>
          <cell r="L34">
            <v>2377</v>
          </cell>
          <cell r="M34">
            <v>2130</v>
          </cell>
          <cell r="N34">
            <v>5120</v>
          </cell>
          <cell r="O34">
            <v>7275</v>
          </cell>
          <cell r="P34">
            <v>7734</v>
          </cell>
          <cell r="Q34">
            <v>9542</v>
          </cell>
          <cell r="R34">
            <v>9535</v>
          </cell>
          <cell r="S34">
            <v>13372</v>
          </cell>
          <cell r="T34">
            <v>19541</v>
          </cell>
          <cell r="U34">
            <v>18361</v>
          </cell>
          <cell r="V34">
            <v>22369</v>
          </cell>
          <cell r="W34">
            <v>22019</v>
          </cell>
          <cell r="X34">
            <v>21495</v>
          </cell>
          <cell r="Y34">
            <v>21385</v>
          </cell>
          <cell r="Z34">
            <v>23504</v>
          </cell>
          <cell r="AA34">
            <v>24764</v>
          </cell>
        </row>
        <row r="35">
          <cell r="A35" t="str">
            <v>MT</v>
          </cell>
          <cell r="B35">
            <v>11</v>
          </cell>
          <cell r="C35">
            <v>44</v>
          </cell>
          <cell r="D35">
            <v>43</v>
          </cell>
          <cell r="E35">
            <v>50</v>
          </cell>
          <cell r="F35">
            <v>0</v>
          </cell>
          <cell r="G35">
            <v>55</v>
          </cell>
          <cell r="H35">
            <v>0</v>
          </cell>
          <cell r="I35">
            <v>0</v>
          </cell>
          <cell r="J35">
            <v>35</v>
          </cell>
          <cell r="K35">
            <v>37</v>
          </cell>
          <cell r="L35">
            <v>45</v>
          </cell>
          <cell r="M35">
            <v>117</v>
          </cell>
          <cell r="N35">
            <v>117</v>
          </cell>
          <cell r="O35">
            <v>99</v>
          </cell>
          <cell r="P35">
            <v>123</v>
          </cell>
          <cell r="Q35">
            <v>853</v>
          </cell>
          <cell r="R35">
            <v>1015</v>
          </cell>
          <cell r="S35">
            <v>1744</v>
          </cell>
          <cell r="T35">
            <v>2215</v>
          </cell>
          <cell r="U35">
            <v>2556</v>
          </cell>
          <cell r="V35">
            <v>2355</v>
          </cell>
          <cell r="W35">
            <v>2992</v>
          </cell>
          <cell r="X35">
            <v>3304</v>
          </cell>
          <cell r="Y35">
            <v>3495</v>
          </cell>
          <cell r="Z35">
            <v>3474</v>
          </cell>
          <cell r="AA35">
            <v>4236</v>
          </cell>
        </row>
        <row r="36">
          <cell r="A36" t="str">
            <v>NE</v>
          </cell>
          <cell r="B36">
            <v>2314</v>
          </cell>
          <cell r="C36">
            <v>2732</v>
          </cell>
          <cell r="D36">
            <v>3250</v>
          </cell>
          <cell r="E36">
            <v>2687</v>
          </cell>
          <cell r="F36">
            <v>1810</v>
          </cell>
          <cell r="G36">
            <v>2154</v>
          </cell>
          <cell r="H36">
            <v>1393</v>
          </cell>
          <cell r="I36">
            <v>1588</v>
          </cell>
          <cell r="J36">
            <v>1655</v>
          </cell>
          <cell r="K36">
            <v>1973</v>
          </cell>
          <cell r="L36">
            <v>2626</v>
          </cell>
          <cell r="M36">
            <v>2161</v>
          </cell>
          <cell r="N36">
            <v>2731</v>
          </cell>
          <cell r="O36">
            <v>2974</v>
          </cell>
          <cell r="P36">
            <v>2769</v>
          </cell>
          <cell r="Q36">
            <v>1419</v>
          </cell>
          <cell r="R36">
            <v>1386</v>
          </cell>
          <cell r="S36">
            <v>2571</v>
          </cell>
          <cell r="T36">
            <v>4636</v>
          </cell>
          <cell r="U36">
            <v>4521</v>
          </cell>
          <cell r="V36">
            <v>5403</v>
          </cell>
          <cell r="W36">
            <v>5442</v>
          </cell>
          <cell r="X36">
            <v>5444</v>
          </cell>
          <cell r="Y36">
            <v>5398</v>
          </cell>
          <cell r="Z36">
            <v>6154</v>
          </cell>
          <cell r="AA36">
            <v>6660</v>
          </cell>
          <cell r="AB36"/>
          <cell r="AC36"/>
          <cell r="AD36"/>
          <cell r="AE36"/>
          <cell r="AF36"/>
        </row>
        <row r="37">
          <cell r="A37" t="str">
            <v>NV</v>
          </cell>
          <cell r="B37">
            <v>396</v>
          </cell>
          <cell r="C37">
            <v>539</v>
          </cell>
          <cell r="D37">
            <v>650</v>
          </cell>
          <cell r="E37">
            <v>783</v>
          </cell>
          <cell r="F37">
            <v>0</v>
          </cell>
          <cell r="G37">
            <v>1041</v>
          </cell>
          <cell r="H37">
            <v>0</v>
          </cell>
          <cell r="I37">
            <v>0</v>
          </cell>
          <cell r="J37">
            <v>1196</v>
          </cell>
          <cell r="K37">
            <v>2191</v>
          </cell>
          <cell r="L37">
            <v>2377</v>
          </cell>
          <cell r="M37">
            <v>2536</v>
          </cell>
          <cell r="N37">
            <v>2993</v>
          </cell>
          <cell r="O37">
            <v>3500</v>
          </cell>
          <cell r="P37">
            <v>3586</v>
          </cell>
          <cell r="Q37">
            <v>3565</v>
          </cell>
          <cell r="R37">
            <v>3450</v>
          </cell>
          <cell r="S37">
            <v>4214</v>
          </cell>
          <cell r="T37">
            <v>6323</v>
          </cell>
          <cell r="U37">
            <v>7170</v>
          </cell>
          <cell r="V37">
            <v>7317</v>
          </cell>
          <cell r="W37">
            <v>7331</v>
          </cell>
          <cell r="X37">
            <v>7035</v>
          </cell>
          <cell r="Y37">
            <v>7258</v>
          </cell>
          <cell r="Z37">
            <v>7862</v>
          </cell>
          <cell r="AA37">
            <v>9387</v>
          </cell>
        </row>
        <row r="38">
          <cell r="A38" t="str">
            <v>NH</v>
          </cell>
          <cell r="B38">
            <v>0</v>
          </cell>
          <cell r="C38">
            <v>0</v>
          </cell>
          <cell r="D38">
            <v>0</v>
          </cell>
          <cell r="E38">
            <v>0</v>
          </cell>
          <cell r="F38">
            <v>0</v>
          </cell>
          <cell r="G38">
            <v>0</v>
          </cell>
          <cell r="H38">
            <v>0</v>
          </cell>
          <cell r="I38">
            <v>0</v>
          </cell>
          <cell r="J38">
            <v>0</v>
          </cell>
          <cell r="K38">
            <v>0</v>
          </cell>
          <cell r="L38">
            <v>0</v>
          </cell>
          <cell r="M38">
            <v>0</v>
          </cell>
          <cell r="N38">
            <v>0</v>
          </cell>
          <cell r="O38">
            <v>0</v>
          </cell>
          <cell r="P38">
            <v>0</v>
          </cell>
          <cell r="Q38">
            <v>1158</v>
          </cell>
          <cell r="R38">
            <v>2802</v>
          </cell>
          <cell r="S38">
            <v>3534</v>
          </cell>
          <cell r="T38">
            <v>3660</v>
          </cell>
          <cell r="U38">
            <v>4443</v>
          </cell>
          <cell r="V38">
            <v>5932</v>
          </cell>
          <cell r="W38">
            <v>5680</v>
          </cell>
          <cell r="X38">
            <v>5604</v>
          </cell>
          <cell r="Y38">
            <v>5795</v>
          </cell>
          <cell r="Z38">
            <v>5832</v>
          </cell>
          <cell r="AA38">
            <v>5778</v>
          </cell>
        </row>
        <row r="39">
          <cell r="A39" t="str">
            <v>NJ</v>
          </cell>
          <cell r="B39">
            <v>0</v>
          </cell>
          <cell r="C39">
            <v>0</v>
          </cell>
          <cell r="D39">
            <v>0</v>
          </cell>
          <cell r="E39">
            <v>92</v>
          </cell>
          <cell r="F39">
            <v>326</v>
          </cell>
          <cell r="G39">
            <v>1004</v>
          </cell>
          <cell r="H39">
            <v>847</v>
          </cell>
          <cell r="I39">
            <v>961</v>
          </cell>
          <cell r="J39">
            <v>755</v>
          </cell>
          <cell r="K39">
            <v>647</v>
          </cell>
          <cell r="L39">
            <v>765</v>
          </cell>
          <cell r="M39">
            <v>1019</v>
          </cell>
          <cell r="N39">
            <v>87</v>
          </cell>
          <cell r="O39">
            <v>89</v>
          </cell>
          <cell r="P39">
            <v>494</v>
          </cell>
          <cell r="Q39">
            <v>9530</v>
          </cell>
          <cell r="R39">
            <v>25615</v>
          </cell>
          <cell r="S39">
            <v>31968</v>
          </cell>
          <cell r="T39">
            <v>27056</v>
          </cell>
          <cell r="U39">
            <v>32022</v>
          </cell>
          <cell r="V39">
            <v>36269</v>
          </cell>
          <cell r="W39">
            <v>34666</v>
          </cell>
          <cell r="X39">
            <v>33070</v>
          </cell>
          <cell r="Y39">
            <v>33883</v>
          </cell>
          <cell r="Z39">
            <v>34649</v>
          </cell>
          <cell r="AA39">
            <v>33776</v>
          </cell>
        </row>
        <row r="40">
          <cell r="A40" t="str">
            <v>NM</v>
          </cell>
          <cell r="B40">
            <v>1254</v>
          </cell>
          <cell r="C40">
            <v>1234</v>
          </cell>
          <cell r="D40">
            <v>978</v>
          </cell>
          <cell r="E40">
            <v>199</v>
          </cell>
          <cell r="F40">
            <v>515</v>
          </cell>
          <cell r="G40">
            <v>1583</v>
          </cell>
          <cell r="H40">
            <v>1333</v>
          </cell>
          <cell r="I40">
            <v>1337</v>
          </cell>
          <cell r="J40">
            <v>2271</v>
          </cell>
          <cell r="K40">
            <v>1911</v>
          </cell>
          <cell r="L40">
            <v>2173</v>
          </cell>
          <cell r="M40">
            <v>713</v>
          </cell>
          <cell r="N40">
            <v>607</v>
          </cell>
          <cell r="O40">
            <v>484</v>
          </cell>
          <cell r="P40">
            <v>536</v>
          </cell>
          <cell r="Q40">
            <v>1010</v>
          </cell>
          <cell r="R40">
            <v>978</v>
          </cell>
          <cell r="S40">
            <v>1277</v>
          </cell>
          <cell r="T40">
            <v>2727</v>
          </cell>
          <cell r="U40">
            <v>4031</v>
          </cell>
          <cell r="V40">
            <v>7822</v>
          </cell>
          <cell r="W40">
            <v>7903</v>
          </cell>
          <cell r="X40">
            <v>7782</v>
          </cell>
          <cell r="Y40">
            <v>7098</v>
          </cell>
          <cell r="Z40">
            <v>6504</v>
          </cell>
          <cell r="AA40">
            <v>8066</v>
          </cell>
          <cell r="AB40"/>
          <cell r="AC40"/>
          <cell r="AD40"/>
          <cell r="AE40"/>
          <cell r="AF40"/>
        </row>
        <row r="41">
          <cell r="A41" t="str">
            <v>NY</v>
          </cell>
          <cell r="B41">
            <v>0</v>
          </cell>
          <cell r="C41">
            <v>0</v>
          </cell>
          <cell r="D41">
            <v>0</v>
          </cell>
          <cell r="E41">
            <v>285</v>
          </cell>
          <cell r="F41">
            <v>704</v>
          </cell>
          <cell r="G41">
            <v>2246</v>
          </cell>
          <cell r="H41">
            <v>1894</v>
          </cell>
          <cell r="I41">
            <v>1824</v>
          </cell>
          <cell r="J41">
            <v>1355</v>
          </cell>
          <cell r="K41">
            <v>1172</v>
          </cell>
          <cell r="L41">
            <v>1296</v>
          </cell>
          <cell r="M41">
            <v>366</v>
          </cell>
          <cell r="N41">
            <v>324</v>
          </cell>
          <cell r="O41">
            <v>1872</v>
          </cell>
          <cell r="P41">
            <v>23945</v>
          </cell>
          <cell r="Q41">
            <v>7908</v>
          </cell>
          <cell r="R41">
            <v>20599</v>
          </cell>
          <cell r="S41">
            <v>25949</v>
          </cell>
          <cell r="T41">
            <v>34081</v>
          </cell>
          <cell r="U41">
            <v>41053</v>
          </cell>
          <cell r="V41">
            <v>45819</v>
          </cell>
          <cell r="W41">
            <v>43572</v>
          </cell>
          <cell r="X41">
            <v>42931</v>
          </cell>
          <cell r="Y41">
            <v>43348</v>
          </cell>
          <cell r="Z41">
            <v>44955</v>
          </cell>
          <cell r="AA41">
            <v>42662</v>
          </cell>
        </row>
        <row r="42">
          <cell r="A42" t="str">
            <v>NC</v>
          </cell>
          <cell r="B42">
            <v>0</v>
          </cell>
          <cell r="C42">
            <v>412</v>
          </cell>
          <cell r="D42">
            <v>266</v>
          </cell>
          <cell r="E42">
            <v>268</v>
          </cell>
          <cell r="F42">
            <v>1021</v>
          </cell>
          <cell r="G42">
            <v>97</v>
          </cell>
          <cell r="H42">
            <v>2698</v>
          </cell>
          <cell r="I42">
            <v>2729</v>
          </cell>
          <cell r="J42">
            <v>3336</v>
          </cell>
          <cell r="K42">
            <v>2872</v>
          </cell>
          <cell r="L42">
            <v>3238</v>
          </cell>
          <cell r="M42">
            <v>4413</v>
          </cell>
          <cell r="N42">
            <v>5434</v>
          </cell>
          <cell r="O42">
            <v>7094</v>
          </cell>
          <cell r="P42">
            <v>7561</v>
          </cell>
          <cell r="Q42">
            <v>2074</v>
          </cell>
          <cell r="R42">
            <v>2970</v>
          </cell>
          <cell r="S42">
            <v>4406</v>
          </cell>
          <cell r="T42">
            <v>23798</v>
          </cell>
          <cell r="U42">
            <v>30313</v>
          </cell>
          <cell r="V42">
            <v>31514</v>
          </cell>
          <cell r="W42">
            <v>31698</v>
          </cell>
          <cell r="X42">
            <v>32675</v>
          </cell>
          <cell r="Y42">
            <v>33778</v>
          </cell>
          <cell r="Z42">
            <v>33215</v>
          </cell>
          <cell r="AA42">
            <v>32581</v>
          </cell>
        </row>
        <row r="43">
          <cell r="A43" t="str">
            <v>ND</v>
          </cell>
          <cell r="B43">
            <v>262</v>
          </cell>
          <cell r="C43">
            <v>397</v>
          </cell>
          <cell r="D43">
            <v>466</v>
          </cell>
          <cell r="E43">
            <v>467</v>
          </cell>
          <cell r="F43">
            <v>551</v>
          </cell>
          <cell r="G43">
            <v>523</v>
          </cell>
          <cell r="H43">
            <v>393</v>
          </cell>
          <cell r="I43">
            <v>390</v>
          </cell>
          <cell r="J43">
            <v>375</v>
          </cell>
          <cell r="K43">
            <v>405</v>
          </cell>
          <cell r="L43">
            <v>488</v>
          </cell>
          <cell r="M43">
            <v>583</v>
          </cell>
          <cell r="N43">
            <v>738</v>
          </cell>
          <cell r="O43">
            <v>881</v>
          </cell>
          <cell r="P43">
            <v>772</v>
          </cell>
          <cell r="Q43">
            <v>1704</v>
          </cell>
          <cell r="R43">
            <v>1628</v>
          </cell>
          <cell r="S43">
            <v>2023</v>
          </cell>
          <cell r="T43">
            <v>2478</v>
          </cell>
          <cell r="U43">
            <v>2622</v>
          </cell>
          <cell r="V43">
            <v>3278</v>
          </cell>
          <cell r="W43">
            <v>3258</v>
          </cell>
          <cell r="X43">
            <v>3499</v>
          </cell>
          <cell r="Y43">
            <v>3675</v>
          </cell>
          <cell r="Z43">
            <v>3861</v>
          </cell>
          <cell r="AA43">
            <v>3850</v>
          </cell>
        </row>
        <row r="44">
          <cell r="A44" t="str">
            <v>OH</v>
          </cell>
          <cell r="B44">
            <v>8618</v>
          </cell>
          <cell r="C44">
            <v>9083</v>
          </cell>
          <cell r="D44">
            <v>11138</v>
          </cell>
          <cell r="E44">
            <v>16058</v>
          </cell>
          <cell r="F44">
            <v>18810</v>
          </cell>
          <cell r="G44">
            <v>17599</v>
          </cell>
          <cell r="H44">
            <v>6944</v>
          </cell>
          <cell r="I44">
            <v>12403</v>
          </cell>
          <cell r="J44">
            <v>18422</v>
          </cell>
          <cell r="K44">
            <v>18998</v>
          </cell>
          <cell r="L44">
            <v>19397</v>
          </cell>
          <cell r="M44">
            <v>16929</v>
          </cell>
          <cell r="N44">
            <v>16558</v>
          </cell>
          <cell r="O44">
            <v>15307</v>
          </cell>
          <cell r="P44">
            <v>15059</v>
          </cell>
          <cell r="Q44">
            <v>18452</v>
          </cell>
          <cell r="R44">
            <v>20120</v>
          </cell>
          <cell r="S44">
            <v>25216</v>
          </cell>
          <cell r="T44">
            <v>34870</v>
          </cell>
          <cell r="U44">
            <v>38922</v>
          </cell>
          <cell r="V44">
            <v>37148</v>
          </cell>
          <cell r="W44">
            <v>37869</v>
          </cell>
          <cell r="X44">
            <v>40086</v>
          </cell>
          <cell r="Y44">
            <v>41730</v>
          </cell>
          <cell r="Z44">
            <v>41395</v>
          </cell>
          <cell r="AA44">
            <v>38065</v>
          </cell>
          <cell r="AB44"/>
          <cell r="AC44"/>
          <cell r="AD44"/>
          <cell r="AE44"/>
          <cell r="AF44"/>
        </row>
        <row r="45">
          <cell r="A45" t="str">
            <v>OK</v>
          </cell>
          <cell r="B45">
            <v>0</v>
          </cell>
          <cell r="C45">
            <v>0</v>
          </cell>
          <cell r="D45">
            <v>0</v>
          </cell>
          <cell r="E45">
            <v>0</v>
          </cell>
          <cell r="F45">
            <v>0</v>
          </cell>
          <cell r="G45">
            <v>0</v>
          </cell>
          <cell r="H45">
            <v>0</v>
          </cell>
          <cell r="I45">
            <v>0</v>
          </cell>
          <cell r="J45">
            <v>0</v>
          </cell>
          <cell r="K45">
            <v>0</v>
          </cell>
          <cell r="L45">
            <v>0</v>
          </cell>
          <cell r="M45">
            <v>0</v>
          </cell>
          <cell r="N45">
            <v>0</v>
          </cell>
          <cell r="O45">
            <v>0</v>
          </cell>
          <cell r="P45">
            <v>0</v>
          </cell>
          <cell r="Q45">
            <v>3464</v>
          </cell>
          <cell r="R45">
            <v>3452</v>
          </cell>
          <cell r="S45">
            <v>6815</v>
          </cell>
          <cell r="T45">
            <v>12800</v>
          </cell>
          <cell r="U45">
            <v>11669</v>
          </cell>
          <cell r="V45">
            <v>12279</v>
          </cell>
          <cell r="W45">
            <v>12035</v>
          </cell>
          <cell r="X45">
            <v>12539</v>
          </cell>
          <cell r="Y45">
            <v>11891</v>
          </cell>
          <cell r="Z45">
            <v>13851</v>
          </cell>
          <cell r="AA45">
            <v>14807</v>
          </cell>
        </row>
        <row r="46">
          <cell r="A46" t="str">
            <v>OR</v>
          </cell>
          <cell r="B46">
            <v>0</v>
          </cell>
          <cell r="C46">
            <v>0</v>
          </cell>
          <cell r="D46">
            <v>1738</v>
          </cell>
          <cell r="E46">
            <v>2989</v>
          </cell>
          <cell r="F46">
            <v>0</v>
          </cell>
          <cell r="G46">
            <v>0</v>
          </cell>
          <cell r="H46">
            <v>0</v>
          </cell>
          <cell r="I46">
            <v>0</v>
          </cell>
          <cell r="J46">
            <v>1201</v>
          </cell>
          <cell r="K46">
            <v>1026</v>
          </cell>
          <cell r="L46">
            <v>1148</v>
          </cell>
          <cell r="M46">
            <v>1483</v>
          </cell>
          <cell r="N46">
            <v>2822</v>
          </cell>
          <cell r="O46">
            <v>2148</v>
          </cell>
          <cell r="P46">
            <v>2254</v>
          </cell>
          <cell r="Q46">
            <v>3825</v>
          </cell>
          <cell r="R46">
            <v>4288</v>
          </cell>
          <cell r="S46">
            <v>5447</v>
          </cell>
          <cell r="T46">
            <v>9607</v>
          </cell>
          <cell r="U46">
            <v>11068</v>
          </cell>
          <cell r="V46">
            <v>9948</v>
          </cell>
          <cell r="W46">
            <v>9941</v>
          </cell>
          <cell r="X46">
            <v>9414</v>
          </cell>
          <cell r="Y46">
            <v>9619</v>
          </cell>
          <cell r="Z46">
            <v>10653</v>
          </cell>
          <cell r="AA46">
            <v>12708</v>
          </cell>
        </row>
        <row r="47">
          <cell r="A47" t="str">
            <v>PA</v>
          </cell>
          <cell r="B47">
            <v>0</v>
          </cell>
          <cell r="C47">
            <v>0</v>
          </cell>
          <cell r="D47">
            <v>0</v>
          </cell>
          <cell r="E47">
            <v>746</v>
          </cell>
          <cell r="F47">
            <v>1911</v>
          </cell>
          <cell r="G47">
            <v>5945</v>
          </cell>
          <cell r="H47">
            <v>4464</v>
          </cell>
          <cell r="I47">
            <v>4932</v>
          </cell>
          <cell r="J47">
            <v>1127</v>
          </cell>
          <cell r="K47">
            <v>973</v>
          </cell>
          <cell r="L47">
            <v>1099</v>
          </cell>
          <cell r="M47">
            <v>1406</v>
          </cell>
          <cell r="N47">
            <v>469</v>
          </cell>
          <cell r="O47">
            <v>559</v>
          </cell>
          <cell r="P47">
            <v>7335</v>
          </cell>
          <cell r="Q47">
            <v>4668</v>
          </cell>
          <cell r="R47">
            <v>10270</v>
          </cell>
          <cell r="S47">
            <v>13850</v>
          </cell>
          <cell r="T47">
            <v>29741</v>
          </cell>
          <cell r="U47">
            <v>36848</v>
          </cell>
          <cell r="V47">
            <v>38992</v>
          </cell>
          <cell r="W47">
            <v>38894</v>
          </cell>
          <cell r="X47">
            <v>39156</v>
          </cell>
          <cell r="Y47">
            <v>40013</v>
          </cell>
          <cell r="Z47">
            <v>39115</v>
          </cell>
          <cell r="AA47">
            <v>37371</v>
          </cell>
        </row>
        <row r="48">
          <cell r="A48" t="str">
            <v>RI</v>
          </cell>
          <cell r="B48">
            <v>0</v>
          </cell>
          <cell r="C48">
            <v>0</v>
          </cell>
          <cell r="D48">
            <v>0</v>
          </cell>
          <cell r="E48">
            <v>0</v>
          </cell>
          <cell r="F48">
            <v>0</v>
          </cell>
          <cell r="G48">
            <v>0</v>
          </cell>
          <cell r="H48">
            <v>0</v>
          </cell>
          <cell r="I48">
            <v>0</v>
          </cell>
          <cell r="J48">
            <v>0</v>
          </cell>
          <cell r="K48">
            <v>0</v>
          </cell>
          <cell r="L48">
            <v>0</v>
          </cell>
          <cell r="M48">
            <v>0</v>
          </cell>
          <cell r="N48">
            <v>35</v>
          </cell>
          <cell r="O48">
            <v>38</v>
          </cell>
          <cell r="P48">
            <v>678</v>
          </cell>
          <cell r="Q48">
            <v>1022</v>
          </cell>
          <cell r="R48">
            <v>2740</v>
          </cell>
          <cell r="S48">
            <v>3524</v>
          </cell>
          <cell r="T48">
            <v>3275</v>
          </cell>
          <cell r="U48">
            <v>3780</v>
          </cell>
          <cell r="V48">
            <v>3398</v>
          </cell>
          <cell r="W48">
            <v>3118</v>
          </cell>
          <cell r="X48">
            <v>2955</v>
          </cell>
          <cell r="Y48">
            <v>3032</v>
          </cell>
          <cell r="Z48">
            <v>3118</v>
          </cell>
          <cell r="AA48">
            <v>3149</v>
          </cell>
          <cell r="AB48"/>
          <cell r="AC48"/>
          <cell r="AD48"/>
          <cell r="AE48"/>
          <cell r="AF48"/>
        </row>
        <row r="49">
          <cell r="A49" t="str">
            <v>SC</v>
          </cell>
          <cell r="B49">
            <v>501</v>
          </cell>
          <cell r="C49">
            <v>1</v>
          </cell>
          <cell r="D49">
            <v>0</v>
          </cell>
          <cell r="E49">
            <v>0</v>
          </cell>
          <cell r="F49">
            <v>0</v>
          </cell>
          <cell r="G49">
            <v>0</v>
          </cell>
          <cell r="H49">
            <v>0</v>
          </cell>
          <cell r="I49">
            <v>0</v>
          </cell>
          <cell r="J49">
            <v>0</v>
          </cell>
          <cell r="K49">
            <v>0</v>
          </cell>
          <cell r="L49">
            <v>0</v>
          </cell>
          <cell r="M49">
            <v>0</v>
          </cell>
          <cell r="N49">
            <v>0</v>
          </cell>
          <cell r="O49">
            <v>0</v>
          </cell>
          <cell r="P49">
            <v>0</v>
          </cell>
          <cell r="Q49">
            <v>1204</v>
          </cell>
          <cell r="R49">
            <v>1772</v>
          </cell>
          <cell r="S49">
            <v>2663</v>
          </cell>
          <cell r="T49">
            <v>14496</v>
          </cell>
          <cell r="U49">
            <v>18522</v>
          </cell>
          <cell r="V49">
            <v>18820</v>
          </cell>
          <cell r="W49">
            <v>18960</v>
          </cell>
          <cell r="X49">
            <v>20414</v>
          </cell>
          <cell r="Y49">
            <v>20914</v>
          </cell>
          <cell r="Z49">
            <v>20441</v>
          </cell>
          <cell r="AA49">
            <v>20773</v>
          </cell>
        </row>
        <row r="50">
          <cell r="A50" t="str">
            <v>SD</v>
          </cell>
          <cell r="B50">
            <v>460</v>
          </cell>
          <cell r="C50">
            <v>1061</v>
          </cell>
          <cell r="D50">
            <v>1393</v>
          </cell>
          <cell r="E50">
            <v>1539</v>
          </cell>
          <cell r="F50">
            <v>1782</v>
          </cell>
          <cell r="G50">
            <v>1660</v>
          </cell>
          <cell r="H50">
            <v>1171</v>
          </cell>
          <cell r="I50">
            <v>1306</v>
          </cell>
          <cell r="J50">
            <v>1529</v>
          </cell>
          <cell r="K50">
            <v>1688</v>
          </cell>
          <cell r="L50">
            <v>1845</v>
          </cell>
          <cell r="M50">
            <v>1693</v>
          </cell>
          <cell r="N50">
            <v>1924</v>
          </cell>
          <cell r="O50">
            <v>1891</v>
          </cell>
          <cell r="P50">
            <v>1763</v>
          </cell>
          <cell r="Q50">
            <v>2152</v>
          </cell>
          <cell r="R50">
            <v>2006</v>
          </cell>
          <cell r="S50">
            <v>2711</v>
          </cell>
          <cell r="T50">
            <v>3172</v>
          </cell>
          <cell r="U50">
            <v>3258</v>
          </cell>
          <cell r="V50">
            <v>3761</v>
          </cell>
          <cell r="W50">
            <v>3550</v>
          </cell>
          <cell r="X50">
            <v>3656</v>
          </cell>
          <cell r="Y50">
            <v>3678</v>
          </cell>
          <cell r="Z50">
            <v>3773</v>
          </cell>
          <cell r="AA50">
            <v>3886</v>
          </cell>
        </row>
        <row r="51">
          <cell r="A51" t="str">
            <v>TN</v>
          </cell>
          <cell r="B51">
            <v>1984</v>
          </cell>
          <cell r="C51">
            <v>1451</v>
          </cell>
          <cell r="D51">
            <v>1762</v>
          </cell>
          <cell r="E51">
            <v>2026</v>
          </cell>
          <cell r="F51">
            <v>2879</v>
          </cell>
          <cell r="G51">
            <v>1225</v>
          </cell>
          <cell r="H51">
            <v>23</v>
          </cell>
          <cell r="I51">
            <v>24</v>
          </cell>
          <cell r="J51">
            <v>28</v>
          </cell>
          <cell r="K51">
            <v>0</v>
          </cell>
          <cell r="L51">
            <v>0</v>
          </cell>
          <cell r="M51">
            <v>0</v>
          </cell>
          <cell r="N51">
            <v>0</v>
          </cell>
          <cell r="O51">
            <v>0</v>
          </cell>
          <cell r="P51">
            <v>0</v>
          </cell>
          <cell r="Q51">
            <v>11673</v>
          </cell>
          <cell r="R51">
            <v>12298</v>
          </cell>
          <cell r="S51">
            <v>15630</v>
          </cell>
          <cell r="T51">
            <v>21413</v>
          </cell>
          <cell r="U51">
            <v>25842</v>
          </cell>
          <cell r="V51">
            <v>23580</v>
          </cell>
          <cell r="W51">
            <v>24352</v>
          </cell>
          <cell r="X51">
            <v>25565</v>
          </cell>
          <cell r="Y51">
            <v>26606</v>
          </cell>
          <cell r="Z51">
            <v>26652</v>
          </cell>
          <cell r="AA51">
            <v>24475</v>
          </cell>
        </row>
        <row r="52">
          <cell r="A52" t="str">
            <v>TX</v>
          </cell>
          <cell r="B52">
            <v>1960</v>
          </cell>
          <cell r="C52">
            <v>1957</v>
          </cell>
          <cell r="D52">
            <v>2217</v>
          </cell>
          <cell r="E52">
            <v>510</v>
          </cell>
          <cell r="F52">
            <v>1265</v>
          </cell>
          <cell r="G52">
            <v>4134</v>
          </cell>
          <cell r="H52">
            <v>1540</v>
          </cell>
          <cell r="I52">
            <v>3635</v>
          </cell>
          <cell r="J52">
            <v>5372</v>
          </cell>
          <cell r="K52">
            <v>4678</v>
          </cell>
          <cell r="L52">
            <v>5360</v>
          </cell>
          <cell r="M52">
            <v>5383</v>
          </cell>
          <cell r="N52">
            <v>2344</v>
          </cell>
          <cell r="O52">
            <v>1907</v>
          </cell>
          <cell r="P52">
            <v>2254</v>
          </cell>
          <cell r="Q52">
            <v>1361</v>
          </cell>
          <cell r="R52">
            <v>36743</v>
          </cell>
          <cell r="S52">
            <v>52727</v>
          </cell>
          <cell r="T52">
            <v>62850</v>
          </cell>
          <cell r="U52">
            <v>65783</v>
          </cell>
          <cell r="V52">
            <v>84079</v>
          </cell>
          <cell r="W52">
            <v>99700</v>
          </cell>
          <cell r="X52">
            <v>93613</v>
          </cell>
          <cell r="Y52">
            <v>93376</v>
          </cell>
          <cell r="Z52">
            <v>104396</v>
          </cell>
          <cell r="AA52">
            <v>106210</v>
          </cell>
          <cell r="AB52"/>
          <cell r="AC52"/>
          <cell r="AD52"/>
          <cell r="AE52"/>
          <cell r="AF52"/>
        </row>
        <row r="53">
          <cell r="A53" t="str">
            <v>UT</v>
          </cell>
          <cell r="B53">
            <v>4</v>
          </cell>
          <cell r="C53">
            <v>2</v>
          </cell>
          <cell r="D53">
            <v>23</v>
          </cell>
          <cell r="E53">
            <v>66</v>
          </cell>
          <cell r="F53">
            <v>0</v>
          </cell>
          <cell r="G53">
            <v>0</v>
          </cell>
          <cell r="H53">
            <v>74</v>
          </cell>
          <cell r="I53">
            <v>0</v>
          </cell>
          <cell r="J53">
            <v>1018</v>
          </cell>
          <cell r="K53">
            <v>866</v>
          </cell>
          <cell r="L53">
            <v>985</v>
          </cell>
          <cell r="M53">
            <v>1281</v>
          </cell>
          <cell r="N53">
            <v>340</v>
          </cell>
          <cell r="O53">
            <v>259</v>
          </cell>
          <cell r="P53">
            <v>126</v>
          </cell>
          <cell r="Q53">
            <v>2094</v>
          </cell>
          <cell r="R53">
            <v>1762</v>
          </cell>
          <cell r="S53">
            <v>3057</v>
          </cell>
          <cell r="T53">
            <v>3698</v>
          </cell>
          <cell r="U53">
            <v>4260</v>
          </cell>
          <cell r="V53">
            <v>4950</v>
          </cell>
          <cell r="W53">
            <v>6586</v>
          </cell>
          <cell r="X53">
            <v>6995</v>
          </cell>
          <cell r="Y53">
            <v>7577</v>
          </cell>
          <cell r="Z53">
            <v>7578</v>
          </cell>
          <cell r="AA53">
            <v>8850</v>
          </cell>
        </row>
        <row r="54">
          <cell r="A54" t="str">
            <v>VT</v>
          </cell>
          <cell r="B54">
            <v>0</v>
          </cell>
          <cell r="C54">
            <v>0</v>
          </cell>
          <cell r="D54">
            <v>0</v>
          </cell>
          <cell r="E54">
            <v>0</v>
          </cell>
          <cell r="F54">
            <v>0</v>
          </cell>
          <cell r="G54">
            <v>0</v>
          </cell>
          <cell r="H54">
            <v>0</v>
          </cell>
          <cell r="I54">
            <v>0</v>
          </cell>
          <cell r="J54">
            <v>0</v>
          </cell>
          <cell r="K54">
            <v>0</v>
          </cell>
          <cell r="L54">
            <v>0</v>
          </cell>
          <cell r="M54">
            <v>0</v>
          </cell>
          <cell r="N54">
            <v>0</v>
          </cell>
          <cell r="O54">
            <v>0</v>
          </cell>
          <cell r="P54">
            <v>0</v>
          </cell>
          <cell r="Q54">
            <v>161</v>
          </cell>
          <cell r="R54">
            <v>228</v>
          </cell>
          <cell r="S54">
            <v>332</v>
          </cell>
          <cell r="T54">
            <v>1740</v>
          </cell>
          <cell r="U54">
            <v>2552</v>
          </cell>
          <cell r="V54">
            <v>2322</v>
          </cell>
          <cell r="W54">
            <v>2332</v>
          </cell>
          <cell r="X54">
            <v>2418</v>
          </cell>
          <cell r="Y54">
            <v>2466</v>
          </cell>
          <cell r="Z54">
            <v>2393</v>
          </cell>
          <cell r="AA54">
            <v>2297</v>
          </cell>
        </row>
        <row r="55">
          <cell r="A55" t="str">
            <v>VA</v>
          </cell>
          <cell r="B55">
            <v>1298</v>
          </cell>
          <cell r="C55">
            <v>1248</v>
          </cell>
          <cell r="D55">
            <v>939</v>
          </cell>
          <cell r="E55">
            <v>177</v>
          </cell>
          <cell r="F55">
            <v>950</v>
          </cell>
          <cell r="G55">
            <v>3</v>
          </cell>
          <cell r="H55">
            <v>3273</v>
          </cell>
          <cell r="I55">
            <v>2527</v>
          </cell>
          <cell r="J55">
            <v>3155</v>
          </cell>
          <cell r="K55">
            <v>2706</v>
          </cell>
          <cell r="L55">
            <v>3065</v>
          </cell>
          <cell r="M55">
            <v>2861</v>
          </cell>
          <cell r="N55">
            <v>5048</v>
          </cell>
          <cell r="O55">
            <v>6657</v>
          </cell>
          <cell r="P55">
            <v>6991</v>
          </cell>
          <cell r="Q55">
            <v>5480</v>
          </cell>
          <cell r="R55">
            <v>14118</v>
          </cell>
          <cell r="S55">
            <v>18555</v>
          </cell>
          <cell r="T55">
            <v>23057</v>
          </cell>
          <cell r="U55">
            <v>29538</v>
          </cell>
          <cell r="V55">
            <v>32652</v>
          </cell>
          <cell r="W55">
            <v>30405</v>
          </cell>
          <cell r="X55">
            <v>31350</v>
          </cell>
          <cell r="Y55">
            <v>31763</v>
          </cell>
          <cell r="Z55">
            <v>32427</v>
          </cell>
          <cell r="AA55">
            <v>31691</v>
          </cell>
        </row>
        <row r="56">
          <cell r="A56" t="str">
            <v>WA</v>
          </cell>
          <cell r="B56">
            <v>699</v>
          </cell>
          <cell r="C56">
            <v>821</v>
          </cell>
          <cell r="D56">
            <v>3828</v>
          </cell>
          <cell r="E56">
            <v>6677</v>
          </cell>
          <cell r="F56">
            <v>7707</v>
          </cell>
          <cell r="G56">
            <v>2535</v>
          </cell>
          <cell r="H56">
            <v>1125</v>
          </cell>
          <cell r="I56">
            <v>2131</v>
          </cell>
          <cell r="J56">
            <v>2869</v>
          </cell>
          <cell r="K56">
            <v>2429</v>
          </cell>
          <cell r="L56">
            <v>2739</v>
          </cell>
          <cell r="M56">
            <v>1979</v>
          </cell>
          <cell r="N56">
            <v>5734</v>
          </cell>
          <cell r="O56">
            <v>5521</v>
          </cell>
          <cell r="P56">
            <v>1847</v>
          </cell>
          <cell r="Q56">
            <v>7173</v>
          </cell>
          <cell r="R56">
            <v>7864</v>
          </cell>
          <cell r="S56">
            <v>9947</v>
          </cell>
          <cell r="T56">
            <v>17379</v>
          </cell>
          <cell r="U56">
            <v>20154</v>
          </cell>
          <cell r="V56">
            <v>17439</v>
          </cell>
          <cell r="W56">
            <v>17979</v>
          </cell>
          <cell r="X56">
            <v>17163</v>
          </cell>
          <cell r="Y56">
            <v>18031</v>
          </cell>
          <cell r="Z56">
            <v>19456</v>
          </cell>
          <cell r="AA56">
            <v>22942</v>
          </cell>
          <cell r="AB56"/>
          <cell r="AC56"/>
          <cell r="AD56"/>
          <cell r="AE56"/>
          <cell r="AF56"/>
        </row>
        <row r="57">
          <cell r="A57" t="str">
            <v>WV</v>
          </cell>
          <cell r="B57">
            <v>0</v>
          </cell>
          <cell r="C57">
            <v>0</v>
          </cell>
          <cell r="D57">
            <v>378</v>
          </cell>
          <cell r="E57">
            <v>222</v>
          </cell>
          <cell r="F57">
            <v>165</v>
          </cell>
          <cell r="G57">
            <v>112</v>
          </cell>
          <cell r="H57">
            <v>18</v>
          </cell>
          <cell r="I57">
            <v>16</v>
          </cell>
          <cell r="J57">
            <v>2</v>
          </cell>
          <cell r="K57">
            <v>0</v>
          </cell>
          <cell r="L57">
            <v>26</v>
          </cell>
          <cell r="M57">
            <v>430</v>
          </cell>
          <cell r="N57">
            <v>1064</v>
          </cell>
          <cell r="O57">
            <v>1398</v>
          </cell>
          <cell r="P57">
            <v>1497</v>
          </cell>
          <cell r="Q57">
            <v>380</v>
          </cell>
          <cell r="R57">
            <v>538</v>
          </cell>
          <cell r="S57">
            <v>763</v>
          </cell>
          <cell r="T57">
            <v>4189</v>
          </cell>
          <cell r="U57">
            <v>5684</v>
          </cell>
          <cell r="V57">
            <v>6096</v>
          </cell>
          <cell r="W57">
            <v>6019</v>
          </cell>
          <cell r="X57">
            <v>6243</v>
          </cell>
          <cell r="Y57">
            <v>6177</v>
          </cell>
          <cell r="Z57">
            <v>6287</v>
          </cell>
          <cell r="AA57">
            <v>6348</v>
          </cell>
        </row>
        <row r="58">
          <cell r="A58" t="str">
            <v>WI</v>
          </cell>
          <cell r="B58">
            <v>664</v>
          </cell>
          <cell r="C58">
            <v>1654</v>
          </cell>
          <cell r="D58">
            <v>1444</v>
          </cell>
          <cell r="E58">
            <v>1213</v>
          </cell>
          <cell r="F58">
            <v>1334</v>
          </cell>
          <cell r="G58">
            <v>2932</v>
          </cell>
          <cell r="H58">
            <v>4641</v>
          </cell>
          <cell r="I58">
            <v>5431</v>
          </cell>
          <cell r="J58">
            <v>2822</v>
          </cell>
          <cell r="K58">
            <v>2382</v>
          </cell>
          <cell r="L58">
            <v>2668</v>
          </cell>
          <cell r="M58">
            <v>6765</v>
          </cell>
          <cell r="N58">
            <v>10807</v>
          </cell>
          <cell r="O58">
            <v>8947</v>
          </cell>
          <cell r="P58">
            <v>8461</v>
          </cell>
          <cell r="Q58">
            <v>13769</v>
          </cell>
          <cell r="R58">
            <v>12469</v>
          </cell>
          <cell r="S58">
            <v>15560</v>
          </cell>
          <cell r="T58">
            <v>19277</v>
          </cell>
          <cell r="U58">
            <v>19758</v>
          </cell>
          <cell r="V58">
            <v>22230</v>
          </cell>
          <cell r="W58">
            <v>20362</v>
          </cell>
          <cell r="X58">
            <v>20091</v>
          </cell>
          <cell r="Y58">
            <v>20460</v>
          </cell>
          <cell r="Z58">
            <v>21785</v>
          </cell>
          <cell r="AA58">
            <v>21510</v>
          </cell>
        </row>
        <row r="59">
          <cell r="A59" t="str">
            <v>WY</v>
          </cell>
          <cell r="B59">
            <v>73</v>
          </cell>
          <cell r="C59">
            <v>262</v>
          </cell>
          <cell r="D59">
            <v>440</v>
          </cell>
          <cell r="E59">
            <v>513</v>
          </cell>
          <cell r="F59">
            <v>580</v>
          </cell>
          <cell r="G59">
            <v>440</v>
          </cell>
          <cell r="H59">
            <v>158</v>
          </cell>
          <cell r="I59">
            <v>11</v>
          </cell>
          <cell r="J59">
            <v>0</v>
          </cell>
          <cell r="K59">
            <v>0</v>
          </cell>
          <cell r="L59">
            <v>0</v>
          </cell>
          <cell r="M59">
            <v>0</v>
          </cell>
          <cell r="N59">
            <v>0</v>
          </cell>
          <cell r="O59">
            <v>0</v>
          </cell>
          <cell r="P59">
            <v>0</v>
          </cell>
          <cell r="Q59">
            <v>498</v>
          </cell>
          <cell r="R59">
            <v>498</v>
          </cell>
          <cell r="S59">
            <v>895</v>
          </cell>
          <cell r="T59">
            <v>1136</v>
          </cell>
          <cell r="U59">
            <v>1393</v>
          </cell>
          <cell r="V59">
            <v>1632</v>
          </cell>
          <cell r="W59">
            <v>1982</v>
          </cell>
          <cell r="X59">
            <v>2257</v>
          </cell>
          <cell r="Y59">
            <v>2383</v>
          </cell>
          <cell r="Z59">
            <v>2297</v>
          </cell>
          <cell r="AA59">
            <v>2783</v>
          </cell>
          <cell r="AB59"/>
          <cell r="AC59"/>
          <cell r="AD59"/>
          <cell r="AE59"/>
          <cell r="AF59"/>
        </row>
        <row r="60">
          <cell r="A60" t="str">
            <v>US</v>
          </cell>
          <cell r="B60">
            <v>60254</v>
          </cell>
          <cell r="C60">
            <v>69774</v>
          </cell>
          <cell r="D60">
            <v>79277</v>
          </cell>
          <cell r="E60">
            <v>93188</v>
          </cell>
          <cell r="F60">
            <v>104446</v>
          </cell>
          <cell r="G60">
            <v>112145</v>
          </cell>
          <cell r="H60">
            <v>80484</v>
          </cell>
          <cell r="I60">
            <v>101196</v>
          </cell>
          <cell r="J60">
            <v>112221</v>
          </cell>
          <cell r="K60">
            <v>117411</v>
          </cell>
          <cell r="L60">
            <v>134597</v>
          </cell>
          <cell r="M60">
            <v>140409</v>
          </cell>
          <cell r="N60">
            <v>167052</v>
          </cell>
          <cell r="O60">
            <v>227531</v>
          </cell>
          <cell r="P60">
            <v>286229</v>
          </cell>
          <cell r="Q60">
            <v>327751</v>
          </cell>
          <cell r="R60">
            <v>442386</v>
          </cell>
          <cell r="S60">
            <v>557550</v>
          </cell>
          <cell r="T60">
            <v>785783</v>
          </cell>
          <cell r="U60">
            <v>893945</v>
          </cell>
          <cell r="V60">
            <v>1041419</v>
          </cell>
          <cell r="W60">
            <v>1044983</v>
          </cell>
          <cell r="X60">
            <v>1044614</v>
          </cell>
          <cell r="Y60">
            <v>1071649</v>
          </cell>
          <cell r="Z60">
            <v>1093414</v>
          </cell>
          <cell r="AA60">
            <v>1109202</v>
          </cell>
          <cell r="AB60"/>
          <cell r="AC60"/>
          <cell r="AD60"/>
          <cell r="AE60"/>
          <cell r="AF60"/>
        </row>
        <row r="65">
          <cell r="A65" t="str">
            <v>State</v>
          </cell>
          <cell r="B65">
            <v>1990</v>
          </cell>
          <cell r="C65">
            <v>1991</v>
          </cell>
          <cell r="D65">
            <v>1992</v>
          </cell>
          <cell r="E65">
            <v>1993</v>
          </cell>
          <cell r="F65">
            <v>1994</v>
          </cell>
          <cell r="G65">
            <v>1995</v>
          </cell>
          <cell r="H65">
            <v>1996</v>
          </cell>
          <cell r="I65">
            <v>1997</v>
          </cell>
          <cell r="J65">
            <v>1998</v>
          </cell>
          <cell r="K65">
            <v>1999</v>
          </cell>
          <cell r="L65">
            <v>2000</v>
          </cell>
          <cell r="M65">
            <v>2001</v>
          </cell>
          <cell r="N65">
            <v>2002</v>
          </cell>
          <cell r="O65">
            <v>2003</v>
          </cell>
          <cell r="P65">
            <v>2004</v>
          </cell>
          <cell r="Q65">
            <v>2005</v>
          </cell>
          <cell r="R65">
            <v>2006</v>
          </cell>
          <cell r="S65">
            <v>2007</v>
          </cell>
          <cell r="T65">
            <v>2008</v>
          </cell>
          <cell r="U65">
            <v>2009</v>
          </cell>
          <cell r="V65">
            <v>2010</v>
          </cell>
          <cell r="W65">
            <v>2011</v>
          </cell>
          <cell r="X65">
            <v>2012</v>
          </cell>
          <cell r="Y65">
            <v>2013</v>
          </cell>
          <cell r="Z65">
            <v>2014</v>
          </cell>
          <cell r="AA65">
            <v>2015</v>
          </cell>
          <cell r="AB65">
            <v>2016</v>
          </cell>
          <cell r="AC65">
            <v>2017</v>
          </cell>
          <cell r="AD65">
            <v>2018</v>
          </cell>
          <cell r="AE65">
            <v>2019</v>
          </cell>
          <cell r="AF65">
            <v>2020</v>
          </cell>
        </row>
        <row r="66">
          <cell r="A66" t="str">
            <v>AL</v>
          </cell>
          <cell r="B66">
            <v>8</v>
          </cell>
          <cell r="C66">
            <v>5</v>
          </cell>
          <cell r="D66">
            <v>7</v>
          </cell>
          <cell r="E66">
            <v>1</v>
          </cell>
          <cell r="F66">
            <v>1</v>
          </cell>
          <cell r="G66">
            <v>2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  <cell r="M66">
            <v>1</v>
          </cell>
          <cell r="N66">
            <v>1</v>
          </cell>
          <cell r="O66">
            <v>1</v>
          </cell>
          <cell r="P66">
            <v>2</v>
          </cell>
          <cell r="Q66">
            <v>0</v>
          </cell>
          <cell r="R66">
            <v>0</v>
          </cell>
          <cell r="S66">
            <v>0</v>
          </cell>
          <cell r="T66">
            <v>3</v>
          </cell>
          <cell r="U66">
            <v>6</v>
          </cell>
          <cell r="V66">
            <v>16</v>
          </cell>
          <cell r="W66">
            <v>16</v>
          </cell>
          <cell r="X66">
            <v>15</v>
          </cell>
          <cell r="Y66">
            <v>16</v>
          </cell>
          <cell r="Z66">
            <v>16</v>
          </cell>
          <cell r="AA66">
            <v>371</v>
          </cell>
        </row>
        <row r="67">
          <cell r="A67" t="str">
            <v>AK</v>
          </cell>
          <cell r="B67">
            <v>0</v>
          </cell>
          <cell r="C67">
            <v>0</v>
          </cell>
          <cell r="D67">
            <v>0</v>
          </cell>
          <cell r="E67">
            <v>0</v>
          </cell>
          <cell r="F67">
            <v>0</v>
          </cell>
          <cell r="G67">
            <v>2</v>
          </cell>
          <cell r="H67">
            <v>32</v>
          </cell>
          <cell r="I67">
            <v>7</v>
          </cell>
          <cell r="J67">
            <v>6</v>
          </cell>
          <cell r="K67">
            <v>5</v>
          </cell>
          <cell r="L67">
            <v>2</v>
          </cell>
          <cell r="M67">
            <v>50</v>
          </cell>
          <cell r="N67">
            <v>7</v>
          </cell>
          <cell r="O67">
            <v>0</v>
          </cell>
          <cell r="P67">
            <v>6</v>
          </cell>
          <cell r="Q67">
            <v>19</v>
          </cell>
          <cell r="R67">
            <v>18</v>
          </cell>
          <cell r="S67">
            <v>25</v>
          </cell>
          <cell r="T67">
            <v>30</v>
          </cell>
          <cell r="U67">
            <v>19</v>
          </cell>
          <cell r="V67">
            <v>44</v>
          </cell>
          <cell r="W67">
            <v>37</v>
          </cell>
          <cell r="X67">
            <v>27</v>
          </cell>
          <cell r="Y67">
            <v>24</v>
          </cell>
          <cell r="Z67">
            <v>22</v>
          </cell>
          <cell r="AA67">
            <v>108</v>
          </cell>
        </row>
        <row r="68">
          <cell r="A68" t="str">
            <v>AZ</v>
          </cell>
          <cell r="B68">
            <v>0</v>
          </cell>
          <cell r="C68">
            <v>0</v>
          </cell>
          <cell r="D68">
            <v>0</v>
          </cell>
          <cell r="E68">
            <v>1</v>
          </cell>
          <cell r="F68">
            <v>1</v>
          </cell>
          <cell r="G68">
            <v>2</v>
          </cell>
          <cell r="H68">
            <v>1</v>
          </cell>
          <cell r="I68">
            <v>1</v>
          </cell>
          <cell r="J68">
            <v>1</v>
          </cell>
          <cell r="K68">
            <v>1</v>
          </cell>
          <cell r="L68">
            <v>1</v>
          </cell>
          <cell r="M68">
            <v>1</v>
          </cell>
          <cell r="N68">
            <v>1</v>
          </cell>
          <cell r="O68">
            <v>1</v>
          </cell>
          <cell r="P68">
            <v>1</v>
          </cell>
          <cell r="Q68">
            <v>8</v>
          </cell>
          <cell r="R68">
            <v>9</v>
          </cell>
          <cell r="S68">
            <v>10</v>
          </cell>
          <cell r="T68">
            <v>13</v>
          </cell>
          <cell r="U68">
            <v>35</v>
          </cell>
          <cell r="V68">
            <v>46</v>
          </cell>
          <cell r="W68">
            <v>40</v>
          </cell>
          <cell r="X68">
            <v>34</v>
          </cell>
          <cell r="Y68">
            <v>40</v>
          </cell>
          <cell r="Z68">
            <v>15</v>
          </cell>
          <cell r="AA68">
            <v>646</v>
          </cell>
        </row>
        <row r="69">
          <cell r="A69" t="str">
            <v>AR</v>
          </cell>
          <cell r="B69">
            <v>2</v>
          </cell>
          <cell r="C69">
            <v>1</v>
          </cell>
          <cell r="D69">
            <v>1</v>
          </cell>
          <cell r="E69">
            <v>0</v>
          </cell>
          <cell r="F69">
            <v>0</v>
          </cell>
          <cell r="G69">
            <v>0</v>
          </cell>
          <cell r="H69">
            <v>0</v>
          </cell>
          <cell r="I69">
            <v>0</v>
          </cell>
          <cell r="J69">
            <v>0</v>
          </cell>
          <cell r="K69">
            <v>0</v>
          </cell>
          <cell r="L69">
            <v>0</v>
          </cell>
          <cell r="M69">
            <v>0</v>
          </cell>
          <cell r="N69">
            <v>0</v>
          </cell>
          <cell r="O69">
            <v>0</v>
          </cell>
          <cell r="P69">
            <v>0</v>
          </cell>
          <cell r="Q69">
            <v>0</v>
          </cell>
          <cell r="R69">
            <v>0</v>
          </cell>
          <cell r="S69">
            <v>1</v>
          </cell>
          <cell r="T69">
            <v>9</v>
          </cell>
          <cell r="U69">
            <v>23</v>
          </cell>
          <cell r="V69">
            <v>59</v>
          </cell>
          <cell r="W69">
            <v>25</v>
          </cell>
          <cell r="X69">
            <v>26</v>
          </cell>
          <cell r="Y69">
            <v>20</v>
          </cell>
          <cell r="Z69">
            <v>29</v>
          </cell>
          <cell r="AA69">
            <v>224</v>
          </cell>
          <cell r="AB69"/>
          <cell r="AC69"/>
          <cell r="AD69"/>
          <cell r="AE69"/>
          <cell r="AF69"/>
        </row>
        <row r="70">
          <cell r="A70" t="str">
            <v>CA</v>
          </cell>
          <cell r="B70">
            <v>25</v>
          </cell>
          <cell r="C70">
            <v>27</v>
          </cell>
          <cell r="D70">
            <v>3</v>
          </cell>
          <cell r="E70">
            <v>2</v>
          </cell>
          <cell r="F70">
            <v>2</v>
          </cell>
          <cell r="G70">
            <v>7</v>
          </cell>
          <cell r="H70">
            <v>5</v>
          </cell>
          <cell r="I70">
            <v>5</v>
          </cell>
          <cell r="J70">
            <v>4</v>
          </cell>
          <cell r="K70">
            <v>3</v>
          </cell>
          <cell r="L70">
            <v>4</v>
          </cell>
          <cell r="M70">
            <v>5</v>
          </cell>
          <cell r="N70">
            <v>6</v>
          </cell>
          <cell r="O70">
            <v>36</v>
          </cell>
          <cell r="P70">
            <v>52</v>
          </cell>
          <cell r="Q70">
            <v>57</v>
          </cell>
          <cell r="R70">
            <v>58</v>
          </cell>
          <cell r="S70">
            <v>60</v>
          </cell>
          <cell r="T70">
            <v>63</v>
          </cell>
          <cell r="U70">
            <v>61</v>
          </cell>
          <cell r="V70">
            <v>94</v>
          </cell>
          <cell r="W70">
            <v>93</v>
          </cell>
          <cell r="X70">
            <v>89</v>
          </cell>
          <cell r="Y70">
            <v>96</v>
          </cell>
          <cell r="Z70">
            <v>93</v>
          </cell>
          <cell r="AA70">
            <v>3622</v>
          </cell>
        </row>
        <row r="71">
          <cell r="A71" t="str">
            <v>CO</v>
          </cell>
          <cell r="B71">
            <v>6</v>
          </cell>
          <cell r="C71">
            <v>8</v>
          </cell>
          <cell r="D71">
            <v>6</v>
          </cell>
          <cell r="E71">
            <v>2</v>
          </cell>
          <cell r="F71">
            <v>3</v>
          </cell>
          <cell r="G71">
            <v>4</v>
          </cell>
          <cell r="H71">
            <v>33</v>
          </cell>
          <cell r="I71">
            <v>4</v>
          </cell>
          <cell r="J71">
            <v>4</v>
          </cell>
          <cell r="K71">
            <v>16</v>
          </cell>
          <cell r="L71">
            <v>14</v>
          </cell>
          <cell r="M71">
            <v>6</v>
          </cell>
          <cell r="N71">
            <v>5</v>
          </cell>
          <cell r="O71">
            <v>6</v>
          </cell>
          <cell r="P71">
            <v>5</v>
          </cell>
          <cell r="Q71">
            <v>3</v>
          </cell>
          <cell r="R71">
            <v>3</v>
          </cell>
          <cell r="S71">
            <v>5</v>
          </cell>
          <cell r="T71">
            <v>6</v>
          </cell>
          <cell r="U71">
            <v>7</v>
          </cell>
          <cell r="V71">
            <v>9</v>
          </cell>
          <cell r="W71">
            <v>11</v>
          </cell>
          <cell r="X71">
            <v>12</v>
          </cell>
          <cell r="Y71">
            <v>13</v>
          </cell>
          <cell r="Z71">
            <v>12</v>
          </cell>
          <cell r="AA71">
            <v>487</v>
          </cell>
        </row>
        <row r="72">
          <cell r="A72" t="str">
            <v>CT</v>
          </cell>
          <cell r="B72">
            <v>0</v>
          </cell>
          <cell r="C72">
            <v>2</v>
          </cell>
          <cell r="D72">
            <v>22</v>
          </cell>
          <cell r="E72">
            <v>27</v>
          </cell>
          <cell r="F72">
            <v>12</v>
          </cell>
          <cell r="G72">
            <v>1</v>
          </cell>
          <cell r="H72">
            <v>7</v>
          </cell>
          <cell r="I72">
            <v>9</v>
          </cell>
          <cell r="J72">
            <v>6</v>
          </cell>
          <cell r="K72">
            <v>6</v>
          </cell>
          <cell r="L72">
            <v>8</v>
          </cell>
          <cell r="M72">
            <v>1</v>
          </cell>
          <cell r="N72">
            <v>6</v>
          </cell>
          <cell r="O72">
            <v>79</v>
          </cell>
          <cell r="P72">
            <v>45</v>
          </cell>
          <cell r="Q72">
            <v>17</v>
          </cell>
          <cell r="R72">
            <v>12</v>
          </cell>
          <cell r="S72">
            <v>13</v>
          </cell>
          <cell r="T72">
            <v>21</v>
          </cell>
          <cell r="U72">
            <v>14</v>
          </cell>
          <cell r="V72">
            <v>14</v>
          </cell>
          <cell r="W72">
            <v>15</v>
          </cell>
          <cell r="X72">
            <v>12</v>
          </cell>
          <cell r="Y72">
            <v>13</v>
          </cell>
          <cell r="Z72">
            <v>12</v>
          </cell>
          <cell r="AA72">
            <v>333</v>
          </cell>
        </row>
        <row r="73">
          <cell r="A73" t="str">
            <v>DE</v>
          </cell>
          <cell r="B73">
            <v>0</v>
          </cell>
          <cell r="C73">
            <v>0</v>
          </cell>
          <cell r="D73">
            <v>0</v>
          </cell>
          <cell r="E73">
            <v>0</v>
          </cell>
          <cell r="F73">
            <v>0</v>
          </cell>
          <cell r="G73">
            <v>0</v>
          </cell>
          <cell r="H73">
            <v>0</v>
          </cell>
          <cell r="I73">
            <v>0</v>
          </cell>
          <cell r="J73">
            <v>0</v>
          </cell>
          <cell r="K73">
            <v>0</v>
          </cell>
          <cell r="L73">
            <v>0</v>
          </cell>
          <cell r="M73">
            <v>0</v>
          </cell>
          <cell r="N73">
            <v>0</v>
          </cell>
          <cell r="O73">
            <v>0</v>
          </cell>
          <cell r="P73">
            <v>0</v>
          </cell>
          <cell r="Q73">
            <v>1</v>
          </cell>
          <cell r="R73">
            <v>2</v>
          </cell>
          <cell r="S73">
            <v>2</v>
          </cell>
          <cell r="T73">
            <v>2</v>
          </cell>
          <cell r="U73">
            <v>2</v>
          </cell>
          <cell r="V73">
            <v>2</v>
          </cell>
          <cell r="W73">
            <v>2</v>
          </cell>
          <cell r="X73">
            <v>2</v>
          </cell>
          <cell r="Y73">
            <v>2</v>
          </cell>
          <cell r="Z73">
            <v>2</v>
          </cell>
          <cell r="AA73">
            <v>84</v>
          </cell>
          <cell r="AB73"/>
          <cell r="AC73"/>
          <cell r="AD73"/>
          <cell r="AE73"/>
          <cell r="AF73"/>
        </row>
        <row r="74">
          <cell r="A74" t="str">
            <v>DC</v>
          </cell>
          <cell r="B74">
            <v>0</v>
          </cell>
          <cell r="C74">
            <v>0</v>
          </cell>
          <cell r="D74">
            <v>0</v>
          </cell>
          <cell r="E74">
            <v>0</v>
          </cell>
          <cell r="F74">
            <v>0</v>
          </cell>
          <cell r="G74">
            <v>0</v>
          </cell>
          <cell r="H74">
            <v>0</v>
          </cell>
          <cell r="I74">
            <v>0</v>
          </cell>
          <cell r="J74">
            <v>0</v>
          </cell>
          <cell r="K74">
            <v>0</v>
          </cell>
          <cell r="L74">
            <v>0</v>
          </cell>
          <cell r="M74">
            <v>0</v>
          </cell>
          <cell r="N74">
            <v>0</v>
          </cell>
          <cell r="O74">
            <v>0</v>
          </cell>
          <cell r="P74">
            <v>0</v>
          </cell>
          <cell r="Q74">
            <v>16</v>
          </cell>
          <cell r="R74">
            <v>12</v>
          </cell>
          <cell r="S74">
            <v>5</v>
          </cell>
          <cell r="T74">
            <v>12</v>
          </cell>
          <cell r="U74">
            <v>7</v>
          </cell>
          <cell r="V74">
            <v>83</v>
          </cell>
          <cell r="W74">
            <v>97</v>
          </cell>
          <cell r="X74">
            <v>2</v>
          </cell>
          <cell r="Y74">
            <v>3</v>
          </cell>
          <cell r="Z74">
            <v>2</v>
          </cell>
          <cell r="AA74">
            <v>23</v>
          </cell>
        </row>
        <row r="75">
          <cell r="A75" t="str">
            <v>FL</v>
          </cell>
          <cell r="B75">
            <v>6</v>
          </cell>
          <cell r="C75">
            <v>5</v>
          </cell>
          <cell r="D75">
            <v>5</v>
          </cell>
          <cell r="E75">
            <v>0</v>
          </cell>
          <cell r="F75">
            <v>0</v>
          </cell>
          <cell r="G75">
            <v>0</v>
          </cell>
          <cell r="H75">
            <v>0</v>
          </cell>
          <cell r="I75">
            <v>0</v>
          </cell>
          <cell r="J75">
            <v>0</v>
          </cell>
          <cell r="K75">
            <v>0</v>
          </cell>
          <cell r="L75">
            <v>0</v>
          </cell>
          <cell r="M75">
            <v>0</v>
          </cell>
          <cell r="N75">
            <v>0</v>
          </cell>
          <cell r="O75">
            <v>0</v>
          </cell>
          <cell r="P75">
            <v>0</v>
          </cell>
          <cell r="Q75">
            <v>8</v>
          </cell>
          <cell r="R75">
            <v>13</v>
          </cell>
          <cell r="S75">
            <v>29</v>
          </cell>
          <cell r="T75">
            <v>148</v>
          </cell>
          <cell r="U75">
            <v>197</v>
          </cell>
          <cell r="V75">
            <v>551</v>
          </cell>
          <cell r="W75">
            <v>296</v>
          </cell>
          <cell r="X75">
            <v>125</v>
          </cell>
          <cell r="Y75">
            <v>240</v>
          </cell>
          <cell r="Z75">
            <v>193</v>
          </cell>
          <cell r="AA75">
            <v>1712</v>
          </cell>
        </row>
        <row r="76">
          <cell r="A76" t="str">
            <v>GA</v>
          </cell>
          <cell r="B76">
            <v>5</v>
          </cell>
          <cell r="C76">
            <v>3</v>
          </cell>
          <cell r="D76">
            <v>1</v>
          </cell>
          <cell r="E76">
            <v>0</v>
          </cell>
          <cell r="F76">
            <v>0</v>
          </cell>
          <cell r="G76">
            <v>0</v>
          </cell>
          <cell r="H76">
            <v>0</v>
          </cell>
          <cell r="I76">
            <v>0</v>
          </cell>
          <cell r="J76">
            <v>0</v>
          </cell>
          <cell r="K76">
            <v>0</v>
          </cell>
          <cell r="L76">
            <v>0</v>
          </cell>
          <cell r="M76">
            <v>0</v>
          </cell>
          <cell r="N76">
            <v>0</v>
          </cell>
          <cell r="O76">
            <v>0</v>
          </cell>
          <cell r="P76">
            <v>0</v>
          </cell>
          <cell r="Q76">
            <v>1</v>
          </cell>
          <cell r="R76">
            <v>2</v>
          </cell>
          <cell r="S76">
            <v>3</v>
          </cell>
          <cell r="T76">
            <v>17</v>
          </cell>
          <cell r="U76">
            <v>21</v>
          </cell>
          <cell r="V76">
            <v>21</v>
          </cell>
          <cell r="W76">
            <v>22</v>
          </cell>
          <cell r="X76">
            <v>23</v>
          </cell>
          <cell r="Y76">
            <v>24</v>
          </cell>
          <cell r="Z76">
            <v>23</v>
          </cell>
          <cell r="AA76">
            <v>747</v>
          </cell>
        </row>
        <row r="77">
          <cell r="A77" t="str">
            <v>HI</v>
          </cell>
          <cell r="B77">
            <v>0</v>
          </cell>
          <cell r="C77">
            <v>0</v>
          </cell>
          <cell r="D77">
            <v>0</v>
          </cell>
          <cell r="E77">
            <v>0</v>
          </cell>
          <cell r="F77">
            <v>0</v>
          </cell>
          <cell r="G77">
            <v>0</v>
          </cell>
          <cell r="H77">
            <v>0</v>
          </cell>
          <cell r="I77">
            <v>0</v>
          </cell>
          <cell r="J77">
            <v>0</v>
          </cell>
          <cell r="K77">
            <v>0</v>
          </cell>
          <cell r="L77">
            <v>0</v>
          </cell>
          <cell r="M77">
            <v>0</v>
          </cell>
          <cell r="N77">
            <v>0</v>
          </cell>
          <cell r="O77">
            <v>0</v>
          </cell>
          <cell r="P77">
            <v>0</v>
          </cell>
          <cell r="Q77">
            <v>1</v>
          </cell>
          <cell r="R77">
            <v>1</v>
          </cell>
          <cell r="S77">
            <v>2</v>
          </cell>
          <cell r="T77">
            <v>4</v>
          </cell>
          <cell r="U77">
            <v>4</v>
          </cell>
          <cell r="V77">
            <v>3</v>
          </cell>
          <cell r="W77">
            <v>4</v>
          </cell>
          <cell r="X77">
            <v>3</v>
          </cell>
          <cell r="Y77">
            <v>4</v>
          </cell>
          <cell r="Z77">
            <v>4</v>
          </cell>
          <cell r="AA77">
            <v>111</v>
          </cell>
          <cell r="AB77"/>
          <cell r="AC77"/>
          <cell r="AD77"/>
          <cell r="AE77"/>
          <cell r="AF77"/>
        </row>
        <row r="78">
          <cell r="A78" t="str">
            <v>ID</v>
          </cell>
          <cell r="B78">
            <v>7</v>
          </cell>
          <cell r="C78">
            <v>19</v>
          </cell>
          <cell r="D78">
            <v>11</v>
          </cell>
          <cell r="E78">
            <v>0</v>
          </cell>
          <cell r="F78">
            <v>0</v>
          </cell>
          <cell r="G78">
            <v>0</v>
          </cell>
          <cell r="H78">
            <v>0</v>
          </cell>
          <cell r="I78">
            <v>0</v>
          </cell>
          <cell r="J78">
            <v>0</v>
          </cell>
          <cell r="K78">
            <v>0</v>
          </cell>
          <cell r="L78">
            <v>0</v>
          </cell>
          <cell r="M78">
            <v>0</v>
          </cell>
          <cell r="N78">
            <v>0</v>
          </cell>
          <cell r="O78">
            <v>0</v>
          </cell>
          <cell r="P78">
            <v>0</v>
          </cell>
          <cell r="Q78">
            <v>1</v>
          </cell>
          <cell r="R78">
            <v>4</v>
          </cell>
          <cell r="S78">
            <v>2</v>
          </cell>
          <cell r="T78">
            <v>11</v>
          </cell>
          <cell r="U78">
            <v>5</v>
          </cell>
          <cell r="V78">
            <v>4</v>
          </cell>
          <cell r="W78">
            <v>6</v>
          </cell>
          <cell r="X78">
            <v>12</v>
          </cell>
          <cell r="Y78">
            <v>15</v>
          </cell>
          <cell r="Z78">
            <v>16</v>
          </cell>
          <cell r="AA78">
            <v>121</v>
          </cell>
        </row>
        <row r="79">
          <cell r="A79" t="str">
            <v>IA</v>
          </cell>
          <cell r="B79">
            <v>14</v>
          </cell>
          <cell r="C79">
            <v>86</v>
          </cell>
          <cell r="D79">
            <v>96</v>
          </cell>
          <cell r="E79">
            <v>109</v>
          </cell>
          <cell r="F79">
            <v>7</v>
          </cell>
          <cell r="G79">
            <v>6</v>
          </cell>
          <cell r="H79">
            <v>27</v>
          </cell>
          <cell r="I79">
            <v>61</v>
          </cell>
          <cell r="J79">
            <v>77</v>
          </cell>
          <cell r="K79">
            <v>77</v>
          </cell>
          <cell r="L79">
            <v>112</v>
          </cell>
          <cell r="M79">
            <v>120</v>
          </cell>
          <cell r="N79">
            <v>140</v>
          </cell>
          <cell r="O79">
            <v>151</v>
          </cell>
          <cell r="P79">
            <v>240</v>
          </cell>
          <cell r="Q79">
            <v>55</v>
          </cell>
          <cell r="R79">
            <v>89</v>
          </cell>
          <cell r="S79">
            <v>183</v>
          </cell>
          <cell r="T79">
            <v>308</v>
          </cell>
          <cell r="U79">
            <v>353</v>
          </cell>
          <cell r="V79">
            <v>751</v>
          </cell>
          <cell r="W79">
            <v>736</v>
          </cell>
          <cell r="X79">
            <v>728</v>
          </cell>
          <cell r="Y79">
            <v>724</v>
          </cell>
          <cell r="Z79">
            <v>745</v>
          </cell>
          <cell r="AA79">
            <v>1060</v>
          </cell>
        </row>
        <row r="80">
          <cell r="A80" t="str">
            <v>IN</v>
          </cell>
          <cell r="B80">
            <v>47</v>
          </cell>
          <cell r="C80">
            <v>36</v>
          </cell>
          <cell r="D80">
            <v>32</v>
          </cell>
          <cell r="E80">
            <v>27</v>
          </cell>
          <cell r="F80">
            <v>24</v>
          </cell>
          <cell r="G80">
            <v>19</v>
          </cell>
          <cell r="H80">
            <v>9</v>
          </cell>
          <cell r="I80">
            <v>13</v>
          </cell>
          <cell r="J80">
            <v>11</v>
          </cell>
          <cell r="K80">
            <v>22</v>
          </cell>
          <cell r="L80">
            <v>12</v>
          </cell>
          <cell r="M80">
            <v>31</v>
          </cell>
          <cell r="N80">
            <v>32</v>
          </cell>
          <cell r="O80">
            <v>36</v>
          </cell>
          <cell r="P80">
            <v>30</v>
          </cell>
          <cell r="Q80">
            <v>39</v>
          </cell>
          <cell r="R80">
            <v>37</v>
          </cell>
          <cell r="S80">
            <v>59</v>
          </cell>
          <cell r="T80">
            <v>114</v>
          </cell>
          <cell r="U80">
            <v>234</v>
          </cell>
          <cell r="V80">
            <v>191</v>
          </cell>
          <cell r="W80">
            <v>214</v>
          </cell>
          <cell r="X80">
            <v>213</v>
          </cell>
          <cell r="Y80">
            <v>207</v>
          </cell>
          <cell r="Z80">
            <v>200</v>
          </cell>
          <cell r="AA80">
            <v>526</v>
          </cell>
        </row>
        <row r="81">
          <cell r="A81" t="str">
            <v>IL</v>
          </cell>
          <cell r="B81">
            <v>60</v>
          </cell>
          <cell r="C81">
            <v>48</v>
          </cell>
          <cell r="D81">
            <v>51</v>
          </cell>
          <cell r="E81">
            <v>17</v>
          </cell>
          <cell r="F81">
            <v>26</v>
          </cell>
          <cell r="G81">
            <v>19</v>
          </cell>
          <cell r="H81">
            <v>18</v>
          </cell>
          <cell r="I81">
            <v>31</v>
          </cell>
          <cell r="J81">
            <v>38</v>
          </cell>
          <cell r="K81">
            <v>25</v>
          </cell>
          <cell r="L81">
            <v>44</v>
          </cell>
          <cell r="M81">
            <v>57</v>
          </cell>
          <cell r="N81">
            <v>78</v>
          </cell>
          <cell r="O81">
            <v>97</v>
          </cell>
          <cell r="P81">
            <v>107</v>
          </cell>
          <cell r="Q81">
            <v>61</v>
          </cell>
          <cell r="R81">
            <v>102</v>
          </cell>
          <cell r="S81">
            <v>66</v>
          </cell>
          <cell r="T81">
            <v>93</v>
          </cell>
          <cell r="U81">
            <v>296</v>
          </cell>
          <cell r="V81">
            <v>83</v>
          </cell>
          <cell r="W81">
            <v>64</v>
          </cell>
          <cell r="X81">
            <v>87</v>
          </cell>
          <cell r="Y81">
            <v>61</v>
          </cell>
          <cell r="Z81">
            <v>58</v>
          </cell>
          <cell r="AA81">
            <v>901</v>
          </cell>
          <cell r="AB81"/>
          <cell r="AC81"/>
          <cell r="AD81"/>
          <cell r="AE81"/>
          <cell r="AF81"/>
        </row>
        <row r="82">
          <cell r="A82" t="str">
            <v>KS</v>
          </cell>
          <cell r="B82">
            <v>3</v>
          </cell>
          <cell r="C82">
            <v>3</v>
          </cell>
          <cell r="D82">
            <v>2</v>
          </cell>
          <cell r="E82">
            <v>1</v>
          </cell>
          <cell r="F82">
            <v>1</v>
          </cell>
          <cell r="G82">
            <v>1</v>
          </cell>
          <cell r="H82">
            <v>1</v>
          </cell>
          <cell r="I82">
            <v>1</v>
          </cell>
          <cell r="J82">
            <v>1</v>
          </cell>
          <cell r="K82">
            <v>1</v>
          </cell>
          <cell r="L82">
            <v>1</v>
          </cell>
          <cell r="M82">
            <v>1</v>
          </cell>
          <cell r="N82">
            <v>4</v>
          </cell>
          <cell r="O82">
            <v>11</v>
          </cell>
          <cell r="P82">
            <v>1</v>
          </cell>
          <cell r="Q82">
            <v>7</v>
          </cell>
          <cell r="R82">
            <v>11</v>
          </cell>
          <cell r="S82">
            <v>12</v>
          </cell>
          <cell r="T82">
            <v>18</v>
          </cell>
          <cell r="U82">
            <v>21</v>
          </cell>
          <cell r="V82">
            <v>21</v>
          </cell>
          <cell r="W82">
            <v>16</v>
          </cell>
          <cell r="X82">
            <v>26</v>
          </cell>
          <cell r="Y82">
            <v>10</v>
          </cell>
          <cell r="Z82">
            <v>21</v>
          </cell>
          <cell r="AA82">
            <v>212</v>
          </cell>
        </row>
        <row r="83">
          <cell r="A83" t="str">
            <v>KY</v>
          </cell>
          <cell r="B83">
            <v>30</v>
          </cell>
          <cell r="C83">
            <v>21</v>
          </cell>
          <cell r="D83">
            <v>21</v>
          </cell>
          <cell r="E83">
            <v>2</v>
          </cell>
          <cell r="F83">
            <v>1</v>
          </cell>
          <cell r="G83">
            <v>0</v>
          </cell>
          <cell r="H83">
            <v>0</v>
          </cell>
          <cell r="I83">
            <v>0</v>
          </cell>
          <cell r="J83">
            <v>1</v>
          </cell>
          <cell r="K83">
            <v>0</v>
          </cell>
          <cell r="L83">
            <v>0</v>
          </cell>
          <cell r="M83">
            <v>0</v>
          </cell>
          <cell r="N83">
            <v>2</v>
          </cell>
          <cell r="O83">
            <v>4</v>
          </cell>
          <cell r="P83">
            <v>3</v>
          </cell>
          <cell r="Q83">
            <v>8</v>
          </cell>
          <cell r="R83">
            <v>8</v>
          </cell>
          <cell r="S83">
            <v>10</v>
          </cell>
          <cell r="T83">
            <v>13</v>
          </cell>
          <cell r="U83">
            <v>14</v>
          </cell>
          <cell r="V83">
            <v>14</v>
          </cell>
          <cell r="W83">
            <v>14</v>
          </cell>
          <cell r="X83">
            <v>15</v>
          </cell>
          <cell r="Y83">
            <v>16</v>
          </cell>
          <cell r="Z83">
            <v>15</v>
          </cell>
          <cell r="AA83">
            <v>246</v>
          </cell>
        </row>
        <row r="84">
          <cell r="A84" t="str">
            <v>LA</v>
          </cell>
          <cell r="B84">
            <v>2</v>
          </cell>
          <cell r="C84">
            <v>4</v>
          </cell>
          <cell r="D84">
            <v>4</v>
          </cell>
          <cell r="E84">
            <v>1</v>
          </cell>
          <cell r="F84">
            <v>1</v>
          </cell>
          <cell r="G84">
            <v>1</v>
          </cell>
          <cell r="H84">
            <v>0</v>
          </cell>
          <cell r="I84">
            <v>0</v>
          </cell>
          <cell r="J84">
            <v>0</v>
          </cell>
          <cell r="K84">
            <v>0</v>
          </cell>
          <cell r="L84">
            <v>1</v>
          </cell>
          <cell r="M84">
            <v>0</v>
          </cell>
          <cell r="N84">
            <v>44</v>
          </cell>
          <cell r="O84">
            <v>147</v>
          </cell>
          <cell r="P84">
            <v>107</v>
          </cell>
          <cell r="Q84">
            <v>3</v>
          </cell>
          <cell r="R84">
            <v>0</v>
          </cell>
          <cell r="S84">
            <v>24</v>
          </cell>
          <cell r="T84">
            <v>3</v>
          </cell>
          <cell r="U84">
            <v>9</v>
          </cell>
          <cell r="V84">
            <v>16</v>
          </cell>
          <cell r="W84">
            <v>15</v>
          </cell>
          <cell r="X84">
            <v>15</v>
          </cell>
          <cell r="Y84">
            <v>16</v>
          </cell>
          <cell r="Z84">
            <v>12</v>
          </cell>
          <cell r="AA84">
            <v>282</v>
          </cell>
        </row>
        <row r="85">
          <cell r="A85" t="str">
            <v>ME</v>
          </cell>
          <cell r="B85">
            <v>0</v>
          </cell>
          <cell r="C85">
            <v>0</v>
          </cell>
          <cell r="D85">
            <v>0</v>
          </cell>
          <cell r="E85">
            <v>0</v>
          </cell>
          <cell r="F85">
            <v>0</v>
          </cell>
          <cell r="G85">
            <v>0</v>
          </cell>
          <cell r="H85">
            <v>0</v>
          </cell>
          <cell r="I85">
            <v>0</v>
          </cell>
          <cell r="J85">
            <v>0</v>
          </cell>
          <cell r="K85">
            <v>0</v>
          </cell>
          <cell r="L85">
            <v>0</v>
          </cell>
          <cell r="M85">
            <v>0</v>
          </cell>
          <cell r="N85">
            <v>0</v>
          </cell>
          <cell r="O85">
            <v>0</v>
          </cell>
          <cell r="P85">
            <v>0</v>
          </cell>
          <cell r="Q85">
            <v>0</v>
          </cell>
          <cell r="R85">
            <v>1</v>
          </cell>
          <cell r="S85">
            <v>2</v>
          </cell>
          <cell r="T85">
            <v>5</v>
          </cell>
          <cell r="U85">
            <v>11</v>
          </cell>
          <cell r="V85">
            <v>11</v>
          </cell>
          <cell r="W85">
            <v>6</v>
          </cell>
          <cell r="X85">
            <v>6</v>
          </cell>
          <cell r="Y85">
            <v>10</v>
          </cell>
          <cell r="Z85">
            <v>8</v>
          </cell>
          <cell r="AA85">
            <v>105</v>
          </cell>
          <cell r="AB85"/>
          <cell r="AC85"/>
          <cell r="AD85"/>
          <cell r="AE85"/>
          <cell r="AF85"/>
        </row>
        <row r="86">
          <cell r="A86" t="str">
            <v>MD</v>
          </cell>
          <cell r="B86">
            <v>0</v>
          </cell>
          <cell r="C86">
            <v>0</v>
          </cell>
          <cell r="D86">
            <v>0</v>
          </cell>
          <cell r="E86">
            <v>0</v>
          </cell>
          <cell r="F86">
            <v>0</v>
          </cell>
          <cell r="G86">
            <v>0</v>
          </cell>
          <cell r="H86">
            <v>0</v>
          </cell>
          <cell r="I86">
            <v>0</v>
          </cell>
          <cell r="J86">
            <v>0</v>
          </cell>
          <cell r="K86">
            <v>0</v>
          </cell>
          <cell r="L86">
            <v>0</v>
          </cell>
          <cell r="M86">
            <v>0</v>
          </cell>
          <cell r="N86">
            <v>2</v>
          </cell>
          <cell r="O86">
            <v>0</v>
          </cell>
          <cell r="P86">
            <v>0</v>
          </cell>
          <cell r="Q86">
            <v>3</v>
          </cell>
          <cell r="R86">
            <v>7</v>
          </cell>
          <cell r="S86">
            <v>9</v>
          </cell>
          <cell r="T86">
            <v>8</v>
          </cell>
          <cell r="U86">
            <v>9</v>
          </cell>
          <cell r="V86">
            <v>12</v>
          </cell>
          <cell r="W86">
            <v>12</v>
          </cell>
          <cell r="X86">
            <v>12</v>
          </cell>
          <cell r="Y86">
            <v>12</v>
          </cell>
          <cell r="Z86">
            <v>12</v>
          </cell>
          <cell r="AA86">
            <v>598</v>
          </cell>
        </row>
        <row r="87">
          <cell r="A87" t="str">
            <v>MA</v>
          </cell>
          <cell r="B87">
            <v>0</v>
          </cell>
          <cell r="C87">
            <v>0</v>
          </cell>
          <cell r="D87">
            <v>0</v>
          </cell>
          <cell r="E87">
            <v>0</v>
          </cell>
          <cell r="F87">
            <v>0</v>
          </cell>
          <cell r="G87">
            <v>0</v>
          </cell>
          <cell r="H87">
            <v>0</v>
          </cell>
          <cell r="I87">
            <v>0</v>
          </cell>
          <cell r="J87">
            <v>0</v>
          </cell>
          <cell r="K87">
            <v>0</v>
          </cell>
          <cell r="L87">
            <v>0</v>
          </cell>
          <cell r="M87">
            <v>0</v>
          </cell>
          <cell r="N87">
            <v>0</v>
          </cell>
          <cell r="O87">
            <v>0</v>
          </cell>
          <cell r="P87">
            <v>1</v>
          </cell>
          <cell r="Q87">
            <v>5</v>
          </cell>
          <cell r="R87">
            <v>18</v>
          </cell>
          <cell r="S87">
            <v>24</v>
          </cell>
          <cell r="T87">
            <v>21</v>
          </cell>
          <cell r="U87">
            <v>24</v>
          </cell>
          <cell r="V87">
            <v>18</v>
          </cell>
          <cell r="W87">
            <v>52</v>
          </cell>
          <cell r="X87">
            <v>15</v>
          </cell>
          <cell r="Y87">
            <v>17</v>
          </cell>
          <cell r="Z87">
            <v>17</v>
          </cell>
          <cell r="AA87">
            <v>502</v>
          </cell>
        </row>
        <row r="88">
          <cell r="A88" t="str">
            <v>MI</v>
          </cell>
          <cell r="B88">
            <v>32</v>
          </cell>
          <cell r="C88">
            <v>32</v>
          </cell>
          <cell r="D88">
            <v>26</v>
          </cell>
          <cell r="E88">
            <v>4</v>
          </cell>
          <cell r="F88">
            <v>22</v>
          </cell>
          <cell r="G88">
            <v>3</v>
          </cell>
          <cell r="H88">
            <v>1</v>
          </cell>
          <cell r="I88">
            <v>2</v>
          </cell>
          <cell r="J88">
            <v>5</v>
          </cell>
          <cell r="K88">
            <v>5</v>
          </cell>
          <cell r="L88">
            <v>11</v>
          </cell>
          <cell r="M88">
            <v>18</v>
          </cell>
          <cell r="N88">
            <v>21</v>
          </cell>
          <cell r="O88">
            <v>22</v>
          </cell>
          <cell r="P88">
            <v>21</v>
          </cell>
          <cell r="Q88">
            <v>31</v>
          </cell>
          <cell r="R88">
            <v>14</v>
          </cell>
          <cell r="S88">
            <v>16</v>
          </cell>
          <cell r="T88">
            <v>23</v>
          </cell>
          <cell r="U88">
            <v>41</v>
          </cell>
          <cell r="V88">
            <v>26</v>
          </cell>
          <cell r="W88">
            <v>26</v>
          </cell>
          <cell r="X88">
            <v>27</v>
          </cell>
          <cell r="Y88">
            <v>29</v>
          </cell>
          <cell r="Z88">
            <v>1127</v>
          </cell>
          <cell r="AA88">
            <v>654</v>
          </cell>
        </row>
        <row r="89">
          <cell r="A89" t="str">
            <v>MN</v>
          </cell>
          <cell r="B89">
            <v>66</v>
          </cell>
          <cell r="C89">
            <v>16</v>
          </cell>
          <cell r="D89">
            <v>14</v>
          </cell>
          <cell r="E89">
            <v>11</v>
          </cell>
          <cell r="F89">
            <v>12</v>
          </cell>
          <cell r="G89">
            <v>13</v>
          </cell>
          <cell r="H89">
            <v>10</v>
          </cell>
          <cell r="I89">
            <v>284</v>
          </cell>
          <cell r="J89">
            <v>299</v>
          </cell>
          <cell r="K89">
            <v>16</v>
          </cell>
          <cell r="L89">
            <v>16</v>
          </cell>
          <cell r="M89">
            <v>17</v>
          </cell>
          <cell r="N89">
            <v>18</v>
          </cell>
          <cell r="O89">
            <v>287</v>
          </cell>
          <cell r="P89">
            <v>18</v>
          </cell>
          <cell r="Q89">
            <v>14</v>
          </cell>
          <cell r="R89">
            <v>343</v>
          </cell>
          <cell r="S89">
            <v>295</v>
          </cell>
          <cell r="T89">
            <v>296</v>
          </cell>
          <cell r="U89">
            <v>226</v>
          </cell>
          <cell r="V89">
            <v>302</v>
          </cell>
          <cell r="W89">
            <v>262</v>
          </cell>
          <cell r="X89">
            <v>284</v>
          </cell>
          <cell r="Y89">
            <v>262</v>
          </cell>
          <cell r="Z89">
            <v>269</v>
          </cell>
          <cell r="AA89">
            <v>661</v>
          </cell>
          <cell r="AB89"/>
          <cell r="AC89"/>
          <cell r="AD89"/>
          <cell r="AE89"/>
          <cell r="AF89"/>
        </row>
        <row r="90">
          <cell r="A90" t="str">
            <v>MS</v>
          </cell>
          <cell r="B90">
            <v>0</v>
          </cell>
          <cell r="C90">
            <v>0</v>
          </cell>
          <cell r="D90">
            <v>0</v>
          </cell>
          <cell r="E90">
            <v>1</v>
          </cell>
          <cell r="F90">
            <v>2</v>
          </cell>
          <cell r="G90">
            <v>0</v>
          </cell>
          <cell r="H90">
            <v>0</v>
          </cell>
          <cell r="I90">
            <v>0</v>
          </cell>
          <cell r="J90">
            <v>0</v>
          </cell>
          <cell r="K90">
            <v>0</v>
          </cell>
          <cell r="L90">
            <v>0</v>
          </cell>
          <cell r="M90">
            <v>0</v>
          </cell>
          <cell r="N90">
            <v>0</v>
          </cell>
          <cell r="O90">
            <v>0</v>
          </cell>
          <cell r="P90">
            <v>0</v>
          </cell>
          <cell r="Q90">
            <v>1</v>
          </cell>
          <cell r="R90">
            <v>0</v>
          </cell>
          <cell r="S90">
            <v>0</v>
          </cell>
          <cell r="T90">
            <v>3</v>
          </cell>
          <cell r="U90">
            <v>6</v>
          </cell>
          <cell r="V90">
            <v>12</v>
          </cell>
          <cell r="W90">
            <v>11</v>
          </cell>
          <cell r="X90">
            <v>13</v>
          </cell>
          <cell r="Y90">
            <v>13</v>
          </cell>
          <cell r="Z90">
            <v>12</v>
          </cell>
          <cell r="AA90">
            <v>164</v>
          </cell>
        </row>
        <row r="91">
          <cell r="A91" t="str">
            <v>MO</v>
          </cell>
          <cell r="B91">
            <v>8</v>
          </cell>
          <cell r="C91">
            <v>4</v>
          </cell>
          <cell r="D91">
            <v>4</v>
          </cell>
          <cell r="E91">
            <v>5</v>
          </cell>
          <cell r="F91">
            <v>4</v>
          </cell>
          <cell r="G91">
            <v>3</v>
          </cell>
          <cell r="H91">
            <v>2</v>
          </cell>
          <cell r="I91">
            <v>1</v>
          </cell>
          <cell r="J91">
            <v>1</v>
          </cell>
          <cell r="K91">
            <v>6</v>
          </cell>
          <cell r="L91">
            <v>9</v>
          </cell>
          <cell r="M91">
            <v>10</v>
          </cell>
          <cell r="N91">
            <v>21</v>
          </cell>
          <cell r="O91">
            <v>28</v>
          </cell>
          <cell r="P91">
            <v>24</v>
          </cell>
          <cell r="Q91">
            <v>37</v>
          </cell>
          <cell r="R91">
            <v>7</v>
          </cell>
          <cell r="S91">
            <v>10</v>
          </cell>
          <cell r="T91">
            <v>15</v>
          </cell>
          <cell r="U91">
            <v>14</v>
          </cell>
          <cell r="V91">
            <v>17</v>
          </cell>
          <cell r="W91">
            <v>17</v>
          </cell>
          <cell r="X91">
            <v>17</v>
          </cell>
          <cell r="Y91">
            <v>17</v>
          </cell>
          <cell r="Z91">
            <v>18</v>
          </cell>
          <cell r="AA91">
            <v>446</v>
          </cell>
        </row>
        <row r="92">
          <cell r="A92" t="str">
            <v>MT</v>
          </cell>
          <cell r="B92">
            <v>0</v>
          </cell>
          <cell r="C92">
            <v>0</v>
          </cell>
          <cell r="D92">
            <v>0</v>
          </cell>
          <cell r="E92">
            <v>0</v>
          </cell>
          <cell r="F92">
            <v>0</v>
          </cell>
          <cell r="G92">
            <v>0</v>
          </cell>
          <cell r="H92">
            <v>0</v>
          </cell>
          <cell r="I92">
            <v>0</v>
          </cell>
          <cell r="J92">
            <v>0</v>
          </cell>
          <cell r="K92">
            <v>0</v>
          </cell>
          <cell r="L92">
            <v>0</v>
          </cell>
          <cell r="M92">
            <v>0</v>
          </cell>
          <cell r="N92">
            <v>0</v>
          </cell>
          <cell r="O92">
            <v>0</v>
          </cell>
          <cell r="P92">
            <v>0</v>
          </cell>
          <cell r="Q92">
            <v>1</v>
          </cell>
          <cell r="R92">
            <v>1</v>
          </cell>
          <cell r="S92">
            <v>2</v>
          </cell>
          <cell r="T92">
            <v>3</v>
          </cell>
          <cell r="U92">
            <v>3</v>
          </cell>
          <cell r="V92">
            <v>3</v>
          </cell>
          <cell r="W92">
            <v>4</v>
          </cell>
          <cell r="X92">
            <v>4</v>
          </cell>
          <cell r="Y92">
            <v>4</v>
          </cell>
          <cell r="Z92">
            <v>4</v>
          </cell>
          <cell r="AA92">
            <v>51</v>
          </cell>
        </row>
        <row r="93">
          <cell r="A93" t="str">
            <v>NE</v>
          </cell>
          <cell r="B93">
            <v>21</v>
          </cell>
          <cell r="C93">
            <v>16</v>
          </cell>
          <cell r="D93">
            <v>18</v>
          </cell>
          <cell r="E93">
            <v>3</v>
          </cell>
          <cell r="F93">
            <v>2</v>
          </cell>
          <cell r="G93">
            <v>2</v>
          </cell>
          <cell r="H93">
            <v>2</v>
          </cell>
          <cell r="I93">
            <v>2</v>
          </cell>
          <cell r="J93">
            <v>2</v>
          </cell>
          <cell r="K93">
            <v>2</v>
          </cell>
          <cell r="L93">
            <v>38</v>
          </cell>
          <cell r="M93">
            <v>23</v>
          </cell>
          <cell r="N93">
            <v>18</v>
          </cell>
          <cell r="O93">
            <v>15</v>
          </cell>
          <cell r="P93">
            <v>29</v>
          </cell>
          <cell r="Q93">
            <v>2</v>
          </cell>
          <cell r="R93">
            <v>8</v>
          </cell>
          <cell r="S93">
            <v>15</v>
          </cell>
          <cell r="T93">
            <v>25</v>
          </cell>
          <cell r="U93">
            <v>22</v>
          </cell>
          <cell r="V93">
            <v>6</v>
          </cell>
          <cell r="W93">
            <v>23</v>
          </cell>
          <cell r="X93">
            <v>21</v>
          </cell>
          <cell r="Y93">
            <v>16</v>
          </cell>
          <cell r="Z93">
            <v>20</v>
          </cell>
          <cell r="AA93">
            <v>129</v>
          </cell>
          <cell r="AB93"/>
          <cell r="AC93"/>
          <cell r="AD93"/>
          <cell r="AE93"/>
          <cell r="AF93"/>
        </row>
        <row r="94">
          <cell r="A94" t="str">
            <v>NV</v>
          </cell>
          <cell r="B94">
            <v>2</v>
          </cell>
          <cell r="C94">
            <v>3</v>
          </cell>
          <cell r="D94">
            <v>3</v>
          </cell>
          <cell r="E94">
            <v>1</v>
          </cell>
          <cell r="F94">
            <v>0</v>
          </cell>
          <cell r="G94">
            <v>1</v>
          </cell>
          <cell r="H94">
            <v>0</v>
          </cell>
          <cell r="I94">
            <v>0</v>
          </cell>
          <cell r="J94">
            <v>1</v>
          </cell>
          <cell r="K94">
            <v>1</v>
          </cell>
          <cell r="L94">
            <v>1</v>
          </cell>
          <cell r="M94">
            <v>2</v>
          </cell>
          <cell r="N94">
            <v>2</v>
          </cell>
          <cell r="O94">
            <v>2</v>
          </cell>
          <cell r="P94">
            <v>2</v>
          </cell>
          <cell r="Q94">
            <v>2</v>
          </cell>
          <cell r="R94">
            <v>2</v>
          </cell>
          <cell r="S94">
            <v>3</v>
          </cell>
          <cell r="T94">
            <v>7</v>
          </cell>
          <cell r="U94">
            <v>5</v>
          </cell>
          <cell r="V94">
            <v>5</v>
          </cell>
          <cell r="W94">
            <v>5</v>
          </cell>
          <cell r="X94">
            <v>5</v>
          </cell>
          <cell r="Y94">
            <v>8</v>
          </cell>
          <cell r="Z94">
            <v>5</v>
          </cell>
          <cell r="AA94">
            <v>301</v>
          </cell>
        </row>
        <row r="95">
          <cell r="A95" t="str">
            <v>NH</v>
          </cell>
          <cell r="B95">
            <v>0</v>
          </cell>
          <cell r="C95">
            <v>0</v>
          </cell>
          <cell r="D95">
            <v>0</v>
          </cell>
          <cell r="E95">
            <v>0</v>
          </cell>
          <cell r="F95">
            <v>0</v>
          </cell>
          <cell r="G95">
            <v>0</v>
          </cell>
          <cell r="H95">
            <v>0</v>
          </cell>
          <cell r="I95">
            <v>0</v>
          </cell>
          <cell r="J95">
            <v>0</v>
          </cell>
          <cell r="K95">
            <v>0</v>
          </cell>
          <cell r="L95">
            <v>0</v>
          </cell>
          <cell r="M95">
            <v>0</v>
          </cell>
          <cell r="N95">
            <v>0</v>
          </cell>
          <cell r="O95">
            <v>0</v>
          </cell>
          <cell r="P95">
            <v>0</v>
          </cell>
          <cell r="Q95">
            <v>1</v>
          </cell>
          <cell r="R95">
            <v>22</v>
          </cell>
          <cell r="S95">
            <v>10</v>
          </cell>
          <cell r="T95">
            <v>13</v>
          </cell>
          <cell r="U95">
            <v>12</v>
          </cell>
          <cell r="V95">
            <v>19</v>
          </cell>
          <cell r="W95">
            <v>18</v>
          </cell>
          <cell r="X95">
            <v>19</v>
          </cell>
          <cell r="Y95">
            <v>20</v>
          </cell>
          <cell r="Z95">
            <v>20</v>
          </cell>
          <cell r="AA95">
            <v>123</v>
          </cell>
        </row>
        <row r="96">
          <cell r="A96" t="str">
            <v>NJ</v>
          </cell>
          <cell r="B96">
            <v>0</v>
          </cell>
          <cell r="C96">
            <v>0</v>
          </cell>
          <cell r="D96">
            <v>0</v>
          </cell>
          <cell r="E96">
            <v>0</v>
          </cell>
          <cell r="F96">
            <v>0</v>
          </cell>
          <cell r="G96">
            <v>1</v>
          </cell>
          <cell r="H96">
            <v>1</v>
          </cell>
          <cell r="I96">
            <v>1</v>
          </cell>
          <cell r="J96">
            <v>1</v>
          </cell>
          <cell r="K96">
            <v>1</v>
          </cell>
          <cell r="L96">
            <v>1</v>
          </cell>
          <cell r="M96">
            <v>1</v>
          </cell>
          <cell r="N96">
            <v>0</v>
          </cell>
          <cell r="O96">
            <v>0</v>
          </cell>
          <cell r="P96">
            <v>0</v>
          </cell>
          <cell r="Q96">
            <v>7</v>
          </cell>
          <cell r="R96">
            <v>17</v>
          </cell>
          <cell r="S96">
            <v>23</v>
          </cell>
          <cell r="T96">
            <v>20</v>
          </cell>
          <cell r="U96">
            <v>22</v>
          </cell>
          <cell r="V96">
            <v>25</v>
          </cell>
          <cell r="W96">
            <v>23</v>
          </cell>
          <cell r="X96">
            <v>23</v>
          </cell>
          <cell r="Y96">
            <v>26</v>
          </cell>
          <cell r="Z96">
            <v>54</v>
          </cell>
          <cell r="AA96">
            <v>778</v>
          </cell>
        </row>
        <row r="97">
          <cell r="A97" t="str">
            <v>NM</v>
          </cell>
          <cell r="B97">
            <v>9</v>
          </cell>
          <cell r="C97">
            <v>7</v>
          </cell>
          <cell r="D97">
            <v>5</v>
          </cell>
          <cell r="E97">
            <v>0</v>
          </cell>
          <cell r="F97">
            <v>0</v>
          </cell>
          <cell r="G97">
            <v>1</v>
          </cell>
          <cell r="H97">
            <v>1</v>
          </cell>
          <cell r="I97">
            <v>1</v>
          </cell>
          <cell r="J97">
            <v>2</v>
          </cell>
          <cell r="K97">
            <v>2</v>
          </cell>
          <cell r="L97">
            <v>2</v>
          </cell>
          <cell r="M97">
            <v>1</v>
          </cell>
          <cell r="N97">
            <v>10</v>
          </cell>
          <cell r="O97">
            <v>12</v>
          </cell>
          <cell r="P97">
            <v>2</v>
          </cell>
          <cell r="Q97">
            <v>1</v>
          </cell>
          <cell r="R97">
            <v>1</v>
          </cell>
          <cell r="S97">
            <v>1</v>
          </cell>
          <cell r="T97">
            <v>3</v>
          </cell>
          <cell r="U97">
            <v>4</v>
          </cell>
          <cell r="V97">
            <v>7</v>
          </cell>
          <cell r="W97">
            <v>8</v>
          </cell>
          <cell r="X97">
            <v>8</v>
          </cell>
          <cell r="Y97">
            <v>7</v>
          </cell>
          <cell r="Z97">
            <v>6</v>
          </cell>
          <cell r="AA97">
            <v>137</v>
          </cell>
          <cell r="AB97"/>
          <cell r="AC97"/>
          <cell r="AD97"/>
          <cell r="AE97"/>
          <cell r="AF97"/>
        </row>
        <row r="98">
          <cell r="A98" t="str">
            <v>NY</v>
          </cell>
          <cell r="B98">
            <v>0</v>
          </cell>
          <cell r="C98">
            <v>0</v>
          </cell>
          <cell r="D98">
            <v>0</v>
          </cell>
          <cell r="E98">
            <v>0</v>
          </cell>
          <cell r="F98">
            <v>1</v>
          </cell>
          <cell r="G98">
            <v>4</v>
          </cell>
          <cell r="H98">
            <v>3</v>
          </cell>
          <cell r="I98">
            <v>3</v>
          </cell>
          <cell r="J98">
            <v>2</v>
          </cell>
          <cell r="K98">
            <v>2</v>
          </cell>
          <cell r="L98">
            <v>2</v>
          </cell>
          <cell r="M98">
            <v>1</v>
          </cell>
          <cell r="N98">
            <v>2</v>
          </cell>
          <cell r="O98">
            <v>4</v>
          </cell>
          <cell r="P98">
            <v>35</v>
          </cell>
          <cell r="Q98">
            <v>14</v>
          </cell>
          <cell r="R98">
            <v>43</v>
          </cell>
          <cell r="S98">
            <v>50</v>
          </cell>
          <cell r="T98">
            <v>53</v>
          </cell>
          <cell r="U98">
            <v>65</v>
          </cell>
          <cell r="V98">
            <v>61</v>
          </cell>
          <cell r="W98">
            <v>63</v>
          </cell>
          <cell r="X98">
            <v>60</v>
          </cell>
          <cell r="Y98">
            <v>66</v>
          </cell>
          <cell r="Z98">
            <v>67</v>
          </cell>
          <cell r="AA98">
            <v>1067</v>
          </cell>
        </row>
        <row r="99">
          <cell r="A99" t="str">
            <v>NC</v>
          </cell>
          <cell r="B99">
            <v>0</v>
          </cell>
          <cell r="C99">
            <v>2</v>
          </cell>
          <cell r="D99">
            <v>1</v>
          </cell>
          <cell r="E99">
            <v>0</v>
          </cell>
          <cell r="F99">
            <v>1</v>
          </cell>
          <cell r="G99">
            <v>0</v>
          </cell>
          <cell r="H99">
            <v>10</v>
          </cell>
          <cell r="I99">
            <v>5</v>
          </cell>
          <cell r="J99">
            <v>12</v>
          </cell>
          <cell r="K99">
            <v>9</v>
          </cell>
          <cell r="L99">
            <v>11</v>
          </cell>
          <cell r="M99">
            <v>12</v>
          </cell>
          <cell r="N99">
            <v>15</v>
          </cell>
          <cell r="O99">
            <v>83</v>
          </cell>
          <cell r="P99">
            <v>108</v>
          </cell>
          <cell r="Q99">
            <v>39</v>
          </cell>
          <cell r="R99">
            <v>46</v>
          </cell>
          <cell r="S99">
            <v>48</v>
          </cell>
          <cell r="T99">
            <v>278</v>
          </cell>
          <cell r="U99">
            <v>566</v>
          </cell>
          <cell r="V99">
            <v>296</v>
          </cell>
          <cell r="W99">
            <v>119</v>
          </cell>
          <cell r="X99">
            <v>119</v>
          </cell>
          <cell r="Y99">
            <v>106</v>
          </cell>
          <cell r="Z99">
            <v>115</v>
          </cell>
          <cell r="AA99">
            <v>1249</v>
          </cell>
        </row>
        <row r="100">
          <cell r="A100" t="str">
            <v>ND</v>
          </cell>
          <cell r="B100">
            <v>3</v>
          </cell>
          <cell r="C100">
            <v>2</v>
          </cell>
          <cell r="D100">
            <v>2</v>
          </cell>
          <cell r="E100">
            <v>1</v>
          </cell>
          <cell r="F100">
            <v>1</v>
          </cell>
          <cell r="G100">
            <v>1</v>
          </cell>
          <cell r="H100">
            <v>0</v>
          </cell>
          <cell r="I100">
            <v>0</v>
          </cell>
          <cell r="J100">
            <v>1</v>
          </cell>
          <cell r="K100">
            <v>1</v>
          </cell>
          <cell r="L100">
            <v>1</v>
          </cell>
          <cell r="M100">
            <v>1</v>
          </cell>
          <cell r="N100">
            <v>1</v>
          </cell>
          <cell r="O100">
            <v>2</v>
          </cell>
          <cell r="P100">
            <v>1</v>
          </cell>
          <cell r="Q100">
            <v>2</v>
          </cell>
          <cell r="R100">
            <v>4</v>
          </cell>
          <cell r="S100">
            <v>4</v>
          </cell>
          <cell r="T100">
            <v>5</v>
          </cell>
          <cell r="U100">
            <v>6</v>
          </cell>
          <cell r="V100">
            <v>7</v>
          </cell>
          <cell r="W100">
            <v>4</v>
          </cell>
          <cell r="X100">
            <v>7</v>
          </cell>
          <cell r="Y100">
            <v>8</v>
          </cell>
          <cell r="Z100">
            <v>7</v>
          </cell>
          <cell r="AA100">
            <v>35</v>
          </cell>
        </row>
        <row r="101">
          <cell r="A101" t="str">
            <v>OH</v>
          </cell>
          <cell r="B101">
            <v>84</v>
          </cell>
          <cell r="C101">
            <v>78</v>
          </cell>
          <cell r="D101">
            <v>71</v>
          </cell>
          <cell r="E101">
            <v>56</v>
          </cell>
          <cell r="F101">
            <v>75</v>
          </cell>
          <cell r="G101">
            <v>67</v>
          </cell>
          <cell r="H101">
            <v>22</v>
          </cell>
          <cell r="I101">
            <v>211</v>
          </cell>
          <cell r="J101">
            <v>116</v>
          </cell>
          <cell r="K101">
            <v>28</v>
          </cell>
          <cell r="L101">
            <v>85</v>
          </cell>
          <cell r="M101">
            <v>30</v>
          </cell>
          <cell r="N101">
            <v>55</v>
          </cell>
          <cell r="O101">
            <v>27</v>
          </cell>
          <cell r="P101">
            <v>23</v>
          </cell>
          <cell r="Q101">
            <v>42</v>
          </cell>
          <cell r="R101">
            <v>75</v>
          </cell>
          <cell r="S101">
            <v>95</v>
          </cell>
          <cell r="T101">
            <v>111</v>
          </cell>
          <cell r="U101">
            <v>105</v>
          </cell>
          <cell r="V101">
            <v>86</v>
          </cell>
          <cell r="W101">
            <v>32</v>
          </cell>
          <cell r="X101">
            <v>34</v>
          </cell>
          <cell r="Y101">
            <v>36</v>
          </cell>
          <cell r="Z101">
            <v>34</v>
          </cell>
          <cell r="AA101">
            <v>993</v>
          </cell>
          <cell r="AB101"/>
          <cell r="AC101"/>
          <cell r="AD101"/>
          <cell r="AE101"/>
          <cell r="AF101"/>
        </row>
        <row r="102">
          <cell r="A102" t="str">
            <v>OK</v>
          </cell>
          <cell r="B102">
            <v>0</v>
          </cell>
          <cell r="C102">
            <v>0</v>
          </cell>
          <cell r="D102">
            <v>0</v>
          </cell>
          <cell r="E102">
            <v>0</v>
          </cell>
          <cell r="F102">
            <v>0</v>
          </cell>
          <cell r="G102">
            <v>0</v>
          </cell>
          <cell r="H102">
            <v>0</v>
          </cell>
          <cell r="I102">
            <v>0</v>
          </cell>
          <cell r="J102">
            <v>0</v>
          </cell>
          <cell r="K102">
            <v>0</v>
          </cell>
          <cell r="L102">
            <v>0</v>
          </cell>
          <cell r="M102">
            <v>0</v>
          </cell>
          <cell r="N102">
            <v>0</v>
          </cell>
          <cell r="O102">
            <v>0</v>
          </cell>
          <cell r="P102">
            <v>0</v>
          </cell>
          <cell r="Q102">
            <v>11</v>
          </cell>
          <cell r="R102">
            <v>10</v>
          </cell>
          <cell r="S102">
            <v>34</v>
          </cell>
          <cell r="T102">
            <v>58</v>
          </cell>
          <cell r="U102">
            <v>47</v>
          </cell>
          <cell r="V102">
            <v>44</v>
          </cell>
          <cell r="W102">
            <v>43</v>
          </cell>
          <cell r="X102">
            <v>46</v>
          </cell>
          <cell r="Y102">
            <v>49</v>
          </cell>
          <cell r="Z102">
            <v>49</v>
          </cell>
          <cell r="AA102">
            <v>317</v>
          </cell>
        </row>
        <row r="103">
          <cell r="A103" t="str">
            <v>OR</v>
          </cell>
          <cell r="B103">
            <v>0</v>
          </cell>
          <cell r="C103">
            <v>0</v>
          </cell>
          <cell r="D103">
            <v>9</v>
          </cell>
          <cell r="E103">
            <v>3</v>
          </cell>
          <cell r="F103">
            <v>0</v>
          </cell>
          <cell r="G103">
            <v>0</v>
          </cell>
          <cell r="H103">
            <v>0</v>
          </cell>
          <cell r="I103">
            <v>0</v>
          </cell>
          <cell r="J103">
            <v>1</v>
          </cell>
          <cell r="K103">
            <v>1</v>
          </cell>
          <cell r="L103">
            <v>1</v>
          </cell>
          <cell r="M103">
            <v>1</v>
          </cell>
          <cell r="N103">
            <v>2</v>
          </cell>
          <cell r="O103">
            <v>2</v>
          </cell>
          <cell r="P103">
            <v>2</v>
          </cell>
          <cell r="Q103">
            <v>3</v>
          </cell>
          <cell r="R103">
            <v>7</v>
          </cell>
          <cell r="S103">
            <v>5</v>
          </cell>
          <cell r="T103">
            <v>9</v>
          </cell>
          <cell r="U103">
            <v>10</v>
          </cell>
          <cell r="V103">
            <v>9</v>
          </cell>
          <cell r="W103">
            <v>9</v>
          </cell>
          <cell r="X103">
            <v>9</v>
          </cell>
          <cell r="Y103">
            <v>9</v>
          </cell>
          <cell r="Z103">
            <v>10</v>
          </cell>
          <cell r="AA103">
            <v>320</v>
          </cell>
        </row>
        <row r="104">
          <cell r="A104" t="str">
            <v>PA</v>
          </cell>
          <cell r="B104">
            <v>0</v>
          </cell>
          <cell r="C104">
            <v>0</v>
          </cell>
          <cell r="D104">
            <v>0</v>
          </cell>
          <cell r="E104">
            <v>1</v>
          </cell>
          <cell r="F104">
            <v>2</v>
          </cell>
          <cell r="G104">
            <v>5</v>
          </cell>
          <cell r="H104">
            <v>3</v>
          </cell>
          <cell r="I104">
            <v>12</v>
          </cell>
          <cell r="J104">
            <v>9</v>
          </cell>
          <cell r="K104">
            <v>2</v>
          </cell>
          <cell r="L104">
            <v>1</v>
          </cell>
          <cell r="M104">
            <v>1</v>
          </cell>
          <cell r="N104">
            <v>1</v>
          </cell>
          <cell r="O104">
            <v>1</v>
          </cell>
          <cell r="P104">
            <v>7</v>
          </cell>
          <cell r="Q104">
            <v>3</v>
          </cell>
          <cell r="R104">
            <v>8</v>
          </cell>
          <cell r="S104">
            <v>10</v>
          </cell>
          <cell r="T104">
            <v>23</v>
          </cell>
          <cell r="U104">
            <v>28</v>
          </cell>
          <cell r="V104">
            <v>29</v>
          </cell>
          <cell r="W104">
            <v>30</v>
          </cell>
          <cell r="X104">
            <v>30</v>
          </cell>
          <cell r="Y104">
            <v>31</v>
          </cell>
          <cell r="Z104">
            <v>30</v>
          </cell>
          <cell r="AA104">
            <v>921</v>
          </cell>
        </row>
        <row r="105">
          <cell r="A105" t="str">
            <v>RI</v>
          </cell>
          <cell r="B105">
            <v>0</v>
          </cell>
          <cell r="C105">
            <v>0</v>
          </cell>
          <cell r="D105">
            <v>0</v>
          </cell>
          <cell r="E105">
            <v>0</v>
          </cell>
          <cell r="F105">
            <v>0</v>
          </cell>
          <cell r="G105">
            <v>0</v>
          </cell>
          <cell r="H105">
            <v>0</v>
          </cell>
          <cell r="I105">
            <v>0</v>
          </cell>
          <cell r="J105">
            <v>0</v>
          </cell>
          <cell r="K105">
            <v>0</v>
          </cell>
          <cell r="L105">
            <v>0</v>
          </cell>
          <cell r="M105">
            <v>0</v>
          </cell>
          <cell r="N105">
            <v>0</v>
          </cell>
          <cell r="O105">
            <v>0</v>
          </cell>
          <cell r="P105">
            <v>1</v>
          </cell>
          <cell r="Q105">
            <v>1</v>
          </cell>
          <cell r="R105">
            <v>3</v>
          </cell>
          <cell r="S105">
            <v>4</v>
          </cell>
          <cell r="T105">
            <v>3</v>
          </cell>
          <cell r="U105">
            <v>4</v>
          </cell>
          <cell r="V105">
            <v>4</v>
          </cell>
          <cell r="W105">
            <v>4</v>
          </cell>
          <cell r="X105">
            <v>3</v>
          </cell>
          <cell r="Y105">
            <v>4</v>
          </cell>
          <cell r="Z105">
            <v>4</v>
          </cell>
          <cell r="AA105">
            <v>72</v>
          </cell>
          <cell r="AB105"/>
          <cell r="AC105"/>
          <cell r="AD105"/>
          <cell r="AE105"/>
          <cell r="AF105"/>
        </row>
        <row r="106">
          <cell r="A106" t="str">
            <v>SC</v>
          </cell>
          <cell r="B106">
            <v>3</v>
          </cell>
          <cell r="C106">
            <v>0</v>
          </cell>
          <cell r="D106">
            <v>0</v>
          </cell>
          <cell r="E106">
            <v>0</v>
          </cell>
          <cell r="F106">
            <v>0</v>
          </cell>
          <cell r="G106">
            <v>0</v>
          </cell>
          <cell r="H106">
            <v>0</v>
          </cell>
          <cell r="I106">
            <v>0</v>
          </cell>
          <cell r="J106">
            <v>0</v>
          </cell>
          <cell r="K106">
            <v>0</v>
          </cell>
          <cell r="L106">
            <v>0</v>
          </cell>
          <cell r="M106">
            <v>0</v>
          </cell>
          <cell r="N106">
            <v>0</v>
          </cell>
          <cell r="O106">
            <v>0</v>
          </cell>
          <cell r="P106">
            <v>0</v>
          </cell>
          <cell r="Q106">
            <v>1</v>
          </cell>
          <cell r="R106">
            <v>1</v>
          </cell>
          <cell r="S106">
            <v>2</v>
          </cell>
          <cell r="T106">
            <v>8</v>
          </cell>
          <cell r="U106">
            <v>10</v>
          </cell>
          <cell r="V106">
            <v>10</v>
          </cell>
          <cell r="W106">
            <v>11</v>
          </cell>
          <cell r="X106">
            <v>11</v>
          </cell>
          <cell r="Y106">
            <v>12</v>
          </cell>
          <cell r="Z106">
            <v>11</v>
          </cell>
          <cell r="AA106">
            <v>374</v>
          </cell>
        </row>
        <row r="107">
          <cell r="A107" t="str">
            <v>SD</v>
          </cell>
          <cell r="B107">
            <v>4</v>
          </cell>
          <cell r="C107">
            <v>7</v>
          </cell>
          <cell r="D107">
            <v>9</v>
          </cell>
          <cell r="E107">
            <v>2</v>
          </cell>
          <cell r="F107">
            <v>2</v>
          </cell>
          <cell r="G107">
            <v>2</v>
          </cell>
          <cell r="H107">
            <v>1</v>
          </cell>
          <cell r="I107">
            <v>1</v>
          </cell>
          <cell r="J107">
            <v>2</v>
          </cell>
          <cell r="K107">
            <v>2</v>
          </cell>
          <cell r="L107">
            <v>2</v>
          </cell>
          <cell r="M107">
            <v>5</v>
          </cell>
          <cell r="N107">
            <v>5</v>
          </cell>
          <cell r="O107">
            <v>2</v>
          </cell>
          <cell r="P107">
            <v>2</v>
          </cell>
          <cell r="Q107">
            <v>3</v>
          </cell>
          <cell r="R107">
            <v>3</v>
          </cell>
          <cell r="S107">
            <v>3</v>
          </cell>
          <cell r="T107">
            <v>4</v>
          </cell>
          <cell r="U107">
            <v>4</v>
          </cell>
          <cell r="V107">
            <v>4</v>
          </cell>
          <cell r="W107">
            <v>4</v>
          </cell>
          <cell r="X107">
            <v>4</v>
          </cell>
          <cell r="Y107">
            <v>4</v>
          </cell>
          <cell r="Z107">
            <v>4</v>
          </cell>
          <cell r="AA107">
            <v>47</v>
          </cell>
        </row>
        <row r="108">
          <cell r="A108" t="str">
            <v>TN</v>
          </cell>
          <cell r="B108">
            <v>16</v>
          </cell>
          <cell r="C108">
            <v>11</v>
          </cell>
          <cell r="D108">
            <v>11</v>
          </cell>
          <cell r="E108">
            <v>7</v>
          </cell>
          <cell r="F108">
            <v>2</v>
          </cell>
          <cell r="G108">
            <v>1</v>
          </cell>
          <cell r="H108">
            <v>0</v>
          </cell>
          <cell r="I108">
            <v>0</v>
          </cell>
          <cell r="J108">
            <v>0</v>
          </cell>
          <cell r="K108">
            <v>0</v>
          </cell>
          <cell r="L108">
            <v>0</v>
          </cell>
          <cell r="M108">
            <v>0</v>
          </cell>
          <cell r="N108">
            <v>0</v>
          </cell>
          <cell r="O108">
            <v>0</v>
          </cell>
          <cell r="P108">
            <v>0</v>
          </cell>
          <cell r="Q108">
            <v>9</v>
          </cell>
          <cell r="R108">
            <v>9</v>
          </cell>
          <cell r="S108">
            <v>12</v>
          </cell>
          <cell r="T108">
            <v>16</v>
          </cell>
          <cell r="U108">
            <v>19</v>
          </cell>
          <cell r="V108">
            <v>17</v>
          </cell>
          <cell r="W108">
            <v>18</v>
          </cell>
          <cell r="X108">
            <v>19</v>
          </cell>
          <cell r="Y108">
            <v>20</v>
          </cell>
          <cell r="Z108">
            <v>19</v>
          </cell>
          <cell r="AA108">
            <v>439</v>
          </cell>
        </row>
        <row r="109">
          <cell r="A109" t="str">
            <v>TX</v>
          </cell>
          <cell r="B109">
            <v>23</v>
          </cell>
          <cell r="C109">
            <v>16</v>
          </cell>
          <cell r="D109">
            <v>16</v>
          </cell>
          <cell r="E109">
            <v>0</v>
          </cell>
          <cell r="F109">
            <v>1</v>
          </cell>
          <cell r="G109">
            <v>3</v>
          </cell>
          <cell r="H109">
            <v>1</v>
          </cell>
          <cell r="I109">
            <v>3</v>
          </cell>
          <cell r="J109">
            <v>4</v>
          </cell>
          <cell r="K109">
            <v>3</v>
          </cell>
          <cell r="L109">
            <v>4</v>
          </cell>
          <cell r="M109">
            <v>4</v>
          </cell>
          <cell r="N109">
            <v>2</v>
          </cell>
          <cell r="O109">
            <v>1</v>
          </cell>
          <cell r="P109">
            <v>1</v>
          </cell>
          <cell r="Q109">
            <v>1</v>
          </cell>
          <cell r="R109">
            <v>25</v>
          </cell>
          <cell r="S109">
            <v>69</v>
          </cell>
          <cell r="T109">
            <v>80</v>
          </cell>
          <cell r="U109">
            <v>72</v>
          </cell>
          <cell r="V109">
            <v>95</v>
          </cell>
          <cell r="W109">
            <v>105</v>
          </cell>
          <cell r="X109">
            <v>99</v>
          </cell>
          <cell r="Y109">
            <v>100</v>
          </cell>
          <cell r="Z109">
            <v>102</v>
          </cell>
          <cell r="AA109">
            <v>1709</v>
          </cell>
          <cell r="AB109"/>
          <cell r="AC109"/>
          <cell r="AD109"/>
          <cell r="AE109"/>
          <cell r="AF109"/>
        </row>
        <row r="110">
          <cell r="A110" t="str">
            <v>UT</v>
          </cell>
          <cell r="B110">
            <v>0</v>
          </cell>
          <cell r="C110">
            <v>0</v>
          </cell>
          <cell r="D110">
            <v>0</v>
          </cell>
          <cell r="E110">
            <v>0</v>
          </cell>
          <cell r="F110">
            <v>0</v>
          </cell>
          <cell r="G110">
            <v>0</v>
          </cell>
          <cell r="H110">
            <v>0</v>
          </cell>
          <cell r="I110">
            <v>0</v>
          </cell>
          <cell r="J110">
            <v>1</v>
          </cell>
          <cell r="K110">
            <v>1</v>
          </cell>
          <cell r="L110">
            <v>1</v>
          </cell>
          <cell r="M110">
            <v>1</v>
          </cell>
          <cell r="N110">
            <v>0</v>
          </cell>
          <cell r="O110">
            <v>0</v>
          </cell>
          <cell r="P110">
            <v>0</v>
          </cell>
          <cell r="Q110">
            <v>2</v>
          </cell>
          <cell r="R110">
            <v>2</v>
          </cell>
          <cell r="S110">
            <v>3</v>
          </cell>
          <cell r="T110">
            <v>4</v>
          </cell>
          <cell r="U110">
            <v>4</v>
          </cell>
          <cell r="V110">
            <v>5</v>
          </cell>
          <cell r="W110">
            <v>7</v>
          </cell>
          <cell r="X110">
            <v>7</v>
          </cell>
          <cell r="Y110">
            <v>8</v>
          </cell>
          <cell r="Z110">
            <v>7</v>
          </cell>
          <cell r="AA110">
            <v>139</v>
          </cell>
        </row>
        <row r="111">
          <cell r="A111" t="str">
            <v>VT</v>
          </cell>
          <cell r="B111">
            <v>0</v>
          </cell>
          <cell r="C111">
            <v>0</v>
          </cell>
          <cell r="D111">
            <v>0</v>
          </cell>
          <cell r="E111">
            <v>0</v>
          </cell>
          <cell r="F111">
            <v>0</v>
          </cell>
          <cell r="G111">
            <v>0</v>
          </cell>
          <cell r="H111">
            <v>0</v>
          </cell>
          <cell r="I111">
            <v>0</v>
          </cell>
          <cell r="J111">
            <v>0</v>
          </cell>
          <cell r="K111">
            <v>0</v>
          </cell>
          <cell r="L111">
            <v>0</v>
          </cell>
          <cell r="M111">
            <v>0</v>
          </cell>
          <cell r="N111">
            <v>0</v>
          </cell>
          <cell r="O111">
            <v>0</v>
          </cell>
          <cell r="P111">
            <v>0</v>
          </cell>
          <cell r="Q111">
            <v>0</v>
          </cell>
          <cell r="R111">
            <v>0</v>
          </cell>
          <cell r="S111">
            <v>0</v>
          </cell>
          <cell r="T111">
            <v>2</v>
          </cell>
          <cell r="U111">
            <v>2</v>
          </cell>
          <cell r="V111">
            <v>2</v>
          </cell>
          <cell r="W111">
            <v>2</v>
          </cell>
          <cell r="X111">
            <v>2</v>
          </cell>
          <cell r="Y111">
            <v>2</v>
          </cell>
          <cell r="Z111">
            <v>2</v>
          </cell>
          <cell r="AA111">
            <v>42</v>
          </cell>
        </row>
        <row r="112">
          <cell r="A112" t="str">
            <v>VA</v>
          </cell>
          <cell r="B112">
            <v>9</v>
          </cell>
          <cell r="C112">
            <v>6</v>
          </cell>
          <cell r="D112">
            <v>5</v>
          </cell>
          <cell r="E112">
            <v>0</v>
          </cell>
          <cell r="F112">
            <v>2</v>
          </cell>
          <cell r="G112">
            <v>0</v>
          </cell>
          <cell r="H112">
            <v>5</v>
          </cell>
          <cell r="I112">
            <v>4</v>
          </cell>
          <cell r="J112">
            <v>5</v>
          </cell>
          <cell r="K112">
            <v>5</v>
          </cell>
          <cell r="L112">
            <v>4</v>
          </cell>
          <cell r="M112">
            <v>4</v>
          </cell>
          <cell r="N112">
            <v>7</v>
          </cell>
          <cell r="O112">
            <v>9</v>
          </cell>
          <cell r="P112">
            <v>9</v>
          </cell>
          <cell r="Q112">
            <v>7</v>
          </cell>
          <cell r="R112">
            <v>15</v>
          </cell>
          <cell r="S112">
            <v>22</v>
          </cell>
          <cell r="T112">
            <v>25</v>
          </cell>
          <cell r="U112">
            <v>31</v>
          </cell>
          <cell r="V112">
            <v>27</v>
          </cell>
          <cell r="W112">
            <v>36</v>
          </cell>
          <cell r="X112">
            <v>33</v>
          </cell>
          <cell r="Y112">
            <v>32</v>
          </cell>
          <cell r="Z112">
            <v>35</v>
          </cell>
          <cell r="AA112">
            <v>766</v>
          </cell>
        </row>
        <row r="113">
          <cell r="A113" t="str">
            <v>WA</v>
          </cell>
          <cell r="B113">
            <v>4</v>
          </cell>
          <cell r="C113">
            <v>3</v>
          </cell>
          <cell r="D113">
            <v>9</v>
          </cell>
          <cell r="E113">
            <v>6</v>
          </cell>
          <cell r="F113">
            <v>7</v>
          </cell>
          <cell r="G113">
            <v>3</v>
          </cell>
          <cell r="H113">
            <v>1</v>
          </cell>
          <cell r="I113">
            <v>2</v>
          </cell>
          <cell r="J113">
            <v>3</v>
          </cell>
          <cell r="K113">
            <v>12</v>
          </cell>
          <cell r="L113">
            <v>12</v>
          </cell>
          <cell r="M113">
            <v>5</v>
          </cell>
          <cell r="N113">
            <v>17</v>
          </cell>
          <cell r="O113">
            <v>7</v>
          </cell>
          <cell r="P113">
            <v>2</v>
          </cell>
          <cell r="Q113">
            <v>15</v>
          </cell>
          <cell r="R113">
            <v>17</v>
          </cell>
          <cell r="S113">
            <v>26</v>
          </cell>
          <cell r="T113">
            <v>45</v>
          </cell>
          <cell r="U113">
            <v>44</v>
          </cell>
          <cell r="V113">
            <v>27</v>
          </cell>
          <cell r="W113">
            <v>30</v>
          </cell>
          <cell r="X113">
            <v>40</v>
          </cell>
          <cell r="Y113">
            <v>47</v>
          </cell>
          <cell r="Z113">
            <v>43</v>
          </cell>
          <cell r="AA113">
            <v>573</v>
          </cell>
          <cell r="AB113"/>
          <cell r="AC113"/>
          <cell r="AD113"/>
          <cell r="AE113"/>
          <cell r="AF113"/>
        </row>
        <row r="114">
          <cell r="A114" t="str">
            <v>WV</v>
          </cell>
          <cell r="B114">
            <v>0</v>
          </cell>
          <cell r="C114">
            <v>0</v>
          </cell>
          <cell r="D114">
            <v>4</v>
          </cell>
          <cell r="E114">
            <v>0</v>
          </cell>
          <cell r="F114">
            <v>0</v>
          </cell>
          <cell r="G114">
            <v>0</v>
          </cell>
          <cell r="H114">
            <v>0</v>
          </cell>
          <cell r="I114">
            <v>0</v>
          </cell>
          <cell r="J114">
            <v>0</v>
          </cell>
          <cell r="K114">
            <v>0</v>
          </cell>
          <cell r="L114">
            <v>0</v>
          </cell>
          <cell r="M114">
            <v>0</v>
          </cell>
          <cell r="N114">
            <v>1</v>
          </cell>
          <cell r="O114">
            <v>1</v>
          </cell>
          <cell r="P114">
            <v>2</v>
          </cell>
          <cell r="Q114">
            <v>1</v>
          </cell>
          <cell r="R114">
            <v>1</v>
          </cell>
          <cell r="S114">
            <v>1</v>
          </cell>
          <cell r="T114">
            <v>7</v>
          </cell>
          <cell r="U114">
            <v>8</v>
          </cell>
          <cell r="V114">
            <v>8</v>
          </cell>
          <cell r="W114">
            <v>9</v>
          </cell>
          <cell r="X114">
            <v>8</v>
          </cell>
          <cell r="Y114">
            <v>9</v>
          </cell>
          <cell r="Z114">
            <v>8</v>
          </cell>
          <cell r="AA114">
            <v>116</v>
          </cell>
        </row>
        <row r="115">
          <cell r="A115" t="str">
            <v>WI</v>
          </cell>
          <cell r="B115">
            <v>4</v>
          </cell>
          <cell r="C115">
            <v>8</v>
          </cell>
          <cell r="D115">
            <v>6</v>
          </cell>
          <cell r="E115">
            <v>1</v>
          </cell>
          <cell r="F115">
            <v>2</v>
          </cell>
          <cell r="G115">
            <v>3</v>
          </cell>
          <cell r="H115">
            <v>7</v>
          </cell>
          <cell r="I115">
            <v>5</v>
          </cell>
          <cell r="J115">
            <v>3</v>
          </cell>
          <cell r="K115">
            <v>3</v>
          </cell>
          <cell r="L115">
            <v>4</v>
          </cell>
          <cell r="M115">
            <v>9</v>
          </cell>
          <cell r="N115">
            <v>15</v>
          </cell>
          <cell r="O115">
            <v>12</v>
          </cell>
          <cell r="P115">
            <v>12</v>
          </cell>
          <cell r="Q115">
            <v>20</v>
          </cell>
          <cell r="R115">
            <v>12</v>
          </cell>
          <cell r="S115">
            <v>14</v>
          </cell>
          <cell r="T115">
            <v>18</v>
          </cell>
          <cell r="U115">
            <v>18</v>
          </cell>
          <cell r="V115">
            <v>20</v>
          </cell>
          <cell r="W115">
            <v>19</v>
          </cell>
          <cell r="X115">
            <v>19</v>
          </cell>
          <cell r="Y115">
            <v>20</v>
          </cell>
          <cell r="Z115">
            <v>19</v>
          </cell>
          <cell r="AA115">
            <v>417</v>
          </cell>
        </row>
        <row r="116">
          <cell r="A116" t="str">
            <v>WY</v>
          </cell>
          <cell r="B116">
            <v>1</v>
          </cell>
          <cell r="C116">
            <v>3</v>
          </cell>
          <cell r="D116">
            <v>5</v>
          </cell>
          <cell r="E116">
            <v>1</v>
          </cell>
          <cell r="F116">
            <v>1</v>
          </cell>
          <cell r="G116">
            <v>0</v>
          </cell>
          <cell r="H116">
            <v>1</v>
          </cell>
          <cell r="I116">
            <v>0</v>
          </cell>
          <cell r="J116">
            <v>0</v>
          </cell>
          <cell r="K116">
            <v>0</v>
          </cell>
          <cell r="L116">
            <v>0</v>
          </cell>
          <cell r="M116">
            <v>0</v>
          </cell>
          <cell r="N116">
            <v>0</v>
          </cell>
          <cell r="O116">
            <v>0</v>
          </cell>
          <cell r="P116">
            <v>0</v>
          </cell>
          <cell r="Q116">
            <v>21</v>
          </cell>
          <cell r="R116">
            <v>23</v>
          </cell>
          <cell r="S116">
            <v>49</v>
          </cell>
          <cell r="T116">
            <v>50</v>
          </cell>
          <cell r="U116">
            <v>51</v>
          </cell>
          <cell r="V116">
            <v>58</v>
          </cell>
          <cell r="W116">
            <v>159</v>
          </cell>
          <cell r="X116">
            <v>101</v>
          </cell>
          <cell r="Y116">
            <v>112</v>
          </cell>
          <cell r="Z116">
            <v>90</v>
          </cell>
          <cell r="AA116">
            <v>151</v>
          </cell>
          <cell r="AB116"/>
          <cell r="AC116"/>
          <cell r="AD116"/>
          <cell r="AE116"/>
          <cell r="AF116"/>
        </row>
        <row r="117">
          <cell r="A117" t="str">
            <v>US</v>
          </cell>
          <cell r="B117">
            <v>506</v>
          </cell>
          <cell r="C117">
            <v>483</v>
          </cell>
          <cell r="D117">
            <v>480</v>
          </cell>
          <cell r="E117">
            <v>293</v>
          </cell>
          <cell r="F117">
            <v>218</v>
          </cell>
          <cell r="G117">
            <v>176</v>
          </cell>
          <cell r="H117">
            <v>206</v>
          </cell>
          <cell r="I117">
            <v>672</v>
          </cell>
          <cell r="J117">
            <v>618</v>
          </cell>
          <cell r="K117">
            <v>259</v>
          </cell>
          <cell r="L117">
            <v>402</v>
          </cell>
          <cell r="M117">
            <v>420</v>
          </cell>
          <cell r="N117">
            <v>540</v>
          </cell>
          <cell r="O117">
            <v>1088</v>
          </cell>
          <cell r="P117">
            <v>903</v>
          </cell>
          <cell r="Q117">
            <v>605</v>
          </cell>
          <cell r="R117">
            <v>1127</v>
          </cell>
          <cell r="S117">
            <v>1373</v>
          </cell>
          <cell r="T117">
            <v>2127</v>
          </cell>
          <cell r="U117">
            <v>2819</v>
          </cell>
          <cell r="V117">
            <v>3296</v>
          </cell>
          <cell r="W117">
            <v>2895</v>
          </cell>
          <cell r="X117">
            <v>2574</v>
          </cell>
          <cell r="Y117">
            <v>2658</v>
          </cell>
          <cell r="Z117">
            <v>3717</v>
          </cell>
          <cell r="AA117">
            <v>26211</v>
          </cell>
          <cell r="AB117"/>
          <cell r="AC117"/>
          <cell r="AD117"/>
          <cell r="AE117"/>
          <cell r="AF117"/>
        </row>
        <row r="123">
          <cell r="A123" t="str">
            <v>State</v>
          </cell>
          <cell r="B123">
            <v>1990</v>
          </cell>
          <cell r="C123">
            <v>1991</v>
          </cell>
          <cell r="D123">
            <v>1992</v>
          </cell>
          <cell r="E123">
            <v>1993</v>
          </cell>
          <cell r="F123">
            <v>1994</v>
          </cell>
          <cell r="G123">
            <v>1995</v>
          </cell>
          <cell r="H123">
            <v>1996</v>
          </cell>
          <cell r="I123">
            <v>1997</v>
          </cell>
          <cell r="J123">
            <v>1998</v>
          </cell>
          <cell r="K123">
            <v>1999</v>
          </cell>
          <cell r="L123">
            <v>2000</v>
          </cell>
          <cell r="M123">
            <v>2001</v>
          </cell>
          <cell r="N123">
            <v>2002</v>
          </cell>
          <cell r="O123">
            <v>2003</v>
          </cell>
          <cell r="P123">
            <v>2004</v>
          </cell>
          <cell r="Q123">
            <v>2005</v>
          </cell>
          <cell r="R123">
            <v>2006</v>
          </cell>
          <cell r="S123">
            <v>2007</v>
          </cell>
          <cell r="T123">
            <v>2008</v>
          </cell>
          <cell r="U123">
            <v>2009</v>
          </cell>
          <cell r="V123">
            <v>2010</v>
          </cell>
          <cell r="W123">
            <v>2011</v>
          </cell>
          <cell r="X123">
            <v>2012</v>
          </cell>
          <cell r="Y123">
            <v>2013</v>
          </cell>
          <cell r="Z123">
            <v>2014</v>
          </cell>
          <cell r="AA123">
            <v>2015</v>
          </cell>
          <cell r="AB123">
            <v>2016</v>
          </cell>
          <cell r="AC123">
            <v>2017</v>
          </cell>
          <cell r="AD123">
            <v>2018</v>
          </cell>
          <cell r="AE123">
            <v>2019</v>
          </cell>
          <cell r="AF123">
            <v>2020</v>
          </cell>
        </row>
        <row r="124">
          <cell r="A124" t="str">
            <v>AL</v>
          </cell>
          <cell r="B124">
            <v>15</v>
          </cell>
          <cell r="C124">
            <v>13</v>
          </cell>
          <cell r="D124">
            <v>22</v>
          </cell>
          <cell r="E124">
            <v>15</v>
          </cell>
          <cell r="F124">
            <v>18</v>
          </cell>
          <cell r="G124">
            <v>24</v>
          </cell>
          <cell r="H124">
            <v>4</v>
          </cell>
          <cell r="I124">
            <v>4</v>
          </cell>
          <cell r="J124">
            <v>3</v>
          </cell>
          <cell r="K124">
            <v>0</v>
          </cell>
          <cell r="L124">
            <v>0</v>
          </cell>
          <cell r="M124">
            <v>22</v>
          </cell>
          <cell r="N124">
            <v>15</v>
          </cell>
          <cell r="O124">
            <v>24</v>
          </cell>
          <cell r="P124">
            <v>52</v>
          </cell>
          <cell r="Q124">
            <v>3</v>
          </cell>
          <cell r="R124">
            <v>3</v>
          </cell>
          <cell r="S124">
            <v>8</v>
          </cell>
          <cell r="T124">
            <v>61</v>
          </cell>
          <cell r="U124">
            <v>145</v>
          </cell>
          <cell r="V124">
            <v>241</v>
          </cell>
          <cell r="W124">
            <v>228</v>
          </cell>
          <cell r="X124">
            <v>170</v>
          </cell>
          <cell r="Y124">
            <v>181</v>
          </cell>
          <cell r="Z124">
            <v>188</v>
          </cell>
          <cell r="AA124">
            <v>305</v>
          </cell>
        </row>
        <row r="125">
          <cell r="A125" t="str">
            <v>AK</v>
          </cell>
          <cell r="B125">
            <v>0</v>
          </cell>
          <cell r="C125">
            <v>0</v>
          </cell>
          <cell r="D125">
            <v>0</v>
          </cell>
          <cell r="E125">
            <v>0</v>
          </cell>
          <cell r="F125">
            <v>0</v>
          </cell>
          <cell r="G125">
            <v>6</v>
          </cell>
          <cell r="H125">
            <v>7</v>
          </cell>
          <cell r="I125">
            <v>5</v>
          </cell>
          <cell r="J125">
            <v>4</v>
          </cell>
          <cell r="K125">
            <v>2</v>
          </cell>
          <cell r="L125">
            <v>1</v>
          </cell>
          <cell r="M125">
            <v>6</v>
          </cell>
          <cell r="N125">
            <v>5</v>
          </cell>
          <cell r="O125">
            <v>4</v>
          </cell>
          <cell r="P125">
            <v>7</v>
          </cell>
          <cell r="Q125">
            <v>12</v>
          </cell>
          <cell r="R125">
            <v>12</v>
          </cell>
          <cell r="S125">
            <v>9</v>
          </cell>
          <cell r="T125">
            <v>19</v>
          </cell>
          <cell r="U125">
            <v>20</v>
          </cell>
          <cell r="V125">
            <v>56</v>
          </cell>
          <cell r="W125">
            <v>56</v>
          </cell>
          <cell r="X125">
            <v>60</v>
          </cell>
          <cell r="Y125">
            <v>64</v>
          </cell>
          <cell r="Z125">
            <v>39</v>
          </cell>
          <cell r="AA125">
            <v>35</v>
          </cell>
        </row>
        <row r="126">
          <cell r="A126" t="str">
            <v>AZ</v>
          </cell>
          <cell r="B126">
            <v>0</v>
          </cell>
          <cell r="C126">
            <v>0</v>
          </cell>
          <cell r="D126">
            <v>0</v>
          </cell>
          <cell r="E126">
            <v>2</v>
          </cell>
          <cell r="F126">
            <v>6</v>
          </cell>
          <cell r="G126">
            <v>20</v>
          </cell>
          <cell r="H126">
            <v>17</v>
          </cell>
          <cell r="I126">
            <v>18</v>
          </cell>
          <cell r="J126">
            <v>13</v>
          </cell>
          <cell r="K126">
            <v>8</v>
          </cell>
          <cell r="L126">
            <v>9</v>
          </cell>
          <cell r="M126">
            <v>31</v>
          </cell>
          <cell r="N126">
            <v>17</v>
          </cell>
          <cell r="O126">
            <v>18</v>
          </cell>
          <cell r="P126">
            <v>20</v>
          </cell>
          <cell r="Q126">
            <v>213</v>
          </cell>
          <cell r="R126">
            <v>256</v>
          </cell>
          <cell r="S126">
            <v>249</v>
          </cell>
          <cell r="T126">
            <v>311</v>
          </cell>
          <cell r="U126">
            <v>306</v>
          </cell>
          <cell r="V126">
            <v>273</v>
          </cell>
          <cell r="W126">
            <v>281</v>
          </cell>
          <cell r="X126">
            <v>294</v>
          </cell>
          <cell r="Y126">
            <v>312</v>
          </cell>
          <cell r="Z126">
            <v>321</v>
          </cell>
          <cell r="AA126">
            <v>615</v>
          </cell>
        </row>
        <row r="127">
          <cell r="A127" t="str">
            <v>AR</v>
          </cell>
          <cell r="B127">
            <v>7</v>
          </cell>
          <cell r="C127">
            <v>5</v>
          </cell>
          <cell r="D127">
            <v>3</v>
          </cell>
          <cell r="E127">
            <v>2</v>
          </cell>
          <cell r="F127">
            <v>0</v>
          </cell>
          <cell r="G127">
            <v>0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0</v>
          </cell>
          <cell r="M127">
            <v>0</v>
          </cell>
          <cell r="N127">
            <v>0</v>
          </cell>
          <cell r="O127">
            <v>0</v>
          </cell>
          <cell r="P127">
            <v>0</v>
          </cell>
          <cell r="Q127">
            <v>3</v>
          </cell>
          <cell r="R127">
            <v>3</v>
          </cell>
          <cell r="S127">
            <v>8</v>
          </cell>
          <cell r="T127">
            <v>46</v>
          </cell>
          <cell r="U127">
            <v>118</v>
          </cell>
          <cell r="V127">
            <v>277</v>
          </cell>
          <cell r="W127">
            <v>274</v>
          </cell>
          <cell r="X127">
            <v>244</v>
          </cell>
          <cell r="Y127">
            <v>271</v>
          </cell>
          <cell r="Z127">
            <v>235</v>
          </cell>
          <cell r="AA127">
            <v>260</v>
          </cell>
          <cell r="AB127"/>
          <cell r="AC127"/>
          <cell r="AD127"/>
          <cell r="AE127"/>
          <cell r="AF127"/>
        </row>
        <row r="128">
          <cell r="A128" t="str">
            <v>CA</v>
          </cell>
          <cell r="B128">
            <v>41</v>
          </cell>
          <cell r="C128">
            <v>54</v>
          </cell>
          <cell r="D128">
            <v>6</v>
          </cell>
          <cell r="E128">
            <v>17</v>
          </cell>
          <cell r="F128">
            <v>25</v>
          </cell>
          <cell r="G128">
            <v>80</v>
          </cell>
          <cell r="H128">
            <v>64</v>
          </cell>
          <cell r="I128">
            <v>67</v>
          </cell>
          <cell r="J128">
            <v>55</v>
          </cell>
          <cell r="K128">
            <v>28</v>
          </cell>
          <cell r="L128">
            <v>32</v>
          </cell>
          <cell r="M128">
            <v>98</v>
          </cell>
          <cell r="N128">
            <v>117</v>
          </cell>
          <cell r="O128">
            <v>681</v>
          </cell>
          <cell r="P128">
            <v>1098</v>
          </cell>
          <cell r="Q128">
            <v>1113</v>
          </cell>
          <cell r="R128">
            <v>1121</v>
          </cell>
          <cell r="S128">
            <v>956</v>
          </cell>
          <cell r="T128">
            <v>896</v>
          </cell>
          <cell r="U128">
            <v>857</v>
          </cell>
          <cell r="V128">
            <v>2066</v>
          </cell>
          <cell r="W128">
            <v>2031</v>
          </cell>
          <cell r="X128">
            <v>2108</v>
          </cell>
          <cell r="Y128">
            <v>2232</v>
          </cell>
          <cell r="Z128">
            <v>1643</v>
          </cell>
          <cell r="AA128">
            <v>2155</v>
          </cell>
        </row>
        <row r="129">
          <cell r="A129" t="str">
            <v>CO</v>
          </cell>
          <cell r="B129">
            <v>9</v>
          </cell>
          <cell r="C129">
            <v>12</v>
          </cell>
          <cell r="D129">
            <v>18</v>
          </cell>
          <cell r="E129">
            <v>28</v>
          </cell>
          <cell r="F129">
            <v>30</v>
          </cell>
          <cell r="G129">
            <v>41</v>
          </cell>
          <cell r="H129">
            <v>79</v>
          </cell>
          <cell r="I129">
            <v>82</v>
          </cell>
          <cell r="J129">
            <v>73</v>
          </cell>
          <cell r="K129">
            <v>53</v>
          </cell>
          <cell r="L129">
            <v>58</v>
          </cell>
          <cell r="M129">
            <v>161</v>
          </cell>
          <cell r="N129">
            <v>152</v>
          </cell>
          <cell r="O129">
            <v>183</v>
          </cell>
          <cell r="P129">
            <v>186</v>
          </cell>
          <cell r="Q129">
            <v>102</v>
          </cell>
          <cell r="R129">
            <v>95</v>
          </cell>
          <cell r="S129">
            <v>90</v>
          </cell>
          <cell r="T129">
            <v>94</v>
          </cell>
          <cell r="U129">
            <v>107</v>
          </cell>
          <cell r="V129">
            <v>192</v>
          </cell>
          <cell r="W129">
            <v>247</v>
          </cell>
          <cell r="X129">
            <v>244</v>
          </cell>
          <cell r="Y129">
            <v>250</v>
          </cell>
          <cell r="Z129">
            <v>213</v>
          </cell>
          <cell r="AA129">
            <v>404</v>
          </cell>
        </row>
        <row r="130">
          <cell r="A130" t="str">
            <v>CT</v>
          </cell>
          <cell r="B130">
            <v>0</v>
          </cell>
          <cell r="C130">
            <v>1</v>
          </cell>
          <cell r="D130">
            <v>3</v>
          </cell>
          <cell r="E130">
            <v>3</v>
          </cell>
          <cell r="F130">
            <v>2</v>
          </cell>
          <cell r="G130">
            <v>1</v>
          </cell>
          <cell r="H130">
            <v>2</v>
          </cell>
          <cell r="I130">
            <v>2</v>
          </cell>
          <cell r="J130">
            <v>1</v>
          </cell>
          <cell r="K130">
            <v>2</v>
          </cell>
          <cell r="L130">
            <v>2</v>
          </cell>
          <cell r="M130">
            <v>2</v>
          </cell>
          <cell r="N130">
            <v>4</v>
          </cell>
          <cell r="O130">
            <v>24</v>
          </cell>
          <cell r="P130">
            <v>186</v>
          </cell>
          <cell r="Q130">
            <v>50</v>
          </cell>
          <cell r="R130">
            <v>153</v>
          </cell>
          <cell r="S130">
            <v>142</v>
          </cell>
          <cell r="T130">
            <v>103</v>
          </cell>
          <cell r="U130">
            <v>118</v>
          </cell>
          <cell r="V130">
            <v>182</v>
          </cell>
          <cell r="W130">
            <v>172</v>
          </cell>
          <cell r="X130">
            <v>169</v>
          </cell>
          <cell r="Y130">
            <v>176</v>
          </cell>
          <cell r="Z130">
            <v>135</v>
          </cell>
          <cell r="AA130">
            <v>134</v>
          </cell>
        </row>
        <row r="131">
          <cell r="A131" t="str">
            <v>DE</v>
          </cell>
          <cell r="B131">
            <v>0</v>
          </cell>
          <cell r="C131">
            <v>0</v>
          </cell>
          <cell r="D131">
            <v>0</v>
          </cell>
          <cell r="E131">
            <v>0</v>
          </cell>
          <cell r="F131">
            <v>0</v>
          </cell>
          <cell r="G131">
            <v>0</v>
          </cell>
          <cell r="H131">
            <v>0</v>
          </cell>
          <cell r="I131">
            <v>0</v>
          </cell>
          <cell r="J131">
            <v>0</v>
          </cell>
          <cell r="K131">
            <v>0</v>
          </cell>
          <cell r="L131">
            <v>0</v>
          </cell>
          <cell r="M131">
            <v>0</v>
          </cell>
          <cell r="N131">
            <v>0</v>
          </cell>
          <cell r="O131">
            <v>0</v>
          </cell>
          <cell r="P131">
            <v>0</v>
          </cell>
          <cell r="Q131">
            <v>9</v>
          </cell>
          <cell r="R131">
            <v>29</v>
          </cell>
          <cell r="S131">
            <v>60</v>
          </cell>
          <cell r="T131">
            <v>38</v>
          </cell>
          <cell r="U131">
            <v>39</v>
          </cell>
          <cell r="V131">
            <v>62</v>
          </cell>
          <cell r="W131">
            <v>61</v>
          </cell>
          <cell r="X131">
            <v>57</v>
          </cell>
          <cell r="Y131">
            <v>61</v>
          </cell>
          <cell r="Z131">
            <v>59</v>
          </cell>
          <cell r="AA131">
            <v>50</v>
          </cell>
          <cell r="AB131"/>
          <cell r="AC131"/>
          <cell r="AD131"/>
          <cell r="AE131"/>
          <cell r="AF131"/>
        </row>
        <row r="132">
          <cell r="A132" t="str">
            <v>DC</v>
          </cell>
          <cell r="B132">
            <v>0</v>
          </cell>
          <cell r="C132">
            <v>0</v>
          </cell>
          <cell r="D132">
            <v>0</v>
          </cell>
          <cell r="E132">
            <v>0</v>
          </cell>
          <cell r="F132">
            <v>0</v>
          </cell>
          <cell r="G132">
            <v>0</v>
          </cell>
          <cell r="H132">
            <v>0</v>
          </cell>
          <cell r="I132">
            <v>0</v>
          </cell>
          <cell r="J132">
            <v>0</v>
          </cell>
          <cell r="K132">
            <v>0</v>
          </cell>
          <cell r="L132">
            <v>0</v>
          </cell>
          <cell r="M132">
            <v>0</v>
          </cell>
          <cell r="N132">
            <v>0</v>
          </cell>
          <cell r="O132">
            <v>0</v>
          </cell>
          <cell r="P132">
            <v>0</v>
          </cell>
          <cell r="Q132">
            <v>7</v>
          </cell>
          <cell r="R132">
            <v>20</v>
          </cell>
          <cell r="S132">
            <v>12</v>
          </cell>
          <cell r="T132">
            <v>13</v>
          </cell>
          <cell r="U132">
            <v>13</v>
          </cell>
          <cell r="V132">
            <v>12</v>
          </cell>
          <cell r="W132">
            <v>12</v>
          </cell>
          <cell r="X132">
            <v>12</v>
          </cell>
          <cell r="Y132">
            <v>12</v>
          </cell>
          <cell r="Z132">
            <v>16</v>
          </cell>
          <cell r="AA132">
            <v>13</v>
          </cell>
        </row>
        <row r="133">
          <cell r="A133" t="str">
            <v>FL</v>
          </cell>
          <cell r="B133">
            <v>5</v>
          </cell>
          <cell r="C133">
            <v>5</v>
          </cell>
          <cell r="D133">
            <v>5</v>
          </cell>
          <cell r="E133">
            <v>3</v>
          </cell>
          <cell r="F133">
            <v>2</v>
          </cell>
          <cell r="G133">
            <v>1</v>
          </cell>
          <cell r="H133">
            <v>1</v>
          </cell>
          <cell r="I133">
            <v>1</v>
          </cell>
          <cell r="J133">
            <v>1</v>
          </cell>
          <cell r="K133">
            <v>1</v>
          </cell>
          <cell r="L133">
            <v>1</v>
          </cell>
          <cell r="M133">
            <v>1</v>
          </cell>
          <cell r="N133">
            <v>0</v>
          </cell>
          <cell r="O133">
            <v>0</v>
          </cell>
          <cell r="P133">
            <v>0</v>
          </cell>
          <cell r="Q133">
            <v>59</v>
          </cell>
          <cell r="R133">
            <v>86</v>
          </cell>
          <cell r="S133">
            <v>153</v>
          </cell>
          <cell r="T133">
            <v>816</v>
          </cell>
          <cell r="U133">
            <v>973</v>
          </cell>
          <cell r="V133">
            <v>617</v>
          </cell>
          <cell r="W133">
            <v>603</v>
          </cell>
          <cell r="X133">
            <v>661</v>
          </cell>
          <cell r="Y133">
            <v>677</v>
          </cell>
          <cell r="Z133">
            <v>691</v>
          </cell>
          <cell r="AA133">
            <v>1394</v>
          </cell>
        </row>
        <row r="134">
          <cell r="A134" t="str">
            <v>GA</v>
          </cell>
          <cell r="B134">
            <v>11</v>
          </cell>
          <cell r="C134">
            <v>11</v>
          </cell>
          <cell r="D134">
            <v>3</v>
          </cell>
          <cell r="E134">
            <v>3</v>
          </cell>
          <cell r="F134">
            <v>1</v>
          </cell>
          <cell r="G134">
            <v>0</v>
          </cell>
          <cell r="H134">
            <v>0</v>
          </cell>
          <cell r="I134">
            <v>0</v>
          </cell>
          <cell r="J134">
            <v>0</v>
          </cell>
          <cell r="K134">
            <v>0</v>
          </cell>
          <cell r="L134">
            <v>0</v>
          </cell>
          <cell r="M134">
            <v>0</v>
          </cell>
          <cell r="N134">
            <v>0</v>
          </cell>
          <cell r="O134">
            <v>0</v>
          </cell>
          <cell r="P134">
            <v>0</v>
          </cell>
          <cell r="Q134">
            <v>53</v>
          </cell>
          <cell r="R134">
            <v>80</v>
          </cell>
          <cell r="S134">
            <v>75</v>
          </cell>
          <cell r="T134">
            <v>388</v>
          </cell>
          <cell r="U134">
            <v>469</v>
          </cell>
          <cell r="V134">
            <v>393</v>
          </cell>
          <cell r="W134">
            <v>406</v>
          </cell>
          <cell r="X134">
            <v>418</v>
          </cell>
          <cell r="Y134">
            <v>454</v>
          </cell>
          <cell r="Z134">
            <v>384</v>
          </cell>
          <cell r="AA134">
            <v>395</v>
          </cell>
        </row>
        <row r="135">
          <cell r="A135" t="str">
            <v>HI</v>
          </cell>
          <cell r="B135">
            <v>0</v>
          </cell>
          <cell r="C135">
            <v>0</v>
          </cell>
          <cell r="D135">
            <v>0</v>
          </cell>
          <cell r="E135">
            <v>0</v>
          </cell>
          <cell r="F135">
            <v>0</v>
          </cell>
          <cell r="G135">
            <v>0</v>
          </cell>
          <cell r="H135">
            <v>0</v>
          </cell>
          <cell r="I135">
            <v>0</v>
          </cell>
          <cell r="J135">
            <v>0</v>
          </cell>
          <cell r="K135">
            <v>0</v>
          </cell>
          <cell r="L135">
            <v>0</v>
          </cell>
          <cell r="M135">
            <v>0</v>
          </cell>
          <cell r="N135">
            <v>0</v>
          </cell>
          <cell r="O135">
            <v>0</v>
          </cell>
          <cell r="P135">
            <v>0</v>
          </cell>
          <cell r="Q135">
            <v>14</v>
          </cell>
          <cell r="R135">
            <v>17</v>
          </cell>
          <cell r="S135">
            <v>37</v>
          </cell>
          <cell r="T135">
            <v>74</v>
          </cell>
          <cell r="U135">
            <v>78</v>
          </cell>
          <cell r="V135">
            <v>40</v>
          </cell>
          <cell r="W135">
            <v>43</v>
          </cell>
          <cell r="X135">
            <v>39</v>
          </cell>
          <cell r="Y135">
            <v>39</v>
          </cell>
          <cell r="Z135">
            <v>52</v>
          </cell>
          <cell r="AA135">
            <v>102</v>
          </cell>
          <cell r="AB135"/>
          <cell r="AC135"/>
          <cell r="AD135"/>
          <cell r="AE135"/>
          <cell r="AF135"/>
        </row>
        <row r="136">
          <cell r="A136" t="str">
            <v>ID</v>
          </cell>
          <cell r="B136">
            <v>18</v>
          </cell>
          <cell r="C136">
            <v>25</v>
          </cell>
          <cell r="D136">
            <v>13</v>
          </cell>
          <cell r="E136">
            <v>2</v>
          </cell>
          <cell r="F136">
            <v>2</v>
          </cell>
          <cell r="G136">
            <v>1</v>
          </cell>
          <cell r="H136">
            <v>0</v>
          </cell>
          <cell r="I136">
            <v>0</v>
          </cell>
          <cell r="J136">
            <v>0</v>
          </cell>
          <cell r="K136">
            <v>0</v>
          </cell>
          <cell r="L136">
            <v>0</v>
          </cell>
          <cell r="M136">
            <v>0</v>
          </cell>
          <cell r="N136">
            <v>0</v>
          </cell>
          <cell r="O136">
            <v>0</v>
          </cell>
          <cell r="P136">
            <v>0</v>
          </cell>
          <cell r="Q136">
            <v>53</v>
          </cell>
          <cell r="R136">
            <v>52</v>
          </cell>
          <cell r="S136">
            <v>78</v>
          </cell>
          <cell r="T136">
            <v>91</v>
          </cell>
          <cell r="U136">
            <v>95</v>
          </cell>
          <cell r="V136">
            <v>120</v>
          </cell>
          <cell r="W136">
            <v>159</v>
          </cell>
          <cell r="X136">
            <v>152</v>
          </cell>
          <cell r="Y136">
            <v>171</v>
          </cell>
          <cell r="Z136">
            <v>154</v>
          </cell>
          <cell r="AA136">
            <v>188</v>
          </cell>
        </row>
        <row r="137">
          <cell r="A137" t="str">
            <v>IA</v>
          </cell>
          <cell r="B137">
            <v>104</v>
          </cell>
          <cell r="C137">
            <v>137</v>
          </cell>
          <cell r="D137">
            <v>157</v>
          </cell>
          <cell r="E137">
            <v>137</v>
          </cell>
          <cell r="F137">
            <v>210</v>
          </cell>
          <cell r="G137">
            <v>189</v>
          </cell>
          <cell r="H137">
            <v>124</v>
          </cell>
          <cell r="I137">
            <v>150</v>
          </cell>
          <cell r="J137">
            <v>147</v>
          </cell>
          <cell r="K137">
            <v>156</v>
          </cell>
          <cell r="L137">
            <v>164</v>
          </cell>
          <cell r="M137">
            <v>264</v>
          </cell>
          <cell r="N137">
            <v>276</v>
          </cell>
          <cell r="O137">
            <v>307</v>
          </cell>
          <cell r="P137">
            <v>403</v>
          </cell>
          <cell r="Q137">
            <v>117</v>
          </cell>
          <cell r="R137">
            <v>112</v>
          </cell>
          <cell r="S137">
            <v>158</v>
          </cell>
          <cell r="T137">
            <v>229</v>
          </cell>
          <cell r="U137">
            <v>231</v>
          </cell>
          <cell r="V137">
            <v>435</v>
          </cell>
          <cell r="W137">
            <v>466</v>
          </cell>
          <cell r="X137">
            <v>335</v>
          </cell>
          <cell r="Y137">
            <v>320</v>
          </cell>
          <cell r="Z137">
            <v>277</v>
          </cell>
          <cell r="AA137">
            <v>299</v>
          </cell>
        </row>
        <row r="138">
          <cell r="A138" t="str">
            <v>IN</v>
          </cell>
          <cell r="B138">
            <v>53</v>
          </cell>
          <cell r="C138">
            <v>72</v>
          </cell>
          <cell r="D138">
            <v>61</v>
          </cell>
          <cell r="E138">
            <v>70</v>
          </cell>
          <cell r="F138">
            <v>76</v>
          </cell>
          <cell r="G138">
            <v>93</v>
          </cell>
          <cell r="H138">
            <v>46</v>
          </cell>
          <cell r="I138">
            <v>64</v>
          </cell>
          <cell r="J138">
            <v>44</v>
          </cell>
          <cell r="K138">
            <v>79</v>
          </cell>
          <cell r="L138">
            <v>79</v>
          </cell>
          <cell r="M138">
            <v>132</v>
          </cell>
          <cell r="N138">
            <v>162</v>
          </cell>
          <cell r="O138">
            <v>171</v>
          </cell>
          <cell r="P138">
            <v>223</v>
          </cell>
          <cell r="Q138">
            <v>230</v>
          </cell>
          <cell r="R138">
            <v>255</v>
          </cell>
          <cell r="S138">
            <v>543</v>
          </cell>
          <cell r="T138">
            <v>705</v>
          </cell>
          <cell r="U138">
            <v>752</v>
          </cell>
          <cell r="V138">
            <v>418</v>
          </cell>
          <cell r="W138">
            <v>432</v>
          </cell>
          <cell r="X138">
            <v>471</v>
          </cell>
          <cell r="Y138">
            <v>486</v>
          </cell>
          <cell r="Z138">
            <v>325</v>
          </cell>
          <cell r="AA138">
            <v>332</v>
          </cell>
        </row>
        <row r="139">
          <cell r="A139" t="str">
            <v>IL</v>
          </cell>
          <cell r="B139">
            <v>136</v>
          </cell>
          <cell r="C139">
            <v>161</v>
          </cell>
          <cell r="D139">
            <v>165</v>
          </cell>
          <cell r="E139">
            <v>207</v>
          </cell>
          <cell r="F139">
            <v>243</v>
          </cell>
          <cell r="G139">
            <v>202</v>
          </cell>
          <cell r="H139">
            <v>143</v>
          </cell>
          <cell r="I139">
            <v>208</v>
          </cell>
          <cell r="J139">
            <v>222</v>
          </cell>
          <cell r="K139">
            <v>182</v>
          </cell>
          <cell r="L139">
            <v>206</v>
          </cell>
          <cell r="M139">
            <v>471</v>
          </cell>
          <cell r="N139">
            <v>463</v>
          </cell>
          <cell r="O139">
            <v>651</v>
          </cell>
          <cell r="P139">
            <v>729</v>
          </cell>
          <cell r="Q139">
            <v>642</v>
          </cell>
          <cell r="R139">
            <v>656</v>
          </cell>
          <cell r="S139">
            <v>491</v>
          </cell>
          <cell r="T139">
            <v>521</v>
          </cell>
          <cell r="U139">
            <v>495</v>
          </cell>
          <cell r="V139">
            <v>729</v>
          </cell>
          <cell r="W139">
            <v>711</v>
          </cell>
          <cell r="X139">
            <v>684</v>
          </cell>
          <cell r="Y139">
            <v>718</v>
          </cell>
          <cell r="Z139">
            <v>569</v>
          </cell>
          <cell r="AA139">
            <v>664</v>
          </cell>
          <cell r="AB139"/>
          <cell r="AC139"/>
          <cell r="AD139"/>
          <cell r="AE139"/>
          <cell r="AF139"/>
        </row>
        <row r="140">
          <cell r="A140" t="str">
            <v>KS</v>
          </cell>
          <cell r="B140">
            <v>16</v>
          </cell>
          <cell r="C140">
            <v>16</v>
          </cell>
          <cell r="D140">
            <v>14</v>
          </cell>
          <cell r="E140">
            <v>16</v>
          </cell>
          <cell r="F140">
            <v>15</v>
          </cell>
          <cell r="G140">
            <v>13</v>
          </cell>
          <cell r="H140">
            <v>8</v>
          </cell>
          <cell r="I140">
            <v>8</v>
          </cell>
          <cell r="J140">
            <v>10</v>
          </cell>
          <cell r="K140">
            <v>10</v>
          </cell>
          <cell r="L140">
            <v>5</v>
          </cell>
          <cell r="M140">
            <v>6</v>
          </cell>
          <cell r="N140">
            <v>87</v>
          </cell>
          <cell r="O140">
            <v>116</v>
          </cell>
          <cell r="P140">
            <v>14</v>
          </cell>
          <cell r="Q140">
            <v>110</v>
          </cell>
          <cell r="R140">
            <v>105</v>
          </cell>
          <cell r="S140">
            <v>160</v>
          </cell>
          <cell r="T140">
            <v>234</v>
          </cell>
          <cell r="U140">
            <v>225</v>
          </cell>
          <cell r="V140">
            <v>172</v>
          </cell>
          <cell r="W140">
            <v>179</v>
          </cell>
          <cell r="X140">
            <v>150</v>
          </cell>
          <cell r="Y140">
            <v>148</v>
          </cell>
          <cell r="Z140">
            <v>122</v>
          </cell>
          <cell r="AA140">
            <v>292</v>
          </cell>
        </row>
        <row r="141">
          <cell r="A141" t="str">
            <v>KY</v>
          </cell>
          <cell r="B141">
            <v>57</v>
          </cell>
          <cell r="C141">
            <v>57</v>
          </cell>
          <cell r="D141">
            <v>65</v>
          </cell>
          <cell r="E141">
            <v>48</v>
          </cell>
          <cell r="F141">
            <v>22</v>
          </cell>
          <cell r="G141">
            <v>11</v>
          </cell>
          <cell r="H141">
            <v>13</v>
          </cell>
          <cell r="I141">
            <v>14</v>
          </cell>
          <cell r="J141">
            <v>5</v>
          </cell>
          <cell r="K141">
            <v>5</v>
          </cell>
          <cell r="L141">
            <v>4</v>
          </cell>
          <cell r="M141">
            <v>11</v>
          </cell>
          <cell r="N141">
            <v>75</v>
          </cell>
          <cell r="O141">
            <v>178</v>
          </cell>
          <cell r="P141">
            <v>169</v>
          </cell>
          <cell r="Q141">
            <v>379</v>
          </cell>
          <cell r="R141">
            <v>422</v>
          </cell>
          <cell r="S141">
            <v>253</v>
          </cell>
          <cell r="T141">
            <v>232</v>
          </cell>
          <cell r="U141">
            <v>254</v>
          </cell>
          <cell r="V141">
            <v>245</v>
          </cell>
          <cell r="W141">
            <v>249</v>
          </cell>
          <cell r="X141">
            <v>242</v>
          </cell>
          <cell r="Y141">
            <v>249</v>
          </cell>
          <cell r="Z141">
            <v>180</v>
          </cell>
          <cell r="AA141">
            <v>178</v>
          </cell>
        </row>
        <row r="142">
          <cell r="A142" t="str">
            <v>LA</v>
          </cell>
          <cell r="B142">
            <v>2</v>
          </cell>
          <cell r="C142">
            <v>5</v>
          </cell>
          <cell r="D142">
            <v>6</v>
          </cell>
          <cell r="E142">
            <v>11</v>
          </cell>
          <cell r="F142">
            <v>19</v>
          </cell>
          <cell r="G142">
            <v>11</v>
          </cell>
          <cell r="H142">
            <v>2</v>
          </cell>
          <cell r="I142">
            <v>1</v>
          </cell>
          <cell r="J142">
            <v>1</v>
          </cell>
          <cell r="K142">
            <v>2</v>
          </cell>
          <cell r="L142">
            <v>0</v>
          </cell>
          <cell r="M142">
            <v>0</v>
          </cell>
          <cell r="N142">
            <v>69</v>
          </cell>
          <cell r="O142">
            <v>90</v>
          </cell>
          <cell r="P142">
            <v>108</v>
          </cell>
          <cell r="Q142">
            <v>4</v>
          </cell>
          <cell r="R142">
            <v>3</v>
          </cell>
          <cell r="S142">
            <v>14</v>
          </cell>
          <cell r="T142">
            <v>54</v>
          </cell>
          <cell r="U142">
            <v>130</v>
          </cell>
          <cell r="V142">
            <v>390</v>
          </cell>
          <cell r="W142">
            <v>407</v>
          </cell>
          <cell r="X142">
            <v>376</v>
          </cell>
          <cell r="Y142">
            <v>414</v>
          </cell>
          <cell r="Z142">
            <v>223</v>
          </cell>
          <cell r="AA142">
            <v>268</v>
          </cell>
        </row>
        <row r="143">
          <cell r="A143" t="str">
            <v>ME</v>
          </cell>
          <cell r="B143">
            <v>0</v>
          </cell>
          <cell r="C143">
            <v>0</v>
          </cell>
          <cell r="D143">
            <v>0</v>
          </cell>
          <cell r="E143">
            <v>0</v>
          </cell>
          <cell r="F143">
            <v>0</v>
          </cell>
          <cell r="G143">
            <v>0</v>
          </cell>
          <cell r="H143">
            <v>0</v>
          </cell>
          <cell r="I143">
            <v>0</v>
          </cell>
          <cell r="J143">
            <v>0</v>
          </cell>
          <cell r="K143">
            <v>0</v>
          </cell>
          <cell r="L143">
            <v>0</v>
          </cell>
          <cell r="M143">
            <v>0</v>
          </cell>
          <cell r="N143">
            <v>0</v>
          </cell>
          <cell r="O143">
            <v>0</v>
          </cell>
          <cell r="P143">
            <v>0</v>
          </cell>
          <cell r="Q143">
            <v>6</v>
          </cell>
          <cell r="R143">
            <v>10</v>
          </cell>
          <cell r="S143">
            <v>12</v>
          </cell>
          <cell r="T143">
            <v>52</v>
          </cell>
          <cell r="U143">
            <v>63</v>
          </cell>
          <cell r="V143">
            <v>93</v>
          </cell>
          <cell r="W143">
            <v>97</v>
          </cell>
          <cell r="X143">
            <v>94</v>
          </cell>
          <cell r="Y143">
            <v>97</v>
          </cell>
          <cell r="Z143">
            <v>86</v>
          </cell>
          <cell r="AA143">
            <v>75</v>
          </cell>
          <cell r="AB143"/>
          <cell r="AC143"/>
          <cell r="AD143"/>
          <cell r="AE143"/>
          <cell r="AF143"/>
        </row>
        <row r="144">
          <cell r="A144" t="str">
            <v>MD</v>
          </cell>
          <cell r="B144">
            <v>0</v>
          </cell>
          <cell r="C144">
            <v>0</v>
          </cell>
          <cell r="D144">
            <v>0</v>
          </cell>
          <cell r="E144">
            <v>0</v>
          </cell>
          <cell r="F144">
            <v>0</v>
          </cell>
          <cell r="G144">
            <v>2</v>
          </cell>
          <cell r="H144">
            <v>1</v>
          </cell>
          <cell r="I144">
            <v>2</v>
          </cell>
          <cell r="J144">
            <v>1</v>
          </cell>
          <cell r="K144">
            <v>1</v>
          </cell>
          <cell r="L144">
            <v>1</v>
          </cell>
          <cell r="M144">
            <v>0</v>
          </cell>
          <cell r="N144">
            <v>43</v>
          </cell>
          <cell r="O144">
            <v>0</v>
          </cell>
          <cell r="P144">
            <v>0</v>
          </cell>
          <cell r="Q144">
            <v>74</v>
          </cell>
          <cell r="R144">
            <v>216</v>
          </cell>
          <cell r="S144">
            <v>270</v>
          </cell>
          <cell r="T144">
            <v>209</v>
          </cell>
          <cell r="U144">
            <v>222</v>
          </cell>
          <cell r="V144">
            <v>274</v>
          </cell>
          <cell r="W144">
            <v>280</v>
          </cell>
          <cell r="X144">
            <v>263</v>
          </cell>
          <cell r="Y144">
            <v>279</v>
          </cell>
          <cell r="Z144">
            <v>296</v>
          </cell>
          <cell r="AA144">
            <v>190</v>
          </cell>
        </row>
        <row r="145">
          <cell r="A145" t="str">
            <v>MA</v>
          </cell>
          <cell r="B145">
            <v>0</v>
          </cell>
          <cell r="C145">
            <v>0</v>
          </cell>
          <cell r="D145">
            <v>0</v>
          </cell>
          <cell r="E145">
            <v>0</v>
          </cell>
          <cell r="F145">
            <v>0</v>
          </cell>
          <cell r="G145">
            <v>0</v>
          </cell>
          <cell r="H145">
            <v>0</v>
          </cell>
          <cell r="I145">
            <v>0</v>
          </cell>
          <cell r="J145">
            <v>0</v>
          </cell>
          <cell r="K145">
            <v>0</v>
          </cell>
          <cell r="L145">
            <v>0</v>
          </cell>
          <cell r="M145">
            <v>0</v>
          </cell>
          <cell r="N145">
            <v>1</v>
          </cell>
          <cell r="O145">
            <v>1</v>
          </cell>
          <cell r="P145">
            <v>10</v>
          </cell>
          <cell r="Q145">
            <v>82</v>
          </cell>
          <cell r="R145">
            <v>224</v>
          </cell>
          <cell r="S145">
            <v>237</v>
          </cell>
          <cell r="T145">
            <v>189</v>
          </cell>
          <cell r="U145">
            <v>204</v>
          </cell>
          <cell r="V145">
            <v>332</v>
          </cell>
          <cell r="W145">
            <v>340</v>
          </cell>
          <cell r="X145">
            <v>322</v>
          </cell>
          <cell r="Y145">
            <v>341</v>
          </cell>
          <cell r="Z145">
            <v>276</v>
          </cell>
          <cell r="AA145">
            <v>272</v>
          </cell>
        </row>
        <row r="146">
          <cell r="A146" t="str">
            <v>MI</v>
          </cell>
          <cell r="B146">
            <v>41</v>
          </cell>
          <cell r="C146">
            <v>60</v>
          </cell>
          <cell r="D146">
            <v>44</v>
          </cell>
          <cell r="E146">
            <v>55</v>
          </cell>
          <cell r="F146">
            <v>71</v>
          </cell>
          <cell r="G146">
            <v>50</v>
          </cell>
          <cell r="H146">
            <v>23</v>
          </cell>
          <cell r="I146">
            <v>26</v>
          </cell>
          <cell r="J146">
            <v>28</v>
          </cell>
          <cell r="K146">
            <v>28</v>
          </cell>
          <cell r="L146">
            <v>71</v>
          </cell>
          <cell r="M146">
            <v>74</v>
          </cell>
          <cell r="N146">
            <v>162</v>
          </cell>
          <cell r="O146">
            <v>218</v>
          </cell>
          <cell r="P146">
            <v>258</v>
          </cell>
          <cell r="Q146">
            <v>330</v>
          </cell>
          <cell r="R146">
            <v>374</v>
          </cell>
          <cell r="S146">
            <v>436</v>
          </cell>
          <cell r="T146">
            <v>528</v>
          </cell>
          <cell r="U146">
            <v>464</v>
          </cell>
          <cell r="V146">
            <v>391</v>
          </cell>
          <cell r="W146">
            <v>394</v>
          </cell>
          <cell r="X146">
            <v>461</v>
          </cell>
          <cell r="Y146">
            <v>494</v>
          </cell>
          <cell r="Z146">
            <v>338</v>
          </cell>
          <cell r="AA146">
            <v>510</v>
          </cell>
        </row>
        <row r="147">
          <cell r="A147" t="str">
            <v>MN</v>
          </cell>
          <cell r="B147">
            <v>47</v>
          </cell>
          <cell r="C147">
            <v>113</v>
          </cell>
          <cell r="D147">
            <v>171</v>
          </cell>
          <cell r="E147">
            <v>266</v>
          </cell>
          <cell r="F147">
            <v>305</v>
          </cell>
          <cell r="G147">
            <v>302</v>
          </cell>
          <cell r="H147">
            <v>128</v>
          </cell>
          <cell r="I147">
            <v>519</v>
          </cell>
          <cell r="J147">
            <v>375</v>
          </cell>
          <cell r="K147">
            <v>327</v>
          </cell>
          <cell r="L147">
            <v>316</v>
          </cell>
          <cell r="M147">
            <v>467</v>
          </cell>
          <cell r="N147">
            <v>477</v>
          </cell>
          <cell r="O147">
            <v>492</v>
          </cell>
          <cell r="P147">
            <v>480</v>
          </cell>
          <cell r="Q147">
            <v>349</v>
          </cell>
          <cell r="R147">
            <v>305</v>
          </cell>
          <cell r="S147">
            <v>463</v>
          </cell>
          <cell r="T147">
            <v>318</v>
          </cell>
          <cell r="U147">
            <v>343</v>
          </cell>
          <cell r="V147">
            <v>574</v>
          </cell>
          <cell r="W147">
            <v>548</v>
          </cell>
          <cell r="X147">
            <v>554</v>
          </cell>
          <cell r="Y147">
            <v>612</v>
          </cell>
          <cell r="Z147">
            <v>515</v>
          </cell>
          <cell r="AA147">
            <v>518</v>
          </cell>
          <cell r="AB147"/>
          <cell r="AC147"/>
          <cell r="AD147"/>
          <cell r="AE147"/>
          <cell r="AF147"/>
        </row>
        <row r="148">
          <cell r="A148" t="str">
            <v>MS</v>
          </cell>
          <cell r="B148">
            <v>0</v>
          </cell>
          <cell r="C148">
            <v>0</v>
          </cell>
          <cell r="D148">
            <v>0</v>
          </cell>
          <cell r="E148">
            <v>6</v>
          </cell>
          <cell r="F148">
            <v>4</v>
          </cell>
          <cell r="G148">
            <v>2</v>
          </cell>
          <cell r="H148">
            <v>0</v>
          </cell>
          <cell r="I148">
            <v>0</v>
          </cell>
          <cell r="J148">
            <v>0</v>
          </cell>
          <cell r="K148">
            <v>0</v>
          </cell>
          <cell r="L148">
            <v>0</v>
          </cell>
          <cell r="M148">
            <v>0</v>
          </cell>
          <cell r="N148">
            <v>0</v>
          </cell>
          <cell r="O148">
            <v>0</v>
          </cell>
          <cell r="P148">
            <v>0</v>
          </cell>
          <cell r="Q148">
            <v>4</v>
          </cell>
          <cell r="R148">
            <v>4</v>
          </cell>
          <cell r="S148">
            <v>5</v>
          </cell>
          <cell r="T148">
            <v>31</v>
          </cell>
          <cell r="U148">
            <v>81</v>
          </cell>
          <cell r="V148">
            <v>228</v>
          </cell>
          <cell r="W148">
            <v>222</v>
          </cell>
          <cell r="X148">
            <v>205</v>
          </cell>
          <cell r="Y148">
            <v>231</v>
          </cell>
          <cell r="Z148">
            <v>203</v>
          </cell>
          <cell r="AA148">
            <v>142</v>
          </cell>
        </row>
        <row r="149">
          <cell r="A149" t="str">
            <v>MO</v>
          </cell>
          <cell r="B149">
            <v>23</v>
          </cell>
          <cell r="C149">
            <v>23</v>
          </cell>
          <cell r="D149">
            <v>24</v>
          </cell>
          <cell r="E149">
            <v>59</v>
          </cell>
          <cell r="F149">
            <v>72</v>
          </cell>
          <cell r="G149">
            <v>49</v>
          </cell>
          <cell r="H149">
            <v>25</v>
          </cell>
          <cell r="I149">
            <v>14</v>
          </cell>
          <cell r="J149">
            <v>9</v>
          </cell>
          <cell r="K149">
            <v>18</v>
          </cell>
          <cell r="L149">
            <v>29</v>
          </cell>
          <cell r="M149">
            <v>53</v>
          </cell>
          <cell r="N149">
            <v>132</v>
          </cell>
          <cell r="O149">
            <v>190</v>
          </cell>
          <cell r="P149">
            <v>234</v>
          </cell>
          <cell r="Q149">
            <v>274</v>
          </cell>
          <cell r="R149">
            <v>286</v>
          </cell>
          <cell r="S149">
            <v>212</v>
          </cell>
          <cell r="T149">
            <v>240</v>
          </cell>
          <cell r="U149">
            <v>251</v>
          </cell>
          <cell r="V149">
            <v>298</v>
          </cell>
          <cell r="W149">
            <v>293</v>
          </cell>
          <cell r="X149">
            <v>166</v>
          </cell>
          <cell r="Y149">
            <v>169</v>
          </cell>
          <cell r="Z149">
            <v>127</v>
          </cell>
          <cell r="AA149">
            <v>324</v>
          </cell>
        </row>
        <row r="150">
          <cell r="A150" t="str">
            <v>MT</v>
          </cell>
          <cell r="B150">
            <v>1</v>
          </cell>
          <cell r="C150">
            <v>3</v>
          </cell>
          <cell r="D150">
            <v>2</v>
          </cell>
          <cell r="E150">
            <v>3</v>
          </cell>
          <cell r="F150">
            <v>0</v>
          </cell>
          <cell r="G150">
            <v>3</v>
          </cell>
          <cell r="H150">
            <v>0</v>
          </cell>
          <cell r="I150">
            <v>0</v>
          </cell>
          <cell r="J150">
            <v>1</v>
          </cell>
          <cell r="K150">
            <v>1</v>
          </cell>
          <cell r="L150">
            <v>2</v>
          </cell>
          <cell r="M150">
            <v>6</v>
          </cell>
          <cell r="N150">
            <v>6</v>
          </cell>
          <cell r="O150">
            <v>5</v>
          </cell>
          <cell r="P150">
            <v>7</v>
          </cell>
          <cell r="Q150">
            <v>49</v>
          </cell>
          <cell r="R150">
            <v>63</v>
          </cell>
          <cell r="S150">
            <v>76</v>
          </cell>
          <cell r="T150">
            <v>71</v>
          </cell>
          <cell r="U150">
            <v>80</v>
          </cell>
          <cell r="V150">
            <v>60</v>
          </cell>
          <cell r="W150">
            <v>78</v>
          </cell>
          <cell r="X150">
            <v>78</v>
          </cell>
          <cell r="Y150">
            <v>86</v>
          </cell>
          <cell r="Z150">
            <v>82</v>
          </cell>
          <cell r="AA150">
            <v>120</v>
          </cell>
        </row>
        <row r="151">
          <cell r="A151" t="str">
            <v>NE</v>
          </cell>
          <cell r="B151">
            <v>127</v>
          </cell>
          <cell r="C151">
            <v>153</v>
          </cell>
          <cell r="D151">
            <v>157</v>
          </cell>
          <cell r="E151">
            <v>108</v>
          </cell>
          <cell r="F151">
            <v>77</v>
          </cell>
          <cell r="G151">
            <v>88</v>
          </cell>
          <cell r="H151">
            <v>58</v>
          </cell>
          <cell r="I151">
            <v>68</v>
          </cell>
          <cell r="J151">
            <v>90</v>
          </cell>
          <cell r="K151">
            <v>68</v>
          </cell>
          <cell r="L151">
            <v>85</v>
          </cell>
          <cell r="M151">
            <v>107</v>
          </cell>
          <cell r="N151">
            <v>143</v>
          </cell>
          <cell r="O151">
            <v>166</v>
          </cell>
          <cell r="P151">
            <v>187</v>
          </cell>
          <cell r="Q151">
            <v>94</v>
          </cell>
          <cell r="R151">
            <v>94</v>
          </cell>
          <cell r="S151">
            <v>95</v>
          </cell>
          <cell r="T151">
            <v>108</v>
          </cell>
          <cell r="U151">
            <v>114</v>
          </cell>
          <cell r="V151">
            <v>175</v>
          </cell>
          <cell r="W151">
            <v>186</v>
          </cell>
          <cell r="X151">
            <v>162</v>
          </cell>
          <cell r="Y151">
            <v>151</v>
          </cell>
          <cell r="Z151">
            <v>141</v>
          </cell>
          <cell r="AA151">
            <v>234</v>
          </cell>
          <cell r="AB151"/>
          <cell r="AC151"/>
          <cell r="AD151"/>
          <cell r="AE151"/>
          <cell r="AF151"/>
        </row>
        <row r="152">
          <cell r="A152" t="str">
            <v>NV</v>
          </cell>
          <cell r="B152">
            <v>5</v>
          </cell>
          <cell r="C152">
            <v>6</v>
          </cell>
          <cell r="D152">
            <v>7</v>
          </cell>
          <cell r="E152">
            <v>7</v>
          </cell>
          <cell r="F152">
            <v>0</v>
          </cell>
          <cell r="G152">
            <v>12</v>
          </cell>
          <cell r="H152">
            <v>0</v>
          </cell>
          <cell r="I152">
            <v>0</v>
          </cell>
          <cell r="J152">
            <v>24</v>
          </cell>
          <cell r="K152">
            <v>14</v>
          </cell>
          <cell r="L152">
            <v>12</v>
          </cell>
          <cell r="M152">
            <v>52</v>
          </cell>
          <cell r="N152">
            <v>61</v>
          </cell>
          <cell r="O152">
            <v>72</v>
          </cell>
          <cell r="P152">
            <v>80</v>
          </cell>
          <cell r="Q152">
            <v>83</v>
          </cell>
          <cell r="R152">
            <v>77</v>
          </cell>
          <cell r="S152">
            <v>47</v>
          </cell>
          <cell r="T152">
            <v>99</v>
          </cell>
          <cell r="U152">
            <v>109</v>
          </cell>
          <cell r="V152">
            <v>90</v>
          </cell>
          <cell r="W152">
            <v>84</v>
          </cell>
          <cell r="X152">
            <v>85</v>
          </cell>
          <cell r="Y152">
            <v>85</v>
          </cell>
          <cell r="Z152">
            <v>111</v>
          </cell>
          <cell r="AA152">
            <v>159</v>
          </cell>
        </row>
        <row r="153">
          <cell r="A153" t="str">
            <v>NH</v>
          </cell>
          <cell r="B153">
            <v>0</v>
          </cell>
          <cell r="C153">
            <v>0</v>
          </cell>
          <cell r="D153">
            <v>0</v>
          </cell>
          <cell r="E153">
            <v>0</v>
          </cell>
          <cell r="F153">
            <v>0</v>
          </cell>
          <cell r="G153">
            <v>0</v>
          </cell>
          <cell r="H153">
            <v>0</v>
          </cell>
          <cell r="I153">
            <v>0</v>
          </cell>
          <cell r="J153">
            <v>0</v>
          </cell>
          <cell r="K153">
            <v>0</v>
          </cell>
          <cell r="L153">
            <v>0</v>
          </cell>
          <cell r="M153">
            <v>0</v>
          </cell>
          <cell r="N153">
            <v>0</v>
          </cell>
          <cell r="O153">
            <v>0</v>
          </cell>
          <cell r="P153">
            <v>0</v>
          </cell>
          <cell r="Q153">
            <v>24</v>
          </cell>
          <cell r="R153">
            <v>60</v>
          </cell>
          <cell r="S153">
            <v>38</v>
          </cell>
          <cell r="T153">
            <v>32</v>
          </cell>
          <cell r="U153">
            <v>38</v>
          </cell>
          <cell r="V153">
            <v>64</v>
          </cell>
          <cell r="W153">
            <v>65</v>
          </cell>
          <cell r="X153">
            <v>63</v>
          </cell>
          <cell r="Y153">
            <v>66</v>
          </cell>
          <cell r="Z153">
            <v>52</v>
          </cell>
          <cell r="AA153">
            <v>62</v>
          </cell>
        </row>
        <row r="154">
          <cell r="A154" t="str">
            <v>NJ</v>
          </cell>
          <cell r="B154">
            <v>0</v>
          </cell>
          <cell r="C154">
            <v>0</v>
          </cell>
          <cell r="D154">
            <v>0</v>
          </cell>
          <cell r="E154">
            <v>1</v>
          </cell>
          <cell r="F154">
            <v>2</v>
          </cell>
          <cell r="G154">
            <v>7</v>
          </cell>
          <cell r="H154">
            <v>6</v>
          </cell>
          <cell r="I154">
            <v>7</v>
          </cell>
          <cell r="J154">
            <v>4</v>
          </cell>
          <cell r="K154">
            <v>2</v>
          </cell>
          <cell r="L154">
            <v>2</v>
          </cell>
          <cell r="M154">
            <v>11</v>
          </cell>
          <cell r="N154">
            <v>1</v>
          </cell>
          <cell r="O154">
            <v>1</v>
          </cell>
          <cell r="P154">
            <v>6</v>
          </cell>
          <cell r="Q154">
            <v>98</v>
          </cell>
          <cell r="R154">
            <v>274</v>
          </cell>
          <cell r="S154">
            <v>358</v>
          </cell>
          <cell r="T154">
            <v>251</v>
          </cell>
          <cell r="U154">
            <v>292</v>
          </cell>
          <cell r="V154">
            <v>416</v>
          </cell>
          <cell r="W154">
            <v>397</v>
          </cell>
          <cell r="X154">
            <v>380</v>
          </cell>
          <cell r="Y154">
            <v>393</v>
          </cell>
          <cell r="Z154">
            <v>308</v>
          </cell>
          <cell r="AA154">
            <v>449</v>
          </cell>
        </row>
        <row r="155">
          <cell r="A155" t="str">
            <v>NM</v>
          </cell>
          <cell r="B155">
            <v>23</v>
          </cell>
          <cell r="C155">
            <v>24</v>
          </cell>
          <cell r="D155">
            <v>17</v>
          </cell>
          <cell r="E155">
            <v>6</v>
          </cell>
          <cell r="F155">
            <v>15</v>
          </cell>
          <cell r="G155">
            <v>51</v>
          </cell>
          <cell r="H155">
            <v>45</v>
          </cell>
          <cell r="I155">
            <v>45</v>
          </cell>
          <cell r="J155">
            <v>53</v>
          </cell>
          <cell r="K155">
            <v>30</v>
          </cell>
          <cell r="L155">
            <v>36</v>
          </cell>
          <cell r="M155">
            <v>21</v>
          </cell>
          <cell r="N155">
            <v>18</v>
          </cell>
          <cell r="O155">
            <v>15</v>
          </cell>
          <cell r="P155">
            <v>18</v>
          </cell>
          <cell r="Q155">
            <v>33</v>
          </cell>
          <cell r="R155">
            <v>33</v>
          </cell>
          <cell r="S155">
            <v>29</v>
          </cell>
          <cell r="T155">
            <v>59</v>
          </cell>
          <cell r="U155">
            <v>81</v>
          </cell>
          <cell r="V155">
            <v>148</v>
          </cell>
          <cell r="W155">
            <v>145</v>
          </cell>
          <cell r="X155">
            <v>134</v>
          </cell>
          <cell r="Y155">
            <v>127</v>
          </cell>
          <cell r="Z155">
            <v>99</v>
          </cell>
          <cell r="AA155">
            <v>205</v>
          </cell>
          <cell r="AB155"/>
          <cell r="AC155"/>
          <cell r="AD155"/>
          <cell r="AE155"/>
          <cell r="AF155"/>
        </row>
        <row r="156">
          <cell r="A156" t="str">
            <v>NY</v>
          </cell>
          <cell r="B156">
            <v>0</v>
          </cell>
          <cell r="C156">
            <v>0</v>
          </cell>
          <cell r="D156">
            <v>0</v>
          </cell>
          <cell r="E156">
            <v>2</v>
          </cell>
          <cell r="F156">
            <v>6</v>
          </cell>
          <cell r="G156">
            <v>19</v>
          </cell>
          <cell r="H156">
            <v>16</v>
          </cell>
          <cell r="I156">
            <v>17</v>
          </cell>
          <cell r="J156">
            <v>11</v>
          </cell>
          <cell r="K156">
            <v>8</v>
          </cell>
          <cell r="L156">
            <v>9</v>
          </cell>
          <cell r="M156">
            <v>5</v>
          </cell>
          <cell r="N156">
            <v>5</v>
          </cell>
          <cell r="O156">
            <v>29</v>
          </cell>
          <cell r="P156">
            <v>380</v>
          </cell>
          <cell r="Q156">
            <v>130</v>
          </cell>
          <cell r="R156">
            <v>364</v>
          </cell>
          <cell r="S156">
            <v>411</v>
          </cell>
          <cell r="T156">
            <v>429</v>
          </cell>
          <cell r="U156">
            <v>500</v>
          </cell>
          <cell r="V156">
            <v>789</v>
          </cell>
          <cell r="W156">
            <v>528</v>
          </cell>
          <cell r="X156">
            <v>776</v>
          </cell>
          <cell r="Y156">
            <v>786</v>
          </cell>
          <cell r="Z156">
            <v>726</v>
          </cell>
          <cell r="AA156">
            <v>934</v>
          </cell>
        </row>
        <row r="157">
          <cell r="A157" t="str">
            <v>NC</v>
          </cell>
          <cell r="B157">
            <v>0</v>
          </cell>
          <cell r="C157">
            <v>5</v>
          </cell>
          <cell r="D157">
            <v>3</v>
          </cell>
          <cell r="E157">
            <v>3</v>
          </cell>
          <cell r="F157">
            <v>11</v>
          </cell>
          <cell r="G157">
            <v>1</v>
          </cell>
          <cell r="H157">
            <v>31</v>
          </cell>
          <cell r="I157">
            <v>32</v>
          </cell>
          <cell r="J157">
            <v>33</v>
          </cell>
          <cell r="K157">
            <v>20</v>
          </cell>
          <cell r="L157">
            <v>27</v>
          </cell>
          <cell r="M157">
            <v>92</v>
          </cell>
          <cell r="N157">
            <v>108</v>
          </cell>
          <cell r="O157">
            <v>118</v>
          </cell>
          <cell r="P157">
            <v>146</v>
          </cell>
          <cell r="Q157">
            <v>37</v>
          </cell>
          <cell r="R157">
            <v>56</v>
          </cell>
          <cell r="S157">
            <v>58</v>
          </cell>
          <cell r="T157">
            <v>241</v>
          </cell>
          <cell r="U157">
            <v>326</v>
          </cell>
          <cell r="V157">
            <v>501</v>
          </cell>
          <cell r="W157">
            <v>532</v>
          </cell>
          <cell r="X157">
            <v>520</v>
          </cell>
          <cell r="Y157">
            <v>552</v>
          </cell>
          <cell r="Z157">
            <v>415</v>
          </cell>
          <cell r="AA157">
            <v>415</v>
          </cell>
        </row>
        <row r="158">
          <cell r="A158" t="str">
            <v>ND</v>
          </cell>
          <cell r="B158">
            <v>29</v>
          </cell>
          <cell r="C158">
            <v>42</v>
          </cell>
          <cell r="D158">
            <v>45</v>
          </cell>
          <cell r="E158">
            <v>40</v>
          </cell>
          <cell r="F158">
            <v>50</v>
          </cell>
          <cell r="G158">
            <v>45</v>
          </cell>
          <cell r="H158">
            <v>28</v>
          </cell>
          <cell r="I158">
            <v>22</v>
          </cell>
          <cell r="J158">
            <v>26</v>
          </cell>
          <cell r="K158">
            <v>21</v>
          </cell>
          <cell r="L158">
            <v>27</v>
          </cell>
          <cell r="M158">
            <v>39</v>
          </cell>
          <cell r="N158">
            <v>51</v>
          </cell>
          <cell r="O158">
            <v>62</v>
          </cell>
          <cell r="P158">
            <v>70</v>
          </cell>
          <cell r="Q158">
            <v>132</v>
          </cell>
          <cell r="R158">
            <v>142</v>
          </cell>
          <cell r="S158">
            <v>145</v>
          </cell>
          <cell r="T158">
            <v>134</v>
          </cell>
          <cell r="U158">
            <v>142</v>
          </cell>
          <cell r="V158">
            <v>109</v>
          </cell>
          <cell r="W158">
            <v>108</v>
          </cell>
          <cell r="X158">
            <v>98</v>
          </cell>
          <cell r="Y158">
            <v>105</v>
          </cell>
          <cell r="Z158">
            <v>92</v>
          </cell>
          <cell r="AA158">
            <v>145</v>
          </cell>
        </row>
        <row r="159">
          <cell r="A159" t="str">
            <v>OH</v>
          </cell>
          <cell r="B159">
            <v>77</v>
          </cell>
          <cell r="C159">
            <v>81</v>
          </cell>
          <cell r="D159">
            <v>296</v>
          </cell>
          <cell r="E159">
            <v>159</v>
          </cell>
          <cell r="F159">
            <v>185</v>
          </cell>
          <cell r="G159">
            <v>184</v>
          </cell>
          <cell r="H159">
            <v>73</v>
          </cell>
          <cell r="I159">
            <v>133</v>
          </cell>
          <cell r="J159">
            <v>205</v>
          </cell>
          <cell r="K159">
            <v>179</v>
          </cell>
          <cell r="L159">
            <v>114</v>
          </cell>
          <cell r="M159">
            <v>266</v>
          </cell>
          <cell r="N159">
            <v>270</v>
          </cell>
          <cell r="O159">
            <v>263</v>
          </cell>
          <cell r="P159">
            <v>297</v>
          </cell>
          <cell r="Q159">
            <v>355</v>
          </cell>
          <cell r="R159">
            <v>404</v>
          </cell>
          <cell r="S159">
            <v>400</v>
          </cell>
          <cell r="T159">
            <v>448</v>
          </cell>
          <cell r="U159">
            <v>489</v>
          </cell>
          <cell r="V159">
            <v>437</v>
          </cell>
          <cell r="W159">
            <v>513</v>
          </cell>
          <cell r="X159">
            <v>545</v>
          </cell>
          <cell r="Y159">
            <v>575</v>
          </cell>
          <cell r="Z159">
            <v>354</v>
          </cell>
          <cell r="AA159">
            <v>519</v>
          </cell>
          <cell r="AB159"/>
          <cell r="AC159"/>
          <cell r="AD159"/>
          <cell r="AE159"/>
          <cell r="AF159"/>
        </row>
        <row r="160">
          <cell r="A160" t="str">
            <v>OK</v>
          </cell>
          <cell r="B160">
            <v>0</v>
          </cell>
          <cell r="C160">
            <v>0</v>
          </cell>
          <cell r="D160">
            <v>0</v>
          </cell>
          <cell r="E160">
            <v>0</v>
          </cell>
          <cell r="F160">
            <v>0</v>
          </cell>
          <cell r="G160">
            <v>0</v>
          </cell>
          <cell r="H160">
            <v>0</v>
          </cell>
          <cell r="I160">
            <v>0</v>
          </cell>
          <cell r="J160">
            <v>0</v>
          </cell>
          <cell r="K160">
            <v>0</v>
          </cell>
          <cell r="L160">
            <v>0</v>
          </cell>
          <cell r="M160">
            <v>0</v>
          </cell>
          <cell r="N160">
            <v>0</v>
          </cell>
          <cell r="O160">
            <v>0</v>
          </cell>
          <cell r="P160">
            <v>0</v>
          </cell>
          <cell r="Q160">
            <v>127</v>
          </cell>
          <cell r="R160">
            <v>139</v>
          </cell>
          <cell r="S160">
            <v>197</v>
          </cell>
          <cell r="T160">
            <v>325</v>
          </cell>
          <cell r="U160">
            <v>303</v>
          </cell>
          <cell r="V160">
            <v>229</v>
          </cell>
          <cell r="W160">
            <v>243</v>
          </cell>
          <cell r="X160">
            <v>237</v>
          </cell>
          <cell r="Y160">
            <v>253</v>
          </cell>
          <cell r="Z160">
            <v>215</v>
          </cell>
          <cell r="AA160">
            <v>296</v>
          </cell>
        </row>
        <row r="161">
          <cell r="A161" t="str">
            <v>OR</v>
          </cell>
          <cell r="B161">
            <v>0</v>
          </cell>
          <cell r="C161">
            <v>0</v>
          </cell>
          <cell r="D161">
            <v>14</v>
          </cell>
          <cell r="E161">
            <v>41</v>
          </cell>
          <cell r="F161">
            <v>0</v>
          </cell>
          <cell r="G161">
            <v>0</v>
          </cell>
          <cell r="H161">
            <v>0</v>
          </cell>
          <cell r="I161">
            <v>0</v>
          </cell>
          <cell r="J161">
            <v>23</v>
          </cell>
          <cell r="K161">
            <v>11</v>
          </cell>
          <cell r="L161">
            <v>13</v>
          </cell>
          <cell r="M161">
            <v>34</v>
          </cell>
          <cell r="N161">
            <v>67</v>
          </cell>
          <cell r="O161">
            <v>53</v>
          </cell>
          <cell r="P161">
            <v>66</v>
          </cell>
          <cell r="Q161">
            <v>102</v>
          </cell>
          <cell r="R161">
            <v>118</v>
          </cell>
          <cell r="S161">
            <v>128</v>
          </cell>
          <cell r="T161">
            <v>190</v>
          </cell>
          <cell r="U161">
            <v>210</v>
          </cell>
          <cell r="V161">
            <v>216</v>
          </cell>
          <cell r="W161">
            <v>283</v>
          </cell>
          <cell r="X161">
            <v>227</v>
          </cell>
          <cell r="Y161">
            <v>245</v>
          </cell>
          <cell r="Z161">
            <v>155</v>
          </cell>
          <cell r="AA161">
            <v>232</v>
          </cell>
        </row>
        <row r="162">
          <cell r="A162" t="str">
            <v>PA</v>
          </cell>
          <cell r="B162">
            <v>0</v>
          </cell>
          <cell r="C162">
            <v>0</v>
          </cell>
          <cell r="D162">
            <v>0</v>
          </cell>
          <cell r="E162">
            <v>7</v>
          </cell>
          <cell r="F162">
            <v>16</v>
          </cell>
          <cell r="G162">
            <v>50</v>
          </cell>
          <cell r="H162">
            <v>34</v>
          </cell>
          <cell r="I162">
            <v>39</v>
          </cell>
          <cell r="J162">
            <v>9</v>
          </cell>
          <cell r="K162">
            <v>6</v>
          </cell>
          <cell r="L162">
            <v>7</v>
          </cell>
          <cell r="M162">
            <v>16</v>
          </cell>
          <cell r="N162">
            <v>6</v>
          </cell>
          <cell r="O162">
            <v>7</v>
          </cell>
          <cell r="P162">
            <v>109</v>
          </cell>
          <cell r="Q162">
            <v>70</v>
          </cell>
          <cell r="R162">
            <v>180</v>
          </cell>
          <cell r="S162">
            <v>175</v>
          </cell>
          <cell r="T162">
            <v>208</v>
          </cell>
          <cell r="U162">
            <v>255</v>
          </cell>
          <cell r="V162">
            <v>663</v>
          </cell>
          <cell r="W162">
            <v>408</v>
          </cell>
          <cell r="X162">
            <v>697</v>
          </cell>
          <cell r="Y162">
            <v>728</v>
          </cell>
          <cell r="Z162">
            <v>580</v>
          </cell>
          <cell r="AA162">
            <v>498</v>
          </cell>
        </row>
        <row r="163">
          <cell r="A163" t="str">
            <v>RI</v>
          </cell>
          <cell r="B163">
            <v>0</v>
          </cell>
          <cell r="C163">
            <v>0</v>
          </cell>
          <cell r="D163">
            <v>0</v>
          </cell>
          <cell r="E163">
            <v>0</v>
          </cell>
          <cell r="F163">
            <v>0</v>
          </cell>
          <cell r="G163">
            <v>0</v>
          </cell>
          <cell r="H163">
            <v>0</v>
          </cell>
          <cell r="I163">
            <v>0</v>
          </cell>
          <cell r="J163">
            <v>0</v>
          </cell>
          <cell r="K163">
            <v>0</v>
          </cell>
          <cell r="L163">
            <v>0</v>
          </cell>
          <cell r="M163">
            <v>0</v>
          </cell>
          <cell r="N163">
            <v>0</v>
          </cell>
          <cell r="O163">
            <v>0</v>
          </cell>
          <cell r="P163">
            <v>8</v>
          </cell>
          <cell r="Q163">
            <v>12</v>
          </cell>
          <cell r="R163">
            <v>32</v>
          </cell>
          <cell r="S163">
            <v>57</v>
          </cell>
          <cell r="T163">
            <v>53</v>
          </cell>
          <cell r="U163">
            <v>60</v>
          </cell>
          <cell r="V163">
            <v>41</v>
          </cell>
          <cell r="W163">
            <v>39</v>
          </cell>
          <cell r="X163">
            <v>40</v>
          </cell>
          <cell r="Y163">
            <v>43</v>
          </cell>
          <cell r="Z163">
            <v>43</v>
          </cell>
          <cell r="AA163">
            <v>43</v>
          </cell>
          <cell r="AB163"/>
          <cell r="AC163"/>
          <cell r="AD163"/>
          <cell r="AE163"/>
          <cell r="AF163"/>
        </row>
        <row r="164">
          <cell r="A164" t="str">
            <v>SC</v>
          </cell>
          <cell r="B164">
            <v>8</v>
          </cell>
          <cell r="C164">
            <v>0</v>
          </cell>
          <cell r="D164">
            <v>0</v>
          </cell>
          <cell r="E164">
            <v>0</v>
          </cell>
          <cell r="F164">
            <v>0</v>
          </cell>
          <cell r="G164">
            <v>0</v>
          </cell>
          <cell r="H164">
            <v>0</v>
          </cell>
          <cell r="I164">
            <v>0</v>
          </cell>
          <cell r="J164">
            <v>0</v>
          </cell>
          <cell r="K164">
            <v>0</v>
          </cell>
          <cell r="L164">
            <v>0</v>
          </cell>
          <cell r="M164">
            <v>0</v>
          </cell>
          <cell r="N164">
            <v>0</v>
          </cell>
          <cell r="O164">
            <v>0</v>
          </cell>
          <cell r="P164">
            <v>0</v>
          </cell>
          <cell r="Q164">
            <v>21</v>
          </cell>
          <cell r="R164">
            <v>32</v>
          </cell>
          <cell r="S164">
            <v>31</v>
          </cell>
          <cell r="T164">
            <v>180</v>
          </cell>
          <cell r="U164">
            <v>213</v>
          </cell>
          <cell r="V164">
            <v>156</v>
          </cell>
          <cell r="W164">
            <v>158</v>
          </cell>
          <cell r="X164">
            <v>174</v>
          </cell>
          <cell r="Y164">
            <v>183</v>
          </cell>
          <cell r="Z164">
            <v>151</v>
          </cell>
          <cell r="AA164">
            <v>190</v>
          </cell>
        </row>
        <row r="165">
          <cell r="A165" t="str">
            <v>SD</v>
          </cell>
          <cell r="B165">
            <v>27</v>
          </cell>
          <cell r="C165">
            <v>60</v>
          </cell>
          <cell r="D165">
            <v>67</v>
          </cell>
          <cell r="E165">
            <v>92</v>
          </cell>
          <cell r="F165">
            <v>88</v>
          </cell>
          <cell r="G165">
            <v>94</v>
          </cell>
          <cell r="H165">
            <v>66</v>
          </cell>
          <cell r="I165">
            <v>77</v>
          </cell>
          <cell r="J165">
            <v>59</v>
          </cell>
          <cell r="K165">
            <v>76</v>
          </cell>
          <cell r="L165">
            <v>78</v>
          </cell>
          <cell r="M165">
            <v>112</v>
          </cell>
          <cell r="N165">
            <v>121</v>
          </cell>
          <cell r="O165">
            <v>136</v>
          </cell>
          <cell r="P165">
            <v>153</v>
          </cell>
          <cell r="Q165">
            <v>180</v>
          </cell>
          <cell r="R165">
            <v>181</v>
          </cell>
          <cell r="S165">
            <v>155</v>
          </cell>
          <cell r="T165">
            <v>132</v>
          </cell>
          <cell r="U165">
            <v>132</v>
          </cell>
          <cell r="V165">
            <v>119</v>
          </cell>
          <cell r="W165">
            <v>113</v>
          </cell>
          <cell r="X165">
            <v>107</v>
          </cell>
          <cell r="Y165">
            <v>112</v>
          </cell>
          <cell r="Z165">
            <v>105</v>
          </cell>
          <cell r="AA165">
            <v>102</v>
          </cell>
        </row>
        <row r="166">
          <cell r="A166" t="str">
            <v>TN</v>
          </cell>
          <cell r="B166">
            <v>20</v>
          </cell>
          <cell r="C166">
            <v>15</v>
          </cell>
          <cell r="D166">
            <v>18</v>
          </cell>
          <cell r="E166">
            <v>24</v>
          </cell>
          <cell r="F166">
            <v>36</v>
          </cell>
          <cell r="G166">
            <v>17</v>
          </cell>
          <cell r="H166">
            <v>0</v>
          </cell>
          <cell r="I166">
            <v>0</v>
          </cell>
          <cell r="J166">
            <v>0</v>
          </cell>
          <cell r="K166">
            <v>0</v>
          </cell>
          <cell r="L166">
            <v>0</v>
          </cell>
          <cell r="M166">
            <v>0</v>
          </cell>
          <cell r="N166">
            <v>0</v>
          </cell>
          <cell r="O166">
            <v>0</v>
          </cell>
          <cell r="P166">
            <v>0</v>
          </cell>
          <cell r="Q166">
            <v>193</v>
          </cell>
          <cell r="R166">
            <v>229</v>
          </cell>
          <cell r="S166">
            <v>393</v>
          </cell>
          <cell r="T166">
            <v>444</v>
          </cell>
          <cell r="U166">
            <v>512</v>
          </cell>
          <cell r="V166">
            <v>255</v>
          </cell>
          <cell r="W166">
            <v>278</v>
          </cell>
          <cell r="X166">
            <v>297</v>
          </cell>
          <cell r="Y166">
            <v>329</v>
          </cell>
          <cell r="Z166">
            <v>215</v>
          </cell>
          <cell r="AA166">
            <v>369</v>
          </cell>
        </row>
        <row r="167">
          <cell r="A167" t="str">
            <v>TX</v>
          </cell>
          <cell r="B167">
            <v>43</v>
          </cell>
          <cell r="C167">
            <v>47</v>
          </cell>
          <cell r="D167">
            <v>49</v>
          </cell>
          <cell r="E167">
            <v>9</v>
          </cell>
          <cell r="F167">
            <v>22</v>
          </cell>
          <cell r="G167">
            <v>78</v>
          </cell>
          <cell r="H167">
            <v>28</v>
          </cell>
          <cell r="I167">
            <v>70</v>
          </cell>
          <cell r="J167">
            <v>115</v>
          </cell>
          <cell r="K167">
            <v>49</v>
          </cell>
          <cell r="L167">
            <v>56</v>
          </cell>
          <cell r="M167">
            <v>99</v>
          </cell>
          <cell r="N167">
            <v>45</v>
          </cell>
          <cell r="O167">
            <v>38</v>
          </cell>
          <cell r="P167">
            <v>50</v>
          </cell>
          <cell r="Q167">
            <v>29</v>
          </cell>
          <cell r="R167">
            <v>802</v>
          </cell>
          <cell r="S167">
            <v>845</v>
          </cell>
          <cell r="T167">
            <v>856</v>
          </cell>
          <cell r="U167">
            <v>879</v>
          </cell>
          <cell r="V167">
            <v>1680</v>
          </cell>
          <cell r="W167">
            <v>2122</v>
          </cell>
          <cell r="X167">
            <v>1829</v>
          </cell>
          <cell r="Y167">
            <v>1927</v>
          </cell>
          <cell r="Z167">
            <v>1512</v>
          </cell>
          <cell r="AA167">
            <v>1221</v>
          </cell>
          <cell r="AB167"/>
          <cell r="AC167"/>
          <cell r="AD167"/>
          <cell r="AE167"/>
          <cell r="AF167"/>
        </row>
        <row r="168">
          <cell r="A168" t="str">
            <v>UT</v>
          </cell>
          <cell r="B168">
            <v>0</v>
          </cell>
          <cell r="C168">
            <v>0</v>
          </cell>
          <cell r="D168">
            <v>0</v>
          </cell>
          <cell r="E168">
            <v>1</v>
          </cell>
          <cell r="F168">
            <v>0</v>
          </cell>
          <cell r="G168">
            <v>0</v>
          </cell>
          <cell r="H168">
            <v>1</v>
          </cell>
          <cell r="I168">
            <v>0</v>
          </cell>
          <cell r="J168">
            <v>11</v>
          </cell>
          <cell r="K168">
            <v>9</v>
          </cell>
          <cell r="L168">
            <v>10</v>
          </cell>
          <cell r="M168">
            <v>28</v>
          </cell>
          <cell r="N168">
            <v>7</v>
          </cell>
          <cell r="O168">
            <v>6</v>
          </cell>
          <cell r="P168">
            <v>3</v>
          </cell>
          <cell r="Q168">
            <v>51</v>
          </cell>
          <cell r="R168">
            <v>44</v>
          </cell>
          <cell r="S168">
            <v>63</v>
          </cell>
          <cell r="T168">
            <v>73</v>
          </cell>
          <cell r="U168">
            <v>80</v>
          </cell>
          <cell r="V168">
            <v>74</v>
          </cell>
          <cell r="W168">
            <v>103</v>
          </cell>
          <cell r="X168">
            <v>110</v>
          </cell>
          <cell r="Y168">
            <v>116</v>
          </cell>
          <cell r="Z168">
            <v>90</v>
          </cell>
          <cell r="AA168">
            <v>141</v>
          </cell>
        </row>
        <row r="169">
          <cell r="A169" t="str">
            <v>VT</v>
          </cell>
          <cell r="B169">
            <v>0</v>
          </cell>
          <cell r="C169">
            <v>0</v>
          </cell>
          <cell r="D169">
            <v>0</v>
          </cell>
          <cell r="E169">
            <v>0</v>
          </cell>
          <cell r="F169">
            <v>0</v>
          </cell>
          <cell r="G169">
            <v>0</v>
          </cell>
          <cell r="H169">
            <v>0</v>
          </cell>
          <cell r="I169">
            <v>0</v>
          </cell>
          <cell r="J169">
            <v>0</v>
          </cell>
          <cell r="K169">
            <v>0</v>
          </cell>
          <cell r="L169">
            <v>0</v>
          </cell>
          <cell r="M169">
            <v>0</v>
          </cell>
          <cell r="N169">
            <v>0</v>
          </cell>
          <cell r="O169">
            <v>0</v>
          </cell>
          <cell r="P169">
            <v>0</v>
          </cell>
          <cell r="Q169">
            <v>5</v>
          </cell>
          <cell r="R169">
            <v>7</v>
          </cell>
          <cell r="S169">
            <v>8</v>
          </cell>
          <cell r="T169">
            <v>25</v>
          </cell>
          <cell r="U169">
            <v>37</v>
          </cell>
          <cell r="V169">
            <v>45</v>
          </cell>
          <cell r="W169">
            <v>46</v>
          </cell>
          <cell r="X169">
            <v>42</v>
          </cell>
          <cell r="Y169">
            <v>43</v>
          </cell>
          <cell r="Z169">
            <v>40</v>
          </cell>
          <cell r="AA169">
            <v>30</v>
          </cell>
        </row>
        <row r="170">
          <cell r="A170" t="str">
            <v>VA</v>
          </cell>
          <cell r="B170">
            <v>13</v>
          </cell>
          <cell r="C170">
            <v>12</v>
          </cell>
          <cell r="D170">
            <v>9</v>
          </cell>
          <cell r="E170">
            <v>2</v>
          </cell>
          <cell r="F170">
            <v>9</v>
          </cell>
          <cell r="G170">
            <v>0</v>
          </cell>
          <cell r="H170">
            <v>32</v>
          </cell>
          <cell r="I170">
            <v>25</v>
          </cell>
          <cell r="J170">
            <v>31</v>
          </cell>
          <cell r="K170">
            <v>18</v>
          </cell>
          <cell r="L170">
            <v>21</v>
          </cell>
          <cell r="M170">
            <v>44</v>
          </cell>
          <cell r="N170">
            <v>78</v>
          </cell>
          <cell r="O170">
            <v>102</v>
          </cell>
          <cell r="P170">
            <v>131</v>
          </cell>
          <cell r="Q170">
            <v>96</v>
          </cell>
          <cell r="R170">
            <v>257</v>
          </cell>
          <cell r="S170">
            <v>205</v>
          </cell>
          <cell r="T170">
            <v>199</v>
          </cell>
          <cell r="U170">
            <v>256</v>
          </cell>
          <cell r="V170">
            <v>333</v>
          </cell>
          <cell r="W170">
            <v>323</v>
          </cell>
          <cell r="X170">
            <v>328</v>
          </cell>
          <cell r="Y170">
            <v>347</v>
          </cell>
          <cell r="Z170">
            <v>332</v>
          </cell>
          <cell r="AA170">
            <v>255</v>
          </cell>
        </row>
        <row r="171">
          <cell r="A171" t="str">
            <v>WA</v>
          </cell>
          <cell r="B171">
            <v>9</v>
          </cell>
          <cell r="C171">
            <v>12</v>
          </cell>
          <cell r="D171">
            <v>57</v>
          </cell>
          <cell r="E171">
            <v>62</v>
          </cell>
          <cell r="F171">
            <v>72</v>
          </cell>
          <cell r="G171">
            <v>24</v>
          </cell>
          <cell r="H171">
            <v>10</v>
          </cell>
          <cell r="I171">
            <v>21</v>
          </cell>
          <cell r="J171">
            <v>23</v>
          </cell>
          <cell r="K171">
            <v>20</v>
          </cell>
          <cell r="L171">
            <v>23</v>
          </cell>
          <cell r="M171">
            <v>33</v>
          </cell>
          <cell r="N171">
            <v>100</v>
          </cell>
          <cell r="O171">
            <v>98</v>
          </cell>
          <cell r="P171">
            <v>37</v>
          </cell>
          <cell r="Q171">
            <v>142</v>
          </cell>
          <cell r="R171">
            <v>160</v>
          </cell>
          <cell r="S171">
            <v>149</v>
          </cell>
          <cell r="T171">
            <v>242</v>
          </cell>
          <cell r="U171">
            <v>269</v>
          </cell>
          <cell r="V171">
            <v>310</v>
          </cell>
          <cell r="W171">
            <v>328</v>
          </cell>
          <cell r="X171">
            <v>309</v>
          </cell>
          <cell r="Y171">
            <v>321</v>
          </cell>
          <cell r="Z171">
            <v>311</v>
          </cell>
          <cell r="AA171">
            <v>360</v>
          </cell>
          <cell r="AB171"/>
          <cell r="AC171"/>
          <cell r="AD171"/>
          <cell r="AE171"/>
          <cell r="AF171"/>
        </row>
        <row r="172">
          <cell r="A172" t="str">
            <v>WV</v>
          </cell>
          <cell r="B172">
            <v>0</v>
          </cell>
          <cell r="C172">
            <v>0</v>
          </cell>
          <cell r="D172">
            <v>5</v>
          </cell>
          <cell r="E172">
            <v>2</v>
          </cell>
          <cell r="F172">
            <v>2</v>
          </cell>
          <cell r="G172">
            <v>1</v>
          </cell>
          <cell r="H172">
            <v>0</v>
          </cell>
          <cell r="I172">
            <v>0</v>
          </cell>
          <cell r="J172">
            <v>0</v>
          </cell>
          <cell r="K172">
            <v>0</v>
          </cell>
          <cell r="L172">
            <v>0</v>
          </cell>
          <cell r="M172">
            <v>7</v>
          </cell>
          <cell r="N172">
            <v>18</v>
          </cell>
          <cell r="O172">
            <v>25</v>
          </cell>
          <cell r="P172">
            <v>31</v>
          </cell>
          <cell r="Q172">
            <v>8</v>
          </cell>
          <cell r="R172">
            <v>11</v>
          </cell>
          <cell r="S172">
            <v>13</v>
          </cell>
          <cell r="T172">
            <v>65</v>
          </cell>
          <cell r="U172">
            <v>80</v>
          </cell>
          <cell r="V172">
            <v>58</v>
          </cell>
          <cell r="W172">
            <v>60</v>
          </cell>
          <cell r="X172">
            <v>63</v>
          </cell>
          <cell r="Y172">
            <v>66</v>
          </cell>
          <cell r="Z172">
            <v>51</v>
          </cell>
          <cell r="AA172">
            <v>90</v>
          </cell>
        </row>
        <row r="173">
          <cell r="A173" t="str">
            <v>WI</v>
          </cell>
          <cell r="B173">
            <v>11</v>
          </cell>
          <cell r="C173">
            <v>34</v>
          </cell>
          <cell r="D173">
            <v>24</v>
          </cell>
          <cell r="E173">
            <v>20</v>
          </cell>
          <cell r="F173">
            <v>23</v>
          </cell>
          <cell r="G173">
            <v>51</v>
          </cell>
          <cell r="H173">
            <v>77</v>
          </cell>
          <cell r="I173">
            <v>91</v>
          </cell>
          <cell r="J173">
            <v>33</v>
          </cell>
          <cell r="K173">
            <v>31</v>
          </cell>
          <cell r="L173">
            <v>36</v>
          </cell>
          <cell r="M173">
            <v>139</v>
          </cell>
          <cell r="N173">
            <v>235</v>
          </cell>
          <cell r="O173">
            <v>199</v>
          </cell>
          <cell r="P173">
            <v>239</v>
          </cell>
          <cell r="Q173">
            <v>395</v>
          </cell>
          <cell r="R173">
            <v>413</v>
          </cell>
          <cell r="S173">
            <v>431</v>
          </cell>
          <cell r="T173">
            <v>312</v>
          </cell>
          <cell r="U173">
            <v>329</v>
          </cell>
          <cell r="V173">
            <v>383</v>
          </cell>
          <cell r="W173">
            <v>373</v>
          </cell>
          <cell r="X173">
            <v>350</v>
          </cell>
          <cell r="Y173">
            <v>361</v>
          </cell>
          <cell r="Z173">
            <v>269</v>
          </cell>
          <cell r="AA173">
            <v>372</v>
          </cell>
        </row>
        <row r="174">
          <cell r="A174" t="str">
            <v>WY</v>
          </cell>
          <cell r="B174">
            <v>5</v>
          </cell>
          <cell r="C174">
            <v>20</v>
          </cell>
          <cell r="D174">
            <v>31</v>
          </cell>
          <cell r="E174">
            <v>28</v>
          </cell>
          <cell r="F174">
            <v>33</v>
          </cell>
          <cell r="G174">
            <v>26</v>
          </cell>
          <cell r="H174">
            <v>10</v>
          </cell>
          <cell r="I174">
            <v>1</v>
          </cell>
          <cell r="J174">
            <v>0</v>
          </cell>
          <cell r="K174">
            <v>0</v>
          </cell>
          <cell r="L174">
            <v>0</v>
          </cell>
          <cell r="M174">
            <v>0</v>
          </cell>
          <cell r="N174">
            <v>0</v>
          </cell>
          <cell r="O174">
            <v>0</v>
          </cell>
          <cell r="P174">
            <v>0</v>
          </cell>
          <cell r="Q174">
            <v>33</v>
          </cell>
          <cell r="R174">
            <v>34</v>
          </cell>
          <cell r="S174">
            <v>36</v>
          </cell>
          <cell r="T174">
            <v>42</v>
          </cell>
          <cell r="U174">
            <v>49</v>
          </cell>
          <cell r="V174">
            <v>45</v>
          </cell>
          <cell r="W174">
            <v>53</v>
          </cell>
          <cell r="X174">
            <v>58</v>
          </cell>
          <cell r="Y174">
            <v>63</v>
          </cell>
          <cell r="Z174">
            <v>39</v>
          </cell>
          <cell r="AA174">
            <v>82</v>
          </cell>
          <cell r="AB174"/>
          <cell r="AC174"/>
          <cell r="AD174"/>
          <cell r="AE174"/>
          <cell r="AF174"/>
        </row>
        <row r="175">
          <cell r="A175" t="str">
            <v>US</v>
          </cell>
          <cell r="B175">
            <v>980</v>
          </cell>
          <cell r="C175">
            <v>1284</v>
          </cell>
          <cell r="D175">
            <v>1583</v>
          </cell>
          <cell r="E175">
            <v>1565</v>
          </cell>
          <cell r="F175">
            <v>1772</v>
          </cell>
          <cell r="G175">
            <v>1849</v>
          </cell>
          <cell r="H175">
            <v>1202</v>
          </cell>
          <cell r="I175">
            <v>1829</v>
          </cell>
          <cell r="J175">
            <v>1744</v>
          </cell>
          <cell r="K175">
            <v>1463</v>
          </cell>
          <cell r="L175">
            <v>1535</v>
          </cell>
          <cell r="M175">
            <v>2912</v>
          </cell>
          <cell r="N175">
            <v>3600</v>
          </cell>
          <cell r="O175">
            <v>4744</v>
          </cell>
          <cell r="P175">
            <v>6197</v>
          </cell>
          <cell r="Q175">
            <v>6792</v>
          </cell>
          <cell r="R175">
            <v>9107</v>
          </cell>
          <cell r="S175">
            <v>9675</v>
          </cell>
          <cell r="T175">
            <v>11709</v>
          </cell>
          <cell r="U175">
            <v>12889</v>
          </cell>
          <cell r="V175">
            <v>16502</v>
          </cell>
          <cell r="W175">
            <v>16757</v>
          </cell>
          <cell r="X175">
            <v>16659</v>
          </cell>
          <cell r="Y175">
            <v>17519</v>
          </cell>
          <cell r="Z175">
            <v>14157</v>
          </cell>
          <cell r="AA175">
            <v>17641</v>
          </cell>
          <cell r="AB175"/>
          <cell r="AC175"/>
          <cell r="AD175"/>
          <cell r="AE175"/>
          <cell r="AF175"/>
        </row>
      </sheetData>
      <sheetData sheetId="19" refreshError="1"/>
      <sheetData sheetId="20">
        <row r="3">
          <cell r="F3" t="str">
            <v>CO</v>
          </cell>
        </row>
      </sheetData>
      <sheetData sheetId="21" refreshError="1"/>
    </sheetDataSet>
  </externalBook>
</externalLink>
</file>

<file path=xl/externalLinks/externalLink4.xml><?xml version="1.0" encoding="utf-8"?>
<externalLink xmlns="http://schemas.openxmlformats.org/spreadsheetml/2006/main">
  <externalBook xmlns:r="http://schemas.openxmlformats.org/officeDocument/2006/relationships" r:id="rId1">
    <sheetNames>
      <sheetName val="About"/>
      <sheetName val="SYVbT-passenger"/>
      <sheetName val="SYVbT-freight"/>
      <sheetName val="AVLo-passengers"/>
      <sheetName val="AVLo-freight"/>
      <sheetName val="AEO 7"/>
      <sheetName val="AEO 48"/>
      <sheetName val="NHTSA Motorbikes"/>
      <sheetName val="NTS 1-40"/>
      <sheetName val="NRBS 40"/>
      <sheetName val="BAADTbVT-USA"/>
      <sheetName val="SYFAFE-USA"/>
      <sheetName val="State Calibration"/>
      <sheetName val="State scaling factor"/>
      <sheetName val="State_SYVBT_frgt"/>
      <sheetName val="State_SYVBT_psgr"/>
      <sheetName val="State_Avlo_psgr"/>
      <sheetName val="State_Avlo_frgt"/>
      <sheetName val="State_SYFAFE_psgr"/>
      <sheetName val="State_SYFAFE_frgt"/>
      <sheetName val="NREL_Energy"/>
      <sheetName val="NREL_Energy_pivot"/>
      <sheetName val="SEDS_MSN Descriptions"/>
      <sheetName val="SEDS_2018"/>
      <sheetName val="SEDS"/>
      <sheetName val="EIA_Diesel_Railroad"/>
      <sheetName val="EIA_Diesel_OnHigh"/>
      <sheetName val="Crosswalk"/>
      <sheetName val="Scale to SEDS"/>
      <sheetName val="BAADTbVT-passengers"/>
      <sheetName val="BAADTbVT-freight"/>
    </sheetNames>
    <sheetDataSet>
      <sheetData sheetId="0">
        <row r="37">
          <cell r="A37">
            <v>1000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</sheetDataSet>
  </externalBook>
</externalLink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hyperlink" Target="http://www.eia.gov/forecasts/aeo/excel/aeotab_10.xlsx" TargetMode="External" Id="rId1"/><Relationship Type="http://schemas.openxmlformats.org/officeDocument/2006/relationships/hyperlink" Target="https://apps.neb-one.gc.ca/ftrppndc/dflt.aspx?GoCTemplateCulture=en-CA" TargetMode="External" Id="rId2"/><Relationship Type="http://schemas.openxmlformats.org/officeDocument/2006/relationships/hyperlink" Target="http://www.eia.gov/forecasts/aeo/excel/aeotab_3.xlsx" TargetMode="External" Id="rId3"/></Relationships>
</file>

<file path=xl/worksheets/_rels/sheet4.xml.rels><Relationships xmlns="http://schemas.openxmlformats.org/package/2006/relationships"><Relationship Type="http://schemas.openxmlformats.org/officeDocument/2006/relationships/hyperlink" Target="https://apps.cer-rec.gc.ca/ftrppndc/dflt.aspx?GoCTemplateCulture=en-CA" TargetMode="External" Id="rId1"/><Relationship Type="http://schemas.openxmlformats.org/officeDocument/2006/relationships/hyperlink" Target="https://www-pub.iaea.org/MTCD/Publications/PDF/cnpp2018/countryprofiles/Mexico/Mexico.htm" TargetMode="External" Id="rId2"/></Relationships>
</file>

<file path=xl/worksheets/_rels/sheet7.xml.rels><Relationships xmlns="http://schemas.openxmlformats.org/package/2006/relationships"><Relationship Type="http://schemas.openxmlformats.org/officeDocument/2006/relationships/hyperlink" Target="https://www.eia.gov/electricity/data/state/avgprice_annual.xlsx" TargetMode="External" Id="rId1"/><Relationship Type="http://schemas.openxmlformats.org/officeDocument/2006/relationships/hyperlink" Target="https://www.eia.gov/outlooks/aeo/data/browser/" TargetMode="External" Id="rId2"/></Relationships>
</file>

<file path=xl/worksheets/_rels/sheet8.xml.rels><Relationships xmlns="http://schemas.openxmlformats.org/package/2006/relationships"><Relationship Type="http://schemas.openxmlformats.org/officeDocument/2006/relationships/drawing" Target="/xl/drawings/drawing1.xml" Id="rId1"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O68"/>
  <sheetViews>
    <sheetView zoomScaleNormal="100" workbookViewId="0">
      <selection activeCell="C2" sqref="C2"/>
    </sheetView>
  </sheetViews>
  <sheetFormatPr baseColWidth="10" defaultColWidth="12.6640625" defaultRowHeight="15" customHeight="1"/>
  <cols>
    <col width="7.6640625" customWidth="1" style="1" min="1" max="1"/>
    <col width="61.33203125" customWidth="1" style="1" min="2" max="2"/>
    <col width="7.6640625" customWidth="1" style="1" min="3" max="4"/>
    <col width="64.6640625" customWidth="1" style="1" min="5" max="5"/>
    <col width="7.6640625" customWidth="1" style="1" min="6" max="26"/>
    <col width="12.6640625" customWidth="1" style="1" min="27" max="30"/>
    <col width="12.6640625" customWidth="1" style="1" min="31" max="16384"/>
  </cols>
  <sheetData>
    <row r="1">
      <c r="A1" s="70" t="inlineStr">
        <is>
          <t>EIaE BAU Imported Electricity</t>
        </is>
      </c>
      <c r="B1" s="1" t="inlineStr">
        <is>
          <t>Connecticut</t>
        </is>
      </c>
      <c r="C1" s="106" t="n">
        <v>44368</v>
      </c>
      <c r="K1" s="44" t="inlineStr">
        <is>
          <t>Alabama</t>
        </is>
      </c>
      <c r="L1" s="44" t="inlineStr">
        <is>
          <t>AL</t>
        </is>
      </c>
    </row>
    <row r="2">
      <c r="A2" s="70" t="inlineStr">
        <is>
          <t>EIaE BAU Exported Electricity</t>
        </is>
      </c>
      <c r="B2" s="1">
        <f>LOOKUP(B1,K1:L50,L1:L50)</f>
        <v/>
      </c>
      <c r="K2" s="44" t="inlineStr">
        <is>
          <t>Alaska</t>
        </is>
      </c>
      <c r="L2" s="44" t="inlineStr">
        <is>
          <t>AK</t>
        </is>
      </c>
      <c r="N2" s="1" t="inlineStr">
        <is>
          <t>States that import from MX</t>
        </is>
      </c>
    </row>
    <row r="3">
      <c r="A3" s="70" t="inlineStr">
        <is>
          <t>EIaE Imported Electricity Price</t>
        </is>
      </c>
      <c r="K3" s="44" t="inlineStr">
        <is>
          <t>Arizona</t>
        </is>
      </c>
      <c r="L3" s="44" t="inlineStr">
        <is>
          <t>AZ</t>
        </is>
      </c>
      <c r="N3" s="70" t="inlineStr">
        <is>
          <t>NM</t>
        </is>
      </c>
      <c r="O3" s="1">
        <f>IF(N3=$B$2,1,0)</f>
        <v/>
      </c>
    </row>
    <row r="4">
      <c r="A4" s="70" t="inlineStr">
        <is>
          <t>EIaE BAU Exported Electricity Price</t>
        </is>
      </c>
      <c r="K4" s="44" t="inlineStr">
        <is>
          <t>Arkansas</t>
        </is>
      </c>
      <c r="L4" s="44" t="inlineStr">
        <is>
          <t>AR</t>
        </is>
      </c>
      <c r="N4" s="70" t="inlineStr">
        <is>
          <t>AZ</t>
        </is>
      </c>
      <c r="O4" s="1">
        <f>IF(N4=$B$2,1,0)</f>
        <v/>
      </c>
    </row>
    <row r="5">
      <c r="K5" s="44" t="inlineStr">
        <is>
          <t>California</t>
        </is>
      </c>
      <c r="L5" s="44" t="inlineStr">
        <is>
          <t>CA</t>
        </is>
      </c>
      <c r="N5" s="70" t="n"/>
      <c r="O5" s="1">
        <f>IF(N5=$B$2,1,0)</f>
        <v/>
      </c>
    </row>
    <row r="6">
      <c r="A6" s="70" t="inlineStr">
        <is>
          <t>Source:</t>
        </is>
      </c>
      <c r="B6" s="2" t="inlineStr">
        <is>
          <t>Quantity of Imports and Exports</t>
        </is>
      </c>
      <c r="E6" s="2" t="inlineStr">
        <is>
          <t>State Imports Weighted by Fuel Mix of External States</t>
        </is>
      </c>
      <c r="F6" s="3" t="n"/>
      <c r="G6" s="3" t="n"/>
      <c r="H6" s="3" t="n"/>
      <c r="I6" s="3" t="n"/>
      <c r="J6" s="3" t="n"/>
      <c r="K6" s="44" t="inlineStr">
        <is>
          <t>Colorado</t>
        </is>
      </c>
      <c r="L6" s="44" t="inlineStr">
        <is>
          <t>CO</t>
        </is>
      </c>
      <c r="N6" s="70" t="n"/>
      <c r="O6" s="1">
        <f>IF(N6=$B$2,1,0)</f>
        <v/>
      </c>
    </row>
    <row r="7">
      <c r="B7" s="1" t="inlineStr">
        <is>
          <t>Energy Information Administration</t>
        </is>
      </c>
      <c r="E7" s="1" t="inlineStr">
        <is>
          <t>From EPS Outputs from TCAMRB</t>
        </is>
      </c>
      <c r="K7" s="44" t="inlineStr">
        <is>
          <t>Connecticut</t>
        </is>
      </c>
      <c r="L7" s="44" t="inlineStr">
        <is>
          <t>CT</t>
        </is>
      </c>
      <c r="N7" s="70" t="inlineStr">
        <is>
          <t>NV</t>
        </is>
      </c>
      <c r="O7" s="1">
        <f>IF(N7=$B$2,1,0)</f>
        <v/>
      </c>
    </row>
    <row r="8">
      <c r="B8" s="4" t="n">
        <v>2019</v>
      </c>
      <c r="E8" s="1" t="inlineStr">
        <is>
          <t>ReEDs generation by resource (Mid-case)</t>
        </is>
      </c>
      <c r="K8" s="44" t="inlineStr">
        <is>
          <t>Delaware</t>
        </is>
      </c>
      <c r="L8" s="44" t="inlineStr">
        <is>
          <t>DE</t>
        </is>
      </c>
      <c r="N8" s="70" t="n"/>
      <c r="O8" s="1">
        <f>SUM(O3:O7)</f>
        <v/>
      </c>
    </row>
    <row r="9">
      <c r="B9" s="1" t="inlineStr">
        <is>
          <t>Annual Energy Outlook 2019</t>
        </is>
      </c>
      <c r="K9" s="44" t="inlineStr">
        <is>
          <t>Florida</t>
        </is>
      </c>
      <c r="L9" s="44" t="inlineStr">
        <is>
          <t>FL</t>
        </is>
      </c>
      <c r="N9" s="1" t="inlineStr">
        <is>
          <t>*Note, California has state specific data</t>
        </is>
      </c>
    </row>
    <row r="10">
      <c r="B10" s="72" t="inlineStr">
        <is>
          <t>http://www.eia.gov/forecasts/aeo/excel/aeotab_10.xlsx</t>
        </is>
      </c>
      <c r="K10" s="44" t="inlineStr">
        <is>
          <t>Georgia</t>
        </is>
      </c>
      <c r="L10" s="44" t="inlineStr">
        <is>
          <t>GA</t>
        </is>
      </c>
    </row>
    <row r="11">
      <c r="B11" s="1" t="inlineStr">
        <is>
          <t>Table 10</t>
        </is>
      </c>
      <c r="K11" s="44" t="inlineStr">
        <is>
          <t>Hawaii</t>
        </is>
      </c>
      <c r="L11" s="44" t="inlineStr">
        <is>
          <t>HI</t>
        </is>
      </c>
      <c r="N11" s="71" t="inlineStr">
        <is>
          <t>Import from Mexico?</t>
        </is>
      </c>
    </row>
    <row r="12">
      <c r="K12" s="44" t="inlineStr">
        <is>
          <t>Idaho</t>
        </is>
      </c>
      <c r="L12" s="44" t="inlineStr">
        <is>
          <t>ID</t>
        </is>
      </c>
      <c r="N12" s="65">
        <f>IF(O8=1,"TRUE","FALSE")</f>
        <v/>
      </c>
    </row>
    <row r="13">
      <c r="B13" s="2" t="inlineStr">
        <is>
          <t>Canadian Electricity Generation by Type</t>
        </is>
      </c>
      <c r="E13" s="2" t="inlineStr">
        <is>
          <t>Imports and Export EIA SEDS</t>
        </is>
      </c>
      <c r="F13" s="2" t="n"/>
      <c r="G13" s="2" t="n"/>
      <c r="H13" s="2" t="n"/>
      <c r="K13" s="44" t="inlineStr">
        <is>
          <t>Illinois</t>
        </is>
      </c>
      <c r="L13" s="44" t="inlineStr">
        <is>
          <t>IL</t>
        </is>
      </c>
    </row>
    <row r="14">
      <c r="B14" s="1" t="inlineStr">
        <is>
          <t>National Energy Board, Government of Canada</t>
        </is>
      </c>
      <c r="E14" s="1" t="inlineStr">
        <is>
          <t>Energy Information Administration</t>
        </is>
      </c>
      <c r="K14" s="44" t="inlineStr">
        <is>
          <t>Indiana</t>
        </is>
      </c>
      <c r="L14" s="44" t="inlineStr">
        <is>
          <t>IN</t>
        </is>
      </c>
    </row>
    <row r="15">
      <c r="B15" s="4" t="n">
        <v>2018</v>
      </c>
      <c r="E15" s="4" t="n">
        <v>2019</v>
      </c>
      <c r="K15" s="44" t="inlineStr">
        <is>
          <t>Iowa</t>
        </is>
      </c>
      <c r="L15" s="44" t="inlineStr">
        <is>
          <t>IA</t>
        </is>
      </c>
    </row>
    <row r="16">
      <c r="B16" s="1" t="inlineStr">
        <is>
          <t>Canada's Energy Future 2018, Appendices</t>
        </is>
      </c>
      <c r="E16" s="1" t="inlineStr">
        <is>
          <t>Example Link: https://www.eia.gov/electricity/state/virginia/state_tables.php</t>
        </is>
      </c>
      <c r="F16" s="70" t="inlineStr">
        <is>
          <t>&lt;-- Change the state in the URL to access all other states</t>
        </is>
      </c>
      <c r="K16" s="44" t="inlineStr">
        <is>
          <t>Kansas</t>
        </is>
      </c>
      <c r="L16" s="44" t="inlineStr">
        <is>
          <t>KS</t>
        </is>
      </c>
    </row>
    <row r="17">
      <c r="B17" s="5" t="inlineStr">
        <is>
          <t>https://apps.neb-one.gc.ca/ftrppndc/dflt.aspx?GoCTemplateCulture=en-CA</t>
        </is>
      </c>
      <c r="E17" s="70" t="inlineStr">
        <is>
          <t>Tab 10: Imports and Exports (lines 15,28)</t>
        </is>
      </c>
      <c r="K17" s="44" t="inlineStr">
        <is>
          <t>Kentucky</t>
        </is>
      </c>
      <c r="L17" s="44" t="inlineStr">
        <is>
          <t>KY</t>
        </is>
      </c>
    </row>
    <row r="18">
      <c r="B18" s="1" t="inlineStr">
        <is>
          <t>Table "Electricity Generation," Reference Case, Canada</t>
        </is>
      </c>
      <c r="K18" s="44" t="inlineStr">
        <is>
          <t>Louisiana</t>
        </is>
      </c>
      <c r="L18" s="44" t="inlineStr">
        <is>
          <t>LA</t>
        </is>
      </c>
    </row>
    <row r="19">
      <c r="K19" s="44" t="inlineStr">
        <is>
          <t>Maine</t>
        </is>
      </c>
      <c r="L19" s="44" t="inlineStr">
        <is>
          <t>ME</t>
        </is>
      </c>
    </row>
    <row r="20">
      <c r="B20" s="2" t="inlineStr">
        <is>
          <t>Imported and Exported Electricity Prices</t>
        </is>
      </c>
      <c r="E20" s="2" t="inlineStr">
        <is>
          <t>Mexican Electricity Generation by Type</t>
        </is>
      </c>
      <c r="K20" s="44" t="inlineStr">
        <is>
          <t>Maryland</t>
        </is>
      </c>
      <c r="L20" s="44" t="inlineStr">
        <is>
          <t>MD</t>
        </is>
      </c>
    </row>
    <row r="21" ht="15.75" customHeight="1" s="157">
      <c r="B21" s="1" t="inlineStr">
        <is>
          <t>Energy Information Administration</t>
        </is>
      </c>
      <c r="E21" s="1" t="inlineStr">
        <is>
          <t>Energy Information Agency</t>
        </is>
      </c>
      <c r="K21" s="44" t="inlineStr">
        <is>
          <t>Massachusetts</t>
        </is>
      </c>
      <c r="L21" s="44" t="inlineStr">
        <is>
          <t>MA</t>
        </is>
      </c>
    </row>
    <row r="22" ht="15.75" customHeight="1" s="157">
      <c r="B22" s="4" t="n">
        <v>2019</v>
      </c>
      <c r="E22" s="1" t="n">
        <v>2016</v>
      </c>
      <c r="K22" s="44" t="inlineStr">
        <is>
          <t>Michigan</t>
        </is>
      </c>
      <c r="L22" s="44" t="inlineStr">
        <is>
          <t>MI</t>
        </is>
      </c>
    </row>
    <row r="23" ht="15.75" customHeight="1" s="157">
      <c r="B23" s="1" t="inlineStr">
        <is>
          <t>Annual Energy Outlook 2019</t>
        </is>
      </c>
      <c r="E23" s="1" t="inlineStr">
        <is>
          <t>Mexico Analysis</t>
        </is>
      </c>
      <c r="K23" s="44" t="inlineStr">
        <is>
          <t>Minnesota</t>
        </is>
      </c>
      <c r="L23" s="44" t="inlineStr">
        <is>
          <t>MN</t>
        </is>
      </c>
    </row>
    <row r="24" ht="15.75" customHeight="1" s="157">
      <c r="B24" s="73" t="inlineStr">
        <is>
          <t>http://www.eia.gov/forecasts/aeo/excel/aeotab_3.xlsx</t>
        </is>
      </c>
      <c r="E24" s="1" t="inlineStr">
        <is>
          <t>https://www.eia.gov/international/analysis/country/MEX</t>
        </is>
      </c>
      <c r="K24" s="44" t="inlineStr">
        <is>
          <t>Mississippi</t>
        </is>
      </c>
      <c r="L24" s="44" t="inlineStr">
        <is>
          <t>MS</t>
        </is>
      </c>
    </row>
    <row r="25" ht="15.75" customHeight="1" s="157">
      <c r="B25" s="1" t="inlineStr">
        <is>
          <t>Table 3</t>
        </is>
      </c>
      <c r="E25" s="1" t="inlineStr">
        <is>
          <t>Table 12, 14</t>
        </is>
      </c>
      <c r="K25" s="44" t="inlineStr">
        <is>
          <t>Missouri</t>
        </is>
      </c>
      <c r="L25" s="44" t="inlineStr">
        <is>
          <t>MO</t>
        </is>
      </c>
    </row>
    <row r="26" ht="15.75" customHeight="1" s="157">
      <c r="K26" s="44" t="inlineStr">
        <is>
          <t>Montana</t>
        </is>
      </c>
      <c r="L26" s="44" t="inlineStr">
        <is>
          <t>MT</t>
        </is>
      </c>
    </row>
    <row r="27" ht="15.75" customHeight="1" s="157">
      <c r="A27" s="70" t="inlineStr">
        <is>
          <t>Notes</t>
        </is>
      </c>
      <c r="K27" s="44" t="inlineStr">
        <is>
          <t>Nebraska</t>
        </is>
      </c>
      <c r="L27" s="44" t="inlineStr">
        <is>
          <t>NE</t>
        </is>
      </c>
    </row>
    <row r="28" ht="15.75" customHeight="1" s="157">
      <c r="A28" s="1" t="inlineStr">
        <is>
          <t>We need to know the mix of imported electricity types if we will be including</t>
        </is>
      </c>
      <c r="K28" s="44" t="inlineStr">
        <is>
          <t>Nevada</t>
        </is>
      </c>
      <c r="L28" s="44" t="inlineStr">
        <is>
          <t>NV</t>
        </is>
      </c>
    </row>
    <row r="29" ht="15.75" customHeight="1" s="157">
      <c r="A29" s="1" t="inlineStr">
        <is>
          <t>pollutant emissions associated with imported electricity into the totals, which</t>
        </is>
      </c>
      <c r="K29" s="44" t="inlineStr">
        <is>
          <t>New Hampshire</t>
        </is>
      </c>
      <c r="L29" s="44" t="inlineStr">
        <is>
          <t>NH</t>
        </is>
      </c>
    </row>
    <row r="30" ht="15.75" customHeight="1" s="157">
      <c r="A30" s="1" t="inlineStr">
        <is>
          <t>is managed by a control lever.  If these emissions will not be included in the</t>
        </is>
      </c>
      <c r="K30" s="44" t="inlineStr">
        <is>
          <t>New Jersey</t>
        </is>
      </c>
      <c r="L30" s="44" t="inlineStr">
        <is>
          <t>NJ</t>
        </is>
      </c>
    </row>
    <row r="31" ht="15.75" customHeight="1" s="157">
      <c r="A31" s="1" t="inlineStr">
        <is>
          <t>emissions totals, the breakdown is unimportant, and you may assign all</t>
        </is>
      </c>
      <c r="K31" s="44" t="inlineStr">
        <is>
          <t>New Mexico</t>
        </is>
      </c>
      <c r="L31" s="44" t="inlineStr">
        <is>
          <t>NM</t>
        </is>
      </c>
    </row>
    <row r="32" ht="15.75" customHeight="1" s="157">
      <c r="A32" s="1" t="inlineStr">
        <is>
          <t>imported electricity emissions to any one electricity source, if you prefer.</t>
        </is>
      </c>
      <c r="K32" s="44" t="inlineStr">
        <is>
          <t>New York</t>
        </is>
      </c>
      <c r="L32" s="44" t="inlineStr">
        <is>
          <t>NY</t>
        </is>
      </c>
    </row>
    <row r="33" ht="15.75" customHeight="1" s="157">
      <c r="K33" s="44" t="inlineStr">
        <is>
          <t>North Carolina</t>
        </is>
      </c>
      <c r="L33" s="44" t="inlineStr">
        <is>
          <t>NC</t>
        </is>
      </c>
    </row>
    <row r="34" ht="15.75" customHeight="1" s="157">
      <c r="A34" s="1" t="inlineStr">
        <is>
          <t>Electricity exports are supplied by power plants in the modeled region and</t>
        </is>
      </c>
      <c r="K34" s="44" t="inlineStr">
        <is>
          <t>North Dakota</t>
        </is>
      </c>
      <c r="L34" s="44" t="inlineStr">
        <is>
          <t>ND</t>
        </is>
      </c>
    </row>
    <row r="35" ht="15.75" customHeight="1" s="157">
      <c r="A35" s="1" t="inlineStr">
        <is>
          <t>hence do not need their electricity source to be specified here.</t>
        </is>
      </c>
      <c r="K35" s="44" t="inlineStr">
        <is>
          <t>Ohio</t>
        </is>
      </c>
      <c r="L35" s="44" t="inlineStr">
        <is>
          <t>OH</t>
        </is>
      </c>
    </row>
    <row r="36" ht="15.75" customHeight="1" s="157">
      <c r="K36" s="44" t="inlineStr">
        <is>
          <t>Oklahoma</t>
        </is>
      </c>
      <c r="L36" s="44" t="inlineStr">
        <is>
          <t>OK</t>
        </is>
      </c>
    </row>
    <row r="37" ht="15.75" customHeight="1" s="157">
      <c r="A37" s="1" t="inlineStr">
        <is>
          <t>Since electricity imported to the U.S. comes overwhelmingly from Canada,</t>
        </is>
      </c>
      <c r="K37" s="44" t="inlineStr">
        <is>
          <t>Oregon</t>
        </is>
      </c>
      <c r="L37" s="44" t="inlineStr">
        <is>
          <t>OR</t>
        </is>
      </c>
    </row>
    <row r="38" ht="15.75" customHeight="1" s="157">
      <c r="A38" s="1" t="inlineStr">
        <is>
          <t>we use Canada's electricity generation mix to approximate the mix</t>
        </is>
      </c>
      <c r="K38" s="44" t="inlineStr">
        <is>
          <t>Pennsylvania</t>
        </is>
      </c>
      <c r="L38" s="44" t="inlineStr">
        <is>
          <t>PA</t>
        </is>
      </c>
    </row>
    <row r="39" ht="15.75" customHeight="1" s="157">
      <c r="A39" s="1" t="inlineStr">
        <is>
          <t>of all imported electricity.</t>
        </is>
      </c>
      <c r="K39" s="44" t="inlineStr">
        <is>
          <t>Rhode Island</t>
        </is>
      </c>
      <c r="L39" s="44" t="inlineStr">
        <is>
          <t>RI</t>
        </is>
      </c>
    </row>
    <row r="40" ht="15.75" customHeight="1" s="157">
      <c r="K40" s="44" t="inlineStr">
        <is>
          <t>South Carolina</t>
        </is>
      </c>
      <c r="L40" s="44" t="inlineStr">
        <is>
          <t>SC</t>
        </is>
      </c>
    </row>
    <row r="41" ht="15.75" customHeight="1" s="157">
      <c r="A41" s="1" t="inlineStr">
        <is>
          <t>All Canadian natural gas was assigned to the "natural gas nonpeaker" plant type</t>
        </is>
      </c>
      <c r="K41" s="44" t="inlineStr">
        <is>
          <t>South Dakota</t>
        </is>
      </c>
      <c r="L41" s="44" t="inlineStr">
        <is>
          <t>SD</t>
        </is>
      </c>
    </row>
    <row r="42" ht="15.75" customHeight="1" s="157">
      <c r="A42" s="1" t="inlineStr">
        <is>
          <t>because the breakdown between NG peaker and NG nonpeaker for imported</t>
        </is>
      </c>
      <c r="K42" s="44" t="inlineStr">
        <is>
          <t>Tennessee</t>
        </is>
      </c>
      <c r="L42" s="44" t="inlineStr">
        <is>
          <t>TN</t>
        </is>
      </c>
    </row>
    <row r="43" ht="15.75" customHeight="1" s="157">
      <c r="A43" s="1" t="inlineStr">
        <is>
          <t>electricity is not important.</t>
        </is>
      </c>
      <c r="K43" s="44" t="inlineStr">
        <is>
          <t>Texas</t>
        </is>
      </c>
      <c r="L43" s="44" t="inlineStr">
        <is>
          <t>TX</t>
        </is>
      </c>
    </row>
    <row r="44" ht="15.75" customHeight="1" s="157">
      <c r="K44" s="44" t="inlineStr">
        <is>
          <t>Utah</t>
        </is>
      </c>
      <c r="L44" s="44" t="inlineStr">
        <is>
          <t>UT</t>
        </is>
      </c>
    </row>
    <row r="45" ht="15.75" customHeight="1" s="157">
      <c r="A45" s="70" t="inlineStr">
        <is>
          <t>Electricity Prices</t>
        </is>
      </c>
      <c r="K45" s="44" t="inlineStr">
        <is>
          <t>Vermont</t>
        </is>
      </c>
      <c r="L45" s="44" t="inlineStr">
        <is>
          <t>VT</t>
        </is>
      </c>
    </row>
    <row r="46" ht="15.75" customHeight="1" s="157">
      <c r="A46" s="1" t="inlineStr">
        <is>
          <t>We do not have explicit data on the prices of electricity imported to or exported</t>
        </is>
      </c>
      <c r="K46" s="44" t="inlineStr">
        <is>
          <t>Virginia</t>
        </is>
      </c>
      <c r="L46" s="44" t="inlineStr">
        <is>
          <t>VA</t>
        </is>
      </c>
    </row>
    <row r="47" ht="15.75" customHeight="1" s="157">
      <c r="A47" s="1" t="inlineStr">
        <is>
          <t>from the United States (i.e. via transmission lines to Canada and Mexico), so we</t>
        </is>
      </c>
      <c r="K47" s="44" t="inlineStr">
        <is>
          <t>Washington</t>
        </is>
      </c>
      <c r="L47" s="44" t="inlineStr">
        <is>
          <t>WA</t>
        </is>
      </c>
    </row>
    <row r="48" ht="15.75" customHeight="1" s="157">
      <c r="A48" s="1" t="inlineStr">
        <is>
          <t>use the average U.S. electricity price to all consumers from AEO Table 3.</t>
        </is>
      </c>
      <c r="K48" s="44" t="inlineStr">
        <is>
          <t>West Virginia</t>
        </is>
      </c>
      <c r="L48" s="44" t="inlineStr">
        <is>
          <t>WV</t>
        </is>
      </c>
    </row>
    <row r="49" ht="15.75" customHeight="1" s="157">
      <c r="K49" s="44" t="inlineStr">
        <is>
          <t>Wisconsin</t>
        </is>
      </c>
      <c r="L49" s="44" t="inlineStr">
        <is>
          <t>WI</t>
        </is>
      </c>
    </row>
    <row r="50" ht="15.75" customHeight="1" s="157">
      <c r="A50" s="70" t="inlineStr">
        <is>
          <t>Conversion Factors</t>
        </is>
      </c>
      <c r="K50" s="44" t="inlineStr">
        <is>
          <t>Wyoming</t>
        </is>
      </c>
      <c r="L50" s="44" t="inlineStr">
        <is>
          <t>WY</t>
        </is>
      </c>
    </row>
    <row r="51" ht="15.75" customHeight="1" s="157">
      <c r="A51" s="6" t="n">
        <v>2.931e-07</v>
      </c>
      <c r="B51" s="1" t="inlineStr">
        <is>
          <t>MWh/BTU</t>
        </is>
      </c>
    </row>
    <row r="52" ht="15.75" customHeight="1" s="157">
      <c r="A52" s="7" t="n">
        <v>0.914</v>
      </c>
      <c r="B52" s="1" t="inlineStr">
        <is>
          <t>2012 USD/2018 USD</t>
        </is>
      </c>
    </row>
    <row r="53" ht="15.75" customHeight="1" s="157">
      <c r="A53" s="7" t="n"/>
    </row>
    <row r="54" ht="15.75" customHeight="1" s="157">
      <c r="A54" s="70" t="inlineStr">
        <is>
          <t>State Import Resource Mix</t>
        </is>
      </c>
    </row>
    <row r="55" ht="15.75" customHeight="1" s="157">
      <c r="A55" s="1" t="inlineStr">
        <is>
          <t>To weight the resource profile of electricity imports from several states, we weighed resource generation projected from 2020-2030 from the ReEDs midcase output file</t>
        </is>
      </c>
    </row>
    <row r="56" ht="15.75" customHeight="1" s="157">
      <c r="A56" s="1" t="inlineStr">
        <is>
          <t xml:space="preserve"> weighed by the capacity of transmission available between each surrounding state. Only states that are net exporters are qualified.</t>
        </is>
      </c>
    </row>
    <row r="57" ht="15.75" customHeight="1" s="157"/>
    <row r="58" ht="15.75" customHeight="1" s="157">
      <c r="A58" s="1" t="inlineStr">
        <is>
          <t xml:space="preserve">More detailed documentation of this data can be found in SYC (Start Year Capacity) </t>
        </is>
      </c>
    </row>
    <row r="59" ht="15.75" customHeight="1" s="157">
      <c r="A59" s="1" t="inlineStr">
        <is>
          <t>and TCAMRB (Transmission Capacity Across Modeled Border Region)</t>
        </is>
      </c>
    </row>
    <row r="60" ht="15.75" customHeight="1" s="157"/>
    <row r="61" ht="15.75" customHeight="1" s="157">
      <c r="A61" s="70" t="inlineStr">
        <is>
          <t>State Import and Export Prices (VA ONLY)</t>
        </is>
      </c>
    </row>
    <row r="62" ht="15.75" customHeight="1" s="157">
      <c r="A62" s="1" t="inlineStr">
        <is>
          <t>Prices are equivalent for imports and exports, with changes over time derived from the national AEO projections</t>
        </is>
      </c>
    </row>
    <row r="63" ht="15.75" customHeight="1" s="157">
      <c r="A63" s="44" t="inlineStr">
        <is>
          <t>Wholesale prices are approximated by taking the average retail price and the national fraction of generation costs versus transmission and distribution</t>
        </is>
      </c>
    </row>
    <row r="64" ht="15.75" customHeight="1" s="157"/>
    <row r="65" ht="15.75" customHeight="1" s="157">
      <c r="A65" s="70" t="inlineStr">
        <is>
          <t>International Imports/Exports</t>
        </is>
      </c>
    </row>
    <row r="66" ht="15.75" customHeight="1" s="157"/>
    <row r="67" ht="15.75" customHeight="1" s="157">
      <c r="A67" s="1" t="inlineStr">
        <is>
          <t xml:space="preserve">Canadian and mexican imports are approximated based on their aggregate generation mix. </t>
        </is>
      </c>
    </row>
    <row r="68" ht="15.75" customHeight="1" s="157">
      <c r="A68" s="1" t="inlineStr">
        <is>
          <t>Attribute NM, AZ, and NV imports are attributed to the average energy generation profile of Mexico</t>
        </is>
      </c>
    </row>
    <row r="69" ht="15.75" customHeight="1" s="157"/>
    <row r="70" ht="15.75" customHeight="1" s="157"/>
    <row r="71" ht="15.75" customHeight="1" s="157"/>
    <row r="72" ht="15.75" customHeight="1" s="157"/>
    <row r="73" ht="15.75" customHeight="1" s="157"/>
    <row r="74" ht="15.75" customHeight="1" s="157"/>
    <row r="75" ht="15.75" customHeight="1" s="157"/>
    <row r="76" ht="15.75" customHeight="1" s="157"/>
    <row r="77" ht="15.75" customHeight="1" s="157"/>
    <row r="78" ht="15.75" customHeight="1" s="157"/>
    <row r="79" ht="15.75" customHeight="1" s="157"/>
    <row r="80" ht="15.75" customHeight="1" s="157"/>
    <row r="81" ht="15.75" customHeight="1" s="157"/>
    <row r="82" ht="15.75" customHeight="1" s="157"/>
    <row r="83" ht="15.75" customHeight="1" s="157"/>
    <row r="84" ht="15.75" customHeight="1" s="157"/>
    <row r="85" ht="15.75" customHeight="1" s="157"/>
    <row r="86" ht="15.75" customHeight="1" s="157"/>
    <row r="87" ht="15.75" customHeight="1" s="157"/>
    <row r="88" ht="15.75" customHeight="1" s="157"/>
    <row r="89" ht="15.75" customHeight="1" s="157"/>
    <row r="90" ht="15.75" customHeight="1" s="157"/>
    <row r="91" ht="15.75" customHeight="1" s="157"/>
    <row r="92" ht="15.75" customHeight="1" s="157"/>
    <row r="93" ht="15.75" customHeight="1" s="157"/>
    <row r="94" ht="15.75" customHeight="1" s="157"/>
    <row r="95" ht="15.75" customHeight="1" s="157"/>
    <row r="96" ht="15.75" customHeight="1" s="157"/>
    <row r="97" ht="15.75" customHeight="1" s="157"/>
    <row r="98" ht="15.75" customHeight="1" s="157"/>
    <row r="99" ht="15.75" customHeight="1" s="157"/>
    <row r="100" ht="15.75" customHeight="1" s="157"/>
    <row r="101" ht="15.75" customHeight="1" s="157"/>
    <row r="102" ht="15.75" customHeight="1" s="157"/>
    <row r="103" ht="15.75" customHeight="1" s="157"/>
    <row r="104" ht="15.75" customHeight="1" s="157"/>
    <row r="105" ht="15.75" customHeight="1" s="157"/>
    <row r="106" ht="15.75" customHeight="1" s="157"/>
    <row r="107" ht="15.75" customHeight="1" s="157"/>
    <row r="108" ht="15.75" customHeight="1" s="157"/>
    <row r="109" ht="15.75" customHeight="1" s="157"/>
    <row r="110" ht="15.75" customHeight="1" s="157"/>
    <row r="111" ht="15.75" customHeight="1" s="157"/>
    <row r="112" ht="15.75" customHeight="1" s="157"/>
    <row r="113" ht="15.75" customHeight="1" s="157"/>
    <row r="114" ht="15.75" customHeight="1" s="157"/>
    <row r="115" ht="15.75" customHeight="1" s="157"/>
    <row r="116" ht="15.75" customHeight="1" s="157"/>
    <row r="117" ht="15.75" customHeight="1" s="157"/>
    <row r="118" ht="15.75" customHeight="1" s="157"/>
    <row r="119" ht="15.75" customHeight="1" s="157"/>
    <row r="120" ht="15.75" customHeight="1" s="157"/>
    <row r="121" ht="15.75" customHeight="1" s="157"/>
    <row r="122" ht="15.75" customHeight="1" s="157"/>
    <row r="123" ht="15.75" customHeight="1" s="157"/>
    <row r="124" ht="15.75" customHeight="1" s="157"/>
    <row r="125" ht="15.75" customHeight="1" s="157"/>
    <row r="126" ht="15.75" customHeight="1" s="157"/>
    <row r="127" ht="15.75" customHeight="1" s="157"/>
    <row r="128" ht="15.75" customHeight="1" s="157"/>
    <row r="129" ht="15.75" customHeight="1" s="157"/>
    <row r="130" ht="15.75" customHeight="1" s="157"/>
    <row r="131" ht="15.75" customHeight="1" s="157"/>
    <row r="132" ht="15.75" customHeight="1" s="157"/>
    <row r="133" ht="15.75" customHeight="1" s="157"/>
    <row r="134" ht="15.75" customHeight="1" s="157"/>
    <row r="135" ht="15.75" customHeight="1" s="157"/>
    <row r="136" ht="15.75" customHeight="1" s="157"/>
    <row r="137" ht="15.75" customHeight="1" s="157"/>
    <row r="138" ht="15.75" customHeight="1" s="157"/>
    <row r="139" ht="15.75" customHeight="1" s="157"/>
    <row r="140" ht="15.75" customHeight="1" s="157"/>
    <row r="141" ht="15.75" customHeight="1" s="157"/>
    <row r="142" ht="15.75" customHeight="1" s="157"/>
    <row r="143" ht="15.75" customHeight="1" s="157"/>
    <row r="144" ht="15.75" customHeight="1" s="157"/>
    <row r="145" ht="15.75" customHeight="1" s="157"/>
    <row r="146" ht="15.75" customHeight="1" s="157"/>
    <row r="147" ht="15.75" customHeight="1" s="157"/>
    <row r="148" ht="15.75" customHeight="1" s="157"/>
    <row r="149" ht="15.75" customHeight="1" s="157"/>
    <row r="150" ht="15.75" customHeight="1" s="157"/>
    <row r="151" ht="15.75" customHeight="1" s="157"/>
    <row r="152" ht="15.75" customHeight="1" s="157"/>
    <row r="153" ht="15.75" customHeight="1" s="157"/>
    <row r="154" ht="15.75" customHeight="1" s="157"/>
    <row r="155" ht="15.75" customHeight="1" s="157"/>
    <row r="156" ht="15.75" customHeight="1" s="157"/>
    <row r="157" ht="15.75" customHeight="1" s="157"/>
    <row r="158" ht="15.75" customHeight="1" s="157"/>
    <row r="159" ht="15.75" customHeight="1" s="157"/>
    <row r="160" ht="15.75" customHeight="1" s="157"/>
    <row r="161" ht="15.75" customHeight="1" s="157"/>
    <row r="162" ht="15.75" customHeight="1" s="157"/>
    <row r="163" ht="15.75" customHeight="1" s="157"/>
    <row r="164" ht="15.75" customHeight="1" s="157"/>
    <row r="165" ht="15.75" customHeight="1" s="157"/>
    <row r="166" ht="15.75" customHeight="1" s="157"/>
    <row r="167" ht="15.75" customHeight="1" s="157"/>
    <row r="168" ht="15.75" customHeight="1" s="157"/>
    <row r="169" ht="15.75" customHeight="1" s="157"/>
    <row r="170" ht="15.75" customHeight="1" s="157"/>
    <row r="171" ht="15.75" customHeight="1" s="157"/>
    <row r="172" ht="15.75" customHeight="1" s="157"/>
    <row r="173" ht="15.75" customHeight="1" s="157"/>
    <row r="174" ht="15.75" customHeight="1" s="157"/>
    <row r="175" ht="15.75" customHeight="1" s="157"/>
    <row r="176" ht="15.75" customHeight="1" s="157"/>
    <row r="177" ht="15.75" customHeight="1" s="157"/>
    <row r="178" ht="15.75" customHeight="1" s="157"/>
    <row r="179" ht="15.75" customHeight="1" s="157"/>
    <row r="180" ht="15.75" customHeight="1" s="157"/>
    <row r="181" ht="15.75" customHeight="1" s="157"/>
    <row r="182" ht="15.75" customHeight="1" s="157"/>
    <row r="183" ht="15.75" customHeight="1" s="157"/>
    <row r="184" ht="15.75" customHeight="1" s="157"/>
    <row r="185" ht="15.75" customHeight="1" s="157"/>
    <row r="186" ht="15.75" customHeight="1" s="157"/>
    <row r="187" ht="15.75" customHeight="1" s="157"/>
    <row r="188" ht="15.75" customHeight="1" s="157"/>
    <row r="189" ht="15.75" customHeight="1" s="157"/>
    <row r="190" ht="15.75" customHeight="1" s="157"/>
    <row r="191" ht="15.75" customHeight="1" s="157"/>
    <row r="192" ht="15.75" customHeight="1" s="157"/>
    <row r="193" ht="15.75" customHeight="1" s="157"/>
    <row r="194" ht="15.75" customHeight="1" s="157"/>
    <row r="195" ht="15.75" customHeight="1" s="157"/>
    <row r="196" ht="15.75" customHeight="1" s="157"/>
    <row r="197" ht="15.75" customHeight="1" s="157"/>
    <row r="198" ht="15.75" customHeight="1" s="157"/>
    <row r="199" ht="15.75" customHeight="1" s="157"/>
    <row r="200" ht="15.75" customHeight="1" s="157"/>
    <row r="201" ht="15.75" customHeight="1" s="157"/>
    <row r="202" ht="15.75" customHeight="1" s="157"/>
    <row r="203" ht="15.75" customHeight="1" s="157"/>
    <row r="204" ht="15.75" customHeight="1" s="157"/>
    <row r="205" ht="15.75" customHeight="1" s="157"/>
    <row r="206" ht="15.75" customHeight="1" s="157"/>
    <row r="207" ht="15.75" customHeight="1" s="157"/>
    <row r="208" ht="15.75" customHeight="1" s="157"/>
    <row r="209" ht="15.75" customHeight="1" s="157"/>
    <row r="210" ht="15.75" customHeight="1" s="157"/>
    <row r="211" ht="15.75" customHeight="1" s="157"/>
    <row r="212" ht="15.75" customHeight="1" s="157"/>
    <row r="213" ht="15.75" customHeight="1" s="157"/>
    <row r="214" ht="15.75" customHeight="1" s="157"/>
    <row r="215" ht="15.75" customHeight="1" s="157"/>
    <row r="216" ht="15.75" customHeight="1" s="157"/>
    <row r="217" ht="15.75" customHeight="1" s="157"/>
    <row r="218" ht="15.75" customHeight="1" s="157"/>
    <row r="219" ht="15.75" customHeight="1" s="157"/>
    <row r="220" ht="15.75" customHeight="1" s="157"/>
    <row r="221" ht="15.75" customHeight="1" s="157"/>
    <row r="222" ht="15.75" customHeight="1" s="157"/>
    <row r="223" ht="15.75" customHeight="1" s="157"/>
    <row r="224" ht="15.75" customHeight="1" s="157"/>
    <row r="225" ht="15.75" customHeight="1" s="157"/>
    <row r="226" ht="15.75" customHeight="1" s="157"/>
    <row r="227" ht="15.75" customHeight="1" s="157"/>
    <row r="228" ht="15.75" customHeight="1" s="157"/>
    <row r="229" ht="15.75" customHeight="1" s="157"/>
    <row r="230" ht="15.75" customHeight="1" s="157"/>
    <row r="231" ht="15.75" customHeight="1" s="157"/>
    <row r="232" ht="15.75" customHeight="1" s="157"/>
    <row r="233" ht="15.75" customHeight="1" s="157"/>
    <row r="234" ht="15.75" customHeight="1" s="157"/>
    <row r="235" ht="15.75" customHeight="1" s="157"/>
    <row r="236" ht="15.75" customHeight="1" s="157"/>
    <row r="237" ht="15.75" customHeight="1" s="157"/>
    <row r="238" ht="15.75" customHeight="1" s="157"/>
    <row r="239" ht="15.75" customHeight="1" s="157"/>
    <row r="240" ht="15.75" customHeight="1" s="157"/>
    <row r="241" ht="15.75" customHeight="1" s="157"/>
    <row r="242" ht="15.75" customHeight="1" s="157"/>
    <row r="243" ht="15.75" customHeight="1" s="157"/>
    <row r="244" ht="15.75" customHeight="1" s="157"/>
    <row r="245" ht="15.75" customHeight="1" s="157"/>
    <row r="246" ht="15.75" customHeight="1" s="157"/>
    <row r="247" ht="15.75" customHeight="1" s="157"/>
    <row r="248" ht="15.75" customHeight="1" s="157"/>
    <row r="249" ht="15.75" customHeight="1" s="157"/>
    <row r="250" ht="15.75" customHeight="1" s="157"/>
    <row r="251" ht="15.75" customHeight="1" s="157"/>
    <row r="252" ht="15.75" customHeight="1" s="157"/>
    <row r="253" ht="15.75" customHeight="1" s="157"/>
    <row r="254" ht="15.75" customHeight="1" s="157"/>
    <row r="255" ht="15.75" customHeight="1" s="157"/>
    <row r="256" ht="15.75" customHeight="1" s="157"/>
    <row r="257" ht="15.75" customHeight="1" s="157"/>
    <row r="258" ht="15.75" customHeight="1" s="157"/>
    <row r="259" ht="15.75" customHeight="1" s="157"/>
    <row r="260" ht="15.75" customHeight="1" s="157"/>
    <row r="261" ht="15.75" customHeight="1" s="157"/>
    <row r="262" ht="15.75" customHeight="1" s="157"/>
    <row r="263" ht="15.75" customHeight="1" s="157"/>
    <row r="264" ht="15.75" customHeight="1" s="157"/>
    <row r="265" ht="15.75" customHeight="1" s="157"/>
    <row r="266" ht="15.75" customHeight="1" s="157"/>
    <row r="267" ht="15.75" customHeight="1" s="157"/>
    <row r="268" ht="15.75" customHeight="1" s="157"/>
    <row r="269" ht="15.75" customHeight="1" s="157"/>
    <row r="270" ht="15.75" customHeight="1" s="157"/>
    <row r="271" ht="15.75" customHeight="1" s="157"/>
    <row r="272" ht="15.75" customHeight="1" s="157"/>
    <row r="273" ht="15.75" customHeight="1" s="157"/>
    <row r="274" ht="15.75" customHeight="1" s="157"/>
    <row r="275" ht="15.75" customHeight="1" s="157"/>
    <row r="276" ht="15.75" customHeight="1" s="157"/>
    <row r="277" ht="15.75" customHeight="1" s="157"/>
    <row r="278" ht="15.75" customHeight="1" s="157"/>
    <row r="279" ht="15.75" customHeight="1" s="157"/>
    <row r="280" ht="15.75" customHeight="1" s="157"/>
    <row r="281" ht="15.75" customHeight="1" s="157"/>
    <row r="282" ht="15.75" customHeight="1" s="157"/>
    <row r="283" ht="15.75" customHeight="1" s="157"/>
    <row r="284" ht="15.75" customHeight="1" s="157"/>
    <row r="285" ht="15.75" customHeight="1" s="157"/>
    <row r="286" ht="15.75" customHeight="1" s="157"/>
    <row r="287" ht="15.75" customHeight="1" s="157"/>
    <row r="288" ht="15.75" customHeight="1" s="157"/>
    <row r="289" ht="15.75" customHeight="1" s="157"/>
    <row r="290" ht="15.75" customHeight="1" s="157"/>
    <row r="291" ht="15.75" customHeight="1" s="157"/>
    <row r="292" ht="15.75" customHeight="1" s="157"/>
    <row r="293" ht="15.75" customHeight="1" s="157"/>
    <row r="294" ht="15.75" customHeight="1" s="157"/>
    <row r="295" ht="15.75" customHeight="1" s="157"/>
    <row r="296" ht="15.75" customHeight="1" s="157"/>
    <row r="297" ht="15.75" customHeight="1" s="157"/>
    <row r="298" ht="15.75" customHeight="1" s="157"/>
    <row r="299" ht="15.75" customHeight="1" s="157"/>
    <row r="300" ht="15.75" customHeight="1" s="157"/>
    <row r="301" ht="15.75" customHeight="1" s="157"/>
    <row r="302" ht="15.75" customHeight="1" s="157"/>
    <row r="303" ht="15.75" customHeight="1" s="157"/>
    <row r="304" ht="15.75" customHeight="1" s="157"/>
    <row r="305" ht="15.75" customHeight="1" s="157"/>
    <row r="306" ht="15.75" customHeight="1" s="157"/>
    <row r="307" ht="15.75" customHeight="1" s="157"/>
    <row r="308" ht="15.75" customHeight="1" s="157"/>
    <row r="309" ht="15.75" customHeight="1" s="157"/>
    <row r="310" ht="15.75" customHeight="1" s="157"/>
    <row r="311" ht="15.75" customHeight="1" s="157"/>
    <row r="312" ht="15.75" customHeight="1" s="157"/>
    <row r="313" ht="15.75" customHeight="1" s="157"/>
    <row r="314" ht="15.75" customHeight="1" s="157"/>
    <row r="315" ht="15.75" customHeight="1" s="157"/>
    <row r="316" ht="15.75" customHeight="1" s="157"/>
    <row r="317" ht="15.75" customHeight="1" s="157"/>
    <row r="318" ht="15.75" customHeight="1" s="157"/>
    <row r="319" ht="15.75" customHeight="1" s="157"/>
    <row r="320" ht="15.75" customHeight="1" s="157"/>
    <row r="321" ht="15.75" customHeight="1" s="157"/>
    <row r="322" ht="15.75" customHeight="1" s="157"/>
    <row r="323" ht="15.75" customHeight="1" s="157"/>
    <row r="324" ht="15.75" customHeight="1" s="157"/>
    <row r="325" ht="15.75" customHeight="1" s="157"/>
    <row r="326" ht="15.75" customHeight="1" s="157"/>
    <row r="327" ht="15.75" customHeight="1" s="157"/>
    <row r="328" ht="15.75" customHeight="1" s="157"/>
    <row r="329" ht="15.75" customHeight="1" s="157"/>
    <row r="330" ht="15.75" customHeight="1" s="157"/>
    <row r="331" ht="15.75" customHeight="1" s="157"/>
    <row r="332" ht="15.75" customHeight="1" s="157"/>
    <row r="333" ht="15.75" customHeight="1" s="157"/>
    <row r="334" ht="15.75" customHeight="1" s="157"/>
    <row r="335" ht="15.75" customHeight="1" s="157"/>
    <row r="336" ht="15.75" customHeight="1" s="157"/>
    <row r="337" ht="15.75" customHeight="1" s="157"/>
    <row r="338" ht="15.75" customHeight="1" s="157"/>
    <row r="339" ht="15.75" customHeight="1" s="157"/>
    <row r="340" ht="15.75" customHeight="1" s="157"/>
    <row r="341" ht="15.75" customHeight="1" s="157"/>
    <row r="342" ht="15.75" customHeight="1" s="157"/>
    <row r="343" ht="15.75" customHeight="1" s="157"/>
    <row r="344" ht="15.75" customHeight="1" s="157"/>
    <row r="345" ht="15.75" customHeight="1" s="157"/>
    <row r="346" ht="15.75" customHeight="1" s="157"/>
    <row r="347" ht="15.75" customHeight="1" s="157"/>
    <row r="348" ht="15.75" customHeight="1" s="157"/>
    <row r="349" ht="15.75" customHeight="1" s="157"/>
    <row r="350" ht="15.75" customHeight="1" s="157"/>
    <row r="351" ht="15.75" customHeight="1" s="157"/>
    <row r="352" ht="15.75" customHeight="1" s="157"/>
    <row r="353" ht="15.75" customHeight="1" s="157"/>
    <row r="354" ht="15.75" customHeight="1" s="157"/>
    <row r="355" ht="15.75" customHeight="1" s="157"/>
    <row r="356" ht="15.75" customHeight="1" s="157"/>
    <row r="357" ht="15.75" customHeight="1" s="157"/>
    <row r="358" ht="15.75" customHeight="1" s="157"/>
    <row r="359" ht="15.75" customHeight="1" s="157"/>
    <row r="360" ht="15.75" customHeight="1" s="157"/>
    <row r="361" ht="15.75" customHeight="1" s="157"/>
    <row r="362" ht="15.75" customHeight="1" s="157"/>
    <row r="363" ht="15.75" customHeight="1" s="157"/>
    <row r="364" ht="15.75" customHeight="1" s="157"/>
    <row r="365" ht="15.75" customHeight="1" s="157"/>
    <row r="366" ht="15.75" customHeight="1" s="157"/>
    <row r="367" ht="15.75" customHeight="1" s="157"/>
    <row r="368" ht="15.75" customHeight="1" s="157"/>
    <row r="369" ht="15.75" customHeight="1" s="157"/>
    <row r="370" ht="15.75" customHeight="1" s="157"/>
    <row r="371" ht="15.75" customHeight="1" s="157"/>
    <row r="372" ht="15.75" customHeight="1" s="157"/>
    <row r="373" ht="15.75" customHeight="1" s="157"/>
    <row r="374" ht="15.75" customHeight="1" s="157"/>
    <row r="375" ht="15.75" customHeight="1" s="157"/>
    <row r="376" ht="15.75" customHeight="1" s="157"/>
    <row r="377" ht="15.75" customHeight="1" s="157"/>
    <row r="378" ht="15.75" customHeight="1" s="157"/>
    <row r="379" ht="15.75" customHeight="1" s="157"/>
    <row r="380" ht="15.75" customHeight="1" s="157"/>
    <row r="381" ht="15.75" customHeight="1" s="157"/>
    <row r="382" ht="15.75" customHeight="1" s="157"/>
    <row r="383" ht="15.75" customHeight="1" s="157"/>
    <row r="384" ht="15.75" customHeight="1" s="157"/>
    <row r="385" ht="15.75" customHeight="1" s="157"/>
    <row r="386" ht="15.75" customHeight="1" s="157"/>
    <row r="387" ht="15.75" customHeight="1" s="157"/>
    <row r="388" ht="15.75" customHeight="1" s="157"/>
    <row r="389" ht="15.75" customHeight="1" s="157"/>
    <row r="390" ht="15.75" customHeight="1" s="157"/>
    <row r="391" ht="15.75" customHeight="1" s="157"/>
    <row r="392" ht="15.75" customHeight="1" s="157"/>
    <row r="393" ht="15.75" customHeight="1" s="157"/>
    <row r="394" ht="15.75" customHeight="1" s="157"/>
    <row r="395" ht="15.75" customHeight="1" s="157"/>
    <row r="396" ht="15.75" customHeight="1" s="157"/>
    <row r="397" ht="15.75" customHeight="1" s="157"/>
    <row r="398" ht="15.75" customHeight="1" s="157"/>
    <row r="399" ht="15.75" customHeight="1" s="157"/>
    <row r="400" ht="15.75" customHeight="1" s="157"/>
    <row r="401" ht="15.75" customHeight="1" s="157"/>
    <row r="402" ht="15.75" customHeight="1" s="157"/>
    <row r="403" ht="15.75" customHeight="1" s="157"/>
    <row r="404" ht="15.75" customHeight="1" s="157"/>
    <row r="405" ht="15.75" customHeight="1" s="157"/>
    <row r="406" ht="15.75" customHeight="1" s="157"/>
    <row r="407" ht="15.75" customHeight="1" s="157"/>
    <row r="408" ht="15.75" customHeight="1" s="157"/>
    <row r="409" ht="15.75" customHeight="1" s="157"/>
    <row r="410" ht="15.75" customHeight="1" s="157"/>
    <row r="411" ht="15.75" customHeight="1" s="157"/>
    <row r="412" ht="15.75" customHeight="1" s="157"/>
    <row r="413" ht="15.75" customHeight="1" s="157"/>
    <row r="414" ht="15.75" customHeight="1" s="157"/>
    <row r="415" ht="15.75" customHeight="1" s="157"/>
    <row r="416" ht="15.75" customHeight="1" s="157"/>
    <row r="417" ht="15.75" customHeight="1" s="157"/>
    <row r="418" ht="15.75" customHeight="1" s="157"/>
    <row r="419" ht="15.75" customHeight="1" s="157"/>
    <row r="420" ht="15.75" customHeight="1" s="157"/>
    <row r="421" ht="15.75" customHeight="1" s="157"/>
    <row r="422" ht="15.75" customHeight="1" s="157"/>
    <row r="423" ht="15.75" customHeight="1" s="157"/>
    <row r="424" ht="15.75" customHeight="1" s="157"/>
    <row r="425" ht="15.75" customHeight="1" s="157"/>
    <row r="426" ht="15.75" customHeight="1" s="157"/>
    <row r="427" ht="15.75" customHeight="1" s="157"/>
    <row r="428" ht="15.75" customHeight="1" s="157"/>
    <row r="429" ht="15.75" customHeight="1" s="157"/>
    <row r="430" ht="15.75" customHeight="1" s="157"/>
    <row r="431" ht="15.75" customHeight="1" s="157"/>
    <row r="432" ht="15.75" customHeight="1" s="157"/>
    <row r="433" ht="15.75" customHeight="1" s="157"/>
    <row r="434" ht="15.75" customHeight="1" s="157"/>
    <row r="435" ht="15.75" customHeight="1" s="157"/>
    <row r="436" ht="15.75" customHeight="1" s="157"/>
    <row r="437" ht="15.75" customHeight="1" s="157"/>
    <row r="438" ht="15.75" customHeight="1" s="157"/>
    <row r="439" ht="15.75" customHeight="1" s="157"/>
    <row r="440" ht="15.75" customHeight="1" s="157"/>
    <row r="441" ht="15.75" customHeight="1" s="157"/>
    <row r="442" ht="15.75" customHeight="1" s="157"/>
    <row r="443" ht="15.75" customHeight="1" s="157"/>
    <row r="444" ht="15.75" customHeight="1" s="157"/>
    <row r="445" ht="15.75" customHeight="1" s="157"/>
    <row r="446" ht="15.75" customHeight="1" s="157"/>
    <row r="447" ht="15.75" customHeight="1" s="157"/>
    <row r="448" ht="15.75" customHeight="1" s="157"/>
    <row r="449" ht="15.75" customHeight="1" s="157"/>
    <row r="450" ht="15.75" customHeight="1" s="157"/>
    <row r="451" ht="15.75" customHeight="1" s="157"/>
    <row r="452" ht="15.75" customHeight="1" s="157"/>
    <row r="453" ht="15.75" customHeight="1" s="157"/>
    <row r="454" ht="15.75" customHeight="1" s="157"/>
    <row r="455" ht="15.75" customHeight="1" s="157"/>
    <row r="456" ht="15.75" customHeight="1" s="157"/>
    <row r="457" ht="15.75" customHeight="1" s="157"/>
    <row r="458" ht="15.75" customHeight="1" s="157"/>
    <row r="459" ht="15.75" customHeight="1" s="157"/>
    <row r="460" ht="15.75" customHeight="1" s="157"/>
    <row r="461" ht="15.75" customHeight="1" s="157"/>
    <row r="462" ht="15.75" customHeight="1" s="157"/>
    <row r="463" ht="15.75" customHeight="1" s="157"/>
    <row r="464" ht="15.75" customHeight="1" s="157"/>
    <row r="465" ht="15.75" customHeight="1" s="157"/>
    <row r="466" ht="15.75" customHeight="1" s="157"/>
    <row r="467" ht="15.75" customHeight="1" s="157"/>
    <row r="468" ht="15.75" customHeight="1" s="157"/>
    <row r="469" ht="15.75" customHeight="1" s="157"/>
    <row r="470" ht="15.75" customHeight="1" s="157"/>
    <row r="471" ht="15.75" customHeight="1" s="157"/>
    <row r="472" ht="15.75" customHeight="1" s="157"/>
    <row r="473" ht="15.75" customHeight="1" s="157"/>
    <row r="474" ht="15.75" customHeight="1" s="157"/>
    <row r="475" ht="15.75" customHeight="1" s="157"/>
    <row r="476" ht="15.75" customHeight="1" s="157"/>
    <row r="477" ht="15.75" customHeight="1" s="157"/>
    <row r="478" ht="15.75" customHeight="1" s="157"/>
    <row r="479" ht="15.75" customHeight="1" s="157"/>
    <row r="480" ht="15.75" customHeight="1" s="157"/>
    <row r="481" ht="15.75" customHeight="1" s="157"/>
    <row r="482" ht="15.75" customHeight="1" s="157"/>
    <row r="483" ht="15.75" customHeight="1" s="157"/>
    <row r="484" ht="15.75" customHeight="1" s="157"/>
    <row r="485" ht="15.75" customHeight="1" s="157"/>
    <row r="486" ht="15.75" customHeight="1" s="157"/>
    <row r="487" ht="15.75" customHeight="1" s="157"/>
    <row r="488" ht="15.75" customHeight="1" s="157"/>
    <row r="489" ht="15.75" customHeight="1" s="157"/>
    <row r="490" ht="15.75" customHeight="1" s="157"/>
    <row r="491" ht="15.75" customHeight="1" s="157"/>
    <row r="492" ht="15.75" customHeight="1" s="157"/>
    <row r="493" ht="15.75" customHeight="1" s="157"/>
    <row r="494" ht="15.75" customHeight="1" s="157"/>
    <row r="495" ht="15.75" customHeight="1" s="157"/>
    <row r="496" ht="15.75" customHeight="1" s="157"/>
    <row r="497" ht="15.75" customHeight="1" s="157"/>
    <row r="498" ht="15.75" customHeight="1" s="157"/>
    <row r="499" ht="15.75" customHeight="1" s="157"/>
    <row r="500" ht="15.75" customHeight="1" s="157"/>
    <row r="501" ht="15.75" customHeight="1" s="157"/>
    <row r="502" ht="15.75" customHeight="1" s="157"/>
    <row r="503" ht="15.75" customHeight="1" s="157"/>
    <row r="504" ht="15.75" customHeight="1" s="157"/>
    <row r="505" ht="15.75" customHeight="1" s="157"/>
    <row r="506" ht="15.75" customHeight="1" s="157"/>
    <row r="507" ht="15.75" customHeight="1" s="157"/>
    <row r="508" ht="15.75" customHeight="1" s="157"/>
    <row r="509" ht="15.75" customHeight="1" s="157"/>
    <row r="510" ht="15.75" customHeight="1" s="157"/>
    <row r="511" ht="15.75" customHeight="1" s="157"/>
    <row r="512" ht="15.75" customHeight="1" s="157"/>
    <row r="513" ht="15.75" customHeight="1" s="157"/>
    <row r="514" ht="15.75" customHeight="1" s="157"/>
    <row r="515" ht="15.75" customHeight="1" s="157"/>
    <row r="516" ht="15.75" customHeight="1" s="157"/>
    <row r="517" ht="15.75" customHeight="1" s="157"/>
    <row r="518" ht="15.75" customHeight="1" s="157"/>
    <row r="519" ht="15.75" customHeight="1" s="157"/>
    <row r="520" ht="15.75" customHeight="1" s="157"/>
    <row r="521" ht="15.75" customHeight="1" s="157"/>
    <row r="522" ht="15.75" customHeight="1" s="157"/>
    <row r="523" ht="15.75" customHeight="1" s="157"/>
    <row r="524" ht="15.75" customHeight="1" s="157"/>
    <row r="525" ht="15.75" customHeight="1" s="157"/>
    <row r="526" ht="15.75" customHeight="1" s="157"/>
    <row r="527" ht="15.75" customHeight="1" s="157"/>
    <row r="528" ht="15.75" customHeight="1" s="157"/>
    <row r="529" ht="15.75" customHeight="1" s="157"/>
    <row r="530" ht="15.75" customHeight="1" s="157"/>
    <row r="531" ht="15.75" customHeight="1" s="157"/>
    <row r="532" ht="15.75" customHeight="1" s="157"/>
    <row r="533" ht="15.75" customHeight="1" s="157"/>
    <row r="534" ht="15.75" customHeight="1" s="157"/>
    <row r="535" ht="15.75" customHeight="1" s="157"/>
    <row r="536" ht="15.75" customHeight="1" s="157"/>
    <row r="537" ht="15.75" customHeight="1" s="157"/>
    <row r="538" ht="15.75" customHeight="1" s="157"/>
    <row r="539" ht="15.75" customHeight="1" s="157"/>
    <row r="540" ht="15.75" customHeight="1" s="157"/>
    <row r="541" ht="15.75" customHeight="1" s="157"/>
    <row r="542" ht="15.75" customHeight="1" s="157"/>
    <row r="543" ht="15.75" customHeight="1" s="157"/>
    <row r="544" ht="15.75" customHeight="1" s="157"/>
    <row r="545" ht="15.75" customHeight="1" s="157"/>
    <row r="546" ht="15.75" customHeight="1" s="157"/>
    <row r="547" ht="15.75" customHeight="1" s="157"/>
    <row r="548" ht="15.75" customHeight="1" s="157"/>
    <row r="549" ht="15.75" customHeight="1" s="157"/>
    <row r="550" ht="15.75" customHeight="1" s="157"/>
    <row r="551" ht="15.75" customHeight="1" s="157"/>
    <row r="552" ht="15.75" customHeight="1" s="157"/>
    <row r="553" ht="15.75" customHeight="1" s="157"/>
    <row r="554" ht="15.75" customHeight="1" s="157"/>
    <row r="555" ht="15.75" customHeight="1" s="157"/>
    <row r="556" ht="15.75" customHeight="1" s="157"/>
    <row r="557" ht="15.75" customHeight="1" s="157"/>
    <row r="558" ht="15.75" customHeight="1" s="157"/>
    <row r="559" ht="15.75" customHeight="1" s="157"/>
    <row r="560" ht="15.75" customHeight="1" s="157"/>
    <row r="561" ht="15.75" customHeight="1" s="157"/>
    <row r="562" ht="15.75" customHeight="1" s="157"/>
    <row r="563" ht="15.75" customHeight="1" s="157"/>
    <row r="564" ht="15.75" customHeight="1" s="157"/>
    <row r="565" ht="15.75" customHeight="1" s="157"/>
    <row r="566" ht="15.75" customHeight="1" s="157"/>
    <row r="567" ht="15.75" customHeight="1" s="157"/>
    <row r="568" ht="15.75" customHeight="1" s="157"/>
    <row r="569" ht="15.75" customHeight="1" s="157"/>
    <row r="570" ht="15.75" customHeight="1" s="157"/>
    <row r="571" ht="15.75" customHeight="1" s="157"/>
    <row r="572" ht="15.75" customHeight="1" s="157"/>
    <row r="573" ht="15.75" customHeight="1" s="157"/>
    <row r="574" ht="15.75" customHeight="1" s="157"/>
    <row r="575" ht="15.75" customHeight="1" s="157"/>
    <row r="576" ht="15.75" customHeight="1" s="157"/>
    <row r="577" ht="15.75" customHeight="1" s="157"/>
    <row r="578" ht="15.75" customHeight="1" s="157"/>
    <row r="579" ht="15.75" customHeight="1" s="157"/>
    <row r="580" ht="15.75" customHeight="1" s="157"/>
    <row r="581" ht="15.75" customHeight="1" s="157"/>
    <row r="582" ht="15.75" customHeight="1" s="157"/>
    <row r="583" ht="15.75" customHeight="1" s="157"/>
    <row r="584" ht="15.75" customHeight="1" s="157"/>
    <row r="585" ht="15.75" customHeight="1" s="157"/>
    <row r="586" ht="15.75" customHeight="1" s="157"/>
    <row r="587" ht="15.75" customHeight="1" s="157"/>
    <row r="588" ht="15.75" customHeight="1" s="157"/>
    <row r="589" ht="15.75" customHeight="1" s="157"/>
    <row r="590" ht="15.75" customHeight="1" s="157"/>
    <row r="591" ht="15.75" customHeight="1" s="157"/>
    <row r="592" ht="15.75" customHeight="1" s="157"/>
    <row r="593" ht="15.75" customHeight="1" s="157"/>
    <row r="594" ht="15.75" customHeight="1" s="157"/>
    <row r="595" ht="15.75" customHeight="1" s="157"/>
    <row r="596" ht="15.75" customHeight="1" s="157"/>
    <row r="597" ht="15.75" customHeight="1" s="157"/>
    <row r="598" ht="15.75" customHeight="1" s="157"/>
    <row r="599" ht="15.75" customHeight="1" s="157"/>
    <row r="600" ht="15.75" customHeight="1" s="157"/>
    <row r="601" ht="15.75" customHeight="1" s="157"/>
    <row r="602" ht="15.75" customHeight="1" s="157"/>
    <row r="603" ht="15.75" customHeight="1" s="157"/>
    <row r="604" ht="15.75" customHeight="1" s="157"/>
    <row r="605" ht="15.75" customHeight="1" s="157"/>
    <row r="606" ht="15.75" customHeight="1" s="157"/>
    <row r="607" ht="15.75" customHeight="1" s="157"/>
    <row r="608" ht="15.75" customHeight="1" s="157"/>
    <row r="609" ht="15.75" customHeight="1" s="157"/>
    <row r="610" ht="15.75" customHeight="1" s="157"/>
    <row r="611" ht="15.75" customHeight="1" s="157"/>
    <row r="612" ht="15.75" customHeight="1" s="157"/>
    <row r="613" ht="15.75" customHeight="1" s="157"/>
    <row r="614" ht="15.75" customHeight="1" s="157"/>
    <row r="615" ht="15.75" customHeight="1" s="157"/>
    <row r="616" ht="15.75" customHeight="1" s="157"/>
    <row r="617" ht="15.75" customHeight="1" s="157"/>
    <row r="618" ht="15.75" customHeight="1" s="157"/>
    <row r="619" ht="15.75" customHeight="1" s="157"/>
    <row r="620" ht="15.75" customHeight="1" s="157"/>
    <row r="621" ht="15.75" customHeight="1" s="157"/>
    <row r="622" ht="15.75" customHeight="1" s="157"/>
    <row r="623" ht="15.75" customHeight="1" s="157"/>
    <row r="624" ht="15.75" customHeight="1" s="157"/>
    <row r="625" ht="15.75" customHeight="1" s="157"/>
    <row r="626" ht="15.75" customHeight="1" s="157"/>
    <row r="627" ht="15.75" customHeight="1" s="157"/>
    <row r="628" ht="15.75" customHeight="1" s="157"/>
    <row r="629" ht="15.75" customHeight="1" s="157"/>
    <row r="630" ht="15.75" customHeight="1" s="157"/>
    <row r="631" ht="15.75" customHeight="1" s="157"/>
    <row r="632" ht="15.75" customHeight="1" s="157"/>
    <row r="633" ht="15.75" customHeight="1" s="157"/>
    <row r="634" ht="15.75" customHeight="1" s="157"/>
    <row r="635" ht="15.75" customHeight="1" s="157"/>
    <row r="636" ht="15.75" customHeight="1" s="157"/>
    <row r="637" ht="15.75" customHeight="1" s="157"/>
    <row r="638" ht="15.75" customHeight="1" s="157"/>
    <row r="639" ht="15.75" customHeight="1" s="157"/>
    <row r="640" ht="15.75" customHeight="1" s="157"/>
    <row r="641" ht="15.75" customHeight="1" s="157"/>
    <row r="642" ht="15.75" customHeight="1" s="157"/>
    <row r="643" ht="15.75" customHeight="1" s="157"/>
    <row r="644" ht="15.75" customHeight="1" s="157"/>
    <row r="645" ht="15.75" customHeight="1" s="157"/>
    <row r="646" ht="15.75" customHeight="1" s="157"/>
    <row r="647" ht="15.75" customHeight="1" s="157"/>
    <row r="648" ht="15.75" customHeight="1" s="157"/>
    <row r="649" ht="15.75" customHeight="1" s="157"/>
    <row r="650" ht="15.75" customHeight="1" s="157"/>
    <row r="651" ht="15.75" customHeight="1" s="157"/>
    <row r="652" ht="15.75" customHeight="1" s="157"/>
    <row r="653" ht="15.75" customHeight="1" s="157"/>
    <row r="654" ht="15.75" customHeight="1" s="157"/>
    <row r="655" ht="15.75" customHeight="1" s="157"/>
    <row r="656" ht="15.75" customHeight="1" s="157"/>
    <row r="657" ht="15.75" customHeight="1" s="157"/>
    <row r="658" ht="15.75" customHeight="1" s="157"/>
    <row r="659" ht="15.75" customHeight="1" s="157"/>
    <row r="660" ht="15.75" customHeight="1" s="157"/>
    <row r="661" ht="15.75" customHeight="1" s="157"/>
    <row r="662" ht="15.75" customHeight="1" s="157"/>
    <row r="663" ht="15.75" customHeight="1" s="157"/>
    <row r="664" ht="15.75" customHeight="1" s="157"/>
    <row r="665" ht="15.75" customHeight="1" s="157"/>
    <row r="666" ht="15.75" customHeight="1" s="157"/>
    <row r="667" ht="15.75" customHeight="1" s="157"/>
    <row r="668" ht="15.75" customHeight="1" s="157"/>
    <row r="669" ht="15.75" customHeight="1" s="157"/>
    <row r="670" ht="15.75" customHeight="1" s="157"/>
    <row r="671" ht="15.75" customHeight="1" s="157"/>
    <row r="672" ht="15.75" customHeight="1" s="157"/>
    <row r="673" ht="15.75" customHeight="1" s="157"/>
    <row r="674" ht="15.75" customHeight="1" s="157"/>
    <row r="675" ht="15.75" customHeight="1" s="157"/>
    <row r="676" ht="15.75" customHeight="1" s="157"/>
    <row r="677" ht="15.75" customHeight="1" s="157"/>
    <row r="678" ht="15.75" customHeight="1" s="157"/>
    <row r="679" ht="15.75" customHeight="1" s="157"/>
    <row r="680" ht="15.75" customHeight="1" s="157"/>
    <row r="681" ht="15.75" customHeight="1" s="157"/>
    <row r="682" ht="15.75" customHeight="1" s="157"/>
    <row r="683" ht="15.75" customHeight="1" s="157"/>
    <row r="684" ht="15.75" customHeight="1" s="157"/>
    <row r="685" ht="15.75" customHeight="1" s="157"/>
    <row r="686" ht="15.75" customHeight="1" s="157"/>
    <row r="687" ht="15.75" customHeight="1" s="157"/>
    <row r="688" ht="15.75" customHeight="1" s="157"/>
    <row r="689" ht="15.75" customHeight="1" s="157"/>
    <row r="690" ht="15.75" customHeight="1" s="157"/>
    <row r="691" ht="15.75" customHeight="1" s="157"/>
    <row r="692" ht="15.75" customHeight="1" s="157"/>
    <row r="693" ht="15.75" customHeight="1" s="157"/>
    <row r="694" ht="15.75" customHeight="1" s="157"/>
    <row r="695" ht="15.75" customHeight="1" s="157"/>
    <row r="696" ht="15.75" customHeight="1" s="157"/>
    <row r="697" ht="15.75" customHeight="1" s="157"/>
    <row r="698" ht="15.75" customHeight="1" s="157"/>
    <row r="699" ht="15.75" customHeight="1" s="157"/>
    <row r="700" ht="15.75" customHeight="1" s="157"/>
    <row r="701" ht="15.75" customHeight="1" s="157"/>
    <row r="702" ht="15.75" customHeight="1" s="157"/>
    <row r="703" ht="15.75" customHeight="1" s="157"/>
    <row r="704" ht="15.75" customHeight="1" s="157"/>
    <row r="705" ht="15.75" customHeight="1" s="157"/>
    <row r="706" ht="15.75" customHeight="1" s="157"/>
    <row r="707" ht="15.75" customHeight="1" s="157"/>
    <row r="708" ht="15.75" customHeight="1" s="157"/>
    <row r="709" ht="15.75" customHeight="1" s="157"/>
    <row r="710" ht="15.75" customHeight="1" s="157"/>
    <row r="711" ht="15.75" customHeight="1" s="157"/>
    <row r="712" ht="15.75" customHeight="1" s="157"/>
    <row r="713" ht="15.75" customHeight="1" s="157"/>
    <row r="714" ht="15.75" customHeight="1" s="157"/>
    <row r="715" ht="15.75" customHeight="1" s="157"/>
    <row r="716" ht="15.75" customHeight="1" s="157"/>
    <row r="717" ht="15.75" customHeight="1" s="157"/>
    <row r="718" ht="15.75" customHeight="1" s="157"/>
    <row r="719" ht="15.75" customHeight="1" s="157"/>
    <row r="720" ht="15.75" customHeight="1" s="157"/>
    <row r="721" ht="15.75" customHeight="1" s="157"/>
    <row r="722" ht="15.75" customHeight="1" s="157"/>
    <row r="723" ht="15.75" customHeight="1" s="157"/>
    <row r="724" ht="15.75" customHeight="1" s="157"/>
    <row r="725" ht="15.75" customHeight="1" s="157"/>
    <row r="726" ht="15.75" customHeight="1" s="157"/>
    <row r="727" ht="15.75" customHeight="1" s="157"/>
    <row r="728" ht="15.75" customHeight="1" s="157"/>
    <row r="729" ht="15.75" customHeight="1" s="157"/>
    <row r="730" ht="15.75" customHeight="1" s="157"/>
    <row r="731" ht="15.75" customHeight="1" s="157"/>
    <row r="732" ht="15.75" customHeight="1" s="157"/>
    <row r="733" ht="15.75" customHeight="1" s="157"/>
    <row r="734" ht="15.75" customHeight="1" s="157"/>
    <row r="735" ht="15.75" customHeight="1" s="157"/>
    <row r="736" ht="15.75" customHeight="1" s="157"/>
    <row r="737" ht="15.75" customHeight="1" s="157"/>
    <row r="738" ht="15.75" customHeight="1" s="157"/>
    <row r="739" ht="15.75" customHeight="1" s="157"/>
    <row r="740" ht="15.75" customHeight="1" s="157"/>
    <row r="741" ht="15.75" customHeight="1" s="157"/>
    <row r="742" ht="15.75" customHeight="1" s="157"/>
    <row r="743" ht="15.75" customHeight="1" s="157"/>
    <row r="744" ht="15.75" customHeight="1" s="157"/>
    <row r="745" ht="15.75" customHeight="1" s="157"/>
    <row r="746" ht="15.75" customHeight="1" s="157"/>
    <row r="747" ht="15.75" customHeight="1" s="157"/>
    <row r="748" ht="15.75" customHeight="1" s="157"/>
    <row r="749" ht="15.75" customHeight="1" s="157"/>
    <row r="750" ht="15.75" customHeight="1" s="157"/>
    <row r="751" ht="15.75" customHeight="1" s="157"/>
    <row r="752" ht="15.75" customHeight="1" s="157"/>
    <row r="753" ht="15.75" customHeight="1" s="157"/>
    <row r="754" ht="15.75" customHeight="1" s="157"/>
    <row r="755" ht="15.75" customHeight="1" s="157"/>
    <row r="756" ht="15.75" customHeight="1" s="157"/>
    <row r="757" ht="15.75" customHeight="1" s="157"/>
    <row r="758" ht="15.75" customHeight="1" s="157"/>
    <row r="759" ht="15.75" customHeight="1" s="157"/>
    <row r="760" ht="15.75" customHeight="1" s="157"/>
    <row r="761" ht="15.75" customHeight="1" s="157"/>
    <row r="762" ht="15.75" customHeight="1" s="157"/>
    <row r="763" ht="15.75" customHeight="1" s="157"/>
    <row r="764" ht="15.75" customHeight="1" s="157"/>
    <row r="765" ht="15.75" customHeight="1" s="157"/>
    <row r="766" ht="15.75" customHeight="1" s="157"/>
    <row r="767" ht="15.75" customHeight="1" s="157"/>
    <row r="768" ht="15.75" customHeight="1" s="157"/>
    <row r="769" ht="15.75" customHeight="1" s="157"/>
    <row r="770" ht="15.75" customHeight="1" s="157"/>
    <row r="771" ht="15.75" customHeight="1" s="157"/>
    <row r="772" ht="15.75" customHeight="1" s="157"/>
    <row r="773" ht="15.75" customHeight="1" s="157"/>
    <row r="774" ht="15.75" customHeight="1" s="157"/>
    <row r="775" ht="15.75" customHeight="1" s="157"/>
    <row r="776" ht="15.75" customHeight="1" s="157"/>
    <row r="777" ht="15.75" customHeight="1" s="157"/>
    <row r="778" ht="15.75" customHeight="1" s="157"/>
    <row r="779" ht="15.75" customHeight="1" s="157"/>
    <row r="780" ht="15.75" customHeight="1" s="157"/>
    <row r="781" ht="15.75" customHeight="1" s="157"/>
    <row r="782" ht="15.75" customHeight="1" s="157"/>
    <row r="783" ht="15.75" customHeight="1" s="157"/>
    <row r="784" ht="15.75" customHeight="1" s="157"/>
    <row r="785" ht="15.75" customHeight="1" s="157"/>
    <row r="786" ht="15.75" customHeight="1" s="157"/>
    <row r="787" ht="15.75" customHeight="1" s="157"/>
    <row r="788" ht="15.75" customHeight="1" s="157"/>
    <row r="789" ht="15.75" customHeight="1" s="157"/>
    <row r="790" ht="15.75" customHeight="1" s="157"/>
    <row r="791" ht="15.75" customHeight="1" s="157"/>
    <row r="792" ht="15.75" customHeight="1" s="157"/>
    <row r="793" ht="15.75" customHeight="1" s="157"/>
    <row r="794" ht="15.75" customHeight="1" s="157"/>
    <row r="795" ht="15.75" customHeight="1" s="157"/>
    <row r="796" ht="15.75" customHeight="1" s="157"/>
    <row r="797" ht="15.75" customHeight="1" s="157"/>
    <row r="798" ht="15.75" customHeight="1" s="157"/>
    <row r="799" ht="15.75" customHeight="1" s="157"/>
    <row r="800" ht="15.75" customHeight="1" s="157"/>
    <row r="801" ht="15.75" customHeight="1" s="157"/>
    <row r="802" ht="15.75" customHeight="1" s="157"/>
    <row r="803" ht="15.75" customHeight="1" s="157"/>
    <row r="804" ht="15.75" customHeight="1" s="157"/>
    <row r="805" ht="15.75" customHeight="1" s="157"/>
    <row r="806" ht="15.75" customHeight="1" s="157"/>
    <row r="807" ht="15.75" customHeight="1" s="157"/>
    <row r="808" ht="15.75" customHeight="1" s="157"/>
    <row r="809" ht="15.75" customHeight="1" s="157"/>
    <row r="810" ht="15.75" customHeight="1" s="157"/>
    <row r="811" ht="15.75" customHeight="1" s="157"/>
    <row r="812" ht="15.75" customHeight="1" s="157"/>
    <row r="813" ht="15.75" customHeight="1" s="157"/>
    <row r="814" ht="15.75" customHeight="1" s="157"/>
    <row r="815" ht="15.75" customHeight="1" s="157"/>
    <row r="816" ht="15.75" customHeight="1" s="157"/>
    <row r="817" ht="15.75" customHeight="1" s="157"/>
    <row r="818" ht="15.75" customHeight="1" s="157"/>
    <row r="819" ht="15.75" customHeight="1" s="157"/>
    <row r="820" ht="15.75" customHeight="1" s="157"/>
    <row r="821" ht="15.75" customHeight="1" s="157"/>
    <row r="822" ht="15.75" customHeight="1" s="157"/>
    <row r="823" ht="15.75" customHeight="1" s="157"/>
    <row r="824" ht="15.75" customHeight="1" s="157"/>
    <row r="825" ht="15.75" customHeight="1" s="157"/>
    <row r="826" ht="15.75" customHeight="1" s="157"/>
    <row r="827" ht="15.75" customHeight="1" s="157"/>
    <row r="828" ht="15.75" customHeight="1" s="157"/>
    <row r="829" ht="15.75" customHeight="1" s="157"/>
    <row r="830" ht="15.75" customHeight="1" s="157"/>
    <row r="831" ht="15.75" customHeight="1" s="157"/>
    <row r="832" ht="15.75" customHeight="1" s="157"/>
    <row r="833" ht="15.75" customHeight="1" s="157"/>
    <row r="834" ht="15.75" customHeight="1" s="157"/>
    <row r="835" ht="15.75" customHeight="1" s="157"/>
    <row r="836" ht="15.75" customHeight="1" s="157"/>
    <row r="837" ht="15.75" customHeight="1" s="157"/>
    <row r="838" ht="15.75" customHeight="1" s="157"/>
    <row r="839" ht="15.75" customHeight="1" s="157"/>
    <row r="840" ht="15.75" customHeight="1" s="157"/>
    <row r="841" ht="15.75" customHeight="1" s="157"/>
    <row r="842" ht="15.75" customHeight="1" s="157"/>
    <row r="843" ht="15.75" customHeight="1" s="157"/>
    <row r="844" ht="15.75" customHeight="1" s="157"/>
    <row r="845" ht="15.75" customHeight="1" s="157"/>
    <row r="846" ht="15.75" customHeight="1" s="157"/>
    <row r="847" ht="15.75" customHeight="1" s="157"/>
    <row r="848" ht="15.75" customHeight="1" s="157"/>
    <row r="849" ht="15.75" customHeight="1" s="157"/>
    <row r="850" ht="15.75" customHeight="1" s="157"/>
    <row r="851" ht="15.75" customHeight="1" s="157"/>
    <row r="852" ht="15.75" customHeight="1" s="157"/>
    <row r="853" ht="15.75" customHeight="1" s="157"/>
    <row r="854" ht="15.75" customHeight="1" s="157"/>
    <row r="855" ht="15.75" customHeight="1" s="157"/>
    <row r="856" ht="15.75" customHeight="1" s="157"/>
    <row r="857" ht="15.75" customHeight="1" s="157"/>
    <row r="858" ht="15.75" customHeight="1" s="157"/>
    <row r="859" ht="15.75" customHeight="1" s="157"/>
    <row r="860" ht="15.75" customHeight="1" s="157"/>
    <row r="861" ht="15.75" customHeight="1" s="157"/>
    <row r="862" ht="15.75" customHeight="1" s="157"/>
    <row r="863" ht="15.75" customHeight="1" s="157"/>
    <row r="864" ht="15.75" customHeight="1" s="157"/>
    <row r="865" ht="15.75" customHeight="1" s="157"/>
    <row r="866" ht="15.75" customHeight="1" s="157"/>
    <row r="867" ht="15.75" customHeight="1" s="157"/>
    <row r="868" ht="15.75" customHeight="1" s="157"/>
    <row r="869" ht="15.75" customHeight="1" s="157"/>
    <row r="870" ht="15.75" customHeight="1" s="157"/>
    <row r="871" ht="15.75" customHeight="1" s="157"/>
    <row r="872" ht="15.75" customHeight="1" s="157"/>
    <row r="873" ht="15.75" customHeight="1" s="157"/>
    <row r="874" ht="15.75" customHeight="1" s="157"/>
    <row r="875" ht="15.75" customHeight="1" s="157"/>
    <row r="876" ht="15.75" customHeight="1" s="157"/>
    <row r="877" ht="15.75" customHeight="1" s="157"/>
    <row r="878" ht="15.75" customHeight="1" s="157"/>
    <row r="879" ht="15.75" customHeight="1" s="157"/>
    <row r="880" ht="15.75" customHeight="1" s="157"/>
    <row r="881" ht="15.75" customHeight="1" s="157"/>
    <row r="882" ht="15.75" customHeight="1" s="157"/>
    <row r="883" ht="15.75" customHeight="1" s="157"/>
    <row r="884" ht="15.75" customHeight="1" s="157"/>
    <row r="885" ht="15.75" customHeight="1" s="157"/>
    <row r="886" ht="15.75" customHeight="1" s="157"/>
    <row r="887" ht="15.75" customHeight="1" s="157"/>
    <row r="888" ht="15.75" customHeight="1" s="157"/>
    <row r="889" ht="15.75" customHeight="1" s="157"/>
    <row r="890" ht="15.75" customHeight="1" s="157"/>
    <row r="891" ht="15.75" customHeight="1" s="157"/>
    <row r="892" ht="15.75" customHeight="1" s="157"/>
    <row r="893" ht="15.75" customHeight="1" s="157"/>
    <row r="894" ht="15.75" customHeight="1" s="157"/>
    <row r="895" ht="15.75" customHeight="1" s="157"/>
    <row r="896" ht="15.75" customHeight="1" s="157"/>
    <row r="897" ht="15.75" customHeight="1" s="157"/>
    <row r="898" ht="15.75" customHeight="1" s="157"/>
    <row r="899" ht="15.75" customHeight="1" s="157"/>
    <row r="900" ht="15.75" customHeight="1" s="157"/>
    <row r="901" ht="15.75" customHeight="1" s="157"/>
    <row r="902" ht="15.75" customHeight="1" s="157"/>
    <row r="903" ht="15.75" customHeight="1" s="157"/>
    <row r="904" ht="15.75" customHeight="1" s="157"/>
    <row r="905" ht="15.75" customHeight="1" s="157"/>
    <row r="906" ht="15.75" customHeight="1" s="157"/>
    <row r="907" ht="15.75" customHeight="1" s="157"/>
    <row r="908" ht="15.75" customHeight="1" s="157"/>
    <row r="909" ht="15.75" customHeight="1" s="157"/>
    <row r="910" ht="15.75" customHeight="1" s="157"/>
    <row r="911" ht="15.75" customHeight="1" s="157"/>
    <row r="912" ht="15.75" customHeight="1" s="157"/>
    <row r="913" ht="15.75" customHeight="1" s="157"/>
    <row r="914" ht="15.75" customHeight="1" s="157"/>
    <row r="915" ht="15.75" customHeight="1" s="157"/>
    <row r="916" ht="15.75" customHeight="1" s="157"/>
    <row r="917" ht="15.75" customHeight="1" s="157"/>
    <row r="918" ht="15.75" customHeight="1" s="157"/>
    <row r="919" ht="15.75" customHeight="1" s="157"/>
    <row r="920" ht="15.75" customHeight="1" s="157"/>
    <row r="921" ht="15.75" customHeight="1" s="157"/>
    <row r="922" ht="15.75" customHeight="1" s="157"/>
    <row r="923" ht="15.75" customHeight="1" s="157"/>
    <row r="924" ht="15.75" customHeight="1" s="157"/>
    <row r="925" ht="15.75" customHeight="1" s="157"/>
    <row r="926" ht="15.75" customHeight="1" s="157"/>
    <row r="927" ht="15.75" customHeight="1" s="157"/>
    <row r="928" ht="15.75" customHeight="1" s="157"/>
    <row r="929" ht="15.75" customHeight="1" s="157"/>
    <row r="930" ht="15.75" customHeight="1" s="157"/>
    <row r="931" ht="15.75" customHeight="1" s="157"/>
    <row r="932" ht="15.75" customHeight="1" s="157"/>
    <row r="933" ht="15.75" customHeight="1" s="157"/>
    <row r="934" ht="15.75" customHeight="1" s="157"/>
    <row r="935" ht="15.75" customHeight="1" s="157"/>
    <row r="936" ht="15.75" customHeight="1" s="157"/>
    <row r="937" ht="15.75" customHeight="1" s="157"/>
    <row r="938" ht="15.75" customHeight="1" s="157"/>
    <row r="939" ht="15.75" customHeight="1" s="157"/>
    <row r="940" ht="15.75" customHeight="1" s="157"/>
    <row r="941" ht="15.75" customHeight="1" s="157"/>
    <row r="942" ht="15.75" customHeight="1" s="157"/>
    <row r="943" ht="15.75" customHeight="1" s="157"/>
    <row r="944" ht="15.75" customHeight="1" s="157"/>
    <row r="945" ht="15.75" customHeight="1" s="157"/>
    <row r="946" ht="15.75" customHeight="1" s="157"/>
    <row r="947" ht="15.75" customHeight="1" s="157"/>
    <row r="948" ht="15.75" customHeight="1" s="157"/>
    <row r="949" ht="15.75" customHeight="1" s="157"/>
    <row r="950" ht="15.75" customHeight="1" s="157"/>
    <row r="951" ht="15.75" customHeight="1" s="157"/>
    <row r="952" ht="15.75" customHeight="1" s="157"/>
    <row r="953" ht="15.75" customHeight="1" s="157"/>
    <row r="954" ht="15.75" customHeight="1" s="157"/>
    <row r="955" ht="15.75" customHeight="1" s="157"/>
    <row r="956" ht="15.75" customHeight="1" s="157"/>
    <row r="957" ht="15.75" customHeight="1" s="157"/>
    <row r="958" ht="15.75" customHeight="1" s="157"/>
    <row r="959" ht="15.75" customHeight="1" s="157"/>
    <row r="960" ht="15.75" customHeight="1" s="157"/>
    <row r="961" ht="15.75" customHeight="1" s="157"/>
    <row r="962" ht="15.75" customHeight="1" s="157"/>
    <row r="963" ht="15.75" customHeight="1" s="157"/>
    <row r="964" ht="15.75" customHeight="1" s="157"/>
    <row r="965" ht="15.75" customHeight="1" s="157"/>
    <row r="966" ht="15.75" customHeight="1" s="157"/>
    <row r="967" ht="15.75" customHeight="1" s="157"/>
    <row r="968" ht="15.75" customHeight="1" s="157"/>
    <row r="969" ht="15.75" customHeight="1" s="157"/>
    <row r="970" ht="15.75" customHeight="1" s="157"/>
    <row r="971" ht="15.75" customHeight="1" s="157"/>
    <row r="972" ht="15.75" customHeight="1" s="157"/>
    <row r="973" ht="15.75" customHeight="1" s="157"/>
    <row r="974" ht="15.75" customHeight="1" s="157"/>
    <row r="975" ht="15.75" customHeight="1" s="157"/>
    <row r="976" ht="15.75" customHeight="1" s="157"/>
    <row r="977" ht="15.75" customHeight="1" s="157"/>
    <row r="978" ht="15.75" customHeight="1" s="157"/>
    <row r="979" ht="15.75" customHeight="1" s="157"/>
    <row r="980" ht="15.75" customHeight="1" s="157"/>
    <row r="981" ht="15.75" customHeight="1" s="157"/>
    <row r="982" ht="15.75" customHeight="1" s="157"/>
    <row r="983" ht="15.75" customHeight="1" s="157"/>
    <row r="984" ht="15.75" customHeight="1" s="157"/>
    <row r="985" ht="15.75" customHeight="1" s="157"/>
    <row r="986" ht="15.75" customHeight="1" s="157"/>
    <row r="987" ht="15.75" customHeight="1" s="157"/>
    <row r="988" ht="15.75" customHeight="1" s="157"/>
    <row r="989" ht="15.75" customHeight="1" s="157"/>
    <row r="990" ht="15.75" customHeight="1" s="157"/>
    <row r="991" ht="15.75" customHeight="1" s="157"/>
    <row r="992" ht="15.75" customHeight="1" s="157"/>
    <row r="993" ht="15.75" customHeight="1" s="157"/>
    <row r="994" ht="15.75" customHeight="1" s="157"/>
    <row r="995" ht="15.75" customHeight="1" s="157"/>
    <row r="996" ht="15.75" customHeight="1" s="157"/>
    <row r="997" ht="15.75" customHeight="1" s="157"/>
    <row r="998" ht="15.75" customHeight="1" s="157"/>
    <row r="999" ht="15.75" customHeight="1" s="157"/>
    <row r="1000" ht="15.75" customHeight="1" s="157"/>
  </sheetData>
  <hyperlinks>
    <hyperlink xmlns:r="http://schemas.openxmlformats.org/officeDocument/2006/relationships" ref="B10" r:id="rId1"/>
    <hyperlink xmlns:r="http://schemas.openxmlformats.org/officeDocument/2006/relationships" ref="B17" r:id="rId2"/>
    <hyperlink xmlns:r="http://schemas.openxmlformats.org/officeDocument/2006/relationships" ref="B24" r:id="rId3"/>
  </hyperlinks>
  <pageMargins left="0.7" right="0.7" top="0.75" bottom="0.75" header="0" footer="0"/>
  <pageSetup orientation="portrait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G313"/>
  <sheetViews>
    <sheetView workbookViewId="0">
      <selection activeCell="A1" sqref="A1"/>
    </sheetView>
  </sheetViews>
  <sheetFormatPr baseColWidth="10" defaultColWidth="12.6640625" defaultRowHeight="15" customHeight="1"/>
  <cols>
    <col width="7.6640625" customWidth="1" style="157" min="1" max="16"/>
    <col width="29.83203125" customWidth="1" style="157" min="17" max="17"/>
    <col width="13" customWidth="1" style="157" min="18" max="18"/>
    <col width="7.6640625" customWidth="1" style="157" min="19" max="33"/>
  </cols>
  <sheetData>
    <row r="1" ht="16" customHeight="1" s="157">
      <c r="A1" s="8" t="inlineStr">
        <is>
          <t>r</t>
        </is>
      </c>
      <c r="B1" s="8" t="inlineStr">
        <is>
          <t>rr</t>
        </is>
      </c>
      <c r="C1" s="8" t="inlineStr">
        <is>
          <t>AC</t>
        </is>
      </c>
      <c r="D1" s="8" t="inlineStr">
        <is>
          <t>DC</t>
        </is>
      </c>
      <c r="E1" s="8" t="inlineStr">
        <is>
          <t>DC Converted to AC</t>
        </is>
      </c>
      <c r="F1" s="8" t="inlineStr">
        <is>
          <t>Notes</t>
        </is>
      </c>
      <c r="G1" s="8" t="inlineStr">
        <is>
          <t>rnum</t>
        </is>
      </c>
      <c r="H1" s="8" t="inlineStr">
        <is>
          <t>rrnum</t>
        </is>
      </c>
      <c r="I1" s="9" t="inlineStr">
        <is>
          <t>State1</t>
        </is>
      </c>
      <c r="J1" s="9" t="inlineStr">
        <is>
          <t>State2</t>
        </is>
      </c>
      <c r="K1" s="9" t="inlineStr">
        <is>
          <t>In-state vs out-of-state</t>
        </is>
      </c>
      <c r="L1" s="1" t="n"/>
      <c r="M1" s="1" t="n"/>
      <c r="N1" s="10" t="inlineStr">
        <is>
          <t>State</t>
        </is>
      </c>
      <c r="O1" s="1">
        <f>About!B2</f>
        <v/>
      </c>
      <c r="P1" s="1" t="n"/>
      <c r="Q1" s="1" t="n"/>
      <c r="R1" s="1" t="n"/>
    </row>
    <row r="2" ht="16" customHeight="1" s="157">
      <c r="A2" s="8" t="inlineStr">
        <is>
          <t>p1</t>
        </is>
      </c>
      <c r="B2" s="8" t="inlineStr">
        <is>
          <t>p2</t>
        </is>
      </c>
      <c r="C2" s="11" t="n">
        <v>9000</v>
      </c>
      <c r="D2" s="11" t="n">
        <v>0</v>
      </c>
      <c r="E2" s="11" t="n">
        <v>9000</v>
      </c>
      <c r="F2" s="8" t="n"/>
      <c r="G2" s="11" t="n">
        <v>1</v>
      </c>
      <c r="H2" s="11" t="n">
        <v>2</v>
      </c>
      <c r="I2" s="12" t="inlineStr">
        <is>
          <t>WA</t>
        </is>
      </c>
      <c r="J2" s="12" t="inlineStr">
        <is>
          <t>WA</t>
        </is>
      </c>
      <c r="K2" s="12" t="inlineStr">
        <is>
          <t>Same</t>
        </is>
      </c>
      <c r="L2" s="1">
        <f>IF(AND(K2="Different",OR(I2 = $O$1,J2=$O$1)),E2,"")</f>
        <v/>
      </c>
      <c r="M2" s="1">
        <f>IF(L2&lt;&gt;"",IF(I2=$O$1,J2,I2),"")</f>
        <v/>
      </c>
      <c r="N2" s="13" t="n"/>
      <c r="O2" s="1" t="n"/>
      <c r="P2" s="1" t="n"/>
      <c r="Q2" s="1" t="n"/>
      <c r="R2" s="1" t="n"/>
    </row>
    <row r="3" ht="37.5" customHeight="1" s="157">
      <c r="A3" s="8" t="inlineStr">
        <is>
          <t>p1</t>
        </is>
      </c>
      <c r="B3" s="8" t="inlineStr">
        <is>
          <t>p4</t>
        </is>
      </c>
      <c r="C3" s="11" t="n">
        <v>9804</v>
      </c>
      <c r="D3" s="11" t="n">
        <v>0</v>
      </c>
      <c r="E3" s="11" t="n">
        <v>9804</v>
      </c>
      <c r="F3" s="8" t="n"/>
      <c r="G3" s="11" t="n">
        <v>1</v>
      </c>
      <c r="H3" s="11" t="n">
        <v>4</v>
      </c>
      <c r="I3" s="12" t="inlineStr">
        <is>
          <t>WA</t>
        </is>
      </c>
      <c r="J3" s="12" t="inlineStr">
        <is>
          <t>WA</t>
        </is>
      </c>
      <c r="K3" s="12" t="inlineStr">
        <is>
          <t>Same</t>
        </is>
      </c>
      <c r="L3" s="1">
        <f>IF(AND(K3="Different",OR(I3 = $O$1,J3=$O$1)),E3,"")</f>
        <v/>
      </c>
      <c r="M3" s="1">
        <f>IF(L3&lt;&gt;"",IF(I3=$O$1,J3,I3),"")</f>
        <v/>
      </c>
      <c r="N3" s="1" t="n"/>
      <c r="O3" s="1" t="n"/>
      <c r="P3" s="1" t="n"/>
      <c r="Q3" s="14" t="inlineStr">
        <is>
          <t>Total capacity between state and surrounding states</t>
        </is>
      </c>
      <c r="R3" s="1" t="inlineStr">
        <is>
          <t>Fraction of total</t>
        </is>
      </c>
    </row>
    <row r="4" ht="16" customHeight="1" s="157">
      <c r="A4" s="8" t="inlineStr">
        <is>
          <t>p2</t>
        </is>
      </c>
      <c r="B4" s="8" t="inlineStr">
        <is>
          <t>p3</t>
        </is>
      </c>
      <c r="C4" s="11" t="n">
        <v>1942</v>
      </c>
      <c r="D4" s="11" t="n">
        <v>0</v>
      </c>
      <c r="E4" s="11" t="n">
        <v>1942</v>
      </c>
      <c r="F4" s="8" t="n"/>
      <c r="G4" s="11" t="n">
        <v>2</v>
      </c>
      <c r="H4" s="11" t="n">
        <v>3</v>
      </c>
      <c r="I4" s="12" t="inlineStr">
        <is>
          <t>WA</t>
        </is>
      </c>
      <c r="J4" s="12" t="inlineStr">
        <is>
          <t>WA</t>
        </is>
      </c>
      <c r="K4" s="12" t="inlineStr">
        <is>
          <t>Same</t>
        </is>
      </c>
      <c r="L4" s="1">
        <f>IF(AND(K4="Different",OR(I4 = $O$1,J4=$O$1)),E4,"")</f>
        <v/>
      </c>
      <c r="M4" s="1">
        <f>IF(L4&lt;&gt;"",IF(I4=$O$1,J4,I4),"")</f>
        <v/>
      </c>
      <c r="N4" s="1" t="n"/>
      <c r="O4" s="1" t="n"/>
      <c r="P4" s="1" t="inlineStr">
        <is>
          <t>AL</t>
        </is>
      </c>
      <c r="Q4" s="1">
        <f>SUMIFS($L$2:$L$312,$M$2:$M$312,P4)</f>
        <v/>
      </c>
      <c r="R4" s="1">
        <f>Q4/$Q$54</f>
        <v/>
      </c>
    </row>
    <row r="5" ht="16" customHeight="1" s="157">
      <c r="A5" s="8" t="inlineStr">
        <is>
          <t>p2</t>
        </is>
      </c>
      <c r="B5" s="8" t="inlineStr">
        <is>
          <t>p4</t>
        </is>
      </c>
      <c r="C5" s="11" t="n">
        <v>4252</v>
      </c>
      <c r="D5" s="11" t="n">
        <v>0</v>
      </c>
      <c r="E5" s="11" t="n">
        <v>4252</v>
      </c>
      <c r="F5" s="8" t="n"/>
      <c r="G5" s="11" t="n">
        <v>2</v>
      </c>
      <c r="H5" s="11" t="n">
        <v>4</v>
      </c>
      <c r="I5" s="12" t="inlineStr">
        <is>
          <t>WA</t>
        </is>
      </c>
      <c r="J5" s="12" t="inlineStr">
        <is>
          <t>WA</t>
        </is>
      </c>
      <c r="K5" s="12" t="inlineStr">
        <is>
          <t>Same</t>
        </is>
      </c>
      <c r="L5" s="1">
        <f>IF(AND(K5="Different",OR(I5 = $O$1,J5=$O$1)),E5,"")</f>
        <v/>
      </c>
      <c r="M5" s="1">
        <f>IF(L5&lt;&gt;"",IF(I5=$O$1,J5,I5),"")</f>
        <v/>
      </c>
      <c r="N5" s="1" t="n"/>
      <c r="O5" s="1" t="n"/>
      <c r="P5" s="1" t="inlineStr">
        <is>
          <t>AK</t>
        </is>
      </c>
      <c r="Q5" s="1">
        <f>SUMIFS($L$2:$L$312,$M$2:$M$312,P5)</f>
        <v/>
      </c>
      <c r="R5" s="1">
        <f>Q5/$Q$54</f>
        <v/>
      </c>
    </row>
    <row r="6" ht="16" customHeight="1" s="157">
      <c r="A6" s="8" t="inlineStr">
        <is>
          <t>p2</t>
        </is>
      </c>
      <c r="B6" s="8" t="inlineStr">
        <is>
          <t>p5</t>
        </is>
      </c>
      <c r="C6" s="11" t="n">
        <v>15397</v>
      </c>
      <c r="D6" s="11" t="n">
        <v>0</v>
      </c>
      <c r="E6" s="11" t="n">
        <v>15397</v>
      </c>
      <c r="F6" s="8" t="n"/>
      <c r="G6" s="11" t="n">
        <v>2</v>
      </c>
      <c r="H6" s="11" t="n">
        <v>5</v>
      </c>
      <c r="I6" s="12" t="inlineStr">
        <is>
          <t>WA</t>
        </is>
      </c>
      <c r="J6" s="12" t="inlineStr">
        <is>
          <t>OR</t>
        </is>
      </c>
      <c r="K6" s="12" t="inlineStr">
        <is>
          <t>Different</t>
        </is>
      </c>
      <c r="L6" s="1">
        <f>IF(AND(K6="Different",OR(I6 = $O$1,J6=$O$1)),E6,"")</f>
        <v/>
      </c>
      <c r="M6" s="1">
        <f>IF(L6&lt;&gt;"",IF(I6=$O$1,J6,I6),"")</f>
        <v/>
      </c>
      <c r="N6" s="1" t="n"/>
      <c r="O6" s="1" t="n"/>
      <c r="P6" s="1" t="inlineStr">
        <is>
          <t>AZ</t>
        </is>
      </c>
      <c r="Q6" s="1">
        <f>SUMIFS($L$2:$L$312,$M$2:$M$312,P6)</f>
        <v/>
      </c>
      <c r="R6" s="1">
        <f>Q6/$Q$54</f>
        <v/>
      </c>
    </row>
    <row r="7" ht="16" customHeight="1" s="157">
      <c r="A7" s="8" t="inlineStr">
        <is>
          <t>p2</t>
        </is>
      </c>
      <c r="B7" s="8" t="inlineStr">
        <is>
          <t>p14</t>
        </is>
      </c>
      <c r="C7" s="11" t="n">
        <v>5207</v>
      </c>
      <c r="D7" s="11" t="n">
        <v>0</v>
      </c>
      <c r="E7" s="11" t="n">
        <v>5207</v>
      </c>
      <c r="F7" s="8" t="n"/>
      <c r="G7" s="11" t="n">
        <v>2</v>
      </c>
      <c r="H7" s="11" t="n">
        <v>14</v>
      </c>
      <c r="I7" s="12" t="inlineStr">
        <is>
          <t>WA</t>
        </is>
      </c>
      <c r="J7" s="12" t="inlineStr">
        <is>
          <t>ID</t>
        </is>
      </c>
      <c r="K7" s="12" t="inlineStr">
        <is>
          <t>Different</t>
        </is>
      </c>
      <c r="L7" s="1">
        <f>IF(AND(K7="Different",OR(I7 = $O$1,J7=$O$1)),E7,"")</f>
        <v/>
      </c>
      <c r="M7" s="1">
        <f>IF(L7&lt;&gt;"",IF(I7=$O$1,J7,I7),"")</f>
        <v/>
      </c>
      <c r="N7" s="1" t="n"/>
      <c r="O7" s="1" t="n"/>
      <c r="P7" s="1" t="inlineStr">
        <is>
          <t>AR</t>
        </is>
      </c>
      <c r="Q7" s="1">
        <f>SUMIFS($L$2:$L$312,$M$2:$M$312,P7)</f>
        <v/>
      </c>
      <c r="R7" s="1">
        <f>Q7/$Q$54</f>
        <v/>
      </c>
    </row>
    <row r="8" ht="16" customHeight="1" s="157">
      <c r="A8" s="8" t="inlineStr">
        <is>
          <t>p3</t>
        </is>
      </c>
      <c r="B8" s="8" t="inlineStr">
        <is>
          <t>p4</t>
        </is>
      </c>
      <c r="C8" s="11" t="n">
        <v>9721</v>
      </c>
      <c r="D8" s="11" t="n">
        <v>0</v>
      </c>
      <c r="E8" s="11" t="n">
        <v>9721</v>
      </c>
      <c r="F8" s="8" t="n"/>
      <c r="G8" s="11" t="n">
        <v>3</v>
      </c>
      <c r="H8" s="11" t="n">
        <v>4</v>
      </c>
      <c r="I8" s="12" t="inlineStr">
        <is>
          <t>WA</t>
        </is>
      </c>
      <c r="J8" s="12" t="inlineStr">
        <is>
          <t>WA</t>
        </is>
      </c>
      <c r="K8" s="12" t="inlineStr">
        <is>
          <t>Same</t>
        </is>
      </c>
      <c r="L8" s="1">
        <f>IF(AND(K8="Different",OR(I8 = $O$1,J8=$O$1)),E8,"")</f>
        <v/>
      </c>
      <c r="M8" s="1">
        <f>IF(L8&lt;&gt;"",IF(I8=$O$1,J8,I8),"")</f>
        <v/>
      </c>
      <c r="N8" s="1" t="n"/>
      <c r="O8" s="1" t="n"/>
      <c r="P8" s="1" t="inlineStr">
        <is>
          <t>CA</t>
        </is>
      </c>
      <c r="Q8" s="1">
        <f>SUMIFS($L$2:$L$312,$M$2:$M$312,P8)</f>
        <v/>
      </c>
      <c r="R8" s="1">
        <f>Q8/$Q$54</f>
        <v/>
      </c>
    </row>
    <row r="9" ht="16" customHeight="1" s="157">
      <c r="A9" s="8" t="inlineStr">
        <is>
          <t>p3</t>
        </is>
      </c>
      <c r="B9" s="8" t="inlineStr">
        <is>
          <t>p5</t>
        </is>
      </c>
      <c r="C9" s="11" t="n">
        <v>762</v>
      </c>
      <c r="D9" s="11" t="n">
        <v>0</v>
      </c>
      <c r="E9" s="11" t="n">
        <v>762</v>
      </c>
      <c r="F9" s="8" t="n"/>
      <c r="G9" s="11" t="n">
        <v>3</v>
      </c>
      <c r="H9" s="11" t="n">
        <v>5</v>
      </c>
      <c r="I9" s="12" t="inlineStr">
        <is>
          <t>WA</t>
        </is>
      </c>
      <c r="J9" s="12" t="inlineStr">
        <is>
          <t>OR</t>
        </is>
      </c>
      <c r="K9" s="12" t="inlineStr">
        <is>
          <t>Different</t>
        </is>
      </c>
      <c r="L9" s="1">
        <f>IF(AND(K9="Different",OR(I9 = $O$1,J9=$O$1)),E9,"")</f>
        <v/>
      </c>
      <c r="M9" s="1">
        <f>IF(L9&lt;&gt;"",IF(I9=$O$1,J9,I9),"")</f>
        <v/>
      </c>
      <c r="N9" s="1" t="n"/>
      <c r="O9" s="1" t="n"/>
      <c r="P9" s="1" t="inlineStr">
        <is>
          <t>CO</t>
        </is>
      </c>
      <c r="Q9" s="1">
        <f>SUMIFS($L$2:$L$312,$M$2:$M$312,P9)</f>
        <v/>
      </c>
      <c r="R9" s="1">
        <f>Q9/$Q$54</f>
        <v/>
      </c>
    </row>
    <row r="10" ht="16" customHeight="1" s="157">
      <c r="A10" s="8" t="inlineStr">
        <is>
          <t>p3</t>
        </is>
      </c>
      <c r="B10" s="8" t="inlineStr">
        <is>
          <t>p14</t>
        </is>
      </c>
      <c r="C10" s="11" t="n">
        <v>8360</v>
      </c>
      <c r="D10" s="11" t="n">
        <v>0</v>
      </c>
      <c r="E10" s="11" t="n">
        <v>8360</v>
      </c>
      <c r="F10" s="8" t="n"/>
      <c r="G10" s="11" t="n">
        <v>3</v>
      </c>
      <c r="H10" s="11" t="n">
        <v>14</v>
      </c>
      <c r="I10" s="12" t="inlineStr">
        <is>
          <t>WA</t>
        </is>
      </c>
      <c r="J10" s="12" t="inlineStr">
        <is>
          <t>ID</t>
        </is>
      </c>
      <c r="K10" s="12" t="inlineStr">
        <is>
          <t>Different</t>
        </is>
      </c>
      <c r="L10" s="1">
        <f>IF(AND(K10="Different",OR(I10 = $O$1,J10=$O$1)),E10,"")</f>
        <v/>
      </c>
      <c r="M10" s="1">
        <f>IF(L10&lt;&gt;"",IF(I10=$O$1,J10,I10),"")</f>
        <v/>
      </c>
      <c r="N10" s="1" t="n"/>
      <c r="O10" s="1" t="n"/>
      <c r="P10" s="1" t="inlineStr">
        <is>
          <t>CT</t>
        </is>
      </c>
      <c r="Q10" s="1">
        <f>SUMIFS($L$2:$L$312,$M$2:$M$312,P10)</f>
        <v/>
      </c>
      <c r="R10" s="1">
        <f>Q10/$Q$54</f>
        <v/>
      </c>
    </row>
    <row r="11" ht="16" customHeight="1" s="157">
      <c r="A11" s="8" t="inlineStr">
        <is>
          <t>p3</t>
        </is>
      </c>
      <c r="B11" s="8" t="inlineStr">
        <is>
          <t>p17</t>
        </is>
      </c>
      <c r="C11" s="11" t="n">
        <v>2843</v>
      </c>
      <c r="D11" s="11" t="n">
        <v>0</v>
      </c>
      <c r="E11" s="11" t="n">
        <v>2843</v>
      </c>
      <c r="F11" s="8" t="n"/>
      <c r="G11" s="11" t="n">
        <v>3</v>
      </c>
      <c r="H11" s="11" t="n">
        <v>17</v>
      </c>
      <c r="I11" s="12" t="inlineStr">
        <is>
          <t>WA</t>
        </is>
      </c>
      <c r="J11" s="12" t="inlineStr">
        <is>
          <t>MT</t>
        </is>
      </c>
      <c r="K11" s="12" t="inlineStr">
        <is>
          <t>Different</t>
        </is>
      </c>
      <c r="L11" s="1">
        <f>IF(AND(K11="Different",OR(I11 = $O$1,J11=$O$1)),E11,"")</f>
        <v/>
      </c>
      <c r="M11" s="1">
        <f>IF(L11&lt;&gt;"",IF(I11=$O$1,J11,I11),"")</f>
        <v/>
      </c>
      <c r="N11" s="1" t="n"/>
      <c r="O11" s="1" t="n"/>
      <c r="P11" s="1" t="inlineStr">
        <is>
          <t>DE</t>
        </is>
      </c>
      <c r="Q11" s="1">
        <f>SUMIFS($L$2:$L$312,$M$2:$M$312,P11)</f>
        <v/>
      </c>
      <c r="R11" s="1">
        <f>Q11/$Q$54</f>
        <v/>
      </c>
    </row>
    <row r="12" ht="16" customHeight="1" s="157">
      <c r="A12" s="8" t="inlineStr">
        <is>
          <t>p5</t>
        </is>
      </c>
      <c r="B12" s="8" t="inlineStr">
        <is>
          <t>p6</t>
        </is>
      </c>
      <c r="C12" s="11" t="n">
        <v>3809</v>
      </c>
      <c r="D12" s="11" t="n">
        <v>0</v>
      </c>
      <c r="E12" s="11" t="n">
        <v>3809</v>
      </c>
      <c r="F12" s="8" t="n"/>
      <c r="G12" s="11" t="n">
        <v>5</v>
      </c>
      <c r="H12" s="11" t="n">
        <v>6</v>
      </c>
      <c r="I12" s="12" t="inlineStr">
        <is>
          <t>OR</t>
        </is>
      </c>
      <c r="J12" s="12" t="inlineStr">
        <is>
          <t>OR</t>
        </is>
      </c>
      <c r="K12" s="12" t="inlineStr">
        <is>
          <t>Same</t>
        </is>
      </c>
      <c r="L12" s="1">
        <f>IF(AND(K12="Different",OR(I12 = $O$1,J12=$O$1)),E12,"")</f>
        <v/>
      </c>
      <c r="M12" s="1">
        <f>IF(L12&lt;&gt;"",IF(I12=$O$1,J12,I12),"")</f>
        <v/>
      </c>
      <c r="N12" s="1" t="n"/>
      <c r="O12" s="1" t="n"/>
      <c r="P12" s="1" t="inlineStr">
        <is>
          <t>FL</t>
        </is>
      </c>
      <c r="Q12" s="1">
        <f>SUMIFS($L$2:$L$312,$M$2:$M$312,P12)</f>
        <v/>
      </c>
      <c r="R12" s="1">
        <f>Q12/$Q$54</f>
        <v/>
      </c>
    </row>
    <row r="13" ht="16" customHeight="1" s="157">
      <c r="A13" s="8" t="inlineStr">
        <is>
          <t>p5</t>
        </is>
      </c>
      <c r="B13" s="8" t="inlineStr">
        <is>
          <t>p7</t>
        </is>
      </c>
      <c r="C13" s="11" t="n">
        <v>1778</v>
      </c>
      <c r="D13" s="11" t="n">
        <v>0</v>
      </c>
      <c r="E13" s="11" t="n">
        <v>1778</v>
      </c>
      <c r="F13" s="8" t="n"/>
      <c r="G13" s="11" t="n">
        <v>5</v>
      </c>
      <c r="H13" s="11" t="n">
        <v>7</v>
      </c>
      <c r="I13" s="12" t="inlineStr">
        <is>
          <t>OR</t>
        </is>
      </c>
      <c r="J13" s="12" t="inlineStr">
        <is>
          <t>OR</t>
        </is>
      </c>
      <c r="K13" s="12" t="inlineStr">
        <is>
          <t>Same</t>
        </is>
      </c>
      <c r="L13" s="1">
        <f>IF(AND(K13="Different",OR(I13 = $O$1,J13=$O$1)),E13,"")</f>
        <v/>
      </c>
      <c r="M13" s="1">
        <f>IF(L13&lt;&gt;"",IF(I13=$O$1,J13,I13),"")</f>
        <v/>
      </c>
      <c r="N13" s="1" t="n"/>
      <c r="O13" s="1" t="n"/>
      <c r="P13" s="1" t="inlineStr">
        <is>
          <t>GA</t>
        </is>
      </c>
      <c r="Q13" s="1">
        <f>SUMIFS($L$2:$L$312,$M$2:$M$312,P13)</f>
        <v/>
      </c>
      <c r="R13" s="1">
        <f>Q13/$Q$54</f>
        <v/>
      </c>
    </row>
    <row r="14" ht="16" customHeight="1" s="157">
      <c r="A14" s="8" t="inlineStr">
        <is>
          <t>p5</t>
        </is>
      </c>
      <c r="B14" s="8" t="inlineStr">
        <is>
          <t>p10</t>
        </is>
      </c>
      <c r="C14" s="11" t="n">
        <v>0</v>
      </c>
      <c r="D14" s="11" t="n">
        <v>2780</v>
      </c>
      <c r="E14" s="11" t="n">
        <v>4370.994</v>
      </c>
      <c r="F14" s="8" t="n"/>
      <c r="G14" s="11" t="n">
        <v>5</v>
      </c>
      <c r="H14" s="11" t="n">
        <v>10</v>
      </c>
      <c r="I14" s="12" t="inlineStr">
        <is>
          <t>OR</t>
        </is>
      </c>
      <c r="J14" s="12" t="inlineStr">
        <is>
          <t>CA</t>
        </is>
      </c>
      <c r="K14" s="12" t="inlineStr">
        <is>
          <t>Different</t>
        </is>
      </c>
      <c r="L14" s="1">
        <f>IF(AND(K14="Different",OR(I14 = $O$1,J14=$O$1)),E14,"")</f>
        <v/>
      </c>
      <c r="M14" s="1">
        <f>IF(L14&lt;&gt;"",IF(I14=$O$1,J14,I14),"")</f>
        <v/>
      </c>
      <c r="N14" s="1" t="n"/>
      <c r="O14" s="1" t="n"/>
      <c r="P14" s="1" t="inlineStr">
        <is>
          <t>HI</t>
        </is>
      </c>
      <c r="Q14" s="1">
        <f>SUMIFS($L$2:$L$312,$M$2:$M$312,P14)</f>
        <v/>
      </c>
      <c r="R14" s="1">
        <f>Q14/$Q$54</f>
        <v/>
      </c>
    </row>
    <row r="15" ht="16" customHeight="1" s="157">
      <c r="A15" s="8" t="inlineStr">
        <is>
          <t>p5</t>
        </is>
      </c>
      <c r="B15" s="8" t="inlineStr">
        <is>
          <t>p14</t>
        </is>
      </c>
      <c r="C15" s="11" t="n">
        <v>352</v>
      </c>
      <c r="D15" s="11" t="n">
        <v>0</v>
      </c>
      <c r="E15" s="11" t="n">
        <v>352</v>
      </c>
      <c r="F15" s="8" t="n"/>
      <c r="G15" s="11" t="n">
        <v>5</v>
      </c>
      <c r="H15" s="11" t="n">
        <v>14</v>
      </c>
      <c r="I15" s="12" t="inlineStr">
        <is>
          <t>OR</t>
        </is>
      </c>
      <c r="J15" s="12" t="inlineStr">
        <is>
          <t>ID</t>
        </is>
      </c>
      <c r="K15" s="12" t="inlineStr">
        <is>
          <t>Different</t>
        </is>
      </c>
      <c r="L15" s="1">
        <f>IF(AND(K15="Different",OR(I15 = $O$1,J15=$O$1)),E15,"")</f>
        <v/>
      </c>
      <c r="M15" s="1">
        <f>IF(L15&lt;&gt;"",IF(I15=$O$1,J15,I15),"")</f>
        <v/>
      </c>
      <c r="N15" s="1" t="n"/>
      <c r="O15" s="1" t="n"/>
      <c r="P15" s="1" t="inlineStr">
        <is>
          <t>ID</t>
        </is>
      </c>
      <c r="Q15" s="1">
        <f>SUMIFS($L$2:$L$312,$M$2:$M$312,P15)</f>
        <v/>
      </c>
      <c r="R15" s="1">
        <f>Q15/$Q$54</f>
        <v/>
      </c>
    </row>
    <row r="16" ht="16" customHeight="1" s="157">
      <c r="A16" s="8" t="inlineStr">
        <is>
          <t>p5</t>
        </is>
      </c>
      <c r="B16" s="8" t="inlineStr">
        <is>
          <t>p15</t>
        </is>
      </c>
      <c r="C16" s="11" t="n">
        <v>478</v>
      </c>
      <c r="D16" s="11" t="n">
        <v>0</v>
      </c>
      <c r="E16" s="11" t="n">
        <v>478</v>
      </c>
      <c r="F16" s="8" t="n"/>
      <c r="G16" s="11" t="n">
        <v>5</v>
      </c>
      <c r="H16" s="11" t="n">
        <v>15</v>
      </c>
      <c r="I16" s="12" t="inlineStr">
        <is>
          <t>OR</t>
        </is>
      </c>
      <c r="J16" s="12" t="inlineStr">
        <is>
          <t>ID</t>
        </is>
      </c>
      <c r="K16" s="12" t="inlineStr">
        <is>
          <t>Different</t>
        </is>
      </c>
      <c r="L16" s="1">
        <f>IF(AND(K16="Different",OR(I16 = $O$1,J16=$O$1)),E16,"")</f>
        <v/>
      </c>
      <c r="M16" s="1">
        <f>IF(L16&lt;&gt;"",IF(I16=$O$1,J16,I16),"")</f>
        <v/>
      </c>
      <c r="N16" s="1" t="n"/>
      <c r="O16" s="1" t="n"/>
      <c r="P16" s="1" t="inlineStr">
        <is>
          <t>IL</t>
        </is>
      </c>
      <c r="Q16" s="1">
        <f>SUMIFS($L$2:$L$312,$M$2:$M$312,P16)</f>
        <v/>
      </c>
      <c r="R16" s="1">
        <f>Q16/$Q$54</f>
        <v/>
      </c>
    </row>
    <row r="17" ht="16" customHeight="1" s="157">
      <c r="A17" s="8" t="inlineStr">
        <is>
          <t>p6</t>
        </is>
      </c>
      <c r="B17" s="8" t="inlineStr">
        <is>
          <t>p7</t>
        </is>
      </c>
      <c r="C17" s="11" t="n">
        <v>797</v>
      </c>
      <c r="D17" s="11" t="n">
        <v>0</v>
      </c>
      <c r="E17" s="11" t="n">
        <v>797</v>
      </c>
      <c r="F17" s="8" t="n"/>
      <c r="G17" s="11" t="n">
        <v>6</v>
      </c>
      <c r="H17" s="11" t="n">
        <v>7</v>
      </c>
      <c r="I17" s="12" t="inlineStr">
        <is>
          <t>OR</t>
        </is>
      </c>
      <c r="J17" s="12" t="inlineStr">
        <is>
          <t>OR</t>
        </is>
      </c>
      <c r="K17" s="12" t="inlineStr">
        <is>
          <t>Same</t>
        </is>
      </c>
      <c r="L17" s="1">
        <f>IF(AND(K17="Different",OR(I17 = $O$1,J17=$O$1)),E17,"")</f>
        <v/>
      </c>
      <c r="M17" s="1">
        <f>IF(L17&lt;&gt;"",IF(I17=$O$1,J17,I17),"")</f>
        <v/>
      </c>
      <c r="N17" s="1" t="n"/>
      <c r="O17" s="1" t="n"/>
      <c r="P17" s="1" t="inlineStr">
        <is>
          <t>IN</t>
        </is>
      </c>
      <c r="Q17" s="1">
        <f>SUMIFS($L$2:$L$312,$M$2:$M$312,P17)</f>
        <v/>
      </c>
      <c r="R17" s="1">
        <f>Q17/$Q$54</f>
        <v/>
      </c>
    </row>
    <row r="18" ht="16" customHeight="1" s="157">
      <c r="A18" s="8" t="inlineStr">
        <is>
          <t>p6</t>
        </is>
      </c>
      <c r="B18" s="8" t="inlineStr">
        <is>
          <t>p8</t>
        </is>
      </c>
      <c r="C18" s="11" t="n">
        <v>1939</v>
      </c>
      <c r="D18" s="11" t="n">
        <v>0</v>
      </c>
      <c r="E18" s="11" t="n">
        <v>1939</v>
      </c>
      <c r="F18" s="8" t="n"/>
      <c r="G18" s="11" t="n">
        <v>6</v>
      </c>
      <c r="H18" s="11" t="n">
        <v>8</v>
      </c>
      <c r="I18" s="12" t="inlineStr">
        <is>
          <t>OR</t>
        </is>
      </c>
      <c r="J18" s="12" t="inlineStr">
        <is>
          <t>CA</t>
        </is>
      </c>
      <c r="K18" s="12" t="inlineStr">
        <is>
          <t>Different</t>
        </is>
      </c>
      <c r="L18" s="1">
        <f>IF(AND(K18="Different",OR(I18 = $O$1,J18=$O$1)),E18,"")</f>
        <v/>
      </c>
      <c r="M18" s="1">
        <f>IF(L18&lt;&gt;"",IF(I18=$O$1,J18,I18),"")</f>
        <v/>
      </c>
      <c r="N18" s="1" t="n"/>
      <c r="O18" s="1" t="n"/>
      <c r="P18" s="1" t="inlineStr">
        <is>
          <t>IA</t>
        </is>
      </c>
      <c r="Q18" s="1">
        <f>SUMIFS($L$2:$L$312,$M$2:$M$312,P18)</f>
        <v/>
      </c>
      <c r="R18" s="1">
        <f>Q18/$Q$54</f>
        <v/>
      </c>
    </row>
    <row r="19" ht="16" customHeight="1" s="157">
      <c r="A19" s="8" t="inlineStr">
        <is>
          <t>p6</t>
        </is>
      </c>
      <c r="B19" s="8" t="inlineStr">
        <is>
          <t>p9</t>
        </is>
      </c>
      <c r="C19" s="11" t="n">
        <v>2366.881243</v>
      </c>
      <c r="D19" s="11" t="n">
        <v>0</v>
      </c>
      <c r="E19" s="11" t="n">
        <v>2366.881243</v>
      </c>
      <c r="F19" s="8" t="n"/>
      <c r="G19" s="11" t="n">
        <v>6</v>
      </c>
      <c r="H19" s="11" t="n">
        <v>9</v>
      </c>
      <c r="I19" s="12" t="inlineStr">
        <is>
          <t>OR</t>
        </is>
      </c>
      <c r="J19" s="12" t="inlineStr">
        <is>
          <t>CA</t>
        </is>
      </c>
      <c r="K19" s="12" t="inlineStr">
        <is>
          <t>Different</t>
        </is>
      </c>
      <c r="L19" s="1">
        <f>IF(AND(K19="Different",OR(I19 = $O$1,J19=$O$1)),E19,"")</f>
        <v/>
      </c>
      <c r="M19" s="1">
        <f>IF(L19&lt;&gt;"",IF(I19=$O$1,J19,I19),"")</f>
        <v/>
      </c>
      <c r="N19" s="1" t="n"/>
      <c r="O19" s="1" t="n"/>
      <c r="P19" s="1" t="inlineStr">
        <is>
          <t>KS</t>
        </is>
      </c>
      <c r="Q19" s="1">
        <f>SUMIFS($L$2:$L$312,$M$2:$M$312,P19)</f>
        <v/>
      </c>
      <c r="R19" s="1">
        <f>Q19/$Q$54</f>
        <v/>
      </c>
    </row>
    <row r="20" ht="16" customHeight="1" s="157">
      <c r="A20" s="8" t="inlineStr">
        <is>
          <t>p7</t>
        </is>
      </c>
      <c r="B20" s="8" t="inlineStr">
        <is>
          <t>p8</t>
        </is>
      </c>
      <c r="C20" s="11" t="n">
        <v>50</v>
      </c>
      <c r="D20" s="11" t="n">
        <v>0</v>
      </c>
      <c r="E20" s="11" t="n">
        <v>50</v>
      </c>
      <c r="F20" s="8" t="n"/>
      <c r="G20" s="11" t="n">
        <v>7</v>
      </c>
      <c r="H20" s="11" t="n">
        <v>8</v>
      </c>
      <c r="I20" s="12" t="inlineStr">
        <is>
          <t>OR</t>
        </is>
      </c>
      <c r="J20" s="12" t="inlineStr">
        <is>
          <t>CA</t>
        </is>
      </c>
      <c r="K20" s="12" t="inlineStr">
        <is>
          <t>Different</t>
        </is>
      </c>
      <c r="L20" s="1">
        <f>IF(AND(K20="Different",OR(I20 = $O$1,J20=$O$1)),E20,"")</f>
        <v/>
      </c>
      <c r="M20" s="1">
        <f>IF(L20&lt;&gt;"",IF(I20=$O$1,J20,I20),"")</f>
        <v/>
      </c>
      <c r="N20" s="1" t="n"/>
      <c r="O20" s="1" t="n"/>
      <c r="P20" s="1" t="inlineStr">
        <is>
          <t>KY</t>
        </is>
      </c>
      <c r="Q20" s="1">
        <f>SUMIFS($L$2:$L$312,$M$2:$M$312,P20)</f>
        <v/>
      </c>
      <c r="R20" s="1">
        <f>Q20/$Q$54</f>
        <v/>
      </c>
    </row>
    <row r="21" ht="15.75" customHeight="1" s="157">
      <c r="A21" s="8" t="inlineStr">
        <is>
          <t>p7</t>
        </is>
      </c>
      <c r="B21" s="8" t="inlineStr">
        <is>
          <t>p12</t>
        </is>
      </c>
      <c r="C21" s="11" t="n">
        <v>1</v>
      </c>
      <c r="D21" s="11" t="n">
        <v>0</v>
      </c>
      <c r="E21" s="11" t="n">
        <v>1</v>
      </c>
      <c r="F21" s="8" t="n"/>
      <c r="G21" s="11" t="n">
        <v>7</v>
      </c>
      <c r="H21" s="11" t="n">
        <v>12</v>
      </c>
      <c r="I21" s="12" t="inlineStr">
        <is>
          <t>OR</t>
        </is>
      </c>
      <c r="J21" s="12" t="inlineStr">
        <is>
          <t>NV</t>
        </is>
      </c>
      <c r="K21" s="12" t="inlineStr">
        <is>
          <t>Different</t>
        </is>
      </c>
      <c r="L21" s="1">
        <f>IF(AND(K21="Different",OR(I21 = $O$1,J21=$O$1)),E21,"")</f>
        <v/>
      </c>
      <c r="M21" s="1">
        <f>IF(L21&lt;&gt;"",IF(I21=$O$1,J21,I21),"")</f>
        <v/>
      </c>
      <c r="N21" s="1" t="n"/>
      <c r="O21" s="1" t="n"/>
      <c r="P21" s="1" t="inlineStr">
        <is>
          <t>LA</t>
        </is>
      </c>
      <c r="Q21" s="1">
        <f>SUMIFS($L$2:$L$312,$M$2:$M$312,P21)</f>
        <v/>
      </c>
      <c r="R21" s="1">
        <f>Q21/$Q$54</f>
        <v/>
      </c>
    </row>
    <row r="22" ht="15.75" customHeight="1" s="157">
      <c r="A22" s="8" t="inlineStr">
        <is>
          <t>p7</t>
        </is>
      </c>
      <c r="B22" s="8" t="inlineStr">
        <is>
          <t>p15</t>
        </is>
      </c>
      <c r="C22" s="11" t="n">
        <v>1303</v>
      </c>
      <c r="D22" s="11" t="n">
        <v>0</v>
      </c>
      <c r="E22" s="11" t="n">
        <v>1303</v>
      </c>
      <c r="F22" s="8" t="n"/>
      <c r="G22" s="11" t="n">
        <v>7</v>
      </c>
      <c r="H22" s="11" t="n">
        <v>15</v>
      </c>
      <c r="I22" s="12" t="inlineStr">
        <is>
          <t>OR</t>
        </is>
      </c>
      <c r="J22" s="12" t="inlineStr">
        <is>
          <t>ID</t>
        </is>
      </c>
      <c r="K22" s="12" t="inlineStr">
        <is>
          <t>Different</t>
        </is>
      </c>
      <c r="L22" s="1">
        <f>IF(AND(K22="Different",OR(I22 = $O$1,J22=$O$1)),E22,"")</f>
        <v/>
      </c>
      <c r="M22" s="1">
        <f>IF(L22&lt;&gt;"",IF(I22=$O$1,J22,I22),"")</f>
        <v/>
      </c>
      <c r="N22" s="1" t="n"/>
      <c r="O22" s="1" t="n"/>
      <c r="P22" s="1" t="inlineStr">
        <is>
          <t>ME</t>
        </is>
      </c>
      <c r="Q22" s="1">
        <f>SUMIFS($L$2:$L$312,$M$2:$M$312,P22)</f>
        <v/>
      </c>
      <c r="R22" s="1">
        <f>Q22/$Q$54</f>
        <v/>
      </c>
    </row>
    <row r="23" ht="15.75" customHeight="1" s="157">
      <c r="A23" s="8" t="inlineStr">
        <is>
          <t>p8</t>
        </is>
      </c>
      <c r="B23" s="8" t="inlineStr">
        <is>
          <t>p9</t>
        </is>
      </c>
      <c r="C23" s="11" t="n">
        <v>85.18212088</v>
      </c>
      <c r="D23" s="11" t="n">
        <v>0</v>
      </c>
      <c r="E23" s="11" t="n">
        <v>85.18212088</v>
      </c>
      <c r="F23" s="8" t="n"/>
      <c r="G23" s="11" t="n">
        <v>8</v>
      </c>
      <c r="H23" s="11" t="n">
        <v>9</v>
      </c>
      <c r="I23" s="12" t="inlineStr">
        <is>
          <t>CA</t>
        </is>
      </c>
      <c r="J23" s="12" t="inlineStr">
        <is>
          <t>CA</t>
        </is>
      </c>
      <c r="K23" s="12" t="inlineStr">
        <is>
          <t>Same</t>
        </is>
      </c>
      <c r="L23" s="1">
        <f>IF(AND(K23="Different",OR(I23 = $O$1,J23=$O$1)),E23,"")</f>
        <v/>
      </c>
      <c r="M23" s="1">
        <f>IF(L23&lt;&gt;"",IF(I23=$O$1,J23,I23),"")</f>
        <v/>
      </c>
      <c r="N23" s="1" t="n"/>
      <c r="O23" s="1" t="n"/>
      <c r="P23" s="1" t="inlineStr">
        <is>
          <t>MD</t>
        </is>
      </c>
      <c r="Q23" s="1">
        <f>SUMIFS($L$2:$L$312,$M$2:$M$312,P23)</f>
        <v/>
      </c>
      <c r="R23" s="1">
        <f>Q23/$Q$54</f>
        <v/>
      </c>
    </row>
    <row r="24" ht="15.75" customHeight="1" s="157">
      <c r="A24" s="8" t="inlineStr">
        <is>
          <t>p8</t>
        </is>
      </c>
      <c r="B24" s="8" t="inlineStr">
        <is>
          <t>p12</t>
        </is>
      </c>
      <c r="C24" s="11" t="n">
        <v>300</v>
      </c>
      <c r="D24" s="11" t="n">
        <v>0</v>
      </c>
      <c r="E24" s="11" t="n">
        <v>300</v>
      </c>
      <c r="F24" s="8" t="n"/>
      <c r="G24" s="11" t="n">
        <v>8</v>
      </c>
      <c r="H24" s="11" t="n">
        <v>12</v>
      </c>
      <c r="I24" s="12" t="inlineStr">
        <is>
          <t>CA</t>
        </is>
      </c>
      <c r="J24" s="12" t="inlineStr">
        <is>
          <t>NV</t>
        </is>
      </c>
      <c r="K24" s="12" t="inlineStr">
        <is>
          <t>Different</t>
        </is>
      </c>
      <c r="L24" s="1">
        <f>IF(AND(K24="Different",OR(I24 = $O$1,J24=$O$1)),E24,"")</f>
        <v/>
      </c>
      <c r="M24" s="1">
        <f>IF(L24&lt;&gt;"",IF(I24=$O$1,J24,I24),"")</f>
        <v/>
      </c>
      <c r="N24" s="1" t="n"/>
      <c r="O24" s="1" t="n"/>
      <c r="P24" s="1" t="inlineStr">
        <is>
          <t>MA</t>
        </is>
      </c>
      <c r="Q24" s="1">
        <f>SUMIFS($L$2:$L$312,$M$2:$M$312,P24)</f>
        <v/>
      </c>
      <c r="R24" s="1">
        <f>Q24/$Q$54</f>
        <v/>
      </c>
    </row>
    <row r="25" ht="15.75" customHeight="1" s="157">
      <c r="A25" s="8" t="inlineStr">
        <is>
          <t>p9</t>
        </is>
      </c>
      <c r="B25" s="8" t="inlineStr">
        <is>
          <t>p10</t>
        </is>
      </c>
      <c r="C25" s="11" t="n">
        <v>8242</v>
      </c>
      <c r="D25" s="11" t="n">
        <v>0</v>
      </c>
      <c r="E25" s="11" t="n">
        <v>8242</v>
      </c>
      <c r="F25" s="8" t="n"/>
      <c r="G25" s="11" t="n">
        <v>9</v>
      </c>
      <c r="H25" s="11" t="n">
        <v>10</v>
      </c>
      <c r="I25" s="12" t="inlineStr">
        <is>
          <t>CA</t>
        </is>
      </c>
      <c r="J25" s="12" t="inlineStr">
        <is>
          <t>CA</t>
        </is>
      </c>
      <c r="K25" s="12" t="inlineStr">
        <is>
          <t>Same</t>
        </is>
      </c>
      <c r="L25" s="1">
        <f>IF(AND(K25="Different",OR(I25 = $O$1,J25=$O$1)),E25,"")</f>
        <v/>
      </c>
      <c r="M25" s="1">
        <f>IF(L25&lt;&gt;"",IF(I25=$O$1,J25,I25),"")</f>
        <v/>
      </c>
      <c r="N25" s="1" t="n"/>
      <c r="O25" s="1" t="n"/>
      <c r="P25" s="1" t="inlineStr">
        <is>
          <t>MI</t>
        </is>
      </c>
      <c r="Q25" s="1">
        <f>SUMIFS($L$2:$L$312,$M$2:$M$312,P25)</f>
        <v/>
      </c>
      <c r="R25" s="1">
        <f>Q25/$Q$54</f>
        <v/>
      </c>
    </row>
    <row r="26" ht="15.75" customHeight="1" s="157">
      <c r="A26" s="8" t="inlineStr">
        <is>
          <t>p9</t>
        </is>
      </c>
      <c r="B26" s="8" t="inlineStr">
        <is>
          <t>p12</t>
        </is>
      </c>
      <c r="C26" s="11" t="n">
        <v>105.8621733</v>
      </c>
      <c r="D26" s="11" t="n">
        <v>0</v>
      </c>
      <c r="E26" s="11" t="n">
        <v>105.8621733</v>
      </c>
      <c r="F26" s="8" t="n"/>
      <c r="G26" s="11" t="n">
        <v>9</v>
      </c>
      <c r="H26" s="11" t="n">
        <v>12</v>
      </c>
      <c r="I26" s="12" t="inlineStr">
        <is>
          <t>CA</t>
        </is>
      </c>
      <c r="J26" s="12" t="inlineStr">
        <is>
          <t>NV</t>
        </is>
      </c>
      <c r="K26" s="12" t="inlineStr">
        <is>
          <t>Different</t>
        </is>
      </c>
      <c r="L26" s="1">
        <f>IF(AND(K26="Different",OR(I26 = $O$1,J26=$O$1)),E26,"")</f>
        <v/>
      </c>
      <c r="M26" s="1">
        <f>IF(L26&lt;&gt;"",IF(I26=$O$1,J26,I26),"")</f>
        <v/>
      </c>
      <c r="N26" s="1" t="n"/>
      <c r="O26" s="1" t="n"/>
      <c r="P26" s="1" t="inlineStr">
        <is>
          <t>MN</t>
        </is>
      </c>
      <c r="Q26" s="1">
        <f>SUMIFS($L$2:$L$312,$M$2:$M$312,P26)</f>
        <v/>
      </c>
      <c r="R26" s="1">
        <f>Q26/$Q$54</f>
        <v/>
      </c>
    </row>
    <row r="27" ht="15.75" customHeight="1" s="157">
      <c r="A27" s="8" t="inlineStr">
        <is>
          <t>p10</t>
        </is>
      </c>
      <c r="B27" s="8" t="inlineStr">
        <is>
          <t>p11</t>
        </is>
      </c>
      <c r="C27" s="11" t="n">
        <v>7240</v>
      </c>
      <c r="D27" s="11" t="n">
        <v>0</v>
      </c>
      <c r="E27" s="11" t="n">
        <v>7240</v>
      </c>
      <c r="F27" s="8" t="n"/>
      <c r="G27" s="11" t="n">
        <v>10</v>
      </c>
      <c r="H27" s="11" t="n">
        <v>11</v>
      </c>
      <c r="I27" s="12" t="inlineStr">
        <is>
          <t>CA</t>
        </is>
      </c>
      <c r="J27" s="12" t="inlineStr">
        <is>
          <t>CA</t>
        </is>
      </c>
      <c r="K27" s="12" t="inlineStr">
        <is>
          <t>Same</t>
        </is>
      </c>
      <c r="L27" s="1">
        <f>IF(AND(K27="Different",OR(I27 = $O$1,J27=$O$1)),E27,"")</f>
        <v/>
      </c>
      <c r="M27" s="1">
        <f>IF(L27&lt;&gt;"",IF(I27=$O$1,J27,I27),"")</f>
        <v/>
      </c>
      <c r="N27" s="1" t="n"/>
      <c r="O27" s="1" t="n"/>
      <c r="P27" s="1" t="inlineStr">
        <is>
          <t>MS</t>
        </is>
      </c>
      <c r="Q27" s="1">
        <f>SUMIFS($L$2:$L$312,$M$2:$M$312,P27)</f>
        <v/>
      </c>
      <c r="R27" s="1">
        <f>Q27/$Q$54</f>
        <v/>
      </c>
    </row>
    <row r="28" ht="15.75" customHeight="1" s="157">
      <c r="A28" s="8" t="inlineStr">
        <is>
          <t>p10</t>
        </is>
      </c>
      <c r="B28" s="8" t="inlineStr">
        <is>
          <t>p12</t>
        </is>
      </c>
      <c r="C28" s="11" t="n">
        <v>7.878115226</v>
      </c>
      <c r="D28" s="11" t="n">
        <v>0</v>
      </c>
      <c r="E28" s="11" t="n">
        <v>7.878115226</v>
      </c>
      <c r="F28" s="8" t="n"/>
      <c r="G28" s="11" t="n">
        <v>10</v>
      </c>
      <c r="H28" s="11" t="n">
        <v>12</v>
      </c>
      <c r="I28" s="12" t="inlineStr">
        <is>
          <t>CA</t>
        </is>
      </c>
      <c r="J28" s="12" t="inlineStr">
        <is>
          <t>NV</t>
        </is>
      </c>
      <c r="K28" s="12" t="inlineStr">
        <is>
          <t>Different</t>
        </is>
      </c>
      <c r="L28" s="1">
        <f>IF(AND(K28="Different",OR(I28 = $O$1,J28=$O$1)),E28,"")</f>
        <v/>
      </c>
      <c r="M28" s="1">
        <f>IF(L28&lt;&gt;"",IF(I28=$O$1,J28,I28),"")</f>
        <v/>
      </c>
      <c r="N28" s="1" t="n"/>
      <c r="O28" s="1" t="n"/>
      <c r="P28" s="1" t="inlineStr">
        <is>
          <t>MO</t>
        </is>
      </c>
      <c r="Q28" s="1">
        <f>SUMIFS($L$2:$L$312,$M$2:$M$312,P28)</f>
        <v/>
      </c>
      <c r="R28" s="1">
        <f>Q28/$Q$54</f>
        <v/>
      </c>
    </row>
    <row r="29" ht="15.75" customHeight="1" s="157">
      <c r="A29" s="8" t="inlineStr">
        <is>
          <t>p10</t>
        </is>
      </c>
      <c r="B29" s="8" t="inlineStr">
        <is>
          <t>p13</t>
        </is>
      </c>
      <c r="C29" s="11" t="n">
        <v>2283</v>
      </c>
      <c r="D29" s="11" t="n">
        <v>0</v>
      </c>
      <c r="E29" s="11" t="n">
        <v>2283</v>
      </c>
      <c r="F29" s="8" t="n"/>
      <c r="G29" s="11" t="n">
        <v>10</v>
      </c>
      <c r="H29" s="11" t="n">
        <v>13</v>
      </c>
      <c r="I29" s="12" t="inlineStr">
        <is>
          <t>CA</t>
        </is>
      </c>
      <c r="J29" s="12" t="inlineStr">
        <is>
          <t>NV</t>
        </is>
      </c>
      <c r="K29" s="12" t="inlineStr">
        <is>
          <t>Different</t>
        </is>
      </c>
      <c r="L29" s="1">
        <f>IF(AND(K29="Different",OR(I29 = $O$1,J29=$O$1)),E29,"")</f>
        <v/>
      </c>
      <c r="M29" s="1">
        <f>IF(L29&lt;&gt;"",IF(I29=$O$1,J29,I29),"")</f>
        <v/>
      </c>
      <c r="N29" s="1" t="n"/>
      <c r="O29" s="1" t="n"/>
      <c r="P29" s="1" t="inlineStr">
        <is>
          <t>MT</t>
        </is>
      </c>
      <c r="Q29" s="1">
        <f>SUMIFS($L$2:$L$312,$M$2:$M$312,P29)</f>
        <v/>
      </c>
      <c r="R29" s="1">
        <f>Q29/$Q$54</f>
        <v/>
      </c>
    </row>
    <row r="30" ht="15.75" customHeight="1" s="157">
      <c r="A30" s="8" t="inlineStr">
        <is>
          <t>p10</t>
        </is>
      </c>
      <c r="B30" s="8" t="inlineStr">
        <is>
          <t>p25</t>
        </is>
      </c>
      <c r="C30" s="11" t="n">
        <v>0</v>
      </c>
      <c r="D30" s="11" t="n">
        <v>1920</v>
      </c>
      <c r="E30" s="11" t="n">
        <v>3018.816</v>
      </c>
      <c r="F30" s="8" t="n"/>
      <c r="G30" s="11" t="n">
        <v>10</v>
      </c>
      <c r="H30" s="11" t="n">
        <v>25</v>
      </c>
      <c r="I30" s="12" t="inlineStr">
        <is>
          <t>CA</t>
        </is>
      </c>
      <c r="J30" s="12" t="inlineStr">
        <is>
          <t>UT</t>
        </is>
      </c>
      <c r="K30" s="12" t="inlineStr">
        <is>
          <t>Different</t>
        </is>
      </c>
      <c r="L30" s="1">
        <f>IF(AND(K30="Different",OR(I30 = $O$1,J30=$O$1)),E30,"")</f>
        <v/>
      </c>
      <c r="M30" s="1">
        <f>IF(L30&lt;&gt;"",IF(I30=$O$1,J30,I30),"")</f>
        <v/>
      </c>
      <c r="N30" s="1" t="n"/>
      <c r="O30" s="1" t="n"/>
      <c r="P30" s="1" t="inlineStr">
        <is>
          <t>NE</t>
        </is>
      </c>
      <c r="Q30" s="1">
        <f>SUMIFS($L$2:$L$312,$M$2:$M$312,P30)</f>
        <v/>
      </c>
      <c r="R30" s="1">
        <f>Q30/$Q$54</f>
        <v/>
      </c>
    </row>
    <row r="31" ht="15.75" customHeight="1" s="157">
      <c r="A31" s="8" t="inlineStr">
        <is>
          <t>p10</t>
        </is>
      </c>
      <c r="B31" s="8" t="inlineStr">
        <is>
          <t>p27</t>
        </is>
      </c>
      <c r="C31" s="11" t="n">
        <v>1746</v>
      </c>
      <c r="D31" s="11" t="n">
        <v>0</v>
      </c>
      <c r="E31" s="11" t="n">
        <v>1746</v>
      </c>
      <c r="F31" s="8" t="n"/>
      <c r="G31" s="11" t="n">
        <v>10</v>
      </c>
      <c r="H31" s="11" t="n">
        <v>27</v>
      </c>
      <c r="I31" s="12" t="inlineStr">
        <is>
          <t>CA</t>
        </is>
      </c>
      <c r="J31" s="12" t="inlineStr">
        <is>
          <t>AZ</t>
        </is>
      </c>
      <c r="K31" s="12" t="inlineStr">
        <is>
          <t>Different</t>
        </is>
      </c>
      <c r="L31" s="1">
        <f>IF(AND(K31="Different",OR(I31 = $O$1,J31=$O$1)),E31,"")</f>
        <v/>
      </c>
      <c r="M31" s="1">
        <f>IF(L31&lt;&gt;"",IF(I31=$O$1,J31,I31),"")</f>
        <v/>
      </c>
      <c r="N31" s="1" t="n"/>
      <c r="O31" s="1" t="n"/>
      <c r="P31" s="1" t="inlineStr">
        <is>
          <t>NV</t>
        </is>
      </c>
      <c r="Q31" s="1">
        <f>SUMIFS($L$2:$L$312,$M$2:$M$312,P31)</f>
        <v/>
      </c>
      <c r="R31" s="1">
        <f>Q31/$Q$54</f>
        <v/>
      </c>
    </row>
    <row r="32" ht="15.75" customHeight="1" s="157">
      <c r="A32" s="8" t="inlineStr">
        <is>
          <t>p10</t>
        </is>
      </c>
      <c r="B32" s="8" t="inlineStr">
        <is>
          <t>p28</t>
        </is>
      </c>
      <c r="C32" s="11" t="n">
        <v>1204.407438</v>
      </c>
      <c r="D32" s="11" t="n">
        <v>0</v>
      </c>
      <c r="E32" s="11" t="n">
        <v>1204.407438</v>
      </c>
      <c r="F32" s="8" t="n"/>
      <c r="G32" s="11" t="n">
        <v>10</v>
      </c>
      <c r="H32" s="11" t="n">
        <v>28</v>
      </c>
      <c r="I32" s="12" t="inlineStr">
        <is>
          <t>CA</t>
        </is>
      </c>
      <c r="J32" s="12" t="inlineStr">
        <is>
          <t>AZ</t>
        </is>
      </c>
      <c r="K32" s="12" t="inlineStr">
        <is>
          <t>Different</t>
        </is>
      </c>
      <c r="L32" s="1">
        <f>IF(AND(K32="Different",OR(I32 = $O$1,J32=$O$1)),E32,"")</f>
        <v/>
      </c>
      <c r="M32" s="1">
        <f>IF(L32&lt;&gt;"",IF(I32=$O$1,J32,I32),"")</f>
        <v/>
      </c>
      <c r="N32" s="1" t="n"/>
      <c r="O32" s="1" t="n"/>
      <c r="P32" s="1" t="inlineStr">
        <is>
          <t>NH</t>
        </is>
      </c>
      <c r="Q32" s="1">
        <f>SUMIFS($L$2:$L$312,$M$2:$M$312,P32)</f>
        <v/>
      </c>
      <c r="R32" s="1">
        <f>Q32/$Q$54</f>
        <v/>
      </c>
    </row>
    <row r="33" ht="15.75" customHeight="1" s="157">
      <c r="A33" s="8" t="inlineStr">
        <is>
          <t>p10</t>
        </is>
      </c>
      <c r="B33" s="8" t="inlineStr">
        <is>
          <t>p136</t>
        </is>
      </c>
      <c r="C33" s="11" t="n">
        <v>947</v>
      </c>
      <c r="D33" s="11" t="n">
        <v>0</v>
      </c>
      <c r="E33" s="11" t="n">
        <v>947</v>
      </c>
      <c r="F33" s="8" t="n"/>
      <c r="G33" s="11" t="n">
        <v>10</v>
      </c>
      <c r="H33" s="11" t="n">
        <v>136</v>
      </c>
      <c r="I33" s="12" t="inlineStr">
        <is>
          <t>CA</t>
        </is>
      </c>
      <c r="J33" s="12" t="inlineStr">
        <is>
          <t>mex</t>
        </is>
      </c>
      <c r="K33" s="12" t="inlineStr">
        <is>
          <t>Different</t>
        </is>
      </c>
      <c r="L33" s="1">
        <f>IF(AND(K33="Different",OR(I33 = $O$1,J33=$O$1)),E33,"")</f>
        <v/>
      </c>
      <c r="M33" s="1">
        <f>IF(L33&lt;&gt;"",IF(I33=$O$1,J33,I33),"")</f>
        <v/>
      </c>
      <c r="N33" s="1" t="n"/>
      <c r="O33" s="1" t="n"/>
      <c r="P33" s="1" t="inlineStr">
        <is>
          <t>NJ</t>
        </is>
      </c>
      <c r="Q33" s="1">
        <f>SUMIFS($L$2:$L$312,$M$2:$M$312,P33)</f>
        <v/>
      </c>
      <c r="R33" s="1">
        <f>Q33/$Q$54</f>
        <v/>
      </c>
    </row>
    <row r="34" ht="15.75" customHeight="1" s="157">
      <c r="A34" s="8" t="inlineStr">
        <is>
          <t>p11</t>
        </is>
      </c>
      <c r="B34" s="8" t="inlineStr">
        <is>
          <t>p135</t>
        </is>
      </c>
      <c r="C34" s="11" t="n">
        <v>500</v>
      </c>
      <c r="D34" s="11" t="n">
        <v>0</v>
      </c>
      <c r="E34" s="11" t="n">
        <v>500</v>
      </c>
      <c r="F34" s="8" t="n"/>
      <c r="G34" s="11" t="n">
        <v>11</v>
      </c>
      <c r="H34" s="11" t="n">
        <v>135</v>
      </c>
      <c r="I34" s="12" t="inlineStr">
        <is>
          <t>CA</t>
        </is>
      </c>
      <c r="J34" s="12" t="inlineStr">
        <is>
          <t>mex</t>
        </is>
      </c>
      <c r="K34" s="12" t="inlineStr">
        <is>
          <t>Different</t>
        </is>
      </c>
      <c r="L34" s="1">
        <f>IF(AND(K34="Different",OR(I34 = $O$1,J34=$O$1)),E34,"")</f>
        <v/>
      </c>
      <c r="M34" s="1">
        <f>IF(L34&lt;&gt;"",IF(I34=$O$1,J34,I34),"")</f>
        <v/>
      </c>
      <c r="N34" s="1" t="n"/>
      <c r="O34" s="1" t="n"/>
      <c r="P34" s="1" t="inlineStr">
        <is>
          <t>NM</t>
        </is>
      </c>
      <c r="Q34" s="1">
        <f>SUMIFS($L$2:$L$312,$M$2:$M$312,P34)</f>
        <v/>
      </c>
      <c r="R34" s="1">
        <f>Q34/$Q$54</f>
        <v/>
      </c>
    </row>
    <row r="35" ht="15.75" customHeight="1" s="157">
      <c r="A35" s="8" t="inlineStr">
        <is>
          <t>p12</t>
        </is>
      </c>
      <c r="B35" s="8" t="inlineStr">
        <is>
          <t>p13</t>
        </is>
      </c>
      <c r="C35" s="11" t="n">
        <v>252.8711057</v>
      </c>
      <c r="D35" s="11" t="n">
        <v>0</v>
      </c>
      <c r="E35" s="11" t="n">
        <v>252.8711057</v>
      </c>
      <c r="F35" s="8" t="n"/>
      <c r="G35" s="11" t="n">
        <v>12</v>
      </c>
      <c r="H35" s="11" t="n">
        <v>13</v>
      </c>
      <c r="I35" s="12" t="inlineStr">
        <is>
          <t>NV</t>
        </is>
      </c>
      <c r="J35" s="12" t="inlineStr">
        <is>
          <t>NV</t>
        </is>
      </c>
      <c r="K35" s="12" t="inlineStr">
        <is>
          <t>Same</t>
        </is>
      </c>
      <c r="L35" s="1">
        <f>IF(AND(K35="Different",OR(I35 = $O$1,J35=$O$1)),E35,"")</f>
        <v/>
      </c>
      <c r="M35" s="1">
        <f>IF(L35&lt;&gt;"",IF(I35=$O$1,J35,I35),"")</f>
        <v/>
      </c>
      <c r="N35" s="1" t="n"/>
      <c r="O35" s="1" t="n"/>
      <c r="P35" s="1" t="inlineStr">
        <is>
          <t>NY</t>
        </is>
      </c>
      <c r="Q35" s="1">
        <f>SUMIFS($L$2:$L$312,$M$2:$M$312,P35)</f>
        <v/>
      </c>
      <c r="R35" s="1">
        <f>Q35/$Q$54</f>
        <v/>
      </c>
    </row>
    <row r="36" ht="15.75" customHeight="1" s="157">
      <c r="A36" s="8" t="inlineStr">
        <is>
          <t>p12</t>
        </is>
      </c>
      <c r="B36" s="8" t="inlineStr">
        <is>
          <t>p15</t>
        </is>
      </c>
      <c r="C36" s="11" t="n">
        <v>863</v>
      </c>
      <c r="D36" s="11" t="n">
        <v>0</v>
      </c>
      <c r="E36" s="11" t="n">
        <v>863</v>
      </c>
      <c r="F36" s="8" t="n"/>
      <c r="G36" s="11" t="n">
        <v>12</v>
      </c>
      <c r="H36" s="11" t="n">
        <v>15</v>
      </c>
      <c r="I36" s="12" t="inlineStr">
        <is>
          <t>NV</t>
        </is>
      </c>
      <c r="J36" s="12" t="inlineStr">
        <is>
          <t>ID</t>
        </is>
      </c>
      <c r="K36" s="12" t="inlineStr">
        <is>
          <t>Different</t>
        </is>
      </c>
      <c r="L36" s="1">
        <f>IF(AND(K36="Different",OR(I36 = $O$1,J36=$O$1)),E36,"")</f>
        <v/>
      </c>
      <c r="M36" s="1">
        <f>IF(L36&lt;&gt;"",IF(I36=$O$1,J36,I36),"")</f>
        <v/>
      </c>
      <c r="N36" s="1" t="n"/>
      <c r="O36" s="1" t="n"/>
      <c r="P36" s="1" t="inlineStr">
        <is>
          <t>NC</t>
        </is>
      </c>
      <c r="Q36" s="1">
        <f>SUMIFS($L$2:$L$312,$M$2:$M$312,P36)</f>
        <v/>
      </c>
      <c r="R36" s="1">
        <f>Q36/$Q$54</f>
        <v/>
      </c>
    </row>
    <row r="37" ht="15.75" customHeight="1" s="157">
      <c r="A37" s="8" t="inlineStr">
        <is>
          <t>p12</t>
        </is>
      </c>
      <c r="B37" s="8" t="inlineStr">
        <is>
          <t>p25</t>
        </is>
      </c>
      <c r="C37" s="11" t="n">
        <v>319</v>
      </c>
      <c r="D37" s="11" t="n">
        <v>0</v>
      </c>
      <c r="E37" s="11" t="n">
        <v>319</v>
      </c>
      <c r="F37" s="8" t="n"/>
      <c r="G37" s="11" t="n">
        <v>12</v>
      </c>
      <c r="H37" s="11" t="n">
        <v>25</v>
      </c>
      <c r="I37" s="12" t="inlineStr">
        <is>
          <t>NV</t>
        </is>
      </c>
      <c r="J37" s="12" t="inlineStr">
        <is>
          <t>UT</t>
        </is>
      </c>
      <c r="K37" s="12" t="inlineStr">
        <is>
          <t>Different</t>
        </is>
      </c>
      <c r="L37" s="1">
        <f>IF(AND(K37="Different",OR(I37 = $O$1,J37=$O$1)),E37,"")</f>
        <v/>
      </c>
      <c r="M37" s="1">
        <f>IF(L37&lt;&gt;"",IF(I37=$O$1,J37,I37),"")</f>
        <v/>
      </c>
      <c r="N37" s="1" t="n"/>
      <c r="O37" s="1" t="n"/>
      <c r="P37" s="1" t="inlineStr">
        <is>
          <t>ND</t>
        </is>
      </c>
      <c r="Q37" s="1">
        <f>SUMIFS($L$2:$L$312,$M$2:$M$312,P37)</f>
        <v/>
      </c>
      <c r="R37" s="1">
        <f>Q37/$Q$54</f>
        <v/>
      </c>
    </row>
    <row r="38" ht="15.75" customHeight="1" s="157">
      <c r="A38" s="8" t="inlineStr">
        <is>
          <t>p13</t>
        </is>
      </c>
      <c r="B38" s="8" t="inlineStr">
        <is>
          <t>p25</t>
        </is>
      </c>
      <c r="C38" s="11" t="n">
        <v>155.772755</v>
      </c>
      <c r="D38" s="11" t="n">
        <v>0</v>
      </c>
      <c r="E38" s="11" t="n">
        <v>155.772755</v>
      </c>
      <c r="F38" s="8" t="n"/>
      <c r="G38" s="11" t="n">
        <v>13</v>
      </c>
      <c r="H38" s="11" t="n">
        <v>25</v>
      </c>
      <c r="I38" s="12" t="inlineStr">
        <is>
          <t>NV</t>
        </is>
      </c>
      <c r="J38" s="12" t="inlineStr">
        <is>
          <t>UT</t>
        </is>
      </c>
      <c r="K38" s="12" t="inlineStr">
        <is>
          <t>Different</t>
        </is>
      </c>
      <c r="L38" s="1">
        <f>IF(AND(K38="Different",OR(I38 = $O$1,J38=$O$1)),E38,"")</f>
        <v/>
      </c>
      <c r="M38" s="1">
        <f>IF(L38&lt;&gt;"",IF(I38=$O$1,J38,I38),"")</f>
        <v/>
      </c>
      <c r="N38" s="1" t="n"/>
      <c r="O38" s="1" t="n"/>
      <c r="P38" s="1" t="inlineStr">
        <is>
          <t>OH</t>
        </is>
      </c>
      <c r="Q38" s="1">
        <f>SUMIFS($L$2:$L$312,$M$2:$M$312,P38)</f>
        <v/>
      </c>
      <c r="R38" s="1">
        <f>Q38/$Q$54</f>
        <v/>
      </c>
    </row>
    <row r="39" ht="15.75" customHeight="1" s="157">
      <c r="A39" s="8" t="inlineStr">
        <is>
          <t>p13</t>
        </is>
      </c>
      <c r="B39" s="8" t="inlineStr">
        <is>
          <t>p27</t>
        </is>
      </c>
      <c r="C39" s="11" t="n">
        <v>1955</v>
      </c>
      <c r="D39" s="11" t="n">
        <v>0</v>
      </c>
      <c r="E39" s="11" t="n">
        <v>1955</v>
      </c>
      <c r="F39" s="8" t="n"/>
      <c r="G39" s="11" t="n">
        <v>13</v>
      </c>
      <c r="H39" s="11" t="n">
        <v>27</v>
      </c>
      <c r="I39" s="12" t="inlineStr">
        <is>
          <t>NV</t>
        </is>
      </c>
      <c r="J39" s="12" t="inlineStr">
        <is>
          <t>AZ</t>
        </is>
      </c>
      <c r="K39" s="12" t="inlineStr">
        <is>
          <t>Different</t>
        </is>
      </c>
      <c r="L39" s="1">
        <f>IF(AND(K39="Different",OR(I39 = $O$1,J39=$O$1)),E39,"")</f>
        <v/>
      </c>
      <c r="M39" s="1">
        <f>IF(L39&lt;&gt;"",IF(I39=$O$1,J39,I39),"")</f>
        <v/>
      </c>
      <c r="N39" s="1" t="n"/>
      <c r="O39" s="1" t="n"/>
      <c r="P39" s="1" t="inlineStr">
        <is>
          <t>OK</t>
        </is>
      </c>
      <c r="Q39" s="1">
        <f>SUMIFS($L$2:$L$312,$M$2:$M$312,P39)</f>
        <v/>
      </c>
      <c r="R39" s="1">
        <f>Q39/$Q$54</f>
        <v/>
      </c>
    </row>
    <row r="40" ht="15.75" customHeight="1" s="157">
      <c r="A40" s="8" t="inlineStr">
        <is>
          <t>p13</t>
        </is>
      </c>
      <c r="B40" s="8" t="inlineStr">
        <is>
          <t>p28</t>
        </is>
      </c>
      <c r="C40" s="11" t="n">
        <v>2492</v>
      </c>
      <c r="D40" s="11" t="n">
        <v>0</v>
      </c>
      <c r="E40" s="11" t="n">
        <v>2492</v>
      </c>
      <c r="F40" s="8" t="n"/>
      <c r="G40" s="11" t="n">
        <v>13</v>
      </c>
      <c r="H40" s="11" t="n">
        <v>28</v>
      </c>
      <c r="I40" s="12" t="inlineStr">
        <is>
          <t>NV</t>
        </is>
      </c>
      <c r="J40" s="12" t="inlineStr">
        <is>
          <t>AZ</t>
        </is>
      </c>
      <c r="K40" s="12" t="inlineStr">
        <is>
          <t>Different</t>
        </is>
      </c>
      <c r="L40" s="1">
        <f>IF(AND(K40="Different",OR(I40 = $O$1,J40=$O$1)),E40,"")</f>
        <v/>
      </c>
      <c r="M40" s="1">
        <f>IF(L40&lt;&gt;"",IF(I40=$O$1,J40,I40),"")</f>
        <v/>
      </c>
      <c r="N40" s="1" t="n"/>
      <c r="O40" s="1" t="n"/>
      <c r="P40" s="1" t="inlineStr">
        <is>
          <t>OR</t>
        </is>
      </c>
      <c r="Q40" s="1">
        <f>SUMIFS($L$2:$L$312,$M$2:$M$312,P40)</f>
        <v/>
      </c>
      <c r="R40" s="1">
        <f>Q40/$Q$54</f>
        <v/>
      </c>
    </row>
    <row r="41" ht="15.75" customHeight="1" s="157">
      <c r="A41" s="8" t="inlineStr">
        <is>
          <t>p14</t>
        </is>
      </c>
      <c r="B41" s="8" t="inlineStr">
        <is>
          <t>p15</t>
        </is>
      </c>
      <c r="C41" s="11" t="n">
        <v>1204</v>
      </c>
      <c r="D41" s="11" t="n">
        <v>0</v>
      </c>
      <c r="E41" s="11" t="n">
        <v>1204</v>
      </c>
      <c r="F41" s="8" t="n"/>
      <c r="G41" s="11" t="n">
        <v>14</v>
      </c>
      <c r="H41" s="11" t="n">
        <v>15</v>
      </c>
      <c r="I41" s="12" t="inlineStr">
        <is>
          <t>ID</t>
        </is>
      </c>
      <c r="J41" s="12" t="inlineStr">
        <is>
          <t>ID</t>
        </is>
      </c>
      <c r="K41" s="12" t="inlineStr">
        <is>
          <t>Same</t>
        </is>
      </c>
      <c r="L41" s="1">
        <f>IF(AND(K41="Different",OR(I41 = $O$1,J41=$O$1)),E41,"")</f>
        <v/>
      </c>
      <c r="M41" s="1">
        <f>IF(L41&lt;&gt;"",IF(I41=$O$1,J41,I41),"")</f>
        <v/>
      </c>
      <c r="N41" s="1" t="n"/>
      <c r="O41" s="1" t="n"/>
      <c r="P41" s="1" t="inlineStr">
        <is>
          <t>PA</t>
        </is>
      </c>
      <c r="Q41" s="1">
        <f>SUMIFS($L$2:$L$312,$M$2:$M$312,P41)</f>
        <v/>
      </c>
      <c r="R41" s="1">
        <f>Q41/$Q$54</f>
        <v/>
      </c>
    </row>
    <row r="42" ht="15.75" customHeight="1" s="157">
      <c r="A42" s="8" t="inlineStr">
        <is>
          <t>p14</t>
        </is>
      </c>
      <c r="B42" s="8" t="inlineStr">
        <is>
          <t>p17</t>
        </is>
      </c>
      <c r="C42" s="11" t="n">
        <v>1593</v>
      </c>
      <c r="D42" s="11" t="n">
        <v>0</v>
      </c>
      <c r="E42" s="11" t="n">
        <v>1593</v>
      </c>
      <c r="F42" s="8" t="n"/>
      <c r="G42" s="11" t="n">
        <v>14</v>
      </c>
      <c r="H42" s="11" t="n">
        <v>17</v>
      </c>
      <c r="I42" s="12" t="inlineStr">
        <is>
          <t>ID</t>
        </is>
      </c>
      <c r="J42" s="12" t="inlineStr">
        <is>
          <t>MT</t>
        </is>
      </c>
      <c r="K42" s="12" t="inlineStr">
        <is>
          <t>Different</t>
        </is>
      </c>
      <c r="L42" s="1">
        <f>IF(AND(K42="Different",OR(I42 = $O$1,J42=$O$1)),E42,"")</f>
        <v/>
      </c>
      <c r="M42" s="1">
        <f>IF(L42&lt;&gt;"",IF(I42=$O$1,J42,I42),"")</f>
        <v/>
      </c>
      <c r="N42" s="1" t="n"/>
      <c r="O42" s="1" t="n"/>
      <c r="P42" s="1" t="inlineStr">
        <is>
          <t>RI</t>
        </is>
      </c>
      <c r="Q42" s="1">
        <f>SUMIFS($L$2:$L$312,$M$2:$M$312,P42)</f>
        <v/>
      </c>
      <c r="R42" s="1">
        <f>Q42/$Q$54</f>
        <v/>
      </c>
    </row>
    <row r="43" ht="15.75" customHeight="1" s="157">
      <c r="A43" s="8" t="inlineStr">
        <is>
          <t>p15</t>
        </is>
      </c>
      <c r="B43" s="8" t="inlineStr">
        <is>
          <t>p16</t>
        </is>
      </c>
      <c r="C43" s="11" t="n">
        <v>4469</v>
      </c>
      <c r="D43" s="11" t="n">
        <v>0</v>
      </c>
      <c r="E43" s="11" t="n">
        <v>4469</v>
      </c>
      <c r="F43" s="8" t="n"/>
      <c r="G43" s="11" t="n">
        <v>15</v>
      </c>
      <c r="H43" s="11" t="n">
        <v>16</v>
      </c>
      <c r="I43" s="12" t="inlineStr">
        <is>
          <t>ID</t>
        </is>
      </c>
      <c r="J43" s="12" t="inlineStr">
        <is>
          <t>ID</t>
        </is>
      </c>
      <c r="K43" s="12" t="inlineStr">
        <is>
          <t>Same</t>
        </is>
      </c>
      <c r="L43" s="1">
        <f>IF(AND(K43="Different",OR(I43 = $O$1,J43=$O$1)),E43,"")</f>
        <v/>
      </c>
      <c r="M43" s="1">
        <f>IF(L43&lt;&gt;"",IF(I43=$O$1,J43,I43),"")</f>
        <v/>
      </c>
      <c r="N43" s="1" t="n"/>
      <c r="O43" s="1" t="n"/>
      <c r="P43" s="1" t="inlineStr">
        <is>
          <t>SC</t>
        </is>
      </c>
      <c r="Q43" s="1">
        <f>SUMIFS($L$2:$L$312,$M$2:$M$312,P43)</f>
        <v/>
      </c>
      <c r="R43" s="1">
        <f>Q43/$Q$54</f>
        <v/>
      </c>
    </row>
    <row r="44" ht="15.75" customHeight="1" s="157">
      <c r="A44" s="8" t="inlineStr">
        <is>
          <t>p15</t>
        </is>
      </c>
      <c r="B44" s="8" t="inlineStr">
        <is>
          <t>p17</t>
        </is>
      </c>
      <c r="C44" s="11" t="n">
        <v>2537</v>
      </c>
      <c r="D44" s="11" t="n">
        <v>0</v>
      </c>
      <c r="E44" s="11" t="n">
        <v>2537</v>
      </c>
      <c r="F44" s="8" t="n"/>
      <c r="G44" s="11" t="n">
        <v>15</v>
      </c>
      <c r="H44" s="11" t="n">
        <v>17</v>
      </c>
      <c r="I44" s="12" t="inlineStr">
        <is>
          <t>ID</t>
        </is>
      </c>
      <c r="J44" s="12" t="inlineStr">
        <is>
          <t>MT</t>
        </is>
      </c>
      <c r="K44" s="12" t="inlineStr">
        <is>
          <t>Different</t>
        </is>
      </c>
      <c r="L44" s="1">
        <f>IF(AND(K44="Different",OR(I44 = $O$1,J44=$O$1)),E44,"")</f>
        <v/>
      </c>
      <c r="M44" s="1">
        <f>IF(L44&lt;&gt;"",IF(I44=$O$1,J44,I44),"")</f>
        <v/>
      </c>
      <c r="N44" s="1" t="n"/>
      <c r="O44" s="1" t="n"/>
      <c r="P44" s="1" t="inlineStr">
        <is>
          <t>SD</t>
        </is>
      </c>
      <c r="Q44" s="1">
        <f>SUMIFS($L$2:$L$312,$M$2:$M$312,P44)</f>
        <v/>
      </c>
      <c r="R44" s="1">
        <f>Q44/$Q$54</f>
        <v/>
      </c>
    </row>
    <row r="45" ht="15.75" customHeight="1" s="157">
      <c r="A45" s="8" t="inlineStr">
        <is>
          <t>p15</t>
        </is>
      </c>
      <c r="B45" s="8" t="inlineStr">
        <is>
          <t>p21</t>
        </is>
      </c>
      <c r="C45" s="11" t="n">
        <v>847</v>
      </c>
      <c r="D45" s="11" t="n">
        <v>0</v>
      </c>
      <c r="E45" s="11" t="n">
        <v>847</v>
      </c>
      <c r="F45" s="8" t="n"/>
      <c r="G45" s="11" t="n">
        <v>15</v>
      </c>
      <c r="H45" s="11" t="n">
        <v>21</v>
      </c>
      <c r="I45" s="12" t="inlineStr">
        <is>
          <t>ID</t>
        </is>
      </c>
      <c r="J45" s="12" t="inlineStr">
        <is>
          <t>WY</t>
        </is>
      </c>
      <c r="K45" s="12" t="inlineStr">
        <is>
          <t>Different</t>
        </is>
      </c>
      <c r="L45" s="1">
        <f>IF(AND(K45="Different",OR(I45 = $O$1,J45=$O$1)),E45,"")</f>
        <v/>
      </c>
      <c r="M45" s="1">
        <f>IF(L45&lt;&gt;"",IF(I45=$O$1,J45,I45),"")</f>
        <v/>
      </c>
      <c r="N45" s="1" t="n"/>
      <c r="O45" s="1" t="n"/>
      <c r="P45" s="1" t="inlineStr">
        <is>
          <t>TN</t>
        </is>
      </c>
      <c r="Q45" s="1">
        <f>SUMIFS($L$2:$L$312,$M$2:$M$312,P45)</f>
        <v/>
      </c>
      <c r="R45" s="1">
        <f>Q45/$Q$54</f>
        <v/>
      </c>
    </row>
    <row r="46" ht="15.75" customHeight="1" s="157">
      <c r="A46" s="8" t="inlineStr">
        <is>
          <t>p15</t>
        </is>
      </c>
      <c r="B46" s="8" t="inlineStr">
        <is>
          <t>p25</t>
        </is>
      </c>
      <c r="C46" s="11" t="n">
        <v>680</v>
      </c>
      <c r="D46" s="11" t="n">
        <v>0</v>
      </c>
      <c r="E46" s="11" t="n">
        <v>680</v>
      </c>
      <c r="F46" s="8" t="n"/>
      <c r="G46" s="11" t="n">
        <v>15</v>
      </c>
      <c r="H46" s="11" t="n">
        <v>25</v>
      </c>
      <c r="I46" s="12" t="inlineStr">
        <is>
          <t>ID</t>
        </is>
      </c>
      <c r="J46" s="12" t="inlineStr">
        <is>
          <t>UT</t>
        </is>
      </c>
      <c r="K46" s="12" t="inlineStr">
        <is>
          <t>Different</t>
        </is>
      </c>
      <c r="L46" s="1">
        <f>IF(AND(K46="Different",OR(I46 = $O$1,J46=$O$1)),E46,"")</f>
        <v/>
      </c>
      <c r="M46" s="1">
        <f>IF(L46&lt;&gt;"",IF(I46=$O$1,J46,I46),"")</f>
        <v/>
      </c>
      <c r="N46" s="1" t="n"/>
      <c r="O46" s="1" t="n"/>
      <c r="P46" s="1" t="inlineStr">
        <is>
          <t>TX</t>
        </is>
      </c>
      <c r="Q46" s="1">
        <f>SUMIFS($L$2:$L$312,$M$2:$M$312,P46)</f>
        <v/>
      </c>
      <c r="R46" s="1">
        <f>Q46/$Q$54</f>
        <v/>
      </c>
    </row>
    <row r="47" ht="15.75" customHeight="1" s="157">
      <c r="A47" s="8" t="inlineStr">
        <is>
          <t>p16</t>
        </is>
      </c>
      <c r="B47" s="8" t="inlineStr">
        <is>
          <t>p17</t>
        </is>
      </c>
      <c r="C47" s="11" t="n">
        <v>179</v>
      </c>
      <c r="D47" s="11" t="n">
        <v>0</v>
      </c>
      <c r="E47" s="11" t="n">
        <v>179</v>
      </c>
      <c r="F47" s="8" t="n"/>
      <c r="G47" s="11" t="n">
        <v>16</v>
      </c>
      <c r="H47" s="11" t="n">
        <v>17</v>
      </c>
      <c r="I47" s="12" t="inlineStr">
        <is>
          <t>ID</t>
        </is>
      </c>
      <c r="J47" s="12" t="inlineStr">
        <is>
          <t>MT</t>
        </is>
      </c>
      <c r="K47" s="12" t="inlineStr">
        <is>
          <t>Different</t>
        </is>
      </c>
      <c r="L47" s="1">
        <f>IF(AND(K47="Different",OR(I47 = $O$1,J47=$O$1)),E47,"")</f>
        <v/>
      </c>
      <c r="M47" s="1">
        <f>IF(L47&lt;&gt;"",IF(I47=$O$1,J47,I47),"")</f>
        <v/>
      </c>
      <c r="N47" s="1" t="n"/>
      <c r="O47" s="1" t="n"/>
      <c r="P47" s="1" t="inlineStr">
        <is>
          <t>UT</t>
        </is>
      </c>
      <c r="Q47" s="1">
        <f>SUMIFS($L$2:$L$312,$M$2:$M$312,P47)</f>
        <v/>
      </c>
      <c r="R47" s="1">
        <f>Q47/$Q$54</f>
        <v/>
      </c>
    </row>
    <row r="48" ht="15.75" customHeight="1" s="157">
      <c r="A48" s="8" t="inlineStr">
        <is>
          <t>p16</t>
        </is>
      </c>
      <c r="B48" s="8" t="inlineStr">
        <is>
          <t>p18</t>
        </is>
      </c>
      <c r="C48" s="11" t="n">
        <v>48</v>
      </c>
      <c r="D48" s="11" t="n">
        <v>0</v>
      </c>
      <c r="E48" s="11" t="n">
        <v>48</v>
      </c>
      <c r="F48" s="8" t="n"/>
      <c r="G48" s="11" t="n">
        <v>16</v>
      </c>
      <c r="H48" s="11" t="n">
        <v>18</v>
      </c>
      <c r="I48" s="12" t="inlineStr">
        <is>
          <t>ID</t>
        </is>
      </c>
      <c r="J48" s="12" t="inlineStr">
        <is>
          <t>MT</t>
        </is>
      </c>
      <c r="K48" s="12" t="inlineStr">
        <is>
          <t>Different</t>
        </is>
      </c>
      <c r="L48" s="1">
        <f>IF(AND(K48="Different",OR(I48 = $O$1,J48=$O$1)),E48,"")</f>
        <v/>
      </c>
      <c r="M48" s="1">
        <f>IF(L48&lt;&gt;"",IF(I48=$O$1,J48,I48),"")</f>
        <v/>
      </c>
      <c r="N48" s="1" t="n"/>
      <c r="O48" s="1" t="n"/>
      <c r="P48" s="1" t="inlineStr">
        <is>
          <t>VT</t>
        </is>
      </c>
      <c r="Q48" s="1">
        <f>SUMIFS($L$2:$L$312,$M$2:$M$312,P48)</f>
        <v/>
      </c>
      <c r="R48" s="1">
        <f>Q48/$Q$54</f>
        <v/>
      </c>
    </row>
    <row r="49" ht="15.75" customHeight="1" s="157">
      <c r="A49" s="8" t="inlineStr">
        <is>
          <t>p16</t>
        </is>
      </c>
      <c r="B49" s="8" t="inlineStr">
        <is>
          <t>p21</t>
        </is>
      </c>
      <c r="C49" s="11" t="n">
        <v>2853</v>
      </c>
      <c r="D49" s="11" t="n">
        <v>0</v>
      </c>
      <c r="E49" s="11" t="n">
        <v>2853</v>
      </c>
      <c r="F49" s="8" t="n"/>
      <c r="G49" s="11" t="n">
        <v>16</v>
      </c>
      <c r="H49" s="11" t="n">
        <v>21</v>
      </c>
      <c r="I49" s="12" t="inlineStr">
        <is>
          <t>ID</t>
        </is>
      </c>
      <c r="J49" s="12" t="inlineStr">
        <is>
          <t>WY</t>
        </is>
      </c>
      <c r="K49" s="12" t="inlineStr">
        <is>
          <t>Different</t>
        </is>
      </c>
      <c r="L49" s="1">
        <f>IF(AND(K49="Different",OR(I49 = $O$1,J49=$O$1)),E49,"")</f>
        <v/>
      </c>
      <c r="M49" s="1">
        <f>IF(L49&lt;&gt;"",IF(I49=$O$1,J49,I49),"")</f>
        <v/>
      </c>
      <c r="N49" s="1" t="n"/>
      <c r="O49" s="1" t="n"/>
      <c r="P49" s="1" t="inlineStr">
        <is>
          <t>VA</t>
        </is>
      </c>
      <c r="Q49" s="1">
        <f>SUMIFS($L$2:$L$312,$M$2:$M$312,P49)</f>
        <v/>
      </c>
      <c r="R49" s="1">
        <f>Q49/$Q$54</f>
        <v/>
      </c>
    </row>
    <row r="50" ht="15.75" customHeight="1" s="157">
      <c r="A50" s="8" t="inlineStr">
        <is>
          <t>p16</t>
        </is>
      </c>
      <c r="B50" s="8" t="inlineStr">
        <is>
          <t>p25</t>
        </is>
      </c>
      <c r="C50" s="11" t="n">
        <v>785</v>
      </c>
      <c r="D50" s="11" t="n">
        <v>0</v>
      </c>
      <c r="E50" s="11" t="n">
        <v>785</v>
      </c>
      <c r="F50" s="8" t="n"/>
      <c r="G50" s="11" t="n">
        <v>16</v>
      </c>
      <c r="H50" s="11" t="n">
        <v>25</v>
      </c>
      <c r="I50" s="12" t="inlineStr">
        <is>
          <t>ID</t>
        </is>
      </c>
      <c r="J50" s="12" t="inlineStr">
        <is>
          <t>UT</t>
        </is>
      </c>
      <c r="K50" s="12" t="inlineStr">
        <is>
          <t>Different</t>
        </is>
      </c>
      <c r="L50" s="1">
        <f>IF(AND(K50="Different",OR(I50 = $O$1,J50=$O$1)),E50,"")</f>
        <v/>
      </c>
      <c r="M50" s="1">
        <f>IF(L50&lt;&gt;"",IF(I50=$O$1,J50,I50),"")</f>
        <v/>
      </c>
      <c r="N50" s="1" t="n"/>
      <c r="O50" s="1" t="n"/>
      <c r="P50" s="1" t="inlineStr">
        <is>
          <t>WA</t>
        </is>
      </c>
      <c r="Q50" s="1">
        <f>SUMIFS($L$2:$L$312,$M$2:$M$312,P50)</f>
        <v/>
      </c>
      <c r="R50" s="1">
        <f>Q50/$Q$54</f>
        <v/>
      </c>
    </row>
    <row r="51" ht="15.75" customHeight="1" s="157">
      <c r="A51" s="8" t="inlineStr">
        <is>
          <t>p17</t>
        </is>
      </c>
      <c r="B51" s="8" t="inlineStr">
        <is>
          <t>p18</t>
        </is>
      </c>
      <c r="C51" s="11" t="n">
        <v>2077</v>
      </c>
      <c r="D51" s="11" t="n">
        <v>0</v>
      </c>
      <c r="E51" s="11" t="n">
        <v>2077</v>
      </c>
      <c r="F51" s="8" t="n"/>
      <c r="G51" s="11" t="n">
        <v>17</v>
      </c>
      <c r="H51" s="11" t="n">
        <v>18</v>
      </c>
      <c r="I51" s="12" t="inlineStr">
        <is>
          <t>MT</t>
        </is>
      </c>
      <c r="J51" s="12" t="inlineStr">
        <is>
          <t>MT</t>
        </is>
      </c>
      <c r="K51" s="12" t="inlineStr">
        <is>
          <t>Same</t>
        </is>
      </c>
      <c r="L51" s="1">
        <f>IF(AND(K51="Different",OR(I51 = $O$1,J51=$O$1)),E51,"")</f>
        <v/>
      </c>
      <c r="M51" s="1">
        <f>IF(L51&lt;&gt;"",IF(I51=$O$1,J51,I51),"")</f>
        <v/>
      </c>
      <c r="N51" s="1" t="n"/>
      <c r="O51" s="1" t="n"/>
      <c r="P51" s="1" t="inlineStr">
        <is>
          <t>WV</t>
        </is>
      </c>
      <c r="Q51" s="1">
        <f>SUMIFS($L$2:$L$312,$M$2:$M$312,P51)</f>
        <v/>
      </c>
      <c r="R51" s="1">
        <f>Q51/$Q$54</f>
        <v/>
      </c>
    </row>
    <row r="52" ht="15.75" customHeight="1" s="157">
      <c r="A52" s="8" t="inlineStr">
        <is>
          <t>p17</t>
        </is>
      </c>
      <c r="B52" s="8" t="inlineStr">
        <is>
          <t>p20</t>
        </is>
      </c>
      <c r="C52" s="11" t="n">
        <v>1789</v>
      </c>
      <c r="D52" s="11" t="n">
        <v>0</v>
      </c>
      <c r="E52" s="11" t="n">
        <v>1789</v>
      </c>
      <c r="F52" s="8" t="n"/>
      <c r="G52" s="11" t="n">
        <v>17</v>
      </c>
      <c r="H52" s="11" t="n">
        <v>20</v>
      </c>
      <c r="I52" s="12" t="inlineStr">
        <is>
          <t>MT</t>
        </is>
      </c>
      <c r="J52" s="12" t="inlineStr">
        <is>
          <t>MT</t>
        </is>
      </c>
      <c r="K52" s="12" t="inlineStr">
        <is>
          <t>Same</t>
        </is>
      </c>
      <c r="L52" s="1">
        <f>IF(AND(K52="Different",OR(I52 = $O$1,J52=$O$1)),E52,"")</f>
        <v/>
      </c>
      <c r="M52" s="1">
        <f>IF(L52&lt;&gt;"",IF(I52=$O$1,J52,I52),"")</f>
        <v/>
      </c>
      <c r="N52" s="1" t="n"/>
      <c r="O52" s="1" t="n"/>
      <c r="P52" s="1" t="inlineStr">
        <is>
          <t>WI</t>
        </is>
      </c>
      <c r="Q52" s="1">
        <f>SUMIFS($L$2:$L$312,$M$2:$M$312,P52)</f>
        <v/>
      </c>
      <c r="R52" s="1">
        <f>Q52/$Q$54</f>
        <v/>
      </c>
    </row>
    <row r="53" ht="15.75" customHeight="1" s="157">
      <c r="A53" s="8" t="inlineStr">
        <is>
          <t>p18</t>
        </is>
      </c>
      <c r="B53" s="8" t="inlineStr">
        <is>
          <t>p19</t>
        </is>
      </c>
      <c r="C53" s="11" t="n">
        <v>262</v>
      </c>
      <c r="D53" s="11" t="n">
        <v>0</v>
      </c>
      <c r="E53" s="11" t="n">
        <v>262</v>
      </c>
      <c r="F53" s="8" t="n"/>
      <c r="G53" s="11" t="n">
        <v>18</v>
      </c>
      <c r="H53" s="11" t="n">
        <v>19</v>
      </c>
      <c r="I53" s="12" t="inlineStr">
        <is>
          <t>MT</t>
        </is>
      </c>
      <c r="J53" s="12" t="inlineStr">
        <is>
          <t>MT</t>
        </is>
      </c>
      <c r="K53" s="12" t="inlineStr">
        <is>
          <t>Same</t>
        </is>
      </c>
      <c r="L53" s="1">
        <f>IF(AND(K53="Different",OR(I53 = $O$1,J53=$O$1)),E53,"")</f>
        <v/>
      </c>
      <c r="M53" s="1">
        <f>IF(L53&lt;&gt;"",IF(I53=$O$1,J53,I53),"")</f>
        <v/>
      </c>
      <c r="N53" s="1" t="n"/>
      <c r="O53" s="1" t="n"/>
      <c r="P53" s="1" t="inlineStr">
        <is>
          <t>WY</t>
        </is>
      </c>
      <c r="Q53" s="1">
        <f>SUMIFS($L$2:$L$312,$M$2:$M$312,P53)</f>
        <v/>
      </c>
      <c r="R53" s="1">
        <f>Q53/$Q$54</f>
        <v/>
      </c>
    </row>
    <row r="54" ht="15.75" customHeight="1" s="157">
      <c r="A54" s="8" t="inlineStr">
        <is>
          <t>p18</t>
        </is>
      </c>
      <c r="B54" s="8" t="inlineStr">
        <is>
          <t>p20</t>
        </is>
      </c>
      <c r="C54" s="11" t="n">
        <v>2321</v>
      </c>
      <c r="D54" s="11" t="n">
        <v>0</v>
      </c>
      <c r="E54" s="11" t="n">
        <v>2321</v>
      </c>
      <c r="F54" s="8" t="n"/>
      <c r="G54" s="11" t="n">
        <v>18</v>
      </c>
      <c r="H54" s="11" t="n">
        <v>20</v>
      </c>
      <c r="I54" s="12" t="inlineStr">
        <is>
          <t>MT</t>
        </is>
      </c>
      <c r="J54" s="12" t="inlineStr">
        <is>
          <t>MT</t>
        </is>
      </c>
      <c r="K54" s="12" t="inlineStr">
        <is>
          <t>Same</t>
        </is>
      </c>
      <c r="L54" s="1">
        <f>IF(AND(K54="Different",OR(I54 = $O$1,J54=$O$1)),E54,"")</f>
        <v/>
      </c>
      <c r="M54" s="1">
        <f>IF(L54&lt;&gt;"",IF(I54=$O$1,J54,I54),"")</f>
        <v/>
      </c>
      <c r="N54" s="1" t="n"/>
      <c r="O54" s="1" t="n"/>
      <c r="P54" s="1" t="n"/>
      <c r="Q54" s="1">
        <f>SUM(Q4:Q53)</f>
        <v/>
      </c>
      <c r="R54" s="1" t="n"/>
    </row>
    <row r="55" ht="15.75" customHeight="1" s="157">
      <c r="A55" s="8" t="inlineStr">
        <is>
          <t>p18</t>
        </is>
      </c>
      <c r="B55" s="8" t="inlineStr">
        <is>
          <t>p21</t>
        </is>
      </c>
      <c r="C55" s="11" t="n">
        <v>1361</v>
      </c>
      <c r="D55" s="11" t="n">
        <v>0</v>
      </c>
      <c r="E55" s="11" t="n">
        <v>1361</v>
      </c>
      <c r="F55" s="8" t="n"/>
      <c r="G55" s="11" t="n">
        <v>18</v>
      </c>
      <c r="H55" s="11" t="n">
        <v>21</v>
      </c>
      <c r="I55" s="12" t="inlineStr">
        <is>
          <t>MT</t>
        </is>
      </c>
      <c r="J55" s="12" t="inlineStr">
        <is>
          <t>WY</t>
        </is>
      </c>
      <c r="K55" s="12" t="inlineStr">
        <is>
          <t>Different</t>
        </is>
      </c>
      <c r="L55" s="1">
        <f>IF(AND(K55="Different",OR(I55 = $O$1,J55=$O$1)),E55,"")</f>
        <v/>
      </c>
      <c r="M55" s="1">
        <f>IF(L55&lt;&gt;"",IF(I55=$O$1,J55,I55),"")</f>
        <v/>
      </c>
      <c r="N55" s="1" t="n"/>
      <c r="O55" s="1" t="n"/>
      <c r="P55" s="1" t="n"/>
      <c r="Q55" s="1" t="n"/>
      <c r="R55" s="1" t="n"/>
    </row>
    <row r="56" ht="15.75" customHeight="1" s="157">
      <c r="A56" s="8" t="inlineStr">
        <is>
          <t>p18</t>
        </is>
      </c>
      <c r="B56" s="8" t="inlineStr">
        <is>
          <t>p22</t>
        </is>
      </c>
      <c r="C56" s="11" t="n">
        <v>94.55927052</v>
      </c>
      <c r="D56" s="11" t="n">
        <v>0</v>
      </c>
      <c r="E56" s="11" t="n">
        <v>94.55927052</v>
      </c>
      <c r="F56" s="8" t="n"/>
      <c r="G56" s="11" t="n">
        <v>18</v>
      </c>
      <c r="H56" s="11" t="n">
        <v>22</v>
      </c>
      <c r="I56" s="12" t="inlineStr">
        <is>
          <t>MT</t>
        </is>
      </c>
      <c r="J56" s="12" t="inlineStr">
        <is>
          <t>WY</t>
        </is>
      </c>
      <c r="K56" s="12" t="inlineStr">
        <is>
          <t>Different</t>
        </is>
      </c>
      <c r="L56" s="1">
        <f>IF(AND(K56="Different",OR(I56 = $O$1,J56=$O$1)),E56,"")</f>
        <v/>
      </c>
      <c r="M56" s="1">
        <f>IF(L56&lt;&gt;"",IF(I56=$O$1,J56,I56),"")</f>
        <v/>
      </c>
      <c r="N56" s="1" t="n"/>
      <c r="O56" s="1" t="n"/>
      <c r="P56" s="1" t="n"/>
      <c r="Q56" s="1" t="n"/>
      <c r="R56" s="1" t="n"/>
    </row>
    <row r="57" ht="15.75" customHeight="1" s="157">
      <c r="A57" s="8" t="inlineStr">
        <is>
          <t>p20</t>
        </is>
      </c>
      <c r="B57" s="8" t="inlineStr">
        <is>
          <t>p35</t>
        </is>
      </c>
      <c r="C57" s="11" t="n">
        <v>0</v>
      </c>
      <c r="D57" s="11" t="n">
        <v>200</v>
      </c>
      <c r="E57" s="11" t="n">
        <v>314.46</v>
      </c>
      <c r="F57" s="8" t="n"/>
      <c r="G57" s="11" t="n">
        <v>20</v>
      </c>
      <c r="H57" s="11" t="n">
        <v>35</v>
      </c>
      <c r="I57" s="12" t="inlineStr">
        <is>
          <t>MT</t>
        </is>
      </c>
      <c r="J57" s="12" t="inlineStr">
        <is>
          <t>MT</t>
        </is>
      </c>
      <c r="K57" s="12" t="inlineStr">
        <is>
          <t>Same</t>
        </is>
      </c>
      <c r="L57" s="1">
        <f>IF(AND(K57="Different",OR(I57 = $O$1,J57=$O$1)),E57,"")</f>
        <v/>
      </c>
      <c r="M57" s="1">
        <f>IF(L57&lt;&gt;"",IF(I57=$O$1,J57,I57),"")</f>
        <v/>
      </c>
      <c r="N57" s="1" t="n"/>
      <c r="O57" s="1" t="n"/>
      <c r="P57" s="1" t="n"/>
      <c r="Q57" s="1" t="n"/>
      <c r="R57" s="1" t="n"/>
    </row>
    <row r="58" ht="15.75" customHeight="1" s="157">
      <c r="A58" s="8" t="inlineStr">
        <is>
          <t>p21</t>
        </is>
      </c>
      <c r="B58" s="8" t="inlineStr">
        <is>
          <t>p24</t>
        </is>
      </c>
      <c r="C58" s="11" t="n">
        <v>295.8206687</v>
      </c>
      <c r="D58" s="11" t="n">
        <v>0</v>
      </c>
      <c r="E58" s="11" t="n">
        <v>295.8206687</v>
      </c>
      <c r="F58" s="8" t="n"/>
      <c r="G58" s="11" t="n">
        <v>21</v>
      </c>
      <c r="H58" s="11" t="n">
        <v>24</v>
      </c>
      <c r="I58" s="12" t="inlineStr">
        <is>
          <t>WY</t>
        </is>
      </c>
      <c r="J58" s="12" t="inlineStr">
        <is>
          <t>WY</t>
        </is>
      </c>
      <c r="K58" s="12" t="inlineStr">
        <is>
          <t>Same</t>
        </is>
      </c>
      <c r="L58" s="1">
        <f>IF(AND(K58="Different",OR(I58 = $O$1,J58=$O$1)),E58,"")</f>
        <v/>
      </c>
      <c r="M58" s="1">
        <f>IF(L58&lt;&gt;"",IF(I58=$O$1,J58,I58),"")</f>
        <v/>
      </c>
      <c r="N58" s="1" t="n"/>
      <c r="O58" s="1" t="n"/>
      <c r="P58" s="1" t="n"/>
      <c r="Q58" s="1" t="n"/>
      <c r="R58" s="1" t="n"/>
    </row>
    <row r="59" ht="15.75" customHeight="1" s="157">
      <c r="A59" s="8" t="inlineStr">
        <is>
          <t>p21</t>
        </is>
      </c>
      <c r="B59" s="8" t="inlineStr">
        <is>
          <t>p25</t>
        </is>
      </c>
      <c r="C59" s="11" t="n">
        <v>1282</v>
      </c>
      <c r="D59" s="11" t="n">
        <v>0</v>
      </c>
      <c r="E59" s="11" t="n">
        <v>1282</v>
      </c>
      <c r="F59" s="8" t="n"/>
      <c r="G59" s="11" t="n">
        <v>21</v>
      </c>
      <c r="H59" s="11" t="n">
        <v>25</v>
      </c>
      <c r="I59" s="12" t="inlineStr">
        <is>
          <t>WY</t>
        </is>
      </c>
      <c r="J59" s="12" t="inlineStr">
        <is>
          <t>UT</t>
        </is>
      </c>
      <c r="K59" s="12" t="inlineStr">
        <is>
          <t>Different</t>
        </is>
      </c>
      <c r="L59" s="1">
        <f>IF(AND(K59="Different",OR(I59 = $O$1,J59=$O$1)),E59,"")</f>
        <v/>
      </c>
      <c r="M59" s="1">
        <f>IF(L59&lt;&gt;"",IF(I59=$O$1,J59,I59),"")</f>
        <v/>
      </c>
      <c r="N59" s="1" t="n"/>
      <c r="O59" s="1" t="n"/>
      <c r="P59" s="1" t="n"/>
      <c r="Q59" s="1" t="n"/>
      <c r="R59" s="1" t="n"/>
    </row>
    <row r="60" ht="15.75" customHeight="1" s="157">
      <c r="A60" s="8" t="inlineStr">
        <is>
          <t>p21</t>
        </is>
      </c>
      <c r="B60" s="8" t="inlineStr">
        <is>
          <t>p26</t>
        </is>
      </c>
      <c r="C60" s="11" t="n">
        <v>628</v>
      </c>
      <c r="D60" s="11" t="n">
        <v>0</v>
      </c>
      <c r="E60" s="11" t="n">
        <v>628</v>
      </c>
      <c r="F60" s="8" t="n"/>
      <c r="G60" s="11" t="n">
        <v>21</v>
      </c>
      <c r="H60" s="11" t="n">
        <v>26</v>
      </c>
      <c r="I60" s="12" t="inlineStr">
        <is>
          <t>WY</t>
        </is>
      </c>
      <c r="J60" s="12" t="inlineStr">
        <is>
          <t>UT</t>
        </is>
      </c>
      <c r="K60" s="12" t="inlineStr">
        <is>
          <t>Different</t>
        </is>
      </c>
      <c r="L60" s="1">
        <f>IF(AND(K60="Different",OR(I60 = $O$1,J60=$O$1)),E60,"")</f>
        <v/>
      </c>
      <c r="M60" s="1">
        <f>IF(L60&lt;&gt;"",IF(I60=$O$1,J60,I60),"")</f>
        <v/>
      </c>
      <c r="N60" s="1" t="n"/>
      <c r="O60" s="1" t="n"/>
      <c r="P60" s="1" t="n"/>
      <c r="Q60" s="1" t="n"/>
      <c r="R60" s="1" t="n"/>
    </row>
    <row r="61" ht="15.75" customHeight="1" s="157">
      <c r="A61" s="8" t="inlineStr">
        <is>
          <t>p22</t>
        </is>
      </c>
      <c r="B61" s="8" t="inlineStr">
        <is>
          <t>p23</t>
        </is>
      </c>
      <c r="C61" s="11" t="n">
        <v>1010</v>
      </c>
      <c r="D61" s="11" t="n">
        <v>0</v>
      </c>
      <c r="E61" s="11" t="n">
        <v>1010</v>
      </c>
      <c r="F61" s="8" t="n"/>
      <c r="G61" s="11" t="n">
        <v>22</v>
      </c>
      <c r="H61" s="11" t="n">
        <v>23</v>
      </c>
      <c r="I61" s="12" t="inlineStr">
        <is>
          <t>WY</t>
        </is>
      </c>
      <c r="J61" s="12" t="inlineStr">
        <is>
          <t>WY</t>
        </is>
      </c>
      <c r="K61" s="12" t="inlineStr">
        <is>
          <t>Same</t>
        </is>
      </c>
      <c r="L61" s="1">
        <f>IF(AND(K61="Different",OR(I61 = $O$1,J61=$O$1)),E61,"")</f>
        <v/>
      </c>
      <c r="M61" s="1">
        <f>IF(L61&lt;&gt;"",IF(I61=$O$1,J61,I61),"")</f>
        <v/>
      </c>
      <c r="N61" s="1" t="n"/>
      <c r="O61" s="1" t="n"/>
      <c r="P61" s="1" t="n"/>
      <c r="Q61" s="1" t="n"/>
      <c r="R61" s="1" t="n"/>
    </row>
    <row r="62" ht="15.75" customHeight="1" s="157">
      <c r="A62" s="8" t="inlineStr">
        <is>
          <t>p22</t>
        </is>
      </c>
      <c r="B62" s="8" t="inlineStr">
        <is>
          <t>p24</t>
        </is>
      </c>
      <c r="C62" s="11" t="n">
        <v>518</v>
      </c>
      <c r="D62" s="11" t="n">
        <v>0</v>
      </c>
      <c r="E62" s="11" t="n">
        <v>518</v>
      </c>
      <c r="F62" s="8" t="n"/>
      <c r="G62" s="11" t="n">
        <v>22</v>
      </c>
      <c r="H62" s="11" t="n">
        <v>24</v>
      </c>
      <c r="I62" s="12" t="inlineStr">
        <is>
          <t>WY</t>
        </is>
      </c>
      <c r="J62" s="12" t="inlineStr">
        <is>
          <t>WY</t>
        </is>
      </c>
      <c r="K62" s="12" t="inlineStr">
        <is>
          <t>Same</t>
        </is>
      </c>
      <c r="L62" s="1">
        <f>IF(AND(K62="Different",OR(I62 = $O$1,J62=$O$1)),E62,"")</f>
        <v/>
      </c>
      <c r="M62" s="1">
        <f>IF(L62&lt;&gt;"",IF(I62=$O$1,J62,I62),"")</f>
        <v/>
      </c>
      <c r="N62" s="1" t="n"/>
      <c r="O62" s="1" t="n"/>
      <c r="P62" s="1" t="n"/>
      <c r="Q62" s="1" t="n"/>
      <c r="R62" s="1" t="n"/>
    </row>
    <row r="63" ht="15.75" customHeight="1" s="157">
      <c r="A63" s="8" t="inlineStr">
        <is>
          <t>p23</t>
        </is>
      </c>
      <c r="B63" s="8" t="inlineStr">
        <is>
          <t>p24</t>
        </is>
      </c>
      <c r="C63" s="11" t="n">
        <v>868</v>
      </c>
      <c r="D63" s="11" t="n">
        <v>0</v>
      </c>
      <c r="E63" s="11" t="n">
        <v>868</v>
      </c>
      <c r="F63" s="8" t="n"/>
      <c r="G63" s="11" t="n">
        <v>23</v>
      </c>
      <c r="H63" s="11" t="n">
        <v>24</v>
      </c>
      <c r="I63" s="12" t="inlineStr">
        <is>
          <t>WY</t>
        </is>
      </c>
      <c r="J63" s="12" t="inlineStr">
        <is>
          <t>WY</t>
        </is>
      </c>
      <c r="K63" s="12" t="inlineStr">
        <is>
          <t>Same</t>
        </is>
      </c>
      <c r="L63" s="1">
        <f>IF(AND(K63="Different",OR(I63 = $O$1,J63=$O$1)),E63,"")</f>
        <v/>
      </c>
      <c r="M63" s="1">
        <f>IF(L63&lt;&gt;"",IF(I63=$O$1,J63,I63),"")</f>
        <v/>
      </c>
      <c r="N63" s="1" t="n"/>
      <c r="O63" s="1" t="n"/>
      <c r="P63" s="1" t="n"/>
      <c r="Q63" s="1" t="n"/>
      <c r="R63" s="1" t="n"/>
    </row>
    <row r="64" ht="15.75" customHeight="1" s="157">
      <c r="A64" s="8" t="inlineStr">
        <is>
          <t>p23</t>
        </is>
      </c>
      <c r="B64" s="8" t="inlineStr">
        <is>
          <t>p32</t>
        </is>
      </c>
      <c r="C64" s="11" t="n">
        <v>2063</v>
      </c>
      <c r="D64" s="11" t="n">
        <v>0</v>
      </c>
      <c r="E64" s="11" t="n">
        <v>2063</v>
      </c>
      <c r="F64" s="8" t="n"/>
      <c r="G64" s="11" t="n">
        <v>23</v>
      </c>
      <c r="H64" s="11" t="n">
        <v>32</v>
      </c>
      <c r="I64" s="12" t="inlineStr">
        <is>
          <t>WY</t>
        </is>
      </c>
      <c r="J64" s="12" t="inlineStr">
        <is>
          <t>SD</t>
        </is>
      </c>
      <c r="K64" s="12" t="inlineStr">
        <is>
          <t>Different</t>
        </is>
      </c>
      <c r="L64" s="1">
        <f>IF(AND(K64="Different",OR(I64 = $O$1,J64=$O$1)),E64,"")</f>
        <v/>
      </c>
      <c r="M64" s="1">
        <f>IF(L64&lt;&gt;"",IF(I64=$O$1,J64,I64),"")</f>
        <v/>
      </c>
      <c r="N64" s="1" t="n"/>
      <c r="O64" s="1" t="n"/>
      <c r="P64" s="1" t="n"/>
      <c r="Q64" s="1" t="n"/>
      <c r="R64" s="1" t="n"/>
    </row>
    <row r="65" ht="15.75" customHeight="1" s="157">
      <c r="A65" s="8" t="inlineStr">
        <is>
          <t>p24</t>
        </is>
      </c>
      <c r="B65" s="8" t="inlineStr">
        <is>
          <t>p32</t>
        </is>
      </c>
      <c r="C65" s="11" t="n">
        <v>422</v>
      </c>
      <c r="D65" s="11" t="n">
        <v>0</v>
      </c>
      <c r="E65" s="11" t="n">
        <v>422</v>
      </c>
      <c r="F65" s="8" t="n"/>
      <c r="G65" s="11" t="n">
        <v>24</v>
      </c>
      <c r="H65" s="11" t="n">
        <v>32</v>
      </c>
      <c r="I65" s="12" t="inlineStr">
        <is>
          <t>WY</t>
        </is>
      </c>
      <c r="J65" s="12" t="inlineStr">
        <is>
          <t>SD</t>
        </is>
      </c>
      <c r="K65" s="12" t="inlineStr">
        <is>
          <t>Different</t>
        </is>
      </c>
      <c r="L65" s="1">
        <f>IF(AND(K65="Different",OR(I65 = $O$1,J65=$O$1)),E65,"")</f>
        <v/>
      </c>
      <c r="M65" s="1">
        <f>IF(L65&lt;&gt;"",IF(I65=$O$1,J65,I65),"")</f>
        <v/>
      </c>
      <c r="N65" s="1" t="n"/>
      <c r="O65" s="1" t="n"/>
      <c r="P65" s="1" t="n"/>
      <c r="Q65" s="1" t="n"/>
      <c r="R65" s="1" t="n"/>
    </row>
    <row r="66" ht="15.75" customHeight="1" s="157">
      <c r="A66" s="8" t="inlineStr">
        <is>
          <t>p24</t>
        </is>
      </c>
      <c r="B66" s="8" t="inlineStr">
        <is>
          <t>p33</t>
        </is>
      </c>
      <c r="C66" s="11" t="n">
        <v>3320</v>
      </c>
      <c r="D66" s="11" t="n">
        <v>0</v>
      </c>
      <c r="E66" s="11" t="n">
        <v>3320</v>
      </c>
      <c r="F66" s="8" t="n"/>
      <c r="G66" s="11" t="n">
        <v>24</v>
      </c>
      <c r="H66" s="11" t="n">
        <v>33</v>
      </c>
      <c r="I66" s="12" t="inlineStr">
        <is>
          <t>WY</t>
        </is>
      </c>
      <c r="J66" s="12" t="inlineStr">
        <is>
          <t>CO</t>
        </is>
      </c>
      <c r="K66" s="12" t="inlineStr">
        <is>
          <t>Different</t>
        </is>
      </c>
      <c r="L66" s="1">
        <f>IF(AND(K66="Different",OR(I66 = $O$1,J66=$O$1)),E66,"")</f>
        <v/>
      </c>
      <c r="M66" s="1">
        <f>IF(L66&lt;&gt;"",IF(I66=$O$1,J66,I66),"")</f>
        <v/>
      </c>
      <c r="N66" s="1" t="n"/>
      <c r="O66" s="1" t="n"/>
      <c r="P66" s="1" t="n"/>
      <c r="Q66" s="1" t="n"/>
      <c r="R66" s="1" t="n"/>
    </row>
    <row r="67" ht="15.75" customHeight="1" s="157">
      <c r="A67" s="8" t="inlineStr">
        <is>
          <t>p24</t>
        </is>
      </c>
      <c r="B67" s="8" t="inlineStr">
        <is>
          <t>p39</t>
        </is>
      </c>
      <c r="C67" s="11" t="n">
        <v>0</v>
      </c>
      <c r="D67" s="11" t="n">
        <v>310</v>
      </c>
      <c r="E67" s="11" t="n">
        <v>487.413</v>
      </c>
      <c r="F67" s="8" t="inlineStr">
        <is>
          <t>changed to 310 MW (200 VS; 110 Segall)</t>
        </is>
      </c>
      <c r="G67" s="11" t="n">
        <v>24</v>
      </c>
      <c r="H67" s="11" t="n">
        <v>39</v>
      </c>
      <c r="I67" s="12" t="inlineStr">
        <is>
          <t>WY</t>
        </is>
      </c>
      <c r="J67" s="12" t="inlineStr">
        <is>
          <t>NE</t>
        </is>
      </c>
      <c r="K67" s="12" t="inlineStr">
        <is>
          <t>Different</t>
        </is>
      </c>
      <c r="L67" s="1">
        <f>IF(AND(K67="Different",OR(I67 = $O$1,J67=$O$1)),E67,"")</f>
        <v/>
      </c>
      <c r="M67" s="1">
        <f>IF(L67&lt;&gt;"",IF(I67=$O$1,J67,I67),"")</f>
        <v/>
      </c>
      <c r="N67" s="1" t="n"/>
      <c r="O67" s="1" t="n"/>
      <c r="P67" s="1" t="n"/>
      <c r="Q67" s="4" t="n"/>
      <c r="R67" s="4" t="n"/>
      <c r="S67" s="4" t="n"/>
      <c r="T67" s="4" t="n"/>
      <c r="U67" s="4" t="n"/>
      <c r="V67" s="4" t="n"/>
      <c r="W67" s="4" t="n"/>
      <c r="X67" s="4" t="n"/>
      <c r="Y67" s="4" t="n"/>
      <c r="Z67" s="4" t="n"/>
      <c r="AA67" s="4" t="n"/>
      <c r="AB67" s="4" t="n"/>
      <c r="AC67" s="4" t="n"/>
      <c r="AD67" s="4" t="n"/>
      <c r="AE67" s="4" t="n"/>
      <c r="AF67" s="4" t="n"/>
      <c r="AG67" s="4" t="n"/>
    </row>
    <row r="68" ht="15.75" customHeight="1" s="157">
      <c r="A68" s="8" t="inlineStr">
        <is>
          <t>p25</t>
        </is>
      </c>
      <c r="B68" s="8" t="inlineStr">
        <is>
          <t>p26</t>
        </is>
      </c>
      <c r="C68" s="11" t="n">
        <v>1237</v>
      </c>
      <c r="D68" s="11" t="n">
        <v>0</v>
      </c>
      <c r="E68" s="11" t="n">
        <v>1237</v>
      </c>
      <c r="F68" s="8" t="n"/>
      <c r="G68" s="11" t="n">
        <v>25</v>
      </c>
      <c r="H68" s="11" t="n">
        <v>26</v>
      </c>
      <c r="I68" s="12" t="inlineStr">
        <is>
          <t>UT</t>
        </is>
      </c>
      <c r="J68" s="12" t="inlineStr">
        <is>
          <t>UT</t>
        </is>
      </c>
      <c r="K68" s="12" t="inlineStr">
        <is>
          <t>Same</t>
        </is>
      </c>
      <c r="L68" s="1">
        <f>IF(AND(K68="Different",OR(I68 = $O$1,J68=$O$1)),E68,"")</f>
        <v/>
      </c>
      <c r="M68" s="1">
        <f>IF(L68&lt;&gt;"",IF(I68=$O$1,J68,I68),"")</f>
        <v/>
      </c>
      <c r="N68" s="1" t="n"/>
      <c r="O68" s="1" t="n"/>
      <c r="P68" s="1" t="n"/>
      <c r="Q68" s="4" t="n"/>
      <c r="R68" s="4" t="n"/>
      <c r="S68" s="4" t="n"/>
      <c r="T68" s="4" t="n"/>
      <c r="U68" s="4" t="n"/>
      <c r="V68" s="4" t="n"/>
      <c r="W68" s="4" t="n"/>
      <c r="X68" s="4" t="n"/>
      <c r="Y68" s="4" t="n"/>
      <c r="Z68" s="4" t="n"/>
      <c r="AA68" s="4" t="n"/>
      <c r="AB68" s="4" t="n"/>
      <c r="AC68" s="4" t="n"/>
      <c r="AD68" s="4" t="n"/>
      <c r="AE68" s="4" t="n"/>
      <c r="AF68" s="4" t="n"/>
      <c r="AG68" s="4" t="n"/>
    </row>
    <row r="69" ht="15.75" customHeight="1" s="157">
      <c r="A69" s="8" t="inlineStr">
        <is>
          <t>p25</t>
        </is>
      </c>
      <c r="B69" s="8" t="inlineStr">
        <is>
          <t>p28</t>
        </is>
      </c>
      <c r="C69" s="11" t="n">
        <v>142.2724496</v>
      </c>
      <c r="D69" s="11" t="n">
        <v>0</v>
      </c>
      <c r="E69" s="11" t="n">
        <v>142.2724496</v>
      </c>
      <c r="F69" s="8" t="n"/>
      <c r="G69" s="11" t="n">
        <v>25</v>
      </c>
      <c r="H69" s="11" t="n">
        <v>28</v>
      </c>
      <c r="I69" s="12" t="inlineStr">
        <is>
          <t>UT</t>
        </is>
      </c>
      <c r="J69" s="12" t="inlineStr">
        <is>
          <t>AZ</t>
        </is>
      </c>
      <c r="K69" s="12" t="inlineStr">
        <is>
          <t>Different</t>
        </is>
      </c>
      <c r="L69" s="1">
        <f>IF(AND(K69="Different",OR(I69 = $O$1,J69=$O$1)),E69,"")</f>
        <v/>
      </c>
      <c r="M69" s="1">
        <f>IF(L69&lt;&gt;"",IF(I69=$O$1,J69,I69),"")</f>
        <v/>
      </c>
      <c r="N69" s="1" t="n"/>
      <c r="O69" s="1" t="n"/>
      <c r="P69" s="1" t="n"/>
      <c r="Q69" s="4" t="n"/>
      <c r="R69" s="4" t="n"/>
      <c r="S69" s="4" t="n"/>
      <c r="T69" s="4" t="n"/>
      <c r="U69" s="4" t="n"/>
      <c r="V69" s="4" t="n"/>
      <c r="W69" s="4" t="n"/>
      <c r="X69" s="4" t="n"/>
      <c r="Y69" s="4" t="n"/>
      <c r="Z69" s="4" t="n"/>
      <c r="AA69" s="4" t="n"/>
      <c r="AB69" s="4" t="n"/>
      <c r="AC69" s="4" t="n"/>
      <c r="AD69" s="4" t="n"/>
      <c r="AE69" s="4" t="n"/>
      <c r="AF69" s="4" t="n"/>
      <c r="AG69" s="4" t="n"/>
    </row>
    <row r="70" ht="15.75" customHeight="1" s="157">
      <c r="A70" s="8" t="inlineStr">
        <is>
          <t>p25</t>
        </is>
      </c>
      <c r="B70" s="8" t="inlineStr">
        <is>
          <t>p31</t>
        </is>
      </c>
      <c r="C70" s="11" t="n">
        <v>299.0836897</v>
      </c>
      <c r="D70" s="11" t="n">
        <v>0</v>
      </c>
      <c r="E70" s="11" t="n">
        <v>299.0836897</v>
      </c>
      <c r="F70" s="8" t="n"/>
      <c r="G70" s="11" t="n">
        <v>25</v>
      </c>
      <c r="H70" s="11" t="n">
        <v>31</v>
      </c>
      <c r="I70" s="12" t="inlineStr">
        <is>
          <t>UT</t>
        </is>
      </c>
      <c r="J70" s="12" t="inlineStr">
        <is>
          <t>NM</t>
        </is>
      </c>
      <c r="K70" s="12" t="inlineStr">
        <is>
          <t>Different</t>
        </is>
      </c>
      <c r="L70" s="1">
        <f>IF(AND(K70="Different",OR(I70 = $O$1,J70=$O$1)),E70,"")</f>
        <v/>
      </c>
      <c r="M70" s="1">
        <f>IF(L70&lt;&gt;"",IF(I70=$O$1,J70,I70),"")</f>
        <v/>
      </c>
      <c r="N70" s="1" t="n"/>
      <c r="O70" s="1" t="n"/>
      <c r="P70" s="1" t="n"/>
      <c r="Q70" s="4" t="n"/>
      <c r="R70" s="4" t="n"/>
      <c r="S70" s="4" t="n"/>
      <c r="T70" s="4" t="n"/>
      <c r="U70" s="4" t="n"/>
      <c r="V70" s="4" t="n"/>
      <c r="W70" s="4" t="n"/>
      <c r="X70" s="4" t="n"/>
      <c r="Y70" s="4" t="n"/>
      <c r="Z70" s="4" t="n"/>
      <c r="AA70" s="4" t="n"/>
      <c r="AB70" s="4" t="n"/>
      <c r="AC70" s="4" t="n"/>
      <c r="AD70" s="4" t="n"/>
      <c r="AE70" s="4" t="n"/>
      <c r="AF70" s="4" t="n"/>
      <c r="AG70" s="4" t="n"/>
    </row>
    <row r="71" ht="15.75" customHeight="1" s="157">
      <c r="A71" s="8" t="inlineStr">
        <is>
          <t>p26</t>
        </is>
      </c>
      <c r="B71" s="8" t="inlineStr">
        <is>
          <t>p33</t>
        </is>
      </c>
      <c r="C71" s="11" t="n">
        <v>239.2401216</v>
      </c>
      <c r="D71" s="11" t="n">
        <v>0</v>
      </c>
      <c r="E71" s="11" t="n">
        <v>239.2401216</v>
      </c>
      <c r="F71" s="8" t="n"/>
      <c r="G71" s="11" t="n">
        <v>26</v>
      </c>
      <c r="H71" s="11" t="n">
        <v>33</v>
      </c>
      <c r="I71" s="12" t="inlineStr">
        <is>
          <t>UT</t>
        </is>
      </c>
      <c r="J71" s="12" t="inlineStr">
        <is>
          <t>CO</t>
        </is>
      </c>
      <c r="K71" s="12" t="inlineStr">
        <is>
          <t>Different</t>
        </is>
      </c>
      <c r="L71" s="1">
        <f>IF(AND(K71="Different",OR(I71 = $O$1,J71=$O$1)),E71,"")</f>
        <v/>
      </c>
      <c r="M71" s="1">
        <f>IF(L71&lt;&gt;"",IF(I71=$O$1,J71,I71),"")</f>
        <v/>
      </c>
      <c r="N71" s="1" t="n"/>
      <c r="O71" s="1" t="n"/>
      <c r="P71" s="1" t="n"/>
      <c r="Q71" s="4" t="n"/>
      <c r="R71" s="4" t="n"/>
      <c r="S71" s="4" t="n"/>
      <c r="T71" s="4" t="n"/>
      <c r="U71" s="4" t="n"/>
      <c r="V71" s="4" t="n"/>
      <c r="W71" s="4" t="n"/>
      <c r="X71" s="4" t="n"/>
      <c r="Y71" s="4" t="n"/>
      <c r="Z71" s="4" t="n"/>
      <c r="AA71" s="4" t="n"/>
      <c r="AB71" s="4" t="n"/>
      <c r="AC71" s="4" t="n"/>
      <c r="AD71" s="4" t="n"/>
      <c r="AE71" s="4" t="n"/>
      <c r="AF71" s="4" t="n"/>
      <c r="AG71" s="4" t="n"/>
    </row>
    <row r="72" ht="15.75" customHeight="1" s="157">
      <c r="A72" s="8" t="inlineStr">
        <is>
          <t>p27</t>
        </is>
      </c>
      <c r="B72" s="8" t="inlineStr">
        <is>
          <t>p28</t>
        </is>
      </c>
      <c r="C72" s="11" t="n">
        <v>799</v>
      </c>
      <c r="D72" s="11" t="n">
        <v>0</v>
      </c>
      <c r="E72" s="11" t="n">
        <v>799</v>
      </c>
      <c r="F72" s="8" t="n"/>
      <c r="G72" s="11" t="n">
        <v>27</v>
      </c>
      <c r="H72" s="11" t="n">
        <v>28</v>
      </c>
      <c r="I72" s="12" t="inlineStr">
        <is>
          <t>AZ</t>
        </is>
      </c>
      <c r="J72" s="12" t="inlineStr">
        <is>
          <t>AZ</t>
        </is>
      </c>
      <c r="K72" s="12" t="inlineStr">
        <is>
          <t>Same</t>
        </is>
      </c>
      <c r="L72" s="1">
        <f>IF(AND(K72="Different",OR(I72 = $O$1,J72=$O$1)),E72,"")</f>
        <v/>
      </c>
      <c r="M72" s="1">
        <f>IF(L72&lt;&gt;"",IF(I72=$O$1,J72,I72),"")</f>
        <v/>
      </c>
      <c r="N72" s="1" t="n"/>
      <c r="O72" s="1" t="n"/>
      <c r="P72" s="1" t="n"/>
      <c r="Q72" s="4" t="n"/>
      <c r="R72" s="4" t="n"/>
      <c r="S72" s="4" t="n"/>
      <c r="T72" s="4" t="n"/>
      <c r="U72" s="4" t="n"/>
      <c r="V72" s="4" t="n"/>
      <c r="W72" s="4" t="n"/>
      <c r="X72" s="4" t="n"/>
      <c r="Y72" s="4" t="n"/>
      <c r="Z72" s="4" t="n"/>
      <c r="AA72" s="4" t="n"/>
      <c r="AB72" s="4" t="n"/>
      <c r="AC72" s="4" t="n"/>
      <c r="AD72" s="4" t="n"/>
      <c r="AE72" s="4" t="n"/>
      <c r="AF72" s="4" t="n"/>
      <c r="AG72" s="4" t="n"/>
    </row>
    <row r="73" ht="15.75" customHeight="1" s="157">
      <c r="A73" s="8" t="inlineStr">
        <is>
          <t>p28</t>
        </is>
      </c>
      <c r="B73" s="8" t="inlineStr">
        <is>
          <t>p29</t>
        </is>
      </c>
      <c r="C73" s="11" t="n">
        <v>5047</v>
      </c>
      <c r="D73" s="11" t="n">
        <v>0</v>
      </c>
      <c r="E73" s="11" t="n">
        <v>5047</v>
      </c>
      <c r="F73" s="8" t="n"/>
      <c r="G73" s="11" t="n">
        <v>28</v>
      </c>
      <c r="H73" s="11" t="n">
        <v>29</v>
      </c>
      <c r="I73" s="12" t="inlineStr">
        <is>
          <t>AZ</t>
        </is>
      </c>
      <c r="J73" s="12" t="inlineStr">
        <is>
          <t>AZ</t>
        </is>
      </c>
      <c r="K73" s="12" t="inlineStr">
        <is>
          <t>Same</t>
        </is>
      </c>
      <c r="L73" s="1">
        <f>IF(AND(K73="Different",OR(I73 = $O$1,J73=$O$1)),E73,"")</f>
        <v/>
      </c>
      <c r="M73" s="1">
        <f>IF(L73&lt;&gt;"",IF(I73=$O$1,J73,I73),"")</f>
        <v/>
      </c>
      <c r="N73" s="1" t="n"/>
      <c r="O73" s="1" t="n"/>
      <c r="P73" s="1" t="n"/>
      <c r="Q73" s="4" t="n"/>
      <c r="R73" s="4" t="n"/>
      <c r="S73" s="4" t="n"/>
      <c r="T73" s="4" t="n"/>
      <c r="U73" s="4" t="n"/>
      <c r="V73" s="4" t="n"/>
      <c r="W73" s="4" t="n"/>
      <c r="X73" s="4" t="n"/>
      <c r="Y73" s="4" t="n"/>
      <c r="Z73" s="4" t="n"/>
      <c r="AA73" s="4" t="n"/>
      <c r="AB73" s="4" t="n"/>
      <c r="AC73" s="4" t="n"/>
      <c r="AD73" s="4" t="n"/>
      <c r="AE73" s="4" t="n"/>
      <c r="AF73" s="4" t="n"/>
      <c r="AG73" s="4" t="n"/>
    </row>
    <row r="74" ht="15.75" customHeight="1" s="157">
      <c r="A74" s="8" t="inlineStr">
        <is>
          <t>p28</t>
        </is>
      </c>
      <c r="B74" s="8" t="inlineStr">
        <is>
          <t>p30</t>
        </is>
      </c>
      <c r="C74" s="11" t="n">
        <v>4209</v>
      </c>
      <c r="D74" s="11" t="n">
        <v>0</v>
      </c>
      <c r="E74" s="11" t="n">
        <v>4209</v>
      </c>
      <c r="F74" s="8" t="n"/>
      <c r="G74" s="11" t="n">
        <v>28</v>
      </c>
      <c r="H74" s="11" t="n">
        <v>30</v>
      </c>
      <c r="I74" s="12" t="inlineStr">
        <is>
          <t>AZ</t>
        </is>
      </c>
      <c r="J74" s="12" t="inlineStr">
        <is>
          <t>AZ</t>
        </is>
      </c>
      <c r="K74" s="12" t="inlineStr">
        <is>
          <t>Same</t>
        </is>
      </c>
      <c r="L74" s="1">
        <f>IF(AND(K74="Different",OR(I74 = $O$1,J74=$O$1)),E74,"")</f>
        <v/>
      </c>
      <c r="M74" s="1">
        <f>IF(L74&lt;&gt;"",IF(I74=$O$1,J74,I74),"")</f>
        <v/>
      </c>
      <c r="N74" s="1" t="n"/>
      <c r="O74" s="1" t="n"/>
      <c r="P74" s="1" t="n"/>
      <c r="Q74" s="4" t="n"/>
      <c r="R74" s="4" t="n"/>
      <c r="S74" s="4" t="n"/>
      <c r="T74" s="4" t="n"/>
      <c r="U74" s="4" t="n"/>
      <c r="V74" s="4" t="n"/>
      <c r="W74" s="4" t="n"/>
      <c r="X74" s="4" t="n"/>
      <c r="Y74" s="4" t="n"/>
      <c r="Z74" s="4" t="n"/>
      <c r="AA74" s="4" t="n"/>
      <c r="AB74" s="4" t="n"/>
      <c r="AC74" s="4" t="n"/>
      <c r="AD74" s="4" t="n"/>
      <c r="AE74" s="4" t="n"/>
      <c r="AF74" s="4" t="n"/>
      <c r="AG74" s="4" t="n"/>
    </row>
    <row r="75" ht="15.75" customHeight="1" s="157">
      <c r="A75" s="8" t="inlineStr">
        <is>
          <t>p28</t>
        </is>
      </c>
      <c r="B75" s="8" t="inlineStr">
        <is>
          <t>p31</t>
        </is>
      </c>
      <c r="C75" s="11" t="n">
        <v>3357</v>
      </c>
      <c r="D75" s="11" t="n">
        <v>0</v>
      </c>
      <c r="E75" s="11" t="n">
        <v>3357</v>
      </c>
      <c r="F75" s="8" t="n"/>
      <c r="G75" s="11" t="n">
        <v>28</v>
      </c>
      <c r="H75" s="11" t="n">
        <v>31</v>
      </c>
      <c r="I75" s="12" t="inlineStr">
        <is>
          <t>AZ</t>
        </is>
      </c>
      <c r="J75" s="12" t="inlineStr">
        <is>
          <t>NM</t>
        </is>
      </c>
      <c r="K75" s="12" t="inlineStr">
        <is>
          <t>Different</t>
        </is>
      </c>
      <c r="L75" s="1">
        <f>IF(AND(K75="Different",OR(I75 = $O$1,J75=$O$1)),E75,"")</f>
        <v/>
      </c>
      <c r="M75" s="1">
        <f>IF(L75&lt;&gt;"",IF(I75=$O$1,J75,I75),"")</f>
        <v/>
      </c>
      <c r="N75" s="1" t="n"/>
      <c r="O75" s="1" t="n"/>
      <c r="P75" s="1" t="n"/>
      <c r="Q75" s="4" t="n"/>
      <c r="R75" s="4" t="n"/>
      <c r="S75" s="4" t="n"/>
      <c r="T75" s="4" t="n"/>
      <c r="U75" s="4" t="n"/>
      <c r="V75" s="4" t="n"/>
      <c r="W75" s="4" t="n"/>
      <c r="X75" s="4" t="n"/>
      <c r="Y75" s="4" t="n"/>
      <c r="Z75" s="4" t="n"/>
      <c r="AA75" s="4" t="n"/>
      <c r="AB75" s="4" t="n"/>
      <c r="AC75" s="4" t="n"/>
      <c r="AD75" s="4" t="n"/>
      <c r="AE75" s="4" t="n"/>
      <c r="AF75" s="4" t="n"/>
      <c r="AG75" s="4" t="n"/>
    </row>
    <row r="76" ht="15.75" customHeight="1" s="157">
      <c r="A76" s="8" t="inlineStr">
        <is>
          <t>p29</t>
        </is>
      </c>
      <c r="B76" s="8" t="inlineStr">
        <is>
          <t>p30</t>
        </is>
      </c>
      <c r="C76" s="11" t="n">
        <v>639</v>
      </c>
      <c r="D76" s="11" t="n">
        <v>0</v>
      </c>
      <c r="E76" s="11" t="n">
        <v>639</v>
      </c>
      <c r="F76" s="8" t="n"/>
      <c r="G76" s="11" t="n">
        <v>29</v>
      </c>
      <c r="H76" s="11" t="n">
        <v>30</v>
      </c>
      <c r="I76" s="12" t="inlineStr">
        <is>
          <t>AZ</t>
        </is>
      </c>
      <c r="J76" s="12" t="inlineStr">
        <is>
          <t>AZ</t>
        </is>
      </c>
      <c r="K76" s="12" t="inlineStr">
        <is>
          <t>Same</t>
        </is>
      </c>
      <c r="L76" s="1">
        <f>IF(AND(K76="Different",OR(I76 = $O$1,J76=$O$1)),E76,"")</f>
        <v/>
      </c>
      <c r="M76" s="1">
        <f>IF(L76&lt;&gt;"",IF(I76=$O$1,J76,I76),"")</f>
        <v/>
      </c>
      <c r="N76" s="1" t="n"/>
      <c r="O76" s="1" t="n"/>
      <c r="P76" s="1" t="n"/>
      <c r="Q76" s="4" t="n"/>
      <c r="R76" s="4" t="n"/>
      <c r="S76" s="4" t="n"/>
      <c r="T76" s="4" t="n"/>
      <c r="U76" s="4" t="n"/>
      <c r="V76" s="4" t="n"/>
      <c r="W76" s="4" t="n"/>
      <c r="X76" s="4" t="n"/>
      <c r="Y76" s="4" t="n"/>
      <c r="Z76" s="4" t="n"/>
      <c r="AA76" s="4" t="n"/>
      <c r="AB76" s="4" t="n"/>
      <c r="AC76" s="4" t="n"/>
      <c r="AD76" s="4" t="n"/>
      <c r="AE76" s="4" t="n"/>
      <c r="AF76" s="4" t="n"/>
      <c r="AG76" s="4" t="n"/>
    </row>
    <row r="77" ht="15.75" customHeight="1" s="157">
      <c r="A77" s="8" t="inlineStr">
        <is>
          <t>p29</t>
        </is>
      </c>
      <c r="B77" s="8" t="inlineStr">
        <is>
          <t>p31</t>
        </is>
      </c>
      <c r="C77" s="11" t="n">
        <v>3602</v>
      </c>
      <c r="D77" s="11" t="n">
        <v>0</v>
      </c>
      <c r="E77" s="11" t="n">
        <v>3602</v>
      </c>
      <c r="F77" s="8" t="n"/>
      <c r="G77" s="11" t="n">
        <v>29</v>
      </c>
      <c r="H77" s="11" t="n">
        <v>31</v>
      </c>
      <c r="I77" s="12" t="inlineStr">
        <is>
          <t>AZ</t>
        </is>
      </c>
      <c r="J77" s="12" t="inlineStr">
        <is>
          <t>NM</t>
        </is>
      </c>
      <c r="K77" s="12" t="inlineStr">
        <is>
          <t>Different</t>
        </is>
      </c>
      <c r="L77" s="1">
        <f>IF(AND(K77="Different",OR(I77 = $O$1,J77=$O$1)),E77,"")</f>
        <v/>
      </c>
      <c r="M77" s="1">
        <f>IF(L77&lt;&gt;"",IF(I77=$O$1,J77,I77),"")</f>
        <v/>
      </c>
      <c r="N77" s="1" t="n"/>
      <c r="O77" s="1" t="n"/>
      <c r="P77" s="1" t="n"/>
      <c r="Q77" s="4" t="n"/>
      <c r="R77" s="4" t="n"/>
      <c r="S77" s="4" t="n"/>
      <c r="T77" s="4" t="n"/>
      <c r="U77" s="4" t="n"/>
      <c r="V77" s="4" t="n"/>
      <c r="W77" s="4" t="n"/>
      <c r="X77" s="4" t="n"/>
      <c r="Y77" s="4" t="n"/>
      <c r="Z77" s="4" t="n"/>
      <c r="AA77" s="4" t="n"/>
      <c r="AB77" s="4" t="n"/>
      <c r="AC77" s="4" t="n"/>
      <c r="AD77" s="4" t="n"/>
      <c r="AE77" s="4" t="n"/>
      <c r="AF77" s="4" t="n"/>
      <c r="AG77" s="4" t="n"/>
    </row>
    <row r="78" ht="15.75" customHeight="1" s="157">
      <c r="A78" s="8" t="inlineStr">
        <is>
          <t>p31</t>
        </is>
      </c>
      <c r="B78" s="8" t="inlineStr">
        <is>
          <t>p34</t>
        </is>
      </c>
      <c r="C78" s="11" t="n">
        <v>690</v>
      </c>
      <c r="D78" s="11" t="n">
        <v>0</v>
      </c>
      <c r="E78" s="11" t="n">
        <v>690</v>
      </c>
      <c r="F78" s="8" t="n"/>
      <c r="G78" s="11" t="n">
        <v>31</v>
      </c>
      <c r="H78" s="11" t="n">
        <v>34</v>
      </c>
      <c r="I78" s="12" t="inlineStr">
        <is>
          <t>NM</t>
        </is>
      </c>
      <c r="J78" s="12" t="inlineStr">
        <is>
          <t>CO</t>
        </is>
      </c>
      <c r="K78" s="12" t="inlineStr">
        <is>
          <t>Different</t>
        </is>
      </c>
      <c r="L78" s="1">
        <f>IF(AND(K78="Different",OR(I78 = $O$1,J78=$O$1)),E78,"")</f>
        <v/>
      </c>
      <c r="M78" s="1">
        <f>IF(L78&lt;&gt;"",IF(I78=$O$1,J78,I78),"")</f>
        <v/>
      </c>
      <c r="N78" s="1" t="n"/>
      <c r="O78" s="1" t="n"/>
      <c r="P78" s="1" t="n"/>
      <c r="Q78" s="4" t="n"/>
      <c r="R78" s="4" t="n"/>
      <c r="S78" s="4" t="n"/>
      <c r="T78" s="4" t="n"/>
      <c r="U78" s="4" t="n"/>
      <c r="V78" s="4" t="n"/>
      <c r="W78" s="4" t="n"/>
      <c r="X78" s="4" t="n"/>
      <c r="Y78" s="4" t="n"/>
      <c r="Z78" s="4" t="n"/>
      <c r="AA78" s="4" t="n"/>
      <c r="AB78" s="4" t="n"/>
      <c r="AC78" s="4" t="n"/>
      <c r="AD78" s="4" t="n"/>
      <c r="AE78" s="4" t="n"/>
      <c r="AF78" s="4" t="n"/>
      <c r="AG78" s="4" t="n"/>
    </row>
    <row r="79" ht="15.75" customHeight="1" s="157">
      <c r="A79" s="8" t="inlineStr">
        <is>
          <t>p31</t>
        </is>
      </c>
      <c r="B79" s="8" t="inlineStr">
        <is>
          <t>p47</t>
        </is>
      </c>
      <c r="C79" s="11" t="n">
        <v>0</v>
      </c>
      <c r="D79" s="11" t="n">
        <v>200</v>
      </c>
      <c r="E79" s="11" t="n">
        <v>314.46</v>
      </c>
      <c r="F79" s="8" t="inlineStr">
        <is>
          <t>changed to 200 MW</t>
        </is>
      </c>
      <c r="G79" s="11" t="n">
        <v>31</v>
      </c>
      <c r="H79" s="11" t="n">
        <v>47</v>
      </c>
      <c r="I79" s="12" t="inlineStr">
        <is>
          <t>NM</t>
        </is>
      </c>
      <c r="J79" s="12" t="inlineStr">
        <is>
          <t>NM</t>
        </is>
      </c>
      <c r="K79" s="12" t="inlineStr">
        <is>
          <t>Same</t>
        </is>
      </c>
      <c r="L79" s="1">
        <f>IF(AND(K79="Different",OR(I79 = $O$1,J79=$O$1)),E79,"")</f>
        <v/>
      </c>
      <c r="M79" s="1">
        <f>IF(L79&lt;&gt;"",IF(I79=$O$1,J79,I79),"")</f>
        <v/>
      </c>
      <c r="N79" s="1" t="n"/>
      <c r="O79" s="1" t="n"/>
      <c r="P79" s="1" t="n"/>
      <c r="Q79" s="4" t="n"/>
      <c r="R79" s="4" t="n"/>
      <c r="S79" s="4" t="n"/>
      <c r="T79" s="4" t="n"/>
      <c r="U79" s="4" t="n"/>
      <c r="V79" s="4" t="n"/>
      <c r="W79" s="4" t="n"/>
      <c r="X79" s="4" t="n"/>
      <c r="Y79" s="4" t="n"/>
      <c r="Z79" s="4" t="n"/>
      <c r="AA79" s="4" t="n"/>
      <c r="AB79" s="4" t="n"/>
      <c r="AC79" s="4" t="n"/>
      <c r="AD79" s="4" t="n"/>
      <c r="AE79" s="4" t="n"/>
      <c r="AF79" s="4" t="n"/>
      <c r="AG79" s="4" t="n"/>
    </row>
    <row r="80" ht="15.75" customHeight="1" s="157">
      <c r="A80" s="8" t="inlineStr">
        <is>
          <t>p31</t>
        </is>
      </c>
      <c r="B80" s="8" t="inlineStr">
        <is>
          <t>p48</t>
        </is>
      </c>
      <c r="C80" s="11" t="n">
        <v>0</v>
      </c>
      <c r="D80" s="11" t="n">
        <v>200</v>
      </c>
      <c r="E80" s="11" t="n">
        <v>314.46</v>
      </c>
      <c r="F80" s="8" t="inlineStr">
        <is>
          <t>changed to 200 MW</t>
        </is>
      </c>
      <c r="G80" s="11" t="n">
        <v>31</v>
      </c>
      <c r="H80" s="11" t="n">
        <v>48</v>
      </c>
      <c r="I80" s="12" t="inlineStr">
        <is>
          <t>NM</t>
        </is>
      </c>
      <c r="J80" s="12" t="inlineStr">
        <is>
          <t>TX</t>
        </is>
      </c>
      <c r="K80" s="12" t="inlineStr">
        <is>
          <t>Different</t>
        </is>
      </c>
      <c r="L80" s="1">
        <f>IF(AND(K80="Different",OR(I80 = $O$1,J80=$O$1)),E80,"")</f>
        <v/>
      </c>
      <c r="M80" s="1">
        <f>IF(L80&lt;&gt;"",IF(I80=$O$1,J80,I80),"")</f>
        <v/>
      </c>
      <c r="N80" s="1" t="n"/>
      <c r="O80" s="1" t="n"/>
      <c r="P80" s="1" t="n"/>
      <c r="Q80" s="4" t="n"/>
      <c r="R80" s="4" t="n"/>
      <c r="S80" s="4" t="n"/>
      <c r="T80" s="4" t="n"/>
      <c r="U80" s="4" t="n"/>
      <c r="V80" s="4" t="n"/>
      <c r="W80" s="4" t="n"/>
      <c r="X80" s="4" t="n"/>
      <c r="Y80" s="4" t="n"/>
      <c r="Z80" s="4" t="n"/>
      <c r="AA80" s="4" t="n"/>
      <c r="AB80" s="4" t="n"/>
      <c r="AC80" s="4" t="n"/>
      <c r="AD80" s="4" t="n"/>
      <c r="AE80" s="4" t="n"/>
      <c r="AF80" s="4" t="n"/>
      <c r="AG80" s="4" t="n"/>
    </row>
    <row r="81" ht="15.75" customHeight="1" s="157">
      <c r="A81" s="8" t="inlineStr">
        <is>
          <t>p31</t>
        </is>
      </c>
      <c r="B81" s="8" t="inlineStr">
        <is>
          <t>p59</t>
        </is>
      </c>
      <c r="C81" s="11" t="n">
        <v>2859</v>
      </c>
      <c r="D81" s="11" t="n">
        <v>0</v>
      </c>
      <c r="E81" s="11" t="n">
        <v>2859</v>
      </c>
      <c r="F81" s="8" t="n"/>
      <c r="G81" s="11" t="n">
        <v>31</v>
      </c>
      <c r="H81" s="11" t="n">
        <v>59</v>
      </c>
      <c r="I81" s="12" t="inlineStr">
        <is>
          <t>NM</t>
        </is>
      </c>
      <c r="J81" s="12" t="inlineStr">
        <is>
          <t>TX</t>
        </is>
      </c>
      <c r="K81" s="12" t="inlineStr">
        <is>
          <t>Different</t>
        </is>
      </c>
      <c r="L81" s="1">
        <f>IF(AND(K81="Different",OR(I81 = $O$1,J81=$O$1)),E81,"")</f>
        <v/>
      </c>
      <c r="M81" s="1">
        <f>IF(L81&lt;&gt;"",IF(I81=$O$1,J81,I81),"")</f>
        <v/>
      </c>
      <c r="N81" s="1" t="n"/>
      <c r="O81" s="1" t="n"/>
      <c r="P81" s="1" t="n"/>
      <c r="Q81" s="4" t="n"/>
      <c r="R81" s="4" t="n"/>
      <c r="S81" s="4" t="n"/>
      <c r="T81" s="4" t="n"/>
      <c r="U81" s="4" t="n"/>
      <c r="V81" s="4" t="n"/>
      <c r="W81" s="4" t="n"/>
      <c r="X81" s="4" t="n"/>
      <c r="Y81" s="4" t="n"/>
      <c r="Z81" s="4" t="n"/>
      <c r="AA81" s="4" t="n"/>
      <c r="AB81" s="4" t="n"/>
      <c r="AC81" s="4" t="n"/>
      <c r="AD81" s="4" t="n"/>
      <c r="AE81" s="4" t="n"/>
      <c r="AF81" s="4" t="n"/>
      <c r="AG81" s="4" t="n"/>
    </row>
    <row r="82" ht="15.75" customHeight="1" s="157">
      <c r="A82" s="8" t="inlineStr">
        <is>
          <t>p32</t>
        </is>
      </c>
      <c r="B82" s="8" t="inlineStr">
        <is>
          <t>p38</t>
        </is>
      </c>
      <c r="C82" s="11" t="n">
        <v>0</v>
      </c>
      <c r="D82" s="11" t="n">
        <v>200</v>
      </c>
      <c r="E82" s="11" t="n">
        <v>314.46</v>
      </c>
      <c r="F82" s="8" t="n"/>
      <c r="G82" s="11" t="n">
        <v>32</v>
      </c>
      <c r="H82" s="11" t="n">
        <v>38</v>
      </c>
      <c r="I82" s="12" t="inlineStr">
        <is>
          <t>SD</t>
        </is>
      </c>
      <c r="J82" s="12" t="inlineStr">
        <is>
          <t>SD</t>
        </is>
      </c>
      <c r="K82" s="12" t="inlineStr">
        <is>
          <t>Same</t>
        </is>
      </c>
      <c r="L82" s="1">
        <f>IF(AND(K82="Different",OR(I82 = $O$1,J82=$O$1)),E82,"")</f>
        <v/>
      </c>
      <c r="M82" s="1">
        <f>IF(L82&lt;&gt;"",IF(I82=$O$1,J82,I82),"")</f>
        <v/>
      </c>
      <c r="N82" s="1" t="n"/>
      <c r="O82" s="1" t="n"/>
      <c r="P82" s="1" t="n"/>
      <c r="Q82" s="4" t="n"/>
      <c r="R82" s="4" t="n"/>
      <c r="S82" s="4" t="n"/>
      <c r="T82" s="4" t="n"/>
      <c r="U82" s="4" t="n"/>
      <c r="V82" s="4" t="n"/>
      <c r="W82" s="4" t="n"/>
      <c r="X82" s="4" t="n"/>
      <c r="Y82" s="4" t="n"/>
      <c r="Z82" s="4" t="n"/>
      <c r="AA82" s="4" t="n"/>
      <c r="AB82" s="4" t="n"/>
      <c r="AC82" s="4" t="n"/>
      <c r="AD82" s="4" t="n"/>
      <c r="AE82" s="4" t="n"/>
      <c r="AF82" s="4" t="n"/>
      <c r="AG82" s="4" t="n"/>
    </row>
    <row r="83" ht="15.75" customHeight="1" s="157">
      <c r="A83" s="8" t="inlineStr">
        <is>
          <t>p33</t>
        </is>
      </c>
      <c r="B83" s="8" t="inlineStr">
        <is>
          <t>p34</t>
        </is>
      </c>
      <c r="C83" s="11" t="n">
        <v>2735</v>
      </c>
      <c r="D83" s="11" t="n">
        <v>0</v>
      </c>
      <c r="E83" s="11" t="n">
        <v>2735</v>
      </c>
      <c r="F83" s="8" t="n"/>
      <c r="G83" s="11" t="n">
        <v>33</v>
      </c>
      <c r="H83" s="11" t="n">
        <v>34</v>
      </c>
      <c r="I83" s="12" t="inlineStr">
        <is>
          <t>CO</t>
        </is>
      </c>
      <c r="J83" s="12" t="inlineStr">
        <is>
          <t>CO</t>
        </is>
      </c>
      <c r="K83" s="12" t="inlineStr">
        <is>
          <t>Same</t>
        </is>
      </c>
      <c r="L83" s="1">
        <f>IF(AND(K83="Different",OR(I83 = $O$1,J83=$O$1)),E83,"")</f>
        <v/>
      </c>
      <c r="M83" s="1">
        <f>IF(L83&lt;&gt;"",IF(I83=$O$1,J83,I83),"")</f>
        <v/>
      </c>
      <c r="N83" s="1" t="n"/>
      <c r="O83" s="1" t="n"/>
      <c r="P83" s="1" t="n"/>
      <c r="Q83" s="4" t="n"/>
      <c r="R83" s="4" t="n"/>
      <c r="S83" s="4" t="n"/>
      <c r="T83" s="4" t="n"/>
      <c r="U83" s="4" t="n"/>
      <c r="V83" s="4" t="n"/>
      <c r="W83" s="4" t="n"/>
      <c r="X83" s="4" t="n"/>
      <c r="Y83" s="4" t="n"/>
      <c r="Z83" s="4" t="n"/>
      <c r="AA83" s="4" t="n"/>
      <c r="AB83" s="4" t="n"/>
      <c r="AC83" s="4" t="n"/>
      <c r="AD83" s="4" t="n"/>
      <c r="AE83" s="4" t="n"/>
      <c r="AF83" s="4" t="n"/>
      <c r="AG83" s="4" t="n"/>
    </row>
    <row r="84" ht="15.75" customHeight="1" s="157">
      <c r="A84" s="8" t="inlineStr">
        <is>
          <t>p34</t>
        </is>
      </c>
      <c r="B84" s="8" t="inlineStr">
        <is>
          <t>p52</t>
        </is>
      </c>
      <c r="C84" s="11" t="n">
        <v>0</v>
      </c>
      <c r="D84" s="11" t="n">
        <v>210</v>
      </c>
      <c r="E84" s="11" t="n">
        <v>330.183</v>
      </c>
      <c r="F84" s="8" t="n"/>
      <c r="G84" s="11" t="n">
        <v>34</v>
      </c>
      <c r="H84" s="11" t="n">
        <v>52</v>
      </c>
      <c r="I84" s="12" t="inlineStr">
        <is>
          <t>CO</t>
        </is>
      </c>
      <c r="J84" s="12" t="inlineStr">
        <is>
          <t>KS</t>
        </is>
      </c>
      <c r="K84" s="12" t="inlineStr">
        <is>
          <t>Different</t>
        </is>
      </c>
      <c r="L84" s="1">
        <f>IF(AND(K84="Different",OR(I84 = $O$1,J84=$O$1)),E84,"")</f>
        <v/>
      </c>
      <c r="M84" s="1">
        <f>IF(L84&lt;&gt;"",IF(I84=$O$1,J84,I84),"")</f>
        <v/>
      </c>
      <c r="N84" s="1" t="n"/>
      <c r="O84" s="1" t="n"/>
      <c r="P84" s="1" t="n"/>
      <c r="Q84" s="4" t="n"/>
      <c r="R84" s="4" t="n"/>
      <c r="S84" s="4" t="n"/>
      <c r="T84" s="4" t="n"/>
      <c r="U84" s="4" t="n"/>
      <c r="V84" s="4" t="n"/>
      <c r="W84" s="4" t="n"/>
      <c r="X84" s="4" t="n"/>
      <c r="Y84" s="4" t="n"/>
      <c r="Z84" s="4" t="n"/>
      <c r="AA84" s="4" t="n"/>
      <c r="AB84" s="4" t="n"/>
      <c r="AC84" s="4" t="n"/>
      <c r="AD84" s="4" t="n"/>
      <c r="AE84" s="4" t="n"/>
      <c r="AF84" s="4" t="n"/>
      <c r="AG84" s="4" t="n"/>
    </row>
    <row r="85" ht="15.75" customHeight="1" s="157">
      <c r="A85" s="8" t="inlineStr">
        <is>
          <t>p35</t>
        </is>
      </c>
      <c r="B85" s="8" t="inlineStr">
        <is>
          <t>p36</t>
        </is>
      </c>
      <c r="C85" s="11" t="n">
        <v>609.5499</v>
      </c>
      <c r="D85" s="11" t="n">
        <v>0</v>
      </c>
      <c r="E85" s="11" t="n">
        <v>609.5499</v>
      </c>
      <c r="F85" s="8" t="n"/>
      <c r="G85" s="11" t="n">
        <v>35</v>
      </c>
      <c r="H85" s="11" t="n">
        <v>36</v>
      </c>
      <c r="I85" s="12" t="inlineStr">
        <is>
          <t>MT</t>
        </is>
      </c>
      <c r="J85" s="12" t="inlineStr">
        <is>
          <t>ND</t>
        </is>
      </c>
      <c r="K85" s="12" t="inlineStr">
        <is>
          <t>Different</t>
        </is>
      </c>
      <c r="L85" s="1">
        <f>IF(AND(K85="Different",OR(I85 = $O$1,J85=$O$1)),E85,"")</f>
        <v/>
      </c>
      <c r="M85" s="1">
        <f>IF(L85&lt;&gt;"",IF(I85=$O$1,J85,I85),"")</f>
        <v/>
      </c>
      <c r="N85" s="1" t="n"/>
      <c r="O85" s="1" t="n"/>
      <c r="P85" s="1" t="n"/>
      <c r="Q85" s="4" t="n"/>
      <c r="R85" s="4" t="n"/>
      <c r="S85" s="4" t="n"/>
      <c r="T85" s="4" t="n"/>
      <c r="U85" s="4" t="n"/>
      <c r="V85" s="4" t="n"/>
      <c r="W85" s="4" t="n"/>
      <c r="X85" s="4" t="n"/>
      <c r="Y85" s="4" t="n"/>
      <c r="Z85" s="4" t="n"/>
      <c r="AA85" s="4" t="n"/>
      <c r="AB85" s="4" t="n"/>
      <c r="AC85" s="4" t="n"/>
      <c r="AD85" s="4" t="n"/>
      <c r="AE85" s="4" t="n"/>
      <c r="AF85" s="4" t="n"/>
      <c r="AG85" s="4" t="n"/>
    </row>
    <row r="86" ht="15.75" customHeight="1" s="157">
      <c r="A86" s="8" t="inlineStr">
        <is>
          <t>p36</t>
        </is>
      </c>
      <c r="B86" s="8" t="inlineStr">
        <is>
          <t>p37</t>
        </is>
      </c>
      <c r="C86" s="11" t="n">
        <v>1127.729</v>
      </c>
      <c r="D86" s="11" t="n">
        <v>0</v>
      </c>
      <c r="E86" s="11" t="n">
        <v>1127.729</v>
      </c>
      <c r="F86" s="8" t="n"/>
      <c r="G86" s="11" t="n">
        <v>36</v>
      </c>
      <c r="H86" s="11" t="n">
        <v>37</v>
      </c>
      <c r="I86" s="12" t="inlineStr">
        <is>
          <t>ND</t>
        </is>
      </c>
      <c r="J86" s="12" t="inlineStr">
        <is>
          <t>ND</t>
        </is>
      </c>
      <c r="K86" s="12" t="inlineStr">
        <is>
          <t>Same</t>
        </is>
      </c>
      <c r="L86" s="1">
        <f>IF(AND(K86="Different",OR(I86 = $O$1,J86=$O$1)),E86,"")</f>
        <v/>
      </c>
      <c r="M86" s="1">
        <f>IF(L86&lt;&gt;"",IF(I86=$O$1,J86,I86),"")</f>
        <v/>
      </c>
      <c r="N86" s="1" t="n"/>
      <c r="O86" s="1" t="n"/>
      <c r="P86" s="1" t="n"/>
      <c r="Q86" s="4" t="n"/>
      <c r="R86" s="4" t="n"/>
      <c r="S86" s="4" t="n"/>
      <c r="T86" s="4" t="n"/>
      <c r="U86" s="4" t="n"/>
      <c r="V86" s="4" t="n"/>
      <c r="W86" s="4" t="n"/>
      <c r="X86" s="4" t="n"/>
      <c r="Y86" s="4" t="n"/>
      <c r="Z86" s="4" t="n"/>
      <c r="AA86" s="4" t="n"/>
      <c r="AB86" s="4" t="n"/>
      <c r="AC86" s="4" t="n"/>
      <c r="AD86" s="4" t="n"/>
      <c r="AE86" s="4" t="n"/>
      <c r="AF86" s="4" t="n"/>
      <c r="AG86" s="4" t="n"/>
    </row>
    <row r="87" ht="15.75" customHeight="1" s="157">
      <c r="A87" s="8" t="inlineStr">
        <is>
          <t>p36</t>
        </is>
      </c>
      <c r="B87" s="8" t="inlineStr">
        <is>
          <t>p38</t>
        </is>
      </c>
      <c r="C87" s="11" t="n">
        <v>2054.032</v>
      </c>
      <c r="D87" s="11" t="n">
        <v>0</v>
      </c>
      <c r="E87" s="11" t="n">
        <v>2054.032</v>
      </c>
      <c r="F87" s="8" t="n"/>
      <c r="G87" s="11" t="n">
        <v>36</v>
      </c>
      <c r="H87" s="11" t="n">
        <v>38</v>
      </c>
      <c r="I87" s="12" t="inlineStr">
        <is>
          <t>ND</t>
        </is>
      </c>
      <c r="J87" s="12" t="inlineStr">
        <is>
          <t>SD</t>
        </is>
      </c>
      <c r="K87" s="12" t="inlineStr">
        <is>
          <t>Different</t>
        </is>
      </c>
      <c r="L87" s="1">
        <f>IF(AND(K87="Different",OR(I87 = $O$1,J87=$O$1)),E87,"")</f>
        <v/>
      </c>
      <c r="M87" s="1">
        <f>IF(L87&lt;&gt;"",IF(I87=$O$1,J87,I87),"")</f>
        <v/>
      </c>
      <c r="N87" s="1" t="n"/>
      <c r="O87" s="1" t="n"/>
      <c r="P87" s="1" t="n"/>
      <c r="Q87" s="4" t="n"/>
      <c r="R87" s="4" t="n"/>
      <c r="S87" s="4" t="n"/>
      <c r="T87" s="4" t="n"/>
      <c r="U87" s="4" t="n"/>
      <c r="V87" s="4" t="n"/>
      <c r="W87" s="4" t="n"/>
      <c r="X87" s="4" t="n"/>
      <c r="Y87" s="4" t="n"/>
      <c r="Z87" s="4" t="n"/>
      <c r="AA87" s="4" t="n"/>
      <c r="AB87" s="4" t="n"/>
      <c r="AC87" s="4" t="n"/>
      <c r="AD87" s="4" t="n"/>
      <c r="AE87" s="4" t="n"/>
      <c r="AF87" s="4" t="n"/>
      <c r="AG87" s="4" t="n"/>
    </row>
    <row r="88" ht="15.75" customHeight="1" s="157">
      <c r="A88" s="8" t="inlineStr">
        <is>
          <t>p37</t>
        </is>
      </c>
      <c r="B88" s="8" t="inlineStr">
        <is>
          <t>p38</t>
        </is>
      </c>
      <c r="C88" s="11" t="n">
        <v>206.3271</v>
      </c>
      <c r="D88" s="11" t="n">
        <v>0</v>
      </c>
      <c r="E88" s="11" t="n">
        <v>206.3271</v>
      </c>
      <c r="F88" s="8" t="n"/>
      <c r="G88" s="11" t="n">
        <v>37</v>
      </c>
      <c r="H88" s="11" t="n">
        <v>38</v>
      </c>
      <c r="I88" s="12" t="inlineStr">
        <is>
          <t>ND</t>
        </is>
      </c>
      <c r="J88" s="12" t="inlineStr">
        <is>
          <t>SD</t>
        </is>
      </c>
      <c r="K88" s="12" t="inlineStr">
        <is>
          <t>Different</t>
        </is>
      </c>
      <c r="L88" s="1">
        <f>IF(AND(K88="Different",OR(I88 = $O$1,J88=$O$1)),E88,"")</f>
        <v/>
      </c>
      <c r="M88" s="1">
        <f>IF(L88&lt;&gt;"",IF(I88=$O$1,J88,I88),"")</f>
        <v/>
      </c>
      <c r="N88" s="1" t="n"/>
      <c r="O88" s="1" t="n"/>
      <c r="P88" s="1" t="n"/>
      <c r="Q88" s="4" t="n"/>
      <c r="R88" s="4" t="n"/>
      <c r="S88" s="4" t="n"/>
      <c r="T88" s="4" t="n"/>
      <c r="U88" s="4" t="n"/>
      <c r="V88" s="4" t="n"/>
      <c r="W88" s="4" t="n"/>
      <c r="X88" s="4" t="n"/>
      <c r="Y88" s="4" t="n"/>
      <c r="Z88" s="4" t="n"/>
      <c r="AA88" s="4" t="n"/>
      <c r="AB88" s="4" t="n"/>
      <c r="AC88" s="4" t="n"/>
      <c r="AD88" s="4" t="n"/>
      <c r="AE88" s="4" t="n"/>
      <c r="AF88" s="4" t="n"/>
      <c r="AG88" s="4" t="n"/>
    </row>
    <row r="89" ht="15.75" customHeight="1" s="157">
      <c r="A89" s="8" t="inlineStr">
        <is>
          <t>p37</t>
        </is>
      </c>
      <c r="B89" s="8" t="inlineStr">
        <is>
          <t>p42</t>
        </is>
      </c>
      <c r="C89" s="11" t="n">
        <v>647.2445</v>
      </c>
      <c r="D89" s="11" t="n">
        <v>0</v>
      </c>
      <c r="E89" s="11" t="n">
        <v>647.2445</v>
      </c>
      <c r="F89" s="8" t="n"/>
      <c r="G89" s="11" t="n">
        <v>37</v>
      </c>
      <c r="H89" s="11" t="n">
        <v>42</v>
      </c>
      <c r="I89" s="12" t="inlineStr">
        <is>
          <t>ND</t>
        </is>
      </c>
      <c r="J89" s="12" t="inlineStr">
        <is>
          <t>MN</t>
        </is>
      </c>
      <c r="K89" s="12" t="inlineStr">
        <is>
          <t>Different</t>
        </is>
      </c>
      <c r="L89" s="1">
        <f>IF(AND(K89="Different",OR(I89 = $O$1,J89=$O$1)),E89,"")</f>
        <v/>
      </c>
      <c r="M89" s="1">
        <f>IF(L89&lt;&gt;"",IF(I89=$O$1,J89,I89),"")</f>
        <v/>
      </c>
      <c r="N89" s="1" t="n"/>
      <c r="O89" s="1" t="n"/>
      <c r="P89" s="1" t="n"/>
      <c r="Q89" s="4" t="n"/>
      <c r="R89" s="4" t="n"/>
      <c r="S89" s="4" t="n"/>
      <c r="T89" s="4" t="n"/>
      <c r="U89" s="4" t="n"/>
      <c r="V89" s="4" t="n"/>
      <c r="W89" s="4" t="n"/>
      <c r="X89" s="4" t="n"/>
      <c r="Y89" s="4" t="n"/>
      <c r="Z89" s="4" t="n"/>
      <c r="AA89" s="4" t="n"/>
      <c r="AB89" s="4" t="n"/>
      <c r="AC89" s="4" t="n"/>
      <c r="AD89" s="4" t="n"/>
      <c r="AE89" s="4" t="n"/>
      <c r="AF89" s="4" t="n"/>
      <c r="AG89" s="4" t="n"/>
    </row>
    <row r="90" ht="15.75" customHeight="1" s="157">
      <c r="A90" s="8" t="inlineStr">
        <is>
          <t>p37</t>
        </is>
      </c>
      <c r="B90" s="8" t="inlineStr">
        <is>
          <t>p43</t>
        </is>
      </c>
      <c r="C90" s="11" t="n">
        <v>1678.682</v>
      </c>
      <c r="D90" s="11" t="n">
        <v>1500</v>
      </c>
      <c r="E90" s="11" t="n">
        <v>2358.45</v>
      </c>
      <c r="F90" s="8" t="inlineStr">
        <is>
          <t>the DC projects were missing</t>
        </is>
      </c>
      <c r="G90" s="11" t="n">
        <v>37</v>
      </c>
      <c r="H90" s="11" t="n">
        <v>43</v>
      </c>
      <c r="I90" s="12" t="inlineStr">
        <is>
          <t>ND</t>
        </is>
      </c>
      <c r="J90" s="12" t="inlineStr">
        <is>
          <t>MN</t>
        </is>
      </c>
      <c r="K90" s="12" t="inlineStr">
        <is>
          <t>Different</t>
        </is>
      </c>
      <c r="L90" s="1">
        <f>IF(AND(K90="Different",OR(I90 = $O$1,J90=$O$1)),E90,"")</f>
        <v/>
      </c>
      <c r="M90" s="1">
        <f>IF(L90&lt;&gt;"",IF(I90=$O$1,J90,I90),"")</f>
        <v/>
      </c>
      <c r="N90" s="1" t="n"/>
      <c r="O90" s="1" t="n"/>
      <c r="P90" s="1" t="n"/>
      <c r="Q90" s="4" t="n"/>
      <c r="R90" s="4" t="n"/>
      <c r="S90" s="4" t="n"/>
      <c r="T90" s="4" t="n"/>
      <c r="U90" s="4" t="n"/>
      <c r="V90" s="4" t="n"/>
      <c r="W90" s="4" t="n"/>
      <c r="X90" s="4" t="n"/>
      <c r="Y90" s="4" t="n"/>
      <c r="Z90" s="4" t="n"/>
      <c r="AA90" s="4" t="n"/>
      <c r="AB90" s="4" t="n"/>
      <c r="AC90" s="4" t="n"/>
      <c r="AD90" s="4" t="n"/>
      <c r="AE90" s="4" t="n"/>
      <c r="AF90" s="4" t="n"/>
      <c r="AG90" s="4" t="n"/>
    </row>
    <row r="91" ht="15.75" customHeight="1" s="157">
      <c r="A91" s="8" t="inlineStr">
        <is>
          <t>p38</t>
        </is>
      </c>
      <c r="B91" s="8" t="inlineStr">
        <is>
          <t>p39</t>
        </is>
      </c>
      <c r="C91" s="11" t="n">
        <v>314.5868</v>
      </c>
      <c r="D91" s="11" t="n">
        <v>0</v>
      </c>
      <c r="E91" s="11" t="n">
        <v>314.5868</v>
      </c>
      <c r="F91" s="8" t="n"/>
      <c r="G91" s="11" t="n">
        <v>38</v>
      </c>
      <c r="H91" s="11" t="n">
        <v>39</v>
      </c>
      <c r="I91" s="12" t="inlineStr">
        <is>
          <t>SD</t>
        </is>
      </c>
      <c r="J91" s="12" t="inlineStr">
        <is>
          <t>NE</t>
        </is>
      </c>
      <c r="K91" s="12" t="inlineStr">
        <is>
          <t>Different</t>
        </is>
      </c>
      <c r="L91" s="1">
        <f>IF(AND(K91="Different",OR(I91 = $O$1,J91=$O$1)),E91,"")</f>
        <v/>
      </c>
      <c r="M91" s="1">
        <f>IF(L91&lt;&gt;"",IF(I91=$O$1,J91,I91),"")</f>
        <v/>
      </c>
      <c r="N91" s="1" t="n"/>
      <c r="O91" s="1" t="n"/>
      <c r="P91" s="1" t="n"/>
      <c r="Q91" s="4" t="n"/>
      <c r="R91" s="4" t="n"/>
      <c r="S91" s="4" t="n"/>
      <c r="T91" s="4" t="n"/>
      <c r="U91" s="4" t="n"/>
      <c r="V91" s="4" t="n"/>
      <c r="W91" s="4" t="n"/>
      <c r="X91" s="4" t="n"/>
      <c r="Y91" s="4" t="n"/>
      <c r="Z91" s="4" t="n"/>
      <c r="AA91" s="4" t="n"/>
      <c r="AB91" s="4" t="n"/>
      <c r="AC91" s="4" t="n"/>
      <c r="AD91" s="4" t="n"/>
      <c r="AE91" s="4" t="n"/>
      <c r="AF91" s="4" t="n"/>
      <c r="AG91" s="4" t="n"/>
    </row>
    <row r="92" ht="15.75" customHeight="1" s="157">
      <c r="A92" s="8" t="inlineStr">
        <is>
          <t>p38</t>
        </is>
      </c>
      <c r="B92" s="8" t="inlineStr">
        <is>
          <t>p40</t>
        </is>
      </c>
      <c r="C92" s="11" t="n">
        <v>733.8224</v>
      </c>
      <c r="D92" s="11" t="n">
        <v>0</v>
      </c>
      <c r="E92" s="11" t="n">
        <v>733.8224</v>
      </c>
      <c r="F92" s="8" t="n"/>
      <c r="G92" s="11" t="n">
        <v>38</v>
      </c>
      <c r="H92" s="11" t="n">
        <v>40</v>
      </c>
      <c r="I92" s="12" t="inlineStr">
        <is>
          <t>SD</t>
        </is>
      </c>
      <c r="J92" s="12" t="inlineStr">
        <is>
          <t>NE</t>
        </is>
      </c>
      <c r="K92" s="12" t="inlineStr">
        <is>
          <t>Different</t>
        </is>
      </c>
      <c r="L92" s="1">
        <f>IF(AND(K92="Different",OR(I92 = $O$1,J92=$O$1)),E92,"")</f>
        <v/>
      </c>
      <c r="M92" s="1">
        <f>IF(L92&lt;&gt;"",IF(I92=$O$1,J92,I92),"")</f>
        <v/>
      </c>
      <c r="N92" s="1" t="n"/>
      <c r="O92" s="1" t="n"/>
      <c r="P92" s="1" t="n"/>
      <c r="Q92" s="4" t="n"/>
      <c r="R92" s="4" t="n"/>
      <c r="S92" s="4" t="n"/>
      <c r="T92" s="4" t="n"/>
      <c r="U92" s="4" t="n"/>
      <c r="V92" s="4" t="n"/>
      <c r="W92" s="4" t="n"/>
      <c r="X92" s="4" t="n"/>
      <c r="Y92" s="4" t="n"/>
      <c r="Z92" s="4" t="n"/>
      <c r="AA92" s="4" t="n"/>
      <c r="AB92" s="4" t="n"/>
      <c r="AC92" s="4" t="n"/>
      <c r="AD92" s="4" t="n"/>
      <c r="AE92" s="4" t="n"/>
      <c r="AF92" s="4" t="n"/>
      <c r="AG92" s="4" t="n"/>
    </row>
    <row r="93" ht="15.75" customHeight="1" s="157">
      <c r="A93" s="8" t="inlineStr">
        <is>
          <t>p38</t>
        </is>
      </c>
      <c r="B93" s="8" t="inlineStr">
        <is>
          <t>p43</t>
        </is>
      </c>
      <c r="C93" s="11" t="n">
        <v>84.39539000000001</v>
      </c>
      <c r="D93" s="11" t="n">
        <v>0</v>
      </c>
      <c r="E93" s="11" t="n">
        <v>84.39539000000001</v>
      </c>
      <c r="F93" s="8" t="n"/>
      <c r="G93" s="11" t="n">
        <v>38</v>
      </c>
      <c r="H93" s="11" t="n">
        <v>43</v>
      </c>
      <c r="I93" s="12" t="inlineStr">
        <is>
          <t>SD</t>
        </is>
      </c>
      <c r="J93" s="12" t="inlineStr">
        <is>
          <t>MN</t>
        </is>
      </c>
      <c r="K93" s="12" t="inlineStr">
        <is>
          <t>Different</t>
        </is>
      </c>
      <c r="L93" s="1">
        <f>IF(AND(K93="Different",OR(I93 = $O$1,J93=$O$1)),E93,"")</f>
        <v/>
      </c>
      <c r="M93" s="1">
        <f>IF(L93&lt;&gt;"",IF(I93=$O$1,J93,I93),"")</f>
        <v/>
      </c>
      <c r="N93" s="1" t="n"/>
      <c r="O93" s="1" t="n"/>
      <c r="P93" s="1" t="n"/>
      <c r="Q93" s="4" t="n"/>
      <c r="R93" s="4" t="n"/>
      <c r="S93" s="4" t="n"/>
      <c r="T93" s="4" t="n"/>
      <c r="U93" s="4" t="n"/>
      <c r="V93" s="4" t="n"/>
      <c r="W93" s="4" t="n"/>
      <c r="X93" s="4" t="n"/>
      <c r="Y93" s="4" t="n"/>
      <c r="Z93" s="4" t="n"/>
      <c r="AA93" s="4" t="n"/>
      <c r="AB93" s="4" t="n"/>
      <c r="AC93" s="4" t="n"/>
      <c r="AD93" s="4" t="n"/>
      <c r="AE93" s="4" t="n"/>
      <c r="AF93" s="4" t="n"/>
      <c r="AG93" s="4" t="n"/>
    </row>
    <row r="94" ht="15.75" customHeight="1" s="157">
      <c r="A94" s="8" t="inlineStr">
        <is>
          <t>p38</t>
        </is>
      </c>
      <c r="B94" s="8" t="inlineStr">
        <is>
          <t>p44</t>
        </is>
      </c>
      <c r="C94" s="11" t="n">
        <v>1147.3</v>
      </c>
      <c r="D94" s="11" t="n">
        <v>0</v>
      </c>
      <c r="E94" s="11" t="n">
        <v>1147.3</v>
      </c>
      <c r="F94" s="8" t="n"/>
      <c r="G94" s="11" t="n">
        <v>38</v>
      </c>
      <c r="H94" s="11" t="n">
        <v>44</v>
      </c>
      <c r="I94" s="12" t="inlineStr">
        <is>
          <t>SD</t>
        </is>
      </c>
      <c r="J94" s="12" t="inlineStr">
        <is>
          <t>MN</t>
        </is>
      </c>
      <c r="K94" s="12" t="inlineStr">
        <is>
          <t>Different</t>
        </is>
      </c>
      <c r="L94" s="1">
        <f>IF(AND(K94="Different",OR(I94 = $O$1,J94=$O$1)),E94,"")</f>
        <v/>
      </c>
      <c r="M94" s="1">
        <f>IF(L94&lt;&gt;"",IF(I94=$O$1,J94,I94),"")</f>
        <v/>
      </c>
      <c r="N94" s="1" t="n"/>
      <c r="O94" s="1" t="n"/>
      <c r="P94" s="1" t="n"/>
      <c r="Q94" s="4" t="n"/>
      <c r="R94" s="4" t="n"/>
      <c r="S94" s="4" t="n"/>
      <c r="T94" s="4" t="n"/>
      <c r="U94" s="4" t="n"/>
      <c r="V94" s="4" t="n"/>
      <c r="W94" s="4" t="n"/>
      <c r="X94" s="4" t="n"/>
      <c r="Y94" s="4" t="n"/>
      <c r="Z94" s="4" t="n"/>
      <c r="AA94" s="4" t="n"/>
      <c r="AB94" s="4" t="n"/>
      <c r="AC94" s="4" t="n"/>
      <c r="AD94" s="4" t="n"/>
      <c r="AE94" s="4" t="n"/>
      <c r="AF94" s="4" t="n"/>
      <c r="AG94" s="4" t="n"/>
    </row>
    <row r="95" ht="15.75" customHeight="1" s="157">
      <c r="A95" s="8" t="inlineStr">
        <is>
          <t>p38</t>
        </is>
      </c>
      <c r="B95" s="8" t="inlineStr">
        <is>
          <t>p45</t>
        </is>
      </c>
      <c r="C95" s="11" t="n">
        <v>1494.105</v>
      </c>
      <c r="D95" s="11" t="n">
        <v>0</v>
      </c>
      <c r="E95" s="11" t="n">
        <v>1494.105</v>
      </c>
      <c r="F95" s="8" t="n"/>
      <c r="G95" s="11" t="n">
        <v>38</v>
      </c>
      <c r="H95" s="11" t="n">
        <v>45</v>
      </c>
      <c r="I95" s="12" t="inlineStr">
        <is>
          <t>SD</t>
        </is>
      </c>
      <c r="J95" s="12" t="inlineStr">
        <is>
          <t>IA</t>
        </is>
      </c>
      <c r="K95" s="12" t="inlineStr">
        <is>
          <t>Different</t>
        </is>
      </c>
      <c r="L95" s="1">
        <f>IF(AND(K95="Different",OR(I95 = $O$1,J95=$O$1)),E95,"")</f>
        <v/>
      </c>
      <c r="M95" s="1">
        <f>IF(L95&lt;&gt;"",IF(I95=$O$1,J95,I95),"")</f>
        <v/>
      </c>
      <c r="N95" s="1" t="n"/>
      <c r="O95" s="1" t="n"/>
      <c r="P95" s="1" t="n"/>
      <c r="Q95" s="4" t="n"/>
      <c r="R95" s="4" t="n"/>
      <c r="S95" s="4" t="n"/>
      <c r="T95" s="4" t="n"/>
      <c r="U95" s="4" t="n"/>
      <c r="V95" s="4" t="n"/>
      <c r="W95" s="4" t="n"/>
      <c r="X95" s="4" t="n"/>
      <c r="Y95" s="4" t="n"/>
      <c r="Z95" s="4" t="n"/>
      <c r="AA95" s="4" t="n"/>
      <c r="AB95" s="4" t="n"/>
      <c r="AC95" s="4" t="n"/>
      <c r="AD95" s="4" t="n"/>
      <c r="AE95" s="4" t="n"/>
      <c r="AF95" s="4" t="n"/>
      <c r="AG95" s="4" t="n"/>
    </row>
    <row r="96" ht="15.75" customHeight="1" s="157">
      <c r="A96" s="8" t="inlineStr">
        <is>
          <t>p39</t>
        </is>
      </c>
      <c r="B96" s="8" t="inlineStr">
        <is>
          <t>p40</t>
        </is>
      </c>
      <c r="C96" s="11" t="n">
        <v>2750.307</v>
      </c>
      <c r="D96" s="11" t="n">
        <v>0</v>
      </c>
      <c r="E96" s="11" t="n">
        <v>2750.307</v>
      </c>
      <c r="F96" s="8" t="n"/>
      <c r="G96" s="11" t="n">
        <v>39</v>
      </c>
      <c r="H96" s="11" t="n">
        <v>40</v>
      </c>
      <c r="I96" s="12" t="inlineStr">
        <is>
          <t>NE</t>
        </is>
      </c>
      <c r="J96" s="12" t="inlineStr">
        <is>
          <t>NE</t>
        </is>
      </c>
      <c r="K96" s="12" t="inlineStr">
        <is>
          <t>Same</t>
        </is>
      </c>
      <c r="L96" s="1">
        <f>IF(AND(K96="Different",OR(I96 = $O$1,J96=$O$1)),E96,"")</f>
        <v/>
      </c>
      <c r="M96" s="1">
        <f>IF(L96&lt;&gt;"",IF(I96=$O$1,J96,I96),"")</f>
        <v/>
      </c>
      <c r="N96" s="1" t="n"/>
      <c r="O96" s="1" t="n"/>
      <c r="P96" s="1" t="n"/>
      <c r="Q96" s="4" t="n"/>
      <c r="R96" s="4" t="n"/>
      <c r="S96" s="4" t="n"/>
      <c r="T96" s="4" t="n"/>
      <c r="U96" s="4" t="n"/>
      <c r="V96" s="4" t="n"/>
      <c r="W96" s="4" t="n"/>
      <c r="X96" s="4" t="n"/>
      <c r="Y96" s="4" t="n"/>
      <c r="Z96" s="4" t="n"/>
      <c r="AA96" s="4" t="n"/>
      <c r="AB96" s="4" t="n"/>
      <c r="AC96" s="4" t="n"/>
      <c r="AD96" s="4" t="n"/>
      <c r="AE96" s="4" t="n"/>
      <c r="AF96" s="4" t="n"/>
      <c r="AG96" s="4" t="n"/>
    </row>
    <row r="97" ht="15.75" customHeight="1" s="157">
      <c r="A97" s="8" t="inlineStr">
        <is>
          <t>p40</t>
        </is>
      </c>
      <c r="B97" s="8" t="inlineStr">
        <is>
          <t>p41</t>
        </is>
      </c>
      <c r="C97" s="11" t="n">
        <v>1733.566</v>
      </c>
      <c r="D97" s="11" t="n">
        <v>0</v>
      </c>
      <c r="E97" s="11" t="n">
        <v>1733.566</v>
      </c>
      <c r="F97" s="8" t="n"/>
      <c r="G97" s="11" t="n">
        <v>40</v>
      </c>
      <c r="H97" s="11" t="n">
        <v>41</v>
      </c>
      <c r="I97" s="12" t="inlineStr">
        <is>
          <t>NE</t>
        </is>
      </c>
      <c r="J97" s="12" t="inlineStr">
        <is>
          <t>NE</t>
        </is>
      </c>
      <c r="K97" s="12" t="inlineStr">
        <is>
          <t>Same</t>
        </is>
      </c>
      <c r="L97" s="1">
        <f>IF(AND(K97="Different",OR(I97 = $O$1,J97=$O$1)),E97,"")</f>
        <v/>
      </c>
      <c r="M97" s="1">
        <f>IF(L97&lt;&gt;"",IF(I97=$O$1,J97,I97),"")</f>
        <v/>
      </c>
      <c r="N97" s="1" t="n"/>
      <c r="O97" s="1" t="n"/>
      <c r="P97" s="1" t="n"/>
      <c r="Q97" s="4" t="n"/>
      <c r="R97" s="4" t="n"/>
      <c r="S97" s="4" t="n"/>
      <c r="T97" s="4" t="n"/>
      <c r="U97" s="4" t="n"/>
      <c r="V97" s="4" t="n"/>
      <c r="W97" s="4" t="n"/>
      <c r="X97" s="4" t="n"/>
      <c r="Y97" s="4" t="n"/>
      <c r="Z97" s="4" t="n"/>
      <c r="AA97" s="4" t="n"/>
      <c r="AB97" s="4" t="n"/>
      <c r="AC97" s="4" t="n"/>
      <c r="AD97" s="4" t="n"/>
      <c r="AE97" s="4" t="n"/>
      <c r="AF97" s="4" t="n"/>
      <c r="AG97" s="4" t="n"/>
    </row>
    <row r="98" ht="15.75" customHeight="1" s="157">
      <c r="A98" s="8" t="inlineStr">
        <is>
          <t>p40</t>
        </is>
      </c>
      <c r="B98" s="8" t="inlineStr">
        <is>
          <t>p45</t>
        </is>
      </c>
      <c r="C98" s="11" t="n">
        <v>781.058</v>
      </c>
      <c r="D98" s="11" t="n">
        <v>0</v>
      </c>
      <c r="E98" s="11" t="n">
        <v>781.058</v>
      </c>
      <c r="F98" s="8" t="n"/>
      <c r="G98" s="11" t="n">
        <v>40</v>
      </c>
      <c r="H98" s="11" t="n">
        <v>45</v>
      </c>
      <c r="I98" s="12" t="inlineStr">
        <is>
          <t>NE</t>
        </is>
      </c>
      <c r="J98" s="12" t="inlineStr">
        <is>
          <t>IA</t>
        </is>
      </c>
      <c r="K98" s="12" t="inlineStr">
        <is>
          <t>Different</t>
        </is>
      </c>
      <c r="L98" s="1">
        <f>IF(AND(K98="Different",OR(I98 = $O$1,J98=$O$1)),E98,"")</f>
        <v/>
      </c>
      <c r="M98" s="1">
        <f>IF(L98&lt;&gt;"",IF(I98=$O$1,J98,I98),"")</f>
        <v/>
      </c>
      <c r="N98" s="1" t="n"/>
      <c r="O98" s="1" t="n"/>
      <c r="P98" s="1" t="n"/>
      <c r="Q98" s="4" t="n"/>
      <c r="R98" s="4" t="n"/>
      <c r="S98" s="4" t="n"/>
      <c r="T98" s="4" t="n"/>
      <c r="U98" s="4" t="n"/>
      <c r="V98" s="4" t="n"/>
      <c r="W98" s="4" t="n"/>
      <c r="X98" s="4" t="n"/>
      <c r="Y98" s="4" t="n"/>
      <c r="Z98" s="4" t="n"/>
      <c r="AA98" s="4" t="n"/>
      <c r="AB98" s="4" t="n"/>
      <c r="AC98" s="4" t="n"/>
      <c r="AD98" s="4" t="n"/>
      <c r="AE98" s="4" t="n"/>
      <c r="AF98" s="4" t="n"/>
      <c r="AG98" s="4" t="n"/>
    </row>
    <row r="99" ht="15.75" customHeight="1" s="157">
      <c r="A99" s="8" t="inlineStr">
        <is>
          <t>p40</t>
        </is>
      </c>
      <c r="B99" s="8" t="inlineStr">
        <is>
          <t>p52</t>
        </is>
      </c>
      <c r="C99" s="11" t="n">
        <v>622.1238938</v>
      </c>
      <c r="D99" s="11" t="n">
        <v>0</v>
      </c>
      <c r="E99" s="11" t="n">
        <v>622.1238938</v>
      </c>
      <c r="F99" s="8" t="n"/>
      <c r="G99" s="11" t="n">
        <v>40</v>
      </c>
      <c r="H99" s="11" t="n">
        <v>52</v>
      </c>
      <c r="I99" s="12" t="inlineStr">
        <is>
          <t>NE</t>
        </is>
      </c>
      <c r="J99" s="12" t="inlineStr">
        <is>
          <t>KS</t>
        </is>
      </c>
      <c r="K99" s="12" t="inlineStr">
        <is>
          <t>Different</t>
        </is>
      </c>
      <c r="L99" s="1">
        <f>IF(AND(K99="Different",OR(I99 = $O$1,J99=$O$1)),E99,"")</f>
        <v/>
      </c>
      <c r="M99" s="1">
        <f>IF(L99&lt;&gt;"",IF(I99=$O$1,J99,I99),"")</f>
        <v/>
      </c>
      <c r="N99" s="1" t="n"/>
      <c r="O99" s="1" t="n"/>
      <c r="P99" s="1" t="n"/>
      <c r="Q99" s="4" t="n"/>
      <c r="R99" s="4" t="n"/>
      <c r="S99" s="4" t="n"/>
      <c r="T99" s="4" t="n"/>
      <c r="U99" s="4" t="n"/>
      <c r="V99" s="4" t="n"/>
      <c r="W99" s="4" t="n"/>
      <c r="X99" s="4" t="n"/>
      <c r="Y99" s="4" t="n"/>
      <c r="Z99" s="4" t="n"/>
      <c r="AA99" s="4" t="n"/>
      <c r="AB99" s="4" t="n"/>
      <c r="AC99" s="4" t="n"/>
      <c r="AD99" s="4" t="n"/>
      <c r="AE99" s="4" t="n"/>
      <c r="AF99" s="4" t="n"/>
      <c r="AG99" s="4" t="n"/>
    </row>
    <row r="100" ht="15.75" customHeight="1" s="157">
      <c r="A100" s="8" t="inlineStr">
        <is>
          <t>p41</t>
        </is>
      </c>
      <c r="B100" s="8" t="inlineStr">
        <is>
          <t>p45</t>
        </is>
      </c>
      <c r="C100" s="11" t="n">
        <v>2798.112</v>
      </c>
      <c r="D100" s="11" t="n">
        <v>0</v>
      </c>
      <c r="E100" s="11" t="n">
        <v>2798.112</v>
      </c>
      <c r="F100" s="8" t="n"/>
      <c r="G100" s="11" t="n">
        <v>41</v>
      </c>
      <c r="H100" s="11" t="n">
        <v>45</v>
      </c>
      <c r="I100" s="12" t="inlineStr">
        <is>
          <t>NE</t>
        </is>
      </c>
      <c r="J100" s="12" t="inlineStr">
        <is>
          <t>IA</t>
        </is>
      </c>
      <c r="K100" s="12" t="inlineStr">
        <is>
          <t>Different</t>
        </is>
      </c>
      <c r="L100" s="1">
        <f>IF(AND(K100="Different",OR(I100 = $O$1,J100=$O$1)),E100,"")</f>
        <v/>
      </c>
      <c r="M100" s="1">
        <f>IF(L100&lt;&gt;"",IF(I100=$O$1,J100,I100),"")</f>
        <v/>
      </c>
      <c r="N100" s="1" t="n"/>
      <c r="O100" s="1" t="n"/>
      <c r="P100" s="1" t="n"/>
      <c r="Q100" s="4" t="n"/>
      <c r="R100" s="4" t="n"/>
      <c r="S100" s="4" t="n"/>
      <c r="T100" s="4" t="n"/>
      <c r="U100" s="4" t="n"/>
      <c r="V100" s="4" t="n"/>
      <c r="W100" s="4" t="n"/>
      <c r="X100" s="4" t="n"/>
      <c r="Y100" s="4" t="n"/>
      <c r="Z100" s="4" t="n"/>
      <c r="AA100" s="4" t="n"/>
      <c r="AB100" s="4" t="n"/>
      <c r="AC100" s="4" t="n"/>
      <c r="AD100" s="4" t="n"/>
      <c r="AE100" s="4" t="n"/>
      <c r="AF100" s="4" t="n"/>
      <c r="AG100" s="4" t="n"/>
    </row>
    <row r="101" ht="15.75" customHeight="1" s="157">
      <c r="A101" s="8" t="inlineStr">
        <is>
          <t>p41</t>
        </is>
      </c>
      <c r="B101" s="8" t="inlineStr">
        <is>
          <t>p53</t>
        </is>
      </c>
      <c r="C101" s="11" t="n">
        <v>332.7433628</v>
      </c>
      <c r="D101" s="11" t="n">
        <v>0</v>
      </c>
      <c r="E101" s="11" t="n">
        <v>332.7433628</v>
      </c>
      <c r="F101" s="8" t="n"/>
      <c r="G101" s="11" t="n">
        <v>41</v>
      </c>
      <c r="H101" s="11" t="n">
        <v>53</v>
      </c>
      <c r="I101" s="12" t="inlineStr">
        <is>
          <t>NE</t>
        </is>
      </c>
      <c r="J101" s="12" t="inlineStr">
        <is>
          <t>KS</t>
        </is>
      </c>
      <c r="K101" s="12" t="inlineStr">
        <is>
          <t>Different</t>
        </is>
      </c>
      <c r="L101" s="1">
        <f>IF(AND(K101="Different",OR(I101 = $O$1,J101=$O$1)),E101,"")</f>
        <v/>
      </c>
      <c r="M101" s="1">
        <f>IF(L101&lt;&gt;"",IF(I101=$O$1,J101,I101),"")</f>
        <v/>
      </c>
      <c r="N101" s="1" t="n"/>
      <c r="O101" s="1" t="n"/>
      <c r="P101" s="1" t="n"/>
      <c r="Q101" s="4" t="n"/>
      <c r="R101" s="4" t="n"/>
      <c r="S101" s="4" t="n"/>
      <c r="T101" s="4" t="n"/>
      <c r="U101" s="4" t="n"/>
      <c r="V101" s="4" t="n"/>
      <c r="W101" s="4" t="n"/>
      <c r="X101" s="4" t="n"/>
      <c r="Y101" s="4" t="n"/>
      <c r="Z101" s="4" t="n"/>
      <c r="AA101" s="4" t="n"/>
      <c r="AB101" s="4" t="n"/>
      <c r="AC101" s="4" t="n"/>
      <c r="AD101" s="4" t="n"/>
      <c r="AE101" s="4" t="n"/>
      <c r="AF101" s="4" t="n"/>
      <c r="AG101" s="4" t="n"/>
    </row>
    <row r="102" ht="15.75" customHeight="1" s="157">
      <c r="A102" s="8" t="inlineStr">
        <is>
          <t>p41</t>
        </is>
      </c>
      <c r="B102" s="8" t="inlineStr">
        <is>
          <t>p54</t>
        </is>
      </c>
      <c r="C102" s="11" t="n">
        <v>1923.00885</v>
      </c>
      <c r="D102" s="11" t="n">
        <v>0</v>
      </c>
      <c r="E102" s="11" t="n">
        <v>1923.00885</v>
      </c>
      <c r="F102" s="8" t="n"/>
      <c r="G102" s="11" t="n">
        <v>41</v>
      </c>
      <c r="H102" s="11" t="n">
        <v>54</v>
      </c>
      <c r="I102" s="12" t="inlineStr">
        <is>
          <t>NE</t>
        </is>
      </c>
      <c r="J102" s="12" t="inlineStr">
        <is>
          <t>MO</t>
        </is>
      </c>
      <c r="K102" s="12" t="inlineStr">
        <is>
          <t>Different</t>
        </is>
      </c>
      <c r="L102" s="1">
        <f>IF(AND(K102="Different",OR(I102 = $O$1,J102=$O$1)),E102,"")</f>
        <v/>
      </c>
      <c r="M102" s="1">
        <f>IF(L102&lt;&gt;"",IF(I102=$O$1,J102,I102),"")</f>
        <v/>
      </c>
      <c r="N102" s="1" t="n"/>
      <c r="O102" s="1" t="n"/>
      <c r="P102" s="1" t="n"/>
      <c r="Q102" s="4" t="n"/>
      <c r="R102" s="4" t="n"/>
      <c r="S102" s="4" t="n"/>
      <c r="T102" s="4" t="n"/>
      <c r="U102" s="4" t="n"/>
      <c r="V102" s="4" t="n"/>
      <c r="W102" s="4" t="n"/>
      <c r="X102" s="4" t="n"/>
      <c r="Y102" s="4" t="n"/>
      <c r="Z102" s="4" t="n"/>
      <c r="AA102" s="4" t="n"/>
      <c r="AB102" s="4" t="n"/>
      <c r="AC102" s="4" t="n"/>
      <c r="AD102" s="4" t="n"/>
      <c r="AE102" s="4" t="n"/>
      <c r="AF102" s="4" t="n"/>
      <c r="AG102" s="4" t="n"/>
    </row>
    <row r="103" ht="15.75" customHeight="1" s="157">
      <c r="A103" s="8" t="inlineStr">
        <is>
          <t>p41</t>
        </is>
      </c>
      <c r="B103" s="8" t="inlineStr">
        <is>
          <t>p70</t>
        </is>
      </c>
      <c r="C103" s="11" t="n">
        <v>819.4082</v>
      </c>
      <c r="D103" s="11" t="n">
        <v>0</v>
      </c>
      <c r="E103" s="11" t="n">
        <v>819.4082</v>
      </c>
      <c r="F103" s="8" t="n"/>
      <c r="G103" s="11" t="n">
        <v>41</v>
      </c>
      <c r="H103" s="11" t="n">
        <v>70</v>
      </c>
      <c r="I103" s="12" t="inlineStr">
        <is>
          <t>NE</t>
        </is>
      </c>
      <c r="J103" s="12" t="inlineStr">
        <is>
          <t>IA</t>
        </is>
      </c>
      <c r="K103" s="12" t="inlineStr">
        <is>
          <t>Different</t>
        </is>
      </c>
      <c r="L103" s="1">
        <f>IF(AND(K103="Different",OR(I103 = $O$1,J103=$O$1)),E103,"")</f>
        <v/>
      </c>
      <c r="M103" s="1">
        <f>IF(L103&lt;&gt;"",IF(I103=$O$1,J103,I103),"")</f>
        <v/>
      </c>
      <c r="N103" s="1" t="n"/>
      <c r="O103" s="1" t="n"/>
      <c r="P103" s="1" t="n"/>
      <c r="Q103" s="4" t="n"/>
      <c r="R103" s="4" t="n"/>
      <c r="S103" s="4" t="n"/>
      <c r="T103" s="4" t="n"/>
      <c r="U103" s="4" t="n"/>
      <c r="V103" s="4" t="n"/>
      <c r="W103" s="4" t="n"/>
      <c r="X103" s="4" t="n"/>
      <c r="Y103" s="4" t="n"/>
      <c r="Z103" s="4" t="n"/>
      <c r="AA103" s="4" t="n"/>
      <c r="AB103" s="4" t="n"/>
      <c r="AC103" s="4" t="n"/>
      <c r="AD103" s="4" t="n"/>
      <c r="AE103" s="4" t="n"/>
      <c r="AF103" s="4" t="n"/>
      <c r="AG103" s="4" t="n"/>
    </row>
    <row r="104" ht="15.75" customHeight="1" s="157">
      <c r="A104" s="8" t="inlineStr">
        <is>
          <t>p42</t>
        </is>
      </c>
      <c r="B104" s="8" t="inlineStr">
        <is>
          <t>p43</t>
        </is>
      </c>
      <c r="C104" s="11" t="n">
        <v>2296.634</v>
      </c>
      <c r="D104" s="11" t="n">
        <v>0</v>
      </c>
      <c r="E104" s="11" t="n">
        <v>2296.634</v>
      </c>
      <c r="F104" s="8" t="n"/>
      <c r="G104" s="11" t="n">
        <v>42</v>
      </c>
      <c r="H104" s="11" t="n">
        <v>43</v>
      </c>
      <c r="I104" s="12" t="inlineStr">
        <is>
          <t>MN</t>
        </is>
      </c>
      <c r="J104" s="12" t="inlineStr">
        <is>
          <t>MN</t>
        </is>
      </c>
      <c r="K104" s="12" t="inlineStr">
        <is>
          <t>Same</t>
        </is>
      </c>
      <c r="L104" s="1">
        <f>IF(AND(K104="Different",OR(I104 = $O$1,J104=$O$1)),E104,"")</f>
        <v/>
      </c>
      <c r="M104" s="1">
        <f>IF(L104&lt;&gt;"",IF(I104=$O$1,J104,I104),"")</f>
        <v/>
      </c>
      <c r="N104" s="1" t="n"/>
      <c r="O104" s="1" t="n"/>
      <c r="P104" s="1" t="n"/>
      <c r="Q104" s="4" t="n"/>
      <c r="R104" s="4" t="n"/>
      <c r="S104" s="4" t="n"/>
      <c r="T104" s="4" t="n"/>
      <c r="U104" s="4" t="n"/>
      <c r="V104" s="4" t="n"/>
      <c r="W104" s="4" t="n"/>
      <c r="X104" s="4" t="n"/>
      <c r="Y104" s="4" t="n"/>
      <c r="Z104" s="4" t="n"/>
      <c r="AA104" s="4" t="n"/>
      <c r="AB104" s="4" t="n"/>
      <c r="AC104" s="4" t="n"/>
      <c r="AD104" s="4" t="n"/>
      <c r="AE104" s="4" t="n"/>
      <c r="AF104" s="4" t="n"/>
      <c r="AG104" s="4" t="n"/>
    </row>
    <row r="105" ht="15.75" customHeight="1" s="157">
      <c r="A105" s="8" t="inlineStr">
        <is>
          <t>p43</t>
        </is>
      </c>
      <c r="B105" s="8" t="inlineStr">
        <is>
          <t>p44</t>
        </is>
      </c>
      <c r="C105" s="11" t="n">
        <v>947.2305</v>
      </c>
      <c r="D105" s="11" t="n">
        <v>0</v>
      </c>
      <c r="E105" s="11" t="n">
        <v>947.2305</v>
      </c>
      <c r="F105" s="8" t="n"/>
      <c r="G105" s="11" t="n">
        <v>43</v>
      </c>
      <c r="H105" s="11" t="n">
        <v>44</v>
      </c>
      <c r="I105" s="12" t="inlineStr">
        <is>
          <t>MN</t>
        </is>
      </c>
      <c r="J105" s="12" t="inlineStr">
        <is>
          <t>MN</t>
        </is>
      </c>
      <c r="K105" s="12" t="inlineStr">
        <is>
          <t>Same</t>
        </is>
      </c>
      <c r="L105" s="1">
        <f>IF(AND(K105="Different",OR(I105 = $O$1,J105=$O$1)),E105,"")</f>
        <v/>
      </c>
      <c r="M105" s="1">
        <f>IF(L105&lt;&gt;"",IF(I105=$O$1,J105,I105),"")</f>
        <v/>
      </c>
      <c r="N105" s="1" t="n"/>
      <c r="O105" s="1" t="n"/>
      <c r="P105" s="1" t="n"/>
      <c r="Q105" s="4" t="n"/>
      <c r="R105" s="4" t="n"/>
      <c r="S105" s="4" t="n"/>
      <c r="T105" s="4" t="n"/>
      <c r="U105" s="4" t="n"/>
      <c r="V105" s="4" t="n"/>
      <c r="W105" s="4" t="n"/>
      <c r="X105" s="4" t="n"/>
      <c r="Y105" s="4" t="n"/>
      <c r="Z105" s="4" t="n"/>
      <c r="AA105" s="4" t="n"/>
      <c r="AB105" s="4" t="n"/>
      <c r="AC105" s="4" t="n"/>
      <c r="AD105" s="4" t="n"/>
      <c r="AE105" s="4" t="n"/>
      <c r="AF105" s="4" t="n"/>
      <c r="AG105" s="4" t="n"/>
    </row>
    <row r="106" ht="15.75" customHeight="1" s="157">
      <c r="A106" s="8" t="inlineStr">
        <is>
          <t>p43</t>
        </is>
      </c>
      <c r="B106" s="8" t="inlineStr">
        <is>
          <t>p46</t>
        </is>
      </c>
      <c r="C106" s="11" t="n">
        <v>1554.97</v>
      </c>
      <c r="D106" s="11" t="n">
        <v>0</v>
      </c>
      <c r="E106" s="11" t="n">
        <v>1554.97</v>
      </c>
      <c r="F106" s="8" t="n"/>
      <c r="G106" s="11" t="n">
        <v>43</v>
      </c>
      <c r="H106" s="11" t="n">
        <v>46</v>
      </c>
      <c r="I106" s="12" t="inlineStr">
        <is>
          <t>MN</t>
        </is>
      </c>
      <c r="J106" s="12" t="inlineStr">
        <is>
          <t>WI</t>
        </is>
      </c>
      <c r="K106" s="12" t="inlineStr">
        <is>
          <t>Different</t>
        </is>
      </c>
      <c r="L106" s="1">
        <f>IF(AND(K106="Different",OR(I106 = $O$1,J106=$O$1)),E106,"")</f>
        <v/>
      </c>
      <c r="M106" s="1">
        <f>IF(L106&lt;&gt;"",IF(I106=$O$1,J106,I106),"")</f>
        <v/>
      </c>
      <c r="N106" s="1" t="n"/>
      <c r="O106" s="1" t="n"/>
      <c r="P106" s="1" t="n"/>
      <c r="Q106" s="4" t="n"/>
      <c r="R106" s="4" t="n"/>
      <c r="S106" s="4" t="n"/>
      <c r="T106" s="4" t="n"/>
      <c r="U106" s="4" t="n"/>
      <c r="V106" s="4" t="n"/>
      <c r="W106" s="4" t="n"/>
      <c r="X106" s="4" t="n"/>
      <c r="Y106" s="4" t="n"/>
      <c r="Z106" s="4" t="n"/>
      <c r="AA106" s="4" t="n"/>
      <c r="AB106" s="4" t="n"/>
      <c r="AC106" s="4" t="n"/>
      <c r="AD106" s="4" t="n"/>
      <c r="AE106" s="4" t="n"/>
      <c r="AF106" s="4" t="n"/>
      <c r="AG106" s="4" t="n"/>
    </row>
    <row r="107" ht="15.75" customHeight="1" s="157">
      <c r="A107" s="8" t="inlineStr">
        <is>
          <t>p43</t>
        </is>
      </c>
      <c r="B107" s="8" t="inlineStr">
        <is>
          <t>p68</t>
        </is>
      </c>
      <c r="C107" s="11" t="n">
        <v>1959.943</v>
      </c>
      <c r="D107" s="11" t="n">
        <v>0</v>
      </c>
      <c r="E107" s="11" t="n">
        <v>1959.943</v>
      </c>
      <c r="F107" s="8" t="n"/>
      <c r="G107" s="11" t="n">
        <v>43</v>
      </c>
      <c r="H107" s="11" t="n">
        <v>68</v>
      </c>
      <c r="I107" s="12" t="inlineStr">
        <is>
          <t>MN</t>
        </is>
      </c>
      <c r="J107" s="12" t="inlineStr">
        <is>
          <t>MN</t>
        </is>
      </c>
      <c r="K107" s="12" t="inlineStr">
        <is>
          <t>Same</t>
        </is>
      </c>
      <c r="L107" s="1">
        <f>IF(AND(K107="Different",OR(I107 = $O$1,J107=$O$1)),E107,"")</f>
        <v/>
      </c>
      <c r="M107" s="1">
        <f>IF(L107&lt;&gt;"",IF(I107=$O$1,J107,I107),"")</f>
        <v/>
      </c>
      <c r="N107" s="1" t="n"/>
      <c r="O107" s="1" t="n"/>
      <c r="P107" s="1" t="n"/>
      <c r="Q107" s="4" t="n"/>
      <c r="R107" s="4" t="n"/>
      <c r="S107" s="4" t="n"/>
      <c r="T107" s="4" t="n"/>
      <c r="U107" s="4" t="n"/>
      <c r="V107" s="4" t="n"/>
      <c r="W107" s="4" t="n"/>
      <c r="X107" s="4" t="n"/>
      <c r="Y107" s="4" t="n"/>
      <c r="Z107" s="4" t="n"/>
      <c r="AA107" s="4" t="n"/>
      <c r="AB107" s="4" t="n"/>
      <c r="AC107" s="4" t="n"/>
      <c r="AD107" s="4" t="n"/>
      <c r="AE107" s="4" t="n"/>
      <c r="AF107" s="4" t="n"/>
      <c r="AG107" s="4" t="n"/>
    </row>
    <row r="108" ht="15.75" customHeight="1" s="157">
      <c r="A108" s="8" t="inlineStr">
        <is>
          <t>p44</t>
        </is>
      </c>
      <c r="B108" s="8" t="inlineStr">
        <is>
          <t>p45</t>
        </is>
      </c>
      <c r="C108" s="11" t="n">
        <v>64.58801</v>
      </c>
      <c r="D108" s="11" t="n">
        <v>0</v>
      </c>
      <c r="E108" s="11" t="n">
        <v>64.58801</v>
      </c>
      <c r="F108" s="8" t="n"/>
      <c r="G108" s="11" t="n">
        <v>44</v>
      </c>
      <c r="H108" s="11" t="n">
        <v>45</v>
      </c>
      <c r="I108" s="12" t="inlineStr">
        <is>
          <t>MN</t>
        </is>
      </c>
      <c r="J108" s="12" t="inlineStr">
        <is>
          <t>IA</t>
        </is>
      </c>
      <c r="K108" s="12" t="inlineStr">
        <is>
          <t>Different</t>
        </is>
      </c>
      <c r="L108" s="1">
        <f>IF(AND(K108="Different",OR(I108 = $O$1,J108=$O$1)),E108,"")</f>
        <v/>
      </c>
      <c r="M108" s="1">
        <f>IF(L108&lt;&gt;"",IF(I108=$O$1,J108,I108),"")</f>
        <v/>
      </c>
      <c r="N108" s="1" t="n"/>
      <c r="O108" s="1" t="n"/>
      <c r="P108" s="1" t="n"/>
      <c r="Q108" s="4" t="n"/>
      <c r="R108" s="4" t="n"/>
      <c r="S108" s="4" t="n"/>
      <c r="T108" s="4" t="n"/>
      <c r="U108" s="4" t="n"/>
      <c r="V108" s="4" t="n"/>
      <c r="W108" s="4" t="n"/>
      <c r="X108" s="4" t="n"/>
      <c r="Y108" s="4" t="n"/>
      <c r="Z108" s="4" t="n"/>
      <c r="AA108" s="4" t="n"/>
      <c r="AB108" s="4" t="n"/>
      <c r="AC108" s="4" t="n"/>
      <c r="AD108" s="4" t="n"/>
      <c r="AE108" s="4" t="n"/>
      <c r="AF108" s="4" t="n"/>
      <c r="AG108" s="4" t="n"/>
    </row>
    <row r="109" ht="15.75" customHeight="1" s="157">
      <c r="A109" s="8" t="inlineStr">
        <is>
          <t>p44</t>
        </is>
      </c>
      <c r="B109" s="8" t="inlineStr">
        <is>
          <t>p68</t>
        </is>
      </c>
      <c r="C109" s="11" t="n">
        <v>202.7639</v>
      </c>
      <c r="D109" s="11" t="n">
        <v>0</v>
      </c>
      <c r="E109" s="11" t="n">
        <v>202.7639</v>
      </c>
      <c r="F109" s="8" t="n"/>
      <c r="G109" s="11" t="n">
        <v>44</v>
      </c>
      <c r="H109" s="11" t="n">
        <v>68</v>
      </c>
      <c r="I109" s="12" t="inlineStr">
        <is>
          <t>MN</t>
        </is>
      </c>
      <c r="J109" s="12" t="inlineStr">
        <is>
          <t>MN</t>
        </is>
      </c>
      <c r="K109" s="12" t="inlineStr">
        <is>
          <t>Same</t>
        </is>
      </c>
      <c r="L109" s="1">
        <f>IF(AND(K109="Different",OR(I109 = $O$1,J109=$O$1)),E109,"")</f>
        <v/>
      </c>
      <c r="M109" s="1">
        <f>IF(L109&lt;&gt;"",IF(I109=$O$1,J109,I109),"")</f>
        <v/>
      </c>
      <c r="N109" s="1" t="n"/>
      <c r="O109" s="1" t="n"/>
      <c r="P109" s="1" t="n"/>
      <c r="Q109" s="4" t="n"/>
      <c r="R109" s="4" t="n"/>
      <c r="S109" s="4" t="n"/>
      <c r="T109" s="4" t="n"/>
      <c r="U109" s="4" t="n"/>
      <c r="V109" s="4" t="n"/>
      <c r="W109" s="4" t="n"/>
      <c r="X109" s="4" t="n"/>
      <c r="Y109" s="4" t="n"/>
      <c r="Z109" s="4" t="n"/>
      <c r="AA109" s="4" t="n"/>
      <c r="AB109" s="4" t="n"/>
      <c r="AC109" s="4" t="n"/>
      <c r="AD109" s="4" t="n"/>
      <c r="AE109" s="4" t="n"/>
      <c r="AF109" s="4" t="n"/>
      <c r="AG109" s="4" t="n"/>
    </row>
    <row r="110" ht="15.75" customHeight="1" s="157">
      <c r="A110" s="8" t="inlineStr">
        <is>
          <t>p45</t>
        </is>
      </c>
      <c r="B110" s="8" t="inlineStr">
        <is>
          <t>p54</t>
        </is>
      </c>
      <c r="C110" s="11" t="n">
        <v>429.2035398</v>
      </c>
      <c r="D110" s="11" t="n">
        <v>0</v>
      </c>
      <c r="E110" s="11" t="n">
        <v>429.2035398</v>
      </c>
      <c r="F110" s="8" t="n"/>
      <c r="G110" s="11" t="n">
        <v>45</v>
      </c>
      <c r="H110" s="11" t="n">
        <v>54</v>
      </c>
      <c r="I110" s="12" t="inlineStr">
        <is>
          <t>IA</t>
        </is>
      </c>
      <c r="J110" s="12" t="inlineStr">
        <is>
          <t>MO</t>
        </is>
      </c>
      <c r="K110" s="12" t="inlineStr">
        <is>
          <t>Different</t>
        </is>
      </c>
      <c r="L110" s="1">
        <f>IF(AND(K110="Different",OR(I110 = $O$1,J110=$O$1)),E110,"")</f>
        <v/>
      </c>
      <c r="M110" s="1">
        <f>IF(L110&lt;&gt;"",IF(I110=$O$1,J110,I110),"")</f>
        <v/>
      </c>
      <c r="N110" s="1" t="n"/>
      <c r="O110" s="1" t="n"/>
      <c r="P110" s="1" t="n"/>
      <c r="Q110" s="4" t="n"/>
      <c r="R110" s="4" t="n"/>
      <c r="S110" s="4" t="n"/>
      <c r="T110" s="4" t="n"/>
      <c r="U110" s="4" t="n"/>
      <c r="V110" s="4" t="n"/>
      <c r="W110" s="4" t="n"/>
      <c r="X110" s="4" t="n"/>
      <c r="Y110" s="4" t="n"/>
      <c r="Z110" s="4" t="n"/>
      <c r="AA110" s="4" t="n"/>
      <c r="AB110" s="4" t="n"/>
      <c r="AC110" s="4" t="n"/>
      <c r="AD110" s="4" t="n"/>
      <c r="AE110" s="4" t="n"/>
      <c r="AF110" s="4" t="n"/>
      <c r="AG110" s="4" t="n"/>
    </row>
    <row r="111" ht="15.75" customHeight="1" s="157">
      <c r="A111" s="8" t="inlineStr">
        <is>
          <t>p45</t>
        </is>
      </c>
      <c r="B111" s="8" t="inlineStr">
        <is>
          <t>p68</t>
        </is>
      </c>
      <c r="C111" s="11" t="n">
        <v>362.377</v>
      </c>
      <c r="D111" s="11" t="n">
        <v>0</v>
      </c>
      <c r="E111" s="11" t="n">
        <v>362.377</v>
      </c>
      <c r="F111" s="8" t="n"/>
      <c r="G111" s="11" t="n">
        <v>45</v>
      </c>
      <c r="H111" s="11" t="n">
        <v>68</v>
      </c>
      <c r="I111" s="12" t="inlineStr">
        <is>
          <t>IA</t>
        </is>
      </c>
      <c r="J111" s="12" t="inlineStr">
        <is>
          <t>MN</t>
        </is>
      </c>
      <c r="K111" s="12" t="inlineStr">
        <is>
          <t>Different</t>
        </is>
      </c>
      <c r="L111" s="1">
        <f>IF(AND(K111="Different",OR(I111 = $O$1,J111=$O$1)),E111,"")</f>
        <v/>
      </c>
      <c r="M111" s="1">
        <f>IF(L111&lt;&gt;"",IF(I111=$O$1,J111,I111),"")</f>
        <v/>
      </c>
      <c r="N111" s="1" t="n"/>
      <c r="O111" s="1" t="n"/>
      <c r="P111" s="1" t="n"/>
      <c r="Q111" s="4" t="n"/>
      <c r="R111" s="4" t="n"/>
      <c r="S111" s="4" t="n"/>
      <c r="T111" s="4" t="n"/>
      <c r="U111" s="4" t="n"/>
      <c r="V111" s="4" t="n"/>
      <c r="W111" s="4" t="n"/>
      <c r="X111" s="4" t="n"/>
      <c r="Y111" s="4" t="n"/>
      <c r="Z111" s="4" t="n"/>
      <c r="AA111" s="4" t="n"/>
      <c r="AB111" s="4" t="n"/>
      <c r="AC111" s="4" t="n"/>
      <c r="AD111" s="4" t="n"/>
      <c r="AE111" s="4" t="n"/>
      <c r="AF111" s="4" t="n"/>
      <c r="AG111" s="4" t="n"/>
    </row>
    <row r="112" ht="15.75" customHeight="1" s="157">
      <c r="A112" s="8" t="inlineStr">
        <is>
          <t>p45</t>
        </is>
      </c>
      <c r="B112" s="8" t="inlineStr">
        <is>
          <t>p69</t>
        </is>
      </c>
      <c r="C112" s="11" t="n">
        <v>188.4004</v>
      </c>
      <c r="D112" s="11" t="n">
        <v>0</v>
      </c>
      <c r="E112" s="11" t="n">
        <v>188.4004</v>
      </c>
      <c r="F112" s="8" t="n"/>
      <c r="G112" s="11" t="n">
        <v>45</v>
      </c>
      <c r="H112" s="11" t="n">
        <v>69</v>
      </c>
      <c r="I112" s="12" t="inlineStr">
        <is>
          <t>IA</t>
        </is>
      </c>
      <c r="J112" s="12" t="inlineStr">
        <is>
          <t>IA</t>
        </is>
      </c>
      <c r="K112" s="12" t="inlineStr">
        <is>
          <t>Same</t>
        </is>
      </c>
      <c r="L112" s="1">
        <f>IF(AND(K112="Different",OR(I112 = $O$1,J112=$O$1)),E112,"")</f>
        <v/>
      </c>
      <c r="M112" s="1">
        <f>IF(L112&lt;&gt;"",IF(I112=$O$1,J112,I112),"")</f>
        <v/>
      </c>
      <c r="N112" s="1" t="n"/>
      <c r="O112" s="1" t="n"/>
      <c r="P112" s="1" t="n"/>
      <c r="Q112" s="4" t="n"/>
      <c r="R112" s="4" t="n"/>
      <c r="S112" s="4" t="n"/>
      <c r="T112" s="4" t="n"/>
      <c r="U112" s="4" t="n"/>
      <c r="V112" s="4" t="n"/>
      <c r="W112" s="4" t="n"/>
      <c r="X112" s="4" t="n"/>
      <c r="Y112" s="4" t="n"/>
      <c r="Z112" s="4" t="n"/>
      <c r="AA112" s="4" t="n"/>
      <c r="AB112" s="4" t="n"/>
      <c r="AC112" s="4" t="n"/>
      <c r="AD112" s="4" t="n"/>
      <c r="AE112" s="4" t="n"/>
      <c r="AF112" s="4" t="n"/>
      <c r="AG112" s="4" t="n"/>
    </row>
    <row r="113" ht="15.75" customHeight="1" s="157">
      <c r="A113" s="8" t="inlineStr">
        <is>
          <t>p45</t>
        </is>
      </c>
      <c r="B113" s="8" t="inlineStr">
        <is>
          <t>p70</t>
        </is>
      </c>
      <c r="C113" s="11" t="n">
        <v>2277.883</v>
      </c>
      <c r="D113" s="11" t="n">
        <v>0</v>
      </c>
      <c r="E113" s="11" t="n">
        <v>2277.883</v>
      </c>
      <c r="F113" s="8" t="n"/>
      <c r="G113" s="11" t="n">
        <v>45</v>
      </c>
      <c r="H113" s="11" t="n">
        <v>70</v>
      </c>
      <c r="I113" s="12" t="inlineStr">
        <is>
          <t>IA</t>
        </is>
      </c>
      <c r="J113" s="12" t="inlineStr">
        <is>
          <t>IA</t>
        </is>
      </c>
      <c r="K113" s="12" t="inlineStr">
        <is>
          <t>Same</t>
        </is>
      </c>
      <c r="L113" s="1">
        <f>IF(AND(K113="Different",OR(I113 = $O$1,J113=$O$1)),E113,"")</f>
        <v/>
      </c>
      <c r="M113" s="1">
        <f>IF(L113&lt;&gt;"",IF(I113=$O$1,J113,I113),"")</f>
        <v/>
      </c>
      <c r="N113" s="1" t="n"/>
      <c r="O113" s="1" t="n"/>
      <c r="P113" s="1" t="n"/>
      <c r="Q113" s="4" t="n"/>
      <c r="R113" s="4" t="n"/>
      <c r="S113" s="4" t="n"/>
      <c r="T113" s="4" t="n"/>
      <c r="U113" s="4" t="n"/>
      <c r="V113" s="4" t="n"/>
      <c r="W113" s="4" t="n"/>
      <c r="X113" s="4" t="n"/>
      <c r="Y113" s="4" t="n"/>
      <c r="Z113" s="4" t="n"/>
      <c r="AA113" s="4" t="n"/>
      <c r="AB113" s="4" t="n"/>
      <c r="AC113" s="4" t="n"/>
      <c r="AD113" s="4" t="n"/>
      <c r="AE113" s="4" t="n"/>
      <c r="AF113" s="4" t="n"/>
      <c r="AG113" s="4" t="n"/>
    </row>
    <row r="114" ht="15.75" customHeight="1" s="157">
      <c r="A114" s="8" t="inlineStr">
        <is>
          <t>p46</t>
        </is>
      </c>
      <c r="B114" s="8" t="inlineStr">
        <is>
          <t>p68</t>
        </is>
      </c>
      <c r="C114" s="11" t="n">
        <v>66.64001</v>
      </c>
      <c r="D114" s="11" t="n">
        <v>0</v>
      </c>
      <c r="E114" s="11" t="n">
        <v>66.64001</v>
      </c>
      <c r="F114" s="8" t="n"/>
      <c r="G114" s="11" t="n">
        <v>46</v>
      </c>
      <c r="H114" s="11" t="n">
        <v>68</v>
      </c>
      <c r="I114" s="12" t="inlineStr">
        <is>
          <t>WI</t>
        </is>
      </c>
      <c r="J114" s="12" t="inlineStr">
        <is>
          <t>MN</t>
        </is>
      </c>
      <c r="K114" s="12" t="inlineStr">
        <is>
          <t>Different</t>
        </is>
      </c>
      <c r="L114" s="1">
        <f>IF(AND(K114="Different",OR(I114 = $O$1,J114=$O$1)),E114,"")</f>
        <v/>
      </c>
      <c r="M114" s="1">
        <f>IF(L114&lt;&gt;"",IF(I114=$O$1,J114,I114),"")</f>
        <v/>
      </c>
      <c r="N114" s="1" t="n"/>
      <c r="O114" s="1" t="n"/>
      <c r="P114" s="1" t="n"/>
      <c r="Q114" s="4" t="n"/>
      <c r="R114" s="4" t="n"/>
      <c r="S114" s="4" t="n"/>
      <c r="T114" s="4" t="n"/>
      <c r="U114" s="4" t="n"/>
      <c r="V114" s="4" t="n"/>
      <c r="W114" s="4" t="n"/>
      <c r="X114" s="4" t="n"/>
      <c r="Y114" s="4" t="n"/>
      <c r="Z114" s="4" t="n"/>
      <c r="AA114" s="4" t="n"/>
      <c r="AB114" s="4" t="n"/>
      <c r="AC114" s="4" t="n"/>
      <c r="AD114" s="4" t="n"/>
      <c r="AE114" s="4" t="n"/>
      <c r="AF114" s="4" t="n"/>
      <c r="AG114" s="4" t="n"/>
    </row>
    <row r="115" ht="15.75" customHeight="1" s="157">
      <c r="A115" s="8" t="inlineStr">
        <is>
          <t>p46</t>
        </is>
      </c>
      <c r="B115" s="8" t="inlineStr">
        <is>
          <t>p74</t>
        </is>
      </c>
      <c r="C115" s="11" t="n">
        <v>10.63885267</v>
      </c>
      <c r="D115" s="11" t="n">
        <v>0</v>
      </c>
      <c r="E115" s="11" t="n">
        <v>10.63885267</v>
      </c>
      <c r="F115" s="8" t="n"/>
      <c r="G115" s="11" t="n">
        <v>46</v>
      </c>
      <c r="H115" s="11" t="n">
        <v>74</v>
      </c>
      <c r="I115" s="12" t="inlineStr">
        <is>
          <t>WI</t>
        </is>
      </c>
      <c r="J115" s="12" t="inlineStr">
        <is>
          <t>MI</t>
        </is>
      </c>
      <c r="K115" s="12" t="inlineStr">
        <is>
          <t>Different</t>
        </is>
      </c>
      <c r="L115" s="1">
        <f>IF(AND(K115="Different",OR(I115 = $O$1,J115=$O$1)),E115,"")</f>
        <v/>
      </c>
      <c r="M115" s="1">
        <f>IF(L115&lt;&gt;"",IF(I115=$O$1,J115,I115),"")</f>
        <v/>
      </c>
      <c r="N115" s="1" t="n"/>
      <c r="O115" s="1" t="n"/>
      <c r="P115" s="1" t="n"/>
      <c r="Q115" s="4" t="n"/>
      <c r="R115" s="4" t="n"/>
      <c r="S115" s="4" t="n"/>
      <c r="T115" s="4" t="n"/>
      <c r="U115" s="4" t="n"/>
      <c r="V115" s="4" t="n"/>
      <c r="W115" s="4" t="n"/>
      <c r="X115" s="4" t="n"/>
      <c r="Y115" s="4" t="n"/>
      <c r="Z115" s="4" t="n"/>
      <c r="AA115" s="4" t="n"/>
      <c r="AB115" s="4" t="n"/>
      <c r="AC115" s="4" t="n"/>
      <c r="AD115" s="4" t="n"/>
      <c r="AE115" s="4" t="n"/>
      <c r="AF115" s="4" t="n"/>
      <c r="AG115" s="4" t="n"/>
    </row>
    <row r="116" ht="15.75" customHeight="1" s="157">
      <c r="A116" s="8" t="inlineStr">
        <is>
          <t>p46</t>
        </is>
      </c>
      <c r="B116" s="8" t="inlineStr">
        <is>
          <t>p75</t>
        </is>
      </c>
      <c r="C116" s="11" t="n">
        <v>154.1590613</v>
      </c>
      <c r="D116" s="11" t="n">
        <v>0</v>
      </c>
      <c r="E116" s="11" t="n">
        <v>154.1590613</v>
      </c>
      <c r="F116" s="8" t="n"/>
      <c r="G116" s="11" t="n">
        <v>46</v>
      </c>
      <c r="H116" s="11" t="n">
        <v>75</v>
      </c>
      <c r="I116" s="12" t="inlineStr">
        <is>
          <t>WI</t>
        </is>
      </c>
      <c r="J116" s="12" t="inlineStr">
        <is>
          <t>WI</t>
        </is>
      </c>
      <c r="K116" s="12" t="inlineStr">
        <is>
          <t>Same</t>
        </is>
      </c>
      <c r="L116" s="1">
        <f>IF(AND(K116="Different",OR(I116 = $O$1,J116=$O$1)),E116,"")</f>
        <v/>
      </c>
      <c r="M116" s="1">
        <f>IF(L116&lt;&gt;"",IF(I116=$O$1,J116,I116),"")</f>
        <v/>
      </c>
      <c r="N116" s="1" t="n"/>
      <c r="O116" s="1" t="n"/>
      <c r="P116" s="1" t="n"/>
      <c r="Q116" s="4" t="n"/>
      <c r="R116" s="4" t="n"/>
      <c r="S116" s="4" t="n"/>
      <c r="T116" s="4" t="n"/>
      <c r="U116" s="4" t="n"/>
      <c r="V116" s="4" t="n"/>
      <c r="W116" s="4" t="n"/>
      <c r="X116" s="4" t="n"/>
      <c r="Y116" s="4" t="n"/>
      <c r="Z116" s="4" t="n"/>
      <c r="AA116" s="4" t="n"/>
      <c r="AB116" s="4" t="n"/>
      <c r="AC116" s="4" t="n"/>
      <c r="AD116" s="4" t="n"/>
      <c r="AE116" s="4" t="n"/>
      <c r="AF116" s="4" t="n"/>
      <c r="AG116" s="4" t="n"/>
    </row>
    <row r="117" ht="15.75" customHeight="1" s="157">
      <c r="A117" s="8" t="inlineStr">
        <is>
          <t>p46</t>
        </is>
      </c>
      <c r="B117" s="8" t="inlineStr">
        <is>
          <t>p76</t>
        </is>
      </c>
      <c r="C117" s="11" t="n">
        <v>241.5645372</v>
      </c>
      <c r="D117" s="11" t="n">
        <v>0</v>
      </c>
      <c r="E117" s="11" t="n">
        <v>241.5645372</v>
      </c>
      <c r="F117" s="8" t="n"/>
      <c r="G117" s="11" t="n">
        <v>46</v>
      </c>
      <c r="H117" s="11" t="n">
        <v>76</v>
      </c>
      <c r="I117" s="12" t="inlineStr">
        <is>
          <t>WI</t>
        </is>
      </c>
      <c r="J117" s="12" t="inlineStr">
        <is>
          <t>WI</t>
        </is>
      </c>
      <c r="K117" s="12" t="inlineStr">
        <is>
          <t>Same</t>
        </is>
      </c>
      <c r="L117" s="1">
        <f>IF(AND(K117="Different",OR(I117 = $O$1,J117=$O$1)),E117,"")</f>
        <v/>
      </c>
      <c r="M117" s="1">
        <f>IF(L117&lt;&gt;"",IF(I117=$O$1,J117,I117),"")</f>
        <v/>
      </c>
      <c r="N117" s="1" t="n"/>
      <c r="O117" s="1" t="n"/>
      <c r="P117" s="1" t="n"/>
      <c r="Q117" s="4" t="n"/>
      <c r="R117" s="4" t="n"/>
      <c r="S117" s="4" t="n"/>
      <c r="T117" s="4" t="n"/>
      <c r="U117" s="4" t="n"/>
      <c r="V117" s="4" t="n"/>
      <c r="W117" s="4" t="n"/>
      <c r="X117" s="4" t="n"/>
      <c r="Y117" s="4" t="n"/>
      <c r="Z117" s="4" t="n"/>
      <c r="AA117" s="4" t="n"/>
      <c r="AB117" s="4" t="n"/>
      <c r="AC117" s="4" t="n"/>
      <c r="AD117" s="4" t="n"/>
      <c r="AE117" s="4" t="n"/>
      <c r="AF117" s="4" t="n"/>
      <c r="AG117" s="4" t="n"/>
    </row>
    <row r="118" ht="15.75" customHeight="1" s="157">
      <c r="A118" s="8" t="inlineStr">
        <is>
          <t>p46</t>
        </is>
      </c>
      <c r="B118" s="8" t="inlineStr">
        <is>
          <t>p77</t>
        </is>
      </c>
      <c r="C118" s="11" t="n">
        <v>224.4589309</v>
      </c>
      <c r="D118" s="11" t="n">
        <v>0</v>
      </c>
      <c r="E118" s="11" t="n">
        <v>224.4589309</v>
      </c>
      <c r="F118" s="8" t="n"/>
      <c r="G118" s="11" t="n">
        <v>46</v>
      </c>
      <c r="H118" s="11" t="n">
        <v>77</v>
      </c>
      <c r="I118" s="12" t="inlineStr">
        <is>
          <t>WI</t>
        </is>
      </c>
      <c r="J118" s="12" t="inlineStr">
        <is>
          <t>WI</t>
        </is>
      </c>
      <c r="K118" s="12" t="inlineStr">
        <is>
          <t>Same</t>
        </is>
      </c>
      <c r="L118" s="1">
        <f>IF(AND(K118="Different",OR(I118 = $O$1,J118=$O$1)),E118,"")</f>
        <v/>
      </c>
      <c r="M118" s="1">
        <f>IF(L118&lt;&gt;"",IF(I118=$O$1,J118,I118),"")</f>
        <v/>
      </c>
      <c r="N118" s="1" t="n"/>
      <c r="O118" s="1" t="n"/>
      <c r="P118" s="1" t="n"/>
      <c r="Q118" s="1" t="n"/>
      <c r="R118" s="1" t="n"/>
    </row>
    <row r="119" ht="15.75" customHeight="1" s="157">
      <c r="A119" s="8" t="inlineStr">
        <is>
          <t>p47</t>
        </is>
      </c>
      <c r="B119" s="8" t="inlineStr">
        <is>
          <t>p48</t>
        </is>
      </c>
      <c r="C119" s="11" t="n">
        <v>2843.68</v>
      </c>
      <c r="D119" s="11" t="n">
        <v>0</v>
      </c>
      <c r="E119" s="11" t="n">
        <v>2843.68</v>
      </c>
      <c r="F119" s="8" t="n"/>
      <c r="G119" s="11" t="n">
        <v>47</v>
      </c>
      <c r="H119" s="11" t="n">
        <v>48</v>
      </c>
      <c r="I119" s="12" t="inlineStr">
        <is>
          <t>NM</t>
        </is>
      </c>
      <c r="J119" s="12" t="inlineStr">
        <is>
          <t>TX</t>
        </is>
      </c>
      <c r="K119" s="12" t="inlineStr">
        <is>
          <t>Different</t>
        </is>
      </c>
      <c r="L119" s="1">
        <f>IF(AND(K119="Different",OR(I119 = $O$1,J119=$O$1)),E119,"")</f>
        <v/>
      </c>
      <c r="M119" s="1">
        <f>IF(L119&lt;&gt;"",IF(I119=$O$1,J119,I119),"")</f>
        <v/>
      </c>
      <c r="N119" s="1" t="n"/>
      <c r="O119" s="1" t="n"/>
      <c r="P119" s="1" t="n"/>
      <c r="Q119" s="1" t="n"/>
      <c r="R119" s="1" t="n"/>
    </row>
    <row r="120" ht="15.75" customHeight="1" s="157">
      <c r="A120" s="8" t="inlineStr">
        <is>
          <t>p48</t>
        </is>
      </c>
      <c r="B120" s="8" t="inlineStr">
        <is>
          <t>p49</t>
        </is>
      </c>
      <c r="C120" s="11" t="n">
        <v>1115.106</v>
      </c>
      <c r="D120" s="11" t="n">
        <v>0</v>
      </c>
      <c r="E120" s="11" t="n">
        <v>1115.106</v>
      </c>
      <c r="F120" s="8" t="n"/>
      <c r="G120" s="11" t="n">
        <v>48</v>
      </c>
      <c r="H120" s="11" t="n">
        <v>49</v>
      </c>
      <c r="I120" s="12" t="inlineStr">
        <is>
          <t>TX</t>
        </is>
      </c>
      <c r="J120" s="12" t="inlineStr">
        <is>
          <t>OK</t>
        </is>
      </c>
      <c r="K120" s="12" t="inlineStr">
        <is>
          <t>Different</t>
        </is>
      </c>
      <c r="L120" s="1">
        <f>IF(AND(K120="Different",OR(I120 = $O$1,J120=$O$1)),E120,"")</f>
        <v/>
      </c>
      <c r="M120" s="1">
        <f>IF(L120&lt;&gt;"",IF(I120=$O$1,J120,I120),"")</f>
        <v/>
      </c>
      <c r="N120" s="1" t="n"/>
      <c r="O120" s="1" t="n"/>
      <c r="P120" s="1" t="n"/>
      <c r="Q120" s="1" t="n"/>
      <c r="R120" s="1" t="n"/>
    </row>
    <row r="121" ht="15.75" customHeight="1" s="157">
      <c r="A121" s="8" t="inlineStr">
        <is>
          <t>p48</t>
        </is>
      </c>
      <c r="B121" s="8" t="inlineStr">
        <is>
          <t>p50</t>
        </is>
      </c>
      <c r="C121" s="11" t="n">
        <v>1691.848752</v>
      </c>
      <c r="D121" s="11" t="n">
        <v>0</v>
      </c>
      <c r="E121" s="11" t="n">
        <v>1691.848752</v>
      </c>
      <c r="F121" s="8" t="n"/>
      <c r="G121" s="11" t="n">
        <v>48</v>
      </c>
      <c r="H121" s="11" t="n">
        <v>50</v>
      </c>
      <c r="I121" s="12" t="inlineStr">
        <is>
          <t>TX</t>
        </is>
      </c>
      <c r="J121" s="12" t="inlineStr">
        <is>
          <t>OK</t>
        </is>
      </c>
      <c r="K121" s="12" t="inlineStr">
        <is>
          <t>Different</t>
        </is>
      </c>
      <c r="L121" s="1">
        <f>IF(AND(K121="Different",OR(I121 = $O$1,J121=$O$1)),E121,"")</f>
        <v/>
      </c>
      <c r="M121" s="1">
        <f>IF(L121&lt;&gt;"",IF(I121=$O$1,J121,I121),"")</f>
        <v/>
      </c>
      <c r="N121" s="1" t="n"/>
      <c r="O121" s="1" t="n"/>
      <c r="P121" s="1" t="n"/>
      <c r="Q121" s="1" t="n"/>
      <c r="R121" s="1" t="n"/>
    </row>
    <row r="122" ht="15.75" customHeight="1" s="157">
      <c r="A122" s="8" t="inlineStr">
        <is>
          <t>p49</t>
        </is>
      </c>
      <c r="B122" s="8" t="inlineStr">
        <is>
          <t>p50</t>
        </is>
      </c>
      <c r="C122" s="11" t="n">
        <v>45.19116</v>
      </c>
      <c r="D122" s="11" t="n">
        <v>0</v>
      </c>
      <c r="E122" s="11" t="n">
        <v>45.19116</v>
      </c>
      <c r="F122" s="8" t="n"/>
      <c r="G122" s="11" t="n">
        <v>49</v>
      </c>
      <c r="H122" s="11" t="n">
        <v>50</v>
      </c>
      <c r="I122" s="12" t="inlineStr">
        <is>
          <t>OK</t>
        </is>
      </c>
      <c r="J122" s="12" t="inlineStr">
        <is>
          <t>OK</t>
        </is>
      </c>
      <c r="K122" s="12" t="inlineStr">
        <is>
          <t>Same</t>
        </is>
      </c>
      <c r="L122" s="1">
        <f>IF(AND(K122="Different",OR(I122 = $O$1,J122=$O$1)),E122,"")</f>
        <v/>
      </c>
      <c r="M122" s="1">
        <f>IF(L122&lt;&gt;"",IF(I122=$O$1,J122,I122),"")</f>
        <v/>
      </c>
      <c r="N122" s="1" t="n"/>
      <c r="O122" s="1" t="n"/>
      <c r="P122" s="1" t="n"/>
      <c r="Q122" s="1" t="n"/>
      <c r="R122" s="1" t="n"/>
    </row>
    <row r="123" ht="15.75" customHeight="1" s="157">
      <c r="A123" s="8" t="inlineStr">
        <is>
          <t>p49</t>
        </is>
      </c>
      <c r="B123" s="8" t="inlineStr">
        <is>
          <t>p52</t>
        </is>
      </c>
      <c r="C123" s="11" t="n">
        <v>105.4719562</v>
      </c>
      <c r="D123" s="11" t="n">
        <v>0</v>
      </c>
      <c r="E123" s="11" t="n">
        <v>105.4719562</v>
      </c>
      <c r="F123" s="8" t="n"/>
      <c r="G123" s="11" t="n">
        <v>49</v>
      </c>
      <c r="H123" s="11" t="n">
        <v>52</v>
      </c>
      <c r="I123" s="12" t="inlineStr">
        <is>
          <t>OK</t>
        </is>
      </c>
      <c r="J123" s="12" t="inlineStr">
        <is>
          <t>KS</t>
        </is>
      </c>
      <c r="K123" s="12" t="inlineStr">
        <is>
          <t>Different</t>
        </is>
      </c>
      <c r="L123" s="1">
        <f>IF(AND(K123="Different",OR(I123 = $O$1,J123=$O$1)),E123,"")</f>
        <v/>
      </c>
      <c r="M123" s="1">
        <f>IF(L123&lt;&gt;"",IF(I123=$O$1,J123,I123),"")</f>
        <v/>
      </c>
      <c r="N123" s="1" t="n"/>
      <c r="O123" s="1" t="n"/>
      <c r="P123" s="1" t="n"/>
      <c r="Q123" s="1" t="n"/>
      <c r="R123" s="1" t="n"/>
    </row>
    <row r="124" ht="15.75" customHeight="1" s="157">
      <c r="A124" s="8" t="inlineStr">
        <is>
          <t>p49</t>
        </is>
      </c>
      <c r="B124" s="8" t="inlineStr">
        <is>
          <t>p53</t>
        </is>
      </c>
      <c r="C124" s="11" t="n">
        <v>8.002735978</v>
      </c>
      <c r="D124" s="11" t="n">
        <v>0</v>
      </c>
      <c r="E124" s="11" t="n">
        <v>8.002735978</v>
      </c>
      <c r="F124" s="8" t="n"/>
      <c r="G124" s="11" t="n">
        <v>49</v>
      </c>
      <c r="H124" s="11" t="n">
        <v>53</v>
      </c>
      <c r="I124" s="12" t="inlineStr">
        <is>
          <t>OK</t>
        </is>
      </c>
      <c r="J124" s="12" t="inlineStr">
        <is>
          <t>KS</t>
        </is>
      </c>
      <c r="K124" s="12" t="inlineStr">
        <is>
          <t>Different</t>
        </is>
      </c>
      <c r="L124" s="1">
        <f>IF(AND(K124="Different",OR(I124 = $O$1,J124=$O$1)),E124,"")</f>
        <v/>
      </c>
      <c r="M124" s="1">
        <f>IF(L124&lt;&gt;"",IF(I124=$O$1,J124,I124),"")</f>
        <v/>
      </c>
      <c r="N124" s="1" t="n"/>
      <c r="O124" s="1" t="n"/>
      <c r="P124" s="1" t="n"/>
      <c r="Q124" s="1" t="n"/>
      <c r="R124" s="1" t="n"/>
    </row>
    <row r="125" ht="15.75" customHeight="1" s="157">
      <c r="A125" s="8" t="inlineStr">
        <is>
          <t>p50</t>
        </is>
      </c>
      <c r="B125" s="8" t="inlineStr">
        <is>
          <t>p51</t>
        </is>
      </c>
      <c r="C125" s="11" t="n">
        <v>4411.884941</v>
      </c>
      <c r="D125" s="11" t="n">
        <v>0</v>
      </c>
      <c r="E125" s="11" t="n">
        <v>4411.884941</v>
      </c>
      <c r="F125" s="8" t="n"/>
      <c r="G125" s="11" t="n">
        <v>50</v>
      </c>
      <c r="H125" s="11" t="n">
        <v>51</v>
      </c>
      <c r="I125" s="12" t="inlineStr">
        <is>
          <t>OK</t>
        </is>
      </c>
      <c r="J125" s="12" t="inlineStr">
        <is>
          <t>OK</t>
        </is>
      </c>
      <c r="K125" s="12" t="inlineStr">
        <is>
          <t>Same</t>
        </is>
      </c>
      <c r="L125" s="1">
        <f>IF(AND(K125="Different",OR(I125 = $O$1,J125=$O$1)),E125,"")</f>
        <v/>
      </c>
      <c r="M125" s="1">
        <f>IF(L125&lt;&gt;"",IF(I125=$O$1,J125,I125),"")</f>
        <v/>
      </c>
      <c r="N125" s="1" t="n"/>
      <c r="O125" s="1" t="n"/>
      <c r="P125" s="1" t="n"/>
      <c r="Q125" s="1" t="n"/>
      <c r="R125" s="1" t="n"/>
    </row>
    <row r="126" ht="15.75" customHeight="1" s="157">
      <c r="A126" s="8" t="inlineStr">
        <is>
          <t>p50</t>
        </is>
      </c>
      <c r="B126" s="8" t="inlineStr">
        <is>
          <t>p53</t>
        </is>
      </c>
      <c r="C126" s="11" t="n">
        <v>104.1723666</v>
      </c>
      <c r="D126" s="11" t="n">
        <v>0</v>
      </c>
      <c r="E126" s="11" t="n">
        <v>104.1723666</v>
      </c>
      <c r="F126" s="8" t="n"/>
      <c r="G126" s="11" t="n">
        <v>50</v>
      </c>
      <c r="H126" s="11" t="n">
        <v>53</v>
      </c>
      <c r="I126" s="12" t="inlineStr">
        <is>
          <t>OK</t>
        </is>
      </c>
      <c r="J126" s="12" t="inlineStr">
        <is>
          <t>KS</t>
        </is>
      </c>
      <c r="K126" s="12" t="inlineStr">
        <is>
          <t>Different</t>
        </is>
      </c>
      <c r="L126" s="1">
        <f>IF(AND(K126="Different",OR(I126 = $O$1,J126=$O$1)),E126,"")</f>
        <v/>
      </c>
      <c r="M126" s="1">
        <f>IF(L126&lt;&gt;"",IF(I126=$O$1,J126,I126),"")</f>
        <v/>
      </c>
      <c r="N126" s="1" t="n"/>
      <c r="O126" s="1" t="n"/>
      <c r="P126" s="1" t="n"/>
      <c r="Q126" s="1" t="n"/>
      <c r="R126" s="1" t="n"/>
    </row>
    <row r="127" ht="15.75" customHeight="1" s="157">
      <c r="A127" s="8" t="inlineStr">
        <is>
          <t>p50</t>
        </is>
      </c>
      <c r="B127" s="8" t="inlineStr">
        <is>
          <t>p56</t>
        </is>
      </c>
      <c r="C127" s="11" t="n">
        <v>878.1698</v>
      </c>
      <c r="D127" s="11" t="n">
        <v>0</v>
      </c>
      <c r="E127" s="11" t="n">
        <v>878.1698</v>
      </c>
      <c r="F127" s="8" t="n"/>
      <c r="G127" s="11" t="n">
        <v>50</v>
      </c>
      <c r="H127" s="11" t="n">
        <v>56</v>
      </c>
      <c r="I127" s="12" t="inlineStr">
        <is>
          <t>OK</t>
        </is>
      </c>
      <c r="J127" s="12" t="inlineStr">
        <is>
          <t>AR</t>
        </is>
      </c>
      <c r="K127" s="12" t="inlineStr">
        <is>
          <t>Different</t>
        </is>
      </c>
      <c r="L127" s="1">
        <f>IF(AND(K127="Different",OR(I127 = $O$1,J127=$O$1)),E127,"")</f>
        <v/>
      </c>
      <c r="M127" s="1">
        <f>IF(L127&lt;&gt;"",IF(I127=$O$1,J127,I127),"")</f>
        <v/>
      </c>
      <c r="N127" s="1" t="n"/>
      <c r="O127" s="1" t="n"/>
      <c r="P127" s="1" t="n"/>
      <c r="Q127" s="1" t="n"/>
      <c r="R127" s="1" t="n"/>
    </row>
    <row r="128" ht="15.75" customHeight="1" s="157">
      <c r="A128" s="8" t="inlineStr">
        <is>
          <t>p50</t>
        </is>
      </c>
      <c r="B128" s="8" t="inlineStr">
        <is>
          <t>p57</t>
        </is>
      </c>
      <c r="C128" s="11" t="n">
        <v>952.1273</v>
      </c>
      <c r="D128" s="11" t="n">
        <v>0</v>
      </c>
      <c r="E128" s="11" t="n">
        <v>952.1273</v>
      </c>
      <c r="F128" s="8" t="n"/>
      <c r="G128" s="11" t="n">
        <v>50</v>
      </c>
      <c r="H128" s="11" t="n">
        <v>57</v>
      </c>
      <c r="I128" s="12" t="inlineStr">
        <is>
          <t>OK</t>
        </is>
      </c>
      <c r="J128" s="12" t="inlineStr">
        <is>
          <t>TX</t>
        </is>
      </c>
      <c r="K128" s="12" t="inlineStr">
        <is>
          <t>Different</t>
        </is>
      </c>
      <c r="L128" s="1">
        <f>IF(AND(K128="Different",OR(I128 = $O$1,J128=$O$1)),E128,"")</f>
        <v/>
      </c>
      <c r="M128" s="1">
        <f>IF(L128&lt;&gt;"",IF(I128=$O$1,J128,I128),"")</f>
        <v/>
      </c>
      <c r="N128" s="1" t="n"/>
      <c r="O128" s="1" t="n"/>
      <c r="P128" s="1" t="n"/>
      <c r="Q128" s="1" t="n"/>
      <c r="R128" s="1" t="n"/>
    </row>
    <row r="129" ht="15.75" customHeight="1" s="157">
      <c r="A129" s="8" t="inlineStr">
        <is>
          <t>p50</t>
        </is>
      </c>
      <c r="B129" s="8" t="inlineStr">
        <is>
          <t>p60</t>
        </is>
      </c>
      <c r="C129" s="11" t="n">
        <v>0</v>
      </c>
      <c r="D129" s="11" t="n">
        <v>220</v>
      </c>
      <c r="E129" s="11" t="n">
        <v>345.906</v>
      </c>
      <c r="F129" s="8" t="inlineStr">
        <is>
          <t>changed to 220 MW</t>
        </is>
      </c>
      <c r="G129" s="11" t="n">
        <v>50</v>
      </c>
      <c r="H129" s="11" t="n">
        <v>60</v>
      </c>
      <c r="I129" s="12" t="inlineStr">
        <is>
          <t>OK</t>
        </is>
      </c>
      <c r="J129" s="12" t="inlineStr">
        <is>
          <t>TX</t>
        </is>
      </c>
      <c r="K129" s="12" t="inlineStr">
        <is>
          <t>Different</t>
        </is>
      </c>
      <c r="L129" s="1">
        <f>IF(AND(K129="Different",OR(I129 = $O$1,J129=$O$1)),E129,"")</f>
        <v/>
      </c>
      <c r="M129" s="1">
        <f>IF(L129&lt;&gt;"",IF(I129=$O$1,J129,I129),"")</f>
        <v/>
      </c>
      <c r="N129" s="1" t="n"/>
      <c r="O129" s="1" t="n"/>
      <c r="P129" s="1" t="n"/>
      <c r="Q129" s="1" t="n"/>
      <c r="R129" s="1" t="n"/>
    </row>
    <row r="130" ht="15.75" customHeight="1" s="157">
      <c r="A130" s="8" t="inlineStr">
        <is>
          <t>p50</t>
        </is>
      </c>
      <c r="B130" s="8" t="inlineStr">
        <is>
          <t>p63</t>
        </is>
      </c>
      <c r="C130" s="11" t="n">
        <v>0</v>
      </c>
      <c r="D130" s="11" t="n">
        <v>0</v>
      </c>
      <c r="E130" s="11" t="n">
        <v>0</v>
      </c>
      <c r="F130" s="8" t="inlineStr">
        <is>
          <t>removed; not a real line</t>
        </is>
      </c>
      <c r="G130" s="11" t="n">
        <v>50</v>
      </c>
      <c r="H130" s="11" t="n">
        <v>63</v>
      </c>
      <c r="I130" s="12" t="inlineStr">
        <is>
          <t>OK</t>
        </is>
      </c>
      <c r="J130" s="12" t="inlineStr">
        <is>
          <t>TX</t>
        </is>
      </c>
      <c r="K130" s="12" t="inlineStr">
        <is>
          <t>Different</t>
        </is>
      </c>
      <c r="L130" s="1">
        <f>IF(AND(K130="Different",OR(I130 = $O$1,J130=$O$1)),E130,"")</f>
        <v/>
      </c>
      <c r="M130" s="1">
        <f>IF(L130&lt;&gt;"",IF(I130=$O$1,J130,I130),"")</f>
        <v/>
      </c>
      <c r="N130" s="1" t="n"/>
      <c r="O130" s="1" t="n"/>
      <c r="P130" s="1" t="n"/>
      <c r="Q130" s="1" t="n"/>
      <c r="R130" s="1" t="n"/>
    </row>
    <row r="131" ht="15.75" customHeight="1" s="157">
      <c r="A131" s="8" t="inlineStr">
        <is>
          <t>p50</t>
        </is>
      </c>
      <c r="B131" s="8" t="inlineStr">
        <is>
          <t>p85</t>
        </is>
      </c>
      <c r="C131" s="11" t="n">
        <v>225.6802137</v>
      </c>
      <c r="D131" s="11" t="n">
        <v>0</v>
      </c>
      <c r="E131" s="11" t="n">
        <v>225.6802137</v>
      </c>
      <c r="F131" s="8" t="n"/>
      <c r="G131" s="11" t="n">
        <v>50</v>
      </c>
      <c r="H131" s="11" t="n">
        <v>85</v>
      </c>
      <c r="I131" s="12" t="inlineStr">
        <is>
          <t>OK</t>
        </is>
      </c>
      <c r="J131" s="12" t="inlineStr">
        <is>
          <t>AR</t>
        </is>
      </c>
      <c r="K131" s="12" t="inlineStr">
        <is>
          <t>Different</t>
        </is>
      </c>
      <c r="L131" s="1">
        <f>IF(AND(K131="Different",OR(I131 = $O$1,J131=$O$1)),E131,"")</f>
        <v/>
      </c>
      <c r="M131" s="1">
        <f>IF(L131&lt;&gt;"",IF(I131=$O$1,J131,I131),"")</f>
        <v/>
      </c>
      <c r="N131" s="1" t="n"/>
      <c r="O131" s="1" t="n"/>
      <c r="P131" s="1" t="n"/>
      <c r="Q131" s="1" t="n"/>
      <c r="R131" s="1" t="n"/>
    </row>
    <row r="132" ht="15.75" customHeight="1" s="157">
      <c r="A132" s="8" t="inlineStr">
        <is>
          <t>p51</t>
        </is>
      </c>
      <c r="B132" s="8" t="inlineStr">
        <is>
          <t>p53</t>
        </is>
      </c>
      <c r="C132" s="11" t="n">
        <v>112.7906977</v>
      </c>
      <c r="D132" s="11" t="n">
        <v>0</v>
      </c>
      <c r="E132" s="11" t="n">
        <v>112.7906977</v>
      </c>
      <c r="F132" s="8" t="n"/>
      <c r="G132" s="11" t="n">
        <v>51</v>
      </c>
      <c r="H132" s="11" t="n">
        <v>53</v>
      </c>
      <c r="I132" s="12" t="inlineStr">
        <is>
          <t>OK</t>
        </is>
      </c>
      <c r="J132" s="12" t="inlineStr">
        <is>
          <t>KS</t>
        </is>
      </c>
      <c r="K132" s="12" t="inlineStr">
        <is>
          <t>Different</t>
        </is>
      </c>
      <c r="L132" s="1">
        <f>IF(AND(K132="Different",OR(I132 = $O$1,J132=$O$1)),E132,"")</f>
        <v/>
      </c>
      <c r="M132" s="1">
        <f>IF(L132&lt;&gt;"",IF(I132=$O$1,J132,I132),"")</f>
        <v/>
      </c>
      <c r="N132" s="1" t="n"/>
      <c r="O132" s="1" t="n"/>
      <c r="P132" s="1" t="n"/>
      <c r="Q132" s="1" t="n"/>
      <c r="R132" s="1" t="n"/>
    </row>
    <row r="133" ht="15.75" customHeight="1" s="157">
      <c r="A133" s="8" t="inlineStr">
        <is>
          <t>p51</t>
        </is>
      </c>
      <c r="B133" s="8" t="inlineStr">
        <is>
          <t>p55</t>
        </is>
      </c>
      <c r="C133" s="11" t="n">
        <v>35.3625171</v>
      </c>
      <c r="D133" s="11" t="n">
        <v>0</v>
      </c>
      <c r="E133" s="11" t="n">
        <v>35.3625171</v>
      </c>
      <c r="F133" s="8" t="n"/>
      <c r="G133" s="11" t="n">
        <v>51</v>
      </c>
      <c r="H133" s="11" t="n">
        <v>55</v>
      </c>
      <c r="I133" s="12" t="inlineStr">
        <is>
          <t>OK</t>
        </is>
      </c>
      <c r="J133" s="12" t="inlineStr">
        <is>
          <t>MO</t>
        </is>
      </c>
      <c r="K133" s="12" t="inlineStr">
        <is>
          <t>Different</t>
        </is>
      </c>
      <c r="L133" s="1">
        <f>IF(AND(K133="Different",OR(I133 = $O$1,J133=$O$1)),E133,"")</f>
        <v/>
      </c>
      <c r="M133" s="1">
        <f>IF(L133&lt;&gt;"",IF(I133=$O$1,J133,I133),"")</f>
        <v/>
      </c>
      <c r="N133" s="1" t="n"/>
      <c r="O133" s="1" t="n"/>
      <c r="P133" s="1" t="n"/>
      <c r="Q133" s="1" t="n"/>
      <c r="R133" s="1" t="n"/>
    </row>
    <row r="134" ht="15.75" customHeight="1" s="157">
      <c r="A134" s="8" t="inlineStr">
        <is>
          <t>p51</t>
        </is>
      </c>
      <c r="B134" s="8" t="inlineStr">
        <is>
          <t>p56</t>
        </is>
      </c>
      <c r="C134" s="11" t="n">
        <v>3107.563</v>
      </c>
      <c r="D134" s="11" t="n">
        <v>0</v>
      </c>
      <c r="E134" s="11" t="n">
        <v>3107.563</v>
      </c>
      <c r="F134" s="8" t="n"/>
      <c r="G134" s="11" t="n">
        <v>51</v>
      </c>
      <c r="H134" s="11" t="n">
        <v>56</v>
      </c>
      <c r="I134" s="12" t="inlineStr">
        <is>
          <t>OK</t>
        </is>
      </c>
      <c r="J134" s="12" t="inlineStr">
        <is>
          <t>AR</t>
        </is>
      </c>
      <c r="K134" s="12" t="inlineStr">
        <is>
          <t>Different</t>
        </is>
      </c>
      <c r="L134" s="1">
        <f>IF(AND(K134="Different",OR(I134 = $O$1,J134=$O$1)),E134,"")</f>
        <v/>
      </c>
      <c r="M134" s="1">
        <f>IF(L134&lt;&gt;"",IF(I134=$O$1,J134,I134),"")</f>
        <v/>
      </c>
      <c r="N134" s="1" t="n"/>
      <c r="O134" s="1" t="n"/>
      <c r="P134" s="1" t="n"/>
      <c r="Q134" s="1" t="n"/>
      <c r="R134" s="1" t="n"/>
    </row>
    <row r="135" ht="15.75" customHeight="1" s="157">
      <c r="A135" s="8" t="inlineStr">
        <is>
          <t>p52</t>
        </is>
      </c>
      <c r="B135" s="8" t="inlineStr">
        <is>
          <t>p53</t>
        </is>
      </c>
      <c r="C135" s="11" t="n">
        <v>610.6625</v>
      </c>
      <c r="D135" s="11" t="n">
        <v>0</v>
      </c>
      <c r="E135" s="11" t="n">
        <v>610.6625</v>
      </c>
      <c r="F135" s="8" t="n"/>
      <c r="G135" s="11" t="n">
        <v>52</v>
      </c>
      <c r="H135" s="11" t="n">
        <v>53</v>
      </c>
      <c r="I135" s="12" t="inlineStr">
        <is>
          <t>KS</t>
        </is>
      </c>
      <c r="J135" s="12" t="inlineStr">
        <is>
          <t>KS</t>
        </is>
      </c>
      <c r="K135" s="12" t="inlineStr">
        <is>
          <t>Same</t>
        </is>
      </c>
      <c r="L135" s="1">
        <f>IF(AND(K135="Different",OR(I135 = $O$1,J135=$O$1)),E135,"")</f>
        <v/>
      </c>
      <c r="M135" s="1">
        <f>IF(L135&lt;&gt;"",IF(I135=$O$1,J135,I135),"")</f>
        <v/>
      </c>
      <c r="N135" s="1" t="n"/>
      <c r="O135" s="1" t="n"/>
      <c r="P135" s="1" t="n"/>
      <c r="Q135" s="1" t="n"/>
      <c r="R135" s="1" t="n"/>
    </row>
    <row r="136" ht="15.75" customHeight="1" s="157">
      <c r="A136" s="8" t="inlineStr">
        <is>
          <t>p53</t>
        </is>
      </c>
      <c r="B136" s="8" t="inlineStr">
        <is>
          <t>p54</t>
        </is>
      </c>
      <c r="C136" s="11" t="n">
        <v>1406.588</v>
      </c>
      <c r="D136" s="11" t="n">
        <v>0</v>
      </c>
      <c r="E136" s="11" t="n">
        <v>1406.588</v>
      </c>
      <c r="F136" s="8" t="n"/>
      <c r="G136" s="11" t="n">
        <v>53</v>
      </c>
      <c r="H136" s="11" t="n">
        <v>54</v>
      </c>
      <c r="I136" s="12" t="inlineStr">
        <is>
          <t>KS</t>
        </is>
      </c>
      <c r="J136" s="12" t="inlineStr">
        <is>
          <t>MO</t>
        </is>
      </c>
      <c r="K136" s="12" t="inlineStr">
        <is>
          <t>Different</t>
        </is>
      </c>
      <c r="L136" s="1">
        <f>IF(AND(K136="Different",OR(I136 = $O$1,J136=$O$1)),E136,"")</f>
        <v/>
      </c>
      <c r="M136" s="1">
        <f>IF(L136&lt;&gt;"",IF(I136=$O$1,J136,I136),"")</f>
        <v/>
      </c>
      <c r="N136" s="1" t="n"/>
      <c r="O136" s="1" t="n"/>
      <c r="P136" s="1" t="n"/>
      <c r="Q136" s="1" t="n"/>
      <c r="R136" s="1" t="n"/>
    </row>
    <row r="137" ht="15.75" customHeight="1" s="157">
      <c r="A137" s="8" t="inlineStr">
        <is>
          <t>p53</t>
        </is>
      </c>
      <c r="B137" s="8" t="inlineStr">
        <is>
          <t>p55</t>
        </is>
      </c>
      <c r="C137" s="11" t="n">
        <v>1085.692</v>
      </c>
      <c r="D137" s="11" t="n">
        <v>0</v>
      </c>
      <c r="E137" s="11" t="n">
        <v>1085.692</v>
      </c>
      <c r="F137" s="8" t="n"/>
      <c r="G137" s="11" t="n">
        <v>53</v>
      </c>
      <c r="H137" s="11" t="n">
        <v>55</v>
      </c>
      <c r="I137" s="12" t="inlineStr">
        <is>
          <t>KS</t>
        </is>
      </c>
      <c r="J137" s="12" t="inlineStr">
        <is>
          <t>MO</t>
        </is>
      </c>
      <c r="K137" s="12" t="inlineStr">
        <is>
          <t>Different</t>
        </is>
      </c>
      <c r="L137" s="1">
        <f>IF(AND(K137="Different",OR(I137 = $O$1,J137=$O$1)),E137,"")</f>
        <v/>
      </c>
      <c r="M137" s="1">
        <f>IF(L137&lt;&gt;"",IF(I137=$O$1,J137,I137),"")</f>
        <v/>
      </c>
      <c r="N137" s="1" t="n"/>
      <c r="O137" s="1" t="n"/>
      <c r="P137" s="1" t="n"/>
      <c r="Q137" s="1" t="n"/>
      <c r="R137" s="1" t="n"/>
    </row>
    <row r="138" ht="15.75" customHeight="1" s="157">
      <c r="A138" s="8" t="inlineStr">
        <is>
          <t>p54</t>
        </is>
      </c>
      <c r="B138" s="8" t="inlineStr">
        <is>
          <t>p55</t>
        </is>
      </c>
      <c r="C138" s="11" t="n">
        <v>1037.173</v>
      </c>
      <c r="D138" s="11" t="n">
        <v>0</v>
      </c>
      <c r="E138" s="11" t="n">
        <v>1037.173</v>
      </c>
      <c r="F138" s="8" t="n"/>
      <c r="G138" s="11" t="n">
        <v>54</v>
      </c>
      <c r="H138" s="11" t="n">
        <v>55</v>
      </c>
      <c r="I138" s="12" t="inlineStr">
        <is>
          <t>MO</t>
        </is>
      </c>
      <c r="J138" s="12" t="inlineStr">
        <is>
          <t>MO</t>
        </is>
      </c>
      <c r="K138" s="12" t="inlineStr">
        <is>
          <t>Same</t>
        </is>
      </c>
      <c r="L138" s="1">
        <f>IF(AND(K138="Different",OR(I138 = $O$1,J138=$O$1)),E138,"")</f>
        <v/>
      </c>
      <c r="M138" s="1">
        <f>IF(L138&lt;&gt;"",IF(I138=$O$1,J138,I138),"")</f>
        <v/>
      </c>
      <c r="N138" s="1" t="n"/>
      <c r="O138" s="1" t="n"/>
      <c r="P138" s="1" t="n"/>
      <c r="Q138" s="1" t="n"/>
      <c r="R138" s="1" t="n"/>
    </row>
    <row r="139" ht="15.75" customHeight="1" s="157">
      <c r="A139" s="8" t="inlineStr">
        <is>
          <t>p54</t>
        </is>
      </c>
      <c r="B139" s="8" t="inlineStr">
        <is>
          <t>p70</t>
        </is>
      </c>
      <c r="C139" s="11" t="n">
        <v>192.920354</v>
      </c>
      <c r="D139" s="11" t="n">
        <v>0</v>
      </c>
      <c r="E139" s="11" t="n">
        <v>192.920354</v>
      </c>
      <c r="F139" s="8" t="n"/>
      <c r="G139" s="11" t="n">
        <v>54</v>
      </c>
      <c r="H139" s="11" t="n">
        <v>70</v>
      </c>
      <c r="I139" s="12" t="inlineStr">
        <is>
          <t>MO</t>
        </is>
      </c>
      <c r="J139" s="12" t="inlineStr">
        <is>
          <t>IA</t>
        </is>
      </c>
      <c r="K139" s="12" t="inlineStr">
        <is>
          <t>Different</t>
        </is>
      </c>
      <c r="L139" s="1">
        <f>IF(AND(K139="Different",OR(I139 = $O$1,J139=$O$1)),E139,"")</f>
        <v/>
      </c>
      <c r="M139" s="1">
        <f>IF(L139&lt;&gt;"",IF(I139=$O$1,J139,I139),"")</f>
        <v/>
      </c>
      <c r="N139" s="1" t="n"/>
      <c r="O139" s="1" t="n"/>
      <c r="P139" s="1" t="n"/>
      <c r="Q139" s="1" t="n"/>
      <c r="R139" s="1" t="n"/>
    </row>
    <row r="140" ht="15.75" customHeight="1" s="157">
      <c r="A140" s="8" t="inlineStr">
        <is>
          <t>p54</t>
        </is>
      </c>
      <c r="B140" s="8" t="inlineStr">
        <is>
          <t>p71</t>
        </is>
      </c>
      <c r="C140" s="11" t="n">
        <v>158.4722732</v>
      </c>
      <c r="D140" s="11" t="n">
        <v>0</v>
      </c>
      <c r="E140" s="11" t="n">
        <v>158.4722732</v>
      </c>
      <c r="F140" s="8" t="n"/>
      <c r="G140" s="11" t="n">
        <v>54</v>
      </c>
      <c r="H140" s="11" t="n">
        <v>71</v>
      </c>
      <c r="I140" s="12" t="inlineStr">
        <is>
          <t>MO</t>
        </is>
      </c>
      <c r="J140" s="12" t="inlineStr">
        <is>
          <t>MO</t>
        </is>
      </c>
      <c r="K140" s="12" t="inlineStr">
        <is>
          <t>Same</t>
        </is>
      </c>
      <c r="L140" s="1">
        <f>IF(AND(K140="Different",OR(I140 = $O$1,J140=$O$1)),E140,"")</f>
        <v/>
      </c>
      <c r="M140" s="1">
        <f>IF(L140&lt;&gt;"",IF(I140=$O$1,J140,I140),"")</f>
        <v/>
      </c>
      <c r="N140" s="1" t="n"/>
      <c r="O140" s="1" t="n"/>
      <c r="P140" s="1" t="n"/>
      <c r="Q140" s="1" t="n"/>
      <c r="R140" s="1" t="n"/>
    </row>
    <row r="141" ht="15.75" customHeight="1" s="157">
      <c r="A141" s="8" t="inlineStr">
        <is>
          <t>p54</t>
        </is>
      </c>
      <c r="B141" s="8" t="inlineStr">
        <is>
          <t>p72</t>
        </is>
      </c>
      <c r="C141" s="11" t="n">
        <v>1183.988248</v>
      </c>
      <c r="D141" s="11" t="n">
        <v>0</v>
      </c>
      <c r="E141" s="11" t="n">
        <v>1183.988248</v>
      </c>
      <c r="F141" s="8" t="n"/>
      <c r="G141" s="11" t="n">
        <v>54</v>
      </c>
      <c r="H141" s="11" t="n">
        <v>72</v>
      </c>
      <c r="I141" s="12" t="inlineStr">
        <is>
          <t>MO</t>
        </is>
      </c>
      <c r="J141" s="12" t="inlineStr">
        <is>
          <t>MO</t>
        </is>
      </c>
      <c r="K141" s="12" t="inlineStr">
        <is>
          <t>Same</t>
        </is>
      </c>
      <c r="L141" s="1">
        <f>IF(AND(K141="Different",OR(I141 = $O$1,J141=$O$1)),E141,"")</f>
        <v/>
      </c>
      <c r="M141" s="1">
        <f>IF(L141&lt;&gt;"",IF(I141=$O$1,J141,I141),"")</f>
        <v/>
      </c>
      <c r="N141" s="1" t="n"/>
      <c r="O141" s="1" t="n"/>
      <c r="P141" s="1" t="n"/>
      <c r="Q141" s="1" t="n"/>
      <c r="R141" s="1" t="n"/>
    </row>
    <row r="142" ht="15.75" customHeight="1" s="157">
      <c r="A142" s="8" t="inlineStr">
        <is>
          <t>p55</t>
        </is>
      </c>
      <c r="B142" s="8" t="inlineStr">
        <is>
          <t>p56</t>
        </is>
      </c>
      <c r="C142" s="11" t="n">
        <v>206.6347469</v>
      </c>
      <c r="D142" s="11" t="n">
        <v>0</v>
      </c>
      <c r="E142" s="11" t="n">
        <v>206.6347469</v>
      </c>
      <c r="F142" s="8" t="n"/>
      <c r="G142" s="11" t="n">
        <v>55</v>
      </c>
      <c r="H142" s="11" t="n">
        <v>56</v>
      </c>
      <c r="I142" s="12" t="inlineStr">
        <is>
          <t>MO</t>
        </is>
      </c>
      <c r="J142" s="12" t="inlineStr">
        <is>
          <t>AR</t>
        </is>
      </c>
      <c r="K142" s="12" t="inlineStr">
        <is>
          <t>Different</t>
        </is>
      </c>
      <c r="L142" s="1">
        <f>IF(AND(K142="Different",OR(I142 = $O$1,J142=$O$1)),E142,"")</f>
        <v/>
      </c>
      <c r="M142" s="1">
        <f>IF(L142&lt;&gt;"",IF(I142=$O$1,J142,I142),"")</f>
        <v/>
      </c>
      <c r="N142" s="1" t="n"/>
      <c r="O142" s="1" t="n"/>
      <c r="P142" s="1" t="n"/>
      <c r="Q142" s="1" t="n"/>
      <c r="R142" s="1" t="n"/>
    </row>
    <row r="143" ht="15.75" customHeight="1" s="157">
      <c r="A143" s="8" t="inlineStr">
        <is>
          <t>p55</t>
        </is>
      </c>
      <c r="B143" s="8" t="inlineStr">
        <is>
          <t>p72</t>
        </is>
      </c>
      <c r="C143" s="11" t="n">
        <v>139.8016893</v>
      </c>
      <c r="D143" s="11" t="n">
        <v>0</v>
      </c>
      <c r="E143" s="11" t="n">
        <v>139.8016893</v>
      </c>
      <c r="F143" s="8" t="n"/>
      <c r="G143" s="11" t="n">
        <v>55</v>
      </c>
      <c r="H143" s="11" t="n">
        <v>72</v>
      </c>
      <c r="I143" s="12" t="inlineStr">
        <is>
          <t>MO</t>
        </is>
      </c>
      <c r="J143" s="12" t="inlineStr">
        <is>
          <t>MO</t>
        </is>
      </c>
      <c r="K143" s="12" t="inlineStr">
        <is>
          <t>Same</t>
        </is>
      </c>
      <c r="L143" s="1">
        <f>IF(AND(K143="Different",OR(I143 = $O$1,J143=$O$1)),E143,"")</f>
        <v/>
      </c>
      <c r="M143" s="1">
        <f>IF(L143&lt;&gt;"",IF(I143=$O$1,J143,I143),"")</f>
        <v/>
      </c>
      <c r="N143" s="1" t="n"/>
      <c r="O143" s="1" t="n"/>
      <c r="P143" s="1" t="n"/>
      <c r="Q143" s="1" t="n"/>
      <c r="R143" s="1" t="n"/>
    </row>
    <row r="144" ht="15.75" customHeight="1" s="157">
      <c r="A144" s="8" t="inlineStr">
        <is>
          <t>p55</t>
        </is>
      </c>
      <c r="B144" s="8" t="inlineStr">
        <is>
          <t>p84</t>
        </is>
      </c>
      <c r="C144" s="11" t="n">
        <v>997.7377892</v>
      </c>
      <c r="D144" s="11" t="n">
        <v>0</v>
      </c>
      <c r="E144" s="11" t="n">
        <v>997.7377892</v>
      </c>
      <c r="F144" s="8" t="n"/>
      <c r="G144" s="11" t="n">
        <v>55</v>
      </c>
      <c r="H144" s="11" t="n">
        <v>84</v>
      </c>
      <c r="I144" s="12" t="inlineStr">
        <is>
          <t>MO</t>
        </is>
      </c>
      <c r="J144" s="12" t="inlineStr">
        <is>
          <t>MO</t>
        </is>
      </c>
      <c r="K144" s="12" t="inlineStr">
        <is>
          <t>Same</t>
        </is>
      </c>
      <c r="L144" s="1">
        <f>IF(AND(K144="Different",OR(I144 = $O$1,J144=$O$1)),E144,"")</f>
        <v/>
      </c>
      <c r="M144" s="1">
        <f>IF(L144&lt;&gt;"",IF(I144=$O$1,J144,I144),"")</f>
        <v/>
      </c>
      <c r="N144" s="1" t="n"/>
      <c r="O144" s="1" t="n"/>
      <c r="P144" s="1" t="n"/>
      <c r="Q144" s="1" t="n"/>
      <c r="R144" s="1" t="n"/>
    </row>
    <row r="145" ht="15.75" customHeight="1" s="157">
      <c r="A145" s="8" t="inlineStr">
        <is>
          <t>p55</t>
        </is>
      </c>
      <c r="B145" s="8" t="inlineStr">
        <is>
          <t>p85</t>
        </is>
      </c>
      <c r="C145" s="11" t="n">
        <v>490</v>
      </c>
      <c r="D145" s="11" t="n">
        <v>0</v>
      </c>
      <c r="E145" s="11" t="n">
        <v>490</v>
      </c>
      <c r="F145" s="8" t="n"/>
      <c r="G145" s="11" t="n">
        <v>55</v>
      </c>
      <c r="H145" s="11" t="n">
        <v>85</v>
      </c>
      <c r="I145" s="12" t="inlineStr">
        <is>
          <t>MO</t>
        </is>
      </c>
      <c r="J145" s="12" t="inlineStr">
        <is>
          <t>AR</t>
        </is>
      </c>
      <c r="K145" s="12" t="inlineStr">
        <is>
          <t>Different</t>
        </is>
      </c>
      <c r="L145" s="1">
        <f>IF(AND(K145="Different",OR(I145 = $O$1,J145=$O$1)),E145,"")</f>
        <v/>
      </c>
      <c r="M145" s="1">
        <f>IF(L145&lt;&gt;"",IF(I145=$O$1,J145,I145),"")</f>
        <v/>
      </c>
      <c r="N145" s="1" t="n"/>
      <c r="O145" s="1" t="n"/>
      <c r="P145" s="1" t="n"/>
      <c r="Q145" s="1" t="n"/>
      <c r="R145" s="1" t="n"/>
    </row>
    <row r="146" ht="15.75" customHeight="1" s="157">
      <c r="A146" s="8" t="inlineStr">
        <is>
          <t>p56</t>
        </is>
      </c>
      <c r="B146" s="8" t="inlineStr">
        <is>
          <t>p85</t>
        </is>
      </c>
      <c r="C146" s="11" t="n">
        <v>1935.798512</v>
      </c>
      <c r="D146" s="11" t="n">
        <v>0</v>
      </c>
      <c r="E146" s="11" t="n">
        <v>1935.798512</v>
      </c>
      <c r="F146" s="8" t="n"/>
      <c r="G146" s="11" t="n">
        <v>56</v>
      </c>
      <c r="H146" s="11" t="n">
        <v>85</v>
      </c>
      <c r="I146" s="12" t="inlineStr">
        <is>
          <t>AR</t>
        </is>
      </c>
      <c r="J146" s="12" t="inlineStr">
        <is>
          <t>AR</t>
        </is>
      </c>
      <c r="K146" s="12" t="inlineStr">
        <is>
          <t>Same</t>
        </is>
      </c>
      <c r="L146" s="1">
        <f>IF(AND(K146="Different",OR(I146 = $O$1,J146=$O$1)),E146,"")</f>
        <v/>
      </c>
      <c r="M146" s="1">
        <f>IF(L146&lt;&gt;"",IF(I146=$O$1,J146,I146),"")</f>
        <v/>
      </c>
      <c r="N146" s="1" t="n"/>
      <c r="O146" s="1" t="n"/>
      <c r="P146" s="1" t="n"/>
      <c r="Q146" s="1" t="n"/>
      <c r="R146" s="1" t="n"/>
    </row>
    <row r="147" ht="15.75" customHeight="1" s="157">
      <c r="A147" s="8" t="inlineStr">
        <is>
          <t>p57</t>
        </is>
      </c>
      <c r="B147" s="8" t="inlineStr">
        <is>
          <t>p58</t>
        </is>
      </c>
      <c r="C147" s="11" t="n">
        <v>1325.565732</v>
      </c>
      <c r="D147" s="11" t="n">
        <v>0</v>
      </c>
      <c r="E147" s="11" t="n">
        <v>1325.565732</v>
      </c>
      <c r="F147" s="8" t="n"/>
      <c r="G147" s="11" t="n">
        <v>57</v>
      </c>
      <c r="H147" s="11" t="n">
        <v>58</v>
      </c>
      <c r="I147" s="12" t="inlineStr">
        <is>
          <t>TX</t>
        </is>
      </c>
      <c r="J147" s="12" t="inlineStr">
        <is>
          <t>LA</t>
        </is>
      </c>
      <c r="K147" s="12" t="inlineStr">
        <is>
          <t>Different</t>
        </is>
      </c>
      <c r="L147" s="1">
        <f>IF(AND(K147="Different",OR(I147 = $O$1,J147=$O$1)),E147,"")</f>
        <v/>
      </c>
      <c r="M147" s="1">
        <f>IF(L147&lt;&gt;"",IF(I147=$O$1,J147,I147),"")</f>
        <v/>
      </c>
      <c r="N147" s="1" t="n"/>
      <c r="O147" s="1" t="n"/>
      <c r="P147" s="1" t="n"/>
      <c r="Q147" s="1" t="n"/>
      <c r="R147" s="1" t="n"/>
    </row>
    <row r="148" ht="15.75" customHeight="1" s="157">
      <c r="A148" s="8" t="inlineStr">
        <is>
          <t>p57</t>
        </is>
      </c>
      <c r="B148" s="8" t="inlineStr">
        <is>
          <t>p63</t>
        </is>
      </c>
      <c r="C148" s="11" t="n">
        <v>0</v>
      </c>
      <c r="D148" s="11" t="n">
        <v>600</v>
      </c>
      <c r="E148" s="11" t="n">
        <v>943.38</v>
      </c>
      <c r="F148" s="8" t="n"/>
      <c r="G148" s="11" t="n">
        <v>57</v>
      </c>
      <c r="H148" s="11" t="n">
        <v>63</v>
      </c>
      <c r="I148" s="12" t="inlineStr">
        <is>
          <t>TX</t>
        </is>
      </c>
      <c r="J148" s="12" t="inlineStr">
        <is>
          <t>TX</t>
        </is>
      </c>
      <c r="K148" s="12" t="inlineStr">
        <is>
          <t>Same</t>
        </is>
      </c>
      <c r="L148" s="1">
        <f>IF(AND(K148="Different",OR(I148 = $O$1,J148=$O$1)),E148,"")</f>
        <v/>
      </c>
      <c r="M148" s="1">
        <f>IF(L148&lt;&gt;"",IF(I148=$O$1,J148,I148),"")</f>
        <v/>
      </c>
      <c r="N148" s="1" t="n"/>
      <c r="O148" s="1" t="n"/>
      <c r="P148" s="1" t="n"/>
      <c r="Q148" s="1" t="n"/>
      <c r="R148" s="1" t="n"/>
    </row>
    <row r="149" ht="15.75" customHeight="1" s="157">
      <c r="A149" s="8" t="inlineStr">
        <is>
          <t>p57</t>
        </is>
      </c>
      <c r="B149" s="8" t="inlineStr">
        <is>
          <t>p66</t>
        </is>
      </c>
      <c r="C149" s="11" t="n">
        <v>463.9887426</v>
      </c>
      <c r="D149" s="11" t="n">
        <v>0</v>
      </c>
      <c r="E149" s="11" t="n">
        <v>463.9887426</v>
      </c>
      <c r="F149" s="8" t="n"/>
      <c r="G149" s="11" t="n">
        <v>57</v>
      </c>
      <c r="H149" s="11" t="n">
        <v>66</v>
      </c>
      <c r="I149" s="12" t="inlineStr">
        <is>
          <t>TX</t>
        </is>
      </c>
      <c r="J149" s="12" t="inlineStr">
        <is>
          <t>TX</t>
        </is>
      </c>
      <c r="K149" s="12" t="inlineStr">
        <is>
          <t>Same</t>
        </is>
      </c>
      <c r="L149" s="1">
        <f>IF(AND(K149="Different",OR(I149 = $O$1,J149=$O$1)),E149,"")</f>
        <v/>
      </c>
      <c r="M149" s="1">
        <f>IF(L149&lt;&gt;"",IF(I149=$O$1,J149,I149),"")</f>
        <v/>
      </c>
      <c r="N149" s="1" t="n"/>
      <c r="O149" s="1" t="n"/>
      <c r="P149" s="1" t="n"/>
      <c r="Q149" s="1" t="n"/>
      <c r="R149" s="1" t="n"/>
    </row>
    <row r="150" ht="15.75" customHeight="1" s="157">
      <c r="A150" s="8" t="inlineStr">
        <is>
          <t>p57</t>
        </is>
      </c>
      <c r="B150" s="8" t="inlineStr">
        <is>
          <t>p85</t>
        </is>
      </c>
      <c r="C150" s="11" t="n">
        <v>318.9668002</v>
      </c>
      <c r="D150" s="11" t="n">
        <v>0</v>
      </c>
      <c r="E150" s="11" t="n">
        <v>318.9668002</v>
      </c>
      <c r="F150" s="8" t="n"/>
      <c r="G150" s="11" t="n">
        <v>57</v>
      </c>
      <c r="H150" s="11" t="n">
        <v>85</v>
      </c>
      <c r="I150" s="12" t="inlineStr">
        <is>
          <t>TX</t>
        </is>
      </c>
      <c r="J150" s="12" t="inlineStr">
        <is>
          <t>AR</t>
        </is>
      </c>
      <c r="K150" s="12" t="inlineStr">
        <is>
          <t>Different</t>
        </is>
      </c>
      <c r="L150" s="1">
        <f>IF(AND(K150="Different",OR(I150 = $O$1,J150=$O$1)),E150,"")</f>
        <v/>
      </c>
      <c r="M150" s="1">
        <f>IF(L150&lt;&gt;"",IF(I150=$O$1,J150,I150),"")</f>
        <v/>
      </c>
      <c r="N150" s="1" t="n"/>
      <c r="O150" s="1" t="n"/>
      <c r="P150" s="1" t="n"/>
      <c r="Q150" s="1" t="n"/>
      <c r="R150" s="1" t="n"/>
    </row>
    <row r="151" ht="15.75" customHeight="1" s="157">
      <c r="A151" s="8" t="inlineStr">
        <is>
          <t>p58</t>
        </is>
      </c>
      <c r="B151" s="8" t="inlineStr">
        <is>
          <t>p66</t>
        </is>
      </c>
      <c r="C151" s="11" t="n">
        <v>3051.19</v>
      </c>
      <c r="D151" s="11" t="n">
        <v>0</v>
      </c>
      <c r="E151" s="11" t="n">
        <v>3051.19</v>
      </c>
      <c r="F151" s="8" t="n"/>
      <c r="G151" s="11" t="n">
        <v>58</v>
      </c>
      <c r="H151" s="11" t="n">
        <v>66</v>
      </c>
      <c r="I151" s="12" t="inlineStr">
        <is>
          <t>LA</t>
        </is>
      </c>
      <c r="J151" s="12" t="inlineStr">
        <is>
          <t>TX</t>
        </is>
      </c>
      <c r="K151" s="12" t="inlineStr">
        <is>
          <t>Different</t>
        </is>
      </c>
      <c r="L151" s="1">
        <f>IF(AND(K151="Different",OR(I151 = $O$1,J151=$O$1)),E151,"")</f>
        <v/>
      </c>
      <c r="M151" s="1">
        <f>IF(L151&lt;&gt;"",IF(I151=$O$1,J151,I151),"")</f>
        <v/>
      </c>
      <c r="N151" s="1" t="n"/>
      <c r="O151" s="1" t="n"/>
      <c r="P151" s="1" t="n"/>
      <c r="Q151" s="1" t="n"/>
      <c r="R151" s="1" t="n"/>
    </row>
    <row r="152" ht="15.75" customHeight="1" s="157">
      <c r="A152" s="8" t="inlineStr">
        <is>
          <t>p58</t>
        </is>
      </c>
      <c r="B152" s="8" t="inlineStr">
        <is>
          <t>p85</t>
        </is>
      </c>
      <c r="C152" s="11" t="n">
        <v>142.4172</v>
      </c>
      <c r="D152" s="11" t="n">
        <v>0</v>
      </c>
      <c r="E152" s="11" t="n">
        <v>142.4172</v>
      </c>
      <c r="F152" s="8" t="n"/>
      <c r="G152" s="11" t="n">
        <v>58</v>
      </c>
      <c r="H152" s="11" t="n">
        <v>85</v>
      </c>
      <c r="I152" s="12" t="inlineStr">
        <is>
          <t>LA</t>
        </is>
      </c>
      <c r="J152" s="12" t="inlineStr">
        <is>
          <t>AR</t>
        </is>
      </c>
      <c r="K152" s="12" t="inlineStr">
        <is>
          <t>Different</t>
        </is>
      </c>
      <c r="L152" s="1">
        <f>IF(AND(K152="Different",OR(I152 = $O$1,J152=$O$1)),E152,"")</f>
        <v/>
      </c>
      <c r="M152" s="1">
        <f>IF(L152&lt;&gt;"",IF(I152=$O$1,J152,I152),"")</f>
        <v/>
      </c>
      <c r="N152" s="1" t="n"/>
      <c r="O152" s="1" t="n"/>
      <c r="P152" s="1" t="n"/>
      <c r="Q152" s="1" t="n"/>
      <c r="R152" s="1" t="n"/>
    </row>
    <row r="153" ht="15.75" customHeight="1" s="157">
      <c r="A153" s="8" t="inlineStr">
        <is>
          <t>p58</t>
        </is>
      </c>
      <c r="B153" s="8" t="inlineStr">
        <is>
          <t>p86</t>
        </is>
      </c>
      <c r="C153" s="11" t="n">
        <v>944.5507</v>
      </c>
      <c r="D153" s="11" t="n">
        <v>0</v>
      </c>
      <c r="E153" s="11" t="n">
        <v>944.5507</v>
      </c>
      <c r="F153" s="8" t="n"/>
      <c r="G153" s="11" t="n">
        <v>58</v>
      </c>
      <c r="H153" s="11" t="n">
        <v>86</v>
      </c>
      <c r="I153" s="12" t="inlineStr">
        <is>
          <t>LA</t>
        </is>
      </c>
      <c r="J153" s="12" t="inlineStr">
        <is>
          <t>LA</t>
        </is>
      </c>
      <c r="K153" s="12" t="inlineStr">
        <is>
          <t>Same</t>
        </is>
      </c>
      <c r="L153" s="1">
        <f>IF(AND(K153="Different",OR(I153 = $O$1,J153=$O$1)),E153,"")</f>
        <v/>
      </c>
      <c r="M153" s="1">
        <f>IF(L153&lt;&gt;"",IF(I153=$O$1,J153,I153),"")</f>
        <v/>
      </c>
      <c r="N153" s="1" t="n"/>
      <c r="O153" s="1" t="n"/>
      <c r="P153" s="1" t="n"/>
      <c r="Q153" s="1" t="n"/>
      <c r="R153" s="1" t="n"/>
    </row>
    <row r="154" ht="15.75" customHeight="1" s="157">
      <c r="A154" s="8" t="inlineStr">
        <is>
          <t>p58</t>
        </is>
      </c>
      <c r="B154" s="8" t="inlineStr">
        <is>
          <t>p87</t>
        </is>
      </c>
      <c r="C154" s="11" t="n">
        <v>4042.358</v>
      </c>
      <c r="D154" s="11" t="n">
        <v>0</v>
      </c>
      <c r="E154" s="11" t="n">
        <v>4042.358</v>
      </c>
      <c r="F154" s="8" t="n"/>
      <c r="G154" s="11" t="n">
        <v>58</v>
      </c>
      <c r="H154" s="11" t="n">
        <v>87</v>
      </c>
      <c r="I154" s="12" t="inlineStr">
        <is>
          <t>LA</t>
        </is>
      </c>
      <c r="J154" s="12" t="inlineStr">
        <is>
          <t>MS</t>
        </is>
      </c>
      <c r="K154" s="12" t="inlineStr">
        <is>
          <t>Different</t>
        </is>
      </c>
      <c r="L154" s="1">
        <f>IF(AND(K154="Different",OR(I154 = $O$1,J154=$O$1)),E154,"")</f>
        <v/>
      </c>
      <c r="M154" s="1">
        <f>IF(L154&lt;&gt;"",IF(I154=$O$1,J154,I154),"")</f>
        <v/>
      </c>
      <c r="N154" s="1" t="n"/>
      <c r="O154" s="1" t="n"/>
      <c r="P154" s="1" t="n"/>
      <c r="Q154" s="1" t="n"/>
      <c r="R154" s="1" t="n"/>
    </row>
    <row r="155" ht="15.75" customHeight="1" s="157">
      <c r="A155" s="8" t="inlineStr">
        <is>
          <t>p60</t>
        </is>
      </c>
      <c r="B155" s="8" t="inlineStr">
        <is>
          <t>p61</t>
        </is>
      </c>
      <c r="C155" s="11" t="n">
        <v>2473</v>
      </c>
      <c r="D155" s="11" t="n">
        <v>0</v>
      </c>
      <c r="E155" s="11" t="n">
        <v>2473</v>
      </c>
      <c r="F155" s="8" t="n"/>
      <c r="G155" s="11" t="n">
        <v>60</v>
      </c>
      <c r="H155" s="11" t="n">
        <v>61</v>
      </c>
      <c r="I155" s="12" t="inlineStr">
        <is>
          <t>TX</t>
        </is>
      </c>
      <c r="J155" s="12" t="inlineStr">
        <is>
          <t>TX</t>
        </is>
      </c>
      <c r="K155" s="12" t="inlineStr">
        <is>
          <t>Same</t>
        </is>
      </c>
      <c r="L155" s="1">
        <f>IF(AND(K155="Different",OR(I155 = $O$1,J155=$O$1)),E155,"")</f>
        <v/>
      </c>
      <c r="M155" s="1">
        <f>IF(L155&lt;&gt;"",IF(I155=$O$1,J155,I155),"")</f>
        <v/>
      </c>
      <c r="N155" s="1" t="n"/>
      <c r="O155" s="1" t="n"/>
      <c r="P155" s="1" t="n"/>
      <c r="Q155" s="1" t="n"/>
      <c r="R155" s="1" t="n"/>
    </row>
    <row r="156" ht="15.75" customHeight="1" s="157">
      <c r="A156" s="8" t="inlineStr">
        <is>
          <t>p60</t>
        </is>
      </c>
      <c r="B156" s="8" t="inlineStr">
        <is>
          <t>p62</t>
        </is>
      </c>
      <c r="C156" s="11" t="n">
        <v>2303</v>
      </c>
      <c r="D156" s="11" t="n">
        <v>0</v>
      </c>
      <c r="E156" s="11" t="n">
        <v>2303</v>
      </c>
      <c r="F156" s="8" t="n"/>
      <c r="G156" s="11" t="n">
        <v>60</v>
      </c>
      <c r="H156" s="11" t="n">
        <v>62</v>
      </c>
      <c r="I156" s="12" t="inlineStr">
        <is>
          <t>TX</t>
        </is>
      </c>
      <c r="J156" s="12" t="inlineStr">
        <is>
          <t>TX</t>
        </is>
      </c>
      <c r="K156" s="12" t="inlineStr">
        <is>
          <t>Same</t>
        </is>
      </c>
      <c r="L156" s="1">
        <f>IF(AND(K156="Different",OR(I156 = $O$1,J156=$O$1)),E156,"")</f>
        <v/>
      </c>
      <c r="M156" s="1">
        <f>IF(L156&lt;&gt;"",IF(I156=$O$1,J156,I156),"")</f>
        <v/>
      </c>
      <c r="N156" s="1" t="n"/>
      <c r="O156" s="1" t="n"/>
      <c r="P156" s="1" t="n"/>
      <c r="Q156" s="1" t="n"/>
      <c r="R156" s="1" t="n"/>
    </row>
    <row r="157" ht="15.75" customHeight="1" s="157">
      <c r="A157" s="8" t="inlineStr">
        <is>
          <t>p60</t>
        </is>
      </c>
      <c r="B157" s="8" t="inlineStr">
        <is>
          <t>p63</t>
        </is>
      </c>
      <c r="C157" s="11" t="n">
        <v>2003</v>
      </c>
      <c r="D157" s="11" t="n">
        <v>0</v>
      </c>
      <c r="E157" s="11" t="n">
        <v>2003</v>
      </c>
      <c r="F157" s="8" t="n"/>
      <c r="G157" s="11" t="n">
        <v>60</v>
      </c>
      <c r="H157" s="11" t="n">
        <v>63</v>
      </c>
      <c r="I157" s="12" t="inlineStr">
        <is>
          <t>TX</t>
        </is>
      </c>
      <c r="J157" s="12" t="inlineStr">
        <is>
          <t>TX</t>
        </is>
      </c>
      <c r="K157" s="12" t="inlineStr">
        <is>
          <t>Same</t>
        </is>
      </c>
      <c r="L157" s="1">
        <f>IF(AND(K157="Different",OR(I157 = $O$1,J157=$O$1)),E157,"")</f>
        <v/>
      </c>
      <c r="M157" s="1">
        <f>IF(L157&lt;&gt;"",IF(I157=$O$1,J157,I157),"")</f>
        <v/>
      </c>
      <c r="N157" s="1" t="n"/>
      <c r="O157" s="1" t="n"/>
      <c r="P157" s="1" t="n"/>
      <c r="Q157" s="1" t="n"/>
      <c r="R157" s="1" t="n"/>
    </row>
    <row r="158" ht="15.75" customHeight="1" s="157">
      <c r="A158" s="8" t="inlineStr">
        <is>
          <t>p61</t>
        </is>
      </c>
      <c r="B158" s="8" t="inlineStr">
        <is>
          <t>p62</t>
        </is>
      </c>
      <c r="C158" s="11" t="n">
        <v>832</v>
      </c>
      <c r="D158" s="11" t="n">
        <v>0</v>
      </c>
      <c r="E158" s="11" t="n">
        <v>832</v>
      </c>
      <c r="F158" s="8" t="n"/>
      <c r="G158" s="11" t="n">
        <v>61</v>
      </c>
      <c r="H158" s="11" t="n">
        <v>62</v>
      </c>
      <c r="I158" s="12" t="inlineStr">
        <is>
          <t>TX</t>
        </is>
      </c>
      <c r="J158" s="12" t="inlineStr">
        <is>
          <t>TX</t>
        </is>
      </c>
      <c r="K158" s="12" t="inlineStr">
        <is>
          <t>Same</t>
        </is>
      </c>
      <c r="L158" s="1">
        <f>IF(AND(K158="Different",OR(I158 = $O$1,J158=$O$1)),E158,"")</f>
        <v/>
      </c>
      <c r="M158" s="1">
        <f>IF(L158&lt;&gt;"",IF(I158=$O$1,J158,I158),"")</f>
        <v/>
      </c>
      <c r="N158" s="1" t="n"/>
      <c r="O158" s="1" t="n"/>
      <c r="P158" s="1" t="n"/>
      <c r="Q158" s="1" t="n"/>
      <c r="R158" s="1" t="n"/>
    </row>
    <row r="159" ht="15.75" customHeight="1" s="157">
      <c r="A159" s="8" t="inlineStr">
        <is>
          <t>p61</t>
        </is>
      </c>
      <c r="B159" s="8" t="inlineStr">
        <is>
          <t>p63</t>
        </is>
      </c>
      <c r="C159" s="11" t="n">
        <v>456</v>
      </c>
      <c r="D159" s="11" t="n">
        <v>0</v>
      </c>
      <c r="E159" s="11" t="n">
        <v>456</v>
      </c>
      <c r="F159" s="8" t="n"/>
      <c r="G159" s="11" t="n">
        <v>61</v>
      </c>
      <c r="H159" s="11" t="n">
        <v>63</v>
      </c>
      <c r="I159" s="12" t="inlineStr">
        <is>
          <t>TX</t>
        </is>
      </c>
      <c r="J159" s="12" t="inlineStr">
        <is>
          <t>TX</t>
        </is>
      </c>
      <c r="K159" s="12" t="inlineStr">
        <is>
          <t>Same</t>
        </is>
      </c>
      <c r="L159" s="1">
        <f>IF(AND(K159="Different",OR(I159 = $O$1,J159=$O$1)),E159,"")</f>
        <v/>
      </c>
      <c r="M159" s="1">
        <f>IF(L159&lt;&gt;"",IF(I159=$O$1,J159,I159),"")</f>
        <v/>
      </c>
      <c r="N159" s="1" t="n"/>
      <c r="O159" s="1" t="n"/>
      <c r="P159" s="1" t="n"/>
      <c r="Q159" s="1" t="n"/>
      <c r="R159" s="1" t="n"/>
    </row>
    <row r="160" ht="15.75" customHeight="1" s="157">
      <c r="A160" s="8" t="inlineStr">
        <is>
          <t>p61</t>
        </is>
      </c>
      <c r="B160" s="8" t="inlineStr">
        <is>
          <t>p64</t>
        </is>
      </c>
      <c r="C160" s="11" t="n">
        <v>238</v>
      </c>
      <c r="D160" s="11" t="n">
        <v>0</v>
      </c>
      <c r="E160" s="11" t="n">
        <v>238</v>
      </c>
      <c r="F160" s="8" t="n"/>
      <c r="G160" s="11" t="n">
        <v>61</v>
      </c>
      <c r="H160" s="11" t="n">
        <v>64</v>
      </c>
      <c r="I160" s="12" t="inlineStr">
        <is>
          <t>TX</t>
        </is>
      </c>
      <c r="J160" s="12" t="inlineStr">
        <is>
          <t>TX</t>
        </is>
      </c>
      <c r="K160" s="12" t="inlineStr">
        <is>
          <t>Same</t>
        </is>
      </c>
      <c r="L160" s="1">
        <f>IF(AND(K160="Different",OR(I160 = $O$1,J160=$O$1)),E160,"")</f>
        <v/>
      </c>
      <c r="M160" s="1">
        <f>IF(L160&lt;&gt;"",IF(I160=$O$1,J160,I160),"")</f>
        <v/>
      </c>
      <c r="N160" s="1" t="n"/>
      <c r="O160" s="1" t="n"/>
      <c r="P160" s="1" t="n"/>
      <c r="Q160" s="1" t="n"/>
      <c r="R160" s="1" t="n"/>
    </row>
    <row r="161" ht="15.75" customHeight="1" s="157">
      <c r="A161" s="8" t="inlineStr">
        <is>
          <t>p61</t>
        </is>
      </c>
      <c r="B161" s="8" t="inlineStr">
        <is>
          <t>p65</t>
        </is>
      </c>
      <c r="C161" s="11" t="n">
        <v>466</v>
      </c>
      <c r="D161" s="11" t="n">
        <v>0</v>
      </c>
      <c r="E161" s="11" t="n">
        <v>466</v>
      </c>
      <c r="F161" s="8" t="n"/>
      <c r="G161" s="11" t="n">
        <v>61</v>
      </c>
      <c r="H161" s="11" t="n">
        <v>65</v>
      </c>
      <c r="I161" s="12" t="inlineStr">
        <is>
          <t>TX</t>
        </is>
      </c>
      <c r="J161" s="12" t="inlineStr">
        <is>
          <t>TX</t>
        </is>
      </c>
      <c r="K161" s="12" t="inlineStr">
        <is>
          <t>Same</t>
        </is>
      </c>
      <c r="L161" s="1">
        <f>IF(AND(K161="Different",OR(I161 = $O$1,J161=$O$1)),E161,"")</f>
        <v/>
      </c>
      <c r="M161" s="1">
        <f>IF(L161&lt;&gt;"",IF(I161=$O$1,J161,I161),"")</f>
        <v/>
      </c>
      <c r="N161" s="1" t="n"/>
      <c r="O161" s="1" t="n"/>
      <c r="P161" s="1" t="n"/>
      <c r="Q161" s="1" t="n"/>
      <c r="R161" s="1" t="n"/>
    </row>
    <row r="162" ht="15.75" customHeight="1" s="157">
      <c r="A162" s="8" t="inlineStr">
        <is>
          <t>p63</t>
        </is>
      </c>
      <c r="B162" s="8" t="inlineStr">
        <is>
          <t>p64</t>
        </is>
      </c>
      <c r="C162" s="11" t="n">
        <v>4440</v>
      </c>
      <c r="D162" s="11" t="n">
        <v>0</v>
      </c>
      <c r="E162" s="11" t="n">
        <v>4440</v>
      </c>
      <c r="F162" s="8" t="n"/>
      <c r="G162" s="11" t="n">
        <v>63</v>
      </c>
      <c r="H162" s="11" t="n">
        <v>64</v>
      </c>
      <c r="I162" s="12" t="inlineStr">
        <is>
          <t>TX</t>
        </is>
      </c>
      <c r="J162" s="12" t="inlineStr">
        <is>
          <t>TX</t>
        </is>
      </c>
      <c r="K162" s="12" t="inlineStr">
        <is>
          <t>Same</t>
        </is>
      </c>
      <c r="L162" s="1">
        <f>IF(AND(K162="Different",OR(I162 = $O$1,J162=$O$1)),E162,"")</f>
        <v/>
      </c>
      <c r="M162" s="1">
        <f>IF(L162&lt;&gt;"",IF(I162=$O$1,J162,I162),"")</f>
        <v/>
      </c>
      <c r="N162" s="1" t="n"/>
      <c r="O162" s="1" t="n"/>
      <c r="P162" s="1" t="n"/>
      <c r="Q162" s="1" t="n"/>
      <c r="R162" s="1" t="n"/>
    </row>
    <row r="163" ht="15.75" customHeight="1" s="157">
      <c r="A163" s="8" t="inlineStr">
        <is>
          <t>p63</t>
        </is>
      </c>
      <c r="B163" s="8" t="inlineStr">
        <is>
          <t>p67</t>
        </is>
      </c>
      <c r="C163" s="11" t="n">
        <v>2138</v>
      </c>
      <c r="D163" s="11" t="n">
        <v>0</v>
      </c>
      <c r="E163" s="11" t="n">
        <v>2138</v>
      </c>
      <c r="F163" s="8" t="n"/>
      <c r="G163" s="11" t="n">
        <v>63</v>
      </c>
      <c r="H163" s="11" t="n">
        <v>67</v>
      </c>
      <c r="I163" s="12" t="inlineStr">
        <is>
          <t>TX</t>
        </is>
      </c>
      <c r="J163" s="12" t="inlineStr">
        <is>
          <t>TX</t>
        </is>
      </c>
      <c r="K163" s="12" t="inlineStr">
        <is>
          <t>Same</t>
        </is>
      </c>
      <c r="L163" s="1">
        <f>IF(AND(K163="Different",OR(I163 = $O$1,J163=$O$1)),E163,"")</f>
        <v/>
      </c>
      <c r="M163" s="1">
        <f>IF(L163&lt;&gt;"",IF(I163=$O$1,J163,I163),"")</f>
        <v/>
      </c>
      <c r="N163" s="1" t="n"/>
      <c r="O163" s="1" t="n"/>
      <c r="P163" s="1" t="n"/>
      <c r="Q163" s="1" t="n"/>
      <c r="R163" s="1" t="n"/>
    </row>
    <row r="164" ht="15.75" customHeight="1" s="157">
      <c r="A164" s="8" t="inlineStr">
        <is>
          <t>p64</t>
        </is>
      </c>
      <c r="B164" s="8" t="inlineStr">
        <is>
          <t>p65</t>
        </is>
      </c>
      <c r="C164" s="11" t="n">
        <v>6298</v>
      </c>
      <c r="D164" s="11" t="n">
        <v>0</v>
      </c>
      <c r="E164" s="11" t="n">
        <v>6298</v>
      </c>
      <c r="F164" s="8" t="n"/>
      <c r="G164" s="11" t="n">
        <v>64</v>
      </c>
      <c r="H164" s="11" t="n">
        <v>65</v>
      </c>
      <c r="I164" s="12" t="inlineStr">
        <is>
          <t>TX</t>
        </is>
      </c>
      <c r="J164" s="12" t="inlineStr">
        <is>
          <t>TX</t>
        </is>
      </c>
      <c r="K164" s="12" t="inlineStr">
        <is>
          <t>Same</t>
        </is>
      </c>
      <c r="L164" s="1">
        <f>IF(AND(K164="Different",OR(I164 = $O$1,J164=$O$1)),E164,"")</f>
        <v/>
      </c>
      <c r="M164" s="1">
        <f>IF(L164&lt;&gt;"",IF(I164=$O$1,J164,I164),"")</f>
        <v/>
      </c>
      <c r="N164" s="1" t="n"/>
      <c r="O164" s="1" t="n"/>
      <c r="P164" s="1" t="n"/>
      <c r="Q164" s="1" t="n"/>
      <c r="R164" s="1" t="n"/>
    </row>
    <row r="165" ht="15.75" customHeight="1" s="157">
      <c r="A165" s="8" t="inlineStr">
        <is>
          <t>p64</t>
        </is>
      </c>
      <c r="B165" s="8" t="inlineStr">
        <is>
          <t>p67</t>
        </is>
      </c>
      <c r="C165" s="11" t="n">
        <v>2207</v>
      </c>
      <c r="D165" s="11" t="n">
        <v>0</v>
      </c>
      <c r="E165" s="11" t="n">
        <v>2207</v>
      </c>
      <c r="F165" s="8" t="n"/>
      <c r="G165" s="11" t="n">
        <v>64</v>
      </c>
      <c r="H165" s="11" t="n">
        <v>67</v>
      </c>
      <c r="I165" s="12" t="inlineStr">
        <is>
          <t>TX</t>
        </is>
      </c>
      <c r="J165" s="12" t="inlineStr">
        <is>
          <t>TX</t>
        </is>
      </c>
      <c r="K165" s="12" t="inlineStr">
        <is>
          <t>Same</t>
        </is>
      </c>
      <c r="L165" s="1">
        <f>IF(AND(K165="Different",OR(I165 = $O$1,J165=$O$1)),E165,"")</f>
        <v/>
      </c>
      <c r="M165" s="1">
        <f>IF(L165&lt;&gt;"",IF(I165=$O$1,J165,I165),"")</f>
        <v/>
      </c>
      <c r="N165" s="1" t="n"/>
      <c r="O165" s="1" t="n"/>
      <c r="P165" s="1" t="n"/>
      <c r="Q165" s="1" t="n"/>
      <c r="R165" s="1" t="n"/>
    </row>
    <row r="166" ht="15.75" customHeight="1" s="157">
      <c r="A166" s="8" t="inlineStr">
        <is>
          <t>p65</t>
        </is>
      </c>
      <c r="B166" s="8" t="inlineStr">
        <is>
          <t>p67</t>
        </is>
      </c>
      <c r="C166" s="11" t="n">
        <v>6360</v>
      </c>
      <c r="D166" s="11" t="n">
        <v>0</v>
      </c>
      <c r="E166" s="11" t="n">
        <v>6360</v>
      </c>
      <c r="F166" s="8" t="n"/>
      <c r="G166" s="11" t="n">
        <v>65</v>
      </c>
      <c r="H166" s="11" t="n">
        <v>67</v>
      </c>
      <c r="I166" s="12" t="inlineStr">
        <is>
          <t>TX</t>
        </is>
      </c>
      <c r="J166" s="12" t="inlineStr">
        <is>
          <t>TX</t>
        </is>
      </c>
      <c r="K166" s="12" t="inlineStr">
        <is>
          <t>Same</t>
        </is>
      </c>
      <c r="L166" s="1">
        <f>IF(AND(K166="Different",OR(I166 = $O$1,J166=$O$1)),E166,"")</f>
        <v/>
      </c>
      <c r="M166" s="1">
        <f>IF(L166&lt;&gt;"",IF(I166=$O$1,J166,I166),"")</f>
        <v/>
      </c>
      <c r="N166" s="1" t="n"/>
      <c r="O166" s="1" t="n"/>
      <c r="P166" s="1" t="n"/>
      <c r="Q166" s="1" t="n"/>
      <c r="R166" s="1" t="n"/>
    </row>
    <row r="167" ht="15.75" customHeight="1" s="157">
      <c r="A167" s="8" t="inlineStr">
        <is>
          <t>p66</t>
        </is>
      </c>
      <c r="B167" s="8" t="inlineStr">
        <is>
          <t>p86</t>
        </is>
      </c>
      <c r="C167" s="11" t="n">
        <v>1046.551</v>
      </c>
      <c r="D167" s="11" t="n">
        <v>0</v>
      </c>
      <c r="E167" s="11" t="n">
        <v>1046.551</v>
      </c>
      <c r="F167" s="8" t="n"/>
      <c r="G167" s="11" t="n">
        <v>66</v>
      </c>
      <c r="H167" s="11" t="n">
        <v>86</v>
      </c>
      <c r="I167" s="12" t="inlineStr">
        <is>
          <t>TX</t>
        </is>
      </c>
      <c r="J167" s="12" t="inlineStr">
        <is>
          <t>LA</t>
        </is>
      </c>
      <c r="K167" s="12" t="inlineStr">
        <is>
          <t>Different</t>
        </is>
      </c>
      <c r="L167" s="1">
        <f>IF(AND(K167="Different",OR(I167 = $O$1,J167=$O$1)),E167,"")</f>
        <v/>
      </c>
      <c r="M167" s="1">
        <f>IF(L167&lt;&gt;"",IF(I167=$O$1,J167,I167),"")</f>
        <v/>
      </c>
      <c r="N167" s="1" t="n"/>
      <c r="O167" s="1" t="n"/>
      <c r="P167" s="1" t="n"/>
      <c r="Q167" s="1" t="n"/>
      <c r="R167" s="1" t="n"/>
    </row>
    <row r="168" ht="15.75" customHeight="1" s="157">
      <c r="A168" s="8" t="inlineStr">
        <is>
          <t>p68</t>
        </is>
      </c>
      <c r="B168" s="8" t="inlineStr">
        <is>
          <t>p69</t>
        </is>
      </c>
      <c r="C168" s="11" t="n">
        <v>949.3785</v>
      </c>
      <c r="D168" s="11" t="n">
        <v>0</v>
      </c>
      <c r="E168" s="11" t="n">
        <v>949.3785</v>
      </c>
      <c r="F168" s="8" t="n"/>
      <c r="G168" s="11" t="n">
        <v>68</v>
      </c>
      <c r="H168" s="11" t="n">
        <v>69</v>
      </c>
      <c r="I168" s="12" t="inlineStr">
        <is>
          <t>MN</t>
        </is>
      </c>
      <c r="J168" s="12" t="inlineStr">
        <is>
          <t>IA</t>
        </is>
      </c>
      <c r="K168" s="12" t="inlineStr">
        <is>
          <t>Different</t>
        </is>
      </c>
      <c r="L168" s="1">
        <f>IF(AND(K168="Different",OR(I168 = $O$1,J168=$O$1)),E168,"")</f>
        <v/>
      </c>
      <c r="M168" s="1">
        <f>IF(L168&lt;&gt;"",IF(I168=$O$1,J168,I168),"")</f>
        <v/>
      </c>
      <c r="N168" s="1" t="n"/>
      <c r="O168" s="1" t="n"/>
      <c r="P168" s="1" t="n"/>
      <c r="Q168" s="1" t="n"/>
      <c r="R168" s="1" t="n"/>
    </row>
    <row r="169" ht="15.75" customHeight="1" s="157">
      <c r="A169" s="8" t="inlineStr">
        <is>
          <t>p68</t>
        </is>
      </c>
      <c r="B169" s="8" t="inlineStr">
        <is>
          <t>p77</t>
        </is>
      </c>
      <c r="C169" s="11" t="n">
        <v>55.69752282</v>
      </c>
      <c r="D169" s="11" t="n">
        <v>0</v>
      </c>
      <c r="E169" s="11" t="n">
        <v>55.69752282</v>
      </c>
      <c r="F169" s="8" t="n"/>
      <c r="G169" s="11" t="n">
        <v>68</v>
      </c>
      <c r="H169" s="11" t="n">
        <v>77</v>
      </c>
      <c r="I169" s="12" t="inlineStr">
        <is>
          <t>MN</t>
        </is>
      </c>
      <c r="J169" s="12" t="inlineStr">
        <is>
          <t>WI</t>
        </is>
      </c>
      <c r="K169" s="12" t="inlineStr">
        <is>
          <t>Different</t>
        </is>
      </c>
      <c r="L169" s="1">
        <f>IF(AND(K169="Different",OR(I169 = $O$1,J169=$O$1)),E169,"")</f>
        <v/>
      </c>
      <c r="M169" s="1">
        <f>IF(L169&lt;&gt;"",IF(I169=$O$1,J169,I169),"")</f>
        <v/>
      </c>
      <c r="N169" s="1" t="n"/>
      <c r="O169" s="1" t="n"/>
      <c r="P169" s="1" t="n"/>
      <c r="Q169" s="1" t="n"/>
      <c r="R169" s="1" t="n"/>
    </row>
    <row r="170" ht="15.75" customHeight="1" s="157">
      <c r="A170" s="8" t="inlineStr">
        <is>
          <t>p69</t>
        </is>
      </c>
      <c r="B170" s="8" t="inlineStr">
        <is>
          <t>p70</t>
        </is>
      </c>
      <c r="C170" s="11" t="n">
        <v>1130.637</v>
      </c>
      <c r="D170" s="11" t="n">
        <v>0</v>
      </c>
      <c r="E170" s="11" t="n">
        <v>1130.637</v>
      </c>
      <c r="F170" s="8" t="n"/>
      <c r="G170" s="11" t="n">
        <v>69</v>
      </c>
      <c r="H170" s="11" t="n">
        <v>70</v>
      </c>
      <c r="I170" s="12" t="inlineStr">
        <is>
          <t>IA</t>
        </is>
      </c>
      <c r="J170" s="12" t="inlineStr">
        <is>
          <t>IA</t>
        </is>
      </c>
      <c r="K170" s="12" t="inlineStr">
        <is>
          <t>Same</t>
        </is>
      </c>
      <c r="L170" s="1">
        <f>IF(AND(K170="Different",OR(I170 = $O$1,J170=$O$1)),E170,"")</f>
        <v/>
      </c>
      <c r="M170" s="1">
        <f>IF(L170&lt;&gt;"",IF(I170=$O$1,J170,I170),"")</f>
        <v/>
      </c>
      <c r="N170" s="1" t="n"/>
      <c r="O170" s="1" t="n"/>
      <c r="P170" s="1" t="n"/>
      <c r="Q170" s="1" t="n"/>
      <c r="R170" s="1" t="n"/>
    </row>
    <row r="171" ht="15.75" customHeight="1" s="157">
      <c r="A171" s="8" t="inlineStr">
        <is>
          <t>p69</t>
        </is>
      </c>
      <c r="B171" s="8" t="inlineStr">
        <is>
          <t>p77</t>
        </is>
      </c>
      <c r="C171" s="11" t="n">
        <v>93.66362451000001</v>
      </c>
      <c r="D171" s="11" t="n">
        <v>0</v>
      </c>
      <c r="E171" s="11" t="n">
        <v>93.66362451000001</v>
      </c>
      <c r="F171" s="8" t="n"/>
      <c r="G171" s="11" t="n">
        <v>69</v>
      </c>
      <c r="H171" s="11" t="n">
        <v>77</v>
      </c>
      <c r="I171" s="12" t="inlineStr">
        <is>
          <t>IA</t>
        </is>
      </c>
      <c r="J171" s="12" t="inlineStr">
        <is>
          <t>WI</t>
        </is>
      </c>
      <c r="K171" s="12" t="inlineStr">
        <is>
          <t>Different</t>
        </is>
      </c>
      <c r="L171" s="1">
        <f>IF(AND(K171="Different",OR(I171 = $O$1,J171=$O$1)),E171,"")</f>
        <v/>
      </c>
      <c r="M171" s="1">
        <f>IF(L171&lt;&gt;"",IF(I171=$O$1,J171,I171),"")</f>
        <v/>
      </c>
      <c r="N171" s="1" t="n"/>
      <c r="O171" s="1" t="n"/>
      <c r="P171" s="1" t="n"/>
      <c r="Q171" s="1" t="n"/>
      <c r="R171" s="1" t="n"/>
    </row>
    <row r="172" ht="15.75" customHeight="1" s="157">
      <c r="A172" s="8" t="inlineStr">
        <is>
          <t>p70</t>
        </is>
      </c>
      <c r="B172" s="8" t="inlineStr">
        <is>
          <t>p71</t>
        </is>
      </c>
      <c r="C172" s="11" t="n">
        <v>241.6994607</v>
      </c>
      <c r="D172" s="11" t="n">
        <v>0</v>
      </c>
      <c r="E172" s="11" t="n">
        <v>241.6994607</v>
      </c>
      <c r="F172" s="8" t="n"/>
      <c r="G172" s="11" t="n">
        <v>70</v>
      </c>
      <c r="H172" s="11" t="n">
        <v>71</v>
      </c>
      <c r="I172" s="12" t="inlineStr">
        <is>
          <t>IA</t>
        </is>
      </c>
      <c r="J172" s="12" t="inlineStr">
        <is>
          <t>MO</t>
        </is>
      </c>
      <c r="K172" s="12" t="inlineStr">
        <is>
          <t>Different</t>
        </is>
      </c>
      <c r="L172" s="1">
        <f>IF(AND(K172="Different",OR(I172 = $O$1,J172=$O$1)),E172,"")</f>
        <v/>
      </c>
      <c r="M172" s="1">
        <f>IF(L172&lt;&gt;"",IF(I172=$O$1,J172,I172),"")</f>
        <v/>
      </c>
      <c r="N172" s="1" t="n"/>
      <c r="O172" s="1" t="n"/>
      <c r="P172" s="1" t="n"/>
      <c r="Q172" s="1" t="n"/>
      <c r="R172" s="1" t="n"/>
    </row>
    <row r="173" ht="15.75" customHeight="1" s="157">
      <c r="A173" s="8" t="inlineStr">
        <is>
          <t>p70</t>
        </is>
      </c>
      <c r="B173" s="8" t="inlineStr">
        <is>
          <t>p77</t>
        </is>
      </c>
      <c r="C173" s="11" t="n">
        <v>17.73142112</v>
      </c>
      <c r="D173" s="11" t="n">
        <v>0</v>
      </c>
      <c r="E173" s="11" t="n">
        <v>17.73142112</v>
      </c>
      <c r="F173" s="8" t="n"/>
      <c r="G173" s="11" t="n">
        <v>70</v>
      </c>
      <c r="H173" s="11" t="n">
        <v>77</v>
      </c>
      <c r="I173" s="12" t="inlineStr">
        <is>
          <t>IA</t>
        </is>
      </c>
      <c r="J173" s="12" t="inlineStr">
        <is>
          <t>WI</t>
        </is>
      </c>
      <c r="K173" s="12" t="inlineStr">
        <is>
          <t>Different</t>
        </is>
      </c>
      <c r="L173" s="1">
        <f>IF(AND(K173="Different",OR(I173 = $O$1,J173=$O$1)),E173,"")</f>
        <v/>
      </c>
      <c r="M173" s="1">
        <f>IF(L173&lt;&gt;"",IF(I173=$O$1,J173,I173),"")</f>
        <v/>
      </c>
      <c r="N173" s="1" t="n"/>
      <c r="O173" s="1" t="n"/>
      <c r="P173" s="1" t="n"/>
      <c r="Q173" s="1" t="n"/>
      <c r="R173" s="1" t="n"/>
    </row>
    <row r="174" ht="15.75" customHeight="1" s="157">
      <c r="A174" s="8" t="inlineStr">
        <is>
          <t>p70</t>
        </is>
      </c>
      <c r="B174" s="8" t="inlineStr">
        <is>
          <t>p80</t>
        </is>
      </c>
      <c r="C174" s="11" t="n">
        <v>281</v>
      </c>
      <c r="D174" s="11" t="n">
        <v>0</v>
      </c>
      <c r="E174" s="11" t="n">
        <v>281</v>
      </c>
      <c r="F174" s="8" t="n"/>
      <c r="G174" s="11" t="n">
        <v>70</v>
      </c>
      <c r="H174" s="11" t="n">
        <v>80</v>
      </c>
      <c r="I174" s="12" t="inlineStr">
        <is>
          <t>IA</t>
        </is>
      </c>
      <c r="J174" s="12" t="inlineStr">
        <is>
          <t>IL</t>
        </is>
      </c>
      <c r="K174" s="12" t="inlineStr">
        <is>
          <t>Different</t>
        </is>
      </c>
      <c r="L174" s="1">
        <f>IF(AND(K174="Different",OR(I174 = $O$1,J174=$O$1)),E174,"")</f>
        <v/>
      </c>
      <c r="M174" s="1">
        <f>IF(L174&lt;&gt;"",IF(I174=$O$1,J174,I174),"")</f>
        <v/>
      </c>
      <c r="N174" s="1" t="n"/>
      <c r="O174" s="1" t="n"/>
      <c r="P174" s="1" t="n"/>
      <c r="Q174" s="1" t="n"/>
      <c r="R174" s="1" t="n"/>
    </row>
    <row r="175" ht="15.75" customHeight="1" s="157">
      <c r="A175" s="8" t="inlineStr">
        <is>
          <t>p70</t>
        </is>
      </c>
      <c r="B175" s="8" t="inlineStr">
        <is>
          <t>p81</t>
        </is>
      </c>
      <c r="C175" s="11" t="n">
        <v>453.403294</v>
      </c>
      <c r="D175" s="11" t="n">
        <v>0</v>
      </c>
      <c r="E175" s="11" t="n">
        <v>453.403294</v>
      </c>
      <c r="F175" s="8" t="n"/>
      <c r="G175" s="11" t="n">
        <v>70</v>
      </c>
      <c r="H175" s="11" t="n">
        <v>81</v>
      </c>
      <c r="I175" s="12" t="inlineStr">
        <is>
          <t>IA</t>
        </is>
      </c>
      <c r="J175" s="12" t="inlineStr">
        <is>
          <t>IL</t>
        </is>
      </c>
      <c r="K175" s="12" t="inlineStr">
        <is>
          <t>Different</t>
        </is>
      </c>
      <c r="L175" s="1">
        <f>IF(AND(K175="Different",OR(I175 = $O$1,J175=$O$1)),E175,"")</f>
        <v/>
      </c>
      <c r="M175" s="1">
        <f>IF(L175&lt;&gt;"",IF(I175=$O$1,J175,I175),"")</f>
        <v/>
      </c>
      <c r="N175" s="1" t="n"/>
      <c r="O175" s="1" t="n"/>
      <c r="P175" s="1" t="n"/>
      <c r="Q175" s="1" t="n"/>
      <c r="R175" s="1" t="n"/>
    </row>
    <row r="176" ht="15.75" customHeight="1" s="157">
      <c r="A176" s="8" t="inlineStr">
        <is>
          <t>p71</t>
        </is>
      </c>
      <c r="B176" s="8" t="inlineStr">
        <is>
          <t>p72</t>
        </is>
      </c>
      <c r="C176" s="11" t="n">
        <v>1188.769027</v>
      </c>
      <c r="D176" s="11" t="n">
        <v>0</v>
      </c>
      <c r="E176" s="11" t="n">
        <v>1188.769027</v>
      </c>
      <c r="F176" s="8" t="n"/>
      <c r="G176" s="11" t="n">
        <v>71</v>
      </c>
      <c r="H176" s="11" t="n">
        <v>72</v>
      </c>
      <c r="I176" s="12" t="inlineStr">
        <is>
          <t>MO</t>
        </is>
      </c>
      <c r="J176" s="12" t="inlineStr">
        <is>
          <t>MO</t>
        </is>
      </c>
      <c r="K176" s="12" t="inlineStr">
        <is>
          <t>Same</t>
        </is>
      </c>
      <c r="L176" s="1">
        <f>IF(AND(K176="Different",OR(I176 = $O$1,J176=$O$1)),E176,"")</f>
        <v/>
      </c>
      <c r="M176" s="1">
        <f>IF(L176&lt;&gt;"",IF(I176=$O$1,J176,I176),"")</f>
        <v/>
      </c>
      <c r="N176" s="1" t="n"/>
      <c r="O176" s="1" t="n"/>
      <c r="P176" s="1" t="n"/>
      <c r="Q176" s="1" t="n"/>
      <c r="R176" s="1" t="n"/>
    </row>
    <row r="177" ht="15.75" customHeight="1" s="157">
      <c r="A177" s="8" t="inlineStr">
        <is>
          <t>p71</t>
        </is>
      </c>
      <c r="B177" s="8" t="inlineStr">
        <is>
          <t>p81</t>
        </is>
      </c>
      <c r="C177" s="11" t="n">
        <v>270.5229</v>
      </c>
      <c r="D177" s="11" t="n">
        <v>0</v>
      </c>
      <c r="E177" s="11" t="n">
        <v>270.5229</v>
      </c>
      <c r="F177" s="8" t="n"/>
      <c r="G177" s="11" t="n">
        <v>71</v>
      </c>
      <c r="H177" s="11" t="n">
        <v>81</v>
      </c>
      <c r="I177" s="12" t="inlineStr">
        <is>
          <t>MO</t>
        </is>
      </c>
      <c r="J177" s="12" t="inlineStr">
        <is>
          <t>IL</t>
        </is>
      </c>
      <c r="K177" s="12" t="inlineStr">
        <is>
          <t>Different</t>
        </is>
      </c>
      <c r="L177" s="1">
        <f>IF(AND(K177="Different",OR(I177 = $O$1,J177=$O$1)),E177,"")</f>
        <v/>
      </c>
      <c r="M177" s="1">
        <f>IF(L177&lt;&gt;"",IF(I177=$O$1,J177,I177),"")</f>
        <v/>
      </c>
      <c r="N177" s="1" t="n"/>
      <c r="O177" s="1" t="n"/>
      <c r="P177" s="1" t="n"/>
      <c r="Q177" s="1" t="n"/>
      <c r="R177" s="1" t="n"/>
    </row>
    <row r="178" ht="15.75" customHeight="1" s="157">
      <c r="A178" s="8" t="inlineStr">
        <is>
          <t>p72</t>
        </is>
      </c>
      <c r="B178" s="8" t="inlineStr">
        <is>
          <t>p73</t>
        </is>
      </c>
      <c r="C178" s="11" t="n">
        <v>2014.778</v>
      </c>
      <c r="D178" s="11" t="n">
        <v>0</v>
      </c>
      <c r="E178" s="11" t="n">
        <v>2014.778</v>
      </c>
      <c r="F178" s="8" t="n"/>
      <c r="G178" s="11" t="n">
        <v>72</v>
      </c>
      <c r="H178" s="11" t="n">
        <v>73</v>
      </c>
      <c r="I178" s="12" t="inlineStr">
        <is>
          <t>MO</t>
        </is>
      </c>
      <c r="J178" s="12" t="inlineStr">
        <is>
          <t>MO</t>
        </is>
      </c>
      <c r="K178" s="12" t="inlineStr">
        <is>
          <t>Same</t>
        </is>
      </c>
      <c r="L178" s="1">
        <f>IF(AND(K178="Different",OR(I178 = $O$1,J178=$O$1)),E178,"")</f>
        <v/>
      </c>
      <c r="M178" s="1">
        <f>IF(L178&lt;&gt;"",IF(I178=$O$1,J178,I178),"")</f>
        <v/>
      </c>
      <c r="N178" s="1" t="n"/>
      <c r="O178" s="1" t="n"/>
      <c r="P178" s="1" t="n"/>
      <c r="Q178" s="1" t="n"/>
      <c r="R178" s="1" t="n"/>
    </row>
    <row r="179" ht="15.75" customHeight="1" s="157">
      <c r="A179" s="8" t="inlineStr">
        <is>
          <t>p72</t>
        </is>
      </c>
      <c r="B179" s="8" t="inlineStr">
        <is>
          <t>p81</t>
        </is>
      </c>
      <c r="C179" s="11" t="n">
        <v>3609.634</v>
      </c>
      <c r="D179" s="11" t="n">
        <v>0</v>
      </c>
      <c r="E179" s="11" t="n">
        <v>3609.634</v>
      </c>
      <c r="F179" s="8" t="n"/>
      <c r="G179" s="11" t="n">
        <v>72</v>
      </c>
      <c r="H179" s="11" t="n">
        <v>81</v>
      </c>
      <c r="I179" s="12" t="inlineStr">
        <is>
          <t>MO</t>
        </is>
      </c>
      <c r="J179" s="12" t="inlineStr">
        <is>
          <t>IL</t>
        </is>
      </c>
      <c r="K179" s="12" t="inlineStr">
        <is>
          <t>Different</t>
        </is>
      </c>
      <c r="L179" s="1">
        <f>IF(AND(K179="Different",OR(I179 = $O$1,J179=$O$1)),E179,"")</f>
        <v/>
      </c>
      <c r="M179" s="1">
        <f>IF(L179&lt;&gt;"",IF(I179=$O$1,J179,I179),"")</f>
        <v/>
      </c>
      <c r="N179" s="1" t="n"/>
      <c r="O179" s="1" t="n"/>
      <c r="P179" s="1" t="n"/>
      <c r="Q179" s="1" t="n"/>
      <c r="R179" s="1" t="n"/>
    </row>
    <row r="180" ht="15.75" customHeight="1" s="157">
      <c r="A180" s="8" t="inlineStr">
        <is>
          <t>p72</t>
        </is>
      </c>
      <c r="B180" s="8" t="inlineStr">
        <is>
          <t>p84</t>
        </is>
      </c>
      <c r="C180" s="11" t="n">
        <v>1918.253</v>
      </c>
      <c r="D180" s="11" t="n">
        <v>0</v>
      </c>
      <c r="E180" s="11" t="n">
        <v>1918.253</v>
      </c>
      <c r="F180" s="8" t="n"/>
      <c r="G180" s="11" t="n">
        <v>72</v>
      </c>
      <c r="H180" s="11" t="n">
        <v>84</v>
      </c>
      <c r="I180" s="12" t="inlineStr">
        <is>
          <t>MO</t>
        </is>
      </c>
      <c r="J180" s="12" t="inlineStr">
        <is>
          <t>MO</t>
        </is>
      </c>
      <c r="K180" s="12" t="inlineStr">
        <is>
          <t>Same</t>
        </is>
      </c>
      <c r="L180" s="1">
        <f>IF(AND(K180="Different",OR(I180 = $O$1,J180=$O$1)),E180,"")</f>
        <v/>
      </c>
      <c r="M180" s="1">
        <f>IF(L180&lt;&gt;"",IF(I180=$O$1,J180,I180),"")</f>
        <v/>
      </c>
      <c r="N180" s="1" t="n"/>
      <c r="O180" s="1" t="n"/>
      <c r="P180" s="1" t="n"/>
      <c r="Q180" s="1" t="n"/>
      <c r="R180" s="1" t="n"/>
    </row>
    <row r="181" ht="15.75" customHeight="1" s="157">
      <c r="A181" s="8" t="inlineStr">
        <is>
          <t>p73</t>
        </is>
      </c>
      <c r="B181" s="8" t="inlineStr">
        <is>
          <t>p84</t>
        </is>
      </c>
      <c r="C181" s="11" t="n">
        <v>1343.094039</v>
      </c>
      <c r="D181" s="11" t="n">
        <v>0</v>
      </c>
      <c r="E181" s="11" t="n">
        <v>1343.094039</v>
      </c>
      <c r="F181" s="8" t="n"/>
      <c r="G181" s="11" t="n">
        <v>73</v>
      </c>
      <c r="H181" s="11" t="n">
        <v>84</v>
      </c>
      <c r="I181" s="12" t="inlineStr">
        <is>
          <t>MO</t>
        </is>
      </c>
      <c r="J181" s="12" t="inlineStr">
        <is>
          <t>MO</t>
        </is>
      </c>
      <c r="K181" s="12" t="inlineStr">
        <is>
          <t>Same</t>
        </is>
      </c>
      <c r="L181" s="1">
        <f>IF(AND(K181="Different",OR(I181 = $O$1,J181=$O$1)),E181,"")</f>
        <v/>
      </c>
      <c r="M181" s="1">
        <f>IF(L181&lt;&gt;"",IF(I181=$O$1,J181,I181),"")</f>
        <v/>
      </c>
      <c r="N181" s="1" t="n"/>
      <c r="O181" s="1" t="n"/>
      <c r="P181" s="1" t="n"/>
      <c r="Q181" s="1" t="n"/>
      <c r="R181" s="1" t="n"/>
    </row>
    <row r="182" ht="15.75" customHeight="1" s="157">
      <c r="A182" s="8" t="inlineStr">
        <is>
          <t>p74</t>
        </is>
      </c>
      <c r="B182" s="8" t="inlineStr">
        <is>
          <t>p75</t>
        </is>
      </c>
      <c r="C182" s="11" t="n">
        <v>899.518984</v>
      </c>
      <c r="D182" s="11" t="n">
        <v>0</v>
      </c>
      <c r="E182" s="11" t="n">
        <v>899.518984</v>
      </c>
      <c r="F182" s="8" t="n"/>
      <c r="G182" s="11" t="n">
        <v>74</v>
      </c>
      <c r="H182" s="11" t="n">
        <v>75</v>
      </c>
      <c r="I182" s="12" t="inlineStr">
        <is>
          <t>MI</t>
        </is>
      </c>
      <c r="J182" s="12" t="inlineStr">
        <is>
          <t>WI</t>
        </is>
      </c>
      <c r="K182" s="12" t="inlineStr">
        <is>
          <t>Different</t>
        </is>
      </c>
      <c r="L182" s="1">
        <f>IF(AND(K182="Different",OR(I182 = $O$1,J182=$O$1)),E182,"")</f>
        <v/>
      </c>
      <c r="M182" s="1">
        <f>IF(L182&lt;&gt;"",IF(I182=$O$1,J182,I182),"")</f>
        <v/>
      </c>
      <c r="N182" s="1" t="n"/>
      <c r="O182" s="1" t="n"/>
      <c r="P182" s="1" t="n"/>
      <c r="Q182" s="1" t="n"/>
      <c r="R182" s="1" t="n"/>
    </row>
    <row r="183" ht="15.75" customHeight="1" s="157">
      <c r="A183" s="8" t="inlineStr">
        <is>
          <t>p74</t>
        </is>
      </c>
      <c r="B183" s="8" t="inlineStr">
        <is>
          <t>p103</t>
        </is>
      </c>
      <c r="C183" s="11" t="n">
        <v>422</v>
      </c>
      <c r="D183" s="11" t="n">
        <v>0</v>
      </c>
      <c r="E183" s="11" t="n">
        <v>422</v>
      </c>
      <c r="F183" s="8" t="n"/>
      <c r="G183" s="11" t="n">
        <v>74</v>
      </c>
      <c r="H183" s="11" t="n">
        <v>103</v>
      </c>
      <c r="I183" s="12" t="inlineStr">
        <is>
          <t>MI</t>
        </is>
      </c>
      <c r="J183" s="12" t="inlineStr">
        <is>
          <t>MI</t>
        </is>
      </c>
      <c r="K183" s="12" t="inlineStr">
        <is>
          <t>Same</t>
        </is>
      </c>
      <c r="L183" s="1">
        <f>IF(AND(K183="Different",OR(I183 = $O$1,J183=$O$1)),E183,"")</f>
        <v/>
      </c>
      <c r="M183" s="1">
        <f>IF(L183&lt;&gt;"",IF(I183=$O$1,J183,I183),"")</f>
        <v/>
      </c>
      <c r="N183" s="1" t="n"/>
      <c r="O183" s="1" t="n"/>
      <c r="P183" s="1" t="n"/>
      <c r="Q183" s="1" t="n"/>
      <c r="R183" s="1" t="n"/>
    </row>
    <row r="184" ht="15.75" customHeight="1" s="157">
      <c r="A184" s="8" t="inlineStr">
        <is>
          <t>p75</t>
        </is>
      </c>
      <c r="B184" s="8" t="inlineStr">
        <is>
          <t>p76</t>
        </is>
      </c>
      <c r="C184" s="11" t="n">
        <v>2489.645534</v>
      </c>
      <c r="D184" s="11" t="n">
        <v>0</v>
      </c>
      <c r="E184" s="11" t="n">
        <v>2489.645534</v>
      </c>
      <c r="F184" s="8" t="n"/>
      <c r="G184" s="11" t="n">
        <v>75</v>
      </c>
      <c r="H184" s="11" t="n">
        <v>76</v>
      </c>
      <c r="I184" s="12" t="inlineStr">
        <is>
          <t>WI</t>
        </is>
      </c>
      <c r="J184" s="12" t="inlineStr">
        <is>
          <t>WI</t>
        </is>
      </c>
      <c r="K184" s="12" t="inlineStr">
        <is>
          <t>Same</t>
        </is>
      </c>
      <c r="L184" s="1">
        <f>IF(AND(K184="Different",OR(I184 = $O$1,J184=$O$1)),E184,"")</f>
        <v/>
      </c>
      <c r="M184" s="1">
        <f>IF(L184&lt;&gt;"",IF(I184=$O$1,J184,I184),"")</f>
        <v/>
      </c>
      <c r="N184" s="1" t="n"/>
      <c r="O184" s="1" t="n"/>
      <c r="P184" s="1" t="n"/>
      <c r="Q184" s="1" t="n"/>
      <c r="R184" s="1" t="n"/>
    </row>
    <row r="185" ht="15.75" customHeight="1" s="157">
      <c r="A185" s="8" t="inlineStr">
        <is>
          <t>p75</t>
        </is>
      </c>
      <c r="B185" s="8" t="inlineStr">
        <is>
          <t>p79</t>
        </is>
      </c>
      <c r="C185" s="11" t="n">
        <v>133.6404203</v>
      </c>
      <c r="D185" s="11" t="n">
        <v>0</v>
      </c>
      <c r="E185" s="11" t="n">
        <v>133.6404203</v>
      </c>
      <c r="F185" s="8" t="n"/>
      <c r="G185" s="11" t="n">
        <v>75</v>
      </c>
      <c r="H185" s="11" t="n">
        <v>79</v>
      </c>
      <c r="I185" s="12" t="inlineStr">
        <is>
          <t>WI</t>
        </is>
      </c>
      <c r="J185" s="12" t="inlineStr">
        <is>
          <t>WI</t>
        </is>
      </c>
      <c r="K185" s="12" t="inlineStr">
        <is>
          <t>Same</t>
        </is>
      </c>
      <c r="L185" s="1">
        <f>IF(AND(K185="Different",OR(I185 = $O$1,J185=$O$1)),E185,"")</f>
        <v/>
      </c>
      <c r="M185" s="1">
        <f>IF(L185&lt;&gt;"",IF(I185=$O$1,J185,I185),"")</f>
        <v/>
      </c>
      <c r="N185" s="1" t="n"/>
      <c r="O185" s="1" t="n"/>
      <c r="P185" s="1" t="n"/>
      <c r="Q185" s="1" t="n"/>
      <c r="R185" s="1" t="n"/>
    </row>
    <row r="186" ht="15.75" customHeight="1" s="157">
      <c r="A186" s="8" t="inlineStr">
        <is>
          <t>p76</t>
        </is>
      </c>
      <c r="B186" s="8" t="inlineStr">
        <is>
          <t>p77</t>
        </is>
      </c>
      <c r="C186" s="11" t="n">
        <v>472.9971</v>
      </c>
      <c r="D186" s="11" t="n">
        <v>0</v>
      </c>
      <c r="E186" s="11" t="n">
        <v>472.9971</v>
      </c>
      <c r="F186" s="8" t="n"/>
      <c r="G186" s="11" t="n">
        <v>76</v>
      </c>
      <c r="H186" s="11" t="n">
        <v>77</v>
      </c>
      <c r="I186" s="12" t="inlineStr">
        <is>
          <t>WI</t>
        </is>
      </c>
      <c r="J186" s="12" t="inlineStr">
        <is>
          <t>WI</t>
        </is>
      </c>
      <c r="K186" s="12" t="inlineStr">
        <is>
          <t>Same</t>
        </is>
      </c>
      <c r="L186" s="1">
        <f>IF(AND(K186="Different",OR(I186 = $O$1,J186=$O$1)),E186,"")</f>
        <v/>
      </c>
      <c r="M186" s="1">
        <f>IF(L186&lt;&gt;"",IF(I186=$O$1,J186,I186),"")</f>
        <v/>
      </c>
      <c r="N186" s="1" t="n"/>
      <c r="O186" s="1" t="n"/>
      <c r="P186" s="1" t="n"/>
      <c r="Q186" s="1" t="n"/>
      <c r="R186" s="1" t="n"/>
    </row>
    <row r="187" ht="15.75" customHeight="1" s="157">
      <c r="A187" s="8" t="inlineStr">
        <is>
          <t>p76</t>
        </is>
      </c>
      <c r="B187" s="8" t="inlineStr">
        <is>
          <t>p78</t>
        </is>
      </c>
      <c r="C187" s="11" t="n">
        <v>1065.477</v>
      </c>
      <c r="D187" s="11" t="n">
        <v>0</v>
      </c>
      <c r="E187" s="11" t="n">
        <v>1065.477</v>
      </c>
      <c r="F187" s="8" t="n"/>
      <c r="G187" s="11" t="n">
        <v>76</v>
      </c>
      <c r="H187" s="11" t="n">
        <v>78</v>
      </c>
      <c r="I187" s="12" t="inlineStr">
        <is>
          <t>WI</t>
        </is>
      </c>
      <c r="J187" s="12" t="inlineStr">
        <is>
          <t>WI</t>
        </is>
      </c>
      <c r="K187" s="12" t="inlineStr">
        <is>
          <t>Same</t>
        </is>
      </c>
      <c r="L187" s="1">
        <f>IF(AND(K187="Different",OR(I187 = $O$1,J187=$O$1)),E187,"")</f>
        <v/>
      </c>
      <c r="M187" s="1">
        <f>IF(L187&lt;&gt;"",IF(I187=$O$1,J187,I187),"")</f>
        <v/>
      </c>
      <c r="N187" s="1" t="n"/>
      <c r="O187" s="1" t="n"/>
      <c r="P187" s="1" t="n"/>
      <c r="Q187" s="1" t="n"/>
      <c r="R187" s="1" t="n"/>
    </row>
    <row r="188" ht="15.75" customHeight="1" s="157">
      <c r="A188" s="8" t="inlineStr">
        <is>
          <t>p76</t>
        </is>
      </c>
      <c r="B188" s="8" t="inlineStr">
        <is>
          <t>p79</t>
        </is>
      </c>
      <c r="C188" s="11" t="n">
        <v>562.7465093</v>
      </c>
      <c r="D188" s="11" t="n">
        <v>0</v>
      </c>
      <c r="E188" s="11" t="n">
        <v>562.7465093</v>
      </c>
      <c r="F188" s="8" t="n"/>
      <c r="G188" s="11" t="n">
        <v>76</v>
      </c>
      <c r="H188" s="11" t="n">
        <v>79</v>
      </c>
      <c r="I188" s="12" t="inlineStr">
        <is>
          <t>WI</t>
        </is>
      </c>
      <c r="J188" s="12" t="inlineStr">
        <is>
          <t>WI</t>
        </is>
      </c>
      <c r="K188" s="12" t="inlineStr">
        <is>
          <t>Same</t>
        </is>
      </c>
      <c r="L188" s="1">
        <f>IF(AND(K188="Different",OR(I188 = $O$1,J188=$O$1)),E188,"")</f>
        <v/>
      </c>
      <c r="M188" s="1">
        <f>IF(L188&lt;&gt;"",IF(I188=$O$1,J188,I188),"")</f>
        <v/>
      </c>
      <c r="N188" s="1" t="n"/>
      <c r="O188" s="1" t="n"/>
      <c r="P188" s="1" t="n"/>
      <c r="Q188" s="1" t="n"/>
      <c r="R188" s="1" t="n"/>
    </row>
    <row r="189" ht="15.75" customHeight="1" s="157">
      <c r="A189" s="8" t="inlineStr">
        <is>
          <t>p77</t>
        </is>
      </c>
      <c r="B189" s="8" t="inlineStr">
        <is>
          <t>p78</t>
        </is>
      </c>
      <c r="C189" s="11" t="n">
        <v>213.531377</v>
      </c>
      <c r="D189" s="11" t="n">
        <v>0</v>
      </c>
      <c r="E189" s="11" t="n">
        <v>213.531377</v>
      </c>
      <c r="F189" s="8" t="n"/>
      <c r="G189" s="11" t="n">
        <v>77</v>
      </c>
      <c r="H189" s="11" t="n">
        <v>78</v>
      </c>
      <c r="I189" s="12" t="inlineStr">
        <is>
          <t>WI</t>
        </is>
      </c>
      <c r="J189" s="12" t="inlineStr">
        <is>
          <t>WI</t>
        </is>
      </c>
      <c r="K189" s="12" t="inlineStr">
        <is>
          <t>Same</t>
        </is>
      </c>
      <c r="L189" s="1">
        <f>IF(AND(K189="Different",OR(I189 = $O$1,J189=$O$1)),E189,"")</f>
        <v/>
      </c>
      <c r="M189" s="1">
        <f>IF(L189&lt;&gt;"",IF(I189=$O$1,J189,I189),"")</f>
        <v/>
      </c>
      <c r="N189" s="1" t="n"/>
      <c r="O189" s="1" t="n"/>
      <c r="P189" s="1" t="n"/>
      <c r="Q189" s="1" t="n"/>
      <c r="R189" s="1" t="n"/>
    </row>
    <row r="190" ht="15.75" customHeight="1" s="157">
      <c r="A190" s="8" t="inlineStr">
        <is>
          <t>p77</t>
        </is>
      </c>
      <c r="B190" s="8" t="inlineStr">
        <is>
          <t>p80</t>
        </is>
      </c>
      <c r="C190" s="11" t="n">
        <v>13.14236361</v>
      </c>
      <c r="D190" s="11" t="n">
        <v>0</v>
      </c>
      <c r="E190" s="11" t="n">
        <v>13.14236361</v>
      </c>
      <c r="F190" s="8" t="n"/>
      <c r="G190" s="11" t="n">
        <v>77</v>
      </c>
      <c r="H190" s="11" t="n">
        <v>80</v>
      </c>
      <c r="I190" s="12" t="inlineStr">
        <is>
          <t>WI</t>
        </is>
      </c>
      <c r="J190" s="12" t="inlineStr">
        <is>
          <t>IL</t>
        </is>
      </c>
      <c r="K190" s="12" t="inlineStr">
        <is>
          <t>Different</t>
        </is>
      </c>
      <c r="L190" s="1">
        <f>IF(AND(K190="Different",OR(I190 = $O$1,J190=$O$1)),E190,"")</f>
        <v/>
      </c>
      <c r="M190" s="1">
        <f>IF(L190&lt;&gt;"",IF(I190=$O$1,J190,I190),"")</f>
        <v/>
      </c>
      <c r="N190" s="1" t="n"/>
      <c r="O190" s="1" t="n"/>
      <c r="P190" s="1" t="n"/>
      <c r="Q190" s="1" t="n"/>
      <c r="R190" s="1" t="n"/>
    </row>
    <row r="191" ht="15.75" customHeight="1" s="157">
      <c r="A191" s="8" t="inlineStr">
        <is>
          <t>p78</t>
        </is>
      </c>
      <c r="B191" s="8" t="inlineStr">
        <is>
          <t>p79</t>
        </is>
      </c>
      <c r="C191" s="11" t="n">
        <v>192.8602274</v>
      </c>
      <c r="D191" s="11" t="n">
        <v>0</v>
      </c>
      <c r="E191" s="11" t="n">
        <v>192.8602274</v>
      </c>
      <c r="F191" s="8" t="n"/>
      <c r="G191" s="11" t="n">
        <v>78</v>
      </c>
      <c r="H191" s="11" t="n">
        <v>79</v>
      </c>
      <c r="I191" s="12" t="inlineStr">
        <is>
          <t>WI</t>
        </is>
      </c>
      <c r="J191" s="12" t="inlineStr">
        <is>
          <t>WI</t>
        </is>
      </c>
      <c r="K191" s="12" t="inlineStr">
        <is>
          <t>Same</t>
        </is>
      </c>
      <c r="L191" s="1">
        <f>IF(AND(K191="Different",OR(I191 = $O$1,J191=$O$1)),E191,"")</f>
        <v/>
      </c>
      <c r="M191" s="1">
        <f>IF(L191&lt;&gt;"",IF(I191=$O$1,J191,I191),"")</f>
        <v/>
      </c>
      <c r="N191" s="1" t="n"/>
      <c r="O191" s="1" t="n"/>
      <c r="P191" s="1" t="n"/>
      <c r="Q191" s="1" t="n"/>
      <c r="R191" s="1" t="n"/>
    </row>
    <row r="192" ht="15.75" customHeight="1" s="157">
      <c r="A192" s="8" t="inlineStr">
        <is>
          <t>p78</t>
        </is>
      </c>
      <c r="B192" s="8" t="inlineStr">
        <is>
          <t>p80</t>
        </is>
      </c>
      <c r="C192" s="11" t="n">
        <v>197.6104793</v>
      </c>
      <c r="D192" s="11" t="n">
        <v>0</v>
      </c>
      <c r="E192" s="11" t="n">
        <v>197.6104793</v>
      </c>
      <c r="F192" s="8" t="n"/>
      <c r="G192" s="11" t="n">
        <v>78</v>
      </c>
      <c r="H192" s="11" t="n">
        <v>80</v>
      </c>
      <c r="I192" s="12" t="inlineStr">
        <is>
          <t>WI</t>
        </is>
      </c>
      <c r="J192" s="12" t="inlineStr">
        <is>
          <t>IL</t>
        </is>
      </c>
      <c r="K192" s="12" t="inlineStr">
        <is>
          <t>Different</t>
        </is>
      </c>
      <c r="L192" s="1">
        <f>IF(AND(K192="Different",OR(I192 = $O$1,J192=$O$1)),E192,"")</f>
        <v/>
      </c>
      <c r="M192" s="1">
        <f>IF(L192&lt;&gt;"",IF(I192=$O$1,J192,I192),"")</f>
        <v/>
      </c>
      <c r="N192" s="1" t="n"/>
      <c r="O192" s="1" t="n"/>
      <c r="P192" s="1" t="n"/>
      <c r="Q192" s="1" t="n"/>
      <c r="R192" s="1" t="n"/>
    </row>
    <row r="193" ht="15.75" customHeight="1" s="157">
      <c r="A193" s="8" t="inlineStr">
        <is>
          <t>p79</t>
        </is>
      </c>
      <c r="B193" s="8" t="inlineStr">
        <is>
          <t>p80</t>
        </is>
      </c>
      <c r="C193" s="11" t="n">
        <v>1514.64</v>
      </c>
      <c r="D193" s="11" t="n">
        <v>0</v>
      </c>
      <c r="E193" s="11" t="n">
        <v>1514.64</v>
      </c>
      <c r="F193" s="8" t="n"/>
      <c r="G193" s="11" t="n">
        <v>79</v>
      </c>
      <c r="H193" s="11" t="n">
        <v>80</v>
      </c>
      <c r="I193" s="12" t="inlineStr">
        <is>
          <t>WI</t>
        </is>
      </c>
      <c r="J193" s="12" t="inlineStr">
        <is>
          <t>IL</t>
        </is>
      </c>
      <c r="K193" s="12" t="inlineStr">
        <is>
          <t>Different</t>
        </is>
      </c>
      <c r="L193" s="1">
        <f>IF(AND(K193="Different",OR(I193 = $O$1,J193=$O$1)),E193,"")</f>
        <v/>
      </c>
      <c r="M193" s="1">
        <f>IF(L193&lt;&gt;"",IF(I193=$O$1,J193,I193),"")</f>
        <v/>
      </c>
      <c r="N193" s="1" t="n"/>
      <c r="O193" s="1" t="n"/>
      <c r="P193" s="1" t="n"/>
      <c r="Q193" s="1" t="n"/>
      <c r="R193" s="1" t="n"/>
    </row>
    <row r="194" ht="15.75" customHeight="1" s="157">
      <c r="A194" s="8" t="inlineStr">
        <is>
          <t>p80</t>
        </is>
      </c>
      <c r="B194" s="8" t="inlineStr">
        <is>
          <t>p81</t>
        </is>
      </c>
      <c r="C194" s="11" t="n">
        <v>953.0550608</v>
      </c>
      <c r="D194" s="11" t="n">
        <v>0</v>
      </c>
      <c r="E194" s="11" t="n">
        <v>953.0550608</v>
      </c>
      <c r="F194" s="8" t="n"/>
      <c r="G194" s="11" t="n">
        <v>80</v>
      </c>
      <c r="H194" s="11" t="n">
        <v>81</v>
      </c>
      <c r="I194" s="12" t="inlineStr">
        <is>
          <t>IL</t>
        </is>
      </c>
      <c r="J194" s="12" t="inlineStr">
        <is>
          <t>IL</t>
        </is>
      </c>
      <c r="K194" s="12" t="inlineStr">
        <is>
          <t>Same</t>
        </is>
      </c>
      <c r="L194" s="1">
        <f>IF(AND(K194="Different",OR(I194 = $O$1,J194=$O$1)),E194,"")</f>
        <v/>
      </c>
      <c r="M194" s="1">
        <f>IF(L194&lt;&gt;"",IF(I194=$O$1,J194,I194),"")</f>
        <v/>
      </c>
      <c r="N194" s="1" t="n"/>
      <c r="O194" s="1" t="n"/>
      <c r="P194" s="1" t="n"/>
      <c r="Q194" s="1" t="n"/>
      <c r="R194" s="1" t="n"/>
    </row>
    <row r="195" ht="15.75" customHeight="1" s="157">
      <c r="A195" s="8" t="inlineStr">
        <is>
          <t>p80</t>
        </is>
      </c>
      <c r="B195" s="8" t="inlineStr">
        <is>
          <t>p82</t>
        </is>
      </c>
      <c r="C195" s="11" t="n">
        <v>1825.013552</v>
      </c>
      <c r="D195" s="11" t="n">
        <v>0</v>
      </c>
      <c r="E195" s="11" t="n">
        <v>1825.013552</v>
      </c>
      <c r="F195" s="8" t="n"/>
      <c r="G195" s="11" t="n">
        <v>80</v>
      </c>
      <c r="H195" s="11" t="n">
        <v>82</v>
      </c>
      <c r="I195" s="12" t="inlineStr">
        <is>
          <t>IL</t>
        </is>
      </c>
      <c r="J195" s="12" t="inlineStr">
        <is>
          <t>IL</t>
        </is>
      </c>
      <c r="K195" s="12" t="inlineStr">
        <is>
          <t>Same</t>
        </is>
      </c>
      <c r="L195" s="1">
        <f>IF(AND(K195="Different",OR(I195 = $O$1,J195=$O$1)),E195,"")</f>
        <v/>
      </c>
      <c r="M195" s="1">
        <f>IF(L195&lt;&gt;"",IF(I195=$O$1,J195,I195),"")</f>
        <v/>
      </c>
      <c r="N195" s="1" t="n"/>
      <c r="O195" s="1" t="n"/>
      <c r="P195" s="1" t="n"/>
      <c r="Q195" s="1" t="n"/>
      <c r="R195" s="1" t="n"/>
    </row>
    <row r="196" ht="15.75" customHeight="1" s="157">
      <c r="A196" s="8" t="inlineStr">
        <is>
          <t>p80</t>
        </is>
      </c>
      <c r="B196" s="8" t="inlineStr">
        <is>
          <t>p83</t>
        </is>
      </c>
      <c r="C196" s="11" t="n">
        <v>473.6312243</v>
      </c>
      <c r="D196" s="11" t="n">
        <v>0</v>
      </c>
      <c r="E196" s="11" t="n">
        <v>473.6312243</v>
      </c>
      <c r="F196" s="8" t="n"/>
      <c r="G196" s="11" t="n">
        <v>80</v>
      </c>
      <c r="H196" s="11" t="n">
        <v>83</v>
      </c>
      <c r="I196" s="12" t="inlineStr">
        <is>
          <t>IL</t>
        </is>
      </c>
      <c r="J196" s="12" t="inlineStr">
        <is>
          <t>IL</t>
        </is>
      </c>
      <c r="K196" s="12" t="inlineStr">
        <is>
          <t>Same</t>
        </is>
      </c>
      <c r="L196" s="1">
        <f>IF(AND(K196="Different",OR(I196 = $O$1,J196=$O$1)),E196,"")</f>
        <v/>
      </c>
      <c r="M196" s="1">
        <f>IF(L196&lt;&gt;"",IF(I196=$O$1,J196,I196),"")</f>
        <v/>
      </c>
      <c r="N196" s="1" t="n"/>
      <c r="O196" s="1" t="n"/>
      <c r="P196" s="1" t="n"/>
      <c r="Q196" s="1" t="n"/>
      <c r="R196" s="1" t="n"/>
    </row>
    <row r="197" ht="15.75" customHeight="1" s="157">
      <c r="A197" s="8" t="inlineStr">
        <is>
          <t>p80</t>
        </is>
      </c>
      <c r="B197" s="8" t="inlineStr">
        <is>
          <t>p105</t>
        </is>
      </c>
      <c r="C197" s="11" t="n">
        <v>4210.917</v>
      </c>
      <c r="D197" s="11" t="n">
        <v>0</v>
      </c>
      <c r="E197" s="11" t="n">
        <v>4210.917</v>
      </c>
      <c r="F197" s="8" t="n"/>
      <c r="G197" s="11" t="n">
        <v>80</v>
      </c>
      <c r="H197" s="11" t="n">
        <v>105</v>
      </c>
      <c r="I197" s="12" t="inlineStr">
        <is>
          <t>IL</t>
        </is>
      </c>
      <c r="J197" s="12" t="inlineStr">
        <is>
          <t>IN</t>
        </is>
      </c>
      <c r="K197" s="12" t="inlineStr">
        <is>
          <t>Different</t>
        </is>
      </c>
      <c r="L197" s="1">
        <f>IF(AND(K197="Different",OR(I197 = $O$1,J197=$O$1)),E197,"")</f>
        <v/>
      </c>
      <c r="M197" s="1">
        <f>IF(L197&lt;&gt;"",IF(I197=$O$1,J197,I197),"")</f>
        <v/>
      </c>
      <c r="N197" s="1" t="n"/>
      <c r="O197" s="1" t="n"/>
      <c r="P197" s="1" t="n"/>
      <c r="Q197" s="1" t="n"/>
      <c r="R197" s="1" t="n"/>
    </row>
    <row r="198" ht="15.75" customHeight="1" s="157">
      <c r="A198" s="8" t="inlineStr">
        <is>
          <t>p81</t>
        </is>
      </c>
      <c r="B198" s="8" t="inlineStr">
        <is>
          <t>p82</t>
        </is>
      </c>
      <c r="C198" s="11" t="n">
        <v>1569.974</v>
      </c>
      <c r="D198" s="11" t="n">
        <v>0</v>
      </c>
      <c r="E198" s="11" t="n">
        <v>1569.974</v>
      </c>
      <c r="F198" s="8" t="n"/>
      <c r="G198" s="11" t="n">
        <v>81</v>
      </c>
      <c r="H198" s="11" t="n">
        <v>82</v>
      </c>
      <c r="I198" s="12" t="inlineStr">
        <is>
          <t>IL</t>
        </is>
      </c>
      <c r="J198" s="12" t="inlineStr">
        <is>
          <t>IL</t>
        </is>
      </c>
      <c r="K198" s="12" t="inlineStr">
        <is>
          <t>Same</t>
        </is>
      </c>
      <c r="L198" s="1">
        <f>IF(AND(K198="Different",OR(I198 = $O$1,J198=$O$1)),E198,"")</f>
        <v/>
      </c>
      <c r="M198" s="1">
        <f>IF(L198&lt;&gt;"",IF(I198=$O$1,J198,I198),"")</f>
        <v/>
      </c>
      <c r="N198" s="1" t="n"/>
      <c r="O198" s="1" t="n"/>
      <c r="P198" s="1" t="n"/>
      <c r="Q198" s="1" t="n"/>
      <c r="R198" s="1" t="n"/>
    </row>
    <row r="199" ht="15.75" customHeight="1" s="157">
      <c r="A199" s="8" t="inlineStr">
        <is>
          <t>p81</t>
        </is>
      </c>
      <c r="B199" s="8" t="inlineStr">
        <is>
          <t>p83</t>
        </is>
      </c>
      <c r="C199" s="11" t="n">
        <v>2843.928</v>
      </c>
      <c r="D199" s="11" t="n">
        <v>0</v>
      </c>
      <c r="E199" s="11" t="n">
        <v>2843.928</v>
      </c>
      <c r="F199" s="8" t="n"/>
      <c r="G199" s="11" t="n">
        <v>81</v>
      </c>
      <c r="H199" s="11" t="n">
        <v>83</v>
      </c>
      <c r="I199" s="12" t="inlineStr">
        <is>
          <t>IL</t>
        </is>
      </c>
      <c r="J199" s="12" t="inlineStr">
        <is>
          <t>IL</t>
        </is>
      </c>
      <c r="K199" s="12" t="inlineStr">
        <is>
          <t>Same</t>
        </is>
      </c>
      <c r="L199" s="1">
        <f>IF(AND(K199="Different",OR(I199 = $O$1,J199=$O$1)),E199,"")</f>
        <v/>
      </c>
      <c r="M199" s="1">
        <f>IF(L199&lt;&gt;"",IF(I199=$O$1,J199,I199),"")</f>
        <v/>
      </c>
      <c r="N199" s="1" t="n"/>
      <c r="O199" s="1" t="n"/>
      <c r="P199" s="1" t="n"/>
      <c r="Q199" s="1" t="n"/>
      <c r="R199" s="1" t="n"/>
    </row>
    <row r="200" ht="15.75" customHeight="1" s="157">
      <c r="A200" s="8" t="inlineStr">
        <is>
          <t>p81</t>
        </is>
      </c>
      <c r="B200" s="8" t="inlineStr">
        <is>
          <t>p93</t>
        </is>
      </c>
      <c r="C200" s="11" t="n">
        <v>2521.791045</v>
      </c>
      <c r="D200" s="11" t="n">
        <v>0</v>
      </c>
      <c r="E200" s="11" t="n">
        <v>2521.791045</v>
      </c>
      <c r="F200" s="8" t="n"/>
      <c r="G200" s="11" t="n">
        <v>81</v>
      </c>
      <c r="H200" s="11" t="n">
        <v>93</v>
      </c>
      <c r="I200" s="12" t="inlineStr">
        <is>
          <t>IL</t>
        </is>
      </c>
      <c r="J200" s="12" t="inlineStr">
        <is>
          <t>KY</t>
        </is>
      </c>
      <c r="K200" s="12" t="inlineStr">
        <is>
          <t>Different</t>
        </is>
      </c>
      <c r="L200" s="1">
        <f>IF(AND(K200="Different",OR(I200 = $O$1,J200=$O$1)),E200,"")</f>
        <v/>
      </c>
      <c r="M200" s="1">
        <f>IF(L200&lt;&gt;"",IF(I200=$O$1,J200,I200),"")</f>
        <v/>
      </c>
      <c r="N200" s="1" t="n"/>
      <c r="O200" s="1" t="n"/>
      <c r="P200" s="1" t="n"/>
      <c r="Q200" s="1" t="n"/>
      <c r="R200" s="1" t="n"/>
    </row>
    <row r="201" ht="15.75" customHeight="1" s="157">
      <c r="A201" s="8" t="inlineStr">
        <is>
          <t>p81</t>
        </is>
      </c>
      <c r="B201" s="8" t="inlineStr">
        <is>
          <t>p107</t>
        </is>
      </c>
      <c r="C201" s="11" t="n">
        <v>25.5556416</v>
      </c>
      <c r="D201" s="11" t="n">
        <v>0</v>
      </c>
      <c r="E201" s="11" t="n">
        <v>25.5556416</v>
      </c>
      <c r="F201" s="8" t="n"/>
      <c r="G201" s="11" t="n">
        <v>81</v>
      </c>
      <c r="H201" s="11" t="n">
        <v>107</v>
      </c>
      <c r="I201" s="12" t="inlineStr">
        <is>
          <t>IL</t>
        </is>
      </c>
      <c r="J201" s="12" t="inlineStr">
        <is>
          <t>IN</t>
        </is>
      </c>
      <c r="K201" s="12" t="inlineStr">
        <is>
          <t>Different</t>
        </is>
      </c>
      <c r="L201" s="1">
        <f>IF(AND(K201="Different",OR(I201 = $O$1,J201=$O$1)),E201,"")</f>
        <v/>
      </c>
      <c r="M201" s="1">
        <f>IF(L201&lt;&gt;"",IF(I201=$O$1,J201,I201),"")</f>
        <v/>
      </c>
      <c r="N201" s="1" t="n"/>
      <c r="O201" s="1" t="n"/>
      <c r="P201" s="1" t="n"/>
      <c r="Q201" s="1" t="n"/>
      <c r="R201" s="1" t="n"/>
    </row>
    <row r="202" ht="15.75" customHeight="1" s="157">
      <c r="A202" s="8" t="inlineStr">
        <is>
          <t>p81</t>
        </is>
      </c>
      <c r="B202" s="8" t="inlineStr">
        <is>
          <t>p108</t>
        </is>
      </c>
      <c r="C202" s="11" t="n">
        <v>100.8716418</v>
      </c>
      <c r="D202" s="11" t="n">
        <v>0</v>
      </c>
      <c r="E202" s="11" t="n">
        <v>100.8716418</v>
      </c>
      <c r="F202" s="8" t="n"/>
      <c r="G202" s="11" t="n">
        <v>81</v>
      </c>
      <c r="H202" s="11" t="n">
        <v>108</v>
      </c>
      <c r="I202" s="12" t="inlineStr">
        <is>
          <t>IL</t>
        </is>
      </c>
      <c r="J202" s="12" t="inlineStr">
        <is>
          <t>KY</t>
        </is>
      </c>
      <c r="K202" s="12" t="inlineStr">
        <is>
          <t>Different</t>
        </is>
      </c>
      <c r="L202" s="1">
        <f>IF(AND(K202="Different",OR(I202 = $O$1,J202=$O$1)),E202,"")</f>
        <v/>
      </c>
      <c r="M202" s="1">
        <f>IF(L202&lt;&gt;"",IF(I202=$O$1,J202,I202),"")</f>
        <v/>
      </c>
      <c r="N202" s="1" t="n"/>
      <c r="O202" s="1" t="n"/>
      <c r="P202" s="1" t="n"/>
      <c r="Q202" s="1" t="n"/>
      <c r="R202" s="1" t="n"/>
    </row>
    <row r="203" ht="15.75" customHeight="1" s="157">
      <c r="A203" s="8" t="inlineStr">
        <is>
          <t>p82</t>
        </is>
      </c>
      <c r="B203" s="8" t="inlineStr">
        <is>
          <t>p83</t>
        </is>
      </c>
      <c r="C203" s="11" t="n">
        <v>1283.593</v>
      </c>
      <c r="D203" s="11" t="n">
        <v>0</v>
      </c>
      <c r="E203" s="11" t="n">
        <v>1283.593</v>
      </c>
      <c r="F203" s="8" t="n"/>
      <c r="G203" s="11" t="n">
        <v>82</v>
      </c>
      <c r="H203" s="11" t="n">
        <v>83</v>
      </c>
      <c r="I203" s="12" t="inlineStr">
        <is>
          <t>IL</t>
        </is>
      </c>
      <c r="J203" s="12" t="inlineStr">
        <is>
          <t>IL</t>
        </is>
      </c>
      <c r="K203" s="12" t="inlineStr">
        <is>
          <t>Same</t>
        </is>
      </c>
      <c r="L203" s="1">
        <f>IF(AND(K203="Different",OR(I203 = $O$1,J203=$O$1)),E203,"")</f>
        <v/>
      </c>
      <c r="M203" s="1">
        <f>IF(L203&lt;&gt;"",IF(I203=$O$1,J203,I203),"")</f>
        <v/>
      </c>
      <c r="N203" s="1" t="n"/>
      <c r="O203" s="1" t="n"/>
      <c r="P203" s="1" t="n"/>
      <c r="Q203" s="1" t="n"/>
      <c r="R203" s="1" t="n"/>
    </row>
    <row r="204" ht="15.75" customHeight="1" s="157">
      <c r="A204" s="8" t="inlineStr">
        <is>
          <t>p83</t>
        </is>
      </c>
      <c r="B204" s="8" t="inlineStr">
        <is>
          <t>p105</t>
        </is>
      </c>
      <c r="C204" s="11" t="n">
        <v>320.9788585</v>
      </c>
      <c r="D204" s="11" t="n">
        <v>0</v>
      </c>
      <c r="E204" s="11" t="n">
        <v>320.9788585</v>
      </c>
      <c r="F204" s="8" t="n"/>
      <c r="G204" s="11" t="n">
        <v>83</v>
      </c>
      <c r="H204" s="11" t="n">
        <v>105</v>
      </c>
      <c r="I204" s="12" t="inlineStr">
        <is>
          <t>IL</t>
        </is>
      </c>
      <c r="J204" s="12" t="inlineStr">
        <is>
          <t>IN</t>
        </is>
      </c>
      <c r="K204" s="12" t="inlineStr">
        <is>
          <t>Different</t>
        </is>
      </c>
      <c r="L204" s="1">
        <f>IF(AND(K204="Different",OR(I204 = $O$1,J204=$O$1)),E204,"")</f>
        <v/>
      </c>
      <c r="M204" s="1">
        <f>IF(L204&lt;&gt;"",IF(I204=$O$1,J204,I204),"")</f>
        <v/>
      </c>
      <c r="N204" s="1" t="n"/>
      <c r="O204" s="1" t="n"/>
      <c r="P204" s="1" t="n"/>
      <c r="Q204" s="1" t="n"/>
      <c r="R204" s="1" t="n"/>
    </row>
    <row r="205" ht="15.75" customHeight="1" s="157">
      <c r="A205" s="8" t="inlineStr">
        <is>
          <t>p83</t>
        </is>
      </c>
      <c r="B205" s="8" t="inlineStr">
        <is>
          <t>p107</t>
        </is>
      </c>
      <c r="C205" s="11" t="n">
        <v>801.7656625</v>
      </c>
      <c r="D205" s="11" t="n">
        <v>0</v>
      </c>
      <c r="E205" s="11" t="n">
        <v>801.7656625</v>
      </c>
      <c r="F205" s="8" t="n"/>
      <c r="G205" s="11" t="n">
        <v>83</v>
      </c>
      <c r="H205" s="11" t="n">
        <v>107</v>
      </c>
      <c r="I205" s="12" t="inlineStr">
        <is>
          <t>IL</t>
        </is>
      </c>
      <c r="J205" s="12" t="inlineStr">
        <is>
          <t>IN</t>
        </is>
      </c>
      <c r="K205" s="12" t="inlineStr">
        <is>
          <t>Different</t>
        </is>
      </c>
      <c r="L205" s="1">
        <f>IF(AND(K205="Different",OR(I205 = $O$1,J205=$O$1)),E205,"")</f>
        <v/>
      </c>
      <c r="M205" s="1">
        <f>IF(L205&lt;&gt;"",IF(I205=$O$1,J205,I205),"")</f>
        <v/>
      </c>
      <c r="N205" s="1" t="n"/>
      <c r="O205" s="1" t="n"/>
      <c r="P205" s="1" t="n"/>
      <c r="Q205" s="1" t="n"/>
      <c r="R205" s="1" t="n"/>
    </row>
    <row r="206" ht="15.75" customHeight="1" s="157">
      <c r="A206" s="8" t="inlineStr">
        <is>
          <t>p84</t>
        </is>
      </c>
      <c r="B206" s="8" t="inlineStr">
        <is>
          <t>p85</t>
        </is>
      </c>
      <c r="C206" s="11" t="n">
        <v>3000</v>
      </c>
      <c r="D206" s="11" t="n">
        <v>0</v>
      </c>
      <c r="E206" s="11" t="n">
        <v>3000</v>
      </c>
      <c r="F206" s="8" t="n"/>
      <c r="G206" s="11" t="n">
        <v>84</v>
      </c>
      <c r="H206" s="11" t="n">
        <v>85</v>
      </c>
      <c r="I206" s="12" t="inlineStr">
        <is>
          <t>MO</t>
        </is>
      </c>
      <c r="J206" s="12" t="inlineStr">
        <is>
          <t>AR</t>
        </is>
      </c>
      <c r="K206" s="12" t="inlineStr">
        <is>
          <t>Different</t>
        </is>
      </c>
      <c r="L206" s="1">
        <f>IF(AND(K206="Different",OR(I206 = $O$1,J206=$O$1)),E206,"")</f>
        <v/>
      </c>
      <c r="M206" s="1">
        <f>IF(L206&lt;&gt;"",IF(I206=$O$1,J206,I206),"")</f>
        <v/>
      </c>
      <c r="N206" s="1" t="n"/>
      <c r="O206" s="1" t="n"/>
      <c r="P206" s="1" t="n"/>
      <c r="Q206" s="1" t="n"/>
      <c r="R206" s="1" t="n"/>
    </row>
    <row r="207" ht="15.75" customHeight="1" s="157">
      <c r="A207" s="8" t="inlineStr">
        <is>
          <t>p84</t>
        </is>
      </c>
      <c r="B207" s="8" t="inlineStr">
        <is>
          <t>p92</t>
        </is>
      </c>
      <c r="C207" s="11" t="n">
        <v>449.3373134</v>
      </c>
      <c r="D207" s="11" t="n">
        <v>0</v>
      </c>
      <c r="E207" s="11" t="n">
        <v>449.3373134</v>
      </c>
      <c r="F207" s="8" t="n"/>
      <c r="G207" s="11" t="n">
        <v>84</v>
      </c>
      <c r="H207" s="11" t="n">
        <v>92</v>
      </c>
      <c r="I207" s="12" t="inlineStr">
        <is>
          <t>MO</t>
        </is>
      </c>
      <c r="J207" s="12" t="inlineStr">
        <is>
          <t>TN</t>
        </is>
      </c>
      <c r="K207" s="12" t="inlineStr">
        <is>
          <t>Different</t>
        </is>
      </c>
      <c r="L207" s="1">
        <f>IF(AND(K207="Different",OR(I207 = $O$1,J207=$O$1)),E207,"")</f>
        <v/>
      </c>
      <c r="M207" s="1">
        <f>IF(L207&lt;&gt;"",IF(I207=$O$1,J207,I207),"")</f>
        <v/>
      </c>
      <c r="N207" s="1" t="n"/>
      <c r="O207" s="1" t="n"/>
      <c r="P207" s="1" t="n"/>
      <c r="Q207" s="1" t="n"/>
      <c r="R207" s="1" t="n"/>
    </row>
    <row r="208" ht="15.75" customHeight="1" s="157">
      <c r="A208" s="8" t="inlineStr">
        <is>
          <t>p85</t>
        </is>
      </c>
      <c r="B208" s="8" t="inlineStr">
        <is>
          <t>p86</t>
        </is>
      </c>
      <c r="C208" s="11" t="n">
        <v>3957.517</v>
      </c>
      <c r="D208" s="11" t="n">
        <v>0</v>
      </c>
      <c r="E208" s="11" t="n">
        <v>3957.517</v>
      </c>
      <c r="F208" s="8" t="n"/>
      <c r="G208" s="11" t="n">
        <v>85</v>
      </c>
      <c r="H208" s="11" t="n">
        <v>86</v>
      </c>
      <c r="I208" s="12" t="inlineStr">
        <is>
          <t>AR</t>
        </is>
      </c>
      <c r="J208" s="12" t="inlineStr">
        <is>
          <t>LA</t>
        </is>
      </c>
      <c r="K208" s="12" t="inlineStr">
        <is>
          <t>Different</t>
        </is>
      </c>
      <c r="L208" s="1">
        <f>IF(AND(K208="Different",OR(I208 = $O$1,J208=$O$1)),E208,"")</f>
        <v/>
      </c>
      <c r="M208" s="1">
        <f>IF(L208&lt;&gt;"",IF(I208=$O$1,J208,I208),"")</f>
        <v/>
      </c>
      <c r="N208" s="1" t="n"/>
      <c r="O208" s="1" t="n"/>
      <c r="P208" s="1" t="n"/>
      <c r="Q208" s="1" t="n"/>
      <c r="R208" s="1" t="n"/>
    </row>
    <row r="209" ht="15.75" customHeight="1" s="157">
      <c r="A209" s="8" t="inlineStr">
        <is>
          <t>p85</t>
        </is>
      </c>
      <c r="B209" s="8" t="inlineStr">
        <is>
          <t>p87</t>
        </is>
      </c>
      <c r="C209" s="11" t="n">
        <v>1662.681</v>
      </c>
      <c r="D209" s="11" t="n">
        <v>0</v>
      </c>
      <c r="E209" s="11" t="n">
        <v>1662.681</v>
      </c>
      <c r="F209" s="8" t="n"/>
      <c r="G209" s="11" t="n">
        <v>85</v>
      </c>
      <c r="H209" s="11" t="n">
        <v>87</v>
      </c>
      <c r="I209" s="12" t="inlineStr">
        <is>
          <t>AR</t>
        </is>
      </c>
      <c r="J209" s="12" t="inlineStr">
        <is>
          <t>MS</t>
        </is>
      </c>
      <c r="K209" s="12" t="inlineStr">
        <is>
          <t>Different</t>
        </is>
      </c>
      <c r="L209" s="1">
        <f>IF(AND(K209="Different",OR(I209 = $O$1,J209=$O$1)),E209,"")</f>
        <v/>
      </c>
      <c r="M209" s="1">
        <f>IF(L209&lt;&gt;"",IF(I209=$O$1,J209,I209),"")</f>
        <v/>
      </c>
      <c r="N209" s="1" t="n"/>
      <c r="O209" s="1" t="n"/>
      <c r="P209" s="1" t="n"/>
      <c r="Q209" s="1" t="n"/>
      <c r="R209" s="1" t="n"/>
    </row>
    <row r="210" ht="15.75" customHeight="1" s="157">
      <c r="A210" s="8" t="inlineStr">
        <is>
          <t>p85</t>
        </is>
      </c>
      <c r="B210" s="8" t="inlineStr">
        <is>
          <t>p92</t>
        </is>
      </c>
      <c r="C210" s="11" t="n">
        <v>1023.337407</v>
      </c>
      <c r="D210" s="11" t="n">
        <v>0</v>
      </c>
      <c r="E210" s="11" t="n">
        <v>1023.337407</v>
      </c>
      <c r="F210" s="8" t="n"/>
      <c r="G210" s="11" t="n">
        <v>85</v>
      </c>
      <c r="H210" s="11" t="n">
        <v>92</v>
      </c>
      <c r="I210" s="12" t="inlineStr">
        <is>
          <t>AR</t>
        </is>
      </c>
      <c r="J210" s="12" t="inlineStr">
        <is>
          <t>TN</t>
        </is>
      </c>
      <c r="K210" s="12" t="inlineStr">
        <is>
          <t>Different</t>
        </is>
      </c>
      <c r="L210" s="1">
        <f>IF(AND(K210="Different",OR(I210 = $O$1,J210=$O$1)),E210,"")</f>
        <v/>
      </c>
      <c r="M210" s="1">
        <f>IF(L210&lt;&gt;"",IF(I210=$O$1,J210,I210),"")</f>
        <v/>
      </c>
      <c r="N210" s="1" t="n"/>
      <c r="O210" s="1" t="n"/>
      <c r="P210" s="1" t="n"/>
      <c r="Q210" s="1" t="n"/>
      <c r="R210" s="1" t="n"/>
    </row>
    <row r="211" ht="15.75" customHeight="1" s="157">
      <c r="A211" s="8" t="inlineStr">
        <is>
          <t>p86</t>
        </is>
      </c>
      <c r="B211" s="8" t="inlineStr">
        <is>
          <t>p87</t>
        </is>
      </c>
      <c r="C211" s="11" t="n">
        <v>1254.23</v>
      </c>
      <c r="D211" s="11" t="n">
        <v>0</v>
      </c>
      <c r="E211" s="11" t="n">
        <v>1254.23</v>
      </c>
      <c r="F211" s="8" t="n"/>
      <c r="G211" s="11" t="n">
        <v>86</v>
      </c>
      <c r="H211" s="11" t="n">
        <v>87</v>
      </c>
      <c r="I211" s="12" t="inlineStr">
        <is>
          <t>LA</t>
        </is>
      </c>
      <c r="J211" s="12" t="inlineStr">
        <is>
          <t>MS</t>
        </is>
      </c>
      <c r="K211" s="12" t="inlineStr">
        <is>
          <t>Different</t>
        </is>
      </c>
      <c r="L211" s="1">
        <f>IF(AND(K211="Different",OR(I211 = $O$1,J211=$O$1)),E211,"")</f>
        <v/>
      </c>
      <c r="M211" s="1">
        <f>IF(L211&lt;&gt;"",IF(I211=$O$1,J211,I211),"")</f>
        <v/>
      </c>
      <c r="N211" s="1" t="n"/>
      <c r="O211" s="1" t="n"/>
      <c r="P211" s="1" t="n"/>
      <c r="Q211" s="1" t="n"/>
      <c r="R211" s="1" t="n"/>
    </row>
    <row r="212" ht="15.75" customHeight="1" s="157">
      <c r="A212" s="8" t="inlineStr">
        <is>
          <t>p87</t>
        </is>
      </c>
      <c r="B212" s="8" t="inlineStr">
        <is>
          <t>p88</t>
        </is>
      </c>
      <c r="C212" s="11" t="n">
        <v>1412.295331</v>
      </c>
      <c r="D212" s="11" t="n">
        <v>0</v>
      </c>
      <c r="E212" s="11" t="n">
        <v>1412.295331</v>
      </c>
      <c r="F212" s="8" t="n"/>
      <c r="G212" s="11" t="n">
        <v>87</v>
      </c>
      <c r="H212" s="11" t="n">
        <v>88</v>
      </c>
      <c r="I212" s="12" t="inlineStr">
        <is>
          <t>MS</t>
        </is>
      </c>
      <c r="J212" s="12" t="inlineStr">
        <is>
          <t>MS</t>
        </is>
      </c>
      <c r="K212" s="12" t="inlineStr">
        <is>
          <t>Same</t>
        </is>
      </c>
      <c r="L212" s="1">
        <f>IF(AND(K212="Different",OR(I212 = $O$1,J212=$O$1)),E212,"")</f>
        <v/>
      </c>
      <c r="M212" s="1">
        <f>IF(L212&lt;&gt;"",IF(I212=$O$1,J212,I212),"")</f>
        <v/>
      </c>
      <c r="N212" s="1" t="n"/>
      <c r="O212" s="1" t="n"/>
      <c r="P212" s="1" t="n"/>
      <c r="Q212" s="1" t="n"/>
      <c r="R212" s="1" t="n"/>
    </row>
    <row r="213" ht="15.75" customHeight="1" s="157">
      <c r="A213" s="8" t="inlineStr">
        <is>
          <t>p87</t>
        </is>
      </c>
      <c r="B213" s="8" t="inlineStr">
        <is>
          <t>p89</t>
        </is>
      </c>
      <c r="C213" s="11" t="n">
        <v>1162.270695</v>
      </c>
      <c r="D213" s="11" t="n">
        <v>0</v>
      </c>
      <c r="E213" s="11" t="n">
        <v>1162.270695</v>
      </c>
      <c r="F213" s="8" t="n"/>
      <c r="G213" s="11" t="n">
        <v>87</v>
      </c>
      <c r="H213" s="11" t="n">
        <v>89</v>
      </c>
      <c r="I213" s="12" t="inlineStr">
        <is>
          <t>MS</t>
        </is>
      </c>
      <c r="J213" s="12" t="inlineStr">
        <is>
          <t>AL</t>
        </is>
      </c>
      <c r="K213" s="12" t="inlineStr">
        <is>
          <t>Different</t>
        </is>
      </c>
      <c r="L213" s="1">
        <f>IF(AND(K213="Different",OR(I213 = $O$1,J213=$O$1)),E213,"")</f>
        <v/>
      </c>
      <c r="M213" s="1">
        <f>IF(L213&lt;&gt;"",IF(I213=$O$1,J213,I213),"")</f>
        <v/>
      </c>
      <c r="N213" s="1" t="n"/>
      <c r="O213" s="1" t="n"/>
      <c r="P213" s="1" t="n"/>
      <c r="Q213" s="1" t="n"/>
      <c r="R213" s="1" t="n"/>
    </row>
    <row r="214" ht="15.75" customHeight="1" s="157">
      <c r="A214" s="8" t="inlineStr">
        <is>
          <t>p87</t>
        </is>
      </c>
      <c r="B214" s="8" t="inlineStr">
        <is>
          <t>p90</t>
        </is>
      </c>
      <c r="C214" s="11" t="n">
        <v>1837.729305</v>
      </c>
      <c r="D214" s="11" t="n">
        <v>0</v>
      </c>
      <c r="E214" s="11" t="n">
        <v>1837.729305</v>
      </c>
      <c r="F214" s="8" t="n"/>
      <c r="G214" s="11" t="n">
        <v>87</v>
      </c>
      <c r="H214" s="11" t="n">
        <v>90</v>
      </c>
      <c r="I214" s="12" t="inlineStr">
        <is>
          <t>MS</t>
        </is>
      </c>
      <c r="J214" s="12" t="inlineStr">
        <is>
          <t>AL</t>
        </is>
      </c>
      <c r="K214" s="12" t="inlineStr">
        <is>
          <t>Different</t>
        </is>
      </c>
      <c r="L214" s="1">
        <f>IF(AND(K214="Different",OR(I214 = $O$1,J214=$O$1)),E214,"")</f>
        <v/>
      </c>
      <c r="M214" s="1">
        <f>IF(L214&lt;&gt;"",IF(I214=$O$1,J214,I214),"")</f>
        <v/>
      </c>
      <c r="N214" s="1" t="n"/>
      <c r="O214" s="1" t="n"/>
      <c r="P214" s="1" t="n"/>
      <c r="Q214" s="1" t="n"/>
      <c r="R214" s="1" t="n"/>
    </row>
    <row r="215" ht="15.75" customHeight="1" s="157">
      <c r="A215" s="8" t="inlineStr">
        <is>
          <t>p87</t>
        </is>
      </c>
      <c r="B215" s="8" t="inlineStr">
        <is>
          <t>p92</t>
        </is>
      </c>
      <c r="C215" s="11" t="n">
        <v>483.3672618</v>
      </c>
      <c r="D215" s="11" t="n">
        <v>0</v>
      </c>
      <c r="E215" s="11" t="n">
        <v>483.3672618</v>
      </c>
      <c r="F215" s="8" t="n"/>
      <c r="G215" s="11" t="n">
        <v>87</v>
      </c>
      <c r="H215" s="11" t="n">
        <v>92</v>
      </c>
      <c r="I215" s="12" t="inlineStr">
        <is>
          <t>MS</t>
        </is>
      </c>
      <c r="J215" s="12" t="inlineStr">
        <is>
          <t>TN</t>
        </is>
      </c>
      <c r="K215" s="12" t="inlineStr">
        <is>
          <t>Different</t>
        </is>
      </c>
      <c r="L215" s="1">
        <f>IF(AND(K215="Different",OR(I215 = $O$1,J215=$O$1)),E215,"")</f>
        <v/>
      </c>
      <c r="M215" s="1">
        <f>IF(L215&lt;&gt;"",IF(I215=$O$1,J215,I215),"")</f>
        <v/>
      </c>
      <c r="N215" s="1" t="n"/>
      <c r="O215" s="1" t="n"/>
      <c r="P215" s="1" t="n"/>
      <c r="Q215" s="1" t="n"/>
      <c r="R215" s="1" t="n"/>
    </row>
    <row r="216" ht="15.75" customHeight="1" s="157">
      <c r="A216" s="8" t="inlineStr">
        <is>
          <t>p88</t>
        </is>
      </c>
      <c r="B216" s="8" t="inlineStr">
        <is>
          <t>p89</t>
        </is>
      </c>
      <c r="C216" s="11" t="n">
        <v>1929.878835</v>
      </c>
      <c r="D216" s="11" t="n">
        <v>0</v>
      </c>
      <c r="E216" s="11" t="n">
        <v>1929.878835</v>
      </c>
      <c r="F216" s="8" t="n"/>
      <c r="G216" s="11" t="n">
        <v>88</v>
      </c>
      <c r="H216" s="11" t="n">
        <v>89</v>
      </c>
      <c r="I216" s="12" t="inlineStr">
        <is>
          <t>MS</t>
        </is>
      </c>
      <c r="J216" s="12" t="inlineStr">
        <is>
          <t>AL</t>
        </is>
      </c>
      <c r="K216" s="12" t="inlineStr">
        <is>
          <t>Different</t>
        </is>
      </c>
      <c r="L216" s="1">
        <f>IF(AND(K216="Different",OR(I216 = $O$1,J216=$O$1)),E216,"")</f>
        <v/>
      </c>
      <c r="M216" s="1">
        <f>IF(L216&lt;&gt;"",IF(I216=$O$1,J216,I216),"")</f>
        <v/>
      </c>
      <c r="N216" s="1" t="n"/>
      <c r="O216" s="1" t="n"/>
      <c r="P216" s="1" t="n"/>
      <c r="Q216" s="1" t="n"/>
      <c r="R216" s="1" t="n"/>
    </row>
    <row r="217" ht="15.75" customHeight="1" s="157">
      <c r="A217" s="8" t="inlineStr">
        <is>
          <t>p88</t>
        </is>
      </c>
      <c r="B217" s="8" t="inlineStr">
        <is>
          <t>p92</t>
        </is>
      </c>
      <c r="C217" s="11" t="n">
        <v>1970.902</v>
      </c>
      <c r="D217" s="11" t="n">
        <v>0</v>
      </c>
      <c r="E217" s="11" t="n">
        <v>1970.902</v>
      </c>
      <c r="F217" s="8" t="n"/>
      <c r="G217" s="11" t="n">
        <v>88</v>
      </c>
      <c r="H217" s="11" t="n">
        <v>92</v>
      </c>
      <c r="I217" s="12" t="inlineStr">
        <is>
          <t>MS</t>
        </is>
      </c>
      <c r="J217" s="12" t="inlineStr">
        <is>
          <t>TN</t>
        </is>
      </c>
      <c r="K217" s="12" t="inlineStr">
        <is>
          <t>Different</t>
        </is>
      </c>
      <c r="L217" s="1">
        <f>IF(AND(K217="Different",OR(I217 = $O$1,J217=$O$1)),E217,"")</f>
        <v/>
      </c>
      <c r="M217" s="1">
        <f>IF(L217&lt;&gt;"",IF(I217=$O$1,J217,I217),"")</f>
        <v/>
      </c>
      <c r="N217" s="1" t="n"/>
      <c r="O217" s="1" t="n"/>
      <c r="P217" s="1" t="n"/>
      <c r="Q217" s="1" t="n"/>
      <c r="R217" s="1" t="n"/>
    </row>
    <row r="218" ht="15.75" customHeight="1" s="157">
      <c r="A218" s="8" t="inlineStr">
        <is>
          <t>p89</t>
        </is>
      </c>
      <c r="B218" s="8" t="inlineStr">
        <is>
          <t>p90</t>
        </is>
      </c>
      <c r="C218" s="11" t="n">
        <v>4608.073</v>
      </c>
      <c r="D218" s="11" t="n">
        <v>0</v>
      </c>
      <c r="E218" s="11" t="n">
        <v>4608.073</v>
      </c>
      <c r="F218" s="8" t="n"/>
      <c r="G218" s="11" t="n">
        <v>89</v>
      </c>
      <c r="H218" s="11" t="n">
        <v>90</v>
      </c>
      <c r="I218" s="12" t="inlineStr">
        <is>
          <t>AL</t>
        </is>
      </c>
      <c r="J218" s="12" t="inlineStr">
        <is>
          <t>AL</t>
        </is>
      </c>
      <c r="K218" s="12" t="inlineStr">
        <is>
          <t>Same</t>
        </is>
      </c>
      <c r="L218" s="1">
        <f>IF(AND(K218="Different",OR(I218 = $O$1,J218=$O$1)),E218,"")</f>
        <v/>
      </c>
      <c r="M218" s="1">
        <f>IF(L218&lt;&gt;"",IF(I218=$O$1,J218,I218),"")</f>
        <v/>
      </c>
      <c r="N218" s="1" t="n"/>
      <c r="O218" s="1" t="n"/>
      <c r="P218" s="1" t="n"/>
      <c r="Q218" s="1" t="n"/>
      <c r="R218" s="1" t="n"/>
    </row>
    <row r="219" ht="15.75" customHeight="1" s="157">
      <c r="A219" s="8" t="inlineStr">
        <is>
          <t>p89</t>
        </is>
      </c>
      <c r="B219" s="8" t="inlineStr">
        <is>
          <t>p92</t>
        </is>
      </c>
      <c r="C219" s="11" t="n">
        <v>1349.144969</v>
      </c>
      <c r="D219" s="11" t="n">
        <v>0</v>
      </c>
      <c r="E219" s="11" t="n">
        <v>1349.144969</v>
      </c>
      <c r="F219" s="8" t="n"/>
      <c r="G219" s="11" t="n">
        <v>89</v>
      </c>
      <c r="H219" s="11" t="n">
        <v>92</v>
      </c>
      <c r="I219" s="12" t="inlineStr">
        <is>
          <t>AL</t>
        </is>
      </c>
      <c r="J219" s="12" t="inlineStr">
        <is>
          <t>TN</t>
        </is>
      </c>
      <c r="K219" s="12" t="inlineStr">
        <is>
          <t>Different</t>
        </is>
      </c>
      <c r="L219" s="1">
        <f>IF(AND(K219="Different",OR(I219 = $O$1,J219=$O$1)),E219,"")</f>
        <v/>
      </c>
      <c r="M219" s="1">
        <f>IF(L219&lt;&gt;"",IF(I219=$O$1,J219,I219),"")</f>
        <v/>
      </c>
      <c r="N219" s="1" t="n"/>
      <c r="O219" s="1" t="n"/>
      <c r="P219" s="1" t="n"/>
      <c r="Q219" s="1" t="n"/>
      <c r="R219" s="1" t="n"/>
    </row>
    <row r="220" ht="15.75" customHeight="1" s="157">
      <c r="A220" s="8" t="inlineStr">
        <is>
          <t>p89</t>
        </is>
      </c>
      <c r="B220" s="8" t="inlineStr">
        <is>
          <t>p94</t>
        </is>
      </c>
      <c r="C220" s="11" t="n">
        <v>992.1531</v>
      </c>
      <c r="D220" s="11" t="n">
        <v>0</v>
      </c>
      <c r="E220" s="11" t="n">
        <v>992.1531</v>
      </c>
      <c r="F220" s="8" t="n"/>
      <c r="G220" s="11" t="n">
        <v>89</v>
      </c>
      <c r="H220" s="11" t="n">
        <v>94</v>
      </c>
      <c r="I220" s="12" t="inlineStr">
        <is>
          <t>AL</t>
        </is>
      </c>
      <c r="J220" s="12" t="inlineStr">
        <is>
          <t>GA</t>
        </is>
      </c>
      <c r="K220" s="12" t="inlineStr">
        <is>
          <t>Different</t>
        </is>
      </c>
      <c r="L220" s="1">
        <f>IF(AND(K220="Different",OR(I220 = $O$1,J220=$O$1)),E220,"")</f>
        <v/>
      </c>
      <c r="M220" s="1">
        <f>IF(L220&lt;&gt;"",IF(I220=$O$1,J220,I220),"")</f>
        <v/>
      </c>
      <c r="N220" s="1" t="n"/>
      <c r="O220" s="1" t="n"/>
      <c r="P220" s="1" t="n"/>
      <c r="Q220" s="1" t="n"/>
      <c r="R220" s="1" t="n"/>
    </row>
    <row r="221" ht="15.75" customHeight="1" s="157">
      <c r="A221" s="8" t="inlineStr">
        <is>
          <t>p90</t>
        </is>
      </c>
      <c r="B221" s="8" t="inlineStr">
        <is>
          <t>p91</t>
        </is>
      </c>
      <c r="C221" s="11" t="n">
        <v>2856.881</v>
      </c>
      <c r="D221" s="11" t="n">
        <v>0</v>
      </c>
      <c r="E221" s="11" t="n">
        <v>2856.881</v>
      </c>
      <c r="F221" s="8" t="n"/>
      <c r="G221" s="11" t="n">
        <v>90</v>
      </c>
      <c r="H221" s="11" t="n">
        <v>91</v>
      </c>
      <c r="I221" s="12" t="inlineStr">
        <is>
          <t>AL</t>
        </is>
      </c>
      <c r="J221" s="12" t="inlineStr">
        <is>
          <t>FL</t>
        </is>
      </c>
      <c r="K221" s="12" t="inlineStr">
        <is>
          <t>Different</t>
        </is>
      </c>
      <c r="L221" s="1">
        <f>IF(AND(K221="Different",OR(I221 = $O$1,J221=$O$1)),E221,"")</f>
        <v/>
      </c>
      <c r="M221" s="1">
        <f>IF(L221&lt;&gt;"",IF(I221=$O$1,J221,I221),"")</f>
        <v/>
      </c>
      <c r="N221" s="1" t="n"/>
      <c r="O221" s="1" t="n"/>
      <c r="P221" s="1" t="n"/>
      <c r="Q221" s="1" t="n"/>
      <c r="R221" s="1" t="n"/>
    </row>
    <row r="222" ht="15.75" customHeight="1" s="157">
      <c r="A222" s="8" t="inlineStr">
        <is>
          <t>p90</t>
        </is>
      </c>
      <c r="B222" s="8" t="inlineStr">
        <is>
          <t>p94</t>
        </is>
      </c>
      <c r="C222" s="11" t="n">
        <v>5066.118</v>
      </c>
      <c r="D222" s="11" t="n">
        <v>0</v>
      </c>
      <c r="E222" s="11" t="n">
        <v>5066.118</v>
      </c>
      <c r="F222" s="8" t="n"/>
      <c r="G222" s="11" t="n">
        <v>90</v>
      </c>
      <c r="H222" s="11" t="n">
        <v>94</v>
      </c>
      <c r="I222" s="12" t="inlineStr">
        <is>
          <t>AL</t>
        </is>
      </c>
      <c r="J222" s="12" t="inlineStr">
        <is>
          <t>GA</t>
        </is>
      </c>
      <c r="K222" s="12" t="inlineStr">
        <is>
          <t>Different</t>
        </is>
      </c>
      <c r="L222" s="1">
        <f>IF(AND(K222="Different",OR(I222 = $O$1,J222=$O$1)),E222,"")</f>
        <v/>
      </c>
      <c r="M222" s="1">
        <f>IF(L222&lt;&gt;"",IF(I222=$O$1,J222,I222),"")</f>
        <v/>
      </c>
      <c r="N222" s="1" t="n"/>
      <c r="O222" s="1" t="n"/>
      <c r="P222" s="1" t="n"/>
      <c r="Q222" s="1" t="n"/>
      <c r="R222" s="1" t="n"/>
    </row>
    <row r="223" ht="15.75" customHeight="1" s="157">
      <c r="A223" s="8" t="inlineStr">
        <is>
          <t>p91</t>
        </is>
      </c>
      <c r="B223" s="8" t="inlineStr">
        <is>
          <t>p94</t>
        </is>
      </c>
      <c r="C223" s="11" t="n">
        <v>640.5347</v>
      </c>
      <c r="D223" s="11" t="n">
        <v>0</v>
      </c>
      <c r="E223" s="11" t="n">
        <v>640.5347</v>
      </c>
      <c r="F223" s="8" t="n"/>
      <c r="G223" s="11" t="n">
        <v>91</v>
      </c>
      <c r="H223" s="11" t="n">
        <v>94</v>
      </c>
      <c r="I223" s="12" t="inlineStr">
        <is>
          <t>FL</t>
        </is>
      </c>
      <c r="J223" s="12" t="inlineStr">
        <is>
          <t>GA</t>
        </is>
      </c>
      <c r="K223" s="12" t="inlineStr">
        <is>
          <t>Different</t>
        </is>
      </c>
      <c r="L223" s="1">
        <f>IF(AND(K223="Different",OR(I223 = $O$1,J223=$O$1)),E223,"")</f>
        <v/>
      </c>
      <c r="M223" s="1">
        <f>IF(L223&lt;&gt;"",IF(I223=$O$1,J223,I223),"")</f>
        <v/>
      </c>
      <c r="N223" s="1" t="n"/>
      <c r="O223" s="1" t="n"/>
      <c r="P223" s="1" t="n"/>
      <c r="Q223" s="1" t="n"/>
      <c r="R223" s="1" t="n"/>
    </row>
    <row r="224" ht="15.75" customHeight="1" s="157">
      <c r="A224" s="8" t="inlineStr">
        <is>
          <t>p91</t>
        </is>
      </c>
      <c r="B224" s="8" t="inlineStr">
        <is>
          <t>p101</t>
        </is>
      </c>
      <c r="C224" s="11" t="n">
        <v>1152.253521</v>
      </c>
      <c r="D224" s="11" t="n">
        <v>0</v>
      </c>
      <c r="E224" s="11" t="n">
        <v>1152.253521</v>
      </c>
      <c r="F224" s="8" t="n"/>
      <c r="G224" s="11" t="n">
        <v>91</v>
      </c>
      <c r="H224" s="11" t="n">
        <v>101</v>
      </c>
      <c r="I224" s="12" t="inlineStr">
        <is>
          <t>FL</t>
        </is>
      </c>
      <c r="J224" s="12" t="inlineStr">
        <is>
          <t>FL</t>
        </is>
      </c>
      <c r="K224" s="12" t="inlineStr">
        <is>
          <t>Same</t>
        </is>
      </c>
      <c r="L224" s="1">
        <f>IF(AND(K224="Different",OR(I224 = $O$1,J224=$O$1)),E224,"")</f>
        <v/>
      </c>
      <c r="M224" s="1">
        <f>IF(L224&lt;&gt;"",IF(I224=$O$1,J224,I224),"")</f>
        <v/>
      </c>
      <c r="N224" s="1" t="n"/>
      <c r="O224" s="1" t="n"/>
      <c r="P224" s="1" t="n"/>
      <c r="Q224" s="1" t="n"/>
      <c r="R224" s="1" t="n"/>
    </row>
    <row r="225" ht="15.75" customHeight="1" s="157">
      <c r="A225" s="8" t="inlineStr">
        <is>
          <t>p92</t>
        </is>
      </c>
      <c r="B225" s="8" t="inlineStr">
        <is>
          <t>p93</t>
        </is>
      </c>
      <c r="C225" s="11" t="n">
        <v>4832.321671</v>
      </c>
      <c r="D225" s="11" t="n">
        <v>0</v>
      </c>
      <c r="E225" s="11" t="n">
        <v>4832.321671</v>
      </c>
      <c r="F225" s="8" t="n"/>
      <c r="G225" s="11" t="n">
        <v>92</v>
      </c>
      <c r="H225" s="11" t="n">
        <v>93</v>
      </c>
      <c r="I225" s="12" t="inlineStr">
        <is>
          <t>TN</t>
        </is>
      </c>
      <c r="J225" s="12" t="inlineStr">
        <is>
          <t>KY</t>
        </is>
      </c>
      <c r="K225" s="12" t="inlineStr">
        <is>
          <t>Different</t>
        </is>
      </c>
      <c r="L225" s="1">
        <f>IF(AND(K225="Different",OR(I225 = $O$1,J225=$O$1)),E225,"")</f>
        <v/>
      </c>
      <c r="M225" s="1">
        <f>IF(L225&lt;&gt;"",IF(I225=$O$1,J225,I225),"")</f>
        <v/>
      </c>
      <c r="N225" s="1" t="n"/>
      <c r="O225" s="1" t="n"/>
      <c r="P225" s="1" t="n"/>
      <c r="Q225" s="1" t="n"/>
      <c r="R225" s="1" t="n"/>
    </row>
    <row r="226" ht="15.75" customHeight="1" s="157">
      <c r="A226" s="8" t="inlineStr">
        <is>
          <t>p92</t>
        </is>
      </c>
      <c r="B226" s="8" t="inlineStr">
        <is>
          <t>p94</t>
        </is>
      </c>
      <c r="C226" s="11" t="n">
        <v>720.9761966</v>
      </c>
      <c r="D226" s="11" t="n">
        <v>0</v>
      </c>
      <c r="E226" s="11" t="n">
        <v>720.9761966</v>
      </c>
      <c r="F226" s="8" t="n"/>
      <c r="G226" s="11" t="n">
        <v>92</v>
      </c>
      <c r="H226" s="11" t="n">
        <v>94</v>
      </c>
      <c r="I226" s="12" t="inlineStr">
        <is>
          <t>TN</t>
        </is>
      </c>
      <c r="J226" s="12" t="inlineStr">
        <is>
          <t>GA</t>
        </is>
      </c>
      <c r="K226" s="12" t="inlineStr">
        <is>
          <t>Different</t>
        </is>
      </c>
      <c r="L226" s="1">
        <f>IF(AND(K226="Different",OR(I226 = $O$1,J226=$O$1)),E226,"")</f>
        <v/>
      </c>
      <c r="M226" s="1">
        <f>IF(L226&lt;&gt;"",IF(I226=$O$1,J226,I226),"")</f>
        <v/>
      </c>
      <c r="N226" s="1" t="n"/>
      <c r="O226" s="1" t="n"/>
      <c r="P226" s="1" t="n"/>
      <c r="Q226" s="1" t="n"/>
      <c r="R226" s="1" t="n"/>
    </row>
    <row r="227" ht="15.75" customHeight="1" s="157">
      <c r="A227" s="8" t="inlineStr">
        <is>
          <t>p92</t>
        </is>
      </c>
      <c r="B227" s="8" t="inlineStr">
        <is>
          <t>p97</t>
        </is>
      </c>
      <c r="C227" s="11" t="n">
        <v>3600</v>
      </c>
      <c r="D227" s="11" t="n">
        <v>0</v>
      </c>
      <c r="E227" s="11" t="n">
        <v>3600</v>
      </c>
      <c r="F227" s="8" t="n"/>
      <c r="G227" s="11" t="n">
        <v>92</v>
      </c>
      <c r="H227" s="11" t="n">
        <v>97</v>
      </c>
      <c r="I227" s="12" t="inlineStr">
        <is>
          <t>TN</t>
        </is>
      </c>
      <c r="J227" s="12" t="inlineStr">
        <is>
          <t>NC</t>
        </is>
      </c>
      <c r="K227" s="12" t="inlineStr">
        <is>
          <t>Different</t>
        </is>
      </c>
      <c r="L227" s="1">
        <f>IF(AND(K227="Different",OR(I227 = $O$1,J227=$O$1)),E227,"")</f>
        <v/>
      </c>
      <c r="M227" s="1">
        <f>IF(L227&lt;&gt;"",IF(I227=$O$1,J227,I227),"")</f>
        <v/>
      </c>
      <c r="N227" s="1" t="n"/>
      <c r="O227" s="1" t="n"/>
      <c r="P227" s="1" t="n"/>
      <c r="Q227" s="1" t="n"/>
      <c r="R227" s="1" t="n"/>
    </row>
    <row r="228" ht="15.75" customHeight="1" s="157">
      <c r="A228" s="8" t="inlineStr">
        <is>
          <t>p92</t>
        </is>
      </c>
      <c r="B228" s="8" t="inlineStr">
        <is>
          <t>p108</t>
        </is>
      </c>
      <c r="C228" s="11" t="n">
        <v>3286.599209</v>
      </c>
      <c r="D228" s="11" t="n">
        <v>0</v>
      </c>
      <c r="E228" s="11" t="n">
        <v>3286.599209</v>
      </c>
      <c r="F228" s="8" t="n"/>
      <c r="G228" s="11" t="n">
        <v>92</v>
      </c>
      <c r="H228" s="11" t="n">
        <v>108</v>
      </c>
      <c r="I228" s="12" t="inlineStr">
        <is>
          <t>TN</t>
        </is>
      </c>
      <c r="J228" s="12" t="inlineStr">
        <is>
          <t>KY</t>
        </is>
      </c>
      <c r="K228" s="12" t="inlineStr">
        <is>
          <t>Different</t>
        </is>
      </c>
      <c r="L228" s="1">
        <f>IF(AND(K228="Different",OR(I228 = $O$1,J228=$O$1)),E228,"")</f>
        <v/>
      </c>
      <c r="M228" s="1">
        <f>IF(L228&lt;&gt;"",IF(I228=$O$1,J228,I228),"")</f>
        <v/>
      </c>
      <c r="N228" s="1" t="n"/>
      <c r="O228" s="1" t="n"/>
      <c r="P228" s="1" t="n"/>
      <c r="Q228" s="1" t="n"/>
      <c r="R228" s="1" t="n"/>
    </row>
    <row r="229" ht="15.75" customHeight="1" s="157">
      <c r="A229" s="8" t="inlineStr">
        <is>
          <t>p92</t>
        </is>
      </c>
      <c r="B229" s="8" t="inlineStr">
        <is>
          <t>p109</t>
        </is>
      </c>
      <c r="C229" s="11" t="n">
        <v>229.32</v>
      </c>
      <c r="D229" s="11" t="n">
        <v>0</v>
      </c>
      <c r="E229" s="11" t="n">
        <v>229.32</v>
      </c>
      <c r="F229" s="8" t="n"/>
      <c r="G229" s="11" t="n">
        <v>92</v>
      </c>
      <c r="H229" s="11" t="n">
        <v>109</v>
      </c>
      <c r="I229" s="12" t="inlineStr">
        <is>
          <t>TN</t>
        </is>
      </c>
      <c r="J229" s="12" t="inlineStr">
        <is>
          <t>KY</t>
        </is>
      </c>
      <c r="K229" s="12" t="inlineStr">
        <is>
          <t>Different</t>
        </is>
      </c>
      <c r="L229" s="1">
        <f>IF(AND(K229="Different",OR(I229 = $O$1,J229=$O$1)),E229,"")</f>
        <v/>
      </c>
      <c r="M229" s="1">
        <f>IF(L229&lt;&gt;"",IF(I229=$O$1,J229,I229),"")</f>
        <v/>
      </c>
      <c r="N229" s="1" t="n"/>
      <c r="O229" s="1" t="n"/>
      <c r="P229" s="1" t="n"/>
      <c r="Q229" s="1" t="n"/>
      <c r="R229" s="1" t="n"/>
    </row>
    <row r="230" ht="15.75" customHeight="1" s="157">
      <c r="A230" s="8" t="inlineStr">
        <is>
          <t>p92</t>
        </is>
      </c>
      <c r="B230" s="8" t="inlineStr">
        <is>
          <t>p118</t>
        </is>
      </c>
      <c r="C230" s="11" t="n">
        <v>127.2095559</v>
      </c>
      <c r="D230" s="11" t="n">
        <v>0</v>
      </c>
      <c r="E230" s="11" t="n">
        <v>127.2095559</v>
      </c>
      <c r="F230" s="8" t="n"/>
      <c r="G230" s="11" t="n">
        <v>92</v>
      </c>
      <c r="H230" s="11" t="n">
        <v>118</v>
      </c>
      <c r="I230" s="12" t="inlineStr">
        <is>
          <t>TN</t>
        </is>
      </c>
      <c r="J230" s="12" t="inlineStr">
        <is>
          <t>VA</t>
        </is>
      </c>
      <c r="K230" s="12" t="inlineStr">
        <is>
          <t>Different</t>
        </is>
      </c>
      <c r="L230" s="1">
        <f>IF(AND(K230="Different",OR(I230 = $O$1,J230=$O$1)),E230,"")</f>
        <v/>
      </c>
      <c r="M230" s="1">
        <f>IF(L230&lt;&gt;"",IF(I230=$O$1,J230,I230),"")</f>
        <v/>
      </c>
      <c r="N230" s="1" t="n"/>
      <c r="O230" s="1" t="n"/>
      <c r="P230" s="1" t="n"/>
      <c r="Q230" s="1" t="n"/>
      <c r="R230" s="1" t="n"/>
    </row>
    <row r="231" ht="15.75" customHeight="1" s="157">
      <c r="A231" s="8" t="inlineStr">
        <is>
          <t>p93</t>
        </is>
      </c>
      <c r="B231" s="8" t="inlineStr">
        <is>
          <t>p108</t>
        </is>
      </c>
      <c r="C231" s="11" t="n">
        <v>2012.326</v>
      </c>
      <c r="D231" s="11" t="n">
        <v>0</v>
      </c>
      <c r="E231" s="11" t="n">
        <v>2012.326</v>
      </c>
      <c r="F231" s="8" t="n"/>
      <c r="G231" s="11" t="n">
        <v>93</v>
      </c>
      <c r="H231" s="11" t="n">
        <v>108</v>
      </c>
      <c r="I231" s="12" t="inlineStr">
        <is>
          <t>KY</t>
        </is>
      </c>
      <c r="J231" s="12" t="inlineStr">
        <is>
          <t>KY</t>
        </is>
      </c>
      <c r="K231" s="12" t="inlineStr">
        <is>
          <t>Same</t>
        </is>
      </c>
      <c r="L231" s="1">
        <f>IF(AND(K231="Different",OR(I231 = $O$1,J231=$O$1)),E231,"")</f>
        <v/>
      </c>
      <c r="M231" s="1">
        <f>IF(L231&lt;&gt;"",IF(I231=$O$1,J231,I231),"")</f>
        <v/>
      </c>
      <c r="N231" s="1" t="n"/>
      <c r="O231" s="1" t="n"/>
      <c r="P231" s="1" t="n"/>
      <c r="Q231" s="1" t="n"/>
      <c r="R231" s="1" t="n"/>
    </row>
    <row r="232" ht="15.75" customHeight="1" s="157">
      <c r="A232" s="8" t="inlineStr">
        <is>
          <t>p93</t>
        </is>
      </c>
      <c r="B232" s="8" t="inlineStr">
        <is>
          <t>p109</t>
        </is>
      </c>
      <c r="C232" s="11" t="n">
        <v>1459.04</v>
      </c>
      <c r="D232" s="11" t="n">
        <v>0</v>
      </c>
      <c r="E232" s="11" t="n">
        <v>1459.04</v>
      </c>
      <c r="F232" s="8" t="n"/>
      <c r="G232" s="11" t="n">
        <v>93</v>
      </c>
      <c r="H232" s="11" t="n">
        <v>109</v>
      </c>
      <c r="I232" s="12" t="inlineStr">
        <is>
          <t>KY</t>
        </is>
      </c>
      <c r="J232" s="12" t="inlineStr">
        <is>
          <t>KY</t>
        </is>
      </c>
      <c r="K232" s="12" t="inlineStr">
        <is>
          <t>Same</t>
        </is>
      </c>
      <c r="L232" s="1">
        <f>IF(AND(K232="Different",OR(I232 = $O$1,J232=$O$1)),E232,"")</f>
        <v/>
      </c>
      <c r="M232" s="1">
        <f>IF(L232&lt;&gt;"",IF(I232=$O$1,J232,I232),"")</f>
        <v/>
      </c>
      <c r="N232" s="1" t="n"/>
      <c r="O232" s="1" t="n"/>
      <c r="P232" s="1" t="n"/>
      <c r="Q232" s="1" t="n"/>
      <c r="R232" s="1" t="n"/>
    </row>
    <row r="233" ht="15.75" customHeight="1" s="157">
      <c r="A233" s="8" t="inlineStr">
        <is>
          <t>p94</t>
        </is>
      </c>
      <c r="B233" s="8" t="inlineStr">
        <is>
          <t>p95</t>
        </is>
      </c>
      <c r="C233" s="11" t="n">
        <v>2392.012057</v>
      </c>
      <c r="D233" s="11" t="n">
        <v>0</v>
      </c>
      <c r="E233" s="11" t="n">
        <v>2392.012057</v>
      </c>
      <c r="F233" s="8" t="n"/>
      <c r="G233" s="11" t="n">
        <v>94</v>
      </c>
      <c r="H233" s="11" t="n">
        <v>95</v>
      </c>
      <c r="I233" s="12" t="inlineStr">
        <is>
          <t>GA</t>
        </is>
      </c>
      <c r="J233" s="12" t="inlineStr">
        <is>
          <t>SC</t>
        </is>
      </c>
      <c r="K233" s="12" t="inlineStr">
        <is>
          <t>Different</t>
        </is>
      </c>
      <c r="L233" s="1">
        <f>IF(AND(K233="Different",OR(I233 = $O$1,J233=$O$1)),E233,"")</f>
        <v/>
      </c>
      <c r="M233" s="1">
        <f>IF(L233&lt;&gt;"",IF(I233=$O$1,J233,I233),"")</f>
        <v/>
      </c>
      <c r="N233" s="1" t="n"/>
      <c r="O233" s="1" t="n"/>
      <c r="P233" s="1" t="n"/>
      <c r="Q233" s="1" t="n"/>
      <c r="R233" s="1" t="n"/>
    </row>
    <row r="234" ht="15.75" customHeight="1" s="157">
      <c r="A234" s="8" t="inlineStr">
        <is>
          <t>p94</t>
        </is>
      </c>
      <c r="B234" s="8" t="inlineStr">
        <is>
          <t>p96</t>
        </is>
      </c>
      <c r="C234" s="11" t="n">
        <v>802.9215059000001</v>
      </c>
      <c r="D234" s="11" t="n">
        <v>0</v>
      </c>
      <c r="E234" s="11" t="n">
        <v>802.9215059000001</v>
      </c>
      <c r="F234" s="8" t="n"/>
      <c r="G234" s="11" t="n">
        <v>94</v>
      </c>
      <c r="H234" s="11" t="n">
        <v>96</v>
      </c>
      <c r="I234" s="12" t="inlineStr">
        <is>
          <t>GA</t>
        </is>
      </c>
      <c r="J234" s="12" t="inlineStr">
        <is>
          <t>SC</t>
        </is>
      </c>
      <c r="K234" s="12" t="inlineStr">
        <is>
          <t>Different</t>
        </is>
      </c>
      <c r="L234" s="1">
        <f>IF(AND(K234="Different",OR(I234 = $O$1,J234=$O$1)),E234,"")</f>
        <v/>
      </c>
      <c r="M234" s="1">
        <f>IF(L234&lt;&gt;"",IF(I234=$O$1,J234,I234),"")</f>
        <v/>
      </c>
      <c r="N234" s="1" t="n"/>
      <c r="O234" s="1" t="n"/>
      <c r="P234" s="1" t="n"/>
      <c r="Q234" s="1" t="n"/>
      <c r="R234" s="1" t="n"/>
    </row>
    <row r="235" ht="15.75" customHeight="1" s="157">
      <c r="A235" s="8" t="inlineStr">
        <is>
          <t>p94</t>
        </is>
      </c>
      <c r="B235" s="8" t="inlineStr">
        <is>
          <t>p97</t>
        </is>
      </c>
      <c r="C235" s="11" t="n">
        <v>47.06643701</v>
      </c>
      <c r="D235" s="11" t="n">
        <v>0</v>
      </c>
      <c r="E235" s="11" t="n">
        <v>47.06643701</v>
      </c>
      <c r="F235" s="8" t="n"/>
      <c r="G235" s="11" t="n">
        <v>94</v>
      </c>
      <c r="H235" s="11" t="n">
        <v>97</v>
      </c>
      <c r="I235" s="12" t="inlineStr">
        <is>
          <t>GA</t>
        </is>
      </c>
      <c r="J235" s="12" t="inlineStr">
        <is>
          <t>NC</t>
        </is>
      </c>
      <c r="K235" s="12" t="inlineStr">
        <is>
          <t>Different</t>
        </is>
      </c>
      <c r="L235" s="1">
        <f>IF(AND(K235="Different",OR(I235 = $O$1,J235=$O$1)),E235,"")</f>
        <v/>
      </c>
      <c r="M235" s="1">
        <f>IF(L235&lt;&gt;"",IF(I235=$O$1,J235,I235),"")</f>
        <v/>
      </c>
      <c r="N235" s="1" t="n"/>
      <c r="O235" s="1" t="n"/>
      <c r="P235" s="1" t="n"/>
      <c r="Q235" s="1" t="n"/>
      <c r="R235" s="1" t="n"/>
    </row>
    <row r="236" ht="15.75" customHeight="1" s="157">
      <c r="A236" s="8" t="inlineStr">
        <is>
          <t>p94</t>
        </is>
      </c>
      <c r="B236" s="8" t="inlineStr">
        <is>
          <t>p101</t>
        </is>
      </c>
      <c r="C236" s="11" t="n">
        <v>2447.746479</v>
      </c>
      <c r="D236" s="11" t="n">
        <v>0</v>
      </c>
      <c r="E236" s="11" t="n">
        <v>2447.746479</v>
      </c>
      <c r="F236" s="8" t="n"/>
      <c r="G236" s="11" t="n">
        <v>94</v>
      </c>
      <c r="H236" s="11" t="n">
        <v>101</v>
      </c>
      <c r="I236" s="12" t="inlineStr">
        <is>
          <t>GA</t>
        </is>
      </c>
      <c r="J236" s="12" t="inlineStr">
        <is>
          <t>FL</t>
        </is>
      </c>
      <c r="K236" s="12" t="inlineStr">
        <is>
          <t>Different</t>
        </is>
      </c>
      <c r="L236" s="1">
        <f>IF(AND(K236="Different",OR(I236 = $O$1,J236=$O$1)),E236,"")</f>
        <v/>
      </c>
      <c r="M236" s="1">
        <f>IF(L236&lt;&gt;"",IF(I236=$O$1,J236,I236),"")</f>
        <v/>
      </c>
      <c r="N236" s="1" t="n"/>
      <c r="O236" s="1" t="n"/>
      <c r="P236" s="1" t="n"/>
      <c r="Q236" s="1" t="n"/>
      <c r="R236" s="1" t="n"/>
    </row>
    <row r="237" ht="15.75" customHeight="1" s="157">
      <c r="A237" s="8" t="inlineStr">
        <is>
          <t>p95</t>
        </is>
      </c>
      <c r="B237" s="8" t="inlineStr">
        <is>
          <t>p96</t>
        </is>
      </c>
      <c r="C237" s="11" t="n">
        <v>1705.13</v>
      </c>
      <c r="D237" s="11" t="n">
        <v>0</v>
      </c>
      <c r="E237" s="11" t="n">
        <v>1705.13</v>
      </c>
      <c r="F237" s="8" t="n"/>
      <c r="G237" s="11" t="n">
        <v>95</v>
      </c>
      <c r="H237" s="11" t="n">
        <v>96</v>
      </c>
      <c r="I237" s="12" t="inlineStr">
        <is>
          <t>SC</t>
        </is>
      </c>
      <c r="J237" s="12" t="inlineStr">
        <is>
          <t>SC</t>
        </is>
      </c>
      <c r="K237" s="12" t="inlineStr">
        <is>
          <t>Same</t>
        </is>
      </c>
      <c r="L237" s="1">
        <f>IF(AND(K237="Different",OR(I237 = $O$1,J237=$O$1)),E237,"")</f>
        <v/>
      </c>
      <c r="M237" s="1">
        <f>IF(L237&lt;&gt;"",IF(I237=$O$1,J237,I237),"")</f>
        <v/>
      </c>
      <c r="N237" s="1" t="n"/>
      <c r="O237" s="1" t="n"/>
      <c r="P237" s="1" t="n"/>
      <c r="Q237" s="1" t="n"/>
      <c r="R237" s="1" t="n"/>
    </row>
    <row r="238" ht="15.75" customHeight="1" s="157">
      <c r="A238" s="8" t="inlineStr">
        <is>
          <t>p95</t>
        </is>
      </c>
      <c r="B238" s="8" t="inlineStr">
        <is>
          <t>p97</t>
        </is>
      </c>
      <c r="C238" s="11" t="n">
        <v>5283.222</v>
      </c>
      <c r="D238" s="11" t="n">
        <v>0</v>
      </c>
      <c r="E238" s="11" t="n">
        <v>5283.222</v>
      </c>
      <c r="F238" s="8" t="n"/>
      <c r="G238" s="11" t="n">
        <v>95</v>
      </c>
      <c r="H238" s="11" t="n">
        <v>97</v>
      </c>
      <c r="I238" s="12" t="inlineStr">
        <is>
          <t>SC</t>
        </is>
      </c>
      <c r="J238" s="12" t="inlineStr">
        <is>
          <t>NC</t>
        </is>
      </c>
      <c r="K238" s="12" t="inlineStr">
        <is>
          <t>Different</t>
        </is>
      </c>
      <c r="L238" s="1">
        <f>IF(AND(K238="Different",OR(I238 = $O$1,J238=$O$1)),E238,"")</f>
        <v/>
      </c>
      <c r="M238" s="1">
        <f>IF(L238&lt;&gt;"",IF(I238=$O$1,J238,I238),"")</f>
        <v/>
      </c>
      <c r="N238" s="1" t="n"/>
      <c r="O238" s="1" t="n"/>
      <c r="P238" s="1" t="n"/>
      <c r="Q238" s="1" t="n"/>
      <c r="R238" s="1" t="n"/>
    </row>
    <row r="239" ht="15.75" customHeight="1" s="157">
      <c r="A239" s="8" t="inlineStr">
        <is>
          <t>p95</t>
        </is>
      </c>
      <c r="B239" s="8" t="inlineStr">
        <is>
          <t>p98</t>
        </is>
      </c>
      <c r="C239" s="11" t="n">
        <v>1401.494</v>
      </c>
      <c r="D239" s="11" t="n">
        <v>0</v>
      </c>
      <c r="E239" s="11" t="n">
        <v>1401.494</v>
      </c>
      <c r="F239" s="8" t="n"/>
      <c r="G239" s="11" t="n">
        <v>95</v>
      </c>
      <c r="H239" s="11" t="n">
        <v>98</v>
      </c>
      <c r="I239" s="12" t="inlineStr">
        <is>
          <t>SC</t>
        </is>
      </c>
      <c r="J239" s="12" t="inlineStr">
        <is>
          <t>NC</t>
        </is>
      </c>
      <c r="K239" s="12" t="inlineStr">
        <is>
          <t>Different</t>
        </is>
      </c>
      <c r="L239" s="1">
        <f>IF(AND(K239="Different",OR(I239 = $O$1,J239=$O$1)),E239,"")</f>
        <v/>
      </c>
      <c r="M239" s="1">
        <f>IF(L239&lt;&gt;"",IF(I239=$O$1,J239,I239),"")</f>
        <v/>
      </c>
      <c r="N239" s="1" t="n"/>
      <c r="O239" s="1" t="n"/>
      <c r="P239" s="1" t="n"/>
      <c r="Q239" s="1" t="n"/>
      <c r="R239" s="1" t="n"/>
    </row>
    <row r="240" ht="15.75" customHeight="1" s="157">
      <c r="A240" s="8" t="inlineStr">
        <is>
          <t>p96</t>
        </is>
      </c>
      <c r="B240" s="8" t="inlineStr">
        <is>
          <t>p98</t>
        </is>
      </c>
      <c r="C240" s="11" t="n">
        <v>1990.702</v>
      </c>
      <c r="D240" s="11" t="n">
        <v>0</v>
      </c>
      <c r="E240" s="11" t="n">
        <v>1990.702</v>
      </c>
      <c r="F240" s="8" t="n"/>
      <c r="G240" s="11" t="n">
        <v>96</v>
      </c>
      <c r="H240" s="11" t="n">
        <v>98</v>
      </c>
      <c r="I240" s="12" t="inlineStr">
        <is>
          <t>SC</t>
        </is>
      </c>
      <c r="J240" s="12" t="inlineStr">
        <is>
          <t>NC</t>
        </is>
      </c>
      <c r="K240" s="12" t="inlineStr">
        <is>
          <t>Different</t>
        </is>
      </c>
      <c r="L240" s="1">
        <f>IF(AND(K240="Different",OR(I240 = $O$1,J240=$O$1)),E240,"")</f>
        <v/>
      </c>
      <c r="M240" s="1">
        <f>IF(L240&lt;&gt;"",IF(I240=$O$1,J240,I240),"")</f>
        <v/>
      </c>
      <c r="N240" s="1" t="n"/>
      <c r="O240" s="1" t="n"/>
      <c r="P240" s="1" t="n"/>
      <c r="Q240" s="1" t="n"/>
      <c r="R240" s="1" t="n"/>
    </row>
    <row r="241" ht="15.75" customHeight="1" s="157">
      <c r="A241" s="8" t="inlineStr">
        <is>
          <t>p97</t>
        </is>
      </c>
      <c r="B241" s="8" t="inlineStr">
        <is>
          <t>p98</t>
        </is>
      </c>
      <c r="C241" s="11" t="n">
        <v>3088.544</v>
      </c>
      <c r="D241" s="11" t="n">
        <v>0</v>
      </c>
      <c r="E241" s="11" t="n">
        <v>3088.544</v>
      </c>
      <c r="F241" s="8" t="n"/>
      <c r="G241" s="11" t="n">
        <v>97</v>
      </c>
      <c r="H241" s="11" t="n">
        <v>98</v>
      </c>
      <c r="I241" s="12" t="inlineStr">
        <is>
          <t>NC</t>
        </is>
      </c>
      <c r="J241" s="12" t="inlineStr">
        <is>
          <t>NC</t>
        </is>
      </c>
      <c r="K241" s="12" t="inlineStr">
        <is>
          <t>Same</t>
        </is>
      </c>
      <c r="L241" s="1">
        <f>IF(AND(K241="Different",OR(I241 = $O$1,J241=$O$1)),E241,"")</f>
        <v/>
      </c>
      <c r="M241" s="1">
        <f>IF(L241&lt;&gt;"",IF(I241=$O$1,J241,I241),"")</f>
        <v/>
      </c>
      <c r="N241" s="1" t="n"/>
      <c r="O241" s="1" t="n"/>
      <c r="P241" s="1" t="n"/>
      <c r="Q241" s="1" t="n"/>
      <c r="R241" s="1" t="n"/>
    </row>
    <row r="242" ht="15.75" customHeight="1" s="157">
      <c r="A242" s="8" t="inlineStr">
        <is>
          <t>p97</t>
        </is>
      </c>
      <c r="B242" s="8" t="inlineStr">
        <is>
          <t>p118</t>
        </is>
      </c>
      <c r="C242" s="11" t="n">
        <v>902.0831421</v>
      </c>
      <c r="D242" s="11" t="n">
        <v>0</v>
      </c>
      <c r="E242" s="11" t="n">
        <v>902.0831421</v>
      </c>
      <c r="F242" s="8" t="n"/>
      <c r="G242" s="11" t="n">
        <v>97</v>
      </c>
      <c r="H242" s="11" t="n">
        <v>118</v>
      </c>
      <c r="I242" s="12" t="inlineStr">
        <is>
          <t>NC</t>
        </is>
      </c>
      <c r="J242" s="12" t="inlineStr">
        <is>
          <t>VA</t>
        </is>
      </c>
      <c r="K242" s="12" t="inlineStr">
        <is>
          <t>Different</t>
        </is>
      </c>
      <c r="L242" s="1">
        <f>IF(AND(K242="Different",OR(I242 = $O$1,J242=$O$1)),E242,"")</f>
        <v/>
      </c>
      <c r="M242" s="1">
        <f>IF(L242&lt;&gt;"",IF(I242=$O$1,J242,I242),"")</f>
        <v/>
      </c>
      <c r="N242" s="1" t="n"/>
      <c r="O242" s="1" t="n"/>
      <c r="P242" s="1" t="n"/>
      <c r="Q242" s="1" t="n"/>
      <c r="R242" s="1" t="n"/>
    </row>
    <row r="243" ht="15.75" customHeight="1" s="157">
      <c r="A243" s="8" t="inlineStr">
        <is>
          <t>p98</t>
        </is>
      </c>
      <c r="B243" s="8" t="inlineStr">
        <is>
          <t>p99</t>
        </is>
      </c>
      <c r="C243" s="11" t="n">
        <v>4349.804</v>
      </c>
      <c r="D243" s="11" t="n">
        <v>0</v>
      </c>
      <c r="E243" s="11" t="n">
        <v>4349.804</v>
      </c>
      <c r="F243" s="8" t="n"/>
      <c r="G243" s="11" t="n">
        <v>98</v>
      </c>
      <c r="H243" s="11" t="n">
        <v>99</v>
      </c>
      <c r="I243" s="12" t="inlineStr">
        <is>
          <t>NC</t>
        </is>
      </c>
      <c r="J243" s="12" t="inlineStr">
        <is>
          <t>NC</t>
        </is>
      </c>
      <c r="K243" s="12" t="inlineStr">
        <is>
          <t>Same</t>
        </is>
      </c>
      <c r="L243" s="1">
        <f>IF(AND(K243="Different",OR(I243 = $O$1,J243=$O$1)),E243,"")</f>
        <v/>
      </c>
      <c r="M243" s="1">
        <f>IF(L243&lt;&gt;"",IF(I243=$O$1,J243,I243),"")</f>
        <v/>
      </c>
      <c r="N243" s="1" t="n"/>
      <c r="O243" s="1" t="n"/>
      <c r="P243" s="1" t="n"/>
      <c r="Q243" s="1" t="n"/>
      <c r="R243" s="1" t="n"/>
    </row>
    <row r="244" ht="15.75" customHeight="1" s="157">
      <c r="A244" s="8" t="inlineStr">
        <is>
          <t>p99</t>
        </is>
      </c>
      <c r="B244" s="8" t="inlineStr">
        <is>
          <t>p100</t>
        </is>
      </c>
      <c r="C244" s="11" t="n">
        <v>1057.171699</v>
      </c>
      <c r="D244" s="11" t="n">
        <v>0</v>
      </c>
      <c r="E244" s="11" t="n">
        <v>1057.171699</v>
      </c>
      <c r="F244" s="8" t="n"/>
      <c r="G244" s="11" t="n">
        <v>99</v>
      </c>
      <c r="H244" s="11" t="n">
        <v>100</v>
      </c>
      <c r="I244" s="12" t="inlineStr">
        <is>
          <t>NC</t>
        </is>
      </c>
      <c r="J244" s="12" t="inlineStr">
        <is>
          <t>VA</t>
        </is>
      </c>
      <c r="K244" s="12" t="inlineStr">
        <is>
          <t>Different</t>
        </is>
      </c>
      <c r="L244" s="1">
        <f>IF(AND(K244="Different",OR(I244 = $O$1,J244=$O$1)),E244,"")</f>
        <v/>
      </c>
      <c r="M244" s="1">
        <f>IF(L244&lt;&gt;"",IF(I244=$O$1,J244,I244),"")</f>
        <v/>
      </c>
      <c r="N244" s="1" t="n"/>
      <c r="O244" s="1" t="n"/>
      <c r="P244" s="1" t="n"/>
      <c r="Q244" s="1" t="n"/>
      <c r="R244" s="1" t="n"/>
    </row>
    <row r="245" ht="15.75" customHeight="1" s="157">
      <c r="A245" s="8" t="inlineStr">
        <is>
          <t>p99</t>
        </is>
      </c>
      <c r="B245" s="8" t="inlineStr">
        <is>
          <t>p116</t>
        </is>
      </c>
      <c r="C245" s="11" t="n">
        <v>590.5295035</v>
      </c>
      <c r="D245" s="11" t="n">
        <v>0</v>
      </c>
      <c r="E245" s="11" t="n">
        <v>590.5295035</v>
      </c>
      <c r="F245" s="8" t="n"/>
      <c r="G245" s="11" t="n">
        <v>99</v>
      </c>
      <c r="H245" s="11" t="n">
        <v>116</v>
      </c>
      <c r="I245" s="12" t="inlineStr">
        <is>
          <t>NC</t>
        </is>
      </c>
      <c r="J245" s="12" t="inlineStr">
        <is>
          <t>WV</t>
        </is>
      </c>
      <c r="K245" s="12" t="inlineStr">
        <is>
          <t>Different</t>
        </is>
      </c>
      <c r="L245" s="1">
        <f>IF(AND(K245="Different",OR(I245 = $O$1,J245=$O$1)),E245,"")</f>
        <v/>
      </c>
      <c r="M245" s="1">
        <f>IF(L245&lt;&gt;"",IF(I245=$O$1,J245,I245),"")</f>
        <v/>
      </c>
      <c r="N245" s="1" t="n"/>
      <c r="O245" s="1" t="n"/>
      <c r="P245" s="1" t="n"/>
      <c r="Q245" s="1" t="n"/>
      <c r="R245" s="1" t="n"/>
    </row>
    <row r="246" ht="15.75" customHeight="1" s="157">
      <c r="A246" s="8" t="inlineStr">
        <is>
          <t>p99</t>
        </is>
      </c>
      <c r="B246" s="8" t="inlineStr">
        <is>
          <t>p118</t>
        </is>
      </c>
      <c r="C246" s="11" t="n">
        <v>1651.830779</v>
      </c>
      <c r="D246" s="11" t="n">
        <v>0</v>
      </c>
      <c r="E246" s="11" t="n">
        <v>1651.830779</v>
      </c>
      <c r="F246" s="8" t="n"/>
      <c r="G246" s="11" t="n">
        <v>99</v>
      </c>
      <c r="H246" s="11" t="n">
        <v>118</v>
      </c>
      <c r="I246" s="12" t="inlineStr">
        <is>
          <t>NC</t>
        </is>
      </c>
      <c r="J246" s="12" t="inlineStr">
        <is>
          <t>VA</t>
        </is>
      </c>
      <c r="K246" s="12" t="inlineStr">
        <is>
          <t>Different</t>
        </is>
      </c>
      <c r="L246" s="1">
        <f>IF(AND(K246="Different",OR(I246 = $O$1,J246=$O$1)),E246,"")</f>
        <v/>
      </c>
      <c r="M246" s="1">
        <f>IF(L246&lt;&gt;"",IF(I246=$O$1,J246,I246),"")</f>
        <v/>
      </c>
      <c r="N246" s="1" t="n"/>
      <c r="O246" s="1" t="n"/>
      <c r="P246" s="1" t="n"/>
      <c r="Q246" s="1" t="n"/>
      <c r="R246" s="1" t="n"/>
    </row>
    <row r="247" ht="15.75" customHeight="1" s="157">
      <c r="A247" s="8" t="inlineStr">
        <is>
          <t>p99</t>
        </is>
      </c>
      <c r="B247" s="8" t="inlineStr">
        <is>
          <t>p121</t>
        </is>
      </c>
      <c r="C247" s="11" t="n">
        <v>798.3848766</v>
      </c>
      <c r="D247" s="11" t="n">
        <v>0</v>
      </c>
      <c r="E247" s="11" t="n">
        <v>798.3848766</v>
      </c>
      <c r="F247" s="8" t="n"/>
      <c r="G247" s="11" t="n">
        <v>99</v>
      </c>
      <c r="H247" s="11" t="n">
        <v>121</v>
      </c>
      <c r="I247" s="12" t="inlineStr">
        <is>
          <t>NC</t>
        </is>
      </c>
      <c r="J247" s="12" t="inlineStr">
        <is>
          <t>MD</t>
        </is>
      </c>
      <c r="K247" s="12" t="inlineStr">
        <is>
          <t>Different</t>
        </is>
      </c>
      <c r="L247" s="1">
        <f>IF(AND(K247="Different",OR(I247 = $O$1,J247=$O$1)),E247,"")</f>
        <v/>
      </c>
      <c r="M247" s="1">
        <f>IF(L247&lt;&gt;"",IF(I247=$O$1,J247,I247),"")</f>
        <v/>
      </c>
      <c r="N247" s="1" t="n"/>
      <c r="O247" s="1" t="n"/>
      <c r="P247" s="1" t="n"/>
      <c r="Q247" s="1" t="n"/>
      <c r="R247" s="1" t="n"/>
    </row>
    <row r="248" ht="15.75" customHeight="1" s="157">
      <c r="A248" s="8" t="inlineStr">
        <is>
          <t>p99</t>
        </is>
      </c>
      <c r="B248" s="8" t="inlineStr">
        <is>
          <t>p123</t>
        </is>
      </c>
      <c r="C248" s="11" t="n">
        <v>3900</v>
      </c>
      <c r="D248" s="11" t="n">
        <v>0</v>
      </c>
      <c r="E248" s="11" t="n">
        <v>3900</v>
      </c>
      <c r="F248" s="8" t="n"/>
      <c r="G248" s="11" t="n">
        <v>99</v>
      </c>
      <c r="H248" s="11" t="n">
        <v>123</v>
      </c>
      <c r="I248" s="12" t="inlineStr">
        <is>
          <t>NC</t>
        </is>
      </c>
      <c r="J248" s="12" t="inlineStr">
        <is>
          <t>MD</t>
        </is>
      </c>
      <c r="K248" s="12" t="inlineStr">
        <is>
          <t>Different</t>
        </is>
      </c>
      <c r="L248" s="1">
        <f>IF(AND(K248="Different",OR(I248 = $O$1,J248=$O$1)),E248,"")</f>
        <v/>
      </c>
      <c r="M248" s="1">
        <f>IF(L248&lt;&gt;"",IF(I248=$O$1,J248,I248),"")</f>
        <v/>
      </c>
      <c r="N248" s="1" t="n"/>
      <c r="O248" s="1" t="n"/>
      <c r="P248" s="1" t="n"/>
      <c r="Q248" s="1" t="n"/>
      <c r="R248" s="1" t="n"/>
    </row>
    <row r="249" ht="15.75" customHeight="1" s="157">
      <c r="A249" s="8" t="inlineStr">
        <is>
          <t>p100</t>
        </is>
      </c>
      <c r="B249" s="8" t="inlineStr">
        <is>
          <t>p116</t>
        </is>
      </c>
      <c r="C249" s="11" t="n">
        <v>1319.028889</v>
      </c>
      <c r="D249" s="11" t="n">
        <v>0</v>
      </c>
      <c r="E249" s="11" t="n">
        <v>1319.028889</v>
      </c>
      <c r="F249" s="8" t="n"/>
      <c r="G249" s="11" t="n">
        <v>100</v>
      </c>
      <c r="H249" s="11" t="n">
        <v>116</v>
      </c>
      <c r="I249" s="12" t="inlineStr">
        <is>
          <t>VA</t>
        </is>
      </c>
      <c r="J249" s="12" t="inlineStr">
        <is>
          <t>WV</t>
        </is>
      </c>
      <c r="K249" s="12" t="inlineStr">
        <is>
          <t>Different</t>
        </is>
      </c>
      <c r="L249" s="1">
        <f>IF(AND(K249="Different",OR(I249 = $O$1,J249=$O$1)),E249,"")</f>
        <v/>
      </c>
      <c r="M249" s="1">
        <f>IF(L249&lt;&gt;"",IF(I249=$O$1,J249,I249),"")</f>
        <v/>
      </c>
      <c r="N249" s="1" t="n"/>
      <c r="O249" s="1" t="n"/>
      <c r="P249" s="1" t="n"/>
      <c r="Q249" s="1" t="n"/>
      <c r="R249" s="1" t="n"/>
    </row>
    <row r="250" ht="15.75" customHeight="1" s="157">
      <c r="A250" s="8" t="inlineStr">
        <is>
          <t>p101</t>
        </is>
      </c>
      <c r="B250" s="8" t="inlineStr">
        <is>
          <t>p102</t>
        </is>
      </c>
      <c r="C250" s="11" t="n">
        <v>12071.62</v>
      </c>
      <c r="D250" s="11" t="n">
        <v>0</v>
      </c>
      <c r="E250" s="11" t="n">
        <v>12071.62</v>
      </c>
      <c r="F250" s="8" t="n"/>
      <c r="G250" s="11" t="n">
        <v>101</v>
      </c>
      <c r="H250" s="11" t="n">
        <v>102</v>
      </c>
      <c r="I250" s="12" t="inlineStr">
        <is>
          <t>FL</t>
        </is>
      </c>
      <c r="J250" s="12" t="inlineStr">
        <is>
          <t>FL</t>
        </is>
      </c>
      <c r="K250" s="12" t="inlineStr">
        <is>
          <t>Same</t>
        </is>
      </c>
      <c r="L250" s="1">
        <f>IF(AND(K250="Different",OR(I250 = $O$1,J250=$O$1)),E250,"")</f>
        <v/>
      </c>
      <c r="M250" s="1">
        <f>IF(L250&lt;&gt;"",IF(I250=$O$1,J250,I250),"")</f>
        <v/>
      </c>
      <c r="N250" s="1" t="n"/>
      <c r="O250" s="1" t="n"/>
      <c r="P250" s="1" t="n"/>
      <c r="Q250" s="1" t="n"/>
      <c r="R250" s="1" t="n"/>
    </row>
    <row r="251" ht="15.75" customHeight="1" s="157">
      <c r="A251" s="8" t="inlineStr">
        <is>
          <t>p103</t>
        </is>
      </c>
      <c r="B251" s="8" t="inlineStr">
        <is>
          <t>p104</t>
        </is>
      </c>
      <c r="C251" s="11" t="n">
        <v>1134.599285</v>
      </c>
      <c r="D251" s="11" t="n">
        <v>0</v>
      </c>
      <c r="E251" s="11" t="n">
        <v>1134.599285</v>
      </c>
      <c r="F251" s="8" t="n"/>
      <c r="G251" s="11" t="n">
        <v>103</v>
      </c>
      <c r="H251" s="11" t="n">
        <v>104</v>
      </c>
      <c r="I251" s="12" t="inlineStr">
        <is>
          <t>MI</t>
        </is>
      </c>
      <c r="J251" s="12" t="inlineStr">
        <is>
          <t>MI</t>
        </is>
      </c>
      <c r="K251" s="12" t="inlineStr">
        <is>
          <t>Same</t>
        </is>
      </c>
      <c r="L251" s="1">
        <f>IF(AND(K251="Different",OR(I251 = $O$1,J251=$O$1)),E251,"")</f>
        <v/>
      </c>
      <c r="M251" s="1">
        <f>IF(L251&lt;&gt;"",IF(I251=$O$1,J251,I251),"")</f>
        <v/>
      </c>
      <c r="N251" s="1" t="n"/>
      <c r="O251" s="1" t="n"/>
      <c r="P251" s="1" t="n"/>
      <c r="Q251" s="1" t="n"/>
      <c r="R251" s="1" t="n"/>
    </row>
    <row r="252" ht="15.75" customHeight="1" s="157">
      <c r="A252" s="8" t="inlineStr">
        <is>
          <t>p103</t>
        </is>
      </c>
      <c r="B252" s="8" t="inlineStr">
        <is>
          <t>p105</t>
        </is>
      </c>
      <c r="C252" s="11" t="n">
        <v>378.4450672</v>
      </c>
      <c r="D252" s="11" t="n">
        <v>0</v>
      </c>
      <c r="E252" s="11" t="n">
        <v>378.4450672</v>
      </c>
      <c r="F252" s="8" t="n"/>
      <c r="G252" s="11" t="n">
        <v>103</v>
      </c>
      <c r="H252" s="11" t="n">
        <v>105</v>
      </c>
      <c r="I252" s="12" t="inlineStr">
        <is>
          <t>MI</t>
        </is>
      </c>
      <c r="J252" s="12" t="inlineStr">
        <is>
          <t>IN</t>
        </is>
      </c>
      <c r="K252" s="12" t="inlineStr">
        <is>
          <t>Different</t>
        </is>
      </c>
      <c r="L252" s="1">
        <f>IF(AND(K252="Different",OR(I252 = $O$1,J252=$O$1)),E252,"")</f>
        <v/>
      </c>
      <c r="M252" s="1">
        <f>IF(L252&lt;&gt;"",IF(I252=$O$1,J252,I252),"")</f>
        <v/>
      </c>
      <c r="N252" s="1" t="n"/>
      <c r="O252" s="1" t="n"/>
      <c r="P252" s="1" t="n"/>
      <c r="Q252" s="1" t="n"/>
      <c r="R252" s="1" t="n"/>
    </row>
    <row r="253" ht="15.75" customHeight="1" s="157">
      <c r="A253" s="8" t="inlineStr">
        <is>
          <t>p103</t>
        </is>
      </c>
      <c r="B253" s="8" t="inlineStr">
        <is>
          <t>p111</t>
        </is>
      </c>
      <c r="C253" s="11" t="n">
        <v>390.9556479</v>
      </c>
      <c r="D253" s="11" t="n">
        <v>0</v>
      </c>
      <c r="E253" s="11" t="n">
        <v>390.9556479</v>
      </c>
      <c r="F253" s="8" t="n"/>
      <c r="G253" s="11" t="n">
        <v>103</v>
      </c>
      <c r="H253" s="11" t="n">
        <v>111</v>
      </c>
      <c r="I253" s="12" t="inlineStr">
        <is>
          <t>MI</t>
        </is>
      </c>
      <c r="J253" s="12" t="inlineStr">
        <is>
          <t>OH</t>
        </is>
      </c>
      <c r="K253" s="12" t="inlineStr">
        <is>
          <t>Different</t>
        </is>
      </c>
      <c r="L253" s="1">
        <f>IF(AND(K253="Different",OR(I253 = $O$1,J253=$O$1)),E253,"")</f>
        <v/>
      </c>
      <c r="M253" s="1">
        <f>IF(L253&lt;&gt;"",IF(I253=$O$1,J253,I253),"")</f>
        <v/>
      </c>
      <c r="N253" s="1" t="n"/>
      <c r="O253" s="1" t="n"/>
      <c r="P253" s="1" t="n"/>
      <c r="Q253" s="1" t="n"/>
      <c r="R253" s="1" t="n"/>
    </row>
    <row r="254" ht="15.75" customHeight="1" s="157">
      <c r="A254" s="8" t="inlineStr">
        <is>
          <t>p104</t>
        </is>
      </c>
      <c r="B254" s="8" t="inlineStr">
        <is>
          <t>p105</t>
        </is>
      </c>
      <c r="C254" s="11" t="n">
        <v>2076.929</v>
      </c>
      <c r="D254" s="11" t="n">
        <v>0</v>
      </c>
      <c r="E254" s="11" t="n">
        <v>2076.929</v>
      </c>
      <c r="F254" s="8" t="n"/>
      <c r="G254" s="11" t="n">
        <v>104</v>
      </c>
      <c r="H254" s="11" t="n">
        <v>105</v>
      </c>
      <c r="I254" s="12" t="inlineStr">
        <is>
          <t>MI</t>
        </is>
      </c>
      <c r="J254" s="12" t="inlineStr">
        <is>
          <t>IN</t>
        </is>
      </c>
      <c r="K254" s="12" t="inlineStr">
        <is>
          <t>Different</t>
        </is>
      </c>
      <c r="L254" s="1">
        <f>IF(AND(K254="Different",OR(I254 = $O$1,J254=$O$1)),E254,"")</f>
        <v/>
      </c>
      <c r="M254" s="1">
        <f>IF(L254&lt;&gt;"",IF(I254=$O$1,J254,I254),"")</f>
        <v/>
      </c>
      <c r="N254" s="1" t="n"/>
      <c r="O254" s="1" t="n"/>
      <c r="P254" s="1" t="n"/>
      <c r="Q254" s="1" t="n"/>
      <c r="R254" s="1" t="n"/>
    </row>
    <row r="255" ht="15.75" customHeight="1" s="157">
      <c r="A255" s="8" t="inlineStr">
        <is>
          <t>p105</t>
        </is>
      </c>
      <c r="B255" s="8" t="inlineStr">
        <is>
          <t>p106</t>
        </is>
      </c>
      <c r="C255" s="11" t="n">
        <v>2323.153</v>
      </c>
      <c r="D255" s="11" t="n">
        <v>0</v>
      </c>
      <c r="E255" s="11" t="n">
        <v>2323.153</v>
      </c>
      <c r="F255" s="8" t="n"/>
      <c r="G255" s="11" t="n">
        <v>105</v>
      </c>
      <c r="H255" s="11" t="n">
        <v>106</v>
      </c>
      <c r="I255" s="12" t="inlineStr">
        <is>
          <t>IN</t>
        </is>
      </c>
      <c r="J255" s="12" t="inlineStr">
        <is>
          <t>IN</t>
        </is>
      </c>
      <c r="K255" s="12" t="inlineStr">
        <is>
          <t>Same</t>
        </is>
      </c>
      <c r="L255" s="1">
        <f>IF(AND(K255="Different",OR(I255 = $O$1,J255=$O$1)),E255,"")</f>
        <v/>
      </c>
      <c r="M255" s="1">
        <f>IF(L255&lt;&gt;"",IF(I255=$O$1,J255,I255),"")</f>
        <v/>
      </c>
      <c r="N255" s="1" t="n"/>
      <c r="O255" s="1" t="n"/>
      <c r="P255" s="1" t="n"/>
      <c r="Q255" s="1" t="n"/>
      <c r="R255" s="1" t="n"/>
    </row>
    <row r="256" ht="15.75" customHeight="1" s="157">
      <c r="A256" s="8" t="inlineStr">
        <is>
          <t>p105</t>
        </is>
      </c>
      <c r="B256" s="8" t="inlineStr">
        <is>
          <t>p107</t>
        </is>
      </c>
      <c r="C256" s="11" t="n">
        <v>8378.471</v>
      </c>
      <c r="D256" s="11" t="n">
        <v>0</v>
      </c>
      <c r="E256" s="11" t="n">
        <v>8378.471</v>
      </c>
      <c r="F256" s="8" t="n"/>
      <c r="G256" s="11" t="n">
        <v>105</v>
      </c>
      <c r="H256" s="11" t="n">
        <v>107</v>
      </c>
      <c r="I256" s="12" t="inlineStr">
        <is>
          <t>IN</t>
        </is>
      </c>
      <c r="J256" s="12" t="inlineStr">
        <is>
          <t>IN</t>
        </is>
      </c>
      <c r="K256" s="12" t="inlineStr">
        <is>
          <t>Same</t>
        </is>
      </c>
      <c r="L256" s="1">
        <f>IF(AND(K256="Different",OR(I256 = $O$1,J256=$O$1)),E256,"")</f>
        <v/>
      </c>
      <c r="M256" s="1">
        <f>IF(L256&lt;&gt;"",IF(I256=$O$1,J256,I256),"")</f>
        <v/>
      </c>
      <c r="N256" s="1" t="n"/>
      <c r="O256" s="1" t="n"/>
      <c r="P256" s="1" t="n"/>
      <c r="Q256" s="1" t="n"/>
      <c r="R256" s="1" t="n"/>
    </row>
    <row r="257" ht="15.75" customHeight="1" s="157">
      <c r="A257" s="8" t="inlineStr">
        <is>
          <t>p105</t>
        </is>
      </c>
      <c r="B257" s="8" t="inlineStr">
        <is>
          <t>p112</t>
        </is>
      </c>
      <c r="C257" s="11" t="n">
        <v>3978.799</v>
      </c>
      <c r="D257" s="11" t="n">
        <v>0</v>
      </c>
      <c r="E257" s="11" t="n">
        <v>3978.799</v>
      </c>
      <c r="F257" s="8" t="n"/>
      <c r="G257" s="11" t="n">
        <v>105</v>
      </c>
      <c r="H257" s="11" t="n">
        <v>112</v>
      </c>
      <c r="I257" s="12" t="inlineStr">
        <is>
          <t>IN</t>
        </is>
      </c>
      <c r="J257" s="12" t="inlineStr">
        <is>
          <t>OH</t>
        </is>
      </c>
      <c r="K257" s="12" t="inlineStr">
        <is>
          <t>Different</t>
        </is>
      </c>
      <c r="L257" s="1">
        <f>IF(AND(K257="Different",OR(I257 = $O$1,J257=$O$1)),E257,"")</f>
        <v/>
      </c>
      <c r="M257" s="1">
        <f>IF(L257&lt;&gt;"",IF(I257=$O$1,J257,I257),"")</f>
        <v/>
      </c>
      <c r="N257" s="1" t="n"/>
      <c r="O257" s="1" t="n"/>
      <c r="P257" s="1" t="n"/>
      <c r="Q257" s="1" t="n"/>
      <c r="R257" s="1" t="n"/>
    </row>
    <row r="258" ht="15.75" customHeight="1" s="157">
      <c r="A258" s="8" t="inlineStr">
        <is>
          <t>p106</t>
        </is>
      </c>
      <c r="B258" s="8" t="inlineStr">
        <is>
          <t>p107</t>
        </is>
      </c>
      <c r="C258" s="11" t="n">
        <v>4428.458</v>
      </c>
      <c r="D258" s="11" t="n">
        <v>0</v>
      </c>
      <c r="E258" s="11" t="n">
        <v>4428.458</v>
      </c>
      <c r="F258" s="8" t="n"/>
      <c r="G258" s="11" t="n">
        <v>106</v>
      </c>
      <c r="H258" s="11" t="n">
        <v>107</v>
      </c>
      <c r="I258" s="12" t="inlineStr">
        <is>
          <t>IN</t>
        </is>
      </c>
      <c r="J258" s="12" t="inlineStr">
        <is>
          <t>IN</t>
        </is>
      </c>
      <c r="K258" s="12" t="inlineStr">
        <is>
          <t>Same</t>
        </is>
      </c>
      <c r="L258" s="1">
        <f>IF(AND(K258="Different",OR(I258 = $O$1,J258=$O$1)),E258,"")</f>
        <v/>
      </c>
      <c r="M258" s="1">
        <f>IF(L258&lt;&gt;"",IF(I258=$O$1,J258,I258),"")</f>
        <v/>
      </c>
      <c r="N258" s="1" t="n"/>
      <c r="O258" s="1" t="n"/>
      <c r="P258" s="1" t="n"/>
      <c r="Q258" s="1" t="n"/>
      <c r="R258" s="1" t="n"/>
    </row>
    <row r="259" ht="15.75" customHeight="1" s="157">
      <c r="A259" s="8" t="inlineStr">
        <is>
          <t>p107</t>
        </is>
      </c>
      <c r="B259" s="8" t="inlineStr">
        <is>
          <t>p108</t>
        </is>
      </c>
      <c r="C259" s="11" t="n">
        <v>24.34780113</v>
      </c>
      <c r="D259" s="11" t="n">
        <v>0</v>
      </c>
      <c r="E259" s="11" t="n">
        <v>24.34780113</v>
      </c>
      <c r="F259" s="8" t="n"/>
      <c r="G259" s="11" t="n">
        <v>107</v>
      </c>
      <c r="H259" s="11" t="n">
        <v>108</v>
      </c>
      <c r="I259" s="12" t="inlineStr">
        <is>
          <t>IN</t>
        </is>
      </c>
      <c r="J259" s="12" t="inlineStr">
        <is>
          <t>KY</t>
        </is>
      </c>
      <c r="K259" s="12" t="inlineStr">
        <is>
          <t>Different</t>
        </is>
      </c>
      <c r="L259" s="1">
        <f>IF(AND(K259="Different",OR(I259 = $O$1,J259=$O$1)),E259,"")</f>
        <v/>
      </c>
      <c r="M259" s="1">
        <f>IF(L259&lt;&gt;"",IF(I259=$O$1,J259,I259),"")</f>
        <v/>
      </c>
      <c r="N259" s="1" t="n"/>
      <c r="O259" s="1" t="n"/>
      <c r="P259" s="1" t="n"/>
      <c r="Q259" s="1" t="n"/>
      <c r="R259" s="1" t="n"/>
    </row>
    <row r="260" ht="15.75" customHeight="1" s="157">
      <c r="A260" s="8" t="inlineStr">
        <is>
          <t>p107</t>
        </is>
      </c>
      <c r="B260" s="8" t="inlineStr">
        <is>
          <t>p109</t>
        </is>
      </c>
      <c r="C260" s="11" t="n">
        <v>96.92890451</v>
      </c>
      <c r="D260" s="11" t="n">
        <v>0</v>
      </c>
      <c r="E260" s="11" t="n">
        <v>96.92890451</v>
      </c>
      <c r="F260" s="8" t="n"/>
      <c r="G260" s="11" t="n">
        <v>107</v>
      </c>
      <c r="H260" s="11" t="n">
        <v>109</v>
      </c>
      <c r="I260" s="12" t="inlineStr">
        <is>
          <t>IN</t>
        </is>
      </c>
      <c r="J260" s="12" t="inlineStr">
        <is>
          <t>KY</t>
        </is>
      </c>
      <c r="K260" s="12" t="inlineStr">
        <is>
          <t>Different</t>
        </is>
      </c>
      <c r="L260" s="1">
        <f>IF(AND(K260="Different",OR(I260 = $O$1,J260=$O$1)),E260,"")</f>
        <v/>
      </c>
      <c r="M260" s="1">
        <f>IF(L260&lt;&gt;"",IF(I260=$O$1,J260,I260),"")</f>
        <v/>
      </c>
      <c r="N260" s="1" t="n"/>
      <c r="O260" s="1" t="n"/>
      <c r="P260" s="1" t="n"/>
      <c r="Q260" s="1" t="n"/>
      <c r="R260" s="1" t="n"/>
    </row>
    <row r="261" ht="15.75" customHeight="1" s="157">
      <c r="A261" s="8" t="inlineStr">
        <is>
          <t>p107</t>
        </is>
      </c>
      <c r="B261" s="8" t="inlineStr">
        <is>
          <t>p112</t>
        </is>
      </c>
      <c r="C261" s="11" t="n">
        <v>1719.684</v>
      </c>
      <c r="D261" s="11" t="n">
        <v>0</v>
      </c>
      <c r="E261" s="11" t="n">
        <v>1719.684</v>
      </c>
      <c r="F261" s="8" t="n"/>
      <c r="G261" s="11" t="n">
        <v>107</v>
      </c>
      <c r="H261" s="11" t="n">
        <v>112</v>
      </c>
      <c r="I261" s="12" t="inlineStr">
        <is>
          <t>IN</t>
        </is>
      </c>
      <c r="J261" s="12" t="inlineStr">
        <is>
          <t>OH</t>
        </is>
      </c>
      <c r="K261" s="12" t="inlineStr">
        <is>
          <t>Different</t>
        </is>
      </c>
      <c r="L261" s="1">
        <f>IF(AND(K261="Different",OR(I261 = $O$1,J261=$O$1)),E261,"")</f>
        <v/>
      </c>
      <c r="M261" s="1">
        <f>IF(L261&lt;&gt;"",IF(I261=$O$1,J261,I261),"")</f>
        <v/>
      </c>
      <c r="N261" s="1" t="n"/>
      <c r="O261" s="1" t="n"/>
      <c r="P261" s="1" t="n"/>
      <c r="Q261" s="1" t="n"/>
      <c r="R261" s="1" t="n"/>
    </row>
    <row r="262" ht="15.75" customHeight="1" s="157">
      <c r="A262" s="8" t="inlineStr">
        <is>
          <t>p107</t>
        </is>
      </c>
      <c r="B262" s="8" t="inlineStr">
        <is>
          <t>p114</t>
        </is>
      </c>
      <c r="C262" s="11" t="n">
        <v>1364.905</v>
      </c>
      <c r="D262" s="11" t="n">
        <v>0</v>
      </c>
      <c r="E262" s="11" t="n">
        <v>1364.905</v>
      </c>
      <c r="F262" s="8" t="n"/>
      <c r="G262" s="11" t="n">
        <v>107</v>
      </c>
      <c r="H262" s="11" t="n">
        <v>114</v>
      </c>
      <c r="I262" s="12" t="inlineStr">
        <is>
          <t>IN</t>
        </is>
      </c>
      <c r="J262" s="12" t="inlineStr">
        <is>
          <t>OH</t>
        </is>
      </c>
      <c r="K262" s="12" t="inlineStr">
        <is>
          <t>Different</t>
        </is>
      </c>
      <c r="L262" s="1">
        <f>IF(AND(K262="Different",OR(I262 = $O$1,J262=$O$1)),E262,"")</f>
        <v/>
      </c>
      <c r="M262" s="1">
        <f>IF(L262&lt;&gt;"",IF(I262=$O$1,J262,I262),"")</f>
        <v/>
      </c>
      <c r="N262" s="1" t="n"/>
      <c r="O262" s="1" t="n"/>
      <c r="P262" s="1" t="n"/>
      <c r="Q262" s="1" t="n"/>
      <c r="R262" s="1" t="n"/>
    </row>
    <row r="263" ht="15.75" customHeight="1" s="157">
      <c r="A263" s="8" t="inlineStr">
        <is>
          <t>p108</t>
        </is>
      </c>
      <c r="B263" s="8" t="inlineStr">
        <is>
          <t>p109</t>
        </is>
      </c>
      <c r="C263" s="11" t="n">
        <v>672.3441</v>
      </c>
      <c r="D263" s="11" t="n">
        <v>0</v>
      </c>
      <c r="E263" s="11" t="n">
        <v>672.3441</v>
      </c>
      <c r="F263" s="8" t="n"/>
      <c r="G263" s="11" t="n">
        <v>108</v>
      </c>
      <c r="H263" s="11" t="n">
        <v>109</v>
      </c>
      <c r="I263" s="12" t="inlineStr">
        <is>
          <t>KY</t>
        </is>
      </c>
      <c r="J263" s="12" t="inlineStr">
        <is>
          <t>KY</t>
        </is>
      </c>
      <c r="K263" s="12" t="inlineStr">
        <is>
          <t>Same</t>
        </is>
      </c>
      <c r="L263" s="1">
        <f>IF(AND(K263="Different",OR(I263 = $O$1,J263=$O$1)),E263,"")</f>
        <v/>
      </c>
      <c r="M263" s="1">
        <f>IF(L263&lt;&gt;"",IF(I263=$O$1,J263,I263),"")</f>
        <v/>
      </c>
      <c r="N263" s="1" t="n"/>
      <c r="O263" s="1" t="n"/>
      <c r="P263" s="1" t="n"/>
      <c r="Q263" s="1" t="n"/>
      <c r="R263" s="1" t="n"/>
    </row>
    <row r="264" ht="15.75" customHeight="1" s="157">
      <c r="A264" s="8" t="inlineStr">
        <is>
          <t>p109</t>
        </is>
      </c>
      <c r="B264" s="8" t="inlineStr">
        <is>
          <t>p110</t>
        </is>
      </c>
      <c r="C264" s="11" t="n">
        <v>82.40497884</v>
      </c>
      <c r="D264" s="11" t="n">
        <v>0</v>
      </c>
      <c r="E264" s="11" t="n">
        <v>82.40497884</v>
      </c>
      <c r="F264" s="8" t="n"/>
      <c r="G264" s="11" t="n">
        <v>109</v>
      </c>
      <c r="H264" s="11" t="n">
        <v>110</v>
      </c>
      <c r="I264" s="12" t="inlineStr">
        <is>
          <t>KY</t>
        </is>
      </c>
      <c r="J264" s="12" t="inlineStr">
        <is>
          <t>KY</t>
        </is>
      </c>
      <c r="K264" s="12" t="inlineStr">
        <is>
          <t>Same</t>
        </is>
      </c>
      <c r="L264" s="1">
        <f>IF(AND(K264="Different",OR(I264 = $O$1,J264=$O$1)),E264,"")</f>
        <v/>
      </c>
      <c r="M264" s="1">
        <f>IF(L264&lt;&gt;"",IF(I264=$O$1,J264,I264),"")</f>
        <v/>
      </c>
      <c r="N264" s="1" t="n"/>
      <c r="O264" s="1" t="n"/>
      <c r="P264" s="1" t="n"/>
      <c r="Q264" s="1" t="n"/>
      <c r="R264" s="1" t="n"/>
    </row>
    <row r="265" ht="15.75" customHeight="1" s="157">
      <c r="A265" s="8" t="inlineStr">
        <is>
          <t>p109</t>
        </is>
      </c>
      <c r="B265" s="8" t="inlineStr">
        <is>
          <t>p112</t>
        </is>
      </c>
      <c r="C265" s="11" t="n">
        <v>45.76770213</v>
      </c>
      <c r="D265" s="11" t="n">
        <v>0</v>
      </c>
      <c r="E265" s="11" t="n">
        <v>45.76770213</v>
      </c>
      <c r="F265" s="8" t="n"/>
      <c r="G265" s="11" t="n">
        <v>109</v>
      </c>
      <c r="H265" s="11" t="n">
        <v>112</v>
      </c>
      <c r="I265" s="12" t="inlineStr">
        <is>
          <t>KY</t>
        </is>
      </c>
      <c r="J265" s="12" t="inlineStr">
        <is>
          <t>OH</t>
        </is>
      </c>
      <c r="K265" s="12" t="inlineStr">
        <is>
          <t>Different</t>
        </is>
      </c>
      <c r="L265" s="1">
        <f>IF(AND(K265="Different",OR(I265 = $O$1,J265=$O$1)),E265,"")</f>
        <v/>
      </c>
      <c r="M265" s="1">
        <f>IF(L265&lt;&gt;"",IF(I265=$O$1,J265,I265),"")</f>
        <v/>
      </c>
      <c r="N265" s="1" t="n"/>
      <c r="O265" s="1" t="n"/>
      <c r="P265" s="1" t="n"/>
      <c r="Q265" s="1" t="n"/>
      <c r="R265" s="1" t="n"/>
    </row>
    <row r="266" ht="15.75" customHeight="1" s="157">
      <c r="A266" s="8" t="inlineStr">
        <is>
          <t>p109</t>
        </is>
      </c>
      <c r="B266" s="8" t="inlineStr">
        <is>
          <t>p114</t>
        </is>
      </c>
      <c r="C266" s="11" t="n">
        <v>137.5727814</v>
      </c>
      <c r="D266" s="11" t="n">
        <v>0</v>
      </c>
      <c r="E266" s="11" t="n">
        <v>137.5727814</v>
      </c>
      <c r="F266" s="8" t="n"/>
      <c r="G266" s="11" t="n">
        <v>109</v>
      </c>
      <c r="H266" s="11" t="n">
        <v>114</v>
      </c>
      <c r="I266" s="12" t="inlineStr">
        <is>
          <t>KY</t>
        </is>
      </c>
      <c r="J266" s="12" t="inlineStr">
        <is>
          <t>OH</t>
        </is>
      </c>
      <c r="K266" s="12" t="inlineStr">
        <is>
          <t>Different</t>
        </is>
      </c>
      <c r="L266" s="1">
        <f>IF(AND(K266="Different",OR(I266 = $O$1,J266=$O$1)),E266,"")</f>
        <v/>
      </c>
      <c r="M266" s="1">
        <f>IF(L266&lt;&gt;"",IF(I266=$O$1,J266,I266),"")</f>
        <v/>
      </c>
      <c r="N266" s="1" t="n"/>
      <c r="O266" s="1" t="n"/>
      <c r="P266" s="1" t="n"/>
      <c r="Q266" s="1" t="n"/>
      <c r="R266" s="1" t="n"/>
    </row>
    <row r="267" ht="15.75" customHeight="1" s="157">
      <c r="A267" s="8" t="inlineStr">
        <is>
          <t>p109</t>
        </is>
      </c>
      <c r="B267" s="8" t="inlineStr">
        <is>
          <t>p118</t>
        </is>
      </c>
      <c r="C267" s="11" t="n">
        <v>22.76827606</v>
      </c>
      <c r="D267" s="11" t="n">
        <v>0</v>
      </c>
      <c r="E267" s="11" t="n">
        <v>22.76827606</v>
      </c>
      <c r="F267" s="8" t="n"/>
      <c r="G267" s="11" t="n">
        <v>109</v>
      </c>
      <c r="H267" s="11" t="n">
        <v>118</v>
      </c>
      <c r="I267" s="12" t="inlineStr">
        <is>
          <t>KY</t>
        </is>
      </c>
      <c r="J267" s="12" t="inlineStr">
        <is>
          <t>VA</t>
        </is>
      </c>
      <c r="K267" s="12" t="inlineStr">
        <is>
          <t>Different</t>
        </is>
      </c>
      <c r="L267" s="1">
        <f>IF(AND(K267="Different",OR(I267 = $O$1,J267=$O$1)),E267,"")</f>
        <v/>
      </c>
      <c r="M267" s="1">
        <f>IF(L267&lt;&gt;"",IF(I267=$O$1,J267,I267),"")</f>
        <v/>
      </c>
      <c r="N267" s="1" t="n"/>
      <c r="O267" s="1" t="n"/>
      <c r="P267" s="1" t="n"/>
      <c r="Q267" s="1" t="n"/>
      <c r="R267" s="1" t="n"/>
    </row>
    <row r="268" ht="15.75" customHeight="1" s="157">
      <c r="A268" s="8" t="inlineStr">
        <is>
          <t>p110</t>
        </is>
      </c>
      <c r="B268" s="8" t="inlineStr">
        <is>
          <t>p112</t>
        </is>
      </c>
      <c r="C268" s="11" t="n">
        <v>83.15455</v>
      </c>
      <c r="D268" s="11" t="n">
        <v>0</v>
      </c>
      <c r="E268" s="11" t="n">
        <v>83.15455</v>
      </c>
      <c r="F268" s="8" t="n"/>
      <c r="G268" s="11" t="n">
        <v>110</v>
      </c>
      <c r="H268" s="11" t="n">
        <v>112</v>
      </c>
      <c r="I268" s="12" t="inlineStr">
        <is>
          <t>KY</t>
        </is>
      </c>
      <c r="J268" s="12" t="inlineStr">
        <is>
          <t>OH</t>
        </is>
      </c>
      <c r="K268" s="12" t="inlineStr">
        <is>
          <t>Different</t>
        </is>
      </c>
      <c r="L268" s="1">
        <f>IF(AND(K268="Different",OR(I268 = $O$1,J268=$O$1)),E268,"")</f>
        <v/>
      </c>
      <c r="M268" s="1">
        <f>IF(L268&lt;&gt;"",IF(I268=$O$1,J268,I268),"")</f>
        <v/>
      </c>
      <c r="N268" s="1" t="n"/>
      <c r="O268" s="1" t="n"/>
      <c r="P268" s="1" t="n"/>
      <c r="Q268" s="1" t="n"/>
      <c r="R268" s="1" t="n"/>
    </row>
    <row r="269" ht="15.75" customHeight="1" s="157">
      <c r="A269" s="8" t="inlineStr">
        <is>
          <t>p110</t>
        </is>
      </c>
      <c r="B269" s="8" t="inlineStr">
        <is>
          <t>p117</t>
        </is>
      </c>
      <c r="C269" s="11" t="n">
        <v>2996.277</v>
      </c>
      <c r="D269" s="11" t="n">
        <v>0</v>
      </c>
      <c r="E269" s="11" t="n">
        <v>2996.277</v>
      </c>
      <c r="F269" s="8" t="n"/>
      <c r="G269" s="11" t="n">
        <v>110</v>
      </c>
      <c r="H269" s="11" t="n">
        <v>117</v>
      </c>
      <c r="I269" s="12" t="inlineStr">
        <is>
          <t>KY</t>
        </is>
      </c>
      <c r="J269" s="12" t="inlineStr">
        <is>
          <t>WV</t>
        </is>
      </c>
      <c r="K269" s="12" t="inlineStr">
        <is>
          <t>Different</t>
        </is>
      </c>
      <c r="L269" s="1">
        <f>IF(AND(K269="Different",OR(I269 = $O$1,J269=$O$1)),E269,"")</f>
        <v/>
      </c>
      <c r="M269" s="1">
        <f>IF(L269&lt;&gt;"",IF(I269=$O$1,J269,I269),"")</f>
        <v/>
      </c>
      <c r="N269" s="1" t="n"/>
      <c r="O269" s="1" t="n"/>
      <c r="P269" s="1" t="n"/>
      <c r="Q269" s="1" t="n"/>
      <c r="R269" s="1" t="n"/>
    </row>
    <row r="270" ht="15.75" customHeight="1" s="157">
      <c r="A270" s="8" t="inlineStr">
        <is>
          <t>p110</t>
        </is>
      </c>
      <c r="B270" s="8" t="inlineStr">
        <is>
          <t>p118</t>
        </is>
      </c>
      <c r="C270" s="11" t="n">
        <v>379.7128</v>
      </c>
      <c r="D270" s="11" t="n">
        <v>0</v>
      </c>
      <c r="E270" s="11" t="n">
        <v>379.7128</v>
      </c>
      <c r="F270" s="8" t="n"/>
      <c r="G270" s="11" t="n">
        <v>110</v>
      </c>
      <c r="H270" s="11" t="n">
        <v>118</v>
      </c>
      <c r="I270" s="12" t="inlineStr">
        <is>
          <t>KY</t>
        </is>
      </c>
      <c r="J270" s="12" t="inlineStr">
        <is>
          <t>VA</t>
        </is>
      </c>
      <c r="K270" s="12" t="inlineStr">
        <is>
          <t>Different</t>
        </is>
      </c>
      <c r="L270" s="1">
        <f>IF(AND(K270="Different",OR(I270 = $O$1,J270=$O$1)),E270,"")</f>
        <v/>
      </c>
      <c r="M270" s="1">
        <f>IF(L270&lt;&gt;"",IF(I270=$O$1,J270,I270),"")</f>
        <v/>
      </c>
      <c r="N270" s="1" t="n"/>
      <c r="O270" s="1" t="n"/>
      <c r="P270" s="1" t="n"/>
      <c r="Q270" s="1" t="n"/>
      <c r="R270" s="1" t="n"/>
    </row>
    <row r="271" ht="15.75" customHeight="1" s="157">
      <c r="A271" s="8" t="inlineStr">
        <is>
          <t>p111</t>
        </is>
      </c>
      <c r="B271" s="8" t="inlineStr">
        <is>
          <t>p112</t>
        </is>
      </c>
      <c r="C271" s="11" t="n">
        <v>5400.883073</v>
      </c>
      <c r="D271" s="11" t="n">
        <v>0</v>
      </c>
      <c r="E271" s="11" t="n">
        <v>5400.883073</v>
      </c>
      <c r="F271" s="8" t="n"/>
      <c r="G271" s="11" t="n">
        <v>111</v>
      </c>
      <c r="H271" s="11" t="n">
        <v>112</v>
      </c>
      <c r="I271" s="12" t="inlineStr">
        <is>
          <t>OH</t>
        </is>
      </c>
      <c r="J271" s="12" t="inlineStr">
        <is>
          <t>OH</t>
        </is>
      </c>
      <c r="K271" s="12" t="inlineStr">
        <is>
          <t>Same</t>
        </is>
      </c>
      <c r="L271" s="1">
        <f>IF(AND(K271="Different",OR(I271 = $O$1,J271=$O$1)),E271,"")</f>
        <v/>
      </c>
      <c r="M271" s="1">
        <f>IF(L271&lt;&gt;"",IF(I271=$O$1,J271,I271),"")</f>
        <v/>
      </c>
      <c r="N271" s="1" t="n"/>
      <c r="O271" s="1" t="n"/>
      <c r="P271" s="1" t="n"/>
      <c r="Q271" s="1" t="n"/>
      <c r="R271" s="1" t="n"/>
    </row>
    <row r="272" ht="15.75" customHeight="1" s="157">
      <c r="A272" s="8" t="inlineStr">
        <is>
          <t>p111</t>
        </is>
      </c>
      <c r="B272" s="8" t="inlineStr">
        <is>
          <t>p115</t>
        </is>
      </c>
      <c r="C272" s="11" t="n">
        <v>2707.832732</v>
      </c>
      <c r="D272" s="11" t="n">
        <v>0</v>
      </c>
      <c r="E272" s="11" t="n">
        <v>2707.832732</v>
      </c>
      <c r="F272" s="8" t="n"/>
      <c r="G272" s="11" t="n">
        <v>111</v>
      </c>
      <c r="H272" s="11" t="n">
        <v>115</v>
      </c>
      <c r="I272" s="12" t="inlineStr">
        <is>
          <t>OH</t>
        </is>
      </c>
      <c r="J272" s="12" t="inlineStr">
        <is>
          <t>PA</t>
        </is>
      </c>
      <c r="K272" s="12" t="inlineStr">
        <is>
          <t>Different</t>
        </is>
      </c>
      <c r="L272" s="1">
        <f>IF(AND(K272="Different",OR(I272 = $O$1,J272=$O$1)),E272,"")</f>
        <v/>
      </c>
      <c r="M272" s="1">
        <f>IF(L272&lt;&gt;"",IF(I272=$O$1,J272,I272),"")</f>
        <v/>
      </c>
      <c r="N272" s="1" t="n"/>
      <c r="O272" s="1" t="n"/>
      <c r="P272" s="1" t="n"/>
      <c r="Q272" s="1" t="n"/>
      <c r="R272" s="1" t="n"/>
    </row>
    <row r="273" ht="15.75" customHeight="1" s="157">
      <c r="A273" s="8" t="inlineStr">
        <is>
          <t>p111</t>
        </is>
      </c>
      <c r="B273" s="8" t="inlineStr">
        <is>
          <t>p116</t>
        </is>
      </c>
      <c r="C273" s="11" t="n">
        <v>1130.114</v>
      </c>
      <c r="D273" s="11" t="n">
        <v>0</v>
      </c>
      <c r="E273" s="11" t="n">
        <v>1130.114</v>
      </c>
      <c r="F273" s="8" t="n"/>
      <c r="G273" s="11" t="n">
        <v>111</v>
      </c>
      <c r="H273" s="11" t="n">
        <v>116</v>
      </c>
      <c r="I273" s="12" t="inlineStr">
        <is>
          <t>OH</t>
        </is>
      </c>
      <c r="J273" s="12" t="inlineStr">
        <is>
          <t>WV</t>
        </is>
      </c>
      <c r="K273" s="12" t="inlineStr">
        <is>
          <t>Different</t>
        </is>
      </c>
      <c r="L273" s="1">
        <f>IF(AND(K273="Different",OR(I273 = $O$1,J273=$O$1)),E273,"")</f>
        <v/>
      </c>
      <c r="M273" s="1">
        <f>IF(L273&lt;&gt;"",IF(I273=$O$1,J273,I273),"")</f>
        <v/>
      </c>
      <c r="N273" s="1" t="n"/>
      <c r="O273" s="1" t="n"/>
      <c r="P273" s="1" t="n"/>
      <c r="Q273" s="1" t="n"/>
      <c r="R273" s="1" t="n"/>
    </row>
    <row r="274" ht="15.75" customHeight="1" s="157">
      <c r="A274" s="8" t="inlineStr">
        <is>
          <t>p111</t>
        </is>
      </c>
      <c r="B274" s="8" t="inlineStr">
        <is>
          <t>p122</t>
        </is>
      </c>
      <c r="C274" s="11" t="n">
        <v>1397.261576</v>
      </c>
      <c r="D274" s="11" t="n">
        <v>0</v>
      </c>
      <c r="E274" s="11" t="n">
        <v>1397.261576</v>
      </c>
      <c r="F274" s="8" t="n"/>
      <c r="G274" s="11" t="n">
        <v>111</v>
      </c>
      <c r="H274" s="11" t="n">
        <v>122</v>
      </c>
      <c r="I274" s="12" t="inlineStr">
        <is>
          <t>OH</t>
        </is>
      </c>
      <c r="J274" s="12" t="inlineStr">
        <is>
          <t>PA</t>
        </is>
      </c>
      <c r="K274" s="12" t="inlineStr">
        <is>
          <t>Different</t>
        </is>
      </c>
      <c r="L274" s="1">
        <f>IF(AND(K274="Different",OR(I274 = $O$1,J274=$O$1)),E274,"")</f>
        <v/>
      </c>
      <c r="M274" s="1">
        <f>IF(L274&lt;&gt;"",IF(I274=$O$1,J274,I274),"")</f>
        <v/>
      </c>
      <c r="N274" s="1" t="n"/>
      <c r="O274" s="1" t="n"/>
      <c r="P274" s="1" t="n"/>
      <c r="Q274" s="1" t="n"/>
      <c r="R274" s="1" t="n"/>
    </row>
    <row r="275" ht="15.75" customHeight="1" s="157">
      <c r="A275" s="8" t="inlineStr">
        <is>
          <t>p112</t>
        </is>
      </c>
      <c r="B275" s="8" t="inlineStr">
        <is>
          <t>p113</t>
        </is>
      </c>
      <c r="C275" s="11" t="n">
        <v>3198.643</v>
      </c>
      <c r="D275" s="11" t="n">
        <v>0</v>
      </c>
      <c r="E275" s="11" t="n">
        <v>3198.643</v>
      </c>
      <c r="F275" s="8" t="n"/>
      <c r="G275" s="11" t="n">
        <v>112</v>
      </c>
      <c r="H275" s="11" t="n">
        <v>113</v>
      </c>
      <c r="I275" s="12" t="inlineStr">
        <is>
          <t>OH</t>
        </is>
      </c>
      <c r="J275" s="12" t="inlineStr">
        <is>
          <t>OH</t>
        </is>
      </c>
      <c r="K275" s="12" t="inlineStr">
        <is>
          <t>Same</t>
        </is>
      </c>
      <c r="L275" s="1">
        <f>IF(AND(K275="Different",OR(I275 = $O$1,J275=$O$1)),E275,"")</f>
        <v/>
      </c>
      <c r="M275" s="1">
        <f>IF(L275&lt;&gt;"",IF(I275=$O$1,J275,I275),"")</f>
        <v/>
      </c>
      <c r="N275" s="1" t="n"/>
      <c r="O275" s="1" t="n"/>
      <c r="P275" s="1" t="n"/>
      <c r="Q275" s="1" t="n"/>
      <c r="R275" s="1" t="n"/>
    </row>
    <row r="276" ht="15.75" customHeight="1" s="157">
      <c r="A276" s="8" t="inlineStr">
        <is>
          <t>p112</t>
        </is>
      </c>
      <c r="B276" s="8" t="inlineStr">
        <is>
          <t>p114</t>
        </is>
      </c>
      <c r="C276" s="11" t="n">
        <v>2557.524</v>
      </c>
      <c r="D276" s="11" t="n">
        <v>0</v>
      </c>
      <c r="E276" s="11" t="n">
        <v>2557.524</v>
      </c>
      <c r="F276" s="8" t="n"/>
      <c r="G276" s="11" t="n">
        <v>112</v>
      </c>
      <c r="H276" s="11" t="n">
        <v>114</v>
      </c>
      <c r="I276" s="12" t="inlineStr">
        <is>
          <t>OH</t>
        </is>
      </c>
      <c r="J276" s="12" t="inlineStr">
        <is>
          <t>OH</t>
        </is>
      </c>
      <c r="K276" s="12" t="inlineStr">
        <is>
          <t>Same</t>
        </is>
      </c>
      <c r="L276" s="1">
        <f>IF(AND(K276="Different",OR(I276 = $O$1,J276=$O$1)),E276,"")</f>
        <v/>
      </c>
      <c r="M276" s="1">
        <f>IF(L276&lt;&gt;"",IF(I276=$O$1,J276,I276),"")</f>
        <v/>
      </c>
      <c r="N276" s="1" t="n"/>
      <c r="O276" s="1" t="n"/>
      <c r="P276" s="1" t="n"/>
      <c r="Q276" s="1" t="n"/>
      <c r="R276" s="1" t="n"/>
    </row>
    <row r="277" ht="15.75" customHeight="1" s="157">
      <c r="A277" s="8" t="inlineStr">
        <is>
          <t>p112</t>
        </is>
      </c>
      <c r="B277" s="8" t="inlineStr">
        <is>
          <t>p115</t>
        </is>
      </c>
      <c r="C277" s="11" t="n">
        <v>1640.869</v>
      </c>
      <c r="D277" s="11" t="n">
        <v>0</v>
      </c>
      <c r="E277" s="11" t="n">
        <v>1640.869</v>
      </c>
      <c r="F277" s="8" t="n"/>
      <c r="G277" s="11" t="n">
        <v>112</v>
      </c>
      <c r="H277" s="11" t="n">
        <v>115</v>
      </c>
      <c r="I277" s="12" t="inlineStr">
        <is>
          <t>OH</t>
        </is>
      </c>
      <c r="J277" s="12" t="inlineStr">
        <is>
          <t>PA</t>
        </is>
      </c>
      <c r="K277" s="12" t="inlineStr">
        <is>
          <t>Different</t>
        </is>
      </c>
      <c r="L277" s="1">
        <f>IF(AND(K277="Different",OR(I277 = $O$1,J277=$O$1)),E277,"")</f>
        <v/>
      </c>
      <c r="M277" s="1">
        <f>IF(L277&lt;&gt;"",IF(I277=$O$1,J277,I277),"")</f>
        <v/>
      </c>
      <c r="N277" s="1" t="n"/>
      <c r="O277" s="1" t="n"/>
      <c r="P277" s="1" t="n"/>
      <c r="Q277" s="1" t="n"/>
      <c r="R277" s="1" t="n"/>
    </row>
    <row r="278" ht="15.75" customHeight="1" s="157">
      <c r="A278" s="8" t="inlineStr">
        <is>
          <t>p112</t>
        </is>
      </c>
      <c r="B278" s="8" t="inlineStr">
        <is>
          <t>p116</t>
        </is>
      </c>
      <c r="C278" s="11" t="n">
        <v>2407.762</v>
      </c>
      <c r="D278" s="11" t="n">
        <v>0</v>
      </c>
      <c r="E278" s="11" t="n">
        <v>2407.762</v>
      </c>
      <c r="F278" s="8" t="n"/>
      <c r="G278" s="11" t="n">
        <v>112</v>
      </c>
      <c r="H278" s="11" t="n">
        <v>116</v>
      </c>
      <c r="I278" s="12" t="inlineStr">
        <is>
          <t>OH</t>
        </is>
      </c>
      <c r="J278" s="12" t="inlineStr">
        <is>
          <t>WV</t>
        </is>
      </c>
      <c r="K278" s="12" t="inlineStr">
        <is>
          <t>Different</t>
        </is>
      </c>
      <c r="L278" s="1">
        <f>IF(AND(K278="Different",OR(I278 = $O$1,J278=$O$1)),E278,"")</f>
        <v/>
      </c>
      <c r="M278" s="1">
        <f>IF(L278&lt;&gt;"",IF(I278=$O$1,J278,I278),"")</f>
        <v/>
      </c>
      <c r="N278" s="1" t="n"/>
      <c r="O278" s="1" t="n"/>
      <c r="P278" s="1" t="n"/>
      <c r="Q278" s="1" t="n"/>
      <c r="R278" s="1" t="n"/>
    </row>
    <row r="279" ht="15.75" customHeight="1" s="157">
      <c r="A279" s="8" t="inlineStr">
        <is>
          <t>p112</t>
        </is>
      </c>
      <c r="B279" s="8" t="inlineStr">
        <is>
          <t>p117</t>
        </is>
      </c>
      <c r="C279" s="11" t="n">
        <v>1045.597</v>
      </c>
      <c r="D279" s="11" t="n">
        <v>0</v>
      </c>
      <c r="E279" s="11" t="n">
        <v>1045.597</v>
      </c>
      <c r="F279" s="8" t="n"/>
      <c r="G279" s="11" t="n">
        <v>112</v>
      </c>
      <c r="H279" s="11" t="n">
        <v>117</v>
      </c>
      <c r="I279" s="12" t="inlineStr">
        <is>
          <t>OH</t>
        </is>
      </c>
      <c r="J279" s="12" t="inlineStr">
        <is>
          <t>WV</t>
        </is>
      </c>
      <c r="K279" s="12" t="inlineStr">
        <is>
          <t>Different</t>
        </is>
      </c>
      <c r="L279" s="1">
        <f>IF(AND(K279="Different",OR(I279 = $O$1,J279=$O$1)),E279,"")</f>
        <v/>
      </c>
      <c r="M279" s="1">
        <f>IF(L279&lt;&gt;"",IF(I279=$O$1,J279,I279),"")</f>
        <v/>
      </c>
      <c r="N279" s="1" t="n"/>
      <c r="O279" s="1" t="n"/>
      <c r="P279" s="1" t="n"/>
      <c r="Q279" s="1" t="n"/>
      <c r="R279" s="1" t="n"/>
    </row>
    <row r="280" ht="15.75" customHeight="1" s="157">
      <c r="A280" s="8" t="inlineStr">
        <is>
          <t>p113</t>
        </is>
      </c>
      <c r="B280" s="8" t="inlineStr">
        <is>
          <t>p114</t>
        </is>
      </c>
      <c r="C280" s="11" t="n">
        <v>2489.325</v>
      </c>
      <c r="D280" s="11" t="n">
        <v>0</v>
      </c>
      <c r="E280" s="11" t="n">
        <v>2489.325</v>
      </c>
      <c r="F280" s="8" t="n"/>
      <c r="G280" s="11" t="n">
        <v>113</v>
      </c>
      <c r="H280" s="11" t="n">
        <v>114</v>
      </c>
      <c r="I280" s="12" t="inlineStr">
        <is>
          <t>OH</t>
        </is>
      </c>
      <c r="J280" s="12" t="inlineStr">
        <is>
          <t>OH</t>
        </is>
      </c>
      <c r="K280" s="12" t="inlineStr">
        <is>
          <t>Same</t>
        </is>
      </c>
      <c r="L280" s="1">
        <f>IF(AND(K280="Different",OR(I280 = $O$1,J280=$O$1)),E280,"")</f>
        <v/>
      </c>
      <c r="M280" s="1">
        <f>IF(L280&lt;&gt;"",IF(I280=$O$1,J280,I280),"")</f>
        <v/>
      </c>
      <c r="N280" s="1" t="n"/>
      <c r="O280" s="1" t="n"/>
      <c r="P280" s="1" t="n"/>
      <c r="Q280" s="1" t="n"/>
      <c r="R280" s="1" t="n"/>
    </row>
    <row r="281" ht="15.75" customHeight="1" s="157">
      <c r="A281" s="8" t="inlineStr">
        <is>
          <t>p115</t>
        </is>
      </c>
      <c r="B281" s="8" t="inlineStr">
        <is>
          <t>p116</t>
        </is>
      </c>
      <c r="C281" s="11" t="n">
        <v>2196.172</v>
      </c>
      <c r="D281" s="11" t="n">
        <v>0</v>
      </c>
      <c r="E281" s="11" t="n">
        <v>2196.172</v>
      </c>
      <c r="F281" s="8" t="n"/>
      <c r="G281" s="11" t="n">
        <v>115</v>
      </c>
      <c r="H281" s="11" t="n">
        <v>116</v>
      </c>
      <c r="I281" s="12" t="inlineStr">
        <is>
          <t>PA</t>
        </is>
      </c>
      <c r="J281" s="12" t="inlineStr">
        <is>
          <t>WV</t>
        </is>
      </c>
      <c r="K281" s="12" t="inlineStr">
        <is>
          <t>Different</t>
        </is>
      </c>
      <c r="L281" s="1">
        <f>IF(AND(K281="Different",OR(I281 = $O$1,J281=$O$1)),E281,"")</f>
        <v/>
      </c>
      <c r="M281" s="1">
        <f>IF(L281&lt;&gt;"",IF(I281=$O$1,J281,I281),"")</f>
        <v/>
      </c>
      <c r="N281" s="1" t="n"/>
      <c r="O281" s="1" t="n"/>
      <c r="P281" s="1" t="n"/>
      <c r="Q281" s="1" t="n"/>
      <c r="R281" s="1" t="n"/>
    </row>
    <row r="282" ht="15.75" customHeight="1" s="157">
      <c r="A282" s="8" t="inlineStr">
        <is>
          <t>p115</t>
        </is>
      </c>
      <c r="B282" s="8" t="inlineStr">
        <is>
          <t>p122</t>
        </is>
      </c>
      <c r="C282" s="11" t="n">
        <v>2231.149567</v>
      </c>
      <c r="D282" s="11" t="n">
        <v>0</v>
      </c>
      <c r="E282" s="11" t="n">
        <v>2231.149567</v>
      </c>
      <c r="F282" s="8" t="n"/>
      <c r="G282" s="11" t="n">
        <v>115</v>
      </c>
      <c r="H282" s="11" t="n">
        <v>122</v>
      </c>
      <c r="I282" s="12" t="inlineStr">
        <is>
          <t>PA</t>
        </is>
      </c>
      <c r="J282" s="12" t="inlineStr">
        <is>
          <t>PA</t>
        </is>
      </c>
      <c r="K282" s="12" t="inlineStr">
        <is>
          <t>Same</t>
        </is>
      </c>
      <c r="L282" s="1">
        <f>IF(AND(K282="Different",OR(I282 = $O$1,J282=$O$1)),E282,"")</f>
        <v/>
      </c>
      <c r="M282" s="1">
        <f>IF(L282&lt;&gt;"",IF(I282=$O$1,J282,I282),"")</f>
        <v/>
      </c>
      <c r="N282" s="1" t="n"/>
      <c r="O282" s="1" t="n"/>
      <c r="P282" s="1" t="n"/>
      <c r="Q282" s="1" t="n"/>
      <c r="R282" s="1" t="n"/>
    </row>
    <row r="283" ht="15.75" customHeight="1" s="157">
      <c r="A283" s="8" t="inlineStr">
        <is>
          <t>p116</t>
        </is>
      </c>
      <c r="B283" s="8" t="inlineStr">
        <is>
          <t>p117</t>
        </is>
      </c>
      <c r="C283" s="11" t="n">
        <v>3363.475</v>
      </c>
      <c r="D283" s="11" t="n">
        <v>0</v>
      </c>
      <c r="E283" s="11" t="n">
        <v>3363.475</v>
      </c>
      <c r="F283" s="8" t="n"/>
      <c r="G283" s="11" t="n">
        <v>116</v>
      </c>
      <c r="H283" s="11" t="n">
        <v>117</v>
      </c>
      <c r="I283" s="12" t="inlineStr">
        <is>
          <t>WV</t>
        </is>
      </c>
      <c r="J283" s="12" t="inlineStr">
        <is>
          <t>WV</t>
        </is>
      </c>
      <c r="K283" s="12" t="inlineStr">
        <is>
          <t>Same</t>
        </is>
      </c>
      <c r="L283" s="1">
        <f>IF(AND(K283="Different",OR(I283 = $O$1,J283=$O$1)),E283,"")</f>
        <v/>
      </c>
      <c r="M283" s="1">
        <f>IF(L283&lt;&gt;"",IF(I283=$O$1,J283,I283),"")</f>
        <v/>
      </c>
      <c r="N283" s="1" t="n"/>
      <c r="O283" s="1" t="n"/>
      <c r="P283" s="1" t="n"/>
      <c r="Q283" s="1" t="n"/>
      <c r="R283" s="1" t="n"/>
    </row>
    <row r="284" ht="15.75" customHeight="1" s="157">
      <c r="A284" s="8" t="inlineStr">
        <is>
          <t>p116</t>
        </is>
      </c>
      <c r="B284" s="8" t="inlineStr">
        <is>
          <t>p118</t>
        </is>
      </c>
      <c r="C284" s="11" t="n">
        <v>425.4031</v>
      </c>
      <c r="D284" s="11" t="n">
        <v>0</v>
      </c>
      <c r="E284" s="11" t="n">
        <v>425.4031</v>
      </c>
      <c r="F284" s="8" t="n"/>
      <c r="G284" s="11" t="n">
        <v>116</v>
      </c>
      <c r="H284" s="11" t="n">
        <v>118</v>
      </c>
      <c r="I284" s="12" t="inlineStr">
        <is>
          <t>WV</t>
        </is>
      </c>
      <c r="J284" s="12" t="inlineStr">
        <is>
          <t>VA</t>
        </is>
      </c>
      <c r="K284" s="12" t="inlineStr">
        <is>
          <t>Different</t>
        </is>
      </c>
      <c r="L284" s="1">
        <f>IF(AND(K284="Different",OR(I284 = $O$1,J284=$O$1)),E284,"")</f>
        <v/>
      </c>
      <c r="M284" s="1">
        <f>IF(L284&lt;&gt;"",IF(I284=$O$1,J284,I284),"")</f>
        <v/>
      </c>
      <c r="N284" s="1" t="n"/>
      <c r="O284" s="1" t="n"/>
      <c r="P284" s="1" t="n"/>
      <c r="Q284" s="1" t="n"/>
      <c r="R284" s="1" t="n"/>
    </row>
    <row r="285" ht="15.75" customHeight="1" s="157">
      <c r="A285" s="8" t="inlineStr">
        <is>
          <t>p116</t>
        </is>
      </c>
      <c r="B285" s="8" t="inlineStr">
        <is>
          <t>p120</t>
        </is>
      </c>
      <c r="C285" s="11" t="n">
        <v>296.337978</v>
      </c>
      <c r="D285" s="11" t="n">
        <v>0</v>
      </c>
      <c r="E285" s="11" t="n">
        <v>296.337978</v>
      </c>
      <c r="F285" s="8" t="n"/>
      <c r="G285" s="11" t="n">
        <v>116</v>
      </c>
      <c r="H285" s="11" t="n">
        <v>120</v>
      </c>
      <c r="I285" s="12" t="inlineStr">
        <is>
          <t>WV</t>
        </is>
      </c>
      <c r="J285" s="12" t="inlineStr">
        <is>
          <t>PA</t>
        </is>
      </c>
      <c r="K285" s="12" t="inlineStr">
        <is>
          <t>Different</t>
        </is>
      </c>
      <c r="L285" s="1">
        <f>IF(AND(K285="Different",OR(I285 = $O$1,J285=$O$1)),E285,"")</f>
        <v/>
      </c>
      <c r="M285" s="1">
        <f>IF(L285&lt;&gt;"",IF(I285=$O$1,J285,I285),"")</f>
        <v/>
      </c>
      <c r="N285" s="1" t="n"/>
      <c r="O285" s="1" t="n"/>
      <c r="P285" s="1" t="n"/>
      <c r="Q285" s="1" t="n"/>
      <c r="R285" s="1" t="n"/>
    </row>
    <row r="286" ht="15.75" customHeight="1" s="157">
      <c r="A286" s="8" t="inlineStr">
        <is>
          <t>p116</t>
        </is>
      </c>
      <c r="B286" s="8" t="inlineStr">
        <is>
          <t>p121</t>
        </is>
      </c>
      <c r="C286" s="11" t="n">
        <v>3075.146</v>
      </c>
      <c r="D286" s="11" t="n">
        <v>0</v>
      </c>
      <c r="E286" s="11" t="n">
        <v>3075.146</v>
      </c>
      <c r="F286" s="8" t="n"/>
      <c r="G286" s="11" t="n">
        <v>116</v>
      </c>
      <c r="H286" s="11" t="n">
        <v>121</v>
      </c>
      <c r="I286" s="12" t="inlineStr">
        <is>
          <t>WV</t>
        </is>
      </c>
      <c r="J286" s="12" t="inlineStr">
        <is>
          <t>MD</t>
        </is>
      </c>
      <c r="K286" s="12" t="inlineStr">
        <is>
          <t>Different</t>
        </is>
      </c>
      <c r="L286" s="1">
        <f>IF(AND(K286="Different",OR(I286 = $O$1,J286=$O$1)),E286,"")</f>
        <v/>
      </c>
      <c r="M286" s="1">
        <f>IF(L286&lt;&gt;"",IF(I286=$O$1,J286,I286),"")</f>
        <v/>
      </c>
      <c r="N286" s="1" t="n"/>
      <c r="O286" s="1" t="n"/>
      <c r="P286" s="1" t="n"/>
      <c r="Q286" s="1" t="n"/>
      <c r="R286" s="1" t="n"/>
    </row>
    <row r="287" ht="15.75" customHeight="1" s="157">
      <c r="A287" s="8" t="inlineStr">
        <is>
          <t>p117</t>
        </is>
      </c>
      <c r="B287" s="8" t="inlineStr">
        <is>
          <t>p118</t>
        </is>
      </c>
      <c r="C287" s="11" t="n">
        <v>8936.884235</v>
      </c>
      <c r="D287" s="11" t="n">
        <v>0</v>
      </c>
      <c r="E287" s="11" t="n">
        <v>8936.884235</v>
      </c>
      <c r="F287" s="8" t="n"/>
      <c r="G287" s="11" t="n">
        <v>117</v>
      </c>
      <c r="H287" s="11" t="n">
        <v>118</v>
      </c>
      <c r="I287" s="12" t="inlineStr">
        <is>
          <t>WV</t>
        </is>
      </c>
      <c r="J287" s="12" t="inlineStr">
        <is>
          <t>VA</t>
        </is>
      </c>
      <c r="K287" s="12" t="inlineStr">
        <is>
          <t>Different</t>
        </is>
      </c>
      <c r="L287" s="1">
        <f>IF(AND(K287="Different",OR(I287 = $O$1,J287=$O$1)),E287,"")</f>
        <v/>
      </c>
      <c r="M287" s="1">
        <f>IF(L287&lt;&gt;"",IF(I287=$O$1,J287,I287),"")</f>
        <v/>
      </c>
      <c r="N287" s="1" t="n"/>
      <c r="O287" s="1" t="n"/>
      <c r="P287" s="1" t="n"/>
      <c r="Q287" s="1" t="n"/>
      <c r="R287" s="1" t="n"/>
    </row>
    <row r="288" ht="15.75" customHeight="1" s="157">
      <c r="A288" s="8" t="inlineStr">
        <is>
          <t>p119</t>
        </is>
      </c>
      <c r="B288" s="8" t="inlineStr">
        <is>
          <t>p122</t>
        </is>
      </c>
      <c r="C288" s="11" t="n">
        <v>2530.131135</v>
      </c>
      <c r="D288" s="11" t="n">
        <v>0</v>
      </c>
      <c r="E288" s="11" t="n">
        <v>2530.131135</v>
      </c>
      <c r="F288" s="8" t="n"/>
      <c r="G288" s="11" t="n">
        <v>119</v>
      </c>
      <c r="H288" s="11" t="n">
        <v>122</v>
      </c>
      <c r="I288" s="12" t="inlineStr">
        <is>
          <t>PA</t>
        </is>
      </c>
      <c r="J288" s="12" t="inlineStr">
        <is>
          <t>PA</t>
        </is>
      </c>
      <c r="K288" s="12" t="inlineStr">
        <is>
          <t>Same</t>
        </is>
      </c>
      <c r="L288" s="1">
        <f>IF(AND(K288="Different",OR(I288 = $O$1,J288=$O$1)),E288,"")</f>
        <v/>
      </c>
      <c r="M288" s="1">
        <f>IF(L288&lt;&gt;"",IF(I288=$O$1,J288,I288),"")</f>
        <v/>
      </c>
      <c r="N288" s="1" t="n"/>
      <c r="O288" s="1" t="n"/>
      <c r="P288" s="1" t="n"/>
      <c r="Q288" s="1" t="n"/>
      <c r="R288" s="1" t="n"/>
    </row>
    <row r="289" ht="15.75" customHeight="1" s="157">
      <c r="A289" s="8" t="inlineStr">
        <is>
          <t>p120</t>
        </is>
      </c>
      <c r="B289" s="8" t="inlineStr">
        <is>
          <t>p121</t>
        </is>
      </c>
      <c r="C289" s="11" t="n">
        <v>379.931703</v>
      </c>
      <c r="D289" s="11" t="n">
        <v>0</v>
      </c>
      <c r="E289" s="11" t="n">
        <v>379.931703</v>
      </c>
      <c r="F289" s="8" t="n"/>
      <c r="G289" s="11" t="n">
        <v>120</v>
      </c>
      <c r="H289" s="11" t="n">
        <v>121</v>
      </c>
      <c r="I289" s="12" t="inlineStr">
        <is>
          <t>PA</t>
        </is>
      </c>
      <c r="J289" s="12" t="inlineStr">
        <is>
          <t>MD</t>
        </is>
      </c>
      <c r="K289" s="12" t="inlineStr">
        <is>
          <t>Different</t>
        </is>
      </c>
      <c r="L289" s="1">
        <f>IF(AND(K289="Different",OR(I289 = $O$1,J289=$O$1)),E289,"")</f>
        <v/>
      </c>
      <c r="M289" s="1">
        <f>IF(L289&lt;&gt;"",IF(I289=$O$1,J289,I289),"")</f>
        <v/>
      </c>
      <c r="N289" s="1" t="n"/>
      <c r="O289" s="1" t="n"/>
      <c r="P289" s="1" t="n"/>
      <c r="Q289" s="1" t="n"/>
      <c r="R289" s="1" t="n"/>
    </row>
    <row r="290" ht="15.75" customHeight="1" s="157">
      <c r="A290" s="8" t="inlineStr">
        <is>
          <t>p120</t>
        </is>
      </c>
      <c r="B290" s="8" t="inlineStr">
        <is>
          <t>p122</t>
        </is>
      </c>
      <c r="C290" s="11" t="n">
        <v>205.3817629</v>
      </c>
      <c r="D290" s="11" t="n">
        <v>0</v>
      </c>
      <c r="E290" s="11" t="n">
        <v>205.3817629</v>
      </c>
      <c r="F290" s="8" t="n"/>
      <c r="G290" s="11" t="n">
        <v>120</v>
      </c>
      <c r="H290" s="11" t="n">
        <v>122</v>
      </c>
      <c r="I290" s="12" t="inlineStr">
        <is>
          <t>PA</t>
        </is>
      </c>
      <c r="J290" s="12" t="inlineStr">
        <is>
          <t>PA</t>
        </is>
      </c>
      <c r="K290" s="12" t="inlineStr">
        <is>
          <t>Same</t>
        </is>
      </c>
      <c r="L290" s="1">
        <f>IF(AND(K290="Different",OR(I290 = $O$1,J290=$O$1)),E290,"")</f>
        <v/>
      </c>
      <c r="M290" s="1">
        <f>IF(L290&lt;&gt;"",IF(I290=$O$1,J290,I290),"")</f>
        <v/>
      </c>
      <c r="N290" s="1" t="n"/>
      <c r="O290" s="1" t="n"/>
      <c r="P290" s="1" t="n"/>
      <c r="Q290" s="1" t="n"/>
      <c r="R290" s="1" t="n"/>
    </row>
    <row r="291" ht="15.75" customHeight="1" s="157">
      <c r="A291" s="8" t="inlineStr">
        <is>
          <t>p121</t>
        </is>
      </c>
      <c r="B291" s="8" t="inlineStr">
        <is>
          <t>p122</t>
        </is>
      </c>
      <c r="C291" s="11" t="n">
        <v>59.90301417</v>
      </c>
      <c r="D291" s="11" t="n">
        <v>0</v>
      </c>
      <c r="E291" s="11" t="n">
        <v>59.90301417</v>
      </c>
      <c r="F291" s="8" t="n"/>
      <c r="G291" s="11" t="n">
        <v>121</v>
      </c>
      <c r="H291" s="11" t="n">
        <v>122</v>
      </c>
      <c r="I291" s="12" t="inlineStr">
        <is>
          <t>MD</t>
        </is>
      </c>
      <c r="J291" s="12" t="inlineStr">
        <is>
          <t>PA</t>
        </is>
      </c>
      <c r="K291" s="12" t="inlineStr">
        <is>
          <t>Different</t>
        </is>
      </c>
      <c r="L291" s="1">
        <f>IF(AND(K291="Different",OR(I291 = $O$1,J291=$O$1)),E291,"")</f>
        <v/>
      </c>
      <c r="M291" s="1">
        <f>IF(L291&lt;&gt;"",IF(I291=$O$1,J291,I291),"")</f>
        <v/>
      </c>
      <c r="N291" s="1" t="n"/>
      <c r="O291" s="1" t="n"/>
      <c r="P291" s="1" t="n"/>
      <c r="Q291" s="1" t="n"/>
      <c r="R291" s="1" t="n"/>
    </row>
    <row r="292" ht="15.75" customHeight="1" s="157">
      <c r="A292" s="8" t="inlineStr">
        <is>
          <t>p121</t>
        </is>
      </c>
      <c r="B292" s="8" t="inlineStr">
        <is>
          <t>p123</t>
        </is>
      </c>
      <c r="C292" s="11" t="n">
        <v>1106.304079</v>
      </c>
      <c r="D292" s="11" t="n">
        <v>0</v>
      </c>
      <c r="E292" s="11" t="n">
        <v>1106.304079</v>
      </c>
      <c r="F292" s="8" t="n"/>
      <c r="G292" s="11" t="n">
        <v>121</v>
      </c>
      <c r="H292" s="11" t="n">
        <v>123</v>
      </c>
      <c r="I292" s="12" t="inlineStr">
        <is>
          <t>MD</t>
        </is>
      </c>
      <c r="J292" s="12" t="inlineStr">
        <is>
          <t>MD</t>
        </is>
      </c>
      <c r="K292" s="12" t="inlineStr">
        <is>
          <t>Same</t>
        </is>
      </c>
      <c r="L292" s="1">
        <f>IF(AND(K292="Different",OR(I292 = $O$1,J292=$O$1)),E292,"")</f>
        <v/>
      </c>
      <c r="M292" s="1">
        <f>IF(L292&lt;&gt;"",IF(I292=$O$1,J292,I292),"")</f>
        <v/>
      </c>
      <c r="N292" s="1" t="n"/>
      <c r="O292" s="1" t="n"/>
      <c r="P292" s="1" t="n"/>
      <c r="Q292" s="1" t="n"/>
      <c r="R292" s="1" t="n"/>
    </row>
    <row r="293" ht="15.75" customHeight="1" s="157">
      <c r="A293" s="8" t="inlineStr">
        <is>
          <t>p122</t>
        </is>
      </c>
      <c r="B293" s="8" t="inlineStr">
        <is>
          <t>p123</t>
        </is>
      </c>
      <c r="C293" s="11" t="n">
        <v>6209.39</v>
      </c>
      <c r="D293" s="11" t="n">
        <v>0</v>
      </c>
      <c r="E293" s="11" t="n">
        <v>6209.39</v>
      </c>
      <c r="F293" s="8" t="n"/>
      <c r="G293" s="11" t="n">
        <v>122</v>
      </c>
      <c r="H293" s="11" t="n">
        <v>123</v>
      </c>
      <c r="I293" s="12" t="inlineStr">
        <is>
          <t>PA</t>
        </is>
      </c>
      <c r="J293" s="12" t="inlineStr">
        <is>
          <t>MD</t>
        </is>
      </c>
      <c r="K293" s="12" t="inlineStr">
        <is>
          <t>Different</t>
        </is>
      </c>
      <c r="L293" s="1">
        <f>IF(AND(K293="Different",OR(I293 = $O$1,J293=$O$1)),E293,"")</f>
        <v/>
      </c>
      <c r="M293" s="1">
        <f>IF(L293&lt;&gt;"",IF(I293=$O$1,J293,I293),"")</f>
        <v/>
      </c>
      <c r="N293" s="1" t="n"/>
      <c r="O293" s="1" t="n"/>
      <c r="P293" s="1" t="n"/>
      <c r="Q293" s="1" t="n"/>
      <c r="R293" s="1" t="n"/>
    </row>
    <row r="294" ht="15.75" customHeight="1" s="157">
      <c r="A294" s="8" t="inlineStr">
        <is>
          <t>p122</t>
        </is>
      </c>
      <c r="B294" s="8" t="inlineStr">
        <is>
          <t>p125</t>
        </is>
      </c>
      <c r="C294" s="11" t="n">
        <v>976.8799</v>
      </c>
      <c r="D294" s="11" t="n">
        <v>0</v>
      </c>
      <c r="E294" s="11" t="n">
        <v>976.8799</v>
      </c>
      <c r="F294" s="8" t="n"/>
      <c r="G294" s="11" t="n">
        <v>122</v>
      </c>
      <c r="H294" s="11" t="n">
        <v>125</v>
      </c>
      <c r="I294" s="12" t="inlineStr">
        <is>
          <t>PA</t>
        </is>
      </c>
      <c r="J294" s="12" t="inlineStr">
        <is>
          <t>DE</t>
        </is>
      </c>
      <c r="K294" s="12" t="inlineStr">
        <is>
          <t>Different</t>
        </is>
      </c>
      <c r="L294" s="1">
        <f>IF(AND(K294="Different",OR(I294 = $O$1,J294=$O$1)),E294,"")</f>
        <v/>
      </c>
      <c r="M294" s="1">
        <f>IF(L294&lt;&gt;"",IF(I294=$O$1,J294,I294),"")</f>
        <v/>
      </c>
      <c r="N294" s="1" t="n"/>
      <c r="O294" s="1" t="n"/>
      <c r="P294" s="1" t="n"/>
      <c r="Q294" s="1" t="n"/>
      <c r="R294" s="1" t="n"/>
    </row>
    <row r="295" ht="15.75" customHeight="1" s="157">
      <c r="A295" s="8" t="inlineStr">
        <is>
          <t>p122</t>
        </is>
      </c>
      <c r="B295" s="8" t="inlineStr">
        <is>
          <t>p126</t>
        </is>
      </c>
      <c r="C295" s="11" t="n">
        <v>8384.043326999999</v>
      </c>
      <c r="D295" s="11" t="n">
        <v>0</v>
      </c>
      <c r="E295" s="11" t="n">
        <v>8384.043326999999</v>
      </c>
      <c r="F295" s="8" t="n"/>
      <c r="G295" s="11" t="n">
        <v>122</v>
      </c>
      <c r="H295" s="11" t="n">
        <v>126</v>
      </c>
      <c r="I295" s="12" t="inlineStr">
        <is>
          <t>PA</t>
        </is>
      </c>
      <c r="J295" s="12" t="inlineStr">
        <is>
          <t>NJ</t>
        </is>
      </c>
      <c r="K295" s="12" t="inlineStr">
        <is>
          <t>Different</t>
        </is>
      </c>
      <c r="L295" s="1">
        <f>IF(AND(K295="Different",OR(I295 = $O$1,J295=$O$1)),E295,"")</f>
        <v/>
      </c>
      <c r="M295" s="1">
        <f>IF(L295&lt;&gt;"",IF(I295=$O$1,J295,I295),"")</f>
        <v/>
      </c>
      <c r="N295" s="1" t="n"/>
      <c r="O295" s="1" t="n"/>
      <c r="P295" s="1" t="n"/>
      <c r="Q295" s="1" t="n"/>
      <c r="R295" s="1" t="n"/>
    </row>
    <row r="296" ht="15.75" customHeight="1" s="157">
      <c r="A296" s="8" t="inlineStr">
        <is>
          <t>p122</t>
        </is>
      </c>
      <c r="B296" s="8" t="inlineStr">
        <is>
          <t>p127</t>
        </is>
      </c>
      <c r="C296" s="11" t="n">
        <v>846.5099715</v>
      </c>
      <c r="D296" s="11" t="n">
        <v>0</v>
      </c>
      <c r="E296" s="11" t="n">
        <v>846.5099715</v>
      </c>
      <c r="F296" s="8" t="n"/>
      <c r="G296" s="11" t="n">
        <v>122</v>
      </c>
      <c r="H296" s="11" t="n">
        <v>127</v>
      </c>
      <c r="I296" s="12" t="inlineStr">
        <is>
          <t>PA</t>
        </is>
      </c>
      <c r="J296" s="12" t="inlineStr">
        <is>
          <t>NY</t>
        </is>
      </c>
      <c r="K296" s="12" t="inlineStr">
        <is>
          <t>Different</t>
        </is>
      </c>
      <c r="L296" s="1">
        <f>IF(AND(K296="Different",OR(I296 = $O$1,J296=$O$1)),E296,"")</f>
        <v/>
      </c>
      <c r="M296" s="1">
        <f>IF(L296&lt;&gt;"",IF(I296=$O$1,J296,I296),"")</f>
        <v/>
      </c>
      <c r="N296" s="1" t="n"/>
      <c r="O296" s="1" t="n"/>
      <c r="P296" s="1" t="n"/>
      <c r="Q296" s="1" t="n"/>
      <c r="R296" s="1" t="n"/>
    </row>
    <row r="297" ht="15.75" customHeight="1" s="157">
      <c r="A297" s="8" t="inlineStr">
        <is>
          <t>p123</t>
        </is>
      </c>
      <c r="B297" s="8" t="inlineStr">
        <is>
          <t>p124</t>
        </is>
      </c>
      <c r="C297" s="11" t="n">
        <v>268.028828</v>
      </c>
      <c r="D297" s="11" t="n">
        <v>0</v>
      </c>
      <c r="E297" s="11" t="n">
        <v>268.028828</v>
      </c>
      <c r="F297" s="8" t="n"/>
      <c r="G297" s="11" t="n">
        <v>123</v>
      </c>
      <c r="H297" s="11" t="n">
        <v>124</v>
      </c>
      <c r="I297" s="12" t="inlineStr">
        <is>
          <t>MD</t>
        </is>
      </c>
      <c r="J297" s="12" t="inlineStr">
        <is>
          <t>VA</t>
        </is>
      </c>
      <c r="K297" s="12" t="inlineStr">
        <is>
          <t>Different</t>
        </is>
      </c>
      <c r="L297" s="1">
        <f>IF(AND(K297="Different",OR(I297 = $O$1,J297=$O$1)),E297,"")</f>
        <v/>
      </c>
      <c r="M297" s="1">
        <f>IF(L297&lt;&gt;"",IF(I297=$O$1,J297,I297),"")</f>
        <v/>
      </c>
      <c r="N297" s="1" t="n"/>
      <c r="O297" s="1" t="n"/>
      <c r="P297" s="1" t="n"/>
      <c r="Q297" s="1" t="n"/>
      <c r="R297" s="1" t="n"/>
    </row>
    <row r="298" ht="15.75" customHeight="1" s="157">
      <c r="A298" s="8" t="inlineStr">
        <is>
          <t>p123</t>
        </is>
      </c>
      <c r="B298" s="8" t="inlineStr">
        <is>
          <t>p125</t>
        </is>
      </c>
      <c r="C298" s="11" t="n">
        <v>2749.818</v>
      </c>
      <c r="D298" s="11" t="n">
        <v>0</v>
      </c>
      <c r="E298" s="11" t="n">
        <v>2749.818</v>
      </c>
      <c r="F298" s="8" t="n"/>
      <c r="G298" s="11" t="n">
        <v>123</v>
      </c>
      <c r="H298" s="11" t="n">
        <v>125</v>
      </c>
      <c r="I298" s="12" t="inlineStr">
        <is>
          <t>MD</t>
        </is>
      </c>
      <c r="J298" s="12" t="inlineStr">
        <is>
          <t>DE</t>
        </is>
      </c>
      <c r="K298" s="12" t="inlineStr">
        <is>
          <t>Different</t>
        </is>
      </c>
      <c r="L298" s="1">
        <f>IF(AND(K298="Different",OR(I298 = $O$1,J298=$O$1)),E298,"")</f>
        <v/>
      </c>
      <c r="M298" s="1">
        <f>IF(L298&lt;&gt;"",IF(I298=$O$1,J298,I298),"")</f>
        <v/>
      </c>
      <c r="N298" s="1" t="n"/>
      <c r="O298" s="1" t="n"/>
      <c r="P298" s="1" t="n"/>
      <c r="Q298" s="1" t="n"/>
      <c r="R298" s="1" t="n"/>
    </row>
    <row r="299" ht="15.75" customHeight="1" s="157">
      <c r="A299" s="8" t="inlineStr">
        <is>
          <t>p125</t>
        </is>
      </c>
      <c r="B299" s="8" t="inlineStr">
        <is>
          <t>p126</t>
        </is>
      </c>
      <c r="C299" s="11" t="n">
        <v>4250.192812</v>
      </c>
      <c r="D299" s="11" t="n">
        <v>0</v>
      </c>
      <c r="E299" s="11" t="n">
        <v>4250.192812</v>
      </c>
      <c r="F299" s="8" t="n"/>
      <c r="G299" s="11" t="n">
        <v>125</v>
      </c>
      <c r="H299" s="11" t="n">
        <v>126</v>
      </c>
      <c r="I299" s="12" t="inlineStr">
        <is>
          <t>DE</t>
        </is>
      </c>
      <c r="J299" s="12" t="inlineStr">
        <is>
          <t>NJ</t>
        </is>
      </c>
      <c r="K299" s="12" t="inlineStr">
        <is>
          <t>Different</t>
        </is>
      </c>
      <c r="L299" s="1">
        <f>IF(AND(K299="Different",OR(I299 = $O$1,J299=$O$1)),E299,"")</f>
        <v/>
      </c>
      <c r="M299" s="1">
        <f>IF(L299&lt;&gt;"",IF(I299=$O$1,J299,I299),"")</f>
        <v/>
      </c>
      <c r="N299" s="1" t="n"/>
      <c r="O299" s="1" t="n"/>
      <c r="P299" s="1" t="n"/>
      <c r="Q299" s="1" t="n"/>
      <c r="R299" s="1" t="n"/>
    </row>
    <row r="300" ht="15.75" customHeight="1" s="157">
      <c r="A300" s="8" t="inlineStr">
        <is>
          <t>p126</t>
        </is>
      </c>
      <c r="B300" s="8" t="inlineStr">
        <is>
          <t>p127</t>
        </is>
      </c>
      <c r="C300" s="11" t="n">
        <v>1153.490028</v>
      </c>
      <c r="D300" s="11" t="n">
        <v>0</v>
      </c>
      <c r="E300" s="11" t="n">
        <v>1153.490028</v>
      </c>
      <c r="F300" s="8" t="n"/>
      <c r="G300" s="11" t="n">
        <v>126</v>
      </c>
      <c r="H300" s="11" t="n">
        <v>127</v>
      </c>
      <c r="I300" s="12" t="inlineStr">
        <is>
          <t>NJ</t>
        </is>
      </c>
      <c r="J300" s="12" t="inlineStr">
        <is>
          <t>NY</t>
        </is>
      </c>
      <c r="K300" s="12" t="inlineStr">
        <is>
          <t>Different</t>
        </is>
      </c>
      <c r="L300" s="1">
        <f>IF(AND(K300="Different",OR(I300 = $O$1,J300=$O$1)),E300,"")</f>
        <v/>
      </c>
      <c r="M300" s="1">
        <f>IF(L300&lt;&gt;"",IF(I300=$O$1,J300,I300),"")</f>
        <v/>
      </c>
      <c r="N300" s="1" t="n"/>
      <c r="O300" s="1" t="n"/>
      <c r="P300" s="1" t="n"/>
      <c r="Q300" s="1" t="n"/>
      <c r="R300" s="1" t="n"/>
    </row>
    <row r="301" ht="15.75" customHeight="1" s="157">
      <c r="A301" s="8" t="inlineStr">
        <is>
          <t>p127</t>
        </is>
      </c>
      <c r="B301" s="8" t="inlineStr">
        <is>
          <t>p128</t>
        </is>
      </c>
      <c r="C301" s="11" t="n">
        <v>4000</v>
      </c>
      <c r="D301" s="11" t="n">
        <v>0</v>
      </c>
      <c r="E301" s="11" t="n">
        <v>4000</v>
      </c>
      <c r="F301" s="8" t="n"/>
      <c r="G301" s="11" t="n">
        <v>127</v>
      </c>
      <c r="H301" s="11" t="n">
        <v>128</v>
      </c>
      <c r="I301" s="12" t="inlineStr">
        <is>
          <t>NY</t>
        </is>
      </c>
      <c r="J301" s="12" t="inlineStr">
        <is>
          <t>NY</t>
        </is>
      </c>
      <c r="K301" s="12" t="inlineStr">
        <is>
          <t>Same</t>
        </is>
      </c>
      <c r="L301" s="1">
        <f>IF(AND(K301="Different",OR(I301 = $O$1,J301=$O$1)),E301,"")</f>
        <v/>
      </c>
      <c r="M301" s="1">
        <f>IF(L301&lt;&gt;"",IF(I301=$O$1,J301,I301),"")</f>
        <v/>
      </c>
      <c r="N301" s="1" t="n"/>
      <c r="O301" s="1" t="n"/>
      <c r="P301" s="1" t="n"/>
      <c r="Q301" s="1" t="n"/>
      <c r="R301" s="1" t="n"/>
    </row>
    <row r="302" ht="15.75" customHeight="1" s="157">
      <c r="A302" s="8" t="inlineStr">
        <is>
          <t>p127</t>
        </is>
      </c>
      <c r="B302" s="8" t="inlineStr">
        <is>
          <t>p129</t>
        </is>
      </c>
      <c r="C302" s="11" t="n">
        <v>241.659414</v>
      </c>
      <c r="D302" s="11" t="n">
        <v>0</v>
      </c>
      <c r="E302" s="11" t="n">
        <v>241.659414</v>
      </c>
      <c r="F302" s="8" t="n"/>
      <c r="G302" s="11" t="n">
        <v>127</v>
      </c>
      <c r="H302" s="11" t="n">
        <v>129</v>
      </c>
      <c r="I302" s="12" t="inlineStr">
        <is>
          <t>NY</t>
        </is>
      </c>
      <c r="J302" s="12" t="inlineStr">
        <is>
          <t>VT</t>
        </is>
      </c>
      <c r="K302" s="12" t="inlineStr">
        <is>
          <t>Different</t>
        </is>
      </c>
      <c r="L302" s="1">
        <f>IF(AND(K302="Different",OR(I302 = $O$1,J302=$O$1)),E302,"")</f>
        <v/>
      </c>
      <c r="M302" s="1">
        <f>IF(L302&lt;&gt;"",IF(I302=$O$1,J302,I302),"")</f>
        <v/>
      </c>
      <c r="N302" s="1" t="n"/>
      <c r="O302" s="1" t="n"/>
      <c r="P302" s="1" t="n"/>
      <c r="Q302" s="1" t="n"/>
      <c r="R302" s="1" t="n"/>
    </row>
    <row r="303" ht="15.75" customHeight="1" s="157">
      <c r="A303" s="8" t="inlineStr">
        <is>
          <t>p127</t>
        </is>
      </c>
      <c r="B303" s="8" t="inlineStr">
        <is>
          <t>p131</t>
        </is>
      </c>
      <c r="C303" s="11" t="n">
        <v>653.4957934</v>
      </c>
      <c r="D303" s="11" t="n">
        <v>0</v>
      </c>
      <c r="E303" s="11" t="n">
        <v>653.4957934</v>
      </c>
      <c r="F303" s="8" t="n"/>
      <c r="G303" s="11" t="n">
        <v>127</v>
      </c>
      <c r="H303" s="11" t="n">
        <v>131</v>
      </c>
      <c r="I303" s="12" t="inlineStr">
        <is>
          <t>NY</t>
        </is>
      </c>
      <c r="J303" s="12" t="inlineStr">
        <is>
          <t>MA</t>
        </is>
      </c>
      <c r="K303" s="12" t="inlineStr">
        <is>
          <t>Different</t>
        </is>
      </c>
      <c r="L303" s="1">
        <f>IF(AND(K303="Different",OR(I303 = $O$1,J303=$O$1)),E303,"")</f>
        <v/>
      </c>
      <c r="M303" s="1">
        <f>IF(L303&lt;&gt;"",IF(I303=$O$1,J303,I303),"")</f>
        <v/>
      </c>
      <c r="N303" s="1" t="n"/>
      <c r="O303" s="1" t="n"/>
      <c r="P303" s="1" t="n"/>
      <c r="Q303" s="1" t="n"/>
      <c r="R303" s="1" t="n"/>
    </row>
    <row r="304" ht="15.75" customHeight="1" s="157">
      <c r="A304" s="8" t="inlineStr">
        <is>
          <t>p127</t>
        </is>
      </c>
      <c r="B304" s="8" t="inlineStr">
        <is>
          <t>p132</t>
        </is>
      </c>
      <c r="C304" s="11" t="n">
        <v>504.8447926</v>
      </c>
      <c r="D304" s="11" t="n">
        <v>0</v>
      </c>
      <c r="E304" s="11" t="n">
        <v>504.8447926</v>
      </c>
      <c r="F304" s="8" t="n"/>
      <c r="G304" s="11" t="n">
        <v>127</v>
      </c>
      <c r="H304" s="11" t="n">
        <v>132</v>
      </c>
      <c r="I304" s="12" t="inlineStr">
        <is>
          <t>NY</t>
        </is>
      </c>
      <c r="J304" s="12" t="inlineStr">
        <is>
          <t>CT</t>
        </is>
      </c>
      <c r="K304" s="12" t="inlineStr">
        <is>
          <t>Different</t>
        </is>
      </c>
      <c r="L304" s="1">
        <f>IF(AND(K304="Different",OR(I304 = $O$1,J304=$O$1)),E304,"")</f>
        <v/>
      </c>
      <c r="M304" s="1">
        <f>IF(L304&lt;&gt;"",IF(I304=$O$1,J304,I304),"")</f>
        <v/>
      </c>
      <c r="N304" s="1" t="n"/>
      <c r="O304" s="1" t="n"/>
      <c r="P304" s="1" t="n"/>
      <c r="Q304" s="1" t="n"/>
      <c r="R304" s="1" t="n"/>
    </row>
    <row r="305" ht="15.75" customHeight="1" s="157">
      <c r="A305" s="8" t="inlineStr">
        <is>
          <t>p128</t>
        </is>
      </c>
      <c r="B305" s="8" t="inlineStr">
        <is>
          <t>p132</t>
        </is>
      </c>
      <c r="C305" s="11" t="n">
        <v>634</v>
      </c>
      <c r="D305" s="11" t="n">
        <v>0</v>
      </c>
      <c r="E305" s="11" t="n">
        <v>634</v>
      </c>
      <c r="F305" s="8" t="n"/>
      <c r="G305" s="11" t="n">
        <v>128</v>
      </c>
      <c r="H305" s="11" t="n">
        <v>132</v>
      </c>
      <c r="I305" s="12" t="inlineStr">
        <is>
          <t>NY</t>
        </is>
      </c>
      <c r="J305" s="12" t="inlineStr">
        <is>
          <t>CT</t>
        </is>
      </c>
      <c r="K305" s="12" t="inlineStr">
        <is>
          <t>Different</t>
        </is>
      </c>
      <c r="L305" s="1">
        <f>IF(AND(K305="Different",OR(I305 = $O$1,J305=$O$1)),E305,"")</f>
        <v/>
      </c>
      <c r="M305" s="1">
        <f>IF(L305&lt;&gt;"",IF(I305=$O$1,J305,I305),"")</f>
        <v/>
      </c>
      <c r="N305" s="1" t="n"/>
      <c r="O305" s="1" t="n"/>
      <c r="P305" s="1" t="n"/>
      <c r="Q305" s="1" t="n"/>
      <c r="R305" s="1" t="n"/>
    </row>
    <row r="306" ht="15.75" customHeight="1" s="157">
      <c r="A306" s="8" t="inlineStr">
        <is>
          <t>p129</t>
        </is>
      </c>
      <c r="B306" s="8" t="inlineStr">
        <is>
          <t>p130</t>
        </is>
      </c>
      <c r="C306" s="11" t="n">
        <v>1796.173252</v>
      </c>
      <c r="D306" s="11" t="n">
        <v>0</v>
      </c>
      <c r="E306" s="11" t="n">
        <v>1796.173252</v>
      </c>
      <c r="F306" s="8" t="n"/>
      <c r="G306" s="11" t="n">
        <v>129</v>
      </c>
      <c r="H306" s="11" t="n">
        <v>130</v>
      </c>
      <c r="I306" s="12" t="inlineStr">
        <is>
          <t>VT</t>
        </is>
      </c>
      <c r="J306" s="12" t="inlineStr">
        <is>
          <t>NH</t>
        </is>
      </c>
      <c r="K306" s="12" t="inlineStr">
        <is>
          <t>Different</t>
        </is>
      </c>
      <c r="L306" s="1">
        <f>IF(AND(K306="Different",OR(I306 = $O$1,J306=$O$1)),E306,"")</f>
        <v/>
      </c>
      <c r="M306" s="1">
        <f>IF(L306&lt;&gt;"",IF(I306=$O$1,J306,I306),"")</f>
        <v/>
      </c>
      <c r="N306" s="1" t="n"/>
      <c r="O306" s="1" t="n"/>
      <c r="P306" s="1" t="n"/>
      <c r="Q306" s="1" t="n"/>
      <c r="R306" s="1" t="n"/>
    </row>
    <row r="307" ht="15.75" customHeight="1" s="157">
      <c r="A307" s="8" t="inlineStr">
        <is>
          <t>p129</t>
        </is>
      </c>
      <c r="B307" s="8" t="inlineStr">
        <is>
          <t>p131</t>
        </is>
      </c>
      <c r="C307" s="11" t="n">
        <v>2133.200428</v>
      </c>
      <c r="D307" s="11" t="n">
        <v>0</v>
      </c>
      <c r="E307" s="11" t="n">
        <v>2133.200428</v>
      </c>
      <c r="F307" s="8" t="n"/>
      <c r="G307" s="11" t="n">
        <v>129</v>
      </c>
      <c r="H307" s="11" t="n">
        <v>131</v>
      </c>
      <c r="I307" s="12" t="inlineStr">
        <is>
          <t>VT</t>
        </is>
      </c>
      <c r="J307" s="12" t="inlineStr">
        <is>
          <t>MA</t>
        </is>
      </c>
      <c r="K307" s="12" t="inlineStr">
        <is>
          <t>Different</t>
        </is>
      </c>
      <c r="L307" s="1">
        <f>IF(AND(K307="Different",OR(I307 = $O$1,J307=$O$1)),E307,"")</f>
        <v/>
      </c>
      <c r="M307" s="1">
        <f>IF(L307&lt;&gt;"",IF(I307=$O$1,J307,I307),"")</f>
        <v/>
      </c>
      <c r="N307" s="1" t="n"/>
      <c r="O307" s="1" t="n"/>
      <c r="P307" s="1" t="n"/>
      <c r="Q307" s="1" t="n"/>
      <c r="R307" s="1" t="n"/>
    </row>
    <row r="308" ht="15.75" customHeight="1" s="157">
      <c r="A308" s="8" t="inlineStr">
        <is>
          <t>p130</t>
        </is>
      </c>
      <c r="B308" s="8" t="inlineStr">
        <is>
          <t>p131</t>
        </is>
      </c>
      <c r="C308" s="11" t="n">
        <v>2464.410851</v>
      </c>
      <c r="D308" s="11" t="n">
        <v>0</v>
      </c>
      <c r="E308" s="11" t="n">
        <v>2464.410851</v>
      </c>
      <c r="F308" s="8" t="n"/>
      <c r="G308" s="11" t="n">
        <v>130</v>
      </c>
      <c r="H308" s="11" t="n">
        <v>131</v>
      </c>
      <c r="I308" s="12" t="inlineStr">
        <is>
          <t>NH</t>
        </is>
      </c>
      <c r="J308" s="12" t="inlineStr">
        <is>
          <t>MA</t>
        </is>
      </c>
      <c r="K308" s="12" t="inlineStr">
        <is>
          <t>Different</t>
        </is>
      </c>
      <c r="L308" s="1">
        <f>IF(AND(K308="Different",OR(I308 = $O$1,J308=$O$1)),E308,"")</f>
        <v/>
      </c>
      <c r="M308" s="1">
        <f>IF(L308&lt;&gt;"",IF(I308=$O$1,J308,I308),"")</f>
        <v/>
      </c>
      <c r="N308" s="1" t="n"/>
      <c r="O308" s="1" t="n"/>
      <c r="P308" s="1" t="n"/>
      <c r="Q308" s="1" t="n"/>
      <c r="R308" s="1" t="n"/>
    </row>
    <row r="309" ht="15.75" customHeight="1" s="157">
      <c r="A309" s="8" t="inlineStr">
        <is>
          <t>p130</t>
        </is>
      </c>
      <c r="B309" s="8" t="inlineStr">
        <is>
          <t>p134</t>
        </is>
      </c>
      <c r="C309" s="11" t="n">
        <v>1299.691</v>
      </c>
      <c r="D309" s="11" t="n">
        <v>0</v>
      </c>
      <c r="E309" s="11" t="n">
        <v>1299.691</v>
      </c>
      <c r="F309" s="8" t="n"/>
      <c r="G309" s="11" t="n">
        <v>130</v>
      </c>
      <c r="H309" s="11" t="n">
        <v>134</v>
      </c>
      <c r="I309" s="12" t="inlineStr">
        <is>
          <t>NH</t>
        </is>
      </c>
      <c r="J309" s="12" t="inlineStr">
        <is>
          <t>ME</t>
        </is>
      </c>
      <c r="K309" s="12" t="inlineStr">
        <is>
          <t>Different</t>
        </is>
      </c>
      <c r="L309" s="1">
        <f>IF(AND(K309="Different",OR(I309 = $O$1,J309=$O$1)),E309,"")</f>
        <v/>
      </c>
      <c r="M309" s="1">
        <f>IF(L309&lt;&gt;"",IF(I309=$O$1,J309,I309),"")</f>
        <v/>
      </c>
      <c r="N309" s="1" t="n"/>
      <c r="O309" s="1" t="n"/>
      <c r="P309" s="1" t="n"/>
      <c r="Q309" s="1" t="n"/>
      <c r="R309" s="1" t="n"/>
    </row>
    <row r="310" ht="15.75" customHeight="1" s="157">
      <c r="A310" s="8" t="inlineStr">
        <is>
          <t>p131</t>
        </is>
      </c>
      <c r="B310" s="8" t="inlineStr">
        <is>
          <t>p132</t>
        </is>
      </c>
      <c r="C310" s="11" t="n">
        <v>1520.605</v>
      </c>
      <c r="D310" s="11" t="n">
        <v>0</v>
      </c>
      <c r="E310" s="11" t="n">
        <v>1520.605</v>
      </c>
      <c r="F310" s="8" t="n"/>
      <c r="G310" s="11" t="n">
        <v>131</v>
      </c>
      <c r="H310" s="11" t="n">
        <v>132</v>
      </c>
      <c r="I310" s="12" t="inlineStr">
        <is>
          <t>MA</t>
        </is>
      </c>
      <c r="J310" s="12" t="inlineStr">
        <is>
          <t>CT</t>
        </is>
      </c>
      <c r="K310" s="12" t="inlineStr">
        <is>
          <t>Different</t>
        </is>
      </c>
      <c r="L310" s="1">
        <f>IF(AND(K310="Different",OR(I310 = $O$1,J310=$O$1)),E310,"")</f>
        <v/>
      </c>
      <c r="M310" s="1">
        <f>IF(L310&lt;&gt;"",IF(I310=$O$1,J310,I310),"")</f>
        <v/>
      </c>
      <c r="N310" s="1" t="n"/>
      <c r="O310" s="1" t="n"/>
      <c r="P310" s="1" t="n"/>
      <c r="Q310" s="1" t="n"/>
      <c r="R310" s="1" t="n"/>
    </row>
    <row r="311" ht="15.75" customHeight="1" s="157">
      <c r="A311" s="8" t="inlineStr">
        <is>
          <t>p131</t>
        </is>
      </c>
      <c r="B311" s="8" t="inlineStr">
        <is>
          <t>p133</t>
        </is>
      </c>
      <c r="C311" s="11" t="n">
        <v>1725.101</v>
      </c>
      <c r="D311" s="11" t="n">
        <v>0</v>
      </c>
      <c r="E311" s="11" t="n">
        <v>1725.101</v>
      </c>
      <c r="F311" s="8" t="n"/>
      <c r="G311" s="11" t="n">
        <v>131</v>
      </c>
      <c r="H311" s="11" t="n">
        <v>133</v>
      </c>
      <c r="I311" s="12" t="inlineStr">
        <is>
          <t>MA</t>
        </is>
      </c>
      <c r="J311" s="12" t="inlineStr">
        <is>
          <t>RI</t>
        </is>
      </c>
      <c r="K311" s="12" t="inlineStr">
        <is>
          <t>Different</t>
        </is>
      </c>
      <c r="L311" s="1">
        <f>IF(AND(K311="Different",OR(I311 = $O$1,J311=$O$1)),E311,"")</f>
        <v/>
      </c>
      <c r="M311" s="1">
        <f>IF(L311&lt;&gt;"",IF(I311=$O$1,J311,I311),"")</f>
        <v/>
      </c>
      <c r="N311" s="1" t="n"/>
      <c r="O311" s="1" t="n"/>
      <c r="P311" s="1" t="n"/>
      <c r="Q311" s="1" t="n"/>
      <c r="R311" s="1" t="n"/>
    </row>
    <row r="312" ht="15.75" customHeight="1" s="157">
      <c r="A312" s="8" t="inlineStr">
        <is>
          <t>p132</t>
        </is>
      </c>
      <c r="B312" s="8" t="inlineStr">
        <is>
          <t>p133</t>
        </is>
      </c>
      <c r="C312" s="11" t="n">
        <v>1038.325</v>
      </c>
      <c r="D312" s="11" t="n">
        <v>0</v>
      </c>
      <c r="E312" s="11" t="n">
        <v>1038.325</v>
      </c>
      <c r="F312" s="8" t="n"/>
      <c r="G312" s="11" t="n">
        <v>132</v>
      </c>
      <c r="H312" s="11" t="n">
        <v>133</v>
      </c>
      <c r="I312" s="12" t="inlineStr">
        <is>
          <t>CT</t>
        </is>
      </c>
      <c r="J312" s="12" t="inlineStr">
        <is>
          <t>RI</t>
        </is>
      </c>
      <c r="K312" s="12" t="inlineStr">
        <is>
          <t>Different</t>
        </is>
      </c>
      <c r="L312" s="1">
        <f>IF(AND(K312="Different",OR(I312 = $O$1,J312=$O$1)),E312,"")</f>
        <v/>
      </c>
      <c r="M312" s="1">
        <f>IF(L312&lt;&gt;"",IF(I312=$O$1,J312,I312),"")</f>
        <v/>
      </c>
      <c r="N312" s="1" t="n"/>
      <c r="O312" s="1" t="n"/>
      <c r="P312" s="1" t="n"/>
      <c r="Q312" s="1" t="n"/>
      <c r="R312" s="1" t="n"/>
    </row>
    <row r="313" ht="15.75" customHeight="1" s="157">
      <c r="A313" s="12" t="n"/>
      <c r="B313" s="12" t="n"/>
      <c r="C313" s="12" t="n"/>
      <c r="D313" s="12" t="n"/>
      <c r="E313" s="11" t="n">
        <v>539028.2992</v>
      </c>
      <c r="F313" s="12" t="n"/>
      <c r="G313" s="12" t="n"/>
      <c r="H313" s="12" t="n"/>
      <c r="I313" s="12" t="n"/>
      <c r="J313" s="12" t="n"/>
      <c r="K313" s="12" t="n"/>
      <c r="L313" s="1">
        <f>SUM(L2:L312)</f>
        <v/>
      </c>
      <c r="M313" s="1">
        <f>IF(L313&lt;&gt;"",IF(I313=$O$1,J313,I313),"")</f>
        <v/>
      </c>
      <c r="N313" s="1" t="n"/>
      <c r="O313" s="1" t="n"/>
      <c r="P313" s="1" t="n"/>
      <c r="Q313" s="1" t="n"/>
      <c r="R313" s="1" t="n"/>
    </row>
    <row r="314" ht="15.75" customHeight="1" s="157"/>
    <row r="315" ht="15.75" customHeight="1" s="157"/>
    <row r="316" ht="15.75" customHeight="1" s="157"/>
    <row r="317" ht="15.75" customHeight="1" s="157"/>
    <row r="318" ht="15.75" customHeight="1" s="157"/>
    <row r="319" ht="15.75" customHeight="1" s="157"/>
    <row r="320" ht="15.75" customHeight="1" s="157"/>
    <row r="321" ht="15.75" customHeight="1" s="157"/>
    <row r="322" ht="15.75" customHeight="1" s="157"/>
    <row r="323" ht="15.75" customHeight="1" s="157"/>
    <row r="324" ht="15.75" customHeight="1" s="157"/>
    <row r="325" ht="15.75" customHeight="1" s="157"/>
    <row r="326" ht="15.75" customHeight="1" s="157"/>
    <row r="327" ht="15.75" customHeight="1" s="157"/>
    <row r="328" ht="15.75" customHeight="1" s="157"/>
    <row r="329" ht="15.75" customHeight="1" s="157"/>
    <row r="330" ht="15.75" customHeight="1" s="157"/>
    <row r="331" ht="15.75" customHeight="1" s="157"/>
    <row r="332" ht="15.75" customHeight="1" s="157"/>
    <row r="333" ht="15.75" customHeight="1" s="157"/>
    <row r="334" ht="15.75" customHeight="1" s="157"/>
    <row r="335" ht="15.75" customHeight="1" s="157"/>
    <row r="336" ht="15.75" customHeight="1" s="157"/>
    <row r="337" ht="15.75" customHeight="1" s="157"/>
    <row r="338" ht="15.75" customHeight="1" s="157"/>
    <row r="339" ht="15.75" customHeight="1" s="157"/>
    <row r="340" ht="15.75" customHeight="1" s="157"/>
    <row r="341" ht="15.75" customHeight="1" s="157"/>
    <row r="342" ht="15.75" customHeight="1" s="157"/>
    <row r="343" ht="15.75" customHeight="1" s="157"/>
    <row r="344" ht="15.75" customHeight="1" s="157"/>
    <row r="345" ht="15.75" customHeight="1" s="157"/>
    <row r="346" ht="15.75" customHeight="1" s="157"/>
    <row r="347" ht="15.75" customHeight="1" s="157"/>
    <row r="348" ht="15.75" customHeight="1" s="157"/>
    <row r="349" ht="15.75" customHeight="1" s="157"/>
    <row r="350" ht="15.75" customHeight="1" s="157"/>
    <row r="351" ht="15.75" customHeight="1" s="157"/>
    <row r="352" ht="15.75" customHeight="1" s="157"/>
    <row r="353" ht="15.75" customHeight="1" s="157"/>
    <row r="354" ht="15.75" customHeight="1" s="157"/>
    <row r="355" ht="15.75" customHeight="1" s="157"/>
    <row r="356" ht="15.75" customHeight="1" s="157"/>
    <row r="357" ht="15.75" customHeight="1" s="157"/>
    <row r="358" ht="15.75" customHeight="1" s="157"/>
    <row r="359" ht="15.75" customHeight="1" s="157"/>
    <row r="360" ht="15.75" customHeight="1" s="157"/>
    <row r="361" ht="15.75" customHeight="1" s="157"/>
    <row r="362" ht="15.75" customHeight="1" s="157"/>
    <row r="363" ht="15.75" customHeight="1" s="157"/>
    <row r="364" ht="15.75" customHeight="1" s="157"/>
    <row r="365" ht="15.75" customHeight="1" s="157"/>
    <row r="366" ht="15.75" customHeight="1" s="157"/>
    <row r="367" ht="15.75" customHeight="1" s="157"/>
    <row r="368" ht="15.75" customHeight="1" s="157"/>
    <row r="369" ht="15.75" customHeight="1" s="157"/>
    <row r="370" ht="15.75" customHeight="1" s="157"/>
    <row r="371" ht="15.75" customHeight="1" s="157"/>
    <row r="372" ht="15.75" customHeight="1" s="157"/>
    <row r="373" ht="15.75" customHeight="1" s="157"/>
    <row r="374" ht="15.75" customHeight="1" s="157"/>
    <row r="375" ht="15.75" customHeight="1" s="157"/>
    <row r="376" ht="15.75" customHeight="1" s="157"/>
    <row r="377" ht="15.75" customHeight="1" s="157"/>
    <row r="378" ht="15.75" customHeight="1" s="157"/>
    <row r="379" ht="15.75" customHeight="1" s="157"/>
    <row r="380" ht="15.75" customHeight="1" s="157"/>
    <row r="381" ht="15.75" customHeight="1" s="157"/>
    <row r="382" ht="15.75" customHeight="1" s="157"/>
    <row r="383" ht="15.75" customHeight="1" s="157"/>
    <row r="384" ht="15.75" customHeight="1" s="157"/>
    <row r="385" ht="15.75" customHeight="1" s="157"/>
    <row r="386" ht="15.75" customHeight="1" s="157"/>
    <row r="387" ht="15.75" customHeight="1" s="157"/>
    <row r="388" ht="15.75" customHeight="1" s="157"/>
    <row r="389" ht="15.75" customHeight="1" s="157"/>
    <row r="390" ht="15.75" customHeight="1" s="157"/>
    <row r="391" ht="15.75" customHeight="1" s="157"/>
    <row r="392" ht="15.75" customHeight="1" s="157"/>
    <row r="393" ht="15.75" customHeight="1" s="157"/>
    <row r="394" ht="15.75" customHeight="1" s="157"/>
    <row r="395" ht="15.75" customHeight="1" s="157"/>
    <row r="396" ht="15.75" customHeight="1" s="157"/>
    <row r="397" ht="15.75" customHeight="1" s="157"/>
    <row r="398" ht="15.75" customHeight="1" s="157"/>
    <row r="399" ht="15.75" customHeight="1" s="157"/>
    <row r="400" ht="15.75" customHeight="1" s="157"/>
    <row r="401" ht="15.75" customHeight="1" s="157"/>
    <row r="402" ht="15.75" customHeight="1" s="157"/>
    <row r="403" ht="15.75" customHeight="1" s="157"/>
    <row r="404" ht="15.75" customHeight="1" s="157"/>
    <row r="405" ht="15.75" customHeight="1" s="157"/>
    <row r="406" ht="15.75" customHeight="1" s="157"/>
    <row r="407" ht="15.75" customHeight="1" s="157"/>
    <row r="408" ht="15.75" customHeight="1" s="157"/>
    <row r="409" ht="15.75" customHeight="1" s="157"/>
    <row r="410" ht="15.75" customHeight="1" s="157"/>
    <row r="411" ht="15.75" customHeight="1" s="157"/>
    <row r="412" ht="15.75" customHeight="1" s="157"/>
    <row r="413" ht="15.75" customHeight="1" s="157"/>
    <row r="414" ht="15.75" customHeight="1" s="157"/>
    <row r="415" ht="15.75" customHeight="1" s="157"/>
    <row r="416" ht="15.75" customHeight="1" s="157"/>
    <row r="417" ht="15.75" customHeight="1" s="157"/>
    <row r="418" ht="15.75" customHeight="1" s="157"/>
    <row r="419" ht="15.75" customHeight="1" s="157"/>
    <row r="420" ht="15.75" customHeight="1" s="157"/>
    <row r="421" ht="15.75" customHeight="1" s="157"/>
    <row r="422" ht="15.75" customHeight="1" s="157"/>
    <row r="423" ht="15.75" customHeight="1" s="157"/>
    <row r="424" ht="15.75" customHeight="1" s="157"/>
    <row r="425" ht="15.75" customHeight="1" s="157"/>
    <row r="426" ht="15.75" customHeight="1" s="157"/>
    <row r="427" ht="15.75" customHeight="1" s="157"/>
    <row r="428" ht="15.75" customHeight="1" s="157"/>
    <row r="429" ht="15.75" customHeight="1" s="157"/>
    <row r="430" ht="15.75" customHeight="1" s="157"/>
    <row r="431" ht="15.75" customHeight="1" s="157"/>
    <row r="432" ht="15.75" customHeight="1" s="157"/>
    <row r="433" ht="15.75" customHeight="1" s="157"/>
    <row r="434" ht="15.75" customHeight="1" s="157"/>
    <row r="435" ht="15.75" customHeight="1" s="157"/>
    <row r="436" ht="15.75" customHeight="1" s="157"/>
    <row r="437" ht="15.75" customHeight="1" s="157"/>
    <row r="438" ht="15.75" customHeight="1" s="157"/>
    <row r="439" ht="15.75" customHeight="1" s="157"/>
    <row r="440" ht="15.75" customHeight="1" s="157"/>
    <row r="441" ht="15.75" customHeight="1" s="157"/>
    <row r="442" ht="15.75" customHeight="1" s="157"/>
    <row r="443" ht="15.75" customHeight="1" s="157"/>
    <row r="444" ht="15.75" customHeight="1" s="157"/>
    <row r="445" ht="15.75" customHeight="1" s="157"/>
    <row r="446" ht="15.75" customHeight="1" s="157"/>
    <row r="447" ht="15.75" customHeight="1" s="157"/>
    <row r="448" ht="15.75" customHeight="1" s="157"/>
    <row r="449" ht="15.75" customHeight="1" s="157"/>
    <row r="450" ht="15.75" customHeight="1" s="157"/>
    <row r="451" ht="15.75" customHeight="1" s="157"/>
    <row r="452" ht="15.75" customHeight="1" s="157"/>
    <row r="453" ht="15.75" customHeight="1" s="157"/>
    <row r="454" ht="15.75" customHeight="1" s="157"/>
    <row r="455" ht="15.75" customHeight="1" s="157"/>
    <row r="456" ht="15.75" customHeight="1" s="157"/>
    <row r="457" ht="15.75" customHeight="1" s="157"/>
    <row r="458" ht="15.75" customHeight="1" s="157"/>
    <row r="459" ht="15.75" customHeight="1" s="157"/>
    <row r="460" ht="15.75" customHeight="1" s="157"/>
    <row r="461" ht="15.75" customHeight="1" s="157"/>
    <row r="462" ht="15.75" customHeight="1" s="157"/>
    <row r="463" ht="15.75" customHeight="1" s="157"/>
    <row r="464" ht="15.75" customHeight="1" s="157"/>
    <row r="465" ht="15.75" customHeight="1" s="157"/>
    <row r="466" ht="15.75" customHeight="1" s="157"/>
    <row r="467" ht="15.75" customHeight="1" s="157"/>
    <row r="468" ht="15.75" customHeight="1" s="157"/>
    <row r="469" ht="15.75" customHeight="1" s="157"/>
    <row r="470" ht="15.75" customHeight="1" s="157"/>
    <row r="471" ht="15.75" customHeight="1" s="157"/>
    <row r="472" ht="15.75" customHeight="1" s="157"/>
    <row r="473" ht="15.75" customHeight="1" s="157"/>
    <row r="474" ht="15.75" customHeight="1" s="157"/>
    <row r="475" ht="15.75" customHeight="1" s="157"/>
    <row r="476" ht="15.75" customHeight="1" s="157"/>
    <row r="477" ht="15.75" customHeight="1" s="157"/>
    <row r="478" ht="15.75" customHeight="1" s="157"/>
    <row r="479" ht="15.75" customHeight="1" s="157"/>
    <row r="480" ht="15.75" customHeight="1" s="157"/>
    <row r="481" ht="15.75" customHeight="1" s="157"/>
    <row r="482" ht="15.75" customHeight="1" s="157"/>
    <row r="483" ht="15.75" customHeight="1" s="157"/>
    <row r="484" ht="15.75" customHeight="1" s="157"/>
    <row r="485" ht="15.75" customHeight="1" s="157"/>
    <row r="486" ht="15.75" customHeight="1" s="157"/>
    <row r="487" ht="15.75" customHeight="1" s="157"/>
    <row r="488" ht="15.75" customHeight="1" s="157"/>
    <row r="489" ht="15.75" customHeight="1" s="157"/>
    <row r="490" ht="15.75" customHeight="1" s="157"/>
    <row r="491" ht="15.75" customHeight="1" s="157"/>
    <row r="492" ht="15.75" customHeight="1" s="157"/>
    <row r="493" ht="15.75" customHeight="1" s="157"/>
    <row r="494" ht="15.75" customHeight="1" s="157"/>
    <row r="495" ht="15.75" customHeight="1" s="157"/>
    <row r="496" ht="15.75" customHeight="1" s="157"/>
    <row r="497" ht="15.75" customHeight="1" s="157"/>
    <row r="498" ht="15.75" customHeight="1" s="157"/>
    <row r="499" ht="15.75" customHeight="1" s="157"/>
    <row r="500" ht="15.75" customHeight="1" s="157"/>
    <row r="501" ht="15.75" customHeight="1" s="157"/>
    <row r="502" ht="15.75" customHeight="1" s="157"/>
    <row r="503" ht="15.75" customHeight="1" s="157"/>
    <row r="504" ht="15.75" customHeight="1" s="157"/>
    <row r="505" ht="15.75" customHeight="1" s="157"/>
    <row r="506" ht="15.75" customHeight="1" s="157"/>
    <row r="507" ht="15.75" customHeight="1" s="157"/>
    <row r="508" ht="15.75" customHeight="1" s="157"/>
    <row r="509" ht="15.75" customHeight="1" s="157"/>
    <row r="510" ht="15.75" customHeight="1" s="157"/>
    <row r="511" ht="15.75" customHeight="1" s="157"/>
    <row r="512" ht="15.75" customHeight="1" s="157"/>
    <row r="513" ht="15.75" customHeight="1" s="157"/>
    <row r="514" ht="15.75" customHeight="1" s="157"/>
    <row r="515" ht="15.75" customHeight="1" s="157"/>
    <row r="516" ht="15.75" customHeight="1" s="157"/>
    <row r="517" ht="15.75" customHeight="1" s="157"/>
    <row r="518" ht="15.75" customHeight="1" s="157"/>
    <row r="519" ht="15.75" customHeight="1" s="157"/>
    <row r="520" ht="15.75" customHeight="1" s="157"/>
    <row r="521" ht="15.75" customHeight="1" s="157"/>
    <row r="522" ht="15.75" customHeight="1" s="157"/>
    <row r="523" ht="15.75" customHeight="1" s="157"/>
    <row r="524" ht="15.75" customHeight="1" s="157"/>
    <row r="525" ht="15.75" customHeight="1" s="157"/>
    <row r="526" ht="15.75" customHeight="1" s="157"/>
    <row r="527" ht="15.75" customHeight="1" s="157"/>
    <row r="528" ht="15.75" customHeight="1" s="157"/>
    <row r="529" ht="15.75" customHeight="1" s="157"/>
    <row r="530" ht="15.75" customHeight="1" s="157"/>
    <row r="531" ht="15.75" customHeight="1" s="157"/>
    <row r="532" ht="15.75" customHeight="1" s="157"/>
    <row r="533" ht="15.75" customHeight="1" s="157"/>
    <row r="534" ht="15.75" customHeight="1" s="157"/>
    <row r="535" ht="15.75" customHeight="1" s="157"/>
    <row r="536" ht="15.75" customHeight="1" s="157"/>
    <row r="537" ht="15.75" customHeight="1" s="157"/>
    <row r="538" ht="15.75" customHeight="1" s="157"/>
    <row r="539" ht="15.75" customHeight="1" s="157"/>
    <row r="540" ht="15.75" customHeight="1" s="157"/>
    <row r="541" ht="15.75" customHeight="1" s="157"/>
    <row r="542" ht="15.75" customHeight="1" s="157"/>
    <row r="543" ht="15.75" customHeight="1" s="157"/>
    <row r="544" ht="15.75" customHeight="1" s="157"/>
    <row r="545" ht="15.75" customHeight="1" s="157"/>
    <row r="546" ht="15.75" customHeight="1" s="157"/>
    <row r="547" ht="15.75" customHeight="1" s="157"/>
    <row r="548" ht="15.75" customHeight="1" s="157"/>
    <row r="549" ht="15.75" customHeight="1" s="157"/>
    <row r="550" ht="15.75" customHeight="1" s="157"/>
    <row r="551" ht="15.75" customHeight="1" s="157"/>
    <row r="552" ht="15.75" customHeight="1" s="157"/>
    <row r="553" ht="15.75" customHeight="1" s="157"/>
    <row r="554" ht="15.75" customHeight="1" s="157"/>
    <row r="555" ht="15.75" customHeight="1" s="157"/>
    <row r="556" ht="15.75" customHeight="1" s="157"/>
    <row r="557" ht="15.75" customHeight="1" s="157"/>
    <row r="558" ht="15.75" customHeight="1" s="157"/>
    <row r="559" ht="15.75" customHeight="1" s="157"/>
    <row r="560" ht="15.75" customHeight="1" s="157"/>
    <row r="561" ht="15.75" customHeight="1" s="157"/>
    <row r="562" ht="15.75" customHeight="1" s="157"/>
    <row r="563" ht="15.75" customHeight="1" s="157"/>
    <row r="564" ht="15.75" customHeight="1" s="157"/>
    <row r="565" ht="15.75" customHeight="1" s="157"/>
    <row r="566" ht="15.75" customHeight="1" s="157"/>
    <row r="567" ht="15.75" customHeight="1" s="157"/>
    <row r="568" ht="15.75" customHeight="1" s="157"/>
    <row r="569" ht="15.75" customHeight="1" s="157"/>
    <row r="570" ht="15.75" customHeight="1" s="157"/>
    <row r="571" ht="15.75" customHeight="1" s="157"/>
    <row r="572" ht="15.75" customHeight="1" s="157"/>
    <row r="573" ht="15.75" customHeight="1" s="157"/>
    <row r="574" ht="15.75" customHeight="1" s="157"/>
    <row r="575" ht="15.75" customHeight="1" s="157"/>
    <row r="576" ht="15.75" customHeight="1" s="157"/>
    <row r="577" ht="15.75" customHeight="1" s="157"/>
    <row r="578" ht="15.75" customHeight="1" s="157"/>
    <row r="579" ht="15.75" customHeight="1" s="157"/>
    <row r="580" ht="15.75" customHeight="1" s="157"/>
    <row r="581" ht="15.75" customHeight="1" s="157"/>
    <row r="582" ht="15.75" customHeight="1" s="157"/>
    <row r="583" ht="15.75" customHeight="1" s="157"/>
    <row r="584" ht="15.75" customHeight="1" s="157"/>
    <row r="585" ht="15.75" customHeight="1" s="157"/>
    <row r="586" ht="15.75" customHeight="1" s="157"/>
    <row r="587" ht="15.75" customHeight="1" s="157"/>
    <row r="588" ht="15.75" customHeight="1" s="157"/>
    <row r="589" ht="15.75" customHeight="1" s="157"/>
    <row r="590" ht="15.75" customHeight="1" s="157"/>
    <row r="591" ht="15.75" customHeight="1" s="157"/>
    <row r="592" ht="15.75" customHeight="1" s="157"/>
    <row r="593" ht="15.75" customHeight="1" s="157"/>
    <row r="594" ht="15.75" customHeight="1" s="157"/>
    <row r="595" ht="15.75" customHeight="1" s="157"/>
    <row r="596" ht="15.75" customHeight="1" s="157"/>
    <row r="597" ht="15.75" customHeight="1" s="157"/>
    <row r="598" ht="15.75" customHeight="1" s="157"/>
    <row r="599" ht="15.75" customHeight="1" s="157"/>
    <row r="600" ht="15.75" customHeight="1" s="157"/>
    <row r="601" ht="15.75" customHeight="1" s="157"/>
    <row r="602" ht="15.75" customHeight="1" s="157"/>
    <row r="603" ht="15.75" customHeight="1" s="157"/>
    <row r="604" ht="15.75" customHeight="1" s="157"/>
    <row r="605" ht="15.75" customHeight="1" s="157"/>
    <row r="606" ht="15.75" customHeight="1" s="157"/>
    <row r="607" ht="15.75" customHeight="1" s="157"/>
    <row r="608" ht="15.75" customHeight="1" s="157"/>
    <row r="609" ht="15.75" customHeight="1" s="157"/>
    <row r="610" ht="15.75" customHeight="1" s="157"/>
    <row r="611" ht="15.75" customHeight="1" s="157"/>
    <row r="612" ht="15.75" customHeight="1" s="157"/>
    <row r="613" ht="15.75" customHeight="1" s="157"/>
    <row r="614" ht="15.75" customHeight="1" s="157"/>
    <row r="615" ht="15.75" customHeight="1" s="157"/>
    <row r="616" ht="15.75" customHeight="1" s="157"/>
    <row r="617" ht="15.75" customHeight="1" s="157"/>
    <row r="618" ht="15.75" customHeight="1" s="157"/>
    <row r="619" ht="15.75" customHeight="1" s="157"/>
    <row r="620" ht="15.75" customHeight="1" s="157"/>
    <row r="621" ht="15.75" customHeight="1" s="157"/>
    <row r="622" ht="15.75" customHeight="1" s="157"/>
    <row r="623" ht="15.75" customHeight="1" s="157"/>
    <row r="624" ht="15.75" customHeight="1" s="157"/>
    <row r="625" ht="15.75" customHeight="1" s="157"/>
    <row r="626" ht="15.75" customHeight="1" s="157"/>
    <row r="627" ht="15.75" customHeight="1" s="157"/>
    <row r="628" ht="15.75" customHeight="1" s="157"/>
    <row r="629" ht="15.75" customHeight="1" s="157"/>
    <row r="630" ht="15.75" customHeight="1" s="157"/>
    <row r="631" ht="15.75" customHeight="1" s="157"/>
    <row r="632" ht="15.75" customHeight="1" s="157"/>
    <row r="633" ht="15.75" customHeight="1" s="157"/>
    <row r="634" ht="15.75" customHeight="1" s="157"/>
    <row r="635" ht="15.75" customHeight="1" s="157"/>
    <row r="636" ht="15.75" customHeight="1" s="157"/>
    <row r="637" ht="15.75" customHeight="1" s="157"/>
    <row r="638" ht="15.75" customHeight="1" s="157"/>
    <row r="639" ht="15.75" customHeight="1" s="157"/>
    <row r="640" ht="15.75" customHeight="1" s="157"/>
    <row r="641" ht="15.75" customHeight="1" s="157"/>
    <row r="642" ht="15.75" customHeight="1" s="157"/>
    <row r="643" ht="15.75" customHeight="1" s="157"/>
    <row r="644" ht="15.75" customHeight="1" s="157"/>
    <row r="645" ht="15.75" customHeight="1" s="157"/>
    <row r="646" ht="15.75" customHeight="1" s="157"/>
    <row r="647" ht="15.75" customHeight="1" s="157"/>
    <row r="648" ht="15.75" customHeight="1" s="157"/>
    <row r="649" ht="15.75" customHeight="1" s="157"/>
    <row r="650" ht="15.75" customHeight="1" s="157"/>
    <row r="651" ht="15.75" customHeight="1" s="157"/>
    <row r="652" ht="15.75" customHeight="1" s="157"/>
    <row r="653" ht="15.75" customHeight="1" s="157"/>
    <row r="654" ht="15.75" customHeight="1" s="157"/>
    <row r="655" ht="15.75" customHeight="1" s="157"/>
    <row r="656" ht="15.75" customHeight="1" s="157"/>
    <row r="657" ht="15.75" customHeight="1" s="157"/>
    <row r="658" ht="15.75" customHeight="1" s="157"/>
    <row r="659" ht="15.75" customHeight="1" s="157"/>
    <row r="660" ht="15.75" customHeight="1" s="157"/>
    <row r="661" ht="15.75" customHeight="1" s="157"/>
    <row r="662" ht="15.75" customHeight="1" s="157"/>
    <row r="663" ht="15.75" customHeight="1" s="157"/>
    <row r="664" ht="15.75" customHeight="1" s="157"/>
    <row r="665" ht="15.75" customHeight="1" s="157"/>
    <row r="666" ht="15.75" customHeight="1" s="157"/>
    <row r="667" ht="15.75" customHeight="1" s="157"/>
    <row r="668" ht="15.75" customHeight="1" s="157"/>
    <row r="669" ht="15.75" customHeight="1" s="157"/>
    <row r="670" ht="15.75" customHeight="1" s="157"/>
    <row r="671" ht="15.75" customHeight="1" s="157"/>
    <row r="672" ht="15.75" customHeight="1" s="157"/>
    <row r="673" ht="15.75" customHeight="1" s="157"/>
    <row r="674" ht="15.75" customHeight="1" s="157"/>
    <row r="675" ht="15.75" customHeight="1" s="157"/>
    <row r="676" ht="15.75" customHeight="1" s="157"/>
    <row r="677" ht="15.75" customHeight="1" s="157"/>
    <row r="678" ht="15.75" customHeight="1" s="157"/>
    <row r="679" ht="15.75" customHeight="1" s="157"/>
    <row r="680" ht="15.75" customHeight="1" s="157"/>
    <row r="681" ht="15.75" customHeight="1" s="157"/>
    <row r="682" ht="15.75" customHeight="1" s="157"/>
    <row r="683" ht="15.75" customHeight="1" s="157"/>
    <row r="684" ht="15.75" customHeight="1" s="157"/>
    <row r="685" ht="15.75" customHeight="1" s="157"/>
    <row r="686" ht="15.75" customHeight="1" s="157"/>
    <row r="687" ht="15.75" customHeight="1" s="157"/>
    <row r="688" ht="15.75" customHeight="1" s="157"/>
    <row r="689" ht="15.75" customHeight="1" s="157"/>
    <row r="690" ht="15.75" customHeight="1" s="157"/>
    <row r="691" ht="15.75" customHeight="1" s="157"/>
    <row r="692" ht="15.75" customHeight="1" s="157"/>
    <row r="693" ht="15.75" customHeight="1" s="157"/>
    <row r="694" ht="15.75" customHeight="1" s="157"/>
    <row r="695" ht="15.75" customHeight="1" s="157"/>
    <row r="696" ht="15.75" customHeight="1" s="157"/>
    <row r="697" ht="15.75" customHeight="1" s="157"/>
    <row r="698" ht="15.75" customHeight="1" s="157"/>
    <row r="699" ht="15.75" customHeight="1" s="157"/>
    <row r="700" ht="15.75" customHeight="1" s="157"/>
    <row r="701" ht="15.75" customHeight="1" s="157"/>
    <row r="702" ht="15.75" customHeight="1" s="157"/>
    <row r="703" ht="15.75" customHeight="1" s="157"/>
    <row r="704" ht="15.75" customHeight="1" s="157"/>
    <row r="705" ht="15.75" customHeight="1" s="157"/>
    <row r="706" ht="15.75" customHeight="1" s="157"/>
    <row r="707" ht="15.75" customHeight="1" s="157"/>
    <row r="708" ht="15.75" customHeight="1" s="157"/>
    <row r="709" ht="15.75" customHeight="1" s="157"/>
    <row r="710" ht="15.75" customHeight="1" s="157"/>
    <row r="711" ht="15.75" customHeight="1" s="157"/>
    <row r="712" ht="15.75" customHeight="1" s="157"/>
    <row r="713" ht="15.75" customHeight="1" s="157"/>
    <row r="714" ht="15.75" customHeight="1" s="157"/>
    <row r="715" ht="15.75" customHeight="1" s="157"/>
    <row r="716" ht="15.75" customHeight="1" s="157"/>
    <row r="717" ht="15.75" customHeight="1" s="157"/>
    <row r="718" ht="15.75" customHeight="1" s="157"/>
    <row r="719" ht="15.75" customHeight="1" s="157"/>
    <row r="720" ht="15.75" customHeight="1" s="157"/>
    <row r="721" ht="15.75" customHeight="1" s="157"/>
    <row r="722" ht="15.75" customHeight="1" s="157"/>
    <row r="723" ht="15.75" customHeight="1" s="157"/>
    <row r="724" ht="15.75" customHeight="1" s="157"/>
    <row r="725" ht="15.75" customHeight="1" s="157"/>
    <row r="726" ht="15.75" customHeight="1" s="157"/>
    <row r="727" ht="15.75" customHeight="1" s="157"/>
    <row r="728" ht="15.75" customHeight="1" s="157"/>
    <row r="729" ht="15.75" customHeight="1" s="157"/>
    <row r="730" ht="15.75" customHeight="1" s="157"/>
    <row r="731" ht="15.75" customHeight="1" s="157"/>
    <row r="732" ht="15.75" customHeight="1" s="157"/>
    <row r="733" ht="15.75" customHeight="1" s="157"/>
    <row r="734" ht="15.75" customHeight="1" s="157"/>
    <row r="735" ht="15.75" customHeight="1" s="157"/>
    <row r="736" ht="15.75" customHeight="1" s="157"/>
    <row r="737" ht="15.75" customHeight="1" s="157"/>
    <row r="738" ht="15.75" customHeight="1" s="157"/>
    <row r="739" ht="15.75" customHeight="1" s="157"/>
    <row r="740" ht="15.75" customHeight="1" s="157"/>
    <row r="741" ht="15.75" customHeight="1" s="157"/>
    <row r="742" ht="15.75" customHeight="1" s="157"/>
    <row r="743" ht="15.75" customHeight="1" s="157"/>
    <row r="744" ht="15.75" customHeight="1" s="157"/>
    <row r="745" ht="15.75" customHeight="1" s="157"/>
    <row r="746" ht="15.75" customHeight="1" s="157"/>
    <row r="747" ht="15.75" customHeight="1" s="157"/>
    <row r="748" ht="15.75" customHeight="1" s="157"/>
    <row r="749" ht="15.75" customHeight="1" s="157"/>
    <row r="750" ht="15.75" customHeight="1" s="157"/>
    <row r="751" ht="15.75" customHeight="1" s="157"/>
    <row r="752" ht="15.75" customHeight="1" s="157"/>
    <row r="753" ht="15.75" customHeight="1" s="157"/>
    <row r="754" ht="15.75" customHeight="1" s="157"/>
    <row r="755" ht="15.75" customHeight="1" s="157"/>
    <row r="756" ht="15.75" customHeight="1" s="157"/>
    <row r="757" ht="15.75" customHeight="1" s="157"/>
    <row r="758" ht="15.75" customHeight="1" s="157"/>
    <row r="759" ht="15.75" customHeight="1" s="157"/>
    <row r="760" ht="15.75" customHeight="1" s="157"/>
    <row r="761" ht="15.75" customHeight="1" s="157"/>
    <row r="762" ht="15.75" customHeight="1" s="157"/>
    <row r="763" ht="15.75" customHeight="1" s="157"/>
    <row r="764" ht="15.75" customHeight="1" s="157"/>
    <row r="765" ht="15.75" customHeight="1" s="157"/>
    <row r="766" ht="15.75" customHeight="1" s="157"/>
    <row r="767" ht="15.75" customHeight="1" s="157"/>
    <row r="768" ht="15.75" customHeight="1" s="157"/>
    <row r="769" ht="15.75" customHeight="1" s="157"/>
    <row r="770" ht="15.75" customHeight="1" s="157"/>
    <row r="771" ht="15.75" customHeight="1" s="157"/>
    <row r="772" ht="15.75" customHeight="1" s="157"/>
    <row r="773" ht="15.75" customHeight="1" s="157"/>
    <row r="774" ht="15.75" customHeight="1" s="157"/>
    <row r="775" ht="15.75" customHeight="1" s="157"/>
    <row r="776" ht="15.75" customHeight="1" s="157"/>
    <row r="777" ht="15.75" customHeight="1" s="157"/>
    <row r="778" ht="15.75" customHeight="1" s="157"/>
    <row r="779" ht="15.75" customHeight="1" s="157"/>
    <row r="780" ht="15.75" customHeight="1" s="157"/>
    <row r="781" ht="15.75" customHeight="1" s="157"/>
    <row r="782" ht="15.75" customHeight="1" s="157"/>
    <row r="783" ht="15.75" customHeight="1" s="157"/>
    <row r="784" ht="15.75" customHeight="1" s="157"/>
    <row r="785" ht="15.75" customHeight="1" s="157"/>
    <row r="786" ht="15.75" customHeight="1" s="157"/>
    <row r="787" ht="15.75" customHeight="1" s="157"/>
    <row r="788" ht="15.75" customHeight="1" s="157"/>
    <row r="789" ht="15.75" customHeight="1" s="157"/>
    <row r="790" ht="15.75" customHeight="1" s="157"/>
    <row r="791" ht="15.75" customHeight="1" s="157"/>
    <row r="792" ht="15.75" customHeight="1" s="157"/>
    <row r="793" ht="15.75" customHeight="1" s="157"/>
    <row r="794" ht="15.75" customHeight="1" s="157"/>
    <row r="795" ht="15.75" customHeight="1" s="157"/>
    <row r="796" ht="15.75" customHeight="1" s="157"/>
    <row r="797" ht="15.75" customHeight="1" s="157"/>
    <row r="798" ht="15.75" customHeight="1" s="157"/>
    <row r="799" ht="15.75" customHeight="1" s="157"/>
    <row r="800" ht="15.75" customHeight="1" s="157"/>
    <row r="801" ht="15.75" customHeight="1" s="157"/>
    <row r="802" ht="15.75" customHeight="1" s="157"/>
    <row r="803" ht="15.75" customHeight="1" s="157"/>
    <row r="804" ht="15.75" customHeight="1" s="157"/>
    <row r="805" ht="15.75" customHeight="1" s="157"/>
    <row r="806" ht="15.75" customHeight="1" s="157"/>
    <row r="807" ht="15.75" customHeight="1" s="157"/>
    <row r="808" ht="15.75" customHeight="1" s="157"/>
    <row r="809" ht="15.75" customHeight="1" s="157"/>
    <row r="810" ht="15.75" customHeight="1" s="157"/>
    <row r="811" ht="15.75" customHeight="1" s="157"/>
    <row r="812" ht="15.75" customHeight="1" s="157"/>
    <row r="813" ht="15.75" customHeight="1" s="157"/>
    <row r="814" ht="15.75" customHeight="1" s="157"/>
    <row r="815" ht="15.75" customHeight="1" s="157"/>
    <row r="816" ht="15.75" customHeight="1" s="157"/>
    <row r="817" ht="15.75" customHeight="1" s="157"/>
    <row r="818" ht="15.75" customHeight="1" s="157"/>
    <row r="819" ht="15.75" customHeight="1" s="157"/>
    <row r="820" ht="15.75" customHeight="1" s="157"/>
    <row r="821" ht="15.75" customHeight="1" s="157"/>
    <row r="822" ht="15.75" customHeight="1" s="157"/>
    <row r="823" ht="15.75" customHeight="1" s="157"/>
    <row r="824" ht="15.75" customHeight="1" s="157"/>
    <row r="825" ht="15.75" customHeight="1" s="157"/>
    <row r="826" ht="15.75" customHeight="1" s="157"/>
    <row r="827" ht="15.75" customHeight="1" s="157"/>
    <row r="828" ht="15.75" customHeight="1" s="157"/>
    <row r="829" ht="15.75" customHeight="1" s="157"/>
    <row r="830" ht="15.75" customHeight="1" s="157"/>
    <row r="831" ht="15.75" customHeight="1" s="157"/>
    <row r="832" ht="15.75" customHeight="1" s="157"/>
    <row r="833" ht="15.75" customHeight="1" s="157"/>
    <row r="834" ht="15.75" customHeight="1" s="157"/>
    <row r="835" ht="15.75" customHeight="1" s="157"/>
    <row r="836" ht="15.75" customHeight="1" s="157"/>
    <row r="837" ht="15.75" customHeight="1" s="157"/>
    <row r="838" ht="15.75" customHeight="1" s="157"/>
    <row r="839" ht="15.75" customHeight="1" s="157"/>
    <row r="840" ht="15.75" customHeight="1" s="157"/>
    <row r="841" ht="15.75" customHeight="1" s="157"/>
    <row r="842" ht="15.75" customHeight="1" s="157"/>
    <row r="843" ht="15.75" customHeight="1" s="157"/>
    <row r="844" ht="15.75" customHeight="1" s="157"/>
    <row r="845" ht="15.75" customHeight="1" s="157"/>
    <row r="846" ht="15.75" customHeight="1" s="157"/>
    <row r="847" ht="15.75" customHeight="1" s="157"/>
    <row r="848" ht="15.75" customHeight="1" s="157"/>
    <row r="849" ht="15.75" customHeight="1" s="157"/>
    <row r="850" ht="15.75" customHeight="1" s="157"/>
    <row r="851" ht="15.75" customHeight="1" s="157"/>
    <row r="852" ht="15.75" customHeight="1" s="157"/>
    <row r="853" ht="15.75" customHeight="1" s="157"/>
    <row r="854" ht="15.75" customHeight="1" s="157"/>
    <row r="855" ht="15.75" customHeight="1" s="157"/>
    <row r="856" ht="15.75" customHeight="1" s="157"/>
    <row r="857" ht="15.75" customHeight="1" s="157"/>
    <row r="858" ht="15.75" customHeight="1" s="157"/>
    <row r="859" ht="15.75" customHeight="1" s="157"/>
    <row r="860" ht="15.75" customHeight="1" s="157"/>
    <row r="861" ht="15.75" customHeight="1" s="157"/>
    <row r="862" ht="15.75" customHeight="1" s="157"/>
    <row r="863" ht="15.75" customHeight="1" s="157"/>
    <row r="864" ht="15.75" customHeight="1" s="157"/>
    <row r="865" ht="15.75" customHeight="1" s="157"/>
    <row r="866" ht="15.75" customHeight="1" s="157"/>
    <row r="867" ht="15.75" customHeight="1" s="157"/>
    <row r="868" ht="15.75" customHeight="1" s="157"/>
    <row r="869" ht="15.75" customHeight="1" s="157"/>
    <row r="870" ht="15.75" customHeight="1" s="157"/>
    <row r="871" ht="15.75" customHeight="1" s="157"/>
    <row r="872" ht="15.75" customHeight="1" s="157"/>
    <row r="873" ht="15.75" customHeight="1" s="157"/>
    <row r="874" ht="15.75" customHeight="1" s="157"/>
    <row r="875" ht="15.75" customHeight="1" s="157"/>
    <row r="876" ht="15.75" customHeight="1" s="157"/>
    <row r="877" ht="15.75" customHeight="1" s="157"/>
    <row r="878" ht="15.75" customHeight="1" s="157"/>
    <row r="879" ht="15.75" customHeight="1" s="157"/>
    <row r="880" ht="15.75" customHeight="1" s="157"/>
    <row r="881" ht="15.75" customHeight="1" s="157"/>
    <row r="882" ht="15.75" customHeight="1" s="157"/>
    <row r="883" ht="15.75" customHeight="1" s="157"/>
    <row r="884" ht="15.75" customHeight="1" s="157"/>
    <row r="885" ht="15.75" customHeight="1" s="157"/>
    <row r="886" ht="15.75" customHeight="1" s="157"/>
    <row r="887" ht="15.75" customHeight="1" s="157"/>
    <row r="888" ht="15.75" customHeight="1" s="157"/>
    <row r="889" ht="15.75" customHeight="1" s="157"/>
    <row r="890" ht="15.75" customHeight="1" s="157"/>
    <row r="891" ht="15.75" customHeight="1" s="157"/>
    <row r="892" ht="15.75" customHeight="1" s="157"/>
    <row r="893" ht="15.75" customHeight="1" s="157"/>
    <row r="894" ht="15.75" customHeight="1" s="157"/>
    <row r="895" ht="15.75" customHeight="1" s="157"/>
    <row r="896" ht="15.75" customHeight="1" s="157"/>
    <row r="897" ht="15.75" customHeight="1" s="157"/>
    <row r="898" ht="15.75" customHeight="1" s="157"/>
    <row r="899" ht="15.75" customHeight="1" s="157"/>
    <row r="900" ht="15.75" customHeight="1" s="157"/>
    <row r="901" ht="15.75" customHeight="1" s="157"/>
    <row r="902" ht="15.75" customHeight="1" s="157"/>
    <row r="903" ht="15.75" customHeight="1" s="157"/>
    <row r="904" ht="15.75" customHeight="1" s="157"/>
    <row r="905" ht="15.75" customHeight="1" s="157"/>
    <row r="906" ht="15.75" customHeight="1" s="157"/>
    <row r="907" ht="15.75" customHeight="1" s="157"/>
    <row r="908" ht="15.75" customHeight="1" s="157"/>
    <row r="909" ht="15.75" customHeight="1" s="157"/>
    <row r="910" ht="15.75" customHeight="1" s="157"/>
    <row r="911" ht="15.75" customHeight="1" s="157"/>
    <row r="912" ht="15.75" customHeight="1" s="157"/>
    <row r="913" ht="15.75" customHeight="1" s="157"/>
    <row r="914" ht="15.75" customHeight="1" s="157"/>
    <row r="915" ht="15.75" customHeight="1" s="157"/>
    <row r="916" ht="15.75" customHeight="1" s="157"/>
    <row r="917" ht="15.75" customHeight="1" s="157"/>
    <row r="918" ht="15.75" customHeight="1" s="157"/>
    <row r="919" ht="15.75" customHeight="1" s="157"/>
    <row r="920" ht="15.75" customHeight="1" s="157"/>
    <row r="921" ht="15.75" customHeight="1" s="157"/>
    <row r="922" ht="15.75" customHeight="1" s="157"/>
    <row r="923" ht="15.75" customHeight="1" s="157"/>
    <row r="924" ht="15.75" customHeight="1" s="157"/>
    <row r="925" ht="15.75" customHeight="1" s="157"/>
    <row r="926" ht="15.75" customHeight="1" s="157"/>
    <row r="927" ht="15.75" customHeight="1" s="157"/>
    <row r="928" ht="15.75" customHeight="1" s="157"/>
    <row r="929" ht="15.75" customHeight="1" s="157"/>
    <row r="930" ht="15.75" customHeight="1" s="157"/>
    <row r="931" ht="15.75" customHeight="1" s="157"/>
    <row r="932" ht="15.75" customHeight="1" s="157"/>
    <row r="933" ht="15.75" customHeight="1" s="157"/>
    <row r="934" ht="15.75" customHeight="1" s="157"/>
    <row r="935" ht="15.75" customHeight="1" s="157"/>
    <row r="936" ht="15.75" customHeight="1" s="157"/>
    <row r="937" ht="15.75" customHeight="1" s="157"/>
    <row r="938" ht="15.75" customHeight="1" s="157"/>
    <row r="939" ht="15.75" customHeight="1" s="157"/>
    <row r="940" ht="15.75" customHeight="1" s="157"/>
    <row r="941" ht="15.75" customHeight="1" s="157"/>
    <row r="942" ht="15.75" customHeight="1" s="157"/>
    <row r="943" ht="15.75" customHeight="1" s="157"/>
    <row r="944" ht="15.75" customHeight="1" s="157"/>
    <row r="945" ht="15.75" customHeight="1" s="157"/>
    <row r="946" ht="15.75" customHeight="1" s="157"/>
    <row r="947" ht="15.75" customHeight="1" s="157"/>
    <row r="948" ht="15.75" customHeight="1" s="157"/>
    <row r="949" ht="15.75" customHeight="1" s="157"/>
    <row r="950" ht="15.75" customHeight="1" s="157"/>
    <row r="951" ht="15.75" customHeight="1" s="157"/>
    <row r="952" ht="15.75" customHeight="1" s="157"/>
    <row r="953" ht="15.75" customHeight="1" s="157"/>
    <row r="954" ht="15.75" customHeight="1" s="157"/>
    <row r="955" ht="15.75" customHeight="1" s="157"/>
    <row r="956" ht="15.75" customHeight="1" s="157"/>
    <row r="957" ht="15.75" customHeight="1" s="157"/>
    <row r="958" ht="15.75" customHeight="1" s="157"/>
    <row r="959" ht="15.75" customHeight="1" s="157"/>
    <row r="960" ht="15.75" customHeight="1" s="157"/>
    <row r="961" ht="15.75" customHeight="1" s="157"/>
    <row r="962" ht="15.75" customHeight="1" s="157"/>
    <row r="963" ht="15.75" customHeight="1" s="157"/>
    <row r="964" ht="15.75" customHeight="1" s="157"/>
    <row r="965" ht="15.75" customHeight="1" s="157"/>
    <row r="966" ht="15.75" customHeight="1" s="157"/>
    <row r="967" ht="15.75" customHeight="1" s="157"/>
    <row r="968" ht="15.75" customHeight="1" s="157"/>
    <row r="969" ht="15.75" customHeight="1" s="157"/>
    <row r="970" ht="15.75" customHeight="1" s="157"/>
    <row r="971" ht="15.75" customHeight="1" s="157"/>
    <row r="972" ht="15.75" customHeight="1" s="157"/>
    <row r="973" ht="15.75" customHeight="1" s="157"/>
    <row r="974" ht="15.75" customHeight="1" s="157"/>
    <row r="975" ht="15.75" customHeight="1" s="157"/>
    <row r="976" ht="15.75" customHeight="1" s="157"/>
    <row r="977" ht="15.75" customHeight="1" s="157"/>
    <row r="978" ht="15.75" customHeight="1" s="157"/>
    <row r="979" ht="15.75" customHeight="1" s="157"/>
    <row r="980" ht="15.75" customHeight="1" s="157"/>
    <row r="981" ht="15.75" customHeight="1" s="157"/>
    <row r="982" ht="15.75" customHeight="1" s="157"/>
    <row r="983" ht="15.75" customHeight="1" s="157"/>
    <row r="984" ht="15.75" customHeight="1" s="157"/>
    <row r="985" ht="15.75" customHeight="1" s="157"/>
    <row r="986" ht="15.75" customHeight="1" s="157"/>
    <row r="987" ht="15.75" customHeight="1" s="157"/>
    <row r="988" ht="15.75" customHeight="1" s="157"/>
    <row r="989" ht="15.75" customHeight="1" s="157"/>
    <row r="990" ht="15.75" customHeight="1" s="157"/>
    <row r="991" ht="15.75" customHeight="1" s="157"/>
    <row r="992" ht="15.75" customHeight="1" s="157"/>
    <row r="993" ht="15.75" customHeight="1" s="157"/>
    <row r="994" ht="15.75" customHeight="1" s="157"/>
    <row r="995" ht="15.75" customHeight="1" s="157"/>
    <row r="996" ht="15.75" customHeight="1" s="157"/>
    <row r="997" ht="15.75" customHeight="1" s="157"/>
    <row r="998" ht="15.75" customHeight="1" s="157"/>
    <row r="999" ht="15.75" customHeight="1" s="157"/>
    <row r="1000" ht="15.75" customHeight="1" s="157"/>
  </sheetData>
  <pageMargins left="0.7" right="0.7" top="0.75" bottom="0.75" header="0" footer="0"/>
  <pageSetup orientation="portrait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I160"/>
  <sheetViews>
    <sheetView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C2" sqref="C2"/>
    </sheetView>
  </sheetViews>
  <sheetFormatPr baseColWidth="10" defaultColWidth="12.6640625" defaultRowHeight="15" customHeight="1"/>
  <cols>
    <col width="8.6640625" customWidth="1" style="157" min="1" max="1"/>
    <col width="37.33203125" customWidth="1" style="157" min="2" max="2"/>
    <col width="7.6640625" customWidth="1" style="157" min="3" max="35"/>
  </cols>
  <sheetData>
    <row r="1" ht="15" customHeight="1" s="157">
      <c r="B1" s="15" t="inlineStr">
        <is>
          <t>ref2020.d112119a</t>
        </is>
      </c>
      <c r="C1" s="16" t="n">
        <v>2019</v>
      </c>
      <c r="D1" s="16" t="n">
        <v>2020</v>
      </c>
      <c r="E1" s="16" t="n">
        <v>2021</v>
      </c>
      <c r="F1" s="16" t="n">
        <v>2022</v>
      </c>
      <c r="G1" s="16" t="n">
        <v>2023</v>
      </c>
      <c r="H1" s="16" t="n">
        <v>2024</v>
      </c>
      <c r="I1" s="16" t="n">
        <v>2025</v>
      </c>
      <c r="J1" s="16" t="n">
        <v>2026</v>
      </c>
      <c r="K1" s="16" t="n">
        <v>2027</v>
      </c>
      <c r="L1" s="16" t="n">
        <v>2028</v>
      </c>
      <c r="M1" s="16" t="n">
        <v>2029</v>
      </c>
      <c r="N1" s="16" t="n">
        <v>2030</v>
      </c>
      <c r="O1" s="16" t="n">
        <v>2031</v>
      </c>
      <c r="P1" s="16" t="n">
        <v>2032</v>
      </c>
      <c r="Q1" s="16" t="n">
        <v>2033</v>
      </c>
      <c r="R1" s="16" t="n">
        <v>2034</v>
      </c>
      <c r="S1" s="16" t="n">
        <v>2035</v>
      </c>
      <c r="T1" s="16" t="n">
        <v>2036</v>
      </c>
      <c r="U1" s="16" t="n">
        <v>2037</v>
      </c>
      <c r="V1" s="16" t="n">
        <v>2038</v>
      </c>
      <c r="W1" s="16" t="n">
        <v>2039</v>
      </c>
      <c r="X1" s="16" t="n">
        <v>2040</v>
      </c>
      <c r="Y1" s="16" t="n">
        <v>2041</v>
      </c>
      <c r="Z1" s="16" t="n">
        <v>2042</v>
      </c>
      <c r="AA1" s="16" t="n">
        <v>2043</v>
      </c>
      <c r="AB1" s="16" t="n">
        <v>2044</v>
      </c>
      <c r="AC1" s="16" t="n">
        <v>2045</v>
      </c>
      <c r="AD1" s="16" t="n">
        <v>2046</v>
      </c>
      <c r="AE1" s="16" t="n">
        <v>2047</v>
      </c>
      <c r="AF1" s="16" t="n">
        <v>2048</v>
      </c>
      <c r="AG1" s="16" t="n">
        <v>2049</v>
      </c>
      <c r="AH1" s="16" t="n">
        <v>2050</v>
      </c>
    </row>
    <row r="2" ht="15" customHeight="1" s="157">
      <c r="C2" s="17" t="n"/>
      <c r="D2" s="17" t="n"/>
      <c r="E2" s="17" t="n"/>
      <c r="F2" s="17" t="n"/>
      <c r="G2" s="17" t="n"/>
    </row>
    <row r="3" ht="15" customHeight="1" s="157">
      <c r="C3" s="17" t="inlineStr">
        <is>
          <t>Report</t>
        </is>
      </c>
      <c r="D3" s="17" t="inlineStr">
        <is>
          <t>Annual Energy Outlook 2020</t>
        </is>
      </c>
      <c r="E3" s="17" t="n"/>
      <c r="F3" s="17" t="n"/>
      <c r="G3" s="17" t="n"/>
    </row>
    <row r="4" ht="15" customHeight="1" s="157">
      <c r="C4" s="17" t="inlineStr">
        <is>
          <t>Scenario</t>
        </is>
      </c>
      <c r="D4" s="17" t="inlineStr">
        <is>
          <t>ref2020</t>
        </is>
      </c>
      <c r="E4" s="17" t="n"/>
      <c r="F4" s="17" t="n"/>
      <c r="G4" s="17" t="inlineStr">
        <is>
          <t>Reference case</t>
        </is>
      </c>
    </row>
    <row r="5" ht="15" customHeight="1" s="157">
      <c r="C5" s="17" t="inlineStr">
        <is>
          <t>Datekey</t>
        </is>
      </c>
      <c r="D5" s="17" t="inlineStr">
        <is>
          <t>d112119a</t>
        </is>
      </c>
      <c r="E5" s="17" t="n"/>
      <c r="F5" s="17" t="n"/>
      <c r="G5" s="17" t="n"/>
    </row>
    <row r="6" ht="15" customHeight="1" s="157">
      <c r="C6" s="17" t="inlineStr">
        <is>
          <t>Release Date</t>
        </is>
      </c>
      <c r="D6" s="17" t="n"/>
      <c r="E6" s="17" t="inlineStr">
        <is>
          <t xml:space="preserve"> January 2020</t>
        </is>
      </c>
      <c r="F6" s="17" t="n"/>
      <c r="G6" s="17" t="n"/>
    </row>
    <row r="10" ht="15" customHeight="1" s="157">
      <c r="A10" s="18" t="inlineStr">
        <is>
          <t>PRC000</t>
        </is>
      </c>
      <c r="B10" s="19" t="inlineStr">
        <is>
          <t>3. Energy Prices by Sector and Source</t>
        </is>
      </c>
    </row>
    <row r="11" ht="15" customHeight="1" s="157">
      <c r="B11" s="15" t="inlineStr">
        <is>
          <t>(2019 dollars per million Btu, unless otherwise noted)</t>
        </is>
      </c>
    </row>
    <row r="12" ht="15" customHeight="1" s="157">
      <c r="B12" s="15" t="n"/>
      <c r="C12" s="4" t="n"/>
      <c r="D12" s="4" t="n"/>
      <c r="E12" s="4" t="n"/>
      <c r="F12" s="4" t="n"/>
      <c r="G12" s="4" t="n"/>
      <c r="H12" s="4" t="n"/>
      <c r="I12" s="4" t="n"/>
      <c r="J12" s="4" t="n"/>
      <c r="K12" s="4" t="n"/>
      <c r="L12" s="4" t="n"/>
      <c r="M12" s="4" t="n"/>
      <c r="N12" s="4" t="n"/>
      <c r="O12" s="4" t="n"/>
      <c r="P12" s="4" t="n"/>
      <c r="Q12" s="4" t="n"/>
      <c r="R12" s="4" t="n"/>
      <c r="S12" s="4" t="n"/>
      <c r="T12" s="4" t="n"/>
      <c r="U12" s="4" t="n"/>
      <c r="V12" s="4" t="n"/>
      <c r="W12" s="4" t="n"/>
      <c r="X12" s="4" t="n"/>
      <c r="Y12" s="4" t="n"/>
      <c r="Z12" s="4" t="n"/>
      <c r="AA12" s="4" t="n"/>
      <c r="AB12" s="4" t="n"/>
      <c r="AC12" s="4" t="n"/>
      <c r="AD12" s="4" t="n"/>
      <c r="AE12" s="4" t="n"/>
      <c r="AF12" s="4" t="n"/>
      <c r="AG12" s="4" t="n"/>
      <c r="AH12" s="4" t="n"/>
      <c r="AI12" s="4" t="inlineStr">
        <is>
          <t>2019-</t>
        </is>
      </c>
    </row>
    <row r="13" ht="15" customHeight="1" s="157">
      <c r="B13" s="16" t="inlineStr">
        <is>
          <t xml:space="preserve"> Sector and Source</t>
        </is>
      </c>
      <c r="C13" s="16" t="n">
        <v>2019</v>
      </c>
      <c r="D13" s="16" t="n">
        <v>2020</v>
      </c>
      <c r="E13" s="16" t="n">
        <v>2021</v>
      </c>
      <c r="F13" s="16" t="n">
        <v>2022</v>
      </c>
      <c r="G13" s="16" t="n">
        <v>2023</v>
      </c>
      <c r="H13" s="16" t="n">
        <v>2024</v>
      </c>
      <c r="I13" s="16" t="n">
        <v>2025</v>
      </c>
      <c r="J13" s="16" t="n">
        <v>2026</v>
      </c>
      <c r="K13" s="16" t="n">
        <v>2027</v>
      </c>
      <c r="L13" s="16" t="n">
        <v>2028</v>
      </c>
      <c r="M13" s="16" t="n">
        <v>2029</v>
      </c>
      <c r="N13" s="16" t="n">
        <v>2030</v>
      </c>
      <c r="O13" s="16" t="n">
        <v>2031</v>
      </c>
      <c r="P13" s="16" t="n">
        <v>2032</v>
      </c>
      <c r="Q13" s="16" t="n">
        <v>2033</v>
      </c>
      <c r="R13" s="16" t="n">
        <v>2034</v>
      </c>
      <c r="S13" s="16" t="n">
        <v>2035</v>
      </c>
      <c r="T13" s="16" t="n">
        <v>2036</v>
      </c>
      <c r="U13" s="16" t="n">
        <v>2037</v>
      </c>
      <c r="V13" s="16" t="n">
        <v>2038</v>
      </c>
      <c r="W13" s="16" t="n">
        <v>2039</v>
      </c>
      <c r="X13" s="16" t="n">
        <v>2040</v>
      </c>
      <c r="Y13" s="16" t="n">
        <v>2041</v>
      </c>
      <c r="Z13" s="16" t="n">
        <v>2042</v>
      </c>
      <c r="AA13" s="16" t="n">
        <v>2043</v>
      </c>
      <c r="AB13" s="16" t="n">
        <v>2044</v>
      </c>
      <c r="AC13" s="16" t="n">
        <v>2045</v>
      </c>
      <c r="AD13" s="16" t="n">
        <v>2046</v>
      </c>
      <c r="AE13" s="16" t="n">
        <v>2047</v>
      </c>
      <c r="AF13" s="16" t="n">
        <v>2048</v>
      </c>
      <c r="AG13" s="16" t="n">
        <v>2049</v>
      </c>
      <c r="AH13" s="16" t="n">
        <v>2050</v>
      </c>
      <c r="AI13" s="16" t="n">
        <v>2050</v>
      </c>
    </row>
    <row r="15" ht="15" customHeight="1" s="157">
      <c r="B15" s="20" t="inlineStr">
        <is>
          <t xml:space="preserve"> Residential</t>
        </is>
      </c>
    </row>
    <row r="16" ht="15" customHeight="1" s="157">
      <c r="A16" s="18" t="inlineStr">
        <is>
          <t>PRC000:ba_LiquefiedPetr</t>
        </is>
      </c>
      <c r="B16" s="21" t="inlineStr">
        <is>
          <t xml:space="preserve">   Propane</t>
        </is>
      </c>
      <c r="C16" s="22" t="n">
        <v>21.367119</v>
      </c>
      <c r="D16" s="22" t="n">
        <v>21.103409</v>
      </c>
      <c r="E16" s="22" t="n">
        <v>21.466442</v>
      </c>
      <c r="F16" s="22" t="n">
        <v>22.180439</v>
      </c>
      <c r="G16" s="22" t="n">
        <v>22.881109</v>
      </c>
      <c r="H16" s="22" t="n">
        <v>23.650236</v>
      </c>
      <c r="I16" s="22" t="n">
        <v>24.626657</v>
      </c>
      <c r="J16" s="22" t="n">
        <v>25.687712</v>
      </c>
      <c r="K16" s="22" t="n">
        <v>26.536884</v>
      </c>
      <c r="L16" s="22" t="n">
        <v>27.189859</v>
      </c>
      <c r="M16" s="22" t="n">
        <v>27.645981</v>
      </c>
      <c r="N16" s="22" t="n">
        <v>28.038425</v>
      </c>
      <c r="O16" s="22" t="n">
        <v>28.190807</v>
      </c>
      <c r="P16" s="22" t="n">
        <v>28.350666</v>
      </c>
      <c r="Q16" s="22" t="n">
        <v>28.671799</v>
      </c>
      <c r="R16" s="22" t="n">
        <v>29.00379</v>
      </c>
      <c r="S16" s="22" t="n">
        <v>29.368948</v>
      </c>
      <c r="T16" s="22" t="n">
        <v>29.780022</v>
      </c>
      <c r="U16" s="22" t="n">
        <v>30.231045</v>
      </c>
      <c r="V16" s="22" t="n">
        <v>30.688625</v>
      </c>
      <c r="W16" s="22" t="n">
        <v>31.133049</v>
      </c>
      <c r="X16" s="22" t="n">
        <v>31.544138</v>
      </c>
      <c r="Y16" s="22" t="n">
        <v>31.930092</v>
      </c>
      <c r="Z16" s="22" t="n">
        <v>32.405441</v>
      </c>
      <c r="AA16" s="22" t="n">
        <v>32.846771</v>
      </c>
      <c r="AB16" s="22" t="n">
        <v>33.278614</v>
      </c>
      <c r="AC16" s="22" t="n">
        <v>33.706623</v>
      </c>
      <c r="AD16" s="22" t="n">
        <v>34.12421</v>
      </c>
      <c r="AE16" s="22" t="n">
        <v>34.599556</v>
      </c>
      <c r="AF16" s="22" t="n">
        <v>35.104355</v>
      </c>
      <c r="AG16" s="22" t="n">
        <v>35.563744</v>
      </c>
      <c r="AH16" s="22" t="n">
        <v>35.996456</v>
      </c>
      <c r="AI16" s="23" t="n">
        <v>0.016967</v>
      </c>
    </row>
    <row r="17" ht="15" customHeight="1" s="157">
      <c r="A17" s="18" t="inlineStr">
        <is>
          <t>PRC000:ba_DistillateFue</t>
        </is>
      </c>
      <c r="B17" s="21" t="inlineStr">
        <is>
          <t xml:space="preserve">   Distillate Fuel Oil</t>
        </is>
      </c>
      <c r="C17" s="22" t="n">
        <v>21.885006</v>
      </c>
      <c r="D17" s="22" t="n">
        <v>21.296852</v>
      </c>
      <c r="E17" s="22" t="n">
        <v>21.633049</v>
      </c>
      <c r="F17" s="22" t="n">
        <v>22.205118</v>
      </c>
      <c r="G17" s="22" t="n">
        <v>22.606241</v>
      </c>
      <c r="H17" s="22" t="n">
        <v>23.274977</v>
      </c>
      <c r="I17" s="22" t="n">
        <v>23.709663</v>
      </c>
      <c r="J17" s="22" t="n">
        <v>24.074211</v>
      </c>
      <c r="K17" s="22" t="n">
        <v>24.104382</v>
      </c>
      <c r="L17" s="22" t="n">
        <v>24.444967</v>
      </c>
      <c r="M17" s="22" t="n">
        <v>24.643778</v>
      </c>
      <c r="N17" s="22" t="n">
        <v>24.759037</v>
      </c>
      <c r="O17" s="22" t="n">
        <v>25.029266</v>
      </c>
      <c r="P17" s="22" t="n">
        <v>25.196709</v>
      </c>
      <c r="Q17" s="22" t="n">
        <v>25.524443</v>
      </c>
      <c r="R17" s="22" t="n">
        <v>25.735933</v>
      </c>
      <c r="S17" s="22" t="n">
        <v>25.950191</v>
      </c>
      <c r="T17" s="22" t="n">
        <v>26.194136</v>
      </c>
      <c r="U17" s="22" t="n">
        <v>26.345205</v>
      </c>
      <c r="V17" s="22" t="n">
        <v>26.555067</v>
      </c>
      <c r="W17" s="22" t="n">
        <v>26.78067</v>
      </c>
      <c r="X17" s="22" t="n">
        <v>26.790041</v>
      </c>
      <c r="Y17" s="22" t="n">
        <v>26.979055</v>
      </c>
      <c r="Z17" s="22" t="n">
        <v>27.345802</v>
      </c>
      <c r="AA17" s="22" t="n">
        <v>27.510275</v>
      </c>
      <c r="AB17" s="22" t="n">
        <v>27.707808</v>
      </c>
      <c r="AC17" s="22" t="n">
        <v>28.063734</v>
      </c>
      <c r="AD17" s="22" t="n">
        <v>28.108652</v>
      </c>
      <c r="AE17" s="22" t="n">
        <v>28.359882</v>
      </c>
      <c r="AF17" s="22" t="n">
        <v>28.629049</v>
      </c>
      <c r="AG17" s="22" t="n">
        <v>28.806082</v>
      </c>
      <c r="AH17" s="22" t="n">
        <v>28.939575</v>
      </c>
      <c r="AI17" s="23" t="n">
        <v>0.009054</v>
      </c>
    </row>
    <row r="18" ht="15" customHeight="1" s="157">
      <c r="A18" s="18" t="inlineStr">
        <is>
          <t>PRC000:ba_NaturalGas</t>
        </is>
      </c>
      <c r="B18" s="21" t="inlineStr">
        <is>
          <t xml:space="preserve">   Natural Gas</t>
        </is>
      </c>
      <c r="C18" s="22" t="n">
        <v>10.40076</v>
      </c>
      <c r="D18" s="22" t="n">
        <v>10.013341</v>
      </c>
      <c r="E18" s="22" t="n">
        <v>10.139873</v>
      </c>
      <c r="F18" s="22" t="n">
        <v>10.064783</v>
      </c>
      <c r="G18" s="22" t="n">
        <v>10.026473</v>
      </c>
      <c r="H18" s="22" t="n">
        <v>10.057588</v>
      </c>
      <c r="I18" s="22" t="n">
        <v>10.188621</v>
      </c>
      <c r="J18" s="22" t="n">
        <v>10.375728</v>
      </c>
      <c r="K18" s="22" t="n">
        <v>10.54122</v>
      </c>
      <c r="L18" s="22" t="n">
        <v>10.649031</v>
      </c>
      <c r="M18" s="22" t="n">
        <v>10.705569</v>
      </c>
      <c r="N18" s="22" t="n">
        <v>10.975032</v>
      </c>
      <c r="O18" s="22" t="n">
        <v>10.975427</v>
      </c>
      <c r="P18" s="22" t="n">
        <v>11.02053</v>
      </c>
      <c r="Q18" s="22" t="n">
        <v>11.159978</v>
      </c>
      <c r="R18" s="22" t="n">
        <v>11.239524</v>
      </c>
      <c r="S18" s="22" t="n">
        <v>11.27379</v>
      </c>
      <c r="T18" s="22" t="n">
        <v>11.281422</v>
      </c>
      <c r="U18" s="22" t="n">
        <v>11.354434</v>
      </c>
      <c r="V18" s="22" t="n">
        <v>11.408001</v>
      </c>
      <c r="W18" s="22" t="n">
        <v>11.447461</v>
      </c>
      <c r="X18" s="22" t="n">
        <v>11.475216</v>
      </c>
      <c r="Y18" s="22" t="n">
        <v>11.520025</v>
      </c>
      <c r="Z18" s="22" t="n">
        <v>11.560247</v>
      </c>
      <c r="AA18" s="22" t="n">
        <v>11.598577</v>
      </c>
      <c r="AB18" s="22" t="n">
        <v>11.630268</v>
      </c>
      <c r="AC18" s="22" t="n">
        <v>11.690177</v>
      </c>
      <c r="AD18" s="22" t="n">
        <v>11.747246</v>
      </c>
      <c r="AE18" s="22" t="n">
        <v>11.822726</v>
      </c>
      <c r="AF18" s="22" t="n">
        <v>11.867517</v>
      </c>
      <c r="AG18" s="22" t="n">
        <v>11.937593</v>
      </c>
      <c r="AH18" s="22" t="n">
        <v>11.997739</v>
      </c>
      <c r="AI18" s="23" t="n">
        <v>0.004618</v>
      </c>
    </row>
    <row r="19" ht="15" customHeight="1" s="157">
      <c r="A19" s="18" t="inlineStr">
        <is>
          <t>PRC000:ba_Electricity</t>
        </is>
      </c>
      <c r="B19" s="21" t="inlineStr">
        <is>
          <t xml:space="preserve">   Electricity</t>
        </is>
      </c>
      <c r="C19" s="22" t="n">
        <v>36.809517</v>
      </c>
      <c r="D19" s="22" t="n">
        <v>36.328312</v>
      </c>
      <c r="E19" s="22" t="n">
        <v>36.524483</v>
      </c>
      <c r="F19" s="22" t="n">
        <v>36.565094</v>
      </c>
      <c r="G19" s="22" t="n">
        <v>36.77327</v>
      </c>
      <c r="H19" s="22" t="n">
        <v>37.156204</v>
      </c>
      <c r="I19" s="22" t="n">
        <v>37.687702</v>
      </c>
      <c r="J19" s="22" t="n">
        <v>38.173763</v>
      </c>
      <c r="K19" s="22" t="n">
        <v>38.425705</v>
      </c>
      <c r="L19" s="22" t="n">
        <v>38.378876</v>
      </c>
      <c r="M19" s="22" t="n">
        <v>38.245457</v>
      </c>
      <c r="N19" s="22" t="n">
        <v>38.274387</v>
      </c>
      <c r="O19" s="22" t="n">
        <v>38.189896</v>
      </c>
      <c r="P19" s="22" t="n">
        <v>38.099789</v>
      </c>
      <c r="Q19" s="22" t="n">
        <v>38.228615</v>
      </c>
      <c r="R19" s="22" t="n">
        <v>38.282955</v>
      </c>
      <c r="S19" s="22" t="n">
        <v>38.096138</v>
      </c>
      <c r="T19" s="22" t="n">
        <v>37.990562</v>
      </c>
      <c r="U19" s="22" t="n">
        <v>37.873898</v>
      </c>
      <c r="V19" s="22" t="n">
        <v>37.909523</v>
      </c>
      <c r="W19" s="22" t="n">
        <v>37.801682</v>
      </c>
      <c r="X19" s="22" t="n">
        <v>37.635208</v>
      </c>
      <c r="Y19" s="22" t="n">
        <v>37.57143</v>
      </c>
      <c r="Z19" s="22" t="n">
        <v>37.458904</v>
      </c>
      <c r="AA19" s="22" t="n">
        <v>37.362671</v>
      </c>
      <c r="AB19" s="22" t="n">
        <v>37.349266</v>
      </c>
      <c r="AC19" s="22" t="n">
        <v>37.277393</v>
      </c>
      <c r="AD19" s="22" t="n">
        <v>37.163021</v>
      </c>
      <c r="AE19" s="22" t="n">
        <v>37.140564</v>
      </c>
      <c r="AF19" s="22" t="n">
        <v>37.02845</v>
      </c>
      <c r="AG19" s="22" t="n">
        <v>36.834682</v>
      </c>
      <c r="AH19" s="22" t="n">
        <v>36.683495</v>
      </c>
      <c r="AI19" s="23" t="n">
        <v>-0.000111</v>
      </c>
    </row>
    <row r="21" ht="15" customHeight="1" s="157">
      <c r="B21" s="20" t="inlineStr">
        <is>
          <t xml:space="preserve"> Commercial</t>
        </is>
      </c>
    </row>
    <row r="22" ht="15" customHeight="1" s="157">
      <c r="A22" s="18" t="inlineStr">
        <is>
          <t>PRC000:ca_LiquefiedGas</t>
        </is>
      </c>
      <c r="B22" s="21" t="inlineStr">
        <is>
          <t xml:space="preserve">   Propane</t>
        </is>
      </c>
      <c r="C22" s="22" t="n">
        <v>17.532707</v>
      </c>
      <c r="D22" s="22" t="n">
        <v>16.461679</v>
      </c>
      <c r="E22" s="22" t="n">
        <v>16.897226</v>
      </c>
      <c r="F22" s="22" t="n">
        <v>17.642332</v>
      </c>
      <c r="G22" s="22" t="n">
        <v>18.154827</v>
      </c>
      <c r="H22" s="22" t="n">
        <v>18.709137</v>
      </c>
      <c r="I22" s="22" t="n">
        <v>19.48735</v>
      </c>
      <c r="J22" s="22" t="n">
        <v>20.253893</v>
      </c>
      <c r="K22" s="22" t="n">
        <v>20.666298</v>
      </c>
      <c r="L22" s="22" t="n">
        <v>20.915295</v>
      </c>
      <c r="M22" s="22" t="n">
        <v>21.033928</v>
      </c>
      <c r="N22" s="22" t="n">
        <v>21.178768</v>
      </c>
      <c r="O22" s="22" t="n">
        <v>21.187819</v>
      </c>
      <c r="P22" s="22" t="n">
        <v>21.270918</v>
      </c>
      <c r="Q22" s="22" t="n">
        <v>21.564543</v>
      </c>
      <c r="R22" s="22" t="n">
        <v>21.812473</v>
      </c>
      <c r="S22" s="22" t="n">
        <v>22.069616</v>
      </c>
      <c r="T22" s="22" t="n">
        <v>22.360126</v>
      </c>
      <c r="U22" s="22" t="n">
        <v>22.672346</v>
      </c>
      <c r="V22" s="22" t="n">
        <v>22.966261</v>
      </c>
      <c r="W22" s="22" t="n">
        <v>23.233778</v>
      </c>
      <c r="X22" s="22" t="n">
        <v>23.463499</v>
      </c>
      <c r="Y22" s="22" t="n">
        <v>23.678507</v>
      </c>
      <c r="Z22" s="22" t="n">
        <v>24.019243</v>
      </c>
      <c r="AA22" s="22" t="n">
        <v>24.278933</v>
      </c>
      <c r="AB22" s="22" t="n">
        <v>24.533298</v>
      </c>
      <c r="AC22" s="22" t="n">
        <v>24.788464</v>
      </c>
      <c r="AD22" s="22" t="n">
        <v>25.033518</v>
      </c>
      <c r="AE22" s="22" t="n">
        <v>25.354244</v>
      </c>
      <c r="AF22" s="22" t="n">
        <v>25.684698</v>
      </c>
      <c r="AG22" s="22" t="n">
        <v>25.939331</v>
      </c>
      <c r="AH22" s="22" t="n">
        <v>26.177326</v>
      </c>
      <c r="AI22" s="23" t="n">
        <v>0.013014</v>
      </c>
    </row>
    <row r="23" ht="15" customHeight="1" s="157">
      <c r="A23" s="18" t="inlineStr">
        <is>
          <t>PRC000:ca_DistillateFue</t>
        </is>
      </c>
      <c r="B23" s="21" t="inlineStr">
        <is>
          <t xml:space="preserve">   Distillate Fuel Oil</t>
        </is>
      </c>
      <c r="C23" s="22" t="n">
        <v>21.969456</v>
      </c>
      <c r="D23" s="22" t="n">
        <v>21.376654</v>
      </c>
      <c r="E23" s="22" t="n">
        <v>20.734304</v>
      </c>
      <c r="F23" s="22" t="n">
        <v>20.318745</v>
      </c>
      <c r="G23" s="22" t="n">
        <v>19.736814</v>
      </c>
      <c r="H23" s="22" t="n">
        <v>19.414501</v>
      </c>
      <c r="I23" s="22" t="n">
        <v>18.841921</v>
      </c>
      <c r="J23" s="22" t="n">
        <v>19.221987</v>
      </c>
      <c r="K23" s="22" t="n">
        <v>19.257793</v>
      </c>
      <c r="L23" s="22" t="n">
        <v>19.602175</v>
      </c>
      <c r="M23" s="22" t="n">
        <v>19.805004</v>
      </c>
      <c r="N23" s="22" t="n">
        <v>20.225742</v>
      </c>
      <c r="O23" s="22" t="n">
        <v>20.496693</v>
      </c>
      <c r="P23" s="22" t="n">
        <v>20.665499</v>
      </c>
      <c r="Q23" s="22" t="n">
        <v>21.058674</v>
      </c>
      <c r="R23" s="22" t="n">
        <v>21.268713</v>
      </c>
      <c r="S23" s="22" t="n">
        <v>21.493673</v>
      </c>
      <c r="T23" s="22" t="n">
        <v>21.746466</v>
      </c>
      <c r="U23" s="22" t="n">
        <v>21.899796</v>
      </c>
      <c r="V23" s="22" t="n">
        <v>22.113047</v>
      </c>
      <c r="W23" s="22" t="n">
        <v>22.346645</v>
      </c>
      <c r="X23" s="22" t="n">
        <v>22.361111</v>
      </c>
      <c r="Y23" s="22" t="n">
        <v>22.55529</v>
      </c>
      <c r="Z23" s="22" t="n">
        <v>22.929819</v>
      </c>
      <c r="AA23" s="22" t="n">
        <v>23.103239</v>
      </c>
      <c r="AB23" s="22" t="n">
        <v>23.299997</v>
      </c>
      <c r="AC23" s="22" t="n">
        <v>23.673317</v>
      </c>
      <c r="AD23" s="22" t="n">
        <v>23.71648</v>
      </c>
      <c r="AE23" s="22" t="n">
        <v>23.993053</v>
      </c>
      <c r="AF23" s="22" t="n">
        <v>24.261074</v>
      </c>
      <c r="AG23" s="22" t="n">
        <v>24.447094</v>
      </c>
      <c r="AH23" s="22" t="n">
        <v>24.596321</v>
      </c>
      <c r="AI23" s="23" t="n">
        <v>0.00365</v>
      </c>
    </row>
    <row r="24" ht="15" customHeight="1" s="157">
      <c r="A24" s="18" t="inlineStr">
        <is>
          <t>PRC000:ca_ResidualFuel</t>
        </is>
      </c>
      <c r="B24" s="21" t="inlineStr">
        <is>
          <t xml:space="preserve">   Residual Fuel Oil</t>
        </is>
      </c>
      <c r="C24" s="22" t="n">
        <v>6.359512</v>
      </c>
      <c r="D24" s="22" t="n">
        <v>3.619777</v>
      </c>
      <c r="E24" s="22" t="n">
        <v>5.087158</v>
      </c>
      <c r="F24" s="22" t="n">
        <v>6.295322</v>
      </c>
      <c r="G24" s="22" t="n">
        <v>7.469472</v>
      </c>
      <c r="H24" s="22" t="n">
        <v>8.749623</v>
      </c>
      <c r="I24" s="22" t="n">
        <v>10.095472</v>
      </c>
      <c r="J24" s="22" t="n">
        <v>10.090912</v>
      </c>
      <c r="K24" s="22" t="n">
        <v>10.459769</v>
      </c>
      <c r="L24" s="22" t="n">
        <v>10.387751</v>
      </c>
      <c r="M24" s="22" t="n">
        <v>10.830751</v>
      </c>
      <c r="N24" s="22" t="n">
        <v>10.981043</v>
      </c>
      <c r="O24" s="22" t="n">
        <v>11.299893</v>
      </c>
      <c r="P24" s="22" t="n">
        <v>11.404179</v>
      </c>
      <c r="Q24" s="22" t="n">
        <v>11.657706</v>
      </c>
      <c r="R24" s="22" t="n">
        <v>11.757784</v>
      </c>
      <c r="S24" s="22" t="n">
        <v>12.003828</v>
      </c>
      <c r="T24" s="22" t="n">
        <v>12.225603</v>
      </c>
      <c r="U24" s="22" t="n">
        <v>12.361254</v>
      </c>
      <c r="V24" s="22" t="n">
        <v>12.551183</v>
      </c>
      <c r="W24" s="22" t="n">
        <v>12.845353</v>
      </c>
      <c r="X24" s="22" t="n">
        <v>13.172822</v>
      </c>
      <c r="Y24" s="22" t="n">
        <v>13.485004</v>
      </c>
      <c r="Z24" s="22" t="n">
        <v>13.692395</v>
      </c>
      <c r="AA24" s="22" t="n">
        <v>13.907762</v>
      </c>
      <c r="AB24" s="22" t="n">
        <v>14.059457</v>
      </c>
      <c r="AC24" s="22" t="n">
        <v>14.141888</v>
      </c>
      <c r="AD24" s="22" t="n">
        <v>14.47915</v>
      </c>
      <c r="AE24" s="22" t="n">
        <v>14.518565</v>
      </c>
      <c r="AF24" s="22" t="n">
        <v>14.680243</v>
      </c>
      <c r="AG24" s="22" t="n">
        <v>14.886027</v>
      </c>
      <c r="AH24" s="22" t="n">
        <v>15.222129</v>
      </c>
      <c r="AI24" s="23" t="n">
        <v>0.028555</v>
      </c>
    </row>
    <row r="25" ht="15" customHeight="1" s="157">
      <c r="A25" s="18" t="inlineStr">
        <is>
          <t>PRC000:ca_NaturalGas</t>
        </is>
      </c>
      <c r="B25" s="21" t="inlineStr">
        <is>
          <t xml:space="preserve">   Natural Gas</t>
        </is>
      </c>
      <c r="C25" s="22" t="n">
        <v>7.515265</v>
      </c>
      <c r="D25" s="22" t="n">
        <v>7.15601</v>
      </c>
      <c r="E25" s="22" t="n">
        <v>7.302592</v>
      </c>
      <c r="F25" s="22" t="n">
        <v>7.322556</v>
      </c>
      <c r="G25" s="22" t="n">
        <v>7.375051</v>
      </c>
      <c r="H25" s="22" t="n">
        <v>7.498715</v>
      </c>
      <c r="I25" s="22" t="n">
        <v>7.719114</v>
      </c>
      <c r="J25" s="22" t="n">
        <v>7.864563</v>
      </c>
      <c r="K25" s="22" t="n">
        <v>7.989774</v>
      </c>
      <c r="L25" s="22" t="n">
        <v>8.060304</v>
      </c>
      <c r="M25" s="22" t="n">
        <v>8.084854999999999</v>
      </c>
      <c r="N25" s="22" t="n">
        <v>8.253708</v>
      </c>
      <c r="O25" s="22" t="n">
        <v>8.219889</v>
      </c>
      <c r="P25" s="22" t="n">
        <v>8.238519</v>
      </c>
      <c r="Q25" s="22" t="n">
        <v>8.343185</v>
      </c>
      <c r="R25" s="22" t="n">
        <v>8.398459000000001</v>
      </c>
      <c r="S25" s="22" t="n">
        <v>8.411118999999999</v>
      </c>
      <c r="T25" s="22" t="n">
        <v>8.399799</v>
      </c>
      <c r="U25" s="22" t="n">
        <v>8.451629000000001</v>
      </c>
      <c r="V25" s="22" t="n">
        <v>8.486262</v>
      </c>
      <c r="W25" s="22" t="n">
        <v>8.508046999999999</v>
      </c>
      <c r="X25" s="22" t="n">
        <v>8.520493999999999</v>
      </c>
      <c r="Y25" s="22" t="n">
        <v>8.549652999999999</v>
      </c>
      <c r="Z25" s="22" t="n">
        <v>8.575176000000001</v>
      </c>
      <c r="AA25" s="22" t="n">
        <v>8.598577000000001</v>
      </c>
      <c r="AB25" s="22" t="n">
        <v>8.615309999999999</v>
      </c>
      <c r="AC25" s="22" t="n">
        <v>8.659641000000001</v>
      </c>
      <c r="AD25" s="22" t="n">
        <v>8.701561</v>
      </c>
      <c r="AE25" s="22" t="n">
        <v>8.761276000000001</v>
      </c>
      <c r="AF25" s="22" t="n">
        <v>8.791295</v>
      </c>
      <c r="AG25" s="22" t="n">
        <v>8.845155</v>
      </c>
      <c r="AH25" s="22" t="n">
        <v>8.890513</v>
      </c>
      <c r="AI25" s="23" t="n">
        <v>0.005436</v>
      </c>
    </row>
    <row r="26" ht="15" customHeight="1" s="157">
      <c r="A26" s="18" t="inlineStr">
        <is>
          <t>PRC000:ca_Electricity</t>
        </is>
      </c>
      <c r="B26" s="21" t="inlineStr">
        <is>
          <t xml:space="preserve">   Electricity</t>
        </is>
      </c>
      <c r="C26" s="22" t="n">
        <v>30.830906</v>
      </c>
      <c r="D26" s="22" t="n">
        <v>30.223993</v>
      </c>
      <c r="E26" s="22" t="n">
        <v>29.923038</v>
      </c>
      <c r="F26" s="22" t="n">
        <v>29.868093</v>
      </c>
      <c r="G26" s="22" t="n">
        <v>29.843609</v>
      </c>
      <c r="H26" s="22" t="n">
        <v>30.006659</v>
      </c>
      <c r="I26" s="22" t="n">
        <v>30.440975</v>
      </c>
      <c r="J26" s="22" t="n">
        <v>30.80529</v>
      </c>
      <c r="K26" s="22" t="n">
        <v>30.944893</v>
      </c>
      <c r="L26" s="22" t="n">
        <v>30.75252</v>
      </c>
      <c r="M26" s="22" t="n">
        <v>30.491638</v>
      </c>
      <c r="N26" s="22" t="n">
        <v>30.434599</v>
      </c>
      <c r="O26" s="22" t="n">
        <v>30.253323</v>
      </c>
      <c r="P26" s="22" t="n">
        <v>30.004961</v>
      </c>
      <c r="Q26" s="22" t="n">
        <v>30.090971</v>
      </c>
      <c r="R26" s="22" t="n">
        <v>30.068455</v>
      </c>
      <c r="S26" s="22" t="n">
        <v>29.834833</v>
      </c>
      <c r="T26" s="22" t="n">
        <v>29.698431</v>
      </c>
      <c r="U26" s="22" t="n">
        <v>29.542187</v>
      </c>
      <c r="V26" s="22" t="n">
        <v>29.58918</v>
      </c>
      <c r="W26" s="22" t="n">
        <v>29.462006</v>
      </c>
      <c r="X26" s="22" t="n">
        <v>29.240297</v>
      </c>
      <c r="Y26" s="22" t="n">
        <v>29.175716</v>
      </c>
      <c r="Z26" s="22" t="n">
        <v>29.095675</v>
      </c>
      <c r="AA26" s="22" t="n">
        <v>28.940348</v>
      </c>
      <c r="AB26" s="22" t="n">
        <v>28.91678</v>
      </c>
      <c r="AC26" s="22" t="n">
        <v>28.819708</v>
      </c>
      <c r="AD26" s="22" t="n">
        <v>28.688568</v>
      </c>
      <c r="AE26" s="22" t="n">
        <v>28.681221</v>
      </c>
      <c r="AF26" s="22" t="n">
        <v>28.564234</v>
      </c>
      <c r="AG26" s="22" t="n">
        <v>28.388195</v>
      </c>
      <c r="AH26" s="22" t="n">
        <v>28.271893</v>
      </c>
      <c r="AI26" s="23" t="n">
        <v>-0.002791</v>
      </c>
    </row>
    <row r="27" ht="15.75" customHeight="1" s="157"/>
    <row r="28" ht="15" customHeight="1" s="157">
      <c r="B28" s="20" t="inlineStr">
        <is>
          <t xml:space="preserve"> Industrial 1/</t>
        </is>
      </c>
    </row>
    <row r="29" ht="15" customHeight="1" s="157">
      <c r="A29" s="18" t="inlineStr">
        <is>
          <t>PRC000:da_LiquefiedPetr</t>
        </is>
      </c>
      <c r="B29" s="21" t="inlineStr">
        <is>
          <t xml:space="preserve">   Propane</t>
        </is>
      </c>
      <c r="C29" s="22" t="n">
        <v>12.658596</v>
      </c>
      <c r="D29" s="22" t="n">
        <v>11.557613</v>
      </c>
      <c r="E29" s="22" t="n">
        <v>12.121316</v>
      </c>
      <c r="F29" s="22" t="n">
        <v>12.897453</v>
      </c>
      <c r="G29" s="22" t="n">
        <v>13.37606</v>
      </c>
      <c r="H29" s="22" t="n">
        <v>13.920742</v>
      </c>
      <c r="I29" s="22" t="n">
        <v>14.718675</v>
      </c>
      <c r="J29" s="22" t="n">
        <v>15.490639</v>
      </c>
      <c r="K29" s="22" t="n">
        <v>15.865518</v>
      </c>
      <c r="L29" s="22" t="n">
        <v>16.092716</v>
      </c>
      <c r="M29" s="22" t="n">
        <v>16.194342</v>
      </c>
      <c r="N29" s="22" t="n">
        <v>16.112474</v>
      </c>
      <c r="O29" s="22" t="n">
        <v>16.127193</v>
      </c>
      <c r="P29" s="22" t="n">
        <v>16.2225</v>
      </c>
      <c r="Q29" s="22" t="n">
        <v>16.518353</v>
      </c>
      <c r="R29" s="22" t="n">
        <v>16.775681</v>
      </c>
      <c r="S29" s="22" t="n">
        <v>17.043198</v>
      </c>
      <c r="T29" s="22" t="n">
        <v>17.349249</v>
      </c>
      <c r="U29" s="22" t="n">
        <v>17.678316</v>
      </c>
      <c r="V29" s="22" t="n">
        <v>17.984577</v>
      </c>
      <c r="W29" s="22" t="n">
        <v>18.26259</v>
      </c>
      <c r="X29" s="22" t="n">
        <v>18.50012</v>
      </c>
      <c r="Y29" s="22" t="n">
        <v>18.725389</v>
      </c>
      <c r="Z29" s="22" t="n">
        <v>19.102764</v>
      </c>
      <c r="AA29" s="22" t="n">
        <v>19.37224</v>
      </c>
      <c r="AB29" s="22" t="n">
        <v>19.642893</v>
      </c>
      <c r="AC29" s="22" t="n">
        <v>19.91711</v>
      </c>
      <c r="AD29" s="22" t="n">
        <v>20.180212</v>
      </c>
      <c r="AE29" s="22" t="n">
        <v>20.536682</v>
      </c>
      <c r="AF29" s="22" t="n">
        <v>20.898357</v>
      </c>
      <c r="AG29" s="22" t="n">
        <v>21.166986</v>
      </c>
      <c r="AH29" s="22" t="n">
        <v>21.424034</v>
      </c>
      <c r="AI29" s="23" t="n">
        <v>0.017118</v>
      </c>
    </row>
    <row r="30" ht="15" customHeight="1" s="157">
      <c r="A30" s="18" t="inlineStr">
        <is>
          <t>PRC000:da_DistillateFue</t>
        </is>
      </c>
      <c r="B30" s="21" t="inlineStr">
        <is>
          <t xml:space="preserve">   Distillate Fuel Oil</t>
        </is>
      </c>
      <c r="C30" s="22" t="n">
        <v>21.893784</v>
      </c>
      <c r="D30" s="22" t="n">
        <v>21.301304</v>
      </c>
      <c r="E30" s="22" t="n">
        <v>20.683617</v>
      </c>
      <c r="F30" s="22" t="n">
        <v>20.286152</v>
      </c>
      <c r="G30" s="22" t="n">
        <v>19.724686</v>
      </c>
      <c r="H30" s="22" t="n">
        <v>19.419933</v>
      </c>
      <c r="I30" s="22" t="n">
        <v>18.849424</v>
      </c>
      <c r="J30" s="22" t="n">
        <v>19.250404</v>
      </c>
      <c r="K30" s="22" t="n">
        <v>19.300062</v>
      </c>
      <c r="L30" s="22" t="n">
        <v>19.647911</v>
      </c>
      <c r="M30" s="22" t="n">
        <v>19.861506</v>
      </c>
      <c r="N30" s="22" t="n">
        <v>19.985909</v>
      </c>
      <c r="O30" s="22" t="n">
        <v>20.263889</v>
      </c>
      <c r="P30" s="22" t="n">
        <v>20.439947</v>
      </c>
      <c r="Q30" s="22" t="n">
        <v>20.797567</v>
      </c>
      <c r="R30" s="22" t="n">
        <v>21.008881</v>
      </c>
      <c r="S30" s="22" t="n">
        <v>21.241524</v>
      </c>
      <c r="T30" s="22" t="n">
        <v>21.495619</v>
      </c>
      <c r="U30" s="22" t="n">
        <v>21.654123</v>
      </c>
      <c r="V30" s="22" t="n">
        <v>21.868317</v>
      </c>
      <c r="W30" s="22" t="n">
        <v>22.103235</v>
      </c>
      <c r="X30" s="22" t="n">
        <v>22.121178</v>
      </c>
      <c r="Y30" s="22" t="n">
        <v>22.315123</v>
      </c>
      <c r="Z30" s="22" t="n">
        <v>22.694962</v>
      </c>
      <c r="AA30" s="22" t="n">
        <v>22.86813</v>
      </c>
      <c r="AB30" s="22" t="n">
        <v>23.072498</v>
      </c>
      <c r="AC30" s="22" t="n">
        <v>23.45475</v>
      </c>
      <c r="AD30" s="22" t="n">
        <v>23.488489</v>
      </c>
      <c r="AE30" s="22" t="n">
        <v>23.768089</v>
      </c>
      <c r="AF30" s="22" t="n">
        <v>24.02384</v>
      </c>
      <c r="AG30" s="22" t="n">
        <v>24.207714</v>
      </c>
      <c r="AH30" s="22" t="n">
        <v>24.368834</v>
      </c>
      <c r="AI30" s="23" t="n">
        <v>0.003461</v>
      </c>
    </row>
    <row r="31" ht="15" customHeight="1" s="157">
      <c r="A31" s="18" t="inlineStr">
        <is>
          <t>PRC000:da_ResidualFuel</t>
        </is>
      </c>
      <c r="B31" s="21" t="inlineStr">
        <is>
          <t xml:space="preserve">   Residual Fuel Oil</t>
        </is>
      </c>
      <c r="C31" s="22" t="n">
        <v>6.483411</v>
      </c>
      <c r="D31" s="22" t="n">
        <v>3.618051</v>
      </c>
      <c r="E31" s="22" t="n">
        <v>5.26756</v>
      </c>
      <c r="F31" s="22" t="n">
        <v>6.978014</v>
      </c>
      <c r="G31" s="22" t="n">
        <v>8.560504</v>
      </c>
      <c r="H31" s="22" t="n">
        <v>10.318695</v>
      </c>
      <c r="I31" s="22" t="n">
        <v>12.019481</v>
      </c>
      <c r="J31" s="22" t="n">
        <v>11.988135</v>
      </c>
      <c r="K31" s="22" t="n">
        <v>12.446024</v>
      </c>
      <c r="L31" s="22" t="n">
        <v>12.287184</v>
      </c>
      <c r="M31" s="22" t="n">
        <v>12.740126</v>
      </c>
      <c r="N31" s="22" t="n">
        <v>12.94039</v>
      </c>
      <c r="O31" s="22" t="n">
        <v>13.283211</v>
      </c>
      <c r="P31" s="22" t="n">
        <v>13.363053</v>
      </c>
      <c r="Q31" s="22" t="n">
        <v>13.599288</v>
      </c>
      <c r="R31" s="22" t="n">
        <v>13.670406</v>
      </c>
      <c r="S31" s="22" t="n">
        <v>13.914327</v>
      </c>
      <c r="T31" s="22" t="n">
        <v>14.140805</v>
      </c>
      <c r="U31" s="22" t="n">
        <v>14.34101</v>
      </c>
      <c r="V31" s="22" t="n">
        <v>14.5328</v>
      </c>
      <c r="W31" s="22" t="n">
        <v>14.830558</v>
      </c>
      <c r="X31" s="22" t="n">
        <v>15.179667</v>
      </c>
      <c r="Y31" s="22" t="n">
        <v>15.474697</v>
      </c>
      <c r="Z31" s="22" t="n">
        <v>15.701387</v>
      </c>
      <c r="AA31" s="22" t="n">
        <v>15.907579</v>
      </c>
      <c r="AB31" s="22" t="n">
        <v>16.065977</v>
      </c>
      <c r="AC31" s="22" t="n">
        <v>16.153669</v>
      </c>
      <c r="AD31" s="22" t="n">
        <v>16.481852</v>
      </c>
      <c r="AE31" s="22" t="n">
        <v>16.52821</v>
      </c>
      <c r="AF31" s="22" t="n">
        <v>16.694122</v>
      </c>
      <c r="AG31" s="22" t="n">
        <v>16.899334</v>
      </c>
      <c r="AH31" s="22" t="n">
        <v>17.211279</v>
      </c>
      <c r="AI31" s="23" t="n">
        <v>0.031995</v>
      </c>
    </row>
    <row r="32" ht="15" customHeight="1" s="157">
      <c r="A32" s="18" t="inlineStr">
        <is>
          <t>PRC000:da_NaturalGas</t>
        </is>
      </c>
      <c r="B32" s="21" t="inlineStr">
        <is>
          <t xml:space="preserve">   Natural Gas 2/</t>
        </is>
      </c>
      <c r="C32" s="22" t="n">
        <v>3.601216</v>
      </c>
      <c r="D32" s="22" t="n">
        <v>3.441677</v>
      </c>
      <c r="E32" s="22" t="n">
        <v>3.535549</v>
      </c>
      <c r="F32" s="22" t="n">
        <v>3.471598</v>
      </c>
      <c r="G32" s="22" t="n">
        <v>3.486336</v>
      </c>
      <c r="H32" s="22" t="n">
        <v>3.563946</v>
      </c>
      <c r="I32" s="22" t="n">
        <v>3.76343</v>
      </c>
      <c r="J32" s="22" t="n">
        <v>3.989637</v>
      </c>
      <c r="K32" s="22" t="n">
        <v>4.137623</v>
      </c>
      <c r="L32" s="22" t="n">
        <v>4.220512</v>
      </c>
      <c r="M32" s="22" t="n">
        <v>4.228387</v>
      </c>
      <c r="N32" s="22" t="n">
        <v>4.164311</v>
      </c>
      <c r="O32" s="22" t="n">
        <v>4.119952</v>
      </c>
      <c r="P32" s="22" t="n">
        <v>4.135337</v>
      </c>
      <c r="Q32" s="22" t="n">
        <v>4.195072</v>
      </c>
      <c r="R32" s="22" t="n">
        <v>4.240937</v>
      </c>
      <c r="S32" s="22" t="n">
        <v>4.238475</v>
      </c>
      <c r="T32" s="22" t="n">
        <v>4.22864</v>
      </c>
      <c r="U32" s="22" t="n">
        <v>4.267293</v>
      </c>
      <c r="V32" s="22" t="n">
        <v>4.290952</v>
      </c>
      <c r="W32" s="22" t="n">
        <v>4.297682</v>
      </c>
      <c r="X32" s="22" t="n">
        <v>4.299946</v>
      </c>
      <c r="Y32" s="22" t="n">
        <v>4.29982</v>
      </c>
      <c r="Z32" s="22" t="n">
        <v>4.316083</v>
      </c>
      <c r="AA32" s="22" t="n">
        <v>4.330016</v>
      </c>
      <c r="AB32" s="22" t="n">
        <v>4.34361</v>
      </c>
      <c r="AC32" s="22" t="n">
        <v>4.366872</v>
      </c>
      <c r="AD32" s="22" t="n">
        <v>4.405143</v>
      </c>
      <c r="AE32" s="22" t="n">
        <v>4.455194</v>
      </c>
      <c r="AF32" s="22" t="n">
        <v>4.487362</v>
      </c>
      <c r="AG32" s="22" t="n">
        <v>4.516387</v>
      </c>
      <c r="AH32" s="22" t="n">
        <v>4.566297</v>
      </c>
      <c r="AI32" s="23" t="n">
        <v>0.007689</v>
      </c>
    </row>
    <row r="33" ht="15" customHeight="1" s="157">
      <c r="A33" s="18" t="inlineStr">
        <is>
          <t>PRC000:da_Metallurgical</t>
        </is>
      </c>
      <c r="B33" s="21" t="inlineStr">
        <is>
          <t xml:space="preserve">   Metallurgical Coal</t>
        </is>
      </c>
      <c r="C33" s="22" t="n">
        <v>4.135304</v>
      </c>
      <c r="D33" s="22" t="n">
        <v>3.715267</v>
      </c>
      <c r="E33" s="22" t="n">
        <v>3.476051</v>
      </c>
      <c r="F33" s="22" t="n">
        <v>3.314668</v>
      </c>
      <c r="G33" s="22" t="n">
        <v>3.226584</v>
      </c>
      <c r="H33" s="22" t="n">
        <v>3.228791</v>
      </c>
      <c r="I33" s="22" t="n">
        <v>3.233289</v>
      </c>
      <c r="J33" s="22" t="n">
        <v>3.237639</v>
      </c>
      <c r="K33" s="22" t="n">
        <v>3.26661</v>
      </c>
      <c r="L33" s="22" t="n">
        <v>3.294532</v>
      </c>
      <c r="M33" s="22" t="n">
        <v>3.334714</v>
      </c>
      <c r="N33" s="22" t="n">
        <v>3.367346</v>
      </c>
      <c r="O33" s="22" t="n">
        <v>3.405218</v>
      </c>
      <c r="P33" s="22" t="n">
        <v>3.442147</v>
      </c>
      <c r="Q33" s="22" t="n">
        <v>3.475353</v>
      </c>
      <c r="R33" s="22" t="n">
        <v>3.513103</v>
      </c>
      <c r="S33" s="22" t="n">
        <v>3.546413</v>
      </c>
      <c r="T33" s="22" t="n">
        <v>3.577275</v>
      </c>
      <c r="U33" s="22" t="n">
        <v>3.610275</v>
      </c>
      <c r="V33" s="22" t="n">
        <v>3.640216</v>
      </c>
      <c r="W33" s="22" t="n">
        <v>3.675331</v>
      </c>
      <c r="X33" s="22" t="n">
        <v>3.706488</v>
      </c>
      <c r="Y33" s="22" t="n">
        <v>3.746972</v>
      </c>
      <c r="Z33" s="22" t="n">
        <v>3.783088</v>
      </c>
      <c r="AA33" s="22" t="n">
        <v>3.822762</v>
      </c>
      <c r="AB33" s="22" t="n">
        <v>3.857581</v>
      </c>
      <c r="AC33" s="22" t="n">
        <v>3.895384</v>
      </c>
      <c r="AD33" s="22" t="n">
        <v>3.93132</v>
      </c>
      <c r="AE33" s="22" t="n">
        <v>3.97163</v>
      </c>
      <c r="AF33" s="22" t="n">
        <v>4.008956</v>
      </c>
      <c r="AG33" s="22" t="n">
        <v>4.049924</v>
      </c>
      <c r="AH33" s="22" t="n">
        <v>4.087855</v>
      </c>
      <c r="AI33" s="23" t="n">
        <v>-0.000372</v>
      </c>
    </row>
    <row r="34" ht="15" customHeight="1" s="157">
      <c r="A34" s="18" t="inlineStr">
        <is>
          <t>PRC000:da_SteamCoal</t>
        </is>
      </c>
      <c r="B34" s="21" t="inlineStr">
        <is>
          <t xml:space="preserve">   Other Industrial Coal</t>
        </is>
      </c>
      <c r="C34" s="22" t="n">
        <v>2.601454</v>
      </c>
      <c r="D34" s="22" t="n">
        <v>2.596052</v>
      </c>
      <c r="E34" s="22" t="n">
        <v>2.634961</v>
      </c>
      <c r="F34" s="22" t="n">
        <v>2.627628</v>
      </c>
      <c r="G34" s="22" t="n">
        <v>2.630441</v>
      </c>
      <c r="H34" s="22" t="n">
        <v>2.642195</v>
      </c>
      <c r="I34" s="22" t="n">
        <v>2.654542</v>
      </c>
      <c r="J34" s="22" t="n">
        <v>2.659601</v>
      </c>
      <c r="K34" s="22" t="n">
        <v>2.679829</v>
      </c>
      <c r="L34" s="22" t="n">
        <v>2.680771</v>
      </c>
      <c r="M34" s="22" t="n">
        <v>2.691547</v>
      </c>
      <c r="N34" s="22" t="n">
        <v>2.69928</v>
      </c>
      <c r="O34" s="22" t="n">
        <v>2.706149</v>
      </c>
      <c r="P34" s="22" t="n">
        <v>2.71278</v>
      </c>
      <c r="Q34" s="22" t="n">
        <v>2.718446</v>
      </c>
      <c r="R34" s="22" t="n">
        <v>2.724037</v>
      </c>
      <c r="S34" s="22" t="n">
        <v>2.727642</v>
      </c>
      <c r="T34" s="22" t="n">
        <v>2.734547</v>
      </c>
      <c r="U34" s="22" t="n">
        <v>2.744619</v>
      </c>
      <c r="V34" s="22" t="n">
        <v>2.750355</v>
      </c>
      <c r="W34" s="22" t="n">
        <v>2.759877</v>
      </c>
      <c r="X34" s="22" t="n">
        <v>2.765894</v>
      </c>
      <c r="Y34" s="22" t="n">
        <v>2.778727</v>
      </c>
      <c r="Z34" s="22" t="n">
        <v>2.790967</v>
      </c>
      <c r="AA34" s="22" t="n">
        <v>2.800123</v>
      </c>
      <c r="AB34" s="22" t="n">
        <v>2.807263</v>
      </c>
      <c r="AC34" s="22" t="n">
        <v>2.819277</v>
      </c>
      <c r="AD34" s="22" t="n">
        <v>2.827075</v>
      </c>
      <c r="AE34" s="22" t="n">
        <v>2.837529</v>
      </c>
      <c r="AF34" s="22" t="n">
        <v>2.847289</v>
      </c>
      <c r="AG34" s="22" t="n">
        <v>2.858989</v>
      </c>
      <c r="AH34" s="22" t="n">
        <v>2.870793</v>
      </c>
      <c r="AI34" s="23" t="n">
        <v>0.003183</v>
      </c>
    </row>
    <row r="35" ht="15" customHeight="1" s="157">
      <c r="A35" s="18" t="inlineStr">
        <is>
          <t>PRC000:da_CoaltoLiquids</t>
        </is>
      </c>
      <c r="B35" s="21" t="inlineStr">
        <is>
          <t xml:space="preserve">   Coal to Liquids</t>
        </is>
      </c>
      <c r="C35" s="23" t="inlineStr">
        <is>
          <t>- -</t>
        </is>
      </c>
      <c r="D35" s="23" t="inlineStr">
        <is>
          <t>- -</t>
        </is>
      </c>
      <c r="E35" s="23" t="inlineStr">
        <is>
          <t>- -</t>
        </is>
      </c>
      <c r="F35" s="23" t="inlineStr">
        <is>
          <t>- -</t>
        </is>
      </c>
      <c r="G35" s="23" t="inlineStr">
        <is>
          <t>- -</t>
        </is>
      </c>
      <c r="H35" s="23" t="inlineStr">
        <is>
          <t>- -</t>
        </is>
      </c>
      <c r="I35" s="23" t="inlineStr">
        <is>
          <t>- -</t>
        </is>
      </c>
      <c r="J35" s="23" t="inlineStr">
        <is>
          <t>- -</t>
        </is>
      </c>
      <c r="K35" s="23" t="inlineStr">
        <is>
          <t>- -</t>
        </is>
      </c>
      <c r="L35" s="23" t="inlineStr">
        <is>
          <t>- -</t>
        </is>
      </c>
      <c r="M35" s="23" t="inlineStr">
        <is>
          <t>- -</t>
        </is>
      </c>
      <c r="N35" s="23" t="inlineStr">
        <is>
          <t>- -</t>
        </is>
      </c>
      <c r="O35" s="23" t="inlineStr">
        <is>
          <t>- -</t>
        </is>
      </c>
      <c r="P35" s="23" t="inlineStr">
        <is>
          <t>- -</t>
        </is>
      </c>
      <c r="Q35" s="23" t="inlineStr">
        <is>
          <t>- -</t>
        </is>
      </c>
      <c r="R35" s="23" t="inlineStr">
        <is>
          <t>- -</t>
        </is>
      </c>
      <c r="S35" s="23" t="inlineStr">
        <is>
          <t>- -</t>
        </is>
      </c>
      <c r="T35" s="23" t="inlineStr">
        <is>
          <t>- -</t>
        </is>
      </c>
      <c r="U35" s="23" t="inlineStr">
        <is>
          <t>- -</t>
        </is>
      </c>
      <c r="V35" s="23" t="inlineStr">
        <is>
          <t>- -</t>
        </is>
      </c>
      <c r="W35" s="23" t="inlineStr">
        <is>
          <t>- -</t>
        </is>
      </c>
      <c r="X35" s="23" t="inlineStr">
        <is>
          <t>- -</t>
        </is>
      </c>
      <c r="Y35" s="23" t="inlineStr">
        <is>
          <t>- -</t>
        </is>
      </c>
      <c r="Z35" s="23" t="inlineStr">
        <is>
          <t>- -</t>
        </is>
      </c>
      <c r="AA35" s="23" t="inlineStr">
        <is>
          <t>- -</t>
        </is>
      </c>
      <c r="AB35" s="23" t="inlineStr">
        <is>
          <t>- -</t>
        </is>
      </c>
      <c r="AC35" s="23" t="inlineStr">
        <is>
          <t>- -</t>
        </is>
      </c>
      <c r="AD35" s="23" t="inlineStr">
        <is>
          <t>- -</t>
        </is>
      </c>
      <c r="AE35" s="23" t="inlineStr">
        <is>
          <t>- -</t>
        </is>
      </c>
      <c r="AF35" s="23" t="inlineStr">
        <is>
          <t>- -</t>
        </is>
      </c>
      <c r="AG35" s="23" t="inlineStr">
        <is>
          <t>- -</t>
        </is>
      </c>
      <c r="AH35" s="23" t="inlineStr">
        <is>
          <t>- -</t>
        </is>
      </c>
      <c r="AI35" s="23" t="inlineStr">
        <is>
          <t>- -</t>
        </is>
      </c>
    </row>
    <row r="36" ht="15" customHeight="1" s="157">
      <c r="A36" s="18" t="inlineStr">
        <is>
          <t>PRC000:da_Electricity</t>
        </is>
      </c>
      <c r="B36" s="21" t="inlineStr">
        <is>
          <t xml:space="preserve">   Electricity</t>
        </is>
      </c>
      <c r="C36" s="22" t="n">
        <v>20.23842</v>
      </c>
      <c r="D36" s="22" t="n">
        <v>19.763302</v>
      </c>
      <c r="E36" s="22" t="n">
        <v>19.078611</v>
      </c>
      <c r="F36" s="22" t="n">
        <v>19.031912</v>
      </c>
      <c r="G36" s="22" t="n">
        <v>18.935066</v>
      </c>
      <c r="H36" s="22" t="n">
        <v>19.001669</v>
      </c>
      <c r="I36" s="22" t="n">
        <v>19.292677</v>
      </c>
      <c r="J36" s="22" t="n">
        <v>19.511938</v>
      </c>
      <c r="K36" s="22" t="n">
        <v>19.594936</v>
      </c>
      <c r="L36" s="22" t="n">
        <v>19.511381</v>
      </c>
      <c r="M36" s="22" t="n">
        <v>19.399519</v>
      </c>
      <c r="N36" s="22" t="n">
        <v>19.262285</v>
      </c>
      <c r="O36" s="22" t="n">
        <v>19.146181</v>
      </c>
      <c r="P36" s="22" t="n">
        <v>19.055494</v>
      </c>
      <c r="Q36" s="22" t="n">
        <v>19.097113</v>
      </c>
      <c r="R36" s="22" t="n">
        <v>19.100563</v>
      </c>
      <c r="S36" s="22" t="n">
        <v>18.988369</v>
      </c>
      <c r="T36" s="22" t="n">
        <v>18.915678</v>
      </c>
      <c r="U36" s="22" t="n">
        <v>18.869473</v>
      </c>
      <c r="V36" s="22" t="n">
        <v>18.88051</v>
      </c>
      <c r="W36" s="22" t="n">
        <v>18.811026</v>
      </c>
      <c r="X36" s="22" t="n">
        <v>18.707838</v>
      </c>
      <c r="Y36" s="22" t="n">
        <v>18.652531</v>
      </c>
      <c r="Z36" s="22" t="n">
        <v>18.589869</v>
      </c>
      <c r="AA36" s="22" t="n">
        <v>18.54471</v>
      </c>
      <c r="AB36" s="22" t="n">
        <v>18.515579</v>
      </c>
      <c r="AC36" s="22" t="n">
        <v>18.47155</v>
      </c>
      <c r="AD36" s="22" t="n">
        <v>18.434669</v>
      </c>
      <c r="AE36" s="22" t="n">
        <v>18.456047</v>
      </c>
      <c r="AF36" s="22" t="n">
        <v>18.431229</v>
      </c>
      <c r="AG36" s="22" t="n">
        <v>18.392054</v>
      </c>
      <c r="AH36" s="22" t="n">
        <v>18.375685</v>
      </c>
      <c r="AI36" s="23" t="n">
        <v>-0.00311</v>
      </c>
    </row>
    <row r="37" ht="15.75" customHeight="1" s="157"/>
    <row r="38" ht="15" customHeight="1" s="157">
      <c r="B38" s="20" t="inlineStr">
        <is>
          <t xml:space="preserve"> Transportation</t>
        </is>
      </c>
    </row>
    <row r="39" ht="15" customHeight="1" s="157">
      <c r="A39" s="18" t="inlineStr">
        <is>
          <t>PRC000:ea_LiquefiedPetr</t>
        </is>
      </c>
      <c r="B39" s="21" t="inlineStr">
        <is>
          <t xml:space="preserve">   Propane</t>
        </is>
      </c>
      <c r="C39" s="22" t="n">
        <v>16.634918</v>
      </c>
      <c r="D39" s="22" t="n">
        <v>15.560149</v>
      </c>
      <c r="E39" s="22" t="n">
        <v>16.020731</v>
      </c>
      <c r="F39" s="22" t="n">
        <v>16.712646</v>
      </c>
      <c r="G39" s="22" t="n">
        <v>17.151493</v>
      </c>
      <c r="H39" s="22" t="n">
        <v>17.636644</v>
      </c>
      <c r="I39" s="22" t="n">
        <v>18.329803</v>
      </c>
      <c r="J39" s="22" t="n">
        <v>18.998629</v>
      </c>
      <c r="K39" s="22" t="n">
        <v>19.332518</v>
      </c>
      <c r="L39" s="22" t="n">
        <v>19.53301</v>
      </c>
      <c r="M39" s="22" t="n">
        <v>19.624012</v>
      </c>
      <c r="N39" s="22" t="n">
        <v>20.097502</v>
      </c>
      <c r="O39" s="22" t="n">
        <v>20.105341</v>
      </c>
      <c r="P39" s="22" t="n">
        <v>20.179995</v>
      </c>
      <c r="Q39" s="22" t="n">
        <v>20.495129</v>
      </c>
      <c r="R39" s="22" t="n">
        <v>20.705454</v>
      </c>
      <c r="S39" s="22" t="n">
        <v>20.923536</v>
      </c>
      <c r="T39" s="22" t="n">
        <v>21.17337</v>
      </c>
      <c r="U39" s="22" t="n">
        <v>21.440998</v>
      </c>
      <c r="V39" s="22" t="n">
        <v>21.689045</v>
      </c>
      <c r="W39" s="22" t="n">
        <v>21.912479</v>
      </c>
      <c r="X39" s="22" t="n">
        <v>22.101877</v>
      </c>
      <c r="Y39" s="22" t="n">
        <v>22.279131</v>
      </c>
      <c r="Z39" s="22" t="n">
        <v>22.57345</v>
      </c>
      <c r="AA39" s="22" t="n">
        <v>22.785976</v>
      </c>
      <c r="AB39" s="22" t="n">
        <v>22.996429</v>
      </c>
      <c r="AC39" s="22" t="n">
        <v>23.208031</v>
      </c>
      <c r="AD39" s="22" t="n">
        <v>23.411003</v>
      </c>
      <c r="AE39" s="22" t="n">
        <v>23.683239</v>
      </c>
      <c r="AF39" s="22" t="n">
        <v>23.960798</v>
      </c>
      <c r="AG39" s="22" t="n">
        <v>24.16749</v>
      </c>
      <c r="AH39" s="22" t="n">
        <v>24.36318</v>
      </c>
      <c r="AI39" s="23" t="n">
        <v>0.012385</v>
      </c>
    </row>
    <row r="40" ht="15" customHeight="1" s="157">
      <c r="A40" s="18" t="inlineStr">
        <is>
          <t>PRC000:ea_Ethanol(E85)</t>
        </is>
      </c>
      <c r="B40" s="21" t="inlineStr">
        <is>
          <t xml:space="preserve">   E85 3/</t>
        </is>
      </c>
      <c r="C40" s="22" t="n">
        <v>24.537947</v>
      </c>
      <c r="D40" s="22" t="n">
        <v>24.243864</v>
      </c>
      <c r="E40" s="22" t="n">
        <v>29.909515</v>
      </c>
      <c r="F40" s="22" t="n">
        <v>28.426769</v>
      </c>
      <c r="G40" s="22" t="n">
        <v>28.618099</v>
      </c>
      <c r="H40" s="22" t="n">
        <v>28.520075</v>
      </c>
      <c r="I40" s="22" t="n">
        <v>27.862692</v>
      </c>
      <c r="J40" s="22" t="n">
        <v>27.936611</v>
      </c>
      <c r="K40" s="22" t="n">
        <v>28.16201</v>
      </c>
      <c r="L40" s="22" t="n">
        <v>28.425083</v>
      </c>
      <c r="M40" s="22" t="n">
        <v>28.713608</v>
      </c>
      <c r="N40" s="22" t="n">
        <v>30.057896</v>
      </c>
      <c r="O40" s="22" t="n">
        <v>30.388205</v>
      </c>
      <c r="P40" s="22" t="n">
        <v>30.54878</v>
      </c>
      <c r="Q40" s="22" t="n">
        <v>31.208534</v>
      </c>
      <c r="R40" s="22" t="n">
        <v>31.695507</v>
      </c>
      <c r="S40" s="22" t="n">
        <v>32.776066</v>
      </c>
      <c r="T40" s="22" t="n">
        <v>32.66156</v>
      </c>
      <c r="U40" s="22" t="n">
        <v>32.834831</v>
      </c>
      <c r="V40" s="22" t="n">
        <v>33.766201</v>
      </c>
      <c r="W40" s="22" t="n">
        <v>34.771797</v>
      </c>
      <c r="X40" s="22" t="n">
        <v>35.608723</v>
      </c>
      <c r="Y40" s="22" t="n">
        <v>35.916092</v>
      </c>
      <c r="Z40" s="22" t="n">
        <v>37.47979</v>
      </c>
      <c r="AA40" s="22" t="n">
        <v>37.935295</v>
      </c>
      <c r="AB40" s="22" t="n">
        <v>38.346237</v>
      </c>
      <c r="AC40" s="22" t="n">
        <v>38.771313</v>
      </c>
      <c r="AD40" s="22" t="n">
        <v>39.264046</v>
      </c>
      <c r="AE40" s="22" t="n">
        <v>42.460052</v>
      </c>
      <c r="AF40" s="22" t="n">
        <v>43.544437</v>
      </c>
      <c r="AG40" s="22" t="n">
        <v>43.591911</v>
      </c>
      <c r="AH40" s="22" t="n">
        <v>43.892014</v>
      </c>
      <c r="AI40" s="23" t="n">
        <v>0.018935</v>
      </c>
    </row>
    <row r="41" ht="15" customHeight="1" s="157">
      <c r="A41" s="18" t="inlineStr">
        <is>
          <t>PRC000:ea_MotorGasoline</t>
        </is>
      </c>
      <c r="B41" s="21" t="inlineStr">
        <is>
          <t xml:space="preserve">   Motor Gasoline 4/</t>
        </is>
      </c>
      <c r="C41" s="22" t="n">
        <v>22.170872</v>
      </c>
      <c r="D41" s="22" t="n">
        <v>21.954424</v>
      </c>
      <c r="E41" s="22" t="n">
        <v>21.978481</v>
      </c>
      <c r="F41" s="22" t="n">
        <v>21.98358</v>
      </c>
      <c r="G41" s="22" t="n">
        <v>21.894875</v>
      </c>
      <c r="H41" s="22" t="n">
        <v>21.602947</v>
      </c>
      <c r="I41" s="22" t="n">
        <v>21.847075</v>
      </c>
      <c r="J41" s="22" t="n">
        <v>22.031654</v>
      </c>
      <c r="K41" s="22" t="n">
        <v>22.300404</v>
      </c>
      <c r="L41" s="22" t="n">
        <v>22.412121</v>
      </c>
      <c r="M41" s="22" t="n">
        <v>22.707565</v>
      </c>
      <c r="N41" s="22" t="n">
        <v>23.410488</v>
      </c>
      <c r="O41" s="22" t="n">
        <v>23.573322</v>
      </c>
      <c r="P41" s="22" t="n">
        <v>23.781666</v>
      </c>
      <c r="Q41" s="22" t="n">
        <v>24.204405</v>
      </c>
      <c r="R41" s="22" t="n">
        <v>24.592258</v>
      </c>
      <c r="S41" s="22" t="n">
        <v>24.848427</v>
      </c>
      <c r="T41" s="22" t="n">
        <v>25.145552</v>
      </c>
      <c r="U41" s="22" t="n">
        <v>25.222816</v>
      </c>
      <c r="V41" s="22" t="n">
        <v>25.499111</v>
      </c>
      <c r="W41" s="22" t="n">
        <v>25.84099</v>
      </c>
      <c r="X41" s="22" t="n">
        <v>25.933037</v>
      </c>
      <c r="Y41" s="22" t="n">
        <v>26.118065</v>
      </c>
      <c r="Z41" s="22" t="n">
        <v>26.521101</v>
      </c>
      <c r="AA41" s="22" t="n">
        <v>26.736353</v>
      </c>
      <c r="AB41" s="22" t="n">
        <v>26.945976</v>
      </c>
      <c r="AC41" s="22" t="n">
        <v>27.292883</v>
      </c>
      <c r="AD41" s="22" t="n">
        <v>27.377739</v>
      </c>
      <c r="AE41" s="22" t="n">
        <v>27.854393</v>
      </c>
      <c r="AF41" s="22" t="n">
        <v>28.176065</v>
      </c>
      <c r="AG41" s="22" t="n">
        <v>28.421362</v>
      </c>
      <c r="AH41" s="22" t="n">
        <v>28.630436</v>
      </c>
      <c r="AI41" s="23" t="n">
        <v>0.008281999999999999</v>
      </c>
    </row>
    <row r="42" ht="15" customHeight="1" s="157">
      <c r="A42" s="18" t="inlineStr">
        <is>
          <t>PRC000:ea_JetFuel</t>
        </is>
      </c>
      <c r="B42" s="21" t="inlineStr">
        <is>
          <t xml:space="preserve">   Jet Fuel 5/</t>
        </is>
      </c>
      <c r="C42" s="22" t="n">
        <v>14.641048</v>
      </c>
      <c r="D42" s="22" t="n">
        <v>14.44945</v>
      </c>
      <c r="E42" s="22" t="n">
        <v>14.469915</v>
      </c>
      <c r="F42" s="22" t="n">
        <v>14.677915</v>
      </c>
      <c r="G42" s="22" t="n">
        <v>14.784328</v>
      </c>
      <c r="H42" s="22" t="n">
        <v>15.181978</v>
      </c>
      <c r="I42" s="22" t="n">
        <v>15.254274</v>
      </c>
      <c r="J42" s="22" t="n">
        <v>15.71048</v>
      </c>
      <c r="K42" s="22" t="n">
        <v>15.739541</v>
      </c>
      <c r="L42" s="22" t="n">
        <v>16.214653</v>
      </c>
      <c r="M42" s="22" t="n">
        <v>16.425371</v>
      </c>
      <c r="N42" s="22" t="n">
        <v>16.66482</v>
      </c>
      <c r="O42" s="22" t="n">
        <v>17.012842</v>
      </c>
      <c r="P42" s="22" t="n">
        <v>17.18742</v>
      </c>
      <c r="Q42" s="22" t="n">
        <v>17.583839</v>
      </c>
      <c r="R42" s="22" t="n">
        <v>17.868292</v>
      </c>
      <c r="S42" s="22" t="n">
        <v>18.13835</v>
      </c>
      <c r="T42" s="22" t="n">
        <v>18.383089</v>
      </c>
      <c r="U42" s="22" t="n">
        <v>18.62429</v>
      </c>
      <c r="V42" s="22" t="n">
        <v>18.83005</v>
      </c>
      <c r="W42" s="22" t="n">
        <v>19.106794</v>
      </c>
      <c r="X42" s="22" t="n">
        <v>19.197943</v>
      </c>
      <c r="Y42" s="22" t="n">
        <v>19.450199</v>
      </c>
      <c r="Z42" s="22" t="n">
        <v>19.834574</v>
      </c>
      <c r="AA42" s="22" t="n">
        <v>20.040815</v>
      </c>
      <c r="AB42" s="22" t="n">
        <v>20.276285</v>
      </c>
      <c r="AC42" s="22" t="n">
        <v>20.70055</v>
      </c>
      <c r="AD42" s="22" t="n">
        <v>20.752966</v>
      </c>
      <c r="AE42" s="22" t="n">
        <v>21.175344</v>
      </c>
      <c r="AF42" s="22" t="n">
        <v>21.518599</v>
      </c>
      <c r="AG42" s="22" t="n">
        <v>21.76668</v>
      </c>
      <c r="AH42" s="22" t="n">
        <v>21.858753</v>
      </c>
      <c r="AI42" s="23" t="n">
        <v>0.013012</v>
      </c>
    </row>
    <row r="43" ht="15" customHeight="1" s="157">
      <c r="A43" s="18" t="inlineStr">
        <is>
          <t>PRC000:ea_DistillateFue</t>
        </is>
      </c>
      <c r="B43" s="21" t="inlineStr">
        <is>
          <t xml:space="preserve">   Diesel Fuel (distillate fuel oil) 6/</t>
        </is>
      </c>
      <c r="C43" s="22" t="n">
        <v>22.110788</v>
      </c>
      <c r="D43" s="22" t="n">
        <v>21.343925</v>
      </c>
      <c r="E43" s="22" t="n">
        <v>21.45623</v>
      </c>
      <c r="F43" s="22" t="n">
        <v>21.792423</v>
      </c>
      <c r="G43" s="22" t="n">
        <v>21.917566</v>
      </c>
      <c r="H43" s="22" t="n">
        <v>22.312809</v>
      </c>
      <c r="I43" s="22" t="n">
        <v>22.445829</v>
      </c>
      <c r="J43" s="22" t="n">
        <v>22.857292</v>
      </c>
      <c r="K43" s="22" t="n">
        <v>22.914766</v>
      </c>
      <c r="L43" s="22" t="n">
        <v>23.266224</v>
      </c>
      <c r="M43" s="22" t="n">
        <v>23.483311</v>
      </c>
      <c r="N43" s="22" t="n">
        <v>23.973053</v>
      </c>
      <c r="O43" s="22" t="n">
        <v>24.241781</v>
      </c>
      <c r="P43" s="22" t="n">
        <v>24.41762</v>
      </c>
      <c r="Q43" s="22" t="n">
        <v>24.810474</v>
      </c>
      <c r="R43" s="22" t="n">
        <v>25.010679</v>
      </c>
      <c r="S43" s="22" t="n">
        <v>25.234774</v>
      </c>
      <c r="T43" s="22" t="n">
        <v>25.49099</v>
      </c>
      <c r="U43" s="22" t="n">
        <v>25.664202</v>
      </c>
      <c r="V43" s="22" t="n">
        <v>25.881092</v>
      </c>
      <c r="W43" s="22" t="n">
        <v>26.103443</v>
      </c>
      <c r="X43" s="22" t="n">
        <v>26.104603</v>
      </c>
      <c r="Y43" s="22" t="n">
        <v>26.271511</v>
      </c>
      <c r="Z43" s="22" t="n">
        <v>26.65584</v>
      </c>
      <c r="AA43" s="22" t="n">
        <v>26.817507</v>
      </c>
      <c r="AB43" s="22" t="n">
        <v>27.02726</v>
      </c>
      <c r="AC43" s="22" t="n">
        <v>27.39843</v>
      </c>
      <c r="AD43" s="22" t="n">
        <v>27.414787</v>
      </c>
      <c r="AE43" s="22" t="n">
        <v>27.670738</v>
      </c>
      <c r="AF43" s="22" t="n">
        <v>27.905582</v>
      </c>
      <c r="AG43" s="22" t="n">
        <v>28.076466</v>
      </c>
      <c r="AH43" s="22" t="n">
        <v>28.233942</v>
      </c>
      <c r="AI43" s="23" t="n">
        <v>0.007917</v>
      </c>
    </row>
    <row r="44" ht="15" customHeight="1" s="157">
      <c r="A44" s="18" t="inlineStr">
        <is>
          <t>PRC000:ea_ResidualFuel</t>
        </is>
      </c>
      <c r="B44" s="21" t="inlineStr">
        <is>
          <t xml:space="preserve">   Residual Fuel Oil</t>
        </is>
      </c>
      <c r="C44" s="22" t="n">
        <v>9.577926</v>
      </c>
      <c r="D44" s="22" t="n">
        <v>10.569046</v>
      </c>
      <c r="E44" s="22" t="n">
        <v>10.419721</v>
      </c>
      <c r="F44" s="22" t="n">
        <v>10.188439</v>
      </c>
      <c r="G44" s="22" t="n">
        <v>8.914288000000001</v>
      </c>
      <c r="H44" s="22" t="n">
        <v>9.209413</v>
      </c>
      <c r="I44" s="22" t="n">
        <v>9.45722</v>
      </c>
      <c r="J44" s="22" t="n">
        <v>10.10476</v>
      </c>
      <c r="K44" s="22" t="n">
        <v>10.913877</v>
      </c>
      <c r="L44" s="22" t="n">
        <v>11.290391</v>
      </c>
      <c r="M44" s="22" t="n">
        <v>11.574986</v>
      </c>
      <c r="N44" s="22" t="n">
        <v>11.016311</v>
      </c>
      <c r="O44" s="22" t="n">
        <v>11.238101</v>
      </c>
      <c r="P44" s="22" t="n">
        <v>11.303734</v>
      </c>
      <c r="Q44" s="22" t="n">
        <v>11.559741</v>
      </c>
      <c r="R44" s="22" t="n">
        <v>11.693218</v>
      </c>
      <c r="S44" s="22" t="n">
        <v>12.392017</v>
      </c>
      <c r="T44" s="22" t="n">
        <v>12.827141</v>
      </c>
      <c r="U44" s="22" t="n">
        <v>12.921617</v>
      </c>
      <c r="V44" s="22" t="n">
        <v>13.491559</v>
      </c>
      <c r="W44" s="22" t="n">
        <v>13.652015</v>
      </c>
      <c r="X44" s="22" t="n">
        <v>13.829222</v>
      </c>
      <c r="Y44" s="22" t="n">
        <v>13.942467</v>
      </c>
      <c r="Z44" s="22" t="n">
        <v>13.968139</v>
      </c>
      <c r="AA44" s="22" t="n">
        <v>14.613647</v>
      </c>
      <c r="AB44" s="22" t="n">
        <v>14.869235</v>
      </c>
      <c r="AC44" s="22" t="n">
        <v>14.895741</v>
      </c>
      <c r="AD44" s="22" t="n">
        <v>15.526525</v>
      </c>
      <c r="AE44" s="22" t="n">
        <v>15.824721</v>
      </c>
      <c r="AF44" s="22" t="n">
        <v>16.030634</v>
      </c>
      <c r="AG44" s="22" t="n">
        <v>16.223696</v>
      </c>
      <c r="AH44" s="22" t="n">
        <v>15.660544</v>
      </c>
      <c r="AI44" s="23" t="n">
        <v>0.015987</v>
      </c>
    </row>
    <row r="45" ht="15" customHeight="1" s="157">
      <c r="A45" s="18" t="inlineStr">
        <is>
          <t>PRC000:ea_NaturalGas</t>
        </is>
      </c>
      <c r="B45" s="21" t="inlineStr">
        <is>
          <t xml:space="preserve">   Natural Gas 7/</t>
        </is>
      </c>
      <c r="C45" s="22" t="n">
        <v>13.698598</v>
      </c>
      <c r="D45" s="22" t="n">
        <v>13.285862</v>
      </c>
      <c r="E45" s="22" t="n">
        <v>12.658551</v>
      </c>
      <c r="F45" s="22" t="n">
        <v>12.415777</v>
      </c>
      <c r="G45" s="22" t="n">
        <v>12.426675</v>
      </c>
      <c r="H45" s="22" t="n">
        <v>12.301192</v>
      </c>
      <c r="I45" s="22" t="n">
        <v>12.310215</v>
      </c>
      <c r="J45" s="22" t="n">
        <v>12.265231</v>
      </c>
      <c r="K45" s="22" t="n">
        <v>12.143968</v>
      </c>
      <c r="L45" s="22" t="n">
        <v>11.942882</v>
      </c>
      <c r="M45" s="22" t="n">
        <v>11.674177</v>
      </c>
      <c r="N45" s="22" t="n">
        <v>12.09702</v>
      </c>
      <c r="O45" s="22" t="n">
        <v>11.824804</v>
      </c>
      <c r="P45" s="22" t="n">
        <v>11.655065</v>
      </c>
      <c r="Q45" s="22" t="n">
        <v>11.651948</v>
      </c>
      <c r="R45" s="22" t="n">
        <v>11.562686</v>
      </c>
      <c r="S45" s="22" t="n">
        <v>11.455206</v>
      </c>
      <c r="T45" s="22" t="n">
        <v>11.366446</v>
      </c>
      <c r="U45" s="22" t="n">
        <v>11.344866</v>
      </c>
      <c r="V45" s="22" t="n">
        <v>11.310649</v>
      </c>
      <c r="W45" s="22" t="n">
        <v>11.269885</v>
      </c>
      <c r="X45" s="22" t="n">
        <v>11.222148</v>
      </c>
      <c r="Y45" s="22" t="n">
        <v>11.174136</v>
      </c>
      <c r="Z45" s="22" t="n">
        <v>11.160277</v>
      </c>
      <c r="AA45" s="22" t="n">
        <v>11.142838</v>
      </c>
      <c r="AB45" s="22" t="n">
        <v>11.134161</v>
      </c>
      <c r="AC45" s="22" t="n">
        <v>11.127587</v>
      </c>
      <c r="AD45" s="22" t="n">
        <v>11.152503</v>
      </c>
      <c r="AE45" s="22" t="n">
        <v>11.190495</v>
      </c>
      <c r="AF45" s="22" t="n">
        <v>11.209865</v>
      </c>
      <c r="AG45" s="22" t="n">
        <v>11.23153</v>
      </c>
      <c r="AH45" s="22" t="n">
        <v>11.277456</v>
      </c>
      <c r="AI45" s="23" t="n">
        <v>-0.006254</v>
      </c>
    </row>
    <row r="46" ht="15" customHeight="1" s="157">
      <c r="A46" s="18" t="inlineStr">
        <is>
          <t>PRC000:ea_Electricity</t>
        </is>
      </c>
      <c r="B46" s="21" t="inlineStr">
        <is>
          <t xml:space="preserve">   Electricity</t>
        </is>
      </c>
      <c r="C46" s="22" t="n">
        <v>33.252598</v>
      </c>
      <c r="D46" s="22" t="n">
        <v>33.912785</v>
      </c>
      <c r="E46" s="22" t="n">
        <v>33.971561</v>
      </c>
      <c r="F46" s="22" t="n">
        <v>34.360657</v>
      </c>
      <c r="G46" s="22" t="n">
        <v>34.89761</v>
      </c>
      <c r="H46" s="22" t="n">
        <v>35.386074</v>
      </c>
      <c r="I46" s="22" t="n">
        <v>36.138538</v>
      </c>
      <c r="J46" s="22" t="n">
        <v>36.758362</v>
      </c>
      <c r="K46" s="22" t="n">
        <v>37.028301</v>
      </c>
      <c r="L46" s="22" t="n">
        <v>36.980328</v>
      </c>
      <c r="M46" s="22" t="n">
        <v>36.851902</v>
      </c>
      <c r="N46" s="22" t="n">
        <v>36.70306</v>
      </c>
      <c r="O46" s="22" t="n">
        <v>36.648472</v>
      </c>
      <c r="P46" s="22" t="n">
        <v>36.629833</v>
      </c>
      <c r="Q46" s="22" t="n">
        <v>36.830044</v>
      </c>
      <c r="R46" s="22" t="n">
        <v>36.91164</v>
      </c>
      <c r="S46" s="22" t="n">
        <v>36.571808</v>
      </c>
      <c r="T46" s="22" t="n">
        <v>36.300903</v>
      </c>
      <c r="U46" s="22" t="n">
        <v>36.140179</v>
      </c>
      <c r="V46" s="22" t="n">
        <v>36.02697</v>
      </c>
      <c r="W46" s="22" t="n">
        <v>35.831085</v>
      </c>
      <c r="X46" s="22" t="n">
        <v>35.613167</v>
      </c>
      <c r="Y46" s="22" t="n">
        <v>35.422935</v>
      </c>
      <c r="Z46" s="22" t="n">
        <v>35.253876</v>
      </c>
      <c r="AA46" s="22" t="n">
        <v>34.979267</v>
      </c>
      <c r="AB46" s="22" t="n">
        <v>34.808914</v>
      </c>
      <c r="AC46" s="22" t="n">
        <v>34.676598</v>
      </c>
      <c r="AD46" s="22" t="n">
        <v>34.547211</v>
      </c>
      <c r="AE46" s="22" t="n">
        <v>34.415016</v>
      </c>
      <c r="AF46" s="22" t="n">
        <v>34.257465</v>
      </c>
      <c r="AG46" s="22" t="n">
        <v>34.011459</v>
      </c>
      <c r="AH46" s="22" t="n">
        <v>33.77932</v>
      </c>
      <c r="AI46" s="23" t="n">
        <v>0.000507</v>
      </c>
    </row>
    <row r="47" ht="15.75" customHeight="1" s="157"/>
    <row r="48" ht="15" customHeight="1" s="157">
      <c r="B48" s="20" t="inlineStr">
        <is>
          <t xml:space="preserve"> Electric Power 8/</t>
        </is>
      </c>
    </row>
    <row r="49" ht="15" customHeight="1" s="157">
      <c r="A49" s="18" t="inlineStr">
        <is>
          <t>PRC000:ga_DistillateFue</t>
        </is>
      </c>
      <c r="B49" s="21" t="inlineStr">
        <is>
          <t xml:space="preserve">   Distillate Fuel Oil</t>
        </is>
      </c>
      <c r="C49" s="22" t="n">
        <v>21.897861</v>
      </c>
      <c r="D49" s="22" t="n">
        <v>21.309484</v>
      </c>
      <c r="E49" s="22" t="n">
        <v>20.57196</v>
      </c>
      <c r="F49" s="22" t="n">
        <v>20.00329</v>
      </c>
      <c r="G49" s="22" t="n">
        <v>19.325447</v>
      </c>
      <c r="H49" s="22" t="n">
        <v>18.920959</v>
      </c>
      <c r="I49" s="22" t="n">
        <v>18.257519</v>
      </c>
      <c r="J49" s="22" t="n">
        <v>18.481485</v>
      </c>
      <c r="K49" s="22" t="n">
        <v>18.433384</v>
      </c>
      <c r="L49" s="22" t="n">
        <v>18.729416</v>
      </c>
      <c r="M49" s="22" t="n">
        <v>18.922249</v>
      </c>
      <c r="N49" s="22" t="n">
        <v>19.024334</v>
      </c>
      <c r="O49" s="22" t="n">
        <v>19.197624</v>
      </c>
      <c r="P49" s="22" t="n">
        <v>19.347914</v>
      </c>
      <c r="Q49" s="22" t="n">
        <v>19.723099</v>
      </c>
      <c r="R49" s="22" t="n">
        <v>19.970982</v>
      </c>
      <c r="S49" s="22" t="n">
        <v>20.210882</v>
      </c>
      <c r="T49" s="22" t="n">
        <v>20.487949</v>
      </c>
      <c r="U49" s="22" t="n">
        <v>20.628559</v>
      </c>
      <c r="V49" s="22" t="n">
        <v>20.729315</v>
      </c>
      <c r="W49" s="22" t="n">
        <v>20.974581</v>
      </c>
      <c r="X49" s="22" t="n">
        <v>21.028313</v>
      </c>
      <c r="Y49" s="22" t="n">
        <v>21.227438</v>
      </c>
      <c r="Z49" s="22" t="n">
        <v>21.605209</v>
      </c>
      <c r="AA49" s="22" t="n">
        <v>21.756472</v>
      </c>
      <c r="AB49" s="22" t="n">
        <v>21.953362</v>
      </c>
      <c r="AC49" s="22" t="n">
        <v>22.352627</v>
      </c>
      <c r="AD49" s="22" t="n">
        <v>22.440077</v>
      </c>
      <c r="AE49" s="22" t="n">
        <v>22.802755</v>
      </c>
      <c r="AF49" s="22" t="n">
        <v>23.1485</v>
      </c>
      <c r="AG49" s="22" t="n">
        <v>23.37958</v>
      </c>
      <c r="AH49" s="22" t="n">
        <v>23.534092</v>
      </c>
      <c r="AI49" s="23" t="n">
        <v>0.002327</v>
      </c>
    </row>
    <row r="50" ht="15" customHeight="1" s="157">
      <c r="A50" s="18" t="inlineStr">
        <is>
          <t>PRC000:ga_ResidualFuel</t>
        </is>
      </c>
      <c r="B50" s="21" t="inlineStr">
        <is>
          <t xml:space="preserve">   Residual Fuel Oil</t>
        </is>
      </c>
      <c r="C50" s="22" t="n">
        <v>12.40038</v>
      </c>
      <c r="D50" s="22" t="n">
        <v>11.553703</v>
      </c>
      <c r="E50" s="22" t="n">
        <v>13.360313</v>
      </c>
      <c r="F50" s="22" t="n">
        <v>13.389486</v>
      </c>
      <c r="G50" s="22" t="n">
        <v>13.319341</v>
      </c>
      <c r="H50" s="22" t="n">
        <v>13.42602</v>
      </c>
      <c r="I50" s="22" t="n">
        <v>13.603244</v>
      </c>
      <c r="J50" s="22" t="n">
        <v>13.720045</v>
      </c>
      <c r="K50" s="22" t="n">
        <v>14.009251</v>
      </c>
      <c r="L50" s="22" t="n">
        <v>14.021473</v>
      </c>
      <c r="M50" s="22" t="n">
        <v>14.408879</v>
      </c>
      <c r="N50" s="22" t="n">
        <v>14.623139</v>
      </c>
      <c r="O50" s="22" t="n">
        <v>14.886125</v>
      </c>
      <c r="P50" s="22" t="n">
        <v>15.028307</v>
      </c>
      <c r="Q50" s="22" t="n">
        <v>15.293097</v>
      </c>
      <c r="R50" s="22" t="n">
        <v>15.457555</v>
      </c>
      <c r="S50" s="22" t="n">
        <v>15.666325</v>
      </c>
      <c r="T50" s="22" t="n">
        <v>15.853258</v>
      </c>
      <c r="U50" s="22" t="n">
        <v>16.036594</v>
      </c>
      <c r="V50" s="22" t="n">
        <v>16.209066</v>
      </c>
      <c r="W50" s="22" t="n">
        <v>16.439095</v>
      </c>
      <c r="X50" s="22" t="n">
        <v>16.653212</v>
      </c>
      <c r="Y50" s="22" t="n">
        <v>16.763474</v>
      </c>
      <c r="Z50" s="22" t="n">
        <v>16.934118</v>
      </c>
      <c r="AA50" s="22" t="n">
        <v>16.96644</v>
      </c>
      <c r="AB50" s="22" t="n">
        <v>16.946861</v>
      </c>
      <c r="AC50" s="22" t="n">
        <v>16.844774</v>
      </c>
      <c r="AD50" s="22" t="n">
        <v>17.097082</v>
      </c>
      <c r="AE50" s="22" t="n">
        <v>17.251614</v>
      </c>
      <c r="AF50" s="22" t="n">
        <v>17.489197</v>
      </c>
      <c r="AG50" s="22" t="n">
        <v>17.715216</v>
      </c>
      <c r="AH50" s="22" t="n">
        <v>17.967491</v>
      </c>
      <c r="AI50" s="23" t="n">
        <v>0.012034</v>
      </c>
    </row>
    <row r="51" ht="15" customHeight="1" s="157">
      <c r="A51" s="18" t="inlineStr">
        <is>
          <t>PRC000:ga_NaturalGas</t>
        </is>
      </c>
      <c r="B51" s="21" t="inlineStr">
        <is>
          <t xml:space="preserve">   Natural Gas</t>
        </is>
      </c>
      <c r="C51" s="22" t="n">
        <v>2.85879</v>
      </c>
      <c r="D51" s="22" t="n">
        <v>2.651217</v>
      </c>
      <c r="E51" s="22" t="n">
        <v>2.817289</v>
      </c>
      <c r="F51" s="22" t="n">
        <v>2.811531</v>
      </c>
      <c r="G51" s="22" t="n">
        <v>2.881649</v>
      </c>
      <c r="H51" s="22" t="n">
        <v>3.030689</v>
      </c>
      <c r="I51" s="22" t="n">
        <v>3.307202</v>
      </c>
      <c r="J51" s="22" t="n">
        <v>3.516105</v>
      </c>
      <c r="K51" s="22" t="n">
        <v>3.647542</v>
      </c>
      <c r="L51" s="22" t="n">
        <v>3.712507</v>
      </c>
      <c r="M51" s="22" t="n">
        <v>3.701732</v>
      </c>
      <c r="N51" s="22" t="n">
        <v>3.631112</v>
      </c>
      <c r="O51" s="22" t="n">
        <v>3.59797</v>
      </c>
      <c r="P51" s="22" t="n">
        <v>3.623174</v>
      </c>
      <c r="Q51" s="22" t="n">
        <v>3.689995</v>
      </c>
      <c r="R51" s="22" t="n">
        <v>3.743716</v>
      </c>
      <c r="S51" s="22" t="n">
        <v>3.73844</v>
      </c>
      <c r="T51" s="22" t="n">
        <v>3.73548</v>
      </c>
      <c r="U51" s="22" t="n">
        <v>3.774059</v>
      </c>
      <c r="V51" s="22" t="n">
        <v>3.795168</v>
      </c>
      <c r="W51" s="22" t="n">
        <v>3.800999</v>
      </c>
      <c r="X51" s="22" t="n">
        <v>3.807131</v>
      </c>
      <c r="Y51" s="22" t="n">
        <v>3.803203</v>
      </c>
      <c r="Z51" s="22" t="n">
        <v>3.81251</v>
      </c>
      <c r="AA51" s="22" t="n">
        <v>3.822264</v>
      </c>
      <c r="AB51" s="22" t="n">
        <v>3.83895</v>
      </c>
      <c r="AC51" s="22" t="n">
        <v>3.851938</v>
      </c>
      <c r="AD51" s="22" t="n">
        <v>3.894858</v>
      </c>
      <c r="AE51" s="22" t="n">
        <v>3.949467</v>
      </c>
      <c r="AF51" s="22" t="n">
        <v>3.985636</v>
      </c>
      <c r="AG51" s="22" t="n">
        <v>4.008594</v>
      </c>
      <c r="AH51" s="22" t="n">
        <v>4.065257</v>
      </c>
      <c r="AI51" s="23" t="n">
        <v>0.011422</v>
      </c>
    </row>
    <row r="52" ht="15" customHeight="1" s="157">
      <c r="A52" s="18" t="inlineStr">
        <is>
          <t>PRC000:ga_SteamCoal</t>
        </is>
      </c>
      <c r="B52" s="21" t="inlineStr">
        <is>
          <t xml:space="preserve">   Steam Coal</t>
        </is>
      </c>
      <c r="C52" s="22" t="n">
        <v>2.048339</v>
      </c>
      <c r="D52" s="22" t="n">
        <v>2.058763</v>
      </c>
      <c r="E52" s="22" t="n">
        <v>2.025556</v>
      </c>
      <c r="F52" s="22" t="n">
        <v>1.997577</v>
      </c>
      <c r="G52" s="22" t="n">
        <v>1.975647</v>
      </c>
      <c r="H52" s="22" t="n">
        <v>1.96913</v>
      </c>
      <c r="I52" s="22" t="n">
        <v>1.95202</v>
      </c>
      <c r="J52" s="22" t="n">
        <v>1.959999</v>
      </c>
      <c r="K52" s="22" t="n">
        <v>1.973998</v>
      </c>
      <c r="L52" s="22" t="n">
        <v>1.956862</v>
      </c>
      <c r="M52" s="22" t="n">
        <v>1.958207</v>
      </c>
      <c r="N52" s="22" t="n">
        <v>1.956258</v>
      </c>
      <c r="O52" s="22" t="n">
        <v>1.954629</v>
      </c>
      <c r="P52" s="22" t="n">
        <v>1.951653</v>
      </c>
      <c r="Q52" s="22" t="n">
        <v>1.958434</v>
      </c>
      <c r="R52" s="22" t="n">
        <v>1.959235</v>
      </c>
      <c r="S52" s="22" t="n">
        <v>1.953764</v>
      </c>
      <c r="T52" s="22" t="n">
        <v>1.95379</v>
      </c>
      <c r="U52" s="22" t="n">
        <v>1.959053</v>
      </c>
      <c r="V52" s="22" t="n">
        <v>1.956042</v>
      </c>
      <c r="W52" s="22" t="n">
        <v>1.954679</v>
      </c>
      <c r="X52" s="22" t="n">
        <v>1.947999</v>
      </c>
      <c r="Y52" s="22" t="n">
        <v>1.947827</v>
      </c>
      <c r="Z52" s="22" t="n">
        <v>1.949921</v>
      </c>
      <c r="AA52" s="22" t="n">
        <v>1.951683</v>
      </c>
      <c r="AB52" s="22" t="n">
        <v>1.952097</v>
      </c>
      <c r="AC52" s="22" t="n">
        <v>1.954712</v>
      </c>
      <c r="AD52" s="22" t="n">
        <v>1.952267</v>
      </c>
      <c r="AE52" s="22" t="n">
        <v>1.954197</v>
      </c>
      <c r="AF52" s="22" t="n">
        <v>1.95353</v>
      </c>
      <c r="AG52" s="22" t="n">
        <v>1.951243</v>
      </c>
      <c r="AH52" s="22" t="n">
        <v>1.950768</v>
      </c>
      <c r="AI52" s="23" t="n">
        <v>-0.001573</v>
      </c>
    </row>
    <row r="53" ht="15" customHeight="1" s="157">
      <c r="A53" s="18" t="inlineStr">
        <is>
          <t>PRC000:ga_uranium</t>
        </is>
      </c>
      <c r="B53" s="21" t="inlineStr">
        <is>
          <t xml:space="preserve">   Uranium</t>
        </is>
      </c>
      <c r="C53" s="22" t="n">
        <v>0.676258</v>
      </c>
      <c r="D53" s="22" t="n">
        <v>0.678339</v>
      </c>
      <c r="E53" s="22" t="n">
        <v>0.679379</v>
      </c>
      <c r="F53" s="22" t="n">
        <v>0.68042</v>
      </c>
      <c r="G53" s="22" t="n">
        <v>0.682501</v>
      </c>
      <c r="H53" s="22" t="n">
        <v>0.683541</v>
      </c>
      <c r="I53" s="22" t="n">
        <v>0.685622</v>
      </c>
      <c r="J53" s="22" t="n">
        <v>0.686662</v>
      </c>
      <c r="K53" s="22" t="n">
        <v>0.687703</v>
      </c>
      <c r="L53" s="22" t="n">
        <v>0.688743</v>
      </c>
      <c r="M53" s="22" t="n">
        <v>0.690824</v>
      </c>
      <c r="N53" s="22" t="n">
        <v>0.692905</v>
      </c>
      <c r="O53" s="22" t="n">
        <v>0.693945</v>
      </c>
      <c r="P53" s="22" t="n">
        <v>0.696026</v>
      </c>
      <c r="Q53" s="22" t="n">
        <v>0.698107</v>
      </c>
      <c r="R53" s="22" t="n">
        <v>0.699147</v>
      </c>
      <c r="S53" s="22" t="n">
        <v>0.701228</v>
      </c>
      <c r="T53" s="22" t="n">
        <v>0.703309</v>
      </c>
      <c r="U53" s="22" t="n">
        <v>0.704349</v>
      </c>
      <c r="V53" s="22" t="n">
        <v>0.70643</v>
      </c>
      <c r="W53" s="22" t="n">
        <v>0.708511</v>
      </c>
      <c r="X53" s="22" t="n">
        <v>0.710591</v>
      </c>
      <c r="Y53" s="22" t="n">
        <v>0.711632</v>
      </c>
      <c r="Z53" s="22" t="n">
        <v>0.713712</v>
      </c>
      <c r="AA53" s="22" t="n">
        <v>0.715793</v>
      </c>
      <c r="AB53" s="22" t="n">
        <v>0.717874</v>
      </c>
      <c r="AC53" s="22" t="n">
        <v>0.719955</v>
      </c>
      <c r="AD53" s="22" t="n">
        <v>0.722036</v>
      </c>
      <c r="AE53" s="22" t="n">
        <v>0.724117</v>
      </c>
      <c r="AF53" s="22" t="n">
        <v>0.726197</v>
      </c>
      <c r="AG53" s="22" t="n">
        <v>0.728278</v>
      </c>
      <c r="AH53" s="22" t="n">
        <v>0.730359</v>
      </c>
      <c r="AI53" s="23" t="n">
        <v>0.002486</v>
      </c>
    </row>
    <row r="54" ht="15.75" customHeight="1" s="157"/>
    <row r="55" ht="15.75" customHeight="1" s="157"/>
    <row r="56" ht="15" customHeight="1" s="157">
      <c r="B56" s="20" t="inlineStr">
        <is>
          <t xml:space="preserve"> Average Price to All Users 9/</t>
        </is>
      </c>
    </row>
    <row r="57" ht="15" customHeight="1" s="157">
      <c r="A57" s="18" t="inlineStr">
        <is>
          <t>PRC000:ha_LiquefiedPetr</t>
        </is>
      </c>
      <c r="B57" s="21" t="inlineStr">
        <is>
          <t xml:space="preserve">   Propane</t>
        </is>
      </c>
      <c r="C57" s="22" t="n">
        <v>18.517338</v>
      </c>
      <c r="D57" s="22" t="n">
        <v>17.795782</v>
      </c>
      <c r="E57" s="22" t="n">
        <v>18.164116</v>
      </c>
      <c r="F57" s="22" t="n">
        <v>18.891821</v>
      </c>
      <c r="G57" s="22" t="n">
        <v>19.47764</v>
      </c>
      <c r="H57" s="22" t="n">
        <v>20.115549</v>
      </c>
      <c r="I57" s="22" t="n">
        <v>20.967056</v>
      </c>
      <c r="J57" s="22" t="n">
        <v>21.841379</v>
      </c>
      <c r="K57" s="22" t="n">
        <v>22.424021</v>
      </c>
      <c r="L57" s="22" t="n">
        <v>22.825674</v>
      </c>
      <c r="M57" s="22" t="n">
        <v>23.067327</v>
      </c>
      <c r="N57" s="22" t="n">
        <v>23.235031</v>
      </c>
      <c r="O57" s="22" t="n">
        <v>23.271036</v>
      </c>
      <c r="P57" s="22" t="n">
        <v>23.351419</v>
      </c>
      <c r="Q57" s="22" t="n">
        <v>23.62575</v>
      </c>
      <c r="R57" s="22" t="n">
        <v>23.87743</v>
      </c>
      <c r="S57" s="22" t="n">
        <v>24.152052</v>
      </c>
      <c r="T57" s="22" t="n">
        <v>24.470886</v>
      </c>
      <c r="U57" s="22" t="n">
        <v>24.818119</v>
      </c>
      <c r="V57" s="22" t="n">
        <v>25.156733</v>
      </c>
      <c r="W57" s="22" t="n">
        <v>25.476082</v>
      </c>
      <c r="X57" s="22" t="n">
        <v>25.756554</v>
      </c>
      <c r="Y57" s="22" t="n">
        <v>26.017603</v>
      </c>
      <c r="Z57" s="22" t="n">
        <v>26.396612</v>
      </c>
      <c r="AA57" s="22" t="n">
        <v>26.704369</v>
      </c>
      <c r="AB57" s="22" t="n">
        <v>27.004362</v>
      </c>
      <c r="AC57" s="22" t="n">
        <v>27.302423</v>
      </c>
      <c r="AD57" s="22" t="n">
        <v>27.59053</v>
      </c>
      <c r="AE57" s="22" t="n">
        <v>27.952341</v>
      </c>
      <c r="AF57" s="22" t="n">
        <v>28.331856</v>
      </c>
      <c r="AG57" s="22" t="n">
        <v>28.642916</v>
      </c>
      <c r="AH57" s="22" t="n">
        <v>28.93576</v>
      </c>
      <c r="AI57" s="23" t="n">
        <v>0.014503</v>
      </c>
    </row>
    <row r="58" ht="15" customHeight="1" s="157">
      <c r="A58" s="18" t="inlineStr">
        <is>
          <t>PRC000:ha_Ethanol(E85)</t>
        </is>
      </c>
      <c r="B58" s="21" t="inlineStr">
        <is>
          <t xml:space="preserve">   E85 3/</t>
        </is>
      </c>
      <c r="C58" s="22" t="n">
        <v>24.537947</v>
      </c>
      <c r="D58" s="22" t="n">
        <v>24.243864</v>
      </c>
      <c r="E58" s="22" t="n">
        <v>29.909515</v>
      </c>
      <c r="F58" s="22" t="n">
        <v>28.426769</v>
      </c>
      <c r="G58" s="22" t="n">
        <v>28.618099</v>
      </c>
      <c r="H58" s="22" t="n">
        <v>28.520075</v>
      </c>
      <c r="I58" s="22" t="n">
        <v>27.862692</v>
      </c>
      <c r="J58" s="22" t="n">
        <v>27.936611</v>
      </c>
      <c r="K58" s="22" t="n">
        <v>28.16201</v>
      </c>
      <c r="L58" s="22" t="n">
        <v>28.425083</v>
      </c>
      <c r="M58" s="22" t="n">
        <v>28.713608</v>
      </c>
      <c r="N58" s="22" t="n">
        <v>30.057896</v>
      </c>
      <c r="O58" s="22" t="n">
        <v>30.388205</v>
      </c>
      <c r="P58" s="22" t="n">
        <v>30.54878</v>
      </c>
      <c r="Q58" s="22" t="n">
        <v>31.208534</v>
      </c>
      <c r="R58" s="22" t="n">
        <v>31.695507</v>
      </c>
      <c r="S58" s="22" t="n">
        <v>32.776066</v>
      </c>
      <c r="T58" s="22" t="n">
        <v>32.66156</v>
      </c>
      <c r="U58" s="22" t="n">
        <v>32.834831</v>
      </c>
      <c r="V58" s="22" t="n">
        <v>33.766201</v>
      </c>
      <c r="W58" s="22" t="n">
        <v>34.771797</v>
      </c>
      <c r="X58" s="22" t="n">
        <v>35.608723</v>
      </c>
      <c r="Y58" s="22" t="n">
        <v>35.916092</v>
      </c>
      <c r="Z58" s="22" t="n">
        <v>37.47979</v>
      </c>
      <c r="AA58" s="22" t="n">
        <v>37.935295</v>
      </c>
      <c r="AB58" s="22" t="n">
        <v>38.346237</v>
      </c>
      <c r="AC58" s="22" t="n">
        <v>38.771313</v>
      </c>
      <c r="AD58" s="22" t="n">
        <v>39.264046</v>
      </c>
      <c r="AE58" s="22" t="n">
        <v>42.460052</v>
      </c>
      <c r="AF58" s="22" t="n">
        <v>43.544437</v>
      </c>
      <c r="AG58" s="22" t="n">
        <v>43.591911</v>
      </c>
      <c r="AH58" s="22" t="n">
        <v>43.892014</v>
      </c>
      <c r="AI58" s="23" t="n">
        <v>0.018935</v>
      </c>
    </row>
    <row r="59" ht="15" customHeight="1" s="157">
      <c r="A59" s="18" t="inlineStr">
        <is>
          <t>PRC000:ha_MotorGasoline</t>
        </is>
      </c>
      <c r="B59" s="21" t="inlineStr">
        <is>
          <t xml:space="preserve">   Motor Gasoline 4/</t>
        </is>
      </c>
      <c r="C59" s="22" t="n">
        <v>22.152426</v>
      </c>
      <c r="D59" s="22" t="n">
        <v>21.94087</v>
      </c>
      <c r="E59" s="22" t="n">
        <v>21.968946</v>
      </c>
      <c r="F59" s="22" t="n">
        <v>21.978165</v>
      </c>
      <c r="G59" s="22" t="n">
        <v>21.89427</v>
      </c>
      <c r="H59" s="22" t="n">
        <v>21.607965</v>
      </c>
      <c r="I59" s="22" t="n">
        <v>21.857471</v>
      </c>
      <c r="J59" s="22" t="n">
        <v>22.043116</v>
      </c>
      <c r="K59" s="22" t="n">
        <v>22.312281</v>
      </c>
      <c r="L59" s="22" t="n">
        <v>22.424955</v>
      </c>
      <c r="M59" s="22" t="n">
        <v>22.720831</v>
      </c>
      <c r="N59" s="22" t="n">
        <v>23.424423</v>
      </c>
      <c r="O59" s="22" t="n">
        <v>23.588041</v>
      </c>
      <c r="P59" s="22" t="n">
        <v>23.796984</v>
      </c>
      <c r="Q59" s="22" t="n">
        <v>24.220589</v>
      </c>
      <c r="R59" s="22" t="n">
        <v>24.60873</v>
      </c>
      <c r="S59" s="22" t="n">
        <v>24.865734</v>
      </c>
      <c r="T59" s="22" t="n">
        <v>25.162941</v>
      </c>
      <c r="U59" s="22" t="n">
        <v>25.240604</v>
      </c>
      <c r="V59" s="22" t="n">
        <v>25.517138</v>
      </c>
      <c r="W59" s="22" t="n">
        <v>25.858952</v>
      </c>
      <c r="X59" s="22" t="n">
        <v>25.951355</v>
      </c>
      <c r="Y59" s="22" t="n">
        <v>26.136623</v>
      </c>
      <c r="Z59" s="22" t="n">
        <v>26.539719</v>
      </c>
      <c r="AA59" s="22" t="n">
        <v>26.75515</v>
      </c>
      <c r="AB59" s="22" t="n">
        <v>26.964806</v>
      </c>
      <c r="AC59" s="22" t="n">
        <v>27.311302</v>
      </c>
      <c r="AD59" s="22" t="n">
        <v>27.396849</v>
      </c>
      <c r="AE59" s="22" t="n">
        <v>27.872746</v>
      </c>
      <c r="AF59" s="22" t="n">
        <v>28.194441</v>
      </c>
      <c r="AG59" s="22" t="n">
        <v>28.439672</v>
      </c>
      <c r="AH59" s="22" t="n">
        <v>28.648949</v>
      </c>
      <c r="AI59" s="23" t="n">
        <v>0.008330000000000001</v>
      </c>
    </row>
    <row r="60" ht="15" customHeight="1" s="157">
      <c r="A60" s="18" t="inlineStr">
        <is>
          <t>PRC000:ha_JetFuel</t>
        </is>
      </c>
      <c r="B60" s="21" t="inlineStr">
        <is>
          <t xml:space="preserve">   Jet Fuel 5/</t>
        </is>
      </c>
      <c r="C60" s="22" t="n">
        <v>14.641048</v>
      </c>
      <c r="D60" s="22" t="n">
        <v>14.44945</v>
      </c>
      <c r="E60" s="22" t="n">
        <v>14.469915</v>
      </c>
      <c r="F60" s="22" t="n">
        <v>14.677915</v>
      </c>
      <c r="G60" s="22" t="n">
        <v>14.784328</v>
      </c>
      <c r="H60" s="22" t="n">
        <v>15.181978</v>
      </c>
      <c r="I60" s="22" t="n">
        <v>15.254274</v>
      </c>
      <c r="J60" s="22" t="n">
        <v>15.71048</v>
      </c>
      <c r="K60" s="22" t="n">
        <v>15.739541</v>
      </c>
      <c r="L60" s="22" t="n">
        <v>16.214653</v>
      </c>
      <c r="M60" s="22" t="n">
        <v>16.425371</v>
      </c>
      <c r="N60" s="22" t="n">
        <v>16.66482</v>
      </c>
      <c r="O60" s="22" t="n">
        <v>17.012842</v>
      </c>
      <c r="P60" s="22" t="n">
        <v>17.18742</v>
      </c>
      <c r="Q60" s="22" t="n">
        <v>17.583839</v>
      </c>
      <c r="R60" s="22" t="n">
        <v>17.868292</v>
      </c>
      <c r="S60" s="22" t="n">
        <v>18.13835</v>
      </c>
      <c r="T60" s="22" t="n">
        <v>18.383089</v>
      </c>
      <c r="U60" s="22" t="n">
        <v>18.62429</v>
      </c>
      <c r="V60" s="22" t="n">
        <v>18.83005</v>
      </c>
      <c r="W60" s="22" t="n">
        <v>19.106794</v>
      </c>
      <c r="X60" s="22" t="n">
        <v>19.197943</v>
      </c>
      <c r="Y60" s="22" t="n">
        <v>19.450199</v>
      </c>
      <c r="Z60" s="22" t="n">
        <v>19.834574</v>
      </c>
      <c r="AA60" s="22" t="n">
        <v>20.040815</v>
      </c>
      <c r="AB60" s="22" t="n">
        <v>20.276285</v>
      </c>
      <c r="AC60" s="22" t="n">
        <v>20.70055</v>
      </c>
      <c r="AD60" s="22" t="n">
        <v>20.752966</v>
      </c>
      <c r="AE60" s="22" t="n">
        <v>21.175344</v>
      </c>
      <c r="AF60" s="22" t="n">
        <v>21.518599</v>
      </c>
      <c r="AG60" s="22" t="n">
        <v>21.76668</v>
      </c>
      <c r="AH60" s="22" t="n">
        <v>21.858753</v>
      </c>
      <c r="AI60" s="23" t="n">
        <v>0.013012</v>
      </c>
    </row>
    <row r="61" ht="15" customHeight="1" s="157">
      <c r="A61" s="18" t="inlineStr">
        <is>
          <t>PRC000:ha_DistillateFue</t>
        </is>
      </c>
      <c r="B61" s="21" t="inlineStr">
        <is>
          <t xml:space="preserve">   Distillate Fuel Oil</t>
        </is>
      </c>
      <c r="C61" s="22" t="n">
        <v>22.055973</v>
      </c>
      <c r="D61" s="22" t="n">
        <v>21.332649</v>
      </c>
      <c r="E61" s="22" t="n">
        <v>21.307634</v>
      </c>
      <c r="F61" s="22" t="n">
        <v>21.509706</v>
      </c>
      <c r="G61" s="22" t="n">
        <v>21.507311</v>
      </c>
      <c r="H61" s="22" t="n">
        <v>21.769125</v>
      </c>
      <c r="I61" s="22" t="n">
        <v>21.766514</v>
      </c>
      <c r="J61" s="22" t="n">
        <v>22.167187</v>
      </c>
      <c r="K61" s="22" t="n">
        <v>22.215662</v>
      </c>
      <c r="L61" s="22" t="n">
        <v>22.55971</v>
      </c>
      <c r="M61" s="22" t="n">
        <v>22.7668</v>
      </c>
      <c r="N61" s="22" t="n">
        <v>23.137453</v>
      </c>
      <c r="O61" s="22" t="n">
        <v>23.400127</v>
      </c>
      <c r="P61" s="22" t="n">
        <v>23.565245</v>
      </c>
      <c r="Q61" s="22" t="n">
        <v>23.939878</v>
      </c>
      <c r="R61" s="22" t="n">
        <v>24.132757</v>
      </c>
      <c r="S61" s="22" t="n">
        <v>24.353363</v>
      </c>
      <c r="T61" s="22" t="n">
        <v>24.599989</v>
      </c>
      <c r="U61" s="22" t="n">
        <v>24.760366</v>
      </c>
      <c r="V61" s="22" t="n">
        <v>24.966681</v>
      </c>
      <c r="W61" s="22" t="n">
        <v>25.188585</v>
      </c>
      <c r="X61" s="22" t="n">
        <v>25.189915</v>
      </c>
      <c r="Y61" s="22" t="n">
        <v>25.361546</v>
      </c>
      <c r="Z61" s="22" t="n">
        <v>25.739941</v>
      </c>
      <c r="AA61" s="22" t="n">
        <v>25.903061</v>
      </c>
      <c r="AB61" s="22" t="n">
        <v>26.1014</v>
      </c>
      <c r="AC61" s="22" t="n">
        <v>26.471901</v>
      </c>
      <c r="AD61" s="22" t="n">
        <v>26.487108</v>
      </c>
      <c r="AE61" s="22" t="n">
        <v>26.746401</v>
      </c>
      <c r="AF61" s="22" t="n">
        <v>26.98501</v>
      </c>
      <c r="AG61" s="22" t="n">
        <v>27.152634</v>
      </c>
      <c r="AH61" s="22" t="n">
        <v>27.305868</v>
      </c>
      <c r="AI61" s="23" t="n">
        <v>0.006912</v>
      </c>
    </row>
    <row r="62" ht="15" customHeight="1" s="157">
      <c r="A62" s="18" t="inlineStr">
        <is>
          <t>PRC000:ha_ResidualFuel</t>
        </is>
      </c>
      <c r="B62" s="21" t="inlineStr">
        <is>
          <t xml:space="preserve">   Residual Fuel Oil</t>
        </is>
      </c>
      <c r="C62" s="22" t="n">
        <v>9.750306999999999</v>
      </c>
      <c r="D62" s="22" t="n">
        <v>10.19247</v>
      </c>
      <c r="E62" s="22" t="n">
        <v>10.271381</v>
      </c>
      <c r="F62" s="22" t="n">
        <v>10.173702</v>
      </c>
      <c r="G62" s="22" t="n">
        <v>9.183429</v>
      </c>
      <c r="H62" s="22" t="n">
        <v>9.554516</v>
      </c>
      <c r="I62" s="22" t="n">
        <v>9.876920999999999</v>
      </c>
      <c r="J62" s="22" t="n">
        <v>10.457724</v>
      </c>
      <c r="K62" s="22" t="n">
        <v>11.210336</v>
      </c>
      <c r="L62" s="22" t="n">
        <v>11.536976</v>
      </c>
      <c r="M62" s="22" t="n">
        <v>11.842731</v>
      </c>
      <c r="N62" s="22" t="n">
        <v>11.37082</v>
      </c>
      <c r="O62" s="22" t="n">
        <v>11.605115</v>
      </c>
      <c r="P62" s="22" t="n">
        <v>11.676685</v>
      </c>
      <c r="Q62" s="22" t="n">
        <v>11.933399</v>
      </c>
      <c r="R62" s="22" t="n">
        <v>12.064242</v>
      </c>
      <c r="S62" s="22" t="n">
        <v>12.69766</v>
      </c>
      <c r="T62" s="22" t="n">
        <v>13.116432</v>
      </c>
      <c r="U62" s="22" t="n">
        <v>13.224297</v>
      </c>
      <c r="V62" s="22" t="n">
        <v>13.736769</v>
      </c>
      <c r="W62" s="22" t="n">
        <v>13.914393</v>
      </c>
      <c r="X62" s="22" t="n">
        <v>14.113455</v>
      </c>
      <c r="Y62" s="22" t="n">
        <v>14.229108</v>
      </c>
      <c r="Z62" s="22" t="n">
        <v>14.283981</v>
      </c>
      <c r="AA62" s="22" t="n">
        <v>14.843826</v>
      </c>
      <c r="AB62" s="22" t="n">
        <v>15.073577</v>
      </c>
      <c r="AC62" s="22" t="n">
        <v>15.086976</v>
      </c>
      <c r="AD62" s="22" t="n">
        <v>15.677839</v>
      </c>
      <c r="AE62" s="22" t="n">
        <v>15.942997</v>
      </c>
      <c r="AF62" s="22" t="n">
        <v>16.14673</v>
      </c>
      <c r="AG62" s="22" t="n">
        <v>16.344221</v>
      </c>
      <c r="AH62" s="22" t="n">
        <v>15.920506</v>
      </c>
      <c r="AI62" s="23" t="n">
        <v>0.015942</v>
      </c>
    </row>
    <row r="63" ht="15" customHeight="1" s="157">
      <c r="A63" s="18" t="inlineStr">
        <is>
          <t>PRC000:ha_NaturalGas</t>
        </is>
      </c>
      <c r="B63" s="21" t="inlineStr">
        <is>
          <t xml:space="preserve">   Natural Gas</t>
        </is>
      </c>
      <c r="C63" s="22" t="n">
        <v>5.031696</v>
      </c>
      <c r="D63" s="22" t="n">
        <v>4.760718</v>
      </c>
      <c r="E63" s="22" t="n">
        <v>4.847678</v>
      </c>
      <c r="F63" s="22" t="n">
        <v>4.833207</v>
      </c>
      <c r="G63" s="22" t="n">
        <v>4.868649</v>
      </c>
      <c r="H63" s="22" t="n">
        <v>4.979748</v>
      </c>
      <c r="I63" s="22" t="n">
        <v>5.198734</v>
      </c>
      <c r="J63" s="22" t="n">
        <v>5.40272</v>
      </c>
      <c r="K63" s="22" t="n">
        <v>5.552284</v>
      </c>
      <c r="L63" s="22" t="n">
        <v>5.63208</v>
      </c>
      <c r="M63" s="22" t="n">
        <v>5.643917</v>
      </c>
      <c r="N63" s="22" t="n">
        <v>5.679059</v>
      </c>
      <c r="O63" s="22" t="n">
        <v>5.637339</v>
      </c>
      <c r="P63" s="22" t="n">
        <v>5.647746</v>
      </c>
      <c r="Q63" s="22" t="n">
        <v>5.714075</v>
      </c>
      <c r="R63" s="22" t="n">
        <v>5.742004</v>
      </c>
      <c r="S63" s="22" t="n">
        <v>5.739636</v>
      </c>
      <c r="T63" s="22" t="n">
        <v>5.729753</v>
      </c>
      <c r="U63" s="22" t="n">
        <v>5.761975</v>
      </c>
      <c r="V63" s="22" t="n">
        <v>5.780482</v>
      </c>
      <c r="W63" s="22" t="n">
        <v>5.784865</v>
      </c>
      <c r="X63" s="22" t="n">
        <v>5.781797</v>
      </c>
      <c r="Y63" s="22" t="n">
        <v>5.783163</v>
      </c>
      <c r="Z63" s="22" t="n">
        <v>5.796995</v>
      </c>
      <c r="AA63" s="22" t="n">
        <v>5.807943</v>
      </c>
      <c r="AB63" s="22" t="n">
        <v>5.825001</v>
      </c>
      <c r="AC63" s="22" t="n">
        <v>5.848293</v>
      </c>
      <c r="AD63" s="22" t="n">
        <v>5.887419</v>
      </c>
      <c r="AE63" s="22" t="n">
        <v>5.931022</v>
      </c>
      <c r="AF63" s="22" t="n">
        <v>5.951627</v>
      </c>
      <c r="AG63" s="22" t="n">
        <v>5.972738</v>
      </c>
      <c r="AH63" s="22" t="n">
        <v>6.017784</v>
      </c>
      <c r="AI63" s="23" t="n">
        <v>0.00579</v>
      </c>
    </row>
    <row r="64" ht="15" customHeight="1" s="157">
      <c r="A64" s="18" t="inlineStr">
        <is>
          <t>PRC000:ha_Metallugical</t>
        </is>
      </c>
      <c r="B64" s="21" t="inlineStr">
        <is>
          <t xml:space="preserve">   Metallurgical Coal</t>
        </is>
      </c>
      <c r="C64" s="22" t="n">
        <v>4.135304</v>
      </c>
      <c r="D64" s="22" t="n">
        <v>3.715267</v>
      </c>
      <c r="E64" s="22" t="n">
        <v>3.476051</v>
      </c>
      <c r="F64" s="22" t="n">
        <v>3.314668</v>
      </c>
      <c r="G64" s="22" t="n">
        <v>3.226584</v>
      </c>
      <c r="H64" s="22" t="n">
        <v>3.228791</v>
      </c>
      <c r="I64" s="22" t="n">
        <v>3.233289</v>
      </c>
      <c r="J64" s="22" t="n">
        <v>3.237639</v>
      </c>
      <c r="K64" s="22" t="n">
        <v>3.26661</v>
      </c>
      <c r="L64" s="22" t="n">
        <v>3.294532</v>
      </c>
      <c r="M64" s="22" t="n">
        <v>3.334714</v>
      </c>
      <c r="N64" s="22" t="n">
        <v>3.367346</v>
      </c>
      <c r="O64" s="22" t="n">
        <v>3.405218</v>
      </c>
      <c r="P64" s="22" t="n">
        <v>3.442147</v>
      </c>
      <c r="Q64" s="22" t="n">
        <v>3.475353</v>
      </c>
      <c r="R64" s="22" t="n">
        <v>3.513103</v>
      </c>
      <c r="S64" s="22" t="n">
        <v>3.546413</v>
      </c>
      <c r="T64" s="22" t="n">
        <v>3.577275</v>
      </c>
      <c r="U64" s="22" t="n">
        <v>3.610275</v>
      </c>
      <c r="V64" s="22" t="n">
        <v>3.640216</v>
      </c>
      <c r="W64" s="22" t="n">
        <v>3.675331</v>
      </c>
      <c r="X64" s="22" t="n">
        <v>3.706488</v>
      </c>
      <c r="Y64" s="22" t="n">
        <v>3.746972</v>
      </c>
      <c r="Z64" s="22" t="n">
        <v>3.783088</v>
      </c>
      <c r="AA64" s="22" t="n">
        <v>3.822762</v>
      </c>
      <c r="AB64" s="22" t="n">
        <v>3.857581</v>
      </c>
      <c r="AC64" s="22" t="n">
        <v>3.895384</v>
      </c>
      <c r="AD64" s="22" t="n">
        <v>3.93132</v>
      </c>
      <c r="AE64" s="22" t="n">
        <v>3.97163</v>
      </c>
      <c r="AF64" s="22" t="n">
        <v>4.008956</v>
      </c>
      <c r="AG64" s="22" t="n">
        <v>4.049924</v>
      </c>
      <c r="AH64" s="22" t="n">
        <v>4.087855</v>
      </c>
      <c r="AI64" s="23" t="n">
        <v>-0.000372</v>
      </c>
    </row>
    <row r="65" ht="15" customHeight="1" s="157">
      <c r="A65" s="18" t="inlineStr">
        <is>
          <t>PRC000:ha_Coal</t>
        </is>
      </c>
      <c r="B65" s="21" t="inlineStr">
        <is>
          <t xml:space="preserve">   Other Coal</t>
        </is>
      </c>
      <c r="C65" s="22" t="n">
        <v>2.081845</v>
      </c>
      <c r="D65" s="22" t="n">
        <v>2.091125</v>
      </c>
      <c r="E65" s="22" t="n">
        <v>2.065455</v>
      </c>
      <c r="F65" s="22" t="n">
        <v>2.041764</v>
      </c>
      <c r="G65" s="22" t="n">
        <v>2.025612</v>
      </c>
      <c r="H65" s="22" t="n">
        <v>2.021754</v>
      </c>
      <c r="I65" s="22" t="n">
        <v>2.010812</v>
      </c>
      <c r="J65" s="22" t="n">
        <v>2.016129</v>
      </c>
      <c r="K65" s="22" t="n">
        <v>2.030577</v>
      </c>
      <c r="L65" s="22" t="n">
        <v>2.014867</v>
      </c>
      <c r="M65" s="22" t="n">
        <v>2.017033</v>
      </c>
      <c r="N65" s="22" t="n">
        <v>2.015833</v>
      </c>
      <c r="O65" s="22" t="n">
        <v>2.014559</v>
      </c>
      <c r="P65" s="22" t="n">
        <v>2.011771</v>
      </c>
      <c r="Q65" s="22" t="n">
        <v>2.017367</v>
      </c>
      <c r="R65" s="22" t="n">
        <v>2.018418</v>
      </c>
      <c r="S65" s="22" t="n">
        <v>2.013567</v>
      </c>
      <c r="T65" s="22" t="n">
        <v>2.014307</v>
      </c>
      <c r="U65" s="22" t="n">
        <v>2.019749</v>
      </c>
      <c r="V65" s="22" t="n">
        <v>2.017883</v>
      </c>
      <c r="W65" s="22" t="n">
        <v>2.017494</v>
      </c>
      <c r="X65" s="22" t="n">
        <v>2.01182</v>
      </c>
      <c r="Y65" s="22" t="n">
        <v>2.012718</v>
      </c>
      <c r="Z65" s="22" t="n">
        <v>2.015642</v>
      </c>
      <c r="AA65" s="22" t="n">
        <v>2.018003</v>
      </c>
      <c r="AB65" s="22" t="n">
        <v>2.018809</v>
      </c>
      <c r="AC65" s="22" t="n">
        <v>2.022332</v>
      </c>
      <c r="AD65" s="22" t="n">
        <v>2.01997</v>
      </c>
      <c r="AE65" s="22" t="n">
        <v>2.022497</v>
      </c>
      <c r="AF65" s="22" t="n">
        <v>2.022578</v>
      </c>
      <c r="AG65" s="22" t="n">
        <v>2.021513</v>
      </c>
      <c r="AH65" s="22" t="n">
        <v>2.021565</v>
      </c>
      <c r="AI65" s="23" t="n">
        <v>-0.000947</v>
      </c>
    </row>
    <row r="66" ht="15" customHeight="1" s="157">
      <c r="A66" s="18" t="inlineStr">
        <is>
          <t>PRC000:ha_CoaltoLiquids</t>
        </is>
      </c>
      <c r="B66" s="21" t="inlineStr">
        <is>
          <t xml:space="preserve">   Coal to Liquids</t>
        </is>
      </c>
      <c r="C66" s="23" t="inlineStr">
        <is>
          <t>- -</t>
        </is>
      </c>
      <c r="D66" s="23" t="inlineStr">
        <is>
          <t>- -</t>
        </is>
      </c>
      <c r="E66" s="23" t="inlineStr">
        <is>
          <t>- -</t>
        </is>
      </c>
      <c r="F66" s="23" t="inlineStr">
        <is>
          <t>- -</t>
        </is>
      </c>
      <c r="G66" s="23" t="inlineStr">
        <is>
          <t>- -</t>
        </is>
      </c>
      <c r="H66" s="23" t="inlineStr">
        <is>
          <t>- -</t>
        </is>
      </c>
      <c r="I66" s="23" t="inlineStr">
        <is>
          <t>- -</t>
        </is>
      </c>
      <c r="J66" s="23" t="inlineStr">
        <is>
          <t>- -</t>
        </is>
      </c>
      <c r="K66" s="23" t="inlineStr">
        <is>
          <t>- -</t>
        </is>
      </c>
      <c r="L66" s="23" t="inlineStr">
        <is>
          <t>- -</t>
        </is>
      </c>
      <c r="M66" s="23" t="inlineStr">
        <is>
          <t>- -</t>
        </is>
      </c>
      <c r="N66" s="23" t="inlineStr">
        <is>
          <t>- -</t>
        </is>
      </c>
      <c r="O66" s="23" t="inlineStr">
        <is>
          <t>- -</t>
        </is>
      </c>
      <c r="P66" s="23" t="inlineStr">
        <is>
          <t>- -</t>
        </is>
      </c>
      <c r="Q66" s="23" t="inlineStr">
        <is>
          <t>- -</t>
        </is>
      </c>
      <c r="R66" s="23" t="inlineStr">
        <is>
          <t>- -</t>
        </is>
      </c>
      <c r="S66" s="23" t="inlineStr">
        <is>
          <t>- -</t>
        </is>
      </c>
      <c r="T66" s="23" t="inlineStr">
        <is>
          <t>- -</t>
        </is>
      </c>
      <c r="U66" s="23" t="inlineStr">
        <is>
          <t>- -</t>
        </is>
      </c>
      <c r="V66" s="23" t="inlineStr">
        <is>
          <t>- -</t>
        </is>
      </c>
      <c r="W66" s="23" t="inlineStr">
        <is>
          <t>- -</t>
        </is>
      </c>
      <c r="X66" s="23" t="inlineStr">
        <is>
          <t>- -</t>
        </is>
      </c>
      <c r="Y66" s="23" t="inlineStr">
        <is>
          <t>- -</t>
        </is>
      </c>
      <c r="Z66" s="23" t="inlineStr">
        <is>
          <t>- -</t>
        </is>
      </c>
      <c r="AA66" s="23" t="inlineStr">
        <is>
          <t>- -</t>
        </is>
      </c>
      <c r="AB66" s="23" t="inlineStr">
        <is>
          <t>- -</t>
        </is>
      </c>
      <c r="AC66" s="23" t="inlineStr">
        <is>
          <t>- -</t>
        </is>
      </c>
      <c r="AD66" s="23" t="inlineStr">
        <is>
          <t>- -</t>
        </is>
      </c>
      <c r="AE66" s="23" t="inlineStr">
        <is>
          <t>- -</t>
        </is>
      </c>
      <c r="AF66" s="23" t="inlineStr">
        <is>
          <t>- -</t>
        </is>
      </c>
      <c r="AG66" s="23" t="inlineStr">
        <is>
          <t>- -</t>
        </is>
      </c>
      <c r="AH66" s="23" t="inlineStr">
        <is>
          <t>- -</t>
        </is>
      </c>
      <c r="AI66" s="23" t="inlineStr">
        <is>
          <t>- -</t>
        </is>
      </c>
    </row>
    <row r="67" ht="15" customHeight="1" s="157">
      <c r="A67" s="18" t="inlineStr">
        <is>
          <t>PRC000:ha_Electricity</t>
        </is>
      </c>
      <c r="B67" s="21" t="inlineStr">
        <is>
          <t xml:space="preserve">   Electricity</t>
        </is>
      </c>
      <c r="C67" s="22" t="n">
        <v>30.454449</v>
      </c>
      <c r="D67" s="22" t="n">
        <v>29.931808</v>
      </c>
      <c r="E67" s="22" t="n">
        <v>29.732624</v>
      </c>
      <c r="F67" s="22" t="n">
        <v>29.657566</v>
      </c>
      <c r="G67" s="22" t="n">
        <v>29.663189</v>
      </c>
      <c r="H67" s="22" t="n">
        <v>29.849365</v>
      </c>
      <c r="I67" s="22" t="n">
        <v>30.250845</v>
      </c>
      <c r="J67" s="22" t="n">
        <v>30.593702</v>
      </c>
      <c r="K67" s="22" t="n">
        <v>30.753353</v>
      </c>
      <c r="L67" s="22" t="n">
        <v>30.63155</v>
      </c>
      <c r="M67" s="22" t="n">
        <v>30.452465</v>
      </c>
      <c r="N67" s="22" t="n">
        <v>30.394573</v>
      </c>
      <c r="O67" s="22" t="n">
        <v>30.270491</v>
      </c>
      <c r="P67" s="22" t="n">
        <v>30.131779</v>
      </c>
      <c r="Q67" s="22" t="n">
        <v>30.234314</v>
      </c>
      <c r="R67" s="22" t="n">
        <v>30.257355</v>
      </c>
      <c r="S67" s="22" t="n">
        <v>30.084644</v>
      </c>
      <c r="T67" s="22" t="n">
        <v>29.993071</v>
      </c>
      <c r="U67" s="22" t="n">
        <v>29.893633</v>
      </c>
      <c r="V67" s="22" t="n">
        <v>29.942001</v>
      </c>
      <c r="W67" s="22" t="n">
        <v>29.852777</v>
      </c>
      <c r="X67" s="22" t="n">
        <v>29.694433</v>
      </c>
      <c r="Y67" s="22" t="n">
        <v>29.642439</v>
      </c>
      <c r="Z67" s="22" t="n">
        <v>29.567022</v>
      </c>
      <c r="AA67" s="22" t="n">
        <v>29.472883</v>
      </c>
      <c r="AB67" s="22" t="n">
        <v>29.460825</v>
      </c>
      <c r="AC67" s="22" t="n">
        <v>29.398705</v>
      </c>
      <c r="AD67" s="22" t="n">
        <v>29.313385</v>
      </c>
      <c r="AE67" s="22" t="n">
        <v>29.3195</v>
      </c>
      <c r="AF67" s="22" t="n">
        <v>29.242496</v>
      </c>
      <c r="AG67" s="22" t="n">
        <v>29.110025</v>
      </c>
      <c r="AH67" s="22" t="n">
        <v>29.024153</v>
      </c>
      <c r="AI67" s="23" t="n">
        <v>-0.001551</v>
      </c>
    </row>
    <row r="68" ht="15.75" customHeight="1" s="157"/>
    <row r="69" ht="15" customHeight="1" s="157">
      <c r="B69" s="20" t="inlineStr">
        <is>
          <t>Non-Renewable Energy Expenditures by Sector</t>
        </is>
      </c>
    </row>
    <row r="70" ht="15" customHeight="1" s="157">
      <c r="B70" s="20" t="inlineStr">
        <is>
          <t>(billion 2019 dollars)</t>
        </is>
      </c>
    </row>
    <row r="71" ht="15" customHeight="1" s="157">
      <c r="A71" s="18" t="inlineStr">
        <is>
          <t>PRC000:ia_Residential</t>
        </is>
      </c>
      <c r="B71" s="21" t="inlineStr">
        <is>
          <t xml:space="preserve"> Residential</t>
        </is>
      </c>
      <c r="C71" s="24" t="n">
        <v>254.57782</v>
      </c>
      <c r="D71" s="24" t="n">
        <v>244.99707</v>
      </c>
      <c r="E71" s="24" t="n">
        <v>249.240814</v>
      </c>
      <c r="F71" s="24" t="n">
        <v>249.161713</v>
      </c>
      <c r="G71" s="24" t="n">
        <v>249.647751</v>
      </c>
      <c r="H71" s="24" t="n">
        <v>251.505005</v>
      </c>
      <c r="I71" s="24" t="n">
        <v>254.461716</v>
      </c>
      <c r="J71" s="24" t="n">
        <v>257.765167</v>
      </c>
      <c r="K71" s="24" t="n">
        <v>259.825745</v>
      </c>
      <c r="L71" s="24" t="n">
        <v>260.559814</v>
      </c>
      <c r="M71" s="24" t="n">
        <v>260.90564</v>
      </c>
      <c r="N71" s="24" t="n">
        <v>262.729919</v>
      </c>
      <c r="O71" s="24" t="n">
        <v>262.996033</v>
      </c>
      <c r="P71" s="24" t="n">
        <v>263.69931</v>
      </c>
      <c r="Q71" s="24" t="n">
        <v>266.159698</v>
      </c>
      <c r="R71" s="24" t="n">
        <v>268.106476</v>
      </c>
      <c r="S71" s="24" t="n">
        <v>268.8479</v>
      </c>
      <c r="T71" s="24" t="n">
        <v>270.045654</v>
      </c>
      <c r="U71" s="24" t="n">
        <v>271.527771</v>
      </c>
      <c r="V71" s="24" t="n">
        <v>273.669128</v>
      </c>
      <c r="W71" s="24" t="n">
        <v>274.980682</v>
      </c>
      <c r="X71" s="24" t="n">
        <v>275.868103</v>
      </c>
      <c r="Y71" s="24" t="n">
        <v>277.469635</v>
      </c>
      <c r="Z71" s="24" t="n">
        <v>278.905304</v>
      </c>
      <c r="AA71" s="24" t="n">
        <v>280.38678</v>
      </c>
      <c r="AB71" s="24" t="n">
        <v>282.309509</v>
      </c>
      <c r="AC71" s="24" t="n">
        <v>284.186066</v>
      </c>
      <c r="AD71" s="24" t="n">
        <v>285.848785</v>
      </c>
      <c r="AE71" s="24" t="n">
        <v>288.189606</v>
      </c>
      <c r="AF71" s="24" t="n">
        <v>289.915802</v>
      </c>
      <c r="AG71" s="24" t="n">
        <v>291.345062</v>
      </c>
      <c r="AH71" s="24" t="n">
        <v>292.96405</v>
      </c>
      <c r="AI71" s="23" t="n">
        <v>0.004541</v>
      </c>
    </row>
    <row r="72" ht="15" customHeight="1" s="157">
      <c r="A72" s="18" t="inlineStr">
        <is>
          <t>PRC000:ia_Commercial</t>
        </is>
      </c>
      <c r="B72" s="21" t="inlineStr">
        <is>
          <t xml:space="preserve"> Commercial</t>
        </is>
      </c>
      <c r="C72" s="24" t="n">
        <v>188.964478</v>
      </c>
      <c r="D72" s="24" t="n">
        <v>184.004272</v>
      </c>
      <c r="E72" s="24" t="n">
        <v>186.101746</v>
      </c>
      <c r="F72" s="24" t="n">
        <v>187.333588</v>
      </c>
      <c r="G72" s="24" t="n">
        <v>187.99173</v>
      </c>
      <c r="H72" s="24" t="n">
        <v>189.820374</v>
      </c>
      <c r="I72" s="24" t="n">
        <v>193.238831</v>
      </c>
      <c r="J72" s="24" t="n">
        <v>196.030121</v>
      </c>
      <c r="K72" s="24" t="n">
        <v>197.718735</v>
      </c>
      <c r="L72" s="24" t="n">
        <v>197.957474</v>
      </c>
      <c r="M72" s="24" t="n">
        <v>197.930664</v>
      </c>
      <c r="N72" s="24" t="n">
        <v>199.436111</v>
      </c>
      <c r="O72" s="24" t="n">
        <v>199.504547</v>
      </c>
      <c r="P72" s="24" t="n">
        <v>199.600494</v>
      </c>
      <c r="Q72" s="24" t="n">
        <v>201.77681</v>
      </c>
      <c r="R72" s="24" t="n">
        <v>203.145355</v>
      </c>
      <c r="S72" s="24" t="n">
        <v>203.429169</v>
      </c>
      <c r="T72" s="24" t="n">
        <v>204.180557</v>
      </c>
      <c r="U72" s="24" t="n">
        <v>205.048645</v>
      </c>
      <c r="V72" s="24" t="n">
        <v>206.94574</v>
      </c>
      <c r="W72" s="24" t="n">
        <v>208.021912</v>
      </c>
      <c r="X72" s="24" t="n">
        <v>208.295288</v>
      </c>
      <c r="Y72" s="24" t="n">
        <v>209.649078</v>
      </c>
      <c r="Z72" s="24" t="n">
        <v>211.129715</v>
      </c>
      <c r="AA72" s="24" t="n">
        <v>212.202148</v>
      </c>
      <c r="AB72" s="24" t="n">
        <v>214.002411</v>
      </c>
      <c r="AC72" s="24" t="n">
        <v>215.723541</v>
      </c>
      <c r="AD72" s="24" t="n">
        <v>217.155884</v>
      </c>
      <c r="AE72" s="24" t="n">
        <v>219.672333</v>
      </c>
      <c r="AF72" s="24" t="n">
        <v>221.520859</v>
      </c>
      <c r="AG72" s="24" t="n">
        <v>223.213837</v>
      </c>
      <c r="AH72" s="24" t="n">
        <v>225.257767</v>
      </c>
      <c r="AI72" s="23" t="n">
        <v>0.005683</v>
      </c>
    </row>
    <row r="73" ht="15" customHeight="1" s="157">
      <c r="A73" s="18" t="inlineStr">
        <is>
          <t>PRC000:ia_Industrial</t>
        </is>
      </c>
      <c r="B73" s="21" t="inlineStr">
        <is>
          <t xml:space="preserve"> Industrial 1/</t>
        </is>
      </c>
      <c r="C73" s="24" t="n">
        <v>185.422699</v>
      </c>
      <c r="D73" s="24" t="n">
        <v>178.381912</v>
      </c>
      <c r="E73" s="24" t="n">
        <v>182.648346</v>
      </c>
      <c r="F73" s="24" t="n">
        <v>189.650345</v>
      </c>
      <c r="G73" s="24" t="n">
        <v>194.596268</v>
      </c>
      <c r="H73" s="24" t="n">
        <v>201.136414</v>
      </c>
      <c r="I73" s="24" t="n">
        <v>209.503708</v>
      </c>
      <c r="J73" s="24" t="n">
        <v>218.953568</v>
      </c>
      <c r="K73" s="24" t="n">
        <v>224.503983</v>
      </c>
      <c r="L73" s="24" t="n">
        <v>229.356842</v>
      </c>
      <c r="M73" s="24" t="n">
        <v>233.07663</v>
      </c>
      <c r="N73" s="24" t="n">
        <v>235.328064</v>
      </c>
      <c r="O73" s="24" t="n">
        <v>237.866608</v>
      </c>
      <c r="P73" s="24" t="n">
        <v>241.100082</v>
      </c>
      <c r="Q73" s="24" t="n">
        <v>246.348206</v>
      </c>
      <c r="R73" s="24" t="n">
        <v>251.276855</v>
      </c>
      <c r="S73" s="24" t="n">
        <v>255.499405</v>
      </c>
      <c r="T73" s="24" t="n">
        <v>259.636749</v>
      </c>
      <c r="U73" s="24" t="n">
        <v>264.097748</v>
      </c>
      <c r="V73" s="24" t="n">
        <v>268.846466</v>
      </c>
      <c r="W73" s="24" t="n">
        <v>272.751099</v>
      </c>
      <c r="X73" s="24" t="n">
        <v>276.637482</v>
      </c>
      <c r="Y73" s="24" t="n">
        <v>281.242981</v>
      </c>
      <c r="Z73" s="24" t="n">
        <v>287.342285</v>
      </c>
      <c r="AA73" s="24" t="n">
        <v>292.056396</v>
      </c>
      <c r="AB73" s="24" t="n">
        <v>297.194397</v>
      </c>
      <c r="AC73" s="24" t="n">
        <v>302.942535</v>
      </c>
      <c r="AD73" s="24" t="n">
        <v>307.614227</v>
      </c>
      <c r="AE73" s="24" t="n">
        <v>314.418854</v>
      </c>
      <c r="AF73" s="24" t="n">
        <v>320.706482</v>
      </c>
      <c r="AG73" s="24" t="n">
        <v>326.672363</v>
      </c>
      <c r="AH73" s="24" t="n">
        <v>331.651184</v>
      </c>
      <c r="AI73" s="23" t="n">
        <v>0.018933</v>
      </c>
    </row>
    <row r="74" ht="15" customHeight="1" s="157">
      <c r="A74" s="18" t="inlineStr">
        <is>
          <t>PRC000:ia_Transportatio</t>
        </is>
      </c>
      <c r="B74" s="21" t="inlineStr">
        <is>
          <t xml:space="preserve"> Transportation</t>
        </is>
      </c>
      <c r="C74" s="24" t="n">
        <v>573.6005249999999</v>
      </c>
      <c r="D74" s="24" t="n">
        <v>568.383484</v>
      </c>
      <c r="E74" s="24" t="n">
        <v>565.542175</v>
      </c>
      <c r="F74" s="24" t="n">
        <v>562.869568</v>
      </c>
      <c r="G74" s="24" t="n">
        <v>554.984497</v>
      </c>
      <c r="H74" s="24" t="n">
        <v>547.631592</v>
      </c>
      <c r="I74" s="24" t="n">
        <v>545.6365970000001</v>
      </c>
      <c r="J74" s="24" t="n">
        <v>547.968384</v>
      </c>
      <c r="K74" s="24" t="n">
        <v>547.8745730000001</v>
      </c>
      <c r="L74" s="24" t="n">
        <v>549.478516</v>
      </c>
      <c r="M74" s="24" t="n">
        <v>551.975342</v>
      </c>
      <c r="N74" s="24" t="n">
        <v>561.890137</v>
      </c>
      <c r="O74" s="24" t="n">
        <v>564.453613</v>
      </c>
      <c r="P74" s="24" t="n">
        <v>566.169434</v>
      </c>
      <c r="Q74" s="24" t="n">
        <v>573.639648</v>
      </c>
      <c r="R74" s="24" t="n">
        <v>579.270203</v>
      </c>
      <c r="S74" s="24" t="n">
        <v>583.330078</v>
      </c>
      <c r="T74" s="24" t="n">
        <v>588.453491</v>
      </c>
      <c r="U74" s="24" t="n">
        <v>590.227783</v>
      </c>
      <c r="V74" s="24" t="n">
        <v>595.514709</v>
      </c>
      <c r="W74" s="24" t="n">
        <v>602.199829</v>
      </c>
      <c r="X74" s="24" t="n">
        <v>604.504456</v>
      </c>
      <c r="Y74" s="24" t="n">
        <v>610.053345</v>
      </c>
      <c r="Z74" s="24" t="n">
        <v>620.822815</v>
      </c>
      <c r="AA74" s="24" t="n">
        <v>627.8268430000001</v>
      </c>
      <c r="AB74" s="24" t="n">
        <v>635.345154</v>
      </c>
      <c r="AC74" s="24" t="n">
        <v>646.750671</v>
      </c>
      <c r="AD74" s="24" t="n">
        <v>651.491699</v>
      </c>
      <c r="AE74" s="24" t="n">
        <v>664.919739</v>
      </c>
      <c r="AF74" s="24" t="n">
        <v>675.779907</v>
      </c>
      <c r="AG74" s="24" t="n">
        <v>684.9250489999999</v>
      </c>
      <c r="AH74" s="24" t="n">
        <v>692.677246</v>
      </c>
      <c r="AI74" s="23" t="n">
        <v>0.006103</v>
      </c>
    </row>
    <row r="75" ht="15" customHeight="1" s="157">
      <c r="A75" s="18" t="inlineStr">
        <is>
          <t>PRC000:ia_TotalNon-Rene</t>
        </is>
      </c>
      <c r="B75" s="21" t="inlineStr">
        <is>
          <t xml:space="preserve">   Total Non-Renewable Expenditures</t>
        </is>
      </c>
      <c r="C75" s="24" t="n">
        <v>1202.56543</v>
      </c>
      <c r="D75" s="24" t="n">
        <v>1175.766724</v>
      </c>
      <c r="E75" s="24" t="n">
        <v>1183.533081</v>
      </c>
      <c r="F75" s="24" t="n">
        <v>1189.015137</v>
      </c>
      <c r="G75" s="24" t="n">
        <v>1187.220215</v>
      </c>
      <c r="H75" s="24" t="n">
        <v>1190.093384</v>
      </c>
      <c r="I75" s="24" t="n">
        <v>1202.84082</v>
      </c>
      <c r="J75" s="24" t="n">
        <v>1220.717285</v>
      </c>
      <c r="K75" s="24" t="n">
        <v>1229.923096</v>
      </c>
      <c r="L75" s="24" t="n">
        <v>1237.352661</v>
      </c>
      <c r="M75" s="24" t="n">
        <v>1243.888306</v>
      </c>
      <c r="N75" s="24" t="n">
        <v>1259.384277</v>
      </c>
      <c r="O75" s="24" t="n">
        <v>1264.820801</v>
      </c>
      <c r="P75" s="24" t="n">
        <v>1270.569336</v>
      </c>
      <c r="Q75" s="24" t="n">
        <v>1287.924316</v>
      </c>
      <c r="R75" s="24" t="n">
        <v>1301.798828</v>
      </c>
      <c r="S75" s="24" t="n">
        <v>1311.106567</v>
      </c>
      <c r="T75" s="24" t="n">
        <v>1322.316406</v>
      </c>
      <c r="U75" s="24" t="n">
        <v>1330.901978</v>
      </c>
      <c r="V75" s="24" t="n">
        <v>1344.976074</v>
      </c>
      <c r="W75" s="24" t="n">
        <v>1357.953491</v>
      </c>
      <c r="X75" s="24" t="n">
        <v>1365.30542</v>
      </c>
      <c r="Y75" s="24" t="n">
        <v>1378.415039</v>
      </c>
      <c r="Z75" s="24" t="n">
        <v>1398.200195</v>
      </c>
      <c r="AA75" s="24" t="n">
        <v>1412.472168</v>
      </c>
      <c r="AB75" s="24" t="n">
        <v>1428.851562</v>
      </c>
      <c r="AC75" s="24" t="n">
        <v>1449.602783</v>
      </c>
      <c r="AD75" s="24" t="n">
        <v>1462.110596</v>
      </c>
      <c r="AE75" s="24" t="n">
        <v>1487.200439</v>
      </c>
      <c r="AF75" s="24" t="n">
        <v>1507.923096</v>
      </c>
      <c r="AG75" s="24" t="n">
        <v>1526.15625</v>
      </c>
      <c r="AH75" s="24" t="n">
        <v>1542.550293</v>
      </c>
      <c r="AI75" s="23" t="n">
        <v>0.008064</v>
      </c>
    </row>
    <row r="76" ht="15" customHeight="1" s="157">
      <c r="A76" s="18" t="inlineStr">
        <is>
          <t>PRC000:ja_Transportatio</t>
        </is>
      </c>
      <c r="B76" s="21" t="inlineStr">
        <is>
          <t xml:space="preserve"> Transportation Renewable Expenditures</t>
        </is>
      </c>
      <c r="C76" s="24" t="n">
        <v>0.366889</v>
      </c>
      <c r="D76" s="24" t="n">
        <v>0.467567</v>
      </c>
      <c r="E76" s="24" t="n">
        <v>0.614414</v>
      </c>
      <c r="F76" s="24" t="n">
        <v>0.696275</v>
      </c>
      <c r="G76" s="24" t="n">
        <v>0.664171</v>
      </c>
      <c r="H76" s="24" t="n">
        <v>0.648473</v>
      </c>
      <c r="I76" s="24" t="n">
        <v>0.678436</v>
      </c>
      <c r="J76" s="24" t="n">
        <v>0.685883</v>
      </c>
      <c r="K76" s="24" t="n">
        <v>0.678418</v>
      </c>
      <c r="L76" s="24" t="n">
        <v>0.654152</v>
      </c>
      <c r="M76" s="24" t="n">
        <v>0.644678</v>
      </c>
      <c r="N76" s="24" t="n">
        <v>0.747304</v>
      </c>
      <c r="O76" s="24" t="n">
        <v>0.714337</v>
      </c>
      <c r="P76" s="24" t="n">
        <v>0.707929</v>
      </c>
      <c r="Q76" s="24" t="n">
        <v>0.70504</v>
      </c>
      <c r="R76" s="24" t="n">
        <v>0.679125</v>
      </c>
      <c r="S76" s="24" t="n">
        <v>0.638635</v>
      </c>
      <c r="T76" s="24" t="n">
        <v>0.650875</v>
      </c>
      <c r="U76" s="24" t="n">
        <v>0.647421</v>
      </c>
      <c r="V76" s="24" t="n">
        <v>0.617771</v>
      </c>
      <c r="W76" s="24" t="n">
        <v>0.573572</v>
      </c>
      <c r="X76" s="24" t="n">
        <v>0.536313</v>
      </c>
      <c r="Y76" s="24" t="n">
        <v>0.5338000000000001</v>
      </c>
      <c r="Z76" s="24" t="n">
        <v>0.494257</v>
      </c>
      <c r="AA76" s="24" t="n">
        <v>0.485867</v>
      </c>
      <c r="AB76" s="24" t="n">
        <v>0.477412</v>
      </c>
      <c r="AC76" s="24" t="n">
        <v>0.475</v>
      </c>
      <c r="AD76" s="24" t="n">
        <v>0.458755</v>
      </c>
      <c r="AE76" s="24" t="n">
        <v>0.352987</v>
      </c>
      <c r="AF76" s="24" t="n">
        <v>0.343122</v>
      </c>
      <c r="AG76" s="24" t="n">
        <v>0.418635</v>
      </c>
      <c r="AH76" s="24" t="n">
        <v>0.419224</v>
      </c>
      <c r="AI76" s="23" t="n">
        <v>0.004311</v>
      </c>
    </row>
    <row r="77" ht="15" customHeight="1" s="157">
      <c r="A77" s="18" t="inlineStr">
        <is>
          <t>PRC000:ja_TotalExpendit</t>
        </is>
      </c>
      <c r="B77" s="20" t="inlineStr">
        <is>
          <t xml:space="preserve">   Total Expenditures</t>
        </is>
      </c>
      <c r="C77" s="25" t="n">
        <v>1202.932373</v>
      </c>
      <c r="D77" s="25" t="n">
        <v>1176.234253</v>
      </c>
      <c r="E77" s="25" t="n">
        <v>1184.147461</v>
      </c>
      <c r="F77" s="25" t="n">
        <v>1189.711426</v>
      </c>
      <c r="G77" s="25" t="n">
        <v>1187.884399</v>
      </c>
      <c r="H77" s="25" t="n">
        <v>1190.741821</v>
      </c>
      <c r="I77" s="25" t="n">
        <v>1203.519287</v>
      </c>
      <c r="J77" s="25" t="n">
        <v>1221.403198</v>
      </c>
      <c r="K77" s="25" t="n">
        <v>1230.601562</v>
      </c>
      <c r="L77" s="25" t="n">
        <v>1238.006836</v>
      </c>
      <c r="M77" s="25" t="n">
        <v>1244.532959</v>
      </c>
      <c r="N77" s="25" t="n">
        <v>1260.131592</v>
      </c>
      <c r="O77" s="25" t="n">
        <v>1265.535156</v>
      </c>
      <c r="P77" s="25" t="n">
        <v>1271.277222</v>
      </c>
      <c r="Q77" s="25" t="n">
        <v>1288.629395</v>
      </c>
      <c r="R77" s="25" t="n">
        <v>1302.477905</v>
      </c>
      <c r="S77" s="25" t="n">
        <v>1311.745239</v>
      </c>
      <c r="T77" s="25" t="n">
        <v>1322.967285</v>
      </c>
      <c r="U77" s="25" t="n">
        <v>1331.549438</v>
      </c>
      <c r="V77" s="25" t="n">
        <v>1345.593872</v>
      </c>
      <c r="W77" s="25" t="n">
        <v>1358.5271</v>
      </c>
      <c r="X77" s="25" t="n">
        <v>1365.841675</v>
      </c>
      <c r="Y77" s="25" t="n">
        <v>1378.948853</v>
      </c>
      <c r="Z77" s="25" t="n">
        <v>1398.694458</v>
      </c>
      <c r="AA77" s="25" t="n">
        <v>1412.958008</v>
      </c>
      <c r="AB77" s="25" t="n">
        <v>1429.328979</v>
      </c>
      <c r="AC77" s="25" t="n">
        <v>1450.077759</v>
      </c>
      <c r="AD77" s="25" t="n">
        <v>1462.569336</v>
      </c>
      <c r="AE77" s="25" t="n">
        <v>1487.553467</v>
      </c>
      <c r="AF77" s="25" t="n">
        <v>1508.266235</v>
      </c>
      <c r="AG77" s="25" t="n">
        <v>1526.574829</v>
      </c>
      <c r="AH77" s="25" t="n">
        <v>1542.969482</v>
      </c>
      <c r="AI77" s="26" t="n">
        <v>0.008063000000000001</v>
      </c>
    </row>
    <row r="78" ht="15.75" customHeight="1" s="157"/>
    <row r="79" ht="15.75" customHeight="1" s="157"/>
    <row r="80" ht="15" customHeight="1" s="157">
      <c r="B80" s="20" t="inlineStr">
        <is>
          <t>Prices in Nominal Dollars</t>
        </is>
      </c>
    </row>
    <row r="81" ht="15" customHeight="1" s="157">
      <c r="B81" s="20" t="inlineStr">
        <is>
          <t xml:space="preserve"> Residential</t>
        </is>
      </c>
    </row>
    <row r="82" ht="15" customHeight="1" s="157">
      <c r="A82" s="18" t="inlineStr">
        <is>
          <t>PRC000:nom_R_LiquefiedP</t>
        </is>
      </c>
      <c r="B82" s="21" t="inlineStr">
        <is>
          <t xml:space="preserve">   Propane</t>
        </is>
      </c>
      <c r="C82" s="22" t="n">
        <v>21.367119</v>
      </c>
      <c r="D82" s="22" t="n">
        <v>21.618206</v>
      </c>
      <c r="E82" s="22" t="n">
        <v>22.531422</v>
      </c>
      <c r="F82" s="22" t="n">
        <v>23.864519</v>
      </c>
      <c r="G82" s="22" t="n">
        <v>25.217535</v>
      </c>
      <c r="H82" s="22" t="n">
        <v>26.659937</v>
      </c>
      <c r="I82" s="22" t="n">
        <v>28.390568</v>
      </c>
      <c r="J82" s="22" t="n">
        <v>30.307848</v>
      </c>
      <c r="K82" s="22" t="n">
        <v>32.058723</v>
      </c>
      <c r="L82" s="22" t="n">
        <v>33.636082</v>
      </c>
      <c r="M82" s="22" t="n">
        <v>35.016575</v>
      </c>
      <c r="N82" s="22" t="n">
        <v>36.341755</v>
      </c>
      <c r="O82" s="22" t="n">
        <v>37.365486</v>
      </c>
      <c r="P82" s="22" t="n">
        <v>38.410633</v>
      </c>
      <c r="Q82" s="22" t="n">
        <v>39.705917</v>
      </c>
      <c r="R82" s="22" t="n">
        <v>41.038353</v>
      </c>
      <c r="S82" s="22" t="n">
        <v>42.45998</v>
      </c>
      <c r="T82" s="22" t="n">
        <v>44.001659</v>
      </c>
      <c r="U82" s="22" t="n">
        <v>45.660637</v>
      </c>
      <c r="V82" s="22" t="n">
        <v>47.389061</v>
      </c>
      <c r="W82" s="22" t="n">
        <v>49.15134</v>
      </c>
      <c r="X82" s="22" t="n">
        <v>50.913963</v>
      </c>
      <c r="Y82" s="22" t="n">
        <v>52.704903</v>
      </c>
      <c r="Z82" s="22" t="n">
        <v>54.716995</v>
      </c>
      <c r="AA82" s="22" t="n">
        <v>56.737774</v>
      </c>
      <c r="AB82" s="22" t="n">
        <v>58.823372</v>
      </c>
      <c r="AC82" s="22" t="n">
        <v>60.987629</v>
      </c>
      <c r="AD82" s="22" t="n">
        <v>63.209362</v>
      </c>
      <c r="AE82" s="22" t="n">
        <v>65.64007599999999</v>
      </c>
      <c r="AF82" s="22" t="n">
        <v>68.240692</v>
      </c>
      <c r="AG82" s="22" t="n">
        <v>70.851845</v>
      </c>
      <c r="AH82" s="22" t="n">
        <v>73.47060399999999</v>
      </c>
      <c r="AI82" s="23" t="n">
        <v>0.040644</v>
      </c>
    </row>
    <row r="83" ht="15" customHeight="1" s="157">
      <c r="A83" s="18" t="inlineStr">
        <is>
          <t>PRC000:nom_R_Distillate</t>
        </is>
      </c>
      <c r="B83" s="21" t="inlineStr">
        <is>
          <t xml:space="preserve">   Distillate Fuel Oil</t>
        </is>
      </c>
      <c r="C83" s="22" t="n">
        <v>21.885006</v>
      </c>
      <c r="D83" s="22" t="n">
        <v>21.816368</v>
      </c>
      <c r="E83" s="22" t="n">
        <v>22.706295</v>
      </c>
      <c r="F83" s="22" t="n">
        <v>23.891071</v>
      </c>
      <c r="G83" s="22" t="n">
        <v>24.914602</v>
      </c>
      <c r="H83" s="22" t="n">
        <v>26.236921</v>
      </c>
      <c r="I83" s="22" t="n">
        <v>27.333422</v>
      </c>
      <c r="J83" s="22" t="n">
        <v>28.404146</v>
      </c>
      <c r="K83" s="22" t="n">
        <v>29.12006</v>
      </c>
      <c r="L83" s="22" t="n">
        <v>30.240423</v>
      </c>
      <c r="M83" s="22" t="n">
        <v>31.213966</v>
      </c>
      <c r="N83" s="22" t="n">
        <v>32.091206</v>
      </c>
      <c r="O83" s="22" t="n">
        <v>33.175022</v>
      </c>
      <c r="P83" s="22" t="n">
        <v>34.137524</v>
      </c>
      <c r="Q83" s="22" t="n">
        <v>35.347324</v>
      </c>
      <c r="R83" s="22" t="n">
        <v>36.414562</v>
      </c>
      <c r="S83" s="22" t="n">
        <v>37.517334</v>
      </c>
      <c r="T83" s="22" t="n">
        <v>38.703312</v>
      </c>
      <c r="U83" s="22" t="n">
        <v>39.791508</v>
      </c>
      <c r="V83" s="22" t="n">
        <v>41.006065</v>
      </c>
      <c r="W83" s="22" t="n">
        <v>42.280018</v>
      </c>
      <c r="X83" s="22" t="n">
        <v>43.240593</v>
      </c>
      <c r="Y83" s="22" t="n">
        <v>44.532555</v>
      </c>
      <c r="Z83" s="22" t="n">
        <v>46.173733</v>
      </c>
      <c r="AA83" s="22" t="n">
        <v>47.519791</v>
      </c>
      <c r="AB83" s="22" t="n">
        <v>48.976398</v>
      </c>
      <c r="AC83" s="22" t="n">
        <v>50.777573</v>
      </c>
      <c r="AD83" s="22" t="n">
        <v>52.066551</v>
      </c>
      <c r="AE83" s="22" t="n">
        <v>53.802559</v>
      </c>
      <c r="AF83" s="22" t="n">
        <v>55.653099</v>
      </c>
      <c r="AG83" s="22" t="n">
        <v>57.388893</v>
      </c>
      <c r="AH83" s="22" t="n">
        <v>59.067146</v>
      </c>
      <c r="AI83" s="23" t="n">
        <v>0.032547</v>
      </c>
    </row>
    <row r="84" ht="15" customHeight="1" s="157">
      <c r="A84" s="18" t="inlineStr">
        <is>
          <t>PRC000:nom_R_NaturalGas</t>
        </is>
      </c>
      <c r="B84" s="21" t="inlineStr">
        <is>
          <t xml:space="preserve">   Natural Gas</t>
        </is>
      </c>
      <c r="C84" s="22" t="n">
        <v>10.40076</v>
      </c>
      <c r="D84" s="22" t="n">
        <v>10.257607</v>
      </c>
      <c r="E84" s="22" t="n">
        <v>10.642925</v>
      </c>
      <c r="F84" s="22" t="n">
        <v>10.828965</v>
      </c>
      <c r="G84" s="22" t="n">
        <v>11.050292</v>
      </c>
      <c r="H84" s="22" t="n">
        <v>11.337504</v>
      </c>
      <c r="I84" s="22" t="n">
        <v>11.745838</v>
      </c>
      <c r="J84" s="22" t="n">
        <v>12.241884</v>
      </c>
      <c r="K84" s="22" t="n">
        <v>12.734653</v>
      </c>
      <c r="L84" s="22" t="n">
        <v>13.173722</v>
      </c>
      <c r="M84" s="22" t="n">
        <v>13.559743</v>
      </c>
      <c r="N84" s="22" t="n">
        <v>14.225189</v>
      </c>
      <c r="O84" s="22" t="n">
        <v>14.547372</v>
      </c>
      <c r="P84" s="22" t="n">
        <v>14.931061</v>
      </c>
      <c r="Q84" s="22" t="n">
        <v>15.454808</v>
      </c>
      <c r="R84" s="22" t="n">
        <v>15.903148</v>
      </c>
      <c r="S84" s="22" t="n">
        <v>16.299015</v>
      </c>
      <c r="T84" s="22" t="n">
        <v>16.668936</v>
      </c>
      <c r="U84" s="22" t="n">
        <v>17.149611</v>
      </c>
      <c r="V84" s="22" t="n">
        <v>17.616117</v>
      </c>
      <c r="W84" s="22" t="n">
        <v>18.072695</v>
      </c>
      <c r="X84" s="22" t="n">
        <v>18.521627</v>
      </c>
      <c r="Y84" s="22" t="n">
        <v>19.015348</v>
      </c>
      <c r="Z84" s="22" t="n">
        <v>19.519623</v>
      </c>
      <c r="AA84" s="22" t="n">
        <v>20.034767</v>
      </c>
      <c r="AB84" s="22" t="n">
        <v>20.557695</v>
      </c>
      <c r="AC84" s="22" t="n">
        <v>21.151814</v>
      </c>
      <c r="AD84" s="22" t="n">
        <v>21.759796</v>
      </c>
      <c r="AE84" s="22" t="n">
        <v>22.429321</v>
      </c>
      <c r="AF84" s="22" t="n">
        <v>23.069717</v>
      </c>
      <c r="AG84" s="22" t="n">
        <v>23.782661</v>
      </c>
      <c r="AH84" s="22" t="n">
        <v>24.487997</v>
      </c>
      <c r="AI84" s="23" t="n">
        <v>0.028008</v>
      </c>
    </row>
    <row r="85" ht="15" customHeight="1" s="157">
      <c r="A85" s="18" t="inlineStr">
        <is>
          <t>PRC000:nom_R_Electricit</t>
        </is>
      </c>
      <c r="B85" s="21" t="inlineStr">
        <is>
          <t xml:space="preserve">   Electricity</t>
        </is>
      </c>
      <c r="C85" s="22" t="n">
        <v>36.809517</v>
      </c>
      <c r="D85" s="22" t="n">
        <v>37.214504</v>
      </c>
      <c r="E85" s="22" t="n">
        <v>38.336514</v>
      </c>
      <c r="F85" s="22" t="n">
        <v>39.341347</v>
      </c>
      <c r="G85" s="22" t="n">
        <v>40.528248</v>
      </c>
      <c r="H85" s="22" t="n">
        <v>41.884659</v>
      </c>
      <c r="I85" s="22" t="n">
        <v>43.447845</v>
      </c>
      <c r="J85" s="22" t="n">
        <v>45.039616</v>
      </c>
      <c r="K85" s="22" t="n">
        <v>46.421391</v>
      </c>
      <c r="L85" s="22" t="n">
        <v>47.47781</v>
      </c>
      <c r="M85" s="22" t="n">
        <v>48.44194</v>
      </c>
      <c r="N85" s="22" t="n">
        <v>49.609001</v>
      </c>
      <c r="O85" s="22" t="n">
        <v>50.618771</v>
      </c>
      <c r="P85" s="22" t="n">
        <v>51.619141</v>
      </c>
      <c r="Q85" s="22" t="n">
        <v>52.940598</v>
      </c>
      <c r="R85" s="22" t="n">
        <v>54.167728</v>
      </c>
      <c r="S85" s="22" t="n">
        <v>55.077263</v>
      </c>
      <c r="T85" s="22" t="n">
        <v>56.133198</v>
      </c>
      <c r="U85" s="22" t="n">
        <v>57.204315</v>
      </c>
      <c r="V85" s="22" t="n">
        <v>58.539497</v>
      </c>
      <c r="W85" s="22" t="n">
        <v>59.679455</v>
      </c>
      <c r="X85" s="22" t="n">
        <v>60.745285</v>
      </c>
      <c r="Y85" s="22" t="n">
        <v>62.016693</v>
      </c>
      <c r="Z85" s="22" t="n">
        <v>63.249836</v>
      </c>
      <c r="AA85" s="22" t="n">
        <v>64.538292</v>
      </c>
      <c r="AB85" s="22" t="n">
        <v>66.01866099999999</v>
      </c>
      <c r="AC85" s="22" t="n">
        <v>67.44845599999999</v>
      </c>
      <c r="AD85" s="22" t="n">
        <v>68.838249</v>
      </c>
      <c r="AE85" s="22" t="n">
        <v>70.46070899999999</v>
      </c>
      <c r="AF85" s="22" t="n">
        <v>71.98101</v>
      </c>
      <c r="AG85" s="22" t="n">
        <v>73.38387299999999</v>
      </c>
      <c r="AH85" s="22" t="n">
        <v>74.872879</v>
      </c>
      <c r="AI85" s="23" t="n">
        <v>0.023169</v>
      </c>
    </row>
    <row r="86" ht="15.75" customHeight="1" s="157"/>
    <row r="87" ht="15" customHeight="1" s="157">
      <c r="B87" s="20" t="inlineStr">
        <is>
          <t xml:space="preserve"> Commercial</t>
        </is>
      </c>
    </row>
    <row r="88" ht="15" customHeight="1" s="157">
      <c r="A88" s="18" t="inlineStr">
        <is>
          <t>PRC000:nom_C_LiquefiedG</t>
        </is>
      </c>
      <c r="B88" s="21" t="inlineStr">
        <is>
          <t xml:space="preserve">   Propane</t>
        </is>
      </c>
      <c r="C88" s="22" t="n">
        <v>17.532707</v>
      </c>
      <c r="D88" s="22" t="n">
        <v>16.863247</v>
      </c>
      <c r="E88" s="22" t="n">
        <v>17.735521</v>
      </c>
      <c r="F88" s="22" t="n">
        <v>18.98185</v>
      </c>
      <c r="G88" s="22" t="n">
        <v>20.008646</v>
      </c>
      <c r="H88" s="22" t="n">
        <v>21.09004</v>
      </c>
      <c r="I88" s="22" t="n">
        <v>22.465775</v>
      </c>
      <c r="J88" s="22" t="n">
        <v>23.896713</v>
      </c>
      <c r="K88" s="22" t="n">
        <v>24.966574</v>
      </c>
      <c r="L88" s="22" t="n">
        <v>25.873932</v>
      </c>
      <c r="M88" s="22" t="n">
        <v>26.641708</v>
      </c>
      <c r="N88" s="22" t="n">
        <v>27.45067</v>
      </c>
      <c r="O88" s="22" t="n">
        <v>28.08338</v>
      </c>
      <c r="P88" s="22" t="n">
        <v>28.818703</v>
      </c>
      <c r="Q88" s="22" t="n">
        <v>29.863491</v>
      </c>
      <c r="R88" s="22" t="n">
        <v>30.863138</v>
      </c>
      <c r="S88" s="22" t="n">
        <v>31.907017</v>
      </c>
      <c r="T88" s="22" t="n">
        <v>33.038345</v>
      </c>
      <c r="U88" s="22" t="n">
        <v>34.244061</v>
      </c>
      <c r="V88" s="22" t="n">
        <v>35.464264</v>
      </c>
      <c r="W88" s="22" t="n">
        <v>36.680355</v>
      </c>
      <c r="X88" s="22" t="n">
        <v>37.871372</v>
      </c>
      <c r="Y88" s="22" t="n">
        <v>39.084557</v>
      </c>
      <c r="Z88" s="22" t="n">
        <v>40.556793</v>
      </c>
      <c r="AA88" s="22" t="n">
        <v>41.938141</v>
      </c>
      <c r="AB88" s="22" t="n">
        <v>43.365128</v>
      </c>
      <c r="AC88" s="22" t="n">
        <v>44.85141</v>
      </c>
      <c r="AD88" s="22" t="n">
        <v>46.370384</v>
      </c>
      <c r="AE88" s="22" t="n">
        <v>48.100456</v>
      </c>
      <c r="AF88" s="22" t="n">
        <v>49.929462</v>
      </c>
      <c r="AG88" s="22" t="n">
        <v>51.677616</v>
      </c>
      <c r="AH88" s="22" t="n">
        <v>53.429253</v>
      </c>
      <c r="AI88" s="23" t="n">
        <v>0.036599</v>
      </c>
    </row>
    <row r="89" ht="15" customHeight="1" s="157">
      <c r="A89" s="18" t="inlineStr">
        <is>
          <t>PRC000:nom_C_Distillate</t>
        </is>
      </c>
      <c r="B89" s="21" t="inlineStr">
        <is>
          <t xml:space="preserve">   Distillate Fuel Oil</t>
        </is>
      </c>
      <c r="C89" s="22" t="n">
        <v>21.969456</v>
      </c>
      <c r="D89" s="22" t="n">
        <v>21.898117</v>
      </c>
      <c r="E89" s="22" t="n">
        <v>21.762962</v>
      </c>
      <c r="F89" s="22" t="n">
        <v>21.861473</v>
      </c>
      <c r="G89" s="22" t="n">
        <v>21.752172</v>
      </c>
      <c r="H89" s="22" t="n">
        <v>21.885168</v>
      </c>
      <c r="I89" s="22" t="n">
        <v>21.721699</v>
      </c>
      <c r="J89" s="22" t="n">
        <v>22.679213</v>
      </c>
      <c r="K89" s="22" t="n">
        <v>23.264986</v>
      </c>
      <c r="L89" s="22" t="n">
        <v>24.249495</v>
      </c>
      <c r="M89" s="22" t="n">
        <v>25.085144</v>
      </c>
      <c r="N89" s="22" t="n">
        <v>26.215414</v>
      </c>
      <c r="O89" s="22" t="n">
        <v>27.167328</v>
      </c>
      <c r="P89" s="22" t="n">
        <v>27.998455</v>
      </c>
      <c r="Q89" s="22" t="n">
        <v>29.162941</v>
      </c>
      <c r="R89" s="22" t="n">
        <v>30.093756</v>
      </c>
      <c r="S89" s="22" t="n">
        <v>31.074348</v>
      </c>
      <c r="T89" s="22" t="n">
        <v>32.13163</v>
      </c>
      <c r="U89" s="22" t="n">
        <v>33.077209</v>
      </c>
      <c r="V89" s="22" t="n">
        <v>34.14674</v>
      </c>
      <c r="W89" s="22" t="n">
        <v>35.279793</v>
      </c>
      <c r="X89" s="22" t="n">
        <v>36.092056</v>
      </c>
      <c r="Y89" s="22" t="n">
        <v>37.230537</v>
      </c>
      <c r="Z89" s="22" t="n">
        <v>38.717289</v>
      </c>
      <c r="AA89" s="22" t="n">
        <v>39.90731</v>
      </c>
      <c r="AB89" s="22" t="n">
        <v>41.185139</v>
      </c>
      <c r="AC89" s="22" t="n">
        <v>42.833702</v>
      </c>
      <c r="AD89" s="22" t="n">
        <v>43.93079</v>
      </c>
      <c r="AE89" s="22" t="n">
        <v>45.518089</v>
      </c>
      <c r="AF89" s="22" t="n">
        <v>47.162025</v>
      </c>
      <c r="AG89" s="22" t="n">
        <v>48.704704</v>
      </c>
      <c r="AH89" s="22" t="n">
        <v>50.202343</v>
      </c>
      <c r="AI89" s="23" t="n">
        <v>0.027017</v>
      </c>
    </row>
    <row r="90" ht="15" customHeight="1" s="157">
      <c r="A90" s="18" t="inlineStr">
        <is>
          <t>PRC000:nom_C_ResidualFu</t>
        </is>
      </c>
      <c r="B90" s="21" t="inlineStr">
        <is>
          <t xml:space="preserve">   Residual Fuel Oil</t>
        </is>
      </c>
      <c r="C90" s="22" t="n">
        <v>6.359512</v>
      </c>
      <c r="D90" s="22" t="n">
        <v>3.708078</v>
      </c>
      <c r="E90" s="22" t="n">
        <v>5.339539</v>
      </c>
      <c r="F90" s="22" t="n">
        <v>6.773304</v>
      </c>
      <c r="G90" s="22" t="n">
        <v>8.232192</v>
      </c>
      <c r="H90" s="22" t="n">
        <v>9.86309</v>
      </c>
      <c r="I90" s="22" t="n">
        <v>11.638453</v>
      </c>
      <c r="J90" s="22" t="n">
        <v>11.905842</v>
      </c>
      <c r="K90" s="22" t="n">
        <v>12.636255</v>
      </c>
      <c r="L90" s="22" t="n">
        <v>12.850498</v>
      </c>
      <c r="M90" s="22" t="n">
        <v>13.718299</v>
      </c>
      <c r="N90" s="22" t="n">
        <v>14.23298</v>
      </c>
      <c r="O90" s="22" t="n">
        <v>14.977437</v>
      </c>
      <c r="P90" s="22" t="n">
        <v>15.450844</v>
      </c>
      <c r="Q90" s="22" t="n">
        <v>16.144083</v>
      </c>
      <c r="R90" s="22" t="n">
        <v>16.63645</v>
      </c>
      <c r="S90" s="22" t="n">
        <v>17.354462</v>
      </c>
      <c r="T90" s="22" t="n">
        <v>18.064016</v>
      </c>
      <c r="U90" s="22" t="n">
        <v>18.6703</v>
      </c>
      <c r="V90" s="22" t="n">
        <v>19.381407</v>
      </c>
      <c r="W90" s="22" t="n">
        <v>20.279617</v>
      </c>
      <c r="X90" s="22" t="n">
        <v>21.261656</v>
      </c>
      <c r="Y90" s="22" t="n">
        <v>22.258812</v>
      </c>
      <c r="Z90" s="22" t="n">
        <v>23.119781</v>
      </c>
      <c r="AA90" s="22" t="n">
        <v>24.023529</v>
      </c>
      <c r="AB90" s="22" t="n">
        <v>24.851534</v>
      </c>
      <c r="AC90" s="22" t="n">
        <v>25.587856</v>
      </c>
      <c r="AD90" s="22" t="n">
        <v>26.82019</v>
      </c>
      <c r="AE90" s="22" t="n">
        <v>27.543695</v>
      </c>
      <c r="AF90" s="22" t="n">
        <v>28.537485</v>
      </c>
      <c r="AG90" s="22" t="n">
        <v>29.656677</v>
      </c>
      <c r="AH90" s="22" t="n">
        <v>31.069139</v>
      </c>
      <c r="AI90" s="23" t="n">
        <v>0.052502</v>
      </c>
    </row>
    <row r="91" ht="15" customHeight="1" s="157">
      <c r="A91" s="18" t="inlineStr">
        <is>
          <t>PRC000:nom_C_NaturalGas</t>
        </is>
      </c>
      <c r="B91" s="21" t="inlineStr">
        <is>
          <t xml:space="preserve">   Natural Gas</t>
        </is>
      </c>
      <c r="C91" s="22" t="n">
        <v>7.515265</v>
      </c>
      <c r="D91" s="22" t="n">
        <v>7.330574</v>
      </c>
      <c r="E91" s="22" t="n">
        <v>7.664884</v>
      </c>
      <c r="F91" s="22" t="n">
        <v>7.878531</v>
      </c>
      <c r="G91" s="22" t="n">
        <v>8.128128999999999</v>
      </c>
      <c r="H91" s="22" t="n">
        <v>8.452992999999999</v>
      </c>
      <c r="I91" s="22" t="n">
        <v>8.898894</v>
      </c>
      <c r="J91" s="22" t="n">
        <v>9.279066</v>
      </c>
      <c r="K91" s="22" t="n">
        <v>9.6523</v>
      </c>
      <c r="L91" s="22" t="n">
        <v>9.971254999999999</v>
      </c>
      <c r="M91" s="22" t="n">
        <v>10.240329</v>
      </c>
      <c r="N91" s="22" t="n">
        <v>10.697969</v>
      </c>
      <c r="O91" s="22" t="n">
        <v>10.895046</v>
      </c>
      <c r="P91" s="22" t="n">
        <v>11.16188</v>
      </c>
      <c r="Q91" s="22" t="n">
        <v>11.553995</v>
      </c>
      <c r="R91" s="22" t="n">
        <v>11.883238</v>
      </c>
      <c r="S91" s="22" t="n">
        <v>12.160325</v>
      </c>
      <c r="T91" s="22" t="n">
        <v>12.411177</v>
      </c>
      <c r="U91" s="22" t="n">
        <v>12.765247</v>
      </c>
      <c r="V91" s="22" t="n">
        <v>13.104399</v>
      </c>
      <c r="W91" s="22" t="n">
        <v>13.43209</v>
      </c>
      <c r="X91" s="22" t="n">
        <v>13.752543</v>
      </c>
      <c r="Y91" s="22" t="n">
        <v>14.112351</v>
      </c>
      <c r="Z91" s="22" t="n">
        <v>14.479293</v>
      </c>
      <c r="AA91" s="22" t="n">
        <v>14.852727</v>
      </c>
      <c r="AB91" s="22" t="n">
        <v>15.228446</v>
      </c>
      <c r="AC91" s="22" t="n">
        <v>15.668464</v>
      </c>
      <c r="AD91" s="22" t="n">
        <v>16.118177</v>
      </c>
      <c r="AE91" s="22" t="n">
        <v>16.621334</v>
      </c>
      <c r="AF91" s="22" t="n">
        <v>17.089733</v>
      </c>
      <c r="AG91" s="22" t="n">
        <v>17.621754</v>
      </c>
      <c r="AH91" s="22" t="n">
        <v>18.14599</v>
      </c>
      <c r="AI91" s="23" t="n">
        <v>0.028844</v>
      </c>
    </row>
    <row r="92" ht="15" customHeight="1" s="157">
      <c r="A92" s="18" t="inlineStr">
        <is>
          <t>PRC000:nom_C_Electricit</t>
        </is>
      </c>
      <c r="B92" s="21" t="inlineStr">
        <is>
          <t xml:space="preserve">   Electricity</t>
        </is>
      </c>
      <c r="C92" s="22" t="n">
        <v>30.830906</v>
      </c>
      <c r="D92" s="22" t="n">
        <v>30.961279</v>
      </c>
      <c r="E92" s="22" t="n">
        <v>31.407562</v>
      </c>
      <c r="F92" s="22" t="n">
        <v>32.135868</v>
      </c>
      <c r="G92" s="22" t="n">
        <v>32.890987</v>
      </c>
      <c r="H92" s="22" t="n">
        <v>33.825272</v>
      </c>
      <c r="I92" s="22" t="n">
        <v>35.09354</v>
      </c>
      <c r="J92" s="22" t="n">
        <v>36.345863</v>
      </c>
      <c r="K92" s="22" t="n">
        <v>37.383957</v>
      </c>
      <c r="L92" s="22" t="n">
        <v>38.043381</v>
      </c>
      <c r="M92" s="22" t="n">
        <v>38.620903</v>
      </c>
      <c r="N92" s="22" t="n">
        <v>39.447533</v>
      </c>
      <c r="O92" s="22" t="n">
        <v>40.099247</v>
      </c>
      <c r="P92" s="22" t="n">
        <v>40.651939</v>
      </c>
      <c r="Q92" s="22" t="n">
        <v>41.671246</v>
      </c>
      <c r="R92" s="22" t="n">
        <v>42.544781</v>
      </c>
      <c r="S92" s="22" t="n">
        <v>43.13353</v>
      </c>
      <c r="T92" s="22" t="n">
        <v>43.881104</v>
      </c>
      <c r="U92" s="22" t="n">
        <v>44.620193</v>
      </c>
      <c r="V92" s="22" t="n">
        <v>45.691307</v>
      </c>
      <c r="W92" s="22" t="n">
        <v>46.51318</v>
      </c>
      <c r="X92" s="22" t="n">
        <v>47.195438</v>
      </c>
      <c r="Y92" s="22" t="n">
        <v>48.15844</v>
      </c>
      <c r="Z92" s="22" t="n">
        <v>49.128414</v>
      </c>
      <c r="AA92" s="22" t="n">
        <v>49.990021</v>
      </c>
      <c r="AB92" s="22" t="n">
        <v>51.11338</v>
      </c>
      <c r="AC92" s="22" t="n">
        <v>52.145409</v>
      </c>
      <c r="AD92" s="22" t="n">
        <v>53.140747</v>
      </c>
      <c r="AE92" s="22" t="n">
        <v>54.412182</v>
      </c>
      <c r="AF92" s="22" t="n">
        <v>55.5271</v>
      </c>
      <c r="AG92" s="22" t="n">
        <v>56.556358</v>
      </c>
      <c r="AH92" s="22" t="n">
        <v>57.704372</v>
      </c>
      <c r="AI92" s="23" t="n">
        <v>0.020426</v>
      </c>
    </row>
    <row r="93" ht="15.75" customHeight="1" s="157"/>
    <row r="94" ht="15" customHeight="1" s="157">
      <c r="B94" s="20" t="inlineStr">
        <is>
          <t xml:space="preserve"> Industrial 1/</t>
        </is>
      </c>
    </row>
    <row r="95" ht="15" customHeight="1" s="157">
      <c r="A95" s="18" t="inlineStr">
        <is>
          <t>PRC000:nom_I_LiquefiedP</t>
        </is>
      </c>
      <c r="B95" s="21" t="inlineStr">
        <is>
          <t xml:space="preserve">   Propane</t>
        </is>
      </c>
      <c r="C95" s="22" t="n">
        <v>12.658596</v>
      </c>
      <c r="D95" s="22" t="n">
        <v>11.83955</v>
      </c>
      <c r="E95" s="22" t="n">
        <v>12.722672</v>
      </c>
      <c r="F95" s="22" t="n">
        <v>13.87671</v>
      </c>
      <c r="G95" s="22" t="n">
        <v>14.74191</v>
      </c>
      <c r="H95" s="22" t="n">
        <v>15.692279</v>
      </c>
      <c r="I95" s="22" t="n">
        <v>16.96826</v>
      </c>
      <c r="J95" s="22" t="n">
        <v>18.276751</v>
      </c>
      <c r="K95" s="22" t="n">
        <v>19.16684</v>
      </c>
      <c r="L95" s="22" t="n">
        <v>19.908007</v>
      </c>
      <c r="M95" s="22" t="n">
        <v>20.511856</v>
      </c>
      <c r="N95" s="22" t="n">
        <v>20.884039</v>
      </c>
      <c r="O95" s="22" t="n">
        <v>21.375778</v>
      </c>
      <c r="P95" s="22" t="n">
        <v>21.978901</v>
      </c>
      <c r="Q95" s="22" t="n">
        <v>22.875311</v>
      </c>
      <c r="R95" s="22" t="n">
        <v>23.736427</v>
      </c>
      <c r="S95" s="22" t="n">
        <v>24.640102</v>
      </c>
      <c r="T95" s="22" t="n">
        <v>25.634493</v>
      </c>
      <c r="U95" s="22" t="n">
        <v>26.701134</v>
      </c>
      <c r="V95" s="22" t="n">
        <v>27.771601</v>
      </c>
      <c r="W95" s="22" t="n">
        <v>28.832088</v>
      </c>
      <c r="X95" s="22" t="n">
        <v>29.860205</v>
      </c>
      <c r="Y95" s="22" t="n">
        <v>30.908772</v>
      </c>
      <c r="Z95" s="22" t="n">
        <v>32.25526</v>
      </c>
      <c r="AA95" s="22" t="n">
        <v>33.462578</v>
      </c>
      <c r="AB95" s="22" t="n">
        <v>34.720833</v>
      </c>
      <c r="AC95" s="22" t="n">
        <v>36.03735</v>
      </c>
      <c r="AD95" s="22" t="n">
        <v>37.380451</v>
      </c>
      <c r="AE95" s="22" t="n">
        <v>38.960884</v>
      </c>
      <c r="AF95" s="22" t="n">
        <v>40.625114</v>
      </c>
      <c r="AG95" s="22" t="n">
        <v>42.169914</v>
      </c>
      <c r="AH95" s="22" t="n">
        <v>43.727543</v>
      </c>
      <c r="AI95" s="23" t="n">
        <v>0.040799</v>
      </c>
    </row>
    <row r="96" ht="15" customHeight="1" s="157">
      <c r="A96" s="18" t="inlineStr">
        <is>
          <t>PRC000:nom_I_Distillate</t>
        </is>
      </c>
      <c r="B96" s="21" t="inlineStr">
        <is>
          <t xml:space="preserve">   Distillate Fuel Oil</t>
        </is>
      </c>
      <c r="C96" s="22" t="n">
        <v>21.893784</v>
      </c>
      <c r="D96" s="22" t="n">
        <v>21.820929</v>
      </c>
      <c r="E96" s="22" t="n">
        <v>21.709761</v>
      </c>
      <c r="F96" s="22" t="n">
        <v>21.826406</v>
      </c>
      <c r="G96" s="22" t="n">
        <v>21.738804</v>
      </c>
      <c r="H96" s="22" t="n">
        <v>21.891291</v>
      </c>
      <c r="I96" s="22" t="n">
        <v>21.730349</v>
      </c>
      <c r="J96" s="22" t="n">
        <v>22.71274</v>
      </c>
      <c r="K96" s="22" t="n">
        <v>23.31605</v>
      </c>
      <c r="L96" s="22" t="n">
        <v>24.306074</v>
      </c>
      <c r="M96" s="22" t="n">
        <v>25.156712</v>
      </c>
      <c r="N96" s="22" t="n">
        <v>25.904556</v>
      </c>
      <c r="O96" s="22" t="n">
        <v>26.858759</v>
      </c>
      <c r="P96" s="22" t="n">
        <v>27.692871</v>
      </c>
      <c r="Q96" s="22" t="n">
        <v>28.80135</v>
      </c>
      <c r="R96" s="22" t="n">
        <v>29.72611</v>
      </c>
      <c r="S96" s="22" t="n">
        <v>30.709805</v>
      </c>
      <c r="T96" s="22" t="n">
        <v>31.76099</v>
      </c>
      <c r="U96" s="22" t="n">
        <v>32.706146</v>
      </c>
      <c r="V96" s="22" t="n">
        <v>33.768833</v>
      </c>
      <c r="W96" s="22" t="n">
        <v>34.895512</v>
      </c>
      <c r="X96" s="22" t="n">
        <v>35.704792</v>
      </c>
      <c r="Y96" s="22" t="n">
        <v>36.834106</v>
      </c>
      <c r="Z96" s="22" t="n">
        <v>38.320728</v>
      </c>
      <c r="AA96" s="22" t="n">
        <v>39.501194</v>
      </c>
      <c r="AB96" s="22" t="n">
        <v>40.783012</v>
      </c>
      <c r="AC96" s="22" t="n">
        <v>42.438232</v>
      </c>
      <c r="AD96" s="22" t="n">
        <v>43.508476</v>
      </c>
      <c r="AE96" s="22" t="n">
        <v>45.091305</v>
      </c>
      <c r="AF96" s="22" t="n">
        <v>46.700859</v>
      </c>
      <c r="AG96" s="22" t="n">
        <v>48.227802</v>
      </c>
      <c r="AH96" s="22" t="n">
        <v>49.738029</v>
      </c>
      <c r="AI96" s="23" t="n">
        <v>0.026823</v>
      </c>
    </row>
    <row r="97" ht="15" customHeight="1" s="157">
      <c r="A97" s="18" t="inlineStr">
        <is>
          <t>PRC000:nom_I_ResidualFu</t>
        </is>
      </c>
      <c r="B97" s="21" t="inlineStr">
        <is>
          <t xml:space="preserve">   Residual Fuel Oil</t>
        </is>
      </c>
      <c r="C97" s="22" t="n">
        <v>6.483411</v>
      </c>
      <c r="D97" s="22" t="n">
        <v>3.70631</v>
      </c>
      <c r="E97" s="22" t="n">
        <v>5.528891</v>
      </c>
      <c r="F97" s="22" t="n">
        <v>7.50783</v>
      </c>
      <c r="G97" s="22" t="n">
        <v>9.43463</v>
      </c>
      <c r="H97" s="22" t="n">
        <v>11.631841</v>
      </c>
      <c r="I97" s="22" t="n">
        <v>13.856524</v>
      </c>
      <c r="J97" s="22" t="n">
        <v>14.144296</v>
      </c>
      <c r="K97" s="22" t="n">
        <v>15.035812</v>
      </c>
      <c r="L97" s="22" t="n">
        <v>15.200252</v>
      </c>
      <c r="M97" s="22" t="n">
        <v>16.136724</v>
      </c>
      <c r="N97" s="22" t="n">
        <v>16.77257</v>
      </c>
      <c r="O97" s="22" t="n">
        <v>17.606222</v>
      </c>
      <c r="P97" s="22" t="n">
        <v>18.104807</v>
      </c>
      <c r="Q97" s="22" t="n">
        <v>18.832867</v>
      </c>
      <c r="R97" s="22" t="n">
        <v>19.342678</v>
      </c>
      <c r="S97" s="22" t="n">
        <v>20.116554</v>
      </c>
      <c r="T97" s="22" t="n">
        <v>20.893837</v>
      </c>
      <c r="U97" s="22" t="n">
        <v>21.660503</v>
      </c>
      <c r="V97" s="22" t="n">
        <v>22.441401</v>
      </c>
      <c r="W97" s="22" t="n">
        <v>23.413763</v>
      </c>
      <c r="X97" s="22" t="n">
        <v>24.500814</v>
      </c>
      <c r="Y97" s="22" t="n">
        <v>25.543066</v>
      </c>
      <c r="Z97" s="22" t="n">
        <v>26.51199</v>
      </c>
      <c r="AA97" s="22" t="n">
        <v>27.477909</v>
      </c>
      <c r="AB97" s="22" t="n">
        <v>28.398264</v>
      </c>
      <c r="AC97" s="22" t="n">
        <v>29.227905</v>
      </c>
      <c r="AD97" s="22" t="n">
        <v>30.529858</v>
      </c>
      <c r="AE97" s="22" t="n">
        <v>31.356266</v>
      </c>
      <c r="AF97" s="22" t="n">
        <v>32.452339</v>
      </c>
      <c r="AG97" s="22" t="n">
        <v>33.667686</v>
      </c>
      <c r="AH97" s="22" t="n">
        <v>35.129097</v>
      </c>
      <c r="AI97" s="23" t="n">
        <v>0.056022</v>
      </c>
    </row>
    <row r="98" ht="15" customHeight="1" s="157">
      <c r="A98" s="18" t="inlineStr">
        <is>
          <t>PRC000:nom_I_NaturalGas</t>
        </is>
      </c>
      <c r="B98" s="21" t="inlineStr">
        <is>
          <t xml:space="preserve">   Natural Gas 2/</t>
        </is>
      </c>
      <c r="C98" s="22" t="n">
        <v>3.601216</v>
      </c>
      <c r="D98" s="22" t="n">
        <v>3.525634</v>
      </c>
      <c r="E98" s="22" t="n">
        <v>3.710952</v>
      </c>
      <c r="F98" s="22" t="n">
        <v>3.735183</v>
      </c>
      <c r="G98" s="22" t="n">
        <v>3.842332</v>
      </c>
      <c r="H98" s="22" t="n">
        <v>4.017489</v>
      </c>
      <c r="I98" s="22" t="n">
        <v>4.338628</v>
      </c>
      <c r="J98" s="22" t="n">
        <v>4.707205</v>
      </c>
      <c r="K98" s="22" t="n">
        <v>4.998587</v>
      </c>
      <c r="L98" s="22" t="n">
        <v>5.221118</v>
      </c>
      <c r="M98" s="22" t="n">
        <v>5.355703</v>
      </c>
      <c r="N98" s="22" t="n">
        <v>5.397535</v>
      </c>
      <c r="O98" s="22" t="n">
        <v>5.460787</v>
      </c>
      <c r="P98" s="22" t="n">
        <v>5.602723</v>
      </c>
      <c r="Q98" s="22" t="n">
        <v>5.809513</v>
      </c>
      <c r="R98" s="22" t="n">
        <v>6.000632</v>
      </c>
      <c r="S98" s="22" t="n">
        <v>6.12775</v>
      </c>
      <c r="T98" s="22" t="n">
        <v>6.248054</v>
      </c>
      <c r="U98" s="22" t="n">
        <v>6.445272</v>
      </c>
      <c r="V98" s="22" t="n">
        <v>6.626045</v>
      </c>
      <c r="W98" s="22" t="n">
        <v>6.78497</v>
      </c>
      <c r="X98" s="22" t="n">
        <v>6.940349</v>
      </c>
      <c r="Y98" s="22" t="n">
        <v>7.097431</v>
      </c>
      <c r="Z98" s="22" t="n">
        <v>7.287761</v>
      </c>
      <c r="AA98" s="22" t="n">
        <v>7.47944</v>
      </c>
      <c r="AB98" s="22" t="n">
        <v>7.677778</v>
      </c>
      <c r="AC98" s="22" t="n">
        <v>7.901271</v>
      </c>
      <c r="AD98" s="22" t="n">
        <v>8.159787</v>
      </c>
      <c r="AE98" s="22" t="n">
        <v>8.452109</v>
      </c>
      <c r="AF98" s="22" t="n">
        <v>8.723153999999999</v>
      </c>
      <c r="AG98" s="22" t="n">
        <v>8.997767</v>
      </c>
      <c r="AH98" s="22" t="n">
        <v>9.320045</v>
      </c>
      <c r="AI98" s="23" t="n">
        <v>0.031149</v>
      </c>
    </row>
    <row r="99" ht="15" customHeight="1" s="157">
      <c r="A99" s="18" t="inlineStr">
        <is>
          <t>PRC000:nom_I_Metallurgi</t>
        </is>
      </c>
      <c r="B99" s="21" t="inlineStr">
        <is>
          <t xml:space="preserve">   Metallurgical Coal</t>
        </is>
      </c>
      <c r="C99" s="22" t="n">
        <v>4.135304</v>
      </c>
      <c r="D99" s="22" t="n">
        <v>3.805897</v>
      </c>
      <c r="E99" s="22" t="n">
        <v>3.648503</v>
      </c>
      <c r="F99" s="22" t="n">
        <v>3.566339</v>
      </c>
      <c r="G99" s="22" t="n">
        <v>3.556056</v>
      </c>
      <c r="H99" s="22" t="n">
        <v>3.639683</v>
      </c>
      <c r="I99" s="22" t="n">
        <v>3.727462</v>
      </c>
      <c r="J99" s="22" t="n">
        <v>3.819953</v>
      </c>
      <c r="K99" s="22" t="n">
        <v>3.946332</v>
      </c>
      <c r="L99" s="22" t="n">
        <v>4.075605</v>
      </c>
      <c r="M99" s="22" t="n">
        <v>4.22377</v>
      </c>
      <c r="N99" s="22" t="n">
        <v>4.364556</v>
      </c>
      <c r="O99" s="22" t="n">
        <v>4.513444</v>
      </c>
      <c r="P99" s="22" t="n">
        <v>4.663561</v>
      </c>
      <c r="Q99" s="22" t="n">
        <v>4.812816</v>
      </c>
      <c r="R99" s="22" t="n">
        <v>4.970798</v>
      </c>
      <c r="S99" s="22" t="n">
        <v>5.127205</v>
      </c>
      <c r="T99" s="22" t="n">
        <v>5.285625</v>
      </c>
      <c r="U99" s="22" t="n">
        <v>5.452919</v>
      </c>
      <c r="V99" s="22" t="n">
        <v>5.621184</v>
      </c>
      <c r="W99" s="22" t="n">
        <v>5.802433</v>
      </c>
      <c r="X99" s="22" t="n">
        <v>5.982474</v>
      </c>
      <c r="Y99" s="22" t="n">
        <v>6.184881</v>
      </c>
      <c r="Z99" s="22" t="n">
        <v>6.387792</v>
      </c>
      <c r="AA99" s="22" t="n">
        <v>6.603236</v>
      </c>
      <c r="AB99" s="22" t="n">
        <v>6.818672</v>
      </c>
      <c r="AC99" s="22" t="n">
        <v>7.048176</v>
      </c>
      <c r="AD99" s="22" t="n">
        <v>7.282109</v>
      </c>
      <c r="AE99" s="22" t="n">
        <v>7.534723</v>
      </c>
      <c r="AF99" s="22" t="n">
        <v>7.793163</v>
      </c>
      <c r="AG99" s="22" t="n">
        <v>8.068458</v>
      </c>
      <c r="AH99" s="22" t="n">
        <v>8.343521000000001</v>
      </c>
      <c r="AI99" s="23" t="n">
        <v>0.022901</v>
      </c>
    </row>
    <row r="100" ht="15" customHeight="1" s="157">
      <c r="A100" s="18" t="inlineStr">
        <is>
          <t>PRC000:nom_I_SteamCoal</t>
        </is>
      </c>
      <c r="B100" s="21" t="inlineStr">
        <is>
          <t xml:space="preserve">   Other Industrial Coal</t>
        </is>
      </c>
      <c r="C100" s="22" t="n">
        <v>2.601454</v>
      </c>
      <c r="D100" s="22" t="n">
        <v>2.65938</v>
      </c>
      <c r="E100" s="22" t="n">
        <v>2.765685</v>
      </c>
      <c r="F100" s="22" t="n">
        <v>2.827134</v>
      </c>
      <c r="G100" s="22" t="n">
        <v>2.89904</v>
      </c>
      <c r="H100" s="22" t="n">
        <v>2.978438</v>
      </c>
      <c r="I100" s="22" t="n">
        <v>3.060259</v>
      </c>
      <c r="J100" s="22" t="n">
        <v>3.137951</v>
      </c>
      <c r="K100" s="22" t="n">
        <v>3.237453</v>
      </c>
      <c r="L100" s="22" t="n">
        <v>3.316332</v>
      </c>
      <c r="M100" s="22" t="n">
        <v>3.409131</v>
      </c>
      <c r="N100" s="22" t="n">
        <v>3.498648</v>
      </c>
      <c r="O100" s="22" t="n">
        <v>3.586864</v>
      </c>
      <c r="P100" s="22" t="n">
        <v>3.675384</v>
      </c>
      <c r="Q100" s="22" t="n">
        <v>3.764619</v>
      </c>
      <c r="R100" s="22" t="n">
        <v>3.854324</v>
      </c>
      <c r="S100" s="22" t="n">
        <v>3.943472</v>
      </c>
      <c r="T100" s="22" t="n">
        <v>4.040448</v>
      </c>
      <c r="U100" s="22" t="n">
        <v>4.145442</v>
      </c>
      <c r="V100" s="22" t="n">
        <v>4.24707</v>
      </c>
      <c r="W100" s="22" t="n">
        <v>4.357159</v>
      </c>
      <c r="X100" s="22" t="n">
        <v>4.464305</v>
      </c>
      <c r="Y100" s="22" t="n">
        <v>4.586662</v>
      </c>
      <c r="Z100" s="22" t="n">
        <v>4.712584</v>
      </c>
      <c r="AA100" s="22" t="n">
        <v>4.836785</v>
      </c>
      <c r="AB100" s="22" t="n">
        <v>4.962126</v>
      </c>
      <c r="AC100" s="22" t="n">
        <v>5.101105</v>
      </c>
      <c r="AD100" s="22" t="n">
        <v>5.236682</v>
      </c>
      <c r="AE100" s="22" t="n">
        <v>5.383179</v>
      </c>
      <c r="AF100" s="22" t="n">
        <v>5.534954</v>
      </c>
      <c r="AG100" s="22" t="n">
        <v>5.695818</v>
      </c>
      <c r="AH100" s="22" t="n">
        <v>5.859435</v>
      </c>
      <c r="AI100" s="23" t="n">
        <v>0.026539</v>
      </c>
    </row>
    <row r="101" ht="15" customHeight="1" s="157">
      <c r="A101" s="18" t="inlineStr">
        <is>
          <t>PRC000:nom_I_CoaltoLiqu</t>
        </is>
      </c>
      <c r="B101" s="21" t="inlineStr">
        <is>
          <t xml:space="preserve">   Coal to Liquids</t>
        </is>
      </c>
      <c r="C101" s="23" t="inlineStr">
        <is>
          <t>- -</t>
        </is>
      </c>
      <c r="D101" s="23" t="inlineStr">
        <is>
          <t>- -</t>
        </is>
      </c>
      <c r="E101" s="23" t="inlineStr">
        <is>
          <t>- -</t>
        </is>
      </c>
      <c r="F101" s="23" t="inlineStr">
        <is>
          <t>- -</t>
        </is>
      </c>
      <c r="G101" s="23" t="inlineStr">
        <is>
          <t>- -</t>
        </is>
      </c>
      <c r="H101" s="23" t="inlineStr">
        <is>
          <t>- -</t>
        </is>
      </c>
      <c r="I101" s="23" t="inlineStr">
        <is>
          <t>- -</t>
        </is>
      </c>
      <c r="J101" s="23" t="inlineStr">
        <is>
          <t>- -</t>
        </is>
      </c>
      <c r="K101" s="23" t="inlineStr">
        <is>
          <t>- -</t>
        </is>
      </c>
      <c r="L101" s="23" t="inlineStr">
        <is>
          <t>- -</t>
        </is>
      </c>
      <c r="M101" s="23" t="inlineStr">
        <is>
          <t>- -</t>
        </is>
      </c>
      <c r="N101" s="23" t="inlineStr">
        <is>
          <t>- -</t>
        </is>
      </c>
      <c r="O101" s="23" t="inlineStr">
        <is>
          <t>- -</t>
        </is>
      </c>
      <c r="P101" s="23" t="inlineStr">
        <is>
          <t>- -</t>
        </is>
      </c>
      <c r="Q101" s="23" t="inlineStr">
        <is>
          <t>- -</t>
        </is>
      </c>
      <c r="R101" s="23" t="inlineStr">
        <is>
          <t>- -</t>
        </is>
      </c>
      <c r="S101" s="23" t="inlineStr">
        <is>
          <t>- -</t>
        </is>
      </c>
      <c r="T101" s="23" t="inlineStr">
        <is>
          <t>- -</t>
        </is>
      </c>
      <c r="U101" s="23" t="inlineStr">
        <is>
          <t>- -</t>
        </is>
      </c>
      <c r="V101" s="23" t="inlineStr">
        <is>
          <t>- -</t>
        </is>
      </c>
      <c r="W101" s="23" t="inlineStr">
        <is>
          <t>- -</t>
        </is>
      </c>
      <c r="X101" s="23" t="inlineStr">
        <is>
          <t>- -</t>
        </is>
      </c>
      <c r="Y101" s="23" t="inlineStr">
        <is>
          <t>- -</t>
        </is>
      </c>
      <c r="Z101" s="23" t="inlineStr">
        <is>
          <t>- -</t>
        </is>
      </c>
      <c r="AA101" s="23" t="inlineStr">
        <is>
          <t>- -</t>
        </is>
      </c>
      <c r="AB101" s="23" t="inlineStr">
        <is>
          <t>- -</t>
        </is>
      </c>
      <c r="AC101" s="23" t="inlineStr">
        <is>
          <t>- -</t>
        </is>
      </c>
      <c r="AD101" s="23" t="inlineStr">
        <is>
          <t>- -</t>
        </is>
      </c>
      <c r="AE101" s="23" t="inlineStr">
        <is>
          <t>- -</t>
        </is>
      </c>
      <c r="AF101" s="23" t="inlineStr">
        <is>
          <t>- -</t>
        </is>
      </c>
      <c r="AG101" s="23" t="inlineStr">
        <is>
          <t>- -</t>
        </is>
      </c>
      <c r="AH101" s="23" t="inlineStr">
        <is>
          <t>- -</t>
        </is>
      </c>
      <c r="AI101" s="23" t="inlineStr">
        <is>
          <t>- -</t>
        </is>
      </c>
    </row>
    <row r="102" ht="15" customHeight="1" s="157">
      <c r="A102" s="18" t="inlineStr">
        <is>
          <t>PRC000:nom_I_Electricit</t>
        </is>
      </c>
      <c r="B102" s="21" t="inlineStr">
        <is>
          <t xml:space="preserve">   Electricity</t>
        </is>
      </c>
      <c r="C102" s="22" t="n">
        <v>20.23842</v>
      </c>
      <c r="D102" s="22" t="n">
        <v>20.245409</v>
      </c>
      <c r="E102" s="22" t="n">
        <v>20.025127</v>
      </c>
      <c r="F102" s="22" t="n">
        <v>20.476936</v>
      </c>
      <c r="G102" s="22" t="n">
        <v>20.868557</v>
      </c>
      <c r="H102" s="22" t="n">
        <v>21.419798</v>
      </c>
      <c r="I102" s="22" t="n">
        <v>22.241348</v>
      </c>
      <c r="J102" s="22" t="n">
        <v>23.021315</v>
      </c>
      <c r="K102" s="22" t="n">
        <v>23.672281</v>
      </c>
      <c r="L102" s="22" t="n">
        <v>24.137175</v>
      </c>
      <c r="M102" s="22" t="n">
        <v>24.571554</v>
      </c>
      <c r="N102" s="22" t="n">
        <v>24.966639</v>
      </c>
      <c r="O102" s="22" t="n">
        <v>25.377295</v>
      </c>
      <c r="P102" s="22" t="n">
        <v>25.817158</v>
      </c>
      <c r="Q102" s="22" t="n">
        <v>26.446489</v>
      </c>
      <c r="R102" s="22" t="n">
        <v>27.025972</v>
      </c>
      <c r="S102" s="22" t="n">
        <v>27.45232</v>
      </c>
      <c r="T102" s="22" t="n">
        <v>27.948982</v>
      </c>
      <c r="U102" s="22" t="n">
        <v>28.50024</v>
      </c>
      <c r="V102" s="22" t="n">
        <v>29.155092</v>
      </c>
      <c r="W102" s="22" t="n">
        <v>29.697931</v>
      </c>
      <c r="X102" s="22" t="n">
        <v>30.195475</v>
      </c>
      <c r="Y102" s="22" t="n">
        <v>30.788507</v>
      </c>
      <c r="Z102" s="22" t="n">
        <v>31.389227</v>
      </c>
      <c r="AA102" s="22" t="n">
        <v>32.03315</v>
      </c>
      <c r="AB102" s="22" t="n">
        <v>32.728188</v>
      </c>
      <c r="AC102" s="22" t="n">
        <v>33.421803</v>
      </c>
      <c r="AD102" s="22" t="n">
        <v>34.147125</v>
      </c>
      <c r="AE102" s="22" t="n">
        <v>35.013634</v>
      </c>
      <c r="AF102" s="22" t="n">
        <v>35.82917</v>
      </c>
      <c r="AG102" s="22" t="n">
        <v>36.641552</v>
      </c>
      <c r="AH102" s="22" t="n">
        <v>37.505711</v>
      </c>
      <c r="AI102" s="23" t="n">
        <v>0.0201</v>
      </c>
    </row>
    <row r="103" ht="15.75" customHeight="1" s="157"/>
    <row r="104" ht="15.75" customHeight="1" s="157"/>
    <row r="105" ht="15" customHeight="1" s="157">
      <c r="B105" s="20" t="inlineStr">
        <is>
          <t xml:space="preserve"> Transportation</t>
        </is>
      </c>
    </row>
    <row r="106" ht="15" customHeight="1" s="157">
      <c r="A106" s="18" t="inlineStr">
        <is>
          <t>PRC000:nom_T_LiquefiedP</t>
        </is>
      </c>
      <c r="B106" s="21" t="inlineStr">
        <is>
          <t xml:space="preserve">   Propane</t>
        </is>
      </c>
      <c r="C106" s="22" t="n">
        <v>16.634918</v>
      </c>
      <c r="D106" s="22" t="n">
        <v>15.939724</v>
      </c>
      <c r="E106" s="22" t="n">
        <v>16.81554</v>
      </c>
      <c r="F106" s="22" t="n">
        <v>17.981577</v>
      </c>
      <c r="G106" s="22" t="n">
        <v>18.902861</v>
      </c>
      <c r="H106" s="22" t="n">
        <v>19.881062</v>
      </c>
      <c r="I106" s="22" t="n">
        <v>21.13131</v>
      </c>
      <c r="J106" s="22" t="n">
        <v>22.415682</v>
      </c>
      <c r="K106" s="22" t="n">
        <v>23.355261</v>
      </c>
      <c r="L106" s="22" t="n">
        <v>24.163933</v>
      </c>
      <c r="M106" s="22" t="n">
        <v>24.855898</v>
      </c>
      <c r="N106" s="22" t="n">
        <v>26.049196</v>
      </c>
      <c r="O106" s="22" t="n">
        <v>26.648611</v>
      </c>
      <c r="P106" s="22" t="n">
        <v>27.340675</v>
      </c>
      <c r="Q106" s="22" t="n">
        <v>28.382521</v>
      </c>
      <c r="R106" s="22" t="n">
        <v>29.296782</v>
      </c>
      <c r="S106" s="22" t="n">
        <v>30.250078</v>
      </c>
      <c r="T106" s="22" t="n">
        <v>31.284847</v>
      </c>
      <c r="U106" s="22" t="n">
        <v>32.384247</v>
      </c>
      <c r="V106" s="22" t="n">
        <v>33.492001</v>
      </c>
      <c r="W106" s="22" t="n">
        <v>34.594357</v>
      </c>
      <c r="X106" s="22" t="n">
        <v>35.673637</v>
      </c>
      <c r="Y106" s="22" t="n">
        <v>36.774696</v>
      </c>
      <c r="Z106" s="22" t="n">
        <v>38.115555</v>
      </c>
      <c r="AA106" s="22" t="n">
        <v>39.359287</v>
      </c>
      <c r="AB106" s="22" t="n">
        <v>40.648556</v>
      </c>
      <c r="AC106" s="22" t="n">
        <v>41.991829</v>
      </c>
      <c r="AD106" s="22" t="n">
        <v>43.364948</v>
      </c>
      <c r="AE106" s="22" t="n">
        <v>44.930332</v>
      </c>
      <c r="AF106" s="22" t="n">
        <v>46.578308</v>
      </c>
      <c r="AG106" s="22" t="n">
        <v>48.147663</v>
      </c>
      <c r="AH106" s="22" t="n">
        <v>49.72649</v>
      </c>
      <c r="AI106" s="23" t="n">
        <v>0.035955</v>
      </c>
    </row>
    <row r="107" ht="15" customHeight="1" s="157">
      <c r="A107" s="18" t="inlineStr">
        <is>
          <t>PRC000:nom_T_Ethan(E85)</t>
        </is>
      </c>
      <c r="B107" s="21" t="inlineStr">
        <is>
          <t xml:space="preserve">   E85 3/</t>
        </is>
      </c>
      <c r="C107" s="22" t="n">
        <v>24.537947</v>
      </c>
      <c r="D107" s="22" t="n">
        <v>24.83527</v>
      </c>
      <c r="E107" s="22" t="n">
        <v>31.393368</v>
      </c>
      <c r="F107" s="22" t="n">
        <v>30.58511</v>
      </c>
      <c r="G107" s="22" t="n">
        <v>31.540339</v>
      </c>
      <c r="H107" s="22" t="n">
        <v>32.149506</v>
      </c>
      <c r="I107" s="22" t="n">
        <v>32.121197</v>
      </c>
      <c r="J107" s="22" t="n">
        <v>32.961231</v>
      </c>
      <c r="K107" s="22" t="n">
        <v>34.022007</v>
      </c>
      <c r="L107" s="22" t="n">
        <v>35.164154</v>
      </c>
      <c r="M107" s="22" t="n">
        <v>36.368839</v>
      </c>
      <c r="N107" s="22" t="n">
        <v>38.95927</v>
      </c>
      <c r="O107" s="22" t="n">
        <v>40.278027</v>
      </c>
      <c r="P107" s="22" t="n">
        <v>41.388729</v>
      </c>
      <c r="Q107" s="22" t="n">
        <v>43.218895</v>
      </c>
      <c r="R107" s="22" t="n">
        <v>44.846947</v>
      </c>
      <c r="S107" s="22" t="n">
        <v>47.385799</v>
      </c>
      <c r="T107" s="22" t="n">
        <v>48.259296</v>
      </c>
      <c r="U107" s="22" t="n">
        <v>49.593365</v>
      </c>
      <c r="V107" s="22" t="n">
        <v>52.141422</v>
      </c>
      <c r="W107" s="22" t="n">
        <v>54.896019</v>
      </c>
      <c r="X107" s="22" t="n">
        <v>57.474426</v>
      </c>
      <c r="Y107" s="22" t="n">
        <v>59.284332</v>
      </c>
      <c r="Z107" s="22" t="n">
        <v>63.285099</v>
      </c>
      <c r="AA107" s="22" t="n">
        <v>65.52742000000001</v>
      </c>
      <c r="AB107" s="22" t="n">
        <v>67.780922</v>
      </c>
      <c r="AC107" s="22" t="n">
        <v>70.151512</v>
      </c>
      <c r="AD107" s="22" t="n">
        <v>72.730042</v>
      </c>
      <c r="AE107" s="22" t="n">
        <v>80.552498</v>
      </c>
      <c r="AF107" s="22" t="n">
        <v>84.64769</v>
      </c>
      <c r="AG107" s="22" t="n">
        <v>86.845955</v>
      </c>
      <c r="AH107" s="22" t="n">
        <v>89.585838</v>
      </c>
      <c r="AI107" s="23" t="n">
        <v>0.042658</v>
      </c>
    </row>
    <row r="108" ht="15" customHeight="1" s="157">
      <c r="A108" s="18" t="inlineStr">
        <is>
          <t>PRC000:nom_T_MotorGasol</t>
        </is>
      </c>
      <c r="B108" s="21" t="inlineStr">
        <is>
          <t xml:space="preserve">   Motor Gasoline 4/</t>
        </is>
      </c>
      <c r="C108" s="22" t="n">
        <v>22.170872</v>
      </c>
      <c r="D108" s="22" t="n">
        <v>22.489981</v>
      </c>
      <c r="E108" s="22" t="n">
        <v>23.068863</v>
      </c>
      <c r="F108" s="22" t="n">
        <v>23.652714</v>
      </c>
      <c r="G108" s="22" t="n">
        <v>24.130596</v>
      </c>
      <c r="H108" s="22" t="n">
        <v>24.352112</v>
      </c>
      <c r="I108" s="22" t="n">
        <v>25.186157</v>
      </c>
      <c r="J108" s="22" t="n">
        <v>25.994221</v>
      </c>
      <c r="K108" s="22" t="n">
        <v>26.940708</v>
      </c>
      <c r="L108" s="22" t="n">
        <v>27.725628</v>
      </c>
      <c r="M108" s="22" t="n">
        <v>28.761547</v>
      </c>
      <c r="N108" s="22" t="n">
        <v>30.343296</v>
      </c>
      <c r="O108" s="22" t="n">
        <v>31.245243</v>
      </c>
      <c r="P108" s="22" t="n">
        <v>32.220367</v>
      </c>
      <c r="Q108" s="22" t="n">
        <v>33.519279</v>
      </c>
      <c r="R108" s="22" t="n">
        <v>34.796341</v>
      </c>
      <c r="S108" s="22" t="n">
        <v>35.924461</v>
      </c>
      <c r="T108" s="22" t="n">
        <v>37.153969</v>
      </c>
      <c r="U108" s="22" t="n">
        <v>38.096264</v>
      </c>
      <c r="V108" s="22" t="n">
        <v>39.375465</v>
      </c>
      <c r="W108" s="22" t="n">
        <v>40.796497</v>
      </c>
      <c r="X108" s="22" t="n">
        <v>41.857342</v>
      </c>
      <c r="Y108" s="22" t="n">
        <v>43.111374</v>
      </c>
      <c r="Z108" s="22" t="n">
        <v>44.781216</v>
      </c>
      <c r="AA108" s="22" t="n">
        <v>46.182957</v>
      </c>
      <c r="AB108" s="22" t="n">
        <v>47.629784</v>
      </c>
      <c r="AC108" s="22" t="n">
        <v>49.382824</v>
      </c>
      <c r="AD108" s="22" t="n">
        <v>50.712658</v>
      </c>
      <c r="AE108" s="22" t="n">
        <v>52.843575</v>
      </c>
      <c r="AF108" s="22" t="n">
        <v>54.772526</v>
      </c>
      <c r="AG108" s="22" t="n">
        <v>56.62244</v>
      </c>
      <c r="AH108" s="22" t="n">
        <v>58.43618</v>
      </c>
      <c r="AI108" s="23" t="n">
        <v>0.031757</v>
      </c>
    </row>
    <row r="109" ht="15" customHeight="1" s="157">
      <c r="A109" s="18" t="inlineStr">
        <is>
          <t>PRC000:nom_T_JetFuel</t>
        </is>
      </c>
      <c r="B109" s="21" t="inlineStr">
        <is>
          <t xml:space="preserve">   Jet Fuel 5/</t>
        </is>
      </c>
      <c r="C109" s="22" t="n">
        <v>14.641048</v>
      </c>
      <c r="D109" s="22" t="n">
        <v>14.801931</v>
      </c>
      <c r="E109" s="22" t="n">
        <v>15.187788</v>
      </c>
      <c r="F109" s="22" t="n">
        <v>15.792356</v>
      </c>
      <c r="G109" s="22" t="n">
        <v>16.29398</v>
      </c>
      <c r="H109" s="22" t="n">
        <v>17.114019</v>
      </c>
      <c r="I109" s="22" t="n">
        <v>17.58572</v>
      </c>
      <c r="J109" s="22" t="n">
        <v>18.536133</v>
      </c>
      <c r="K109" s="22" t="n">
        <v>19.01465</v>
      </c>
      <c r="L109" s="22" t="n">
        <v>20.058853</v>
      </c>
      <c r="M109" s="22" t="n">
        <v>20.80448</v>
      </c>
      <c r="N109" s="22" t="n">
        <v>21.599957</v>
      </c>
      <c r="O109" s="22" t="n">
        <v>22.54966</v>
      </c>
      <c r="P109" s="22" t="n">
        <v>23.286215</v>
      </c>
      <c r="Q109" s="22" t="n">
        <v>24.350843</v>
      </c>
      <c r="R109" s="22" t="n">
        <v>25.282394</v>
      </c>
      <c r="S109" s="22" t="n">
        <v>26.22341</v>
      </c>
      <c r="T109" s="22" t="n">
        <v>27.162048</v>
      </c>
      <c r="U109" s="22" t="n">
        <v>28.129923</v>
      </c>
      <c r="V109" s="22" t="n">
        <v>29.077169</v>
      </c>
      <c r="W109" s="22" t="n">
        <v>30.164875</v>
      </c>
      <c r="X109" s="22" t="n">
        <v>30.98653</v>
      </c>
      <c r="Y109" s="22" t="n">
        <v>32.105167</v>
      </c>
      <c r="Z109" s="22" t="n">
        <v>33.490929</v>
      </c>
      <c r="AA109" s="22" t="n">
        <v>34.617443</v>
      </c>
      <c r="AB109" s="22" t="n">
        <v>35.840416</v>
      </c>
      <c r="AC109" s="22" t="n">
        <v>37.454876</v>
      </c>
      <c r="AD109" s="22" t="n">
        <v>38.44138</v>
      </c>
      <c r="AE109" s="22" t="n">
        <v>40.172516</v>
      </c>
      <c r="AF109" s="22" t="n">
        <v>41.830826</v>
      </c>
      <c r="AG109" s="22" t="n">
        <v>43.364655</v>
      </c>
      <c r="AH109" s="22" t="n">
        <v>44.61483</v>
      </c>
      <c r="AI109" s="23" t="n">
        <v>0.036597</v>
      </c>
    </row>
    <row r="110" ht="15" customHeight="1" s="157">
      <c r="A110" s="18" t="inlineStr">
        <is>
          <t>PRC000:nom_T_Distillate</t>
        </is>
      </c>
      <c r="B110" s="21" t="inlineStr">
        <is>
          <t xml:space="preserve">   Diesel Fuel (distillate fuel oil) 6/</t>
        </is>
      </c>
      <c r="C110" s="22" t="n">
        <v>22.110788</v>
      </c>
      <c r="D110" s="22" t="n">
        <v>21.86459</v>
      </c>
      <c r="E110" s="22" t="n">
        <v>22.520702</v>
      </c>
      <c r="F110" s="22" t="n">
        <v>23.447042</v>
      </c>
      <c r="G110" s="22" t="n">
        <v>24.155603</v>
      </c>
      <c r="H110" s="22" t="n">
        <v>25.152311</v>
      </c>
      <c r="I110" s="22" t="n">
        <v>25.876425</v>
      </c>
      <c r="J110" s="22" t="n">
        <v>26.968355</v>
      </c>
      <c r="K110" s="22" t="n">
        <v>27.682907</v>
      </c>
      <c r="L110" s="22" t="n">
        <v>28.782223</v>
      </c>
      <c r="M110" s="22" t="n">
        <v>29.744112</v>
      </c>
      <c r="N110" s="22" t="n">
        <v>31.072458</v>
      </c>
      <c r="O110" s="22" t="n">
        <v>32.131252</v>
      </c>
      <c r="P110" s="22" t="n">
        <v>33.081982</v>
      </c>
      <c r="Q110" s="22" t="n">
        <v>34.358593</v>
      </c>
      <c r="R110" s="22" t="n">
        <v>35.388378</v>
      </c>
      <c r="S110" s="22" t="n">
        <v>36.483025</v>
      </c>
      <c r="T110" s="22" t="n">
        <v>37.664371</v>
      </c>
      <c r="U110" s="22" t="n">
        <v>38.762928</v>
      </c>
      <c r="V110" s="22" t="n">
        <v>39.965317</v>
      </c>
      <c r="W110" s="22" t="n">
        <v>41.210846</v>
      </c>
      <c r="X110" s="22" t="n">
        <v>42.134258</v>
      </c>
      <c r="Y110" s="22" t="n">
        <v>43.364655</v>
      </c>
      <c r="Z110" s="22" t="n">
        <v>45.008724</v>
      </c>
      <c r="AA110" s="22" t="n">
        <v>46.323139</v>
      </c>
      <c r="AB110" s="22" t="n">
        <v>47.77346</v>
      </c>
      <c r="AC110" s="22" t="n">
        <v>49.573795</v>
      </c>
      <c r="AD110" s="22" t="n">
        <v>50.781284</v>
      </c>
      <c r="AE110" s="22" t="n">
        <v>52.495159</v>
      </c>
      <c r="AF110" s="22" t="n">
        <v>54.246723</v>
      </c>
      <c r="AG110" s="22" t="n">
        <v>55.935318</v>
      </c>
      <c r="AH110" s="22" t="n">
        <v>57.626915</v>
      </c>
      <c r="AI110" s="23" t="n">
        <v>0.031383</v>
      </c>
    </row>
    <row r="111" ht="15" customHeight="1" s="157">
      <c r="A111" s="18" t="inlineStr">
        <is>
          <t>PRC000:nom_T_ResidualFu</t>
        </is>
      </c>
      <c r="B111" s="21" t="inlineStr">
        <is>
          <t xml:space="preserve">   Residual Fuel Oil</t>
        </is>
      </c>
      <c r="C111" s="22" t="n">
        <v>9.577926</v>
      </c>
      <c r="D111" s="22" t="n">
        <v>10.826867</v>
      </c>
      <c r="E111" s="22" t="n">
        <v>10.936658</v>
      </c>
      <c r="F111" s="22" t="n">
        <v>10.96201</v>
      </c>
      <c r="G111" s="22" t="n">
        <v>9.824539</v>
      </c>
      <c r="H111" s="22" t="n">
        <v>10.381392</v>
      </c>
      <c r="I111" s="22" t="n">
        <v>10.902651</v>
      </c>
      <c r="J111" s="22" t="n">
        <v>11.92218</v>
      </c>
      <c r="K111" s="22" t="n">
        <v>13.184854</v>
      </c>
      <c r="L111" s="22" t="n">
        <v>13.967137</v>
      </c>
      <c r="M111" s="22" t="n">
        <v>14.660953</v>
      </c>
      <c r="N111" s="22" t="n">
        <v>14.278693</v>
      </c>
      <c r="O111" s="22" t="n">
        <v>14.895534</v>
      </c>
      <c r="P111" s="22" t="n">
        <v>15.314757</v>
      </c>
      <c r="Q111" s="22" t="n">
        <v>16.008417</v>
      </c>
      <c r="R111" s="22" t="n">
        <v>16.545094</v>
      </c>
      <c r="S111" s="22" t="n">
        <v>17.915684</v>
      </c>
      <c r="T111" s="22" t="n">
        <v>18.952824</v>
      </c>
      <c r="U111" s="22" t="n">
        <v>19.516666</v>
      </c>
      <c r="V111" s="22" t="n">
        <v>20.833527</v>
      </c>
      <c r="W111" s="22" t="n">
        <v>21.553137</v>
      </c>
      <c r="X111" s="22" t="n">
        <v>22.321121</v>
      </c>
      <c r="Y111" s="22" t="n">
        <v>23.013912</v>
      </c>
      <c r="Z111" s="22" t="n">
        <v>23.585379</v>
      </c>
      <c r="AA111" s="22" t="n">
        <v>25.242838</v>
      </c>
      <c r="AB111" s="22" t="n">
        <v>26.282902</v>
      </c>
      <c r="AC111" s="22" t="n">
        <v>26.951853</v>
      </c>
      <c r="AD111" s="22" t="n">
        <v>28.760279</v>
      </c>
      <c r="AE111" s="22" t="n">
        <v>30.02165</v>
      </c>
      <c r="AF111" s="22" t="n">
        <v>31.16256</v>
      </c>
      <c r="AG111" s="22" t="n">
        <v>32.321644</v>
      </c>
      <c r="AH111" s="22" t="n">
        <v>31.963968</v>
      </c>
      <c r="AI111" s="23" t="n">
        <v>0.039641</v>
      </c>
    </row>
    <row r="112" ht="15" customHeight="1" s="157">
      <c r="A112" s="18" t="inlineStr">
        <is>
          <t>PRC000:nom_T_NaturalGas</t>
        </is>
      </c>
      <c r="B112" s="21" t="inlineStr">
        <is>
          <t xml:space="preserve">   Natural Gas 7/</t>
        </is>
      </c>
      <c r="C112" s="22" t="n">
        <v>13.698598</v>
      </c>
      <c r="D112" s="22" t="n">
        <v>13.609958</v>
      </c>
      <c r="E112" s="22" t="n">
        <v>13.28656</v>
      </c>
      <c r="F112" s="22" t="n">
        <v>13.358461</v>
      </c>
      <c r="G112" s="22" t="n">
        <v>13.695583</v>
      </c>
      <c r="H112" s="22" t="n">
        <v>13.866628</v>
      </c>
      <c r="I112" s="22" t="n">
        <v>14.191694</v>
      </c>
      <c r="J112" s="22" t="n">
        <v>14.47123</v>
      </c>
      <c r="K112" s="22" t="n">
        <v>14.670904</v>
      </c>
      <c r="L112" s="22" t="n">
        <v>14.774322</v>
      </c>
      <c r="M112" s="22" t="n">
        <v>14.786587</v>
      </c>
      <c r="N112" s="22" t="n">
        <v>15.679444</v>
      </c>
      <c r="O112" s="22" t="n">
        <v>15.67318</v>
      </c>
      <c r="P112" s="22" t="n">
        <v>15.790754</v>
      </c>
      <c r="Q112" s="22" t="n">
        <v>16.13611</v>
      </c>
      <c r="R112" s="22" t="n">
        <v>16.360399</v>
      </c>
      <c r="S112" s="22" t="n">
        <v>16.561295</v>
      </c>
      <c r="T112" s="22" t="n">
        <v>16.794565</v>
      </c>
      <c r="U112" s="22" t="n">
        <v>17.135159</v>
      </c>
      <c r="V112" s="22" t="n">
        <v>17.465788</v>
      </c>
      <c r="W112" s="22" t="n">
        <v>17.792345</v>
      </c>
      <c r="X112" s="22" t="n">
        <v>18.113161</v>
      </c>
      <c r="Y112" s="22" t="n">
        <v>18.444412</v>
      </c>
      <c r="Z112" s="22" t="n">
        <v>18.844269</v>
      </c>
      <c r="AA112" s="22" t="n">
        <v>19.247549</v>
      </c>
      <c r="AB112" s="22" t="n">
        <v>19.680775</v>
      </c>
      <c r="AC112" s="22" t="n">
        <v>20.133883</v>
      </c>
      <c r="AD112" s="22" t="n">
        <v>20.658138</v>
      </c>
      <c r="AE112" s="22" t="n">
        <v>21.229891</v>
      </c>
      <c r="AF112" s="22" t="n">
        <v>21.791283</v>
      </c>
      <c r="AG112" s="22" t="n">
        <v>22.376007</v>
      </c>
      <c r="AH112" s="22" t="n">
        <v>23.017862</v>
      </c>
      <c r="AI112" s="23" t="n">
        <v>0.016882</v>
      </c>
    </row>
    <row r="113" ht="15" customHeight="1" s="157">
      <c r="A113" s="18" t="inlineStr">
        <is>
          <t>PRC000:nom_T_Electricit</t>
        </is>
      </c>
      <c r="B113" s="21" t="inlineStr">
        <is>
          <t xml:space="preserve">   Electricity</t>
        </is>
      </c>
      <c r="C113" s="22" t="n">
        <v>33.252598</v>
      </c>
      <c r="D113" s="22" t="n">
        <v>34.740051</v>
      </c>
      <c r="E113" s="22" t="n">
        <v>35.656937</v>
      </c>
      <c r="F113" s="22" t="n">
        <v>36.969536</v>
      </c>
      <c r="G113" s="22" t="n">
        <v>38.46106</v>
      </c>
      <c r="H113" s="22" t="n">
        <v>39.889267</v>
      </c>
      <c r="I113" s="22" t="n">
        <v>41.661911</v>
      </c>
      <c r="J113" s="22" t="n">
        <v>43.369644</v>
      </c>
      <c r="K113" s="22" t="n">
        <v>44.733212</v>
      </c>
      <c r="L113" s="22" t="n">
        <v>45.747688</v>
      </c>
      <c r="M113" s="22" t="n">
        <v>46.676857</v>
      </c>
      <c r="N113" s="22" t="n">
        <v>47.572342</v>
      </c>
      <c r="O113" s="22" t="n">
        <v>48.575695</v>
      </c>
      <c r="P113" s="22" t="n">
        <v>49.627586</v>
      </c>
      <c r="Q113" s="22" t="n">
        <v>51.003799</v>
      </c>
      <c r="R113" s="22" t="n">
        <v>52.227413</v>
      </c>
      <c r="S113" s="22" t="n">
        <v>52.87347</v>
      </c>
      <c r="T113" s="22" t="n">
        <v>53.636631</v>
      </c>
      <c r="U113" s="22" t="n">
        <v>54.585724</v>
      </c>
      <c r="V113" s="22" t="n">
        <v>55.632477</v>
      </c>
      <c r="W113" s="22" t="n">
        <v>56.568375</v>
      </c>
      <c r="X113" s="22" t="n">
        <v>57.481598</v>
      </c>
      <c r="Y113" s="22" t="n">
        <v>58.470314</v>
      </c>
      <c r="Z113" s="22" t="n">
        <v>59.526611</v>
      </c>
      <c r="AA113" s="22" t="n">
        <v>60.421333</v>
      </c>
      <c r="AB113" s="22" t="n">
        <v>61.528332</v>
      </c>
      <c r="AC113" s="22" t="n">
        <v>62.742672</v>
      </c>
      <c r="AD113" s="22" t="n">
        <v>63.992901</v>
      </c>
      <c r="AE113" s="22" t="n">
        <v>65.289978</v>
      </c>
      <c r="AF113" s="22" t="n">
        <v>66.594391</v>
      </c>
      <c r="AG113" s="22" t="n">
        <v>67.759308</v>
      </c>
      <c r="AH113" s="22" t="n">
        <v>68.945312</v>
      </c>
      <c r="AI113" s="23" t="n">
        <v>0.023801</v>
      </c>
    </row>
    <row r="114" ht="15.75" customHeight="1" s="157"/>
    <row r="115" ht="15" customHeight="1" s="157">
      <c r="B115" s="20" t="inlineStr">
        <is>
          <t xml:space="preserve"> Electric Power 8/</t>
        </is>
      </c>
    </row>
    <row r="116" ht="15" customHeight="1" s="157">
      <c r="A116" s="18" t="inlineStr">
        <is>
          <t>PRC000:nom_E_Distillate</t>
        </is>
      </c>
      <c r="B116" s="21" t="inlineStr">
        <is>
          <t xml:space="preserve">   Distillate Fuel Oil</t>
        </is>
      </c>
      <c r="C116" s="22" t="n">
        <v>21.897861</v>
      </c>
      <c r="D116" s="22" t="n">
        <v>21.829308</v>
      </c>
      <c r="E116" s="22" t="n">
        <v>21.592564</v>
      </c>
      <c r="F116" s="22" t="n">
        <v>21.522066</v>
      </c>
      <c r="G116" s="22" t="n">
        <v>21.298798</v>
      </c>
      <c r="H116" s="22" t="n">
        <v>21.328819</v>
      </c>
      <c r="I116" s="22" t="n">
        <v>21.047977</v>
      </c>
      <c r="J116" s="22" t="n">
        <v>21.805527</v>
      </c>
      <c r="K116" s="22" t="n">
        <v>22.269033</v>
      </c>
      <c r="L116" s="22" t="n">
        <v>23.169819</v>
      </c>
      <c r="M116" s="22" t="n">
        <v>23.967041</v>
      </c>
      <c r="N116" s="22" t="n">
        <v>24.658218</v>
      </c>
      <c r="O116" s="22" t="n">
        <v>25.445477</v>
      </c>
      <c r="P116" s="22" t="n">
        <v>26.213339</v>
      </c>
      <c r="Q116" s="22" t="n">
        <v>27.313379</v>
      </c>
      <c r="R116" s="22" t="n">
        <v>28.257555</v>
      </c>
      <c r="S116" s="22" t="n">
        <v>29.219763</v>
      </c>
      <c r="T116" s="22" t="n">
        <v>30.2721</v>
      </c>
      <c r="U116" s="22" t="n">
        <v>31.157148</v>
      </c>
      <c r="V116" s="22" t="n">
        <v>32.009998</v>
      </c>
      <c r="W116" s="22" t="n">
        <v>33.113647</v>
      </c>
      <c r="X116" s="22" t="n">
        <v>33.940845</v>
      </c>
      <c r="Y116" s="22" t="n">
        <v>35.038738</v>
      </c>
      <c r="Z116" s="22" t="n">
        <v>36.480667</v>
      </c>
      <c r="AA116" s="22" t="n">
        <v>37.580975</v>
      </c>
      <c r="AB116" s="22" t="n">
        <v>38.804821</v>
      </c>
      <c r="AC116" s="22" t="n">
        <v>40.444088</v>
      </c>
      <c r="AD116" s="22" t="n">
        <v>41.566467</v>
      </c>
      <c r="AE116" s="22" t="n">
        <v>43.259933</v>
      </c>
      <c r="AF116" s="22" t="n">
        <v>44.999249</v>
      </c>
      <c r="AG116" s="22" t="n">
        <v>46.57795</v>
      </c>
      <c r="AH116" s="22" t="n">
        <v>48.034279</v>
      </c>
      <c r="AI116" s="23" t="n">
        <v>0.025663</v>
      </c>
    </row>
    <row r="117" ht="15" customHeight="1" s="157">
      <c r="A117" s="18" t="inlineStr">
        <is>
          <t>PRC000:nom_E_ResidualFu</t>
        </is>
      </c>
      <c r="B117" s="21" t="inlineStr">
        <is>
          <t xml:space="preserve">   Residual Fuel Oil</t>
        </is>
      </c>
      <c r="C117" s="22" t="n">
        <v>12.40038</v>
      </c>
      <c r="D117" s="22" t="n">
        <v>11.835545</v>
      </c>
      <c r="E117" s="22" t="n">
        <v>14.023137</v>
      </c>
      <c r="F117" s="22" t="n">
        <v>14.4061</v>
      </c>
      <c r="G117" s="22" t="n">
        <v>14.679399</v>
      </c>
      <c r="H117" s="22" t="n">
        <v>15.134599</v>
      </c>
      <c r="I117" s="22" t="n">
        <v>15.682349</v>
      </c>
      <c r="J117" s="22" t="n">
        <v>16.187702</v>
      </c>
      <c r="K117" s="22" t="n">
        <v>16.924318</v>
      </c>
      <c r="L117" s="22" t="n">
        <v>17.345709</v>
      </c>
      <c r="M117" s="22" t="n">
        <v>18.25038</v>
      </c>
      <c r="N117" s="22" t="n">
        <v>18.953651</v>
      </c>
      <c r="O117" s="22" t="n">
        <v>19.730804</v>
      </c>
      <c r="P117" s="22" t="n">
        <v>20.36096</v>
      </c>
      <c r="Q117" s="22" t="n">
        <v>21.178526</v>
      </c>
      <c r="R117" s="22" t="n">
        <v>21.871368</v>
      </c>
      <c r="S117" s="22" t="n">
        <v>22.649494</v>
      </c>
      <c r="T117" s="22" t="n">
        <v>23.424082</v>
      </c>
      <c r="U117" s="22" t="n">
        <v>24.221495</v>
      </c>
      <c r="V117" s="22" t="n">
        <v>25.029875</v>
      </c>
      <c r="W117" s="22" t="n">
        <v>25.953241</v>
      </c>
      <c r="X117" s="22" t="n">
        <v>26.879194</v>
      </c>
      <c r="Y117" s="22" t="n">
        <v>27.670366</v>
      </c>
      <c r="Z117" s="22" t="n">
        <v>28.593472</v>
      </c>
      <c r="AA117" s="22" t="n">
        <v>29.306929</v>
      </c>
      <c r="AB117" s="22" t="n">
        <v>29.95532</v>
      </c>
      <c r="AC117" s="22" t="n">
        <v>30.478369</v>
      </c>
      <c r="AD117" s="22" t="n">
        <v>31.66947</v>
      </c>
      <c r="AE117" s="22" t="n">
        <v>32.728661</v>
      </c>
      <c r="AF117" s="22" t="n">
        <v>33.997913</v>
      </c>
      <c r="AG117" s="22" t="n">
        <v>35.293125</v>
      </c>
      <c r="AH117" s="22" t="n">
        <v>36.672565</v>
      </c>
      <c r="AI117" s="23" t="n">
        <v>0.035596</v>
      </c>
    </row>
    <row r="118" ht="15" customHeight="1" s="157">
      <c r="A118" s="18" t="inlineStr">
        <is>
          <t>PRC000:nom_E_NaturalGas</t>
        </is>
      </c>
      <c r="B118" s="21" t="inlineStr">
        <is>
          <t xml:space="preserve">   Natural Gas</t>
        </is>
      </c>
      <c r="C118" s="22" t="n">
        <v>2.85879</v>
      </c>
      <c r="D118" s="22" t="n">
        <v>2.715891</v>
      </c>
      <c r="E118" s="22" t="n">
        <v>2.957058</v>
      </c>
      <c r="F118" s="22" t="n">
        <v>3.025</v>
      </c>
      <c r="G118" s="22" t="n">
        <v>3.175899</v>
      </c>
      <c r="H118" s="22" t="n">
        <v>3.416371</v>
      </c>
      <c r="I118" s="22" t="n">
        <v>3.81267</v>
      </c>
      <c r="J118" s="22" t="n">
        <v>4.148504</v>
      </c>
      <c r="K118" s="22" t="n">
        <v>4.406528</v>
      </c>
      <c r="L118" s="22" t="n">
        <v>4.592675</v>
      </c>
      <c r="M118" s="22" t="n">
        <v>4.688637</v>
      </c>
      <c r="N118" s="22" t="n">
        <v>4.706433</v>
      </c>
      <c r="O118" s="22" t="n">
        <v>4.768927</v>
      </c>
      <c r="P118" s="22" t="n">
        <v>4.908823</v>
      </c>
      <c r="Q118" s="22" t="n">
        <v>5.11006</v>
      </c>
      <c r="R118" s="22" t="n">
        <v>5.297098</v>
      </c>
      <c r="S118" s="22" t="n">
        <v>5.404827</v>
      </c>
      <c r="T118" s="22" t="n">
        <v>5.519382</v>
      </c>
      <c r="U118" s="22" t="n">
        <v>5.700296</v>
      </c>
      <c r="V118" s="22" t="n">
        <v>5.860459</v>
      </c>
      <c r="W118" s="22" t="n">
        <v>6.000832</v>
      </c>
      <c r="X118" s="22" t="n">
        <v>6.144917</v>
      </c>
      <c r="Y118" s="22" t="n">
        <v>6.277698</v>
      </c>
      <c r="Z118" s="22" t="n">
        <v>6.43747</v>
      </c>
      <c r="AA118" s="22" t="n">
        <v>6.602377</v>
      </c>
      <c r="AB118" s="22" t="n">
        <v>6.785738</v>
      </c>
      <c r="AC118" s="22" t="n">
        <v>6.969566</v>
      </c>
      <c r="AD118" s="22" t="n">
        <v>7.214569</v>
      </c>
      <c r="AE118" s="22" t="n">
        <v>7.492677</v>
      </c>
      <c r="AF118" s="22" t="n">
        <v>7.747829</v>
      </c>
      <c r="AG118" s="22" t="n">
        <v>7.986118</v>
      </c>
      <c r="AH118" s="22" t="n">
        <v>8.297397</v>
      </c>
      <c r="AI118" s="23" t="n">
        <v>0.03497</v>
      </c>
    </row>
    <row r="119" ht="15" customHeight="1" s="157">
      <c r="A119" s="18" t="inlineStr">
        <is>
          <t>PRC000:nom_E_SteamCoal</t>
        </is>
      </c>
      <c r="B119" s="21" t="inlineStr">
        <is>
          <t xml:space="preserve">   Steam Coal</t>
        </is>
      </c>
      <c r="C119" s="22" t="n">
        <v>2.048339</v>
      </c>
      <c r="D119" s="22" t="n">
        <v>2.108984</v>
      </c>
      <c r="E119" s="22" t="n">
        <v>2.126046</v>
      </c>
      <c r="F119" s="22" t="n">
        <v>2.149246</v>
      </c>
      <c r="G119" s="22" t="n">
        <v>2.177383</v>
      </c>
      <c r="H119" s="22" t="n">
        <v>2.219719</v>
      </c>
      <c r="I119" s="22" t="n">
        <v>2.250364</v>
      </c>
      <c r="J119" s="22" t="n">
        <v>2.312521</v>
      </c>
      <c r="K119" s="22" t="n">
        <v>2.38475</v>
      </c>
      <c r="L119" s="22" t="n">
        <v>2.420799</v>
      </c>
      <c r="M119" s="22" t="n">
        <v>2.480278</v>
      </c>
      <c r="N119" s="22" t="n">
        <v>2.535587</v>
      </c>
      <c r="O119" s="22" t="n">
        <v>2.590761</v>
      </c>
      <c r="P119" s="22" t="n">
        <v>2.644179</v>
      </c>
      <c r="Q119" s="22" t="n">
        <v>2.712122</v>
      </c>
      <c r="R119" s="22" t="n">
        <v>2.772182</v>
      </c>
      <c r="S119" s="22" t="n">
        <v>2.824643</v>
      </c>
      <c r="T119" s="22" t="n">
        <v>2.886834</v>
      </c>
      <c r="U119" s="22" t="n">
        <v>2.958932</v>
      </c>
      <c r="V119" s="22" t="n">
        <v>3.0205</v>
      </c>
      <c r="W119" s="22" t="n">
        <v>3.085952</v>
      </c>
      <c r="X119" s="22" t="n">
        <v>3.144176</v>
      </c>
      <c r="Y119" s="22" t="n">
        <v>3.21515</v>
      </c>
      <c r="Z119" s="22" t="n">
        <v>3.292465</v>
      </c>
      <c r="AA119" s="22" t="n">
        <v>3.371233</v>
      </c>
      <c r="AB119" s="22" t="n">
        <v>3.450531</v>
      </c>
      <c r="AC119" s="22" t="n">
        <v>3.53679</v>
      </c>
      <c r="AD119" s="22" t="n">
        <v>3.616246</v>
      </c>
      <c r="AE119" s="22" t="n">
        <v>3.707378</v>
      </c>
      <c r="AF119" s="22" t="n">
        <v>3.797542</v>
      </c>
      <c r="AG119" s="22" t="n">
        <v>3.887362</v>
      </c>
      <c r="AH119" s="22" t="n">
        <v>3.981618</v>
      </c>
      <c r="AI119" s="23" t="n">
        <v>0.021672</v>
      </c>
    </row>
    <row r="120" ht="15" customHeight="1" s="157">
      <c r="A120" s="18" t="inlineStr">
        <is>
          <t>PRC000:nom_E_uranium</t>
        </is>
      </c>
      <c r="B120" s="21" t="inlineStr">
        <is>
          <t xml:space="preserve">   Uranium</t>
        </is>
      </c>
      <c r="C120" s="22" t="n">
        <v>0.676258</v>
      </c>
      <c r="D120" s="22" t="n">
        <v>0.694886</v>
      </c>
      <c r="E120" s="22" t="n">
        <v>0.7130840000000001</v>
      </c>
      <c r="F120" s="22" t="n">
        <v>0.732082</v>
      </c>
      <c r="G120" s="22" t="n">
        <v>0.752192</v>
      </c>
      <c r="H120" s="22" t="n">
        <v>0.770528</v>
      </c>
      <c r="I120" s="22" t="n">
        <v>0.790411</v>
      </c>
      <c r="J120" s="22" t="n">
        <v>0.810164</v>
      </c>
      <c r="K120" s="22" t="n">
        <v>0.830801</v>
      </c>
      <c r="L120" s="22" t="n">
        <v>0.852031</v>
      </c>
      <c r="M120" s="22" t="n">
        <v>0.8750019999999999</v>
      </c>
      <c r="N120" s="22" t="n">
        <v>0.898102</v>
      </c>
      <c r="O120" s="22" t="n">
        <v>0.919789</v>
      </c>
      <c r="P120" s="22" t="n">
        <v>0.943004</v>
      </c>
      <c r="Q120" s="22" t="n">
        <v>0.966767</v>
      </c>
      <c r="R120" s="22" t="n">
        <v>0.989245</v>
      </c>
      <c r="S120" s="22" t="n">
        <v>1.013796</v>
      </c>
      <c r="T120" s="22" t="n">
        <v>1.039178</v>
      </c>
      <c r="U120" s="22" t="n">
        <v>1.063841</v>
      </c>
      <c r="V120" s="22" t="n">
        <v>1.090862</v>
      </c>
      <c r="W120" s="22" t="n">
        <v>1.118562</v>
      </c>
      <c r="X120" s="22" t="n">
        <v>1.146933</v>
      </c>
      <c r="Y120" s="22" t="n">
        <v>1.174644</v>
      </c>
      <c r="Z120" s="22" t="n">
        <v>1.205112</v>
      </c>
      <c r="AA120" s="22" t="n">
        <v>1.236423</v>
      </c>
      <c r="AB120" s="22" t="n">
        <v>1.268916</v>
      </c>
      <c r="AC120" s="22" t="n">
        <v>1.302662</v>
      </c>
      <c r="AD120" s="22" t="n">
        <v>1.33745</v>
      </c>
      <c r="AE120" s="22" t="n">
        <v>1.373748</v>
      </c>
      <c r="AF120" s="22" t="n">
        <v>1.411683</v>
      </c>
      <c r="AG120" s="22" t="n">
        <v>1.450911</v>
      </c>
      <c r="AH120" s="22" t="n">
        <v>1.4907</v>
      </c>
      <c r="AI120" s="23" t="n">
        <v>0.025826</v>
      </c>
    </row>
    <row r="121" ht="15.75" customHeight="1" s="157"/>
    <row r="122" ht="15" customHeight="1" s="157">
      <c r="B122" s="20" t="inlineStr">
        <is>
          <t xml:space="preserve"> Average Price to All Users 9/</t>
        </is>
      </c>
    </row>
    <row r="123" ht="15" customHeight="1" s="157">
      <c r="A123" s="18" t="inlineStr">
        <is>
          <t>PRC000:nom_Avg_Liquefie</t>
        </is>
      </c>
      <c r="B123" s="21" t="inlineStr">
        <is>
          <t xml:space="preserve">   Propane</t>
        </is>
      </c>
      <c r="C123" s="22" t="n">
        <v>18.517338</v>
      </c>
      <c r="D123" s="22" t="n">
        <v>18.229893</v>
      </c>
      <c r="E123" s="22" t="n">
        <v>19.065264</v>
      </c>
      <c r="F123" s="22" t="n">
        <v>20.326208</v>
      </c>
      <c r="G123" s="22" t="n">
        <v>21.466534</v>
      </c>
      <c r="H123" s="22" t="n">
        <v>22.67543</v>
      </c>
      <c r="I123" s="22" t="n">
        <v>24.171638</v>
      </c>
      <c r="J123" s="22" t="n">
        <v>25.769724</v>
      </c>
      <c r="K123" s="22" t="n">
        <v>27.090048</v>
      </c>
      <c r="L123" s="22" t="n">
        <v>28.237226</v>
      </c>
      <c r="M123" s="22" t="n">
        <v>29.217224</v>
      </c>
      <c r="N123" s="22" t="n">
        <v>30.115879</v>
      </c>
      <c r="O123" s="22" t="n">
        <v>30.844578</v>
      </c>
      <c r="P123" s="22" t="n">
        <v>31.637451</v>
      </c>
      <c r="Q123" s="22" t="n">
        <v>32.717934</v>
      </c>
      <c r="R123" s="22" t="n">
        <v>33.784908</v>
      </c>
      <c r="S123" s="22" t="n">
        <v>34.917686</v>
      </c>
      <c r="T123" s="22" t="n">
        <v>36.157112</v>
      </c>
      <c r="U123" s="22" t="n">
        <v>37.485012</v>
      </c>
      <c r="V123" s="22" t="n">
        <v>38.846771</v>
      </c>
      <c r="W123" s="22" t="n">
        <v>40.220398</v>
      </c>
      <c r="X123" s="22" t="n">
        <v>41.572487</v>
      </c>
      <c r="Y123" s="22" t="n">
        <v>42.945549</v>
      </c>
      <c r="Z123" s="22" t="n">
        <v>44.571014</v>
      </c>
      <c r="AA123" s="22" t="n">
        <v>46.127712</v>
      </c>
      <c r="AB123" s="22" t="n">
        <v>47.732986</v>
      </c>
      <c r="AC123" s="22" t="n">
        <v>49.400085</v>
      </c>
      <c r="AD123" s="22" t="n">
        <v>51.106815</v>
      </c>
      <c r="AE123" s="22" t="n">
        <v>53.0294</v>
      </c>
      <c r="AF123" s="22" t="n">
        <v>55.075375</v>
      </c>
      <c r="AG123" s="22" t="n">
        <v>57.063828</v>
      </c>
      <c r="AH123" s="22" t="n">
        <v>59.059361</v>
      </c>
      <c r="AI123" s="23" t="n">
        <v>0.038123</v>
      </c>
    </row>
    <row r="124" ht="15" customHeight="1" s="157">
      <c r="A124" s="18" t="inlineStr">
        <is>
          <t>PRC000:nom_Avg_E85_E85</t>
        </is>
      </c>
      <c r="B124" s="21" t="inlineStr">
        <is>
          <t xml:space="preserve">   E85 3/</t>
        </is>
      </c>
      <c r="C124" s="22" t="n">
        <v>24.537947</v>
      </c>
      <c r="D124" s="22" t="n">
        <v>24.83527</v>
      </c>
      <c r="E124" s="22" t="n">
        <v>31.393368</v>
      </c>
      <c r="F124" s="22" t="n">
        <v>30.58511</v>
      </c>
      <c r="G124" s="22" t="n">
        <v>31.540339</v>
      </c>
      <c r="H124" s="22" t="n">
        <v>32.149506</v>
      </c>
      <c r="I124" s="22" t="n">
        <v>32.121197</v>
      </c>
      <c r="J124" s="22" t="n">
        <v>32.961231</v>
      </c>
      <c r="K124" s="22" t="n">
        <v>34.022007</v>
      </c>
      <c r="L124" s="22" t="n">
        <v>35.164154</v>
      </c>
      <c r="M124" s="22" t="n">
        <v>36.368839</v>
      </c>
      <c r="N124" s="22" t="n">
        <v>38.95927</v>
      </c>
      <c r="O124" s="22" t="n">
        <v>40.278027</v>
      </c>
      <c r="P124" s="22" t="n">
        <v>41.388729</v>
      </c>
      <c r="Q124" s="22" t="n">
        <v>43.218895</v>
      </c>
      <c r="R124" s="22" t="n">
        <v>44.846947</v>
      </c>
      <c r="S124" s="22" t="n">
        <v>47.385799</v>
      </c>
      <c r="T124" s="22" t="n">
        <v>48.259296</v>
      </c>
      <c r="U124" s="22" t="n">
        <v>49.593365</v>
      </c>
      <c r="V124" s="22" t="n">
        <v>52.141422</v>
      </c>
      <c r="W124" s="22" t="n">
        <v>54.896019</v>
      </c>
      <c r="X124" s="22" t="n">
        <v>57.474426</v>
      </c>
      <c r="Y124" s="22" t="n">
        <v>59.284332</v>
      </c>
      <c r="Z124" s="22" t="n">
        <v>63.285099</v>
      </c>
      <c r="AA124" s="22" t="n">
        <v>65.52742000000001</v>
      </c>
      <c r="AB124" s="22" t="n">
        <v>67.780922</v>
      </c>
      <c r="AC124" s="22" t="n">
        <v>70.151512</v>
      </c>
      <c r="AD124" s="22" t="n">
        <v>72.730042</v>
      </c>
      <c r="AE124" s="22" t="n">
        <v>80.552498</v>
      </c>
      <c r="AF124" s="22" t="n">
        <v>84.64769</v>
      </c>
      <c r="AG124" s="22" t="n">
        <v>86.845955</v>
      </c>
      <c r="AH124" s="22" t="n">
        <v>89.585838</v>
      </c>
      <c r="AI124" s="23" t="n">
        <v>0.042658</v>
      </c>
    </row>
    <row r="125" ht="15" customHeight="1" s="157">
      <c r="A125" s="18" t="inlineStr">
        <is>
          <t>PRC000:nom_Avg_MotorGas</t>
        </is>
      </c>
      <c r="B125" s="21" t="inlineStr">
        <is>
          <t xml:space="preserve">   Motor Gasoline 4/</t>
        </is>
      </c>
      <c r="C125" s="22" t="n">
        <v>22.152426</v>
      </c>
      <c r="D125" s="22" t="n">
        <v>22.476097</v>
      </c>
      <c r="E125" s="22" t="n">
        <v>23.058857</v>
      </c>
      <c r="F125" s="22" t="n">
        <v>23.646887</v>
      </c>
      <c r="G125" s="22" t="n">
        <v>24.12993</v>
      </c>
      <c r="H125" s="22" t="n">
        <v>24.357769</v>
      </c>
      <c r="I125" s="22" t="n">
        <v>25.198143</v>
      </c>
      <c r="J125" s="22" t="n">
        <v>26.007742</v>
      </c>
      <c r="K125" s="22" t="n">
        <v>26.955055</v>
      </c>
      <c r="L125" s="22" t="n">
        <v>27.741505</v>
      </c>
      <c r="M125" s="22" t="n">
        <v>28.778349</v>
      </c>
      <c r="N125" s="22" t="n">
        <v>30.361357</v>
      </c>
      <c r="O125" s="22" t="n">
        <v>31.264753</v>
      </c>
      <c r="P125" s="22" t="n">
        <v>32.241119</v>
      </c>
      <c r="Q125" s="22" t="n">
        <v>33.541691</v>
      </c>
      <c r="R125" s="22" t="n">
        <v>34.819649</v>
      </c>
      <c r="S125" s="22" t="n">
        <v>35.949486</v>
      </c>
      <c r="T125" s="22" t="n">
        <v>37.179661</v>
      </c>
      <c r="U125" s="22" t="n">
        <v>38.123127</v>
      </c>
      <c r="V125" s="22" t="n">
        <v>39.403301</v>
      </c>
      <c r="W125" s="22" t="n">
        <v>40.824852</v>
      </c>
      <c r="X125" s="22" t="n">
        <v>41.886906</v>
      </c>
      <c r="Y125" s="22" t="n">
        <v>43.142006</v>
      </c>
      <c r="Z125" s="22" t="n">
        <v>44.812649</v>
      </c>
      <c r="AA125" s="22" t="n">
        <v>46.215427</v>
      </c>
      <c r="AB125" s="22" t="n">
        <v>47.663067</v>
      </c>
      <c r="AC125" s="22" t="n">
        <v>49.416149</v>
      </c>
      <c r="AD125" s="22" t="n">
        <v>50.748055</v>
      </c>
      <c r="AE125" s="22" t="n">
        <v>52.878395</v>
      </c>
      <c r="AF125" s="22" t="n">
        <v>54.80825</v>
      </c>
      <c r="AG125" s="22" t="n">
        <v>56.658916</v>
      </c>
      <c r="AH125" s="22" t="n">
        <v>58.473961</v>
      </c>
      <c r="AI125" s="23" t="n">
        <v>0.031806</v>
      </c>
    </row>
    <row r="126" ht="15" customHeight="1" s="157">
      <c r="A126" s="18" t="inlineStr">
        <is>
          <t>PRC000:nom_Avg_JetFuel</t>
        </is>
      </c>
      <c r="B126" s="21" t="inlineStr">
        <is>
          <t xml:space="preserve">   Jet Fuel 5/</t>
        </is>
      </c>
      <c r="C126" s="22" t="n">
        <v>14.641048</v>
      </c>
      <c r="D126" s="22" t="n">
        <v>14.801931</v>
      </c>
      <c r="E126" s="22" t="n">
        <v>15.187788</v>
      </c>
      <c r="F126" s="22" t="n">
        <v>15.792356</v>
      </c>
      <c r="G126" s="22" t="n">
        <v>16.29398</v>
      </c>
      <c r="H126" s="22" t="n">
        <v>17.114019</v>
      </c>
      <c r="I126" s="22" t="n">
        <v>17.58572</v>
      </c>
      <c r="J126" s="22" t="n">
        <v>18.536133</v>
      </c>
      <c r="K126" s="22" t="n">
        <v>19.01465</v>
      </c>
      <c r="L126" s="22" t="n">
        <v>20.058853</v>
      </c>
      <c r="M126" s="22" t="n">
        <v>20.80448</v>
      </c>
      <c r="N126" s="22" t="n">
        <v>21.599957</v>
      </c>
      <c r="O126" s="22" t="n">
        <v>22.54966</v>
      </c>
      <c r="P126" s="22" t="n">
        <v>23.286215</v>
      </c>
      <c r="Q126" s="22" t="n">
        <v>24.350843</v>
      </c>
      <c r="R126" s="22" t="n">
        <v>25.282394</v>
      </c>
      <c r="S126" s="22" t="n">
        <v>26.22341</v>
      </c>
      <c r="T126" s="22" t="n">
        <v>27.162048</v>
      </c>
      <c r="U126" s="22" t="n">
        <v>28.129923</v>
      </c>
      <c r="V126" s="22" t="n">
        <v>29.077169</v>
      </c>
      <c r="W126" s="22" t="n">
        <v>30.164875</v>
      </c>
      <c r="X126" s="22" t="n">
        <v>30.98653</v>
      </c>
      <c r="Y126" s="22" t="n">
        <v>32.105167</v>
      </c>
      <c r="Z126" s="22" t="n">
        <v>33.490929</v>
      </c>
      <c r="AA126" s="22" t="n">
        <v>34.617443</v>
      </c>
      <c r="AB126" s="22" t="n">
        <v>35.840416</v>
      </c>
      <c r="AC126" s="22" t="n">
        <v>37.454876</v>
      </c>
      <c r="AD126" s="22" t="n">
        <v>38.44138</v>
      </c>
      <c r="AE126" s="22" t="n">
        <v>40.172516</v>
      </c>
      <c r="AF126" s="22" t="n">
        <v>41.830826</v>
      </c>
      <c r="AG126" s="22" t="n">
        <v>43.364655</v>
      </c>
      <c r="AH126" s="22" t="n">
        <v>44.61483</v>
      </c>
      <c r="AI126" s="23" t="n">
        <v>0.036597</v>
      </c>
    </row>
    <row r="127" ht="15" customHeight="1" s="157">
      <c r="A127" s="18" t="inlineStr">
        <is>
          <t>PRC000:nom_Avg_Distilla</t>
        </is>
      </c>
      <c r="B127" s="21" t="inlineStr">
        <is>
          <t xml:space="preserve">   Distillate Fuel Oil</t>
        </is>
      </c>
      <c r="C127" s="22" t="n">
        <v>22.055973</v>
      </c>
      <c r="D127" s="22" t="n">
        <v>21.853039</v>
      </c>
      <c r="E127" s="22" t="n">
        <v>22.364737</v>
      </c>
      <c r="F127" s="22" t="n">
        <v>23.142859</v>
      </c>
      <c r="G127" s="22" t="n">
        <v>23.703457</v>
      </c>
      <c r="H127" s="22" t="n">
        <v>24.539438</v>
      </c>
      <c r="I127" s="22" t="n">
        <v>25.093283</v>
      </c>
      <c r="J127" s="22" t="n">
        <v>26.154129</v>
      </c>
      <c r="K127" s="22" t="n">
        <v>26.838333</v>
      </c>
      <c r="L127" s="22" t="n">
        <v>27.908207</v>
      </c>
      <c r="M127" s="22" t="n">
        <v>28.836575</v>
      </c>
      <c r="N127" s="22" t="n">
        <v>29.989403</v>
      </c>
      <c r="O127" s="22" t="n">
        <v>31.015684</v>
      </c>
      <c r="P127" s="22" t="n">
        <v>31.927151</v>
      </c>
      <c r="Q127" s="22" t="n">
        <v>33.152954</v>
      </c>
      <c r="R127" s="22" t="n">
        <v>34.146179</v>
      </c>
      <c r="S127" s="22" t="n">
        <v>35.208729</v>
      </c>
      <c r="T127" s="22" t="n">
        <v>36.34787</v>
      </c>
      <c r="U127" s="22" t="n">
        <v>37.397785</v>
      </c>
      <c r="V127" s="22" t="n">
        <v>38.553295</v>
      </c>
      <c r="W127" s="22" t="n">
        <v>39.766514</v>
      </c>
      <c r="X127" s="22" t="n">
        <v>40.657902</v>
      </c>
      <c r="Y127" s="22" t="n">
        <v>41.862637</v>
      </c>
      <c r="Z127" s="22" t="n">
        <v>43.462215</v>
      </c>
      <c r="AA127" s="22" t="n">
        <v>44.743576</v>
      </c>
      <c r="AB127" s="22" t="n">
        <v>46.136909</v>
      </c>
      <c r="AC127" s="22" t="n">
        <v>47.897369</v>
      </c>
      <c r="AD127" s="22" t="n">
        <v>49.062916</v>
      </c>
      <c r="AE127" s="22" t="n">
        <v>50.741566</v>
      </c>
      <c r="AF127" s="22" t="n">
        <v>52.457188</v>
      </c>
      <c r="AG127" s="22" t="n">
        <v>54.094814</v>
      </c>
      <c r="AH127" s="22" t="n">
        <v>55.732666</v>
      </c>
      <c r="AI127" s="23" t="n">
        <v>0.030354</v>
      </c>
    </row>
    <row r="128" ht="15" customHeight="1" s="157">
      <c r="A128" s="18" t="inlineStr">
        <is>
          <t>PRC000:nom_Avg_Residual</t>
        </is>
      </c>
      <c r="B128" s="21" t="inlineStr">
        <is>
          <t xml:space="preserve">   Residual Fuel Oil</t>
        </is>
      </c>
      <c r="C128" s="22" t="n">
        <v>9.750306999999999</v>
      </c>
      <c r="D128" s="22" t="n">
        <v>10.441105</v>
      </c>
      <c r="E128" s="22" t="n">
        <v>10.780959</v>
      </c>
      <c r="F128" s="22" t="n">
        <v>10.946155</v>
      </c>
      <c r="G128" s="22" t="n">
        <v>10.121163</v>
      </c>
      <c r="H128" s="22" t="n">
        <v>10.770412</v>
      </c>
      <c r="I128" s="22" t="n">
        <v>11.386498</v>
      </c>
      <c r="J128" s="22" t="n">
        <v>12.338628</v>
      </c>
      <c r="K128" s="22" t="n">
        <v>13.543</v>
      </c>
      <c r="L128" s="22" t="n">
        <v>14.272183</v>
      </c>
      <c r="M128" s="22" t="n">
        <v>15.000078</v>
      </c>
      <c r="N128" s="22" t="n">
        <v>14.738187</v>
      </c>
      <c r="O128" s="22" t="n">
        <v>15.381991</v>
      </c>
      <c r="P128" s="22" t="n">
        <v>15.820046</v>
      </c>
      <c r="Q128" s="22" t="n">
        <v>16.525875</v>
      </c>
      <c r="R128" s="22" t="n">
        <v>17.070066</v>
      </c>
      <c r="S128" s="22" t="n">
        <v>18.357567</v>
      </c>
      <c r="T128" s="22" t="n">
        <v>19.380268</v>
      </c>
      <c r="U128" s="22" t="n">
        <v>19.973831</v>
      </c>
      <c r="V128" s="22" t="n">
        <v>21.212177</v>
      </c>
      <c r="W128" s="22" t="n">
        <v>21.967365</v>
      </c>
      <c r="X128" s="22" t="n">
        <v>22.779888</v>
      </c>
      <c r="Y128" s="22" t="n">
        <v>23.487055</v>
      </c>
      <c r="Z128" s="22" t="n">
        <v>24.118683</v>
      </c>
      <c r="AA128" s="22" t="n">
        <v>25.640438</v>
      </c>
      <c r="AB128" s="22" t="n">
        <v>26.644098</v>
      </c>
      <c r="AC128" s="22" t="n">
        <v>27.297867</v>
      </c>
      <c r="AD128" s="22" t="n">
        <v>29.040562</v>
      </c>
      <c r="AE128" s="22" t="n">
        <v>30.246037</v>
      </c>
      <c r="AF128" s="22" t="n">
        <v>31.388243</v>
      </c>
      <c r="AG128" s="22" t="n">
        <v>32.56176</v>
      </c>
      <c r="AH128" s="22" t="n">
        <v>32.494564</v>
      </c>
      <c r="AI128" s="23" t="n">
        <v>0.039595</v>
      </c>
    </row>
    <row r="129" ht="15" customHeight="1" s="157">
      <c r="A129" s="18" t="inlineStr">
        <is>
          <t>PRC000:nom_Avg_NaturalG</t>
        </is>
      </c>
      <c r="B129" s="21" t="inlineStr">
        <is>
          <t xml:space="preserve">   Natural Gas</t>
        </is>
      </c>
      <c r="C129" s="22" t="n">
        <v>5.031696</v>
      </c>
      <c r="D129" s="22" t="n">
        <v>4.876851</v>
      </c>
      <c r="E129" s="22" t="n">
        <v>5.088178</v>
      </c>
      <c r="F129" s="22" t="n">
        <v>5.200174</v>
      </c>
      <c r="G129" s="22" t="n">
        <v>5.365794</v>
      </c>
      <c r="H129" s="22" t="n">
        <v>5.613465</v>
      </c>
      <c r="I129" s="22" t="n">
        <v>5.993302</v>
      </c>
      <c r="J129" s="22" t="n">
        <v>6.374442</v>
      </c>
      <c r="K129" s="22" t="n">
        <v>6.707613</v>
      </c>
      <c r="L129" s="22" t="n">
        <v>6.967343</v>
      </c>
      <c r="M129" s="22" t="n">
        <v>7.148621</v>
      </c>
      <c r="N129" s="22" t="n">
        <v>7.360861</v>
      </c>
      <c r="O129" s="22" t="n">
        <v>7.472007</v>
      </c>
      <c r="P129" s="22" t="n">
        <v>7.651795</v>
      </c>
      <c r="Q129" s="22" t="n">
        <v>7.913092</v>
      </c>
      <c r="R129" s="22" t="n">
        <v>8.124537</v>
      </c>
      <c r="S129" s="22" t="n">
        <v>8.298044000000001</v>
      </c>
      <c r="T129" s="22" t="n">
        <v>8.466032999999999</v>
      </c>
      <c r="U129" s="22" t="n">
        <v>8.702823</v>
      </c>
      <c r="V129" s="22" t="n">
        <v>8.926161</v>
      </c>
      <c r="W129" s="22" t="n">
        <v>9.132863</v>
      </c>
      <c r="X129" s="22" t="n">
        <v>9.332136</v>
      </c>
      <c r="Y129" s="22" t="n">
        <v>9.545887</v>
      </c>
      <c r="Z129" s="22" t="n">
        <v>9.7883</v>
      </c>
      <c r="AA129" s="22" t="n">
        <v>10.032332</v>
      </c>
      <c r="AB129" s="22" t="n">
        <v>10.296288</v>
      </c>
      <c r="AC129" s="22" t="n">
        <v>10.581704</v>
      </c>
      <c r="AD129" s="22" t="n">
        <v>10.905455</v>
      </c>
      <c r="AE129" s="22" t="n">
        <v>11.251956</v>
      </c>
      <c r="AF129" s="22" t="n">
        <v>11.569595</v>
      </c>
      <c r="AG129" s="22" t="n">
        <v>11.899182</v>
      </c>
      <c r="AH129" s="22" t="n">
        <v>12.282603</v>
      </c>
      <c r="AI129" s="23" t="n">
        <v>0.029206</v>
      </c>
    </row>
    <row r="130" ht="15" customHeight="1" s="157">
      <c r="A130" s="18" t="inlineStr">
        <is>
          <t>PRC000:nom_Avg_Metallug</t>
        </is>
      </c>
      <c r="B130" s="21" t="inlineStr">
        <is>
          <t xml:space="preserve">   Metallurgical Coal</t>
        </is>
      </c>
      <c r="C130" s="22" t="n">
        <v>4.135304</v>
      </c>
      <c r="D130" s="22" t="n">
        <v>3.805897</v>
      </c>
      <c r="E130" s="22" t="n">
        <v>3.648503</v>
      </c>
      <c r="F130" s="22" t="n">
        <v>3.566339</v>
      </c>
      <c r="G130" s="22" t="n">
        <v>3.556056</v>
      </c>
      <c r="H130" s="22" t="n">
        <v>3.639683</v>
      </c>
      <c r="I130" s="22" t="n">
        <v>3.727462</v>
      </c>
      <c r="J130" s="22" t="n">
        <v>3.819953</v>
      </c>
      <c r="K130" s="22" t="n">
        <v>3.946332</v>
      </c>
      <c r="L130" s="22" t="n">
        <v>4.075605</v>
      </c>
      <c r="M130" s="22" t="n">
        <v>4.22377</v>
      </c>
      <c r="N130" s="22" t="n">
        <v>4.364556</v>
      </c>
      <c r="O130" s="22" t="n">
        <v>4.513444</v>
      </c>
      <c r="P130" s="22" t="n">
        <v>4.663561</v>
      </c>
      <c r="Q130" s="22" t="n">
        <v>4.812816</v>
      </c>
      <c r="R130" s="22" t="n">
        <v>4.970798</v>
      </c>
      <c r="S130" s="22" t="n">
        <v>5.127205</v>
      </c>
      <c r="T130" s="22" t="n">
        <v>5.285625</v>
      </c>
      <c r="U130" s="22" t="n">
        <v>5.452919</v>
      </c>
      <c r="V130" s="22" t="n">
        <v>5.621184</v>
      </c>
      <c r="W130" s="22" t="n">
        <v>5.802433</v>
      </c>
      <c r="X130" s="22" t="n">
        <v>5.982474</v>
      </c>
      <c r="Y130" s="22" t="n">
        <v>6.184881</v>
      </c>
      <c r="Z130" s="22" t="n">
        <v>6.387792</v>
      </c>
      <c r="AA130" s="22" t="n">
        <v>6.603236</v>
      </c>
      <c r="AB130" s="22" t="n">
        <v>6.818672</v>
      </c>
      <c r="AC130" s="22" t="n">
        <v>7.048176</v>
      </c>
      <c r="AD130" s="22" t="n">
        <v>7.282109</v>
      </c>
      <c r="AE130" s="22" t="n">
        <v>7.534723</v>
      </c>
      <c r="AF130" s="22" t="n">
        <v>7.793163</v>
      </c>
      <c r="AG130" s="22" t="n">
        <v>8.068458</v>
      </c>
      <c r="AH130" s="22" t="n">
        <v>8.343521000000001</v>
      </c>
      <c r="AI130" s="23" t="n">
        <v>0.022901</v>
      </c>
    </row>
    <row r="131" ht="15" customHeight="1" s="157">
      <c r="A131" s="18" t="inlineStr">
        <is>
          <t>PRC000:nom_Avg_Coal</t>
        </is>
      </c>
      <c r="B131" s="21" t="inlineStr">
        <is>
          <t xml:space="preserve">   Other Coal</t>
        </is>
      </c>
      <c r="C131" s="22" t="n">
        <v>2.081845</v>
      </c>
      <c r="D131" s="22" t="n">
        <v>2.142135</v>
      </c>
      <c r="E131" s="22" t="n">
        <v>2.167926</v>
      </c>
      <c r="F131" s="22" t="n">
        <v>2.196788</v>
      </c>
      <c r="G131" s="22" t="n">
        <v>2.23245</v>
      </c>
      <c r="H131" s="22" t="n">
        <v>2.27904</v>
      </c>
      <c r="I131" s="22" t="n">
        <v>2.318142</v>
      </c>
      <c r="J131" s="22" t="n">
        <v>2.378746</v>
      </c>
      <c r="K131" s="22" t="n">
        <v>2.453103</v>
      </c>
      <c r="L131" s="22" t="n">
        <v>2.492555</v>
      </c>
      <c r="M131" s="22" t="n">
        <v>2.554786</v>
      </c>
      <c r="N131" s="22" t="n">
        <v>2.612804</v>
      </c>
      <c r="O131" s="22" t="n">
        <v>2.670196</v>
      </c>
      <c r="P131" s="22" t="n">
        <v>2.725629</v>
      </c>
      <c r="Q131" s="22" t="n">
        <v>2.793735</v>
      </c>
      <c r="R131" s="22" t="n">
        <v>2.855922</v>
      </c>
      <c r="S131" s="22" t="n">
        <v>2.911102</v>
      </c>
      <c r="T131" s="22" t="n">
        <v>2.976252</v>
      </c>
      <c r="U131" s="22" t="n">
        <v>3.050606</v>
      </c>
      <c r="V131" s="22" t="n">
        <v>3.115995</v>
      </c>
      <c r="W131" s="22" t="n">
        <v>3.185122</v>
      </c>
      <c r="X131" s="22" t="n">
        <v>3.247187</v>
      </c>
      <c r="Y131" s="22" t="n">
        <v>3.322262</v>
      </c>
      <c r="Z131" s="22" t="n">
        <v>3.403437</v>
      </c>
      <c r="AA131" s="22" t="n">
        <v>3.485792</v>
      </c>
      <c r="AB131" s="22" t="n">
        <v>3.568452</v>
      </c>
      <c r="AC131" s="22" t="n">
        <v>3.65914</v>
      </c>
      <c r="AD131" s="22" t="n">
        <v>3.741654</v>
      </c>
      <c r="AE131" s="22" t="n">
        <v>3.836952</v>
      </c>
      <c r="AF131" s="22" t="n">
        <v>3.931766</v>
      </c>
      <c r="AG131" s="22" t="n">
        <v>4.027357</v>
      </c>
      <c r="AH131" s="22" t="n">
        <v>4.126118</v>
      </c>
      <c r="AI131" s="23" t="n">
        <v>0.022312</v>
      </c>
    </row>
    <row r="132" ht="15" customHeight="1" s="157">
      <c r="A132" s="18" t="inlineStr">
        <is>
          <t>PRC000:nom_Avg_CoaltoLi</t>
        </is>
      </c>
      <c r="B132" s="21" t="inlineStr">
        <is>
          <t xml:space="preserve">   Coal to Liquids</t>
        </is>
      </c>
      <c r="C132" s="23" t="inlineStr">
        <is>
          <t>- -</t>
        </is>
      </c>
      <c r="D132" s="23" t="inlineStr">
        <is>
          <t>- -</t>
        </is>
      </c>
      <c r="E132" s="23" t="inlineStr">
        <is>
          <t>- -</t>
        </is>
      </c>
      <c r="F132" s="23" t="inlineStr">
        <is>
          <t>- -</t>
        </is>
      </c>
      <c r="G132" s="23" t="inlineStr">
        <is>
          <t>- -</t>
        </is>
      </c>
      <c r="H132" s="23" t="inlineStr">
        <is>
          <t>- -</t>
        </is>
      </c>
      <c r="I132" s="23" t="inlineStr">
        <is>
          <t>- -</t>
        </is>
      </c>
      <c r="J132" s="23" t="inlineStr">
        <is>
          <t>- -</t>
        </is>
      </c>
      <c r="K132" s="23" t="inlineStr">
        <is>
          <t>- -</t>
        </is>
      </c>
      <c r="L132" s="23" t="inlineStr">
        <is>
          <t>- -</t>
        </is>
      </c>
      <c r="M132" s="23" t="inlineStr">
        <is>
          <t>- -</t>
        </is>
      </c>
      <c r="N132" s="23" t="inlineStr">
        <is>
          <t>- -</t>
        </is>
      </c>
      <c r="O132" s="23" t="inlineStr">
        <is>
          <t>- -</t>
        </is>
      </c>
      <c r="P132" s="23" t="inlineStr">
        <is>
          <t>- -</t>
        </is>
      </c>
      <c r="Q132" s="23" t="inlineStr">
        <is>
          <t>- -</t>
        </is>
      </c>
      <c r="R132" s="23" t="inlineStr">
        <is>
          <t>- -</t>
        </is>
      </c>
      <c r="S132" s="23" t="inlineStr">
        <is>
          <t>- -</t>
        </is>
      </c>
      <c r="T132" s="23" t="inlineStr">
        <is>
          <t>- -</t>
        </is>
      </c>
      <c r="U132" s="23" t="inlineStr">
        <is>
          <t>- -</t>
        </is>
      </c>
      <c r="V132" s="23" t="inlineStr">
        <is>
          <t>- -</t>
        </is>
      </c>
      <c r="W132" s="23" t="inlineStr">
        <is>
          <t>- -</t>
        </is>
      </c>
      <c r="X132" s="23" t="inlineStr">
        <is>
          <t>- -</t>
        </is>
      </c>
      <c r="Y132" s="23" t="inlineStr">
        <is>
          <t>- -</t>
        </is>
      </c>
      <c r="Z132" s="23" t="inlineStr">
        <is>
          <t>- -</t>
        </is>
      </c>
      <c r="AA132" s="23" t="inlineStr">
        <is>
          <t>- -</t>
        </is>
      </c>
      <c r="AB132" s="23" t="inlineStr">
        <is>
          <t>- -</t>
        </is>
      </c>
      <c r="AC132" s="23" t="inlineStr">
        <is>
          <t>- -</t>
        </is>
      </c>
      <c r="AD132" s="23" t="inlineStr">
        <is>
          <t>- -</t>
        </is>
      </c>
      <c r="AE132" s="23" t="inlineStr">
        <is>
          <t>- -</t>
        </is>
      </c>
      <c r="AF132" s="23" t="inlineStr">
        <is>
          <t>- -</t>
        </is>
      </c>
      <c r="AG132" s="23" t="inlineStr">
        <is>
          <t>- -</t>
        </is>
      </c>
      <c r="AH132" s="23" t="inlineStr">
        <is>
          <t>- -</t>
        </is>
      </c>
      <c r="AI132" s="23" t="inlineStr">
        <is>
          <t>- -</t>
        </is>
      </c>
    </row>
    <row r="133" ht="15" customHeight="1" s="157">
      <c r="A133" s="18" t="inlineStr">
        <is>
          <t>PRC000:nom_Avg_Electric</t>
        </is>
      </c>
      <c r="B133" s="21" t="inlineStr">
        <is>
          <t xml:space="preserve">   Electricity</t>
        </is>
      </c>
      <c r="C133" s="22" t="n">
        <v>30.454449</v>
      </c>
      <c r="D133" s="22" t="n">
        <v>30.661966</v>
      </c>
      <c r="E133" s="22" t="n">
        <v>31.207701</v>
      </c>
      <c r="F133" s="22" t="n">
        <v>31.909357</v>
      </c>
      <c r="G133" s="22" t="n">
        <v>32.692146</v>
      </c>
      <c r="H133" s="22" t="n">
        <v>33.647961</v>
      </c>
      <c r="I133" s="22" t="n">
        <v>34.874352</v>
      </c>
      <c r="J133" s="22" t="n">
        <v>36.096222</v>
      </c>
      <c r="K133" s="22" t="n">
        <v>37.152561</v>
      </c>
      <c r="L133" s="22" t="n">
        <v>37.893734</v>
      </c>
      <c r="M133" s="22" t="n">
        <v>38.571289</v>
      </c>
      <c r="N133" s="22" t="n">
        <v>39.395653</v>
      </c>
      <c r="O133" s="22" t="n">
        <v>40.122002</v>
      </c>
      <c r="P133" s="22" t="n">
        <v>40.823757</v>
      </c>
      <c r="Q133" s="22" t="n">
        <v>41.869755</v>
      </c>
      <c r="R133" s="22" t="n">
        <v>42.812061</v>
      </c>
      <c r="S133" s="22" t="n">
        <v>43.494694</v>
      </c>
      <c r="T133" s="22" t="n">
        <v>44.316452</v>
      </c>
      <c r="U133" s="22" t="n">
        <v>45.151012</v>
      </c>
      <c r="V133" s="22" t="n">
        <v>46.236134</v>
      </c>
      <c r="W133" s="22" t="n">
        <v>47.130112</v>
      </c>
      <c r="X133" s="22" t="n">
        <v>47.92844</v>
      </c>
      <c r="Y133" s="22" t="n">
        <v>48.928825</v>
      </c>
      <c r="Z133" s="22" t="n">
        <v>49.92429</v>
      </c>
      <c r="AA133" s="22" t="n">
        <v>50.909897</v>
      </c>
      <c r="AB133" s="22" t="n">
        <v>52.075039</v>
      </c>
      <c r="AC133" s="22" t="n">
        <v>53.193027</v>
      </c>
      <c r="AD133" s="22" t="n">
        <v>54.298119</v>
      </c>
      <c r="AE133" s="22" t="n">
        <v>55.623085</v>
      </c>
      <c r="AF133" s="22" t="n">
        <v>56.845604</v>
      </c>
      <c r="AG133" s="22" t="n">
        <v>57.994427</v>
      </c>
      <c r="AH133" s="22" t="n">
        <v>59.239773</v>
      </c>
      <c r="AI133" s="23" t="n">
        <v>0.021695</v>
      </c>
    </row>
    <row r="134" ht="15.75" customHeight="1" s="157"/>
    <row r="135" ht="15" customHeight="1" s="157">
      <c r="B135" s="20" t="inlineStr">
        <is>
          <t>Non-Renewable Energy Expenditures by Sector</t>
        </is>
      </c>
    </row>
    <row r="136" ht="15" customHeight="1" s="157">
      <c r="B136" s="20" t="inlineStr">
        <is>
          <t>(billion nominal dollars)</t>
        </is>
      </c>
    </row>
    <row r="137" ht="15" customHeight="1" s="157">
      <c r="A137" s="18" t="inlineStr">
        <is>
          <t>PRC000:nom_Residential</t>
        </is>
      </c>
      <c r="B137" s="21" t="inlineStr">
        <is>
          <t xml:space="preserve"> Residential</t>
        </is>
      </c>
      <c r="C137" s="24" t="n">
        <v>254.577835</v>
      </c>
      <c r="D137" s="24" t="n">
        <v>250.973541</v>
      </c>
      <c r="E137" s="24" t="n">
        <v>261.605988</v>
      </c>
      <c r="F137" s="24" t="n">
        <v>268.079651</v>
      </c>
      <c r="G137" s="24" t="n">
        <v>275.139679</v>
      </c>
      <c r="H137" s="24" t="n">
        <v>283.51123</v>
      </c>
      <c r="I137" s="24" t="n">
        <v>293.353363</v>
      </c>
      <c r="J137" s="24" t="n">
        <v>304.126251</v>
      </c>
      <c r="K137" s="24" t="n">
        <v>313.890686</v>
      </c>
      <c r="L137" s="24" t="n">
        <v>322.333801</v>
      </c>
      <c r="M137" s="24" t="n">
        <v>330.464752</v>
      </c>
      <c r="N137" s="24" t="n">
        <v>340.535034</v>
      </c>
      <c r="O137" s="24" t="n">
        <v>348.587921</v>
      </c>
      <c r="P137" s="24" t="n">
        <v>357.270538</v>
      </c>
      <c r="Q137" s="24" t="n">
        <v>368.589203</v>
      </c>
      <c r="R137" s="24" t="n">
        <v>379.352112</v>
      </c>
      <c r="S137" s="24" t="n">
        <v>388.685242</v>
      </c>
      <c r="T137" s="24" t="n">
        <v>399.00766</v>
      </c>
      <c r="U137" s="24" t="n">
        <v>410.112518</v>
      </c>
      <c r="V137" s="24" t="n">
        <v>422.597076</v>
      </c>
      <c r="W137" s="24" t="n">
        <v>434.126068</v>
      </c>
      <c r="X137" s="24" t="n">
        <v>445.266205</v>
      </c>
      <c r="Y137" s="24" t="n">
        <v>458.000885</v>
      </c>
      <c r="Z137" s="24" t="n">
        <v>470.93512</v>
      </c>
      <c r="AA137" s="24" t="n">
        <v>484.325287</v>
      </c>
      <c r="AB137" s="24" t="n">
        <v>499.011108</v>
      </c>
      <c r="AC137" s="24" t="n">
        <v>514.196716</v>
      </c>
      <c r="AD137" s="24" t="n">
        <v>529.486816</v>
      </c>
      <c r="AE137" s="24" t="n">
        <v>546.7349850000001</v>
      </c>
      <c r="AF137" s="24" t="n">
        <v>563.578369</v>
      </c>
      <c r="AG137" s="24" t="n">
        <v>580.431946</v>
      </c>
      <c r="AH137" s="24" t="n">
        <v>597.954529</v>
      </c>
      <c r="AI137" s="23" t="n">
        <v>0.027928</v>
      </c>
    </row>
    <row r="138" ht="15" customHeight="1" s="157">
      <c r="A138" s="18" t="inlineStr">
        <is>
          <t>PRC000:nom_Commercial</t>
        </is>
      </c>
      <c r="B138" s="21" t="inlineStr">
        <is>
          <t xml:space="preserve"> Commercial</t>
        </is>
      </c>
      <c r="C138" s="24" t="n">
        <v>188.964478</v>
      </c>
      <c r="D138" s="24" t="n">
        <v>188.492874</v>
      </c>
      <c r="E138" s="24" t="n">
        <v>195.334518</v>
      </c>
      <c r="F138" s="24" t="n">
        <v>201.557129</v>
      </c>
      <c r="G138" s="24" t="n">
        <v>207.187866</v>
      </c>
      <c r="H138" s="24" t="n">
        <v>213.9767</v>
      </c>
      <c r="I138" s="24" t="n">
        <v>222.773239</v>
      </c>
      <c r="J138" s="24" t="n">
        <v>231.287689</v>
      </c>
      <c r="K138" s="24" t="n">
        <v>238.860367</v>
      </c>
      <c r="L138" s="24" t="n">
        <v>244.889603</v>
      </c>
      <c r="M138" s="24" t="n">
        <v>250.700256</v>
      </c>
      <c r="N138" s="24" t="n">
        <v>258.497314</v>
      </c>
      <c r="O138" s="24" t="n">
        <v>264.433167</v>
      </c>
      <c r="P138" s="24" t="n">
        <v>270.426849</v>
      </c>
      <c r="Q138" s="24" t="n">
        <v>279.429047</v>
      </c>
      <c r="R138" s="24" t="n">
        <v>287.436584</v>
      </c>
      <c r="S138" s="24" t="n">
        <v>294.106506</v>
      </c>
      <c r="T138" s="24" t="n">
        <v>301.688263</v>
      </c>
      <c r="U138" s="24" t="n">
        <v>309.703217</v>
      </c>
      <c r="V138" s="24" t="n">
        <v>319.563477</v>
      </c>
      <c r="W138" s="24" t="n">
        <v>328.414856</v>
      </c>
      <c r="X138" s="24" t="n">
        <v>336.199982</v>
      </c>
      <c r="Y138" s="24" t="n">
        <v>346.053955</v>
      </c>
      <c r="Z138" s="24" t="n">
        <v>356.495178</v>
      </c>
      <c r="AA138" s="24" t="n">
        <v>366.546753</v>
      </c>
      <c r="AB138" s="24" t="n">
        <v>378.271271</v>
      </c>
      <c r="AC138" s="24" t="n">
        <v>390.322906</v>
      </c>
      <c r="AD138" s="24" t="n">
        <v>402.244781</v>
      </c>
      <c r="AE138" s="24" t="n">
        <v>416.748352</v>
      </c>
      <c r="AF138" s="24" t="n">
        <v>430.622864</v>
      </c>
      <c r="AG138" s="24" t="n">
        <v>444.697601</v>
      </c>
      <c r="AH138" s="24" t="n">
        <v>459.762573</v>
      </c>
      <c r="AI138" s="23" t="n">
        <v>0.029098</v>
      </c>
    </row>
    <row r="139" ht="15" customHeight="1" s="157">
      <c r="A139" s="18" t="inlineStr">
        <is>
          <t>PRC000:nom_Industrial</t>
        </is>
      </c>
      <c r="B139" s="21" t="inlineStr">
        <is>
          <t xml:space="preserve"> Industrial 1/</t>
        </is>
      </c>
      <c r="C139" s="24" t="n">
        <v>185.422699</v>
      </c>
      <c r="D139" s="24" t="n">
        <v>182.733368</v>
      </c>
      <c r="E139" s="24" t="n">
        <v>191.709778</v>
      </c>
      <c r="F139" s="24" t="n">
        <v>204.049805</v>
      </c>
      <c r="G139" s="24" t="n">
        <v>214.466797</v>
      </c>
      <c r="H139" s="24" t="n">
        <v>226.732803</v>
      </c>
      <c r="I139" s="24" t="n">
        <v>241.524017</v>
      </c>
      <c r="J139" s="24" t="n">
        <v>258.334076</v>
      </c>
      <c r="K139" s="24" t="n">
        <v>271.219116</v>
      </c>
      <c r="L139" s="24" t="n">
        <v>283.733185</v>
      </c>
      <c r="M139" s="24" t="n">
        <v>295.216339</v>
      </c>
      <c r="N139" s="24" t="n">
        <v>305.018372</v>
      </c>
      <c r="O139" s="24" t="n">
        <v>315.280151</v>
      </c>
      <c r="P139" s="24" t="n">
        <v>326.652161</v>
      </c>
      <c r="Q139" s="24" t="n">
        <v>341.153412</v>
      </c>
      <c r="R139" s="24" t="n">
        <v>355.539337</v>
      </c>
      <c r="S139" s="24" t="n">
        <v>369.386719</v>
      </c>
      <c r="T139" s="24" t="n">
        <v>383.627899</v>
      </c>
      <c r="U139" s="24" t="n">
        <v>398.89032</v>
      </c>
      <c r="V139" s="24" t="n">
        <v>415.149963</v>
      </c>
      <c r="W139" s="24" t="n">
        <v>430.60614</v>
      </c>
      <c r="X139" s="24" t="n">
        <v>446.508057</v>
      </c>
      <c r="Y139" s="24" t="n">
        <v>464.229309</v>
      </c>
      <c r="Z139" s="24" t="n">
        <v>485.181061</v>
      </c>
      <c r="AA139" s="24" t="n">
        <v>504.482758</v>
      </c>
      <c r="AB139" s="24" t="n">
        <v>525.321655</v>
      </c>
      <c r="AC139" s="24" t="n">
        <v>548.134033</v>
      </c>
      <c r="AD139" s="24" t="n">
        <v>569.8036499999999</v>
      </c>
      <c r="AE139" s="24" t="n">
        <v>596.495361</v>
      </c>
      <c r="AF139" s="24" t="n">
        <v>623.433594</v>
      </c>
      <c r="AG139" s="24" t="n">
        <v>650.812744</v>
      </c>
      <c r="AH139" s="24" t="n">
        <v>676.916931</v>
      </c>
      <c r="AI139" s="23" t="n">
        <v>0.042656</v>
      </c>
    </row>
    <row r="140" ht="15" customHeight="1" s="157">
      <c r="A140" s="18" t="inlineStr">
        <is>
          <t>PRC000:nom_TransNonRenw</t>
        </is>
      </c>
      <c r="B140" s="21" t="inlineStr">
        <is>
          <t xml:space="preserve"> Transportation</t>
        </is>
      </c>
      <c r="C140" s="24" t="n">
        <v>573.6005249999999</v>
      </c>
      <c r="D140" s="24" t="n">
        <v>582.248657</v>
      </c>
      <c r="E140" s="24" t="n">
        <v>593.599548</v>
      </c>
      <c r="F140" s="24" t="n">
        <v>605.6062010000001</v>
      </c>
      <c r="G140" s="24" t="n">
        <v>611.654846</v>
      </c>
      <c r="H140" s="24" t="n">
        <v>617.32251</v>
      </c>
      <c r="I140" s="24" t="n">
        <v>629.031067</v>
      </c>
      <c r="J140" s="24" t="n">
        <v>646.52478</v>
      </c>
      <c r="K140" s="24" t="n">
        <v>661.877258</v>
      </c>
      <c r="L140" s="24" t="n">
        <v>679.749817</v>
      </c>
      <c r="M140" s="24" t="n">
        <v>699.135498</v>
      </c>
      <c r="N140" s="24" t="n">
        <v>728.288879</v>
      </c>
      <c r="O140" s="24" t="n">
        <v>748.154724</v>
      </c>
      <c r="P140" s="24" t="n">
        <v>767.069336</v>
      </c>
      <c r="Q140" s="24" t="n">
        <v>794.400391</v>
      </c>
      <c r="R140" s="24" t="n">
        <v>819.627136</v>
      </c>
      <c r="S140" s="24" t="n">
        <v>843.345947</v>
      </c>
      <c r="T140" s="24" t="n">
        <v>869.473145</v>
      </c>
      <c r="U140" s="24" t="n">
        <v>891.473572</v>
      </c>
      <c r="V140" s="24" t="n">
        <v>919.587708</v>
      </c>
      <c r="W140" s="24" t="n">
        <v>950.7238160000001</v>
      </c>
      <c r="X140" s="24" t="n">
        <v>975.703247</v>
      </c>
      <c r="Y140" s="24" t="n">
        <v>1006.974915</v>
      </c>
      <c r="Z140" s="24" t="n">
        <v>1048.26709</v>
      </c>
      <c r="AA140" s="24" t="n">
        <v>1084.474731</v>
      </c>
      <c r="AB140" s="24" t="n">
        <v>1123.037842</v>
      </c>
      <c r="AC140" s="24" t="n">
        <v>1170.208862</v>
      </c>
      <c r="AD140" s="24" t="n">
        <v>1206.778809</v>
      </c>
      <c r="AE140" s="24" t="n">
        <v>1261.443359</v>
      </c>
      <c r="AF140" s="24" t="n">
        <v>1313.674316</v>
      </c>
      <c r="AG140" s="24" t="n">
        <v>1364.541382</v>
      </c>
      <c r="AH140" s="24" t="n">
        <v>1413.789551</v>
      </c>
      <c r="AI140" s="23" t="n">
        <v>0.029527</v>
      </c>
    </row>
    <row r="141" ht="15" customHeight="1" s="157">
      <c r="A141" s="18" t="inlineStr">
        <is>
          <t>PRC000:nom_TotalNon-Ren</t>
        </is>
      </c>
      <c r="B141" s="21" t="inlineStr">
        <is>
          <t xml:space="preserve">   Total Non-Renewable Expenditures</t>
        </is>
      </c>
      <c r="C141" s="24" t="n">
        <v>1202.56543</v>
      </c>
      <c r="D141" s="24" t="n">
        <v>1204.448364</v>
      </c>
      <c r="E141" s="24" t="n">
        <v>1242.249756</v>
      </c>
      <c r="F141" s="24" t="n">
        <v>1279.292725</v>
      </c>
      <c r="G141" s="24" t="n">
        <v>1308.449219</v>
      </c>
      <c r="H141" s="24" t="n">
        <v>1341.543335</v>
      </c>
      <c r="I141" s="24" t="n">
        <v>1386.681641</v>
      </c>
      <c r="J141" s="24" t="n">
        <v>1440.272827</v>
      </c>
      <c r="K141" s="24" t="n">
        <v>1485.847534</v>
      </c>
      <c r="L141" s="24" t="n">
        <v>1530.706421</v>
      </c>
      <c r="M141" s="24" t="n">
        <v>1575.516846</v>
      </c>
      <c r="N141" s="24" t="n">
        <v>1632.3396</v>
      </c>
      <c r="O141" s="24" t="n">
        <v>1676.455933</v>
      </c>
      <c r="P141" s="24" t="n">
        <v>1721.418945</v>
      </c>
      <c r="Q141" s="24" t="n">
        <v>1783.571899</v>
      </c>
      <c r="R141" s="24" t="n">
        <v>1841.9552</v>
      </c>
      <c r="S141" s="24" t="n">
        <v>1895.524536</v>
      </c>
      <c r="T141" s="24" t="n">
        <v>1953.796875</v>
      </c>
      <c r="U141" s="24" t="n">
        <v>2010.179565</v>
      </c>
      <c r="V141" s="24" t="n">
        <v>2076.898193</v>
      </c>
      <c r="W141" s="24" t="n">
        <v>2143.87085</v>
      </c>
      <c r="X141" s="24" t="n">
        <v>2203.677734</v>
      </c>
      <c r="Y141" s="24" t="n">
        <v>2275.259277</v>
      </c>
      <c r="Z141" s="24" t="n">
        <v>2360.878662</v>
      </c>
      <c r="AA141" s="24" t="n">
        <v>2439.82959</v>
      </c>
      <c r="AB141" s="24" t="n">
        <v>2525.64209</v>
      </c>
      <c r="AC141" s="24" t="n">
        <v>2622.862549</v>
      </c>
      <c r="AD141" s="24" t="n">
        <v>2708.314209</v>
      </c>
      <c r="AE141" s="24" t="n">
        <v>2821.421631</v>
      </c>
      <c r="AF141" s="24" t="n">
        <v>2931.309326</v>
      </c>
      <c r="AG141" s="24" t="n">
        <v>3040.483643</v>
      </c>
      <c r="AH141" s="24" t="n">
        <v>3148.423828</v>
      </c>
      <c r="AI141" s="23" t="n">
        <v>0.031534</v>
      </c>
    </row>
    <row r="142" ht="15" customHeight="1" s="157">
      <c r="A142" s="18" t="inlineStr">
        <is>
          <t>PRC000:nom_TransRenewEx</t>
        </is>
      </c>
      <c r="B142" s="21" t="inlineStr">
        <is>
          <t xml:space="preserve"> Transportation Renewable Expenditures</t>
        </is>
      </c>
      <c r="C142" s="24" t="n">
        <v>0.366889</v>
      </c>
      <c r="D142" s="24" t="n">
        <v>0.478973</v>
      </c>
      <c r="E142" s="24" t="n">
        <v>0.644896</v>
      </c>
      <c r="F142" s="24" t="n">
        <v>0.74914</v>
      </c>
      <c r="G142" s="24" t="n">
        <v>0.73199</v>
      </c>
      <c r="H142" s="24" t="n">
        <v>0.730997</v>
      </c>
      <c r="I142" s="24" t="n">
        <v>0.782127</v>
      </c>
      <c r="J142" s="24" t="n">
        <v>0.809244</v>
      </c>
      <c r="K142" s="24" t="n">
        <v>0.819585</v>
      </c>
      <c r="L142" s="24" t="n">
        <v>0.809239</v>
      </c>
      <c r="M142" s="24" t="n">
        <v>0.816553</v>
      </c>
      <c r="N142" s="24" t="n">
        <v>0.968611</v>
      </c>
      <c r="O142" s="24" t="n">
        <v>0.946818</v>
      </c>
      <c r="P142" s="24" t="n">
        <v>0.959131</v>
      </c>
      <c r="Q142" s="24" t="n">
        <v>0.97637</v>
      </c>
      <c r="R142" s="24" t="n">
        <v>0.960915</v>
      </c>
      <c r="S142" s="24" t="n">
        <v>0.923302</v>
      </c>
      <c r="T142" s="24" t="n">
        <v>0.961704</v>
      </c>
      <c r="U142" s="24" t="n">
        <v>0.977857</v>
      </c>
      <c r="V142" s="24" t="n">
        <v>0.953956</v>
      </c>
      <c r="W142" s="24" t="n">
        <v>0.905528</v>
      </c>
      <c r="X142" s="24" t="n">
        <v>0.865639</v>
      </c>
      <c r="Y142" s="24" t="n">
        <v>0.881109</v>
      </c>
      <c r="Z142" s="24" t="n">
        <v>0.8345590000000001</v>
      </c>
      <c r="AA142" s="24" t="n">
        <v>0.839261</v>
      </c>
      <c r="AB142" s="24" t="n">
        <v>0.843874</v>
      </c>
      <c r="AC142" s="24" t="n">
        <v>0.85945</v>
      </c>
      <c r="AD142" s="24" t="n">
        <v>0.8497670000000001</v>
      </c>
      <c r="AE142" s="24" t="n">
        <v>0.669665</v>
      </c>
      <c r="AF142" s="24" t="n">
        <v>0.667007</v>
      </c>
      <c r="AG142" s="24" t="n">
        <v>0.834026</v>
      </c>
      <c r="AH142" s="24" t="n">
        <v>0.855657</v>
      </c>
      <c r="AI142" s="23" t="n">
        <v>0.027693</v>
      </c>
    </row>
    <row r="143" ht="15" customHeight="1" s="157">
      <c r="A143" s="18" t="inlineStr">
        <is>
          <t>PRC000:nom_TotalExpendi</t>
        </is>
      </c>
      <c r="B143" s="20" t="inlineStr">
        <is>
          <t xml:space="preserve">   Total Expenditures</t>
        </is>
      </c>
      <c r="C143" s="25" t="n">
        <v>1202.932373</v>
      </c>
      <c r="D143" s="25" t="n">
        <v>1204.927368</v>
      </c>
      <c r="E143" s="25" t="n">
        <v>1242.894775</v>
      </c>
      <c r="F143" s="25" t="n">
        <v>1280.04187</v>
      </c>
      <c r="G143" s="25" t="n">
        <v>1309.181152</v>
      </c>
      <c r="H143" s="25" t="n">
        <v>1342.27417</v>
      </c>
      <c r="I143" s="25" t="n">
        <v>1387.463867</v>
      </c>
      <c r="J143" s="25" t="n">
        <v>1441.082275</v>
      </c>
      <c r="K143" s="25" t="n">
        <v>1486.667114</v>
      </c>
      <c r="L143" s="25" t="n">
        <v>1531.515747</v>
      </c>
      <c r="M143" s="25" t="n">
        <v>1576.333374</v>
      </c>
      <c r="N143" s="25" t="n">
        <v>1633.30835</v>
      </c>
      <c r="O143" s="25" t="n">
        <v>1677.40271</v>
      </c>
      <c r="P143" s="25" t="n">
        <v>1722.37793</v>
      </c>
      <c r="Q143" s="25" t="n">
        <v>1784.54834</v>
      </c>
      <c r="R143" s="25" t="n">
        <v>1842.915894</v>
      </c>
      <c r="S143" s="25" t="n">
        <v>1896.447754</v>
      </c>
      <c r="T143" s="25" t="n">
        <v>1954.758667</v>
      </c>
      <c r="U143" s="25" t="n">
        <v>2011.157593</v>
      </c>
      <c r="V143" s="25" t="n">
        <v>2077.852295</v>
      </c>
      <c r="W143" s="25" t="n">
        <v>2144.776367</v>
      </c>
      <c r="X143" s="25" t="n">
        <v>2204.543213</v>
      </c>
      <c r="Y143" s="25" t="n">
        <v>2276.140137</v>
      </c>
      <c r="Z143" s="25" t="n">
        <v>2361.713135</v>
      </c>
      <c r="AA143" s="25" t="n">
        <v>2440.668701</v>
      </c>
      <c r="AB143" s="25" t="n">
        <v>2526.486084</v>
      </c>
      <c r="AC143" s="25" t="n">
        <v>2623.721924</v>
      </c>
      <c r="AD143" s="25" t="n">
        <v>2709.163574</v>
      </c>
      <c r="AE143" s="25" t="n">
        <v>2822.091553</v>
      </c>
      <c r="AF143" s="25" t="n">
        <v>2931.976074</v>
      </c>
      <c r="AG143" s="25" t="n">
        <v>3041.317627</v>
      </c>
      <c r="AH143" s="25" t="n">
        <v>3149.279297</v>
      </c>
      <c r="AI143" s="26" t="n">
        <v>0.031533</v>
      </c>
    </row>
    <row r="144" ht="15.75" customHeight="1" s="157"/>
    <row r="146" ht="15" customHeight="1" s="157">
      <c r="B146" s="154" t="inlineStr">
        <is>
          <t xml:space="preserve">   1/ Includes energy for combined heat and power plants that have a non-regulatory status, and small on-site generating systems.</t>
        </is>
      </c>
      <c r="C146" s="155" t="n"/>
      <c r="D146" s="155" t="n"/>
      <c r="E146" s="155" t="n"/>
      <c r="F146" s="155" t="n"/>
      <c r="G146" s="155" t="n"/>
      <c r="H146" s="155" t="n"/>
      <c r="I146" s="155" t="n"/>
      <c r="J146" s="155" t="n"/>
      <c r="K146" s="155" t="n"/>
      <c r="L146" s="155" t="n"/>
      <c r="M146" s="155" t="n"/>
      <c r="N146" s="155" t="n"/>
      <c r="O146" s="155" t="n"/>
      <c r="P146" s="155" t="n"/>
      <c r="Q146" s="155" t="n"/>
      <c r="R146" s="155" t="n"/>
      <c r="S146" s="155" t="n"/>
      <c r="T146" s="155" t="n"/>
      <c r="U146" s="155" t="n"/>
      <c r="V146" s="155" t="n"/>
      <c r="W146" s="155" t="n"/>
      <c r="X146" s="155" t="n"/>
      <c r="Y146" s="155" t="n"/>
      <c r="Z146" s="155" t="n"/>
      <c r="AA146" s="155" t="n"/>
      <c r="AB146" s="155" t="n"/>
      <c r="AC146" s="155" t="n"/>
      <c r="AD146" s="155" t="n"/>
      <c r="AE146" s="155" t="n"/>
      <c r="AF146" s="155" t="n"/>
      <c r="AG146" s="155" t="n"/>
      <c r="AH146" s="155" t="n"/>
      <c r="AI146" s="155" t="n"/>
    </row>
    <row r="147" ht="15" customHeight="1" s="157">
      <c r="B147" s="27" t="inlineStr">
        <is>
          <t xml:space="preserve">   2/ Excludes use for lease and plant fuel and fuel used for liquefaction in export facilities.</t>
        </is>
      </c>
    </row>
    <row r="148" ht="15" customHeight="1" s="157">
      <c r="B148" s="27" t="inlineStr">
        <is>
          <t xml:space="preserve">   3/ E85 refers to a blend of 85 percent ethanol (renewable) and 15 percent motor gasoline (nonrenewable).  To address cold starting issues,</t>
        </is>
      </c>
    </row>
    <row r="149" ht="15" customHeight="1" s="157">
      <c r="B149" s="27" t="inlineStr">
        <is>
          <t>the percentage of ethanol varies seasonally.  The annual average ethanol content of 74 percent is used for these projections.</t>
        </is>
      </c>
    </row>
    <row r="150" ht="15" customHeight="1" s="157">
      <c r="B150" s="27" t="inlineStr">
        <is>
          <t xml:space="preserve">   4/ Sales weighted-average price for all grades.  Includes Federal, State, and local taxes.</t>
        </is>
      </c>
    </row>
    <row r="151" ht="15" customHeight="1" s="157">
      <c r="B151" s="27" t="inlineStr">
        <is>
          <t xml:space="preserve">   5/ Kerosene-type jet fuel.  Includes Federal and State taxes while excluding county and local taxes.</t>
        </is>
      </c>
    </row>
    <row r="152" ht="15" customHeight="1" s="157">
      <c r="B152" s="27" t="inlineStr">
        <is>
          <t xml:space="preserve">   6/ Diesel fuel for on-road use.  Includes Federal and State taxes while excluding county and local taxes.</t>
        </is>
      </c>
    </row>
    <row r="153" ht="15" customHeight="1" s="157">
      <c r="B153" s="27" t="inlineStr">
        <is>
          <t xml:space="preserve">   7/ Natural gas used as fuel in motor vehicles, trains, and ships.  Price includes estimated motor vehicle fuel taxes</t>
        </is>
      </c>
    </row>
    <row r="154" ht="15" customHeight="1" s="157">
      <c r="B154" s="27" t="inlineStr">
        <is>
          <t>and estimated dispensing costs or charges.</t>
        </is>
      </c>
    </row>
    <row r="155" ht="15" customHeight="1" s="157">
      <c r="B155" s="27" t="inlineStr">
        <is>
          <t xml:space="preserve">   8/ Includes electricity-only and combined heat and power plants that have a regulatory status.</t>
        </is>
      </c>
    </row>
    <row r="156" ht="15" customHeight="1" s="157">
      <c r="B156" s="27" t="inlineStr">
        <is>
          <t xml:space="preserve">   9/ Weighted averages of end-use fuel prices are derived from the prices shown in each sector and the corresponding sectoral consumption.</t>
        </is>
      </c>
    </row>
    <row r="157" ht="15" customHeight="1" s="157">
      <c r="B157" s="27" t="inlineStr">
        <is>
          <t xml:space="preserve">   Btu = British thermal unit.</t>
        </is>
      </c>
    </row>
    <row r="158" ht="15" customHeight="1" s="157">
      <c r="B158" s="27" t="inlineStr">
        <is>
          <t xml:space="preserve">   - - = Not applicable.</t>
        </is>
      </c>
    </row>
    <row r="159" ht="15" customHeight="1" s="157">
      <c r="B159" s="27" t="inlineStr">
        <is>
          <t xml:space="preserve">   Sources:  2019:  U.S. Energy Information Administration (EIA), Short-Term Energy Outlook, October 2019 and EIA, AEO2020 National</t>
        </is>
      </c>
    </row>
    <row r="160" ht="15" customHeight="1" s="157">
      <c r="B160" s="27" t="inlineStr">
        <is>
          <t>Energy Modeling System run ref2020.d112119a.  Projections:  EIA, AEO2020 National Energy Modeling System run ref2020.d112119a.</t>
        </is>
      </c>
    </row>
    <row r="161" ht="15.75" customHeight="1" s="157"/>
    <row r="162" ht="15.75" customHeight="1" s="157"/>
    <row r="163" ht="15.75" customHeight="1" s="157"/>
    <row r="164" ht="15.75" customHeight="1" s="157"/>
    <row r="165" ht="15.75" customHeight="1" s="157"/>
    <row r="166" ht="15.75" customHeight="1" s="157"/>
    <row r="167" ht="15.75" customHeight="1" s="157"/>
    <row r="168" ht="15.75" customHeight="1" s="157"/>
    <row r="169" ht="15.75" customHeight="1" s="157"/>
    <row r="170" ht="15.75" customHeight="1" s="157"/>
    <row r="171" ht="15.75" customHeight="1" s="157"/>
    <row r="172" ht="15.75" customHeight="1" s="157"/>
    <row r="173" ht="15.75" customHeight="1" s="157"/>
    <row r="174" ht="15.75" customHeight="1" s="157"/>
    <row r="175" ht="15.75" customHeight="1" s="157"/>
    <row r="176" ht="15.75" customHeight="1" s="157"/>
    <row r="177" ht="15.75" customHeight="1" s="157"/>
    <row r="178" ht="15.75" customHeight="1" s="157"/>
    <row r="179" ht="15.75" customHeight="1" s="157"/>
    <row r="180" ht="15.75" customHeight="1" s="157"/>
    <row r="181" ht="15.75" customHeight="1" s="157"/>
    <row r="182" ht="15.75" customHeight="1" s="157"/>
    <row r="183" ht="15.75" customHeight="1" s="157"/>
    <row r="184" ht="15.75" customHeight="1" s="157"/>
    <row r="185" ht="15.75" customHeight="1" s="157"/>
    <row r="186" ht="15.75" customHeight="1" s="157"/>
    <row r="187" ht="15.75" customHeight="1" s="157"/>
    <row r="188" ht="15.75" customHeight="1" s="157"/>
    <row r="189" ht="15.75" customHeight="1" s="157"/>
    <row r="190" ht="15.75" customHeight="1" s="157"/>
    <row r="191" ht="15.75" customHeight="1" s="157"/>
    <row r="192" ht="15.75" customHeight="1" s="157"/>
    <row r="193" ht="15.75" customHeight="1" s="157"/>
    <row r="194" ht="15.75" customHeight="1" s="157"/>
    <row r="195" ht="15.75" customHeight="1" s="157"/>
    <row r="196" ht="15.75" customHeight="1" s="157"/>
    <row r="197" ht="15.75" customHeight="1" s="157"/>
    <row r="198" ht="15.75" customHeight="1" s="157"/>
    <row r="199" ht="15.75" customHeight="1" s="157"/>
    <row r="200" ht="15.75" customHeight="1" s="157"/>
    <row r="201" ht="15.75" customHeight="1" s="157"/>
    <row r="202" ht="15.75" customHeight="1" s="157"/>
    <row r="203" ht="15.75" customHeight="1" s="157"/>
    <row r="204" ht="15.75" customHeight="1" s="157"/>
    <row r="205" ht="15.75" customHeight="1" s="157"/>
    <row r="206" ht="15.75" customHeight="1" s="157"/>
    <row r="207" ht="15.75" customHeight="1" s="157"/>
    <row r="208" ht="15.75" customHeight="1" s="157"/>
    <row r="209" ht="15.75" customHeight="1" s="157"/>
    <row r="210" ht="15.75" customHeight="1" s="157"/>
    <row r="211" ht="15.75" customHeight="1" s="157"/>
    <row r="212" ht="15.75" customHeight="1" s="157"/>
    <row r="213" ht="15.75" customHeight="1" s="157"/>
    <row r="214" ht="15.75" customHeight="1" s="157"/>
    <row r="215" ht="15.75" customHeight="1" s="157"/>
    <row r="216" ht="15.75" customHeight="1" s="157"/>
    <row r="217" ht="15.75" customHeight="1" s="157"/>
    <row r="218" ht="15.75" customHeight="1" s="157"/>
    <row r="219" ht="15.75" customHeight="1" s="157"/>
    <row r="220" ht="15.75" customHeight="1" s="157"/>
    <row r="221" ht="15.75" customHeight="1" s="157"/>
    <row r="222" ht="15.75" customHeight="1" s="157"/>
    <row r="223" ht="15.75" customHeight="1" s="157"/>
    <row r="224" ht="15.75" customHeight="1" s="157"/>
    <row r="225" ht="15.75" customHeight="1" s="157"/>
    <row r="226" ht="15.75" customHeight="1" s="157"/>
    <row r="227" ht="15.75" customHeight="1" s="157"/>
    <row r="228" ht="15.75" customHeight="1" s="157"/>
    <row r="229" ht="15.75" customHeight="1" s="157"/>
    <row r="230" ht="15.75" customHeight="1" s="157"/>
    <row r="231" ht="15.75" customHeight="1" s="157"/>
    <row r="232" ht="15.75" customHeight="1" s="157"/>
    <row r="233" ht="15.75" customHeight="1" s="157"/>
    <row r="234" ht="15.75" customHeight="1" s="157"/>
    <row r="235" ht="15.75" customHeight="1" s="157"/>
    <row r="236" ht="15.75" customHeight="1" s="157"/>
    <row r="237" ht="15.75" customHeight="1" s="157"/>
    <row r="238" ht="15.75" customHeight="1" s="157"/>
    <row r="239" ht="15.75" customHeight="1" s="157"/>
    <row r="240" ht="15.75" customHeight="1" s="157"/>
    <row r="241" ht="15.75" customHeight="1" s="157"/>
    <row r="242" ht="15.75" customHeight="1" s="157"/>
    <row r="243" ht="15.75" customHeight="1" s="157"/>
    <row r="244" ht="15.75" customHeight="1" s="157"/>
    <row r="245" ht="15.75" customHeight="1" s="157"/>
    <row r="246" ht="15.75" customHeight="1" s="157"/>
    <row r="247" ht="15.75" customHeight="1" s="157"/>
    <row r="248" ht="15.75" customHeight="1" s="157"/>
    <row r="249" ht="15.75" customHeight="1" s="157"/>
    <row r="250" ht="15.75" customHeight="1" s="157"/>
    <row r="251" ht="15.75" customHeight="1" s="157"/>
    <row r="252" ht="15.75" customHeight="1" s="157"/>
    <row r="253" ht="15.75" customHeight="1" s="157"/>
    <row r="254" ht="15.75" customHeight="1" s="157"/>
    <row r="255" ht="15.75" customHeight="1" s="157"/>
    <row r="256" ht="15.75" customHeight="1" s="157"/>
    <row r="257" ht="15.75" customHeight="1" s="157"/>
    <row r="258" ht="15.75" customHeight="1" s="157"/>
    <row r="259" ht="15.75" customHeight="1" s="157"/>
    <row r="260" ht="15.75" customHeight="1" s="157"/>
    <row r="261" ht="15.75" customHeight="1" s="157"/>
    <row r="262" ht="15.75" customHeight="1" s="157"/>
    <row r="263" ht="15.75" customHeight="1" s="157"/>
    <row r="264" ht="15.75" customHeight="1" s="157"/>
    <row r="265" ht="15.75" customHeight="1" s="157"/>
    <row r="266" ht="15.75" customHeight="1" s="157"/>
    <row r="267" ht="15.75" customHeight="1" s="157"/>
    <row r="268" ht="15.75" customHeight="1" s="157"/>
    <row r="269" ht="15.75" customHeight="1" s="157"/>
    <row r="270" ht="15.75" customHeight="1" s="157"/>
    <row r="271" ht="15.75" customHeight="1" s="157"/>
    <row r="272" ht="15.75" customHeight="1" s="157"/>
    <row r="273" ht="15.75" customHeight="1" s="157"/>
    <row r="274" ht="15.75" customHeight="1" s="157"/>
    <row r="275" ht="15.75" customHeight="1" s="157"/>
    <row r="276" ht="15.75" customHeight="1" s="157"/>
    <row r="277" ht="15.75" customHeight="1" s="157"/>
    <row r="278" ht="15.75" customHeight="1" s="157"/>
    <row r="279" ht="15.75" customHeight="1" s="157"/>
    <row r="280" ht="15.75" customHeight="1" s="157"/>
    <row r="281" ht="15.75" customHeight="1" s="157"/>
    <row r="282" ht="15.75" customHeight="1" s="157"/>
    <row r="283" ht="15.75" customHeight="1" s="157"/>
    <row r="284" ht="15.75" customHeight="1" s="157"/>
    <row r="285" ht="15.75" customHeight="1" s="157"/>
    <row r="286" ht="15.75" customHeight="1" s="157"/>
    <row r="287" ht="15.75" customHeight="1" s="157"/>
    <row r="288" ht="15.75" customHeight="1" s="157"/>
    <row r="289" ht="15.75" customHeight="1" s="157"/>
    <row r="290" ht="15.75" customHeight="1" s="157"/>
    <row r="291" ht="15.75" customHeight="1" s="157"/>
    <row r="292" ht="15.75" customHeight="1" s="157"/>
    <row r="293" ht="15.75" customHeight="1" s="157"/>
    <row r="294" ht="15.75" customHeight="1" s="157"/>
    <row r="295" ht="15.75" customHeight="1" s="157"/>
    <row r="296" ht="15.75" customHeight="1" s="157"/>
    <row r="297" ht="15.75" customHeight="1" s="157"/>
    <row r="298" ht="15.75" customHeight="1" s="157"/>
    <row r="299" ht="15.75" customHeight="1" s="157"/>
    <row r="300" ht="15.75" customHeight="1" s="157"/>
    <row r="301" ht="15.75" customHeight="1" s="157"/>
    <row r="302" ht="15.75" customHeight="1" s="157"/>
    <row r="303" ht="15.75" customHeight="1" s="157"/>
    <row r="304" ht="15.75" customHeight="1" s="157"/>
    <row r="305" ht="15.75" customHeight="1" s="157"/>
    <row r="306" ht="15.75" customHeight="1" s="157"/>
    <row r="307" ht="15.75" customHeight="1" s="157"/>
    <row r="308" ht="15.75" customHeight="1" s="157"/>
    <row r="309" ht="15.75" customHeight="1" s="157"/>
    <row r="310" ht="15.75" customHeight="1" s="157"/>
    <row r="311" ht="15.75" customHeight="1" s="157"/>
    <row r="312" ht="15.75" customHeight="1" s="157"/>
    <row r="313" ht="15.75" customHeight="1" s="157"/>
    <row r="314" ht="15.75" customHeight="1" s="157"/>
    <row r="315" ht="15.75" customHeight="1" s="157"/>
    <row r="316" ht="15.75" customHeight="1" s="157"/>
    <row r="317" ht="15.75" customHeight="1" s="157"/>
    <row r="318" ht="15.75" customHeight="1" s="157"/>
    <row r="319" ht="15.75" customHeight="1" s="157"/>
    <row r="320" ht="15.75" customHeight="1" s="157"/>
    <row r="321" ht="15.75" customHeight="1" s="157"/>
    <row r="322" ht="15.75" customHeight="1" s="157"/>
    <row r="323" ht="15.75" customHeight="1" s="157"/>
    <row r="324" ht="15.75" customHeight="1" s="157"/>
    <row r="325" ht="15.75" customHeight="1" s="157"/>
    <row r="326" ht="15.75" customHeight="1" s="157"/>
    <row r="327" ht="15.75" customHeight="1" s="157"/>
    <row r="328" ht="15.75" customHeight="1" s="157"/>
    <row r="329" ht="15.75" customHeight="1" s="157"/>
    <row r="330" ht="15.75" customHeight="1" s="157"/>
    <row r="331" ht="15.75" customHeight="1" s="157"/>
    <row r="332" ht="15.75" customHeight="1" s="157"/>
    <row r="333" ht="15.75" customHeight="1" s="157"/>
    <row r="334" ht="15.75" customHeight="1" s="157"/>
    <row r="335" ht="15.75" customHeight="1" s="157"/>
    <row r="336" ht="15.75" customHeight="1" s="157"/>
    <row r="337" ht="15.75" customHeight="1" s="157"/>
    <row r="338" ht="15.75" customHeight="1" s="157"/>
    <row r="339" ht="15.75" customHeight="1" s="157"/>
    <row r="340" ht="15.75" customHeight="1" s="157"/>
    <row r="341" ht="15.75" customHeight="1" s="157"/>
    <row r="342" ht="15.75" customHeight="1" s="157"/>
    <row r="343" ht="15.75" customHeight="1" s="157"/>
    <row r="344" ht="15.75" customHeight="1" s="157"/>
    <row r="345" ht="15.75" customHeight="1" s="157"/>
    <row r="346" ht="15.75" customHeight="1" s="157"/>
    <row r="347" ht="15.75" customHeight="1" s="157"/>
    <row r="348" ht="15.75" customHeight="1" s="157"/>
    <row r="349" ht="15.75" customHeight="1" s="157"/>
    <row r="350" ht="15.75" customHeight="1" s="157"/>
    <row r="351" ht="15.75" customHeight="1" s="157"/>
    <row r="352" ht="15.75" customHeight="1" s="157"/>
    <row r="353" ht="15.75" customHeight="1" s="157"/>
    <row r="354" ht="15.75" customHeight="1" s="157"/>
    <row r="355" ht="15.75" customHeight="1" s="157"/>
    <row r="356" ht="15.75" customHeight="1" s="157"/>
    <row r="357" ht="15.75" customHeight="1" s="157"/>
    <row r="358" ht="15.75" customHeight="1" s="157"/>
    <row r="359" ht="15.75" customHeight="1" s="157"/>
    <row r="360" ht="15.75" customHeight="1" s="157"/>
    <row r="361" ht="15.75" customHeight="1" s="157"/>
    <row r="362" ht="15.75" customHeight="1" s="157"/>
    <row r="363" ht="15.75" customHeight="1" s="157"/>
    <row r="364" ht="15.75" customHeight="1" s="157"/>
    <row r="365" ht="15.75" customHeight="1" s="157"/>
    <row r="366" ht="15.75" customHeight="1" s="157"/>
    <row r="367" ht="15.75" customHeight="1" s="157"/>
    <row r="368" ht="15.75" customHeight="1" s="157"/>
    <row r="369" ht="15.75" customHeight="1" s="157"/>
    <row r="370" ht="15.75" customHeight="1" s="157"/>
    <row r="371" ht="15.75" customHeight="1" s="157"/>
    <row r="372" ht="15.75" customHeight="1" s="157"/>
    <row r="373" ht="15.75" customHeight="1" s="157"/>
    <row r="374" ht="15.75" customHeight="1" s="157"/>
    <row r="375" ht="15.75" customHeight="1" s="157"/>
    <row r="376" ht="15.75" customHeight="1" s="157"/>
    <row r="377" ht="15.75" customHeight="1" s="157"/>
    <row r="378" ht="15.75" customHeight="1" s="157"/>
    <row r="379" ht="15.75" customHeight="1" s="157"/>
    <row r="380" ht="15.75" customHeight="1" s="157"/>
    <row r="381" ht="15.75" customHeight="1" s="157"/>
    <row r="382" ht="15.75" customHeight="1" s="157"/>
    <row r="383" ht="15.75" customHeight="1" s="157"/>
    <row r="384" ht="15.75" customHeight="1" s="157"/>
    <row r="385" ht="15.75" customHeight="1" s="157"/>
    <row r="386" ht="15.75" customHeight="1" s="157"/>
    <row r="387" ht="15.75" customHeight="1" s="157"/>
    <row r="388" ht="15.75" customHeight="1" s="157"/>
    <row r="389" ht="15.75" customHeight="1" s="157"/>
    <row r="390" ht="15.75" customHeight="1" s="157"/>
    <row r="391" ht="15.75" customHeight="1" s="157"/>
    <row r="392" ht="15.75" customHeight="1" s="157"/>
    <row r="393" ht="15.75" customHeight="1" s="157"/>
    <row r="394" ht="15.75" customHeight="1" s="157"/>
    <row r="395" ht="15.75" customHeight="1" s="157"/>
    <row r="396" ht="15.75" customHeight="1" s="157"/>
    <row r="397" ht="15.75" customHeight="1" s="157"/>
    <row r="398" ht="15.75" customHeight="1" s="157"/>
    <row r="399" ht="15.75" customHeight="1" s="157"/>
    <row r="400" ht="15.75" customHeight="1" s="157"/>
    <row r="401" ht="15.75" customHeight="1" s="157"/>
    <row r="402" ht="15.75" customHeight="1" s="157"/>
    <row r="403" ht="15.75" customHeight="1" s="157"/>
    <row r="404" ht="15.75" customHeight="1" s="157"/>
    <row r="405" ht="15.75" customHeight="1" s="157"/>
    <row r="406" ht="15.75" customHeight="1" s="157"/>
    <row r="407" ht="15.75" customHeight="1" s="157"/>
    <row r="408" ht="15.75" customHeight="1" s="157"/>
    <row r="409" ht="15.75" customHeight="1" s="157"/>
    <row r="410" ht="15.75" customHeight="1" s="157"/>
    <row r="411" ht="15.75" customHeight="1" s="157"/>
    <row r="412" ht="15.75" customHeight="1" s="157"/>
    <row r="413" ht="15.75" customHeight="1" s="157"/>
    <row r="414" ht="15.75" customHeight="1" s="157"/>
    <row r="415" ht="15.75" customHeight="1" s="157"/>
    <row r="416" ht="15.75" customHeight="1" s="157"/>
    <row r="417" ht="15.75" customHeight="1" s="157"/>
    <row r="418" ht="15.75" customHeight="1" s="157"/>
    <row r="419" ht="15.75" customHeight="1" s="157"/>
    <row r="420" ht="15.75" customHeight="1" s="157"/>
    <row r="421" ht="15.75" customHeight="1" s="157"/>
    <row r="422" ht="15.75" customHeight="1" s="157"/>
    <row r="423" ht="15.75" customHeight="1" s="157"/>
    <row r="424" ht="15.75" customHeight="1" s="157"/>
    <row r="425" ht="15.75" customHeight="1" s="157"/>
    <row r="426" ht="15.75" customHeight="1" s="157"/>
    <row r="427" ht="15.75" customHeight="1" s="157"/>
    <row r="428" ht="15.75" customHeight="1" s="157"/>
    <row r="429" ht="15.75" customHeight="1" s="157"/>
    <row r="430" ht="15.75" customHeight="1" s="157"/>
    <row r="431" ht="15.75" customHeight="1" s="157"/>
    <row r="432" ht="15.75" customHeight="1" s="157"/>
    <row r="433" ht="15.75" customHeight="1" s="157"/>
    <row r="434" ht="15.75" customHeight="1" s="157"/>
    <row r="435" ht="15.75" customHeight="1" s="157"/>
    <row r="436" ht="15.75" customHeight="1" s="157"/>
    <row r="437" ht="15.75" customHeight="1" s="157"/>
    <row r="438" ht="15.75" customHeight="1" s="157"/>
    <row r="439" ht="15.75" customHeight="1" s="157"/>
    <row r="440" ht="15.75" customHeight="1" s="157"/>
    <row r="441" ht="15.75" customHeight="1" s="157"/>
    <row r="442" ht="15.75" customHeight="1" s="157"/>
    <row r="443" ht="15.75" customHeight="1" s="157"/>
    <row r="444" ht="15.75" customHeight="1" s="157"/>
    <row r="445" ht="15.75" customHeight="1" s="157"/>
    <row r="446" ht="15.75" customHeight="1" s="157"/>
    <row r="447" ht="15.75" customHeight="1" s="157"/>
    <row r="448" ht="15.75" customHeight="1" s="157"/>
    <row r="449" ht="15.75" customHeight="1" s="157"/>
    <row r="450" ht="15.75" customHeight="1" s="157"/>
    <row r="451" ht="15.75" customHeight="1" s="157"/>
    <row r="452" ht="15.75" customHeight="1" s="157"/>
    <row r="453" ht="15.75" customHeight="1" s="157"/>
    <row r="454" ht="15.75" customHeight="1" s="157"/>
    <row r="455" ht="15.75" customHeight="1" s="157"/>
    <row r="456" ht="15.75" customHeight="1" s="157"/>
    <row r="457" ht="15.75" customHeight="1" s="157"/>
    <row r="458" ht="15.75" customHeight="1" s="157"/>
    <row r="459" ht="15.75" customHeight="1" s="157"/>
    <row r="460" ht="15.75" customHeight="1" s="157"/>
    <row r="461" ht="15.75" customHeight="1" s="157"/>
    <row r="462" ht="15.75" customHeight="1" s="157"/>
    <row r="463" ht="15.75" customHeight="1" s="157"/>
    <row r="464" ht="15.75" customHeight="1" s="157"/>
    <row r="465" ht="15.75" customHeight="1" s="157"/>
    <row r="466" ht="15.75" customHeight="1" s="157"/>
    <row r="467" ht="15.75" customHeight="1" s="157"/>
    <row r="468" ht="15.75" customHeight="1" s="157"/>
    <row r="469" ht="15.75" customHeight="1" s="157"/>
    <row r="470" ht="15.75" customHeight="1" s="157"/>
    <row r="471" ht="15.75" customHeight="1" s="157"/>
    <row r="472" ht="15.75" customHeight="1" s="157"/>
    <row r="473" ht="15.75" customHeight="1" s="157"/>
    <row r="474" ht="15.75" customHeight="1" s="157"/>
    <row r="475" ht="15.75" customHeight="1" s="157"/>
    <row r="476" ht="15.75" customHeight="1" s="157"/>
    <row r="477" ht="15.75" customHeight="1" s="157"/>
    <row r="478" ht="15.75" customHeight="1" s="157"/>
    <row r="479" ht="15.75" customHeight="1" s="157"/>
    <row r="480" ht="15.75" customHeight="1" s="157"/>
    <row r="481" ht="15.75" customHeight="1" s="157"/>
    <row r="482" ht="15.75" customHeight="1" s="157"/>
    <row r="483" ht="15.75" customHeight="1" s="157"/>
    <row r="484" ht="15.75" customHeight="1" s="157"/>
    <row r="485" ht="15.75" customHeight="1" s="157"/>
    <row r="486" ht="15.75" customHeight="1" s="157"/>
    <row r="487" ht="15.75" customHeight="1" s="157"/>
    <row r="488" ht="15.75" customHeight="1" s="157"/>
    <row r="489" ht="15.75" customHeight="1" s="157"/>
    <row r="490" ht="15.75" customHeight="1" s="157"/>
    <row r="491" ht="15.75" customHeight="1" s="157"/>
    <row r="492" ht="15.75" customHeight="1" s="157"/>
    <row r="493" ht="15.75" customHeight="1" s="157"/>
    <row r="494" ht="15.75" customHeight="1" s="157"/>
    <row r="495" ht="15.75" customHeight="1" s="157"/>
    <row r="496" ht="15.75" customHeight="1" s="157"/>
    <row r="497" ht="15.75" customHeight="1" s="157"/>
    <row r="498" ht="15.75" customHeight="1" s="157"/>
    <row r="499" ht="15.75" customHeight="1" s="157"/>
    <row r="500" ht="15.75" customHeight="1" s="157"/>
    <row r="501" ht="15.75" customHeight="1" s="157"/>
    <row r="502" ht="15.75" customHeight="1" s="157"/>
    <row r="503" ht="15.75" customHeight="1" s="157"/>
    <row r="504" ht="15.75" customHeight="1" s="157"/>
    <row r="505" ht="15.75" customHeight="1" s="157"/>
    <row r="506" ht="15.75" customHeight="1" s="157"/>
    <row r="507" ht="15.75" customHeight="1" s="157"/>
    <row r="508" ht="15.75" customHeight="1" s="157"/>
    <row r="509" ht="15.75" customHeight="1" s="157"/>
    <row r="510" ht="15.75" customHeight="1" s="157"/>
    <row r="511" ht="15.75" customHeight="1" s="157"/>
    <row r="512" ht="15.75" customHeight="1" s="157"/>
    <row r="513" ht="15.75" customHeight="1" s="157"/>
    <row r="514" ht="15.75" customHeight="1" s="157"/>
    <row r="515" ht="15.75" customHeight="1" s="157"/>
    <row r="516" ht="15.75" customHeight="1" s="157"/>
    <row r="517" ht="15.75" customHeight="1" s="157"/>
    <row r="518" ht="15.75" customHeight="1" s="157"/>
    <row r="519" ht="15.75" customHeight="1" s="157"/>
    <row r="520" ht="15.75" customHeight="1" s="157"/>
    <row r="521" ht="15.75" customHeight="1" s="157"/>
    <row r="522" ht="15.75" customHeight="1" s="157"/>
    <row r="523" ht="15.75" customHeight="1" s="157"/>
    <row r="524" ht="15.75" customHeight="1" s="157"/>
    <row r="525" ht="15.75" customHeight="1" s="157"/>
    <row r="526" ht="15.75" customHeight="1" s="157"/>
    <row r="527" ht="15.75" customHeight="1" s="157"/>
    <row r="528" ht="15.75" customHeight="1" s="157"/>
    <row r="529" ht="15.75" customHeight="1" s="157"/>
    <row r="530" ht="15.75" customHeight="1" s="157"/>
    <row r="531" ht="15.75" customHeight="1" s="157"/>
    <row r="532" ht="15.75" customHeight="1" s="157"/>
    <row r="533" ht="15.75" customHeight="1" s="157"/>
    <row r="534" ht="15.75" customHeight="1" s="157"/>
    <row r="535" ht="15.75" customHeight="1" s="157"/>
    <row r="536" ht="15.75" customHeight="1" s="157"/>
    <row r="537" ht="15.75" customHeight="1" s="157"/>
    <row r="538" ht="15.75" customHeight="1" s="157"/>
    <row r="539" ht="15.75" customHeight="1" s="157"/>
    <row r="540" ht="15.75" customHeight="1" s="157"/>
    <row r="541" ht="15.75" customHeight="1" s="157"/>
    <row r="542" ht="15.75" customHeight="1" s="157"/>
    <row r="543" ht="15.75" customHeight="1" s="157"/>
    <row r="544" ht="15.75" customHeight="1" s="157"/>
    <row r="545" ht="15.75" customHeight="1" s="157"/>
    <row r="546" ht="15.75" customHeight="1" s="157"/>
    <row r="547" ht="15.75" customHeight="1" s="157"/>
    <row r="548" ht="15.75" customHeight="1" s="157"/>
    <row r="549" ht="15.75" customHeight="1" s="157"/>
    <row r="550" ht="15.75" customHeight="1" s="157"/>
    <row r="551" ht="15.75" customHeight="1" s="157"/>
    <row r="552" ht="15.75" customHeight="1" s="157"/>
    <row r="553" ht="15.75" customHeight="1" s="157"/>
    <row r="554" ht="15.75" customHeight="1" s="157"/>
    <row r="555" ht="15.75" customHeight="1" s="157"/>
    <row r="556" ht="15.75" customHeight="1" s="157"/>
    <row r="557" ht="15.75" customHeight="1" s="157"/>
    <row r="558" ht="15.75" customHeight="1" s="157"/>
    <row r="559" ht="15.75" customHeight="1" s="157"/>
    <row r="560" ht="15.75" customHeight="1" s="157"/>
    <row r="561" ht="15.75" customHeight="1" s="157"/>
    <row r="562" ht="15.75" customHeight="1" s="157"/>
    <row r="563" ht="15.75" customHeight="1" s="157"/>
    <row r="564" ht="15.75" customHeight="1" s="157"/>
    <row r="565" ht="15.75" customHeight="1" s="157"/>
    <row r="566" ht="15.75" customHeight="1" s="157"/>
    <row r="567" ht="15.75" customHeight="1" s="157"/>
    <row r="568" ht="15.75" customHeight="1" s="157"/>
    <row r="569" ht="15.75" customHeight="1" s="157"/>
    <row r="570" ht="15.75" customHeight="1" s="157"/>
    <row r="571" ht="15.75" customHeight="1" s="157"/>
    <row r="572" ht="15.75" customHeight="1" s="157"/>
    <row r="573" ht="15.75" customHeight="1" s="157"/>
    <row r="574" ht="15.75" customHeight="1" s="157"/>
    <row r="575" ht="15.75" customHeight="1" s="157"/>
    <row r="576" ht="15.75" customHeight="1" s="157"/>
    <row r="577" ht="15.75" customHeight="1" s="157"/>
    <row r="578" ht="15.75" customHeight="1" s="157"/>
    <row r="579" ht="15.75" customHeight="1" s="157"/>
    <row r="580" ht="15.75" customHeight="1" s="157"/>
    <row r="581" ht="15.75" customHeight="1" s="157"/>
    <row r="582" ht="15.75" customHeight="1" s="157"/>
    <row r="583" ht="15.75" customHeight="1" s="157"/>
    <row r="584" ht="15.75" customHeight="1" s="157"/>
    <row r="585" ht="15.75" customHeight="1" s="157"/>
    <row r="586" ht="15.75" customHeight="1" s="157"/>
    <row r="587" ht="15.75" customHeight="1" s="157"/>
    <row r="588" ht="15.75" customHeight="1" s="157"/>
    <row r="589" ht="15.75" customHeight="1" s="157"/>
    <row r="590" ht="15.75" customHeight="1" s="157"/>
    <row r="591" ht="15.75" customHeight="1" s="157"/>
    <row r="592" ht="15.75" customHeight="1" s="157"/>
    <row r="593" ht="15.75" customHeight="1" s="157"/>
    <row r="594" ht="15.75" customHeight="1" s="157"/>
    <row r="595" ht="15.75" customHeight="1" s="157"/>
    <row r="596" ht="15.75" customHeight="1" s="157"/>
    <row r="597" ht="15.75" customHeight="1" s="157"/>
    <row r="598" ht="15.75" customHeight="1" s="157"/>
    <row r="599" ht="15.75" customHeight="1" s="157"/>
    <row r="600" ht="15.75" customHeight="1" s="157"/>
    <row r="601" ht="15.75" customHeight="1" s="157"/>
    <row r="602" ht="15.75" customHeight="1" s="157"/>
    <row r="603" ht="15.75" customHeight="1" s="157"/>
    <row r="604" ht="15.75" customHeight="1" s="157"/>
    <row r="605" ht="15.75" customHeight="1" s="157"/>
    <row r="606" ht="15.75" customHeight="1" s="157"/>
    <row r="607" ht="15.75" customHeight="1" s="157"/>
    <row r="608" ht="15.75" customHeight="1" s="157"/>
    <row r="609" ht="15.75" customHeight="1" s="157"/>
    <row r="610" ht="15.75" customHeight="1" s="157"/>
    <row r="611" ht="15.75" customHeight="1" s="157"/>
    <row r="612" ht="15.75" customHeight="1" s="157"/>
    <row r="613" ht="15.75" customHeight="1" s="157"/>
    <row r="614" ht="15.75" customHeight="1" s="157"/>
    <row r="615" ht="15.75" customHeight="1" s="157"/>
    <row r="616" ht="15.75" customHeight="1" s="157"/>
    <row r="617" ht="15.75" customHeight="1" s="157"/>
    <row r="618" ht="15.75" customHeight="1" s="157"/>
    <row r="619" ht="15.75" customHeight="1" s="157"/>
    <row r="620" ht="15.75" customHeight="1" s="157"/>
    <row r="621" ht="15.75" customHeight="1" s="157"/>
    <row r="622" ht="15.75" customHeight="1" s="157"/>
    <row r="623" ht="15.75" customHeight="1" s="157"/>
    <row r="624" ht="15.75" customHeight="1" s="157"/>
    <row r="625" ht="15.75" customHeight="1" s="157"/>
    <row r="626" ht="15.75" customHeight="1" s="157"/>
    <row r="627" ht="15.75" customHeight="1" s="157"/>
    <row r="628" ht="15.75" customHeight="1" s="157"/>
    <row r="629" ht="15.75" customHeight="1" s="157"/>
    <row r="630" ht="15.75" customHeight="1" s="157"/>
    <row r="631" ht="15.75" customHeight="1" s="157"/>
    <row r="632" ht="15.75" customHeight="1" s="157"/>
    <row r="633" ht="15.75" customHeight="1" s="157"/>
    <row r="634" ht="15.75" customHeight="1" s="157"/>
    <row r="635" ht="15.75" customHeight="1" s="157"/>
    <row r="636" ht="15.75" customHeight="1" s="157"/>
    <row r="637" ht="15.75" customHeight="1" s="157"/>
    <row r="638" ht="15.75" customHeight="1" s="157"/>
    <row r="639" ht="15.75" customHeight="1" s="157"/>
    <row r="640" ht="15.75" customHeight="1" s="157"/>
    <row r="641" ht="15.75" customHeight="1" s="157"/>
    <row r="642" ht="15.75" customHeight="1" s="157"/>
    <row r="643" ht="15.75" customHeight="1" s="157"/>
    <row r="644" ht="15.75" customHeight="1" s="157"/>
    <row r="645" ht="15.75" customHeight="1" s="157"/>
    <row r="646" ht="15.75" customHeight="1" s="157"/>
    <row r="647" ht="15.75" customHeight="1" s="157"/>
    <row r="648" ht="15.75" customHeight="1" s="157"/>
    <row r="649" ht="15.75" customHeight="1" s="157"/>
    <row r="650" ht="15.75" customHeight="1" s="157"/>
    <row r="651" ht="15.75" customHeight="1" s="157"/>
    <row r="652" ht="15.75" customHeight="1" s="157"/>
    <row r="653" ht="15.75" customHeight="1" s="157"/>
    <row r="654" ht="15.75" customHeight="1" s="157"/>
    <row r="655" ht="15.75" customHeight="1" s="157"/>
    <row r="656" ht="15.75" customHeight="1" s="157"/>
    <row r="657" ht="15.75" customHeight="1" s="157"/>
    <row r="658" ht="15.75" customHeight="1" s="157"/>
    <row r="659" ht="15.75" customHeight="1" s="157"/>
    <row r="660" ht="15.75" customHeight="1" s="157"/>
    <row r="661" ht="15.75" customHeight="1" s="157"/>
    <row r="662" ht="15.75" customHeight="1" s="157"/>
    <row r="663" ht="15.75" customHeight="1" s="157"/>
    <row r="664" ht="15.75" customHeight="1" s="157"/>
    <row r="665" ht="15.75" customHeight="1" s="157"/>
    <row r="666" ht="15.75" customHeight="1" s="157"/>
    <row r="667" ht="15.75" customHeight="1" s="157"/>
    <row r="668" ht="15.75" customHeight="1" s="157"/>
    <row r="669" ht="15.75" customHeight="1" s="157"/>
    <row r="670" ht="15.75" customHeight="1" s="157"/>
    <row r="671" ht="15.75" customHeight="1" s="157"/>
    <row r="672" ht="15.75" customHeight="1" s="157"/>
    <row r="673" ht="15.75" customHeight="1" s="157"/>
    <row r="674" ht="15.75" customHeight="1" s="157"/>
    <row r="675" ht="15.75" customHeight="1" s="157"/>
    <row r="676" ht="15.75" customHeight="1" s="157"/>
    <row r="677" ht="15.75" customHeight="1" s="157"/>
    <row r="678" ht="15.75" customHeight="1" s="157"/>
    <row r="679" ht="15.75" customHeight="1" s="157"/>
    <row r="680" ht="15.75" customHeight="1" s="157"/>
    <row r="681" ht="15.75" customHeight="1" s="157"/>
    <row r="682" ht="15.75" customHeight="1" s="157"/>
    <row r="683" ht="15.75" customHeight="1" s="157"/>
    <row r="684" ht="15.75" customHeight="1" s="157"/>
    <row r="685" ht="15.75" customHeight="1" s="157"/>
    <row r="686" ht="15.75" customHeight="1" s="157"/>
    <row r="687" ht="15.75" customHeight="1" s="157"/>
    <row r="688" ht="15.75" customHeight="1" s="157"/>
    <row r="689" ht="15.75" customHeight="1" s="157"/>
    <row r="690" ht="15.75" customHeight="1" s="157"/>
    <row r="691" ht="15.75" customHeight="1" s="157"/>
    <row r="692" ht="15.75" customHeight="1" s="157"/>
    <row r="693" ht="15.75" customHeight="1" s="157"/>
    <row r="694" ht="15.75" customHeight="1" s="157"/>
    <row r="695" ht="15.75" customHeight="1" s="157"/>
    <row r="696" ht="15.75" customHeight="1" s="157"/>
    <row r="697" ht="15.75" customHeight="1" s="157"/>
    <row r="698" ht="15.75" customHeight="1" s="157"/>
    <row r="699" ht="15.75" customHeight="1" s="157"/>
    <row r="700" ht="15.75" customHeight="1" s="157"/>
    <row r="701" ht="15.75" customHeight="1" s="157"/>
    <row r="702" ht="15.75" customHeight="1" s="157"/>
    <row r="703" ht="15.75" customHeight="1" s="157"/>
    <row r="704" ht="15.75" customHeight="1" s="157"/>
    <row r="705" ht="15.75" customHeight="1" s="157"/>
    <row r="706" ht="15.75" customHeight="1" s="157"/>
    <row r="707" ht="15.75" customHeight="1" s="157"/>
    <row r="708" ht="15.75" customHeight="1" s="157"/>
    <row r="709" ht="15.75" customHeight="1" s="157"/>
    <row r="710" ht="15.75" customHeight="1" s="157"/>
    <row r="711" ht="15.75" customHeight="1" s="157"/>
    <row r="712" ht="15.75" customHeight="1" s="157"/>
    <row r="713" ht="15.75" customHeight="1" s="157"/>
    <row r="714" ht="15.75" customHeight="1" s="157"/>
    <row r="715" ht="15.75" customHeight="1" s="157"/>
    <row r="716" ht="15.75" customHeight="1" s="157"/>
    <row r="717" ht="15.75" customHeight="1" s="157"/>
    <row r="718" ht="15.75" customHeight="1" s="157"/>
    <row r="719" ht="15.75" customHeight="1" s="157"/>
    <row r="720" ht="15.75" customHeight="1" s="157"/>
    <row r="721" ht="15.75" customHeight="1" s="157"/>
    <row r="722" ht="15.75" customHeight="1" s="157"/>
    <row r="723" ht="15.75" customHeight="1" s="157"/>
    <row r="724" ht="15.75" customHeight="1" s="157"/>
    <row r="725" ht="15.75" customHeight="1" s="157"/>
    <row r="726" ht="15.75" customHeight="1" s="157"/>
    <row r="727" ht="15.75" customHeight="1" s="157"/>
    <row r="728" ht="15.75" customHeight="1" s="157"/>
    <row r="729" ht="15.75" customHeight="1" s="157"/>
    <row r="730" ht="15.75" customHeight="1" s="157"/>
    <row r="731" ht="15.75" customHeight="1" s="157"/>
    <row r="732" ht="15.75" customHeight="1" s="157"/>
    <row r="733" ht="15.75" customHeight="1" s="157"/>
    <row r="734" ht="15.75" customHeight="1" s="157"/>
    <row r="735" ht="15.75" customHeight="1" s="157"/>
    <row r="736" ht="15.75" customHeight="1" s="157"/>
    <row r="737" ht="15.75" customHeight="1" s="157"/>
    <row r="738" ht="15.75" customHeight="1" s="157"/>
    <row r="739" ht="15.75" customHeight="1" s="157"/>
    <row r="740" ht="15.75" customHeight="1" s="157"/>
    <row r="741" ht="15.75" customHeight="1" s="157"/>
    <row r="742" ht="15.75" customHeight="1" s="157"/>
    <row r="743" ht="15.75" customHeight="1" s="157"/>
    <row r="744" ht="15.75" customHeight="1" s="157"/>
    <row r="745" ht="15.75" customHeight="1" s="157"/>
    <row r="746" ht="15.75" customHeight="1" s="157"/>
    <row r="747" ht="15.75" customHeight="1" s="157"/>
    <row r="748" ht="15.75" customHeight="1" s="157"/>
    <row r="749" ht="15.75" customHeight="1" s="157"/>
    <row r="750" ht="15.75" customHeight="1" s="157"/>
    <row r="751" ht="15.75" customHeight="1" s="157"/>
    <row r="752" ht="15.75" customHeight="1" s="157"/>
    <row r="753" ht="15.75" customHeight="1" s="157"/>
    <row r="754" ht="15.75" customHeight="1" s="157"/>
    <row r="755" ht="15.75" customHeight="1" s="157"/>
    <row r="756" ht="15.75" customHeight="1" s="157"/>
    <row r="757" ht="15.75" customHeight="1" s="157"/>
    <row r="758" ht="15.75" customHeight="1" s="157"/>
    <row r="759" ht="15.75" customHeight="1" s="157"/>
    <row r="760" ht="15.75" customHeight="1" s="157"/>
    <row r="761" ht="15.75" customHeight="1" s="157"/>
    <row r="762" ht="15.75" customHeight="1" s="157"/>
    <row r="763" ht="15.75" customHeight="1" s="157"/>
    <row r="764" ht="15.75" customHeight="1" s="157"/>
    <row r="765" ht="15.75" customHeight="1" s="157"/>
    <row r="766" ht="15.75" customHeight="1" s="157"/>
    <row r="767" ht="15.75" customHeight="1" s="157"/>
    <row r="768" ht="15.75" customHeight="1" s="157"/>
    <row r="769" ht="15.75" customHeight="1" s="157"/>
    <row r="770" ht="15.75" customHeight="1" s="157"/>
    <row r="771" ht="15.75" customHeight="1" s="157"/>
    <row r="772" ht="15.75" customHeight="1" s="157"/>
    <row r="773" ht="15.75" customHeight="1" s="157"/>
    <row r="774" ht="15.75" customHeight="1" s="157"/>
    <row r="775" ht="15.75" customHeight="1" s="157"/>
    <row r="776" ht="15.75" customHeight="1" s="157"/>
    <row r="777" ht="15.75" customHeight="1" s="157"/>
    <row r="778" ht="15.75" customHeight="1" s="157"/>
    <row r="779" ht="15.75" customHeight="1" s="157"/>
    <row r="780" ht="15.75" customHeight="1" s="157"/>
    <row r="781" ht="15.75" customHeight="1" s="157"/>
    <row r="782" ht="15.75" customHeight="1" s="157"/>
    <row r="783" ht="15.75" customHeight="1" s="157"/>
    <row r="784" ht="15.75" customHeight="1" s="157"/>
    <row r="785" ht="15.75" customHeight="1" s="157"/>
    <row r="786" ht="15.75" customHeight="1" s="157"/>
    <row r="787" ht="15.75" customHeight="1" s="157"/>
    <row r="788" ht="15.75" customHeight="1" s="157"/>
    <row r="789" ht="15.75" customHeight="1" s="157"/>
    <row r="790" ht="15.75" customHeight="1" s="157"/>
    <row r="791" ht="15.75" customHeight="1" s="157"/>
    <row r="792" ht="15.75" customHeight="1" s="157"/>
    <row r="793" ht="15.75" customHeight="1" s="157"/>
    <row r="794" ht="15.75" customHeight="1" s="157"/>
    <row r="795" ht="15.75" customHeight="1" s="157"/>
    <row r="796" ht="15.75" customHeight="1" s="157"/>
    <row r="797" ht="15.75" customHeight="1" s="157"/>
    <row r="798" ht="15.75" customHeight="1" s="157"/>
    <row r="799" ht="15.75" customHeight="1" s="157"/>
    <row r="800" ht="15.75" customHeight="1" s="157"/>
    <row r="801" ht="15.75" customHeight="1" s="157"/>
    <row r="802" ht="15.75" customHeight="1" s="157"/>
    <row r="803" ht="15.75" customHeight="1" s="157"/>
    <row r="804" ht="15.75" customHeight="1" s="157"/>
    <row r="805" ht="15.75" customHeight="1" s="157"/>
    <row r="806" ht="15.75" customHeight="1" s="157"/>
    <row r="807" ht="15.75" customHeight="1" s="157"/>
    <row r="808" ht="15.75" customHeight="1" s="157"/>
    <row r="809" ht="15.75" customHeight="1" s="157"/>
    <row r="810" ht="15.75" customHeight="1" s="157"/>
    <row r="811" ht="15.75" customHeight="1" s="157"/>
    <row r="812" ht="15.75" customHeight="1" s="157"/>
    <row r="813" ht="15.75" customHeight="1" s="157"/>
    <row r="814" ht="15.75" customHeight="1" s="157"/>
    <row r="815" ht="15.75" customHeight="1" s="157"/>
    <row r="816" ht="15.75" customHeight="1" s="157"/>
    <row r="817" ht="15.75" customHeight="1" s="157"/>
    <row r="818" ht="15.75" customHeight="1" s="157"/>
    <row r="819" ht="15.75" customHeight="1" s="157"/>
    <row r="820" ht="15.75" customHeight="1" s="157"/>
    <row r="821" ht="15.75" customHeight="1" s="157"/>
    <row r="822" ht="15.75" customHeight="1" s="157"/>
    <row r="823" ht="15.75" customHeight="1" s="157"/>
    <row r="824" ht="15.75" customHeight="1" s="157"/>
    <row r="825" ht="15.75" customHeight="1" s="157"/>
    <row r="826" ht="15.75" customHeight="1" s="157"/>
    <row r="827" ht="15.75" customHeight="1" s="157"/>
    <row r="828" ht="15.75" customHeight="1" s="157"/>
    <row r="829" ht="15.75" customHeight="1" s="157"/>
    <row r="830" ht="15.75" customHeight="1" s="157"/>
    <row r="831" ht="15.75" customHeight="1" s="157"/>
    <row r="832" ht="15.75" customHeight="1" s="157"/>
    <row r="833" ht="15.75" customHeight="1" s="157"/>
    <row r="834" ht="15.75" customHeight="1" s="157"/>
    <row r="835" ht="15.75" customHeight="1" s="157"/>
    <row r="836" ht="15.75" customHeight="1" s="157"/>
    <row r="837" ht="15.75" customHeight="1" s="157"/>
    <row r="838" ht="15.75" customHeight="1" s="157"/>
    <row r="839" ht="15.75" customHeight="1" s="157"/>
    <row r="840" ht="15.75" customHeight="1" s="157"/>
    <row r="841" ht="15.75" customHeight="1" s="157"/>
    <row r="842" ht="15.75" customHeight="1" s="157"/>
    <row r="843" ht="15.75" customHeight="1" s="157"/>
    <row r="844" ht="15.75" customHeight="1" s="157"/>
    <row r="845" ht="15.75" customHeight="1" s="157"/>
    <row r="846" ht="15.75" customHeight="1" s="157"/>
    <row r="847" ht="15.75" customHeight="1" s="157"/>
    <row r="848" ht="15.75" customHeight="1" s="157"/>
    <row r="849" ht="15.75" customHeight="1" s="157"/>
    <row r="850" ht="15.75" customHeight="1" s="157"/>
    <row r="851" ht="15.75" customHeight="1" s="157"/>
    <row r="852" ht="15.75" customHeight="1" s="157"/>
    <row r="853" ht="15.75" customHeight="1" s="157"/>
    <row r="854" ht="15.75" customHeight="1" s="157"/>
    <row r="855" ht="15.75" customHeight="1" s="157"/>
    <row r="856" ht="15.75" customHeight="1" s="157"/>
    <row r="857" ht="15.75" customHeight="1" s="157"/>
    <row r="858" ht="15.75" customHeight="1" s="157"/>
    <row r="859" ht="15.75" customHeight="1" s="157"/>
    <row r="860" ht="15.75" customHeight="1" s="157"/>
    <row r="861" ht="15.75" customHeight="1" s="157"/>
    <row r="862" ht="15.75" customHeight="1" s="157"/>
    <row r="863" ht="15.75" customHeight="1" s="157"/>
    <row r="864" ht="15.75" customHeight="1" s="157"/>
    <row r="865" ht="15.75" customHeight="1" s="157"/>
    <row r="866" ht="15.75" customHeight="1" s="157"/>
    <row r="867" ht="15.75" customHeight="1" s="157"/>
    <row r="868" ht="15.75" customHeight="1" s="157"/>
    <row r="869" ht="15.75" customHeight="1" s="157"/>
    <row r="870" ht="15.75" customHeight="1" s="157"/>
    <row r="871" ht="15.75" customHeight="1" s="157"/>
    <row r="872" ht="15.75" customHeight="1" s="157"/>
    <row r="873" ht="15.75" customHeight="1" s="157"/>
    <row r="874" ht="15.75" customHeight="1" s="157"/>
    <row r="875" ht="15.75" customHeight="1" s="157"/>
    <row r="876" ht="15.75" customHeight="1" s="157"/>
    <row r="877" ht="15.75" customHeight="1" s="157"/>
    <row r="878" ht="15.75" customHeight="1" s="157"/>
    <row r="879" ht="15.75" customHeight="1" s="157"/>
    <row r="880" ht="15.75" customHeight="1" s="157"/>
    <row r="881" ht="15.75" customHeight="1" s="157"/>
    <row r="882" ht="15.75" customHeight="1" s="157"/>
    <row r="883" ht="15.75" customHeight="1" s="157"/>
    <row r="884" ht="15.75" customHeight="1" s="157"/>
    <row r="885" ht="15.75" customHeight="1" s="157"/>
    <row r="886" ht="15.75" customHeight="1" s="157"/>
    <row r="887" ht="15.75" customHeight="1" s="157"/>
    <row r="888" ht="15.75" customHeight="1" s="157"/>
    <row r="889" ht="15.75" customHeight="1" s="157"/>
    <row r="890" ht="15.75" customHeight="1" s="157"/>
    <row r="891" ht="15.75" customHeight="1" s="157"/>
    <row r="892" ht="15.75" customHeight="1" s="157"/>
    <row r="893" ht="15.75" customHeight="1" s="157"/>
    <row r="894" ht="15.75" customHeight="1" s="157"/>
    <row r="895" ht="15.75" customHeight="1" s="157"/>
    <row r="896" ht="15.75" customHeight="1" s="157"/>
    <row r="897" ht="15.75" customHeight="1" s="157"/>
    <row r="898" ht="15.75" customHeight="1" s="157"/>
    <row r="899" ht="15.75" customHeight="1" s="157"/>
    <row r="900" ht="15.75" customHeight="1" s="157"/>
    <row r="901" ht="15.75" customHeight="1" s="157"/>
    <row r="902" ht="15.75" customHeight="1" s="157"/>
    <row r="903" ht="15.75" customHeight="1" s="157"/>
    <row r="904" ht="15.75" customHeight="1" s="157"/>
    <row r="905" ht="15.75" customHeight="1" s="157"/>
    <row r="906" ht="15.75" customHeight="1" s="157"/>
    <row r="907" ht="15.75" customHeight="1" s="157"/>
    <row r="908" ht="15.75" customHeight="1" s="157"/>
    <row r="909" ht="15.75" customHeight="1" s="157"/>
    <row r="910" ht="15.75" customHeight="1" s="157"/>
    <row r="911" ht="15.75" customHeight="1" s="157"/>
    <row r="912" ht="15.75" customHeight="1" s="157"/>
    <row r="913" ht="15.75" customHeight="1" s="157"/>
    <row r="914" ht="15.75" customHeight="1" s="157"/>
    <row r="915" ht="15.75" customHeight="1" s="157"/>
    <row r="916" ht="15.75" customHeight="1" s="157"/>
    <row r="917" ht="15.75" customHeight="1" s="157"/>
    <row r="918" ht="15.75" customHeight="1" s="157"/>
    <row r="919" ht="15.75" customHeight="1" s="157"/>
    <row r="920" ht="15.75" customHeight="1" s="157"/>
    <row r="921" ht="15.75" customHeight="1" s="157"/>
    <row r="922" ht="15.75" customHeight="1" s="157"/>
    <row r="923" ht="15.75" customHeight="1" s="157"/>
    <row r="924" ht="15.75" customHeight="1" s="157"/>
    <row r="925" ht="15.75" customHeight="1" s="157"/>
    <row r="926" ht="15.75" customHeight="1" s="157"/>
    <row r="927" ht="15.75" customHeight="1" s="157"/>
    <row r="928" ht="15.75" customHeight="1" s="157"/>
    <row r="929" ht="15.75" customHeight="1" s="157"/>
    <row r="930" ht="15.75" customHeight="1" s="157"/>
    <row r="931" ht="15.75" customHeight="1" s="157"/>
    <row r="932" ht="15.75" customHeight="1" s="157"/>
    <row r="933" ht="15.75" customHeight="1" s="157"/>
    <row r="934" ht="15.75" customHeight="1" s="157"/>
    <row r="935" ht="15.75" customHeight="1" s="157"/>
    <row r="936" ht="15.75" customHeight="1" s="157"/>
    <row r="937" ht="15.75" customHeight="1" s="157"/>
    <row r="938" ht="15.75" customHeight="1" s="157"/>
    <row r="939" ht="15.75" customHeight="1" s="157"/>
    <row r="940" ht="15.75" customHeight="1" s="157"/>
    <row r="941" ht="15.75" customHeight="1" s="157"/>
    <row r="942" ht="15.75" customHeight="1" s="157"/>
    <row r="943" ht="15.75" customHeight="1" s="157"/>
    <row r="944" ht="15.75" customHeight="1" s="157"/>
    <row r="945" ht="15.75" customHeight="1" s="157"/>
    <row r="946" ht="15.75" customHeight="1" s="157"/>
    <row r="947" ht="15.75" customHeight="1" s="157"/>
    <row r="948" ht="15.75" customHeight="1" s="157"/>
    <row r="949" ht="15.75" customHeight="1" s="157"/>
    <row r="950" ht="15.75" customHeight="1" s="157"/>
    <row r="951" ht="15.75" customHeight="1" s="157"/>
    <row r="952" ht="15.75" customHeight="1" s="157"/>
    <row r="953" ht="15.75" customHeight="1" s="157"/>
    <row r="954" ht="15.75" customHeight="1" s="157"/>
    <row r="955" ht="15.75" customHeight="1" s="157"/>
    <row r="956" ht="15.75" customHeight="1" s="157"/>
    <row r="957" ht="15.75" customHeight="1" s="157"/>
    <row r="958" ht="15.75" customHeight="1" s="157"/>
    <row r="959" ht="15.75" customHeight="1" s="157"/>
    <row r="960" ht="15.75" customHeight="1" s="157"/>
    <row r="961" ht="15.75" customHeight="1" s="157"/>
    <row r="962" ht="15.75" customHeight="1" s="157"/>
    <row r="963" ht="15.75" customHeight="1" s="157"/>
    <row r="964" ht="15.75" customHeight="1" s="157"/>
    <row r="965" ht="15.75" customHeight="1" s="157"/>
    <row r="966" ht="15.75" customHeight="1" s="157"/>
    <row r="967" ht="15.75" customHeight="1" s="157"/>
    <row r="968" ht="15.75" customHeight="1" s="157"/>
    <row r="969" ht="15.75" customHeight="1" s="157"/>
    <row r="970" ht="15.75" customHeight="1" s="157"/>
    <row r="971" ht="15.75" customHeight="1" s="157"/>
    <row r="972" ht="15.75" customHeight="1" s="157"/>
    <row r="973" ht="15.75" customHeight="1" s="157"/>
    <row r="974" ht="15.75" customHeight="1" s="157"/>
    <row r="975" ht="15.75" customHeight="1" s="157"/>
    <row r="976" ht="15.75" customHeight="1" s="157"/>
    <row r="977" ht="15.75" customHeight="1" s="157"/>
    <row r="978" ht="15.75" customHeight="1" s="157"/>
    <row r="979" ht="15.75" customHeight="1" s="157"/>
    <row r="980" ht="15.75" customHeight="1" s="157"/>
    <row r="981" ht="15.75" customHeight="1" s="157"/>
    <row r="982" ht="15.75" customHeight="1" s="157"/>
    <row r="983" ht="15.75" customHeight="1" s="157"/>
    <row r="984" ht="15.75" customHeight="1" s="157"/>
    <row r="985" ht="15.75" customHeight="1" s="157"/>
    <row r="986" ht="15.75" customHeight="1" s="157"/>
    <row r="987" ht="15.75" customHeight="1" s="157"/>
    <row r="988" ht="15.75" customHeight="1" s="157"/>
    <row r="989" ht="15.75" customHeight="1" s="157"/>
    <row r="990" ht="15.75" customHeight="1" s="157"/>
    <row r="991" ht="15.75" customHeight="1" s="157"/>
    <row r="992" ht="15.75" customHeight="1" s="157"/>
    <row r="993" ht="15.75" customHeight="1" s="157"/>
    <row r="994" ht="15.75" customHeight="1" s="157"/>
    <row r="995" ht="15.75" customHeight="1" s="157"/>
    <row r="996" ht="15.75" customHeight="1" s="157"/>
    <row r="997" ht="15.75" customHeight="1" s="157"/>
    <row r="998" ht="15.75" customHeight="1" s="157"/>
    <row r="999" ht="15.75" customHeight="1" s="157"/>
    <row r="1000" ht="15.75" customHeight="1" s="157"/>
  </sheetData>
  <mergeCells count="1">
    <mergeCell ref="B146:AI146"/>
  </mergeCells>
  <pageMargins left="0.75" right="0.75" top="1" bottom="1" header="0" footer="0"/>
  <pageSetup orientation="portrait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2:BB156"/>
  <sheetViews>
    <sheetView topLeftCell="A58" workbookViewId="0">
      <selection activeCell="H52" sqref="H52"/>
    </sheetView>
  </sheetViews>
  <sheetFormatPr baseColWidth="10" defaultColWidth="12.6640625" defaultRowHeight="15" customHeight="1"/>
  <cols>
    <col width="24.1640625" customWidth="1" style="157" min="1" max="1"/>
    <col width="14.6640625" customWidth="1" style="157" min="2" max="2"/>
    <col width="19.1640625" customWidth="1" style="157" min="3" max="3"/>
    <col width="13.1640625" customWidth="1" style="157" min="4" max="4"/>
    <col width="7.6640625" customWidth="1" style="157" min="6" max="52"/>
    <col width="8.6640625" customWidth="1" style="157" min="53" max="53"/>
    <col width="13.6640625" customWidth="1" style="157" min="54" max="54"/>
  </cols>
  <sheetData>
    <row r="2">
      <c r="A2" s="28" t="inlineStr">
        <is>
          <t>Export Energy Bool</t>
        </is>
      </c>
      <c r="B2" s="1" t="inlineStr">
        <is>
          <t>Is Net Exporter</t>
        </is>
      </c>
      <c r="C2" s="1" t="inlineStr">
        <is>
          <t xml:space="preserve">Fraction of Transmission </t>
        </is>
      </c>
      <c r="D2" s="1" t="inlineStr">
        <is>
          <t>Combined</t>
        </is>
      </c>
      <c r="E2" s="1" t="inlineStr">
        <is>
          <t>Recalculated Fraction of Transmission</t>
        </is>
      </c>
    </row>
    <row r="3">
      <c r="A3" s="4" t="inlineStr">
        <is>
          <t>AK</t>
        </is>
      </c>
      <c r="B3" s="1">
        <f>IF(SUMIFS('EIA SEDS data'!$AE$20:$AE$119,'EIA SEDS data'!$B$20:$B$119,A3,'EIA SEDS data'!$A$20:$A$119,"exports")&gt;0, 1, 0)</f>
        <v/>
      </c>
      <c r="C3" s="1">
        <f>SUMIFS('Cross border connections'!$R$4:$R$53,'Cross border connections'!$P$4:$P$53,Calculations!A3)</f>
        <v/>
      </c>
      <c r="D3" s="1">
        <f>B3*C3</f>
        <v/>
      </c>
      <c r="E3" s="1">
        <f>IF($D$54=0,0,D3/$D$54)</f>
        <v/>
      </c>
    </row>
    <row r="4">
      <c r="A4" s="4" t="inlineStr">
        <is>
          <t>AL</t>
        </is>
      </c>
      <c r="B4" s="1">
        <f>IF(SUMIFS('EIA SEDS data'!$AE$20:$AE$119,'EIA SEDS data'!$B$20:$B$119,A4,'EIA SEDS data'!$A$20:$A$119,"exports")&gt;0, 1, 0)</f>
        <v/>
      </c>
      <c r="C4" s="1">
        <f>SUMIFS('Cross border connections'!$R$4:$R$53,'Cross border connections'!$P$4:$P$53,Calculations!A4)</f>
        <v/>
      </c>
      <c r="D4" s="1">
        <f>B4*C4</f>
        <v/>
      </c>
      <c r="E4" s="1">
        <f>IF($D$54=0,0,D4/$D$54)</f>
        <v/>
      </c>
    </row>
    <row r="5">
      <c r="A5" s="4" t="inlineStr">
        <is>
          <t>AR</t>
        </is>
      </c>
      <c r="B5" s="1">
        <f>IF(SUMIFS('EIA SEDS data'!$AE$20:$AE$119,'EIA SEDS data'!$B$20:$B$119,A5,'EIA SEDS data'!$A$20:$A$119,"exports")&gt;0, 1, 0)</f>
        <v/>
      </c>
      <c r="C5" s="1">
        <f>SUMIFS('Cross border connections'!$R$4:$R$53,'Cross border connections'!$P$4:$P$53,Calculations!A5)</f>
        <v/>
      </c>
      <c r="D5" s="1">
        <f>B5*C5</f>
        <v/>
      </c>
      <c r="E5" s="1">
        <f>IF($D$54=0,0,D5/$D$54)</f>
        <v/>
      </c>
    </row>
    <row r="6">
      <c r="A6" s="4" t="inlineStr">
        <is>
          <t>AZ</t>
        </is>
      </c>
      <c r="B6" s="1">
        <f>IF(SUMIFS('EIA SEDS data'!$AE$20:$AE$119,'EIA SEDS data'!$B$20:$B$119,A6,'EIA SEDS data'!$A$20:$A$119,"exports")&gt;0, 1, 0)</f>
        <v/>
      </c>
      <c r="C6" s="1">
        <f>SUMIFS('Cross border connections'!$R$4:$R$53,'Cross border connections'!$P$4:$P$53,Calculations!A6)</f>
        <v/>
      </c>
      <c r="D6" s="1">
        <f>B6*C6</f>
        <v/>
      </c>
      <c r="E6" s="1">
        <f>IF($D$54=0,0,D6/$D$54)</f>
        <v/>
      </c>
    </row>
    <row r="7">
      <c r="A7" s="4" t="inlineStr">
        <is>
          <t>CA</t>
        </is>
      </c>
      <c r="B7" s="1">
        <f>IF(SUMIFS('EIA SEDS data'!$AE$20:$AE$119,'EIA SEDS data'!$B$20:$B$119,A7,'EIA SEDS data'!$A$20:$A$119,"exports")&gt;0, 1, 0)</f>
        <v/>
      </c>
      <c r="C7" s="1">
        <f>SUMIFS('Cross border connections'!$R$4:$R$53,'Cross border connections'!$P$4:$P$53,Calculations!A7)</f>
        <v/>
      </c>
      <c r="D7" s="1">
        <f>B7*C7</f>
        <v/>
      </c>
      <c r="E7" s="1">
        <f>IF($D$54=0,0,D7/$D$54)</f>
        <v/>
      </c>
    </row>
    <row r="8">
      <c r="A8" s="4" t="inlineStr">
        <is>
          <t>CO</t>
        </is>
      </c>
      <c r="B8" s="1">
        <f>IF(SUMIFS('EIA SEDS data'!$AE$20:$AE$119,'EIA SEDS data'!$B$20:$B$119,A8,'EIA SEDS data'!$A$20:$A$119,"exports")&gt;0, 1, 0)</f>
        <v/>
      </c>
      <c r="C8" s="1">
        <f>SUMIFS('Cross border connections'!$R$4:$R$53,'Cross border connections'!$P$4:$P$53,Calculations!A8)</f>
        <v/>
      </c>
      <c r="D8" s="1">
        <f>B8*C8</f>
        <v/>
      </c>
      <c r="E8" s="1">
        <f>IF($D$54=0,0,D8/$D$54)</f>
        <v/>
      </c>
    </row>
    <row r="9">
      <c r="A9" s="4" t="inlineStr">
        <is>
          <t>CT</t>
        </is>
      </c>
      <c r="B9" s="1">
        <f>IF(SUMIFS('EIA SEDS data'!$AE$20:$AE$119,'EIA SEDS data'!$B$20:$B$119,A9,'EIA SEDS data'!$A$20:$A$119,"exports")&gt;0, 1, 0)</f>
        <v/>
      </c>
      <c r="C9" s="1">
        <f>SUMIFS('Cross border connections'!$R$4:$R$53,'Cross border connections'!$P$4:$P$53,Calculations!A9)</f>
        <v/>
      </c>
      <c r="D9" s="1">
        <f>B9*C9</f>
        <v/>
      </c>
      <c r="E9" s="1">
        <f>IF($D$54=0,0,D9/$D$54)</f>
        <v/>
      </c>
    </row>
    <row r="10">
      <c r="A10" s="4" t="inlineStr">
        <is>
          <t>DC</t>
        </is>
      </c>
      <c r="B10" s="1">
        <f>IF(SUMIFS('EIA SEDS data'!$AE$20:$AE$119,'EIA SEDS data'!$B$20:$B$119,A10,'EIA SEDS data'!$A$20:$A$119,"exports")&gt;0, 1, 0)</f>
        <v/>
      </c>
      <c r="C10" s="1">
        <f>SUMIFS('Cross border connections'!$R$4:$R$53,'Cross border connections'!$P$4:$P$53,Calculations!A10)</f>
        <v/>
      </c>
      <c r="D10" s="1">
        <f>B10*C10</f>
        <v/>
      </c>
      <c r="E10" s="1">
        <f>IF($D$54=0,0,D10/$D$54)</f>
        <v/>
      </c>
    </row>
    <row r="11">
      <c r="A11" s="4" t="inlineStr">
        <is>
          <t>DE</t>
        </is>
      </c>
      <c r="B11" s="1">
        <f>IF(SUMIFS('EIA SEDS data'!$AE$20:$AE$119,'EIA SEDS data'!$B$20:$B$119,A11,'EIA SEDS data'!$A$20:$A$119,"exports")&gt;0, 1, 0)</f>
        <v/>
      </c>
      <c r="C11" s="1">
        <f>SUMIFS('Cross border connections'!$R$4:$R$53,'Cross border connections'!$P$4:$P$53,Calculations!A11)</f>
        <v/>
      </c>
      <c r="D11" s="1">
        <f>B11*C11</f>
        <v/>
      </c>
      <c r="E11" s="1">
        <f>IF($D$54=0,0,D11/$D$54)</f>
        <v/>
      </c>
    </row>
    <row r="12">
      <c r="A12" s="4" t="inlineStr">
        <is>
          <t>FL</t>
        </is>
      </c>
      <c r="B12" s="1">
        <f>IF(SUMIFS('EIA SEDS data'!$AE$20:$AE$119,'EIA SEDS data'!$B$20:$B$119,A12,'EIA SEDS data'!$A$20:$A$119,"exports")&gt;0, 1, 0)</f>
        <v/>
      </c>
      <c r="C12" s="1">
        <f>SUMIFS('Cross border connections'!$R$4:$R$53,'Cross border connections'!$P$4:$P$53,Calculations!A12)</f>
        <v/>
      </c>
      <c r="D12" s="1">
        <f>B12*C12</f>
        <v/>
      </c>
      <c r="E12" s="1">
        <f>IF($D$54=0,0,D12/$D$54)</f>
        <v/>
      </c>
    </row>
    <row r="13">
      <c r="A13" s="4" t="inlineStr">
        <is>
          <t>GA</t>
        </is>
      </c>
      <c r="B13" s="1">
        <f>IF(SUMIFS('EIA SEDS data'!$AE$20:$AE$119,'EIA SEDS data'!$B$20:$B$119,A13,'EIA SEDS data'!$A$20:$A$119,"exports")&gt;0, 1, 0)</f>
        <v/>
      </c>
      <c r="C13" s="1">
        <f>SUMIFS('Cross border connections'!$R$4:$R$53,'Cross border connections'!$P$4:$P$53,Calculations!A13)</f>
        <v/>
      </c>
      <c r="D13" s="1">
        <f>B13*C13</f>
        <v/>
      </c>
      <c r="E13" s="1">
        <f>IF($D$54=0,0,D13/$D$54)</f>
        <v/>
      </c>
    </row>
    <row r="14">
      <c r="A14" s="4" t="inlineStr">
        <is>
          <t>HI</t>
        </is>
      </c>
      <c r="B14" s="1">
        <f>IF(SUMIFS('EIA SEDS data'!$AE$20:$AE$119,'EIA SEDS data'!$B$20:$B$119,A14,'EIA SEDS data'!$A$20:$A$119,"exports")&gt;0, 1, 0)</f>
        <v/>
      </c>
      <c r="C14" s="1">
        <f>SUMIFS('Cross border connections'!$R$4:$R$53,'Cross border connections'!$P$4:$P$53,Calculations!A14)</f>
        <v/>
      </c>
      <c r="D14" s="1">
        <f>B14*C14</f>
        <v/>
      </c>
      <c r="E14" s="1">
        <f>IF($D$54=0,0,D14/$D$54)</f>
        <v/>
      </c>
    </row>
    <row r="15">
      <c r="A15" s="4" t="inlineStr">
        <is>
          <t>IA</t>
        </is>
      </c>
      <c r="B15" s="1">
        <f>IF(SUMIFS('EIA SEDS data'!$AE$20:$AE$119,'EIA SEDS data'!$B$20:$B$119,A15,'EIA SEDS data'!$A$20:$A$119,"exports")&gt;0, 1, 0)</f>
        <v/>
      </c>
      <c r="C15" s="1">
        <f>SUMIFS('Cross border connections'!$R$4:$R$53,'Cross border connections'!$P$4:$P$53,Calculations!A15)</f>
        <v/>
      </c>
      <c r="D15" s="1">
        <f>B15*C15</f>
        <v/>
      </c>
      <c r="E15" s="1">
        <f>IF($D$54=0,0,D15/$D$54)</f>
        <v/>
      </c>
    </row>
    <row r="16">
      <c r="A16" s="4" t="inlineStr">
        <is>
          <t>ID</t>
        </is>
      </c>
      <c r="B16" s="1">
        <f>IF(SUMIFS('EIA SEDS data'!$AE$20:$AE$119,'EIA SEDS data'!$B$20:$B$119,A16,'EIA SEDS data'!$A$20:$A$119,"exports")&gt;0, 1, 0)</f>
        <v/>
      </c>
      <c r="C16" s="1">
        <f>SUMIFS('Cross border connections'!$R$4:$R$53,'Cross border connections'!$P$4:$P$53,Calculations!A16)</f>
        <v/>
      </c>
      <c r="D16" s="1">
        <f>B16*C16</f>
        <v/>
      </c>
      <c r="E16" s="1">
        <f>IF($D$54=0,0,D16/$D$54)</f>
        <v/>
      </c>
    </row>
    <row r="17">
      <c r="A17" s="4" t="inlineStr">
        <is>
          <t>IL</t>
        </is>
      </c>
      <c r="B17" s="1">
        <f>IF(SUMIFS('EIA SEDS data'!$AE$20:$AE$119,'EIA SEDS data'!$B$20:$B$119,A17,'EIA SEDS data'!$A$20:$A$119,"exports")&gt;0, 1, 0)</f>
        <v/>
      </c>
      <c r="C17" s="1">
        <f>SUMIFS('Cross border connections'!$R$4:$R$53,'Cross border connections'!$P$4:$P$53,Calculations!A17)</f>
        <v/>
      </c>
      <c r="D17" s="1">
        <f>B17*C17</f>
        <v/>
      </c>
      <c r="E17" s="1">
        <f>IF($D$54=0,0,D17/$D$54)</f>
        <v/>
      </c>
    </row>
    <row r="18">
      <c r="A18" s="4" t="inlineStr">
        <is>
          <t>IN</t>
        </is>
      </c>
      <c r="B18" s="1">
        <f>IF(SUMIFS('EIA SEDS data'!$AE$20:$AE$119,'EIA SEDS data'!$B$20:$B$119,A18,'EIA SEDS data'!$A$20:$A$119,"exports")&gt;0, 1, 0)</f>
        <v/>
      </c>
      <c r="C18" s="1">
        <f>SUMIFS('Cross border connections'!$R$4:$R$53,'Cross border connections'!$P$4:$P$53,Calculations!A18)</f>
        <v/>
      </c>
      <c r="D18" s="1">
        <f>B18*C18</f>
        <v/>
      </c>
      <c r="E18" s="1">
        <f>IF($D$54=0,0,D18/$D$54)</f>
        <v/>
      </c>
    </row>
    <row r="19">
      <c r="A19" s="4" t="inlineStr">
        <is>
          <t>KS</t>
        </is>
      </c>
      <c r="B19" s="1">
        <f>IF(SUMIFS('EIA SEDS data'!$AE$20:$AE$119,'EIA SEDS data'!$B$20:$B$119,A19,'EIA SEDS data'!$A$20:$A$119,"exports")&gt;0, 1, 0)</f>
        <v/>
      </c>
      <c r="C19" s="1">
        <f>SUMIFS('Cross border connections'!$R$4:$R$53,'Cross border connections'!$P$4:$P$53,Calculations!A19)</f>
        <v/>
      </c>
      <c r="D19" s="1">
        <f>B19*C19</f>
        <v/>
      </c>
      <c r="E19" s="1">
        <f>IF($D$54=0,0,D19/$D$54)</f>
        <v/>
      </c>
    </row>
    <row r="20">
      <c r="A20" s="4" t="inlineStr">
        <is>
          <t>KY</t>
        </is>
      </c>
      <c r="B20" s="1">
        <f>IF(SUMIFS('EIA SEDS data'!$AE$20:$AE$119,'EIA SEDS data'!$B$20:$B$119,A20,'EIA SEDS data'!$A$20:$A$119,"exports")&gt;0, 1, 0)</f>
        <v/>
      </c>
      <c r="C20" s="1">
        <f>SUMIFS('Cross border connections'!$R$4:$R$53,'Cross border connections'!$P$4:$P$53,Calculations!A20)</f>
        <v/>
      </c>
      <c r="D20" s="1">
        <f>B20*C20</f>
        <v/>
      </c>
      <c r="E20" s="1">
        <f>IF($D$54=0,0,D20/$D$54)</f>
        <v/>
      </c>
    </row>
    <row r="21" ht="15.75" customHeight="1" s="157">
      <c r="A21" s="4" t="inlineStr">
        <is>
          <t>LA</t>
        </is>
      </c>
      <c r="B21" s="1">
        <f>IF(SUMIFS('EIA SEDS data'!$AE$20:$AE$119,'EIA SEDS data'!$B$20:$B$119,A21,'EIA SEDS data'!$A$20:$A$119,"exports")&gt;0, 1, 0)</f>
        <v/>
      </c>
      <c r="C21" s="1">
        <f>SUMIFS('Cross border connections'!$R$4:$R$53,'Cross border connections'!$P$4:$P$53,Calculations!A21)</f>
        <v/>
      </c>
      <c r="D21" s="1">
        <f>B21*C21</f>
        <v/>
      </c>
      <c r="E21" s="1">
        <f>IF($D$54=0,0,D21/$D$54)</f>
        <v/>
      </c>
    </row>
    <row r="22" ht="15.75" customHeight="1" s="157">
      <c r="A22" s="4" t="inlineStr">
        <is>
          <t>MA</t>
        </is>
      </c>
      <c r="B22" s="1">
        <f>IF(SUMIFS('EIA SEDS data'!$AE$20:$AE$119,'EIA SEDS data'!$B$20:$B$119,A22,'EIA SEDS data'!$A$20:$A$119,"exports")&gt;0, 1, 0)</f>
        <v/>
      </c>
      <c r="C22" s="1">
        <f>SUMIFS('Cross border connections'!$R$4:$R$53,'Cross border connections'!$P$4:$P$53,Calculations!A22)</f>
        <v/>
      </c>
      <c r="D22" s="1">
        <f>B22*C22</f>
        <v/>
      </c>
      <c r="E22" s="1">
        <f>IF($D$54=0,0,D22/$D$54)</f>
        <v/>
      </c>
    </row>
    <row r="23" ht="15.75" customHeight="1" s="157">
      <c r="A23" s="4" t="inlineStr">
        <is>
          <t>MD</t>
        </is>
      </c>
      <c r="B23" s="1">
        <f>IF(SUMIFS('EIA SEDS data'!$AE$20:$AE$119,'EIA SEDS data'!$B$20:$B$119,A23,'EIA SEDS data'!$A$20:$A$119,"exports")&gt;0, 1, 0)</f>
        <v/>
      </c>
      <c r="C23" s="1">
        <f>SUMIFS('Cross border connections'!$R$4:$R$53,'Cross border connections'!$P$4:$P$53,Calculations!A23)</f>
        <v/>
      </c>
      <c r="D23" s="1">
        <f>B23*C23</f>
        <v/>
      </c>
      <c r="E23" s="1">
        <f>IF($D$54=0,0,D23/$D$54)</f>
        <v/>
      </c>
    </row>
    <row r="24" ht="15.75" customHeight="1" s="157">
      <c r="A24" s="4" t="inlineStr">
        <is>
          <t>ME</t>
        </is>
      </c>
      <c r="B24" s="1">
        <f>IF(SUMIFS('EIA SEDS data'!$AE$20:$AE$119,'EIA SEDS data'!$B$20:$B$119,A24,'EIA SEDS data'!$A$20:$A$119,"exports")&gt;0, 1, 0)</f>
        <v/>
      </c>
      <c r="C24" s="1">
        <f>SUMIFS('Cross border connections'!$R$4:$R$53,'Cross border connections'!$P$4:$P$53,Calculations!A24)</f>
        <v/>
      </c>
      <c r="D24" s="1">
        <f>B24*C24</f>
        <v/>
      </c>
      <c r="E24" s="1">
        <f>IF($D$54=0,0,D24/$D$54)</f>
        <v/>
      </c>
    </row>
    <row r="25" ht="15.75" customHeight="1" s="157">
      <c r="A25" s="4" t="inlineStr">
        <is>
          <t>MI</t>
        </is>
      </c>
      <c r="B25" s="1">
        <f>IF(SUMIFS('EIA SEDS data'!$AE$20:$AE$119,'EIA SEDS data'!$B$20:$B$119,A25,'EIA SEDS data'!$A$20:$A$119,"exports")&gt;0, 1, 0)</f>
        <v/>
      </c>
      <c r="C25" s="1">
        <f>SUMIFS('Cross border connections'!$R$4:$R$53,'Cross border connections'!$P$4:$P$53,Calculations!A25)</f>
        <v/>
      </c>
      <c r="D25" s="1">
        <f>B25*C25</f>
        <v/>
      </c>
      <c r="E25" s="1">
        <f>IF($D$54=0,0,D25/$D$54)</f>
        <v/>
      </c>
    </row>
    <row r="26" ht="15.75" customHeight="1" s="157">
      <c r="A26" s="4" t="inlineStr">
        <is>
          <t>MN</t>
        </is>
      </c>
      <c r="B26" s="1">
        <f>IF(SUMIFS('EIA SEDS data'!$AE$20:$AE$119,'EIA SEDS data'!$B$20:$B$119,A26,'EIA SEDS data'!$A$20:$A$119,"exports")&gt;0, 1, 0)</f>
        <v/>
      </c>
      <c r="C26" s="1">
        <f>SUMIFS('Cross border connections'!$R$4:$R$53,'Cross border connections'!$P$4:$P$53,Calculations!A26)</f>
        <v/>
      </c>
      <c r="D26" s="1">
        <f>B26*C26</f>
        <v/>
      </c>
      <c r="E26" s="1">
        <f>IF($D$54=0,0,D26/$D$54)</f>
        <v/>
      </c>
    </row>
    <row r="27" ht="15.75" customHeight="1" s="157">
      <c r="A27" s="4" t="inlineStr">
        <is>
          <t>MO</t>
        </is>
      </c>
      <c r="B27" s="1">
        <f>IF(SUMIFS('EIA SEDS data'!$AE$20:$AE$119,'EIA SEDS data'!$B$20:$B$119,A27,'EIA SEDS data'!$A$20:$A$119,"exports")&gt;0, 1, 0)</f>
        <v/>
      </c>
      <c r="C27" s="1">
        <f>SUMIFS('Cross border connections'!$R$4:$R$53,'Cross border connections'!$P$4:$P$53,Calculations!A27)</f>
        <v/>
      </c>
      <c r="D27" s="1">
        <f>B27*C27</f>
        <v/>
      </c>
      <c r="E27" s="1">
        <f>IF($D$54=0,0,D27/$D$54)</f>
        <v/>
      </c>
    </row>
    <row r="28" ht="15.75" customHeight="1" s="157">
      <c r="A28" s="4" t="inlineStr">
        <is>
          <t>MS</t>
        </is>
      </c>
      <c r="B28" s="1">
        <f>IF(SUMIFS('EIA SEDS data'!$AE$20:$AE$119,'EIA SEDS data'!$B$20:$B$119,A28,'EIA SEDS data'!$A$20:$A$119,"exports")&gt;0, 1, 0)</f>
        <v/>
      </c>
      <c r="C28" s="1">
        <f>SUMIFS('Cross border connections'!$R$4:$R$53,'Cross border connections'!$P$4:$P$53,Calculations!A28)</f>
        <v/>
      </c>
      <c r="D28" s="1">
        <f>B28*C28</f>
        <v/>
      </c>
      <c r="E28" s="1">
        <f>IF($D$54=0,0,D28/$D$54)</f>
        <v/>
      </c>
    </row>
    <row r="29" ht="15.75" customHeight="1" s="157">
      <c r="A29" s="4" t="inlineStr">
        <is>
          <t>MT</t>
        </is>
      </c>
      <c r="B29" s="1">
        <f>IF(SUMIFS('EIA SEDS data'!$AE$20:$AE$119,'EIA SEDS data'!$B$20:$B$119,A29,'EIA SEDS data'!$A$20:$A$119,"exports")&gt;0, 1, 0)</f>
        <v/>
      </c>
      <c r="C29" s="1">
        <f>SUMIFS('Cross border connections'!$R$4:$R$53,'Cross border connections'!$P$4:$P$53,Calculations!A29)</f>
        <v/>
      </c>
      <c r="D29" s="1">
        <f>B29*C29</f>
        <v/>
      </c>
      <c r="E29" s="1">
        <f>IF($D$54=0,0,D29/$D$54)</f>
        <v/>
      </c>
    </row>
    <row r="30" ht="15.75" customHeight="1" s="157">
      <c r="A30" s="4" t="inlineStr">
        <is>
          <t>NC</t>
        </is>
      </c>
      <c r="B30" s="1">
        <f>IF(SUMIFS('EIA SEDS data'!$AE$20:$AE$119,'EIA SEDS data'!$B$20:$B$119,A30,'EIA SEDS data'!$A$20:$A$119,"exports")&gt;0, 1, 0)</f>
        <v/>
      </c>
      <c r="C30" s="1">
        <f>SUMIFS('Cross border connections'!$R$4:$R$53,'Cross border connections'!$P$4:$P$53,Calculations!A30)</f>
        <v/>
      </c>
      <c r="D30" s="1">
        <f>B30*C30</f>
        <v/>
      </c>
      <c r="E30" s="1">
        <f>IF($D$54=0,0,D30/$D$54)</f>
        <v/>
      </c>
    </row>
    <row r="31" ht="15.75" customHeight="1" s="157">
      <c r="A31" s="4" t="inlineStr">
        <is>
          <t>ND</t>
        </is>
      </c>
      <c r="B31" s="1">
        <f>IF(SUMIFS('EIA SEDS data'!$AE$20:$AE$119,'EIA SEDS data'!$B$20:$B$119,A31,'EIA SEDS data'!$A$20:$A$119,"exports")&gt;0, 1, 0)</f>
        <v/>
      </c>
      <c r="C31" s="1">
        <f>SUMIFS('Cross border connections'!$R$4:$R$53,'Cross border connections'!$P$4:$P$53,Calculations!A31)</f>
        <v/>
      </c>
      <c r="D31" s="1">
        <f>B31*C31</f>
        <v/>
      </c>
      <c r="E31" s="1">
        <f>IF($D$54=0,0,D31/$D$54)</f>
        <v/>
      </c>
    </row>
    <row r="32" ht="15.75" customHeight="1" s="157">
      <c r="A32" s="4" t="inlineStr">
        <is>
          <t>NE</t>
        </is>
      </c>
      <c r="B32" s="1">
        <f>IF(SUMIFS('EIA SEDS data'!$AE$20:$AE$119,'EIA SEDS data'!$B$20:$B$119,A32,'EIA SEDS data'!$A$20:$A$119,"exports")&gt;0, 1, 0)</f>
        <v/>
      </c>
      <c r="C32" s="1">
        <f>SUMIFS('Cross border connections'!$R$4:$R$53,'Cross border connections'!$P$4:$P$53,Calculations!A32)</f>
        <v/>
      </c>
      <c r="D32" s="1">
        <f>B32*C32</f>
        <v/>
      </c>
      <c r="E32" s="1">
        <f>IF($D$54=0,0,D32/$D$54)</f>
        <v/>
      </c>
    </row>
    <row r="33" ht="15.75" customHeight="1" s="157">
      <c r="A33" s="4" t="inlineStr">
        <is>
          <t>NH</t>
        </is>
      </c>
      <c r="B33" s="1">
        <f>IF(SUMIFS('EIA SEDS data'!$AE$20:$AE$119,'EIA SEDS data'!$B$20:$B$119,A33,'EIA SEDS data'!$A$20:$A$119,"exports")&gt;0, 1, 0)</f>
        <v/>
      </c>
      <c r="C33" s="1">
        <f>SUMIFS('Cross border connections'!$R$4:$R$53,'Cross border connections'!$P$4:$P$53,Calculations!A33)</f>
        <v/>
      </c>
      <c r="D33" s="1">
        <f>B33*C33</f>
        <v/>
      </c>
      <c r="E33" s="1">
        <f>IF($D$54=0,0,D33/$D$54)</f>
        <v/>
      </c>
    </row>
    <row r="34" ht="15.75" customHeight="1" s="157">
      <c r="A34" s="4" t="inlineStr">
        <is>
          <t>NJ</t>
        </is>
      </c>
      <c r="B34" s="1">
        <f>IF(SUMIFS('EIA SEDS data'!$AE$20:$AE$119,'EIA SEDS data'!$B$20:$B$119,A34,'EIA SEDS data'!$A$20:$A$119,"exports")&gt;0, 1, 0)</f>
        <v/>
      </c>
      <c r="C34" s="1">
        <f>SUMIFS('Cross border connections'!$R$4:$R$53,'Cross border connections'!$P$4:$P$53,Calculations!A34)</f>
        <v/>
      </c>
      <c r="D34" s="1">
        <f>B34*C34</f>
        <v/>
      </c>
      <c r="E34" s="1">
        <f>IF($D$54=0,0,D34/$D$54)</f>
        <v/>
      </c>
    </row>
    <row r="35" ht="15.75" customHeight="1" s="157">
      <c r="A35" s="4" t="inlineStr">
        <is>
          <t>NM</t>
        </is>
      </c>
      <c r="B35" s="1">
        <f>IF(SUMIFS('EIA SEDS data'!$AE$20:$AE$119,'EIA SEDS data'!$B$20:$B$119,A35,'EIA SEDS data'!$A$20:$A$119,"exports")&gt;0, 1, 0)</f>
        <v/>
      </c>
      <c r="C35" s="1">
        <f>SUMIFS('Cross border connections'!$R$4:$R$53,'Cross border connections'!$P$4:$P$53,Calculations!A35)</f>
        <v/>
      </c>
      <c r="D35" s="1">
        <f>B35*C35</f>
        <v/>
      </c>
      <c r="E35" s="1">
        <f>IF($D$54=0,0,D35/$D$54)</f>
        <v/>
      </c>
    </row>
    <row r="36" ht="15.75" customHeight="1" s="157">
      <c r="A36" s="4" t="inlineStr">
        <is>
          <t>NV</t>
        </is>
      </c>
      <c r="B36" s="1">
        <f>IF(SUMIFS('EIA SEDS data'!$AE$20:$AE$119,'EIA SEDS data'!$B$20:$B$119,A36,'EIA SEDS data'!$A$20:$A$119,"exports")&gt;0, 1, 0)</f>
        <v/>
      </c>
      <c r="C36" s="1">
        <f>SUMIFS('Cross border connections'!$R$4:$R$53,'Cross border connections'!$P$4:$P$53,Calculations!A36)</f>
        <v/>
      </c>
      <c r="D36" s="1">
        <f>B36*C36</f>
        <v/>
      </c>
      <c r="E36" s="1">
        <f>IF($D$54=0,0,D36/$D$54)</f>
        <v/>
      </c>
    </row>
    <row r="37" ht="15.75" customHeight="1" s="157">
      <c r="A37" s="4" t="inlineStr">
        <is>
          <t>NY</t>
        </is>
      </c>
      <c r="B37" s="1">
        <f>IF(SUMIFS('EIA SEDS data'!$AE$20:$AE$119,'EIA SEDS data'!$B$20:$B$119,A37,'EIA SEDS data'!$A$20:$A$119,"exports")&gt;0, 1, 0)</f>
        <v/>
      </c>
      <c r="C37" s="1">
        <f>SUMIFS('Cross border connections'!$R$4:$R$53,'Cross border connections'!$P$4:$P$53,Calculations!A37)</f>
        <v/>
      </c>
      <c r="D37" s="1">
        <f>B37*C37</f>
        <v/>
      </c>
      <c r="E37" s="1">
        <f>IF($D$54=0,0,D37/$D$54)</f>
        <v/>
      </c>
    </row>
    <row r="38" ht="15.75" customHeight="1" s="157">
      <c r="A38" s="4" t="inlineStr">
        <is>
          <t>OH</t>
        </is>
      </c>
      <c r="B38" s="1">
        <f>IF(SUMIFS('EIA SEDS data'!$AE$20:$AE$119,'EIA SEDS data'!$B$20:$B$119,A38,'EIA SEDS data'!$A$20:$A$119,"exports")&gt;0, 1, 0)</f>
        <v/>
      </c>
      <c r="C38" s="1">
        <f>SUMIFS('Cross border connections'!$R$4:$R$53,'Cross border connections'!$P$4:$P$53,Calculations!A38)</f>
        <v/>
      </c>
      <c r="D38" s="1">
        <f>B38*C38</f>
        <v/>
      </c>
      <c r="E38" s="1">
        <f>IF($D$54=0,0,D38/$D$54)</f>
        <v/>
      </c>
    </row>
    <row r="39" ht="15.75" customHeight="1" s="157">
      <c r="A39" s="4" t="inlineStr">
        <is>
          <t>OK</t>
        </is>
      </c>
      <c r="B39" s="1">
        <f>IF(SUMIFS('EIA SEDS data'!$AE$20:$AE$119,'EIA SEDS data'!$B$20:$B$119,A39,'EIA SEDS data'!$A$20:$A$119,"exports")&gt;0, 1, 0)</f>
        <v/>
      </c>
      <c r="C39" s="1">
        <f>SUMIFS('Cross border connections'!$R$4:$R$53,'Cross border connections'!$P$4:$P$53,Calculations!A39)</f>
        <v/>
      </c>
      <c r="D39" s="1">
        <f>B39*C39</f>
        <v/>
      </c>
      <c r="E39" s="1">
        <f>IF($D$54=0,0,D39/$D$54)</f>
        <v/>
      </c>
    </row>
    <row r="40" ht="15.75" customHeight="1" s="157">
      <c r="A40" s="4" t="inlineStr">
        <is>
          <t>OR</t>
        </is>
      </c>
      <c r="B40" s="1">
        <f>IF(SUMIFS('EIA SEDS data'!$AE$20:$AE$119,'EIA SEDS data'!$B$20:$B$119,A40,'EIA SEDS data'!$A$20:$A$119,"exports")&gt;0, 1, 0)</f>
        <v/>
      </c>
      <c r="C40" s="1">
        <f>SUMIFS('Cross border connections'!$R$4:$R$53,'Cross border connections'!$P$4:$P$53,Calculations!A40)</f>
        <v/>
      </c>
      <c r="D40" s="1">
        <f>B40*C40</f>
        <v/>
      </c>
      <c r="E40" s="1">
        <f>IF($D$54=0,0,D40/$D$54)</f>
        <v/>
      </c>
    </row>
    <row r="41" ht="15.75" customHeight="1" s="157">
      <c r="A41" s="4" t="inlineStr">
        <is>
          <t>PA</t>
        </is>
      </c>
      <c r="B41" s="1">
        <f>IF(SUMIFS('EIA SEDS data'!$AE$20:$AE$119,'EIA SEDS data'!$B$20:$B$119,A41,'EIA SEDS data'!$A$20:$A$119,"exports")&gt;0, 1, 0)</f>
        <v/>
      </c>
      <c r="C41" s="1">
        <f>SUMIFS('Cross border connections'!$R$4:$R$53,'Cross border connections'!$P$4:$P$53,Calculations!A41)</f>
        <v/>
      </c>
      <c r="D41" s="1">
        <f>B41*C41</f>
        <v/>
      </c>
      <c r="E41" s="1">
        <f>IF($D$54=0,0,D41/$D$54)</f>
        <v/>
      </c>
    </row>
    <row r="42" ht="15.75" customHeight="1" s="157">
      <c r="A42" s="4" t="inlineStr">
        <is>
          <t>RI</t>
        </is>
      </c>
      <c r="B42" s="1">
        <f>IF(SUMIFS('EIA SEDS data'!$AE$20:$AE$119,'EIA SEDS data'!$B$20:$B$119,A42,'EIA SEDS data'!$A$20:$A$119,"exports")&gt;0, 1, 0)</f>
        <v/>
      </c>
      <c r="C42" s="1">
        <f>SUMIFS('Cross border connections'!$R$4:$R$53,'Cross border connections'!$P$4:$P$53,Calculations!A42)</f>
        <v/>
      </c>
      <c r="D42" s="1">
        <f>B42*C42</f>
        <v/>
      </c>
      <c r="E42" s="1">
        <f>IF($D$54=0,0,D42/$D$54)</f>
        <v/>
      </c>
    </row>
    <row r="43" ht="15.75" customHeight="1" s="157">
      <c r="A43" s="4" t="inlineStr">
        <is>
          <t>SC</t>
        </is>
      </c>
      <c r="B43" s="1">
        <f>IF(SUMIFS('EIA SEDS data'!$AE$20:$AE$119,'EIA SEDS data'!$B$20:$B$119,A43,'EIA SEDS data'!$A$20:$A$119,"exports")&gt;0, 1, 0)</f>
        <v/>
      </c>
      <c r="C43" s="1">
        <f>SUMIFS('Cross border connections'!$R$4:$R$53,'Cross border connections'!$P$4:$P$53,Calculations!A43)</f>
        <v/>
      </c>
      <c r="D43" s="1">
        <f>B43*C43</f>
        <v/>
      </c>
      <c r="E43" s="1">
        <f>IF($D$54=0,0,D43/$D$54)</f>
        <v/>
      </c>
    </row>
    <row r="44" ht="15.75" customHeight="1" s="157">
      <c r="A44" s="4" t="inlineStr">
        <is>
          <t>SD</t>
        </is>
      </c>
      <c r="B44" s="1">
        <f>IF(SUMIFS('EIA SEDS data'!$AE$20:$AE$119,'EIA SEDS data'!$B$20:$B$119,A44,'EIA SEDS data'!$A$20:$A$119,"exports")&gt;0, 1, 0)</f>
        <v/>
      </c>
      <c r="C44" s="1">
        <f>SUMIFS('Cross border connections'!$R$4:$R$53,'Cross border connections'!$P$4:$P$53,Calculations!A44)</f>
        <v/>
      </c>
      <c r="D44" s="1">
        <f>B44*C44</f>
        <v/>
      </c>
      <c r="E44" s="1">
        <f>IF($D$54=0,0,D44/$D$54)</f>
        <v/>
      </c>
    </row>
    <row r="45" ht="15.75" customHeight="1" s="157">
      <c r="A45" s="4" t="inlineStr">
        <is>
          <t>TN</t>
        </is>
      </c>
      <c r="B45" s="1">
        <f>IF(SUMIFS('EIA SEDS data'!$AE$20:$AE$119,'EIA SEDS data'!$B$20:$B$119,A45,'EIA SEDS data'!$A$20:$A$119,"exports")&gt;0, 1, 0)</f>
        <v/>
      </c>
      <c r="C45" s="1">
        <f>SUMIFS('Cross border connections'!$R$4:$R$53,'Cross border connections'!$P$4:$P$53,Calculations!A45)</f>
        <v/>
      </c>
      <c r="D45" s="1">
        <f>B45*C45</f>
        <v/>
      </c>
      <c r="E45" s="1">
        <f>IF($D$54=0,0,D45/$D$54)</f>
        <v/>
      </c>
    </row>
    <row r="46" ht="15.75" customHeight="1" s="157">
      <c r="A46" s="4" t="inlineStr">
        <is>
          <t>TX</t>
        </is>
      </c>
      <c r="B46" s="1">
        <f>IF(SUMIFS('EIA SEDS data'!$AE$20:$AE$119,'EIA SEDS data'!$B$20:$B$119,A46,'EIA SEDS data'!$A$20:$A$119,"exports")&gt;0, 1, 0)</f>
        <v/>
      </c>
      <c r="C46" s="1">
        <f>SUMIFS('Cross border connections'!$R$4:$R$53,'Cross border connections'!$P$4:$P$53,Calculations!A46)</f>
        <v/>
      </c>
      <c r="D46" s="1">
        <f>B46*C46</f>
        <v/>
      </c>
      <c r="E46" s="1">
        <f>IF($D$54=0,0,D46/$D$54)</f>
        <v/>
      </c>
    </row>
    <row r="47" ht="15.75" customHeight="1" s="157">
      <c r="A47" s="4" t="inlineStr">
        <is>
          <t>UT</t>
        </is>
      </c>
      <c r="B47" s="1">
        <f>IF(SUMIFS('EIA SEDS data'!$AE$20:$AE$119,'EIA SEDS data'!$B$20:$B$119,A47,'EIA SEDS data'!$A$20:$A$119,"exports")&gt;0, 1, 0)</f>
        <v/>
      </c>
      <c r="C47" s="1">
        <f>SUMIFS('Cross border connections'!$R$4:$R$53,'Cross border connections'!$P$4:$P$53,Calculations!A47)</f>
        <v/>
      </c>
      <c r="D47" s="1">
        <f>B47*C47</f>
        <v/>
      </c>
      <c r="E47" s="1">
        <f>IF($D$54=0,0,D47/$D$54)</f>
        <v/>
      </c>
    </row>
    <row r="48" ht="15.75" customHeight="1" s="157">
      <c r="A48" s="4" t="inlineStr">
        <is>
          <t>VA</t>
        </is>
      </c>
      <c r="B48" s="1">
        <f>IF(SUMIFS('EIA SEDS data'!$AE$20:$AE$119,'EIA SEDS data'!$B$20:$B$119,A48,'EIA SEDS data'!$A$20:$A$119,"exports")&gt;0, 1, 0)</f>
        <v/>
      </c>
      <c r="C48" s="1">
        <f>SUMIFS('Cross border connections'!$R$4:$R$53,'Cross border connections'!$P$4:$P$53,Calculations!A48)</f>
        <v/>
      </c>
      <c r="D48" s="1">
        <f>B48*C48</f>
        <v/>
      </c>
      <c r="E48" s="1">
        <f>IF($D$54=0,0,D48/$D$54)</f>
        <v/>
      </c>
    </row>
    <row r="49" ht="15.75" customHeight="1" s="157">
      <c r="A49" s="4" t="inlineStr">
        <is>
          <t>VT</t>
        </is>
      </c>
      <c r="B49" s="1">
        <f>IF(SUMIFS('EIA SEDS data'!$AE$20:$AE$119,'EIA SEDS data'!$B$20:$B$119,A49,'EIA SEDS data'!$A$20:$A$119,"exports")&gt;0, 1, 0)</f>
        <v/>
      </c>
      <c r="C49" s="1">
        <f>SUMIFS('Cross border connections'!$R$4:$R$53,'Cross border connections'!$P$4:$P$53,Calculations!A49)</f>
        <v/>
      </c>
      <c r="D49" s="1">
        <f>B49*C49</f>
        <v/>
      </c>
      <c r="E49" s="1">
        <f>IF($D$54=0,0,D49/$D$54)</f>
        <v/>
      </c>
    </row>
    <row r="50" ht="15.75" customHeight="1" s="157">
      <c r="A50" s="4" t="inlineStr">
        <is>
          <t>WA</t>
        </is>
      </c>
      <c r="B50" s="1">
        <f>IF(SUMIFS('EIA SEDS data'!$AE$20:$AE$119,'EIA SEDS data'!$B$20:$B$119,A50,'EIA SEDS data'!$A$20:$A$119,"exports")&gt;0, 1, 0)</f>
        <v/>
      </c>
      <c r="C50" s="1">
        <f>SUMIFS('Cross border connections'!$R$4:$R$53,'Cross border connections'!$P$4:$P$53,Calculations!A50)</f>
        <v/>
      </c>
      <c r="D50" s="1">
        <f>B50*C50</f>
        <v/>
      </c>
      <c r="E50" s="1">
        <f>IF($D$54=0,0,D50/$D$54)</f>
        <v/>
      </c>
    </row>
    <row r="51" ht="15.75" customHeight="1" s="157">
      <c r="A51" s="4" t="inlineStr">
        <is>
          <t>WI</t>
        </is>
      </c>
      <c r="B51" s="1">
        <f>IF(SUMIFS('EIA SEDS data'!$AE$20:$AE$119,'EIA SEDS data'!$B$20:$B$119,A51,'EIA SEDS data'!$A$20:$A$119,"exports")&gt;0, 1, 0)</f>
        <v/>
      </c>
      <c r="C51" s="1">
        <f>SUMIFS('Cross border connections'!$R$4:$R$53,'Cross border connections'!$P$4:$P$53,Calculations!A51)</f>
        <v/>
      </c>
      <c r="D51" s="1">
        <f>B51*C51</f>
        <v/>
      </c>
      <c r="E51" s="1">
        <f>IF($D$54=0,0,D51/$D$54)</f>
        <v/>
      </c>
    </row>
    <row r="52" ht="15.75" customHeight="1" s="157">
      <c r="A52" s="4" t="inlineStr">
        <is>
          <t>WV</t>
        </is>
      </c>
      <c r="B52" s="1">
        <f>IF(SUMIFS('EIA SEDS data'!$AE$20:$AE$119,'EIA SEDS data'!$B$20:$B$119,A52,'EIA SEDS data'!$A$20:$A$119,"exports")&gt;0, 1, 0)</f>
        <v/>
      </c>
      <c r="C52" s="1">
        <f>SUMIFS('Cross border connections'!$R$4:$R$53,'Cross border connections'!$P$4:$P$53,Calculations!A52)</f>
        <v/>
      </c>
      <c r="D52" s="1">
        <f>B52*C52</f>
        <v/>
      </c>
      <c r="E52" s="1">
        <f>IF($D$54=0,0,D52/$D$54)</f>
        <v/>
      </c>
    </row>
    <row r="53" ht="15.75" customHeight="1" s="157">
      <c r="A53" s="4" t="inlineStr">
        <is>
          <t>WY</t>
        </is>
      </c>
      <c r="B53" s="1">
        <f>IF(SUMIFS('EIA SEDS data'!$AE$20:$AE$119,'EIA SEDS data'!$B$20:$B$119,A53,'EIA SEDS data'!$A$20:$A$119,"exports")&gt;0, 1, 0)</f>
        <v/>
      </c>
      <c r="C53" s="1">
        <f>SUMIFS('Cross border connections'!$R$4:$R$53,'Cross border connections'!$P$4:$P$53,Calculations!A53)</f>
        <v/>
      </c>
      <c r="D53" s="1">
        <f>B53*C53</f>
        <v/>
      </c>
      <c r="E53" s="1">
        <f>IF($D$54=0,0,D53/$D$54)</f>
        <v/>
      </c>
    </row>
    <row r="54" ht="15.75" customHeight="1" s="157">
      <c r="A54" s="28" t="inlineStr">
        <is>
          <t>Total</t>
        </is>
      </c>
      <c r="B54" s="70">
        <f>SUM(B3:B53)</f>
        <v/>
      </c>
      <c r="C54" s="70">
        <f>SUM(C3:C53)</f>
        <v/>
      </c>
      <c r="D54" s="70">
        <f>SUM(D3:D53)</f>
        <v/>
      </c>
      <c r="E54" s="70">
        <f>SUM(E3:E53)</f>
        <v/>
      </c>
    </row>
    <row r="55" ht="15.75" customHeight="1" s="157">
      <c r="A55" s="70" t="n"/>
    </row>
    <row r="56" ht="15.75" customHeight="1" s="157"/>
    <row r="57" ht="15.75" customHeight="1" s="157">
      <c r="A57" s="2" t="inlineStr">
        <is>
          <t>Weighted resource mix (fraction) of imports (from second table in ReEDs Generation Data tab starting on line 728)</t>
        </is>
      </c>
      <c r="B57" s="3" t="n"/>
      <c r="C57" s="3" t="n"/>
      <c r="D57" s="3" t="n"/>
      <c r="E57" s="3" t="n"/>
    </row>
    <row r="58" ht="15.75" customHeight="1" s="157">
      <c r="A58" s="29" t="inlineStr">
        <is>
          <t>(interstate)</t>
        </is>
      </c>
    </row>
    <row r="59" ht="15.75" customHeight="1" s="157">
      <c r="A59" s="4" t="n"/>
      <c r="B59" s="1" t="n">
        <v>2019</v>
      </c>
      <c r="C59" s="1">
        <f>B59+1</f>
        <v/>
      </c>
      <c r="D59" s="1">
        <f>C59+1</f>
        <v/>
      </c>
      <c r="E59" s="1">
        <f>D59+1</f>
        <v/>
      </c>
      <c r="F59" s="1">
        <f>E59+1</f>
        <v/>
      </c>
      <c r="G59" s="1">
        <f>F59+1</f>
        <v/>
      </c>
      <c r="H59" s="1">
        <f>G59+1</f>
        <v/>
      </c>
      <c r="I59" s="1">
        <f>H59+1</f>
        <v/>
      </c>
      <c r="J59" s="1">
        <f>I59+1</f>
        <v/>
      </c>
      <c r="K59" s="1">
        <f>J59+1</f>
        <v/>
      </c>
      <c r="L59" s="1">
        <f>K59+1</f>
        <v/>
      </c>
      <c r="M59" s="1">
        <f>L59+1</f>
        <v/>
      </c>
    </row>
    <row r="60" ht="15.75" customHeight="1" s="157">
      <c r="A60" s="4" t="inlineStr">
        <is>
          <t>hard coal</t>
        </is>
      </c>
      <c r="B60" s="1">
        <f>SUMIFS('ReEDs Generation Data'!G$729:G$1448,'ReEDs Generation Data'!$E$729:$E$1448,Calculations!$A60)</f>
        <v/>
      </c>
      <c r="C60" s="1">
        <f>SUMIFS('ReEDs Generation Data'!H$729:H$1448,'ReEDs Generation Data'!$E$729:$E$1448,Calculations!$A60)</f>
        <v/>
      </c>
      <c r="D60" s="1">
        <f>SUMIFS('ReEDs Generation Data'!I$729:I$1448,'ReEDs Generation Data'!$E$729:$E$1448,Calculations!$A60)</f>
        <v/>
      </c>
      <c r="E60" s="1">
        <f>SUMIFS('ReEDs Generation Data'!J$729:J$1448,'ReEDs Generation Data'!$E$729:$E$1448,Calculations!$A60)</f>
        <v/>
      </c>
      <c r="F60" s="1">
        <f>SUMIFS('ReEDs Generation Data'!K$729:K$1448,'ReEDs Generation Data'!$E$729:$E$1448,Calculations!$A60)</f>
        <v/>
      </c>
      <c r="G60" s="1">
        <f>SUMIFS('ReEDs Generation Data'!L$729:L$1448,'ReEDs Generation Data'!$E$729:$E$1448,Calculations!$A60)</f>
        <v/>
      </c>
      <c r="H60" s="1">
        <f>SUMIFS('ReEDs Generation Data'!M$729:M$1448,'ReEDs Generation Data'!$E$729:$E$1448,Calculations!$A60)</f>
        <v/>
      </c>
      <c r="I60" s="1">
        <f>SUMIFS('ReEDs Generation Data'!N$729:N$1448,'ReEDs Generation Data'!$E$729:$E$1448,Calculations!$A60)</f>
        <v/>
      </c>
      <c r="J60" s="1">
        <f>SUMIFS('ReEDs Generation Data'!O$729:O$1448,'ReEDs Generation Data'!$E$729:$E$1448,Calculations!$A60)</f>
        <v/>
      </c>
      <c r="K60" s="1">
        <f>SUMIFS('ReEDs Generation Data'!P$729:P$1448,'ReEDs Generation Data'!$E$729:$E$1448,Calculations!$A60)</f>
        <v/>
      </c>
      <c r="L60" s="1">
        <f>SUMIFS('ReEDs Generation Data'!Q$729:Q$1448,'ReEDs Generation Data'!$E$729:$E$1448,Calculations!$A60)</f>
        <v/>
      </c>
      <c r="M60" s="1">
        <f>SUMIFS('ReEDs Generation Data'!R$729:R$1448,'ReEDs Generation Data'!$E$729:$E$1448,Calculations!$A60)</f>
        <v/>
      </c>
    </row>
    <row r="61" ht="15.75" customHeight="1" s="157">
      <c r="A61" s="4" t="inlineStr">
        <is>
          <t>natural gas nonpeaker</t>
        </is>
      </c>
      <c r="B61" s="1">
        <f>SUMIFS('ReEDs Generation Data'!G$729:G$1448,'ReEDs Generation Data'!$E$729:$E$1448,Calculations!$A61)</f>
        <v/>
      </c>
      <c r="C61" s="1">
        <f>SUMIFS('ReEDs Generation Data'!H$729:H$1448,'ReEDs Generation Data'!$E$729:$E$1448,Calculations!$A61)</f>
        <v/>
      </c>
      <c r="D61" s="1">
        <f>SUMIFS('ReEDs Generation Data'!I$729:I$1448,'ReEDs Generation Data'!$E$729:$E$1448,Calculations!$A61)</f>
        <v/>
      </c>
      <c r="E61" s="1">
        <f>SUMIFS('ReEDs Generation Data'!J$729:J$1448,'ReEDs Generation Data'!$E$729:$E$1448,Calculations!$A61)</f>
        <v/>
      </c>
      <c r="F61" s="1">
        <f>SUMIFS('ReEDs Generation Data'!K$729:K$1448,'ReEDs Generation Data'!$E$729:$E$1448,Calculations!$A61)</f>
        <v/>
      </c>
      <c r="G61" s="1">
        <f>SUMIFS('ReEDs Generation Data'!L$729:L$1448,'ReEDs Generation Data'!$E$729:$E$1448,Calculations!$A61)</f>
        <v/>
      </c>
      <c r="H61" s="1">
        <f>SUMIFS('ReEDs Generation Data'!M$729:M$1448,'ReEDs Generation Data'!$E$729:$E$1448,Calculations!$A61)</f>
        <v/>
      </c>
      <c r="I61" s="1">
        <f>SUMIFS('ReEDs Generation Data'!N$729:N$1448,'ReEDs Generation Data'!$E$729:$E$1448,Calculations!$A61)</f>
        <v/>
      </c>
      <c r="J61" s="1">
        <f>SUMIFS('ReEDs Generation Data'!O$729:O$1448,'ReEDs Generation Data'!$E$729:$E$1448,Calculations!$A61)</f>
        <v/>
      </c>
      <c r="K61" s="1">
        <f>SUMIFS('ReEDs Generation Data'!P$729:P$1448,'ReEDs Generation Data'!$E$729:$E$1448,Calculations!$A61)</f>
        <v/>
      </c>
      <c r="L61" s="1">
        <f>SUMIFS('ReEDs Generation Data'!Q$729:Q$1448,'ReEDs Generation Data'!$E$729:$E$1448,Calculations!$A61)</f>
        <v/>
      </c>
      <c r="M61" s="1">
        <f>SUMIFS('ReEDs Generation Data'!R$729:R$1448,'ReEDs Generation Data'!$E$729:$E$1448,Calculations!$A61)</f>
        <v/>
      </c>
      <c r="N61" s="4" t="n"/>
      <c r="O61" s="4" t="n"/>
      <c r="P61" s="4" t="n"/>
      <c r="Q61" s="4" t="n"/>
      <c r="R61" s="4" t="n"/>
      <c r="S61" s="4" t="n"/>
      <c r="T61" s="4" t="n"/>
      <c r="U61" s="4" t="n"/>
      <c r="V61" s="4" t="n"/>
      <c r="W61" s="4" t="n"/>
      <c r="X61" s="4" t="n"/>
      <c r="Y61" s="4" t="n"/>
      <c r="Z61" s="4" t="n"/>
      <c r="AA61" s="4" t="n"/>
      <c r="AB61" s="4" t="n"/>
      <c r="AC61" s="4" t="n"/>
      <c r="AD61" s="4" t="n"/>
      <c r="AE61" s="4" t="n"/>
      <c r="AF61" s="4" t="n"/>
      <c r="AG61" s="4" t="n"/>
    </row>
    <row r="62" ht="15.75" customHeight="1" s="157">
      <c r="A62" s="4" t="inlineStr">
        <is>
          <t>nuclear</t>
        </is>
      </c>
      <c r="B62" s="1">
        <f>SUMIFS('ReEDs Generation Data'!G$729:G$1448,'ReEDs Generation Data'!$E$729:$E$1448,Calculations!$A62)</f>
        <v/>
      </c>
      <c r="C62" s="1">
        <f>SUMIFS('ReEDs Generation Data'!H$729:H$1448,'ReEDs Generation Data'!$E$729:$E$1448,Calculations!$A62)</f>
        <v/>
      </c>
      <c r="D62" s="1">
        <f>SUMIFS('ReEDs Generation Data'!I$729:I$1448,'ReEDs Generation Data'!$E$729:$E$1448,Calculations!$A62)</f>
        <v/>
      </c>
      <c r="E62" s="1">
        <f>SUMIFS('ReEDs Generation Data'!J$729:J$1448,'ReEDs Generation Data'!$E$729:$E$1448,Calculations!$A62)</f>
        <v/>
      </c>
      <c r="F62" s="1">
        <f>SUMIFS('ReEDs Generation Data'!K$729:K$1448,'ReEDs Generation Data'!$E$729:$E$1448,Calculations!$A62)</f>
        <v/>
      </c>
      <c r="G62" s="1">
        <f>SUMIFS('ReEDs Generation Data'!L$729:L$1448,'ReEDs Generation Data'!$E$729:$E$1448,Calculations!$A62)</f>
        <v/>
      </c>
      <c r="H62" s="1">
        <f>SUMIFS('ReEDs Generation Data'!M$729:M$1448,'ReEDs Generation Data'!$E$729:$E$1448,Calculations!$A62)</f>
        <v/>
      </c>
      <c r="I62" s="1">
        <f>SUMIFS('ReEDs Generation Data'!N$729:N$1448,'ReEDs Generation Data'!$E$729:$E$1448,Calculations!$A62)</f>
        <v/>
      </c>
      <c r="J62" s="1">
        <f>SUMIFS('ReEDs Generation Data'!O$729:O$1448,'ReEDs Generation Data'!$E$729:$E$1448,Calculations!$A62)</f>
        <v/>
      </c>
      <c r="K62" s="1">
        <f>SUMIFS('ReEDs Generation Data'!P$729:P$1448,'ReEDs Generation Data'!$E$729:$E$1448,Calculations!$A62)</f>
        <v/>
      </c>
      <c r="L62" s="1">
        <f>SUMIFS('ReEDs Generation Data'!Q$729:Q$1448,'ReEDs Generation Data'!$E$729:$E$1448,Calculations!$A62)</f>
        <v/>
      </c>
      <c r="M62" s="1">
        <f>SUMIFS('ReEDs Generation Data'!R$729:R$1448,'ReEDs Generation Data'!$E$729:$E$1448,Calculations!$A62)</f>
        <v/>
      </c>
    </row>
    <row r="63" ht="15.75" customHeight="1" s="157">
      <c r="A63" s="4" t="inlineStr">
        <is>
          <t>hydro</t>
        </is>
      </c>
      <c r="B63" s="1">
        <f>SUMIFS('ReEDs Generation Data'!G$729:G$1448,'ReEDs Generation Data'!$E$729:$E$1448,Calculations!$A63)</f>
        <v/>
      </c>
      <c r="C63" s="1">
        <f>SUMIFS('ReEDs Generation Data'!H$729:H$1448,'ReEDs Generation Data'!$E$729:$E$1448,Calculations!$A63)</f>
        <v/>
      </c>
      <c r="D63" s="1">
        <f>SUMIFS('ReEDs Generation Data'!I$729:I$1448,'ReEDs Generation Data'!$E$729:$E$1448,Calculations!$A63)</f>
        <v/>
      </c>
      <c r="E63" s="1">
        <f>SUMIFS('ReEDs Generation Data'!J$729:J$1448,'ReEDs Generation Data'!$E$729:$E$1448,Calculations!$A63)</f>
        <v/>
      </c>
      <c r="F63" s="1">
        <f>SUMIFS('ReEDs Generation Data'!K$729:K$1448,'ReEDs Generation Data'!$E$729:$E$1448,Calculations!$A63)</f>
        <v/>
      </c>
      <c r="G63" s="1">
        <f>SUMIFS('ReEDs Generation Data'!L$729:L$1448,'ReEDs Generation Data'!$E$729:$E$1448,Calculations!$A63)</f>
        <v/>
      </c>
      <c r="H63" s="1">
        <f>SUMIFS('ReEDs Generation Data'!M$729:M$1448,'ReEDs Generation Data'!$E$729:$E$1448,Calculations!$A63)</f>
        <v/>
      </c>
      <c r="I63" s="1">
        <f>SUMIFS('ReEDs Generation Data'!N$729:N$1448,'ReEDs Generation Data'!$E$729:$E$1448,Calculations!$A63)</f>
        <v/>
      </c>
      <c r="J63" s="1">
        <f>SUMIFS('ReEDs Generation Data'!O$729:O$1448,'ReEDs Generation Data'!$E$729:$E$1448,Calculations!$A63)</f>
        <v/>
      </c>
      <c r="K63" s="1">
        <f>SUMIFS('ReEDs Generation Data'!P$729:P$1448,'ReEDs Generation Data'!$E$729:$E$1448,Calculations!$A63)</f>
        <v/>
      </c>
      <c r="L63" s="1">
        <f>SUMIFS('ReEDs Generation Data'!Q$729:Q$1448,'ReEDs Generation Data'!$E$729:$E$1448,Calculations!$A63)</f>
        <v/>
      </c>
      <c r="M63" s="1">
        <f>SUMIFS('ReEDs Generation Data'!R$729:R$1448,'ReEDs Generation Data'!$E$729:$E$1448,Calculations!$A63)</f>
        <v/>
      </c>
    </row>
    <row r="64" ht="15.75" customHeight="1" s="157">
      <c r="A64" s="4" t="inlineStr">
        <is>
          <t>onshore wind</t>
        </is>
      </c>
      <c r="B64" s="1">
        <f>SUMIFS('ReEDs Generation Data'!G$729:G$1448,'ReEDs Generation Data'!$E$729:$E$1448,Calculations!$A64)</f>
        <v/>
      </c>
      <c r="C64" s="1">
        <f>SUMIFS('ReEDs Generation Data'!H$729:H$1448,'ReEDs Generation Data'!$E$729:$E$1448,Calculations!$A64)</f>
        <v/>
      </c>
      <c r="D64" s="1">
        <f>SUMIFS('ReEDs Generation Data'!I$729:I$1448,'ReEDs Generation Data'!$E$729:$E$1448,Calculations!$A64)</f>
        <v/>
      </c>
      <c r="E64" s="1">
        <f>SUMIFS('ReEDs Generation Data'!J$729:J$1448,'ReEDs Generation Data'!$E$729:$E$1448,Calculations!$A64)</f>
        <v/>
      </c>
      <c r="F64" s="1">
        <f>SUMIFS('ReEDs Generation Data'!K$729:K$1448,'ReEDs Generation Data'!$E$729:$E$1448,Calculations!$A64)</f>
        <v/>
      </c>
      <c r="G64" s="1">
        <f>SUMIFS('ReEDs Generation Data'!L$729:L$1448,'ReEDs Generation Data'!$E$729:$E$1448,Calculations!$A64)</f>
        <v/>
      </c>
      <c r="H64" s="1">
        <f>SUMIFS('ReEDs Generation Data'!M$729:M$1448,'ReEDs Generation Data'!$E$729:$E$1448,Calculations!$A64)</f>
        <v/>
      </c>
      <c r="I64" s="1">
        <f>SUMIFS('ReEDs Generation Data'!N$729:N$1448,'ReEDs Generation Data'!$E$729:$E$1448,Calculations!$A64)</f>
        <v/>
      </c>
      <c r="J64" s="1">
        <f>SUMIFS('ReEDs Generation Data'!O$729:O$1448,'ReEDs Generation Data'!$E$729:$E$1448,Calculations!$A64)</f>
        <v/>
      </c>
      <c r="K64" s="1">
        <f>SUMIFS('ReEDs Generation Data'!P$729:P$1448,'ReEDs Generation Data'!$E$729:$E$1448,Calculations!$A64)</f>
        <v/>
      </c>
      <c r="L64" s="1">
        <f>SUMIFS('ReEDs Generation Data'!Q$729:Q$1448,'ReEDs Generation Data'!$E$729:$E$1448,Calculations!$A64)</f>
        <v/>
      </c>
      <c r="M64" s="1">
        <f>SUMIFS('ReEDs Generation Data'!R$729:R$1448,'ReEDs Generation Data'!$E$729:$E$1448,Calculations!$A64)</f>
        <v/>
      </c>
    </row>
    <row r="65" ht="15.75" customHeight="1" s="157">
      <c r="A65" s="4" t="inlineStr">
        <is>
          <t>solar PV</t>
        </is>
      </c>
      <c r="B65" s="1">
        <f>SUMIFS('ReEDs Generation Data'!G$729:G$1448,'ReEDs Generation Data'!$E$729:$E$1448,Calculations!$A65)</f>
        <v/>
      </c>
      <c r="C65" s="1">
        <f>SUMIFS('ReEDs Generation Data'!H$729:H$1448,'ReEDs Generation Data'!$E$729:$E$1448,Calculations!$A65)</f>
        <v/>
      </c>
      <c r="D65" s="1">
        <f>SUMIFS('ReEDs Generation Data'!I$729:I$1448,'ReEDs Generation Data'!$E$729:$E$1448,Calculations!$A65)</f>
        <v/>
      </c>
      <c r="E65" s="1">
        <f>SUMIFS('ReEDs Generation Data'!J$729:J$1448,'ReEDs Generation Data'!$E$729:$E$1448,Calculations!$A65)</f>
        <v/>
      </c>
      <c r="F65" s="1">
        <f>SUMIFS('ReEDs Generation Data'!K$729:K$1448,'ReEDs Generation Data'!$E$729:$E$1448,Calculations!$A65)</f>
        <v/>
      </c>
      <c r="G65" s="1">
        <f>SUMIFS('ReEDs Generation Data'!L$729:L$1448,'ReEDs Generation Data'!$E$729:$E$1448,Calculations!$A65)</f>
        <v/>
      </c>
      <c r="H65" s="1">
        <f>SUMIFS('ReEDs Generation Data'!M$729:M$1448,'ReEDs Generation Data'!$E$729:$E$1448,Calculations!$A65)</f>
        <v/>
      </c>
      <c r="I65" s="1">
        <f>SUMIFS('ReEDs Generation Data'!N$729:N$1448,'ReEDs Generation Data'!$E$729:$E$1448,Calculations!$A65)</f>
        <v/>
      </c>
      <c r="J65" s="1">
        <f>SUMIFS('ReEDs Generation Data'!O$729:O$1448,'ReEDs Generation Data'!$E$729:$E$1448,Calculations!$A65)</f>
        <v/>
      </c>
      <c r="K65" s="1">
        <f>SUMIFS('ReEDs Generation Data'!P$729:P$1448,'ReEDs Generation Data'!$E$729:$E$1448,Calculations!$A65)</f>
        <v/>
      </c>
      <c r="L65" s="1">
        <f>SUMIFS('ReEDs Generation Data'!Q$729:Q$1448,'ReEDs Generation Data'!$E$729:$E$1448,Calculations!$A65)</f>
        <v/>
      </c>
      <c r="M65" s="1">
        <f>SUMIFS('ReEDs Generation Data'!R$729:R$1448,'ReEDs Generation Data'!$E$729:$E$1448,Calculations!$A65)</f>
        <v/>
      </c>
    </row>
    <row r="66" ht="15.75" customHeight="1" s="157">
      <c r="A66" s="4" t="inlineStr">
        <is>
          <t>solar thermal</t>
        </is>
      </c>
      <c r="B66" s="1">
        <f>SUMIFS('ReEDs Generation Data'!G$729:G$1448,'ReEDs Generation Data'!$E$729:$E$1448,Calculations!$A66)</f>
        <v/>
      </c>
      <c r="C66" s="1">
        <f>SUMIFS('ReEDs Generation Data'!H$729:H$1448,'ReEDs Generation Data'!$E$729:$E$1448,Calculations!$A66)</f>
        <v/>
      </c>
      <c r="D66" s="1">
        <f>SUMIFS('ReEDs Generation Data'!I$729:I$1448,'ReEDs Generation Data'!$E$729:$E$1448,Calculations!$A66)</f>
        <v/>
      </c>
      <c r="E66" s="1">
        <f>SUMIFS('ReEDs Generation Data'!J$729:J$1448,'ReEDs Generation Data'!$E$729:$E$1448,Calculations!$A66)</f>
        <v/>
      </c>
      <c r="F66" s="1">
        <f>SUMIFS('ReEDs Generation Data'!K$729:K$1448,'ReEDs Generation Data'!$E$729:$E$1448,Calculations!$A66)</f>
        <v/>
      </c>
      <c r="G66" s="1">
        <f>SUMIFS('ReEDs Generation Data'!L$729:L$1448,'ReEDs Generation Data'!$E$729:$E$1448,Calculations!$A66)</f>
        <v/>
      </c>
      <c r="H66" s="1">
        <f>SUMIFS('ReEDs Generation Data'!M$729:M$1448,'ReEDs Generation Data'!$E$729:$E$1448,Calculations!$A66)</f>
        <v/>
      </c>
      <c r="I66" s="1">
        <f>SUMIFS('ReEDs Generation Data'!N$729:N$1448,'ReEDs Generation Data'!$E$729:$E$1448,Calculations!$A66)</f>
        <v/>
      </c>
      <c r="J66" s="1">
        <f>SUMIFS('ReEDs Generation Data'!O$729:O$1448,'ReEDs Generation Data'!$E$729:$E$1448,Calculations!$A66)</f>
        <v/>
      </c>
      <c r="K66" s="1">
        <f>SUMIFS('ReEDs Generation Data'!P$729:P$1448,'ReEDs Generation Data'!$E$729:$E$1448,Calculations!$A66)</f>
        <v/>
      </c>
      <c r="L66" s="1">
        <f>SUMIFS('ReEDs Generation Data'!Q$729:Q$1448,'ReEDs Generation Data'!$E$729:$E$1448,Calculations!$A66)</f>
        <v/>
      </c>
      <c r="M66" s="1">
        <f>SUMIFS('ReEDs Generation Data'!R$729:R$1448,'ReEDs Generation Data'!$E$729:$E$1448,Calculations!$A66)</f>
        <v/>
      </c>
    </row>
    <row r="67" ht="15.75" customHeight="1" s="157">
      <c r="A67" s="4" t="inlineStr">
        <is>
          <t>biomass</t>
        </is>
      </c>
      <c r="B67" s="1">
        <f>SUMIFS('ReEDs Generation Data'!G$729:G$1448,'ReEDs Generation Data'!$E$729:$E$1448,Calculations!$A67)</f>
        <v/>
      </c>
      <c r="C67" s="1">
        <f>SUMIFS('ReEDs Generation Data'!H$729:H$1448,'ReEDs Generation Data'!$E$729:$E$1448,Calculations!$A67)</f>
        <v/>
      </c>
      <c r="D67" s="1">
        <f>SUMIFS('ReEDs Generation Data'!I$729:I$1448,'ReEDs Generation Data'!$E$729:$E$1448,Calculations!$A67)</f>
        <v/>
      </c>
      <c r="E67" s="1">
        <f>SUMIFS('ReEDs Generation Data'!J$729:J$1448,'ReEDs Generation Data'!$E$729:$E$1448,Calculations!$A67)</f>
        <v/>
      </c>
      <c r="F67" s="1">
        <f>SUMIFS('ReEDs Generation Data'!K$729:K$1448,'ReEDs Generation Data'!$E$729:$E$1448,Calculations!$A67)</f>
        <v/>
      </c>
      <c r="G67" s="1">
        <f>SUMIFS('ReEDs Generation Data'!L$729:L$1448,'ReEDs Generation Data'!$E$729:$E$1448,Calculations!$A67)</f>
        <v/>
      </c>
      <c r="H67" s="1">
        <f>SUMIFS('ReEDs Generation Data'!M$729:M$1448,'ReEDs Generation Data'!$E$729:$E$1448,Calculations!$A67)</f>
        <v/>
      </c>
      <c r="I67" s="1">
        <f>SUMIFS('ReEDs Generation Data'!N$729:N$1448,'ReEDs Generation Data'!$E$729:$E$1448,Calculations!$A67)</f>
        <v/>
      </c>
      <c r="J67" s="1">
        <f>SUMIFS('ReEDs Generation Data'!O$729:O$1448,'ReEDs Generation Data'!$E$729:$E$1448,Calculations!$A67)</f>
        <v/>
      </c>
      <c r="K67" s="1">
        <f>SUMIFS('ReEDs Generation Data'!P$729:P$1448,'ReEDs Generation Data'!$E$729:$E$1448,Calculations!$A67)</f>
        <v/>
      </c>
      <c r="L67" s="1">
        <f>SUMIFS('ReEDs Generation Data'!Q$729:Q$1448,'ReEDs Generation Data'!$E$729:$E$1448,Calculations!$A67)</f>
        <v/>
      </c>
      <c r="M67" s="1">
        <f>SUMIFS('ReEDs Generation Data'!R$729:R$1448,'ReEDs Generation Data'!$E$729:$E$1448,Calculations!$A67)</f>
        <v/>
      </c>
    </row>
    <row r="68" ht="15.75" customHeight="1" s="157">
      <c r="A68" s="4" t="inlineStr">
        <is>
          <t>geothermal</t>
        </is>
      </c>
      <c r="B68" s="1">
        <f>SUMIFS('ReEDs Generation Data'!G$729:G$1448,'ReEDs Generation Data'!$E$729:$E$1448,Calculations!$A68)</f>
        <v/>
      </c>
      <c r="C68" s="1">
        <f>SUMIFS('ReEDs Generation Data'!H$729:H$1448,'ReEDs Generation Data'!$E$729:$E$1448,Calculations!$A68)</f>
        <v/>
      </c>
      <c r="D68" s="1">
        <f>SUMIFS('ReEDs Generation Data'!I$729:I$1448,'ReEDs Generation Data'!$E$729:$E$1448,Calculations!$A68)</f>
        <v/>
      </c>
      <c r="E68" s="1">
        <f>SUMIFS('ReEDs Generation Data'!J$729:J$1448,'ReEDs Generation Data'!$E$729:$E$1448,Calculations!$A68)</f>
        <v/>
      </c>
      <c r="F68" s="1">
        <f>SUMIFS('ReEDs Generation Data'!K$729:K$1448,'ReEDs Generation Data'!$E$729:$E$1448,Calculations!$A68)</f>
        <v/>
      </c>
      <c r="G68" s="1">
        <f>SUMIFS('ReEDs Generation Data'!L$729:L$1448,'ReEDs Generation Data'!$E$729:$E$1448,Calculations!$A68)</f>
        <v/>
      </c>
      <c r="H68" s="1">
        <f>SUMIFS('ReEDs Generation Data'!M$729:M$1448,'ReEDs Generation Data'!$E$729:$E$1448,Calculations!$A68)</f>
        <v/>
      </c>
      <c r="I68" s="1">
        <f>SUMIFS('ReEDs Generation Data'!N$729:N$1448,'ReEDs Generation Data'!$E$729:$E$1448,Calculations!$A68)</f>
        <v/>
      </c>
      <c r="J68" s="1">
        <f>SUMIFS('ReEDs Generation Data'!O$729:O$1448,'ReEDs Generation Data'!$E$729:$E$1448,Calculations!$A68)</f>
        <v/>
      </c>
      <c r="K68" s="1">
        <f>SUMIFS('ReEDs Generation Data'!P$729:P$1448,'ReEDs Generation Data'!$E$729:$E$1448,Calculations!$A68)</f>
        <v/>
      </c>
      <c r="L68" s="1">
        <f>SUMIFS('ReEDs Generation Data'!Q$729:Q$1448,'ReEDs Generation Data'!$E$729:$E$1448,Calculations!$A68)</f>
        <v/>
      </c>
      <c r="M68" s="1">
        <f>SUMIFS('ReEDs Generation Data'!R$729:R$1448,'ReEDs Generation Data'!$E$729:$E$1448,Calculations!$A68)</f>
        <v/>
      </c>
    </row>
    <row r="69" ht="15.75" customHeight="1" s="157">
      <c r="A69" s="4" t="inlineStr">
        <is>
          <t>petroleum</t>
        </is>
      </c>
      <c r="B69" s="1">
        <f>SUMIFS('ReEDs Generation Data'!G$729:G$1448,'ReEDs Generation Data'!$E$729:$E$1448,Calculations!$A69)</f>
        <v/>
      </c>
      <c r="C69" s="1">
        <f>SUMIFS('ReEDs Generation Data'!H$729:H$1448,'ReEDs Generation Data'!$E$729:$E$1448,Calculations!$A69)</f>
        <v/>
      </c>
      <c r="D69" s="1">
        <f>SUMIFS('ReEDs Generation Data'!I$729:I$1448,'ReEDs Generation Data'!$E$729:$E$1448,Calculations!$A69)</f>
        <v/>
      </c>
      <c r="E69" s="1">
        <f>SUMIFS('ReEDs Generation Data'!J$729:J$1448,'ReEDs Generation Data'!$E$729:$E$1448,Calculations!$A69)</f>
        <v/>
      </c>
      <c r="F69" s="1">
        <f>SUMIFS('ReEDs Generation Data'!K$729:K$1448,'ReEDs Generation Data'!$E$729:$E$1448,Calculations!$A69)</f>
        <v/>
      </c>
      <c r="G69" s="1">
        <f>SUMIFS('ReEDs Generation Data'!L$729:L$1448,'ReEDs Generation Data'!$E$729:$E$1448,Calculations!$A69)</f>
        <v/>
      </c>
      <c r="H69" s="1">
        <f>SUMIFS('ReEDs Generation Data'!M$729:M$1448,'ReEDs Generation Data'!$E$729:$E$1448,Calculations!$A69)</f>
        <v/>
      </c>
      <c r="I69" s="1">
        <f>SUMIFS('ReEDs Generation Data'!N$729:N$1448,'ReEDs Generation Data'!$E$729:$E$1448,Calculations!$A69)</f>
        <v/>
      </c>
      <c r="J69" s="1">
        <f>SUMIFS('ReEDs Generation Data'!O$729:O$1448,'ReEDs Generation Data'!$E$729:$E$1448,Calculations!$A69)</f>
        <v/>
      </c>
      <c r="K69" s="1">
        <f>SUMIFS('ReEDs Generation Data'!P$729:P$1448,'ReEDs Generation Data'!$E$729:$E$1448,Calculations!$A69)</f>
        <v/>
      </c>
      <c r="L69" s="1">
        <f>SUMIFS('ReEDs Generation Data'!Q$729:Q$1448,'ReEDs Generation Data'!$E$729:$E$1448,Calculations!$A69)</f>
        <v/>
      </c>
      <c r="M69" s="1">
        <f>SUMIFS('ReEDs Generation Data'!R$729:R$1448,'ReEDs Generation Data'!$E$729:$E$1448,Calculations!$A69)</f>
        <v/>
      </c>
    </row>
    <row r="70" ht="15.75" customHeight="1" s="157">
      <c r="A70" s="4" t="inlineStr">
        <is>
          <t>natural gas peaker</t>
        </is>
      </c>
      <c r="B70" s="1">
        <f>SUMIFS('ReEDs Generation Data'!G$729:G$1448,'ReEDs Generation Data'!$E$729:$E$1448,Calculations!$A70)</f>
        <v/>
      </c>
      <c r="C70" s="1">
        <f>SUMIFS('ReEDs Generation Data'!H$729:H$1448,'ReEDs Generation Data'!$E$729:$E$1448,Calculations!$A70)</f>
        <v/>
      </c>
      <c r="D70" s="1">
        <f>SUMIFS('ReEDs Generation Data'!I$729:I$1448,'ReEDs Generation Data'!$E$729:$E$1448,Calculations!$A70)</f>
        <v/>
      </c>
      <c r="E70" s="1">
        <f>SUMIFS('ReEDs Generation Data'!J$729:J$1448,'ReEDs Generation Data'!$E$729:$E$1448,Calculations!$A70)</f>
        <v/>
      </c>
      <c r="F70" s="1">
        <f>SUMIFS('ReEDs Generation Data'!K$729:K$1448,'ReEDs Generation Data'!$E$729:$E$1448,Calculations!$A70)</f>
        <v/>
      </c>
      <c r="G70" s="1">
        <f>SUMIFS('ReEDs Generation Data'!L$729:L$1448,'ReEDs Generation Data'!$E$729:$E$1448,Calculations!$A70)</f>
        <v/>
      </c>
      <c r="H70" s="1">
        <f>SUMIFS('ReEDs Generation Data'!M$729:M$1448,'ReEDs Generation Data'!$E$729:$E$1448,Calculations!$A70)</f>
        <v/>
      </c>
      <c r="I70" s="1">
        <f>SUMIFS('ReEDs Generation Data'!N$729:N$1448,'ReEDs Generation Data'!$E$729:$E$1448,Calculations!$A70)</f>
        <v/>
      </c>
      <c r="J70" s="1">
        <f>SUMIFS('ReEDs Generation Data'!O$729:O$1448,'ReEDs Generation Data'!$E$729:$E$1448,Calculations!$A70)</f>
        <v/>
      </c>
      <c r="K70" s="1">
        <f>SUMIFS('ReEDs Generation Data'!P$729:P$1448,'ReEDs Generation Data'!$E$729:$E$1448,Calculations!$A70)</f>
        <v/>
      </c>
      <c r="L70" s="1">
        <f>SUMIFS('ReEDs Generation Data'!Q$729:Q$1448,'ReEDs Generation Data'!$E$729:$E$1448,Calculations!$A70)</f>
        <v/>
      </c>
      <c r="M70" s="1">
        <f>SUMIFS('ReEDs Generation Data'!R$729:R$1448,'ReEDs Generation Data'!$E$729:$E$1448,Calculations!$A70)</f>
        <v/>
      </c>
    </row>
    <row r="71" ht="15.75" customHeight="1" s="157">
      <c r="A71" s="4" t="inlineStr">
        <is>
          <t>lignite</t>
        </is>
      </c>
      <c r="B71" s="1">
        <f>SUMIFS('ReEDs Generation Data'!G$729:G$1448,'ReEDs Generation Data'!$E$729:$E$1448,Calculations!$A71)</f>
        <v/>
      </c>
      <c r="C71" s="1">
        <f>SUMIFS('ReEDs Generation Data'!H$729:H$1448,'ReEDs Generation Data'!$E$729:$E$1448,Calculations!$A71)</f>
        <v/>
      </c>
      <c r="D71" s="1">
        <f>SUMIFS('ReEDs Generation Data'!I$729:I$1448,'ReEDs Generation Data'!$E$729:$E$1448,Calculations!$A71)</f>
        <v/>
      </c>
      <c r="E71" s="1">
        <f>SUMIFS('ReEDs Generation Data'!J$729:J$1448,'ReEDs Generation Data'!$E$729:$E$1448,Calculations!$A71)</f>
        <v/>
      </c>
      <c r="F71" s="1">
        <f>SUMIFS('ReEDs Generation Data'!K$729:K$1448,'ReEDs Generation Data'!$E$729:$E$1448,Calculations!$A71)</f>
        <v/>
      </c>
      <c r="G71" s="1">
        <f>SUMIFS('ReEDs Generation Data'!L$729:L$1448,'ReEDs Generation Data'!$E$729:$E$1448,Calculations!$A71)</f>
        <v/>
      </c>
      <c r="H71" s="1">
        <f>SUMIFS('ReEDs Generation Data'!M$729:M$1448,'ReEDs Generation Data'!$E$729:$E$1448,Calculations!$A71)</f>
        <v/>
      </c>
      <c r="I71" s="1">
        <f>SUMIFS('ReEDs Generation Data'!N$729:N$1448,'ReEDs Generation Data'!$E$729:$E$1448,Calculations!$A71)</f>
        <v/>
      </c>
      <c r="J71" s="1">
        <f>SUMIFS('ReEDs Generation Data'!O$729:O$1448,'ReEDs Generation Data'!$E$729:$E$1448,Calculations!$A71)</f>
        <v/>
      </c>
      <c r="K71" s="1">
        <f>SUMIFS('ReEDs Generation Data'!P$729:P$1448,'ReEDs Generation Data'!$E$729:$E$1448,Calculations!$A71)</f>
        <v/>
      </c>
      <c r="L71" s="1">
        <f>SUMIFS('ReEDs Generation Data'!Q$729:Q$1448,'ReEDs Generation Data'!$E$729:$E$1448,Calculations!$A71)</f>
        <v/>
      </c>
      <c r="M71" s="1">
        <f>SUMIFS('ReEDs Generation Data'!R$729:R$1448,'ReEDs Generation Data'!$E$729:$E$1448,Calculations!$A71)</f>
        <v/>
      </c>
    </row>
    <row r="72" ht="15.75" customHeight="1" s="157">
      <c r="A72" s="4" t="inlineStr">
        <is>
          <t>offshore wind</t>
        </is>
      </c>
      <c r="B72" s="1">
        <f>SUMIFS('ReEDs Generation Data'!G$729:G$1448,'ReEDs Generation Data'!$E$729:$E$1448,Calculations!$A72)</f>
        <v/>
      </c>
      <c r="C72" s="1">
        <f>SUMIFS('ReEDs Generation Data'!H$729:H$1448,'ReEDs Generation Data'!$E$729:$E$1448,Calculations!$A72)</f>
        <v/>
      </c>
      <c r="D72" s="1">
        <f>SUMIFS('ReEDs Generation Data'!I$729:I$1448,'ReEDs Generation Data'!$E$729:$E$1448,Calculations!$A72)</f>
        <v/>
      </c>
      <c r="E72" s="1">
        <f>SUMIFS('ReEDs Generation Data'!J$729:J$1448,'ReEDs Generation Data'!$E$729:$E$1448,Calculations!$A72)</f>
        <v/>
      </c>
      <c r="F72" s="1">
        <f>SUMIFS('ReEDs Generation Data'!K$729:K$1448,'ReEDs Generation Data'!$E$729:$E$1448,Calculations!$A72)</f>
        <v/>
      </c>
      <c r="G72" s="1">
        <f>SUMIFS('ReEDs Generation Data'!L$729:L$1448,'ReEDs Generation Data'!$E$729:$E$1448,Calculations!$A72)</f>
        <v/>
      </c>
      <c r="H72" s="1">
        <f>SUMIFS('ReEDs Generation Data'!M$729:M$1448,'ReEDs Generation Data'!$E$729:$E$1448,Calculations!$A72)</f>
        <v/>
      </c>
      <c r="I72" s="1">
        <f>SUMIFS('ReEDs Generation Data'!N$729:N$1448,'ReEDs Generation Data'!$E$729:$E$1448,Calculations!$A72)</f>
        <v/>
      </c>
      <c r="J72" s="1">
        <f>SUMIFS('ReEDs Generation Data'!O$729:O$1448,'ReEDs Generation Data'!$E$729:$E$1448,Calculations!$A72)</f>
        <v/>
      </c>
      <c r="K72" s="1">
        <f>SUMIFS('ReEDs Generation Data'!P$729:P$1448,'ReEDs Generation Data'!$E$729:$E$1448,Calculations!$A72)</f>
        <v/>
      </c>
      <c r="L72" s="1">
        <f>SUMIFS('ReEDs Generation Data'!Q$729:Q$1448,'ReEDs Generation Data'!$E$729:$E$1448,Calculations!$A72)</f>
        <v/>
      </c>
      <c r="M72" s="1">
        <f>SUMIFS('ReEDs Generation Data'!R$729:R$1448,'ReEDs Generation Data'!$E$729:$E$1448,Calculations!$A72)</f>
        <v/>
      </c>
    </row>
    <row r="73" ht="15.75" customHeight="1" s="157">
      <c r="A73" s="4" t="inlineStr">
        <is>
          <t>crude oil</t>
        </is>
      </c>
      <c r="B73" s="1">
        <f>SUMIFS('ReEDs Generation Data'!G$729:G$1448,'ReEDs Generation Data'!$E$729:$E$1448,Calculations!$A73)</f>
        <v/>
      </c>
      <c r="C73" s="1">
        <f>SUMIFS('ReEDs Generation Data'!H$729:H$1448,'ReEDs Generation Data'!$E$729:$E$1448,Calculations!$A73)</f>
        <v/>
      </c>
      <c r="D73" s="1">
        <f>SUMIFS('ReEDs Generation Data'!I$729:I$1448,'ReEDs Generation Data'!$E$729:$E$1448,Calculations!$A73)</f>
        <v/>
      </c>
      <c r="E73" s="1">
        <f>SUMIFS('ReEDs Generation Data'!J$729:J$1448,'ReEDs Generation Data'!$E$729:$E$1448,Calculations!$A73)</f>
        <v/>
      </c>
      <c r="F73" s="1">
        <f>SUMIFS('ReEDs Generation Data'!K$729:K$1448,'ReEDs Generation Data'!$E$729:$E$1448,Calculations!$A73)</f>
        <v/>
      </c>
      <c r="G73" s="1">
        <f>SUMIFS('ReEDs Generation Data'!L$729:L$1448,'ReEDs Generation Data'!$E$729:$E$1448,Calculations!$A73)</f>
        <v/>
      </c>
      <c r="H73" s="1">
        <f>SUMIFS('ReEDs Generation Data'!M$729:M$1448,'ReEDs Generation Data'!$E$729:$E$1448,Calculations!$A73)</f>
        <v/>
      </c>
      <c r="I73" s="1">
        <f>SUMIFS('ReEDs Generation Data'!N$729:N$1448,'ReEDs Generation Data'!$E$729:$E$1448,Calculations!$A73)</f>
        <v/>
      </c>
      <c r="J73" s="1">
        <f>SUMIFS('ReEDs Generation Data'!O$729:O$1448,'ReEDs Generation Data'!$E$729:$E$1448,Calculations!$A73)</f>
        <v/>
      </c>
      <c r="K73" s="1">
        <f>SUMIFS('ReEDs Generation Data'!P$729:P$1448,'ReEDs Generation Data'!$E$729:$E$1448,Calculations!$A73)</f>
        <v/>
      </c>
      <c r="L73" s="1">
        <f>SUMIFS('ReEDs Generation Data'!Q$729:Q$1448,'ReEDs Generation Data'!$E$729:$E$1448,Calculations!$A73)</f>
        <v/>
      </c>
      <c r="M73" s="1">
        <f>SUMIFS('ReEDs Generation Data'!R$729:R$1448,'ReEDs Generation Data'!$E$729:$E$1448,Calculations!$A73)</f>
        <v/>
      </c>
    </row>
    <row r="74" ht="15.75" customHeight="1" s="157">
      <c r="A74" s="4" t="inlineStr">
        <is>
          <t>heavy or residual fuel oil</t>
        </is>
      </c>
      <c r="B74" s="1">
        <f>SUMIFS('ReEDs Generation Data'!G$729:G$1448,'ReEDs Generation Data'!$E$729:$E$1448,Calculations!$A74)</f>
        <v/>
      </c>
      <c r="C74" s="1">
        <f>SUMIFS('ReEDs Generation Data'!H$729:H$1448,'ReEDs Generation Data'!$E$729:$E$1448,Calculations!$A74)</f>
        <v/>
      </c>
      <c r="D74" s="1">
        <f>SUMIFS('ReEDs Generation Data'!I$729:I$1448,'ReEDs Generation Data'!$E$729:$E$1448,Calculations!$A74)</f>
        <v/>
      </c>
      <c r="E74" s="1">
        <f>SUMIFS('ReEDs Generation Data'!J$729:J$1448,'ReEDs Generation Data'!$E$729:$E$1448,Calculations!$A74)</f>
        <v/>
      </c>
      <c r="F74" s="1">
        <f>SUMIFS('ReEDs Generation Data'!K$729:K$1448,'ReEDs Generation Data'!$E$729:$E$1448,Calculations!$A74)</f>
        <v/>
      </c>
      <c r="G74" s="1">
        <f>SUMIFS('ReEDs Generation Data'!L$729:L$1448,'ReEDs Generation Data'!$E$729:$E$1448,Calculations!$A74)</f>
        <v/>
      </c>
      <c r="H74" s="1">
        <f>SUMIFS('ReEDs Generation Data'!M$729:M$1448,'ReEDs Generation Data'!$E$729:$E$1448,Calculations!$A74)</f>
        <v/>
      </c>
      <c r="I74" s="1">
        <f>SUMIFS('ReEDs Generation Data'!N$729:N$1448,'ReEDs Generation Data'!$E$729:$E$1448,Calculations!$A74)</f>
        <v/>
      </c>
      <c r="J74" s="1">
        <f>SUMIFS('ReEDs Generation Data'!O$729:O$1448,'ReEDs Generation Data'!$E$729:$E$1448,Calculations!$A74)</f>
        <v/>
      </c>
      <c r="K74" s="1">
        <f>SUMIFS('ReEDs Generation Data'!P$729:P$1448,'ReEDs Generation Data'!$E$729:$E$1448,Calculations!$A74)</f>
        <v/>
      </c>
      <c r="L74" s="1">
        <f>SUMIFS('ReEDs Generation Data'!Q$729:Q$1448,'ReEDs Generation Data'!$E$729:$E$1448,Calculations!$A74)</f>
        <v/>
      </c>
      <c r="M74" s="1">
        <f>SUMIFS('ReEDs Generation Data'!R$729:R$1448,'ReEDs Generation Data'!$E$729:$E$1448,Calculations!$A74)</f>
        <v/>
      </c>
    </row>
    <row r="75" ht="15.75" customHeight="1" s="157">
      <c r="A75" s="4" t="inlineStr">
        <is>
          <t>municipal solid waste</t>
        </is>
      </c>
      <c r="B75" s="1">
        <f>SUMIFS('ReEDs Generation Data'!G$729:G$1448,'ReEDs Generation Data'!$E$729:$E$1448,Calculations!$A75)</f>
        <v/>
      </c>
      <c r="C75" s="1">
        <f>SUMIFS('ReEDs Generation Data'!H$729:H$1448,'ReEDs Generation Data'!$E$729:$E$1448,Calculations!$A75)</f>
        <v/>
      </c>
      <c r="D75" s="1">
        <f>SUMIFS('ReEDs Generation Data'!I$729:I$1448,'ReEDs Generation Data'!$E$729:$E$1448,Calculations!$A75)</f>
        <v/>
      </c>
      <c r="E75" s="1">
        <f>SUMIFS('ReEDs Generation Data'!J$729:J$1448,'ReEDs Generation Data'!$E$729:$E$1448,Calculations!$A75)</f>
        <v/>
      </c>
      <c r="F75" s="1">
        <f>SUMIFS('ReEDs Generation Data'!K$729:K$1448,'ReEDs Generation Data'!$E$729:$E$1448,Calculations!$A75)</f>
        <v/>
      </c>
      <c r="G75" s="1">
        <f>SUMIFS('ReEDs Generation Data'!L$729:L$1448,'ReEDs Generation Data'!$E$729:$E$1448,Calculations!$A75)</f>
        <v/>
      </c>
      <c r="H75" s="1">
        <f>SUMIFS('ReEDs Generation Data'!M$729:M$1448,'ReEDs Generation Data'!$E$729:$E$1448,Calculations!$A75)</f>
        <v/>
      </c>
      <c r="I75" s="1">
        <f>SUMIFS('ReEDs Generation Data'!N$729:N$1448,'ReEDs Generation Data'!$E$729:$E$1448,Calculations!$A75)</f>
        <v/>
      </c>
      <c r="J75" s="1">
        <f>SUMIFS('ReEDs Generation Data'!O$729:O$1448,'ReEDs Generation Data'!$E$729:$E$1448,Calculations!$A75)</f>
        <v/>
      </c>
      <c r="K75" s="1">
        <f>SUMIFS('ReEDs Generation Data'!P$729:P$1448,'ReEDs Generation Data'!$E$729:$E$1448,Calculations!$A75)</f>
        <v/>
      </c>
      <c r="L75" s="1">
        <f>SUMIFS('ReEDs Generation Data'!Q$729:Q$1448,'ReEDs Generation Data'!$E$729:$E$1448,Calculations!$A75)</f>
        <v/>
      </c>
      <c r="M75" s="1">
        <f>SUMIFS('ReEDs Generation Data'!R$729:R$1448,'ReEDs Generation Data'!$E$729:$E$1448,Calculations!$A75)</f>
        <v/>
      </c>
    </row>
    <row r="76" ht="15.75" customHeight="1" s="157">
      <c r="A76" s="4" t="n"/>
    </row>
    <row r="77" ht="15.75" customHeight="1" s="157">
      <c r="A77" s="28" t="inlineStr">
        <is>
          <t>Resource Mix Canada Future 2019</t>
        </is>
      </c>
    </row>
    <row r="78" ht="15.75" customHeight="1" s="157">
      <c r="A78" s="30" t="inlineStr">
        <is>
          <t>https://apps.cer-rec.gc.ca/ftrppndc/dflt.aspx?GoCTemplateCulture=en-CA</t>
        </is>
      </c>
    </row>
    <row r="79" ht="15.75" customHeight="1" s="157">
      <c r="A79" s="31" t="inlineStr">
        <is>
          <t>Canada</t>
        </is>
      </c>
      <c r="B79" s="44" t="n"/>
      <c r="C79" s="44" t="n"/>
      <c r="D79" s="44" t="n"/>
      <c r="E79" s="44" t="n"/>
      <c r="F79" s="44" t="n"/>
      <c r="G79" s="44" t="n"/>
      <c r="H79" s="44" t="n"/>
      <c r="I79" s="44" t="n"/>
      <c r="J79" s="44" t="n"/>
      <c r="K79" s="44" t="n"/>
      <c r="L79" s="44" t="n"/>
      <c r="M79" s="44" t="n"/>
      <c r="N79" s="44" t="n"/>
      <c r="O79" s="44" t="n"/>
      <c r="P79" s="44" t="n"/>
      <c r="Q79" s="44" t="n"/>
      <c r="R79" s="44" t="n"/>
      <c r="S79" s="44" t="n"/>
      <c r="T79" s="44" t="n"/>
      <c r="U79" s="44" t="n"/>
      <c r="V79" s="44" t="n"/>
      <c r="W79" s="44" t="n"/>
      <c r="X79" s="44" t="inlineStr">
        <is>
          <t>Hold 2040 values steady</t>
        </is>
      </c>
      <c r="Y79" s="44" t="n"/>
      <c r="Z79" s="44" t="n"/>
      <c r="AA79" s="44" t="n"/>
      <c r="AB79" s="44" t="n"/>
      <c r="AC79" s="44" t="n"/>
      <c r="AD79" s="44" t="n"/>
      <c r="AE79" s="44" t="n"/>
      <c r="AF79" s="44" t="n"/>
      <c r="AG79" s="44" t="n"/>
      <c r="AH79" s="44" t="n"/>
      <c r="AI79" s="44" t="n"/>
      <c r="AJ79" s="44" t="n"/>
      <c r="AK79" s="44" t="n"/>
    </row>
    <row r="80" ht="15.75" customHeight="1" s="157">
      <c r="A80" s="32" t="inlineStr">
        <is>
          <t>_</t>
        </is>
      </c>
      <c r="B80" s="32" t="n">
        <v>2019</v>
      </c>
      <c r="C80" s="32" t="n">
        <v>2020</v>
      </c>
      <c r="D80" s="32" t="n">
        <v>2021</v>
      </c>
      <c r="E80" s="32" t="n">
        <v>2022</v>
      </c>
      <c r="F80" s="32" t="n">
        <v>2023</v>
      </c>
      <c r="G80" s="32" t="n">
        <v>2024</v>
      </c>
      <c r="H80" s="32" t="n">
        <v>2025</v>
      </c>
      <c r="I80" s="32" t="n">
        <v>2026</v>
      </c>
      <c r="J80" s="32" t="n">
        <v>2027</v>
      </c>
      <c r="K80" s="32" t="n">
        <v>2028</v>
      </c>
      <c r="L80" s="32" t="n">
        <v>2029</v>
      </c>
      <c r="M80" s="32" t="n">
        <v>2030</v>
      </c>
      <c r="N80" s="32" t="n">
        <v>2031</v>
      </c>
      <c r="O80" s="32" t="n">
        <v>2032</v>
      </c>
      <c r="P80" s="32" t="n">
        <v>2033</v>
      </c>
      <c r="Q80" s="32" t="n">
        <v>2034</v>
      </c>
      <c r="R80" s="32" t="n">
        <v>2035</v>
      </c>
      <c r="S80" s="32" t="n">
        <v>2036</v>
      </c>
      <c r="T80" s="32" t="n">
        <v>2037</v>
      </c>
      <c r="U80" s="32" t="n">
        <v>2038</v>
      </c>
      <c r="V80" s="32" t="n">
        <v>2039</v>
      </c>
      <c r="W80" s="32" t="n">
        <v>2040</v>
      </c>
      <c r="X80" s="41">
        <f>W80+1</f>
        <v/>
      </c>
      <c r="Y80" s="41">
        <f>X80+1</f>
        <v/>
      </c>
      <c r="Z80" s="41">
        <f>Y80+1</f>
        <v/>
      </c>
      <c r="AA80" s="41">
        <f>Z80+1</f>
        <v/>
      </c>
      <c r="AB80" s="41">
        <f>AA80+1</f>
        <v/>
      </c>
      <c r="AC80" s="41">
        <f>AB80+1</f>
        <v/>
      </c>
      <c r="AD80" s="41">
        <f>AC80+1</f>
        <v/>
      </c>
      <c r="AE80" s="41">
        <f>AD80+1</f>
        <v/>
      </c>
      <c r="AF80" s="41">
        <f>AE80+1</f>
        <v/>
      </c>
      <c r="AG80" s="41">
        <f>AF80+1</f>
        <v/>
      </c>
    </row>
    <row r="81" ht="15.75" customHeight="1" s="157">
      <c r="A81" s="44" t="inlineStr">
        <is>
          <t>hydro</t>
        </is>
      </c>
      <c r="B81" s="33" t="n">
        <v>397933.3</v>
      </c>
      <c r="C81" s="33" t="n">
        <v>402627.2</v>
      </c>
      <c r="D81" s="33" t="n">
        <v>408801.2</v>
      </c>
      <c r="E81" s="33" t="n">
        <v>409104.9</v>
      </c>
      <c r="F81" s="33" t="n">
        <v>409803.2</v>
      </c>
      <c r="G81" s="33" t="n">
        <v>410410.8</v>
      </c>
      <c r="H81" s="33" t="n">
        <v>415998.7</v>
      </c>
      <c r="I81" s="33" t="n">
        <v>417027.6</v>
      </c>
      <c r="J81" s="33" t="n">
        <v>424774.2</v>
      </c>
      <c r="K81" s="33" t="n">
        <v>427278.4</v>
      </c>
      <c r="L81" s="33" t="n">
        <v>432402.2</v>
      </c>
      <c r="M81" s="33" t="n">
        <v>434464.9</v>
      </c>
      <c r="N81" s="33" t="n">
        <v>437672.3</v>
      </c>
      <c r="O81" s="33" t="n">
        <v>438074.2</v>
      </c>
      <c r="P81" s="33" t="n">
        <v>438437.4</v>
      </c>
      <c r="Q81" s="33" t="n">
        <v>438229.7</v>
      </c>
      <c r="R81" s="33" t="n">
        <v>437668.5</v>
      </c>
      <c r="S81" s="33" t="n">
        <v>437068</v>
      </c>
      <c r="T81" s="34" t="n">
        <v>437554.4</v>
      </c>
      <c r="U81" s="34" t="n">
        <v>438049.3</v>
      </c>
      <c r="V81" s="34" t="n">
        <v>438791.5</v>
      </c>
      <c r="W81" s="34" t="n">
        <v>439408.5</v>
      </c>
      <c r="X81" s="35">
        <f>W81</f>
        <v/>
      </c>
      <c r="Y81" s="35">
        <f>X81</f>
        <v/>
      </c>
      <c r="Z81" s="35">
        <f>Y81</f>
        <v/>
      </c>
      <c r="AA81" s="35">
        <f>Z81</f>
        <v/>
      </c>
      <c r="AB81" s="35">
        <f>AA81</f>
        <v/>
      </c>
      <c r="AC81" s="35">
        <f>AB81</f>
        <v/>
      </c>
      <c r="AD81" s="35">
        <f>AC81</f>
        <v/>
      </c>
      <c r="AE81" s="35">
        <f>AD81</f>
        <v/>
      </c>
      <c r="AF81" s="35">
        <f>AE81</f>
        <v/>
      </c>
      <c r="AG81" s="35">
        <f>AF81</f>
        <v/>
      </c>
    </row>
    <row r="82" ht="15.75" customHeight="1" s="157">
      <c r="A82" s="44" t="inlineStr">
        <is>
          <t>Wind</t>
        </is>
      </c>
      <c r="B82" s="33" t="n">
        <v>30520.06</v>
      </c>
      <c r="C82" s="33" t="n">
        <v>31855.51</v>
      </c>
      <c r="D82" s="33" t="n">
        <v>32503.92</v>
      </c>
      <c r="E82" s="33" t="n">
        <v>36151.39</v>
      </c>
      <c r="F82" s="33" t="n">
        <v>36299.56</v>
      </c>
      <c r="G82" s="33" t="n">
        <v>36956.64</v>
      </c>
      <c r="H82" s="33" t="n">
        <v>41191.91</v>
      </c>
      <c r="I82" s="33" t="n">
        <v>43848.38</v>
      </c>
      <c r="J82" s="33" t="n">
        <v>46871.49</v>
      </c>
      <c r="K82" s="33" t="n">
        <v>49945.48</v>
      </c>
      <c r="L82" s="33" t="n">
        <v>51685.59</v>
      </c>
      <c r="M82" s="33" t="n">
        <v>57191.45</v>
      </c>
      <c r="N82" s="33" t="n">
        <v>58110.04</v>
      </c>
      <c r="O82" s="33" t="n">
        <v>58796.07</v>
      </c>
      <c r="P82" s="33" t="n">
        <v>61569.39</v>
      </c>
      <c r="Q82" s="33" t="n">
        <v>62253.34</v>
      </c>
      <c r="R82" s="33" t="n">
        <v>63608.11</v>
      </c>
      <c r="S82" s="33" t="n">
        <v>64330.39</v>
      </c>
      <c r="T82" s="34" t="n">
        <v>64818.48</v>
      </c>
      <c r="U82" s="34" t="n">
        <v>66112.57000000001</v>
      </c>
      <c r="V82" s="34" t="n">
        <v>67083.31</v>
      </c>
      <c r="W82" s="34" t="n">
        <v>68042.42999999999</v>
      </c>
      <c r="X82" s="35">
        <f>W82</f>
        <v/>
      </c>
      <c r="Y82" s="35">
        <f>X82</f>
        <v/>
      </c>
      <c r="Z82" s="35">
        <f>Y82</f>
        <v/>
      </c>
      <c r="AA82" s="35">
        <f>Z82</f>
        <v/>
      </c>
      <c r="AB82" s="35">
        <f>AA82</f>
        <v/>
      </c>
      <c r="AC82" s="35">
        <f>AB82</f>
        <v/>
      </c>
      <c r="AD82" s="35">
        <f>AC82</f>
        <v/>
      </c>
      <c r="AE82" s="35">
        <f>AD82</f>
        <v/>
      </c>
      <c r="AF82" s="35">
        <f>AE82</f>
        <v/>
      </c>
      <c r="AG82" s="35">
        <f>AF82</f>
        <v/>
      </c>
    </row>
    <row r="83" ht="15.75" customHeight="1" s="157">
      <c r="A83" s="44" t="inlineStr">
        <is>
          <t>Biomass / Geothermal</t>
        </is>
      </c>
      <c r="B83" s="33" t="n">
        <v>7501.38</v>
      </c>
      <c r="C83" s="33" t="n">
        <v>8416.9</v>
      </c>
      <c r="D83" s="33" t="n">
        <v>8693.23</v>
      </c>
      <c r="E83" s="33" t="n">
        <v>8864.01</v>
      </c>
      <c r="F83" s="33" t="n">
        <v>9500.18</v>
      </c>
      <c r="G83" s="33" t="n">
        <v>9533.98</v>
      </c>
      <c r="H83" s="33" t="n">
        <v>9682.530000000001</v>
      </c>
      <c r="I83" s="33" t="n">
        <v>9860.18</v>
      </c>
      <c r="J83" s="33" t="n">
        <v>10061.85</v>
      </c>
      <c r="K83" s="33" t="n">
        <v>10519.88</v>
      </c>
      <c r="L83" s="33" t="n">
        <v>10259.3</v>
      </c>
      <c r="M83" s="33" t="n">
        <v>10352.93</v>
      </c>
      <c r="N83" s="33" t="n">
        <v>10396.97</v>
      </c>
      <c r="O83" s="33" t="n">
        <v>10404.99</v>
      </c>
      <c r="P83" s="33" t="n">
        <v>10735.39</v>
      </c>
      <c r="Q83" s="33" t="n">
        <v>10321.26</v>
      </c>
      <c r="R83" s="33" t="n">
        <v>10162.38</v>
      </c>
      <c r="S83" s="33" t="n">
        <v>10170.37</v>
      </c>
      <c r="T83" s="34" t="n">
        <v>10180.67</v>
      </c>
      <c r="U83" s="34" t="n">
        <v>10255.15</v>
      </c>
      <c r="V83" s="34" t="n">
        <v>10271.57</v>
      </c>
      <c r="W83" s="34" t="n">
        <v>10278.23</v>
      </c>
      <c r="X83" s="35">
        <f>W83</f>
        <v/>
      </c>
      <c r="Y83" s="35">
        <f>X83</f>
        <v/>
      </c>
      <c r="Z83" s="35">
        <f>Y83</f>
        <v/>
      </c>
      <c r="AA83" s="35">
        <f>Z83</f>
        <v/>
      </c>
      <c r="AB83" s="35">
        <f>AA83</f>
        <v/>
      </c>
      <c r="AC83" s="35">
        <f>AB83</f>
        <v/>
      </c>
      <c r="AD83" s="35">
        <f>AC83</f>
        <v/>
      </c>
      <c r="AE83" s="35">
        <f>AD83</f>
        <v/>
      </c>
      <c r="AF83" s="35">
        <f>AE83</f>
        <v/>
      </c>
      <c r="AG83" s="35">
        <f>AF83</f>
        <v/>
      </c>
    </row>
    <row r="84" ht="15.75" customHeight="1" s="157">
      <c r="A84" s="44" t="inlineStr">
        <is>
          <t>Solar</t>
        </is>
      </c>
      <c r="B84" s="33" t="n">
        <v>3315.54</v>
      </c>
      <c r="C84" s="33" t="n">
        <v>3388.2</v>
      </c>
      <c r="D84" s="33" t="n">
        <v>3682.47</v>
      </c>
      <c r="E84" s="33" t="n">
        <v>4440.24</v>
      </c>
      <c r="F84" s="33" t="n">
        <v>4478.79</v>
      </c>
      <c r="G84" s="33" t="n">
        <v>4590.14</v>
      </c>
      <c r="H84" s="33" t="n">
        <v>4808.51</v>
      </c>
      <c r="I84" s="33" t="n">
        <v>4912.05</v>
      </c>
      <c r="J84" s="33" t="n">
        <v>4997.52</v>
      </c>
      <c r="K84" s="33" t="n">
        <v>5098.73</v>
      </c>
      <c r="L84" s="33" t="n">
        <v>5157.59</v>
      </c>
      <c r="M84" s="33" t="n">
        <v>5305.96</v>
      </c>
      <c r="N84" s="33" t="n">
        <v>5365.09</v>
      </c>
      <c r="O84" s="33" t="n">
        <v>5495.42</v>
      </c>
      <c r="P84" s="33" t="n">
        <v>5555.94</v>
      </c>
      <c r="Q84" s="33" t="n">
        <v>5714.31</v>
      </c>
      <c r="R84" s="33" t="n">
        <v>5986.34</v>
      </c>
      <c r="S84" s="33" t="n">
        <v>6226.28</v>
      </c>
      <c r="T84" s="34" t="n">
        <v>6413.99</v>
      </c>
      <c r="U84" s="34" t="n">
        <v>6513.83</v>
      </c>
      <c r="V84" s="34" t="n">
        <v>6685.86</v>
      </c>
      <c r="W84" s="34" t="n">
        <v>6899.39</v>
      </c>
      <c r="X84" s="35">
        <f>W84</f>
        <v/>
      </c>
      <c r="Y84" s="35">
        <f>X84</f>
        <v/>
      </c>
      <c r="Z84" s="35">
        <f>Y84</f>
        <v/>
      </c>
      <c r="AA84" s="35">
        <f>Z84</f>
        <v/>
      </c>
      <c r="AB84" s="35">
        <f>AA84</f>
        <v/>
      </c>
      <c r="AC84" s="35">
        <f>AB84</f>
        <v/>
      </c>
      <c r="AD84" s="35">
        <f>AC84</f>
        <v/>
      </c>
      <c r="AE84" s="35">
        <f>AD84</f>
        <v/>
      </c>
      <c r="AF84" s="35">
        <f>AE84</f>
        <v/>
      </c>
      <c r="AG84" s="35">
        <f>AF84</f>
        <v/>
      </c>
    </row>
    <row r="85" ht="15.75" customHeight="1" s="157">
      <c r="A85" s="44" t="inlineStr">
        <is>
          <t>Uranium</t>
        </is>
      </c>
      <c r="B85" s="33" t="n">
        <v>95084.66</v>
      </c>
      <c r="C85" s="33" t="n">
        <v>90006.13</v>
      </c>
      <c r="D85" s="33" t="n">
        <v>90856.78999999999</v>
      </c>
      <c r="E85" s="33" t="n">
        <v>76402.88</v>
      </c>
      <c r="F85" s="33" t="n">
        <v>71968.66</v>
      </c>
      <c r="G85" s="33" t="n">
        <v>77688.92999999999</v>
      </c>
      <c r="H85" s="33" t="n">
        <v>62446.98</v>
      </c>
      <c r="I85" s="33" t="n">
        <v>69408.98</v>
      </c>
      <c r="J85" s="33" t="n">
        <v>69431.32000000001</v>
      </c>
      <c r="K85" s="33" t="n">
        <v>75685.96000000001</v>
      </c>
      <c r="L85" s="33" t="n">
        <v>69565.34</v>
      </c>
      <c r="M85" s="33" t="n">
        <v>75819.98</v>
      </c>
      <c r="N85" s="33" t="n">
        <v>69699.37</v>
      </c>
      <c r="O85" s="33" t="n">
        <v>75954.00999999999</v>
      </c>
      <c r="P85" s="33" t="n">
        <v>75954.00999999999</v>
      </c>
      <c r="Q85" s="33" t="n">
        <v>82208.64999999999</v>
      </c>
      <c r="R85" s="33" t="n">
        <v>82208.64999999999</v>
      </c>
      <c r="S85" s="33" t="n">
        <v>81960.56</v>
      </c>
      <c r="T85" s="34" t="n">
        <v>82173.16</v>
      </c>
      <c r="U85" s="34" t="n">
        <v>82208.64999999999</v>
      </c>
      <c r="V85" s="34" t="n">
        <v>82208.64999999999</v>
      </c>
      <c r="W85" s="34" t="n">
        <v>82208.64999999999</v>
      </c>
      <c r="X85" s="35">
        <f>W85</f>
        <v/>
      </c>
      <c r="Y85" s="35">
        <f>X85</f>
        <v/>
      </c>
      <c r="Z85" s="35">
        <f>Y85</f>
        <v/>
      </c>
      <c r="AA85" s="35">
        <f>Z85</f>
        <v/>
      </c>
      <c r="AB85" s="35">
        <f>AA85</f>
        <v/>
      </c>
      <c r="AC85" s="35">
        <f>AB85</f>
        <v/>
      </c>
      <c r="AD85" s="35">
        <f>AC85</f>
        <v/>
      </c>
      <c r="AE85" s="35">
        <f>AD85</f>
        <v/>
      </c>
      <c r="AF85" s="35">
        <f>AE85</f>
        <v/>
      </c>
      <c r="AG85" s="35">
        <f>AF85</f>
        <v/>
      </c>
    </row>
    <row r="86" ht="15.75" customHeight="1" s="157">
      <c r="A86" s="44" t="inlineStr">
        <is>
          <t>Coal &amp; Coke</t>
        </is>
      </c>
      <c r="B86" s="33" t="n">
        <v>53846.08</v>
      </c>
      <c r="C86" s="33" t="n">
        <v>47786.27</v>
      </c>
      <c r="D86" s="33" t="n">
        <v>40776.63</v>
      </c>
      <c r="E86" s="33" t="n">
        <v>27786.16</v>
      </c>
      <c r="F86" s="33" t="n">
        <v>25337.82</v>
      </c>
      <c r="G86" s="33" t="n">
        <v>22069.36</v>
      </c>
      <c r="H86" s="33" t="n">
        <v>23150.15</v>
      </c>
      <c r="I86" s="33" t="n">
        <v>22468.65</v>
      </c>
      <c r="J86" s="33" t="n">
        <v>22169.24</v>
      </c>
      <c r="K86" s="33" t="n">
        <v>13040.36</v>
      </c>
      <c r="L86" s="33" t="n">
        <v>3043.49</v>
      </c>
      <c r="M86" s="33" t="n">
        <v>3218.76</v>
      </c>
      <c r="N86" s="33" t="n">
        <v>3270.25</v>
      </c>
      <c r="O86" s="33" t="n">
        <v>2176.8</v>
      </c>
      <c r="P86" s="33" t="n">
        <v>2288.55</v>
      </c>
      <c r="Q86" s="33" t="n">
        <v>1779.81</v>
      </c>
      <c r="R86" s="33" t="n">
        <v>1698.25</v>
      </c>
      <c r="S86" s="33" t="n">
        <v>1748.18</v>
      </c>
      <c r="T86" s="34" t="n">
        <v>1540.44</v>
      </c>
      <c r="U86" s="34" t="n">
        <v>1544.78</v>
      </c>
      <c r="V86" s="34" t="n">
        <v>1320.41</v>
      </c>
      <c r="W86" s="34" t="n">
        <v>1383.67</v>
      </c>
      <c r="X86" s="35">
        <f>W86</f>
        <v/>
      </c>
      <c r="Y86" s="35">
        <f>X86</f>
        <v/>
      </c>
      <c r="Z86" s="35">
        <f>Y86</f>
        <v/>
      </c>
      <c r="AA86" s="35">
        <f>Z86</f>
        <v/>
      </c>
      <c r="AB86" s="35">
        <f>AA86</f>
        <v/>
      </c>
      <c r="AC86" s="35">
        <f>AB86</f>
        <v/>
      </c>
      <c r="AD86" s="35">
        <f>AC86</f>
        <v/>
      </c>
      <c r="AE86" s="35">
        <f>AD86</f>
        <v/>
      </c>
      <c r="AF86" s="35">
        <f>AE86</f>
        <v/>
      </c>
      <c r="AG86" s="35">
        <f>AF86</f>
        <v/>
      </c>
    </row>
    <row r="87" ht="15.75" customHeight="1" s="157">
      <c r="A87" s="44" t="inlineStr">
        <is>
          <t>Natural Gas</t>
        </is>
      </c>
      <c r="B87" s="33" t="n">
        <v>60062.22</v>
      </c>
      <c r="C87" s="33" t="n">
        <v>69594.17</v>
      </c>
      <c r="D87" s="33" t="n">
        <v>70017.75</v>
      </c>
      <c r="E87" s="33" t="n">
        <v>83907.92</v>
      </c>
      <c r="F87" s="33" t="n">
        <v>89613.39999999999</v>
      </c>
      <c r="G87" s="33" t="n">
        <v>92019.16</v>
      </c>
      <c r="H87" s="33" t="n">
        <v>98143.27</v>
      </c>
      <c r="I87" s="33" t="n">
        <v>95179.87</v>
      </c>
      <c r="J87" s="33" t="n">
        <v>93903.77</v>
      </c>
      <c r="K87" s="33" t="n">
        <v>102719.9</v>
      </c>
      <c r="L87" s="33" t="n">
        <v>115328.2</v>
      </c>
      <c r="M87" s="33" t="n">
        <v>111588.5</v>
      </c>
      <c r="N87" s="33" t="n">
        <v>116807.5</v>
      </c>
      <c r="O87" s="33" t="n">
        <v>116470</v>
      </c>
      <c r="P87" s="33" t="n">
        <v>115858.1</v>
      </c>
      <c r="Q87" s="33" t="n">
        <v>116055.2</v>
      </c>
      <c r="R87" s="33" t="n">
        <v>118823.8</v>
      </c>
      <c r="S87" s="33" t="n">
        <v>121006.5</v>
      </c>
      <c r="T87" s="34" t="n">
        <v>122821.1</v>
      </c>
      <c r="U87" s="34" t="n">
        <v>124353.6</v>
      </c>
      <c r="V87" s="34" t="n">
        <v>125902.4</v>
      </c>
      <c r="W87" s="34" t="n">
        <v>126905.8</v>
      </c>
      <c r="X87" s="35">
        <f>W87</f>
        <v/>
      </c>
      <c r="Y87" s="35">
        <f>X87</f>
        <v/>
      </c>
      <c r="Z87" s="35">
        <f>Y87</f>
        <v/>
      </c>
      <c r="AA87" s="35">
        <f>Z87</f>
        <v/>
      </c>
      <c r="AB87" s="35">
        <f>AA87</f>
        <v/>
      </c>
      <c r="AC87" s="35">
        <f>AB87</f>
        <v/>
      </c>
      <c r="AD87" s="35">
        <f>AC87</f>
        <v/>
      </c>
      <c r="AE87" s="35">
        <f>AD87</f>
        <v/>
      </c>
      <c r="AF87" s="35">
        <f>AE87</f>
        <v/>
      </c>
      <c r="AG87" s="35">
        <f>AF87</f>
        <v/>
      </c>
    </row>
    <row r="88" ht="15.75" customHeight="1" s="157">
      <c r="A88" s="44" t="inlineStr">
        <is>
          <t>Oil</t>
        </is>
      </c>
      <c r="B88" s="33" t="n">
        <v>2481.75</v>
      </c>
      <c r="C88" s="33" t="n">
        <v>2090.11</v>
      </c>
      <c r="D88" s="33" t="n">
        <v>2284.62</v>
      </c>
      <c r="E88" s="33" t="n">
        <v>2243.79</v>
      </c>
      <c r="F88" s="33" t="n">
        <v>2147.31</v>
      </c>
      <c r="G88" s="33" t="n">
        <v>2053.78</v>
      </c>
      <c r="H88" s="33" t="n">
        <v>2093.09</v>
      </c>
      <c r="I88" s="33" t="n">
        <v>2145.71</v>
      </c>
      <c r="J88" s="33" t="n">
        <v>2093.9</v>
      </c>
      <c r="K88" s="33" t="n">
        <v>1945.04</v>
      </c>
      <c r="L88" s="33" t="n">
        <v>1903.21</v>
      </c>
      <c r="M88" s="33" t="n">
        <v>1867.16</v>
      </c>
      <c r="N88" s="33" t="n">
        <v>1915.12</v>
      </c>
      <c r="O88" s="33" t="n">
        <v>1904.6</v>
      </c>
      <c r="P88" s="33" t="n">
        <v>1934.41</v>
      </c>
      <c r="Q88" s="33" t="n">
        <v>1751.45</v>
      </c>
      <c r="R88" s="33" t="n">
        <v>1606.78</v>
      </c>
      <c r="S88" s="33" t="n">
        <v>1616.69</v>
      </c>
      <c r="T88" s="34" t="n">
        <v>1621.84</v>
      </c>
      <c r="U88" s="34" t="n">
        <v>1642.52</v>
      </c>
      <c r="V88" s="34" t="n">
        <v>1652.26</v>
      </c>
      <c r="W88" s="34" t="n">
        <v>1690.29</v>
      </c>
      <c r="X88" s="35">
        <f>W88</f>
        <v/>
      </c>
      <c r="Y88" s="35">
        <f>X88</f>
        <v/>
      </c>
      <c r="Z88" s="35">
        <f>Y88</f>
        <v/>
      </c>
      <c r="AA88" s="35">
        <f>Z88</f>
        <v/>
      </c>
      <c r="AB88" s="35">
        <f>AA88</f>
        <v/>
      </c>
      <c r="AC88" s="35">
        <f>AB88</f>
        <v/>
      </c>
      <c r="AD88" s="35">
        <f>AC88</f>
        <v/>
      </c>
      <c r="AE88" s="35">
        <f>AD88</f>
        <v/>
      </c>
      <c r="AF88" s="35">
        <f>AE88</f>
        <v/>
      </c>
      <c r="AG88" s="35">
        <f>AF88</f>
        <v/>
      </c>
    </row>
    <row r="89" ht="15.75" customHeight="1" s="157">
      <c r="A89" s="41" t="inlineStr">
        <is>
          <t>Total</t>
        </is>
      </c>
      <c r="B89" s="36">
        <f>SUM(B81:B88)</f>
        <v/>
      </c>
      <c r="C89" s="36">
        <f>SUM(C81:C88)</f>
        <v/>
      </c>
      <c r="D89" s="36">
        <f>SUM(D81:D88)</f>
        <v/>
      </c>
      <c r="E89" s="36">
        <f>SUM(E81:E88)</f>
        <v/>
      </c>
      <c r="F89" s="36">
        <f>SUM(F81:F88)</f>
        <v/>
      </c>
      <c r="G89" s="36">
        <f>SUM(G81:G88)</f>
        <v/>
      </c>
      <c r="H89" s="36">
        <f>SUM(H81:H88)</f>
        <v/>
      </c>
      <c r="I89" s="36">
        <f>SUM(I81:I88)</f>
        <v/>
      </c>
      <c r="J89" s="36">
        <f>SUM(J81:J88)</f>
        <v/>
      </c>
      <c r="K89" s="36">
        <f>SUM(K81:K88)</f>
        <v/>
      </c>
      <c r="L89" s="36">
        <f>SUM(L81:L88)</f>
        <v/>
      </c>
      <c r="M89" s="36">
        <f>SUM(M81:M88)</f>
        <v/>
      </c>
      <c r="N89" s="36">
        <f>SUM(N81:N88)</f>
        <v/>
      </c>
      <c r="O89" s="36">
        <f>SUM(O81:O88)</f>
        <v/>
      </c>
      <c r="P89" s="36">
        <f>SUM(P81:P88)</f>
        <v/>
      </c>
      <c r="Q89" s="36">
        <f>SUM(Q81:Q88)</f>
        <v/>
      </c>
      <c r="R89" s="36">
        <f>SUM(R81:R88)</f>
        <v/>
      </c>
      <c r="S89" s="36">
        <f>SUM(S81:S88)</f>
        <v/>
      </c>
      <c r="T89" s="41">
        <f>SUM(T81:T88)</f>
        <v/>
      </c>
      <c r="U89" s="41">
        <f>SUM(U81:U88)</f>
        <v/>
      </c>
      <c r="V89" s="41">
        <f>SUM(V81:V88)</f>
        <v/>
      </c>
      <c r="W89" s="41">
        <f>SUM(W81:W88)</f>
        <v/>
      </c>
      <c r="X89" s="37">
        <f>W89</f>
        <v/>
      </c>
      <c r="Y89" s="37">
        <f>X89</f>
        <v/>
      </c>
      <c r="Z89" s="37">
        <f>Y89</f>
        <v/>
      </c>
      <c r="AA89" s="37">
        <f>Z89</f>
        <v/>
      </c>
      <c r="AB89" s="37">
        <f>AA89</f>
        <v/>
      </c>
      <c r="AC89" s="37">
        <f>AB89</f>
        <v/>
      </c>
      <c r="AD89" s="37">
        <f>AC89</f>
        <v/>
      </c>
      <c r="AE89" s="37">
        <f>AD89</f>
        <v/>
      </c>
      <c r="AF89" s="37">
        <f>AE89</f>
        <v/>
      </c>
      <c r="AG89" s="37">
        <f>AF89</f>
        <v/>
      </c>
    </row>
    <row r="90" ht="15.75" customHeight="1" s="157">
      <c r="D90" s="7" t="n"/>
      <c r="E90" s="7" t="n"/>
      <c r="F90" s="7" t="n"/>
      <c r="G90" s="7" t="n"/>
      <c r="H90" s="7" t="n"/>
      <c r="I90" s="7" t="n"/>
      <c r="J90" s="7" t="n"/>
      <c r="K90" s="7" t="n"/>
      <c r="L90" s="7" t="n"/>
      <c r="M90" s="7" t="n"/>
      <c r="N90" s="7" t="n"/>
      <c r="O90" s="7" t="n"/>
      <c r="P90" s="7" t="n"/>
      <c r="Q90" s="7" t="n"/>
      <c r="R90" s="7" t="n"/>
      <c r="S90" s="7" t="n"/>
      <c r="T90" s="7" t="n"/>
      <c r="U90" s="7" t="n"/>
      <c r="V90" s="7" t="n"/>
      <c r="W90" s="7" t="n"/>
      <c r="X90" s="7" t="n"/>
      <c r="Y90" s="7" t="n"/>
      <c r="Z90" s="7" t="n"/>
      <c r="AA90" s="7" t="n"/>
      <c r="AB90" s="7" t="n"/>
      <c r="AC90" s="7" t="n"/>
      <c r="AD90" s="7" t="n"/>
      <c r="AE90" s="7" t="n"/>
      <c r="AF90" s="7" t="n"/>
      <c r="AG90" s="7" t="n"/>
      <c r="AH90" s="7" t="n"/>
      <c r="AI90" s="7" t="n"/>
      <c r="AJ90" s="7" t="n"/>
      <c r="AK90" s="7" t="n"/>
      <c r="AL90" s="7" t="n"/>
      <c r="AM90" s="7" t="n"/>
      <c r="AN90" s="7" t="n"/>
      <c r="AO90" s="7" t="n"/>
      <c r="AP90" s="7" t="n"/>
      <c r="AQ90" s="7" t="n"/>
      <c r="AR90" s="7" t="n"/>
      <c r="AS90" s="7" t="n"/>
      <c r="AT90" s="7" t="n"/>
      <c r="AU90" s="7" t="n"/>
      <c r="AV90" s="7" t="n"/>
      <c r="AW90" s="7" t="n"/>
      <c r="AX90" s="7" t="n"/>
      <c r="AY90" s="7" t="n"/>
      <c r="AZ90" s="7" t="n"/>
      <c r="BA90" s="7" t="n"/>
      <c r="BB90" s="70" t="n"/>
    </row>
    <row r="91" ht="15.75" customHeight="1" s="157">
      <c r="A91" s="40" t="inlineStr">
        <is>
          <t>Resource Fraction Canada</t>
        </is>
      </c>
      <c r="B91" s="38" t="n"/>
      <c r="C91" s="41" t="inlineStr">
        <is>
          <t>Note: biomass/geothermal evenly apportioned; All oil attributed to petroleum</t>
        </is>
      </c>
      <c r="D91" s="7" t="n"/>
      <c r="E91" s="7" t="n"/>
      <c r="F91" s="7" t="n"/>
      <c r="G91" s="7" t="n"/>
      <c r="H91" s="7" t="n"/>
      <c r="I91" s="7" t="n"/>
      <c r="J91" s="7" t="n"/>
      <c r="K91" s="7" t="n"/>
      <c r="L91" s="7" t="n"/>
      <c r="M91" s="7" t="n"/>
      <c r="N91" s="7" t="n"/>
      <c r="O91" s="7" t="n"/>
      <c r="P91" s="7" t="n"/>
      <c r="Q91" s="7" t="n"/>
      <c r="R91" s="7" t="n"/>
      <c r="S91" s="7" t="n"/>
      <c r="T91" s="7" t="n"/>
      <c r="U91" s="7" t="n"/>
      <c r="V91" s="7" t="n"/>
      <c r="W91" s="7" t="n"/>
      <c r="X91" s="7" t="n"/>
      <c r="Y91" s="7" t="n"/>
      <c r="Z91" s="7" t="n"/>
      <c r="AA91" s="7" t="n"/>
      <c r="AB91" s="7" t="n"/>
      <c r="AC91" s="7" t="n"/>
      <c r="AD91" s="7" t="n"/>
      <c r="AE91" s="7" t="n"/>
      <c r="AF91" s="7" t="n"/>
      <c r="AG91" s="7" t="n"/>
      <c r="AH91" s="7" t="n"/>
      <c r="AI91" s="7" t="n"/>
      <c r="AJ91" s="7" t="n"/>
      <c r="AK91" s="7" t="n"/>
      <c r="AL91" s="7" t="n"/>
      <c r="AM91" s="7" t="n"/>
      <c r="AN91" s="7" t="n"/>
      <c r="AO91" s="7" t="n"/>
      <c r="AP91" s="7" t="n"/>
      <c r="AQ91" s="7" t="n"/>
      <c r="AR91" s="7" t="n"/>
      <c r="AS91" s="7" t="n"/>
      <c r="AT91" s="7" t="n"/>
      <c r="AU91" s="7" t="n"/>
      <c r="AV91" s="7" t="n"/>
      <c r="AW91" s="7" t="n"/>
      <c r="AX91" s="7" t="n"/>
      <c r="AY91" s="7" t="n"/>
      <c r="AZ91" s="7" t="n"/>
      <c r="BA91" s="7" t="n"/>
      <c r="BB91" s="70" t="n"/>
    </row>
    <row r="92" ht="15.75" customHeight="1" s="157">
      <c r="A92" s="4" t="inlineStr">
        <is>
          <t>hard coal</t>
        </is>
      </c>
      <c r="B92" s="29">
        <f>B86/B89</f>
        <v/>
      </c>
      <c r="C92" s="29">
        <f>C86/C89</f>
        <v/>
      </c>
      <c r="D92" s="29">
        <f>D86/D89</f>
        <v/>
      </c>
      <c r="E92" s="29">
        <f>E86/E89</f>
        <v/>
      </c>
      <c r="F92" s="29">
        <f>F86/F89</f>
        <v/>
      </c>
      <c r="G92" s="29">
        <f>G86/G89</f>
        <v/>
      </c>
      <c r="H92" s="29">
        <f>H86/H89</f>
        <v/>
      </c>
      <c r="I92" s="29">
        <f>I86/I89</f>
        <v/>
      </c>
      <c r="J92" s="29">
        <f>J86/J89</f>
        <v/>
      </c>
      <c r="K92" s="29">
        <f>K86/K89</f>
        <v/>
      </c>
      <c r="L92" s="29">
        <f>L86/L89</f>
        <v/>
      </c>
      <c r="M92" s="29">
        <f>M86/M89</f>
        <v/>
      </c>
      <c r="N92" s="29">
        <f>N86/N89</f>
        <v/>
      </c>
      <c r="O92" s="29">
        <f>O86/O89</f>
        <v/>
      </c>
      <c r="P92" s="29">
        <f>P86/P89</f>
        <v/>
      </c>
      <c r="Q92" s="29">
        <f>Q86/Q89</f>
        <v/>
      </c>
      <c r="R92" s="29">
        <f>R86/R89</f>
        <v/>
      </c>
      <c r="S92" s="29">
        <f>S86/S89</f>
        <v/>
      </c>
      <c r="T92" s="29">
        <f>T86/T89</f>
        <v/>
      </c>
      <c r="U92" s="29">
        <f>U86/U89</f>
        <v/>
      </c>
      <c r="V92" s="29">
        <f>V86/V89</f>
        <v/>
      </c>
      <c r="W92" s="29">
        <f>W86/W89</f>
        <v/>
      </c>
      <c r="X92" s="29">
        <f>X86/X89</f>
        <v/>
      </c>
      <c r="Y92" s="29">
        <f>Y86/Y89</f>
        <v/>
      </c>
      <c r="Z92" s="29">
        <f>Z86/Z89</f>
        <v/>
      </c>
      <c r="AA92" s="29">
        <f>AA86/AA89</f>
        <v/>
      </c>
      <c r="AB92" s="29">
        <f>AB86/AB89</f>
        <v/>
      </c>
      <c r="AC92" s="29">
        <f>AC86/AC89</f>
        <v/>
      </c>
      <c r="AD92" s="29">
        <f>AD86/AD89</f>
        <v/>
      </c>
      <c r="AE92" s="29">
        <f>AE86/AE89</f>
        <v/>
      </c>
      <c r="AF92" s="29">
        <f>AF86/AF89</f>
        <v/>
      </c>
      <c r="AG92" s="29">
        <f>AG86/AG89</f>
        <v/>
      </c>
      <c r="AH92" s="7" t="n"/>
      <c r="AI92" s="7" t="n"/>
      <c r="AJ92" s="7" t="n"/>
      <c r="AK92" s="7" t="n"/>
      <c r="AL92" s="7" t="n"/>
      <c r="AM92" s="7" t="n"/>
      <c r="AN92" s="7" t="n"/>
      <c r="AO92" s="7" t="n"/>
      <c r="AP92" s="7" t="n"/>
      <c r="AQ92" s="7" t="n"/>
      <c r="AR92" s="7" t="n"/>
      <c r="AS92" s="7" t="n"/>
      <c r="AT92" s="7" t="n"/>
      <c r="AU92" s="7" t="n"/>
      <c r="AV92" s="7" t="n"/>
      <c r="AW92" s="7" t="n"/>
      <c r="AX92" s="7" t="n"/>
      <c r="AY92" s="7" t="n"/>
      <c r="AZ92" s="7" t="n"/>
      <c r="BA92" s="7" t="n"/>
      <c r="BB92" s="70" t="n"/>
    </row>
    <row r="93" ht="15.75" customHeight="1" s="157">
      <c r="A93" s="4" t="inlineStr">
        <is>
          <t>natural gas nonpeaker</t>
        </is>
      </c>
      <c r="B93" s="29">
        <f>B87/B89</f>
        <v/>
      </c>
      <c r="C93" s="29">
        <f>C87/C89</f>
        <v/>
      </c>
      <c r="D93" s="29">
        <f>D87/D89</f>
        <v/>
      </c>
      <c r="E93" s="29">
        <f>E87/E89</f>
        <v/>
      </c>
      <c r="F93" s="29">
        <f>F87/F89</f>
        <v/>
      </c>
      <c r="G93" s="29">
        <f>G87/G89</f>
        <v/>
      </c>
      <c r="H93" s="29">
        <f>H87/H89</f>
        <v/>
      </c>
      <c r="I93" s="29">
        <f>I87/I89</f>
        <v/>
      </c>
      <c r="J93" s="29">
        <f>J87/J89</f>
        <v/>
      </c>
      <c r="K93" s="29">
        <f>K87/K89</f>
        <v/>
      </c>
      <c r="L93" s="29">
        <f>L87/L89</f>
        <v/>
      </c>
      <c r="M93" s="29">
        <f>M87/M89</f>
        <v/>
      </c>
      <c r="N93" s="29">
        <f>N87/N89</f>
        <v/>
      </c>
      <c r="O93" s="29">
        <f>O87/O89</f>
        <v/>
      </c>
      <c r="P93" s="29">
        <f>P87/P89</f>
        <v/>
      </c>
      <c r="Q93" s="29">
        <f>Q87/Q89</f>
        <v/>
      </c>
      <c r="R93" s="29">
        <f>R87/R89</f>
        <v/>
      </c>
      <c r="S93" s="29">
        <f>S87/S89</f>
        <v/>
      </c>
      <c r="T93" s="29">
        <f>T87/T89</f>
        <v/>
      </c>
      <c r="U93" s="29">
        <f>U87/U89</f>
        <v/>
      </c>
      <c r="V93" s="29">
        <f>V87/V89</f>
        <v/>
      </c>
      <c r="W93" s="29">
        <f>W87/W89</f>
        <v/>
      </c>
      <c r="X93" s="29">
        <f>X87/X89</f>
        <v/>
      </c>
      <c r="Y93" s="29">
        <f>Y87/Y89</f>
        <v/>
      </c>
      <c r="Z93" s="29">
        <f>Z87/Z89</f>
        <v/>
      </c>
      <c r="AA93" s="29">
        <f>AA87/AA89</f>
        <v/>
      </c>
      <c r="AB93" s="29">
        <f>AB87/AB89</f>
        <v/>
      </c>
      <c r="AC93" s="29">
        <f>AC87/AC89</f>
        <v/>
      </c>
      <c r="AD93" s="29">
        <f>AD87/AD89</f>
        <v/>
      </c>
      <c r="AE93" s="29">
        <f>AE87/AE89</f>
        <v/>
      </c>
      <c r="AF93" s="29">
        <f>AF87/AF89</f>
        <v/>
      </c>
      <c r="AG93" s="29">
        <f>AG87/AG89</f>
        <v/>
      </c>
      <c r="AH93" s="7" t="n"/>
      <c r="AI93" s="7" t="n"/>
      <c r="AJ93" s="7" t="n"/>
      <c r="AK93" s="7" t="n"/>
      <c r="AL93" s="7" t="n"/>
      <c r="AM93" s="7" t="n"/>
      <c r="AN93" s="7" t="n"/>
      <c r="AO93" s="7" t="n"/>
      <c r="AP93" s="7" t="n"/>
      <c r="AQ93" s="7" t="n"/>
      <c r="AR93" s="7" t="n"/>
      <c r="AS93" s="7" t="n"/>
      <c r="AT93" s="7" t="n"/>
      <c r="AU93" s="7" t="n"/>
      <c r="AV93" s="7" t="n"/>
      <c r="AW93" s="7" t="n"/>
      <c r="AX93" s="7" t="n"/>
      <c r="AY93" s="7" t="n"/>
      <c r="AZ93" s="7" t="n"/>
      <c r="BA93" s="7" t="n"/>
      <c r="BB93" s="70" t="n"/>
    </row>
    <row r="94" ht="15.75" customHeight="1" s="157">
      <c r="A94" s="4" t="inlineStr">
        <is>
          <t>nuclear</t>
        </is>
      </c>
      <c r="B94" s="29">
        <f>B85/B89</f>
        <v/>
      </c>
      <c r="C94" s="29">
        <f>C85/C89</f>
        <v/>
      </c>
      <c r="D94" s="29">
        <f>D85/D89</f>
        <v/>
      </c>
      <c r="E94" s="29">
        <f>E85/E89</f>
        <v/>
      </c>
      <c r="F94" s="29">
        <f>F85/F89</f>
        <v/>
      </c>
      <c r="G94" s="29">
        <f>G85/G89</f>
        <v/>
      </c>
      <c r="H94" s="29">
        <f>H85/H89</f>
        <v/>
      </c>
      <c r="I94" s="29">
        <f>I85/I89</f>
        <v/>
      </c>
      <c r="J94" s="29">
        <f>J85/J89</f>
        <v/>
      </c>
      <c r="K94" s="29">
        <f>K85/K89</f>
        <v/>
      </c>
      <c r="L94" s="29">
        <f>L85/L89</f>
        <v/>
      </c>
      <c r="M94" s="29">
        <f>M85/M89</f>
        <v/>
      </c>
      <c r="N94" s="29">
        <f>N85/N89</f>
        <v/>
      </c>
      <c r="O94" s="29">
        <f>O85/O89</f>
        <v/>
      </c>
      <c r="P94" s="29">
        <f>P85/P89</f>
        <v/>
      </c>
      <c r="Q94" s="29">
        <f>Q85/Q89</f>
        <v/>
      </c>
      <c r="R94" s="29">
        <f>R85/R89</f>
        <v/>
      </c>
      <c r="S94" s="29">
        <f>S85/S89</f>
        <v/>
      </c>
      <c r="T94" s="29">
        <f>T85/T89</f>
        <v/>
      </c>
      <c r="U94" s="29">
        <f>U85/U89</f>
        <v/>
      </c>
      <c r="V94" s="29">
        <f>V85/V89</f>
        <v/>
      </c>
      <c r="W94" s="29">
        <f>W85/W89</f>
        <v/>
      </c>
      <c r="X94" s="29">
        <f>X85/X89</f>
        <v/>
      </c>
      <c r="Y94" s="29">
        <f>Y85/Y89</f>
        <v/>
      </c>
      <c r="Z94" s="29">
        <f>Z85/Z89</f>
        <v/>
      </c>
      <c r="AA94" s="29">
        <f>AA85/AA89</f>
        <v/>
      </c>
      <c r="AB94" s="29">
        <f>AB85/AB89</f>
        <v/>
      </c>
      <c r="AC94" s="29">
        <f>AC85/AC89</f>
        <v/>
      </c>
      <c r="AD94" s="29">
        <f>AD85/AD89</f>
        <v/>
      </c>
      <c r="AE94" s="29">
        <f>AE85/AE89</f>
        <v/>
      </c>
      <c r="AF94" s="29">
        <f>AF85/AF89</f>
        <v/>
      </c>
      <c r="AG94" s="29">
        <f>AG85/AG89</f>
        <v/>
      </c>
      <c r="AH94" s="7" t="n"/>
      <c r="AI94" s="7" t="n"/>
      <c r="AJ94" s="7" t="n"/>
      <c r="AK94" s="7" t="n"/>
      <c r="AL94" s="7" t="n"/>
      <c r="AM94" s="7" t="n"/>
      <c r="AN94" s="7" t="n"/>
      <c r="AO94" s="7" t="n"/>
      <c r="AP94" s="7" t="n"/>
      <c r="AQ94" s="7" t="n"/>
      <c r="AR94" s="7" t="n"/>
      <c r="AS94" s="7" t="n"/>
      <c r="AT94" s="7" t="n"/>
      <c r="AU94" s="7" t="n"/>
      <c r="AV94" s="7" t="n"/>
      <c r="AW94" s="7" t="n"/>
      <c r="AX94" s="7" t="n"/>
      <c r="AY94" s="7" t="n"/>
      <c r="AZ94" s="7" t="n"/>
      <c r="BA94" s="7" t="n"/>
      <c r="BB94" s="70" t="n"/>
    </row>
    <row r="95" ht="15.75" customHeight="1" s="157">
      <c r="A95" s="4" t="inlineStr">
        <is>
          <t>hydro</t>
        </is>
      </c>
      <c r="B95" s="29">
        <f>B81/B89</f>
        <v/>
      </c>
      <c r="C95" s="29">
        <f>C81/C89</f>
        <v/>
      </c>
      <c r="D95" s="29">
        <f>D81/D89</f>
        <v/>
      </c>
      <c r="E95" s="29">
        <f>E81/E89</f>
        <v/>
      </c>
      <c r="F95" s="29">
        <f>F81/F89</f>
        <v/>
      </c>
      <c r="G95" s="29">
        <f>G81/G89</f>
        <v/>
      </c>
      <c r="H95" s="29">
        <f>H81/H89</f>
        <v/>
      </c>
      <c r="I95" s="29">
        <f>I81/I89</f>
        <v/>
      </c>
      <c r="J95" s="29">
        <f>J81/J89</f>
        <v/>
      </c>
      <c r="K95" s="29">
        <f>K81/K89</f>
        <v/>
      </c>
      <c r="L95" s="29">
        <f>L81/L89</f>
        <v/>
      </c>
      <c r="M95" s="29">
        <f>M81/M89</f>
        <v/>
      </c>
      <c r="N95" s="29">
        <f>N81/N89</f>
        <v/>
      </c>
      <c r="O95" s="29">
        <f>O81/O89</f>
        <v/>
      </c>
      <c r="P95" s="29">
        <f>P81/P89</f>
        <v/>
      </c>
      <c r="Q95" s="29">
        <f>Q81/Q89</f>
        <v/>
      </c>
      <c r="R95" s="29">
        <f>R81/R89</f>
        <v/>
      </c>
      <c r="S95" s="29">
        <f>S81/S89</f>
        <v/>
      </c>
      <c r="T95" s="29">
        <f>T81/T89</f>
        <v/>
      </c>
      <c r="U95" s="29">
        <f>U81/U89</f>
        <v/>
      </c>
      <c r="V95" s="29">
        <f>V81/V89</f>
        <v/>
      </c>
      <c r="W95" s="29">
        <f>W81/W89</f>
        <v/>
      </c>
      <c r="X95" s="29">
        <f>X81/X89</f>
        <v/>
      </c>
      <c r="Y95" s="29">
        <f>Y81/Y89</f>
        <v/>
      </c>
      <c r="Z95" s="29">
        <f>Z81/Z89</f>
        <v/>
      </c>
      <c r="AA95" s="29">
        <f>AA81/AA89</f>
        <v/>
      </c>
      <c r="AB95" s="29">
        <f>AB81/AB89</f>
        <v/>
      </c>
      <c r="AC95" s="29">
        <f>AC81/AC89</f>
        <v/>
      </c>
      <c r="AD95" s="29">
        <f>AD81/AD89</f>
        <v/>
      </c>
      <c r="AE95" s="29">
        <f>AE81/AE89</f>
        <v/>
      </c>
      <c r="AF95" s="29">
        <f>AF81/AF89</f>
        <v/>
      </c>
      <c r="AG95" s="29">
        <f>AG81/AG89</f>
        <v/>
      </c>
      <c r="AH95" s="7" t="n"/>
      <c r="AI95" s="7" t="n"/>
      <c r="AJ95" s="7" t="n"/>
      <c r="AK95" s="7" t="n"/>
      <c r="AL95" s="7" t="n"/>
      <c r="AM95" s="7" t="n"/>
      <c r="AN95" s="7" t="n"/>
      <c r="AO95" s="7" t="n"/>
      <c r="AP95" s="7" t="n"/>
      <c r="AQ95" s="7" t="n"/>
      <c r="AR95" s="7" t="n"/>
      <c r="AS95" s="7" t="n"/>
      <c r="AT95" s="7" t="n"/>
      <c r="AU95" s="7" t="n"/>
      <c r="AV95" s="7" t="n"/>
      <c r="AW95" s="7" t="n"/>
      <c r="AX95" s="7" t="n"/>
      <c r="AY95" s="7" t="n"/>
      <c r="AZ95" s="7" t="n"/>
      <c r="BA95" s="7" t="n"/>
      <c r="BB95" s="70" t="n"/>
    </row>
    <row r="96" ht="15.75" customHeight="1" s="157">
      <c r="A96" s="4" t="inlineStr">
        <is>
          <t>onshore wind</t>
        </is>
      </c>
      <c r="B96" s="29">
        <f>B82/B89</f>
        <v/>
      </c>
      <c r="C96" s="29">
        <f>C82/C89</f>
        <v/>
      </c>
      <c r="D96" s="29">
        <f>D82/D89</f>
        <v/>
      </c>
      <c r="E96" s="29">
        <f>E82/E89</f>
        <v/>
      </c>
      <c r="F96" s="29">
        <f>F82/F89</f>
        <v/>
      </c>
      <c r="G96" s="29">
        <f>G82/G89</f>
        <v/>
      </c>
      <c r="H96" s="29">
        <f>H82/H89</f>
        <v/>
      </c>
      <c r="I96" s="29">
        <f>I82/I89</f>
        <v/>
      </c>
      <c r="J96" s="29">
        <f>J82/J89</f>
        <v/>
      </c>
      <c r="K96" s="29">
        <f>K82/K89</f>
        <v/>
      </c>
      <c r="L96" s="29">
        <f>L82/L89</f>
        <v/>
      </c>
      <c r="M96" s="29">
        <f>M82/M89</f>
        <v/>
      </c>
      <c r="N96" s="29">
        <f>N82/N89</f>
        <v/>
      </c>
      <c r="O96" s="29">
        <f>O82/O89</f>
        <v/>
      </c>
      <c r="P96" s="29">
        <f>P82/P89</f>
        <v/>
      </c>
      <c r="Q96" s="29">
        <f>Q82/Q89</f>
        <v/>
      </c>
      <c r="R96" s="29">
        <f>R82/R89</f>
        <v/>
      </c>
      <c r="S96" s="29">
        <f>S82/S89</f>
        <v/>
      </c>
      <c r="T96" s="29">
        <f>T82/T89</f>
        <v/>
      </c>
      <c r="U96" s="29">
        <f>U82/U89</f>
        <v/>
      </c>
      <c r="V96" s="29">
        <f>V82/V89</f>
        <v/>
      </c>
      <c r="W96" s="29">
        <f>W82/W89</f>
        <v/>
      </c>
      <c r="X96" s="29">
        <f>X82/X89</f>
        <v/>
      </c>
      <c r="Y96" s="29">
        <f>Y82/Y89</f>
        <v/>
      </c>
      <c r="Z96" s="29">
        <f>Z82/Z89</f>
        <v/>
      </c>
      <c r="AA96" s="29">
        <f>AA82/AA89</f>
        <v/>
      </c>
      <c r="AB96" s="29">
        <f>AB82/AB89</f>
        <v/>
      </c>
      <c r="AC96" s="29">
        <f>AC82/AC89</f>
        <v/>
      </c>
      <c r="AD96" s="29">
        <f>AD82/AD89</f>
        <v/>
      </c>
      <c r="AE96" s="29">
        <f>AE82/AE89</f>
        <v/>
      </c>
      <c r="AF96" s="29">
        <f>AF82/AF89</f>
        <v/>
      </c>
      <c r="AG96" s="29">
        <f>AG82/AG89</f>
        <v/>
      </c>
      <c r="AH96" s="7" t="n"/>
      <c r="AI96" s="7" t="n"/>
      <c r="AJ96" s="7" t="n"/>
      <c r="AK96" s="7" t="n"/>
      <c r="AL96" s="7" t="n"/>
      <c r="AM96" s="7" t="n"/>
      <c r="AN96" s="7" t="n"/>
      <c r="AO96" s="7" t="n"/>
      <c r="AP96" s="7" t="n"/>
      <c r="AQ96" s="7" t="n"/>
      <c r="AR96" s="7" t="n"/>
      <c r="AS96" s="7" t="n"/>
      <c r="AT96" s="7" t="n"/>
      <c r="AU96" s="7" t="n"/>
      <c r="AV96" s="7" t="n"/>
      <c r="AW96" s="7" t="n"/>
      <c r="AX96" s="7" t="n"/>
      <c r="AY96" s="7" t="n"/>
      <c r="AZ96" s="7" t="n"/>
      <c r="BA96" s="7" t="n"/>
      <c r="BB96" s="70" t="n"/>
    </row>
    <row r="97" ht="15.75" customHeight="1" s="157">
      <c r="A97" s="4" t="inlineStr">
        <is>
          <t>solar PV</t>
        </is>
      </c>
      <c r="B97" s="29">
        <f>B84/B89</f>
        <v/>
      </c>
      <c r="C97" s="29">
        <f>C84/C89</f>
        <v/>
      </c>
      <c r="D97" s="29">
        <f>D84/D89</f>
        <v/>
      </c>
      <c r="E97" s="29">
        <f>E84/E89</f>
        <v/>
      </c>
      <c r="F97" s="29">
        <f>F84/F89</f>
        <v/>
      </c>
      <c r="G97" s="29">
        <f>G84/G89</f>
        <v/>
      </c>
      <c r="H97" s="29">
        <f>H84/H89</f>
        <v/>
      </c>
      <c r="I97" s="29">
        <f>I84/I89</f>
        <v/>
      </c>
      <c r="J97" s="29">
        <f>J84/J89</f>
        <v/>
      </c>
      <c r="K97" s="29">
        <f>K84/K89</f>
        <v/>
      </c>
      <c r="L97" s="29">
        <f>L84/L89</f>
        <v/>
      </c>
      <c r="M97" s="29">
        <f>M84/M89</f>
        <v/>
      </c>
      <c r="N97" s="29">
        <f>N84/N89</f>
        <v/>
      </c>
      <c r="O97" s="29">
        <f>O84/O89</f>
        <v/>
      </c>
      <c r="P97" s="29">
        <f>P84/P89</f>
        <v/>
      </c>
      <c r="Q97" s="29">
        <f>Q84/Q89</f>
        <v/>
      </c>
      <c r="R97" s="29">
        <f>R84/R89</f>
        <v/>
      </c>
      <c r="S97" s="29">
        <f>S84/S89</f>
        <v/>
      </c>
      <c r="T97" s="29">
        <f>T84/T89</f>
        <v/>
      </c>
      <c r="U97" s="29">
        <f>U84/U89</f>
        <v/>
      </c>
      <c r="V97" s="29">
        <f>V84/V89</f>
        <v/>
      </c>
      <c r="W97" s="29">
        <f>W84/W89</f>
        <v/>
      </c>
      <c r="X97" s="29">
        <f>X84/X89</f>
        <v/>
      </c>
      <c r="Y97" s="29">
        <f>Y84/Y89</f>
        <v/>
      </c>
      <c r="Z97" s="29">
        <f>Z84/Z89</f>
        <v/>
      </c>
      <c r="AA97" s="29">
        <f>AA84/AA89</f>
        <v/>
      </c>
      <c r="AB97" s="29">
        <f>AB84/AB89</f>
        <v/>
      </c>
      <c r="AC97" s="29">
        <f>AC84/AC89</f>
        <v/>
      </c>
      <c r="AD97" s="29">
        <f>AD84/AD89</f>
        <v/>
      </c>
      <c r="AE97" s="29">
        <f>AE84/AE89</f>
        <v/>
      </c>
      <c r="AF97" s="29">
        <f>AF84/AF89</f>
        <v/>
      </c>
      <c r="AG97" s="29">
        <f>AG84/AG89</f>
        <v/>
      </c>
      <c r="BA97" s="7">
        <f>SUM(BA81:BA96)</f>
        <v/>
      </c>
    </row>
    <row r="98" ht="15.75" customHeight="1" s="157">
      <c r="A98" s="4" t="inlineStr">
        <is>
          <t>solar thermal</t>
        </is>
      </c>
      <c r="B98" s="29" t="n">
        <v>0</v>
      </c>
      <c r="C98" s="29" t="n">
        <v>0</v>
      </c>
      <c r="D98" s="29" t="n">
        <v>0</v>
      </c>
      <c r="E98" s="29" t="n">
        <v>0</v>
      </c>
      <c r="F98" s="29" t="n">
        <v>0</v>
      </c>
      <c r="G98" s="29" t="n">
        <v>0</v>
      </c>
      <c r="H98" s="29" t="n">
        <v>0</v>
      </c>
      <c r="I98" s="29" t="n">
        <v>0</v>
      </c>
      <c r="J98" s="29" t="n">
        <v>0</v>
      </c>
      <c r="K98" s="29" t="n">
        <v>0</v>
      </c>
      <c r="L98" s="29" t="n">
        <v>0</v>
      </c>
      <c r="M98" s="29" t="n">
        <v>0</v>
      </c>
      <c r="N98" s="29" t="n">
        <v>0</v>
      </c>
      <c r="O98" s="29" t="n">
        <v>0</v>
      </c>
      <c r="P98" s="29" t="n">
        <v>0</v>
      </c>
      <c r="Q98" s="29" t="n">
        <v>0</v>
      </c>
      <c r="R98" s="29" t="n">
        <v>0</v>
      </c>
      <c r="S98" s="29" t="n">
        <v>0</v>
      </c>
      <c r="T98" s="29" t="n">
        <v>0</v>
      </c>
      <c r="U98" s="29" t="n">
        <v>0</v>
      </c>
      <c r="V98" s="29" t="n">
        <v>0</v>
      </c>
      <c r="W98" s="29" t="n">
        <v>0</v>
      </c>
      <c r="X98" s="29" t="n">
        <v>0</v>
      </c>
      <c r="Y98" s="29" t="n">
        <v>0</v>
      </c>
      <c r="Z98" s="29" t="n">
        <v>0</v>
      </c>
      <c r="AA98" s="29" t="n">
        <v>0</v>
      </c>
      <c r="AB98" s="29" t="n">
        <v>0</v>
      </c>
      <c r="AC98" s="29" t="n">
        <v>0</v>
      </c>
      <c r="AD98" s="29" t="n">
        <v>0</v>
      </c>
      <c r="AE98" s="29" t="n">
        <v>0</v>
      </c>
      <c r="AF98" s="29" t="n">
        <v>0</v>
      </c>
      <c r="AG98" s="29" t="n">
        <v>0</v>
      </c>
    </row>
    <row r="99" ht="15.75" customHeight="1" s="157">
      <c r="A99" s="4" t="inlineStr">
        <is>
          <t>biomass</t>
        </is>
      </c>
      <c r="B99" s="29">
        <f>B83/B89/2</f>
        <v/>
      </c>
      <c r="C99" s="29">
        <f>C83/C89/2</f>
        <v/>
      </c>
      <c r="D99" s="29">
        <f>D83/D89/2</f>
        <v/>
      </c>
      <c r="E99" s="29">
        <f>E83/E89/2</f>
        <v/>
      </c>
      <c r="F99" s="29">
        <f>F83/F89/2</f>
        <v/>
      </c>
      <c r="G99" s="29">
        <f>G83/G89/2</f>
        <v/>
      </c>
      <c r="H99" s="29">
        <f>H83/H89/2</f>
        <v/>
      </c>
      <c r="I99" s="29">
        <f>I83/I89/2</f>
        <v/>
      </c>
      <c r="J99" s="29">
        <f>J83/J89/2</f>
        <v/>
      </c>
      <c r="K99" s="29">
        <f>K83/K89/2</f>
        <v/>
      </c>
      <c r="L99" s="29">
        <f>L83/L89/2</f>
        <v/>
      </c>
      <c r="M99" s="29">
        <f>M83/M89/2</f>
        <v/>
      </c>
      <c r="N99" s="29">
        <f>N83/N89/2</f>
        <v/>
      </c>
      <c r="O99" s="29">
        <f>O83/O89/2</f>
        <v/>
      </c>
      <c r="P99" s="29">
        <f>P83/P89/2</f>
        <v/>
      </c>
      <c r="Q99" s="29">
        <f>Q83/Q89/2</f>
        <v/>
      </c>
      <c r="R99" s="29">
        <f>R83/R89/2</f>
        <v/>
      </c>
      <c r="S99" s="29">
        <f>S83/S89/2</f>
        <v/>
      </c>
      <c r="T99" s="29">
        <f>T83/T89/2</f>
        <v/>
      </c>
      <c r="U99" s="29">
        <f>U83/U89/2</f>
        <v/>
      </c>
      <c r="V99" s="29">
        <f>V83/V89/2</f>
        <v/>
      </c>
      <c r="W99" s="29">
        <f>W83/W89/2</f>
        <v/>
      </c>
      <c r="X99" s="29">
        <f>X83/X89/2</f>
        <v/>
      </c>
      <c r="Y99" s="29">
        <f>Y83/Y89/2</f>
        <v/>
      </c>
      <c r="Z99" s="29">
        <f>Z83/Z89/2</f>
        <v/>
      </c>
      <c r="AA99" s="29">
        <f>AA83/AA89/2</f>
        <v/>
      </c>
      <c r="AB99" s="29">
        <f>AB83/AB89/2</f>
        <v/>
      </c>
      <c r="AC99" s="29">
        <f>AC83/AC89/2</f>
        <v/>
      </c>
      <c r="AD99" s="29">
        <f>AD83/AD89/2</f>
        <v/>
      </c>
      <c r="AE99" s="29">
        <f>AE83/AE89/2</f>
        <v/>
      </c>
      <c r="AF99" s="29">
        <f>AF83/AF89/2</f>
        <v/>
      </c>
      <c r="AG99" s="29">
        <f>AG83/AG89/2</f>
        <v/>
      </c>
    </row>
    <row r="100" ht="15.75" customHeight="1" s="157">
      <c r="A100" s="4" t="inlineStr">
        <is>
          <t>geothermal</t>
        </is>
      </c>
      <c r="B100" s="29">
        <f>B83/B89/2</f>
        <v/>
      </c>
      <c r="C100" s="29">
        <f>C83/C89/2</f>
        <v/>
      </c>
      <c r="D100" s="29">
        <f>D83/D89/2</f>
        <v/>
      </c>
      <c r="E100" s="29">
        <f>E83/E89/2</f>
        <v/>
      </c>
      <c r="F100" s="29">
        <f>F83/F89/2</f>
        <v/>
      </c>
      <c r="G100" s="29">
        <f>G83/G89/2</f>
        <v/>
      </c>
      <c r="H100" s="29">
        <f>H83/H89/2</f>
        <v/>
      </c>
      <c r="I100" s="29">
        <f>I83/I89/2</f>
        <v/>
      </c>
      <c r="J100" s="29">
        <f>J83/J89/2</f>
        <v/>
      </c>
      <c r="K100" s="29">
        <f>K83/K89/2</f>
        <v/>
      </c>
      <c r="L100" s="29">
        <f>L83/L89/2</f>
        <v/>
      </c>
      <c r="M100" s="29">
        <f>M83/M89/2</f>
        <v/>
      </c>
      <c r="N100" s="29">
        <f>N83/N89/2</f>
        <v/>
      </c>
      <c r="O100" s="29">
        <f>O83/O89/2</f>
        <v/>
      </c>
      <c r="P100" s="29">
        <f>P83/P89/2</f>
        <v/>
      </c>
      <c r="Q100" s="29">
        <f>Q83/Q89/2</f>
        <v/>
      </c>
      <c r="R100" s="29">
        <f>R83/R89/2</f>
        <v/>
      </c>
      <c r="S100" s="29">
        <f>S83/S89/2</f>
        <v/>
      </c>
      <c r="T100" s="29">
        <f>T83/T89/2</f>
        <v/>
      </c>
      <c r="U100" s="29">
        <f>U83/U89/2</f>
        <v/>
      </c>
      <c r="V100" s="29">
        <f>V83/V89/2</f>
        <v/>
      </c>
      <c r="W100" s="29">
        <f>W83/W89/2</f>
        <v/>
      </c>
      <c r="X100" s="29">
        <f>X83/X89/2</f>
        <v/>
      </c>
      <c r="Y100" s="29">
        <f>Y83/Y89/2</f>
        <v/>
      </c>
      <c r="Z100" s="29">
        <f>Z83/Z89/2</f>
        <v/>
      </c>
      <c r="AA100" s="29">
        <f>AA83/AA89/2</f>
        <v/>
      </c>
      <c r="AB100" s="29">
        <f>AB83/AB89/2</f>
        <v/>
      </c>
      <c r="AC100" s="29">
        <f>AC83/AC89/2</f>
        <v/>
      </c>
      <c r="AD100" s="29">
        <f>AD83/AD89/2</f>
        <v/>
      </c>
      <c r="AE100" s="29">
        <f>AE83/AE89/2</f>
        <v/>
      </c>
      <c r="AF100" s="29">
        <f>AF83/AF89/2</f>
        <v/>
      </c>
      <c r="AG100" s="29">
        <f>AG83/AG89/2</f>
        <v/>
      </c>
    </row>
    <row r="101" ht="15.75" customHeight="1" s="157">
      <c r="A101" s="4" t="inlineStr">
        <is>
          <t>petroleum</t>
        </is>
      </c>
      <c r="B101" s="29">
        <f>B88/B89</f>
        <v/>
      </c>
      <c r="C101" s="29">
        <f>C88/C89</f>
        <v/>
      </c>
      <c r="D101" s="29">
        <f>D88/D89</f>
        <v/>
      </c>
      <c r="E101" s="29">
        <f>E88/E89</f>
        <v/>
      </c>
      <c r="F101" s="29">
        <f>F88/F89</f>
        <v/>
      </c>
      <c r="G101" s="29">
        <f>G88/G89</f>
        <v/>
      </c>
      <c r="H101" s="29">
        <f>H88/H89</f>
        <v/>
      </c>
      <c r="I101" s="29">
        <f>I88/I89</f>
        <v/>
      </c>
      <c r="J101" s="29">
        <f>J88/J89</f>
        <v/>
      </c>
      <c r="K101" s="29">
        <f>K88/K89</f>
        <v/>
      </c>
      <c r="L101" s="29">
        <f>L88/L89</f>
        <v/>
      </c>
      <c r="M101" s="29">
        <f>M88/M89</f>
        <v/>
      </c>
      <c r="N101" s="29">
        <f>N88/N89</f>
        <v/>
      </c>
      <c r="O101" s="29">
        <f>O88/O89</f>
        <v/>
      </c>
      <c r="P101" s="29">
        <f>P88/P89</f>
        <v/>
      </c>
      <c r="Q101" s="29">
        <f>Q88/Q89</f>
        <v/>
      </c>
      <c r="R101" s="29">
        <f>R88/R89</f>
        <v/>
      </c>
      <c r="S101" s="29">
        <f>S88/S89</f>
        <v/>
      </c>
      <c r="T101" s="29">
        <f>T88/T89</f>
        <v/>
      </c>
      <c r="U101" s="29">
        <f>U88/U89</f>
        <v/>
      </c>
      <c r="V101" s="29">
        <f>V88/V89</f>
        <v/>
      </c>
      <c r="W101" s="29">
        <f>W88/W89</f>
        <v/>
      </c>
      <c r="X101" s="29">
        <f>X88/X89</f>
        <v/>
      </c>
      <c r="Y101" s="29">
        <f>Y88/Y89</f>
        <v/>
      </c>
      <c r="Z101" s="29">
        <f>Z88/Z89</f>
        <v/>
      </c>
      <c r="AA101" s="29">
        <f>AA88/AA89</f>
        <v/>
      </c>
      <c r="AB101" s="29">
        <f>AB88/AB89</f>
        <v/>
      </c>
      <c r="AC101" s="29">
        <f>AC88/AC89</f>
        <v/>
      </c>
      <c r="AD101" s="29">
        <f>AD88/AD89</f>
        <v/>
      </c>
      <c r="AE101" s="29">
        <f>AE88/AE89</f>
        <v/>
      </c>
      <c r="AF101" s="29">
        <f>AF88/AF89</f>
        <v/>
      </c>
      <c r="AG101" s="29">
        <f>AG88/AG89</f>
        <v/>
      </c>
      <c r="AH101" s="4" t="n"/>
      <c r="AI101" s="4" t="n"/>
      <c r="AJ101" s="4" t="n"/>
      <c r="AK101" s="4" t="n"/>
      <c r="AL101" s="4" t="n"/>
      <c r="AM101" s="4" t="n"/>
      <c r="AN101" s="4" t="n"/>
      <c r="AO101" s="4" t="n"/>
      <c r="AP101" s="4" t="n"/>
      <c r="AQ101" s="4" t="n"/>
      <c r="AR101" s="4" t="n"/>
      <c r="AS101" s="4" t="n"/>
      <c r="AT101" s="4" t="n"/>
      <c r="AU101" s="4" t="n"/>
      <c r="AV101" s="4" t="n"/>
      <c r="AW101" s="4" t="n"/>
      <c r="AX101" s="4" t="n"/>
      <c r="AY101" s="4" t="n"/>
    </row>
    <row r="102" ht="15.75" customHeight="1" s="157">
      <c r="A102" s="4" t="inlineStr">
        <is>
          <t>natural gas peaker</t>
        </is>
      </c>
      <c r="B102" s="29" t="n">
        <v>0</v>
      </c>
      <c r="C102" s="29" t="n">
        <v>0</v>
      </c>
      <c r="D102" s="29" t="n">
        <v>0</v>
      </c>
      <c r="E102" s="29" t="n">
        <v>0</v>
      </c>
      <c r="F102" s="29" t="n">
        <v>0</v>
      </c>
      <c r="G102" s="29" t="n">
        <v>0</v>
      </c>
      <c r="H102" s="29" t="n">
        <v>0</v>
      </c>
      <c r="I102" s="29" t="n">
        <v>0</v>
      </c>
      <c r="J102" s="29" t="n">
        <v>0</v>
      </c>
      <c r="K102" s="29" t="n">
        <v>0</v>
      </c>
      <c r="L102" s="29" t="n">
        <v>0</v>
      </c>
      <c r="M102" s="29" t="n">
        <v>0</v>
      </c>
      <c r="N102" s="29" t="n">
        <v>0</v>
      </c>
      <c r="O102" s="29" t="n">
        <v>0</v>
      </c>
      <c r="P102" s="29" t="n">
        <v>0</v>
      </c>
      <c r="Q102" s="29" t="n">
        <v>0</v>
      </c>
      <c r="R102" s="29" t="n">
        <v>0</v>
      </c>
      <c r="S102" s="29" t="n">
        <v>0</v>
      </c>
      <c r="T102" s="29" t="n">
        <v>0</v>
      </c>
      <c r="U102" s="29" t="n">
        <v>0</v>
      </c>
      <c r="V102" s="29" t="n">
        <v>0</v>
      </c>
      <c r="W102" s="29" t="n">
        <v>0</v>
      </c>
      <c r="X102" s="29" t="n">
        <v>0</v>
      </c>
      <c r="Y102" s="29" t="n">
        <v>0</v>
      </c>
      <c r="Z102" s="29" t="n">
        <v>0</v>
      </c>
      <c r="AA102" s="29" t="n">
        <v>0</v>
      </c>
      <c r="AB102" s="29" t="n">
        <v>0</v>
      </c>
      <c r="AC102" s="29" t="n">
        <v>0</v>
      </c>
      <c r="AD102" s="29" t="n">
        <v>0</v>
      </c>
      <c r="AE102" s="29" t="n">
        <v>0</v>
      </c>
      <c r="AF102" s="29" t="n">
        <v>0</v>
      </c>
      <c r="AG102" s="29" t="n">
        <v>0</v>
      </c>
    </row>
    <row r="103" ht="15.75" customHeight="1" s="157">
      <c r="A103" s="4" t="inlineStr">
        <is>
          <t>lignite</t>
        </is>
      </c>
      <c r="B103" s="29" t="n">
        <v>0</v>
      </c>
      <c r="C103" s="29" t="n">
        <v>0</v>
      </c>
      <c r="D103" s="29" t="n">
        <v>0</v>
      </c>
      <c r="E103" s="29" t="n">
        <v>0</v>
      </c>
      <c r="F103" s="29" t="n">
        <v>0</v>
      </c>
      <c r="G103" s="29" t="n">
        <v>0</v>
      </c>
      <c r="H103" s="29" t="n">
        <v>0</v>
      </c>
      <c r="I103" s="29" t="n">
        <v>0</v>
      </c>
      <c r="J103" s="29" t="n">
        <v>0</v>
      </c>
      <c r="K103" s="29" t="n">
        <v>0</v>
      </c>
      <c r="L103" s="29" t="n">
        <v>0</v>
      </c>
      <c r="M103" s="29" t="n">
        <v>0</v>
      </c>
      <c r="N103" s="29" t="n">
        <v>0</v>
      </c>
      <c r="O103" s="29" t="n">
        <v>0</v>
      </c>
      <c r="P103" s="29" t="n">
        <v>0</v>
      </c>
      <c r="Q103" s="29" t="n">
        <v>0</v>
      </c>
      <c r="R103" s="29" t="n">
        <v>0</v>
      </c>
      <c r="S103" s="29" t="n">
        <v>0</v>
      </c>
      <c r="T103" s="29" t="n">
        <v>0</v>
      </c>
      <c r="U103" s="29" t="n">
        <v>0</v>
      </c>
      <c r="V103" s="29" t="n">
        <v>0</v>
      </c>
      <c r="W103" s="29" t="n">
        <v>0</v>
      </c>
      <c r="X103" s="29" t="n">
        <v>0</v>
      </c>
      <c r="Y103" s="29" t="n">
        <v>0</v>
      </c>
      <c r="Z103" s="29" t="n">
        <v>0</v>
      </c>
      <c r="AA103" s="29" t="n">
        <v>0</v>
      </c>
      <c r="AB103" s="29" t="n">
        <v>0</v>
      </c>
      <c r="AC103" s="29" t="n">
        <v>0</v>
      </c>
      <c r="AD103" s="29" t="n">
        <v>0</v>
      </c>
      <c r="AE103" s="29" t="n">
        <v>0</v>
      </c>
      <c r="AF103" s="29" t="n">
        <v>0</v>
      </c>
      <c r="AG103" s="29" t="n">
        <v>0</v>
      </c>
    </row>
    <row r="104" ht="15.75" customHeight="1" s="157">
      <c r="A104" s="4" t="inlineStr">
        <is>
          <t>offshore wind</t>
        </is>
      </c>
      <c r="B104" s="29" t="n">
        <v>0</v>
      </c>
      <c r="C104" s="29" t="n">
        <v>0</v>
      </c>
      <c r="D104" s="29" t="n">
        <v>0</v>
      </c>
      <c r="E104" s="29" t="n">
        <v>0</v>
      </c>
      <c r="F104" s="29" t="n">
        <v>0</v>
      </c>
      <c r="G104" s="29" t="n">
        <v>0</v>
      </c>
      <c r="H104" s="29" t="n">
        <v>0</v>
      </c>
      <c r="I104" s="29" t="n">
        <v>0</v>
      </c>
      <c r="J104" s="29" t="n">
        <v>0</v>
      </c>
      <c r="K104" s="29" t="n">
        <v>0</v>
      </c>
      <c r="L104" s="29" t="n">
        <v>0</v>
      </c>
      <c r="M104" s="29" t="n">
        <v>0</v>
      </c>
      <c r="N104" s="29" t="n">
        <v>0</v>
      </c>
      <c r="O104" s="29" t="n">
        <v>0</v>
      </c>
      <c r="P104" s="29" t="n">
        <v>0</v>
      </c>
      <c r="Q104" s="29" t="n">
        <v>0</v>
      </c>
      <c r="R104" s="29" t="n">
        <v>0</v>
      </c>
      <c r="S104" s="29" t="n">
        <v>0</v>
      </c>
      <c r="T104" s="29" t="n">
        <v>0</v>
      </c>
      <c r="U104" s="29" t="n">
        <v>0</v>
      </c>
      <c r="V104" s="29" t="n">
        <v>0</v>
      </c>
      <c r="W104" s="29" t="n">
        <v>0</v>
      </c>
      <c r="X104" s="29" t="n">
        <v>0</v>
      </c>
      <c r="Y104" s="29" t="n">
        <v>0</v>
      </c>
      <c r="Z104" s="29" t="n">
        <v>0</v>
      </c>
      <c r="AA104" s="29" t="n">
        <v>0</v>
      </c>
      <c r="AB104" s="29" t="n">
        <v>0</v>
      </c>
      <c r="AC104" s="29" t="n">
        <v>0</v>
      </c>
      <c r="AD104" s="29" t="n">
        <v>0</v>
      </c>
      <c r="AE104" s="29" t="n">
        <v>0</v>
      </c>
      <c r="AF104" s="29" t="n">
        <v>0</v>
      </c>
      <c r="AG104" s="29" t="n">
        <v>0</v>
      </c>
    </row>
    <row r="105" ht="15.75" customHeight="1" s="157">
      <c r="A105" s="4" t="inlineStr">
        <is>
          <t>crude oil</t>
        </is>
      </c>
      <c r="B105" s="29" t="n">
        <v>0</v>
      </c>
      <c r="C105" s="29" t="n">
        <v>0</v>
      </c>
      <c r="D105" s="29" t="n">
        <v>0</v>
      </c>
      <c r="E105" s="29" t="n">
        <v>0</v>
      </c>
      <c r="F105" s="29" t="n">
        <v>0</v>
      </c>
      <c r="G105" s="29" t="n">
        <v>0</v>
      </c>
      <c r="H105" s="29" t="n">
        <v>0</v>
      </c>
      <c r="I105" s="29" t="n">
        <v>0</v>
      </c>
      <c r="J105" s="29" t="n">
        <v>0</v>
      </c>
      <c r="K105" s="29" t="n">
        <v>0</v>
      </c>
      <c r="L105" s="29" t="n">
        <v>0</v>
      </c>
      <c r="M105" s="29" t="n">
        <v>0</v>
      </c>
      <c r="N105" s="29" t="n">
        <v>0</v>
      </c>
      <c r="O105" s="29" t="n">
        <v>0</v>
      </c>
      <c r="P105" s="29" t="n">
        <v>0</v>
      </c>
      <c r="Q105" s="29" t="n">
        <v>0</v>
      </c>
      <c r="R105" s="29" t="n">
        <v>0</v>
      </c>
      <c r="S105" s="29" t="n">
        <v>0</v>
      </c>
      <c r="T105" s="29" t="n">
        <v>0</v>
      </c>
      <c r="U105" s="29" t="n">
        <v>0</v>
      </c>
      <c r="V105" s="29" t="n">
        <v>0</v>
      </c>
      <c r="W105" s="29" t="n">
        <v>0</v>
      </c>
      <c r="X105" s="29" t="n">
        <v>0</v>
      </c>
      <c r="Y105" s="29" t="n">
        <v>0</v>
      </c>
      <c r="Z105" s="29" t="n">
        <v>0</v>
      </c>
      <c r="AA105" s="29" t="n">
        <v>0</v>
      </c>
      <c r="AB105" s="29" t="n">
        <v>0</v>
      </c>
      <c r="AC105" s="29" t="n">
        <v>0</v>
      </c>
      <c r="AD105" s="29" t="n">
        <v>0</v>
      </c>
      <c r="AE105" s="29" t="n">
        <v>0</v>
      </c>
      <c r="AF105" s="29" t="n">
        <v>0</v>
      </c>
      <c r="AG105" s="29" t="n">
        <v>0</v>
      </c>
    </row>
    <row r="106" ht="15.75" customHeight="1" s="157">
      <c r="A106" s="4" t="inlineStr">
        <is>
          <t>heavy or residual fuel oil</t>
        </is>
      </c>
      <c r="B106" s="29" t="n">
        <v>0</v>
      </c>
      <c r="C106" s="29" t="n">
        <v>0</v>
      </c>
      <c r="D106" s="29" t="n">
        <v>0</v>
      </c>
      <c r="E106" s="29" t="n">
        <v>0</v>
      </c>
      <c r="F106" s="29" t="n">
        <v>0</v>
      </c>
      <c r="G106" s="29" t="n">
        <v>0</v>
      </c>
      <c r="H106" s="29" t="n">
        <v>0</v>
      </c>
      <c r="I106" s="29" t="n">
        <v>0</v>
      </c>
      <c r="J106" s="29" t="n">
        <v>0</v>
      </c>
      <c r="K106" s="29" t="n">
        <v>0</v>
      </c>
      <c r="L106" s="29" t="n">
        <v>0</v>
      </c>
      <c r="M106" s="29" t="n">
        <v>0</v>
      </c>
      <c r="N106" s="29" t="n">
        <v>0</v>
      </c>
      <c r="O106" s="29" t="n">
        <v>0</v>
      </c>
      <c r="P106" s="29" t="n">
        <v>0</v>
      </c>
      <c r="Q106" s="29" t="n">
        <v>0</v>
      </c>
      <c r="R106" s="29" t="n">
        <v>0</v>
      </c>
      <c r="S106" s="29" t="n">
        <v>0</v>
      </c>
      <c r="T106" s="29" t="n">
        <v>0</v>
      </c>
      <c r="U106" s="29" t="n">
        <v>0</v>
      </c>
      <c r="V106" s="29" t="n">
        <v>0</v>
      </c>
      <c r="W106" s="29" t="n">
        <v>0</v>
      </c>
      <c r="X106" s="29" t="n">
        <v>0</v>
      </c>
      <c r="Y106" s="29" t="n">
        <v>0</v>
      </c>
      <c r="Z106" s="29" t="n">
        <v>0</v>
      </c>
      <c r="AA106" s="29" t="n">
        <v>0</v>
      </c>
      <c r="AB106" s="29" t="n">
        <v>0</v>
      </c>
      <c r="AC106" s="29" t="n">
        <v>0</v>
      </c>
      <c r="AD106" s="29" t="n">
        <v>0</v>
      </c>
      <c r="AE106" s="29" t="n">
        <v>0</v>
      </c>
      <c r="AF106" s="29" t="n">
        <v>0</v>
      </c>
      <c r="AG106" s="29" t="n">
        <v>0</v>
      </c>
    </row>
    <row r="107" ht="15.75" customHeight="1" s="157">
      <c r="A107" s="4" t="inlineStr">
        <is>
          <t>municipal solid waste</t>
        </is>
      </c>
      <c r="B107" s="29" t="n">
        <v>0</v>
      </c>
      <c r="C107" s="29" t="n">
        <v>0</v>
      </c>
      <c r="D107" s="29" t="n">
        <v>0</v>
      </c>
      <c r="E107" s="29" t="n">
        <v>0</v>
      </c>
      <c r="F107" s="29" t="n">
        <v>0</v>
      </c>
      <c r="G107" s="29" t="n">
        <v>0</v>
      </c>
      <c r="H107" s="29" t="n">
        <v>0</v>
      </c>
      <c r="I107" s="29" t="n">
        <v>0</v>
      </c>
      <c r="J107" s="29" t="n">
        <v>0</v>
      </c>
      <c r="K107" s="29" t="n">
        <v>0</v>
      </c>
      <c r="L107" s="29" t="n">
        <v>0</v>
      </c>
      <c r="M107" s="29" t="n">
        <v>0</v>
      </c>
      <c r="N107" s="29" t="n">
        <v>0</v>
      </c>
      <c r="O107" s="29" t="n">
        <v>0</v>
      </c>
      <c r="P107" s="29" t="n">
        <v>0</v>
      </c>
      <c r="Q107" s="29" t="n">
        <v>0</v>
      </c>
      <c r="R107" s="29" t="n">
        <v>0</v>
      </c>
      <c r="S107" s="29" t="n">
        <v>0</v>
      </c>
      <c r="T107" s="29" t="n">
        <v>0</v>
      </c>
      <c r="U107" s="29" t="n">
        <v>0</v>
      </c>
      <c r="V107" s="29" t="n">
        <v>0</v>
      </c>
      <c r="W107" s="29" t="n">
        <v>0</v>
      </c>
      <c r="X107" s="29" t="n">
        <v>0</v>
      </c>
      <c r="Y107" s="29" t="n">
        <v>0</v>
      </c>
      <c r="Z107" s="29" t="n">
        <v>0</v>
      </c>
      <c r="AA107" s="29" t="n">
        <v>0</v>
      </c>
      <c r="AB107" s="29" t="n">
        <v>0</v>
      </c>
      <c r="AC107" s="29" t="n">
        <v>0</v>
      </c>
      <c r="AD107" s="29" t="n">
        <v>0</v>
      </c>
      <c r="AE107" s="29" t="n">
        <v>0</v>
      </c>
      <c r="AF107" s="29" t="n">
        <v>0</v>
      </c>
      <c r="AG107" s="29" t="n">
        <v>0</v>
      </c>
    </row>
    <row r="108" ht="15.75" customHeight="1" s="157">
      <c r="J108" s="4" t="n"/>
    </row>
    <row r="109" ht="15.75" customHeight="1" s="157">
      <c r="J109" s="4" t="n"/>
    </row>
    <row r="110" ht="15.75" customHeight="1" s="157">
      <c r="A110" s="29" t="inlineStr">
        <is>
          <t>Find the resource mix of Mexico: attribute "other renewables" to geothermal; split thermal generation between petroleum and natural gas</t>
        </is>
      </c>
      <c r="J110" s="4" t="n"/>
    </row>
    <row r="111" ht="15.75" customHeight="1" s="157">
      <c r="A111" s="39" t="inlineStr">
        <is>
          <t>https://www-pub.iaea.org/MTCD/Publications/PDF/cnpp2018/countryprofiles/Mexico/Mexico.htm</t>
        </is>
      </c>
      <c r="J111" s="4" t="n"/>
    </row>
    <row r="112" ht="15.75" customHeight="1" s="157">
      <c r="J112" s="4" t="n"/>
    </row>
    <row r="113" ht="15.75" customHeight="1" s="157">
      <c r="A113" s="40" t="inlineStr">
        <is>
          <t xml:space="preserve">Resource Fraction Mexico </t>
        </is>
      </c>
      <c r="B113" s="40" t="n">
        <v>2015</v>
      </c>
      <c r="J113" s="4" t="n"/>
    </row>
    <row r="114" ht="15.75" customHeight="1" s="157">
      <c r="A114" s="4" t="inlineStr">
        <is>
          <t>hard coal</t>
        </is>
      </c>
      <c r="B114" s="29" t="n">
        <v>0.08</v>
      </c>
      <c r="J114" s="4" t="n"/>
    </row>
    <row r="115" ht="15.75" customHeight="1" s="157">
      <c r="A115" s="4" t="inlineStr">
        <is>
          <t>natural gas nonpeaker</t>
        </is>
      </c>
      <c r="B115" s="29" t="n">
        <v>0.36</v>
      </c>
      <c r="J115" s="4" t="n"/>
    </row>
    <row r="116" ht="15.75" customHeight="1" s="157">
      <c r="A116" s="4" t="inlineStr">
        <is>
          <t>nuclear</t>
        </is>
      </c>
      <c r="B116" s="29" t="n">
        <v>0.04</v>
      </c>
      <c r="J116" s="4" t="n"/>
    </row>
    <row r="117" ht="15.75" customHeight="1" s="157">
      <c r="A117" s="4" t="inlineStr">
        <is>
          <t>hydro</t>
        </is>
      </c>
      <c r="B117" s="29" t="n">
        <v>0.1</v>
      </c>
      <c r="J117" s="4" t="n"/>
    </row>
    <row r="118" ht="15.75" customHeight="1" s="157">
      <c r="A118" s="4" t="inlineStr">
        <is>
          <t>onshore wind</t>
        </is>
      </c>
      <c r="B118" s="29" t="n">
        <v>0.03</v>
      </c>
      <c r="J118" s="4" t="n"/>
    </row>
    <row r="119" ht="15.75" customHeight="1" s="157">
      <c r="A119" s="4" t="inlineStr">
        <is>
          <t>solar PV</t>
        </is>
      </c>
      <c r="B119" s="29" t="n">
        <v>0</v>
      </c>
      <c r="J119" s="4" t="n"/>
    </row>
    <row r="120" ht="15.75" customHeight="1" s="157">
      <c r="A120" s="4" t="inlineStr">
        <is>
          <t>solar thermal</t>
        </is>
      </c>
      <c r="B120" s="29" t="n">
        <v>0</v>
      </c>
      <c r="J120" s="4" t="n"/>
    </row>
    <row r="121" ht="15.75" customHeight="1" s="157">
      <c r="A121" s="4" t="inlineStr">
        <is>
          <t>biomass</t>
        </is>
      </c>
      <c r="B121" s="29" t="n">
        <v>0</v>
      </c>
      <c r="J121" s="4" t="n"/>
    </row>
    <row r="122" ht="15.75" customHeight="1" s="157">
      <c r="A122" s="4" t="inlineStr">
        <is>
          <t>geothermal</t>
        </is>
      </c>
      <c r="B122" s="29" t="n">
        <v>0.03</v>
      </c>
      <c r="J122" s="4" t="n"/>
    </row>
    <row r="123" ht="15.75" customHeight="1" s="157">
      <c r="A123" s="4" t="inlineStr">
        <is>
          <t>petroleum</t>
        </is>
      </c>
      <c r="B123" s="29" t="n">
        <v>0.36</v>
      </c>
      <c r="J123" s="4" t="n"/>
    </row>
    <row r="124" ht="15.75" customHeight="1" s="157">
      <c r="A124" s="4" t="inlineStr">
        <is>
          <t>natural gas peaker</t>
        </is>
      </c>
      <c r="B124" s="29" t="n">
        <v>0</v>
      </c>
      <c r="J124" s="4" t="n"/>
    </row>
    <row r="125" ht="15.75" customHeight="1" s="157">
      <c r="A125" s="4" t="inlineStr">
        <is>
          <t>lignite</t>
        </is>
      </c>
      <c r="B125" s="29" t="n">
        <v>0</v>
      </c>
      <c r="J125" s="4" t="n"/>
    </row>
    <row r="126" ht="15.75" customHeight="1" s="157">
      <c r="A126" s="4" t="inlineStr">
        <is>
          <t>offshore wind</t>
        </is>
      </c>
      <c r="B126" s="29" t="n">
        <v>0</v>
      </c>
      <c r="J126" s="4" t="n"/>
    </row>
    <row r="127" ht="15.75" customHeight="1" s="157">
      <c r="A127" s="4" t="inlineStr">
        <is>
          <t>crude oil</t>
        </is>
      </c>
      <c r="B127" s="29" t="n">
        <v>0</v>
      </c>
      <c r="J127" s="4" t="n"/>
    </row>
    <row r="128" ht="15.75" customHeight="1" s="157">
      <c r="A128" s="4" t="inlineStr">
        <is>
          <t>heavy or residual fuel oil</t>
        </is>
      </c>
      <c r="B128" s="29" t="n">
        <v>0</v>
      </c>
      <c r="J128" s="4" t="n"/>
    </row>
    <row r="129" ht="15.75" customHeight="1" s="157">
      <c r="A129" s="4" t="inlineStr">
        <is>
          <t>municipal solid waste</t>
        </is>
      </c>
      <c r="B129" s="29" t="n">
        <v>0</v>
      </c>
      <c r="J129" s="4" t="n"/>
    </row>
    <row r="130" ht="15.75" customHeight="1" s="157">
      <c r="B130">
        <f>SUM(B114:B129)</f>
        <v/>
      </c>
    </row>
    <row r="131" ht="15.75" customHeight="1" s="157">
      <c r="A131" s="41" t="n"/>
    </row>
    <row r="132" ht="15.75" customHeight="1" s="157"/>
    <row r="133" ht="15.75" customHeight="1" s="157"/>
    <row r="134" ht="15.75" customHeight="1" s="157"/>
    <row r="135" ht="15.75" customHeight="1" s="157"/>
    <row r="136" ht="15.75" customHeight="1" s="157"/>
    <row r="137" ht="15.75" customHeight="1" s="157"/>
    <row r="138" ht="15.75" customHeight="1" s="157"/>
    <row r="139" ht="15.75" customHeight="1" s="157"/>
    <row r="140" ht="15.75" customHeight="1" s="157"/>
    <row r="141" ht="15.75" customHeight="1" s="157"/>
    <row r="142" ht="15.75" customHeight="1" s="157"/>
    <row r="143" ht="15.75" customHeight="1" s="157"/>
    <row r="144" ht="15.75" customHeight="1" s="157"/>
    <row r="145" ht="15.75" customHeight="1" s="157"/>
    <row r="146" ht="15.75" customHeight="1" s="157"/>
    <row r="147" ht="15.75" customHeight="1" s="157"/>
    <row r="148" ht="15.75" customHeight="1" s="157"/>
    <row r="149" ht="15.75" customHeight="1" s="157"/>
    <row r="150" ht="15.75" customHeight="1" s="157">
      <c r="A150" s="4" t="n"/>
    </row>
    <row r="151" ht="15.75" customHeight="1" s="157">
      <c r="A151" s="28" t="n"/>
    </row>
    <row r="152" ht="15.75" customHeight="1" s="157">
      <c r="A152" s="4" t="n"/>
    </row>
    <row r="153" ht="15.75" customHeight="1" s="157">
      <c r="A153" s="4" t="n"/>
    </row>
    <row r="154" ht="15.75" customHeight="1" s="157">
      <c r="A154" s="4" t="n"/>
    </row>
    <row r="155" ht="15.75" customHeight="1" s="157">
      <c r="A155" s="4" t="n"/>
    </row>
    <row r="156" ht="15.75" customHeight="1" s="157">
      <c r="A156" s="28" t="n"/>
    </row>
    <row r="157" ht="15.75" customHeight="1" s="157"/>
    <row r="158" ht="15.75" customHeight="1" s="157"/>
    <row r="159" ht="15.75" customHeight="1" s="157"/>
    <row r="160" ht="15.75" customHeight="1" s="157"/>
    <row r="161" ht="15.75" customHeight="1" s="157"/>
    <row r="162" ht="15.75" customHeight="1" s="157"/>
    <row r="163" ht="15.75" customHeight="1" s="157"/>
    <row r="164" ht="15.75" customHeight="1" s="157"/>
    <row r="165" ht="15.75" customHeight="1" s="157"/>
    <row r="166" ht="15.75" customHeight="1" s="157"/>
    <row r="167" ht="15.75" customHeight="1" s="157"/>
    <row r="168" ht="15.75" customHeight="1" s="157"/>
    <row r="169" ht="15.75" customHeight="1" s="157"/>
    <row r="170" ht="15.75" customHeight="1" s="157"/>
    <row r="171" ht="15.75" customHeight="1" s="157"/>
    <row r="172" ht="15.75" customHeight="1" s="157"/>
    <row r="173" ht="15.75" customHeight="1" s="157"/>
    <row r="174" ht="15.75" customHeight="1" s="157"/>
    <row r="175" ht="15.75" customHeight="1" s="157"/>
    <row r="176" ht="15.75" customHeight="1" s="157"/>
    <row r="177" ht="15.75" customHeight="1" s="157"/>
    <row r="178" ht="15.75" customHeight="1" s="157"/>
    <row r="179" ht="15.75" customHeight="1" s="157"/>
    <row r="180" ht="15.75" customHeight="1" s="157"/>
    <row r="181" ht="15.75" customHeight="1" s="157"/>
    <row r="182" ht="15.75" customHeight="1" s="157"/>
    <row r="183" ht="15.75" customHeight="1" s="157"/>
    <row r="184" ht="15.75" customHeight="1" s="157"/>
    <row r="185" ht="15.75" customHeight="1" s="157"/>
    <row r="186" ht="15.75" customHeight="1" s="157"/>
    <row r="187" ht="15.75" customHeight="1" s="157"/>
    <row r="188" ht="15.75" customHeight="1" s="157"/>
    <row r="189" ht="15.75" customHeight="1" s="157"/>
    <row r="190" ht="15.75" customHeight="1" s="157"/>
    <row r="191" ht="15.75" customHeight="1" s="157"/>
    <row r="192" ht="15.75" customHeight="1" s="157"/>
    <row r="193" ht="15.75" customHeight="1" s="157"/>
    <row r="194" ht="15.75" customHeight="1" s="157"/>
    <row r="195" ht="15.75" customHeight="1" s="157"/>
    <row r="196" ht="15.75" customHeight="1" s="157"/>
    <row r="197" ht="15.75" customHeight="1" s="157"/>
    <row r="198" ht="15.75" customHeight="1" s="157"/>
    <row r="199" ht="15.75" customHeight="1" s="157"/>
    <row r="200" ht="15.75" customHeight="1" s="157"/>
    <row r="201" ht="15.75" customHeight="1" s="157"/>
    <row r="202" ht="15.75" customHeight="1" s="157"/>
    <row r="203" ht="15.75" customHeight="1" s="157"/>
    <row r="204" ht="15.75" customHeight="1" s="157"/>
    <row r="205" ht="15.75" customHeight="1" s="157"/>
    <row r="206" ht="15.75" customHeight="1" s="157"/>
    <row r="207" ht="15.75" customHeight="1" s="157"/>
    <row r="208" ht="15.75" customHeight="1" s="157"/>
    <row r="209" ht="15.75" customHeight="1" s="157"/>
    <row r="210" ht="15.75" customHeight="1" s="157"/>
    <row r="211" ht="15.75" customHeight="1" s="157"/>
    <row r="212" ht="15.75" customHeight="1" s="157"/>
    <row r="213" ht="15.75" customHeight="1" s="157"/>
    <row r="214" ht="15.75" customHeight="1" s="157"/>
    <row r="215" ht="15.75" customHeight="1" s="157"/>
    <row r="216" ht="15.75" customHeight="1" s="157"/>
    <row r="217" ht="15.75" customHeight="1" s="157"/>
    <row r="218" ht="15.75" customHeight="1" s="157"/>
    <row r="219" ht="15.75" customHeight="1" s="157"/>
    <row r="220" ht="15.75" customHeight="1" s="157"/>
    <row r="221" ht="15.75" customHeight="1" s="157"/>
    <row r="222" ht="15.75" customHeight="1" s="157"/>
    <row r="223" ht="15.75" customHeight="1" s="157"/>
    <row r="224" ht="15.75" customHeight="1" s="157"/>
    <row r="225" ht="15.75" customHeight="1" s="157"/>
    <row r="226" ht="15.75" customHeight="1" s="157"/>
    <row r="227" ht="15.75" customHeight="1" s="157"/>
    <row r="228" ht="15.75" customHeight="1" s="157"/>
    <row r="229" ht="15.75" customHeight="1" s="157"/>
    <row r="230" ht="15.75" customHeight="1" s="157"/>
    <row r="231" ht="15.75" customHeight="1" s="157"/>
    <row r="232" ht="15.75" customHeight="1" s="157"/>
    <row r="233" ht="15.75" customHeight="1" s="157"/>
    <row r="234" ht="15.75" customHeight="1" s="157"/>
    <row r="235" ht="15.75" customHeight="1" s="157"/>
    <row r="236" ht="15.75" customHeight="1" s="157"/>
    <row r="237" ht="15.75" customHeight="1" s="157"/>
    <row r="238" ht="15.75" customHeight="1" s="157"/>
    <row r="239" ht="15.75" customHeight="1" s="157"/>
    <row r="240" ht="15.75" customHeight="1" s="157"/>
    <row r="241" ht="15.75" customHeight="1" s="157"/>
    <row r="242" ht="15.75" customHeight="1" s="157"/>
    <row r="243" ht="15.75" customHeight="1" s="157"/>
    <row r="244" ht="15.75" customHeight="1" s="157"/>
    <row r="245" ht="15.75" customHeight="1" s="157"/>
    <row r="246" ht="15.75" customHeight="1" s="157"/>
    <row r="247" ht="15.75" customHeight="1" s="157"/>
    <row r="248" ht="15.75" customHeight="1" s="157"/>
    <row r="249" ht="15.75" customHeight="1" s="157"/>
    <row r="250" ht="15.75" customHeight="1" s="157"/>
    <row r="251" ht="15.75" customHeight="1" s="157"/>
    <row r="252" ht="15.75" customHeight="1" s="157"/>
    <row r="253" ht="15.75" customHeight="1" s="157"/>
    <row r="254" ht="15.75" customHeight="1" s="157"/>
    <row r="255" ht="15.75" customHeight="1" s="157"/>
    <row r="256" ht="15.75" customHeight="1" s="157"/>
    <row r="257" ht="15.75" customHeight="1" s="157"/>
    <row r="258" ht="15.75" customHeight="1" s="157"/>
    <row r="259" ht="15.75" customHeight="1" s="157"/>
    <row r="260" ht="15.75" customHeight="1" s="157"/>
    <row r="261" ht="15.75" customHeight="1" s="157"/>
    <row r="262" ht="15.75" customHeight="1" s="157"/>
    <row r="263" ht="15.75" customHeight="1" s="157"/>
    <row r="264" ht="15.75" customHeight="1" s="157"/>
    <row r="265" ht="15.75" customHeight="1" s="157"/>
    <row r="266" ht="15.75" customHeight="1" s="157"/>
    <row r="267" ht="15.75" customHeight="1" s="157"/>
    <row r="268" ht="15.75" customHeight="1" s="157"/>
    <row r="269" ht="15.75" customHeight="1" s="157"/>
    <row r="270" ht="15.75" customHeight="1" s="157"/>
    <row r="271" ht="15.75" customHeight="1" s="157"/>
    <row r="272" ht="15.75" customHeight="1" s="157"/>
    <row r="273" ht="15.75" customHeight="1" s="157"/>
    <row r="274" ht="15.75" customHeight="1" s="157"/>
    <row r="275" ht="15.75" customHeight="1" s="157"/>
    <row r="276" ht="15.75" customHeight="1" s="157"/>
    <row r="277" ht="15.75" customHeight="1" s="157"/>
    <row r="278" ht="15.75" customHeight="1" s="157"/>
    <row r="279" ht="15.75" customHeight="1" s="157"/>
    <row r="280" ht="15.75" customHeight="1" s="157"/>
    <row r="281" ht="15.75" customHeight="1" s="157"/>
    <row r="282" ht="15.75" customHeight="1" s="157"/>
    <row r="283" ht="15.75" customHeight="1" s="157"/>
    <row r="284" ht="15.75" customHeight="1" s="157"/>
    <row r="285" ht="15.75" customHeight="1" s="157"/>
    <row r="286" ht="15.75" customHeight="1" s="157"/>
    <row r="287" ht="15.75" customHeight="1" s="157"/>
    <row r="288" ht="15.75" customHeight="1" s="157"/>
    <row r="289" ht="15.75" customHeight="1" s="157"/>
    <row r="290" ht="15.75" customHeight="1" s="157"/>
    <row r="291" ht="15.75" customHeight="1" s="157"/>
    <row r="292" ht="15.75" customHeight="1" s="157"/>
    <row r="293" ht="15.75" customHeight="1" s="157"/>
    <row r="294" ht="15.75" customHeight="1" s="157"/>
    <row r="295" ht="15.75" customHeight="1" s="157"/>
    <row r="296" ht="15.75" customHeight="1" s="157"/>
    <row r="297" ht="15.75" customHeight="1" s="157"/>
    <row r="298" ht="15.75" customHeight="1" s="157"/>
    <row r="299" ht="15.75" customHeight="1" s="157"/>
    <row r="300" ht="15.75" customHeight="1" s="157"/>
    <row r="301" ht="15.75" customHeight="1" s="157"/>
    <row r="302" ht="15.75" customHeight="1" s="157"/>
    <row r="303" ht="15.75" customHeight="1" s="157"/>
    <row r="304" ht="15.75" customHeight="1" s="157"/>
    <row r="305" ht="15.75" customHeight="1" s="157"/>
    <row r="306" ht="15.75" customHeight="1" s="157"/>
    <row r="307" ht="15.75" customHeight="1" s="157"/>
    <row r="308" ht="15.75" customHeight="1" s="157"/>
    <row r="309" ht="15.75" customHeight="1" s="157"/>
    <row r="310" ht="15.75" customHeight="1" s="157"/>
    <row r="311" ht="15.75" customHeight="1" s="157"/>
    <row r="312" ht="15.75" customHeight="1" s="157"/>
    <row r="313" ht="15.75" customHeight="1" s="157"/>
    <row r="314" ht="15.75" customHeight="1" s="157"/>
    <row r="315" ht="15.75" customHeight="1" s="157"/>
    <row r="316" ht="15.75" customHeight="1" s="157"/>
    <row r="317" ht="15.75" customHeight="1" s="157"/>
    <row r="318" ht="15.75" customHeight="1" s="157"/>
    <row r="319" ht="15.75" customHeight="1" s="157"/>
    <row r="320" ht="15.75" customHeight="1" s="157"/>
    <row r="321" ht="15.75" customHeight="1" s="157"/>
    <row r="322" ht="15.75" customHeight="1" s="157"/>
    <row r="323" ht="15.75" customHeight="1" s="157"/>
    <row r="324" ht="15.75" customHeight="1" s="157"/>
    <row r="325" ht="15.75" customHeight="1" s="157"/>
    <row r="326" ht="15.75" customHeight="1" s="157"/>
    <row r="327" ht="15.75" customHeight="1" s="157"/>
    <row r="328" ht="15.75" customHeight="1" s="157"/>
    <row r="329" ht="15.75" customHeight="1" s="157"/>
    <row r="330" ht="15.75" customHeight="1" s="157"/>
    <row r="331" ht="15.75" customHeight="1" s="157"/>
    <row r="332" ht="15.75" customHeight="1" s="157"/>
    <row r="333" ht="15.75" customHeight="1" s="157"/>
    <row r="334" ht="15.75" customHeight="1" s="157"/>
    <row r="335" ht="15.75" customHeight="1" s="157"/>
    <row r="336" ht="15.75" customHeight="1" s="157"/>
    <row r="337" ht="15.75" customHeight="1" s="157"/>
    <row r="338" ht="15.75" customHeight="1" s="157"/>
    <row r="339" ht="15.75" customHeight="1" s="157"/>
    <row r="340" ht="15.75" customHeight="1" s="157"/>
    <row r="341" ht="15.75" customHeight="1" s="157"/>
    <row r="342" ht="15.75" customHeight="1" s="157"/>
    <row r="343" ht="15.75" customHeight="1" s="157"/>
    <row r="344" ht="15.75" customHeight="1" s="157"/>
    <row r="345" ht="15.75" customHeight="1" s="157"/>
    <row r="346" ht="15.75" customHeight="1" s="157"/>
    <row r="347" ht="15.75" customHeight="1" s="157"/>
    <row r="348" ht="15.75" customHeight="1" s="157"/>
    <row r="349" ht="15.75" customHeight="1" s="157"/>
    <row r="350" ht="15.75" customHeight="1" s="157"/>
    <row r="351" ht="15.75" customHeight="1" s="157"/>
    <row r="352" ht="15.75" customHeight="1" s="157"/>
    <row r="353" ht="15.75" customHeight="1" s="157"/>
    <row r="354" ht="15.75" customHeight="1" s="157"/>
    <row r="355" ht="15.75" customHeight="1" s="157"/>
    <row r="356" ht="15.75" customHeight="1" s="157"/>
    <row r="357" ht="15.75" customHeight="1" s="157"/>
    <row r="358" ht="15.75" customHeight="1" s="157"/>
    <row r="359" ht="15.75" customHeight="1" s="157"/>
    <row r="360" ht="15.75" customHeight="1" s="157"/>
    <row r="361" ht="15.75" customHeight="1" s="157"/>
    <row r="362" ht="15.75" customHeight="1" s="157"/>
    <row r="363" ht="15.75" customHeight="1" s="157"/>
    <row r="364" ht="15.75" customHeight="1" s="157"/>
    <row r="365" ht="15.75" customHeight="1" s="157"/>
    <row r="366" ht="15.75" customHeight="1" s="157"/>
    <row r="367" ht="15.75" customHeight="1" s="157"/>
    <row r="368" ht="15.75" customHeight="1" s="157"/>
    <row r="369" ht="15.75" customHeight="1" s="157"/>
    <row r="370" ht="15.75" customHeight="1" s="157"/>
    <row r="371" ht="15.75" customHeight="1" s="157"/>
    <row r="372" ht="15.75" customHeight="1" s="157"/>
    <row r="373" ht="15.75" customHeight="1" s="157"/>
    <row r="374" ht="15.75" customHeight="1" s="157"/>
    <row r="375" ht="15.75" customHeight="1" s="157"/>
    <row r="376" ht="15.75" customHeight="1" s="157"/>
    <row r="377" ht="15.75" customHeight="1" s="157"/>
    <row r="378" ht="15.75" customHeight="1" s="157"/>
    <row r="379" ht="15.75" customHeight="1" s="157"/>
    <row r="380" ht="15.75" customHeight="1" s="157"/>
    <row r="381" ht="15.75" customHeight="1" s="157"/>
    <row r="382" ht="15.75" customHeight="1" s="157"/>
    <row r="383" ht="15.75" customHeight="1" s="157"/>
    <row r="384" ht="15.75" customHeight="1" s="157"/>
    <row r="385" ht="15.75" customHeight="1" s="157"/>
    <row r="386" ht="15.75" customHeight="1" s="157"/>
    <row r="387" ht="15.75" customHeight="1" s="157"/>
    <row r="388" ht="15.75" customHeight="1" s="157"/>
    <row r="389" ht="15.75" customHeight="1" s="157"/>
    <row r="390" ht="15.75" customHeight="1" s="157"/>
    <row r="391" ht="15.75" customHeight="1" s="157"/>
    <row r="392" ht="15.75" customHeight="1" s="157"/>
    <row r="393" ht="15.75" customHeight="1" s="157"/>
    <row r="394" ht="15.75" customHeight="1" s="157"/>
    <row r="395" ht="15.75" customHeight="1" s="157"/>
    <row r="396" ht="15.75" customHeight="1" s="157"/>
    <row r="397" ht="15.75" customHeight="1" s="157"/>
    <row r="398" ht="15.75" customHeight="1" s="157"/>
    <row r="399" ht="15.75" customHeight="1" s="157"/>
    <row r="400" ht="15.75" customHeight="1" s="157"/>
    <row r="401" ht="15.75" customHeight="1" s="157"/>
    <row r="402" ht="15.75" customHeight="1" s="157"/>
    <row r="403" ht="15.75" customHeight="1" s="157"/>
    <row r="404" ht="15.75" customHeight="1" s="157"/>
    <row r="405" ht="15.75" customHeight="1" s="157"/>
    <row r="406" ht="15.75" customHeight="1" s="157"/>
    <row r="407" ht="15.75" customHeight="1" s="157"/>
    <row r="408" ht="15.75" customHeight="1" s="157"/>
    <row r="409" ht="15.75" customHeight="1" s="157"/>
    <row r="410" ht="15.75" customHeight="1" s="157"/>
    <row r="411" ht="15.75" customHeight="1" s="157"/>
    <row r="412" ht="15.75" customHeight="1" s="157"/>
    <row r="413" ht="15.75" customHeight="1" s="157"/>
    <row r="414" ht="15.75" customHeight="1" s="157"/>
    <row r="415" ht="15.75" customHeight="1" s="157"/>
    <row r="416" ht="15.75" customHeight="1" s="157"/>
    <row r="417" ht="15.75" customHeight="1" s="157"/>
    <row r="418" ht="15.75" customHeight="1" s="157"/>
    <row r="419" ht="15.75" customHeight="1" s="157"/>
    <row r="420" ht="15.75" customHeight="1" s="157"/>
    <row r="421" ht="15.75" customHeight="1" s="157"/>
    <row r="422" ht="15.75" customHeight="1" s="157"/>
    <row r="423" ht="15.75" customHeight="1" s="157"/>
    <row r="424" ht="15.75" customHeight="1" s="157"/>
    <row r="425" ht="15.75" customHeight="1" s="157"/>
    <row r="426" ht="15.75" customHeight="1" s="157"/>
    <row r="427" ht="15.75" customHeight="1" s="157"/>
    <row r="428" ht="15.75" customHeight="1" s="157"/>
    <row r="429" ht="15.75" customHeight="1" s="157"/>
    <row r="430" ht="15.75" customHeight="1" s="157"/>
    <row r="431" ht="15.75" customHeight="1" s="157"/>
    <row r="432" ht="15.75" customHeight="1" s="157"/>
    <row r="433" ht="15.75" customHeight="1" s="157"/>
    <row r="434" ht="15.75" customHeight="1" s="157"/>
    <row r="435" ht="15.75" customHeight="1" s="157"/>
    <row r="436" ht="15.75" customHeight="1" s="157"/>
    <row r="437" ht="15.75" customHeight="1" s="157"/>
    <row r="438" ht="15.75" customHeight="1" s="157"/>
    <row r="439" ht="15.75" customHeight="1" s="157"/>
    <row r="440" ht="15.75" customHeight="1" s="157"/>
    <row r="441" ht="15.75" customHeight="1" s="157"/>
    <row r="442" ht="15.75" customHeight="1" s="157"/>
    <row r="443" ht="15.75" customHeight="1" s="157"/>
    <row r="444" ht="15.75" customHeight="1" s="157"/>
    <row r="445" ht="15.75" customHeight="1" s="157"/>
    <row r="446" ht="15.75" customHeight="1" s="157"/>
    <row r="447" ht="15.75" customHeight="1" s="157"/>
    <row r="448" ht="15.75" customHeight="1" s="157"/>
    <row r="449" ht="15.75" customHeight="1" s="157"/>
    <row r="450" ht="15.75" customHeight="1" s="157"/>
    <row r="451" ht="15.75" customHeight="1" s="157"/>
    <row r="452" ht="15.75" customHeight="1" s="157"/>
    <row r="453" ht="15.75" customHeight="1" s="157"/>
    <row r="454" ht="15.75" customHeight="1" s="157"/>
    <row r="455" ht="15.75" customHeight="1" s="157"/>
    <row r="456" ht="15.75" customHeight="1" s="157"/>
    <row r="457" ht="15.75" customHeight="1" s="157"/>
    <row r="458" ht="15.75" customHeight="1" s="157"/>
    <row r="459" ht="15.75" customHeight="1" s="157"/>
    <row r="460" ht="15.75" customHeight="1" s="157"/>
    <row r="461" ht="15.75" customHeight="1" s="157"/>
    <row r="462" ht="15.75" customHeight="1" s="157"/>
    <row r="463" ht="15.75" customHeight="1" s="157"/>
    <row r="464" ht="15.75" customHeight="1" s="157"/>
    <row r="465" ht="15.75" customHeight="1" s="157"/>
    <row r="466" ht="15.75" customHeight="1" s="157"/>
    <row r="467" ht="15.75" customHeight="1" s="157"/>
    <row r="468" ht="15.75" customHeight="1" s="157"/>
    <row r="469" ht="15.75" customHeight="1" s="157"/>
    <row r="470" ht="15.75" customHeight="1" s="157"/>
    <row r="471" ht="15.75" customHeight="1" s="157"/>
    <row r="472" ht="15.75" customHeight="1" s="157"/>
    <row r="473" ht="15.75" customHeight="1" s="157"/>
    <row r="474" ht="15.75" customHeight="1" s="157"/>
    <row r="475" ht="15.75" customHeight="1" s="157"/>
    <row r="476" ht="15.75" customHeight="1" s="157"/>
    <row r="477" ht="15.75" customHeight="1" s="157"/>
    <row r="478" ht="15.75" customHeight="1" s="157"/>
    <row r="479" ht="15.75" customHeight="1" s="157"/>
    <row r="480" ht="15.75" customHeight="1" s="157"/>
    <row r="481" ht="15.75" customHeight="1" s="157"/>
    <row r="482" ht="15.75" customHeight="1" s="157"/>
    <row r="483" ht="15.75" customHeight="1" s="157"/>
    <row r="484" ht="15.75" customHeight="1" s="157"/>
    <row r="485" ht="15.75" customHeight="1" s="157"/>
    <row r="486" ht="15.75" customHeight="1" s="157"/>
    <row r="487" ht="15.75" customHeight="1" s="157"/>
    <row r="488" ht="15.75" customHeight="1" s="157"/>
    <row r="489" ht="15.75" customHeight="1" s="157"/>
    <row r="490" ht="15.75" customHeight="1" s="157"/>
    <row r="491" ht="15.75" customHeight="1" s="157"/>
    <row r="492" ht="15.75" customHeight="1" s="157"/>
    <row r="493" ht="15.75" customHeight="1" s="157"/>
    <row r="494" ht="15.75" customHeight="1" s="157"/>
    <row r="495" ht="15.75" customHeight="1" s="157"/>
    <row r="496" ht="15.75" customHeight="1" s="157"/>
    <row r="497" ht="15.75" customHeight="1" s="157"/>
    <row r="498" ht="15.75" customHeight="1" s="157"/>
    <row r="499" ht="15.75" customHeight="1" s="157"/>
    <row r="500" ht="15.75" customHeight="1" s="157"/>
    <row r="501" ht="15.75" customHeight="1" s="157"/>
    <row r="502" ht="15.75" customHeight="1" s="157"/>
    <row r="503" ht="15.75" customHeight="1" s="157"/>
    <row r="504" ht="15.75" customHeight="1" s="157"/>
    <row r="505" ht="15.75" customHeight="1" s="157"/>
    <row r="506" ht="15.75" customHeight="1" s="157"/>
    <row r="507" ht="15.75" customHeight="1" s="157"/>
    <row r="508" ht="15.75" customHeight="1" s="157"/>
    <row r="509" ht="15.75" customHeight="1" s="157"/>
    <row r="510" ht="15.75" customHeight="1" s="157"/>
    <row r="511" ht="15.75" customHeight="1" s="157"/>
    <row r="512" ht="15.75" customHeight="1" s="157"/>
    <row r="513" ht="15.75" customHeight="1" s="157"/>
    <row r="514" ht="15.75" customHeight="1" s="157"/>
    <row r="515" ht="15.75" customHeight="1" s="157"/>
    <row r="516" ht="15.75" customHeight="1" s="157"/>
    <row r="517" ht="15.75" customHeight="1" s="157"/>
    <row r="518" ht="15.75" customHeight="1" s="157"/>
    <row r="519" ht="15.75" customHeight="1" s="157"/>
    <row r="520" ht="15.75" customHeight="1" s="157"/>
    <row r="521" ht="15.75" customHeight="1" s="157"/>
    <row r="522" ht="15.75" customHeight="1" s="157"/>
    <row r="523" ht="15.75" customHeight="1" s="157"/>
    <row r="524" ht="15.75" customHeight="1" s="157"/>
    <row r="525" ht="15.75" customHeight="1" s="157"/>
    <row r="526" ht="15.75" customHeight="1" s="157"/>
    <row r="527" ht="15.75" customHeight="1" s="157"/>
    <row r="528" ht="15.75" customHeight="1" s="157"/>
    <row r="529" ht="15.75" customHeight="1" s="157"/>
    <row r="530" ht="15.75" customHeight="1" s="157"/>
    <row r="531" ht="15.75" customHeight="1" s="157"/>
    <row r="532" ht="15.75" customHeight="1" s="157"/>
    <row r="533" ht="15.75" customHeight="1" s="157"/>
    <row r="534" ht="15.75" customHeight="1" s="157"/>
    <row r="535" ht="15.75" customHeight="1" s="157"/>
    <row r="536" ht="15.75" customHeight="1" s="157"/>
    <row r="537" ht="15.75" customHeight="1" s="157"/>
    <row r="538" ht="15.75" customHeight="1" s="157"/>
    <row r="539" ht="15.75" customHeight="1" s="157"/>
    <row r="540" ht="15.75" customHeight="1" s="157"/>
    <row r="541" ht="15.75" customHeight="1" s="157"/>
    <row r="542" ht="15.75" customHeight="1" s="157"/>
    <row r="543" ht="15.75" customHeight="1" s="157"/>
    <row r="544" ht="15.75" customHeight="1" s="157"/>
    <row r="545" ht="15.75" customHeight="1" s="157"/>
    <row r="546" ht="15.75" customHeight="1" s="157"/>
    <row r="547" ht="15.75" customHeight="1" s="157"/>
    <row r="548" ht="15.75" customHeight="1" s="157"/>
    <row r="549" ht="15.75" customHeight="1" s="157"/>
    <row r="550" ht="15.75" customHeight="1" s="157"/>
    <row r="551" ht="15.75" customHeight="1" s="157"/>
    <row r="552" ht="15.75" customHeight="1" s="157"/>
    <row r="553" ht="15.75" customHeight="1" s="157"/>
    <row r="554" ht="15.75" customHeight="1" s="157"/>
    <row r="555" ht="15.75" customHeight="1" s="157"/>
    <row r="556" ht="15.75" customHeight="1" s="157"/>
    <row r="557" ht="15.75" customHeight="1" s="157"/>
    <row r="558" ht="15.75" customHeight="1" s="157"/>
    <row r="559" ht="15.75" customHeight="1" s="157"/>
    <row r="560" ht="15.75" customHeight="1" s="157"/>
    <row r="561" ht="15.75" customHeight="1" s="157"/>
    <row r="562" ht="15.75" customHeight="1" s="157"/>
    <row r="563" ht="15.75" customHeight="1" s="157"/>
    <row r="564" ht="15.75" customHeight="1" s="157"/>
    <row r="565" ht="15.75" customHeight="1" s="157"/>
    <row r="566" ht="15.75" customHeight="1" s="157"/>
    <row r="567" ht="15.75" customHeight="1" s="157"/>
    <row r="568" ht="15.75" customHeight="1" s="157"/>
    <row r="569" ht="15.75" customHeight="1" s="157"/>
    <row r="570" ht="15.75" customHeight="1" s="157"/>
    <row r="571" ht="15.75" customHeight="1" s="157"/>
    <row r="572" ht="15.75" customHeight="1" s="157"/>
    <row r="573" ht="15.75" customHeight="1" s="157"/>
    <row r="574" ht="15.75" customHeight="1" s="157"/>
    <row r="575" ht="15.75" customHeight="1" s="157"/>
    <row r="576" ht="15.75" customHeight="1" s="157"/>
    <row r="577" ht="15.75" customHeight="1" s="157"/>
    <row r="578" ht="15.75" customHeight="1" s="157"/>
    <row r="579" ht="15.75" customHeight="1" s="157"/>
    <row r="580" ht="15.75" customHeight="1" s="157"/>
    <row r="581" ht="15.75" customHeight="1" s="157"/>
    <row r="582" ht="15.75" customHeight="1" s="157"/>
    <row r="583" ht="15.75" customHeight="1" s="157"/>
    <row r="584" ht="15.75" customHeight="1" s="157"/>
    <row r="585" ht="15.75" customHeight="1" s="157"/>
    <row r="586" ht="15.75" customHeight="1" s="157"/>
    <row r="587" ht="15.75" customHeight="1" s="157"/>
    <row r="588" ht="15.75" customHeight="1" s="157"/>
    <row r="589" ht="15.75" customHeight="1" s="157"/>
    <row r="590" ht="15.75" customHeight="1" s="157"/>
    <row r="591" ht="15.75" customHeight="1" s="157"/>
    <row r="592" ht="15.75" customHeight="1" s="157"/>
    <row r="593" ht="15.75" customHeight="1" s="157"/>
    <row r="594" ht="15.75" customHeight="1" s="157"/>
    <row r="595" ht="15.75" customHeight="1" s="157"/>
    <row r="596" ht="15.75" customHeight="1" s="157"/>
    <row r="597" ht="15.75" customHeight="1" s="157"/>
    <row r="598" ht="15.75" customHeight="1" s="157"/>
    <row r="599" ht="15.75" customHeight="1" s="157"/>
    <row r="600" ht="15.75" customHeight="1" s="157"/>
    <row r="601" ht="15.75" customHeight="1" s="157"/>
    <row r="602" ht="15.75" customHeight="1" s="157"/>
    <row r="603" ht="15.75" customHeight="1" s="157"/>
    <row r="604" ht="15.75" customHeight="1" s="157"/>
    <row r="605" ht="15.75" customHeight="1" s="157"/>
    <row r="606" ht="15.75" customHeight="1" s="157"/>
    <row r="607" ht="15.75" customHeight="1" s="157"/>
    <row r="608" ht="15.75" customHeight="1" s="157"/>
    <row r="609" ht="15.75" customHeight="1" s="157"/>
    <row r="610" ht="15.75" customHeight="1" s="157"/>
    <row r="611" ht="15.75" customHeight="1" s="157"/>
    <row r="612" ht="15.75" customHeight="1" s="157"/>
    <row r="613" ht="15.75" customHeight="1" s="157"/>
    <row r="614" ht="15.75" customHeight="1" s="157"/>
    <row r="615" ht="15.75" customHeight="1" s="157"/>
    <row r="616" ht="15.75" customHeight="1" s="157"/>
    <row r="617" ht="15.75" customHeight="1" s="157"/>
    <row r="618" ht="15.75" customHeight="1" s="157"/>
    <row r="619" ht="15.75" customHeight="1" s="157"/>
    <row r="620" ht="15.75" customHeight="1" s="157"/>
    <row r="621" ht="15.75" customHeight="1" s="157"/>
    <row r="622" ht="15.75" customHeight="1" s="157"/>
    <row r="623" ht="15.75" customHeight="1" s="157"/>
    <row r="624" ht="15.75" customHeight="1" s="157"/>
    <row r="625" ht="15.75" customHeight="1" s="157"/>
    <row r="626" ht="15.75" customHeight="1" s="157"/>
    <row r="627" ht="15.75" customHeight="1" s="157"/>
    <row r="628" ht="15.75" customHeight="1" s="157"/>
    <row r="629" ht="15.75" customHeight="1" s="157"/>
    <row r="630" ht="15.75" customHeight="1" s="157"/>
    <row r="631" ht="15.75" customHeight="1" s="157"/>
    <row r="632" ht="15.75" customHeight="1" s="157"/>
    <row r="633" ht="15.75" customHeight="1" s="157"/>
    <row r="634" ht="15.75" customHeight="1" s="157"/>
    <row r="635" ht="15.75" customHeight="1" s="157"/>
    <row r="636" ht="15.75" customHeight="1" s="157"/>
    <row r="637" ht="15.75" customHeight="1" s="157"/>
    <row r="638" ht="15.75" customHeight="1" s="157"/>
    <row r="639" ht="15.75" customHeight="1" s="157"/>
    <row r="640" ht="15.75" customHeight="1" s="157"/>
    <row r="641" ht="15.75" customHeight="1" s="157"/>
    <row r="642" ht="15.75" customHeight="1" s="157"/>
    <row r="643" ht="15.75" customHeight="1" s="157"/>
    <row r="644" ht="15.75" customHeight="1" s="157"/>
    <row r="645" ht="15.75" customHeight="1" s="157"/>
    <row r="646" ht="15.75" customHeight="1" s="157"/>
    <row r="647" ht="15.75" customHeight="1" s="157"/>
    <row r="648" ht="15.75" customHeight="1" s="157"/>
    <row r="649" ht="15.75" customHeight="1" s="157"/>
    <row r="650" ht="15.75" customHeight="1" s="157"/>
    <row r="651" ht="15.75" customHeight="1" s="157"/>
    <row r="652" ht="15.75" customHeight="1" s="157"/>
    <row r="653" ht="15.75" customHeight="1" s="157"/>
    <row r="654" ht="15.75" customHeight="1" s="157"/>
    <row r="655" ht="15.75" customHeight="1" s="157"/>
    <row r="656" ht="15.75" customHeight="1" s="157"/>
    <row r="657" ht="15.75" customHeight="1" s="157"/>
    <row r="658" ht="15.75" customHeight="1" s="157"/>
    <row r="659" ht="15.75" customHeight="1" s="157"/>
    <row r="660" ht="15.75" customHeight="1" s="157"/>
    <row r="661" ht="15.75" customHeight="1" s="157"/>
    <row r="662" ht="15.75" customHeight="1" s="157"/>
    <row r="663" ht="15.75" customHeight="1" s="157"/>
    <row r="664" ht="15.75" customHeight="1" s="157"/>
    <row r="665" ht="15.75" customHeight="1" s="157"/>
    <row r="666" ht="15.75" customHeight="1" s="157"/>
    <row r="667" ht="15.75" customHeight="1" s="157"/>
    <row r="668" ht="15.75" customHeight="1" s="157"/>
    <row r="669" ht="15.75" customHeight="1" s="157"/>
    <row r="670" ht="15.75" customHeight="1" s="157"/>
    <row r="671" ht="15.75" customHeight="1" s="157"/>
    <row r="672" ht="15.75" customHeight="1" s="157"/>
    <row r="673" ht="15.75" customHeight="1" s="157"/>
    <row r="674" ht="15.75" customHeight="1" s="157"/>
    <row r="675" ht="15.75" customHeight="1" s="157"/>
    <row r="676" ht="15.75" customHeight="1" s="157"/>
    <row r="677" ht="15.75" customHeight="1" s="157"/>
    <row r="678" ht="15.75" customHeight="1" s="157"/>
    <row r="679" ht="15.75" customHeight="1" s="157"/>
    <row r="680" ht="15.75" customHeight="1" s="157"/>
    <row r="681" ht="15.75" customHeight="1" s="157"/>
    <row r="682" ht="15.75" customHeight="1" s="157"/>
    <row r="683" ht="15.75" customHeight="1" s="157"/>
    <row r="684" ht="15.75" customHeight="1" s="157"/>
    <row r="685" ht="15.75" customHeight="1" s="157"/>
    <row r="686" ht="15.75" customHeight="1" s="157"/>
    <row r="687" ht="15.75" customHeight="1" s="157"/>
    <row r="688" ht="15.75" customHeight="1" s="157"/>
    <row r="689" ht="15.75" customHeight="1" s="157"/>
    <row r="690" ht="15.75" customHeight="1" s="157"/>
    <row r="691" ht="15.75" customHeight="1" s="157"/>
    <row r="692" ht="15.75" customHeight="1" s="157"/>
    <row r="693" ht="15.75" customHeight="1" s="157"/>
    <row r="694" ht="15.75" customHeight="1" s="157"/>
    <row r="695" ht="15.75" customHeight="1" s="157"/>
    <row r="696" ht="15.75" customHeight="1" s="157"/>
    <row r="697" ht="15.75" customHeight="1" s="157"/>
    <row r="698" ht="15.75" customHeight="1" s="157"/>
    <row r="699" ht="15.75" customHeight="1" s="157"/>
    <row r="700" ht="15.75" customHeight="1" s="157"/>
    <row r="701" ht="15.75" customHeight="1" s="157"/>
    <row r="702" ht="15.75" customHeight="1" s="157"/>
    <row r="703" ht="15.75" customHeight="1" s="157"/>
    <row r="704" ht="15.75" customHeight="1" s="157"/>
    <row r="705" ht="15.75" customHeight="1" s="157"/>
    <row r="706" ht="15.75" customHeight="1" s="157"/>
    <row r="707" ht="15.75" customHeight="1" s="157"/>
    <row r="708" ht="15.75" customHeight="1" s="157"/>
    <row r="709" ht="15.75" customHeight="1" s="157"/>
    <row r="710" ht="15.75" customHeight="1" s="157"/>
    <row r="711" ht="15.75" customHeight="1" s="157"/>
    <row r="712" ht="15.75" customHeight="1" s="157"/>
    <row r="713" ht="15.75" customHeight="1" s="157"/>
    <row r="714" ht="15.75" customHeight="1" s="157"/>
    <row r="715" ht="15.75" customHeight="1" s="157"/>
    <row r="716" ht="15.75" customHeight="1" s="157"/>
    <row r="717" ht="15.75" customHeight="1" s="157"/>
    <row r="718" ht="15.75" customHeight="1" s="157"/>
    <row r="719" ht="15.75" customHeight="1" s="157"/>
    <row r="720" ht="15.75" customHeight="1" s="157"/>
    <row r="721" ht="15.75" customHeight="1" s="157"/>
    <row r="722" ht="15.75" customHeight="1" s="157"/>
    <row r="723" ht="15.75" customHeight="1" s="157"/>
    <row r="724" ht="15.75" customHeight="1" s="157"/>
    <row r="725" ht="15.75" customHeight="1" s="157"/>
    <row r="726" ht="15.75" customHeight="1" s="157"/>
    <row r="727" ht="15.75" customHeight="1" s="157"/>
    <row r="728" ht="15.75" customHeight="1" s="157"/>
    <row r="729" ht="15.75" customHeight="1" s="157"/>
    <row r="730" ht="15.75" customHeight="1" s="157"/>
    <row r="731" ht="15.75" customHeight="1" s="157"/>
    <row r="732" ht="15.75" customHeight="1" s="157"/>
    <row r="733" ht="15.75" customHeight="1" s="157"/>
    <row r="734" ht="15.75" customHeight="1" s="157"/>
    <row r="735" ht="15.75" customHeight="1" s="157"/>
    <row r="736" ht="15.75" customHeight="1" s="157"/>
    <row r="737" ht="15.75" customHeight="1" s="157"/>
    <row r="738" ht="15.75" customHeight="1" s="157"/>
    <row r="739" ht="15.75" customHeight="1" s="157"/>
    <row r="740" ht="15.75" customHeight="1" s="157"/>
    <row r="741" ht="15.75" customHeight="1" s="157"/>
    <row r="742" ht="15.75" customHeight="1" s="157"/>
    <row r="743" ht="15.75" customHeight="1" s="157"/>
    <row r="744" ht="15.75" customHeight="1" s="157"/>
    <row r="745" ht="15.75" customHeight="1" s="157"/>
    <row r="746" ht="15.75" customHeight="1" s="157"/>
    <row r="747" ht="15.75" customHeight="1" s="157"/>
    <row r="748" ht="15.75" customHeight="1" s="157"/>
    <row r="749" ht="15.75" customHeight="1" s="157"/>
    <row r="750" ht="15.75" customHeight="1" s="157"/>
    <row r="751" ht="15.75" customHeight="1" s="157"/>
    <row r="752" ht="15.75" customHeight="1" s="157"/>
    <row r="753" ht="15.75" customHeight="1" s="157"/>
    <row r="754" ht="15.75" customHeight="1" s="157"/>
    <row r="755" ht="15.75" customHeight="1" s="157"/>
    <row r="756" ht="15.75" customHeight="1" s="157"/>
    <row r="757" ht="15.75" customHeight="1" s="157"/>
    <row r="758" ht="15.75" customHeight="1" s="157"/>
    <row r="759" ht="15.75" customHeight="1" s="157"/>
    <row r="760" ht="15.75" customHeight="1" s="157"/>
    <row r="761" ht="15.75" customHeight="1" s="157"/>
    <row r="762" ht="15.75" customHeight="1" s="157"/>
    <row r="763" ht="15.75" customHeight="1" s="157"/>
    <row r="764" ht="15.75" customHeight="1" s="157"/>
    <row r="765" ht="15.75" customHeight="1" s="157"/>
    <row r="766" ht="15.75" customHeight="1" s="157"/>
    <row r="767" ht="15.75" customHeight="1" s="157"/>
    <row r="768" ht="15.75" customHeight="1" s="157"/>
    <row r="769" ht="15.75" customHeight="1" s="157"/>
    <row r="770" ht="15.75" customHeight="1" s="157"/>
    <row r="771" ht="15.75" customHeight="1" s="157"/>
    <row r="772" ht="15.75" customHeight="1" s="157"/>
    <row r="773" ht="15.75" customHeight="1" s="157"/>
    <row r="774" ht="15.75" customHeight="1" s="157"/>
    <row r="775" ht="15.75" customHeight="1" s="157"/>
    <row r="776" ht="15.75" customHeight="1" s="157"/>
    <row r="777" ht="15.75" customHeight="1" s="157"/>
    <row r="778" ht="15.75" customHeight="1" s="157"/>
    <row r="779" ht="15.75" customHeight="1" s="157"/>
    <row r="780" ht="15.75" customHeight="1" s="157"/>
    <row r="781" ht="15.75" customHeight="1" s="157"/>
    <row r="782" ht="15.75" customHeight="1" s="157"/>
    <row r="783" ht="15.75" customHeight="1" s="157"/>
    <row r="784" ht="15.75" customHeight="1" s="157"/>
    <row r="785" ht="15.75" customHeight="1" s="157"/>
    <row r="786" ht="15.75" customHeight="1" s="157"/>
    <row r="787" ht="15.75" customHeight="1" s="157"/>
    <row r="788" ht="15.75" customHeight="1" s="157"/>
    <row r="789" ht="15.75" customHeight="1" s="157"/>
    <row r="790" ht="15.75" customHeight="1" s="157"/>
    <row r="791" ht="15.75" customHeight="1" s="157"/>
    <row r="792" ht="15.75" customHeight="1" s="157"/>
    <row r="793" ht="15.75" customHeight="1" s="157"/>
    <row r="794" ht="15.75" customHeight="1" s="157"/>
    <row r="795" ht="15.75" customHeight="1" s="157"/>
    <row r="796" ht="15.75" customHeight="1" s="157"/>
    <row r="797" ht="15.75" customHeight="1" s="157"/>
    <row r="798" ht="15.75" customHeight="1" s="157"/>
    <row r="799" ht="15.75" customHeight="1" s="157"/>
    <row r="800" ht="15.75" customHeight="1" s="157"/>
    <row r="801" ht="15.75" customHeight="1" s="157"/>
    <row r="802" ht="15.75" customHeight="1" s="157"/>
    <row r="803" ht="15.75" customHeight="1" s="157"/>
    <row r="804" ht="15.75" customHeight="1" s="157"/>
    <row r="805" ht="15.75" customHeight="1" s="157"/>
    <row r="806" ht="15.75" customHeight="1" s="157"/>
    <row r="807" ht="15.75" customHeight="1" s="157"/>
    <row r="808" ht="15.75" customHeight="1" s="157"/>
    <row r="809" ht="15.75" customHeight="1" s="157"/>
    <row r="810" ht="15.75" customHeight="1" s="157"/>
    <row r="811" ht="15.75" customHeight="1" s="157"/>
    <row r="812" ht="15.75" customHeight="1" s="157"/>
    <row r="813" ht="15.75" customHeight="1" s="157"/>
    <row r="814" ht="15.75" customHeight="1" s="157"/>
    <row r="815" ht="15.75" customHeight="1" s="157"/>
    <row r="816" ht="15.75" customHeight="1" s="157"/>
    <row r="817" ht="15.75" customHeight="1" s="157"/>
    <row r="818" ht="15.75" customHeight="1" s="157"/>
    <row r="819" ht="15.75" customHeight="1" s="157"/>
    <row r="820" ht="15.75" customHeight="1" s="157"/>
    <row r="821" ht="15.75" customHeight="1" s="157"/>
    <row r="822" ht="15.75" customHeight="1" s="157"/>
    <row r="823" ht="15.75" customHeight="1" s="157"/>
    <row r="824" ht="15.75" customHeight="1" s="157"/>
    <row r="825" ht="15.75" customHeight="1" s="157"/>
    <row r="826" ht="15.75" customHeight="1" s="157"/>
    <row r="827" ht="15.75" customHeight="1" s="157"/>
    <row r="828" ht="15.75" customHeight="1" s="157"/>
    <row r="829" ht="15.75" customHeight="1" s="157"/>
    <row r="830" ht="15.75" customHeight="1" s="157"/>
    <row r="831" ht="15.75" customHeight="1" s="157"/>
    <row r="832" ht="15.75" customHeight="1" s="157"/>
    <row r="833" ht="15.75" customHeight="1" s="157"/>
    <row r="834" ht="15.75" customHeight="1" s="157"/>
    <row r="835" ht="15.75" customHeight="1" s="157"/>
    <row r="836" ht="15.75" customHeight="1" s="157"/>
    <row r="837" ht="15.75" customHeight="1" s="157"/>
    <row r="838" ht="15.75" customHeight="1" s="157"/>
    <row r="839" ht="15.75" customHeight="1" s="157"/>
    <row r="840" ht="15.75" customHeight="1" s="157"/>
    <row r="841" ht="15.75" customHeight="1" s="157"/>
    <row r="842" ht="15.75" customHeight="1" s="157"/>
    <row r="843" ht="15.75" customHeight="1" s="157"/>
    <row r="844" ht="15.75" customHeight="1" s="157"/>
    <row r="845" ht="15.75" customHeight="1" s="157"/>
    <row r="846" ht="15.75" customHeight="1" s="157"/>
    <row r="847" ht="15.75" customHeight="1" s="157"/>
    <row r="848" ht="15.75" customHeight="1" s="157"/>
    <row r="849" ht="15.75" customHeight="1" s="157"/>
    <row r="850" ht="15.75" customHeight="1" s="157"/>
    <row r="851" ht="15.75" customHeight="1" s="157"/>
    <row r="852" ht="15.75" customHeight="1" s="157"/>
    <row r="853" ht="15.75" customHeight="1" s="157"/>
    <row r="854" ht="15.75" customHeight="1" s="157"/>
    <row r="855" ht="15.75" customHeight="1" s="157"/>
    <row r="856" ht="15.75" customHeight="1" s="157"/>
    <row r="857" ht="15.75" customHeight="1" s="157"/>
    <row r="858" ht="15.75" customHeight="1" s="157"/>
    <row r="859" ht="15.75" customHeight="1" s="157"/>
    <row r="860" ht="15.75" customHeight="1" s="157"/>
    <row r="861" ht="15.75" customHeight="1" s="157"/>
    <row r="862" ht="15.75" customHeight="1" s="157"/>
    <row r="863" ht="15.75" customHeight="1" s="157"/>
    <row r="864" ht="15.75" customHeight="1" s="157"/>
    <row r="865" ht="15.75" customHeight="1" s="157"/>
    <row r="866" ht="15.75" customHeight="1" s="157"/>
    <row r="867" ht="15.75" customHeight="1" s="157"/>
    <row r="868" ht="15.75" customHeight="1" s="157"/>
    <row r="869" ht="15.75" customHeight="1" s="157"/>
    <row r="870" ht="15.75" customHeight="1" s="157"/>
    <row r="871" ht="15.75" customHeight="1" s="157"/>
    <row r="872" ht="15.75" customHeight="1" s="157"/>
    <row r="873" ht="15.75" customHeight="1" s="157"/>
    <row r="874" ht="15.75" customHeight="1" s="157"/>
    <row r="875" ht="15.75" customHeight="1" s="157"/>
    <row r="876" ht="15.75" customHeight="1" s="157"/>
    <row r="877" ht="15.75" customHeight="1" s="157"/>
    <row r="878" ht="15.75" customHeight="1" s="157"/>
    <row r="879" ht="15.75" customHeight="1" s="157"/>
    <row r="880" ht="15.75" customHeight="1" s="157"/>
    <row r="881" ht="15.75" customHeight="1" s="157"/>
    <row r="882" ht="15.75" customHeight="1" s="157"/>
    <row r="883" ht="15.75" customHeight="1" s="157"/>
    <row r="884" ht="15.75" customHeight="1" s="157"/>
    <row r="885" ht="15.75" customHeight="1" s="157"/>
    <row r="886" ht="15.75" customHeight="1" s="157"/>
    <row r="887" ht="15.75" customHeight="1" s="157"/>
    <row r="888" ht="15.75" customHeight="1" s="157"/>
    <row r="889" ht="15.75" customHeight="1" s="157"/>
    <row r="890" ht="15.75" customHeight="1" s="157"/>
    <row r="891" ht="15.75" customHeight="1" s="157"/>
    <row r="892" ht="15.75" customHeight="1" s="157"/>
    <row r="893" ht="15.75" customHeight="1" s="157"/>
    <row r="894" ht="15.75" customHeight="1" s="157"/>
    <row r="895" ht="15.75" customHeight="1" s="157"/>
    <row r="896" ht="15.75" customHeight="1" s="157"/>
    <row r="897" ht="15.75" customHeight="1" s="157"/>
    <row r="898" ht="15.75" customHeight="1" s="157"/>
    <row r="899" ht="15.75" customHeight="1" s="157"/>
    <row r="900" ht="15.75" customHeight="1" s="157"/>
    <row r="901" ht="15.75" customHeight="1" s="157"/>
    <row r="902" ht="15.75" customHeight="1" s="157"/>
    <row r="903" ht="15.75" customHeight="1" s="157"/>
    <row r="904" ht="15.75" customHeight="1" s="157"/>
    <row r="905" ht="15.75" customHeight="1" s="157"/>
    <row r="906" ht="15.75" customHeight="1" s="157"/>
    <row r="907" ht="15.75" customHeight="1" s="157"/>
    <row r="908" ht="15.75" customHeight="1" s="157"/>
    <row r="909" ht="15.75" customHeight="1" s="157"/>
    <row r="910" ht="15.75" customHeight="1" s="157"/>
    <row r="911" ht="15.75" customHeight="1" s="157"/>
    <row r="912" ht="15.75" customHeight="1" s="157"/>
    <row r="913" ht="15.75" customHeight="1" s="157"/>
    <row r="914" ht="15.75" customHeight="1" s="157"/>
    <row r="915" ht="15.75" customHeight="1" s="157"/>
    <row r="916" ht="15.75" customHeight="1" s="157"/>
    <row r="917" ht="15.75" customHeight="1" s="157"/>
    <row r="918" ht="15.75" customHeight="1" s="157"/>
    <row r="919" ht="15.75" customHeight="1" s="157"/>
    <row r="920" ht="15.75" customHeight="1" s="157"/>
    <row r="921" ht="15.75" customHeight="1" s="157"/>
    <row r="922" ht="15.75" customHeight="1" s="157"/>
    <row r="923" ht="15.75" customHeight="1" s="157"/>
    <row r="924" ht="15.75" customHeight="1" s="157"/>
    <row r="925" ht="15.75" customHeight="1" s="157"/>
    <row r="926" ht="15.75" customHeight="1" s="157"/>
    <row r="927" ht="15.75" customHeight="1" s="157"/>
    <row r="928" ht="15.75" customHeight="1" s="157"/>
    <row r="929" ht="15.75" customHeight="1" s="157"/>
    <row r="930" ht="15.75" customHeight="1" s="157"/>
    <row r="931" ht="15.75" customHeight="1" s="157"/>
    <row r="932" ht="15.75" customHeight="1" s="157"/>
    <row r="933" ht="15.75" customHeight="1" s="157"/>
    <row r="934" ht="15.75" customHeight="1" s="157"/>
    <row r="935" ht="15.75" customHeight="1" s="157"/>
    <row r="936" ht="15.75" customHeight="1" s="157"/>
    <row r="937" ht="15.75" customHeight="1" s="157"/>
    <row r="938" ht="15.75" customHeight="1" s="157"/>
    <row r="939" ht="15.75" customHeight="1" s="157"/>
    <row r="940" ht="15.75" customHeight="1" s="157"/>
    <row r="941" ht="15.75" customHeight="1" s="157"/>
    <row r="942" ht="15.75" customHeight="1" s="157"/>
    <row r="943" ht="15.75" customHeight="1" s="157"/>
    <row r="944" ht="15.75" customHeight="1" s="157"/>
    <row r="945" ht="15.75" customHeight="1" s="157"/>
    <row r="946" ht="15.75" customHeight="1" s="157"/>
    <row r="947" ht="15.75" customHeight="1" s="157"/>
    <row r="948" ht="15.75" customHeight="1" s="157"/>
    <row r="949" ht="15.75" customHeight="1" s="157"/>
    <row r="950" ht="15.75" customHeight="1" s="157"/>
    <row r="951" ht="15.75" customHeight="1" s="157"/>
    <row r="952" ht="15.75" customHeight="1" s="157"/>
    <row r="953" ht="15.75" customHeight="1" s="157"/>
    <row r="954" ht="15.75" customHeight="1" s="157"/>
    <row r="955" ht="15.75" customHeight="1" s="157"/>
    <row r="956" ht="15.75" customHeight="1" s="157"/>
    <row r="957" ht="15.75" customHeight="1" s="157"/>
    <row r="958" ht="15.75" customHeight="1" s="157"/>
    <row r="959" ht="15.75" customHeight="1" s="157"/>
    <row r="960" ht="15.75" customHeight="1" s="157"/>
    <row r="961" ht="15.75" customHeight="1" s="157"/>
    <row r="962" ht="15.75" customHeight="1" s="157"/>
    <row r="963" ht="15.75" customHeight="1" s="157"/>
    <row r="964" ht="15.75" customHeight="1" s="157"/>
    <row r="965" ht="15.75" customHeight="1" s="157"/>
    <row r="966" ht="15.75" customHeight="1" s="157"/>
    <row r="967" ht="15.75" customHeight="1" s="157"/>
    <row r="968" ht="15.75" customHeight="1" s="157"/>
    <row r="969" ht="15.75" customHeight="1" s="157"/>
    <row r="970" ht="15.75" customHeight="1" s="157"/>
    <row r="971" ht="15.75" customHeight="1" s="157"/>
    <row r="972" ht="15.75" customHeight="1" s="157"/>
    <row r="973" ht="15.75" customHeight="1" s="157"/>
    <row r="974" ht="15.75" customHeight="1" s="157"/>
    <row r="975" ht="15.75" customHeight="1" s="157"/>
    <row r="976" ht="15.75" customHeight="1" s="157"/>
    <row r="977" ht="15.75" customHeight="1" s="157"/>
    <row r="978" ht="15.75" customHeight="1" s="157"/>
    <row r="979" ht="15.75" customHeight="1" s="157"/>
    <row r="980" ht="15.75" customHeight="1" s="157"/>
    <row r="981" ht="15.75" customHeight="1" s="157"/>
    <row r="982" ht="15.75" customHeight="1" s="157"/>
    <row r="983" ht="15.75" customHeight="1" s="157"/>
    <row r="984" ht="15.75" customHeight="1" s="157"/>
    <row r="985" ht="15.75" customHeight="1" s="157"/>
    <row r="986" ht="15.75" customHeight="1" s="157"/>
    <row r="987" ht="15.75" customHeight="1" s="157"/>
    <row r="988" ht="15.75" customHeight="1" s="157"/>
    <row r="989" ht="15.75" customHeight="1" s="157"/>
    <row r="990" ht="15.75" customHeight="1" s="157"/>
    <row r="991" ht="15.75" customHeight="1" s="157"/>
    <row r="992" ht="15.75" customHeight="1" s="157"/>
    <row r="993" ht="15.75" customHeight="1" s="157"/>
    <row r="994" ht="15.75" customHeight="1" s="157"/>
    <row r="995" ht="15.75" customHeight="1" s="157"/>
    <row r="996" ht="15.75" customHeight="1" s="157"/>
    <row r="997" ht="15.75" customHeight="1" s="157"/>
    <row r="998" ht="15.75" customHeight="1" s="157"/>
    <row r="999" ht="15.75" customHeight="1" s="157"/>
    <row r="1000" ht="15.75" customHeight="1" s="157"/>
  </sheetData>
  <hyperlinks>
    <hyperlink xmlns:r="http://schemas.openxmlformats.org/officeDocument/2006/relationships" ref="A78" r:id="rId1"/>
    <hyperlink xmlns:r="http://schemas.openxmlformats.org/officeDocument/2006/relationships" ref="A111" r:id="rId2"/>
  </hyperlinks>
  <pageMargins left="0.7" right="0.7" top="0.75" bottom="0.75" header="0" footer="0"/>
  <pageSetup orientation="portrait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P1452"/>
  <sheetViews>
    <sheetView topLeftCell="A1328" workbookViewId="0">
      <selection activeCell="H28" sqref="H28"/>
    </sheetView>
  </sheetViews>
  <sheetFormatPr baseColWidth="10" defaultColWidth="12.6640625" defaultRowHeight="15" customHeight="1"/>
  <cols>
    <col width="7.6640625" customWidth="1" style="157" min="1" max="3"/>
    <col width="23.6640625" customWidth="1" style="157" min="4" max="4"/>
    <col width="32.83203125" customWidth="1" style="157" min="5" max="5"/>
    <col width="7.6640625" customWidth="1" style="157" min="6" max="20"/>
    <col width="13.6640625" customWidth="1" style="157" min="21" max="21"/>
    <col width="7.6640625" customWidth="1" style="157" min="22" max="42"/>
  </cols>
  <sheetData>
    <row r="1">
      <c r="A1" s="42" t="inlineStr">
        <is>
          <t>BAU: Generation MWh (NREL REEDs Database)</t>
        </is>
      </c>
      <c r="B1" s="43" t="n"/>
      <c r="C1" s="43" t="n"/>
      <c r="D1" s="43" t="n"/>
      <c r="E1" s="44" t="n"/>
      <c r="F1" s="44" t="n"/>
      <c r="G1" s="44" t="n"/>
      <c r="H1" s="44" t="n"/>
      <c r="I1" s="44" t="n"/>
      <c r="J1" s="44" t="n"/>
      <c r="K1" s="44" t="n"/>
      <c r="L1" s="44" t="n"/>
      <c r="M1" s="44" t="n"/>
      <c r="N1" s="44" t="n"/>
      <c r="O1" s="44" t="n"/>
      <c r="P1" s="44" t="n"/>
      <c r="Q1" s="44" t="n"/>
      <c r="R1" s="44" t="n"/>
      <c r="S1" s="44" t="n"/>
      <c r="T1" s="44" t="n"/>
      <c r="U1" s="45" t="inlineStr">
        <is>
          <t>Key</t>
        </is>
      </c>
      <c r="V1" s="44" t="n"/>
      <c r="W1" s="44" t="n"/>
      <c r="X1" s="44" t="n"/>
      <c r="Y1" s="44" t="n"/>
      <c r="Z1" s="44" t="n"/>
      <c r="AA1" s="44" t="n"/>
      <c r="AB1" s="44" t="n"/>
      <c r="AC1" s="44" t="n"/>
      <c r="AD1" s="44" t="n"/>
      <c r="AE1" s="44" t="n"/>
      <c r="AF1" s="44" t="n"/>
      <c r="AG1" s="44" t="n"/>
      <c r="AH1" s="44" t="n"/>
      <c r="AI1" s="44" t="n"/>
      <c r="AJ1" s="44" t="n"/>
      <c r="AK1" s="44" t="n"/>
      <c r="AL1" s="44" t="n"/>
      <c r="AM1" s="44" t="n"/>
      <c r="AN1" s="44" t="n"/>
      <c r="AO1" s="44" t="n"/>
      <c r="AP1" s="44" t="n"/>
    </row>
    <row r="2">
      <c r="A2" s="44" t="n"/>
      <c r="B2" s="46" t="inlineStr">
        <is>
          <t>State</t>
        </is>
      </c>
      <c r="C2" s="46" t="inlineStr">
        <is>
          <t>Generation</t>
        </is>
      </c>
      <c r="D2" s="46" t="inlineStr">
        <is>
          <t>Tech</t>
        </is>
      </c>
      <c r="E2" s="46" t="inlineStr">
        <is>
          <t>Tech grouped</t>
        </is>
      </c>
      <c r="F2" s="47" t="n">
        <v>2018</v>
      </c>
      <c r="G2" s="47" t="n">
        <v>2019</v>
      </c>
      <c r="H2" s="47" t="n">
        <v>2020</v>
      </c>
      <c r="I2" s="47" t="n">
        <v>2021</v>
      </c>
      <c r="J2" s="47" t="n">
        <v>2022</v>
      </c>
      <c r="K2" s="47" t="n">
        <v>2023</v>
      </c>
      <c r="L2" s="47" t="n">
        <v>2024</v>
      </c>
      <c r="M2" s="47" t="n">
        <v>2025</v>
      </c>
      <c r="N2" s="47" t="n">
        <v>2026</v>
      </c>
      <c r="O2" s="47" t="n">
        <v>2027</v>
      </c>
      <c r="P2" s="47" t="n">
        <v>2028</v>
      </c>
      <c r="Q2" s="47" t="n">
        <v>2029</v>
      </c>
      <c r="R2" s="47" t="n">
        <v>2030</v>
      </c>
      <c r="S2" s="45" t="n"/>
      <c r="T2" s="45" t="n"/>
      <c r="U2" s="44" t="inlineStr">
        <is>
          <t>Biopower</t>
        </is>
      </c>
      <c r="V2" s="4" t="inlineStr">
        <is>
          <t>biomass</t>
        </is>
      </c>
      <c r="W2" s="45" t="n"/>
      <c r="X2" s="45" t="n"/>
      <c r="Y2" s="45" t="n"/>
      <c r="Z2" s="45" t="n"/>
      <c r="AA2" s="45" t="n"/>
      <c r="AB2" s="45" t="n"/>
      <c r="AC2" s="45" t="n"/>
      <c r="AD2" s="45" t="n"/>
      <c r="AE2" s="45" t="n"/>
      <c r="AF2" s="45" t="n"/>
      <c r="AG2" s="45" t="n"/>
    </row>
    <row r="3">
      <c r="A3" s="44" t="n"/>
      <c r="B3" s="44" t="inlineStr">
        <is>
          <t>AL</t>
        </is>
      </c>
      <c r="C3" s="44" t="inlineStr">
        <is>
          <t>Generation</t>
        </is>
      </c>
      <c r="D3" s="44" t="inlineStr">
        <is>
          <t>Biopower</t>
        </is>
      </c>
      <c r="E3" s="44">
        <f>LOOKUP(D3,$U$2:$V$15,$V$2:$V$15)</f>
        <v/>
      </c>
      <c r="F3" s="44" t="n">
        <v>0</v>
      </c>
      <c r="G3" s="44">
        <f>AVERAGE(F3,H3)</f>
        <v/>
      </c>
      <c r="H3" s="44" t="n">
        <v>0</v>
      </c>
      <c r="I3" s="44">
        <f>AVERAGE(H3,J3)</f>
        <v/>
      </c>
      <c r="J3" s="44" t="n">
        <v>0</v>
      </c>
      <c r="K3" s="44">
        <f>AVERAGE(J3,L3)</f>
        <v/>
      </c>
      <c r="L3" s="44" t="n">
        <v>0</v>
      </c>
      <c r="M3" s="44">
        <f>AVERAGE(L3,N3)</f>
        <v/>
      </c>
      <c r="N3" s="44" t="n">
        <v>0</v>
      </c>
      <c r="O3" s="44">
        <f>AVERAGE(N3,P3)</f>
        <v/>
      </c>
      <c r="P3" s="44" t="n">
        <v>0</v>
      </c>
      <c r="Q3" s="44">
        <f>AVERAGE(P3,R3)</f>
        <v/>
      </c>
      <c r="R3" s="44" t="n">
        <v>0</v>
      </c>
      <c r="S3" s="44" t="n"/>
      <c r="T3" s="44" t="n"/>
      <c r="U3" s="44" t="inlineStr">
        <is>
          <t>Coal</t>
        </is>
      </c>
      <c r="V3" s="4" t="inlineStr">
        <is>
          <t>hard coal</t>
        </is>
      </c>
      <c r="W3" s="44" t="n"/>
      <c r="X3" s="44" t="n"/>
      <c r="Y3" s="44" t="n"/>
      <c r="Z3" s="44" t="n"/>
      <c r="AA3" s="44" t="n"/>
      <c r="AB3" s="44" t="n"/>
      <c r="AC3" s="44" t="n"/>
      <c r="AD3" s="44" t="n"/>
      <c r="AE3" s="44" t="n"/>
      <c r="AF3" s="44" t="n"/>
      <c r="AG3" s="44" t="n"/>
    </row>
    <row r="4">
      <c r="A4" s="44" t="n"/>
      <c r="B4" s="44" t="inlineStr">
        <is>
          <t>AL</t>
        </is>
      </c>
      <c r="C4" s="44" t="inlineStr">
        <is>
          <t>Generation</t>
        </is>
      </c>
      <c r="D4" s="44" t="inlineStr">
        <is>
          <t>Coal</t>
        </is>
      </c>
      <c r="E4" s="44">
        <f>LOOKUP(D4,$U$2:$V$15,$V$2:$V$15)</f>
        <v/>
      </c>
      <c r="F4" s="44" t="n">
        <v>27571631.64</v>
      </c>
      <c r="G4" s="44">
        <f>AVERAGE(F4,H4)</f>
        <v/>
      </c>
      <c r="H4" s="44" t="n">
        <v>20241267.02</v>
      </c>
      <c r="I4" s="44">
        <f>AVERAGE(H4,J4)</f>
        <v/>
      </c>
      <c r="J4" s="44" t="n">
        <v>26101632.01</v>
      </c>
      <c r="K4" s="44">
        <f>AVERAGE(J4,L4)</f>
        <v/>
      </c>
      <c r="L4" s="44" t="n">
        <v>31364991.29</v>
      </c>
      <c r="M4" s="44">
        <f>AVERAGE(L4,N4)</f>
        <v/>
      </c>
      <c r="N4" s="44" t="n">
        <v>31138008.75</v>
      </c>
      <c r="O4" s="44">
        <f>AVERAGE(N4,P4)</f>
        <v/>
      </c>
      <c r="P4" s="44" t="n">
        <v>31315338.86</v>
      </c>
      <c r="Q4" s="44">
        <f>AVERAGE(P4,R4)</f>
        <v/>
      </c>
      <c r="R4" s="44" t="n">
        <v>31905657.8</v>
      </c>
      <c r="S4" s="44" t="n"/>
      <c r="T4" s="44" t="n"/>
      <c r="U4" s="44" t="inlineStr">
        <is>
          <t>CSP</t>
        </is>
      </c>
      <c r="V4" s="4" t="inlineStr">
        <is>
          <t>solar thermal</t>
        </is>
      </c>
      <c r="W4" s="44" t="n"/>
      <c r="X4" s="44" t="n"/>
      <c r="Y4" s="44" t="n"/>
      <c r="Z4" s="44" t="n"/>
      <c r="AA4" s="44" t="n"/>
      <c r="AB4" s="44" t="n"/>
      <c r="AC4" s="44" t="n"/>
      <c r="AD4" s="44" t="n"/>
      <c r="AE4" s="44" t="n"/>
      <c r="AF4" s="44" t="n"/>
      <c r="AG4" s="44" t="n"/>
    </row>
    <row r="5">
      <c r="A5" s="44" t="n"/>
      <c r="B5" s="44" t="inlineStr">
        <is>
          <t>AL</t>
        </is>
      </c>
      <c r="C5" s="44" t="inlineStr">
        <is>
          <t>Generation</t>
        </is>
      </c>
      <c r="D5" s="44" t="inlineStr">
        <is>
          <t>CSP</t>
        </is>
      </c>
      <c r="E5" s="44">
        <f>LOOKUP(D5,$U$2:$V$15,$V$2:$V$15)</f>
        <v/>
      </c>
      <c r="F5" s="44" t="n">
        <v>0</v>
      </c>
      <c r="G5" s="44">
        <f>AVERAGE(F5,H5)</f>
        <v/>
      </c>
      <c r="H5" s="44" t="n">
        <v>0</v>
      </c>
      <c r="I5" s="44">
        <f>AVERAGE(H5,J5)</f>
        <v/>
      </c>
      <c r="J5" s="44" t="n">
        <v>0</v>
      </c>
      <c r="K5" s="44">
        <f>AVERAGE(J5,L5)</f>
        <v/>
      </c>
      <c r="L5" s="44" t="n">
        <v>0</v>
      </c>
      <c r="M5" s="44">
        <f>AVERAGE(L5,N5)</f>
        <v/>
      </c>
      <c r="N5" s="44" t="n">
        <v>0</v>
      </c>
      <c r="O5" s="44">
        <f>AVERAGE(N5,P5)</f>
        <v/>
      </c>
      <c r="P5" s="44" t="n">
        <v>0</v>
      </c>
      <c r="Q5" s="44">
        <f>AVERAGE(P5,R5)</f>
        <v/>
      </c>
      <c r="R5" s="44" t="n">
        <v>0</v>
      </c>
      <c r="S5" s="44" t="n"/>
      <c r="T5" s="44" t="n"/>
      <c r="U5" s="44" t="inlineStr">
        <is>
          <t>Geothermal</t>
        </is>
      </c>
      <c r="V5" s="4" t="inlineStr">
        <is>
          <t>geothermal</t>
        </is>
      </c>
      <c r="W5" s="44" t="n"/>
      <c r="X5" s="44" t="n"/>
      <c r="Y5" s="44" t="n"/>
      <c r="Z5" s="44" t="n"/>
      <c r="AA5" s="44" t="n"/>
      <c r="AB5" s="44" t="n"/>
      <c r="AC5" s="44" t="n"/>
      <c r="AD5" s="44" t="n"/>
      <c r="AE5" s="44" t="n"/>
      <c r="AF5" s="44" t="n"/>
      <c r="AG5" s="44" t="n"/>
    </row>
    <row r="6">
      <c r="A6" s="44" t="n"/>
      <c r="B6" s="44" t="inlineStr">
        <is>
          <t>AL</t>
        </is>
      </c>
      <c r="C6" s="44" t="inlineStr">
        <is>
          <t>Generation</t>
        </is>
      </c>
      <c r="D6" s="44" t="inlineStr">
        <is>
          <t>Geothermal</t>
        </is>
      </c>
      <c r="E6" s="44">
        <f>LOOKUP(D6,$U$2:$V$15,$V$2:$V$15)</f>
        <v/>
      </c>
      <c r="F6" s="44" t="n">
        <v>0</v>
      </c>
      <c r="G6" s="44">
        <f>AVERAGE(F6,H6)</f>
        <v/>
      </c>
      <c r="H6" s="44" t="n">
        <v>0</v>
      </c>
      <c r="I6" s="44">
        <f>AVERAGE(H6,J6)</f>
        <v/>
      </c>
      <c r="J6" s="44" t="n">
        <v>0</v>
      </c>
      <c r="K6" s="44">
        <f>AVERAGE(J6,L6)</f>
        <v/>
      </c>
      <c r="L6" s="44" t="n">
        <v>0</v>
      </c>
      <c r="M6" s="44">
        <f>AVERAGE(L6,N6)</f>
        <v/>
      </c>
      <c r="N6" s="44" t="n">
        <v>0</v>
      </c>
      <c r="O6" s="44">
        <f>AVERAGE(N6,P6)</f>
        <v/>
      </c>
      <c r="P6" s="44" t="n">
        <v>0</v>
      </c>
      <c r="Q6" s="44">
        <f>AVERAGE(P6,R6)</f>
        <v/>
      </c>
      <c r="R6" s="44" t="n">
        <v>0</v>
      </c>
      <c r="S6" s="44" t="n"/>
      <c r="T6" s="44" t="n"/>
      <c r="U6" s="44" t="inlineStr">
        <is>
          <t>Hydro</t>
        </is>
      </c>
      <c r="V6" s="4" t="inlineStr">
        <is>
          <t>hydro</t>
        </is>
      </c>
      <c r="W6" s="44" t="n"/>
      <c r="X6" s="44" t="n"/>
      <c r="Y6" s="44" t="n"/>
      <c r="Z6" s="44" t="n"/>
      <c r="AA6" s="44" t="n"/>
      <c r="AB6" s="44" t="n"/>
      <c r="AC6" s="44" t="n"/>
      <c r="AD6" s="44" t="n"/>
      <c r="AE6" s="44" t="n"/>
      <c r="AF6" s="44" t="n"/>
      <c r="AG6" s="44" t="n"/>
    </row>
    <row r="7">
      <c r="A7" s="44" t="n"/>
      <c r="B7" s="44" t="inlineStr">
        <is>
          <t>AL</t>
        </is>
      </c>
      <c r="C7" s="44" t="inlineStr">
        <is>
          <t>Generation</t>
        </is>
      </c>
      <c r="D7" s="44" t="inlineStr">
        <is>
          <t>Hydro</t>
        </is>
      </c>
      <c r="E7" s="44">
        <f>LOOKUP(D7,$U$2:$V$15,$V$2:$V$15)</f>
        <v/>
      </c>
      <c r="F7" s="44" t="n">
        <v>7603515.339</v>
      </c>
      <c r="G7" s="44">
        <f>AVERAGE(F7,H7)</f>
        <v/>
      </c>
      <c r="H7" s="44" t="n">
        <v>7920201.971</v>
      </c>
      <c r="I7" s="44">
        <f>AVERAGE(H7,J7)</f>
        <v/>
      </c>
      <c r="J7" s="44" t="n">
        <v>7922614.302</v>
      </c>
      <c r="K7" s="44">
        <f>AVERAGE(J7,L7)</f>
        <v/>
      </c>
      <c r="L7" s="44" t="n">
        <v>7920718.971</v>
      </c>
      <c r="M7" s="44">
        <f>AVERAGE(L7,N7)</f>
        <v/>
      </c>
      <c r="N7" s="44" t="n">
        <v>7930061.515</v>
      </c>
      <c r="O7" s="44">
        <f>AVERAGE(N7,P7)</f>
        <v/>
      </c>
      <c r="P7" s="44" t="n">
        <v>7945546.617</v>
      </c>
      <c r="Q7" s="44">
        <f>AVERAGE(P7,R7)</f>
        <v/>
      </c>
      <c r="R7" s="44" t="n">
        <v>7945546.617</v>
      </c>
      <c r="S7" s="44" t="n"/>
      <c r="T7" s="44" t="n"/>
      <c r="U7" s="44" t="inlineStr">
        <is>
          <t>Land-based Wind</t>
        </is>
      </c>
      <c r="V7" s="4" t="inlineStr">
        <is>
          <t>onshore wind</t>
        </is>
      </c>
      <c r="W7" s="44" t="n"/>
      <c r="X7" s="44" t="n"/>
      <c r="Y7" s="44" t="n"/>
      <c r="Z7" s="44" t="n"/>
      <c r="AA7" s="44" t="n"/>
      <c r="AB7" s="44" t="n"/>
      <c r="AC7" s="44" t="n"/>
      <c r="AD7" s="44" t="n"/>
      <c r="AE7" s="44" t="n"/>
      <c r="AF7" s="44" t="n"/>
      <c r="AG7" s="44" t="n"/>
    </row>
    <row r="8">
      <c r="A8" s="44" t="n"/>
      <c r="B8" s="44" t="inlineStr">
        <is>
          <t>AL</t>
        </is>
      </c>
      <c r="C8" s="44" t="inlineStr">
        <is>
          <t>Generation</t>
        </is>
      </c>
      <c r="D8" s="44" t="inlineStr">
        <is>
          <t>Imports</t>
        </is>
      </c>
      <c r="E8" s="44">
        <f>LOOKUP(D8,$U$2:$V$15,$V$2:$V$15)</f>
        <v/>
      </c>
      <c r="F8" s="44" t="n">
        <v>0</v>
      </c>
      <c r="G8" s="44">
        <f>AVERAGE(F8,H8)</f>
        <v/>
      </c>
      <c r="H8" s="44" t="n">
        <v>0</v>
      </c>
      <c r="I8" s="44">
        <f>AVERAGE(H8,J8)</f>
        <v/>
      </c>
      <c r="J8" s="44" t="n">
        <v>0</v>
      </c>
      <c r="K8" s="44">
        <f>AVERAGE(J8,L8)</f>
        <v/>
      </c>
      <c r="L8" s="44" t="n">
        <v>0</v>
      </c>
      <c r="M8" s="44">
        <f>AVERAGE(L8,N8)</f>
        <v/>
      </c>
      <c r="N8" s="44" t="n">
        <v>0</v>
      </c>
      <c r="O8" s="44">
        <f>AVERAGE(N8,P8)</f>
        <v/>
      </c>
      <c r="P8" s="44" t="n">
        <v>0</v>
      </c>
      <c r="Q8" s="44">
        <f>AVERAGE(P8,R8)</f>
        <v/>
      </c>
      <c r="R8" s="44" t="n">
        <v>0</v>
      </c>
      <c r="S8" s="44" t="n"/>
      <c r="T8" s="44" t="n"/>
      <c r="U8" s="44" t="inlineStr">
        <is>
          <t>NG-CC</t>
        </is>
      </c>
      <c r="V8" s="4" t="inlineStr">
        <is>
          <t>natural gas nonpeaker</t>
        </is>
      </c>
      <c r="W8" s="44" t="n"/>
      <c r="X8" s="44" t="n"/>
      <c r="Y8" s="44" t="n"/>
      <c r="Z8" s="44" t="n"/>
      <c r="AA8" s="44" t="n"/>
      <c r="AB8" s="44" t="n"/>
      <c r="AC8" s="44" t="n"/>
      <c r="AD8" s="44" t="n"/>
      <c r="AE8" s="44" t="n"/>
      <c r="AF8" s="44" t="n"/>
      <c r="AG8" s="44" t="n"/>
    </row>
    <row r="9">
      <c r="A9" s="44" t="n"/>
      <c r="B9" s="44" t="inlineStr">
        <is>
          <t>AL</t>
        </is>
      </c>
      <c r="C9" s="44" t="inlineStr">
        <is>
          <t>Generation</t>
        </is>
      </c>
      <c r="D9" s="44" t="inlineStr">
        <is>
          <t>Land-based Wind</t>
        </is>
      </c>
      <c r="E9" s="44">
        <f>LOOKUP(D9,$U$2:$V$15,$V$2:$V$15)</f>
        <v/>
      </c>
      <c r="F9" s="44" t="n">
        <v>0</v>
      </c>
      <c r="G9" s="44">
        <f>AVERAGE(F9,H9)</f>
        <v/>
      </c>
      <c r="H9" s="44" t="n">
        <v>0</v>
      </c>
      <c r="I9" s="44">
        <f>AVERAGE(H9,J9)</f>
        <v/>
      </c>
      <c r="J9" s="44" t="n">
        <v>0</v>
      </c>
      <c r="K9" s="44">
        <f>AVERAGE(J9,L9)</f>
        <v/>
      </c>
      <c r="L9" s="44" t="n">
        <v>0</v>
      </c>
      <c r="M9" s="44">
        <f>AVERAGE(L9,N9)</f>
        <v/>
      </c>
      <c r="N9" s="44" t="n">
        <v>0</v>
      </c>
      <c r="O9" s="44">
        <f>AVERAGE(N9,P9)</f>
        <v/>
      </c>
      <c r="P9" s="44" t="n">
        <v>0</v>
      </c>
      <c r="Q9" s="44">
        <f>AVERAGE(P9,R9)</f>
        <v/>
      </c>
      <c r="R9" s="44" t="n">
        <v>0</v>
      </c>
      <c r="S9" s="44" t="n"/>
      <c r="T9" s="44" t="n"/>
      <c r="U9" s="44" t="inlineStr">
        <is>
          <t>NG-CT</t>
        </is>
      </c>
      <c r="V9" s="4" t="inlineStr">
        <is>
          <t>natural gas peaker</t>
        </is>
      </c>
      <c r="W9" s="44" t="n"/>
      <c r="X9" s="44" t="n"/>
      <c r="Y9" s="44" t="n"/>
      <c r="Z9" s="44" t="n"/>
      <c r="AA9" s="44" t="n"/>
      <c r="AB9" s="44" t="n"/>
      <c r="AC9" s="44" t="n"/>
      <c r="AD9" s="44" t="n"/>
      <c r="AE9" s="44" t="n"/>
      <c r="AF9" s="44" t="n"/>
      <c r="AG9" s="44" t="n"/>
    </row>
    <row r="10">
      <c r="A10" s="44" t="n"/>
      <c r="B10" s="44" t="inlineStr">
        <is>
          <t>AL</t>
        </is>
      </c>
      <c r="C10" s="44" t="inlineStr">
        <is>
          <t>Generation</t>
        </is>
      </c>
      <c r="D10" s="44" t="inlineStr">
        <is>
          <t>NG-CC</t>
        </is>
      </c>
      <c r="E10" s="44">
        <f>LOOKUP(D10,$U$2:$V$15,$V$2:$V$15)</f>
        <v/>
      </c>
      <c r="F10" s="44" t="n">
        <v>66481137.86</v>
      </c>
      <c r="G10" s="44">
        <f>AVERAGE(F10,H10)</f>
        <v/>
      </c>
      <c r="H10" s="44" t="n">
        <v>66054811.67</v>
      </c>
      <c r="I10" s="44">
        <f>AVERAGE(H10,J10)</f>
        <v/>
      </c>
      <c r="J10" s="44" t="n">
        <v>60536115.28</v>
      </c>
      <c r="K10" s="44">
        <f>AVERAGE(J10,L10)</f>
        <v/>
      </c>
      <c r="L10" s="44" t="n">
        <v>45380024.38</v>
      </c>
      <c r="M10" s="44">
        <f>AVERAGE(L10,N10)</f>
        <v/>
      </c>
      <c r="N10" s="44" t="n">
        <v>40143913.08</v>
      </c>
      <c r="O10" s="44">
        <f>AVERAGE(N10,P10)</f>
        <v/>
      </c>
      <c r="P10" s="44" t="n">
        <v>40511651.28</v>
      </c>
      <c r="Q10" s="44">
        <f>AVERAGE(P10,R10)</f>
        <v/>
      </c>
      <c r="R10" s="44" t="n">
        <v>39314647.7</v>
      </c>
      <c r="S10" s="44" t="n"/>
      <c r="T10" s="44" t="n"/>
      <c r="U10" s="44" t="inlineStr">
        <is>
          <t>Nuclear</t>
        </is>
      </c>
      <c r="V10" s="4" t="inlineStr">
        <is>
          <t>nuclear</t>
        </is>
      </c>
      <c r="W10" s="44" t="n"/>
      <c r="X10" s="44" t="n"/>
      <c r="Y10" s="44" t="n"/>
      <c r="Z10" s="44" t="n"/>
      <c r="AA10" s="44" t="n"/>
      <c r="AB10" s="44" t="n"/>
      <c r="AC10" s="44" t="n"/>
      <c r="AD10" s="44" t="n"/>
      <c r="AE10" s="44" t="n"/>
      <c r="AF10" s="44" t="n"/>
      <c r="AG10" s="44" t="n"/>
    </row>
    <row r="11">
      <c r="A11" s="44" t="n"/>
      <c r="B11" s="44" t="inlineStr">
        <is>
          <t>AL</t>
        </is>
      </c>
      <c r="C11" s="44" t="inlineStr">
        <is>
          <t>Generation</t>
        </is>
      </c>
      <c r="D11" s="44" t="inlineStr">
        <is>
          <t>NG-CT</t>
        </is>
      </c>
      <c r="E11" s="44">
        <f>LOOKUP(D11,$U$2:$V$15,$V$2:$V$15)</f>
        <v/>
      </c>
      <c r="F11" s="44" t="n">
        <v>117437.5642</v>
      </c>
      <c r="G11" s="44">
        <f>AVERAGE(F11,H11)</f>
        <v/>
      </c>
      <c r="H11" s="44" t="n">
        <v>83226</v>
      </c>
      <c r="I11" s="44">
        <f>AVERAGE(H11,J11)</f>
        <v/>
      </c>
      <c r="J11" s="44" t="n">
        <v>83226</v>
      </c>
      <c r="K11" s="44">
        <f>AVERAGE(J11,L11)</f>
        <v/>
      </c>
      <c r="L11" s="44" t="n">
        <v>83226</v>
      </c>
      <c r="M11" s="44">
        <f>AVERAGE(L11,N11)</f>
        <v/>
      </c>
      <c r="N11" s="44" t="n">
        <v>83226</v>
      </c>
      <c r="O11" s="44">
        <f>AVERAGE(N11,P11)</f>
        <v/>
      </c>
      <c r="P11" s="44" t="n">
        <v>83226</v>
      </c>
      <c r="Q11" s="44">
        <f>AVERAGE(P11,R11)</f>
        <v/>
      </c>
      <c r="R11" s="44" t="n">
        <v>83226</v>
      </c>
      <c r="S11" s="44" t="n"/>
      <c r="T11" s="44" t="n"/>
      <c r="U11" s="44" t="inlineStr">
        <is>
          <t>Offshore Wind</t>
        </is>
      </c>
      <c r="V11" s="4" t="inlineStr">
        <is>
          <t>offshore wind</t>
        </is>
      </c>
      <c r="W11" s="44" t="n"/>
      <c r="X11" s="44" t="n"/>
      <c r="Y11" s="44" t="n"/>
      <c r="Z11" s="44" t="n"/>
      <c r="AA11" s="44" t="n"/>
      <c r="AB11" s="44" t="n"/>
      <c r="AC11" s="44" t="n"/>
      <c r="AD11" s="44" t="n"/>
      <c r="AE11" s="44" t="n"/>
      <c r="AF11" s="44" t="n"/>
      <c r="AG11" s="44" t="n"/>
    </row>
    <row r="12">
      <c r="A12" s="44" t="n"/>
      <c r="B12" s="44" t="inlineStr">
        <is>
          <t>AL</t>
        </is>
      </c>
      <c r="C12" s="44" t="inlineStr">
        <is>
          <t>Generation</t>
        </is>
      </c>
      <c r="D12" s="44" t="inlineStr">
        <is>
          <t>Nuclear</t>
        </is>
      </c>
      <c r="E12" s="44">
        <f>LOOKUP(D12,$U$2:$V$15,$V$2:$V$15)</f>
        <v/>
      </c>
      <c r="F12" s="44" t="n">
        <v>40002947.8</v>
      </c>
      <c r="G12" s="44">
        <f>AVERAGE(F12,H12)</f>
        <v/>
      </c>
      <c r="H12" s="44" t="n">
        <v>43678817.44</v>
      </c>
      <c r="I12" s="44">
        <f>AVERAGE(H12,J12)</f>
        <v/>
      </c>
      <c r="J12" s="44" t="n">
        <v>43678817.44</v>
      </c>
      <c r="K12" s="44">
        <f>AVERAGE(J12,L12)</f>
        <v/>
      </c>
      <c r="L12" s="44" t="n">
        <v>43678817.44</v>
      </c>
      <c r="M12" s="44">
        <f>AVERAGE(L12,N12)</f>
        <v/>
      </c>
      <c r="N12" s="44" t="n">
        <v>43678817.44</v>
      </c>
      <c r="O12" s="44">
        <f>AVERAGE(N12,P12)</f>
        <v/>
      </c>
      <c r="P12" s="44" t="n">
        <v>43678817.44</v>
      </c>
      <c r="Q12" s="44">
        <f>AVERAGE(P12,R12)</f>
        <v/>
      </c>
      <c r="R12" s="44" t="n">
        <v>43678817.44</v>
      </c>
      <c r="S12" s="44" t="n"/>
      <c r="T12" s="44" t="n"/>
      <c r="U12" s="44" t="inlineStr">
        <is>
          <t>Oil-Gas-Steam</t>
        </is>
      </c>
      <c r="V12" s="4" t="inlineStr">
        <is>
          <t>crude oil</t>
        </is>
      </c>
      <c r="W12" s="44" t="n"/>
      <c r="X12" s="44" t="n"/>
      <c r="Y12" s="44" t="n"/>
      <c r="Z12" s="44" t="n"/>
      <c r="AA12" s="44" t="n"/>
      <c r="AB12" s="44" t="n"/>
      <c r="AC12" s="44" t="n"/>
      <c r="AD12" s="44" t="n"/>
      <c r="AE12" s="44" t="n"/>
      <c r="AF12" s="44" t="n"/>
      <c r="AG12" s="44" t="n"/>
    </row>
    <row r="13">
      <c r="A13" s="44" t="n"/>
      <c r="B13" s="44" t="inlineStr">
        <is>
          <t>AL</t>
        </is>
      </c>
      <c r="C13" s="44" t="inlineStr">
        <is>
          <t>Generation</t>
        </is>
      </c>
      <c r="D13" s="44" t="inlineStr">
        <is>
          <t>Offshore Wind</t>
        </is>
      </c>
      <c r="E13" s="44">
        <f>LOOKUP(D13,$U$2:$V$15,$V$2:$V$15)</f>
        <v/>
      </c>
      <c r="F13" s="44" t="n">
        <v>0</v>
      </c>
      <c r="G13" s="44">
        <f>AVERAGE(F13,H13)</f>
        <v/>
      </c>
      <c r="H13" s="44" t="n">
        <v>0</v>
      </c>
      <c r="I13" s="44">
        <f>AVERAGE(H13,J13)</f>
        <v/>
      </c>
      <c r="J13" s="44" t="n">
        <v>0</v>
      </c>
      <c r="K13" s="44">
        <f>AVERAGE(J13,L13)</f>
        <v/>
      </c>
      <c r="L13" s="44" t="n">
        <v>0</v>
      </c>
      <c r="M13" s="44">
        <f>AVERAGE(L13,N13)</f>
        <v/>
      </c>
      <c r="N13" s="44" t="n">
        <v>0</v>
      </c>
      <c r="O13" s="44">
        <f>AVERAGE(N13,P13)</f>
        <v/>
      </c>
      <c r="P13" s="44" t="n">
        <v>0</v>
      </c>
      <c r="Q13" s="44">
        <f>AVERAGE(P13,R13)</f>
        <v/>
      </c>
      <c r="R13" s="44" t="n">
        <v>0</v>
      </c>
      <c r="S13" s="44" t="n"/>
      <c r="T13" s="44" t="n"/>
      <c r="U13" s="44" t="inlineStr">
        <is>
          <t>Rooftop PV</t>
        </is>
      </c>
      <c r="V13" s="4" t="inlineStr">
        <is>
          <t>solar PV</t>
        </is>
      </c>
      <c r="W13" s="44" t="n"/>
      <c r="X13" s="44" t="n"/>
      <c r="Y13" s="44" t="n"/>
      <c r="Z13" s="44" t="n"/>
      <c r="AA13" s="44" t="n"/>
      <c r="AB13" s="44" t="n"/>
      <c r="AC13" s="44" t="n"/>
      <c r="AD13" s="44" t="n"/>
      <c r="AE13" s="44" t="n"/>
      <c r="AF13" s="44" t="n"/>
      <c r="AG13" s="44" t="n"/>
    </row>
    <row r="14">
      <c r="A14" s="44" t="n"/>
      <c r="B14" s="44" t="inlineStr">
        <is>
          <t>AL</t>
        </is>
      </c>
      <c r="C14" s="44" t="inlineStr">
        <is>
          <t>Generation</t>
        </is>
      </c>
      <c r="D14" s="44" t="inlineStr">
        <is>
          <t>Oil-Gas-Steam</t>
        </is>
      </c>
      <c r="E14" s="44">
        <f>LOOKUP(D14,$U$2:$V$15,$V$2:$V$15)</f>
        <v/>
      </c>
      <c r="F14" s="44" t="n">
        <v>29292.07296</v>
      </c>
      <c r="G14" s="44">
        <f>AVERAGE(F14,H14)</f>
        <v/>
      </c>
      <c r="H14" s="44" t="n">
        <v>29292.07296</v>
      </c>
      <c r="I14" s="44">
        <f>AVERAGE(H14,J14)</f>
        <v/>
      </c>
      <c r="J14" s="44" t="n">
        <v>29292.07296</v>
      </c>
      <c r="K14" s="44">
        <f>AVERAGE(J14,L14)</f>
        <v/>
      </c>
      <c r="L14" s="44" t="n">
        <v>29292.07296</v>
      </c>
      <c r="M14" s="44">
        <f>AVERAGE(L14,N14)</f>
        <v/>
      </c>
      <c r="N14" s="44" t="n">
        <v>29292.07296</v>
      </c>
      <c r="O14" s="44">
        <f>AVERAGE(N14,P14)</f>
        <v/>
      </c>
      <c r="P14" s="44" t="n">
        <v>29292.07296</v>
      </c>
      <c r="Q14" s="44">
        <f>AVERAGE(P14,R14)</f>
        <v/>
      </c>
      <c r="R14" s="44" t="n">
        <v>29292.07296</v>
      </c>
      <c r="S14" s="44" t="n"/>
      <c r="T14" s="44" t="n"/>
      <c r="U14" s="44" t="inlineStr">
        <is>
          <t>Storage</t>
        </is>
      </c>
      <c r="V14" s="44" t="inlineStr">
        <is>
          <t>storage</t>
        </is>
      </c>
      <c r="W14" s="44" t="n"/>
      <c r="X14" s="44" t="n"/>
      <c r="Y14" s="44" t="n"/>
      <c r="Z14" s="44" t="n"/>
      <c r="AA14" s="44" t="n"/>
      <c r="AB14" s="44" t="n"/>
      <c r="AC14" s="44" t="n"/>
      <c r="AD14" s="44" t="n"/>
      <c r="AE14" s="44" t="n"/>
      <c r="AF14" s="44" t="n"/>
      <c r="AG14" s="44" t="n"/>
    </row>
    <row r="15">
      <c r="A15" s="44" t="n"/>
      <c r="B15" s="44" t="inlineStr">
        <is>
          <t>AL</t>
        </is>
      </c>
      <c r="C15" s="44" t="inlineStr">
        <is>
          <t>Generation</t>
        </is>
      </c>
      <c r="D15" s="44" t="inlineStr">
        <is>
          <t>Rooftop PV</t>
        </is>
      </c>
      <c r="E15" s="44">
        <f>LOOKUP(D15,$U$2:$V$15,$V$2:$V$15)</f>
        <v/>
      </c>
      <c r="F15" s="44" t="n">
        <v>28292.69341</v>
      </c>
      <c r="G15" s="44">
        <f>AVERAGE(F15,H15)</f>
        <v/>
      </c>
      <c r="H15" s="44" t="n">
        <v>47311.19336</v>
      </c>
      <c r="I15" s="44">
        <f>AVERAGE(H15,J15)</f>
        <v/>
      </c>
      <c r="J15" s="44" t="n">
        <v>65886.83332000001</v>
      </c>
      <c r="K15" s="44">
        <f>AVERAGE(J15,L15)</f>
        <v/>
      </c>
      <c r="L15" s="44" t="n">
        <v>102150.9755</v>
      </c>
      <c r="M15" s="44">
        <f>AVERAGE(L15,N15)</f>
        <v/>
      </c>
      <c r="N15" s="44" t="n">
        <v>194883.6985</v>
      </c>
      <c r="O15" s="44">
        <f>AVERAGE(N15,P15)</f>
        <v/>
      </c>
      <c r="P15" s="44" t="n">
        <v>384876.0076</v>
      </c>
      <c r="Q15" s="44">
        <f>AVERAGE(P15,R15)</f>
        <v/>
      </c>
      <c r="R15" s="44" t="n">
        <v>778601.7378999999</v>
      </c>
      <c r="S15" s="44" t="n"/>
      <c r="T15" s="44" t="n"/>
      <c r="U15" s="44" t="inlineStr">
        <is>
          <t>Utility PV</t>
        </is>
      </c>
      <c r="V15" s="4" t="inlineStr">
        <is>
          <t>solar PV</t>
        </is>
      </c>
      <c r="W15" s="44" t="n"/>
      <c r="X15" s="44" t="n"/>
      <c r="Y15" s="44" t="n"/>
      <c r="Z15" s="44" t="n"/>
      <c r="AA15" s="44" t="n"/>
      <c r="AB15" s="44" t="n"/>
      <c r="AC15" s="44" t="n"/>
      <c r="AD15" s="44" t="n"/>
      <c r="AE15" s="44" t="n"/>
      <c r="AF15" s="44" t="n"/>
      <c r="AG15" s="44" t="n"/>
    </row>
    <row r="16">
      <c r="A16" s="44" t="n"/>
      <c r="B16" s="44" t="inlineStr">
        <is>
          <t>AL</t>
        </is>
      </c>
      <c r="C16" s="44" t="inlineStr">
        <is>
          <t>Generation</t>
        </is>
      </c>
      <c r="D16" s="44" t="inlineStr">
        <is>
          <t>Storage</t>
        </is>
      </c>
      <c r="E16" s="44">
        <f>LOOKUP(D16,$U$2:$V$15,$V$2:$V$15)</f>
        <v/>
      </c>
      <c r="F16" s="44" t="n">
        <v>0</v>
      </c>
      <c r="G16" s="44" t="n">
        <v>0</v>
      </c>
      <c r="H16" s="44" t="n">
        <v>0</v>
      </c>
      <c r="I16" s="44" t="n">
        <v>0</v>
      </c>
      <c r="J16" s="44" t="n">
        <v>0</v>
      </c>
      <c r="K16" s="44" t="n">
        <v>0</v>
      </c>
      <c r="L16" s="44" t="n">
        <v>0</v>
      </c>
      <c r="M16" s="44" t="n">
        <v>0</v>
      </c>
      <c r="N16" s="44" t="n">
        <v>0</v>
      </c>
      <c r="O16" s="44" t="n">
        <v>0</v>
      </c>
      <c r="P16" s="44" t="n">
        <v>0</v>
      </c>
      <c r="Q16" s="44" t="n">
        <v>0</v>
      </c>
      <c r="R16" s="44" t="n">
        <v>0</v>
      </c>
      <c r="S16" s="44" t="n"/>
      <c r="T16" s="44" t="n"/>
      <c r="V16" s="44" t="n"/>
      <c r="W16" s="44" t="n"/>
      <c r="X16" s="44" t="n"/>
      <c r="Y16" s="44" t="n"/>
      <c r="Z16" s="44" t="n"/>
      <c r="AA16" s="44" t="n"/>
      <c r="AB16" s="44" t="n"/>
      <c r="AC16" s="44" t="n"/>
      <c r="AD16" s="44" t="n"/>
      <c r="AE16" s="44" t="n"/>
      <c r="AF16" s="44" t="n"/>
      <c r="AG16" s="44" t="n"/>
    </row>
    <row r="17">
      <c r="A17" s="44" t="n"/>
      <c r="B17" s="44" t="inlineStr">
        <is>
          <t>AL</t>
        </is>
      </c>
      <c r="C17" s="44" t="inlineStr">
        <is>
          <t>Generation</t>
        </is>
      </c>
      <c r="D17" s="44" t="inlineStr">
        <is>
          <t>Utility PV</t>
        </is>
      </c>
      <c r="E17" s="44">
        <f>LOOKUP(D17,$U$2:$V$15,$V$2:$V$15)</f>
        <v/>
      </c>
      <c r="F17" s="44" t="n">
        <v>413448.6456</v>
      </c>
      <c r="G17" s="44">
        <f>AVERAGE(F17,H17)</f>
        <v/>
      </c>
      <c r="H17" s="44" t="n">
        <v>413448.6456</v>
      </c>
      <c r="I17" s="44">
        <f>AVERAGE(H17,J17)</f>
        <v/>
      </c>
      <c r="J17" s="44" t="n">
        <v>413448.6456</v>
      </c>
      <c r="K17" s="44">
        <f>AVERAGE(J17,L17)</f>
        <v/>
      </c>
      <c r="L17" s="44" t="n">
        <v>409341.2775</v>
      </c>
      <c r="M17" s="44">
        <f>AVERAGE(L17,N17)</f>
        <v/>
      </c>
      <c r="N17" s="44" t="n">
        <v>405250.3997</v>
      </c>
      <c r="O17" s="44">
        <f>AVERAGE(N17,P17)</f>
        <v/>
      </c>
      <c r="P17" s="44" t="n">
        <v>401201.8432</v>
      </c>
      <c r="Q17" s="44">
        <f>AVERAGE(P17,R17)</f>
        <v/>
      </c>
      <c r="R17" s="44" t="n">
        <v>397195.1974</v>
      </c>
      <c r="S17" s="44" t="n"/>
      <c r="T17" s="44" t="n"/>
      <c r="U17" s="44" t="n"/>
      <c r="V17" s="44" t="n"/>
      <c r="W17" s="44" t="n"/>
      <c r="X17" s="44" t="n"/>
      <c r="Y17" s="44" t="n"/>
      <c r="Z17" s="44" t="n"/>
      <c r="AA17" s="44" t="n"/>
      <c r="AB17" s="44" t="n"/>
      <c r="AC17" s="44" t="n"/>
      <c r="AD17" s="44" t="n"/>
      <c r="AE17" s="44" t="n"/>
      <c r="AF17" s="44" t="n"/>
      <c r="AG17" s="44" t="n"/>
    </row>
    <row r="18">
      <c r="A18" s="44" t="n"/>
      <c r="B18" s="44" t="inlineStr">
        <is>
          <t>AR</t>
        </is>
      </c>
      <c r="C18" s="44" t="inlineStr">
        <is>
          <t>Generation</t>
        </is>
      </c>
      <c r="D18" s="44" t="inlineStr">
        <is>
          <t>Biopower</t>
        </is>
      </c>
      <c r="E18" s="44">
        <f>LOOKUP(D18,$U$2:$V$15,$V$2:$V$15)</f>
        <v/>
      </c>
      <c r="F18" s="44" t="n">
        <v>0</v>
      </c>
      <c r="G18" s="44">
        <f>AVERAGE(F18,H18)</f>
        <v/>
      </c>
      <c r="H18" s="44" t="n">
        <v>0</v>
      </c>
      <c r="I18" s="44">
        <f>AVERAGE(H18,J18)</f>
        <v/>
      </c>
      <c r="J18" s="44" t="n">
        <v>0</v>
      </c>
      <c r="K18" s="44">
        <f>AVERAGE(J18,L18)</f>
        <v/>
      </c>
      <c r="L18" s="44" t="n">
        <v>0</v>
      </c>
      <c r="M18" s="44">
        <f>AVERAGE(L18,N18)</f>
        <v/>
      </c>
      <c r="N18" s="44" t="n">
        <v>0</v>
      </c>
      <c r="O18" s="44">
        <f>AVERAGE(N18,P18)</f>
        <v/>
      </c>
      <c r="P18" s="44" t="n">
        <v>0</v>
      </c>
      <c r="Q18" s="44">
        <f>AVERAGE(P18,R18)</f>
        <v/>
      </c>
      <c r="R18" s="44" t="n">
        <v>0</v>
      </c>
      <c r="S18" s="44" t="n"/>
      <c r="T18" s="44" t="n"/>
      <c r="U18" s="4" t="n"/>
      <c r="V18" s="44" t="n"/>
      <c r="W18" s="44" t="n"/>
      <c r="X18" s="44" t="n"/>
      <c r="Y18" s="44" t="n"/>
      <c r="Z18" s="44" t="n"/>
      <c r="AA18" s="44" t="n"/>
      <c r="AB18" s="44" t="n"/>
      <c r="AC18" s="44" t="n"/>
      <c r="AD18" s="44" t="n"/>
      <c r="AE18" s="44" t="n"/>
      <c r="AF18" s="44" t="n"/>
      <c r="AG18" s="44" t="n"/>
    </row>
    <row r="19">
      <c r="A19" s="44" t="n"/>
      <c r="B19" s="44" t="inlineStr">
        <is>
          <t>AR</t>
        </is>
      </c>
      <c r="C19" s="44" t="inlineStr">
        <is>
          <t>Generation</t>
        </is>
      </c>
      <c r="D19" s="44" t="inlineStr">
        <is>
          <t>Coal</t>
        </is>
      </c>
      <c r="E19" s="44">
        <f>LOOKUP(D19,$U$2:$V$15,$V$2:$V$15)</f>
        <v/>
      </c>
      <c r="F19" s="44" t="n">
        <v>18240872.45</v>
      </c>
      <c r="G19" s="44">
        <f>AVERAGE(F19,H19)</f>
        <v/>
      </c>
      <c r="H19" s="44" t="n">
        <v>16966319.8</v>
      </c>
      <c r="I19" s="44">
        <f>AVERAGE(H19,J19)</f>
        <v/>
      </c>
      <c r="J19" s="44" t="n">
        <v>16297368.89</v>
      </c>
      <c r="K19" s="44">
        <f>AVERAGE(J19,L19)</f>
        <v/>
      </c>
      <c r="L19" s="44" t="n">
        <v>17311334.89</v>
      </c>
      <c r="M19" s="44">
        <f>AVERAGE(L19,N19)</f>
        <v/>
      </c>
      <c r="N19" s="44" t="n">
        <v>15929235.89</v>
      </c>
      <c r="O19" s="44">
        <f>AVERAGE(N19,P19)</f>
        <v/>
      </c>
      <c r="P19" s="44" t="n">
        <v>15088516.73</v>
      </c>
      <c r="Q19" s="44">
        <f>AVERAGE(P19,R19)</f>
        <v/>
      </c>
      <c r="R19" s="44" t="n">
        <v>15094607.63</v>
      </c>
      <c r="S19" s="44" t="n"/>
      <c r="T19" s="44" t="n"/>
      <c r="U19" s="4" t="n"/>
      <c r="V19" s="44" t="n"/>
      <c r="W19" s="44" t="n"/>
      <c r="X19" s="44" t="n"/>
      <c r="Y19" s="44" t="n"/>
      <c r="Z19" s="44" t="n"/>
      <c r="AA19" s="44" t="n"/>
      <c r="AB19" s="44" t="n"/>
      <c r="AC19" s="44" t="n"/>
      <c r="AD19" s="44" t="n"/>
      <c r="AE19" s="44" t="n"/>
      <c r="AF19" s="44" t="n"/>
      <c r="AG19" s="44" t="n"/>
    </row>
    <row r="20">
      <c r="A20" s="44" t="n"/>
      <c r="B20" s="44" t="inlineStr">
        <is>
          <t>AR</t>
        </is>
      </c>
      <c r="C20" s="44" t="inlineStr">
        <is>
          <t>Generation</t>
        </is>
      </c>
      <c r="D20" s="44" t="inlineStr">
        <is>
          <t>CSP</t>
        </is>
      </c>
      <c r="E20" s="44">
        <f>LOOKUP(D20,$U$2:$V$15,$V$2:$V$15)</f>
        <v/>
      </c>
      <c r="F20" s="44" t="n">
        <v>0</v>
      </c>
      <c r="G20" s="44">
        <f>AVERAGE(F20,H20)</f>
        <v/>
      </c>
      <c r="H20" s="44" t="n">
        <v>0</v>
      </c>
      <c r="I20" s="44">
        <f>AVERAGE(H20,J20)</f>
        <v/>
      </c>
      <c r="J20" s="44" t="n">
        <v>0</v>
      </c>
      <c r="K20" s="44">
        <f>AVERAGE(J20,L20)</f>
        <v/>
      </c>
      <c r="L20" s="44" t="n">
        <v>0</v>
      </c>
      <c r="M20" s="44">
        <f>AVERAGE(L20,N20)</f>
        <v/>
      </c>
      <c r="N20" s="44" t="n">
        <v>0</v>
      </c>
      <c r="O20" s="44">
        <f>AVERAGE(N20,P20)</f>
        <v/>
      </c>
      <c r="P20" s="44" t="n">
        <v>0</v>
      </c>
      <c r="Q20" s="44">
        <f>AVERAGE(P20,R20)</f>
        <v/>
      </c>
      <c r="R20" s="44" t="n">
        <v>0</v>
      </c>
      <c r="S20" s="44" t="n"/>
      <c r="T20" s="44" t="n"/>
      <c r="U20" s="4" t="n"/>
      <c r="V20" s="44" t="n"/>
      <c r="W20" s="44" t="n"/>
      <c r="X20" s="44" t="n"/>
      <c r="Y20" s="44" t="n"/>
      <c r="Z20" s="44" t="n"/>
      <c r="AA20" s="44" t="n"/>
      <c r="AB20" s="44" t="n"/>
      <c r="AC20" s="44" t="n"/>
      <c r="AD20" s="44" t="n"/>
      <c r="AE20" s="44" t="n"/>
      <c r="AF20" s="44" t="n"/>
      <c r="AG20" s="44" t="n"/>
    </row>
    <row r="21" ht="15.75" customHeight="1" s="157">
      <c r="A21" s="44" t="n"/>
      <c r="B21" s="44" t="inlineStr">
        <is>
          <t>AR</t>
        </is>
      </c>
      <c r="C21" s="44" t="inlineStr">
        <is>
          <t>Generation</t>
        </is>
      </c>
      <c r="D21" s="44" t="inlineStr">
        <is>
          <t>Geothermal</t>
        </is>
      </c>
      <c r="E21" s="44">
        <f>LOOKUP(D21,$U$2:$V$15,$V$2:$V$15)</f>
        <v/>
      </c>
      <c r="F21" s="44" t="n">
        <v>0</v>
      </c>
      <c r="G21" s="44">
        <f>AVERAGE(F21,H21)</f>
        <v/>
      </c>
      <c r="H21" s="44" t="n">
        <v>0</v>
      </c>
      <c r="I21" s="44">
        <f>AVERAGE(H21,J21)</f>
        <v/>
      </c>
      <c r="J21" s="44" t="n">
        <v>0</v>
      </c>
      <c r="K21" s="44">
        <f>AVERAGE(J21,L21)</f>
        <v/>
      </c>
      <c r="L21" s="44" t="n">
        <v>0</v>
      </c>
      <c r="M21" s="44">
        <f>AVERAGE(L21,N21)</f>
        <v/>
      </c>
      <c r="N21" s="44" t="n">
        <v>0</v>
      </c>
      <c r="O21" s="44">
        <f>AVERAGE(N21,P21)</f>
        <v/>
      </c>
      <c r="P21" s="44" t="n">
        <v>0</v>
      </c>
      <c r="Q21" s="44">
        <f>AVERAGE(P21,R21)</f>
        <v/>
      </c>
      <c r="R21" s="44" t="n">
        <v>0</v>
      </c>
      <c r="S21" s="44" t="n"/>
      <c r="T21" s="44" t="n"/>
      <c r="U21" s="4" t="n"/>
      <c r="V21" s="44" t="n"/>
      <c r="W21" s="44" t="n"/>
      <c r="X21" s="44" t="n"/>
      <c r="Y21" s="44" t="n"/>
      <c r="Z21" s="44" t="n"/>
      <c r="AA21" s="44" t="n"/>
      <c r="AB21" s="44" t="n"/>
      <c r="AC21" s="44" t="n"/>
      <c r="AD21" s="44" t="n"/>
      <c r="AE21" s="44" t="n"/>
      <c r="AF21" s="44" t="n"/>
      <c r="AG21" s="44" t="n"/>
    </row>
    <row r="22" ht="15.75" customHeight="1" s="157">
      <c r="A22" s="44" t="n"/>
      <c r="B22" s="44" t="inlineStr">
        <is>
          <t>AR</t>
        </is>
      </c>
      <c r="C22" s="44" t="inlineStr">
        <is>
          <t>Generation</t>
        </is>
      </c>
      <c r="D22" s="44" t="inlineStr">
        <is>
          <t>Hydro</t>
        </is>
      </c>
      <c r="E22" s="44">
        <f>LOOKUP(D22,$U$2:$V$15,$V$2:$V$15)</f>
        <v/>
      </c>
      <c r="F22" s="44" t="n">
        <v>2836437.051</v>
      </c>
      <c r="G22" s="44">
        <f>AVERAGE(F22,H22)</f>
        <v/>
      </c>
      <c r="H22" s="44" t="n">
        <v>2840877.475</v>
      </c>
      <c r="I22" s="44">
        <f>AVERAGE(H22,J22)</f>
        <v/>
      </c>
      <c r="J22" s="44" t="n">
        <v>2839053.111</v>
      </c>
      <c r="K22" s="44">
        <f>AVERAGE(J22,L22)</f>
        <v/>
      </c>
      <c r="L22" s="44" t="n">
        <v>2839768.225</v>
      </c>
      <c r="M22" s="44">
        <f>AVERAGE(L22,N22)</f>
        <v/>
      </c>
      <c r="N22" s="44" t="n">
        <v>2842362.46</v>
      </c>
      <c r="O22" s="44">
        <f>AVERAGE(N22,P22)</f>
        <v/>
      </c>
      <c r="P22" s="44" t="n">
        <v>2842362.46</v>
      </c>
      <c r="Q22" s="44">
        <f>AVERAGE(P22,R22)</f>
        <v/>
      </c>
      <c r="R22" s="44" t="n">
        <v>2844576.377</v>
      </c>
      <c r="S22" s="44" t="n"/>
      <c r="T22" s="44" t="n"/>
      <c r="U22" s="4" t="n"/>
      <c r="V22" s="44" t="n"/>
      <c r="W22" s="44" t="n"/>
      <c r="X22" s="44" t="n"/>
      <c r="Y22" s="44" t="n"/>
      <c r="Z22" s="44" t="n"/>
      <c r="AA22" s="44" t="n"/>
      <c r="AB22" s="44" t="n"/>
      <c r="AC22" s="44" t="n"/>
      <c r="AD22" s="44" t="n"/>
      <c r="AE22" s="44" t="n"/>
      <c r="AF22" s="44" t="n"/>
      <c r="AG22" s="44" t="n"/>
    </row>
    <row r="23" ht="15.75" customHeight="1" s="157">
      <c r="A23" s="44" t="n"/>
      <c r="B23" s="44" t="inlineStr">
        <is>
          <t>AR</t>
        </is>
      </c>
      <c r="C23" s="44" t="inlineStr">
        <is>
          <t>Generation</t>
        </is>
      </c>
      <c r="D23" s="44" t="inlineStr">
        <is>
          <t>Imports</t>
        </is>
      </c>
      <c r="E23" s="44">
        <f>LOOKUP(D23,$U$2:$V$15,$V$2:$V$15)</f>
        <v/>
      </c>
      <c r="F23" s="44" t="n">
        <v>0</v>
      </c>
      <c r="G23" s="44">
        <f>AVERAGE(F23,H23)</f>
        <v/>
      </c>
      <c r="H23" s="44" t="n">
        <v>0</v>
      </c>
      <c r="I23" s="44">
        <f>AVERAGE(H23,J23)</f>
        <v/>
      </c>
      <c r="J23" s="44" t="n">
        <v>0</v>
      </c>
      <c r="K23" s="44">
        <f>AVERAGE(J23,L23)</f>
        <v/>
      </c>
      <c r="L23" s="44" t="n">
        <v>0</v>
      </c>
      <c r="M23" s="44">
        <f>AVERAGE(L23,N23)</f>
        <v/>
      </c>
      <c r="N23" s="44" t="n">
        <v>0</v>
      </c>
      <c r="O23" s="44">
        <f>AVERAGE(N23,P23)</f>
        <v/>
      </c>
      <c r="P23" s="44" t="n">
        <v>0</v>
      </c>
      <c r="Q23" s="44">
        <f>AVERAGE(P23,R23)</f>
        <v/>
      </c>
      <c r="R23" s="44" t="n">
        <v>0</v>
      </c>
      <c r="S23" s="44" t="n"/>
      <c r="T23" s="44" t="n"/>
      <c r="U23" s="4" t="n"/>
      <c r="V23" s="44" t="n"/>
      <c r="W23" s="44" t="n"/>
      <c r="X23" s="44" t="n"/>
      <c r="Y23" s="44" t="n"/>
      <c r="Z23" s="44" t="n"/>
      <c r="AA23" s="44" t="n"/>
      <c r="AB23" s="44" t="n"/>
      <c r="AC23" s="44" t="n"/>
      <c r="AD23" s="44" t="n"/>
      <c r="AE23" s="44" t="n"/>
      <c r="AF23" s="44" t="n"/>
      <c r="AG23" s="44" t="n"/>
    </row>
    <row r="24" ht="15.75" customHeight="1" s="157">
      <c r="A24" s="44" t="n"/>
      <c r="B24" s="44" t="inlineStr">
        <is>
          <t>AR</t>
        </is>
      </c>
      <c r="C24" s="44" t="inlineStr">
        <is>
          <t>Generation</t>
        </is>
      </c>
      <c r="D24" s="44" t="inlineStr">
        <is>
          <t>Land-based Wind</t>
        </is>
      </c>
      <c r="E24" s="44">
        <f>LOOKUP(D24,$U$2:$V$15,$V$2:$V$15)</f>
        <v/>
      </c>
      <c r="F24" s="44" t="n">
        <v>0</v>
      </c>
      <c r="G24" s="44">
        <f>AVERAGE(F24,H24)</f>
        <v/>
      </c>
      <c r="H24" s="44" t="n">
        <v>0</v>
      </c>
      <c r="I24" s="44">
        <f>AVERAGE(H24,J24)</f>
        <v/>
      </c>
      <c r="J24" s="44" t="n">
        <v>0</v>
      </c>
      <c r="K24" s="44">
        <f>AVERAGE(J24,L24)</f>
        <v/>
      </c>
      <c r="L24" s="44" t="n">
        <v>0</v>
      </c>
      <c r="M24" s="44">
        <f>AVERAGE(L24,N24)</f>
        <v/>
      </c>
      <c r="N24" s="44" t="n">
        <v>0</v>
      </c>
      <c r="O24" s="44">
        <f>AVERAGE(N24,P24)</f>
        <v/>
      </c>
      <c r="P24" s="44" t="n">
        <v>0</v>
      </c>
      <c r="Q24" s="44">
        <f>AVERAGE(P24,R24)</f>
        <v/>
      </c>
      <c r="R24" s="44" t="n">
        <v>0</v>
      </c>
      <c r="S24" s="44" t="n"/>
      <c r="T24" s="44" t="n"/>
      <c r="U24" s="4" t="n"/>
      <c r="V24" s="44" t="n"/>
      <c r="W24" s="44" t="n"/>
      <c r="X24" s="44" t="n"/>
      <c r="Y24" s="44" t="n"/>
      <c r="Z24" s="44" t="n"/>
      <c r="AA24" s="44" t="n"/>
      <c r="AB24" s="44" t="n"/>
      <c r="AC24" s="44" t="n"/>
      <c r="AD24" s="44" t="n"/>
      <c r="AE24" s="44" t="n"/>
      <c r="AF24" s="44" t="n"/>
      <c r="AG24" s="44" t="n"/>
    </row>
    <row r="25" ht="15.75" customHeight="1" s="157">
      <c r="A25" s="44" t="n"/>
      <c r="B25" s="44" t="inlineStr">
        <is>
          <t>AR</t>
        </is>
      </c>
      <c r="C25" s="44" t="inlineStr">
        <is>
          <t>Generation</t>
        </is>
      </c>
      <c r="D25" s="44" t="inlineStr">
        <is>
          <t>NG-CC</t>
        </is>
      </c>
      <c r="E25" s="44">
        <f>LOOKUP(D25,$U$2:$V$15,$V$2:$V$15)</f>
        <v/>
      </c>
      <c r="F25" s="44" t="n">
        <v>24926682.13</v>
      </c>
      <c r="G25" s="44">
        <f>AVERAGE(F25,H25)</f>
        <v/>
      </c>
      <c r="H25" s="44" t="n">
        <v>20701192.77</v>
      </c>
      <c r="I25" s="44">
        <f>AVERAGE(H25,J25)</f>
        <v/>
      </c>
      <c r="J25" s="44" t="n">
        <v>18489218.16</v>
      </c>
      <c r="K25" s="44">
        <f>AVERAGE(J25,L25)</f>
        <v/>
      </c>
      <c r="L25" s="44" t="n">
        <v>10894042.88</v>
      </c>
      <c r="M25" s="44">
        <f>AVERAGE(L25,N25)</f>
        <v/>
      </c>
      <c r="N25" s="44" t="n">
        <v>20750714.1</v>
      </c>
      <c r="O25" s="44">
        <f>AVERAGE(N25,P25)</f>
        <v/>
      </c>
      <c r="P25" s="44" t="n">
        <v>21140759.42</v>
      </c>
      <c r="Q25" s="44">
        <f>AVERAGE(P25,R25)</f>
        <v/>
      </c>
      <c r="R25" s="44" t="n">
        <v>20312403.4</v>
      </c>
      <c r="S25" s="44" t="n"/>
      <c r="T25" s="44" t="n"/>
      <c r="U25" s="4" t="n"/>
      <c r="V25" s="44" t="n"/>
      <c r="W25" s="44" t="n"/>
      <c r="X25" s="44" t="n"/>
      <c r="Y25" s="44" t="n"/>
      <c r="Z25" s="44" t="n"/>
      <c r="AA25" s="44" t="n"/>
      <c r="AB25" s="44" t="n"/>
      <c r="AC25" s="44" t="n"/>
      <c r="AD25" s="44" t="n"/>
      <c r="AE25" s="44" t="n"/>
      <c r="AF25" s="44" t="n"/>
      <c r="AG25" s="44" t="n"/>
    </row>
    <row r="26" ht="15.75" customHeight="1" s="157">
      <c r="A26" s="44" t="n"/>
      <c r="B26" s="44" t="inlineStr">
        <is>
          <t>AR</t>
        </is>
      </c>
      <c r="C26" s="44" t="inlineStr">
        <is>
          <t>Generation</t>
        </is>
      </c>
      <c r="D26" s="44" t="inlineStr">
        <is>
          <t>NG-CT</t>
        </is>
      </c>
      <c r="E26" s="44">
        <f>LOOKUP(D26,$U$2:$V$15,$V$2:$V$15)</f>
        <v/>
      </c>
      <c r="F26" s="44" t="n">
        <v>84789.25648</v>
      </c>
      <c r="G26" s="44">
        <f>AVERAGE(F26,H26)</f>
        <v/>
      </c>
      <c r="H26" s="44" t="n">
        <v>59988.32727</v>
      </c>
      <c r="I26" s="44">
        <f>AVERAGE(H26,J26)</f>
        <v/>
      </c>
      <c r="J26" s="44" t="n">
        <v>59141.78182</v>
      </c>
      <c r="K26" s="44">
        <f>AVERAGE(J26,L26)</f>
        <v/>
      </c>
      <c r="L26" s="44" t="n">
        <v>27237.6</v>
      </c>
      <c r="M26" s="44">
        <f>AVERAGE(L26,N26)</f>
        <v/>
      </c>
      <c r="N26" s="44" t="n">
        <v>27237.6</v>
      </c>
      <c r="O26" s="44">
        <f>AVERAGE(N26,P26)</f>
        <v/>
      </c>
      <c r="P26" s="44" t="n">
        <v>27237.6</v>
      </c>
      <c r="Q26" s="44">
        <f>AVERAGE(P26,R26)</f>
        <v/>
      </c>
      <c r="R26" s="44" t="n">
        <v>27237.6</v>
      </c>
      <c r="S26" s="44" t="n"/>
      <c r="T26" s="44" t="n"/>
      <c r="U26" s="4" t="n"/>
      <c r="V26" s="44" t="n"/>
      <c r="W26" s="44" t="n"/>
      <c r="X26" s="44" t="n"/>
      <c r="Y26" s="44" t="n"/>
      <c r="Z26" s="44" t="n"/>
      <c r="AA26" s="44" t="n"/>
      <c r="AB26" s="44" t="n"/>
      <c r="AC26" s="44" t="n"/>
      <c r="AD26" s="44" t="n"/>
      <c r="AE26" s="44" t="n"/>
      <c r="AF26" s="44" t="n"/>
      <c r="AG26" s="44" t="n"/>
    </row>
    <row r="27" ht="15.75" customHeight="1" s="157">
      <c r="A27" s="44" t="n"/>
      <c r="B27" s="44" t="inlineStr">
        <is>
          <t>AR</t>
        </is>
      </c>
      <c r="C27" s="44" t="inlineStr">
        <is>
          <t>Generation</t>
        </is>
      </c>
      <c r="D27" s="44" t="inlineStr">
        <is>
          <t>Nuclear</t>
        </is>
      </c>
      <c r="E27" s="44">
        <f>LOOKUP(D27,$U$2:$V$15,$V$2:$V$15)</f>
        <v/>
      </c>
      <c r="F27" s="44" t="n">
        <v>14369883.51</v>
      </c>
      <c r="G27" s="44">
        <f>AVERAGE(F27,H27)</f>
        <v/>
      </c>
      <c r="H27" s="44" t="n">
        <v>14369883.51</v>
      </c>
      <c r="I27" s="44">
        <f>AVERAGE(H27,J27)</f>
        <v/>
      </c>
      <c r="J27" s="44" t="n">
        <v>14369883.51</v>
      </c>
      <c r="K27" s="44">
        <f>AVERAGE(J27,L27)</f>
        <v/>
      </c>
      <c r="L27" s="44" t="n">
        <v>14369883.51</v>
      </c>
      <c r="M27" s="44">
        <f>AVERAGE(L27,N27)</f>
        <v/>
      </c>
      <c r="N27" s="44" t="n">
        <v>14369883.51</v>
      </c>
      <c r="O27" s="44">
        <f>AVERAGE(N27,P27)</f>
        <v/>
      </c>
      <c r="P27" s="44" t="n">
        <v>14369883.51</v>
      </c>
      <c r="Q27" s="44">
        <f>AVERAGE(P27,R27)</f>
        <v/>
      </c>
      <c r="R27" s="44" t="n">
        <v>14369883.51</v>
      </c>
      <c r="S27" s="44" t="n"/>
      <c r="T27" s="44" t="n"/>
      <c r="U27" s="4" t="n"/>
      <c r="V27" s="44" t="n"/>
      <c r="W27" s="44" t="n"/>
      <c r="X27" s="44" t="n"/>
      <c r="Y27" s="44" t="n"/>
      <c r="Z27" s="44" t="n"/>
      <c r="AA27" s="44" t="n"/>
      <c r="AB27" s="44" t="n"/>
      <c r="AC27" s="44" t="n"/>
      <c r="AD27" s="44" t="n"/>
      <c r="AE27" s="44" t="n"/>
      <c r="AF27" s="44" t="n"/>
      <c r="AG27" s="44" t="n"/>
    </row>
    <row r="28" ht="15.75" customHeight="1" s="157">
      <c r="A28" s="44" t="n"/>
      <c r="B28" s="44" t="inlineStr">
        <is>
          <t>AR</t>
        </is>
      </c>
      <c r="C28" s="44" t="inlineStr">
        <is>
          <t>Generation</t>
        </is>
      </c>
      <c r="D28" s="44" t="inlineStr">
        <is>
          <t>Offshore Wind</t>
        </is>
      </c>
      <c r="E28" s="44">
        <f>LOOKUP(D28,$U$2:$V$15,$V$2:$V$15)</f>
        <v/>
      </c>
      <c r="F28" s="44" t="n">
        <v>0</v>
      </c>
      <c r="G28" s="44">
        <f>AVERAGE(F28,H28)</f>
        <v/>
      </c>
      <c r="H28" s="44" t="n">
        <v>0</v>
      </c>
      <c r="I28" s="44">
        <f>AVERAGE(H28,J28)</f>
        <v/>
      </c>
      <c r="J28" s="44" t="n">
        <v>0</v>
      </c>
      <c r="K28" s="44">
        <f>AVERAGE(J28,L28)</f>
        <v/>
      </c>
      <c r="L28" s="44" t="n">
        <v>0</v>
      </c>
      <c r="M28" s="44">
        <f>AVERAGE(L28,N28)</f>
        <v/>
      </c>
      <c r="N28" s="44" t="n">
        <v>0</v>
      </c>
      <c r="O28" s="44">
        <f>AVERAGE(N28,P28)</f>
        <v/>
      </c>
      <c r="P28" s="44" t="n">
        <v>0</v>
      </c>
      <c r="Q28" s="44">
        <f>AVERAGE(P28,R28)</f>
        <v/>
      </c>
      <c r="R28" s="44" t="n">
        <v>0</v>
      </c>
      <c r="S28" s="44" t="n"/>
      <c r="T28" s="44" t="n"/>
      <c r="U28" s="4" t="n"/>
      <c r="V28" s="44" t="n"/>
      <c r="W28" s="44" t="n"/>
      <c r="X28" s="44" t="n"/>
      <c r="Y28" s="44" t="n"/>
      <c r="Z28" s="44" t="n"/>
      <c r="AA28" s="44" t="n"/>
      <c r="AB28" s="44" t="n"/>
      <c r="AC28" s="44" t="n"/>
      <c r="AD28" s="44" t="n"/>
      <c r="AE28" s="44" t="n"/>
      <c r="AF28" s="44" t="n"/>
      <c r="AG28" s="44" t="n"/>
    </row>
    <row r="29" ht="15.75" customHeight="1" s="157">
      <c r="A29" s="44" t="n"/>
      <c r="B29" s="44" t="inlineStr">
        <is>
          <t>AR</t>
        </is>
      </c>
      <c r="C29" s="44" t="inlineStr">
        <is>
          <t>Generation</t>
        </is>
      </c>
      <c r="D29" s="44" t="inlineStr">
        <is>
          <t>Oil-Gas-Steam</t>
        </is>
      </c>
      <c r="E29" s="44">
        <f>LOOKUP(D29,$U$2:$V$15,$V$2:$V$15)</f>
        <v/>
      </c>
      <c r="F29" s="44" t="n">
        <v>40276.60032</v>
      </c>
      <c r="G29" s="44">
        <f>AVERAGE(F29,H29)</f>
        <v/>
      </c>
      <c r="H29" s="44" t="n">
        <v>40276.60032</v>
      </c>
      <c r="I29" s="44">
        <f>AVERAGE(H29,J29)</f>
        <v/>
      </c>
      <c r="J29" s="44" t="n">
        <v>40276.60032</v>
      </c>
      <c r="K29" s="44">
        <f>AVERAGE(J29,L29)</f>
        <v/>
      </c>
      <c r="L29" s="44" t="n">
        <v>40276.60032</v>
      </c>
      <c r="M29" s="44">
        <f>AVERAGE(L29,N29)</f>
        <v/>
      </c>
      <c r="N29" s="44" t="n">
        <v>40276.60032</v>
      </c>
      <c r="O29" s="44">
        <f>AVERAGE(N29,P29)</f>
        <v/>
      </c>
      <c r="P29" s="44" t="n">
        <v>40276.60032</v>
      </c>
      <c r="Q29" s="44">
        <f>AVERAGE(P29,R29)</f>
        <v/>
      </c>
      <c r="R29" s="44" t="n">
        <v>40276.60032</v>
      </c>
      <c r="S29" s="44" t="n"/>
      <c r="T29" s="44" t="n"/>
      <c r="U29" s="4" t="n"/>
      <c r="V29" s="44" t="n"/>
      <c r="W29" s="44" t="n"/>
      <c r="X29" s="44" t="n"/>
      <c r="Y29" s="44" t="n"/>
      <c r="Z29" s="44" t="n"/>
      <c r="AA29" s="44" t="n"/>
      <c r="AB29" s="44" t="n"/>
      <c r="AC29" s="44" t="n"/>
      <c r="AD29" s="44" t="n"/>
      <c r="AE29" s="44" t="n"/>
      <c r="AF29" s="44" t="n"/>
      <c r="AG29" s="44" t="n"/>
    </row>
    <row r="30" ht="15.75" customHeight="1" s="157">
      <c r="A30" s="44" t="n"/>
      <c r="B30" s="44" t="inlineStr">
        <is>
          <t>AR</t>
        </is>
      </c>
      <c r="C30" s="44" t="inlineStr">
        <is>
          <t>Generation</t>
        </is>
      </c>
      <c r="D30" s="44" t="inlineStr">
        <is>
          <t>Rooftop PV</t>
        </is>
      </c>
      <c r="E30" s="44">
        <f>LOOKUP(D30,$U$2:$V$15,$V$2:$V$15)</f>
        <v/>
      </c>
      <c r="F30" s="44" t="n">
        <v>15986.75177</v>
      </c>
      <c r="G30" s="44">
        <f>AVERAGE(F30,H30)</f>
        <v/>
      </c>
      <c r="H30" s="44" t="n">
        <v>67365.57071</v>
      </c>
      <c r="I30" s="44">
        <f>AVERAGE(H30,J30)</f>
        <v/>
      </c>
      <c r="J30" s="44" t="n">
        <v>198598.996</v>
      </c>
      <c r="K30" s="44">
        <f>AVERAGE(J30,L30)</f>
        <v/>
      </c>
      <c r="L30" s="44" t="n">
        <v>456322.508</v>
      </c>
      <c r="M30" s="44">
        <f>AVERAGE(L30,N30)</f>
        <v/>
      </c>
      <c r="N30" s="44" t="n">
        <v>596014.2333</v>
      </c>
      <c r="O30" s="44">
        <f>AVERAGE(N30,P30)</f>
        <v/>
      </c>
      <c r="P30" s="44" t="n">
        <v>759577.4275</v>
      </c>
      <c r="Q30" s="44">
        <f>AVERAGE(P30,R30)</f>
        <v/>
      </c>
      <c r="R30" s="44" t="n">
        <v>921830.459</v>
      </c>
      <c r="S30" s="44" t="n"/>
      <c r="T30" s="44" t="n"/>
      <c r="U30" s="4" t="n"/>
      <c r="V30" s="44" t="n"/>
      <c r="W30" s="44" t="n"/>
      <c r="X30" s="44" t="n"/>
      <c r="Y30" s="44" t="n"/>
      <c r="Z30" s="44" t="n"/>
      <c r="AA30" s="44" t="n"/>
      <c r="AB30" s="44" t="n"/>
      <c r="AC30" s="44" t="n"/>
      <c r="AD30" s="44" t="n"/>
      <c r="AE30" s="44" t="n"/>
      <c r="AF30" s="44" t="n"/>
      <c r="AG30" s="44" t="n"/>
    </row>
    <row r="31" ht="15.75" customHeight="1" s="157">
      <c r="A31" s="44" t="n"/>
      <c r="B31" s="44" t="inlineStr">
        <is>
          <t>AR</t>
        </is>
      </c>
      <c r="C31" s="44" t="inlineStr">
        <is>
          <t>Generation</t>
        </is>
      </c>
      <c r="D31" s="44" t="inlineStr">
        <is>
          <t>Storage</t>
        </is>
      </c>
      <c r="E31" s="44">
        <f>LOOKUP(D31,$U$2:$V$15,$V$2:$V$15)</f>
        <v/>
      </c>
      <c r="F31" s="44" t="n">
        <v>0</v>
      </c>
      <c r="G31" s="44" t="n">
        <v>0</v>
      </c>
      <c r="H31" s="44" t="n">
        <v>0</v>
      </c>
      <c r="I31" s="44" t="n">
        <v>0</v>
      </c>
      <c r="J31" s="44" t="n">
        <v>0</v>
      </c>
      <c r="K31" s="44" t="n">
        <v>0</v>
      </c>
      <c r="L31" s="44" t="n">
        <v>0</v>
      </c>
      <c r="M31" s="44" t="n">
        <v>0</v>
      </c>
      <c r="N31" s="44" t="n">
        <v>0</v>
      </c>
      <c r="O31" s="44" t="n">
        <v>0</v>
      </c>
      <c r="P31" s="44" t="n">
        <v>0</v>
      </c>
      <c r="Q31" s="44" t="n">
        <v>0</v>
      </c>
      <c r="R31" s="44" t="n">
        <v>0</v>
      </c>
      <c r="S31" s="44" t="n"/>
      <c r="T31" s="44" t="n"/>
      <c r="U31" s="4" t="n"/>
      <c r="V31" s="44" t="n"/>
      <c r="W31" s="44" t="n"/>
      <c r="X31" s="44" t="n"/>
      <c r="Y31" s="44" t="n"/>
      <c r="Z31" s="44" t="n"/>
      <c r="AA31" s="44" t="n"/>
      <c r="AB31" s="44" t="n"/>
      <c r="AC31" s="44" t="n"/>
      <c r="AD31" s="44" t="n"/>
      <c r="AE31" s="44" t="n"/>
      <c r="AF31" s="44" t="n"/>
      <c r="AG31" s="44" t="n"/>
    </row>
    <row r="32" ht="15.75" customHeight="1" s="157">
      <c r="A32" s="44" t="n"/>
      <c r="B32" s="44" t="inlineStr">
        <is>
          <t>AR</t>
        </is>
      </c>
      <c r="C32" s="44" t="inlineStr">
        <is>
          <t>Generation</t>
        </is>
      </c>
      <c r="D32" s="44" t="inlineStr">
        <is>
          <t>Utility PV</t>
        </is>
      </c>
      <c r="E32" s="44">
        <f>LOOKUP(D32,$U$2:$V$15,$V$2:$V$15)</f>
        <v/>
      </c>
      <c r="F32" s="44" t="n">
        <v>41272.19753</v>
      </c>
      <c r="G32" s="44">
        <f>AVERAGE(F32,H32)</f>
        <v/>
      </c>
      <c r="H32" s="44" t="n">
        <v>41322.94761</v>
      </c>
      <c r="I32" s="44">
        <f>AVERAGE(H32,J32)</f>
        <v/>
      </c>
      <c r="J32" s="44" t="n">
        <v>41310.11374</v>
      </c>
      <c r="K32" s="44">
        <f>AVERAGE(J32,L32)</f>
        <v/>
      </c>
      <c r="L32" s="44" t="n">
        <v>40546.51272</v>
      </c>
      <c r="M32" s="44">
        <f>AVERAGE(L32,N32)</f>
        <v/>
      </c>
      <c r="N32" s="44" t="n">
        <v>39580.43581</v>
      </c>
      <c r="O32" s="44">
        <f>AVERAGE(N32,P32)</f>
        <v/>
      </c>
      <c r="P32" s="44" t="n">
        <v>378256.6862</v>
      </c>
      <c r="Q32" s="44">
        <f>AVERAGE(P32,R32)</f>
        <v/>
      </c>
      <c r="R32" s="44" t="n">
        <v>373235.2069</v>
      </c>
      <c r="S32" s="44" t="n"/>
      <c r="T32" s="44" t="n"/>
      <c r="U32" s="4" t="n"/>
      <c r="V32" s="44" t="n"/>
      <c r="W32" s="44" t="n"/>
      <c r="X32" s="44" t="n"/>
      <c r="Y32" s="44" t="n"/>
      <c r="Z32" s="44" t="n"/>
      <c r="AA32" s="44" t="n"/>
      <c r="AB32" s="44" t="n"/>
      <c r="AC32" s="44" t="n"/>
      <c r="AD32" s="44" t="n"/>
      <c r="AE32" s="44" t="n"/>
      <c r="AF32" s="44" t="n"/>
      <c r="AG32" s="44" t="n"/>
    </row>
    <row r="33" ht="15.75" customHeight="1" s="157">
      <c r="A33" s="44" t="n"/>
      <c r="B33" s="44" t="inlineStr">
        <is>
          <t>AZ</t>
        </is>
      </c>
      <c r="C33" s="44" t="inlineStr">
        <is>
          <t>Generation</t>
        </is>
      </c>
      <c r="D33" s="44" t="inlineStr">
        <is>
          <t>Biopower</t>
        </is>
      </c>
      <c r="E33" s="44">
        <f>LOOKUP(D33,$U$2:$V$15,$V$2:$V$15)</f>
        <v/>
      </c>
      <c r="F33" s="44" t="n">
        <v>0</v>
      </c>
      <c r="G33" s="44">
        <f>AVERAGE(F33,H33)</f>
        <v/>
      </c>
      <c r="H33" s="44" t="n">
        <v>0</v>
      </c>
      <c r="I33" s="44">
        <f>AVERAGE(H33,J33)</f>
        <v/>
      </c>
      <c r="J33" s="44" t="n">
        <v>0</v>
      </c>
      <c r="K33" s="44">
        <f>AVERAGE(J33,L33)</f>
        <v/>
      </c>
      <c r="L33" s="44" t="n">
        <v>0</v>
      </c>
      <c r="M33" s="44">
        <f>AVERAGE(L33,N33)</f>
        <v/>
      </c>
      <c r="N33" s="44" t="n">
        <v>0</v>
      </c>
      <c r="O33" s="44">
        <f>AVERAGE(N33,P33)</f>
        <v/>
      </c>
      <c r="P33" s="44" t="n">
        <v>0</v>
      </c>
      <c r="Q33" s="44">
        <f>AVERAGE(P33,R33)</f>
        <v/>
      </c>
      <c r="R33" s="44" t="n">
        <v>0</v>
      </c>
      <c r="S33" s="44" t="n"/>
      <c r="T33" s="44" t="n"/>
      <c r="U33" s="4" t="n"/>
      <c r="V33" s="44" t="n"/>
      <c r="W33" s="44" t="n"/>
      <c r="X33" s="44" t="n"/>
      <c r="Y33" s="44" t="n"/>
      <c r="Z33" s="44" t="n"/>
      <c r="AA33" s="44" t="n"/>
      <c r="AB33" s="44" t="n"/>
      <c r="AC33" s="44" t="n"/>
      <c r="AD33" s="44" t="n"/>
      <c r="AE33" s="44" t="n"/>
      <c r="AF33" s="44" t="n"/>
      <c r="AG33" s="44" t="n"/>
    </row>
    <row r="34" ht="15.75" customHeight="1" s="157">
      <c r="A34" s="44" t="n"/>
      <c r="B34" s="44" t="inlineStr">
        <is>
          <t>AZ</t>
        </is>
      </c>
      <c r="C34" s="44" t="inlineStr">
        <is>
          <t>Generation</t>
        </is>
      </c>
      <c r="D34" s="44" t="inlineStr">
        <is>
          <t>Coal</t>
        </is>
      </c>
      <c r="E34" s="44">
        <f>LOOKUP(D34,$U$2:$V$15,$V$2:$V$15)</f>
        <v/>
      </c>
      <c r="F34" s="44" t="n">
        <v>31525601.05</v>
      </c>
      <c r="G34" s="44">
        <f>AVERAGE(F34,H34)</f>
        <v/>
      </c>
      <c r="H34" s="44" t="n">
        <v>25967490.85</v>
      </c>
      <c r="I34" s="44">
        <f>AVERAGE(H34,J34)</f>
        <v/>
      </c>
      <c r="J34" s="44" t="n">
        <v>25967490.85</v>
      </c>
      <c r="K34" s="44">
        <f>AVERAGE(J34,L34)</f>
        <v/>
      </c>
      <c r="L34" s="44" t="n">
        <v>25967490.85</v>
      </c>
      <c r="M34" s="44">
        <f>AVERAGE(L34,N34)</f>
        <v/>
      </c>
      <c r="N34" s="44" t="n">
        <v>25967490.85</v>
      </c>
      <c r="O34" s="44">
        <f>AVERAGE(N34,P34)</f>
        <v/>
      </c>
      <c r="P34" s="44" t="n">
        <v>25967490.85</v>
      </c>
      <c r="Q34" s="44">
        <f>AVERAGE(P34,R34)</f>
        <v/>
      </c>
      <c r="R34" s="44" t="n">
        <v>25967490.85</v>
      </c>
      <c r="S34" s="44" t="n"/>
      <c r="T34" s="44" t="n"/>
      <c r="U34" s="44" t="n"/>
      <c r="V34" s="44" t="n"/>
      <c r="W34" s="44" t="n"/>
      <c r="X34" s="44" t="n"/>
      <c r="Y34" s="44" t="n"/>
      <c r="Z34" s="44" t="n"/>
      <c r="AA34" s="44" t="n"/>
      <c r="AB34" s="44" t="n"/>
      <c r="AC34" s="44" t="n"/>
      <c r="AD34" s="44" t="n"/>
      <c r="AE34" s="44" t="n"/>
      <c r="AF34" s="44" t="n"/>
      <c r="AG34" s="44" t="n"/>
    </row>
    <row r="35" ht="15.75" customHeight="1" s="157">
      <c r="A35" s="44" t="n"/>
      <c r="B35" s="44" t="inlineStr">
        <is>
          <t>AZ</t>
        </is>
      </c>
      <c r="C35" s="44" t="inlineStr">
        <is>
          <t>Generation</t>
        </is>
      </c>
      <c r="D35" s="44" t="inlineStr">
        <is>
          <t>CSP</t>
        </is>
      </c>
      <c r="E35" s="44">
        <f>LOOKUP(D35,$U$2:$V$15,$V$2:$V$15)</f>
        <v/>
      </c>
      <c r="F35" s="44" t="n">
        <v>1726239.389</v>
      </c>
      <c r="G35" s="44">
        <f>AVERAGE(F35,H35)</f>
        <v/>
      </c>
      <c r="H35" s="44" t="n">
        <v>1726239.389</v>
      </c>
      <c r="I35" s="44">
        <f>AVERAGE(H35,J35)</f>
        <v/>
      </c>
      <c r="J35" s="44" t="n">
        <v>1726239.389</v>
      </c>
      <c r="K35" s="44">
        <f>AVERAGE(J35,L35)</f>
        <v/>
      </c>
      <c r="L35" s="44" t="n">
        <v>1726239.389</v>
      </c>
      <c r="M35" s="44">
        <f>AVERAGE(L35,N35)</f>
        <v/>
      </c>
      <c r="N35" s="44" t="n">
        <v>1726239.389</v>
      </c>
      <c r="O35" s="44">
        <f>AVERAGE(N35,P35)</f>
        <v/>
      </c>
      <c r="P35" s="44" t="n">
        <v>1726239.389</v>
      </c>
      <c r="Q35" s="44">
        <f>AVERAGE(P35,R35)</f>
        <v/>
      </c>
      <c r="R35" s="44" t="n">
        <v>1726239.389</v>
      </c>
      <c r="S35" s="44" t="n"/>
      <c r="T35" s="44" t="n"/>
      <c r="U35" s="44" t="n"/>
      <c r="V35" s="44" t="n"/>
      <c r="W35" s="44" t="n"/>
      <c r="X35" s="44" t="n"/>
      <c r="Y35" s="44" t="n"/>
      <c r="Z35" s="44" t="n"/>
      <c r="AA35" s="44" t="n"/>
      <c r="AB35" s="44" t="n"/>
      <c r="AC35" s="44" t="n"/>
      <c r="AD35" s="44" t="n"/>
      <c r="AE35" s="44" t="n"/>
      <c r="AF35" s="44" t="n"/>
      <c r="AG35" s="44" t="n"/>
    </row>
    <row r="36" ht="15.75" customHeight="1" s="157">
      <c r="A36" s="44" t="n"/>
      <c r="B36" s="44" t="inlineStr">
        <is>
          <t>AZ</t>
        </is>
      </c>
      <c r="C36" s="44" t="inlineStr">
        <is>
          <t>Generation</t>
        </is>
      </c>
      <c r="D36" s="44" t="inlineStr">
        <is>
          <t>Geothermal</t>
        </is>
      </c>
      <c r="E36" s="44">
        <f>LOOKUP(D36,$U$2:$V$15,$V$2:$V$15)</f>
        <v/>
      </c>
      <c r="F36" s="44" t="n">
        <v>0</v>
      </c>
      <c r="G36" s="44">
        <f>AVERAGE(F36,H36)</f>
        <v/>
      </c>
      <c r="H36" s="44" t="n">
        <v>0</v>
      </c>
      <c r="I36" s="44">
        <f>AVERAGE(H36,J36)</f>
        <v/>
      </c>
      <c r="J36" s="44" t="n">
        <v>0</v>
      </c>
      <c r="K36" s="44">
        <f>AVERAGE(J36,L36)</f>
        <v/>
      </c>
      <c r="L36" s="44" t="n">
        <v>0</v>
      </c>
      <c r="M36" s="44">
        <f>AVERAGE(L36,N36)</f>
        <v/>
      </c>
      <c r="N36" s="44" t="n">
        <v>0</v>
      </c>
      <c r="O36" s="44">
        <f>AVERAGE(N36,P36)</f>
        <v/>
      </c>
      <c r="P36" s="44" t="n">
        <v>0</v>
      </c>
      <c r="Q36" s="44">
        <f>AVERAGE(P36,R36)</f>
        <v/>
      </c>
      <c r="R36" s="44" t="n">
        <v>0</v>
      </c>
      <c r="S36" s="44" t="n"/>
      <c r="T36" s="44" t="n"/>
      <c r="U36" s="44" t="n"/>
      <c r="V36" s="44" t="n"/>
      <c r="W36" s="44" t="n"/>
      <c r="X36" s="44" t="n"/>
      <c r="Y36" s="44" t="n"/>
      <c r="Z36" s="44" t="n"/>
      <c r="AA36" s="44" t="n"/>
      <c r="AB36" s="44" t="n"/>
      <c r="AC36" s="44" t="n"/>
      <c r="AD36" s="44" t="n"/>
      <c r="AE36" s="44" t="n"/>
      <c r="AF36" s="44" t="n"/>
      <c r="AG36" s="44" t="n"/>
    </row>
    <row r="37" ht="15.75" customHeight="1" s="157">
      <c r="A37" s="44" t="n"/>
      <c r="B37" s="44" t="inlineStr">
        <is>
          <t>AZ</t>
        </is>
      </c>
      <c r="C37" s="44" t="inlineStr">
        <is>
          <t>Generation</t>
        </is>
      </c>
      <c r="D37" s="44" t="inlineStr">
        <is>
          <t>Hydro</t>
        </is>
      </c>
      <c r="E37" s="44">
        <f>LOOKUP(D37,$U$2:$V$15,$V$2:$V$15)</f>
        <v/>
      </c>
      <c r="F37" s="44" t="n">
        <v>6297927.986</v>
      </c>
      <c r="G37" s="44">
        <f>AVERAGE(F37,H37)</f>
        <v/>
      </c>
      <c r="H37" s="44" t="n">
        <v>7790801.206</v>
      </c>
      <c r="I37" s="44">
        <f>AVERAGE(H37,J37)</f>
        <v/>
      </c>
      <c r="J37" s="44" t="n">
        <v>7790801.206</v>
      </c>
      <c r="K37" s="44">
        <f>AVERAGE(J37,L37)</f>
        <v/>
      </c>
      <c r="L37" s="44" t="n">
        <v>7790801.206</v>
      </c>
      <c r="M37" s="44">
        <f>AVERAGE(L37,N37)</f>
        <v/>
      </c>
      <c r="N37" s="44" t="n">
        <v>7790801.206</v>
      </c>
      <c r="O37" s="44">
        <f>AVERAGE(N37,P37)</f>
        <v/>
      </c>
      <c r="P37" s="44" t="n">
        <v>7790801.206</v>
      </c>
      <c r="Q37" s="44">
        <f>AVERAGE(P37,R37)</f>
        <v/>
      </c>
      <c r="R37" s="44" t="n">
        <v>7790801.206</v>
      </c>
      <c r="S37" s="44" t="n"/>
      <c r="T37" s="44" t="n"/>
      <c r="U37" s="44" t="n"/>
      <c r="V37" s="44" t="n"/>
      <c r="W37" s="44" t="n"/>
      <c r="X37" s="44" t="n"/>
      <c r="Y37" s="44" t="n"/>
      <c r="Z37" s="44" t="n"/>
      <c r="AA37" s="44" t="n"/>
      <c r="AB37" s="44" t="n"/>
      <c r="AC37" s="44" t="n"/>
      <c r="AD37" s="44" t="n"/>
      <c r="AE37" s="44" t="n"/>
      <c r="AF37" s="44" t="n"/>
      <c r="AG37" s="44" t="n"/>
    </row>
    <row r="38" ht="15.75" customHeight="1" s="157">
      <c r="A38" s="44" t="n"/>
      <c r="B38" s="44" t="inlineStr">
        <is>
          <t>AZ</t>
        </is>
      </c>
      <c r="C38" s="44" t="inlineStr">
        <is>
          <t>Generation</t>
        </is>
      </c>
      <c r="D38" s="44" t="inlineStr">
        <is>
          <t>Imports</t>
        </is>
      </c>
      <c r="E38" s="44">
        <f>LOOKUP(D38,$U$2:$V$15,$V$2:$V$15)</f>
        <v/>
      </c>
      <c r="F38" s="44" t="n">
        <v>0</v>
      </c>
      <c r="G38" s="44">
        <f>AVERAGE(F38,H38)</f>
        <v/>
      </c>
      <c r="H38" s="44" t="n">
        <v>0</v>
      </c>
      <c r="I38" s="44">
        <f>AVERAGE(H38,J38)</f>
        <v/>
      </c>
      <c r="J38" s="44" t="n">
        <v>0</v>
      </c>
      <c r="K38" s="44">
        <f>AVERAGE(J38,L38)</f>
        <v/>
      </c>
      <c r="L38" s="44" t="n">
        <v>0</v>
      </c>
      <c r="M38" s="44">
        <f>AVERAGE(L38,N38)</f>
        <v/>
      </c>
      <c r="N38" s="44" t="n">
        <v>0</v>
      </c>
      <c r="O38" s="44">
        <f>AVERAGE(N38,P38)</f>
        <v/>
      </c>
      <c r="P38" s="44" t="n">
        <v>0</v>
      </c>
      <c r="Q38" s="44">
        <f>AVERAGE(P38,R38)</f>
        <v/>
      </c>
      <c r="R38" s="44" t="n">
        <v>0</v>
      </c>
      <c r="S38" s="44" t="n"/>
      <c r="T38" s="44" t="n"/>
      <c r="U38" s="44" t="n"/>
      <c r="V38" s="44" t="n"/>
      <c r="W38" s="44" t="n"/>
      <c r="X38" s="44" t="n"/>
      <c r="Y38" s="44" t="n"/>
      <c r="Z38" s="44" t="n"/>
      <c r="AA38" s="44" t="n"/>
      <c r="AB38" s="44" t="n"/>
      <c r="AC38" s="44" t="n"/>
      <c r="AD38" s="44" t="n"/>
      <c r="AE38" s="44" t="n"/>
      <c r="AF38" s="44" t="n"/>
      <c r="AG38" s="44" t="n"/>
    </row>
    <row r="39" ht="15.75" customHeight="1" s="157">
      <c r="A39" s="44" t="n"/>
      <c r="B39" s="44" t="inlineStr">
        <is>
          <t>AZ</t>
        </is>
      </c>
      <c r="C39" s="44" t="inlineStr">
        <is>
          <t>Generation</t>
        </is>
      </c>
      <c r="D39" s="44" t="inlineStr">
        <is>
          <t>Land-based Wind</t>
        </is>
      </c>
      <c r="E39" s="44">
        <f>LOOKUP(D39,$U$2:$V$15,$V$2:$V$15)</f>
        <v/>
      </c>
      <c r="F39" s="44" t="n">
        <v>720909.4952</v>
      </c>
      <c r="G39" s="44">
        <f>AVERAGE(F39,H39)</f>
        <v/>
      </c>
      <c r="H39" s="44" t="n">
        <v>721510.9547999999</v>
      </c>
      <c r="I39" s="44">
        <f>AVERAGE(H39,J39)</f>
        <v/>
      </c>
      <c r="J39" s="44" t="n">
        <v>720922.0897</v>
      </c>
      <c r="K39" s="44">
        <f>AVERAGE(J39,L39)</f>
        <v/>
      </c>
      <c r="L39" s="44" t="n">
        <v>720060.2688</v>
      </c>
      <c r="M39" s="44">
        <f>AVERAGE(L39,N39)</f>
        <v/>
      </c>
      <c r="N39" s="44" t="n">
        <v>718153.2556</v>
      </c>
      <c r="O39" s="44">
        <f>AVERAGE(N39,P39)</f>
        <v/>
      </c>
      <c r="P39" s="44" t="n">
        <v>716021.811</v>
      </c>
      <c r="Q39" s="44">
        <f>AVERAGE(P39,R39)</f>
        <v/>
      </c>
      <c r="R39" s="44" t="n">
        <v>713269.1209</v>
      </c>
      <c r="S39" s="44" t="n"/>
      <c r="T39" s="44" t="n"/>
      <c r="U39" s="44" t="n"/>
      <c r="V39" s="44" t="n"/>
      <c r="W39" s="44" t="n"/>
      <c r="X39" s="44" t="n"/>
      <c r="Y39" s="44" t="n"/>
      <c r="Z39" s="44" t="n"/>
      <c r="AA39" s="44" t="n"/>
      <c r="AB39" s="44" t="n"/>
      <c r="AC39" s="44" t="n"/>
      <c r="AD39" s="44" t="n"/>
      <c r="AE39" s="44" t="n"/>
      <c r="AF39" s="44" t="n"/>
      <c r="AG39" s="44" t="n"/>
    </row>
    <row r="40" ht="15.75" customHeight="1" s="157">
      <c r="A40" s="44" t="n"/>
      <c r="B40" s="44" t="inlineStr">
        <is>
          <t>AZ</t>
        </is>
      </c>
      <c r="C40" s="44" t="inlineStr">
        <is>
          <t>Generation</t>
        </is>
      </c>
      <c r="D40" s="44" t="inlineStr">
        <is>
          <t>NG-CC</t>
        </is>
      </c>
      <c r="E40" s="44">
        <f>LOOKUP(D40,$U$2:$V$15,$V$2:$V$15)</f>
        <v/>
      </c>
      <c r="F40" s="44" t="n">
        <v>13193228.26</v>
      </c>
      <c r="G40" s="44">
        <f>AVERAGE(F40,H40)</f>
        <v/>
      </c>
      <c r="H40" s="44" t="n">
        <v>16334637.92</v>
      </c>
      <c r="I40" s="44">
        <f>AVERAGE(H40,J40)</f>
        <v/>
      </c>
      <c r="J40" s="44" t="n">
        <v>25452448.56</v>
      </c>
      <c r="K40" s="44">
        <f>AVERAGE(J40,L40)</f>
        <v/>
      </c>
      <c r="L40" s="44" t="n">
        <v>32702234.16</v>
      </c>
      <c r="M40" s="44">
        <f>AVERAGE(L40,N40)</f>
        <v/>
      </c>
      <c r="N40" s="44" t="n">
        <v>34283998.68</v>
      </c>
      <c r="O40" s="44">
        <f>AVERAGE(N40,P40)</f>
        <v/>
      </c>
      <c r="P40" s="44" t="n">
        <v>34722900.79</v>
      </c>
      <c r="Q40" s="44">
        <f>AVERAGE(P40,R40)</f>
        <v/>
      </c>
      <c r="R40" s="44" t="n">
        <v>34451750.7</v>
      </c>
      <c r="S40" s="44" t="n"/>
      <c r="T40" s="44" t="n"/>
      <c r="U40" s="44" t="n"/>
      <c r="V40" s="44" t="n"/>
      <c r="W40" s="44" t="n"/>
      <c r="X40" s="44" t="n"/>
      <c r="Y40" s="44" t="n"/>
      <c r="Z40" s="44" t="n"/>
      <c r="AA40" s="44" t="n"/>
      <c r="AB40" s="44" t="n"/>
      <c r="AC40" s="44" t="n"/>
      <c r="AD40" s="44" t="n"/>
      <c r="AE40" s="44" t="n"/>
      <c r="AF40" s="44" t="n"/>
      <c r="AG40" s="44" t="n"/>
    </row>
    <row r="41" ht="15.75" customHeight="1" s="157">
      <c r="A41" s="44" t="n"/>
      <c r="B41" s="44" t="inlineStr">
        <is>
          <t>AZ</t>
        </is>
      </c>
      <c r="C41" s="44" t="inlineStr">
        <is>
          <t>Generation</t>
        </is>
      </c>
      <c r="D41" s="44" t="inlineStr">
        <is>
          <t>NG-CT</t>
        </is>
      </c>
      <c r="E41" s="44">
        <f>LOOKUP(D41,$U$2:$V$15,$V$2:$V$15)</f>
        <v/>
      </c>
      <c r="F41" s="44" t="n">
        <v>0</v>
      </c>
      <c r="G41" s="44">
        <f>AVERAGE(F41,H41)</f>
        <v/>
      </c>
      <c r="H41" s="44" t="n">
        <v>0</v>
      </c>
      <c r="I41" s="44">
        <f>AVERAGE(H41,J41)</f>
        <v/>
      </c>
      <c r="J41" s="44" t="n">
        <v>0</v>
      </c>
      <c r="K41" s="44">
        <f>AVERAGE(J41,L41)</f>
        <v/>
      </c>
      <c r="L41" s="44" t="n">
        <v>0</v>
      </c>
      <c r="M41" s="44">
        <f>AVERAGE(L41,N41)</f>
        <v/>
      </c>
      <c r="N41" s="44" t="n">
        <v>0</v>
      </c>
      <c r="O41" s="44">
        <f>AVERAGE(N41,P41)</f>
        <v/>
      </c>
      <c r="P41" s="44" t="n">
        <v>0</v>
      </c>
      <c r="Q41" s="44">
        <f>AVERAGE(P41,R41)</f>
        <v/>
      </c>
      <c r="R41" s="44" t="n">
        <v>0</v>
      </c>
      <c r="S41" s="44" t="n"/>
      <c r="T41" s="44" t="n"/>
      <c r="U41" s="44" t="n"/>
      <c r="V41" s="44" t="n"/>
      <c r="W41" s="44" t="n"/>
      <c r="X41" s="44" t="n"/>
      <c r="Y41" s="44" t="n"/>
      <c r="Z41" s="44" t="n"/>
      <c r="AA41" s="44" t="n"/>
      <c r="AB41" s="44" t="n"/>
      <c r="AC41" s="44" t="n"/>
      <c r="AD41" s="44" t="n"/>
      <c r="AE41" s="44" t="n"/>
      <c r="AF41" s="44" t="n"/>
      <c r="AG41" s="44" t="n"/>
    </row>
    <row r="42" ht="15.75" customHeight="1" s="157">
      <c r="A42" s="44" t="n"/>
      <c r="B42" s="44" t="inlineStr">
        <is>
          <t>AZ</t>
        </is>
      </c>
      <c r="C42" s="44" t="inlineStr">
        <is>
          <t>Generation</t>
        </is>
      </c>
      <c r="D42" s="44" t="inlineStr">
        <is>
          <t>Nuclear</t>
        </is>
      </c>
      <c r="E42" s="44">
        <f>LOOKUP(D42,$U$2:$V$15,$V$2:$V$15)</f>
        <v/>
      </c>
      <c r="F42" s="44" t="n">
        <v>31122362.95</v>
      </c>
      <c r="G42" s="44">
        <f>AVERAGE(F42,H42)</f>
        <v/>
      </c>
      <c r="H42" s="44" t="n">
        <v>31122362.95</v>
      </c>
      <c r="I42" s="44">
        <f>AVERAGE(H42,J42)</f>
        <v/>
      </c>
      <c r="J42" s="44" t="n">
        <v>31122362.95</v>
      </c>
      <c r="K42" s="44">
        <f>AVERAGE(J42,L42)</f>
        <v/>
      </c>
      <c r="L42" s="44" t="n">
        <v>31122362.95</v>
      </c>
      <c r="M42" s="44">
        <f>AVERAGE(L42,N42)</f>
        <v/>
      </c>
      <c r="N42" s="44" t="n">
        <v>31122362.95</v>
      </c>
      <c r="O42" s="44">
        <f>AVERAGE(N42,P42)</f>
        <v/>
      </c>
      <c r="P42" s="44" t="n">
        <v>31122362.95</v>
      </c>
      <c r="Q42" s="44">
        <f>AVERAGE(P42,R42)</f>
        <v/>
      </c>
      <c r="R42" s="44" t="n">
        <v>31122362.95</v>
      </c>
      <c r="S42" s="44" t="n"/>
      <c r="T42" s="44" t="n"/>
      <c r="U42" s="44" t="n"/>
      <c r="V42" s="44" t="n"/>
      <c r="W42" s="44" t="n"/>
      <c r="X42" s="44" t="n"/>
      <c r="Y42" s="44" t="n"/>
      <c r="Z42" s="44" t="n"/>
      <c r="AA42" s="44" t="n"/>
      <c r="AB42" s="44" t="n"/>
      <c r="AC42" s="44" t="n"/>
      <c r="AD42" s="44" t="n"/>
      <c r="AE42" s="44" t="n"/>
      <c r="AF42" s="44" t="n"/>
      <c r="AG42" s="44" t="n"/>
    </row>
    <row r="43" ht="15.75" customHeight="1" s="157">
      <c r="A43" s="44" t="n"/>
      <c r="B43" s="44" t="inlineStr">
        <is>
          <t>AZ</t>
        </is>
      </c>
      <c r="C43" s="44" t="inlineStr">
        <is>
          <t>Generation</t>
        </is>
      </c>
      <c r="D43" s="44" t="inlineStr">
        <is>
          <t>Offshore Wind</t>
        </is>
      </c>
      <c r="E43" s="44">
        <f>LOOKUP(D43,$U$2:$V$15,$V$2:$V$15)</f>
        <v/>
      </c>
      <c r="F43" s="44" t="n">
        <v>0</v>
      </c>
      <c r="G43" s="44">
        <f>AVERAGE(F43,H43)</f>
        <v/>
      </c>
      <c r="H43" s="44" t="n">
        <v>0</v>
      </c>
      <c r="I43" s="44">
        <f>AVERAGE(H43,J43)</f>
        <v/>
      </c>
      <c r="J43" s="44" t="n">
        <v>0</v>
      </c>
      <c r="K43" s="44">
        <f>AVERAGE(J43,L43)</f>
        <v/>
      </c>
      <c r="L43" s="44" t="n">
        <v>0</v>
      </c>
      <c r="M43" s="44">
        <f>AVERAGE(L43,N43)</f>
        <v/>
      </c>
      <c r="N43" s="44" t="n">
        <v>0</v>
      </c>
      <c r="O43" s="44">
        <f>AVERAGE(N43,P43)</f>
        <v/>
      </c>
      <c r="P43" s="44" t="n">
        <v>0</v>
      </c>
      <c r="Q43" s="44">
        <f>AVERAGE(P43,R43)</f>
        <v/>
      </c>
      <c r="R43" s="44" t="n">
        <v>0</v>
      </c>
      <c r="S43" s="44" t="n"/>
      <c r="T43" s="44" t="n"/>
      <c r="U43" s="44" t="n"/>
      <c r="V43" s="44" t="n"/>
      <c r="W43" s="44" t="n"/>
      <c r="X43" s="44" t="n"/>
      <c r="Y43" s="44" t="n"/>
      <c r="Z43" s="44" t="n"/>
      <c r="AA43" s="44" t="n"/>
      <c r="AB43" s="44" t="n"/>
      <c r="AC43" s="44" t="n"/>
      <c r="AD43" s="44" t="n"/>
      <c r="AE43" s="44" t="n"/>
      <c r="AF43" s="44" t="n"/>
      <c r="AG43" s="44" t="n"/>
    </row>
    <row r="44" ht="15.75" customHeight="1" s="157">
      <c r="A44" s="44" t="n"/>
      <c r="B44" s="44" t="inlineStr">
        <is>
          <t>AZ</t>
        </is>
      </c>
      <c r="C44" s="44" t="inlineStr">
        <is>
          <t>Generation</t>
        </is>
      </c>
      <c r="D44" s="44" t="inlineStr">
        <is>
          <t>Oil-Gas-Steam</t>
        </is>
      </c>
      <c r="E44" s="44">
        <f>LOOKUP(D44,$U$2:$V$15,$V$2:$V$15)</f>
        <v/>
      </c>
      <c r="F44" s="44" t="n">
        <v>27461.3184</v>
      </c>
      <c r="G44" s="44">
        <f>AVERAGE(F44,H44)</f>
        <v/>
      </c>
      <c r="H44" s="44" t="n">
        <v>27461.3184</v>
      </c>
      <c r="I44" s="44">
        <f>AVERAGE(H44,J44)</f>
        <v/>
      </c>
      <c r="J44" s="44" t="n">
        <v>27461.3184</v>
      </c>
      <c r="K44" s="44">
        <f>AVERAGE(J44,L44)</f>
        <v/>
      </c>
      <c r="L44" s="44" t="n">
        <v>27461.3184</v>
      </c>
      <c r="M44" s="44">
        <f>AVERAGE(L44,N44)</f>
        <v/>
      </c>
      <c r="N44" s="44" t="n">
        <v>27461.3184</v>
      </c>
      <c r="O44" s="44">
        <f>AVERAGE(N44,P44)</f>
        <v/>
      </c>
      <c r="P44" s="44" t="n">
        <v>27461.3184</v>
      </c>
      <c r="Q44" s="44">
        <f>AVERAGE(P44,R44)</f>
        <v/>
      </c>
      <c r="R44" s="44" t="n">
        <v>27461.3184</v>
      </c>
      <c r="S44" s="44" t="n"/>
      <c r="T44" s="44" t="n"/>
      <c r="U44" s="44" t="n"/>
      <c r="V44" s="44" t="n"/>
      <c r="W44" s="44" t="n"/>
      <c r="X44" s="44" t="n"/>
      <c r="Y44" s="44" t="n"/>
      <c r="Z44" s="44" t="n"/>
      <c r="AA44" s="44" t="n"/>
      <c r="AB44" s="44" t="n"/>
      <c r="AC44" s="44" t="n"/>
      <c r="AD44" s="44" t="n"/>
      <c r="AE44" s="44" t="n"/>
      <c r="AF44" s="44" t="n"/>
      <c r="AG44" s="44" t="n"/>
    </row>
    <row r="45" ht="15.75" customHeight="1" s="157">
      <c r="A45" s="44" t="n"/>
      <c r="B45" s="44" t="inlineStr">
        <is>
          <t>AZ</t>
        </is>
      </c>
      <c r="C45" s="44" t="inlineStr">
        <is>
          <t>Generation</t>
        </is>
      </c>
      <c r="D45" s="44" t="inlineStr">
        <is>
          <t>Rooftop PV</t>
        </is>
      </c>
      <c r="E45" s="44">
        <f>LOOKUP(D45,$U$2:$V$15,$V$2:$V$15)</f>
        <v/>
      </c>
      <c r="F45" s="44" t="n">
        <v>2496573.531</v>
      </c>
      <c r="G45" s="44">
        <f>AVERAGE(F45,H45)</f>
        <v/>
      </c>
      <c r="H45" s="44" t="n">
        <v>2783156.266</v>
      </c>
      <c r="I45" s="44">
        <f>AVERAGE(H45,J45)</f>
        <v/>
      </c>
      <c r="J45" s="44" t="n">
        <v>2972113.728</v>
      </c>
      <c r="K45" s="44">
        <f>AVERAGE(J45,L45)</f>
        <v/>
      </c>
      <c r="L45" s="44" t="n">
        <v>3142026.216</v>
      </c>
      <c r="M45" s="44">
        <f>AVERAGE(L45,N45)</f>
        <v/>
      </c>
      <c r="N45" s="44" t="n">
        <v>3363699.072</v>
      </c>
      <c r="O45" s="44">
        <f>AVERAGE(N45,P45)</f>
        <v/>
      </c>
      <c r="P45" s="44" t="n">
        <v>3651042.822</v>
      </c>
      <c r="Q45" s="44">
        <f>AVERAGE(P45,R45)</f>
        <v/>
      </c>
      <c r="R45" s="44" t="n">
        <v>3935643.029</v>
      </c>
      <c r="S45" s="44" t="n"/>
      <c r="T45" s="44" t="n"/>
      <c r="U45" s="44" t="n"/>
      <c r="V45" s="44" t="n"/>
      <c r="W45" s="44" t="n"/>
      <c r="X45" s="44" t="n"/>
      <c r="Y45" s="44" t="n"/>
      <c r="Z45" s="44" t="n"/>
      <c r="AA45" s="44" t="n"/>
      <c r="AB45" s="44" t="n"/>
      <c r="AC45" s="44" t="n"/>
      <c r="AD45" s="44" t="n"/>
      <c r="AE45" s="44" t="n"/>
      <c r="AF45" s="44" t="n"/>
      <c r="AG45" s="44" t="n"/>
    </row>
    <row r="46" ht="15.75" customHeight="1" s="157">
      <c r="A46" s="44" t="n"/>
      <c r="B46" s="44" t="inlineStr">
        <is>
          <t>AZ</t>
        </is>
      </c>
      <c r="C46" s="44" t="inlineStr">
        <is>
          <t>Generation</t>
        </is>
      </c>
      <c r="D46" s="44" t="inlineStr">
        <is>
          <t>Storage</t>
        </is>
      </c>
      <c r="E46" s="44">
        <f>LOOKUP(D46,$U$2:$V$15,$V$2:$V$15)</f>
        <v/>
      </c>
      <c r="F46" s="44" t="n">
        <v>0</v>
      </c>
      <c r="G46" s="44" t="n">
        <v>0</v>
      </c>
      <c r="H46" s="44" t="n">
        <v>0</v>
      </c>
      <c r="I46" s="44" t="n">
        <v>0</v>
      </c>
      <c r="J46" s="44" t="n">
        <v>0</v>
      </c>
      <c r="K46" s="44" t="n">
        <v>0</v>
      </c>
      <c r="L46" s="44" t="n">
        <v>0</v>
      </c>
      <c r="M46" s="44" t="n">
        <v>0</v>
      </c>
      <c r="N46" s="44" t="n">
        <v>0</v>
      </c>
      <c r="O46" s="44" t="n">
        <v>0</v>
      </c>
      <c r="P46" s="44" t="n">
        <v>0</v>
      </c>
      <c r="Q46" s="44" t="n">
        <v>0</v>
      </c>
      <c r="R46" s="44" t="n">
        <v>0</v>
      </c>
      <c r="S46" s="44" t="n"/>
      <c r="T46" s="44" t="n"/>
      <c r="U46" s="44" t="n"/>
      <c r="V46" s="44" t="n"/>
      <c r="W46" s="44" t="n"/>
      <c r="X46" s="44" t="n"/>
      <c r="Y46" s="44" t="n"/>
      <c r="Z46" s="44" t="n"/>
      <c r="AA46" s="44" t="n"/>
      <c r="AB46" s="44" t="n"/>
      <c r="AC46" s="44" t="n"/>
      <c r="AD46" s="44" t="n"/>
      <c r="AE46" s="44" t="n"/>
      <c r="AF46" s="44" t="n"/>
      <c r="AG46" s="44" t="n"/>
    </row>
    <row r="47" ht="15.75" customHeight="1" s="157">
      <c r="A47" s="44" t="n"/>
      <c r="B47" s="44" t="inlineStr">
        <is>
          <t>AZ</t>
        </is>
      </c>
      <c r="C47" s="44" t="inlineStr">
        <is>
          <t>Generation</t>
        </is>
      </c>
      <c r="D47" s="44" t="inlineStr">
        <is>
          <t>Utility PV</t>
        </is>
      </c>
      <c r="E47" s="44">
        <f>LOOKUP(D47,$U$2:$V$15,$V$2:$V$15)</f>
        <v/>
      </c>
      <c r="F47" s="44" t="n">
        <v>5007038.198</v>
      </c>
      <c r="G47" s="44">
        <f>AVERAGE(F47,H47)</f>
        <v/>
      </c>
      <c r="H47" s="44" t="n">
        <v>5541013.008</v>
      </c>
      <c r="I47" s="44">
        <f>AVERAGE(H47,J47)</f>
        <v/>
      </c>
      <c r="J47" s="44" t="n">
        <v>5541542.844</v>
      </c>
      <c r="K47" s="44">
        <f>AVERAGE(J47,L47)</f>
        <v/>
      </c>
      <c r="L47" s="44" t="n">
        <v>5486231.282</v>
      </c>
      <c r="M47" s="44">
        <f>AVERAGE(L47,N47)</f>
        <v/>
      </c>
      <c r="N47" s="44" t="n">
        <v>5431516.136</v>
      </c>
      <c r="O47" s="44">
        <f>AVERAGE(N47,P47)</f>
        <v/>
      </c>
      <c r="P47" s="44" t="n">
        <v>5376510.835</v>
      </c>
      <c r="Q47" s="44">
        <f>AVERAGE(P47,R47)</f>
        <v/>
      </c>
      <c r="R47" s="44" t="n">
        <v>5320437.437</v>
      </c>
      <c r="S47" s="44" t="n"/>
      <c r="T47" s="44" t="n"/>
      <c r="U47" s="44" t="n"/>
      <c r="V47" s="44" t="n"/>
      <c r="W47" s="44" t="n"/>
      <c r="X47" s="44" t="n"/>
      <c r="Y47" s="44" t="n"/>
      <c r="Z47" s="44" t="n"/>
      <c r="AA47" s="44" t="n"/>
      <c r="AB47" s="44" t="n"/>
      <c r="AC47" s="44" t="n"/>
      <c r="AD47" s="44" t="n"/>
      <c r="AE47" s="44" t="n"/>
      <c r="AF47" s="44" t="n"/>
      <c r="AG47" s="44" t="n"/>
    </row>
    <row r="48" ht="15.75" customHeight="1" s="157">
      <c r="A48" s="44" t="n"/>
      <c r="B48" s="44" t="inlineStr">
        <is>
          <t>CA</t>
        </is>
      </c>
      <c r="C48" s="44" t="inlineStr">
        <is>
          <t>Generation</t>
        </is>
      </c>
      <c r="D48" s="44" t="inlineStr">
        <is>
          <t>Biopower</t>
        </is>
      </c>
      <c r="E48" s="44">
        <f>LOOKUP(D48,$U$2:$V$15,$V$2:$V$15)</f>
        <v/>
      </c>
      <c r="F48" s="44" t="n">
        <v>82384.54074</v>
      </c>
      <c r="G48" s="44">
        <f>AVERAGE(F48,H48)</f>
        <v/>
      </c>
      <c r="H48" s="44" t="n">
        <v>34558.1775</v>
      </c>
      <c r="I48" s="44">
        <f>AVERAGE(H48,J48)</f>
        <v/>
      </c>
      <c r="J48" s="44" t="n">
        <v>147305.0606</v>
      </c>
      <c r="K48" s="44">
        <f>AVERAGE(J48,L48)</f>
        <v/>
      </c>
      <c r="L48" s="44" t="n">
        <v>666982.3785</v>
      </c>
      <c r="M48" s="44">
        <f>AVERAGE(L48,N48)</f>
        <v/>
      </c>
      <c r="N48" s="44" t="n">
        <v>1675519.22</v>
      </c>
      <c r="O48" s="44">
        <f>AVERAGE(N48,P48)</f>
        <v/>
      </c>
      <c r="P48" s="44" t="n">
        <v>2178368.45</v>
      </c>
      <c r="Q48" s="44">
        <f>AVERAGE(P48,R48)</f>
        <v/>
      </c>
      <c r="R48" s="44" t="n">
        <v>2778852.449</v>
      </c>
      <c r="S48" s="44" t="n"/>
      <c r="T48" s="44" t="n"/>
      <c r="U48" s="44" t="n"/>
      <c r="V48" s="44" t="n"/>
      <c r="W48" s="44" t="n"/>
      <c r="X48" s="44" t="n"/>
      <c r="Y48" s="44" t="n"/>
      <c r="Z48" s="44" t="n"/>
      <c r="AA48" s="44" t="n"/>
      <c r="AB48" s="44" t="n"/>
      <c r="AC48" s="44" t="n"/>
      <c r="AD48" s="44" t="n"/>
      <c r="AE48" s="44" t="n"/>
      <c r="AF48" s="44" t="n"/>
      <c r="AG48" s="44" t="n"/>
    </row>
    <row r="49" ht="15.75" customHeight="1" s="157">
      <c r="A49" s="44" t="n"/>
      <c r="B49" s="44" t="inlineStr">
        <is>
          <t>CA</t>
        </is>
      </c>
      <c r="C49" s="44" t="inlineStr">
        <is>
          <t>Generation</t>
        </is>
      </c>
      <c r="D49" s="44" t="inlineStr">
        <is>
          <t>Coal</t>
        </is>
      </c>
      <c r="E49" s="44">
        <f>LOOKUP(D49,$U$2:$V$15,$V$2:$V$15)</f>
        <v/>
      </c>
      <c r="F49" s="44" t="n">
        <v>0</v>
      </c>
      <c r="G49" s="44">
        <f>AVERAGE(F49,H49)</f>
        <v/>
      </c>
      <c r="H49" s="44" t="n">
        <v>0</v>
      </c>
      <c r="I49" s="44">
        <f>AVERAGE(H49,J49)</f>
        <v/>
      </c>
      <c r="J49" s="44" t="n">
        <v>0</v>
      </c>
      <c r="K49" s="44">
        <f>AVERAGE(J49,L49)</f>
        <v/>
      </c>
      <c r="L49" s="44" t="n">
        <v>0</v>
      </c>
      <c r="M49" s="44">
        <f>AVERAGE(L49,N49)</f>
        <v/>
      </c>
      <c r="N49" s="44" t="n">
        <v>0</v>
      </c>
      <c r="O49" s="44">
        <f>AVERAGE(N49,P49)</f>
        <v/>
      </c>
      <c r="P49" s="44" t="n">
        <v>0</v>
      </c>
      <c r="Q49" s="44">
        <f>AVERAGE(P49,R49)</f>
        <v/>
      </c>
      <c r="R49" s="44" t="n">
        <v>0</v>
      </c>
      <c r="S49" s="44" t="n"/>
      <c r="T49" s="44" t="n"/>
      <c r="U49" s="44" t="n"/>
      <c r="V49" s="44" t="n"/>
      <c r="W49" s="44" t="n"/>
      <c r="X49" s="44" t="n"/>
      <c r="Y49" s="44" t="n"/>
      <c r="Z49" s="44" t="n"/>
      <c r="AA49" s="44" t="n"/>
      <c r="AB49" s="44" t="n"/>
      <c r="AC49" s="44" t="n"/>
      <c r="AD49" s="44" t="n"/>
      <c r="AE49" s="44" t="n"/>
      <c r="AF49" s="44" t="n"/>
      <c r="AG49" s="44" t="n"/>
    </row>
    <row r="50" ht="15.75" customHeight="1" s="157">
      <c r="A50" s="44" t="n"/>
      <c r="B50" s="44" t="inlineStr">
        <is>
          <t>CA</t>
        </is>
      </c>
      <c r="C50" s="44" t="inlineStr">
        <is>
          <t>Generation</t>
        </is>
      </c>
      <c r="D50" s="44" t="inlineStr">
        <is>
          <t>CSP</t>
        </is>
      </c>
      <c r="E50" s="44">
        <f>LOOKUP(D50,$U$2:$V$15,$V$2:$V$15)</f>
        <v/>
      </c>
      <c r="F50" s="44" t="n">
        <v>0</v>
      </c>
      <c r="G50" s="44">
        <f>AVERAGE(F50,H50)</f>
        <v/>
      </c>
      <c r="H50" s="44" t="n">
        <v>0</v>
      </c>
      <c r="I50" s="44">
        <f>AVERAGE(H50,J50)</f>
        <v/>
      </c>
      <c r="J50" s="44" t="n">
        <v>0</v>
      </c>
      <c r="K50" s="44">
        <f>AVERAGE(J50,L50)</f>
        <v/>
      </c>
      <c r="L50" s="44" t="n">
        <v>0</v>
      </c>
      <c r="M50" s="44">
        <f>AVERAGE(L50,N50)</f>
        <v/>
      </c>
      <c r="N50" s="44" t="n">
        <v>0</v>
      </c>
      <c r="O50" s="44">
        <f>AVERAGE(N50,P50)</f>
        <v/>
      </c>
      <c r="P50" s="44" t="n">
        <v>0</v>
      </c>
      <c r="Q50" s="44">
        <f>AVERAGE(P50,R50)</f>
        <v/>
      </c>
      <c r="R50" s="44" t="n">
        <v>6767308.737</v>
      </c>
      <c r="S50" s="44" t="n"/>
      <c r="T50" s="44" t="n"/>
      <c r="U50" s="44" t="n"/>
      <c r="V50" s="44" t="n"/>
      <c r="W50" s="44" t="n"/>
      <c r="X50" s="44" t="n"/>
      <c r="Y50" s="44" t="n"/>
      <c r="Z50" s="44" t="n"/>
      <c r="AA50" s="44" t="n"/>
      <c r="AB50" s="44" t="n"/>
      <c r="AC50" s="44" t="n"/>
      <c r="AD50" s="44" t="n"/>
      <c r="AE50" s="44" t="n"/>
      <c r="AF50" s="44" t="n"/>
      <c r="AG50" s="44" t="n"/>
    </row>
    <row r="51" ht="15.75" customHeight="1" s="157">
      <c r="A51" s="44" t="n"/>
      <c r="B51" s="44" t="inlineStr">
        <is>
          <t>CA</t>
        </is>
      </c>
      <c r="C51" s="44" t="inlineStr">
        <is>
          <t>Generation</t>
        </is>
      </c>
      <c r="D51" s="44" t="inlineStr">
        <is>
          <t>Geothermal</t>
        </is>
      </c>
      <c r="E51" s="44">
        <f>LOOKUP(D51,$U$2:$V$15,$V$2:$V$15)</f>
        <v/>
      </c>
      <c r="F51" s="44" t="n">
        <v>13409370</v>
      </c>
      <c r="G51" s="44">
        <f>AVERAGE(F51,H51)</f>
        <v/>
      </c>
      <c r="H51" s="44" t="n">
        <v>13409370</v>
      </c>
      <c r="I51" s="44">
        <f>AVERAGE(H51,J51)</f>
        <v/>
      </c>
      <c r="J51" s="44" t="n">
        <v>13409370</v>
      </c>
      <c r="K51" s="44">
        <f>AVERAGE(J51,L51)</f>
        <v/>
      </c>
      <c r="L51" s="44" t="n">
        <v>13409370</v>
      </c>
      <c r="M51" s="44">
        <f>AVERAGE(L51,N51)</f>
        <v/>
      </c>
      <c r="N51" s="44" t="n">
        <v>13409370</v>
      </c>
      <c r="O51" s="44">
        <f>AVERAGE(N51,P51)</f>
        <v/>
      </c>
      <c r="P51" s="44" t="n">
        <v>13409370</v>
      </c>
      <c r="Q51" s="44">
        <f>AVERAGE(P51,R51)</f>
        <v/>
      </c>
      <c r="R51" s="44" t="n">
        <v>13409370</v>
      </c>
      <c r="S51" s="44" t="n"/>
      <c r="T51" s="44" t="n"/>
      <c r="U51" s="44" t="n"/>
      <c r="V51" s="44" t="n"/>
      <c r="W51" s="44" t="n"/>
      <c r="X51" s="44" t="n"/>
      <c r="Y51" s="44" t="n"/>
      <c r="Z51" s="44" t="n"/>
      <c r="AA51" s="44" t="n"/>
      <c r="AB51" s="44" t="n"/>
      <c r="AC51" s="44" t="n"/>
      <c r="AD51" s="44" t="n"/>
      <c r="AE51" s="44" t="n"/>
      <c r="AF51" s="44" t="n"/>
      <c r="AG51" s="44" t="n"/>
    </row>
    <row r="52" ht="15.75" customHeight="1" s="157">
      <c r="A52" s="44" t="n"/>
      <c r="B52" s="44" t="inlineStr">
        <is>
          <t>CA</t>
        </is>
      </c>
      <c r="C52" s="44" t="inlineStr">
        <is>
          <t>Generation</t>
        </is>
      </c>
      <c r="D52" s="44" t="inlineStr">
        <is>
          <t>Hydro</t>
        </is>
      </c>
      <c r="E52" s="44">
        <f>LOOKUP(D52,$U$2:$V$15,$V$2:$V$15)</f>
        <v/>
      </c>
      <c r="F52" s="44" t="n">
        <v>29542223.74</v>
      </c>
      <c r="G52" s="44">
        <f>AVERAGE(F52,H52)</f>
        <v/>
      </c>
      <c r="H52" s="44" t="n">
        <v>31236362.58</v>
      </c>
      <c r="I52" s="44">
        <f>AVERAGE(H52,J52)</f>
        <v/>
      </c>
      <c r="J52" s="44" t="n">
        <v>31389696.2</v>
      </c>
      <c r="K52" s="44">
        <f>AVERAGE(J52,L52)</f>
        <v/>
      </c>
      <c r="L52" s="44" t="n">
        <v>32103164.21</v>
      </c>
      <c r="M52" s="44">
        <f>AVERAGE(L52,N52)</f>
        <v/>
      </c>
      <c r="N52" s="44" t="n">
        <v>32103164.21</v>
      </c>
      <c r="O52" s="44">
        <f>AVERAGE(N52,P52)</f>
        <v/>
      </c>
      <c r="P52" s="44" t="n">
        <v>32437544.69</v>
      </c>
      <c r="Q52" s="44">
        <f>AVERAGE(P52,R52)</f>
        <v/>
      </c>
      <c r="R52" s="44" t="n">
        <v>32529405.4</v>
      </c>
      <c r="S52" s="44" t="n"/>
      <c r="T52" s="44" t="n"/>
      <c r="U52" s="44" t="n"/>
      <c r="V52" s="44" t="n"/>
      <c r="W52" s="44" t="n"/>
      <c r="X52" s="44" t="n"/>
      <c r="Y52" s="44" t="n"/>
      <c r="Z52" s="44" t="n"/>
      <c r="AA52" s="44" t="n"/>
      <c r="AB52" s="44" t="n"/>
      <c r="AC52" s="44" t="n"/>
      <c r="AD52" s="44" t="n"/>
      <c r="AE52" s="44" t="n"/>
      <c r="AF52" s="44" t="n"/>
      <c r="AG52" s="44" t="n"/>
    </row>
    <row r="53" ht="15.75" customHeight="1" s="157">
      <c r="A53" s="44" t="n"/>
      <c r="B53" s="44" t="inlineStr">
        <is>
          <t>CA</t>
        </is>
      </c>
      <c r="C53" s="44" t="inlineStr">
        <is>
          <t>Generation</t>
        </is>
      </c>
      <c r="D53" s="44" t="inlineStr">
        <is>
          <t>Imports</t>
        </is>
      </c>
      <c r="E53" s="44">
        <f>LOOKUP(D53,$U$2:$V$15,$V$2:$V$15)</f>
        <v/>
      </c>
      <c r="F53" s="44" t="n">
        <v>0</v>
      </c>
      <c r="G53" s="44">
        <f>AVERAGE(F53,H53)</f>
        <v/>
      </c>
      <c r="H53" s="44" t="n">
        <v>0</v>
      </c>
      <c r="I53" s="44">
        <f>AVERAGE(H53,J53)</f>
        <v/>
      </c>
      <c r="J53" s="44" t="n">
        <v>0</v>
      </c>
      <c r="K53" s="44">
        <f>AVERAGE(J53,L53)</f>
        <v/>
      </c>
      <c r="L53" s="44" t="n">
        <v>0</v>
      </c>
      <c r="M53" s="44">
        <f>AVERAGE(L53,N53)</f>
        <v/>
      </c>
      <c r="N53" s="44" t="n">
        <v>0</v>
      </c>
      <c r="O53" s="44">
        <f>AVERAGE(N53,P53)</f>
        <v/>
      </c>
      <c r="P53" s="44" t="n">
        <v>0</v>
      </c>
      <c r="Q53" s="44">
        <f>AVERAGE(P53,R53)</f>
        <v/>
      </c>
      <c r="R53" s="44" t="n">
        <v>0</v>
      </c>
      <c r="S53" s="44" t="n"/>
      <c r="T53" s="44" t="n"/>
      <c r="U53" s="44" t="n"/>
      <c r="V53" s="44" t="n"/>
      <c r="W53" s="44" t="n"/>
      <c r="X53" s="44" t="n"/>
      <c r="Y53" s="44" t="n"/>
      <c r="Z53" s="44" t="n"/>
      <c r="AA53" s="44" t="n"/>
      <c r="AB53" s="44" t="n"/>
      <c r="AC53" s="44" t="n"/>
      <c r="AD53" s="44" t="n"/>
      <c r="AE53" s="44" t="n"/>
      <c r="AF53" s="44" t="n"/>
      <c r="AG53" s="44" t="n"/>
    </row>
    <row r="54" ht="15.75" customHeight="1" s="157">
      <c r="A54" s="44" t="n"/>
      <c r="B54" s="44" t="inlineStr">
        <is>
          <t>CA</t>
        </is>
      </c>
      <c r="C54" s="44" t="inlineStr">
        <is>
          <t>Generation</t>
        </is>
      </c>
      <c r="D54" s="44" t="inlineStr">
        <is>
          <t>Land-based Wind</t>
        </is>
      </c>
      <c r="E54" s="44">
        <f>LOOKUP(D54,$U$2:$V$15,$V$2:$V$15)</f>
        <v/>
      </c>
      <c r="F54" s="44" t="n">
        <v>12814836.25</v>
      </c>
      <c r="G54" s="44">
        <f>AVERAGE(F54,H54)</f>
        <v/>
      </c>
      <c r="H54" s="44" t="n">
        <v>12576868.62</v>
      </c>
      <c r="I54" s="44">
        <f>AVERAGE(H54,J54)</f>
        <v/>
      </c>
      <c r="J54" s="44" t="n">
        <v>12687651.01</v>
      </c>
      <c r="K54" s="44">
        <f>AVERAGE(J54,L54)</f>
        <v/>
      </c>
      <c r="L54" s="44" t="n">
        <v>13588125.27</v>
      </c>
      <c r="M54" s="44">
        <f>AVERAGE(L54,N54)</f>
        <v/>
      </c>
      <c r="N54" s="44" t="n">
        <v>15102316.56</v>
      </c>
      <c r="O54" s="44">
        <f>AVERAGE(N54,P54)</f>
        <v/>
      </c>
      <c r="P54" s="44" t="n">
        <v>19835361.49</v>
      </c>
      <c r="Q54" s="44">
        <f>AVERAGE(P54,R54)</f>
        <v/>
      </c>
      <c r="R54" s="44" t="n">
        <v>23331237.38</v>
      </c>
      <c r="S54" s="44" t="n"/>
      <c r="T54" s="44" t="n"/>
      <c r="U54" s="44" t="n"/>
      <c r="V54" s="44" t="n"/>
      <c r="W54" s="44" t="n"/>
      <c r="X54" s="44" t="n"/>
      <c r="Y54" s="44" t="n"/>
      <c r="Z54" s="44" t="n"/>
      <c r="AA54" s="44" t="n"/>
      <c r="AB54" s="44" t="n"/>
      <c r="AC54" s="44" t="n"/>
      <c r="AD54" s="44" t="n"/>
      <c r="AE54" s="44" t="n"/>
      <c r="AF54" s="44" t="n"/>
      <c r="AG54" s="44" t="n"/>
    </row>
    <row r="55" ht="15.75" customHeight="1" s="157">
      <c r="A55" s="44" t="n"/>
      <c r="B55" s="44" t="inlineStr">
        <is>
          <t>CA</t>
        </is>
      </c>
      <c r="C55" s="44" t="inlineStr">
        <is>
          <t>Generation</t>
        </is>
      </c>
      <c r="D55" s="44" t="inlineStr">
        <is>
          <t>NG-CC</t>
        </is>
      </c>
      <c r="E55" s="44">
        <f>LOOKUP(D55,$U$2:$V$15,$V$2:$V$15)</f>
        <v/>
      </c>
      <c r="F55" s="44" t="n">
        <v>116698409.9</v>
      </c>
      <c r="G55" s="44">
        <f>AVERAGE(F55,H55)</f>
        <v/>
      </c>
      <c r="H55" s="44" t="n">
        <v>112701347.7</v>
      </c>
      <c r="I55" s="44">
        <f>AVERAGE(H55,J55)</f>
        <v/>
      </c>
      <c r="J55" s="44" t="n">
        <v>91704177.16</v>
      </c>
      <c r="K55" s="44">
        <f>AVERAGE(J55,L55)</f>
        <v/>
      </c>
      <c r="L55" s="44" t="n">
        <v>79189205.19</v>
      </c>
      <c r="M55" s="44">
        <f>AVERAGE(L55,N55)</f>
        <v/>
      </c>
      <c r="N55" s="44" t="n">
        <v>73921028.55</v>
      </c>
      <c r="O55" s="44">
        <f>AVERAGE(N55,P55)</f>
        <v/>
      </c>
      <c r="P55" s="44" t="n">
        <v>59352121.77</v>
      </c>
      <c r="Q55" s="44">
        <f>AVERAGE(P55,R55)</f>
        <v/>
      </c>
      <c r="R55" s="44" t="n">
        <v>48046972.81</v>
      </c>
      <c r="S55" s="44" t="n"/>
      <c r="T55" s="44" t="n"/>
      <c r="U55" s="44" t="n"/>
      <c r="V55" s="44" t="n"/>
      <c r="W55" s="44" t="n"/>
      <c r="X55" s="44" t="n"/>
      <c r="Y55" s="44" t="n"/>
      <c r="Z55" s="44" t="n"/>
      <c r="AA55" s="44" t="n"/>
      <c r="AB55" s="44" t="n"/>
      <c r="AC55" s="44" t="n"/>
      <c r="AD55" s="44" t="n"/>
      <c r="AE55" s="44" t="n"/>
      <c r="AF55" s="44" t="n"/>
      <c r="AG55" s="44" t="n"/>
    </row>
    <row r="56" ht="15.75" customHeight="1" s="157">
      <c r="A56" s="44" t="n"/>
      <c r="B56" s="44" t="inlineStr">
        <is>
          <t>CA</t>
        </is>
      </c>
      <c r="C56" s="44" t="inlineStr">
        <is>
          <t>Generation</t>
        </is>
      </c>
      <c r="D56" s="44" t="inlineStr">
        <is>
          <t>NG-CT</t>
        </is>
      </c>
      <c r="E56" s="44">
        <f>LOOKUP(D56,$U$2:$V$15,$V$2:$V$15)</f>
        <v/>
      </c>
      <c r="F56" s="44" t="n">
        <v>0</v>
      </c>
      <c r="G56" s="44">
        <f>AVERAGE(F56,H56)</f>
        <v/>
      </c>
      <c r="H56" s="44" t="n">
        <v>0</v>
      </c>
      <c r="I56" s="44">
        <f>AVERAGE(H56,J56)</f>
        <v/>
      </c>
      <c r="J56" s="44" t="n">
        <v>0</v>
      </c>
      <c r="K56" s="44">
        <f>AVERAGE(J56,L56)</f>
        <v/>
      </c>
      <c r="L56" s="44" t="n">
        <v>0</v>
      </c>
      <c r="M56" s="44">
        <f>AVERAGE(L56,N56)</f>
        <v/>
      </c>
      <c r="N56" s="44" t="n">
        <v>0</v>
      </c>
      <c r="O56" s="44">
        <f>AVERAGE(N56,P56)</f>
        <v/>
      </c>
      <c r="P56" s="44" t="n">
        <v>0</v>
      </c>
      <c r="Q56" s="44">
        <f>AVERAGE(P56,R56)</f>
        <v/>
      </c>
      <c r="R56" s="44" t="n">
        <v>0</v>
      </c>
      <c r="S56" s="44" t="n"/>
      <c r="T56" s="44" t="n"/>
      <c r="U56" s="44" t="n"/>
      <c r="V56" s="44" t="n"/>
      <c r="W56" s="44" t="n"/>
      <c r="X56" s="44" t="n"/>
      <c r="Y56" s="44" t="n"/>
      <c r="Z56" s="44" t="n"/>
      <c r="AA56" s="44" t="n"/>
      <c r="AB56" s="44" t="n"/>
      <c r="AC56" s="44" t="n"/>
      <c r="AD56" s="44" t="n"/>
      <c r="AE56" s="44" t="n"/>
      <c r="AF56" s="44" t="n"/>
      <c r="AG56" s="44" t="n"/>
    </row>
    <row r="57" ht="15.75" customHeight="1" s="157">
      <c r="A57" s="44" t="n"/>
      <c r="B57" s="44" t="inlineStr">
        <is>
          <t>CA</t>
        </is>
      </c>
      <c r="C57" s="44" t="inlineStr">
        <is>
          <t>Generation</t>
        </is>
      </c>
      <c r="D57" s="44" t="inlineStr">
        <is>
          <t>Nuclear</t>
        </is>
      </c>
      <c r="E57" s="44">
        <f>LOOKUP(D57,$U$2:$V$15,$V$2:$V$15)</f>
        <v/>
      </c>
      <c r="F57" s="44" t="n">
        <v>17707415.04</v>
      </c>
      <c r="G57" s="44">
        <f>AVERAGE(F57,H57)</f>
        <v/>
      </c>
      <c r="H57" s="44" t="n">
        <v>17707415.04</v>
      </c>
      <c r="I57" s="44">
        <f>AVERAGE(H57,J57)</f>
        <v/>
      </c>
      <c r="J57" s="44" t="n">
        <v>17707415.04</v>
      </c>
      <c r="K57" s="44">
        <f>AVERAGE(J57,L57)</f>
        <v/>
      </c>
      <c r="L57" s="44" t="n">
        <v>8837897.328</v>
      </c>
      <c r="M57" s="44">
        <f>AVERAGE(L57,N57)</f>
        <v/>
      </c>
      <c r="N57" s="44" t="n">
        <v>0</v>
      </c>
      <c r="O57" s="44">
        <f>AVERAGE(N57,P57)</f>
        <v/>
      </c>
      <c r="P57" s="44" t="n">
        <v>0</v>
      </c>
      <c r="Q57" s="44">
        <f>AVERAGE(P57,R57)</f>
        <v/>
      </c>
      <c r="R57" s="44" t="n">
        <v>0</v>
      </c>
      <c r="S57" s="44" t="n"/>
      <c r="T57" s="44" t="n"/>
      <c r="U57" s="44" t="n"/>
      <c r="V57" s="44" t="n"/>
      <c r="W57" s="44" t="n"/>
      <c r="X57" s="44" t="n"/>
      <c r="Y57" s="44" t="n"/>
      <c r="Z57" s="44" t="n"/>
      <c r="AA57" s="44" t="n"/>
      <c r="AB57" s="44" t="n"/>
      <c r="AC57" s="44" t="n"/>
      <c r="AD57" s="44" t="n"/>
      <c r="AE57" s="44" t="n"/>
      <c r="AF57" s="44" t="n"/>
      <c r="AG57" s="44" t="n"/>
    </row>
    <row r="58" ht="15.75" customHeight="1" s="157">
      <c r="A58" s="44" t="n"/>
      <c r="B58" s="44" t="inlineStr">
        <is>
          <t>CA</t>
        </is>
      </c>
      <c r="C58" s="44" t="inlineStr">
        <is>
          <t>Generation</t>
        </is>
      </c>
      <c r="D58" s="44" t="inlineStr">
        <is>
          <t>Offshore Wind</t>
        </is>
      </c>
      <c r="E58" s="44">
        <f>LOOKUP(D58,$U$2:$V$15,$V$2:$V$15)</f>
        <v/>
      </c>
      <c r="F58" s="44" t="n">
        <v>0</v>
      </c>
      <c r="G58" s="44">
        <f>AVERAGE(F58,H58)</f>
        <v/>
      </c>
      <c r="H58" s="44" t="n">
        <v>0</v>
      </c>
      <c r="I58" s="44">
        <f>AVERAGE(H58,J58)</f>
        <v/>
      </c>
      <c r="J58" s="44" t="n">
        <v>0</v>
      </c>
      <c r="K58" s="44">
        <f>AVERAGE(J58,L58)</f>
        <v/>
      </c>
      <c r="L58" s="44" t="n">
        <v>0</v>
      </c>
      <c r="M58" s="44">
        <f>AVERAGE(L58,N58)</f>
        <v/>
      </c>
      <c r="N58" s="44" t="n">
        <v>0</v>
      </c>
      <c r="O58" s="44">
        <f>AVERAGE(N58,P58)</f>
        <v/>
      </c>
      <c r="P58" s="44" t="n">
        <v>0</v>
      </c>
      <c r="Q58" s="44">
        <f>AVERAGE(P58,R58)</f>
        <v/>
      </c>
      <c r="R58" s="44" t="n">
        <v>0</v>
      </c>
      <c r="S58" s="44" t="n"/>
      <c r="T58" s="44" t="n"/>
      <c r="U58" s="44" t="n"/>
      <c r="V58" s="44" t="n"/>
      <c r="W58" s="44" t="n"/>
      <c r="X58" s="44" t="n"/>
      <c r="Y58" s="44" t="n"/>
      <c r="Z58" s="44" t="n"/>
      <c r="AA58" s="44" t="n"/>
      <c r="AB58" s="44" t="n"/>
      <c r="AC58" s="44" t="n"/>
      <c r="AD58" s="44" t="n"/>
      <c r="AE58" s="44" t="n"/>
      <c r="AF58" s="44" t="n"/>
      <c r="AG58" s="44" t="n"/>
    </row>
    <row r="59" ht="15.75" customHeight="1" s="157">
      <c r="A59" s="44" t="n"/>
      <c r="B59" s="44" t="inlineStr">
        <is>
          <t>CA</t>
        </is>
      </c>
      <c r="C59" s="44" t="inlineStr">
        <is>
          <t>Generation</t>
        </is>
      </c>
      <c r="D59" s="44" t="inlineStr">
        <is>
          <t>Oil-Gas-Steam</t>
        </is>
      </c>
      <c r="E59" s="44">
        <f>LOOKUP(D59,$U$2:$V$15,$V$2:$V$15)</f>
        <v/>
      </c>
      <c r="F59" s="44" t="n">
        <v>1212417.207</v>
      </c>
      <c r="G59" s="44">
        <f>AVERAGE(F59,H59)</f>
        <v/>
      </c>
      <c r="H59" s="44" t="n">
        <v>1199144.237</v>
      </c>
      <c r="I59" s="44">
        <f>AVERAGE(H59,J59)</f>
        <v/>
      </c>
      <c r="J59" s="44" t="n">
        <v>1199144.237</v>
      </c>
      <c r="K59" s="44">
        <f>AVERAGE(J59,L59)</f>
        <v/>
      </c>
      <c r="L59" s="44" t="n">
        <v>1199144.237</v>
      </c>
      <c r="M59" s="44">
        <f>AVERAGE(L59,N59)</f>
        <v/>
      </c>
      <c r="N59" s="44" t="n">
        <v>1199144.237</v>
      </c>
      <c r="O59" s="44">
        <f>AVERAGE(N59,P59)</f>
        <v/>
      </c>
      <c r="P59" s="44" t="n">
        <v>1199144.237</v>
      </c>
      <c r="Q59" s="44">
        <f>AVERAGE(P59,R59)</f>
        <v/>
      </c>
      <c r="R59" s="44" t="n">
        <v>1199144.237</v>
      </c>
      <c r="S59" s="44" t="n"/>
      <c r="T59" s="44" t="n"/>
      <c r="U59" s="44" t="n"/>
      <c r="V59" s="44" t="n"/>
      <c r="W59" s="44" t="n"/>
      <c r="X59" s="44" t="n"/>
      <c r="Y59" s="44" t="n"/>
      <c r="Z59" s="44" t="n"/>
      <c r="AA59" s="44" t="n"/>
      <c r="AB59" s="44" t="n"/>
      <c r="AC59" s="44" t="n"/>
      <c r="AD59" s="44" t="n"/>
      <c r="AE59" s="44" t="n"/>
      <c r="AF59" s="44" t="n"/>
      <c r="AG59" s="44" t="n"/>
    </row>
    <row r="60" ht="15.75" customHeight="1" s="157">
      <c r="A60" s="44" t="n"/>
      <c r="B60" s="44" t="inlineStr">
        <is>
          <t>CA</t>
        </is>
      </c>
      <c r="C60" s="44" t="inlineStr">
        <is>
          <t>Generation</t>
        </is>
      </c>
      <c r="D60" s="44" t="inlineStr">
        <is>
          <t>Rooftop PV</t>
        </is>
      </c>
      <c r="E60" s="44">
        <f>LOOKUP(D60,$U$2:$V$15,$V$2:$V$15)</f>
        <v/>
      </c>
      <c r="F60" s="44" t="n">
        <v>15677979.57</v>
      </c>
      <c r="G60" s="44">
        <f>AVERAGE(F60,H60)</f>
        <v/>
      </c>
      <c r="H60" s="44" t="n">
        <v>18477684.33</v>
      </c>
      <c r="I60" s="44">
        <f>AVERAGE(H60,J60)</f>
        <v/>
      </c>
      <c r="J60" s="44" t="n">
        <v>18865858.31</v>
      </c>
      <c r="K60" s="44">
        <f>AVERAGE(J60,L60)</f>
        <v/>
      </c>
      <c r="L60" s="44" t="n">
        <v>19191333.25</v>
      </c>
      <c r="M60" s="44">
        <f>AVERAGE(L60,N60)</f>
        <v/>
      </c>
      <c r="N60" s="44" t="n">
        <v>19645920.88</v>
      </c>
      <c r="O60" s="44">
        <f>AVERAGE(N60,P60)</f>
        <v/>
      </c>
      <c r="P60" s="44" t="n">
        <v>20198962</v>
      </c>
      <c r="Q60" s="44">
        <f>AVERAGE(P60,R60)</f>
        <v/>
      </c>
      <c r="R60" s="44" t="n">
        <v>20917580.25</v>
      </c>
      <c r="S60" s="44" t="n"/>
      <c r="T60" s="44" t="n"/>
      <c r="U60" s="44" t="n"/>
      <c r="V60" s="44" t="n"/>
      <c r="W60" s="44" t="n"/>
      <c r="X60" s="44" t="n"/>
      <c r="Y60" s="44" t="n"/>
      <c r="Z60" s="44" t="n"/>
      <c r="AA60" s="44" t="n"/>
      <c r="AB60" s="44" t="n"/>
      <c r="AC60" s="44" t="n"/>
      <c r="AD60" s="44" t="n"/>
      <c r="AE60" s="44" t="n"/>
      <c r="AF60" s="44" t="n"/>
      <c r="AG60" s="44" t="n"/>
    </row>
    <row r="61" ht="15.75" customHeight="1" s="157">
      <c r="A61" s="44" t="n"/>
      <c r="B61" s="44" t="inlineStr">
        <is>
          <t>CA</t>
        </is>
      </c>
      <c r="C61" s="44" t="inlineStr">
        <is>
          <t>Generation</t>
        </is>
      </c>
      <c r="D61" s="44" t="inlineStr">
        <is>
          <t>Storage</t>
        </is>
      </c>
      <c r="E61" s="44">
        <f>LOOKUP(D61,$U$2:$V$15,$V$2:$V$15)</f>
        <v/>
      </c>
      <c r="F61" s="44" t="n">
        <v>0</v>
      </c>
      <c r="G61" s="44" t="n">
        <v>0</v>
      </c>
      <c r="H61" s="44" t="n">
        <v>0</v>
      </c>
      <c r="I61" s="44" t="n">
        <v>0</v>
      </c>
      <c r="J61" s="44" t="n">
        <v>0</v>
      </c>
      <c r="K61" s="44" t="n">
        <v>0</v>
      </c>
      <c r="L61" s="44" t="n">
        <v>0</v>
      </c>
      <c r="M61" s="44" t="n">
        <v>0</v>
      </c>
      <c r="N61" s="44" t="n">
        <v>0</v>
      </c>
      <c r="O61" s="44" t="n">
        <v>0</v>
      </c>
      <c r="P61" s="44" t="n">
        <v>0</v>
      </c>
      <c r="Q61" s="44" t="n">
        <v>0</v>
      </c>
      <c r="R61" s="44" t="n">
        <v>0</v>
      </c>
      <c r="S61" s="44" t="n"/>
      <c r="T61" s="44" t="n"/>
      <c r="U61" s="44" t="n"/>
      <c r="V61" s="44" t="n"/>
      <c r="W61" s="44" t="n"/>
      <c r="X61" s="44" t="n"/>
      <c r="Y61" s="44" t="n"/>
      <c r="Z61" s="44" t="n"/>
      <c r="AA61" s="44" t="n"/>
      <c r="AB61" s="44" t="n"/>
      <c r="AC61" s="44" t="n"/>
      <c r="AD61" s="44" t="n"/>
      <c r="AE61" s="44" t="n"/>
      <c r="AF61" s="44" t="n"/>
      <c r="AG61" s="44" t="n"/>
    </row>
    <row r="62" ht="15.75" customHeight="1" s="157">
      <c r="A62" s="44" t="n"/>
      <c r="B62" s="44" t="inlineStr">
        <is>
          <t>CA</t>
        </is>
      </c>
      <c r="C62" s="44" t="inlineStr">
        <is>
          <t>Generation</t>
        </is>
      </c>
      <c r="D62" s="44" t="inlineStr">
        <is>
          <t>Utility PV</t>
        </is>
      </c>
      <c r="E62" s="44">
        <f>LOOKUP(D62,$U$2:$V$15,$V$2:$V$15)</f>
        <v/>
      </c>
      <c r="F62" s="44" t="n">
        <v>29102675.51</v>
      </c>
      <c r="G62" s="44">
        <f>AVERAGE(F62,H62)</f>
        <v/>
      </c>
      <c r="H62" s="44" t="n">
        <v>35170210.27</v>
      </c>
      <c r="I62" s="44">
        <f>AVERAGE(H62,J62)</f>
        <v/>
      </c>
      <c r="J62" s="44" t="n">
        <v>35166151.25</v>
      </c>
      <c r="K62" s="44">
        <f>AVERAGE(J62,L62)</f>
        <v/>
      </c>
      <c r="L62" s="44" t="n">
        <v>51074894.01</v>
      </c>
      <c r="M62" s="44">
        <f>AVERAGE(L62,N62)</f>
        <v/>
      </c>
      <c r="N62" s="44" t="n">
        <v>69195006.73</v>
      </c>
      <c r="O62" s="44">
        <f>AVERAGE(N62,P62)</f>
        <v/>
      </c>
      <c r="P62" s="44" t="n">
        <v>75514784.31999999</v>
      </c>
      <c r="Q62" s="44">
        <f>AVERAGE(P62,R62)</f>
        <v/>
      </c>
      <c r="R62" s="44" t="n">
        <v>76739190.27</v>
      </c>
      <c r="S62" s="44" t="n"/>
      <c r="T62" s="44" t="n"/>
      <c r="U62" s="44" t="n"/>
      <c r="V62" s="44" t="n"/>
      <c r="W62" s="44" t="n"/>
      <c r="X62" s="44" t="n"/>
      <c r="Y62" s="44" t="n"/>
      <c r="Z62" s="44" t="n"/>
      <c r="AA62" s="44" t="n"/>
      <c r="AB62" s="44" t="n"/>
      <c r="AC62" s="44" t="n"/>
      <c r="AD62" s="44" t="n"/>
      <c r="AE62" s="44" t="n"/>
      <c r="AF62" s="44" t="n"/>
      <c r="AG62" s="44" t="n"/>
    </row>
    <row r="63" ht="15.75" customHeight="1" s="157">
      <c r="A63" s="44" t="n"/>
      <c r="B63" s="44" t="inlineStr">
        <is>
          <t>CO</t>
        </is>
      </c>
      <c r="C63" s="44" t="inlineStr">
        <is>
          <t>Generation</t>
        </is>
      </c>
      <c r="D63" s="44" t="inlineStr">
        <is>
          <t>Biopower</t>
        </is>
      </c>
      <c r="E63" s="44">
        <f>LOOKUP(D63,$U$2:$V$15,$V$2:$V$15)</f>
        <v/>
      </c>
      <c r="F63" s="44" t="n">
        <v>0</v>
      </c>
      <c r="G63" s="44">
        <f>AVERAGE(F63,H63)</f>
        <v/>
      </c>
      <c r="H63" s="44" t="n">
        <v>0</v>
      </c>
      <c r="I63" s="44">
        <f>AVERAGE(H63,J63)</f>
        <v/>
      </c>
      <c r="J63" s="44" t="n">
        <v>0</v>
      </c>
      <c r="K63" s="44">
        <f>AVERAGE(J63,L63)</f>
        <v/>
      </c>
      <c r="L63" s="44" t="n">
        <v>0</v>
      </c>
      <c r="M63" s="44">
        <f>AVERAGE(L63,N63)</f>
        <v/>
      </c>
      <c r="N63" s="44" t="n">
        <v>0</v>
      </c>
      <c r="O63" s="44">
        <f>AVERAGE(N63,P63)</f>
        <v/>
      </c>
      <c r="P63" s="44" t="n">
        <v>0</v>
      </c>
      <c r="Q63" s="44">
        <f>AVERAGE(P63,R63)</f>
        <v/>
      </c>
      <c r="R63" s="44" t="n">
        <v>0</v>
      </c>
      <c r="S63" s="44" t="n"/>
      <c r="T63" s="44" t="n"/>
      <c r="U63" s="44" t="n"/>
      <c r="V63" s="44" t="n"/>
      <c r="W63" s="44" t="n"/>
      <c r="X63" s="44" t="n"/>
      <c r="Y63" s="44" t="n"/>
      <c r="Z63" s="44" t="n"/>
      <c r="AA63" s="44" t="n"/>
      <c r="AB63" s="44" t="n"/>
      <c r="AC63" s="44" t="n"/>
      <c r="AD63" s="44" t="n"/>
      <c r="AE63" s="44" t="n"/>
      <c r="AF63" s="44" t="n"/>
      <c r="AG63" s="44" t="n"/>
    </row>
    <row r="64" ht="15.75" customHeight="1" s="157">
      <c r="A64" s="44" t="n"/>
      <c r="B64" s="44" t="inlineStr">
        <is>
          <t>CO</t>
        </is>
      </c>
      <c r="C64" s="44" t="inlineStr">
        <is>
          <t>Generation</t>
        </is>
      </c>
      <c r="D64" s="44" t="inlineStr">
        <is>
          <t>Coal</t>
        </is>
      </c>
      <c r="E64" s="44">
        <f>LOOKUP(D64,$U$2:$V$15,$V$2:$V$15)</f>
        <v/>
      </c>
      <c r="F64" s="44" t="n">
        <v>31533627.25</v>
      </c>
      <c r="G64" s="44">
        <f>AVERAGE(F64,H64)</f>
        <v/>
      </c>
      <c r="H64" s="44" t="n">
        <v>31784861.28</v>
      </c>
      <c r="I64" s="44">
        <f>AVERAGE(H64,J64)</f>
        <v/>
      </c>
      <c r="J64" s="44" t="n">
        <v>29872989.62</v>
      </c>
      <c r="K64" s="44">
        <f>AVERAGE(J64,L64)</f>
        <v/>
      </c>
      <c r="L64" s="44" t="n">
        <v>26701161.4</v>
      </c>
      <c r="M64" s="44">
        <f>AVERAGE(L64,N64)</f>
        <v/>
      </c>
      <c r="N64" s="44" t="n">
        <v>24234516.77</v>
      </c>
      <c r="O64" s="44">
        <f>AVERAGE(N64,P64)</f>
        <v/>
      </c>
      <c r="P64" s="44" t="n">
        <v>24226122.08</v>
      </c>
      <c r="Q64" s="44">
        <f>AVERAGE(P64,R64)</f>
        <v/>
      </c>
      <c r="R64" s="44" t="n">
        <v>23921604.76</v>
      </c>
      <c r="S64" s="44" t="n"/>
      <c r="T64" s="44" t="n"/>
      <c r="U64" s="44" t="n"/>
      <c r="V64" s="44" t="n"/>
      <c r="W64" s="44" t="n"/>
      <c r="X64" s="44" t="n"/>
      <c r="Y64" s="44" t="n"/>
      <c r="Z64" s="44" t="n"/>
      <c r="AA64" s="44" t="n"/>
      <c r="AB64" s="44" t="n"/>
      <c r="AC64" s="44" t="n"/>
      <c r="AD64" s="44" t="n"/>
      <c r="AE64" s="44" t="n"/>
      <c r="AF64" s="44" t="n"/>
      <c r="AG64" s="44" t="n"/>
    </row>
    <row r="65" ht="15.75" customHeight="1" s="157">
      <c r="A65" s="44" t="n"/>
      <c r="B65" s="44" t="inlineStr">
        <is>
          <t>CO</t>
        </is>
      </c>
      <c r="C65" s="44" t="inlineStr">
        <is>
          <t>Generation</t>
        </is>
      </c>
      <c r="D65" s="44" t="inlineStr">
        <is>
          <t>CSP</t>
        </is>
      </c>
      <c r="E65" s="44">
        <f>LOOKUP(D65,$U$2:$V$15,$V$2:$V$15)</f>
        <v/>
      </c>
      <c r="F65" s="44" t="n">
        <v>0</v>
      </c>
      <c r="G65" s="44">
        <f>AVERAGE(F65,H65)</f>
        <v/>
      </c>
      <c r="H65" s="44" t="n">
        <v>0</v>
      </c>
      <c r="I65" s="44">
        <f>AVERAGE(H65,J65)</f>
        <v/>
      </c>
      <c r="J65" s="44" t="n">
        <v>0</v>
      </c>
      <c r="K65" s="44">
        <f>AVERAGE(J65,L65)</f>
        <v/>
      </c>
      <c r="L65" s="44" t="n">
        <v>0</v>
      </c>
      <c r="M65" s="44">
        <f>AVERAGE(L65,N65)</f>
        <v/>
      </c>
      <c r="N65" s="44" t="n">
        <v>0</v>
      </c>
      <c r="O65" s="44">
        <f>AVERAGE(N65,P65)</f>
        <v/>
      </c>
      <c r="P65" s="44" t="n">
        <v>0</v>
      </c>
      <c r="Q65" s="44">
        <f>AVERAGE(P65,R65)</f>
        <v/>
      </c>
      <c r="R65" s="44" t="n">
        <v>0</v>
      </c>
      <c r="S65" s="44" t="n"/>
      <c r="T65" s="44" t="n"/>
      <c r="U65" s="44" t="n"/>
      <c r="V65" s="44" t="n"/>
      <c r="W65" s="44" t="n"/>
      <c r="X65" s="44" t="n"/>
      <c r="Y65" s="44" t="n"/>
      <c r="Z65" s="44" t="n"/>
      <c r="AA65" s="44" t="n"/>
      <c r="AB65" s="44" t="n"/>
      <c r="AC65" s="44" t="n"/>
      <c r="AD65" s="44" t="n"/>
      <c r="AE65" s="44" t="n"/>
      <c r="AF65" s="44" t="n"/>
      <c r="AG65" s="44" t="n"/>
    </row>
    <row r="66" ht="15.75" customHeight="1" s="157">
      <c r="A66" s="44" t="n"/>
      <c r="B66" s="44" t="inlineStr">
        <is>
          <t>CO</t>
        </is>
      </c>
      <c r="C66" s="44" t="inlineStr">
        <is>
          <t>Generation</t>
        </is>
      </c>
      <c r="D66" s="44" t="inlineStr">
        <is>
          <t>Geothermal</t>
        </is>
      </c>
      <c r="E66" s="44">
        <f>LOOKUP(D66,$U$2:$V$15,$V$2:$V$15)</f>
        <v/>
      </c>
      <c r="F66" s="44" t="n">
        <v>0</v>
      </c>
      <c r="G66" s="44">
        <f>AVERAGE(F66,H66)</f>
        <v/>
      </c>
      <c r="H66" s="44" t="n">
        <v>0</v>
      </c>
      <c r="I66" s="44">
        <f>AVERAGE(H66,J66)</f>
        <v/>
      </c>
      <c r="J66" s="44" t="n">
        <v>0</v>
      </c>
      <c r="K66" s="44">
        <f>AVERAGE(J66,L66)</f>
        <v/>
      </c>
      <c r="L66" s="44" t="n">
        <v>0</v>
      </c>
      <c r="M66" s="44">
        <f>AVERAGE(L66,N66)</f>
        <v/>
      </c>
      <c r="N66" s="44" t="n">
        <v>0</v>
      </c>
      <c r="O66" s="44">
        <f>AVERAGE(N66,P66)</f>
        <v/>
      </c>
      <c r="P66" s="44" t="n">
        <v>0</v>
      </c>
      <c r="Q66" s="44">
        <f>AVERAGE(P66,R66)</f>
        <v/>
      </c>
      <c r="R66" s="44" t="n">
        <v>0</v>
      </c>
      <c r="S66" s="44" t="n"/>
      <c r="T66" s="44" t="n"/>
      <c r="U66" s="44" t="n"/>
      <c r="V66" s="44" t="n"/>
      <c r="W66" s="44" t="n"/>
      <c r="X66" s="44" t="n"/>
      <c r="Y66" s="44" t="n"/>
      <c r="Z66" s="44" t="n"/>
      <c r="AA66" s="44" t="n"/>
      <c r="AB66" s="44" t="n"/>
      <c r="AC66" s="44" t="n"/>
      <c r="AD66" s="44" t="n"/>
      <c r="AE66" s="44" t="n"/>
      <c r="AF66" s="44" t="n"/>
      <c r="AG66" s="44" t="n"/>
    </row>
    <row r="67" ht="15.75" customHeight="1" s="157">
      <c r="A67" s="44" t="n"/>
      <c r="B67" s="44" t="inlineStr">
        <is>
          <t>CO</t>
        </is>
      </c>
      <c r="C67" s="44" t="inlineStr">
        <is>
          <t>Generation</t>
        </is>
      </c>
      <c r="D67" s="44" t="inlineStr">
        <is>
          <t>Hydro</t>
        </is>
      </c>
      <c r="E67" s="44">
        <f>LOOKUP(D67,$U$2:$V$15,$V$2:$V$15)</f>
        <v/>
      </c>
      <c r="F67" s="44" t="n">
        <v>1597761.676</v>
      </c>
      <c r="G67" s="44">
        <f>AVERAGE(F67,H67)</f>
        <v/>
      </c>
      <c r="H67" s="44" t="n">
        <v>1597761.676</v>
      </c>
      <c r="I67" s="44">
        <f>AVERAGE(H67,J67)</f>
        <v/>
      </c>
      <c r="J67" s="44" t="n">
        <v>1597761.676</v>
      </c>
      <c r="K67" s="44">
        <f>AVERAGE(J67,L67)</f>
        <v/>
      </c>
      <c r="L67" s="44" t="n">
        <v>1597761.676</v>
      </c>
      <c r="M67" s="44">
        <f>AVERAGE(L67,N67)</f>
        <v/>
      </c>
      <c r="N67" s="44" t="n">
        <v>1597761.676</v>
      </c>
      <c r="O67" s="44">
        <f>AVERAGE(N67,P67)</f>
        <v/>
      </c>
      <c r="P67" s="44" t="n">
        <v>1597761.676</v>
      </c>
      <c r="Q67" s="44">
        <f>AVERAGE(P67,R67)</f>
        <v/>
      </c>
      <c r="R67" s="44" t="n">
        <v>1597761.676</v>
      </c>
      <c r="S67" s="44" t="n"/>
      <c r="T67" s="44" t="n"/>
      <c r="U67" s="44" t="n"/>
      <c r="V67" s="44" t="n"/>
      <c r="W67" s="44" t="n"/>
      <c r="X67" s="44" t="n"/>
      <c r="Y67" s="44" t="n"/>
      <c r="Z67" s="44" t="n"/>
      <c r="AA67" s="44" t="n"/>
      <c r="AB67" s="44" t="n"/>
      <c r="AC67" s="44" t="n"/>
      <c r="AD67" s="44" t="n"/>
      <c r="AE67" s="44" t="n"/>
      <c r="AF67" s="44" t="n"/>
      <c r="AG67" s="44" t="n"/>
    </row>
    <row r="68" ht="15.75" customHeight="1" s="157">
      <c r="A68" s="44" t="n"/>
      <c r="B68" s="44" t="inlineStr">
        <is>
          <t>CO</t>
        </is>
      </c>
      <c r="C68" s="44" t="inlineStr">
        <is>
          <t>Generation</t>
        </is>
      </c>
      <c r="D68" s="44" t="inlineStr">
        <is>
          <t>Imports</t>
        </is>
      </c>
      <c r="E68" s="44">
        <f>LOOKUP(D68,$U$2:$V$15,$V$2:$V$15)</f>
        <v/>
      </c>
      <c r="F68" s="44" t="n">
        <v>0</v>
      </c>
      <c r="G68" s="44">
        <f>AVERAGE(F68,H68)</f>
        <v/>
      </c>
      <c r="H68" s="44" t="n">
        <v>0</v>
      </c>
      <c r="I68" s="44">
        <f>AVERAGE(H68,J68)</f>
        <v/>
      </c>
      <c r="J68" s="44" t="n">
        <v>0</v>
      </c>
      <c r="K68" s="44">
        <f>AVERAGE(J68,L68)</f>
        <v/>
      </c>
      <c r="L68" s="44" t="n">
        <v>0</v>
      </c>
      <c r="M68" s="44">
        <f>AVERAGE(L68,N68)</f>
        <v/>
      </c>
      <c r="N68" s="44" t="n">
        <v>0</v>
      </c>
      <c r="O68" s="44">
        <f>AVERAGE(N68,P68)</f>
        <v/>
      </c>
      <c r="P68" s="44" t="n">
        <v>0</v>
      </c>
      <c r="Q68" s="44">
        <f>AVERAGE(P68,R68)</f>
        <v/>
      </c>
      <c r="R68" s="44" t="n">
        <v>0</v>
      </c>
      <c r="S68" s="44" t="n"/>
      <c r="T68" s="44" t="n"/>
      <c r="U68" s="44" t="n"/>
      <c r="V68" s="44" t="n"/>
      <c r="W68" s="44" t="n"/>
      <c r="X68" s="44" t="n"/>
      <c r="Y68" s="44" t="n"/>
      <c r="Z68" s="44" t="n"/>
      <c r="AA68" s="44" t="n"/>
      <c r="AB68" s="44" t="n"/>
      <c r="AC68" s="44" t="n"/>
      <c r="AD68" s="44" t="n"/>
      <c r="AE68" s="44" t="n"/>
      <c r="AF68" s="44" t="n"/>
      <c r="AG68" s="44" t="n"/>
    </row>
    <row r="69" ht="15.75" customHeight="1" s="157">
      <c r="A69" s="44" t="n"/>
      <c r="B69" s="44" t="inlineStr">
        <is>
          <t>CO</t>
        </is>
      </c>
      <c r="C69" s="44" t="inlineStr">
        <is>
          <t>Generation</t>
        </is>
      </c>
      <c r="D69" s="44" t="inlineStr">
        <is>
          <t>Land-based Wind</t>
        </is>
      </c>
      <c r="E69" s="44">
        <f>LOOKUP(D69,$U$2:$V$15,$V$2:$V$15)</f>
        <v/>
      </c>
      <c r="F69" s="44" t="n">
        <v>10913092.89</v>
      </c>
      <c r="G69" s="44">
        <f>AVERAGE(F69,H69)</f>
        <v/>
      </c>
      <c r="H69" s="44" t="n">
        <v>11663269.43</v>
      </c>
      <c r="I69" s="44">
        <f>AVERAGE(H69,J69)</f>
        <v/>
      </c>
      <c r="J69" s="44" t="n">
        <v>11662729.32</v>
      </c>
      <c r="K69" s="44">
        <f>AVERAGE(J69,L69)</f>
        <v/>
      </c>
      <c r="L69" s="44" t="n">
        <v>11981374.7</v>
      </c>
      <c r="M69" s="44">
        <f>AVERAGE(L69,N69)</f>
        <v/>
      </c>
      <c r="N69" s="44" t="n">
        <v>15067600.53</v>
      </c>
      <c r="O69" s="44">
        <f>AVERAGE(N69,P69)</f>
        <v/>
      </c>
      <c r="P69" s="44" t="n">
        <v>16043868.88</v>
      </c>
      <c r="Q69" s="44">
        <f>AVERAGE(P69,R69)</f>
        <v/>
      </c>
      <c r="R69" s="44" t="n">
        <v>19256277.23</v>
      </c>
      <c r="S69" s="44" t="n"/>
      <c r="T69" s="44" t="n"/>
      <c r="U69" s="44" t="n"/>
      <c r="V69" s="44" t="n"/>
      <c r="W69" s="44" t="n"/>
      <c r="X69" s="44" t="n"/>
      <c r="Y69" s="44" t="n"/>
      <c r="Z69" s="44" t="n"/>
      <c r="AA69" s="44" t="n"/>
      <c r="AB69" s="44" t="n"/>
      <c r="AC69" s="44" t="n"/>
      <c r="AD69" s="44" t="n"/>
      <c r="AE69" s="44" t="n"/>
      <c r="AF69" s="44" t="n"/>
      <c r="AG69" s="44" t="n"/>
    </row>
    <row r="70" ht="15.75" customHeight="1" s="157">
      <c r="A70" s="44" t="n"/>
      <c r="B70" s="44" t="inlineStr">
        <is>
          <t>CO</t>
        </is>
      </c>
      <c r="C70" s="44" t="inlineStr">
        <is>
          <t>Generation</t>
        </is>
      </c>
      <c r="D70" s="44" t="inlineStr">
        <is>
          <t>NG-CC</t>
        </is>
      </c>
      <c r="E70" s="44">
        <f>LOOKUP(D70,$U$2:$V$15,$V$2:$V$15)</f>
        <v/>
      </c>
      <c r="F70" s="44" t="n">
        <v>7855794.083</v>
      </c>
      <c r="G70" s="44">
        <f>AVERAGE(F70,H70)</f>
        <v/>
      </c>
      <c r="H70" s="44" t="n">
        <v>6892551.945</v>
      </c>
      <c r="I70" s="44">
        <f>AVERAGE(H70,J70)</f>
        <v/>
      </c>
      <c r="J70" s="44" t="n">
        <v>5397419.92</v>
      </c>
      <c r="K70" s="44">
        <f>AVERAGE(J70,L70)</f>
        <v/>
      </c>
      <c r="L70" s="44" t="n">
        <v>5062338.127</v>
      </c>
      <c r="M70" s="44">
        <f>AVERAGE(L70,N70)</f>
        <v/>
      </c>
      <c r="N70" s="44" t="n">
        <v>4669967.778</v>
      </c>
      <c r="O70" s="44">
        <f>AVERAGE(N70,P70)</f>
        <v/>
      </c>
      <c r="P70" s="44" t="n">
        <v>4122360.346</v>
      </c>
      <c r="Q70" s="44">
        <f>AVERAGE(P70,R70)</f>
        <v/>
      </c>
      <c r="R70" s="44" t="n">
        <v>3490095.303</v>
      </c>
      <c r="S70" s="44" t="n"/>
      <c r="T70" s="44" t="n"/>
      <c r="U70" s="44" t="n"/>
      <c r="V70" s="44" t="n"/>
      <c r="W70" s="44" t="n"/>
      <c r="X70" s="44" t="n"/>
      <c r="Y70" s="44" t="n"/>
      <c r="Z70" s="44" t="n"/>
      <c r="AA70" s="44" t="n"/>
      <c r="AB70" s="44" t="n"/>
      <c r="AC70" s="44" t="n"/>
      <c r="AD70" s="44" t="n"/>
      <c r="AE70" s="44" t="n"/>
      <c r="AF70" s="44" t="n"/>
      <c r="AG70" s="44" t="n"/>
    </row>
    <row r="71" ht="15.75" customHeight="1" s="157">
      <c r="A71" s="44" t="n"/>
      <c r="B71" s="44" t="inlineStr">
        <is>
          <t>CO</t>
        </is>
      </c>
      <c r="C71" s="44" t="inlineStr">
        <is>
          <t>Generation</t>
        </is>
      </c>
      <c r="D71" s="44" t="inlineStr">
        <is>
          <t>NG-CT</t>
        </is>
      </c>
      <c r="E71" s="44">
        <f>LOOKUP(D71,$U$2:$V$15,$V$2:$V$15)</f>
        <v/>
      </c>
      <c r="F71" s="44" t="n">
        <v>0</v>
      </c>
      <c r="G71" s="44">
        <f>AVERAGE(F71,H71)</f>
        <v/>
      </c>
      <c r="H71" s="44" t="n">
        <v>0</v>
      </c>
      <c r="I71" s="44">
        <f>AVERAGE(H71,J71)</f>
        <v/>
      </c>
      <c r="J71" s="44" t="n">
        <v>0</v>
      </c>
      <c r="K71" s="44">
        <f>AVERAGE(J71,L71)</f>
        <v/>
      </c>
      <c r="L71" s="44" t="n">
        <v>0</v>
      </c>
      <c r="M71" s="44">
        <f>AVERAGE(L71,N71)</f>
        <v/>
      </c>
      <c r="N71" s="44" t="n">
        <v>8503.044929</v>
      </c>
      <c r="O71" s="44">
        <f>AVERAGE(N71,P71)</f>
        <v/>
      </c>
      <c r="P71" s="44" t="n">
        <v>0</v>
      </c>
      <c r="Q71" s="44">
        <f>AVERAGE(P71,R71)</f>
        <v/>
      </c>
      <c r="R71" s="44" t="n">
        <v>0</v>
      </c>
      <c r="S71" s="44" t="n"/>
      <c r="T71" s="44" t="n"/>
      <c r="U71" s="44" t="n"/>
      <c r="V71" s="44" t="n"/>
      <c r="W71" s="44" t="n"/>
      <c r="X71" s="44" t="n"/>
      <c r="Y71" s="44" t="n"/>
      <c r="Z71" s="44" t="n"/>
      <c r="AA71" s="44" t="n"/>
      <c r="AB71" s="44" t="n"/>
      <c r="AC71" s="44" t="n"/>
      <c r="AD71" s="44" t="n"/>
      <c r="AE71" s="44" t="n"/>
      <c r="AF71" s="44" t="n"/>
      <c r="AG71" s="44" t="n"/>
    </row>
    <row r="72" ht="15.75" customHeight="1" s="157">
      <c r="A72" s="44" t="n"/>
      <c r="B72" s="44" t="inlineStr">
        <is>
          <t>CO</t>
        </is>
      </c>
      <c r="C72" s="44" t="inlineStr">
        <is>
          <t>Generation</t>
        </is>
      </c>
      <c r="D72" s="44" t="inlineStr">
        <is>
          <t>Nuclear</t>
        </is>
      </c>
      <c r="E72" s="44">
        <f>LOOKUP(D72,$U$2:$V$15,$V$2:$V$15)</f>
        <v/>
      </c>
      <c r="F72" s="44" t="n">
        <v>0</v>
      </c>
      <c r="G72" s="44">
        <f>AVERAGE(F72,H72)</f>
        <v/>
      </c>
      <c r="H72" s="44" t="n">
        <v>0</v>
      </c>
      <c r="I72" s="44">
        <f>AVERAGE(H72,J72)</f>
        <v/>
      </c>
      <c r="J72" s="44" t="n">
        <v>0</v>
      </c>
      <c r="K72" s="44">
        <f>AVERAGE(J72,L72)</f>
        <v/>
      </c>
      <c r="L72" s="44" t="n">
        <v>0</v>
      </c>
      <c r="M72" s="44">
        <f>AVERAGE(L72,N72)</f>
        <v/>
      </c>
      <c r="N72" s="44" t="n">
        <v>0</v>
      </c>
      <c r="O72" s="44">
        <f>AVERAGE(N72,P72)</f>
        <v/>
      </c>
      <c r="P72" s="44" t="n">
        <v>0</v>
      </c>
      <c r="Q72" s="44">
        <f>AVERAGE(P72,R72)</f>
        <v/>
      </c>
      <c r="R72" s="44" t="n">
        <v>0</v>
      </c>
      <c r="S72" s="44" t="n"/>
      <c r="T72" s="44" t="n"/>
      <c r="U72" s="44" t="n"/>
      <c r="V72" s="44" t="n"/>
      <c r="W72" s="44" t="n"/>
      <c r="X72" s="44" t="n"/>
      <c r="Y72" s="44" t="n"/>
      <c r="Z72" s="44" t="n"/>
      <c r="AA72" s="44" t="n"/>
      <c r="AB72" s="44" t="n"/>
      <c r="AC72" s="44" t="n"/>
      <c r="AD72" s="44" t="n"/>
      <c r="AE72" s="44" t="n"/>
      <c r="AF72" s="44" t="n"/>
      <c r="AG72" s="44" t="n"/>
    </row>
    <row r="73" ht="15.75" customHeight="1" s="157">
      <c r="A73" s="44" t="n"/>
      <c r="B73" s="44" t="inlineStr">
        <is>
          <t>CO</t>
        </is>
      </c>
      <c r="C73" s="44" t="inlineStr">
        <is>
          <t>Generation</t>
        </is>
      </c>
      <c r="D73" s="44" t="inlineStr">
        <is>
          <t>Offshore Wind</t>
        </is>
      </c>
      <c r="E73" s="44">
        <f>LOOKUP(D73,$U$2:$V$15,$V$2:$V$15)</f>
        <v/>
      </c>
      <c r="F73" s="44" t="n">
        <v>0</v>
      </c>
      <c r="G73" s="44">
        <f>AVERAGE(F73,H73)</f>
        <v/>
      </c>
      <c r="H73" s="44" t="n">
        <v>0</v>
      </c>
      <c r="I73" s="44">
        <f>AVERAGE(H73,J73)</f>
        <v/>
      </c>
      <c r="J73" s="44" t="n">
        <v>0</v>
      </c>
      <c r="K73" s="44">
        <f>AVERAGE(J73,L73)</f>
        <v/>
      </c>
      <c r="L73" s="44" t="n">
        <v>0</v>
      </c>
      <c r="M73" s="44">
        <f>AVERAGE(L73,N73)</f>
        <v/>
      </c>
      <c r="N73" s="44" t="n">
        <v>0</v>
      </c>
      <c r="O73" s="44">
        <f>AVERAGE(N73,P73)</f>
        <v/>
      </c>
      <c r="P73" s="44" t="n">
        <v>0</v>
      </c>
      <c r="Q73" s="44">
        <f>AVERAGE(P73,R73)</f>
        <v/>
      </c>
      <c r="R73" s="44" t="n">
        <v>0</v>
      </c>
      <c r="S73" s="44" t="n"/>
      <c r="T73" s="44" t="n"/>
      <c r="U73" s="44" t="n"/>
      <c r="V73" s="44" t="n"/>
      <c r="W73" s="44" t="n"/>
      <c r="X73" s="44" t="n"/>
      <c r="Y73" s="44" t="n"/>
      <c r="Z73" s="44" t="n"/>
      <c r="AA73" s="44" t="n"/>
      <c r="AB73" s="44" t="n"/>
      <c r="AC73" s="44" t="n"/>
      <c r="AD73" s="44" t="n"/>
      <c r="AE73" s="44" t="n"/>
      <c r="AF73" s="44" t="n"/>
      <c r="AG73" s="44" t="n"/>
    </row>
    <row r="74" ht="15.75" customHeight="1" s="157">
      <c r="A74" s="44" t="n"/>
      <c r="B74" s="44" t="inlineStr">
        <is>
          <t>CO</t>
        </is>
      </c>
      <c r="C74" s="44" t="inlineStr">
        <is>
          <t>Generation</t>
        </is>
      </c>
      <c r="D74" s="44" t="inlineStr">
        <is>
          <t>Oil-Gas-Steam</t>
        </is>
      </c>
      <c r="E74" s="44">
        <f>LOOKUP(D74,$U$2:$V$15,$V$2:$V$15)</f>
        <v/>
      </c>
      <c r="F74" s="44" t="n">
        <v>28834.38432</v>
      </c>
      <c r="G74" s="44">
        <f>AVERAGE(F74,H74)</f>
        <v/>
      </c>
      <c r="H74" s="44" t="n">
        <v>28834.38432</v>
      </c>
      <c r="I74" s="44">
        <f>AVERAGE(H74,J74)</f>
        <v/>
      </c>
      <c r="J74" s="44" t="n">
        <v>28834.38432</v>
      </c>
      <c r="K74" s="44">
        <f>AVERAGE(J74,L74)</f>
        <v/>
      </c>
      <c r="L74" s="44" t="n">
        <v>28834.38432</v>
      </c>
      <c r="M74" s="44">
        <f>AVERAGE(L74,N74)</f>
        <v/>
      </c>
      <c r="N74" s="44" t="n">
        <v>28834.38432</v>
      </c>
      <c r="O74" s="44">
        <f>AVERAGE(N74,P74)</f>
        <v/>
      </c>
      <c r="P74" s="44" t="n">
        <v>28834.38432</v>
      </c>
      <c r="Q74" s="44">
        <f>AVERAGE(P74,R74)</f>
        <v/>
      </c>
      <c r="R74" s="44" t="n">
        <v>28834.38432</v>
      </c>
      <c r="S74" s="44" t="n"/>
      <c r="T74" s="44" t="n"/>
      <c r="U74" s="44" t="n"/>
      <c r="V74" s="44" t="n"/>
      <c r="W74" s="44" t="n"/>
      <c r="X74" s="44" t="n"/>
      <c r="Y74" s="44" t="n"/>
      <c r="Z74" s="44" t="n"/>
      <c r="AA74" s="44" t="n"/>
      <c r="AB74" s="44" t="n"/>
      <c r="AC74" s="44" t="n"/>
      <c r="AD74" s="44" t="n"/>
      <c r="AE74" s="44" t="n"/>
      <c r="AF74" s="44" t="n"/>
      <c r="AG74" s="44" t="n"/>
    </row>
    <row r="75" ht="15.75" customHeight="1" s="157">
      <c r="A75" s="44" t="n"/>
      <c r="B75" s="44" t="inlineStr">
        <is>
          <t>CO</t>
        </is>
      </c>
      <c r="C75" s="44" t="inlineStr">
        <is>
          <t>Generation</t>
        </is>
      </c>
      <c r="D75" s="44" t="inlineStr">
        <is>
          <t>Rooftop PV</t>
        </is>
      </c>
      <c r="E75" s="44">
        <f>LOOKUP(D75,$U$2:$V$15,$V$2:$V$15)</f>
        <v/>
      </c>
      <c r="F75" s="44" t="n">
        <v>903079.9742000001</v>
      </c>
      <c r="G75" s="44">
        <f>AVERAGE(F75,H75)</f>
        <v/>
      </c>
      <c r="H75" s="44" t="n">
        <v>1053730.355</v>
      </c>
      <c r="I75" s="44">
        <f>AVERAGE(H75,J75)</f>
        <v/>
      </c>
      <c r="J75" s="44" t="n">
        <v>1202706.302</v>
      </c>
      <c r="K75" s="44">
        <f>AVERAGE(J75,L75)</f>
        <v/>
      </c>
      <c r="L75" s="44" t="n">
        <v>1363466.791</v>
      </c>
      <c r="M75" s="44">
        <f>AVERAGE(L75,N75)</f>
        <v/>
      </c>
      <c r="N75" s="44" t="n">
        <v>1564305.081</v>
      </c>
      <c r="O75" s="44">
        <f>AVERAGE(N75,P75)</f>
        <v/>
      </c>
      <c r="P75" s="44" t="n">
        <v>1811653.187</v>
      </c>
      <c r="Q75" s="44">
        <f>AVERAGE(P75,R75)</f>
        <v/>
      </c>
      <c r="R75" s="44" t="n">
        <v>2100163.378</v>
      </c>
      <c r="S75" s="44" t="n"/>
      <c r="T75" s="44" t="n"/>
      <c r="U75" s="44" t="n"/>
      <c r="V75" s="44" t="n"/>
      <c r="W75" s="44" t="n"/>
      <c r="X75" s="44" t="n"/>
      <c r="Y75" s="44" t="n"/>
      <c r="Z75" s="44" t="n"/>
      <c r="AA75" s="44" t="n"/>
      <c r="AB75" s="44" t="n"/>
      <c r="AC75" s="44" t="n"/>
      <c r="AD75" s="44" t="n"/>
      <c r="AE75" s="44" t="n"/>
      <c r="AF75" s="44" t="n"/>
      <c r="AG75" s="44" t="n"/>
    </row>
    <row r="76" ht="15.75" customHeight="1" s="157">
      <c r="A76" s="44" t="n"/>
      <c r="B76" s="44" t="inlineStr">
        <is>
          <t>CO</t>
        </is>
      </c>
      <c r="C76" s="44" t="inlineStr">
        <is>
          <t>Generation</t>
        </is>
      </c>
      <c r="D76" s="44" t="inlineStr">
        <is>
          <t>Storage</t>
        </is>
      </c>
      <c r="E76" s="44">
        <f>LOOKUP(D76,$U$2:$V$15,$V$2:$V$15)</f>
        <v/>
      </c>
      <c r="F76" s="44" t="n">
        <v>0</v>
      </c>
      <c r="G76" s="44" t="n">
        <v>0</v>
      </c>
      <c r="H76" s="44" t="n">
        <v>0</v>
      </c>
      <c r="I76" s="44" t="n">
        <v>0</v>
      </c>
      <c r="J76" s="44" t="n">
        <v>0</v>
      </c>
      <c r="K76" s="44" t="n">
        <v>0</v>
      </c>
      <c r="L76" s="44" t="n">
        <v>0</v>
      </c>
      <c r="M76" s="44" t="n">
        <v>0</v>
      </c>
      <c r="N76" s="44" t="n">
        <v>0</v>
      </c>
      <c r="O76" s="44" t="n">
        <v>0</v>
      </c>
      <c r="P76" s="44" t="n">
        <v>0</v>
      </c>
      <c r="Q76" s="44" t="n">
        <v>0</v>
      </c>
      <c r="R76" s="44" t="n">
        <v>0</v>
      </c>
      <c r="S76" s="44" t="n"/>
      <c r="T76" s="44" t="n"/>
      <c r="U76" s="44" t="n"/>
      <c r="V76" s="44" t="n"/>
      <c r="W76" s="44" t="n"/>
      <c r="X76" s="44" t="n"/>
      <c r="Y76" s="44" t="n"/>
      <c r="Z76" s="44" t="n"/>
      <c r="AA76" s="44" t="n"/>
      <c r="AB76" s="44" t="n"/>
      <c r="AC76" s="44" t="n"/>
      <c r="AD76" s="44" t="n"/>
      <c r="AE76" s="44" t="n"/>
      <c r="AF76" s="44" t="n"/>
      <c r="AG76" s="44" t="n"/>
    </row>
    <row r="77" ht="15.75" customHeight="1" s="157">
      <c r="A77" s="44" t="n"/>
      <c r="B77" s="44" t="inlineStr">
        <is>
          <t>CO</t>
        </is>
      </c>
      <c r="C77" s="44" t="inlineStr">
        <is>
          <t>Generation</t>
        </is>
      </c>
      <c r="D77" s="44" t="inlineStr">
        <is>
          <t>Utility PV</t>
        </is>
      </c>
      <c r="E77" s="44">
        <f>LOOKUP(D77,$U$2:$V$15,$V$2:$V$15)</f>
        <v/>
      </c>
      <c r="F77" s="44" t="n">
        <v>1243975.716</v>
      </c>
      <c r="G77" s="44">
        <f>AVERAGE(F77,H77)</f>
        <v/>
      </c>
      <c r="H77" s="44" t="n">
        <v>1253714.348</v>
      </c>
      <c r="I77" s="44">
        <f>AVERAGE(H77,J77)</f>
        <v/>
      </c>
      <c r="J77" s="44" t="n">
        <v>1253714.348</v>
      </c>
      <c r="K77" s="44">
        <f>AVERAGE(J77,L77)</f>
        <v/>
      </c>
      <c r="L77" s="44" t="n">
        <v>2654682.44</v>
      </c>
      <c r="M77" s="44">
        <f>AVERAGE(L77,N77)</f>
        <v/>
      </c>
      <c r="N77" s="44" t="n">
        <v>2628148.953</v>
      </c>
      <c r="O77" s="44">
        <f>AVERAGE(N77,P77)</f>
        <v/>
      </c>
      <c r="P77" s="44" t="n">
        <v>4793234.571</v>
      </c>
      <c r="Q77" s="44">
        <f>AVERAGE(P77,R77)</f>
        <v/>
      </c>
      <c r="R77" s="44" t="n">
        <v>4745468.426</v>
      </c>
      <c r="S77" s="44" t="n"/>
      <c r="T77" s="44" t="n"/>
      <c r="U77" s="44" t="n"/>
      <c r="V77" s="44" t="n"/>
      <c r="W77" s="44" t="n"/>
      <c r="X77" s="44" t="n"/>
      <c r="Y77" s="44" t="n"/>
      <c r="Z77" s="44" t="n"/>
      <c r="AA77" s="44" t="n"/>
      <c r="AB77" s="44" t="n"/>
      <c r="AC77" s="44" t="n"/>
      <c r="AD77" s="44" t="n"/>
      <c r="AE77" s="44" t="n"/>
      <c r="AF77" s="44" t="n"/>
      <c r="AG77" s="44" t="n"/>
    </row>
    <row r="78" ht="15.75" customHeight="1" s="157">
      <c r="A78" s="44" t="n"/>
      <c r="B78" s="44" t="inlineStr">
        <is>
          <t>CT</t>
        </is>
      </c>
      <c r="C78" s="44" t="inlineStr">
        <is>
          <t>Generation</t>
        </is>
      </c>
      <c r="D78" s="44" t="inlineStr">
        <is>
          <t>Biopower</t>
        </is>
      </c>
      <c r="E78" s="44">
        <f>LOOKUP(D78,$U$2:$V$15,$V$2:$V$15)</f>
        <v/>
      </c>
      <c r="F78" s="44" t="n">
        <v>4950.688889</v>
      </c>
      <c r="G78" s="44">
        <f>AVERAGE(F78,H78)</f>
        <v/>
      </c>
      <c r="H78" s="44" t="n">
        <v>49611.99859</v>
      </c>
      <c r="I78" s="44">
        <f>AVERAGE(H78,J78)</f>
        <v/>
      </c>
      <c r="J78" s="44" t="n">
        <v>4950.688889</v>
      </c>
      <c r="K78" s="44">
        <f>AVERAGE(J78,L78)</f>
        <v/>
      </c>
      <c r="L78" s="44" t="n">
        <v>4950.688889</v>
      </c>
      <c r="M78" s="44">
        <f>AVERAGE(L78,N78)</f>
        <v/>
      </c>
      <c r="N78" s="44" t="n">
        <v>4950.688889</v>
      </c>
      <c r="O78" s="44">
        <f>AVERAGE(N78,P78)</f>
        <v/>
      </c>
      <c r="P78" s="44" t="n">
        <v>4950.688889</v>
      </c>
      <c r="Q78" s="44">
        <f>AVERAGE(P78,R78)</f>
        <v/>
      </c>
      <c r="R78" s="44" t="n">
        <v>4950.688889</v>
      </c>
      <c r="S78" s="44" t="n"/>
      <c r="T78" s="44" t="n"/>
      <c r="U78" s="44" t="n"/>
      <c r="V78" s="44" t="n"/>
      <c r="W78" s="44" t="n"/>
      <c r="X78" s="44" t="n"/>
      <c r="Y78" s="44" t="n"/>
      <c r="Z78" s="44" t="n"/>
      <c r="AA78" s="44" t="n"/>
      <c r="AB78" s="44" t="n"/>
      <c r="AC78" s="44" t="n"/>
      <c r="AD78" s="44" t="n"/>
      <c r="AE78" s="44" t="n"/>
      <c r="AF78" s="44" t="n"/>
      <c r="AG78" s="44" t="n"/>
    </row>
    <row r="79" ht="15.75" customHeight="1" s="157">
      <c r="A79" s="44" t="n"/>
      <c r="B79" s="44" t="inlineStr">
        <is>
          <t>CT</t>
        </is>
      </c>
      <c r="C79" s="44" t="inlineStr">
        <is>
          <t>Generation</t>
        </is>
      </c>
      <c r="D79" s="44" t="inlineStr">
        <is>
          <t>Coal</t>
        </is>
      </c>
      <c r="E79" s="44">
        <f>LOOKUP(D79,$U$2:$V$15,$V$2:$V$15)</f>
        <v/>
      </c>
      <c r="F79" s="44" t="n">
        <v>0</v>
      </c>
      <c r="G79" s="44">
        <f>AVERAGE(F79,H79)</f>
        <v/>
      </c>
      <c r="H79" s="44" t="n">
        <v>0</v>
      </c>
      <c r="I79" s="44">
        <f>AVERAGE(H79,J79)</f>
        <v/>
      </c>
      <c r="J79" s="44" t="n">
        <v>0</v>
      </c>
      <c r="K79" s="44">
        <f>AVERAGE(J79,L79)</f>
        <v/>
      </c>
      <c r="L79" s="44" t="n">
        <v>0</v>
      </c>
      <c r="M79" s="44">
        <f>AVERAGE(L79,N79)</f>
        <v/>
      </c>
      <c r="N79" s="44" t="n">
        <v>0</v>
      </c>
      <c r="O79" s="44">
        <f>AVERAGE(N79,P79)</f>
        <v/>
      </c>
      <c r="P79" s="44" t="n">
        <v>0</v>
      </c>
      <c r="Q79" s="44">
        <f>AVERAGE(P79,R79)</f>
        <v/>
      </c>
      <c r="R79" s="44" t="n">
        <v>0</v>
      </c>
      <c r="S79" s="44" t="n"/>
      <c r="T79" s="44" t="n"/>
      <c r="U79" s="44" t="n"/>
      <c r="V79" s="44" t="n"/>
      <c r="W79" s="44" t="n"/>
      <c r="X79" s="44" t="n"/>
      <c r="Y79" s="44" t="n"/>
      <c r="Z79" s="44" t="n"/>
      <c r="AA79" s="44" t="n"/>
      <c r="AB79" s="44" t="n"/>
      <c r="AC79" s="44" t="n"/>
      <c r="AD79" s="44" t="n"/>
      <c r="AE79" s="44" t="n"/>
      <c r="AF79" s="44" t="n"/>
      <c r="AG79" s="44" t="n"/>
    </row>
    <row r="80" ht="15.75" customHeight="1" s="157">
      <c r="A80" s="44" t="n"/>
      <c r="B80" s="44" t="inlineStr">
        <is>
          <t>CT</t>
        </is>
      </c>
      <c r="C80" s="44" t="inlineStr">
        <is>
          <t>Generation</t>
        </is>
      </c>
      <c r="D80" s="44" t="inlineStr">
        <is>
          <t>CSP</t>
        </is>
      </c>
      <c r="E80" s="44">
        <f>LOOKUP(D80,$U$2:$V$15,$V$2:$V$15)</f>
        <v/>
      </c>
      <c r="F80" s="44" t="n">
        <v>0</v>
      </c>
      <c r="G80" s="44">
        <f>AVERAGE(F80,H80)</f>
        <v/>
      </c>
      <c r="H80" s="44" t="n">
        <v>0</v>
      </c>
      <c r="I80" s="44">
        <f>AVERAGE(H80,J80)</f>
        <v/>
      </c>
      <c r="J80" s="44" t="n">
        <v>0</v>
      </c>
      <c r="K80" s="44">
        <f>AVERAGE(J80,L80)</f>
        <v/>
      </c>
      <c r="L80" s="44" t="n">
        <v>0</v>
      </c>
      <c r="M80" s="44">
        <f>AVERAGE(L80,N80)</f>
        <v/>
      </c>
      <c r="N80" s="44" t="n">
        <v>0</v>
      </c>
      <c r="O80" s="44">
        <f>AVERAGE(N80,P80)</f>
        <v/>
      </c>
      <c r="P80" s="44" t="n">
        <v>0</v>
      </c>
      <c r="Q80" s="44">
        <f>AVERAGE(P80,R80)</f>
        <v/>
      </c>
      <c r="R80" s="44" t="n">
        <v>0</v>
      </c>
      <c r="S80" s="44" t="n"/>
      <c r="T80" s="44" t="n"/>
      <c r="U80" s="44" t="n"/>
      <c r="V80" s="44" t="n"/>
      <c r="W80" s="44" t="n"/>
      <c r="X80" s="44" t="n"/>
      <c r="Y80" s="44" t="n"/>
      <c r="Z80" s="44" t="n"/>
      <c r="AA80" s="44" t="n"/>
      <c r="AB80" s="44" t="n"/>
      <c r="AC80" s="44" t="n"/>
      <c r="AD80" s="44" t="n"/>
      <c r="AE80" s="44" t="n"/>
      <c r="AF80" s="44" t="n"/>
      <c r="AG80" s="44" t="n"/>
    </row>
    <row r="81" ht="15.75" customHeight="1" s="157">
      <c r="A81" s="44" t="n"/>
      <c r="B81" s="44" t="inlineStr">
        <is>
          <t>CT</t>
        </is>
      </c>
      <c r="C81" s="44" t="inlineStr">
        <is>
          <t>Generation</t>
        </is>
      </c>
      <c r="D81" s="44" t="inlineStr">
        <is>
          <t>Geothermal</t>
        </is>
      </c>
      <c r="E81" s="44">
        <f>LOOKUP(D81,$U$2:$V$15,$V$2:$V$15)</f>
        <v/>
      </c>
      <c r="F81" s="44" t="n">
        <v>0</v>
      </c>
      <c r="G81" s="44">
        <f>AVERAGE(F81,H81)</f>
        <v/>
      </c>
      <c r="H81" s="44" t="n">
        <v>0</v>
      </c>
      <c r="I81" s="44">
        <f>AVERAGE(H81,J81)</f>
        <v/>
      </c>
      <c r="J81" s="44" t="n">
        <v>0</v>
      </c>
      <c r="K81" s="44">
        <f>AVERAGE(J81,L81)</f>
        <v/>
      </c>
      <c r="L81" s="44" t="n">
        <v>0</v>
      </c>
      <c r="M81" s="44">
        <f>AVERAGE(L81,N81)</f>
        <v/>
      </c>
      <c r="N81" s="44" t="n">
        <v>0</v>
      </c>
      <c r="O81" s="44">
        <f>AVERAGE(N81,P81)</f>
        <v/>
      </c>
      <c r="P81" s="44" t="n">
        <v>0</v>
      </c>
      <c r="Q81" s="44">
        <f>AVERAGE(P81,R81)</f>
        <v/>
      </c>
      <c r="R81" s="44" t="n">
        <v>0</v>
      </c>
      <c r="S81" s="44" t="n"/>
      <c r="T81" s="44" t="n"/>
      <c r="U81" s="44" t="n"/>
      <c r="V81" s="44" t="n"/>
      <c r="W81" s="44" t="n"/>
      <c r="X81" s="44" t="n"/>
      <c r="Y81" s="44" t="n"/>
      <c r="Z81" s="44" t="n"/>
      <c r="AA81" s="44" t="n"/>
      <c r="AB81" s="44" t="n"/>
      <c r="AC81" s="44" t="n"/>
      <c r="AD81" s="44" t="n"/>
      <c r="AE81" s="44" t="n"/>
      <c r="AF81" s="44" t="n"/>
      <c r="AG81" s="44" t="n"/>
    </row>
    <row r="82" ht="15.75" customHeight="1" s="157">
      <c r="A82" s="44" t="n"/>
      <c r="B82" s="44" t="inlineStr">
        <is>
          <t>CT</t>
        </is>
      </c>
      <c r="C82" s="44" t="inlineStr">
        <is>
          <t>Generation</t>
        </is>
      </c>
      <c r="D82" s="44" t="inlineStr">
        <is>
          <t>Hydro</t>
        </is>
      </c>
      <c r="E82" s="44">
        <f>LOOKUP(D82,$U$2:$V$15,$V$2:$V$15)</f>
        <v/>
      </c>
      <c r="F82" s="44" t="n">
        <v>440110.6601</v>
      </c>
      <c r="G82" s="44">
        <f>AVERAGE(F82,H82)</f>
        <v/>
      </c>
      <c r="H82" s="44" t="n">
        <v>457542.1194</v>
      </c>
      <c r="I82" s="44">
        <f>AVERAGE(H82,J82)</f>
        <v/>
      </c>
      <c r="J82" s="44" t="n">
        <v>457542.1194</v>
      </c>
      <c r="K82" s="44">
        <f>AVERAGE(J82,L82)</f>
        <v/>
      </c>
      <c r="L82" s="44" t="n">
        <v>457542.1194</v>
      </c>
      <c r="M82" s="44">
        <f>AVERAGE(L82,N82)</f>
        <v/>
      </c>
      <c r="N82" s="44" t="n">
        <v>457542.1194</v>
      </c>
      <c r="O82" s="44">
        <f>AVERAGE(N82,P82)</f>
        <v/>
      </c>
      <c r="P82" s="44" t="n">
        <v>457542.1194</v>
      </c>
      <c r="Q82" s="44">
        <f>AVERAGE(P82,R82)</f>
        <v/>
      </c>
      <c r="R82" s="44" t="n">
        <v>457542.1194</v>
      </c>
      <c r="S82" s="44" t="n"/>
      <c r="T82" s="44" t="n"/>
      <c r="U82" s="44" t="n"/>
      <c r="V82" s="44" t="n"/>
      <c r="W82" s="44" t="n"/>
      <c r="X82" s="44" t="n"/>
      <c r="Y82" s="44" t="n"/>
      <c r="Z82" s="44" t="n"/>
      <c r="AA82" s="44" t="n"/>
      <c r="AB82" s="44" t="n"/>
      <c r="AC82" s="44" t="n"/>
      <c r="AD82" s="44" t="n"/>
      <c r="AE82" s="44" t="n"/>
      <c r="AF82" s="44" t="n"/>
      <c r="AG82" s="44" t="n"/>
    </row>
    <row r="83" ht="15.75" customHeight="1" s="157">
      <c r="A83" s="44" t="n"/>
      <c r="B83" s="44" t="inlineStr">
        <is>
          <t>CT</t>
        </is>
      </c>
      <c r="C83" s="44" t="inlineStr">
        <is>
          <t>Generation</t>
        </is>
      </c>
      <c r="D83" s="44" t="inlineStr">
        <is>
          <t>Imports</t>
        </is>
      </c>
      <c r="E83" s="44">
        <f>LOOKUP(D83,$U$2:$V$15,$V$2:$V$15)</f>
        <v/>
      </c>
      <c r="F83" s="44" t="n">
        <v>0</v>
      </c>
      <c r="G83" s="44">
        <f>AVERAGE(F83,H83)</f>
        <v/>
      </c>
      <c r="H83" s="44" t="n">
        <v>0</v>
      </c>
      <c r="I83" s="44">
        <f>AVERAGE(H83,J83)</f>
        <v/>
      </c>
      <c r="J83" s="44" t="n">
        <v>0</v>
      </c>
      <c r="K83" s="44">
        <f>AVERAGE(J83,L83)</f>
        <v/>
      </c>
      <c r="L83" s="44" t="n">
        <v>0</v>
      </c>
      <c r="M83" s="44">
        <f>AVERAGE(L83,N83)</f>
        <v/>
      </c>
      <c r="N83" s="44" t="n">
        <v>0</v>
      </c>
      <c r="O83" s="44">
        <f>AVERAGE(N83,P83)</f>
        <v/>
      </c>
      <c r="P83" s="44" t="n">
        <v>0</v>
      </c>
      <c r="Q83" s="44">
        <f>AVERAGE(P83,R83)</f>
        <v/>
      </c>
      <c r="R83" s="44" t="n">
        <v>0</v>
      </c>
      <c r="S83" s="44" t="n"/>
      <c r="T83" s="44" t="n"/>
      <c r="U83" s="44" t="n"/>
      <c r="V83" s="44" t="n"/>
      <c r="W83" s="44" t="n"/>
      <c r="X83" s="44" t="n"/>
      <c r="Y83" s="44" t="n"/>
      <c r="Z83" s="44" t="n"/>
      <c r="AA83" s="44" t="n"/>
      <c r="AB83" s="44" t="n"/>
      <c r="AC83" s="44" t="n"/>
      <c r="AD83" s="44" t="n"/>
      <c r="AE83" s="44" t="n"/>
      <c r="AF83" s="44" t="n"/>
      <c r="AG83" s="44" t="n"/>
    </row>
    <row r="84" ht="15.75" customHeight="1" s="157">
      <c r="A84" s="44" t="n"/>
      <c r="B84" s="44" t="inlineStr">
        <is>
          <t>CT</t>
        </is>
      </c>
      <c r="C84" s="44" t="inlineStr">
        <is>
          <t>Generation</t>
        </is>
      </c>
      <c r="D84" s="44" t="inlineStr">
        <is>
          <t>Land-based Wind</t>
        </is>
      </c>
      <c r="E84" s="44">
        <f>LOOKUP(D84,$U$2:$V$15,$V$2:$V$15)</f>
        <v/>
      </c>
      <c r="F84" s="44" t="n">
        <v>3454.403232</v>
      </c>
      <c r="G84" s="44">
        <f>AVERAGE(F84,H84)</f>
        <v/>
      </c>
      <c r="H84" s="44" t="n">
        <v>3454.403232</v>
      </c>
      <c r="I84" s="44">
        <f>AVERAGE(H84,J84)</f>
        <v/>
      </c>
      <c r="J84" s="44" t="n">
        <v>285890.6454</v>
      </c>
      <c r="K84" s="44">
        <f>AVERAGE(J84,L84)</f>
        <v/>
      </c>
      <c r="L84" s="44" t="n">
        <v>285890.6454</v>
      </c>
      <c r="M84" s="44">
        <f>AVERAGE(L84,N84)</f>
        <v/>
      </c>
      <c r="N84" s="44" t="n">
        <v>285890.6454</v>
      </c>
      <c r="O84" s="44">
        <f>AVERAGE(N84,P84)</f>
        <v/>
      </c>
      <c r="P84" s="44" t="n">
        <v>652558.1331</v>
      </c>
      <c r="Q84" s="44">
        <f>AVERAGE(P84,R84)</f>
        <v/>
      </c>
      <c r="R84" s="44" t="n">
        <v>652551.6834</v>
      </c>
      <c r="S84" s="44" t="n"/>
      <c r="T84" s="44" t="n"/>
      <c r="U84" s="44" t="n"/>
      <c r="V84" s="44" t="n"/>
      <c r="W84" s="44" t="n"/>
      <c r="X84" s="44" t="n"/>
      <c r="Y84" s="44" t="n"/>
      <c r="Z84" s="44" t="n"/>
      <c r="AA84" s="44" t="n"/>
      <c r="AB84" s="44" t="n"/>
      <c r="AC84" s="44" t="n"/>
      <c r="AD84" s="44" t="n"/>
      <c r="AE84" s="44" t="n"/>
      <c r="AF84" s="44" t="n"/>
      <c r="AG84" s="44" t="n"/>
    </row>
    <row r="85" ht="15.75" customHeight="1" s="157">
      <c r="A85" s="44" t="n"/>
      <c r="B85" s="44" t="inlineStr">
        <is>
          <t>CT</t>
        </is>
      </c>
      <c r="C85" s="44" t="inlineStr">
        <is>
          <t>Generation</t>
        </is>
      </c>
      <c r="D85" s="44" t="inlineStr">
        <is>
          <t>NG-CC</t>
        </is>
      </c>
      <c r="E85" s="44">
        <f>LOOKUP(D85,$U$2:$V$15,$V$2:$V$15)</f>
        <v/>
      </c>
      <c r="F85" s="44" t="n">
        <v>25331603.52</v>
      </c>
      <c r="G85" s="44">
        <f>AVERAGE(F85,H85)</f>
        <v/>
      </c>
      <c r="H85" s="44" t="n">
        <v>29887310.35</v>
      </c>
      <c r="I85" s="44">
        <f>AVERAGE(H85,J85)</f>
        <v/>
      </c>
      <c r="J85" s="44" t="n">
        <v>29887310.35</v>
      </c>
      <c r="K85" s="44">
        <f>AVERAGE(J85,L85)</f>
        <v/>
      </c>
      <c r="L85" s="44" t="n">
        <v>29340528.3</v>
      </c>
      <c r="M85" s="44">
        <f>AVERAGE(L85,N85)</f>
        <v/>
      </c>
      <c r="N85" s="44" t="n">
        <v>27852309.72</v>
      </c>
      <c r="O85" s="44">
        <f>AVERAGE(N85,P85)</f>
        <v/>
      </c>
      <c r="P85" s="44" t="n">
        <v>25740064.08</v>
      </c>
      <c r="Q85" s="44">
        <f>AVERAGE(P85,R85)</f>
        <v/>
      </c>
      <c r="R85" s="44" t="n">
        <v>22325737.62</v>
      </c>
      <c r="S85" s="44" t="n"/>
      <c r="T85" s="44" t="n"/>
      <c r="U85" s="44" t="n"/>
      <c r="V85" s="44" t="n"/>
      <c r="W85" s="44" t="n"/>
      <c r="X85" s="44" t="n"/>
      <c r="Y85" s="44" t="n"/>
      <c r="Z85" s="44" t="n"/>
      <c r="AA85" s="44" t="n"/>
      <c r="AB85" s="44" t="n"/>
      <c r="AC85" s="44" t="n"/>
      <c r="AD85" s="44" t="n"/>
      <c r="AE85" s="44" t="n"/>
      <c r="AF85" s="44" t="n"/>
      <c r="AG85" s="44" t="n"/>
    </row>
    <row r="86" ht="15.75" customHeight="1" s="157">
      <c r="A86" s="44" t="n"/>
      <c r="B86" s="44" t="inlineStr">
        <is>
          <t>CT</t>
        </is>
      </c>
      <c r="C86" s="44" t="inlineStr">
        <is>
          <t>Generation</t>
        </is>
      </c>
      <c r="D86" s="44" t="inlineStr">
        <is>
          <t>NG-CT</t>
        </is>
      </c>
      <c r="E86" s="44">
        <f>LOOKUP(D86,$U$2:$V$15,$V$2:$V$15)</f>
        <v/>
      </c>
      <c r="F86" s="44" t="n">
        <v>42819.68</v>
      </c>
      <c r="G86" s="44">
        <f>AVERAGE(F86,H86)</f>
        <v/>
      </c>
      <c r="H86" s="44" t="n">
        <v>42819.68</v>
      </c>
      <c r="I86" s="44">
        <f>AVERAGE(H86,J86)</f>
        <v/>
      </c>
      <c r="J86" s="44" t="n">
        <v>31497.84</v>
      </c>
      <c r="K86" s="44">
        <f>AVERAGE(J86,L86)</f>
        <v/>
      </c>
      <c r="L86" s="44" t="n">
        <v>31497.84</v>
      </c>
      <c r="M86" s="44">
        <f>AVERAGE(L86,N86)</f>
        <v/>
      </c>
      <c r="N86" s="44" t="n">
        <v>31497.84</v>
      </c>
      <c r="O86" s="44">
        <f>AVERAGE(N86,P86)</f>
        <v/>
      </c>
      <c r="P86" s="44" t="n">
        <v>31497.84</v>
      </c>
      <c r="Q86" s="44">
        <f>AVERAGE(P86,R86)</f>
        <v/>
      </c>
      <c r="R86" s="44" t="n">
        <v>31497.84</v>
      </c>
      <c r="S86" s="44" t="n"/>
      <c r="T86" s="44" t="n"/>
      <c r="U86" s="44" t="n"/>
      <c r="V86" s="44" t="n"/>
      <c r="W86" s="44" t="n"/>
      <c r="X86" s="44" t="n"/>
      <c r="Y86" s="44" t="n"/>
      <c r="Z86" s="44" t="n"/>
      <c r="AA86" s="44" t="n"/>
      <c r="AB86" s="44" t="n"/>
      <c r="AC86" s="44" t="n"/>
      <c r="AD86" s="44" t="n"/>
      <c r="AE86" s="44" t="n"/>
      <c r="AF86" s="44" t="n"/>
      <c r="AG86" s="44" t="n"/>
    </row>
    <row r="87" ht="15.75" customHeight="1" s="157">
      <c r="A87" s="44" t="n"/>
      <c r="B87" s="44" t="inlineStr">
        <is>
          <t>CT</t>
        </is>
      </c>
      <c r="C87" s="44" t="inlineStr">
        <is>
          <t>Generation</t>
        </is>
      </c>
      <c r="D87" s="44" t="inlineStr">
        <is>
          <t>Nuclear</t>
        </is>
      </c>
      <c r="E87" s="44">
        <f>LOOKUP(D87,$U$2:$V$15,$V$2:$V$15)</f>
        <v/>
      </c>
      <c r="F87" s="44" t="n">
        <v>16504259.43</v>
      </c>
      <c r="G87" s="44">
        <f>AVERAGE(F87,H87)</f>
        <v/>
      </c>
      <c r="H87" s="44" t="n">
        <v>16504259.43</v>
      </c>
      <c r="I87" s="44">
        <f>AVERAGE(H87,J87)</f>
        <v/>
      </c>
      <c r="J87" s="44" t="n">
        <v>16504259.43</v>
      </c>
      <c r="K87" s="44">
        <f>AVERAGE(J87,L87)</f>
        <v/>
      </c>
      <c r="L87" s="44" t="n">
        <v>16504259.43</v>
      </c>
      <c r="M87" s="44">
        <f>AVERAGE(L87,N87)</f>
        <v/>
      </c>
      <c r="N87" s="44" t="n">
        <v>16504259.43</v>
      </c>
      <c r="O87" s="44">
        <f>AVERAGE(N87,P87)</f>
        <v/>
      </c>
      <c r="P87" s="44" t="n">
        <v>16504259.43</v>
      </c>
      <c r="Q87" s="44">
        <f>AVERAGE(P87,R87)</f>
        <v/>
      </c>
      <c r="R87" s="44" t="n">
        <v>16504259.43</v>
      </c>
      <c r="S87" s="44" t="n"/>
      <c r="T87" s="44" t="n"/>
      <c r="U87" s="44" t="n"/>
      <c r="V87" s="44" t="n"/>
      <c r="W87" s="44" t="n"/>
      <c r="X87" s="44" t="n"/>
      <c r="Y87" s="44" t="n"/>
      <c r="Z87" s="44" t="n"/>
      <c r="AA87" s="44" t="n"/>
      <c r="AB87" s="44" t="n"/>
      <c r="AC87" s="44" t="n"/>
      <c r="AD87" s="44" t="n"/>
      <c r="AE87" s="44" t="n"/>
      <c r="AF87" s="44" t="n"/>
      <c r="AG87" s="44" t="n"/>
    </row>
    <row r="88" ht="15.75" customHeight="1" s="157">
      <c r="A88" s="44" t="n"/>
      <c r="B88" s="44" t="inlineStr">
        <is>
          <t>CT</t>
        </is>
      </c>
      <c r="C88" s="44" t="inlineStr">
        <is>
          <t>Generation</t>
        </is>
      </c>
      <c r="D88" s="44" t="inlineStr">
        <is>
          <t>Offshore Wind</t>
        </is>
      </c>
      <c r="E88" s="44">
        <f>LOOKUP(D88,$U$2:$V$15,$V$2:$V$15)</f>
        <v/>
      </c>
      <c r="F88" s="44" t="n">
        <v>0</v>
      </c>
      <c r="G88" s="44">
        <f>AVERAGE(F88,H88)</f>
        <v/>
      </c>
      <c r="H88" s="44" t="n">
        <v>0</v>
      </c>
      <c r="I88" s="44">
        <f>AVERAGE(H88,J88)</f>
        <v/>
      </c>
      <c r="J88" s="44" t="n">
        <v>0</v>
      </c>
      <c r="K88" s="44">
        <f>AVERAGE(J88,L88)</f>
        <v/>
      </c>
      <c r="L88" s="44" t="n">
        <v>1143568.488</v>
      </c>
      <c r="M88" s="44">
        <f>AVERAGE(L88,N88)</f>
        <v/>
      </c>
      <c r="N88" s="44" t="n">
        <v>1143568.488</v>
      </c>
      <c r="O88" s="44">
        <f>AVERAGE(N88,P88)</f>
        <v/>
      </c>
      <c r="P88" s="44" t="n">
        <v>1143568.488</v>
      </c>
      <c r="Q88" s="44">
        <f>AVERAGE(P88,R88)</f>
        <v/>
      </c>
      <c r="R88" s="44" t="n">
        <v>6876887.419</v>
      </c>
      <c r="S88" s="44" t="n"/>
      <c r="T88" s="44" t="n"/>
      <c r="U88" s="44" t="n"/>
      <c r="V88" s="44" t="n"/>
      <c r="W88" s="44" t="n"/>
      <c r="X88" s="44" t="n"/>
      <c r="Y88" s="44" t="n"/>
      <c r="Z88" s="44" t="n"/>
      <c r="AA88" s="44" t="n"/>
      <c r="AB88" s="44" t="n"/>
      <c r="AC88" s="44" t="n"/>
      <c r="AD88" s="44" t="n"/>
      <c r="AE88" s="44" t="n"/>
      <c r="AF88" s="44" t="n"/>
      <c r="AG88" s="44" t="n"/>
    </row>
    <row r="89" ht="15.75" customHeight="1" s="157">
      <c r="A89" s="44" t="n"/>
      <c r="B89" s="44" t="inlineStr">
        <is>
          <t>CT</t>
        </is>
      </c>
      <c r="C89" s="44" t="inlineStr">
        <is>
          <t>Generation</t>
        </is>
      </c>
      <c r="D89" s="44" t="inlineStr">
        <is>
          <t>Oil-Gas-Steam</t>
        </is>
      </c>
      <c r="E89" s="44">
        <f>LOOKUP(D89,$U$2:$V$15,$V$2:$V$15)</f>
        <v/>
      </c>
      <c r="F89" s="44" t="n">
        <v>756101.6333</v>
      </c>
      <c r="G89" s="44">
        <f>AVERAGE(F89,H89)</f>
        <v/>
      </c>
      <c r="H89" s="44" t="n">
        <v>756101.6333</v>
      </c>
      <c r="I89" s="44">
        <f>AVERAGE(H89,J89)</f>
        <v/>
      </c>
      <c r="J89" s="44" t="n">
        <v>756101.6333</v>
      </c>
      <c r="K89" s="44">
        <f>AVERAGE(J89,L89)</f>
        <v/>
      </c>
      <c r="L89" s="44" t="n">
        <v>756101.6333</v>
      </c>
      <c r="M89" s="44">
        <f>AVERAGE(L89,N89)</f>
        <v/>
      </c>
      <c r="N89" s="44" t="n">
        <v>756101.6333</v>
      </c>
      <c r="O89" s="44">
        <f>AVERAGE(N89,P89)</f>
        <v/>
      </c>
      <c r="P89" s="44" t="n">
        <v>756101.6333</v>
      </c>
      <c r="Q89" s="44">
        <f>AVERAGE(P89,R89)</f>
        <v/>
      </c>
      <c r="R89" s="44" t="n">
        <v>756101.6333</v>
      </c>
      <c r="S89" s="44" t="n"/>
      <c r="T89" s="44" t="n"/>
      <c r="U89" s="44" t="n"/>
      <c r="V89" s="44" t="n"/>
      <c r="W89" s="44" t="n"/>
      <c r="X89" s="44" t="n"/>
      <c r="Y89" s="44" t="n"/>
      <c r="Z89" s="44" t="n"/>
      <c r="AA89" s="44" t="n"/>
      <c r="AB89" s="44" t="n"/>
      <c r="AC89" s="44" t="n"/>
      <c r="AD89" s="44" t="n"/>
      <c r="AE89" s="44" t="n"/>
      <c r="AF89" s="44" t="n"/>
      <c r="AG89" s="44" t="n"/>
    </row>
    <row r="90" ht="15.75" customHeight="1" s="157">
      <c r="A90" s="44" t="n"/>
      <c r="B90" s="44" t="inlineStr">
        <is>
          <t>CT</t>
        </is>
      </c>
      <c r="C90" s="44" t="inlineStr">
        <is>
          <t>Generation</t>
        </is>
      </c>
      <c r="D90" s="44" t="inlineStr">
        <is>
          <t>Rooftop PV</t>
        </is>
      </c>
      <c r="E90" s="44">
        <f>LOOKUP(D90,$U$2:$V$15,$V$2:$V$15)</f>
        <v/>
      </c>
      <c r="F90" s="44" t="n">
        <v>639865.9081999999</v>
      </c>
      <c r="G90" s="44">
        <f>AVERAGE(F90,H90)</f>
        <v/>
      </c>
      <c r="H90" s="44" t="n">
        <v>766380.7732000001</v>
      </c>
      <c r="I90" s="44">
        <f>AVERAGE(H90,J90)</f>
        <v/>
      </c>
      <c r="J90" s="44" t="n">
        <v>884552.8259000001</v>
      </c>
      <c r="K90" s="44">
        <f>AVERAGE(J90,L90)</f>
        <v/>
      </c>
      <c r="L90" s="44" t="n">
        <v>923092.1014</v>
      </c>
      <c r="M90" s="44">
        <f>AVERAGE(L90,N90)</f>
        <v/>
      </c>
      <c r="N90" s="44" t="n">
        <v>968914.2723</v>
      </c>
      <c r="O90" s="44">
        <f>AVERAGE(N90,P90)</f>
        <v/>
      </c>
      <c r="P90" s="44" t="n">
        <v>1022732.983</v>
      </c>
      <c r="Q90" s="44">
        <f>AVERAGE(P90,R90)</f>
        <v/>
      </c>
      <c r="R90" s="44" t="n">
        <v>1092012.332</v>
      </c>
      <c r="S90" s="44" t="n"/>
      <c r="T90" s="44" t="n"/>
      <c r="U90" s="44" t="n"/>
      <c r="V90" s="44" t="n"/>
      <c r="W90" s="44" t="n"/>
      <c r="X90" s="44" t="n"/>
      <c r="Y90" s="44" t="n"/>
      <c r="Z90" s="44" t="n"/>
      <c r="AA90" s="44" t="n"/>
      <c r="AB90" s="44" t="n"/>
      <c r="AC90" s="44" t="n"/>
      <c r="AD90" s="44" t="n"/>
      <c r="AE90" s="44" t="n"/>
      <c r="AF90" s="44" t="n"/>
      <c r="AG90" s="44" t="n"/>
    </row>
    <row r="91" ht="15.75" customHeight="1" s="157">
      <c r="A91" s="44" t="n"/>
      <c r="B91" s="44" t="inlineStr">
        <is>
          <t>CT</t>
        </is>
      </c>
      <c r="C91" s="44" t="inlineStr">
        <is>
          <t>Generation</t>
        </is>
      </c>
      <c r="D91" s="44" t="inlineStr">
        <is>
          <t>Storage</t>
        </is>
      </c>
      <c r="E91" s="44">
        <f>LOOKUP(D91,$U$2:$V$15,$V$2:$V$15)</f>
        <v/>
      </c>
      <c r="F91" s="44" t="n">
        <v>0</v>
      </c>
      <c r="G91" s="44" t="n">
        <v>0</v>
      </c>
      <c r="H91" s="44" t="n">
        <v>0</v>
      </c>
      <c r="I91" s="44" t="n">
        <v>0</v>
      </c>
      <c r="J91" s="44" t="n">
        <v>0</v>
      </c>
      <c r="K91" s="44" t="n">
        <v>0</v>
      </c>
      <c r="L91" s="44" t="n">
        <v>0</v>
      </c>
      <c r="M91" s="44" t="n">
        <v>0</v>
      </c>
      <c r="N91" s="44" t="n">
        <v>0</v>
      </c>
      <c r="O91" s="44" t="n">
        <v>0</v>
      </c>
      <c r="P91" s="44" t="n">
        <v>0</v>
      </c>
      <c r="Q91" s="44" t="n">
        <v>0</v>
      </c>
      <c r="R91" s="44" t="n">
        <v>0</v>
      </c>
      <c r="S91" s="44" t="n"/>
      <c r="T91" s="44" t="n"/>
      <c r="U91" s="44" t="n"/>
      <c r="V91" s="44" t="n"/>
      <c r="W91" s="44" t="n"/>
      <c r="X91" s="44" t="n"/>
      <c r="Y91" s="44" t="n"/>
      <c r="Z91" s="44" t="n"/>
      <c r="AA91" s="44" t="n"/>
      <c r="AB91" s="44" t="n"/>
      <c r="AC91" s="44" t="n"/>
      <c r="AD91" s="44" t="n"/>
      <c r="AE91" s="44" t="n"/>
      <c r="AF91" s="44" t="n"/>
      <c r="AG91" s="44" t="n"/>
    </row>
    <row r="92" ht="15.75" customHeight="1" s="157">
      <c r="A92" s="44" t="n"/>
      <c r="B92" s="44" t="inlineStr">
        <is>
          <t>CT</t>
        </is>
      </c>
      <c r="C92" s="44" t="inlineStr">
        <is>
          <t>Generation</t>
        </is>
      </c>
      <c r="D92" s="44" t="inlineStr">
        <is>
          <t>Utility PV</t>
        </is>
      </c>
      <c r="E92" s="44">
        <f>LOOKUP(D92,$U$2:$V$15,$V$2:$V$15)</f>
        <v/>
      </c>
      <c r="F92" s="44" t="n">
        <v>153417.7287</v>
      </c>
      <c r="G92" s="44">
        <f>AVERAGE(F92,H92)</f>
        <v/>
      </c>
      <c r="H92" s="44" t="n">
        <v>2090999.308</v>
      </c>
      <c r="I92" s="44">
        <f>AVERAGE(H92,J92)</f>
        <v/>
      </c>
      <c r="J92" s="44" t="n">
        <v>2070862.114</v>
      </c>
      <c r="K92" s="44">
        <f>AVERAGE(J92,L92)</f>
        <v/>
      </c>
      <c r="L92" s="44" t="n">
        <v>2050164.448</v>
      </c>
      <c r="M92" s="44">
        <f>AVERAGE(L92,N92)</f>
        <v/>
      </c>
      <c r="N92" s="44" t="n">
        <v>2029859.498</v>
      </c>
      <c r="O92" s="44">
        <f>AVERAGE(N92,P92)</f>
        <v/>
      </c>
      <c r="P92" s="44" t="n">
        <v>2009570.114</v>
      </c>
      <c r="Q92" s="44">
        <f>AVERAGE(P92,R92)</f>
        <v/>
      </c>
      <c r="R92" s="44" t="n">
        <v>1989490.051</v>
      </c>
      <c r="S92" s="44" t="n"/>
      <c r="T92" s="44" t="n"/>
      <c r="U92" s="44" t="n"/>
      <c r="V92" s="44" t="n"/>
      <c r="W92" s="44" t="n"/>
      <c r="X92" s="44" t="n"/>
      <c r="Y92" s="44" t="n"/>
      <c r="Z92" s="44" t="n"/>
      <c r="AA92" s="44" t="n"/>
      <c r="AB92" s="44" t="n"/>
      <c r="AC92" s="44" t="n"/>
      <c r="AD92" s="44" t="n"/>
      <c r="AE92" s="44" t="n"/>
      <c r="AF92" s="44" t="n"/>
      <c r="AG92" s="44" t="n"/>
    </row>
    <row r="93" ht="15.75" customHeight="1" s="157">
      <c r="A93" s="44" t="n"/>
      <c r="B93" s="44" t="inlineStr">
        <is>
          <t>DE</t>
        </is>
      </c>
      <c r="C93" s="44" t="inlineStr">
        <is>
          <t>Generation</t>
        </is>
      </c>
      <c r="D93" s="44" t="inlineStr">
        <is>
          <t>Biopower</t>
        </is>
      </c>
      <c r="E93" s="44">
        <f>LOOKUP(D93,$U$2:$V$15,$V$2:$V$15)</f>
        <v/>
      </c>
      <c r="F93" s="44" t="n">
        <v>0</v>
      </c>
      <c r="G93" s="44">
        <f>AVERAGE(F93,H93)</f>
        <v/>
      </c>
      <c r="H93" s="44" t="n">
        <v>0</v>
      </c>
      <c r="I93" s="44">
        <f>AVERAGE(H93,J93)</f>
        <v/>
      </c>
      <c r="J93" s="44" t="n">
        <v>0</v>
      </c>
      <c r="K93" s="44">
        <f>AVERAGE(J93,L93)</f>
        <v/>
      </c>
      <c r="L93" s="44" t="n">
        <v>0</v>
      </c>
      <c r="M93" s="44">
        <f>AVERAGE(L93,N93)</f>
        <v/>
      </c>
      <c r="N93" s="44" t="n">
        <v>0</v>
      </c>
      <c r="O93" s="44">
        <f>AVERAGE(N93,P93)</f>
        <v/>
      </c>
      <c r="P93" s="44" t="n">
        <v>0</v>
      </c>
      <c r="Q93" s="44">
        <f>AVERAGE(P93,R93)</f>
        <v/>
      </c>
      <c r="R93" s="44" t="n">
        <v>0</v>
      </c>
      <c r="S93" s="44" t="n"/>
      <c r="T93" s="44" t="n"/>
      <c r="U93" s="44" t="n"/>
      <c r="V93" s="44" t="n"/>
      <c r="W93" s="44" t="n"/>
      <c r="X93" s="44" t="n"/>
      <c r="Y93" s="44" t="n"/>
      <c r="Z93" s="44" t="n"/>
      <c r="AA93" s="44" t="n"/>
      <c r="AB93" s="44" t="n"/>
      <c r="AC93" s="44" t="n"/>
      <c r="AD93" s="44" t="n"/>
      <c r="AE93" s="44" t="n"/>
      <c r="AF93" s="44" t="n"/>
      <c r="AG93" s="44" t="n"/>
    </row>
    <row r="94" ht="15.75" customHeight="1" s="157">
      <c r="A94" s="44" t="n"/>
      <c r="B94" s="44" t="inlineStr">
        <is>
          <t>DE</t>
        </is>
      </c>
      <c r="C94" s="44" t="inlineStr">
        <is>
          <t>Generation</t>
        </is>
      </c>
      <c r="D94" s="44" t="inlineStr">
        <is>
          <t>Coal</t>
        </is>
      </c>
      <c r="E94" s="44">
        <f>LOOKUP(D94,$U$2:$V$15,$V$2:$V$15)</f>
        <v/>
      </c>
      <c r="F94" s="44" t="n">
        <v>0</v>
      </c>
      <c r="G94" s="44">
        <f>AVERAGE(F94,H94)</f>
        <v/>
      </c>
      <c r="H94" s="44" t="n">
        <v>0</v>
      </c>
      <c r="I94" s="44">
        <f>AVERAGE(H94,J94)</f>
        <v/>
      </c>
      <c r="J94" s="44" t="n">
        <v>0</v>
      </c>
      <c r="K94" s="44">
        <f>AVERAGE(J94,L94)</f>
        <v/>
      </c>
      <c r="L94" s="44" t="n">
        <v>0</v>
      </c>
      <c r="M94" s="44">
        <f>AVERAGE(L94,N94)</f>
        <v/>
      </c>
      <c r="N94" s="44" t="n">
        <v>0</v>
      </c>
      <c r="O94" s="44">
        <f>AVERAGE(N94,P94)</f>
        <v/>
      </c>
      <c r="P94" s="44" t="n">
        <v>0</v>
      </c>
      <c r="Q94" s="44">
        <f>AVERAGE(P94,R94)</f>
        <v/>
      </c>
      <c r="R94" s="44" t="n">
        <v>0</v>
      </c>
      <c r="S94" s="44" t="n"/>
      <c r="T94" s="44" t="n"/>
      <c r="U94" s="44" t="n"/>
      <c r="V94" s="44" t="n"/>
      <c r="W94" s="44" t="n"/>
      <c r="X94" s="44" t="n"/>
      <c r="Y94" s="44" t="n"/>
      <c r="Z94" s="44" t="n"/>
      <c r="AA94" s="44" t="n"/>
      <c r="AB94" s="44" t="n"/>
      <c r="AC94" s="44" t="n"/>
      <c r="AD94" s="44" t="n"/>
      <c r="AE94" s="44" t="n"/>
      <c r="AF94" s="44" t="n"/>
      <c r="AG94" s="44" t="n"/>
    </row>
    <row r="95" ht="15.75" customHeight="1" s="157">
      <c r="A95" s="44" t="n"/>
      <c r="B95" s="44" t="inlineStr">
        <is>
          <t>DE</t>
        </is>
      </c>
      <c r="C95" s="44" t="inlineStr">
        <is>
          <t>Generation</t>
        </is>
      </c>
      <c r="D95" s="44" t="inlineStr">
        <is>
          <t>CSP</t>
        </is>
      </c>
      <c r="E95" s="44">
        <f>LOOKUP(D95,$U$2:$V$15,$V$2:$V$15)</f>
        <v/>
      </c>
      <c r="F95" s="44" t="n">
        <v>0</v>
      </c>
      <c r="G95" s="44">
        <f>AVERAGE(F95,H95)</f>
        <v/>
      </c>
      <c r="H95" s="44" t="n">
        <v>0</v>
      </c>
      <c r="I95" s="44">
        <f>AVERAGE(H95,J95)</f>
        <v/>
      </c>
      <c r="J95" s="44" t="n">
        <v>0</v>
      </c>
      <c r="K95" s="44">
        <f>AVERAGE(J95,L95)</f>
        <v/>
      </c>
      <c r="L95" s="44" t="n">
        <v>0</v>
      </c>
      <c r="M95" s="44">
        <f>AVERAGE(L95,N95)</f>
        <v/>
      </c>
      <c r="N95" s="44" t="n">
        <v>0</v>
      </c>
      <c r="O95" s="44">
        <f>AVERAGE(N95,P95)</f>
        <v/>
      </c>
      <c r="P95" s="44" t="n">
        <v>0</v>
      </c>
      <c r="Q95" s="44">
        <f>AVERAGE(P95,R95)</f>
        <v/>
      </c>
      <c r="R95" s="44" t="n">
        <v>0</v>
      </c>
      <c r="S95" s="44" t="n"/>
      <c r="T95" s="44" t="n"/>
      <c r="U95" s="44" t="n"/>
      <c r="V95" s="44" t="n"/>
      <c r="W95" s="44" t="n"/>
      <c r="X95" s="44" t="n"/>
      <c r="Y95" s="44" t="n"/>
      <c r="Z95" s="44" t="n"/>
      <c r="AA95" s="44" t="n"/>
      <c r="AB95" s="44" t="n"/>
      <c r="AC95" s="44" t="n"/>
      <c r="AD95" s="44" t="n"/>
      <c r="AE95" s="44" t="n"/>
      <c r="AF95" s="44" t="n"/>
      <c r="AG95" s="44" t="n"/>
    </row>
    <row r="96" ht="15.75" customHeight="1" s="157">
      <c r="A96" s="44" t="n"/>
      <c r="B96" s="44" t="inlineStr">
        <is>
          <t>DE</t>
        </is>
      </c>
      <c r="C96" s="44" t="inlineStr">
        <is>
          <t>Generation</t>
        </is>
      </c>
      <c r="D96" s="44" t="inlineStr">
        <is>
          <t>Geothermal</t>
        </is>
      </c>
      <c r="E96" s="44">
        <f>LOOKUP(D96,$U$2:$V$15,$V$2:$V$15)</f>
        <v/>
      </c>
      <c r="F96" s="44" t="n">
        <v>0</v>
      </c>
      <c r="G96" s="44">
        <f>AVERAGE(F96,H96)</f>
        <v/>
      </c>
      <c r="H96" s="44" t="n">
        <v>0</v>
      </c>
      <c r="I96" s="44">
        <f>AVERAGE(H96,J96)</f>
        <v/>
      </c>
      <c r="J96" s="44" t="n">
        <v>0</v>
      </c>
      <c r="K96" s="44">
        <f>AVERAGE(J96,L96)</f>
        <v/>
      </c>
      <c r="L96" s="44" t="n">
        <v>0</v>
      </c>
      <c r="M96" s="44">
        <f>AVERAGE(L96,N96)</f>
        <v/>
      </c>
      <c r="N96" s="44" t="n">
        <v>0</v>
      </c>
      <c r="O96" s="44">
        <f>AVERAGE(N96,P96)</f>
        <v/>
      </c>
      <c r="P96" s="44" t="n">
        <v>0</v>
      </c>
      <c r="Q96" s="44">
        <f>AVERAGE(P96,R96)</f>
        <v/>
      </c>
      <c r="R96" s="44" t="n">
        <v>0</v>
      </c>
      <c r="S96" s="44" t="n"/>
      <c r="T96" s="44" t="n"/>
      <c r="U96" s="44" t="n"/>
      <c r="V96" s="44" t="n"/>
      <c r="W96" s="44" t="n"/>
      <c r="X96" s="44" t="n"/>
      <c r="Y96" s="44" t="n"/>
      <c r="Z96" s="44" t="n"/>
      <c r="AA96" s="44" t="n"/>
      <c r="AB96" s="44" t="n"/>
      <c r="AC96" s="44" t="n"/>
      <c r="AD96" s="44" t="n"/>
      <c r="AE96" s="44" t="n"/>
      <c r="AF96" s="44" t="n"/>
      <c r="AG96" s="44" t="n"/>
    </row>
    <row r="97" ht="15.75" customHeight="1" s="157">
      <c r="A97" s="44" t="n"/>
      <c r="B97" s="44" t="inlineStr">
        <is>
          <t>DE</t>
        </is>
      </c>
      <c r="C97" s="44" t="inlineStr">
        <is>
          <t>Generation</t>
        </is>
      </c>
      <c r="D97" s="44" t="inlineStr">
        <is>
          <t>Hydro</t>
        </is>
      </c>
      <c r="E97" s="44">
        <f>LOOKUP(D97,$U$2:$V$15,$V$2:$V$15)</f>
        <v/>
      </c>
      <c r="F97" s="44" t="n">
        <v>0</v>
      </c>
      <c r="G97" s="44">
        <f>AVERAGE(F97,H97)</f>
        <v/>
      </c>
      <c r="H97" s="44" t="n">
        <v>0</v>
      </c>
      <c r="I97" s="44">
        <f>AVERAGE(H97,J97)</f>
        <v/>
      </c>
      <c r="J97" s="44" t="n">
        <v>0</v>
      </c>
      <c r="K97" s="44">
        <f>AVERAGE(J97,L97)</f>
        <v/>
      </c>
      <c r="L97" s="44" t="n">
        <v>0</v>
      </c>
      <c r="M97" s="44">
        <f>AVERAGE(L97,N97)</f>
        <v/>
      </c>
      <c r="N97" s="44" t="n">
        <v>0</v>
      </c>
      <c r="O97" s="44">
        <f>AVERAGE(N97,P97)</f>
        <v/>
      </c>
      <c r="P97" s="44" t="n">
        <v>0</v>
      </c>
      <c r="Q97" s="44">
        <f>AVERAGE(P97,R97)</f>
        <v/>
      </c>
      <c r="R97" s="44" t="n">
        <v>0</v>
      </c>
      <c r="S97" s="44" t="n"/>
      <c r="T97" s="44" t="n"/>
      <c r="U97" s="44" t="n"/>
      <c r="V97" s="44" t="n"/>
      <c r="W97" s="44" t="n"/>
      <c r="X97" s="44" t="n"/>
      <c r="Y97" s="44" t="n"/>
      <c r="Z97" s="44" t="n"/>
      <c r="AA97" s="44" t="n"/>
      <c r="AB97" s="44" t="n"/>
      <c r="AC97" s="44" t="n"/>
      <c r="AD97" s="44" t="n"/>
      <c r="AE97" s="44" t="n"/>
      <c r="AF97" s="44" t="n"/>
      <c r="AG97" s="44" t="n"/>
    </row>
    <row r="98" ht="15.75" customHeight="1" s="157">
      <c r="A98" s="44" t="n"/>
      <c r="B98" s="44" t="inlineStr">
        <is>
          <t>DE</t>
        </is>
      </c>
      <c r="C98" s="44" t="inlineStr">
        <is>
          <t>Generation</t>
        </is>
      </c>
      <c r="D98" s="44" t="inlineStr">
        <is>
          <t>Imports</t>
        </is>
      </c>
      <c r="E98" s="44">
        <f>LOOKUP(D98,$U$2:$V$15,$V$2:$V$15)</f>
        <v/>
      </c>
      <c r="F98" s="44" t="n">
        <v>0</v>
      </c>
      <c r="G98" s="44">
        <f>AVERAGE(F98,H98)</f>
        <v/>
      </c>
      <c r="H98" s="44" t="n">
        <v>0</v>
      </c>
      <c r="I98" s="44">
        <f>AVERAGE(H98,J98)</f>
        <v/>
      </c>
      <c r="J98" s="44" t="n">
        <v>0</v>
      </c>
      <c r="K98" s="44">
        <f>AVERAGE(J98,L98)</f>
        <v/>
      </c>
      <c r="L98" s="44" t="n">
        <v>0</v>
      </c>
      <c r="M98" s="44">
        <f>AVERAGE(L98,N98)</f>
        <v/>
      </c>
      <c r="N98" s="44" t="n">
        <v>0</v>
      </c>
      <c r="O98" s="44">
        <f>AVERAGE(N98,P98)</f>
        <v/>
      </c>
      <c r="P98" s="44" t="n">
        <v>0</v>
      </c>
      <c r="Q98" s="44">
        <f>AVERAGE(P98,R98)</f>
        <v/>
      </c>
      <c r="R98" s="44" t="n">
        <v>0</v>
      </c>
      <c r="S98" s="44" t="n"/>
      <c r="T98" s="44" t="n"/>
      <c r="U98" s="44" t="n"/>
      <c r="V98" s="44" t="n"/>
      <c r="W98" s="44" t="n"/>
      <c r="X98" s="44" t="n"/>
      <c r="Y98" s="44" t="n"/>
      <c r="Z98" s="44" t="n"/>
      <c r="AA98" s="44" t="n"/>
      <c r="AB98" s="44" t="n"/>
      <c r="AC98" s="44" t="n"/>
      <c r="AD98" s="44" t="n"/>
      <c r="AE98" s="44" t="n"/>
      <c r="AF98" s="44" t="n"/>
      <c r="AG98" s="44" t="n"/>
    </row>
    <row r="99" ht="15.75" customHeight="1" s="157">
      <c r="A99" s="44" t="n"/>
      <c r="B99" s="44" t="inlineStr">
        <is>
          <t>DE</t>
        </is>
      </c>
      <c r="C99" s="44" t="inlineStr">
        <is>
          <t>Generation</t>
        </is>
      </c>
      <c r="D99" s="44" t="inlineStr">
        <is>
          <t>Land-based Wind</t>
        </is>
      </c>
      <c r="E99" s="44">
        <f>LOOKUP(D99,$U$2:$V$15,$V$2:$V$15)</f>
        <v/>
      </c>
      <c r="F99" s="44" t="n">
        <v>0</v>
      </c>
      <c r="G99" s="44">
        <f>AVERAGE(F99,H99)</f>
        <v/>
      </c>
      <c r="H99" s="44" t="n">
        <v>0</v>
      </c>
      <c r="I99" s="44">
        <f>AVERAGE(H99,J99)</f>
        <v/>
      </c>
      <c r="J99" s="44" t="n">
        <v>0</v>
      </c>
      <c r="K99" s="44">
        <f>AVERAGE(J99,L99)</f>
        <v/>
      </c>
      <c r="L99" s="44" t="n">
        <v>0</v>
      </c>
      <c r="M99" s="44">
        <f>AVERAGE(L99,N99)</f>
        <v/>
      </c>
      <c r="N99" s="44" t="n">
        <v>718.9366048000001</v>
      </c>
      <c r="O99" s="44">
        <f>AVERAGE(N99,P99)</f>
        <v/>
      </c>
      <c r="P99" s="44" t="n">
        <v>718.9366048000001</v>
      </c>
      <c r="Q99" s="44">
        <f>AVERAGE(P99,R99)</f>
        <v/>
      </c>
      <c r="R99" s="44" t="n">
        <v>718.9366048000001</v>
      </c>
      <c r="S99" s="44" t="n"/>
      <c r="T99" s="44" t="n"/>
      <c r="U99" s="44" t="n"/>
      <c r="V99" s="44" t="n"/>
      <c r="W99" s="44" t="n"/>
      <c r="X99" s="44" t="n"/>
      <c r="Y99" s="44" t="n"/>
      <c r="Z99" s="44" t="n"/>
      <c r="AA99" s="44" t="n"/>
      <c r="AB99" s="44" t="n"/>
      <c r="AC99" s="44" t="n"/>
      <c r="AD99" s="44" t="n"/>
      <c r="AE99" s="44" t="n"/>
      <c r="AF99" s="44" t="n"/>
      <c r="AG99" s="44" t="n"/>
    </row>
    <row r="100" ht="15.75" customHeight="1" s="157">
      <c r="A100" s="44" t="n"/>
      <c r="B100" s="44" t="inlineStr">
        <is>
          <t>DE</t>
        </is>
      </c>
      <c r="C100" s="44" t="inlineStr">
        <is>
          <t>Generation</t>
        </is>
      </c>
      <c r="D100" s="44" t="inlineStr">
        <is>
          <t>NG-CC</t>
        </is>
      </c>
      <c r="E100" s="44">
        <f>LOOKUP(D100,$U$2:$V$15,$V$2:$V$15)</f>
        <v/>
      </c>
      <c r="F100" s="44" t="n">
        <v>8132806.104</v>
      </c>
      <c r="G100" s="44">
        <f>AVERAGE(F100,H100)</f>
        <v/>
      </c>
      <c r="H100" s="44" t="n">
        <v>9808892.09</v>
      </c>
      <c r="I100" s="44">
        <f>AVERAGE(H100,J100)</f>
        <v/>
      </c>
      <c r="J100" s="44" t="n">
        <v>7376075.598</v>
      </c>
      <c r="K100" s="44">
        <f>AVERAGE(J100,L100)</f>
        <v/>
      </c>
      <c r="L100" s="44" t="n">
        <v>6322216.19</v>
      </c>
      <c r="M100" s="44">
        <f>AVERAGE(L100,N100)</f>
        <v/>
      </c>
      <c r="N100" s="44" t="n">
        <v>5706541.388</v>
      </c>
      <c r="O100" s="44">
        <f>AVERAGE(N100,P100)</f>
        <v/>
      </c>
      <c r="P100" s="44" t="n">
        <v>5066799.03</v>
      </c>
      <c r="Q100" s="44">
        <f>AVERAGE(P100,R100)</f>
        <v/>
      </c>
      <c r="R100" s="44" t="n">
        <v>4444882.198</v>
      </c>
      <c r="S100" s="44" t="n"/>
      <c r="T100" s="44" t="n"/>
      <c r="U100" s="44" t="n"/>
      <c r="V100" s="44" t="n"/>
      <c r="W100" s="44" t="n"/>
      <c r="X100" s="44" t="n"/>
      <c r="Y100" s="44" t="n"/>
      <c r="Z100" s="44" t="n"/>
      <c r="AA100" s="44" t="n"/>
      <c r="AB100" s="44" t="n"/>
      <c r="AC100" s="44" t="n"/>
      <c r="AD100" s="44" t="n"/>
      <c r="AE100" s="44" t="n"/>
      <c r="AF100" s="44" t="n"/>
      <c r="AG100" s="44" t="n"/>
    </row>
    <row r="101" ht="15.75" customHeight="1" s="157">
      <c r="A101" s="44" t="n"/>
      <c r="B101" s="44" t="inlineStr">
        <is>
          <t>DE</t>
        </is>
      </c>
      <c r="C101" s="44" t="inlineStr">
        <is>
          <t>Generation</t>
        </is>
      </c>
      <c r="D101" s="44" t="inlineStr">
        <is>
          <t>NG-CT</t>
        </is>
      </c>
      <c r="E101" s="44">
        <f>LOOKUP(D101,$U$2:$V$15,$V$2:$V$15)</f>
        <v/>
      </c>
      <c r="F101" s="44" t="n">
        <v>9125.76</v>
      </c>
      <c r="G101" s="44">
        <f>AVERAGE(F101,H101)</f>
        <v/>
      </c>
      <c r="H101" s="44" t="n">
        <v>7263.36</v>
      </c>
      <c r="I101" s="44">
        <f>AVERAGE(H101,J101)</f>
        <v/>
      </c>
      <c r="J101" s="44" t="n">
        <v>7263.36</v>
      </c>
      <c r="K101" s="44">
        <f>AVERAGE(J101,L101)</f>
        <v/>
      </c>
      <c r="L101" s="44" t="n">
        <v>7263.36</v>
      </c>
      <c r="M101" s="44">
        <f>AVERAGE(L101,N101)</f>
        <v/>
      </c>
      <c r="N101" s="44" t="n">
        <v>7263.36</v>
      </c>
      <c r="O101" s="44">
        <f>AVERAGE(N101,P101)</f>
        <v/>
      </c>
      <c r="P101" s="44" t="n">
        <v>7263.36</v>
      </c>
      <c r="Q101" s="44">
        <f>AVERAGE(P101,R101)</f>
        <v/>
      </c>
      <c r="R101" s="44" t="n">
        <v>7263.36</v>
      </c>
      <c r="S101" s="44" t="n"/>
      <c r="T101" s="44" t="n"/>
      <c r="U101" s="44" t="n"/>
      <c r="V101" s="44" t="n"/>
      <c r="W101" s="44" t="n"/>
      <c r="X101" s="44" t="n"/>
      <c r="Y101" s="44" t="n"/>
      <c r="Z101" s="44" t="n"/>
      <c r="AA101" s="44" t="n"/>
      <c r="AB101" s="44" t="n"/>
      <c r="AC101" s="44" t="n"/>
      <c r="AD101" s="44" t="n"/>
      <c r="AE101" s="44" t="n"/>
      <c r="AF101" s="44" t="n"/>
      <c r="AG101" s="44" t="n"/>
    </row>
    <row r="102" ht="15.75" customHeight="1" s="157">
      <c r="A102" s="44" t="n"/>
      <c r="B102" s="44" t="inlineStr">
        <is>
          <t>DE</t>
        </is>
      </c>
      <c r="C102" s="44" t="inlineStr">
        <is>
          <t>Generation</t>
        </is>
      </c>
      <c r="D102" s="44" t="inlineStr">
        <is>
          <t>Nuclear</t>
        </is>
      </c>
      <c r="E102" s="44">
        <f>LOOKUP(D102,$U$2:$V$15,$V$2:$V$15)</f>
        <v/>
      </c>
      <c r="F102" s="44" t="n">
        <v>0</v>
      </c>
      <c r="G102" s="44">
        <f>AVERAGE(F102,H102)</f>
        <v/>
      </c>
      <c r="H102" s="44" t="n">
        <v>0</v>
      </c>
      <c r="I102" s="44">
        <f>AVERAGE(H102,J102)</f>
        <v/>
      </c>
      <c r="J102" s="44" t="n">
        <v>0</v>
      </c>
      <c r="K102" s="44">
        <f>AVERAGE(J102,L102)</f>
        <v/>
      </c>
      <c r="L102" s="44" t="n">
        <v>0</v>
      </c>
      <c r="M102" s="44">
        <f>AVERAGE(L102,N102)</f>
        <v/>
      </c>
      <c r="N102" s="44" t="n">
        <v>0</v>
      </c>
      <c r="O102" s="44">
        <f>AVERAGE(N102,P102)</f>
        <v/>
      </c>
      <c r="P102" s="44" t="n">
        <v>0</v>
      </c>
      <c r="Q102" s="44">
        <f>AVERAGE(P102,R102)</f>
        <v/>
      </c>
      <c r="R102" s="44" t="n">
        <v>0</v>
      </c>
      <c r="S102" s="44" t="n"/>
      <c r="T102" s="44" t="n"/>
      <c r="U102" s="44" t="n"/>
      <c r="V102" s="44" t="n"/>
      <c r="W102" s="44" t="n"/>
      <c r="X102" s="44" t="n"/>
      <c r="Y102" s="44" t="n"/>
      <c r="Z102" s="44" t="n"/>
      <c r="AA102" s="44" t="n"/>
      <c r="AB102" s="44" t="n"/>
      <c r="AC102" s="44" t="n"/>
      <c r="AD102" s="44" t="n"/>
      <c r="AE102" s="44" t="n"/>
      <c r="AF102" s="44" t="n"/>
      <c r="AG102" s="44" t="n"/>
    </row>
    <row r="103" ht="15.75" customHeight="1" s="157">
      <c r="A103" s="44" t="n"/>
      <c r="B103" s="44" t="inlineStr">
        <is>
          <t>DE</t>
        </is>
      </c>
      <c r="C103" s="44" t="inlineStr">
        <is>
          <t>Generation</t>
        </is>
      </c>
      <c r="D103" s="44" t="inlineStr">
        <is>
          <t>Offshore Wind</t>
        </is>
      </c>
      <c r="E103" s="44">
        <f>LOOKUP(D103,$U$2:$V$15,$V$2:$V$15)</f>
        <v/>
      </c>
      <c r="F103" s="44" t="n">
        <v>0</v>
      </c>
      <c r="G103" s="44">
        <f>AVERAGE(F103,H103)</f>
        <v/>
      </c>
      <c r="H103" s="44" t="n">
        <v>0</v>
      </c>
      <c r="I103" s="44">
        <f>AVERAGE(H103,J103)</f>
        <v/>
      </c>
      <c r="J103" s="44" t="n">
        <v>0</v>
      </c>
      <c r="K103" s="44">
        <f>AVERAGE(J103,L103)</f>
        <v/>
      </c>
      <c r="L103" s="44" t="n">
        <v>0</v>
      </c>
      <c r="M103" s="44">
        <f>AVERAGE(L103,N103)</f>
        <v/>
      </c>
      <c r="N103" s="44" t="n">
        <v>0</v>
      </c>
      <c r="O103" s="44">
        <f>AVERAGE(N103,P103)</f>
        <v/>
      </c>
      <c r="P103" s="44" t="n">
        <v>0</v>
      </c>
      <c r="Q103" s="44">
        <f>AVERAGE(P103,R103)</f>
        <v/>
      </c>
      <c r="R103" s="44" t="n">
        <v>0</v>
      </c>
      <c r="S103" s="44" t="n"/>
      <c r="T103" s="44" t="n"/>
      <c r="U103" s="44" t="n"/>
      <c r="V103" s="44" t="n"/>
      <c r="W103" s="44" t="n"/>
      <c r="X103" s="44" t="n"/>
      <c r="Y103" s="44" t="n"/>
      <c r="Z103" s="44" t="n"/>
      <c r="AA103" s="44" t="n"/>
      <c r="AB103" s="44" t="n"/>
      <c r="AC103" s="44" t="n"/>
      <c r="AD103" s="44" t="n"/>
      <c r="AE103" s="44" t="n"/>
      <c r="AF103" s="44" t="n"/>
      <c r="AG103" s="44" t="n"/>
    </row>
    <row r="104" ht="15.75" customHeight="1" s="157">
      <c r="A104" s="44" t="n"/>
      <c r="B104" s="44" t="inlineStr">
        <is>
          <t>DE</t>
        </is>
      </c>
      <c r="C104" s="44" t="inlineStr">
        <is>
          <t>Generation</t>
        </is>
      </c>
      <c r="D104" s="44" t="inlineStr">
        <is>
          <t>Oil-Gas-Steam</t>
        </is>
      </c>
      <c r="E104" s="44">
        <f>LOOKUP(D104,$U$2:$V$15,$V$2:$V$15)</f>
        <v/>
      </c>
      <c r="F104" s="44" t="n">
        <v>45768.864</v>
      </c>
      <c r="G104" s="44">
        <f>AVERAGE(F104,H104)</f>
        <v/>
      </c>
      <c r="H104" s="44" t="n">
        <v>45768.864</v>
      </c>
      <c r="I104" s="44">
        <f>AVERAGE(H104,J104)</f>
        <v/>
      </c>
      <c r="J104" s="44" t="n">
        <v>45768.864</v>
      </c>
      <c r="K104" s="44">
        <f>AVERAGE(J104,L104)</f>
        <v/>
      </c>
      <c r="L104" s="44" t="n">
        <v>45768.864</v>
      </c>
      <c r="M104" s="44">
        <f>AVERAGE(L104,N104)</f>
        <v/>
      </c>
      <c r="N104" s="44" t="n">
        <v>45768.864</v>
      </c>
      <c r="O104" s="44">
        <f>AVERAGE(N104,P104)</f>
        <v/>
      </c>
      <c r="P104" s="44" t="n">
        <v>45768.864</v>
      </c>
      <c r="Q104" s="44">
        <f>AVERAGE(P104,R104)</f>
        <v/>
      </c>
      <c r="R104" s="44" t="n">
        <v>45768.864</v>
      </c>
      <c r="S104" s="44" t="n"/>
      <c r="T104" s="44" t="n"/>
      <c r="U104" s="44" t="n"/>
      <c r="V104" s="44" t="n"/>
      <c r="W104" s="44" t="n"/>
      <c r="X104" s="44" t="n"/>
      <c r="Y104" s="44" t="n"/>
      <c r="Z104" s="44" t="n"/>
      <c r="AA104" s="44" t="n"/>
      <c r="AB104" s="44" t="n"/>
      <c r="AC104" s="44" t="n"/>
      <c r="AD104" s="44" t="n"/>
      <c r="AE104" s="44" t="n"/>
      <c r="AF104" s="44" t="n"/>
      <c r="AG104" s="44" t="n"/>
    </row>
    <row r="105" ht="15.75" customHeight="1" s="157">
      <c r="A105" s="44" t="n"/>
      <c r="B105" s="44" t="inlineStr">
        <is>
          <t>DE</t>
        </is>
      </c>
      <c r="C105" s="44" t="inlineStr">
        <is>
          <t>Generation</t>
        </is>
      </c>
      <c r="D105" s="44" t="inlineStr">
        <is>
          <t>Rooftop PV</t>
        </is>
      </c>
      <c r="E105" s="44">
        <f>LOOKUP(D105,$U$2:$V$15,$V$2:$V$15)</f>
        <v/>
      </c>
      <c r="F105" s="44" t="n">
        <v>123935.9001</v>
      </c>
      <c r="G105" s="44">
        <f>AVERAGE(F105,H105)</f>
        <v/>
      </c>
      <c r="H105" s="44" t="n">
        <v>147843.6796</v>
      </c>
      <c r="I105" s="44">
        <f>AVERAGE(H105,J105)</f>
        <v/>
      </c>
      <c r="J105" s="44" t="n">
        <v>167775.7743</v>
      </c>
      <c r="K105" s="44">
        <f>AVERAGE(J105,L105)</f>
        <v/>
      </c>
      <c r="L105" s="44" t="n">
        <v>186162.1422</v>
      </c>
      <c r="M105" s="44">
        <f>AVERAGE(L105,N105)</f>
        <v/>
      </c>
      <c r="N105" s="44" t="n">
        <v>209785.465</v>
      </c>
      <c r="O105" s="44">
        <f>AVERAGE(N105,P105)</f>
        <v/>
      </c>
      <c r="P105" s="44" t="n">
        <v>239894.9369</v>
      </c>
      <c r="Q105" s="44">
        <f>AVERAGE(P105,R105)</f>
        <v/>
      </c>
      <c r="R105" s="44" t="n">
        <v>277129.2439</v>
      </c>
      <c r="S105" s="44" t="n"/>
      <c r="T105" s="44" t="n"/>
      <c r="U105" s="44" t="n"/>
      <c r="V105" s="44" t="n"/>
      <c r="W105" s="44" t="n"/>
      <c r="X105" s="44" t="n"/>
      <c r="Y105" s="44" t="n"/>
      <c r="Z105" s="44" t="n"/>
      <c r="AA105" s="44" t="n"/>
      <c r="AB105" s="44" t="n"/>
      <c r="AC105" s="44" t="n"/>
      <c r="AD105" s="44" t="n"/>
      <c r="AE105" s="44" t="n"/>
      <c r="AF105" s="44" t="n"/>
      <c r="AG105" s="44" t="n"/>
    </row>
    <row r="106" ht="15.75" customHeight="1" s="157">
      <c r="A106" s="44" t="n"/>
      <c r="B106" s="44" t="inlineStr">
        <is>
          <t>DE</t>
        </is>
      </c>
      <c r="C106" s="44" t="inlineStr">
        <is>
          <t>Generation</t>
        </is>
      </c>
      <c r="D106" s="44" t="inlineStr">
        <is>
          <t>Storage</t>
        </is>
      </c>
      <c r="E106" s="44">
        <f>LOOKUP(D106,$U$2:$V$15,$V$2:$V$15)</f>
        <v/>
      </c>
      <c r="F106" s="44" t="n">
        <v>0</v>
      </c>
      <c r="G106" s="44" t="n">
        <v>0</v>
      </c>
      <c r="H106" s="44" t="n">
        <v>0</v>
      </c>
      <c r="I106" s="44" t="n">
        <v>0</v>
      </c>
      <c r="J106" s="44" t="n">
        <v>0</v>
      </c>
      <c r="K106" s="44" t="n">
        <v>0</v>
      </c>
      <c r="L106" s="44" t="n">
        <v>0</v>
      </c>
      <c r="M106" s="44" t="n">
        <v>0</v>
      </c>
      <c r="N106" s="44" t="n">
        <v>0</v>
      </c>
      <c r="O106" s="44" t="n">
        <v>0</v>
      </c>
      <c r="P106" s="44" t="n">
        <v>0</v>
      </c>
      <c r="Q106" s="44" t="n">
        <v>0</v>
      </c>
      <c r="R106" s="44" t="n">
        <v>0</v>
      </c>
      <c r="S106" s="44" t="n"/>
      <c r="T106" s="44" t="n"/>
      <c r="U106" s="44" t="n"/>
      <c r="V106" s="44" t="n"/>
      <c r="W106" s="44" t="n"/>
      <c r="X106" s="44" t="n"/>
      <c r="Y106" s="44" t="n"/>
      <c r="Z106" s="44" t="n"/>
      <c r="AA106" s="44" t="n"/>
      <c r="AB106" s="44" t="n"/>
      <c r="AC106" s="44" t="n"/>
      <c r="AD106" s="44" t="n"/>
      <c r="AE106" s="44" t="n"/>
      <c r="AF106" s="44" t="n"/>
      <c r="AG106" s="44" t="n"/>
    </row>
    <row r="107" ht="15.75" customHeight="1" s="157">
      <c r="A107" s="44" t="n"/>
      <c r="B107" s="44" t="inlineStr">
        <is>
          <t>DE</t>
        </is>
      </c>
      <c r="C107" s="44" t="inlineStr">
        <is>
          <t>Generation</t>
        </is>
      </c>
      <c r="D107" s="44" t="inlineStr">
        <is>
          <t>Utility PV</t>
        </is>
      </c>
      <c r="E107" s="44">
        <f>LOOKUP(D107,$U$2:$V$15,$V$2:$V$15)</f>
        <v/>
      </c>
      <c r="F107" s="44" t="n">
        <v>68120.44631</v>
      </c>
      <c r="G107" s="44">
        <f>AVERAGE(F107,H107)</f>
        <v/>
      </c>
      <c r="H107" s="44" t="n">
        <v>68123.56812</v>
      </c>
      <c r="I107" s="44">
        <f>AVERAGE(H107,J107)</f>
        <v/>
      </c>
      <c r="J107" s="44" t="n">
        <v>68123.31491</v>
      </c>
      <c r="K107" s="44">
        <f>AVERAGE(J107,L107)</f>
        <v/>
      </c>
      <c r="L107" s="44" t="n">
        <v>67443.78072</v>
      </c>
      <c r="M107" s="44">
        <f>AVERAGE(L107,N107)</f>
        <v/>
      </c>
      <c r="N107" s="44" t="n">
        <v>66770.36599000001</v>
      </c>
      <c r="O107" s="44">
        <f>AVERAGE(N107,P107)</f>
        <v/>
      </c>
      <c r="P107" s="44" t="n">
        <v>66104.06932</v>
      </c>
      <c r="Q107" s="44">
        <f>AVERAGE(P107,R107)</f>
        <v/>
      </c>
      <c r="R107" s="44" t="n">
        <v>65444.82262</v>
      </c>
      <c r="S107" s="44" t="n"/>
      <c r="T107" s="44" t="n"/>
      <c r="U107" s="44" t="n"/>
      <c r="V107" s="44" t="n"/>
      <c r="W107" s="44" t="n"/>
      <c r="X107" s="44" t="n"/>
      <c r="Y107" s="44" t="n"/>
      <c r="Z107" s="44" t="n"/>
      <c r="AA107" s="44" t="n"/>
      <c r="AB107" s="44" t="n"/>
      <c r="AC107" s="44" t="n"/>
      <c r="AD107" s="44" t="n"/>
      <c r="AE107" s="44" t="n"/>
      <c r="AF107" s="44" t="n"/>
      <c r="AG107" s="44" t="n"/>
    </row>
    <row r="108" ht="15.75" customHeight="1" s="157">
      <c r="A108" s="44" t="n"/>
      <c r="B108" s="44" t="inlineStr">
        <is>
          <t>FL</t>
        </is>
      </c>
      <c r="C108" s="44" t="inlineStr">
        <is>
          <t>Generation</t>
        </is>
      </c>
      <c r="D108" s="44" t="inlineStr">
        <is>
          <t>Biopower</t>
        </is>
      </c>
      <c r="E108" s="44">
        <f>LOOKUP(D108,$U$2:$V$15,$V$2:$V$15)</f>
        <v/>
      </c>
      <c r="F108" s="44" t="n">
        <v>0</v>
      </c>
      <c r="G108" s="44">
        <f>AVERAGE(F108,H108)</f>
        <v/>
      </c>
      <c r="H108" s="44" t="n">
        <v>0</v>
      </c>
      <c r="I108" s="44">
        <f>AVERAGE(H108,J108)</f>
        <v/>
      </c>
      <c r="J108" s="44" t="n">
        <v>0</v>
      </c>
      <c r="K108" s="44">
        <f>AVERAGE(J108,L108)</f>
        <v/>
      </c>
      <c r="L108" s="44" t="n">
        <v>0</v>
      </c>
      <c r="M108" s="44">
        <f>AVERAGE(L108,N108)</f>
        <v/>
      </c>
      <c r="N108" s="44" t="n">
        <v>0</v>
      </c>
      <c r="O108" s="44">
        <f>AVERAGE(N108,P108)</f>
        <v/>
      </c>
      <c r="P108" s="44" t="n">
        <v>0</v>
      </c>
      <c r="Q108" s="44">
        <f>AVERAGE(P108,R108)</f>
        <v/>
      </c>
      <c r="R108" s="44" t="n">
        <v>0</v>
      </c>
      <c r="S108" s="44" t="n"/>
      <c r="T108" s="44" t="n"/>
      <c r="U108" s="44" t="n"/>
      <c r="V108" s="44" t="n"/>
      <c r="W108" s="44" t="n"/>
      <c r="X108" s="44" t="n"/>
      <c r="Y108" s="44" t="n"/>
      <c r="Z108" s="44" t="n"/>
      <c r="AA108" s="44" t="n"/>
      <c r="AB108" s="44" t="n"/>
      <c r="AC108" s="44" t="n"/>
      <c r="AD108" s="44" t="n"/>
      <c r="AE108" s="44" t="n"/>
      <c r="AF108" s="44" t="n"/>
      <c r="AG108" s="44" t="n"/>
    </row>
    <row r="109" ht="15.75" customHeight="1" s="157">
      <c r="A109" s="44" t="n"/>
      <c r="B109" s="44" t="inlineStr">
        <is>
          <t>FL</t>
        </is>
      </c>
      <c r="C109" s="44" t="inlineStr">
        <is>
          <t>Generation</t>
        </is>
      </c>
      <c r="D109" s="44" t="inlineStr">
        <is>
          <t>Coal</t>
        </is>
      </c>
      <c r="E109" s="44">
        <f>LOOKUP(D109,$U$2:$V$15,$V$2:$V$15)</f>
        <v/>
      </c>
      <c r="F109" s="44" t="n">
        <v>27188344.57</v>
      </c>
      <c r="G109" s="44">
        <f>AVERAGE(F109,H109)</f>
        <v/>
      </c>
      <c r="H109" s="44" t="n">
        <v>16415081.3</v>
      </c>
      <c r="I109" s="44">
        <f>AVERAGE(H109,J109)</f>
        <v/>
      </c>
      <c r="J109" s="44" t="n">
        <v>16625994.78</v>
      </c>
      <c r="K109" s="44">
        <f>AVERAGE(J109,L109)</f>
        <v/>
      </c>
      <c r="L109" s="44" t="n">
        <v>37425299.17</v>
      </c>
      <c r="M109" s="44">
        <f>AVERAGE(L109,N109)</f>
        <v/>
      </c>
      <c r="N109" s="44" t="n">
        <v>41543621.07</v>
      </c>
      <c r="O109" s="44">
        <f>AVERAGE(N109,P109)</f>
        <v/>
      </c>
      <c r="P109" s="44" t="n">
        <v>42145129.33</v>
      </c>
      <c r="Q109" s="44">
        <f>AVERAGE(P109,R109)</f>
        <v/>
      </c>
      <c r="R109" s="44" t="n">
        <v>42612565.17</v>
      </c>
      <c r="S109" s="44" t="n"/>
      <c r="T109" s="44" t="n"/>
      <c r="U109" s="44" t="n"/>
      <c r="V109" s="44" t="n"/>
      <c r="W109" s="44" t="n"/>
      <c r="X109" s="44" t="n"/>
      <c r="Y109" s="44" t="n"/>
      <c r="Z109" s="44" t="n"/>
      <c r="AA109" s="44" t="n"/>
      <c r="AB109" s="44" t="n"/>
      <c r="AC109" s="44" t="n"/>
      <c r="AD109" s="44" t="n"/>
      <c r="AE109" s="44" t="n"/>
      <c r="AF109" s="44" t="n"/>
      <c r="AG109" s="44" t="n"/>
    </row>
    <row r="110" ht="15.75" customHeight="1" s="157">
      <c r="A110" s="44" t="n"/>
      <c r="B110" s="44" t="inlineStr">
        <is>
          <t>FL</t>
        </is>
      </c>
      <c r="C110" s="44" t="inlineStr">
        <is>
          <t>Generation</t>
        </is>
      </c>
      <c r="D110" s="44" t="inlineStr">
        <is>
          <t>CSP</t>
        </is>
      </c>
      <c r="E110" s="44">
        <f>LOOKUP(D110,$U$2:$V$15,$V$2:$V$15)</f>
        <v/>
      </c>
      <c r="F110" s="44" t="n">
        <v>0</v>
      </c>
      <c r="G110" s="44">
        <f>AVERAGE(F110,H110)</f>
        <v/>
      </c>
      <c r="H110" s="44" t="n">
        <v>0</v>
      </c>
      <c r="I110" s="44">
        <f>AVERAGE(H110,J110)</f>
        <v/>
      </c>
      <c r="J110" s="44" t="n">
        <v>0</v>
      </c>
      <c r="K110" s="44">
        <f>AVERAGE(J110,L110)</f>
        <v/>
      </c>
      <c r="L110" s="44" t="n">
        <v>0</v>
      </c>
      <c r="M110" s="44">
        <f>AVERAGE(L110,N110)</f>
        <v/>
      </c>
      <c r="N110" s="44" t="n">
        <v>0</v>
      </c>
      <c r="O110" s="44">
        <f>AVERAGE(N110,P110)</f>
        <v/>
      </c>
      <c r="P110" s="44" t="n">
        <v>0</v>
      </c>
      <c r="Q110" s="44">
        <f>AVERAGE(P110,R110)</f>
        <v/>
      </c>
      <c r="R110" s="44" t="n">
        <v>0</v>
      </c>
      <c r="S110" s="44" t="n"/>
      <c r="T110" s="44" t="n"/>
      <c r="U110" s="44" t="n"/>
      <c r="V110" s="44" t="n"/>
      <c r="W110" s="44" t="n"/>
      <c r="X110" s="44" t="n"/>
      <c r="Y110" s="44" t="n"/>
      <c r="Z110" s="44" t="n"/>
      <c r="AA110" s="44" t="n"/>
      <c r="AB110" s="44" t="n"/>
      <c r="AC110" s="44" t="n"/>
      <c r="AD110" s="44" t="n"/>
      <c r="AE110" s="44" t="n"/>
      <c r="AF110" s="44" t="n"/>
      <c r="AG110" s="44" t="n"/>
    </row>
    <row r="111" ht="15.75" customHeight="1" s="157">
      <c r="A111" s="44" t="n"/>
      <c r="B111" s="44" t="inlineStr">
        <is>
          <t>FL</t>
        </is>
      </c>
      <c r="C111" s="44" t="inlineStr">
        <is>
          <t>Generation</t>
        </is>
      </c>
      <c r="D111" s="44" t="inlineStr">
        <is>
          <t>Geothermal</t>
        </is>
      </c>
      <c r="E111" s="44">
        <f>LOOKUP(D111,$U$2:$V$15,$V$2:$V$15)</f>
        <v/>
      </c>
      <c r="F111" s="44" t="n">
        <v>0</v>
      </c>
      <c r="G111" s="44">
        <f>AVERAGE(F111,H111)</f>
        <v/>
      </c>
      <c r="H111" s="44" t="n">
        <v>0</v>
      </c>
      <c r="I111" s="44">
        <f>AVERAGE(H111,J111)</f>
        <v/>
      </c>
      <c r="J111" s="44" t="n">
        <v>0</v>
      </c>
      <c r="K111" s="44">
        <f>AVERAGE(J111,L111)</f>
        <v/>
      </c>
      <c r="L111" s="44" t="n">
        <v>0</v>
      </c>
      <c r="M111" s="44">
        <f>AVERAGE(L111,N111)</f>
        <v/>
      </c>
      <c r="N111" s="44" t="n">
        <v>0</v>
      </c>
      <c r="O111" s="44">
        <f>AVERAGE(N111,P111)</f>
        <v/>
      </c>
      <c r="P111" s="44" t="n">
        <v>0</v>
      </c>
      <c r="Q111" s="44">
        <f>AVERAGE(P111,R111)</f>
        <v/>
      </c>
      <c r="R111" s="44" t="n">
        <v>0</v>
      </c>
      <c r="S111" s="44" t="n"/>
      <c r="T111" s="44" t="n"/>
      <c r="U111" s="44" t="n"/>
      <c r="V111" s="44" t="n"/>
      <c r="W111" s="44" t="n"/>
      <c r="X111" s="44" t="n"/>
      <c r="Y111" s="44" t="n"/>
      <c r="Z111" s="44" t="n"/>
      <c r="AA111" s="44" t="n"/>
      <c r="AB111" s="44" t="n"/>
      <c r="AC111" s="44" t="n"/>
      <c r="AD111" s="44" t="n"/>
      <c r="AE111" s="44" t="n"/>
      <c r="AF111" s="44" t="n"/>
      <c r="AG111" s="44" t="n"/>
    </row>
    <row r="112" ht="15.75" customHeight="1" s="157">
      <c r="A112" s="44" t="n"/>
      <c r="B112" s="44" t="inlineStr">
        <is>
          <t>FL</t>
        </is>
      </c>
      <c r="C112" s="44" t="inlineStr">
        <is>
          <t>Generation</t>
        </is>
      </c>
      <c r="D112" s="44" t="inlineStr">
        <is>
          <t>Hydro</t>
        </is>
      </c>
      <c r="E112" s="44">
        <f>LOOKUP(D112,$U$2:$V$15,$V$2:$V$15)</f>
        <v/>
      </c>
      <c r="F112" s="44" t="n">
        <v>183569.0452</v>
      </c>
      <c r="G112" s="44">
        <f>AVERAGE(F112,H112)</f>
        <v/>
      </c>
      <c r="H112" s="44" t="n">
        <v>195507.844</v>
      </c>
      <c r="I112" s="44">
        <f>AVERAGE(H112,J112)</f>
        <v/>
      </c>
      <c r="J112" s="44" t="n">
        <v>195507.844</v>
      </c>
      <c r="K112" s="44">
        <f>AVERAGE(J112,L112)</f>
        <v/>
      </c>
      <c r="L112" s="44" t="n">
        <v>195507.844</v>
      </c>
      <c r="M112" s="44">
        <f>AVERAGE(L112,N112)</f>
        <v/>
      </c>
      <c r="N112" s="44" t="n">
        <v>195507.844</v>
      </c>
      <c r="O112" s="44">
        <f>AVERAGE(N112,P112)</f>
        <v/>
      </c>
      <c r="P112" s="44" t="n">
        <v>196726.3042</v>
      </c>
      <c r="Q112" s="44">
        <f>AVERAGE(P112,R112)</f>
        <v/>
      </c>
      <c r="R112" s="44" t="n">
        <v>197395.0379</v>
      </c>
      <c r="S112" s="44" t="n"/>
      <c r="T112" s="44" t="n"/>
      <c r="U112" s="44" t="n"/>
      <c r="V112" s="44" t="n"/>
      <c r="W112" s="44" t="n"/>
      <c r="X112" s="44" t="n"/>
      <c r="Y112" s="44" t="n"/>
      <c r="Z112" s="44" t="n"/>
      <c r="AA112" s="44" t="n"/>
      <c r="AB112" s="44" t="n"/>
      <c r="AC112" s="44" t="n"/>
      <c r="AD112" s="44" t="n"/>
      <c r="AE112" s="44" t="n"/>
      <c r="AF112" s="44" t="n"/>
      <c r="AG112" s="44" t="n"/>
    </row>
    <row r="113" ht="15.75" customHeight="1" s="157">
      <c r="A113" s="44" t="n"/>
      <c r="B113" s="44" t="inlineStr">
        <is>
          <t>FL</t>
        </is>
      </c>
      <c r="C113" s="44" t="inlineStr">
        <is>
          <t>Generation</t>
        </is>
      </c>
      <c r="D113" s="44" t="inlineStr">
        <is>
          <t>Imports</t>
        </is>
      </c>
      <c r="E113" s="44">
        <f>LOOKUP(D113,$U$2:$V$15,$V$2:$V$15)</f>
        <v/>
      </c>
      <c r="F113" s="44" t="n">
        <v>0</v>
      </c>
      <c r="G113" s="44">
        <f>AVERAGE(F113,H113)</f>
        <v/>
      </c>
      <c r="H113" s="44" t="n">
        <v>0</v>
      </c>
      <c r="I113" s="44">
        <f>AVERAGE(H113,J113)</f>
        <v/>
      </c>
      <c r="J113" s="44" t="n">
        <v>0</v>
      </c>
      <c r="K113" s="44">
        <f>AVERAGE(J113,L113)</f>
        <v/>
      </c>
      <c r="L113" s="44" t="n">
        <v>0</v>
      </c>
      <c r="M113" s="44">
        <f>AVERAGE(L113,N113)</f>
        <v/>
      </c>
      <c r="N113" s="44" t="n">
        <v>0</v>
      </c>
      <c r="O113" s="44">
        <f>AVERAGE(N113,P113)</f>
        <v/>
      </c>
      <c r="P113" s="44" t="n">
        <v>0</v>
      </c>
      <c r="Q113" s="44">
        <f>AVERAGE(P113,R113)</f>
        <v/>
      </c>
      <c r="R113" s="44" t="n">
        <v>0</v>
      </c>
      <c r="S113" s="44" t="n"/>
      <c r="T113" s="44" t="n"/>
      <c r="U113" s="44" t="n"/>
      <c r="V113" s="44" t="n"/>
      <c r="W113" s="44" t="n"/>
      <c r="X113" s="44" t="n"/>
      <c r="Y113" s="44" t="n"/>
      <c r="Z113" s="44" t="n"/>
      <c r="AA113" s="44" t="n"/>
      <c r="AB113" s="44" t="n"/>
      <c r="AC113" s="44" t="n"/>
      <c r="AD113" s="44" t="n"/>
      <c r="AE113" s="44" t="n"/>
      <c r="AF113" s="44" t="n"/>
      <c r="AG113" s="44" t="n"/>
    </row>
    <row r="114" ht="15.75" customHeight="1" s="157">
      <c r="A114" s="44" t="n"/>
      <c r="B114" s="44" t="inlineStr">
        <is>
          <t>FL</t>
        </is>
      </c>
      <c r="C114" s="44" t="inlineStr">
        <is>
          <t>Generation</t>
        </is>
      </c>
      <c r="D114" s="44" t="inlineStr">
        <is>
          <t>Land-based Wind</t>
        </is>
      </c>
      <c r="E114" s="44">
        <f>LOOKUP(D114,$U$2:$V$15,$V$2:$V$15)</f>
        <v/>
      </c>
      <c r="F114" s="44" t="n">
        <v>0</v>
      </c>
      <c r="G114" s="44">
        <f>AVERAGE(F114,H114)</f>
        <v/>
      </c>
      <c r="H114" s="44" t="n">
        <v>0</v>
      </c>
      <c r="I114" s="44">
        <f>AVERAGE(H114,J114)</f>
        <v/>
      </c>
      <c r="J114" s="44" t="n">
        <v>0</v>
      </c>
      <c r="K114" s="44">
        <f>AVERAGE(J114,L114)</f>
        <v/>
      </c>
      <c r="L114" s="44" t="n">
        <v>0</v>
      </c>
      <c r="M114" s="44">
        <f>AVERAGE(L114,N114)</f>
        <v/>
      </c>
      <c r="N114" s="44" t="n">
        <v>0</v>
      </c>
      <c r="O114" s="44">
        <f>AVERAGE(N114,P114)</f>
        <v/>
      </c>
      <c r="P114" s="44" t="n">
        <v>0</v>
      </c>
      <c r="Q114" s="44">
        <f>AVERAGE(P114,R114)</f>
        <v/>
      </c>
      <c r="R114" s="44" t="n">
        <v>0</v>
      </c>
      <c r="S114" s="44" t="n"/>
      <c r="T114" s="44" t="n"/>
      <c r="U114" s="44" t="n"/>
      <c r="V114" s="44" t="n"/>
      <c r="W114" s="44" t="n"/>
      <c r="X114" s="44" t="n"/>
      <c r="Y114" s="44" t="n"/>
      <c r="Z114" s="44" t="n"/>
      <c r="AA114" s="44" t="n"/>
      <c r="AB114" s="44" t="n"/>
      <c r="AC114" s="44" t="n"/>
      <c r="AD114" s="44" t="n"/>
      <c r="AE114" s="44" t="n"/>
      <c r="AF114" s="44" t="n"/>
      <c r="AG114" s="44" t="n"/>
    </row>
    <row r="115" ht="15.75" customHeight="1" s="157">
      <c r="A115" s="44" t="n"/>
      <c r="B115" s="44" t="inlineStr">
        <is>
          <t>FL</t>
        </is>
      </c>
      <c r="C115" s="44" t="inlineStr">
        <is>
          <t>Generation</t>
        </is>
      </c>
      <c r="D115" s="44" t="inlineStr">
        <is>
          <t>NG-CC</t>
        </is>
      </c>
      <c r="E115" s="44">
        <f>LOOKUP(D115,$U$2:$V$15,$V$2:$V$15)</f>
        <v/>
      </c>
      <c r="F115" s="44" t="n">
        <v>162568672.6</v>
      </c>
      <c r="G115" s="44">
        <f>AVERAGE(F115,H115)</f>
        <v/>
      </c>
      <c r="H115" s="44" t="n">
        <v>176832934</v>
      </c>
      <c r="I115" s="44">
        <f>AVERAGE(H115,J115)</f>
        <v/>
      </c>
      <c r="J115" s="44" t="n">
        <v>175186957.3</v>
      </c>
      <c r="K115" s="44">
        <f>AVERAGE(J115,L115)</f>
        <v/>
      </c>
      <c r="L115" s="44" t="n">
        <v>147459711.7</v>
      </c>
      <c r="M115" s="44">
        <f>AVERAGE(L115,N115)</f>
        <v/>
      </c>
      <c r="N115" s="44" t="n">
        <v>140159996.5</v>
      </c>
      <c r="O115" s="44">
        <f>AVERAGE(N115,P115)</f>
        <v/>
      </c>
      <c r="P115" s="44" t="n">
        <v>139034144.5</v>
      </c>
      <c r="Q115" s="44">
        <f>AVERAGE(P115,R115)</f>
        <v/>
      </c>
      <c r="R115" s="44" t="n">
        <v>141769583.7</v>
      </c>
      <c r="S115" s="44" t="n"/>
      <c r="T115" s="44" t="n"/>
      <c r="U115" s="44" t="n"/>
      <c r="V115" s="44" t="n"/>
      <c r="W115" s="44" t="n"/>
      <c r="X115" s="44" t="n"/>
      <c r="Y115" s="44" t="n"/>
      <c r="Z115" s="44" t="n"/>
      <c r="AA115" s="44" t="n"/>
      <c r="AB115" s="44" t="n"/>
      <c r="AC115" s="44" t="n"/>
      <c r="AD115" s="44" t="n"/>
      <c r="AE115" s="44" t="n"/>
      <c r="AF115" s="44" t="n"/>
      <c r="AG115" s="44" t="n"/>
    </row>
    <row r="116" ht="15.75" customHeight="1" s="157">
      <c r="A116" s="44" t="n"/>
      <c r="B116" s="44" t="inlineStr">
        <is>
          <t>FL</t>
        </is>
      </c>
      <c r="C116" s="44" t="inlineStr">
        <is>
          <t>Generation</t>
        </is>
      </c>
      <c r="D116" s="44" t="inlineStr">
        <is>
          <t>NG-CT</t>
        </is>
      </c>
      <c r="E116" s="44">
        <f>LOOKUP(D116,$U$2:$V$15,$V$2:$V$15)</f>
        <v/>
      </c>
      <c r="F116" s="44" t="n">
        <v>614979.3495</v>
      </c>
      <c r="G116" s="44">
        <f>AVERAGE(F116,H116)</f>
        <v/>
      </c>
      <c r="H116" s="44" t="n">
        <v>506828.863</v>
      </c>
      <c r="I116" s="44">
        <f>AVERAGE(H116,J116)</f>
        <v/>
      </c>
      <c r="J116" s="44" t="n">
        <v>523251.4026</v>
      </c>
      <c r="K116" s="44">
        <f>AVERAGE(J116,L116)</f>
        <v/>
      </c>
      <c r="L116" s="44" t="n">
        <v>310486.666</v>
      </c>
      <c r="M116" s="44">
        <f>AVERAGE(L116,N116)</f>
        <v/>
      </c>
      <c r="N116" s="44" t="n">
        <v>220092.5711</v>
      </c>
      <c r="O116" s="44">
        <f>AVERAGE(N116,P116)</f>
        <v/>
      </c>
      <c r="P116" s="44" t="n">
        <v>217974.52</v>
      </c>
      <c r="Q116" s="44">
        <f>AVERAGE(P116,R116)</f>
        <v/>
      </c>
      <c r="R116" s="44" t="n">
        <v>217974.52</v>
      </c>
      <c r="S116" s="44" t="n"/>
      <c r="T116" s="44" t="n"/>
      <c r="U116" s="44" t="n"/>
      <c r="V116" s="44" t="n"/>
      <c r="W116" s="44" t="n"/>
      <c r="X116" s="44" t="n"/>
      <c r="Y116" s="44" t="n"/>
      <c r="Z116" s="44" t="n"/>
      <c r="AA116" s="44" t="n"/>
      <c r="AB116" s="44" t="n"/>
      <c r="AC116" s="44" t="n"/>
      <c r="AD116" s="44" t="n"/>
      <c r="AE116" s="44" t="n"/>
      <c r="AF116" s="44" t="n"/>
      <c r="AG116" s="44" t="n"/>
    </row>
    <row r="117" ht="15.75" customHeight="1" s="157">
      <c r="A117" s="44" t="n"/>
      <c r="B117" s="44" t="inlineStr">
        <is>
          <t>FL</t>
        </is>
      </c>
      <c r="C117" s="44" t="inlineStr">
        <is>
          <t>Generation</t>
        </is>
      </c>
      <c r="D117" s="44" t="inlineStr">
        <is>
          <t>Nuclear</t>
        </is>
      </c>
      <c r="E117" s="44">
        <f>LOOKUP(D117,$U$2:$V$15,$V$2:$V$15)</f>
        <v/>
      </c>
      <c r="F117" s="44" t="n">
        <v>28237010.82</v>
      </c>
      <c r="G117" s="44">
        <f>AVERAGE(F117,H117)</f>
        <v/>
      </c>
      <c r="H117" s="44" t="n">
        <v>28237010.82</v>
      </c>
      <c r="I117" s="44">
        <f>AVERAGE(H117,J117)</f>
        <v/>
      </c>
      <c r="J117" s="44" t="n">
        <v>28237010.82</v>
      </c>
      <c r="K117" s="44">
        <f>AVERAGE(J117,L117)</f>
        <v/>
      </c>
      <c r="L117" s="44" t="n">
        <v>28237010.82</v>
      </c>
      <c r="M117" s="44">
        <f>AVERAGE(L117,N117)</f>
        <v/>
      </c>
      <c r="N117" s="44" t="n">
        <v>28237010.82</v>
      </c>
      <c r="O117" s="44">
        <f>AVERAGE(N117,P117)</f>
        <v/>
      </c>
      <c r="P117" s="44" t="n">
        <v>28237010.82</v>
      </c>
      <c r="Q117" s="44">
        <f>AVERAGE(P117,R117)</f>
        <v/>
      </c>
      <c r="R117" s="44" t="n">
        <v>28237010.82</v>
      </c>
      <c r="S117" s="44" t="n"/>
      <c r="T117" s="44" t="n"/>
      <c r="U117" s="44" t="n"/>
      <c r="V117" s="44" t="n"/>
      <c r="W117" s="44" t="n"/>
      <c r="X117" s="44" t="n"/>
      <c r="Y117" s="44" t="n"/>
      <c r="Z117" s="44" t="n"/>
      <c r="AA117" s="44" t="n"/>
      <c r="AB117" s="44" t="n"/>
      <c r="AC117" s="44" t="n"/>
      <c r="AD117" s="44" t="n"/>
      <c r="AE117" s="44" t="n"/>
      <c r="AF117" s="44" t="n"/>
      <c r="AG117" s="44" t="n"/>
    </row>
    <row r="118" ht="15.75" customHeight="1" s="157">
      <c r="A118" s="44" t="n"/>
      <c r="B118" s="44" t="inlineStr">
        <is>
          <t>FL</t>
        </is>
      </c>
      <c r="C118" s="44" t="inlineStr">
        <is>
          <t>Generation</t>
        </is>
      </c>
      <c r="D118" s="44" t="inlineStr">
        <is>
          <t>Offshore Wind</t>
        </is>
      </c>
      <c r="E118" s="44">
        <f>LOOKUP(D118,$U$2:$V$15,$V$2:$V$15)</f>
        <v/>
      </c>
      <c r="F118" s="44" t="n">
        <v>0</v>
      </c>
      <c r="G118" s="44">
        <f>AVERAGE(F118,H118)</f>
        <v/>
      </c>
      <c r="H118" s="44" t="n">
        <v>0</v>
      </c>
      <c r="I118" s="44">
        <f>AVERAGE(H118,J118)</f>
        <v/>
      </c>
      <c r="J118" s="44" t="n">
        <v>0</v>
      </c>
      <c r="K118" s="44">
        <f>AVERAGE(J118,L118)</f>
        <v/>
      </c>
      <c r="L118" s="44" t="n">
        <v>0</v>
      </c>
      <c r="M118" s="44">
        <f>AVERAGE(L118,N118)</f>
        <v/>
      </c>
      <c r="N118" s="44" t="n">
        <v>0</v>
      </c>
      <c r="O118" s="44">
        <f>AVERAGE(N118,P118)</f>
        <v/>
      </c>
      <c r="P118" s="44" t="n">
        <v>0</v>
      </c>
      <c r="Q118" s="44">
        <f>AVERAGE(P118,R118)</f>
        <v/>
      </c>
      <c r="R118" s="44" t="n">
        <v>0</v>
      </c>
      <c r="S118" s="44" t="n"/>
      <c r="T118" s="44" t="n"/>
      <c r="U118" s="44" t="n"/>
      <c r="V118" s="44" t="n"/>
      <c r="W118" s="44" t="n"/>
      <c r="X118" s="44" t="n"/>
      <c r="Y118" s="44" t="n"/>
      <c r="Z118" s="44" t="n"/>
      <c r="AA118" s="44" t="n"/>
      <c r="AB118" s="44" t="n"/>
      <c r="AC118" s="44" t="n"/>
      <c r="AD118" s="44" t="n"/>
      <c r="AE118" s="44" t="n"/>
      <c r="AF118" s="44" t="n"/>
      <c r="AG118" s="44" t="n"/>
    </row>
    <row r="119" ht="15.75" customHeight="1" s="157">
      <c r="A119" s="44" t="n"/>
      <c r="B119" s="44" t="inlineStr">
        <is>
          <t>FL</t>
        </is>
      </c>
      <c r="C119" s="44" t="inlineStr">
        <is>
          <t>Generation</t>
        </is>
      </c>
      <c r="D119" s="44" t="inlineStr">
        <is>
          <t>Oil-Gas-Steam</t>
        </is>
      </c>
      <c r="E119" s="44">
        <f>LOOKUP(D119,$U$2:$V$15,$V$2:$V$15)</f>
        <v/>
      </c>
      <c r="F119" s="44" t="n">
        <v>2530560.491</v>
      </c>
      <c r="G119" s="44">
        <f>AVERAGE(F119,H119)</f>
        <v/>
      </c>
      <c r="H119" s="44" t="n">
        <v>2537883.509</v>
      </c>
      <c r="I119" s="44">
        <f>AVERAGE(H119,J119)</f>
        <v/>
      </c>
      <c r="J119" s="44" t="n">
        <v>2537883.509</v>
      </c>
      <c r="K119" s="44">
        <f>AVERAGE(J119,L119)</f>
        <v/>
      </c>
      <c r="L119" s="44" t="n">
        <v>2537883.509</v>
      </c>
      <c r="M119" s="44">
        <f>AVERAGE(L119,N119)</f>
        <v/>
      </c>
      <c r="N119" s="44" t="n">
        <v>2537883.509</v>
      </c>
      <c r="O119" s="44">
        <f>AVERAGE(N119,P119)</f>
        <v/>
      </c>
      <c r="P119" s="44" t="n">
        <v>2537883.509</v>
      </c>
      <c r="Q119" s="44">
        <f>AVERAGE(P119,R119)</f>
        <v/>
      </c>
      <c r="R119" s="44" t="n">
        <v>2537883.509</v>
      </c>
      <c r="S119" s="44" t="n"/>
      <c r="T119" s="44" t="n"/>
      <c r="U119" s="44" t="n"/>
      <c r="V119" s="44" t="n"/>
      <c r="W119" s="44" t="n"/>
      <c r="X119" s="44" t="n"/>
      <c r="Y119" s="44" t="n"/>
      <c r="Z119" s="44" t="n"/>
      <c r="AA119" s="44" t="n"/>
      <c r="AB119" s="44" t="n"/>
      <c r="AC119" s="44" t="n"/>
      <c r="AD119" s="44" t="n"/>
      <c r="AE119" s="44" t="n"/>
      <c r="AF119" s="44" t="n"/>
      <c r="AG119" s="44" t="n"/>
    </row>
    <row r="120" ht="15.75" customHeight="1" s="157">
      <c r="A120" s="44" t="n"/>
      <c r="B120" s="44" t="inlineStr">
        <is>
          <t>FL</t>
        </is>
      </c>
      <c r="C120" s="44" t="inlineStr">
        <is>
          <t>Generation</t>
        </is>
      </c>
      <c r="D120" s="44" t="inlineStr">
        <is>
          <t>Rooftop PV</t>
        </is>
      </c>
      <c r="E120" s="44">
        <f>LOOKUP(D120,$U$2:$V$15,$V$2:$V$15)</f>
        <v/>
      </c>
      <c r="F120" s="44" t="n">
        <v>509954.1805</v>
      </c>
      <c r="G120" s="44">
        <f>AVERAGE(F120,H120)</f>
        <v/>
      </c>
      <c r="H120" s="44" t="n">
        <v>1081703.035</v>
      </c>
      <c r="I120" s="44">
        <f>AVERAGE(H120,J120)</f>
        <v/>
      </c>
      <c r="J120" s="44" t="n">
        <v>1915294.207</v>
      </c>
      <c r="K120" s="44">
        <f>AVERAGE(J120,L120)</f>
        <v/>
      </c>
      <c r="L120" s="44" t="n">
        <v>3069125.727</v>
      </c>
      <c r="M120" s="44">
        <f>AVERAGE(L120,N120)</f>
        <v/>
      </c>
      <c r="N120" s="44" t="n">
        <v>4710981.235</v>
      </c>
      <c r="O120" s="44">
        <f>AVERAGE(N120,P120)</f>
        <v/>
      </c>
      <c r="P120" s="44" t="n">
        <v>6849486.703</v>
      </c>
      <c r="Q120" s="44">
        <f>AVERAGE(P120,R120)</f>
        <v/>
      </c>
      <c r="R120" s="44" t="n">
        <v>9579850.620999999</v>
      </c>
      <c r="S120" s="44" t="n"/>
      <c r="T120" s="44" t="n"/>
      <c r="U120" s="44" t="n"/>
      <c r="V120" s="44" t="n"/>
      <c r="W120" s="44" t="n"/>
      <c r="X120" s="44" t="n"/>
      <c r="Y120" s="44" t="n"/>
      <c r="Z120" s="44" t="n"/>
      <c r="AA120" s="44" t="n"/>
      <c r="AB120" s="44" t="n"/>
      <c r="AC120" s="44" t="n"/>
      <c r="AD120" s="44" t="n"/>
      <c r="AE120" s="44" t="n"/>
      <c r="AF120" s="44" t="n"/>
      <c r="AG120" s="44" t="n"/>
    </row>
    <row r="121" ht="15.75" customHeight="1" s="157">
      <c r="A121" s="44" t="n"/>
      <c r="B121" s="44" t="inlineStr">
        <is>
          <t>FL</t>
        </is>
      </c>
      <c r="C121" s="44" t="inlineStr">
        <is>
          <t>Generation</t>
        </is>
      </c>
      <c r="D121" s="44" t="inlineStr">
        <is>
          <t>Storage</t>
        </is>
      </c>
      <c r="E121" s="44">
        <f>LOOKUP(D121,$U$2:$V$15,$V$2:$V$15)</f>
        <v/>
      </c>
      <c r="F121" s="44" t="n">
        <v>0</v>
      </c>
      <c r="G121" s="44" t="n">
        <v>0</v>
      </c>
      <c r="H121" s="44" t="n">
        <v>0</v>
      </c>
      <c r="I121" s="44" t="n">
        <v>0</v>
      </c>
      <c r="J121" s="44" t="n">
        <v>0</v>
      </c>
      <c r="K121" s="44" t="n">
        <v>0</v>
      </c>
      <c r="L121" s="44" t="n">
        <v>0</v>
      </c>
      <c r="M121" s="44" t="n">
        <v>0</v>
      </c>
      <c r="N121" s="44" t="n">
        <v>0</v>
      </c>
      <c r="O121" s="44" t="n">
        <v>0</v>
      </c>
      <c r="P121" s="44" t="n">
        <v>0</v>
      </c>
      <c r="Q121" s="44" t="n">
        <v>0</v>
      </c>
      <c r="R121" s="44" t="n">
        <v>0</v>
      </c>
      <c r="S121" s="44" t="n"/>
      <c r="T121" s="44" t="n"/>
      <c r="U121" s="44" t="n"/>
      <c r="V121" s="44" t="n"/>
      <c r="W121" s="44" t="n"/>
      <c r="X121" s="44" t="n"/>
      <c r="Y121" s="44" t="n"/>
      <c r="Z121" s="44" t="n"/>
      <c r="AA121" s="44" t="n"/>
      <c r="AB121" s="44" t="n"/>
      <c r="AC121" s="44" t="n"/>
      <c r="AD121" s="44" t="n"/>
      <c r="AE121" s="44" t="n"/>
      <c r="AF121" s="44" t="n"/>
      <c r="AG121" s="44" t="n"/>
    </row>
    <row r="122" ht="15.75" customHeight="1" s="157">
      <c r="A122" s="44" t="n"/>
      <c r="B122" s="44" t="inlineStr">
        <is>
          <t>FL</t>
        </is>
      </c>
      <c r="C122" s="44" t="inlineStr">
        <is>
          <t>Generation</t>
        </is>
      </c>
      <c r="D122" s="44" t="inlineStr">
        <is>
          <t>Utility PV</t>
        </is>
      </c>
      <c r="E122" s="44">
        <f>LOOKUP(D122,$U$2:$V$15,$V$2:$V$15)</f>
        <v/>
      </c>
      <c r="F122" s="44" t="n">
        <v>3490186.488</v>
      </c>
      <c r="G122" s="44">
        <f>AVERAGE(F122,H122)</f>
        <v/>
      </c>
      <c r="H122" s="44" t="n">
        <v>4406639.144</v>
      </c>
      <c r="I122" s="44">
        <f>AVERAGE(H122,J122)</f>
        <v/>
      </c>
      <c r="J122" s="44" t="n">
        <v>4407904.032</v>
      </c>
      <c r="K122" s="44">
        <f>AVERAGE(J122,L122)</f>
        <v/>
      </c>
      <c r="L122" s="44" t="n">
        <v>9238929.024</v>
      </c>
      <c r="M122" s="44">
        <f>AVERAGE(L122,N122)</f>
        <v/>
      </c>
      <c r="N122" s="44" t="n">
        <v>12087326.04</v>
      </c>
      <c r="O122" s="44">
        <f>AVERAGE(N122,P122)</f>
        <v/>
      </c>
      <c r="P122" s="44" t="n">
        <v>15742543.72</v>
      </c>
      <c r="Q122" s="44">
        <f>AVERAGE(P122,R122)</f>
        <v/>
      </c>
      <c r="R122" s="44" t="n">
        <v>15585172.65</v>
      </c>
      <c r="S122" s="44" t="n"/>
      <c r="T122" s="44" t="n"/>
      <c r="U122" s="44" t="n"/>
      <c r="V122" s="44" t="n"/>
      <c r="W122" s="44" t="n"/>
      <c r="X122" s="44" t="n"/>
      <c r="Y122" s="44" t="n"/>
      <c r="Z122" s="44" t="n"/>
      <c r="AA122" s="44" t="n"/>
      <c r="AB122" s="44" t="n"/>
      <c r="AC122" s="44" t="n"/>
      <c r="AD122" s="44" t="n"/>
      <c r="AE122" s="44" t="n"/>
      <c r="AF122" s="44" t="n"/>
      <c r="AG122" s="44" t="n"/>
    </row>
    <row r="123" ht="15.75" customHeight="1" s="157">
      <c r="A123" s="44" t="n"/>
      <c r="B123" s="44" t="inlineStr">
        <is>
          <t>GA</t>
        </is>
      </c>
      <c r="C123" s="44" t="inlineStr">
        <is>
          <t>Generation</t>
        </is>
      </c>
      <c r="D123" s="44" t="inlineStr">
        <is>
          <t>Biopower</t>
        </is>
      </c>
      <c r="E123" s="44">
        <f>LOOKUP(D123,$U$2:$V$15,$V$2:$V$15)</f>
        <v/>
      </c>
      <c r="F123" s="44" t="n">
        <v>0</v>
      </c>
      <c r="G123" s="44">
        <f>AVERAGE(F123,H123)</f>
        <v/>
      </c>
      <c r="H123" s="44" t="n">
        <v>0</v>
      </c>
      <c r="I123" s="44">
        <f>AVERAGE(H123,J123)</f>
        <v/>
      </c>
      <c r="J123" s="44" t="n">
        <v>0</v>
      </c>
      <c r="K123" s="44">
        <f>AVERAGE(J123,L123)</f>
        <v/>
      </c>
      <c r="L123" s="44" t="n">
        <v>0</v>
      </c>
      <c r="M123" s="44">
        <f>AVERAGE(L123,N123)</f>
        <v/>
      </c>
      <c r="N123" s="44" t="n">
        <v>0</v>
      </c>
      <c r="O123" s="44">
        <f>AVERAGE(N123,P123)</f>
        <v/>
      </c>
      <c r="P123" s="44" t="n">
        <v>0</v>
      </c>
      <c r="Q123" s="44">
        <f>AVERAGE(P123,R123)</f>
        <v/>
      </c>
      <c r="R123" s="44" t="n">
        <v>0</v>
      </c>
      <c r="S123" s="44" t="n"/>
      <c r="T123" s="44" t="n"/>
      <c r="U123" s="44" t="n"/>
      <c r="V123" s="44" t="n"/>
      <c r="W123" s="44" t="n"/>
      <c r="X123" s="44" t="n"/>
      <c r="Y123" s="44" t="n"/>
      <c r="Z123" s="44" t="n"/>
      <c r="AA123" s="44" t="n"/>
      <c r="AB123" s="44" t="n"/>
      <c r="AC123" s="44" t="n"/>
      <c r="AD123" s="44" t="n"/>
      <c r="AE123" s="44" t="n"/>
      <c r="AF123" s="44" t="n"/>
      <c r="AG123" s="44" t="n"/>
    </row>
    <row r="124" ht="15.75" customHeight="1" s="157">
      <c r="A124" s="44" t="n"/>
      <c r="B124" s="44" t="inlineStr">
        <is>
          <t>GA</t>
        </is>
      </c>
      <c r="C124" s="44" t="inlineStr">
        <is>
          <t>Generation</t>
        </is>
      </c>
      <c r="D124" s="44" t="inlineStr">
        <is>
          <t>Coal</t>
        </is>
      </c>
      <c r="E124" s="44">
        <f>LOOKUP(D124,$U$2:$V$15,$V$2:$V$15)</f>
        <v/>
      </c>
      <c r="F124" s="44" t="n">
        <v>49965594.65</v>
      </c>
      <c r="G124" s="44">
        <f>AVERAGE(F124,H124)</f>
        <v/>
      </c>
      <c r="H124" s="44" t="n">
        <v>46612740.72</v>
      </c>
      <c r="I124" s="44">
        <f>AVERAGE(H124,J124)</f>
        <v/>
      </c>
      <c r="J124" s="44" t="n">
        <v>29400699.51</v>
      </c>
      <c r="K124" s="44">
        <f>AVERAGE(J124,L124)</f>
        <v/>
      </c>
      <c r="L124" s="44" t="n">
        <v>50056067.32</v>
      </c>
      <c r="M124" s="44">
        <f>AVERAGE(L124,N124)</f>
        <v/>
      </c>
      <c r="N124" s="44" t="n">
        <v>57218674.56</v>
      </c>
      <c r="O124" s="44">
        <f>AVERAGE(N124,P124)</f>
        <v/>
      </c>
      <c r="P124" s="44" t="n">
        <v>56523474.02</v>
      </c>
      <c r="Q124" s="44">
        <f>AVERAGE(P124,R124)</f>
        <v/>
      </c>
      <c r="R124" s="44" t="n">
        <v>59193644.98</v>
      </c>
      <c r="S124" s="44" t="n"/>
      <c r="T124" s="44" t="n"/>
      <c r="U124" s="44" t="n"/>
      <c r="V124" s="44" t="n"/>
      <c r="W124" s="44" t="n"/>
      <c r="X124" s="44" t="n"/>
      <c r="Y124" s="44" t="n"/>
      <c r="Z124" s="44" t="n"/>
      <c r="AA124" s="44" t="n"/>
      <c r="AB124" s="44" t="n"/>
      <c r="AC124" s="44" t="n"/>
      <c r="AD124" s="44" t="n"/>
      <c r="AE124" s="44" t="n"/>
      <c r="AF124" s="44" t="n"/>
      <c r="AG124" s="44" t="n"/>
    </row>
    <row r="125" ht="15.75" customHeight="1" s="157">
      <c r="A125" s="44" t="n"/>
      <c r="B125" s="44" t="inlineStr">
        <is>
          <t>GA</t>
        </is>
      </c>
      <c r="C125" s="44" t="inlineStr">
        <is>
          <t>Generation</t>
        </is>
      </c>
      <c r="D125" s="44" t="inlineStr">
        <is>
          <t>CSP</t>
        </is>
      </c>
      <c r="E125" s="44">
        <f>LOOKUP(D125,$U$2:$V$15,$V$2:$V$15)</f>
        <v/>
      </c>
      <c r="F125" s="44" t="n">
        <v>0</v>
      </c>
      <c r="G125" s="44">
        <f>AVERAGE(F125,H125)</f>
        <v/>
      </c>
      <c r="H125" s="44" t="n">
        <v>0</v>
      </c>
      <c r="I125" s="44">
        <f>AVERAGE(H125,J125)</f>
        <v/>
      </c>
      <c r="J125" s="44" t="n">
        <v>0</v>
      </c>
      <c r="K125" s="44">
        <f>AVERAGE(J125,L125)</f>
        <v/>
      </c>
      <c r="L125" s="44" t="n">
        <v>0</v>
      </c>
      <c r="M125" s="44">
        <f>AVERAGE(L125,N125)</f>
        <v/>
      </c>
      <c r="N125" s="44" t="n">
        <v>0</v>
      </c>
      <c r="O125" s="44">
        <f>AVERAGE(N125,P125)</f>
        <v/>
      </c>
      <c r="P125" s="44" t="n">
        <v>0</v>
      </c>
      <c r="Q125" s="44">
        <f>AVERAGE(P125,R125)</f>
        <v/>
      </c>
      <c r="R125" s="44" t="n">
        <v>0</v>
      </c>
      <c r="S125" s="44" t="n"/>
      <c r="T125" s="44" t="n"/>
      <c r="U125" s="44" t="n"/>
      <c r="V125" s="44" t="n"/>
      <c r="W125" s="44" t="n"/>
      <c r="X125" s="44" t="n"/>
      <c r="Y125" s="44" t="n"/>
      <c r="Z125" s="44" t="n"/>
      <c r="AA125" s="44" t="n"/>
      <c r="AB125" s="44" t="n"/>
      <c r="AC125" s="44" t="n"/>
      <c r="AD125" s="44" t="n"/>
      <c r="AE125" s="44" t="n"/>
      <c r="AF125" s="44" t="n"/>
      <c r="AG125" s="44" t="n"/>
    </row>
    <row r="126" ht="15.75" customHeight="1" s="157">
      <c r="A126" s="44" t="n"/>
      <c r="B126" s="44" t="inlineStr">
        <is>
          <t>GA</t>
        </is>
      </c>
      <c r="C126" s="44" t="inlineStr">
        <is>
          <t>Generation</t>
        </is>
      </c>
      <c r="D126" s="44" t="inlineStr">
        <is>
          <t>Geothermal</t>
        </is>
      </c>
      <c r="E126" s="44">
        <f>LOOKUP(D126,$U$2:$V$15,$V$2:$V$15)</f>
        <v/>
      </c>
      <c r="F126" s="44" t="n">
        <v>0</v>
      </c>
      <c r="G126" s="44">
        <f>AVERAGE(F126,H126)</f>
        <v/>
      </c>
      <c r="H126" s="44" t="n">
        <v>0</v>
      </c>
      <c r="I126" s="44">
        <f>AVERAGE(H126,J126)</f>
        <v/>
      </c>
      <c r="J126" s="44" t="n">
        <v>0</v>
      </c>
      <c r="K126" s="44">
        <f>AVERAGE(J126,L126)</f>
        <v/>
      </c>
      <c r="L126" s="44" t="n">
        <v>0</v>
      </c>
      <c r="M126" s="44">
        <f>AVERAGE(L126,N126)</f>
        <v/>
      </c>
      <c r="N126" s="44" t="n">
        <v>0</v>
      </c>
      <c r="O126" s="44">
        <f>AVERAGE(N126,P126)</f>
        <v/>
      </c>
      <c r="P126" s="44" t="n">
        <v>0</v>
      </c>
      <c r="Q126" s="44">
        <f>AVERAGE(P126,R126)</f>
        <v/>
      </c>
      <c r="R126" s="44" t="n">
        <v>0</v>
      </c>
      <c r="S126" s="44" t="n"/>
      <c r="T126" s="44" t="n"/>
      <c r="U126" s="44" t="n"/>
      <c r="V126" s="44" t="n"/>
      <c r="W126" s="44" t="n"/>
      <c r="X126" s="44" t="n"/>
      <c r="Y126" s="44" t="n"/>
      <c r="Z126" s="44" t="n"/>
      <c r="AA126" s="44" t="n"/>
      <c r="AB126" s="44" t="n"/>
      <c r="AC126" s="44" t="n"/>
      <c r="AD126" s="44" t="n"/>
      <c r="AE126" s="44" t="n"/>
      <c r="AF126" s="44" t="n"/>
      <c r="AG126" s="44" t="n"/>
    </row>
    <row r="127" ht="15.75" customHeight="1" s="157">
      <c r="A127" s="44" t="n"/>
      <c r="B127" s="44" t="inlineStr">
        <is>
          <t>GA</t>
        </is>
      </c>
      <c r="C127" s="44" t="inlineStr">
        <is>
          <t>Generation</t>
        </is>
      </c>
      <c r="D127" s="44" t="inlineStr">
        <is>
          <t>Hydro</t>
        </is>
      </c>
      <c r="E127" s="44">
        <f>LOOKUP(D127,$U$2:$V$15,$V$2:$V$15)</f>
        <v/>
      </c>
      <c r="F127" s="44" t="n">
        <v>3124447.617</v>
      </c>
      <c r="G127" s="44">
        <f>AVERAGE(F127,H127)</f>
        <v/>
      </c>
      <c r="H127" s="44" t="n">
        <v>3154015.266</v>
      </c>
      <c r="I127" s="44">
        <f>AVERAGE(H127,J127)</f>
        <v/>
      </c>
      <c r="J127" s="44" t="n">
        <v>3122714.088</v>
      </c>
      <c r="K127" s="44">
        <f>AVERAGE(J127,L127)</f>
        <v/>
      </c>
      <c r="L127" s="44" t="n">
        <v>3154015.266</v>
      </c>
      <c r="M127" s="44">
        <f>AVERAGE(L127,N127)</f>
        <v/>
      </c>
      <c r="N127" s="44" t="n">
        <v>3154015.266</v>
      </c>
      <c r="O127" s="44">
        <f>AVERAGE(N127,P127)</f>
        <v/>
      </c>
      <c r="P127" s="44" t="n">
        <v>3154015.266</v>
      </c>
      <c r="Q127" s="44">
        <f>AVERAGE(P127,R127)</f>
        <v/>
      </c>
      <c r="R127" s="44" t="n">
        <v>3154015.266</v>
      </c>
      <c r="S127" s="44" t="n"/>
      <c r="T127" s="44" t="n"/>
      <c r="U127" s="44" t="n"/>
      <c r="V127" s="44" t="n"/>
      <c r="W127" s="44" t="n"/>
      <c r="X127" s="44" t="n"/>
      <c r="Y127" s="44" t="n"/>
      <c r="Z127" s="44" t="n"/>
      <c r="AA127" s="44" t="n"/>
      <c r="AB127" s="44" t="n"/>
      <c r="AC127" s="44" t="n"/>
      <c r="AD127" s="44" t="n"/>
      <c r="AE127" s="44" t="n"/>
      <c r="AF127" s="44" t="n"/>
      <c r="AG127" s="44" t="n"/>
    </row>
    <row r="128" ht="15.75" customHeight="1" s="157">
      <c r="A128" s="44" t="n"/>
      <c r="B128" s="44" t="inlineStr">
        <is>
          <t>GA</t>
        </is>
      </c>
      <c r="C128" s="44" t="inlineStr">
        <is>
          <t>Generation</t>
        </is>
      </c>
      <c r="D128" s="44" t="inlineStr">
        <is>
          <t>Imports</t>
        </is>
      </c>
      <c r="E128" s="44">
        <f>LOOKUP(D128,$U$2:$V$15,$V$2:$V$15)</f>
        <v/>
      </c>
      <c r="F128" s="44" t="n">
        <v>0</v>
      </c>
      <c r="G128" s="44">
        <f>AVERAGE(F128,H128)</f>
        <v/>
      </c>
      <c r="H128" s="44" t="n">
        <v>0</v>
      </c>
      <c r="I128" s="44">
        <f>AVERAGE(H128,J128)</f>
        <v/>
      </c>
      <c r="J128" s="44" t="n">
        <v>0</v>
      </c>
      <c r="K128" s="44">
        <f>AVERAGE(J128,L128)</f>
        <v/>
      </c>
      <c r="L128" s="44" t="n">
        <v>0</v>
      </c>
      <c r="M128" s="44">
        <f>AVERAGE(L128,N128)</f>
        <v/>
      </c>
      <c r="N128" s="44" t="n">
        <v>0</v>
      </c>
      <c r="O128" s="44">
        <f>AVERAGE(N128,P128)</f>
        <v/>
      </c>
      <c r="P128" s="44" t="n">
        <v>0</v>
      </c>
      <c r="Q128" s="44">
        <f>AVERAGE(P128,R128)</f>
        <v/>
      </c>
      <c r="R128" s="44" t="n">
        <v>0</v>
      </c>
      <c r="S128" s="44" t="n"/>
      <c r="T128" s="44" t="n"/>
      <c r="U128" s="44" t="n"/>
      <c r="V128" s="44" t="n"/>
      <c r="W128" s="44" t="n"/>
      <c r="X128" s="44" t="n"/>
      <c r="Y128" s="44" t="n"/>
      <c r="Z128" s="44" t="n"/>
      <c r="AA128" s="44" t="n"/>
      <c r="AB128" s="44" t="n"/>
      <c r="AC128" s="44" t="n"/>
      <c r="AD128" s="44" t="n"/>
      <c r="AE128" s="44" t="n"/>
      <c r="AF128" s="44" t="n"/>
      <c r="AG128" s="44" t="n"/>
    </row>
    <row r="129" ht="15.75" customHeight="1" s="157">
      <c r="A129" s="44" t="n"/>
      <c r="B129" s="44" t="inlineStr">
        <is>
          <t>GA</t>
        </is>
      </c>
      <c r="C129" s="44" t="inlineStr">
        <is>
          <t>Generation</t>
        </is>
      </c>
      <c r="D129" s="44" t="inlineStr">
        <is>
          <t>Land-based Wind</t>
        </is>
      </c>
      <c r="E129" s="44">
        <f>LOOKUP(D129,$U$2:$V$15,$V$2:$V$15)</f>
        <v/>
      </c>
      <c r="F129" s="44" t="n">
        <v>0</v>
      </c>
      <c r="G129" s="44">
        <f>AVERAGE(F129,H129)</f>
        <v/>
      </c>
      <c r="H129" s="44" t="n">
        <v>0</v>
      </c>
      <c r="I129" s="44">
        <f>AVERAGE(H129,J129)</f>
        <v/>
      </c>
      <c r="J129" s="44" t="n">
        <v>0</v>
      </c>
      <c r="K129" s="44">
        <f>AVERAGE(J129,L129)</f>
        <v/>
      </c>
      <c r="L129" s="44" t="n">
        <v>0</v>
      </c>
      <c r="M129" s="44">
        <f>AVERAGE(L129,N129)</f>
        <v/>
      </c>
      <c r="N129" s="44" t="n">
        <v>0</v>
      </c>
      <c r="O129" s="44">
        <f>AVERAGE(N129,P129)</f>
        <v/>
      </c>
      <c r="P129" s="44" t="n">
        <v>0</v>
      </c>
      <c r="Q129" s="44">
        <f>AVERAGE(P129,R129)</f>
        <v/>
      </c>
      <c r="R129" s="44" t="n">
        <v>0</v>
      </c>
      <c r="S129" s="44" t="n"/>
      <c r="T129" s="44" t="n"/>
      <c r="U129" s="44" t="n"/>
      <c r="V129" s="44" t="n"/>
      <c r="W129" s="44" t="n"/>
      <c r="X129" s="44" t="n"/>
      <c r="Y129" s="44" t="n"/>
      <c r="Z129" s="44" t="n"/>
      <c r="AA129" s="44" t="n"/>
      <c r="AB129" s="44" t="n"/>
      <c r="AC129" s="44" t="n"/>
      <c r="AD129" s="44" t="n"/>
      <c r="AE129" s="44" t="n"/>
      <c r="AF129" s="44" t="n"/>
      <c r="AG129" s="44" t="n"/>
    </row>
    <row r="130" ht="15.75" customHeight="1" s="157">
      <c r="A130" s="44" t="n"/>
      <c r="B130" s="44" t="inlineStr">
        <is>
          <t>GA</t>
        </is>
      </c>
      <c r="C130" s="44" t="inlineStr">
        <is>
          <t>Generation</t>
        </is>
      </c>
      <c r="D130" s="44" t="inlineStr">
        <is>
          <t>NG-CC</t>
        </is>
      </c>
      <c r="E130" s="44">
        <f>LOOKUP(D130,$U$2:$V$15,$V$2:$V$15)</f>
        <v/>
      </c>
      <c r="F130" s="44" t="n">
        <v>60631512.51</v>
      </c>
      <c r="G130" s="44">
        <f>AVERAGE(F130,H130)</f>
        <v/>
      </c>
      <c r="H130" s="44" t="n">
        <v>60571785.15</v>
      </c>
      <c r="I130" s="44">
        <f>AVERAGE(H130,J130)</f>
        <v/>
      </c>
      <c r="J130" s="44" t="n">
        <v>58997943.38</v>
      </c>
      <c r="K130" s="44">
        <f>AVERAGE(J130,L130)</f>
        <v/>
      </c>
      <c r="L130" s="44" t="n">
        <v>46946088.97</v>
      </c>
      <c r="M130" s="44">
        <f>AVERAGE(L130,N130)</f>
        <v/>
      </c>
      <c r="N130" s="44" t="n">
        <v>43743329.68</v>
      </c>
      <c r="O130" s="44">
        <f>AVERAGE(N130,P130)</f>
        <v/>
      </c>
      <c r="P130" s="44" t="n">
        <v>43485327.63</v>
      </c>
      <c r="Q130" s="44">
        <f>AVERAGE(P130,R130)</f>
        <v/>
      </c>
      <c r="R130" s="44" t="n">
        <v>39556317.03</v>
      </c>
      <c r="S130" s="44" t="n"/>
      <c r="T130" s="44" t="n"/>
      <c r="U130" s="44" t="n"/>
      <c r="V130" s="44" t="n"/>
      <c r="W130" s="44" t="n"/>
      <c r="X130" s="44" t="n"/>
      <c r="Y130" s="44" t="n"/>
      <c r="Z130" s="44" t="n"/>
      <c r="AA130" s="44" t="n"/>
      <c r="AB130" s="44" t="n"/>
      <c r="AC130" s="44" t="n"/>
      <c r="AD130" s="44" t="n"/>
      <c r="AE130" s="44" t="n"/>
      <c r="AF130" s="44" t="n"/>
      <c r="AG130" s="44" t="n"/>
    </row>
    <row r="131" ht="15.75" customHeight="1" s="157">
      <c r="A131" s="44" t="n"/>
      <c r="B131" s="44" t="inlineStr">
        <is>
          <t>GA</t>
        </is>
      </c>
      <c r="C131" s="44" t="inlineStr">
        <is>
          <t>Generation</t>
        </is>
      </c>
      <c r="D131" s="44" t="inlineStr">
        <is>
          <t>NG-CT</t>
        </is>
      </c>
      <c r="E131" s="44">
        <f>LOOKUP(D131,$U$2:$V$15,$V$2:$V$15)</f>
        <v/>
      </c>
      <c r="F131" s="44" t="n">
        <v>270579.56</v>
      </c>
      <c r="G131" s="44">
        <f>AVERAGE(F131,H131)</f>
        <v/>
      </c>
      <c r="H131" s="44" t="n">
        <v>270579.56</v>
      </c>
      <c r="I131" s="44">
        <f>AVERAGE(H131,J131)</f>
        <v/>
      </c>
      <c r="J131" s="44" t="n">
        <v>270579.56</v>
      </c>
      <c r="K131" s="44">
        <f>AVERAGE(J131,L131)</f>
        <v/>
      </c>
      <c r="L131" s="44" t="n">
        <v>270579.56</v>
      </c>
      <c r="M131" s="44">
        <f>AVERAGE(L131,N131)</f>
        <v/>
      </c>
      <c r="N131" s="44" t="n">
        <v>270579.56</v>
      </c>
      <c r="O131" s="44">
        <f>AVERAGE(N131,P131)</f>
        <v/>
      </c>
      <c r="P131" s="44" t="n">
        <v>264371.56</v>
      </c>
      <c r="Q131" s="44">
        <f>AVERAGE(P131,R131)</f>
        <v/>
      </c>
      <c r="R131" s="44" t="n">
        <v>264371.56</v>
      </c>
      <c r="S131" s="44" t="n"/>
      <c r="T131" s="44" t="n"/>
      <c r="U131" s="44" t="n"/>
      <c r="V131" s="44" t="n"/>
      <c r="W131" s="44" t="n"/>
      <c r="X131" s="44" t="n"/>
      <c r="Y131" s="44" t="n"/>
      <c r="Z131" s="44" t="n"/>
      <c r="AA131" s="44" t="n"/>
      <c r="AB131" s="44" t="n"/>
      <c r="AC131" s="44" t="n"/>
      <c r="AD131" s="44" t="n"/>
      <c r="AE131" s="44" t="n"/>
      <c r="AF131" s="44" t="n"/>
      <c r="AG131" s="44" t="n"/>
    </row>
    <row r="132" ht="15.75" customHeight="1" s="157">
      <c r="A132" s="44" t="n"/>
      <c r="B132" s="44" t="inlineStr">
        <is>
          <t>GA</t>
        </is>
      </c>
      <c r="C132" s="44" t="inlineStr">
        <is>
          <t>Generation</t>
        </is>
      </c>
      <c r="D132" s="44" t="inlineStr">
        <is>
          <t>Nuclear</t>
        </is>
      </c>
      <c r="E132" s="44">
        <f>LOOKUP(D132,$U$2:$V$15,$V$2:$V$15)</f>
        <v/>
      </c>
      <c r="F132" s="44" t="n">
        <v>32102594.86</v>
      </c>
      <c r="G132" s="44">
        <f>AVERAGE(F132,H132)</f>
        <v/>
      </c>
      <c r="H132" s="44" t="n">
        <v>32102594.86</v>
      </c>
      <c r="I132" s="44">
        <f>AVERAGE(H132,J132)</f>
        <v/>
      </c>
      <c r="J132" s="44" t="n">
        <v>49493806.06</v>
      </c>
      <c r="K132" s="44">
        <f>AVERAGE(J132,L132)</f>
        <v/>
      </c>
      <c r="L132" s="44" t="n">
        <v>49493806.06</v>
      </c>
      <c r="M132" s="44">
        <f>AVERAGE(L132,N132)</f>
        <v/>
      </c>
      <c r="N132" s="44" t="n">
        <v>49493806.06</v>
      </c>
      <c r="O132" s="44">
        <f>AVERAGE(N132,P132)</f>
        <v/>
      </c>
      <c r="P132" s="44" t="n">
        <v>49493806.06</v>
      </c>
      <c r="Q132" s="44">
        <f>AVERAGE(P132,R132)</f>
        <v/>
      </c>
      <c r="R132" s="44" t="n">
        <v>49493806.06</v>
      </c>
      <c r="S132" s="44" t="n"/>
      <c r="T132" s="44" t="n"/>
      <c r="U132" s="44" t="n"/>
      <c r="V132" s="44" t="n"/>
      <c r="W132" s="44" t="n"/>
      <c r="X132" s="44" t="n"/>
      <c r="Y132" s="44" t="n"/>
      <c r="Z132" s="44" t="n"/>
      <c r="AA132" s="44" t="n"/>
      <c r="AB132" s="44" t="n"/>
      <c r="AC132" s="44" t="n"/>
      <c r="AD132" s="44" t="n"/>
      <c r="AE132" s="44" t="n"/>
      <c r="AF132" s="44" t="n"/>
      <c r="AG132" s="44" t="n"/>
    </row>
    <row r="133" ht="15.75" customHeight="1" s="157">
      <c r="A133" s="44" t="n"/>
      <c r="B133" s="44" t="inlineStr">
        <is>
          <t>GA</t>
        </is>
      </c>
      <c r="C133" s="44" t="inlineStr">
        <is>
          <t>Generation</t>
        </is>
      </c>
      <c r="D133" s="44" t="inlineStr">
        <is>
          <t>Offshore Wind</t>
        </is>
      </c>
      <c r="E133" s="44">
        <f>LOOKUP(D133,$U$2:$V$15,$V$2:$V$15)</f>
        <v/>
      </c>
      <c r="F133" s="44" t="n">
        <v>0</v>
      </c>
      <c r="G133" s="44">
        <f>AVERAGE(F133,H133)</f>
        <v/>
      </c>
      <c r="H133" s="44" t="n">
        <v>0</v>
      </c>
      <c r="I133" s="44">
        <f>AVERAGE(H133,J133)</f>
        <v/>
      </c>
      <c r="J133" s="44" t="n">
        <v>0</v>
      </c>
      <c r="K133" s="44">
        <f>AVERAGE(J133,L133)</f>
        <v/>
      </c>
      <c r="L133" s="44" t="n">
        <v>0</v>
      </c>
      <c r="M133" s="44">
        <f>AVERAGE(L133,N133)</f>
        <v/>
      </c>
      <c r="N133" s="44" t="n">
        <v>0</v>
      </c>
      <c r="O133" s="44">
        <f>AVERAGE(N133,P133)</f>
        <v/>
      </c>
      <c r="P133" s="44" t="n">
        <v>0</v>
      </c>
      <c r="Q133" s="44">
        <f>AVERAGE(P133,R133)</f>
        <v/>
      </c>
      <c r="R133" s="44" t="n">
        <v>0</v>
      </c>
      <c r="S133" s="44" t="n"/>
      <c r="T133" s="44" t="n"/>
      <c r="U133" s="44" t="n"/>
      <c r="V133" s="44" t="n"/>
      <c r="W133" s="44" t="n"/>
      <c r="X133" s="44" t="n"/>
      <c r="Y133" s="44" t="n"/>
      <c r="Z133" s="44" t="n"/>
      <c r="AA133" s="44" t="n"/>
      <c r="AB133" s="44" t="n"/>
      <c r="AC133" s="44" t="n"/>
      <c r="AD133" s="44" t="n"/>
      <c r="AE133" s="44" t="n"/>
      <c r="AF133" s="44" t="n"/>
      <c r="AG133" s="44" t="n"/>
    </row>
    <row r="134" ht="15.75" customHeight="1" s="157">
      <c r="A134" s="44" t="n"/>
      <c r="B134" s="44" t="inlineStr">
        <is>
          <t>GA</t>
        </is>
      </c>
      <c r="C134" s="44" t="inlineStr">
        <is>
          <t>Generation</t>
        </is>
      </c>
      <c r="D134" s="44" t="inlineStr">
        <is>
          <t>Oil-Gas-Steam</t>
        </is>
      </c>
      <c r="E134" s="44">
        <f>LOOKUP(D134,$U$2:$V$15,$V$2:$V$15)</f>
        <v/>
      </c>
      <c r="F134" s="44" t="n">
        <v>221063.6131</v>
      </c>
      <c r="G134" s="44">
        <f>AVERAGE(F134,H134)</f>
        <v/>
      </c>
      <c r="H134" s="44" t="n">
        <v>221063.6131</v>
      </c>
      <c r="I134" s="44">
        <f>AVERAGE(H134,J134)</f>
        <v/>
      </c>
      <c r="J134" s="44" t="n">
        <v>221063.6131</v>
      </c>
      <c r="K134" s="44">
        <f>AVERAGE(J134,L134)</f>
        <v/>
      </c>
      <c r="L134" s="44" t="n">
        <v>221063.6131</v>
      </c>
      <c r="M134" s="44">
        <f>AVERAGE(L134,N134)</f>
        <v/>
      </c>
      <c r="N134" s="44" t="n">
        <v>221063.6131</v>
      </c>
      <c r="O134" s="44">
        <f>AVERAGE(N134,P134)</f>
        <v/>
      </c>
      <c r="P134" s="44" t="n">
        <v>213740.5949</v>
      </c>
      <c r="Q134" s="44">
        <f>AVERAGE(P134,R134)</f>
        <v/>
      </c>
      <c r="R134" s="44" t="n">
        <v>213740.5949</v>
      </c>
      <c r="S134" s="44" t="n"/>
      <c r="T134" s="44" t="n"/>
      <c r="U134" s="44" t="n"/>
      <c r="V134" s="44" t="n"/>
      <c r="W134" s="44" t="n"/>
      <c r="X134" s="44" t="n"/>
      <c r="Y134" s="44" t="n"/>
      <c r="Z134" s="44" t="n"/>
      <c r="AA134" s="44" t="n"/>
      <c r="AB134" s="44" t="n"/>
      <c r="AC134" s="44" t="n"/>
      <c r="AD134" s="44" t="n"/>
      <c r="AE134" s="44" t="n"/>
      <c r="AF134" s="44" t="n"/>
      <c r="AG134" s="44" t="n"/>
    </row>
    <row r="135" ht="15.75" customHeight="1" s="157">
      <c r="A135" s="44" t="n"/>
      <c r="B135" s="44" t="inlineStr">
        <is>
          <t>GA</t>
        </is>
      </c>
      <c r="C135" s="44" t="inlineStr">
        <is>
          <t>Generation</t>
        </is>
      </c>
      <c r="D135" s="44" t="inlineStr">
        <is>
          <t>Rooftop PV</t>
        </is>
      </c>
      <c r="E135" s="44">
        <f>LOOKUP(D135,$U$2:$V$15,$V$2:$V$15)</f>
        <v/>
      </c>
      <c r="F135" s="44" t="n">
        <v>66247.10006</v>
      </c>
      <c r="G135" s="44">
        <f>AVERAGE(F135,H135)</f>
        <v/>
      </c>
      <c r="H135" s="44" t="n">
        <v>88387.87573</v>
      </c>
      <c r="I135" s="44">
        <f>AVERAGE(H135,J135)</f>
        <v/>
      </c>
      <c r="J135" s="44" t="n">
        <v>107525.7698</v>
      </c>
      <c r="K135" s="44">
        <f>AVERAGE(J135,L135)</f>
        <v/>
      </c>
      <c r="L135" s="44" t="n">
        <v>129419.2494</v>
      </c>
      <c r="M135" s="44">
        <f>AVERAGE(L135,N135)</f>
        <v/>
      </c>
      <c r="N135" s="44" t="n">
        <v>160520.6237</v>
      </c>
      <c r="O135" s="44">
        <f>AVERAGE(N135,P135)</f>
        <v/>
      </c>
      <c r="P135" s="44" t="n">
        <v>202813.9141</v>
      </c>
      <c r="Q135" s="44">
        <f>AVERAGE(P135,R135)</f>
        <v/>
      </c>
      <c r="R135" s="44" t="n">
        <v>260418.3678</v>
      </c>
      <c r="S135" s="44" t="n"/>
      <c r="T135" s="44" t="n"/>
      <c r="U135" s="44" t="n"/>
      <c r="V135" s="44" t="n"/>
      <c r="W135" s="44" t="n"/>
      <c r="X135" s="44" t="n"/>
      <c r="Y135" s="44" t="n"/>
      <c r="Z135" s="44" t="n"/>
      <c r="AA135" s="44" t="n"/>
      <c r="AB135" s="44" t="n"/>
      <c r="AC135" s="44" t="n"/>
      <c r="AD135" s="44" t="n"/>
      <c r="AE135" s="44" t="n"/>
      <c r="AF135" s="44" t="n"/>
      <c r="AG135" s="44" t="n"/>
    </row>
    <row r="136" ht="15.75" customHeight="1" s="157">
      <c r="A136" s="44" t="n"/>
      <c r="B136" s="44" t="inlineStr">
        <is>
          <t>GA</t>
        </is>
      </c>
      <c r="C136" s="44" t="inlineStr">
        <is>
          <t>Generation</t>
        </is>
      </c>
      <c r="D136" s="44" t="inlineStr">
        <is>
          <t>Storage</t>
        </is>
      </c>
      <c r="E136" s="44">
        <f>LOOKUP(D136,$U$2:$V$15,$V$2:$V$15)</f>
        <v/>
      </c>
      <c r="F136" s="44" t="n">
        <v>0</v>
      </c>
      <c r="G136" s="44" t="n">
        <v>0</v>
      </c>
      <c r="H136" s="44" t="n">
        <v>0</v>
      </c>
      <c r="I136" s="44" t="n">
        <v>0</v>
      </c>
      <c r="J136" s="44" t="n">
        <v>0</v>
      </c>
      <c r="K136" s="44" t="n">
        <v>0</v>
      </c>
      <c r="L136" s="44" t="n">
        <v>0</v>
      </c>
      <c r="M136" s="44" t="n">
        <v>0</v>
      </c>
      <c r="N136" s="44" t="n">
        <v>0</v>
      </c>
      <c r="O136" s="44" t="n">
        <v>0</v>
      </c>
      <c r="P136" s="44" t="n">
        <v>0</v>
      </c>
      <c r="Q136" s="44" t="n">
        <v>0</v>
      </c>
      <c r="R136" s="44" t="n">
        <v>0</v>
      </c>
      <c r="S136" s="44" t="n"/>
      <c r="T136" s="44" t="n"/>
      <c r="U136" s="44" t="n"/>
      <c r="V136" s="44" t="n"/>
      <c r="W136" s="44" t="n"/>
      <c r="X136" s="44" t="n"/>
      <c r="Y136" s="44" t="n"/>
      <c r="Z136" s="44" t="n"/>
      <c r="AA136" s="44" t="n"/>
      <c r="AB136" s="44" t="n"/>
      <c r="AC136" s="44" t="n"/>
      <c r="AD136" s="44" t="n"/>
      <c r="AE136" s="44" t="n"/>
      <c r="AF136" s="44" t="n"/>
      <c r="AG136" s="44" t="n"/>
    </row>
    <row r="137" ht="15.75" customHeight="1" s="157">
      <c r="A137" s="44" t="n"/>
      <c r="B137" s="44" t="inlineStr">
        <is>
          <t>GA</t>
        </is>
      </c>
      <c r="C137" s="44" t="inlineStr">
        <is>
          <t>Generation</t>
        </is>
      </c>
      <c r="D137" s="44" t="inlineStr">
        <is>
          <t>Utility PV</t>
        </is>
      </c>
      <c r="E137" s="44">
        <f>LOOKUP(D137,$U$2:$V$15,$V$2:$V$15)</f>
        <v/>
      </c>
      <c r="F137" s="44" t="n">
        <v>2226202.201</v>
      </c>
      <c r="G137" s="44">
        <f>AVERAGE(F137,H137)</f>
        <v/>
      </c>
      <c r="H137" s="44" t="n">
        <v>3275694.802</v>
      </c>
      <c r="I137" s="44">
        <f>AVERAGE(H137,J137)</f>
        <v/>
      </c>
      <c r="J137" s="44" t="n">
        <v>3274638.811</v>
      </c>
      <c r="K137" s="44">
        <f>AVERAGE(J137,L137)</f>
        <v/>
      </c>
      <c r="L137" s="44" t="n">
        <v>3241913.125</v>
      </c>
      <c r="M137" s="44">
        <f>AVERAGE(L137,N137)</f>
        <v/>
      </c>
      <c r="N137" s="44" t="n">
        <v>3209618.267</v>
      </c>
      <c r="O137" s="44">
        <f>AVERAGE(N137,P137)</f>
        <v/>
      </c>
      <c r="P137" s="44" t="n">
        <v>3177554.617</v>
      </c>
      <c r="Q137" s="44">
        <f>AVERAGE(P137,R137)</f>
        <v/>
      </c>
      <c r="R137" s="44" t="n">
        <v>4250217.394</v>
      </c>
      <c r="S137" s="44" t="n"/>
      <c r="T137" s="44" t="n"/>
      <c r="U137" s="44" t="n"/>
      <c r="V137" s="44" t="n"/>
      <c r="W137" s="44" t="n"/>
      <c r="X137" s="44" t="n"/>
      <c r="Y137" s="44" t="n"/>
      <c r="Z137" s="44" t="n"/>
      <c r="AA137" s="44" t="n"/>
      <c r="AB137" s="44" t="n"/>
      <c r="AC137" s="44" t="n"/>
      <c r="AD137" s="44" t="n"/>
      <c r="AE137" s="44" t="n"/>
      <c r="AF137" s="44" t="n"/>
      <c r="AG137" s="44" t="n"/>
    </row>
    <row r="138" ht="15.75" customHeight="1" s="157">
      <c r="A138" s="44" t="n"/>
      <c r="B138" s="44" t="inlineStr">
        <is>
          <t>IA</t>
        </is>
      </c>
      <c r="C138" s="44" t="inlineStr">
        <is>
          <t>Generation</t>
        </is>
      </c>
      <c r="D138" s="44" t="inlineStr">
        <is>
          <t>Biopower</t>
        </is>
      </c>
      <c r="E138" s="44">
        <f>LOOKUP(D138,$U$2:$V$15,$V$2:$V$15)</f>
        <v/>
      </c>
      <c r="F138" s="44" t="n">
        <v>0</v>
      </c>
      <c r="G138" s="44">
        <f>AVERAGE(F138,H138)</f>
        <v/>
      </c>
      <c r="H138" s="44" t="n">
        <v>0</v>
      </c>
      <c r="I138" s="44">
        <f>AVERAGE(H138,J138)</f>
        <v/>
      </c>
      <c r="J138" s="44" t="n">
        <v>0</v>
      </c>
      <c r="K138" s="44">
        <f>AVERAGE(J138,L138)</f>
        <v/>
      </c>
      <c r="L138" s="44" t="n">
        <v>0</v>
      </c>
      <c r="M138" s="44">
        <f>AVERAGE(L138,N138)</f>
        <v/>
      </c>
      <c r="N138" s="44" t="n">
        <v>0</v>
      </c>
      <c r="O138" s="44">
        <f>AVERAGE(N138,P138)</f>
        <v/>
      </c>
      <c r="P138" s="44" t="n">
        <v>386.4</v>
      </c>
      <c r="Q138" s="44">
        <f>AVERAGE(P138,R138)</f>
        <v/>
      </c>
      <c r="R138" s="44" t="n">
        <v>784.875</v>
      </c>
      <c r="S138" s="44" t="n"/>
      <c r="T138" s="44" t="n"/>
      <c r="U138" s="44" t="n"/>
      <c r="V138" s="44" t="n"/>
      <c r="W138" s="44" t="n"/>
      <c r="X138" s="44" t="n"/>
      <c r="Y138" s="44" t="n"/>
      <c r="Z138" s="44" t="n"/>
      <c r="AA138" s="44" t="n"/>
      <c r="AB138" s="44" t="n"/>
      <c r="AC138" s="44" t="n"/>
      <c r="AD138" s="44" t="n"/>
      <c r="AE138" s="44" t="n"/>
      <c r="AF138" s="44" t="n"/>
      <c r="AG138" s="44" t="n"/>
    </row>
    <row r="139" ht="15.75" customHeight="1" s="157">
      <c r="A139" s="44" t="n"/>
      <c r="B139" s="44" t="inlineStr">
        <is>
          <t>IA</t>
        </is>
      </c>
      <c r="C139" s="44" t="inlineStr">
        <is>
          <t>Generation</t>
        </is>
      </c>
      <c r="D139" s="44" t="inlineStr">
        <is>
          <t>Coal</t>
        </is>
      </c>
      <c r="E139" s="44">
        <f>LOOKUP(D139,$U$2:$V$15,$V$2:$V$15)</f>
        <v/>
      </c>
      <c r="F139" s="44" t="n">
        <v>35554702.16</v>
      </c>
      <c r="G139" s="44">
        <f>AVERAGE(F139,H139)</f>
        <v/>
      </c>
      <c r="H139" s="44" t="n">
        <v>35348383.64</v>
      </c>
      <c r="I139" s="44">
        <f>AVERAGE(H139,J139)</f>
        <v/>
      </c>
      <c r="J139" s="44" t="n">
        <v>36073615.61</v>
      </c>
      <c r="K139" s="44">
        <f>AVERAGE(J139,L139)</f>
        <v/>
      </c>
      <c r="L139" s="44" t="n">
        <v>36336547.78</v>
      </c>
      <c r="M139" s="44">
        <f>AVERAGE(L139,N139)</f>
        <v/>
      </c>
      <c r="N139" s="44" t="n">
        <v>36175872.23</v>
      </c>
      <c r="O139" s="44">
        <f>AVERAGE(N139,P139)</f>
        <v/>
      </c>
      <c r="P139" s="44" t="n">
        <v>35918919.82</v>
      </c>
      <c r="Q139" s="44">
        <f>AVERAGE(P139,R139)</f>
        <v/>
      </c>
      <c r="R139" s="44" t="n">
        <v>36177267.41</v>
      </c>
      <c r="S139" s="44" t="n"/>
      <c r="T139" s="44" t="n"/>
      <c r="U139" s="44" t="n"/>
      <c r="V139" s="44" t="n"/>
      <c r="W139" s="44" t="n"/>
      <c r="X139" s="44" t="n"/>
      <c r="Y139" s="44" t="n"/>
      <c r="Z139" s="44" t="n"/>
      <c r="AA139" s="44" t="n"/>
      <c r="AB139" s="44" t="n"/>
      <c r="AC139" s="44" t="n"/>
      <c r="AD139" s="44" t="n"/>
      <c r="AE139" s="44" t="n"/>
      <c r="AF139" s="44" t="n"/>
      <c r="AG139" s="44" t="n"/>
    </row>
    <row r="140" ht="15.75" customHeight="1" s="157">
      <c r="A140" s="44" t="n"/>
      <c r="B140" s="44" t="inlineStr">
        <is>
          <t>IA</t>
        </is>
      </c>
      <c r="C140" s="44" t="inlineStr">
        <is>
          <t>Generation</t>
        </is>
      </c>
      <c r="D140" s="44" t="inlineStr">
        <is>
          <t>CSP</t>
        </is>
      </c>
      <c r="E140" s="44">
        <f>LOOKUP(D140,$U$2:$V$15,$V$2:$V$15)</f>
        <v/>
      </c>
      <c r="F140" s="44" t="n">
        <v>0</v>
      </c>
      <c r="G140" s="44">
        <f>AVERAGE(F140,H140)</f>
        <v/>
      </c>
      <c r="H140" s="44" t="n">
        <v>0</v>
      </c>
      <c r="I140" s="44">
        <f>AVERAGE(H140,J140)</f>
        <v/>
      </c>
      <c r="J140" s="44" t="n">
        <v>0</v>
      </c>
      <c r="K140" s="44">
        <f>AVERAGE(J140,L140)</f>
        <v/>
      </c>
      <c r="L140" s="44" t="n">
        <v>0</v>
      </c>
      <c r="M140" s="44">
        <f>AVERAGE(L140,N140)</f>
        <v/>
      </c>
      <c r="N140" s="44" t="n">
        <v>0</v>
      </c>
      <c r="O140" s="44">
        <f>AVERAGE(N140,P140)</f>
        <v/>
      </c>
      <c r="P140" s="44" t="n">
        <v>0</v>
      </c>
      <c r="Q140" s="44">
        <f>AVERAGE(P140,R140)</f>
        <v/>
      </c>
      <c r="R140" s="44" t="n">
        <v>0</v>
      </c>
      <c r="S140" s="44" t="n"/>
      <c r="T140" s="44" t="n"/>
      <c r="U140" s="44" t="n"/>
      <c r="V140" s="44" t="n"/>
      <c r="W140" s="44" t="n"/>
      <c r="X140" s="44" t="n"/>
      <c r="Y140" s="44" t="n"/>
      <c r="Z140" s="44" t="n"/>
      <c r="AA140" s="44" t="n"/>
      <c r="AB140" s="44" t="n"/>
      <c r="AC140" s="44" t="n"/>
      <c r="AD140" s="44" t="n"/>
      <c r="AE140" s="44" t="n"/>
      <c r="AF140" s="44" t="n"/>
      <c r="AG140" s="44" t="n"/>
    </row>
    <row r="141" ht="15.75" customHeight="1" s="157">
      <c r="A141" s="44" t="n"/>
      <c r="B141" s="44" t="inlineStr">
        <is>
          <t>IA</t>
        </is>
      </c>
      <c r="C141" s="44" t="inlineStr">
        <is>
          <t>Generation</t>
        </is>
      </c>
      <c r="D141" s="44" t="inlineStr">
        <is>
          <t>Geothermal</t>
        </is>
      </c>
      <c r="E141" s="44">
        <f>LOOKUP(D141,$U$2:$V$15,$V$2:$V$15)</f>
        <v/>
      </c>
      <c r="F141" s="44" t="n">
        <v>0</v>
      </c>
      <c r="G141" s="44">
        <f>AVERAGE(F141,H141)</f>
        <v/>
      </c>
      <c r="H141" s="44" t="n">
        <v>0</v>
      </c>
      <c r="I141" s="44">
        <f>AVERAGE(H141,J141)</f>
        <v/>
      </c>
      <c r="J141" s="44" t="n">
        <v>0</v>
      </c>
      <c r="K141" s="44">
        <f>AVERAGE(J141,L141)</f>
        <v/>
      </c>
      <c r="L141" s="44" t="n">
        <v>0</v>
      </c>
      <c r="M141" s="44">
        <f>AVERAGE(L141,N141)</f>
        <v/>
      </c>
      <c r="N141" s="44" t="n">
        <v>0</v>
      </c>
      <c r="O141" s="44">
        <f>AVERAGE(N141,P141)</f>
        <v/>
      </c>
      <c r="P141" s="44" t="n">
        <v>0</v>
      </c>
      <c r="Q141" s="44">
        <f>AVERAGE(P141,R141)</f>
        <v/>
      </c>
      <c r="R141" s="44" t="n">
        <v>0</v>
      </c>
      <c r="S141" s="44" t="n"/>
      <c r="T141" s="44" t="n"/>
      <c r="U141" s="44" t="n"/>
      <c r="V141" s="44" t="n"/>
      <c r="W141" s="44" t="n"/>
      <c r="X141" s="44" t="n"/>
      <c r="Y141" s="44" t="n"/>
      <c r="Z141" s="44" t="n"/>
      <c r="AA141" s="44" t="n"/>
      <c r="AB141" s="44" t="n"/>
      <c r="AC141" s="44" t="n"/>
      <c r="AD141" s="44" t="n"/>
      <c r="AE141" s="44" t="n"/>
      <c r="AF141" s="44" t="n"/>
      <c r="AG141" s="44" t="n"/>
    </row>
    <row r="142" ht="15.75" customHeight="1" s="157">
      <c r="A142" s="44" t="n"/>
      <c r="B142" s="44" t="inlineStr">
        <is>
          <t>IA</t>
        </is>
      </c>
      <c r="C142" s="44" t="inlineStr">
        <is>
          <t>Generation</t>
        </is>
      </c>
      <c r="D142" s="44" t="inlineStr">
        <is>
          <t>Hydro</t>
        </is>
      </c>
      <c r="E142" s="44">
        <f>LOOKUP(D142,$U$2:$V$15,$V$2:$V$15)</f>
        <v/>
      </c>
      <c r="F142" s="44" t="n">
        <v>1036995.532</v>
      </c>
      <c r="G142" s="44">
        <f>AVERAGE(F142,H142)</f>
        <v/>
      </c>
      <c r="H142" s="44" t="n">
        <v>1105255.094</v>
      </c>
      <c r="I142" s="44">
        <f>AVERAGE(H142,J142)</f>
        <v/>
      </c>
      <c r="J142" s="44" t="n">
        <v>1105255.094</v>
      </c>
      <c r="K142" s="44">
        <f>AVERAGE(J142,L142)</f>
        <v/>
      </c>
      <c r="L142" s="44" t="n">
        <v>1105255.094</v>
      </c>
      <c r="M142" s="44">
        <f>AVERAGE(L142,N142)</f>
        <v/>
      </c>
      <c r="N142" s="44" t="n">
        <v>1105255.094</v>
      </c>
      <c r="O142" s="44">
        <f>AVERAGE(N142,P142)</f>
        <v/>
      </c>
      <c r="P142" s="44" t="n">
        <v>1105255.094</v>
      </c>
      <c r="Q142" s="44">
        <f>AVERAGE(P142,R142)</f>
        <v/>
      </c>
      <c r="R142" s="44" t="n">
        <v>1105255.094</v>
      </c>
      <c r="S142" s="44" t="n"/>
      <c r="T142" s="44" t="n"/>
      <c r="U142" s="44" t="n"/>
      <c r="V142" s="44" t="n"/>
      <c r="W142" s="44" t="n"/>
      <c r="X142" s="44" t="n"/>
      <c r="Y142" s="44" t="n"/>
      <c r="Z142" s="44" t="n"/>
      <c r="AA142" s="44" t="n"/>
      <c r="AB142" s="44" t="n"/>
      <c r="AC142" s="44" t="n"/>
      <c r="AD142" s="44" t="n"/>
      <c r="AE142" s="44" t="n"/>
      <c r="AF142" s="44" t="n"/>
      <c r="AG142" s="44" t="n"/>
    </row>
    <row r="143" ht="15.75" customHeight="1" s="157">
      <c r="A143" s="44" t="n"/>
      <c r="B143" s="44" t="inlineStr">
        <is>
          <t>IA</t>
        </is>
      </c>
      <c r="C143" s="44" t="inlineStr">
        <is>
          <t>Generation</t>
        </is>
      </c>
      <c r="D143" s="44" t="inlineStr">
        <is>
          <t>Imports</t>
        </is>
      </c>
      <c r="E143" s="44">
        <f>LOOKUP(D143,$U$2:$V$15,$V$2:$V$15)</f>
        <v/>
      </c>
      <c r="F143" s="44" t="n">
        <v>0</v>
      </c>
      <c r="G143" s="44">
        <f>AVERAGE(F143,H143)</f>
        <v/>
      </c>
      <c r="H143" s="44" t="n">
        <v>0</v>
      </c>
      <c r="I143" s="44">
        <f>AVERAGE(H143,J143)</f>
        <v/>
      </c>
      <c r="J143" s="44" t="n">
        <v>0</v>
      </c>
      <c r="K143" s="44">
        <f>AVERAGE(J143,L143)</f>
        <v/>
      </c>
      <c r="L143" s="44" t="n">
        <v>0</v>
      </c>
      <c r="M143" s="44">
        <f>AVERAGE(L143,N143)</f>
        <v/>
      </c>
      <c r="N143" s="44" t="n">
        <v>0</v>
      </c>
      <c r="O143" s="44">
        <f>AVERAGE(N143,P143)</f>
        <v/>
      </c>
      <c r="P143" s="44" t="n">
        <v>0</v>
      </c>
      <c r="Q143" s="44">
        <f>AVERAGE(P143,R143)</f>
        <v/>
      </c>
      <c r="R143" s="44" t="n">
        <v>0</v>
      </c>
      <c r="S143" s="44" t="n"/>
      <c r="T143" s="44" t="n"/>
      <c r="U143" s="44" t="n"/>
      <c r="V143" s="44" t="n"/>
      <c r="W143" s="44" t="n"/>
      <c r="X143" s="44" t="n"/>
      <c r="Y143" s="44" t="n"/>
      <c r="Z143" s="44" t="n"/>
      <c r="AA143" s="44" t="n"/>
      <c r="AB143" s="44" t="n"/>
      <c r="AC143" s="44" t="n"/>
      <c r="AD143" s="44" t="n"/>
      <c r="AE143" s="44" t="n"/>
      <c r="AF143" s="44" t="n"/>
      <c r="AG143" s="44" t="n"/>
    </row>
    <row r="144" ht="15.75" customHeight="1" s="157">
      <c r="A144" s="44" t="n"/>
      <c r="B144" s="44" t="inlineStr">
        <is>
          <t>IA</t>
        </is>
      </c>
      <c r="C144" s="44" t="inlineStr">
        <is>
          <t>Generation</t>
        </is>
      </c>
      <c r="D144" s="44" t="inlineStr">
        <is>
          <t>Land-based Wind</t>
        </is>
      </c>
      <c r="E144" s="44">
        <f>LOOKUP(D144,$U$2:$V$15,$V$2:$V$15)</f>
        <v/>
      </c>
      <c r="F144" s="44" t="n">
        <v>22462898.48</v>
      </c>
      <c r="G144" s="44">
        <f>AVERAGE(F144,H144)</f>
        <v/>
      </c>
      <c r="H144" s="44" t="n">
        <v>29134026.36</v>
      </c>
      <c r="I144" s="44">
        <f>AVERAGE(H144,J144)</f>
        <v/>
      </c>
      <c r="J144" s="44" t="n">
        <v>29064901.82</v>
      </c>
      <c r="K144" s="44">
        <f>AVERAGE(J144,L144)</f>
        <v/>
      </c>
      <c r="L144" s="44" t="n">
        <v>29099297.22</v>
      </c>
      <c r="M144" s="44">
        <f>AVERAGE(L144,N144)</f>
        <v/>
      </c>
      <c r="N144" s="44" t="n">
        <v>28990229.68</v>
      </c>
      <c r="O144" s="44">
        <f>AVERAGE(N144,P144)</f>
        <v/>
      </c>
      <c r="P144" s="44" t="n">
        <v>28872698.95</v>
      </c>
      <c r="Q144" s="44">
        <f>AVERAGE(P144,R144)</f>
        <v/>
      </c>
      <c r="R144" s="44" t="n">
        <v>28362862.96</v>
      </c>
      <c r="S144" s="44" t="n"/>
      <c r="T144" s="44" t="n"/>
      <c r="U144" s="44" t="n"/>
      <c r="V144" s="44" t="n"/>
      <c r="W144" s="44" t="n"/>
      <c r="X144" s="44" t="n"/>
      <c r="Y144" s="44" t="n"/>
      <c r="Z144" s="44" t="n"/>
      <c r="AA144" s="44" t="n"/>
      <c r="AB144" s="44" t="n"/>
      <c r="AC144" s="44" t="n"/>
      <c r="AD144" s="44" t="n"/>
      <c r="AE144" s="44" t="n"/>
      <c r="AF144" s="44" t="n"/>
      <c r="AG144" s="44" t="n"/>
    </row>
    <row r="145" ht="15.75" customHeight="1" s="157">
      <c r="A145" s="44" t="n"/>
      <c r="B145" s="44" t="inlineStr">
        <is>
          <t>IA</t>
        </is>
      </c>
      <c r="C145" s="44" t="inlineStr">
        <is>
          <t>Generation</t>
        </is>
      </c>
      <c r="D145" s="44" t="inlineStr">
        <is>
          <t>NG-CC</t>
        </is>
      </c>
      <c r="E145" s="44">
        <f>LOOKUP(D145,$U$2:$V$15,$V$2:$V$15)</f>
        <v/>
      </c>
      <c r="F145" s="44" t="n">
        <v>6918451.205</v>
      </c>
      <c r="G145" s="44">
        <f>AVERAGE(F145,H145)</f>
        <v/>
      </c>
      <c r="H145" s="44" t="n">
        <v>5769115.708</v>
      </c>
      <c r="I145" s="44">
        <f>AVERAGE(H145,J145)</f>
        <v/>
      </c>
      <c r="J145" s="44" t="n">
        <v>5968702.836</v>
      </c>
      <c r="K145" s="44">
        <f>AVERAGE(J145,L145)</f>
        <v/>
      </c>
      <c r="L145" s="44" t="n">
        <v>4809410.111</v>
      </c>
      <c r="M145" s="44">
        <f>AVERAGE(L145,N145)</f>
        <v/>
      </c>
      <c r="N145" s="44" t="n">
        <v>3735677.351</v>
      </c>
      <c r="O145" s="44">
        <f>AVERAGE(N145,P145)</f>
        <v/>
      </c>
      <c r="P145" s="44" t="n">
        <v>3109313.843</v>
      </c>
      <c r="Q145" s="44">
        <f>AVERAGE(P145,R145)</f>
        <v/>
      </c>
      <c r="R145" s="44" t="n">
        <v>2784192.893</v>
      </c>
      <c r="S145" s="44" t="n"/>
      <c r="T145" s="44" t="n"/>
      <c r="U145" s="44" t="n"/>
      <c r="V145" s="44" t="n"/>
      <c r="W145" s="44" t="n"/>
      <c r="X145" s="44" t="n"/>
      <c r="Y145" s="44" t="n"/>
      <c r="Z145" s="44" t="n"/>
      <c r="AA145" s="44" t="n"/>
      <c r="AB145" s="44" t="n"/>
      <c r="AC145" s="44" t="n"/>
      <c r="AD145" s="44" t="n"/>
      <c r="AE145" s="44" t="n"/>
      <c r="AF145" s="44" t="n"/>
      <c r="AG145" s="44" t="n"/>
    </row>
    <row r="146" ht="15.75" customHeight="1" s="157">
      <c r="A146" s="44" t="n"/>
      <c r="B146" s="44" t="inlineStr">
        <is>
          <t>IA</t>
        </is>
      </c>
      <c r="C146" s="44" t="inlineStr">
        <is>
          <t>Generation</t>
        </is>
      </c>
      <c r="D146" s="44" t="inlineStr">
        <is>
          <t>NG-CT</t>
        </is>
      </c>
      <c r="E146" s="44">
        <f>LOOKUP(D146,$U$2:$V$15,$V$2:$V$15)</f>
        <v/>
      </c>
      <c r="F146" s="44" t="n">
        <v>86389.72312</v>
      </c>
      <c r="G146" s="44">
        <f>AVERAGE(F146,H146)</f>
        <v/>
      </c>
      <c r="H146" s="44" t="n">
        <v>47347.59007</v>
      </c>
      <c r="I146" s="44">
        <f>AVERAGE(H146,J146)</f>
        <v/>
      </c>
      <c r="J146" s="44" t="n">
        <v>69181.02317</v>
      </c>
      <c r="K146" s="44">
        <f>AVERAGE(J146,L146)</f>
        <v/>
      </c>
      <c r="L146" s="44" t="n">
        <v>39758.19734</v>
      </c>
      <c r="M146" s="44">
        <f>AVERAGE(L146,N146)</f>
        <v/>
      </c>
      <c r="N146" s="44" t="n">
        <v>33460.95734</v>
      </c>
      <c r="O146" s="44">
        <f>AVERAGE(N146,P146)</f>
        <v/>
      </c>
      <c r="P146" s="44" t="n">
        <v>33460.95734</v>
      </c>
      <c r="Q146" s="44">
        <f>AVERAGE(P146,R146)</f>
        <v/>
      </c>
      <c r="R146" s="44" t="n">
        <v>24823.40994</v>
      </c>
      <c r="S146" s="44" t="n"/>
      <c r="T146" s="44" t="n"/>
      <c r="U146" s="44" t="n"/>
      <c r="V146" s="44" t="n"/>
      <c r="W146" s="44" t="n"/>
      <c r="X146" s="44" t="n"/>
      <c r="Y146" s="44" t="n"/>
      <c r="Z146" s="44" t="n"/>
      <c r="AA146" s="44" t="n"/>
      <c r="AB146" s="44" t="n"/>
      <c r="AC146" s="44" t="n"/>
      <c r="AD146" s="44" t="n"/>
      <c r="AE146" s="44" t="n"/>
      <c r="AF146" s="44" t="n"/>
      <c r="AG146" s="44" t="n"/>
    </row>
    <row r="147" ht="15.75" customHeight="1" s="157">
      <c r="A147" s="44" t="n"/>
      <c r="B147" s="44" t="inlineStr">
        <is>
          <t>IA</t>
        </is>
      </c>
      <c r="C147" s="44" t="inlineStr">
        <is>
          <t>Generation</t>
        </is>
      </c>
      <c r="D147" s="44" t="inlineStr">
        <is>
          <t>Nuclear</t>
        </is>
      </c>
      <c r="E147" s="44">
        <f>LOOKUP(D147,$U$2:$V$15,$V$2:$V$15)</f>
        <v/>
      </c>
      <c r="F147" s="44" t="n">
        <v>4754124.734</v>
      </c>
      <c r="G147" s="44">
        <f>AVERAGE(F147,H147)</f>
        <v/>
      </c>
      <c r="H147" s="44" t="n">
        <v>0</v>
      </c>
      <c r="I147" s="44">
        <f>AVERAGE(H147,J147)</f>
        <v/>
      </c>
      <c r="J147" s="44" t="n">
        <v>0</v>
      </c>
      <c r="K147" s="44">
        <f>AVERAGE(J147,L147)</f>
        <v/>
      </c>
      <c r="L147" s="44" t="n">
        <v>0</v>
      </c>
      <c r="M147" s="44">
        <f>AVERAGE(L147,N147)</f>
        <v/>
      </c>
      <c r="N147" s="44" t="n">
        <v>0</v>
      </c>
      <c r="O147" s="44">
        <f>AVERAGE(N147,P147)</f>
        <v/>
      </c>
      <c r="P147" s="44" t="n">
        <v>0</v>
      </c>
      <c r="Q147" s="44">
        <f>AVERAGE(P147,R147)</f>
        <v/>
      </c>
      <c r="R147" s="44" t="n">
        <v>0</v>
      </c>
      <c r="S147" s="44" t="n"/>
      <c r="T147" s="44" t="n"/>
      <c r="U147" s="44" t="n"/>
      <c r="V147" s="44" t="n"/>
      <c r="W147" s="44" t="n"/>
      <c r="X147" s="44" t="n"/>
      <c r="Y147" s="44" t="n"/>
      <c r="Z147" s="44" t="n"/>
      <c r="AA147" s="44" t="n"/>
      <c r="AB147" s="44" t="n"/>
      <c r="AC147" s="44" t="n"/>
      <c r="AD147" s="44" t="n"/>
      <c r="AE147" s="44" t="n"/>
      <c r="AF147" s="44" t="n"/>
      <c r="AG147" s="44" t="n"/>
    </row>
    <row r="148" ht="15.75" customHeight="1" s="157">
      <c r="A148" s="44" t="n"/>
      <c r="B148" s="44" t="inlineStr">
        <is>
          <t>IA</t>
        </is>
      </c>
      <c r="C148" s="44" t="inlineStr">
        <is>
          <t>Generation</t>
        </is>
      </c>
      <c r="D148" s="44" t="inlineStr">
        <is>
          <t>Offshore Wind</t>
        </is>
      </c>
      <c r="E148" s="44">
        <f>LOOKUP(D148,$U$2:$V$15,$V$2:$V$15)</f>
        <v/>
      </c>
      <c r="F148" s="44" t="n">
        <v>0</v>
      </c>
      <c r="G148" s="44">
        <f>AVERAGE(F148,H148)</f>
        <v/>
      </c>
      <c r="H148" s="44" t="n">
        <v>0</v>
      </c>
      <c r="I148" s="44">
        <f>AVERAGE(H148,J148)</f>
        <v/>
      </c>
      <c r="J148" s="44" t="n">
        <v>0</v>
      </c>
      <c r="K148" s="44">
        <f>AVERAGE(J148,L148)</f>
        <v/>
      </c>
      <c r="L148" s="44" t="n">
        <v>0</v>
      </c>
      <c r="M148" s="44">
        <f>AVERAGE(L148,N148)</f>
        <v/>
      </c>
      <c r="N148" s="44" t="n">
        <v>0</v>
      </c>
      <c r="O148" s="44">
        <f>AVERAGE(N148,P148)</f>
        <v/>
      </c>
      <c r="P148" s="44" t="n">
        <v>0</v>
      </c>
      <c r="Q148" s="44">
        <f>AVERAGE(P148,R148)</f>
        <v/>
      </c>
      <c r="R148" s="44" t="n">
        <v>0</v>
      </c>
      <c r="S148" s="44" t="n"/>
      <c r="T148" s="44" t="n"/>
      <c r="U148" s="44" t="n"/>
      <c r="V148" s="44" t="n"/>
      <c r="W148" s="44" t="n"/>
      <c r="X148" s="44" t="n"/>
      <c r="Y148" s="44" t="n"/>
      <c r="Z148" s="44" t="n"/>
      <c r="AA148" s="44" t="n"/>
      <c r="AB148" s="44" t="n"/>
      <c r="AC148" s="44" t="n"/>
      <c r="AD148" s="44" t="n"/>
      <c r="AE148" s="44" t="n"/>
      <c r="AF148" s="44" t="n"/>
      <c r="AG148" s="44" t="n"/>
    </row>
    <row r="149" ht="15.75" customHeight="1" s="157">
      <c r="A149" s="44" t="n"/>
      <c r="B149" s="44" t="inlineStr">
        <is>
          <t>IA</t>
        </is>
      </c>
      <c r="C149" s="44" t="inlineStr">
        <is>
          <t>Generation</t>
        </is>
      </c>
      <c r="D149" s="44" t="inlineStr">
        <is>
          <t>Oil-Gas-Steam</t>
        </is>
      </c>
      <c r="E149" s="44">
        <f>LOOKUP(D149,$U$2:$V$15,$V$2:$V$15)</f>
        <v/>
      </c>
      <c r="F149" s="44" t="n">
        <v>73230.18240000001</v>
      </c>
      <c r="G149" s="44">
        <f>AVERAGE(F149,H149)</f>
        <v/>
      </c>
      <c r="H149" s="44" t="n">
        <v>73230.18240000001</v>
      </c>
      <c r="I149" s="44">
        <f>AVERAGE(H149,J149)</f>
        <v/>
      </c>
      <c r="J149" s="44" t="n">
        <v>73230.18240000001</v>
      </c>
      <c r="K149" s="44">
        <f>AVERAGE(J149,L149)</f>
        <v/>
      </c>
      <c r="L149" s="44" t="n">
        <v>73230.18240000001</v>
      </c>
      <c r="M149" s="44">
        <f>AVERAGE(L149,N149)</f>
        <v/>
      </c>
      <c r="N149" s="44" t="n">
        <v>73230.18240000001</v>
      </c>
      <c r="O149" s="44">
        <f>AVERAGE(N149,P149)</f>
        <v/>
      </c>
      <c r="P149" s="44" t="n">
        <v>73230.18240000001</v>
      </c>
      <c r="Q149" s="44">
        <f>AVERAGE(P149,R149)</f>
        <v/>
      </c>
      <c r="R149" s="44" t="n">
        <v>73230.18240000001</v>
      </c>
      <c r="S149" s="44" t="n"/>
      <c r="T149" s="44" t="n"/>
      <c r="U149" s="44" t="n"/>
      <c r="V149" s="44" t="n"/>
      <c r="W149" s="44" t="n"/>
      <c r="X149" s="44" t="n"/>
      <c r="Y149" s="44" t="n"/>
      <c r="Z149" s="44" t="n"/>
      <c r="AA149" s="44" t="n"/>
      <c r="AB149" s="44" t="n"/>
      <c r="AC149" s="44" t="n"/>
      <c r="AD149" s="44" t="n"/>
      <c r="AE149" s="44" t="n"/>
      <c r="AF149" s="44" t="n"/>
      <c r="AG149" s="44" t="n"/>
    </row>
    <row r="150" ht="15.75" customHeight="1" s="157">
      <c r="A150" s="44" t="n"/>
      <c r="B150" s="44" t="inlineStr">
        <is>
          <t>IA</t>
        </is>
      </c>
      <c r="C150" s="44" t="inlineStr">
        <is>
          <t>Generation</t>
        </is>
      </c>
      <c r="D150" s="44" t="inlineStr">
        <is>
          <t>Rooftop PV</t>
        </is>
      </c>
      <c r="E150" s="44">
        <f>LOOKUP(D150,$U$2:$V$15,$V$2:$V$15)</f>
        <v/>
      </c>
      <c r="F150" s="44" t="n">
        <v>108473.7683</v>
      </c>
      <c r="G150" s="44">
        <f>AVERAGE(F150,H150)</f>
        <v/>
      </c>
      <c r="H150" s="44" t="n">
        <v>110465.3756</v>
      </c>
      <c r="I150" s="44">
        <f>AVERAGE(H150,J150)</f>
        <v/>
      </c>
      <c r="J150" s="44" t="n">
        <v>111815.6988</v>
      </c>
      <c r="K150" s="44">
        <f>AVERAGE(J150,L150)</f>
        <v/>
      </c>
      <c r="L150" s="44" t="n">
        <v>113164.8089</v>
      </c>
      <c r="M150" s="44">
        <f>AVERAGE(L150,N150)</f>
        <v/>
      </c>
      <c r="N150" s="44" t="n">
        <v>115707.0506</v>
      </c>
      <c r="O150" s="44">
        <f>AVERAGE(N150,P150)</f>
        <v/>
      </c>
      <c r="P150" s="44" t="n">
        <v>119405.0284</v>
      </c>
      <c r="Q150" s="44">
        <f>AVERAGE(P150,R150)</f>
        <v/>
      </c>
      <c r="R150" s="44" t="n">
        <v>124140.9893</v>
      </c>
      <c r="S150" s="44" t="n"/>
      <c r="T150" s="44" t="n"/>
      <c r="U150" s="44" t="n"/>
      <c r="V150" s="44" t="n"/>
      <c r="W150" s="44" t="n"/>
      <c r="X150" s="44" t="n"/>
      <c r="Y150" s="44" t="n"/>
      <c r="Z150" s="44" t="n"/>
      <c r="AA150" s="44" t="n"/>
      <c r="AB150" s="44" t="n"/>
      <c r="AC150" s="44" t="n"/>
      <c r="AD150" s="44" t="n"/>
      <c r="AE150" s="44" t="n"/>
      <c r="AF150" s="44" t="n"/>
      <c r="AG150" s="44" t="n"/>
    </row>
    <row r="151" ht="15.75" customHeight="1" s="157">
      <c r="A151" s="44" t="n"/>
      <c r="B151" s="44" t="inlineStr">
        <is>
          <t>IA</t>
        </is>
      </c>
      <c r="C151" s="44" t="inlineStr">
        <is>
          <t>Generation</t>
        </is>
      </c>
      <c r="D151" s="44" t="inlineStr">
        <is>
          <t>Storage</t>
        </is>
      </c>
      <c r="E151" s="44">
        <f>LOOKUP(D151,$U$2:$V$15,$V$2:$V$15)</f>
        <v/>
      </c>
      <c r="F151" s="44" t="n">
        <v>0</v>
      </c>
      <c r="G151" s="44" t="n">
        <v>0</v>
      </c>
      <c r="H151" s="44" t="n">
        <v>0</v>
      </c>
      <c r="I151" s="44" t="n">
        <v>0</v>
      </c>
      <c r="J151" s="44" t="n">
        <v>0</v>
      </c>
      <c r="K151" s="44" t="n">
        <v>0</v>
      </c>
      <c r="L151" s="44" t="n">
        <v>0</v>
      </c>
      <c r="M151" s="44" t="n">
        <v>0</v>
      </c>
      <c r="N151" s="44" t="n">
        <v>0</v>
      </c>
      <c r="O151" s="44" t="n">
        <v>0</v>
      </c>
      <c r="P151" s="44" t="n">
        <v>0</v>
      </c>
      <c r="Q151" s="44" t="n">
        <v>0</v>
      </c>
      <c r="R151" s="44" t="n">
        <v>0</v>
      </c>
      <c r="S151" s="44" t="n"/>
      <c r="T151" s="44" t="n"/>
      <c r="U151" s="44" t="n"/>
      <c r="V151" s="44" t="n"/>
      <c r="W151" s="44" t="n"/>
      <c r="X151" s="44" t="n"/>
      <c r="Y151" s="44" t="n"/>
      <c r="Z151" s="44" t="n"/>
      <c r="AA151" s="44" t="n"/>
      <c r="AB151" s="44" t="n"/>
      <c r="AC151" s="44" t="n"/>
      <c r="AD151" s="44" t="n"/>
      <c r="AE151" s="44" t="n"/>
      <c r="AF151" s="44" t="n"/>
      <c r="AG151" s="44" t="n"/>
    </row>
    <row r="152" ht="15.75" customHeight="1" s="157">
      <c r="A152" s="44" t="n"/>
      <c r="B152" s="44" t="inlineStr">
        <is>
          <t>IA</t>
        </is>
      </c>
      <c r="C152" s="44" t="inlineStr">
        <is>
          <t>Generation</t>
        </is>
      </c>
      <c r="D152" s="44" t="inlineStr">
        <is>
          <t>Utility PV</t>
        </is>
      </c>
      <c r="E152" s="44">
        <f>LOOKUP(D152,$U$2:$V$15,$V$2:$V$15)</f>
        <v/>
      </c>
      <c r="F152" s="44" t="n">
        <v>16257.63913</v>
      </c>
      <c r="G152" s="44">
        <f>AVERAGE(F152,H152)</f>
        <v/>
      </c>
      <c r="H152" s="44" t="n">
        <v>16257.63913</v>
      </c>
      <c r="I152" s="44">
        <f>AVERAGE(H152,J152)</f>
        <v/>
      </c>
      <c r="J152" s="44" t="n">
        <v>16257.63913</v>
      </c>
      <c r="K152" s="44">
        <f>AVERAGE(J152,L152)</f>
        <v/>
      </c>
      <c r="L152" s="44" t="n">
        <v>16096.17819</v>
      </c>
      <c r="M152" s="44">
        <f>AVERAGE(L152,N152)</f>
        <v/>
      </c>
      <c r="N152" s="44" t="n">
        <v>871392.7614</v>
      </c>
      <c r="O152" s="44">
        <f>AVERAGE(N152,P152)</f>
        <v/>
      </c>
      <c r="P152" s="44" t="n">
        <v>4571089.748</v>
      </c>
      <c r="Q152" s="44">
        <f>AVERAGE(P152,R152)</f>
        <v/>
      </c>
      <c r="R152" s="44" t="n">
        <v>4525379.059</v>
      </c>
      <c r="S152" s="44" t="n"/>
      <c r="T152" s="44" t="n"/>
      <c r="U152" s="44" t="n"/>
      <c r="V152" s="44" t="n"/>
      <c r="W152" s="44" t="n"/>
      <c r="X152" s="44" t="n"/>
      <c r="Y152" s="44" t="n"/>
      <c r="Z152" s="44" t="n"/>
      <c r="AA152" s="44" t="n"/>
      <c r="AB152" s="44" t="n"/>
      <c r="AC152" s="44" t="n"/>
      <c r="AD152" s="44" t="n"/>
      <c r="AE152" s="44" t="n"/>
      <c r="AF152" s="44" t="n"/>
      <c r="AG152" s="44" t="n"/>
    </row>
    <row r="153" ht="15.75" customHeight="1" s="157">
      <c r="A153" s="44" t="n"/>
      <c r="B153" s="44" t="inlineStr">
        <is>
          <t>ID</t>
        </is>
      </c>
      <c r="C153" s="44" t="inlineStr">
        <is>
          <t>Generation</t>
        </is>
      </c>
      <c r="D153" s="44" t="inlineStr">
        <is>
          <t>Biopower</t>
        </is>
      </c>
      <c r="E153" s="44">
        <f>LOOKUP(D153,$U$2:$V$15,$V$2:$V$15)</f>
        <v/>
      </c>
      <c r="F153" s="44" t="n">
        <v>0</v>
      </c>
      <c r="G153" s="44">
        <f>AVERAGE(F153,H153)</f>
        <v/>
      </c>
      <c r="H153" s="44" t="n">
        <v>0</v>
      </c>
      <c r="I153" s="44">
        <f>AVERAGE(H153,J153)</f>
        <v/>
      </c>
      <c r="J153" s="44" t="n">
        <v>0</v>
      </c>
      <c r="K153" s="44">
        <f>AVERAGE(J153,L153)</f>
        <v/>
      </c>
      <c r="L153" s="44" t="n">
        <v>0</v>
      </c>
      <c r="M153" s="44">
        <f>AVERAGE(L153,N153)</f>
        <v/>
      </c>
      <c r="N153" s="44" t="n">
        <v>0</v>
      </c>
      <c r="O153" s="44">
        <f>AVERAGE(N153,P153)</f>
        <v/>
      </c>
      <c r="P153" s="44" t="n">
        <v>0</v>
      </c>
      <c r="Q153" s="44">
        <f>AVERAGE(P153,R153)</f>
        <v/>
      </c>
      <c r="R153" s="44" t="n">
        <v>16670.96308</v>
      </c>
      <c r="S153" s="44" t="n"/>
      <c r="T153" s="44" t="n"/>
      <c r="U153" s="44" t="n"/>
      <c r="V153" s="44" t="n"/>
      <c r="W153" s="44" t="n"/>
      <c r="X153" s="44" t="n"/>
      <c r="Y153" s="44" t="n"/>
      <c r="Z153" s="44" t="n"/>
      <c r="AA153" s="44" t="n"/>
      <c r="AB153" s="44" t="n"/>
      <c r="AC153" s="44" t="n"/>
      <c r="AD153" s="44" t="n"/>
      <c r="AE153" s="44" t="n"/>
      <c r="AF153" s="44" t="n"/>
      <c r="AG153" s="44" t="n"/>
    </row>
    <row r="154" ht="15.75" customHeight="1" s="157">
      <c r="A154" s="44" t="n"/>
      <c r="B154" s="44" t="inlineStr">
        <is>
          <t>ID</t>
        </is>
      </c>
      <c r="C154" s="44" t="inlineStr">
        <is>
          <t>Generation</t>
        </is>
      </c>
      <c r="D154" s="44" t="inlineStr">
        <is>
          <t>Coal</t>
        </is>
      </c>
      <c r="E154" s="44">
        <f>LOOKUP(D154,$U$2:$V$15,$V$2:$V$15)</f>
        <v/>
      </c>
      <c r="F154" s="44" t="n">
        <v>0</v>
      </c>
      <c r="G154" s="44">
        <f>AVERAGE(F154,H154)</f>
        <v/>
      </c>
      <c r="H154" s="44" t="n">
        <v>0</v>
      </c>
      <c r="I154" s="44">
        <f>AVERAGE(H154,J154)</f>
        <v/>
      </c>
      <c r="J154" s="44" t="n">
        <v>0</v>
      </c>
      <c r="K154" s="44">
        <f>AVERAGE(J154,L154)</f>
        <v/>
      </c>
      <c r="L154" s="44" t="n">
        <v>0</v>
      </c>
      <c r="M154" s="44">
        <f>AVERAGE(L154,N154)</f>
        <v/>
      </c>
      <c r="N154" s="44" t="n">
        <v>0</v>
      </c>
      <c r="O154" s="44">
        <f>AVERAGE(N154,P154)</f>
        <v/>
      </c>
      <c r="P154" s="44" t="n">
        <v>0</v>
      </c>
      <c r="Q154" s="44">
        <f>AVERAGE(P154,R154)</f>
        <v/>
      </c>
      <c r="R154" s="44" t="n">
        <v>0</v>
      </c>
      <c r="S154" s="44" t="n"/>
      <c r="T154" s="44" t="n"/>
      <c r="U154" s="44" t="n"/>
      <c r="V154" s="44" t="n"/>
      <c r="W154" s="44" t="n"/>
      <c r="X154" s="44" t="n"/>
      <c r="Y154" s="44" t="n"/>
      <c r="Z154" s="44" t="n"/>
      <c r="AA154" s="44" t="n"/>
      <c r="AB154" s="44" t="n"/>
      <c r="AC154" s="44" t="n"/>
      <c r="AD154" s="44" t="n"/>
      <c r="AE154" s="44" t="n"/>
      <c r="AF154" s="44" t="n"/>
      <c r="AG154" s="44" t="n"/>
    </row>
    <row r="155" ht="15.75" customHeight="1" s="157">
      <c r="A155" s="44" t="n"/>
      <c r="B155" s="44" t="inlineStr">
        <is>
          <t>ID</t>
        </is>
      </c>
      <c r="C155" s="44" t="inlineStr">
        <is>
          <t>Generation</t>
        </is>
      </c>
      <c r="D155" s="44" t="inlineStr">
        <is>
          <t>CSP</t>
        </is>
      </c>
      <c r="E155" s="44">
        <f>LOOKUP(D155,$U$2:$V$15,$V$2:$V$15)</f>
        <v/>
      </c>
      <c r="F155" s="44" t="n">
        <v>0</v>
      </c>
      <c r="G155" s="44">
        <f>AVERAGE(F155,H155)</f>
        <v/>
      </c>
      <c r="H155" s="44" t="n">
        <v>0</v>
      </c>
      <c r="I155" s="44">
        <f>AVERAGE(H155,J155)</f>
        <v/>
      </c>
      <c r="J155" s="44" t="n">
        <v>0</v>
      </c>
      <c r="K155" s="44">
        <f>AVERAGE(J155,L155)</f>
        <v/>
      </c>
      <c r="L155" s="44" t="n">
        <v>0</v>
      </c>
      <c r="M155" s="44">
        <f>AVERAGE(L155,N155)</f>
        <v/>
      </c>
      <c r="N155" s="44" t="n">
        <v>0</v>
      </c>
      <c r="O155" s="44">
        <f>AVERAGE(N155,P155)</f>
        <v/>
      </c>
      <c r="P155" s="44" t="n">
        <v>0</v>
      </c>
      <c r="Q155" s="44">
        <f>AVERAGE(P155,R155)</f>
        <v/>
      </c>
      <c r="R155" s="44" t="n">
        <v>0</v>
      </c>
      <c r="S155" s="44" t="n"/>
      <c r="T155" s="44" t="n"/>
      <c r="U155" s="44" t="n"/>
      <c r="V155" s="44" t="n"/>
      <c r="W155" s="44" t="n"/>
      <c r="X155" s="44" t="n"/>
      <c r="Y155" s="44" t="n"/>
      <c r="Z155" s="44" t="n"/>
      <c r="AA155" s="44" t="n"/>
      <c r="AB155" s="44" t="n"/>
      <c r="AC155" s="44" t="n"/>
      <c r="AD155" s="44" t="n"/>
      <c r="AE155" s="44" t="n"/>
      <c r="AF155" s="44" t="n"/>
      <c r="AG155" s="44" t="n"/>
    </row>
    <row r="156" ht="15.75" customHeight="1" s="157">
      <c r="A156" s="44" t="n"/>
      <c r="B156" s="44" t="inlineStr">
        <is>
          <t>ID</t>
        </is>
      </c>
      <c r="C156" s="44" t="inlineStr">
        <is>
          <t>Generation</t>
        </is>
      </c>
      <c r="D156" s="44" t="inlineStr">
        <is>
          <t>Geothermal</t>
        </is>
      </c>
      <c r="E156" s="44">
        <f>LOOKUP(D156,$U$2:$V$15,$V$2:$V$15)</f>
        <v/>
      </c>
      <c r="F156" s="44" t="n">
        <v>78840</v>
      </c>
      <c r="G156" s="44">
        <f>AVERAGE(F156,H156)</f>
        <v/>
      </c>
      <c r="H156" s="44" t="n">
        <v>78840</v>
      </c>
      <c r="I156" s="44">
        <f>AVERAGE(H156,J156)</f>
        <v/>
      </c>
      <c r="J156" s="44" t="n">
        <v>78840</v>
      </c>
      <c r="K156" s="44">
        <f>AVERAGE(J156,L156)</f>
        <v/>
      </c>
      <c r="L156" s="44" t="n">
        <v>78840</v>
      </c>
      <c r="M156" s="44">
        <f>AVERAGE(L156,N156)</f>
        <v/>
      </c>
      <c r="N156" s="44" t="n">
        <v>78840</v>
      </c>
      <c r="O156" s="44">
        <f>AVERAGE(N156,P156)</f>
        <v/>
      </c>
      <c r="P156" s="44" t="n">
        <v>78840</v>
      </c>
      <c r="Q156" s="44">
        <f>AVERAGE(P156,R156)</f>
        <v/>
      </c>
      <c r="R156" s="44" t="n">
        <v>78840</v>
      </c>
      <c r="S156" s="44" t="n"/>
      <c r="T156" s="44" t="n"/>
      <c r="U156" s="44" t="n"/>
      <c r="V156" s="44" t="n"/>
      <c r="W156" s="44" t="n"/>
      <c r="X156" s="44" t="n"/>
      <c r="Y156" s="44" t="n"/>
      <c r="Z156" s="44" t="n"/>
      <c r="AA156" s="44" t="n"/>
      <c r="AB156" s="44" t="n"/>
      <c r="AC156" s="44" t="n"/>
      <c r="AD156" s="44" t="n"/>
      <c r="AE156" s="44" t="n"/>
      <c r="AF156" s="44" t="n"/>
      <c r="AG156" s="44" t="n"/>
    </row>
    <row r="157" ht="15.75" customHeight="1" s="157">
      <c r="A157" s="44" t="n"/>
      <c r="B157" s="44" t="inlineStr">
        <is>
          <t>ID</t>
        </is>
      </c>
      <c r="C157" s="44" t="inlineStr">
        <is>
          <t>Generation</t>
        </is>
      </c>
      <c r="D157" s="44" t="inlineStr">
        <is>
          <t>Hydro</t>
        </is>
      </c>
      <c r="E157" s="44">
        <f>LOOKUP(D157,$U$2:$V$15,$V$2:$V$15)</f>
        <v/>
      </c>
      <c r="F157" s="44" t="n">
        <v>9322080.801999999</v>
      </c>
      <c r="G157" s="44">
        <f>AVERAGE(F157,H157)</f>
        <v/>
      </c>
      <c r="H157" s="44" t="n">
        <v>9763897.687999999</v>
      </c>
      <c r="I157" s="44">
        <f>AVERAGE(H157,J157)</f>
        <v/>
      </c>
      <c r="J157" s="44" t="n">
        <v>9763897.687999999</v>
      </c>
      <c r="K157" s="44">
        <f>AVERAGE(J157,L157)</f>
        <v/>
      </c>
      <c r="L157" s="44" t="n">
        <v>9763897.687999999</v>
      </c>
      <c r="M157" s="44">
        <f>AVERAGE(L157,N157)</f>
        <v/>
      </c>
      <c r="N157" s="44" t="n">
        <v>9763897.687999999</v>
      </c>
      <c r="O157" s="44">
        <f>AVERAGE(N157,P157)</f>
        <v/>
      </c>
      <c r="P157" s="44" t="n">
        <v>9763897.687999999</v>
      </c>
      <c r="Q157" s="44">
        <f>AVERAGE(P157,R157)</f>
        <v/>
      </c>
      <c r="R157" s="44" t="n">
        <v>9763897.687999999</v>
      </c>
      <c r="S157" s="44" t="n"/>
      <c r="T157" s="44" t="n"/>
      <c r="U157" s="44" t="n"/>
      <c r="V157" s="44" t="n"/>
      <c r="W157" s="44" t="n"/>
      <c r="X157" s="44" t="n"/>
      <c r="Y157" s="44" t="n"/>
      <c r="Z157" s="44" t="n"/>
      <c r="AA157" s="44" t="n"/>
      <c r="AB157" s="44" t="n"/>
      <c r="AC157" s="44" t="n"/>
      <c r="AD157" s="44" t="n"/>
      <c r="AE157" s="44" t="n"/>
      <c r="AF157" s="44" t="n"/>
      <c r="AG157" s="44" t="n"/>
    </row>
    <row r="158" ht="15.75" customHeight="1" s="157">
      <c r="A158" s="44" t="n"/>
      <c r="B158" s="44" t="inlineStr">
        <is>
          <t>ID</t>
        </is>
      </c>
      <c r="C158" s="44" t="inlineStr">
        <is>
          <t>Generation</t>
        </is>
      </c>
      <c r="D158" s="44" t="inlineStr">
        <is>
          <t>Imports</t>
        </is>
      </c>
      <c r="E158" s="44">
        <f>LOOKUP(D158,$U$2:$V$15,$V$2:$V$15)</f>
        <v/>
      </c>
      <c r="F158" s="44" t="n">
        <v>0</v>
      </c>
      <c r="G158" s="44">
        <f>AVERAGE(F158,H158)</f>
        <v/>
      </c>
      <c r="H158" s="44" t="n">
        <v>0</v>
      </c>
      <c r="I158" s="44">
        <f>AVERAGE(H158,J158)</f>
        <v/>
      </c>
      <c r="J158" s="44" t="n">
        <v>0</v>
      </c>
      <c r="K158" s="44">
        <f>AVERAGE(J158,L158)</f>
        <v/>
      </c>
      <c r="L158" s="44" t="n">
        <v>0</v>
      </c>
      <c r="M158" s="44">
        <f>AVERAGE(L158,N158)</f>
        <v/>
      </c>
      <c r="N158" s="44" t="n">
        <v>0</v>
      </c>
      <c r="O158" s="44">
        <f>AVERAGE(N158,P158)</f>
        <v/>
      </c>
      <c r="P158" s="44" t="n">
        <v>0</v>
      </c>
      <c r="Q158" s="44">
        <f>AVERAGE(P158,R158)</f>
        <v/>
      </c>
      <c r="R158" s="44" t="n">
        <v>0</v>
      </c>
      <c r="S158" s="44" t="n"/>
      <c r="T158" s="44" t="n"/>
      <c r="U158" s="44" t="n"/>
      <c r="V158" s="44" t="n"/>
      <c r="W158" s="44" t="n"/>
      <c r="X158" s="44" t="n"/>
      <c r="Y158" s="44" t="n"/>
      <c r="Z158" s="44" t="n"/>
      <c r="AA158" s="44" t="n"/>
      <c r="AB158" s="44" t="n"/>
      <c r="AC158" s="44" t="n"/>
      <c r="AD158" s="44" t="n"/>
      <c r="AE158" s="44" t="n"/>
      <c r="AF158" s="44" t="n"/>
      <c r="AG158" s="44" t="n"/>
    </row>
    <row r="159" ht="15.75" customHeight="1" s="157">
      <c r="A159" s="44" t="n"/>
      <c r="B159" s="44" t="inlineStr">
        <is>
          <t>ID</t>
        </is>
      </c>
      <c r="C159" s="44" t="inlineStr">
        <is>
          <t>Generation</t>
        </is>
      </c>
      <c r="D159" s="44" t="inlineStr">
        <is>
          <t>Land-based Wind</t>
        </is>
      </c>
      <c r="E159" s="44">
        <f>LOOKUP(D159,$U$2:$V$15,$V$2:$V$15)</f>
        <v/>
      </c>
      <c r="F159" s="44" t="n">
        <v>2763196.492</v>
      </c>
      <c r="G159" s="44">
        <f>AVERAGE(F159,H159)</f>
        <v/>
      </c>
      <c r="H159" s="44" t="n">
        <v>2754281.261</v>
      </c>
      <c r="I159" s="44">
        <f>AVERAGE(H159,J159)</f>
        <v/>
      </c>
      <c r="J159" s="44" t="n">
        <v>2773538.24</v>
      </c>
      <c r="K159" s="44">
        <f>AVERAGE(J159,L159)</f>
        <v/>
      </c>
      <c r="L159" s="44" t="n">
        <v>2775141.179</v>
      </c>
      <c r="M159" s="44">
        <f>AVERAGE(L159,N159)</f>
        <v/>
      </c>
      <c r="N159" s="44" t="n">
        <v>2775643.752</v>
      </c>
      <c r="O159" s="44">
        <f>AVERAGE(N159,P159)</f>
        <v/>
      </c>
      <c r="P159" s="44" t="n">
        <v>2775162.204</v>
      </c>
      <c r="Q159" s="44">
        <f>AVERAGE(P159,R159)</f>
        <v/>
      </c>
      <c r="R159" s="44" t="n">
        <v>2791529.195</v>
      </c>
      <c r="S159" s="44" t="n"/>
      <c r="T159" s="44" t="n"/>
      <c r="U159" s="44" t="n"/>
      <c r="V159" s="44" t="n"/>
      <c r="W159" s="44" t="n"/>
      <c r="X159" s="44" t="n"/>
      <c r="Y159" s="44" t="n"/>
      <c r="Z159" s="44" t="n"/>
      <c r="AA159" s="44" t="n"/>
      <c r="AB159" s="44" t="n"/>
      <c r="AC159" s="44" t="n"/>
      <c r="AD159" s="44" t="n"/>
      <c r="AE159" s="44" t="n"/>
      <c r="AF159" s="44" t="n"/>
      <c r="AG159" s="44" t="n"/>
    </row>
    <row r="160" ht="15.75" customHeight="1" s="157">
      <c r="A160" s="44" t="n"/>
      <c r="B160" s="44" t="inlineStr">
        <is>
          <t>ID</t>
        </is>
      </c>
      <c r="C160" s="44" t="inlineStr">
        <is>
          <t>Generation</t>
        </is>
      </c>
      <c r="D160" s="44" t="inlineStr">
        <is>
          <t>NG-CC</t>
        </is>
      </c>
      <c r="E160" s="44">
        <f>LOOKUP(D160,$U$2:$V$15,$V$2:$V$15)</f>
        <v/>
      </c>
      <c r="F160" s="44" t="n">
        <v>2554684.497</v>
      </c>
      <c r="G160" s="44">
        <f>AVERAGE(F160,H160)</f>
        <v/>
      </c>
      <c r="H160" s="44" t="n">
        <v>9335609.616</v>
      </c>
      <c r="I160" s="44">
        <f>AVERAGE(H160,J160)</f>
        <v/>
      </c>
      <c r="J160" s="44" t="n">
        <v>9754251.154999999</v>
      </c>
      <c r="K160" s="44">
        <f>AVERAGE(J160,L160)</f>
        <v/>
      </c>
      <c r="L160" s="44" t="n">
        <v>16379006.71</v>
      </c>
      <c r="M160" s="44">
        <f>AVERAGE(L160,N160)</f>
        <v/>
      </c>
      <c r="N160" s="44" t="n">
        <v>19012528.94</v>
      </c>
      <c r="O160" s="44">
        <f>AVERAGE(N160,P160)</f>
        <v/>
      </c>
      <c r="P160" s="44" t="n">
        <v>19872172.53</v>
      </c>
      <c r="Q160" s="44">
        <f>AVERAGE(P160,R160)</f>
        <v/>
      </c>
      <c r="R160" s="44" t="n">
        <v>18416578.95</v>
      </c>
      <c r="S160" s="44" t="n"/>
      <c r="T160" s="44" t="n"/>
      <c r="U160" s="44" t="n"/>
      <c r="V160" s="44" t="n"/>
      <c r="W160" s="44" t="n"/>
      <c r="X160" s="44" t="n"/>
      <c r="Y160" s="44" t="n"/>
      <c r="Z160" s="44" t="n"/>
      <c r="AA160" s="44" t="n"/>
      <c r="AB160" s="44" t="n"/>
      <c r="AC160" s="44" t="n"/>
      <c r="AD160" s="44" t="n"/>
      <c r="AE160" s="44" t="n"/>
      <c r="AF160" s="44" t="n"/>
      <c r="AG160" s="44" t="n"/>
    </row>
    <row r="161" ht="15.75" customHeight="1" s="157">
      <c r="A161" s="44" t="n"/>
      <c r="B161" s="44" t="inlineStr">
        <is>
          <t>ID</t>
        </is>
      </c>
      <c r="C161" s="44" t="inlineStr">
        <is>
          <t>Generation</t>
        </is>
      </c>
      <c r="D161" s="44" t="inlineStr">
        <is>
          <t>NG-CT</t>
        </is>
      </c>
      <c r="E161" s="44">
        <f>LOOKUP(D161,$U$2:$V$15,$V$2:$V$15)</f>
        <v/>
      </c>
      <c r="F161" s="44" t="n">
        <v>0</v>
      </c>
      <c r="G161" s="44">
        <f>AVERAGE(F161,H161)</f>
        <v/>
      </c>
      <c r="H161" s="44" t="n">
        <v>0</v>
      </c>
      <c r="I161" s="44">
        <f>AVERAGE(H161,J161)</f>
        <v/>
      </c>
      <c r="J161" s="44" t="n">
        <v>0</v>
      </c>
      <c r="K161" s="44">
        <f>AVERAGE(J161,L161)</f>
        <v/>
      </c>
      <c r="L161" s="44" t="n">
        <v>0</v>
      </c>
      <c r="M161" s="44">
        <f>AVERAGE(L161,N161)</f>
        <v/>
      </c>
      <c r="N161" s="44" t="n">
        <v>0</v>
      </c>
      <c r="O161" s="44">
        <f>AVERAGE(N161,P161)</f>
        <v/>
      </c>
      <c r="P161" s="44" t="n">
        <v>0</v>
      </c>
      <c r="Q161" s="44">
        <f>AVERAGE(P161,R161)</f>
        <v/>
      </c>
      <c r="R161" s="44" t="n">
        <v>0</v>
      </c>
      <c r="S161" s="44" t="n"/>
      <c r="T161" s="44" t="n"/>
      <c r="U161" s="44" t="n"/>
      <c r="V161" s="44" t="n"/>
      <c r="W161" s="44" t="n"/>
      <c r="X161" s="44" t="n"/>
      <c r="Y161" s="44" t="n"/>
      <c r="Z161" s="44" t="n"/>
      <c r="AA161" s="44" t="n"/>
      <c r="AB161" s="44" t="n"/>
      <c r="AC161" s="44" t="n"/>
      <c r="AD161" s="44" t="n"/>
      <c r="AE161" s="44" t="n"/>
      <c r="AF161" s="44" t="n"/>
      <c r="AG161" s="44" t="n"/>
    </row>
    <row r="162" ht="15.75" customHeight="1" s="157">
      <c r="A162" s="44" t="n"/>
      <c r="B162" s="44" t="inlineStr">
        <is>
          <t>ID</t>
        </is>
      </c>
      <c r="C162" s="44" t="inlineStr">
        <is>
          <t>Generation</t>
        </is>
      </c>
      <c r="D162" s="44" t="inlineStr">
        <is>
          <t>Nuclear</t>
        </is>
      </c>
      <c r="E162" s="44">
        <f>LOOKUP(D162,$U$2:$V$15,$V$2:$V$15)</f>
        <v/>
      </c>
      <c r="F162" s="44" t="n">
        <v>0</v>
      </c>
      <c r="G162" s="44">
        <f>AVERAGE(F162,H162)</f>
        <v/>
      </c>
      <c r="H162" s="44" t="n">
        <v>0</v>
      </c>
      <c r="I162" s="44">
        <f>AVERAGE(H162,J162)</f>
        <v/>
      </c>
      <c r="J162" s="44" t="n">
        <v>0</v>
      </c>
      <c r="K162" s="44">
        <f>AVERAGE(J162,L162)</f>
        <v/>
      </c>
      <c r="L162" s="44" t="n">
        <v>0</v>
      </c>
      <c r="M162" s="44">
        <f>AVERAGE(L162,N162)</f>
        <v/>
      </c>
      <c r="N162" s="44" t="n">
        <v>0</v>
      </c>
      <c r="O162" s="44">
        <f>AVERAGE(N162,P162)</f>
        <v/>
      </c>
      <c r="P162" s="44" t="n">
        <v>0</v>
      </c>
      <c r="Q162" s="44">
        <f>AVERAGE(P162,R162)</f>
        <v/>
      </c>
      <c r="R162" s="44" t="n">
        <v>0</v>
      </c>
      <c r="S162" s="44" t="n"/>
      <c r="T162" s="44" t="n"/>
      <c r="U162" s="44" t="n"/>
      <c r="V162" s="44" t="n"/>
      <c r="W162" s="44" t="n"/>
      <c r="X162" s="44" t="n"/>
      <c r="Y162" s="44" t="n"/>
      <c r="Z162" s="44" t="n"/>
      <c r="AA162" s="44" t="n"/>
      <c r="AB162" s="44" t="n"/>
      <c r="AC162" s="44" t="n"/>
      <c r="AD162" s="44" t="n"/>
      <c r="AE162" s="44" t="n"/>
      <c r="AF162" s="44" t="n"/>
      <c r="AG162" s="44" t="n"/>
    </row>
    <row r="163" ht="15.75" customHeight="1" s="157">
      <c r="A163" s="44" t="n"/>
      <c r="B163" s="44" t="inlineStr">
        <is>
          <t>ID</t>
        </is>
      </c>
      <c r="C163" s="44" t="inlineStr">
        <is>
          <t>Generation</t>
        </is>
      </c>
      <c r="D163" s="44" t="inlineStr">
        <is>
          <t>Offshore Wind</t>
        </is>
      </c>
      <c r="E163" s="44">
        <f>LOOKUP(D163,$U$2:$V$15,$V$2:$V$15)</f>
        <v/>
      </c>
      <c r="F163" s="44" t="n">
        <v>0</v>
      </c>
      <c r="G163" s="44">
        <f>AVERAGE(F163,H163)</f>
        <v/>
      </c>
      <c r="H163" s="44" t="n">
        <v>0</v>
      </c>
      <c r="I163" s="44">
        <f>AVERAGE(H163,J163)</f>
        <v/>
      </c>
      <c r="J163" s="44" t="n">
        <v>0</v>
      </c>
      <c r="K163" s="44">
        <f>AVERAGE(J163,L163)</f>
        <v/>
      </c>
      <c r="L163" s="44" t="n">
        <v>0</v>
      </c>
      <c r="M163" s="44">
        <f>AVERAGE(L163,N163)</f>
        <v/>
      </c>
      <c r="N163" s="44" t="n">
        <v>0</v>
      </c>
      <c r="O163" s="44">
        <f>AVERAGE(N163,P163)</f>
        <v/>
      </c>
      <c r="P163" s="44" t="n">
        <v>0</v>
      </c>
      <c r="Q163" s="44">
        <f>AVERAGE(P163,R163)</f>
        <v/>
      </c>
      <c r="R163" s="44" t="n">
        <v>0</v>
      </c>
      <c r="S163" s="44" t="n"/>
      <c r="T163" s="44" t="n"/>
      <c r="U163" s="44" t="n"/>
      <c r="V163" s="44" t="n"/>
      <c r="W163" s="44" t="n"/>
      <c r="X163" s="44" t="n"/>
      <c r="Y163" s="44" t="n"/>
      <c r="Z163" s="44" t="n"/>
      <c r="AA163" s="44" t="n"/>
      <c r="AB163" s="44" t="n"/>
      <c r="AC163" s="44" t="n"/>
      <c r="AD163" s="44" t="n"/>
      <c r="AE163" s="44" t="n"/>
      <c r="AF163" s="44" t="n"/>
      <c r="AG163" s="44" t="n"/>
    </row>
    <row r="164" ht="15.75" customHeight="1" s="157">
      <c r="A164" s="44" t="n"/>
      <c r="B164" s="44" t="inlineStr">
        <is>
          <t>ID</t>
        </is>
      </c>
      <c r="C164" s="44" t="inlineStr">
        <is>
          <t>Generation</t>
        </is>
      </c>
      <c r="D164" s="44" t="inlineStr">
        <is>
          <t>Oil-Gas-Steam</t>
        </is>
      </c>
      <c r="E164" s="44">
        <f>LOOKUP(D164,$U$2:$V$15,$V$2:$V$15)</f>
        <v/>
      </c>
      <c r="F164" s="44" t="n">
        <v>28376.69568</v>
      </c>
      <c r="G164" s="44">
        <f>AVERAGE(F164,H164)</f>
        <v/>
      </c>
      <c r="H164" s="44" t="n">
        <v>28376.69568</v>
      </c>
      <c r="I164" s="44">
        <f>AVERAGE(H164,J164)</f>
        <v/>
      </c>
      <c r="J164" s="44" t="n">
        <v>28376.69568</v>
      </c>
      <c r="K164" s="44">
        <f>AVERAGE(J164,L164)</f>
        <v/>
      </c>
      <c r="L164" s="44" t="n">
        <v>28376.69568</v>
      </c>
      <c r="M164" s="44">
        <f>AVERAGE(L164,N164)</f>
        <v/>
      </c>
      <c r="N164" s="44" t="n">
        <v>28376.69568</v>
      </c>
      <c r="O164" s="44">
        <f>AVERAGE(N164,P164)</f>
        <v/>
      </c>
      <c r="P164" s="44" t="n">
        <v>28376.69568</v>
      </c>
      <c r="Q164" s="44">
        <f>AVERAGE(P164,R164)</f>
        <v/>
      </c>
      <c r="R164" s="44" t="n">
        <v>28376.69568</v>
      </c>
      <c r="S164" s="44" t="n"/>
      <c r="T164" s="44" t="n"/>
      <c r="U164" s="44" t="n"/>
      <c r="V164" s="44" t="n"/>
      <c r="W164" s="44" t="n"/>
      <c r="X164" s="44" t="n"/>
      <c r="Y164" s="44" t="n"/>
      <c r="Z164" s="44" t="n"/>
      <c r="AA164" s="44" t="n"/>
      <c r="AB164" s="44" t="n"/>
      <c r="AC164" s="44" t="n"/>
      <c r="AD164" s="44" t="n"/>
      <c r="AE164" s="44" t="n"/>
      <c r="AF164" s="44" t="n"/>
      <c r="AG164" s="44" t="n"/>
    </row>
    <row r="165" ht="15.75" customHeight="1" s="157">
      <c r="A165" s="44" t="n"/>
      <c r="B165" s="44" t="inlineStr">
        <is>
          <t>ID</t>
        </is>
      </c>
      <c r="C165" s="44" t="inlineStr">
        <is>
          <t>Generation</t>
        </is>
      </c>
      <c r="D165" s="44" t="inlineStr">
        <is>
          <t>Rooftop PV</t>
        </is>
      </c>
      <c r="E165" s="44">
        <f>LOOKUP(D165,$U$2:$V$15,$V$2:$V$15)</f>
        <v/>
      </c>
      <c r="F165" s="44" t="n">
        <v>44614.03038</v>
      </c>
      <c r="G165" s="44">
        <f>AVERAGE(F165,H165)</f>
        <v/>
      </c>
      <c r="H165" s="44" t="n">
        <v>83155.04757</v>
      </c>
      <c r="I165" s="44">
        <f>AVERAGE(H165,J165)</f>
        <v/>
      </c>
      <c r="J165" s="44" t="n">
        <v>126966.293</v>
      </c>
      <c r="K165" s="44">
        <f>AVERAGE(J165,L165)</f>
        <v/>
      </c>
      <c r="L165" s="44" t="n">
        <v>183084.9356</v>
      </c>
      <c r="M165" s="44">
        <f>AVERAGE(L165,N165)</f>
        <v/>
      </c>
      <c r="N165" s="44" t="n">
        <v>208866.5779</v>
      </c>
      <c r="O165" s="44">
        <f>AVERAGE(N165,P165)</f>
        <v/>
      </c>
      <c r="P165" s="44" t="n">
        <v>242261.4998</v>
      </c>
      <c r="Q165" s="44">
        <f>AVERAGE(P165,R165)</f>
        <v/>
      </c>
      <c r="R165" s="44" t="n">
        <v>271111.6292</v>
      </c>
      <c r="S165" s="44" t="n"/>
      <c r="T165" s="44" t="n"/>
      <c r="U165" s="44" t="n"/>
      <c r="V165" s="44" t="n"/>
      <c r="W165" s="44" t="n"/>
      <c r="X165" s="44" t="n"/>
      <c r="Y165" s="44" t="n"/>
      <c r="Z165" s="44" t="n"/>
      <c r="AA165" s="44" t="n"/>
      <c r="AB165" s="44" t="n"/>
      <c r="AC165" s="44" t="n"/>
      <c r="AD165" s="44" t="n"/>
      <c r="AE165" s="44" t="n"/>
      <c r="AF165" s="44" t="n"/>
      <c r="AG165" s="44" t="n"/>
    </row>
    <row r="166" ht="15.75" customHeight="1" s="157">
      <c r="A166" s="44" t="n"/>
      <c r="B166" s="44" t="inlineStr">
        <is>
          <t>ID</t>
        </is>
      </c>
      <c r="C166" s="44" t="inlineStr">
        <is>
          <t>Generation</t>
        </is>
      </c>
      <c r="D166" s="44" t="inlineStr">
        <is>
          <t>Storage</t>
        </is>
      </c>
      <c r="E166" s="44">
        <f>LOOKUP(D166,$U$2:$V$15,$V$2:$V$15)</f>
        <v/>
      </c>
      <c r="F166" s="44" t="n">
        <v>0</v>
      </c>
      <c r="G166" s="44" t="n">
        <v>0</v>
      </c>
      <c r="H166" s="44" t="n">
        <v>0</v>
      </c>
      <c r="I166" s="44" t="n">
        <v>0</v>
      </c>
      <c r="J166" s="44" t="n">
        <v>0</v>
      </c>
      <c r="K166" s="44" t="n">
        <v>0</v>
      </c>
      <c r="L166" s="44" t="n">
        <v>0</v>
      </c>
      <c r="M166" s="44" t="n">
        <v>0</v>
      </c>
      <c r="N166" s="44" t="n">
        <v>0</v>
      </c>
      <c r="O166" s="44" t="n">
        <v>0</v>
      </c>
      <c r="P166" s="44" t="n">
        <v>0</v>
      </c>
      <c r="Q166" s="44" t="n">
        <v>0</v>
      </c>
      <c r="R166" s="44" t="n">
        <v>0</v>
      </c>
      <c r="S166" s="44" t="n"/>
      <c r="T166" s="44" t="n"/>
      <c r="U166" s="44" t="n"/>
      <c r="V166" s="44" t="n"/>
      <c r="W166" s="44" t="n"/>
      <c r="X166" s="44" t="n"/>
      <c r="Y166" s="44" t="n"/>
      <c r="Z166" s="44" t="n"/>
      <c r="AA166" s="44" t="n"/>
      <c r="AB166" s="44" t="n"/>
      <c r="AC166" s="44" t="n"/>
      <c r="AD166" s="44" t="n"/>
      <c r="AE166" s="44" t="n"/>
      <c r="AF166" s="44" t="n"/>
      <c r="AG166" s="44" t="n"/>
    </row>
    <row r="167" ht="15.75" customHeight="1" s="157">
      <c r="A167" s="44" t="n"/>
      <c r="B167" s="44" t="inlineStr">
        <is>
          <t>ID</t>
        </is>
      </c>
      <c r="C167" s="44" t="inlineStr">
        <is>
          <t>Generation</t>
        </is>
      </c>
      <c r="D167" s="44" t="inlineStr">
        <is>
          <t>Utility PV</t>
        </is>
      </c>
      <c r="E167" s="44">
        <f>LOOKUP(D167,$U$2:$V$15,$V$2:$V$15)</f>
        <v/>
      </c>
      <c r="F167" s="44" t="n">
        <v>502132.0174</v>
      </c>
      <c r="G167" s="44">
        <f>AVERAGE(F167,H167)</f>
        <v/>
      </c>
      <c r="H167" s="44" t="n">
        <v>723048.1934</v>
      </c>
      <c r="I167" s="44">
        <f>AVERAGE(H167,J167)</f>
        <v/>
      </c>
      <c r="J167" s="44" t="n">
        <v>723048.1934</v>
      </c>
      <c r="K167" s="44">
        <f>AVERAGE(J167,L167)</f>
        <v/>
      </c>
      <c r="L167" s="44" t="n">
        <v>715844.5964</v>
      </c>
      <c r="M167" s="44">
        <f>AVERAGE(L167,N167)</f>
        <v/>
      </c>
      <c r="N167" s="44" t="n">
        <v>708711.7333</v>
      </c>
      <c r="O167" s="44">
        <f>AVERAGE(N167,P167)</f>
        <v/>
      </c>
      <c r="P167" s="44" t="n">
        <v>701630.7728</v>
      </c>
      <c r="Q167" s="44">
        <f>AVERAGE(P167,R167)</f>
        <v/>
      </c>
      <c r="R167" s="44" t="n">
        <v>694622.8676</v>
      </c>
      <c r="S167" s="44" t="n"/>
      <c r="T167" s="44" t="n"/>
      <c r="U167" s="44" t="n"/>
      <c r="V167" s="44" t="n"/>
      <c r="W167" s="44" t="n"/>
      <c r="X167" s="44" t="n"/>
      <c r="Y167" s="44" t="n"/>
      <c r="Z167" s="44" t="n"/>
      <c r="AA167" s="44" t="n"/>
      <c r="AB167" s="44" t="n"/>
      <c r="AC167" s="44" t="n"/>
      <c r="AD167" s="44" t="n"/>
      <c r="AE167" s="44" t="n"/>
      <c r="AF167" s="44" t="n"/>
      <c r="AG167" s="44" t="n"/>
    </row>
    <row r="168" ht="15.75" customHeight="1" s="157">
      <c r="A168" s="44" t="n"/>
      <c r="B168" s="44" t="inlineStr">
        <is>
          <t>IL</t>
        </is>
      </c>
      <c r="C168" s="44" t="inlineStr">
        <is>
          <t>Generation</t>
        </is>
      </c>
      <c r="D168" s="44" t="inlineStr">
        <is>
          <t>Biopower</t>
        </is>
      </c>
      <c r="E168" s="44">
        <f>LOOKUP(D168,$U$2:$V$15,$V$2:$V$15)</f>
        <v/>
      </c>
      <c r="F168" s="44" t="n">
        <v>0</v>
      </c>
      <c r="G168" s="44">
        <f>AVERAGE(F168,H168)</f>
        <v/>
      </c>
      <c r="H168" s="44" t="n">
        <v>0</v>
      </c>
      <c r="I168" s="44">
        <f>AVERAGE(H168,J168)</f>
        <v/>
      </c>
      <c r="J168" s="44" t="n">
        <v>0</v>
      </c>
      <c r="K168" s="44">
        <f>AVERAGE(J168,L168)</f>
        <v/>
      </c>
      <c r="L168" s="44" t="n">
        <v>0</v>
      </c>
      <c r="M168" s="44">
        <f>AVERAGE(L168,N168)</f>
        <v/>
      </c>
      <c r="N168" s="44" t="n">
        <v>4101.623077</v>
      </c>
      <c r="O168" s="44">
        <f>AVERAGE(N168,P168)</f>
        <v/>
      </c>
      <c r="P168" s="44" t="n">
        <v>9869.846885000001</v>
      </c>
      <c r="Q168" s="44">
        <f>AVERAGE(P168,R168)</f>
        <v/>
      </c>
      <c r="R168" s="44" t="n">
        <v>21846.465</v>
      </c>
      <c r="S168" s="44" t="n"/>
      <c r="T168" s="44" t="n"/>
      <c r="U168" s="44" t="n"/>
      <c r="V168" s="44" t="n"/>
      <c r="W168" s="44" t="n"/>
      <c r="X168" s="44" t="n"/>
      <c r="Y168" s="44" t="n"/>
      <c r="Z168" s="44" t="n"/>
      <c r="AA168" s="44" t="n"/>
      <c r="AB168" s="44" t="n"/>
      <c r="AC168" s="44" t="n"/>
      <c r="AD168" s="44" t="n"/>
      <c r="AE168" s="44" t="n"/>
      <c r="AF168" s="44" t="n"/>
      <c r="AG168" s="44" t="n"/>
    </row>
    <row r="169" ht="15.75" customHeight="1" s="157">
      <c r="A169" s="44" t="n"/>
      <c r="B169" s="44" t="inlineStr">
        <is>
          <t>IL</t>
        </is>
      </c>
      <c r="C169" s="44" t="inlineStr">
        <is>
          <t>Generation</t>
        </is>
      </c>
      <c r="D169" s="44" t="inlineStr">
        <is>
          <t>Coal</t>
        </is>
      </c>
      <c r="E169" s="44">
        <f>LOOKUP(D169,$U$2:$V$15,$V$2:$V$15)</f>
        <v/>
      </c>
      <c r="F169" s="44" t="n">
        <v>48416116.3</v>
      </c>
      <c r="G169" s="44">
        <f>AVERAGE(F169,H169)</f>
        <v/>
      </c>
      <c r="H169" s="44" t="n">
        <v>44598152.11</v>
      </c>
      <c r="I169" s="44">
        <f>AVERAGE(H169,J169)</f>
        <v/>
      </c>
      <c r="J169" s="44" t="n">
        <v>46794656.53</v>
      </c>
      <c r="K169" s="44">
        <f>AVERAGE(J169,L169)</f>
        <v/>
      </c>
      <c r="L169" s="44" t="n">
        <v>50057426.32</v>
      </c>
      <c r="M169" s="44">
        <f>AVERAGE(L169,N169)</f>
        <v/>
      </c>
      <c r="N169" s="44" t="n">
        <v>49739907.15</v>
      </c>
      <c r="O169" s="44">
        <f>AVERAGE(N169,P169)</f>
        <v/>
      </c>
      <c r="P169" s="44" t="n">
        <v>49632815.42</v>
      </c>
      <c r="Q169" s="44">
        <f>AVERAGE(P169,R169)</f>
        <v/>
      </c>
      <c r="R169" s="44" t="n">
        <v>49754025.84</v>
      </c>
      <c r="S169" s="44" t="n"/>
      <c r="T169" s="44" t="n"/>
      <c r="U169" s="44" t="n"/>
      <c r="V169" s="44" t="n"/>
      <c r="W169" s="44" t="n"/>
      <c r="X169" s="44" t="n"/>
      <c r="Y169" s="44" t="n"/>
      <c r="Z169" s="44" t="n"/>
      <c r="AA169" s="44" t="n"/>
      <c r="AB169" s="44" t="n"/>
      <c r="AC169" s="44" t="n"/>
      <c r="AD169" s="44" t="n"/>
      <c r="AE169" s="44" t="n"/>
      <c r="AF169" s="44" t="n"/>
      <c r="AG169" s="44" t="n"/>
    </row>
    <row r="170" ht="15.75" customHeight="1" s="157">
      <c r="A170" s="44" t="n"/>
      <c r="B170" s="44" t="inlineStr">
        <is>
          <t>IL</t>
        </is>
      </c>
      <c r="C170" s="44" t="inlineStr">
        <is>
          <t>Generation</t>
        </is>
      </c>
      <c r="D170" s="44" t="inlineStr">
        <is>
          <t>CSP</t>
        </is>
      </c>
      <c r="E170" s="44">
        <f>LOOKUP(D170,$U$2:$V$15,$V$2:$V$15)</f>
        <v/>
      </c>
      <c r="F170" s="44" t="n">
        <v>0</v>
      </c>
      <c r="G170" s="44">
        <f>AVERAGE(F170,H170)</f>
        <v/>
      </c>
      <c r="H170" s="44" t="n">
        <v>0</v>
      </c>
      <c r="I170" s="44">
        <f>AVERAGE(H170,J170)</f>
        <v/>
      </c>
      <c r="J170" s="44" t="n">
        <v>0</v>
      </c>
      <c r="K170" s="44">
        <f>AVERAGE(J170,L170)</f>
        <v/>
      </c>
      <c r="L170" s="44" t="n">
        <v>0</v>
      </c>
      <c r="M170" s="44">
        <f>AVERAGE(L170,N170)</f>
        <v/>
      </c>
      <c r="N170" s="44" t="n">
        <v>0</v>
      </c>
      <c r="O170" s="44">
        <f>AVERAGE(N170,P170)</f>
        <v/>
      </c>
      <c r="P170" s="44" t="n">
        <v>0</v>
      </c>
      <c r="Q170" s="44">
        <f>AVERAGE(P170,R170)</f>
        <v/>
      </c>
      <c r="R170" s="44" t="n">
        <v>0</v>
      </c>
      <c r="S170" s="44" t="n"/>
      <c r="T170" s="44" t="n"/>
      <c r="U170" s="44" t="n"/>
      <c r="V170" s="44" t="n"/>
      <c r="W170" s="44" t="n"/>
      <c r="X170" s="44" t="n"/>
      <c r="Y170" s="44" t="n"/>
      <c r="Z170" s="44" t="n"/>
      <c r="AA170" s="44" t="n"/>
      <c r="AB170" s="44" t="n"/>
      <c r="AC170" s="44" t="n"/>
      <c r="AD170" s="44" t="n"/>
      <c r="AE170" s="44" t="n"/>
      <c r="AF170" s="44" t="n"/>
      <c r="AG170" s="44" t="n"/>
    </row>
    <row r="171" ht="15.75" customHeight="1" s="157">
      <c r="A171" s="44" t="n"/>
      <c r="B171" s="44" t="inlineStr">
        <is>
          <t>IL</t>
        </is>
      </c>
      <c r="C171" s="44" t="inlineStr">
        <is>
          <t>Generation</t>
        </is>
      </c>
      <c r="D171" s="44" t="inlineStr">
        <is>
          <t>Geothermal</t>
        </is>
      </c>
      <c r="E171" s="44">
        <f>LOOKUP(D171,$U$2:$V$15,$V$2:$V$15)</f>
        <v/>
      </c>
      <c r="F171" s="44" t="n">
        <v>0</v>
      </c>
      <c r="G171" s="44">
        <f>AVERAGE(F171,H171)</f>
        <v/>
      </c>
      <c r="H171" s="44" t="n">
        <v>0</v>
      </c>
      <c r="I171" s="44">
        <f>AVERAGE(H171,J171)</f>
        <v/>
      </c>
      <c r="J171" s="44" t="n">
        <v>0</v>
      </c>
      <c r="K171" s="44">
        <f>AVERAGE(J171,L171)</f>
        <v/>
      </c>
      <c r="L171" s="44" t="n">
        <v>0</v>
      </c>
      <c r="M171" s="44">
        <f>AVERAGE(L171,N171)</f>
        <v/>
      </c>
      <c r="N171" s="44" t="n">
        <v>0</v>
      </c>
      <c r="O171" s="44">
        <f>AVERAGE(N171,P171)</f>
        <v/>
      </c>
      <c r="P171" s="44" t="n">
        <v>0</v>
      </c>
      <c r="Q171" s="44">
        <f>AVERAGE(P171,R171)</f>
        <v/>
      </c>
      <c r="R171" s="44" t="n">
        <v>0</v>
      </c>
      <c r="S171" s="44" t="n"/>
      <c r="T171" s="44" t="n"/>
      <c r="U171" s="44" t="n"/>
      <c r="V171" s="44" t="n"/>
      <c r="W171" s="44" t="n"/>
      <c r="X171" s="44" t="n"/>
      <c r="Y171" s="44" t="n"/>
      <c r="Z171" s="44" t="n"/>
      <c r="AA171" s="44" t="n"/>
      <c r="AB171" s="44" t="n"/>
      <c r="AC171" s="44" t="n"/>
      <c r="AD171" s="44" t="n"/>
      <c r="AE171" s="44" t="n"/>
      <c r="AF171" s="44" t="n"/>
      <c r="AG171" s="44" t="n"/>
    </row>
    <row r="172" ht="15.75" customHeight="1" s="157">
      <c r="A172" s="44" t="n"/>
      <c r="B172" s="44" t="inlineStr">
        <is>
          <t>IL</t>
        </is>
      </c>
      <c r="C172" s="44" t="inlineStr">
        <is>
          <t>Generation</t>
        </is>
      </c>
      <c r="D172" s="44" t="inlineStr">
        <is>
          <t>Hydro</t>
        </is>
      </c>
      <c r="E172" s="44">
        <f>LOOKUP(D172,$U$2:$V$15,$V$2:$V$15)</f>
        <v/>
      </c>
      <c r="F172" s="44" t="n">
        <v>128511.997</v>
      </c>
      <c r="G172" s="44">
        <f>AVERAGE(F172,H172)</f>
        <v/>
      </c>
      <c r="H172" s="44" t="n">
        <v>128511.997</v>
      </c>
      <c r="I172" s="44">
        <f>AVERAGE(H172,J172)</f>
        <v/>
      </c>
      <c r="J172" s="44" t="n">
        <v>128511.997</v>
      </c>
      <c r="K172" s="44">
        <f>AVERAGE(J172,L172)</f>
        <v/>
      </c>
      <c r="L172" s="44" t="n">
        <v>128511.997</v>
      </c>
      <c r="M172" s="44">
        <f>AVERAGE(L172,N172)</f>
        <v/>
      </c>
      <c r="N172" s="44" t="n">
        <v>128511.997</v>
      </c>
      <c r="O172" s="44">
        <f>AVERAGE(N172,P172)</f>
        <v/>
      </c>
      <c r="P172" s="44" t="n">
        <v>128511.997</v>
      </c>
      <c r="Q172" s="44">
        <f>AVERAGE(P172,R172)</f>
        <v/>
      </c>
      <c r="R172" s="44" t="n">
        <v>128511.997</v>
      </c>
      <c r="S172" s="44" t="n"/>
      <c r="T172" s="44" t="n"/>
      <c r="U172" s="44" t="n"/>
      <c r="V172" s="44" t="n"/>
      <c r="W172" s="44" t="n"/>
      <c r="X172" s="44" t="n"/>
      <c r="Y172" s="44" t="n"/>
      <c r="Z172" s="44" t="n"/>
      <c r="AA172" s="44" t="n"/>
      <c r="AB172" s="44" t="n"/>
      <c r="AC172" s="44" t="n"/>
      <c r="AD172" s="44" t="n"/>
      <c r="AE172" s="44" t="n"/>
      <c r="AF172" s="44" t="n"/>
      <c r="AG172" s="44" t="n"/>
    </row>
    <row r="173" ht="15.75" customHeight="1" s="157">
      <c r="A173" s="44" t="n"/>
      <c r="B173" s="44" t="inlineStr">
        <is>
          <t>IL</t>
        </is>
      </c>
      <c r="C173" s="44" t="inlineStr">
        <is>
          <t>Generation</t>
        </is>
      </c>
      <c r="D173" s="44" t="inlineStr">
        <is>
          <t>Imports</t>
        </is>
      </c>
      <c r="E173" s="44">
        <f>LOOKUP(D173,$U$2:$V$15,$V$2:$V$15)</f>
        <v/>
      </c>
      <c r="F173" s="44" t="n">
        <v>0</v>
      </c>
      <c r="G173" s="44">
        <f>AVERAGE(F173,H173)</f>
        <v/>
      </c>
      <c r="H173" s="44" t="n">
        <v>0</v>
      </c>
      <c r="I173" s="44">
        <f>AVERAGE(H173,J173)</f>
        <v/>
      </c>
      <c r="J173" s="44" t="n">
        <v>0</v>
      </c>
      <c r="K173" s="44">
        <f>AVERAGE(J173,L173)</f>
        <v/>
      </c>
      <c r="L173" s="44" t="n">
        <v>0</v>
      </c>
      <c r="M173" s="44">
        <f>AVERAGE(L173,N173)</f>
        <v/>
      </c>
      <c r="N173" s="44" t="n">
        <v>0</v>
      </c>
      <c r="O173" s="44">
        <f>AVERAGE(N173,P173)</f>
        <v/>
      </c>
      <c r="P173" s="44" t="n">
        <v>0</v>
      </c>
      <c r="Q173" s="44">
        <f>AVERAGE(P173,R173)</f>
        <v/>
      </c>
      <c r="R173" s="44" t="n">
        <v>0</v>
      </c>
      <c r="S173" s="44" t="n"/>
      <c r="T173" s="44" t="n"/>
      <c r="U173" s="44" t="n"/>
      <c r="V173" s="44" t="n"/>
      <c r="W173" s="44" t="n"/>
      <c r="X173" s="44" t="n"/>
      <c r="Y173" s="44" t="n"/>
      <c r="Z173" s="44" t="n"/>
      <c r="AA173" s="44" t="n"/>
      <c r="AB173" s="44" t="n"/>
      <c r="AC173" s="44" t="n"/>
      <c r="AD173" s="44" t="n"/>
      <c r="AE173" s="44" t="n"/>
      <c r="AF173" s="44" t="n"/>
      <c r="AG173" s="44" t="n"/>
    </row>
    <row r="174" ht="15.75" customHeight="1" s="157">
      <c r="A174" s="44" t="n"/>
      <c r="B174" s="44" t="inlineStr">
        <is>
          <t>IL</t>
        </is>
      </c>
      <c r="C174" s="44" t="inlineStr">
        <is>
          <t>Generation</t>
        </is>
      </c>
      <c r="D174" s="44" t="inlineStr">
        <is>
          <t>Land-based Wind</t>
        </is>
      </c>
      <c r="E174" s="44">
        <f>LOOKUP(D174,$U$2:$V$15,$V$2:$V$15)</f>
        <v/>
      </c>
      <c r="F174" s="44" t="n">
        <v>13652574.77</v>
      </c>
      <c r="G174" s="44">
        <f>AVERAGE(F174,H174)</f>
        <v/>
      </c>
      <c r="H174" s="44" t="n">
        <v>19564412.41</v>
      </c>
      <c r="I174" s="44">
        <f>AVERAGE(H174,J174)</f>
        <v/>
      </c>
      <c r="J174" s="44" t="n">
        <v>19558575.25</v>
      </c>
      <c r="K174" s="44">
        <f>AVERAGE(J174,L174)</f>
        <v/>
      </c>
      <c r="L174" s="44" t="n">
        <v>19565584.84</v>
      </c>
      <c r="M174" s="44">
        <f>AVERAGE(L174,N174)</f>
        <v/>
      </c>
      <c r="N174" s="44" t="n">
        <v>19566738.96</v>
      </c>
      <c r="O174" s="44">
        <f>AVERAGE(N174,P174)</f>
        <v/>
      </c>
      <c r="P174" s="44" t="n">
        <v>19567186.04</v>
      </c>
      <c r="Q174" s="44">
        <f>AVERAGE(P174,R174)</f>
        <v/>
      </c>
      <c r="R174" s="44" t="n">
        <v>19568063.8</v>
      </c>
      <c r="S174" s="44" t="n"/>
      <c r="T174" s="44" t="n"/>
      <c r="U174" s="44" t="n"/>
      <c r="V174" s="44" t="n"/>
      <c r="W174" s="44" t="n"/>
      <c r="X174" s="44" t="n"/>
      <c r="Y174" s="44" t="n"/>
      <c r="Z174" s="44" t="n"/>
      <c r="AA174" s="44" t="n"/>
      <c r="AB174" s="44" t="n"/>
      <c r="AC174" s="44" t="n"/>
      <c r="AD174" s="44" t="n"/>
      <c r="AE174" s="44" t="n"/>
      <c r="AF174" s="44" t="n"/>
      <c r="AG174" s="44" t="n"/>
    </row>
    <row r="175" ht="15.75" customHeight="1" s="157">
      <c r="A175" s="44" t="n"/>
      <c r="B175" s="44" t="inlineStr">
        <is>
          <t>IL</t>
        </is>
      </c>
      <c r="C175" s="44" t="inlineStr">
        <is>
          <t>Generation</t>
        </is>
      </c>
      <c r="D175" s="44" t="inlineStr">
        <is>
          <t>NG-CC</t>
        </is>
      </c>
      <c r="E175" s="44">
        <f>LOOKUP(D175,$U$2:$V$15,$V$2:$V$15)</f>
        <v/>
      </c>
      <c r="F175" s="44" t="n">
        <v>16639783.31</v>
      </c>
      <c r="G175" s="44">
        <f>AVERAGE(F175,H175)</f>
        <v/>
      </c>
      <c r="H175" s="44" t="n">
        <v>16666202.3</v>
      </c>
      <c r="I175" s="44">
        <f>AVERAGE(H175,J175)</f>
        <v/>
      </c>
      <c r="J175" s="44" t="n">
        <v>16124935.21</v>
      </c>
      <c r="K175" s="44">
        <f>AVERAGE(J175,L175)</f>
        <v/>
      </c>
      <c r="L175" s="44" t="n">
        <v>20434107.2</v>
      </c>
      <c r="M175" s="44">
        <f>AVERAGE(L175,N175)</f>
        <v/>
      </c>
      <c r="N175" s="44" t="n">
        <v>21007798.78</v>
      </c>
      <c r="O175" s="44">
        <f>AVERAGE(N175,P175)</f>
        <v/>
      </c>
      <c r="P175" s="44" t="n">
        <v>20082730.71</v>
      </c>
      <c r="Q175" s="44">
        <f>AVERAGE(P175,R175)</f>
        <v/>
      </c>
      <c r="R175" s="44" t="n">
        <v>19840993.37</v>
      </c>
      <c r="S175" s="44" t="n"/>
      <c r="T175" s="44" t="n"/>
      <c r="U175" s="44" t="n"/>
      <c r="V175" s="44" t="n"/>
      <c r="W175" s="44" t="n"/>
      <c r="X175" s="44" t="n"/>
      <c r="Y175" s="44" t="n"/>
      <c r="Z175" s="44" t="n"/>
      <c r="AA175" s="44" t="n"/>
      <c r="AB175" s="44" t="n"/>
      <c r="AC175" s="44" t="n"/>
      <c r="AD175" s="44" t="n"/>
      <c r="AE175" s="44" t="n"/>
      <c r="AF175" s="44" t="n"/>
      <c r="AG175" s="44" t="n"/>
    </row>
    <row r="176" ht="15.75" customHeight="1" s="157">
      <c r="A176" s="44" t="n"/>
      <c r="B176" s="44" t="inlineStr">
        <is>
          <t>IL</t>
        </is>
      </c>
      <c r="C176" s="44" t="inlineStr">
        <is>
          <t>Generation</t>
        </is>
      </c>
      <c r="D176" s="44" t="inlineStr">
        <is>
          <t>NG-CT</t>
        </is>
      </c>
      <c r="E176" s="44">
        <f>LOOKUP(D176,$U$2:$V$15,$V$2:$V$15)</f>
        <v/>
      </c>
      <c r="F176" s="44" t="n">
        <v>1187504.941</v>
      </c>
      <c r="G176" s="44">
        <f>AVERAGE(F176,H176)</f>
        <v/>
      </c>
      <c r="H176" s="44" t="n">
        <v>1128765.014</v>
      </c>
      <c r="I176" s="44">
        <f>AVERAGE(H176,J176)</f>
        <v/>
      </c>
      <c r="J176" s="44" t="n">
        <v>1052660.577</v>
      </c>
      <c r="K176" s="44">
        <f>AVERAGE(J176,L176)</f>
        <v/>
      </c>
      <c r="L176" s="44" t="n">
        <v>629659.4756</v>
      </c>
      <c r="M176" s="44">
        <f>AVERAGE(L176,N176)</f>
        <v/>
      </c>
      <c r="N176" s="44" t="n">
        <v>605448.0539000001</v>
      </c>
      <c r="O176" s="44">
        <f>AVERAGE(N176,P176)</f>
        <v/>
      </c>
      <c r="P176" s="44" t="n">
        <v>572789.8303</v>
      </c>
      <c r="Q176" s="44">
        <f>AVERAGE(P176,R176)</f>
        <v/>
      </c>
      <c r="R176" s="44" t="n">
        <v>632419.9871</v>
      </c>
      <c r="S176" s="44" t="n"/>
      <c r="T176" s="44" t="n"/>
      <c r="U176" s="44" t="n"/>
      <c r="V176" s="44" t="n"/>
      <c r="W176" s="44" t="n"/>
      <c r="X176" s="44" t="n"/>
      <c r="Y176" s="44" t="n"/>
      <c r="Z176" s="44" t="n"/>
      <c r="AA176" s="44" t="n"/>
      <c r="AB176" s="44" t="n"/>
      <c r="AC176" s="44" t="n"/>
      <c r="AD176" s="44" t="n"/>
      <c r="AE176" s="44" t="n"/>
      <c r="AF176" s="44" t="n"/>
      <c r="AG176" s="44" t="n"/>
    </row>
    <row r="177" ht="15.75" customHeight="1" s="157">
      <c r="A177" s="44" t="n"/>
      <c r="B177" s="44" t="inlineStr">
        <is>
          <t>IL</t>
        </is>
      </c>
      <c r="C177" s="44" t="inlineStr">
        <is>
          <t>Generation</t>
        </is>
      </c>
      <c r="D177" s="44" t="inlineStr">
        <is>
          <t>Nuclear</t>
        </is>
      </c>
      <c r="E177" s="44">
        <f>LOOKUP(D177,$U$2:$V$15,$V$2:$V$15)</f>
        <v/>
      </c>
      <c r="F177" s="44" t="n">
        <v>91520458.43000001</v>
      </c>
      <c r="G177" s="44">
        <f>AVERAGE(F177,H177)</f>
        <v/>
      </c>
      <c r="H177" s="44" t="n">
        <v>91520458.43000001</v>
      </c>
      <c r="I177" s="44">
        <f>AVERAGE(H177,J177)</f>
        <v/>
      </c>
      <c r="J177" s="44" t="n">
        <v>91520458.43000001</v>
      </c>
      <c r="K177" s="44">
        <f>AVERAGE(J177,L177)</f>
        <v/>
      </c>
      <c r="L177" s="44" t="n">
        <v>91520458.43000001</v>
      </c>
      <c r="M177" s="44">
        <f>AVERAGE(L177,N177)</f>
        <v/>
      </c>
      <c r="N177" s="44" t="n">
        <v>91520458.43000001</v>
      </c>
      <c r="O177" s="44">
        <f>AVERAGE(N177,P177)</f>
        <v/>
      </c>
      <c r="P177" s="44" t="n">
        <v>91520458.43000001</v>
      </c>
      <c r="Q177" s="44">
        <f>AVERAGE(P177,R177)</f>
        <v/>
      </c>
      <c r="R177" s="44" t="n">
        <v>84390061.84</v>
      </c>
      <c r="S177" s="44" t="n"/>
      <c r="T177" s="44" t="n"/>
      <c r="U177" s="44" t="n"/>
      <c r="V177" s="44" t="n"/>
      <c r="W177" s="44" t="n"/>
      <c r="X177" s="44" t="n"/>
      <c r="Y177" s="44" t="n"/>
      <c r="Z177" s="44" t="n"/>
      <c r="AA177" s="44" t="n"/>
      <c r="AB177" s="44" t="n"/>
      <c r="AC177" s="44" t="n"/>
      <c r="AD177" s="44" t="n"/>
      <c r="AE177" s="44" t="n"/>
      <c r="AF177" s="44" t="n"/>
      <c r="AG177" s="44" t="n"/>
    </row>
    <row r="178" ht="15.75" customHeight="1" s="157">
      <c r="A178" s="44" t="n"/>
      <c r="B178" s="44" t="inlineStr">
        <is>
          <t>IL</t>
        </is>
      </c>
      <c r="C178" s="44" t="inlineStr">
        <is>
          <t>Generation</t>
        </is>
      </c>
      <c r="D178" s="44" t="inlineStr">
        <is>
          <t>Offshore Wind</t>
        </is>
      </c>
      <c r="E178" s="44">
        <f>LOOKUP(D178,$U$2:$V$15,$V$2:$V$15)</f>
        <v/>
      </c>
      <c r="F178" s="44" t="n">
        <v>0</v>
      </c>
      <c r="G178" s="44">
        <f>AVERAGE(F178,H178)</f>
        <v/>
      </c>
      <c r="H178" s="44" t="n">
        <v>0</v>
      </c>
      <c r="I178" s="44">
        <f>AVERAGE(H178,J178)</f>
        <v/>
      </c>
      <c r="J178" s="44" t="n">
        <v>0</v>
      </c>
      <c r="K178" s="44">
        <f>AVERAGE(J178,L178)</f>
        <v/>
      </c>
      <c r="L178" s="44" t="n">
        <v>0</v>
      </c>
      <c r="M178" s="44">
        <f>AVERAGE(L178,N178)</f>
        <v/>
      </c>
      <c r="N178" s="44" t="n">
        <v>0</v>
      </c>
      <c r="O178" s="44">
        <f>AVERAGE(N178,P178)</f>
        <v/>
      </c>
      <c r="P178" s="44" t="n">
        <v>0</v>
      </c>
      <c r="Q178" s="44">
        <f>AVERAGE(P178,R178)</f>
        <v/>
      </c>
      <c r="R178" s="44" t="n">
        <v>0</v>
      </c>
      <c r="S178" s="44" t="n"/>
      <c r="T178" s="44" t="n"/>
      <c r="U178" s="44" t="n"/>
      <c r="V178" s="44" t="n"/>
      <c r="W178" s="44" t="n"/>
      <c r="X178" s="44" t="n"/>
      <c r="Y178" s="44" t="n"/>
      <c r="Z178" s="44" t="n"/>
      <c r="AA178" s="44" t="n"/>
      <c r="AB178" s="44" t="n"/>
      <c r="AC178" s="44" t="n"/>
      <c r="AD178" s="44" t="n"/>
      <c r="AE178" s="44" t="n"/>
      <c r="AF178" s="44" t="n"/>
      <c r="AG178" s="44" t="n"/>
    </row>
    <row r="179" ht="15.75" customHeight="1" s="157">
      <c r="A179" s="44" t="n"/>
      <c r="B179" s="44" t="inlineStr">
        <is>
          <t>IL</t>
        </is>
      </c>
      <c r="C179" s="44" t="inlineStr">
        <is>
          <t>Generation</t>
        </is>
      </c>
      <c r="D179" s="44" t="inlineStr">
        <is>
          <t>Oil-Gas-Steam</t>
        </is>
      </c>
      <c r="E179" s="44">
        <f>LOOKUP(D179,$U$2:$V$15,$V$2:$V$15)</f>
        <v/>
      </c>
      <c r="F179" s="44" t="n">
        <v>430685.0102</v>
      </c>
      <c r="G179" s="44">
        <f>AVERAGE(F179,H179)</f>
        <v/>
      </c>
      <c r="H179" s="44" t="n">
        <v>430685.0102</v>
      </c>
      <c r="I179" s="44">
        <f>AVERAGE(H179,J179)</f>
        <v/>
      </c>
      <c r="J179" s="44" t="n">
        <v>430685.0102</v>
      </c>
      <c r="K179" s="44">
        <f>AVERAGE(J179,L179)</f>
        <v/>
      </c>
      <c r="L179" s="44" t="n">
        <v>430685.0102</v>
      </c>
      <c r="M179" s="44">
        <f>AVERAGE(L179,N179)</f>
        <v/>
      </c>
      <c r="N179" s="44" t="n">
        <v>430685.0102</v>
      </c>
      <c r="O179" s="44">
        <f>AVERAGE(N179,P179)</f>
        <v/>
      </c>
      <c r="P179" s="44" t="n">
        <v>430685.0102</v>
      </c>
      <c r="Q179" s="44">
        <f>AVERAGE(P179,R179)</f>
        <v/>
      </c>
      <c r="R179" s="44" t="n">
        <v>430685.0102</v>
      </c>
      <c r="S179" s="44" t="n"/>
      <c r="T179" s="44" t="n"/>
      <c r="U179" s="44" t="n"/>
      <c r="V179" s="44" t="n"/>
      <c r="W179" s="44" t="n"/>
      <c r="X179" s="44" t="n"/>
      <c r="Y179" s="44" t="n"/>
      <c r="Z179" s="44" t="n"/>
      <c r="AA179" s="44" t="n"/>
      <c r="AB179" s="44" t="n"/>
      <c r="AC179" s="44" t="n"/>
      <c r="AD179" s="44" t="n"/>
      <c r="AE179" s="44" t="n"/>
      <c r="AF179" s="44" t="n"/>
      <c r="AG179" s="44" t="n"/>
    </row>
    <row r="180" ht="15.75" customHeight="1" s="157">
      <c r="A180" s="44" t="n"/>
      <c r="B180" s="44" t="inlineStr">
        <is>
          <t>IL</t>
        </is>
      </c>
      <c r="C180" s="44" t="inlineStr">
        <is>
          <t>Generation</t>
        </is>
      </c>
      <c r="D180" s="44" t="inlineStr">
        <is>
          <t>Rooftop PV</t>
        </is>
      </c>
      <c r="E180" s="44">
        <f>LOOKUP(D180,$U$2:$V$15,$V$2:$V$15)</f>
        <v/>
      </c>
      <c r="F180" s="44" t="n">
        <v>89680.73418</v>
      </c>
      <c r="G180" s="44">
        <f>AVERAGE(F180,H180)</f>
        <v/>
      </c>
      <c r="H180" s="44" t="n">
        <v>96238.69139000001</v>
      </c>
      <c r="I180" s="44">
        <f>AVERAGE(H180,J180)</f>
        <v/>
      </c>
      <c r="J180" s="44" t="n">
        <v>107815.3906</v>
      </c>
      <c r="K180" s="44">
        <f>AVERAGE(J180,L180)</f>
        <v/>
      </c>
      <c r="L180" s="44" t="n">
        <v>135372.5125</v>
      </c>
      <c r="M180" s="44">
        <f>AVERAGE(L180,N180)</f>
        <v/>
      </c>
      <c r="N180" s="44" t="n">
        <v>186929.0755</v>
      </c>
      <c r="O180" s="44">
        <f>AVERAGE(N180,P180)</f>
        <v/>
      </c>
      <c r="P180" s="44" t="n">
        <v>273792.7052</v>
      </c>
      <c r="Q180" s="44">
        <f>AVERAGE(P180,R180)</f>
        <v/>
      </c>
      <c r="R180" s="44" t="n">
        <v>413495.8386</v>
      </c>
      <c r="S180" s="44" t="n"/>
      <c r="T180" s="44" t="n"/>
      <c r="U180" s="44" t="n"/>
      <c r="V180" s="44" t="n"/>
      <c r="W180" s="44" t="n"/>
      <c r="X180" s="44" t="n"/>
      <c r="Y180" s="44" t="n"/>
      <c r="Z180" s="44" t="n"/>
      <c r="AA180" s="44" t="n"/>
      <c r="AB180" s="44" t="n"/>
      <c r="AC180" s="44" t="n"/>
      <c r="AD180" s="44" t="n"/>
      <c r="AE180" s="44" t="n"/>
      <c r="AF180" s="44" t="n"/>
      <c r="AG180" s="44" t="n"/>
    </row>
    <row r="181" ht="15.75" customHeight="1" s="157">
      <c r="A181" s="44" t="n"/>
      <c r="B181" s="44" t="inlineStr">
        <is>
          <t>IL</t>
        </is>
      </c>
      <c r="C181" s="44" t="inlineStr">
        <is>
          <t>Generation</t>
        </is>
      </c>
      <c r="D181" s="44" t="inlineStr">
        <is>
          <t>Storage</t>
        </is>
      </c>
      <c r="E181" s="44">
        <f>LOOKUP(D181,$U$2:$V$15,$V$2:$V$15)</f>
        <v/>
      </c>
      <c r="F181" s="44" t="n">
        <v>0</v>
      </c>
      <c r="G181" s="44" t="n">
        <v>0</v>
      </c>
      <c r="H181" s="44" t="n">
        <v>0</v>
      </c>
      <c r="I181" s="44" t="n">
        <v>0</v>
      </c>
      <c r="J181" s="44" t="n">
        <v>0</v>
      </c>
      <c r="K181" s="44" t="n">
        <v>0</v>
      </c>
      <c r="L181" s="44" t="n">
        <v>0</v>
      </c>
      <c r="M181" s="44" t="n">
        <v>0</v>
      </c>
      <c r="N181" s="44" t="n">
        <v>0</v>
      </c>
      <c r="O181" s="44" t="n">
        <v>0</v>
      </c>
      <c r="P181" s="44" t="n">
        <v>0</v>
      </c>
      <c r="Q181" s="44" t="n">
        <v>0</v>
      </c>
      <c r="R181" s="44" t="n">
        <v>0</v>
      </c>
      <c r="S181" s="44" t="n"/>
      <c r="T181" s="44" t="n"/>
      <c r="U181" s="44" t="n"/>
      <c r="V181" s="44" t="n"/>
      <c r="W181" s="44" t="n"/>
      <c r="X181" s="44" t="n"/>
      <c r="Y181" s="44" t="n"/>
      <c r="Z181" s="44" t="n"/>
      <c r="AA181" s="44" t="n"/>
      <c r="AB181" s="44" t="n"/>
      <c r="AC181" s="44" t="n"/>
      <c r="AD181" s="44" t="n"/>
      <c r="AE181" s="44" t="n"/>
      <c r="AF181" s="44" t="n"/>
      <c r="AG181" s="44" t="n"/>
    </row>
    <row r="182" ht="15.75" customHeight="1" s="157">
      <c r="A182" s="44" t="n"/>
      <c r="B182" s="44" t="inlineStr">
        <is>
          <t>IL</t>
        </is>
      </c>
      <c r="C182" s="44" t="inlineStr">
        <is>
          <t>Generation</t>
        </is>
      </c>
      <c r="D182" s="44" t="inlineStr">
        <is>
          <t>Utility PV</t>
        </is>
      </c>
      <c r="E182" s="44">
        <f>LOOKUP(D182,$U$2:$V$15,$V$2:$V$15)</f>
        <v/>
      </c>
      <c r="F182" s="44" t="n">
        <v>67405.28461</v>
      </c>
      <c r="G182" s="44">
        <f>AVERAGE(F182,H182)</f>
        <v/>
      </c>
      <c r="H182" s="44" t="n">
        <v>89326.85085</v>
      </c>
      <c r="I182" s="44">
        <f>AVERAGE(H182,J182)</f>
        <v/>
      </c>
      <c r="J182" s="44" t="n">
        <v>720818.784</v>
      </c>
      <c r="K182" s="44">
        <f>AVERAGE(J182,L182)</f>
        <v/>
      </c>
      <c r="L182" s="44" t="n">
        <v>713611.4913</v>
      </c>
      <c r="M182" s="44">
        <f>AVERAGE(L182,N182)</f>
        <v/>
      </c>
      <c r="N182" s="44" t="n">
        <v>1098203.693</v>
      </c>
      <c r="O182" s="44">
        <f>AVERAGE(N182,P182)</f>
        <v/>
      </c>
      <c r="P182" s="44" t="n">
        <v>1087287.229</v>
      </c>
      <c r="Q182" s="44">
        <f>AVERAGE(P182,R182)</f>
        <v/>
      </c>
      <c r="R182" s="44" t="n">
        <v>1337277.163</v>
      </c>
      <c r="S182" s="44" t="n"/>
      <c r="T182" s="44" t="n"/>
      <c r="U182" s="44" t="n"/>
      <c r="V182" s="44" t="n"/>
      <c r="W182" s="44" t="n"/>
      <c r="X182" s="44" t="n"/>
      <c r="Y182" s="44" t="n"/>
      <c r="Z182" s="44" t="n"/>
      <c r="AA182" s="44" t="n"/>
      <c r="AB182" s="44" t="n"/>
      <c r="AC182" s="44" t="n"/>
      <c r="AD182" s="44" t="n"/>
      <c r="AE182" s="44" t="n"/>
      <c r="AF182" s="44" t="n"/>
      <c r="AG182" s="44" t="n"/>
    </row>
    <row r="183" ht="15.75" customHeight="1" s="157">
      <c r="A183" s="44" t="n"/>
      <c r="B183" s="44" t="inlineStr">
        <is>
          <t>IN</t>
        </is>
      </c>
      <c r="C183" s="44" t="inlineStr">
        <is>
          <t>Generation</t>
        </is>
      </c>
      <c r="D183" s="44" t="inlineStr">
        <is>
          <t>Biopower</t>
        </is>
      </c>
      <c r="E183" s="44">
        <f>LOOKUP(D183,$U$2:$V$15,$V$2:$V$15)</f>
        <v/>
      </c>
      <c r="F183" s="44" t="n">
        <v>0</v>
      </c>
      <c r="G183" s="44">
        <f>AVERAGE(F183,H183)</f>
        <v/>
      </c>
      <c r="H183" s="44" t="n">
        <v>0</v>
      </c>
      <c r="I183" s="44">
        <f>AVERAGE(H183,J183)</f>
        <v/>
      </c>
      <c r="J183" s="44" t="n">
        <v>0</v>
      </c>
      <c r="K183" s="44">
        <f>AVERAGE(J183,L183)</f>
        <v/>
      </c>
      <c r="L183" s="44" t="n">
        <v>0</v>
      </c>
      <c r="M183" s="44">
        <f>AVERAGE(L183,N183)</f>
        <v/>
      </c>
      <c r="N183" s="44" t="n">
        <v>0</v>
      </c>
      <c r="O183" s="44">
        <f>AVERAGE(N183,P183)</f>
        <v/>
      </c>
      <c r="P183" s="44" t="n">
        <v>0</v>
      </c>
      <c r="Q183" s="44">
        <f>AVERAGE(P183,R183)</f>
        <v/>
      </c>
      <c r="R183" s="44" t="n">
        <v>0</v>
      </c>
      <c r="S183" s="44" t="n"/>
      <c r="T183" s="44" t="n"/>
      <c r="U183" s="44" t="n"/>
      <c r="V183" s="44" t="n"/>
      <c r="W183" s="44" t="n"/>
      <c r="X183" s="44" t="n"/>
      <c r="Y183" s="44" t="n"/>
      <c r="Z183" s="44" t="n"/>
      <c r="AA183" s="44" t="n"/>
      <c r="AB183" s="44" t="n"/>
      <c r="AC183" s="44" t="n"/>
      <c r="AD183" s="44" t="n"/>
      <c r="AE183" s="44" t="n"/>
      <c r="AF183" s="44" t="n"/>
      <c r="AG183" s="44" t="n"/>
    </row>
    <row r="184" ht="15.75" customHeight="1" s="157">
      <c r="A184" s="44" t="n"/>
      <c r="B184" s="44" t="inlineStr">
        <is>
          <t>IN</t>
        </is>
      </c>
      <c r="C184" s="44" t="inlineStr">
        <is>
          <t>Generation</t>
        </is>
      </c>
      <c r="D184" s="44" t="inlineStr">
        <is>
          <t>Coal</t>
        </is>
      </c>
      <c r="E184" s="44">
        <f>LOOKUP(D184,$U$2:$V$15,$V$2:$V$15)</f>
        <v/>
      </c>
      <c r="F184" s="44" t="n">
        <v>86666994.14</v>
      </c>
      <c r="G184" s="44">
        <f>AVERAGE(F184,H184)</f>
        <v/>
      </c>
      <c r="H184" s="44" t="n">
        <v>74043362.51000001</v>
      </c>
      <c r="I184" s="44">
        <f>AVERAGE(H184,J184)</f>
        <v/>
      </c>
      <c r="J184" s="44" t="n">
        <v>76333055.37</v>
      </c>
      <c r="K184" s="44">
        <f>AVERAGE(J184,L184)</f>
        <v/>
      </c>
      <c r="L184" s="44" t="n">
        <v>86253064.59</v>
      </c>
      <c r="M184" s="44">
        <f>AVERAGE(L184,N184)</f>
        <v/>
      </c>
      <c r="N184" s="44" t="n">
        <v>86059849.54000001</v>
      </c>
      <c r="O184" s="44">
        <f>AVERAGE(N184,P184)</f>
        <v/>
      </c>
      <c r="P184" s="44" t="n">
        <v>85787522.19</v>
      </c>
      <c r="Q184" s="44">
        <f>AVERAGE(P184,R184)</f>
        <v/>
      </c>
      <c r="R184" s="44" t="n">
        <v>85311180.09999999</v>
      </c>
      <c r="S184" s="44" t="n"/>
      <c r="T184" s="44" t="n"/>
      <c r="U184" s="44" t="n"/>
      <c r="V184" s="44" t="n"/>
      <c r="W184" s="44" t="n"/>
      <c r="X184" s="44" t="n"/>
      <c r="Y184" s="44" t="n"/>
      <c r="Z184" s="44" t="n"/>
      <c r="AA184" s="44" t="n"/>
      <c r="AB184" s="44" t="n"/>
      <c r="AC184" s="44" t="n"/>
      <c r="AD184" s="44" t="n"/>
      <c r="AE184" s="44" t="n"/>
      <c r="AF184" s="44" t="n"/>
      <c r="AG184" s="44" t="n"/>
    </row>
    <row r="185" ht="15.75" customHeight="1" s="157">
      <c r="A185" s="44" t="n"/>
      <c r="B185" s="44" t="inlineStr">
        <is>
          <t>IN</t>
        </is>
      </c>
      <c r="C185" s="44" t="inlineStr">
        <is>
          <t>Generation</t>
        </is>
      </c>
      <c r="D185" s="44" t="inlineStr">
        <is>
          <t>CSP</t>
        </is>
      </c>
      <c r="E185" s="44">
        <f>LOOKUP(D185,$U$2:$V$15,$V$2:$V$15)</f>
        <v/>
      </c>
      <c r="F185" s="44" t="n">
        <v>0</v>
      </c>
      <c r="G185" s="44">
        <f>AVERAGE(F185,H185)</f>
        <v/>
      </c>
      <c r="H185" s="44" t="n">
        <v>0</v>
      </c>
      <c r="I185" s="44">
        <f>AVERAGE(H185,J185)</f>
        <v/>
      </c>
      <c r="J185" s="44" t="n">
        <v>0</v>
      </c>
      <c r="K185" s="44">
        <f>AVERAGE(J185,L185)</f>
        <v/>
      </c>
      <c r="L185" s="44" t="n">
        <v>0</v>
      </c>
      <c r="M185" s="44">
        <f>AVERAGE(L185,N185)</f>
        <v/>
      </c>
      <c r="N185" s="44" t="n">
        <v>0</v>
      </c>
      <c r="O185" s="44">
        <f>AVERAGE(N185,P185)</f>
        <v/>
      </c>
      <c r="P185" s="44" t="n">
        <v>0</v>
      </c>
      <c r="Q185" s="44">
        <f>AVERAGE(P185,R185)</f>
        <v/>
      </c>
      <c r="R185" s="44" t="n">
        <v>0</v>
      </c>
      <c r="S185" s="44" t="n"/>
      <c r="T185" s="44" t="n"/>
      <c r="U185" s="44" t="n"/>
      <c r="V185" s="44" t="n"/>
      <c r="W185" s="44" t="n"/>
      <c r="X185" s="44" t="n"/>
      <c r="Y185" s="44" t="n"/>
      <c r="Z185" s="44" t="n"/>
      <c r="AA185" s="44" t="n"/>
      <c r="AB185" s="44" t="n"/>
      <c r="AC185" s="44" t="n"/>
      <c r="AD185" s="44" t="n"/>
      <c r="AE185" s="44" t="n"/>
      <c r="AF185" s="44" t="n"/>
      <c r="AG185" s="44" t="n"/>
    </row>
    <row r="186" ht="15.75" customHeight="1" s="157">
      <c r="A186" s="44" t="n"/>
      <c r="B186" s="44" t="inlineStr">
        <is>
          <t>IN</t>
        </is>
      </c>
      <c r="C186" s="44" t="inlineStr">
        <is>
          <t>Generation</t>
        </is>
      </c>
      <c r="D186" s="44" t="inlineStr">
        <is>
          <t>Geothermal</t>
        </is>
      </c>
      <c r="E186" s="44">
        <f>LOOKUP(D186,$U$2:$V$15,$V$2:$V$15)</f>
        <v/>
      </c>
      <c r="F186" s="44" t="n">
        <v>0</v>
      </c>
      <c r="G186" s="44">
        <f>AVERAGE(F186,H186)</f>
        <v/>
      </c>
      <c r="H186" s="44" t="n">
        <v>0</v>
      </c>
      <c r="I186" s="44">
        <f>AVERAGE(H186,J186)</f>
        <v/>
      </c>
      <c r="J186" s="44" t="n">
        <v>0</v>
      </c>
      <c r="K186" s="44">
        <f>AVERAGE(J186,L186)</f>
        <v/>
      </c>
      <c r="L186" s="44" t="n">
        <v>0</v>
      </c>
      <c r="M186" s="44">
        <f>AVERAGE(L186,N186)</f>
        <v/>
      </c>
      <c r="N186" s="44" t="n">
        <v>0</v>
      </c>
      <c r="O186" s="44">
        <f>AVERAGE(N186,P186)</f>
        <v/>
      </c>
      <c r="P186" s="44" t="n">
        <v>0</v>
      </c>
      <c r="Q186" s="44">
        <f>AVERAGE(P186,R186)</f>
        <v/>
      </c>
      <c r="R186" s="44" t="n">
        <v>0</v>
      </c>
      <c r="S186" s="44" t="n"/>
      <c r="T186" s="44" t="n"/>
      <c r="U186" s="44" t="n"/>
      <c r="V186" s="44" t="n"/>
      <c r="W186" s="44" t="n"/>
      <c r="X186" s="44" t="n"/>
      <c r="Y186" s="44" t="n"/>
      <c r="Z186" s="44" t="n"/>
      <c r="AA186" s="44" t="n"/>
      <c r="AB186" s="44" t="n"/>
      <c r="AC186" s="44" t="n"/>
      <c r="AD186" s="44" t="n"/>
      <c r="AE186" s="44" t="n"/>
      <c r="AF186" s="44" t="n"/>
      <c r="AG186" s="44" t="n"/>
    </row>
    <row r="187" ht="15.75" customHeight="1" s="157">
      <c r="A187" s="44" t="n"/>
      <c r="B187" s="44" t="inlineStr">
        <is>
          <t>IN</t>
        </is>
      </c>
      <c r="C187" s="44" t="inlineStr">
        <is>
          <t>Generation</t>
        </is>
      </c>
      <c r="D187" s="44" t="inlineStr">
        <is>
          <t>Hydro</t>
        </is>
      </c>
      <c r="E187" s="44">
        <f>LOOKUP(D187,$U$2:$V$15,$V$2:$V$15)</f>
        <v/>
      </c>
      <c r="F187" s="44" t="n">
        <v>404408.6899</v>
      </c>
      <c r="G187" s="44">
        <f>AVERAGE(F187,H187)</f>
        <v/>
      </c>
      <c r="H187" s="44" t="n">
        <v>404408.6899</v>
      </c>
      <c r="I187" s="44">
        <f>AVERAGE(H187,J187)</f>
        <v/>
      </c>
      <c r="J187" s="44" t="n">
        <v>404408.6899</v>
      </c>
      <c r="K187" s="44">
        <f>AVERAGE(J187,L187)</f>
        <v/>
      </c>
      <c r="L187" s="44" t="n">
        <v>404408.6899</v>
      </c>
      <c r="M187" s="44">
        <f>AVERAGE(L187,N187)</f>
        <v/>
      </c>
      <c r="N187" s="44" t="n">
        <v>404408.6899</v>
      </c>
      <c r="O187" s="44">
        <f>AVERAGE(N187,P187)</f>
        <v/>
      </c>
      <c r="P187" s="44" t="n">
        <v>404408.6899</v>
      </c>
      <c r="Q187" s="44">
        <f>AVERAGE(P187,R187)</f>
        <v/>
      </c>
      <c r="R187" s="44" t="n">
        <v>404408.6899</v>
      </c>
      <c r="S187" s="44" t="n"/>
      <c r="T187" s="44" t="n"/>
      <c r="U187" s="44" t="n"/>
      <c r="V187" s="44" t="n"/>
      <c r="W187" s="44" t="n"/>
      <c r="X187" s="44" t="n"/>
      <c r="Y187" s="44" t="n"/>
      <c r="Z187" s="44" t="n"/>
      <c r="AA187" s="44" t="n"/>
      <c r="AB187" s="44" t="n"/>
      <c r="AC187" s="44" t="n"/>
      <c r="AD187" s="44" t="n"/>
      <c r="AE187" s="44" t="n"/>
      <c r="AF187" s="44" t="n"/>
      <c r="AG187" s="44" t="n"/>
    </row>
    <row r="188" ht="15.75" customHeight="1" s="157">
      <c r="A188" s="44" t="n"/>
      <c r="B188" s="44" t="inlineStr">
        <is>
          <t>IN</t>
        </is>
      </c>
      <c r="C188" s="44" t="inlineStr">
        <is>
          <t>Generation</t>
        </is>
      </c>
      <c r="D188" s="44" t="inlineStr">
        <is>
          <t>Imports</t>
        </is>
      </c>
      <c r="E188" s="44">
        <f>LOOKUP(D188,$U$2:$V$15,$V$2:$V$15)</f>
        <v/>
      </c>
      <c r="F188" s="44" t="n">
        <v>0</v>
      </c>
      <c r="G188" s="44">
        <f>AVERAGE(F188,H188)</f>
        <v/>
      </c>
      <c r="H188" s="44" t="n">
        <v>0</v>
      </c>
      <c r="I188" s="44">
        <f>AVERAGE(H188,J188)</f>
        <v/>
      </c>
      <c r="J188" s="44" t="n">
        <v>0</v>
      </c>
      <c r="K188" s="44">
        <f>AVERAGE(J188,L188)</f>
        <v/>
      </c>
      <c r="L188" s="44" t="n">
        <v>0</v>
      </c>
      <c r="M188" s="44">
        <f>AVERAGE(L188,N188)</f>
        <v/>
      </c>
      <c r="N188" s="44" t="n">
        <v>0</v>
      </c>
      <c r="O188" s="44">
        <f>AVERAGE(N188,P188)</f>
        <v/>
      </c>
      <c r="P188" s="44" t="n">
        <v>0</v>
      </c>
      <c r="Q188" s="44">
        <f>AVERAGE(P188,R188)</f>
        <v/>
      </c>
      <c r="R188" s="44" t="n">
        <v>0</v>
      </c>
      <c r="S188" s="44" t="n"/>
      <c r="T188" s="44" t="n"/>
      <c r="U188" s="44" t="n"/>
      <c r="V188" s="44" t="n"/>
      <c r="W188" s="44" t="n"/>
      <c r="X188" s="44" t="n"/>
      <c r="Y188" s="44" t="n"/>
      <c r="Z188" s="44" t="n"/>
      <c r="AA188" s="44" t="n"/>
      <c r="AB188" s="44" t="n"/>
      <c r="AC188" s="44" t="n"/>
      <c r="AD188" s="44" t="n"/>
      <c r="AE188" s="44" t="n"/>
      <c r="AF188" s="44" t="n"/>
      <c r="AG188" s="44" t="n"/>
    </row>
    <row r="189" ht="15.75" customHeight="1" s="157">
      <c r="A189" s="44" t="n"/>
      <c r="B189" s="44" t="inlineStr">
        <is>
          <t>IN</t>
        </is>
      </c>
      <c r="C189" s="44" t="inlineStr">
        <is>
          <t>Generation</t>
        </is>
      </c>
      <c r="D189" s="44" t="inlineStr">
        <is>
          <t>Land-based Wind</t>
        </is>
      </c>
      <c r="E189" s="44">
        <f>LOOKUP(D189,$U$2:$V$15,$V$2:$V$15)</f>
        <v/>
      </c>
      <c r="F189" s="44" t="n">
        <v>6619232.41</v>
      </c>
      <c r="G189" s="44">
        <f>AVERAGE(F189,H189)</f>
        <v/>
      </c>
      <c r="H189" s="44" t="n">
        <v>9840625.593</v>
      </c>
      <c r="I189" s="44">
        <f>AVERAGE(H189,J189)</f>
        <v/>
      </c>
      <c r="J189" s="44" t="n">
        <v>9843758.640000001</v>
      </c>
      <c r="K189" s="44">
        <f>AVERAGE(J189,L189)</f>
        <v/>
      </c>
      <c r="L189" s="44" t="n">
        <v>9842624.67</v>
      </c>
      <c r="M189" s="44">
        <f>AVERAGE(L189,N189)</f>
        <v/>
      </c>
      <c r="N189" s="44" t="n">
        <v>9843579.98</v>
      </c>
      <c r="O189" s="44">
        <f>AVERAGE(N189,P189)</f>
        <v/>
      </c>
      <c r="P189" s="44" t="n">
        <v>9843465.374</v>
      </c>
      <c r="Q189" s="44">
        <f>AVERAGE(P189,R189)</f>
        <v/>
      </c>
      <c r="R189" s="44" t="n">
        <v>9843798.865</v>
      </c>
      <c r="S189" s="44" t="n"/>
      <c r="T189" s="44" t="n"/>
      <c r="U189" s="44" t="n"/>
      <c r="V189" s="44" t="n"/>
      <c r="W189" s="44" t="n"/>
      <c r="X189" s="44" t="n"/>
      <c r="Y189" s="44" t="n"/>
      <c r="Z189" s="44" t="n"/>
      <c r="AA189" s="44" t="n"/>
      <c r="AB189" s="44" t="n"/>
      <c r="AC189" s="44" t="n"/>
      <c r="AD189" s="44" t="n"/>
      <c r="AE189" s="44" t="n"/>
      <c r="AF189" s="44" t="n"/>
      <c r="AG189" s="44" t="n"/>
    </row>
    <row r="190" ht="15.75" customHeight="1" s="157">
      <c r="A190" s="44" t="n"/>
      <c r="B190" s="44" t="inlineStr">
        <is>
          <t>IN</t>
        </is>
      </c>
      <c r="C190" s="44" t="inlineStr">
        <is>
          <t>Generation</t>
        </is>
      </c>
      <c r="D190" s="44" t="inlineStr">
        <is>
          <t>NG-CC</t>
        </is>
      </c>
      <c r="E190" s="44">
        <f>LOOKUP(D190,$U$2:$V$15,$V$2:$V$15)</f>
        <v/>
      </c>
      <c r="F190" s="44" t="n">
        <v>23818600.87</v>
      </c>
      <c r="G190" s="44">
        <f>AVERAGE(F190,H190)</f>
        <v/>
      </c>
      <c r="H190" s="44" t="n">
        <v>23720615.56</v>
      </c>
      <c r="I190" s="44">
        <f>AVERAGE(H190,J190)</f>
        <v/>
      </c>
      <c r="J190" s="44" t="n">
        <v>23744601.22</v>
      </c>
      <c r="K190" s="44">
        <f>AVERAGE(J190,L190)</f>
        <v/>
      </c>
      <c r="L190" s="44" t="n">
        <v>23809440.85</v>
      </c>
      <c r="M190" s="44">
        <f>AVERAGE(L190,N190)</f>
        <v/>
      </c>
      <c r="N190" s="44" t="n">
        <v>22957663.51</v>
      </c>
      <c r="O190" s="44">
        <f>AVERAGE(N190,P190)</f>
        <v/>
      </c>
      <c r="P190" s="44" t="n">
        <v>21785949.35</v>
      </c>
      <c r="Q190" s="44">
        <f>AVERAGE(P190,R190)</f>
        <v/>
      </c>
      <c r="R190" s="44" t="n">
        <v>20909874.63</v>
      </c>
      <c r="S190" s="44" t="n"/>
      <c r="T190" s="44" t="n"/>
      <c r="U190" s="44" t="n"/>
      <c r="V190" s="44" t="n"/>
      <c r="W190" s="44" t="n"/>
      <c r="X190" s="44" t="n"/>
      <c r="Y190" s="44" t="n"/>
      <c r="Z190" s="44" t="n"/>
      <c r="AA190" s="44" t="n"/>
      <c r="AB190" s="44" t="n"/>
      <c r="AC190" s="44" t="n"/>
      <c r="AD190" s="44" t="n"/>
      <c r="AE190" s="44" t="n"/>
      <c r="AF190" s="44" t="n"/>
      <c r="AG190" s="44" t="n"/>
    </row>
    <row r="191" ht="15.75" customHeight="1" s="157">
      <c r="A191" s="44" t="n"/>
      <c r="B191" s="44" t="inlineStr">
        <is>
          <t>IN</t>
        </is>
      </c>
      <c r="C191" s="44" t="inlineStr">
        <is>
          <t>Generation</t>
        </is>
      </c>
      <c r="D191" s="44" t="inlineStr">
        <is>
          <t>NG-CT</t>
        </is>
      </c>
      <c r="E191" s="44">
        <f>LOOKUP(D191,$U$2:$V$15,$V$2:$V$15)</f>
        <v/>
      </c>
      <c r="F191" s="44" t="n">
        <v>157413.3636</v>
      </c>
      <c r="G191" s="44">
        <f>AVERAGE(F191,H191)</f>
        <v/>
      </c>
      <c r="H191" s="44" t="n">
        <v>90772.60000000001</v>
      </c>
      <c r="I191" s="44">
        <f>AVERAGE(H191,J191)</f>
        <v/>
      </c>
      <c r="J191" s="44" t="n">
        <v>150414.0451</v>
      </c>
      <c r="K191" s="44">
        <f>AVERAGE(J191,L191)</f>
        <v/>
      </c>
      <c r="L191" s="44" t="n">
        <v>112597.6</v>
      </c>
      <c r="M191" s="44">
        <f>AVERAGE(L191,N191)</f>
        <v/>
      </c>
      <c r="N191" s="44" t="n">
        <v>101101.89</v>
      </c>
      <c r="O191" s="44">
        <f>AVERAGE(N191,P191)</f>
        <v/>
      </c>
      <c r="P191" s="44" t="n">
        <v>110970.6659</v>
      </c>
      <c r="Q191" s="44">
        <f>AVERAGE(P191,R191)</f>
        <v/>
      </c>
      <c r="R191" s="44" t="n">
        <v>98197.84095</v>
      </c>
      <c r="S191" s="44" t="n"/>
      <c r="T191" s="44" t="n"/>
      <c r="U191" s="44" t="n"/>
      <c r="V191" s="44" t="n"/>
      <c r="W191" s="44" t="n"/>
      <c r="X191" s="44" t="n"/>
      <c r="Y191" s="44" t="n"/>
      <c r="Z191" s="44" t="n"/>
      <c r="AA191" s="44" t="n"/>
      <c r="AB191" s="44" t="n"/>
      <c r="AC191" s="44" t="n"/>
      <c r="AD191" s="44" t="n"/>
      <c r="AE191" s="44" t="n"/>
      <c r="AF191" s="44" t="n"/>
      <c r="AG191" s="44" t="n"/>
    </row>
    <row r="192" ht="15.75" customHeight="1" s="157">
      <c r="A192" s="44" t="n"/>
      <c r="B192" s="44" t="inlineStr">
        <is>
          <t>IN</t>
        </is>
      </c>
      <c r="C192" s="44" t="inlineStr">
        <is>
          <t>Generation</t>
        </is>
      </c>
      <c r="D192" s="44" t="inlineStr">
        <is>
          <t>Nuclear</t>
        </is>
      </c>
      <c r="E192" s="44">
        <f>LOOKUP(D192,$U$2:$V$15,$V$2:$V$15)</f>
        <v/>
      </c>
      <c r="F192" s="44" t="n">
        <v>0</v>
      </c>
      <c r="G192" s="44">
        <f>AVERAGE(F192,H192)</f>
        <v/>
      </c>
      <c r="H192" s="44" t="n">
        <v>0</v>
      </c>
      <c r="I192" s="44">
        <f>AVERAGE(H192,J192)</f>
        <v/>
      </c>
      <c r="J192" s="44" t="n">
        <v>0</v>
      </c>
      <c r="K192" s="44">
        <f>AVERAGE(J192,L192)</f>
        <v/>
      </c>
      <c r="L192" s="44" t="n">
        <v>0</v>
      </c>
      <c r="M192" s="44">
        <f>AVERAGE(L192,N192)</f>
        <v/>
      </c>
      <c r="N192" s="44" t="n">
        <v>0</v>
      </c>
      <c r="O192" s="44">
        <f>AVERAGE(N192,P192)</f>
        <v/>
      </c>
      <c r="P192" s="44" t="n">
        <v>0</v>
      </c>
      <c r="Q192" s="44">
        <f>AVERAGE(P192,R192)</f>
        <v/>
      </c>
      <c r="R192" s="44" t="n">
        <v>0</v>
      </c>
      <c r="S192" s="44" t="n"/>
      <c r="T192" s="44" t="n"/>
      <c r="U192" s="44" t="n"/>
      <c r="V192" s="44" t="n"/>
      <c r="W192" s="44" t="n"/>
      <c r="X192" s="44" t="n"/>
      <c r="Y192" s="44" t="n"/>
      <c r="Z192" s="44" t="n"/>
      <c r="AA192" s="44" t="n"/>
      <c r="AB192" s="44" t="n"/>
      <c r="AC192" s="44" t="n"/>
      <c r="AD192" s="44" t="n"/>
      <c r="AE192" s="44" t="n"/>
      <c r="AF192" s="44" t="n"/>
      <c r="AG192" s="44" t="n"/>
    </row>
    <row r="193" ht="15.75" customHeight="1" s="157">
      <c r="A193" s="44" t="n"/>
      <c r="B193" s="44" t="inlineStr">
        <is>
          <t>IN</t>
        </is>
      </c>
      <c r="C193" s="44" t="inlineStr">
        <is>
          <t>Generation</t>
        </is>
      </c>
      <c r="D193" s="44" t="inlineStr">
        <is>
          <t>Offshore Wind</t>
        </is>
      </c>
      <c r="E193" s="44">
        <f>LOOKUP(D193,$U$2:$V$15,$V$2:$V$15)</f>
        <v/>
      </c>
      <c r="F193" s="44" t="n">
        <v>0</v>
      </c>
      <c r="G193" s="44">
        <f>AVERAGE(F193,H193)</f>
        <v/>
      </c>
      <c r="H193" s="44" t="n">
        <v>0</v>
      </c>
      <c r="I193" s="44">
        <f>AVERAGE(H193,J193)</f>
        <v/>
      </c>
      <c r="J193" s="44" t="n">
        <v>0</v>
      </c>
      <c r="K193" s="44">
        <f>AVERAGE(J193,L193)</f>
        <v/>
      </c>
      <c r="L193" s="44" t="n">
        <v>0</v>
      </c>
      <c r="M193" s="44">
        <f>AVERAGE(L193,N193)</f>
        <v/>
      </c>
      <c r="N193" s="44" t="n">
        <v>0</v>
      </c>
      <c r="O193" s="44">
        <f>AVERAGE(N193,P193)</f>
        <v/>
      </c>
      <c r="P193" s="44" t="n">
        <v>0</v>
      </c>
      <c r="Q193" s="44">
        <f>AVERAGE(P193,R193)</f>
        <v/>
      </c>
      <c r="R193" s="44" t="n">
        <v>0</v>
      </c>
      <c r="S193" s="44" t="n"/>
      <c r="T193" s="44" t="n"/>
      <c r="U193" s="44" t="n"/>
      <c r="V193" s="44" t="n"/>
      <c r="W193" s="44" t="n"/>
      <c r="X193" s="44" t="n"/>
      <c r="Y193" s="44" t="n"/>
      <c r="Z193" s="44" t="n"/>
      <c r="AA193" s="44" t="n"/>
      <c r="AB193" s="44" t="n"/>
      <c r="AC193" s="44" t="n"/>
      <c r="AD193" s="44" t="n"/>
      <c r="AE193" s="44" t="n"/>
      <c r="AF193" s="44" t="n"/>
      <c r="AG193" s="44" t="n"/>
    </row>
    <row r="194" ht="15.75" customHeight="1" s="157">
      <c r="A194" s="44" t="n"/>
      <c r="B194" s="44" t="inlineStr">
        <is>
          <t>IN</t>
        </is>
      </c>
      <c r="C194" s="44" t="inlineStr">
        <is>
          <t>Generation</t>
        </is>
      </c>
      <c r="D194" s="44" t="inlineStr">
        <is>
          <t>Oil-Gas-Steam</t>
        </is>
      </c>
      <c r="E194" s="44">
        <f>LOOKUP(D194,$U$2:$V$15,$V$2:$V$15)</f>
        <v/>
      </c>
      <c r="F194" s="44" t="n">
        <v>269120.9203</v>
      </c>
      <c r="G194" s="44">
        <f>AVERAGE(F194,H194)</f>
        <v/>
      </c>
      <c r="H194" s="44" t="n">
        <v>269120.9203</v>
      </c>
      <c r="I194" s="44">
        <f>AVERAGE(H194,J194)</f>
        <v/>
      </c>
      <c r="J194" s="44" t="n">
        <v>269120.9203</v>
      </c>
      <c r="K194" s="44">
        <f>AVERAGE(J194,L194)</f>
        <v/>
      </c>
      <c r="L194" s="44" t="n">
        <v>269120.9203</v>
      </c>
      <c r="M194" s="44">
        <f>AVERAGE(L194,N194)</f>
        <v/>
      </c>
      <c r="N194" s="44" t="n">
        <v>269120.9203</v>
      </c>
      <c r="O194" s="44">
        <f>AVERAGE(N194,P194)</f>
        <v/>
      </c>
      <c r="P194" s="44" t="n">
        <v>269120.9203</v>
      </c>
      <c r="Q194" s="44">
        <f>AVERAGE(P194,R194)</f>
        <v/>
      </c>
      <c r="R194" s="44" t="n">
        <v>269120.9203</v>
      </c>
      <c r="S194" s="44" t="n"/>
      <c r="T194" s="44" t="n"/>
      <c r="U194" s="44" t="n"/>
      <c r="V194" s="44" t="n"/>
      <c r="W194" s="44" t="n"/>
      <c r="X194" s="44" t="n"/>
      <c r="Y194" s="44" t="n"/>
      <c r="Z194" s="44" t="n"/>
      <c r="AA194" s="44" t="n"/>
      <c r="AB194" s="44" t="n"/>
      <c r="AC194" s="44" t="n"/>
      <c r="AD194" s="44" t="n"/>
      <c r="AE194" s="44" t="n"/>
      <c r="AF194" s="44" t="n"/>
      <c r="AG194" s="44" t="n"/>
    </row>
    <row r="195" ht="15.75" customHeight="1" s="157">
      <c r="A195" s="44" t="n"/>
      <c r="B195" s="44" t="inlineStr">
        <is>
          <t>IN</t>
        </is>
      </c>
      <c r="C195" s="44" t="inlineStr">
        <is>
          <t>Generation</t>
        </is>
      </c>
      <c r="D195" s="44" t="inlineStr">
        <is>
          <t>Rooftop PV</t>
        </is>
      </c>
      <c r="E195" s="44">
        <f>LOOKUP(D195,$U$2:$V$15,$V$2:$V$15)</f>
        <v/>
      </c>
      <c r="F195" s="44" t="n">
        <v>98572.46871</v>
      </c>
      <c r="G195" s="44">
        <f>AVERAGE(F195,H195)</f>
        <v/>
      </c>
      <c r="H195" s="44" t="n">
        <v>179423.6017</v>
      </c>
      <c r="I195" s="44">
        <f>AVERAGE(H195,J195)</f>
        <v/>
      </c>
      <c r="J195" s="44" t="n">
        <v>287911.5617</v>
      </c>
      <c r="K195" s="44">
        <f>AVERAGE(J195,L195)</f>
        <v/>
      </c>
      <c r="L195" s="44" t="n">
        <v>321109.1738</v>
      </c>
      <c r="M195" s="44">
        <f>AVERAGE(L195,N195)</f>
        <v/>
      </c>
      <c r="N195" s="44" t="n">
        <v>375921.8106</v>
      </c>
      <c r="O195" s="44">
        <f>AVERAGE(N195,P195)</f>
        <v/>
      </c>
      <c r="P195" s="44" t="n">
        <v>460669.0742</v>
      </c>
      <c r="Q195" s="44">
        <f>AVERAGE(P195,R195)</f>
        <v/>
      </c>
      <c r="R195" s="44" t="n">
        <v>586402.2154</v>
      </c>
      <c r="S195" s="44" t="n"/>
      <c r="T195" s="44" t="n"/>
      <c r="U195" s="44" t="n"/>
      <c r="V195" s="44" t="n"/>
      <c r="W195" s="44" t="n"/>
      <c r="X195" s="44" t="n"/>
      <c r="Y195" s="44" t="n"/>
      <c r="Z195" s="44" t="n"/>
      <c r="AA195" s="44" t="n"/>
      <c r="AB195" s="44" t="n"/>
      <c r="AC195" s="44" t="n"/>
      <c r="AD195" s="44" t="n"/>
      <c r="AE195" s="44" t="n"/>
      <c r="AF195" s="44" t="n"/>
      <c r="AG195" s="44" t="n"/>
    </row>
    <row r="196" ht="15.75" customHeight="1" s="157">
      <c r="A196" s="44" t="n"/>
      <c r="B196" s="44" t="inlineStr">
        <is>
          <t>IN</t>
        </is>
      </c>
      <c r="C196" s="44" t="inlineStr">
        <is>
          <t>Generation</t>
        </is>
      </c>
      <c r="D196" s="44" t="inlineStr">
        <is>
          <t>Storage</t>
        </is>
      </c>
      <c r="E196" s="44">
        <f>LOOKUP(D196,$U$2:$V$15,$V$2:$V$15)</f>
        <v/>
      </c>
      <c r="F196" s="44" t="n">
        <v>0</v>
      </c>
      <c r="G196" s="44" t="n">
        <v>0</v>
      </c>
      <c r="H196" s="44" t="n">
        <v>0</v>
      </c>
      <c r="I196" s="44" t="n">
        <v>0</v>
      </c>
      <c r="J196" s="44" t="n">
        <v>0</v>
      </c>
      <c r="K196" s="44" t="n">
        <v>0</v>
      </c>
      <c r="L196" s="44" t="n">
        <v>0</v>
      </c>
      <c r="M196" s="44" t="n">
        <v>0</v>
      </c>
      <c r="N196" s="44" t="n">
        <v>0</v>
      </c>
      <c r="O196" s="44" t="n">
        <v>0</v>
      </c>
      <c r="P196" s="44" t="n">
        <v>0</v>
      </c>
      <c r="Q196" s="44" t="n">
        <v>0</v>
      </c>
      <c r="R196" s="44" t="n">
        <v>0</v>
      </c>
      <c r="S196" s="44" t="n"/>
      <c r="T196" s="44" t="n"/>
      <c r="U196" s="44" t="n"/>
      <c r="V196" s="44" t="n"/>
      <c r="W196" s="44" t="n"/>
      <c r="X196" s="44" t="n"/>
      <c r="Y196" s="44" t="n"/>
      <c r="Z196" s="44" t="n"/>
      <c r="AA196" s="44" t="n"/>
      <c r="AB196" s="44" t="n"/>
      <c r="AC196" s="44" t="n"/>
      <c r="AD196" s="44" t="n"/>
      <c r="AE196" s="44" t="n"/>
      <c r="AF196" s="44" t="n"/>
      <c r="AG196" s="44" t="n"/>
    </row>
    <row r="197" ht="15.75" customHeight="1" s="157">
      <c r="A197" s="44" t="n"/>
      <c r="B197" s="44" t="inlineStr">
        <is>
          <t>IN</t>
        </is>
      </c>
      <c r="C197" s="44" t="inlineStr">
        <is>
          <t>Generation</t>
        </is>
      </c>
      <c r="D197" s="44" t="inlineStr">
        <is>
          <t>Utility PV</t>
        </is>
      </c>
      <c r="E197" s="44">
        <f>LOOKUP(D197,$U$2:$V$15,$V$2:$V$15)</f>
        <v/>
      </c>
      <c r="F197" s="44" t="n">
        <v>451067.0669</v>
      </c>
      <c r="G197" s="44">
        <f>AVERAGE(F197,H197)</f>
        <v/>
      </c>
      <c r="H197" s="44" t="n">
        <v>451076.7827</v>
      </c>
      <c r="I197" s="44">
        <f>AVERAGE(H197,J197)</f>
        <v/>
      </c>
      <c r="J197" s="44" t="n">
        <v>451086.3022</v>
      </c>
      <c r="K197" s="44">
        <f>AVERAGE(J197,L197)</f>
        <v/>
      </c>
      <c r="L197" s="44" t="n">
        <v>446589.4057</v>
      </c>
      <c r="M197" s="44">
        <f>AVERAGE(L197,N197)</f>
        <v/>
      </c>
      <c r="N197" s="44" t="n">
        <v>1597446.744</v>
      </c>
      <c r="O197" s="44">
        <f>AVERAGE(N197,P197)</f>
        <v/>
      </c>
      <c r="P197" s="44" t="n">
        <v>3863832.984</v>
      </c>
      <c r="Q197" s="44">
        <f>AVERAGE(P197,R197)</f>
        <v/>
      </c>
      <c r="R197" s="44" t="n">
        <v>4068021.245</v>
      </c>
      <c r="S197" s="44" t="n"/>
      <c r="T197" s="44" t="n"/>
      <c r="U197" s="44" t="n"/>
      <c r="V197" s="44" t="n"/>
      <c r="W197" s="44" t="n"/>
      <c r="X197" s="44" t="n"/>
      <c r="Y197" s="44" t="n"/>
      <c r="Z197" s="44" t="n"/>
      <c r="AA197" s="44" t="n"/>
      <c r="AB197" s="44" t="n"/>
      <c r="AC197" s="44" t="n"/>
      <c r="AD197" s="44" t="n"/>
      <c r="AE197" s="44" t="n"/>
      <c r="AF197" s="44" t="n"/>
      <c r="AG197" s="44" t="n"/>
    </row>
    <row r="198" ht="15.75" customHeight="1" s="157">
      <c r="A198" s="44" t="n"/>
      <c r="B198" s="44" t="inlineStr">
        <is>
          <t>KS</t>
        </is>
      </c>
      <c r="C198" s="44" t="inlineStr">
        <is>
          <t>Generation</t>
        </is>
      </c>
      <c r="D198" s="44" t="inlineStr">
        <is>
          <t>Biopower</t>
        </is>
      </c>
      <c r="E198" s="44">
        <f>LOOKUP(D198,$U$2:$V$15,$V$2:$V$15)</f>
        <v/>
      </c>
      <c r="F198" s="44" t="n">
        <v>0</v>
      </c>
      <c r="G198" s="44">
        <f>AVERAGE(F198,H198)</f>
        <v/>
      </c>
      <c r="H198" s="44" t="n">
        <v>0</v>
      </c>
      <c r="I198" s="44">
        <f>AVERAGE(H198,J198)</f>
        <v/>
      </c>
      <c r="J198" s="44" t="n">
        <v>0</v>
      </c>
      <c r="K198" s="44">
        <f>AVERAGE(J198,L198)</f>
        <v/>
      </c>
      <c r="L198" s="44" t="n">
        <v>0</v>
      </c>
      <c r="M198" s="44">
        <f>AVERAGE(L198,N198)</f>
        <v/>
      </c>
      <c r="N198" s="44" t="n">
        <v>0</v>
      </c>
      <c r="O198" s="44">
        <f>AVERAGE(N198,P198)</f>
        <v/>
      </c>
      <c r="P198" s="44" t="n">
        <v>0</v>
      </c>
      <c r="Q198" s="44">
        <f>AVERAGE(P198,R198)</f>
        <v/>
      </c>
      <c r="R198" s="44" t="n">
        <v>0</v>
      </c>
      <c r="S198" s="44" t="n"/>
      <c r="T198" s="44" t="n"/>
      <c r="U198" s="44" t="n"/>
      <c r="V198" s="44" t="n"/>
      <c r="W198" s="44" t="n"/>
      <c r="X198" s="44" t="n"/>
      <c r="Y198" s="44" t="n"/>
      <c r="Z198" s="44" t="n"/>
      <c r="AA198" s="44" t="n"/>
      <c r="AB198" s="44" t="n"/>
      <c r="AC198" s="44" t="n"/>
      <c r="AD198" s="44" t="n"/>
      <c r="AE198" s="44" t="n"/>
      <c r="AF198" s="44" t="n"/>
      <c r="AG198" s="44" t="n"/>
    </row>
    <row r="199" ht="15.75" customHeight="1" s="157">
      <c r="A199" s="44" t="n"/>
      <c r="B199" s="44" t="inlineStr">
        <is>
          <t>KS</t>
        </is>
      </c>
      <c r="C199" s="44" t="inlineStr">
        <is>
          <t>Generation</t>
        </is>
      </c>
      <c r="D199" s="44" t="inlineStr">
        <is>
          <t>Coal</t>
        </is>
      </c>
      <c r="E199" s="44">
        <f>LOOKUP(D199,$U$2:$V$15,$V$2:$V$15)</f>
        <v/>
      </c>
      <c r="F199" s="44" t="n">
        <v>32726137.17</v>
      </c>
      <c r="G199" s="44">
        <f>AVERAGE(F199,H199)</f>
        <v/>
      </c>
      <c r="H199" s="44" t="n">
        <v>30850001.08</v>
      </c>
      <c r="I199" s="44">
        <f>AVERAGE(H199,J199)</f>
        <v/>
      </c>
      <c r="J199" s="44" t="n">
        <v>32037574.92</v>
      </c>
      <c r="K199" s="44">
        <f>AVERAGE(J199,L199)</f>
        <v/>
      </c>
      <c r="L199" s="44" t="n">
        <v>32860416.36</v>
      </c>
      <c r="M199" s="44">
        <f>AVERAGE(L199,N199)</f>
        <v/>
      </c>
      <c r="N199" s="44" t="n">
        <v>32804501.55</v>
      </c>
      <c r="O199" s="44">
        <f>AVERAGE(N199,P199)</f>
        <v/>
      </c>
      <c r="P199" s="44" t="n">
        <v>32794498.87</v>
      </c>
      <c r="Q199" s="44">
        <f>AVERAGE(P199,R199)</f>
        <v/>
      </c>
      <c r="R199" s="44" t="n">
        <v>32426471.47</v>
      </c>
      <c r="S199" s="44" t="n"/>
      <c r="T199" s="44" t="n"/>
      <c r="U199" s="44" t="n"/>
      <c r="V199" s="44" t="n"/>
      <c r="W199" s="44" t="n"/>
      <c r="X199" s="44" t="n"/>
      <c r="Y199" s="44" t="n"/>
      <c r="Z199" s="44" t="n"/>
      <c r="AA199" s="44" t="n"/>
      <c r="AB199" s="44" t="n"/>
      <c r="AC199" s="44" t="n"/>
      <c r="AD199" s="44" t="n"/>
      <c r="AE199" s="44" t="n"/>
      <c r="AF199" s="44" t="n"/>
      <c r="AG199" s="44" t="n"/>
    </row>
    <row r="200" ht="15.75" customHeight="1" s="157">
      <c r="A200" s="44" t="n"/>
      <c r="B200" s="44" t="inlineStr">
        <is>
          <t>KS</t>
        </is>
      </c>
      <c r="C200" s="44" t="inlineStr">
        <is>
          <t>Generation</t>
        </is>
      </c>
      <c r="D200" s="44" t="inlineStr">
        <is>
          <t>CSP</t>
        </is>
      </c>
      <c r="E200" s="44">
        <f>LOOKUP(D200,$U$2:$V$15,$V$2:$V$15)</f>
        <v/>
      </c>
      <c r="F200" s="44" t="n">
        <v>0</v>
      </c>
      <c r="G200" s="44">
        <f>AVERAGE(F200,H200)</f>
        <v/>
      </c>
      <c r="H200" s="44" t="n">
        <v>0</v>
      </c>
      <c r="I200" s="44">
        <f>AVERAGE(H200,J200)</f>
        <v/>
      </c>
      <c r="J200" s="44" t="n">
        <v>0</v>
      </c>
      <c r="K200" s="44">
        <f>AVERAGE(J200,L200)</f>
        <v/>
      </c>
      <c r="L200" s="44" t="n">
        <v>0</v>
      </c>
      <c r="M200" s="44">
        <f>AVERAGE(L200,N200)</f>
        <v/>
      </c>
      <c r="N200" s="44" t="n">
        <v>0</v>
      </c>
      <c r="O200" s="44">
        <f>AVERAGE(N200,P200)</f>
        <v/>
      </c>
      <c r="P200" s="44" t="n">
        <v>0</v>
      </c>
      <c r="Q200" s="44">
        <f>AVERAGE(P200,R200)</f>
        <v/>
      </c>
      <c r="R200" s="44" t="n">
        <v>0</v>
      </c>
      <c r="S200" s="44" t="n"/>
      <c r="T200" s="44" t="n"/>
      <c r="U200" s="44" t="n"/>
      <c r="V200" s="44" t="n"/>
      <c r="W200" s="44" t="n"/>
      <c r="X200" s="44" t="n"/>
      <c r="Y200" s="44" t="n"/>
      <c r="Z200" s="44" t="n"/>
      <c r="AA200" s="44" t="n"/>
      <c r="AB200" s="44" t="n"/>
      <c r="AC200" s="44" t="n"/>
      <c r="AD200" s="44" t="n"/>
      <c r="AE200" s="44" t="n"/>
      <c r="AF200" s="44" t="n"/>
      <c r="AG200" s="44" t="n"/>
    </row>
    <row r="201" ht="15.75" customHeight="1" s="157">
      <c r="A201" s="44" t="n"/>
      <c r="B201" s="44" t="inlineStr">
        <is>
          <t>KS</t>
        </is>
      </c>
      <c r="C201" s="44" t="inlineStr">
        <is>
          <t>Generation</t>
        </is>
      </c>
      <c r="D201" s="44" t="inlineStr">
        <is>
          <t>Geothermal</t>
        </is>
      </c>
      <c r="E201" s="44">
        <f>LOOKUP(D201,$U$2:$V$15,$V$2:$V$15)</f>
        <v/>
      </c>
      <c r="F201" s="44" t="n">
        <v>0</v>
      </c>
      <c r="G201" s="44">
        <f>AVERAGE(F201,H201)</f>
        <v/>
      </c>
      <c r="H201" s="44" t="n">
        <v>0</v>
      </c>
      <c r="I201" s="44">
        <f>AVERAGE(H201,J201)</f>
        <v/>
      </c>
      <c r="J201" s="44" t="n">
        <v>0</v>
      </c>
      <c r="K201" s="44">
        <f>AVERAGE(J201,L201)</f>
        <v/>
      </c>
      <c r="L201" s="44" t="n">
        <v>0</v>
      </c>
      <c r="M201" s="44">
        <f>AVERAGE(L201,N201)</f>
        <v/>
      </c>
      <c r="N201" s="44" t="n">
        <v>0</v>
      </c>
      <c r="O201" s="44">
        <f>AVERAGE(N201,P201)</f>
        <v/>
      </c>
      <c r="P201" s="44" t="n">
        <v>0</v>
      </c>
      <c r="Q201" s="44">
        <f>AVERAGE(P201,R201)</f>
        <v/>
      </c>
      <c r="R201" s="44" t="n">
        <v>0</v>
      </c>
      <c r="S201" s="44" t="n"/>
      <c r="T201" s="44" t="n"/>
      <c r="U201" s="44" t="n"/>
      <c r="V201" s="44" t="n"/>
      <c r="W201" s="44" t="n"/>
      <c r="X201" s="44" t="n"/>
      <c r="Y201" s="44" t="n"/>
      <c r="Z201" s="44" t="n"/>
      <c r="AA201" s="44" t="n"/>
      <c r="AB201" s="44" t="n"/>
      <c r="AC201" s="44" t="n"/>
      <c r="AD201" s="44" t="n"/>
      <c r="AE201" s="44" t="n"/>
      <c r="AF201" s="44" t="n"/>
      <c r="AG201" s="44" t="n"/>
    </row>
    <row r="202" ht="15.75" customHeight="1" s="157">
      <c r="A202" s="44" t="n"/>
      <c r="B202" s="44" t="inlineStr">
        <is>
          <t>KS</t>
        </is>
      </c>
      <c r="C202" s="44" t="inlineStr">
        <is>
          <t>Generation</t>
        </is>
      </c>
      <c r="D202" s="44" t="inlineStr">
        <is>
          <t>Hydro</t>
        </is>
      </c>
      <c r="E202" s="44">
        <f>LOOKUP(D202,$U$2:$V$15,$V$2:$V$15)</f>
        <v/>
      </c>
      <c r="F202" s="44" t="n">
        <v>32079.68184</v>
      </c>
      <c r="G202" s="44">
        <f>AVERAGE(F202,H202)</f>
        <v/>
      </c>
      <c r="H202" s="44" t="n">
        <v>32079.68184</v>
      </c>
      <c r="I202" s="44">
        <f>AVERAGE(H202,J202)</f>
        <v/>
      </c>
      <c r="J202" s="44" t="n">
        <v>32079.68184</v>
      </c>
      <c r="K202" s="44">
        <f>AVERAGE(J202,L202)</f>
        <v/>
      </c>
      <c r="L202" s="44" t="n">
        <v>32079.68184</v>
      </c>
      <c r="M202" s="44">
        <f>AVERAGE(L202,N202)</f>
        <v/>
      </c>
      <c r="N202" s="44" t="n">
        <v>32079.68184</v>
      </c>
      <c r="O202" s="44">
        <f>AVERAGE(N202,P202)</f>
        <v/>
      </c>
      <c r="P202" s="44" t="n">
        <v>32079.68184</v>
      </c>
      <c r="Q202" s="44">
        <f>AVERAGE(P202,R202)</f>
        <v/>
      </c>
      <c r="R202" s="44" t="n">
        <v>32079.68184</v>
      </c>
      <c r="S202" s="44" t="n"/>
      <c r="T202" s="44" t="n"/>
      <c r="U202" s="44" t="n"/>
      <c r="V202" s="44" t="n"/>
      <c r="W202" s="44" t="n"/>
      <c r="X202" s="44" t="n"/>
      <c r="Y202" s="44" t="n"/>
      <c r="Z202" s="44" t="n"/>
      <c r="AA202" s="44" t="n"/>
      <c r="AB202" s="44" t="n"/>
      <c r="AC202" s="44" t="n"/>
      <c r="AD202" s="44" t="n"/>
      <c r="AE202" s="44" t="n"/>
      <c r="AF202" s="44" t="n"/>
      <c r="AG202" s="44" t="n"/>
    </row>
    <row r="203" ht="15.75" customHeight="1" s="157">
      <c r="A203" s="44" t="n"/>
      <c r="B203" s="44" t="inlineStr">
        <is>
          <t>KS</t>
        </is>
      </c>
      <c r="C203" s="44" t="inlineStr">
        <is>
          <t>Generation</t>
        </is>
      </c>
      <c r="D203" s="44" t="inlineStr">
        <is>
          <t>Imports</t>
        </is>
      </c>
      <c r="E203" s="44">
        <f>LOOKUP(D203,$U$2:$V$15,$V$2:$V$15)</f>
        <v/>
      </c>
      <c r="F203" s="44" t="n">
        <v>0</v>
      </c>
      <c r="G203" s="44">
        <f>AVERAGE(F203,H203)</f>
        <v/>
      </c>
      <c r="H203" s="44" t="n">
        <v>0</v>
      </c>
      <c r="I203" s="44">
        <f>AVERAGE(H203,J203)</f>
        <v/>
      </c>
      <c r="J203" s="44" t="n">
        <v>0</v>
      </c>
      <c r="K203" s="44">
        <f>AVERAGE(J203,L203)</f>
        <v/>
      </c>
      <c r="L203" s="44" t="n">
        <v>0</v>
      </c>
      <c r="M203" s="44">
        <f>AVERAGE(L203,N203)</f>
        <v/>
      </c>
      <c r="N203" s="44" t="n">
        <v>0</v>
      </c>
      <c r="O203" s="44">
        <f>AVERAGE(N203,P203)</f>
        <v/>
      </c>
      <c r="P203" s="44" t="n">
        <v>0</v>
      </c>
      <c r="Q203" s="44">
        <f>AVERAGE(P203,R203)</f>
        <v/>
      </c>
      <c r="R203" s="44" t="n">
        <v>0</v>
      </c>
      <c r="S203" s="44" t="n"/>
      <c r="T203" s="44" t="n"/>
      <c r="U203" s="44" t="n"/>
      <c r="V203" s="44" t="n"/>
      <c r="W203" s="44" t="n"/>
      <c r="X203" s="44" t="n"/>
      <c r="Y203" s="44" t="n"/>
      <c r="Z203" s="44" t="n"/>
      <c r="AA203" s="44" t="n"/>
      <c r="AB203" s="44" t="n"/>
      <c r="AC203" s="44" t="n"/>
      <c r="AD203" s="44" t="n"/>
      <c r="AE203" s="44" t="n"/>
      <c r="AF203" s="44" t="n"/>
      <c r="AG203" s="44" t="n"/>
    </row>
    <row r="204" ht="15.75" customHeight="1" s="157">
      <c r="A204" s="44" t="n"/>
      <c r="B204" s="44" t="inlineStr">
        <is>
          <t>KS</t>
        </is>
      </c>
      <c r="C204" s="44" t="inlineStr">
        <is>
          <t>Generation</t>
        </is>
      </c>
      <c r="D204" s="44" t="inlineStr">
        <is>
          <t>Land-based Wind</t>
        </is>
      </c>
      <c r="E204" s="44">
        <f>LOOKUP(D204,$U$2:$V$15,$V$2:$V$15)</f>
        <v/>
      </c>
      <c r="F204" s="44" t="n">
        <v>17672620.17</v>
      </c>
      <c r="G204" s="44">
        <f>AVERAGE(F204,H204)</f>
        <v/>
      </c>
      <c r="H204" s="44" t="n">
        <v>19172781.88</v>
      </c>
      <c r="I204" s="44">
        <f>AVERAGE(H204,J204)</f>
        <v/>
      </c>
      <c r="J204" s="44" t="n">
        <v>19009484.69</v>
      </c>
      <c r="K204" s="44">
        <f>AVERAGE(J204,L204)</f>
        <v/>
      </c>
      <c r="L204" s="44" t="n">
        <v>18568548.06</v>
      </c>
      <c r="M204" s="44">
        <f>AVERAGE(L204,N204)</f>
        <v/>
      </c>
      <c r="N204" s="44" t="n">
        <v>18357793.84</v>
      </c>
      <c r="O204" s="44">
        <f>AVERAGE(N204,P204)</f>
        <v/>
      </c>
      <c r="P204" s="44" t="n">
        <v>18397107.37</v>
      </c>
      <c r="Q204" s="44">
        <f>AVERAGE(P204,R204)</f>
        <v/>
      </c>
      <c r="R204" s="44" t="n">
        <v>18382512.77</v>
      </c>
      <c r="S204" s="44" t="n"/>
      <c r="T204" s="44" t="n"/>
      <c r="U204" s="44" t="n"/>
      <c r="V204" s="44" t="n"/>
      <c r="W204" s="44" t="n"/>
      <c r="X204" s="44" t="n"/>
      <c r="Y204" s="44" t="n"/>
      <c r="Z204" s="44" t="n"/>
      <c r="AA204" s="44" t="n"/>
      <c r="AB204" s="44" t="n"/>
      <c r="AC204" s="44" t="n"/>
      <c r="AD204" s="44" t="n"/>
      <c r="AE204" s="44" t="n"/>
      <c r="AF204" s="44" t="n"/>
      <c r="AG204" s="44" t="n"/>
    </row>
    <row r="205" ht="15.75" customHeight="1" s="157">
      <c r="A205" s="44" t="n"/>
      <c r="B205" s="44" t="inlineStr">
        <is>
          <t>KS</t>
        </is>
      </c>
      <c r="C205" s="44" t="inlineStr">
        <is>
          <t>Generation</t>
        </is>
      </c>
      <c r="D205" s="44" t="inlineStr">
        <is>
          <t>NG-CC</t>
        </is>
      </c>
      <c r="E205" s="44">
        <f>LOOKUP(D205,$U$2:$V$15,$V$2:$V$15)</f>
        <v/>
      </c>
      <c r="F205" s="44" t="n">
        <v>1634143.189</v>
      </c>
      <c r="G205" s="44">
        <f>AVERAGE(F205,H205)</f>
        <v/>
      </c>
      <c r="H205" s="44" t="n">
        <v>1244345.837</v>
      </c>
      <c r="I205" s="44">
        <f>AVERAGE(H205,J205)</f>
        <v/>
      </c>
      <c r="J205" s="44" t="n">
        <v>1434470.434</v>
      </c>
      <c r="K205" s="44">
        <f>AVERAGE(J205,L205)</f>
        <v/>
      </c>
      <c r="L205" s="44" t="n">
        <v>947071.5543</v>
      </c>
      <c r="M205" s="44">
        <f>AVERAGE(L205,N205)</f>
        <v/>
      </c>
      <c r="N205" s="44" t="n">
        <v>907225.5159</v>
      </c>
      <c r="O205" s="44">
        <f>AVERAGE(N205,P205)</f>
        <v/>
      </c>
      <c r="P205" s="44" t="n">
        <v>714827.2119</v>
      </c>
      <c r="Q205" s="44">
        <f>AVERAGE(P205,R205)</f>
        <v/>
      </c>
      <c r="R205" s="44" t="n">
        <v>611298.0519</v>
      </c>
      <c r="S205" s="44" t="n"/>
      <c r="T205" s="44" t="n"/>
      <c r="U205" s="44" t="n"/>
      <c r="V205" s="44" t="n"/>
      <c r="W205" s="44" t="n"/>
      <c r="X205" s="44" t="n"/>
      <c r="Y205" s="44" t="n"/>
      <c r="Z205" s="44" t="n"/>
      <c r="AA205" s="44" t="n"/>
      <c r="AB205" s="44" t="n"/>
      <c r="AC205" s="44" t="n"/>
      <c r="AD205" s="44" t="n"/>
      <c r="AE205" s="44" t="n"/>
      <c r="AF205" s="44" t="n"/>
      <c r="AG205" s="44" t="n"/>
    </row>
    <row r="206" ht="15.75" customHeight="1" s="157">
      <c r="A206" s="44" t="n"/>
      <c r="B206" s="44" t="inlineStr">
        <is>
          <t>KS</t>
        </is>
      </c>
      <c r="C206" s="44" t="inlineStr">
        <is>
          <t>Generation</t>
        </is>
      </c>
      <c r="D206" s="44" t="inlineStr">
        <is>
          <t>NG-CT</t>
        </is>
      </c>
      <c r="E206" s="44">
        <f>LOOKUP(D206,$U$2:$V$15,$V$2:$V$15)</f>
        <v/>
      </c>
      <c r="F206" s="44" t="n">
        <v>100356.2724</v>
      </c>
      <c r="G206" s="44">
        <f>AVERAGE(F206,H206)</f>
        <v/>
      </c>
      <c r="H206" s="44" t="n">
        <v>96510.8775</v>
      </c>
      <c r="I206" s="44">
        <f>AVERAGE(H206,J206)</f>
        <v/>
      </c>
      <c r="J206" s="44" t="n">
        <v>95157</v>
      </c>
      <c r="K206" s="44">
        <f>AVERAGE(J206,L206)</f>
        <v/>
      </c>
      <c r="L206" s="44" t="n">
        <v>53140.48</v>
      </c>
      <c r="M206" s="44">
        <f>AVERAGE(L206,N206)</f>
        <v/>
      </c>
      <c r="N206" s="44" t="n">
        <v>53024.08</v>
      </c>
      <c r="O206" s="44">
        <f>AVERAGE(N206,P206)</f>
        <v/>
      </c>
      <c r="P206" s="44" t="n">
        <v>53024.08</v>
      </c>
      <c r="Q206" s="44">
        <f>AVERAGE(P206,R206)</f>
        <v/>
      </c>
      <c r="R206" s="44" t="n">
        <v>52993.04</v>
      </c>
      <c r="S206" s="44" t="n"/>
      <c r="T206" s="44" t="n"/>
      <c r="U206" s="44" t="n"/>
      <c r="V206" s="44" t="n"/>
      <c r="W206" s="44" t="n"/>
      <c r="X206" s="44" t="n"/>
      <c r="Y206" s="44" t="n"/>
      <c r="Z206" s="44" t="n"/>
      <c r="AA206" s="44" t="n"/>
      <c r="AB206" s="44" t="n"/>
      <c r="AC206" s="44" t="n"/>
      <c r="AD206" s="44" t="n"/>
      <c r="AE206" s="44" t="n"/>
      <c r="AF206" s="44" t="n"/>
      <c r="AG206" s="44" t="n"/>
    </row>
    <row r="207" ht="15.75" customHeight="1" s="157">
      <c r="A207" s="44" t="n"/>
      <c r="B207" s="44" t="inlineStr">
        <is>
          <t>KS</t>
        </is>
      </c>
      <c r="C207" s="44" t="inlineStr">
        <is>
          <t>Generation</t>
        </is>
      </c>
      <c r="D207" s="44" t="inlineStr">
        <is>
          <t>Nuclear</t>
        </is>
      </c>
      <c r="E207" s="44">
        <f>LOOKUP(D207,$U$2:$V$15,$V$2:$V$15)</f>
        <v/>
      </c>
      <c r="F207" s="44" t="n">
        <v>9683742.6</v>
      </c>
      <c r="G207" s="44">
        <f>AVERAGE(F207,H207)</f>
        <v/>
      </c>
      <c r="H207" s="44" t="n">
        <v>9683742.6</v>
      </c>
      <c r="I207" s="44">
        <f>AVERAGE(H207,J207)</f>
        <v/>
      </c>
      <c r="J207" s="44" t="n">
        <v>9683742.6</v>
      </c>
      <c r="K207" s="44">
        <f>AVERAGE(J207,L207)</f>
        <v/>
      </c>
      <c r="L207" s="44" t="n">
        <v>9683742.6</v>
      </c>
      <c r="M207" s="44">
        <f>AVERAGE(L207,N207)</f>
        <v/>
      </c>
      <c r="N207" s="44" t="n">
        <v>9683742.6</v>
      </c>
      <c r="O207" s="44">
        <f>AVERAGE(N207,P207)</f>
        <v/>
      </c>
      <c r="P207" s="44" t="n">
        <v>9683742.6</v>
      </c>
      <c r="Q207" s="44">
        <f>AVERAGE(P207,R207)</f>
        <v/>
      </c>
      <c r="R207" s="44" t="n">
        <v>9683742.6</v>
      </c>
      <c r="S207" s="44" t="n"/>
      <c r="T207" s="44" t="n"/>
      <c r="U207" s="44" t="n"/>
      <c r="V207" s="44" t="n"/>
      <c r="W207" s="44" t="n"/>
      <c r="X207" s="44" t="n"/>
      <c r="Y207" s="44" t="n"/>
      <c r="Z207" s="44" t="n"/>
      <c r="AA207" s="44" t="n"/>
      <c r="AB207" s="44" t="n"/>
      <c r="AC207" s="44" t="n"/>
      <c r="AD207" s="44" t="n"/>
      <c r="AE207" s="44" t="n"/>
      <c r="AF207" s="44" t="n"/>
      <c r="AG207" s="44" t="n"/>
    </row>
    <row r="208" ht="15.75" customHeight="1" s="157">
      <c r="A208" s="44" t="n"/>
      <c r="B208" s="44" t="inlineStr">
        <is>
          <t>KS</t>
        </is>
      </c>
      <c r="C208" s="44" t="inlineStr">
        <is>
          <t>Generation</t>
        </is>
      </c>
      <c r="D208" s="44" t="inlineStr">
        <is>
          <t>Offshore Wind</t>
        </is>
      </c>
      <c r="E208" s="44">
        <f>LOOKUP(D208,$U$2:$V$15,$V$2:$V$15)</f>
        <v/>
      </c>
      <c r="F208" s="44" t="n">
        <v>0</v>
      </c>
      <c r="G208" s="44">
        <f>AVERAGE(F208,H208)</f>
        <v/>
      </c>
      <c r="H208" s="44" t="n">
        <v>0</v>
      </c>
      <c r="I208" s="44">
        <f>AVERAGE(H208,J208)</f>
        <v/>
      </c>
      <c r="J208" s="44" t="n">
        <v>0</v>
      </c>
      <c r="K208" s="44">
        <f>AVERAGE(J208,L208)</f>
        <v/>
      </c>
      <c r="L208" s="44" t="n">
        <v>0</v>
      </c>
      <c r="M208" s="44">
        <f>AVERAGE(L208,N208)</f>
        <v/>
      </c>
      <c r="N208" s="44" t="n">
        <v>0</v>
      </c>
      <c r="O208" s="44">
        <f>AVERAGE(N208,P208)</f>
        <v/>
      </c>
      <c r="P208" s="44" t="n">
        <v>0</v>
      </c>
      <c r="Q208" s="44">
        <f>AVERAGE(P208,R208)</f>
        <v/>
      </c>
      <c r="R208" s="44" t="n">
        <v>0</v>
      </c>
      <c r="S208" s="44" t="n"/>
      <c r="T208" s="44" t="n"/>
      <c r="U208" s="44" t="n"/>
      <c r="V208" s="44" t="n"/>
      <c r="W208" s="44" t="n"/>
      <c r="X208" s="44" t="n"/>
      <c r="Y208" s="44" t="n"/>
      <c r="Z208" s="44" t="n"/>
      <c r="AA208" s="44" t="n"/>
      <c r="AB208" s="44" t="n"/>
      <c r="AC208" s="44" t="n"/>
      <c r="AD208" s="44" t="n"/>
      <c r="AE208" s="44" t="n"/>
      <c r="AF208" s="44" t="n"/>
      <c r="AG208" s="44" t="n"/>
    </row>
    <row r="209" ht="15.75" customHeight="1" s="157">
      <c r="A209" s="44" t="n"/>
      <c r="B209" s="44" t="inlineStr">
        <is>
          <t>KS</t>
        </is>
      </c>
      <c r="C209" s="44" t="inlineStr">
        <is>
          <t>Generation</t>
        </is>
      </c>
      <c r="D209" s="44" t="inlineStr">
        <is>
          <t>Oil-Gas-Steam</t>
        </is>
      </c>
      <c r="E209" s="44">
        <f>LOOKUP(D209,$U$2:$V$15,$V$2:$V$15)</f>
        <v/>
      </c>
      <c r="F209" s="44" t="n">
        <v>41191.9776</v>
      </c>
      <c r="G209" s="44">
        <f>AVERAGE(F209,H209)</f>
        <v/>
      </c>
      <c r="H209" s="44" t="n">
        <v>41191.9776</v>
      </c>
      <c r="I209" s="44">
        <f>AVERAGE(H209,J209)</f>
        <v/>
      </c>
      <c r="J209" s="44" t="n">
        <v>41191.9776</v>
      </c>
      <c r="K209" s="44">
        <f>AVERAGE(J209,L209)</f>
        <v/>
      </c>
      <c r="L209" s="44" t="n">
        <v>41191.9776</v>
      </c>
      <c r="M209" s="44">
        <f>AVERAGE(L209,N209)</f>
        <v/>
      </c>
      <c r="N209" s="44" t="n">
        <v>41191.9776</v>
      </c>
      <c r="O209" s="44">
        <f>AVERAGE(N209,P209)</f>
        <v/>
      </c>
      <c r="P209" s="44" t="n">
        <v>41191.9776</v>
      </c>
      <c r="Q209" s="44">
        <f>AVERAGE(P209,R209)</f>
        <v/>
      </c>
      <c r="R209" s="44" t="n">
        <v>41191.9776</v>
      </c>
      <c r="S209" s="44" t="n"/>
      <c r="T209" s="44" t="n"/>
      <c r="U209" s="44" t="n"/>
      <c r="V209" s="44" t="n"/>
      <c r="W209" s="44" t="n"/>
      <c r="X209" s="44" t="n"/>
      <c r="Y209" s="44" t="n"/>
      <c r="Z209" s="44" t="n"/>
      <c r="AA209" s="44" t="n"/>
      <c r="AB209" s="44" t="n"/>
      <c r="AC209" s="44" t="n"/>
      <c r="AD209" s="44" t="n"/>
      <c r="AE209" s="44" t="n"/>
      <c r="AF209" s="44" t="n"/>
      <c r="AG209" s="44" t="n"/>
    </row>
    <row r="210" ht="15.75" customHeight="1" s="157">
      <c r="A210" s="44" t="n"/>
      <c r="B210" s="44" t="inlineStr">
        <is>
          <t>KS</t>
        </is>
      </c>
      <c r="C210" s="44" t="inlineStr">
        <is>
          <t>Generation</t>
        </is>
      </c>
      <c r="D210" s="44" t="inlineStr">
        <is>
          <t>Rooftop PV</t>
        </is>
      </c>
      <c r="E210" s="44">
        <f>LOOKUP(D210,$U$2:$V$15,$V$2:$V$15)</f>
        <v/>
      </c>
      <c r="F210" s="44" t="n">
        <v>81275.64005</v>
      </c>
      <c r="G210" s="44">
        <f>AVERAGE(F210,H210)</f>
        <v/>
      </c>
      <c r="H210" s="44" t="n">
        <v>95393.81703999999</v>
      </c>
      <c r="I210" s="44">
        <f>AVERAGE(H210,J210)</f>
        <v/>
      </c>
      <c r="J210" s="44" t="n">
        <v>107730.8298</v>
      </c>
      <c r="K210" s="44">
        <f>AVERAGE(J210,L210)</f>
        <v/>
      </c>
      <c r="L210" s="44" t="n">
        <v>122229.9704</v>
      </c>
      <c r="M210" s="44">
        <f>AVERAGE(L210,N210)</f>
        <v/>
      </c>
      <c r="N210" s="44" t="n">
        <v>143451.2896</v>
      </c>
      <c r="O210" s="44">
        <f>AVERAGE(N210,P210)</f>
        <v/>
      </c>
      <c r="P210" s="44" t="n">
        <v>171114.2429</v>
      </c>
      <c r="Q210" s="44">
        <f>AVERAGE(P210,R210)</f>
        <v/>
      </c>
      <c r="R210" s="44" t="n">
        <v>206718.1547</v>
      </c>
      <c r="S210" s="44" t="n"/>
      <c r="T210" s="44" t="n"/>
      <c r="U210" s="44" t="n"/>
      <c r="V210" s="44" t="n"/>
      <c r="W210" s="44" t="n"/>
      <c r="X210" s="44" t="n"/>
      <c r="Y210" s="44" t="n"/>
      <c r="Z210" s="44" t="n"/>
      <c r="AA210" s="44" t="n"/>
      <c r="AB210" s="44" t="n"/>
      <c r="AC210" s="44" t="n"/>
      <c r="AD210" s="44" t="n"/>
      <c r="AE210" s="44" t="n"/>
      <c r="AF210" s="44" t="n"/>
      <c r="AG210" s="44" t="n"/>
    </row>
    <row r="211" ht="15.75" customHeight="1" s="157">
      <c r="A211" s="44" t="n"/>
      <c r="B211" s="44" t="inlineStr">
        <is>
          <t>KS</t>
        </is>
      </c>
      <c r="C211" s="44" t="inlineStr">
        <is>
          <t>Generation</t>
        </is>
      </c>
      <c r="D211" s="44" t="inlineStr">
        <is>
          <t>Storage</t>
        </is>
      </c>
      <c r="E211" s="44">
        <f>LOOKUP(D211,$U$2:$V$15,$V$2:$V$15)</f>
        <v/>
      </c>
      <c r="F211" s="44" t="n">
        <v>0</v>
      </c>
      <c r="G211" s="44" t="n">
        <v>0</v>
      </c>
      <c r="H211" s="44" t="n">
        <v>0</v>
      </c>
      <c r="I211" s="44" t="n">
        <v>0</v>
      </c>
      <c r="J211" s="44" t="n">
        <v>0</v>
      </c>
      <c r="K211" s="44" t="n">
        <v>0</v>
      </c>
      <c r="L211" s="44" t="n">
        <v>0</v>
      </c>
      <c r="M211" s="44" t="n">
        <v>0</v>
      </c>
      <c r="N211" s="44" t="n">
        <v>0</v>
      </c>
      <c r="O211" s="44" t="n">
        <v>0</v>
      </c>
      <c r="P211" s="44" t="n">
        <v>0</v>
      </c>
      <c r="Q211" s="44" t="n">
        <v>0</v>
      </c>
      <c r="R211" s="44" t="n">
        <v>0</v>
      </c>
      <c r="S211" s="44" t="n"/>
      <c r="T211" s="44" t="n"/>
      <c r="U211" s="44" t="n"/>
      <c r="V211" s="44" t="n"/>
      <c r="W211" s="44" t="n"/>
      <c r="X211" s="44" t="n"/>
      <c r="Y211" s="44" t="n"/>
      <c r="Z211" s="44" t="n"/>
      <c r="AA211" s="44" t="n"/>
      <c r="AB211" s="44" t="n"/>
      <c r="AC211" s="44" t="n"/>
      <c r="AD211" s="44" t="n"/>
      <c r="AE211" s="44" t="n"/>
      <c r="AF211" s="44" t="n"/>
      <c r="AG211" s="44" t="n"/>
    </row>
    <row r="212" ht="15.75" customHeight="1" s="157">
      <c r="A212" s="44" t="n"/>
      <c r="B212" s="44" t="inlineStr">
        <is>
          <t>KS</t>
        </is>
      </c>
      <c r="C212" s="44" t="inlineStr">
        <is>
          <t>Generation</t>
        </is>
      </c>
      <c r="D212" s="44" t="inlineStr">
        <is>
          <t>Utility PV</t>
        </is>
      </c>
      <c r="E212" s="44">
        <f>LOOKUP(D212,$U$2:$V$15,$V$2:$V$15)</f>
        <v/>
      </c>
      <c r="F212" s="44" t="n">
        <v>10547.34529</v>
      </c>
      <c r="G212" s="44">
        <f>AVERAGE(F212,H212)</f>
        <v/>
      </c>
      <c r="H212" s="44" t="n">
        <v>10547.34529</v>
      </c>
      <c r="I212" s="44">
        <f>AVERAGE(H212,J212)</f>
        <v/>
      </c>
      <c r="J212" s="44" t="n">
        <v>10547.34529</v>
      </c>
      <c r="K212" s="44">
        <f>AVERAGE(J212,L212)</f>
        <v/>
      </c>
      <c r="L212" s="44" t="n">
        <v>8275420.858</v>
      </c>
      <c r="M212" s="44">
        <f>AVERAGE(L212,N212)</f>
        <v/>
      </c>
      <c r="N212" s="44" t="n">
        <v>12031266.22</v>
      </c>
      <c r="O212" s="44">
        <f>AVERAGE(N212,P212)</f>
        <v/>
      </c>
      <c r="P212" s="44" t="n">
        <v>12916336.38</v>
      </c>
      <c r="Q212" s="44">
        <f>AVERAGE(P212,R212)</f>
        <v/>
      </c>
      <c r="R212" s="44" t="n">
        <v>13561609.14</v>
      </c>
      <c r="S212" s="44" t="n"/>
      <c r="T212" s="44" t="n"/>
      <c r="U212" s="44" t="n"/>
      <c r="V212" s="44" t="n"/>
      <c r="W212" s="44" t="n"/>
      <c r="X212" s="44" t="n"/>
      <c r="Y212" s="44" t="n"/>
      <c r="Z212" s="44" t="n"/>
      <c r="AA212" s="44" t="n"/>
      <c r="AB212" s="44" t="n"/>
      <c r="AC212" s="44" t="n"/>
      <c r="AD212" s="44" t="n"/>
      <c r="AE212" s="44" t="n"/>
      <c r="AF212" s="44" t="n"/>
      <c r="AG212" s="44" t="n"/>
    </row>
    <row r="213" ht="15.75" customHeight="1" s="157">
      <c r="A213" s="44" t="n"/>
      <c r="B213" s="44" t="inlineStr">
        <is>
          <t>KY</t>
        </is>
      </c>
      <c r="C213" s="44" t="inlineStr">
        <is>
          <t>Generation</t>
        </is>
      </c>
      <c r="D213" s="44" t="inlineStr">
        <is>
          <t>Biopower</t>
        </is>
      </c>
      <c r="E213" s="44">
        <f>LOOKUP(D213,$U$2:$V$15,$V$2:$V$15)</f>
        <v/>
      </c>
      <c r="F213" s="44" t="n">
        <v>0</v>
      </c>
      <c r="G213" s="44">
        <f>AVERAGE(F213,H213)</f>
        <v/>
      </c>
      <c r="H213" s="44" t="n">
        <v>0</v>
      </c>
      <c r="I213" s="44">
        <f>AVERAGE(H213,J213)</f>
        <v/>
      </c>
      <c r="J213" s="44" t="n">
        <v>0</v>
      </c>
      <c r="K213" s="44">
        <f>AVERAGE(J213,L213)</f>
        <v/>
      </c>
      <c r="L213" s="44" t="n">
        <v>0</v>
      </c>
      <c r="M213" s="44">
        <f>AVERAGE(L213,N213)</f>
        <v/>
      </c>
      <c r="N213" s="44" t="n">
        <v>0</v>
      </c>
      <c r="O213" s="44">
        <f>AVERAGE(N213,P213)</f>
        <v/>
      </c>
      <c r="P213" s="44" t="n">
        <v>0</v>
      </c>
      <c r="Q213" s="44">
        <f>AVERAGE(P213,R213)</f>
        <v/>
      </c>
      <c r="R213" s="44" t="n">
        <v>0</v>
      </c>
      <c r="S213" s="44" t="n"/>
      <c r="T213" s="44" t="n"/>
      <c r="U213" s="44" t="n"/>
      <c r="V213" s="44" t="n"/>
      <c r="W213" s="44" t="n"/>
      <c r="X213" s="44" t="n"/>
      <c r="Y213" s="44" t="n"/>
      <c r="Z213" s="44" t="n"/>
      <c r="AA213" s="44" t="n"/>
      <c r="AB213" s="44" t="n"/>
      <c r="AC213" s="44" t="n"/>
      <c r="AD213" s="44" t="n"/>
      <c r="AE213" s="44" t="n"/>
      <c r="AF213" s="44" t="n"/>
      <c r="AG213" s="44" t="n"/>
    </row>
    <row r="214" ht="15.75" customHeight="1" s="157">
      <c r="A214" s="44" t="n"/>
      <c r="B214" s="44" t="inlineStr">
        <is>
          <t>KY</t>
        </is>
      </c>
      <c r="C214" s="44" t="inlineStr">
        <is>
          <t>Generation</t>
        </is>
      </c>
      <c r="D214" s="44" t="inlineStr">
        <is>
          <t>Coal</t>
        </is>
      </c>
      <c r="E214" s="44">
        <f>LOOKUP(D214,$U$2:$V$15,$V$2:$V$15)</f>
        <v/>
      </c>
      <c r="F214" s="44" t="n">
        <v>64090128.62</v>
      </c>
      <c r="G214" s="44">
        <f>AVERAGE(F214,H214)</f>
        <v/>
      </c>
      <c r="H214" s="44" t="n">
        <v>54262591.48</v>
      </c>
      <c r="I214" s="44">
        <f>AVERAGE(H214,J214)</f>
        <v/>
      </c>
      <c r="J214" s="44" t="n">
        <v>59102287.48</v>
      </c>
      <c r="K214" s="44">
        <f>AVERAGE(J214,L214)</f>
        <v/>
      </c>
      <c r="L214" s="44" t="n">
        <v>66108357.9</v>
      </c>
      <c r="M214" s="44">
        <f>AVERAGE(L214,N214)</f>
        <v/>
      </c>
      <c r="N214" s="44" t="n">
        <v>64205382.08</v>
      </c>
      <c r="O214" s="44">
        <f>AVERAGE(N214,P214)</f>
        <v/>
      </c>
      <c r="P214" s="44" t="n">
        <v>63285832.3</v>
      </c>
      <c r="Q214" s="44">
        <f>AVERAGE(P214,R214)</f>
        <v/>
      </c>
      <c r="R214" s="44" t="n">
        <v>61756372.17</v>
      </c>
      <c r="S214" s="44" t="n"/>
      <c r="T214" s="44" t="n"/>
      <c r="U214" s="44" t="n"/>
      <c r="V214" s="44" t="n"/>
      <c r="W214" s="44" t="n"/>
      <c r="X214" s="44" t="n"/>
      <c r="Y214" s="44" t="n"/>
      <c r="Z214" s="44" t="n"/>
      <c r="AA214" s="44" t="n"/>
      <c r="AB214" s="44" t="n"/>
      <c r="AC214" s="44" t="n"/>
      <c r="AD214" s="44" t="n"/>
      <c r="AE214" s="44" t="n"/>
      <c r="AF214" s="44" t="n"/>
      <c r="AG214" s="44" t="n"/>
    </row>
    <row r="215" ht="15.75" customHeight="1" s="157">
      <c r="A215" s="44" t="n"/>
      <c r="B215" s="44" t="inlineStr">
        <is>
          <t>KY</t>
        </is>
      </c>
      <c r="C215" s="44" t="inlineStr">
        <is>
          <t>Generation</t>
        </is>
      </c>
      <c r="D215" s="44" t="inlineStr">
        <is>
          <t>CSP</t>
        </is>
      </c>
      <c r="E215" s="44">
        <f>LOOKUP(D215,$U$2:$V$15,$V$2:$V$15)</f>
        <v/>
      </c>
      <c r="F215" s="44" t="n">
        <v>0</v>
      </c>
      <c r="G215" s="44">
        <f>AVERAGE(F215,H215)</f>
        <v/>
      </c>
      <c r="H215" s="44" t="n">
        <v>0</v>
      </c>
      <c r="I215" s="44">
        <f>AVERAGE(H215,J215)</f>
        <v/>
      </c>
      <c r="J215" s="44" t="n">
        <v>0</v>
      </c>
      <c r="K215" s="44">
        <f>AVERAGE(J215,L215)</f>
        <v/>
      </c>
      <c r="L215" s="44" t="n">
        <v>0</v>
      </c>
      <c r="M215" s="44">
        <f>AVERAGE(L215,N215)</f>
        <v/>
      </c>
      <c r="N215" s="44" t="n">
        <v>0</v>
      </c>
      <c r="O215" s="44">
        <f>AVERAGE(N215,P215)</f>
        <v/>
      </c>
      <c r="P215" s="44" t="n">
        <v>0</v>
      </c>
      <c r="Q215" s="44">
        <f>AVERAGE(P215,R215)</f>
        <v/>
      </c>
      <c r="R215" s="44" t="n">
        <v>0</v>
      </c>
      <c r="S215" s="44" t="n"/>
      <c r="T215" s="44" t="n"/>
      <c r="U215" s="44" t="n"/>
      <c r="V215" s="44" t="n"/>
      <c r="W215" s="44" t="n"/>
      <c r="X215" s="44" t="n"/>
      <c r="Y215" s="44" t="n"/>
      <c r="Z215" s="44" t="n"/>
      <c r="AA215" s="44" t="n"/>
      <c r="AB215" s="44" t="n"/>
      <c r="AC215" s="44" t="n"/>
      <c r="AD215" s="44" t="n"/>
      <c r="AE215" s="44" t="n"/>
      <c r="AF215" s="44" t="n"/>
      <c r="AG215" s="44" t="n"/>
    </row>
    <row r="216" ht="15.75" customHeight="1" s="157">
      <c r="A216" s="44" t="n"/>
      <c r="B216" s="44" t="inlineStr">
        <is>
          <t>KY</t>
        </is>
      </c>
      <c r="C216" s="44" t="inlineStr">
        <is>
          <t>Generation</t>
        </is>
      </c>
      <c r="D216" s="44" t="inlineStr">
        <is>
          <t>Geothermal</t>
        </is>
      </c>
      <c r="E216" s="44">
        <f>LOOKUP(D216,$U$2:$V$15,$V$2:$V$15)</f>
        <v/>
      </c>
      <c r="F216" s="44" t="n">
        <v>0</v>
      </c>
      <c r="G216" s="44">
        <f>AVERAGE(F216,H216)</f>
        <v/>
      </c>
      <c r="H216" s="44" t="n">
        <v>0</v>
      </c>
      <c r="I216" s="44">
        <f>AVERAGE(H216,J216)</f>
        <v/>
      </c>
      <c r="J216" s="44" t="n">
        <v>0</v>
      </c>
      <c r="K216" s="44">
        <f>AVERAGE(J216,L216)</f>
        <v/>
      </c>
      <c r="L216" s="44" t="n">
        <v>0</v>
      </c>
      <c r="M216" s="44">
        <f>AVERAGE(L216,N216)</f>
        <v/>
      </c>
      <c r="N216" s="44" t="n">
        <v>0</v>
      </c>
      <c r="O216" s="44">
        <f>AVERAGE(N216,P216)</f>
        <v/>
      </c>
      <c r="P216" s="44" t="n">
        <v>0</v>
      </c>
      <c r="Q216" s="44">
        <f>AVERAGE(P216,R216)</f>
        <v/>
      </c>
      <c r="R216" s="44" t="n">
        <v>0</v>
      </c>
      <c r="S216" s="44" t="n"/>
      <c r="T216" s="44" t="n"/>
      <c r="U216" s="44" t="n"/>
      <c r="V216" s="44" t="n"/>
      <c r="W216" s="44" t="n"/>
      <c r="X216" s="44" t="n"/>
      <c r="Y216" s="44" t="n"/>
      <c r="Z216" s="44" t="n"/>
      <c r="AA216" s="44" t="n"/>
      <c r="AB216" s="44" t="n"/>
      <c r="AC216" s="44" t="n"/>
      <c r="AD216" s="44" t="n"/>
      <c r="AE216" s="44" t="n"/>
      <c r="AF216" s="44" t="n"/>
      <c r="AG216" s="44" t="n"/>
    </row>
    <row r="217" ht="15.75" customHeight="1" s="157">
      <c r="A217" s="44" t="n"/>
      <c r="B217" s="44" t="inlineStr">
        <is>
          <t>KY</t>
        </is>
      </c>
      <c r="C217" s="44" t="inlineStr">
        <is>
          <t>Generation</t>
        </is>
      </c>
      <c r="D217" s="44" t="inlineStr">
        <is>
          <t>Hydro</t>
        </is>
      </c>
      <c r="E217" s="44">
        <f>LOOKUP(D217,$U$2:$V$15,$V$2:$V$15)</f>
        <v/>
      </c>
      <c r="F217" s="44" t="n">
        <v>3562150.854</v>
      </c>
      <c r="G217" s="44">
        <f>AVERAGE(F217,H217)</f>
        <v/>
      </c>
      <c r="H217" s="44" t="n">
        <v>3637647.331</v>
      </c>
      <c r="I217" s="44">
        <f>AVERAGE(H217,J217)</f>
        <v/>
      </c>
      <c r="J217" s="44" t="n">
        <v>3633351.394</v>
      </c>
      <c r="K217" s="44">
        <f>AVERAGE(J217,L217)</f>
        <v/>
      </c>
      <c r="L217" s="44" t="n">
        <v>3633272.198</v>
      </c>
      <c r="M217" s="44">
        <f>AVERAGE(L217,N217)</f>
        <v/>
      </c>
      <c r="N217" s="44" t="n">
        <v>3633120.257</v>
      </c>
      <c r="O217" s="44">
        <f>AVERAGE(N217,P217)</f>
        <v/>
      </c>
      <c r="P217" s="44" t="n">
        <v>3638185.561</v>
      </c>
      <c r="Q217" s="44">
        <f>AVERAGE(P217,R217)</f>
        <v/>
      </c>
      <c r="R217" s="44" t="n">
        <v>3638185.561</v>
      </c>
      <c r="S217" s="44" t="n"/>
      <c r="T217" s="44" t="n"/>
      <c r="U217" s="44" t="n"/>
      <c r="V217" s="44" t="n"/>
      <c r="W217" s="44" t="n"/>
      <c r="X217" s="44" t="n"/>
      <c r="Y217" s="44" t="n"/>
      <c r="Z217" s="44" t="n"/>
      <c r="AA217" s="44" t="n"/>
      <c r="AB217" s="44" t="n"/>
      <c r="AC217" s="44" t="n"/>
      <c r="AD217" s="44" t="n"/>
      <c r="AE217" s="44" t="n"/>
      <c r="AF217" s="44" t="n"/>
      <c r="AG217" s="44" t="n"/>
    </row>
    <row r="218" ht="15.75" customHeight="1" s="157">
      <c r="A218" s="44" t="n"/>
      <c r="B218" s="44" t="inlineStr">
        <is>
          <t>KY</t>
        </is>
      </c>
      <c r="C218" s="44" t="inlineStr">
        <is>
          <t>Generation</t>
        </is>
      </c>
      <c r="D218" s="44" t="inlineStr">
        <is>
          <t>Imports</t>
        </is>
      </c>
      <c r="E218" s="44">
        <f>LOOKUP(D218,$U$2:$V$15,$V$2:$V$15)</f>
        <v/>
      </c>
      <c r="F218" s="44" t="n">
        <v>0</v>
      </c>
      <c r="G218" s="44">
        <f>AVERAGE(F218,H218)</f>
        <v/>
      </c>
      <c r="H218" s="44" t="n">
        <v>0</v>
      </c>
      <c r="I218" s="44">
        <f>AVERAGE(H218,J218)</f>
        <v/>
      </c>
      <c r="J218" s="44" t="n">
        <v>0</v>
      </c>
      <c r="K218" s="44">
        <f>AVERAGE(J218,L218)</f>
        <v/>
      </c>
      <c r="L218" s="44" t="n">
        <v>0</v>
      </c>
      <c r="M218" s="44">
        <f>AVERAGE(L218,N218)</f>
        <v/>
      </c>
      <c r="N218" s="44" t="n">
        <v>0</v>
      </c>
      <c r="O218" s="44">
        <f>AVERAGE(N218,P218)</f>
        <v/>
      </c>
      <c r="P218" s="44" t="n">
        <v>0</v>
      </c>
      <c r="Q218" s="44">
        <f>AVERAGE(P218,R218)</f>
        <v/>
      </c>
      <c r="R218" s="44" t="n">
        <v>0</v>
      </c>
      <c r="S218" s="44" t="n"/>
      <c r="T218" s="44" t="n"/>
      <c r="U218" s="44" t="n"/>
      <c r="V218" s="44" t="n"/>
      <c r="W218" s="44" t="n"/>
      <c r="X218" s="44" t="n"/>
      <c r="Y218" s="44" t="n"/>
      <c r="Z218" s="44" t="n"/>
      <c r="AA218" s="44" t="n"/>
      <c r="AB218" s="44" t="n"/>
      <c r="AC218" s="44" t="n"/>
      <c r="AD218" s="44" t="n"/>
      <c r="AE218" s="44" t="n"/>
      <c r="AF218" s="44" t="n"/>
      <c r="AG218" s="44" t="n"/>
    </row>
    <row r="219" ht="15.75" customHeight="1" s="157">
      <c r="A219" s="44" t="n"/>
      <c r="B219" s="44" t="inlineStr">
        <is>
          <t>KY</t>
        </is>
      </c>
      <c r="C219" s="44" t="inlineStr">
        <is>
          <t>Generation</t>
        </is>
      </c>
      <c r="D219" s="44" t="inlineStr">
        <is>
          <t>Land-based Wind</t>
        </is>
      </c>
      <c r="E219" s="44">
        <f>LOOKUP(D219,$U$2:$V$15,$V$2:$V$15)</f>
        <v/>
      </c>
      <c r="F219" s="44" t="n">
        <v>0</v>
      </c>
      <c r="G219" s="44">
        <f>AVERAGE(F219,H219)</f>
        <v/>
      </c>
      <c r="H219" s="44" t="n">
        <v>0</v>
      </c>
      <c r="I219" s="44">
        <f>AVERAGE(H219,J219)</f>
        <v/>
      </c>
      <c r="J219" s="44" t="n">
        <v>0</v>
      </c>
      <c r="K219" s="44">
        <f>AVERAGE(J219,L219)</f>
        <v/>
      </c>
      <c r="L219" s="44" t="n">
        <v>0</v>
      </c>
      <c r="M219" s="44">
        <f>AVERAGE(L219,N219)</f>
        <v/>
      </c>
      <c r="N219" s="44" t="n">
        <v>0</v>
      </c>
      <c r="O219" s="44">
        <f>AVERAGE(N219,P219)</f>
        <v/>
      </c>
      <c r="P219" s="44" t="n">
        <v>0</v>
      </c>
      <c r="Q219" s="44">
        <f>AVERAGE(P219,R219)</f>
        <v/>
      </c>
      <c r="R219" s="44" t="n">
        <v>0</v>
      </c>
      <c r="S219" s="44" t="n"/>
      <c r="T219" s="44" t="n"/>
      <c r="U219" s="44" t="n"/>
      <c r="V219" s="44" t="n"/>
      <c r="W219" s="44" t="n"/>
      <c r="X219" s="44" t="n"/>
      <c r="Y219" s="44" t="n"/>
      <c r="Z219" s="44" t="n"/>
      <c r="AA219" s="44" t="n"/>
      <c r="AB219" s="44" t="n"/>
      <c r="AC219" s="44" t="n"/>
      <c r="AD219" s="44" t="n"/>
      <c r="AE219" s="44" t="n"/>
      <c r="AF219" s="44" t="n"/>
      <c r="AG219" s="44" t="n"/>
    </row>
    <row r="220" ht="15.75" customHeight="1" s="157">
      <c r="A220" s="44" t="n"/>
      <c r="B220" s="44" t="inlineStr">
        <is>
          <t>KY</t>
        </is>
      </c>
      <c r="C220" s="44" t="inlineStr">
        <is>
          <t>Generation</t>
        </is>
      </c>
      <c r="D220" s="44" t="inlineStr">
        <is>
          <t>NG-CC</t>
        </is>
      </c>
      <c r="E220" s="44">
        <f>LOOKUP(D220,$U$2:$V$15,$V$2:$V$15)</f>
        <v/>
      </c>
      <c r="F220" s="44" t="n">
        <v>13936684.25</v>
      </c>
      <c r="G220" s="44">
        <f>AVERAGE(F220,H220)</f>
        <v/>
      </c>
      <c r="H220" s="44" t="n">
        <v>19440064.62</v>
      </c>
      <c r="I220" s="44">
        <f>AVERAGE(H220,J220)</f>
        <v/>
      </c>
      <c r="J220" s="44" t="n">
        <v>23649731.83</v>
      </c>
      <c r="K220" s="44">
        <f>AVERAGE(J220,L220)</f>
        <v/>
      </c>
      <c r="L220" s="44" t="n">
        <v>34205652.6</v>
      </c>
      <c r="M220" s="44">
        <f>AVERAGE(L220,N220)</f>
        <v/>
      </c>
      <c r="N220" s="44" t="n">
        <v>36529231.45</v>
      </c>
      <c r="O220" s="44">
        <f>AVERAGE(N220,P220)</f>
        <v/>
      </c>
      <c r="P220" s="44" t="n">
        <v>36571621.49</v>
      </c>
      <c r="Q220" s="44">
        <f>AVERAGE(P220,R220)</f>
        <v/>
      </c>
      <c r="R220" s="44" t="n">
        <v>36571621.49</v>
      </c>
      <c r="S220" s="44" t="n"/>
      <c r="T220" s="44" t="n"/>
      <c r="U220" s="44" t="n"/>
      <c r="V220" s="44" t="n"/>
      <c r="W220" s="44" t="n"/>
      <c r="X220" s="44" t="n"/>
      <c r="Y220" s="44" t="n"/>
      <c r="Z220" s="44" t="n"/>
      <c r="AA220" s="44" t="n"/>
      <c r="AB220" s="44" t="n"/>
      <c r="AC220" s="44" t="n"/>
      <c r="AD220" s="44" t="n"/>
      <c r="AE220" s="44" t="n"/>
      <c r="AF220" s="44" t="n"/>
      <c r="AG220" s="44" t="n"/>
    </row>
    <row r="221" ht="15.75" customHeight="1" s="157">
      <c r="A221" s="44" t="n"/>
      <c r="B221" s="44" t="inlineStr">
        <is>
          <t>KY</t>
        </is>
      </c>
      <c r="C221" s="44" t="inlineStr">
        <is>
          <t>Generation</t>
        </is>
      </c>
      <c r="D221" s="44" t="inlineStr">
        <is>
          <t>NG-CT</t>
        </is>
      </c>
      <c r="E221" s="44">
        <f>LOOKUP(D221,$U$2:$V$15,$V$2:$V$15)</f>
        <v/>
      </c>
      <c r="F221" s="44" t="n">
        <v>388830.9339</v>
      </c>
      <c r="G221" s="44">
        <f>AVERAGE(F221,H221)</f>
        <v/>
      </c>
      <c r="H221" s="44" t="n">
        <v>293222.4067</v>
      </c>
      <c r="I221" s="44">
        <f>AVERAGE(H221,J221)</f>
        <v/>
      </c>
      <c r="J221" s="44" t="n">
        <v>250017.9499</v>
      </c>
      <c r="K221" s="44">
        <f>AVERAGE(J221,L221)</f>
        <v/>
      </c>
      <c r="L221" s="44" t="n">
        <v>232518.7006</v>
      </c>
      <c r="M221" s="44">
        <f>AVERAGE(L221,N221)</f>
        <v/>
      </c>
      <c r="N221" s="44" t="n">
        <v>230321.9566</v>
      </c>
      <c r="O221" s="44">
        <f>AVERAGE(N221,P221)</f>
        <v/>
      </c>
      <c r="P221" s="44" t="n">
        <v>231658.2413</v>
      </c>
      <c r="Q221" s="44">
        <f>AVERAGE(P221,R221)</f>
        <v/>
      </c>
      <c r="R221" s="44" t="n">
        <v>236602.4659</v>
      </c>
      <c r="S221" s="44" t="n"/>
      <c r="T221" s="44" t="n"/>
      <c r="U221" s="44" t="n"/>
      <c r="V221" s="44" t="n"/>
      <c r="W221" s="44" t="n"/>
      <c r="X221" s="44" t="n"/>
      <c r="Y221" s="44" t="n"/>
      <c r="Z221" s="44" t="n"/>
      <c r="AA221" s="44" t="n"/>
      <c r="AB221" s="44" t="n"/>
      <c r="AC221" s="44" t="n"/>
      <c r="AD221" s="44" t="n"/>
      <c r="AE221" s="44" t="n"/>
      <c r="AF221" s="44" t="n"/>
      <c r="AG221" s="44" t="n"/>
    </row>
    <row r="222" ht="15.75" customHeight="1" s="157">
      <c r="A222" s="44" t="n"/>
      <c r="B222" s="44" t="inlineStr">
        <is>
          <t>KY</t>
        </is>
      </c>
      <c r="C222" s="44" t="inlineStr">
        <is>
          <t>Generation</t>
        </is>
      </c>
      <c r="D222" s="44" t="inlineStr">
        <is>
          <t>Nuclear</t>
        </is>
      </c>
      <c r="E222" s="44">
        <f>LOOKUP(D222,$U$2:$V$15,$V$2:$V$15)</f>
        <v/>
      </c>
      <c r="F222" s="44" t="n">
        <v>0</v>
      </c>
      <c r="G222" s="44">
        <f>AVERAGE(F222,H222)</f>
        <v/>
      </c>
      <c r="H222" s="44" t="n">
        <v>0</v>
      </c>
      <c r="I222" s="44">
        <f>AVERAGE(H222,J222)</f>
        <v/>
      </c>
      <c r="J222" s="44" t="n">
        <v>0</v>
      </c>
      <c r="K222" s="44">
        <f>AVERAGE(J222,L222)</f>
        <v/>
      </c>
      <c r="L222" s="44" t="n">
        <v>0</v>
      </c>
      <c r="M222" s="44">
        <f>AVERAGE(L222,N222)</f>
        <v/>
      </c>
      <c r="N222" s="44" t="n">
        <v>0</v>
      </c>
      <c r="O222" s="44">
        <f>AVERAGE(N222,P222)</f>
        <v/>
      </c>
      <c r="P222" s="44" t="n">
        <v>0</v>
      </c>
      <c r="Q222" s="44">
        <f>AVERAGE(P222,R222)</f>
        <v/>
      </c>
      <c r="R222" s="44" t="n">
        <v>0</v>
      </c>
      <c r="S222" s="44" t="n"/>
      <c r="T222" s="44" t="n"/>
      <c r="U222" s="44" t="n"/>
      <c r="V222" s="44" t="n"/>
      <c r="W222" s="44" t="n"/>
      <c r="X222" s="44" t="n"/>
      <c r="Y222" s="44" t="n"/>
      <c r="Z222" s="44" t="n"/>
      <c r="AA222" s="44" t="n"/>
      <c r="AB222" s="44" t="n"/>
      <c r="AC222" s="44" t="n"/>
      <c r="AD222" s="44" t="n"/>
      <c r="AE222" s="44" t="n"/>
      <c r="AF222" s="44" t="n"/>
      <c r="AG222" s="44" t="n"/>
    </row>
    <row r="223" ht="15.75" customHeight="1" s="157">
      <c r="A223" s="44" t="n"/>
      <c r="B223" s="44" t="inlineStr">
        <is>
          <t>KY</t>
        </is>
      </c>
      <c r="C223" s="44" t="inlineStr">
        <is>
          <t>Generation</t>
        </is>
      </c>
      <c r="D223" s="44" t="inlineStr">
        <is>
          <t>Offshore Wind</t>
        </is>
      </c>
      <c r="E223" s="44">
        <f>LOOKUP(D223,$U$2:$V$15,$V$2:$V$15)</f>
        <v/>
      </c>
      <c r="F223" s="44" t="n">
        <v>0</v>
      </c>
      <c r="G223" s="44">
        <f>AVERAGE(F223,H223)</f>
        <v/>
      </c>
      <c r="H223" s="44" t="n">
        <v>0</v>
      </c>
      <c r="I223" s="44">
        <f>AVERAGE(H223,J223)</f>
        <v/>
      </c>
      <c r="J223" s="44" t="n">
        <v>0</v>
      </c>
      <c r="K223" s="44">
        <f>AVERAGE(J223,L223)</f>
        <v/>
      </c>
      <c r="L223" s="44" t="n">
        <v>0</v>
      </c>
      <c r="M223" s="44">
        <f>AVERAGE(L223,N223)</f>
        <v/>
      </c>
      <c r="N223" s="44" t="n">
        <v>0</v>
      </c>
      <c r="O223" s="44">
        <f>AVERAGE(N223,P223)</f>
        <v/>
      </c>
      <c r="P223" s="44" t="n">
        <v>0</v>
      </c>
      <c r="Q223" s="44">
        <f>AVERAGE(P223,R223)</f>
        <v/>
      </c>
      <c r="R223" s="44" t="n">
        <v>0</v>
      </c>
      <c r="S223" s="44" t="n"/>
      <c r="T223" s="44" t="n"/>
      <c r="U223" s="44" t="n"/>
      <c r="V223" s="44" t="n"/>
      <c r="W223" s="44" t="n"/>
      <c r="X223" s="44" t="n"/>
      <c r="Y223" s="44" t="n"/>
      <c r="Z223" s="44" t="n"/>
      <c r="AA223" s="44" t="n"/>
      <c r="AB223" s="44" t="n"/>
      <c r="AC223" s="44" t="n"/>
      <c r="AD223" s="44" t="n"/>
      <c r="AE223" s="44" t="n"/>
      <c r="AF223" s="44" t="n"/>
      <c r="AG223" s="44" t="n"/>
    </row>
    <row r="224" ht="15.75" customHeight="1" s="157">
      <c r="A224" s="44" t="n"/>
      <c r="B224" s="44" t="inlineStr">
        <is>
          <t>KY</t>
        </is>
      </c>
      <c r="C224" s="44" t="inlineStr">
        <is>
          <t>Generation</t>
        </is>
      </c>
      <c r="D224" s="44" t="inlineStr">
        <is>
          <t>Oil-Gas-Steam</t>
        </is>
      </c>
      <c r="E224" s="44">
        <f>LOOKUP(D224,$U$2:$V$15,$V$2:$V$15)</f>
        <v/>
      </c>
      <c r="F224" s="44" t="n">
        <v>95656.92576</v>
      </c>
      <c r="G224" s="44">
        <f>AVERAGE(F224,H224)</f>
        <v/>
      </c>
      <c r="H224" s="44" t="n">
        <v>99318.43488</v>
      </c>
      <c r="I224" s="44">
        <f>AVERAGE(H224,J224)</f>
        <v/>
      </c>
      <c r="J224" s="44" t="n">
        <v>99318.43488</v>
      </c>
      <c r="K224" s="44">
        <f>AVERAGE(J224,L224)</f>
        <v/>
      </c>
      <c r="L224" s="44" t="n">
        <v>99318.43488</v>
      </c>
      <c r="M224" s="44">
        <f>AVERAGE(L224,N224)</f>
        <v/>
      </c>
      <c r="N224" s="44" t="n">
        <v>99318.43488</v>
      </c>
      <c r="O224" s="44">
        <f>AVERAGE(N224,P224)</f>
        <v/>
      </c>
      <c r="P224" s="44" t="n">
        <v>99318.43488</v>
      </c>
      <c r="Q224" s="44">
        <f>AVERAGE(P224,R224)</f>
        <v/>
      </c>
      <c r="R224" s="44" t="n">
        <v>99318.43488</v>
      </c>
      <c r="S224" s="44" t="n"/>
      <c r="T224" s="44" t="n"/>
      <c r="U224" s="44" t="n"/>
      <c r="V224" s="44" t="n"/>
      <c r="W224" s="44" t="n"/>
      <c r="X224" s="44" t="n"/>
      <c r="Y224" s="44" t="n"/>
      <c r="Z224" s="44" t="n"/>
      <c r="AA224" s="44" t="n"/>
      <c r="AB224" s="44" t="n"/>
      <c r="AC224" s="44" t="n"/>
      <c r="AD224" s="44" t="n"/>
      <c r="AE224" s="44" t="n"/>
      <c r="AF224" s="44" t="n"/>
      <c r="AG224" s="44" t="n"/>
    </row>
    <row r="225" ht="15.75" customHeight="1" s="157">
      <c r="A225" s="44" t="n"/>
      <c r="B225" s="44" t="inlineStr">
        <is>
          <t>KY</t>
        </is>
      </c>
      <c r="C225" s="44" t="inlineStr">
        <is>
          <t>Generation</t>
        </is>
      </c>
      <c r="D225" s="44" t="inlineStr">
        <is>
          <t>Rooftop PV</t>
        </is>
      </c>
      <c r="E225" s="44">
        <f>LOOKUP(D225,$U$2:$V$15,$V$2:$V$15)</f>
        <v/>
      </c>
      <c r="F225" s="44" t="n">
        <v>22589.73788</v>
      </c>
      <c r="G225" s="44">
        <f>AVERAGE(F225,H225)</f>
        <v/>
      </c>
      <c r="H225" s="44" t="n">
        <v>28190.39817</v>
      </c>
      <c r="I225" s="44">
        <f>AVERAGE(H225,J225)</f>
        <v/>
      </c>
      <c r="J225" s="44" t="n">
        <v>34354.82652</v>
      </c>
      <c r="K225" s="44">
        <f>AVERAGE(J225,L225)</f>
        <v/>
      </c>
      <c r="L225" s="44" t="n">
        <v>42767.24318</v>
      </c>
      <c r="M225" s="44">
        <f>AVERAGE(L225,N225)</f>
        <v/>
      </c>
      <c r="N225" s="44" t="n">
        <v>55957.18801</v>
      </c>
      <c r="O225" s="44">
        <f>AVERAGE(N225,P225)</f>
        <v/>
      </c>
      <c r="P225" s="44" t="n">
        <v>75929.45564</v>
      </c>
      <c r="Q225" s="44">
        <f>AVERAGE(P225,R225)</f>
        <v/>
      </c>
      <c r="R225" s="44" t="n">
        <v>105689.1441</v>
      </c>
      <c r="S225" s="44" t="n"/>
      <c r="T225" s="44" t="n"/>
      <c r="U225" s="44" t="n"/>
      <c r="V225" s="44" t="n"/>
      <c r="W225" s="44" t="n"/>
      <c r="X225" s="44" t="n"/>
      <c r="Y225" s="44" t="n"/>
      <c r="Z225" s="44" t="n"/>
      <c r="AA225" s="44" t="n"/>
      <c r="AB225" s="44" t="n"/>
      <c r="AC225" s="44" t="n"/>
      <c r="AD225" s="44" t="n"/>
      <c r="AE225" s="44" t="n"/>
      <c r="AF225" s="44" t="n"/>
      <c r="AG225" s="44" t="n"/>
    </row>
    <row r="226" ht="15.75" customHeight="1" s="157">
      <c r="A226" s="44" t="n"/>
      <c r="B226" s="44" t="inlineStr">
        <is>
          <t>KY</t>
        </is>
      </c>
      <c r="C226" s="44" t="inlineStr">
        <is>
          <t>Generation</t>
        </is>
      </c>
      <c r="D226" s="44" t="inlineStr">
        <is>
          <t>Storage</t>
        </is>
      </c>
      <c r="E226" s="44">
        <f>LOOKUP(D226,$U$2:$V$15,$V$2:$V$15)</f>
        <v/>
      </c>
      <c r="F226" s="44" t="n">
        <v>0</v>
      </c>
      <c r="G226" s="44" t="n">
        <v>0</v>
      </c>
      <c r="H226" s="44" t="n">
        <v>0</v>
      </c>
      <c r="I226" s="44" t="n">
        <v>0</v>
      </c>
      <c r="J226" s="44" t="n">
        <v>0</v>
      </c>
      <c r="K226" s="44" t="n">
        <v>0</v>
      </c>
      <c r="L226" s="44" t="n">
        <v>0</v>
      </c>
      <c r="M226" s="44" t="n">
        <v>0</v>
      </c>
      <c r="N226" s="44" t="n">
        <v>0</v>
      </c>
      <c r="O226" s="44" t="n">
        <v>0</v>
      </c>
      <c r="P226" s="44" t="n">
        <v>0</v>
      </c>
      <c r="Q226" s="44" t="n">
        <v>0</v>
      </c>
      <c r="R226" s="44" t="n">
        <v>0</v>
      </c>
      <c r="S226" s="44" t="n"/>
      <c r="T226" s="44" t="n"/>
      <c r="U226" s="44" t="n"/>
      <c r="V226" s="44" t="n"/>
      <c r="W226" s="44" t="n"/>
      <c r="X226" s="44" t="n"/>
      <c r="Y226" s="44" t="n"/>
      <c r="Z226" s="44" t="n"/>
      <c r="AA226" s="44" t="n"/>
      <c r="AB226" s="44" t="n"/>
      <c r="AC226" s="44" t="n"/>
      <c r="AD226" s="44" t="n"/>
      <c r="AE226" s="44" t="n"/>
      <c r="AF226" s="44" t="n"/>
      <c r="AG226" s="44" t="n"/>
    </row>
    <row r="227" ht="15.75" customHeight="1" s="157">
      <c r="A227" s="44" t="n"/>
      <c r="B227" s="44" t="inlineStr">
        <is>
          <t>KY</t>
        </is>
      </c>
      <c r="C227" s="44" t="inlineStr">
        <is>
          <t>Generation</t>
        </is>
      </c>
      <c r="D227" s="44" t="inlineStr">
        <is>
          <t>Utility PV</t>
        </is>
      </c>
      <c r="E227" s="44">
        <f>LOOKUP(D227,$U$2:$V$15,$V$2:$V$15)</f>
        <v/>
      </c>
      <c r="F227" s="44" t="n">
        <v>54716.0816</v>
      </c>
      <c r="G227" s="44">
        <f>AVERAGE(F227,H227)</f>
        <v/>
      </c>
      <c r="H227" s="44" t="n">
        <v>54724.10139</v>
      </c>
      <c r="I227" s="44">
        <f>AVERAGE(H227,J227)</f>
        <v/>
      </c>
      <c r="J227" s="44" t="n">
        <v>54724.14475</v>
      </c>
      <c r="K227" s="44">
        <f>AVERAGE(J227,L227)</f>
        <v/>
      </c>
      <c r="L227" s="44" t="n">
        <v>54180.43311</v>
      </c>
      <c r="M227" s="44">
        <f>AVERAGE(L227,N227)</f>
        <v/>
      </c>
      <c r="N227" s="44" t="n">
        <v>1142504.018</v>
      </c>
      <c r="O227" s="44">
        <f>AVERAGE(N227,P227)</f>
        <v/>
      </c>
      <c r="P227" s="44" t="n">
        <v>3165446.692</v>
      </c>
      <c r="Q227" s="44">
        <f>AVERAGE(P227,R227)</f>
        <v/>
      </c>
      <c r="R227" s="44" t="n">
        <v>3765018.575</v>
      </c>
      <c r="S227" s="44" t="n"/>
      <c r="T227" s="44" t="n"/>
      <c r="U227" s="44" t="n"/>
      <c r="V227" s="44" t="n"/>
      <c r="W227" s="44" t="n"/>
      <c r="X227" s="44" t="n"/>
      <c r="Y227" s="44" t="n"/>
      <c r="Z227" s="44" t="n"/>
      <c r="AA227" s="44" t="n"/>
      <c r="AB227" s="44" t="n"/>
      <c r="AC227" s="44" t="n"/>
      <c r="AD227" s="44" t="n"/>
      <c r="AE227" s="44" t="n"/>
      <c r="AF227" s="44" t="n"/>
      <c r="AG227" s="44" t="n"/>
    </row>
    <row r="228" ht="15.75" customHeight="1" s="157">
      <c r="A228" s="44" t="n"/>
      <c r="B228" s="44" t="inlineStr">
        <is>
          <t>LA</t>
        </is>
      </c>
      <c r="C228" s="44" t="inlineStr">
        <is>
          <t>Generation</t>
        </is>
      </c>
      <c r="D228" s="44" t="inlineStr">
        <is>
          <t>Biopower</t>
        </is>
      </c>
      <c r="E228" s="44">
        <f>LOOKUP(D228,$U$2:$V$15,$V$2:$V$15)</f>
        <v/>
      </c>
      <c r="F228" s="44" t="n">
        <v>0</v>
      </c>
      <c r="G228" s="44">
        <f>AVERAGE(F228,H228)</f>
        <v/>
      </c>
      <c r="H228" s="44" t="n">
        <v>0</v>
      </c>
      <c r="I228" s="44">
        <f>AVERAGE(H228,J228)</f>
        <v/>
      </c>
      <c r="J228" s="44" t="n">
        <v>0</v>
      </c>
      <c r="K228" s="44">
        <f>AVERAGE(J228,L228)</f>
        <v/>
      </c>
      <c r="L228" s="44" t="n">
        <v>0</v>
      </c>
      <c r="M228" s="44">
        <f>AVERAGE(L228,N228)</f>
        <v/>
      </c>
      <c r="N228" s="44" t="n">
        <v>0</v>
      </c>
      <c r="O228" s="44">
        <f>AVERAGE(N228,P228)</f>
        <v/>
      </c>
      <c r="P228" s="44" t="n">
        <v>0</v>
      </c>
      <c r="Q228" s="44">
        <f>AVERAGE(P228,R228)</f>
        <v/>
      </c>
      <c r="R228" s="44" t="n">
        <v>0</v>
      </c>
      <c r="S228" s="44" t="n"/>
      <c r="T228" s="44" t="n"/>
      <c r="U228" s="44" t="n"/>
      <c r="V228" s="44" t="n"/>
      <c r="W228" s="44" t="n"/>
      <c r="X228" s="44" t="n"/>
      <c r="Y228" s="44" t="n"/>
      <c r="Z228" s="44" t="n"/>
      <c r="AA228" s="44" t="n"/>
      <c r="AB228" s="44" t="n"/>
      <c r="AC228" s="44" t="n"/>
      <c r="AD228" s="44" t="n"/>
      <c r="AE228" s="44" t="n"/>
      <c r="AF228" s="44" t="n"/>
      <c r="AG228" s="44" t="n"/>
    </row>
    <row r="229" ht="15.75" customHeight="1" s="157">
      <c r="A229" s="44" t="n"/>
      <c r="B229" s="44" t="inlineStr">
        <is>
          <t>LA</t>
        </is>
      </c>
      <c r="C229" s="44" t="inlineStr">
        <is>
          <t>Generation</t>
        </is>
      </c>
      <c r="D229" s="44" t="inlineStr">
        <is>
          <t>Coal</t>
        </is>
      </c>
      <c r="E229" s="44">
        <f>LOOKUP(D229,$U$2:$V$15,$V$2:$V$15)</f>
        <v/>
      </c>
      <c r="F229" s="44" t="n">
        <v>5401593.271</v>
      </c>
      <c r="G229" s="44">
        <f>AVERAGE(F229,H229)</f>
        <v/>
      </c>
      <c r="H229" s="44" t="n">
        <v>4702612.284</v>
      </c>
      <c r="I229" s="44">
        <f>AVERAGE(H229,J229)</f>
        <v/>
      </c>
      <c r="J229" s="44" t="n">
        <v>1364939.567</v>
      </c>
      <c r="K229" s="44">
        <f>AVERAGE(J229,L229)</f>
        <v/>
      </c>
      <c r="L229" s="44" t="n">
        <v>1363229.836</v>
      </c>
      <c r="M229" s="44">
        <f>AVERAGE(L229,N229)</f>
        <v/>
      </c>
      <c r="N229" s="44" t="n">
        <v>956336.7601</v>
      </c>
      <c r="O229" s="44">
        <f>AVERAGE(N229,P229)</f>
        <v/>
      </c>
      <c r="P229" s="44" t="n">
        <v>1250210.201</v>
      </c>
      <c r="Q229" s="44">
        <f>AVERAGE(P229,R229)</f>
        <v/>
      </c>
      <c r="R229" s="44" t="n">
        <v>1919260.306</v>
      </c>
      <c r="S229" s="44" t="n"/>
      <c r="T229" s="44" t="n"/>
      <c r="U229" s="44" t="n"/>
      <c r="V229" s="44" t="n"/>
      <c r="W229" s="44" t="n"/>
      <c r="X229" s="44" t="n"/>
      <c r="Y229" s="44" t="n"/>
      <c r="Z229" s="44" t="n"/>
      <c r="AA229" s="44" t="n"/>
      <c r="AB229" s="44" t="n"/>
      <c r="AC229" s="44" t="n"/>
      <c r="AD229" s="44" t="n"/>
      <c r="AE229" s="44" t="n"/>
      <c r="AF229" s="44" t="n"/>
      <c r="AG229" s="44" t="n"/>
    </row>
    <row r="230" ht="15.75" customHeight="1" s="157">
      <c r="A230" s="44" t="n"/>
      <c r="B230" s="44" t="inlineStr">
        <is>
          <t>LA</t>
        </is>
      </c>
      <c r="C230" s="44" t="inlineStr">
        <is>
          <t>Generation</t>
        </is>
      </c>
      <c r="D230" s="44" t="inlineStr">
        <is>
          <t>CSP</t>
        </is>
      </c>
      <c r="E230" s="44">
        <f>LOOKUP(D230,$U$2:$V$15,$V$2:$V$15)</f>
        <v/>
      </c>
      <c r="F230" s="44" t="n">
        <v>0</v>
      </c>
      <c r="G230" s="44">
        <f>AVERAGE(F230,H230)</f>
        <v/>
      </c>
      <c r="H230" s="44" t="n">
        <v>0</v>
      </c>
      <c r="I230" s="44">
        <f>AVERAGE(H230,J230)</f>
        <v/>
      </c>
      <c r="J230" s="44" t="n">
        <v>0</v>
      </c>
      <c r="K230" s="44">
        <f>AVERAGE(J230,L230)</f>
        <v/>
      </c>
      <c r="L230" s="44" t="n">
        <v>0</v>
      </c>
      <c r="M230" s="44">
        <f>AVERAGE(L230,N230)</f>
        <v/>
      </c>
      <c r="N230" s="44" t="n">
        <v>0</v>
      </c>
      <c r="O230" s="44">
        <f>AVERAGE(N230,P230)</f>
        <v/>
      </c>
      <c r="P230" s="44" t="n">
        <v>0</v>
      </c>
      <c r="Q230" s="44">
        <f>AVERAGE(P230,R230)</f>
        <v/>
      </c>
      <c r="R230" s="44" t="n">
        <v>0</v>
      </c>
      <c r="S230" s="44" t="n"/>
      <c r="T230" s="44" t="n"/>
      <c r="U230" s="44" t="n"/>
      <c r="V230" s="44" t="n"/>
      <c r="W230" s="44" t="n"/>
      <c r="X230" s="44" t="n"/>
      <c r="Y230" s="44" t="n"/>
      <c r="Z230" s="44" t="n"/>
      <c r="AA230" s="44" t="n"/>
      <c r="AB230" s="44" t="n"/>
      <c r="AC230" s="44" t="n"/>
      <c r="AD230" s="44" t="n"/>
      <c r="AE230" s="44" t="n"/>
      <c r="AF230" s="44" t="n"/>
      <c r="AG230" s="44" t="n"/>
    </row>
    <row r="231" ht="15.75" customHeight="1" s="157">
      <c r="A231" s="44" t="n"/>
      <c r="B231" s="44" t="inlineStr">
        <is>
          <t>LA</t>
        </is>
      </c>
      <c r="C231" s="44" t="inlineStr">
        <is>
          <t>Generation</t>
        </is>
      </c>
      <c r="D231" s="44" t="inlineStr">
        <is>
          <t>Geothermal</t>
        </is>
      </c>
      <c r="E231" s="44">
        <f>LOOKUP(D231,$U$2:$V$15,$V$2:$V$15)</f>
        <v/>
      </c>
      <c r="F231" s="44" t="n">
        <v>0</v>
      </c>
      <c r="G231" s="44">
        <f>AVERAGE(F231,H231)</f>
        <v/>
      </c>
      <c r="H231" s="44" t="n">
        <v>0</v>
      </c>
      <c r="I231" s="44">
        <f>AVERAGE(H231,J231)</f>
        <v/>
      </c>
      <c r="J231" s="44" t="n">
        <v>0</v>
      </c>
      <c r="K231" s="44">
        <f>AVERAGE(J231,L231)</f>
        <v/>
      </c>
      <c r="L231" s="44" t="n">
        <v>0</v>
      </c>
      <c r="M231" s="44">
        <f>AVERAGE(L231,N231)</f>
        <v/>
      </c>
      <c r="N231" s="44" t="n">
        <v>0</v>
      </c>
      <c r="O231" s="44">
        <f>AVERAGE(N231,P231)</f>
        <v/>
      </c>
      <c r="P231" s="44" t="n">
        <v>0</v>
      </c>
      <c r="Q231" s="44">
        <f>AVERAGE(P231,R231)</f>
        <v/>
      </c>
      <c r="R231" s="44" t="n">
        <v>0</v>
      </c>
      <c r="S231" s="44" t="n"/>
      <c r="T231" s="44" t="n"/>
      <c r="U231" s="44" t="n"/>
      <c r="V231" s="44" t="n"/>
      <c r="W231" s="44" t="n"/>
      <c r="X231" s="44" t="n"/>
      <c r="Y231" s="44" t="n"/>
      <c r="Z231" s="44" t="n"/>
      <c r="AA231" s="44" t="n"/>
      <c r="AB231" s="44" t="n"/>
      <c r="AC231" s="44" t="n"/>
      <c r="AD231" s="44" t="n"/>
      <c r="AE231" s="44" t="n"/>
      <c r="AF231" s="44" t="n"/>
      <c r="AG231" s="44" t="n"/>
    </row>
    <row r="232" ht="15.75" customHeight="1" s="157">
      <c r="A232" s="44" t="n"/>
      <c r="B232" s="44" t="inlineStr">
        <is>
          <t>LA</t>
        </is>
      </c>
      <c r="C232" s="44" t="inlineStr">
        <is>
          <t>Generation</t>
        </is>
      </c>
      <c r="D232" s="44" t="inlineStr">
        <is>
          <t>Hydro</t>
        </is>
      </c>
      <c r="E232" s="44">
        <f>LOOKUP(D232,$U$2:$V$15,$V$2:$V$15)</f>
        <v/>
      </c>
      <c r="F232" s="44" t="n">
        <v>888522.7328999999</v>
      </c>
      <c r="G232" s="44">
        <f>AVERAGE(F232,H232)</f>
        <v/>
      </c>
      <c r="H232" s="44" t="n">
        <v>888522.7328999999</v>
      </c>
      <c r="I232" s="44">
        <f>AVERAGE(H232,J232)</f>
        <v/>
      </c>
      <c r="J232" s="44" t="n">
        <v>888522.7328999999</v>
      </c>
      <c r="K232" s="44">
        <f>AVERAGE(J232,L232)</f>
        <v/>
      </c>
      <c r="L232" s="44" t="n">
        <v>888522.7328999999</v>
      </c>
      <c r="M232" s="44">
        <f>AVERAGE(L232,N232)</f>
        <v/>
      </c>
      <c r="N232" s="44" t="n">
        <v>888522.7328999999</v>
      </c>
      <c r="O232" s="44">
        <f>AVERAGE(N232,P232)</f>
        <v/>
      </c>
      <c r="P232" s="44" t="n">
        <v>888522.7328999999</v>
      </c>
      <c r="Q232" s="44">
        <f>AVERAGE(P232,R232)</f>
        <v/>
      </c>
      <c r="R232" s="44" t="n">
        <v>888522.7328999999</v>
      </c>
      <c r="S232" s="44" t="n"/>
      <c r="T232" s="44" t="n"/>
      <c r="U232" s="44" t="n"/>
      <c r="V232" s="44" t="n"/>
      <c r="W232" s="44" t="n"/>
      <c r="X232" s="44" t="n"/>
      <c r="Y232" s="44" t="n"/>
      <c r="Z232" s="44" t="n"/>
      <c r="AA232" s="44" t="n"/>
      <c r="AB232" s="44" t="n"/>
      <c r="AC232" s="44" t="n"/>
      <c r="AD232" s="44" t="n"/>
      <c r="AE232" s="44" t="n"/>
      <c r="AF232" s="44" t="n"/>
      <c r="AG232" s="44" t="n"/>
    </row>
    <row r="233" ht="15.75" customHeight="1" s="157">
      <c r="A233" s="44" t="n"/>
      <c r="B233" s="44" t="inlineStr">
        <is>
          <t>LA</t>
        </is>
      </c>
      <c r="C233" s="44" t="inlineStr">
        <is>
          <t>Generation</t>
        </is>
      </c>
      <c r="D233" s="44" t="inlineStr">
        <is>
          <t>Imports</t>
        </is>
      </c>
      <c r="E233" s="44">
        <f>LOOKUP(D233,$U$2:$V$15,$V$2:$V$15)</f>
        <v/>
      </c>
      <c r="F233" s="44" t="n">
        <v>0</v>
      </c>
      <c r="G233" s="44">
        <f>AVERAGE(F233,H233)</f>
        <v/>
      </c>
      <c r="H233" s="44" t="n">
        <v>0</v>
      </c>
      <c r="I233" s="44">
        <f>AVERAGE(H233,J233)</f>
        <v/>
      </c>
      <c r="J233" s="44" t="n">
        <v>0</v>
      </c>
      <c r="K233" s="44">
        <f>AVERAGE(J233,L233)</f>
        <v/>
      </c>
      <c r="L233" s="44" t="n">
        <v>0</v>
      </c>
      <c r="M233" s="44">
        <f>AVERAGE(L233,N233)</f>
        <v/>
      </c>
      <c r="N233" s="44" t="n">
        <v>0</v>
      </c>
      <c r="O233" s="44">
        <f>AVERAGE(N233,P233)</f>
        <v/>
      </c>
      <c r="P233" s="44" t="n">
        <v>0</v>
      </c>
      <c r="Q233" s="44">
        <f>AVERAGE(P233,R233)</f>
        <v/>
      </c>
      <c r="R233" s="44" t="n">
        <v>0</v>
      </c>
      <c r="S233" s="44" t="n"/>
      <c r="T233" s="44" t="n"/>
      <c r="U233" s="44" t="n"/>
      <c r="V233" s="44" t="n"/>
      <c r="W233" s="44" t="n"/>
      <c r="X233" s="44" t="n"/>
      <c r="Y233" s="44" t="n"/>
      <c r="Z233" s="44" t="n"/>
      <c r="AA233" s="44" t="n"/>
      <c r="AB233" s="44" t="n"/>
      <c r="AC233" s="44" t="n"/>
      <c r="AD233" s="44" t="n"/>
      <c r="AE233" s="44" t="n"/>
      <c r="AF233" s="44" t="n"/>
      <c r="AG233" s="44" t="n"/>
    </row>
    <row r="234" ht="15.75" customHeight="1" s="157">
      <c r="A234" s="44" t="n"/>
      <c r="B234" s="44" t="inlineStr">
        <is>
          <t>LA</t>
        </is>
      </c>
      <c r="C234" s="44" t="inlineStr">
        <is>
          <t>Generation</t>
        </is>
      </c>
      <c r="D234" s="44" t="inlineStr">
        <is>
          <t>Land-based Wind</t>
        </is>
      </c>
      <c r="E234" s="44">
        <f>LOOKUP(D234,$U$2:$V$15,$V$2:$V$15)</f>
        <v/>
      </c>
      <c r="F234" s="44" t="n">
        <v>0</v>
      </c>
      <c r="G234" s="44">
        <f>AVERAGE(F234,H234)</f>
        <v/>
      </c>
      <c r="H234" s="44" t="n">
        <v>0</v>
      </c>
      <c r="I234" s="44">
        <f>AVERAGE(H234,J234)</f>
        <v/>
      </c>
      <c r="J234" s="44" t="n">
        <v>0</v>
      </c>
      <c r="K234" s="44">
        <f>AVERAGE(J234,L234)</f>
        <v/>
      </c>
      <c r="L234" s="44" t="n">
        <v>0</v>
      </c>
      <c r="M234" s="44">
        <f>AVERAGE(L234,N234)</f>
        <v/>
      </c>
      <c r="N234" s="44" t="n">
        <v>0</v>
      </c>
      <c r="O234" s="44">
        <f>AVERAGE(N234,P234)</f>
        <v/>
      </c>
      <c r="P234" s="44" t="n">
        <v>0</v>
      </c>
      <c r="Q234" s="44">
        <f>AVERAGE(P234,R234)</f>
        <v/>
      </c>
      <c r="R234" s="44" t="n">
        <v>0</v>
      </c>
      <c r="S234" s="44" t="n"/>
      <c r="T234" s="44" t="n"/>
      <c r="U234" s="44" t="n"/>
      <c r="V234" s="44" t="n"/>
      <c r="W234" s="44" t="n"/>
      <c r="X234" s="44" t="n"/>
      <c r="Y234" s="44" t="n"/>
      <c r="Z234" s="44" t="n"/>
      <c r="AA234" s="44" t="n"/>
      <c r="AB234" s="44" t="n"/>
      <c r="AC234" s="44" t="n"/>
      <c r="AD234" s="44" t="n"/>
      <c r="AE234" s="44" t="n"/>
      <c r="AF234" s="44" t="n"/>
      <c r="AG234" s="44" t="n"/>
    </row>
    <row r="235" ht="15.75" customHeight="1" s="157">
      <c r="A235" s="44" t="n"/>
      <c r="B235" s="44" t="inlineStr">
        <is>
          <t>LA</t>
        </is>
      </c>
      <c r="C235" s="44" t="inlineStr">
        <is>
          <t>Generation</t>
        </is>
      </c>
      <c r="D235" s="44" t="inlineStr">
        <is>
          <t>NG-CC</t>
        </is>
      </c>
      <c r="E235" s="44">
        <f>LOOKUP(D235,$U$2:$V$15,$V$2:$V$15)</f>
        <v/>
      </c>
      <c r="F235" s="44" t="n">
        <v>30243175.47</v>
      </c>
      <c r="G235" s="44">
        <f>AVERAGE(F235,H235)</f>
        <v/>
      </c>
      <c r="H235" s="44" t="n">
        <v>50167804.67</v>
      </c>
      <c r="I235" s="44">
        <f>AVERAGE(H235,J235)</f>
        <v/>
      </c>
      <c r="J235" s="44" t="n">
        <v>87581815.13</v>
      </c>
      <c r="K235" s="44">
        <f>AVERAGE(J235,L235)</f>
        <v/>
      </c>
      <c r="L235" s="44" t="n">
        <v>102710794.7</v>
      </c>
      <c r="M235" s="44">
        <f>AVERAGE(L235,N235)</f>
        <v/>
      </c>
      <c r="N235" s="44" t="n">
        <v>108731034.4</v>
      </c>
      <c r="O235" s="44">
        <f>AVERAGE(N235,P235)</f>
        <v/>
      </c>
      <c r="P235" s="44" t="n">
        <v>111209890.2</v>
      </c>
      <c r="Q235" s="44">
        <f>AVERAGE(P235,R235)</f>
        <v/>
      </c>
      <c r="R235" s="44" t="n">
        <v>111356642.8</v>
      </c>
      <c r="S235" s="44" t="n"/>
      <c r="T235" s="44" t="n"/>
      <c r="U235" s="44" t="n"/>
      <c r="V235" s="44" t="n"/>
      <c r="W235" s="44" t="n"/>
      <c r="X235" s="44" t="n"/>
      <c r="Y235" s="44" t="n"/>
      <c r="Z235" s="44" t="n"/>
      <c r="AA235" s="44" t="n"/>
      <c r="AB235" s="44" t="n"/>
      <c r="AC235" s="44" t="n"/>
      <c r="AD235" s="44" t="n"/>
      <c r="AE235" s="44" t="n"/>
      <c r="AF235" s="44" t="n"/>
      <c r="AG235" s="44" t="n"/>
    </row>
    <row r="236" ht="15.75" customHeight="1" s="157">
      <c r="A236" s="44" t="n"/>
      <c r="B236" s="44" t="inlineStr">
        <is>
          <t>LA</t>
        </is>
      </c>
      <c r="C236" s="44" t="inlineStr">
        <is>
          <t>Generation</t>
        </is>
      </c>
      <c r="D236" s="44" t="inlineStr">
        <is>
          <t>NG-CT</t>
        </is>
      </c>
      <c r="E236" s="44">
        <f>LOOKUP(D236,$U$2:$V$15,$V$2:$V$15)</f>
        <v/>
      </c>
      <c r="F236" s="44" t="n">
        <v>81234.61377</v>
      </c>
      <c r="G236" s="44">
        <f>AVERAGE(F236,H236)</f>
        <v/>
      </c>
      <c r="H236" s="44" t="n">
        <v>125896.1514</v>
      </c>
      <c r="I236" s="44">
        <f>AVERAGE(H236,J236)</f>
        <v/>
      </c>
      <c r="J236" s="44" t="n">
        <v>106835.0945</v>
      </c>
      <c r="K236" s="44">
        <f>AVERAGE(J236,L236)</f>
        <v/>
      </c>
      <c r="L236" s="44" t="n">
        <v>53132.72</v>
      </c>
      <c r="M236" s="44">
        <f>AVERAGE(L236,N236)</f>
        <v/>
      </c>
      <c r="N236" s="44" t="n">
        <v>51541.92</v>
      </c>
      <c r="O236" s="44">
        <f>AVERAGE(N236,P236)</f>
        <v/>
      </c>
      <c r="P236" s="44" t="n">
        <v>51541.92</v>
      </c>
      <c r="Q236" s="44">
        <f>AVERAGE(P236,R236)</f>
        <v/>
      </c>
      <c r="R236" s="44" t="n">
        <v>44247.52</v>
      </c>
      <c r="S236" s="44" t="n"/>
      <c r="T236" s="44" t="n"/>
      <c r="U236" s="44" t="n"/>
      <c r="V236" s="44" t="n"/>
      <c r="W236" s="44" t="n"/>
      <c r="X236" s="44" t="n"/>
      <c r="Y236" s="44" t="n"/>
      <c r="Z236" s="44" t="n"/>
      <c r="AA236" s="44" t="n"/>
      <c r="AB236" s="44" t="n"/>
      <c r="AC236" s="44" t="n"/>
      <c r="AD236" s="44" t="n"/>
      <c r="AE236" s="44" t="n"/>
      <c r="AF236" s="44" t="n"/>
      <c r="AG236" s="44" t="n"/>
    </row>
    <row r="237" ht="15.75" customHeight="1" s="157">
      <c r="A237" s="44" t="n"/>
      <c r="B237" s="44" t="inlineStr">
        <is>
          <t>LA</t>
        </is>
      </c>
      <c r="C237" s="44" t="inlineStr">
        <is>
          <t>Generation</t>
        </is>
      </c>
      <c r="D237" s="44" t="inlineStr">
        <is>
          <t>Nuclear</t>
        </is>
      </c>
      <c r="E237" s="44">
        <f>LOOKUP(D237,$U$2:$V$15,$V$2:$V$15)</f>
        <v/>
      </c>
      <c r="F237" s="44" t="n">
        <v>16860779.26</v>
      </c>
      <c r="G237" s="44">
        <f>AVERAGE(F237,H237)</f>
        <v/>
      </c>
      <c r="H237" s="44" t="n">
        <v>16860779.26</v>
      </c>
      <c r="I237" s="44">
        <f>AVERAGE(H237,J237)</f>
        <v/>
      </c>
      <c r="J237" s="44" t="n">
        <v>16860779.26</v>
      </c>
      <c r="K237" s="44">
        <f>AVERAGE(J237,L237)</f>
        <v/>
      </c>
      <c r="L237" s="44" t="n">
        <v>16860779.26</v>
      </c>
      <c r="M237" s="44">
        <f>AVERAGE(L237,N237)</f>
        <v/>
      </c>
      <c r="N237" s="44" t="n">
        <v>16860779.26</v>
      </c>
      <c r="O237" s="44">
        <f>AVERAGE(N237,P237)</f>
        <v/>
      </c>
      <c r="P237" s="44" t="n">
        <v>16860779.26</v>
      </c>
      <c r="Q237" s="44">
        <f>AVERAGE(P237,R237)</f>
        <v/>
      </c>
      <c r="R237" s="44" t="n">
        <v>16860779.26</v>
      </c>
      <c r="S237" s="44" t="n"/>
      <c r="T237" s="44" t="n"/>
      <c r="U237" s="44" t="n"/>
      <c r="V237" s="44" t="n"/>
      <c r="W237" s="44" t="n"/>
      <c r="X237" s="44" t="n"/>
      <c r="Y237" s="44" t="n"/>
      <c r="Z237" s="44" t="n"/>
      <c r="AA237" s="44" t="n"/>
      <c r="AB237" s="44" t="n"/>
      <c r="AC237" s="44" t="n"/>
      <c r="AD237" s="44" t="n"/>
      <c r="AE237" s="44" t="n"/>
      <c r="AF237" s="44" t="n"/>
      <c r="AG237" s="44" t="n"/>
    </row>
    <row r="238" ht="15.75" customHeight="1" s="157">
      <c r="A238" s="44" t="n"/>
      <c r="B238" s="44" t="inlineStr">
        <is>
          <t>LA</t>
        </is>
      </c>
      <c r="C238" s="44" t="inlineStr">
        <is>
          <t>Generation</t>
        </is>
      </c>
      <c r="D238" s="44" t="inlineStr">
        <is>
          <t>Offshore Wind</t>
        </is>
      </c>
      <c r="E238" s="44">
        <f>LOOKUP(D238,$U$2:$V$15,$V$2:$V$15)</f>
        <v/>
      </c>
      <c r="F238" s="44" t="n">
        <v>0</v>
      </c>
      <c r="G238" s="44">
        <f>AVERAGE(F238,H238)</f>
        <v/>
      </c>
      <c r="H238" s="44" t="n">
        <v>0</v>
      </c>
      <c r="I238" s="44">
        <f>AVERAGE(H238,J238)</f>
        <v/>
      </c>
      <c r="J238" s="44" t="n">
        <v>0</v>
      </c>
      <c r="K238" s="44">
        <f>AVERAGE(J238,L238)</f>
        <v/>
      </c>
      <c r="L238" s="44" t="n">
        <v>0</v>
      </c>
      <c r="M238" s="44">
        <f>AVERAGE(L238,N238)</f>
        <v/>
      </c>
      <c r="N238" s="44" t="n">
        <v>0</v>
      </c>
      <c r="O238" s="44">
        <f>AVERAGE(N238,P238)</f>
        <v/>
      </c>
      <c r="P238" s="44" t="n">
        <v>0</v>
      </c>
      <c r="Q238" s="44">
        <f>AVERAGE(P238,R238)</f>
        <v/>
      </c>
      <c r="R238" s="44" t="n">
        <v>0</v>
      </c>
      <c r="S238" s="44" t="n"/>
      <c r="T238" s="44" t="n"/>
      <c r="U238" s="44" t="n"/>
      <c r="V238" s="44" t="n"/>
      <c r="W238" s="44" t="n"/>
      <c r="X238" s="44" t="n"/>
      <c r="Y238" s="44" t="n"/>
      <c r="Z238" s="44" t="n"/>
      <c r="AA238" s="44" t="n"/>
      <c r="AB238" s="44" t="n"/>
      <c r="AC238" s="44" t="n"/>
      <c r="AD238" s="44" t="n"/>
      <c r="AE238" s="44" t="n"/>
      <c r="AF238" s="44" t="n"/>
      <c r="AG238" s="44" t="n"/>
    </row>
    <row r="239" ht="15.75" customHeight="1" s="157">
      <c r="A239" s="44" t="n"/>
      <c r="B239" s="44" t="inlineStr">
        <is>
          <t>LA</t>
        </is>
      </c>
      <c r="C239" s="44" t="inlineStr">
        <is>
          <t>Generation</t>
        </is>
      </c>
      <c r="D239" s="44" t="inlineStr">
        <is>
          <t>Oil-Gas-Steam</t>
        </is>
      </c>
      <c r="E239" s="44">
        <f>LOOKUP(D239,$U$2:$V$15,$V$2:$V$15)</f>
        <v/>
      </c>
      <c r="F239" s="44" t="n">
        <v>906227.4992</v>
      </c>
      <c r="G239" s="44">
        <f>AVERAGE(F239,H239)</f>
        <v/>
      </c>
      <c r="H239" s="44" t="n">
        <v>0</v>
      </c>
      <c r="I239" s="44">
        <f>AVERAGE(H239,J239)</f>
        <v/>
      </c>
      <c r="J239" s="44" t="n">
        <v>0</v>
      </c>
      <c r="K239" s="44">
        <f>AVERAGE(J239,L239)</f>
        <v/>
      </c>
      <c r="L239" s="44" t="n">
        <v>0</v>
      </c>
      <c r="M239" s="44">
        <f>AVERAGE(L239,N239)</f>
        <v/>
      </c>
      <c r="N239" s="44" t="n">
        <v>0</v>
      </c>
      <c r="O239" s="44">
        <f>AVERAGE(N239,P239)</f>
        <v/>
      </c>
      <c r="P239" s="44" t="n">
        <v>0</v>
      </c>
      <c r="Q239" s="44">
        <f>AVERAGE(P239,R239)</f>
        <v/>
      </c>
      <c r="R239" s="44" t="n">
        <v>0</v>
      </c>
      <c r="S239" s="44" t="n"/>
      <c r="T239" s="44" t="n"/>
      <c r="U239" s="44" t="n"/>
      <c r="V239" s="44" t="n"/>
      <c r="W239" s="44" t="n"/>
      <c r="X239" s="44" t="n"/>
      <c r="Y239" s="44" t="n"/>
      <c r="Z239" s="44" t="n"/>
      <c r="AA239" s="44" t="n"/>
      <c r="AB239" s="44" t="n"/>
      <c r="AC239" s="44" t="n"/>
      <c r="AD239" s="44" t="n"/>
      <c r="AE239" s="44" t="n"/>
      <c r="AF239" s="44" t="n"/>
      <c r="AG239" s="44" t="n"/>
    </row>
    <row r="240" ht="15.75" customHeight="1" s="157">
      <c r="A240" s="44" t="n"/>
      <c r="B240" s="44" t="inlineStr">
        <is>
          <t>LA</t>
        </is>
      </c>
      <c r="C240" s="44" t="inlineStr">
        <is>
          <t>Generation</t>
        </is>
      </c>
      <c r="D240" s="44" t="inlineStr">
        <is>
          <t>Rooftop PV</t>
        </is>
      </c>
      <c r="E240" s="44">
        <f>LOOKUP(D240,$U$2:$V$15,$V$2:$V$15)</f>
        <v/>
      </c>
      <c r="F240" s="44" t="n">
        <v>133241.5749</v>
      </c>
      <c r="G240" s="44">
        <f>AVERAGE(F240,H240)</f>
        <v/>
      </c>
      <c r="H240" s="44" t="n">
        <v>400496.8527</v>
      </c>
      <c r="I240" s="44">
        <f>AVERAGE(H240,J240)</f>
        <v/>
      </c>
      <c r="J240" s="44" t="n">
        <v>419101.0857</v>
      </c>
      <c r="K240" s="44">
        <f>AVERAGE(J240,L240)</f>
        <v/>
      </c>
      <c r="L240" s="44" t="n">
        <v>436658.2035</v>
      </c>
      <c r="M240" s="44">
        <f>AVERAGE(L240,N240)</f>
        <v/>
      </c>
      <c r="N240" s="44" t="n">
        <v>527919.5876</v>
      </c>
      <c r="O240" s="44">
        <f>AVERAGE(N240,P240)</f>
        <v/>
      </c>
      <c r="P240" s="44" t="n">
        <v>696917.1416</v>
      </c>
      <c r="Q240" s="44">
        <f>AVERAGE(P240,R240)</f>
        <v/>
      </c>
      <c r="R240" s="44" t="n">
        <v>934442.8541999999</v>
      </c>
      <c r="S240" s="44" t="n"/>
      <c r="T240" s="44" t="n"/>
      <c r="U240" s="44" t="n"/>
      <c r="V240" s="44" t="n"/>
      <c r="W240" s="44" t="n"/>
      <c r="X240" s="44" t="n"/>
      <c r="Y240" s="44" t="n"/>
      <c r="Z240" s="44" t="n"/>
      <c r="AA240" s="44" t="n"/>
      <c r="AB240" s="44" t="n"/>
      <c r="AC240" s="44" t="n"/>
      <c r="AD240" s="44" t="n"/>
      <c r="AE240" s="44" t="n"/>
      <c r="AF240" s="44" t="n"/>
      <c r="AG240" s="44" t="n"/>
    </row>
    <row r="241" ht="15.75" customHeight="1" s="157">
      <c r="A241" s="44" t="n"/>
      <c r="B241" s="44" t="inlineStr">
        <is>
          <t>LA</t>
        </is>
      </c>
      <c r="C241" s="44" t="inlineStr">
        <is>
          <t>Generation</t>
        </is>
      </c>
      <c r="D241" s="44" t="inlineStr">
        <is>
          <t>Storage</t>
        </is>
      </c>
      <c r="E241" s="44">
        <f>LOOKUP(D241,$U$2:$V$15,$V$2:$V$15)</f>
        <v/>
      </c>
      <c r="F241" s="44" t="n">
        <v>0</v>
      </c>
      <c r="G241" s="44" t="n">
        <v>0</v>
      </c>
      <c r="H241" s="44" t="n">
        <v>0</v>
      </c>
      <c r="I241" s="44" t="n">
        <v>0</v>
      </c>
      <c r="J241" s="44" t="n">
        <v>0</v>
      </c>
      <c r="K241" s="44" t="n">
        <v>0</v>
      </c>
      <c r="L241" s="44" t="n">
        <v>0</v>
      </c>
      <c r="M241" s="44" t="n">
        <v>0</v>
      </c>
      <c r="N241" s="44" t="n">
        <v>0</v>
      </c>
      <c r="O241" s="44" t="n">
        <v>0</v>
      </c>
      <c r="P241" s="44" t="n">
        <v>0</v>
      </c>
      <c r="Q241" s="44" t="n">
        <v>0</v>
      </c>
      <c r="R241" s="44" t="n">
        <v>0</v>
      </c>
      <c r="S241" s="44" t="n"/>
      <c r="T241" s="44" t="n"/>
      <c r="U241" s="44" t="n"/>
      <c r="V241" s="44" t="n"/>
      <c r="W241" s="44" t="n"/>
      <c r="X241" s="44" t="n"/>
      <c r="Y241" s="44" t="n"/>
      <c r="Z241" s="44" t="n"/>
      <c r="AA241" s="44" t="n"/>
      <c r="AB241" s="44" t="n"/>
      <c r="AC241" s="44" t="n"/>
      <c r="AD241" s="44" t="n"/>
      <c r="AE241" s="44" t="n"/>
      <c r="AF241" s="44" t="n"/>
      <c r="AG241" s="44" t="n"/>
    </row>
    <row r="242" ht="15.75" customHeight="1" s="157">
      <c r="A242" s="44" t="n"/>
      <c r="B242" s="44" t="inlineStr">
        <is>
          <t>LA</t>
        </is>
      </c>
      <c r="C242" s="44" t="inlineStr">
        <is>
          <t>Generation</t>
        </is>
      </c>
      <c r="D242" s="44" t="inlineStr">
        <is>
          <t>Utility PV</t>
        </is>
      </c>
      <c r="E242" s="44">
        <f>LOOKUP(D242,$U$2:$V$15,$V$2:$V$15)</f>
        <v/>
      </c>
      <c r="F242" s="44" t="n">
        <v>2523.141478</v>
      </c>
      <c r="G242" s="44">
        <f>AVERAGE(F242,H242)</f>
        <v/>
      </c>
      <c r="H242" s="44" t="n">
        <v>117211.3905</v>
      </c>
      <c r="I242" s="44">
        <f>AVERAGE(H242,J242)</f>
        <v/>
      </c>
      <c r="J242" s="44" t="n">
        <v>117211.3905</v>
      </c>
      <c r="K242" s="44">
        <f>AVERAGE(J242,L242)</f>
        <v/>
      </c>
      <c r="L242" s="44" t="n">
        <v>116039.2892</v>
      </c>
      <c r="M242" s="44">
        <f>AVERAGE(L242,N242)</f>
        <v/>
      </c>
      <c r="N242" s="44" t="n">
        <v>1527947.83</v>
      </c>
      <c r="O242" s="44">
        <f>AVERAGE(N242,P242)</f>
        <v/>
      </c>
      <c r="P242" s="44" t="n">
        <v>1553060.472</v>
      </c>
      <c r="Q242" s="44">
        <f>AVERAGE(P242,R242)</f>
        <v/>
      </c>
      <c r="R242" s="44" t="n">
        <v>1594241.056</v>
      </c>
      <c r="S242" s="44" t="n"/>
      <c r="T242" s="44" t="n"/>
      <c r="U242" s="44" t="n"/>
      <c r="V242" s="44" t="n"/>
      <c r="W242" s="44" t="n"/>
      <c r="X242" s="44" t="n"/>
      <c r="Y242" s="44" t="n"/>
      <c r="Z242" s="44" t="n"/>
      <c r="AA242" s="44" t="n"/>
      <c r="AB242" s="44" t="n"/>
      <c r="AC242" s="44" t="n"/>
      <c r="AD242" s="44" t="n"/>
      <c r="AE242" s="44" t="n"/>
      <c r="AF242" s="44" t="n"/>
      <c r="AG242" s="44" t="n"/>
    </row>
    <row r="243" ht="15.75" customHeight="1" s="157">
      <c r="A243" s="44" t="n"/>
      <c r="B243" s="44" t="inlineStr">
        <is>
          <t>MA</t>
        </is>
      </c>
      <c r="C243" s="44" t="inlineStr">
        <is>
          <t>Generation</t>
        </is>
      </c>
      <c r="D243" s="44" t="inlineStr">
        <is>
          <t>Biopower</t>
        </is>
      </c>
      <c r="E243" s="44">
        <f>LOOKUP(D243,$U$2:$V$15,$V$2:$V$15)</f>
        <v/>
      </c>
      <c r="F243" s="44" t="n">
        <v>0</v>
      </c>
      <c r="G243" s="44">
        <f>AVERAGE(F243,H243)</f>
        <v/>
      </c>
      <c r="H243" s="44" t="n">
        <v>0</v>
      </c>
      <c r="I243" s="44">
        <f>AVERAGE(H243,J243)</f>
        <v/>
      </c>
      <c r="J243" s="44" t="n">
        <v>0</v>
      </c>
      <c r="K243" s="44">
        <f>AVERAGE(J243,L243)</f>
        <v/>
      </c>
      <c r="L243" s="44" t="n">
        <v>0</v>
      </c>
      <c r="M243" s="44">
        <f>AVERAGE(L243,N243)</f>
        <v/>
      </c>
      <c r="N243" s="44" t="n">
        <v>0</v>
      </c>
      <c r="O243" s="44">
        <f>AVERAGE(N243,P243)</f>
        <v/>
      </c>
      <c r="P243" s="44" t="n">
        <v>0</v>
      </c>
      <c r="Q243" s="44">
        <f>AVERAGE(P243,R243)</f>
        <v/>
      </c>
      <c r="R243" s="44" t="n">
        <v>0</v>
      </c>
      <c r="S243" s="44" t="n"/>
      <c r="T243" s="44" t="n"/>
      <c r="U243" s="44" t="n"/>
      <c r="V243" s="44" t="n"/>
      <c r="W243" s="44" t="n"/>
      <c r="X243" s="44" t="n"/>
      <c r="Y243" s="44" t="n"/>
      <c r="Z243" s="44" t="n"/>
      <c r="AA243" s="44" t="n"/>
      <c r="AB243" s="44" t="n"/>
      <c r="AC243" s="44" t="n"/>
      <c r="AD243" s="44" t="n"/>
      <c r="AE243" s="44" t="n"/>
      <c r="AF243" s="44" t="n"/>
      <c r="AG243" s="44" t="n"/>
    </row>
    <row r="244" ht="15.75" customHeight="1" s="157">
      <c r="A244" s="44" t="n"/>
      <c r="B244" s="44" t="inlineStr">
        <is>
          <t>MA</t>
        </is>
      </c>
      <c r="C244" s="44" t="inlineStr">
        <is>
          <t>Generation</t>
        </is>
      </c>
      <c r="D244" s="44" t="inlineStr">
        <is>
          <t>Coal</t>
        </is>
      </c>
      <c r="E244" s="44">
        <f>LOOKUP(D244,$U$2:$V$15,$V$2:$V$15)</f>
        <v/>
      </c>
      <c r="F244" s="44" t="n">
        <v>0</v>
      </c>
      <c r="G244" s="44">
        <f>AVERAGE(F244,H244)</f>
        <v/>
      </c>
      <c r="H244" s="44" t="n">
        <v>0</v>
      </c>
      <c r="I244" s="44">
        <f>AVERAGE(H244,J244)</f>
        <v/>
      </c>
      <c r="J244" s="44" t="n">
        <v>0</v>
      </c>
      <c r="K244" s="44">
        <f>AVERAGE(J244,L244)</f>
        <v/>
      </c>
      <c r="L244" s="44" t="n">
        <v>0</v>
      </c>
      <c r="M244" s="44">
        <f>AVERAGE(L244,N244)</f>
        <v/>
      </c>
      <c r="N244" s="44" t="n">
        <v>0</v>
      </c>
      <c r="O244" s="44">
        <f>AVERAGE(N244,P244)</f>
        <v/>
      </c>
      <c r="P244" s="44" t="n">
        <v>0</v>
      </c>
      <c r="Q244" s="44">
        <f>AVERAGE(P244,R244)</f>
        <v/>
      </c>
      <c r="R244" s="44" t="n">
        <v>0</v>
      </c>
      <c r="S244" s="44" t="n"/>
      <c r="T244" s="44" t="n"/>
      <c r="U244" s="44" t="n"/>
      <c r="V244" s="44" t="n"/>
      <c r="W244" s="44" t="n"/>
      <c r="X244" s="44" t="n"/>
      <c r="Y244" s="44" t="n"/>
      <c r="Z244" s="44" t="n"/>
      <c r="AA244" s="44" t="n"/>
      <c r="AB244" s="44" t="n"/>
      <c r="AC244" s="44" t="n"/>
      <c r="AD244" s="44" t="n"/>
      <c r="AE244" s="44" t="n"/>
      <c r="AF244" s="44" t="n"/>
      <c r="AG244" s="44" t="n"/>
    </row>
    <row r="245" ht="15.75" customHeight="1" s="157">
      <c r="A245" s="44" t="n"/>
      <c r="B245" s="44" t="inlineStr">
        <is>
          <t>MA</t>
        </is>
      </c>
      <c r="C245" s="44" t="inlineStr">
        <is>
          <t>Generation</t>
        </is>
      </c>
      <c r="D245" s="44" t="inlineStr">
        <is>
          <t>CSP</t>
        </is>
      </c>
      <c r="E245" s="44">
        <f>LOOKUP(D245,$U$2:$V$15,$V$2:$V$15)</f>
        <v/>
      </c>
      <c r="F245" s="44" t="n">
        <v>0</v>
      </c>
      <c r="G245" s="44">
        <f>AVERAGE(F245,H245)</f>
        <v/>
      </c>
      <c r="H245" s="44" t="n">
        <v>0</v>
      </c>
      <c r="I245" s="44">
        <f>AVERAGE(H245,J245)</f>
        <v/>
      </c>
      <c r="J245" s="44" t="n">
        <v>0</v>
      </c>
      <c r="K245" s="44">
        <f>AVERAGE(J245,L245)</f>
        <v/>
      </c>
      <c r="L245" s="44" t="n">
        <v>0</v>
      </c>
      <c r="M245" s="44">
        <f>AVERAGE(L245,N245)</f>
        <v/>
      </c>
      <c r="N245" s="44" t="n">
        <v>0</v>
      </c>
      <c r="O245" s="44">
        <f>AVERAGE(N245,P245)</f>
        <v/>
      </c>
      <c r="P245" s="44" t="n">
        <v>0</v>
      </c>
      <c r="Q245" s="44">
        <f>AVERAGE(P245,R245)</f>
        <v/>
      </c>
      <c r="R245" s="44" t="n">
        <v>0</v>
      </c>
      <c r="S245" s="44" t="n"/>
      <c r="T245" s="44" t="n"/>
      <c r="U245" s="44" t="n"/>
      <c r="V245" s="44" t="n"/>
      <c r="W245" s="44" t="n"/>
      <c r="X245" s="44" t="n"/>
      <c r="Y245" s="44" t="n"/>
      <c r="Z245" s="44" t="n"/>
      <c r="AA245" s="44" t="n"/>
      <c r="AB245" s="44" t="n"/>
      <c r="AC245" s="44" t="n"/>
      <c r="AD245" s="44" t="n"/>
      <c r="AE245" s="44" t="n"/>
      <c r="AF245" s="44" t="n"/>
      <c r="AG245" s="44" t="n"/>
    </row>
    <row r="246" ht="15.75" customHeight="1" s="157">
      <c r="A246" s="44" t="n"/>
      <c r="B246" s="44" t="inlineStr">
        <is>
          <t>MA</t>
        </is>
      </c>
      <c r="C246" s="44" t="inlineStr">
        <is>
          <t>Generation</t>
        </is>
      </c>
      <c r="D246" s="44" t="inlineStr">
        <is>
          <t>Geothermal</t>
        </is>
      </c>
      <c r="E246" s="44">
        <f>LOOKUP(D246,$U$2:$V$15,$V$2:$V$15)</f>
        <v/>
      </c>
      <c r="F246" s="44" t="n">
        <v>0</v>
      </c>
      <c r="G246" s="44">
        <f>AVERAGE(F246,H246)</f>
        <v/>
      </c>
      <c r="H246" s="44" t="n">
        <v>0</v>
      </c>
      <c r="I246" s="44">
        <f>AVERAGE(H246,J246)</f>
        <v/>
      </c>
      <c r="J246" s="44" t="n">
        <v>0</v>
      </c>
      <c r="K246" s="44">
        <f>AVERAGE(J246,L246)</f>
        <v/>
      </c>
      <c r="L246" s="44" t="n">
        <v>0</v>
      </c>
      <c r="M246" s="44">
        <f>AVERAGE(L246,N246)</f>
        <v/>
      </c>
      <c r="N246" s="44" t="n">
        <v>0</v>
      </c>
      <c r="O246" s="44">
        <f>AVERAGE(N246,P246)</f>
        <v/>
      </c>
      <c r="P246" s="44" t="n">
        <v>0</v>
      </c>
      <c r="Q246" s="44">
        <f>AVERAGE(P246,R246)</f>
        <v/>
      </c>
      <c r="R246" s="44" t="n">
        <v>0</v>
      </c>
      <c r="S246" s="44" t="n"/>
      <c r="T246" s="44" t="n"/>
      <c r="U246" s="44" t="n"/>
      <c r="V246" s="44" t="n"/>
      <c r="W246" s="44" t="n"/>
      <c r="X246" s="44" t="n"/>
      <c r="Y246" s="44" t="n"/>
      <c r="Z246" s="44" t="n"/>
      <c r="AA246" s="44" t="n"/>
      <c r="AB246" s="44" t="n"/>
      <c r="AC246" s="44" t="n"/>
      <c r="AD246" s="44" t="n"/>
      <c r="AE246" s="44" t="n"/>
      <c r="AF246" s="44" t="n"/>
      <c r="AG246" s="44" t="n"/>
    </row>
    <row r="247" ht="15.75" customHeight="1" s="157">
      <c r="A247" s="44" t="n"/>
      <c r="B247" s="44" t="inlineStr">
        <is>
          <t>MA</t>
        </is>
      </c>
      <c r="C247" s="44" t="inlineStr">
        <is>
          <t>Generation</t>
        </is>
      </c>
      <c r="D247" s="44" t="inlineStr">
        <is>
          <t>Hydro</t>
        </is>
      </c>
      <c r="E247" s="44">
        <f>LOOKUP(D247,$U$2:$V$15,$V$2:$V$15)</f>
        <v/>
      </c>
      <c r="F247" s="44" t="n">
        <v>1014286.456</v>
      </c>
      <c r="G247" s="44">
        <f>AVERAGE(F247,H247)</f>
        <v/>
      </c>
      <c r="H247" s="44" t="n">
        <v>1014784.526</v>
      </c>
      <c r="I247" s="44">
        <f>AVERAGE(H247,J247)</f>
        <v/>
      </c>
      <c r="J247" s="44" t="n">
        <v>1014784.526</v>
      </c>
      <c r="K247" s="44">
        <f>AVERAGE(J247,L247)</f>
        <v/>
      </c>
      <c r="L247" s="44" t="n">
        <v>1014784.526</v>
      </c>
      <c r="M247" s="44">
        <f>AVERAGE(L247,N247)</f>
        <v/>
      </c>
      <c r="N247" s="44" t="n">
        <v>1014784.526</v>
      </c>
      <c r="O247" s="44">
        <f>AVERAGE(N247,P247)</f>
        <v/>
      </c>
      <c r="P247" s="44" t="n">
        <v>1014784.526</v>
      </c>
      <c r="Q247" s="44">
        <f>AVERAGE(P247,R247)</f>
        <v/>
      </c>
      <c r="R247" s="44" t="n">
        <v>1014784.526</v>
      </c>
      <c r="S247" s="44" t="n"/>
      <c r="T247" s="44" t="n"/>
      <c r="U247" s="44" t="n"/>
      <c r="V247" s="44" t="n"/>
      <c r="W247" s="44" t="n"/>
      <c r="X247" s="44" t="n"/>
      <c r="Y247" s="44" t="n"/>
      <c r="Z247" s="44" t="n"/>
      <c r="AA247" s="44" t="n"/>
      <c r="AB247" s="44" t="n"/>
      <c r="AC247" s="44" t="n"/>
      <c r="AD247" s="44" t="n"/>
      <c r="AE247" s="44" t="n"/>
      <c r="AF247" s="44" t="n"/>
      <c r="AG247" s="44" t="n"/>
    </row>
    <row r="248" ht="15.75" customHeight="1" s="157">
      <c r="A248" s="44" t="n"/>
      <c r="B248" s="44" t="inlineStr">
        <is>
          <t>MA</t>
        </is>
      </c>
      <c r="C248" s="44" t="inlineStr">
        <is>
          <t>Generation</t>
        </is>
      </c>
      <c r="D248" s="44" t="inlineStr">
        <is>
          <t>Imports</t>
        </is>
      </c>
      <c r="E248" s="44">
        <f>LOOKUP(D248,$U$2:$V$15,$V$2:$V$15)</f>
        <v/>
      </c>
      <c r="F248" s="44" t="n">
        <v>0</v>
      </c>
      <c r="G248" s="44">
        <f>AVERAGE(F248,H248)</f>
        <v/>
      </c>
      <c r="H248" s="44" t="n">
        <v>0</v>
      </c>
      <c r="I248" s="44">
        <f>AVERAGE(H248,J248)</f>
        <v/>
      </c>
      <c r="J248" s="44" t="n">
        <v>0</v>
      </c>
      <c r="K248" s="44">
        <f>AVERAGE(J248,L248)</f>
        <v/>
      </c>
      <c r="L248" s="44" t="n">
        <v>0</v>
      </c>
      <c r="M248" s="44">
        <f>AVERAGE(L248,N248)</f>
        <v/>
      </c>
      <c r="N248" s="44" t="n">
        <v>0</v>
      </c>
      <c r="O248" s="44">
        <f>AVERAGE(N248,P248)</f>
        <v/>
      </c>
      <c r="P248" s="44" t="n">
        <v>0</v>
      </c>
      <c r="Q248" s="44">
        <f>AVERAGE(P248,R248)</f>
        <v/>
      </c>
      <c r="R248" s="44" t="n">
        <v>0</v>
      </c>
      <c r="S248" s="44" t="n"/>
      <c r="T248" s="44" t="n"/>
      <c r="U248" s="44" t="n"/>
      <c r="V248" s="44" t="n"/>
      <c r="W248" s="44" t="n"/>
      <c r="X248" s="44" t="n"/>
      <c r="Y248" s="44" t="n"/>
      <c r="Z248" s="44" t="n"/>
      <c r="AA248" s="44" t="n"/>
      <c r="AB248" s="44" t="n"/>
      <c r="AC248" s="44" t="n"/>
      <c r="AD248" s="44" t="n"/>
      <c r="AE248" s="44" t="n"/>
      <c r="AF248" s="44" t="n"/>
      <c r="AG248" s="44" t="n"/>
    </row>
    <row r="249" ht="15.75" customHeight="1" s="157">
      <c r="A249" s="44" t="n"/>
      <c r="B249" s="44" t="inlineStr">
        <is>
          <t>MA</t>
        </is>
      </c>
      <c r="C249" s="44" t="inlineStr">
        <is>
          <t>Generation</t>
        </is>
      </c>
      <c r="D249" s="44" t="inlineStr">
        <is>
          <t>Land-based Wind</t>
        </is>
      </c>
      <c r="E249" s="44">
        <f>LOOKUP(D249,$U$2:$V$15,$V$2:$V$15)</f>
        <v/>
      </c>
      <c r="F249" s="44" t="n">
        <v>276974.1727</v>
      </c>
      <c r="G249" s="44">
        <f>AVERAGE(F249,H249)</f>
        <v/>
      </c>
      <c r="H249" s="44" t="n">
        <v>276974.1727</v>
      </c>
      <c r="I249" s="44">
        <f>AVERAGE(H249,J249)</f>
        <v/>
      </c>
      <c r="J249" s="44" t="n">
        <v>276974.1727</v>
      </c>
      <c r="K249" s="44">
        <f>AVERAGE(J249,L249)</f>
        <v/>
      </c>
      <c r="L249" s="44" t="n">
        <v>276974.1727</v>
      </c>
      <c r="M249" s="44">
        <f>AVERAGE(L249,N249)</f>
        <v/>
      </c>
      <c r="N249" s="44" t="n">
        <v>276974.1727</v>
      </c>
      <c r="O249" s="44">
        <f>AVERAGE(N249,P249)</f>
        <v/>
      </c>
      <c r="P249" s="44" t="n">
        <v>276974.1727</v>
      </c>
      <c r="Q249" s="44">
        <f>AVERAGE(P249,R249)</f>
        <v/>
      </c>
      <c r="R249" s="44" t="n">
        <v>276974.1727</v>
      </c>
      <c r="S249" s="44" t="n"/>
      <c r="T249" s="44" t="n"/>
      <c r="U249" s="44" t="n"/>
      <c r="V249" s="44" t="n"/>
      <c r="W249" s="44" t="n"/>
      <c r="X249" s="44" t="n"/>
      <c r="Y249" s="44" t="n"/>
      <c r="Z249" s="44" t="n"/>
      <c r="AA249" s="44" t="n"/>
      <c r="AB249" s="44" t="n"/>
      <c r="AC249" s="44" t="n"/>
      <c r="AD249" s="44" t="n"/>
      <c r="AE249" s="44" t="n"/>
      <c r="AF249" s="44" t="n"/>
      <c r="AG249" s="44" t="n"/>
    </row>
    <row r="250" ht="15.75" customHeight="1" s="157">
      <c r="A250" s="44" t="n"/>
      <c r="B250" s="44" t="inlineStr">
        <is>
          <t>MA</t>
        </is>
      </c>
      <c r="C250" s="44" t="inlineStr">
        <is>
          <t>Generation</t>
        </is>
      </c>
      <c r="D250" s="44" t="inlineStr">
        <is>
          <t>NG-CC</t>
        </is>
      </c>
      <c r="E250" s="44">
        <f>LOOKUP(D250,$U$2:$V$15,$V$2:$V$15)</f>
        <v/>
      </c>
      <c r="F250" s="44" t="n">
        <v>15238814.43</v>
      </c>
      <c r="G250" s="44">
        <f>AVERAGE(F250,H250)</f>
        <v/>
      </c>
      <c r="H250" s="44" t="n">
        <v>23241845.49</v>
      </c>
      <c r="I250" s="44">
        <f>AVERAGE(H250,J250)</f>
        <v/>
      </c>
      <c r="J250" s="44" t="n">
        <v>25751136.66</v>
      </c>
      <c r="K250" s="44">
        <f>AVERAGE(J250,L250)</f>
        <v/>
      </c>
      <c r="L250" s="44" t="n">
        <v>18236187.96</v>
      </c>
      <c r="M250" s="44">
        <f>AVERAGE(L250,N250)</f>
        <v/>
      </c>
      <c r="N250" s="44" t="n">
        <v>14223697.36</v>
      </c>
      <c r="O250" s="44">
        <f>AVERAGE(N250,P250)</f>
        <v/>
      </c>
      <c r="P250" s="44" t="n">
        <v>11964890.74</v>
      </c>
      <c r="Q250" s="44">
        <f>AVERAGE(P250,R250)</f>
        <v/>
      </c>
      <c r="R250" s="44" t="n">
        <v>10364046.31</v>
      </c>
      <c r="S250" s="44" t="n"/>
      <c r="T250" s="44" t="n"/>
      <c r="U250" s="44" t="n"/>
      <c r="V250" s="44" t="n"/>
      <c r="W250" s="44" t="n"/>
      <c r="X250" s="44" t="n"/>
      <c r="Y250" s="44" t="n"/>
      <c r="Z250" s="44" t="n"/>
      <c r="AA250" s="44" t="n"/>
      <c r="AB250" s="44" t="n"/>
      <c r="AC250" s="44" t="n"/>
      <c r="AD250" s="44" t="n"/>
      <c r="AE250" s="44" t="n"/>
      <c r="AF250" s="44" t="n"/>
      <c r="AG250" s="44" t="n"/>
    </row>
    <row r="251" ht="15.75" customHeight="1" s="157">
      <c r="A251" s="44" t="n"/>
      <c r="B251" s="44" t="inlineStr">
        <is>
          <t>MA</t>
        </is>
      </c>
      <c r="C251" s="44" t="inlineStr">
        <is>
          <t>Generation</t>
        </is>
      </c>
      <c r="D251" s="44" t="inlineStr">
        <is>
          <t>NG-CT</t>
        </is>
      </c>
      <c r="E251" s="44">
        <f>LOOKUP(D251,$U$2:$V$15,$V$2:$V$15)</f>
        <v/>
      </c>
      <c r="F251" s="44" t="n">
        <v>16074.9176</v>
      </c>
      <c r="G251" s="44">
        <f>AVERAGE(F251,H251)</f>
        <v/>
      </c>
      <c r="H251" s="44" t="n">
        <v>28575.42525</v>
      </c>
      <c r="I251" s="44">
        <f>AVERAGE(H251,J251)</f>
        <v/>
      </c>
      <c r="J251" s="44" t="n">
        <v>27711.0376</v>
      </c>
      <c r="K251" s="44">
        <f>AVERAGE(J251,L251)</f>
        <v/>
      </c>
      <c r="L251" s="44" t="n">
        <v>27711.0376</v>
      </c>
      <c r="M251" s="44">
        <f>AVERAGE(L251,N251)</f>
        <v/>
      </c>
      <c r="N251" s="44" t="n">
        <v>27711.0376</v>
      </c>
      <c r="O251" s="44">
        <f>AVERAGE(N251,P251)</f>
        <v/>
      </c>
      <c r="P251" s="44" t="n">
        <v>27711.0376</v>
      </c>
      <c r="Q251" s="44">
        <f>AVERAGE(P251,R251)</f>
        <v/>
      </c>
      <c r="R251" s="44" t="n">
        <v>20432.08</v>
      </c>
      <c r="S251" s="44" t="n"/>
      <c r="T251" s="44" t="n"/>
      <c r="U251" s="44" t="n"/>
      <c r="V251" s="44" t="n"/>
      <c r="W251" s="44" t="n"/>
      <c r="X251" s="44" t="n"/>
      <c r="Y251" s="44" t="n"/>
      <c r="Z251" s="44" t="n"/>
      <c r="AA251" s="44" t="n"/>
      <c r="AB251" s="44" t="n"/>
      <c r="AC251" s="44" t="n"/>
      <c r="AD251" s="44" t="n"/>
      <c r="AE251" s="44" t="n"/>
      <c r="AF251" s="44" t="n"/>
      <c r="AG251" s="44" t="n"/>
    </row>
    <row r="252" ht="15.75" customHeight="1" s="157">
      <c r="A252" s="44" t="n"/>
      <c r="B252" s="44" t="inlineStr">
        <is>
          <t>MA</t>
        </is>
      </c>
      <c r="C252" s="44" t="inlineStr">
        <is>
          <t>Generation</t>
        </is>
      </c>
      <c r="D252" s="44" t="inlineStr">
        <is>
          <t>Nuclear</t>
        </is>
      </c>
      <c r="E252" s="44">
        <f>LOOKUP(D252,$U$2:$V$15,$V$2:$V$15)</f>
        <v/>
      </c>
      <c r="F252" s="44" t="n">
        <v>5353331.011</v>
      </c>
      <c r="G252" s="44">
        <f>AVERAGE(F252,H252)</f>
        <v/>
      </c>
      <c r="H252" s="44" t="n">
        <v>0</v>
      </c>
      <c r="I252" s="44">
        <f>AVERAGE(H252,J252)</f>
        <v/>
      </c>
      <c r="J252" s="44" t="n">
        <v>0</v>
      </c>
      <c r="K252" s="44">
        <f>AVERAGE(J252,L252)</f>
        <v/>
      </c>
      <c r="L252" s="44" t="n">
        <v>0</v>
      </c>
      <c r="M252" s="44">
        <f>AVERAGE(L252,N252)</f>
        <v/>
      </c>
      <c r="N252" s="44" t="n">
        <v>0</v>
      </c>
      <c r="O252" s="44">
        <f>AVERAGE(N252,P252)</f>
        <v/>
      </c>
      <c r="P252" s="44" t="n">
        <v>0</v>
      </c>
      <c r="Q252" s="44">
        <f>AVERAGE(P252,R252)</f>
        <v/>
      </c>
      <c r="R252" s="44" t="n">
        <v>0</v>
      </c>
      <c r="S252" s="44" t="n"/>
      <c r="T252" s="44" t="n"/>
      <c r="U252" s="44" t="n"/>
      <c r="V252" s="44" t="n"/>
      <c r="W252" s="44" t="n"/>
      <c r="X252" s="44" t="n"/>
      <c r="Y252" s="44" t="n"/>
      <c r="Z252" s="44" t="n"/>
      <c r="AA252" s="44" t="n"/>
      <c r="AB252" s="44" t="n"/>
      <c r="AC252" s="44" t="n"/>
      <c r="AD252" s="44" t="n"/>
      <c r="AE252" s="44" t="n"/>
      <c r="AF252" s="44" t="n"/>
      <c r="AG252" s="44" t="n"/>
    </row>
    <row r="253" ht="15.75" customHeight="1" s="157">
      <c r="A253" s="44" t="n"/>
      <c r="B253" s="44" t="inlineStr">
        <is>
          <t>MA</t>
        </is>
      </c>
      <c r="C253" s="44" t="inlineStr">
        <is>
          <t>Generation</t>
        </is>
      </c>
      <c r="D253" s="44" t="inlineStr">
        <is>
          <t>Offshore Wind</t>
        </is>
      </c>
      <c r="E253" s="44">
        <f>LOOKUP(D253,$U$2:$V$15,$V$2:$V$15)</f>
        <v/>
      </c>
      <c r="F253" s="44" t="n">
        <v>0</v>
      </c>
      <c r="G253" s="44">
        <f>AVERAGE(F253,H253)</f>
        <v/>
      </c>
      <c r="H253" s="44" t="n">
        <v>0</v>
      </c>
      <c r="I253" s="44">
        <f>AVERAGE(H253,J253)</f>
        <v/>
      </c>
      <c r="J253" s="44" t="n">
        <v>3229041.952</v>
      </c>
      <c r="K253" s="44">
        <f>AVERAGE(J253,L253)</f>
        <v/>
      </c>
      <c r="L253" s="44" t="n">
        <v>3229041.952</v>
      </c>
      <c r="M253" s="44">
        <f>AVERAGE(L253,N253)</f>
        <v/>
      </c>
      <c r="N253" s="44" t="n">
        <v>6490562.885</v>
      </c>
      <c r="O253" s="44">
        <f>AVERAGE(N253,P253)</f>
        <v/>
      </c>
      <c r="P253" s="44" t="n">
        <v>9767214.071</v>
      </c>
      <c r="Q253" s="44">
        <f>AVERAGE(P253,R253)</f>
        <v/>
      </c>
      <c r="R253" s="44" t="n">
        <v>13058256.02</v>
      </c>
      <c r="S253" s="44" t="n"/>
      <c r="T253" s="44" t="n"/>
      <c r="U253" s="44" t="n"/>
      <c r="V253" s="44" t="n"/>
      <c r="W253" s="44" t="n"/>
      <c r="X253" s="44" t="n"/>
      <c r="Y253" s="44" t="n"/>
      <c r="Z253" s="44" t="n"/>
      <c r="AA253" s="44" t="n"/>
      <c r="AB253" s="44" t="n"/>
      <c r="AC253" s="44" t="n"/>
      <c r="AD253" s="44" t="n"/>
      <c r="AE253" s="44" t="n"/>
      <c r="AF253" s="44" t="n"/>
      <c r="AG253" s="44" t="n"/>
    </row>
    <row r="254" ht="15.75" customHeight="1" s="157">
      <c r="A254" s="44" t="n"/>
      <c r="B254" s="44" t="inlineStr">
        <is>
          <t>MA</t>
        </is>
      </c>
      <c r="C254" s="44" t="inlineStr">
        <is>
          <t>Generation</t>
        </is>
      </c>
      <c r="D254" s="44" t="inlineStr">
        <is>
          <t>Oil-Gas-Steam</t>
        </is>
      </c>
      <c r="E254" s="44">
        <f>LOOKUP(D254,$U$2:$V$15,$V$2:$V$15)</f>
        <v/>
      </c>
      <c r="F254" s="44" t="n">
        <v>1191363.53</v>
      </c>
      <c r="G254" s="44">
        <f>AVERAGE(F254,H254)</f>
        <v/>
      </c>
      <c r="H254" s="44" t="n">
        <v>1191363.53</v>
      </c>
      <c r="I254" s="44">
        <f>AVERAGE(H254,J254)</f>
        <v/>
      </c>
      <c r="J254" s="44" t="n">
        <v>1191363.53</v>
      </c>
      <c r="K254" s="44">
        <f>AVERAGE(J254,L254)</f>
        <v/>
      </c>
      <c r="L254" s="44" t="n">
        <v>1191363.53</v>
      </c>
      <c r="M254" s="44">
        <f>AVERAGE(L254,N254)</f>
        <v/>
      </c>
      <c r="N254" s="44" t="n">
        <v>1191363.53</v>
      </c>
      <c r="O254" s="44">
        <f>AVERAGE(N254,P254)</f>
        <v/>
      </c>
      <c r="P254" s="44" t="n">
        <v>1191363.53</v>
      </c>
      <c r="Q254" s="44">
        <f>AVERAGE(P254,R254)</f>
        <v/>
      </c>
      <c r="R254" s="44" t="n">
        <v>1191363.53</v>
      </c>
      <c r="S254" s="44" t="n"/>
      <c r="T254" s="44" t="n"/>
      <c r="U254" s="44" t="n"/>
      <c r="V254" s="44" t="n"/>
      <c r="W254" s="44" t="n"/>
      <c r="X254" s="44" t="n"/>
      <c r="Y254" s="44" t="n"/>
      <c r="Z254" s="44" t="n"/>
      <c r="AA254" s="44" t="n"/>
      <c r="AB254" s="44" t="n"/>
      <c r="AC254" s="44" t="n"/>
      <c r="AD254" s="44" t="n"/>
      <c r="AE254" s="44" t="n"/>
      <c r="AF254" s="44" t="n"/>
      <c r="AG254" s="44" t="n"/>
    </row>
    <row r="255" ht="15.75" customHeight="1" s="157">
      <c r="A255" s="44" t="n"/>
      <c r="B255" s="44" t="inlineStr">
        <is>
          <t>MA</t>
        </is>
      </c>
      <c r="C255" s="44" t="inlineStr">
        <is>
          <t>Generation</t>
        </is>
      </c>
      <c r="D255" s="44" t="inlineStr">
        <is>
          <t>Rooftop PV</t>
        </is>
      </c>
      <c r="E255" s="44">
        <f>LOOKUP(D255,$U$2:$V$15,$V$2:$V$15)</f>
        <v/>
      </c>
      <c r="F255" s="44" t="n">
        <v>3027471.604</v>
      </c>
      <c r="G255" s="44">
        <f>AVERAGE(F255,H255)</f>
        <v/>
      </c>
      <c r="H255" s="44" t="n">
        <v>3352662.557</v>
      </c>
      <c r="I255" s="44">
        <f>AVERAGE(H255,J255)</f>
        <v/>
      </c>
      <c r="J255" s="44" t="n">
        <v>3599565.224</v>
      </c>
      <c r="K255" s="44">
        <f>AVERAGE(J255,L255)</f>
        <v/>
      </c>
      <c r="L255" s="44" t="n">
        <v>3649483.48</v>
      </c>
      <c r="M255" s="44">
        <f>AVERAGE(L255,N255)</f>
        <v/>
      </c>
      <c r="N255" s="44" t="n">
        <v>3701525.457</v>
      </c>
      <c r="O255" s="44">
        <f>AVERAGE(N255,P255)</f>
        <v/>
      </c>
      <c r="P255" s="44" t="n">
        <v>3766429.09</v>
      </c>
      <c r="Q255" s="44">
        <f>AVERAGE(P255,R255)</f>
        <v/>
      </c>
      <c r="R255" s="44" t="n">
        <v>3845777.333</v>
      </c>
      <c r="S255" s="44" t="n"/>
      <c r="T255" s="44" t="n"/>
      <c r="U255" s="44" t="n"/>
      <c r="V255" s="44" t="n"/>
      <c r="W255" s="44" t="n"/>
      <c r="X255" s="44" t="n"/>
      <c r="Y255" s="44" t="n"/>
      <c r="Z255" s="44" t="n"/>
      <c r="AA255" s="44" t="n"/>
      <c r="AB255" s="44" t="n"/>
      <c r="AC255" s="44" t="n"/>
      <c r="AD255" s="44" t="n"/>
      <c r="AE255" s="44" t="n"/>
      <c r="AF255" s="44" t="n"/>
      <c r="AG255" s="44" t="n"/>
    </row>
    <row r="256" ht="15.75" customHeight="1" s="157">
      <c r="A256" s="44" t="n"/>
      <c r="B256" s="44" t="inlineStr">
        <is>
          <t>MA</t>
        </is>
      </c>
      <c r="C256" s="44" t="inlineStr">
        <is>
          <t>Generation</t>
        </is>
      </c>
      <c r="D256" s="44" t="inlineStr">
        <is>
          <t>Storage</t>
        </is>
      </c>
      <c r="E256" s="44">
        <f>LOOKUP(D256,$U$2:$V$15,$V$2:$V$15)</f>
        <v/>
      </c>
      <c r="F256" s="44" t="n">
        <v>0</v>
      </c>
      <c r="G256" s="44" t="n">
        <v>0</v>
      </c>
      <c r="H256" s="44" t="n">
        <v>0</v>
      </c>
      <c r="I256" s="44" t="n">
        <v>0</v>
      </c>
      <c r="J256" s="44" t="n">
        <v>0</v>
      </c>
      <c r="K256" s="44" t="n">
        <v>0</v>
      </c>
      <c r="L256" s="44" t="n">
        <v>0</v>
      </c>
      <c r="M256" s="44" t="n">
        <v>0</v>
      </c>
      <c r="N256" s="44" t="n">
        <v>0</v>
      </c>
      <c r="O256" s="44" t="n">
        <v>0</v>
      </c>
      <c r="P256" s="44" t="n">
        <v>0</v>
      </c>
      <c r="Q256" s="44" t="n">
        <v>0</v>
      </c>
      <c r="R256" s="44" t="n">
        <v>0</v>
      </c>
      <c r="S256" s="44" t="n"/>
      <c r="T256" s="44" t="n"/>
      <c r="U256" s="44" t="n"/>
      <c r="V256" s="44" t="n"/>
      <c r="W256" s="44" t="n"/>
      <c r="X256" s="44" t="n"/>
      <c r="Y256" s="44" t="n"/>
      <c r="Z256" s="44" t="n"/>
      <c r="AA256" s="44" t="n"/>
      <c r="AB256" s="44" t="n"/>
      <c r="AC256" s="44" t="n"/>
      <c r="AD256" s="44" t="n"/>
      <c r="AE256" s="44" t="n"/>
      <c r="AF256" s="44" t="n"/>
      <c r="AG256" s="44" t="n"/>
    </row>
    <row r="257" ht="15.75" customHeight="1" s="157">
      <c r="A257" s="44" t="n"/>
      <c r="B257" s="44" t="inlineStr">
        <is>
          <t>MA</t>
        </is>
      </c>
      <c r="C257" s="44" t="inlineStr">
        <is>
          <t>Generation</t>
        </is>
      </c>
      <c r="D257" s="44" t="inlineStr">
        <is>
          <t>Utility PV</t>
        </is>
      </c>
      <c r="E257" s="44">
        <f>LOOKUP(D257,$U$2:$V$15,$V$2:$V$15)</f>
        <v/>
      </c>
      <c r="F257" s="44" t="n">
        <v>1219219.901</v>
      </c>
      <c r="G257" s="44">
        <f>AVERAGE(F257,H257)</f>
        <v/>
      </c>
      <c r="H257" s="44" t="n">
        <v>1219221.294</v>
      </c>
      <c r="I257" s="44">
        <f>AVERAGE(H257,J257)</f>
        <v/>
      </c>
      <c r="J257" s="44" t="n">
        <v>1219222.531</v>
      </c>
      <c r="K257" s="44">
        <f>AVERAGE(J257,L257)</f>
        <v/>
      </c>
      <c r="L257" s="44" t="n">
        <v>1207069.025</v>
      </c>
      <c r="M257" s="44">
        <f>AVERAGE(L257,N257)</f>
        <v/>
      </c>
      <c r="N257" s="44" t="n">
        <v>1195010.061</v>
      </c>
      <c r="O257" s="44">
        <f>AVERAGE(N257,P257)</f>
        <v/>
      </c>
      <c r="P257" s="44" t="n">
        <v>1183077.03</v>
      </c>
      <c r="Q257" s="44">
        <f>AVERAGE(P257,R257)</f>
        <v/>
      </c>
      <c r="R257" s="44" t="n">
        <v>1171268.715</v>
      </c>
      <c r="S257" s="44" t="n"/>
      <c r="T257" s="44" t="n"/>
      <c r="U257" s="44" t="n"/>
      <c r="V257" s="44" t="n"/>
      <c r="W257" s="44" t="n"/>
      <c r="X257" s="44" t="n"/>
      <c r="Y257" s="44" t="n"/>
      <c r="Z257" s="44" t="n"/>
      <c r="AA257" s="44" t="n"/>
      <c r="AB257" s="44" t="n"/>
      <c r="AC257" s="44" t="n"/>
      <c r="AD257" s="44" t="n"/>
      <c r="AE257" s="44" t="n"/>
      <c r="AF257" s="44" t="n"/>
      <c r="AG257" s="44" t="n"/>
    </row>
    <row r="258" ht="15.75" customHeight="1" s="157">
      <c r="A258" s="44" t="n"/>
      <c r="B258" s="44" t="inlineStr">
        <is>
          <t>MD</t>
        </is>
      </c>
      <c r="C258" s="44" t="inlineStr">
        <is>
          <t>Generation</t>
        </is>
      </c>
      <c r="D258" s="44" t="inlineStr">
        <is>
          <t>Biopower</t>
        </is>
      </c>
      <c r="E258" s="44">
        <f>LOOKUP(D258,$U$2:$V$15,$V$2:$V$15)</f>
        <v/>
      </c>
      <c r="F258" s="44" t="n">
        <v>0</v>
      </c>
      <c r="G258" s="44">
        <f>AVERAGE(F258,H258)</f>
        <v/>
      </c>
      <c r="H258" s="44" t="n">
        <v>0</v>
      </c>
      <c r="I258" s="44">
        <f>AVERAGE(H258,J258)</f>
        <v/>
      </c>
      <c r="J258" s="44" t="n">
        <v>0</v>
      </c>
      <c r="K258" s="44">
        <f>AVERAGE(J258,L258)</f>
        <v/>
      </c>
      <c r="L258" s="44" t="n">
        <v>0</v>
      </c>
      <c r="M258" s="44">
        <f>AVERAGE(L258,N258)</f>
        <v/>
      </c>
      <c r="N258" s="44" t="n">
        <v>0</v>
      </c>
      <c r="O258" s="44">
        <f>AVERAGE(N258,P258)</f>
        <v/>
      </c>
      <c r="P258" s="44" t="n">
        <v>0</v>
      </c>
      <c r="Q258" s="44">
        <f>AVERAGE(P258,R258)</f>
        <v/>
      </c>
      <c r="R258" s="44" t="n">
        <v>0</v>
      </c>
      <c r="S258" s="44" t="n"/>
      <c r="T258" s="44" t="n"/>
      <c r="U258" s="44" t="n"/>
      <c r="V258" s="44" t="n"/>
      <c r="W258" s="44" t="n"/>
      <c r="X258" s="44" t="n"/>
      <c r="Y258" s="44" t="n"/>
      <c r="Z258" s="44" t="n"/>
      <c r="AA258" s="44" t="n"/>
      <c r="AB258" s="44" t="n"/>
      <c r="AC258" s="44" t="n"/>
      <c r="AD258" s="44" t="n"/>
      <c r="AE258" s="44" t="n"/>
      <c r="AF258" s="44" t="n"/>
      <c r="AG258" s="44" t="n"/>
    </row>
    <row r="259" ht="15.75" customHeight="1" s="157">
      <c r="A259" s="44" t="n"/>
      <c r="B259" s="44" t="inlineStr">
        <is>
          <t>MD</t>
        </is>
      </c>
      <c r="C259" s="44" t="inlineStr">
        <is>
          <t>Generation</t>
        </is>
      </c>
      <c r="D259" s="44" t="inlineStr">
        <is>
          <t>Coal</t>
        </is>
      </c>
      <c r="E259" s="44">
        <f>LOOKUP(D259,$U$2:$V$15,$V$2:$V$15)</f>
        <v/>
      </c>
      <c r="F259" s="44" t="n">
        <v>1369326.621</v>
      </c>
      <c r="G259" s="44">
        <f>AVERAGE(F259,H259)</f>
        <v/>
      </c>
      <c r="H259" s="44" t="n">
        <v>3610867.336</v>
      </c>
      <c r="I259" s="44">
        <f>AVERAGE(H259,J259)</f>
        <v/>
      </c>
      <c r="J259" s="44" t="n">
        <v>710511.8182</v>
      </c>
      <c r="K259" s="44">
        <f>AVERAGE(J259,L259)</f>
        <v/>
      </c>
      <c r="L259" s="44" t="n">
        <v>3589035.836</v>
      </c>
      <c r="M259" s="44">
        <f>AVERAGE(L259,N259)</f>
        <v/>
      </c>
      <c r="N259" s="44" t="n">
        <v>3661570.936</v>
      </c>
      <c r="O259" s="44">
        <f>AVERAGE(N259,P259)</f>
        <v/>
      </c>
      <c r="P259" s="44" t="n">
        <v>3424183.336</v>
      </c>
      <c r="Q259" s="44">
        <f>AVERAGE(P259,R259)</f>
        <v/>
      </c>
      <c r="R259" s="44" t="n">
        <v>3439151.028</v>
      </c>
      <c r="S259" s="44" t="n"/>
      <c r="T259" s="44" t="n"/>
      <c r="U259" s="44" t="n"/>
      <c r="V259" s="44" t="n"/>
      <c r="W259" s="44" t="n"/>
      <c r="X259" s="44" t="n"/>
      <c r="Y259" s="44" t="n"/>
      <c r="Z259" s="44" t="n"/>
      <c r="AA259" s="44" t="n"/>
      <c r="AB259" s="44" t="n"/>
      <c r="AC259" s="44" t="n"/>
      <c r="AD259" s="44" t="n"/>
      <c r="AE259" s="44" t="n"/>
      <c r="AF259" s="44" t="n"/>
      <c r="AG259" s="44" t="n"/>
    </row>
    <row r="260" ht="15.75" customHeight="1" s="157">
      <c r="A260" s="44" t="n"/>
      <c r="B260" s="44" t="inlineStr">
        <is>
          <t>MD</t>
        </is>
      </c>
      <c r="C260" s="44" t="inlineStr">
        <is>
          <t>Generation</t>
        </is>
      </c>
      <c r="D260" s="44" t="inlineStr">
        <is>
          <t>CSP</t>
        </is>
      </c>
      <c r="E260" s="44">
        <f>LOOKUP(D260,$U$2:$V$15,$V$2:$V$15)</f>
        <v/>
      </c>
      <c r="F260" s="44" t="n">
        <v>0</v>
      </c>
      <c r="G260" s="44">
        <f>AVERAGE(F260,H260)</f>
        <v/>
      </c>
      <c r="H260" s="44" t="n">
        <v>0</v>
      </c>
      <c r="I260" s="44">
        <f>AVERAGE(H260,J260)</f>
        <v/>
      </c>
      <c r="J260" s="44" t="n">
        <v>0</v>
      </c>
      <c r="K260" s="44">
        <f>AVERAGE(J260,L260)</f>
        <v/>
      </c>
      <c r="L260" s="44" t="n">
        <v>0</v>
      </c>
      <c r="M260" s="44">
        <f>AVERAGE(L260,N260)</f>
        <v/>
      </c>
      <c r="N260" s="44" t="n">
        <v>0</v>
      </c>
      <c r="O260" s="44">
        <f>AVERAGE(N260,P260)</f>
        <v/>
      </c>
      <c r="P260" s="44" t="n">
        <v>0</v>
      </c>
      <c r="Q260" s="44">
        <f>AVERAGE(P260,R260)</f>
        <v/>
      </c>
      <c r="R260" s="44" t="n">
        <v>0</v>
      </c>
      <c r="S260" s="44" t="n"/>
      <c r="T260" s="44" t="n"/>
      <c r="U260" s="44" t="n"/>
      <c r="V260" s="44" t="n"/>
      <c r="W260" s="44" t="n"/>
      <c r="X260" s="44" t="n"/>
      <c r="Y260" s="44" t="n"/>
      <c r="Z260" s="44" t="n"/>
      <c r="AA260" s="44" t="n"/>
      <c r="AB260" s="44" t="n"/>
      <c r="AC260" s="44" t="n"/>
      <c r="AD260" s="44" t="n"/>
      <c r="AE260" s="44" t="n"/>
      <c r="AF260" s="44" t="n"/>
      <c r="AG260" s="44" t="n"/>
    </row>
    <row r="261" ht="15.75" customHeight="1" s="157">
      <c r="A261" s="44" t="n"/>
      <c r="B261" s="44" t="inlineStr">
        <is>
          <t>MD</t>
        </is>
      </c>
      <c r="C261" s="44" t="inlineStr">
        <is>
          <t>Generation</t>
        </is>
      </c>
      <c r="D261" s="44" t="inlineStr">
        <is>
          <t>Geothermal</t>
        </is>
      </c>
      <c r="E261" s="44">
        <f>LOOKUP(D261,$U$2:$V$15,$V$2:$V$15)</f>
        <v/>
      </c>
      <c r="F261" s="44" t="n">
        <v>0</v>
      </c>
      <c r="G261" s="44">
        <f>AVERAGE(F261,H261)</f>
        <v/>
      </c>
      <c r="H261" s="44" t="n">
        <v>0</v>
      </c>
      <c r="I261" s="44">
        <f>AVERAGE(H261,J261)</f>
        <v/>
      </c>
      <c r="J261" s="44" t="n">
        <v>0</v>
      </c>
      <c r="K261" s="44">
        <f>AVERAGE(J261,L261)</f>
        <v/>
      </c>
      <c r="L261" s="44" t="n">
        <v>0</v>
      </c>
      <c r="M261" s="44">
        <f>AVERAGE(L261,N261)</f>
        <v/>
      </c>
      <c r="N261" s="44" t="n">
        <v>0</v>
      </c>
      <c r="O261" s="44">
        <f>AVERAGE(N261,P261)</f>
        <v/>
      </c>
      <c r="P261" s="44" t="n">
        <v>0</v>
      </c>
      <c r="Q261" s="44">
        <f>AVERAGE(P261,R261)</f>
        <v/>
      </c>
      <c r="R261" s="44" t="n">
        <v>0</v>
      </c>
      <c r="S261" s="44" t="n"/>
      <c r="T261" s="44" t="n"/>
      <c r="U261" s="44" t="n"/>
      <c r="V261" s="44" t="n"/>
      <c r="W261" s="44" t="n"/>
      <c r="X261" s="44" t="n"/>
      <c r="Y261" s="44" t="n"/>
      <c r="Z261" s="44" t="n"/>
      <c r="AA261" s="44" t="n"/>
      <c r="AB261" s="44" t="n"/>
      <c r="AC261" s="44" t="n"/>
      <c r="AD261" s="44" t="n"/>
      <c r="AE261" s="44" t="n"/>
      <c r="AF261" s="44" t="n"/>
      <c r="AG261" s="44" t="n"/>
    </row>
    <row r="262" ht="15.75" customHeight="1" s="157">
      <c r="A262" s="44" t="n"/>
      <c r="B262" s="44" t="inlineStr">
        <is>
          <t>MD</t>
        </is>
      </c>
      <c r="C262" s="44" t="inlineStr">
        <is>
          <t>Generation</t>
        </is>
      </c>
      <c r="D262" s="44" t="inlineStr">
        <is>
          <t>Hydro</t>
        </is>
      </c>
      <c r="E262" s="44">
        <f>LOOKUP(D262,$U$2:$V$15,$V$2:$V$15)</f>
        <v/>
      </c>
      <c r="F262" s="44" t="n">
        <v>1707223.692</v>
      </c>
      <c r="G262" s="44">
        <f>AVERAGE(F262,H262)</f>
        <v/>
      </c>
      <c r="H262" s="44" t="n">
        <v>1863070.969</v>
      </c>
      <c r="I262" s="44">
        <f>AVERAGE(H262,J262)</f>
        <v/>
      </c>
      <c r="J262" s="44" t="n">
        <v>1863070.969</v>
      </c>
      <c r="K262" s="44">
        <f>AVERAGE(J262,L262)</f>
        <v/>
      </c>
      <c r="L262" s="44" t="n">
        <v>1863070.969</v>
      </c>
      <c r="M262" s="44">
        <f>AVERAGE(L262,N262)</f>
        <v/>
      </c>
      <c r="N262" s="44" t="n">
        <v>1863070.969</v>
      </c>
      <c r="O262" s="44">
        <f>AVERAGE(N262,P262)</f>
        <v/>
      </c>
      <c r="P262" s="44" t="n">
        <v>1863070.969</v>
      </c>
      <c r="Q262" s="44">
        <f>AVERAGE(P262,R262)</f>
        <v/>
      </c>
      <c r="R262" s="44" t="n">
        <v>1863070.969</v>
      </c>
      <c r="S262" s="44" t="n"/>
      <c r="T262" s="44" t="n"/>
      <c r="U262" s="44" t="n"/>
      <c r="V262" s="44" t="n"/>
      <c r="W262" s="44" t="n"/>
      <c r="X262" s="44" t="n"/>
      <c r="Y262" s="44" t="n"/>
      <c r="Z262" s="44" t="n"/>
      <c r="AA262" s="44" t="n"/>
      <c r="AB262" s="44" t="n"/>
      <c r="AC262" s="44" t="n"/>
      <c r="AD262" s="44" t="n"/>
      <c r="AE262" s="44" t="n"/>
      <c r="AF262" s="44" t="n"/>
      <c r="AG262" s="44" t="n"/>
    </row>
    <row r="263" ht="15.75" customHeight="1" s="157">
      <c r="A263" s="44" t="n"/>
      <c r="B263" s="44" t="inlineStr">
        <is>
          <t>MD</t>
        </is>
      </c>
      <c r="C263" s="44" t="inlineStr">
        <is>
          <t>Generation</t>
        </is>
      </c>
      <c r="D263" s="44" t="inlineStr">
        <is>
          <t>Imports</t>
        </is>
      </c>
      <c r="E263" s="44">
        <f>LOOKUP(D263,$U$2:$V$15,$V$2:$V$15)</f>
        <v/>
      </c>
      <c r="F263" s="44" t="n">
        <v>0</v>
      </c>
      <c r="G263" s="44">
        <f>AVERAGE(F263,H263)</f>
        <v/>
      </c>
      <c r="H263" s="44" t="n">
        <v>0</v>
      </c>
      <c r="I263" s="44">
        <f>AVERAGE(H263,J263)</f>
        <v/>
      </c>
      <c r="J263" s="44" t="n">
        <v>0</v>
      </c>
      <c r="K263" s="44">
        <f>AVERAGE(J263,L263)</f>
        <v/>
      </c>
      <c r="L263" s="44" t="n">
        <v>0</v>
      </c>
      <c r="M263" s="44">
        <f>AVERAGE(L263,N263)</f>
        <v/>
      </c>
      <c r="N263" s="44" t="n">
        <v>0</v>
      </c>
      <c r="O263" s="44">
        <f>AVERAGE(N263,P263)</f>
        <v/>
      </c>
      <c r="P263" s="44" t="n">
        <v>0</v>
      </c>
      <c r="Q263" s="44">
        <f>AVERAGE(P263,R263)</f>
        <v/>
      </c>
      <c r="R263" s="44" t="n">
        <v>0</v>
      </c>
      <c r="S263" s="44" t="n"/>
      <c r="T263" s="44" t="n"/>
      <c r="U263" s="44" t="n"/>
      <c r="V263" s="44" t="n"/>
      <c r="W263" s="44" t="n"/>
      <c r="X263" s="44" t="n"/>
      <c r="Y263" s="44" t="n"/>
      <c r="Z263" s="44" t="n"/>
      <c r="AA263" s="44" t="n"/>
      <c r="AB263" s="44" t="n"/>
      <c r="AC263" s="44" t="n"/>
      <c r="AD263" s="44" t="n"/>
      <c r="AE263" s="44" t="n"/>
      <c r="AF263" s="44" t="n"/>
      <c r="AG263" s="44" t="n"/>
    </row>
    <row r="264" ht="15.75" customHeight="1" s="157">
      <c r="A264" s="44" t="n"/>
      <c r="B264" s="44" t="inlineStr">
        <is>
          <t>MD</t>
        </is>
      </c>
      <c r="C264" s="44" t="inlineStr">
        <is>
          <t>Generation</t>
        </is>
      </c>
      <c r="D264" s="44" t="inlineStr">
        <is>
          <t>Land-based Wind</t>
        </is>
      </c>
      <c r="E264" s="44">
        <f>LOOKUP(D264,$U$2:$V$15,$V$2:$V$15)</f>
        <v/>
      </c>
      <c r="F264" s="44" t="n">
        <v>670259.3713</v>
      </c>
      <c r="G264" s="44">
        <f>AVERAGE(F264,H264)</f>
        <v/>
      </c>
      <c r="H264" s="44" t="n">
        <v>1166239.383</v>
      </c>
      <c r="I264" s="44">
        <f>AVERAGE(H264,J264)</f>
        <v/>
      </c>
      <c r="J264" s="44" t="n">
        <v>2362281.349</v>
      </c>
      <c r="K264" s="44">
        <f>AVERAGE(J264,L264)</f>
        <v/>
      </c>
      <c r="L264" s="44" t="n">
        <v>2362281.349</v>
      </c>
      <c r="M264" s="44">
        <f>AVERAGE(L264,N264)</f>
        <v/>
      </c>
      <c r="N264" s="44" t="n">
        <v>2580034.83</v>
      </c>
      <c r="O264" s="44">
        <f>AVERAGE(N264,P264)</f>
        <v/>
      </c>
      <c r="P264" s="44" t="n">
        <v>2579893.189</v>
      </c>
      <c r="Q264" s="44">
        <f>AVERAGE(P264,R264)</f>
        <v/>
      </c>
      <c r="R264" s="44" t="n">
        <v>2580066.113</v>
      </c>
      <c r="S264" s="44" t="n"/>
      <c r="T264" s="44" t="n"/>
      <c r="U264" s="44" t="n"/>
      <c r="V264" s="44" t="n"/>
      <c r="W264" s="44" t="n"/>
      <c r="X264" s="44" t="n"/>
      <c r="Y264" s="44" t="n"/>
      <c r="Z264" s="44" t="n"/>
      <c r="AA264" s="44" t="n"/>
      <c r="AB264" s="44" t="n"/>
      <c r="AC264" s="44" t="n"/>
      <c r="AD264" s="44" t="n"/>
      <c r="AE264" s="44" t="n"/>
      <c r="AF264" s="44" t="n"/>
      <c r="AG264" s="44" t="n"/>
    </row>
    <row r="265" ht="15.75" customHeight="1" s="157">
      <c r="A265" s="44" t="n"/>
      <c r="B265" s="44" t="inlineStr">
        <is>
          <t>MD</t>
        </is>
      </c>
      <c r="C265" s="44" t="inlineStr">
        <is>
          <t>Generation</t>
        </is>
      </c>
      <c r="D265" s="44" t="inlineStr">
        <is>
          <t>NG-CC</t>
        </is>
      </c>
      <c r="E265" s="44">
        <f>LOOKUP(D265,$U$2:$V$15,$V$2:$V$15)</f>
        <v/>
      </c>
      <c r="F265" s="44" t="n">
        <v>20564731.68</v>
      </c>
      <c r="G265" s="44">
        <f>AVERAGE(F265,H265)</f>
        <v/>
      </c>
      <c r="H265" s="44" t="n">
        <v>20558843.68</v>
      </c>
      <c r="I265" s="44">
        <f>AVERAGE(H265,J265)</f>
        <v/>
      </c>
      <c r="J265" s="44" t="n">
        <v>20545572.14</v>
      </c>
      <c r="K265" s="44">
        <f>AVERAGE(J265,L265)</f>
        <v/>
      </c>
      <c r="L265" s="44" t="n">
        <v>20519394.08</v>
      </c>
      <c r="M265" s="44">
        <f>AVERAGE(L265,N265)</f>
        <v/>
      </c>
      <c r="N265" s="44" t="n">
        <v>20519394.08</v>
      </c>
      <c r="O265" s="44">
        <f>AVERAGE(N265,P265)</f>
        <v/>
      </c>
      <c r="P265" s="44" t="n">
        <v>20519394.08</v>
      </c>
      <c r="Q265" s="44">
        <f>AVERAGE(P265,R265)</f>
        <v/>
      </c>
      <c r="R265" s="44" t="n">
        <v>19641675.81</v>
      </c>
      <c r="S265" s="44" t="n"/>
      <c r="T265" s="44" t="n"/>
      <c r="U265" s="44" t="n"/>
      <c r="V265" s="44" t="n"/>
      <c r="W265" s="44" t="n"/>
      <c r="X265" s="44" t="n"/>
      <c r="Y265" s="44" t="n"/>
      <c r="Z265" s="44" t="n"/>
      <c r="AA265" s="44" t="n"/>
      <c r="AB265" s="44" t="n"/>
      <c r="AC265" s="44" t="n"/>
      <c r="AD265" s="44" t="n"/>
      <c r="AE265" s="44" t="n"/>
      <c r="AF265" s="44" t="n"/>
      <c r="AG265" s="44" t="n"/>
    </row>
    <row r="266" ht="15.75" customHeight="1" s="157">
      <c r="A266" s="44" t="n"/>
      <c r="B266" s="44" t="inlineStr">
        <is>
          <t>MD</t>
        </is>
      </c>
      <c r="C266" s="44" t="inlineStr">
        <is>
          <t>Generation</t>
        </is>
      </c>
      <c r="D266" s="44" t="inlineStr">
        <is>
          <t>NG-CT</t>
        </is>
      </c>
      <c r="E266" s="44">
        <f>LOOKUP(D266,$U$2:$V$15,$V$2:$V$15)</f>
        <v/>
      </c>
      <c r="F266" s="44" t="n">
        <v>70872.08</v>
      </c>
      <c r="G266" s="44">
        <f>AVERAGE(F266,H266)</f>
        <v/>
      </c>
      <c r="H266" s="44" t="n">
        <v>61851.08</v>
      </c>
      <c r="I266" s="44">
        <f>AVERAGE(H266,J266)</f>
        <v/>
      </c>
      <c r="J266" s="44" t="n">
        <v>61851.08</v>
      </c>
      <c r="K266" s="44">
        <f>AVERAGE(J266,L266)</f>
        <v/>
      </c>
      <c r="L266" s="44" t="n">
        <v>35009.24</v>
      </c>
      <c r="M266" s="44">
        <f>AVERAGE(L266,N266)</f>
        <v/>
      </c>
      <c r="N266" s="44" t="n">
        <v>35009.24</v>
      </c>
      <c r="O266" s="44">
        <f>AVERAGE(N266,P266)</f>
        <v/>
      </c>
      <c r="P266" s="44" t="n">
        <v>35009.24</v>
      </c>
      <c r="Q266" s="44">
        <f>AVERAGE(P266,R266)</f>
        <v/>
      </c>
      <c r="R266" s="44" t="n">
        <v>35009.24</v>
      </c>
      <c r="S266" s="44" t="n"/>
      <c r="T266" s="44" t="n"/>
      <c r="U266" s="44" t="n"/>
      <c r="V266" s="44" t="n"/>
      <c r="W266" s="44" t="n"/>
      <c r="X266" s="44" t="n"/>
      <c r="Y266" s="44" t="n"/>
      <c r="Z266" s="44" t="n"/>
      <c r="AA266" s="44" t="n"/>
      <c r="AB266" s="44" t="n"/>
      <c r="AC266" s="44" t="n"/>
      <c r="AD266" s="44" t="n"/>
      <c r="AE266" s="44" t="n"/>
      <c r="AF266" s="44" t="n"/>
      <c r="AG266" s="44" t="n"/>
    </row>
    <row r="267" ht="15.75" customHeight="1" s="157">
      <c r="A267" s="44" t="n"/>
      <c r="B267" s="44" t="inlineStr">
        <is>
          <t>MD</t>
        </is>
      </c>
      <c r="C267" s="44" t="inlineStr">
        <is>
          <t>Generation</t>
        </is>
      </c>
      <c r="D267" s="44" t="inlineStr">
        <is>
          <t>Nuclear</t>
        </is>
      </c>
      <c r="E267" s="44">
        <f>LOOKUP(D267,$U$2:$V$15,$V$2:$V$15)</f>
        <v/>
      </c>
      <c r="F267" s="44" t="n">
        <v>13500322.95</v>
      </c>
      <c r="G267" s="44">
        <f>AVERAGE(F267,H267)</f>
        <v/>
      </c>
      <c r="H267" s="44" t="n">
        <v>13500322.95</v>
      </c>
      <c r="I267" s="44">
        <f>AVERAGE(H267,J267)</f>
        <v/>
      </c>
      <c r="J267" s="44" t="n">
        <v>13500322.95</v>
      </c>
      <c r="K267" s="44">
        <f>AVERAGE(J267,L267)</f>
        <v/>
      </c>
      <c r="L267" s="44" t="n">
        <v>13500322.95</v>
      </c>
      <c r="M267" s="44">
        <f>AVERAGE(L267,N267)</f>
        <v/>
      </c>
      <c r="N267" s="44" t="n">
        <v>13500322.95</v>
      </c>
      <c r="O267" s="44">
        <f>AVERAGE(N267,P267)</f>
        <v/>
      </c>
      <c r="P267" s="44" t="n">
        <v>13500322.95</v>
      </c>
      <c r="Q267" s="44">
        <f>AVERAGE(P267,R267)</f>
        <v/>
      </c>
      <c r="R267" s="44" t="n">
        <v>13500322.95</v>
      </c>
      <c r="S267" s="44" t="n"/>
      <c r="T267" s="44" t="n"/>
      <c r="U267" s="44" t="n"/>
      <c r="V267" s="44" t="n"/>
      <c r="W267" s="44" t="n"/>
      <c r="X267" s="44" t="n"/>
      <c r="Y267" s="44" t="n"/>
      <c r="Z267" s="44" t="n"/>
      <c r="AA267" s="44" t="n"/>
      <c r="AB267" s="44" t="n"/>
      <c r="AC267" s="44" t="n"/>
      <c r="AD267" s="44" t="n"/>
      <c r="AE267" s="44" t="n"/>
      <c r="AF267" s="44" t="n"/>
      <c r="AG267" s="44" t="n"/>
    </row>
    <row r="268" ht="15.75" customHeight="1" s="157">
      <c r="A268" s="44" t="n"/>
      <c r="B268" s="44" t="inlineStr">
        <is>
          <t>MD</t>
        </is>
      </c>
      <c r="C268" s="44" t="inlineStr">
        <is>
          <t>Generation</t>
        </is>
      </c>
      <c r="D268" s="44" t="inlineStr">
        <is>
          <t>Offshore Wind</t>
        </is>
      </c>
      <c r="E268" s="44">
        <f>LOOKUP(D268,$U$2:$V$15,$V$2:$V$15)</f>
        <v/>
      </c>
      <c r="F268" s="44" t="n">
        <v>0</v>
      </c>
      <c r="G268" s="44">
        <f>AVERAGE(F268,H268)</f>
        <v/>
      </c>
      <c r="H268" s="44" t="n">
        <v>0</v>
      </c>
      <c r="I268" s="44">
        <f>AVERAGE(H268,J268)</f>
        <v/>
      </c>
      <c r="J268" s="44" t="n">
        <v>458595.0218</v>
      </c>
      <c r="K268" s="44">
        <f>AVERAGE(J268,L268)</f>
        <v/>
      </c>
      <c r="L268" s="44" t="n">
        <v>1397189.616</v>
      </c>
      <c r="M268" s="44">
        <f>AVERAGE(L268,N268)</f>
        <v/>
      </c>
      <c r="N268" s="44" t="n">
        <v>2905872.354</v>
      </c>
      <c r="O268" s="44">
        <f>AVERAGE(N268,P268)</f>
        <v/>
      </c>
      <c r="P268" s="44" t="n">
        <v>4421874.583</v>
      </c>
      <c r="Q268" s="44">
        <f>AVERAGE(P268,R268)</f>
        <v/>
      </c>
      <c r="R268" s="44" t="n">
        <v>5943444.083</v>
      </c>
      <c r="S268" s="44" t="n"/>
      <c r="T268" s="44" t="n"/>
      <c r="U268" s="44" t="n"/>
      <c r="V268" s="44" t="n"/>
      <c r="W268" s="44" t="n"/>
      <c r="X268" s="44" t="n"/>
      <c r="Y268" s="44" t="n"/>
      <c r="Z268" s="44" t="n"/>
      <c r="AA268" s="44" t="n"/>
      <c r="AB268" s="44" t="n"/>
      <c r="AC268" s="44" t="n"/>
      <c r="AD268" s="44" t="n"/>
      <c r="AE268" s="44" t="n"/>
      <c r="AF268" s="44" t="n"/>
      <c r="AG268" s="44" t="n"/>
    </row>
    <row r="269" ht="15.75" customHeight="1" s="157">
      <c r="A269" s="44" t="n"/>
      <c r="B269" s="44" t="inlineStr">
        <is>
          <t>MD</t>
        </is>
      </c>
      <c r="C269" s="44" t="inlineStr">
        <is>
          <t>Generation</t>
        </is>
      </c>
      <c r="D269" s="44" t="inlineStr">
        <is>
          <t>Oil-Gas-Steam</t>
        </is>
      </c>
      <c r="E269" s="44">
        <f>LOOKUP(D269,$U$2:$V$15,$V$2:$V$15)</f>
        <v/>
      </c>
      <c r="F269" s="44" t="n">
        <v>604149.0048</v>
      </c>
      <c r="G269" s="44">
        <f>AVERAGE(F269,H269)</f>
        <v/>
      </c>
      <c r="H269" s="44" t="n">
        <v>604149.0048</v>
      </c>
      <c r="I269" s="44">
        <f>AVERAGE(H269,J269)</f>
        <v/>
      </c>
      <c r="J269" s="44" t="n">
        <v>604149.0048</v>
      </c>
      <c r="K269" s="44">
        <f>AVERAGE(J269,L269)</f>
        <v/>
      </c>
      <c r="L269" s="44" t="n">
        <v>604149.0048</v>
      </c>
      <c r="M269" s="44">
        <f>AVERAGE(L269,N269)</f>
        <v/>
      </c>
      <c r="N269" s="44" t="n">
        <v>604149.0048</v>
      </c>
      <c r="O269" s="44">
        <f>AVERAGE(N269,P269)</f>
        <v/>
      </c>
      <c r="P269" s="44" t="n">
        <v>604149.0048</v>
      </c>
      <c r="Q269" s="44">
        <f>AVERAGE(P269,R269)</f>
        <v/>
      </c>
      <c r="R269" s="44" t="n">
        <v>604149.0048</v>
      </c>
      <c r="S269" s="44" t="n"/>
      <c r="T269" s="44" t="n"/>
      <c r="U269" s="44" t="n"/>
      <c r="V269" s="44" t="n"/>
      <c r="W269" s="44" t="n"/>
      <c r="X269" s="44" t="n"/>
      <c r="Y269" s="44" t="n"/>
      <c r="Z269" s="44" t="n"/>
      <c r="AA269" s="44" t="n"/>
      <c r="AB269" s="44" t="n"/>
      <c r="AC269" s="44" t="n"/>
      <c r="AD269" s="44" t="n"/>
      <c r="AE269" s="44" t="n"/>
      <c r="AF269" s="44" t="n"/>
      <c r="AG269" s="44" t="n"/>
    </row>
    <row r="270" ht="15.75" customHeight="1" s="157">
      <c r="A270" s="44" t="n"/>
      <c r="B270" s="44" t="inlineStr">
        <is>
          <t>MD</t>
        </is>
      </c>
      <c r="C270" s="44" t="inlineStr">
        <is>
          <t>Generation</t>
        </is>
      </c>
      <c r="D270" s="44" t="inlineStr">
        <is>
          <t>Rooftop PV</t>
        </is>
      </c>
      <c r="E270" s="44">
        <f>LOOKUP(D270,$U$2:$V$15,$V$2:$V$15)</f>
        <v/>
      </c>
      <c r="F270" s="44" t="n">
        <v>1258157.42</v>
      </c>
      <c r="G270" s="44">
        <f>AVERAGE(F270,H270)</f>
        <v/>
      </c>
      <c r="H270" s="44" t="n">
        <v>1430600.476</v>
      </c>
      <c r="I270" s="44">
        <f>AVERAGE(H270,J270)</f>
        <v/>
      </c>
      <c r="J270" s="44" t="n">
        <v>1507424.072</v>
      </c>
      <c r="K270" s="44">
        <f>AVERAGE(J270,L270)</f>
        <v/>
      </c>
      <c r="L270" s="44" t="n">
        <v>1558439.387</v>
      </c>
      <c r="M270" s="44">
        <f>AVERAGE(L270,N270)</f>
        <v/>
      </c>
      <c r="N270" s="44" t="n">
        <v>1659731.153</v>
      </c>
      <c r="O270" s="44">
        <f>AVERAGE(N270,P270)</f>
        <v/>
      </c>
      <c r="P270" s="44" t="n">
        <v>1807541.022</v>
      </c>
      <c r="Q270" s="44">
        <f>AVERAGE(P270,R270)</f>
        <v/>
      </c>
      <c r="R270" s="44" t="n">
        <v>2042552.16</v>
      </c>
      <c r="S270" s="44" t="n"/>
      <c r="T270" s="44" t="n"/>
      <c r="U270" s="44" t="n"/>
      <c r="V270" s="44" t="n"/>
      <c r="W270" s="44" t="n"/>
      <c r="X270" s="44" t="n"/>
      <c r="Y270" s="44" t="n"/>
      <c r="Z270" s="44" t="n"/>
      <c r="AA270" s="44" t="n"/>
      <c r="AB270" s="44" t="n"/>
      <c r="AC270" s="44" t="n"/>
      <c r="AD270" s="44" t="n"/>
      <c r="AE270" s="44" t="n"/>
      <c r="AF270" s="44" t="n"/>
      <c r="AG270" s="44" t="n"/>
    </row>
    <row r="271" ht="15.75" customHeight="1" s="157">
      <c r="A271" s="44" t="n"/>
      <c r="B271" s="44" t="inlineStr">
        <is>
          <t>MD</t>
        </is>
      </c>
      <c r="C271" s="44" t="inlineStr">
        <is>
          <t>Generation</t>
        </is>
      </c>
      <c r="D271" s="44" t="inlineStr">
        <is>
          <t>Storage</t>
        </is>
      </c>
      <c r="E271" s="44">
        <f>LOOKUP(D271,$U$2:$V$15,$V$2:$V$15)</f>
        <v/>
      </c>
      <c r="F271" s="44" t="n">
        <v>0</v>
      </c>
      <c r="G271" s="44" t="n">
        <v>0</v>
      </c>
      <c r="H271" s="44" t="n">
        <v>0</v>
      </c>
      <c r="I271" s="44" t="n">
        <v>0</v>
      </c>
      <c r="J271" s="44" t="n">
        <v>0</v>
      </c>
      <c r="K271" s="44" t="n">
        <v>0</v>
      </c>
      <c r="L271" s="44" t="n">
        <v>0</v>
      </c>
      <c r="M271" s="44" t="n">
        <v>0</v>
      </c>
      <c r="N271" s="44" t="n">
        <v>0</v>
      </c>
      <c r="O271" s="44" t="n">
        <v>0</v>
      </c>
      <c r="P271" s="44" t="n">
        <v>0</v>
      </c>
      <c r="Q271" s="44" t="n">
        <v>0</v>
      </c>
      <c r="R271" s="44" t="n">
        <v>0</v>
      </c>
      <c r="S271" s="44" t="n"/>
      <c r="T271" s="44" t="n"/>
      <c r="U271" s="44" t="n"/>
      <c r="V271" s="44" t="n"/>
      <c r="W271" s="44" t="n"/>
      <c r="X271" s="44" t="n"/>
      <c r="Y271" s="44" t="n"/>
      <c r="Z271" s="44" t="n"/>
      <c r="AA271" s="44" t="n"/>
      <c r="AB271" s="44" t="n"/>
      <c r="AC271" s="44" t="n"/>
      <c r="AD271" s="44" t="n"/>
      <c r="AE271" s="44" t="n"/>
      <c r="AF271" s="44" t="n"/>
      <c r="AG271" s="44" t="n"/>
    </row>
    <row r="272" ht="15.75" customHeight="1" s="157">
      <c r="A272" s="44" t="n"/>
      <c r="B272" s="44" t="inlineStr">
        <is>
          <t>MD</t>
        </is>
      </c>
      <c r="C272" s="44" t="inlineStr">
        <is>
          <t>Generation</t>
        </is>
      </c>
      <c r="D272" s="44" t="inlineStr">
        <is>
          <t>Utility PV</t>
        </is>
      </c>
      <c r="E272" s="44">
        <f>LOOKUP(D272,$U$2:$V$15,$V$2:$V$15)</f>
        <v/>
      </c>
      <c r="F272" s="44" t="n">
        <v>496088.0335</v>
      </c>
      <c r="G272" s="44">
        <f>AVERAGE(F272,H272)</f>
        <v/>
      </c>
      <c r="H272" s="44" t="n">
        <v>15472103.38</v>
      </c>
      <c r="I272" s="44">
        <f>AVERAGE(H272,J272)</f>
        <v/>
      </c>
      <c r="J272" s="44" t="n">
        <v>15319209.85</v>
      </c>
      <c r="K272" s="44">
        <f>AVERAGE(J272,L272)</f>
        <v/>
      </c>
      <c r="L272" s="44" t="n">
        <v>15167865.84</v>
      </c>
      <c r="M272" s="44">
        <f>AVERAGE(L272,N272)</f>
        <v/>
      </c>
      <c r="N272" s="44" t="n">
        <v>15017638.22</v>
      </c>
      <c r="O272" s="44">
        <f>AVERAGE(N272,P272)</f>
        <v/>
      </c>
      <c r="P272" s="44" t="n">
        <v>14867593.16</v>
      </c>
      <c r="Q272" s="44">
        <f>AVERAGE(P272,R272)</f>
        <v/>
      </c>
      <c r="R272" s="44" t="n">
        <v>14719030.48</v>
      </c>
      <c r="S272" s="44" t="n"/>
      <c r="T272" s="44" t="n"/>
      <c r="U272" s="44" t="n"/>
      <c r="V272" s="44" t="n"/>
      <c r="W272" s="44" t="n"/>
      <c r="X272" s="44" t="n"/>
      <c r="Y272" s="44" t="n"/>
      <c r="Z272" s="44" t="n"/>
      <c r="AA272" s="44" t="n"/>
      <c r="AB272" s="44" t="n"/>
      <c r="AC272" s="44" t="n"/>
      <c r="AD272" s="44" t="n"/>
      <c r="AE272" s="44" t="n"/>
      <c r="AF272" s="44" t="n"/>
      <c r="AG272" s="44" t="n"/>
    </row>
    <row r="273" ht="15.75" customHeight="1" s="157">
      <c r="A273" s="44" t="n"/>
      <c r="B273" s="44" t="inlineStr">
        <is>
          <t>ME</t>
        </is>
      </c>
      <c r="C273" s="44" t="inlineStr">
        <is>
          <t>Generation</t>
        </is>
      </c>
      <c r="D273" s="44" t="inlineStr">
        <is>
          <t>Biopower</t>
        </is>
      </c>
      <c r="E273" s="44">
        <f>LOOKUP(D273,$U$2:$V$15,$V$2:$V$15)</f>
        <v/>
      </c>
      <c r="F273" s="44" t="n">
        <v>0</v>
      </c>
      <c r="G273" s="44">
        <f>AVERAGE(F273,H273)</f>
        <v/>
      </c>
      <c r="H273" s="44" t="n">
        <v>0</v>
      </c>
      <c r="I273" s="44">
        <f>AVERAGE(H273,J273)</f>
        <v/>
      </c>
      <c r="J273" s="44" t="n">
        <v>0</v>
      </c>
      <c r="K273" s="44">
        <f>AVERAGE(J273,L273)</f>
        <v/>
      </c>
      <c r="L273" s="44" t="n">
        <v>0</v>
      </c>
      <c r="M273" s="44">
        <f>AVERAGE(L273,N273)</f>
        <v/>
      </c>
      <c r="N273" s="44" t="n">
        <v>0</v>
      </c>
      <c r="O273" s="44">
        <f>AVERAGE(N273,P273)</f>
        <v/>
      </c>
      <c r="P273" s="44" t="n">
        <v>0</v>
      </c>
      <c r="Q273" s="44">
        <f>AVERAGE(P273,R273)</f>
        <v/>
      </c>
      <c r="R273" s="44" t="n">
        <v>0</v>
      </c>
      <c r="S273" s="44" t="n"/>
      <c r="T273" s="44" t="n"/>
      <c r="U273" s="44" t="n"/>
      <c r="V273" s="44" t="n"/>
      <c r="W273" s="44" t="n"/>
      <c r="X273" s="44" t="n"/>
      <c r="Y273" s="44" t="n"/>
      <c r="Z273" s="44" t="n"/>
      <c r="AA273" s="44" t="n"/>
      <c r="AB273" s="44" t="n"/>
      <c r="AC273" s="44" t="n"/>
      <c r="AD273" s="44" t="n"/>
      <c r="AE273" s="44" t="n"/>
      <c r="AF273" s="44" t="n"/>
      <c r="AG273" s="44" t="n"/>
    </row>
    <row r="274" ht="15.75" customHeight="1" s="157">
      <c r="A274" s="44" t="n"/>
      <c r="B274" s="44" t="inlineStr">
        <is>
          <t>ME</t>
        </is>
      </c>
      <c r="C274" s="44" t="inlineStr">
        <is>
          <t>Generation</t>
        </is>
      </c>
      <c r="D274" s="44" t="inlineStr">
        <is>
          <t>Coal</t>
        </is>
      </c>
      <c r="E274" s="44">
        <f>LOOKUP(D274,$U$2:$V$15,$V$2:$V$15)</f>
        <v/>
      </c>
      <c r="F274" s="44" t="n">
        <v>0</v>
      </c>
      <c r="G274" s="44">
        <f>AVERAGE(F274,H274)</f>
        <v/>
      </c>
      <c r="H274" s="44" t="n">
        <v>0</v>
      </c>
      <c r="I274" s="44">
        <f>AVERAGE(H274,J274)</f>
        <v/>
      </c>
      <c r="J274" s="44" t="n">
        <v>0</v>
      </c>
      <c r="K274" s="44">
        <f>AVERAGE(J274,L274)</f>
        <v/>
      </c>
      <c r="L274" s="44" t="n">
        <v>0</v>
      </c>
      <c r="M274" s="44">
        <f>AVERAGE(L274,N274)</f>
        <v/>
      </c>
      <c r="N274" s="44" t="n">
        <v>0</v>
      </c>
      <c r="O274" s="44">
        <f>AVERAGE(N274,P274)</f>
        <v/>
      </c>
      <c r="P274" s="44" t="n">
        <v>0</v>
      </c>
      <c r="Q274" s="44">
        <f>AVERAGE(P274,R274)</f>
        <v/>
      </c>
      <c r="R274" s="44" t="n">
        <v>0</v>
      </c>
      <c r="S274" s="44" t="n"/>
      <c r="T274" s="44" t="n"/>
      <c r="U274" s="44" t="n"/>
      <c r="V274" s="44" t="n"/>
      <c r="W274" s="44" t="n"/>
      <c r="X274" s="44" t="n"/>
      <c r="Y274" s="44" t="n"/>
      <c r="Z274" s="44" t="n"/>
      <c r="AA274" s="44" t="n"/>
      <c r="AB274" s="44" t="n"/>
      <c r="AC274" s="44" t="n"/>
      <c r="AD274" s="44" t="n"/>
      <c r="AE274" s="44" t="n"/>
      <c r="AF274" s="44" t="n"/>
      <c r="AG274" s="44" t="n"/>
    </row>
    <row r="275" ht="15.75" customHeight="1" s="157">
      <c r="A275" s="44" t="n"/>
      <c r="B275" s="44" t="inlineStr">
        <is>
          <t>ME</t>
        </is>
      </c>
      <c r="C275" s="44" t="inlineStr">
        <is>
          <t>Generation</t>
        </is>
      </c>
      <c r="D275" s="44" t="inlineStr">
        <is>
          <t>CSP</t>
        </is>
      </c>
      <c r="E275" s="44">
        <f>LOOKUP(D275,$U$2:$V$15,$V$2:$V$15)</f>
        <v/>
      </c>
      <c r="F275" s="44" t="n">
        <v>0</v>
      </c>
      <c r="G275" s="44">
        <f>AVERAGE(F275,H275)</f>
        <v/>
      </c>
      <c r="H275" s="44" t="n">
        <v>0</v>
      </c>
      <c r="I275" s="44">
        <f>AVERAGE(H275,J275)</f>
        <v/>
      </c>
      <c r="J275" s="44" t="n">
        <v>0</v>
      </c>
      <c r="K275" s="44">
        <f>AVERAGE(J275,L275)</f>
        <v/>
      </c>
      <c r="L275" s="44" t="n">
        <v>0</v>
      </c>
      <c r="M275" s="44">
        <f>AVERAGE(L275,N275)</f>
        <v/>
      </c>
      <c r="N275" s="44" t="n">
        <v>0</v>
      </c>
      <c r="O275" s="44">
        <f>AVERAGE(N275,P275)</f>
        <v/>
      </c>
      <c r="P275" s="44" t="n">
        <v>0</v>
      </c>
      <c r="Q275" s="44">
        <f>AVERAGE(P275,R275)</f>
        <v/>
      </c>
      <c r="R275" s="44" t="n">
        <v>0</v>
      </c>
      <c r="S275" s="44" t="n"/>
      <c r="T275" s="44" t="n"/>
      <c r="U275" s="44" t="n"/>
      <c r="V275" s="44" t="n"/>
      <c r="W275" s="44" t="n"/>
      <c r="X275" s="44" t="n"/>
      <c r="Y275" s="44" t="n"/>
      <c r="Z275" s="44" t="n"/>
      <c r="AA275" s="44" t="n"/>
      <c r="AB275" s="44" t="n"/>
      <c r="AC275" s="44" t="n"/>
      <c r="AD275" s="44" t="n"/>
      <c r="AE275" s="44" t="n"/>
      <c r="AF275" s="44" t="n"/>
      <c r="AG275" s="44" t="n"/>
    </row>
    <row r="276" ht="15.75" customHeight="1" s="157">
      <c r="A276" s="44" t="n"/>
      <c r="B276" s="44" t="inlineStr">
        <is>
          <t>ME</t>
        </is>
      </c>
      <c r="C276" s="44" t="inlineStr">
        <is>
          <t>Generation</t>
        </is>
      </c>
      <c r="D276" s="44" t="inlineStr">
        <is>
          <t>Geothermal</t>
        </is>
      </c>
      <c r="E276" s="44">
        <f>LOOKUP(D276,$U$2:$V$15,$V$2:$V$15)</f>
        <v/>
      </c>
      <c r="F276" s="44" t="n">
        <v>0</v>
      </c>
      <c r="G276" s="44">
        <f>AVERAGE(F276,H276)</f>
        <v/>
      </c>
      <c r="H276" s="44" t="n">
        <v>0</v>
      </c>
      <c r="I276" s="44">
        <f>AVERAGE(H276,J276)</f>
        <v/>
      </c>
      <c r="J276" s="44" t="n">
        <v>0</v>
      </c>
      <c r="K276" s="44">
        <f>AVERAGE(J276,L276)</f>
        <v/>
      </c>
      <c r="L276" s="44" t="n">
        <v>0</v>
      </c>
      <c r="M276" s="44">
        <f>AVERAGE(L276,N276)</f>
        <v/>
      </c>
      <c r="N276" s="44" t="n">
        <v>0</v>
      </c>
      <c r="O276" s="44">
        <f>AVERAGE(N276,P276)</f>
        <v/>
      </c>
      <c r="P276" s="44" t="n">
        <v>0</v>
      </c>
      <c r="Q276" s="44">
        <f>AVERAGE(P276,R276)</f>
        <v/>
      </c>
      <c r="R276" s="44" t="n">
        <v>0</v>
      </c>
      <c r="S276" s="44" t="n"/>
      <c r="T276" s="44" t="n"/>
      <c r="U276" s="44" t="n"/>
      <c r="V276" s="44" t="n"/>
      <c r="W276" s="44" t="n"/>
      <c r="X276" s="44" t="n"/>
      <c r="Y276" s="44" t="n"/>
      <c r="Z276" s="44" t="n"/>
      <c r="AA276" s="44" t="n"/>
      <c r="AB276" s="44" t="n"/>
      <c r="AC276" s="44" t="n"/>
      <c r="AD276" s="44" t="n"/>
      <c r="AE276" s="44" t="n"/>
      <c r="AF276" s="44" t="n"/>
      <c r="AG276" s="44" t="n"/>
    </row>
    <row r="277" ht="15.75" customHeight="1" s="157">
      <c r="A277" s="44" t="n"/>
      <c r="B277" s="44" t="inlineStr">
        <is>
          <t>ME</t>
        </is>
      </c>
      <c r="C277" s="44" t="inlineStr">
        <is>
          <t>Generation</t>
        </is>
      </c>
      <c r="D277" s="44" t="inlineStr">
        <is>
          <t>Hydro</t>
        </is>
      </c>
      <c r="E277" s="44">
        <f>LOOKUP(D277,$U$2:$V$15,$V$2:$V$15)</f>
        <v/>
      </c>
      <c r="F277" s="44" t="n">
        <v>3629670.351</v>
      </c>
      <c r="G277" s="44">
        <f>AVERAGE(F277,H277)</f>
        <v/>
      </c>
      <c r="H277" s="44" t="n">
        <v>3932247.039</v>
      </c>
      <c r="I277" s="44">
        <f>AVERAGE(H277,J277)</f>
        <v/>
      </c>
      <c r="J277" s="44" t="n">
        <v>3932247.039</v>
      </c>
      <c r="K277" s="44">
        <f>AVERAGE(J277,L277)</f>
        <v/>
      </c>
      <c r="L277" s="44" t="n">
        <v>3932247.039</v>
      </c>
      <c r="M277" s="44">
        <f>AVERAGE(L277,N277)</f>
        <v/>
      </c>
      <c r="N277" s="44" t="n">
        <v>3932247.039</v>
      </c>
      <c r="O277" s="44">
        <f>AVERAGE(N277,P277)</f>
        <v/>
      </c>
      <c r="P277" s="44" t="n">
        <v>3932247.039</v>
      </c>
      <c r="Q277" s="44">
        <f>AVERAGE(P277,R277)</f>
        <v/>
      </c>
      <c r="R277" s="44" t="n">
        <v>3932247.039</v>
      </c>
      <c r="S277" s="44" t="n"/>
      <c r="T277" s="44" t="n"/>
      <c r="U277" s="44" t="n"/>
      <c r="V277" s="44" t="n"/>
      <c r="W277" s="44" t="n"/>
      <c r="X277" s="44" t="n"/>
      <c r="Y277" s="44" t="n"/>
      <c r="Z277" s="44" t="n"/>
      <c r="AA277" s="44" t="n"/>
      <c r="AB277" s="44" t="n"/>
      <c r="AC277" s="44" t="n"/>
      <c r="AD277" s="44" t="n"/>
      <c r="AE277" s="44" t="n"/>
      <c r="AF277" s="44" t="n"/>
      <c r="AG277" s="44" t="n"/>
    </row>
    <row r="278" ht="15.75" customHeight="1" s="157">
      <c r="A278" s="44" t="n"/>
      <c r="B278" s="44" t="inlineStr">
        <is>
          <t>ME</t>
        </is>
      </c>
      <c r="C278" s="44" t="inlineStr">
        <is>
          <t>Generation</t>
        </is>
      </c>
      <c r="D278" s="44" t="inlineStr">
        <is>
          <t>Imports</t>
        </is>
      </c>
      <c r="E278" s="44">
        <f>LOOKUP(D278,$U$2:$V$15,$V$2:$V$15)</f>
        <v/>
      </c>
      <c r="F278" s="44" t="n">
        <v>2839540</v>
      </c>
      <c r="G278" s="44">
        <f>AVERAGE(F278,H278)</f>
        <v/>
      </c>
      <c r="H278" s="44" t="n">
        <v>1655440</v>
      </c>
      <c r="I278" s="44">
        <f>AVERAGE(H278,J278)</f>
        <v/>
      </c>
      <c r="J278" s="44" t="n">
        <v>1195520</v>
      </c>
      <c r="K278" s="44">
        <f>AVERAGE(J278,L278)</f>
        <v/>
      </c>
      <c r="L278" s="44" t="n">
        <v>1211810</v>
      </c>
      <c r="M278" s="44">
        <f>AVERAGE(L278,N278)</f>
        <v/>
      </c>
      <c r="N278" s="44" t="n">
        <v>1266510</v>
      </c>
      <c r="O278" s="44">
        <f>AVERAGE(N278,P278)</f>
        <v/>
      </c>
      <c r="P278" s="44" t="n">
        <v>1191990</v>
      </c>
      <c r="Q278" s="44">
        <f>AVERAGE(P278,R278)</f>
        <v/>
      </c>
      <c r="R278" s="44" t="n">
        <v>1436540</v>
      </c>
      <c r="S278" s="44" t="n"/>
      <c r="T278" s="44" t="n"/>
      <c r="U278" s="44" t="n"/>
      <c r="V278" s="44" t="n"/>
      <c r="W278" s="44" t="n"/>
      <c r="X278" s="44" t="n"/>
      <c r="Y278" s="44" t="n"/>
      <c r="Z278" s="44" t="n"/>
      <c r="AA278" s="44" t="n"/>
      <c r="AB278" s="44" t="n"/>
      <c r="AC278" s="44" t="n"/>
      <c r="AD278" s="44" t="n"/>
      <c r="AE278" s="44" t="n"/>
      <c r="AF278" s="44" t="n"/>
      <c r="AG278" s="44" t="n"/>
    </row>
    <row r="279" ht="15.75" customHeight="1" s="157">
      <c r="A279" s="44" t="n"/>
      <c r="B279" s="44" t="inlineStr">
        <is>
          <t>ME</t>
        </is>
      </c>
      <c r="C279" s="44" t="inlineStr">
        <is>
          <t>Generation</t>
        </is>
      </c>
      <c r="D279" s="44" t="inlineStr">
        <is>
          <t>Land-based Wind</t>
        </is>
      </c>
      <c r="E279" s="44">
        <f>LOOKUP(D279,$U$2:$V$15,$V$2:$V$15)</f>
        <v/>
      </c>
      <c r="F279" s="44" t="n">
        <v>3063096.975</v>
      </c>
      <c r="G279" s="44">
        <f>AVERAGE(F279,H279)</f>
        <v/>
      </c>
      <c r="H279" s="44" t="n">
        <v>3063096.975</v>
      </c>
      <c r="I279" s="44">
        <f>AVERAGE(H279,J279)</f>
        <v/>
      </c>
      <c r="J279" s="44" t="n">
        <v>3063096.975</v>
      </c>
      <c r="K279" s="44">
        <f>AVERAGE(J279,L279)</f>
        <v/>
      </c>
      <c r="L279" s="44" t="n">
        <v>3063096.975</v>
      </c>
      <c r="M279" s="44">
        <f>AVERAGE(L279,N279)</f>
        <v/>
      </c>
      <c r="N279" s="44" t="n">
        <v>3063096.975</v>
      </c>
      <c r="O279" s="44">
        <f>AVERAGE(N279,P279)</f>
        <v/>
      </c>
      <c r="P279" s="44" t="n">
        <v>3063096.975</v>
      </c>
      <c r="Q279" s="44">
        <f>AVERAGE(P279,R279)</f>
        <v/>
      </c>
      <c r="R279" s="44" t="n">
        <v>3063096.975</v>
      </c>
      <c r="S279" s="44" t="n"/>
      <c r="T279" s="44" t="n"/>
      <c r="U279" s="44" t="n"/>
      <c r="V279" s="44" t="n"/>
      <c r="W279" s="44" t="n"/>
      <c r="X279" s="44" t="n"/>
      <c r="Y279" s="44" t="n"/>
      <c r="Z279" s="44" t="n"/>
      <c r="AA279" s="44" t="n"/>
      <c r="AB279" s="44" t="n"/>
      <c r="AC279" s="44" t="n"/>
      <c r="AD279" s="44" t="n"/>
      <c r="AE279" s="44" t="n"/>
      <c r="AF279" s="44" t="n"/>
      <c r="AG279" s="44" t="n"/>
    </row>
    <row r="280" ht="15.75" customHeight="1" s="157">
      <c r="A280" s="44" t="n"/>
      <c r="B280" s="44" t="inlineStr">
        <is>
          <t>ME</t>
        </is>
      </c>
      <c r="C280" s="44" t="inlineStr">
        <is>
          <t>Generation</t>
        </is>
      </c>
      <c r="D280" s="44" t="inlineStr">
        <is>
          <t>NG-CC</t>
        </is>
      </c>
      <c r="E280" s="44">
        <f>LOOKUP(D280,$U$2:$V$15,$V$2:$V$15)</f>
        <v/>
      </c>
      <c r="F280" s="44" t="n">
        <v>3436107.56</v>
      </c>
      <c r="G280" s="44">
        <f>AVERAGE(F280,H280)</f>
        <v/>
      </c>
      <c r="H280" s="44" t="n">
        <v>5486916.468</v>
      </c>
      <c r="I280" s="44">
        <f>AVERAGE(H280,J280)</f>
        <v/>
      </c>
      <c r="J280" s="44" t="n">
        <v>5899318.521</v>
      </c>
      <c r="K280" s="44">
        <f>AVERAGE(J280,L280)</f>
        <v/>
      </c>
      <c r="L280" s="44" t="n">
        <v>4655624.047</v>
      </c>
      <c r="M280" s="44">
        <f>AVERAGE(L280,N280)</f>
        <v/>
      </c>
      <c r="N280" s="44" t="n">
        <v>3300252.322</v>
      </c>
      <c r="O280" s="44">
        <f>AVERAGE(N280,P280)</f>
        <v/>
      </c>
      <c r="P280" s="44" t="n">
        <v>2454209.43</v>
      </c>
      <c r="Q280" s="44">
        <f>AVERAGE(P280,R280)</f>
        <v/>
      </c>
      <c r="R280" s="44" t="n">
        <v>1775438.417</v>
      </c>
      <c r="S280" s="44" t="n"/>
      <c r="T280" s="44" t="n"/>
      <c r="U280" s="44" t="n"/>
      <c r="V280" s="44" t="n"/>
      <c r="W280" s="44" t="n"/>
      <c r="X280" s="44" t="n"/>
      <c r="Y280" s="44" t="n"/>
      <c r="Z280" s="44" t="n"/>
      <c r="AA280" s="44" t="n"/>
      <c r="AB280" s="44" t="n"/>
      <c r="AC280" s="44" t="n"/>
      <c r="AD280" s="44" t="n"/>
      <c r="AE280" s="44" t="n"/>
      <c r="AF280" s="44" t="n"/>
      <c r="AG280" s="44" t="n"/>
    </row>
    <row r="281" ht="15.75" customHeight="1" s="157">
      <c r="A281" s="44" t="n"/>
      <c r="B281" s="44" t="inlineStr">
        <is>
          <t>ME</t>
        </is>
      </c>
      <c r="C281" s="44" t="inlineStr">
        <is>
          <t>Generation</t>
        </is>
      </c>
      <c r="D281" s="44" t="inlineStr">
        <is>
          <t>NG-CT</t>
        </is>
      </c>
      <c r="E281" s="44">
        <f>LOOKUP(D281,$U$2:$V$15,$V$2:$V$15)</f>
        <v/>
      </c>
      <c r="F281" s="44" t="n">
        <v>6083.84</v>
      </c>
      <c r="G281" s="44">
        <f>AVERAGE(F281,H281)</f>
        <v/>
      </c>
      <c r="H281" s="44" t="n">
        <v>6083.84</v>
      </c>
      <c r="I281" s="44">
        <f>AVERAGE(H281,J281)</f>
        <v/>
      </c>
      <c r="J281" s="44" t="n">
        <v>4379.673204</v>
      </c>
      <c r="K281" s="44">
        <f>AVERAGE(J281,L281)</f>
        <v/>
      </c>
      <c r="L281" s="44" t="n">
        <v>0</v>
      </c>
      <c r="M281" s="44">
        <f>AVERAGE(L281,N281)</f>
        <v/>
      </c>
      <c r="N281" s="44" t="n">
        <v>0</v>
      </c>
      <c r="O281" s="44">
        <f>AVERAGE(N281,P281)</f>
        <v/>
      </c>
      <c r="P281" s="44" t="n">
        <v>0</v>
      </c>
      <c r="Q281" s="44">
        <f>AVERAGE(P281,R281)</f>
        <v/>
      </c>
      <c r="R281" s="44" t="n">
        <v>0</v>
      </c>
      <c r="S281" s="44" t="n"/>
      <c r="T281" s="44" t="n"/>
      <c r="U281" s="44" t="n"/>
      <c r="V281" s="44" t="n"/>
      <c r="W281" s="44" t="n"/>
      <c r="X281" s="44" t="n"/>
      <c r="Y281" s="44" t="n"/>
      <c r="Z281" s="44" t="n"/>
      <c r="AA281" s="44" t="n"/>
      <c r="AB281" s="44" t="n"/>
      <c r="AC281" s="44" t="n"/>
      <c r="AD281" s="44" t="n"/>
      <c r="AE281" s="44" t="n"/>
      <c r="AF281" s="44" t="n"/>
      <c r="AG281" s="44" t="n"/>
    </row>
    <row r="282" ht="15.75" customHeight="1" s="157">
      <c r="A282" s="44" t="n"/>
      <c r="B282" s="44" t="inlineStr">
        <is>
          <t>ME</t>
        </is>
      </c>
      <c r="C282" s="44" t="inlineStr">
        <is>
          <t>Generation</t>
        </is>
      </c>
      <c r="D282" s="44" t="inlineStr">
        <is>
          <t>Nuclear</t>
        </is>
      </c>
      <c r="E282" s="44">
        <f>LOOKUP(D282,$U$2:$V$15,$V$2:$V$15)</f>
        <v/>
      </c>
      <c r="F282" s="44" t="n">
        <v>0</v>
      </c>
      <c r="G282" s="44">
        <f>AVERAGE(F282,H282)</f>
        <v/>
      </c>
      <c r="H282" s="44" t="n">
        <v>0</v>
      </c>
      <c r="I282" s="44">
        <f>AVERAGE(H282,J282)</f>
        <v/>
      </c>
      <c r="J282" s="44" t="n">
        <v>0</v>
      </c>
      <c r="K282" s="44">
        <f>AVERAGE(J282,L282)</f>
        <v/>
      </c>
      <c r="L282" s="44" t="n">
        <v>0</v>
      </c>
      <c r="M282" s="44">
        <f>AVERAGE(L282,N282)</f>
        <v/>
      </c>
      <c r="N282" s="44" t="n">
        <v>0</v>
      </c>
      <c r="O282" s="44">
        <f>AVERAGE(N282,P282)</f>
        <v/>
      </c>
      <c r="P282" s="44" t="n">
        <v>0</v>
      </c>
      <c r="Q282" s="44">
        <f>AVERAGE(P282,R282)</f>
        <v/>
      </c>
      <c r="R282" s="44" t="n">
        <v>0</v>
      </c>
      <c r="S282" s="44" t="n"/>
      <c r="T282" s="44" t="n"/>
      <c r="U282" s="44" t="n"/>
      <c r="V282" s="44" t="n"/>
      <c r="W282" s="44" t="n"/>
      <c r="X282" s="44" t="n"/>
      <c r="Y282" s="44" t="n"/>
      <c r="Z282" s="44" t="n"/>
      <c r="AA282" s="44" t="n"/>
      <c r="AB282" s="44" t="n"/>
      <c r="AC282" s="44" t="n"/>
      <c r="AD282" s="44" t="n"/>
      <c r="AE282" s="44" t="n"/>
      <c r="AF282" s="44" t="n"/>
      <c r="AG282" s="44" t="n"/>
    </row>
    <row r="283" ht="15.75" customHeight="1" s="157">
      <c r="A283" s="44" t="n"/>
      <c r="B283" s="44" t="inlineStr">
        <is>
          <t>ME</t>
        </is>
      </c>
      <c r="C283" s="44" t="inlineStr">
        <is>
          <t>Generation</t>
        </is>
      </c>
      <c r="D283" s="44" t="inlineStr">
        <is>
          <t>Offshore Wind</t>
        </is>
      </c>
      <c r="E283" s="44">
        <f>LOOKUP(D283,$U$2:$V$15,$V$2:$V$15)</f>
        <v/>
      </c>
      <c r="F283" s="44" t="n">
        <v>0</v>
      </c>
      <c r="G283" s="44">
        <f>AVERAGE(F283,H283)</f>
        <v/>
      </c>
      <c r="H283" s="44" t="n">
        <v>0</v>
      </c>
      <c r="I283" s="44">
        <f>AVERAGE(H283,J283)</f>
        <v/>
      </c>
      <c r="J283" s="44" t="n">
        <v>0</v>
      </c>
      <c r="K283" s="44">
        <f>AVERAGE(J283,L283)</f>
        <v/>
      </c>
      <c r="L283" s="44" t="n">
        <v>0</v>
      </c>
      <c r="M283" s="44">
        <f>AVERAGE(L283,N283)</f>
        <v/>
      </c>
      <c r="N283" s="44" t="n">
        <v>0</v>
      </c>
      <c r="O283" s="44">
        <f>AVERAGE(N283,P283)</f>
        <v/>
      </c>
      <c r="P283" s="44" t="n">
        <v>0</v>
      </c>
      <c r="Q283" s="44">
        <f>AVERAGE(P283,R283)</f>
        <v/>
      </c>
      <c r="R283" s="44" t="n">
        <v>0</v>
      </c>
      <c r="S283" s="44" t="n"/>
      <c r="T283" s="44" t="n"/>
      <c r="U283" s="44" t="n"/>
      <c r="V283" s="44" t="n"/>
      <c r="W283" s="44" t="n"/>
      <c r="X283" s="44" t="n"/>
      <c r="Y283" s="44" t="n"/>
      <c r="Z283" s="44" t="n"/>
      <c r="AA283" s="44" t="n"/>
      <c r="AB283" s="44" t="n"/>
      <c r="AC283" s="44" t="n"/>
      <c r="AD283" s="44" t="n"/>
      <c r="AE283" s="44" t="n"/>
      <c r="AF283" s="44" t="n"/>
      <c r="AG283" s="44" t="n"/>
    </row>
    <row r="284" ht="15.75" customHeight="1" s="157">
      <c r="A284" s="44" t="n"/>
      <c r="B284" s="44" t="inlineStr">
        <is>
          <t>ME</t>
        </is>
      </c>
      <c r="C284" s="44" t="inlineStr">
        <is>
          <t>Generation</t>
        </is>
      </c>
      <c r="D284" s="44" t="inlineStr">
        <is>
          <t>Oil-Gas-Steam</t>
        </is>
      </c>
      <c r="E284" s="44">
        <f>LOOKUP(D284,$U$2:$V$15,$V$2:$V$15)</f>
        <v/>
      </c>
      <c r="F284" s="44" t="n">
        <v>79637.82335999999</v>
      </c>
      <c r="G284" s="44">
        <f>AVERAGE(F284,H284)</f>
        <v/>
      </c>
      <c r="H284" s="44" t="n">
        <v>79637.82335999999</v>
      </c>
      <c r="I284" s="44">
        <f>AVERAGE(H284,J284)</f>
        <v/>
      </c>
      <c r="J284" s="44" t="n">
        <v>79637.82335999999</v>
      </c>
      <c r="K284" s="44">
        <f>AVERAGE(J284,L284)</f>
        <v/>
      </c>
      <c r="L284" s="44" t="n">
        <v>79637.82335999999</v>
      </c>
      <c r="M284" s="44">
        <f>AVERAGE(L284,N284)</f>
        <v/>
      </c>
      <c r="N284" s="44" t="n">
        <v>79637.82335999999</v>
      </c>
      <c r="O284" s="44">
        <f>AVERAGE(N284,P284)</f>
        <v/>
      </c>
      <c r="P284" s="44" t="n">
        <v>79637.82335999999</v>
      </c>
      <c r="Q284" s="44">
        <f>AVERAGE(P284,R284)</f>
        <v/>
      </c>
      <c r="R284" s="44" t="n">
        <v>79637.82335999999</v>
      </c>
      <c r="S284" s="44" t="n"/>
      <c r="T284" s="44" t="n"/>
      <c r="U284" s="44" t="n"/>
      <c r="V284" s="44" t="n"/>
      <c r="W284" s="44" t="n"/>
      <c r="X284" s="44" t="n"/>
      <c r="Y284" s="44" t="n"/>
      <c r="Z284" s="44" t="n"/>
      <c r="AA284" s="44" t="n"/>
      <c r="AB284" s="44" t="n"/>
      <c r="AC284" s="44" t="n"/>
      <c r="AD284" s="44" t="n"/>
      <c r="AE284" s="44" t="n"/>
      <c r="AF284" s="44" t="n"/>
      <c r="AG284" s="44" t="n"/>
    </row>
    <row r="285" ht="15.75" customHeight="1" s="157">
      <c r="A285" s="44" t="n"/>
      <c r="B285" s="44" t="inlineStr">
        <is>
          <t>ME</t>
        </is>
      </c>
      <c r="C285" s="44" t="inlineStr">
        <is>
          <t>Generation</t>
        </is>
      </c>
      <c r="D285" s="44" t="inlineStr">
        <is>
          <t>Rooftop PV</t>
        </is>
      </c>
      <c r="E285" s="44">
        <f>LOOKUP(D285,$U$2:$V$15,$V$2:$V$15)</f>
        <v/>
      </c>
      <c r="F285" s="44" t="n">
        <v>69341.36081</v>
      </c>
      <c r="G285" s="44">
        <f>AVERAGE(F285,H285)</f>
        <v/>
      </c>
      <c r="H285" s="44" t="n">
        <v>85257.82954999999</v>
      </c>
      <c r="I285" s="44">
        <f>AVERAGE(H285,J285)</f>
        <v/>
      </c>
      <c r="J285" s="44" t="n">
        <v>102735.4919</v>
      </c>
      <c r="K285" s="44">
        <f>AVERAGE(J285,L285)</f>
        <v/>
      </c>
      <c r="L285" s="44" t="n">
        <v>123093.1589</v>
      </c>
      <c r="M285" s="44">
        <f>AVERAGE(L285,N285)</f>
        <v/>
      </c>
      <c r="N285" s="44" t="n">
        <v>149011.9567</v>
      </c>
      <c r="O285" s="44">
        <f>AVERAGE(N285,P285)</f>
        <v/>
      </c>
      <c r="P285" s="44" t="n">
        <v>181690.1264</v>
      </c>
      <c r="Q285" s="44">
        <f>AVERAGE(P285,R285)</f>
        <v/>
      </c>
      <c r="R285" s="44" t="n">
        <v>222737.3382</v>
      </c>
      <c r="S285" s="44" t="n"/>
      <c r="T285" s="44" t="n"/>
      <c r="U285" s="44" t="n"/>
      <c r="V285" s="44" t="n"/>
      <c r="W285" s="44" t="n"/>
      <c r="X285" s="44" t="n"/>
      <c r="Y285" s="44" t="n"/>
      <c r="Z285" s="44" t="n"/>
      <c r="AA285" s="44" t="n"/>
      <c r="AB285" s="44" t="n"/>
      <c r="AC285" s="44" t="n"/>
      <c r="AD285" s="44" t="n"/>
      <c r="AE285" s="44" t="n"/>
      <c r="AF285" s="44" t="n"/>
      <c r="AG285" s="44" t="n"/>
    </row>
    <row r="286" ht="15.75" customHeight="1" s="157">
      <c r="A286" s="44" t="n"/>
      <c r="B286" s="44" t="inlineStr">
        <is>
          <t>ME</t>
        </is>
      </c>
      <c r="C286" s="44" t="inlineStr">
        <is>
          <t>Generation</t>
        </is>
      </c>
      <c r="D286" s="44" t="inlineStr">
        <is>
          <t>Storage</t>
        </is>
      </c>
      <c r="E286" s="44">
        <f>LOOKUP(D286,$U$2:$V$15,$V$2:$V$15)</f>
        <v/>
      </c>
      <c r="F286" s="44" t="n">
        <v>0</v>
      </c>
      <c r="G286" s="44" t="n">
        <v>0</v>
      </c>
      <c r="H286" s="44" t="n">
        <v>0</v>
      </c>
      <c r="I286" s="44" t="n">
        <v>0</v>
      </c>
      <c r="J286" s="44" t="n">
        <v>0</v>
      </c>
      <c r="K286" s="44" t="n">
        <v>0</v>
      </c>
      <c r="L286" s="44" t="n">
        <v>0</v>
      </c>
      <c r="M286" s="44" t="n">
        <v>0</v>
      </c>
      <c r="N286" s="44" t="n">
        <v>0</v>
      </c>
      <c r="O286" s="44" t="n">
        <v>0</v>
      </c>
      <c r="P286" s="44" t="n">
        <v>0</v>
      </c>
      <c r="Q286" s="44" t="n">
        <v>0</v>
      </c>
      <c r="R286" s="44" t="n">
        <v>0</v>
      </c>
      <c r="S286" s="44" t="n"/>
      <c r="T286" s="44" t="n"/>
      <c r="U286" s="44" t="n"/>
      <c r="V286" s="44" t="n"/>
      <c r="W286" s="44" t="n"/>
      <c r="X286" s="44" t="n"/>
      <c r="Y286" s="44" t="n"/>
      <c r="Z286" s="44" t="n"/>
      <c r="AA286" s="44" t="n"/>
      <c r="AB286" s="44" t="n"/>
      <c r="AC286" s="44" t="n"/>
      <c r="AD286" s="44" t="n"/>
      <c r="AE286" s="44" t="n"/>
      <c r="AF286" s="44" t="n"/>
      <c r="AG286" s="44" t="n"/>
    </row>
    <row r="287" ht="15.75" customHeight="1" s="157">
      <c r="A287" s="44" t="n"/>
      <c r="B287" s="44" t="inlineStr">
        <is>
          <t>ME</t>
        </is>
      </c>
      <c r="C287" s="44" t="inlineStr">
        <is>
          <t>Generation</t>
        </is>
      </c>
      <c r="D287" s="44" t="inlineStr">
        <is>
          <t>Utility PV</t>
        </is>
      </c>
      <c r="E287" s="44">
        <f>LOOKUP(D287,$U$2:$V$15,$V$2:$V$15)</f>
        <v/>
      </c>
      <c r="F287" s="44" t="n">
        <v>10665.12138</v>
      </c>
      <c r="G287" s="44">
        <f>AVERAGE(F287,H287)</f>
        <v/>
      </c>
      <c r="H287" s="44" t="n">
        <v>10665.12138</v>
      </c>
      <c r="I287" s="44">
        <f>AVERAGE(H287,J287)</f>
        <v/>
      </c>
      <c r="J287" s="44" t="n">
        <v>10665.12138</v>
      </c>
      <c r="K287" s="44">
        <f>AVERAGE(J287,L287)</f>
        <v/>
      </c>
      <c r="L287" s="44" t="n">
        <v>10559.54734</v>
      </c>
      <c r="M287" s="44">
        <f>AVERAGE(L287,N287)</f>
        <v/>
      </c>
      <c r="N287" s="44" t="n">
        <v>10454.0053</v>
      </c>
      <c r="O287" s="44">
        <f>AVERAGE(N287,P287)</f>
        <v/>
      </c>
      <c r="P287" s="44" t="n">
        <v>10349.5511</v>
      </c>
      <c r="Q287" s="44">
        <f>AVERAGE(P287,R287)</f>
        <v/>
      </c>
      <c r="R287" s="44" t="n">
        <v>10246.17408</v>
      </c>
      <c r="S287" s="44" t="n"/>
      <c r="T287" s="44" t="n"/>
      <c r="U287" s="44" t="n"/>
      <c r="V287" s="44" t="n"/>
      <c r="W287" s="44" t="n"/>
      <c r="X287" s="44" t="n"/>
      <c r="Y287" s="44" t="n"/>
      <c r="Z287" s="44" t="n"/>
      <c r="AA287" s="44" t="n"/>
      <c r="AB287" s="44" t="n"/>
      <c r="AC287" s="44" t="n"/>
      <c r="AD287" s="44" t="n"/>
      <c r="AE287" s="44" t="n"/>
      <c r="AF287" s="44" t="n"/>
      <c r="AG287" s="44" t="n"/>
    </row>
    <row r="288" ht="15.75" customHeight="1" s="157">
      <c r="A288" s="44" t="n"/>
      <c r="B288" s="44" t="inlineStr">
        <is>
          <t>MI</t>
        </is>
      </c>
      <c r="C288" s="44" t="inlineStr">
        <is>
          <t>Generation</t>
        </is>
      </c>
      <c r="D288" s="44" t="inlineStr">
        <is>
          <t>Biopower</t>
        </is>
      </c>
      <c r="E288" s="44">
        <f>LOOKUP(D288,$U$2:$V$15,$V$2:$V$15)</f>
        <v/>
      </c>
      <c r="F288" s="44" t="n">
        <v>0</v>
      </c>
      <c r="G288" s="44">
        <f>AVERAGE(F288,H288)</f>
        <v/>
      </c>
      <c r="H288" s="44" t="n">
        <v>0</v>
      </c>
      <c r="I288" s="44">
        <f>AVERAGE(H288,J288)</f>
        <v/>
      </c>
      <c r="J288" s="44" t="n">
        <v>0</v>
      </c>
      <c r="K288" s="44">
        <f>AVERAGE(J288,L288)</f>
        <v/>
      </c>
      <c r="L288" s="44" t="n">
        <v>0</v>
      </c>
      <c r="M288" s="44">
        <f>AVERAGE(L288,N288)</f>
        <v/>
      </c>
      <c r="N288" s="44" t="n">
        <v>0</v>
      </c>
      <c r="O288" s="44">
        <f>AVERAGE(N288,P288)</f>
        <v/>
      </c>
      <c r="P288" s="44" t="n">
        <v>0</v>
      </c>
      <c r="Q288" s="44">
        <f>AVERAGE(P288,R288)</f>
        <v/>
      </c>
      <c r="R288" s="44" t="n">
        <v>0</v>
      </c>
      <c r="S288" s="44" t="n"/>
      <c r="T288" s="44" t="n"/>
      <c r="U288" s="44" t="n"/>
      <c r="V288" s="44" t="n"/>
      <c r="W288" s="44" t="n"/>
      <c r="X288" s="44" t="n"/>
      <c r="Y288" s="44" t="n"/>
      <c r="Z288" s="44" t="n"/>
      <c r="AA288" s="44" t="n"/>
      <c r="AB288" s="44" t="n"/>
      <c r="AC288" s="44" t="n"/>
      <c r="AD288" s="44" t="n"/>
      <c r="AE288" s="44" t="n"/>
      <c r="AF288" s="44" t="n"/>
      <c r="AG288" s="44" t="n"/>
    </row>
    <row r="289" ht="15.75" customHeight="1" s="157">
      <c r="A289" s="44" t="n"/>
      <c r="B289" s="44" t="inlineStr">
        <is>
          <t>MI</t>
        </is>
      </c>
      <c r="C289" s="44" t="inlineStr">
        <is>
          <t>Generation</t>
        </is>
      </c>
      <c r="D289" s="44" t="inlineStr">
        <is>
          <t>Coal</t>
        </is>
      </c>
      <c r="E289" s="44">
        <f>LOOKUP(D289,$U$2:$V$15,$V$2:$V$15)</f>
        <v/>
      </c>
      <c r="F289" s="44" t="n">
        <v>61886088.95</v>
      </c>
      <c r="G289" s="44">
        <f>AVERAGE(F289,H289)</f>
        <v/>
      </c>
      <c r="H289" s="44" t="n">
        <v>59706589.06</v>
      </c>
      <c r="I289" s="44">
        <f>AVERAGE(H289,J289)</f>
        <v/>
      </c>
      <c r="J289" s="44" t="n">
        <v>48999901.87</v>
      </c>
      <c r="K289" s="44">
        <f>AVERAGE(J289,L289)</f>
        <v/>
      </c>
      <c r="L289" s="44" t="n">
        <v>49646189.59</v>
      </c>
      <c r="M289" s="44">
        <f>AVERAGE(L289,N289)</f>
        <v/>
      </c>
      <c r="N289" s="44" t="n">
        <v>49654743.16</v>
      </c>
      <c r="O289" s="44">
        <f>AVERAGE(N289,P289)</f>
        <v/>
      </c>
      <c r="P289" s="44" t="n">
        <v>49648025.89</v>
      </c>
      <c r="Q289" s="44">
        <f>AVERAGE(P289,R289)</f>
        <v/>
      </c>
      <c r="R289" s="44" t="n">
        <v>49771163.01</v>
      </c>
      <c r="S289" s="44" t="n"/>
      <c r="T289" s="44" t="n"/>
      <c r="U289" s="44" t="n"/>
      <c r="V289" s="44" t="n"/>
      <c r="W289" s="44" t="n"/>
      <c r="X289" s="44" t="n"/>
      <c r="Y289" s="44" t="n"/>
      <c r="Z289" s="44" t="n"/>
      <c r="AA289" s="44" t="n"/>
      <c r="AB289" s="44" t="n"/>
      <c r="AC289" s="44" t="n"/>
      <c r="AD289" s="44" t="n"/>
      <c r="AE289" s="44" t="n"/>
      <c r="AF289" s="44" t="n"/>
      <c r="AG289" s="44" t="n"/>
    </row>
    <row r="290" ht="15.75" customHeight="1" s="157">
      <c r="A290" s="44" t="n"/>
      <c r="B290" s="44" t="inlineStr">
        <is>
          <t>MI</t>
        </is>
      </c>
      <c r="C290" s="44" t="inlineStr">
        <is>
          <t>Generation</t>
        </is>
      </c>
      <c r="D290" s="44" t="inlineStr">
        <is>
          <t>CSP</t>
        </is>
      </c>
      <c r="E290" s="44">
        <f>LOOKUP(D290,$U$2:$V$15,$V$2:$V$15)</f>
        <v/>
      </c>
      <c r="F290" s="44" t="n">
        <v>0</v>
      </c>
      <c r="G290" s="44">
        <f>AVERAGE(F290,H290)</f>
        <v/>
      </c>
      <c r="H290" s="44" t="n">
        <v>0</v>
      </c>
      <c r="I290" s="44">
        <f>AVERAGE(H290,J290)</f>
        <v/>
      </c>
      <c r="J290" s="44" t="n">
        <v>0</v>
      </c>
      <c r="K290" s="44">
        <f>AVERAGE(J290,L290)</f>
        <v/>
      </c>
      <c r="L290" s="44" t="n">
        <v>0</v>
      </c>
      <c r="M290" s="44">
        <f>AVERAGE(L290,N290)</f>
        <v/>
      </c>
      <c r="N290" s="44" t="n">
        <v>0</v>
      </c>
      <c r="O290" s="44">
        <f>AVERAGE(N290,P290)</f>
        <v/>
      </c>
      <c r="P290" s="44" t="n">
        <v>0</v>
      </c>
      <c r="Q290" s="44">
        <f>AVERAGE(P290,R290)</f>
        <v/>
      </c>
      <c r="R290" s="44" t="n">
        <v>0</v>
      </c>
      <c r="S290" s="44" t="n"/>
      <c r="T290" s="44" t="n"/>
      <c r="U290" s="44" t="n"/>
      <c r="V290" s="44" t="n"/>
      <c r="W290" s="44" t="n"/>
      <c r="X290" s="44" t="n"/>
      <c r="Y290" s="44" t="n"/>
      <c r="Z290" s="44" t="n"/>
      <c r="AA290" s="44" t="n"/>
      <c r="AB290" s="44" t="n"/>
      <c r="AC290" s="44" t="n"/>
      <c r="AD290" s="44" t="n"/>
      <c r="AE290" s="44" t="n"/>
      <c r="AF290" s="44" t="n"/>
      <c r="AG290" s="44" t="n"/>
    </row>
    <row r="291" ht="15.75" customHeight="1" s="157">
      <c r="A291" s="44" t="n"/>
      <c r="B291" s="44" t="inlineStr">
        <is>
          <t>MI</t>
        </is>
      </c>
      <c r="C291" s="44" t="inlineStr">
        <is>
          <t>Generation</t>
        </is>
      </c>
      <c r="D291" s="44" t="inlineStr">
        <is>
          <t>Geothermal</t>
        </is>
      </c>
      <c r="E291" s="44">
        <f>LOOKUP(D291,$U$2:$V$15,$V$2:$V$15)</f>
        <v/>
      </c>
      <c r="F291" s="44" t="n">
        <v>0</v>
      </c>
      <c r="G291" s="44">
        <f>AVERAGE(F291,H291)</f>
        <v/>
      </c>
      <c r="H291" s="44" t="n">
        <v>0</v>
      </c>
      <c r="I291" s="44">
        <f>AVERAGE(H291,J291)</f>
        <v/>
      </c>
      <c r="J291" s="44" t="n">
        <v>0</v>
      </c>
      <c r="K291" s="44">
        <f>AVERAGE(J291,L291)</f>
        <v/>
      </c>
      <c r="L291" s="44" t="n">
        <v>0</v>
      </c>
      <c r="M291" s="44">
        <f>AVERAGE(L291,N291)</f>
        <v/>
      </c>
      <c r="N291" s="44" t="n">
        <v>0</v>
      </c>
      <c r="O291" s="44">
        <f>AVERAGE(N291,P291)</f>
        <v/>
      </c>
      <c r="P291" s="44" t="n">
        <v>0</v>
      </c>
      <c r="Q291" s="44">
        <f>AVERAGE(P291,R291)</f>
        <v/>
      </c>
      <c r="R291" s="44" t="n">
        <v>0</v>
      </c>
      <c r="S291" s="44" t="n"/>
      <c r="T291" s="44" t="n"/>
      <c r="U291" s="44" t="n"/>
      <c r="V291" s="44" t="n"/>
      <c r="W291" s="44" t="n"/>
      <c r="X291" s="44" t="n"/>
      <c r="Y291" s="44" t="n"/>
      <c r="Z291" s="44" t="n"/>
      <c r="AA291" s="44" t="n"/>
      <c r="AB291" s="44" t="n"/>
      <c r="AC291" s="44" t="n"/>
      <c r="AD291" s="44" t="n"/>
      <c r="AE291" s="44" t="n"/>
      <c r="AF291" s="44" t="n"/>
      <c r="AG291" s="44" t="n"/>
    </row>
    <row r="292" ht="15.75" customHeight="1" s="157">
      <c r="A292" s="44" t="n"/>
      <c r="B292" s="44" t="inlineStr">
        <is>
          <t>MI</t>
        </is>
      </c>
      <c r="C292" s="44" t="inlineStr">
        <is>
          <t>Generation</t>
        </is>
      </c>
      <c r="D292" s="44" t="inlineStr">
        <is>
          <t>Hydro</t>
        </is>
      </c>
      <c r="E292" s="44">
        <f>LOOKUP(D292,$U$2:$V$15,$V$2:$V$15)</f>
        <v/>
      </c>
      <c r="F292" s="44" t="n">
        <v>1350046.871</v>
      </c>
      <c r="G292" s="44">
        <f>AVERAGE(F292,H292)</f>
        <v/>
      </c>
      <c r="H292" s="44" t="n">
        <v>1350935.192</v>
      </c>
      <c r="I292" s="44">
        <f>AVERAGE(H292,J292)</f>
        <v/>
      </c>
      <c r="J292" s="44" t="n">
        <v>1349454.283</v>
      </c>
      <c r="K292" s="44">
        <f>AVERAGE(J292,L292)</f>
        <v/>
      </c>
      <c r="L292" s="44" t="n">
        <v>1351363.78</v>
      </c>
      <c r="M292" s="44">
        <f>AVERAGE(L292,N292)</f>
        <v/>
      </c>
      <c r="N292" s="44" t="n">
        <v>1351363.78</v>
      </c>
      <c r="O292" s="44">
        <f>AVERAGE(N292,P292)</f>
        <v/>
      </c>
      <c r="P292" s="44" t="n">
        <v>1351363.78</v>
      </c>
      <c r="Q292" s="44">
        <f>AVERAGE(P292,R292)</f>
        <v/>
      </c>
      <c r="R292" s="44" t="n">
        <v>1354169.597</v>
      </c>
      <c r="S292" s="44" t="n"/>
      <c r="T292" s="44" t="n"/>
      <c r="U292" s="44" t="n"/>
      <c r="V292" s="44" t="n"/>
      <c r="W292" s="44" t="n"/>
      <c r="X292" s="44" t="n"/>
      <c r="Y292" s="44" t="n"/>
      <c r="Z292" s="44" t="n"/>
      <c r="AA292" s="44" t="n"/>
      <c r="AB292" s="44" t="n"/>
      <c r="AC292" s="44" t="n"/>
      <c r="AD292" s="44" t="n"/>
      <c r="AE292" s="44" t="n"/>
      <c r="AF292" s="44" t="n"/>
      <c r="AG292" s="44" t="n"/>
    </row>
    <row r="293" ht="15.75" customHeight="1" s="157">
      <c r="A293" s="44" t="n"/>
      <c r="B293" s="44" t="inlineStr">
        <is>
          <t>MI</t>
        </is>
      </c>
      <c r="C293" s="44" t="inlineStr">
        <is>
          <t>Generation</t>
        </is>
      </c>
      <c r="D293" s="44" t="inlineStr">
        <is>
          <t>Imports</t>
        </is>
      </c>
      <c r="E293" s="44">
        <f>LOOKUP(D293,$U$2:$V$15,$V$2:$V$15)</f>
        <v/>
      </c>
      <c r="F293" s="44" t="n">
        <v>6225354.942</v>
      </c>
      <c r="G293" s="44">
        <f>AVERAGE(F293,H293)</f>
        <v/>
      </c>
      <c r="H293" s="44" t="n">
        <v>4161354.923</v>
      </c>
      <c r="I293" s="44">
        <f>AVERAGE(H293,J293)</f>
        <v/>
      </c>
      <c r="J293" s="44" t="n">
        <v>1189215</v>
      </c>
      <c r="K293" s="44">
        <f>AVERAGE(J293,L293)</f>
        <v/>
      </c>
      <c r="L293" s="44" t="n">
        <v>1682624.942</v>
      </c>
      <c r="M293" s="44">
        <f>AVERAGE(L293,N293)</f>
        <v/>
      </c>
      <c r="N293" s="44" t="n">
        <v>586210</v>
      </c>
      <c r="O293" s="44">
        <f>AVERAGE(N293,P293)</f>
        <v/>
      </c>
      <c r="P293" s="44" t="n">
        <v>3224399.971</v>
      </c>
      <c r="Q293" s="44">
        <f>AVERAGE(P293,R293)</f>
        <v/>
      </c>
      <c r="R293" s="44" t="n">
        <v>3144250</v>
      </c>
      <c r="S293" s="44" t="n"/>
      <c r="T293" s="44" t="n"/>
      <c r="U293" s="44" t="n"/>
      <c r="V293" s="44" t="n"/>
      <c r="W293" s="44" t="n"/>
      <c r="X293" s="44" t="n"/>
      <c r="Y293" s="44" t="n"/>
      <c r="Z293" s="44" t="n"/>
      <c r="AA293" s="44" t="n"/>
      <c r="AB293" s="44" t="n"/>
      <c r="AC293" s="44" t="n"/>
      <c r="AD293" s="44" t="n"/>
      <c r="AE293" s="44" t="n"/>
      <c r="AF293" s="44" t="n"/>
      <c r="AG293" s="44" t="n"/>
    </row>
    <row r="294" ht="15.75" customHeight="1" s="157">
      <c r="A294" s="44" t="n"/>
      <c r="B294" s="44" t="inlineStr">
        <is>
          <t>MI</t>
        </is>
      </c>
      <c r="C294" s="44" t="inlineStr">
        <is>
          <t>Generation</t>
        </is>
      </c>
      <c r="D294" s="44" t="inlineStr">
        <is>
          <t>Land-based Wind</t>
        </is>
      </c>
      <c r="E294" s="44">
        <f>LOOKUP(D294,$U$2:$V$15,$V$2:$V$15)</f>
        <v/>
      </c>
      <c r="F294" s="44" t="n">
        <v>6133357.961</v>
      </c>
      <c r="G294" s="44">
        <f>AVERAGE(F294,H294)</f>
        <v/>
      </c>
      <c r="H294" s="44" t="n">
        <v>6626808.021</v>
      </c>
      <c r="I294" s="44">
        <f>AVERAGE(H294,J294)</f>
        <v/>
      </c>
      <c r="J294" s="44" t="n">
        <v>6627086.275</v>
      </c>
      <c r="K294" s="44">
        <f>AVERAGE(J294,L294)</f>
        <v/>
      </c>
      <c r="L294" s="44" t="n">
        <v>6627326.703</v>
      </c>
      <c r="M294" s="44">
        <f>AVERAGE(L294,N294)</f>
        <v/>
      </c>
      <c r="N294" s="44" t="n">
        <v>6627495.609</v>
      </c>
      <c r="O294" s="44">
        <f>AVERAGE(N294,P294)</f>
        <v/>
      </c>
      <c r="P294" s="44" t="n">
        <v>6627420.247</v>
      </c>
      <c r="Q294" s="44">
        <f>AVERAGE(P294,R294)</f>
        <v/>
      </c>
      <c r="R294" s="44" t="n">
        <v>7249065.19</v>
      </c>
      <c r="S294" s="44" t="n"/>
      <c r="T294" s="44" t="n"/>
      <c r="U294" s="44" t="n"/>
      <c r="V294" s="44" t="n"/>
      <c r="W294" s="44" t="n"/>
      <c r="X294" s="44" t="n"/>
      <c r="Y294" s="44" t="n"/>
      <c r="Z294" s="44" t="n"/>
      <c r="AA294" s="44" t="n"/>
      <c r="AB294" s="44" t="n"/>
      <c r="AC294" s="44" t="n"/>
      <c r="AD294" s="44" t="n"/>
      <c r="AE294" s="44" t="n"/>
      <c r="AF294" s="44" t="n"/>
      <c r="AG294" s="44" t="n"/>
    </row>
    <row r="295" ht="15.75" customHeight="1" s="157">
      <c r="A295" s="44" t="n"/>
      <c r="B295" s="44" t="inlineStr">
        <is>
          <t>MI</t>
        </is>
      </c>
      <c r="C295" s="44" t="inlineStr">
        <is>
          <t>Generation</t>
        </is>
      </c>
      <c r="D295" s="44" t="inlineStr">
        <is>
          <t>NG-CC</t>
        </is>
      </c>
      <c r="E295" s="44">
        <f>LOOKUP(D295,$U$2:$V$15,$V$2:$V$15)</f>
        <v/>
      </c>
      <c r="F295" s="44" t="n">
        <v>13039007.18</v>
      </c>
      <c r="G295" s="44">
        <f>AVERAGE(F295,H295)</f>
        <v/>
      </c>
      <c r="H295" s="44" t="n">
        <v>14839148.36</v>
      </c>
      <c r="I295" s="44">
        <f>AVERAGE(H295,J295)</f>
        <v/>
      </c>
      <c r="J295" s="44" t="n">
        <v>34568691.96</v>
      </c>
      <c r="K295" s="44">
        <f>AVERAGE(J295,L295)</f>
        <v/>
      </c>
      <c r="L295" s="44" t="n">
        <v>37149204.98</v>
      </c>
      <c r="M295" s="44">
        <f>AVERAGE(L295,N295)</f>
        <v/>
      </c>
      <c r="N295" s="44" t="n">
        <v>38664873.01</v>
      </c>
      <c r="O295" s="44">
        <f>AVERAGE(N295,P295)</f>
        <v/>
      </c>
      <c r="P295" s="44" t="n">
        <v>37825690.69</v>
      </c>
      <c r="Q295" s="44">
        <f>AVERAGE(P295,R295)</f>
        <v/>
      </c>
      <c r="R295" s="44" t="n">
        <v>37590955.2</v>
      </c>
      <c r="S295" s="44" t="n"/>
      <c r="T295" s="44" t="n"/>
      <c r="U295" s="44" t="n"/>
      <c r="V295" s="44" t="n"/>
      <c r="W295" s="44" t="n"/>
      <c r="X295" s="44" t="n"/>
      <c r="Y295" s="44" t="n"/>
      <c r="Z295" s="44" t="n"/>
      <c r="AA295" s="44" t="n"/>
      <c r="AB295" s="44" t="n"/>
      <c r="AC295" s="44" t="n"/>
      <c r="AD295" s="44" t="n"/>
      <c r="AE295" s="44" t="n"/>
      <c r="AF295" s="44" t="n"/>
      <c r="AG295" s="44" t="n"/>
    </row>
    <row r="296" ht="15.75" customHeight="1" s="157">
      <c r="A296" s="44" t="n"/>
      <c r="B296" s="44" t="inlineStr">
        <is>
          <t>MI</t>
        </is>
      </c>
      <c r="C296" s="44" t="inlineStr">
        <is>
          <t>Generation</t>
        </is>
      </c>
      <c r="D296" s="44" t="inlineStr">
        <is>
          <t>NG-CT</t>
        </is>
      </c>
      <c r="E296" s="44">
        <f>LOOKUP(D296,$U$2:$V$15,$V$2:$V$15)</f>
        <v/>
      </c>
      <c r="F296" s="44" t="n">
        <v>191328.7844</v>
      </c>
      <c r="G296" s="44">
        <f>AVERAGE(F296,H296)</f>
        <v/>
      </c>
      <c r="H296" s="44" t="n">
        <v>189708.3407</v>
      </c>
      <c r="I296" s="44">
        <f>AVERAGE(H296,J296)</f>
        <v/>
      </c>
      <c r="J296" s="44" t="n">
        <v>225527.3933</v>
      </c>
      <c r="K296" s="44">
        <f>AVERAGE(J296,L296)</f>
        <v/>
      </c>
      <c r="L296" s="44" t="n">
        <v>212986.9988</v>
      </c>
      <c r="M296" s="44">
        <f>AVERAGE(L296,N296)</f>
        <v/>
      </c>
      <c r="N296" s="44" t="n">
        <v>152911.7932</v>
      </c>
      <c r="O296" s="44">
        <f>AVERAGE(N296,P296)</f>
        <v/>
      </c>
      <c r="P296" s="44" t="n">
        <v>144718.8393</v>
      </c>
      <c r="Q296" s="44">
        <f>AVERAGE(P296,R296)</f>
        <v/>
      </c>
      <c r="R296" s="44" t="n">
        <v>169872.6863</v>
      </c>
      <c r="S296" s="44" t="n"/>
      <c r="T296" s="44" t="n"/>
      <c r="U296" s="44" t="n"/>
      <c r="V296" s="44" t="n"/>
      <c r="W296" s="44" t="n"/>
      <c r="X296" s="44" t="n"/>
      <c r="Y296" s="44" t="n"/>
      <c r="Z296" s="44" t="n"/>
      <c r="AA296" s="44" t="n"/>
      <c r="AB296" s="44" t="n"/>
      <c r="AC296" s="44" t="n"/>
      <c r="AD296" s="44" t="n"/>
      <c r="AE296" s="44" t="n"/>
      <c r="AF296" s="44" t="n"/>
      <c r="AG296" s="44" t="n"/>
    </row>
    <row r="297" ht="15.75" customHeight="1" s="157">
      <c r="A297" s="44" t="n"/>
      <c r="B297" s="44" t="inlineStr">
        <is>
          <t>MI</t>
        </is>
      </c>
      <c r="C297" s="44" t="inlineStr">
        <is>
          <t>Generation</t>
        </is>
      </c>
      <c r="D297" s="44" t="inlineStr">
        <is>
          <t>Nuclear</t>
        </is>
      </c>
      <c r="E297" s="44">
        <f>LOOKUP(D297,$U$2:$V$15,$V$2:$V$15)</f>
        <v/>
      </c>
      <c r="F297" s="44" t="n">
        <v>32567414.5</v>
      </c>
      <c r="G297" s="44">
        <f>AVERAGE(F297,H297)</f>
        <v/>
      </c>
      <c r="H297" s="44" t="n">
        <v>32567414.5</v>
      </c>
      <c r="I297" s="44">
        <f>AVERAGE(H297,J297)</f>
        <v/>
      </c>
      <c r="J297" s="44" t="n">
        <v>26229108.53</v>
      </c>
      <c r="K297" s="44">
        <f>AVERAGE(J297,L297)</f>
        <v/>
      </c>
      <c r="L297" s="44" t="n">
        <v>26229108.53</v>
      </c>
      <c r="M297" s="44">
        <f>AVERAGE(L297,N297)</f>
        <v/>
      </c>
      <c r="N297" s="44" t="n">
        <v>26229108.53</v>
      </c>
      <c r="O297" s="44">
        <f>AVERAGE(N297,P297)</f>
        <v/>
      </c>
      <c r="P297" s="44" t="n">
        <v>26229108.53</v>
      </c>
      <c r="Q297" s="44">
        <f>AVERAGE(P297,R297)</f>
        <v/>
      </c>
      <c r="R297" s="44" t="n">
        <v>26229108.53</v>
      </c>
      <c r="S297" s="44" t="n"/>
      <c r="T297" s="44" t="n"/>
      <c r="U297" s="44" t="n"/>
      <c r="V297" s="44" t="n"/>
      <c r="W297" s="44" t="n"/>
      <c r="X297" s="44" t="n"/>
      <c r="Y297" s="44" t="n"/>
      <c r="Z297" s="44" t="n"/>
      <c r="AA297" s="44" t="n"/>
      <c r="AB297" s="44" t="n"/>
      <c r="AC297" s="44" t="n"/>
      <c r="AD297" s="44" t="n"/>
      <c r="AE297" s="44" t="n"/>
      <c r="AF297" s="44" t="n"/>
      <c r="AG297" s="44" t="n"/>
    </row>
    <row r="298" ht="15.75" customHeight="1" s="157">
      <c r="A298" s="44" t="n"/>
      <c r="B298" s="44" t="inlineStr">
        <is>
          <t>MI</t>
        </is>
      </c>
      <c r="C298" s="44" t="inlineStr">
        <is>
          <t>Generation</t>
        </is>
      </c>
      <c r="D298" s="44" t="inlineStr">
        <is>
          <t>Offshore Wind</t>
        </is>
      </c>
      <c r="E298" s="44">
        <f>LOOKUP(D298,$U$2:$V$15,$V$2:$V$15)</f>
        <v/>
      </c>
      <c r="F298" s="44" t="n">
        <v>0</v>
      </c>
      <c r="G298" s="44">
        <f>AVERAGE(F298,H298)</f>
        <v/>
      </c>
      <c r="H298" s="44" t="n">
        <v>0</v>
      </c>
      <c r="I298" s="44">
        <f>AVERAGE(H298,J298)</f>
        <v/>
      </c>
      <c r="J298" s="44" t="n">
        <v>0</v>
      </c>
      <c r="K298" s="44">
        <f>AVERAGE(J298,L298)</f>
        <v/>
      </c>
      <c r="L298" s="44" t="n">
        <v>0</v>
      </c>
      <c r="M298" s="44">
        <f>AVERAGE(L298,N298)</f>
        <v/>
      </c>
      <c r="N298" s="44" t="n">
        <v>0</v>
      </c>
      <c r="O298" s="44">
        <f>AVERAGE(N298,P298)</f>
        <v/>
      </c>
      <c r="P298" s="44" t="n">
        <v>0</v>
      </c>
      <c r="Q298" s="44">
        <f>AVERAGE(P298,R298)</f>
        <v/>
      </c>
      <c r="R298" s="44" t="n">
        <v>0</v>
      </c>
      <c r="S298" s="44" t="n"/>
      <c r="T298" s="44" t="n"/>
      <c r="U298" s="44" t="n"/>
      <c r="V298" s="44" t="n"/>
      <c r="W298" s="44" t="n"/>
      <c r="X298" s="44" t="n"/>
      <c r="Y298" s="44" t="n"/>
      <c r="Z298" s="44" t="n"/>
      <c r="AA298" s="44" t="n"/>
      <c r="AB298" s="44" t="n"/>
      <c r="AC298" s="44" t="n"/>
      <c r="AD298" s="44" t="n"/>
      <c r="AE298" s="44" t="n"/>
      <c r="AF298" s="44" t="n"/>
      <c r="AG298" s="44" t="n"/>
    </row>
    <row r="299" ht="15.75" customHeight="1" s="157">
      <c r="A299" s="44" t="n"/>
      <c r="B299" s="44" t="inlineStr">
        <is>
          <t>MI</t>
        </is>
      </c>
      <c r="C299" s="44" t="inlineStr">
        <is>
          <t>Generation</t>
        </is>
      </c>
      <c r="D299" s="44" t="inlineStr">
        <is>
          <t>Oil-Gas-Steam</t>
        </is>
      </c>
      <c r="E299" s="44">
        <f>LOOKUP(D299,$U$2:$V$15,$V$2:$V$15)</f>
        <v/>
      </c>
      <c r="F299" s="44" t="n">
        <v>622456.5503999999</v>
      </c>
      <c r="G299" s="44">
        <f>AVERAGE(F299,H299)</f>
        <v/>
      </c>
      <c r="H299" s="44" t="n">
        <v>596825.9865999999</v>
      </c>
      <c r="I299" s="44">
        <f>AVERAGE(H299,J299)</f>
        <v/>
      </c>
      <c r="J299" s="44" t="n">
        <v>596825.9865999999</v>
      </c>
      <c r="K299" s="44">
        <f>AVERAGE(J299,L299)</f>
        <v/>
      </c>
      <c r="L299" s="44" t="n">
        <v>596825.9865999999</v>
      </c>
      <c r="M299" s="44">
        <f>AVERAGE(L299,N299)</f>
        <v/>
      </c>
      <c r="N299" s="44" t="n">
        <v>596825.9865999999</v>
      </c>
      <c r="O299" s="44">
        <f>AVERAGE(N299,P299)</f>
        <v/>
      </c>
      <c r="P299" s="44" t="n">
        <v>596825.9865999999</v>
      </c>
      <c r="Q299" s="44">
        <f>AVERAGE(P299,R299)</f>
        <v/>
      </c>
      <c r="R299" s="44" t="n">
        <v>596825.9865999999</v>
      </c>
      <c r="S299" s="44" t="n"/>
      <c r="T299" s="44" t="n"/>
      <c r="U299" s="44" t="n"/>
      <c r="V299" s="44" t="n"/>
      <c r="W299" s="44" t="n"/>
      <c r="X299" s="44" t="n"/>
      <c r="Y299" s="44" t="n"/>
      <c r="Z299" s="44" t="n"/>
      <c r="AA299" s="44" t="n"/>
      <c r="AB299" s="44" t="n"/>
      <c r="AC299" s="44" t="n"/>
      <c r="AD299" s="44" t="n"/>
      <c r="AE299" s="44" t="n"/>
      <c r="AF299" s="44" t="n"/>
      <c r="AG299" s="44" t="n"/>
    </row>
    <row r="300" ht="15.75" customHeight="1" s="157">
      <c r="A300" s="44" t="n"/>
      <c r="B300" s="44" t="inlineStr">
        <is>
          <t>MI</t>
        </is>
      </c>
      <c r="C300" s="44" t="inlineStr">
        <is>
          <t>Generation</t>
        </is>
      </c>
      <c r="D300" s="44" t="inlineStr">
        <is>
          <t>Rooftop PV</t>
        </is>
      </c>
      <c r="E300" s="44">
        <f>LOOKUP(D300,$U$2:$V$15,$V$2:$V$15)</f>
        <v/>
      </c>
      <c r="F300" s="44" t="n">
        <v>61264.58373</v>
      </c>
      <c r="G300" s="44">
        <f>AVERAGE(F300,H300)</f>
        <v/>
      </c>
      <c r="H300" s="44" t="n">
        <v>77584.9976</v>
      </c>
      <c r="I300" s="44">
        <f>AVERAGE(H300,J300)</f>
        <v/>
      </c>
      <c r="J300" s="44" t="n">
        <v>102501.1269</v>
      </c>
      <c r="K300" s="44">
        <f>AVERAGE(J300,L300)</f>
        <v/>
      </c>
      <c r="L300" s="44" t="n">
        <v>146656.2996</v>
      </c>
      <c r="M300" s="44">
        <f>AVERAGE(L300,N300)</f>
        <v/>
      </c>
      <c r="N300" s="44" t="n">
        <v>228704.7482</v>
      </c>
      <c r="O300" s="44">
        <f>AVERAGE(N300,P300)</f>
        <v/>
      </c>
      <c r="P300" s="44" t="n">
        <v>376698.4969</v>
      </c>
      <c r="Q300" s="44">
        <f>AVERAGE(P300,R300)</f>
        <v/>
      </c>
      <c r="R300" s="44" t="n">
        <v>612051.6846</v>
      </c>
      <c r="S300" s="44" t="n"/>
      <c r="T300" s="44" t="n"/>
      <c r="U300" s="44" t="n"/>
      <c r="V300" s="44" t="n"/>
      <c r="W300" s="44" t="n"/>
      <c r="X300" s="44" t="n"/>
      <c r="Y300" s="44" t="n"/>
      <c r="Z300" s="44" t="n"/>
      <c r="AA300" s="44" t="n"/>
      <c r="AB300" s="44" t="n"/>
      <c r="AC300" s="44" t="n"/>
      <c r="AD300" s="44" t="n"/>
      <c r="AE300" s="44" t="n"/>
      <c r="AF300" s="44" t="n"/>
      <c r="AG300" s="44" t="n"/>
    </row>
    <row r="301" ht="15.75" customHeight="1" s="157">
      <c r="A301" s="44" t="n"/>
      <c r="B301" s="44" t="inlineStr">
        <is>
          <t>MI</t>
        </is>
      </c>
      <c r="C301" s="44" t="inlineStr">
        <is>
          <t>Generation</t>
        </is>
      </c>
      <c r="D301" s="44" t="inlineStr">
        <is>
          <t>Storage</t>
        </is>
      </c>
      <c r="E301" s="44">
        <f>LOOKUP(D301,$U$2:$V$15,$V$2:$V$15)</f>
        <v/>
      </c>
      <c r="F301" s="44" t="n">
        <v>0</v>
      </c>
      <c r="G301" s="44" t="n">
        <v>0</v>
      </c>
      <c r="H301" s="44" t="n">
        <v>0</v>
      </c>
      <c r="I301" s="44" t="n">
        <v>0</v>
      </c>
      <c r="J301" s="44" t="n">
        <v>0</v>
      </c>
      <c r="K301" s="44" t="n">
        <v>0</v>
      </c>
      <c r="L301" s="44" t="n">
        <v>0</v>
      </c>
      <c r="M301" s="44" t="n">
        <v>0</v>
      </c>
      <c r="N301" s="44" t="n">
        <v>0</v>
      </c>
      <c r="O301" s="44" t="n">
        <v>0</v>
      </c>
      <c r="P301" s="44" t="n">
        <v>0</v>
      </c>
      <c r="Q301" s="44" t="n">
        <v>0</v>
      </c>
      <c r="R301" s="44" t="n">
        <v>0</v>
      </c>
      <c r="S301" s="44" t="n"/>
      <c r="T301" s="44" t="n"/>
      <c r="U301" s="44" t="n"/>
      <c r="V301" s="44" t="n"/>
      <c r="W301" s="44" t="n"/>
      <c r="X301" s="44" t="n"/>
      <c r="Y301" s="44" t="n"/>
      <c r="Z301" s="44" t="n"/>
      <c r="AA301" s="44" t="n"/>
      <c r="AB301" s="44" t="n"/>
      <c r="AC301" s="44" t="n"/>
      <c r="AD301" s="44" t="n"/>
      <c r="AE301" s="44" t="n"/>
      <c r="AF301" s="44" t="n"/>
      <c r="AG301" s="44" t="n"/>
    </row>
    <row r="302" ht="15.75" customHeight="1" s="157">
      <c r="A302" s="44" t="n"/>
      <c r="B302" s="44" t="inlineStr">
        <is>
          <t>MI</t>
        </is>
      </c>
      <c r="C302" s="44" t="inlineStr">
        <is>
          <t>Generation</t>
        </is>
      </c>
      <c r="D302" s="44" t="inlineStr">
        <is>
          <t>Utility PV</t>
        </is>
      </c>
      <c r="E302" s="44">
        <f>LOOKUP(D302,$U$2:$V$15,$V$2:$V$15)</f>
        <v/>
      </c>
      <c r="F302" s="44" t="n">
        <v>198201.6866</v>
      </c>
      <c r="G302" s="44">
        <f>AVERAGE(F302,H302)</f>
        <v/>
      </c>
      <c r="H302" s="44" t="n">
        <v>198201.6866</v>
      </c>
      <c r="I302" s="44">
        <f>AVERAGE(H302,J302)</f>
        <v/>
      </c>
      <c r="J302" s="44" t="n">
        <v>198201.6866</v>
      </c>
      <c r="K302" s="44">
        <f>AVERAGE(J302,L302)</f>
        <v/>
      </c>
      <c r="L302" s="44" t="n">
        <v>196237.2358</v>
      </c>
      <c r="M302" s="44">
        <f>AVERAGE(L302,N302)</f>
        <v/>
      </c>
      <c r="N302" s="44" t="n">
        <v>194275.9341</v>
      </c>
      <c r="O302" s="44">
        <f>AVERAGE(N302,P302)</f>
        <v/>
      </c>
      <c r="P302" s="44" t="n">
        <v>964283.879</v>
      </c>
      <c r="Q302" s="44">
        <f>AVERAGE(P302,R302)</f>
        <v/>
      </c>
      <c r="R302" s="44" t="n">
        <v>3379875.483</v>
      </c>
      <c r="S302" s="44" t="n"/>
      <c r="T302" s="44" t="n"/>
      <c r="U302" s="44" t="n"/>
      <c r="V302" s="44" t="n"/>
      <c r="W302" s="44" t="n"/>
      <c r="X302" s="44" t="n"/>
      <c r="Y302" s="44" t="n"/>
      <c r="Z302" s="44" t="n"/>
      <c r="AA302" s="44" t="n"/>
      <c r="AB302" s="44" t="n"/>
      <c r="AC302" s="44" t="n"/>
      <c r="AD302" s="44" t="n"/>
      <c r="AE302" s="44" t="n"/>
      <c r="AF302" s="44" t="n"/>
      <c r="AG302" s="44" t="n"/>
    </row>
    <row r="303" ht="15.75" customHeight="1" s="157">
      <c r="A303" s="44" t="n"/>
      <c r="B303" s="44" t="inlineStr">
        <is>
          <t>MN</t>
        </is>
      </c>
      <c r="C303" s="44" t="inlineStr">
        <is>
          <t>Generation</t>
        </is>
      </c>
      <c r="D303" s="44" t="inlineStr">
        <is>
          <t>Biopower</t>
        </is>
      </c>
      <c r="E303" s="44">
        <f>LOOKUP(D303,$U$2:$V$15,$V$2:$V$15)</f>
        <v/>
      </c>
      <c r="F303" s="44" t="n">
        <v>0</v>
      </c>
      <c r="G303" s="44">
        <f>AVERAGE(F303,H303)</f>
        <v/>
      </c>
      <c r="H303" s="44" t="n">
        <v>0</v>
      </c>
      <c r="I303" s="44">
        <f>AVERAGE(H303,J303)</f>
        <v/>
      </c>
      <c r="J303" s="44" t="n">
        <v>0</v>
      </c>
      <c r="K303" s="44">
        <f>AVERAGE(J303,L303)</f>
        <v/>
      </c>
      <c r="L303" s="44" t="n">
        <v>0</v>
      </c>
      <c r="M303" s="44">
        <f>AVERAGE(L303,N303)</f>
        <v/>
      </c>
      <c r="N303" s="44" t="n">
        <v>0</v>
      </c>
      <c r="O303" s="44">
        <f>AVERAGE(N303,P303)</f>
        <v/>
      </c>
      <c r="P303" s="44" t="n">
        <v>0</v>
      </c>
      <c r="Q303" s="44">
        <f>AVERAGE(P303,R303)</f>
        <v/>
      </c>
      <c r="R303" s="44" t="n">
        <v>0</v>
      </c>
      <c r="S303" s="44" t="n"/>
      <c r="T303" s="44" t="n"/>
      <c r="U303" s="44" t="n"/>
      <c r="V303" s="44" t="n"/>
      <c r="W303" s="44" t="n"/>
      <c r="X303" s="44" t="n"/>
      <c r="Y303" s="44" t="n"/>
      <c r="Z303" s="44" t="n"/>
      <c r="AA303" s="44" t="n"/>
      <c r="AB303" s="44" t="n"/>
      <c r="AC303" s="44" t="n"/>
      <c r="AD303" s="44" t="n"/>
      <c r="AE303" s="44" t="n"/>
      <c r="AF303" s="44" t="n"/>
      <c r="AG303" s="44" t="n"/>
    </row>
    <row r="304" ht="15.75" customHeight="1" s="157">
      <c r="A304" s="44" t="n"/>
      <c r="B304" s="44" t="inlineStr">
        <is>
          <t>MN</t>
        </is>
      </c>
      <c r="C304" s="44" t="inlineStr">
        <is>
          <t>Generation</t>
        </is>
      </c>
      <c r="D304" s="44" t="inlineStr">
        <is>
          <t>Coal</t>
        </is>
      </c>
      <c r="E304" s="44">
        <f>LOOKUP(D304,$U$2:$V$15,$V$2:$V$15)</f>
        <v/>
      </c>
      <c r="F304" s="44" t="n">
        <v>25410930.54</v>
      </c>
      <c r="G304" s="44">
        <f>AVERAGE(F304,H304)</f>
        <v/>
      </c>
      <c r="H304" s="44" t="n">
        <v>25062968.88</v>
      </c>
      <c r="I304" s="44">
        <f>AVERAGE(H304,J304)</f>
        <v/>
      </c>
      <c r="J304" s="44" t="n">
        <v>20388872.24</v>
      </c>
      <c r="K304" s="44">
        <f>AVERAGE(J304,L304)</f>
        <v/>
      </c>
      <c r="L304" s="44" t="n">
        <v>15768361.63</v>
      </c>
      <c r="M304" s="44">
        <f>AVERAGE(L304,N304)</f>
        <v/>
      </c>
      <c r="N304" s="44" t="n">
        <v>15726571</v>
      </c>
      <c r="O304" s="44">
        <f>AVERAGE(N304,P304)</f>
        <v/>
      </c>
      <c r="P304" s="44" t="n">
        <v>15735746.1</v>
      </c>
      <c r="Q304" s="44">
        <f>AVERAGE(P304,R304)</f>
        <v/>
      </c>
      <c r="R304" s="44" t="n">
        <v>15796374.69</v>
      </c>
      <c r="S304" s="44" t="n"/>
      <c r="T304" s="44" t="n"/>
      <c r="U304" s="44" t="n"/>
      <c r="V304" s="44" t="n"/>
      <c r="W304" s="44" t="n"/>
      <c r="X304" s="44" t="n"/>
      <c r="Y304" s="44" t="n"/>
      <c r="Z304" s="44" t="n"/>
      <c r="AA304" s="44" t="n"/>
      <c r="AB304" s="44" t="n"/>
      <c r="AC304" s="44" t="n"/>
      <c r="AD304" s="44" t="n"/>
      <c r="AE304" s="44" t="n"/>
      <c r="AF304" s="44" t="n"/>
      <c r="AG304" s="44" t="n"/>
    </row>
    <row r="305" ht="15.75" customHeight="1" s="157">
      <c r="A305" s="44" t="n"/>
      <c r="B305" s="44" t="inlineStr">
        <is>
          <t>MN</t>
        </is>
      </c>
      <c r="C305" s="44" t="inlineStr">
        <is>
          <t>Generation</t>
        </is>
      </c>
      <c r="D305" s="44" t="inlineStr">
        <is>
          <t>CSP</t>
        </is>
      </c>
      <c r="E305" s="44">
        <f>LOOKUP(D305,$U$2:$V$15,$V$2:$V$15)</f>
        <v/>
      </c>
      <c r="F305" s="44" t="n">
        <v>0</v>
      </c>
      <c r="G305" s="44">
        <f>AVERAGE(F305,H305)</f>
        <v/>
      </c>
      <c r="H305" s="44" t="n">
        <v>0</v>
      </c>
      <c r="I305" s="44">
        <f>AVERAGE(H305,J305)</f>
        <v/>
      </c>
      <c r="J305" s="44" t="n">
        <v>0</v>
      </c>
      <c r="K305" s="44">
        <f>AVERAGE(J305,L305)</f>
        <v/>
      </c>
      <c r="L305" s="44" t="n">
        <v>0</v>
      </c>
      <c r="M305" s="44">
        <f>AVERAGE(L305,N305)</f>
        <v/>
      </c>
      <c r="N305" s="44" t="n">
        <v>0</v>
      </c>
      <c r="O305" s="44">
        <f>AVERAGE(N305,P305)</f>
        <v/>
      </c>
      <c r="P305" s="44" t="n">
        <v>0</v>
      </c>
      <c r="Q305" s="44">
        <f>AVERAGE(P305,R305)</f>
        <v/>
      </c>
      <c r="R305" s="44" t="n">
        <v>0</v>
      </c>
      <c r="S305" s="44" t="n"/>
      <c r="T305" s="44" t="n"/>
      <c r="U305" s="44" t="n"/>
      <c r="V305" s="44" t="n"/>
      <c r="W305" s="44" t="n"/>
      <c r="X305" s="44" t="n"/>
      <c r="Y305" s="44" t="n"/>
      <c r="Z305" s="44" t="n"/>
      <c r="AA305" s="44" t="n"/>
      <c r="AB305" s="44" t="n"/>
      <c r="AC305" s="44" t="n"/>
      <c r="AD305" s="44" t="n"/>
      <c r="AE305" s="44" t="n"/>
      <c r="AF305" s="44" t="n"/>
      <c r="AG305" s="44" t="n"/>
    </row>
    <row r="306" ht="15.75" customHeight="1" s="157">
      <c r="A306" s="44" t="n"/>
      <c r="B306" s="44" t="inlineStr">
        <is>
          <t>MN</t>
        </is>
      </c>
      <c r="C306" s="44" t="inlineStr">
        <is>
          <t>Generation</t>
        </is>
      </c>
      <c r="D306" s="44" t="inlineStr">
        <is>
          <t>Geothermal</t>
        </is>
      </c>
      <c r="E306" s="44">
        <f>LOOKUP(D306,$U$2:$V$15,$V$2:$V$15)</f>
        <v/>
      </c>
      <c r="F306" s="44" t="n">
        <v>0</v>
      </c>
      <c r="G306" s="44">
        <f>AVERAGE(F306,H306)</f>
        <v/>
      </c>
      <c r="H306" s="44" t="n">
        <v>0</v>
      </c>
      <c r="I306" s="44">
        <f>AVERAGE(H306,J306)</f>
        <v/>
      </c>
      <c r="J306" s="44" t="n">
        <v>0</v>
      </c>
      <c r="K306" s="44">
        <f>AVERAGE(J306,L306)</f>
        <v/>
      </c>
      <c r="L306" s="44" t="n">
        <v>0</v>
      </c>
      <c r="M306" s="44">
        <f>AVERAGE(L306,N306)</f>
        <v/>
      </c>
      <c r="N306" s="44" t="n">
        <v>0</v>
      </c>
      <c r="O306" s="44">
        <f>AVERAGE(N306,P306)</f>
        <v/>
      </c>
      <c r="P306" s="44" t="n">
        <v>0</v>
      </c>
      <c r="Q306" s="44">
        <f>AVERAGE(P306,R306)</f>
        <v/>
      </c>
      <c r="R306" s="44" t="n">
        <v>0</v>
      </c>
      <c r="S306" s="44" t="n"/>
      <c r="T306" s="44" t="n"/>
      <c r="U306" s="44" t="n"/>
      <c r="V306" s="44" t="n"/>
      <c r="W306" s="44" t="n"/>
      <c r="X306" s="44" t="n"/>
      <c r="Y306" s="44" t="n"/>
      <c r="Z306" s="44" t="n"/>
      <c r="AA306" s="44" t="n"/>
      <c r="AB306" s="44" t="n"/>
      <c r="AC306" s="44" t="n"/>
      <c r="AD306" s="44" t="n"/>
      <c r="AE306" s="44" t="n"/>
      <c r="AF306" s="44" t="n"/>
      <c r="AG306" s="44" t="n"/>
    </row>
    <row r="307" ht="15.75" customHeight="1" s="157">
      <c r="A307" s="44" t="n"/>
      <c r="B307" s="44" t="inlineStr">
        <is>
          <t>MN</t>
        </is>
      </c>
      <c r="C307" s="44" t="inlineStr">
        <is>
          <t>Generation</t>
        </is>
      </c>
      <c r="D307" s="44" t="inlineStr">
        <is>
          <t>Hydro</t>
        </is>
      </c>
      <c r="E307" s="44">
        <f>LOOKUP(D307,$U$2:$V$15,$V$2:$V$15)</f>
        <v/>
      </c>
      <c r="F307" s="44" t="n">
        <v>780717.836</v>
      </c>
      <c r="G307" s="44">
        <f>AVERAGE(F307,H307)</f>
        <v/>
      </c>
      <c r="H307" s="44" t="n">
        <v>827072.951</v>
      </c>
      <c r="I307" s="44">
        <f>AVERAGE(H307,J307)</f>
        <v/>
      </c>
      <c r="J307" s="44" t="n">
        <v>830852.1691000001</v>
      </c>
      <c r="K307" s="44">
        <f>AVERAGE(J307,L307)</f>
        <v/>
      </c>
      <c r="L307" s="44" t="n">
        <v>830852.1691000001</v>
      </c>
      <c r="M307" s="44">
        <f>AVERAGE(L307,N307)</f>
        <v/>
      </c>
      <c r="N307" s="44" t="n">
        <v>830852.1691000001</v>
      </c>
      <c r="O307" s="44">
        <f>AVERAGE(N307,P307)</f>
        <v/>
      </c>
      <c r="P307" s="44" t="n">
        <v>830852.1691000001</v>
      </c>
      <c r="Q307" s="44">
        <f>AVERAGE(P307,R307)</f>
        <v/>
      </c>
      <c r="R307" s="44" t="n">
        <v>827072.951</v>
      </c>
      <c r="S307" s="44" t="n"/>
      <c r="T307" s="44" t="n"/>
      <c r="U307" s="44" t="n"/>
      <c r="V307" s="44" t="n"/>
      <c r="W307" s="44" t="n"/>
      <c r="X307" s="44" t="n"/>
      <c r="Y307" s="44" t="n"/>
      <c r="Z307" s="44" t="n"/>
      <c r="AA307" s="44" t="n"/>
      <c r="AB307" s="44" t="n"/>
      <c r="AC307" s="44" t="n"/>
      <c r="AD307" s="44" t="n"/>
      <c r="AE307" s="44" t="n"/>
      <c r="AF307" s="44" t="n"/>
      <c r="AG307" s="44" t="n"/>
    </row>
    <row r="308" ht="15.75" customHeight="1" s="157">
      <c r="A308" s="44" t="n"/>
      <c r="B308" s="44" t="inlineStr">
        <is>
          <t>MN</t>
        </is>
      </c>
      <c r="C308" s="44" t="inlineStr">
        <is>
          <t>Generation</t>
        </is>
      </c>
      <c r="D308" s="44" t="inlineStr">
        <is>
          <t>Imports</t>
        </is>
      </c>
      <c r="E308" s="44">
        <f>LOOKUP(D308,$U$2:$V$15,$V$2:$V$15)</f>
        <v/>
      </c>
      <c r="F308" s="44" t="n">
        <v>5855585</v>
      </c>
      <c r="G308" s="44">
        <f>AVERAGE(F308,H308)</f>
        <v/>
      </c>
      <c r="H308" s="44" t="n">
        <v>7055325</v>
      </c>
      <c r="I308" s="44">
        <f>AVERAGE(H308,J308)</f>
        <v/>
      </c>
      <c r="J308" s="44" t="n">
        <v>7345155</v>
      </c>
      <c r="K308" s="44">
        <f>AVERAGE(J308,L308)</f>
        <v/>
      </c>
      <c r="L308" s="44" t="n">
        <v>7329719.923</v>
      </c>
      <c r="M308" s="44">
        <f>AVERAGE(L308,N308)</f>
        <v/>
      </c>
      <c r="N308" s="44" t="n">
        <v>6816700</v>
      </c>
      <c r="O308" s="44">
        <f>AVERAGE(N308,P308)</f>
        <v/>
      </c>
      <c r="P308" s="44" t="n">
        <v>8546104.893999999</v>
      </c>
      <c r="Q308" s="44">
        <f>AVERAGE(P308,R308)</f>
        <v/>
      </c>
      <c r="R308" s="44" t="n">
        <v>10187965</v>
      </c>
      <c r="S308" s="44" t="n"/>
      <c r="T308" s="44" t="n"/>
      <c r="U308" s="44" t="n"/>
      <c r="V308" s="44" t="n"/>
      <c r="W308" s="44" t="n"/>
      <c r="X308" s="44" t="n"/>
      <c r="Y308" s="44" t="n"/>
      <c r="Z308" s="44" t="n"/>
      <c r="AA308" s="44" t="n"/>
      <c r="AB308" s="44" t="n"/>
      <c r="AC308" s="44" t="n"/>
      <c r="AD308" s="44" t="n"/>
      <c r="AE308" s="44" t="n"/>
      <c r="AF308" s="44" t="n"/>
      <c r="AG308" s="44" t="n"/>
    </row>
    <row r="309" ht="15.75" customHeight="1" s="157">
      <c r="A309" s="44" t="n"/>
      <c r="B309" s="44" t="inlineStr">
        <is>
          <t>MN</t>
        </is>
      </c>
      <c r="C309" s="44" t="inlineStr">
        <is>
          <t>Generation</t>
        </is>
      </c>
      <c r="D309" s="44" t="inlineStr">
        <is>
          <t>Land-based Wind</t>
        </is>
      </c>
      <c r="E309" s="44">
        <f>LOOKUP(D309,$U$2:$V$15,$V$2:$V$15)</f>
        <v/>
      </c>
      <c r="F309" s="44" t="n">
        <v>11338005.35</v>
      </c>
      <c r="G309" s="44">
        <f>AVERAGE(F309,H309)</f>
        <v/>
      </c>
      <c r="H309" s="44" t="n">
        <v>13116700.67</v>
      </c>
      <c r="I309" s="44">
        <f>AVERAGE(H309,J309)</f>
        <v/>
      </c>
      <c r="J309" s="44" t="n">
        <v>13108938.69</v>
      </c>
      <c r="K309" s="44">
        <f>AVERAGE(J309,L309)</f>
        <v/>
      </c>
      <c r="L309" s="44" t="n">
        <v>13126657.01</v>
      </c>
      <c r="M309" s="44">
        <f>AVERAGE(L309,N309)</f>
        <v/>
      </c>
      <c r="N309" s="44" t="n">
        <v>13116641.4</v>
      </c>
      <c r="O309" s="44">
        <f>AVERAGE(N309,P309)</f>
        <v/>
      </c>
      <c r="P309" s="44" t="n">
        <v>12864777.16</v>
      </c>
      <c r="Q309" s="44">
        <f>AVERAGE(P309,R309)</f>
        <v/>
      </c>
      <c r="R309" s="44" t="n">
        <v>12490083.91</v>
      </c>
      <c r="S309" s="44" t="n"/>
      <c r="T309" s="44" t="n"/>
      <c r="U309" s="44" t="n"/>
      <c r="V309" s="44" t="n"/>
      <c r="W309" s="44" t="n"/>
      <c r="X309" s="44" t="n"/>
      <c r="Y309" s="44" t="n"/>
      <c r="Z309" s="44" t="n"/>
      <c r="AA309" s="44" t="n"/>
      <c r="AB309" s="44" t="n"/>
      <c r="AC309" s="44" t="n"/>
      <c r="AD309" s="44" t="n"/>
      <c r="AE309" s="44" t="n"/>
      <c r="AF309" s="44" t="n"/>
      <c r="AG309" s="44" t="n"/>
    </row>
    <row r="310" ht="15.75" customHeight="1" s="157">
      <c r="A310" s="44" t="n"/>
      <c r="B310" s="44" t="inlineStr">
        <is>
          <t>MN</t>
        </is>
      </c>
      <c r="C310" s="44" t="inlineStr">
        <is>
          <t>Generation</t>
        </is>
      </c>
      <c r="D310" s="44" t="inlineStr">
        <is>
          <t>NG-CC</t>
        </is>
      </c>
      <c r="E310" s="44">
        <f>LOOKUP(D310,$U$2:$V$15,$V$2:$V$15)</f>
        <v/>
      </c>
      <c r="F310" s="44" t="n">
        <v>5539588.538</v>
      </c>
      <c r="G310" s="44">
        <f>AVERAGE(F310,H310)</f>
        <v/>
      </c>
      <c r="H310" s="44" t="n">
        <v>5653642.959</v>
      </c>
      <c r="I310" s="44">
        <f>AVERAGE(H310,J310)</f>
        <v/>
      </c>
      <c r="J310" s="44" t="n">
        <v>6278056.318</v>
      </c>
      <c r="K310" s="44">
        <f>AVERAGE(J310,L310)</f>
        <v/>
      </c>
      <c r="L310" s="44" t="n">
        <v>3757709.446</v>
      </c>
      <c r="M310" s="44">
        <f>AVERAGE(L310,N310)</f>
        <v/>
      </c>
      <c r="N310" s="44" t="n">
        <v>3412258.274</v>
      </c>
      <c r="O310" s="44">
        <f>AVERAGE(N310,P310)</f>
        <v/>
      </c>
      <c r="P310" s="44" t="n">
        <v>3044873.908</v>
      </c>
      <c r="Q310" s="44">
        <f>AVERAGE(P310,R310)</f>
        <v/>
      </c>
      <c r="R310" s="44" t="n">
        <v>2450393.95</v>
      </c>
      <c r="S310" s="44" t="n"/>
      <c r="T310" s="44" t="n"/>
      <c r="U310" s="44" t="n"/>
      <c r="V310" s="44" t="n"/>
      <c r="W310" s="44" t="n"/>
      <c r="X310" s="44" t="n"/>
      <c r="Y310" s="44" t="n"/>
      <c r="Z310" s="44" t="n"/>
      <c r="AA310" s="44" t="n"/>
      <c r="AB310" s="44" t="n"/>
      <c r="AC310" s="44" t="n"/>
      <c r="AD310" s="44" t="n"/>
      <c r="AE310" s="44" t="n"/>
      <c r="AF310" s="44" t="n"/>
      <c r="AG310" s="44" t="n"/>
    </row>
    <row r="311" ht="15.75" customHeight="1" s="157">
      <c r="A311" s="44" t="n"/>
      <c r="B311" s="44" t="inlineStr">
        <is>
          <t>MN</t>
        </is>
      </c>
      <c r="C311" s="44" t="inlineStr">
        <is>
          <t>Generation</t>
        </is>
      </c>
      <c r="D311" s="44" t="inlineStr">
        <is>
          <t>NG-CT</t>
        </is>
      </c>
      <c r="E311" s="44">
        <f>LOOKUP(D311,$U$2:$V$15,$V$2:$V$15)</f>
        <v/>
      </c>
      <c r="F311" s="44" t="n">
        <v>199019.4351</v>
      </c>
      <c r="G311" s="44">
        <f>AVERAGE(F311,H311)</f>
        <v/>
      </c>
      <c r="H311" s="44" t="n">
        <v>185355.0799</v>
      </c>
      <c r="I311" s="44">
        <f>AVERAGE(H311,J311)</f>
        <v/>
      </c>
      <c r="J311" s="44" t="n">
        <v>191262.4502</v>
      </c>
      <c r="K311" s="44">
        <f>AVERAGE(J311,L311)</f>
        <v/>
      </c>
      <c r="L311" s="44" t="n">
        <v>141838.3843</v>
      </c>
      <c r="M311" s="44">
        <f>AVERAGE(L311,N311)</f>
        <v/>
      </c>
      <c r="N311" s="44" t="n">
        <v>126939.05</v>
      </c>
      <c r="O311" s="44">
        <f>AVERAGE(N311,P311)</f>
        <v/>
      </c>
      <c r="P311" s="44" t="n">
        <v>125035.5798</v>
      </c>
      <c r="Q311" s="44">
        <f>AVERAGE(P311,R311)</f>
        <v/>
      </c>
      <c r="R311" s="44" t="n">
        <v>131534.7714</v>
      </c>
      <c r="S311" s="44" t="n"/>
      <c r="T311" s="44" t="n"/>
      <c r="U311" s="44" t="n"/>
      <c r="V311" s="44" t="n"/>
      <c r="W311" s="44" t="n"/>
      <c r="X311" s="44" t="n"/>
      <c r="Y311" s="44" t="n"/>
      <c r="Z311" s="44" t="n"/>
      <c r="AA311" s="44" t="n"/>
      <c r="AB311" s="44" t="n"/>
      <c r="AC311" s="44" t="n"/>
      <c r="AD311" s="44" t="n"/>
      <c r="AE311" s="44" t="n"/>
      <c r="AF311" s="44" t="n"/>
      <c r="AG311" s="44" t="n"/>
    </row>
    <row r="312" ht="15.75" customHeight="1" s="157">
      <c r="A312" s="44" t="n"/>
      <c r="B312" s="44" t="inlineStr">
        <is>
          <t>MN</t>
        </is>
      </c>
      <c r="C312" s="44" t="inlineStr">
        <is>
          <t>Generation</t>
        </is>
      </c>
      <c r="D312" s="44" t="inlineStr">
        <is>
          <t>Nuclear</t>
        </is>
      </c>
      <c r="E312" s="44">
        <f>LOOKUP(D312,$U$2:$V$15,$V$2:$V$15)</f>
        <v/>
      </c>
      <c r="F312" s="44" t="n">
        <v>13098744.07</v>
      </c>
      <c r="G312" s="44">
        <f>AVERAGE(F312,H312)</f>
        <v/>
      </c>
      <c r="H312" s="44" t="n">
        <v>13098744.07</v>
      </c>
      <c r="I312" s="44">
        <f>AVERAGE(H312,J312)</f>
        <v/>
      </c>
      <c r="J312" s="44" t="n">
        <v>13098744.07</v>
      </c>
      <c r="K312" s="44">
        <f>AVERAGE(J312,L312)</f>
        <v/>
      </c>
      <c r="L312" s="44" t="n">
        <v>13098744.07</v>
      </c>
      <c r="M312" s="44">
        <f>AVERAGE(L312,N312)</f>
        <v/>
      </c>
      <c r="N312" s="44" t="n">
        <v>13098744.07</v>
      </c>
      <c r="O312" s="44">
        <f>AVERAGE(N312,P312)</f>
        <v/>
      </c>
      <c r="P312" s="44" t="n">
        <v>13098744.07</v>
      </c>
      <c r="Q312" s="44">
        <f>AVERAGE(P312,R312)</f>
        <v/>
      </c>
      <c r="R312" s="44" t="n">
        <v>13098744.07</v>
      </c>
      <c r="S312" s="44" t="n"/>
      <c r="T312" s="44" t="n"/>
      <c r="U312" s="44" t="n"/>
      <c r="V312" s="44" t="n"/>
      <c r="W312" s="44" t="n"/>
      <c r="X312" s="44" t="n"/>
      <c r="Y312" s="44" t="n"/>
      <c r="Z312" s="44" t="n"/>
      <c r="AA312" s="44" t="n"/>
      <c r="AB312" s="44" t="n"/>
      <c r="AC312" s="44" t="n"/>
      <c r="AD312" s="44" t="n"/>
      <c r="AE312" s="44" t="n"/>
      <c r="AF312" s="44" t="n"/>
      <c r="AG312" s="44" t="n"/>
    </row>
    <row r="313" ht="15.75" customHeight="1" s="157">
      <c r="A313" s="44" t="n"/>
      <c r="B313" s="44" t="inlineStr">
        <is>
          <t>MN</t>
        </is>
      </c>
      <c r="C313" s="44" t="inlineStr">
        <is>
          <t>Generation</t>
        </is>
      </c>
      <c r="D313" s="44" t="inlineStr">
        <is>
          <t>Offshore Wind</t>
        </is>
      </c>
      <c r="E313" s="44">
        <f>LOOKUP(D313,$U$2:$V$15,$V$2:$V$15)</f>
        <v/>
      </c>
      <c r="F313" s="44" t="n">
        <v>0</v>
      </c>
      <c r="G313" s="44">
        <f>AVERAGE(F313,H313)</f>
        <v/>
      </c>
      <c r="H313" s="44" t="n">
        <v>0</v>
      </c>
      <c r="I313" s="44">
        <f>AVERAGE(H313,J313)</f>
        <v/>
      </c>
      <c r="J313" s="44" t="n">
        <v>0</v>
      </c>
      <c r="K313" s="44">
        <f>AVERAGE(J313,L313)</f>
        <v/>
      </c>
      <c r="L313" s="44" t="n">
        <v>0</v>
      </c>
      <c r="M313" s="44">
        <f>AVERAGE(L313,N313)</f>
        <v/>
      </c>
      <c r="N313" s="44" t="n">
        <v>0</v>
      </c>
      <c r="O313" s="44">
        <f>AVERAGE(N313,P313)</f>
        <v/>
      </c>
      <c r="P313" s="44" t="n">
        <v>0</v>
      </c>
      <c r="Q313" s="44">
        <f>AVERAGE(P313,R313)</f>
        <v/>
      </c>
      <c r="R313" s="44" t="n">
        <v>0</v>
      </c>
      <c r="S313" s="44" t="n"/>
      <c r="T313" s="44" t="n"/>
      <c r="U313" s="44" t="n"/>
      <c r="V313" s="44" t="n"/>
      <c r="W313" s="44" t="n"/>
      <c r="X313" s="44" t="n"/>
      <c r="Y313" s="44" t="n"/>
      <c r="Z313" s="44" t="n"/>
      <c r="AA313" s="44" t="n"/>
      <c r="AB313" s="44" t="n"/>
      <c r="AC313" s="44" t="n"/>
      <c r="AD313" s="44" t="n"/>
      <c r="AE313" s="44" t="n"/>
      <c r="AF313" s="44" t="n"/>
      <c r="AG313" s="44" t="n"/>
    </row>
    <row r="314" ht="15.75" customHeight="1" s="157">
      <c r="A314" s="44" t="n"/>
      <c r="B314" s="44" t="inlineStr">
        <is>
          <t>MN</t>
        </is>
      </c>
      <c r="C314" s="44" t="inlineStr">
        <is>
          <t>Generation</t>
        </is>
      </c>
      <c r="D314" s="44" t="inlineStr">
        <is>
          <t>Oil-Gas-Steam</t>
        </is>
      </c>
      <c r="E314" s="44">
        <f>LOOKUP(D314,$U$2:$V$15,$V$2:$V$15)</f>
        <v/>
      </c>
      <c r="F314" s="44" t="n">
        <v>273240.1181</v>
      </c>
      <c r="G314" s="44">
        <f>AVERAGE(F314,H314)</f>
        <v/>
      </c>
      <c r="H314" s="44" t="n">
        <v>273240.1181</v>
      </c>
      <c r="I314" s="44">
        <f>AVERAGE(H314,J314)</f>
        <v/>
      </c>
      <c r="J314" s="44" t="n">
        <v>273240.1181</v>
      </c>
      <c r="K314" s="44">
        <f>AVERAGE(J314,L314)</f>
        <v/>
      </c>
      <c r="L314" s="44" t="n">
        <v>273240.1181</v>
      </c>
      <c r="M314" s="44">
        <f>AVERAGE(L314,N314)</f>
        <v/>
      </c>
      <c r="N314" s="44" t="n">
        <v>273240.1181</v>
      </c>
      <c r="O314" s="44">
        <f>AVERAGE(N314,P314)</f>
        <v/>
      </c>
      <c r="P314" s="44" t="n">
        <v>273240.1181</v>
      </c>
      <c r="Q314" s="44">
        <f>AVERAGE(P314,R314)</f>
        <v/>
      </c>
      <c r="R314" s="44" t="n">
        <v>273240.1181</v>
      </c>
      <c r="S314" s="44" t="n"/>
      <c r="T314" s="44" t="n"/>
      <c r="U314" s="44" t="n"/>
      <c r="V314" s="44" t="n"/>
      <c r="W314" s="44" t="n"/>
      <c r="X314" s="44" t="n"/>
      <c r="Y314" s="44" t="n"/>
      <c r="Z314" s="44" t="n"/>
      <c r="AA314" s="44" t="n"/>
      <c r="AB314" s="44" t="n"/>
      <c r="AC314" s="44" t="n"/>
      <c r="AD314" s="44" t="n"/>
      <c r="AE314" s="44" t="n"/>
      <c r="AF314" s="44" t="n"/>
      <c r="AG314" s="44" t="n"/>
    </row>
    <row r="315" ht="15.75" customHeight="1" s="157">
      <c r="A315" s="44" t="n"/>
      <c r="B315" s="44" t="inlineStr">
        <is>
          <t>MN</t>
        </is>
      </c>
      <c r="C315" s="44" t="inlineStr">
        <is>
          <t>Generation</t>
        </is>
      </c>
      <c r="D315" s="44" t="inlineStr">
        <is>
          <t>Rooftop PV</t>
        </is>
      </c>
      <c r="E315" s="44">
        <f>LOOKUP(D315,$U$2:$V$15,$V$2:$V$15)</f>
        <v/>
      </c>
      <c r="F315" s="44" t="n">
        <v>838487.6664</v>
      </c>
      <c r="G315" s="44">
        <f>AVERAGE(F315,H315)</f>
        <v/>
      </c>
      <c r="H315" s="44" t="n">
        <v>886150.5336</v>
      </c>
      <c r="I315" s="44">
        <f>AVERAGE(H315,J315)</f>
        <v/>
      </c>
      <c r="J315" s="44" t="n">
        <v>967272.7972</v>
      </c>
      <c r="K315" s="44">
        <f>AVERAGE(J315,L315)</f>
        <v/>
      </c>
      <c r="L315" s="44" t="n">
        <v>1094417.834</v>
      </c>
      <c r="M315" s="44">
        <f>AVERAGE(L315,N315)</f>
        <v/>
      </c>
      <c r="N315" s="44" t="n">
        <v>1286464.264</v>
      </c>
      <c r="O315" s="44">
        <f>AVERAGE(N315,P315)</f>
        <v/>
      </c>
      <c r="P315" s="44" t="n">
        <v>1556070.818</v>
      </c>
      <c r="Q315" s="44">
        <f>AVERAGE(P315,R315)</f>
        <v/>
      </c>
      <c r="R315" s="44" t="n">
        <v>1911271.957</v>
      </c>
      <c r="S315" s="44" t="n"/>
      <c r="T315" s="44" t="n"/>
      <c r="U315" s="44" t="n"/>
      <c r="V315" s="44" t="n"/>
      <c r="W315" s="44" t="n"/>
      <c r="X315" s="44" t="n"/>
      <c r="Y315" s="44" t="n"/>
      <c r="Z315" s="44" t="n"/>
      <c r="AA315" s="44" t="n"/>
      <c r="AB315" s="44" t="n"/>
      <c r="AC315" s="44" t="n"/>
      <c r="AD315" s="44" t="n"/>
      <c r="AE315" s="44" t="n"/>
      <c r="AF315" s="44" t="n"/>
      <c r="AG315" s="44" t="n"/>
    </row>
    <row r="316" ht="15.75" customHeight="1" s="157">
      <c r="A316" s="44" t="n"/>
      <c r="B316" s="44" t="inlineStr">
        <is>
          <t>MN</t>
        </is>
      </c>
      <c r="C316" s="44" t="inlineStr">
        <is>
          <t>Generation</t>
        </is>
      </c>
      <c r="D316" s="44" t="inlineStr">
        <is>
          <t>Storage</t>
        </is>
      </c>
      <c r="E316" s="44">
        <f>LOOKUP(D316,$U$2:$V$15,$V$2:$V$15)</f>
        <v/>
      </c>
      <c r="F316" s="44" t="n">
        <v>0</v>
      </c>
      <c r="G316" s="44" t="n">
        <v>0</v>
      </c>
      <c r="H316" s="44" t="n">
        <v>0</v>
      </c>
      <c r="I316" s="44" t="n">
        <v>0</v>
      </c>
      <c r="J316" s="44" t="n">
        <v>0</v>
      </c>
      <c r="K316" s="44" t="n">
        <v>0</v>
      </c>
      <c r="L316" s="44" t="n">
        <v>0</v>
      </c>
      <c r="M316" s="44" t="n">
        <v>0</v>
      </c>
      <c r="N316" s="44" t="n">
        <v>0</v>
      </c>
      <c r="O316" s="44" t="n">
        <v>0</v>
      </c>
      <c r="P316" s="44" t="n">
        <v>0</v>
      </c>
      <c r="Q316" s="44" t="n">
        <v>0</v>
      </c>
      <c r="R316" s="44" t="n">
        <v>0</v>
      </c>
      <c r="S316" s="44" t="n"/>
      <c r="T316" s="44" t="n"/>
      <c r="U316" s="44" t="n"/>
      <c r="V316" s="44" t="n"/>
      <c r="W316" s="44" t="n"/>
      <c r="X316" s="44" t="n"/>
      <c r="Y316" s="44" t="n"/>
      <c r="Z316" s="44" t="n"/>
      <c r="AA316" s="44" t="n"/>
      <c r="AB316" s="44" t="n"/>
      <c r="AC316" s="44" t="n"/>
      <c r="AD316" s="44" t="n"/>
      <c r="AE316" s="44" t="n"/>
      <c r="AF316" s="44" t="n"/>
      <c r="AG316" s="44" t="n"/>
    </row>
    <row r="317" ht="15.75" customHeight="1" s="157">
      <c r="A317" s="44" t="n"/>
      <c r="B317" s="44" t="inlineStr">
        <is>
          <t>MN</t>
        </is>
      </c>
      <c r="C317" s="44" t="inlineStr">
        <is>
          <t>Generation</t>
        </is>
      </c>
      <c r="D317" s="44" t="inlineStr">
        <is>
          <t>Utility PV</t>
        </is>
      </c>
      <c r="E317" s="44">
        <f>LOOKUP(D317,$U$2:$V$15,$V$2:$V$15)</f>
        <v/>
      </c>
      <c r="F317" s="44" t="n">
        <v>1386514.85</v>
      </c>
      <c r="G317" s="44">
        <f>AVERAGE(F317,H317)</f>
        <v/>
      </c>
      <c r="H317" s="44" t="n">
        <v>1403878.864</v>
      </c>
      <c r="I317" s="44">
        <f>AVERAGE(H317,J317)</f>
        <v/>
      </c>
      <c r="J317" s="44" t="n">
        <v>1403877.258</v>
      </c>
      <c r="K317" s="44">
        <f>AVERAGE(J317,L317)</f>
        <v/>
      </c>
      <c r="L317" s="44" t="n">
        <v>1389929.696</v>
      </c>
      <c r="M317" s="44">
        <f>AVERAGE(L317,N317)</f>
        <v/>
      </c>
      <c r="N317" s="44" t="n">
        <v>1376040.66</v>
      </c>
      <c r="O317" s="44">
        <f>AVERAGE(N317,P317)</f>
        <v/>
      </c>
      <c r="P317" s="44" t="n">
        <v>1362293.585</v>
      </c>
      <c r="Q317" s="44">
        <f>AVERAGE(P317,R317)</f>
        <v/>
      </c>
      <c r="R317" s="44" t="n">
        <v>1348688.797</v>
      </c>
      <c r="S317" s="44" t="n"/>
      <c r="T317" s="44" t="n"/>
      <c r="U317" s="44" t="n"/>
      <c r="V317" s="44" t="n"/>
      <c r="W317" s="44" t="n"/>
      <c r="X317" s="44" t="n"/>
      <c r="Y317" s="44" t="n"/>
      <c r="Z317" s="44" t="n"/>
      <c r="AA317" s="44" t="n"/>
      <c r="AB317" s="44" t="n"/>
      <c r="AC317" s="44" t="n"/>
      <c r="AD317" s="44" t="n"/>
      <c r="AE317" s="44" t="n"/>
      <c r="AF317" s="44" t="n"/>
      <c r="AG317" s="44" t="n"/>
    </row>
    <row r="318" ht="15.75" customHeight="1" s="157">
      <c r="A318" s="44" t="n"/>
      <c r="B318" s="44" t="inlineStr">
        <is>
          <t>MO</t>
        </is>
      </c>
      <c r="C318" s="44" t="inlineStr">
        <is>
          <t>Generation</t>
        </is>
      </c>
      <c r="D318" s="44" t="inlineStr">
        <is>
          <t>Biopower</t>
        </is>
      </c>
      <c r="E318" s="44">
        <f>LOOKUP(D318,$U$2:$V$15,$V$2:$V$15)</f>
        <v/>
      </c>
      <c r="F318" s="44" t="n">
        <v>0</v>
      </c>
      <c r="G318" s="44">
        <f>AVERAGE(F318,H318)</f>
        <v/>
      </c>
      <c r="H318" s="44" t="n">
        <v>0</v>
      </c>
      <c r="I318" s="44">
        <f>AVERAGE(H318,J318)</f>
        <v/>
      </c>
      <c r="J318" s="44" t="n">
        <v>0</v>
      </c>
      <c r="K318" s="44">
        <f>AVERAGE(J318,L318)</f>
        <v/>
      </c>
      <c r="L318" s="44" t="n">
        <v>0</v>
      </c>
      <c r="M318" s="44">
        <f>AVERAGE(L318,N318)</f>
        <v/>
      </c>
      <c r="N318" s="44" t="n">
        <v>0</v>
      </c>
      <c r="O318" s="44">
        <f>AVERAGE(N318,P318)</f>
        <v/>
      </c>
      <c r="P318" s="44" t="n">
        <v>0</v>
      </c>
      <c r="Q318" s="44">
        <f>AVERAGE(P318,R318)</f>
        <v/>
      </c>
      <c r="R318" s="44" t="n">
        <v>0</v>
      </c>
      <c r="S318" s="44" t="n"/>
      <c r="T318" s="44" t="n"/>
      <c r="U318" s="44" t="n"/>
      <c r="V318" s="44" t="n"/>
      <c r="W318" s="44" t="n"/>
      <c r="X318" s="44" t="n"/>
      <c r="Y318" s="44" t="n"/>
      <c r="Z318" s="44" t="n"/>
      <c r="AA318" s="44" t="n"/>
      <c r="AB318" s="44" t="n"/>
      <c r="AC318" s="44" t="n"/>
      <c r="AD318" s="44" t="n"/>
      <c r="AE318" s="44" t="n"/>
      <c r="AF318" s="44" t="n"/>
      <c r="AG318" s="44" t="n"/>
    </row>
    <row r="319" ht="15.75" customHeight="1" s="157">
      <c r="A319" s="44" t="n"/>
      <c r="B319" s="44" t="inlineStr">
        <is>
          <t>MO</t>
        </is>
      </c>
      <c r="C319" s="44" t="inlineStr">
        <is>
          <t>Generation</t>
        </is>
      </c>
      <c r="D319" s="44" t="inlineStr">
        <is>
          <t>Coal</t>
        </is>
      </c>
      <c r="E319" s="44">
        <f>LOOKUP(D319,$U$2:$V$15,$V$2:$V$15)</f>
        <v/>
      </c>
      <c r="F319" s="44" t="n">
        <v>62927567.2</v>
      </c>
      <c r="G319" s="44">
        <f>AVERAGE(F319,H319)</f>
        <v/>
      </c>
      <c r="H319" s="44" t="n">
        <v>63003848.13</v>
      </c>
      <c r="I319" s="44">
        <f>AVERAGE(H319,J319)</f>
        <v/>
      </c>
      <c r="J319" s="44" t="n">
        <v>62948606.4</v>
      </c>
      <c r="K319" s="44">
        <f>AVERAGE(J319,L319)</f>
        <v/>
      </c>
      <c r="L319" s="44" t="n">
        <v>63229719.53</v>
      </c>
      <c r="M319" s="44">
        <f>AVERAGE(L319,N319)</f>
        <v/>
      </c>
      <c r="N319" s="44" t="n">
        <v>63172560.26</v>
      </c>
      <c r="O319" s="44">
        <f>AVERAGE(N319,P319)</f>
        <v/>
      </c>
      <c r="P319" s="44" t="n">
        <v>63552267.47</v>
      </c>
      <c r="Q319" s="44">
        <f>AVERAGE(P319,R319)</f>
        <v/>
      </c>
      <c r="R319" s="44" t="n">
        <v>64408455.91</v>
      </c>
      <c r="S319" s="44" t="n"/>
      <c r="T319" s="44" t="n"/>
      <c r="U319" s="44" t="n"/>
      <c r="V319" s="44" t="n"/>
      <c r="W319" s="44" t="n"/>
      <c r="X319" s="44" t="n"/>
      <c r="Y319" s="44" t="n"/>
      <c r="Z319" s="44" t="n"/>
      <c r="AA319" s="44" t="n"/>
      <c r="AB319" s="44" t="n"/>
      <c r="AC319" s="44" t="n"/>
      <c r="AD319" s="44" t="n"/>
      <c r="AE319" s="44" t="n"/>
      <c r="AF319" s="44" t="n"/>
      <c r="AG319" s="44" t="n"/>
    </row>
    <row r="320" ht="15.75" customHeight="1" s="157">
      <c r="A320" s="44" t="n"/>
      <c r="B320" s="44" t="inlineStr">
        <is>
          <t>MO</t>
        </is>
      </c>
      <c r="C320" s="44" t="inlineStr">
        <is>
          <t>Generation</t>
        </is>
      </c>
      <c r="D320" s="44" t="inlineStr">
        <is>
          <t>CSP</t>
        </is>
      </c>
      <c r="E320" s="44">
        <f>LOOKUP(D320,$U$2:$V$15,$V$2:$V$15)</f>
        <v/>
      </c>
      <c r="F320" s="44" t="n">
        <v>0</v>
      </c>
      <c r="G320" s="44">
        <f>AVERAGE(F320,H320)</f>
        <v/>
      </c>
      <c r="H320" s="44" t="n">
        <v>0</v>
      </c>
      <c r="I320" s="44">
        <f>AVERAGE(H320,J320)</f>
        <v/>
      </c>
      <c r="J320" s="44" t="n">
        <v>0</v>
      </c>
      <c r="K320" s="44">
        <f>AVERAGE(J320,L320)</f>
        <v/>
      </c>
      <c r="L320" s="44" t="n">
        <v>0</v>
      </c>
      <c r="M320" s="44">
        <f>AVERAGE(L320,N320)</f>
        <v/>
      </c>
      <c r="N320" s="44" t="n">
        <v>0</v>
      </c>
      <c r="O320" s="44">
        <f>AVERAGE(N320,P320)</f>
        <v/>
      </c>
      <c r="P320" s="44" t="n">
        <v>0</v>
      </c>
      <c r="Q320" s="44">
        <f>AVERAGE(P320,R320)</f>
        <v/>
      </c>
      <c r="R320" s="44" t="n">
        <v>0</v>
      </c>
      <c r="S320" s="44" t="n"/>
      <c r="T320" s="44" t="n"/>
      <c r="U320" s="44" t="n"/>
      <c r="V320" s="44" t="n"/>
      <c r="W320" s="44" t="n"/>
      <c r="X320" s="44" t="n"/>
      <c r="Y320" s="44" t="n"/>
      <c r="Z320" s="44" t="n"/>
      <c r="AA320" s="44" t="n"/>
      <c r="AB320" s="44" t="n"/>
      <c r="AC320" s="44" t="n"/>
      <c r="AD320" s="44" t="n"/>
      <c r="AE320" s="44" t="n"/>
      <c r="AF320" s="44" t="n"/>
      <c r="AG320" s="44" t="n"/>
    </row>
    <row r="321" ht="15.75" customHeight="1" s="157">
      <c r="A321" s="44" t="n"/>
      <c r="B321" s="44" t="inlineStr">
        <is>
          <t>MO</t>
        </is>
      </c>
      <c r="C321" s="44" t="inlineStr">
        <is>
          <t>Generation</t>
        </is>
      </c>
      <c r="D321" s="44" t="inlineStr">
        <is>
          <t>Geothermal</t>
        </is>
      </c>
      <c r="E321" s="44">
        <f>LOOKUP(D321,$U$2:$V$15,$V$2:$V$15)</f>
        <v/>
      </c>
      <c r="F321" s="44" t="n">
        <v>0</v>
      </c>
      <c r="G321" s="44">
        <f>AVERAGE(F321,H321)</f>
        <v/>
      </c>
      <c r="H321" s="44" t="n">
        <v>0</v>
      </c>
      <c r="I321" s="44">
        <f>AVERAGE(H321,J321)</f>
        <v/>
      </c>
      <c r="J321" s="44" t="n">
        <v>0</v>
      </c>
      <c r="K321" s="44">
        <f>AVERAGE(J321,L321)</f>
        <v/>
      </c>
      <c r="L321" s="44" t="n">
        <v>0</v>
      </c>
      <c r="M321" s="44">
        <f>AVERAGE(L321,N321)</f>
        <v/>
      </c>
      <c r="N321" s="44" t="n">
        <v>0</v>
      </c>
      <c r="O321" s="44">
        <f>AVERAGE(N321,P321)</f>
        <v/>
      </c>
      <c r="P321" s="44" t="n">
        <v>0</v>
      </c>
      <c r="Q321" s="44">
        <f>AVERAGE(P321,R321)</f>
        <v/>
      </c>
      <c r="R321" s="44" t="n">
        <v>0</v>
      </c>
      <c r="S321" s="44" t="n"/>
      <c r="T321" s="44" t="n"/>
      <c r="U321" s="44" t="n"/>
      <c r="V321" s="44" t="n"/>
      <c r="W321" s="44" t="n"/>
      <c r="X321" s="44" t="n"/>
      <c r="Y321" s="44" t="n"/>
      <c r="Z321" s="44" t="n"/>
      <c r="AA321" s="44" t="n"/>
      <c r="AB321" s="44" t="n"/>
      <c r="AC321" s="44" t="n"/>
      <c r="AD321" s="44" t="n"/>
      <c r="AE321" s="44" t="n"/>
      <c r="AF321" s="44" t="n"/>
      <c r="AG321" s="44" t="n"/>
    </row>
    <row r="322" ht="15.75" customHeight="1" s="157">
      <c r="A322" s="44" t="n"/>
      <c r="B322" s="44" t="inlineStr">
        <is>
          <t>MO</t>
        </is>
      </c>
      <c r="C322" s="44" t="inlineStr">
        <is>
          <t>Generation</t>
        </is>
      </c>
      <c r="D322" s="44" t="inlineStr">
        <is>
          <t>Hydro</t>
        </is>
      </c>
      <c r="E322" s="44">
        <f>LOOKUP(D322,$U$2:$V$15,$V$2:$V$15)</f>
        <v/>
      </c>
      <c r="F322" s="44" t="n">
        <v>1066473.491</v>
      </c>
      <c r="G322" s="44">
        <f>AVERAGE(F322,H322)</f>
        <v/>
      </c>
      <c r="H322" s="44" t="n">
        <v>1116317.267</v>
      </c>
      <c r="I322" s="44">
        <f>AVERAGE(H322,J322)</f>
        <v/>
      </c>
      <c r="J322" s="44" t="n">
        <v>1111670.576</v>
      </c>
      <c r="K322" s="44">
        <f>AVERAGE(J322,L322)</f>
        <v/>
      </c>
      <c r="L322" s="44" t="n">
        <v>1117180.343</v>
      </c>
      <c r="M322" s="44">
        <f>AVERAGE(L322,N322)</f>
        <v/>
      </c>
      <c r="N322" s="44" t="n">
        <v>1117905.975</v>
      </c>
      <c r="O322" s="44">
        <f>AVERAGE(N322,P322)</f>
        <v/>
      </c>
      <c r="P322" s="44" t="n">
        <v>1117905.975</v>
      </c>
      <c r="Q322" s="44">
        <f>AVERAGE(P322,R322)</f>
        <v/>
      </c>
      <c r="R322" s="44" t="n">
        <v>1117905.975</v>
      </c>
      <c r="S322" s="44" t="n"/>
      <c r="T322" s="44" t="n"/>
      <c r="U322" s="44" t="n"/>
      <c r="V322" s="44" t="n"/>
      <c r="W322" s="44" t="n"/>
      <c r="X322" s="44" t="n"/>
      <c r="Y322" s="44" t="n"/>
      <c r="Z322" s="44" t="n"/>
      <c r="AA322" s="44" t="n"/>
      <c r="AB322" s="44" t="n"/>
      <c r="AC322" s="44" t="n"/>
      <c r="AD322" s="44" t="n"/>
      <c r="AE322" s="44" t="n"/>
      <c r="AF322" s="44" t="n"/>
      <c r="AG322" s="44" t="n"/>
    </row>
    <row r="323" ht="15.75" customHeight="1" s="157">
      <c r="A323" s="44" t="n"/>
      <c r="B323" s="44" t="inlineStr">
        <is>
          <t>MO</t>
        </is>
      </c>
      <c r="C323" s="44" t="inlineStr">
        <is>
          <t>Generation</t>
        </is>
      </c>
      <c r="D323" s="44" t="inlineStr">
        <is>
          <t>Imports</t>
        </is>
      </c>
      <c r="E323" s="44">
        <f>LOOKUP(D323,$U$2:$V$15,$V$2:$V$15)</f>
        <v/>
      </c>
      <c r="F323" s="44" t="n">
        <v>0</v>
      </c>
      <c r="G323" s="44">
        <f>AVERAGE(F323,H323)</f>
        <v/>
      </c>
      <c r="H323" s="44" t="n">
        <v>0</v>
      </c>
      <c r="I323" s="44">
        <f>AVERAGE(H323,J323)</f>
        <v/>
      </c>
      <c r="J323" s="44" t="n">
        <v>0</v>
      </c>
      <c r="K323" s="44">
        <f>AVERAGE(J323,L323)</f>
        <v/>
      </c>
      <c r="L323" s="44" t="n">
        <v>0</v>
      </c>
      <c r="M323" s="44">
        <f>AVERAGE(L323,N323)</f>
        <v/>
      </c>
      <c r="N323" s="44" t="n">
        <v>0</v>
      </c>
      <c r="O323" s="44">
        <f>AVERAGE(N323,P323)</f>
        <v/>
      </c>
      <c r="P323" s="44" t="n">
        <v>0</v>
      </c>
      <c r="Q323" s="44">
        <f>AVERAGE(P323,R323)</f>
        <v/>
      </c>
      <c r="R323" s="44" t="n">
        <v>0</v>
      </c>
      <c r="S323" s="44" t="n"/>
      <c r="T323" s="44" t="n"/>
      <c r="U323" s="44" t="n"/>
      <c r="V323" s="44" t="n"/>
      <c r="W323" s="44" t="n"/>
      <c r="X323" s="44" t="n"/>
      <c r="Y323" s="44" t="n"/>
      <c r="Z323" s="44" t="n"/>
      <c r="AA323" s="44" t="n"/>
      <c r="AB323" s="44" t="n"/>
      <c r="AC323" s="44" t="n"/>
      <c r="AD323" s="44" t="n"/>
      <c r="AE323" s="44" t="n"/>
      <c r="AF323" s="44" t="n"/>
      <c r="AG323" s="44" t="n"/>
    </row>
    <row r="324" ht="15.75" customHeight="1" s="157">
      <c r="A324" s="44" t="n"/>
      <c r="B324" s="44" t="inlineStr">
        <is>
          <t>MO</t>
        </is>
      </c>
      <c r="C324" s="44" t="inlineStr">
        <is>
          <t>Generation</t>
        </is>
      </c>
      <c r="D324" s="44" t="inlineStr">
        <is>
          <t>Land-based Wind</t>
        </is>
      </c>
      <c r="E324" s="44">
        <f>LOOKUP(D324,$U$2:$V$15,$V$2:$V$15)</f>
        <v/>
      </c>
      <c r="F324" s="44" t="n">
        <v>2901902.516</v>
      </c>
      <c r="G324" s="44">
        <f>AVERAGE(F324,H324)</f>
        <v/>
      </c>
      <c r="H324" s="44" t="n">
        <v>2905278.626</v>
      </c>
      <c r="I324" s="44">
        <f>AVERAGE(H324,J324)</f>
        <v/>
      </c>
      <c r="J324" s="44" t="n">
        <v>2872051.936</v>
      </c>
      <c r="K324" s="44">
        <f>AVERAGE(J324,L324)</f>
        <v/>
      </c>
      <c r="L324" s="44" t="n">
        <v>2853783.891</v>
      </c>
      <c r="M324" s="44">
        <f>AVERAGE(L324,N324)</f>
        <v/>
      </c>
      <c r="N324" s="44" t="n">
        <v>2836296.503</v>
      </c>
      <c r="O324" s="44">
        <f>AVERAGE(N324,P324)</f>
        <v/>
      </c>
      <c r="P324" s="44" t="n">
        <v>2826076.404</v>
      </c>
      <c r="Q324" s="44">
        <f>AVERAGE(P324,R324)</f>
        <v/>
      </c>
      <c r="R324" s="44" t="n">
        <v>2821994.023</v>
      </c>
      <c r="S324" s="44" t="n"/>
      <c r="T324" s="44" t="n"/>
      <c r="U324" s="44" t="n"/>
      <c r="V324" s="44" t="n"/>
      <c r="W324" s="44" t="n"/>
      <c r="X324" s="44" t="n"/>
      <c r="Y324" s="44" t="n"/>
      <c r="Z324" s="44" t="n"/>
      <c r="AA324" s="44" t="n"/>
      <c r="AB324" s="44" t="n"/>
      <c r="AC324" s="44" t="n"/>
      <c r="AD324" s="44" t="n"/>
      <c r="AE324" s="44" t="n"/>
      <c r="AF324" s="44" t="n"/>
      <c r="AG324" s="44" t="n"/>
    </row>
    <row r="325" ht="15.75" customHeight="1" s="157">
      <c r="A325" s="44" t="n"/>
      <c r="B325" s="44" t="inlineStr">
        <is>
          <t>MO</t>
        </is>
      </c>
      <c r="C325" s="44" t="inlineStr">
        <is>
          <t>Generation</t>
        </is>
      </c>
      <c r="D325" s="44" t="inlineStr">
        <is>
          <t>NG-CC</t>
        </is>
      </c>
      <c r="E325" s="44">
        <f>LOOKUP(D325,$U$2:$V$15,$V$2:$V$15)</f>
        <v/>
      </c>
      <c r="F325" s="44" t="n">
        <v>5496352.059</v>
      </c>
      <c r="G325" s="44">
        <f>AVERAGE(F325,H325)</f>
        <v/>
      </c>
      <c r="H325" s="44" t="n">
        <v>4837641.338</v>
      </c>
      <c r="I325" s="44">
        <f>AVERAGE(H325,J325)</f>
        <v/>
      </c>
      <c r="J325" s="44" t="n">
        <v>4191265.674</v>
      </c>
      <c r="K325" s="44">
        <f>AVERAGE(J325,L325)</f>
        <v/>
      </c>
      <c r="L325" s="44" t="n">
        <v>2742474.108</v>
      </c>
      <c r="M325" s="44">
        <f>AVERAGE(L325,N325)</f>
        <v/>
      </c>
      <c r="N325" s="44" t="n">
        <v>2043083.835</v>
      </c>
      <c r="O325" s="44">
        <f>AVERAGE(N325,P325)</f>
        <v/>
      </c>
      <c r="P325" s="44" t="n">
        <v>1892683.15</v>
      </c>
      <c r="Q325" s="44">
        <f>AVERAGE(P325,R325)</f>
        <v/>
      </c>
      <c r="R325" s="44" t="n">
        <v>1865757.141</v>
      </c>
      <c r="S325" s="44" t="n"/>
      <c r="T325" s="44" t="n"/>
      <c r="U325" s="44" t="n"/>
      <c r="V325" s="44" t="n"/>
      <c r="W325" s="44" t="n"/>
      <c r="X325" s="44" t="n"/>
      <c r="Y325" s="44" t="n"/>
      <c r="Z325" s="44" t="n"/>
      <c r="AA325" s="44" t="n"/>
      <c r="AB325" s="44" t="n"/>
      <c r="AC325" s="44" t="n"/>
      <c r="AD325" s="44" t="n"/>
      <c r="AE325" s="44" t="n"/>
      <c r="AF325" s="44" t="n"/>
      <c r="AG325" s="44" t="n"/>
    </row>
    <row r="326" ht="15.75" customHeight="1" s="157">
      <c r="A326" s="44" t="n"/>
      <c r="B326" s="44" t="inlineStr">
        <is>
          <t>MO</t>
        </is>
      </c>
      <c r="C326" s="44" t="inlineStr">
        <is>
          <t>Generation</t>
        </is>
      </c>
      <c r="D326" s="44" t="inlineStr">
        <is>
          <t>NG-CT</t>
        </is>
      </c>
      <c r="E326" s="44">
        <f>LOOKUP(D326,$U$2:$V$15,$V$2:$V$15)</f>
        <v/>
      </c>
      <c r="F326" s="44" t="n">
        <v>108155</v>
      </c>
      <c r="G326" s="44">
        <f>AVERAGE(F326,H326)</f>
        <v/>
      </c>
      <c r="H326" s="44" t="n">
        <v>106525.4</v>
      </c>
      <c r="I326" s="44">
        <f>AVERAGE(H326,J326)</f>
        <v/>
      </c>
      <c r="J326" s="44" t="n">
        <v>105869.68</v>
      </c>
      <c r="K326" s="44">
        <f>AVERAGE(J326,L326)</f>
        <v/>
      </c>
      <c r="L326" s="44" t="n">
        <v>86357.16</v>
      </c>
      <c r="M326" s="44">
        <f>AVERAGE(L326,N326)</f>
        <v/>
      </c>
      <c r="N326" s="44" t="n">
        <v>78899.8</v>
      </c>
      <c r="O326" s="44">
        <f>AVERAGE(N326,P326)</f>
        <v/>
      </c>
      <c r="P326" s="44" t="n">
        <v>72885.8</v>
      </c>
      <c r="Q326" s="44">
        <f>AVERAGE(P326,R326)</f>
        <v/>
      </c>
      <c r="R326" s="44" t="n">
        <v>43642.24</v>
      </c>
      <c r="S326" s="44" t="n"/>
      <c r="T326" s="44" t="n"/>
      <c r="U326" s="44" t="n"/>
      <c r="V326" s="44" t="n"/>
      <c r="W326" s="44" t="n"/>
      <c r="X326" s="44" t="n"/>
      <c r="Y326" s="44" t="n"/>
      <c r="Z326" s="44" t="n"/>
      <c r="AA326" s="44" t="n"/>
      <c r="AB326" s="44" t="n"/>
      <c r="AC326" s="44" t="n"/>
      <c r="AD326" s="44" t="n"/>
      <c r="AE326" s="44" t="n"/>
      <c r="AF326" s="44" t="n"/>
      <c r="AG326" s="44" t="n"/>
    </row>
    <row r="327" ht="15.75" customHeight="1" s="157">
      <c r="A327" s="44" t="n"/>
      <c r="B327" s="44" t="inlineStr">
        <is>
          <t>MO</t>
        </is>
      </c>
      <c r="C327" s="44" t="inlineStr">
        <is>
          <t>Generation</t>
        </is>
      </c>
      <c r="D327" s="44" t="inlineStr">
        <is>
          <t>Nuclear</t>
        </is>
      </c>
      <c r="E327" s="44">
        <f>LOOKUP(D327,$U$2:$V$15,$V$2:$V$15)</f>
        <v/>
      </c>
      <c r="F327" s="44" t="n">
        <v>9407064.24</v>
      </c>
      <c r="G327" s="44">
        <f>AVERAGE(F327,H327)</f>
        <v/>
      </c>
      <c r="H327" s="44" t="n">
        <v>9407064.24</v>
      </c>
      <c r="I327" s="44">
        <f>AVERAGE(H327,J327)</f>
        <v/>
      </c>
      <c r="J327" s="44" t="n">
        <v>9407064.24</v>
      </c>
      <c r="K327" s="44">
        <f>AVERAGE(J327,L327)</f>
        <v/>
      </c>
      <c r="L327" s="44" t="n">
        <v>9407064.24</v>
      </c>
      <c r="M327" s="44">
        <f>AVERAGE(L327,N327)</f>
        <v/>
      </c>
      <c r="N327" s="44" t="n">
        <v>9407064.24</v>
      </c>
      <c r="O327" s="44">
        <f>AVERAGE(N327,P327)</f>
        <v/>
      </c>
      <c r="P327" s="44" t="n">
        <v>9407064.24</v>
      </c>
      <c r="Q327" s="44">
        <f>AVERAGE(P327,R327)</f>
        <v/>
      </c>
      <c r="R327" s="44" t="n">
        <v>9407064.24</v>
      </c>
      <c r="S327" s="44" t="n"/>
      <c r="T327" s="44" t="n"/>
      <c r="U327" s="44" t="n"/>
      <c r="V327" s="44" t="n"/>
      <c r="W327" s="44" t="n"/>
      <c r="X327" s="44" t="n"/>
      <c r="Y327" s="44" t="n"/>
      <c r="Z327" s="44" t="n"/>
      <c r="AA327" s="44" t="n"/>
      <c r="AB327" s="44" t="n"/>
      <c r="AC327" s="44" t="n"/>
      <c r="AD327" s="44" t="n"/>
      <c r="AE327" s="44" t="n"/>
      <c r="AF327" s="44" t="n"/>
      <c r="AG327" s="44" t="n"/>
    </row>
    <row r="328" ht="15.75" customHeight="1" s="157">
      <c r="A328" s="44" t="n"/>
      <c r="B328" s="44" t="inlineStr">
        <is>
          <t>MO</t>
        </is>
      </c>
      <c r="C328" s="44" t="inlineStr">
        <is>
          <t>Generation</t>
        </is>
      </c>
      <c r="D328" s="44" t="inlineStr">
        <is>
          <t>Offshore Wind</t>
        </is>
      </c>
      <c r="E328" s="44">
        <f>LOOKUP(D328,$U$2:$V$15,$V$2:$V$15)</f>
        <v/>
      </c>
      <c r="F328" s="44" t="n">
        <v>0</v>
      </c>
      <c r="G328" s="44">
        <f>AVERAGE(F328,H328)</f>
        <v/>
      </c>
      <c r="H328" s="44" t="n">
        <v>0</v>
      </c>
      <c r="I328" s="44">
        <f>AVERAGE(H328,J328)</f>
        <v/>
      </c>
      <c r="J328" s="44" t="n">
        <v>0</v>
      </c>
      <c r="K328" s="44">
        <f>AVERAGE(J328,L328)</f>
        <v/>
      </c>
      <c r="L328" s="44" t="n">
        <v>0</v>
      </c>
      <c r="M328" s="44">
        <f>AVERAGE(L328,N328)</f>
        <v/>
      </c>
      <c r="N328" s="44" t="n">
        <v>0</v>
      </c>
      <c r="O328" s="44">
        <f>AVERAGE(N328,P328)</f>
        <v/>
      </c>
      <c r="P328" s="44" t="n">
        <v>0</v>
      </c>
      <c r="Q328" s="44">
        <f>AVERAGE(P328,R328)</f>
        <v/>
      </c>
      <c r="R328" s="44" t="n">
        <v>0</v>
      </c>
      <c r="S328" s="44" t="n"/>
      <c r="T328" s="44" t="n"/>
      <c r="U328" s="44" t="n"/>
      <c r="V328" s="44" t="n"/>
      <c r="W328" s="44" t="n"/>
      <c r="X328" s="44" t="n"/>
      <c r="Y328" s="44" t="n"/>
      <c r="Z328" s="44" t="n"/>
      <c r="AA328" s="44" t="n"/>
      <c r="AB328" s="44" t="n"/>
      <c r="AC328" s="44" t="n"/>
      <c r="AD328" s="44" t="n"/>
      <c r="AE328" s="44" t="n"/>
      <c r="AF328" s="44" t="n"/>
      <c r="AG328" s="44" t="n"/>
    </row>
    <row r="329" ht="15.75" customHeight="1" s="157">
      <c r="A329" s="44" t="n"/>
      <c r="B329" s="44" t="inlineStr">
        <is>
          <t>MO</t>
        </is>
      </c>
      <c r="C329" s="44" t="inlineStr">
        <is>
          <t>Generation</t>
        </is>
      </c>
      <c r="D329" s="44" t="inlineStr">
        <is>
          <t>Oil-Gas-Steam</t>
        </is>
      </c>
      <c r="E329" s="44">
        <f>LOOKUP(D329,$U$2:$V$15,$V$2:$V$15)</f>
        <v/>
      </c>
      <c r="F329" s="44" t="n">
        <v>75518.6256</v>
      </c>
      <c r="G329" s="44">
        <f>AVERAGE(F329,H329)</f>
        <v/>
      </c>
      <c r="H329" s="44" t="n">
        <v>75518.6256</v>
      </c>
      <c r="I329" s="44">
        <f>AVERAGE(H329,J329)</f>
        <v/>
      </c>
      <c r="J329" s="44" t="n">
        <v>75518.6256</v>
      </c>
      <c r="K329" s="44">
        <f>AVERAGE(J329,L329)</f>
        <v/>
      </c>
      <c r="L329" s="44" t="n">
        <v>75518.6256</v>
      </c>
      <c r="M329" s="44">
        <f>AVERAGE(L329,N329)</f>
        <v/>
      </c>
      <c r="N329" s="44" t="n">
        <v>75518.6256</v>
      </c>
      <c r="O329" s="44">
        <f>AVERAGE(N329,P329)</f>
        <v/>
      </c>
      <c r="P329" s="44" t="n">
        <v>75518.6256</v>
      </c>
      <c r="Q329" s="44">
        <f>AVERAGE(P329,R329)</f>
        <v/>
      </c>
      <c r="R329" s="44" t="n">
        <v>75518.6256</v>
      </c>
      <c r="S329" s="44" t="n"/>
      <c r="T329" s="44" t="n"/>
      <c r="U329" s="44" t="n"/>
      <c r="V329" s="44" t="n"/>
      <c r="W329" s="44" t="n"/>
      <c r="X329" s="44" t="n"/>
      <c r="Y329" s="44" t="n"/>
      <c r="Z329" s="44" t="n"/>
      <c r="AA329" s="44" t="n"/>
      <c r="AB329" s="44" t="n"/>
      <c r="AC329" s="44" t="n"/>
      <c r="AD329" s="44" t="n"/>
      <c r="AE329" s="44" t="n"/>
      <c r="AF329" s="44" t="n"/>
      <c r="AG329" s="44" t="n"/>
    </row>
    <row r="330" ht="15.75" customHeight="1" s="157">
      <c r="A330" s="44" t="n"/>
      <c r="B330" s="44" t="inlineStr">
        <is>
          <t>MO</t>
        </is>
      </c>
      <c r="C330" s="44" t="inlineStr">
        <is>
          <t>Generation</t>
        </is>
      </c>
      <c r="D330" s="44" t="inlineStr">
        <is>
          <t>Rooftop PV</t>
        </is>
      </c>
      <c r="E330" s="44">
        <f>LOOKUP(D330,$U$2:$V$15,$V$2:$V$15)</f>
        <v/>
      </c>
      <c r="F330" s="44" t="n">
        <v>220432.0389</v>
      </c>
      <c r="G330" s="44">
        <f>AVERAGE(F330,H330)</f>
        <v/>
      </c>
      <c r="H330" s="44" t="n">
        <v>238318.7962</v>
      </c>
      <c r="I330" s="44">
        <f>AVERAGE(H330,J330)</f>
        <v/>
      </c>
      <c r="J330" s="44" t="n">
        <v>252490.336</v>
      </c>
      <c r="K330" s="44">
        <f>AVERAGE(J330,L330)</f>
        <v/>
      </c>
      <c r="L330" s="44" t="n">
        <v>267774.0959</v>
      </c>
      <c r="M330" s="44">
        <f>AVERAGE(L330,N330)</f>
        <v/>
      </c>
      <c r="N330" s="44" t="n">
        <v>292903.3145</v>
      </c>
      <c r="O330" s="44">
        <f>AVERAGE(N330,P330)</f>
        <v/>
      </c>
      <c r="P330" s="44" t="n">
        <v>332705.4534</v>
      </c>
      <c r="Q330" s="44">
        <f>AVERAGE(P330,R330)</f>
        <v/>
      </c>
      <c r="R330" s="44" t="n">
        <v>391859.2515</v>
      </c>
      <c r="S330" s="44" t="n"/>
      <c r="T330" s="44" t="n"/>
      <c r="U330" s="44" t="n"/>
      <c r="V330" s="44" t="n"/>
      <c r="W330" s="44" t="n"/>
      <c r="X330" s="44" t="n"/>
      <c r="Y330" s="44" t="n"/>
      <c r="Z330" s="44" t="n"/>
      <c r="AA330" s="44" t="n"/>
      <c r="AB330" s="44" t="n"/>
      <c r="AC330" s="44" t="n"/>
      <c r="AD330" s="44" t="n"/>
      <c r="AE330" s="44" t="n"/>
      <c r="AF330" s="44" t="n"/>
      <c r="AG330" s="44" t="n"/>
    </row>
    <row r="331" ht="15.75" customHeight="1" s="157">
      <c r="A331" s="44" t="n"/>
      <c r="B331" s="44" t="inlineStr">
        <is>
          <t>MO</t>
        </is>
      </c>
      <c r="C331" s="44" t="inlineStr">
        <is>
          <t>Generation</t>
        </is>
      </c>
      <c r="D331" s="44" t="inlineStr">
        <is>
          <t>Storage</t>
        </is>
      </c>
      <c r="E331" s="44">
        <f>LOOKUP(D331,$U$2:$V$15,$V$2:$V$15)</f>
        <v/>
      </c>
      <c r="F331" s="44" t="n">
        <v>0</v>
      </c>
      <c r="G331" s="44" t="n">
        <v>0</v>
      </c>
      <c r="H331" s="44" t="n">
        <v>0</v>
      </c>
      <c r="I331" s="44" t="n">
        <v>0</v>
      </c>
      <c r="J331" s="44" t="n">
        <v>0</v>
      </c>
      <c r="K331" s="44" t="n">
        <v>0</v>
      </c>
      <c r="L331" s="44" t="n">
        <v>0</v>
      </c>
      <c r="M331" s="44" t="n">
        <v>0</v>
      </c>
      <c r="N331" s="44" t="n">
        <v>0</v>
      </c>
      <c r="O331" s="44" t="n">
        <v>0</v>
      </c>
      <c r="P331" s="44" t="n">
        <v>0</v>
      </c>
      <c r="Q331" s="44" t="n">
        <v>0</v>
      </c>
      <c r="R331" s="44" t="n">
        <v>0</v>
      </c>
      <c r="S331" s="44" t="n"/>
      <c r="T331" s="44" t="n"/>
      <c r="U331" s="44" t="n"/>
      <c r="V331" s="44" t="n"/>
      <c r="W331" s="44" t="n"/>
      <c r="X331" s="44" t="n"/>
      <c r="Y331" s="44" t="n"/>
      <c r="Z331" s="44" t="n"/>
      <c r="AA331" s="44" t="n"/>
      <c r="AB331" s="44" t="n"/>
      <c r="AC331" s="44" t="n"/>
      <c r="AD331" s="44" t="n"/>
      <c r="AE331" s="44" t="n"/>
      <c r="AF331" s="44" t="n"/>
      <c r="AG331" s="44" t="n"/>
    </row>
    <row r="332" ht="15.75" customHeight="1" s="157">
      <c r="A332" s="44" t="n"/>
      <c r="B332" s="44" t="inlineStr">
        <is>
          <t>MO</t>
        </is>
      </c>
      <c r="C332" s="44" t="inlineStr">
        <is>
          <t>Generation</t>
        </is>
      </c>
      <c r="D332" s="44" t="inlineStr">
        <is>
          <t>Utility PV</t>
        </is>
      </c>
      <c r="E332" s="44">
        <f>LOOKUP(D332,$U$2:$V$15,$V$2:$V$15)</f>
        <v/>
      </c>
      <c r="F332" s="44" t="n">
        <v>133721.8012</v>
      </c>
      <c r="G332" s="44">
        <f>AVERAGE(F332,H332)</f>
        <v/>
      </c>
      <c r="H332" s="44" t="n">
        <v>133730.025</v>
      </c>
      <c r="I332" s="44">
        <f>AVERAGE(H332,J332)</f>
        <v/>
      </c>
      <c r="J332" s="44" t="n">
        <v>133738.1676</v>
      </c>
      <c r="K332" s="44">
        <f>AVERAGE(J332,L332)</f>
        <v/>
      </c>
      <c r="L332" s="44" t="n">
        <v>132408.2537</v>
      </c>
      <c r="M332" s="44">
        <f>AVERAGE(L332,N332)</f>
        <v/>
      </c>
      <c r="N332" s="44" t="n">
        <v>131085.148</v>
      </c>
      <c r="O332" s="44">
        <f>AVERAGE(N332,P332)</f>
        <v/>
      </c>
      <c r="P332" s="44" t="n">
        <v>129775.7742</v>
      </c>
      <c r="Q332" s="44">
        <f>AVERAGE(P332,R332)</f>
        <v/>
      </c>
      <c r="R332" s="44" t="n">
        <v>128479.9984</v>
      </c>
      <c r="S332" s="44" t="n"/>
      <c r="T332" s="44" t="n"/>
      <c r="U332" s="44" t="n"/>
      <c r="V332" s="44" t="n"/>
      <c r="W332" s="44" t="n"/>
      <c r="X332" s="44" t="n"/>
      <c r="Y332" s="44" t="n"/>
      <c r="Z332" s="44" t="n"/>
      <c r="AA332" s="44" t="n"/>
      <c r="AB332" s="44" t="n"/>
      <c r="AC332" s="44" t="n"/>
      <c r="AD332" s="44" t="n"/>
      <c r="AE332" s="44" t="n"/>
      <c r="AF332" s="44" t="n"/>
      <c r="AG332" s="44" t="n"/>
    </row>
    <row r="333" ht="15.75" customHeight="1" s="157">
      <c r="A333" s="44" t="n"/>
      <c r="B333" s="44" t="inlineStr">
        <is>
          <t>MS</t>
        </is>
      </c>
      <c r="C333" s="44" t="inlineStr">
        <is>
          <t>Generation</t>
        </is>
      </c>
      <c r="D333" s="44" t="inlineStr">
        <is>
          <t>Biopower</t>
        </is>
      </c>
      <c r="E333" s="44">
        <f>LOOKUP(D333,$U$2:$V$15,$V$2:$V$15)</f>
        <v/>
      </c>
      <c r="F333" s="44" t="n">
        <v>0</v>
      </c>
      <c r="G333" s="44">
        <f>AVERAGE(F333,H333)</f>
        <v/>
      </c>
      <c r="H333" s="44" t="n">
        <v>0</v>
      </c>
      <c r="I333" s="44">
        <f>AVERAGE(H333,J333)</f>
        <v/>
      </c>
      <c r="J333" s="44" t="n">
        <v>0</v>
      </c>
      <c r="K333" s="44">
        <f>AVERAGE(J333,L333)</f>
        <v/>
      </c>
      <c r="L333" s="44" t="n">
        <v>0</v>
      </c>
      <c r="M333" s="44">
        <f>AVERAGE(L333,N333)</f>
        <v/>
      </c>
      <c r="N333" s="44" t="n">
        <v>0</v>
      </c>
      <c r="O333" s="44">
        <f>AVERAGE(N333,P333)</f>
        <v/>
      </c>
      <c r="P333" s="44" t="n">
        <v>0</v>
      </c>
      <c r="Q333" s="44">
        <f>AVERAGE(P333,R333)</f>
        <v/>
      </c>
      <c r="R333" s="44" t="n">
        <v>0</v>
      </c>
      <c r="S333" s="44" t="n"/>
      <c r="T333" s="44" t="n"/>
      <c r="U333" s="44" t="n"/>
      <c r="V333" s="44" t="n"/>
      <c r="W333" s="44" t="n"/>
      <c r="X333" s="44" t="n"/>
      <c r="Y333" s="44" t="n"/>
      <c r="Z333" s="44" t="n"/>
      <c r="AA333" s="44" t="n"/>
      <c r="AB333" s="44" t="n"/>
      <c r="AC333" s="44" t="n"/>
      <c r="AD333" s="44" t="n"/>
      <c r="AE333" s="44" t="n"/>
      <c r="AF333" s="44" t="n"/>
      <c r="AG333" s="44" t="n"/>
    </row>
    <row r="334" ht="15.75" customHeight="1" s="157">
      <c r="A334" s="44" t="n"/>
      <c r="B334" s="44" t="inlineStr">
        <is>
          <t>MS</t>
        </is>
      </c>
      <c r="C334" s="44" t="inlineStr">
        <is>
          <t>Generation</t>
        </is>
      </c>
      <c r="D334" s="44" t="inlineStr">
        <is>
          <t>Coal</t>
        </is>
      </c>
      <c r="E334" s="44">
        <f>LOOKUP(D334,$U$2:$V$15,$V$2:$V$15)</f>
        <v/>
      </c>
      <c r="F334" s="44" t="n">
        <v>8269259.31</v>
      </c>
      <c r="G334" s="44">
        <f>AVERAGE(F334,H334)</f>
        <v/>
      </c>
      <c r="H334" s="44" t="n">
        <v>3968735.551</v>
      </c>
      <c r="I334" s="44">
        <f>AVERAGE(H334,J334)</f>
        <v/>
      </c>
      <c r="J334" s="44" t="n">
        <v>6214663.788</v>
      </c>
      <c r="K334" s="44">
        <f>AVERAGE(J334,L334)</f>
        <v/>
      </c>
      <c r="L334" s="44" t="n">
        <v>9102464.964</v>
      </c>
      <c r="M334" s="44">
        <f>AVERAGE(L334,N334)</f>
        <v/>
      </c>
      <c r="N334" s="44" t="n">
        <v>9600519.078</v>
      </c>
      <c r="O334" s="44">
        <f>AVERAGE(N334,P334)</f>
        <v/>
      </c>
      <c r="P334" s="44" t="n">
        <v>9383247.092</v>
      </c>
      <c r="Q334" s="44">
        <f>AVERAGE(P334,R334)</f>
        <v/>
      </c>
      <c r="R334" s="44" t="n">
        <v>9651733.992000001</v>
      </c>
      <c r="S334" s="44" t="n"/>
      <c r="T334" s="44" t="n"/>
      <c r="U334" s="44" t="n"/>
      <c r="V334" s="44" t="n"/>
      <c r="W334" s="44" t="n"/>
      <c r="X334" s="44" t="n"/>
      <c r="Y334" s="44" t="n"/>
      <c r="Z334" s="44" t="n"/>
      <c r="AA334" s="44" t="n"/>
      <c r="AB334" s="44" t="n"/>
      <c r="AC334" s="44" t="n"/>
      <c r="AD334" s="44" t="n"/>
      <c r="AE334" s="44" t="n"/>
      <c r="AF334" s="44" t="n"/>
      <c r="AG334" s="44" t="n"/>
    </row>
    <row r="335" ht="15.75" customHeight="1" s="157">
      <c r="A335" s="44" t="n"/>
      <c r="B335" s="44" t="inlineStr">
        <is>
          <t>MS</t>
        </is>
      </c>
      <c r="C335" s="44" t="inlineStr">
        <is>
          <t>Generation</t>
        </is>
      </c>
      <c r="D335" s="44" t="inlineStr">
        <is>
          <t>CSP</t>
        </is>
      </c>
      <c r="E335" s="44">
        <f>LOOKUP(D335,$U$2:$V$15,$V$2:$V$15)</f>
        <v/>
      </c>
      <c r="F335" s="44" t="n">
        <v>0</v>
      </c>
      <c r="G335" s="44">
        <f>AVERAGE(F335,H335)</f>
        <v/>
      </c>
      <c r="H335" s="44" t="n">
        <v>0</v>
      </c>
      <c r="I335" s="44">
        <f>AVERAGE(H335,J335)</f>
        <v/>
      </c>
      <c r="J335" s="44" t="n">
        <v>0</v>
      </c>
      <c r="K335" s="44">
        <f>AVERAGE(J335,L335)</f>
        <v/>
      </c>
      <c r="L335" s="44" t="n">
        <v>0</v>
      </c>
      <c r="M335" s="44">
        <f>AVERAGE(L335,N335)</f>
        <v/>
      </c>
      <c r="N335" s="44" t="n">
        <v>0</v>
      </c>
      <c r="O335" s="44">
        <f>AVERAGE(N335,P335)</f>
        <v/>
      </c>
      <c r="P335" s="44" t="n">
        <v>0</v>
      </c>
      <c r="Q335" s="44">
        <f>AVERAGE(P335,R335)</f>
        <v/>
      </c>
      <c r="R335" s="44" t="n">
        <v>0</v>
      </c>
      <c r="S335" s="44" t="n"/>
      <c r="T335" s="44" t="n"/>
      <c r="U335" s="44" t="n"/>
      <c r="V335" s="44" t="n"/>
      <c r="W335" s="44" t="n"/>
      <c r="X335" s="44" t="n"/>
      <c r="Y335" s="44" t="n"/>
      <c r="Z335" s="44" t="n"/>
      <c r="AA335" s="44" t="n"/>
      <c r="AB335" s="44" t="n"/>
      <c r="AC335" s="44" t="n"/>
      <c r="AD335" s="44" t="n"/>
      <c r="AE335" s="44" t="n"/>
      <c r="AF335" s="44" t="n"/>
      <c r="AG335" s="44" t="n"/>
    </row>
    <row r="336" ht="15.75" customHeight="1" s="157">
      <c r="A336" s="44" t="n"/>
      <c r="B336" s="44" t="inlineStr">
        <is>
          <t>MS</t>
        </is>
      </c>
      <c r="C336" s="44" t="inlineStr">
        <is>
          <t>Generation</t>
        </is>
      </c>
      <c r="D336" s="44" t="inlineStr">
        <is>
          <t>Geothermal</t>
        </is>
      </c>
      <c r="E336" s="44">
        <f>LOOKUP(D336,$U$2:$V$15,$V$2:$V$15)</f>
        <v/>
      </c>
      <c r="F336" s="44" t="n">
        <v>0</v>
      </c>
      <c r="G336" s="44">
        <f>AVERAGE(F336,H336)</f>
        <v/>
      </c>
      <c r="H336" s="44" t="n">
        <v>0</v>
      </c>
      <c r="I336" s="44">
        <f>AVERAGE(H336,J336)</f>
        <v/>
      </c>
      <c r="J336" s="44" t="n">
        <v>0</v>
      </c>
      <c r="K336" s="44">
        <f>AVERAGE(J336,L336)</f>
        <v/>
      </c>
      <c r="L336" s="44" t="n">
        <v>0</v>
      </c>
      <c r="M336" s="44">
        <f>AVERAGE(L336,N336)</f>
        <v/>
      </c>
      <c r="N336" s="44" t="n">
        <v>0</v>
      </c>
      <c r="O336" s="44">
        <f>AVERAGE(N336,P336)</f>
        <v/>
      </c>
      <c r="P336" s="44" t="n">
        <v>0</v>
      </c>
      <c r="Q336" s="44">
        <f>AVERAGE(P336,R336)</f>
        <v/>
      </c>
      <c r="R336" s="44" t="n">
        <v>0</v>
      </c>
      <c r="S336" s="44" t="n"/>
      <c r="T336" s="44" t="n"/>
      <c r="U336" s="44" t="n"/>
      <c r="V336" s="44" t="n"/>
      <c r="W336" s="44" t="n"/>
      <c r="X336" s="44" t="n"/>
      <c r="Y336" s="44" t="n"/>
      <c r="Z336" s="44" t="n"/>
      <c r="AA336" s="44" t="n"/>
      <c r="AB336" s="44" t="n"/>
      <c r="AC336" s="44" t="n"/>
      <c r="AD336" s="44" t="n"/>
      <c r="AE336" s="44" t="n"/>
      <c r="AF336" s="44" t="n"/>
      <c r="AG336" s="44" t="n"/>
    </row>
    <row r="337" ht="15.75" customHeight="1" s="157">
      <c r="A337" s="44" t="n"/>
      <c r="B337" s="44" t="inlineStr">
        <is>
          <t>MS</t>
        </is>
      </c>
      <c r="C337" s="44" t="inlineStr">
        <is>
          <t>Generation</t>
        </is>
      </c>
      <c r="D337" s="44" t="inlineStr">
        <is>
          <t>Hydro</t>
        </is>
      </c>
      <c r="E337" s="44">
        <f>LOOKUP(D337,$U$2:$V$15,$V$2:$V$15)</f>
        <v/>
      </c>
      <c r="F337" s="44" t="n">
        <v>0</v>
      </c>
      <c r="G337" s="44">
        <f>AVERAGE(F337,H337)</f>
        <v/>
      </c>
      <c r="H337" s="44" t="n">
        <v>0</v>
      </c>
      <c r="I337" s="44">
        <f>AVERAGE(H337,J337)</f>
        <v/>
      </c>
      <c r="J337" s="44" t="n">
        <v>0</v>
      </c>
      <c r="K337" s="44">
        <f>AVERAGE(J337,L337)</f>
        <v/>
      </c>
      <c r="L337" s="44" t="n">
        <v>0</v>
      </c>
      <c r="M337" s="44">
        <f>AVERAGE(L337,N337)</f>
        <v/>
      </c>
      <c r="N337" s="44" t="n">
        <v>0</v>
      </c>
      <c r="O337" s="44">
        <f>AVERAGE(N337,P337)</f>
        <v/>
      </c>
      <c r="P337" s="44" t="n">
        <v>0</v>
      </c>
      <c r="Q337" s="44">
        <f>AVERAGE(P337,R337)</f>
        <v/>
      </c>
      <c r="R337" s="44" t="n">
        <v>0</v>
      </c>
      <c r="S337" s="44" t="n"/>
      <c r="T337" s="44" t="n"/>
      <c r="U337" s="44" t="n"/>
      <c r="V337" s="44" t="n"/>
      <c r="W337" s="44" t="n"/>
      <c r="X337" s="44" t="n"/>
      <c r="Y337" s="44" t="n"/>
      <c r="Z337" s="44" t="n"/>
      <c r="AA337" s="44" t="n"/>
      <c r="AB337" s="44" t="n"/>
      <c r="AC337" s="44" t="n"/>
      <c r="AD337" s="44" t="n"/>
      <c r="AE337" s="44" t="n"/>
      <c r="AF337" s="44" t="n"/>
      <c r="AG337" s="44" t="n"/>
    </row>
    <row r="338" ht="15.75" customHeight="1" s="157">
      <c r="A338" s="44" t="n"/>
      <c r="B338" s="44" t="inlineStr">
        <is>
          <t>MS</t>
        </is>
      </c>
      <c r="C338" s="44" t="inlineStr">
        <is>
          <t>Generation</t>
        </is>
      </c>
      <c r="D338" s="44" t="inlineStr">
        <is>
          <t>Imports</t>
        </is>
      </c>
      <c r="E338" s="44">
        <f>LOOKUP(D338,$U$2:$V$15,$V$2:$V$15)</f>
        <v/>
      </c>
      <c r="F338" s="44" t="n">
        <v>0</v>
      </c>
      <c r="G338" s="44">
        <f>AVERAGE(F338,H338)</f>
        <v/>
      </c>
      <c r="H338" s="44" t="n">
        <v>0</v>
      </c>
      <c r="I338" s="44">
        <f>AVERAGE(H338,J338)</f>
        <v/>
      </c>
      <c r="J338" s="44" t="n">
        <v>0</v>
      </c>
      <c r="K338" s="44">
        <f>AVERAGE(J338,L338)</f>
        <v/>
      </c>
      <c r="L338" s="44" t="n">
        <v>0</v>
      </c>
      <c r="M338" s="44">
        <f>AVERAGE(L338,N338)</f>
        <v/>
      </c>
      <c r="N338" s="44" t="n">
        <v>0</v>
      </c>
      <c r="O338" s="44">
        <f>AVERAGE(N338,P338)</f>
        <v/>
      </c>
      <c r="P338" s="44" t="n">
        <v>0</v>
      </c>
      <c r="Q338" s="44">
        <f>AVERAGE(P338,R338)</f>
        <v/>
      </c>
      <c r="R338" s="44" t="n">
        <v>0</v>
      </c>
      <c r="S338" s="44" t="n"/>
      <c r="T338" s="44" t="n"/>
      <c r="U338" s="44" t="n"/>
      <c r="V338" s="44" t="n"/>
      <c r="W338" s="44" t="n"/>
      <c r="X338" s="44" t="n"/>
      <c r="Y338" s="44" t="n"/>
      <c r="Z338" s="44" t="n"/>
      <c r="AA338" s="44" t="n"/>
      <c r="AB338" s="44" t="n"/>
      <c r="AC338" s="44" t="n"/>
      <c r="AD338" s="44" t="n"/>
      <c r="AE338" s="44" t="n"/>
      <c r="AF338" s="44" t="n"/>
      <c r="AG338" s="44" t="n"/>
    </row>
    <row r="339" ht="15.75" customHeight="1" s="157">
      <c r="A339" s="44" t="n"/>
      <c r="B339" s="44" t="inlineStr">
        <is>
          <t>MS</t>
        </is>
      </c>
      <c r="C339" s="44" t="inlineStr">
        <is>
          <t>Generation</t>
        </is>
      </c>
      <c r="D339" s="44" t="inlineStr">
        <is>
          <t>Land-based Wind</t>
        </is>
      </c>
      <c r="E339" s="44">
        <f>LOOKUP(D339,$U$2:$V$15,$V$2:$V$15)</f>
        <v/>
      </c>
      <c r="F339" s="44" t="n">
        <v>0</v>
      </c>
      <c r="G339" s="44">
        <f>AVERAGE(F339,H339)</f>
        <v/>
      </c>
      <c r="H339" s="44" t="n">
        <v>0</v>
      </c>
      <c r="I339" s="44">
        <f>AVERAGE(H339,J339)</f>
        <v/>
      </c>
      <c r="J339" s="44" t="n">
        <v>0</v>
      </c>
      <c r="K339" s="44">
        <f>AVERAGE(J339,L339)</f>
        <v/>
      </c>
      <c r="L339" s="44" t="n">
        <v>0</v>
      </c>
      <c r="M339" s="44">
        <f>AVERAGE(L339,N339)</f>
        <v/>
      </c>
      <c r="N339" s="44" t="n">
        <v>0</v>
      </c>
      <c r="O339" s="44">
        <f>AVERAGE(N339,P339)</f>
        <v/>
      </c>
      <c r="P339" s="44" t="n">
        <v>0</v>
      </c>
      <c r="Q339" s="44">
        <f>AVERAGE(P339,R339)</f>
        <v/>
      </c>
      <c r="R339" s="44" t="n">
        <v>0</v>
      </c>
      <c r="S339" s="44" t="n"/>
      <c r="T339" s="44" t="n"/>
      <c r="U339" s="44" t="n"/>
      <c r="V339" s="44" t="n"/>
      <c r="W339" s="44" t="n"/>
      <c r="X339" s="44" t="n"/>
      <c r="Y339" s="44" t="n"/>
      <c r="Z339" s="44" t="n"/>
      <c r="AA339" s="44" t="n"/>
      <c r="AB339" s="44" t="n"/>
      <c r="AC339" s="44" t="n"/>
      <c r="AD339" s="44" t="n"/>
      <c r="AE339" s="44" t="n"/>
      <c r="AF339" s="44" t="n"/>
      <c r="AG339" s="44" t="n"/>
    </row>
    <row r="340" ht="15.75" customHeight="1" s="157">
      <c r="A340" s="44" t="n"/>
      <c r="B340" s="44" t="inlineStr">
        <is>
          <t>MS</t>
        </is>
      </c>
      <c r="C340" s="44" t="inlineStr">
        <is>
          <t>Generation</t>
        </is>
      </c>
      <c r="D340" s="44" t="inlineStr">
        <is>
          <t>NG-CC</t>
        </is>
      </c>
      <c r="E340" s="44">
        <f>LOOKUP(D340,$U$2:$V$15,$V$2:$V$15)</f>
        <v/>
      </c>
      <c r="F340" s="44" t="n">
        <v>34484110.34</v>
      </c>
      <c r="G340" s="44">
        <f>AVERAGE(F340,H340)</f>
        <v/>
      </c>
      <c r="H340" s="44" t="n">
        <v>33675372.43</v>
      </c>
      <c r="I340" s="44">
        <f>AVERAGE(H340,J340)</f>
        <v/>
      </c>
      <c r="J340" s="44" t="n">
        <v>25934811.42</v>
      </c>
      <c r="K340" s="44">
        <f>AVERAGE(J340,L340)</f>
        <v/>
      </c>
      <c r="L340" s="44" t="n">
        <v>15907256.76</v>
      </c>
      <c r="M340" s="44">
        <f>AVERAGE(L340,N340)</f>
        <v/>
      </c>
      <c r="N340" s="44" t="n">
        <v>14094318.83</v>
      </c>
      <c r="O340" s="44">
        <f>AVERAGE(N340,P340)</f>
        <v/>
      </c>
      <c r="P340" s="44" t="n">
        <v>12985326.89</v>
      </c>
      <c r="Q340" s="44">
        <f>AVERAGE(P340,R340)</f>
        <v/>
      </c>
      <c r="R340" s="44" t="n">
        <v>13123766.86</v>
      </c>
      <c r="S340" s="44" t="n"/>
      <c r="T340" s="44" t="n"/>
      <c r="U340" s="44" t="n"/>
      <c r="V340" s="44" t="n"/>
      <c r="W340" s="44" t="n"/>
      <c r="X340" s="44" t="n"/>
      <c r="Y340" s="44" t="n"/>
      <c r="Z340" s="44" t="n"/>
      <c r="AA340" s="44" t="n"/>
      <c r="AB340" s="44" t="n"/>
      <c r="AC340" s="44" t="n"/>
      <c r="AD340" s="44" t="n"/>
      <c r="AE340" s="44" t="n"/>
      <c r="AF340" s="44" t="n"/>
      <c r="AG340" s="44" t="n"/>
    </row>
    <row r="341" ht="15.75" customHeight="1" s="157">
      <c r="A341" s="44" t="n"/>
      <c r="B341" s="44" t="inlineStr">
        <is>
          <t>MS</t>
        </is>
      </c>
      <c r="C341" s="44" t="inlineStr">
        <is>
          <t>Generation</t>
        </is>
      </c>
      <c r="D341" s="44" t="inlineStr">
        <is>
          <t>NG-CT</t>
        </is>
      </c>
      <c r="E341" s="44">
        <f>LOOKUP(D341,$U$2:$V$15,$V$2:$V$15)</f>
        <v/>
      </c>
      <c r="F341" s="44" t="n">
        <v>48624.16</v>
      </c>
      <c r="G341" s="44">
        <f>AVERAGE(F341,H341)</f>
        <v/>
      </c>
      <c r="H341" s="44" t="n">
        <v>48080.96</v>
      </c>
      <c r="I341" s="44">
        <f>AVERAGE(H341,J341)</f>
        <v/>
      </c>
      <c r="J341" s="44" t="n">
        <v>45597.76</v>
      </c>
      <c r="K341" s="44">
        <f>AVERAGE(J341,L341)</f>
        <v/>
      </c>
      <c r="L341" s="44" t="n">
        <v>45597.76</v>
      </c>
      <c r="M341" s="44">
        <f>AVERAGE(L341,N341)</f>
        <v/>
      </c>
      <c r="N341" s="44" t="n">
        <v>45597.76</v>
      </c>
      <c r="O341" s="44">
        <f>AVERAGE(N341,P341)</f>
        <v/>
      </c>
      <c r="P341" s="44" t="n">
        <v>45597.76</v>
      </c>
      <c r="Q341" s="44">
        <f>AVERAGE(P341,R341)</f>
        <v/>
      </c>
      <c r="R341" s="44" t="n">
        <v>45597.76</v>
      </c>
      <c r="S341" s="44" t="n"/>
      <c r="T341" s="44" t="n"/>
      <c r="U341" s="44" t="n"/>
      <c r="V341" s="44" t="n"/>
      <c r="W341" s="44" t="n"/>
      <c r="X341" s="44" t="n"/>
      <c r="Y341" s="44" t="n"/>
      <c r="Z341" s="44" t="n"/>
      <c r="AA341" s="44" t="n"/>
      <c r="AB341" s="44" t="n"/>
      <c r="AC341" s="44" t="n"/>
      <c r="AD341" s="44" t="n"/>
      <c r="AE341" s="44" t="n"/>
      <c r="AF341" s="44" t="n"/>
      <c r="AG341" s="44" t="n"/>
    </row>
    <row r="342" ht="15.75" customHeight="1" s="157">
      <c r="A342" s="44" t="n"/>
      <c r="B342" s="44" t="inlineStr">
        <is>
          <t>MS</t>
        </is>
      </c>
      <c r="C342" s="44" t="inlineStr">
        <is>
          <t>Generation</t>
        </is>
      </c>
      <c r="D342" s="44" t="inlineStr">
        <is>
          <t>Nuclear</t>
        </is>
      </c>
      <c r="E342" s="44">
        <f>LOOKUP(D342,$U$2:$V$15,$V$2:$V$15)</f>
        <v/>
      </c>
      <c r="F342" s="44" t="n">
        <v>11075039.5</v>
      </c>
      <c r="G342" s="44">
        <f>AVERAGE(F342,H342)</f>
        <v/>
      </c>
      <c r="H342" s="44" t="n">
        <v>11075039.5</v>
      </c>
      <c r="I342" s="44">
        <f>AVERAGE(H342,J342)</f>
        <v/>
      </c>
      <c r="J342" s="44" t="n">
        <v>11075039.5</v>
      </c>
      <c r="K342" s="44">
        <f>AVERAGE(J342,L342)</f>
        <v/>
      </c>
      <c r="L342" s="44" t="n">
        <v>11075039.5</v>
      </c>
      <c r="M342" s="44">
        <f>AVERAGE(L342,N342)</f>
        <v/>
      </c>
      <c r="N342" s="44" t="n">
        <v>11075039.5</v>
      </c>
      <c r="O342" s="44">
        <f>AVERAGE(N342,P342)</f>
        <v/>
      </c>
      <c r="P342" s="44" t="n">
        <v>11075039.5</v>
      </c>
      <c r="Q342" s="44">
        <f>AVERAGE(P342,R342)</f>
        <v/>
      </c>
      <c r="R342" s="44" t="n">
        <v>11075039.5</v>
      </c>
      <c r="S342" s="44" t="n"/>
      <c r="T342" s="44" t="n"/>
      <c r="U342" s="44" t="n"/>
      <c r="V342" s="44" t="n"/>
      <c r="W342" s="44" t="n"/>
      <c r="X342" s="44" t="n"/>
      <c r="Y342" s="44" t="n"/>
      <c r="Z342" s="44" t="n"/>
      <c r="AA342" s="44" t="n"/>
      <c r="AB342" s="44" t="n"/>
      <c r="AC342" s="44" t="n"/>
      <c r="AD342" s="44" t="n"/>
      <c r="AE342" s="44" t="n"/>
      <c r="AF342" s="44" t="n"/>
      <c r="AG342" s="44" t="n"/>
    </row>
    <row r="343" ht="15.75" customHeight="1" s="157">
      <c r="A343" s="44" t="n"/>
      <c r="B343" s="44" t="inlineStr">
        <is>
          <t>MS</t>
        </is>
      </c>
      <c r="C343" s="44" t="inlineStr">
        <is>
          <t>Generation</t>
        </is>
      </c>
      <c r="D343" s="44" t="inlineStr">
        <is>
          <t>Offshore Wind</t>
        </is>
      </c>
      <c r="E343" s="44">
        <f>LOOKUP(D343,$U$2:$V$15,$V$2:$V$15)</f>
        <v/>
      </c>
      <c r="F343" s="44" t="n">
        <v>0</v>
      </c>
      <c r="G343" s="44">
        <f>AVERAGE(F343,H343)</f>
        <v/>
      </c>
      <c r="H343" s="44" t="n">
        <v>0</v>
      </c>
      <c r="I343" s="44">
        <f>AVERAGE(H343,J343)</f>
        <v/>
      </c>
      <c r="J343" s="44" t="n">
        <v>0</v>
      </c>
      <c r="K343" s="44">
        <f>AVERAGE(J343,L343)</f>
        <v/>
      </c>
      <c r="L343" s="44" t="n">
        <v>0</v>
      </c>
      <c r="M343" s="44">
        <f>AVERAGE(L343,N343)</f>
        <v/>
      </c>
      <c r="N343" s="44" t="n">
        <v>0</v>
      </c>
      <c r="O343" s="44">
        <f>AVERAGE(N343,P343)</f>
        <v/>
      </c>
      <c r="P343" s="44" t="n">
        <v>0</v>
      </c>
      <c r="Q343" s="44">
        <f>AVERAGE(P343,R343)</f>
        <v/>
      </c>
      <c r="R343" s="44" t="n">
        <v>0</v>
      </c>
      <c r="S343" s="44" t="n"/>
      <c r="T343" s="44" t="n"/>
      <c r="U343" s="44" t="n"/>
      <c r="V343" s="44" t="n"/>
      <c r="W343" s="44" t="n"/>
      <c r="X343" s="44" t="n"/>
      <c r="Y343" s="44" t="n"/>
      <c r="Z343" s="44" t="n"/>
      <c r="AA343" s="44" t="n"/>
      <c r="AB343" s="44" t="n"/>
      <c r="AC343" s="44" t="n"/>
      <c r="AD343" s="44" t="n"/>
      <c r="AE343" s="44" t="n"/>
      <c r="AF343" s="44" t="n"/>
      <c r="AG343" s="44" t="n"/>
    </row>
    <row r="344" ht="15.75" customHeight="1" s="157">
      <c r="A344" s="44" t="n"/>
      <c r="B344" s="44" t="inlineStr">
        <is>
          <t>MS</t>
        </is>
      </c>
      <c r="C344" s="44" t="inlineStr">
        <is>
          <t>Generation</t>
        </is>
      </c>
      <c r="D344" s="44" t="inlineStr">
        <is>
          <t>Oil-Gas-Steam</t>
        </is>
      </c>
      <c r="E344" s="44">
        <f>LOOKUP(D344,$U$2:$V$15,$V$2:$V$15)</f>
        <v/>
      </c>
      <c r="F344" s="44" t="n">
        <v>7323.01824</v>
      </c>
      <c r="G344" s="44">
        <f>AVERAGE(F344,H344)</f>
        <v/>
      </c>
      <c r="H344" s="44" t="n">
        <v>7323.01824</v>
      </c>
      <c r="I344" s="44">
        <f>AVERAGE(H344,J344)</f>
        <v/>
      </c>
      <c r="J344" s="44" t="n">
        <v>7323.01824</v>
      </c>
      <c r="K344" s="44">
        <f>AVERAGE(J344,L344)</f>
        <v/>
      </c>
      <c r="L344" s="44" t="n">
        <v>7323.01824</v>
      </c>
      <c r="M344" s="44">
        <f>AVERAGE(L344,N344)</f>
        <v/>
      </c>
      <c r="N344" s="44" t="n">
        <v>7323.01824</v>
      </c>
      <c r="O344" s="44">
        <f>AVERAGE(N344,P344)</f>
        <v/>
      </c>
      <c r="P344" s="44" t="n">
        <v>7323.01824</v>
      </c>
      <c r="Q344" s="44">
        <f>AVERAGE(P344,R344)</f>
        <v/>
      </c>
      <c r="R344" s="44" t="n">
        <v>7323.01824</v>
      </c>
      <c r="S344" s="44" t="n"/>
      <c r="T344" s="44" t="n"/>
      <c r="U344" s="44" t="n"/>
      <c r="V344" s="44" t="n"/>
      <c r="W344" s="44" t="n"/>
      <c r="X344" s="44" t="n"/>
      <c r="Y344" s="44" t="n"/>
      <c r="Z344" s="44" t="n"/>
      <c r="AA344" s="44" t="n"/>
      <c r="AB344" s="44" t="n"/>
      <c r="AC344" s="44" t="n"/>
      <c r="AD344" s="44" t="n"/>
      <c r="AE344" s="44" t="n"/>
      <c r="AF344" s="44" t="n"/>
      <c r="AG344" s="44" t="n"/>
    </row>
    <row r="345" ht="15.75" customHeight="1" s="157">
      <c r="A345" s="44" t="n"/>
      <c r="B345" s="44" t="inlineStr">
        <is>
          <t>MS</t>
        </is>
      </c>
      <c r="C345" s="44" t="inlineStr">
        <is>
          <t>Generation</t>
        </is>
      </c>
      <c r="D345" s="44" t="inlineStr">
        <is>
          <t>Rooftop PV</t>
        </is>
      </c>
      <c r="E345" s="44">
        <f>LOOKUP(D345,$U$2:$V$15,$V$2:$V$15)</f>
        <v/>
      </c>
      <c r="F345" s="44" t="n">
        <v>4929.555559</v>
      </c>
      <c r="G345" s="44">
        <f>AVERAGE(F345,H345)</f>
        <v/>
      </c>
      <c r="H345" s="44" t="n">
        <v>9015.254552</v>
      </c>
      <c r="I345" s="44">
        <f>AVERAGE(H345,J345)</f>
        <v/>
      </c>
      <c r="J345" s="44" t="n">
        <v>15624.64073</v>
      </c>
      <c r="K345" s="44">
        <f>AVERAGE(J345,L345)</f>
        <v/>
      </c>
      <c r="L345" s="44" t="n">
        <v>28298.61367</v>
      </c>
      <c r="M345" s="44">
        <f>AVERAGE(L345,N345)</f>
        <v/>
      </c>
      <c r="N345" s="44" t="n">
        <v>55421.72636</v>
      </c>
      <c r="O345" s="44">
        <f>AVERAGE(N345,P345)</f>
        <v/>
      </c>
      <c r="P345" s="44" t="n">
        <v>111552.0813</v>
      </c>
      <c r="Q345" s="44">
        <f>AVERAGE(P345,R345)</f>
        <v/>
      </c>
      <c r="R345" s="44" t="n">
        <v>212231.3142</v>
      </c>
      <c r="S345" s="44" t="n"/>
      <c r="T345" s="44" t="n"/>
      <c r="U345" s="44" t="n"/>
      <c r="V345" s="44" t="n"/>
      <c r="W345" s="44" t="n"/>
      <c r="X345" s="44" t="n"/>
      <c r="Y345" s="44" t="n"/>
      <c r="Z345" s="44" t="n"/>
      <c r="AA345" s="44" t="n"/>
      <c r="AB345" s="44" t="n"/>
      <c r="AC345" s="44" t="n"/>
      <c r="AD345" s="44" t="n"/>
      <c r="AE345" s="44" t="n"/>
      <c r="AF345" s="44" t="n"/>
      <c r="AG345" s="44" t="n"/>
    </row>
    <row r="346" ht="15.75" customHeight="1" s="157">
      <c r="A346" s="44" t="n"/>
      <c r="B346" s="44" t="inlineStr">
        <is>
          <t>MS</t>
        </is>
      </c>
      <c r="C346" s="44" t="inlineStr">
        <is>
          <t>Generation</t>
        </is>
      </c>
      <c r="D346" s="44" t="inlineStr">
        <is>
          <t>Storage</t>
        </is>
      </c>
      <c r="E346" s="44">
        <f>LOOKUP(D346,$U$2:$V$15,$V$2:$V$15)</f>
        <v/>
      </c>
      <c r="F346" s="44" t="n">
        <v>0</v>
      </c>
      <c r="G346" s="44" t="n">
        <v>0</v>
      </c>
      <c r="H346" s="44" t="n">
        <v>0</v>
      </c>
      <c r="I346" s="44" t="n">
        <v>0</v>
      </c>
      <c r="J346" s="44" t="n">
        <v>0</v>
      </c>
      <c r="K346" s="44" t="n">
        <v>0</v>
      </c>
      <c r="L346" s="44" t="n">
        <v>0</v>
      </c>
      <c r="M346" s="44" t="n">
        <v>0</v>
      </c>
      <c r="N346" s="44" t="n">
        <v>0</v>
      </c>
      <c r="O346" s="44" t="n">
        <v>0</v>
      </c>
      <c r="P346" s="44" t="n">
        <v>0</v>
      </c>
      <c r="Q346" s="44" t="n">
        <v>0</v>
      </c>
      <c r="R346" s="44" t="n">
        <v>0</v>
      </c>
      <c r="S346" s="44" t="n"/>
      <c r="T346" s="44" t="n"/>
      <c r="U346" s="44" t="n"/>
      <c r="V346" s="44" t="n"/>
      <c r="W346" s="44" t="n"/>
      <c r="X346" s="44" t="n"/>
      <c r="Y346" s="44" t="n"/>
      <c r="Z346" s="44" t="n"/>
      <c r="AA346" s="44" t="n"/>
      <c r="AB346" s="44" t="n"/>
      <c r="AC346" s="44" t="n"/>
      <c r="AD346" s="44" t="n"/>
      <c r="AE346" s="44" t="n"/>
      <c r="AF346" s="44" t="n"/>
      <c r="AG346" s="44" t="n"/>
    </row>
    <row r="347" ht="15.75" customHeight="1" s="157">
      <c r="A347" s="44" t="n"/>
      <c r="B347" s="44" t="inlineStr">
        <is>
          <t>MS</t>
        </is>
      </c>
      <c r="C347" s="44" t="inlineStr">
        <is>
          <t>Generation</t>
        </is>
      </c>
      <c r="D347" s="44" t="inlineStr">
        <is>
          <t>Utility PV</t>
        </is>
      </c>
      <c r="E347" s="44">
        <f>LOOKUP(D347,$U$2:$V$15,$V$2:$V$15)</f>
        <v/>
      </c>
      <c r="F347" s="44" t="n">
        <v>370195.0364</v>
      </c>
      <c r="G347" s="44">
        <f>AVERAGE(F347,H347)</f>
        <v/>
      </c>
      <c r="H347" s="44" t="n">
        <v>370195.0504</v>
      </c>
      <c r="I347" s="44">
        <f>AVERAGE(H347,J347)</f>
        <v/>
      </c>
      <c r="J347" s="44" t="n">
        <v>370195.0504</v>
      </c>
      <c r="K347" s="44">
        <f>AVERAGE(J347,L347)</f>
        <v/>
      </c>
      <c r="L347" s="44" t="n">
        <v>366529.8606</v>
      </c>
      <c r="M347" s="44">
        <f>AVERAGE(L347,N347)</f>
        <v/>
      </c>
      <c r="N347" s="44" t="n">
        <v>362866.4366</v>
      </c>
      <c r="O347" s="44">
        <f>AVERAGE(N347,P347)</f>
        <v/>
      </c>
      <c r="P347" s="44" t="n">
        <v>362514.257</v>
      </c>
      <c r="Q347" s="44">
        <f>AVERAGE(P347,R347)</f>
        <v/>
      </c>
      <c r="R347" s="44" t="n">
        <v>358894.2065</v>
      </c>
      <c r="S347" s="44" t="n"/>
      <c r="T347" s="44" t="n"/>
      <c r="U347" s="44" t="n"/>
      <c r="V347" s="44" t="n"/>
      <c r="W347" s="44" t="n"/>
      <c r="X347" s="44" t="n"/>
      <c r="Y347" s="44" t="n"/>
      <c r="Z347" s="44" t="n"/>
      <c r="AA347" s="44" t="n"/>
      <c r="AB347" s="44" t="n"/>
      <c r="AC347" s="44" t="n"/>
      <c r="AD347" s="44" t="n"/>
      <c r="AE347" s="44" t="n"/>
      <c r="AF347" s="44" t="n"/>
      <c r="AG347" s="44" t="n"/>
    </row>
    <row r="348" ht="15.75" customHeight="1" s="157">
      <c r="A348" s="44" t="n"/>
      <c r="B348" s="44" t="inlineStr">
        <is>
          <t>MT</t>
        </is>
      </c>
      <c r="C348" s="44" t="inlineStr">
        <is>
          <t>Generation</t>
        </is>
      </c>
      <c r="D348" s="44" t="inlineStr">
        <is>
          <t>Biopower</t>
        </is>
      </c>
      <c r="E348" s="44">
        <f>LOOKUP(D348,$U$2:$V$15,$V$2:$V$15)</f>
        <v/>
      </c>
      <c r="F348" s="44" t="n">
        <v>0</v>
      </c>
      <c r="G348" s="44">
        <f>AVERAGE(F348,H348)</f>
        <v/>
      </c>
      <c r="H348" s="44" t="n">
        <v>0</v>
      </c>
      <c r="I348" s="44">
        <f>AVERAGE(H348,J348)</f>
        <v/>
      </c>
      <c r="J348" s="44" t="n">
        <v>0</v>
      </c>
      <c r="K348" s="44">
        <f>AVERAGE(J348,L348)</f>
        <v/>
      </c>
      <c r="L348" s="44" t="n">
        <v>0</v>
      </c>
      <c r="M348" s="44">
        <f>AVERAGE(L348,N348)</f>
        <v/>
      </c>
      <c r="N348" s="44" t="n">
        <v>0</v>
      </c>
      <c r="O348" s="44">
        <f>AVERAGE(N348,P348)</f>
        <v/>
      </c>
      <c r="P348" s="44" t="n">
        <v>0</v>
      </c>
      <c r="Q348" s="44">
        <f>AVERAGE(P348,R348)</f>
        <v/>
      </c>
      <c r="R348" s="44" t="n">
        <v>0</v>
      </c>
      <c r="S348" s="44" t="n"/>
      <c r="T348" s="44" t="n"/>
      <c r="U348" s="44" t="n"/>
      <c r="V348" s="44" t="n"/>
      <c r="W348" s="44" t="n"/>
      <c r="X348" s="44" t="n"/>
      <c r="Y348" s="44" t="n"/>
      <c r="Z348" s="44" t="n"/>
      <c r="AA348" s="44" t="n"/>
      <c r="AB348" s="44" t="n"/>
      <c r="AC348" s="44" t="n"/>
      <c r="AD348" s="44" t="n"/>
      <c r="AE348" s="44" t="n"/>
      <c r="AF348" s="44" t="n"/>
      <c r="AG348" s="44" t="n"/>
    </row>
    <row r="349" ht="15.75" customHeight="1" s="157">
      <c r="A349" s="44" t="n"/>
      <c r="B349" s="44" t="inlineStr">
        <is>
          <t>MT</t>
        </is>
      </c>
      <c r="C349" s="44" t="inlineStr">
        <is>
          <t>Generation</t>
        </is>
      </c>
      <c r="D349" s="44" t="inlineStr">
        <is>
          <t>Coal</t>
        </is>
      </c>
      <c r="E349" s="44">
        <f>LOOKUP(D349,$U$2:$V$15,$V$2:$V$15)</f>
        <v/>
      </c>
      <c r="F349" s="44" t="n">
        <v>9594534.889</v>
      </c>
      <c r="G349" s="44">
        <f>AVERAGE(F349,H349)</f>
        <v/>
      </c>
      <c r="H349" s="44" t="n">
        <v>9225597.743000001</v>
      </c>
      <c r="I349" s="44">
        <f>AVERAGE(H349,J349)</f>
        <v/>
      </c>
      <c r="J349" s="44" t="n">
        <v>10878880.55</v>
      </c>
      <c r="K349" s="44">
        <f>AVERAGE(J349,L349)</f>
        <v/>
      </c>
      <c r="L349" s="44" t="n">
        <v>11017824.65</v>
      </c>
      <c r="M349" s="44">
        <f>AVERAGE(L349,N349)</f>
        <v/>
      </c>
      <c r="N349" s="44" t="n">
        <v>194776.7983</v>
      </c>
      <c r="O349" s="44">
        <f>AVERAGE(N349,P349)</f>
        <v/>
      </c>
      <c r="P349" s="44" t="n">
        <v>172234.972</v>
      </c>
      <c r="Q349" s="44">
        <f>AVERAGE(P349,R349)</f>
        <v/>
      </c>
      <c r="R349" s="44" t="n">
        <v>144443.4447</v>
      </c>
      <c r="S349" s="44" t="n"/>
      <c r="T349" s="44" t="n"/>
      <c r="U349" s="44" t="n"/>
      <c r="V349" s="44" t="n"/>
      <c r="W349" s="44" t="n"/>
      <c r="X349" s="44" t="n"/>
      <c r="Y349" s="44" t="n"/>
      <c r="Z349" s="44" t="n"/>
      <c r="AA349" s="44" t="n"/>
      <c r="AB349" s="44" t="n"/>
      <c r="AC349" s="44" t="n"/>
      <c r="AD349" s="44" t="n"/>
      <c r="AE349" s="44" t="n"/>
      <c r="AF349" s="44" t="n"/>
      <c r="AG349" s="44" t="n"/>
    </row>
    <row r="350" ht="15.75" customHeight="1" s="157">
      <c r="A350" s="44" t="n"/>
      <c r="B350" s="44" t="inlineStr">
        <is>
          <t>MT</t>
        </is>
      </c>
      <c r="C350" s="44" t="inlineStr">
        <is>
          <t>Generation</t>
        </is>
      </c>
      <c r="D350" s="44" t="inlineStr">
        <is>
          <t>CSP</t>
        </is>
      </c>
      <c r="E350" s="44">
        <f>LOOKUP(D350,$U$2:$V$15,$V$2:$V$15)</f>
        <v/>
      </c>
      <c r="F350" s="44" t="n">
        <v>0</v>
      </c>
      <c r="G350" s="44">
        <f>AVERAGE(F350,H350)</f>
        <v/>
      </c>
      <c r="H350" s="44" t="n">
        <v>0</v>
      </c>
      <c r="I350" s="44">
        <f>AVERAGE(H350,J350)</f>
        <v/>
      </c>
      <c r="J350" s="44" t="n">
        <v>0</v>
      </c>
      <c r="K350" s="44">
        <f>AVERAGE(J350,L350)</f>
        <v/>
      </c>
      <c r="L350" s="44" t="n">
        <v>0</v>
      </c>
      <c r="M350" s="44">
        <f>AVERAGE(L350,N350)</f>
        <v/>
      </c>
      <c r="N350" s="44" t="n">
        <v>0</v>
      </c>
      <c r="O350" s="44">
        <f>AVERAGE(N350,P350)</f>
        <v/>
      </c>
      <c r="P350" s="44" t="n">
        <v>0</v>
      </c>
      <c r="Q350" s="44">
        <f>AVERAGE(P350,R350)</f>
        <v/>
      </c>
      <c r="R350" s="44" t="n">
        <v>0</v>
      </c>
      <c r="S350" s="44" t="n"/>
      <c r="T350" s="44" t="n"/>
      <c r="U350" s="44" t="n"/>
      <c r="V350" s="44" t="n"/>
      <c r="W350" s="44" t="n"/>
      <c r="X350" s="44" t="n"/>
      <c r="Y350" s="44" t="n"/>
      <c r="Z350" s="44" t="n"/>
      <c r="AA350" s="44" t="n"/>
      <c r="AB350" s="44" t="n"/>
      <c r="AC350" s="44" t="n"/>
      <c r="AD350" s="44" t="n"/>
      <c r="AE350" s="44" t="n"/>
      <c r="AF350" s="44" t="n"/>
      <c r="AG350" s="44" t="n"/>
    </row>
    <row r="351" ht="15.75" customHeight="1" s="157">
      <c r="A351" s="44" t="n"/>
      <c r="B351" s="44" t="inlineStr">
        <is>
          <t>MT</t>
        </is>
      </c>
      <c r="C351" s="44" t="inlineStr">
        <is>
          <t>Generation</t>
        </is>
      </c>
      <c r="D351" s="44" t="inlineStr">
        <is>
          <t>Geothermal</t>
        </is>
      </c>
      <c r="E351" s="44">
        <f>LOOKUP(D351,$U$2:$V$15,$V$2:$V$15)</f>
        <v/>
      </c>
      <c r="F351" s="44" t="n">
        <v>0</v>
      </c>
      <c r="G351" s="44">
        <f>AVERAGE(F351,H351)</f>
        <v/>
      </c>
      <c r="H351" s="44" t="n">
        <v>0</v>
      </c>
      <c r="I351" s="44">
        <f>AVERAGE(H351,J351)</f>
        <v/>
      </c>
      <c r="J351" s="44" t="n">
        <v>0</v>
      </c>
      <c r="K351" s="44">
        <f>AVERAGE(J351,L351)</f>
        <v/>
      </c>
      <c r="L351" s="44" t="n">
        <v>0</v>
      </c>
      <c r="M351" s="44">
        <f>AVERAGE(L351,N351)</f>
        <v/>
      </c>
      <c r="N351" s="44" t="n">
        <v>0</v>
      </c>
      <c r="O351" s="44">
        <f>AVERAGE(N351,P351)</f>
        <v/>
      </c>
      <c r="P351" s="44" t="n">
        <v>0</v>
      </c>
      <c r="Q351" s="44">
        <f>AVERAGE(P351,R351)</f>
        <v/>
      </c>
      <c r="R351" s="44" t="n">
        <v>0</v>
      </c>
      <c r="S351" s="44" t="n"/>
      <c r="T351" s="44" t="n"/>
      <c r="U351" s="44" t="n"/>
      <c r="V351" s="44" t="n"/>
      <c r="W351" s="44" t="n"/>
      <c r="X351" s="44" t="n"/>
      <c r="Y351" s="44" t="n"/>
      <c r="Z351" s="44" t="n"/>
      <c r="AA351" s="44" t="n"/>
      <c r="AB351" s="44" t="n"/>
      <c r="AC351" s="44" t="n"/>
      <c r="AD351" s="44" t="n"/>
      <c r="AE351" s="44" t="n"/>
      <c r="AF351" s="44" t="n"/>
      <c r="AG351" s="44" t="n"/>
    </row>
    <row r="352" ht="15.75" customHeight="1" s="157">
      <c r="A352" s="44" t="n"/>
      <c r="B352" s="44" t="inlineStr">
        <is>
          <t>MT</t>
        </is>
      </c>
      <c r="C352" s="44" t="inlineStr">
        <is>
          <t>Generation</t>
        </is>
      </c>
      <c r="D352" s="44" t="inlineStr">
        <is>
          <t>Hydro</t>
        </is>
      </c>
      <c r="E352" s="44">
        <f>LOOKUP(D352,$U$2:$V$15,$V$2:$V$15)</f>
        <v/>
      </c>
      <c r="F352" s="44" t="n">
        <v>9990828.937000001</v>
      </c>
      <c r="G352" s="44">
        <f>AVERAGE(F352,H352)</f>
        <v/>
      </c>
      <c r="H352" s="44" t="n">
        <v>10253872.13</v>
      </c>
      <c r="I352" s="44">
        <f>AVERAGE(H352,J352)</f>
        <v/>
      </c>
      <c r="J352" s="44" t="n">
        <v>10253872.13</v>
      </c>
      <c r="K352" s="44">
        <f>AVERAGE(J352,L352)</f>
        <v/>
      </c>
      <c r="L352" s="44" t="n">
        <v>10304494.63</v>
      </c>
      <c r="M352" s="44">
        <f>AVERAGE(L352,N352)</f>
        <v/>
      </c>
      <c r="N352" s="44" t="n">
        <v>10304494.63</v>
      </c>
      <c r="O352" s="44">
        <f>AVERAGE(N352,P352)</f>
        <v/>
      </c>
      <c r="P352" s="44" t="n">
        <v>10304494.63</v>
      </c>
      <c r="Q352" s="44">
        <f>AVERAGE(P352,R352)</f>
        <v/>
      </c>
      <c r="R352" s="44" t="n">
        <v>10304494.63</v>
      </c>
      <c r="S352" s="44" t="n"/>
      <c r="T352" s="44" t="n"/>
      <c r="U352" s="44" t="n"/>
      <c r="V352" s="44" t="n"/>
      <c r="W352" s="44" t="n"/>
      <c r="X352" s="44" t="n"/>
      <c r="Y352" s="44" t="n"/>
      <c r="Z352" s="44" t="n"/>
      <c r="AA352" s="44" t="n"/>
      <c r="AB352" s="44" t="n"/>
      <c r="AC352" s="44" t="n"/>
      <c r="AD352" s="44" t="n"/>
      <c r="AE352" s="44" t="n"/>
      <c r="AF352" s="44" t="n"/>
      <c r="AG352" s="44" t="n"/>
    </row>
    <row r="353" ht="15.75" customHeight="1" s="157">
      <c r="A353" s="44" t="n"/>
      <c r="B353" s="44" t="inlineStr">
        <is>
          <t>MT</t>
        </is>
      </c>
      <c r="C353" s="44" t="inlineStr">
        <is>
          <t>Generation</t>
        </is>
      </c>
      <c r="D353" s="44" t="inlineStr">
        <is>
          <t>Imports</t>
        </is>
      </c>
      <c r="E353" s="44">
        <f>LOOKUP(D353,$U$2:$V$15,$V$2:$V$15)</f>
        <v/>
      </c>
      <c r="F353" s="44" t="n">
        <v>9136.580266999999</v>
      </c>
      <c r="G353" s="44">
        <f>AVERAGE(F353,H353)</f>
        <v/>
      </c>
      <c r="H353" s="44" t="n">
        <v>70080</v>
      </c>
      <c r="I353" s="44">
        <f>AVERAGE(H353,J353)</f>
        <v/>
      </c>
      <c r="J353" s="44" t="n">
        <v>70080</v>
      </c>
      <c r="K353" s="44">
        <f>AVERAGE(J353,L353)</f>
        <v/>
      </c>
      <c r="L353" s="44" t="n">
        <v>70080</v>
      </c>
      <c r="M353" s="44">
        <f>AVERAGE(L353,N353)</f>
        <v/>
      </c>
      <c r="N353" s="44" t="n">
        <v>70080</v>
      </c>
      <c r="O353" s="44">
        <f>AVERAGE(N353,P353)</f>
        <v/>
      </c>
      <c r="P353" s="44" t="n">
        <v>70080</v>
      </c>
      <c r="Q353" s="44">
        <f>AVERAGE(P353,R353)</f>
        <v/>
      </c>
      <c r="R353" s="44" t="n">
        <v>70080</v>
      </c>
      <c r="S353" s="44" t="n"/>
      <c r="T353" s="44" t="n"/>
      <c r="U353" s="44" t="n"/>
      <c r="V353" s="44" t="n"/>
      <c r="W353" s="44" t="n"/>
      <c r="X353" s="44" t="n"/>
      <c r="Y353" s="44" t="n"/>
      <c r="Z353" s="44" t="n"/>
      <c r="AA353" s="44" t="n"/>
      <c r="AB353" s="44" t="n"/>
      <c r="AC353" s="44" t="n"/>
      <c r="AD353" s="44" t="n"/>
      <c r="AE353" s="44" t="n"/>
      <c r="AF353" s="44" t="n"/>
      <c r="AG353" s="44" t="n"/>
    </row>
    <row r="354" ht="15.75" customHeight="1" s="157">
      <c r="A354" s="44" t="n"/>
      <c r="B354" s="44" t="inlineStr">
        <is>
          <t>MT</t>
        </is>
      </c>
      <c r="C354" s="44" t="inlineStr">
        <is>
          <t>Generation</t>
        </is>
      </c>
      <c r="D354" s="44" t="inlineStr">
        <is>
          <t>Land-based Wind</t>
        </is>
      </c>
      <c r="E354" s="44">
        <f>LOOKUP(D354,$U$2:$V$15,$V$2:$V$15)</f>
        <v/>
      </c>
      <c r="F354" s="44" t="n">
        <v>2636084.954</v>
      </c>
      <c r="G354" s="44">
        <f>AVERAGE(F354,H354)</f>
        <v/>
      </c>
      <c r="H354" s="44" t="n">
        <v>4594825.478</v>
      </c>
      <c r="I354" s="44">
        <f>AVERAGE(H354,J354)</f>
        <v/>
      </c>
      <c r="J354" s="44" t="n">
        <v>4603943.627</v>
      </c>
      <c r="K354" s="44">
        <f>AVERAGE(J354,L354)</f>
        <v/>
      </c>
      <c r="L354" s="44" t="n">
        <v>4605164.402</v>
      </c>
      <c r="M354" s="44">
        <f>AVERAGE(L354,N354)</f>
        <v/>
      </c>
      <c r="N354" s="44" t="n">
        <v>4605166.681</v>
      </c>
      <c r="O354" s="44">
        <f>AVERAGE(N354,P354)</f>
        <v/>
      </c>
      <c r="P354" s="44" t="n">
        <v>4605601.683</v>
      </c>
      <c r="Q354" s="44">
        <f>AVERAGE(P354,R354)</f>
        <v/>
      </c>
      <c r="R354" s="44" t="n">
        <v>13363029.55</v>
      </c>
      <c r="S354" s="44" t="n"/>
      <c r="T354" s="44" t="n"/>
      <c r="U354" s="44" t="n"/>
      <c r="V354" s="44" t="n"/>
      <c r="W354" s="44" t="n"/>
      <c r="X354" s="44" t="n"/>
      <c r="Y354" s="44" t="n"/>
      <c r="Z354" s="44" t="n"/>
      <c r="AA354" s="44" t="n"/>
      <c r="AB354" s="44" t="n"/>
      <c r="AC354" s="44" t="n"/>
      <c r="AD354" s="44" t="n"/>
      <c r="AE354" s="44" t="n"/>
      <c r="AF354" s="44" t="n"/>
      <c r="AG354" s="44" t="n"/>
    </row>
    <row r="355" ht="15.75" customHeight="1" s="157">
      <c r="A355" s="44" t="n"/>
      <c r="B355" s="44" t="inlineStr">
        <is>
          <t>MT</t>
        </is>
      </c>
      <c r="C355" s="44" t="inlineStr">
        <is>
          <t>Generation</t>
        </is>
      </c>
      <c r="D355" s="44" t="inlineStr">
        <is>
          <t>NG-CC</t>
        </is>
      </c>
      <c r="E355" s="44">
        <f>LOOKUP(D355,$U$2:$V$15,$V$2:$V$15)</f>
        <v/>
      </c>
      <c r="F355" s="44" t="n">
        <v>6049.794316</v>
      </c>
      <c r="G355" s="44">
        <f>AVERAGE(F355,H355)</f>
        <v/>
      </c>
      <c r="H355" s="44" t="n">
        <v>1689.6</v>
      </c>
      <c r="I355" s="44">
        <f>AVERAGE(H355,J355)</f>
        <v/>
      </c>
      <c r="J355" s="44" t="n">
        <v>9367.616738000001</v>
      </c>
      <c r="K355" s="44">
        <f>AVERAGE(J355,L355)</f>
        <v/>
      </c>
      <c r="L355" s="44" t="n">
        <v>1689.6</v>
      </c>
      <c r="M355" s="44">
        <f>AVERAGE(L355,N355)</f>
        <v/>
      </c>
      <c r="N355" s="44" t="n">
        <v>106738.7077</v>
      </c>
      <c r="O355" s="44">
        <f>AVERAGE(N355,P355)</f>
        <v/>
      </c>
      <c r="P355" s="44" t="n">
        <v>97896.96484</v>
      </c>
      <c r="Q355" s="44">
        <f>AVERAGE(P355,R355)</f>
        <v/>
      </c>
      <c r="R355" s="44" t="n">
        <v>80506.57821000001</v>
      </c>
      <c r="S355" s="44" t="n"/>
      <c r="T355" s="44" t="n"/>
      <c r="U355" s="44" t="n"/>
      <c r="V355" s="44" t="n"/>
      <c r="W355" s="44" t="n"/>
      <c r="X355" s="44" t="n"/>
      <c r="Y355" s="44" t="n"/>
      <c r="Z355" s="44" t="n"/>
      <c r="AA355" s="44" t="n"/>
      <c r="AB355" s="44" t="n"/>
      <c r="AC355" s="44" t="n"/>
      <c r="AD355" s="44" t="n"/>
      <c r="AE355" s="44" t="n"/>
      <c r="AF355" s="44" t="n"/>
      <c r="AG355" s="44" t="n"/>
    </row>
    <row r="356" ht="15.75" customHeight="1" s="157">
      <c r="A356" s="44" t="n"/>
      <c r="B356" s="44" t="inlineStr">
        <is>
          <t>MT</t>
        </is>
      </c>
      <c r="C356" s="44" t="inlineStr">
        <is>
          <t>Generation</t>
        </is>
      </c>
      <c r="D356" s="44" t="inlineStr">
        <is>
          <t>NG-CT</t>
        </is>
      </c>
      <c r="E356" s="44">
        <f>LOOKUP(D356,$U$2:$V$15,$V$2:$V$15)</f>
        <v/>
      </c>
      <c r="F356" s="44" t="n">
        <v>0</v>
      </c>
      <c r="G356" s="44">
        <f>AVERAGE(F356,H356)</f>
        <v/>
      </c>
      <c r="H356" s="44" t="n">
        <v>0</v>
      </c>
      <c r="I356" s="44">
        <f>AVERAGE(H356,J356)</f>
        <v/>
      </c>
      <c r="J356" s="44" t="n">
        <v>0</v>
      </c>
      <c r="K356" s="44">
        <f>AVERAGE(J356,L356)</f>
        <v/>
      </c>
      <c r="L356" s="44" t="n">
        <v>0</v>
      </c>
      <c r="M356" s="44">
        <f>AVERAGE(L356,N356)</f>
        <v/>
      </c>
      <c r="N356" s="44" t="n">
        <v>0</v>
      </c>
      <c r="O356" s="44">
        <f>AVERAGE(N356,P356)</f>
        <v/>
      </c>
      <c r="P356" s="44" t="n">
        <v>0</v>
      </c>
      <c r="Q356" s="44">
        <f>AVERAGE(P356,R356)</f>
        <v/>
      </c>
      <c r="R356" s="44" t="n">
        <v>0</v>
      </c>
      <c r="S356" s="44" t="n"/>
      <c r="T356" s="44" t="n"/>
      <c r="U356" s="44" t="n"/>
      <c r="V356" s="44" t="n"/>
      <c r="W356" s="44" t="n"/>
      <c r="X356" s="44" t="n"/>
      <c r="Y356" s="44" t="n"/>
      <c r="Z356" s="44" t="n"/>
      <c r="AA356" s="44" t="n"/>
      <c r="AB356" s="44" t="n"/>
      <c r="AC356" s="44" t="n"/>
      <c r="AD356" s="44" t="n"/>
      <c r="AE356" s="44" t="n"/>
      <c r="AF356" s="44" t="n"/>
      <c r="AG356" s="44" t="n"/>
    </row>
    <row r="357" ht="15.75" customHeight="1" s="157">
      <c r="A357" s="44" t="n"/>
      <c r="B357" s="44" t="inlineStr">
        <is>
          <t>MT</t>
        </is>
      </c>
      <c r="C357" s="44" t="inlineStr">
        <is>
          <t>Generation</t>
        </is>
      </c>
      <c r="D357" s="44" t="inlineStr">
        <is>
          <t>Nuclear</t>
        </is>
      </c>
      <c r="E357" s="44">
        <f>LOOKUP(D357,$U$2:$V$15,$V$2:$V$15)</f>
        <v/>
      </c>
      <c r="F357" s="44" t="n">
        <v>0</v>
      </c>
      <c r="G357" s="44">
        <f>AVERAGE(F357,H357)</f>
        <v/>
      </c>
      <c r="H357" s="44" t="n">
        <v>0</v>
      </c>
      <c r="I357" s="44">
        <f>AVERAGE(H357,J357)</f>
        <v/>
      </c>
      <c r="J357" s="44" t="n">
        <v>0</v>
      </c>
      <c r="K357" s="44">
        <f>AVERAGE(J357,L357)</f>
        <v/>
      </c>
      <c r="L357" s="44" t="n">
        <v>0</v>
      </c>
      <c r="M357" s="44">
        <f>AVERAGE(L357,N357)</f>
        <v/>
      </c>
      <c r="N357" s="44" t="n">
        <v>0</v>
      </c>
      <c r="O357" s="44">
        <f>AVERAGE(N357,P357)</f>
        <v/>
      </c>
      <c r="P357" s="44" t="n">
        <v>0</v>
      </c>
      <c r="Q357" s="44">
        <f>AVERAGE(P357,R357)</f>
        <v/>
      </c>
      <c r="R357" s="44" t="n">
        <v>0</v>
      </c>
      <c r="S357" s="44" t="n"/>
      <c r="T357" s="44" t="n"/>
      <c r="U357" s="44" t="n"/>
      <c r="V357" s="44" t="n"/>
      <c r="W357" s="44" t="n"/>
      <c r="X357" s="44" t="n"/>
      <c r="Y357" s="44" t="n"/>
      <c r="Z357" s="44" t="n"/>
      <c r="AA357" s="44" t="n"/>
      <c r="AB357" s="44" t="n"/>
      <c r="AC357" s="44" t="n"/>
      <c r="AD357" s="44" t="n"/>
      <c r="AE357" s="44" t="n"/>
      <c r="AF357" s="44" t="n"/>
      <c r="AG357" s="44" t="n"/>
    </row>
    <row r="358" ht="15.75" customHeight="1" s="157">
      <c r="A358" s="44" t="n"/>
      <c r="B358" s="44" t="inlineStr">
        <is>
          <t>MT</t>
        </is>
      </c>
      <c r="C358" s="44" t="inlineStr">
        <is>
          <t>Generation</t>
        </is>
      </c>
      <c r="D358" s="44" t="inlineStr">
        <is>
          <t>Offshore Wind</t>
        </is>
      </c>
      <c r="E358" s="44">
        <f>LOOKUP(D358,$U$2:$V$15,$V$2:$V$15)</f>
        <v/>
      </c>
      <c r="F358" s="44" t="n">
        <v>0</v>
      </c>
      <c r="G358" s="44">
        <f>AVERAGE(F358,H358)</f>
        <v/>
      </c>
      <c r="H358" s="44" t="n">
        <v>0</v>
      </c>
      <c r="I358" s="44">
        <f>AVERAGE(H358,J358)</f>
        <v/>
      </c>
      <c r="J358" s="44" t="n">
        <v>0</v>
      </c>
      <c r="K358" s="44">
        <f>AVERAGE(J358,L358)</f>
        <v/>
      </c>
      <c r="L358" s="44" t="n">
        <v>0</v>
      </c>
      <c r="M358" s="44">
        <f>AVERAGE(L358,N358)</f>
        <v/>
      </c>
      <c r="N358" s="44" t="n">
        <v>0</v>
      </c>
      <c r="O358" s="44">
        <f>AVERAGE(N358,P358)</f>
        <v/>
      </c>
      <c r="P358" s="44" t="n">
        <v>0</v>
      </c>
      <c r="Q358" s="44">
        <f>AVERAGE(P358,R358)</f>
        <v/>
      </c>
      <c r="R358" s="44" t="n">
        <v>0</v>
      </c>
      <c r="S358" s="44" t="n"/>
      <c r="T358" s="44" t="n"/>
      <c r="U358" s="44" t="n"/>
      <c r="V358" s="44" t="n"/>
      <c r="W358" s="44" t="n"/>
      <c r="X358" s="44" t="n"/>
      <c r="Y358" s="44" t="n"/>
      <c r="Z358" s="44" t="n"/>
      <c r="AA358" s="44" t="n"/>
      <c r="AB358" s="44" t="n"/>
      <c r="AC358" s="44" t="n"/>
      <c r="AD358" s="44" t="n"/>
      <c r="AE358" s="44" t="n"/>
      <c r="AF358" s="44" t="n"/>
      <c r="AG358" s="44" t="n"/>
    </row>
    <row r="359" ht="15.75" customHeight="1" s="157">
      <c r="A359" s="44" t="n"/>
      <c r="B359" s="44" t="inlineStr">
        <is>
          <t>MT</t>
        </is>
      </c>
      <c r="C359" s="44" t="inlineStr">
        <is>
          <t>Generation</t>
        </is>
      </c>
      <c r="D359" s="44" t="inlineStr">
        <is>
          <t>Oil-Gas-Steam</t>
        </is>
      </c>
      <c r="E359" s="44">
        <f>LOOKUP(D359,$U$2:$V$15,$V$2:$V$15)</f>
        <v/>
      </c>
      <c r="F359" s="44" t="n">
        <v>0</v>
      </c>
      <c r="G359" s="44">
        <f>AVERAGE(F359,H359)</f>
        <v/>
      </c>
      <c r="H359" s="44" t="n">
        <v>0</v>
      </c>
      <c r="I359" s="44">
        <f>AVERAGE(H359,J359)</f>
        <v/>
      </c>
      <c r="J359" s="44" t="n">
        <v>0</v>
      </c>
      <c r="K359" s="44">
        <f>AVERAGE(J359,L359)</f>
        <v/>
      </c>
      <c r="L359" s="44" t="n">
        <v>0</v>
      </c>
      <c r="M359" s="44">
        <f>AVERAGE(L359,N359)</f>
        <v/>
      </c>
      <c r="N359" s="44" t="n">
        <v>0</v>
      </c>
      <c r="O359" s="44">
        <f>AVERAGE(N359,P359)</f>
        <v/>
      </c>
      <c r="P359" s="44" t="n">
        <v>0</v>
      </c>
      <c r="Q359" s="44">
        <f>AVERAGE(P359,R359)</f>
        <v/>
      </c>
      <c r="R359" s="44" t="n">
        <v>0</v>
      </c>
      <c r="S359" s="44" t="n"/>
      <c r="T359" s="44" t="n"/>
      <c r="U359" s="44" t="n"/>
      <c r="V359" s="44" t="n"/>
      <c r="W359" s="44" t="n"/>
      <c r="X359" s="44" t="n"/>
      <c r="Y359" s="44" t="n"/>
      <c r="Z359" s="44" t="n"/>
      <c r="AA359" s="44" t="n"/>
      <c r="AB359" s="44" t="n"/>
      <c r="AC359" s="44" t="n"/>
      <c r="AD359" s="44" t="n"/>
      <c r="AE359" s="44" t="n"/>
      <c r="AF359" s="44" t="n"/>
      <c r="AG359" s="44" t="n"/>
    </row>
    <row r="360" ht="15.75" customHeight="1" s="157">
      <c r="A360" s="44" t="n"/>
      <c r="B360" s="44" t="inlineStr">
        <is>
          <t>MT</t>
        </is>
      </c>
      <c r="C360" s="44" t="inlineStr">
        <is>
          <t>Generation</t>
        </is>
      </c>
      <c r="D360" s="44" t="inlineStr">
        <is>
          <t>Rooftop PV</t>
        </is>
      </c>
      <c r="E360" s="44">
        <f>LOOKUP(D360,$U$2:$V$15,$V$2:$V$15)</f>
        <v/>
      </c>
      <c r="F360" s="44" t="n">
        <v>14298.52705</v>
      </c>
      <c r="G360" s="44">
        <f>AVERAGE(F360,H360)</f>
        <v/>
      </c>
      <c r="H360" s="44" t="n">
        <v>16713.29475</v>
      </c>
      <c r="I360" s="44">
        <f>AVERAGE(H360,J360)</f>
        <v/>
      </c>
      <c r="J360" s="44" t="n">
        <v>19106.35654</v>
      </c>
      <c r="K360" s="44">
        <f>AVERAGE(J360,L360)</f>
        <v/>
      </c>
      <c r="L360" s="44" t="n">
        <v>22126.114</v>
      </c>
      <c r="M360" s="44">
        <f>AVERAGE(L360,N360)</f>
        <v/>
      </c>
      <c r="N360" s="44" t="n">
        <v>26873.6542</v>
      </c>
      <c r="O360" s="44">
        <f>AVERAGE(N360,P360)</f>
        <v/>
      </c>
      <c r="P360" s="44" t="n">
        <v>34111.69925</v>
      </c>
      <c r="Q360" s="44">
        <f>AVERAGE(P360,R360)</f>
        <v/>
      </c>
      <c r="R360" s="44" t="n">
        <v>43246.02517</v>
      </c>
      <c r="S360" s="44" t="n"/>
      <c r="T360" s="44" t="n"/>
      <c r="U360" s="44" t="n"/>
      <c r="V360" s="44" t="n"/>
      <c r="W360" s="44" t="n"/>
      <c r="X360" s="44" t="n"/>
      <c r="Y360" s="44" t="n"/>
      <c r="Z360" s="44" t="n"/>
      <c r="AA360" s="44" t="n"/>
      <c r="AB360" s="44" t="n"/>
      <c r="AC360" s="44" t="n"/>
      <c r="AD360" s="44" t="n"/>
      <c r="AE360" s="44" t="n"/>
      <c r="AF360" s="44" t="n"/>
      <c r="AG360" s="44" t="n"/>
    </row>
    <row r="361" ht="15.75" customHeight="1" s="157">
      <c r="A361" s="44" t="n"/>
      <c r="B361" s="44" t="inlineStr">
        <is>
          <t>MT</t>
        </is>
      </c>
      <c r="C361" s="44" t="inlineStr">
        <is>
          <t>Generation</t>
        </is>
      </c>
      <c r="D361" s="44" t="inlineStr">
        <is>
          <t>Storage</t>
        </is>
      </c>
      <c r="E361" s="44">
        <f>LOOKUP(D361,$U$2:$V$15,$V$2:$V$15)</f>
        <v/>
      </c>
      <c r="F361" s="44" t="n">
        <v>0</v>
      </c>
      <c r="G361" s="44" t="n">
        <v>0</v>
      </c>
      <c r="H361" s="44" t="n">
        <v>0</v>
      </c>
      <c r="I361" s="44" t="n">
        <v>0</v>
      </c>
      <c r="J361" s="44" t="n">
        <v>0</v>
      </c>
      <c r="K361" s="44" t="n">
        <v>0</v>
      </c>
      <c r="L361" s="44" t="n">
        <v>0</v>
      </c>
      <c r="M361" s="44" t="n">
        <v>0</v>
      </c>
      <c r="N361" s="44" t="n">
        <v>0</v>
      </c>
      <c r="O361" s="44" t="n">
        <v>0</v>
      </c>
      <c r="P361" s="44" t="n">
        <v>0</v>
      </c>
      <c r="Q361" s="44" t="n">
        <v>0</v>
      </c>
      <c r="R361" s="44" t="n">
        <v>0</v>
      </c>
      <c r="S361" s="44" t="n"/>
      <c r="T361" s="44" t="n"/>
      <c r="U361" s="44" t="n"/>
      <c r="V361" s="44" t="n"/>
      <c r="W361" s="44" t="n"/>
      <c r="X361" s="44" t="n"/>
      <c r="Y361" s="44" t="n"/>
      <c r="Z361" s="44" t="n"/>
      <c r="AA361" s="44" t="n"/>
      <c r="AB361" s="44" t="n"/>
      <c r="AC361" s="44" t="n"/>
      <c r="AD361" s="44" t="n"/>
      <c r="AE361" s="44" t="n"/>
      <c r="AF361" s="44" t="n"/>
      <c r="AG361" s="44" t="n"/>
    </row>
    <row r="362" ht="15.75" customHeight="1" s="157">
      <c r="A362" s="44" t="n"/>
      <c r="B362" s="44" t="inlineStr">
        <is>
          <t>MT</t>
        </is>
      </c>
      <c r="C362" s="44" t="inlineStr">
        <is>
          <t>Generation</t>
        </is>
      </c>
      <c r="D362" s="44" t="inlineStr">
        <is>
          <t>Utility PV</t>
        </is>
      </c>
      <c r="E362" s="44">
        <f>LOOKUP(D362,$U$2:$V$15,$V$2:$V$15)</f>
        <v/>
      </c>
      <c r="F362" s="44" t="n">
        <v>32100.57295</v>
      </c>
      <c r="G362" s="44">
        <f>AVERAGE(F362,H362)</f>
        <v/>
      </c>
      <c r="H362" s="44" t="n">
        <v>32097.43904</v>
      </c>
      <c r="I362" s="44">
        <f>AVERAGE(H362,J362)</f>
        <v/>
      </c>
      <c r="J362" s="44" t="n">
        <v>32094.33646</v>
      </c>
      <c r="K362" s="44">
        <f>AVERAGE(J362,L362)</f>
        <v/>
      </c>
      <c r="L362" s="44" t="n">
        <v>31776.63526</v>
      </c>
      <c r="M362" s="44">
        <f>AVERAGE(L362,N362)</f>
        <v/>
      </c>
      <c r="N362" s="44" t="n">
        <v>31459.02941</v>
      </c>
      <c r="O362" s="44">
        <f>AVERAGE(N362,P362)</f>
        <v/>
      </c>
      <c r="P362" s="44" t="n">
        <v>31144.6972</v>
      </c>
      <c r="Q362" s="44">
        <f>AVERAGE(P362,R362)</f>
        <v/>
      </c>
      <c r="R362" s="44" t="n">
        <v>30833.60683</v>
      </c>
      <c r="S362" s="44" t="n"/>
      <c r="T362" s="44" t="n"/>
      <c r="U362" s="44" t="n"/>
      <c r="V362" s="44" t="n"/>
      <c r="W362" s="44" t="n"/>
      <c r="X362" s="44" t="n"/>
      <c r="Y362" s="44" t="n"/>
      <c r="Z362" s="44" t="n"/>
      <c r="AA362" s="44" t="n"/>
      <c r="AB362" s="44" t="n"/>
      <c r="AC362" s="44" t="n"/>
      <c r="AD362" s="44" t="n"/>
      <c r="AE362" s="44" t="n"/>
      <c r="AF362" s="44" t="n"/>
      <c r="AG362" s="44" t="n"/>
    </row>
    <row r="363" ht="15.75" customHeight="1" s="157">
      <c r="A363" s="44" t="n"/>
      <c r="B363" s="44" t="inlineStr">
        <is>
          <t>NC</t>
        </is>
      </c>
      <c r="C363" s="44" t="inlineStr">
        <is>
          <t>Generation</t>
        </is>
      </c>
      <c r="D363" s="44" t="inlineStr">
        <is>
          <t>Biopower</t>
        </is>
      </c>
      <c r="E363" s="44">
        <f>LOOKUP(D363,$U$2:$V$15,$V$2:$V$15)</f>
        <v/>
      </c>
      <c r="F363" s="44" t="n">
        <v>0</v>
      </c>
      <c r="G363" s="44">
        <f>AVERAGE(F363,H363)</f>
        <v/>
      </c>
      <c r="H363" s="44" t="n">
        <v>0</v>
      </c>
      <c r="I363" s="44">
        <f>AVERAGE(H363,J363)</f>
        <v/>
      </c>
      <c r="J363" s="44" t="n">
        <v>0</v>
      </c>
      <c r="K363" s="44">
        <f>AVERAGE(J363,L363)</f>
        <v/>
      </c>
      <c r="L363" s="44" t="n">
        <v>0</v>
      </c>
      <c r="M363" s="44">
        <f>AVERAGE(L363,N363)</f>
        <v/>
      </c>
      <c r="N363" s="44" t="n">
        <v>0</v>
      </c>
      <c r="O363" s="44">
        <f>AVERAGE(N363,P363)</f>
        <v/>
      </c>
      <c r="P363" s="44" t="n">
        <v>0</v>
      </c>
      <c r="Q363" s="44">
        <f>AVERAGE(P363,R363)</f>
        <v/>
      </c>
      <c r="R363" s="44" t="n">
        <v>0</v>
      </c>
      <c r="S363" s="44" t="n"/>
      <c r="T363" s="44" t="n"/>
      <c r="U363" s="44" t="n"/>
      <c r="V363" s="44" t="n"/>
      <c r="W363" s="44" t="n"/>
      <c r="X363" s="44" t="n"/>
      <c r="Y363" s="44" t="n"/>
      <c r="Z363" s="44" t="n"/>
      <c r="AA363" s="44" t="n"/>
      <c r="AB363" s="44" t="n"/>
      <c r="AC363" s="44" t="n"/>
      <c r="AD363" s="44" t="n"/>
      <c r="AE363" s="44" t="n"/>
      <c r="AF363" s="44" t="n"/>
      <c r="AG363" s="44" t="n"/>
    </row>
    <row r="364" ht="15.75" customHeight="1" s="157">
      <c r="A364" s="44" t="n"/>
      <c r="B364" s="44" t="inlineStr">
        <is>
          <t>NC</t>
        </is>
      </c>
      <c r="C364" s="44" t="inlineStr">
        <is>
          <t>Generation</t>
        </is>
      </c>
      <c r="D364" s="44" t="inlineStr">
        <is>
          <t>Coal</t>
        </is>
      </c>
      <c r="E364" s="44">
        <f>LOOKUP(D364,$U$2:$V$15,$V$2:$V$15)</f>
        <v/>
      </c>
      <c r="F364" s="44" t="n">
        <v>44529371.65</v>
      </c>
      <c r="G364" s="44">
        <f>AVERAGE(F364,H364)</f>
        <v/>
      </c>
      <c r="H364" s="44" t="n">
        <v>41853452.48</v>
      </c>
      <c r="I364" s="44">
        <f>AVERAGE(H364,J364)</f>
        <v/>
      </c>
      <c r="J364" s="44" t="n">
        <v>40746128.53</v>
      </c>
      <c r="K364" s="44">
        <f>AVERAGE(J364,L364)</f>
        <v/>
      </c>
      <c r="L364" s="44" t="n">
        <v>42695591.34</v>
      </c>
      <c r="M364" s="44">
        <f>AVERAGE(L364,N364)</f>
        <v/>
      </c>
      <c r="N364" s="44" t="n">
        <v>43905123.94</v>
      </c>
      <c r="O364" s="44">
        <f>AVERAGE(N364,P364)</f>
        <v/>
      </c>
      <c r="P364" s="44" t="n">
        <v>44489208.79</v>
      </c>
      <c r="Q364" s="44">
        <f>AVERAGE(P364,R364)</f>
        <v/>
      </c>
      <c r="R364" s="44" t="n">
        <v>44224802.88</v>
      </c>
      <c r="S364" s="44" t="n"/>
      <c r="T364" s="44" t="n"/>
      <c r="U364" s="44" t="n"/>
      <c r="V364" s="44" t="n"/>
      <c r="W364" s="44" t="n"/>
      <c r="X364" s="44" t="n"/>
      <c r="Y364" s="44" t="n"/>
      <c r="Z364" s="44" t="n"/>
      <c r="AA364" s="44" t="n"/>
      <c r="AB364" s="44" t="n"/>
      <c r="AC364" s="44" t="n"/>
      <c r="AD364" s="44" t="n"/>
      <c r="AE364" s="44" t="n"/>
      <c r="AF364" s="44" t="n"/>
      <c r="AG364" s="44" t="n"/>
    </row>
    <row r="365" ht="15.75" customHeight="1" s="157">
      <c r="A365" s="44" t="n"/>
      <c r="B365" s="44" t="inlineStr">
        <is>
          <t>NC</t>
        </is>
      </c>
      <c r="C365" s="44" t="inlineStr">
        <is>
          <t>Generation</t>
        </is>
      </c>
      <c r="D365" s="44" t="inlineStr">
        <is>
          <t>CSP</t>
        </is>
      </c>
      <c r="E365" s="44">
        <f>LOOKUP(D365,$U$2:$V$15,$V$2:$V$15)</f>
        <v/>
      </c>
      <c r="F365" s="44" t="n">
        <v>0</v>
      </c>
      <c r="G365" s="44">
        <f>AVERAGE(F365,H365)</f>
        <v/>
      </c>
      <c r="H365" s="44" t="n">
        <v>0</v>
      </c>
      <c r="I365" s="44">
        <f>AVERAGE(H365,J365)</f>
        <v/>
      </c>
      <c r="J365" s="44" t="n">
        <v>0</v>
      </c>
      <c r="K365" s="44">
        <f>AVERAGE(J365,L365)</f>
        <v/>
      </c>
      <c r="L365" s="44" t="n">
        <v>0</v>
      </c>
      <c r="M365" s="44">
        <f>AVERAGE(L365,N365)</f>
        <v/>
      </c>
      <c r="N365" s="44" t="n">
        <v>0</v>
      </c>
      <c r="O365" s="44">
        <f>AVERAGE(N365,P365)</f>
        <v/>
      </c>
      <c r="P365" s="44" t="n">
        <v>0</v>
      </c>
      <c r="Q365" s="44">
        <f>AVERAGE(P365,R365)</f>
        <v/>
      </c>
      <c r="R365" s="44" t="n">
        <v>0</v>
      </c>
      <c r="S365" s="44" t="n"/>
      <c r="T365" s="44" t="n"/>
      <c r="U365" s="44" t="n"/>
      <c r="V365" s="44" t="n"/>
      <c r="W365" s="44" t="n"/>
      <c r="X365" s="44" t="n"/>
      <c r="Y365" s="44" t="n"/>
      <c r="Z365" s="44" t="n"/>
      <c r="AA365" s="44" t="n"/>
      <c r="AB365" s="44" t="n"/>
      <c r="AC365" s="44" t="n"/>
      <c r="AD365" s="44" t="n"/>
      <c r="AE365" s="44" t="n"/>
      <c r="AF365" s="44" t="n"/>
      <c r="AG365" s="44" t="n"/>
    </row>
    <row r="366" ht="15.75" customHeight="1" s="157">
      <c r="A366" s="44" t="n"/>
      <c r="B366" s="44" t="inlineStr">
        <is>
          <t>NC</t>
        </is>
      </c>
      <c r="C366" s="44" t="inlineStr">
        <is>
          <t>Generation</t>
        </is>
      </c>
      <c r="D366" s="44" t="inlineStr">
        <is>
          <t>Geothermal</t>
        </is>
      </c>
      <c r="E366" s="44">
        <f>LOOKUP(D366,$U$2:$V$15,$V$2:$V$15)</f>
        <v/>
      </c>
      <c r="F366" s="44" t="n">
        <v>0</v>
      </c>
      <c r="G366" s="44">
        <f>AVERAGE(F366,H366)</f>
        <v/>
      </c>
      <c r="H366" s="44" t="n">
        <v>0</v>
      </c>
      <c r="I366" s="44">
        <f>AVERAGE(H366,J366)</f>
        <v/>
      </c>
      <c r="J366" s="44" t="n">
        <v>0</v>
      </c>
      <c r="K366" s="44">
        <f>AVERAGE(J366,L366)</f>
        <v/>
      </c>
      <c r="L366" s="44" t="n">
        <v>0</v>
      </c>
      <c r="M366" s="44">
        <f>AVERAGE(L366,N366)</f>
        <v/>
      </c>
      <c r="N366" s="44" t="n">
        <v>0</v>
      </c>
      <c r="O366" s="44">
        <f>AVERAGE(N366,P366)</f>
        <v/>
      </c>
      <c r="P366" s="44" t="n">
        <v>0</v>
      </c>
      <c r="Q366" s="44">
        <f>AVERAGE(P366,R366)</f>
        <v/>
      </c>
      <c r="R366" s="44" t="n">
        <v>0</v>
      </c>
      <c r="S366" s="44" t="n"/>
      <c r="T366" s="44" t="n"/>
      <c r="U366" s="44" t="n"/>
      <c r="V366" s="44" t="n"/>
      <c r="W366" s="44" t="n"/>
      <c r="X366" s="44" t="n"/>
      <c r="Y366" s="44" t="n"/>
      <c r="Z366" s="44" t="n"/>
      <c r="AA366" s="44" t="n"/>
      <c r="AB366" s="44" t="n"/>
      <c r="AC366" s="44" t="n"/>
      <c r="AD366" s="44" t="n"/>
      <c r="AE366" s="44" t="n"/>
      <c r="AF366" s="44" t="n"/>
      <c r="AG366" s="44" t="n"/>
    </row>
    <row r="367" ht="15.75" customHeight="1" s="157">
      <c r="A367" s="44" t="n"/>
      <c r="B367" s="44" t="inlineStr">
        <is>
          <t>NC</t>
        </is>
      </c>
      <c r="C367" s="44" t="inlineStr">
        <is>
          <t>Generation</t>
        </is>
      </c>
      <c r="D367" s="44" t="inlineStr">
        <is>
          <t>Hydro</t>
        </is>
      </c>
      <c r="E367" s="44">
        <f>LOOKUP(D367,$U$2:$V$15,$V$2:$V$15)</f>
        <v/>
      </c>
      <c r="F367" s="44" t="n">
        <v>4219751.672</v>
      </c>
      <c r="G367" s="44">
        <f>AVERAGE(F367,H367)</f>
        <v/>
      </c>
      <c r="H367" s="44" t="n">
        <v>4274537.595</v>
      </c>
      <c r="I367" s="44">
        <f>AVERAGE(H367,J367)</f>
        <v/>
      </c>
      <c r="J367" s="44" t="n">
        <v>4249324.394</v>
      </c>
      <c r="K367" s="44">
        <f>AVERAGE(J367,L367)</f>
        <v/>
      </c>
      <c r="L367" s="44" t="n">
        <v>4274537.595</v>
      </c>
      <c r="M367" s="44">
        <f>AVERAGE(L367,N367)</f>
        <v/>
      </c>
      <c r="N367" s="44" t="n">
        <v>4274537.595</v>
      </c>
      <c r="O367" s="44">
        <f>AVERAGE(N367,P367)</f>
        <v/>
      </c>
      <c r="P367" s="44" t="n">
        <v>4274537.595</v>
      </c>
      <c r="Q367" s="44">
        <f>AVERAGE(P367,R367)</f>
        <v/>
      </c>
      <c r="R367" s="44" t="n">
        <v>4274537.595</v>
      </c>
      <c r="S367" s="44" t="n"/>
      <c r="T367" s="44" t="n"/>
      <c r="U367" s="44" t="n"/>
      <c r="V367" s="44" t="n"/>
      <c r="W367" s="44" t="n"/>
      <c r="X367" s="44" t="n"/>
      <c r="Y367" s="44" t="n"/>
      <c r="Z367" s="44" t="n"/>
      <c r="AA367" s="44" t="n"/>
      <c r="AB367" s="44" t="n"/>
      <c r="AC367" s="44" t="n"/>
      <c r="AD367" s="44" t="n"/>
      <c r="AE367" s="44" t="n"/>
      <c r="AF367" s="44" t="n"/>
      <c r="AG367" s="44" t="n"/>
    </row>
    <row r="368" ht="15.75" customHeight="1" s="157">
      <c r="A368" s="44" t="n"/>
      <c r="B368" s="44" t="inlineStr">
        <is>
          <t>NC</t>
        </is>
      </c>
      <c r="C368" s="44" t="inlineStr">
        <is>
          <t>Generation</t>
        </is>
      </c>
      <c r="D368" s="44" t="inlineStr">
        <is>
          <t>Imports</t>
        </is>
      </c>
      <c r="E368" s="44">
        <f>LOOKUP(D368,$U$2:$V$15,$V$2:$V$15)</f>
        <v/>
      </c>
      <c r="F368" s="44" t="n">
        <v>0</v>
      </c>
      <c r="G368" s="44">
        <f>AVERAGE(F368,H368)</f>
        <v/>
      </c>
      <c r="H368" s="44" t="n">
        <v>0</v>
      </c>
      <c r="I368" s="44">
        <f>AVERAGE(H368,J368)</f>
        <v/>
      </c>
      <c r="J368" s="44" t="n">
        <v>0</v>
      </c>
      <c r="K368" s="44">
        <f>AVERAGE(J368,L368)</f>
        <v/>
      </c>
      <c r="L368" s="44" t="n">
        <v>0</v>
      </c>
      <c r="M368" s="44">
        <f>AVERAGE(L368,N368)</f>
        <v/>
      </c>
      <c r="N368" s="44" t="n">
        <v>0</v>
      </c>
      <c r="O368" s="44">
        <f>AVERAGE(N368,P368)</f>
        <v/>
      </c>
      <c r="P368" s="44" t="n">
        <v>0</v>
      </c>
      <c r="Q368" s="44">
        <f>AVERAGE(P368,R368)</f>
        <v/>
      </c>
      <c r="R368" s="44" t="n">
        <v>0</v>
      </c>
      <c r="S368" s="44" t="n"/>
      <c r="T368" s="44" t="n"/>
      <c r="U368" s="44" t="n"/>
      <c r="V368" s="44" t="n"/>
      <c r="W368" s="44" t="n"/>
      <c r="X368" s="44" t="n"/>
      <c r="Y368" s="44" t="n"/>
      <c r="Z368" s="44" t="n"/>
      <c r="AA368" s="44" t="n"/>
      <c r="AB368" s="44" t="n"/>
      <c r="AC368" s="44" t="n"/>
      <c r="AD368" s="44" t="n"/>
      <c r="AE368" s="44" t="n"/>
      <c r="AF368" s="44" t="n"/>
      <c r="AG368" s="44" t="n"/>
    </row>
    <row r="369" ht="15.75" customHeight="1" s="157">
      <c r="A369" s="44" t="n"/>
      <c r="B369" s="44" t="inlineStr">
        <is>
          <t>NC</t>
        </is>
      </c>
      <c r="C369" s="44" t="inlineStr">
        <is>
          <t>Generation</t>
        </is>
      </c>
      <c r="D369" s="44" t="inlineStr">
        <is>
          <t>Land-based Wind</t>
        </is>
      </c>
      <c r="E369" s="44">
        <f>LOOKUP(D369,$U$2:$V$15,$V$2:$V$15)</f>
        <v/>
      </c>
      <c r="F369" s="44" t="n">
        <v>632474.8278</v>
      </c>
      <c r="G369" s="44">
        <f>AVERAGE(F369,H369)</f>
        <v/>
      </c>
      <c r="H369" s="44" t="n">
        <v>634928.3061</v>
      </c>
      <c r="I369" s="44">
        <f>AVERAGE(H369,J369)</f>
        <v/>
      </c>
      <c r="J369" s="44" t="n">
        <v>646628.0051</v>
      </c>
      <c r="K369" s="44">
        <f>AVERAGE(J369,L369)</f>
        <v/>
      </c>
      <c r="L369" s="44" t="n">
        <v>644994.51</v>
      </c>
      <c r="M369" s="44">
        <f>AVERAGE(L369,N369)</f>
        <v/>
      </c>
      <c r="N369" s="44" t="n">
        <v>650186.4587</v>
      </c>
      <c r="O369" s="44">
        <f>AVERAGE(N369,P369)</f>
        <v/>
      </c>
      <c r="P369" s="44" t="n">
        <v>848203.9383</v>
      </c>
      <c r="Q369" s="44">
        <f>AVERAGE(P369,R369)</f>
        <v/>
      </c>
      <c r="R369" s="44" t="n">
        <v>2400910.702</v>
      </c>
      <c r="S369" s="44" t="n"/>
      <c r="T369" s="44" t="n"/>
      <c r="U369" s="44" t="n"/>
      <c r="V369" s="44" t="n"/>
      <c r="W369" s="44" t="n"/>
      <c r="X369" s="44" t="n"/>
      <c r="Y369" s="44" t="n"/>
      <c r="Z369" s="44" t="n"/>
      <c r="AA369" s="44" t="n"/>
      <c r="AB369" s="44" t="n"/>
      <c r="AC369" s="44" t="n"/>
      <c r="AD369" s="44" t="n"/>
      <c r="AE369" s="44" t="n"/>
      <c r="AF369" s="44" t="n"/>
      <c r="AG369" s="44" t="n"/>
    </row>
    <row r="370" ht="15.75" customHeight="1" s="157">
      <c r="A370" s="44" t="n"/>
      <c r="B370" s="44" t="inlineStr">
        <is>
          <t>NC</t>
        </is>
      </c>
      <c r="C370" s="44" t="inlineStr">
        <is>
          <t>Generation</t>
        </is>
      </c>
      <c r="D370" s="44" t="inlineStr">
        <is>
          <t>NG-CC</t>
        </is>
      </c>
      <c r="E370" s="44">
        <f>LOOKUP(D370,$U$2:$V$15,$V$2:$V$15)</f>
        <v/>
      </c>
      <c r="F370" s="44" t="n">
        <v>24800577.7</v>
      </c>
      <c r="G370" s="44">
        <f>AVERAGE(F370,H370)</f>
        <v/>
      </c>
      <c r="H370" s="44" t="n">
        <v>29436126</v>
      </c>
      <c r="I370" s="44">
        <f>AVERAGE(H370,J370)</f>
        <v/>
      </c>
      <c r="J370" s="44" t="n">
        <v>29363262</v>
      </c>
      <c r="K370" s="44">
        <f>AVERAGE(J370,L370)</f>
        <v/>
      </c>
      <c r="L370" s="44" t="n">
        <v>29311306.8</v>
      </c>
      <c r="M370" s="44">
        <f>AVERAGE(L370,N370)</f>
        <v/>
      </c>
      <c r="N370" s="44" t="n">
        <v>30231159.91</v>
      </c>
      <c r="O370" s="44">
        <f>AVERAGE(N370,P370)</f>
        <v/>
      </c>
      <c r="P370" s="44" t="n">
        <v>30290615.95</v>
      </c>
      <c r="Q370" s="44">
        <f>AVERAGE(P370,R370)</f>
        <v/>
      </c>
      <c r="R370" s="44" t="n">
        <v>30224055.91</v>
      </c>
      <c r="S370" s="44" t="n"/>
      <c r="T370" s="44" t="n"/>
      <c r="U370" s="44" t="n"/>
      <c r="V370" s="44" t="n"/>
      <c r="W370" s="44" t="n"/>
      <c r="X370" s="44" t="n"/>
      <c r="Y370" s="44" t="n"/>
      <c r="Z370" s="44" t="n"/>
      <c r="AA370" s="44" t="n"/>
      <c r="AB370" s="44" t="n"/>
      <c r="AC370" s="44" t="n"/>
      <c r="AD370" s="44" t="n"/>
      <c r="AE370" s="44" t="n"/>
      <c r="AF370" s="44" t="n"/>
      <c r="AG370" s="44" t="n"/>
    </row>
    <row r="371" ht="15.75" customHeight="1" s="157">
      <c r="A371" s="44" t="n"/>
      <c r="B371" s="44" t="inlineStr">
        <is>
          <t>NC</t>
        </is>
      </c>
      <c r="C371" s="44" t="inlineStr">
        <is>
          <t>Generation</t>
        </is>
      </c>
      <c r="D371" s="44" t="inlineStr">
        <is>
          <t>NG-CT</t>
        </is>
      </c>
      <c r="E371" s="44">
        <f>LOOKUP(D371,$U$2:$V$15,$V$2:$V$15)</f>
        <v/>
      </c>
      <c r="F371" s="44" t="n">
        <v>404118.1168</v>
      </c>
      <c r="G371" s="44">
        <f>AVERAGE(F371,H371)</f>
        <v/>
      </c>
      <c r="H371" s="44" t="n">
        <v>374813.6765</v>
      </c>
      <c r="I371" s="44">
        <f>AVERAGE(H371,J371)</f>
        <v/>
      </c>
      <c r="J371" s="44" t="n">
        <v>374813.6765</v>
      </c>
      <c r="K371" s="44">
        <f>AVERAGE(J371,L371)</f>
        <v/>
      </c>
      <c r="L371" s="44" t="n">
        <v>374813.6765</v>
      </c>
      <c r="M371" s="44">
        <f>AVERAGE(L371,N371)</f>
        <v/>
      </c>
      <c r="N371" s="44" t="n">
        <v>374813.6765</v>
      </c>
      <c r="O371" s="44">
        <f>AVERAGE(N371,P371)</f>
        <v/>
      </c>
      <c r="P371" s="44" t="n">
        <v>374813.6765</v>
      </c>
      <c r="Q371" s="44">
        <f>AVERAGE(P371,R371)</f>
        <v/>
      </c>
      <c r="R371" s="44" t="n">
        <v>374813.6765</v>
      </c>
      <c r="S371" s="44" t="n"/>
      <c r="T371" s="44" t="n"/>
      <c r="U371" s="44" t="n"/>
      <c r="V371" s="44" t="n"/>
      <c r="W371" s="44" t="n"/>
      <c r="X371" s="44" t="n"/>
      <c r="Y371" s="44" t="n"/>
      <c r="Z371" s="44" t="n"/>
      <c r="AA371" s="44" t="n"/>
      <c r="AB371" s="44" t="n"/>
      <c r="AC371" s="44" t="n"/>
      <c r="AD371" s="44" t="n"/>
      <c r="AE371" s="44" t="n"/>
      <c r="AF371" s="44" t="n"/>
      <c r="AG371" s="44" t="n"/>
    </row>
    <row r="372" ht="15.75" customHeight="1" s="157">
      <c r="A372" s="44" t="n"/>
      <c r="B372" s="44" t="inlineStr">
        <is>
          <t>NC</t>
        </is>
      </c>
      <c r="C372" s="44" t="inlineStr">
        <is>
          <t>Generation</t>
        </is>
      </c>
      <c r="D372" s="44" t="inlineStr">
        <is>
          <t>Nuclear</t>
        </is>
      </c>
      <c r="E372" s="44">
        <f>LOOKUP(D372,$U$2:$V$15,$V$2:$V$15)</f>
        <v/>
      </c>
      <c r="F372" s="44" t="n">
        <v>40486739.67</v>
      </c>
      <c r="G372" s="44">
        <f>AVERAGE(F372,H372)</f>
        <v/>
      </c>
      <c r="H372" s="44" t="n">
        <v>40486739.67</v>
      </c>
      <c r="I372" s="44">
        <f>AVERAGE(H372,J372)</f>
        <v/>
      </c>
      <c r="J372" s="44" t="n">
        <v>40486739.67</v>
      </c>
      <c r="K372" s="44">
        <f>AVERAGE(J372,L372)</f>
        <v/>
      </c>
      <c r="L372" s="44" t="n">
        <v>40486739.67</v>
      </c>
      <c r="M372" s="44">
        <f>AVERAGE(L372,N372)</f>
        <v/>
      </c>
      <c r="N372" s="44" t="n">
        <v>40486739.67</v>
      </c>
      <c r="O372" s="44">
        <f>AVERAGE(N372,P372)</f>
        <v/>
      </c>
      <c r="P372" s="44" t="n">
        <v>40486739.67</v>
      </c>
      <c r="Q372" s="44">
        <f>AVERAGE(P372,R372)</f>
        <v/>
      </c>
      <c r="R372" s="44" t="n">
        <v>40486739.67</v>
      </c>
      <c r="S372" s="44" t="n"/>
      <c r="T372" s="44" t="n"/>
      <c r="U372" s="44" t="n"/>
      <c r="V372" s="44" t="n"/>
      <c r="W372" s="44" t="n"/>
      <c r="X372" s="44" t="n"/>
      <c r="Y372" s="44" t="n"/>
      <c r="Z372" s="44" t="n"/>
      <c r="AA372" s="44" t="n"/>
      <c r="AB372" s="44" t="n"/>
      <c r="AC372" s="44" t="n"/>
      <c r="AD372" s="44" t="n"/>
      <c r="AE372" s="44" t="n"/>
      <c r="AF372" s="44" t="n"/>
      <c r="AG372" s="44" t="n"/>
    </row>
    <row r="373" ht="15.75" customHeight="1" s="157">
      <c r="A373" s="44" t="n"/>
      <c r="B373" s="44" t="inlineStr">
        <is>
          <t>NC</t>
        </is>
      </c>
      <c r="C373" s="44" t="inlineStr">
        <is>
          <t>Generation</t>
        </is>
      </c>
      <c r="D373" s="44" t="inlineStr">
        <is>
          <t>Offshore Wind</t>
        </is>
      </c>
      <c r="E373" s="44">
        <f>LOOKUP(D373,$U$2:$V$15,$V$2:$V$15)</f>
        <v/>
      </c>
      <c r="F373" s="44" t="n">
        <v>0</v>
      </c>
      <c r="G373" s="44">
        <f>AVERAGE(F373,H373)</f>
        <v/>
      </c>
      <c r="H373" s="44" t="n">
        <v>0</v>
      </c>
      <c r="I373" s="44">
        <f>AVERAGE(H373,J373)</f>
        <v/>
      </c>
      <c r="J373" s="44" t="n">
        <v>0</v>
      </c>
      <c r="K373" s="44">
        <f>AVERAGE(J373,L373)</f>
        <v/>
      </c>
      <c r="L373" s="44" t="n">
        <v>0</v>
      </c>
      <c r="M373" s="44">
        <f>AVERAGE(L373,N373)</f>
        <v/>
      </c>
      <c r="N373" s="44" t="n">
        <v>0</v>
      </c>
      <c r="O373" s="44">
        <f>AVERAGE(N373,P373)</f>
        <v/>
      </c>
      <c r="P373" s="44" t="n">
        <v>0</v>
      </c>
      <c r="Q373" s="44">
        <f>AVERAGE(P373,R373)</f>
        <v/>
      </c>
      <c r="R373" s="44" t="n">
        <v>0</v>
      </c>
      <c r="S373" s="44" t="n"/>
      <c r="T373" s="44" t="n"/>
      <c r="U373" s="44" t="n"/>
      <c r="V373" s="44" t="n"/>
      <c r="W373" s="44" t="n"/>
      <c r="X373" s="44" t="n"/>
      <c r="Y373" s="44" t="n"/>
      <c r="Z373" s="44" t="n"/>
      <c r="AA373" s="44" t="n"/>
      <c r="AB373" s="44" t="n"/>
      <c r="AC373" s="44" t="n"/>
      <c r="AD373" s="44" t="n"/>
      <c r="AE373" s="44" t="n"/>
      <c r="AF373" s="44" t="n"/>
      <c r="AG373" s="44" t="n"/>
    </row>
    <row r="374" ht="15.75" customHeight="1" s="157">
      <c r="A374" s="44" t="n"/>
      <c r="B374" s="44" t="inlineStr">
        <is>
          <t>NC</t>
        </is>
      </c>
      <c r="C374" s="44" t="inlineStr">
        <is>
          <t>Generation</t>
        </is>
      </c>
      <c r="D374" s="44" t="inlineStr">
        <is>
          <t>Oil-Gas-Steam</t>
        </is>
      </c>
      <c r="E374" s="44">
        <f>LOOKUP(D374,$U$2:$V$15,$V$2:$V$15)</f>
        <v/>
      </c>
      <c r="F374" s="44" t="n">
        <v>366608.6006</v>
      </c>
      <c r="G374" s="44">
        <f>AVERAGE(F374,H374)</f>
        <v/>
      </c>
      <c r="H374" s="44" t="n">
        <v>366608.6006</v>
      </c>
      <c r="I374" s="44">
        <f>AVERAGE(H374,J374)</f>
        <v/>
      </c>
      <c r="J374" s="44" t="n">
        <v>366608.6006</v>
      </c>
      <c r="K374" s="44">
        <f>AVERAGE(J374,L374)</f>
        <v/>
      </c>
      <c r="L374" s="44" t="n">
        <v>366608.6006</v>
      </c>
      <c r="M374" s="44">
        <f>AVERAGE(L374,N374)</f>
        <v/>
      </c>
      <c r="N374" s="44" t="n">
        <v>366608.6006</v>
      </c>
      <c r="O374" s="44">
        <f>AVERAGE(N374,P374)</f>
        <v/>
      </c>
      <c r="P374" s="44" t="n">
        <v>366608.6006</v>
      </c>
      <c r="Q374" s="44">
        <f>AVERAGE(P374,R374)</f>
        <v/>
      </c>
      <c r="R374" s="44" t="n">
        <v>366608.6006</v>
      </c>
      <c r="S374" s="44" t="n"/>
      <c r="T374" s="44" t="n"/>
      <c r="U374" s="44" t="n"/>
      <c r="V374" s="44" t="n"/>
      <c r="W374" s="44" t="n"/>
      <c r="X374" s="44" t="n"/>
      <c r="Y374" s="44" t="n"/>
      <c r="Z374" s="44" t="n"/>
      <c r="AA374" s="44" t="n"/>
      <c r="AB374" s="44" t="n"/>
      <c r="AC374" s="44" t="n"/>
      <c r="AD374" s="44" t="n"/>
      <c r="AE374" s="44" t="n"/>
      <c r="AF374" s="44" t="n"/>
      <c r="AG374" s="44" t="n"/>
    </row>
    <row r="375" ht="15.75" customHeight="1" s="157">
      <c r="A375" s="44" t="n"/>
      <c r="B375" s="44" t="inlineStr">
        <is>
          <t>NC</t>
        </is>
      </c>
      <c r="C375" s="44" t="inlineStr">
        <is>
          <t>Generation</t>
        </is>
      </c>
      <c r="D375" s="44" t="inlineStr">
        <is>
          <t>Rooftop PV</t>
        </is>
      </c>
      <c r="E375" s="44">
        <f>LOOKUP(D375,$U$2:$V$15,$V$2:$V$15)</f>
        <v/>
      </c>
      <c r="F375" s="44" t="n">
        <v>263487.8943</v>
      </c>
      <c r="G375" s="44">
        <f>AVERAGE(F375,H375)</f>
        <v/>
      </c>
      <c r="H375" s="44" t="n">
        <v>470869.6648</v>
      </c>
      <c r="I375" s="44">
        <f>AVERAGE(H375,J375)</f>
        <v/>
      </c>
      <c r="J375" s="44" t="n">
        <v>610543.9497999999</v>
      </c>
      <c r="K375" s="44">
        <f>AVERAGE(J375,L375)</f>
        <v/>
      </c>
      <c r="L375" s="44" t="n">
        <v>720368.5279</v>
      </c>
      <c r="M375" s="44">
        <f>AVERAGE(L375,N375)</f>
        <v/>
      </c>
      <c r="N375" s="44" t="n">
        <v>969691.0872</v>
      </c>
      <c r="O375" s="44">
        <f>AVERAGE(N375,P375)</f>
        <v/>
      </c>
      <c r="P375" s="44" t="n">
        <v>1384568.982</v>
      </c>
      <c r="Q375" s="44">
        <f>AVERAGE(P375,R375)</f>
        <v/>
      </c>
      <c r="R375" s="44" t="n">
        <v>1940518.362</v>
      </c>
      <c r="S375" s="44" t="n"/>
      <c r="T375" s="44" t="n"/>
      <c r="U375" s="44" t="n"/>
      <c r="V375" s="44" t="n"/>
      <c r="W375" s="44" t="n"/>
      <c r="X375" s="44" t="n"/>
      <c r="Y375" s="44" t="n"/>
      <c r="Z375" s="44" t="n"/>
      <c r="AA375" s="44" t="n"/>
      <c r="AB375" s="44" t="n"/>
      <c r="AC375" s="44" t="n"/>
      <c r="AD375" s="44" t="n"/>
      <c r="AE375" s="44" t="n"/>
      <c r="AF375" s="44" t="n"/>
      <c r="AG375" s="44" t="n"/>
    </row>
    <row r="376" ht="15.75" customHeight="1" s="157">
      <c r="A376" s="44" t="n"/>
      <c r="B376" s="44" t="inlineStr">
        <is>
          <t>NC</t>
        </is>
      </c>
      <c r="C376" s="44" t="inlineStr">
        <is>
          <t>Generation</t>
        </is>
      </c>
      <c r="D376" s="44" t="inlineStr">
        <is>
          <t>Storage</t>
        </is>
      </c>
      <c r="E376" s="44">
        <f>LOOKUP(D376,$U$2:$V$15,$V$2:$V$15)</f>
        <v/>
      </c>
      <c r="F376" s="44" t="n">
        <v>0</v>
      </c>
      <c r="G376" s="44" t="n">
        <v>0</v>
      </c>
      <c r="H376" s="44" t="n">
        <v>0</v>
      </c>
      <c r="I376" s="44" t="n">
        <v>0</v>
      </c>
      <c r="J376" s="44" t="n">
        <v>0</v>
      </c>
      <c r="K376" s="44" t="n">
        <v>0</v>
      </c>
      <c r="L376" s="44" t="n">
        <v>0</v>
      </c>
      <c r="M376" s="44" t="n">
        <v>0</v>
      </c>
      <c r="N376" s="44" t="n">
        <v>0</v>
      </c>
      <c r="O376" s="44" t="n">
        <v>0</v>
      </c>
      <c r="P376" s="44" t="n">
        <v>0</v>
      </c>
      <c r="Q376" s="44" t="n">
        <v>0</v>
      </c>
      <c r="R376" s="44" t="n">
        <v>0</v>
      </c>
      <c r="S376" s="44" t="n"/>
      <c r="T376" s="44" t="n"/>
      <c r="U376" s="44" t="n"/>
      <c r="V376" s="44" t="n"/>
      <c r="W376" s="44" t="n"/>
      <c r="X376" s="44" t="n"/>
      <c r="Y376" s="44" t="n"/>
      <c r="Z376" s="44" t="n"/>
      <c r="AA376" s="44" t="n"/>
      <c r="AB376" s="44" t="n"/>
      <c r="AC376" s="44" t="n"/>
      <c r="AD376" s="44" t="n"/>
      <c r="AE376" s="44" t="n"/>
      <c r="AF376" s="44" t="n"/>
      <c r="AG376" s="44" t="n"/>
    </row>
    <row r="377" ht="15.75" customHeight="1" s="157">
      <c r="A377" s="44" t="n"/>
      <c r="B377" s="44" t="inlineStr">
        <is>
          <t>NC</t>
        </is>
      </c>
      <c r="C377" s="44" t="inlineStr">
        <is>
          <t>Generation</t>
        </is>
      </c>
      <c r="D377" s="44" t="inlineStr">
        <is>
          <t>Utility PV</t>
        </is>
      </c>
      <c r="E377" s="44">
        <f>LOOKUP(D377,$U$2:$V$15,$V$2:$V$15)</f>
        <v/>
      </c>
      <c r="F377" s="44" t="n">
        <v>8472063.585999999</v>
      </c>
      <c r="G377" s="44">
        <f>AVERAGE(F377,H377)</f>
        <v/>
      </c>
      <c r="H377" s="44" t="n">
        <v>8914302.387</v>
      </c>
      <c r="I377" s="44">
        <f>AVERAGE(H377,J377)</f>
        <v/>
      </c>
      <c r="J377" s="44" t="n">
        <v>8914334.205</v>
      </c>
      <c r="K377" s="44">
        <f>AVERAGE(J377,L377)</f>
        <v/>
      </c>
      <c r="L377" s="44" t="n">
        <v>8825579.408</v>
      </c>
      <c r="M377" s="44">
        <f>AVERAGE(L377,N377)</f>
        <v/>
      </c>
      <c r="N377" s="44" t="n">
        <v>8737432.819</v>
      </c>
      <c r="O377" s="44">
        <f>AVERAGE(N377,P377)</f>
        <v/>
      </c>
      <c r="P377" s="44" t="n">
        <v>8650157.796</v>
      </c>
      <c r="Q377" s="44">
        <f>AVERAGE(P377,R377)</f>
        <v/>
      </c>
      <c r="R377" s="44" t="n">
        <v>8563789.261</v>
      </c>
      <c r="S377" s="44" t="n"/>
      <c r="T377" s="44" t="n"/>
      <c r="U377" s="44" t="n"/>
      <c r="V377" s="44" t="n"/>
      <c r="W377" s="44" t="n"/>
      <c r="X377" s="44" t="n"/>
      <c r="Y377" s="44" t="n"/>
      <c r="Z377" s="44" t="n"/>
      <c r="AA377" s="44" t="n"/>
      <c r="AB377" s="44" t="n"/>
      <c r="AC377" s="44" t="n"/>
      <c r="AD377" s="44" t="n"/>
      <c r="AE377" s="44" t="n"/>
      <c r="AF377" s="44" t="n"/>
      <c r="AG377" s="44" t="n"/>
    </row>
    <row r="378" ht="15.75" customHeight="1" s="157">
      <c r="A378" s="44" t="n"/>
      <c r="B378" s="44" t="inlineStr">
        <is>
          <t>ND</t>
        </is>
      </c>
      <c r="C378" s="44" t="inlineStr">
        <is>
          <t>Generation</t>
        </is>
      </c>
      <c r="D378" s="44" t="inlineStr">
        <is>
          <t>Biopower</t>
        </is>
      </c>
      <c r="E378" s="44">
        <f>LOOKUP(D378,$U$2:$V$15,$V$2:$V$15)</f>
        <v/>
      </c>
      <c r="F378" s="44" t="n">
        <v>0</v>
      </c>
      <c r="G378" s="44">
        <f>AVERAGE(F378,H378)</f>
        <v/>
      </c>
      <c r="H378" s="44" t="n">
        <v>0</v>
      </c>
      <c r="I378" s="44">
        <f>AVERAGE(H378,J378)</f>
        <v/>
      </c>
      <c r="J378" s="44" t="n">
        <v>0</v>
      </c>
      <c r="K378" s="44">
        <f>AVERAGE(J378,L378)</f>
        <v/>
      </c>
      <c r="L378" s="44" t="n">
        <v>0</v>
      </c>
      <c r="M378" s="44">
        <f>AVERAGE(L378,N378)</f>
        <v/>
      </c>
      <c r="N378" s="44" t="n">
        <v>0</v>
      </c>
      <c r="O378" s="44">
        <f>AVERAGE(N378,P378)</f>
        <v/>
      </c>
      <c r="P378" s="44" t="n">
        <v>0</v>
      </c>
      <c r="Q378" s="44">
        <f>AVERAGE(P378,R378)</f>
        <v/>
      </c>
      <c r="R378" s="44" t="n">
        <v>0</v>
      </c>
      <c r="S378" s="44" t="n"/>
      <c r="T378" s="44" t="n"/>
      <c r="U378" s="44" t="n"/>
      <c r="V378" s="44" t="n"/>
      <c r="W378" s="44" t="n"/>
      <c r="X378" s="44" t="n"/>
      <c r="Y378" s="44" t="n"/>
      <c r="Z378" s="44" t="n"/>
      <c r="AA378" s="44" t="n"/>
      <c r="AB378" s="44" t="n"/>
      <c r="AC378" s="44" t="n"/>
      <c r="AD378" s="44" t="n"/>
      <c r="AE378" s="44" t="n"/>
      <c r="AF378" s="44" t="n"/>
      <c r="AG378" s="44" t="n"/>
    </row>
    <row r="379" ht="15.75" customHeight="1" s="157">
      <c r="A379" s="44" t="n"/>
      <c r="B379" s="44" t="inlineStr">
        <is>
          <t>ND</t>
        </is>
      </c>
      <c r="C379" s="44" t="inlineStr">
        <is>
          <t>Generation</t>
        </is>
      </c>
      <c r="D379" s="44" t="inlineStr">
        <is>
          <t>Coal</t>
        </is>
      </c>
      <c r="E379" s="44">
        <f>LOOKUP(D379,$U$2:$V$15,$V$2:$V$15)</f>
        <v/>
      </c>
      <c r="F379" s="44" t="n">
        <v>25604771.05</v>
      </c>
      <c r="G379" s="44">
        <f>AVERAGE(F379,H379)</f>
        <v/>
      </c>
      <c r="H379" s="44" t="n">
        <v>24244661.87</v>
      </c>
      <c r="I379" s="44">
        <f>AVERAGE(H379,J379)</f>
        <v/>
      </c>
      <c r="J379" s="44" t="n">
        <v>25628500.83</v>
      </c>
      <c r="K379" s="44">
        <f>AVERAGE(J379,L379)</f>
        <v/>
      </c>
      <c r="L379" s="44" t="n">
        <v>27563477.95</v>
      </c>
      <c r="M379" s="44">
        <f>AVERAGE(L379,N379)</f>
        <v/>
      </c>
      <c r="N379" s="44" t="n">
        <v>27316359.53</v>
      </c>
      <c r="O379" s="44">
        <f>AVERAGE(N379,P379)</f>
        <v/>
      </c>
      <c r="P379" s="44" t="n">
        <v>26954089.58</v>
      </c>
      <c r="Q379" s="44">
        <f>AVERAGE(P379,R379)</f>
        <v/>
      </c>
      <c r="R379" s="44" t="n">
        <v>26716645.7</v>
      </c>
      <c r="S379" s="44" t="n"/>
      <c r="T379" s="44" t="n"/>
      <c r="U379" s="44" t="n"/>
      <c r="V379" s="44" t="n"/>
      <c r="W379" s="44" t="n"/>
      <c r="X379" s="44" t="n"/>
      <c r="Y379" s="44" t="n"/>
      <c r="Z379" s="44" t="n"/>
      <c r="AA379" s="44" t="n"/>
      <c r="AB379" s="44" t="n"/>
      <c r="AC379" s="44" t="n"/>
      <c r="AD379" s="44" t="n"/>
      <c r="AE379" s="44" t="n"/>
      <c r="AF379" s="44" t="n"/>
      <c r="AG379" s="44" t="n"/>
    </row>
    <row r="380" ht="15.75" customHeight="1" s="157">
      <c r="A380" s="44" t="n"/>
      <c r="B380" s="44" t="inlineStr">
        <is>
          <t>ND</t>
        </is>
      </c>
      <c r="C380" s="44" t="inlineStr">
        <is>
          <t>Generation</t>
        </is>
      </c>
      <c r="D380" s="44" t="inlineStr">
        <is>
          <t>CSP</t>
        </is>
      </c>
      <c r="E380" s="44">
        <f>LOOKUP(D380,$U$2:$V$15,$V$2:$V$15)</f>
        <v/>
      </c>
      <c r="F380" s="44" t="n">
        <v>0</v>
      </c>
      <c r="G380" s="44">
        <f>AVERAGE(F380,H380)</f>
        <v/>
      </c>
      <c r="H380" s="44" t="n">
        <v>0</v>
      </c>
      <c r="I380" s="44">
        <f>AVERAGE(H380,J380)</f>
        <v/>
      </c>
      <c r="J380" s="44" t="n">
        <v>0</v>
      </c>
      <c r="K380" s="44">
        <f>AVERAGE(J380,L380)</f>
        <v/>
      </c>
      <c r="L380" s="44" t="n">
        <v>0</v>
      </c>
      <c r="M380" s="44">
        <f>AVERAGE(L380,N380)</f>
        <v/>
      </c>
      <c r="N380" s="44" t="n">
        <v>0</v>
      </c>
      <c r="O380" s="44">
        <f>AVERAGE(N380,P380)</f>
        <v/>
      </c>
      <c r="P380" s="44" t="n">
        <v>0</v>
      </c>
      <c r="Q380" s="44">
        <f>AVERAGE(P380,R380)</f>
        <v/>
      </c>
      <c r="R380" s="44" t="n">
        <v>0</v>
      </c>
      <c r="S380" s="44" t="n"/>
      <c r="T380" s="44" t="n"/>
      <c r="U380" s="44" t="n"/>
      <c r="V380" s="44" t="n"/>
      <c r="W380" s="44" t="n"/>
      <c r="X380" s="44" t="n"/>
      <c r="Y380" s="44" t="n"/>
      <c r="Z380" s="44" t="n"/>
      <c r="AA380" s="44" t="n"/>
      <c r="AB380" s="44" t="n"/>
      <c r="AC380" s="44" t="n"/>
      <c r="AD380" s="44" t="n"/>
      <c r="AE380" s="44" t="n"/>
      <c r="AF380" s="44" t="n"/>
      <c r="AG380" s="44" t="n"/>
    </row>
    <row r="381" ht="15.75" customHeight="1" s="157">
      <c r="A381" s="44" t="n"/>
      <c r="B381" s="44" t="inlineStr">
        <is>
          <t>ND</t>
        </is>
      </c>
      <c r="C381" s="44" t="inlineStr">
        <is>
          <t>Generation</t>
        </is>
      </c>
      <c r="D381" s="44" t="inlineStr">
        <is>
          <t>Geothermal</t>
        </is>
      </c>
      <c r="E381" s="44">
        <f>LOOKUP(D381,$U$2:$V$15,$V$2:$V$15)</f>
        <v/>
      </c>
      <c r="F381" s="44" t="n">
        <v>0</v>
      </c>
      <c r="G381" s="44">
        <f>AVERAGE(F381,H381)</f>
        <v/>
      </c>
      <c r="H381" s="44" t="n">
        <v>0</v>
      </c>
      <c r="I381" s="44">
        <f>AVERAGE(H381,J381)</f>
        <v/>
      </c>
      <c r="J381" s="44" t="n">
        <v>0</v>
      </c>
      <c r="K381" s="44">
        <f>AVERAGE(J381,L381)</f>
        <v/>
      </c>
      <c r="L381" s="44" t="n">
        <v>0</v>
      </c>
      <c r="M381" s="44">
        <f>AVERAGE(L381,N381)</f>
        <v/>
      </c>
      <c r="N381" s="44" t="n">
        <v>0</v>
      </c>
      <c r="O381" s="44">
        <f>AVERAGE(N381,P381)</f>
        <v/>
      </c>
      <c r="P381" s="44" t="n">
        <v>0</v>
      </c>
      <c r="Q381" s="44">
        <f>AVERAGE(P381,R381)</f>
        <v/>
      </c>
      <c r="R381" s="44" t="n">
        <v>0</v>
      </c>
      <c r="S381" s="44" t="n"/>
      <c r="T381" s="44" t="n"/>
      <c r="U381" s="44" t="n"/>
      <c r="V381" s="44" t="n"/>
      <c r="W381" s="44" t="n"/>
      <c r="X381" s="44" t="n"/>
      <c r="Y381" s="44" t="n"/>
      <c r="Z381" s="44" t="n"/>
      <c r="AA381" s="44" t="n"/>
      <c r="AB381" s="44" t="n"/>
      <c r="AC381" s="44" t="n"/>
      <c r="AD381" s="44" t="n"/>
      <c r="AE381" s="44" t="n"/>
      <c r="AF381" s="44" t="n"/>
      <c r="AG381" s="44" t="n"/>
    </row>
    <row r="382" ht="15.75" customHeight="1" s="157">
      <c r="A382" s="44" t="n"/>
      <c r="B382" s="44" t="inlineStr">
        <is>
          <t>ND</t>
        </is>
      </c>
      <c r="C382" s="44" t="inlineStr">
        <is>
          <t>Generation</t>
        </is>
      </c>
      <c r="D382" s="44" t="inlineStr">
        <is>
          <t>Hydro</t>
        </is>
      </c>
      <c r="E382" s="44">
        <f>LOOKUP(D382,$U$2:$V$15,$V$2:$V$15)</f>
        <v/>
      </c>
      <c r="F382" s="44" t="n">
        <v>1698964.816</v>
      </c>
      <c r="G382" s="44">
        <f>AVERAGE(F382,H382)</f>
        <v/>
      </c>
      <c r="H382" s="44" t="n">
        <v>1862841.344</v>
      </c>
      <c r="I382" s="44">
        <f>AVERAGE(H382,J382)</f>
        <v/>
      </c>
      <c r="J382" s="44" t="n">
        <v>1862841.344</v>
      </c>
      <c r="K382" s="44">
        <f>AVERAGE(J382,L382)</f>
        <v/>
      </c>
      <c r="L382" s="44" t="n">
        <v>1862769.088</v>
      </c>
      <c r="M382" s="44">
        <f>AVERAGE(L382,N382)</f>
        <v/>
      </c>
      <c r="N382" s="44" t="n">
        <v>1862509.26</v>
      </c>
      <c r="O382" s="44">
        <f>AVERAGE(N382,P382)</f>
        <v/>
      </c>
      <c r="P382" s="44" t="n">
        <v>1862355.961</v>
      </c>
      <c r="Q382" s="44">
        <f>AVERAGE(P382,R382)</f>
        <v/>
      </c>
      <c r="R382" s="44" t="n">
        <v>1862296.502</v>
      </c>
      <c r="S382" s="44" t="n"/>
      <c r="T382" s="44" t="n"/>
      <c r="U382" s="44" t="n"/>
      <c r="V382" s="44" t="n"/>
      <c r="W382" s="44" t="n"/>
      <c r="X382" s="44" t="n"/>
      <c r="Y382" s="44" t="n"/>
      <c r="Z382" s="44" t="n"/>
      <c r="AA382" s="44" t="n"/>
      <c r="AB382" s="44" t="n"/>
      <c r="AC382" s="44" t="n"/>
      <c r="AD382" s="44" t="n"/>
      <c r="AE382" s="44" t="n"/>
      <c r="AF382" s="44" t="n"/>
      <c r="AG382" s="44" t="n"/>
    </row>
    <row r="383" ht="15.75" customHeight="1" s="157">
      <c r="A383" s="44" t="n"/>
      <c r="B383" s="44" t="inlineStr">
        <is>
          <t>ND</t>
        </is>
      </c>
      <c r="C383" s="44" t="inlineStr">
        <is>
          <t>Generation</t>
        </is>
      </c>
      <c r="D383" s="44" t="inlineStr">
        <is>
          <t>Imports</t>
        </is>
      </c>
      <c r="E383" s="44">
        <f>LOOKUP(D383,$U$2:$V$15,$V$2:$V$15)</f>
        <v/>
      </c>
      <c r="F383" s="44" t="n">
        <v>5980595</v>
      </c>
      <c r="G383" s="44">
        <f>AVERAGE(F383,H383)</f>
        <v/>
      </c>
      <c r="H383" s="44" t="n">
        <v>7055325</v>
      </c>
      <c r="I383" s="44">
        <f>AVERAGE(H383,J383)</f>
        <v/>
      </c>
      <c r="J383" s="44" t="n">
        <v>7345155</v>
      </c>
      <c r="K383" s="44">
        <f>AVERAGE(J383,L383)</f>
        <v/>
      </c>
      <c r="L383" s="44" t="n">
        <v>7329719.923</v>
      </c>
      <c r="M383" s="44">
        <f>AVERAGE(L383,N383)</f>
        <v/>
      </c>
      <c r="N383" s="44" t="n">
        <v>6816700</v>
      </c>
      <c r="O383" s="44">
        <f>AVERAGE(N383,P383)</f>
        <v/>
      </c>
      <c r="P383" s="44" t="n">
        <v>8546104.893999999</v>
      </c>
      <c r="Q383" s="44">
        <f>AVERAGE(P383,R383)</f>
        <v/>
      </c>
      <c r="R383" s="44" t="n">
        <v>10187965</v>
      </c>
      <c r="S383" s="44" t="n"/>
      <c r="T383" s="44" t="n"/>
      <c r="U383" s="44" t="n"/>
      <c r="V383" s="44" t="n"/>
      <c r="W383" s="44" t="n"/>
      <c r="X383" s="44" t="n"/>
      <c r="Y383" s="44" t="n"/>
      <c r="Z383" s="44" t="n"/>
      <c r="AA383" s="44" t="n"/>
      <c r="AB383" s="44" t="n"/>
      <c r="AC383" s="44" t="n"/>
      <c r="AD383" s="44" t="n"/>
      <c r="AE383" s="44" t="n"/>
      <c r="AF383" s="44" t="n"/>
      <c r="AG383" s="44" t="n"/>
    </row>
    <row r="384" ht="15.75" customHeight="1" s="157">
      <c r="A384" s="44" t="n"/>
      <c r="B384" s="44" t="inlineStr">
        <is>
          <t>ND</t>
        </is>
      </c>
      <c r="C384" s="44" t="inlineStr">
        <is>
          <t>Generation</t>
        </is>
      </c>
      <c r="D384" s="44" t="inlineStr">
        <is>
          <t>Land-based Wind</t>
        </is>
      </c>
      <c r="E384" s="44">
        <f>LOOKUP(D384,$U$2:$V$15,$V$2:$V$15)</f>
        <v/>
      </c>
      <c r="F384" s="44" t="n">
        <v>10074346.93</v>
      </c>
      <c r="G384" s="44">
        <f>AVERAGE(F384,H384)</f>
        <v/>
      </c>
      <c r="H384" s="44" t="n">
        <v>12714615.42</v>
      </c>
      <c r="I384" s="44">
        <f>AVERAGE(H384,J384)</f>
        <v/>
      </c>
      <c r="J384" s="44" t="n">
        <v>12695657.5</v>
      </c>
      <c r="K384" s="44">
        <f>AVERAGE(J384,L384)</f>
        <v/>
      </c>
      <c r="L384" s="44" t="n">
        <v>12705674.61</v>
      </c>
      <c r="M384" s="44">
        <f>AVERAGE(L384,N384)</f>
        <v/>
      </c>
      <c r="N384" s="44" t="n">
        <v>12710715.81</v>
      </c>
      <c r="O384" s="44">
        <f>AVERAGE(N384,P384)</f>
        <v/>
      </c>
      <c r="P384" s="44" t="n">
        <v>12708500.47</v>
      </c>
      <c r="Q384" s="44">
        <f>AVERAGE(P384,R384)</f>
        <v/>
      </c>
      <c r="R384" s="44" t="n">
        <v>12720946.19</v>
      </c>
      <c r="S384" s="44" t="n"/>
      <c r="T384" s="44" t="n"/>
      <c r="U384" s="44" t="n"/>
      <c r="V384" s="44" t="n"/>
      <c r="W384" s="44" t="n"/>
      <c r="X384" s="44" t="n"/>
      <c r="Y384" s="44" t="n"/>
      <c r="Z384" s="44" t="n"/>
      <c r="AA384" s="44" t="n"/>
      <c r="AB384" s="44" t="n"/>
      <c r="AC384" s="44" t="n"/>
      <c r="AD384" s="44" t="n"/>
      <c r="AE384" s="44" t="n"/>
      <c r="AF384" s="44" t="n"/>
      <c r="AG384" s="44" t="n"/>
    </row>
    <row r="385" ht="15.75" customHeight="1" s="157">
      <c r="A385" s="44" t="n"/>
      <c r="B385" s="44" t="inlineStr">
        <is>
          <t>ND</t>
        </is>
      </c>
      <c r="C385" s="44" t="inlineStr">
        <is>
          <t>Generation</t>
        </is>
      </c>
      <c r="D385" s="44" t="inlineStr">
        <is>
          <t>NG-CC</t>
        </is>
      </c>
      <c r="E385" s="44">
        <f>LOOKUP(D385,$U$2:$V$15,$V$2:$V$15)</f>
        <v/>
      </c>
      <c r="F385" s="44" t="n">
        <v>680.8669091</v>
      </c>
      <c r="G385" s="44">
        <f>AVERAGE(F385,H385)</f>
        <v/>
      </c>
      <c r="H385" s="44" t="n">
        <v>203.52</v>
      </c>
      <c r="I385" s="44">
        <f>AVERAGE(H385,J385)</f>
        <v/>
      </c>
      <c r="J385" s="44" t="n">
        <v>699.3687273</v>
      </c>
      <c r="K385" s="44">
        <f>AVERAGE(J385,L385)</f>
        <v/>
      </c>
      <c r="L385" s="44" t="n">
        <v>203.52</v>
      </c>
      <c r="M385" s="44">
        <f>AVERAGE(L385,N385)</f>
        <v/>
      </c>
      <c r="N385" s="44" t="n">
        <v>680.8669091</v>
      </c>
      <c r="O385" s="44">
        <f>AVERAGE(N385,P385)</f>
        <v/>
      </c>
      <c r="P385" s="44" t="n">
        <v>203.52</v>
      </c>
      <c r="Q385" s="44">
        <f>AVERAGE(P385,R385)</f>
        <v/>
      </c>
      <c r="R385" s="44" t="n">
        <v>203.52</v>
      </c>
      <c r="S385" s="44" t="n"/>
      <c r="T385" s="44" t="n"/>
      <c r="U385" s="44" t="n"/>
      <c r="V385" s="44" t="n"/>
      <c r="W385" s="44" t="n"/>
      <c r="X385" s="44" t="n"/>
      <c r="Y385" s="44" t="n"/>
      <c r="Z385" s="44" t="n"/>
      <c r="AA385" s="44" t="n"/>
      <c r="AB385" s="44" t="n"/>
      <c r="AC385" s="44" t="n"/>
      <c r="AD385" s="44" t="n"/>
      <c r="AE385" s="44" t="n"/>
      <c r="AF385" s="44" t="n"/>
      <c r="AG385" s="44" t="n"/>
    </row>
    <row r="386" ht="15.75" customHeight="1" s="157">
      <c r="A386" s="44" t="n"/>
      <c r="B386" s="44" t="inlineStr">
        <is>
          <t>ND</t>
        </is>
      </c>
      <c r="C386" s="44" t="inlineStr">
        <is>
          <t>Generation</t>
        </is>
      </c>
      <c r="D386" s="44" t="inlineStr">
        <is>
          <t>NG-CT</t>
        </is>
      </c>
      <c r="E386" s="44">
        <f>LOOKUP(D386,$U$2:$V$15,$V$2:$V$15)</f>
        <v/>
      </c>
      <c r="F386" s="44" t="n">
        <v>14826.28482</v>
      </c>
      <c r="G386" s="44">
        <f>AVERAGE(F386,H386)</f>
        <v/>
      </c>
      <c r="H386" s="44" t="n">
        <v>3192.020922</v>
      </c>
      <c r="I386" s="44">
        <f>AVERAGE(H386,J386)</f>
        <v/>
      </c>
      <c r="J386" s="44" t="n">
        <v>18833.20323</v>
      </c>
      <c r="K386" s="44">
        <f>AVERAGE(J386,L386)</f>
        <v/>
      </c>
      <c r="L386" s="44" t="n">
        <v>15094.03752</v>
      </c>
      <c r="M386" s="44">
        <f>AVERAGE(L386,N386)</f>
        <v/>
      </c>
      <c r="N386" s="44" t="n">
        <v>5286.426252</v>
      </c>
      <c r="O386" s="44">
        <f>AVERAGE(N386,P386)</f>
        <v/>
      </c>
      <c r="P386" s="44" t="n">
        <v>6250.894868</v>
      </c>
      <c r="Q386" s="44">
        <f>AVERAGE(P386,R386)</f>
        <v/>
      </c>
      <c r="R386" s="44" t="n">
        <v>14028.86978</v>
      </c>
      <c r="S386" s="44" t="n"/>
      <c r="T386" s="44" t="n"/>
      <c r="U386" s="44" t="n"/>
      <c r="V386" s="44" t="n"/>
      <c r="W386" s="44" t="n"/>
      <c r="X386" s="44" t="n"/>
      <c r="Y386" s="44" t="n"/>
      <c r="Z386" s="44" t="n"/>
      <c r="AA386" s="44" t="n"/>
      <c r="AB386" s="44" t="n"/>
      <c r="AC386" s="44" t="n"/>
      <c r="AD386" s="44" t="n"/>
      <c r="AE386" s="44" t="n"/>
      <c r="AF386" s="44" t="n"/>
      <c r="AG386" s="44" t="n"/>
    </row>
    <row r="387" ht="15.75" customHeight="1" s="157">
      <c r="A387" s="44" t="n"/>
      <c r="B387" s="44" t="inlineStr">
        <is>
          <t>ND</t>
        </is>
      </c>
      <c r="C387" s="44" t="inlineStr">
        <is>
          <t>Generation</t>
        </is>
      </c>
      <c r="D387" s="44" t="inlineStr">
        <is>
          <t>Nuclear</t>
        </is>
      </c>
      <c r="E387" s="44">
        <f>LOOKUP(D387,$U$2:$V$15,$V$2:$V$15)</f>
        <v/>
      </c>
      <c r="F387" s="44" t="n">
        <v>0</v>
      </c>
      <c r="G387" s="44">
        <f>AVERAGE(F387,H387)</f>
        <v/>
      </c>
      <c r="H387" s="44" t="n">
        <v>0</v>
      </c>
      <c r="I387" s="44">
        <f>AVERAGE(H387,J387)</f>
        <v/>
      </c>
      <c r="J387" s="44" t="n">
        <v>0</v>
      </c>
      <c r="K387" s="44">
        <f>AVERAGE(J387,L387)</f>
        <v/>
      </c>
      <c r="L387" s="44" t="n">
        <v>0</v>
      </c>
      <c r="M387" s="44">
        <f>AVERAGE(L387,N387)</f>
        <v/>
      </c>
      <c r="N387" s="44" t="n">
        <v>0</v>
      </c>
      <c r="O387" s="44">
        <f>AVERAGE(N387,P387)</f>
        <v/>
      </c>
      <c r="P387" s="44" t="n">
        <v>0</v>
      </c>
      <c r="Q387" s="44">
        <f>AVERAGE(P387,R387)</f>
        <v/>
      </c>
      <c r="R387" s="44" t="n">
        <v>0</v>
      </c>
      <c r="S387" s="44" t="n"/>
      <c r="T387" s="44" t="n"/>
      <c r="U387" s="44" t="n"/>
      <c r="V387" s="44" t="n"/>
      <c r="W387" s="44" t="n"/>
      <c r="X387" s="44" t="n"/>
      <c r="Y387" s="44" t="n"/>
      <c r="Z387" s="44" t="n"/>
      <c r="AA387" s="44" t="n"/>
      <c r="AB387" s="44" t="n"/>
      <c r="AC387" s="44" t="n"/>
      <c r="AD387" s="44" t="n"/>
      <c r="AE387" s="44" t="n"/>
      <c r="AF387" s="44" t="n"/>
      <c r="AG387" s="44" t="n"/>
    </row>
    <row r="388" ht="15.75" customHeight="1" s="157">
      <c r="A388" s="44" t="n"/>
      <c r="B388" s="44" t="inlineStr">
        <is>
          <t>ND</t>
        </is>
      </c>
      <c r="C388" s="44" t="inlineStr">
        <is>
          <t>Generation</t>
        </is>
      </c>
      <c r="D388" s="44" t="inlineStr">
        <is>
          <t>Offshore Wind</t>
        </is>
      </c>
      <c r="E388" s="44">
        <f>LOOKUP(D388,$U$2:$V$15,$V$2:$V$15)</f>
        <v/>
      </c>
      <c r="F388" s="44" t="n">
        <v>0</v>
      </c>
      <c r="G388" s="44">
        <f>AVERAGE(F388,H388)</f>
        <v/>
      </c>
      <c r="H388" s="44" t="n">
        <v>0</v>
      </c>
      <c r="I388" s="44">
        <f>AVERAGE(H388,J388)</f>
        <v/>
      </c>
      <c r="J388" s="44" t="n">
        <v>0</v>
      </c>
      <c r="K388" s="44">
        <f>AVERAGE(J388,L388)</f>
        <v/>
      </c>
      <c r="L388" s="44" t="n">
        <v>0</v>
      </c>
      <c r="M388" s="44">
        <f>AVERAGE(L388,N388)</f>
        <v/>
      </c>
      <c r="N388" s="44" t="n">
        <v>0</v>
      </c>
      <c r="O388" s="44">
        <f>AVERAGE(N388,P388)</f>
        <v/>
      </c>
      <c r="P388" s="44" t="n">
        <v>0</v>
      </c>
      <c r="Q388" s="44">
        <f>AVERAGE(P388,R388)</f>
        <v/>
      </c>
      <c r="R388" s="44" t="n">
        <v>0</v>
      </c>
      <c r="S388" s="44" t="n"/>
      <c r="T388" s="44" t="n"/>
      <c r="U388" s="44" t="n"/>
      <c r="V388" s="44" t="n"/>
      <c r="W388" s="44" t="n"/>
      <c r="X388" s="44" t="n"/>
      <c r="Y388" s="44" t="n"/>
      <c r="Z388" s="44" t="n"/>
      <c r="AA388" s="44" t="n"/>
      <c r="AB388" s="44" t="n"/>
      <c r="AC388" s="44" t="n"/>
      <c r="AD388" s="44" t="n"/>
      <c r="AE388" s="44" t="n"/>
      <c r="AF388" s="44" t="n"/>
      <c r="AG388" s="44" t="n"/>
    </row>
    <row r="389" ht="15.75" customHeight="1" s="157">
      <c r="A389" s="44" t="n"/>
      <c r="B389" s="44" t="inlineStr">
        <is>
          <t>ND</t>
        </is>
      </c>
      <c r="C389" s="44" t="inlineStr">
        <is>
          <t>Generation</t>
        </is>
      </c>
      <c r="D389" s="44" t="inlineStr">
        <is>
          <t>Oil-Gas-Steam</t>
        </is>
      </c>
      <c r="E389" s="44">
        <f>LOOKUP(D389,$U$2:$V$15,$V$2:$V$15)</f>
        <v/>
      </c>
      <c r="F389" s="44" t="n">
        <v>0</v>
      </c>
      <c r="G389" s="44">
        <f>AVERAGE(F389,H389)</f>
        <v/>
      </c>
      <c r="H389" s="44" t="n">
        <v>0</v>
      </c>
      <c r="I389" s="44">
        <f>AVERAGE(H389,J389)</f>
        <v/>
      </c>
      <c r="J389" s="44" t="n">
        <v>0</v>
      </c>
      <c r="K389" s="44">
        <f>AVERAGE(J389,L389)</f>
        <v/>
      </c>
      <c r="L389" s="44" t="n">
        <v>0</v>
      </c>
      <c r="M389" s="44">
        <f>AVERAGE(L389,N389)</f>
        <v/>
      </c>
      <c r="N389" s="44" t="n">
        <v>0</v>
      </c>
      <c r="O389" s="44">
        <f>AVERAGE(N389,P389)</f>
        <v/>
      </c>
      <c r="P389" s="44" t="n">
        <v>0</v>
      </c>
      <c r="Q389" s="44">
        <f>AVERAGE(P389,R389)</f>
        <v/>
      </c>
      <c r="R389" s="44" t="n">
        <v>0</v>
      </c>
      <c r="S389" s="44" t="n"/>
      <c r="T389" s="44" t="n"/>
      <c r="U389" s="44" t="n"/>
      <c r="V389" s="44" t="n"/>
      <c r="W389" s="44" t="n"/>
      <c r="X389" s="44" t="n"/>
      <c r="Y389" s="44" t="n"/>
      <c r="Z389" s="44" t="n"/>
      <c r="AA389" s="44" t="n"/>
      <c r="AB389" s="44" t="n"/>
      <c r="AC389" s="44" t="n"/>
      <c r="AD389" s="44" t="n"/>
      <c r="AE389" s="44" t="n"/>
      <c r="AF389" s="44" t="n"/>
      <c r="AG389" s="44" t="n"/>
    </row>
    <row r="390" ht="15.75" customHeight="1" s="157">
      <c r="A390" s="44" t="n"/>
      <c r="B390" s="44" t="inlineStr">
        <is>
          <t>ND</t>
        </is>
      </c>
      <c r="C390" s="44" t="inlineStr">
        <is>
          <t>Generation</t>
        </is>
      </c>
      <c r="D390" s="44" t="inlineStr">
        <is>
          <t>Rooftop PV</t>
        </is>
      </c>
      <c r="E390" s="44">
        <f>LOOKUP(D390,$U$2:$V$15,$V$2:$V$15)</f>
        <v/>
      </c>
      <c r="F390" s="44" t="n">
        <v>71691.03139</v>
      </c>
      <c r="G390" s="44">
        <f>AVERAGE(F390,H390)</f>
        <v/>
      </c>
      <c r="H390" s="44" t="n">
        <v>72189.13046</v>
      </c>
      <c r="I390" s="44">
        <f>AVERAGE(H390,J390)</f>
        <v/>
      </c>
      <c r="J390" s="44" t="n">
        <v>72625.47891000001</v>
      </c>
      <c r="K390" s="44">
        <f>AVERAGE(J390,L390)</f>
        <v/>
      </c>
      <c r="L390" s="44" t="n">
        <v>73299.74313</v>
      </c>
      <c r="M390" s="44">
        <f>AVERAGE(L390,N390)</f>
        <v/>
      </c>
      <c r="N390" s="44" t="n">
        <v>74765.39821</v>
      </c>
      <c r="O390" s="44">
        <f>AVERAGE(N390,P390)</f>
        <v/>
      </c>
      <c r="P390" s="44" t="n">
        <v>76973.97398</v>
      </c>
      <c r="Q390" s="44">
        <f>AVERAGE(P390,R390)</f>
        <v/>
      </c>
      <c r="R390" s="44" t="n">
        <v>79638.00937</v>
      </c>
      <c r="S390" s="44" t="n"/>
      <c r="T390" s="44" t="n"/>
      <c r="U390" s="44" t="n"/>
      <c r="V390" s="44" t="n"/>
      <c r="W390" s="44" t="n"/>
      <c r="X390" s="44" t="n"/>
      <c r="Y390" s="44" t="n"/>
      <c r="Z390" s="44" t="n"/>
      <c r="AA390" s="44" t="n"/>
      <c r="AB390" s="44" t="n"/>
      <c r="AC390" s="44" t="n"/>
      <c r="AD390" s="44" t="n"/>
      <c r="AE390" s="44" t="n"/>
      <c r="AF390" s="44" t="n"/>
      <c r="AG390" s="44" t="n"/>
    </row>
    <row r="391" ht="15.75" customHeight="1" s="157">
      <c r="A391" s="44" t="n"/>
      <c r="B391" s="44" t="inlineStr">
        <is>
          <t>ND</t>
        </is>
      </c>
      <c r="C391" s="44" t="inlineStr">
        <is>
          <t>Generation</t>
        </is>
      </c>
      <c r="D391" s="44" t="inlineStr">
        <is>
          <t>Storage</t>
        </is>
      </c>
      <c r="E391" s="44">
        <f>LOOKUP(D391,$U$2:$V$15,$V$2:$V$15)</f>
        <v/>
      </c>
      <c r="F391" s="44" t="n">
        <v>0</v>
      </c>
      <c r="G391" s="44" t="n">
        <v>0</v>
      </c>
      <c r="H391" s="44" t="n">
        <v>0</v>
      </c>
      <c r="I391" s="44" t="n">
        <v>0</v>
      </c>
      <c r="J391" s="44" t="n">
        <v>0</v>
      </c>
      <c r="K391" s="44" t="n">
        <v>0</v>
      </c>
      <c r="L391" s="44" t="n">
        <v>0</v>
      </c>
      <c r="M391" s="44" t="n">
        <v>0</v>
      </c>
      <c r="N391" s="44" t="n">
        <v>0</v>
      </c>
      <c r="O391" s="44" t="n">
        <v>0</v>
      </c>
      <c r="P391" s="44" t="n">
        <v>0</v>
      </c>
      <c r="Q391" s="44" t="n">
        <v>0</v>
      </c>
      <c r="R391" s="44" t="n">
        <v>0</v>
      </c>
      <c r="S391" s="44" t="n"/>
      <c r="T391" s="44" t="n"/>
      <c r="U391" s="44" t="n"/>
      <c r="V391" s="44" t="n"/>
      <c r="W391" s="44" t="n"/>
      <c r="X391" s="44" t="n"/>
      <c r="Y391" s="44" t="n"/>
      <c r="Z391" s="44" t="n"/>
      <c r="AA391" s="44" t="n"/>
      <c r="AB391" s="44" t="n"/>
      <c r="AC391" s="44" t="n"/>
      <c r="AD391" s="44" t="n"/>
      <c r="AE391" s="44" t="n"/>
      <c r="AF391" s="44" t="n"/>
      <c r="AG391" s="44" t="n"/>
    </row>
    <row r="392" ht="15.75" customHeight="1" s="157">
      <c r="A392" s="44" t="n"/>
      <c r="B392" s="44" t="inlineStr">
        <is>
          <t>ND</t>
        </is>
      </c>
      <c r="C392" s="44" t="inlineStr">
        <is>
          <t>Generation</t>
        </is>
      </c>
      <c r="D392" s="44" t="inlineStr">
        <is>
          <t>Utility PV</t>
        </is>
      </c>
      <c r="E392" s="44">
        <f>LOOKUP(D392,$U$2:$V$15,$V$2:$V$15)</f>
        <v/>
      </c>
      <c r="F392" s="44" t="n">
        <v>0</v>
      </c>
      <c r="G392" s="44">
        <f>AVERAGE(F392,H392)</f>
        <v/>
      </c>
      <c r="H392" s="44" t="n">
        <v>0</v>
      </c>
      <c r="I392" s="44">
        <f>AVERAGE(H392,J392)</f>
        <v/>
      </c>
      <c r="J392" s="44" t="n">
        <v>0</v>
      </c>
      <c r="K392" s="44">
        <f>AVERAGE(J392,L392)</f>
        <v/>
      </c>
      <c r="L392" s="44" t="n">
        <v>0</v>
      </c>
      <c r="M392" s="44">
        <f>AVERAGE(L392,N392)</f>
        <v/>
      </c>
      <c r="N392" s="44" t="n">
        <v>0</v>
      </c>
      <c r="O392" s="44">
        <f>AVERAGE(N392,P392)</f>
        <v/>
      </c>
      <c r="P392" s="44" t="n">
        <v>0</v>
      </c>
      <c r="Q392" s="44">
        <f>AVERAGE(P392,R392)</f>
        <v/>
      </c>
      <c r="R392" s="44" t="n">
        <v>0</v>
      </c>
      <c r="S392" s="44" t="n"/>
      <c r="T392" s="44" t="n"/>
      <c r="U392" s="44" t="n"/>
      <c r="V392" s="44" t="n"/>
      <c r="W392" s="44" t="n"/>
      <c r="X392" s="44" t="n"/>
      <c r="Y392" s="44" t="n"/>
      <c r="Z392" s="44" t="n"/>
      <c r="AA392" s="44" t="n"/>
      <c r="AB392" s="44" t="n"/>
      <c r="AC392" s="44" t="n"/>
      <c r="AD392" s="44" t="n"/>
      <c r="AE392" s="44" t="n"/>
      <c r="AF392" s="44" t="n"/>
      <c r="AG392" s="44" t="n"/>
    </row>
    <row r="393" ht="15.75" customHeight="1" s="157">
      <c r="A393" s="44" t="n"/>
      <c r="B393" s="44" t="inlineStr">
        <is>
          <t>NE</t>
        </is>
      </c>
      <c r="C393" s="44" t="inlineStr">
        <is>
          <t>Generation</t>
        </is>
      </c>
      <c r="D393" s="44" t="inlineStr">
        <is>
          <t>Biopower</t>
        </is>
      </c>
      <c r="E393" s="44">
        <f>LOOKUP(D393,$U$2:$V$15,$V$2:$V$15)</f>
        <v/>
      </c>
      <c r="F393" s="44" t="n">
        <v>0</v>
      </c>
      <c r="G393" s="44">
        <f>AVERAGE(F393,H393)</f>
        <v/>
      </c>
      <c r="H393" s="44" t="n">
        <v>0</v>
      </c>
      <c r="I393" s="44">
        <f>AVERAGE(H393,J393)</f>
        <v/>
      </c>
      <c r="J393" s="44" t="n">
        <v>0</v>
      </c>
      <c r="K393" s="44">
        <f>AVERAGE(J393,L393)</f>
        <v/>
      </c>
      <c r="L393" s="44" t="n">
        <v>0</v>
      </c>
      <c r="M393" s="44">
        <f>AVERAGE(L393,N393)</f>
        <v/>
      </c>
      <c r="N393" s="44" t="n">
        <v>0</v>
      </c>
      <c r="O393" s="44">
        <f>AVERAGE(N393,P393)</f>
        <v/>
      </c>
      <c r="P393" s="44" t="n">
        <v>0</v>
      </c>
      <c r="Q393" s="44">
        <f>AVERAGE(P393,R393)</f>
        <v/>
      </c>
      <c r="R393" s="44" t="n">
        <v>0</v>
      </c>
      <c r="S393" s="44" t="n"/>
      <c r="T393" s="44" t="n"/>
      <c r="U393" s="44" t="n"/>
      <c r="V393" s="44" t="n"/>
      <c r="W393" s="44" t="n"/>
      <c r="X393" s="44" t="n"/>
      <c r="Y393" s="44" t="n"/>
      <c r="Z393" s="44" t="n"/>
      <c r="AA393" s="44" t="n"/>
      <c r="AB393" s="44" t="n"/>
      <c r="AC393" s="44" t="n"/>
      <c r="AD393" s="44" t="n"/>
      <c r="AE393" s="44" t="n"/>
      <c r="AF393" s="44" t="n"/>
      <c r="AG393" s="44" t="n"/>
    </row>
    <row r="394" ht="15.75" customHeight="1" s="157">
      <c r="A394" s="44" t="n"/>
      <c r="B394" s="44" t="inlineStr">
        <is>
          <t>NE</t>
        </is>
      </c>
      <c r="C394" s="44" t="inlineStr">
        <is>
          <t>Generation</t>
        </is>
      </c>
      <c r="D394" s="44" t="inlineStr">
        <is>
          <t>Coal</t>
        </is>
      </c>
      <c r="E394" s="44">
        <f>LOOKUP(D394,$U$2:$V$15,$V$2:$V$15)</f>
        <v/>
      </c>
      <c r="F394" s="44" t="n">
        <v>6632584.972</v>
      </c>
      <c r="G394" s="44">
        <f>AVERAGE(F394,H394)</f>
        <v/>
      </c>
      <c r="H394" s="44" t="n">
        <v>5438861.703</v>
      </c>
      <c r="I394" s="44">
        <f>AVERAGE(H394,J394)</f>
        <v/>
      </c>
      <c r="J394" s="44" t="n">
        <v>5160625.934</v>
      </c>
      <c r="K394" s="44">
        <f>AVERAGE(J394,L394)</f>
        <v/>
      </c>
      <c r="L394" s="44" t="n">
        <v>6470712.921</v>
      </c>
      <c r="M394" s="44">
        <f>AVERAGE(L394,N394)</f>
        <v/>
      </c>
      <c r="N394" s="44" t="n">
        <v>5606640.211</v>
      </c>
      <c r="O394" s="44">
        <f>AVERAGE(N394,P394)</f>
        <v/>
      </c>
      <c r="P394" s="44" t="n">
        <v>5276567.36</v>
      </c>
      <c r="Q394" s="44">
        <f>AVERAGE(P394,R394)</f>
        <v/>
      </c>
      <c r="R394" s="44" t="n">
        <v>6145442.939</v>
      </c>
      <c r="S394" s="44" t="n"/>
      <c r="T394" s="44" t="n"/>
      <c r="U394" s="44" t="n"/>
      <c r="V394" s="44" t="n"/>
      <c r="W394" s="44" t="n"/>
      <c r="X394" s="44" t="n"/>
      <c r="Y394" s="44" t="n"/>
      <c r="Z394" s="44" t="n"/>
      <c r="AA394" s="44" t="n"/>
      <c r="AB394" s="44" t="n"/>
      <c r="AC394" s="44" t="n"/>
      <c r="AD394" s="44" t="n"/>
      <c r="AE394" s="44" t="n"/>
      <c r="AF394" s="44" t="n"/>
      <c r="AG394" s="44" t="n"/>
    </row>
    <row r="395" ht="15.75" customHeight="1" s="157">
      <c r="A395" s="44" t="n"/>
      <c r="B395" s="44" t="inlineStr">
        <is>
          <t>NE</t>
        </is>
      </c>
      <c r="C395" s="44" t="inlineStr">
        <is>
          <t>Generation</t>
        </is>
      </c>
      <c r="D395" s="44" t="inlineStr">
        <is>
          <t>CSP</t>
        </is>
      </c>
      <c r="E395" s="44">
        <f>LOOKUP(D395,$U$2:$V$15,$V$2:$V$15)</f>
        <v/>
      </c>
      <c r="F395" s="44" t="n">
        <v>0</v>
      </c>
      <c r="G395" s="44">
        <f>AVERAGE(F395,H395)</f>
        <v/>
      </c>
      <c r="H395" s="44" t="n">
        <v>0</v>
      </c>
      <c r="I395" s="44">
        <f>AVERAGE(H395,J395)</f>
        <v/>
      </c>
      <c r="J395" s="44" t="n">
        <v>0</v>
      </c>
      <c r="K395" s="44">
        <f>AVERAGE(J395,L395)</f>
        <v/>
      </c>
      <c r="L395" s="44" t="n">
        <v>0</v>
      </c>
      <c r="M395" s="44">
        <f>AVERAGE(L395,N395)</f>
        <v/>
      </c>
      <c r="N395" s="44" t="n">
        <v>0</v>
      </c>
      <c r="O395" s="44">
        <f>AVERAGE(N395,P395)</f>
        <v/>
      </c>
      <c r="P395" s="44" t="n">
        <v>0</v>
      </c>
      <c r="Q395" s="44">
        <f>AVERAGE(P395,R395)</f>
        <v/>
      </c>
      <c r="R395" s="44" t="n">
        <v>0</v>
      </c>
      <c r="S395" s="44" t="n"/>
      <c r="T395" s="44" t="n"/>
      <c r="U395" s="44" t="n"/>
      <c r="V395" s="44" t="n"/>
      <c r="W395" s="44" t="n"/>
      <c r="X395" s="44" t="n"/>
      <c r="Y395" s="44" t="n"/>
      <c r="Z395" s="44" t="n"/>
      <c r="AA395" s="44" t="n"/>
      <c r="AB395" s="44" t="n"/>
      <c r="AC395" s="44" t="n"/>
      <c r="AD395" s="44" t="n"/>
      <c r="AE395" s="44" t="n"/>
      <c r="AF395" s="44" t="n"/>
      <c r="AG395" s="44" t="n"/>
    </row>
    <row r="396" ht="15.75" customHeight="1" s="157">
      <c r="A396" s="44" t="n"/>
      <c r="B396" s="44" t="inlineStr">
        <is>
          <t>NE</t>
        </is>
      </c>
      <c r="C396" s="44" t="inlineStr">
        <is>
          <t>Generation</t>
        </is>
      </c>
      <c r="D396" s="44" t="inlineStr">
        <is>
          <t>Geothermal</t>
        </is>
      </c>
      <c r="E396" s="44">
        <f>LOOKUP(D396,$U$2:$V$15,$V$2:$V$15)</f>
        <v/>
      </c>
      <c r="F396" s="44" t="n">
        <v>0</v>
      </c>
      <c r="G396" s="44">
        <f>AVERAGE(F396,H396)</f>
        <v/>
      </c>
      <c r="H396" s="44" t="n">
        <v>0</v>
      </c>
      <c r="I396" s="44">
        <f>AVERAGE(H396,J396)</f>
        <v/>
      </c>
      <c r="J396" s="44" t="n">
        <v>0</v>
      </c>
      <c r="K396" s="44">
        <f>AVERAGE(J396,L396)</f>
        <v/>
      </c>
      <c r="L396" s="44" t="n">
        <v>0</v>
      </c>
      <c r="M396" s="44">
        <f>AVERAGE(L396,N396)</f>
        <v/>
      </c>
      <c r="N396" s="44" t="n">
        <v>0</v>
      </c>
      <c r="O396" s="44">
        <f>AVERAGE(N396,P396)</f>
        <v/>
      </c>
      <c r="P396" s="44" t="n">
        <v>0</v>
      </c>
      <c r="Q396" s="44">
        <f>AVERAGE(P396,R396)</f>
        <v/>
      </c>
      <c r="R396" s="44" t="n">
        <v>0</v>
      </c>
      <c r="S396" s="44" t="n"/>
      <c r="T396" s="44" t="n"/>
      <c r="U396" s="44" t="n"/>
      <c r="V396" s="44" t="n"/>
      <c r="W396" s="44" t="n"/>
      <c r="X396" s="44" t="n"/>
      <c r="Y396" s="44" t="n"/>
      <c r="Z396" s="44" t="n"/>
      <c r="AA396" s="44" t="n"/>
      <c r="AB396" s="44" t="n"/>
      <c r="AC396" s="44" t="n"/>
      <c r="AD396" s="44" t="n"/>
      <c r="AE396" s="44" t="n"/>
      <c r="AF396" s="44" t="n"/>
      <c r="AG396" s="44" t="n"/>
    </row>
    <row r="397" ht="15.75" customHeight="1" s="157">
      <c r="A397" s="44" t="n"/>
      <c r="B397" s="44" t="inlineStr">
        <is>
          <t>NE</t>
        </is>
      </c>
      <c r="C397" s="44" t="inlineStr">
        <is>
          <t>Generation</t>
        </is>
      </c>
      <c r="D397" s="44" t="inlineStr">
        <is>
          <t>Hydro</t>
        </is>
      </c>
      <c r="E397" s="44">
        <f>LOOKUP(D397,$U$2:$V$15,$V$2:$V$15)</f>
        <v/>
      </c>
      <c r="F397" s="44" t="n">
        <v>1007153.956</v>
      </c>
      <c r="G397" s="44">
        <f>AVERAGE(F397,H397)</f>
        <v/>
      </c>
      <c r="H397" s="44" t="n">
        <v>1007153.956</v>
      </c>
      <c r="I397" s="44">
        <f>AVERAGE(H397,J397)</f>
        <v/>
      </c>
      <c r="J397" s="44" t="n">
        <v>1007318.685</v>
      </c>
      <c r="K397" s="44">
        <f>AVERAGE(J397,L397)</f>
        <v/>
      </c>
      <c r="L397" s="44" t="n">
        <v>1007318.685</v>
      </c>
      <c r="M397" s="44">
        <f>AVERAGE(L397,N397)</f>
        <v/>
      </c>
      <c r="N397" s="44" t="n">
        <v>1050243.101</v>
      </c>
      <c r="O397" s="44">
        <f>AVERAGE(N397,P397)</f>
        <v/>
      </c>
      <c r="P397" s="44" t="n">
        <v>1050078.371</v>
      </c>
      <c r="Q397" s="44">
        <f>AVERAGE(P397,R397)</f>
        <v/>
      </c>
      <c r="R397" s="44" t="n">
        <v>1050078.371</v>
      </c>
      <c r="S397" s="44" t="n"/>
      <c r="T397" s="44" t="n"/>
      <c r="U397" s="44" t="n"/>
      <c r="V397" s="44" t="n"/>
      <c r="W397" s="44" t="n"/>
      <c r="X397" s="44" t="n"/>
      <c r="Y397" s="44" t="n"/>
      <c r="Z397" s="44" t="n"/>
      <c r="AA397" s="44" t="n"/>
      <c r="AB397" s="44" t="n"/>
      <c r="AC397" s="44" t="n"/>
      <c r="AD397" s="44" t="n"/>
      <c r="AE397" s="44" t="n"/>
      <c r="AF397" s="44" t="n"/>
      <c r="AG397" s="44" t="n"/>
    </row>
    <row r="398" ht="15.75" customHeight="1" s="157">
      <c r="A398" s="44" t="n"/>
      <c r="B398" s="44" t="inlineStr">
        <is>
          <t>NE</t>
        </is>
      </c>
      <c r="C398" s="44" t="inlineStr">
        <is>
          <t>Generation</t>
        </is>
      </c>
      <c r="D398" s="44" t="inlineStr">
        <is>
          <t>Imports</t>
        </is>
      </c>
      <c r="E398" s="44">
        <f>LOOKUP(D398,$U$2:$V$15,$V$2:$V$15)</f>
        <v/>
      </c>
      <c r="F398" s="44" t="n">
        <v>0</v>
      </c>
      <c r="G398" s="44">
        <f>AVERAGE(F398,H398)</f>
        <v/>
      </c>
      <c r="H398" s="44" t="n">
        <v>0</v>
      </c>
      <c r="I398" s="44">
        <f>AVERAGE(H398,J398)</f>
        <v/>
      </c>
      <c r="J398" s="44" t="n">
        <v>0</v>
      </c>
      <c r="K398" s="44">
        <f>AVERAGE(J398,L398)</f>
        <v/>
      </c>
      <c r="L398" s="44" t="n">
        <v>0</v>
      </c>
      <c r="M398" s="44">
        <f>AVERAGE(L398,N398)</f>
        <v/>
      </c>
      <c r="N398" s="44" t="n">
        <v>0</v>
      </c>
      <c r="O398" s="44">
        <f>AVERAGE(N398,P398)</f>
        <v/>
      </c>
      <c r="P398" s="44" t="n">
        <v>0</v>
      </c>
      <c r="Q398" s="44">
        <f>AVERAGE(P398,R398)</f>
        <v/>
      </c>
      <c r="R398" s="44" t="n">
        <v>0</v>
      </c>
      <c r="S398" s="44" t="n"/>
      <c r="T398" s="44" t="n"/>
      <c r="U398" s="44" t="n"/>
      <c r="V398" s="44" t="n"/>
      <c r="W398" s="44" t="n"/>
      <c r="X398" s="44" t="n"/>
      <c r="Y398" s="44" t="n"/>
      <c r="Z398" s="44" t="n"/>
      <c r="AA398" s="44" t="n"/>
      <c r="AB398" s="44" t="n"/>
      <c r="AC398" s="44" t="n"/>
      <c r="AD398" s="44" t="n"/>
      <c r="AE398" s="44" t="n"/>
      <c r="AF398" s="44" t="n"/>
      <c r="AG398" s="44" t="n"/>
    </row>
    <row r="399" ht="15.75" customHeight="1" s="157">
      <c r="A399" s="44" t="n"/>
      <c r="B399" s="44" t="inlineStr">
        <is>
          <t>NE</t>
        </is>
      </c>
      <c r="C399" s="44" t="inlineStr">
        <is>
          <t>Generation</t>
        </is>
      </c>
      <c r="D399" s="44" t="inlineStr">
        <is>
          <t>Land-based Wind</t>
        </is>
      </c>
      <c r="E399" s="44">
        <f>LOOKUP(D399,$U$2:$V$15,$V$2:$V$15)</f>
        <v/>
      </c>
      <c r="F399" s="44" t="n">
        <v>6613015.14</v>
      </c>
      <c r="G399" s="44">
        <f>AVERAGE(F399,H399)</f>
        <v/>
      </c>
      <c r="H399" s="44" t="n">
        <v>8097661.82</v>
      </c>
      <c r="I399" s="44">
        <f>AVERAGE(H399,J399)</f>
        <v/>
      </c>
      <c r="J399" s="44" t="n">
        <v>8084805.762</v>
      </c>
      <c r="K399" s="44">
        <f>AVERAGE(J399,L399)</f>
        <v/>
      </c>
      <c r="L399" s="44" t="n">
        <v>7961817.391</v>
      </c>
      <c r="M399" s="44">
        <f>AVERAGE(L399,N399)</f>
        <v/>
      </c>
      <c r="N399" s="44" t="n">
        <v>8081328.433</v>
      </c>
      <c r="O399" s="44">
        <f>AVERAGE(N399,P399)</f>
        <v/>
      </c>
      <c r="P399" s="44" t="n">
        <v>8036110.213</v>
      </c>
      <c r="Q399" s="44">
        <f>AVERAGE(P399,R399)</f>
        <v/>
      </c>
      <c r="R399" s="44" t="n">
        <v>7935854.404</v>
      </c>
      <c r="S399" s="44" t="n"/>
      <c r="T399" s="44" t="n"/>
      <c r="U399" s="44" t="n"/>
      <c r="V399" s="44" t="n"/>
      <c r="W399" s="44" t="n"/>
      <c r="X399" s="44" t="n"/>
      <c r="Y399" s="44" t="n"/>
      <c r="Z399" s="44" t="n"/>
      <c r="AA399" s="44" t="n"/>
      <c r="AB399" s="44" t="n"/>
      <c r="AC399" s="44" t="n"/>
      <c r="AD399" s="44" t="n"/>
      <c r="AE399" s="44" t="n"/>
      <c r="AF399" s="44" t="n"/>
      <c r="AG399" s="44" t="n"/>
    </row>
    <row r="400" ht="15.75" customHeight="1" s="157">
      <c r="A400" s="44" t="n"/>
      <c r="B400" s="44" t="inlineStr">
        <is>
          <t>NE</t>
        </is>
      </c>
      <c r="C400" s="44" t="inlineStr">
        <is>
          <t>Generation</t>
        </is>
      </c>
      <c r="D400" s="44" t="inlineStr">
        <is>
          <t>NG-CC</t>
        </is>
      </c>
      <c r="E400" s="44">
        <f>LOOKUP(D400,$U$2:$V$15,$V$2:$V$15)</f>
        <v/>
      </c>
      <c r="F400" s="44" t="n">
        <v>129245.5741</v>
      </c>
      <c r="G400" s="44">
        <f>AVERAGE(F400,H400)</f>
        <v/>
      </c>
      <c r="H400" s="44" t="n">
        <v>59971.97408</v>
      </c>
      <c r="I400" s="44">
        <f>AVERAGE(H400,J400)</f>
        <v/>
      </c>
      <c r="J400" s="44" t="n">
        <v>90262.77729</v>
      </c>
      <c r="K400" s="44">
        <f>AVERAGE(J400,L400)</f>
        <v/>
      </c>
      <c r="L400" s="44" t="n">
        <v>37322.752</v>
      </c>
      <c r="M400" s="44">
        <f>AVERAGE(L400,N400)</f>
        <v/>
      </c>
      <c r="N400" s="44" t="n">
        <v>33582.95373</v>
      </c>
      <c r="O400" s="44">
        <f>AVERAGE(N400,P400)</f>
        <v/>
      </c>
      <c r="P400" s="44" t="n">
        <v>13155.84</v>
      </c>
      <c r="Q400" s="44">
        <f>AVERAGE(P400,R400)</f>
        <v/>
      </c>
      <c r="R400" s="44" t="n">
        <v>13155.84</v>
      </c>
      <c r="S400" s="44" t="n"/>
      <c r="T400" s="44" t="n"/>
      <c r="U400" s="44" t="n"/>
      <c r="V400" s="44" t="n"/>
      <c r="W400" s="44" t="n"/>
      <c r="X400" s="44" t="n"/>
      <c r="Y400" s="44" t="n"/>
      <c r="Z400" s="44" t="n"/>
      <c r="AA400" s="44" t="n"/>
      <c r="AB400" s="44" t="n"/>
      <c r="AC400" s="44" t="n"/>
      <c r="AD400" s="44" t="n"/>
      <c r="AE400" s="44" t="n"/>
      <c r="AF400" s="44" t="n"/>
      <c r="AG400" s="44" t="n"/>
    </row>
    <row r="401" ht="15.75" customHeight="1" s="157">
      <c r="A401" s="44" t="n"/>
      <c r="B401" s="44" t="inlineStr">
        <is>
          <t>NE</t>
        </is>
      </c>
      <c r="C401" s="44" t="inlineStr">
        <is>
          <t>Generation</t>
        </is>
      </c>
      <c r="D401" s="44" t="inlineStr">
        <is>
          <t>NG-CT</t>
        </is>
      </c>
      <c r="E401" s="44">
        <f>LOOKUP(D401,$U$2:$V$15,$V$2:$V$15)</f>
        <v/>
      </c>
      <c r="F401" s="44" t="n">
        <v>152470.3743</v>
      </c>
      <c r="G401" s="44">
        <f>AVERAGE(F401,H401)</f>
        <v/>
      </c>
      <c r="H401" s="44" t="n">
        <v>128648.3328</v>
      </c>
      <c r="I401" s="44">
        <f>AVERAGE(H401,J401)</f>
        <v/>
      </c>
      <c r="J401" s="44" t="n">
        <v>96673.10099000001</v>
      </c>
      <c r="K401" s="44">
        <f>AVERAGE(J401,L401)</f>
        <v/>
      </c>
      <c r="L401" s="44" t="n">
        <v>93941.58099</v>
      </c>
      <c r="M401" s="44">
        <f>AVERAGE(L401,N401)</f>
        <v/>
      </c>
      <c r="N401" s="44" t="n">
        <v>91116.94099</v>
      </c>
      <c r="O401" s="44">
        <f>AVERAGE(N401,P401)</f>
        <v/>
      </c>
      <c r="P401" s="44" t="n">
        <v>74075.98099</v>
      </c>
      <c r="Q401" s="44">
        <f>AVERAGE(P401,R401)</f>
        <v/>
      </c>
      <c r="R401" s="44" t="n">
        <v>74075.98099</v>
      </c>
      <c r="S401" s="44" t="n"/>
      <c r="T401" s="44" t="n"/>
      <c r="U401" s="44" t="n"/>
      <c r="V401" s="44" t="n"/>
      <c r="W401" s="44" t="n"/>
      <c r="X401" s="44" t="n"/>
      <c r="Y401" s="44" t="n"/>
      <c r="Z401" s="44" t="n"/>
      <c r="AA401" s="44" t="n"/>
      <c r="AB401" s="44" t="n"/>
      <c r="AC401" s="44" t="n"/>
      <c r="AD401" s="44" t="n"/>
      <c r="AE401" s="44" t="n"/>
      <c r="AF401" s="44" t="n"/>
      <c r="AG401" s="44" t="n"/>
    </row>
    <row r="402" ht="15.75" customHeight="1" s="157">
      <c r="A402" s="44" t="n"/>
      <c r="B402" s="44" t="inlineStr">
        <is>
          <t>NE</t>
        </is>
      </c>
      <c r="C402" s="44" t="inlineStr">
        <is>
          <t>Generation</t>
        </is>
      </c>
      <c r="D402" s="44" t="inlineStr">
        <is>
          <t>Nuclear</t>
        </is>
      </c>
      <c r="E402" s="44">
        <f>LOOKUP(D402,$U$2:$V$15,$V$2:$V$15)</f>
        <v/>
      </c>
      <c r="F402" s="44" t="n">
        <v>6086923.92</v>
      </c>
      <c r="G402" s="44">
        <f>AVERAGE(F402,H402)</f>
        <v/>
      </c>
      <c r="H402" s="44" t="n">
        <v>6086923.92</v>
      </c>
      <c r="I402" s="44">
        <f>AVERAGE(H402,J402)</f>
        <v/>
      </c>
      <c r="J402" s="44" t="n">
        <v>6086923.92</v>
      </c>
      <c r="K402" s="44">
        <f>AVERAGE(J402,L402)</f>
        <v/>
      </c>
      <c r="L402" s="44" t="n">
        <v>6086923.92</v>
      </c>
      <c r="M402" s="44">
        <f>AVERAGE(L402,N402)</f>
        <v/>
      </c>
      <c r="N402" s="44" t="n">
        <v>6086923.92</v>
      </c>
      <c r="O402" s="44">
        <f>AVERAGE(N402,P402)</f>
        <v/>
      </c>
      <c r="P402" s="44" t="n">
        <v>6086923.92</v>
      </c>
      <c r="Q402" s="44">
        <f>AVERAGE(P402,R402)</f>
        <v/>
      </c>
      <c r="R402" s="44" t="n">
        <v>6086923.92</v>
      </c>
      <c r="S402" s="44" t="n"/>
      <c r="T402" s="44" t="n"/>
      <c r="U402" s="44" t="n"/>
      <c r="V402" s="44" t="n"/>
      <c r="W402" s="44" t="n"/>
      <c r="X402" s="44" t="n"/>
      <c r="Y402" s="44" t="n"/>
      <c r="Z402" s="44" t="n"/>
      <c r="AA402" s="44" t="n"/>
      <c r="AB402" s="44" t="n"/>
      <c r="AC402" s="44" t="n"/>
      <c r="AD402" s="44" t="n"/>
      <c r="AE402" s="44" t="n"/>
      <c r="AF402" s="44" t="n"/>
      <c r="AG402" s="44" t="n"/>
    </row>
    <row r="403" ht="15.75" customHeight="1" s="157">
      <c r="A403" s="44" t="n"/>
      <c r="B403" s="44" t="inlineStr">
        <is>
          <t>NE</t>
        </is>
      </c>
      <c r="C403" s="44" t="inlineStr">
        <is>
          <t>Generation</t>
        </is>
      </c>
      <c r="D403" s="44" t="inlineStr">
        <is>
          <t>Offshore Wind</t>
        </is>
      </c>
      <c r="E403" s="44">
        <f>LOOKUP(D403,$U$2:$V$15,$V$2:$V$15)</f>
        <v/>
      </c>
      <c r="F403" s="44" t="n">
        <v>0</v>
      </c>
      <c r="G403" s="44">
        <f>AVERAGE(F403,H403)</f>
        <v/>
      </c>
      <c r="H403" s="44" t="n">
        <v>0</v>
      </c>
      <c r="I403" s="44">
        <f>AVERAGE(H403,J403)</f>
        <v/>
      </c>
      <c r="J403" s="44" t="n">
        <v>0</v>
      </c>
      <c r="K403" s="44">
        <f>AVERAGE(J403,L403)</f>
        <v/>
      </c>
      <c r="L403" s="44" t="n">
        <v>0</v>
      </c>
      <c r="M403" s="44">
        <f>AVERAGE(L403,N403)</f>
        <v/>
      </c>
      <c r="N403" s="44" t="n">
        <v>0</v>
      </c>
      <c r="O403" s="44">
        <f>AVERAGE(N403,P403)</f>
        <v/>
      </c>
      <c r="P403" s="44" t="n">
        <v>0</v>
      </c>
      <c r="Q403" s="44">
        <f>AVERAGE(P403,R403)</f>
        <v/>
      </c>
      <c r="R403" s="44" t="n">
        <v>0</v>
      </c>
      <c r="S403" s="44" t="n"/>
      <c r="T403" s="44" t="n"/>
      <c r="U403" s="44" t="n"/>
      <c r="V403" s="44" t="n"/>
      <c r="W403" s="44" t="n"/>
      <c r="X403" s="44" t="n"/>
      <c r="Y403" s="44" t="n"/>
      <c r="Z403" s="44" t="n"/>
      <c r="AA403" s="44" t="n"/>
      <c r="AB403" s="44" t="n"/>
      <c r="AC403" s="44" t="n"/>
      <c r="AD403" s="44" t="n"/>
      <c r="AE403" s="44" t="n"/>
      <c r="AF403" s="44" t="n"/>
      <c r="AG403" s="44" t="n"/>
    </row>
    <row r="404" ht="15.75" customHeight="1" s="157">
      <c r="A404" s="44" t="n"/>
      <c r="B404" s="44" t="inlineStr">
        <is>
          <t>NE</t>
        </is>
      </c>
      <c r="C404" s="44" t="inlineStr">
        <is>
          <t>Generation</t>
        </is>
      </c>
      <c r="D404" s="44" t="inlineStr">
        <is>
          <t>Oil-Gas-Steam</t>
        </is>
      </c>
      <c r="E404" s="44">
        <f>LOOKUP(D404,$U$2:$V$15,$V$2:$V$15)</f>
        <v/>
      </c>
      <c r="F404" s="44" t="n">
        <v>51261.12768</v>
      </c>
      <c r="G404" s="44">
        <f>AVERAGE(F404,H404)</f>
        <v/>
      </c>
      <c r="H404" s="44" t="n">
        <v>51261.12768</v>
      </c>
      <c r="I404" s="44">
        <f>AVERAGE(H404,J404)</f>
        <v/>
      </c>
      <c r="J404" s="44" t="n">
        <v>51261.12768</v>
      </c>
      <c r="K404" s="44">
        <f>AVERAGE(J404,L404)</f>
        <v/>
      </c>
      <c r="L404" s="44" t="n">
        <v>51261.12768</v>
      </c>
      <c r="M404" s="44">
        <f>AVERAGE(L404,N404)</f>
        <v/>
      </c>
      <c r="N404" s="44" t="n">
        <v>51261.12768</v>
      </c>
      <c r="O404" s="44">
        <f>AVERAGE(N404,P404)</f>
        <v/>
      </c>
      <c r="P404" s="44" t="n">
        <v>51261.12768</v>
      </c>
      <c r="Q404" s="44">
        <f>AVERAGE(P404,R404)</f>
        <v/>
      </c>
      <c r="R404" s="44" t="n">
        <v>51261.12768</v>
      </c>
      <c r="S404" s="44" t="n"/>
      <c r="T404" s="44" t="n"/>
      <c r="U404" s="44" t="n"/>
      <c r="V404" s="44" t="n"/>
      <c r="W404" s="44" t="n"/>
      <c r="X404" s="44" t="n"/>
      <c r="Y404" s="44" t="n"/>
      <c r="Z404" s="44" t="n"/>
      <c r="AA404" s="44" t="n"/>
      <c r="AB404" s="44" t="n"/>
      <c r="AC404" s="44" t="n"/>
      <c r="AD404" s="44" t="n"/>
      <c r="AE404" s="44" t="n"/>
      <c r="AF404" s="44" t="n"/>
      <c r="AG404" s="44" t="n"/>
    </row>
    <row r="405" ht="15.75" customHeight="1" s="157">
      <c r="A405" s="44" t="n"/>
      <c r="B405" s="44" t="inlineStr">
        <is>
          <t>NE</t>
        </is>
      </c>
      <c r="C405" s="44" t="inlineStr">
        <is>
          <t>Generation</t>
        </is>
      </c>
      <c r="D405" s="44" t="inlineStr">
        <is>
          <t>Rooftop PV</t>
        </is>
      </c>
      <c r="E405" s="44">
        <f>LOOKUP(D405,$U$2:$V$15,$V$2:$V$15)</f>
        <v/>
      </c>
      <c r="F405" s="44" t="n">
        <v>80248.18728</v>
      </c>
      <c r="G405" s="44">
        <f>AVERAGE(F405,H405)</f>
        <v/>
      </c>
      <c r="H405" s="44" t="n">
        <v>88669.04683000001</v>
      </c>
      <c r="I405" s="44">
        <f>AVERAGE(H405,J405)</f>
        <v/>
      </c>
      <c r="J405" s="44" t="n">
        <v>93689.29728</v>
      </c>
      <c r="K405" s="44">
        <f>AVERAGE(J405,L405)</f>
        <v/>
      </c>
      <c r="L405" s="44" t="n">
        <v>97943.20909</v>
      </c>
      <c r="M405" s="44">
        <f>AVERAGE(L405,N405)</f>
        <v/>
      </c>
      <c r="N405" s="44" t="n">
        <v>107869.6303</v>
      </c>
      <c r="O405" s="44">
        <f>AVERAGE(N405,P405)</f>
        <v/>
      </c>
      <c r="P405" s="44" t="n">
        <v>119678.5758</v>
      </c>
      <c r="Q405" s="44">
        <f>AVERAGE(P405,R405)</f>
        <v/>
      </c>
      <c r="R405" s="44" t="n">
        <v>132221.4412</v>
      </c>
      <c r="S405" s="44" t="n"/>
      <c r="T405" s="44" t="n"/>
      <c r="U405" s="44" t="n"/>
      <c r="V405" s="44" t="n"/>
      <c r="W405" s="44" t="n"/>
      <c r="X405" s="44" t="n"/>
      <c r="Y405" s="44" t="n"/>
      <c r="Z405" s="44" t="n"/>
      <c r="AA405" s="44" t="n"/>
      <c r="AB405" s="44" t="n"/>
      <c r="AC405" s="44" t="n"/>
      <c r="AD405" s="44" t="n"/>
      <c r="AE405" s="44" t="n"/>
      <c r="AF405" s="44" t="n"/>
      <c r="AG405" s="44" t="n"/>
    </row>
    <row r="406" ht="15.75" customHeight="1" s="157">
      <c r="A406" s="44" t="n"/>
      <c r="B406" s="44" t="inlineStr">
        <is>
          <t>NE</t>
        </is>
      </c>
      <c r="C406" s="44" t="inlineStr">
        <is>
          <t>Generation</t>
        </is>
      </c>
      <c r="D406" s="44" t="inlineStr">
        <is>
          <t>Storage</t>
        </is>
      </c>
      <c r="E406" s="44">
        <f>LOOKUP(D406,$U$2:$V$15,$V$2:$V$15)</f>
        <v/>
      </c>
      <c r="F406" s="44" t="n">
        <v>0</v>
      </c>
      <c r="G406" s="44" t="n">
        <v>0</v>
      </c>
      <c r="H406" s="44" t="n">
        <v>0</v>
      </c>
      <c r="I406" s="44" t="n">
        <v>0</v>
      </c>
      <c r="J406" s="44" t="n">
        <v>0</v>
      </c>
      <c r="K406" s="44" t="n">
        <v>0</v>
      </c>
      <c r="L406" s="44" t="n">
        <v>0</v>
      </c>
      <c r="M406" s="44" t="n">
        <v>0</v>
      </c>
      <c r="N406" s="44" t="n">
        <v>0</v>
      </c>
      <c r="O406" s="44" t="n">
        <v>0</v>
      </c>
      <c r="P406" s="44" t="n">
        <v>0</v>
      </c>
      <c r="Q406" s="44" t="n">
        <v>0</v>
      </c>
      <c r="R406" s="44" t="n">
        <v>0</v>
      </c>
      <c r="S406" s="44" t="n"/>
      <c r="T406" s="44" t="n"/>
      <c r="U406" s="44" t="n"/>
      <c r="V406" s="44" t="n"/>
      <c r="W406" s="44" t="n"/>
      <c r="X406" s="44" t="n"/>
      <c r="Y406" s="44" t="n"/>
      <c r="Z406" s="44" t="n"/>
      <c r="AA406" s="44" t="n"/>
      <c r="AB406" s="44" t="n"/>
      <c r="AC406" s="44" t="n"/>
      <c r="AD406" s="44" t="n"/>
      <c r="AE406" s="44" t="n"/>
      <c r="AF406" s="44" t="n"/>
      <c r="AG406" s="44" t="n"/>
    </row>
    <row r="407" ht="15.75" customHeight="1" s="157">
      <c r="A407" s="44" t="n"/>
      <c r="B407" s="44" t="inlineStr">
        <is>
          <t>NE</t>
        </is>
      </c>
      <c r="C407" s="44" t="inlineStr">
        <is>
          <t>Generation</t>
        </is>
      </c>
      <c r="D407" s="44" t="inlineStr">
        <is>
          <t>Utility PV</t>
        </is>
      </c>
      <c r="E407" s="44">
        <f>LOOKUP(D407,$U$2:$V$15,$V$2:$V$15)</f>
        <v/>
      </c>
      <c r="F407" s="44" t="n">
        <v>35613.44393</v>
      </c>
      <c r="G407" s="44">
        <f>AVERAGE(F407,H407)</f>
        <v/>
      </c>
      <c r="H407" s="44" t="n">
        <v>35613.44393</v>
      </c>
      <c r="I407" s="44">
        <f>AVERAGE(H407,J407)</f>
        <v/>
      </c>
      <c r="J407" s="44" t="n">
        <v>35613.44393</v>
      </c>
      <c r="K407" s="44">
        <f>AVERAGE(J407,L407)</f>
        <v/>
      </c>
      <c r="L407" s="44" t="n">
        <v>35259.531</v>
      </c>
      <c r="M407" s="44">
        <f>AVERAGE(L407,N407)</f>
        <v/>
      </c>
      <c r="N407" s="44" t="n">
        <v>307053.8833</v>
      </c>
      <c r="O407" s="44">
        <f>AVERAGE(N407,P407)</f>
        <v/>
      </c>
      <c r="P407" s="44" t="n">
        <v>304790.2421</v>
      </c>
      <c r="Q407" s="44">
        <f>AVERAGE(P407,R407)</f>
        <v/>
      </c>
      <c r="R407" s="44" t="n">
        <v>301742.8085</v>
      </c>
      <c r="S407" s="44" t="n"/>
      <c r="T407" s="44" t="n"/>
      <c r="U407" s="44" t="n"/>
      <c r="V407" s="44" t="n"/>
      <c r="W407" s="44" t="n"/>
      <c r="X407" s="44" t="n"/>
      <c r="Y407" s="44" t="n"/>
      <c r="Z407" s="44" t="n"/>
      <c r="AA407" s="44" t="n"/>
      <c r="AB407" s="44" t="n"/>
      <c r="AC407" s="44" t="n"/>
      <c r="AD407" s="44" t="n"/>
      <c r="AE407" s="44" t="n"/>
      <c r="AF407" s="44" t="n"/>
      <c r="AG407" s="44" t="n"/>
    </row>
    <row r="408" ht="15.75" customHeight="1" s="157">
      <c r="A408" s="44" t="n"/>
      <c r="B408" s="44" t="inlineStr">
        <is>
          <t>NH</t>
        </is>
      </c>
      <c r="C408" s="44" t="inlineStr">
        <is>
          <t>Generation</t>
        </is>
      </c>
      <c r="D408" s="44" t="inlineStr">
        <is>
          <t>Biopower</t>
        </is>
      </c>
      <c r="E408" s="44">
        <f>LOOKUP(D408,$U$2:$V$15,$V$2:$V$15)</f>
        <v/>
      </c>
      <c r="F408" s="44" t="n">
        <v>32602.5</v>
      </c>
      <c r="G408" s="44">
        <f>AVERAGE(F408,H408)</f>
        <v/>
      </c>
      <c r="H408" s="44" t="n">
        <v>17505.09645</v>
      </c>
      <c r="I408" s="44">
        <f>AVERAGE(H408,J408)</f>
        <v/>
      </c>
      <c r="J408" s="44" t="n">
        <v>76612.02003</v>
      </c>
      <c r="K408" s="44">
        <f>AVERAGE(J408,L408)</f>
        <v/>
      </c>
      <c r="L408" s="44" t="n">
        <v>144282.4003</v>
      </c>
      <c r="M408" s="44">
        <f>AVERAGE(L408,N408)</f>
        <v/>
      </c>
      <c r="N408" s="44" t="n">
        <v>144282.4003</v>
      </c>
      <c r="O408" s="44">
        <f>AVERAGE(N408,P408)</f>
        <v/>
      </c>
      <c r="P408" s="44" t="n">
        <v>144282.4003</v>
      </c>
      <c r="Q408" s="44">
        <f>AVERAGE(P408,R408)</f>
        <v/>
      </c>
      <c r="R408" s="44" t="n">
        <v>50202.76633</v>
      </c>
      <c r="S408" s="44" t="n"/>
      <c r="T408" s="44" t="n"/>
      <c r="U408" s="44" t="n"/>
      <c r="V408" s="44" t="n"/>
      <c r="W408" s="44" t="n"/>
      <c r="X408" s="44" t="n"/>
      <c r="Y408" s="44" t="n"/>
      <c r="Z408" s="44" t="n"/>
      <c r="AA408" s="44" t="n"/>
      <c r="AB408" s="44" t="n"/>
      <c r="AC408" s="44" t="n"/>
      <c r="AD408" s="44" t="n"/>
      <c r="AE408" s="44" t="n"/>
      <c r="AF408" s="44" t="n"/>
      <c r="AG408" s="44" t="n"/>
    </row>
    <row r="409" ht="15.75" customHeight="1" s="157">
      <c r="A409" s="44" t="n"/>
      <c r="B409" s="44" t="inlineStr">
        <is>
          <t>NH</t>
        </is>
      </c>
      <c r="C409" s="44" t="inlineStr">
        <is>
          <t>Generation</t>
        </is>
      </c>
      <c r="D409" s="44" t="inlineStr">
        <is>
          <t>Coal</t>
        </is>
      </c>
      <c r="E409" s="44">
        <f>LOOKUP(D409,$U$2:$V$15,$V$2:$V$15)</f>
        <v/>
      </c>
      <c r="F409" s="44" t="n">
        <v>0</v>
      </c>
      <c r="G409" s="44">
        <f>AVERAGE(F409,H409)</f>
        <v/>
      </c>
      <c r="H409" s="44" t="n">
        <v>0</v>
      </c>
      <c r="I409" s="44">
        <f>AVERAGE(H409,J409)</f>
        <v/>
      </c>
      <c r="J409" s="44" t="n">
        <v>0</v>
      </c>
      <c r="K409" s="44">
        <f>AVERAGE(J409,L409)</f>
        <v/>
      </c>
      <c r="L409" s="44" t="n">
        <v>196187.0621</v>
      </c>
      <c r="M409" s="44">
        <f>AVERAGE(L409,N409)</f>
        <v/>
      </c>
      <c r="N409" s="44" t="n">
        <v>0</v>
      </c>
      <c r="O409" s="44">
        <f>AVERAGE(N409,P409)</f>
        <v/>
      </c>
      <c r="P409" s="44" t="n">
        <v>0</v>
      </c>
      <c r="Q409" s="44">
        <f>AVERAGE(P409,R409)</f>
        <v/>
      </c>
      <c r="R409" s="44" t="n">
        <v>0</v>
      </c>
      <c r="S409" s="44" t="n"/>
      <c r="T409" s="44" t="n"/>
      <c r="U409" s="44" t="n"/>
      <c r="V409" s="44" t="n"/>
      <c r="W409" s="44" t="n"/>
      <c r="X409" s="44" t="n"/>
      <c r="Y409" s="44" t="n"/>
      <c r="Z409" s="44" t="n"/>
      <c r="AA409" s="44" t="n"/>
      <c r="AB409" s="44" t="n"/>
      <c r="AC409" s="44" t="n"/>
      <c r="AD409" s="44" t="n"/>
      <c r="AE409" s="44" t="n"/>
      <c r="AF409" s="44" t="n"/>
      <c r="AG409" s="44" t="n"/>
    </row>
    <row r="410" ht="15.75" customHeight="1" s="157">
      <c r="A410" s="44" t="n"/>
      <c r="B410" s="44" t="inlineStr">
        <is>
          <t>NH</t>
        </is>
      </c>
      <c r="C410" s="44" t="inlineStr">
        <is>
          <t>Generation</t>
        </is>
      </c>
      <c r="D410" s="44" t="inlineStr">
        <is>
          <t>CSP</t>
        </is>
      </c>
      <c r="E410" s="44">
        <f>LOOKUP(D410,$U$2:$V$15,$V$2:$V$15)</f>
        <v/>
      </c>
      <c r="F410" s="44" t="n">
        <v>0</v>
      </c>
      <c r="G410" s="44">
        <f>AVERAGE(F410,H410)</f>
        <v/>
      </c>
      <c r="H410" s="44" t="n">
        <v>0</v>
      </c>
      <c r="I410" s="44">
        <f>AVERAGE(H410,J410)</f>
        <v/>
      </c>
      <c r="J410" s="44" t="n">
        <v>0</v>
      </c>
      <c r="K410" s="44">
        <f>AVERAGE(J410,L410)</f>
        <v/>
      </c>
      <c r="L410" s="44" t="n">
        <v>0</v>
      </c>
      <c r="M410" s="44">
        <f>AVERAGE(L410,N410)</f>
        <v/>
      </c>
      <c r="N410" s="44" t="n">
        <v>0</v>
      </c>
      <c r="O410" s="44">
        <f>AVERAGE(N410,P410)</f>
        <v/>
      </c>
      <c r="P410" s="44" t="n">
        <v>0</v>
      </c>
      <c r="Q410" s="44">
        <f>AVERAGE(P410,R410)</f>
        <v/>
      </c>
      <c r="R410" s="44" t="n">
        <v>0</v>
      </c>
      <c r="S410" s="44" t="n"/>
      <c r="T410" s="44" t="n"/>
      <c r="U410" s="44" t="n"/>
      <c r="V410" s="44" t="n"/>
      <c r="W410" s="44" t="n"/>
      <c r="X410" s="44" t="n"/>
      <c r="Y410" s="44" t="n"/>
      <c r="Z410" s="44" t="n"/>
      <c r="AA410" s="44" t="n"/>
      <c r="AB410" s="44" t="n"/>
      <c r="AC410" s="44" t="n"/>
      <c r="AD410" s="44" t="n"/>
      <c r="AE410" s="44" t="n"/>
      <c r="AF410" s="44" t="n"/>
      <c r="AG410" s="44" t="n"/>
    </row>
    <row r="411" ht="15.75" customHeight="1" s="157">
      <c r="A411" s="44" t="n"/>
      <c r="B411" s="44" t="inlineStr">
        <is>
          <t>NH</t>
        </is>
      </c>
      <c r="C411" s="44" t="inlineStr">
        <is>
          <t>Generation</t>
        </is>
      </c>
      <c r="D411" s="44" t="inlineStr">
        <is>
          <t>Geothermal</t>
        </is>
      </c>
      <c r="E411" s="44">
        <f>LOOKUP(D411,$U$2:$V$15,$V$2:$V$15)</f>
        <v/>
      </c>
      <c r="F411" s="44" t="n">
        <v>0</v>
      </c>
      <c r="G411" s="44">
        <f>AVERAGE(F411,H411)</f>
        <v/>
      </c>
      <c r="H411" s="44" t="n">
        <v>0</v>
      </c>
      <c r="I411" s="44">
        <f>AVERAGE(H411,J411)</f>
        <v/>
      </c>
      <c r="J411" s="44" t="n">
        <v>0</v>
      </c>
      <c r="K411" s="44">
        <f>AVERAGE(J411,L411)</f>
        <v/>
      </c>
      <c r="L411" s="44" t="n">
        <v>0</v>
      </c>
      <c r="M411" s="44">
        <f>AVERAGE(L411,N411)</f>
        <v/>
      </c>
      <c r="N411" s="44" t="n">
        <v>0</v>
      </c>
      <c r="O411" s="44">
        <f>AVERAGE(N411,P411)</f>
        <v/>
      </c>
      <c r="P411" s="44" t="n">
        <v>0</v>
      </c>
      <c r="Q411" s="44">
        <f>AVERAGE(P411,R411)</f>
        <v/>
      </c>
      <c r="R411" s="44" t="n">
        <v>0</v>
      </c>
      <c r="S411" s="44" t="n"/>
      <c r="T411" s="44" t="n"/>
      <c r="U411" s="44" t="n"/>
      <c r="V411" s="44" t="n"/>
      <c r="W411" s="44" t="n"/>
      <c r="X411" s="44" t="n"/>
      <c r="Y411" s="44" t="n"/>
      <c r="Z411" s="44" t="n"/>
      <c r="AA411" s="44" t="n"/>
      <c r="AB411" s="44" t="n"/>
      <c r="AC411" s="44" t="n"/>
      <c r="AD411" s="44" t="n"/>
      <c r="AE411" s="44" t="n"/>
      <c r="AF411" s="44" t="n"/>
      <c r="AG411" s="44" t="n"/>
    </row>
    <row r="412" ht="15.75" customHeight="1" s="157">
      <c r="A412" s="44" t="n"/>
      <c r="B412" s="44" t="inlineStr">
        <is>
          <t>NH</t>
        </is>
      </c>
      <c r="C412" s="44" t="inlineStr">
        <is>
          <t>Generation</t>
        </is>
      </c>
      <c r="D412" s="44" t="inlineStr">
        <is>
          <t>Hydro</t>
        </is>
      </c>
      <c r="E412" s="44">
        <f>LOOKUP(D412,$U$2:$V$15,$V$2:$V$15)</f>
        <v/>
      </c>
      <c r="F412" s="44" t="n">
        <v>1325892.26</v>
      </c>
      <c r="G412" s="44">
        <f>AVERAGE(F412,H412)</f>
        <v/>
      </c>
      <c r="H412" s="44" t="n">
        <v>1326601.891</v>
      </c>
      <c r="I412" s="44">
        <f>AVERAGE(H412,J412)</f>
        <v/>
      </c>
      <c r="J412" s="44" t="n">
        <v>1326601.891</v>
      </c>
      <c r="K412" s="44">
        <f>AVERAGE(J412,L412)</f>
        <v/>
      </c>
      <c r="L412" s="44" t="n">
        <v>1326601.891</v>
      </c>
      <c r="M412" s="44">
        <f>AVERAGE(L412,N412)</f>
        <v/>
      </c>
      <c r="N412" s="44" t="n">
        <v>1326601.891</v>
      </c>
      <c r="O412" s="44">
        <f>AVERAGE(N412,P412)</f>
        <v/>
      </c>
      <c r="P412" s="44" t="n">
        <v>1326601.891</v>
      </c>
      <c r="Q412" s="44">
        <f>AVERAGE(P412,R412)</f>
        <v/>
      </c>
      <c r="R412" s="44" t="n">
        <v>1326601.891</v>
      </c>
      <c r="S412" s="44" t="n"/>
      <c r="T412" s="44" t="n"/>
      <c r="U412" s="44" t="n"/>
      <c r="V412" s="44" t="n"/>
      <c r="W412" s="44" t="n"/>
      <c r="X412" s="44" t="n"/>
      <c r="Y412" s="44" t="n"/>
      <c r="Z412" s="44" t="n"/>
      <c r="AA412" s="44" t="n"/>
      <c r="AB412" s="44" t="n"/>
      <c r="AC412" s="44" t="n"/>
      <c r="AD412" s="44" t="n"/>
      <c r="AE412" s="44" t="n"/>
      <c r="AF412" s="44" t="n"/>
      <c r="AG412" s="44" t="n"/>
    </row>
    <row r="413" ht="15.75" customHeight="1" s="157">
      <c r="A413" s="44" t="n"/>
      <c r="B413" s="44" t="inlineStr">
        <is>
          <t>NH</t>
        </is>
      </c>
      <c r="C413" s="44" t="inlineStr">
        <is>
          <t>Generation</t>
        </is>
      </c>
      <c r="D413" s="44" t="inlineStr">
        <is>
          <t>Imports</t>
        </is>
      </c>
      <c r="E413" s="44">
        <f>LOOKUP(D413,$U$2:$V$15,$V$2:$V$15)</f>
        <v/>
      </c>
      <c r="F413" s="44" t="n">
        <v>0</v>
      </c>
      <c r="G413" s="44">
        <f>AVERAGE(F413,H413)</f>
        <v/>
      </c>
      <c r="H413" s="44" t="n">
        <v>0</v>
      </c>
      <c r="I413" s="44">
        <f>AVERAGE(H413,J413)</f>
        <v/>
      </c>
      <c r="J413" s="44" t="n">
        <v>0</v>
      </c>
      <c r="K413" s="44">
        <f>AVERAGE(J413,L413)</f>
        <v/>
      </c>
      <c r="L413" s="44" t="n">
        <v>0</v>
      </c>
      <c r="M413" s="44">
        <f>AVERAGE(L413,N413)</f>
        <v/>
      </c>
      <c r="N413" s="44" t="n">
        <v>0</v>
      </c>
      <c r="O413" s="44">
        <f>AVERAGE(N413,P413)</f>
        <v/>
      </c>
      <c r="P413" s="44" t="n">
        <v>0</v>
      </c>
      <c r="Q413" s="44">
        <f>AVERAGE(P413,R413)</f>
        <v/>
      </c>
      <c r="R413" s="44" t="n">
        <v>0</v>
      </c>
      <c r="S413" s="44" t="n"/>
      <c r="T413" s="44" t="n"/>
      <c r="U413" s="44" t="n"/>
      <c r="V413" s="44" t="n"/>
      <c r="W413" s="44" t="n"/>
      <c r="X413" s="44" t="n"/>
      <c r="Y413" s="44" t="n"/>
      <c r="Z413" s="44" t="n"/>
      <c r="AA413" s="44" t="n"/>
      <c r="AB413" s="44" t="n"/>
      <c r="AC413" s="44" t="n"/>
      <c r="AD413" s="44" t="n"/>
      <c r="AE413" s="44" t="n"/>
      <c r="AF413" s="44" t="n"/>
      <c r="AG413" s="44" t="n"/>
    </row>
    <row r="414" ht="15.75" customHeight="1" s="157">
      <c r="A414" s="44" t="n"/>
      <c r="B414" s="44" t="inlineStr">
        <is>
          <t>NH</t>
        </is>
      </c>
      <c r="C414" s="44" t="inlineStr">
        <is>
          <t>Generation</t>
        </is>
      </c>
      <c r="D414" s="44" t="inlineStr">
        <is>
          <t>Land-based Wind</t>
        </is>
      </c>
      <c r="E414" s="44">
        <f>LOOKUP(D414,$U$2:$V$15,$V$2:$V$15)</f>
        <v/>
      </c>
      <c r="F414" s="44" t="n">
        <v>621546.9868</v>
      </c>
      <c r="G414" s="44">
        <f>AVERAGE(F414,H414)</f>
        <v/>
      </c>
      <c r="H414" s="44" t="n">
        <v>799525.5355</v>
      </c>
      <c r="I414" s="44">
        <f>AVERAGE(H414,J414)</f>
        <v/>
      </c>
      <c r="J414" s="44" t="n">
        <v>799525.3236999999</v>
      </c>
      <c r="K414" s="44">
        <f>AVERAGE(J414,L414)</f>
        <v/>
      </c>
      <c r="L414" s="44" t="n">
        <v>833646.0433</v>
      </c>
      <c r="M414" s="44">
        <f>AVERAGE(L414,N414)</f>
        <v/>
      </c>
      <c r="N414" s="44" t="n">
        <v>909197.5048</v>
      </c>
      <c r="O414" s="44">
        <f>AVERAGE(N414,P414)</f>
        <v/>
      </c>
      <c r="P414" s="44" t="n">
        <v>922708.4054</v>
      </c>
      <c r="Q414" s="44">
        <f>AVERAGE(P414,R414)</f>
        <v/>
      </c>
      <c r="R414" s="44" t="n">
        <v>1027917.378</v>
      </c>
      <c r="S414" s="44" t="n"/>
      <c r="T414" s="44" t="n"/>
      <c r="U414" s="44" t="n"/>
      <c r="V414" s="44" t="n"/>
      <c r="W414" s="44" t="n"/>
      <c r="X414" s="44" t="n"/>
      <c r="Y414" s="44" t="n"/>
      <c r="Z414" s="44" t="n"/>
      <c r="AA414" s="44" t="n"/>
      <c r="AB414" s="44" t="n"/>
      <c r="AC414" s="44" t="n"/>
      <c r="AD414" s="44" t="n"/>
      <c r="AE414" s="44" t="n"/>
      <c r="AF414" s="44" t="n"/>
      <c r="AG414" s="44" t="n"/>
    </row>
    <row r="415" ht="15.75" customHeight="1" s="157">
      <c r="A415" s="44" t="n"/>
      <c r="B415" s="44" t="inlineStr">
        <is>
          <t>NH</t>
        </is>
      </c>
      <c r="C415" s="44" t="inlineStr">
        <is>
          <t>Generation</t>
        </is>
      </c>
      <c r="D415" s="44" t="inlineStr">
        <is>
          <t>NG-CC</t>
        </is>
      </c>
      <c r="E415" s="44">
        <f>LOOKUP(D415,$U$2:$V$15,$V$2:$V$15)</f>
        <v/>
      </c>
      <c r="F415" s="44" t="n">
        <v>765008.64</v>
      </c>
      <c r="G415" s="44">
        <f>AVERAGE(F415,H415)</f>
        <v/>
      </c>
      <c r="H415" s="44" t="n">
        <v>1057988.04</v>
      </c>
      <c r="I415" s="44">
        <f>AVERAGE(H415,J415)</f>
        <v/>
      </c>
      <c r="J415" s="44" t="n">
        <v>1124381.738</v>
      </c>
      <c r="K415" s="44">
        <f>AVERAGE(J415,L415)</f>
        <v/>
      </c>
      <c r="L415" s="44" t="n">
        <v>765008.64</v>
      </c>
      <c r="M415" s="44">
        <f>AVERAGE(L415,N415)</f>
        <v/>
      </c>
      <c r="N415" s="44" t="n">
        <v>465603.84</v>
      </c>
      <c r="O415" s="44">
        <f>AVERAGE(N415,P415)</f>
        <v/>
      </c>
      <c r="P415" s="44" t="n">
        <v>431698.8702</v>
      </c>
      <c r="Q415" s="44">
        <f>AVERAGE(P415,R415)</f>
        <v/>
      </c>
      <c r="R415" s="44" t="n">
        <v>291475.2</v>
      </c>
      <c r="S415" s="44" t="n"/>
      <c r="T415" s="44" t="n"/>
      <c r="U415" s="44" t="n"/>
      <c r="V415" s="44" t="n"/>
      <c r="W415" s="44" t="n"/>
      <c r="X415" s="44" t="n"/>
      <c r="Y415" s="44" t="n"/>
      <c r="Z415" s="44" t="n"/>
      <c r="AA415" s="44" t="n"/>
      <c r="AB415" s="44" t="n"/>
      <c r="AC415" s="44" t="n"/>
      <c r="AD415" s="44" t="n"/>
      <c r="AE415" s="44" t="n"/>
      <c r="AF415" s="44" t="n"/>
      <c r="AG415" s="44" t="n"/>
    </row>
    <row r="416" ht="15.75" customHeight="1" s="157">
      <c r="A416" s="44" t="n"/>
      <c r="B416" s="44" t="inlineStr">
        <is>
          <t>NH</t>
        </is>
      </c>
      <c r="C416" s="44" t="inlineStr">
        <is>
          <t>Generation</t>
        </is>
      </c>
      <c r="D416" s="44" t="inlineStr">
        <is>
          <t>NG-CT</t>
        </is>
      </c>
      <c r="E416" s="44">
        <f>LOOKUP(D416,$U$2:$V$15,$V$2:$V$15)</f>
        <v/>
      </c>
      <c r="F416" s="44" t="n">
        <v>0</v>
      </c>
      <c r="G416" s="44">
        <f>AVERAGE(F416,H416)</f>
        <v/>
      </c>
      <c r="H416" s="44" t="n">
        <v>0</v>
      </c>
      <c r="I416" s="44">
        <f>AVERAGE(H416,J416)</f>
        <v/>
      </c>
      <c r="J416" s="44" t="n">
        <v>0</v>
      </c>
      <c r="K416" s="44">
        <f>AVERAGE(J416,L416)</f>
        <v/>
      </c>
      <c r="L416" s="44" t="n">
        <v>0</v>
      </c>
      <c r="M416" s="44">
        <f>AVERAGE(L416,N416)</f>
        <v/>
      </c>
      <c r="N416" s="44" t="n">
        <v>0</v>
      </c>
      <c r="O416" s="44">
        <f>AVERAGE(N416,P416)</f>
        <v/>
      </c>
      <c r="P416" s="44" t="n">
        <v>0</v>
      </c>
      <c r="Q416" s="44">
        <f>AVERAGE(P416,R416)</f>
        <v/>
      </c>
      <c r="R416" s="44" t="n">
        <v>0</v>
      </c>
      <c r="S416" s="44" t="n"/>
      <c r="T416" s="44" t="n"/>
      <c r="U416" s="44" t="n"/>
      <c r="V416" s="44" t="n"/>
      <c r="W416" s="44" t="n"/>
      <c r="X416" s="44" t="n"/>
      <c r="Y416" s="44" t="n"/>
      <c r="Z416" s="44" t="n"/>
      <c r="AA416" s="44" t="n"/>
      <c r="AB416" s="44" t="n"/>
      <c r="AC416" s="44" t="n"/>
      <c r="AD416" s="44" t="n"/>
      <c r="AE416" s="44" t="n"/>
      <c r="AF416" s="44" t="n"/>
      <c r="AG416" s="44" t="n"/>
    </row>
    <row r="417" ht="15.75" customHeight="1" s="157">
      <c r="A417" s="44" t="n"/>
      <c r="B417" s="44" t="inlineStr">
        <is>
          <t>NH</t>
        </is>
      </c>
      <c r="C417" s="44" t="inlineStr">
        <is>
          <t>Generation</t>
        </is>
      </c>
      <c r="D417" s="44" t="inlineStr">
        <is>
          <t>Nuclear</t>
        </is>
      </c>
      <c r="E417" s="44">
        <f>LOOKUP(D417,$U$2:$V$15,$V$2:$V$15)</f>
        <v/>
      </c>
      <c r="F417" s="44" t="n">
        <v>9874255.414000001</v>
      </c>
      <c r="G417" s="44">
        <f>AVERAGE(F417,H417)</f>
        <v/>
      </c>
      <c r="H417" s="44" t="n">
        <v>9874255.414000001</v>
      </c>
      <c r="I417" s="44">
        <f>AVERAGE(H417,J417)</f>
        <v/>
      </c>
      <c r="J417" s="44" t="n">
        <v>9874255.414000001</v>
      </c>
      <c r="K417" s="44">
        <f>AVERAGE(J417,L417)</f>
        <v/>
      </c>
      <c r="L417" s="44" t="n">
        <v>9874255.414000001</v>
      </c>
      <c r="M417" s="44">
        <f>AVERAGE(L417,N417)</f>
        <v/>
      </c>
      <c r="N417" s="44" t="n">
        <v>9874255.414000001</v>
      </c>
      <c r="O417" s="44">
        <f>AVERAGE(N417,P417)</f>
        <v/>
      </c>
      <c r="P417" s="44" t="n">
        <v>9874255.414000001</v>
      </c>
      <c r="Q417" s="44">
        <f>AVERAGE(P417,R417)</f>
        <v/>
      </c>
      <c r="R417" s="44" t="n">
        <v>9874255.414000001</v>
      </c>
      <c r="S417" s="44" t="n"/>
      <c r="T417" s="44" t="n"/>
      <c r="U417" s="44" t="n"/>
      <c r="V417" s="44" t="n"/>
      <c r="W417" s="44" t="n"/>
      <c r="X417" s="44" t="n"/>
      <c r="Y417" s="44" t="n"/>
      <c r="Z417" s="44" t="n"/>
      <c r="AA417" s="44" t="n"/>
      <c r="AB417" s="44" t="n"/>
      <c r="AC417" s="44" t="n"/>
      <c r="AD417" s="44" t="n"/>
      <c r="AE417" s="44" t="n"/>
      <c r="AF417" s="44" t="n"/>
      <c r="AG417" s="44" t="n"/>
    </row>
    <row r="418" ht="15.75" customHeight="1" s="157">
      <c r="A418" s="44" t="n"/>
      <c r="B418" s="44" t="inlineStr">
        <is>
          <t>NH</t>
        </is>
      </c>
      <c r="C418" s="44" t="inlineStr">
        <is>
          <t>Generation</t>
        </is>
      </c>
      <c r="D418" s="44" t="inlineStr">
        <is>
          <t>Offshore Wind</t>
        </is>
      </c>
      <c r="E418" s="44">
        <f>LOOKUP(D418,$U$2:$V$15,$V$2:$V$15)</f>
        <v/>
      </c>
      <c r="F418" s="44" t="n">
        <v>0</v>
      </c>
      <c r="G418" s="44">
        <f>AVERAGE(F418,H418)</f>
        <v/>
      </c>
      <c r="H418" s="44" t="n">
        <v>0</v>
      </c>
      <c r="I418" s="44">
        <f>AVERAGE(H418,J418)</f>
        <v/>
      </c>
      <c r="J418" s="44" t="n">
        <v>0</v>
      </c>
      <c r="K418" s="44">
        <f>AVERAGE(J418,L418)</f>
        <v/>
      </c>
      <c r="L418" s="44" t="n">
        <v>0</v>
      </c>
      <c r="M418" s="44">
        <f>AVERAGE(L418,N418)</f>
        <v/>
      </c>
      <c r="N418" s="44" t="n">
        <v>0</v>
      </c>
      <c r="O418" s="44">
        <f>AVERAGE(N418,P418)</f>
        <v/>
      </c>
      <c r="P418" s="44" t="n">
        <v>0</v>
      </c>
      <c r="Q418" s="44">
        <f>AVERAGE(P418,R418)</f>
        <v/>
      </c>
      <c r="R418" s="44" t="n">
        <v>0</v>
      </c>
      <c r="S418" s="44" t="n"/>
      <c r="T418" s="44" t="n"/>
      <c r="U418" s="44" t="n"/>
      <c r="V418" s="44" t="n"/>
      <c r="W418" s="44" t="n"/>
      <c r="X418" s="44" t="n"/>
      <c r="Y418" s="44" t="n"/>
      <c r="Z418" s="44" t="n"/>
      <c r="AA418" s="44" t="n"/>
      <c r="AB418" s="44" t="n"/>
      <c r="AC418" s="44" t="n"/>
      <c r="AD418" s="44" t="n"/>
      <c r="AE418" s="44" t="n"/>
      <c r="AF418" s="44" t="n"/>
      <c r="AG418" s="44" t="n"/>
    </row>
    <row r="419" ht="15.75" customHeight="1" s="157">
      <c r="A419" s="44" t="n"/>
      <c r="B419" s="44" t="inlineStr">
        <is>
          <t>NH</t>
        </is>
      </c>
      <c r="C419" s="44" t="inlineStr">
        <is>
          <t>Generation</t>
        </is>
      </c>
      <c r="D419" s="44" t="inlineStr">
        <is>
          <t>Oil-Gas-Steam</t>
        </is>
      </c>
      <c r="E419" s="44">
        <f>LOOKUP(D419,$U$2:$V$15,$V$2:$V$15)</f>
        <v/>
      </c>
      <c r="F419" s="44" t="n">
        <v>106183.7645</v>
      </c>
      <c r="G419" s="44">
        <f>AVERAGE(F419,H419)</f>
        <v/>
      </c>
      <c r="H419" s="44" t="n">
        <v>106183.7645</v>
      </c>
      <c r="I419" s="44">
        <f>AVERAGE(H419,J419)</f>
        <v/>
      </c>
      <c r="J419" s="44" t="n">
        <v>106183.7645</v>
      </c>
      <c r="K419" s="44">
        <f>AVERAGE(J419,L419)</f>
        <v/>
      </c>
      <c r="L419" s="44" t="n">
        <v>106183.7645</v>
      </c>
      <c r="M419" s="44">
        <f>AVERAGE(L419,N419)</f>
        <v/>
      </c>
      <c r="N419" s="44" t="n">
        <v>106183.7645</v>
      </c>
      <c r="O419" s="44">
        <f>AVERAGE(N419,P419)</f>
        <v/>
      </c>
      <c r="P419" s="44" t="n">
        <v>106183.7645</v>
      </c>
      <c r="Q419" s="44">
        <f>AVERAGE(P419,R419)</f>
        <v/>
      </c>
      <c r="R419" s="44" t="n">
        <v>106183.7645</v>
      </c>
      <c r="S419" s="44" t="n"/>
      <c r="T419" s="44" t="n"/>
      <c r="U419" s="44" t="n"/>
      <c r="V419" s="44" t="n"/>
      <c r="W419" s="44" t="n"/>
      <c r="X419" s="44" t="n"/>
      <c r="Y419" s="44" t="n"/>
      <c r="Z419" s="44" t="n"/>
      <c r="AA419" s="44" t="n"/>
      <c r="AB419" s="44" t="n"/>
      <c r="AC419" s="44" t="n"/>
      <c r="AD419" s="44" t="n"/>
      <c r="AE419" s="44" t="n"/>
      <c r="AF419" s="44" t="n"/>
      <c r="AG419" s="44" t="n"/>
    </row>
    <row r="420" ht="15.75" customHeight="1" s="157">
      <c r="A420" s="44" t="n"/>
      <c r="B420" s="44" t="inlineStr">
        <is>
          <t>NH</t>
        </is>
      </c>
      <c r="C420" s="44" t="inlineStr">
        <is>
          <t>Generation</t>
        </is>
      </c>
      <c r="D420" s="44" t="inlineStr">
        <is>
          <t>Rooftop PV</t>
        </is>
      </c>
      <c r="E420" s="44">
        <f>LOOKUP(D420,$U$2:$V$15,$V$2:$V$15)</f>
        <v/>
      </c>
      <c r="F420" s="44" t="n">
        <v>106981.3876</v>
      </c>
      <c r="G420" s="44">
        <f>AVERAGE(F420,H420)</f>
        <v/>
      </c>
      <c r="H420" s="44" t="n">
        <v>126678.3488</v>
      </c>
      <c r="I420" s="44">
        <f>AVERAGE(H420,J420)</f>
        <v/>
      </c>
      <c r="J420" s="44" t="n">
        <v>129108.266</v>
      </c>
      <c r="K420" s="44">
        <f>AVERAGE(J420,L420)</f>
        <v/>
      </c>
      <c r="L420" s="44" t="n">
        <v>131080.4633</v>
      </c>
      <c r="M420" s="44">
        <f>AVERAGE(L420,N420)</f>
        <v/>
      </c>
      <c r="N420" s="44" t="n">
        <v>133724.2333</v>
      </c>
      <c r="O420" s="44">
        <f>AVERAGE(N420,P420)</f>
        <v/>
      </c>
      <c r="P420" s="44" t="n">
        <v>137412.2548</v>
      </c>
      <c r="Q420" s="44">
        <f>AVERAGE(P420,R420)</f>
        <v/>
      </c>
      <c r="R420" s="44" t="n">
        <v>142500.9491</v>
      </c>
      <c r="S420" s="44" t="n"/>
      <c r="T420" s="44" t="n"/>
      <c r="U420" s="44" t="n"/>
      <c r="V420" s="44" t="n"/>
      <c r="W420" s="44" t="n"/>
      <c r="X420" s="44" t="n"/>
      <c r="Y420" s="44" t="n"/>
      <c r="Z420" s="44" t="n"/>
      <c r="AA420" s="44" t="n"/>
      <c r="AB420" s="44" t="n"/>
      <c r="AC420" s="44" t="n"/>
      <c r="AD420" s="44" t="n"/>
      <c r="AE420" s="44" t="n"/>
      <c r="AF420" s="44" t="n"/>
      <c r="AG420" s="44" t="n"/>
    </row>
    <row r="421" ht="15.75" customHeight="1" s="157">
      <c r="A421" s="44" t="n"/>
      <c r="B421" s="44" t="inlineStr">
        <is>
          <t>NH</t>
        </is>
      </c>
      <c r="C421" s="44" t="inlineStr">
        <is>
          <t>Generation</t>
        </is>
      </c>
      <c r="D421" s="44" t="inlineStr">
        <is>
          <t>Storage</t>
        </is>
      </c>
      <c r="E421" s="44">
        <f>LOOKUP(D421,$U$2:$V$15,$V$2:$V$15)</f>
        <v/>
      </c>
      <c r="F421" s="44" t="n">
        <v>0</v>
      </c>
      <c r="G421" s="44" t="n">
        <v>0</v>
      </c>
      <c r="H421" s="44" t="n">
        <v>0</v>
      </c>
      <c r="I421" s="44" t="n">
        <v>0</v>
      </c>
      <c r="J421" s="44" t="n">
        <v>0</v>
      </c>
      <c r="K421" s="44" t="n">
        <v>0</v>
      </c>
      <c r="L421" s="44" t="n">
        <v>0</v>
      </c>
      <c r="M421" s="44" t="n">
        <v>0</v>
      </c>
      <c r="N421" s="44" t="n">
        <v>0</v>
      </c>
      <c r="O421" s="44" t="n">
        <v>0</v>
      </c>
      <c r="P421" s="44" t="n">
        <v>0</v>
      </c>
      <c r="Q421" s="44" t="n">
        <v>0</v>
      </c>
      <c r="R421" s="44" t="n">
        <v>0</v>
      </c>
      <c r="S421" s="44" t="n"/>
      <c r="T421" s="44" t="n"/>
      <c r="U421" s="44" t="n"/>
      <c r="V421" s="44" t="n"/>
      <c r="W421" s="44" t="n"/>
      <c r="X421" s="44" t="n"/>
      <c r="Y421" s="44" t="n"/>
      <c r="Z421" s="44" t="n"/>
      <c r="AA421" s="44" t="n"/>
      <c r="AB421" s="44" t="n"/>
      <c r="AC421" s="44" t="n"/>
      <c r="AD421" s="44" t="n"/>
      <c r="AE421" s="44" t="n"/>
      <c r="AF421" s="44" t="n"/>
      <c r="AG421" s="44" t="n"/>
    </row>
    <row r="422" ht="15.75" customHeight="1" s="157">
      <c r="A422" s="44" t="n"/>
      <c r="B422" s="44" t="inlineStr">
        <is>
          <t>NH</t>
        </is>
      </c>
      <c r="C422" s="44" t="inlineStr">
        <is>
          <t>Generation</t>
        </is>
      </c>
      <c r="D422" s="44" t="inlineStr">
        <is>
          <t>Utility PV</t>
        </is>
      </c>
      <c r="E422" s="44">
        <f>LOOKUP(D422,$U$2:$V$15,$V$2:$V$15)</f>
        <v/>
      </c>
      <c r="F422" s="44" t="n">
        <v>11560.54666</v>
      </c>
      <c r="G422" s="44">
        <f>AVERAGE(F422,H422)</f>
        <v/>
      </c>
      <c r="H422" s="44" t="n">
        <v>11560.54666</v>
      </c>
      <c r="I422" s="44">
        <f>AVERAGE(H422,J422)</f>
        <v/>
      </c>
      <c r="J422" s="44" t="n">
        <v>11560.54666</v>
      </c>
      <c r="K422" s="44">
        <f>AVERAGE(J422,L422)</f>
        <v/>
      </c>
      <c r="L422" s="44" t="n">
        <v>11445.76218</v>
      </c>
      <c r="M422" s="44">
        <f>AVERAGE(L422,N422)</f>
        <v/>
      </c>
      <c r="N422" s="44" t="n">
        <v>11331.38895</v>
      </c>
      <c r="O422" s="44">
        <f>AVERAGE(N422,P422)</f>
        <v/>
      </c>
      <c r="P422" s="44" t="n">
        <v>11218.20236</v>
      </c>
      <c r="Q422" s="44">
        <f>AVERAGE(P422,R422)</f>
        <v/>
      </c>
      <c r="R422" s="44" t="n">
        <v>11106.1908</v>
      </c>
      <c r="S422" s="44" t="n"/>
      <c r="T422" s="44" t="n"/>
      <c r="U422" s="44" t="n"/>
      <c r="V422" s="44" t="n"/>
      <c r="W422" s="44" t="n"/>
      <c r="X422" s="44" t="n"/>
      <c r="Y422" s="44" t="n"/>
      <c r="Z422" s="44" t="n"/>
      <c r="AA422" s="44" t="n"/>
      <c r="AB422" s="44" t="n"/>
      <c r="AC422" s="44" t="n"/>
      <c r="AD422" s="44" t="n"/>
      <c r="AE422" s="44" t="n"/>
      <c r="AF422" s="44" t="n"/>
      <c r="AG422" s="44" t="n"/>
    </row>
    <row r="423" ht="15.75" customHeight="1" s="157">
      <c r="A423" s="44" t="n"/>
      <c r="B423" s="44" t="inlineStr">
        <is>
          <t>NJ</t>
        </is>
      </c>
      <c r="C423" s="44" t="inlineStr">
        <is>
          <t>Generation</t>
        </is>
      </c>
      <c r="D423" s="44" t="inlineStr">
        <is>
          <t>Biopower</t>
        </is>
      </c>
      <c r="E423" s="44">
        <f>LOOKUP(D423,$U$2:$V$15,$V$2:$V$15)</f>
        <v/>
      </c>
      <c r="F423" s="44" t="n">
        <v>0</v>
      </c>
      <c r="G423" s="44">
        <f>AVERAGE(F423,H423)</f>
        <v/>
      </c>
      <c r="H423" s="44" t="n">
        <v>0</v>
      </c>
      <c r="I423" s="44">
        <f>AVERAGE(H423,J423)</f>
        <v/>
      </c>
      <c r="J423" s="44" t="n">
        <v>0</v>
      </c>
      <c r="K423" s="44">
        <f>AVERAGE(J423,L423)</f>
        <v/>
      </c>
      <c r="L423" s="44" t="n">
        <v>0</v>
      </c>
      <c r="M423" s="44">
        <f>AVERAGE(L423,N423)</f>
        <v/>
      </c>
      <c r="N423" s="44" t="n">
        <v>0</v>
      </c>
      <c r="O423" s="44">
        <f>AVERAGE(N423,P423)</f>
        <v/>
      </c>
      <c r="P423" s="44" t="n">
        <v>0</v>
      </c>
      <c r="Q423" s="44">
        <f>AVERAGE(P423,R423)</f>
        <v/>
      </c>
      <c r="R423" s="44" t="n">
        <v>0</v>
      </c>
      <c r="S423" s="44" t="n"/>
      <c r="T423" s="44" t="n"/>
      <c r="U423" s="44" t="n"/>
      <c r="V423" s="44" t="n"/>
      <c r="W423" s="44" t="n"/>
      <c r="X423" s="44" t="n"/>
      <c r="Y423" s="44" t="n"/>
      <c r="Z423" s="44" t="n"/>
      <c r="AA423" s="44" t="n"/>
      <c r="AB423" s="44" t="n"/>
      <c r="AC423" s="44" t="n"/>
      <c r="AD423" s="44" t="n"/>
      <c r="AE423" s="44" t="n"/>
      <c r="AF423" s="44" t="n"/>
      <c r="AG423" s="44" t="n"/>
    </row>
    <row r="424" ht="15.75" customHeight="1" s="157">
      <c r="A424" s="44" t="n"/>
      <c r="B424" s="44" t="inlineStr">
        <is>
          <t>NJ</t>
        </is>
      </c>
      <c r="C424" s="44" t="inlineStr">
        <is>
          <t>Generation</t>
        </is>
      </c>
      <c r="D424" s="44" t="inlineStr">
        <is>
          <t>Coal</t>
        </is>
      </c>
      <c r="E424" s="44">
        <f>LOOKUP(D424,$U$2:$V$15,$V$2:$V$15)</f>
        <v/>
      </c>
      <c r="F424" s="44" t="n">
        <v>0</v>
      </c>
      <c r="G424" s="44">
        <f>AVERAGE(F424,H424)</f>
        <v/>
      </c>
      <c r="H424" s="44" t="n">
        <v>0</v>
      </c>
      <c r="I424" s="44">
        <f>AVERAGE(H424,J424)</f>
        <v/>
      </c>
      <c r="J424" s="44" t="n">
        <v>0</v>
      </c>
      <c r="K424" s="44">
        <f>AVERAGE(J424,L424)</f>
        <v/>
      </c>
      <c r="L424" s="44" t="n">
        <v>0</v>
      </c>
      <c r="M424" s="44">
        <f>AVERAGE(L424,N424)</f>
        <v/>
      </c>
      <c r="N424" s="44" t="n">
        <v>0</v>
      </c>
      <c r="O424" s="44">
        <f>AVERAGE(N424,P424)</f>
        <v/>
      </c>
      <c r="P424" s="44" t="n">
        <v>0</v>
      </c>
      <c r="Q424" s="44">
        <f>AVERAGE(P424,R424)</f>
        <v/>
      </c>
      <c r="R424" s="44" t="n">
        <v>0</v>
      </c>
      <c r="S424" s="44" t="n"/>
      <c r="T424" s="44" t="n"/>
      <c r="U424" s="44" t="n"/>
      <c r="V424" s="44" t="n"/>
      <c r="W424" s="44" t="n"/>
      <c r="X424" s="44" t="n"/>
      <c r="Y424" s="44" t="n"/>
      <c r="Z424" s="44" t="n"/>
      <c r="AA424" s="44" t="n"/>
      <c r="AB424" s="44" t="n"/>
      <c r="AC424" s="44" t="n"/>
      <c r="AD424" s="44" t="n"/>
      <c r="AE424" s="44" t="n"/>
      <c r="AF424" s="44" t="n"/>
      <c r="AG424" s="44" t="n"/>
    </row>
    <row r="425" ht="15.75" customHeight="1" s="157">
      <c r="A425" s="44" t="n"/>
      <c r="B425" s="44" t="inlineStr">
        <is>
          <t>NJ</t>
        </is>
      </c>
      <c r="C425" s="44" t="inlineStr">
        <is>
          <t>Generation</t>
        </is>
      </c>
      <c r="D425" s="44" t="inlineStr">
        <is>
          <t>CSP</t>
        </is>
      </c>
      <c r="E425" s="44">
        <f>LOOKUP(D425,$U$2:$V$15,$V$2:$V$15)</f>
        <v/>
      </c>
      <c r="F425" s="44" t="n">
        <v>0</v>
      </c>
      <c r="G425" s="44">
        <f>AVERAGE(F425,H425)</f>
        <v/>
      </c>
      <c r="H425" s="44" t="n">
        <v>0</v>
      </c>
      <c r="I425" s="44">
        <f>AVERAGE(H425,J425)</f>
        <v/>
      </c>
      <c r="J425" s="44" t="n">
        <v>0</v>
      </c>
      <c r="K425" s="44">
        <f>AVERAGE(J425,L425)</f>
        <v/>
      </c>
      <c r="L425" s="44" t="n">
        <v>0</v>
      </c>
      <c r="M425" s="44">
        <f>AVERAGE(L425,N425)</f>
        <v/>
      </c>
      <c r="N425" s="44" t="n">
        <v>0</v>
      </c>
      <c r="O425" s="44">
        <f>AVERAGE(N425,P425)</f>
        <v/>
      </c>
      <c r="P425" s="44" t="n">
        <v>0</v>
      </c>
      <c r="Q425" s="44">
        <f>AVERAGE(P425,R425)</f>
        <v/>
      </c>
      <c r="R425" s="44" t="n">
        <v>0</v>
      </c>
      <c r="S425" s="44" t="n"/>
      <c r="T425" s="44" t="n"/>
      <c r="U425" s="44" t="n"/>
      <c r="V425" s="44" t="n"/>
      <c r="W425" s="44" t="n"/>
      <c r="X425" s="44" t="n"/>
      <c r="Y425" s="44" t="n"/>
      <c r="Z425" s="44" t="n"/>
      <c r="AA425" s="44" t="n"/>
      <c r="AB425" s="44" t="n"/>
      <c r="AC425" s="44" t="n"/>
      <c r="AD425" s="44" t="n"/>
      <c r="AE425" s="44" t="n"/>
      <c r="AF425" s="44" t="n"/>
      <c r="AG425" s="44" t="n"/>
    </row>
    <row r="426" ht="15.75" customHeight="1" s="157">
      <c r="A426" s="44" t="n"/>
      <c r="B426" s="44" t="inlineStr">
        <is>
          <t>NJ</t>
        </is>
      </c>
      <c r="C426" s="44" t="inlineStr">
        <is>
          <t>Generation</t>
        </is>
      </c>
      <c r="D426" s="44" t="inlineStr">
        <is>
          <t>Geothermal</t>
        </is>
      </c>
      <c r="E426" s="44">
        <f>LOOKUP(D426,$U$2:$V$15,$V$2:$V$15)</f>
        <v/>
      </c>
      <c r="F426" s="44" t="n">
        <v>0</v>
      </c>
      <c r="G426" s="44">
        <f>AVERAGE(F426,H426)</f>
        <v/>
      </c>
      <c r="H426" s="44" t="n">
        <v>0</v>
      </c>
      <c r="I426" s="44">
        <f>AVERAGE(H426,J426)</f>
        <v/>
      </c>
      <c r="J426" s="44" t="n">
        <v>0</v>
      </c>
      <c r="K426" s="44">
        <f>AVERAGE(J426,L426)</f>
        <v/>
      </c>
      <c r="L426" s="44" t="n">
        <v>0</v>
      </c>
      <c r="M426" s="44">
        <f>AVERAGE(L426,N426)</f>
        <v/>
      </c>
      <c r="N426" s="44" t="n">
        <v>0</v>
      </c>
      <c r="O426" s="44">
        <f>AVERAGE(N426,P426)</f>
        <v/>
      </c>
      <c r="P426" s="44" t="n">
        <v>0</v>
      </c>
      <c r="Q426" s="44">
        <f>AVERAGE(P426,R426)</f>
        <v/>
      </c>
      <c r="R426" s="44" t="n">
        <v>0</v>
      </c>
      <c r="S426" s="44" t="n"/>
      <c r="T426" s="44" t="n"/>
      <c r="U426" s="44" t="n"/>
      <c r="V426" s="44" t="n"/>
      <c r="W426" s="44" t="n"/>
      <c r="X426" s="44" t="n"/>
      <c r="Y426" s="44" t="n"/>
      <c r="Z426" s="44" t="n"/>
      <c r="AA426" s="44" t="n"/>
      <c r="AB426" s="44" t="n"/>
      <c r="AC426" s="44" t="n"/>
      <c r="AD426" s="44" t="n"/>
      <c r="AE426" s="44" t="n"/>
      <c r="AF426" s="44" t="n"/>
      <c r="AG426" s="44" t="n"/>
    </row>
    <row r="427" ht="15.75" customHeight="1" s="157">
      <c r="A427" s="44" t="n"/>
      <c r="B427" s="44" t="inlineStr">
        <is>
          <t>NJ</t>
        </is>
      </c>
      <c r="C427" s="44" t="inlineStr">
        <is>
          <t>Generation</t>
        </is>
      </c>
      <c r="D427" s="44" t="inlineStr">
        <is>
          <t>Hydro</t>
        </is>
      </c>
      <c r="E427" s="44">
        <f>LOOKUP(D427,$U$2:$V$15,$V$2:$V$15)</f>
        <v/>
      </c>
      <c r="F427" s="44" t="n">
        <v>21338.30021</v>
      </c>
      <c r="G427" s="44">
        <f>AVERAGE(F427,H427)</f>
        <v/>
      </c>
      <c r="H427" s="44" t="n">
        <v>21338.30021</v>
      </c>
      <c r="I427" s="44">
        <f>AVERAGE(H427,J427)</f>
        <v/>
      </c>
      <c r="J427" s="44" t="n">
        <v>21338.30021</v>
      </c>
      <c r="K427" s="44">
        <f>AVERAGE(J427,L427)</f>
        <v/>
      </c>
      <c r="L427" s="44" t="n">
        <v>21338.30021</v>
      </c>
      <c r="M427" s="44">
        <f>AVERAGE(L427,N427)</f>
        <v/>
      </c>
      <c r="N427" s="44" t="n">
        <v>21338.30021</v>
      </c>
      <c r="O427" s="44">
        <f>AVERAGE(N427,P427)</f>
        <v/>
      </c>
      <c r="P427" s="44" t="n">
        <v>21338.30021</v>
      </c>
      <c r="Q427" s="44">
        <f>AVERAGE(P427,R427)</f>
        <v/>
      </c>
      <c r="R427" s="44" t="n">
        <v>21338.30021</v>
      </c>
      <c r="S427" s="44" t="n"/>
      <c r="T427" s="44" t="n"/>
      <c r="U427" s="44" t="n"/>
      <c r="V427" s="44" t="n"/>
      <c r="W427" s="44" t="n"/>
      <c r="X427" s="44" t="n"/>
      <c r="Y427" s="44" t="n"/>
      <c r="Z427" s="44" t="n"/>
      <c r="AA427" s="44" t="n"/>
      <c r="AB427" s="44" t="n"/>
      <c r="AC427" s="44" t="n"/>
      <c r="AD427" s="44" t="n"/>
      <c r="AE427" s="44" t="n"/>
      <c r="AF427" s="44" t="n"/>
      <c r="AG427" s="44" t="n"/>
    </row>
    <row r="428" ht="15.75" customHeight="1" s="157">
      <c r="A428" s="44" t="n"/>
      <c r="B428" s="44" t="inlineStr">
        <is>
          <t>NJ</t>
        </is>
      </c>
      <c r="C428" s="44" t="inlineStr">
        <is>
          <t>Generation</t>
        </is>
      </c>
      <c r="D428" s="44" t="inlineStr">
        <is>
          <t>Imports</t>
        </is>
      </c>
      <c r="E428" s="44">
        <f>LOOKUP(D428,$U$2:$V$15,$V$2:$V$15)</f>
        <v/>
      </c>
      <c r="F428" s="44" t="n">
        <v>0</v>
      </c>
      <c r="G428" s="44">
        <f>AVERAGE(F428,H428)</f>
        <v/>
      </c>
      <c r="H428" s="44" t="n">
        <v>0</v>
      </c>
      <c r="I428" s="44">
        <f>AVERAGE(H428,J428)</f>
        <v/>
      </c>
      <c r="J428" s="44" t="n">
        <v>0</v>
      </c>
      <c r="K428" s="44">
        <f>AVERAGE(J428,L428)</f>
        <v/>
      </c>
      <c r="L428" s="44" t="n">
        <v>0</v>
      </c>
      <c r="M428" s="44">
        <f>AVERAGE(L428,N428)</f>
        <v/>
      </c>
      <c r="N428" s="44" t="n">
        <v>0</v>
      </c>
      <c r="O428" s="44">
        <f>AVERAGE(N428,P428)</f>
        <v/>
      </c>
      <c r="P428" s="44" t="n">
        <v>0</v>
      </c>
      <c r="Q428" s="44">
        <f>AVERAGE(P428,R428)</f>
        <v/>
      </c>
      <c r="R428" s="44" t="n">
        <v>0</v>
      </c>
      <c r="S428" s="44" t="n"/>
      <c r="T428" s="44" t="n"/>
      <c r="U428" s="44" t="n"/>
      <c r="V428" s="44" t="n"/>
      <c r="W428" s="44" t="n"/>
      <c r="X428" s="44" t="n"/>
      <c r="Y428" s="44" t="n"/>
      <c r="Z428" s="44" t="n"/>
      <c r="AA428" s="44" t="n"/>
      <c r="AB428" s="44" t="n"/>
      <c r="AC428" s="44" t="n"/>
      <c r="AD428" s="44" t="n"/>
      <c r="AE428" s="44" t="n"/>
      <c r="AF428" s="44" t="n"/>
      <c r="AG428" s="44" t="n"/>
    </row>
    <row r="429" ht="15.75" customHeight="1" s="157">
      <c r="A429" s="44" t="n"/>
      <c r="B429" s="44" t="inlineStr">
        <is>
          <t>NJ</t>
        </is>
      </c>
      <c r="C429" s="44" t="inlineStr">
        <is>
          <t>Generation</t>
        </is>
      </c>
      <c r="D429" s="44" t="inlineStr">
        <is>
          <t>Land-based Wind</t>
        </is>
      </c>
      <c r="E429" s="44">
        <f>LOOKUP(D429,$U$2:$V$15,$V$2:$V$15)</f>
        <v/>
      </c>
      <c r="F429" s="44" t="n">
        <v>20087.1924</v>
      </c>
      <c r="G429" s="44">
        <f>AVERAGE(F429,H429)</f>
        <v/>
      </c>
      <c r="H429" s="44" t="n">
        <v>20087.1924</v>
      </c>
      <c r="I429" s="44">
        <f>AVERAGE(H429,J429)</f>
        <v/>
      </c>
      <c r="J429" s="44" t="n">
        <v>20087.1924</v>
      </c>
      <c r="K429" s="44">
        <f>AVERAGE(J429,L429)</f>
        <v/>
      </c>
      <c r="L429" s="44" t="n">
        <v>20087.1924</v>
      </c>
      <c r="M429" s="44">
        <f>AVERAGE(L429,N429)</f>
        <v/>
      </c>
      <c r="N429" s="44" t="n">
        <v>20087.1924</v>
      </c>
      <c r="O429" s="44">
        <f>AVERAGE(N429,P429)</f>
        <v/>
      </c>
      <c r="P429" s="44" t="n">
        <v>20087.1924</v>
      </c>
      <c r="Q429" s="44">
        <f>AVERAGE(P429,R429)</f>
        <v/>
      </c>
      <c r="R429" s="44" t="n">
        <v>20087.1924</v>
      </c>
      <c r="S429" s="44" t="n"/>
      <c r="T429" s="44" t="n"/>
      <c r="U429" s="44" t="n"/>
      <c r="V429" s="44" t="n"/>
      <c r="W429" s="44" t="n"/>
      <c r="X429" s="44" t="n"/>
      <c r="Y429" s="44" t="n"/>
      <c r="Z429" s="44" t="n"/>
      <c r="AA429" s="44" t="n"/>
      <c r="AB429" s="44" t="n"/>
      <c r="AC429" s="44" t="n"/>
      <c r="AD429" s="44" t="n"/>
      <c r="AE429" s="44" t="n"/>
      <c r="AF429" s="44" t="n"/>
      <c r="AG429" s="44" t="n"/>
    </row>
    <row r="430" ht="15.75" customHeight="1" s="157">
      <c r="A430" s="44" t="n"/>
      <c r="B430" s="44" t="inlineStr">
        <is>
          <t>NJ</t>
        </is>
      </c>
      <c r="C430" s="44" t="inlineStr">
        <is>
          <t>Generation</t>
        </is>
      </c>
      <c r="D430" s="44" t="inlineStr">
        <is>
          <t>NG-CC</t>
        </is>
      </c>
      <c r="E430" s="44">
        <f>LOOKUP(D430,$U$2:$V$15,$V$2:$V$15)</f>
        <v/>
      </c>
      <c r="F430" s="44" t="n">
        <v>42258073.25</v>
      </c>
      <c r="G430" s="44">
        <f>AVERAGE(F430,H430)</f>
        <v/>
      </c>
      <c r="H430" s="44" t="n">
        <v>47369480.73</v>
      </c>
      <c r="I430" s="44">
        <f>AVERAGE(H430,J430)</f>
        <v/>
      </c>
      <c r="J430" s="44" t="n">
        <v>45204654.8</v>
      </c>
      <c r="K430" s="44">
        <f>AVERAGE(J430,L430)</f>
        <v/>
      </c>
      <c r="L430" s="44" t="n">
        <v>37773996.23</v>
      </c>
      <c r="M430" s="44">
        <f>AVERAGE(L430,N430)</f>
        <v/>
      </c>
      <c r="N430" s="44" t="n">
        <v>36374160.63</v>
      </c>
      <c r="O430" s="44">
        <f>AVERAGE(N430,P430)</f>
        <v/>
      </c>
      <c r="P430" s="44" t="n">
        <v>35373809.43</v>
      </c>
      <c r="Q430" s="44">
        <f>AVERAGE(P430,R430)</f>
        <v/>
      </c>
      <c r="R430" s="44" t="n">
        <v>34020569.03</v>
      </c>
      <c r="S430" s="44" t="n"/>
      <c r="T430" s="44" t="n"/>
      <c r="U430" s="44" t="n"/>
      <c r="V430" s="44" t="n"/>
      <c r="W430" s="44" t="n"/>
      <c r="X430" s="44" t="n"/>
      <c r="Y430" s="44" t="n"/>
      <c r="Z430" s="44" t="n"/>
      <c r="AA430" s="44" t="n"/>
      <c r="AB430" s="44" t="n"/>
      <c r="AC430" s="44" t="n"/>
      <c r="AD430" s="44" t="n"/>
      <c r="AE430" s="44" t="n"/>
      <c r="AF430" s="44" t="n"/>
      <c r="AG430" s="44" t="n"/>
    </row>
    <row r="431" ht="15.75" customHeight="1" s="157">
      <c r="A431" s="44" t="n"/>
      <c r="B431" s="44" t="inlineStr">
        <is>
          <t>NJ</t>
        </is>
      </c>
      <c r="C431" s="44" t="inlineStr">
        <is>
          <t>Generation</t>
        </is>
      </c>
      <c r="D431" s="44" t="inlineStr">
        <is>
          <t>NG-CT</t>
        </is>
      </c>
      <c r="E431" s="44">
        <f>LOOKUP(D431,$U$2:$V$15,$V$2:$V$15)</f>
        <v/>
      </c>
      <c r="F431" s="44" t="n">
        <v>77014.12</v>
      </c>
      <c r="G431" s="44">
        <f>AVERAGE(F431,H431)</f>
        <v/>
      </c>
      <c r="H431" s="44" t="n">
        <v>77014.12</v>
      </c>
      <c r="I431" s="44">
        <f>AVERAGE(H431,J431)</f>
        <v/>
      </c>
      <c r="J431" s="44" t="n">
        <v>73560.92</v>
      </c>
      <c r="K431" s="44">
        <f>AVERAGE(J431,L431)</f>
        <v/>
      </c>
      <c r="L431" s="44" t="n">
        <v>67837.92</v>
      </c>
      <c r="M431" s="44">
        <f>AVERAGE(L431,N431)</f>
        <v/>
      </c>
      <c r="N431" s="44" t="n">
        <v>67837.92</v>
      </c>
      <c r="O431" s="44">
        <f>AVERAGE(N431,P431)</f>
        <v/>
      </c>
      <c r="P431" s="44" t="n">
        <v>67837.92</v>
      </c>
      <c r="Q431" s="44">
        <f>AVERAGE(P431,R431)</f>
        <v/>
      </c>
      <c r="R431" s="44" t="n">
        <v>65296.52</v>
      </c>
      <c r="S431" s="44" t="n"/>
      <c r="T431" s="44" t="n"/>
      <c r="U431" s="44" t="n"/>
      <c r="V431" s="44" t="n"/>
      <c r="W431" s="44" t="n"/>
      <c r="X431" s="44" t="n"/>
      <c r="Y431" s="44" t="n"/>
      <c r="Z431" s="44" t="n"/>
      <c r="AA431" s="44" t="n"/>
      <c r="AB431" s="44" t="n"/>
      <c r="AC431" s="44" t="n"/>
      <c r="AD431" s="44" t="n"/>
      <c r="AE431" s="44" t="n"/>
      <c r="AF431" s="44" t="n"/>
      <c r="AG431" s="44" t="n"/>
    </row>
    <row r="432" ht="15.75" customHeight="1" s="157">
      <c r="A432" s="44" t="n"/>
      <c r="B432" s="44" t="inlineStr">
        <is>
          <t>NJ</t>
        </is>
      </c>
      <c r="C432" s="44" t="inlineStr">
        <is>
          <t>Generation</t>
        </is>
      </c>
      <c r="D432" s="44" t="inlineStr">
        <is>
          <t>Nuclear</t>
        </is>
      </c>
      <c r="E432" s="44">
        <f>LOOKUP(D432,$U$2:$V$15,$V$2:$V$15)</f>
        <v/>
      </c>
      <c r="F432" s="44" t="n">
        <v>27811708.75</v>
      </c>
      <c r="G432" s="44">
        <f>AVERAGE(F432,H432)</f>
        <v/>
      </c>
      <c r="H432" s="44" t="n">
        <v>27811708.75</v>
      </c>
      <c r="I432" s="44">
        <f>AVERAGE(H432,J432)</f>
        <v/>
      </c>
      <c r="J432" s="44" t="n">
        <v>27811708.75</v>
      </c>
      <c r="K432" s="44">
        <f>AVERAGE(J432,L432)</f>
        <v/>
      </c>
      <c r="L432" s="44" t="n">
        <v>27811708.75</v>
      </c>
      <c r="M432" s="44">
        <f>AVERAGE(L432,N432)</f>
        <v/>
      </c>
      <c r="N432" s="44" t="n">
        <v>27811708.75</v>
      </c>
      <c r="O432" s="44">
        <f>AVERAGE(N432,P432)</f>
        <v/>
      </c>
      <c r="P432" s="44" t="n">
        <v>27811708.75</v>
      </c>
      <c r="Q432" s="44">
        <f>AVERAGE(P432,R432)</f>
        <v/>
      </c>
      <c r="R432" s="44" t="n">
        <v>27811708.75</v>
      </c>
      <c r="S432" s="44" t="n"/>
      <c r="T432" s="44" t="n"/>
      <c r="U432" s="44" t="n"/>
      <c r="V432" s="44" t="n"/>
      <c r="W432" s="44" t="n"/>
      <c r="X432" s="44" t="n"/>
      <c r="Y432" s="44" t="n"/>
      <c r="Z432" s="44" t="n"/>
      <c r="AA432" s="44" t="n"/>
      <c r="AB432" s="44" t="n"/>
      <c r="AC432" s="44" t="n"/>
      <c r="AD432" s="44" t="n"/>
      <c r="AE432" s="44" t="n"/>
      <c r="AF432" s="44" t="n"/>
      <c r="AG432" s="44" t="n"/>
    </row>
    <row r="433" ht="15.75" customHeight="1" s="157">
      <c r="A433" s="44" t="n"/>
      <c r="B433" s="44" t="inlineStr">
        <is>
          <t>NJ</t>
        </is>
      </c>
      <c r="C433" s="44" t="inlineStr">
        <is>
          <t>Generation</t>
        </is>
      </c>
      <c r="D433" s="44" t="inlineStr">
        <is>
          <t>Offshore Wind</t>
        </is>
      </c>
      <c r="E433" s="44">
        <f>LOOKUP(D433,$U$2:$V$15,$V$2:$V$15)</f>
        <v/>
      </c>
      <c r="F433" s="44" t="n">
        <v>0</v>
      </c>
      <c r="G433" s="44">
        <f>AVERAGE(F433,H433)</f>
        <v/>
      </c>
      <c r="H433" s="44" t="n">
        <v>0</v>
      </c>
      <c r="I433" s="44">
        <f>AVERAGE(H433,J433)</f>
        <v/>
      </c>
      <c r="J433" s="44" t="n">
        <v>0</v>
      </c>
      <c r="K433" s="44">
        <f>AVERAGE(J433,L433)</f>
        <v/>
      </c>
      <c r="L433" s="44" t="n">
        <v>4232874.328</v>
      </c>
      <c r="M433" s="44">
        <f>AVERAGE(L433,N433)</f>
        <v/>
      </c>
      <c r="N433" s="44" t="n">
        <v>4232874.328</v>
      </c>
      <c r="O433" s="44">
        <f>AVERAGE(N433,P433)</f>
        <v/>
      </c>
      <c r="P433" s="44" t="n">
        <v>8897055.41</v>
      </c>
      <c r="Q433" s="44">
        <f>AVERAGE(P433,R433)</f>
        <v/>
      </c>
      <c r="R433" s="44" t="n">
        <v>13531141.98</v>
      </c>
      <c r="S433" s="44" t="n"/>
      <c r="T433" s="44" t="n"/>
      <c r="U433" s="44" t="n"/>
      <c r="V433" s="44" t="n"/>
      <c r="W433" s="44" t="n"/>
      <c r="X433" s="44" t="n"/>
      <c r="Y433" s="44" t="n"/>
      <c r="Z433" s="44" t="n"/>
      <c r="AA433" s="44" t="n"/>
      <c r="AB433" s="44" t="n"/>
      <c r="AC433" s="44" t="n"/>
      <c r="AD433" s="44" t="n"/>
      <c r="AE433" s="44" t="n"/>
      <c r="AF433" s="44" t="n"/>
      <c r="AG433" s="44" t="n"/>
    </row>
    <row r="434" ht="15.75" customHeight="1" s="157">
      <c r="A434" s="44" t="n"/>
      <c r="B434" s="44" t="inlineStr">
        <is>
          <t>NJ</t>
        </is>
      </c>
      <c r="C434" s="44" t="inlineStr">
        <is>
          <t>Generation</t>
        </is>
      </c>
      <c r="D434" s="44" t="inlineStr">
        <is>
          <t>Oil-Gas-Steam</t>
        </is>
      </c>
      <c r="E434" s="44">
        <f>LOOKUP(D434,$U$2:$V$15,$V$2:$V$15)</f>
        <v/>
      </c>
      <c r="F434" s="44" t="n">
        <v>806447.3837</v>
      </c>
      <c r="G434" s="44">
        <f>AVERAGE(F434,H434)</f>
        <v/>
      </c>
      <c r="H434" s="44" t="n">
        <v>776239.9334</v>
      </c>
      <c r="I434" s="44">
        <f>AVERAGE(H434,J434)</f>
        <v/>
      </c>
      <c r="J434" s="44" t="n">
        <v>776239.9334</v>
      </c>
      <c r="K434" s="44">
        <f>AVERAGE(J434,L434)</f>
        <v/>
      </c>
      <c r="L434" s="44" t="n">
        <v>752897.8128</v>
      </c>
      <c r="M434" s="44">
        <f>AVERAGE(L434,N434)</f>
        <v/>
      </c>
      <c r="N434" s="44" t="n">
        <v>752897.8128</v>
      </c>
      <c r="O434" s="44">
        <f>AVERAGE(N434,P434)</f>
        <v/>
      </c>
      <c r="P434" s="44" t="n">
        <v>752897.8128</v>
      </c>
      <c r="Q434" s="44">
        <f>AVERAGE(P434,R434)</f>
        <v/>
      </c>
      <c r="R434" s="44" t="n">
        <v>752897.8128</v>
      </c>
      <c r="S434" s="44" t="n"/>
      <c r="T434" s="44" t="n"/>
      <c r="U434" s="44" t="n"/>
      <c r="V434" s="44" t="n"/>
      <c r="W434" s="44" t="n"/>
      <c r="X434" s="44" t="n"/>
      <c r="Y434" s="44" t="n"/>
      <c r="Z434" s="44" t="n"/>
      <c r="AA434" s="44" t="n"/>
      <c r="AB434" s="44" t="n"/>
      <c r="AC434" s="44" t="n"/>
      <c r="AD434" s="44" t="n"/>
      <c r="AE434" s="44" t="n"/>
      <c r="AF434" s="44" t="n"/>
      <c r="AG434" s="44" t="n"/>
    </row>
    <row r="435" ht="15.75" customHeight="1" s="157">
      <c r="A435" s="44" t="n"/>
      <c r="B435" s="44" t="inlineStr">
        <is>
          <t>NJ</t>
        </is>
      </c>
      <c r="C435" s="44" t="inlineStr">
        <is>
          <t>Generation</t>
        </is>
      </c>
      <c r="D435" s="44" t="inlineStr">
        <is>
          <t>Rooftop PV</t>
        </is>
      </c>
      <c r="E435" s="44">
        <f>LOOKUP(D435,$U$2:$V$15,$V$2:$V$15)</f>
        <v/>
      </c>
      <c r="F435" s="44" t="n">
        <v>2804769.728</v>
      </c>
      <c r="G435" s="44">
        <f>AVERAGE(F435,H435)</f>
        <v/>
      </c>
      <c r="H435" s="44" t="n">
        <v>3226899.702</v>
      </c>
      <c r="I435" s="44">
        <f>AVERAGE(H435,J435)</f>
        <v/>
      </c>
      <c r="J435" s="44" t="n">
        <v>3526319.038</v>
      </c>
      <c r="K435" s="44">
        <f>AVERAGE(J435,L435)</f>
        <v/>
      </c>
      <c r="L435" s="44" t="n">
        <v>3744637.881</v>
      </c>
      <c r="M435" s="44">
        <f>AVERAGE(L435,N435)</f>
        <v/>
      </c>
      <c r="N435" s="44" t="n">
        <v>4005456.154</v>
      </c>
      <c r="O435" s="44">
        <f>AVERAGE(N435,P435)</f>
        <v/>
      </c>
      <c r="P435" s="44" t="n">
        <v>4305903.076</v>
      </c>
      <c r="Q435" s="44">
        <f>AVERAGE(P435,R435)</f>
        <v/>
      </c>
      <c r="R435" s="44" t="n">
        <v>4723577.59</v>
      </c>
      <c r="S435" s="44" t="n"/>
      <c r="T435" s="44" t="n"/>
      <c r="U435" s="44" t="n"/>
      <c r="V435" s="44" t="n"/>
      <c r="W435" s="44" t="n"/>
      <c r="X435" s="44" t="n"/>
      <c r="Y435" s="44" t="n"/>
      <c r="Z435" s="44" t="n"/>
      <c r="AA435" s="44" t="n"/>
      <c r="AB435" s="44" t="n"/>
      <c r="AC435" s="44" t="n"/>
      <c r="AD435" s="44" t="n"/>
      <c r="AE435" s="44" t="n"/>
      <c r="AF435" s="44" t="n"/>
      <c r="AG435" s="44" t="n"/>
    </row>
    <row r="436" ht="15.75" customHeight="1" s="157">
      <c r="A436" s="44" t="n"/>
      <c r="B436" s="44" t="inlineStr">
        <is>
          <t>NJ</t>
        </is>
      </c>
      <c r="C436" s="44" t="inlineStr">
        <is>
          <t>Generation</t>
        </is>
      </c>
      <c r="D436" s="44" t="inlineStr">
        <is>
          <t>Storage</t>
        </is>
      </c>
      <c r="E436" s="44">
        <f>LOOKUP(D436,$U$2:$V$15,$V$2:$V$15)</f>
        <v/>
      </c>
      <c r="F436" s="44" t="n">
        <v>0</v>
      </c>
      <c r="G436" s="44" t="n">
        <v>0</v>
      </c>
      <c r="H436" s="44" t="n">
        <v>0</v>
      </c>
      <c r="I436" s="44" t="n">
        <v>0</v>
      </c>
      <c r="J436" s="44" t="n">
        <v>0</v>
      </c>
      <c r="K436" s="44" t="n">
        <v>0</v>
      </c>
      <c r="L436" s="44" t="n">
        <v>0</v>
      </c>
      <c r="M436" s="44" t="n">
        <v>0</v>
      </c>
      <c r="N436" s="44" t="n">
        <v>0</v>
      </c>
      <c r="O436" s="44" t="n">
        <v>0</v>
      </c>
      <c r="P436" s="44" t="n">
        <v>0</v>
      </c>
      <c r="Q436" s="44" t="n">
        <v>0</v>
      </c>
      <c r="R436" s="44" t="n">
        <v>0</v>
      </c>
      <c r="S436" s="44" t="n"/>
      <c r="T436" s="44" t="n"/>
      <c r="U436" s="44" t="n"/>
      <c r="V436" s="44" t="n"/>
      <c r="W436" s="44" t="n"/>
      <c r="X436" s="44" t="n"/>
      <c r="Y436" s="44" t="n"/>
      <c r="Z436" s="44" t="n"/>
      <c r="AA436" s="44" t="n"/>
      <c r="AB436" s="44" t="n"/>
      <c r="AC436" s="44" t="n"/>
      <c r="AD436" s="44" t="n"/>
      <c r="AE436" s="44" t="n"/>
      <c r="AF436" s="44" t="n"/>
      <c r="AG436" s="44" t="n"/>
    </row>
    <row r="437" ht="15.75" customHeight="1" s="157">
      <c r="A437" s="44" t="n"/>
      <c r="B437" s="44" t="inlineStr">
        <is>
          <t>NJ</t>
        </is>
      </c>
      <c r="C437" s="44" t="inlineStr">
        <is>
          <t>Generation</t>
        </is>
      </c>
      <c r="D437" s="44" t="inlineStr">
        <is>
          <t>Utility PV</t>
        </is>
      </c>
      <c r="E437" s="44">
        <f>LOOKUP(D437,$U$2:$V$15,$V$2:$V$15)</f>
        <v/>
      </c>
      <c r="F437" s="44" t="n">
        <v>1193008.669</v>
      </c>
      <c r="G437" s="44">
        <f>AVERAGE(F437,H437)</f>
        <v/>
      </c>
      <c r="H437" s="44" t="n">
        <v>1815014.927</v>
      </c>
      <c r="I437" s="44">
        <f>AVERAGE(H437,J437)</f>
        <v/>
      </c>
      <c r="J437" s="44" t="n">
        <v>1802344.661</v>
      </c>
      <c r="K437" s="44">
        <f>AVERAGE(J437,L437)</f>
        <v/>
      </c>
      <c r="L437" s="44" t="n">
        <v>1784350.331</v>
      </c>
      <c r="M437" s="44">
        <f>AVERAGE(L437,N437)</f>
        <v/>
      </c>
      <c r="N437" s="44" t="n">
        <v>1766584.584</v>
      </c>
      <c r="O437" s="44">
        <f>AVERAGE(N437,P437)</f>
        <v/>
      </c>
      <c r="P437" s="44" t="n">
        <v>1748941.509</v>
      </c>
      <c r="Q437" s="44">
        <f>AVERAGE(P437,R437)</f>
        <v/>
      </c>
      <c r="R437" s="44" t="n">
        <v>1731483.41</v>
      </c>
      <c r="S437" s="44" t="n"/>
      <c r="T437" s="44" t="n"/>
      <c r="U437" s="44" t="n"/>
      <c r="V437" s="44" t="n"/>
      <c r="W437" s="44" t="n"/>
      <c r="X437" s="44" t="n"/>
      <c r="Y437" s="44" t="n"/>
      <c r="Z437" s="44" t="n"/>
      <c r="AA437" s="44" t="n"/>
      <c r="AB437" s="44" t="n"/>
      <c r="AC437" s="44" t="n"/>
      <c r="AD437" s="44" t="n"/>
      <c r="AE437" s="44" t="n"/>
      <c r="AF437" s="44" t="n"/>
      <c r="AG437" s="44" t="n"/>
    </row>
    <row r="438" ht="15.75" customHeight="1" s="157">
      <c r="A438" s="44" t="n"/>
      <c r="B438" s="44" t="inlineStr">
        <is>
          <t>NM</t>
        </is>
      </c>
      <c r="C438" s="44" t="inlineStr">
        <is>
          <t>Generation</t>
        </is>
      </c>
      <c r="D438" s="44" t="inlineStr">
        <is>
          <t>Biopower</t>
        </is>
      </c>
      <c r="E438" s="44">
        <f>LOOKUP(D438,$U$2:$V$15,$V$2:$V$15)</f>
        <v/>
      </c>
      <c r="F438" s="44" t="n">
        <v>0</v>
      </c>
      <c r="G438" s="44">
        <f>AVERAGE(F438,H438)</f>
        <v/>
      </c>
      <c r="H438" s="44" t="n">
        <v>0</v>
      </c>
      <c r="I438" s="44">
        <f>AVERAGE(H438,J438)</f>
        <v/>
      </c>
      <c r="J438" s="44" t="n">
        <v>0</v>
      </c>
      <c r="K438" s="44">
        <f>AVERAGE(J438,L438)</f>
        <v/>
      </c>
      <c r="L438" s="44" t="n">
        <v>0</v>
      </c>
      <c r="M438" s="44">
        <f>AVERAGE(L438,N438)</f>
        <v/>
      </c>
      <c r="N438" s="44" t="n">
        <v>0</v>
      </c>
      <c r="O438" s="44">
        <f>AVERAGE(N438,P438)</f>
        <v/>
      </c>
      <c r="P438" s="44" t="n">
        <v>0</v>
      </c>
      <c r="Q438" s="44">
        <f>AVERAGE(P438,R438)</f>
        <v/>
      </c>
      <c r="R438" s="44" t="n">
        <v>0</v>
      </c>
      <c r="S438" s="44" t="n"/>
      <c r="T438" s="44" t="n"/>
      <c r="U438" s="44" t="n"/>
      <c r="V438" s="44" t="n"/>
      <c r="W438" s="44" t="n"/>
      <c r="X438" s="44" t="n"/>
      <c r="Y438" s="44" t="n"/>
      <c r="Z438" s="44" t="n"/>
      <c r="AA438" s="44" t="n"/>
      <c r="AB438" s="44" t="n"/>
      <c r="AC438" s="44" t="n"/>
      <c r="AD438" s="44" t="n"/>
      <c r="AE438" s="44" t="n"/>
      <c r="AF438" s="44" t="n"/>
      <c r="AG438" s="44" t="n"/>
    </row>
    <row r="439" ht="15.75" customHeight="1" s="157">
      <c r="A439" s="44" t="n"/>
      <c r="B439" s="44" t="inlineStr">
        <is>
          <t>NM</t>
        </is>
      </c>
      <c r="C439" s="44" t="inlineStr">
        <is>
          <t>Generation</t>
        </is>
      </c>
      <c r="D439" s="44" t="inlineStr">
        <is>
          <t>Coal</t>
        </is>
      </c>
      <c r="E439" s="44">
        <f>LOOKUP(D439,$U$2:$V$15,$V$2:$V$15)</f>
        <v/>
      </c>
      <c r="F439" s="44" t="n">
        <v>19520083.02</v>
      </c>
      <c r="G439" s="44">
        <f>AVERAGE(F439,H439)</f>
        <v/>
      </c>
      <c r="H439" s="44" t="n">
        <v>19520083.02</v>
      </c>
      <c r="I439" s="44">
        <f>AVERAGE(H439,J439)</f>
        <v/>
      </c>
      <c r="J439" s="44" t="n">
        <v>19520083.02</v>
      </c>
      <c r="K439" s="44">
        <f>AVERAGE(J439,L439)</f>
        <v/>
      </c>
      <c r="L439" s="44" t="n">
        <v>19520083.02</v>
      </c>
      <c r="M439" s="44">
        <f>AVERAGE(L439,N439)</f>
        <v/>
      </c>
      <c r="N439" s="44" t="n">
        <v>19520083.02</v>
      </c>
      <c r="O439" s="44">
        <f>AVERAGE(N439,P439)</f>
        <v/>
      </c>
      <c r="P439" s="44" t="n">
        <v>19520083.02</v>
      </c>
      <c r="Q439" s="44">
        <f>AVERAGE(P439,R439)</f>
        <v/>
      </c>
      <c r="R439" s="44" t="n">
        <v>19520083.02</v>
      </c>
      <c r="S439" s="44" t="n"/>
      <c r="T439" s="44" t="n"/>
      <c r="U439" s="44" t="n"/>
      <c r="V439" s="44" t="n"/>
      <c r="W439" s="44" t="n"/>
      <c r="X439" s="44" t="n"/>
      <c r="Y439" s="44" t="n"/>
      <c r="Z439" s="44" t="n"/>
      <c r="AA439" s="44" t="n"/>
      <c r="AB439" s="44" t="n"/>
      <c r="AC439" s="44" t="n"/>
      <c r="AD439" s="44" t="n"/>
      <c r="AE439" s="44" t="n"/>
      <c r="AF439" s="44" t="n"/>
      <c r="AG439" s="44" t="n"/>
    </row>
    <row r="440" ht="15.75" customHeight="1" s="157">
      <c r="A440" s="44" t="n"/>
      <c r="B440" s="44" t="inlineStr">
        <is>
          <t>NM</t>
        </is>
      </c>
      <c r="C440" s="44" t="inlineStr">
        <is>
          <t>Generation</t>
        </is>
      </c>
      <c r="D440" s="44" t="inlineStr">
        <is>
          <t>CSP</t>
        </is>
      </c>
      <c r="E440" s="44">
        <f>LOOKUP(D440,$U$2:$V$15,$V$2:$V$15)</f>
        <v/>
      </c>
      <c r="F440" s="44" t="n">
        <v>0</v>
      </c>
      <c r="G440" s="44">
        <f>AVERAGE(F440,H440)</f>
        <v/>
      </c>
      <c r="H440" s="44" t="n">
        <v>0</v>
      </c>
      <c r="I440" s="44">
        <f>AVERAGE(H440,J440)</f>
        <v/>
      </c>
      <c r="J440" s="44" t="n">
        <v>0</v>
      </c>
      <c r="K440" s="44">
        <f>AVERAGE(J440,L440)</f>
        <v/>
      </c>
      <c r="L440" s="44" t="n">
        <v>0</v>
      </c>
      <c r="M440" s="44">
        <f>AVERAGE(L440,N440)</f>
        <v/>
      </c>
      <c r="N440" s="44" t="n">
        <v>0</v>
      </c>
      <c r="O440" s="44">
        <f>AVERAGE(N440,P440)</f>
        <v/>
      </c>
      <c r="P440" s="44" t="n">
        <v>0</v>
      </c>
      <c r="Q440" s="44">
        <f>AVERAGE(P440,R440)</f>
        <v/>
      </c>
      <c r="R440" s="44" t="n">
        <v>0</v>
      </c>
      <c r="S440" s="44" t="n"/>
      <c r="T440" s="44" t="n"/>
      <c r="U440" s="44" t="n"/>
      <c r="V440" s="44" t="n"/>
      <c r="W440" s="44" t="n"/>
      <c r="X440" s="44" t="n"/>
      <c r="Y440" s="44" t="n"/>
      <c r="Z440" s="44" t="n"/>
      <c r="AA440" s="44" t="n"/>
      <c r="AB440" s="44" t="n"/>
      <c r="AC440" s="44" t="n"/>
      <c r="AD440" s="44" t="n"/>
      <c r="AE440" s="44" t="n"/>
      <c r="AF440" s="44" t="n"/>
      <c r="AG440" s="44" t="n"/>
    </row>
    <row r="441" ht="15.75" customHeight="1" s="157">
      <c r="A441" s="44" t="n"/>
      <c r="B441" s="44" t="inlineStr">
        <is>
          <t>NM</t>
        </is>
      </c>
      <c r="C441" s="44" t="inlineStr">
        <is>
          <t>Generation</t>
        </is>
      </c>
      <c r="D441" s="44" t="inlineStr">
        <is>
          <t>Geothermal</t>
        </is>
      </c>
      <c r="E441" s="44">
        <f>LOOKUP(D441,$U$2:$V$15,$V$2:$V$15)</f>
        <v/>
      </c>
      <c r="F441" s="44" t="n">
        <v>0</v>
      </c>
      <c r="G441" s="44">
        <f>AVERAGE(F441,H441)</f>
        <v/>
      </c>
      <c r="H441" s="44" t="n">
        <v>0</v>
      </c>
      <c r="I441" s="44">
        <f>AVERAGE(H441,J441)</f>
        <v/>
      </c>
      <c r="J441" s="44" t="n">
        <v>0</v>
      </c>
      <c r="K441" s="44">
        <f>AVERAGE(J441,L441)</f>
        <v/>
      </c>
      <c r="L441" s="44" t="n">
        <v>0</v>
      </c>
      <c r="M441" s="44">
        <f>AVERAGE(L441,N441)</f>
        <v/>
      </c>
      <c r="N441" s="44" t="n">
        <v>0</v>
      </c>
      <c r="O441" s="44">
        <f>AVERAGE(N441,P441)</f>
        <v/>
      </c>
      <c r="P441" s="44" t="n">
        <v>0</v>
      </c>
      <c r="Q441" s="44">
        <f>AVERAGE(P441,R441)</f>
        <v/>
      </c>
      <c r="R441" s="44" t="n">
        <v>0</v>
      </c>
      <c r="S441" s="44" t="n"/>
      <c r="T441" s="44" t="n"/>
      <c r="U441" s="44" t="n"/>
      <c r="V441" s="44" t="n"/>
      <c r="W441" s="44" t="n"/>
      <c r="X441" s="44" t="n"/>
      <c r="Y441" s="44" t="n"/>
      <c r="Z441" s="44" t="n"/>
      <c r="AA441" s="44" t="n"/>
      <c r="AB441" s="44" t="n"/>
      <c r="AC441" s="44" t="n"/>
      <c r="AD441" s="44" t="n"/>
      <c r="AE441" s="44" t="n"/>
      <c r="AF441" s="44" t="n"/>
      <c r="AG441" s="44" t="n"/>
    </row>
    <row r="442" ht="15.75" customHeight="1" s="157">
      <c r="A442" s="44" t="n"/>
      <c r="B442" s="44" t="inlineStr">
        <is>
          <t>NM</t>
        </is>
      </c>
      <c r="C442" s="44" t="inlineStr">
        <is>
          <t>Generation</t>
        </is>
      </c>
      <c r="D442" s="44" t="inlineStr">
        <is>
          <t>Hydro</t>
        </is>
      </c>
      <c r="E442" s="44">
        <f>LOOKUP(D442,$U$2:$V$15,$V$2:$V$15)</f>
        <v/>
      </c>
      <c r="F442" s="44" t="n">
        <v>188678.638</v>
      </c>
      <c r="G442" s="44">
        <f>AVERAGE(F442,H442)</f>
        <v/>
      </c>
      <c r="H442" s="44" t="n">
        <v>188678.638</v>
      </c>
      <c r="I442" s="44">
        <f>AVERAGE(H442,J442)</f>
        <v/>
      </c>
      <c r="J442" s="44" t="n">
        <v>188678.638</v>
      </c>
      <c r="K442" s="44">
        <f>AVERAGE(J442,L442)</f>
        <v/>
      </c>
      <c r="L442" s="44" t="n">
        <v>188678.638</v>
      </c>
      <c r="M442" s="44">
        <f>AVERAGE(L442,N442)</f>
        <v/>
      </c>
      <c r="N442" s="44" t="n">
        <v>188678.638</v>
      </c>
      <c r="O442" s="44">
        <f>AVERAGE(N442,P442)</f>
        <v/>
      </c>
      <c r="P442" s="44" t="n">
        <v>188678.638</v>
      </c>
      <c r="Q442" s="44">
        <f>AVERAGE(P442,R442)</f>
        <v/>
      </c>
      <c r="R442" s="44" t="n">
        <v>188678.638</v>
      </c>
      <c r="S442" s="44" t="n"/>
      <c r="T442" s="44" t="n"/>
      <c r="U442" s="44" t="n"/>
      <c r="V442" s="44" t="n"/>
      <c r="W442" s="44" t="n"/>
      <c r="X442" s="44" t="n"/>
      <c r="Y442" s="44" t="n"/>
      <c r="Z442" s="44" t="n"/>
      <c r="AA442" s="44" t="n"/>
      <c r="AB442" s="44" t="n"/>
      <c r="AC442" s="44" t="n"/>
      <c r="AD442" s="44" t="n"/>
      <c r="AE442" s="44" t="n"/>
      <c r="AF442" s="44" t="n"/>
      <c r="AG442" s="44" t="n"/>
    </row>
    <row r="443" ht="15.75" customHeight="1" s="157">
      <c r="A443" s="44" t="n"/>
      <c r="B443" s="44" t="inlineStr">
        <is>
          <t>NM</t>
        </is>
      </c>
      <c r="C443" s="44" t="inlineStr">
        <is>
          <t>Generation</t>
        </is>
      </c>
      <c r="D443" s="44" t="inlineStr">
        <is>
          <t>Imports</t>
        </is>
      </c>
      <c r="E443" s="44">
        <f>LOOKUP(D443,$U$2:$V$15,$V$2:$V$15)</f>
        <v/>
      </c>
      <c r="F443" s="44" t="n">
        <v>0</v>
      </c>
      <c r="G443" s="44">
        <f>AVERAGE(F443,H443)</f>
        <v/>
      </c>
      <c r="H443" s="44" t="n">
        <v>0</v>
      </c>
      <c r="I443" s="44">
        <f>AVERAGE(H443,J443)</f>
        <v/>
      </c>
      <c r="J443" s="44" t="n">
        <v>0</v>
      </c>
      <c r="K443" s="44">
        <f>AVERAGE(J443,L443)</f>
        <v/>
      </c>
      <c r="L443" s="44" t="n">
        <v>0</v>
      </c>
      <c r="M443" s="44">
        <f>AVERAGE(L443,N443)</f>
        <v/>
      </c>
      <c r="N443" s="44" t="n">
        <v>0</v>
      </c>
      <c r="O443" s="44">
        <f>AVERAGE(N443,P443)</f>
        <v/>
      </c>
      <c r="P443" s="44" t="n">
        <v>0</v>
      </c>
      <c r="Q443" s="44">
        <f>AVERAGE(P443,R443)</f>
        <v/>
      </c>
      <c r="R443" s="44" t="n">
        <v>0</v>
      </c>
      <c r="S443" s="44" t="n"/>
      <c r="T443" s="44" t="n"/>
      <c r="U443" s="44" t="n"/>
      <c r="V443" s="44" t="n"/>
      <c r="W443" s="44" t="n"/>
      <c r="X443" s="44" t="n"/>
      <c r="Y443" s="44" t="n"/>
      <c r="Z443" s="44" t="n"/>
      <c r="AA443" s="44" t="n"/>
      <c r="AB443" s="44" t="n"/>
      <c r="AC443" s="44" t="n"/>
      <c r="AD443" s="44" t="n"/>
      <c r="AE443" s="44" t="n"/>
      <c r="AF443" s="44" t="n"/>
      <c r="AG443" s="44" t="n"/>
    </row>
    <row r="444" ht="15.75" customHeight="1" s="157">
      <c r="A444" s="44" t="n"/>
      <c r="B444" s="44" t="inlineStr">
        <is>
          <t>NM</t>
        </is>
      </c>
      <c r="C444" s="44" t="inlineStr">
        <is>
          <t>Generation</t>
        </is>
      </c>
      <c r="D444" s="44" t="inlineStr">
        <is>
          <t>Land-based Wind</t>
        </is>
      </c>
      <c r="E444" s="44">
        <f>LOOKUP(D444,$U$2:$V$15,$V$2:$V$15)</f>
        <v/>
      </c>
      <c r="F444" s="44" t="n">
        <v>6149030.393</v>
      </c>
      <c r="G444" s="44">
        <f>AVERAGE(F444,H444)</f>
        <v/>
      </c>
      <c r="H444" s="44" t="n">
        <v>7014329.03</v>
      </c>
      <c r="I444" s="44">
        <f>AVERAGE(H444,J444)</f>
        <v/>
      </c>
      <c r="J444" s="44" t="n">
        <v>7754443.072</v>
      </c>
      <c r="K444" s="44">
        <f>AVERAGE(J444,L444)</f>
        <v/>
      </c>
      <c r="L444" s="44" t="n">
        <v>7640199.633</v>
      </c>
      <c r="M444" s="44">
        <f>AVERAGE(L444,N444)</f>
        <v/>
      </c>
      <c r="N444" s="44" t="n">
        <v>10214724.31</v>
      </c>
      <c r="O444" s="44">
        <f>AVERAGE(N444,P444)</f>
        <v/>
      </c>
      <c r="P444" s="44" t="n">
        <v>14200056.08</v>
      </c>
      <c r="Q444" s="44">
        <f>AVERAGE(P444,R444)</f>
        <v/>
      </c>
      <c r="R444" s="44" t="n">
        <v>14256785.58</v>
      </c>
      <c r="S444" s="44" t="n"/>
      <c r="T444" s="44" t="n"/>
      <c r="U444" s="44" t="n"/>
      <c r="V444" s="44" t="n"/>
      <c r="W444" s="44" t="n"/>
      <c r="X444" s="44" t="n"/>
      <c r="Y444" s="44" t="n"/>
      <c r="Z444" s="44" t="n"/>
      <c r="AA444" s="44" t="n"/>
      <c r="AB444" s="44" t="n"/>
      <c r="AC444" s="44" t="n"/>
      <c r="AD444" s="44" t="n"/>
      <c r="AE444" s="44" t="n"/>
      <c r="AF444" s="44" t="n"/>
      <c r="AG444" s="44" t="n"/>
    </row>
    <row r="445" ht="15.75" customHeight="1" s="157">
      <c r="A445" s="44" t="n"/>
      <c r="B445" s="44" t="inlineStr">
        <is>
          <t>NM</t>
        </is>
      </c>
      <c r="C445" s="44" t="inlineStr">
        <is>
          <t>Generation</t>
        </is>
      </c>
      <c r="D445" s="44" t="inlineStr">
        <is>
          <t>NG-CC</t>
        </is>
      </c>
      <c r="E445" s="44">
        <f>LOOKUP(D445,$U$2:$V$15,$V$2:$V$15)</f>
        <v/>
      </c>
      <c r="F445" s="44" t="n">
        <v>8194302.112</v>
      </c>
      <c r="G445" s="44">
        <f>AVERAGE(F445,H445)</f>
        <v/>
      </c>
      <c r="H445" s="44" t="n">
        <v>8214832.944</v>
      </c>
      <c r="I445" s="44">
        <f>AVERAGE(H445,J445)</f>
        <v/>
      </c>
      <c r="J445" s="44" t="n">
        <v>7079427.735</v>
      </c>
      <c r="K445" s="44">
        <f>AVERAGE(J445,L445)</f>
        <v/>
      </c>
      <c r="L445" s="44" t="n">
        <v>3399209.625</v>
      </c>
      <c r="M445" s="44">
        <f>AVERAGE(L445,N445)</f>
        <v/>
      </c>
      <c r="N445" s="44" t="n">
        <v>2261771.324</v>
      </c>
      <c r="O445" s="44">
        <f>AVERAGE(N445,P445)</f>
        <v/>
      </c>
      <c r="P445" s="44" t="n">
        <v>2043456.926</v>
      </c>
      <c r="Q445" s="44">
        <f>AVERAGE(P445,R445)</f>
        <v/>
      </c>
      <c r="R445" s="44" t="n">
        <v>1995340.838</v>
      </c>
      <c r="S445" s="44" t="n"/>
      <c r="T445" s="44" t="n"/>
      <c r="U445" s="44" t="n"/>
      <c r="V445" s="44" t="n"/>
      <c r="W445" s="44" t="n"/>
      <c r="X445" s="44" t="n"/>
      <c r="Y445" s="44" t="n"/>
      <c r="Z445" s="44" t="n"/>
      <c r="AA445" s="44" t="n"/>
      <c r="AB445" s="44" t="n"/>
      <c r="AC445" s="44" t="n"/>
      <c r="AD445" s="44" t="n"/>
      <c r="AE445" s="44" t="n"/>
      <c r="AF445" s="44" t="n"/>
      <c r="AG445" s="44" t="n"/>
    </row>
    <row r="446" ht="15.75" customHeight="1" s="157">
      <c r="A446" s="44" t="n"/>
      <c r="B446" s="44" t="inlineStr">
        <is>
          <t>NM</t>
        </is>
      </c>
      <c r="C446" s="44" t="inlineStr">
        <is>
          <t>Generation</t>
        </is>
      </c>
      <c r="D446" s="44" t="inlineStr">
        <is>
          <t>NG-CT</t>
        </is>
      </c>
      <c r="E446" s="44">
        <f>LOOKUP(D446,$U$2:$V$15,$V$2:$V$15)</f>
        <v/>
      </c>
      <c r="F446" s="44" t="n">
        <v>18345.34545</v>
      </c>
      <c r="G446" s="44">
        <f>AVERAGE(F446,H446)</f>
        <v/>
      </c>
      <c r="H446" s="44" t="n">
        <v>18571.09091</v>
      </c>
      <c r="I446" s="44">
        <f>AVERAGE(H446,J446)</f>
        <v/>
      </c>
      <c r="J446" s="44" t="n">
        <v>18021.88779</v>
      </c>
      <c r="K446" s="44">
        <f>AVERAGE(J446,L446)</f>
        <v/>
      </c>
      <c r="L446" s="44" t="n">
        <v>12280.2</v>
      </c>
      <c r="M446" s="44">
        <f>AVERAGE(L446,N446)</f>
        <v/>
      </c>
      <c r="N446" s="44" t="n">
        <v>9913.4</v>
      </c>
      <c r="O446" s="44">
        <f>AVERAGE(N446,P446)</f>
        <v/>
      </c>
      <c r="P446" s="44" t="n">
        <v>9913.4</v>
      </c>
      <c r="Q446" s="44">
        <f>AVERAGE(P446,R446)</f>
        <v/>
      </c>
      <c r="R446" s="44" t="n">
        <v>9913.4</v>
      </c>
      <c r="S446" s="44" t="n"/>
      <c r="T446" s="44" t="n"/>
      <c r="U446" s="44" t="n"/>
      <c r="V446" s="44" t="n"/>
      <c r="W446" s="44" t="n"/>
      <c r="X446" s="44" t="n"/>
      <c r="Y446" s="44" t="n"/>
      <c r="Z446" s="44" t="n"/>
      <c r="AA446" s="44" t="n"/>
      <c r="AB446" s="44" t="n"/>
      <c r="AC446" s="44" t="n"/>
      <c r="AD446" s="44" t="n"/>
      <c r="AE446" s="44" t="n"/>
      <c r="AF446" s="44" t="n"/>
      <c r="AG446" s="44" t="n"/>
    </row>
    <row r="447" ht="15.75" customHeight="1" s="157">
      <c r="A447" s="44" t="n"/>
      <c r="B447" s="44" t="inlineStr">
        <is>
          <t>NM</t>
        </is>
      </c>
      <c r="C447" s="44" t="inlineStr">
        <is>
          <t>Generation</t>
        </is>
      </c>
      <c r="D447" s="44" t="inlineStr">
        <is>
          <t>Nuclear</t>
        </is>
      </c>
      <c r="E447" s="44">
        <f>LOOKUP(D447,$U$2:$V$15,$V$2:$V$15)</f>
        <v/>
      </c>
      <c r="F447" s="44" t="n">
        <v>0</v>
      </c>
      <c r="G447" s="44">
        <f>AVERAGE(F447,H447)</f>
        <v/>
      </c>
      <c r="H447" s="44" t="n">
        <v>0</v>
      </c>
      <c r="I447" s="44">
        <f>AVERAGE(H447,J447)</f>
        <v/>
      </c>
      <c r="J447" s="44" t="n">
        <v>0</v>
      </c>
      <c r="K447" s="44">
        <f>AVERAGE(J447,L447)</f>
        <v/>
      </c>
      <c r="L447" s="44" t="n">
        <v>0</v>
      </c>
      <c r="M447" s="44">
        <f>AVERAGE(L447,N447)</f>
        <v/>
      </c>
      <c r="N447" s="44" t="n">
        <v>0</v>
      </c>
      <c r="O447" s="44">
        <f>AVERAGE(N447,P447)</f>
        <v/>
      </c>
      <c r="P447" s="44" t="n">
        <v>0</v>
      </c>
      <c r="Q447" s="44">
        <f>AVERAGE(P447,R447)</f>
        <v/>
      </c>
      <c r="R447" s="44" t="n">
        <v>0</v>
      </c>
      <c r="S447" s="44" t="n"/>
      <c r="T447" s="44" t="n"/>
      <c r="U447" s="44" t="n"/>
      <c r="V447" s="44" t="n"/>
      <c r="W447" s="44" t="n"/>
      <c r="X447" s="44" t="n"/>
      <c r="Y447" s="44" t="n"/>
      <c r="Z447" s="44" t="n"/>
      <c r="AA447" s="44" t="n"/>
      <c r="AB447" s="44" t="n"/>
      <c r="AC447" s="44" t="n"/>
      <c r="AD447" s="44" t="n"/>
      <c r="AE447" s="44" t="n"/>
      <c r="AF447" s="44" t="n"/>
      <c r="AG447" s="44" t="n"/>
    </row>
    <row r="448" ht="15.75" customHeight="1" s="157">
      <c r="A448" s="44" t="n"/>
      <c r="B448" s="44" t="inlineStr">
        <is>
          <t>NM</t>
        </is>
      </c>
      <c r="C448" s="44" t="inlineStr">
        <is>
          <t>Generation</t>
        </is>
      </c>
      <c r="D448" s="44" t="inlineStr">
        <is>
          <t>Offshore Wind</t>
        </is>
      </c>
      <c r="E448" s="44">
        <f>LOOKUP(D448,$U$2:$V$15,$V$2:$V$15)</f>
        <v/>
      </c>
      <c r="F448" s="44" t="n">
        <v>0</v>
      </c>
      <c r="G448" s="44">
        <f>AVERAGE(F448,H448)</f>
        <v/>
      </c>
      <c r="H448" s="44" t="n">
        <v>0</v>
      </c>
      <c r="I448" s="44">
        <f>AVERAGE(H448,J448)</f>
        <v/>
      </c>
      <c r="J448" s="44" t="n">
        <v>0</v>
      </c>
      <c r="K448" s="44">
        <f>AVERAGE(J448,L448)</f>
        <v/>
      </c>
      <c r="L448" s="44" t="n">
        <v>0</v>
      </c>
      <c r="M448" s="44">
        <f>AVERAGE(L448,N448)</f>
        <v/>
      </c>
      <c r="N448" s="44" t="n">
        <v>0</v>
      </c>
      <c r="O448" s="44">
        <f>AVERAGE(N448,P448)</f>
        <v/>
      </c>
      <c r="P448" s="44" t="n">
        <v>0</v>
      </c>
      <c r="Q448" s="44">
        <f>AVERAGE(P448,R448)</f>
        <v/>
      </c>
      <c r="R448" s="44" t="n">
        <v>0</v>
      </c>
      <c r="S448" s="44" t="n"/>
      <c r="T448" s="44" t="n"/>
      <c r="U448" s="44" t="n"/>
      <c r="V448" s="44" t="n"/>
      <c r="W448" s="44" t="n"/>
      <c r="X448" s="44" t="n"/>
      <c r="Y448" s="44" t="n"/>
      <c r="Z448" s="44" t="n"/>
      <c r="AA448" s="44" t="n"/>
      <c r="AB448" s="44" t="n"/>
      <c r="AC448" s="44" t="n"/>
      <c r="AD448" s="44" t="n"/>
      <c r="AE448" s="44" t="n"/>
      <c r="AF448" s="44" t="n"/>
      <c r="AG448" s="44" t="n"/>
    </row>
    <row r="449" ht="15.75" customHeight="1" s="157">
      <c r="A449" s="44" t="n"/>
      <c r="B449" s="44" t="inlineStr">
        <is>
          <t>NM</t>
        </is>
      </c>
      <c r="C449" s="44" t="inlineStr">
        <is>
          <t>Generation</t>
        </is>
      </c>
      <c r="D449" s="44" t="inlineStr">
        <is>
          <t>Oil-Gas-Steam</t>
        </is>
      </c>
      <c r="E449" s="44">
        <f>LOOKUP(D449,$U$2:$V$15,$V$2:$V$15)</f>
        <v/>
      </c>
      <c r="F449" s="44" t="n">
        <v>14646.03648</v>
      </c>
      <c r="G449" s="44">
        <f>AVERAGE(F449,H449)</f>
        <v/>
      </c>
      <c r="H449" s="44" t="n">
        <v>14646.03648</v>
      </c>
      <c r="I449" s="44">
        <f>AVERAGE(H449,J449)</f>
        <v/>
      </c>
      <c r="J449" s="44" t="n">
        <v>14646.03648</v>
      </c>
      <c r="K449" s="44">
        <f>AVERAGE(J449,L449)</f>
        <v/>
      </c>
      <c r="L449" s="44" t="n">
        <v>14646.03648</v>
      </c>
      <c r="M449" s="44">
        <f>AVERAGE(L449,N449)</f>
        <v/>
      </c>
      <c r="N449" s="44" t="n">
        <v>14646.03648</v>
      </c>
      <c r="O449" s="44">
        <f>AVERAGE(N449,P449)</f>
        <v/>
      </c>
      <c r="P449" s="44" t="n">
        <v>14646.03648</v>
      </c>
      <c r="Q449" s="44">
        <f>AVERAGE(P449,R449)</f>
        <v/>
      </c>
      <c r="R449" s="44" t="n">
        <v>14646.03648</v>
      </c>
      <c r="S449" s="44" t="n"/>
      <c r="T449" s="44" t="n"/>
      <c r="U449" s="44" t="n"/>
      <c r="V449" s="44" t="n"/>
      <c r="W449" s="44" t="n"/>
      <c r="X449" s="44" t="n"/>
      <c r="Y449" s="44" t="n"/>
      <c r="Z449" s="44" t="n"/>
      <c r="AA449" s="44" t="n"/>
      <c r="AB449" s="44" t="n"/>
      <c r="AC449" s="44" t="n"/>
      <c r="AD449" s="44" t="n"/>
      <c r="AE449" s="44" t="n"/>
      <c r="AF449" s="44" t="n"/>
      <c r="AG449" s="44" t="n"/>
    </row>
    <row r="450" ht="15.75" customHeight="1" s="157">
      <c r="A450" s="44" t="n"/>
      <c r="B450" s="44" t="inlineStr">
        <is>
          <t>NM</t>
        </is>
      </c>
      <c r="C450" s="44" t="inlineStr">
        <is>
          <t>Generation</t>
        </is>
      </c>
      <c r="D450" s="44" t="inlineStr">
        <is>
          <t>Rooftop PV</t>
        </is>
      </c>
      <c r="E450" s="44">
        <f>LOOKUP(D450,$U$2:$V$15,$V$2:$V$15)</f>
        <v/>
      </c>
      <c r="F450" s="44" t="n">
        <v>262325.8952</v>
      </c>
      <c r="G450" s="44">
        <f>AVERAGE(F450,H450)</f>
        <v/>
      </c>
      <c r="H450" s="44" t="n">
        <v>413278.8386</v>
      </c>
      <c r="I450" s="44">
        <f>AVERAGE(H450,J450)</f>
        <v/>
      </c>
      <c r="J450" s="44" t="n">
        <v>573965.8421</v>
      </c>
      <c r="K450" s="44">
        <f>AVERAGE(J450,L450)</f>
        <v/>
      </c>
      <c r="L450" s="44" t="n">
        <v>747588.2996</v>
      </c>
      <c r="M450" s="44">
        <f>AVERAGE(L450,N450)</f>
        <v/>
      </c>
      <c r="N450" s="44" t="n">
        <v>965238.2392</v>
      </c>
      <c r="O450" s="44">
        <f>AVERAGE(N450,P450)</f>
        <v/>
      </c>
      <c r="P450" s="44" t="n">
        <v>1215772.832</v>
      </c>
      <c r="Q450" s="44">
        <f>AVERAGE(P450,R450)</f>
        <v/>
      </c>
      <c r="R450" s="44" t="n">
        <v>1280342.672</v>
      </c>
      <c r="S450" s="44" t="n"/>
      <c r="T450" s="44" t="n"/>
      <c r="U450" s="44" t="n"/>
      <c r="V450" s="44" t="n"/>
      <c r="W450" s="44" t="n"/>
      <c r="X450" s="44" t="n"/>
      <c r="Y450" s="44" t="n"/>
      <c r="Z450" s="44" t="n"/>
      <c r="AA450" s="44" t="n"/>
      <c r="AB450" s="44" t="n"/>
      <c r="AC450" s="44" t="n"/>
      <c r="AD450" s="44" t="n"/>
      <c r="AE450" s="44" t="n"/>
      <c r="AF450" s="44" t="n"/>
      <c r="AG450" s="44" t="n"/>
    </row>
    <row r="451" ht="15.75" customHeight="1" s="157">
      <c r="A451" s="44" t="n"/>
      <c r="B451" s="44" t="inlineStr">
        <is>
          <t>NM</t>
        </is>
      </c>
      <c r="C451" s="44" t="inlineStr">
        <is>
          <t>Generation</t>
        </is>
      </c>
      <c r="D451" s="44" t="inlineStr">
        <is>
          <t>Storage</t>
        </is>
      </c>
      <c r="E451" s="44">
        <f>LOOKUP(D451,$U$2:$V$15,$V$2:$V$15)</f>
        <v/>
      </c>
      <c r="F451" s="44" t="n">
        <v>0</v>
      </c>
      <c r="G451" s="44" t="n">
        <v>0</v>
      </c>
      <c r="H451" s="44" t="n">
        <v>0</v>
      </c>
      <c r="I451" s="44" t="n">
        <v>0</v>
      </c>
      <c r="J451" s="44" t="n">
        <v>0</v>
      </c>
      <c r="K451" s="44" t="n">
        <v>0</v>
      </c>
      <c r="L451" s="44" t="n">
        <v>0</v>
      </c>
      <c r="M451" s="44" t="n">
        <v>0</v>
      </c>
      <c r="N451" s="44" t="n">
        <v>0</v>
      </c>
      <c r="O451" s="44" t="n">
        <v>0</v>
      </c>
      <c r="P451" s="44" t="n">
        <v>0</v>
      </c>
      <c r="Q451" s="44" t="n">
        <v>0</v>
      </c>
      <c r="R451" s="44" t="n">
        <v>0</v>
      </c>
      <c r="S451" s="44" t="n"/>
      <c r="T451" s="44" t="n"/>
      <c r="U451" s="44" t="n"/>
      <c r="V451" s="44" t="n"/>
      <c r="W451" s="44" t="n"/>
      <c r="X451" s="44" t="n"/>
      <c r="Y451" s="44" t="n"/>
      <c r="Z451" s="44" t="n"/>
      <c r="AA451" s="44" t="n"/>
      <c r="AB451" s="44" t="n"/>
      <c r="AC451" s="44" t="n"/>
      <c r="AD451" s="44" t="n"/>
      <c r="AE451" s="44" t="n"/>
      <c r="AF451" s="44" t="n"/>
      <c r="AG451" s="44" t="n"/>
    </row>
    <row r="452" ht="15.75" customHeight="1" s="157">
      <c r="A452" s="44" t="n"/>
      <c r="B452" s="44" t="inlineStr">
        <is>
          <t>NM</t>
        </is>
      </c>
      <c r="C452" s="44" t="inlineStr">
        <is>
          <t>Generation</t>
        </is>
      </c>
      <c r="D452" s="44" t="inlineStr">
        <is>
          <t>Utility PV</t>
        </is>
      </c>
      <c r="E452" s="44">
        <f>LOOKUP(D452,$U$2:$V$15,$V$2:$V$15)</f>
        <v/>
      </c>
      <c r="F452" s="44" t="n">
        <v>1638591.803</v>
      </c>
      <c r="G452" s="44">
        <f>AVERAGE(F452,H452)</f>
        <v/>
      </c>
      <c r="H452" s="44" t="n">
        <v>1644126.707</v>
      </c>
      <c r="I452" s="44">
        <f>AVERAGE(H452,J452)</f>
        <v/>
      </c>
      <c r="J452" s="44" t="n">
        <v>1644157.117</v>
      </c>
      <c r="K452" s="44">
        <f>AVERAGE(J452,L452)</f>
        <v/>
      </c>
      <c r="L452" s="44" t="n">
        <v>3619836.441</v>
      </c>
      <c r="M452" s="44">
        <f>AVERAGE(L452,N452)</f>
        <v/>
      </c>
      <c r="N452" s="44" t="n">
        <v>5007316.371</v>
      </c>
      <c r="O452" s="44">
        <f>AVERAGE(N452,P452)</f>
        <v/>
      </c>
      <c r="P452" s="44" t="n">
        <v>4957268.824</v>
      </c>
      <c r="Q452" s="44">
        <f>AVERAGE(P452,R452)</f>
        <v/>
      </c>
      <c r="R452" s="44" t="n">
        <v>5091438.498</v>
      </c>
      <c r="S452" s="44" t="n"/>
      <c r="T452" s="44" t="n"/>
      <c r="U452" s="44" t="n"/>
      <c r="V452" s="44" t="n"/>
      <c r="W452" s="44" t="n"/>
      <c r="X452" s="44" t="n"/>
      <c r="Y452" s="44" t="n"/>
      <c r="Z452" s="44" t="n"/>
      <c r="AA452" s="44" t="n"/>
      <c r="AB452" s="44" t="n"/>
      <c r="AC452" s="44" t="n"/>
      <c r="AD452" s="44" t="n"/>
      <c r="AE452" s="44" t="n"/>
      <c r="AF452" s="44" t="n"/>
      <c r="AG452" s="44" t="n"/>
    </row>
    <row r="453" ht="15.75" customHeight="1" s="157">
      <c r="A453" s="44" t="n"/>
      <c r="B453" s="44" t="inlineStr">
        <is>
          <t>NV</t>
        </is>
      </c>
      <c r="C453" s="44" t="inlineStr">
        <is>
          <t>Generation</t>
        </is>
      </c>
      <c r="D453" s="44" t="inlineStr">
        <is>
          <t>Biopower</t>
        </is>
      </c>
      <c r="E453" s="44">
        <f>LOOKUP(D453,$U$2:$V$15,$V$2:$V$15)</f>
        <v/>
      </c>
      <c r="F453" s="44" t="n">
        <v>0</v>
      </c>
      <c r="G453" s="44">
        <f>AVERAGE(F453,H453)</f>
        <v/>
      </c>
      <c r="H453" s="44" t="n">
        <v>0</v>
      </c>
      <c r="I453" s="44">
        <f>AVERAGE(H453,J453)</f>
        <v/>
      </c>
      <c r="J453" s="44" t="n">
        <v>0</v>
      </c>
      <c r="K453" s="44">
        <f>AVERAGE(J453,L453)</f>
        <v/>
      </c>
      <c r="L453" s="44" t="n">
        <v>0</v>
      </c>
      <c r="M453" s="44">
        <f>AVERAGE(L453,N453)</f>
        <v/>
      </c>
      <c r="N453" s="44" t="n">
        <v>0</v>
      </c>
      <c r="O453" s="44">
        <f>AVERAGE(N453,P453)</f>
        <v/>
      </c>
      <c r="P453" s="44" t="n">
        <v>0</v>
      </c>
      <c r="Q453" s="44">
        <f>AVERAGE(P453,R453)</f>
        <v/>
      </c>
      <c r="R453" s="44" t="n">
        <v>0</v>
      </c>
      <c r="S453" s="44" t="n"/>
      <c r="T453" s="44" t="n"/>
      <c r="U453" s="44" t="n"/>
      <c r="V453" s="44" t="n"/>
      <c r="W453" s="44" t="n"/>
      <c r="X453" s="44" t="n"/>
      <c r="Y453" s="44" t="n"/>
      <c r="Z453" s="44" t="n"/>
      <c r="AA453" s="44" t="n"/>
      <c r="AB453" s="44" t="n"/>
      <c r="AC453" s="44" t="n"/>
      <c r="AD453" s="44" t="n"/>
      <c r="AE453" s="44" t="n"/>
      <c r="AF453" s="44" t="n"/>
      <c r="AG453" s="44" t="n"/>
    </row>
    <row r="454" ht="15.75" customHeight="1" s="157">
      <c r="A454" s="44" t="n"/>
      <c r="B454" s="44" t="inlineStr">
        <is>
          <t>NV</t>
        </is>
      </c>
      <c r="C454" s="44" t="inlineStr">
        <is>
          <t>Generation</t>
        </is>
      </c>
      <c r="D454" s="44" t="inlineStr">
        <is>
          <t>Coal</t>
        </is>
      </c>
      <c r="E454" s="44">
        <f>LOOKUP(D454,$U$2:$V$15,$V$2:$V$15)</f>
        <v/>
      </c>
      <c r="F454" s="44" t="n">
        <v>3699245.467</v>
      </c>
      <c r="G454" s="44">
        <f>AVERAGE(F454,H454)</f>
        <v/>
      </c>
      <c r="H454" s="44" t="n">
        <v>3686285.057</v>
      </c>
      <c r="I454" s="44">
        <f>AVERAGE(H454,J454)</f>
        <v/>
      </c>
      <c r="J454" s="44" t="n">
        <v>4801176.049</v>
      </c>
      <c r="K454" s="44">
        <f>AVERAGE(J454,L454)</f>
        <v/>
      </c>
      <c r="L454" s="44" t="n">
        <v>3061552.299</v>
      </c>
      <c r="M454" s="44">
        <f>AVERAGE(L454,N454)</f>
        <v/>
      </c>
      <c r="N454" s="44" t="n">
        <v>1618521.69</v>
      </c>
      <c r="O454" s="44">
        <f>AVERAGE(N454,P454)</f>
        <v/>
      </c>
      <c r="P454" s="44" t="n">
        <v>1618521.69</v>
      </c>
      <c r="Q454" s="44">
        <f>AVERAGE(P454,R454)</f>
        <v/>
      </c>
      <c r="R454" s="44" t="n">
        <v>1618521.69</v>
      </c>
      <c r="S454" s="44" t="n"/>
      <c r="T454" s="44" t="n"/>
      <c r="U454" s="44" t="n"/>
      <c r="V454" s="44" t="n"/>
      <c r="W454" s="44" t="n"/>
      <c r="X454" s="44" t="n"/>
      <c r="Y454" s="44" t="n"/>
      <c r="Z454" s="44" t="n"/>
      <c r="AA454" s="44" t="n"/>
      <c r="AB454" s="44" t="n"/>
      <c r="AC454" s="44" t="n"/>
      <c r="AD454" s="44" t="n"/>
      <c r="AE454" s="44" t="n"/>
      <c r="AF454" s="44" t="n"/>
      <c r="AG454" s="44" t="n"/>
    </row>
    <row r="455" ht="15.75" customHeight="1" s="157">
      <c r="A455" s="44" t="n"/>
      <c r="B455" s="44" t="inlineStr">
        <is>
          <t>NV</t>
        </is>
      </c>
      <c r="C455" s="44" t="inlineStr">
        <is>
          <t>Generation</t>
        </is>
      </c>
      <c r="D455" s="44" t="inlineStr">
        <is>
          <t>CSP</t>
        </is>
      </c>
      <c r="E455" s="44">
        <f>LOOKUP(D455,$U$2:$V$15,$V$2:$V$15)</f>
        <v/>
      </c>
      <c r="F455" s="44" t="n">
        <v>656730.8352</v>
      </c>
      <c r="G455" s="44">
        <f>AVERAGE(F455,H455)</f>
        <v/>
      </c>
      <c r="H455" s="44" t="n">
        <v>656730.8352</v>
      </c>
      <c r="I455" s="44">
        <f>AVERAGE(H455,J455)</f>
        <v/>
      </c>
      <c r="J455" s="44" t="n">
        <v>656730.8352</v>
      </c>
      <c r="K455" s="44">
        <f>AVERAGE(J455,L455)</f>
        <v/>
      </c>
      <c r="L455" s="44" t="n">
        <v>656730.8352</v>
      </c>
      <c r="M455" s="44">
        <f>AVERAGE(L455,N455)</f>
        <v/>
      </c>
      <c r="N455" s="44" t="n">
        <v>656730.8352</v>
      </c>
      <c r="O455" s="44">
        <f>AVERAGE(N455,P455)</f>
        <v/>
      </c>
      <c r="P455" s="44" t="n">
        <v>656730.8352</v>
      </c>
      <c r="Q455" s="44">
        <f>AVERAGE(P455,R455)</f>
        <v/>
      </c>
      <c r="R455" s="44" t="n">
        <v>656730.8352</v>
      </c>
      <c r="S455" s="44" t="n"/>
      <c r="T455" s="44" t="n"/>
      <c r="U455" s="44" t="n"/>
      <c r="V455" s="44" t="n"/>
      <c r="W455" s="44" t="n"/>
      <c r="X455" s="44" t="n"/>
      <c r="Y455" s="44" t="n"/>
      <c r="Z455" s="44" t="n"/>
      <c r="AA455" s="44" t="n"/>
      <c r="AB455" s="44" t="n"/>
      <c r="AC455" s="44" t="n"/>
      <c r="AD455" s="44" t="n"/>
      <c r="AE455" s="44" t="n"/>
      <c r="AF455" s="44" t="n"/>
      <c r="AG455" s="44" t="n"/>
    </row>
    <row r="456" ht="15.75" customHeight="1" s="157">
      <c r="A456" s="44" t="n"/>
      <c r="B456" s="44" t="inlineStr">
        <is>
          <t>NV</t>
        </is>
      </c>
      <c r="C456" s="44" t="inlineStr">
        <is>
          <t>Generation</t>
        </is>
      </c>
      <c r="D456" s="44" t="inlineStr">
        <is>
          <t>Geothermal</t>
        </is>
      </c>
      <c r="E456" s="44">
        <f>LOOKUP(D456,$U$2:$V$15,$V$2:$V$15)</f>
        <v/>
      </c>
      <c r="F456" s="44" t="n">
        <v>2562300</v>
      </c>
      <c r="G456" s="44">
        <f>AVERAGE(F456,H456)</f>
        <v/>
      </c>
      <c r="H456" s="44" t="n">
        <v>2562300</v>
      </c>
      <c r="I456" s="44">
        <f>AVERAGE(H456,J456)</f>
        <v/>
      </c>
      <c r="J456" s="44" t="n">
        <v>2562300</v>
      </c>
      <c r="K456" s="44">
        <f>AVERAGE(J456,L456)</f>
        <v/>
      </c>
      <c r="L456" s="44" t="n">
        <v>2562300</v>
      </c>
      <c r="M456" s="44">
        <f>AVERAGE(L456,N456)</f>
        <v/>
      </c>
      <c r="N456" s="44" t="n">
        <v>2562300</v>
      </c>
      <c r="O456" s="44">
        <f>AVERAGE(N456,P456)</f>
        <v/>
      </c>
      <c r="P456" s="44" t="n">
        <v>2562300</v>
      </c>
      <c r="Q456" s="44">
        <f>AVERAGE(P456,R456)</f>
        <v/>
      </c>
      <c r="R456" s="44" t="n">
        <v>2562300</v>
      </c>
      <c r="S456" s="44" t="n"/>
      <c r="T456" s="44" t="n"/>
      <c r="U456" s="44" t="n"/>
      <c r="V456" s="44" t="n"/>
      <c r="W456" s="44" t="n"/>
      <c r="X456" s="44" t="n"/>
      <c r="Y456" s="44" t="n"/>
      <c r="Z456" s="44" t="n"/>
      <c r="AA456" s="44" t="n"/>
      <c r="AB456" s="44" t="n"/>
      <c r="AC456" s="44" t="n"/>
      <c r="AD456" s="44" t="n"/>
      <c r="AE456" s="44" t="n"/>
      <c r="AF456" s="44" t="n"/>
      <c r="AG456" s="44" t="n"/>
    </row>
    <row r="457" ht="15.75" customHeight="1" s="157">
      <c r="A457" s="44" t="n"/>
      <c r="B457" s="44" t="inlineStr">
        <is>
          <t>NV</t>
        </is>
      </c>
      <c r="C457" s="44" t="inlineStr">
        <is>
          <t>Generation</t>
        </is>
      </c>
      <c r="D457" s="44" t="inlineStr">
        <is>
          <t>Hydro</t>
        </is>
      </c>
      <c r="E457" s="44">
        <f>LOOKUP(D457,$U$2:$V$15,$V$2:$V$15)</f>
        <v/>
      </c>
      <c r="F457" s="44" t="n">
        <v>2033478.283</v>
      </c>
      <c r="G457" s="44">
        <f>AVERAGE(F457,H457)</f>
        <v/>
      </c>
      <c r="H457" s="44" t="n">
        <v>2033478.283</v>
      </c>
      <c r="I457" s="44">
        <f>AVERAGE(H457,J457)</f>
        <v/>
      </c>
      <c r="J457" s="44" t="n">
        <v>2033478.283</v>
      </c>
      <c r="K457" s="44">
        <f>AVERAGE(J457,L457)</f>
        <v/>
      </c>
      <c r="L457" s="44" t="n">
        <v>2033478.283</v>
      </c>
      <c r="M457" s="44">
        <f>AVERAGE(L457,N457)</f>
        <v/>
      </c>
      <c r="N457" s="44" t="n">
        <v>2033478.283</v>
      </c>
      <c r="O457" s="44">
        <f>AVERAGE(N457,P457)</f>
        <v/>
      </c>
      <c r="P457" s="44" t="n">
        <v>2033478.283</v>
      </c>
      <c r="Q457" s="44">
        <f>AVERAGE(P457,R457)</f>
        <v/>
      </c>
      <c r="R457" s="44" t="n">
        <v>2033478.283</v>
      </c>
      <c r="S457" s="44" t="n"/>
      <c r="T457" s="44" t="n"/>
      <c r="U457" s="44" t="n"/>
      <c r="V457" s="44" t="n"/>
      <c r="W457" s="44" t="n"/>
      <c r="X457" s="44" t="n"/>
      <c r="Y457" s="44" t="n"/>
      <c r="Z457" s="44" t="n"/>
      <c r="AA457" s="44" t="n"/>
      <c r="AB457" s="44" t="n"/>
      <c r="AC457" s="44" t="n"/>
      <c r="AD457" s="44" t="n"/>
      <c r="AE457" s="44" t="n"/>
      <c r="AF457" s="44" t="n"/>
      <c r="AG457" s="44" t="n"/>
    </row>
    <row r="458" ht="15.75" customHeight="1" s="157">
      <c r="A458" s="44" t="n"/>
      <c r="B458" s="44" t="inlineStr">
        <is>
          <t>NV</t>
        </is>
      </c>
      <c r="C458" s="44" t="inlineStr">
        <is>
          <t>Generation</t>
        </is>
      </c>
      <c r="D458" s="44" t="inlineStr">
        <is>
          <t>Imports</t>
        </is>
      </c>
      <c r="E458" s="44">
        <f>LOOKUP(D458,$U$2:$V$15,$V$2:$V$15)</f>
        <v/>
      </c>
      <c r="F458" s="44" t="n">
        <v>0</v>
      </c>
      <c r="G458" s="44">
        <f>AVERAGE(F458,H458)</f>
        <v/>
      </c>
      <c r="H458" s="44" t="n">
        <v>0</v>
      </c>
      <c r="I458" s="44">
        <f>AVERAGE(H458,J458)</f>
        <v/>
      </c>
      <c r="J458" s="44" t="n">
        <v>0</v>
      </c>
      <c r="K458" s="44">
        <f>AVERAGE(J458,L458)</f>
        <v/>
      </c>
      <c r="L458" s="44" t="n">
        <v>0</v>
      </c>
      <c r="M458" s="44">
        <f>AVERAGE(L458,N458)</f>
        <v/>
      </c>
      <c r="N458" s="44" t="n">
        <v>0</v>
      </c>
      <c r="O458" s="44">
        <f>AVERAGE(N458,P458)</f>
        <v/>
      </c>
      <c r="P458" s="44" t="n">
        <v>0</v>
      </c>
      <c r="Q458" s="44">
        <f>AVERAGE(P458,R458)</f>
        <v/>
      </c>
      <c r="R458" s="44" t="n">
        <v>0</v>
      </c>
      <c r="S458" s="44" t="n"/>
      <c r="T458" s="44" t="n"/>
      <c r="U458" s="44" t="n"/>
      <c r="V458" s="44" t="n"/>
      <c r="W458" s="44" t="n"/>
      <c r="X458" s="44" t="n"/>
      <c r="Y458" s="44" t="n"/>
      <c r="Z458" s="44" t="n"/>
      <c r="AA458" s="44" t="n"/>
      <c r="AB458" s="44" t="n"/>
      <c r="AC458" s="44" t="n"/>
      <c r="AD458" s="44" t="n"/>
      <c r="AE458" s="44" t="n"/>
      <c r="AF458" s="44" t="n"/>
      <c r="AG458" s="44" t="n"/>
    </row>
    <row r="459" ht="15.75" customHeight="1" s="157">
      <c r="A459" s="44" t="n"/>
      <c r="B459" s="44" t="inlineStr">
        <is>
          <t>NV</t>
        </is>
      </c>
      <c r="C459" s="44" t="inlineStr">
        <is>
          <t>Generation</t>
        </is>
      </c>
      <c r="D459" s="44" t="inlineStr">
        <is>
          <t>Land-based Wind</t>
        </is>
      </c>
      <c r="E459" s="44">
        <f>LOOKUP(D459,$U$2:$V$15,$V$2:$V$15)</f>
        <v/>
      </c>
      <c r="F459" s="44" t="n">
        <v>403934.6474</v>
      </c>
      <c r="G459" s="44">
        <f>AVERAGE(F459,H459)</f>
        <v/>
      </c>
      <c r="H459" s="44" t="n">
        <v>403934.6474</v>
      </c>
      <c r="I459" s="44">
        <f>AVERAGE(H459,J459)</f>
        <v/>
      </c>
      <c r="J459" s="44" t="n">
        <v>403519.0327</v>
      </c>
      <c r="K459" s="44">
        <f>AVERAGE(J459,L459)</f>
        <v/>
      </c>
      <c r="L459" s="44" t="n">
        <v>403213.5733</v>
      </c>
      <c r="M459" s="44">
        <f>AVERAGE(L459,N459)</f>
        <v/>
      </c>
      <c r="N459" s="44" t="n">
        <v>1390806.129</v>
      </c>
      <c r="O459" s="44">
        <f>AVERAGE(N459,P459)</f>
        <v/>
      </c>
      <c r="P459" s="44" t="n">
        <v>2584255.243</v>
      </c>
      <c r="Q459" s="44">
        <f>AVERAGE(P459,R459)</f>
        <v/>
      </c>
      <c r="R459" s="44" t="n">
        <v>4464534.76</v>
      </c>
      <c r="S459" s="44" t="n"/>
      <c r="T459" s="44" t="n"/>
      <c r="U459" s="44" t="n"/>
      <c r="V459" s="44" t="n"/>
      <c r="W459" s="44" t="n"/>
      <c r="X459" s="44" t="n"/>
      <c r="Y459" s="44" t="n"/>
      <c r="Z459" s="44" t="n"/>
      <c r="AA459" s="44" t="n"/>
      <c r="AB459" s="44" t="n"/>
      <c r="AC459" s="44" t="n"/>
      <c r="AD459" s="44" t="n"/>
      <c r="AE459" s="44" t="n"/>
      <c r="AF459" s="44" t="n"/>
      <c r="AG459" s="44" t="n"/>
    </row>
    <row r="460" ht="15.75" customHeight="1" s="157">
      <c r="A460" s="44" t="n"/>
      <c r="B460" s="44" t="inlineStr">
        <is>
          <t>NV</t>
        </is>
      </c>
      <c r="C460" s="44" t="inlineStr">
        <is>
          <t>Generation</t>
        </is>
      </c>
      <c r="D460" s="44" t="inlineStr">
        <is>
          <t>NG-CC</t>
        </is>
      </c>
      <c r="E460" s="44">
        <f>LOOKUP(D460,$U$2:$V$15,$V$2:$V$15)</f>
        <v/>
      </c>
      <c r="F460" s="44" t="n">
        <v>29822836.86</v>
      </c>
      <c r="G460" s="44">
        <f>AVERAGE(F460,H460)</f>
        <v/>
      </c>
      <c r="H460" s="44" t="n">
        <v>29513722.67</v>
      </c>
      <c r="I460" s="44">
        <f>AVERAGE(H460,J460)</f>
        <v/>
      </c>
      <c r="J460" s="44" t="n">
        <v>40962361.79</v>
      </c>
      <c r="K460" s="44">
        <f>AVERAGE(J460,L460)</f>
        <v/>
      </c>
      <c r="L460" s="44" t="n">
        <v>43912336.77</v>
      </c>
      <c r="M460" s="44">
        <f>AVERAGE(L460,N460)</f>
        <v/>
      </c>
      <c r="N460" s="44" t="n">
        <v>47168449.15</v>
      </c>
      <c r="O460" s="44">
        <f>AVERAGE(N460,P460)</f>
        <v/>
      </c>
      <c r="P460" s="44" t="n">
        <v>47930820.35</v>
      </c>
      <c r="Q460" s="44">
        <f>AVERAGE(P460,R460)</f>
        <v/>
      </c>
      <c r="R460" s="44" t="n">
        <v>46220440.13</v>
      </c>
      <c r="S460" s="44" t="n"/>
      <c r="T460" s="44" t="n"/>
      <c r="U460" s="44" t="n"/>
      <c r="V460" s="44" t="n"/>
      <c r="W460" s="44" t="n"/>
      <c r="X460" s="44" t="n"/>
      <c r="Y460" s="44" t="n"/>
      <c r="Z460" s="44" t="n"/>
      <c r="AA460" s="44" t="n"/>
      <c r="AB460" s="44" t="n"/>
      <c r="AC460" s="44" t="n"/>
      <c r="AD460" s="44" t="n"/>
      <c r="AE460" s="44" t="n"/>
      <c r="AF460" s="44" t="n"/>
      <c r="AG460" s="44" t="n"/>
    </row>
    <row r="461" ht="15.75" customHeight="1" s="157">
      <c r="A461" s="44" t="n"/>
      <c r="B461" s="44" t="inlineStr">
        <is>
          <t>NV</t>
        </is>
      </c>
      <c r="C461" s="44" t="inlineStr">
        <is>
          <t>Generation</t>
        </is>
      </c>
      <c r="D461" s="44" t="inlineStr">
        <is>
          <t>NG-CT</t>
        </is>
      </c>
      <c r="E461" s="44">
        <f>LOOKUP(D461,$U$2:$V$15,$V$2:$V$15)</f>
        <v/>
      </c>
      <c r="F461" s="44" t="n">
        <v>0</v>
      </c>
      <c r="G461" s="44">
        <f>AVERAGE(F461,H461)</f>
        <v/>
      </c>
      <c r="H461" s="44" t="n">
        <v>0</v>
      </c>
      <c r="I461" s="44">
        <f>AVERAGE(H461,J461)</f>
        <v/>
      </c>
      <c r="J461" s="44" t="n">
        <v>0</v>
      </c>
      <c r="K461" s="44">
        <f>AVERAGE(J461,L461)</f>
        <v/>
      </c>
      <c r="L461" s="44" t="n">
        <v>0</v>
      </c>
      <c r="M461" s="44">
        <f>AVERAGE(L461,N461)</f>
        <v/>
      </c>
      <c r="N461" s="44" t="n">
        <v>0</v>
      </c>
      <c r="O461" s="44">
        <f>AVERAGE(N461,P461)</f>
        <v/>
      </c>
      <c r="P461" s="44" t="n">
        <v>0</v>
      </c>
      <c r="Q461" s="44">
        <f>AVERAGE(P461,R461)</f>
        <v/>
      </c>
      <c r="R461" s="44" t="n">
        <v>0</v>
      </c>
      <c r="S461" s="44" t="n"/>
      <c r="T461" s="44" t="n"/>
      <c r="U461" s="44" t="n"/>
      <c r="V461" s="44" t="n"/>
      <c r="W461" s="44" t="n"/>
      <c r="X461" s="44" t="n"/>
      <c r="Y461" s="44" t="n"/>
      <c r="Z461" s="44" t="n"/>
      <c r="AA461" s="44" t="n"/>
      <c r="AB461" s="44" t="n"/>
      <c r="AC461" s="44" t="n"/>
      <c r="AD461" s="44" t="n"/>
      <c r="AE461" s="44" t="n"/>
      <c r="AF461" s="44" t="n"/>
      <c r="AG461" s="44" t="n"/>
    </row>
    <row r="462" ht="15.75" customHeight="1" s="157">
      <c r="A462" s="44" t="n"/>
      <c r="B462" s="44" t="inlineStr">
        <is>
          <t>NV</t>
        </is>
      </c>
      <c r="C462" s="44" t="inlineStr">
        <is>
          <t>Generation</t>
        </is>
      </c>
      <c r="D462" s="44" t="inlineStr">
        <is>
          <t>Nuclear</t>
        </is>
      </c>
      <c r="E462" s="44">
        <f>LOOKUP(D462,$U$2:$V$15,$V$2:$V$15)</f>
        <v/>
      </c>
      <c r="F462" s="44" t="n">
        <v>0</v>
      </c>
      <c r="G462" s="44">
        <f>AVERAGE(F462,H462)</f>
        <v/>
      </c>
      <c r="H462" s="44" t="n">
        <v>0</v>
      </c>
      <c r="I462" s="44">
        <f>AVERAGE(H462,J462)</f>
        <v/>
      </c>
      <c r="J462" s="44" t="n">
        <v>0</v>
      </c>
      <c r="K462" s="44">
        <f>AVERAGE(J462,L462)</f>
        <v/>
      </c>
      <c r="L462" s="44" t="n">
        <v>0</v>
      </c>
      <c r="M462" s="44">
        <f>AVERAGE(L462,N462)</f>
        <v/>
      </c>
      <c r="N462" s="44" t="n">
        <v>0</v>
      </c>
      <c r="O462" s="44">
        <f>AVERAGE(N462,P462)</f>
        <v/>
      </c>
      <c r="P462" s="44" t="n">
        <v>0</v>
      </c>
      <c r="Q462" s="44">
        <f>AVERAGE(P462,R462)</f>
        <v/>
      </c>
      <c r="R462" s="44" t="n">
        <v>0</v>
      </c>
      <c r="S462" s="44" t="n"/>
      <c r="T462" s="44" t="n"/>
      <c r="U462" s="44" t="n"/>
      <c r="V462" s="44" t="n"/>
      <c r="W462" s="44" t="n"/>
      <c r="X462" s="44" t="n"/>
      <c r="Y462" s="44" t="n"/>
      <c r="Z462" s="44" t="n"/>
      <c r="AA462" s="44" t="n"/>
      <c r="AB462" s="44" t="n"/>
      <c r="AC462" s="44" t="n"/>
      <c r="AD462" s="44" t="n"/>
      <c r="AE462" s="44" t="n"/>
      <c r="AF462" s="44" t="n"/>
      <c r="AG462" s="44" t="n"/>
    </row>
    <row r="463" ht="15.75" customHeight="1" s="157">
      <c r="A463" s="44" t="n"/>
      <c r="B463" s="44" t="inlineStr">
        <is>
          <t>NV</t>
        </is>
      </c>
      <c r="C463" s="44" t="inlineStr">
        <is>
          <t>Generation</t>
        </is>
      </c>
      <c r="D463" s="44" t="inlineStr">
        <is>
          <t>Offshore Wind</t>
        </is>
      </c>
      <c r="E463" s="44">
        <f>LOOKUP(D463,$U$2:$V$15,$V$2:$V$15)</f>
        <v/>
      </c>
      <c r="F463" s="44" t="n">
        <v>0</v>
      </c>
      <c r="G463" s="44">
        <f>AVERAGE(F463,H463)</f>
        <v/>
      </c>
      <c r="H463" s="44" t="n">
        <v>0</v>
      </c>
      <c r="I463" s="44">
        <f>AVERAGE(H463,J463)</f>
        <v/>
      </c>
      <c r="J463" s="44" t="n">
        <v>0</v>
      </c>
      <c r="K463" s="44">
        <f>AVERAGE(J463,L463)</f>
        <v/>
      </c>
      <c r="L463" s="44" t="n">
        <v>0</v>
      </c>
      <c r="M463" s="44">
        <f>AVERAGE(L463,N463)</f>
        <v/>
      </c>
      <c r="N463" s="44" t="n">
        <v>0</v>
      </c>
      <c r="O463" s="44">
        <f>AVERAGE(N463,P463)</f>
        <v/>
      </c>
      <c r="P463" s="44" t="n">
        <v>0</v>
      </c>
      <c r="Q463" s="44">
        <f>AVERAGE(P463,R463)</f>
        <v/>
      </c>
      <c r="R463" s="44" t="n">
        <v>0</v>
      </c>
      <c r="S463" s="44" t="n"/>
      <c r="T463" s="44" t="n"/>
      <c r="U463" s="44" t="n"/>
      <c r="V463" s="44" t="n"/>
      <c r="W463" s="44" t="n"/>
      <c r="X463" s="44" t="n"/>
      <c r="Y463" s="44" t="n"/>
      <c r="Z463" s="44" t="n"/>
      <c r="AA463" s="44" t="n"/>
      <c r="AB463" s="44" t="n"/>
      <c r="AC463" s="44" t="n"/>
      <c r="AD463" s="44" t="n"/>
      <c r="AE463" s="44" t="n"/>
      <c r="AF463" s="44" t="n"/>
      <c r="AG463" s="44" t="n"/>
    </row>
    <row r="464" ht="15.75" customHeight="1" s="157">
      <c r="A464" s="44" t="n"/>
      <c r="B464" s="44" t="inlineStr">
        <is>
          <t>NV</t>
        </is>
      </c>
      <c r="C464" s="44" t="inlineStr">
        <is>
          <t>Generation</t>
        </is>
      </c>
      <c r="D464" s="44" t="inlineStr">
        <is>
          <t>Oil-Gas-Steam</t>
        </is>
      </c>
      <c r="E464" s="44">
        <f>LOOKUP(D464,$U$2:$V$15,$V$2:$V$15)</f>
        <v/>
      </c>
      <c r="F464" s="44" t="n">
        <v>44853.48672</v>
      </c>
      <c r="G464" s="44">
        <f>AVERAGE(F464,H464)</f>
        <v/>
      </c>
      <c r="H464" s="44" t="n">
        <v>44853.48672</v>
      </c>
      <c r="I464" s="44">
        <f>AVERAGE(H464,J464)</f>
        <v/>
      </c>
      <c r="J464" s="44" t="n">
        <v>44853.48672</v>
      </c>
      <c r="K464" s="44">
        <f>AVERAGE(J464,L464)</f>
        <v/>
      </c>
      <c r="L464" s="44" t="n">
        <v>44853.48672</v>
      </c>
      <c r="M464" s="44">
        <f>AVERAGE(L464,N464)</f>
        <v/>
      </c>
      <c r="N464" s="44" t="n">
        <v>44853.48672</v>
      </c>
      <c r="O464" s="44">
        <f>AVERAGE(N464,P464)</f>
        <v/>
      </c>
      <c r="P464" s="44" t="n">
        <v>44853.48672</v>
      </c>
      <c r="Q464" s="44">
        <f>AVERAGE(P464,R464)</f>
        <v/>
      </c>
      <c r="R464" s="44" t="n">
        <v>44853.48672</v>
      </c>
      <c r="S464" s="44" t="n"/>
      <c r="T464" s="44" t="n"/>
      <c r="U464" s="44" t="n"/>
      <c r="V464" s="44" t="n"/>
      <c r="W464" s="44" t="n"/>
      <c r="X464" s="44" t="n"/>
      <c r="Y464" s="44" t="n"/>
      <c r="Z464" s="44" t="n"/>
      <c r="AA464" s="44" t="n"/>
      <c r="AB464" s="44" t="n"/>
      <c r="AC464" s="44" t="n"/>
      <c r="AD464" s="44" t="n"/>
      <c r="AE464" s="44" t="n"/>
      <c r="AF464" s="44" t="n"/>
      <c r="AG464" s="44" t="n"/>
    </row>
    <row r="465" ht="15.75" customHeight="1" s="157">
      <c r="A465" s="44" t="n"/>
      <c r="B465" s="44" t="inlineStr">
        <is>
          <t>NV</t>
        </is>
      </c>
      <c r="C465" s="44" t="inlineStr">
        <is>
          <t>Generation</t>
        </is>
      </c>
      <c r="D465" s="44" t="inlineStr">
        <is>
          <t>Rooftop PV</t>
        </is>
      </c>
      <c r="E465" s="44">
        <f>LOOKUP(D465,$U$2:$V$15,$V$2:$V$15)</f>
        <v/>
      </c>
      <c r="F465" s="44" t="n">
        <v>644037.7306</v>
      </c>
      <c r="G465" s="44">
        <f>AVERAGE(F465,H465)</f>
        <v/>
      </c>
      <c r="H465" s="44" t="n">
        <v>670344.7753</v>
      </c>
      <c r="I465" s="44">
        <f>AVERAGE(H465,J465)</f>
        <v/>
      </c>
      <c r="J465" s="44" t="n">
        <v>676516.4743</v>
      </c>
      <c r="K465" s="44">
        <f>AVERAGE(J465,L465)</f>
        <v/>
      </c>
      <c r="L465" s="44" t="n">
        <v>680584.6157</v>
      </c>
      <c r="M465" s="44">
        <f>AVERAGE(L465,N465)</f>
        <v/>
      </c>
      <c r="N465" s="44" t="n">
        <v>686168.5553</v>
      </c>
      <c r="O465" s="44">
        <f>AVERAGE(N465,P465)</f>
        <v/>
      </c>
      <c r="P465" s="44" t="n">
        <v>696701.6901</v>
      </c>
      <c r="Q465" s="44">
        <f>AVERAGE(P465,R465)</f>
        <v/>
      </c>
      <c r="R465" s="44" t="n">
        <v>703282.1597</v>
      </c>
      <c r="S465" s="44" t="n"/>
      <c r="T465" s="44" t="n"/>
      <c r="U465" s="44" t="n"/>
      <c r="V465" s="44" t="n"/>
      <c r="W465" s="44" t="n"/>
      <c r="X465" s="44" t="n"/>
      <c r="Y465" s="44" t="n"/>
      <c r="Z465" s="44" t="n"/>
      <c r="AA465" s="44" t="n"/>
      <c r="AB465" s="44" t="n"/>
      <c r="AC465" s="44" t="n"/>
      <c r="AD465" s="44" t="n"/>
      <c r="AE465" s="44" t="n"/>
      <c r="AF465" s="44" t="n"/>
      <c r="AG465" s="44" t="n"/>
    </row>
    <row r="466" ht="15.75" customHeight="1" s="157">
      <c r="A466" s="44" t="n"/>
      <c r="B466" s="44" t="inlineStr">
        <is>
          <t>NV</t>
        </is>
      </c>
      <c r="C466" s="44" t="inlineStr">
        <is>
          <t>Generation</t>
        </is>
      </c>
      <c r="D466" s="44" t="inlineStr">
        <is>
          <t>Storage</t>
        </is>
      </c>
      <c r="E466" s="44">
        <f>LOOKUP(D466,$U$2:$V$15,$V$2:$V$15)</f>
        <v/>
      </c>
      <c r="F466" s="44" t="n">
        <v>0</v>
      </c>
      <c r="G466" s="44" t="n">
        <v>0</v>
      </c>
      <c r="H466" s="44" t="n">
        <v>0</v>
      </c>
      <c r="I466" s="44" t="n">
        <v>0</v>
      </c>
      <c r="J466" s="44" t="n">
        <v>0</v>
      </c>
      <c r="K466" s="44" t="n">
        <v>0</v>
      </c>
      <c r="L466" s="44" t="n">
        <v>0</v>
      </c>
      <c r="M466" s="44" t="n">
        <v>0</v>
      </c>
      <c r="N466" s="44" t="n">
        <v>0</v>
      </c>
      <c r="O466" s="44" t="n">
        <v>0</v>
      </c>
      <c r="P466" s="44" t="n">
        <v>0</v>
      </c>
      <c r="Q466" s="44" t="n">
        <v>0</v>
      </c>
      <c r="R466" s="44" t="n">
        <v>0</v>
      </c>
      <c r="S466" s="44" t="n"/>
      <c r="T466" s="44" t="n"/>
      <c r="U466" s="44" t="n"/>
      <c r="V466" s="44" t="n"/>
      <c r="W466" s="44" t="n"/>
      <c r="X466" s="44" t="n"/>
      <c r="Y466" s="44" t="n"/>
      <c r="Z466" s="44" t="n"/>
      <c r="AA466" s="44" t="n"/>
      <c r="AB466" s="44" t="n"/>
      <c r="AC466" s="44" t="n"/>
      <c r="AD466" s="44" t="n"/>
      <c r="AE466" s="44" t="n"/>
      <c r="AF466" s="44" t="n"/>
      <c r="AG466" s="44" t="n"/>
    </row>
    <row r="467" ht="15.75" customHeight="1" s="157">
      <c r="A467" s="44" t="n"/>
      <c r="B467" s="44" t="inlineStr">
        <is>
          <t>NV</t>
        </is>
      </c>
      <c r="C467" s="44" t="inlineStr">
        <is>
          <t>Generation</t>
        </is>
      </c>
      <c r="D467" s="44" t="inlineStr">
        <is>
          <t>Utility PV</t>
        </is>
      </c>
      <c r="E467" s="44">
        <f>LOOKUP(D467,$U$2:$V$15,$V$2:$V$15)</f>
        <v/>
      </c>
      <c r="F467" s="44" t="n">
        <v>4689452.718</v>
      </c>
      <c r="G467" s="44">
        <f>AVERAGE(F467,H467)</f>
        <v/>
      </c>
      <c r="H467" s="44" t="n">
        <v>6581754.688</v>
      </c>
      <c r="I467" s="44">
        <f>AVERAGE(H467,J467)</f>
        <v/>
      </c>
      <c r="J467" s="44" t="n">
        <v>6581754.688</v>
      </c>
      <c r="K467" s="44">
        <f>AVERAGE(J467,L467)</f>
        <v/>
      </c>
      <c r="L467" s="44" t="n">
        <v>6516073.576</v>
      </c>
      <c r="M467" s="44">
        <f>AVERAGE(L467,N467)</f>
        <v/>
      </c>
      <c r="N467" s="44" t="n">
        <v>6743825.122</v>
      </c>
      <c r="O467" s="44">
        <f>AVERAGE(N467,P467)</f>
        <v/>
      </c>
      <c r="P467" s="44" t="n">
        <v>8904767.42</v>
      </c>
      <c r="Q467" s="44">
        <f>AVERAGE(P467,R467)</f>
        <v/>
      </c>
      <c r="R467" s="44" t="n">
        <v>10503567.28</v>
      </c>
      <c r="S467" s="44" t="n"/>
      <c r="T467" s="44" t="n"/>
      <c r="U467" s="44" t="n"/>
      <c r="V467" s="44" t="n"/>
      <c r="W467" s="44" t="n"/>
      <c r="X467" s="44" t="n"/>
      <c r="Y467" s="44" t="n"/>
      <c r="Z467" s="44" t="n"/>
      <c r="AA467" s="44" t="n"/>
      <c r="AB467" s="44" t="n"/>
      <c r="AC467" s="44" t="n"/>
      <c r="AD467" s="44" t="n"/>
      <c r="AE467" s="44" t="n"/>
      <c r="AF467" s="44" t="n"/>
      <c r="AG467" s="44" t="n"/>
    </row>
    <row r="468" ht="15.75" customHeight="1" s="157">
      <c r="A468" s="44" t="n"/>
      <c r="B468" s="44" t="inlineStr">
        <is>
          <t>NY</t>
        </is>
      </c>
      <c r="C468" s="44" t="inlineStr">
        <is>
          <t>Generation</t>
        </is>
      </c>
      <c r="D468" s="44" t="inlineStr">
        <is>
          <t>Biopower</t>
        </is>
      </c>
      <c r="E468" s="44">
        <f>LOOKUP(D468,$U$2:$V$15,$V$2:$V$15)</f>
        <v/>
      </c>
      <c r="F468" s="44" t="n">
        <v>0</v>
      </c>
      <c r="G468" s="44">
        <f>AVERAGE(F468,H468)</f>
        <v/>
      </c>
      <c r="H468" s="44" t="n">
        <v>0</v>
      </c>
      <c r="I468" s="44">
        <f>AVERAGE(H468,J468)</f>
        <v/>
      </c>
      <c r="J468" s="44" t="n">
        <v>23860.2</v>
      </c>
      <c r="K468" s="44">
        <f>AVERAGE(J468,L468)</f>
        <v/>
      </c>
      <c r="L468" s="44" t="n">
        <v>133086.108</v>
      </c>
      <c r="M468" s="44">
        <f>AVERAGE(L468,N468)</f>
        <v/>
      </c>
      <c r="N468" s="44" t="n">
        <v>133086.108</v>
      </c>
      <c r="O468" s="44">
        <f>AVERAGE(N468,P468)</f>
        <v/>
      </c>
      <c r="P468" s="44" t="n">
        <v>101101.584</v>
      </c>
      <c r="Q468" s="44">
        <f>AVERAGE(P468,R468)</f>
        <v/>
      </c>
      <c r="R468" s="44" t="n">
        <v>88175.4375</v>
      </c>
      <c r="S468" s="44" t="n"/>
      <c r="T468" s="44" t="n"/>
      <c r="U468" s="44" t="n"/>
      <c r="V468" s="44" t="n"/>
      <c r="W468" s="44" t="n"/>
      <c r="X468" s="44" t="n"/>
      <c r="Y468" s="44" t="n"/>
      <c r="Z468" s="44" t="n"/>
      <c r="AA468" s="44" t="n"/>
      <c r="AB468" s="44" t="n"/>
      <c r="AC468" s="44" t="n"/>
      <c r="AD468" s="44" t="n"/>
      <c r="AE468" s="44" t="n"/>
      <c r="AF468" s="44" t="n"/>
      <c r="AG468" s="44" t="n"/>
    </row>
    <row r="469" ht="15.75" customHeight="1" s="157">
      <c r="A469" s="44" t="n"/>
      <c r="B469" s="44" t="inlineStr">
        <is>
          <t>NY</t>
        </is>
      </c>
      <c r="C469" s="44" t="inlineStr">
        <is>
          <t>Generation</t>
        </is>
      </c>
      <c r="D469" s="44" t="inlineStr">
        <is>
          <t>Coal</t>
        </is>
      </c>
      <c r="E469" s="44">
        <f>LOOKUP(D469,$U$2:$V$15,$V$2:$V$15)</f>
        <v/>
      </c>
      <c r="F469" s="44" t="n">
        <v>8890802.593</v>
      </c>
      <c r="G469" s="44">
        <f>AVERAGE(F469,H469)</f>
        <v/>
      </c>
      <c r="H469" s="44" t="n">
        <v>11504380.21</v>
      </c>
      <c r="I469" s="44">
        <f>AVERAGE(H469,J469)</f>
        <v/>
      </c>
      <c r="J469" s="44" t="n">
        <v>10550231.59</v>
      </c>
      <c r="K469" s="44">
        <f>AVERAGE(J469,L469)</f>
        <v/>
      </c>
      <c r="L469" s="44" t="n">
        <v>12222534.33</v>
      </c>
      <c r="M469" s="44">
        <f>AVERAGE(L469,N469)</f>
        <v/>
      </c>
      <c r="N469" s="44" t="n">
        <v>10556028.27</v>
      </c>
      <c r="O469" s="44">
        <f>AVERAGE(N469,P469)</f>
        <v/>
      </c>
      <c r="P469" s="44" t="n">
        <v>9279660.498</v>
      </c>
      <c r="Q469" s="44">
        <f>AVERAGE(P469,R469)</f>
        <v/>
      </c>
      <c r="R469" s="44" t="n">
        <v>8755983.305</v>
      </c>
      <c r="S469" s="44" t="n"/>
      <c r="T469" s="44" t="n"/>
      <c r="U469" s="44" t="n"/>
      <c r="V469" s="44" t="n"/>
      <c r="W469" s="44" t="n"/>
      <c r="X469" s="44" t="n"/>
      <c r="Y469" s="44" t="n"/>
      <c r="Z469" s="44" t="n"/>
      <c r="AA469" s="44" t="n"/>
      <c r="AB469" s="44" t="n"/>
      <c r="AC469" s="44" t="n"/>
      <c r="AD469" s="44" t="n"/>
      <c r="AE469" s="44" t="n"/>
      <c r="AF469" s="44" t="n"/>
      <c r="AG469" s="44" t="n"/>
    </row>
    <row r="470" ht="15.75" customHeight="1" s="157">
      <c r="A470" s="44" t="n"/>
      <c r="B470" s="44" t="inlineStr">
        <is>
          <t>NY</t>
        </is>
      </c>
      <c r="C470" s="44" t="inlineStr">
        <is>
          <t>Generation</t>
        </is>
      </c>
      <c r="D470" s="44" t="inlineStr">
        <is>
          <t>CSP</t>
        </is>
      </c>
      <c r="E470" s="44">
        <f>LOOKUP(D470,$U$2:$V$15,$V$2:$V$15)</f>
        <v/>
      </c>
      <c r="F470" s="44" t="n">
        <v>0</v>
      </c>
      <c r="G470" s="44">
        <f>AVERAGE(F470,H470)</f>
        <v/>
      </c>
      <c r="H470" s="44" t="n">
        <v>0</v>
      </c>
      <c r="I470" s="44">
        <f>AVERAGE(H470,J470)</f>
        <v/>
      </c>
      <c r="J470" s="44" t="n">
        <v>0</v>
      </c>
      <c r="K470" s="44">
        <f>AVERAGE(J470,L470)</f>
        <v/>
      </c>
      <c r="L470" s="44" t="n">
        <v>0</v>
      </c>
      <c r="M470" s="44">
        <f>AVERAGE(L470,N470)</f>
        <v/>
      </c>
      <c r="N470" s="44" t="n">
        <v>0</v>
      </c>
      <c r="O470" s="44">
        <f>AVERAGE(N470,P470)</f>
        <v/>
      </c>
      <c r="P470" s="44" t="n">
        <v>0</v>
      </c>
      <c r="Q470" s="44">
        <f>AVERAGE(P470,R470)</f>
        <v/>
      </c>
      <c r="R470" s="44" t="n">
        <v>0</v>
      </c>
      <c r="S470" s="44" t="n"/>
      <c r="T470" s="44" t="n"/>
      <c r="U470" s="44" t="n"/>
      <c r="V470" s="44" t="n"/>
      <c r="W470" s="44" t="n"/>
      <c r="X470" s="44" t="n"/>
      <c r="Y470" s="44" t="n"/>
      <c r="Z470" s="44" t="n"/>
      <c r="AA470" s="44" t="n"/>
      <c r="AB470" s="44" t="n"/>
      <c r="AC470" s="44" t="n"/>
      <c r="AD470" s="44" t="n"/>
      <c r="AE470" s="44" t="n"/>
      <c r="AF470" s="44" t="n"/>
      <c r="AG470" s="44" t="n"/>
    </row>
    <row r="471" ht="15.75" customHeight="1" s="157">
      <c r="A471" s="44" t="n"/>
      <c r="B471" s="44" t="inlineStr">
        <is>
          <t>NY</t>
        </is>
      </c>
      <c r="C471" s="44" t="inlineStr">
        <is>
          <t>Generation</t>
        </is>
      </c>
      <c r="D471" s="44" t="inlineStr">
        <is>
          <t>Geothermal</t>
        </is>
      </c>
      <c r="E471" s="44">
        <f>LOOKUP(D471,$U$2:$V$15,$V$2:$V$15)</f>
        <v/>
      </c>
      <c r="F471" s="44" t="n">
        <v>0</v>
      </c>
      <c r="G471" s="44">
        <f>AVERAGE(F471,H471)</f>
        <v/>
      </c>
      <c r="H471" s="44" t="n">
        <v>0</v>
      </c>
      <c r="I471" s="44">
        <f>AVERAGE(H471,J471)</f>
        <v/>
      </c>
      <c r="J471" s="44" t="n">
        <v>0</v>
      </c>
      <c r="K471" s="44">
        <f>AVERAGE(J471,L471)</f>
        <v/>
      </c>
      <c r="L471" s="44" t="n">
        <v>0</v>
      </c>
      <c r="M471" s="44">
        <f>AVERAGE(L471,N471)</f>
        <v/>
      </c>
      <c r="N471" s="44" t="n">
        <v>0</v>
      </c>
      <c r="O471" s="44">
        <f>AVERAGE(N471,P471)</f>
        <v/>
      </c>
      <c r="P471" s="44" t="n">
        <v>0</v>
      </c>
      <c r="Q471" s="44">
        <f>AVERAGE(P471,R471)</f>
        <v/>
      </c>
      <c r="R471" s="44" t="n">
        <v>0</v>
      </c>
      <c r="S471" s="44" t="n"/>
      <c r="T471" s="44" t="n"/>
      <c r="U471" s="44" t="n"/>
      <c r="V471" s="44" t="n"/>
      <c r="W471" s="44" t="n"/>
      <c r="X471" s="44" t="n"/>
      <c r="Y471" s="44" t="n"/>
      <c r="Z471" s="44" t="n"/>
      <c r="AA471" s="44" t="n"/>
      <c r="AB471" s="44" t="n"/>
      <c r="AC471" s="44" t="n"/>
      <c r="AD471" s="44" t="n"/>
      <c r="AE471" s="44" t="n"/>
      <c r="AF471" s="44" t="n"/>
      <c r="AG471" s="44" t="n"/>
    </row>
    <row r="472" ht="15.75" customHeight="1" s="157">
      <c r="A472" s="44" t="n"/>
      <c r="B472" s="44" t="inlineStr">
        <is>
          <t>NY</t>
        </is>
      </c>
      <c r="C472" s="44" t="inlineStr">
        <is>
          <t>Generation</t>
        </is>
      </c>
      <c r="D472" s="44" t="inlineStr">
        <is>
          <t>Hydro</t>
        </is>
      </c>
      <c r="E472" s="44">
        <f>LOOKUP(D472,$U$2:$V$15,$V$2:$V$15)</f>
        <v/>
      </c>
      <c r="F472" s="44" t="n">
        <v>24372662.26</v>
      </c>
      <c r="G472" s="44">
        <f>AVERAGE(F472,H472)</f>
        <v/>
      </c>
      <c r="H472" s="44" t="n">
        <v>25286593.69</v>
      </c>
      <c r="I472" s="44">
        <f>AVERAGE(H472,J472)</f>
        <v/>
      </c>
      <c r="J472" s="44" t="n">
        <v>25272699.16</v>
      </c>
      <c r="K472" s="44">
        <f>AVERAGE(J472,L472)</f>
        <v/>
      </c>
      <c r="L472" s="44" t="n">
        <v>25379765.59</v>
      </c>
      <c r="M472" s="44">
        <f>AVERAGE(L472,N472)</f>
        <v/>
      </c>
      <c r="N472" s="44" t="n">
        <v>25379765.59</v>
      </c>
      <c r="O472" s="44">
        <f>AVERAGE(N472,P472)</f>
        <v/>
      </c>
      <c r="P472" s="44" t="n">
        <v>25379765.59</v>
      </c>
      <c r="Q472" s="44">
        <f>AVERAGE(P472,R472)</f>
        <v/>
      </c>
      <c r="R472" s="44" t="n">
        <v>25379765.59</v>
      </c>
      <c r="S472" s="44" t="n"/>
      <c r="T472" s="44" t="n"/>
      <c r="U472" s="44" t="n"/>
      <c r="V472" s="44" t="n"/>
      <c r="W472" s="44" t="n"/>
      <c r="X472" s="44" t="n"/>
      <c r="Y472" s="44" t="n"/>
      <c r="Z472" s="44" t="n"/>
      <c r="AA472" s="44" t="n"/>
      <c r="AB472" s="44" t="n"/>
      <c r="AC472" s="44" t="n"/>
      <c r="AD472" s="44" t="n"/>
      <c r="AE472" s="44" t="n"/>
      <c r="AF472" s="44" t="n"/>
      <c r="AG472" s="44" t="n"/>
    </row>
    <row r="473" ht="15.75" customHeight="1" s="157">
      <c r="A473" s="44" t="n"/>
      <c r="B473" s="44" t="inlineStr">
        <is>
          <t>NY</t>
        </is>
      </c>
      <c r="C473" s="44" t="inlineStr">
        <is>
          <t>Generation</t>
        </is>
      </c>
      <c r="D473" s="44" t="inlineStr">
        <is>
          <t>Imports</t>
        </is>
      </c>
      <c r="E473" s="44">
        <f>LOOKUP(D473,$U$2:$V$15,$V$2:$V$15)</f>
        <v/>
      </c>
      <c r="F473" s="44" t="n">
        <v>18522711.67</v>
      </c>
      <c r="G473" s="44">
        <f>AVERAGE(F473,H473)</f>
        <v/>
      </c>
      <c r="H473" s="44" t="n">
        <v>16573934.98</v>
      </c>
      <c r="I473" s="44">
        <f>AVERAGE(H473,J473)</f>
        <v/>
      </c>
      <c r="J473" s="44" t="n">
        <v>13224534.89</v>
      </c>
      <c r="K473" s="44">
        <f>AVERAGE(J473,L473)</f>
        <v/>
      </c>
      <c r="L473" s="44" t="n">
        <v>13743268.29</v>
      </c>
      <c r="M473" s="44">
        <f>AVERAGE(L473,N473)</f>
        <v/>
      </c>
      <c r="N473" s="44" t="n">
        <v>12249173.33</v>
      </c>
      <c r="O473" s="44">
        <f>AVERAGE(N473,P473)</f>
        <v/>
      </c>
      <c r="P473" s="44" t="n">
        <v>14808099.99</v>
      </c>
      <c r="Q473" s="44">
        <f>AVERAGE(P473,R473)</f>
        <v/>
      </c>
      <c r="R473" s="44" t="n">
        <v>14363703.28</v>
      </c>
      <c r="S473" s="44" t="n"/>
      <c r="T473" s="44" t="n"/>
      <c r="U473" s="44" t="n"/>
      <c r="V473" s="44" t="n"/>
      <c r="W473" s="44" t="n"/>
      <c r="X473" s="44" t="n"/>
      <c r="Y473" s="44" t="n"/>
      <c r="Z473" s="44" t="n"/>
      <c r="AA473" s="44" t="n"/>
      <c r="AB473" s="44" t="n"/>
      <c r="AC473" s="44" t="n"/>
      <c r="AD473" s="44" t="n"/>
      <c r="AE473" s="44" t="n"/>
      <c r="AF473" s="44" t="n"/>
      <c r="AG473" s="44" t="n"/>
    </row>
    <row r="474" ht="15.75" customHeight="1" s="157">
      <c r="A474" s="44" t="n"/>
      <c r="B474" s="44" t="inlineStr">
        <is>
          <t>NY</t>
        </is>
      </c>
      <c r="C474" s="44" t="inlineStr">
        <is>
          <t>Generation</t>
        </is>
      </c>
      <c r="D474" s="44" t="inlineStr">
        <is>
          <t>Land-based Wind</t>
        </is>
      </c>
      <c r="E474" s="44">
        <f>LOOKUP(D474,$U$2:$V$15,$V$2:$V$15)</f>
        <v/>
      </c>
      <c r="F474" s="44" t="n">
        <v>5709737.495</v>
      </c>
      <c r="G474" s="44">
        <f>AVERAGE(F474,H474)</f>
        <v/>
      </c>
      <c r="H474" s="44" t="n">
        <v>7605647.098</v>
      </c>
      <c r="I474" s="44">
        <f>AVERAGE(H474,J474)</f>
        <v/>
      </c>
      <c r="J474" s="44" t="n">
        <v>11696580.2</v>
      </c>
      <c r="K474" s="44">
        <f>AVERAGE(J474,L474)</f>
        <v/>
      </c>
      <c r="L474" s="44" t="n">
        <v>16897362.07</v>
      </c>
      <c r="M474" s="44">
        <f>AVERAGE(L474,N474)</f>
        <v/>
      </c>
      <c r="N474" s="44" t="n">
        <v>31041665.73</v>
      </c>
      <c r="O474" s="44">
        <f>AVERAGE(N474,P474)</f>
        <v/>
      </c>
      <c r="P474" s="44" t="n">
        <v>39070763.89</v>
      </c>
      <c r="Q474" s="44">
        <f>AVERAGE(P474,R474)</f>
        <v/>
      </c>
      <c r="R474" s="44" t="n">
        <v>46301668.94</v>
      </c>
      <c r="S474" s="44" t="n"/>
      <c r="T474" s="44" t="n"/>
      <c r="U474" s="44" t="n"/>
      <c r="V474" s="44" t="n"/>
      <c r="W474" s="44" t="n"/>
      <c r="X474" s="44" t="n"/>
      <c r="Y474" s="44" t="n"/>
      <c r="Z474" s="44" t="n"/>
      <c r="AA474" s="44" t="n"/>
      <c r="AB474" s="44" t="n"/>
      <c r="AC474" s="44" t="n"/>
      <c r="AD474" s="44" t="n"/>
      <c r="AE474" s="44" t="n"/>
      <c r="AF474" s="44" t="n"/>
      <c r="AG474" s="44" t="n"/>
    </row>
    <row r="475" ht="15.75" customHeight="1" s="157">
      <c r="A475" s="44" t="n"/>
      <c r="B475" s="44" t="inlineStr">
        <is>
          <t>NY</t>
        </is>
      </c>
      <c r="C475" s="44" t="inlineStr">
        <is>
          <t>Generation</t>
        </is>
      </c>
      <c r="D475" s="44" t="inlineStr">
        <is>
          <t>NG-CC</t>
        </is>
      </c>
      <c r="E475" s="44">
        <f>LOOKUP(D475,$U$2:$V$15,$V$2:$V$15)</f>
        <v/>
      </c>
      <c r="F475" s="44" t="n">
        <v>46015587.45</v>
      </c>
      <c r="G475" s="44">
        <f>AVERAGE(F475,H475)</f>
        <v/>
      </c>
      <c r="H475" s="44" t="n">
        <v>41195176.16</v>
      </c>
      <c r="I475" s="44">
        <f>AVERAGE(H475,J475)</f>
        <v/>
      </c>
      <c r="J475" s="44" t="n">
        <v>41621609.28</v>
      </c>
      <c r="K475" s="44">
        <f>AVERAGE(J475,L475)</f>
        <v/>
      </c>
      <c r="L475" s="44" t="n">
        <v>35124646.75</v>
      </c>
      <c r="M475" s="44">
        <f>AVERAGE(L475,N475)</f>
        <v/>
      </c>
      <c r="N475" s="44" t="n">
        <v>31387732.29</v>
      </c>
      <c r="O475" s="44">
        <f>AVERAGE(N475,P475)</f>
        <v/>
      </c>
      <c r="P475" s="44" t="n">
        <v>30434373.32</v>
      </c>
      <c r="Q475" s="44">
        <f>AVERAGE(P475,R475)</f>
        <v/>
      </c>
      <c r="R475" s="44" t="n">
        <v>30287272.57</v>
      </c>
      <c r="S475" s="44" t="n"/>
      <c r="T475" s="44" t="n"/>
      <c r="U475" s="44" t="n"/>
      <c r="V475" s="44" t="n"/>
      <c r="W475" s="44" t="n"/>
      <c r="X475" s="44" t="n"/>
      <c r="Y475" s="44" t="n"/>
      <c r="Z475" s="44" t="n"/>
      <c r="AA475" s="44" t="n"/>
      <c r="AB475" s="44" t="n"/>
      <c r="AC475" s="44" t="n"/>
      <c r="AD475" s="44" t="n"/>
      <c r="AE475" s="44" t="n"/>
      <c r="AF475" s="44" t="n"/>
      <c r="AG475" s="44" t="n"/>
    </row>
    <row r="476" ht="15.75" customHeight="1" s="157">
      <c r="A476" s="44" t="n"/>
      <c r="B476" s="44" t="inlineStr">
        <is>
          <t>NY</t>
        </is>
      </c>
      <c r="C476" s="44" t="inlineStr">
        <is>
          <t>Generation</t>
        </is>
      </c>
      <c r="D476" s="44" t="inlineStr">
        <is>
          <t>NG-CT</t>
        </is>
      </c>
      <c r="E476" s="44">
        <f>LOOKUP(D476,$U$2:$V$15,$V$2:$V$15)</f>
        <v/>
      </c>
      <c r="F476" s="44" t="n">
        <v>139454.96</v>
      </c>
      <c r="G476" s="44">
        <f>AVERAGE(F476,H476)</f>
        <v/>
      </c>
      <c r="H476" s="44" t="n">
        <v>78073.36</v>
      </c>
      <c r="I476" s="44">
        <f>AVERAGE(H476,J476)</f>
        <v/>
      </c>
      <c r="J476" s="44" t="n">
        <v>78073.36</v>
      </c>
      <c r="K476" s="44">
        <f>AVERAGE(J476,L476)</f>
        <v/>
      </c>
      <c r="L476" s="44" t="n">
        <v>78073.36</v>
      </c>
      <c r="M476" s="44">
        <f>AVERAGE(L476,N476)</f>
        <v/>
      </c>
      <c r="N476" s="44" t="n">
        <v>58721.18541</v>
      </c>
      <c r="O476" s="44">
        <f>AVERAGE(N476,P476)</f>
        <v/>
      </c>
      <c r="P476" s="44" t="n">
        <v>33937.04193</v>
      </c>
      <c r="Q476" s="44">
        <f>AVERAGE(P476,R476)</f>
        <v/>
      </c>
      <c r="R476" s="44" t="n">
        <v>25957.2</v>
      </c>
      <c r="S476" s="44" t="n"/>
      <c r="T476" s="44" t="n"/>
      <c r="U476" s="44" t="n"/>
      <c r="V476" s="44" t="n"/>
      <c r="W476" s="44" t="n"/>
      <c r="X476" s="44" t="n"/>
      <c r="Y476" s="44" t="n"/>
      <c r="Z476" s="44" t="n"/>
      <c r="AA476" s="44" t="n"/>
      <c r="AB476" s="44" t="n"/>
      <c r="AC476" s="44" t="n"/>
      <c r="AD476" s="44" t="n"/>
      <c r="AE476" s="44" t="n"/>
      <c r="AF476" s="44" t="n"/>
      <c r="AG476" s="44" t="n"/>
    </row>
    <row r="477" ht="15.75" customHeight="1" s="157">
      <c r="A477" s="44" t="n"/>
      <c r="B477" s="44" t="inlineStr">
        <is>
          <t>NY</t>
        </is>
      </c>
      <c r="C477" s="44" t="inlineStr">
        <is>
          <t>Generation</t>
        </is>
      </c>
      <c r="D477" s="44" t="inlineStr">
        <is>
          <t>Nuclear</t>
        </is>
      </c>
      <c r="E477" s="44">
        <f>LOOKUP(D477,$U$2:$V$15,$V$2:$V$15)</f>
        <v/>
      </c>
      <c r="F477" s="44" t="n">
        <v>42614008.91</v>
      </c>
      <c r="G477" s="44">
        <f>AVERAGE(F477,H477)</f>
        <v/>
      </c>
      <c r="H477" s="44" t="n">
        <v>34705750.87</v>
      </c>
      <c r="I477" s="44">
        <f>AVERAGE(H477,J477)</f>
        <v/>
      </c>
      <c r="J477" s="44" t="n">
        <v>26474174.41</v>
      </c>
      <c r="K477" s="44">
        <f>AVERAGE(J477,L477)</f>
        <v/>
      </c>
      <c r="L477" s="44" t="n">
        <v>26474174.41</v>
      </c>
      <c r="M477" s="44">
        <f>AVERAGE(L477,N477)</f>
        <v/>
      </c>
      <c r="N477" s="44" t="n">
        <v>26474174.41</v>
      </c>
      <c r="O477" s="44">
        <f>AVERAGE(N477,P477)</f>
        <v/>
      </c>
      <c r="P477" s="44" t="n">
        <v>26474174.41</v>
      </c>
      <c r="Q477" s="44">
        <f>AVERAGE(P477,R477)</f>
        <v/>
      </c>
      <c r="R477" s="44" t="n">
        <v>16932715.63</v>
      </c>
      <c r="S477" s="44" t="n"/>
      <c r="T477" s="44" t="n"/>
      <c r="U477" s="44" t="n"/>
      <c r="V477" s="44" t="n"/>
      <c r="W477" s="44" t="n"/>
      <c r="X477" s="44" t="n"/>
      <c r="Y477" s="44" t="n"/>
      <c r="Z477" s="44" t="n"/>
      <c r="AA477" s="44" t="n"/>
      <c r="AB477" s="44" t="n"/>
      <c r="AC477" s="44" t="n"/>
      <c r="AD477" s="44" t="n"/>
      <c r="AE477" s="44" t="n"/>
      <c r="AF477" s="44" t="n"/>
      <c r="AG477" s="44" t="n"/>
    </row>
    <row r="478" ht="15.75" customHeight="1" s="157">
      <c r="A478" s="44" t="n"/>
      <c r="B478" s="44" t="inlineStr">
        <is>
          <t>NY</t>
        </is>
      </c>
      <c r="C478" s="44" t="inlineStr">
        <is>
          <t>Generation</t>
        </is>
      </c>
      <c r="D478" s="44" t="inlineStr">
        <is>
          <t>Offshore Wind</t>
        </is>
      </c>
      <c r="E478" s="44">
        <f>LOOKUP(D478,$U$2:$V$15,$V$2:$V$15)</f>
        <v/>
      </c>
      <c r="F478" s="44" t="n">
        <v>0</v>
      </c>
      <c r="G478" s="44">
        <f>AVERAGE(F478,H478)</f>
        <v/>
      </c>
      <c r="H478" s="44" t="n">
        <v>0</v>
      </c>
      <c r="I478" s="44">
        <f>AVERAGE(H478,J478)</f>
        <v/>
      </c>
      <c r="J478" s="44" t="n">
        <v>497549.7824</v>
      </c>
      <c r="K478" s="44">
        <f>AVERAGE(J478,L478)</f>
        <v/>
      </c>
      <c r="L478" s="44" t="n">
        <v>7095695.704</v>
      </c>
      <c r="M478" s="44">
        <f>AVERAGE(L478,N478)</f>
        <v/>
      </c>
      <c r="N478" s="44" t="n">
        <v>7095695.704</v>
      </c>
      <c r="O478" s="44">
        <f>AVERAGE(N478,P478)</f>
        <v/>
      </c>
      <c r="P478" s="44" t="n">
        <v>9287246.967</v>
      </c>
      <c r="Q478" s="44">
        <f>AVERAGE(P478,R478)</f>
        <v/>
      </c>
      <c r="R478" s="44" t="n">
        <v>15265979.68</v>
      </c>
      <c r="S478" s="44" t="n"/>
      <c r="T478" s="44" t="n"/>
      <c r="U478" s="44" t="n"/>
      <c r="V478" s="44" t="n"/>
      <c r="W478" s="44" t="n"/>
      <c r="X478" s="44" t="n"/>
      <c r="Y478" s="44" t="n"/>
      <c r="Z478" s="44" t="n"/>
      <c r="AA478" s="44" t="n"/>
      <c r="AB478" s="44" t="n"/>
      <c r="AC478" s="44" t="n"/>
      <c r="AD478" s="44" t="n"/>
      <c r="AE478" s="44" t="n"/>
      <c r="AF478" s="44" t="n"/>
      <c r="AG478" s="44" t="n"/>
    </row>
    <row r="479" ht="15.75" customHeight="1" s="157">
      <c r="A479" s="44" t="n"/>
      <c r="B479" s="44" t="inlineStr">
        <is>
          <t>NY</t>
        </is>
      </c>
      <c r="C479" s="44" t="inlineStr">
        <is>
          <t>Generation</t>
        </is>
      </c>
      <c r="D479" s="44" t="inlineStr">
        <is>
          <t>Oil-Gas-Steam</t>
        </is>
      </c>
      <c r="E479" s="44">
        <f>LOOKUP(D479,$U$2:$V$15,$V$2:$V$15)</f>
        <v/>
      </c>
      <c r="F479" s="44" t="n">
        <v>1460942.139</v>
      </c>
      <c r="G479" s="44">
        <f>AVERAGE(F479,H479)</f>
        <v/>
      </c>
      <c r="H479" s="44" t="n">
        <v>1460942.139</v>
      </c>
      <c r="I479" s="44">
        <f>AVERAGE(H479,J479)</f>
        <v/>
      </c>
      <c r="J479" s="44" t="n">
        <v>1460942.139</v>
      </c>
      <c r="K479" s="44">
        <f>AVERAGE(J479,L479)</f>
        <v/>
      </c>
      <c r="L479" s="44" t="n">
        <v>1460942.139</v>
      </c>
      <c r="M479" s="44">
        <f>AVERAGE(L479,N479)</f>
        <v/>
      </c>
      <c r="N479" s="44" t="n">
        <v>1460942.139</v>
      </c>
      <c r="O479" s="44">
        <f>AVERAGE(N479,P479)</f>
        <v/>
      </c>
      <c r="P479" s="44" t="n">
        <v>1460942.139</v>
      </c>
      <c r="Q479" s="44">
        <f>AVERAGE(P479,R479)</f>
        <v/>
      </c>
      <c r="R479" s="44" t="n">
        <v>1296174.228</v>
      </c>
      <c r="S479" s="44" t="n"/>
      <c r="T479" s="44" t="n"/>
      <c r="U479" s="44" t="n"/>
      <c r="V479" s="44" t="n"/>
      <c r="W479" s="44" t="n"/>
      <c r="X479" s="44" t="n"/>
      <c r="Y479" s="44" t="n"/>
      <c r="Z479" s="44" t="n"/>
      <c r="AA479" s="44" t="n"/>
      <c r="AB479" s="44" t="n"/>
      <c r="AC479" s="44" t="n"/>
      <c r="AD479" s="44" t="n"/>
      <c r="AE479" s="44" t="n"/>
      <c r="AF479" s="44" t="n"/>
      <c r="AG479" s="44" t="n"/>
    </row>
    <row r="480" ht="15.75" customHeight="1" s="157">
      <c r="A480" s="44" t="n"/>
      <c r="B480" s="44" t="inlineStr">
        <is>
          <t>NY</t>
        </is>
      </c>
      <c r="C480" s="44" t="inlineStr">
        <is>
          <t>Generation</t>
        </is>
      </c>
      <c r="D480" s="44" t="inlineStr">
        <is>
          <t>Rooftop PV</t>
        </is>
      </c>
      <c r="E480" s="44">
        <f>LOOKUP(D480,$U$2:$V$15,$V$2:$V$15)</f>
        <v/>
      </c>
      <c r="F480" s="44" t="n">
        <v>1845961.663</v>
      </c>
      <c r="G480" s="44">
        <f>AVERAGE(F480,H480)</f>
        <v/>
      </c>
      <c r="H480" s="44" t="n">
        <v>2243441.179</v>
      </c>
      <c r="I480" s="44">
        <f>AVERAGE(H480,J480)</f>
        <v/>
      </c>
      <c r="J480" s="44" t="n">
        <v>2328838.922</v>
      </c>
      <c r="K480" s="44">
        <f>AVERAGE(J480,L480)</f>
        <v/>
      </c>
      <c r="L480" s="44" t="n">
        <v>2412525.198</v>
      </c>
      <c r="M480" s="44">
        <f>AVERAGE(L480,N480)</f>
        <v/>
      </c>
      <c r="N480" s="44" t="n">
        <v>2519671.057</v>
      </c>
      <c r="O480" s="44">
        <f>AVERAGE(N480,P480)</f>
        <v/>
      </c>
      <c r="P480" s="44" t="n">
        <v>2652862.179</v>
      </c>
      <c r="Q480" s="44">
        <f>AVERAGE(P480,R480)</f>
        <v/>
      </c>
      <c r="R480" s="44" t="n">
        <v>2824547.982</v>
      </c>
      <c r="S480" s="44" t="n"/>
      <c r="T480" s="44" t="n"/>
      <c r="U480" s="44" t="n"/>
      <c r="V480" s="44" t="n"/>
      <c r="W480" s="44" t="n"/>
      <c r="X480" s="44" t="n"/>
      <c r="Y480" s="44" t="n"/>
      <c r="Z480" s="44" t="n"/>
      <c r="AA480" s="44" t="n"/>
      <c r="AB480" s="44" t="n"/>
      <c r="AC480" s="44" t="n"/>
      <c r="AD480" s="44" t="n"/>
      <c r="AE480" s="44" t="n"/>
      <c r="AF480" s="44" t="n"/>
      <c r="AG480" s="44" t="n"/>
    </row>
    <row r="481" ht="15.75" customHeight="1" s="157">
      <c r="A481" s="44" t="n"/>
      <c r="B481" s="44" t="inlineStr">
        <is>
          <t>NY</t>
        </is>
      </c>
      <c r="C481" s="44" t="inlineStr">
        <is>
          <t>Generation</t>
        </is>
      </c>
      <c r="D481" s="44" t="inlineStr">
        <is>
          <t>Storage</t>
        </is>
      </c>
      <c r="E481" s="44">
        <f>LOOKUP(D481,$U$2:$V$15,$V$2:$V$15)</f>
        <v/>
      </c>
      <c r="F481" s="44" t="n">
        <v>0</v>
      </c>
      <c r="G481" s="44" t="n">
        <v>0</v>
      </c>
      <c r="H481" s="44" t="n">
        <v>0</v>
      </c>
      <c r="I481" s="44" t="n">
        <v>0</v>
      </c>
      <c r="J481" s="44" t="n">
        <v>0</v>
      </c>
      <c r="K481" s="44" t="n">
        <v>0</v>
      </c>
      <c r="L481" s="44" t="n">
        <v>0</v>
      </c>
      <c r="M481" s="44" t="n">
        <v>0</v>
      </c>
      <c r="N481" s="44" t="n">
        <v>0</v>
      </c>
      <c r="O481" s="44" t="n">
        <v>0</v>
      </c>
      <c r="P481" s="44" t="n">
        <v>0</v>
      </c>
      <c r="Q481" s="44" t="n">
        <v>0</v>
      </c>
      <c r="R481" s="44" t="n">
        <v>0</v>
      </c>
      <c r="S481" s="44" t="n"/>
      <c r="T481" s="44" t="n"/>
      <c r="U481" s="44" t="n"/>
      <c r="V481" s="44" t="n"/>
      <c r="W481" s="44" t="n"/>
      <c r="X481" s="44" t="n"/>
      <c r="Y481" s="44" t="n"/>
      <c r="Z481" s="44" t="n"/>
      <c r="AA481" s="44" t="n"/>
      <c r="AB481" s="44" t="n"/>
      <c r="AC481" s="44" t="n"/>
      <c r="AD481" s="44" t="n"/>
      <c r="AE481" s="44" t="n"/>
      <c r="AF481" s="44" t="n"/>
      <c r="AG481" s="44" t="n"/>
    </row>
    <row r="482" ht="15.75" customHeight="1" s="157">
      <c r="A482" s="44" t="n"/>
      <c r="B482" s="44" t="inlineStr">
        <is>
          <t>NY</t>
        </is>
      </c>
      <c r="C482" s="44" t="inlineStr">
        <is>
          <t>Generation</t>
        </is>
      </c>
      <c r="D482" s="44" t="inlineStr">
        <is>
          <t>Utility PV</t>
        </is>
      </c>
      <c r="E482" s="44">
        <f>LOOKUP(D482,$U$2:$V$15,$V$2:$V$15)</f>
        <v/>
      </c>
      <c r="F482" s="44" t="n">
        <v>467353.9909</v>
      </c>
      <c r="G482" s="44">
        <f>AVERAGE(F482,H482)</f>
        <v/>
      </c>
      <c r="H482" s="44" t="n">
        <v>467446.8628</v>
      </c>
      <c r="I482" s="44">
        <f>AVERAGE(H482,J482)</f>
        <v/>
      </c>
      <c r="J482" s="44" t="n">
        <v>467446.8628</v>
      </c>
      <c r="K482" s="44">
        <f>AVERAGE(J482,L482)</f>
        <v/>
      </c>
      <c r="L482" s="44" t="n">
        <v>462798.7609</v>
      </c>
      <c r="M482" s="44">
        <f>AVERAGE(L482,N482)</f>
        <v/>
      </c>
      <c r="N482" s="44" t="n">
        <v>458174.6931</v>
      </c>
      <c r="O482" s="44">
        <f>AVERAGE(N482,P482)</f>
        <v/>
      </c>
      <c r="P482" s="44" t="n">
        <v>453598.7234</v>
      </c>
      <c r="Q482" s="44">
        <f>AVERAGE(P482,R482)</f>
        <v/>
      </c>
      <c r="R482" s="44" t="n">
        <v>449070.3866</v>
      </c>
      <c r="S482" s="44" t="n"/>
      <c r="T482" s="44" t="n"/>
      <c r="U482" s="44" t="n"/>
      <c r="V482" s="44" t="n"/>
      <c r="W482" s="44" t="n"/>
      <c r="X482" s="44" t="n"/>
      <c r="Y482" s="44" t="n"/>
      <c r="Z482" s="44" t="n"/>
      <c r="AA482" s="44" t="n"/>
      <c r="AB482" s="44" t="n"/>
      <c r="AC482" s="44" t="n"/>
      <c r="AD482" s="44" t="n"/>
      <c r="AE482" s="44" t="n"/>
      <c r="AF482" s="44" t="n"/>
      <c r="AG482" s="44" t="n"/>
    </row>
    <row r="483" ht="15.75" customHeight="1" s="157">
      <c r="A483" s="44" t="n"/>
      <c r="B483" s="44" t="inlineStr">
        <is>
          <t>OH</t>
        </is>
      </c>
      <c r="C483" s="44" t="inlineStr">
        <is>
          <t>Generation</t>
        </is>
      </c>
      <c r="D483" s="44" t="inlineStr">
        <is>
          <t>Biopower</t>
        </is>
      </c>
      <c r="E483" s="44">
        <f>LOOKUP(D483,$U$2:$V$15,$V$2:$V$15)</f>
        <v/>
      </c>
      <c r="F483" s="44" t="n">
        <v>0</v>
      </c>
      <c r="G483" s="44">
        <f>AVERAGE(F483,H483)</f>
        <v/>
      </c>
      <c r="H483" s="44" t="n">
        <v>0</v>
      </c>
      <c r="I483" s="44">
        <f>AVERAGE(H483,J483)</f>
        <v/>
      </c>
      <c r="J483" s="44" t="n">
        <v>0</v>
      </c>
      <c r="K483" s="44">
        <f>AVERAGE(J483,L483)</f>
        <v/>
      </c>
      <c r="L483" s="44" t="n">
        <v>0</v>
      </c>
      <c r="M483" s="44">
        <f>AVERAGE(L483,N483)</f>
        <v/>
      </c>
      <c r="N483" s="44" t="n">
        <v>0</v>
      </c>
      <c r="O483" s="44">
        <f>AVERAGE(N483,P483)</f>
        <v/>
      </c>
      <c r="P483" s="44" t="n">
        <v>0</v>
      </c>
      <c r="Q483" s="44">
        <f>AVERAGE(P483,R483)</f>
        <v/>
      </c>
      <c r="R483" s="44" t="n">
        <v>0</v>
      </c>
      <c r="S483" s="44" t="n"/>
      <c r="T483" s="44" t="n"/>
      <c r="U483" s="44" t="n"/>
      <c r="V483" s="44" t="n"/>
      <c r="W483" s="44" t="n"/>
      <c r="X483" s="44" t="n"/>
      <c r="Y483" s="44" t="n"/>
      <c r="Z483" s="44" t="n"/>
      <c r="AA483" s="44" t="n"/>
      <c r="AB483" s="44" t="n"/>
      <c r="AC483" s="44" t="n"/>
      <c r="AD483" s="44" t="n"/>
      <c r="AE483" s="44" t="n"/>
      <c r="AF483" s="44" t="n"/>
      <c r="AG483" s="44" t="n"/>
    </row>
    <row r="484" ht="15.75" customHeight="1" s="157">
      <c r="A484" s="44" t="n"/>
      <c r="B484" s="44" t="inlineStr">
        <is>
          <t>OH</t>
        </is>
      </c>
      <c r="C484" s="44" t="inlineStr">
        <is>
          <t>Generation</t>
        </is>
      </c>
      <c r="D484" s="44" t="inlineStr">
        <is>
          <t>Coal</t>
        </is>
      </c>
      <c r="E484" s="44">
        <f>LOOKUP(D484,$U$2:$V$15,$V$2:$V$15)</f>
        <v/>
      </c>
      <c r="F484" s="44" t="n">
        <v>73047071.89</v>
      </c>
      <c r="G484" s="44">
        <f>AVERAGE(F484,H484)</f>
        <v/>
      </c>
      <c r="H484" s="44" t="n">
        <v>58421308.31</v>
      </c>
      <c r="I484" s="44">
        <f>AVERAGE(H484,J484)</f>
        <v/>
      </c>
      <c r="J484" s="44" t="n">
        <v>61049470.63</v>
      </c>
      <c r="K484" s="44">
        <f>AVERAGE(J484,L484)</f>
        <v/>
      </c>
      <c r="L484" s="44" t="n">
        <v>63492238.47</v>
      </c>
      <c r="M484" s="44">
        <f>AVERAGE(L484,N484)</f>
        <v/>
      </c>
      <c r="N484" s="44" t="n">
        <v>63402559.65</v>
      </c>
      <c r="O484" s="44">
        <f>AVERAGE(N484,P484)</f>
        <v/>
      </c>
      <c r="P484" s="44" t="n">
        <v>64126002.91</v>
      </c>
      <c r="Q484" s="44">
        <f>AVERAGE(P484,R484)</f>
        <v/>
      </c>
      <c r="R484" s="44" t="n">
        <v>57764240.57</v>
      </c>
      <c r="S484" s="44" t="n"/>
      <c r="T484" s="44" t="n"/>
      <c r="U484" s="44" t="n"/>
      <c r="V484" s="44" t="n"/>
      <c r="W484" s="44" t="n"/>
      <c r="X484" s="44" t="n"/>
      <c r="Y484" s="44" t="n"/>
      <c r="Z484" s="44" t="n"/>
      <c r="AA484" s="44" t="n"/>
      <c r="AB484" s="44" t="n"/>
      <c r="AC484" s="44" t="n"/>
      <c r="AD484" s="44" t="n"/>
      <c r="AE484" s="44" t="n"/>
      <c r="AF484" s="44" t="n"/>
      <c r="AG484" s="44" t="n"/>
    </row>
    <row r="485" ht="15.75" customHeight="1" s="157">
      <c r="A485" s="44" t="n"/>
      <c r="B485" s="44" t="inlineStr">
        <is>
          <t>OH</t>
        </is>
      </c>
      <c r="C485" s="44" t="inlineStr">
        <is>
          <t>Generation</t>
        </is>
      </c>
      <c r="D485" s="44" t="inlineStr">
        <is>
          <t>CSP</t>
        </is>
      </c>
      <c r="E485" s="44">
        <f>LOOKUP(D485,$U$2:$V$15,$V$2:$V$15)</f>
        <v/>
      </c>
      <c r="F485" s="44" t="n">
        <v>0</v>
      </c>
      <c r="G485" s="44">
        <f>AVERAGE(F485,H485)</f>
        <v/>
      </c>
      <c r="H485" s="44" t="n">
        <v>0</v>
      </c>
      <c r="I485" s="44">
        <f>AVERAGE(H485,J485)</f>
        <v/>
      </c>
      <c r="J485" s="44" t="n">
        <v>0</v>
      </c>
      <c r="K485" s="44">
        <f>AVERAGE(J485,L485)</f>
        <v/>
      </c>
      <c r="L485" s="44" t="n">
        <v>0</v>
      </c>
      <c r="M485" s="44">
        <f>AVERAGE(L485,N485)</f>
        <v/>
      </c>
      <c r="N485" s="44" t="n">
        <v>0</v>
      </c>
      <c r="O485" s="44">
        <f>AVERAGE(N485,P485)</f>
        <v/>
      </c>
      <c r="P485" s="44" t="n">
        <v>0</v>
      </c>
      <c r="Q485" s="44">
        <f>AVERAGE(P485,R485)</f>
        <v/>
      </c>
      <c r="R485" s="44" t="n">
        <v>0</v>
      </c>
      <c r="S485" s="44" t="n"/>
      <c r="T485" s="44" t="n"/>
      <c r="U485" s="44" t="n"/>
      <c r="V485" s="44" t="n"/>
      <c r="W485" s="44" t="n"/>
      <c r="X485" s="44" t="n"/>
      <c r="Y485" s="44" t="n"/>
      <c r="Z485" s="44" t="n"/>
      <c r="AA485" s="44" t="n"/>
      <c r="AB485" s="44" t="n"/>
      <c r="AC485" s="44" t="n"/>
      <c r="AD485" s="44" t="n"/>
      <c r="AE485" s="44" t="n"/>
      <c r="AF485" s="44" t="n"/>
      <c r="AG485" s="44" t="n"/>
    </row>
    <row r="486" ht="15.75" customHeight="1" s="157">
      <c r="A486" s="44" t="n"/>
      <c r="B486" s="44" t="inlineStr">
        <is>
          <t>OH</t>
        </is>
      </c>
      <c r="C486" s="44" t="inlineStr">
        <is>
          <t>Generation</t>
        </is>
      </c>
      <c r="D486" s="44" t="inlineStr">
        <is>
          <t>Geothermal</t>
        </is>
      </c>
      <c r="E486" s="44">
        <f>LOOKUP(D486,$U$2:$V$15,$V$2:$V$15)</f>
        <v/>
      </c>
      <c r="F486" s="44" t="n">
        <v>0</v>
      </c>
      <c r="G486" s="44">
        <f>AVERAGE(F486,H486)</f>
        <v/>
      </c>
      <c r="H486" s="44" t="n">
        <v>0</v>
      </c>
      <c r="I486" s="44">
        <f>AVERAGE(H486,J486)</f>
        <v/>
      </c>
      <c r="J486" s="44" t="n">
        <v>0</v>
      </c>
      <c r="K486" s="44">
        <f>AVERAGE(J486,L486)</f>
        <v/>
      </c>
      <c r="L486" s="44" t="n">
        <v>0</v>
      </c>
      <c r="M486" s="44">
        <f>AVERAGE(L486,N486)</f>
        <v/>
      </c>
      <c r="N486" s="44" t="n">
        <v>0</v>
      </c>
      <c r="O486" s="44">
        <f>AVERAGE(N486,P486)</f>
        <v/>
      </c>
      <c r="P486" s="44" t="n">
        <v>0</v>
      </c>
      <c r="Q486" s="44">
        <f>AVERAGE(P486,R486)</f>
        <v/>
      </c>
      <c r="R486" s="44" t="n">
        <v>0</v>
      </c>
      <c r="S486" s="44" t="n"/>
      <c r="T486" s="44" t="n"/>
      <c r="U486" s="44" t="n"/>
      <c r="V486" s="44" t="n"/>
      <c r="W486" s="44" t="n"/>
      <c r="X486" s="44" t="n"/>
      <c r="Y486" s="44" t="n"/>
      <c r="Z486" s="44" t="n"/>
      <c r="AA486" s="44" t="n"/>
      <c r="AB486" s="44" t="n"/>
      <c r="AC486" s="44" t="n"/>
      <c r="AD486" s="44" t="n"/>
      <c r="AE486" s="44" t="n"/>
      <c r="AF486" s="44" t="n"/>
      <c r="AG486" s="44" t="n"/>
    </row>
    <row r="487" ht="15.75" customHeight="1" s="157">
      <c r="A487" s="44" t="n"/>
      <c r="B487" s="44" t="inlineStr">
        <is>
          <t>OH</t>
        </is>
      </c>
      <c r="C487" s="44" t="inlineStr">
        <is>
          <t>Generation</t>
        </is>
      </c>
      <c r="D487" s="44" t="inlineStr">
        <is>
          <t>Hydro</t>
        </is>
      </c>
      <c r="E487" s="44">
        <f>LOOKUP(D487,$U$2:$V$15,$V$2:$V$15)</f>
        <v/>
      </c>
      <c r="F487" s="44" t="n">
        <v>437337.9727</v>
      </c>
      <c r="G487" s="44">
        <f>AVERAGE(F487,H487)</f>
        <v/>
      </c>
      <c r="H487" s="44" t="n">
        <v>437337.9727</v>
      </c>
      <c r="I487" s="44">
        <f>AVERAGE(H487,J487)</f>
        <v/>
      </c>
      <c r="J487" s="44" t="n">
        <v>437337.9727</v>
      </c>
      <c r="K487" s="44">
        <f>AVERAGE(J487,L487)</f>
        <v/>
      </c>
      <c r="L487" s="44" t="n">
        <v>437337.9727</v>
      </c>
      <c r="M487" s="44">
        <f>AVERAGE(L487,N487)</f>
        <v/>
      </c>
      <c r="N487" s="44" t="n">
        <v>437337.9727</v>
      </c>
      <c r="O487" s="44">
        <f>AVERAGE(N487,P487)</f>
        <v/>
      </c>
      <c r="P487" s="44" t="n">
        <v>437337.9727</v>
      </c>
      <c r="Q487" s="44">
        <f>AVERAGE(P487,R487)</f>
        <v/>
      </c>
      <c r="R487" s="44" t="n">
        <v>437337.9727</v>
      </c>
      <c r="S487" s="44" t="n"/>
      <c r="T487" s="44" t="n"/>
      <c r="U487" s="44" t="n"/>
      <c r="V487" s="44" t="n"/>
      <c r="W487" s="44" t="n"/>
      <c r="X487" s="44" t="n"/>
      <c r="Y487" s="44" t="n"/>
      <c r="Z487" s="44" t="n"/>
      <c r="AA487" s="44" t="n"/>
      <c r="AB487" s="44" t="n"/>
      <c r="AC487" s="44" t="n"/>
      <c r="AD487" s="44" t="n"/>
      <c r="AE487" s="44" t="n"/>
      <c r="AF487" s="44" t="n"/>
      <c r="AG487" s="44" t="n"/>
    </row>
    <row r="488" ht="15.75" customHeight="1" s="157">
      <c r="A488" s="44" t="n"/>
      <c r="B488" s="44" t="inlineStr">
        <is>
          <t>OH</t>
        </is>
      </c>
      <c r="C488" s="44" t="inlineStr">
        <is>
          <t>Generation</t>
        </is>
      </c>
      <c r="D488" s="44" t="inlineStr">
        <is>
          <t>Imports</t>
        </is>
      </c>
      <c r="E488" s="44">
        <f>LOOKUP(D488,$U$2:$V$15,$V$2:$V$15)</f>
        <v/>
      </c>
      <c r="F488" s="44" t="n">
        <v>0</v>
      </c>
      <c r="G488" s="44">
        <f>AVERAGE(F488,H488)</f>
        <v/>
      </c>
      <c r="H488" s="44" t="n">
        <v>0</v>
      </c>
      <c r="I488" s="44">
        <f>AVERAGE(H488,J488)</f>
        <v/>
      </c>
      <c r="J488" s="44" t="n">
        <v>0</v>
      </c>
      <c r="K488" s="44">
        <f>AVERAGE(J488,L488)</f>
        <v/>
      </c>
      <c r="L488" s="44" t="n">
        <v>0</v>
      </c>
      <c r="M488" s="44">
        <f>AVERAGE(L488,N488)</f>
        <v/>
      </c>
      <c r="N488" s="44" t="n">
        <v>0</v>
      </c>
      <c r="O488" s="44">
        <f>AVERAGE(N488,P488)</f>
        <v/>
      </c>
      <c r="P488" s="44" t="n">
        <v>0</v>
      </c>
      <c r="Q488" s="44">
        <f>AVERAGE(P488,R488)</f>
        <v/>
      </c>
      <c r="R488" s="44" t="n">
        <v>0</v>
      </c>
      <c r="S488" s="44" t="n"/>
      <c r="T488" s="44" t="n"/>
      <c r="U488" s="44" t="n"/>
      <c r="V488" s="44" t="n"/>
      <c r="W488" s="44" t="n"/>
      <c r="X488" s="44" t="n"/>
      <c r="Y488" s="44" t="n"/>
      <c r="Z488" s="44" t="n"/>
      <c r="AA488" s="44" t="n"/>
      <c r="AB488" s="44" t="n"/>
      <c r="AC488" s="44" t="n"/>
      <c r="AD488" s="44" t="n"/>
      <c r="AE488" s="44" t="n"/>
      <c r="AF488" s="44" t="n"/>
      <c r="AG488" s="44" t="n"/>
    </row>
    <row r="489" ht="15.75" customHeight="1" s="157">
      <c r="A489" s="44" t="n"/>
      <c r="B489" s="44" t="inlineStr">
        <is>
          <t>OH</t>
        </is>
      </c>
      <c r="C489" s="44" t="inlineStr">
        <is>
          <t>Generation</t>
        </is>
      </c>
      <c r="D489" s="44" t="inlineStr">
        <is>
          <t>Land-based Wind</t>
        </is>
      </c>
      <c r="E489" s="44">
        <f>LOOKUP(D489,$U$2:$V$15,$V$2:$V$15)</f>
        <v/>
      </c>
      <c r="F489" s="44" t="n">
        <v>2104115.644</v>
      </c>
      <c r="G489" s="44">
        <f>AVERAGE(F489,H489)</f>
        <v/>
      </c>
      <c r="H489" s="44" t="n">
        <v>4269199.841</v>
      </c>
      <c r="I489" s="44">
        <f>AVERAGE(H489,J489)</f>
        <v/>
      </c>
      <c r="J489" s="44" t="n">
        <v>4269199.841</v>
      </c>
      <c r="K489" s="44">
        <f>AVERAGE(J489,L489)</f>
        <v/>
      </c>
      <c r="L489" s="44" t="n">
        <v>4269199.841</v>
      </c>
      <c r="M489" s="44">
        <f>AVERAGE(L489,N489)</f>
        <v/>
      </c>
      <c r="N489" s="44" t="n">
        <v>4269199.841</v>
      </c>
      <c r="O489" s="44">
        <f>AVERAGE(N489,P489)</f>
        <v/>
      </c>
      <c r="P489" s="44" t="n">
        <v>4269199.841</v>
      </c>
      <c r="Q489" s="44">
        <f>AVERAGE(P489,R489)</f>
        <v/>
      </c>
      <c r="R489" s="44" t="n">
        <v>4269199.841</v>
      </c>
      <c r="S489" s="44" t="n"/>
      <c r="T489" s="44" t="n"/>
      <c r="U489" s="44" t="n"/>
      <c r="V489" s="44" t="n"/>
      <c r="W489" s="44" t="n"/>
      <c r="X489" s="44" t="n"/>
      <c r="Y489" s="44" t="n"/>
      <c r="Z489" s="44" t="n"/>
      <c r="AA489" s="44" t="n"/>
      <c r="AB489" s="44" t="n"/>
      <c r="AC489" s="44" t="n"/>
      <c r="AD489" s="44" t="n"/>
      <c r="AE489" s="44" t="n"/>
      <c r="AF489" s="44" t="n"/>
      <c r="AG489" s="44" t="n"/>
    </row>
    <row r="490" ht="15.75" customHeight="1" s="157">
      <c r="A490" s="44" t="n"/>
      <c r="B490" s="44" t="inlineStr">
        <is>
          <t>OH</t>
        </is>
      </c>
      <c r="C490" s="44" t="inlineStr">
        <is>
          <t>Generation</t>
        </is>
      </c>
      <c r="D490" s="44" t="inlineStr">
        <is>
          <t>NG-CC</t>
        </is>
      </c>
      <c r="E490" s="44">
        <f>LOOKUP(D490,$U$2:$V$15,$V$2:$V$15)</f>
        <v/>
      </c>
      <c r="F490" s="44" t="n">
        <v>53062078.28</v>
      </c>
      <c r="G490" s="44">
        <f>AVERAGE(F490,H490)</f>
        <v/>
      </c>
      <c r="H490" s="44" t="n">
        <v>53342641.85</v>
      </c>
      <c r="I490" s="44">
        <f>AVERAGE(H490,J490)</f>
        <v/>
      </c>
      <c r="J490" s="44" t="n">
        <v>85722408.73</v>
      </c>
      <c r="K490" s="44">
        <f>AVERAGE(J490,L490)</f>
        <v/>
      </c>
      <c r="L490" s="44" t="n">
        <v>91775720.56</v>
      </c>
      <c r="M490" s="44">
        <f>AVERAGE(L490,N490)</f>
        <v/>
      </c>
      <c r="N490" s="44" t="n">
        <v>95238405</v>
      </c>
      <c r="O490" s="44">
        <f>AVERAGE(N490,P490)</f>
        <v/>
      </c>
      <c r="P490" s="44" t="n">
        <v>93633908.48999999</v>
      </c>
      <c r="Q490" s="44">
        <f>AVERAGE(P490,R490)</f>
        <v/>
      </c>
      <c r="R490" s="44" t="n">
        <v>94794651.41</v>
      </c>
      <c r="S490" s="44" t="n"/>
      <c r="T490" s="44" t="n"/>
      <c r="U490" s="44" t="n"/>
      <c r="V490" s="44" t="n"/>
      <c r="W490" s="44" t="n"/>
      <c r="X490" s="44" t="n"/>
      <c r="Y490" s="44" t="n"/>
      <c r="Z490" s="44" t="n"/>
      <c r="AA490" s="44" t="n"/>
      <c r="AB490" s="44" t="n"/>
      <c r="AC490" s="44" t="n"/>
      <c r="AD490" s="44" t="n"/>
      <c r="AE490" s="44" t="n"/>
      <c r="AF490" s="44" t="n"/>
      <c r="AG490" s="44" t="n"/>
    </row>
    <row r="491" ht="15.75" customHeight="1" s="157">
      <c r="A491" s="44" t="n"/>
      <c r="B491" s="44" t="inlineStr">
        <is>
          <t>OH</t>
        </is>
      </c>
      <c r="C491" s="44" t="inlineStr">
        <is>
          <t>Generation</t>
        </is>
      </c>
      <c r="D491" s="44" t="inlineStr">
        <is>
          <t>NG-CT</t>
        </is>
      </c>
      <c r="E491" s="44">
        <f>LOOKUP(D491,$U$2:$V$15,$V$2:$V$15)</f>
        <v/>
      </c>
      <c r="F491" s="44" t="n">
        <v>260546.195</v>
      </c>
      <c r="G491" s="44">
        <f>AVERAGE(F491,H491)</f>
        <v/>
      </c>
      <c r="H491" s="44" t="n">
        <v>242161.0256</v>
      </c>
      <c r="I491" s="44">
        <f>AVERAGE(H491,J491)</f>
        <v/>
      </c>
      <c r="J491" s="44" t="n">
        <v>242161.0256</v>
      </c>
      <c r="K491" s="44">
        <f>AVERAGE(J491,L491)</f>
        <v/>
      </c>
      <c r="L491" s="44" t="n">
        <v>242161.0256</v>
      </c>
      <c r="M491" s="44">
        <f>AVERAGE(L491,N491)</f>
        <v/>
      </c>
      <c r="N491" s="44" t="n">
        <v>242161.0256</v>
      </c>
      <c r="O491" s="44">
        <f>AVERAGE(N491,P491)</f>
        <v/>
      </c>
      <c r="P491" s="44" t="n">
        <v>242161.0256</v>
      </c>
      <c r="Q491" s="44">
        <f>AVERAGE(P491,R491)</f>
        <v/>
      </c>
      <c r="R491" s="44" t="n">
        <v>238133.5856</v>
      </c>
      <c r="S491" s="44" t="n"/>
      <c r="T491" s="44" t="n"/>
      <c r="U491" s="44" t="n"/>
      <c r="V491" s="44" t="n"/>
      <c r="W491" s="44" t="n"/>
      <c r="X491" s="44" t="n"/>
      <c r="Y491" s="44" t="n"/>
      <c r="Z491" s="44" t="n"/>
      <c r="AA491" s="44" t="n"/>
      <c r="AB491" s="44" t="n"/>
      <c r="AC491" s="44" t="n"/>
      <c r="AD491" s="44" t="n"/>
      <c r="AE491" s="44" t="n"/>
      <c r="AF491" s="44" t="n"/>
      <c r="AG491" s="44" t="n"/>
    </row>
    <row r="492" ht="15.75" customHeight="1" s="157">
      <c r="A492" s="44" t="n"/>
      <c r="B492" s="44" t="inlineStr">
        <is>
          <t>OH</t>
        </is>
      </c>
      <c r="C492" s="44" t="inlineStr">
        <is>
          <t>Generation</t>
        </is>
      </c>
      <c r="D492" s="44" t="inlineStr">
        <is>
          <t>Nuclear</t>
        </is>
      </c>
      <c r="E492" s="44">
        <f>LOOKUP(D492,$U$2:$V$15,$V$2:$V$15)</f>
        <v/>
      </c>
      <c r="F492" s="44" t="n">
        <v>16869474.86</v>
      </c>
      <c r="G492" s="44">
        <f>AVERAGE(F492,H492)</f>
        <v/>
      </c>
      <c r="H492" s="44" t="n">
        <v>9802319.039999999</v>
      </c>
      <c r="I492" s="44">
        <f>AVERAGE(H492,J492)</f>
        <v/>
      </c>
      <c r="J492" s="44" t="n">
        <v>0</v>
      </c>
      <c r="K492" s="44">
        <f>AVERAGE(J492,L492)</f>
        <v/>
      </c>
      <c r="L492" s="44" t="n">
        <v>0</v>
      </c>
      <c r="M492" s="44">
        <f>AVERAGE(L492,N492)</f>
        <v/>
      </c>
      <c r="N492" s="44" t="n">
        <v>0</v>
      </c>
      <c r="O492" s="44">
        <f>AVERAGE(N492,P492)</f>
        <v/>
      </c>
      <c r="P492" s="44" t="n">
        <v>0</v>
      </c>
      <c r="Q492" s="44">
        <f>AVERAGE(P492,R492)</f>
        <v/>
      </c>
      <c r="R492" s="44" t="n">
        <v>0</v>
      </c>
      <c r="S492" s="44" t="n"/>
      <c r="T492" s="44" t="n"/>
      <c r="U492" s="44" t="n"/>
      <c r="V492" s="44" t="n"/>
      <c r="W492" s="44" t="n"/>
      <c r="X492" s="44" t="n"/>
      <c r="Y492" s="44" t="n"/>
      <c r="Z492" s="44" t="n"/>
      <c r="AA492" s="44" t="n"/>
      <c r="AB492" s="44" t="n"/>
      <c r="AC492" s="44" t="n"/>
      <c r="AD492" s="44" t="n"/>
      <c r="AE492" s="44" t="n"/>
      <c r="AF492" s="44" t="n"/>
      <c r="AG492" s="44" t="n"/>
    </row>
    <row r="493" ht="15.75" customHeight="1" s="157">
      <c r="A493" s="44" t="n"/>
      <c r="B493" s="44" t="inlineStr">
        <is>
          <t>OH</t>
        </is>
      </c>
      <c r="C493" s="44" t="inlineStr">
        <is>
          <t>Generation</t>
        </is>
      </c>
      <c r="D493" s="44" t="inlineStr">
        <is>
          <t>Offshore Wind</t>
        </is>
      </c>
      <c r="E493" s="44">
        <f>LOOKUP(D493,$U$2:$V$15,$V$2:$V$15)</f>
        <v/>
      </c>
      <c r="F493" s="44" t="n">
        <v>0</v>
      </c>
      <c r="G493" s="44">
        <f>AVERAGE(F493,H493)</f>
        <v/>
      </c>
      <c r="H493" s="44" t="n">
        <v>72263.09739</v>
      </c>
      <c r="I493" s="44">
        <f>AVERAGE(H493,J493)</f>
        <v/>
      </c>
      <c r="J493" s="44" t="n">
        <v>72263.09739</v>
      </c>
      <c r="K493" s="44">
        <f>AVERAGE(J493,L493)</f>
        <v/>
      </c>
      <c r="L493" s="44" t="n">
        <v>72263.09739</v>
      </c>
      <c r="M493" s="44">
        <f>AVERAGE(L493,N493)</f>
        <v/>
      </c>
      <c r="N493" s="44" t="n">
        <v>72263.09739</v>
      </c>
      <c r="O493" s="44">
        <f>AVERAGE(N493,P493)</f>
        <v/>
      </c>
      <c r="P493" s="44" t="n">
        <v>72263.09739</v>
      </c>
      <c r="Q493" s="44">
        <f>AVERAGE(P493,R493)</f>
        <v/>
      </c>
      <c r="R493" s="44" t="n">
        <v>72263.09739</v>
      </c>
      <c r="S493" s="44" t="n"/>
      <c r="T493" s="44" t="n"/>
      <c r="U493" s="44" t="n"/>
      <c r="V493" s="44" t="n"/>
      <c r="W493" s="44" t="n"/>
      <c r="X493" s="44" t="n"/>
      <c r="Y493" s="44" t="n"/>
      <c r="Z493" s="44" t="n"/>
      <c r="AA493" s="44" t="n"/>
      <c r="AB493" s="44" t="n"/>
      <c r="AC493" s="44" t="n"/>
      <c r="AD493" s="44" t="n"/>
      <c r="AE493" s="44" t="n"/>
      <c r="AF493" s="44" t="n"/>
      <c r="AG493" s="44" t="n"/>
    </row>
    <row r="494" ht="15.75" customHeight="1" s="157">
      <c r="A494" s="44" t="n"/>
      <c r="B494" s="44" t="inlineStr">
        <is>
          <t>OH</t>
        </is>
      </c>
      <c r="C494" s="44" t="inlineStr">
        <is>
          <t>Generation</t>
        </is>
      </c>
      <c r="D494" s="44" t="inlineStr">
        <is>
          <t>Oil-Gas-Steam</t>
        </is>
      </c>
      <c r="E494" s="44">
        <f>LOOKUP(D494,$U$2:$V$15,$V$2:$V$15)</f>
        <v/>
      </c>
      <c r="F494" s="44" t="n">
        <v>421531.2374</v>
      </c>
      <c r="G494" s="44">
        <f>AVERAGE(F494,H494)</f>
        <v/>
      </c>
      <c r="H494" s="44" t="n">
        <v>421531.2374</v>
      </c>
      <c r="I494" s="44">
        <f>AVERAGE(H494,J494)</f>
        <v/>
      </c>
      <c r="J494" s="44" t="n">
        <v>421531.2374</v>
      </c>
      <c r="K494" s="44">
        <f>AVERAGE(J494,L494)</f>
        <v/>
      </c>
      <c r="L494" s="44" t="n">
        <v>421531.2374</v>
      </c>
      <c r="M494" s="44">
        <f>AVERAGE(L494,N494)</f>
        <v/>
      </c>
      <c r="N494" s="44" t="n">
        <v>421531.2374</v>
      </c>
      <c r="O494" s="44">
        <f>AVERAGE(N494,P494)</f>
        <v/>
      </c>
      <c r="P494" s="44" t="n">
        <v>421531.2374</v>
      </c>
      <c r="Q494" s="44">
        <f>AVERAGE(P494,R494)</f>
        <v/>
      </c>
      <c r="R494" s="44" t="n">
        <v>421531.2374</v>
      </c>
      <c r="S494" s="44" t="n"/>
      <c r="T494" s="44" t="n"/>
      <c r="U494" s="44" t="n"/>
      <c r="V494" s="44" t="n"/>
      <c r="W494" s="44" t="n"/>
      <c r="X494" s="44" t="n"/>
      <c r="Y494" s="44" t="n"/>
      <c r="Z494" s="44" t="n"/>
      <c r="AA494" s="44" t="n"/>
      <c r="AB494" s="44" t="n"/>
      <c r="AC494" s="44" t="n"/>
      <c r="AD494" s="44" t="n"/>
      <c r="AE494" s="44" t="n"/>
      <c r="AF494" s="44" t="n"/>
      <c r="AG494" s="44" t="n"/>
    </row>
    <row r="495" ht="15.75" customHeight="1" s="157">
      <c r="A495" s="44" t="n"/>
      <c r="B495" s="44" t="inlineStr">
        <is>
          <t>OH</t>
        </is>
      </c>
      <c r="C495" s="44" t="inlineStr">
        <is>
          <t>Generation</t>
        </is>
      </c>
      <c r="D495" s="44" t="inlineStr">
        <is>
          <t>Rooftop PV</t>
        </is>
      </c>
      <c r="E495" s="44">
        <f>LOOKUP(D495,$U$2:$V$15,$V$2:$V$15)</f>
        <v/>
      </c>
      <c r="F495" s="44" t="n">
        <v>164787.6514</v>
      </c>
      <c r="G495" s="44">
        <f>AVERAGE(F495,H495)</f>
        <v/>
      </c>
      <c r="H495" s="44" t="n">
        <v>191771.4983</v>
      </c>
      <c r="I495" s="44">
        <f>AVERAGE(H495,J495)</f>
        <v/>
      </c>
      <c r="J495" s="44" t="n">
        <v>235730.0612</v>
      </c>
      <c r="K495" s="44">
        <f>AVERAGE(J495,L495)</f>
        <v/>
      </c>
      <c r="L495" s="44" t="n">
        <v>307678.5789</v>
      </c>
      <c r="M495" s="44">
        <f>AVERAGE(L495,N495)</f>
        <v/>
      </c>
      <c r="N495" s="44" t="n">
        <v>425262.9896</v>
      </c>
      <c r="O495" s="44">
        <f>AVERAGE(N495,P495)</f>
        <v/>
      </c>
      <c r="P495" s="44" t="n">
        <v>612163.5715</v>
      </c>
      <c r="Q495" s="44">
        <f>AVERAGE(P495,R495)</f>
        <v/>
      </c>
      <c r="R495" s="44" t="n">
        <v>902552.1581999999</v>
      </c>
      <c r="S495" s="44" t="n"/>
      <c r="T495" s="44" t="n"/>
      <c r="U495" s="44" t="n"/>
      <c r="V495" s="44" t="n"/>
      <c r="W495" s="44" t="n"/>
      <c r="X495" s="44" t="n"/>
      <c r="Y495" s="44" t="n"/>
      <c r="Z495" s="44" t="n"/>
      <c r="AA495" s="44" t="n"/>
      <c r="AB495" s="44" t="n"/>
      <c r="AC495" s="44" t="n"/>
      <c r="AD495" s="44" t="n"/>
      <c r="AE495" s="44" t="n"/>
      <c r="AF495" s="44" t="n"/>
      <c r="AG495" s="44" t="n"/>
    </row>
    <row r="496" ht="15.75" customHeight="1" s="157">
      <c r="A496" s="44" t="n"/>
      <c r="B496" s="44" t="inlineStr">
        <is>
          <t>OH</t>
        </is>
      </c>
      <c r="C496" s="44" t="inlineStr">
        <is>
          <t>Generation</t>
        </is>
      </c>
      <c r="D496" s="44" t="inlineStr">
        <is>
          <t>Storage</t>
        </is>
      </c>
      <c r="E496" s="44">
        <f>LOOKUP(D496,$U$2:$V$15,$V$2:$V$15)</f>
        <v/>
      </c>
      <c r="F496" s="44" t="n">
        <v>0</v>
      </c>
      <c r="G496" s="44" t="n">
        <v>0</v>
      </c>
      <c r="H496" s="44" t="n">
        <v>0</v>
      </c>
      <c r="I496" s="44" t="n">
        <v>0</v>
      </c>
      <c r="J496" s="44" t="n">
        <v>0</v>
      </c>
      <c r="K496" s="44" t="n">
        <v>0</v>
      </c>
      <c r="L496" s="44" t="n">
        <v>0</v>
      </c>
      <c r="M496" s="44" t="n">
        <v>0</v>
      </c>
      <c r="N496" s="44" t="n">
        <v>0</v>
      </c>
      <c r="O496" s="44" t="n">
        <v>0</v>
      </c>
      <c r="P496" s="44" t="n">
        <v>0</v>
      </c>
      <c r="Q496" s="44" t="n">
        <v>0</v>
      </c>
      <c r="R496" s="44" t="n">
        <v>0</v>
      </c>
      <c r="S496" s="44" t="n"/>
      <c r="T496" s="44" t="n"/>
      <c r="U496" s="44" t="n"/>
      <c r="V496" s="44" t="n"/>
      <c r="W496" s="44" t="n"/>
      <c r="X496" s="44" t="n"/>
      <c r="Y496" s="44" t="n"/>
      <c r="Z496" s="44" t="n"/>
      <c r="AA496" s="44" t="n"/>
      <c r="AB496" s="44" t="n"/>
      <c r="AC496" s="44" t="n"/>
      <c r="AD496" s="44" t="n"/>
      <c r="AE496" s="44" t="n"/>
      <c r="AF496" s="44" t="n"/>
      <c r="AG496" s="44" t="n"/>
    </row>
    <row r="497" ht="15.75" customHeight="1" s="157">
      <c r="A497" s="44" t="n"/>
      <c r="B497" s="44" t="inlineStr">
        <is>
          <t>OH</t>
        </is>
      </c>
      <c r="C497" s="44" t="inlineStr">
        <is>
          <t>Generation</t>
        </is>
      </c>
      <c r="D497" s="44" t="inlineStr">
        <is>
          <t>Utility PV</t>
        </is>
      </c>
      <c r="E497" s="44">
        <f>LOOKUP(D497,$U$2:$V$15,$V$2:$V$15)</f>
        <v/>
      </c>
      <c r="F497" s="44" t="n">
        <v>151783.7863</v>
      </c>
      <c r="G497" s="44">
        <f>AVERAGE(F497,H497)</f>
        <v/>
      </c>
      <c r="H497" s="44" t="n">
        <v>151783.7863</v>
      </c>
      <c r="I497" s="44">
        <f>AVERAGE(H497,J497)</f>
        <v/>
      </c>
      <c r="J497" s="44" t="n">
        <v>151783.7863</v>
      </c>
      <c r="K497" s="44">
        <f>AVERAGE(J497,L497)</f>
        <v/>
      </c>
      <c r="L497" s="44" t="n">
        <v>150273.475</v>
      </c>
      <c r="M497" s="44">
        <f>AVERAGE(L497,N497)</f>
        <v/>
      </c>
      <c r="N497" s="44" t="n">
        <v>148772.4796</v>
      </c>
      <c r="O497" s="44">
        <f>AVERAGE(N497,P497)</f>
        <v/>
      </c>
      <c r="P497" s="44" t="n">
        <v>147287.2013</v>
      </c>
      <c r="Q497" s="44">
        <f>AVERAGE(P497,R497)</f>
        <v/>
      </c>
      <c r="R497" s="44" t="n">
        <v>3305544.143</v>
      </c>
      <c r="S497" s="44" t="n"/>
      <c r="T497" s="44" t="n"/>
      <c r="U497" s="44" t="n"/>
      <c r="V497" s="44" t="n"/>
      <c r="W497" s="44" t="n"/>
      <c r="X497" s="44" t="n"/>
      <c r="Y497" s="44" t="n"/>
      <c r="Z497" s="44" t="n"/>
      <c r="AA497" s="44" t="n"/>
      <c r="AB497" s="44" t="n"/>
      <c r="AC497" s="44" t="n"/>
      <c r="AD497" s="44" t="n"/>
      <c r="AE497" s="44" t="n"/>
      <c r="AF497" s="44" t="n"/>
      <c r="AG497" s="44" t="n"/>
    </row>
    <row r="498" ht="15.75" customHeight="1" s="157">
      <c r="A498" s="44" t="n"/>
      <c r="B498" s="44" t="inlineStr">
        <is>
          <t>OK</t>
        </is>
      </c>
      <c r="C498" s="44" t="inlineStr">
        <is>
          <t>Generation</t>
        </is>
      </c>
      <c r="D498" s="44" t="inlineStr">
        <is>
          <t>Biopower</t>
        </is>
      </c>
      <c r="E498" s="44">
        <f>LOOKUP(D498,$U$2:$V$15,$V$2:$V$15)</f>
        <v/>
      </c>
      <c r="F498" s="44" t="n">
        <v>0</v>
      </c>
      <c r="G498" s="44">
        <f>AVERAGE(F498,H498)</f>
        <v/>
      </c>
      <c r="H498" s="44" t="n">
        <v>0</v>
      </c>
      <c r="I498" s="44">
        <f>AVERAGE(H498,J498)</f>
        <v/>
      </c>
      <c r="J498" s="44" t="n">
        <v>0</v>
      </c>
      <c r="K498" s="44">
        <f>AVERAGE(J498,L498)</f>
        <v/>
      </c>
      <c r="L498" s="44" t="n">
        <v>0</v>
      </c>
      <c r="M498" s="44">
        <f>AVERAGE(L498,N498)</f>
        <v/>
      </c>
      <c r="N498" s="44" t="n">
        <v>0</v>
      </c>
      <c r="O498" s="44">
        <f>AVERAGE(N498,P498)</f>
        <v/>
      </c>
      <c r="P498" s="44" t="n">
        <v>0</v>
      </c>
      <c r="Q498" s="44">
        <f>AVERAGE(P498,R498)</f>
        <v/>
      </c>
      <c r="R498" s="44" t="n">
        <v>0</v>
      </c>
      <c r="S498" s="44" t="n"/>
      <c r="T498" s="44" t="n"/>
      <c r="U498" s="44" t="n"/>
      <c r="V498" s="44" t="n"/>
      <c r="W498" s="44" t="n"/>
      <c r="X498" s="44" t="n"/>
      <c r="Y498" s="44" t="n"/>
      <c r="Z498" s="44" t="n"/>
      <c r="AA498" s="44" t="n"/>
      <c r="AB498" s="44" t="n"/>
      <c r="AC498" s="44" t="n"/>
      <c r="AD498" s="44" t="n"/>
      <c r="AE498" s="44" t="n"/>
      <c r="AF498" s="44" t="n"/>
      <c r="AG498" s="44" t="n"/>
    </row>
    <row r="499" ht="15.75" customHeight="1" s="157">
      <c r="A499" s="44" t="n"/>
      <c r="B499" s="44" t="inlineStr">
        <is>
          <t>OK</t>
        </is>
      </c>
      <c r="C499" s="44" t="inlineStr">
        <is>
          <t>Generation</t>
        </is>
      </c>
      <c r="D499" s="44" t="inlineStr">
        <is>
          <t>Coal</t>
        </is>
      </c>
      <c r="E499" s="44">
        <f>LOOKUP(D499,$U$2:$V$15,$V$2:$V$15)</f>
        <v/>
      </c>
      <c r="F499" s="44" t="n">
        <v>14308459.21</v>
      </c>
      <c r="G499" s="44">
        <f>AVERAGE(F499,H499)</f>
        <v/>
      </c>
      <c r="H499" s="44" t="n">
        <v>12882265.44</v>
      </c>
      <c r="I499" s="44">
        <f>AVERAGE(H499,J499)</f>
        <v/>
      </c>
      <c r="J499" s="44" t="n">
        <v>8477192.654999999</v>
      </c>
      <c r="K499" s="44">
        <f>AVERAGE(J499,L499)</f>
        <v/>
      </c>
      <c r="L499" s="44" t="n">
        <v>9586685.833000001</v>
      </c>
      <c r="M499" s="44">
        <f>AVERAGE(L499,N499)</f>
        <v/>
      </c>
      <c r="N499" s="44" t="n">
        <v>6106907.313</v>
      </c>
      <c r="O499" s="44">
        <f>AVERAGE(N499,P499)</f>
        <v/>
      </c>
      <c r="P499" s="44" t="n">
        <v>6499250.9</v>
      </c>
      <c r="Q499" s="44">
        <f>AVERAGE(P499,R499)</f>
        <v/>
      </c>
      <c r="R499" s="44" t="n">
        <v>7453810.547</v>
      </c>
      <c r="S499" s="44" t="n"/>
      <c r="T499" s="44" t="n"/>
      <c r="U499" s="44" t="n"/>
      <c r="V499" s="44" t="n"/>
      <c r="W499" s="44" t="n"/>
      <c r="X499" s="44" t="n"/>
      <c r="Y499" s="44" t="n"/>
      <c r="Z499" s="44" t="n"/>
      <c r="AA499" s="44" t="n"/>
      <c r="AB499" s="44" t="n"/>
      <c r="AC499" s="44" t="n"/>
      <c r="AD499" s="44" t="n"/>
      <c r="AE499" s="44" t="n"/>
      <c r="AF499" s="44" t="n"/>
      <c r="AG499" s="44" t="n"/>
    </row>
    <row r="500" ht="15.75" customHeight="1" s="157">
      <c r="A500" s="44" t="n"/>
      <c r="B500" s="44" t="inlineStr">
        <is>
          <t>OK</t>
        </is>
      </c>
      <c r="C500" s="44" t="inlineStr">
        <is>
          <t>Generation</t>
        </is>
      </c>
      <c r="D500" s="44" t="inlineStr">
        <is>
          <t>CSP</t>
        </is>
      </c>
      <c r="E500" s="44">
        <f>LOOKUP(D500,$U$2:$V$15,$V$2:$V$15)</f>
        <v/>
      </c>
      <c r="F500" s="44" t="n">
        <v>0</v>
      </c>
      <c r="G500" s="44">
        <f>AVERAGE(F500,H500)</f>
        <v/>
      </c>
      <c r="H500" s="44" t="n">
        <v>0</v>
      </c>
      <c r="I500" s="44">
        <f>AVERAGE(H500,J500)</f>
        <v/>
      </c>
      <c r="J500" s="44" t="n">
        <v>0</v>
      </c>
      <c r="K500" s="44">
        <f>AVERAGE(J500,L500)</f>
        <v/>
      </c>
      <c r="L500" s="44" t="n">
        <v>0</v>
      </c>
      <c r="M500" s="44">
        <f>AVERAGE(L500,N500)</f>
        <v/>
      </c>
      <c r="N500" s="44" t="n">
        <v>0</v>
      </c>
      <c r="O500" s="44">
        <f>AVERAGE(N500,P500)</f>
        <v/>
      </c>
      <c r="P500" s="44" t="n">
        <v>0</v>
      </c>
      <c r="Q500" s="44">
        <f>AVERAGE(P500,R500)</f>
        <v/>
      </c>
      <c r="R500" s="44" t="n">
        <v>0</v>
      </c>
      <c r="S500" s="44" t="n"/>
      <c r="T500" s="44" t="n"/>
      <c r="U500" s="44" t="n"/>
      <c r="V500" s="44" t="n"/>
      <c r="W500" s="44" t="n"/>
      <c r="X500" s="44" t="n"/>
      <c r="Y500" s="44" t="n"/>
      <c r="Z500" s="44" t="n"/>
      <c r="AA500" s="44" t="n"/>
      <c r="AB500" s="44" t="n"/>
      <c r="AC500" s="44" t="n"/>
      <c r="AD500" s="44" t="n"/>
      <c r="AE500" s="44" t="n"/>
      <c r="AF500" s="44" t="n"/>
      <c r="AG500" s="44" t="n"/>
    </row>
    <row r="501" ht="15.75" customHeight="1" s="157">
      <c r="A501" s="44" t="n"/>
      <c r="B501" s="44" t="inlineStr">
        <is>
          <t>OK</t>
        </is>
      </c>
      <c r="C501" s="44" t="inlineStr">
        <is>
          <t>Generation</t>
        </is>
      </c>
      <c r="D501" s="44" t="inlineStr">
        <is>
          <t>Geothermal</t>
        </is>
      </c>
      <c r="E501" s="44">
        <f>LOOKUP(D501,$U$2:$V$15,$V$2:$V$15)</f>
        <v/>
      </c>
      <c r="F501" s="44" t="n">
        <v>0</v>
      </c>
      <c r="G501" s="44">
        <f>AVERAGE(F501,H501)</f>
        <v/>
      </c>
      <c r="H501" s="44" t="n">
        <v>0</v>
      </c>
      <c r="I501" s="44">
        <f>AVERAGE(H501,J501)</f>
        <v/>
      </c>
      <c r="J501" s="44" t="n">
        <v>0</v>
      </c>
      <c r="K501" s="44">
        <f>AVERAGE(J501,L501)</f>
        <v/>
      </c>
      <c r="L501" s="44" t="n">
        <v>0</v>
      </c>
      <c r="M501" s="44">
        <f>AVERAGE(L501,N501)</f>
        <v/>
      </c>
      <c r="N501" s="44" t="n">
        <v>0</v>
      </c>
      <c r="O501" s="44">
        <f>AVERAGE(N501,P501)</f>
        <v/>
      </c>
      <c r="P501" s="44" t="n">
        <v>0</v>
      </c>
      <c r="Q501" s="44">
        <f>AVERAGE(P501,R501)</f>
        <v/>
      </c>
      <c r="R501" s="44" t="n">
        <v>0</v>
      </c>
      <c r="S501" s="44" t="n"/>
      <c r="T501" s="44" t="n"/>
      <c r="U501" s="44" t="n"/>
      <c r="V501" s="44" t="n"/>
      <c r="W501" s="44" t="n"/>
      <c r="X501" s="44" t="n"/>
      <c r="Y501" s="44" t="n"/>
      <c r="Z501" s="44" t="n"/>
      <c r="AA501" s="44" t="n"/>
      <c r="AB501" s="44" t="n"/>
      <c r="AC501" s="44" t="n"/>
      <c r="AD501" s="44" t="n"/>
      <c r="AE501" s="44" t="n"/>
      <c r="AF501" s="44" t="n"/>
      <c r="AG501" s="44" t="n"/>
    </row>
    <row r="502" ht="15.75" customHeight="1" s="157">
      <c r="A502" s="44" t="n"/>
      <c r="B502" s="44" t="inlineStr">
        <is>
          <t>OK</t>
        </is>
      </c>
      <c r="C502" s="44" t="inlineStr">
        <is>
          <t>Generation</t>
        </is>
      </c>
      <c r="D502" s="44" t="inlineStr">
        <is>
          <t>Hydro</t>
        </is>
      </c>
      <c r="E502" s="44">
        <f>LOOKUP(D502,$U$2:$V$15,$V$2:$V$15)</f>
        <v/>
      </c>
      <c r="F502" s="44" t="n">
        <v>2088037.467</v>
      </c>
      <c r="G502" s="44">
        <f>AVERAGE(F502,H502)</f>
        <v/>
      </c>
      <c r="H502" s="44" t="n">
        <v>2092961.147</v>
      </c>
      <c r="I502" s="44">
        <f>AVERAGE(H502,J502)</f>
        <v/>
      </c>
      <c r="J502" s="44" t="n">
        <v>2093972.354</v>
      </c>
      <c r="K502" s="44">
        <f>AVERAGE(J502,L502)</f>
        <v/>
      </c>
      <c r="L502" s="44" t="n">
        <v>2094015.044</v>
      </c>
      <c r="M502" s="44">
        <f>AVERAGE(L502,N502)</f>
        <v/>
      </c>
      <c r="N502" s="44" t="n">
        <v>2094510.526</v>
      </c>
      <c r="O502" s="44">
        <f>AVERAGE(N502,P502)</f>
        <v/>
      </c>
      <c r="P502" s="44" t="n">
        <v>2094510.526</v>
      </c>
      <c r="Q502" s="44">
        <f>AVERAGE(P502,R502)</f>
        <v/>
      </c>
      <c r="R502" s="44" t="n">
        <v>2094510.526</v>
      </c>
      <c r="S502" s="44" t="n"/>
      <c r="T502" s="44" t="n"/>
      <c r="U502" s="44" t="n"/>
      <c r="V502" s="44" t="n"/>
      <c r="W502" s="44" t="n"/>
      <c r="X502" s="44" t="n"/>
      <c r="Y502" s="44" t="n"/>
      <c r="Z502" s="44" t="n"/>
      <c r="AA502" s="44" t="n"/>
      <c r="AB502" s="44" t="n"/>
      <c r="AC502" s="44" t="n"/>
      <c r="AD502" s="44" t="n"/>
      <c r="AE502" s="44" t="n"/>
      <c r="AF502" s="44" t="n"/>
      <c r="AG502" s="44" t="n"/>
    </row>
    <row r="503" ht="15.75" customHeight="1" s="157">
      <c r="A503" s="44" t="n"/>
      <c r="B503" s="44" t="inlineStr">
        <is>
          <t>OK</t>
        </is>
      </c>
      <c r="C503" s="44" t="inlineStr">
        <is>
          <t>Generation</t>
        </is>
      </c>
      <c r="D503" s="44" t="inlineStr">
        <is>
          <t>Imports</t>
        </is>
      </c>
      <c r="E503" s="44">
        <f>LOOKUP(D503,$U$2:$V$15,$V$2:$V$15)</f>
        <v/>
      </c>
      <c r="F503" s="44" t="n">
        <v>0</v>
      </c>
      <c r="G503" s="44">
        <f>AVERAGE(F503,H503)</f>
        <v/>
      </c>
      <c r="H503" s="44" t="n">
        <v>0</v>
      </c>
      <c r="I503" s="44">
        <f>AVERAGE(H503,J503)</f>
        <v/>
      </c>
      <c r="J503" s="44" t="n">
        <v>0</v>
      </c>
      <c r="K503" s="44">
        <f>AVERAGE(J503,L503)</f>
        <v/>
      </c>
      <c r="L503" s="44" t="n">
        <v>0</v>
      </c>
      <c r="M503" s="44">
        <f>AVERAGE(L503,N503)</f>
        <v/>
      </c>
      <c r="N503" s="44" t="n">
        <v>0</v>
      </c>
      <c r="O503" s="44">
        <f>AVERAGE(N503,P503)</f>
        <v/>
      </c>
      <c r="P503" s="44" t="n">
        <v>0</v>
      </c>
      <c r="Q503" s="44">
        <f>AVERAGE(P503,R503)</f>
        <v/>
      </c>
      <c r="R503" s="44" t="n">
        <v>0</v>
      </c>
      <c r="S503" s="44" t="n"/>
      <c r="T503" s="44" t="n"/>
      <c r="U503" s="44" t="n"/>
      <c r="V503" s="44" t="n"/>
      <c r="W503" s="44" t="n"/>
      <c r="X503" s="44" t="n"/>
      <c r="Y503" s="44" t="n"/>
      <c r="Z503" s="44" t="n"/>
      <c r="AA503" s="44" t="n"/>
      <c r="AB503" s="44" t="n"/>
      <c r="AC503" s="44" t="n"/>
      <c r="AD503" s="44" t="n"/>
      <c r="AE503" s="44" t="n"/>
      <c r="AF503" s="44" t="n"/>
      <c r="AG503" s="44" t="n"/>
    </row>
    <row r="504" ht="15.75" customHeight="1" s="157">
      <c r="A504" s="44" t="n"/>
      <c r="B504" s="44" t="inlineStr">
        <is>
          <t>OK</t>
        </is>
      </c>
      <c r="C504" s="44" t="inlineStr">
        <is>
          <t>Generation</t>
        </is>
      </c>
      <c r="D504" s="44" t="inlineStr">
        <is>
          <t>Land-based Wind</t>
        </is>
      </c>
      <c r="E504" s="44">
        <f>LOOKUP(D504,$U$2:$V$15,$V$2:$V$15)</f>
        <v/>
      </c>
      <c r="F504" s="44" t="n">
        <v>28445889.75</v>
      </c>
      <c r="G504" s="44">
        <f>AVERAGE(F504,H504)</f>
        <v/>
      </c>
      <c r="H504" s="44" t="n">
        <v>30312532.11</v>
      </c>
      <c r="I504" s="44">
        <f>AVERAGE(H504,J504)</f>
        <v/>
      </c>
      <c r="J504" s="44" t="n">
        <v>30224942.17</v>
      </c>
      <c r="K504" s="44">
        <f>AVERAGE(J504,L504)</f>
        <v/>
      </c>
      <c r="L504" s="44" t="n">
        <v>29775174.14</v>
      </c>
      <c r="M504" s="44">
        <f>AVERAGE(L504,N504)</f>
        <v/>
      </c>
      <c r="N504" s="44" t="n">
        <v>29688543.2</v>
      </c>
      <c r="O504" s="44">
        <f>AVERAGE(N504,P504)</f>
        <v/>
      </c>
      <c r="P504" s="44" t="n">
        <v>29392524.37</v>
      </c>
      <c r="Q504" s="44">
        <f>AVERAGE(P504,R504)</f>
        <v/>
      </c>
      <c r="R504" s="44" t="n">
        <v>29355299.33</v>
      </c>
      <c r="S504" s="44" t="n"/>
      <c r="T504" s="44" t="n"/>
      <c r="U504" s="44" t="n"/>
      <c r="V504" s="44" t="n"/>
      <c r="W504" s="44" t="n"/>
      <c r="X504" s="44" t="n"/>
      <c r="Y504" s="44" t="n"/>
      <c r="Z504" s="44" t="n"/>
      <c r="AA504" s="44" t="n"/>
      <c r="AB504" s="44" t="n"/>
      <c r="AC504" s="44" t="n"/>
      <c r="AD504" s="44" t="n"/>
      <c r="AE504" s="44" t="n"/>
      <c r="AF504" s="44" t="n"/>
      <c r="AG504" s="44" t="n"/>
    </row>
    <row r="505" ht="15.75" customHeight="1" s="157">
      <c r="A505" s="44" t="n"/>
      <c r="B505" s="44" t="inlineStr">
        <is>
          <t>OK</t>
        </is>
      </c>
      <c r="C505" s="44" t="inlineStr">
        <is>
          <t>Generation</t>
        </is>
      </c>
      <c r="D505" s="44" t="inlineStr">
        <is>
          <t>NG-CC</t>
        </is>
      </c>
      <c r="E505" s="44">
        <f>LOOKUP(D505,$U$2:$V$15,$V$2:$V$15)</f>
        <v/>
      </c>
      <c r="F505" s="44" t="n">
        <v>34202859.46</v>
      </c>
      <c r="G505" s="44">
        <f>AVERAGE(F505,H505)</f>
        <v/>
      </c>
      <c r="H505" s="44" t="n">
        <v>33427370.04</v>
      </c>
      <c r="I505" s="44">
        <f>AVERAGE(H505,J505)</f>
        <v/>
      </c>
      <c r="J505" s="44" t="n">
        <v>31625157.26</v>
      </c>
      <c r="K505" s="44">
        <f>AVERAGE(J505,L505)</f>
        <v/>
      </c>
      <c r="L505" s="44" t="n">
        <v>24274708.41</v>
      </c>
      <c r="M505" s="44">
        <f>AVERAGE(L505,N505)</f>
        <v/>
      </c>
      <c r="N505" s="44" t="n">
        <v>21571591.39</v>
      </c>
      <c r="O505" s="44">
        <f>AVERAGE(N505,P505)</f>
        <v/>
      </c>
      <c r="P505" s="44" t="n">
        <v>20961453.24</v>
      </c>
      <c r="Q505" s="44">
        <f>AVERAGE(P505,R505)</f>
        <v/>
      </c>
      <c r="R505" s="44" t="n">
        <v>18928409.48</v>
      </c>
      <c r="S505" s="44" t="n"/>
      <c r="T505" s="44" t="n"/>
      <c r="U505" s="44" t="n"/>
      <c r="V505" s="44" t="n"/>
      <c r="W505" s="44" t="n"/>
      <c r="X505" s="44" t="n"/>
      <c r="Y505" s="44" t="n"/>
      <c r="Z505" s="44" t="n"/>
      <c r="AA505" s="44" t="n"/>
      <c r="AB505" s="44" t="n"/>
      <c r="AC505" s="44" t="n"/>
      <c r="AD505" s="44" t="n"/>
      <c r="AE505" s="44" t="n"/>
      <c r="AF505" s="44" t="n"/>
      <c r="AG505" s="44" t="n"/>
    </row>
    <row r="506" ht="15.75" customHeight="1" s="157">
      <c r="A506" s="44" t="n"/>
      <c r="B506" s="44" t="inlineStr">
        <is>
          <t>OK</t>
        </is>
      </c>
      <c r="C506" s="44" t="inlineStr">
        <is>
          <t>Generation</t>
        </is>
      </c>
      <c r="D506" s="44" t="inlineStr">
        <is>
          <t>NG-CT</t>
        </is>
      </c>
      <c r="E506" s="44">
        <f>LOOKUP(D506,$U$2:$V$15,$V$2:$V$15)</f>
        <v/>
      </c>
      <c r="F506" s="44" t="n">
        <v>150954.9273</v>
      </c>
      <c r="G506" s="44">
        <f>AVERAGE(F506,H506)</f>
        <v/>
      </c>
      <c r="H506" s="44" t="n">
        <v>150954.9273</v>
      </c>
      <c r="I506" s="44">
        <f>AVERAGE(H506,J506)</f>
        <v/>
      </c>
      <c r="J506" s="44" t="n">
        <v>144989.1437</v>
      </c>
      <c r="K506" s="44">
        <f>AVERAGE(J506,L506)</f>
        <v/>
      </c>
      <c r="L506" s="44" t="n">
        <v>65211.16</v>
      </c>
      <c r="M506" s="44">
        <f>AVERAGE(L506,N506)</f>
        <v/>
      </c>
      <c r="N506" s="44" t="n">
        <v>58886.76</v>
      </c>
      <c r="O506" s="44">
        <f>AVERAGE(N506,P506)</f>
        <v/>
      </c>
      <c r="P506" s="44" t="n">
        <v>58886.76</v>
      </c>
      <c r="Q506" s="44">
        <f>AVERAGE(P506,R506)</f>
        <v/>
      </c>
      <c r="R506" s="44" t="n">
        <v>58886.76</v>
      </c>
      <c r="S506" s="44" t="n"/>
      <c r="T506" s="44" t="n"/>
      <c r="U506" s="44" t="n"/>
      <c r="V506" s="44" t="n"/>
      <c r="W506" s="44" t="n"/>
      <c r="X506" s="44" t="n"/>
      <c r="Y506" s="44" t="n"/>
      <c r="Z506" s="44" t="n"/>
      <c r="AA506" s="44" t="n"/>
      <c r="AB506" s="44" t="n"/>
      <c r="AC506" s="44" t="n"/>
      <c r="AD506" s="44" t="n"/>
      <c r="AE506" s="44" t="n"/>
      <c r="AF506" s="44" t="n"/>
      <c r="AG506" s="44" t="n"/>
    </row>
    <row r="507" ht="15.75" customHeight="1" s="157">
      <c r="A507" s="44" t="n"/>
      <c r="B507" s="44" t="inlineStr">
        <is>
          <t>OK</t>
        </is>
      </c>
      <c r="C507" s="44" t="inlineStr">
        <is>
          <t>Generation</t>
        </is>
      </c>
      <c r="D507" s="44" t="inlineStr">
        <is>
          <t>Nuclear</t>
        </is>
      </c>
      <c r="E507" s="44">
        <f>LOOKUP(D507,$U$2:$V$15,$V$2:$V$15)</f>
        <v/>
      </c>
      <c r="F507" s="44" t="n">
        <v>0</v>
      </c>
      <c r="G507" s="44">
        <f>AVERAGE(F507,H507)</f>
        <v/>
      </c>
      <c r="H507" s="44" t="n">
        <v>0</v>
      </c>
      <c r="I507" s="44">
        <f>AVERAGE(H507,J507)</f>
        <v/>
      </c>
      <c r="J507" s="44" t="n">
        <v>0</v>
      </c>
      <c r="K507" s="44">
        <f>AVERAGE(J507,L507)</f>
        <v/>
      </c>
      <c r="L507" s="44" t="n">
        <v>0</v>
      </c>
      <c r="M507" s="44">
        <f>AVERAGE(L507,N507)</f>
        <v/>
      </c>
      <c r="N507" s="44" t="n">
        <v>0</v>
      </c>
      <c r="O507" s="44">
        <f>AVERAGE(N507,P507)</f>
        <v/>
      </c>
      <c r="P507" s="44" t="n">
        <v>0</v>
      </c>
      <c r="Q507" s="44">
        <f>AVERAGE(P507,R507)</f>
        <v/>
      </c>
      <c r="R507" s="44" t="n">
        <v>0</v>
      </c>
      <c r="S507" s="44" t="n"/>
      <c r="T507" s="44" t="n"/>
      <c r="U507" s="44" t="n"/>
      <c r="V507" s="44" t="n"/>
      <c r="W507" s="44" t="n"/>
      <c r="X507" s="44" t="n"/>
      <c r="Y507" s="44" t="n"/>
      <c r="Z507" s="44" t="n"/>
      <c r="AA507" s="44" t="n"/>
      <c r="AB507" s="44" t="n"/>
      <c r="AC507" s="44" t="n"/>
      <c r="AD507" s="44" t="n"/>
      <c r="AE507" s="44" t="n"/>
      <c r="AF507" s="44" t="n"/>
      <c r="AG507" s="44" t="n"/>
    </row>
    <row r="508" ht="15.75" customHeight="1" s="157">
      <c r="A508" s="44" t="n"/>
      <c r="B508" s="44" t="inlineStr">
        <is>
          <t>OK</t>
        </is>
      </c>
      <c r="C508" s="44" t="inlineStr">
        <is>
          <t>Generation</t>
        </is>
      </c>
      <c r="D508" s="44" t="inlineStr">
        <is>
          <t>Offshore Wind</t>
        </is>
      </c>
      <c r="E508" s="44">
        <f>LOOKUP(D508,$U$2:$V$15,$V$2:$V$15)</f>
        <v/>
      </c>
      <c r="F508" s="44" t="n">
        <v>0</v>
      </c>
      <c r="G508" s="44">
        <f>AVERAGE(F508,H508)</f>
        <v/>
      </c>
      <c r="H508" s="44" t="n">
        <v>0</v>
      </c>
      <c r="I508" s="44">
        <f>AVERAGE(H508,J508)</f>
        <v/>
      </c>
      <c r="J508" s="44" t="n">
        <v>0</v>
      </c>
      <c r="K508" s="44">
        <f>AVERAGE(J508,L508)</f>
        <v/>
      </c>
      <c r="L508" s="44" t="n">
        <v>0</v>
      </c>
      <c r="M508" s="44">
        <f>AVERAGE(L508,N508)</f>
        <v/>
      </c>
      <c r="N508" s="44" t="n">
        <v>0</v>
      </c>
      <c r="O508" s="44">
        <f>AVERAGE(N508,P508)</f>
        <v/>
      </c>
      <c r="P508" s="44" t="n">
        <v>0</v>
      </c>
      <c r="Q508" s="44">
        <f>AVERAGE(P508,R508)</f>
        <v/>
      </c>
      <c r="R508" s="44" t="n">
        <v>0</v>
      </c>
      <c r="S508" s="44" t="n"/>
      <c r="T508" s="44" t="n"/>
      <c r="U508" s="44" t="n"/>
      <c r="V508" s="44" t="n"/>
      <c r="W508" s="44" t="n"/>
      <c r="X508" s="44" t="n"/>
      <c r="Y508" s="44" t="n"/>
      <c r="Z508" s="44" t="n"/>
      <c r="AA508" s="44" t="n"/>
      <c r="AB508" s="44" t="n"/>
      <c r="AC508" s="44" t="n"/>
      <c r="AD508" s="44" t="n"/>
      <c r="AE508" s="44" t="n"/>
      <c r="AF508" s="44" t="n"/>
      <c r="AG508" s="44" t="n"/>
    </row>
    <row r="509" ht="15.75" customHeight="1" s="157">
      <c r="A509" s="44" t="n"/>
      <c r="B509" s="44" t="inlineStr">
        <is>
          <t>OK</t>
        </is>
      </c>
      <c r="C509" s="44" t="inlineStr">
        <is>
          <t>Generation</t>
        </is>
      </c>
      <c r="D509" s="44" t="inlineStr">
        <is>
          <t>Oil-Gas-Steam</t>
        </is>
      </c>
      <c r="E509" s="44">
        <f>LOOKUP(D509,$U$2:$V$15,$V$2:$V$15)</f>
        <v/>
      </c>
      <c r="F509" s="44" t="n">
        <v>224379.9223</v>
      </c>
      <c r="G509" s="44">
        <f>AVERAGE(F509,H509)</f>
        <v/>
      </c>
      <c r="H509" s="44" t="n">
        <v>19222.92288</v>
      </c>
      <c r="I509" s="44">
        <f>AVERAGE(H509,J509)</f>
        <v/>
      </c>
      <c r="J509" s="44" t="n">
        <v>19222.92288</v>
      </c>
      <c r="K509" s="44">
        <f>AVERAGE(J509,L509)</f>
        <v/>
      </c>
      <c r="L509" s="44" t="n">
        <v>19222.92288</v>
      </c>
      <c r="M509" s="44">
        <f>AVERAGE(L509,N509)</f>
        <v/>
      </c>
      <c r="N509" s="44" t="n">
        <v>19222.92288</v>
      </c>
      <c r="O509" s="44">
        <f>AVERAGE(N509,P509)</f>
        <v/>
      </c>
      <c r="P509" s="44" t="n">
        <v>19222.92288</v>
      </c>
      <c r="Q509" s="44">
        <f>AVERAGE(P509,R509)</f>
        <v/>
      </c>
      <c r="R509" s="44" t="n">
        <v>19222.92288</v>
      </c>
      <c r="S509" s="44" t="n"/>
      <c r="T509" s="44" t="n"/>
      <c r="U509" s="44" t="n"/>
      <c r="V509" s="44" t="n"/>
      <c r="W509" s="44" t="n"/>
      <c r="X509" s="44" t="n"/>
      <c r="Y509" s="44" t="n"/>
      <c r="Z509" s="44" t="n"/>
      <c r="AA509" s="44" t="n"/>
      <c r="AB509" s="44" t="n"/>
      <c r="AC509" s="44" t="n"/>
      <c r="AD509" s="44" t="n"/>
      <c r="AE509" s="44" t="n"/>
      <c r="AF509" s="44" t="n"/>
      <c r="AG509" s="44" t="n"/>
    </row>
    <row r="510" ht="15.75" customHeight="1" s="157">
      <c r="A510" s="44" t="n"/>
      <c r="B510" s="44" t="inlineStr">
        <is>
          <t>OK</t>
        </is>
      </c>
      <c r="C510" s="44" t="inlineStr">
        <is>
          <t>Generation</t>
        </is>
      </c>
      <c r="D510" s="44" t="inlineStr">
        <is>
          <t>Rooftop PV</t>
        </is>
      </c>
      <c r="E510" s="44">
        <f>LOOKUP(D510,$U$2:$V$15,$V$2:$V$15)</f>
        <v/>
      </c>
      <c r="F510" s="44" t="n">
        <v>8073.206019</v>
      </c>
      <c r="G510" s="44">
        <f>AVERAGE(F510,H510)</f>
        <v/>
      </c>
      <c r="H510" s="44" t="n">
        <v>31098.94405</v>
      </c>
      <c r="I510" s="44">
        <f>AVERAGE(H510,J510)</f>
        <v/>
      </c>
      <c r="J510" s="44" t="n">
        <v>69747.90582</v>
      </c>
      <c r="K510" s="44">
        <f>AVERAGE(J510,L510)</f>
        <v/>
      </c>
      <c r="L510" s="44" t="n">
        <v>142556.272</v>
      </c>
      <c r="M510" s="44">
        <f>AVERAGE(L510,N510)</f>
        <v/>
      </c>
      <c r="N510" s="44" t="n">
        <v>272220.4726</v>
      </c>
      <c r="O510" s="44">
        <f>AVERAGE(N510,P510)</f>
        <v/>
      </c>
      <c r="P510" s="44" t="n">
        <v>470749.6554</v>
      </c>
      <c r="Q510" s="44">
        <f>AVERAGE(P510,R510)</f>
        <v/>
      </c>
      <c r="R510" s="44" t="n">
        <v>762572.3695</v>
      </c>
      <c r="S510" s="44" t="n"/>
      <c r="T510" s="44" t="n"/>
      <c r="U510" s="44" t="n"/>
      <c r="V510" s="44" t="n"/>
      <c r="W510" s="44" t="n"/>
      <c r="X510" s="44" t="n"/>
      <c r="Y510" s="44" t="n"/>
      <c r="Z510" s="44" t="n"/>
      <c r="AA510" s="44" t="n"/>
      <c r="AB510" s="44" t="n"/>
      <c r="AC510" s="44" t="n"/>
      <c r="AD510" s="44" t="n"/>
      <c r="AE510" s="44" t="n"/>
      <c r="AF510" s="44" t="n"/>
      <c r="AG510" s="44" t="n"/>
    </row>
    <row r="511" ht="15.75" customHeight="1" s="157">
      <c r="A511" s="44" t="n"/>
      <c r="B511" s="44" t="inlineStr">
        <is>
          <t>OK</t>
        </is>
      </c>
      <c r="C511" s="44" t="inlineStr">
        <is>
          <t>Generation</t>
        </is>
      </c>
      <c r="D511" s="44" t="inlineStr">
        <is>
          <t>Storage</t>
        </is>
      </c>
      <c r="E511" s="44">
        <f>LOOKUP(D511,$U$2:$V$15,$V$2:$V$15)</f>
        <v/>
      </c>
      <c r="F511" s="44" t="n">
        <v>0</v>
      </c>
      <c r="G511" s="44" t="n">
        <v>0</v>
      </c>
      <c r="H511" s="44" t="n">
        <v>0</v>
      </c>
      <c r="I511" s="44" t="n">
        <v>0</v>
      </c>
      <c r="J511" s="44" t="n">
        <v>0</v>
      </c>
      <c r="K511" s="44" t="n">
        <v>0</v>
      </c>
      <c r="L511" s="44" t="n">
        <v>0</v>
      </c>
      <c r="M511" s="44" t="n">
        <v>0</v>
      </c>
      <c r="N511" s="44" t="n">
        <v>0</v>
      </c>
      <c r="O511" s="44" t="n">
        <v>0</v>
      </c>
      <c r="P511" s="44" t="n">
        <v>0</v>
      </c>
      <c r="Q511" s="44" t="n">
        <v>0</v>
      </c>
      <c r="R511" s="44" t="n">
        <v>0</v>
      </c>
      <c r="S511" s="44" t="n"/>
      <c r="T511" s="44" t="n"/>
      <c r="U511" s="44" t="n"/>
      <c r="V511" s="44" t="n"/>
      <c r="W511" s="44" t="n"/>
      <c r="X511" s="44" t="n"/>
      <c r="Y511" s="44" t="n"/>
      <c r="Z511" s="44" t="n"/>
      <c r="AA511" s="44" t="n"/>
      <c r="AB511" s="44" t="n"/>
      <c r="AC511" s="44" t="n"/>
      <c r="AD511" s="44" t="n"/>
      <c r="AE511" s="44" t="n"/>
      <c r="AF511" s="44" t="n"/>
      <c r="AG511" s="44" t="n"/>
    </row>
    <row r="512" ht="15.75" customHeight="1" s="157">
      <c r="A512" s="44" t="n"/>
      <c r="B512" s="44" t="inlineStr">
        <is>
          <t>OK</t>
        </is>
      </c>
      <c r="C512" s="44" t="inlineStr">
        <is>
          <t>Generation</t>
        </is>
      </c>
      <c r="D512" s="44" t="inlineStr">
        <is>
          <t>Utility PV</t>
        </is>
      </c>
      <c r="E512" s="44">
        <f>LOOKUP(D512,$U$2:$V$15,$V$2:$V$15)</f>
        <v/>
      </c>
      <c r="F512" s="44" t="n">
        <v>70321.90165</v>
      </c>
      <c r="G512" s="44">
        <f>AVERAGE(F512,H512)</f>
        <v/>
      </c>
      <c r="H512" s="44" t="n">
        <v>70321.90165</v>
      </c>
      <c r="I512" s="44">
        <f>AVERAGE(H512,J512)</f>
        <v/>
      </c>
      <c r="J512" s="44" t="n">
        <v>70321.90165</v>
      </c>
      <c r="K512" s="44">
        <f>AVERAGE(J512,L512)</f>
        <v/>
      </c>
      <c r="L512" s="44" t="n">
        <v>1928748.366</v>
      </c>
      <c r="M512" s="44">
        <f>AVERAGE(L512,N512)</f>
        <v/>
      </c>
      <c r="N512" s="44" t="n">
        <v>2118273.078</v>
      </c>
      <c r="O512" s="44">
        <f>AVERAGE(N512,P512)</f>
        <v/>
      </c>
      <c r="P512" s="44" t="n">
        <v>4467470.549</v>
      </c>
      <c r="Q512" s="44">
        <f>AVERAGE(P512,R512)</f>
        <v/>
      </c>
      <c r="R512" s="44" t="n">
        <v>5676578.857</v>
      </c>
      <c r="S512" s="44" t="n"/>
      <c r="T512" s="44" t="n"/>
      <c r="U512" s="44" t="n"/>
      <c r="V512" s="44" t="n"/>
      <c r="W512" s="44" t="n"/>
      <c r="X512" s="44" t="n"/>
      <c r="Y512" s="44" t="n"/>
      <c r="Z512" s="44" t="n"/>
      <c r="AA512" s="44" t="n"/>
      <c r="AB512" s="44" t="n"/>
      <c r="AC512" s="44" t="n"/>
      <c r="AD512" s="44" t="n"/>
      <c r="AE512" s="44" t="n"/>
      <c r="AF512" s="44" t="n"/>
      <c r="AG512" s="44" t="n"/>
    </row>
    <row r="513" ht="15.75" customHeight="1" s="157">
      <c r="A513" s="44" t="n"/>
      <c r="B513" s="44" t="inlineStr">
        <is>
          <t>OR</t>
        </is>
      </c>
      <c r="C513" s="44" t="inlineStr">
        <is>
          <t>Generation</t>
        </is>
      </c>
      <c r="D513" s="44" t="inlineStr">
        <is>
          <t>Biopower</t>
        </is>
      </c>
      <c r="E513" s="44">
        <f>LOOKUP(D513,$U$2:$V$15,$V$2:$V$15)</f>
        <v/>
      </c>
      <c r="F513" s="44" t="n">
        <v>0</v>
      </c>
      <c r="G513" s="44">
        <f>AVERAGE(F513,H513)</f>
        <v/>
      </c>
      <c r="H513" s="44" t="n">
        <v>0</v>
      </c>
      <c r="I513" s="44">
        <f>AVERAGE(H513,J513)</f>
        <v/>
      </c>
      <c r="J513" s="44" t="n">
        <v>0</v>
      </c>
      <c r="K513" s="44">
        <f>AVERAGE(J513,L513)</f>
        <v/>
      </c>
      <c r="L513" s="44" t="n">
        <v>0</v>
      </c>
      <c r="M513" s="44">
        <f>AVERAGE(L513,N513)</f>
        <v/>
      </c>
      <c r="N513" s="44" t="n">
        <v>0</v>
      </c>
      <c r="O513" s="44">
        <f>AVERAGE(N513,P513)</f>
        <v/>
      </c>
      <c r="P513" s="44" t="n">
        <v>0</v>
      </c>
      <c r="Q513" s="44">
        <f>AVERAGE(P513,R513)</f>
        <v/>
      </c>
      <c r="R513" s="44" t="n">
        <v>3518.016923</v>
      </c>
      <c r="S513" s="44" t="n"/>
      <c r="T513" s="44" t="n"/>
      <c r="U513" s="44" t="n"/>
      <c r="V513" s="44" t="n"/>
      <c r="W513" s="44" t="n"/>
      <c r="X513" s="44" t="n"/>
      <c r="Y513" s="44" t="n"/>
      <c r="Z513" s="44" t="n"/>
      <c r="AA513" s="44" t="n"/>
      <c r="AB513" s="44" t="n"/>
      <c r="AC513" s="44" t="n"/>
      <c r="AD513" s="44" t="n"/>
      <c r="AE513" s="44" t="n"/>
      <c r="AF513" s="44" t="n"/>
      <c r="AG513" s="44" t="n"/>
    </row>
    <row r="514" ht="15.75" customHeight="1" s="157">
      <c r="A514" s="44" t="n"/>
      <c r="B514" s="44" t="inlineStr">
        <is>
          <t>OR</t>
        </is>
      </c>
      <c r="C514" s="44" t="inlineStr">
        <is>
          <t>Generation</t>
        </is>
      </c>
      <c r="D514" s="44" t="inlineStr">
        <is>
          <t>Coal</t>
        </is>
      </c>
      <c r="E514" s="44">
        <f>LOOKUP(D514,$U$2:$V$15,$V$2:$V$15)</f>
        <v/>
      </c>
      <c r="F514" s="44" t="n">
        <v>2350471.872</v>
      </c>
      <c r="G514" s="44">
        <f>AVERAGE(F514,H514)</f>
        <v/>
      </c>
      <c r="H514" s="44" t="n">
        <v>1916894.772</v>
      </c>
      <c r="I514" s="44">
        <f>AVERAGE(H514,J514)</f>
        <v/>
      </c>
      <c r="J514" s="44" t="n">
        <v>0</v>
      </c>
      <c r="K514" s="44">
        <f>AVERAGE(J514,L514)</f>
        <v/>
      </c>
      <c r="L514" s="44" t="n">
        <v>0</v>
      </c>
      <c r="M514" s="44">
        <f>AVERAGE(L514,N514)</f>
        <v/>
      </c>
      <c r="N514" s="44" t="n">
        <v>0</v>
      </c>
      <c r="O514" s="44">
        <f>AVERAGE(N514,P514)</f>
        <v/>
      </c>
      <c r="P514" s="44" t="n">
        <v>0</v>
      </c>
      <c r="Q514" s="44">
        <f>AVERAGE(P514,R514)</f>
        <v/>
      </c>
      <c r="R514" s="44" t="n">
        <v>0</v>
      </c>
      <c r="S514" s="44" t="n"/>
      <c r="T514" s="44" t="n"/>
      <c r="U514" s="44" t="n"/>
      <c r="V514" s="44" t="n"/>
      <c r="W514" s="44" t="n"/>
      <c r="X514" s="44" t="n"/>
      <c r="Y514" s="44" t="n"/>
      <c r="Z514" s="44" t="n"/>
      <c r="AA514" s="44" t="n"/>
      <c r="AB514" s="44" t="n"/>
      <c r="AC514" s="44" t="n"/>
      <c r="AD514" s="44" t="n"/>
      <c r="AE514" s="44" t="n"/>
      <c r="AF514" s="44" t="n"/>
      <c r="AG514" s="44" t="n"/>
    </row>
    <row r="515" ht="15.75" customHeight="1" s="157">
      <c r="A515" s="44" t="n"/>
      <c r="B515" s="44" t="inlineStr">
        <is>
          <t>OR</t>
        </is>
      </c>
      <c r="C515" s="44" t="inlineStr">
        <is>
          <t>Generation</t>
        </is>
      </c>
      <c r="D515" s="44" t="inlineStr">
        <is>
          <t>CSP</t>
        </is>
      </c>
      <c r="E515" s="44">
        <f>LOOKUP(D515,$U$2:$V$15,$V$2:$V$15)</f>
        <v/>
      </c>
      <c r="F515" s="44" t="n">
        <v>0</v>
      </c>
      <c r="G515" s="44">
        <f>AVERAGE(F515,H515)</f>
        <v/>
      </c>
      <c r="H515" s="44" t="n">
        <v>0</v>
      </c>
      <c r="I515" s="44">
        <f>AVERAGE(H515,J515)</f>
        <v/>
      </c>
      <c r="J515" s="44" t="n">
        <v>0</v>
      </c>
      <c r="K515" s="44">
        <f>AVERAGE(J515,L515)</f>
        <v/>
      </c>
      <c r="L515" s="44" t="n">
        <v>0</v>
      </c>
      <c r="M515" s="44">
        <f>AVERAGE(L515,N515)</f>
        <v/>
      </c>
      <c r="N515" s="44" t="n">
        <v>0</v>
      </c>
      <c r="O515" s="44">
        <f>AVERAGE(N515,P515)</f>
        <v/>
      </c>
      <c r="P515" s="44" t="n">
        <v>0</v>
      </c>
      <c r="Q515" s="44">
        <f>AVERAGE(P515,R515)</f>
        <v/>
      </c>
      <c r="R515" s="44" t="n">
        <v>0</v>
      </c>
      <c r="S515" s="44" t="n"/>
      <c r="T515" s="44" t="n"/>
      <c r="U515" s="44" t="n"/>
      <c r="V515" s="44" t="n"/>
      <c r="W515" s="44" t="n"/>
      <c r="X515" s="44" t="n"/>
      <c r="Y515" s="44" t="n"/>
      <c r="Z515" s="44" t="n"/>
      <c r="AA515" s="44" t="n"/>
      <c r="AB515" s="44" t="n"/>
      <c r="AC515" s="44" t="n"/>
      <c r="AD515" s="44" t="n"/>
      <c r="AE515" s="44" t="n"/>
      <c r="AF515" s="44" t="n"/>
      <c r="AG515" s="44" t="n"/>
    </row>
    <row r="516" ht="15.75" customHeight="1" s="157">
      <c r="A516" s="44" t="n"/>
      <c r="B516" s="44" t="inlineStr">
        <is>
          <t>OR</t>
        </is>
      </c>
      <c r="C516" s="44" t="inlineStr">
        <is>
          <t>Generation</t>
        </is>
      </c>
      <c r="D516" s="44" t="inlineStr">
        <is>
          <t>Geothermal</t>
        </is>
      </c>
      <c r="E516" s="44">
        <f>LOOKUP(D516,$U$2:$V$15,$V$2:$V$15)</f>
        <v/>
      </c>
      <c r="F516" s="44" t="n">
        <v>0</v>
      </c>
      <c r="G516" s="44">
        <f>AVERAGE(F516,H516)</f>
        <v/>
      </c>
      <c r="H516" s="44" t="n">
        <v>0</v>
      </c>
      <c r="I516" s="44">
        <f>AVERAGE(H516,J516)</f>
        <v/>
      </c>
      <c r="J516" s="44" t="n">
        <v>0</v>
      </c>
      <c r="K516" s="44">
        <f>AVERAGE(J516,L516)</f>
        <v/>
      </c>
      <c r="L516" s="44" t="n">
        <v>0</v>
      </c>
      <c r="M516" s="44">
        <f>AVERAGE(L516,N516)</f>
        <v/>
      </c>
      <c r="N516" s="44" t="n">
        <v>0</v>
      </c>
      <c r="O516" s="44">
        <f>AVERAGE(N516,P516)</f>
        <v/>
      </c>
      <c r="P516" s="44" t="n">
        <v>0</v>
      </c>
      <c r="Q516" s="44">
        <f>AVERAGE(P516,R516)</f>
        <v/>
      </c>
      <c r="R516" s="44" t="n">
        <v>0</v>
      </c>
      <c r="S516" s="44" t="n"/>
      <c r="T516" s="44" t="n"/>
      <c r="U516" s="44" t="n"/>
      <c r="V516" s="44" t="n"/>
      <c r="W516" s="44" t="n"/>
      <c r="X516" s="44" t="n"/>
      <c r="Y516" s="44" t="n"/>
      <c r="Z516" s="44" t="n"/>
      <c r="AA516" s="44" t="n"/>
      <c r="AB516" s="44" t="n"/>
      <c r="AC516" s="44" t="n"/>
      <c r="AD516" s="44" t="n"/>
      <c r="AE516" s="44" t="n"/>
      <c r="AF516" s="44" t="n"/>
      <c r="AG516" s="44" t="n"/>
    </row>
    <row r="517" ht="15.75" customHeight="1" s="157">
      <c r="A517" s="44" t="n"/>
      <c r="B517" s="44" t="inlineStr">
        <is>
          <t>OR</t>
        </is>
      </c>
      <c r="C517" s="44" t="inlineStr">
        <is>
          <t>Generation</t>
        </is>
      </c>
      <c r="D517" s="44" t="inlineStr">
        <is>
          <t>Hydro</t>
        </is>
      </c>
      <c r="E517" s="44">
        <f>LOOKUP(D517,$U$2:$V$15,$V$2:$V$15)</f>
        <v/>
      </c>
      <c r="F517" s="44" t="n">
        <v>26216573.8</v>
      </c>
      <c r="G517" s="44">
        <f>AVERAGE(F517,H517)</f>
        <v/>
      </c>
      <c r="H517" s="44" t="n">
        <v>27497343.1</v>
      </c>
      <c r="I517" s="44">
        <f>AVERAGE(H517,J517)</f>
        <v/>
      </c>
      <c r="J517" s="44" t="n">
        <v>27497343.1</v>
      </c>
      <c r="K517" s="44">
        <f>AVERAGE(J517,L517)</f>
        <v/>
      </c>
      <c r="L517" s="44" t="n">
        <v>27497343.1</v>
      </c>
      <c r="M517" s="44">
        <f>AVERAGE(L517,N517)</f>
        <v/>
      </c>
      <c r="N517" s="44" t="n">
        <v>27497343.1</v>
      </c>
      <c r="O517" s="44">
        <f>AVERAGE(N517,P517)</f>
        <v/>
      </c>
      <c r="P517" s="44" t="n">
        <v>27497343.1</v>
      </c>
      <c r="Q517" s="44">
        <f>AVERAGE(P517,R517)</f>
        <v/>
      </c>
      <c r="R517" s="44" t="n">
        <v>27497343.1</v>
      </c>
      <c r="S517" s="44" t="n"/>
      <c r="T517" s="44" t="n"/>
      <c r="U517" s="44" t="n"/>
      <c r="V517" s="44" t="n"/>
      <c r="W517" s="44" t="n"/>
      <c r="X517" s="44" t="n"/>
      <c r="Y517" s="44" t="n"/>
      <c r="Z517" s="44" t="n"/>
      <c r="AA517" s="44" t="n"/>
      <c r="AB517" s="44" t="n"/>
      <c r="AC517" s="44" t="n"/>
      <c r="AD517" s="44" t="n"/>
      <c r="AE517" s="44" t="n"/>
      <c r="AF517" s="44" t="n"/>
      <c r="AG517" s="44" t="n"/>
    </row>
    <row r="518" ht="15.75" customHeight="1" s="157">
      <c r="A518" s="44" t="n"/>
      <c r="B518" s="44" t="inlineStr">
        <is>
          <t>OR</t>
        </is>
      </c>
      <c r="C518" s="44" t="inlineStr">
        <is>
          <t>Generation</t>
        </is>
      </c>
      <c r="D518" s="44" t="inlineStr">
        <is>
          <t>Imports</t>
        </is>
      </c>
      <c r="E518" s="44">
        <f>LOOKUP(D518,$U$2:$V$15,$V$2:$V$15)</f>
        <v/>
      </c>
      <c r="F518" s="44" t="n">
        <v>0</v>
      </c>
      <c r="G518" s="44">
        <f>AVERAGE(F518,H518)</f>
        <v/>
      </c>
      <c r="H518" s="44" t="n">
        <v>0</v>
      </c>
      <c r="I518" s="44">
        <f>AVERAGE(H518,J518)</f>
        <v/>
      </c>
      <c r="J518" s="44" t="n">
        <v>0</v>
      </c>
      <c r="K518" s="44">
        <f>AVERAGE(J518,L518)</f>
        <v/>
      </c>
      <c r="L518" s="44" t="n">
        <v>0</v>
      </c>
      <c r="M518" s="44">
        <f>AVERAGE(L518,N518)</f>
        <v/>
      </c>
      <c r="N518" s="44" t="n">
        <v>0</v>
      </c>
      <c r="O518" s="44">
        <f>AVERAGE(N518,P518)</f>
        <v/>
      </c>
      <c r="P518" s="44" t="n">
        <v>0</v>
      </c>
      <c r="Q518" s="44">
        <f>AVERAGE(P518,R518)</f>
        <v/>
      </c>
      <c r="R518" s="44" t="n">
        <v>0</v>
      </c>
      <c r="S518" s="44" t="n"/>
      <c r="T518" s="44" t="n"/>
      <c r="U518" s="44" t="n"/>
      <c r="V518" s="44" t="n"/>
      <c r="W518" s="44" t="n"/>
      <c r="X518" s="44" t="n"/>
      <c r="Y518" s="44" t="n"/>
      <c r="Z518" s="44" t="n"/>
      <c r="AA518" s="44" t="n"/>
      <c r="AB518" s="44" t="n"/>
      <c r="AC518" s="44" t="n"/>
      <c r="AD518" s="44" t="n"/>
      <c r="AE518" s="44" t="n"/>
      <c r="AF518" s="44" t="n"/>
      <c r="AG518" s="44" t="n"/>
    </row>
    <row r="519" ht="15.75" customHeight="1" s="157">
      <c r="A519" s="44" t="n"/>
      <c r="B519" s="44" t="inlineStr">
        <is>
          <t>OR</t>
        </is>
      </c>
      <c r="C519" s="44" t="inlineStr">
        <is>
          <t>Generation</t>
        </is>
      </c>
      <c r="D519" s="44" t="inlineStr">
        <is>
          <t>Land-based Wind</t>
        </is>
      </c>
      <c r="E519" s="44">
        <f>LOOKUP(D519,$U$2:$V$15,$V$2:$V$15)</f>
        <v/>
      </c>
      <c r="F519" s="44" t="n">
        <v>8233962.521</v>
      </c>
      <c r="G519" s="44">
        <f>AVERAGE(F519,H519)</f>
        <v/>
      </c>
      <c r="H519" s="44" t="n">
        <v>10342425.93</v>
      </c>
      <c r="I519" s="44">
        <f>AVERAGE(H519,J519)</f>
        <v/>
      </c>
      <c r="J519" s="44" t="n">
        <v>10410593.99</v>
      </c>
      <c r="K519" s="44">
        <f>AVERAGE(J519,L519)</f>
        <v/>
      </c>
      <c r="L519" s="44" t="n">
        <v>10401723.75</v>
      </c>
      <c r="M519" s="44">
        <f>AVERAGE(L519,N519)</f>
        <v/>
      </c>
      <c r="N519" s="44" t="n">
        <v>10394011.68</v>
      </c>
      <c r="O519" s="44">
        <f>AVERAGE(N519,P519)</f>
        <v/>
      </c>
      <c r="P519" s="44" t="n">
        <v>10305675.98</v>
      </c>
      <c r="Q519" s="44">
        <f>AVERAGE(P519,R519)</f>
        <v/>
      </c>
      <c r="R519" s="44" t="n">
        <v>10629171.99</v>
      </c>
      <c r="S519" s="44" t="n"/>
      <c r="T519" s="44" t="n"/>
      <c r="U519" s="44" t="n"/>
      <c r="V519" s="44" t="n"/>
      <c r="W519" s="44" t="n"/>
      <c r="X519" s="44" t="n"/>
      <c r="Y519" s="44" t="n"/>
      <c r="Z519" s="44" t="n"/>
      <c r="AA519" s="44" t="n"/>
      <c r="AB519" s="44" t="n"/>
      <c r="AC519" s="44" t="n"/>
      <c r="AD519" s="44" t="n"/>
      <c r="AE519" s="44" t="n"/>
      <c r="AF519" s="44" t="n"/>
      <c r="AG519" s="44" t="n"/>
    </row>
    <row r="520" ht="15.75" customHeight="1" s="157">
      <c r="A520" s="44" t="n"/>
      <c r="B520" s="44" t="inlineStr">
        <is>
          <t>OR</t>
        </is>
      </c>
      <c r="C520" s="44" t="inlineStr">
        <is>
          <t>Generation</t>
        </is>
      </c>
      <c r="D520" s="44" t="inlineStr">
        <is>
          <t>NG-CC</t>
        </is>
      </c>
      <c r="E520" s="44">
        <f>LOOKUP(D520,$U$2:$V$15,$V$2:$V$15)</f>
        <v/>
      </c>
      <c r="F520" s="44" t="n">
        <v>14630972.48</v>
      </c>
      <c r="G520" s="44">
        <f>AVERAGE(F520,H520)</f>
        <v/>
      </c>
      <c r="H520" s="44" t="n">
        <v>12837325.76</v>
      </c>
      <c r="I520" s="44">
        <f>AVERAGE(H520,J520)</f>
        <v/>
      </c>
      <c r="J520" s="44" t="n">
        <v>23415496.22</v>
      </c>
      <c r="K520" s="44">
        <f>AVERAGE(J520,L520)</f>
        <v/>
      </c>
      <c r="L520" s="44" t="n">
        <v>31300945.02</v>
      </c>
      <c r="M520" s="44">
        <f>AVERAGE(L520,N520)</f>
        <v/>
      </c>
      <c r="N520" s="44" t="n">
        <v>28779883.86</v>
      </c>
      <c r="O520" s="44">
        <f>AVERAGE(N520,P520)</f>
        <v/>
      </c>
      <c r="P520" s="44" t="n">
        <v>29845150.09</v>
      </c>
      <c r="Q520" s="44">
        <f>AVERAGE(P520,R520)</f>
        <v/>
      </c>
      <c r="R520" s="44" t="n">
        <v>26735621.32</v>
      </c>
      <c r="S520" s="44" t="n"/>
      <c r="T520" s="44" t="n"/>
      <c r="U520" s="44" t="n"/>
      <c r="V520" s="44" t="n"/>
      <c r="W520" s="44" t="n"/>
      <c r="X520" s="44" t="n"/>
      <c r="Y520" s="44" t="n"/>
      <c r="Z520" s="44" t="n"/>
      <c r="AA520" s="44" t="n"/>
      <c r="AB520" s="44" t="n"/>
      <c r="AC520" s="44" t="n"/>
      <c r="AD520" s="44" t="n"/>
      <c r="AE520" s="44" t="n"/>
      <c r="AF520" s="44" t="n"/>
      <c r="AG520" s="44" t="n"/>
    </row>
    <row r="521" ht="15.75" customHeight="1" s="157">
      <c r="A521" s="44" t="n"/>
      <c r="B521" s="44" t="inlineStr">
        <is>
          <t>OR</t>
        </is>
      </c>
      <c r="C521" s="44" t="inlineStr">
        <is>
          <t>Generation</t>
        </is>
      </c>
      <c r="D521" s="44" t="inlineStr">
        <is>
          <t>NG-CT</t>
        </is>
      </c>
      <c r="E521" s="44">
        <f>LOOKUP(D521,$U$2:$V$15,$V$2:$V$15)</f>
        <v/>
      </c>
      <c r="F521" s="44" t="n">
        <v>0</v>
      </c>
      <c r="G521" s="44">
        <f>AVERAGE(F521,H521)</f>
        <v/>
      </c>
      <c r="H521" s="44" t="n">
        <v>0</v>
      </c>
      <c r="I521" s="44">
        <f>AVERAGE(H521,J521)</f>
        <v/>
      </c>
      <c r="J521" s="44" t="n">
        <v>0</v>
      </c>
      <c r="K521" s="44">
        <f>AVERAGE(J521,L521)</f>
        <v/>
      </c>
      <c r="L521" s="44" t="n">
        <v>3398.922685</v>
      </c>
      <c r="M521" s="44">
        <f>AVERAGE(L521,N521)</f>
        <v/>
      </c>
      <c r="N521" s="44" t="n">
        <v>7350.661188</v>
      </c>
      <c r="O521" s="44">
        <f>AVERAGE(N521,P521)</f>
        <v/>
      </c>
      <c r="P521" s="44" t="n">
        <v>0</v>
      </c>
      <c r="Q521" s="44">
        <f>AVERAGE(P521,R521)</f>
        <v/>
      </c>
      <c r="R521" s="44" t="n">
        <v>0</v>
      </c>
      <c r="S521" s="44" t="n"/>
      <c r="T521" s="44" t="n"/>
      <c r="U521" s="44" t="n"/>
      <c r="V521" s="44" t="n"/>
      <c r="W521" s="44" t="n"/>
      <c r="X521" s="44" t="n"/>
      <c r="Y521" s="44" t="n"/>
      <c r="Z521" s="44" t="n"/>
      <c r="AA521" s="44" t="n"/>
      <c r="AB521" s="44" t="n"/>
      <c r="AC521" s="44" t="n"/>
      <c r="AD521" s="44" t="n"/>
      <c r="AE521" s="44" t="n"/>
      <c r="AF521" s="44" t="n"/>
      <c r="AG521" s="44" t="n"/>
    </row>
    <row r="522" ht="15.75" customHeight="1" s="157">
      <c r="A522" s="44" t="n"/>
      <c r="B522" s="44" t="inlineStr">
        <is>
          <t>OR</t>
        </is>
      </c>
      <c r="C522" s="44" t="inlineStr">
        <is>
          <t>Generation</t>
        </is>
      </c>
      <c r="D522" s="44" t="inlineStr">
        <is>
          <t>Nuclear</t>
        </is>
      </c>
      <c r="E522" s="44">
        <f>LOOKUP(D522,$U$2:$V$15,$V$2:$V$15)</f>
        <v/>
      </c>
      <c r="F522" s="44" t="n">
        <v>0</v>
      </c>
      <c r="G522" s="44">
        <f>AVERAGE(F522,H522)</f>
        <v/>
      </c>
      <c r="H522" s="44" t="n">
        <v>0</v>
      </c>
      <c r="I522" s="44">
        <f>AVERAGE(H522,J522)</f>
        <v/>
      </c>
      <c r="J522" s="44" t="n">
        <v>0</v>
      </c>
      <c r="K522" s="44">
        <f>AVERAGE(J522,L522)</f>
        <v/>
      </c>
      <c r="L522" s="44" t="n">
        <v>0</v>
      </c>
      <c r="M522" s="44">
        <f>AVERAGE(L522,N522)</f>
        <v/>
      </c>
      <c r="N522" s="44" t="n">
        <v>0</v>
      </c>
      <c r="O522" s="44">
        <f>AVERAGE(N522,P522)</f>
        <v/>
      </c>
      <c r="P522" s="44" t="n">
        <v>0</v>
      </c>
      <c r="Q522" s="44">
        <f>AVERAGE(P522,R522)</f>
        <v/>
      </c>
      <c r="R522" s="44" t="n">
        <v>0</v>
      </c>
      <c r="S522" s="44" t="n"/>
      <c r="T522" s="44" t="n"/>
      <c r="U522" s="44" t="n"/>
      <c r="V522" s="44" t="n"/>
      <c r="W522" s="44" t="n"/>
      <c r="X522" s="44" t="n"/>
      <c r="Y522" s="44" t="n"/>
      <c r="Z522" s="44" t="n"/>
      <c r="AA522" s="44" t="n"/>
      <c r="AB522" s="44" t="n"/>
      <c r="AC522" s="44" t="n"/>
      <c r="AD522" s="44" t="n"/>
      <c r="AE522" s="44" t="n"/>
      <c r="AF522" s="44" t="n"/>
      <c r="AG522" s="44" t="n"/>
    </row>
    <row r="523" ht="15.75" customHeight="1" s="157">
      <c r="A523" s="44" t="n"/>
      <c r="B523" s="44" t="inlineStr">
        <is>
          <t>OR</t>
        </is>
      </c>
      <c r="C523" s="44" t="inlineStr">
        <is>
          <t>Generation</t>
        </is>
      </c>
      <c r="D523" s="44" t="inlineStr">
        <is>
          <t>Offshore Wind</t>
        </is>
      </c>
      <c r="E523" s="44">
        <f>LOOKUP(D523,$U$2:$V$15,$V$2:$V$15)</f>
        <v/>
      </c>
      <c r="F523" s="44" t="n">
        <v>0</v>
      </c>
      <c r="G523" s="44">
        <f>AVERAGE(F523,H523)</f>
        <v/>
      </c>
      <c r="H523" s="44" t="n">
        <v>0</v>
      </c>
      <c r="I523" s="44">
        <f>AVERAGE(H523,J523)</f>
        <v/>
      </c>
      <c r="J523" s="44" t="n">
        <v>0</v>
      </c>
      <c r="K523" s="44">
        <f>AVERAGE(J523,L523)</f>
        <v/>
      </c>
      <c r="L523" s="44" t="n">
        <v>0</v>
      </c>
      <c r="M523" s="44">
        <f>AVERAGE(L523,N523)</f>
        <v/>
      </c>
      <c r="N523" s="44" t="n">
        <v>0</v>
      </c>
      <c r="O523" s="44">
        <f>AVERAGE(N523,P523)</f>
        <v/>
      </c>
      <c r="P523" s="44" t="n">
        <v>0</v>
      </c>
      <c r="Q523" s="44">
        <f>AVERAGE(P523,R523)</f>
        <v/>
      </c>
      <c r="R523" s="44" t="n">
        <v>0</v>
      </c>
      <c r="S523" s="44" t="n"/>
      <c r="T523" s="44" t="n"/>
      <c r="U523" s="44" t="n"/>
      <c r="V523" s="44" t="n"/>
      <c r="W523" s="44" t="n"/>
      <c r="X523" s="44" t="n"/>
      <c r="Y523" s="44" t="n"/>
      <c r="Z523" s="44" t="n"/>
      <c r="AA523" s="44" t="n"/>
      <c r="AB523" s="44" t="n"/>
      <c r="AC523" s="44" t="n"/>
      <c r="AD523" s="44" t="n"/>
      <c r="AE523" s="44" t="n"/>
      <c r="AF523" s="44" t="n"/>
      <c r="AG523" s="44" t="n"/>
    </row>
    <row r="524" ht="15.75" customHeight="1" s="157">
      <c r="A524" s="44" t="n"/>
      <c r="B524" s="44" t="inlineStr">
        <is>
          <t>OR</t>
        </is>
      </c>
      <c r="C524" s="44" t="inlineStr">
        <is>
          <t>Generation</t>
        </is>
      </c>
      <c r="D524" s="44" t="inlineStr">
        <is>
          <t>Oil-Gas-Steam</t>
        </is>
      </c>
      <c r="E524" s="44">
        <f>LOOKUP(D524,$U$2:$V$15,$V$2:$V$15)</f>
        <v/>
      </c>
      <c r="F524" s="44" t="n">
        <v>201840.6902</v>
      </c>
      <c r="G524" s="44">
        <f>AVERAGE(F524,H524)</f>
        <v/>
      </c>
      <c r="H524" s="44" t="n">
        <v>201840.6902</v>
      </c>
      <c r="I524" s="44">
        <f>AVERAGE(H524,J524)</f>
        <v/>
      </c>
      <c r="J524" s="44" t="n">
        <v>201840.6902</v>
      </c>
      <c r="K524" s="44">
        <f>AVERAGE(J524,L524)</f>
        <v/>
      </c>
      <c r="L524" s="44" t="n">
        <v>201840.6902</v>
      </c>
      <c r="M524" s="44">
        <f>AVERAGE(L524,N524)</f>
        <v/>
      </c>
      <c r="N524" s="44" t="n">
        <v>201840.6902</v>
      </c>
      <c r="O524" s="44">
        <f>AVERAGE(N524,P524)</f>
        <v/>
      </c>
      <c r="P524" s="44" t="n">
        <v>201840.6902</v>
      </c>
      <c r="Q524" s="44">
        <f>AVERAGE(P524,R524)</f>
        <v/>
      </c>
      <c r="R524" s="44" t="n">
        <v>201840.6902</v>
      </c>
      <c r="S524" s="44" t="n"/>
      <c r="T524" s="44" t="n"/>
      <c r="U524" s="44" t="n"/>
      <c r="V524" s="44" t="n"/>
      <c r="W524" s="44" t="n"/>
      <c r="X524" s="44" t="n"/>
      <c r="Y524" s="44" t="n"/>
      <c r="Z524" s="44" t="n"/>
      <c r="AA524" s="44" t="n"/>
      <c r="AB524" s="44" t="n"/>
      <c r="AC524" s="44" t="n"/>
      <c r="AD524" s="44" t="n"/>
      <c r="AE524" s="44" t="n"/>
      <c r="AF524" s="44" t="n"/>
      <c r="AG524" s="44" t="n"/>
    </row>
    <row r="525" ht="15.75" customHeight="1" s="157">
      <c r="A525" s="44" t="n"/>
      <c r="B525" s="44" t="inlineStr">
        <is>
          <t>OR</t>
        </is>
      </c>
      <c r="C525" s="44" t="inlineStr">
        <is>
          <t>Generation</t>
        </is>
      </c>
      <c r="D525" s="44" t="inlineStr">
        <is>
          <t>Rooftop PV</t>
        </is>
      </c>
      <c r="E525" s="44">
        <f>LOOKUP(D525,$U$2:$V$15,$V$2:$V$15)</f>
        <v/>
      </c>
      <c r="F525" s="44" t="n">
        <v>198807.091</v>
      </c>
      <c r="G525" s="44">
        <f>AVERAGE(F525,H525)</f>
        <v/>
      </c>
      <c r="H525" s="44" t="n">
        <v>258363.8878</v>
      </c>
      <c r="I525" s="44">
        <f>AVERAGE(H525,J525)</f>
        <v/>
      </c>
      <c r="J525" s="44" t="n">
        <v>299094.9473</v>
      </c>
      <c r="K525" s="44">
        <f>AVERAGE(J525,L525)</f>
        <v/>
      </c>
      <c r="L525" s="44" t="n">
        <v>341335.0806</v>
      </c>
      <c r="M525" s="44">
        <f>AVERAGE(L525,N525)</f>
        <v/>
      </c>
      <c r="N525" s="44" t="n">
        <v>415451.5664</v>
      </c>
      <c r="O525" s="44">
        <f>AVERAGE(N525,P525)</f>
        <v/>
      </c>
      <c r="P525" s="44" t="n">
        <v>511217.1595</v>
      </c>
      <c r="Q525" s="44">
        <f>AVERAGE(P525,R525)</f>
        <v/>
      </c>
      <c r="R525" s="44" t="n">
        <v>640521.3369</v>
      </c>
      <c r="S525" s="44" t="n"/>
      <c r="T525" s="44" t="n"/>
      <c r="U525" s="44" t="n"/>
      <c r="V525" s="44" t="n"/>
      <c r="W525" s="44" t="n"/>
      <c r="X525" s="44" t="n"/>
      <c r="Y525" s="44" t="n"/>
      <c r="Z525" s="44" t="n"/>
      <c r="AA525" s="44" t="n"/>
      <c r="AB525" s="44" t="n"/>
      <c r="AC525" s="44" t="n"/>
      <c r="AD525" s="44" t="n"/>
      <c r="AE525" s="44" t="n"/>
      <c r="AF525" s="44" t="n"/>
      <c r="AG525" s="44" t="n"/>
    </row>
    <row r="526" ht="15.75" customHeight="1" s="157">
      <c r="A526" s="44" t="n"/>
      <c r="B526" s="44" t="inlineStr">
        <is>
          <t>OR</t>
        </is>
      </c>
      <c r="C526" s="44" t="inlineStr">
        <is>
          <t>Generation</t>
        </is>
      </c>
      <c r="D526" s="44" t="inlineStr">
        <is>
          <t>Storage</t>
        </is>
      </c>
      <c r="E526" s="44">
        <f>LOOKUP(D526,$U$2:$V$15,$V$2:$V$15)</f>
        <v/>
      </c>
      <c r="F526" s="44" t="n">
        <v>0</v>
      </c>
      <c r="G526" s="44" t="n">
        <v>0</v>
      </c>
      <c r="H526" s="44" t="n">
        <v>0</v>
      </c>
      <c r="I526" s="44" t="n">
        <v>0</v>
      </c>
      <c r="J526" s="44" t="n">
        <v>0</v>
      </c>
      <c r="K526" s="44" t="n">
        <v>0</v>
      </c>
      <c r="L526" s="44" t="n">
        <v>0</v>
      </c>
      <c r="M526" s="44" t="n">
        <v>0</v>
      </c>
      <c r="N526" s="44" t="n">
        <v>0</v>
      </c>
      <c r="O526" s="44" t="n">
        <v>0</v>
      </c>
      <c r="P526" s="44" t="n">
        <v>0</v>
      </c>
      <c r="Q526" s="44" t="n">
        <v>0</v>
      </c>
      <c r="R526" s="44" t="n">
        <v>0</v>
      </c>
      <c r="S526" s="44" t="n"/>
      <c r="T526" s="44" t="n"/>
      <c r="U526" s="44" t="n"/>
      <c r="V526" s="44" t="n"/>
      <c r="W526" s="44" t="n"/>
      <c r="X526" s="44" t="n"/>
      <c r="Y526" s="44" t="n"/>
      <c r="Z526" s="44" t="n"/>
      <c r="AA526" s="44" t="n"/>
      <c r="AB526" s="44" t="n"/>
      <c r="AC526" s="44" t="n"/>
      <c r="AD526" s="44" t="n"/>
      <c r="AE526" s="44" t="n"/>
      <c r="AF526" s="44" t="n"/>
      <c r="AG526" s="44" t="n"/>
    </row>
    <row r="527" ht="15.75" customHeight="1" s="157">
      <c r="A527" s="44" t="n"/>
      <c r="B527" s="44" t="inlineStr">
        <is>
          <t>OR</t>
        </is>
      </c>
      <c r="C527" s="44" t="inlineStr">
        <is>
          <t>Generation</t>
        </is>
      </c>
      <c r="D527" s="44" t="inlineStr">
        <is>
          <t>Utility PV</t>
        </is>
      </c>
      <c r="E527" s="44">
        <f>LOOKUP(D527,$U$2:$V$15,$V$2:$V$15)</f>
        <v/>
      </c>
      <c r="F527" s="44" t="n">
        <v>664096.4626</v>
      </c>
      <c r="G527" s="44">
        <f>AVERAGE(F527,H527)</f>
        <v/>
      </c>
      <c r="H527" s="44" t="n">
        <v>753796.5218</v>
      </c>
      <c r="I527" s="44">
        <f>AVERAGE(H527,J527)</f>
        <v/>
      </c>
      <c r="J527" s="44" t="n">
        <v>753742.2694</v>
      </c>
      <c r="K527" s="44">
        <f>AVERAGE(J527,L527)</f>
        <v/>
      </c>
      <c r="L527" s="44" t="n">
        <v>745372.3207</v>
      </c>
      <c r="M527" s="44">
        <f>AVERAGE(L527,N527)</f>
        <v/>
      </c>
      <c r="N527" s="44" t="n">
        <v>737943.1147</v>
      </c>
      <c r="O527" s="44">
        <f>AVERAGE(N527,P527)</f>
        <v/>
      </c>
      <c r="P527" s="44" t="n">
        <v>731175.6679</v>
      </c>
      <c r="Q527" s="44">
        <f>AVERAGE(P527,R527)</f>
        <v/>
      </c>
      <c r="R527" s="44" t="n">
        <v>724266.0277</v>
      </c>
      <c r="S527" s="44" t="n"/>
      <c r="T527" s="44" t="n"/>
      <c r="U527" s="44" t="n"/>
      <c r="V527" s="44" t="n"/>
      <c r="W527" s="44" t="n"/>
      <c r="X527" s="44" t="n"/>
      <c r="Y527" s="44" t="n"/>
      <c r="Z527" s="44" t="n"/>
      <c r="AA527" s="44" t="n"/>
      <c r="AB527" s="44" t="n"/>
      <c r="AC527" s="44" t="n"/>
      <c r="AD527" s="44" t="n"/>
      <c r="AE527" s="44" t="n"/>
      <c r="AF527" s="44" t="n"/>
      <c r="AG527" s="44" t="n"/>
    </row>
    <row r="528" ht="15.75" customHeight="1" s="157">
      <c r="A528" s="44" t="n"/>
      <c r="B528" s="44" t="inlineStr">
        <is>
          <t>PA</t>
        </is>
      </c>
      <c r="C528" s="44" t="inlineStr">
        <is>
          <t>Generation</t>
        </is>
      </c>
      <c r="D528" s="44" t="inlineStr">
        <is>
          <t>Biopower</t>
        </is>
      </c>
      <c r="E528" s="44">
        <f>LOOKUP(D528,$U$2:$V$15,$V$2:$V$15)</f>
        <v/>
      </c>
      <c r="F528" s="44" t="n">
        <v>0</v>
      </c>
      <c r="G528" s="44">
        <f>AVERAGE(F528,H528)</f>
        <v/>
      </c>
      <c r="H528" s="44" t="n">
        <v>18413.85</v>
      </c>
      <c r="I528" s="44">
        <f>AVERAGE(H528,J528)</f>
        <v/>
      </c>
      <c r="J528" s="44" t="n">
        <v>1207.5</v>
      </c>
      <c r="K528" s="44">
        <f>AVERAGE(J528,L528)</f>
        <v/>
      </c>
      <c r="L528" s="44" t="n">
        <v>0</v>
      </c>
      <c r="M528" s="44">
        <f>AVERAGE(L528,N528)</f>
        <v/>
      </c>
      <c r="N528" s="44" t="n">
        <v>1207.5</v>
      </c>
      <c r="O528" s="44">
        <f>AVERAGE(N528,P528)</f>
        <v/>
      </c>
      <c r="P528" s="44" t="n">
        <v>0</v>
      </c>
      <c r="Q528" s="44">
        <f>AVERAGE(P528,R528)</f>
        <v/>
      </c>
      <c r="R528" s="44" t="n">
        <v>0</v>
      </c>
      <c r="S528" s="44" t="n"/>
      <c r="T528" s="44" t="n"/>
      <c r="U528" s="44" t="n"/>
      <c r="V528" s="44" t="n"/>
      <c r="W528" s="44" t="n"/>
      <c r="X528" s="44" t="n"/>
      <c r="Y528" s="44" t="n"/>
      <c r="Z528" s="44" t="n"/>
      <c r="AA528" s="44" t="n"/>
      <c r="AB528" s="44" t="n"/>
      <c r="AC528" s="44" t="n"/>
      <c r="AD528" s="44" t="n"/>
      <c r="AE528" s="44" t="n"/>
      <c r="AF528" s="44" t="n"/>
      <c r="AG528" s="44" t="n"/>
    </row>
    <row r="529" ht="15.75" customHeight="1" s="157">
      <c r="A529" s="44" t="n"/>
      <c r="B529" s="44" t="inlineStr">
        <is>
          <t>PA</t>
        </is>
      </c>
      <c r="C529" s="44" t="inlineStr">
        <is>
          <t>Generation</t>
        </is>
      </c>
      <c r="D529" s="44" t="inlineStr">
        <is>
          <t>Coal</t>
        </is>
      </c>
      <c r="E529" s="44">
        <f>LOOKUP(D529,$U$2:$V$15,$V$2:$V$15)</f>
        <v/>
      </c>
      <c r="F529" s="44" t="n">
        <v>53070165.35</v>
      </c>
      <c r="G529" s="44">
        <f>AVERAGE(F529,H529)</f>
        <v/>
      </c>
      <c r="H529" s="44" t="n">
        <v>44904901.16</v>
      </c>
      <c r="I529" s="44">
        <f>AVERAGE(H529,J529)</f>
        <v/>
      </c>
      <c r="J529" s="44" t="n">
        <v>47917358.92</v>
      </c>
      <c r="K529" s="44">
        <f>AVERAGE(J529,L529)</f>
        <v/>
      </c>
      <c r="L529" s="44" t="n">
        <v>48739908.84</v>
      </c>
      <c r="M529" s="44">
        <f>AVERAGE(L529,N529)</f>
        <v/>
      </c>
      <c r="N529" s="44" t="n">
        <v>47065641.44</v>
      </c>
      <c r="O529" s="44">
        <f>AVERAGE(N529,P529)</f>
        <v/>
      </c>
      <c r="P529" s="44" t="n">
        <v>45565242.34</v>
      </c>
      <c r="Q529" s="44">
        <f>AVERAGE(P529,R529)</f>
        <v/>
      </c>
      <c r="R529" s="44" t="n">
        <v>47196121.2</v>
      </c>
      <c r="S529" s="44" t="n"/>
      <c r="T529" s="44" t="n"/>
      <c r="U529" s="44" t="n"/>
      <c r="V529" s="44" t="n"/>
      <c r="W529" s="44" t="n"/>
      <c r="X529" s="44" t="n"/>
      <c r="Y529" s="44" t="n"/>
      <c r="Z529" s="44" t="n"/>
      <c r="AA529" s="44" t="n"/>
      <c r="AB529" s="44" t="n"/>
      <c r="AC529" s="44" t="n"/>
      <c r="AD529" s="44" t="n"/>
      <c r="AE529" s="44" t="n"/>
      <c r="AF529" s="44" t="n"/>
      <c r="AG529" s="44" t="n"/>
    </row>
    <row r="530" ht="15.75" customHeight="1" s="157">
      <c r="A530" s="44" t="n"/>
      <c r="B530" s="44" t="inlineStr">
        <is>
          <t>PA</t>
        </is>
      </c>
      <c r="C530" s="44" t="inlineStr">
        <is>
          <t>Generation</t>
        </is>
      </c>
      <c r="D530" s="44" t="inlineStr">
        <is>
          <t>CSP</t>
        </is>
      </c>
      <c r="E530" s="44">
        <f>LOOKUP(D530,$U$2:$V$15,$V$2:$V$15)</f>
        <v/>
      </c>
      <c r="F530" s="44" t="n">
        <v>0</v>
      </c>
      <c r="G530" s="44">
        <f>AVERAGE(F530,H530)</f>
        <v/>
      </c>
      <c r="H530" s="44" t="n">
        <v>0</v>
      </c>
      <c r="I530" s="44">
        <f>AVERAGE(H530,J530)</f>
        <v/>
      </c>
      <c r="J530" s="44" t="n">
        <v>0</v>
      </c>
      <c r="K530" s="44">
        <f>AVERAGE(J530,L530)</f>
        <v/>
      </c>
      <c r="L530" s="44" t="n">
        <v>0</v>
      </c>
      <c r="M530" s="44">
        <f>AVERAGE(L530,N530)</f>
        <v/>
      </c>
      <c r="N530" s="44" t="n">
        <v>0</v>
      </c>
      <c r="O530" s="44">
        <f>AVERAGE(N530,P530)</f>
        <v/>
      </c>
      <c r="P530" s="44" t="n">
        <v>0</v>
      </c>
      <c r="Q530" s="44">
        <f>AVERAGE(P530,R530)</f>
        <v/>
      </c>
      <c r="R530" s="44" t="n">
        <v>0</v>
      </c>
      <c r="S530" s="44" t="n"/>
      <c r="T530" s="44" t="n"/>
      <c r="U530" s="44" t="n"/>
      <c r="V530" s="44" t="n"/>
      <c r="W530" s="44" t="n"/>
      <c r="X530" s="44" t="n"/>
      <c r="Y530" s="44" t="n"/>
      <c r="Z530" s="44" t="n"/>
      <c r="AA530" s="44" t="n"/>
      <c r="AB530" s="44" t="n"/>
      <c r="AC530" s="44" t="n"/>
      <c r="AD530" s="44" t="n"/>
      <c r="AE530" s="44" t="n"/>
      <c r="AF530" s="44" t="n"/>
      <c r="AG530" s="44" t="n"/>
    </row>
    <row r="531" ht="15.75" customHeight="1" s="157">
      <c r="A531" s="44" t="n"/>
      <c r="B531" s="44" t="inlineStr">
        <is>
          <t>PA</t>
        </is>
      </c>
      <c r="C531" s="44" t="inlineStr">
        <is>
          <t>Generation</t>
        </is>
      </c>
      <c r="D531" s="44" t="inlineStr">
        <is>
          <t>Geothermal</t>
        </is>
      </c>
      <c r="E531" s="44">
        <f>LOOKUP(D531,$U$2:$V$15,$V$2:$V$15)</f>
        <v/>
      </c>
      <c r="F531" s="44" t="n">
        <v>0</v>
      </c>
      <c r="G531" s="44">
        <f>AVERAGE(F531,H531)</f>
        <v/>
      </c>
      <c r="H531" s="44" t="n">
        <v>0</v>
      </c>
      <c r="I531" s="44">
        <f>AVERAGE(H531,J531)</f>
        <v/>
      </c>
      <c r="J531" s="44" t="n">
        <v>0</v>
      </c>
      <c r="K531" s="44">
        <f>AVERAGE(J531,L531)</f>
        <v/>
      </c>
      <c r="L531" s="44" t="n">
        <v>0</v>
      </c>
      <c r="M531" s="44">
        <f>AVERAGE(L531,N531)</f>
        <v/>
      </c>
      <c r="N531" s="44" t="n">
        <v>0</v>
      </c>
      <c r="O531" s="44">
        <f>AVERAGE(N531,P531)</f>
        <v/>
      </c>
      <c r="P531" s="44" t="n">
        <v>0</v>
      </c>
      <c r="Q531" s="44">
        <f>AVERAGE(P531,R531)</f>
        <v/>
      </c>
      <c r="R531" s="44" t="n">
        <v>0</v>
      </c>
      <c r="S531" s="44" t="n"/>
      <c r="T531" s="44" t="n"/>
      <c r="U531" s="44" t="n"/>
      <c r="V531" s="44" t="n"/>
      <c r="W531" s="44" t="n"/>
      <c r="X531" s="44" t="n"/>
      <c r="Y531" s="44" t="n"/>
      <c r="Z531" s="44" t="n"/>
      <c r="AA531" s="44" t="n"/>
      <c r="AB531" s="44" t="n"/>
      <c r="AC531" s="44" t="n"/>
      <c r="AD531" s="44" t="n"/>
      <c r="AE531" s="44" t="n"/>
      <c r="AF531" s="44" t="n"/>
      <c r="AG531" s="44" t="n"/>
    </row>
    <row r="532" ht="15.75" customHeight="1" s="157">
      <c r="A532" s="44" t="n"/>
      <c r="B532" s="44" t="inlineStr">
        <is>
          <t>PA</t>
        </is>
      </c>
      <c r="C532" s="44" t="inlineStr">
        <is>
          <t>Generation</t>
        </is>
      </c>
      <c r="D532" s="44" t="inlineStr">
        <is>
          <t>Hydro</t>
        </is>
      </c>
      <c r="E532" s="44">
        <f>LOOKUP(D532,$U$2:$V$15,$V$2:$V$15)</f>
        <v/>
      </c>
      <c r="F532" s="44" t="n">
        <v>2389691.262</v>
      </c>
      <c r="G532" s="44">
        <f>AVERAGE(F532,H532)</f>
        <v/>
      </c>
      <c r="H532" s="44" t="n">
        <v>2587463.213</v>
      </c>
      <c r="I532" s="44">
        <f>AVERAGE(H532,J532)</f>
        <v/>
      </c>
      <c r="J532" s="44" t="n">
        <v>2585556.389</v>
      </c>
      <c r="K532" s="44">
        <f>AVERAGE(J532,L532)</f>
        <v/>
      </c>
      <c r="L532" s="44" t="n">
        <v>2587463.213</v>
      </c>
      <c r="M532" s="44">
        <f>AVERAGE(L532,N532)</f>
        <v/>
      </c>
      <c r="N532" s="44" t="n">
        <v>2587463.213</v>
      </c>
      <c r="O532" s="44">
        <f>AVERAGE(N532,P532)</f>
        <v/>
      </c>
      <c r="P532" s="44" t="n">
        <v>2587463.213</v>
      </c>
      <c r="Q532" s="44">
        <f>AVERAGE(P532,R532)</f>
        <v/>
      </c>
      <c r="R532" s="44" t="n">
        <v>2587463.213</v>
      </c>
      <c r="S532" s="44" t="n"/>
      <c r="T532" s="44" t="n"/>
      <c r="U532" s="44" t="n"/>
      <c r="V532" s="44" t="n"/>
      <c r="W532" s="44" t="n"/>
      <c r="X532" s="44" t="n"/>
      <c r="Y532" s="44" t="n"/>
      <c r="Z532" s="44" t="n"/>
      <c r="AA532" s="44" t="n"/>
      <c r="AB532" s="44" t="n"/>
      <c r="AC532" s="44" t="n"/>
      <c r="AD532" s="44" t="n"/>
      <c r="AE532" s="44" t="n"/>
      <c r="AF532" s="44" t="n"/>
      <c r="AG532" s="44" t="n"/>
    </row>
    <row r="533" ht="15.75" customHeight="1" s="157">
      <c r="A533" s="44" t="n"/>
      <c r="B533" s="44" t="inlineStr">
        <is>
          <t>PA</t>
        </is>
      </c>
      <c r="C533" s="44" t="inlineStr">
        <is>
          <t>Generation</t>
        </is>
      </c>
      <c r="D533" s="44" t="inlineStr">
        <is>
          <t>Imports</t>
        </is>
      </c>
      <c r="E533" s="44">
        <f>LOOKUP(D533,$U$2:$V$15,$V$2:$V$15)</f>
        <v/>
      </c>
      <c r="F533" s="44" t="n">
        <v>0</v>
      </c>
      <c r="G533" s="44">
        <f>AVERAGE(F533,H533)</f>
        <v/>
      </c>
      <c r="H533" s="44" t="n">
        <v>0</v>
      </c>
      <c r="I533" s="44">
        <f>AVERAGE(H533,J533)</f>
        <v/>
      </c>
      <c r="J533" s="44" t="n">
        <v>0</v>
      </c>
      <c r="K533" s="44">
        <f>AVERAGE(J533,L533)</f>
        <v/>
      </c>
      <c r="L533" s="44" t="n">
        <v>0</v>
      </c>
      <c r="M533" s="44">
        <f>AVERAGE(L533,N533)</f>
        <v/>
      </c>
      <c r="N533" s="44" t="n">
        <v>0</v>
      </c>
      <c r="O533" s="44">
        <f>AVERAGE(N533,P533)</f>
        <v/>
      </c>
      <c r="P533" s="44" t="n">
        <v>0</v>
      </c>
      <c r="Q533" s="44">
        <f>AVERAGE(P533,R533)</f>
        <v/>
      </c>
      <c r="R533" s="44" t="n">
        <v>0</v>
      </c>
      <c r="S533" s="44" t="n"/>
      <c r="T533" s="44" t="n"/>
      <c r="U533" s="44" t="n"/>
      <c r="V533" s="44" t="n"/>
      <c r="W533" s="44" t="n"/>
      <c r="X533" s="44" t="n"/>
      <c r="Y533" s="44" t="n"/>
      <c r="Z533" s="44" t="n"/>
      <c r="AA533" s="44" t="n"/>
      <c r="AB533" s="44" t="n"/>
      <c r="AC533" s="44" t="n"/>
      <c r="AD533" s="44" t="n"/>
      <c r="AE533" s="44" t="n"/>
      <c r="AF533" s="44" t="n"/>
      <c r="AG533" s="44" t="n"/>
    </row>
    <row r="534" ht="15.75" customHeight="1" s="157">
      <c r="A534" s="44" t="n"/>
      <c r="B534" s="44" t="inlineStr">
        <is>
          <t>PA</t>
        </is>
      </c>
      <c r="C534" s="44" t="inlineStr">
        <is>
          <t>Generation</t>
        </is>
      </c>
      <c r="D534" s="44" t="inlineStr">
        <is>
          <t>Land-based Wind</t>
        </is>
      </c>
      <c r="E534" s="44">
        <f>LOOKUP(D534,$U$2:$V$15,$V$2:$V$15)</f>
        <v/>
      </c>
      <c r="F534" s="44" t="n">
        <v>4194197.587</v>
      </c>
      <c r="G534" s="44">
        <f>AVERAGE(F534,H534)</f>
        <v/>
      </c>
      <c r="H534" s="44" t="n">
        <v>5728319.306</v>
      </c>
      <c r="I534" s="44">
        <f>AVERAGE(H534,J534)</f>
        <v/>
      </c>
      <c r="J534" s="44" t="n">
        <v>8066467.758</v>
      </c>
      <c r="K534" s="44">
        <f>AVERAGE(J534,L534)</f>
        <v/>
      </c>
      <c r="L534" s="44" t="n">
        <v>8066467.758</v>
      </c>
      <c r="M534" s="44">
        <f>AVERAGE(L534,N534)</f>
        <v/>
      </c>
      <c r="N534" s="44" t="n">
        <v>14606781.17</v>
      </c>
      <c r="O534" s="44">
        <f>AVERAGE(N534,P534)</f>
        <v/>
      </c>
      <c r="P534" s="44" t="n">
        <v>14606745.23</v>
      </c>
      <c r="Q534" s="44">
        <f>AVERAGE(P534,R534)</f>
        <v/>
      </c>
      <c r="R534" s="44" t="n">
        <v>14606746.83</v>
      </c>
      <c r="S534" s="44" t="n"/>
      <c r="T534" s="44" t="n"/>
      <c r="U534" s="44" t="n"/>
      <c r="V534" s="44" t="n"/>
      <c r="W534" s="44" t="n"/>
      <c r="X534" s="44" t="n"/>
      <c r="Y534" s="44" t="n"/>
      <c r="Z534" s="44" t="n"/>
      <c r="AA534" s="44" t="n"/>
      <c r="AB534" s="44" t="n"/>
      <c r="AC534" s="44" t="n"/>
      <c r="AD534" s="44" t="n"/>
      <c r="AE534" s="44" t="n"/>
      <c r="AF534" s="44" t="n"/>
      <c r="AG534" s="44" t="n"/>
    </row>
    <row r="535" ht="15.75" customHeight="1" s="157">
      <c r="A535" s="44" t="n"/>
      <c r="B535" s="44" t="inlineStr">
        <is>
          <t>PA</t>
        </is>
      </c>
      <c r="C535" s="44" t="inlineStr">
        <is>
          <t>Generation</t>
        </is>
      </c>
      <c r="D535" s="44" t="inlineStr">
        <is>
          <t>NG-CC</t>
        </is>
      </c>
      <c r="E535" s="44">
        <f>LOOKUP(D535,$U$2:$V$15,$V$2:$V$15)</f>
        <v/>
      </c>
      <c r="F535" s="44" t="n">
        <v>101596679.3</v>
      </c>
      <c r="G535" s="44">
        <f>AVERAGE(F535,H535)</f>
        <v/>
      </c>
      <c r="H535" s="44" t="n">
        <v>133395753.8</v>
      </c>
      <c r="I535" s="44">
        <f>AVERAGE(H535,J535)</f>
        <v/>
      </c>
      <c r="J535" s="44" t="n">
        <v>133753118.4</v>
      </c>
      <c r="K535" s="44">
        <f>AVERAGE(J535,L535)</f>
        <v/>
      </c>
      <c r="L535" s="44" t="n">
        <v>124610101.9</v>
      </c>
      <c r="M535" s="44">
        <f>AVERAGE(L535,N535)</f>
        <v/>
      </c>
      <c r="N535" s="44" t="n">
        <v>121985947.7</v>
      </c>
      <c r="O535" s="44">
        <f>AVERAGE(N535,P535)</f>
        <v/>
      </c>
      <c r="P535" s="44" t="n">
        <v>121635814.5</v>
      </c>
      <c r="Q535" s="44">
        <f>AVERAGE(P535,R535)</f>
        <v/>
      </c>
      <c r="R535" s="44" t="n">
        <v>118630621.4</v>
      </c>
      <c r="S535" s="44" t="n"/>
      <c r="T535" s="44" t="n"/>
      <c r="U535" s="44" t="n"/>
      <c r="V535" s="44" t="n"/>
      <c r="W535" s="44" t="n"/>
      <c r="X535" s="44" t="n"/>
      <c r="Y535" s="44" t="n"/>
      <c r="Z535" s="44" t="n"/>
      <c r="AA535" s="44" t="n"/>
      <c r="AB535" s="44" t="n"/>
      <c r="AC535" s="44" t="n"/>
      <c r="AD535" s="44" t="n"/>
      <c r="AE535" s="44" t="n"/>
      <c r="AF535" s="44" t="n"/>
      <c r="AG535" s="44" t="n"/>
    </row>
    <row r="536" ht="15.75" customHeight="1" s="157">
      <c r="A536" s="44" t="n"/>
      <c r="B536" s="44" t="inlineStr">
        <is>
          <t>PA</t>
        </is>
      </c>
      <c r="C536" s="44" t="inlineStr">
        <is>
          <t>Generation</t>
        </is>
      </c>
      <c r="D536" s="44" t="inlineStr">
        <is>
          <t>NG-CT</t>
        </is>
      </c>
      <c r="E536" s="44">
        <f>LOOKUP(D536,$U$2:$V$15,$V$2:$V$15)</f>
        <v/>
      </c>
      <c r="F536" s="44" t="n">
        <v>556883.5237</v>
      </c>
      <c r="G536" s="44">
        <f>AVERAGE(F536,H536)</f>
        <v/>
      </c>
      <c r="H536" s="44" t="n">
        <v>357772.578</v>
      </c>
      <c r="I536" s="44">
        <f>AVERAGE(H536,J536)</f>
        <v/>
      </c>
      <c r="J536" s="44" t="n">
        <v>341507.3012</v>
      </c>
      <c r="K536" s="44">
        <f>AVERAGE(J536,L536)</f>
        <v/>
      </c>
      <c r="L536" s="44" t="n">
        <v>341507.3012</v>
      </c>
      <c r="M536" s="44">
        <f>AVERAGE(L536,N536)</f>
        <v/>
      </c>
      <c r="N536" s="44" t="n">
        <v>337080.2212</v>
      </c>
      <c r="O536" s="44">
        <f>AVERAGE(N536,P536)</f>
        <v/>
      </c>
      <c r="P536" s="44" t="n">
        <v>337080.2212</v>
      </c>
      <c r="Q536" s="44">
        <f>AVERAGE(P536,R536)</f>
        <v/>
      </c>
      <c r="R536" s="44" t="n">
        <v>337080.2212</v>
      </c>
      <c r="S536" s="44" t="n"/>
      <c r="T536" s="44" t="n"/>
      <c r="U536" s="44" t="n"/>
      <c r="V536" s="44" t="n"/>
      <c r="W536" s="44" t="n"/>
      <c r="X536" s="44" t="n"/>
      <c r="Y536" s="44" t="n"/>
      <c r="Z536" s="44" t="n"/>
      <c r="AA536" s="44" t="n"/>
      <c r="AB536" s="44" t="n"/>
      <c r="AC536" s="44" t="n"/>
      <c r="AD536" s="44" t="n"/>
      <c r="AE536" s="44" t="n"/>
      <c r="AF536" s="44" t="n"/>
      <c r="AG536" s="44" t="n"/>
    </row>
    <row r="537" ht="15.75" customHeight="1" s="157">
      <c r="A537" s="44" t="n"/>
      <c r="B537" s="44" t="inlineStr">
        <is>
          <t>PA</t>
        </is>
      </c>
      <c r="C537" s="44" t="inlineStr">
        <is>
          <t>Generation</t>
        </is>
      </c>
      <c r="D537" s="44" t="inlineStr">
        <is>
          <t>Nuclear</t>
        </is>
      </c>
      <c r="E537" s="44">
        <f>LOOKUP(D537,$U$2:$V$15,$V$2:$V$15)</f>
        <v/>
      </c>
      <c r="F537" s="44" t="n">
        <v>58075578.27</v>
      </c>
      <c r="G537" s="44">
        <f>AVERAGE(F537,H537)</f>
        <v/>
      </c>
      <c r="H537" s="44" t="n">
        <v>51729367.2</v>
      </c>
      <c r="I537" s="44">
        <f>AVERAGE(H537,J537)</f>
        <v/>
      </c>
      <c r="J537" s="44" t="n">
        <v>37436953.64</v>
      </c>
      <c r="K537" s="44">
        <f>AVERAGE(J537,L537)</f>
        <v/>
      </c>
      <c r="L537" s="44" t="n">
        <v>37436953.64</v>
      </c>
      <c r="M537" s="44">
        <f>AVERAGE(L537,N537)</f>
        <v/>
      </c>
      <c r="N537" s="44" t="n">
        <v>37436953.64</v>
      </c>
      <c r="O537" s="44">
        <f>AVERAGE(N537,P537)</f>
        <v/>
      </c>
      <c r="P537" s="44" t="n">
        <v>37436953.64</v>
      </c>
      <c r="Q537" s="44">
        <f>AVERAGE(P537,R537)</f>
        <v/>
      </c>
      <c r="R537" s="44" t="n">
        <v>37436953.64</v>
      </c>
      <c r="S537" s="44" t="n"/>
      <c r="T537" s="44" t="n"/>
      <c r="U537" s="44" t="n"/>
      <c r="V537" s="44" t="n"/>
      <c r="W537" s="44" t="n"/>
      <c r="X537" s="44" t="n"/>
      <c r="Y537" s="44" t="n"/>
      <c r="Z537" s="44" t="n"/>
      <c r="AA537" s="44" t="n"/>
      <c r="AB537" s="44" t="n"/>
      <c r="AC537" s="44" t="n"/>
      <c r="AD537" s="44" t="n"/>
      <c r="AE537" s="44" t="n"/>
      <c r="AF537" s="44" t="n"/>
      <c r="AG537" s="44" t="n"/>
    </row>
    <row r="538" ht="15.75" customHeight="1" s="157">
      <c r="A538" s="44" t="n"/>
      <c r="B538" s="44" t="inlineStr">
        <is>
          <t>PA</t>
        </is>
      </c>
      <c r="C538" s="44" t="inlineStr">
        <is>
          <t>Generation</t>
        </is>
      </c>
      <c r="D538" s="44" t="inlineStr">
        <is>
          <t>Offshore Wind</t>
        </is>
      </c>
      <c r="E538" s="44">
        <f>LOOKUP(D538,$U$2:$V$15,$V$2:$V$15)</f>
        <v/>
      </c>
      <c r="F538" s="44" t="n">
        <v>0</v>
      </c>
      <c r="G538" s="44">
        <f>AVERAGE(F538,H538)</f>
        <v/>
      </c>
      <c r="H538" s="44" t="n">
        <v>0</v>
      </c>
      <c r="I538" s="44">
        <f>AVERAGE(H538,J538)</f>
        <v/>
      </c>
      <c r="J538" s="44" t="n">
        <v>0</v>
      </c>
      <c r="K538" s="44">
        <f>AVERAGE(J538,L538)</f>
        <v/>
      </c>
      <c r="L538" s="44" t="n">
        <v>0</v>
      </c>
      <c r="M538" s="44">
        <f>AVERAGE(L538,N538)</f>
        <v/>
      </c>
      <c r="N538" s="44" t="n">
        <v>0</v>
      </c>
      <c r="O538" s="44">
        <f>AVERAGE(N538,P538)</f>
        <v/>
      </c>
      <c r="P538" s="44" t="n">
        <v>0</v>
      </c>
      <c r="Q538" s="44">
        <f>AVERAGE(P538,R538)</f>
        <v/>
      </c>
      <c r="R538" s="44" t="n">
        <v>0</v>
      </c>
      <c r="S538" s="44" t="n"/>
      <c r="T538" s="44" t="n"/>
      <c r="U538" s="44" t="n"/>
      <c r="V538" s="44" t="n"/>
      <c r="W538" s="44" t="n"/>
      <c r="X538" s="44" t="n"/>
      <c r="Y538" s="44" t="n"/>
      <c r="Z538" s="44" t="n"/>
      <c r="AA538" s="44" t="n"/>
      <c r="AB538" s="44" t="n"/>
      <c r="AC538" s="44" t="n"/>
      <c r="AD538" s="44" t="n"/>
      <c r="AE538" s="44" t="n"/>
      <c r="AF538" s="44" t="n"/>
      <c r="AG538" s="44" t="n"/>
    </row>
    <row r="539" ht="15.75" customHeight="1" s="157">
      <c r="A539" s="44" t="n"/>
      <c r="B539" s="44" t="inlineStr">
        <is>
          <t>PA</t>
        </is>
      </c>
      <c r="C539" s="44" t="inlineStr">
        <is>
          <t>Generation</t>
        </is>
      </c>
      <c r="D539" s="44" t="inlineStr">
        <is>
          <t>Oil-Gas-Steam</t>
        </is>
      </c>
      <c r="E539" s="44">
        <f>LOOKUP(D539,$U$2:$V$15,$V$2:$V$15)</f>
        <v/>
      </c>
      <c r="F539" s="44" t="n">
        <v>1784776.094</v>
      </c>
      <c r="G539" s="44">
        <f>AVERAGE(F539,H539)</f>
        <v/>
      </c>
      <c r="H539" s="44" t="n">
        <v>1757927.139</v>
      </c>
      <c r="I539" s="44">
        <f>AVERAGE(H539,J539)</f>
        <v/>
      </c>
      <c r="J539" s="44" t="n">
        <v>1784776.094</v>
      </c>
      <c r="K539" s="44">
        <f>AVERAGE(J539,L539)</f>
        <v/>
      </c>
      <c r="L539" s="44" t="n">
        <v>1784776.094</v>
      </c>
      <c r="M539" s="44">
        <f>AVERAGE(L539,N539)</f>
        <v/>
      </c>
      <c r="N539" s="44" t="n">
        <v>1784776.094</v>
      </c>
      <c r="O539" s="44">
        <f>AVERAGE(N539,P539)</f>
        <v/>
      </c>
      <c r="P539" s="44" t="n">
        <v>1781715.806</v>
      </c>
      <c r="Q539" s="44">
        <f>AVERAGE(P539,R539)</f>
        <v/>
      </c>
      <c r="R539" s="44" t="n">
        <v>1797599.361</v>
      </c>
      <c r="S539" s="44" t="n"/>
      <c r="T539" s="44" t="n"/>
      <c r="U539" s="44" t="n"/>
      <c r="V539" s="44" t="n"/>
      <c r="W539" s="44" t="n"/>
      <c r="X539" s="44" t="n"/>
      <c r="Y539" s="44" t="n"/>
      <c r="Z539" s="44" t="n"/>
      <c r="AA539" s="44" t="n"/>
      <c r="AB539" s="44" t="n"/>
      <c r="AC539" s="44" t="n"/>
      <c r="AD539" s="44" t="n"/>
      <c r="AE539" s="44" t="n"/>
      <c r="AF539" s="44" t="n"/>
      <c r="AG539" s="44" t="n"/>
    </row>
    <row r="540" ht="15.75" customHeight="1" s="157">
      <c r="A540" s="44" t="n"/>
      <c r="B540" s="44" t="inlineStr">
        <is>
          <t>PA</t>
        </is>
      </c>
      <c r="C540" s="44" t="inlineStr">
        <is>
          <t>Generation</t>
        </is>
      </c>
      <c r="D540" s="44" t="inlineStr">
        <is>
          <t>Rooftop PV</t>
        </is>
      </c>
      <c r="E540" s="44">
        <f>LOOKUP(D540,$U$2:$V$15,$V$2:$V$15)</f>
        <v/>
      </c>
      <c r="F540" s="44" t="n">
        <v>495110.1354</v>
      </c>
      <c r="G540" s="44">
        <f>AVERAGE(F540,H540)</f>
        <v/>
      </c>
      <c r="H540" s="44" t="n">
        <v>739346.5648000001</v>
      </c>
      <c r="I540" s="44">
        <f>AVERAGE(H540,J540)</f>
        <v/>
      </c>
      <c r="J540" s="44" t="n">
        <v>1011720.783</v>
      </c>
      <c r="K540" s="44">
        <f>AVERAGE(J540,L540)</f>
        <v/>
      </c>
      <c r="L540" s="44" t="n">
        <v>1329147.112</v>
      </c>
      <c r="M540" s="44">
        <f>AVERAGE(L540,N540)</f>
        <v/>
      </c>
      <c r="N540" s="44" t="n">
        <v>1731648.692</v>
      </c>
      <c r="O540" s="44">
        <f>AVERAGE(N540,P540)</f>
        <v/>
      </c>
      <c r="P540" s="44" t="n">
        <v>2221383.237</v>
      </c>
      <c r="Q540" s="44">
        <f>AVERAGE(P540,R540)</f>
        <v/>
      </c>
      <c r="R540" s="44" t="n">
        <v>2805469.761</v>
      </c>
      <c r="S540" s="44" t="n"/>
      <c r="T540" s="44" t="n"/>
      <c r="U540" s="44" t="n"/>
      <c r="V540" s="44" t="n"/>
      <c r="W540" s="44" t="n"/>
      <c r="X540" s="44" t="n"/>
      <c r="Y540" s="44" t="n"/>
      <c r="Z540" s="44" t="n"/>
      <c r="AA540" s="44" t="n"/>
      <c r="AB540" s="44" t="n"/>
      <c r="AC540" s="44" t="n"/>
      <c r="AD540" s="44" t="n"/>
      <c r="AE540" s="44" t="n"/>
      <c r="AF540" s="44" t="n"/>
      <c r="AG540" s="44" t="n"/>
    </row>
    <row r="541" ht="15.75" customHeight="1" s="157">
      <c r="A541" s="44" t="n"/>
      <c r="B541" s="44" t="inlineStr">
        <is>
          <t>PA</t>
        </is>
      </c>
      <c r="C541" s="44" t="inlineStr">
        <is>
          <t>Generation</t>
        </is>
      </c>
      <c r="D541" s="44" t="inlineStr">
        <is>
          <t>Storage</t>
        </is>
      </c>
      <c r="E541" s="44">
        <f>LOOKUP(D541,$U$2:$V$15,$V$2:$V$15)</f>
        <v/>
      </c>
      <c r="F541" s="44" t="n">
        <v>0</v>
      </c>
      <c r="G541" s="44" t="n">
        <v>0</v>
      </c>
      <c r="H541" s="44" t="n">
        <v>0</v>
      </c>
      <c r="I541" s="44" t="n">
        <v>0</v>
      </c>
      <c r="J541" s="44" t="n">
        <v>0</v>
      </c>
      <c r="K541" s="44" t="n">
        <v>0</v>
      </c>
      <c r="L541" s="44" t="n">
        <v>0</v>
      </c>
      <c r="M541" s="44" t="n">
        <v>0</v>
      </c>
      <c r="N541" s="44" t="n">
        <v>0</v>
      </c>
      <c r="O541" s="44" t="n">
        <v>0</v>
      </c>
      <c r="P541" s="44" t="n">
        <v>0</v>
      </c>
      <c r="Q541" s="44" t="n">
        <v>0</v>
      </c>
      <c r="R541" s="44" t="n">
        <v>0</v>
      </c>
      <c r="S541" s="44" t="n"/>
      <c r="T541" s="44" t="n"/>
      <c r="U541" s="44" t="n"/>
      <c r="V541" s="44" t="n"/>
      <c r="W541" s="44" t="n"/>
      <c r="X541" s="44" t="n"/>
      <c r="Y541" s="44" t="n"/>
      <c r="Z541" s="44" t="n"/>
      <c r="AA541" s="44" t="n"/>
      <c r="AB541" s="44" t="n"/>
      <c r="AC541" s="44" t="n"/>
      <c r="AD541" s="44" t="n"/>
      <c r="AE541" s="44" t="n"/>
      <c r="AF541" s="44" t="n"/>
      <c r="AG541" s="44" t="n"/>
    </row>
    <row r="542" ht="15.75" customHeight="1" s="157">
      <c r="A542" s="44" t="n"/>
      <c r="B542" s="44" t="inlineStr">
        <is>
          <t>PA</t>
        </is>
      </c>
      <c r="C542" s="44" t="inlineStr">
        <is>
          <t>Generation</t>
        </is>
      </c>
      <c r="D542" s="44" t="inlineStr">
        <is>
          <t>Utility PV</t>
        </is>
      </c>
      <c r="E542" s="44">
        <f>LOOKUP(D542,$U$2:$V$15,$V$2:$V$15)</f>
        <v/>
      </c>
      <c r="F542" s="44" t="n">
        <v>79251.20991000001</v>
      </c>
      <c r="G542" s="44">
        <f>AVERAGE(F542,H542)</f>
        <v/>
      </c>
      <c r="H542" s="44" t="n">
        <v>79252.83736</v>
      </c>
      <c r="I542" s="44">
        <f>AVERAGE(H542,J542)</f>
        <v/>
      </c>
      <c r="J542" s="44" t="n">
        <v>79254.43193000001</v>
      </c>
      <c r="K542" s="44">
        <f>AVERAGE(J542,L542)</f>
        <v/>
      </c>
      <c r="L542" s="44" t="n">
        <v>78463.36100999999</v>
      </c>
      <c r="M542" s="44">
        <f>AVERAGE(L542,N542)</f>
        <v/>
      </c>
      <c r="N542" s="44" t="n">
        <v>77680.03618</v>
      </c>
      <c r="O542" s="44">
        <f>AVERAGE(N542,P542)</f>
        <v/>
      </c>
      <c r="P542" s="44" t="n">
        <v>76905.0145</v>
      </c>
      <c r="Q542" s="44">
        <f>AVERAGE(P542,R542)</f>
        <v/>
      </c>
      <c r="R542" s="44" t="n">
        <v>76138.21666999999</v>
      </c>
      <c r="S542" s="44" t="n"/>
      <c r="T542" s="44" t="n"/>
      <c r="U542" s="44" t="n"/>
      <c r="V542" s="44" t="n"/>
      <c r="W542" s="44" t="n"/>
      <c r="X542" s="44" t="n"/>
      <c r="Y542" s="44" t="n"/>
      <c r="Z542" s="44" t="n"/>
      <c r="AA542" s="44" t="n"/>
      <c r="AB542" s="44" t="n"/>
      <c r="AC542" s="44" t="n"/>
      <c r="AD542" s="44" t="n"/>
      <c r="AE542" s="44" t="n"/>
      <c r="AF542" s="44" t="n"/>
      <c r="AG542" s="44" t="n"/>
    </row>
    <row r="543" ht="15.75" customHeight="1" s="157">
      <c r="A543" s="44" t="n"/>
      <c r="B543" s="44" t="inlineStr">
        <is>
          <t>RI</t>
        </is>
      </c>
      <c r="C543" s="44" t="inlineStr">
        <is>
          <t>Generation</t>
        </is>
      </c>
      <c r="D543" s="44" t="inlineStr">
        <is>
          <t>Biopower</t>
        </is>
      </c>
      <c r="E543" s="44">
        <f>LOOKUP(D543,$U$2:$V$15,$V$2:$V$15)</f>
        <v/>
      </c>
      <c r="F543" s="44" t="n">
        <v>11552.64</v>
      </c>
      <c r="G543" s="44">
        <f>AVERAGE(F543,H543)</f>
        <v/>
      </c>
      <c r="H543" s="44" t="n">
        <v>1325.184</v>
      </c>
      <c r="I543" s="44">
        <f>AVERAGE(H543,J543)</f>
        <v/>
      </c>
      <c r="J543" s="44" t="n">
        <v>12225.21753</v>
      </c>
      <c r="K543" s="44">
        <f>AVERAGE(J543,L543)</f>
        <v/>
      </c>
      <c r="L543" s="44" t="n">
        <v>12225.21753</v>
      </c>
      <c r="M543" s="44">
        <f>AVERAGE(L543,N543)</f>
        <v/>
      </c>
      <c r="N543" s="44" t="n">
        <v>12225.21753</v>
      </c>
      <c r="O543" s="44">
        <f>AVERAGE(N543,P543)</f>
        <v/>
      </c>
      <c r="P543" s="44" t="n">
        <v>12225.21753</v>
      </c>
      <c r="Q543" s="44">
        <f>AVERAGE(P543,R543)</f>
        <v/>
      </c>
      <c r="R543" s="44" t="n">
        <v>12225.21753</v>
      </c>
      <c r="S543" s="44" t="n"/>
      <c r="T543" s="44" t="n"/>
      <c r="U543" s="44" t="n"/>
      <c r="V543" s="44" t="n"/>
      <c r="W543" s="44" t="n"/>
      <c r="X543" s="44" t="n"/>
      <c r="Y543" s="44" t="n"/>
      <c r="Z543" s="44" t="n"/>
      <c r="AA543" s="44" t="n"/>
      <c r="AB543" s="44" t="n"/>
      <c r="AC543" s="44" t="n"/>
      <c r="AD543" s="44" t="n"/>
      <c r="AE543" s="44" t="n"/>
      <c r="AF543" s="44" t="n"/>
      <c r="AG543" s="44" t="n"/>
    </row>
    <row r="544" ht="15.75" customHeight="1" s="157">
      <c r="A544" s="44" t="n"/>
      <c r="B544" s="44" t="inlineStr">
        <is>
          <t>RI</t>
        </is>
      </c>
      <c r="C544" s="44" t="inlineStr">
        <is>
          <t>Generation</t>
        </is>
      </c>
      <c r="D544" s="44" t="inlineStr">
        <is>
          <t>Coal</t>
        </is>
      </c>
      <c r="E544" s="44">
        <f>LOOKUP(D544,$U$2:$V$15,$V$2:$V$15)</f>
        <v/>
      </c>
      <c r="F544" s="44" t="n">
        <v>0</v>
      </c>
      <c r="G544" s="44">
        <f>AVERAGE(F544,H544)</f>
        <v/>
      </c>
      <c r="H544" s="44" t="n">
        <v>0</v>
      </c>
      <c r="I544" s="44">
        <f>AVERAGE(H544,J544)</f>
        <v/>
      </c>
      <c r="J544" s="44" t="n">
        <v>0</v>
      </c>
      <c r="K544" s="44">
        <f>AVERAGE(J544,L544)</f>
        <v/>
      </c>
      <c r="L544" s="44" t="n">
        <v>0</v>
      </c>
      <c r="M544" s="44">
        <f>AVERAGE(L544,N544)</f>
        <v/>
      </c>
      <c r="N544" s="44" t="n">
        <v>0</v>
      </c>
      <c r="O544" s="44">
        <f>AVERAGE(N544,P544)</f>
        <v/>
      </c>
      <c r="P544" s="44" t="n">
        <v>0</v>
      </c>
      <c r="Q544" s="44">
        <f>AVERAGE(P544,R544)</f>
        <v/>
      </c>
      <c r="R544" s="44" t="n">
        <v>0</v>
      </c>
      <c r="S544" s="44" t="n"/>
      <c r="T544" s="44" t="n"/>
      <c r="U544" s="44" t="n"/>
      <c r="V544" s="44" t="n"/>
      <c r="W544" s="44" t="n"/>
      <c r="X544" s="44" t="n"/>
      <c r="Y544" s="44" t="n"/>
      <c r="Z544" s="44" t="n"/>
      <c r="AA544" s="44" t="n"/>
      <c r="AB544" s="44" t="n"/>
      <c r="AC544" s="44" t="n"/>
      <c r="AD544" s="44" t="n"/>
      <c r="AE544" s="44" t="n"/>
      <c r="AF544" s="44" t="n"/>
      <c r="AG544" s="44" t="n"/>
    </row>
    <row r="545" ht="15.75" customHeight="1" s="157">
      <c r="A545" s="44" t="n"/>
      <c r="B545" s="44" t="inlineStr">
        <is>
          <t>RI</t>
        </is>
      </c>
      <c r="C545" s="44" t="inlineStr">
        <is>
          <t>Generation</t>
        </is>
      </c>
      <c r="D545" s="44" t="inlineStr">
        <is>
          <t>CSP</t>
        </is>
      </c>
      <c r="E545" s="44">
        <f>LOOKUP(D545,$U$2:$V$15,$V$2:$V$15)</f>
        <v/>
      </c>
      <c r="F545" s="44" t="n">
        <v>0</v>
      </c>
      <c r="G545" s="44">
        <f>AVERAGE(F545,H545)</f>
        <v/>
      </c>
      <c r="H545" s="44" t="n">
        <v>0</v>
      </c>
      <c r="I545" s="44">
        <f>AVERAGE(H545,J545)</f>
        <v/>
      </c>
      <c r="J545" s="44" t="n">
        <v>0</v>
      </c>
      <c r="K545" s="44">
        <f>AVERAGE(J545,L545)</f>
        <v/>
      </c>
      <c r="L545" s="44" t="n">
        <v>0</v>
      </c>
      <c r="M545" s="44">
        <f>AVERAGE(L545,N545)</f>
        <v/>
      </c>
      <c r="N545" s="44" t="n">
        <v>0</v>
      </c>
      <c r="O545" s="44">
        <f>AVERAGE(N545,P545)</f>
        <v/>
      </c>
      <c r="P545" s="44" t="n">
        <v>0</v>
      </c>
      <c r="Q545" s="44">
        <f>AVERAGE(P545,R545)</f>
        <v/>
      </c>
      <c r="R545" s="44" t="n">
        <v>0</v>
      </c>
      <c r="S545" s="44" t="n"/>
      <c r="T545" s="44" t="n"/>
      <c r="U545" s="44" t="n"/>
      <c r="V545" s="44" t="n"/>
      <c r="W545" s="44" t="n"/>
      <c r="X545" s="44" t="n"/>
      <c r="Y545" s="44" t="n"/>
      <c r="Z545" s="44" t="n"/>
      <c r="AA545" s="44" t="n"/>
      <c r="AB545" s="44" t="n"/>
      <c r="AC545" s="44" t="n"/>
      <c r="AD545" s="44" t="n"/>
      <c r="AE545" s="44" t="n"/>
      <c r="AF545" s="44" t="n"/>
      <c r="AG545" s="44" t="n"/>
    </row>
    <row r="546" ht="15.75" customHeight="1" s="157">
      <c r="A546" s="44" t="n"/>
      <c r="B546" s="44" t="inlineStr">
        <is>
          <t>RI</t>
        </is>
      </c>
      <c r="C546" s="44" t="inlineStr">
        <is>
          <t>Generation</t>
        </is>
      </c>
      <c r="D546" s="44" t="inlineStr">
        <is>
          <t>Geothermal</t>
        </is>
      </c>
      <c r="E546" s="44">
        <f>LOOKUP(D546,$U$2:$V$15,$V$2:$V$15)</f>
        <v/>
      </c>
      <c r="F546" s="44" t="n">
        <v>0</v>
      </c>
      <c r="G546" s="44">
        <f>AVERAGE(F546,H546)</f>
        <v/>
      </c>
      <c r="H546" s="44" t="n">
        <v>0</v>
      </c>
      <c r="I546" s="44">
        <f>AVERAGE(H546,J546)</f>
        <v/>
      </c>
      <c r="J546" s="44" t="n">
        <v>0</v>
      </c>
      <c r="K546" s="44">
        <f>AVERAGE(J546,L546)</f>
        <v/>
      </c>
      <c r="L546" s="44" t="n">
        <v>0</v>
      </c>
      <c r="M546" s="44">
        <f>AVERAGE(L546,N546)</f>
        <v/>
      </c>
      <c r="N546" s="44" t="n">
        <v>0</v>
      </c>
      <c r="O546" s="44">
        <f>AVERAGE(N546,P546)</f>
        <v/>
      </c>
      <c r="P546" s="44" t="n">
        <v>0</v>
      </c>
      <c r="Q546" s="44">
        <f>AVERAGE(P546,R546)</f>
        <v/>
      </c>
      <c r="R546" s="44" t="n">
        <v>0</v>
      </c>
      <c r="S546" s="44" t="n"/>
      <c r="T546" s="44" t="n"/>
      <c r="U546" s="44" t="n"/>
      <c r="V546" s="44" t="n"/>
      <c r="W546" s="44" t="n"/>
      <c r="X546" s="44" t="n"/>
      <c r="Y546" s="44" t="n"/>
      <c r="Z546" s="44" t="n"/>
      <c r="AA546" s="44" t="n"/>
      <c r="AB546" s="44" t="n"/>
      <c r="AC546" s="44" t="n"/>
      <c r="AD546" s="44" t="n"/>
      <c r="AE546" s="44" t="n"/>
      <c r="AF546" s="44" t="n"/>
      <c r="AG546" s="44" t="n"/>
    </row>
    <row r="547" ht="15.75" customHeight="1" s="157">
      <c r="A547" s="44" t="n"/>
      <c r="B547" s="44" t="inlineStr">
        <is>
          <t>RI</t>
        </is>
      </c>
      <c r="C547" s="44" t="inlineStr">
        <is>
          <t>Generation</t>
        </is>
      </c>
      <c r="D547" s="44" t="inlineStr">
        <is>
          <t>Hydro</t>
        </is>
      </c>
      <c r="E547" s="44">
        <f>LOOKUP(D547,$U$2:$V$15,$V$2:$V$15)</f>
        <v/>
      </c>
      <c r="F547" s="44" t="n">
        <v>12248.0608</v>
      </c>
      <c r="G547" s="44">
        <f>AVERAGE(F547,H547)</f>
        <v/>
      </c>
      <c r="H547" s="44" t="n">
        <v>12248.0608</v>
      </c>
      <c r="I547" s="44">
        <f>AVERAGE(H547,J547)</f>
        <v/>
      </c>
      <c r="J547" s="44" t="n">
        <v>12248.0608</v>
      </c>
      <c r="K547" s="44">
        <f>AVERAGE(J547,L547)</f>
        <v/>
      </c>
      <c r="L547" s="44" t="n">
        <v>12248.0608</v>
      </c>
      <c r="M547" s="44">
        <f>AVERAGE(L547,N547)</f>
        <v/>
      </c>
      <c r="N547" s="44" t="n">
        <v>12248.0608</v>
      </c>
      <c r="O547" s="44">
        <f>AVERAGE(N547,P547)</f>
        <v/>
      </c>
      <c r="P547" s="44" t="n">
        <v>12248.0608</v>
      </c>
      <c r="Q547" s="44">
        <f>AVERAGE(P547,R547)</f>
        <v/>
      </c>
      <c r="R547" s="44" t="n">
        <v>12248.0608</v>
      </c>
      <c r="S547" s="44" t="n"/>
      <c r="T547" s="44" t="n"/>
      <c r="U547" s="44" t="n"/>
      <c r="V547" s="44" t="n"/>
      <c r="W547" s="44" t="n"/>
      <c r="X547" s="44" t="n"/>
      <c r="Y547" s="44" t="n"/>
      <c r="Z547" s="44" t="n"/>
      <c r="AA547" s="44" t="n"/>
      <c r="AB547" s="44" t="n"/>
      <c r="AC547" s="44" t="n"/>
      <c r="AD547" s="44" t="n"/>
      <c r="AE547" s="44" t="n"/>
      <c r="AF547" s="44" t="n"/>
      <c r="AG547" s="44" t="n"/>
    </row>
    <row r="548" ht="15.75" customHeight="1" s="157">
      <c r="A548" s="44" t="n"/>
      <c r="B548" s="44" t="inlineStr">
        <is>
          <t>RI</t>
        </is>
      </c>
      <c r="C548" s="44" t="inlineStr">
        <is>
          <t>Generation</t>
        </is>
      </c>
      <c r="D548" s="44" t="inlineStr">
        <is>
          <t>Imports</t>
        </is>
      </c>
      <c r="E548" s="44">
        <f>LOOKUP(D548,$U$2:$V$15,$V$2:$V$15)</f>
        <v/>
      </c>
      <c r="F548" s="44" t="n">
        <v>0</v>
      </c>
      <c r="G548" s="44">
        <f>AVERAGE(F548,H548)</f>
        <v/>
      </c>
      <c r="H548" s="44" t="n">
        <v>0</v>
      </c>
      <c r="I548" s="44">
        <f>AVERAGE(H548,J548)</f>
        <v/>
      </c>
      <c r="J548" s="44" t="n">
        <v>0</v>
      </c>
      <c r="K548" s="44">
        <f>AVERAGE(J548,L548)</f>
        <v/>
      </c>
      <c r="L548" s="44" t="n">
        <v>0</v>
      </c>
      <c r="M548" s="44">
        <f>AVERAGE(L548,N548)</f>
        <v/>
      </c>
      <c r="N548" s="44" t="n">
        <v>0</v>
      </c>
      <c r="O548" s="44">
        <f>AVERAGE(N548,P548)</f>
        <v/>
      </c>
      <c r="P548" s="44" t="n">
        <v>0</v>
      </c>
      <c r="Q548" s="44">
        <f>AVERAGE(P548,R548)</f>
        <v/>
      </c>
      <c r="R548" s="44" t="n">
        <v>0</v>
      </c>
      <c r="S548" s="44" t="n"/>
      <c r="T548" s="44" t="n"/>
      <c r="U548" s="44" t="n"/>
      <c r="V548" s="44" t="n"/>
      <c r="W548" s="44" t="n"/>
      <c r="X548" s="44" t="n"/>
      <c r="Y548" s="44" t="n"/>
      <c r="Z548" s="44" t="n"/>
      <c r="AA548" s="44" t="n"/>
      <c r="AB548" s="44" t="n"/>
      <c r="AC548" s="44" t="n"/>
      <c r="AD548" s="44" t="n"/>
      <c r="AE548" s="44" t="n"/>
      <c r="AF548" s="44" t="n"/>
      <c r="AG548" s="44" t="n"/>
    </row>
    <row r="549" ht="15.75" customHeight="1" s="157">
      <c r="A549" s="44" t="n"/>
      <c r="B549" s="44" t="inlineStr">
        <is>
          <t>RI</t>
        </is>
      </c>
      <c r="C549" s="44" t="inlineStr">
        <is>
          <t>Generation</t>
        </is>
      </c>
      <c r="D549" s="44" t="inlineStr">
        <is>
          <t>Land-based Wind</t>
        </is>
      </c>
      <c r="E549" s="44">
        <f>LOOKUP(D549,$U$2:$V$15,$V$2:$V$15)</f>
        <v/>
      </c>
      <c r="F549" s="44" t="n">
        <v>59085.37373</v>
      </c>
      <c r="G549" s="44">
        <f>AVERAGE(F549,H549)</f>
        <v/>
      </c>
      <c r="H549" s="44" t="n">
        <v>59085.37373</v>
      </c>
      <c r="I549" s="44">
        <f>AVERAGE(H549,J549)</f>
        <v/>
      </c>
      <c r="J549" s="44" t="n">
        <v>59085.37373</v>
      </c>
      <c r="K549" s="44">
        <f>AVERAGE(J549,L549)</f>
        <v/>
      </c>
      <c r="L549" s="44" t="n">
        <v>59085.37373</v>
      </c>
      <c r="M549" s="44">
        <f>AVERAGE(L549,N549)</f>
        <v/>
      </c>
      <c r="N549" s="44" t="n">
        <v>59006.77543</v>
      </c>
      <c r="O549" s="44">
        <f>AVERAGE(N549,P549)</f>
        <v/>
      </c>
      <c r="P549" s="44" t="n">
        <v>58298.01313</v>
      </c>
      <c r="Q549" s="44">
        <f>AVERAGE(P549,R549)</f>
        <v/>
      </c>
      <c r="R549" s="44" t="n">
        <v>56370.54737</v>
      </c>
      <c r="S549" s="44" t="n"/>
      <c r="T549" s="44" t="n"/>
      <c r="U549" s="44" t="n"/>
      <c r="V549" s="44" t="n"/>
      <c r="W549" s="44" t="n"/>
      <c r="X549" s="44" t="n"/>
      <c r="Y549" s="44" t="n"/>
      <c r="Z549" s="44" t="n"/>
      <c r="AA549" s="44" t="n"/>
      <c r="AB549" s="44" t="n"/>
      <c r="AC549" s="44" t="n"/>
      <c r="AD549" s="44" t="n"/>
      <c r="AE549" s="44" t="n"/>
      <c r="AF549" s="44" t="n"/>
      <c r="AG549" s="44" t="n"/>
    </row>
    <row r="550" ht="15.75" customHeight="1" s="157">
      <c r="A550" s="44" t="n"/>
      <c r="B550" s="44" t="inlineStr">
        <is>
          <t>RI</t>
        </is>
      </c>
      <c r="C550" s="44" t="inlineStr">
        <is>
          <t>Generation</t>
        </is>
      </c>
      <c r="D550" s="44" t="inlineStr">
        <is>
          <t>NG-CC</t>
        </is>
      </c>
      <c r="E550" s="44">
        <f>LOOKUP(D550,$U$2:$V$15,$V$2:$V$15)</f>
        <v/>
      </c>
      <c r="F550" s="44" t="n">
        <v>1049175.803</v>
      </c>
      <c r="G550" s="44">
        <f>AVERAGE(F550,H550)</f>
        <v/>
      </c>
      <c r="H550" s="44" t="n">
        <v>943482.7703</v>
      </c>
      <c r="I550" s="44">
        <f>AVERAGE(H550,J550)</f>
        <v/>
      </c>
      <c r="J550" s="44" t="n">
        <v>1464770.281</v>
      </c>
      <c r="K550" s="44">
        <f>AVERAGE(J550,L550)</f>
        <v/>
      </c>
      <c r="L550" s="44" t="n">
        <v>651187.2</v>
      </c>
      <c r="M550" s="44">
        <f>AVERAGE(L550,N550)</f>
        <v/>
      </c>
      <c r="N550" s="44" t="n">
        <v>528157.4399999999</v>
      </c>
      <c r="O550" s="44">
        <f>AVERAGE(N550,P550)</f>
        <v/>
      </c>
      <c r="P550" s="44" t="n">
        <v>528157.4399999999</v>
      </c>
      <c r="Q550" s="44">
        <f>AVERAGE(P550,R550)</f>
        <v/>
      </c>
      <c r="R550" s="44" t="n">
        <v>345293.5378</v>
      </c>
      <c r="S550" s="44" t="n"/>
      <c r="T550" s="44" t="n"/>
      <c r="U550" s="44" t="n"/>
      <c r="V550" s="44" t="n"/>
      <c r="W550" s="44" t="n"/>
      <c r="X550" s="44" t="n"/>
      <c r="Y550" s="44" t="n"/>
      <c r="Z550" s="44" t="n"/>
      <c r="AA550" s="44" t="n"/>
      <c r="AB550" s="44" t="n"/>
      <c r="AC550" s="44" t="n"/>
      <c r="AD550" s="44" t="n"/>
      <c r="AE550" s="44" t="n"/>
      <c r="AF550" s="44" t="n"/>
      <c r="AG550" s="44" t="n"/>
    </row>
    <row r="551" ht="15.75" customHeight="1" s="157">
      <c r="A551" s="44" t="n"/>
      <c r="B551" s="44" t="inlineStr">
        <is>
          <t>RI</t>
        </is>
      </c>
      <c r="C551" s="44" t="inlineStr">
        <is>
          <t>Generation</t>
        </is>
      </c>
      <c r="D551" s="44" t="inlineStr">
        <is>
          <t>NG-CT</t>
        </is>
      </c>
      <c r="E551" s="44">
        <f>LOOKUP(D551,$U$2:$V$15,$V$2:$V$15)</f>
        <v/>
      </c>
      <c r="F551" s="44" t="n">
        <v>0</v>
      </c>
      <c r="G551" s="44">
        <f>AVERAGE(F551,H551)</f>
        <v/>
      </c>
      <c r="H551" s="44" t="n">
        <v>0</v>
      </c>
      <c r="I551" s="44">
        <f>AVERAGE(H551,J551)</f>
        <v/>
      </c>
      <c r="J551" s="44" t="n">
        <v>0</v>
      </c>
      <c r="K551" s="44">
        <f>AVERAGE(J551,L551)</f>
        <v/>
      </c>
      <c r="L551" s="44" t="n">
        <v>0</v>
      </c>
      <c r="M551" s="44">
        <f>AVERAGE(L551,N551)</f>
        <v/>
      </c>
      <c r="N551" s="44" t="n">
        <v>0</v>
      </c>
      <c r="O551" s="44">
        <f>AVERAGE(N551,P551)</f>
        <v/>
      </c>
      <c r="P551" s="44" t="n">
        <v>0</v>
      </c>
      <c r="Q551" s="44">
        <f>AVERAGE(P551,R551)</f>
        <v/>
      </c>
      <c r="R551" s="44" t="n">
        <v>0</v>
      </c>
      <c r="S551" s="44" t="n"/>
      <c r="T551" s="44" t="n"/>
      <c r="U551" s="44" t="n"/>
      <c r="V551" s="44" t="n"/>
      <c r="W551" s="44" t="n"/>
      <c r="X551" s="44" t="n"/>
      <c r="Y551" s="44" t="n"/>
      <c r="Z551" s="44" t="n"/>
      <c r="AA551" s="44" t="n"/>
      <c r="AB551" s="44" t="n"/>
      <c r="AC551" s="44" t="n"/>
      <c r="AD551" s="44" t="n"/>
      <c r="AE551" s="44" t="n"/>
      <c r="AF551" s="44" t="n"/>
      <c r="AG551" s="44" t="n"/>
    </row>
    <row r="552" ht="15.75" customHeight="1" s="157">
      <c r="A552" s="44" t="n"/>
      <c r="B552" s="44" t="inlineStr">
        <is>
          <t>RI</t>
        </is>
      </c>
      <c r="C552" s="44" t="inlineStr">
        <is>
          <t>Generation</t>
        </is>
      </c>
      <c r="D552" s="44" t="inlineStr">
        <is>
          <t>Nuclear</t>
        </is>
      </c>
      <c r="E552" s="44">
        <f>LOOKUP(D552,$U$2:$V$15,$V$2:$V$15)</f>
        <v/>
      </c>
      <c r="F552" s="44" t="n">
        <v>0</v>
      </c>
      <c r="G552" s="44">
        <f>AVERAGE(F552,H552)</f>
        <v/>
      </c>
      <c r="H552" s="44" t="n">
        <v>0</v>
      </c>
      <c r="I552" s="44">
        <f>AVERAGE(H552,J552)</f>
        <v/>
      </c>
      <c r="J552" s="44" t="n">
        <v>0</v>
      </c>
      <c r="K552" s="44">
        <f>AVERAGE(J552,L552)</f>
        <v/>
      </c>
      <c r="L552" s="44" t="n">
        <v>0</v>
      </c>
      <c r="M552" s="44">
        <f>AVERAGE(L552,N552)</f>
        <v/>
      </c>
      <c r="N552" s="44" t="n">
        <v>0</v>
      </c>
      <c r="O552" s="44">
        <f>AVERAGE(N552,P552)</f>
        <v/>
      </c>
      <c r="P552" s="44" t="n">
        <v>0</v>
      </c>
      <c r="Q552" s="44">
        <f>AVERAGE(P552,R552)</f>
        <v/>
      </c>
      <c r="R552" s="44" t="n">
        <v>0</v>
      </c>
      <c r="S552" s="44" t="n"/>
      <c r="T552" s="44" t="n"/>
      <c r="U552" s="44" t="n"/>
      <c r="V552" s="44" t="n"/>
      <c r="W552" s="44" t="n"/>
      <c r="X552" s="44" t="n"/>
      <c r="Y552" s="44" t="n"/>
      <c r="Z552" s="44" t="n"/>
      <c r="AA552" s="44" t="n"/>
      <c r="AB552" s="44" t="n"/>
      <c r="AC552" s="44" t="n"/>
      <c r="AD552" s="44" t="n"/>
      <c r="AE552" s="44" t="n"/>
      <c r="AF552" s="44" t="n"/>
      <c r="AG552" s="44" t="n"/>
    </row>
    <row r="553" ht="15.75" customHeight="1" s="157">
      <c r="A553" s="44" t="n"/>
      <c r="B553" s="44" t="inlineStr">
        <is>
          <t>RI</t>
        </is>
      </c>
      <c r="C553" s="44" t="inlineStr">
        <is>
          <t>Generation</t>
        </is>
      </c>
      <c r="D553" s="44" t="inlineStr">
        <is>
          <t>Offshore Wind</t>
        </is>
      </c>
      <c r="E553" s="44">
        <f>LOOKUP(D553,$U$2:$V$15,$V$2:$V$15)</f>
        <v/>
      </c>
      <c r="F553" s="44" t="n">
        <v>95759.76253000001</v>
      </c>
      <c r="G553" s="44">
        <f>AVERAGE(F553,H553)</f>
        <v/>
      </c>
      <c r="H553" s="44" t="n">
        <v>98569.57428</v>
      </c>
      <c r="I553" s="44">
        <f>AVERAGE(H553,J553)</f>
        <v/>
      </c>
      <c r="J553" s="44" t="n">
        <v>98568.37014</v>
      </c>
      <c r="K553" s="44">
        <f>AVERAGE(J553,L553)</f>
        <v/>
      </c>
      <c r="L553" s="44" t="n">
        <v>1721395.589</v>
      </c>
      <c r="M553" s="44">
        <f>AVERAGE(L553,N553)</f>
        <v/>
      </c>
      <c r="N553" s="44" t="n">
        <v>1721395.589</v>
      </c>
      <c r="O553" s="44">
        <f>AVERAGE(N553,P553)</f>
        <v/>
      </c>
      <c r="P553" s="44" t="n">
        <v>1721352.128</v>
      </c>
      <c r="Q553" s="44">
        <f>AVERAGE(P553,R553)</f>
        <v/>
      </c>
      <c r="R553" s="44" t="n">
        <v>1721361.396</v>
      </c>
      <c r="S553" s="44" t="n"/>
      <c r="T553" s="44" t="n"/>
      <c r="U553" s="44" t="n"/>
      <c r="V553" s="44" t="n"/>
      <c r="W553" s="44" t="n"/>
      <c r="X553" s="44" t="n"/>
      <c r="Y553" s="44" t="n"/>
      <c r="Z553" s="44" t="n"/>
      <c r="AA553" s="44" t="n"/>
      <c r="AB553" s="44" t="n"/>
      <c r="AC553" s="44" t="n"/>
      <c r="AD553" s="44" t="n"/>
      <c r="AE553" s="44" t="n"/>
      <c r="AF553" s="44" t="n"/>
      <c r="AG553" s="44" t="n"/>
    </row>
    <row r="554" ht="15.75" customHeight="1" s="157">
      <c r="A554" s="44" t="n"/>
      <c r="B554" s="44" t="inlineStr">
        <is>
          <t>RI</t>
        </is>
      </c>
      <c r="C554" s="44" t="inlineStr">
        <is>
          <t>Generation</t>
        </is>
      </c>
      <c r="D554" s="44" t="inlineStr">
        <is>
          <t>Oil-Gas-Steam</t>
        </is>
      </c>
      <c r="E554" s="44">
        <f>LOOKUP(D554,$U$2:$V$15,$V$2:$V$15)</f>
        <v/>
      </c>
      <c r="F554" s="44" t="n">
        <v>168887.1082</v>
      </c>
      <c r="G554" s="44">
        <f>AVERAGE(F554,H554)</f>
        <v/>
      </c>
      <c r="H554" s="44" t="n">
        <v>168887.1082</v>
      </c>
      <c r="I554" s="44">
        <f>AVERAGE(H554,J554)</f>
        <v/>
      </c>
      <c r="J554" s="44" t="n">
        <v>168887.1082</v>
      </c>
      <c r="K554" s="44">
        <f>AVERAGE(J554,L554)</f>
        <v/>
      </c>
      <c r="L554" s="44" t="n">
        <v>168887.1082</v>
      </c>
      <c r="M554" s="44">
        <f>AVERAGE(L554,N554)</f>
        <v/>
      </c>
      <c r="N554" s="44" t="n">
        <v>168887.1082</v>
      </c>
      <c r="O554" s="44">
        <f>AVERAGE(N554,P554)</f>
        <v/>
      </c>
      <c r="P554" s="44" t="n">
        <v>168887.1082</v>
      </c>
      <c r="Q554" s="44">
        <f>AVERAGE(P554,R554)</f>
        <v/>
      </c>
      <c r="R554" s="44" t="n">
        <v>168887.1082</v>
      </c>
      <c r="S554" s="44" t="n"/>
      <c r="T554" s="44" t="n"/>
      <c r="U554" s="44" t="n"/>
      <c r="V554" s="44" t="n"/>
      <c r="W554" s="44" t="n"/>
      <c r="X554" s="44" t="n"/>
      <c r="Y554" s="44" t="n"/>
      <c r="Z554" s="44" t="n"/>
      <c r="AA554" s="44" t="n"/>
      <c r="AB554" s="44" t="n"/>
      <c r="AC554" s="44" t="n"/>
      <c r="AD554" s="44" t="n"/>
      <c r="AE554" s="44" t="n"/>
      <c r="AF554" s="44" t="n"/>
      <c r="AG554" s="44" t="n"/>
    </row>
    <row r="555" ht="15.75" customHeight="1" s="157">
      <c r="A555" s="44" t="n"/>
      <c r="B555" s="44" t="inlineStr">
        <is>
          <t>RI</t>
        </is>
      </c>
      <c r="C555" s="44" t="inlineStr">
        <is>
          <t>Generation</t>
        </is>
      </c>
      <c r="D555" s="44" t="inlineStr">
        <is>
          <t>Rooftop PV</t>
        </is>
      </c>
      <c r="E555" s="44">
        <f>LOOKUP(D555,$U$2:$V$15,$V$2:$V$15)</f>
        <v/>
      </c>
      <c r="F555" s="44" t="n">
        <v>118262.6518</v>
      </c>
      <c r="G555" s="44">
        <f>AVERAGE(F555,H555)</f>
        <v/>
      </c>
      <c r="H555" s="44" t="n">
        <v>138848.8453</v>
      </c>
      <c r="I555" s="44">
        <f>AVERAGE(H555,J555)</f>
        <v/>
      </c>
      <c r="J555" s="44" t="n">
        <v>164724.4948</v>
      </c>
      <c r="K555" s="44">
        <f>AVERAGE(J555,L555)</f>
        <v/>
      </c>
      <c r="L555" s="44" t="n">
        <v>181995.7296</v>
      </c>
      <c r="M555" s="44">
        <f>AVERAGE(L555,N555)</f>
        <v/>
      </c>
      <c r="N555" s="44" t="n">
        <v>195669.9345</v>
      </c>
      <c r="O555" s="44">
        <f>AVERAGE(N555,P555)</f>
        <v/>
      </c>
      <c r="P555" s="44" t="n">
        <v>207586.8119</v>
      </c>
      <c r="Q555" s="44">
        <f>AVERAGE(P555,R555)</f>
        <v/>
      </c>
      <c r="R555" s="44" t="n">
        <v>221768.9943</v>
      </c>
      <c r="S555" s="44" t="n"/>
      <c r="T555" s="44" t="n"/>
      <c r="U555" s="44" t="n"/>
      <c r="V555" s="44" t="n"/>
      <c r="W555" s="44" t="n"/>
      <c r="X555" s="44" t="n"/>
      <c r="Y555" s="44" t="n"/>
      <c r="Z555" s="44" t="n"/>
      <c r="AA555" s="44" t="n"/>
      <c r="AB555" s="44" t="n"/>
      <c r="AC555" s="44" t="n"/>
      <c r="AD555" s="44" t="n"/>
      <c r="AE555" s="44" t="n"/>
      <c r="AF555" s="44" t="n"/>
      <c r="AG555" s="44" t="n"/>
    </row>
    <row r="556" ht="15.75" customHeight="1" s="157">
      <c r="A556" s="44" t="n"/>
      <c r="B556" s="44" t="inlineStr">
        <is>
          <t>RI</t>
        </is>
      </c>
      <c r="C556" s="44" t="inlineStr">
        <is>
          <t>Generation</t>
        </is>
      </c>
      <c r="D556" s="44" t="inlineStr">
        <is>
          <t>Storage</t>
        </is>
      </c>
      <c r="E556" s="44">
        <f>LOOKUP(D556,$U$2:$V$15,$V$2:$V$15)</f>
        <v/>
      </c>
      <c r="F556" s="44" t="n">
        <v>0</v>
      </c>
      <c r="G556" s="44" t="n">
        <v>0</v>
      </c>
      <c r="H556" s="44" t="n">
        <v>0</v>
      </c>
      <c r="I556" s="44" t="n">
        <v>0</v>
      </c>
      <c r="J556" s="44" t="n">
        <v>0</v>
      </c>
      <c r="K556" s="44" t="n">
        <v>0</v>
      </c>
      <c r="L556" s="44" t="n">
        <v>0</v>
      </c>
      <c r="M556" s="44" t="n">
        <v>0</v>
      </c>
      <c r="N556" s="44" t="n">
        <v>0</v>
      </c>
      <c r="O556" s="44" t="n">
        <v>0</v>
      </c>
      <c r="P556" s="44" t="n">
        <v>0</v>
      </c>
      <c r="Q556" s="44" t="n">
        <v>0</v>
      </c>
      <c r="R556" s="44" t="n">
        <v>0</v>
      </c>
      <c r="S556" s="44" t="n"/>
      <c r="T556" s="44" t="n"/>
      <c r="U556" s="44" t="n"/>
      <c r="V556" s="44" t="n"/>
      <c r="W556" s="44" t="n"/>
      <c r="X556" s="44" t="n"/>
      <c r="Y556" s="44" t="n"/>
      <c r="Z556" s="44" t="n"/>
      <c r="AA556" s="44" t="n"/>
      <c r="AB556" s="44" t="n"/>
      <c r="AC556" s="44" t="n"/>
      <c r="AD556" s="44" t="n"/>
      <c r="AE556" s="44" t="n"/>
      <c r="AF556" s="44" t="n"/>
      <c r="AG556" s="44" t="n"/>
    </row>
    <row r="557" ht="15.75" customHeight="1" s="157">
      <c r="A557" s="44" t="n"/>
      <c r="B557" s="44" t="inlineStr">
        <is>
          <t>RI</t>
        </is>
      </c>
      <c r="C557" s="44" t="inlineStr">
        <is>
          <t>Generation</t>
        </is>
      </c>
      <c r="D557" s="44" t="inlineStr">
        <is>
          <t>Utility PV</t>
        </is>
      </c>
      <c r="E557" s="44">
        <f>LOOKUP(D557,$U$2:$V$15,$V$2:$V$15)</f>
        <v/>
      </c>
      <c r="F557" s="44" t="n">
        <v>39139.70159</v>
      </c>
      <c r="G557" s="44">
        <f>AVERAGE(F557,H557)</f>
        <v/>
      </c>
      <c r="H557" s="44" t="n">
        <v>76955.83839</v>
      </c>
      <c r="I557" s="44">
        <f>AVERAGE(H557,J557)</f>
        <v/>
      </c>
      <c r="J557" s="44" t="n">
        <v>76955.83839</v>
      </c>
      <c r="K557" s="44">
        <f>AVERAGE(J557,L557)</f>
        <v/>
      </c>
      <c r="L557" s="44" t="n">
        <v>76188.42896</v>
      </c>
      <c r="M557" s="44">
        <f>AVERAGE(L557,N557)</f>
        <v/>
      </c>
      <c r="N557" s="44" t="n">
        <v>75430.68177</v>
      </c>
      <c r="O557" s="44">
        <f>AVERAGE(N557,P557)</f>
        <v/>
      </c>
      <c r="P557" s="44" t="n">
        <v>74677.03716000001</v>
      </c>
      <c r="Q557" s="44">
        <f>AVERAGE(P557,R557)</f>
        <v/>
      </c>
      <c r="R557" s="44" t="n">
        <v>73931.16190000001</v>
      </c>
      <c r="S557" s="44" t="n"/>
      <c r="T557" s="44" t="n"/>
      <c r="U557" s="44" t="n"/>
      <c r="V557" s="44" t="n"/>
      <c r="W557" s="44" t="n"/>
      <c r="X557" s="44" t="n"/>
      <c r="Y557" s="44" t="n"/>
      <c r="Z557" s="44" t="n"/>
      <c r="AA557" s="44" t="n"/>
      <c r="AB557" s="44" t="n"/>
      <c r="AC557" s="44" t="n"/>
      <c r="AD557" s="44" t="n"/>
      <c r="AE557" s="44" t="n"/>
      <c r="AF557" s="44" t="n"/>
      <c r="AG557" s="44" t="n"/>
    </row>
    <row r="558" ht="15.75" customHeight="1" s="157">
      <c r="A558" s="44" t="n"/>
      <c r="B558" s="44" t="inlineStr">
        <is>
          <t>SC</t>
        </is>
      </c>
      <c r="C558" s="44" t="inlineStr">
        <is>
          <t>Generation</t>
        </is>
      </c>
      <c r="D558" s="44" t="inlineStr">
        <is>
          <t>Biopower</t>
        </is>
      </c>
      <c r="E558" s="44">
        <f>LOOKUP(D558,$U$2:$V$15,$V$2:$V$15)</f>
        <v/>
      </c>
      <c r="F558" s="44" t="n">
        <v>0</v>
      </c>
      <c r="G558" s="44">
        <f>AVERAGE(F558,H558)</f>
        <v/>
      </c>
      <c r="H558" s="44" t="n">
        <v>0</v>
      </c>
      <c r="I558" s="44">
        <f>AVERAGE(H558,J558)</f>
        <v/>
      </c>
      <c r="J558" s="44" t="n">
        <v>0</v>
      </c>
      <c r="K558" s="44">
        <f>AVERAGE(J558,L558)</f>
        <v/>
      </c>
      <c r="L558" s="44" t="n">
        <v>0</v>
      </c>
      <c r="M558" s="44">
        <f>AVERAGE(L558,N558)</f>
        <v/>
      </c>
      <c r="N558" s="44" t="n">
        <v>0</v>
      </c>
      <c r="O558" s="44">
        <f>AVERAGE(N558,P558)</f>
        <v/>
      </c>
      <c r="P558" s="44" t="n">
        <v>0</v>
      </c>
      <c r="Q558" s="44">
        <f>AVERAGE(P558,R558)</f>
        <v/>
      </c>
      <c r="R558" s="44" t="n">
        <v>0</v>
      </c>
      <c r="S558" s="44" t="n"/>
      <c r="T558" s="44" t="n"/>
      <c r="U558" s="44" t="n"/>
      <c r="V558" s="44" t="n"/>
      <c r="W558" s="44" t="n"/>
      <c r="X558" s="44" t="n"/>
      <c r="Y558" s="44" t="n"/>
      <c r="Z558" s="44" t="n"/>
      <c r="AA558" s="44" t="n"/>
      <c r="AB558" s="44" t="n"/>
      <c r="AC558" s="44" t="n"/>
      <c r="AD558" s="44" t="n"/>
      <c r="AE558" s="44" t="n"/>
      <c r="AF558" s="44" t="n"/>
      <c r="AG558" s="44" t="n"/>
    </row>
    <row r="559" ht="15.75" customHeight="1" s="157">
      <c r="A559" s="44" t="n"/>
      <c r="B559" s="44" t="inlineStr">
        <is>
          <t>SC</t>
        </is>
      </c>
      <c r="C559" s="44" t="inlineStr">
        <is>
          <t>Generation</t>
        </is>
      </c>
      <c r="D559" s="44" t="inlineStr">
        <is>
          <t>Coal</t>
        </is>
      </c>
      <c r="E559" s="44">
        <f>LOOKUP(D559,$U$2:$V$15,$V$2:$V$15)</f>
        <v/>
      </c>
      <c r="F559" s="44" t="n">
        <v>25077374.98</v>
      </c>
      <c r="G559" s="44">
        <f>AVERAGE(F559,H559)</f>
        <v/>
      </c>
      <c r="H559" s="44" t="n">
        <v>22194379.02</v>
      </c>
      <c r="I559" s="44">
        <f>AVERAGE(H559,J559)</f>
        <v/>
      </c>
      <c r="J559" s="44" t="n">
        <v>20767771.01</v>
      </c>
      <c r="K559" s="44">
        <f>AVERAGE(J559,L559)</f>
        <v/>
      </c>
      <c r="L559" s="44" t="n">
        <v>24416981.82</v>
      </c>
      <c r="M559" s="44">
        <f>AVERAGE(L559,N559)</f>
        <v/>
      </c>
      <c r="N559" s="44" t="n">
        <v>24198998.65</v>
      </c>
      <c r="O559" s="44">
        <f>AVERAGE(N559,P559)</f>
        <v/>
      </c>
      <c r="P559" s="44" t="n">
        <v>23757448.22</v>
      </c>
      <c r="Q559" s="44">
        <f>AVERAGE(P559,R559)</f>
        <v/>
      </c>
      <c r="R559" s="44" t="n">
        <v>24158073.27</v>
      </c>
      <c r="S559" s="44" t="n"/>
      <c r="T559" s="44" t="n"/>
      <c r="U559" s="44" t="n"/>
      <c r="V559" s="44" t="n"/>
      <c r="W559" s="44" t="n"/>
      <c r="X559" s="44" t="n"/>
      <c r="Y559" s="44" t="n"/>
      <c r="Z559" s="44" t="n"/>
      <c r="AA559" s="44" t="n"/>
      <c r="AB559" s="44" t="n"/>
      <c r="AC559" s="44" t="n"/>
      <c r="AD559" s="44" t="n"/>
      <c r="AE559" s="44" t="n"/>
      <c r="AF559" s="44" t="n"/>
      <c r="AG559" s="44" t="n"/>
    </row>
    <row r="560" ht="15.75" customHeight="1" s="157">
      <c r="A560" s="44" t="n"/>
      <c r="B560" s="44" t="inlineStr">
        <is>
          <t>SC</t>
        </is>
      </c>
      <c r="C560" s="44" t="inlineStr">
        <is>
          <t>Generation</t>
        </is>
      </c>
      <c r="D560" s="44" t="inlineStr">
        <is>
          <t>CSP</t>
        </is>
      </c>
      <c r="E560" s="44">
        <f>LOOKUP(D560,$U$2:$V$15,$V$2:$V$15)</f>
        <v/>
      </c>
      <c r="F560" s="44" t="n">
        <v>0</v>
      </c>
      <c r="G560" s="44">
        <f>AVERAGE(F560,H560)</f>
        <v/>
      </c>
      <c r="H560" s="44" t="n">
        <v>0</v>
      </c>
      <c r="I560" s="44">
        <f>AVERAGE(H560,J560)</f>
        <v/>
      </c>
      <c r="J560" s="44" t="n">
        <v>0</v>
      </c>
      <c r="K560" s="44">
        <f>AVERAGE(J560,L560)</f>
        <v/>
      </c>
      <c r="L560" s="44" t="n">
        <v>0</v>
      </c>
      <c r="M560" s="44">
        <f>AVERAGE(L560,N560)</f>
        <v/>
      </c>
      <c r="N560" s="44" t="n">
        <v>0</v>
      </c>
      <c r="O560" s="44">
        <f>AVERAGE(N560,P560)</f>
        <v/>
      </c>
      <c r="P560" s="44" t="n">
        <v>0</v>
      </c>
      <c r="Q560" s="44">
        <f>AVERAGE(P560,R560)</f>
        <v/>
      </c>
      <c r="R560" s="44" t="n">
        <v>0</v>
      </c>
      <c r="S560" s="44" t="n"/>
      <c r="T560" s="44" t="n"/>
      <c r="U560" s="44" t="n"/>
      <c r="V560" s="44" t="n"/>
      <c r="W560" s="44" t="n"/>
      <c r="X560" s="44" t="n"/>
      <c r="Y560" s="44" t="n"/>
      <c r="Z560" s="44" t="n"/>
      <c r="AA560" s="44" t="n"/>
      <c r="AB560" s="44" t="n"/>
      <c r="AC560" s="44" t="n"/>
      <c r="AD560" s="44" t="n"/>
      <c r="AE560" s="44" t="n"/>
      <c r="AF560" s="44" t="n"/>
      <c r="AG560" s="44" t="n"/>
    </row>
    <row r="561" ht="15.75" customHeight="1" s="157">
      <c r="A561" s="44" t="n"/>
      <c r="B561" s="44" t="inlineStr">
        <is>
          <t>SC</t>
        </is>
      </c>
      <c r="C561" s="44" t="inlineStr">
        <is>
          <t>Generation</t>
        </is>
      </c>
      <c r="D561" s="44" t="inlineStr">
        <is>
          <t>Geothermal</t>
        </is>
      </c>
      <c r="E561" s="44">
        <f>LOOKUP(D561,$U$2:$V$15,$V$2:$V$15)</f>
        <v/>
      </c>
      <c r="F561" s="44" t="n">
        <v>0</v>
      </c>
      <c r="G561" s="44">
        <f>AVERAGE(F561,H561)</f>
        <v/>
      </c>
      <c r="H561" s="44" t="n">
        <v>0</v>
      </c>
      <c r="I561" s="44">
        <f>AVERAGE(H561,J561)</f>
        <v/>
      </c>
      <c r="J561" s="44" t="n">
        <v>0</v>
      </c>
      <c r="K561" s="44">
        <f>AVERAGE(J561,L561)</f>
        <v/>
      </c>
      <c r="L561" s="44" t="n">
        <v>0</v>
      </c>
      <c r="M561" s="44">
        <f>AVERAGE(L561,N561)</f>
        <v/>
      </c>
      <c r="N561" s="44" t="n">
        <v>0</v>
      </c>
      <c r="O561" s="44">
        <f>AVERAGE(N561,P561)</f>
        <v/>
      </c>
      <c r="P561" s="44" t="n">
        <v>0</v>
      </c>
      <c r="Q561" s="44">
        <f>AVERAGE(P561,R561)</f>
        <v/>
      </c>
      <c r="R561" s="44" t="n">
        <v>0</v>
      </c>
      <c r="S561" s="44" t="n"/>
      <c r="T561" s="44" t="n"/>
      <c r="U561" s="44" t="n"/>
      <c r="V561" s="44" t="n"/>
      <c r="W561" s="44" t="n"/>
      <c r="X561" s="44" t="n"/>
      <c r="Y561" s="44" t="n"/>
      <c r="Z561" s="44" t="n"/>
      <c r="AA561" s="44" t="n"/>
      <c r="AB561" s="44" t="n"/>
      <c r="AC561" s="44" t="n"/>
      <c r="AD561" s="44" t="n"/>
      <c r="AE561" s="44" t="n"/>
      <c r="AF561" s="44" t="n"/>
      <c r="AG561" s="44" t="n"/>
    </row>
    <row r="562" ht="15.75" customHeight="1" s="157">
      <c r="A562" s="44" t="n"/>
      <c r="B562" s="44" t="inlineStr">
        <is>
          <t>SC</t>
        </is>
      </c>
      <c r="C562" s="44" t="inlineStr">
        <is>
          <t>Generation</t>
        </is>
      </c>
      <c r="D562" s="44" t="inlineStr">
        <is>
          <t>Hydro</t>
        </is>
      </c>
      <c r="E562" s="44">
        <f>LOOKUP(D562,$U$2:$V$15,$V$2:$V$15)</f>
        <v/>
      </c>
      <c r="F562" s="44" t="n">
        <v>1921724.649</v>
      </c>
      <c r="G562" s="44">
        <f>AVERAGE(F562,H562)</f>
        <v/>
      </c>
      <c r="H562" s="44" t="n">
        <v>1929827.572</v>
      </c>
      <c r="I562" s="44">
        <f>AVERAGE(H562,J562)</f>
        <v/>
      </c>
      <c r="J562" s="44" t="n">
        <v>1923816.224</v>
      </c>
      <c r="K562" s="44">
        <f>AVERAGE(J562,L562)</f>
        <v/>
      </c>
      <c r="L562" s="44" t="n">
        <v>1929827.572</v>
      </c>
      <c r="M562" s="44">
        <f>AVERAGE(L562,N562)</f>
        <v/>
      </c>
      <c r="N562" s="44" t="n">
        <v>1929827.572</v>
      </c>
      <c r="O562" s="44">
        <f>AVERAGE(N562,P562)</f>
        <v/>
      </c>
      <c r="P562" s="44" t="n">
        <v>1929827.572</v>
      </c>
      <c r="Q562" s="44">
        <f>AVERAGE(P562,R562)</f>
        <v/>
      </c>
      <c r="R562" s="44" t="n">
        <v>1929827.572</v>
      </c>
      <c r="S562" s="44" t="n"/>
      <c r="T562" s="44" t="n"/>
      <c r="U562" s="44" t="n"/>
      <c r="V562" s="44" t="n"/>
      <c r="W562" s="44" t="n"/>
      <c r="X562" s="44" t="n"/>
      <c r="Y562" s="44" t="n"/>
      <c r="Z562" s="44" t="n"/>
      <c r="AA562" s="44" t="n"/>
      <c r="AB562" s="44" t="n"/>
      <c r="AC562" s="44" t="n"/>
      <c r="AD562" s="44" t="n"/>
      <c r="AE562" s="44" t="n"/>
      <c r="AF562" s="44" t="n"/>
      <c r="AG562" s="44" t="n"/>
    </row>
    <row r="563" ht="15.75" customHeight="1" s="157">
      <c r="A563" s="44" t="n"/>
      <c r="B563" s="44" t="inlineStr">
        <is>
          <t>SC</t>
        </is>
      </c>
      <c r="C563" s="44" t="inlineStr">
        <is>
          <t>Generation</t>
        </is>
      </c>
      <c r="D563" s="44" t="inlineStr">
        <is>
          <t>Imports</t>
        </is>
      </c>
      <c r="E563" s="44">
        <f>LOOKUP(D563,$U$2:$V$15,$V$2:$V$15)</f>
        <v/>
      </c>
      <c r="F563" s="44" t="n">
        <v>0</v>
      </c>
      <c r="G563" s="44">
        <f>AVERAGE(F563,H563)</f>
        <v/>
      </c>
      <c r="H563" s="44" t="n">
        <v>0</v>
      </c>
      <c r="I563" s="44">
        <f>AVERAGE(H563,J563)</f>
        <v/>
      </c>
      <c r="J563" s="44" t="n">
        <v>0</v>
      </c>
      <c r="K563" s="44">
        <f>AVERAGE(J563,L563)</f>
        <v/>
      </c>
      <c r="L563" s="44" t="n">
        <v>0</v>
      </c>
      <c r="M563" s="44">
        <f>AVERAGE(L563,N563)</f>
        <v/>
      </c>
      <c r="N563" s="44" t="n">
        <v>0</v>
      </c>
      <c r="O563" s="44">
        <f>AVERAGE(N563,P563)</f>
        <v/>
      </c>
      <c r="P563" s="44" t="n">
        <v>0</v>
      </c>
      <c r="Q563" s="44">
        <f>AVERAGE(P563,R563)</f>
        <v/>
      </c>
      <c r="R563" s="44" t="n">
        <v>0</v>
      </c>
      <c r="S563" s="44" t="n"/>
      <c r="T563" s="44" t="n"/>
      <c r="U563" s="44" t="n"/>
      <c r="V563" s="44" t="n"/>
      <c r="W563" s="44" t="n"/>
      <c r="X563" s="44" t="n"/>
      <c r="Y563" s="44" t="n"/>
      <c r="Z563" s="44" t="n"/>
      <c r="AA563" s="44" t="n"/>
      <c r="AB563" s="44" t="n"/>
      <c r="AC563" s="44" t="n"/>
      <c r="AD563" s="44" t="n"/>
      <c r="AE563" s="44" t="n"/>
      <c r="AF563" s="44" t="n"/>
      <c r="AG563" s="44" t="n"/>
    </row>
    <row r="564" ht="15.75" customHeight="1" s="157">
      <c r="A564" s="44" t="n"/>
      <c r="B564" s="44" t="inlineStr">
        <is>
          <t>SC</t>
        </is>
      </c>
      <c r="C564" s="44" t="inlineStr">
        <is>
          <t>Generation</t>
        </is>
      </c>
      <c r="D564" s="44" t="inlineStr">
        <is>
          <t>Land-based Wind</t>
        </is>
      </c>
      <c r="E564" s="44">
        <f>LOOKUP(D564,$U$2:$V$15,$V$2:$V$15)</f>
        <v/>
      </c>
      <c r="F564" s="44" t="n">
        <v>0</v>
      </c>
      <c r="G564" s="44">
        <f>AVERAGE(F564,H564)</f>
        <v/>
      </c>
      <c r="H564" s="44" t="n">
        <v>0</v>
      </c>
      <c r="I564" s="44">
        <f>AVERAGE(H564,J564)</f>
        <v/>
      </c>
      <c r="J564" s="44" t="n">
        <v>0</v>
      </c>
      <c r="K564" s="44">
        <f>AVERAGE(J564,L564)</f>
        <v/>
      </c>
      <c r="L564" s="44" t="n">
        <v>0</v>
      </c>
      <c r="M564" s="44">
        <f>AVERAGE(L564,N564)</f>
        <v/>
      </c>
      <c r="N564" s="44" t="n">
        <v>0</v>
      </c>
      <c r="O564" s="44">
        <f>AVERAGE(N564,P564)</f>
        <v/>
      </c>
      <c r="P564" s="44" t="n">
        <v>0</v>
      </c>
      <c r="Q564" s="44">
        <f>AVERAGE(P564,R564)</f>
        <v/>
      </c>
      <c r="R564" s="44" t="n">
        <v>81674.66003</v>
      </c>
      <c r="S564" s="44" t="n"/>
      <c r="T564" s="44" t="n"/>
      <c r="U564" s="44" t="n"/>
      <c r="V564" s="44" t="n"/>
      <c r="W564" s="44" t="n"/>
      <c r="X564" s="44" t="n"/>
      <c r="Y564" s="44" t="n"/>
      <c r="Z564" s="44" t="n"/>
      <c r="AA564" s="44" t="n"/>
      <c r="AB564" s="44" t="n"/>
      <c r="AC564" s="44" t="n"/>
      <c r="AD564" s="44" t="n"/>
      <c r="AE564" s="44" t="n"/>
      <c r="AF564" s="44" t="n"/>
      <c r="AG564" s="44" t="n"/>
    </row>
    <row r="565" ht="15.75" customHeight="1" s="157">
      <c r="A565" s="44" t="n"/>
      <c r="B565" s="44" t="inlineStr">
        <is>
          <t>SC</t>
        </is>
      </c>
      <c r="C565" s="44" t="inlineStr">
        <is>
          <t>Generation</t>
        </is>
      </c>
      <c r="D565" s="44" t="inlineStr">
        <is>
          <t>NG-CC</t>
        </is>
      </c>
      <c r="E565" s="44">
        <f>LOOKUP(D565,$U$2:$V$15,$V$2:$V$15)</f>
        <v/>
      </c>
      <c r="F565" s="44" t="n">
        <v>18911743.76</v>
      </c>
      <c r="G565" s="44">
        <f>AVERAGE(F565,H565)</f>
        <v/>
      </c>
      <c r="H565" s="44" t="n">
        <v>18498066.6</v>
      </c>
      <c r="I565" s="44">
        <f>AVERAGE(H565,J565)</f>
        <v/>
      </c>
      <c r="J565" s="44" t="n">
        <v>18632009.36</v>
      </c>
      <c r="K565" s="44">
        <f>AVERAGE(J565,L565)</f>
        <v/>
      </c>
      <c r="L565" s="44" t="n">
        <v>20813901.24</v>
      </c>
      <c r="M565" s="44">
        <f>AVERAGE(L565,N565)</f>
        <v/>
      </c>
      <c r="N565" s="44" t="n">
        <v>26057294.73</v>
      </c>
      <c r="O565" s="44">
        <f>AVERAGE(N565,P565)</f>
        <v/>
      </c>
      <c r="P565" s="44" t="n">
        <v>25385356.39</v>
      </c>
      <c r="Q565" s="44">
        <f>AVERAGE(P565,R565)</f>
        <v/>
      </c>
      <c r="R565" s="44" t="n">
        <v>23823040.49</v>
      </c>
      <c r="S565" s="44" t="n"/>
      <c r="T565" s="44" t="n"/>
      <c r="U565" s="44" t="n"/>
      <c r="V565" s="44" t="n"/>
      <c r="W565" s="44" t="n"/>
      <c r="X565" s="44" t="n"/>
      <c r="Y565" s="44" t="n"/>
      <c r="Z565" s="44" t="n"/>
      <c r="AA565" s="44" t="n"/>
      <c r="AB565" s="44" t="n"/>
      <c r="AC565" s="44" t="n"/>
      <c r="AD565" s="44" t="n"/>
      <c r="AE565" s="44" t="n"/>
      <c r="AF565" s="44" t="n"/>
      <c r="AG565" s="44" t="n"/>
    </row>
    <row r="566" ht="15.75" customHeight="1" s="157">
      <c r="A566" s="44" t="n"/>
      <c r="B566" s="44" t="inlineStr">
        <is>
          <t>SC</t>
        </is>
      </c>
      <c r="C566" s="44" t="inlineStr">
        <is>
          <t>Generation</t>
        </is>
      </c>
      <c r="D566" s="44" t="inlineStr">
        <is>
          <t>NG-CT</t>
        </is>
      </c>
      <c r="E566" s="44">
        <f>LOOKUP(D566,$U$2:$V$15,$V$2:$V$15)</f>
        <v/>
      </c>
      <c r="F566" s="44" t="n">
        <v>146859.582</v>
      </c>
      <c r="G566" s="44">
        <f>AVERAGE(F566,H566)</f>
        <v/>
      </c>
      <c r="H566" s="44" t="n">
        <v>145385.182</v>
      </c>
      <c r="I566" s="44">
        <f>AVERAGE(H566,J566)</f>
        <v/>
      </c>
      <c r="J566" s="44" t="n">
        <v>145385.182</v>
      </c>
      <c r="K566" s="44">
        <f>AVERAGE(J566,L566)</f>
        <v/>
      </c>
      <c r="L566" s="44" t="n">
        <v>145385.182</v>
      </c>
      <c r="M566" s="44">
        <f>AVERAGE(L566,N566)</f>
        <v/>
      </c>
      <c r="N566" s="44" t="n">
        <v>145385.182</v>
      </c>
      <c r="O566" s="44">
        <f>AVERAGE(N566,P566)</f>
        <v/>
      </c>
      <c r="P566" s="44" t="n">
        <v>139409.982</v>
      </c>
      <c r="Q566" s="44">
        <f>AVERAGE(P566,R566)</f>
        <v/>
      </c>
      <c r="R566" s="44" t="n">
        <v>86065.71116000001</v>
      </c>
      <c r="S566" s="44" t="n"/>
      <c r="T566" s="44" t="n"/>
      <c r="U566" s="44" t="n"/>
      <c r="V566" s="44" t="n"/>
      <c r="W566" s="44" t="n"/>
      <c r="X566" s="44" t="n"/>
      <c r="Y566" s="44" t="n"/>
      <c r="Z566" s="44" t="n"/>
      <c r="AA566" s="44" t="n"/>
      <c r="AB566" s="44" t="n"/>
      <c r="AC566" s="44" t="n"/>
      <c r="AD566" s="44" t="n"/>
      <c r="AE566" s="44" t="n"/>
      <c r="AF566" s="44" t="n"/>
      <c r="AG566" s="44" t="n"/>
    </row>
    <row r="567" ht="15.75" customHeight="1" s="157">
      <c r="A567" s="44" t="n"/>
      <c r="B567" s="44" t="inlineStr">
        <is>
          <t>SC</t>
        </is>
      </c>
      <c r="C567" s="44" t="inlineStr">
        <is>
          <t>Generation</t>
        </is>
      </c>
      <c r="D567" s="44" t="inlineStr">
        <is>
          <t>Nuclear</t>
        </is>
      </c>
      <c r="E567" s="44">
        <f>LOOKUP(D567,$U$2:$V$15,$V$2:$V$15)</f>
        <v/>
      </c>
      <c r="F567" s="44" t="n">
        <v>51985508.13</v>
      </c>
      <c r="G567" s="44">
        <f>AVERAGE(F567,H567)</f>
        <v/>
      </c>
      <c r="H567" s="44" t="n">
        <v>51985508.13</v>
      </c>
      <c r="I567" s="44">
        <f>AVERAGE(H567,J567)</f>
        <v/>
      </c>
      <c r="J567" s="44" t="n">
        <v>51985508.13</v>
      </c>
      <c r="K567" s="44">
        <f>AVERAGE(J567,L567)</f>
        <v/>
      </c>
      <c r="L567" s="44" t="n">
        <v>51985508.13</v>
      </c>
      <c r="M567" s="44">
        <f>AVERAGE(L567,N567)</f>
        <v/>
      </c>
      <c r="N567" s="44" t="n">
        <v>51985508.13</v>
      </c>
      <c r="O567" s="44">
        <f>AVERAGE(N567,P567)</f>
        <v/>
      </c>
      <c r="P567" s="44" t="n">
        <v>51985508.13</v>
      </c>
      <c r="Q567" s="44">
        <f>AVERAGE(P567,R567)</f>
        <v/>
      </c>
      <c r="R567" s="44" t="n">
        <v>51985508.13</v>
      </c>
      <c r="S567" s="44" t="n"/>
      <c r="T567" s="44" t="n"/>
      <c r="U567" s="44" t="n"/>
      <c r="V567" s="44" t="n"/>
      <c r="W567" s="44" t="n"/>
      <c r="X567" s="44" t="n"/>
      <c r="Y567" s="44" t="n"/>
      <c r="Z567" s="44" t="n"/>
      <c r="AA567" s="44" t="n"/>
      <c r="AB567" s="44" t="n"/>
      <c r="AC567" s="44" t="n"/>
      <c r="AD567" s="44" t="n"/>
      <c r="AE567" s="44" t="n"/>
      <c r="AF567" s="44" t="n"/>
      <c r="AG567" s="44" t="n"/>
    </row>
    <row r="568" ht="15.75" customHeight="1" s="157">
      <c r="A568" s="44" t="n"/>
      <c r="B568" s="44" t="inlineStr">
        <is>
          <t>SC</t>
        </is>
      </c>
      <c r="C568" s="44" t="inlineStr">
        <is>
          <t>Generation</t>
        </is>
      </c>
      <c r="D568" s="44" t="inlineStr">
        <is>
          <t>Offshore Wind</t>
        </is>
      </c>
      <c r="E568" s="44">
        <f>LOOKUP(D568,$U$2:$V$15,$V$2:$V$15)</f>
        <v/>
      </c>
      <c r="F568" s="44" t="n">
        <v>0</v>
      </c>
      <c r="G568" s="44">
        <f>AVERAGE(F568,H568)</f>
        <v/>
      </c>
      <c r="H568" s="44" t="n">
        <v>0</v>
      </c>
      <c r="I568" s="44">
        <f>AVERAGE(H568,J568)</f>
        <v/>
      </c>
      <c r="J568" s="44" t="n">
        <v>0</v>
      </c>
      <c r="K568" s="44">
        <f>AVERAGE(J568,L568)</f>
        <v/>
      </c>
      <c r="L568" s="44" t="n">
        <v>0</v>
      </c>
      <c r="M568" s="44">
        <f>AVERAGE(L568,N568)</f>
        <v/>
      </c>
      <c r="N568" s="44" t="n">
        <v>0</v>
      </c>
      <c r="O568" s="44">
        <f>AVERAGE(N568,P568)</f>
        <v/>
      </c>
      <c r="P568" s="44" t="n">
        <v>0</v>
      </c>
      <c r="Q568" s="44">
        <f>AVERAGE(P568,R568)</f>
        <v/>
      </c>
      <c r="R568" s="44" t="n">
        <v>0</v>
      </c>
      <c r="S568" s="44" t="n"/>
      <c r="T568" s="44" t="n"/>
      <c r="U568" s="44" t="n"/>
      <c r="V568" s="44" t="n"/>
      <c r="W568" s="44" t="n"/>
      <c r="X568" s="44" t="n"/>
      <c r="Y568" s="44" t="n"/>
      <c r="Z568" s="44" t="n"/>
      <c r="AA568" s="44" t="n"/>
      <c r="AB568" s="44" t="n"/>
      <c r="AC568" s="44" t="n"/>
      <c r="AD568" s="44" t="n"/>
      <c r="AE568" s="44" t="n"/>
      <c r="AF568" s="44" t="n"/>
      <c r="AG568" s="44" t="n"/>
    </row>
    <row r="569" ht="15.75" customHeight="1" s="157">
      <c r="A569" s="44" t="n"/>
      <c r="B569" s="44" t="inlineStr">
        <is>
          <t>SC</t>
        </is>
      </c>
      <c r="C569" s="44" t="inlineStr">
        <is>
          <t>Generation</t>
        </is>
      </c>
      <c r="D569" s="44" t="inlineStr">
        <is>
          <t>Oil-Gas-Steam</t>
        </is>
      </c>
      <c r="E569" s="44">
        <f>LOOKUP(D569,$U$2:$V$15,$V$2:$V$15)</f>
        <v/>
      </c>
      <c r="F569" s="44" t="n">
        <v>165225.599</v>
      </c>
      <c r="G569" s="44">
        <f>AVERAGE(F569,H569)</f>
        <v/>
      </c>
      <c r="H569" s="44" t="n">
        <v>165225.599</v>
      </c>
      <c r="I569" s="44">
        <f>AVERAGE(H569,J569)</f>
        <v/>
      </c>
      <c r="J569" s="44" t="n">
        <v>165225.599</v>
      </c>
      <c r="K569" s="44">
        <f>AVERAGE(J569,L569)</f>
        <v/>
      </c>
      <c r="L569" s="44" t="n">
        <v>165225.599</v>
      </c>
      <c r="M569" s="44">
        <f>AVERAGE(L569,N569)</f>
        <v/>
      </c>
      <c r="N569" s="44" t="n">
        <v>165225.599</v>
      </c>
      <c r="O569" s="44">
        <f>AVERAGE(N569,P569)</f>
        <v/>
      </c>
      <c r="P569" s="44" t="n">
        <v>165225.599</v>
      </c>
      <c r="Q569" s="44">
        <f>AVERAGE(P569,R569)</f>
        <v/>
      </c>
      <c r="R569" s="44" t="n">
        <v>165225.599</v>
      </c>
      <c r="S569" s="44" t="n"/>
      <c r="T569" s="44" t="n"/>
      <c r="U569" s="44" t="n"/>
      <c r="V569" s="44" t="n"/>
      <c r="W569" s="44" t="n"/>
      <c r="X569" s="44" t="n"/>
      <c r="Y569" s="44" t="n"/>
      <c r="Z569" s="44" t="n"/>
      <c r="AA569" s="44" t="n"/>
      <c r="AB569" s="44" t="n"/>
      <c r="AC569" s="44" t="n"/>
      <c r="AD569" s="44" t="n"/>
      <c r="AE569" s="44" t="n"/>
      <c r="AF569" s="44" t="n"/>
      <c r="AG569" s="44" t="n"/>
    </row>
    <row r="570" ht="15.75" customHeight="1" s="157">
      <c r="A570" s="44" t="n"/>
      <c r="B570" s="44" t="inlineStr">
        <is>
          <t>SC</t>
        </is>
      </c>
      <c r="C570" s="44" t="inlineStr">
        <is>
          <t>Generation</t>
        </is>
      </c>
      <c r="D570" s="44" t="inlineStr">
        <is>
          <t>Rooftop PV</t>
        </is>
      </c>
      <c r="E570" s="44">
        <f>LOOKUP(D570,$U$2:$V$15,$V$2:$V$15)</f>
        <v/>
      </c>
      <c r="F570" s="44" t="n">
        <v>301457.464</v>
      </c>
      <c r="G570" s="44">
        <f>AVERAGE(F570,H570)</f>
        <v/>
      </c>
      <c r="H570" s="44" t="n">
        <v>536840.7553</v>
      </c>
      <c r="I570" s="44">
        <f>AVERAGE(H570,J570)</f>
        <v/>
      </c>
      <c r="J570" s="44" t="n">
        <v>768517.089</v>
      </c>
      <c r="K570" s="44">
        <f>AVERAGE(J570,L570)</f>
        <v/>
      </c>
      <c r="L570" s="44" t="n">
        <v>988733.5516</v>
      </c>
      <c r="M570" s="44">
        <f>AVERAGE(L570,N570)</f>
        <v/>
      </c>
      <c r="N570" s="44" t="n">
        <v>1278256.95</v>
      </c>
      <c r="O570" s="44">
        <f>AVERAGE(N570,P570)</f>
        <v/>
      </c>
      <c r="P570" s="44" t="n">
        <v>1412245.243</v>
      </c>
      <c r="Q570" s="44">
        <f>AVERAGE(P570,R570)</f>
        <v/>
      </c>
      <c r="R570" s="44" t="n">
        <v>1594979.257</v>
      </c>
      <c r="S570" s="44" t="n"/>
      <c r="T570" s="44" t="n"/>
      <c r="U570" s="44" t="n"/>
      <c r="V570" s="44" t="n"/>
      <c r="W570" s="44" t="n"/>
      <c r="X570" s="44" t="n"/>
      <c r="Y570" s="44" t="n"/>
      <c r="Z570" s="44" t="n"/>
      <c r="AA570" s="44" t="n"/>
      <c r="AB570" s="44" t="n"/>
      <c r="AC570" s="44" t="n"/>
      <c r="AD570" s="44" t="n"/>
      <c r="AE570" s="44" t="n"/>
      <c r="AF570" s="44" t="n"/>
      <c r="AG570" s="44" t="n"/>
    </row>
    <row r="571" ht="15.75" customHeight="1" s="157">
      <c r="A571" s="44" t="n"/>
      <c r="B571" s="44" t="inlineStr">
        <is>
          <t>SC</t>
        </is>
      </c>
      <c r="C571" s="44" t="inlineStr">
        <is>
          <t>Generation</t>
        </is>
      </c>
      <c r="D571" s="44" t="inlineStr">
        <is>
          <t>Storage</t>
        </is>
      </c>
      <c r="E571" s="44">
        <f>LOOKUP(D571,$U$2:$V$15,$V$2:$V$15)</f>
        <v/>
      </c>
      <c r="F571" s="44" t="n">
        <v>0</v>
      </c>
      <c r="G571" s="44" t="n">
        <v>0</v>
      </c>
      <c r="H571" s="44" t="n">
        <v>0</v>
      </c>
      <c r="I571" s="44" t="n">
        <v>0</v>
      </c>
      <c r="J571" s="44" t="n">
        <v>0</v>
      </c>
      <c r="K571" s="44" t="n">
        <v>0</v>
      </c>
      <c r="L571" s="44" t="n">
        <v>0</v>
      </c>
      <c r="M571" s="44" t="n">
        <v>0</v>
      </c>
      <c r="N571" s="44" t="n">
        <v>0</v>
      </c>
      <c r="O571" s="44" t="n">
        <v>0</v>
      </c>
      <c r="P571" s="44" t="n">
        <v>0</v>
      </c>
      <c r="Q571" s="44" t="n">
        <v>0</v>
      </c>
      <c r="R571" s="44" t="n">
        <v>0</v>
      </c>
      <c r="S571" s="44" t="n"/>
      <c r="T571" s="44" t="n"/>
      <c r="U571" s="44" t="n"/>
      <c r="V571" s="44" t="n"/>
      <c r="W571" s="44" t="n"/>
      <c r="X571" s="44" t="n"/>
      <c r="Y571" s="44" t="n"/>
      <c r="Z571" s="44" t="n"/>
      <c r="AA571" s="44" t="n"/>
      <c r="AB571" s="44" t="n"/>
      <c r="AC571" s="44" t="n"/>
      <c r="AD571" s="44" t="n"/>
      <c r="AE571" s="44" t="n"/>
      <c r="AF571" s="44" t="n"/>
      <c r="AG571" s="44" t="n"/>
    </row>
    <row r="572" ht="15.75" customHeight="1" s="157">
      <c r="A572" s="44" t="n"/>
      <c r="B572" s="44" t="inlineStr">
        <is>
          <t>SC</t>
        </is>
      </c>
      <c r="C572" s="44" t="inlineStr">
        <is>
          <t>Generation</t>
        </is>
      </c>
      <c r="D572" s="44" t="inlineStr">
        <is>
          <t>Utility PV</t>
        </is>
      </c>
      <c r="E572" s="44">
        <f>LOOKUP(D572,$U$2:$V$15,$V$2:$V$15)</f>
        <v/>
      </c>
      <c r="F572" s="44" t="n">
        <v>644595.6407</v>
      </c>
      <c r="G572" s="44">
        <f>AVERAGE(F572,H572)</f>
        <v/>
      </c>
      <c r="H572" s="44" t="n">
        <v>1138822.443</v>
      </c>
      <c r="I572" s="44">
        <f>AVERAGE(H572,J572)</f>
        <v/>
      </c>
      <c r="J572" s="44" t="n">
        <v>1138822.443</v>
      </c>
      <c r="K572" s="44">
        <f>AVERAGE(J572,L572)</f>
        <v/>
      </c>
      <c r="L572" s="44" t="n">
        <v>1127495.423</v>
      </c>
      <c r="M572" s="44">
        <f>AVERAGE(L572,N572)</f>
        <v/>
      </c>
      <c r="N572" s="44" t="n">
        <v>1693150.323</v>
      </c>
      <c r="O572" s="44">
        <f>AVERAGE(N572,P572)</f>
        <v/>
      </c>
      <c r="P572" s="44" t="n">
        <v>14408451.05</v>
      </c>
      <c r="Q572" s="44">
        <f>AVERAGE(P572,R572)</f>
        <v/>
      </c>
      <c r="R572" s="44" t="n">
        <v>14264377.42</v>
      </c>
      <c r="S572" s="44" t="n"/>
      <c r="T572" s="44" t="n"/>
      <c r="U572" s="44" t="n"/>
      <c r="V572" s="44" t="n"/>
      <c r="W572" s="44" t="n"/>
      <c r="X572" s="44" t="n"/>
      <c r="Y572" s="44" t="n"/>
      <c r="Z572" s="44" t="n"/>
      <c r="AA572" s="44" t="n"/>
      <c r="AB572" s="44" t="n"/>
      <c r="AC572" s="44" t="n"/>
      <c r="AD572" s="44" t="n"/>
      <c r="AE572" s="44" t="n"/>
      <c r="AF572" s="44" t="n"/>
      <c r="AG572" s="44" t="n"/>
    </row>
    <row r="573" ht="15.75" customHeight="1" s="157">
      <c r="A573" s="44" t="n"/>
      <c r="B573" s="44" t="inlineStr">
        <is>
          <t>SD</t>
        </is>
      </c>
      <c r="C573" s="44" t="inlineStr">
        <is>
          <t>Generation</t>
        </is>
      </c>
      <c r="D573" s="44" t="inlineStr">
        <is>
          <t>Biopower</t>
        </is>
      </c>
      <c r="E573" s="44">
        <f>LOOKUP(D573,$U$2:$V$15,$V$2:$V$15)</f>
        <v/>
      </c>
      <c r="F573" s="44" t="n">
        <v>0</v>
      </c>
      <c r="G573" s="44">
        <f>AVERAGE(F573,H573)</f>
        <v/>
      </c>
      <c r="H573" s="44" t="n">
        <v>0</v>
      </c>
      <c r="I573" s="44">
        <f>AVERAGE(H573,J573)</f>
        <v/>
      </c>
      <c r="J573" s="44" t="n">
        <v>0</v>
      </c>
      <c r="K573" s="44">
        <f>AVERAGE(J573,L573)</f>
        <v/>
      </c>
      <c r="L573" s="44" t="n">
        <v>0</v>
      </c>
      <c r="M573" s="44">
        <f>AVERAGE(L573,N573)</f>
        <v/>
      </c>
      <c r="N573" s="44" t="n">
        <v>0</v>
      </c>
      <c r="O573" s="44">
        <f>AVERAGE(N573,P573)</f>
        <v/>
      </c>
      <c r="P573" s="44" t="n">
        <v>0</v>
      </c>
      <c r="Q573" s="44">
        <f>AVERAGE(P573,R573)</f>
        <v/>
      </c>
      <c r="R573" s="44" t="n">
        <v>0</v>
      </c>
      <c r="S573" s="44" t="n"/>
      <c r="T573" s="44" t="n"/>
      <c r="U573" s="44" t="n"/>
      <c r="V573" s="44" t="n"/>
      <c r="W573" s="44" t="n"/>
      <c r="X573" s="44" t="n"/>
      <c r="Y573" s="44" t="n"/>
      <c r="Z573" s="44" t="n"/>
      <c r="AA573" s="44" t="n"/>
      <c r="AB573" s="44" t="n"/>
      <c r="AC573" s="44" t="n"/>
      <c r="AD573" s="44" t="n"/>
      <c r="AE573" s="44" t="n"/>
      <c r="AF573" s="44" t="n"/>
      <c r="AG573" s="44" t="n"/>
    </row>
    <row r="574" ht="15.75" customHeight="1" s="157">
      <c r="A574" s="44" t="n"/>
      <c r="B574" s="44" t="inlineStr">
        <is>
          <t>SD</t>
        </is>
      </c>
      <c r="C574" s="44" t="inlineStr">
        <is>
          <t>Generation</t>
        </is>
      </c>
      <c r="D574" s="44" t="inlineStr">
        <is>
          <t>Coal</t>
        </is>
      </c>
      <c r="E574" s="44">
        <f>LOOKUP(D574,$U$2:$V$15,$V$2:$V$15)</f>
        <v/>
      </c>
      <c r="F574" s="44" t="n">
        <v>2496579.619</v>
      </c>
      <c r="G574" s="44">
        <f>AVERAGE(F574,H574)</f>
        <v/>
      </c>
      <c r="H574" s="44" t="n">
        <v>2096991.279</v>
      </c>
      <c r="I574" s="44">
        <f>AVERAGE(H574,J574)</f>
        <v/>
      </c>
      <c r="J574" s="44" t="n">
        <v>2366446.554</v>
      </c>
      <c r="K574" s="44">
        <f>AVERAGE(J574,L574)</f>
        <v/>
      </c>
      <c r="L574" s="44" t="n">
        <v>2918871.978</v>
      </c>
      <c r="M574" s="44">
        <f>AVERAGE(L574,N574)</f>
        <v/>
      </c>
      <c r="N574" s="44" t="n">
        <v>2889964.25</v>
      </c>
      <c r="O574" s="44">
        <f>AVERAGE(N574,P574)</f>
        <v/>
      </c>
      <c r="P574" s="44" t="n">
        <v>2660617.474</v>
      </c>
      <c r="Q574" s="44">
        <f>AVERAGE(P574,R574)</f>
        <v/>
      </c>
      <c r="R574" s="44" t="n">
        <v>2789584.962</v>
      </c>
      <c r="S574" s="44" t="n"/>
      <c r="T574" s="44" t="n"/>
      <c r="U574" s="44" t="n"/>
      <c r="V574" s="44" t="n"/>
      <c r="W574" s="44" t="n"/>
      <c r="X574" s="44" t="n"/>
      <c r="Y574" s="44" t="n"/>
      <c r="Z574" s="44" t="n"/>
      <c r="AA574" s="44" t="n"/>
      <c r="AB574" s="44" t="n"/>
      <c r="AC574" s="44" t="n"/>
      <c r="AD574" s="44" t="n"/>
      <c r="AE574" s="44" t="n"/>
      <c r="AF574" s="44" t="n"/>
      <c r="AG574" s="44" t="n"/>
    </row>
    <row r="575" ht="15.75" customHeight="1" s="157">
      <c r="A575" s="44" t="n"/>
      <c r="B575" s="44" t="inlineStr">
        <is>
          <t>SD</t>
        </is>
      </c>
      <c r="C575" s="44" t="inlineStr">
        <is>
          <t>Generation</t>
        </is>
      </c>
      <c r="D575" s="44" t="inlineStr">
        <is>
          <t>CSP</t>
        </is>
      </c>
      <c r="E575" s="44">
        <f>LOOKUP(D575,$U$2:$V$15,$V$2:$V$15)</f>
        <v/>
      </c>
      <c r="F575" s="44" t="n">
        <v>0</v>
      </c>
      <c r="G575" s="44">
        <f>AVERAGE(F575,H575)</f>
        <v/>
      </c>
      <c r="H575" s="44" t="n">
        <v>0</v>
      </c>
      <c r="I575" s="44">
        <f>AVERAGE(H575,J575)</f>
        <v/>
      </c>
      <c r="J575" s="44" t="n">
        <v>0</v>
      </c>
      <c r="K575" s="44">
        <f>AVERAGE(J575,L575)</f>
        <v/>
      </c>
      <c r="L575" s="44" t="n">
        <v>0</v>
      </c>
      <c r="M575" s="44">
        <f>AVERAGE(L575,N575)</f>
        <v/>
      </c>
      <c r="N575" s="44" t="n">
        <v>0</v>
      </c>
      <c r="O575" s="44">
        <f>AVERAGE(N575,P575)</f>
        <v/>
      </c>
      <c r="P575" s="44" t="n">
        <v>0</v>
      </c>
      <c r="Q575" s="44">
        <f>AVERAGE(P575,R575)</f>
        <v/>
      </c>
      <c r="R575" s="44" t="n">
        <v>0</v>
      </c>
      <c r="S575" s="44" t="n"/>
      <c r="T575" s="44" t="n"/>
      <c r="U575" s="44" t="n"/>
      <c r="V575" s="44" t="n"/>
      <c r="W575" s="44" t="n"/>
      <c r="X575" s="44" t="n"/>
      <c r="Y575" s="44" t="n"/>
      <c r="Z575" s="44" t="n"/>
      <c r="AA575" s="44" t="n"/>
      <c r="AB575" s="44" t="n"/>
      <c r="AC575" s="44" t="n"/>
      <c r="AD575" s="44" t="n"/>
      <c r="AE575" s="44" t="n"/>
      <c r="AF575" s="44" t="n"/>
      <c r="AG575" s="44" t="n"/>
    </row>
    <row r="576" ht="15.75" customHeight="1" s="157">
      <c r="A576" s="44" t="n"/>
      <c r="B576" s="44" t="inlineStr">
        <is>
          <t>SD</t>
        </is>
      </c>
      <c r="C576" s="44" t="inlineStr">
        <is>
          <t>Generation</t>
        </is>
      </c>
      <c r="D576" s="44" t="inlineStr">
        <is>
          <t>Geothermal</t>
        </is>
      </c>
      <c r="E576" s="44">
        <f>LOOKUP(D576,$U$2:$V$15,$V$2:$V$15)</f>
        <v/>
      </c>
      <c r="F576" s="44" t="n">
        <v>0</v>
      </c>
      <c r="G576" s="44">
        <f>AVERAGE(F576,H576)</f>
        <v/>
      </c>
      <c r="H576" s="44" t="n">
        <v>0</v>
      </c>
      <c r="I576" s="44">
        <f>AVERAGE(H576,J576)</f>
        <v/>
      </c>
      <c r="J576" s="44" t="n">
        <v>0</v>
      </c>
      <c r="K576" s="44">
        <f>AVERAGE(J576,L576)</f>
        <v/>
      </c>
      <c r="L576" s="44" t="n">
        <v>0</v>
      </c>
      <c r="M576" s="44">
        <f>AVERAGE(L576,N576)</f>
        <v/>
      </c>
      <c r="N576" s="44" t="n">
        <v>0</v>
      </c>
      <c r="O576" s="44">
        <f>AVERAGE(N576,P576)</f>
        <v/>
      </c>
      <c r="P576" s="44" t="n">
        <v>0</v>
      </c>
      <c r="Q576" s="44">
        <f>AVERAGE(P576,R576)</f>
        <v/>
      </c>
      <c r="R576" s="44" t="n">
        <v>0</v>
      </c>
      <c r="S576" s="44" t="n"/>
      <c r="T576" s="44" t="n"/>
      <c r="U576" s="44" t="n"/>
      <c r="V576" s="44" t="n"/>
      <c r="W576" s="44" t="n"/>
      <c r="X576" s="44" t="n"/>
      <c r="Y576" s="44" t="n"/>
      <c r="Z576" s="44" t="n"/>
      <c r="AA576" s="44" t="n"/>
      <c r="AB576" s="44" t="n"/>
      <c r="AC576" s="44" t="n"/>
      <c r="AD576" s="44" t="n"/>
      <c r="AE576" s="44" t="n"/>
      <c r="AF576" s="44" t="n"/>
      <c r="AG576" s="44" t="n"/>
    </row>
    <row r="577" ht="15.75" customHeight="1" s="157">
      <c r="A577" s="44" t="n"/>
      <c r="B577" s="44" t="inlineStr">
        <is>
          <t>SD</t>
        </is>
      </c>
      <c r="C577" s="44" t="inlineStr">
        <is>
          <t>Generation</t>
        </is>
      </c>
      <c r="D577" s="44" t="inlineStr">
        <is>
          <t>Hydro</t>
        </is>
      </c>
      <c r="E577" s="44">
        <f>LOOKUP(D577,$U$2:$V$15,$V$2:$V$15)</f>
        <v/>
      </c>
      <c r="F577" s="44" t="n">
        <v>3915703.893</v>
      </c>
      <c r="G577" s="44">
        <f>AVERAGE(F577,H577)</f>
        <v/>
      </c>
      <c r="H577" s="44" t="n">
        <v>4242371.904</v>
      </c>
      <c r="I577" s="44">
        <f>AVERAGE(H577,J577)</f>
        <v/>
      </c>
      <c r="J577" s="44" t="n">
        <v>4226365.283</v>
      </c>
      <c r="K577" s="44">
        <f>AVERAGE(J577,L577)</f>
        <v/>
      </c>
      <c r="L577" s="44" t="n">
        <v>4238670.004</v>
      </c>
      <c r="M577" s="44">
        <f>AVERAGE(L577,N577)</f>
        <v/>
      </c>
      <c r="N577" s="44" t="n">
        <v>4237800.042</v>
      </c>
      <c r="O577" s="44">
        <f>AVERAGE(N577,P577)</f>
        <v/>
      </c>
      <c r="P577" s="44" t="n">
        <v>4243610.593</v>
      </c>
      <c r="Q577" s="44">
        <f>AVERAGE(P577,R577)</f>
        <v/>
      </c>
      <c r="R577" s="44" t="n">
        <v>4253761.3</v>
      </c>
      <c r="S577" s="44" t="n"/>
      <c r="T577" s="44" t="n"/>
      <c r="U577" s="44" t="n"/>
      <c r="V577" s="44" t="n"/>
      <c r="W577" s="44" t="n"/>
      <c r="X577" s="44" t="n"/>
      <c r="Y577" s="44" t="n"/>
      <c r="Z577" s="44" t="n"/>
      <c r="AA577" s="44" t="n"/>
      <c r="AB577" s="44" t="n"/>
      <c r="AC577" s="44" t="n"/>
      <c r="AD577" s="44" t="n"/>
      <c r="AE577" s="44" t="n"/>
      <c r="AF577" s="44" t="n"/>
      <c r="AG577" s="44" t="n"/>
    </row>
    <row r="578" ht="15.75" customHeight="1" s="157">
      <c r="A578" s="44" t="n"/>
      <c r="B578" s="44" t="inlineStr">
        <is>
          <t>SD</t>
        </is>
      </c>
      <c r="C578" s="44" t="inlineStr">
        <is>
          <t>Generation</t>
        </is>
      </c>
      <c r="D578" s="44" t="inlineStr">
        <is>
          <t>Imports</t>
        </is>
      </c>
      <c r="E578" s="44">
        <f>LOOKUP(D578,$U$2:$V$15,$V$2:$V$15)</f>
        <v/>
      </c>
      <c r="F578" s="44" t="n">
        <v>0</v>
      </c>
      <c r="G578" s="44">
        <f>AVERAGE(F578,H578)</f>
        <v/>
      </c>
      <c r="H578" s="44" t="n">
        <v>0</v>
      </c>
      <c r="I578" s="44">
        <f>AVERAGE(H578,J578)</f>
        <v/>
      </c>
      <c r="J578" s="44" t="n">
        <v>0</v>
      </c>
      <c r="K578" s="44">
        <f>AVERAGE(J578,L578)</f>
        <v/>
      </c>
      <c r="L578" s="44" t="n">
        <v>0</v>
      </c>
      <c r="M578" s="44">
        <f>AVERAGE(L578,N578)</f>
        <v/>
      </c>
      <c r="N578" s="44" t="n">
        <v>0</v>
      </c>
      <c r="O578" s="44">
        <f>AVERAGE(N578,P578)</f>
        <v/>
      </c>
      <c r="P578" s="44" t="n">
        <v>0</v>
      </c>
      <c r="Q578" s="44">
        <f>AVERAGE(P578,R578)</f>
        <v/>
      </c>
      <c r="R578" s="44" t="n">
        <v>0</v>
      </c>
      <c r="S578" s="44" t="n"/>
      <c r="T578" s="44" t="n"/>
      <c r="U578" s="44" t="n"/>
      <c r="V578" s="44" t="n"/>
      <c r="W578" s="44" t="n"/>
      <c r="X578" s="44" t="n"/>
      <c r="Y578" s="44" t="n"/>
      <c r="Z578" s="44" t="n"/>
      <c r="AA578" s="44" t="n"/>
      <c r="AB578" s="44" t="n"/>
      <c r="AC578" s="44" t="n"/>
      <c r="AD578" s="44" t="n"/>
      <c r="AE578" s="44" t="n"/>
      <c r="AF578" s="44" t="n"/>
      <c r="AG578" s="44" t="n"/>
    </row>
    <row r="579" ht="15.75" customHeight="1" s="157">
      <c r="A579" s="44" t="n"/>
      <c r="B579" s="44" t="inlineStr">
        <is>
          <t>SD</t>
        </is>
      </c>
      <c r="C579" s="44" t="inlineStr">
        <is>
          <t>Generation</t>
        </is>
      </c>
      <c r="D579" s="44" t="inlineStr">
        <is>
          <t>Land-based Wind</t>
        </is>
      </c>
      <c r="E579" s="44">
        <f>LOOKUP(D579,$U$2:$V$15,$V$2:$V$15)</f>
        <v/>
      </c>
      <c r="F579" s="44" t="n">
        <v>2943960.727</v>
      </c>
      <c r="G579" s="44">
        <f>AVERAGE(F579,H579)</f>
        <v/>
      </c>
      <c r="H579" s="44" t="n">
        <v>5355493.329</v>
      </c>
      <c r="I579" s="44">
        <f>AVERAGE(H579,J579)</f>
        <v/>
      </c>
      <c r="J579" s="44" t="n">
        <v>5375056.455</v>
      </c>
      <c r="K579" s="44">
        <f>AVERAGE(J579,L579)</f>
        <v/>
      </c>
      <c r="L579" s="44" t="n">
        <v>5375450.359</v>
      </c>
      <c r="M579" s="44">
        <f>AVERAGE(L579,N579)</f>
        <v/>
      </c>
      <c r="N579" s="44" t="n">
        <v>5401543.883</v>
      </c>
      <c r="O579" s="44">
        <f>AVERAGE(N579,P579)</f>
        <v/>
      </c>
      <c r="P579" s="44" t="n">
        <v>5822401.556</v>
      </c>
      <c r="Q579" s="44">
        <f>AVERAGE(P579,R579)</f>
        <v/>
      </c>
      <c r="R579" s="44" t="n">
        <v>6228687.216</v>
      </c>
      <c r="S579" s="44" t="n"/>
      <c r="T579" s="44" t="n"/>
      <c r="U579" s="44" t="n"/>
      <c r="V579" s="44" t="n"/>
      <c r="W579" s="44" t="n"/>
      <c r="X579" s="44" t="n"/>
      <c r="Y579" s="44" t="n"/>
      <c r="Z579" s="44" t="n"/>
      <c r="AA579" s="44" t="n"/>
      <c r="AB579" s="44" t="n"/>
      <c r="AC579" s="44" t="n"/>
      <c r="AD579" s="44" t="n"/>
      <c r="AE579" s="44" t="n"/>
      <c r="AF579" s="44" t="n"/>
      <c r="AG579" s="44" t="n"/>
    </row>
    <row r="580" ht="15.75" customHeight="1" s="157">
      <c r="A580" s="44" t="n"/>
      <c r="B580" s="44" t="inlineStr">
        <is>
          <t>SD</t>
        </is>
      </c>
      <c r="C580" s="44" t="inlineStr">
        <is>
          <t>Generation</t>
        </is>
      </c>
      <c r="D580" s="44" t="inlineStr">
        <is>
          <t>NG-CC</t>
        </is>
      </c>
      <c r="E580" s="44">
        <f>LOOKUP(D580,$U$2:$V$15,$V$2:$V$15)</f>
        <v/>
      </c>
      <c r="F580" s="44" t="n">
        <v>1489725.652</v>
      </c>
      <c r="G580" s="44">
        <f>AVERAGE(F580,H580)</f>
        <v/>
      </c>
      <c r="H580" s="44" t="n">
        <v>1378035.61</v>
      </c>
      <c r="I580" s="44">
        <f>AVERAGE(H580,J580)</f>
        <v/>
      </c>
      <c r="J580" s="44" t="n">
        <v>1528140.261</v>
      </c>
      <c r="K580" s="44">
        <f>AVERAGE(J580,L580)</f>
        <v/>
      </c>
      <c r="L580" s="44" t="n">
        <v>969253.7307</v>
      </c>
      <c r="M580" s="44">
        <f>AVERAGE(L580,N580)</f>
        <v/>
      </c>
      <c r="N580" s="44" t="n">
        <v>705950.2645</v>
      </c>
      <c r="O580" s="44">
        <f>AVERAGE(N580,P580)</f>
        <v/>
      </c>
      <c r="P580" s="44" t="n">
        <v>700773.4828999999</v>
      </c>
      <c r="Q580" s="44">
        <f>AVERAGE(P580,R580)</f>
        <v/>
      </c>
      <c r="R580" s="44" t="n">
        <v>681437.0468</v>
      </c>
      <c r="S580" s="44" t="n"/>
      <c r="T580" s="44" t="n"/>
      <c r="U580" s="44" t="n"/>
      <c r="V580" s="44" t="n"/>
      <c r="W580" s="44" t="n"/>
      <c r="X580" s="44" t="n"/>
      <c r="Y580" s="44" t="n"/>
      <c r="Z580" s="44" t="n"/>
      <c r="AA580" s="44" t="n"/>
      <c r="AB580" s="44" t="n"/>
      <c r="AC580" s="44" t="n"/>
      <c r="AD580" s="44" t="n"/>
      <c r="AE580" s="44" t="n"/>
      <c r="AF580" s="44" t="n"/>
      <c r="AG580" s="44" t="n"/>
    </row>
    <row r="581" ht="15.75" customHeight="1" s="157">
      <c r="A581" s="44" t="n"/>
      <c r="B581" s="44" t="inlineStr">
        <is>
          <t>SD</t>
        </is>
      </c>
      <c r="C581" s="44" t="inlineStr">
        <is>
          <t>Generation</t>
        </is>
      </c>
      <c r="D581" s="44" t="inlineStr">
        <is>
          <t>NG-CT</t>
        </is>
      </c>
      <c r="E581" s="44">
        <f>LOOKUP(D581,$U$2:$V$15,$V$2:$V$15)</f>
        <v/>
      </c>
      <c r="F581" s="44" t="n">
        <v>33486.836</v>
      </c>
      <c r="G581" s="44">
        <f>AVERAGE(F581,H581)</f>
        <v/>
      </c>
      <c r="H581" s="44" t="n">
        <v>25246.02587</v>
      </c>
      <c r="I581" s="44">
        <f>AVERAGE(H581,J581)</f>
        <v/>
      </c>
      <c r="J581" s="44" t="n">
        <v>26378.18</v>
      </c>
      <c r="K581" s="44">
        <f>AVERAGE(J581,L581)</f>
        <v/>
      </c>
      <c r="L581" s="44" t="n">
        <v>24905.72</v>
      </c>
      <c r="M581" s="44">
        <f>AVERAGE(L581,N581)</f>
        <v/>
      </c>
      <c r="N581" s="44" t="n">
        <v>17669.52</v>
      </c>
      <c r="O581" s="44">
        <f>AVERAGE(N581,P581)</f>
        <v/>
      </c>
      <c r="P581" s="44" t="n">
        <v>13886.52</v>
      </c>
      <c r="Q581" s="44">
        <f>AVERAGE(P581,R581)</f>
        <v/>
      </c>
      <c r="R581" s="44" t="n">
        <v>13886.52</v>
      </c>
      <c r="S581" s="44" t="n"/>
      <c r="T581" s="44" t="n"/>
      <c r="U581" s="44" t="n"/>
      <c r="V581" s="44" t="n"/>
      <c r="W581" s="44" t="n"/>
      <c r="X581" s="44" t="n"/>
      <c r="Y581" s="44" t="n"/>
      <c r="Z581" s="44" t="n"/>
      <c r="AA581" s="44" t="n"/>
      <c r="AB581" s="44" t="n"/>
      <c r="AC581" s="44" t="n"/>
      <c r="AD581" s="44" t="n"/>
      <c r="AE581" s="44" t="n"/>
      <c r="AF581" s="44" t="n"/>
      <c r="AG581" s="44" t="n"/>
    </row>
    <row r="582" ht="15.75" customHeight="1" s="157">
      <c r="A582" s="44" t="n"/>
      <c r="B582" s="44" t="inlineStr">
        <is>
          <t>SD</t>
        </is>
      </c>
      <c r="C582" s="44" t="inlineStr">
        <is>
          <t>Generation</t>
        </is>
      </c>
      <c r="D582" s="44" t="inlineStr">
        <is>
          <t>Nuclear</t>
        </is>
      </c>
      <c r="E582" s="44">
        <f>LOOKUP(D582,$U$2:$V$15,$V$2:$V$15)</f>
        <v/>
      </c>
      <c r="F582" s="44" t="n">
        <v>0</v>
      </c>
      <c r="G582" s="44">
        <f>AVERAGE(F582,H582)</f>
        <v/>
      </c>
      <c r="H582" s="44" t="n">
        <v>0</v>
      </c>
      <c r="I582" s="44">
        <f>AVERAGE(H582,J582)</f>
        <v/>
      </c>
      <c r="J582" s="44" t="n">
        <v>0</v>
      </c>
      <c r="K582" s="44">
        <f>AVERAGE(J582,L582)</f>
        <v/>
      </c>
      <c r="L582" s="44" t="n">
        <v>0</v>
      </c>
      <c r="M582" s="44">
        <f>AVERAGE(L582,N582)</f>
        <v/>
      </c>
      <c r="N582" s="44" t="n">
        <v>0</v>
      </c>
      <c r="O582" s="44">
        <f>AVERAGE(N582,P582)</f>
        <v/>
      </c>
      <c r="P582" s="44" t="n">
        <v>0</v>
      </c>
      <c r="Q582" s="44">
        <f>AVERAGE(P582,R582)</f>
        <v/>
      </c>
      <c r="R582" s="44" t="n">
        <v>0</v>
      </c>
      <c r="S582" s="44" t="n"/>
      <c r="T582" s="44" t="n"/>
      <c r="U582" s="44" t="n"/>
      <c r="V582" s="44" t="n"/>
      <c r="W582" s="44" t="n"/>
      <c r="X582" s="44" t="n"/>
      <c r="Y582" s="44" t="n"/>
      <c r="Z582" s="44" t="n"/>
      <c r="AA582" s="44" t="n"/>
      <c r="AB582" s="44" t="n"/>
      <c r="AC582" s="44" t="n"/>
      <c r="AD582" s="44" t="n"/>
      <c r="AE582" s="44" t="n"/>
      <c r="AF582" s="44" t="n"/>
      <c r="AG582" s="44" t="n"/>
    </row>
    <row r="583" ht="15.75" customHeight="1" s="157">
      <c r="A583" s="44" t="n"/>
      <c r="B583" s="44" t="inlineStr">
        <is>
          <t>SD</t>
        </is>
      </c>
      <c r="C583" s="44" t="inlineStr">
        <is>
          <t>Generation</t>
        </is>
      </c>
      <c r="D583" s="44" t="inlineStr">
        <is>
          <t>Offshore Wind</t>
        </is>
      </c>
      <c r="E583" s="44">
        <f>LOOKUP(D583,$U$2:$V$15,$V$2:$V$15)</f>
        <v/>
      </c>
      <c r="F583" s="44" t="n">
        <v>0</v>
      </c>
      <c r="G583" s="44">
        <f>AVERAGE(F583,H583)</f>
        <v/>
      </c>
      <c r="H583" s="44" t="n">
        <v>0</v>
      </c>
      <c r="I583" s="44">
        <f>AVERAGE(H583,J583)</f>
        <v/>
      </c>
      <c r="J583" s="44" t="n">
        <v>0</v>
      </c>
      <c r="K583" s="44">
        <f>AVERAGE(J583,L583)</f>
        <v/>
      </c>
      <c r="L583" s="44" t="n">
        <v>0</v>
      </c>
      <c r="M583" s="44">
        <f>AVERAGE(L583,N583)</f>
        <v/>
      </c>
      <c r="N583" s="44" t="n">
        <v>0</v>
      </c>
      <c r="O583" s="44">
        <f>AVERAGE(N583,P583)</f>
        <v/>
      </c>
      <c r="P583" s="44" t="n">
        <v>0</v>
      </c>
      <c r="Q583" s="44">
        <f>AVERAGE(P583,R583)</f>
        <v/>
      </c>
      <c r="R583" s="44" t="n">
        <v>0</v>
      </c>
      <c r="S583" s="44" t="n"/>
      <c r="T583" s="44" t="n"/>
      <c r="U583" s="44" t="n"/>
      <c r="V583" s="44" t="n"/>
      <c r="W583" s="44" t="n"/>
      <c r="X583" s="44" t="n"/>
      <c r="Y583" s="44" t="n"/>
      <c r="Z583" s="44" t="n"/>
      <c r="AA583" s="44" t="n"/>
      <c r="AB583" s="44" t="n"/>
      <c r="AC583" s="44" t="n"/>
      <c r="AD583" s="44" t="n"/>
      <c r="AE583" s="44" t="n"/>
      <c r="AF583" s="44" t="n"/>
      <c r="AG583" s="44" t="n"/>
    </row>
    <row r="584" ht="15.75" customHeight="1" s="157">
      <c r="A584" s="44" t="n"/>
      <c r="B584" s="44" t="inlineStr">
        <is>
          <t>SD</t>
        </is>
      </c>
      <c r="C584" s="44" t="inlineStr">
        <is>
          <t>Generation</t>
        </is>
      </c>
      <c r="D584" s="44" t="inlineStr">
        <is>
          <t>Oil-Gas-Steam</t>
        </is>
      </c>
      <c r="E584" s="44">
        <f>LOOKUP(D584,$U$2:$V$15,$V$2:$V$15)</f>
        <v/>
      </c>
      <c r="F584" s="44" t="n">
        <v>0</v>
      </c>
      <c r="G584" s="44">
        <f>AVERAGE(F584,H584)</f>
        <v/>
      </c>
      <c r="H584" s="44" t="n">
        <v>0</v>
      </c>
      <c r="I584" s="44">
        <f>AVERAGE(H584,J584)</f>
        <v/>
      </c>
      <c r="J584" s="44" t="n">
        <v>0</v>
      </c>
      <c r="K584" s="44">
        <f>AVERAGE(J584,L584)</f>
        <v/>
      </c>
      <c r="L584" s="44" t="n">
        <v>0</v>
      </c>
      <c r="M584" s="44">
        <f>AVERAGE(L584,N584)</f>
        <v/>
      </c>
      <c r="N584" s="44" t="n">
        <v>0</v>
      </c>
      <c r="O584" s="44">
        <f>AVERAGE(N584,P584)</f>
        <v/>
      </c>
      <c r="P584" s="44" t="n">
        <v>0</v>
      </c>
      <c r="Q584" s="44">
        <f>AVERAGE(P584,R584)</f>
        <v/>
      </c>
      <c r="R584" s="44" t="n">
        <v>0</v>
      </c>
      <c r="S584" s="44" t="n"/>
      <c r="T584" s="44" t="n"/>
      <c r="U584" s="44" t="n"/>
      <c r="V584" s="44" t="n"/>
      <c r="W584" s="44" t="n"/>
      <c r="X584" s="44" t="n"/>
      <c r="Y584" s="44" t="n"/>
      <c r="Z584" s="44" t="n"/>
      <c r="AA584" s="44" t="n"/>
      <c r="AB584" s="44" t="n"/>
      <c r="AC584" s="44" t="n"/>
      <c r="AD584" s="44" t="n"/>
      <c r="AE584" s="44" t="n"/>
      <c r="AF584" s="44" t="n"/>
      <c r="AG584" s="44" t="n"/>
    </row>
    <row r="585" ht="15.75" customHeight="1" s="157">
      <c r="A585" s="44" t="n"/>
      <c r="B585" s="44" t="inlineStr">
        <is>
          <t>SD</t>
        </is>
      </c>
      <c r="C585" s="44" t="inlineStr">
        <is>
          <t>Generation</t>
        </is>
      </c>
      <c r="D585" s="44" t="inlineStr">
        <is>
          <t>Rooftop PV</t>
        </is>
      </c>
      <c r="E585" s="44">
        <f>LOOKUP(D585,$U$2:$V$15,$V$2:$V$15)</f>
        <v/>
      </c>
      <c r="F585" s="44" t="n">
        <v>77514.62078</v>
      </c>
      <c r="G585" s="44">
        <f>AVERAGE(F585,H585)</f>
        <v/>
      </c>
      <c r="H585" s="44" t="n">
        <v>81439.17641</v>
      </c>
      <c r="I585" s="44">
        <f>AVERAGE(H585,J585)</f>
        <v/>
      </c>
      <c r="J585" s="44" t="n">
        <v>85099.17614</v>
      </c>
      <c r="K585" s="44">
        <f>AVERAGE(J585,L585)</f>
        <v/>
      </c>
      <c r="L585" s="44" t="n">
        <v>88708.70935999999</v>
      </c>
      <c r="M585" s="44">
        <f>AVERAGE(L585,N585)</f>
        <v/>
      </c>
      <c r="N585" s="44" t="n">
        <v>93764.59087</v>
      </c>
      <c r="O585" s="44">
        <f>AVERAGE(N585,P585)</f>
        <v/>
      </c>
      <c r="P585" s="44" t="n">
        <v>100441.6454</v>
      </c>
      <c r="Q585" s="44">
        <f>AVERAGE(P585,R585)</f>
        <v/>
      </c>
      <c r="R585" s="44" t="n">
        <v>108564.9369</v>
      </c>
      <c r="S585" s="44" t="n"/>
      <c r="T585" s="44" t="n"/>
      <c r="U585" s="44" t="n"/>
      <c r="V585" s="44" t="n"/>
      <c r="W585" s="44" t="n"/>
      <c r="X585" s="44" t="n"/>
      <c r="Y585" s="44" t="n"/>
      <c r="Z585" s="44" t="n"/>
      <c r="AA585" s="44" t="n"/>
      <c r="AB585" s="44" t="n"/>
      <c r="AC585" s="44" t="n"/>
      <c r="AD585" s="44" t="n"/>
      <c r="AE585" s="44" t="n"/>
      <c r="AF585" s="44" t="n"/>
      <c r="AG585" s="44" t="n"/>
    </row>
    <row r="586" ht="15.75" customHeight="1" s="157">
      <c r="A586" s="44" t="n"/>
      <c r="B586" s="44" t="inlineStr">
        <is>
          <t>SD</t>
        </is>
      </c>
      <c r="C586" s="44" t="inlineStr">
        <is>
          <t>Generation</t>
        </is>
      </c>
      <c r="D586" s="44" t="inlineStr">
        <is>
          <t>Storage</t>
        </is>
      </c>
      <c r="E586" s="44">
        <f>LOOKUP(D586,$U$2:$V$15,$V$2:$V$15)</f>
        <v/>
      </c>
      <c r="F586" s="44" t="n">
        <v>0</v>
      </c>
      <c r="G586" s="44" t="n">
        <v>0</v>
      </c>
      <c r="H586" s="44" t="n">
        <v>0</v>
      </c>
      <c r="I586" s="44" t="n">
        <v>0</v>
      </c>
      <c r="J586" s="44" t="n">
        <v>0</v>
      </c>
      <c r="K586" s="44" t="n">
        <v>0</v>
      </c>
      <c r="L586" s="44" t="n">
        <v>0</v>
      </c>
      <c r="M586" s="44" t="n">
        <v>0</v>
      </c>
      <c r="N586" s="44" t="n">
        <v>0</v>
      </c>
      <c r="O586" s="44" t="n">
        <v>0</v>
      </c>
      <c r="P586" s="44" t="n">
        <v>0</v>
      </c>
      <c r="Q586" s="44" t="n">
        <v>0</v>
      </c>
      <c r="R586" s="44" t="n">
        <v>0</v>
      </c>
      <c r="S586" s="44" t="n"/>
      <c r="T586" s="44" t="n"/>
      <c r="U586" s="44" t="n"/>
      <c r="V586" s="44" t="n"/>
      <c r="W586" s="44" t="n"/>
      <c r="X586" s="44" t="n"/>
      <c r="Y586" s="44" t="n"/>
      <c r="Z586" s="44" t="n"/>
      <c r="AA586" s="44" t="n"/>
      <c r="AB586" s="44" t="n"/>
      <c r="AC586" s="44" t="n"/>
      <c r="AD586" s="44" t="n"/>
      <c r="AE586" s="44" t="n"/>
      <c r="AF586" s="44" t="n"/>
      <c r="AG586" s="44" t="n"/>
    </row>
    <row r="587" ht="15.75" customHeight="1" s="157">
      <c r="A587" s="44" t="n"/>
      <c r="B587" s="44" t="inlineStr">
        <is>
          <t>SD</t>
        </is>
      </c>
      <c r="C587" s="44" t="inlineStr">
        <is>
          <t>Generation</t>
        </is>
      </c>
      <c r="D587" s="44" t="inlineStr">
        <is>
          <t>Utility PV</t>
        </is>
      </c>
      <c r="E587" s="44">
        <f>LOOKUP(D587,$U$2:$V$15,$V$2:$V$15)</f>
        <v/>
      </c>
      <c r="F587" s="44" t="n">
        <v>2155.94561</v>
      </c>
      <c r="G587" s="44">
        <f>AVERAGE(F587,H587)</f>
        <v/>
      </c>
      <c r="H587" s="44" t="n">
        <v>2155.94561</v>
      </c>
      <c r="I587" s="44">
        <f>AVERAGE(H587,J587)</f>
        <v/>
      </c>
      <c r="J587" s="44" t="n">
        <v>2155.94561</v>
      </c>
      <c r="K587" s="44">
        <f>AVERAGE(J587,L587)</f>
        <v/>
      </c>
      <c r="L587" s="44" t="n">
        <v>2134.396955</v>
      </c>
      <c r="M587" s="44">
        <f>AVERAGE(L587,N587)</f>
        <v/>
      </c>
      <c r="N587" s="44" t="n">
        <v>2113.070341</v>
      </c>
      <c r="O587" s="44">
        <f>AVERAGE(N587,P587)</f>
        <v/>
      </c>
      <c r="P587" s="44" t="n">
        <v>113732.7063</v>
      </c>
      <c r="Q587" s="44">
        <f>AVERAGE(P587,R587)</f>
        <v/>
      </c>
      <c r="R587" s="44" t="n">
        <v>112595.4142</v>
      </c>
      <c r="S587" s="44" t="n"/>
      <c r="T587" s="44" t="n"/>
      <c r="U587" s="44" t="n"/>
      <c r="V587" s="44" t="n"/>
      <c r="W587" s="44" t="n"/>
      <c r="X587" s="44" t="n"/>
      <c r="Y587" s="44" t="n"/>
      <c r="Z587" s="44" t="n"/>
      <c r="AA587" s="44" t="n"/>
      <c r="AB587" s="44" t="n"/>
      <c r="AC587" s="44" t="n"/>
      <c r="AD587" s="44" t="n"/>
      <c r="AE587" s="44" t="n"/>
      <c r="AF587" s="44" t="n"/>
      <c r="AG587" s="44" t="n"/>
    </row>
    <row r="588" ht="15.75" customHeight="1" s="157">
      <c r="A588" s="44" t="n"/>
      <c r="B588" s="44" t="inlineStr">
        <is>
          <t>TN</t>
        </is>
      </c>
      <c r="C588" s="44" t="inlineStr">
        <is>
          <t>Generation</t>
        </is>
      </c>
      <c r="D588" s="44" t="inlineStr">
        <is>
          <t>Biopower</t>
        </is>
      </c>
      <c r="E588" s="44">
        <f>LOOKUP(D588,$U$2:$V$15,$V$2:$V$15)</f>
        <v/>
      </c>
      <c r="F588" s="44" t="n">
        <v>0</v>
      </c>
      <c r="G588" s="44">
        <f>AVERAGE(F588,H588)</f>
        <v/>
      </c>
      <c r="H588" s="44" t="n">
        <v>0</v>
      </c>
      <c r="I588" s="44">
        <f>AVERAGE(H588,J588)</f>
        <v/>
      </c>
      <c r="J588" s="44" t="n">
        <v>0</v>
      </c>
      <c r="K588" s="44">
        <f>AVERAGE(J588,L588)</f>
        <v/>
      </c>
      <c r="L588" s="44" t="n">
        <v>0</v>
      </c>
      <c r="M588" s="44">
        <f>AVERAGE(L588,N588)</f>
        <v/>
      </c>
      <c r="N588" s="44" t="n">
        <v>0</v>
      </c>
      <c r="O588" s="44">
        <f>AVERAGE(N588,P588)</f>
        <v/>
      </c>
      <c r="P588" s="44" t="n">
        <v>0</v>
      </c>
      <c r="Q588" s="44">
        <f>AVERAGE(P588,R588)</f>
        <v/>
      </c>
      <c r="R588" s="44" t="n">
        <v>0</v>
      </c>
      <c r="S588" s="44" t="n"/>
      <c r="T588" s="44" t="n"/>
      <c r="U588" s="44" t="n"/>
      <c r="V588" s="44" t="n"/>
      <c r="W588" s="44" t="n"/>
      <c r="X588" s="44" t="n"/>
      <c r="Y588" s="44" t="n"/>
      <c r="Z588" s="44" t="n"/>
      <c r="AA588" s="44" t="n"/>
      <c r="AB588" s="44" t="n"/>
      <c r="AC588" s="44" t="n"/>
      <c r="AD588" s="44" t="n"/>
      <c r="AE588" s="44" t="n"/>
      <c r="AF588" s="44" t="n"/>
      <c r="AG588" s="44" t="n"/>
    </row>
    <row r="589" ht="15.75" customHeight="1" s="157">
      <c r="A589" s="44" t="n"/>
      <c r="B589" s="44" t="inlineStr">
        <is>
          <t>TN</t>
        </is>
      </c>
      <c r="C589" s="44" t="inlineStr">
        <is>
          <t>Generation</t>
        </is>
      </c>
      <c r="D589" s="44" t="inlineStr">
        <is>
          <t>Coal</t>
        </is>
      </c>
      <c r="E589" s="44">
        <f>LOOKUP(D589,$U$2:$V$15,$V$2:$V$15)</f>
        <v/>
      </c>
      <c r="F589" s="44" t="n">
        <v>30631446.83</v>
      </c>
      <c r="G589" s="44">
        <f>AVERAGE(F589,H589)</f>
        <v/>
      </c>
      <c r="H589" s="44" t="n">
        <v>24058623.92</v>
      </c>
      <c r="I589" s="44">
        <f>AVERAGE(H589,J589)</f>
        <v/>
      </c>
      <c r="J589" s="44" t="n">
        <v>29334439.92</v>
      </c>
      <c r="K589" s="44">
        <f>AVERAGE(J589,L589)</f>
        <v/>
      </c>
      <c r="L589" s="44" t="n">
        <v>31615348.7</v>
      </c>
      <c r="M589" s="44">
        <f>AVERAGE(L589,N589)</f>
        <v/>
      </c>
      <c r="N589" s="44" t="n">
        <v>30572479.71</v>
      </c>
      <c r="O589" s="44">
        <f>AVERAGE(N589,P589)</f>
        <v/>
      </c>
      <c r="P589" s="44" t="n">
        <v>30617649.11</v>
      </c>
      <c r="Q589" s="44">
        <f>AVERAGE(P589,R589)</f>
        <v/>
      </c>
      <c r="R589" s="44" t="n">
        <v>25385151.02</v>
      </c>
      <c r="S589" s="44" t="n"/>
      <c r="T589" s="44" t="n"/>
      <c r="U589" s="44" t="n"/>
      <c r="V589" s="44" t="n"/>
      <c r="W589" s="44" t="n"/>
      <c r="X589" s="44" t="n"/>
      <c r="Y589" s="44" t="n"/>
      <c r="Z589" s="44" t="n"/>
      <c r="AA589" s="44" t="n"/>
      <c r="AB589" s="44" t="n"/>
      <c r="AC589" s="44" t="n"/>
      <c r="AD589" s="44" t="n"/>
      <c r="AE589" s="44" t="n"/>
      <c r="AF589" s="44" t="n"/>
      <c r="AG589" s="44" t="n"/>
    </row>
    <row r="590" ht="15.75" customHeight="1" s="157">
      <c r="A590" s="44" t="n"/>
      <c r="B590" s="44" t="inlineStr">
        <is>
          <t>TN</t>
        </is>
      </c>
      <c r="C590" s="44" t="inlineStr">
        <is>
          <t>Generation</t>
        </is>
      </c>
      <c r="D590" s="44" t="inlineStr">
        <is>
          <t>CSP</t>
        </is>
      </c>
      <c r="E590" s="44">
        <f>LOOKUP(D590,$U$2:$V$15,$V$2:$V$15)</f>
        <v/>
      </c>
      <c r="F590" s="44" t="n">
        <v>0</v>
      </c>
      <c r="G590" s="44">
        <f>AVERAGE(F590,H590)</f>
        <v/>
      </c>
      <c r="H590" s="44" t="n">
        <v>0</v>
      </c>
      <c r="I590" s="44">
        <f>AVERAGE(H590,J590)</f>
        <v/>
      </c>
      <c r="J590" s="44" t="n">
        <v>0</v>
      </c>
      <c r="K590" s="44">
        <f>AVERAGE(J590,L590)</f>
        <v/>
      </c>
      <c r="L590" s="44" t="n">
        <v>0</v>
      </c>
      <c r="M590" s="44">
        <f>AVERAGE(L590,N590)</f>
        <v/>
      </c>
      <c r="N590" s="44" t="n">
        <v>0</v>
      </c>
      <c r="O590" s="44">
        <f>AVERAGE(N590,P590)</f>
        <v/>
      </c>
      <c r="P590" s="44" t="n">
        <v>0</v>
      </c>
      <c r="Q590" s="44">
        <f>AVERAGE(P590,R590)</f>
        <v/>
      </c>
      <c r="R590" s="44" t="n">
        <v>0</v>
      </c>
      <c r="S590" s="44" t="n"/>
      <c r="T590" s="44" t="n"/>
      <c r="U590" s="44" t="n"/>
      <c r="V590" s="44" t="n"/>
      <c r="W590" s="44" t="n"/>
      <c r="X590" s="44" t="n"/>
      <c r="Y590" s="44" t="n"/>
      <c r="Z590" s="44" t="n"/>
      <c r="AA590" s="44" t="n"/>
      <c r="AB590" s="44" t="n"/>
      <c r="AC590" s="44" t="n"/>
      <c r="AD590" s="44" t="n"/>
      <c r="AE590" s="44" t="n"/>
      <c r="AF590" s="44" t="n"/>
      <c r="AG590" s="44" t="n"/>
    </row>
    <row r="591" ht="15.75" customHeight="1" s="157">
      <c r="A591" s="44" t="n"/>
      <c r="B591" s="44" t="inlineStr">
        <is>
          <t>TN</t>
        </is>
      </c>
      <c r="C591" s="44" t="inlineStr">
        <is>
          <t>Generation</t>
        </is>
      </c>
      <c r="D591" s="44" t="inlineStr">
        <is>
          <t>Geothermal</t>
        </is>
      </c>
      <c r="E591" s="44">
        <f>LOOKUP(D591,$U$2:$V$15,$V$2:$V$15)</f>
        <v/>
      </c>
      <c r="F591" s="44" t="n">
        <v>0</v>
      </c>
      <c r="G591" s="44">
        <f>AVERAGE(F591,H591)</f>
        <v/>
      </c>
      <c r="H591" s="44" t="n">
        <v>0</v>
      </c>
      <c r="I591" s="44">
        <f>AVERAGE(H591,J591)</f>
        <v/>
      </c>
      <c r="J591" s="44" t="n">
        <v>0</v>
      </c>
      <c r="K591" s="44">
        <f>AVERAGE(J591,L591)</f>
        <v/>
      </c>
      <c r="L591" s="44" t="n">
        <v>0</v>
      </c>
      <c r="M591" s="44">
        <f>AVERAGE(L591,N591)</f>
        <v/>
      </c>
      <c r="N591" s="44" t="n">
        <v>0</v>
      </c>
      <c r="O591" s="44">
        <f>AVERAGE(N591,P591)</f>
        <v/>
      </c>
      <c r="P591" s="44" t="n">
        <v>0</v>
      </c>
      <c r="Q591" s="44">
        <f>AVERAGE(P591,R591)</f>
        <v/>
      </c>
      <c r="R591" s="44" t="n">
        <v>0</v>
      </c>
      <c r="S591" s="44" t="n"/>
      <c r="T591" s="44" t="n"/>
      <c r="U591" s="44" t="n"/>
      <c r="V591" s="44" t="n"/>
      <c r="W591" s="44" t="n"/>
      <c r="X591" s="44" t="n"/>
      <c r="Y591" s="44" t="n"/>
      <c r="Z591" s="44" t="n"/>
      <c r="AA591" s="44" t="n"/>
      <c r="AB591" s="44" t="n"/>
      <c r="AC591" s="44" t="n"/>
      <c r="AD591" s="44" t="n"/>
      <c r="AE591" s="44" t="n"/>
      <c r="AF591" s="44" t="n"/>
      <c r="AG591" s="44" t="n"/>
    </row>
    <row r="592" ht="15.75" customHeight="1" s="157">
      <c r="A592" s="44" t="n"/>
      <c r="B592" s="44" t="inlineStr">
        <is>
          <t>TN</t>
        </is>
      </c>
      <c r="C592" s="44" t="inlineStr">
        <is>
          <t>Generation</t>
        </is>
      </c>
      <c r="D592" s="44" t="inlineStr">
        <is>
          <t>Hydro</t>
        </is>
      </c>
      <c r="E592" s="44">
        <f>LOOKUP(D592,$U$2:$V$15,$V$2:$V$15)</f>
        <v/>
      </c>
      <c r="F592" s="44" t="n">
        <v>7843297.359</v>
      </c>
      <c r="G592" s="44">
        <f>AVERAGE(F592,H592)</f>
        <v/>
      </c>
      <c r="H592" s="44" t="n">
        <v>8219925.283</v>
      </c>
      <c r="I592" s="44">
        <f>AVERAGE(H592,J592)</f>
        <v/>
      </c>
      <c r="J592" s="44" t="n">
        <v>8216606.653</v>
      </c>
      <c r="K592" s="44">
        <f>AVERAGE(J592,L592)</f>
        <v/>
      </c>
      <c r="L592" s="44" t="n">
        <v>8211315.325</v>
      </c>
      <c r="M592" s="44">
        <f>AVERAGE(L592,N592)</f>
        <v/>
      </c>
      <c r="N592" s="44" t="n">
        <v>8216456.377</v>
      </c>
      <c r="O592" s="44">
        <f>AVERAGE(N592,P592)</f>
        <v/>
      </c>
      <c r="P592" s="44" t="n">
        <v>8244876.894</v>
      </c>
      <c r="Q592" s="44">
        <f>AVERAGE(P592,R592)</f>
        <v/>
      </c>
      <c r="R592" s="44" t="n">
        <v>8244876.894</v>
      </c>
      <c r="S592" s="44" t="n"/>
      <c r="T592" s="44" t="n"/>
      <c r="U592" s="44" t="n"/>
      <c r="V592" s="44" t="n"/>
      <c r="W592" s="44" t="n"/>
      <c r="X592" s="44" t="n"/>
      <c r="Y592" s="44" t="n"/>
      <c r="Z592" s="44" t="n"/>
      <c r="AA592" s="44" t="n"/>
      <c r="AB592" s="44" t="n"/>
      <c r="AC592" s="44" t="n"/>
      <c r="AD592" s="44" t="n"/>
      <c r="AE592" s="44" t="n"/>
      <c r="AF592" s="44" t="n"/>
      <c r="AG592" s="44" t="n"/>
    </row>
    <row r="593" ht="15.75" customHeight="1" s="157">
      <c r="A593" s="44" t="n"/>
      <c r="B593" s="44" t="inlineStr">
        <is>
          <t>TN</t>
        </is>
      </c>
      <c r="C593" s="44" t="inlineStr">
        <is>
          <t>Generation</t>
        </is>
      </c>
      <c r="D593" s="44" t="inlineStr">
        <is>
          <t>Imports</t>
        </is>
      </c>
      <c r="E593" s="44">
        <f>LOOKUP(D593,$U$2:$V$15,$V$2:$V$15)</f>
        <v/>
      </c>
      <c r="F593" s="44" t="n">
        <v>0</v>
      </c>
      <c r="G593" s="44">
        <f>AVERAGE(F593,H593)</f>
        <v/>
      </c>
      <c r="H593" s="44" t="n">
        <v>0</v>
      </c>
      <c r="I593" s="44">
        <f>AVERAGE(H593,J593)</f>
        <v/>
      </c>
      <c r="J593" s="44" t="n">
        <v>0</v>
      </c>
      <c r="K593" s="44">
        <f>AVERAGE(J593,L593)</f>
        <v/>
      </c>
      <c r="L593" s="44" t="n">
        <v>0</v>
      </c>
      <c r="M593" s="44">
        <f>AVERAGE(L593,N593)</f>
        <v/>
      </c>
      <c r="N593" s="44" t="n">
        <v>0</v>
      </c>
      <c r="O593" s="44">
        <f>AVERAGE(N593,P593)</f>
        <v/>
      </c>
      <c r="P593" s="44" t="n">
        <v>0</v>
      </c>
      <c r="Q593" s="44">
        <f>AVERAGE(P593,R593)</f>
        <v/>
      </c>
      <c r="R593" s="44" t="n">
        <v>0</v>
      </c>
      <c r="S593" s="44" t="n"/>
      <c r="T593" s="44" t="n"/>
      <c r="U593" s="44" t="n"/>
      <c r="V593" s="44" t="n"/>
      <c r="W593" s="44" t="n"/>
      <c r="X593" s="44" t="n"/>
      <c r="Y593" s="44" t="n"/>
      <c r="Z593" s="44" t="n"/>
      <c r="AA593" s="44" t="n"/>
      <c r="AB593" s="44" t="n"/>
      <c r="AC593" s="44" t="n"/>
      <c r="AD593" s="44" t="n"/>
      <c r="AE593" s="44" t="n"/>
      <c r="AF593" s="44" t="n"/>
      <c r="AG593" s="44" t="n"/>
    </row>
    <row r="594" ht="15.75" customHeight="1" s="157">
      <c r="A594" s="44" t="n"/>
      <c r="B594" s="44" t="inlineStr">
        <is>
          <t>TN</t>
        </is>
      </c>
      <c r="C594" s="44" t="inlineStr">
        <is>
          <t>Generation</t>
        </is>
      </c>
      <c r="D594" s="44" t="inlineStr">
        <is>
          <t>Land-based Wind</t>
        </is>
      </c>
      <c r="E594" s="44">
        <f>LOOKUP(D594,$U$2:$V$15,$V$2:$V$15)</f>
        <v/>
      </c>
      <c r="F594" s="44" t="n">
        <v>76764.15265</v>
      </c>
      <c r="G594" s="44">
        <f>AVERAGE(F594,H594)</f>
        <v/>
      </c>
      <c r="H594" s="44" t="n">
        <v>76764.15265</v>
      </c>
      <c r="I594" s="44">
        <f>AVERAGE(H594,J594)</f>
        <v/>
      </c>
      <c r="J594" s="44" t="n">
        <v>76764.15265</v>
      </c>
      <c r="K594" s="44">
        <f>AVERAGE(J594,L594)</f>
        <v/>
      </c>
      <c r="L594" s="44" t="n">
        <v>76764.15265</v>
      </c>
      <c r="M594" s="44">
        <f>AVERAGE(L594,N594)</f>
        <v/>
      </c>
      <c r="N594" s="44" t="n">
        <v>76764.15265</v>
      </c>
      <c r="O594" s="44">
        <f>AVERAGE(N594,P594)</f>
        <v/>
      </c>
      <c r="P594" s="44" t="n">
        <v>76764.15265</v>
      </c>
      <c r="Q594" s="44">
        <f>AVERAGE(P594,R594)</f>
        <v/>
      </c>
      <c r="R594" s="44" t="n">
        <v>71224.47153</v>
      </c>
      <c r="S594" s="44" t="n"/>
      <c r="T594" s="44" t="n"/>
      <c r="U594" s="44" t="n"/>
      <c r="V594" s="44" t="n"/>
      <c r="W594" s="44" t="n"/>
      <c r="X594" s="44" t="n"/>
      <c r="Y594" s="44" t="n"/>
      <c r="Z594" s="44" t="n"/>
      <c r="AA594" s="44" t="n"/>
      <c r="AB594" s="44" t="n"/>
      <c r="AC594" s="44" t="n"/>
      <c r="AD594" s="44" t="n"/>
      <c r="AE594" s="44" t="n"/>
      <c r="AF594" s="44" t="n"/>
      <c r="AG594" s="44" t="n"/>
    </row>
    <row r="595" ht="15.75" customHeight="1" s="157">
      <c r="A595" s="44" t="n"/>
      <c r="B595" s="44" t="inlineStr">
        <is>
          <t>TN</t>
        </is>
      </c>
      <c r="C595" s="44" t="inlineStr">
        <is>
          <t>Generation</t>
        </is>
      </c>
      <c r="D595" s="44" t="inlineStr">
        <is>
          <t>NG-CC</t>
        </is>
      </c>
      <c r="E595" s="44">
        <f>LOOKUP(D595,$U$2:$V$15,$V$2:$V$15)</f>
        <v/>
      </c>
      <c r="F595" s="44" t="n">
        <v>19407801.19</v>
      </c>
      <c r="G595" s="44">
        <f>AVERAGE(F595,H595)</f>
        <v/>
      </c>
      <c r="H595" s="44" t="n">
        <v>19407801.19</v>
      </c>
      <c r="I595" s="44">
        <f>AVERAGE(H595,J595)</f>
        <v/>
      </c>
      <c r="J595" s="44" t="n">
        <v>19407801.19</v>
      </c>
      <c r="K595" s="44">
        <f>AVERAGE(J595,L595)</f>
        <v/>
      </c>
      <c r="L595" s="44" t="n">
        <v>20665045.42</v>
      </c>
      <c r="M595" s="44">
        <f>AVERAGE(L595,N595)</f>
        <v/>
      </c>
      <c r="N595" s="44" t="n">
        <v>27758455.05</v>
      </c>
      <c r="O595" s="44">
        <f>AVERAGE(N595,P595)</f>
        <v/>
      </c>
      <c r="P595" s="44" t="n">
        <v>27758455.05</v>
      </c>
      <c r="Q595" s="44">
        <f>AVERAGE(P595,R595)</f>
        <v/>
      </c>
      <c r="R595" s="44" t="n">
        <v>27758455.05</v>
      </c>
      <c r="S595" s="44" t="n"/>
      <c r="T595" s="44" t="n"/>
      <c r="U595" s="44" t="n"/>
      <c r="V595" s="44" t="n"/>
      <c r="W595" s="44" t="n"/>
      <c r="X595" s="44" t="n"/>
      <c r="Y595" s="44" t="n"/>
      <c r="Z595" s="44" t="n"/>
      <c r="AA595" s="44" t="n"/>
      <c r="AB595" s="44" t="n"/>
      <c r="AC595" s="44" t="n"/>
      <c r="AD595" s="44" t="n"/>
      <c r="AE595" s="44" t="n"/>
      <c r="AF595" s="44" t="n"/>
      <c r="AG595" s="44" t="n"/>
    </row>
    <row r="596" ht="15.75" customHeight="1" s="157">
      <c r="A596" s="44" t="n"/>
      <c r="B596" s="44" t="inlineStr">
        <is>
          <t>TN</t>
        </is>
      </c>
      <c r="C596" s="44" t="inlineStr">
        <is>
          <t>Generation</t>
        </is>
      </c>
      <c r="D596" s="44" t="inlineStr">
        <is>
          <t>NG-CT</t>
        </is>
      </c>
      <c r="E596" s="44">
        <f>LOOKUP(D596,$U$2:$V$15,$V$2:$V$15)</f>
        <v/>
      </c>
      <c r="F596" s="44" t="n">
        <v>129033.28</v>
      </c>
      <c r="G596" s="44">
        <f>AVERAGE(F596,H596)</f>
        <v/>
      </c>
      <c r="H596" s="44" t="n">
        <v>129033.28</v>
      </c>
      <c r="I596" s="44">
        <f>AVERAGE(H596,J596)</f>
        <v/>
      </c>
      <c r="J596" s="44" t="n">
        <v>129033.28</v>
      </c>
      <c r="K596" s="44">
        <f>AVERAGE(J596,L596)</f>
        <v/>
      </c>
      <c r="L596" s="44" t="n">
        <v>129033.28</v>
      </c>
      <c r="M596" s="44">
        <f>AVERAGE(L596,N596)</f>
        <v/>
      </c>
      <c r="N596" s="44" t="n">
        <v>88696.8</v>
      </c>
      <c r="O596" s="44">
        <f>AVERAGE(N596,P596)</f>
        <v/>
      </c>
      <c r="P596" s="44" t="n">
        <v>88696.8</v>
      </c>
      <c r="Q596" s="44">
        <f>AVERAGE(P596,R596)</f>
        <v/>
      </c>
      <c r="R596" s="44" t="n">
        <v>77305.12</v>
      </c>
      <c r="S596" s="44" t="n"/>
      <c r="T596" s="44" t="n"/>
      <c r="U596" s="44" t="n"/>
      <c r="V596" s="44" t="n"/>
      <c r="W596" s="44" t="n"/>
      <c r="X596" s="44" t="n"/>
      <c r="Y596" s="44" t="n"/>
      <c r="Z596" s="44" t="n"/>
      <c r="AA596" s="44" t="n"/>
      <c r="AB596" s="44" t="n"/>
      <c r="AC596" s="44" t="n"/>
      <c r="AD596" s="44" t="n"/>
      <c r="AE596" s="44" t="n"/>
      <c r="AF596" s="44" t="n"/>
      <c r="AG596" s="44" t="n"/>
    </row>
    <row r="597" ht="15.75" customHeight="1" s="157">
      <c r="A597" s="44" t="n"/>
      <c r="B597" s="44" t="inlineStr">
        <is>
          <t>TN</t>
        </is>
      </c>
      <c r="C597" s="44" t="inlineStr">
        <is>
          <t>Generation</t>
        </is>
      </c>
      <c r="D597" s="44" t="inlineStr">
        <is>
          <t>Nuclear</t>
        </is>
      </c>
      <c r="E597" s="44">
        <f>LOOKUP(D597,$U$2:$V$15,$V$2:$V$15)</f>
        <v/>
      </c>
      <c r="F597" s="44" t="n">
        <v>35752377.68</v>
      </c>
      <c r="G597" s="44">
        <f>AVERAGE(F597,H597)</f>
        <v/>
      </c>
      <c r="H597" s="44" t="n">
        <v>35752377.68</v>
      </c>
      <c r="I597" s="44">
        <f>AVERAGE(H597,J597)</f>
        <v/>
      </c>
      <c r="J597" s="44" t="n">
        <v>35752377.68</v>
      </c>
      <c r="K597" s="44">
        <f>AVERAGE(J597,L597)</f>
        <v/>
      </c>
      <c r="L597" s="44" t="n">
        <v>35752377.68</v>
      </c>
      <c r="M597" s="44">
        <f>AVERAGE(L597,N597)</f>
        <v/>
      </c>
      <c r="N597" s="44" t="n">
        <v>35752377.68</v>
      </c>
      <c r="O597" s="44">
        <f>AVERAGE(N597,P597)</f>
        <v/>
      </c>
      <c r="P597" s="44" t="n">
        <v>35752377.68</v>
      </c>
      <c r="Q597" s="44">
        <f>AVERAGE(P597,R597)</f>
        <v/>
      </c>
      <c r="R597" s="44" t="n">
        <v>35752377.68</v>
      </c>
      <c r="S597" s="44" t="n"/>
      <c r="T597" s="44" t="n"/>
      <c r="U597" s="44" t="n"/>
      <c r="V597" s="44" t="n"/>
      <c r="W597" s="44" t="n"/>
      <c r="X597" s="44" t="n"/>
      <c r="Y597" s="44" t="n"/>
      <c r="Z597" s="44" t="n"/>
      <c r="AA597" s="44" t="n"/>
      <c r="AB597" s="44" t="n"/>
      <c r="AC597" s="44" t="n"/>
      <c r="AD597" s="44" t="n"/>
      <c r="AE597" s="44" t="n"/>
      <c r="AF597" s="44" t="n"/>
      <c r="AG597" s="44" t="n"/>
    </row>
    <row r="598" ht="15.75" customHeight="1" s="157">
      <c r="A598" s="44" t="n"/>
      <c r="B598" s="44" t="inlineStr">
        <is>
          <t>TN</t>
        </is>
      </c>
      <c r="C598" s="44" t="inlineStr">
        <is>
          <t>Generation</t>
        </is>
      </c>
      <c r="D598" s="44" t="inlineStr">
        <is>
          <t>Offshore Wind</t>
        </is>
      </c>
      <c r="E598" s="44">
        <f>LOOKUP(D598,$U$2:$V$15,$V$2:$V$15)</f>
        <v/>
      </c>
      <c r="F598" s="44" t="n">
        <v>0</v>
      </c>
      <c r="G598" s="44">
        <f>AVERAGE(F598,H598)</f>
        <v/>
      </c>
      <c r="H598" s="44" t="n">
        <v>0</v>
      </c>
      <c r="I598" s="44">
        <f>AVERAGE(H598,J598)</f>
        <v/>
      </c>
      <c r="J598" s="44" t="n">
        <v>0</v>
      </c>
      <c r="K598" s="44">
        <f>AVERAGE(J598,L598)</f>
        <v/>
      </c>
      <c r="L598" s="44" t="n">
        <v>0</v>
      </c>
      <c r="M598" s="44">
        <f>AVERAGE(L598,N598)</f>
        <v/>
      </c>
      <c r="N598" s="44" t="n">
        <v>0</v>
      </c>
      <c r="O598" s="44">
        <f>AVERAGE(N598,P598)</f>
        <v/>
      </c>
      <c r="P598" s="44" t="n">
        <v>0</v>
      </c>
      <c r="Q598" s="44">
        <f>AVERAGE(P598,R598)</f>
        <v/>
      </c>
      <c r="R598" s="44" t="n">
        <v>0</v>
      </c>
      <c r="S598" s="44" t="n"/>
      <c r="T598" s="44" t="n"/>
      <c r="U598" s="44" t="n"/>
      <c r="V598" s="44" t="n"/>
      <c r="W598" s="44" t="n"/>
      <c r="X598" s="44" t="n"/>
      <c r="Y598" s="44" t="n"/>
      <c r="Z598" s="44" t="n"/>
      <c r="AA598" s="44" t="n"/>
      <c r="AB598" s="44" t="n"/>
      <c r="AC598" s="44" t="n"/>
      <c r="AD598" s="44" t="n"/>
      <c r="AE598" s="44" t="n"/>
      <c r="AF598" s="44" t="n"/>
      <c r="AG598" s="44" t="n"/>
    </row>
    <row r="599" ht="15.75" customHeight="1" s="157">
      <c r="A599" s="44" t="n"/>
      <c r="B599" s="44" t="inlineStr">
        <is>
          <t>TN</t>
        </is>
      </c>
      <c r="C599" s="44" t="inlineStr">
        <is>
          <t>Generation</t>
        </is>
      </c>
      <c r="D599" s="44" t="inlineStr">
        <is>
          <t>Oil-Gas-Steam</t>
        </is>
      </c>
      <c r="E599" s="44">
        <f>LOOKUP(D599,$U$2:$V$15,$V$2:$V$15)</f>
        <v/>
      </c>
      <c r="F599" s="44" t="n">
        <v>56753.39136</v>
      </c>
      <c r="G599" s="44">
        <f>AVERAGE(F599,H599)</f>
        <v/>
      </c>
      <c r="H599" s="44" t="n">
        <v>56753.39136</v>
      </c>
      <c r="I599" s="44">
        <f>AVERAGE(H599,J599)</f>
        <v/>
      </c>
      <c r="J599" s="44" t="n">
        <v>56753.39136</v>
      </c>
      <c r="K599" s="44">
        <f>AVERAGE(J599,L599)</f>
        <v/>
      </c>
      <c r="L599" s="44" t="n">
        <v>56753.39136</v>
      </c>
      <c r="M599" s="44">
        <f>AVERAGE(L599,N599)</f>
        <v/>
      </c>
      <c r="N599" s="44" t="n">
        <v>56753.39136</v>
      </c>
      <c r="O599" s="44">
        <f>AVERAGE(N599,P599)</f>
        <v/>
      </c>
      <c r="P599" s="44" t="n">
        <v>56753.39136</v>
      </c>
      <c r="Q599" s="44">
        <f>AVERAGE(P599,R599)</f>
        <v/>
      </c>
      <c r="R599" s="44" t="n">
        <v>56753.39136</v>
      </c>
      <c r="S599" s="44" t="n"/>
      <c r="T599" s="44" t="n"/>
      <c r="U599" s="44" t="n"/>
      <c r="V599" s="44" t="n"/>
      <c r="W599" s="44" t="n"/>
      <c r="X599" s="44" t="n"/>
      <c r="Y599" s="44" t="n"/>
      <c r="Z599" s="44" t="n"/>
      <c r="AA599" s="44" t="n"/>
      <c r="AB599" s="44" t="n"/>
      <c r="AC599" s="44" t="n"/>
      <c r="AD599" s="44" t="n"/>
      <c r="AE599" s="44" t="n"/>
      <c r="AF599" s="44" t="n"/>
      <c r="AG599" s="44" t="n"/>
    </row>
    <row r="600" ht="15.75" customHeight="1" s="157">
      <c r="A600" s="44" t="n"/>
      <c r="B600" s="44" t="inlineStr">
        <is>
          <t>TN</t>
        </is>
      </c>
      <c r="C600" s="44" t="inlineStr">
        <is>
          <t>Generation</t>
        </is>
      </c>
      <c r="D600" s="44" t="inlineStr">
        <is>
          <t>Rooftop PV</t>
        </is>
      </c>
      <c r="E600" s="44">
        <f>LOOKUP(D600,$U$2:$V$15,$V$2:$V$15)</f>
        <v/>
      </c>
      <c r="F600" s="44" t="n">
        <v>112094.8646</v>
      </c>
      <c r="G600" s="44">
        <f>AVERAGE(F600,H600)</f>
        <v/>
      </c>
      <c r="H600" s="44" t="n">
        <v>122519.3625</v>
      </c>
      <c r="I600" s="44">
        <f>AVERAGE(H600,J600)</f>
        <v/>
      </c>
      <c r="J600" s="44" t="n">
        <v>130150.6743</v>
      </c>
      <c r="K600" s="44">
        <f>AVERAGE(J600,L600)</f>
        <v/>
      </c>
      <c r="L600" s="44" t="n">
        <v>138544.9831</v>
      </c>
      <c r="M600" s="44">
        <f>AVERAGE(L600,N600)</f>
        <v/>
      </c>
      <c r="N600" s="44" t="n">
        <v>150915.1906</v>
      </c>
      <c r="O600" s="44">
        <f>AVERAGE(N600,P600)</f>
        <v/>
      </c>
      <c r="P600" s="44" t="n">
        <v>167931.7687</v>
      </c>
      <c r="Q600" s="44">
        <f>AVERAGE(P600,R600)</f>
        <v/>
      </c>
      <c r="R600" s="44" t="n">
        <v>191651.7254</v>
      </c>
      <c r="S600" s="44" t="n"/>
      <c r="T600" s="44" t="n"/>
      <c r="U600" s="44" t="n"/>
      <c r="V600" s="44" t="n"/>
      <c r="W600" s="44" t="n"/>
      <c r="X600" s="44" t="n"/>
      <c r="Y600" s="44" t="n"/>
      <c r="Z600" s="44" t="n"/>
      <c r="AA600" s="44" t="n"/>
      <c r="AB600" s="44" t="n"/>
      <c r="AC600" s="44" t="n"/>
      <c r="AD600" s="44" t="n"/>
      <c r="AE600" s="44" t="n"/>
      <c r="AF600" s="44" t="n"/>
      <c r="AG600" s="44" t="n"/>
    </row>
    <row r="601" ht="15.75" customHeight="1" s="157">
      <c r="A601" s="44" t="n"/>
      <c r="B601" s="44" t="inlineStr">
        <is>
          <t>TN</t>
        </is>
      </c>
      <c r="C601" s="44" t="inlineStr">
        <is>
          <t>Generation</t>
        </is>
      </c>
      <c r="D601" s="44" t="inlineStr">
        <is>
          <t>Storage</t>
        </is>
      </c>
      <c r="E601" s="44">
        <f>LOOKUP(D601,$U$2:$V$15,$V$2:$V$15)</f>
        <v/>
      </c>
      <c r="F601" s="44" t="n">
        <v>0</v>
      </c>
      <c r="G601" s="44" t="n">
        <v>0</v>
      </c>
      <c r="H601" s="44" t="n">
        <v>0</v>
      </c>
      <c r="I601" s="44" t="n">
        <v>0</v>
      </c>
      <c r="J601" s="44" t="n">
        <v>0</v>
      </c>
      <c r="K601" s="44" t="n">
        <v>0</v>
      </c>
      <c r="L601" s="44" t="n">
        <v>0</v>
      </c>
      <c r="M601" s="44" t="n">
        <v>0</v>
      </c>
      <c r="N601" s="44" t="n">
        <v>0</v>
      </c>
      <c r="O601" s="44" t="n">
        <v>0</v>
      </c>
      <c r="P601" s="44" t="n">
        <v>0</v>
      </c>
      <c r="Q601" s="44" t="n">
        <v>0</v>
      </c>
      <c r="R601" s="44" t="n">
        <v>0</v>
      </c>
      <c r="S601" s="44" t="n"/>
      <c r="T601" s="44" t="n"/>
      <c r="U601" s="44" t="n"/>
      <c r="V601" s="44" t="n"/>
      <c r="W601" s="44" t="n"/>
      <c r="X601" s="44" t="n"/>
      <c r="Y601" s="44" t="n"/>
      <c r="Z601" s="44" t="n"/>
      <c r="AA601" s="44" t="n"/>
      <c r="AB601" s="44" t="n"/>
      <c r="AC601" s="44" t="n"/>
      <c r="AD601" s="44" t="n"/>
      <c r="AE601" s="44" t="n"/>
      <c r="AF601" s="44" t="n"/>
      <c r="AG601" s="44" t="n"/>
    </row>
    <row r="602" ht="15.75" customHeight="1" s="157">
      <c r="A602" s="44" t="n"/>
      <c r="B602" s="44" t="inlineStr">
        <is>
          <t>TN</t>
        </is>
      </c>
      <c r="C602" s="44" t="inlineStr">
        <is>
          <t>Generation</t>
        </is>
      </c>
      <c r="D602" s="44" t="inlineStr">
        <is>
          <t>Utility PV</t>
        </is>
      </c>
      <c r="E602" s="44">
        <f>LOOKUP(D602,$U$2:$V$15,$V$2:$V$15)</f>
        <v/>
      </c>
      <c r="F602" s="44" t="n">
        <v>317167.4692</v>
      </c>
      <c r="G602" s="44">
        <f>AVERAGE(F602,H602)</f>
        <v/>
      </c>
      <c r="H602" s="44" t="n">
        <v>317167.4692</v>
      </c>
      <c r="I602" s="44">
        <f>AVERAGE(H602,J602)</f>
        <v/>
      </c>
      <c r="J602" s="44" t="n">
        <v>317167.4692</v>
      </c>
      <c r="K602" s="44">
        <f>AVERAGE(J602,L602)</f>
        <v/>
      </c>
      <c r="L602" s="44" t="n">
        <v>314014.7677</v>
      </c>
      <c r="M602" s="44">
        <f>AVERAGE(L602,N602)</f>
        <v/>
      </c>
      <c r="N602" s="44" t="n">
        <v>310877.1296</v>
      </c>
      <c r="O602" s="44">
        <f>AVERAGE(N602,P602)</f>
        <v/>
      </c>
      <c r="P602" s="44" t="n">
        <v>307772.0967</v>
      </c>
      <c r="Q602" s="44">
        <f>AVERAGE(P602,R602)</f>
        <v/>
      </c>
      <c r="R602" s="44" t="n">
        <v>17507608.53</v>
      </c>
      <c r="S602" s="44" t="n"/>
      <c r="T602" s="44" t="n"/>
      <c r="U602" s="44" t="n"/>
      <c r="V602" s="44" t="n"/>
      <c r="W602" s="44" t="n"/>
      <c r="X602" s="44" t="n"/>
      <c r="Y602" s="44" t="n"/>
      <c r="Z602" s="44" t="n"/>
      <c r="AA602" s="44" t="n"/>
      <c r="AB602" s="44" t="n"/>
      <c r="AC602" s="44" t="n"/>
      <c r="AD602" s="44" t="n"/>
      <c r="AE602" s="44" t="n"/>
      <c r="AF602" s="44" t="n"/>
      <c r="AG602" s="44" t="n"/>
    </row>
    <row r="603" ht="15.75" customHeight="1" s="157">
      <c r="A603" s="44" t="n"/>
      <c r="B603" s="44" t="inlineStr">
        <is>
          <t>TX</t>
        </is>
      </c>
      <c r="C603" s="44" t="inlineStr">
        <is>
          <t>Generation</t>
        </is>
      </c>
      <c r="D603" s="44" t="inlineStr">
        <is>
          <t>Biopower</t>
        </is>
      </c>
      <c r="E603" s="44">
        <f>LOOKUP(D603,$U$2:$V$15,$V$2:$V$15)</f>
        <v/>
      </c>
      <c r="F603" s="44" t="n">
        <v>0</v>
      </c>
      <c r="G603" s="44">
        <f>AVERAGE(F603,H603)</f>
        <v/>
      </c>
      <c r="H603" s="44" t="n">
        <v>0</v>
      </c>
      <c r="I603" s="44">
        <f>AVERAGE(H603,J603)</f>
        <v/>
      </c>
      <c r="J603" s="44" t="n">
        <v>0</v>
      </c>
      <c r="K603" s="44">
        <f>AVERAGE(J603,L603)</f>
        <v/>
      </c>
      <c r="L603" s="44" t="n">
        <v>0</v>
      </c>
      <c r="M603" s="44">
        <f>AVERAGE(L603,N603)</f>
        <v/>
      </c>
      <c r="N603" s="44" t="n">
        <v>0</v>
      </c>
      <c r="O603" s="44">
        <f>AVERAGE(N603,P603)</f>
        <v/>
      </c>
      <c r="P603" s="44" t="n">
        <v>0</v>
      </c>
      <c r="Q603" s="44">
        <f>AVERAGE(P603,R603)</f>
        <v/>
      </c>
      <c r="R603" s="44" t="n">
        <v>0</v>
      </c>
      <c r="S603" s="44" t="n"/>
      <c r="T603" s="44" t="n"/>
      <c r="U603" s="44" t="n"/>
      <c r="V603" s="44" t="n"/>
      <c r="W603" s="44" t="n"/>
      <c r="X603" s="44" t="n"/>
      <c r="Y603" s="44" t="n"/>
      <c r="Z603" s="44" t="n"/>
      <c r="AA603" s="44" t="n"/>
      <c r="AB603" s="44" t="n"/>
      <c r="AC603" s="44" t="n"/>
      <c r="AD603" s="44" t="n"/>
      <c r="AE603" s="44" t="n"/>
      <c r="AF603" s="44" t="n"/>
      <c r="AG603" s="44" t="n"/>
    </row>
    <row r="604" ht="15.75" customHeight="1" s="157">
      <c r="A604" s="44" t="n"/>
      <c r="B604" s="44" t="inlineStr">
        <is>
          <t>TX</t>
        </is>
      </c>
      <c r="C604" s="44" t="inlineStr">
        <is>
          <t>Generation</t>
        </is>
      </c>
      <c r="D604" s="44" t="inlineStr">
        <is>
          <t>Coal</t>
        </is>
      </c>
      <c r="E604" s="44">
        <f>LOOKUP(D604,$U$2:$V$15,$V$2:$V$15)</f>
        <v/>
      </c>
      <c r="F604" s="44" t="n">
        <v>94341916.33</v>
      </c>
      <c r="G604" s="44">
        <f>AVERAGE(F604,H604)</f>
        <v/>
      </c>
      <c r="H604" s="44" t="n">
        <v>87537254.59999999</v>
      </c>
      <c r="I604" s="44">
        <f>AVERAGE(H604,J604)</f>
        <v/>
      </c>
      <c r="J604" s="44" t="n">
        <v>79430767.12</v>
      </c>
      <c r="K604" s="44">
        <f>AVERAGE(J604,L604)</f>
        <v/>
      </c>
      <c r="L604" s="44" t="n">
        <v>96514781.84</v>
      </c>
      <c r="M604" s="44">
        <f>AVERAGE(L604,N604)</f>
        <v/>
      </c>
      <c r="N604" s="44" t="n">
        <v>91649808.81999999</v>
      </c>
      <c r="O604" s="44">
        <f>AVERAGE(N604,P604)</f>
        <v/>
      </c>
      <c r="P604" s="44" t="n">
        <v>94721562.3</v>
      </c>
      <c r="Q604" s="44">
        <f>AVERAGE(P604,R604)</f>
        <v/>
      </c>
      <c r="R604" s="44" t="n">
        <v>93522096.34999999</v>
      </c>
      <c r="S604" s="44" t="n"/>
      <c r="T604" s="44" t="n"/>
      <c r="U604" s="44" t="n"/>
      <c r="V604" s="44" t="n"/>
      <c r="W604" s="44" t="n"/>
      <c r="X604" s="44" t="n"/>
      <c r="Y604" s="44" t="n"/>
      <c r="Z604" s="44" t="n"/>
      <c r="AA604" s="44" t="n"/>
      <c r="AB604" s="44" t="n"/>
      <c r="AC604" s="44" t="n"/>
      <c r="AD604" s="44" t="n"/>
      <c r="AE604" s="44" t="n"/>
      <c r="AF604" s="44" t="n"/>
      <c r="AG604" s="44" t="n"/>
    </row>
    <row r="605" ht="15.75" customHeight="1" s="157">
      <c r="A605" s="44" t="n"/>
      <c r="B605" s="44" t="inlineStr">
        <is>
          <t>TX</t>
        </is>
      </c>
      <c r="C605" s="44" t="inlineStr">
        <is>
          <t>Generation</t>
        </is>
      </c>
      <c r="D605" s="44" t="inlineStr">
        <is>
          <t>CSP</t>
        </is>
      </c>
      <c r="E605" s="44">
        <f>LOOKUP(D605,$U$2:$V$15,$V$2:$V$15)</f>
        <v/>
      </c>
      <c r="F605" s="44" t="n">
        <v>0</v>
      </c>
      <c r="G605" s="44">
        <f>AVERAGE(F605,H605)</f>
        <v/>
      </c>
      <c r="H605" s="44" t="n">
        <v>0</v>
      </c>
      <c r="I605" s="44">
        <f>AVERAGE(H605,J605)</f>
        <v/>
      </c>
      <c r="J605" s="44" t="n">
        <v>0</v>
      </c>
      <c r="K605" s="44">
        <f>AVERAGE(J605,L605)</f>
        <v/>
      </c>
      <c r="L605" s="44" t="n">
        <v>0</v>
      </c>
      <c r="M605" s="44">
        <f>AVERAGE(L605,N605)</f>
        <v/>
      </c>
      <c r="N605" s="44" t="n">
        <v>0</v>
      </c>
      <c r="O605" s="44">
        <f>AVERAGE(N605,P605)</f>
        <v/>
      </c>
      <c r="P605" s="44" t="n">
        <v>0</v>
      </c>
      <c r="Q605" s="44">
        <f>AVERAGE(P605,R605)</f>
        <v/>
      </c>
      <c r="R605" s="44" t="n">
        <v>0</v>
      </c>
      <c r="S605" s="44" t="n"/>
      <c r="T605" s="44" t="n"/>
      <c r="U605" s="44" t="n"/>
      <c r="V605" s="44" t="n"/>
      <c r="W605" s="44" t="n"/>
      <c r="X605" s="44" t="n"/>
      <c r="Y605" s="44" t="n"/>
      <c r="Z605" s="44" t="n"/>
      <c r="AA605" s="44" t="n"/>
      <c r="AB605" s="44" t="n"/>
      <c r="AC605" s="44" t="n"/>
      <c r="AD605" s="44" t="n"/>
      <c r="AE605" s="44" t="n"/>
      <c r="AF605" s="44" t="n"/>
      <c r="AG605" s="44" t="n"/>
    </row>
    <row r="606" ht="15.75" customHeight="1" s="157">
      <c r="A606" s="44" t="n"/>
      <c r="B606" s="44" t="inlineStr">
        <is>
          <t>TX</t>
        </is>
      </c>
      <c r="C606" s="44" t="inlineStr">
        <is>
          <t>Generation</t>
        </is>
      </c>
      <c r="D606" s="44" t="inlineStr">
        <is>
          <t>Geothermal</t>
        </is>
      </c>
      <c r="E606" s="44">
        <f>LOOKUP(D606,$U$2:$V$15,$V$2:$V$15)</f>
        <v/>
      </c>
      <c r="F606" s="44" t="n">
        <v>0</v>
      </c>
      <c r="G606" s="44">
        <f>AVERAGE(F606,H606)</f>
        <v/>
      </c>
      <c r="H606" s="44" t="n">
        <v>0</v>
      </c>
      <c r="I606" s="44">
        <f>AVERAGE(H606,J606)</f>
        <v/>
      </c>
      <c r="J606" s="44" t="n">
        <v>0</v>
      </c>
      <c r="K606" s="44">
        <f>AVERAGE(J606,L606)</f>
        <v/>
      </c>
      <c r="L606" s="44" t="n">
        <v>0</v>
      </c>
      <c r="M606" s="44">
        <f>AVERAGE(L606,N606)</f>
        <v/>
      </c>
      <c r="N606" s="44" t="n">
        <v>0</v>
      </c>
      <c r="O606" s="44">
        <f>AVERAGE(N606,P606)</f>
        <v/>
      </c>
      <c r="P606" s="44" t="n">
        <v>0</v>
      </c>
      <c r="Q606" s="44">
        <f>AVERAGE(P606,R606)</f>
        <v/>
      </c>
      <c r="R606" s="44" t="n">
        <v>0</v>
      </c>
      <c r="S606" s="44" t="n"/>
      <c r="T606" s="44" t="n"/>
      <c r="U606" s="44" t="n"/>
      <c r="V606" s="44" t="n"/>
      <c r="W606" s="44" t="n"/>
      <c r="X606" s="44" t="n"/>
      <c r="Y606" s="44" t="n"/>
      <c r="Z606" s="44" t="n"/>
      <c r="AA606" s="44" t="n"/>
      <c r="AB606" s="44" t="n"/>
      <c r="AC606" s="44" t="n"/>
      <c r="AD606" s="44" t="n"/>
      <c r="AE606" s="44" t="n"/>
      <c r="AF606" s="44" t="n"/>
      <c r="AG606" s="44" t="n"/>
    </row>
    <row r="607" ht="15.75" customHeight="1" s="157">
      <c r="A607" s="44" t="n"/>
      <c r="B607" s="44" t="inlineStr">
        <is>
          <t>TX</t>
        </is>
      </c>
      <c r="C607" s="44" t="inlineStr">
        <is>
          <t>Generation</t>
        </is>
      </c>
      <c r="D607" s="44" t="inlineStr">
        <is>
          <t>Hydro</t>
        </is>
      </c>
      <c r="E607" s="44">
        <f>LOOKUP(D607,$U$2:$V$15,$V$2:$V$15)</f>
        <v/>
      </c>
      <c r="F607" s="44" t="n">
        <v>822041.1448</v>
      </c>
      <c r="G607" s="44">
        <f>AVERAGE(F607,H607)</f>
        <v/>
      </c>
      <c r="H607" s="44" t="n">
        <v>822041.1448</v>
      </c>
      <c r="I607" s="44">
        <f>AVERAGE(H607,J607)</f>
        <v/>
      </c>
      <c r="J607" s="44" t="n">
        <v>820530.9342</v>
      </c>
      <c r="K607" s="44">
        <f>AVERAGE(J607,L607)</f>
        <v/>
      </c>
      <c r="L607" s="44" t="n">
        <v>820710.7986</v>
      </c>
      <c r="M607" s="44">
        <f>AVERAGE(L607,N607)</f>
        <v/>
      </c>
      <c r="N607" s="44" t="n">
        <v>820710.7986</v>
      </c>
      <c r="O607" s="44">
        <f>AVERAGE(N607,P607)</f>
        <v/>
      </c>
      <c r="P607" s="44" t="n">
        <v>820710.7986</v>
      </c>
      <c r="Q607" s="44">
        <f>AVERAGE(P607,R607)</f>
        <v/>
      </c>
      <c r="R607" s="44" t="n">
        <v>824000.9656999999</v>
      </c>
      <c r="S607" s="44" t="n"/>
      <c r="T607" s="44" t="n"/>
      <c r="U607" s="44" t="n"/>
      <c r="V607" s="44" t="n"/>
      <c r="W607" s="44" t="n"/>
      <c r="X607" s="44" t="n"/>
      <c r="Y607" s="44" t="n"/>
      <c r="Z607" s="44" t="n"/>
      <c r="AA607" s="44" t="n"/>
      <c r="AB607" s="44" t="n"/>
      <c r="AC607" s="44" t="n"/>
      <c r="AD607" s="44" t="n"/>
      <c r="AE607" s="44" t="n"/>
      <c r="AF607" s="44" t="n"/>
      <c r="AG607" s="44" t="n"/>
    </row>
    <row r="608" ht="15.75" customHeight="1" s="157">
      <c r="A608" s="44" t="n"/>
      <c r="B608" s="44" t="inlineStr">
        <is>
          <t>TX</t>
        </is>
      </c>
      <c r="C608" s="44" t="inlineStr">
        <is>
          <t>Generation</t>
        </is>
      </c>
      <c r="D608" s="44" t="inlineStr">
        <is>
          <t>Imports</t>
        </is>
      </c>
      <c r="E608" s="44">
        <f>LOOKUP(D608,$U$2:$V$15,$V$2:$V$15)</f>
        <v/>
      </c>
      <c r="F608" s="44" t="n">
        <v>0</v>
      </c>
      <c r="G608" s="44">
        <f>AVERAGE(F608,H608)</f>
        <v/>
      </c>
      <c r="H608" s="44" t="n">
        <v>0</v>
      </c>
      <c r="I608" s="44">
        <f>AVERAGE(H608,J608)</f>
        <v/>
      </c>
      <c r="J608" s="44" t="n">
        <v>0</v>
      </c>
      <c r="K608" s="44">
        <f>AVERAGE(J608,L608)</f>
        <v/>
      </c>
      <c r="L608" s="44" t="n">
        <v>0</v>
      </c>
      <c r="M608" s="44">
        <f>AVERAGE(L608,N608)</f>
        <v/>
      </c>
      <c r="N608" s="44" t="n">
        <v>0</v>
      </c>
      <c r="O608" s="44">
        <f>AVERAGE(N608,P608)</f>
        <v/>
      </c>
      <c r="P608" s="44" t="n">
        <v>0</v>
      </c>
      <c r="Q608" s="44">
        <f>AVERAGE(P608,R608)</f>
        <v/>
      </c>
      <c r="R608" s="44" t="n">
        <v>0</v>
      </c>
      <c r="S608" s="44" t="n"/>
      <c r="T608" s="44" t="n"/>
      <c r="U608" s="44" t="n"/>
      <c r="V608" s="44" t="n"/>
      <c r="W608" s="44" t="n"/>
      <c r="X608" s="44" t="n"/>
      <c r="Y608" s="44" t="n"/>
      <c r="Z608" s="44" t="n"/>
      <c r="AA608" s="44" t="n"/>
      <c r="AB608" s="44" t="n"/>
      <c r="AC608" s="44" t="n"/>
      <c r="AD608" s="44" t="n"/>
      <c r="AE608" s="44" t="n"/>
      <c r="AF608" s="44" t="n"/>
      <c r="AG608" s="44" t="n"/>
    </row>
    <row r="609" ht="15.75" customHeight="1" s="157">
      <c r="A609" s="44" t="n"/>
      <c r="B609" s="44" t="inlineStr">
        <is>
          <t>TX</t>
        </is>
      </c>
      <c r="C609" s="44" t="inlineStr">
        <is>
          <t>Generation</t>
        </is>
      </c>
      <c r="D609" s="44" t="inlineStr">
        <is>
          <t>Land-based Wind</t>
        </is>
      </c>
      <c r="E609" s="44">
        <f>LOOKUP(D609,$U$2:$V$15,$V$2:$V$15)</f>
        <v/>
      </c>
      <c r="F609" s="44" t="n">
        <v>77552985.66</v>
      </c>
      <c r="G609" s="44">
        <f>AVERAGE(F609,H609)</f>
        <v/>
      </c>
      <c r="H609" s="44" t="n">
        <v>94914458.20999999</v>
      </c>
      <c r="I609" s="44">
        <f>AVERAGE(H609,J609)</f>
        <v/>
      </c>
      <c r="J609" s="44" t="n">
        <v>102649286.7</v>
      </c>
      <c r="K609" s="44">
        <f>AVERAGE(J609,L609)</f>
        <v/>
      </c>
      <c r="L609" s="44" t="n">
        <v>102582114.5</v>
      </c>
      <c r="M609" s="44">
        <f>AVERAGE(L609,N609)</f>
        <v/>
      </c>
      <c r="N609" s="44" t="n">
        <v>102548969.7</v>
      </c>
      <c r="O609" s="44">
        <f>AVERAGE(N609,P609)</f>
        <v/>
      </c>
      <c r="P609" s="44" t="n">
        <v>104460019</v>
      </c>
      <c r="Q609" s="44">
        <f>AVERAGE(P609,R609)</f>
        <v/>
      </c>
      <c r="R609" s="44" t="n">
        <v>127304482.7</v>
      </c>
      <c r="S609" s="44" t="n"/>
      <c r="T609" s="44" t="n"/>
      <c r="U609" s="44" t="n"/>
      <c r="V609" s="44" t="n"/>
      <c r="W609" s="44" t="n"/>
      <c r="X609" s="44" t="n"/>
      <c r="Y609" s="44" t="n"/>
      <c r="Z609" s="44" t="n"/>
      <c r="AA609" s="44" t="n"/>
      <c r="AB609" s="44" t="n"/>
      <c r="AC609" s="44" t="n"/>
      <c r="AD609" s="44" t="n"/>
      <c r="AE609" s="44" t="n"/>
      <c r="AF609" s="44" t="n"/>
      <c r="AG609" s="44" t="n"/>
    </row>
    <row r="610" ht="15.75" customHeight="1" s="157">
      <c r="A610" s="44" t="n"/>
      <c r="B610" s="44" t="inlineStr">
        <is>
          <t>TX</t>
        </is>
      </c>
      <c r="C610" s="44" t="inlineStr">
        <is>
          <t>Generation</t>
        </is>
      </c>
      <c r="D610" s="44" t="inlineStr">
        <is>
          <t>NG-CC</t>
        </is>
      </c>
      <c r="E610" s="44">
        <f>LOOKUP(D610,$U$2:$V$15,$V$2:$V$15)</f>
        <v/>
      </c>
      <c r="F610" s="44" t="n">
        <v>201874781.7</v>
      </c>
      <c r="G610" s="44">
        <f>AVERAGE(F610,H610)</f>
        <v/>
      </c>
      <c r="H610" s="44" t="n">
        <v>204652811.1</v>
      </c>
      <c r="I610" s="44">
        <f>AVERAGE(H610,J610)</f>
        <v/>
      </c>
      <c r="J610" s="44" t="n">
        <v>223830423.3</v>
      </c>
      <c r="K610" s="44">
        <f>AVERAGE(J610,L610)</f>
        <v/>
      </c>
      <c r="L610" s="44" t="n">
        <v>213242061.5</v>
      </c>
      <c r="M610" s="44">
        <f>AVERAGE(L610,N610)</f>
        <v/>
      </c>
      <c r="N610" s="44" t="n">
        <v>222059423.6</v>
      </c>
      <c r="O610" s="44">
        <f>AVERAGE(N610,P610)</f>
        <v/>
      </c>
      <c r="P610" s="44" t="n">
        <v>219539624.8</v>
      </c>
      <c r="Q610" s="44">
        <f>AVERAGE(P610,R610)</f>
        <v/>
      </c>
      <c r="R610" s="44" t="n">
        <v>201900461</v>
      </c>
      <c r="S610" s="44" t="n"/>
      <c r="T610" s="44" t="n"/>
      <c r="U610" s="44" t="n"/>
      <c r="V610" s="44" t="n"/>
      <c r="W610" s="44" t="n"/>
      <c r="X610" s="44" t="n"/>
      <c r="Y610" s="44" t="n"/>
      <c r="Z610" s="44" t="n"/>
      <c r="AA610" s="44" t="n"/>
      <c r="AB610" s="44" t="n"/>
      <c r="AC610" s="44" t="n"/>
      <c r="AD610" s="44" t="n"/>
      <c r="AE610" s="44" t="n"/>
      <c r="AF610" s="44" t="n"/>
      <c r="AG610" s="44" t="n"/>
    </row>
    <row r="611" ht="15.75" customHeight="1" s="157">
      <c r="A611" s="44" t="n"/>
      <c r="B611" s="44" t="inlineStr">
        <is>
          <t>TX</t>
        </is>
      </c>
      <c r="C611" s="44" t="inlineStr">
        <is>
          <t>Generation</t>
        </is>
      </c>
      <c r="D611" s="44" t="inlineStr">
        <is>
          <t>NG-CT</t>
        </is>
      </c>
      <c r="E611" s="44">
        <f>LOOKUP(D611,$U$2:$V$15,$V$2:$V$15)</f>
        <v/>
      </c>
      <c r="F611" s="44" t="n">
        <v>3174651.176</v>
      </c>
      <c r="G611" s="44">
        <f>AVERAGE(F611,H611)</f>
        <v/>
      </c>
      <c r="H611" s="44" t="n">
        <v>4016819.993</v>
      </c>
      <c r="I611" s="44">
        <f>AVERAGE(H611,J611)</f>
        <v/>
      </c>
      <c r="J611" s="44" t="n">
        <v>2976977.943</v>
      </c>
      <c r="K611" s="44">
        <f>AVERAGE(J611,L611)</f>
        <v/>
      </c>
      <c r="L611" s="44" t="n">
        <v>2417782.641</v>
      </c>
      <c r="M611" s="44">
        <f>AVERAGE(L611,N611)</f>
        <v/>
      </c>
      <c r="N611" s="44" t="n">
        <v>1968301.332</v>
      </c>
      <c r="O611" s="44">
        <f>AVERAGE(N611,P611)</f>
        <v/>
      </c>
      <c r="P611" s="44" t="n">
        <v>1743034.916</v>
      </c>
      <c r="Q611" s="44">
        <f>AVERAGE(P611,R611)</f>
        <v/>
      </c>
      <c r="R611" s="44" t="n">
        <v>1481718.609</v>
      </c>
      <c r="S611" s="44" t="n"/>
      <c r="T611" s="44" t="n"/>
      <c r="U611" s="44" t="n"/>
      <c r="V611" s="44" t="n"/>
      <c r="W611" s="44" t="n"/>
      <c r="X611" s="44" t="n"/>
      <c r="Y611" s="44" t="n"/>
      <c r="Z611" s="44" t="n"/>
      <c r="AA611" s="44" t="n"/>
      <c r="AB611" s="44" t="n"/>
      <c r="AC611" s="44" t="n"/>
      <c r="AD611" s="44" t="n"/>
      <c r="AE611" s="44" t="n"/>
      <c r="AF611" s="44" t="n"/>
      <c r="AG611" s="44" t="n"/>
    </row>
    <row r="612" ht="15.75" customHeight="1" s="157">
      <c r="A612" s="44" t="n"/>
      <c r="B612" s="44" t="inlineStr">
        <is>
          <t>TX</t>
        </is>
      </c>
      <c r="C612" s="44" t="inlineStr">
        <is>
          <t>Generation</t>
        </is>
      </c>
      <c r="D612" s="44" t="inlineStr">
        <is>
          <t>Nuclear</t>
        </is>
      </c>
      <c r="E612" s="44">
        <f>LOOKUP(D612,$U$2:$V$15,$V$2:$V$15)</f>
        <v/>
      </c>
      <c r="F612" s="44" t="n">
        <v>39209276.16</v>
      </c>
      <c r="G612" s="44">
        <f>AVERAGE(F612,H612)</f>
        <v/>
      </c>
      <c r="H612" s="44" t="n">
        <v>39209276.16</v>
      </c>
      <c r="I612" s="44">
        <f>AVERAGE(H612,J612)</f>
        <v/>
      </c>
      <c r="J612" s="44" t="n">
        <v>39209276.16</v>
      </c>
      <c r="K612" s="44">
        <f>AVERAGE(J612,L612)</f>
        <v/>
      </c>
      <c r="L612" s="44" t="n">
        <v>39209276.16</v>
      </c>
      <c r="M612" s="44">
        <f>AVERAGE(L612,N612)</f>
        <v/>
      </c>
      <c r="N612" s="44" t="n">
        <v>39209276.16</v>
      </c>
      <c r="O612" s="44">
        <f>AVERAGE(N612,P612)</f>
        <v/>
      </c>
      <c r="P612" s="44" t="n">
        <v>39209276.16</v>
      </c>
      <c r="Q612" s="44">
        <f>AVERAGE(P612,R612)</f>
        <v/>
      </c>
      <c r="R612" s="44" t="n">
        <v>39209276.16</v>
      </c>
      <c r="S612" s="44" t="n"/>
      <c r="T612" s="44" t="n"/>
      <c r="U612" s="44" t="n"/>
      <c r="V612" s="44" t="n"/>
      <c r="W612" s="44" t="n"/>
      <c r="X612" s="44" t="n"/>
      <c r="Y612" s="44" t="n"/>
      <c r="Z612" s="44" t="n"/>
      <c r="AA612" s="44" t="n"/>
      <c r="AB612" s="44" t="n"/>
      <c r="AC612" s="44" t="n"/>
      <c r="AD612" s="44" t="n"/>
      <c r="AE612" s="44" t="n"/>
      <c r="AF612" s="44" t="n"/>
      <c r="AG612" s="44" t="n"/>
    </row>
    <row r="613" ht="15.75" customHeight="1" s="157">
      <c r="A613" s="44" t="n"/>
      <c r="B613" s="44" t="inlineStr">
        <is>
          <t>TX</t>
        </is>
      </c>
      <c r="C613" s="44" t="inlineStr">
        <is>
          <t>Generation</t>
        </is>
      </c>
      <c r="D613" s="44" t="inlineStr">
        <is>
          <t>Offshore Wind</t>
        </is>
      </c>
      <c r="E613" s="44">
        <f>LOOKUP(D613,$U$2:$V$15,$V$2:$V$15)</f>
        <v/>
      </c>
      <c r="F613" s="44" t="n">
        <v>0</v>
      </c>
      <c r="G613" s="44">
        <f>AVERAGE(F613,H613)</f>
        <v/>
      </c>
      <c r="H613" s="44" t="n">
        <v>0</v>
      </c>
      <c r="I613" s="44">
        <f>AVERAGE(H613,J613)</f>
        <v/>
      </c>
      <c r="J613" s="44" t="n">
        <v>0</v>
      </c>
      <c r="K613" s="44">
        <f>AVERAGE(J613,L613)</f>
        <v/>
      </c>
      <c r="L613" s="44" t="n">
        <v>0</v>
      </c>
      <c r="M613" s="44">
        <f>AVERAGE(L613,N613)</f>
        <v/>
      </c>
      <c r="N613" s="44" t="n">
        <v>0</v>
      </c>
      <c r="O613" s="44">
        <f>AVERAGE(N613,P613)</f>
        <v/>
      </c>
      <c r="P613" s="44" t="n">
        <v>0</v>
      </c>
      <c r="Q613" s="44">
        <f>AVERAGE(P613,R613)</f>
        <v/>
      </c>
      <c r="R613" s="44" t="n">
        <v>0</v>
      </c>
      <c r="S613" s="44" t="n"/>
      <c r="T613" s="44" t="n"/>
      <c r="U613" s="44" t="n"/>
      <c r="V613" s="44" t="n"/>
      <c r="W613" s="44" t="n"/>
      <c r="X613" s="44" t="n"/>
      <c r="Y613" s="44" t="n"/>
      <c r="Z613" s="44" t="n"/>
      <c r="AA613" s="44" t="n"/>
      <c r="AB613" s="44" t="n"/>
      <c r="AC613" s="44" t="n"/>
      <c r="AD613" s="44" t="n"/>
      <c r="AE613" s="44" t="n"/>
      <c r="AF613" s="44" t="n"/>
      <c r="AG613" s="44" t="n"/>
    </row>
    <row r="614" ht="15.75" customHeight="1" s="157">
      <c r="A614" s="44" t="n"/>
      <c r="B614" s="44" t="inlineStr">
        <is>
          <t>TX</t>
        </is>
      </c>
      <c r="C614" s="44" t="inlineStr">
        <is>
          <t>Generation</t>
        </is>
      </c>
      <c r="D614" s="44" t="inlineStr">
        <is>
          <t>Oil-Gas-Steam</t>
        </is>
      </c>
      <c r="E614" s="44">
        <f>LOOKUP(D614,$U$2:$V$15,$V$2:$V$15)</f>
        <v/>
      </c>
      <c r="F614" s="44" t="n">
        <v>5374498.584</v>
      </c>
      <c r="G614" s="44">
        <f>AVERAGE(F614,H614)</f>
        <v/>
      </c>
      <c r="H614" s="44" t="n">
        <v>2061605.015</v>
      </c>
      <c r="I614" s="44">
        <f>AVERAGE(H614,J614)</f>
        <v/>
      </c>
      <c r="J614" s="44" t="n">
        <v>899404.5988</v>
      </c>
      <c r="K614" s="44">
        <f>AVERAGE(J614,L614)</f>
        <v/>
      </c>
      <c r="L614" s="44" t="n">
        <v>626581.0318999999</v>
      </c>
      <c r="M614" s="44">
        <f>AVERAGE(L614,N614)</f>
        <v/>
      </c>
      <c r="N614" s="44" t="n">
        <v>391225.3818</v>
      </c>
      <c r="O614" s="44">
        <f>AVERAGE(N614,P614)</f>
        <v/>
      </c>
      <c r="P614" s="44" t="n">
        <v>373419.7671</v>
      </c>
      <c r="Q614" s="44">
        <f>AVERAGE(P614,R614)</f>
        <v/>
      </c>
      <c r="R614" s="44" t="n">
        <v>352877.9414</v>
      </c>
      <c r="S614" s="44" t="n"/>
      <c r="T614" s="44" t="n"/>
      <c r="U614" s="44" t="n"/>
      <c r="V614" s="44" t="n"/>
      <c r="W614" s="44" t="n"/>
      <c r="X614" s="44" t="n"/>
      <c r="Y614" s="44" t="n"/>
      <c r="Z614" s="44" t="n"/>
      <c r="AA614" s="44" t="n"/>
      <c r="AB614" s="44" t="n"/>
      <c r="AC614" s="44" t="n"/>
      <c r="AD614" s="44" t="n"/>
      <c r="AE614" s="44" t="n"/>
      <c r="AF614" s="44" t="n"/>
      <c r="AG614" s="44" t="n"/>
    </row>
    <row r="615" ht="15.75" customHeight="1" s="157">
      <c r="A615" s="44" t="n"/>
      <c r="B615" s="44" t="inlineStr">
        <is>
          <t>TX</t>
        </is>
      </c>
      <c r="C615" s="44" t="inlineStr">
        <is>
          <t>Generation</t>
        </is>
      </c>
      <c r="D615" s="44" t="inlineStr">
        <is>
          <t>Rooftop PV</t>
        </is>
      </c>
      <c r="E615" s="44">
        <f>LOOKUP(D615,$U$2:$V$15,$V$2:$V$15)</f>
        <v/>
      </c>
      <c r="F615" s="44" t="n">
        <v>704638.419</v>
      </c>
      <c r="G615" s="44">
        <f>AVERAGE(F615,H615)</f>
        <v/>
      </c>
      <c r="H615" s="44" t="n">
        <v>820874.5739</v>
      </c>
      <c r="I615" s="44">
        <f>AVERAGE(H615,J615)</f>
        <v/>
      </c>
      <c r="J615" s="44" t="n">
        <v>960076.0966</v>
      </c>
      <c r="K615" s="44">
        <f>AVERAGE(J615,L615)</f>
        <v/>
      </c>
      <c r="L615" s="44" t="n">
        <v>1128220.28</v>
      </c>
      <c r="M615" s="44">
        <f>AVERAGE(L615,N615)</f>
        <v/>
      </c>
      <c r="N615" s="44" t="n">
        <v>1368126.162</v>
      </c>
      <c r="O615" s="44">
        <f>AVERAGE(N615,P615)</f>
        <v/>
      </c>
      <c r="P615" s="44" t="n">
        <v>1687461.211</v>
      </c>
      <c r="Q615" s="44">
        <f>AVERAGE(P615,R615)</f>
        <v/>
      </c>
      <c r="R615" s="44" t="n">
        <v>2087125.376</v>
      </c>
      <c r="S615" s="44" t="n"/>
      <c r="T615" s="44" t="n"/>
      <c r="U615" s="44" t="n"/>
      <c r="V615" s="44" t="n"/>
      <c r="W615" s="44" t="n"/>
      <c r="X615" s="44" t="n"/>
      <c r="Y615" s="44" t="n"/>
      <c r="Z615" s="44" t="n"/>
      <c r="AA615" s="44" t="n"/>
      <c r="AB615" s="44" t="n"/>
      <c r="AC615" s="44" t="n"/>
      <c r="AD615" s="44" t="n"/>
      <c r="AE615" s="44" t="n"/>
      <c r="AF615" s="44" t="n"/>
      <c r="AG615" s="44" t="n"/>
    </row>
    <row r="616" ht="15.75" customHeight="1" s="157">
      <c r="A616" s="44" t="n"/>
      <c r="B616" s="44" t="inlineStr">
        <is>
          <t>TX</t>
        </is>
      </c>
      <c r="C616" s="44" t="inlineStr">
        <is>
          <t>Generation</t>
        </is>
      </c>
      <c r="D616" s="44" t="inlineStr">
        <is>
          <t>Storage</t>
        </is>
      </c>
      <c r="E616" s="44">
        <f>LOOKUP(D616,$U$2:$V$15,$V$2:$V$15)</f>
        <v/>
      </c>
      <c r="F616" s="44" t="n">
        <v>0</v>
      </c>
      <c r="G616" s="44" t="n">
        <v>0</v>
      </c>
      <c r="H616" s="44" t="n">
        <v>0</v>
      </c>
      <c r="I616" s="44" t="n">
        <v>0</v>
      </c>
      <c r="J616" s="44" t="n">
        <v>0</v>
      </c>
      <c r="K616" s="44" t="n">
        <v>0</v>
      </c>
      <c r="L616" s="44" t="n">
        <v>0</v>
      </c>
      <c r="M616" s="44" t="n">
        <v>0</v>
      </c>
      <c r="N616" s="44" t="n">
        <v>0</v>
      </c>
      <c r="O616" s="44" t="n">
        <v>0</v>
      </c>
      <c r="P616" s="44" t="n">
        <v>0</v>
      </c>
      <c r="Q616" s="44" t="n">
        <v>0</v>
      </c>
      <c r="R616" s="44" t="n">
        <v>0</v>
      </c>
      <c r="S616" s="44" t="n"/>
      <c r="T616" s="44" t="n"/>
      <c r="U616" s="44" t="n"/>
      <c r="V616" s="44" t="n"/>
      <c r="W616" s="44" t="n"/>
      <c r="X616" s="44" t="n"/>
      <c r="Y616" s="44" t="n"/>
      <c r="Z616" s="44" t="n"/>
      <c r="AA616" s="44" t="n"/>
      <c r="AB616" s="44" t="n"/>
      <c r="AC616" s="44" t="n"/>
      <c r="AD616" s="44" t="n"/>
      <c r="AE616" s="44" t="n"/>
      <c r="AF616" s="44" t="n"/>
      <c r="AG616" s="44" t="n"/>
    </row>
    <row r="617" ht="15.75" customHeight="1" s="157">
      <c r="A617" s="44" t="n"/>
      <c r="B617" s="44" t="inlineStr">
        <is>
          <t>TX</t>
        </is>
      </c>
      <c r="C617" s="44" t="inlineStr">
        <is>
          <t>Generation</t>
        </is>
      </c>
      <c r="D617" s="44" t="inlineStr">
        <is>
          <t>Utility PV</t>
        </is>
      </c>
      <c r="E617" s="44">
        <f>LOOKUP(D617,$U$2:$V$15,$V$2:$V$15)</f>
        <v/>
      </c>
      <c r="F617" s="44" t="n">
        <v>5182014.01</v>
      </c>
      <c r="G617" s="44">
        <f>AVERAGE(F617,H617)</f>
        <v/>
      </c>
      <c r="H617" s="44" t="n">
        <v>8931734.209000001</v>
      </c>
      <c r="I617" s="44">
        <f>AVERAGE(H617,J617)</f>
        <v/>
      </c>
      <c r="J617" s="44" t="n">
        <v>8931681.262</v>
      </c>
      <c r="K617" s="44">
        <f>AVERAGE(J617,L617)</f>
        <v/>
      </c>
      <c r="L617" s="44" t="n">
        <v>8842673.745999999</v>
      </c>
      <c r="M617" s="44">
        <f>AVERAGE(L617,N617)</f>
        <v/>
      </c>
      <c r="N617" s="44" t="n">
        <v>9505639.391000001</v>
      </c>
      <c r="O617" s="44">
        <f>AVERAGE(N617,P617)</f>
        <v/>
      </c>
      <c r="P617" s="44" t="n">
        <v>14783217.26</v>
      </c>
      <c r="Q617" s="44">
        <f>AVERAGE(P617,R617)</f>
        <v/>
      </c>
      <c r="R617" s="44" t="n">
        <v>21593493.52</v>
      </c>
      <c r="S617" s="44" t="n"/>
      <c r="T617" s="44" t="n"/>
      <c r="U617" s="44" t="n"/>
      <c r="V617" s="44" t="n"/>
      <c r="W617" s="44" t="n"/>
      <c r="X617" s="44" t="n"/>
      <c r="Y617" s="44" t="n"/>
      <c r="Z617" s="44" t="n"/>
      <c r="AA617" s="44" t="n"/>
      <c r="AB617" s="44" t="n"/>
      <c r="AC617" s="44" t="n"/>
      <c r="AD617" s="44" t="n"/>
      <c r="AE617" s="44" t="n"/>
      <c r="AF617" s="44" t="n"/>
      <c r="AG617" s="44" t="n"/>
    </row>
    <row r="618" ht="15.75" customHeight="1" s="157">
      <c r="A618" s="44" t="n"/>
      <c r="B618" s="44" t="inlineStr">
        <is>
          <t>UT</t>
        </is>
      </c>
      <c r="C618" s="44" t="inlineStr">
        <is>
          <t>Generation</t>
        </is>
      </c>
      <c r="D618" s="44" t="inlineStr">
        <is>
          <t>Biopower</t>
        </is>
      </c>
      <c r="E618" s="44">
        <f>LOOKUP(D618,$U$2:$V$15,$V$2:$V$15)</f>
        <v/>
      </c>
      <c r="F618" s="44" t="n">
        <v>0</v>
      </c>
      <c r="G618" s="44">
        <f>AVERAGE(F618,H618)</f>
        <v/>
      </c>
      <c r="H618" s="44" t="n">
        <v>8105.10375</v>
      </c>
      <c r="I618" s="44">
        <f>AVERAGE(H618,J618)</f>
        <v/>
      </c>
      <c r="J618" s="44" t="n">
        <v>22096.62</v>
      </c>
      <c r="K618" s="44">
        <f>AVERAGE(J618,L618)</f>
        <v/>
      </c>
      <c r="L618" s="44" t="n">
        <v>22096.62</v>
      </c>
      <c r="M618" s="44">
        <f>AVERAGE(L618,N618)</f>
        <v/>
      </c>
      <c r="N618" s="44" t="n">
        <v>22096.62</v>
      </c>
      <c r="O618" s="44">
        <f>AVERAGE(N618,P618)</f>
        <v/>
      </c>
      <c r="P618" s="44" t="n">
        <v>22096.62</v>
      </c>
      <c r="Q618" s="44">
        <f>AVERAGE(P618,R618)</f>
        <v/>
      </c>
      <c r="R618" s="44" t="n">
        <v>22096.62</v>
      </c>
      <c r="S618" s="44" t="n"/>
      <c r="T618" s="44" t="n"/>
      <c r="U618" s="44" t="n"/>
      <c r="V618" s="44" t="n"/>
      <c r="W618" s="44" t="n"/>
      <c r="X618" s="44" t="n"/>
      <c r="Y618" s="44" t="n"/>
      <c r="Z618" s="44" t="n"/>
      <c r="AA618" s="44" t="n"/>
      <c r="AB618" s="44" t="n"/>
      <c r="AC618" s="44" t="n"/>
      <c r="AD618" s="44" t="n"/>
      <c r="AE618" s="44" t="n"/>
      <c r="AF618" s="44" t="n"/>
      <c r="AG618" s="44" t="n"/>
    </row>
    <row r="619" ht="15.75" customHeight="1" s="157">
      <c r="A619" s="44" t="n"/>
      <c r="B619" s="44" t="inlineStr">
        <is>
          <t>UT</t>
        </is>
      </c>
      <c r="C619" s="44" t="inlineStr">
        <is>
          <t>Generation</t>
        </is>
      </c>
      <c r="D619" s="44" t="inlineStr">
        <is>
          <t>Coal</t>
        </is>
      </c>
      <c r="E619" s="44">
        <f>LOOKUP(D619,$U$2:$V$15,$V$2:$V$15)</f>
        <v/>
      </c>
      <c r="F619" s="44" t="n">
        <v>33791705.67</v>
      </c>
      <c r="G619" s="44">
        <f>AVERAGE(F619,H619)</f>
        <v/>
      </c>
      <c r="H619" s="44" t="n">
        <v>33806360.32</v>
      </c>
      <c r="I619" s="44">
        <f>AVERAGE(H619,J619)</f>
        <v/>
      </c>
      <c r="J619" s="44" t="n">
        <v>33934122.89</v>
      </c>
      <c r="K619" s="44">
        <f>AVERAGE(J619,L619)</f>
        <v/>
      </c>
      <c r="L619" s="44" t="n">
        <v>20594658.41</v>
      </c>
      <c r="M619" s="44">
        <f>AVERAGE(L619,N619)</f>
        <v/>
      </c>
      <c r="N619" s="44" t="n">
        <v>20594658.41</v>
      </c>
      <c r="O619" s="44">
        <f>AVERAGE(N619,P619)</f>
        <v/>
      </c>
      <c r="P619" s="44" t="n">
        <v>20594658.41</v>
      </c>
      <c r="Q619" s="44">
        <f>AVERAGE(P619,R619)</f>
        <v/>
      </c>
      <c r="R619" s="44" t="n">
        <v>20594658.41</v>
      </c>
      <c r="S619" s="44" t="n"/>
      <c r="T619" s="44" t="n"/>
      <c r="U619" s="44" t="n"/>
      <c r="V619" s="44" t="n"/>
      <c r="W619" s="44" t="n"/>
      <c r="X619" s="44" t="n"/>
      <c r="Y619" s="44" t="n"/>
      <c r="Z619" s="44" t="n"/>
      <c r="AA619" s="44" t="n"/>
      <c r="AB619" s="44" t="n"/>
      <c r="AC619" s="44" t="n"/>
      <c r="AD619" s="44" t="n"/>
      <c r="AE619" s="44" t="n"/>
      <c r="AF619" s="44" t="n"/>
      <c r="AG619" s="44" t="n"/>
    </row>
    <row r="620" ht="15.75" customHeight="1" s="157">
      <c r="A620" s="44" t="n"/>
      <c r="B620" s="44" t="inlineStr">
        <is>
          <t>UT</t>
        </is>
      </c>
      <c r="C620" s="44" t="inlineStr">
        <is>
          <t>Generation</t>
        </is>
      </c>
      <c r="D620" s="44" t="inlineStr">
        <is>
          <t>CSP</t>
        </is>
      </c>
      <c r="E620" s="44">
        <f>LOOKUP(D620,$U$2:$V$15,$V$2:$V$15)</f>
        <v/>
      </c>
      <c r="F620" s="44" t="n">
        <v>0</v>
      </c>
      <c r="G620" s="44">
        <f>AVERAGE(F620,H620)</f>
        <v/>
      </c>
      <c r="H620" s="44" t="n">
        <v>0</v>
      </c>
      <c r="I620" s="44">
        <f>AVERAGE(H620,J620)</f>
        <v/>
      </c>
      <c r="J620" s="44" t="n">
        <v>0</v>
      </c>
      <c r="K620" s="44">
        <f>AVERAGE(J620,L620)</f>
        <v/>
      </c>
      <c r="L620" s="44" t="n">
        <v>0</v>
      </c>
      <c r="M620" s="44">
        <f>AVERAGE(L620,N620)</f>
        <v/>
      </c>
      <c r="N620" s="44" t="n">
        <v>0</v>
      </c>
      <c r="O620" s="44">
        <f>AVERAGE(N620,P620)</f>
        <v/>
      </c>
      <c r="P620" s="44" t="n">
        <v>0</v>
      </c>
      <c r="Q620" s="44">
        <f>AVERAGE(P620,R620)</f>
        <v/>
      </c>
      <c r="R620" s="44" t="n">
        <v>0</v>
      </c>
      <c r="S620" s="44" t="n"/>
      <c r="T620" s="44" t="n"/>
      <c r="U620" s="44" t="n"/>
      <c r="V620" s="44" t="n"/>
      <c r="W620" s="44" t="n"/>
      <c r="X620" s="44" t="n"/>
      <c r="Y620" s="44" t="n"/>
      <c r="Z620" s="44" t="n"/>
      <c r="AA620" s="44" t="n"/>
      <c r="AB620" s="44" t="n"/>
      <c r="AC620" s="44" t="n"/>
      <c r="AD620" s="44" t="n"/>
      <c r="AE620" s="44" t="n"/>
      <c r="AF620" s="44" t="n"/>
      <c r="AG620" s="44" t="n"/>
    </row>
    <row r="621" ht="15.75" customHeight="1" s="157">
      <c r="A621" s="44" t="n"/>
      <c r="B621" s="44" t="inlineStr">
        <is>
          <t>UT</t>
        </is>
      </c>
      <c r="C621" s="44" t="inlineStr">
        <is>
          <t>Generation</t>
        </is>
      </c>
      <c r="D621" s="44" t="inlineStr">
        <is>
          <t>Geothermal</t>
        </is>
      </c>
      <c r="E621" s="44">
        <f>LOOKUP(D621,$U$2:$V$15,$V$2:$V$15)</f>
        <v/>
      </c>
      <c r="F621" s="44" t="n">
        <v>275940</v>
      </c>
      <c r="G621" s="44">
        <f>AVERAGE(F621,H621)</f>
        <v/>
      </c>
      <c r="H621" s="44" t="n">
        <v>275940</v>
      </c>
      <c r="I621" s="44">
        <f>AVERAGE(H621,J621)</f>
        <v/>
      </c>
      <c r="J621" s="44" t="n">
        <v>275940</v>
      </c>
      <c r="K621" s="44">
        <f>AVERAGE(J621,L621)</f>
        <v/>
      </c>
      <c r="L621" s="44" t="n">
        <v>275940</v>
      </c>
      <c r="M621" s="44">
        <f>AVERAGE(L621,N621)</f>
        <v/>
      </c>
      <c r="N621" s="44" t="n">
        <v>275940</v>
      </c>
      <c r="O621" s="44">
        <f>AVERAGE(N621,P621)</f>
        <v/>
      </c>
      <c r="P621" s="44" t="n">
        <v>275940</v>
      </c>
      <c r="Q621" s="44">
        <f>AVERAGE(P621,R621)</f>
        <v/>
      </c>
      <c r="R621" s="44" t="n">
        <v>275940</v>
      </c>
      <c r="S621" s="44" t="n"/>
      <c r="T621" s="44" t="n"/>
      <c r="U621" s="44" t="n"/>
      <c r="V621" s="44" t="n"/>
      <c r="W621" s="44" t="n"/>
      <c r="X621" s="44" t="n"/>
      <c r="Y621" s="44" t="n"/>
      <c r="Z621" s="44" t="n"/>
      <c r="AA621" s="44" t="n"/>
      <c r="AB621" s="44" t="n"/>
      <c r="AC621" s="44" t="n"/>
      <c r="AD621" s="44" t="n"/>
      <c r="AE621" s="44" t="n"/>
      <c r="AF621" s="44" t="n"/>
      <c r="AG621" s="44" t="n"/>
    </row>
    <row r="622" ht="15.75" customHeight="1" s="157">
      <c r="A622" s="44" t="n"/>
      <c r="B622" s="44" t="inlineStr">
        <is>
          <t>UT</t>
        </is>
      </c>
      <c r="C622" s="44" t="inlineStr">
        <is>
          <t>Generation</t>
        </is>
      </c>
      <c r="D622" s="44" t="inlineStr">
        <is>
          <t>Hydro</t>
        </is>
      </c>
      <c r="E622" s="44">
        <f>LOOKUP(D622,$U$2:$V$15,$V$2:$V$15)</f>
        <v/>
      </c>
      <c r="F622" s="44" t="n">
        <v>703197.3035</v>
      </c>
      <c r="G622" s="44">
        <f>AVERAGE(F622,H622)</f>
        <v/>
      </c>
      <c r="H622" s="44" t="n">
        <v>703197.3035</v>
      </c>
      <c r="I622" s="44">
        <f>AVERAGE(H622,J622)</f>
        <v/>
      </c>
      <c r="J622" s="44" t="n">
        <v>703197.3035</v>
      </c>
      <c r="K622" s="44">
        <f>AVERAGE(J622,L622)</f>
        <v/>
      </c>
      <c r="L622" s="44" t="n">
        <v>703197.3035</v>
      </c>
      <c r="M622" s="44">
        <f>AVERAGE(L622,N622)</f>
        <v/>
      </c>
      <c r="N622" s="44" t="n">
        <v>703197.3035</v>
      </c>
      <c r="O622" s="44">
        <f>AVERAGE(N622,P622)</f>
        <v/>
      </c>
      <c r="P622" s="44" t="n">
        <v>703197.3035</v>
      </c>
      <c r="Q622" s="44">
        <f>AVERAGE(P622,R622)</f>
        <v/>
      </c>
      <c r="R622" s="44" t="n">
        <v>703197.3035</v>
      </c>
      <c r="S622" s="44" t="n"/>
      <c r="T622" s="44" t="n"/>
      <c r="U622" s="44" t="n"/>
      <c r="V622" s="44" t="n"/>
      <c r="W622" s="44" t="n"/>
      <c r="X622" s="44" t="n"/>
      <c r="Y622" s="44" t="n"/>
      <c r="Z622" s="44" t="n"/>
      <c r="AA622" s="44" t="n"/>
      <c r="AB622" s="44" t="n"/>
      <c r="AC622" s="44" t="n"/>
      <c r="AD622" s="44" t="n"/>
      <c r="AE622" s="44" t="n"/>
      <c r="AF622" s="44" t="n"/>
      <c r="AG622" s="44" t="n"/>
    </row>
    <row r="623" ht="15.75" customHeight="1" s="157">
      <c r="A623" s="44" t="n"/>
      <c r="B623" s="44" t="inlineStr">
        <is>
          <t>UT</t>
        </is>
      </c>
      <c r="C623" s="44" t="inlineStr">
        <is>
          <t>Generation</t>
        </is>
      </c>
      <c r="D623" s="44" t="inlineStr">
        <is>
          <t>Imports</t>
        </is>
      </c>
      <c r="E623" s="44">
        <f>LOOKUP(D623,$U$2:$V$15,$V$2:$V$15)</f>
        <v/>
      </c>
      <c r="F623" s="44" t="n">
        <v>0</v>
      </c>
      <c r="G623" s="44">
        <f>AVERAGE(F623,H623)</f>
        <v/>
      </c>
      <c r="H623" s="44" t="n">
        <v>0</v>
      </c>
      <c r="I623" s="44">
        <f>AVERAGE(H623,J623)</f>
        <v/>
      </c>
      <c r="J623" s="44" t="n">
        <v>0</v>
      </c>
      <c r="K623" s="44">
        <f>AVERAGE(J623,L623)</f>
        <v/>
      </c>
      <c r="L623" s="44" t="n">
        <v>0</v>
      </c>
      <c r="M623" s="44">
        <f>AVERAGE(L623,N623)</f>
        <v/>
      </c>
      <c r="N623" s="44" t="n">
        <v>0</v>
      </c>
      <c r="O623" s="44">
        <f>AVERAGE(N623,P623)</f>
        <v/>
      </c>
      <c r="P623" s="44" t="n">
        <v>0</v>
      </c>
      <c r="Q623" s="44">
        <f>AVERAGE(P623,R623)</f>
        <v/>
      </c>
      <c r="R623" s="44" t="n">
        <v>0</v>
      </c>
      <c r="S623" s="44" t="n"/>
      <c r="T623" s="44" t="n"/>
      <c r="U623" s="44" t="n"/>
      <c r="V623" s="44" t="n"/>
      <c r="W623" s="44" t="n"/>
      <c r="X623" s="44" t="n"/>
      <c r="Y623" s="44" t="n"/>
      <c r="Z623" s="44" t="n"/>
      <c r="AA623" s="44" t="n"/>
      <c r="AB623" s="44" t="n"/>
      <c r="AC623" s="44" t="n"/>
      <c r="AD623" s="44" t="n"/>
      <c r="AE623" s="44" t="n"/>
      <c r="AF623" s="44" t="n"/>
      <c r="AG623" s="44" t="n"/>
    </row>
    <row r="624" ht="15.75" customHeight="1" s="157">
      <c r="A624" s="44" t="n"/>
      <c r="B624" s="44" t="inlineStr">
        <is>
          <t>UT</t>
        </is>
      </c>
      <c r="C624" s="44" t="inlineStr">
        <is>
          <t>Generation</t>
        </is>
      </c>
      <c r="D624" s="44" t="inlineStr">
        <is>
          <t>Land-based Wind</t>
        </is>
      </c>
      <c r="E624" s="44">
        <f>LOOKUP(D624,$U$2:$V$15,$V$2:$V$15)</f>
        <v/>
      </c>
      <c r="F624" s="44" t="n">
        <v>1022094.603</v>
      </c>
      <c r="G624" s="44">
        <f>AVERAGE(F624,H624)</f>
        <v/>
      </c>
      <c r="H624" s="44" t="n">
        <v>1014008.687</v>
      </c>
      <c r="I624" s="44">
        <f>AVERAGE(H624,J624)</f>
        <v/>
      </c>
      <c r="J624" s="44" t="n">
        <v>1010088.312</v>
      </c>
      <c r="K624" s="44">
        <f>AVERAGE(J624,L624)</f>
        <v/>
      </c>
      <c r="L624" s="44" t="n">
        <v>1008373.563</v>
      </c>
      <c r="M624" s="44">
        <f>AVERAGE(L624,N624)</f>
        <v/>
      </c>
      <c r="N624" s="44" t="n">
        <v>998396.7818</v>
      </c>
      <c r="O624" s="44">
        <f>AVERAGE(N624,P624)</f>
        <v/>
      </c>
      <c r="P624" s="44" t="n">
        <v>1004292.638</v>
      </c>
      <c r="Q624" s="44">
        <f>AVERAGE(P624,R624)</f>
        <v/>
      </c>
      <c r="R624" s="44" t="n">
        <v>979713.9496000001</v>
      </c>
      <c r="S624" s="44" t="n"/>
      <c r="T624" s="44" t="n"/>
      <c r="U624" s="44" t="n"/>
      <c r="V624" s="44" t="n"/>
      <c r="W624" s="44" t="n"/>
      <c r="X624" s="44" t="n"/>
      <c r="Y624" s="44" t="n"/>
      <c r="Z624" s="44" t="n"/>
      <c r="AA624" s="44" t="n"/>
      <c r="AB624" s="44" t="n"/>
      <c r="AC624" s="44" t="n"/>
      <c r="AD624" s="44" t="n"/>
      <c r="AE624" s="44" t="n"/>
      <c r="AF624" s="44" t="n"/>
      <c r="AG624" s="44" t="n"/>
    </row>
    <row r="625" ht="15.75" customHeight="1" s="157">
      <c r="A625" s="44" t="n"/>
      <c r="B625" s="44" t="inlineStr">
        <is>
          <t>UT</t>
        </is>
      </c>
      <c r="C625" s="44" t="inlineStr">
        <is>
          <t>Generation</t>
        </is>
      </c>
      <c r="D625" s="44" t="inlineStr">
        <is>
          <t>NG-CC</t>
        </is>
      </c>
      <c r="E625" s="44">
        <f>LOOKUP(D625,$U$2:$V$15,$V$2:$V$15)</f>
        <v/>
      </c>
      <c r="F625" s="44" t="n">
        <v>10798682.69</v>
      </c>
      <c r="G625" s="44">
        <f>AVERAGE(F625,H625)</f>
        <v/>
      </c>
      <c r="H625" s="44" t="n">
        <v>9145195.624</v>
      </c>
      <c r="I625" s="44">
        <f>AVERAGE(H625,J625)</f>
        <v/>
      </c>
      <c r="J625" s="44" t="n">
        <v>7613018.905</v>
      </c>
      <c r="K625" s="44">
        <f>AVERAGE(J625,L625)</f>
        <v/>
      </c>
      <c r="L625" s="44" t="n">
        <v>12554639.04</v>
      </c>
      <c r="M625" s="44">
        <f>AVERAGE(L625,N625)</f>
        <v/>
      </c>
      <c r="N625" s="44" t="n">
        <v>11785114.15</v>
      </c>
      <c r="O625" s="44">
        <f>AVERAGE(N625,P625)</f>
        <v/>
      </c>
      <c r="P625" s="44" t="n">
        <v>15564877.93</v>
      </c>
      <c r="Q625" s="44">
        <f>AVERAGE(P625,R625)</f>
        <v/>
      </c>
      <c r="R625" s="44" t="n">
        <v>14861422.43</v>
      </c>
      <c r="S625" s="44" t="n"/>
      <c r="T625" s="44" t="n"/>
      <c r="U625" s="44" t="n"/>
      <c r="V625" s="44" t="n"/>
      <c r="W625" s="44" t="n"/>
      <c r="X625" s="44" t="n"/>
      <c r="Y625" s="44" t="n"/>
      <c r="Z625" s="44" t="n"/>
      <c r="AA625" s="44" t="n"/>
      <c r="AB625" s="44" t="n"/>
      <c r="AC625" s="44" t="n"/>
      <c r="AD625" s="44" t="n"/>
      <c r="AE625" s="44" t="n"/>
      <c r="AF625" s="44" t="n"/>
      <c r="AG625" s="44" t="n"/>
    </row>
    <row r="626" ht="15.75" customHeight="1" s="157">
      <c r="A626" s="44" t="n"/>
      <c r="B626" s="44" t="inlineStr">
        <is>
          <t>UT</t>
        </is>
      </c>
      <c r="C626" s="44" t="inlineStr">
        <is>
          <t>Generation</t>
        </is>
      </c>
      <c r="D626" s="44" t="inlineStr">
        <is>
          <t>NG-CT</t>
        </is>
      </c>
      <c r="E626" s="44">
        <f>LOOKUP(D626,$U$2:$V$15,$V$2:$V$15)</f>
        <v/>
      </c>
      <c r="F626" s="44" t="n">
        <v>3531.07443</v>
      </c>
      <c r="G626" s="44">
        <f>AVERAGE(F626,H626)</f>
        <v/>
      </c>
      <c r="H626" s="44" t="n">
        <v>1511.57085</v>
      </c>
      <c r="I626" s="44">
        <f>AVERAGE(H626,J626)</f>
        <v/>
      </c>
      <c r="J626" s="44" t="n">
        <v>0</v>
      </c>
      <c r="K626" s="44">
        <f>AVERAGE(J626,L626)</f>
        <v/>
      </c>
      <c r="L626" s="44" t="n">
        <v>0</v>
      </c>
      <c r="M626" s="44">
        <f>AVERAGE(L626,N626)</f>
        <v/>
      </c>
      <c r="N626" s="44" t="n">
        <v>0</v>
      </c>
      <c r="O626" s="44">
        <f>AVERAGE(N626,P626)</f>
        <v/>
      </c>
      <c r="P626" s="44" t="n">
        <v>0</v>
      </c>
      <c r="Q626" s="44">
        <f>AVERAGE(P626,R626)</f>
        <v/>
      </c>
      <c r="R626" s="44" t="n">
        <v>0</v>
      </c>
      <c r="S626" s="44" t="n"/>
      <c r="T626" s="44" t="n"/>
      <c r="U626" s="44" t="n"/>
      <c r="V626" s="44" t="n"/>
      <c r="W626" s="44" t="n"/>
      <c r="X626" s="44" t="n"/>
      <c r="Y626" s="44" t="n"/>
      <c r="Z626" s="44" t="n"/>
      <c r="AA626" s="44" t="n"/>
      <c r="AB626" s="44" t="n"/>
      <c r="AC626" s="44" t="n"/>
      <c r="AD626" s="44" t="n"/>
      <c r="AE626" s="44" t="n"/>
      <c r="AF626" s="44" t="n"/>
      <c r="AG626" s="44" t="n"/>
    </row>
    <row r="627" ht="15.75" customHeight="1" s="157">
      <c r="A627" s="44" t="n"/>
      <c r="B627" s="44" t="inlineStr">
        <is>
          <t>UT</t>
        </is>
      </c>
      <c r="C627" s="44" t="inlineStr">
        <is>
          <t>Generation</t>
        </is>
      </c>
      <c r="D627" s="44" t="inlineStr">
        <is>
          <t>Nuclear</t>
        </is>
      </c>
      <c r="E627" s="44">
        <f>LOOKUP(D627,$U$2:$V$15,$V$2:$V$15)</f>
        <v/>
      </c>
      <c r="F627" s="44" t="n">
        <v>0</v>
      </c>
      <c r="G627" s="44">
        <f>AVERAGE(F627,H627)</f>
        <v/>
      </c>
      <c r="H627" s="44" t="n">
        <v>0</v>
      </c>
      <c r="I627" s="44">
        <f>AVERAGE(H627,J627)</f>
        <v/>
      </c>
      <c r="J627" s="44" t="n">
        <v>0</v>
      </c>
      <c r="K627" s="44">
        <f>AVERAGE(J627,L627)</f>
        <v/>
      </c>
      <c r="L627" s="44" t="n">
        <v>0</v>
      </c>
      <c r="M627" s="44">
        <f>AVERAGE(L627,N627)</f>
        <v/>
      </c>
      <c r="N627" s="44" t="n">
        <v>0</v>
      </c>
      <c r="O627" s="44">
        <f>AVERAGE(N627,P627)</f>
        <v/>
      </c>
      <c r="P627" s="44" t="n">
        <v>0</v>
      </c>
      <c r="Q627" s="44">
        <f>AVERAGE(P627,R627)</f>
        <v/>
      </c>
      <c r="R627" s="44" t="n">
        <v>0</v>
      </c>
      <c r="S627" s="44" t="n"/>
      <c r="T627" s="44" t="n"/>
      <c r="U627" s="44" t="n"/>
      <c r="V627" s="44" t="n"/>
      <c r="W627" s="44" t="n"/>
      <c r="X627" s="44" t="n"/>
      <c r="Y627" s="44" t="n"/>
      <c r="Z627" s="44" t="n"/>
      <c r="AA627" s="44" t="n"/>
      <c r="AB627" s="44" t="n"/>
      <c r="AC627" s="44" t="n"/>
      <c r="AD627" s="44" t="n"/>
      <c r="AE627" s="44" t="n"/>
      <c r="AF627" s="44" t="n"/>
      <c r="AG627" s="44" t="n"/>
    </row>
    <row r="628" ht="15.75" customHeight="1" s="157">
      <c r="A628" s="44" t="n"/>
      <c r="B628" s="44" t="inlineStr">
        <is>
          <t>UT</t>
        </is>
      </c>
      <c r="C628" s="44" t="inlineStr">
        <is>
          <t>Generation</t>
        </is>
      </c>
      <c r="D628" s="44" t="inlineStr">
        <is>
          <t>Offshore Wind</t>
        </is>
      </c>
      <c r="E628" s="44">
        <f>LOOKUP(D628,$U$2:$V$15,$V$2:$V$15)</f>
        <v/>
      </c>
      <c r="F628" s="44" t="n">
        <v>0</v>
      </c>
      <c r="G628" s="44">
        <f>AVERAGE(F628,H628)</f>
        <v/>
      </c>
      <c r="H628" s="44" t="n">
        <v>0</v>
      </c>
      <c r="I628" s="44">
        <f>AVERAGE(H628,J628)</f>
        <v/>
      </c>
      <c r="J628" s="44" t="n">
        <v>0</v>
      </c>
      <c r="K628" s="44">
        <f>AVERAGE(J628,L628)</f>
        <v/>
      </c>
      <c r="L628" s="44" t="n">
        <v>0</v>
      </c>
      <c r="M628" s="44">
        <f>AVERAGE(L628,N628)</f>
        <v/>
      </c>
      <c r="N628" s="44" t="n">
        <v>0</v>
      </c>
      <c r="O628" s="44">
        <f>AVERAGE(N628,P628)</f>
        <v/>
      </c>
      <c r="P628" s="44" t="n">
        <v>0</v>
      </c>
      <c r="Q628" s="44">
        <f>AVERAGE(P628,R628)</f>
        <v/>
      </c>
      <c r="R628" s="44" t="n">
        <v>0</v>
      </c>
      <c r="S628" s="44" t="n"/>
      <c r="T628" s="44" t="n"/>
      <c r="U628" s="44" t="n"/>
      <c r="V628" s="44" t="n"/>
      <c r="W628" s="44" t="n"/>
      <c r="X628" s="44" t="n"/>
      <c r="Y628" s="44" t="n"/>
      <c r="Z628" s="44" t="n"/>
      <c r="AA628" s="44" t="n"/>
      <c r="AB628" s="44" t="n"/>
      <c r="AC628" s="44" t="n"/>
      <c r="AD628" s="44" t="n"/>
      <c r="AE628" s="44" t="n"/>
      <c r="AF628" s="44" t="n"/>
      <c r="AG628" s="44" t="n"/>
    </row>
    <row r="629" ht="15.75" customHeight="1" s="157">
      <c r="A629" s="44" t="n"/>
      <c r="B629" s="44" t="inlineStr">
        <is>
          <t>UT</t>
        </is>
      </c>
      <c r="C629" s="44" t="inlineStr">
        <is>
          <t>Generation</t>
        </is>
      </c>
      <c r="D629" s="44" t="inlineStr">
        <is>
          <t>Oil-Gas-Steam</t>
        </is>
      </c>
      <c r="E629" s="44">
        <f>LOOKUP(D629,$U$2:$V$15,$V$2:$V$15)</f>
        <v/>
      </c>
      <c r="F629" s="44" t="n">
        <v>34784.33664</v>
      </c>
      <c r="G629" s="44">
        <f>AVERAGE(F629,H629)</f>
        <v/>
      </c>
      <c r="H629" s="44" t="n">
        <v>34784.33664</v>
      </c>
      <c r="I629" s="44">
        <f>AVERAGE(H629,J629)</f>
        <v/>
      </c>
      <c r="J629" s="44" t="n">
        <v>34784.33664</v>
      </c>
      <c r="K629" s="44">
        <f>AVERAGE(J629,L629)</f>
        <v/>
      </c>
      <c r="L629" s="44" t="n">
        <v>34784.33664</v>
      </c>
      <c r="M629" s="44">
        <f>AVERAGE(L629,N629)</f>
        <v/>
      </c>
      <c r="N629" s="44" t="n">
        <v>34784.33664</v>
      </c>
      <c r="O629" s="44">
        <f>AVERAGE(N629,P629)</f>
        <v/>
      </c>
      <c r="P629" s="44" t="n">
        <v>34784.33664</v>
      </c>
      <c r="Q629" s="44">
        <f>AVERAGE(P629,R629)</f>
        <v/>
      </c>
      <c r="R629" s="44" t="n">
        <v>34784.33664</v>
      </c>
      <c r="S629" s="44" t="n"/>
      <c r="T629" s="44" t="n"/>
      <c r="U629" s="44" t="n"/>
      <c r="V629" s="44" t="n"/>
      <c r="W629" s="44" t="n"/>
      <c r="X629" s="44" t="n"/>
      <c r="Y629" s="44" t="n"/>
      <c r="Z629" s="44" t="n"/>
      <c r="AA629" s="44" t="n"/>
      <c r="AB629" s="44" t="n"/>
      <c r="AC629" s="44" t="n"/>
      <c r="AD629" s="44" t="n"/>
      <c r="AE629" s="44" t="n"/>
      <c r="AF629" s="44" t="n"/>
      <c r="AG629" s="44" t="n"/>
    </row>
    <row r="630" ht="15.75" customHeight="1" s="157">
      <c r="A630" s="44" t="n"/>
      <c r="B630" s="44" t="inlineStr">
        <is>
          <t>UT</t>
        </is>
      </c>
      <c r="C630" s="44" t="inlineStr">
        <is>
          <t>Generation</t>
        </is>
      </c>
      <c r="D630" s="44" t="inlineStr">
        <is>
          <t>Rooftop PV</t>
        </is>
      </c>
      <c r="E630" s="44">
        <f>LOOKUP(D630,$U$2:$V$15,$V$2:$V$15)</f>
        <v/>
      </c>
      <c r="F630" s="44" t="n">
        <v>486581.5631</v>
      </c>
      <c r="G630" s="44">
        <f>AVERAGE(F630,H630)</f>
        <v/>
      </c>
      <c r="H630" s="44" t="n">
        <v>610973.3461</v>
      </c>
      <c r="I630" s="44">
        <f>AVERAGE(H630,J630)</f>
        <v/>
      </c>
      <c r="J630" s="44" t="n">
        <v>634155.2547</v>
      </c>
      <c r="K630" s="44">
        <f>AVERAGE(J630,L630)</f>
        <v/>
      </c>
      <c r="L630" s="44" t="n">
        <v>638031.4947</v>
      </c>
      <c r="M630" s="44">
        <f>AVERAGE(L630,N630)</f>
        <v/>
      </c>
      <c r="N630" s="44" t="n">
        <v>640342.9018</v>
      </c>
      <c r="O630" s="44">
        <f>AVERAGE(N630,P630)</f>
        <v/>
      </c>
      <c r="P630" s="44" t="n">
        <v>644587.0325</v>
      </c>
      <c r="Q630" s="44">
        <f>AVERAGE(P630,R630)</f>
        <v/>
      </c>
      <c r="R630" s="44" t="n">
        <v>651163.2476999999</v>
      </c>
      <c r="S630" s="44" t="n"/>
      <c r="T630" s="44" t="n"/>
      <c r="U630" s="44" t="n"/>
      <c r="V630" s="44" t="n"/>
      <c r="W630" s="44" t="n"/>
      <c r="X630" s="44" t="n"/>
      <c r="Y630" s="44" t="n"/>
      <c r="Z630" s="44" t="n"/>
      <c r="AA630" s="44" t="n"/>
      <c r="AB630" s="44" t="n"/>
      <c r="AC630" s="44" t="n"/>
      <c r="AD630" s="44" t="n"/>
      <c r="AE630" s="44" t="n"/>
      <c r="AF630" s="44" t="n"/>
      <c r="AG630" s="44" t="n"/>
    </row>
    <row r="631" ht="15.75" customHeight="1" s="157">
      <c r="A631" s="44" t="n"/>
      <c r="B631" s="44" t="inlineStr">
        <is>
          <t>UT</t>
        </is>
      </c>
      <c r="C631" s="44" t="inlineStr">
        <is>
          <t>Generation</t>
        </is>
      </c>
      <c r="D631" s="44" t="inlineStr">
        <is>
          <t>Storage</t>
        </is>
      </c>
      <c r="E631" s="44">
        <f>LOOKUP(D631,$U$2:$V$15,$V$2:$V$15)</f>
        <v/>
      </c>
      <c r="F631" s="44" t="n">
        <v>0</v>
      </c>
      <c r="G631" s="44" t="n">
        <v>0</v>
      </c>
      <c r="H631" s="44" t="n">
        <v>0</v>
      </c>
      <c r="I631" s="44" t="n">
        <v>0</v>
      </c>
      <c r="J631" s="44" t="n">
        <v>0</v>
      </c>
      <c r="K631" s="44" t="n">
        <v>0</v>
      </c>
      <c r="L631" s="44" t="n">
        <v>0</v>
      </c>
      <c r="M631" s="44" t="n">
        <v>0</v>
      </c>
      <c r="N631" s="44" t="n">
        <v>0</v>
      </c>
      <c r="O631" s="44" t="n">
        <v>0</v>
      </c>
      <c r="P631" s="44" t="n">
        <v>0</v>
      </c>
      <c r="Q631" s="44" t="n">
        <v>0</v>
      </c>
      <c r="R631" s="44" t="n">
        <v>0</v>
      </c>
      <c r="S631" s="44" t="n"/>
      <c r="T631" s="44" t="n"/>
      <c r="U631" s="44" t="n"/>
      <c r="V631" s="44" t="n"/>
      <c r="W631" s="44" t="n"/>
      <c r="X631" s="44" t="n"/>
      <c r="Y631" s="44" t="n"/>
      <c r="Z631" s="44" t="n"/>
      <c r="AA631" s="44" t="n"/>
      <c r="AB631" s="44" t="n"/>
      <c r="AC631" s="44" t="n"/>
      <c r="AD631" s="44" t="n"/>
      <c r="AE631" s="44" t="n"/>
      <c r="AF631" s="44" t="n"/>
      <c r="AG631" s="44" t="n"/>
    </row>
    <row r="632" ht="15.75" customHeight="1" s="157">
      <c r="A632" s="44" t="n"/>
      <c r="B632" s="44" t="inlineStr">
        <is>
          <t>UT</t>
        </is>
      </c>
      <c r="C632" s="44" t="inlineStr">
        <is>
          <t>Generation</t>
        </is>
      </c>
      <c r="D632" s="44" t="inlineStr">
        <is>
          <t>Utility PV</t>
        </is>
      </c>
      <c r="E632" s="44">
        <f>LOOKUP(D632,$U$2:$V$15,$V$2:$V$15)</f>
        <v/>
      </c>
      <c r="F632" s="44" t="n">
        <v>2028226.15</v>
      </c>
      <c r="G632" s="44">
        <f>AVERAGE(F632,H632)</f>
        <v/>
      </c>
      <c r="H632" s="44" t="n">
        <v>2716953.123</v>
      </c>
      <c r="I632" s="44">
        <f>AVERAGE(H632,J632)</f>
        <v/>
      </c>
      <c r="J632" s="44" t="n">
        <v>2716508.677</v>
      </c>
      <c r="K632" s="44">
        <f>AVERAGE(J632,L632)</f>
        <v/>
      </c>
      <c r="L632" s="44" t="n">
        <v>2689354.406</v>
      </c>
      <c r="M632" s="44">
        <f>AVERAGE(L632,N632)</f>
        <v/>
      </c>
      <c r="N632" s="44" t="n">
        <v>2662546.761</v>
      </c>
      <c r="O632" s="44">
        <f>AVERAGE(N632,P632)</f>
        <v/>
      </c>
      <c r="P632" s="44" t="n">
        <v>2635949.271</v>
      </c>
      <c r="Q632" s="44">
        <f>AVERAGE(P632,R632)</f>
        <v/>
      </c>
      <c r="R632" s="44" t="n">
        <v>2609627.532</v>
      </c>
      <c r="S632" s="44" t="n"/>
      <c r="T632" s="44" t="n"/>
      <c r="U632" s="44" t="n"/>
      <c r="V632" s="44" t="n"/>
      <c r="W632" s="44" t="n"/>
      <c r="X632" s="44" t="n"/>
      <c r="Y632" s="44" t="n"/>
      <c r="Z632" s="44" t="n"/>
      <c r="AA632" s="44" t="n"/>
      <c r="AB632" s="44" t="n"/>
      <c r="AC632" s="44" t="n"/>
      <c r="AD632" s="44" t="n"/>
      <c r="AE632" s="44" t="n"/>
      <c r="AF632" s="44" t="n"/>
      <c r="AG632" s="44" t="n"/>
    </row>
    <row r="633" ht="15.75" customHeight="1" s="157">
      <c r="A633" s="44" t="n"/>
      <c r="B633" s="44" t="inlineStr">
        <is>
          <t>VA</t>
        </is>
      </c>
      <c r="C633" s="44" t="inlineStr">
        <is>
          <t>Generation</t>
        </is>
      </c>
      <c r="D633" s="44" t="inlineStr">
        <is>
          <t>Biopower</t>
        </is>
      </c>
      <c r="E633" s="44">
        <f>LOOKUP(D633,$U$2:$V$15,$V$2:$V$15)</f>
        <v/>
      </c>
      <c r="F633" s="44" t="n">
        <v>0</v>
      </c>
      <c r="G633" s="44">
        <f>AVERAGE(F633,H633)</f>
        <v/>
      </c>
      <c r="H633" s="44" t="n">
        <v>0</v>
      </c>
      <c r="I633" s="44">
        <f>AVERAGE(H633,J633)</f>
        <v/>
      </c>
      <c r="J633" s="44" t="n">
        <v>0</v>
      </c>
      <c r="K633" s="44">
        <f>AVERAGE(J633,L633)</f>
        <v/>
      </c>
      <c r="L633" s="44" t="n">
        <v>0</v>
      </c>
      <c r="M633" s="44">
        <f>AVERAGE(L633,N633)</f>
        <v/>
      </c>
      <c r="N633" s="44" t="n">
        <v>0</v>
      </c>
      <c r="O633" s="44">
        <f>AVERAGE(N633,P633)</f>
        <v/>
      </c>
      <c r="P633" s="44" t="n">
        <v>0</v>
      </c>
      <c r="Q633" s="44">
        <f>AVERAGE(P633,R633)</f>
        <v/>
      </c>
      <c r="R633" s="44" t="n">
        <v>0</v>
      </c>
      <c r="S633" s="44" t="n"/>
      <c r="T633" s="44" t="n"/>
      <c r="U633" s="44" t="n"/>
      <c r="V633" s="44" t="n"/>
      <c r="W633" s="44" t="n"/>
      <c r="X633" s="44" t="n"/>
      <c r="Y633" s="44" t="n"/>
      <c r="Z633" s="44" t="n"/>
      <c r="AA633" s="44" t="n"/>
      <c r="AB633" s="44" t="n"/>
      <c r="AC633" s="44" t="n"/>
      <c r="AD633" s="44" t="n"/>
      <c r="AE633" s="44" t="n"/>
      <c r="AF633" s="44" t="n"/>
      <c r="AG633" s="44" t="n"/>
    </row>
    <row r="634" ht="15.75" customHeight="1" s="157">
      <c r="A634" s="44" t="n"/>
      <c r="B634" s="44" t="inlineStr">
        <is>
          <t>VA</t>
        </is>
      </c>
      <c r="C634" s="44" t="inlineStr">
        <is>
          <t>Generation</t>
        </is>
      </c>
      <c r="D634" s="44" t="inlineStr">
        <is>
          <t>Coal</t>
        </is>
      </c>
      <c r="E634" s="44">
        <f>LOOKUP(D634,$U$2:$V$15,$V$2:$V$15)</f>
        <v/>
      </c>
      <c r="F634" s="44" t="n">
        <v>14828249.6</v>
      </c>
      <c r="G634" s="44">
        <f>AVERAGE(F634,H634)</f>
        <v/>
      </c>
      <c r="H634" s="44" t="n">
        <v>11455322.57</v>
      </c>
      <c r="I634" s="44">
        <f>AVERAGE(H634,J634)</f>
        <v/>
      </c>
      <c r="J634" s="44" t="n">
        <v>10539512.88</v>
      </c>
      <c r="K634" s="44">
        <f>AVERAGE(J634,L634)</f>
        <v/>
      </c>
      <c r="L634" s="44" t="n">
        <v>11715115.44</v>
      </c>
      <c r="M634" s="44">
        <f>AVERAGE(L634,N634)</f>
        <v/>
      </c>
      <c r="N634" s="44" t="n">
        <v>12121205.48</v>
      </c>
      <c r="O634" s="44">
        <f>AVERAGE(N634,P634)</f>
        <v/>
      </c>
      <c r="P634" s="44" t="n">
        <v>12156713.59</v>
      </c>
      <c r="Q634" s="44">
        <f>AVERAGE(P634,R634)</f>
        <v/>
      </c>
      <c r="R634" s="44" t="n">
        <v>11932234.53</v>
      </c>
      <c r="S634" s="44" t="n"/>
      <c r="T634" s="44" t="n"/>
      <c r="U634" s="44" t="n"/>
      <c r="V634" s="44" t="n"/>
      <c r="W634" s="44" t="n"/>
      <c r="X634" s="44" t="n"/>
      <c r="Y634" s="44" t="n"/>
      <c r="Z634" s="44" t="n"/>
      <c r="AA634" s="44" t="n"/>
      <c r="AB634" s="44" t="n"/>
      <c r="AC634" s="44" t="n"/>
      <c r="AD634" s="44" t="n"/>
      <c r="AE634" s="44" t="n"/>
      <c r="AF634" s="44" t="n"/>
      <c r="AG634" s="44" t="n"/>
    </row>
    <row r="635" ht="15.75" customHeight="1" s="157">
      <c r="A635" s="44" t="n"/>
      <c r="B635" s="44" t="inlineStr">
        <is>
          <t>VA</t>
        </is>
      </c>
      <c r="C635" s="44" t="inlineStr">
        <is>
          <t>Generation</t>
        </is>
      </c>
      <c r="D635" s="44" t="inlineStr">
        <is>
          <t>CSP</t>
        </is>
      </c>
      <c r="E635" s="44">
        <f>LOOKUP(D635,$U$2:$V$15,$V$2:$V$15)</f>
        <v/>
      </c>
      <c r="F635" s="44" t="n">
        <v>0</v>
      </c>
      <c r="G635" s="44">
        <f>AVERAGE(F635,H635)</f>
        <v/>
      </c>
      <c r="H635" s="44" t="n">
        <v>0</v>
      </c>
      <c r="I635" s="44">
        <f>AVERAGE(H635,J635)</f>
        <v/>
      </c>
      <c r="J635" s="44" t="n">
        <v>0</v>
      </c>
      <c r="K635" s="44">
        <f>AVERAGE(J635,L635)</f>
        <v/>
      </c>
      <c r="L635" s="44" t="n">
        <v>0</v>
      </c>
      <c r="M635" s="44">
        <f>AVERAGE(L635,N635)</f>
        <v/>
      </c>
      <c r="N635" s="44" t="n">
        <v>0</v>
      </c>
      <c r="O635" s="44">
        <f>AVERAGE(N635,P635)</f>
        <v/>
      </c>
      <c r="P635" s="44" t="n">
        <v>0</v>
      </c>
      <c r="Q635" s="44">
        <f>AVERAGE(P635,R635)</f>
        <v/>
      </c>
      <c r="R635" s="44" t="n">
        <v>0</v>
      </c>
      <c r="S635" s="44" t="n"/>
      <c r="T635" s="44" t="n"/>
      <c r="U635" s="44" t="n"/>
      <c r="V635" s="44" t="n"/>
      <c r="W635" s="44" t="n"/>
      <c r="X635" s="44" t="n"/>
      <c r="Y635" s="44" t="n"/>
      <c r="Z635" s="44" t="n"/>
      <c r="AA635" s="44" t="n"/>
      <c r="AB635" s="44" t="n"/>
      <c r="AC635" s="44" t="n"/>
      <c r="AD635" s="44" t="n"/>
      <c r="AE635" s="44" t="n"/>
      <c r="AF635" s="44" t="n"/>
      <c r="AG635" s="44" t="n"/>
    </row>
    <row r="636" ht="15.75" customHeight="1" s="157">
      <c r="A636" s="44" t="n"/>
      <c r="B636" s="44" t="inlineStr">
        <is>
          <t>VA</t>
        </is>
      </c>
      <c r="C636" s="44" t="inlineStr">
        <is>
          <t>Generation</t>
        </is>
      </c>
      <c r="D636" s="44" t="inlineStr">
        <is>
          <t>Geothermal</t>
        </is>
      </c>
      <c r="E636" s="44">
        <f>LOOKUP(D636,$U$2:$V$15,$V$2:$V$15)</f>
        <v/>
      </c>
      <c r="F636" s="44" t="n">
        <v>0</v>
      </c>
      <c r="G636" s="44">
        <f>AVERAGE(F636,H636)</f>
        <v/>
      </c>
      <c r="H636" s="44" t="n">
        <v>0</v>
      </c>
      <c r="I636" s="44">
        <f>AVERAGE(H636,J636)</f>
        <v/>
      </c>
      <c r="J636" s="44" t="n">
        <v>0</v>
      </c>
      <c r="K636" s="44">
        <f>AVERAGE(J636,L636)</f>
        <v/>
      </c>
      <c r="L636" s="44" t="n">
        <v>0</v>
      </c>
      <c r="M636" s="44">
        <f>AVERAGE(L636,N636)</f>
        <v/>
      </c>
      <c r="N636" s="44" t="n">
        <v>0</v>
      </c>
      <c r="O636" s="44">
        <f>AVERAGE(N636,P636)</f>
        <v/>
      </c>
      <c r="P636" s="44" t="n">
        <v>0</v>
      </c>
      <c r="Q636" s="44">
        <f>AVERAGE(P636,R636)</f>
        <v/>
      </c>
      <c r="R636" s="44" t="n">
        <v>0</v>
      </c>
      <c r="S636" s="44" t="n"/>
      <c r="T636" s="44" t="n"/>
      <c r="U636" s="44" t="n"/>
      <c r="V636" s="44" t="n"/>
      <c r="W636" s="44" t="n"/>
      <c r="X636" s="44" t="n"/>
      <c r="Y636" s="44" t="n"/>
      <c r="Z636" s="44" t="n"/>
      <c r="AA636" s="44" t="n"/>
      <c r="AB636" s="44" t="n"/>
      <c r="AC636" s="44" t="n"/>
      <c r="AD636" s="44" t="n"/>
      <c r="AE636" s="44" t="n"/>
      <c r="AF636" s="44" t="n"/>
      <c r="AG636" s="44" t="n"/>
    </row>
    <row r="637" ht="15.75" customHeight="1" s="157">
      <c r="A637" s="44" t="n"/>
      <c r="B637" s="44" t="inlineStr">
        <is>
          <t>VA</t>
        </is>
      </c>
      <c r="C637" s="44" t="inlineStr">
        <is>
          <t>Generation</t>
        </is>
      </c>
      <c r="D637" s="44" t="inlineStr">
        <is>
          <t>Hydro</t>
        </is>
      </c>
      <c r="E637" s="44">
        <f>LOOKUP(D637,$U$2:$V$15,$V$2:$V$15)</f>
        <v/>
      </c>
      <c r="F637" s="44" t="n">
        <v>1154255.085</v>
      </c>
      <c r="G637" s="44">
        <f>AVERAGE(F637,H637)</f>
        <v/>
      </c>
      <c r="H637" s="44" t="n">
        <v>1165216.992</v>
      </c>
      <c r="I637" s="44">
        <f>AVERAGE(H637,J637)</f>
        <v/>
      </c>
      <c r="J637" s="44" t="n">
        <v>1154255.085</v>
      </c>
      <c r="K637" s="44">
        <f>AVERAGE(J637,L637)</f>
        <v/>
      </c>
      <c r="L637" s="44" t="n">
        <v>1154255.085</v>
      </c>
      <c r="M637" s="44">
        <f>AVERAGE(L637,N637)</f>
        <v/>
      </c>
      <c r="N637" s="44" t="n">
        <v>1165216.992</v>
      </c>
      <c r="O637" s="44">
        <f>AVERAGE(N637,P637)</f>
        <v/>
      </c>
      <c r="P637" s="44" t="n">
        <v>1165216.992</v>
      </c>
      <c r="Q637" s="44">
        <f>AVERAGE(P637,R637)</f>
        <v/>
      </c>
      <c r="R637" s="44" t="n">
        <v>1165216.992</v>
      </c>
      <c r="S637" s="44" t="n"/>
      <c r="T637" s="44" t="n"/>
      <c r="U637" s="44" t="n"/>
      <c r="V637" s="44" t="n"/>
      <c r="W637" s="44" t="n"/>
      <c r="X637" s="44" t="n"/>
      <c r="Y637" s="44" t="n"/>
      <c r="Z637" s="44" t="n"/>
      <c r="AA637" s="44" t="n"/>
      <c r="AB637" s="44" t="n"/>
      <c r="AC637" s="44" t="n"/>
      <c r="AD637" s="44" t="n"/>
      <c r="AE637" s="44" t="n"/>
      <c r="AF637" s="44" t="n"/>
      <c r="AG637" s="44" t="n"/>
    </row>
    <row r="638" ht="15.75" customHeight="1" s="157">
      <c r="A638" s="44" t="n"/>
      <c r="B638" s="44" t="inlineStr">
        <is>
          <t>VA</t>
        </is>
      </c>
      <c r="C638" s="44" t="inlineStr">
        <is>
          <t>Generation</t>
        </is>
      </c>
      <c r="D638" s="44" t="inlineStr">
        <is>
          <t>Imports</t>
        </is>
      </c>
      <c r="E638" s="44">
        <f>LOOKUP(D638,$U$2:$V$15,$V$2:$V$15)</f>
        <v/>
      </c>
      <c r="F638" s="44" t="n">
        <v>0</v>
      </c>
      <c r="G638" s="44">
        <f>AVERAGE(F638,H638)</f>
        <v/>
      </c>
      <c r="H638" s="44" t="n">
        <v>0</v>
      </c>
      <c r="I638" s="44">
        <f>AVERAGE(H638,J638)</f>
        <v/>
      </c>
      <c r="J638" s="44" t="n">
        <v>0</v>
      </c>
      <c r="K638" s="44">
        <f>AVERAGE(J638,L638)</f>
        <v/>
      </c>
      <c r="L638" s="44" t="n">
        <v>0</v>
      </c>
      <c r="M638" s="44">
        <f>AVERAGE(L638,N638)</f>
        <v/>
      </c>
      <c r="N638" s="44" t="n">
        <v>0</v>
      </c>
      <c r="O638" s="44">
        <f>AVERAGE(N638,P638)</f>
        <v/>
      </c>
      <c r="P638" s="44" t="n">
        <v>0</v>
      </c>
      <c r="Q638" s="44">
        <f>AVERAGE(P638,R638)</f>
        <v/>
      </c>
      <c r="R638" s="44" t="n">
        <v>0</v>
      </c>
      <c r="S638" s="44" t="n"/>
      <c r="T638" s="44" t="n"/>
      <c r="U638" s="44" t="n"/>
      <c r="V638" s="44" t="n"/>
      <c r="W638" s="44" t="n"/>
      <c r="X638" s="44" t="n"/>
      <c r="Y638" s="44" t="n"/>
      <c r="Z638" s="44" t="n"/>
      <c r="AA638" s="44" t="n"/>
      <c r="AB638" s="44" t="n"/>
      <c r="AC638" s="44" t="n"/>
      <c r="AD638" s="44" t="n"/>
      <c r="AE638" s="44" t="n"/>
      <c r="AF638" s="44" t="n"/>
      <c r="AG638" s="44" t="n"/>
    </row>
    <row r="639" ht="15.75" customHeight="1" s="157">
      <c r="A639" s="44" t="n"/>
      <c r="B639" s="44" t="inlineStr">
        <is>
          <t>VA</t>
        </is>
      </c>
      <c r="C639" s="44" t="inlineStr">
        <is>
          <t>Generation</t>
        </is>
      </c>
      <c r="D639" s="44" t="inlineStr">
        <is>
          <t>Land-based Wind</t>
        </is>
      </c>
      <c r="E639" s="44">
        <f>LOOKUP(D639,$U$2:$V$15,$V$2:$V$15)</f>
        <v/>
      </c>
      <c r="F639" s="44" t="n">
        <v>0</v>
      </c>
      <c r="G639" s="44">
        <f>AVERAGE(F639,H639)</f>
        <v/>
      </c>
      <c r="H639" s="44" t="n">
        <v>854584.0103</v>
      </c>
      <c r="I639" s="44">
        <f>AVERAGE(H639,J639)</f>
        <v/>
      </c>
      <c r="J639" s="44" t="n">
        <v>1041671.828</v>
      </c>
      <c r="K639" s="44">
        <f>AVERAGE(J639,L639)</f>
        <v/>
      </c>
      <c r="L639" s="44" t="n">
        <v>1041671.828</v>
      </c>
      <c r="M639" s="44">
        <f>AVERAGE(L639,N639)</f>
        <v/>
      </c>
      <c r="N639" s="44" t="n">
        <v>1041671.828</v>
      </c>
      <c r="O639" s="44">
        <f>AVERAGE(N639,P639)</f>
        <v/>
      </c>
      <c r="P639" s="44" t="n">
        <v>1041671.828</v>
      </c>
      <c r="Q639" s="44">
        <f>AVERAGE(P639,R639)</f>
        <v/>
      </c>
      <c r="R639" s="44" t="n">
        <v>4290524.25</v>
      </c>
      <c r="S639" s="44" t="n"/>
      <c r="T639" s="44" t="n"/>
      <c r="U639" s="44" t="n"/>
      <c r="V639" s="44" t="n"/>
      <c r="W639" s="44" t="n"/>
      <c r="X639" s="44" t="n"/>
      <c r="Y639" s="44" t="n"/>
      <c r="Z639" s="44" t="n"/>
      <c r="AA639" s="44" t="n"/>
      <c r="AB639" s="44" t="n"/>
      <c r="AC639" s="44" t="n"/>
      <c r="AD639" s="44" t="n"/>
      <c r="AE639" s="44" t="n"/>
      <c r="AF639" s="44" t="n"/>
      <c r="AG639" s="44" t="n"/>
    </row>
    <row r="640" ht="15.75" customHeight="1" s="157">
      <c r="A640" s="44" t="n"/>
      <c r="B640" s="44" t="inlineStr">
        <is>
          <t>VA</t>
        </is>
      </c>
      <c r="C640" s="44" t="inlineStr">
        <is>
          <t>Generation</t>
        </is>
      </c>
      <c r="D640" s="44" t="inlineStr">
        <is>
          <t>NG-CC</t>
        </is>
      </c>
      <c r="E640" s="44">
        <f>LOOKUP(D640,$U$2:$V$15,$V$2:$V$15)</f>
        <v/>
      </c>
      <c r="F640" s="44" t="n">
        <v>62015010.04</v>
      </c>
      <c r="G640" s="44">
        <f>AVERAGE(F640,H640)</f>
        <v/>
      </c>
      <c r="H640" s="44" t="n">
        <v>61823071.56</v>
      </c>
      <c r="I640" s="44">
        <f>AVERAGE(H640,J640)</f>
        <v/>
      </c>
      <c r="J640" s="44" t="n">
        <v>61927580.14</v>
      </c>
      <c r="K640" s="44">
        <f>AVERAGE(J640,L640)</f>
        <v/>
      </c>
      <c r="L640" s="44" t="n">
        <v>58395865.87</v>
      </c>
      <c r="M640" s="44">
        <f>AVERAGE(L640,N640)</f>
        <v/>
      </c>
      <c r="N640" s="44" t="n">
        <v>57278429.58</v>
      </c>
      <c r="O640" s="44">
        <f>AVERAGE(N640,P640)</f>
        <v/>
      </c>
      <c r="P640" s="44" t="n">
        <v>55503268.47</v>
      </c>
      <c r="Q640" s="44">
        <f>AVERAGE(P640,R640)</f>
        <v/>
      </c>
      <c r="R640" s="44" t="n">
        <v>54007268.77</v>
      </c>
      <c r="S640" s="44" t="n"/>
      <c r="T640" s="44" t="n"/>
      <c r="U640" s="44" t="n"/>
      <c r="V640" s="44" t="n"/>
      <c r="W640" s="44" t="n"/>
      <c r="X640" s="44" t="n"/>
      <c r="Y640" s="44" t="n"/>
      <c r="Z640" s="44" t="n"/>
      <c r="AA640" s="44" t="n"/>
      <c r="AB640" s="44" t="n"/>
      <c r="AC640" s="44" t="n"/>
      <c r="AD640" s="44" t="n"/>
      <c r="AE640" s="44" t="n"/>
      <c r="AF640" s="44" t="n"/>
      <c r="AG640" s="44" t="n"/>
    </row>
    <row r="641" ht="15.75" customHeight="1" s="157">
      <c r="A641" s="44" t="n"/>
      <c r="B641" s="44" t="inlineStr">
        <is>
          <t>VA</t>
        </is>
      </c>
      <c r="C641" s="44" t="inlineStr">
        <is>
          <t>Generation</t>
        </is>
      </c>
      <c r="D641" s="44" t="inlineStr">
        <is>
          <t>NG-CT</t>
        </is>
      </c>
      <c r="E641" s="44">
        <f>LOOKUP(D641,$U$2:$V$15,$V$2:$V$15)</f>
        <v/>
      </c>
      <c r="F641" s="44" t="n">
        <v>188940.1196</v>
      </c>
      <c r="G641" s="44">
        <f>AVERAGE(F641,H641)</f>
        <v/>
      </c>
      <c r="H641" s="44" t="n">
        <v>185836.1196</v>
      </c>
      <c r="I641" s="44">
        <f>AVERAGE(H641,J641)</f>
        <v/>
      </c>
      <c r="J641" s="44" t="n">
        <v>188940.1196</v>
      </c>
      <c r="K641" s="44">
        <f>AVERAGE(J641,L641)</f>
        <v/>
      </c>
      <c r="L641" s="44" t="n">
        <v>185836.1196</v>
      </c>
      <c r="M641" s="44">
        <f>AVERAGE(L641,N641)</f>
        <v/>
      </c>
      <c r="N641" s="44" t="n">
        <v>185836.1196</v>
      </c>
      <c r="O641" s="44">
        <f>AVERAGE(N641,P641)</f>
        <v/>
      </c>
      <c r="P641" s="44" t="n">
        <v>185836.1196</v>
      </c>
      <c r="Q641" s="44">
        <f>AVERAGE(P641,R641)</f>
        <v/>
      </c>
      <c r="R641" s="44" t="n">
        <v>185836.1196</v>
      </c>
      <c r="S641" s="44" t="n"/>
      <c r="T641" s="44" t="n"/>
      <c r="U641" s="44" t="n"/>
      <c r="V641" s="44" t="n"/>
      <c r="W641" s="44" t="n"/>
      <c r="X641" s="44" t="n"/>
      <c r="Y641" s="44" t="n"/>
      <c r="Z641" s="44" t="n"/>
      <c r="AA641" s="44" t="n"/>
      <c r="AB641" s="44" t="n"/>
      <c r="AC641" s="44" t="n"/>
      <c r="AD641" s="44" t="n"/>
      <c r="AE641" s="44" t="n"/>
      <c r="AF641" s="44" t="n"/>
      <c r="AG641" s="44" t="n"/>
    </row>
    <row r="642" ht="15.75" customHeight="1" s="157">
      <c r="A642" s="44" t="n"/>
      <c r="B642" s="44" t="inlineStr">
        <is>
          <t>VA</t>
        </is>
      </c>
      <c r="C642" s="44" t="inlineStr">
        <is>
          <t>Generation</t>
        </is>
      </c>
      <c r="D642" s="44" t="inlineStr">
        <is>
          <t>Nuclear</t>
        </is>
      </c>
      <c r="E642" s="44">
        <f>LOOKUP(D642,$U$2:$V$15,$V$2:$V$15)</f>
        <v/>
      </c>
      <c r="F642" s="44" t="n">
        <v>28205382.53</v>
      </c>
      <c r="G642" s="44">
        <f>AVERAGE(F642,H642)</f>
        <v/>
      </c>
      <c r="H642" s="44" t="n">
        <v>28205382.53</v>
      </c>
      <c r="I642" s="44">
        <f>AVERAGE(H642,J642)</f>
        <v/>
      </c>
      <c r="J642" s="44" t="n">
        <v>28205382.53</v>
      </c>
      <c r="K642" s="44">
        <f>AVERAGE(J642,L642)</f>
        <v/>
      </c>
      <c r="L642" s="44" t="n">
        <v>28205382.53</v>
      </c>
      <c r="M642" s="44">
        <f>AVERAGE(L642,N642)</f>
        <v/>
      </c>
      <c r="N642" s="44" t="n">
        <v>28205382.53</v>
      </c>
      <c r="O642" s="44">
        <f>AVERAGE(N642,P642)</f>
        <v/>
      </c>
      <c r="P642" s="44" t="n">
        <v>28205382.53</v>
      </c>
      <c r="Q642" s="44">
        <f>AVERAGE(P642,R642)</f>
        <v/>
      </c>
      <c r="R642" s="44" t="n">
        <v>28205382.53</v>
      </c>
      <c r="S642" s="44" t="n"/>
      <c r="T642" s="44" t="n"/>
      <c r="U642" s="44" t="n"/>
      <c r="V642" s="44" t="n"/>
      <c r="W642" s="44" t="n"/>
      <c r="X642" s="44" t="n"/>
      <c r="Y642" s="44" t="n"/>
      <c r="Z642" s="44" t="n"/>
      <c r="AA642" s="44" t="n"/>
      <c r="AB642" s="44" t="n"/>
      <c r="AC642" s="44" t="n"/>
      <c r="AD642" s="44" t="n"/>
      <c r="AE642" s="44" t="n"/>
      <c r="AF642" s="44" t="n"/>
      <c r="AG642" s="44" t="n"/>
    </row>
    <row r="643" ht="15.75" customHeight="1" s="157">
      <c r="A643" s="44" t="n"/>
      <c r="B643" s="44" t="inlineStr">
        <is>
          <t>VA</t>
        </is>
      </c>
      <c r="C643" s="44" t="inlineStr">
        <is>
          <t>Generation</t>
        </is>
      </c>
      <c r="D643" s="44" t="inlineStr">
        <is>
          <t>Offshore Wind</t>
        </is>
      </c>
      <c r="E643" s="44">
        <f>LOOKUP(D643,$U$2:$V$15,$V$2:$V$15)</f>
        <v/>
      </c>
      <c r="F643" s="44" t="n">
        <v>0</v>
      </c>
      <c r="G643" s="44">
        <f>AVERAGE(F643,H643)</f>
        <v/>
      </c>
      <c r="H643" s="44" t="n">
        <v>0</v>
      </c>
      <c r="I643" s="44">
        <f>AVERAGE(H643,J643)</f>
        <v/>
      </c>
      <c r="J643" s="44" t="n">
        <v>44773.22714</v>
      </c>
      <c r="K643" s="44">
        <f>AVERAGE(J643,L643)</f>
        <v/>
      </c>
      <c r="L643" s="44" t="n">
        <v>44773.22714</v>
      </c>
      <c r="M643" s="44">
        <f>AVERAGE(L643,N643)</f>
        <v/>
      </c>
      <c r="N643" s="44" t="n">
        <v>44773.22714</v>
      </c>
      <c r="O643" s="44">
        <f>AVERAGE(N643,P643)</f>
        <v/>
      </c>
      <c r="P643" s="44" t="n">
        <v>44773.22714</v>
      </c>
      <c r="Q643" s="44">
        <f>AVERAGE(P643,R643)</f>
        <v/>
      </c>
      <c r="R643" s="44" t="n">
        <v>44773.22714</v>
      </c>
      <c r="S643" s="44" t="n"/>
      <c r="T643" s="44" t="n"/>
      <c r="U643" s="44" t="n"/>
      <c r="V643" s="44" t="n"/>
      <c r="W643" s="44" t="n"/>
      <c r="X643" s="44" t="n"/>
      <c r="Y643" s="44" t="n"/>
      <c r="Z643" s="44" t="n"/>
      <c r="AA643" s="44" t="n"/>
      <c r="AB643" s="44" t="n"/>
      <c r="AC643" s="44" t="n"/>
      <c r="AD643" s="44" t="n"/>
      <c r="AE643" s="44" t="n"/>
      <c r="AF643" s="44" t="n"/>
      <c r="AG643" s="44" t="n"/>
    </row>
    <row r="644" ht="15.75" customHeight="1" s="157">
      <c r="A644" s="44" t="n"/>
      <c r="B644" s="44" t="inlineStr">
        <is>
          <t>VA</t>
        </is>
      </c>
      <c r="C644" s="44" t="inlineStr">
        <is>
          <t>Generation</t>
        </is>
      </c>
      <c r="D644" s="44" t="inlineStr">
        <is>
          <t>Oil-Gas-Steam</t>
        </is>
      </c>
      <c r="E644" s="44">
        <f>LOOKUP(D644,$U$2:$V$15,$V$2:$V$15)</f>
        <v/>
      </c>
      <c r="F644" s="44" t="n">
        <v>1077399.059</v>
      </c>
      <c r="G644" s="44">
        <f>AVERAGE(F644,H644)</f>
        <v/>
      </c>
      <c r="H644" s="44" t="n">
        <v>1077399.059</v>
      </c>
      <c r="I644" s="44">
        <f>AVERAGE(H644,J644)</f>
        <v/>
      </c>
      <c r="J644" s="44" t="n">
        <v>1077399.059</v>
      </c>
      <c r="K644" s="44">
        <f>AVERAGE(J644,L644)</f>
        <v/>
      </c>
      <c r="L644" s="44" t="n">
        <v>1077399.059</v>
      </c>
      <c r="M644" s="44">
        <f>AVERAGE(L644,N644)</f>
        <v/>
      </c>
      <c r="N644" s="44" t="n">
        <v>1077399.059</v>
      </c>
      <c r="O644" s="44">
        <f>AVERAGE(N644,P644)</f>
        <v/>
      </c>
      <c r="P644" s="44" t="n">
        <v>1077399.059</v>
      </c>
      <c r="Q644" s="44">
        <f>AVERAGE(P644,R644)</f>
        <v/>
      </c>
      <c r="R644" s="44" t="n">
        <v>1077399.059</v>
      </c>
      <c r="S644" s="44" t="n"/>
      <c r="T644" s="44" t="n"/>
      <c r="U644" s="44" t="n"/>
      <c r="V644" s="44" t="n"/>
      <c r="W644" s="44" t="n"/>
      <c r="X644" s="44" t="n"/>
      <c r="Y644" s="44" t="n"/>
      <c r="Z644" s="44" t="n"/>
      <c r="AA644" s="44" t="n"/>
      <c r="AB644" s="44" t="n"/>
      <c r="AC644" s="44" t="n"/>
      <c r="AD644" s="44" t="n"/>
      <c r="AE644" s="44" t="n"/>
      <c r="AF644" s="44" t="n"/>
      <c r="AG644" s="44" t="n"/>
    </row>
    <row r="645" ht="15.75" customHeight="1" s="157">
      <c r="A645" s="44" t="n"/>
      <c r="B645" s="44" t="inlineStr">
        <is>
          <t>VA</t>
        </is>
      </c>
      <c r="C645" s="44" t="inlineStr">
        <is>
          <t>Generation</t>
        </is>
      </c>
      <c r="D645" s="44" t="inlineStr">
        <is>
          <t>Rooftop PV</t>
        </is>
      </c>
      <c r="E645" s="44">
        <f>LOOKUP(D645,$U$2:$V$15,$V$2:$V$15)</f>
        <v/>
      </c>
      <c r="F645" s="44" t="n">
        <v>95915.57157</v>
      </c>
      <c r="G645" s="44">
        <f>AVERAGE(F645,H645)</f>
        <v/>
      </c>
      <c r="H645" s="44" t="n">
        <v>160973.7986</v>
      </c>
      <c r="I645" s="44">
        <f>AVERAGE(H645,J645)</f>
        <v/>
      </c>
      <c r="J645" s="44" t="n">
        <v>247124.0466</v>
      </c>
      <c r="K645" s="44">
        <f>AVERAGE(J645,L645)</f>
        <v/>
      </c>
      <c r="L645" s="44" t="n">
        <v>369580.9258</v>
      </c>
      <c r="M645" s="44">
        <f>AVERAGE(L645,N645)</f>
        <v/>
      </c>
      <c r="N645" s="44" t="n">
        <v>554359.0156</v>
      </c>
      <c r="O645" s="44">
        <f>AVERAGE(N645,P645)</f>
        <v/>
      </c>
      <c r="P645" s="44" t="n">
        <v>797159.9737</v>
      </c>
      <c r="Q645" s="44">
        <f>AVERAGE(P645,R645)</f>
        <v/>
      </c>
      <c r="R645" s="44" t="n">
        <v>1097870.481</v>
      </c>
      <c r="S645" s="44" t="n"/>
      <c r="T645" s="44" t="n"/>
      <c r="U645" s="44" t="n"/>
      <c r="V645" s="44" t="n"/>
      <c r="W645" s="44" t="n"/>
      <c r="X645" s="44" t="n"/>
      <c r="Y645" s="44" t="n"/>
      <c r="Z645" s="44" t="n"/>
      <c r="AA645" s="44" t="n"/>
      <c r="AB645" s="44" t="n"/>
      <c r="AC645" s="44" t="n"/>
      <c r="AD645" s="44" t="n"/>
      <c r="AE645" s="44" t="n"/>
      <c r="AF645" s="44" t="n"/>
      <c r="AG645" s="44" t="n"/>
    </row>
    <row r="646" ht="15.75" customHeight="1" s="157">
      <c r="A646" s="44" t="n"/>
      <c r="B646" s="44" t="inlineStr">
        <is>
          <t>VA</t>
        </is>
      </c>
      <c r="C646" s="44" t="inlineStr">
        <is>
          <t>Generation</t>
        </is>
      </c>
      <c r="D646" s="44" t="inlineStr">
        <is>
          <t>Storage</t>
        </is>
      </c>
      <c r="E646" s="44">
        <f>LOOKUP(D646,$U$2:$V$15,$V$2:$V$15)</f>
        <v/>
      </c>
      <c r="F646" s="44" t="n">
        <v>0</v>
      </c>
      <c r="G646" s="44" t="n">
        <v>0</v>
      </c>
      <c r="H646" s="44" t="n">
        <v>0</v>
      </c>
      <c r="I646" s="44" t="n">
        <v>0</v>
      </c>
      <c r="J646" s="44" t="n">
        <v>0</v>
      </c>
      <c r="K646" s="44" t="n">
        <v>0</v>
      </c>
      <c r="L646" s="44" t="n">
        <v>0</v>
      </c>
      <c r="M646" s="44" t="n">
        <v>0</v>
      </c>
      <c r="N646" s="44" t="n">
        <v>0</v>
      </c>
      <c r="O646" s="44" t="n">
        <v>0</v>
      </c>
      <c r="P646" s="44" t="n">
        <v>0</v>
      </c>
      <c r="Q646" s="44" t="n">
        <v>0</v>
      </c>
      <c r="R646" s="44" t="n">
        <v>0</v>
      </c>
      <c r="S646" s="44" t="n"/>
      <c r="T646" s="44" t="n"/>
      <c r="U646" s="44" t="n"/>
      <c r="V646" s="44" t="n"/>
      <c r="W646" s="44" t="n"/>
      <c r="X646" s="44" t="n"/>
      <c r="Y646" s="44" t="n"/>
      <c r="Z646" s="44" t="n"/>
      <c r="AA646" s="44" t="n"/>
      <c r="AB646" s="44" t="n"/>
      <c r="AC646" s="44" t="n"/>
      <c r="AD646" s="44" t="n"/>
      <c r="AE646" s="44" t="n"/>
      <c r="AF646" s="44" t="n"/>
      <c r="AG646" s="44" t="n"/>
    </row>
    <row r="647" ht="15.75" customHeight="1" s="157">
      <c r="A647" s="44" t="n"/>
      <c r="B647" s="44" t="inlineStr">
        <is>
          <t>VA</t>
        </is>
      </c>
      <c r="C647" s="44" t="inlineStr">
        <is>
          <t>Generation</t>
        </is>
      </c>
      <c r="D647" s="44" t="inlineStr">
        <is>
          <t>Utility PV</t>
        </is>
      </c>
      <c r="E647" s="44">
        <f>LOOKUP(D647,$U$2:$V$15,$V$2:$V$15)</f>
        <v/>
      </c>
      <c r="F647" s="44" t="n">
        <v>739720.8432999999</v>
      </c>
      <c r="G647" s="44">
        <f>AVERAGE(F647,H647)</f>
        <v/>
      </c>
      <c r="H647" s="44" t="n">
        <v>831759.3533</v>
      </c>
      <c r="I647" s="44">
        <f>AVERAGE(H647,J647)</f>
        <v/>
      </c>
      <c r="J647" s="44" t="n">
        <v>831758.6677</v>
      </c>
      <c r="K647" s="44">
        <f>AVERAGE(J647,L647)</f>
        <v/>
      </c>
      <c r="L647" s="44" t="n">
        <v>823495.0858</v>
      </c>
      <c r="M647" s="44">
        <f>AVERAGE(L647,N647)</f>
        <v/>
      </c>
      <c r="N647" s="44" t="n">
        <v>1069314.168</v>
      </c>
      <c r="O647" s="44">
        <f>AVERAGE(N647,P647)</f>
        <v/>
      </c>
      <c r="P647" s="44" t="n">
        <v>1642242.91</v>
      </c>
      <c r="Q647" s="44">
        <f>AVERAGE(P647,R647)</f>
        <v/>
      </c>
      <c r="R647" s="44" t="n">
        <v>5609155.662</v>
      </c>
      <c r="S647" s="44" t="n"/>
      <c r="T647" s="44" t="n"/>
      <c r="U647" s="44" t="n"/>
      <c r="V647" s="44" t="n"/>
      <c r="W647" s="44" t="n"/>
      <c r="X647" s="44" t="n"/>
      <c r="Y647" s="44" t="n"/>
      <c r="Z647" s="44" t="n"/>
      <c r="AA647" s="44" t="n"/>
      <c r="AB647" s="44" t="n"/>
      <c r="AC647" s="44" t="n"/>
      <c r="AD647" s="44" t="n"/>
      <c r="AE647" s="44" t="n"/>
      <c r="AF647" s="44" t="n"/>
      <c r="AG647" s="44" t="n"/>
    </row>
    <row r="648" ht="15.75" customHeight="1" s="157">
      <c r="A648" s="44" t="n"/>
      <c r="B648" s="44" t="inlineStr">
        <is>
          <t>VT</t>
        </is>
      </c>
      <c r="C648" s="44" t="inlineStr">
        <is>
          <t>Generation</t>
        </is>
      </c>
      <c r="D648" s="44" t="inlineStr">
        <is>
          <t>Biopower</t>
        </is>
      </c>
      <c r="E648" s="44">
        <f>LOOKUP(D648,$U$2:$V$15,$V$2:$V$15)</f>
        <v/>
      </c>
      <c r="F648" s="44" t="n">
        <v>0</v>
      </c>
      <c r="G648" s="44">
        <f>AVERAGE(F648,H648)</f>
        <v/>
      </c>
      <c r="H648" s="44" t="n">
        <v>0</v>
      </c>
      <c r="I648" s="44">
        <f>AVERAGE(H648,J648)</f>
        <v/>
      </c>
      <c r="J648" s="44" t="n">
        <v>0</v>
      </c>
      <c r="K648" s="44">
        <f>AVERAGE(J648,L648)</f>
        <v/>
      </c>
      <c r="L648" s="44" t="n">
        <v>0</v>
      </c>
      <c r="M648" s="44">
        <f>AVERAGE(L648,N648)</f>
        <v/>
      </c>
      <c r="N648" s="44" t="n">
        <v>0</v>
      </c>
      <c r="O648" s="44">
        <f>AVERAGE(N648,P648)</f>
        <v/>
      </c>
      <c r="P648" s="44" t="n">
        <v>0</v>
      </c>
      <c r="Q648" s="44">
        <f>AVERAGE(P648,R648)</f>
        <v/>
      </c>
      <c r="R648" s="44" t="n">
        <v>0</v>
      </c>
      <c r="S648" s="44" t="n"/>
      <c r="T648" s="44" t="n"/>
      <c r="U648" s="44" t="n"/>
      <c r="V648" s="44" t="n"/>
      <c r="W648" s="44" t="n"/>
      <c r="X648" s="44" t="n"/>
      <c r="Y648" s="44" t="n"/>
      <c r="Z648" s="44" t="n"/>
      <c r="AA648" s="44" t="n"/>
      <c r="AB648" s="44" t="n"/>
      <c r="AC648" s="44" t="n"/>
      <c r="AD648" s="44" t="n"/>
      <c r="AE648" s="44" t="n"/>
      <c r="AF648" s="44" t="n"/>
      <c r="AG648" s="44" t="n"/>
    </row>
    <row r="649" ht="15.75" customHeight="1" s="157">
      <c r="A649" s="44" t="n"/>
      <c r="B649" s="44" t="inlineStr">
        <is>
          <t>VT</t>
        </is>
      </c>
      <c r="C649" s="44" t="inlineStr">
        <is>
          <t>Generation</t>
        </is>
      </c>
      <c r="D649" s="44" t="inlineStr">
        <is>
          <t>Coal</t>
        </is>
      </c>
      <c r="E649" s="44">
        <f>LOOKUP(D649,$U$2:$V$15,$V$2:$V$15)</f>
        <v/>
      </c>
      <c r="F649" s="44" t="n">
        <v>0</v>
      </c>
      <c r="G649" s="44">
        <f>AVERAGE(F649,H649)</f>
        <v/>
      </c>
      <c r="H649" s="44" t="n">
        <v>0</v>
      </c>
      <c r="I649" s="44">
        <f>AVERAGE(H649,J649)</f>
        <v/>
      </c>
      <c r="J649" s="44" t="n">
        <v>0</v>
      </c>
      <c r="K649" s="44">
        <f>AVERAGE(J649,L649)</f>
        <v/>
      </c>
      <c r="L649" s="44" t="n">
        <v>0</v>
      </c>
      <c r="M649" s="44">
        <f>AVERAGE(L649,N649)</f>
        <v/>
      </c>
      <c r="N649" s="44" t="n">
        <v>0</v>
      </c>
      <c r="O649" s="44">
        <f>AVERAGE(N649,P649)</f>
        <v/>
      </c>
      <c r="P649" s="44" t="n">
        <v>0</v>
      </c>
      <c r="Q649" s="44">
        <f>AVERAGE(P649,R649)</f>
        <v/>
      </c>
      <c r="R649" s="44" t="n">
        <v>0</v>
      </c>
      <c r="S649" s="44" t="n"/>
      <c r="T649" s="44" t="n"/>
      <c r="U649" s="44" t="n"/>
      <c r="V649" s="44" t="n"/>
      <c r="W649" s="44" t="n"/>
      <c r="X649" s="44" t="n"/>
      <c r="Y649" s="44" t="n"/>
      <c r="Z649" s="44" t="n"/>
      <c r="AA649" s="44" t="n"/>
      <c r="AB649" s="44" t="n"/>
      <c r="AC649" s="44" t="n"/>
      <c r="AD649" s="44" t="n"/>
      <c r="AE649" s="44" t="n"/>
      <c r="AF649" s="44" t="n"/>
      <c r="AG649" s="44" t="n"/>
    </row>
    <row r="650" ht="15.75" customHeight="1" s="157">
      <c r="A650" s="44" t="n"/>
      <c r="B650" s="44" t="inlineStr">
        <is>
          <t>VT</t>
        </is>
      </c>
      <c r="C650" s="44" t="inlineStr">
        <is>
          <t>Generation</t>
        </is>
      </c>
      <c r="D650" s="44" t="inlineStr">
        <is>
          <t>CSP</t>
        </is>
      </c>
      <c r="E650" s="44">
        <f>LOOKUP(D650,$U$2:$V$15,$V$2:$V$15)</f>
        <v/>
      </c>
      <c r="F650" s="44" t="n">
        <v>0</v>
      </c>
      <c r="G650" s="44">
        <f>AVERAGE(F650,H650)</f>
        <v/>
      </c>
      <c r="H650" s="44" t="n">
        <v>0</v>
      </c>
      <c r="I650" s="44">
        <f>AVERAGE(H650,J650)</f>
        <v/>
      </c>
      <c r="J650" s="44" t="n">
        <v>0</v>
      </c>
      <c r="K650" s="44">
        <f>AVERAGE(J650,L650)</f>
        <v/>
      </c>
      <c r="L650" s="44" t="n">
        <v>0</v>
      </c>
      <c r="M650" s="44">
        <f>AVERAGE(L650,N650)</f>
        <v/>
      </c>
      <c r="N650" s="44" t="n">
        <v>0</v>
      </c>
      <c r="O650" s="44">
        <f>AVERAGE(N650,P650)</f>
        <v/>
      </c>
      <c r="P650" s="44" t="n">
        <v>0</v>
      </c>
      <c r="Q650" s="44">
        <f>AVERAGE(P650,R650)</f>
        <v/>
      </c>
      <c r="R650" s="44" t="n">
        <v>0</v>
      </c>
      <c r="S650" s="44" t="n"/>
      <c r="T650" s="44" t="n"/>
      <c r="U650" s="44" t="n"/>
      <c r="V650" s="44" t="n"/>
      <c r="W650" s="44" t="n"/>
      <c r="X650" s="44" t="n"/>
      <c r="Y650" s="44" t="n"/>
      <c r="Z650" s="44" t="n"/>
      <c r="AA650" s="44" t="n"/>
      <c r="AB650" s="44" t="n"/>
      <c r="AC650" s="44" t="n"/>
      <c r="AD650" s="44" t="n"/>
      <c r="AE650" s="44" t="n"/>
      <c r="AF650" s="44" t="n"/>
      <c r="AG650" s="44" t="n"/>
    </row>
    <row r="651" ht="15.75" customHeight="1" s="157">
      <c r="A651" s="44" t="n"/>
      <c r="B651" s="44" t="inlineStr">
        <is>
          <t>VT</t>
        </is>
      </c>
      <c r="C651" s="44" t="inlineStr">
        <is>
          <t>Generation</t>
        </is>
      </c>
      <c r="D651" s="44" t="inlineStr">
        <is>
          <t>Geothermal</t>
        </is>
      </c>
      <c r="E651" s="44">
        <f>LOOKUP(D651,$U$2:$V$15,$V$2:$V$15)</f>
        <v/>
      </c>
      <c r="F651" s="44" t="n">
        <v>0</v>
      </c>
      <c r="G651" s="44">
        <f>AVERAGE(F651,H651)</f>
        <v/>
      </c>
      <c r="H651" s="44" t="n">
        <v>0</v>
      </c>
      <c r="I651" s="44">
        <f>AVERAGE(H651,J651)</f>
        <v/>
      </c>
      <c r="J651" s="44" t="n">
        <v>0</v>
      </c>
      <c r="K651" s="44">
        <f>AVERAGE(J651,L651)</f>
        <v/>
      </c>
      <c r="L651" s="44" t="n">
        <v>0</v>
      </c>
      <c r="M651" s="44">
        <f>AVERAGE(L651,N651)</f>
        <v/>
      </c>
      <c r="N651" s="44" t="n">
        <v>0</v>
      </c>
      <c r="O651" s="44">
        <f>AVERAGE(N651,P651)</f>
        <v/>
      </c>
      <c r="P651" s="44" t="n">
        <v>0</v>
      </c>
      <c r="Q651" s="44">
        <f>AVERAGE(P651,R651)</f>
        <v/>
      </c>
      <c r="R651" s="44" t="n">
        <v>0</v>
      </c>
      <c r="S651" s="44" t="n"/>
      <c r="T651" s="44" t="n"/>
      <c r="U651" s="44" t="n"/>
      <c r="V651" s="44" t="n"/>
      <c r="W651" s="44" t="n"/>
      <c r="X651" s="44" t="n"/>
      <c r="Y651" s="44" t="n"/>
      <c r="Z651" s="44" t="n"/>
      <c r="AA651" s="44" t="n"/>
      <c r="AB651" s="44" t="n"/>
      <c r="AC651" s="44" t="n"/>
      <c r="AD651" s="44" t="n"/>
      <c r="AE651" s="44" t="n"/>
      <c r="AF651" s="44" t="n"/>
      <c r="AG651" s="44" t="n"/>
    </row>
    <row r="652" ht="15.75" customHeight="1" s="157">
      <c r="A652" s="44" t="n"/>
      <c r="B652" s="44" t="inlineStr">
        <is>
          <t>VT</t>
        </is>
      </c>
      <c r="C652" s="44" t="inlineStr">
        <is>
          <t>Generation</t>
        </is>
      </c>
      <c r="D652" s="44" t="inlineStr">
        <is>
          <t>Hydro</t>
        </is>
      </c>
      <c r="E652" s="44">
        <f>LOOKUP(D652,$U$2:$V$15,$V$2:$V$15)</f>
        <v/>
      </c>
      <c r="F652" s="44" t="n">
        <v>1240982.93</v>
      </c>
      <c r="G652" s="44">
        <f>AVERAGE(F652,H652)</f>
        <v/>
      </c>
      <c r="H652" s="44" t="n">
        <v>1244591.31</v>
      </c>
      <c r="I652" s="44">
        <f>AVERAGE(H652,J652)</f>
        <v/>
      </c>
      <c r="J652" s="44" t="n">
        <v>1244591.31</v>
      </c>
      <c r="K652" s="44">
        <f>AVERAGE(J652,L652)</f>
        <v/>
      </c>
      <c r="L652" s="44" t="n">
        <v>1244591.31</v>
      </c>
      <c r="M652" s="44">
        <f>AVERAGE(L652,N652)</f>
        <v/>
      </c>
      <c r="N652" s="44" t="n">
        <v>1244591.31</v>
      </c>
      <c r="O652" s="44">
        <f>AVERAGE(N652,P652)</f>
        <v/>
      </c>
      <c r="P652" s="44" t="n">
        <v>1244591.31</v>
      </c>
      <c r="Q652" s="44">
        <f>AVERAGE(P652,R652)</f>
        <v/>
      </c>
      <c r="R652" s="44" t="n">
        <v>1244591.31</v>
      </c>
      <c r="S652" s="44" t="n"/>
      <c r="T652" s="44" t="n"/>
      <c r="U652" s="44" t="n"/>
      <c r="V652" s="44" t="n"/>
      <c r="W652" s="44" t="n"/>
      <c r="X652" s="44" t="n"/>
      <c r="Y652" s="44" t="n"/>
      <c r="Z652" s="44" t="n"/>
      <c r="AA652" s="44" t="n"/>
      <c r="AB652" s="44" t="n"/>
      <c r="AC652" s="44" t="n"/>
      <c r="AD652" s="44" t="n"/>
      <c r="AE652" s="44" t="n"/>
      <c r="AF652" s="44" t="n"/>
      <c r="AG652" s="44" t="n"/>
    </row>
    <row r="653" ht="15.75" customHeight="1" s="157">
      <c r="A653" s="44" t="n"/>
      <c r="B653" s="44" t="inlineStr">
        <is>
          <t>VT</t>
        </is>
      </c>
      <c r="C653" s="44" t="inlineStr">
        <is>
          <t>Generation</t>
        </is>
      </c>
      <c r="D653" s="44" t="inlineStr">
        <is>
          <t>Imports</t>
        </is>
      </c>
      <c r="E653" s="44">
        <f>LOOKUP(D653,$U$2:$V$15,$V$2:$V$15)</f>
        <v/>
      </c>
      <c r="F653" s="44" t="n">
        <v>24594713.33</v>
      </c>
      <c r="G653" s="44">
        <f>AVERAGE(F653,H653)</f>
        <v/>
      </c>
      <c r="H653" s="44" t="n">
        <v>24825159.89</v>
      </c>
      <c r="I653" s="44">
        <f>AVERAGE(H653,J653)</f>
        <v/>
      </c>
      <c r="J653" s="44" t="n">
        <v>24070640</v>
      </c>
      <c r="K653" s="44">
        <f>AVERAGE(J653,L653)</f>
        <v/>
      </c>
      <c r="L653" s="44" t="n">
        <v>24121286.67</v>
      </c>
      <c r="M653" s="44">
        <f>AVERAGE(L653,N653)</f>
        <v/>
      </c>
      <c r="N653" s="44" t="n">
        <v>23325926.67</v>
      </c>
      <c r="O653" s="44">
        <f>AVERAGE(N653,P653)</f>
        <v/>
      </c>
      <c r="P653" s="44" t="n">
        <v>23167400</v>
      </c>
      <c r="Q653" s="44">
        <f>AVERAGE(P653,R653)</f>
        <v/>
      </c>
      <c r="R653" s="44" t="n">
        <v>22438906.64</v>
      </c>
      <c r="S653" s="44" t="n"/>
      <c r="T653" s="44" t="n"/>
      <c r="U653" s="44" t="n"/>
      <c r="V653" s="44" t="n"/>
      <c r="W653" s="44" t="n"/>
      <c r="X653" s="44" t="n"/>
      <c r="Y653" s="44" t="n"/>
      <c r="Z653" s="44" t="n"/>
      <c r="AA653" s="44" t="n"/>
      <c r="AB653" s="44" t="n"/>
      <c r="AC653" s="44" t="n"/>
      <c r="AD653" s="44" t="n"/>
      <c r="AE653" s="44" t="n"/>
      <c r="AF653" s="44" t="n"/>
      <c r="AG653" s="44" t="n"/>
    </row>
    <row r="654" ht="15.75" customHeight="1" s="157">
      <c r="A654" s="44" t="n"/>
      <c r="B654" s="44" t="inlineStr">
        <is>
          <t>VT</t>
        </is>
      </c>
      <c r="C654" s="44" t="inlineStr">
        <is>
          <t>Generation</t>
        </is>
      </c>
      <c r="D654" s="44" t="inlineStr">
        <is>
          <t>Land-based Wind</t>
        </is>
      </c>
      <c r="E654" s="44">
        <f>LOOKUP(D654,$U$2:$V$15,$V$2:$V$15)</f>
        <v/>
      </c>
      <c r="F654" s="44" t="n">
        <v>519211.486</v>
      </c>
      <c r="G654" s="44">
        <f>AVERAGE(F654,H654)</f>
        <v/>
      </c>
      <c r="H654" s="44" t="n">
        <v>519211.486</v>
      </c>
      <c r="I654" s="44">
        <f>AVERAGE(H654,J654)</f>
        <v/>
      </c>
      <c r="J654" s="44" t="n">
        <v>519211.486</v>
      </c>
      <c r="K654" s="44">
        <f>AVERAGE(J654,L654)</f>
        <v/>
      </c>
      <c r="L654" s="44" t="n">
        <v>519211.486</v>
      </c>
      <c r="M654" s="44">
        <f>AVERAGE(L654,N654)</f>
        <v/>
      </c>
      <c r="N654" s="44" t="n">
        <v>519211.486</v>
      </c>
      <c r="O654" s="44">
        <f>AVERAGE(N654,P654)</f>
        <v/>
      </c>
      <c r="P654" s="44" t="n">
        <v>505518.1772</v>
      </c>
      <c r="Q654" s="44">
        <f>AVERAGE(P654,R654)</f>
        <v/>
      </c>
      <c r="R654" s="44" t="n">
        <v>505518.1772</v>
      </c>
      <c r="S654" s="44" t="n"/>
      <c r="T654" s="44" t="n"/>
      <c r="U654" s="44" t="n"/>
      <c r="V654" s="44" t="n"/>
      <c r="W654" s="44" t="n"/>
      <c r="X654" s="44" t="n"/>
      <c r="Y654" s="44" t="n"/>
      <c r="Z654" s="44" t="n"/>
      <c r="AA654" s="44" t="n"/>
      <c r="AB654" s="44" t="n"/>
      <c r="AC654" s="44" t="n"/>
      <c r="AD654" s="44" t="n"/>
      <c r="AE654" s="44" t="n"/>
      <c r="AF654" s="44" t="n"/>
      <c r="AG654" s="44" t="n"/>
    </row>
    <row r="655" ht="15.75" customHeight="1" s="157">
      <c r="A655" s="44" t="n"/>
      <c r="B655" s="44" t="inlineStr">
        <is>
          <t>VT</t>
        </is>
      </c>
      <c r="C655" s="44" t="inlineStr">
        <is>
          <t>Generation</t>
        </is>
      </c>
      <c r="D655" s="44" t="inlineStr">
        <is>
          <t>NG-CC</t>
        </is>
      </c>
      <c r="E655" s="44">
        <f>LOOKUP(D655,$U$2:$V$15,$V$2:$V$15)</f>
        <v/>
      </c>
      <c r="F655" s="44" t="n">
        <v>0</v>
      </c>
      <c r="G655" s="44">
        <f>AVERAGE(F655,H655)</f>
        <v/>
      </c>
      <c r="H655" s="44" t="n">
        <v>0</v>
      </c>
      <c r="I655" s="44">
        <f>AVERAGE(H655,J655)</f>
        <v/>
      </c>
      <c r="J655" s="44" t="n">
        <v>0</v>
      </c>
      <c r="K655" s="44">
        <f>AVERAGE(J655,L655)</f>
        <v/>
      </c>
      <c r="L655" s="44" t="n">
        <v>0</v>
      </c>
      <c r="M655" s="44">
        <f>AVERAGE(L655,N655)</f>
        <v/>
      </c>
      <c r="N655" s="44" t="n">
        <v>0</v>
      </c>
      <c r="O655" s="44">
        <f>AVERAGE(N655,P655)</f>
        <v/>
      </c>
      <c r="P655" s="44" t="n">
        <v>0</v>
      </c>
      <c r="Q655" s="44">
        <f>AVERAGE(P655,R655)</f>
        <v/>
      </c>
      <c r="R655" s="44" t="n">
        <v>0</v>
      </c>
      <c r="S655" s="44" t="n"/>
      <c r="T655" s="44" t="n"/>
      <c r="U655" s="44" t="n"/>
      <c r="V655" s="44" t="n"/>
      <c r="W655" s="44" t="n"/>
      <c r="X655" s="44" t="n"/>
      <c r="Y655" s="44" t="n"/>
      <c r="Z655" s="44" t="n"/>
      <c r="AA655" s="44" t="n"/>
      <c r="AB655" s="44" t="n"/>
      <c r="AC655" s="44" t="n"/>
      <c r="AD655" s="44" t="n"/>
      <c r="AE655" s="44" t="n"/>
      <c r="AF655" s="44" t="n"/>
      <c r="AG655" s="44" t="n"/>
    </row>
    <row r="656" ht="15.75" customHeight="1" s="157">
      <c r="A656" s="44" t="n"/>
      <c r="B656" s="44" t="inlineStr">
        <is>
          <t>VT</t>
        </is>
      </c>
      <c r="C656" s="44" t="inlineStr">
        <is>
          <t>Generation</t>
        </is>
      </c>
      <c r="D656" s="44" t="inlineStr">
        <is>
          <t>NG-CT</t>
        </is>
      </c>
      <c r="E656" s="44">
        <f>LOOKUP(D656,$U$2:$V$15,$V$2:$V$15)</f>
        <v/>
      </c>
      <c r="F656" s="44" t="n">
        <v>47055.26009</v>
      </c>
      <c r="G656" s="44">
        <f>AVERAGE(F656,H656)</f>
        <v/>
      </c>
      <c r="H656" s="44" t="n">
        <v>47055.26009</v>
      </c>
      <c r="I656" s="44">
        <f>AVERAGE(H656,J656)</f>
        <v/>
      </c>
      <c r="J656" s="44" t="n">
        <v>47055.26009</v>
      </c>
      <c r="K656" s="44">
        <f>AVERAGE(J656,L656)</f>
        <v/>
      </c>
      <c r="L656" s="44" t="n">
        <v>24681.79412</v>
      </c>
      <c r="M656" s="44">
        <f>AVERAGE(L656,N656)</f>
        <v/>
      </c>
      <c r="N656" s="44" t="n">
        <v>37291.66211</v>
      </c>
      <c r="O656" s="44">
        <f>AVERAGE(N656,P656)</f>
        <v/>
      </c>
      <c r="P656" s="44" t="n">
        <v>38959.26289</v>
      </c>
      <c r="Q656" s="44">
        <f>AVERAGE(P656,R656)</f>
        <v/>
      </c>
      <c r="R656" s="44" t="n">
        <v>28480.73775</v>
      </c>
      <c r="S656" s="44" t="n"/>
      <c r="T656" s="44" t="n"/>
      <c r="U656" s="44" t="n"/>
      <c r="V656" s="44" t="n"/>
      <c r="W656" s="44" t="n"/>
      <c r="X656" s="44" t="n"/>
      <c r="Y656" s="44" t="n"/>
      <c r="Z656" s="44" t="n"/>
      <c r="AA656" s="44" t="n"/>
      <c r="AB656" s="44" t="n"/>
      <c r="AC656" s="44" t="n"/>
      <c r="AD656" s="44" t="n"/>
      <c r="AE656" s="44" t="n"/>
      <c r="AF656" s="44" t="n"/>
      <c r="AG656" s="44" t="n"/>
    </row>
    <row r="657" ht="15.75" customHeight="1" s="157">
      <c r="A657" s="44" t="n"/>
      <c r="B657" s="44" t="inlineStr">
        <is>
          <t>VT</t>
        </is>
      </c>
      <c r="C657" s="44" t="inlineStr">
        <is>
          <t>Generation</t>
        </is>
      </c>
      <c r="D657" s="44" t="inlineStr">
        <is>
          <t>Nuclear</t>
        </is>
      </c>
      <c r="E657" s="44">
        <f>LOOKUP(D657,$U$2:$V$15,$V$2:$V$15)</f>
        <v/>
      </c>
      <c r="F657" s="44" t="n">
        <v>0</v>
      </c>
      <c r="G657" s="44">
        <f>AVERAGE(F657,H657)</f>
        <v/>
      </c>
      <c r="H657" s="44" t="n">
        <v>0</v>
      </c>
      <c r="I657" s="44">
        <f>AVERAGE(H657,J657)</f>
        <v/>
      </c>
      <c r="J657" s="44" t="n">
        <v>0</v>
      </c>
      <c r="K657" s="44">
        <f>AVERAGE(J657,L657)</f>
        <v/>
      </c>
      <c r="L657" s="44" t="n">
        <v>0</v>
      </c>
      <c r="M657" s="44">
        <f>AVERAGE(L657,N657)</f>
        <v/>
      </c>
      <c r="N657" s="44" t="n">
        <v>0</v>
      </c>
      <c r="O657" s="44">
        <f>AVERAGE(N657,P657)</f>
        <v/>
      </c>
      <c r="P657" s="44" t="n">
        <v>0</v>
      </c>
      <c r="Q657" s="44">
        <f>AVERAGE(P657,R657)</f>
        <v/>
      </c>
      <c r="R657" s="44" t="n">
        <v>0</v>
      </c>
      <c r="S657" s="44" t="n"/>
      <c r="T657" s="44" t="n"/>
      <c r="U657" s="44" t="n"/>
      <c r="V657" s="44" t="n"/>
      <c r="W657" s="44" t="n"/>
      <c r="X657" s="44" t="n"/>
      <c r="Y657" s="44" t="n"/>
      <c r="Z657" s="44" t="n"/>
      <c r="AA657" s="44" t="n"/>
      <c r="AB657" s="44" t="n"/>
      <c r="AC657" s="44" t="n"/>
      <c r="AD657" s="44" t="n"/>
      <c r="AE657" s="44" t="n"/>
      <c r="AF657" s="44" t="n"/>
      <c r="AG657" s="44" t="n"/>
    </row>
    <row r="658" ht="15.75" customHeight="1" s="157">
      <c r="A658" s="44" t="n"/>
      <c r="B658" s="44" t="inlineStr">
        <is>
          <t>VT</t>
        </is>
      </c>
      <c r="C658" s="44" t="inlineStr">
        <is>
          <t>Generation</t>
        </is>
      </c>
      <c r="D658" s="44" t="inlineStr">
        <is>
          <t>Offshore Wind</t>
        </is>
      </c>
      <c r="E658" s="44">
        <f>LOOKUP(D658,$U$2:$V$15,$V$2:$V$15)</f>
        <v/>
      </c>
      <c r="F658" s="44" t="n">
        <v>0</v>
      </c>
      <c r="G658" s="44">
        <f>AVERAGE(F658,H658)</f>
        <v/>
      </c>
      <c r="H658" s="44" t="n">
        <v>0</v>
      </c>
      <c r="I658" s="44">
        <f>AVERAGE(H658,J658)</f>
        <v/>
      </c>
      <c r="J658" s="44" t="n">
        <v>0</v>
      </c>
      <c r="K658" s="44">
        <f>AVERAGE(J658,L658)</f>
        <v/>
      </c>
      <c r="L658" s="44" t="n">
        <v>0</v>
      </c>
      <c r="M658" s="44">
        <f>AVERAGE(L658,N658)</f>
        <v/>
      </c>
      <c r="N658" s="44" t="n">
        <v>0</v>
      </c>
      <c r="O658" s="44">
        <f>AVERAGE(N658,P658)</f>
        <v/>
      </c>
      <c r="P658" s="44" t="n">
        <v>0</v>
      </c>
      <c r="Q658" s="44">
        <f>AVERAGE(P658,R658)</f>
        <v/>
      </c>
      <c r="R658" s="44" t="n">
        <v>0</v>
      </c>
      <c r="S658" s="44" t="n"/>
      <c r="T658" s="44" t="n"/>
      <c r="U658" s="44" t="n"/>
      <c r="V658" s="44" t="n"/>
      <c r="W658" s="44" t="n"/>
      <c r="X658" s="44" t="n"/>
      <c r="Y658" s="44" t="n"/>
      <c r="Z658" s="44" t="n"/>
      <c r="AA658" s="44" t="n"/>
      <c r="AB658" s="44" t="n"/>
      <c r="AC658" s="44" t="n"/>
      <c r="AD658" s="44" t="n"/>
      <c r="AE658" s="44" t="n"/>
      <c r="AF658" s="44" t="n"/>
      <c r="AG658" s="44" t="n"/>
    </row>
    <row r="659" ht="15.75" customHeight="1" s="157">
      <c r="A659" s="44" t="n"/>
      <c r="B659" s="44" t="inlineStr">
        <is>
          <t>VT</t>
        </is>
      </c>
      <c r="C659" s="44" t="inlineStr">
        <is>
          <t>Generation</t>
        </is>
      </c>
      <c r="D659" s="44" t="inlineStr">
        <is>
          <t>Oil-Gas-Steam</t>
        </is>
      </c>
      <c r="E659" s="44">
        <f>LOOKUP(D659,$U$2:$V$15,$V$2:$V$15)</f>
        <v/>
      </c>
      <c r="F659" s="44" t="n">
        <v>7323.01824</v>
      </c>
      <c r="G659" s="44">
        <f>AVERAGE(F659,H659)</f>
        <v/>
      </c>
      <c r="H659" s="44" t="n">
        <v>7323.01824</v>
      </c>
      <c r="I659" s="44">
        <f>AVERAGE(H659,J659)</f>
        <v/>
      </c>
      <c r="J659" s="44" t="n">
        <v>7323.01824</v>
      </c>
      <c r="K659" s="44">
        <f>AVERAGE(J659,L659)</f>
        <v/>
      </c>
      <c r="L659" s="44" t="n">
        <v>7323.01824</v>
      </c>
      <c r="M659" s="44">
        <f>AVERAGE(L659,N659)</f>
        <v/>
      </c>
      <c r="N659" s="44" t="n">
        <v>7323.01824</v>
      </c>
      <c r="O659" s="44">
        <f>AVERAGE(N659,P659)</f>
        <v/>
      </c>
      <c r="P659" s="44" t="n">
        <v>7323.01824</v>
      </c>
      <c r="Q659" s="44">
        <f>AVERAGE(P659,R659)</f>
        <v/>
      </c>
      <c r="R659" s="44" t="n">
        <v>7323.01824</v>
      </c>
      <c r="S659" s="44" t="n"/>
      <c r="T659" s="44" t="n"/>
      <c r="U659" s="44" t="n"/>
      <c r="V659" s="44" t="n"/>
      <c r="W659" s="44" t="n"/>
      <c r="X659" s="44" t="n"/>
      <c r="Y659" s="44" t="n"/>
      <c r="Z659" s="44" t="n"/>
      <c r="AA659" s="44" t="n"/>
      <c r="AB659" s="44" t="n"/>
      <c r="AC659" s="44" t="n"/>
      <c r="AD659" s="44" t="n"/>
      <c r="AE659" s="44" t="n"/>
      <c r="AF659" s="44" t="n"/>
      <c r="AG659" s="44" t="n"/>
    </row>
    <row r="660" ht="15.75" customHeight="1" s="157">
      <c r="A660" s="44" t="n"/>
      <c r="B660" s="44" t="inlineStr">
        <is>
          <t>VT</t>
        </is>
      </c>
      <c r="C660" s="44" t="inlineStr">
        <is>
          <t>Generation</t>
        </is>
      </c>
      <c r="D660" s="44" t="inlineStr">
        <is>
          <t>Rooftop PV</t>
        </is>
      </c>
      <c r="E660" s="44">
        <f>LOOKUP(D660,$U$2:$V$15,$V$2:$V$15)</f>
        <v/>
      </c>
      <c r="F660" s="44" t="n">
        <v>165785.8724</v>
      </c>
      <c r="G660" s="44">
        <f>AVERAGE(F660,H660)</f>
        <v/>
      </c>
      <c r="H660" s="44" t="n">
        <v>181869.208</v>
      </c>
      <c r="I660" s="44">
        <f>AVERAGE(H660,J660)</f>
        <v/>
      </c>
      <c r="J660" s="44" t="n">
        <v>192778.4706</v>
      </c>
      <c r="K660" s="44">
        <f>AVERAGE(J660,L660)</f>
        <v/>
      </c>
      <c r="L660" s="44" t="n">
        <v>202701.5648</v>
      </c>
      <c r="M660" s="44">
        <f>AVERAGE(L660,N660)</f>
        <v/>
      </c>
      <c r="N660" s="44" t="n">
        <v>217300.2293</v>
      </c>
      <c r="O660" s="44">
        <f>AVERAGE(N660,P660)</f>
        <v/>
      </c>
      <c r="P660" s="44" t="n">
        <v>236616.6079</v>
      </c>
      <c r="Q660" s="44">
        <f>AVERAGE(P660,R660)</f>
        <v/>
      </c>
      <c r="R660" s="44" t="n">
        <v>261981.2456</v>
      </c>
      <c r="S660" s="44" t="n"/>
      <c r="T660" s="44" t="n"/>
      <c r="U660" s="44" t="n"/>
      <c r="V660" s="44" t="n"/>
      <c r="W660" s="44" t="n"/>
      <c r="X660" s="44" t="n"/>
      <c r="Y660" s="44" t="n"/>
      <c r="Z660" s="44" t="n"/>
      <c r="AA660" s="44" t="n"/>
      <c r="AB660" s="44" t="n"/>
      <c r="AC660" s="44" t="n"/>
      <c r="AD660" s="44" t="n"/>
      <c r="AE660" s="44" t="n"/>
      <c r="AF660" s="44" t="n"/>
      <c r="AG660" s="44" t="n"/>
    </row>
    <row r="661" ht="15.75" customHeight="1" s="157">
      <c r="A661" s="44" t="n"/>
      <c r="B661" s="44" t="inlineStr">
        <is>
          <t>VT</t>
        </is>
      </c>
      <c r="C661" s="44" t="inlineStr">
        <is>
          <t>Generation</t>
        </is>
      </c>
      <c r="D661" s="44" t="inlineStr">
        <is>
          <t>Storage</t>
        </is>
      </c>
      <c r="E661" s="44">
        <f>LOOKUP(D661,$U$2:$V$15,$V$2:$V$15)</f>
        <v/>
      </c>
      <c r="F661" s="44" t="n">
        <v>0</v>
      </c>
      <c r="G661" s="44" t="n">
        <v>0</v>
      </c>
      <c r="H661" s="44" t="n">
        <v>0</v>
      </c>
      <c r="I661" s="44" t="n">
        <v>0</v>
      </c>
      <c r="J661" s="44" t="n">
        <v>0</v>
      </c>
      <c r="K661" s="44" t="n">
        <v>0</v>
      </c>
      <c r="L661" s="44" t="n">
        <v>0</v>
      </c>
      <c r="M661" s="44" t="n">
        <v>0</v>
      </c>
      <c r="N661" s="44" t="n">
        <v>0</v>
      </c>
      <c r="O661" s="44" t="n">
        <v>0</v>
      </c>
      <c r="P661" s="44" t="n">
        <v>0</v>
      </c>
      <c r="Q661" s="44" t="n">
        <v>0</v>
      </c>
      <c r="R661" s="44" t="n">
        <v>0</v>
      </c>
      <c r="S661" s="44" t="n"/>
      <c r="T661" s="44" t="n"/>
      <c r="U661" s="44" t="n"/>
      <c r="V661" s="44" t="n"/>
      <c r="W661" s="44" t="n"/>
      <c r="X661" s="44" t="n"/>
      <c r="Y661" s="44" t="n"/>
      <c r="Z661" s="44" t="n"/>
      <c r="AA661" s="44" t="n"/>
      <c r="AB661" s="44" t="n"/>
      <c r="AC661" s="44" t="n"/>
      <c r="AD661" s="44" t="n"/>
      <c r="AE661" s="44" t="n"/>
      <c r="AF661" s="44" t="n"/>
      <c r="AG661" s="44" t="n"/>
    </row>
    <row r="662" ht="15.75" customHeight="1" s="157">
      <c r="A662" s="44" t="n"/>
      <c r="B662" s="44" t="inlineStr">
        <is>
          <t>VT</t>
        </is>
      </c>
      <c r="C662" s="44" t="inlineStr">
        <is>
          <t>Generation</t>
        </is>
      </c>
      <c r="D662" s="44" t="inlineStr">
        <is>
          <t>Utility PV</t>
        </is>
      </c>
      <c r="E662" s="44">
        <f>LOOKUP(D662,$U$2:$V$15,$V$2:$V$15)</f>
        <v/>
      </c>
      <c r="F662" s="44" t="n">
        <v>178694.6489</v>
      </c>
      <c r="G662" s="44">
        <f>AVERAGE(F662,H662)</f>
        <v/>
      </c>
      <c r="H662" s="44" t="n">
        <v>187747.0627</v>
      </c>
      <c r="I662" s="44">
        <f>AVERAGE(H662,J662)</f>
        <v/>
      </c>
      <c r="J662" s="44" t="n">
        <v>187747.0627</v>
      </c>
      <c r="K662" s="44">
        <f>AVERAGE(J662,L662)</f>
        <v/>
      </c>
      <c r="L662" s="44" t="n">
        <v>185876.4883</v>
      </c>
      <c r="M662" s="44">
        <f>AVERAGE(L662,N662)</f>
        <v/>
      </c>
      <c r="N662" s="44" t="n">
        <v>184020.2447</v>
      </c>
      <c r="O662" s="44">
        <f>AVERAGE(N662,P662)</f>
        <v/>
      </c>
      <c r="P662" s="44" t="n">
        <v>182182.4454</v>
      </c>
      <c r="Q662" s="44">
        <f>AVERAGE(P662,R662)</f>
        <v/>
      </c>
      <c r="R662" s="44" t="n">
        <v>180363.7997</v>
      </c>
      <c r="S662" s="44" t="n"/>
      <c r="T662" s="44" t="n"/>
      <c r="U662" s="44" t="n"/>
      <c r="V662" s="44" t="n"/>
      <c r="W662" s="44" t="n"/>
      <c r="X662" s="44" t="n"/>
      <c r="Y662" s="44" t="n"/>
      <c r="Z662" s="44" t="n"/>
      <c r="AA662" s="44" t="n"/>
      <c r="AB662" s="44" t="n"/>
      <c r="AC662" s="44" t="n"/>
      <c r="AD662" s="44" t="n"/>
      <c r="AE662" s="44" t="n"/>
      <c r="AF662" s="44" t="n"/>
      <c r="AG662" s="44" t="n"/>
    </row>
    <row r="663" ht="15.75" customHeight="1" s="157">
      <c r="A663" s="44" t="n"/>
      <c r="B663" s="44" t="inlineStr">
        <is>
          <t>WA</t>
        </is>
      </c>
      <c r="C663" s="44" t="inlineStr">
        <is>
          <t>Generation</t>
        </is>
      </c>
      <c r="D663" s="44" t="inlineStr">
        <is>
          <t>Biopower</t>
        </is>
      </c>
      <c r="E663" s="44">
        <f>LOOKUP(D663,$U$2:$V$15,$V$2:$V$15)</f>
        <v/>
      </c>
      <c r="F663" s="44" t="n">
        <v>0</v>
      </c>
      <c r="G663" s="44">
        <f>AVERAGE(F663,H663)</f>
        <v/>
      </c>
      <c r="H663" s="44" t="n">
        <v>0</v>
      </c>
      <c r="I663" s="44">
        <f>AVERAGE(H663,J663)</f>
        <v/>
      </c>
      <c r="J663" s="44" t="n">
        <v>0</v>
      </c>
      <c r="K663" s="44">
        <f>AVERAGE(J663,L663)</f>
        <v/>
      </c>
      <c r="L663" s="44" t="n">
        <v>0</v>
      </c>
      <c r="M663" s="44">
        <f>AVERAGE(L663,N663)</f>
        <v/>
      </c>
      <c r="N663" s="44" t="n">
        <v>0</v>
      </c>
      <c r="O663" s="44">
        <f>AVERAGE(N663,P663)</f>
        <v/>
      </c>
      <c r="P663" s="44" t="n">
        <v>0</v>
      </c>
      <c r="Q663" s="44">
        <f>AVERAGE(P663,R663)</f>
        <v/>
      </c>
      <c r="R663" s="44" t="n">
        <v>142371.6479</v>
      </c>
      <c r="S663" s="44" t="n"/>
      <c r="T663" s="44" t="n"/>
      <c r="U663" s="44" t="n"/>
      <c r="V663" s="44" t="n"/>
      <c r="W663" s="44" t="n"/>
      <c r="X663" s="44" t="n"/>
      <c r="Y663" s="44" t="n"/>
      <c r="Z663" s="44" t="n"/>
      <c r="AA663" s="44" t="n"/>
      <c r="AB663" s="44" t="n"/>
      <c r="AC663" s="44" t="n"/>
      <c r="AD663" s="44" t="n"/>
      <c r="AE663" s="44" t="n"/>
      <c r="AF663" s="44" t="n"/>
      <c r="AG663" s="44" t="n"/>
    </row>
    <row r="664" ht="15.75" customHeight="1" s="157">
      <c r="A664" s="44" t="n"/>
      <c r="B664" s="44" t="inlineStr">
        <is>
          <t>WA</t>
        </is>
      </c>
      <c r="C664" s="44" t="inlineStr">
        <is>
          <t>Generation</t>
        </is>
      </c>
      <c r="D664" s="44" t="inlineStr">
        <is>
          <t>Coal</t>
        </is>
      </c>
      <c r="E664" s="44">
        <f>LOOKUP(D664,$U$2:$V$15,$V$2:$V$15)</f>
        <v/>
      </c>
      <c r="F664" s="44" t="n">
        <v>7285791.136</v>
      </c>
      <c r="G664" s="44">
        <f>AVERAGE(F664,H664)</f>
        <v/>
      </c>
      <c r="H664" s="44" t="n">
        <v>3241519.901</v>
      </c>
      <c r="I664" s="44">
        <f>AVERAGE(H664,J664)</f>
        <v/>
      </c>
      <c r="J664" s="44" t="n">
        <v>4696459.869</v>
      </c>
      <c r="K664" s="44">
        <f>AVERAGE(J664,L664)</f>
        <v/>
      </c>
      <c r="L664" s="44" t="n">
        <v>4965245.112</v>
      </c>
      <c r="M664" s="44">
        <f>AVERAGE(L664,N664)</f>
        <v/>
      </c>
      <c r="N664" s="44" t="n">
        <v>0</v>
      </c>
      <c r="O664" s="44">
        <f>AVERAGE(N664,P664)</f>
        <v/>
      </c>
      <c r="P664" s="44" t="n">
        <v>0</v>
      </c>
      <c r="Q664" s="44">
        <f>AVERAGE(P664,R664)</f>
        <v/>
      </c>
      <c r="R664" s="44" t="n">
        <v>0</v>
      </c>
      <c r="S664" s="44" t="n"/>
      <c r="T664" s="44" t="n"/>
      <c r="U664" s="44" t="n"/>
      <c r="V664" s="44" t="n"/>
      <c r="W664" s="44" t="n"/>
      <c r="X664" s="44" t="n"/>
      <c r="Y664" s="44" t="n"/>
      <c r="Z664" s="44" t="n"/>
      <c r="AA664" s="44" t="n"/>
      <c r="AB664" s="44" t="n"/>
      <c r="AC664" s="44" t="n"/>
      <c r="AD664" s="44" t="n"/>
      <c r="AE664" s="44" t="n"/>
      <c r="AF664" s="44" t="n"/>
      <c r="AG664" s="44" t="n"/>
    </row>
    <row r="665" ht="15.75" customHeight="1" s="157">
      <c r="A665" s="44" t="n"/>
      <c r="B665" s="44" t="inlineStr">
        <is>
          <t>WA</t>
        </is>
      </c>
      <c r="C665" s="44" t="inlineStr">
        <is>
          <t>Generation</t>
        </is>
      </c>
      <c r="D665" s="44" t="inlineStr">
        <is>
          <t>CSP</t>
        </is>
      </c>
      <c r="E665" s="44">
        <f>LOOKUP(D665,$U$2:$V$15,$V$2:$V$15)</f>
        <v/>
      </c>
      <c r="F665" s="44" t="n">
        <v>0</v>
      </c>
      <c r="G665" s="44">
        <f>AVERAGE(F665,H665)</f>
        <v/>
      </c>
      <c r="H665" s="44" t="n">
        <v>0</v>
      </c>
      <c r="I665" s="44">
        <f>AVERAGE(H665,J665)</f>
        <v/>
      </c>
      <c r="J665" s="44" t="n">
        <v>0</v>
      </c>
      <c r="K665" s="44">
        <f>AVERAGE(J665,L665)</f>
        <v/>
      </c>
      <c r="L665" s="44" t="n">
        <v>0</v>
      </c>
      <c r="M665" s="44">
        <f>AVERAGE(L665,N665)</f>
        <v/>
      </c>
      <c r="N665" s="44" t="n">
        <v>0</v>
      </c>
      <c r="O665" s="44">
        <f>AVERAGE(N665,P665)</f>
        <v/>
      </c>
      <c r="P665" s="44" t="n">
        <v>0</v>
      </c>
      <c r="Q665" s="44">
        <f>AVERAGE(P665,R665)</f>
        <v/>
      </c>
      <c r="R665" s="44" t="n">
        <v>0</v>
      </c>
      <c r="S665" s="44" t="n"/>
      <c r="T665" s="44" t="n"/>
      <c r="U665" s="44" t="n"/>
      <c r="V665" s="44" t="n"/>
      <c r="W665" s="44" t="n"/>
      <c r="X665" s="44" t="n"/>
      <c r="Y665" s="44" t="n"/>
      <c r="Z665" s="44" t="n"/>
      <c r="AA665" s="44" t="n"/>
      <c r="AB665" s="44" t="n"/>
      <c r="AC665" s="44" t="n"/>
      <c r="AD665" s="44" t="n"/>
      <c r="AE665" s="44" t="n"/>
      <c r="AF665" s="44" t="n"/>
      <c r="AG665" s="44" t="n"/>
    </row>
    <row r="666" ht="15.75" customHeight="1" s="157">
      <c r="A666" s="44" t="n"/>
      <c r="B666" s="44" t="inlineStr">
        <is>
          <t>WA</t>
        </is>
      </c>
      <c r="C666" s="44" t="inlineStr">
        <is>
          <t>Generation</t>
        </is>
      </c>
      <c r="D666" s="44" t="inlineStr">
        <is>
          <t>Geothermal</t>
        </is>
      </c>
      <c r="E666" s="44">
        <f>LOOKUP(D666,$U$2:$V$15,$V$2:$V$15)</f>
        <v/>
      </c>
      <c r="F666" s="44" t="n">
        <v>0</v>
      </c>
      <c r="G666" s="44">
        <f>AVERAGE(F666,H666)</f>
        <v/>
      </c>
      <c r="H666" s="44" t="n">
        <v>0</v>
      </c>
      <c r="I666" s="44">
        <f>AVERAGE(H666,J666)</f>
        <v/>
      </c>
      <c r="J666" s="44" t="n">
        <v>0</v>
      </c>
      <c r="K666" s="44">
        <f>AVERAGE(J666,L666)</f>
        <v/>
      </c>
      <c r="L666" s="44" t="n">
        <v>0</v>
      </c>
      <c r="M666" s="44">
        <f>AVERAGE(L666,N666)</f>
        <v/>
      </c>
      <c r="N666" s="44" t="n">
        <v>0</v>
      </c>
      <c r="O666" s="44">
        <f>AVERAGE(N666,P666)</f>
        <v/>
      </c>
      <c r="P666" s="44" t="n">
        <v>0</v>
      </c>
      <c r="Q666" s="44">
        <f>AVERAGE(P666,R666)</f>
        <v/>
      </c>
      <c r="R666" s="44" t="n">
        <v>0</v>
      </c>
      <c r="S666" s="44" t="n"/>
      <c r="T666" s="44" t="n"/>
      <c r="U666" s="44" t="n"/>
      <c r="V666" s="44" t="n"/>
      <c r="W666" s="44" t="n"/>
      <c r="X666" s="44" t="n"/>
      <c r="Y666" s="44" t="n"/>
      <c r="Z666" s="44" t="n"/>
      <c r="AA666" s="44" t="n"/>
      <c r="AB666" s="44" t="n"/>
      <c r="AC666" s="44" t="n"/>
      <c r="AD666" s="44" t="n"/>
      <c r="AE666" s="44" t="n"/>
      <c r="AF666" s="44" t="n"/>
      <c r="AG666" s="44" t="n"/>
    </row>
    <row r="667" ht="15.75" customHeight="1" s="157">
      <c r="A667" s="44" t="n"/>
      <c r="B667" s="44" t="inlineStr">
        <is>
          <t>WA</t>
        </is>
      </c>
      <c r="C667" s="44" t="inlineStr">
        <is>
          <t>Generation</t>
        </is>
      </c>
      <c r="D667" s="44" t="inlineStr">
        <is>
          <t>Hydro</t>
        </is>
      </c>
      <c r="E667" s="44">
        <f>LOOKUP(D667,$U$2:$V$15,$V$2:$V$15)</f>
        <v/>
      </c>
      <c r="F667" s="44" t="n">
        <v>79438621.63</v>
      </c>
      <c r="G667" s="44">
        <f>AVERAGE(F667,H667)</f>
        <v/>
      </c>
      <c r="H667" s="44" t="n">
        <v>83182420.84</v>
      </c>
      <c r="I667" s="44">
        <f>AVERAGE(H667,J667)</f>
        <v/>
      </c>
      <c r="J667" s="44" t="n">
        <v>83182420.84</v>
      </c>
      <c r="K667" s="44">
        <f>AVERAGE(J667,L667)</f>
        <v/>
      </c>
      <c r="L667" s="44" t="n">
        <v>83182420.84</v>
      </c>
      <c r="M667" s="44">
        <f>AVERAGE(L667,N667)</f>
        <v/>
      </c>
      <c r="N667" s="44" t="n">
        <v>83182420.84</v>
      </c>
      <c r="O667" s="44">
        <f>AVERAGE(N667,P667)</f>
        <v/>
      </c>
      <c r="P667" s="44" t="n">
        <v>83182420.84</v>
      </c>
      <c r="Q667" s="44">
        <f>AVERAGE(P667,R667)</f>
        <v/>
      </c>
      <c r="R667" s="44" t="n">
        <v>83182420.84</v>
      </c>
      <c r="S667" s="44" t="n"/>
      <c r="T667" s="44" t="n"/>
      <c r="U667" s="44" t="n"/>
      <c r="V667" s="44" t="n"/>
      <c r="W667" s="44" t="n"/>
      <c r="X667" s="44" t="n"/>
      <c r="Y667" s="44" t="n"/>
      <c r="Z667" s="44" t="n"/>
      <c r="AA667" s="44" t="n"/>
      <c r="AB667" s="44" t="n"/>
      <c r="AC667" s="44" t="n"/>
      <c r="AD667" s="44" t="n"/>
      <c r="AE667" s="44" t="n"/>
      <c r="AF667" s="44" t="n"/>
      <c r="AG667" s="44" t="n"/>
    </row>
    <row r="668" ht="15.75" customHeight="1" s="157">
      <c r="A668" s="44" t="n"/>
      <c r="B668" s="44" t="inlineStr">
        <is>
          <t>WA</t>
        </is>
      </c>
      <c r="C668" s="44" t="inlineStr">
        <is>
          <t>Generation</t>
        </is>
      </c>
      <c r="D668" s="44" t="inlineStr">
        <is>
          <t>Imports</t>
        </is>
      </c>
      <c r="E668" s="44">
        <f>LOOKUP(D668,$U$2:$V$15,$V$2:$V$15)</f>
        <v/>
      </c>
      <c r="F668" s="44" t="n">
        <v>10414453.32</v>
      </c>
      <c r="G668" s="44">
        <f>AVERAGE(F668,H668)</f>
        <v/>
      </c>
      <c r="H668" s="44" t="n">
        <v>9999999.923</v>
      </c>
      <c r="I668" s="44">
        <f>AVERAGE(H668,J668)</f>
        <v/>
      </c>
      <c r="J668" s="44" t="n">
        <v>9309479.942</v>
      </c>
      <c r="K668" s="44">
        <f>AVERAGE(J668,L668)</f>
        <v/>
      </c>
      <c r="L668" s="44" t="n">
        <v>8717420</v>
      </c>
      <c r="M668" s="44">
        <f>AVERAGE(L668,N668)</f>
        <v/>
      </c>
      <c r="N668" s="44" t="n">
        <v>10603850</v>
      </c>
      <c r="O668" s="44">
        <f>AVERAGE(N668,P668)</f>
        <v/>
      </c>
      <c r="P668" s="44" t="n">
        <v>10421879.88</v>
      </c>
      <c r="Q668" s="44">
        <f>AVERAGE(P668,R668)</f>
        <v/>
      </c>
      <c r="R668" s="44" t="n">
        <v>10231469.86</v>
      </c>
      <c r="S668" s="44" t="n"/>
      <c r="T668" s="44" t="n"/>
      <c r="U668" s="44" t="n"/>
      <c r="V668" s="44" t="n"/>
      <c r="W668" s="44" t="n"/>
      <c r="X668" s="44" t="n"/>
      <c r="Y668" s="44" t="n"/>
      <c r="Z668" s="44" t="n"/>
      <c r="AA668" s="44" t="n"/>
      <c r="AB668" s="44" t="n"/>
      <c r="AC668" s="44" t="n"/>
      <c r="AD668" s="44" t="n"/>
      <c r="AE668" s="44" t="n"/>
      <c r="AF668" s="44" t="n"/>
      <c r="AG668" s="44" t="n"/>
    </row>
    <row r="669" ht="15.75" customHeight="1" s="157">
      <c r="A669" s="44" t="n"/>
      <c r="B669" s="44" t="inlineStr">
        <is>
          <t>WA</t>
        </is>
      </c>
      <c r="C669" s="44" t="inlineStr">
        <is>
          <t>Generation</t>
        </is>
      </c>
      <c r="D669" s="44" t="inlineStr">
        <is>
          <t>Land-based Wind</t>
        </is>
      </c>
      <c r="E669" s="44">
        <f>LOOKUP(D669,$U$2:$V$15,$V$2:$V$15)</f>
        <v/>
      </c>
      <c r="F669" s="44" t="n">
        <v>8401499.164000001</v>
      </c>
      <c r="G669" s="44">
        <f>AVERAGE(F669,H669)</f>
        <v/>
      </c>
      <c r="H669" s="44" t="n">
        <v>8913365.475</v>
      </c>
      <c r="I669" s="44">
        <f>AVERAGE(H669,J669)</f>
        <v/>
      </c>
      <c r="J669" s="44" t="n">
        <v>8963743.175000001</v>
      </c>
      <c r="K669" s="44">
        <f>AVERAGE(J669,L669)</f>
        <v/>
      </c>
      <c r="L669" s="44" t="n">
        <v>8963548.505000001</v>
      </c>
      <c r="M669" s="44">
        <f>AVERAGE(L669,N669)</f>
        <v/>
      </c>
      <c r="N669" s="44" t="n">
        <v>8961731.952</v>
      </c>
      <c r="O669" s="44">
        <f>AVERAGE(N669,P669)</f>
        <v/>
      </c>
      <c r="P669" s="44" t="n">
        <v>8956744.762</v>
      </c>
      <c r="Q669" s="44">
        <f>AVERAGE(P669,R669)</f>
        <v/>
      </c>
      <c r="R669" s="44" t="n">
        <v>12450591.79</v>
      </c>
      <c r="S669" s="44" t="n"/>
      <c r="T669" s="44" t="n"/>
      <c r="U669" s="44" t="n"/>
      <c r="V669" s="44" t="n"/>
      <c r="W669" s="44" t="n"/>
      <c r="X669" s="44" t="n"/>
      <c r="Y669" s="44" t="n"/>
      <c r="Z669" s="44" t="n"/>
      <c r="AA669" s="44" t="n"/>
      <c r="AB669" s="44" t="n"/>
      <c r="AC669" s="44" t="n"/>
      <c r="AD669" s="44" t="n"/>
      <c r="AE669" s="44" t="n"/>
      <c r="AF669" s="44" t="n"/>
      <c r="AG669" s="44" t="n"/>
    </row>
    <row r="670" ht="15.75" customHeight="1" s="157">
      <c r="A670" s="44" t="n"/>
      <c r="B670" s="44" t="inlineStr">
        <is>
          <t>WA</t>
        </is>
      </c>
      <c r="C670" s="44" t="inlineStr">
        <is>
          <t>Generation</t>
        </is>
      </c>
      <c r="D670" s="44" t="inlineStr">
        <is>
          <t>NG-CC</t>
        </is>
      </c>
      <c r="E670" s="44">
        <f>LOOKUP(D670,$U$2:$V$15,$V$2:$V$15)</f>
        <v/>
      </c>
      <c r="F670" s="44" t="n">
        <v>6889597.796</v>
      </c>
      <c r="G670" s="44">
        <f>AVERAGE(F670,H670)</f>
        <v/>
      </c>
      <c r="H670" s="44" t="n">
        <v>5339039.935</v>
      </c>
      <c r="I670" s="44">
        <f>AVERAGE(H670,J670)</f>
        <v/>
      </c>
      <c r="J670" s="44" t="n">
        <v>7768732.38</v>
      </c>
      <c r="K670" s="44">
        <f>AVERAGE(J670,L670)</f>
        <v/>
      </c>
      <c r="L670" s="44" t="n">
        <v>8326779.855</v>
      </c>
      <c r="M670" s="44">
        <f>AVERAGE(L670,N670)</f>
        <v/>
      </c>
      <c r="N670" s="44" t="n">
        <v>19211001.38</v>
      </c>
      <c r="O670" s="44">
        <f>AVERAGE(N670,P670)</f>
        <v/>
      </c>
      <c r="P670" s="44" t="n">
        <v>22748663.77</v>
      </c>
      <c r="Q670" s="44">
        <f>AVERAGE(P670,R670)</f>
        <v/>
      </c>
      <c r="R670" s="44" t="n">
        <v>18155559.58</v>
      </c>
      <c r="S670" s="44" t="n"/>
      <c r="T670" s="44" t="n"/>
      <c r="U670" s="44" t="n"/>
      <c r="V670" s="44" t="n"/>
      <c r="W670" s="44" t="n"/>
      <c r="X670" s="44" t="n"/>
      <c r="Y670" s="44" t="n"/>
      <c r="Z670" s="44" t="n"/>
      <c r="AA670" s="44" t="n"/>
      <c r="AB670" s="44" t="n"/>
      <c r="AC670" s="44" t="n"/>
      <c r="AD670" s="44" t="n"/>
      <c r="AE670" s="44" t="n"/>
      <c r="AF670" s="44" t="n"/>
      <c r="AG670" s="44" t="n"/>
    </row>
    <row r="671" ht="15.75" customHeight="1" s="157">
      <c r="A671" s="44" t="n"/>
      <c r="B671" s="44" t="inlineStr">
        <is>
          <t>WA</t>
        </is>
      </c>
      <c r="C671" s="44" t="inlineStr">
        <is>
          <t>Generation</t>
        </is>
      </c>
      <c r="D671" s="44" t="inlineStr">
        <is>
          <t>NG-CT</t>
        </is>
      </c>
      <c r="E671" s="44">
        <f>LOOKUP(D671,$U$2:$V$15,$V$2:$V$15)</f>
        <v/>
      </c>
      <c r="F671" s="44" t="n">
        <v>0</v>
      </c>
      <c r="G671" s="44">
        <f>AVERAGE(F671,H671)</f>
        <v/>
      </c>
      <c r="H671" s="44" t="n">
        <v>0</v>
      </c>
      <c r="I671" s="44">
        <f>AVERAGE(H671,J671)</f>
        <v/>
      </c>
      <c r="J671" s="44" t="n">
        <v>0</v>
      </c>
      <c r="K671" s="44">
        <f>AVERAGE(J671,L671)</f>
        <v/>
      </c>
      <c r="L671" s="44" t="n">
        <v>0</v>
      </c>
      <c r="M671" s="44">
        <f>AVERAGE(L671,N671)</f>
        <v/>
      </c>
      <c r="N671" s="44" t="n">
        <v>0</v>
      </c>
      <c r="O671" s="44">
        <f>AVERAGE(N671,P671)</f>
        <v/>
      </c>
      <c r="P671" s="44" t="n">
        <v>0</v>
      </c>
      <c r="Q671" s="44">
        <f>AVERAGE(P671,R671)</f>
        <v/>
      </c>
      <c r="R671" s="44" t="n">
        <v>0</v>
      </c>
      <c r="S671" s="44" t="n"/>
      <c r="T671" s="44" t="n"/>
      <c r="U671" s="44" t="n"/>
      <c r="V671" s="44" t="n"/>
      <c r="W671" s="44" t="n"/>
      <c r="X671" s="44" t="n"/>
      <c r="Y671" s="44" t="n"/>
      <c r="Z671" s="44" t="n"/>
      <c r="AA671" s="44" t="n"/>
      <c r="AB671" s="44" t="n"/>
      <c r="AC671" s="44" t="n"/>
      <c r="AD671" s="44" t="n"/>
      <c r="AE671" s="44" t="n"/>
      <c r="AF671" s="44" t="n"/>
      <c r="AG671" s="44" t="n"/>
    </row>
    <row r="672" ht="15.75" customHeight="1" s="157">
      <c r="A672" s="44" t="n"/>
      <c r="B672" s="44" t="inlineStr">
        <is>
          <t>WA</t>
        </is>
      </c>
      <c r="C672" s="44" t="inlineStr">
        <is>
          <t>Generation</t>
        </is>
      </c>
      <c r="D672" s="44" t="inlineStr">
        <is>
          <t>Nuclear</t>
        </is>
      </c>
      <c r="E672" s="44">
        <f>LOOKUP(D672,$U$2:$V$15,$V$2:$V$15)</f>
        <v/>
      </c>
      <c r="F672" s="44" t="n">
        <v>9454494.816</v>
      </c>
      <c r="G672" s="44">
        <f>AVERAGE(F672,H672)</f>
        <v/>
      </c>
      <c r="H672" s="44" t="n">
        <v>9454494.816</v>
      </c>
      <c r="I672" s="44">
        <f>AVERAGE(H672,J672)</f>
        <v/>
      </c>
      <c r="J672" s="44" t="n">
        <v>9454494.816</v>
      </c>
      <c r="K672" s="44">
        <f>AVERAGE(J672,L672)</f>
        <v/>
      </c>
      <c r="L672" s="44" t="n">
        <v>9454494.816</v>
      </c>
      <c r="M672" s="44">
        <f>AVERAGE(L672,N672)</f>
        <v/>
      </c>
      <c r="N672" s="44" t="n">
        <v>9454494.816</v>
      </c>
      <c r="O672" s="44">
        <f>AVERAGE(N672,P672)</f>
        <v/>
      </c>
      <c r="P672" s="44" t="n">
        <v>9454494.816</v>
      </c>
      <c r="Q672" s="44">
        <f>AVERAGE(P672,R672)</f>
        <v/>
      </c>
      <c r="R672" s="44" t="n">
        <v>9454494.816</v>
      </c>
      <c r="S672" s="44" t="n"/>
      <c r="T672" s="44" t="n"/>
      <c r="U672" s="44" t="n"/>
      <c r="V672" s="44" t="n"/>
      <c r="W672" s="44" t="n"/>
      <c r="X672" s="44" t="n"/>
      <c r="Y672" s="44" t="n"/>
      <c r="Z672" s="44" t="n"/>
      <c r="AA672" s="44" t="n"/>
      <c r="AB672" s="44" t="n"/>
      <c r="AC672" s="44" t="n"/>
      <c r="AD672" s="44" t="n"/>
      <c r="AE672" s="44" t="n"/>
      <c r="AF672" s="44" t="n"/>
      <c r="AG672" s="44" t="n"/>
    </row>
    <row r="673" ht="15.75" customHeight="1" s="157">
      <c r="A673" s="44" t="n"/>
      <c r="B673" s="44" t="inlineStr">
        <is>
          <t>WA</t>
        </is>
      </c>
      <c r="C673" s="44" t="inlineStr">
        <is>
          <t>Generation</t>
        </is>
      </c>
      <c r="D673" s="44" t="inlineStr">
        <is>
          <t>Offshore Wind</t>
        </is>
      </c>
      <c r="E673" s="44">
        <f>LOOKUP(D673,$U$2:$V$15,$V$2:$V$15)</f>
        <v/>
      </c>
      <c r="F673" s="44" t="n">
        <v>0</v>
      </c>
      <c r="G673" s="44">
        <f>AVERAGE(F673,H673)</f>
        <v/>
      </c>
      <c r="H673" s="44" t="n">
        <v>0</v>
      </c>
      <c r="I673" s="44">
        <f>AVERAGE(H673,J673)</f>
        <v/>
      </c>
      <c r="J673" s="44" t="n">
        <v>0</v>
      </c>
      <c r="K673" s="44">
        <f>AVERAGE(J673,L673)</f>
        <v/>
      </c>
      <c r="L673" s="44" t="n">
        <v>0</v>
      </c>
      <c r="M673" s="44">
        <f>AVERAGE(L673,N673)</f>
        <v/>
      </c>
      <c r="N673" s="44" t="n">
        <v>0</v>
      </c>
      <c r="O673" s="44">
        <f>AVERAGE(N673,P673)</f>
        <v/>
      </c>
      <c r="P673" s="44" t="n">
        <v>0</v>
      </c>
      <c r="Q673" s="44">
        <f>AVERAGE(P673,R673)</f>
        <v/>
      </c>
      <c r="R673" s="44" t="n">
        <v>0</v>
      </c>
      <c r="S673" s="44" t="n"/>
      <c r="T673" s="44" t="n"/>
      <c r="U673" s="44" t="n"/>
      <c r="V673" s="44" t="n"/>
      <c r="W673" s="44" t="n"/>
      <c r="X673" s="44" t="n"/>
      <c r="Y673" s="44" t="n"/>
      <c r="Z673" s="44" t="n"/>
      <c r="AA673" s="44" t="n"/>
      <c r="AB673" s="44" t="n"/>
      <c r="AC673" s="44" t="n"/>
      <c r="AD673" s="44" t="n"/>
      <c r="AE673" s="44" t="n"/>
      <c r="AF673" s="44" t="n"/>
      <c r="AG673" s="44" t="n"/>
    </row>
    <row r="674" ht="15.75" customHeight="1" s="157">
      <c r="A674" s="44" t="n"/>
      <c r="B674" s="44" t="inlineStr">
        <is>
          <t>WA</t>
        </is>
      </c>
      <c r="C674" s="44" t="inlineStr">
        <is>
          <t>Generation</t>
        </is>
      </c>
      <c r="D674" s="44" t="inlineStr">
        <is>
          <t>Oil-Gas-Steam</t>
        </is>
      </c>
      <c r="E674" s="44">
        <f>LOOKUP(D674,$U$2:$V$15,$V$2:$V$15)</f>
        <v/>
      </c>
      <c r="F674" s="44" t="n">
        <v>316262.8502</v>
      </c>
      <c r="G674" s="44">
        <f>AVERAGE(F674,H674)</f>
        <v/>
      </c>
      <c r="H674" s="44" t="n">
        <v>316262.8502</v>
      </c>
      <c r="I674" s="44">
        <f>AVERAGE(H674,J674)</f>
        <v/>
      </c>
      <c r="J674" s="44" t="n">
        <v>316262.8502</v>
      </c>
      <c r="K674" s="44">
        <f>AVERAGE(J674,L674)</f>
        <v/>
      </c>
      <c r="L674" s="44" t="n">
        <v>316262.8502</v>
      </c>
      <c r="M674" s="44">
        <f>AVERAGE(L674,N674)</f>
        <v/>
      </c>
      <c r="N674" s="44" t="n">
        <v>316262.8502</v>
      </c>
      <c r="O674" s="44">
        <f>AVERAGE(N674,P674)</f>
        <v/>
      </c>
      <c r="P674" s="44" t="n">
        <v>316262.8502</v>
      </c>
      <c r="Q674" s="44">
        <f>AVERAGE(P674,R674)</f>
        <v/>
      </c>
      <c r="R674" s="44" t="n">
        <v>316262.8502</v>
      </c>
      <c r="S674" s="44" t="n"/>
      <c r="T674" s="44" t="n"/>
      <c r="U674" s="44" t="n"/>
      <c r="V674" s="44" t="n"/>
      <c r="W674" s="44" t="n"/>
      <c r="X674" s="44" t="n"/>
      <c r="Y674" s="44" t="n"/>
      <c r="Z674" s="44" t="n"/>
      <c r="AA674" s="44" t="n"/>
      <c r="AB674" s="44" t="n"/>
      <c r="AC674" s="44" t="n"/>
      <c r="AD674" s="44" t="n"/>
      <c r="AE674" s="44" t="n"/>
      <c r="AF674" s="44" t="n"/>
      <c r="AG674" s="44" t="n"/>
    </row>
    <row r="675" ht="15.75" customHeight="1" s="157">
      <c r="A675" s="44" t="n"/>
      <c r="B675" s="44" t="inlineStr">
        <is>
          <t>WA</t>
        </is>
      </c>
      <c r="C675" s="44" t="inlineStr">
        <is>
          <t>Generation</t>
        </is>
      </c>
      <c r="D675" s="44" t="inlineStr">
        <is>
          <t>Rooftop PV</t>
        </is>
      </c>
      <c r="E675" s="44">
        <f>LOOKUP(D675,$U$2:$V$15,$V$2:$V$15)</f>
        <v/>
      </c>
      <c r="F675" s="44" t="n">
        <v>172066.4424</v>
      </c>
      <c r="G675" s="44">
        <f>AVERAGE(F675,H675)</f>
        <v/>
      </c>
      <c r="H675" s="44" t="n">
        <v>197107.0648</v>
      </c>
      <c r="I675" s="44">
        <f>AVERAGE(H675,J675)</f>
        <v/>
      </c>
      <c r="J675" s="44" t="n">
        <v>204942.9988</v>
      </c>
      <c r="K675" s="44">
        <f>AVERAGE(J675,L675)</f>
        <v/>
      </c>
      <c r="L675" s="44" t="n">
        <v>209585.4933</v>
      </c>
      <c r="M675" s="44">
        <f>AVERAGE(L675,N675)</f>
        <v/>
      </c>
      <c r="N675" s="44" t="n">
        <v>228269.1823</v>
      </c>
      <c r="O675" s="44">
        <f>AVERAGE(N675,P675)</f>
        <v/>
      </c>
      <c r="P675" s="44" t="n">
        <v>272808.7718</v>
      </c>
      <c r="Q675" s="44">
        <f>AVERAGE(P675,R675)</f>
        <v/>
      </c>
      <c r="R675" s="44" t="n">
        <v>387348.9234</v>
      </c>
      <c r="S675" s="44" t="n"/>
      <c r="T675" s="44" t="n"/>
      <c r="U675" s="44" t="n"/>
      <c r="V675" s="44" t="n"/>
      <c r="W675" s="44" t="n"/>
      <c r="X675" s="44" t="n"/>
      <c r="Y675" s="44" t="n"/>
      <c r="Z675" s="44" t="n"/>
      <c r="AA675" s="44" t="n"/>
      <c r="AB675" s="44" t="n"/>
      <c r="AC675" s="44" t="n"/>
      <c r="AD675" s="44" t="n"/>
      <c r="AE675" s="44" t="n"/>
      <c r="AF675" s="44" t="n"/>
      <c r="AG675" s="44" t="n"/>
    </row>
    <row r="676" ht="15.75" customHeight="1" s="157">
      <c r="A676" s="44" t="n"/>
      <c r="B676" s="44" t="inlineStr">
        <is>
          <t>WA</t>
        </is>
      </c>
      <c r="C676" s="44" t="inlineStr">
        <is>
          <t>Generation</t>
        </is>
      </c>
      <c r="D676" s="44" t="inlineStr">
        <is>
          <t>Storage</t>
        </is>
      </c>
      <c r="E676" s="44">
        <f>LOOKUP(D676,$U$2:$V$15,$V$2:$V$15)</f>
        <v/>
      </c>
      <c r="F676" s="44" t="n">
        <v>0</v>
      </c>
      <c r="G676" s="44" t="n">
        <v>0</v>
      </c>
      <c r="H676" s="44" t="n">
        <v>0</v>
      </c>
      <c r="I676" s="44" t="n">
        <v>0</v>
      </c>
      <c r="J676" s="44" t="n">
        <v>0</v>
      </c>
      <c r="K676" s="44" t="n">
        <v>0</v>
      </c>
      <c r="L676" s="44" t="n">
        <v>0</v>
      </c>
      <c r="M676" s="44" t="n">
        <v>0</v>
      </c>
      <c r="N676" s="44" t="n">
        <v>0</v>
      </c>
      <c r="O676" s="44" t="n">
        <v>0</v>
      </c>
      <c r="P676" s="44" t="n">
        <v>0</v>
      </c>
      <c r="Q676" s="44" t="n">
        <v>0</v>
      </c>
      <c r="R676" s="44" t="n">
        <v>0</v>
      </c>
      <c r="S676" s="44" t="n"/>
      <c r="T676" s="44" t="n"/>
      <c r="U676" s="44" t="n"/>
      <c r="V676" s="44" t="n"/>
      <c r="W676" s="44" t="n"/>
      <c r="X676" s="44" t="n"/>
      <c r="Y676" s="44" t="n"/>
      <c r="Z676" s="44" t="n"/>
      <c r="AA676" s="44" t="n"/>
      <c r="AB676" s="44" t="n"/>
      <c r="AC676" s="44" t="n"/>
      <c r="AD676" s="44" t="n"/>
      <c r="AE676" s="44" t="n"/>
      <c r="AF676" s="44" t="n"/>
      <c r="AG676" s="44" t="n"/>
    </row>
    <row r="677" ht="15.75" customHeight="1" s="157">
      <c r="A677" s="44" t="n"/>
      <c r="B677" s="44" t="inlineStr">
        <is>
          <t>WA</t>
        </is>
      </c>
      <c r="C677" s="44" t="inlineStr">
        <is>
          <t>Generation</t>
        </is>
      </c>
      <c r="D677" s="44" t="inlineStr">
        <is>
          <t>Utility PV</t>
        </is>
      </c>
      <c r="E677" s="44">
        <f>LOOKUP(D677,$U$2:$V$15,$V$2:$V$15)</f>
        <v/>
      </c>
      <c r="F677" s="44" t="n">
        <v>38126.47081</v>
      </c>
      <c r="G677" s="44">
        <f>AVERAGE(F677,H677)</f>
        <v/>
      </c>
      <c r="H677" s="44" t="n">
        <v>38126.47081</v>
      </c>
      <c r="I677" s="44">
        <f>AVERAGE(H677,J677)</f>
        <v/>
      </c>
      <c r="J677" s="44" t="n">
        <v>38126.47081</v>
      </c>
      <c r="K677" s="44">
        <f>AVERAGE(J677,L677)</f>
        <v/>
      </c>
      <c r="L677" s="44" t="n">
        <v>37748.97674</v>
      </c>
      <c r="M677" s="44">
        <f>AVERAGE(L677,N677)</f>
        <v/>
      </c>
      <c r="N677" s="44" t="n">
        <v>37371.69557</v>
      </c>
      <c r="O677" s="44">
        <f>AVERAGE(N677,P677)</f>
        <v/>
      </c>
      <c r="P677" s="44" t="n">
        <v>36998.30711</v>
      </c>
      <c r="Q677" s="44">
        <f>AVERAGE(P677,R677)</f>
        <v/>
      </c>
      <c r="R677" s="44" t="n">
        <v>9279872.465</v>
      </c>
      <c r="S677" s="44" t="n"/>
      <c r="T677" s="44" t="n"/>
      <c r="U677" s="44" t="n"/>
      <c r="V677" s="44" t="n"/>
      <c r="W677" s="44" t="n"/>
      <c r="X677" s="44" t="n"/>
      <c r="Y677" s="44" t="n"/>
      <c r="Z677" s="44" t="n"/>
      <c r="AA677" s="44" t="n"/>
      <c r="AB677" s="44" t="n"/>
      <c r="AC677" s="44" t="n"/>
      <c r="AD677" s="44" t="n"/>
      <c r="AE677" s="44" t="n"/>
      <c r="AF677" s="44" t="n"/>
      <c r="AG677" s="44" t="n"/>
    </row>
    <row r="678" ht="15.75" customHeight="1" s="157">
      <c r="A678" s="44" t="n"/>
      <c r="B678" s="44" t="inlineStr">
        <is>
          <t>WI</t>
        </is>
      </c>
      <c r="C678" s="44" t="inlineStr">
        <is>
          <t>Generation</t>
        </is>
      </c>
      <c r="D678" s="44" t="inlineStr">
        <is>
          <t>Biopower</t>
        </is>
      </c>
      <c r="E678" s="44">
        <f>LOOKUP(D678,$U$2:$V$15,$V$2:$V$15)</f>
        <v/>
      </c>
      <c r="F678" s="44" t="n">
        <v>0</v>
      </c>
      <c r="G678" s="44">
        <f>AVERAGE(F678,H678)</f>
        <v/>
      </c>
      <c r="H678" s="44" t="n">
        <v>21097.44</v>
      </c>
      <c r="I678" s="44">
        <f>AVERAGE(H678,J678)</f>
        <v/>
      </c>
      <c r="J678" s="44" t="n">
        <v>0</v>
      </c>
      <c r="K678" s="44">
        <f>AVERAGE(J678,L678)</f>
        <v/>
      </c>
      <c r="L678" s="44" t="n">
        <v>0</v>
      </c>
      <c r="M678" s="44">
        <f>AVERAGE(L678,N678)</f>
        <v/>
      </c>
      <c r="N678" s="44" t="n">
        <v>0</v>
      </c>
      <c r="O678" s="44">
        <f>AVERAGE(N678,P678)</f>
        <v/>
      </c>
      <c r="P678" s="44" t="n">
        <v>0</v>
      </c>
      <c r="Q678" s="44">
        <f>AVERAGE(P678,R678)</f>
        <v/>
      </c>
      <c r="R678" s="44" t="n">
        <v>0</v>
      </c>
      <c r="S678" s="44" t="n"/>
      <c r="T678" s="44" t="n"/>
      <c r="U678" s="44" t="n"/>
      <c r="V678" s="44" t="n"/>
      <c r="W678" s="44" t="n"/>
      <c r="X678" s="44" t="n"/>
      <c r="Y678" s="44" t="n"/>
      <c r="Z678" s="44" t="n"/>
      <c r="AA678" s="44" t="n"/>
      <c r="AB678" s="44" t="n"/>
      <c r="AC678" s="44" t="n"/>
      <c r="AD678" s="44" t="n"/>
      <c r="AE678" s="44" t="n"/>
      <c r="AF678" s="44" t="n"/>
      <c r="AG678" s="44" t="n"/>
    </row>
    <row r="679" ht="15.75" customHeight="1" s="157">
      <c r="A679" s="44" t="n"/>
      <c r="B679" s="44" t="inlineStr">
        <is>
          <t>WI</t>
        </is>
      </c>
      <c r="C679" s="44" t="inlineStr">
        <is>
          <t>Generation</t>
        </is>
      </c>
      <c r="D679" s="44" t="inlineStr">
        <is>
          <t>Coal</t>
        </is>
      </c>
      <c r="E679" s="44">
        <f>LOOKUP(D679,$U$2:$V$15,$V$2:$V$15)</f>
        <v/>
      </c>
      <c r="F679" s="44" t="n">
        <v>31520703.24</v>
      </c>
      <c r="G679" s="44">
        <f>AVERAGE(F679,H679)</f>
        <v/>
      </c>
      <c r="H679" s="44" t="n">
        <v>29708749.37</v>
      </c>
      <c r="I679" s="44">
        <f>AVERAGE(H679,J679)</f>
        <v/>
      </c>
      <c r="J679" s="44" t="n">
        <v>30687816.13</v>
      </c>
      <c r="K679" s="44">
        <f>AVERAGE(J679,L679)</f>
        <v/>
      </c>
      <c r="L679" s="44" t="n">
        <v>32589384.54</v>
      </c>
      <c r="M679" s="44">
        <f>AVERAGE(L679,N679)</f>
        <v/>
      </c>
      <c r="N679" s="44" t="n">
        <v>32792446.75</v>
      </c>
      <c r="O679" s="44">
        <f>AVERAGE(N679,P679)</f>
        <v/>
      </c>
      <c r="P679" s="44" t="n">
        <v>32976216.05</v>
      </c>
      <c r="Q679" s="44">
        <f>AVERAGE(P679,R679)</f>
        <v/>
      </c>
      <c r="R679" s="44" t="n">
        <v>33427827.38</v>
      </c>
      <c r="S679" s="44" t="n"/>
      <c r="T679" s="44" t="n"/>
      <c r="U679" s="44" t="n"/>
      <c r="V679" s="44" t="n"/>
      <c r="W679" s="44" t="n"/>
      <c r="X679" s="44" t="n"/>
      <c r="Y679" s="44" t="n"/>
      <c r="Z679" s="44" t="n"/>
      <c r="AA679" s="44" t="n"/>
      <c r="AB679" s="44" t="n"/>
      <c r="AC679" s="44" t="n"/>
      <c r="AD679" s="44" t="n"/>
      <c r="AE679" s="44" t="n"/>
      <c r="AF679" s="44" t="n"/>
      <c r="AG679" s="44" t="n"/>
    </row>
    <row r="680" ht="15.75" customHeight="1" s="157">
      <c r="A680" s="44" t="n"/>
      <c r="B680" s="44" t="inlineStr">
        <is>
          <t>WI</t>
        </is>
      </c>
      <c r="C680" s="44" t="inlineStr">
        <is>
          <t>Generation</t>
        </is>
      </c>
      <c r="D680" s="44" t="inlineStr">
        <is>
          <t>CSP</t>
        </is>
      </c>
      <c r="E680" s="44">
        <f>LOOKUP(D680,$U$2:$V$15,$V$2:$V$15)</f>
        <v/>
      </c>
      <c r="F680" s="44" t="n">
        <v>0</v>
      </c>
      <c r="G680" s="44">
        <f>AVERAGE(F680,H680)</f>
        <v/>
      </c>
      <c r="H680" s="44" t="n">
        <v>0</v>
      </c>
      <c r="I680" s="44">
        <f>AVERAGE(H680,J680)</f>
        <v/>
      </c>
      <c r="J680" s="44" t="n">
        <v>0</v>
      </c>
      <c r="K680" s="44">
        <f>AVERAGE(J680,L680)</f>
        <v/>
      </c>
      <c r="L680" s="44" t="n">
        <v>0</v>
      </c>
      <c r="M680" s="44">
        <f>AVERAGE(L680,N680)</f>
        <v/>
      </c>
      <c r="N680" s="44" t="n">
        <v>0</v>
      </c>
      <c r="O680" s="44">
        <f>AVERAGE(N680,P680)</f>
        <v/>
      </c>
      <c r="P680" s="44" t="n">
        <v>0</v>
      </c>
      <c r="Q680" s="44">
        <f>AVERAGE(P680,R680)</f>
        <v/>
      </c>
      <c r="R680" s="44" t="n">
        <v>0</v>
      </c>
      <c r="S680" s="44" t="n"/>
      <c r="T680" s="44" t="n"/>
      <c r="U680" s="44" t="n"/>
      <c r="V680" s="44" t="n"/>
      <c r="W680" s="44" t="n"/>
      <c r="X680" s="44" t="n"/>
      <c r="Y680" s="44" t="n"/>
      <c r="Z680" s="44" t="n"/>
      <c r="AA680" s="44" t="n"/>
      <c r="AB680" s="44" t="n"/>
      <c r="AC680" s="44" t="n"/>
      <c r="AD680" s="44" t="n"/>
      <c r="AE680" s="44" t="n"/>
      <c r="AF680" s="44" t="n"/>
      <c r="AG680" s="44" t="n"/>
    </row>
    <row r="681" ht="15.75" customHeight="1" s="157">
      <c r="A681" s="44" t="n"/>
      <c r="B681" s="44" t="inlineStr">
        <is>
          <t>WI</t>
        </is>
      </c>
      <c r="C681" s="44" t="inlineStr">
        <is>
          <t>Generation</t>
        </is>
      </c>
      <c r="D681" s="44" t="inlineStr">
        <is>
          <t>Geothermal</t>
        </is>
      </c>
      <c r="E681" s="44">
        <f>LOOKUP(D681,$U$2:$V$15,$V$2:$V$15)</f>
        <v/>
      </c>
      <c r="F681" s="44" t="n">
        <v>0</v>
      </c>
      <c r="G681" s="44">
        <f>AVERAGE(F681,H681)</f>
        <v/>
      </c>
      <c r="H681" s="44" t="n">
        <v>0</v>
      </c>
      <c r="I681" s="44">
        <f>AVERAGE(H681,J681)</f>
        <v/>
      </c>
      <c r="J681" s="44" t="n">
        <v>0</v>
      </c>
      <c r="K681" s="44">
        <f>AVERAGE(J681,L681)</f>
        <v/>
      </c>
      <c r="L681" s="44" t="n">
        <v>0</v>
      </c>
      <c r="M681" s="44">
        <f>AVERAGE(L681,N681)</f>
        <v/>
      </c>
      <c r="N681" s="44" t="n">
        <v>0</v>
      </c>
      <c r="O681" s="44">
        <f>AVERAGE(N681,P681)</f>
        <v/>
      </c>
      <c r="P681" s="44" t="n">
        <v>0</v>
      </c>
      <c r="Q681" s="44">
        <f>AVERAGE(P681,R681)</f>
        <v/>
      </c>
      <c r="R681" s="44" t="n">
        <v>0</v>
      </c>
      <c r="S681" s="44" t="n"/>
      <c r="T681" s="44" t="n"/>
      <c r="U681" s="44" t="n"/>
      <c r="V681" s="44" t="n"/>
      <c r="W681" s="44" t="n"/>
      <c r="X681" s="44" t="n"/>
      <c r="Y681" s="44" t="n"/>
      <c r="Z681" s="44" t="n"/>
      <c r="AA681" s="44" t="n"/>
      <c r="AB681" s="44" t="n"/>
      <c r="AC681" s="44" t="n"/>
      <c r="AD681" s="44" t="n"/>
      <c r="AE681" s="44" t="n"/>
      <c r="AF681" s="44" t="n"/>
      <c r="AG681" s="44" t="n"/>
    </row>
    <row r="682" ht="15.75" customHeight="1" s="157">
      <c r="A682" s="44" t="n"/>
      <c r="B682" s="44" t="inlineStr">
        <is>
          <t>WI</t>
        </is>
      </c>
      <c r="C682" s="44" t="inlineStr">
        <is>
          <t>Generation</t>
        </is>
      </c>
      <c r="D682" s="44" t="inlineStr">
        <is>
          <t>Hydro</t>
        </is>
      </c>
      <c r="E682" s="44">
        <f>LOOKUP(D682,$U$2:$V$15,$V$2:$V$15)</f>
        <v/>
      </c>
      <c r="F682" s="44" t="n">
        <v>1710358.27</v>
      </c>
      <c r="G682" s="44">
        <f>AVERAGE(F682,H682)</f>
        <v/>
      </c>
      <c r="H682" s="44" t="n">
        <v>1862865.948</v>
      </c>
      <c r="I682" s="44">
        <f>AVERAGE(H682,J682)</f>
        <v/>
      </c>
      <c r="J682" s="44" t="n">
        <v>1860905.847</v>
      </c>
      <c r="K682" s="44">
        <f>AVERAGE(J682,L682)</f>
        <v/>
      </c>
      <c r="L682" s="44" t="n">
        <v>1862005.477</v>
      </c>
      <c r="M682" s="44">
        <f>AVERAGE(L682,N682)</f>
        <v/>
      </c>
      <c r="N682" s="44" t="n">
        <v>1862005.477</v>
      </c>
      <c r="O682" s="44">
        <f>AVERAGE(N682,P682)</f>
        <v/>
      </c>
      <c r="P682" s="44" t="n">
        <v>1862005.477</v>
      </c>
      <c r="Q682" s="44">
        <f>AVERAGE(P682,R682)</f>
        <v/>
      </c>
      <c r="R682" s="44" t="n">
        <v>1859791.076</v>
      </c>
      <c r="S682" s="44" t="n"/>
      <c r="T682" s="44" t="n"/>
      <c r="U682" s="44" t="n"/>
      <c r="V682" s="44" t="n"/>
      <c r="W682" s="44" t="n"/>
      <c r="X682" s="44" t="n"/>
      <c r="Y682" s="44" t="n"/>
      <c r="Z682" s="44" t="n"/>
      <c r="AA682" s="44" t="n"/>
      <c r="AB682" s="44" t="n"/>
      <c r="AC682" s="44" t="n"/>
      <c r="AD682" s="44" t="n"/>
      <c r="AE682" s="44" t="n"/>
      <c r="AF682" s="44" t="n"/>
      <c r="AG682" s="44" t="n"/>
    </row>
    <row r="683" ht="15.75" customHeight="1" s="157">
      <c r="A683" s="44" t="n"/>
      <c r="B683" s="44" t="inlineStr">
        <is>
          <t>WI</t>
        </is>
      </c>
      <c r="C683" s="44" t="inlineStr">
        <is>
          <t>Generation</t>
        </is>
      </c>
      <c r="D683" s="44" t="inlineStr">
        <is>
          <t>Imports</t>
        </is>
      </c>
      <c r="E683" s="44">
        <f>LOOKUP(D683,$U$2:$V$15,$V$2:$V$15)</f>
        <v/>
      </c>
      <c r="F683" s="44" t="n">
        <v>0</v>
      </c>
      <c r="G683" s="44">
        <f>AVERAGE(F683,H683)</f>
        <v/>
      </c>
      <c r="H683" s="44" t="n">
        <v>0</v>
      </c>
      <c r="I683" s="44">
        <f>AVERAGE(H683,J683)</f>
        <v/>
      </c>
      <c r="J683" s="44" t="n">
        <v>0</v>
      </c>
      <c r="K683" s="44">
        <f>AVERAGE(J683,L683)</f>
        <v/>
      </c>
      <c r="L683" s="44" t="n">
        <v>0</v>
      </c>
      <c r="M683" s="44">
        <f>AVERAGE(L683,N683)</f>
        <v/>
      </c>
      <c r="N683" s="44" t="n">
        <v>0</v>
      </c>
      <c r="O683" s="44">
        <f>AVERAGE(N683,P683)</f>
        <v/>
      </c>
      <c r="P683" s="44" t="n">
        <v>0</v>
      </c>
      <c r="Q683" s="44">
        <f>AVERAGE(P683,R683)</f>
        <v/>
      </c>
      <c r="R683" s="44" t="n">
        <v>0</v>
      </c>
      <c r="S683" s="44" t="n"/>
      <c r="T683" s="44" t="n"/>
      <c r="U683" s="44" t="n"/>
      <c r="V683" s="44" t="n"/>
      <c r="W683" s="44" t="n"/>
      <c r="X683" s="44" t="n"/>
      <c r="Y683" s="44" t="n"/>
      <c r="Z683" s="44" t="n"/>
      <c r="AA683" s="44" t="n"/>
      <c r="AB683" s="44" t="n"/>
      <c r="AC683" s="44" t="n"/>
      <c r="AD683" s="44" t="n"/>
      <c r="AE683" s="44" t="n"/>
      <c r="AF683" s="44" t="n"/>
      <c r="AG683" s="44" t="n"/>
    </row>
    <row r="684" ht="15.75" customHeight="1" s="157">
      <c r="A684" s="44" t="n"/>
      <c r="B684" s="44" t="inlineStr">
        <is>
          <t>WI</t>
        </is>
      </c>
      <c r="C684" s="44" t="inlineStr">
        <is>
          <t>Generation</t>
        </is>
      </c>
      <c r="D684" s="44" t="inlineStr">
        <is>
          <t>Land-based Wind</t>
        </is>
      </c>
      <c r="E684" s="44">
        <f>LOOKUP(D684,$U$2:$V$15,$V$2:$V$15)</f>
        <v/>
      </c>
      <c r="F684" s="44" t="n">
        <v>1220134.947</v>
      </c>
      <c r="G684" s="44">
        <f>AVERAGE(F684,H684)</f>
        <v/>
      </c>
      <c r="H684" s="44" t="n">
        <v>1930968.929</v>
      </c>
      <c r="I684" s="44">
        <f>AVERAGE(H684,J684)</f>
        <v/>
      </c>
      <c r="J684" s="44" t="n">
        <v>1958026.117</v>
      </c>
      <c r="K684" s="44">
        <f>AVERAGE(J684,L684)</f>
        <v/>
      </c>
      <c r="L684" s="44" t="n">
        <v>1954377.779</v>
      </c>
      <c r="M684" s="44">
        <f>AVERAGE(L684,N684)</f>
        <v/>
      </c>
      <c r="N684" s="44" t="n">
        <v>1964993.194</v>
      </c>
      <c r="O684" s="44">
        <f>AVERAGE(N684,P684)</f>
        <v/>
      </c>
      <c r="P684" s="44" t="n">
        <v>1964362.072</v>
      </c>
      <c r="Q684" s="44">
        <f>AVERAGE(P684,R684)</f>
        <v/>
      </c>
      <c r="R684" s="44" t="n">
        <v>5704495.377</v>
      </c>
      <c r="S684" s="44" t="n"/>
      <c r="T684" s="44" t="n"/>
      <c r="U684" s="44" t="n"/>
      <c r="V684" s="44" t="n"/>
      <c r="W684" s="44" t="n"/>
      <c r="X684" s="44" t="n"/>
      <c r="Y684" s="44" t="n"/>
      <c r="Z684" s="44" t="n"/>
      <c r="AA684" s="44" t="n"/>
      <c r="AB684" s="44" t="n"/>
      <c r="AC684" s="44" t="n"/>
      <c r="AD684" s="44" t="n"/>
      <c r="AE684" s="44" t="n"/>
      <c r="AF684" s="44" t="n"/>
      <c r="AG684" s="44" t="n"/>
    </row>
    <row r="685" ht="15.75" customHeight="1" s="157">
      <c r="A685" s="44" t="n"/>
      <c r="B685" s="44" t="inlineStr">
        <is>
          <t>WI</t>
        </is>
      </c>
      <c r="C685" s="44" t="inlineStr">
        <is>
          <t>Generation</t>
        </is>
      </c>
      <c r="D685" s="44" t="inlineStr">
        <is>
          <t>NG-CC</t>
        </is>
      </c>
      <c r="E685" s="44">
        <f>LOOKUP(D685,$U$2:$V$15,$V$2:$V$15)</f>
        <v/>
      </c>
      <c r="F685" s="44" t="n">
        <v>18598974.52</v>
      </c>
      <c r="G685" s="44">
        <f>AVERAGE(F685,H685)</f>
        <v/>
      </c>
      <c r="H685" s="44" t="n">
        <v>23483170.73</v>
      </c>
      <c r="I685" s="44">
        <f>AVERAGE(H685,J685)</f>
        <v/>
      </c>
      <c r="J685" s="44" t="n">
        <v>21753711.19</v>
      </c>
      <c r="K685" s="44">
        <f>AVERAGE(J685,L685)</f>
        <v/>
      </c>
      <c r="L685" s="44" t="n">
        <v>20023237.81</v>
      </c>
      <c r="M685" s="44">
        <f>AVERAGE(L685,N685)</f>
        <v/>
      </c>
      <c r="N685" s="44" t="n">
        <v>22859906.53</v>
      </c>
      <c r="O685" s="44">
        <f>AVERAGE(N685,P685)</f>
        <v/>
      </c>
      <c r="P685" s="44" t="n">
        <v>22538527.64</v>
      </c>
      <c r="Q685" s="44">
        <f>AVERAGE(P685,R685)</f>
        <v/>
      </c>
      <c r="R685" s="44" t="n">
        <v>20253858.09</v>
      </c>
      <c r="S685" s="44" t="n"/>
      <c r="T685" s="44" t="n"/>
      <c r="U685" s="44" t="n"/>
      <c r="V685" s="44" t="n"/>
      <c r="W685" s="44" t="n"/>
      <c r="X685" s="44" t="n"/>
      <c r="Y685" s="44" t="n"/>
      <c r="Z685" s="44" t="n"/>
      <c r="AA685" s="44" t="n"/>
      <c r="AB685" s="44" t="n"/>
      <c r="AC685" s="44" t="n"/>
      <c r="AD685" s="44" t="n"/>
      <c r="AE685" s="44" t="n"/>
      <c r="AF685" s="44" t="n"/>
      <c r="AG685" s="44" t="n"/>
    </row>
    <row r="686" ht="15.75" customHeight="1" s="157">
      <c r="A686" s="44" t="n"/>
      <c r="B686" s="44" t="inlineStr">
        <is>
          <t>WI</t>
        </is>
      </c>
      <c r="C686" s="44" t="inlineStr">
        <is>
          <t>Generation</t>
        </is>
      </c>
      <c r="D686" s="44" t="inlineStr">
        <is>
          <t>NG-CT</t>
        </is>
      </c>
      <c r="E686" s="44">
        <f>LOOKUP(D686,$U$2:$V$15,$V$2:$V$15)</f>
        <v/>
      </c>
      <c r="F686" s="44" t="n">
        <v>335920.8465</v>
      </c>
      <c r="G686" s="44">
        <f>AVERAGE(F686,H686)</f>
        <v/>
      </c>
      <c r="H686" s="44" t="n">
        <v>220033.6897</v>
      </c>
      <c r="I686" s="44">
        <f>AVERAGE(H686,J686)</f>
        <v/>
      </c>
      <c r="J686" s="44" t="n">
        <v>225204.2874</v>
      </c>
      <c r="K686" s="44">
        <f>AVERAGE(J686,L686)</f>
        <v/>
      </c>
      <c r="L686" s="44" t="n">
        <v>154838.439</v>
      </c>
      <c r="M686" s="44">
        <f>AVERAGE(L686,N686)</f>
        <v/>
      </c>
      <c r="N686" s="44" t="n">
        <v>144134.5242</v>
      </c>
      <c r="O686" s="44">
        <f>AVERAGE(N686,P686)</f>
        <v/>
      </c>
      <c r="P686" s="44" t="n">
        <v>140720.9799</v>
      </c>
      <c r="Q686" s="44">
        <f>AVERAGE(P686,R686)</f>
        <v/>
      </c>
      <c r="R686" s="44" t="n">
        <v>144230.0277</v>
      </c>
      <c r="S686" s="44" t="n"/>
      <c r="T686" s="44" t="n"/>
      <c r="U686" s="44" t="n"/>
      <c r="V686" s="44" t="n"/>
      <c r="W686" s="44" t="n"/>
      <c r="X686" s="44" t="n"/>
      <c r="Y686" s="44" t="n"/>
      <c r="Z686" s="44" t="n"/>
      <c r="AA686" s="44" t="n"/>
      <c r="AB686" s="44" t="n"/>
      <c r="AC686" s="44" t="n"/>
      <c r="AD686" s="44" t="n"/>
      <c r="AE686" s="44" t="n"/>
      <c r="AF686" s="44" t="n"/>
      <c r="AG686" s="44" t="n"/>
    </row>
    <row r="687" ht="15.75" customHeight="1" s="157">
      <c r="A687" s="44" t="n"/>
      <c r="B687" s="44" t="inlineStr">
        <is>
          <t>WI</t>
        </is>
      </c>
      <c r="C687" s="44" t="inlineStr">
        <is>
          <t>Generation</t>
        </is>
      </c>
      <c r="D687" s="44" t="inlineStr">
        <is>
          <t>Nuclear</t>
        </is>
      </c>
      <c r="E687" s="44">
        <f>LOOKUP(D687,$U$2:$V$15,$V$2:$V$15)</f>
        <v/>
      </c>
      <c r="F687" s="44" t="n">
        <v>9432360.547</v>
      </c>
      <c r="G687" s="44">
        <f>AVERAGE(F687,H687)</f>
        <v/>
      </c>
      <c r="H687" s="44" t="n">
        <v>9432360.547</v>
      </c>
      <c r="I687" s="44">
        <f>AVERAGE(H687,J687)</f>
        <v/>
      </c>
      <c r="J687" s="44" t="n">
        <v>9432360.547</v>
      </c>
      <c r="K687" s="44">
        <f>AVERAGE(J687,L687)</f>
        <v/>
      </c>
      <c r="L687" s="44" t="n">
        <v>9432360.547</v>
      </c>
      <c r="M687" s="44">
        <f>AVERAGE(L687,N687)</f>
        <v/>
      </c>
      <c r="N687" s="44" t="n">
        <v>9432360.547</v>
      </c>
      <c r="O687" s="44">
        <f>AVERAGE(N687,P687)</f>
        <v/>
      </c>
      <c r="P687" s="44" t="n">
        <v>9432360.547</v>
      </c>
      <c r="Q687" s="44">
        <f>AVERAGE(P687,R687)</f>
        <v/>
      </c>
      <c r="R687" s="44" t="n">
        <v>4735152.504</v>
      </c>
      <c r="S687" s="44" t="n"/>
      <c r="T687" s="44" t="n"/>
      <c r="U687" s="44" t="n"/>
      <c r="V687" s="44" t="n"/>
      <c r="W687" s="44" t="n"/>
      <c r="X687" s="44" t="n"/>
      <c r="Y687" s="44" t="n"/>
      <c r="Z687" s="44" t="n"/>
      <c r="AA687" s="44" t="n"/>
      <c r="AB687" s="44" t="n"/>
      <c r="AC687" s="44" t="n"/>
      <c r="AD687" s="44" t="n"/>
      <c r="AE687" s="44" t="n"/>
      <c r="AF687" s="44" t="n"/>
      <c r="AG687" s="44" t="n"/>
    </row>
    <row r="688" ht="15.75" customHeight="1" s="157">
      <c r="A688" s="44" t="n"/>
      <c r="B688" s="44" t="inlineStr">
        <is>
          <t>WI</t>
        </is>
      </c>
      <c r="C688" s="44" t="inlineStr">
        <is>
          <t>Generation</t>
        </is>
      </c>
      <c r="D688" s="44" t="inlineStr">
        <is>
          <t>Offshore Wind</t>
        </is>
      </c>
      <c r="E688" s="44">
        <f>LOOKUP(D688,$U$2:$V$15,$V$2:$V$15)</f>
        <v/>
      </c>
      <c r="F688" s="44" t="n">
        <v>0</v>
      </c>
      <c r="G688" s="44">
        <f>AVERAGE(F688,H688)</f>
        <v/>
      </c>
      <c r="H688" s="44" t="n">
        <v>0</v>
      </c>
      <c r="I688" s="44">
        <f>AVERAGE(H688,J688)</f>
        <v/>
      </c>
      <c r="J688" s="44" t="n">
        <v>0</v>
      </c>
      <c r="K688" s="44">
        <f>AVERAGE(J688,L688)</f>
        <v/>
      </c>
      <c r="L688" s="44" t="n">
        <v>0</v>
      </c>
      <c r="M688" s="44">
        <f>AVERAGE(L688,N688)</f>
        <v/>
      </c>
      <c r="N688" s="44" t="n">
        <v>0</v>
      </c>
      <c r="O688" s="44">
        <f>AVERAGE(N688,P688)</f>
        <v/>
      </c>
      <c r="P688" s="44" t="n">
        <v>0</v>
      </c>
      <c r="Q688" s="44">
        <f>AVERAGE(P688,R688)</f>
        <v/>
      </c>
      <c r="R688" s="44" t="n">
        <v>0</v>
      </c>
      <c r="S688" s="44" t="n"/>
      <c r="T688" s="44" t="n"/>
      <c r="U688" s="44" t="n"/>
      <c r="V688" s="44" t="n"/>
      <c r="W688" s="44" t="n"/>
      <c r="X688" s="44" t="n"/>
      <c r="Y688" s="44" t="n"/>
      <c r="Z688" s="44" t="n"/>
      <c r="AA688" s="44" t="n"/>
      <c r="AB688" s="44" t="n"/>
      <c r="AC688" s="44" t="n"/>
      <c r="AD688" s="44" t="n"/>
      <c r="AE688" s="44" t="n"/>
      <c r="AF688" s="44" t="n"/>
      <c r="AG688" s="44" t="n"/>
    </row>
    <row r="689" ht="15.75" customHeight="1" s="157">
      <c r="A689" s="44" t="n"/>
      <c r="B689" s="44" t="inlineStr">
        <is>
          <t>WI</t>
        </is>
      </c>
      <c r="C689" s="44" t="inlineStr">
        <is>
          <t>Generation</t>
        </is>
      </c>
      <c r="D689" s="44" t="inlineStr">
        <is>
          <t>Oil-Gas-Steam</t>
        </is>
      </c>
      <c r="E689" s="44">
        <f>LOOKUP(D689,$U$2:$V$15,$V$2:$V$15)</f>
        <v/>
      </c>
      <c r="F689" s="44" t="n">
        <v>330451.1981</v>
      </c>
      <c r="G689" s="44">
        <f>AVERAGE(F689,H689)</f>
        <v/>
      </c>
      <c r="H689" s="44" t="n">
        <v>330451.1981</v>
      </c>
      <c r="I689" s="44">
        <f>AVERAGE(H689,J689)</f>
        <v/>
      </c>
      <c r="J689" s="44" t="n">
        <v>330451.1981</v>
      </c>
      <c r="K689" s="44">
        <f>AVERAGE(J689,L689)</f>
        <v/>
      </c>
      <c r="L689" s="44" t="n">
        <v>330451.1981</v>
      </c>
      <c r="M689" s="44">
        <f>AVERAGE(L689,N689)</f>
        <v/>
      </c>
      <c r="N689" s="44" t="n">
        <v>330451.1981</v>
      </c>
      <c r="O689" s="44">
        <f>AVERAGE(N689,P689)</f>
        <v/>
      </c>
      <c r="P689" s="44" t="n">
        <v>330451.1981</v>
      </c>
      <c r="Q689" s="44">
        <f>AVERAGE(P689,R689)</f>
        <v/>
      </c>
      <c r="R689" s="44" t="n">
        <v>330451.1981</v>
      </c>
      <c r="S689" s="44" t="n"/>
      <c r="T689" s="44" t="n"/>
      <c r="U689" s="44" t="n"/>
      <c r="V689" s="44" t="n"/>
      <c r="W689" s="44" t="n"/>
      <c r="X689" s="44" t="n"/>
      <c r="Y689" s="44" t="n"/>
      <c r="Z689" s="44" t="n"/>
      <c r="AA689" s="44" t="n"/>
      <c r="AB689" s="44" t="n"/>
      <c r="AC689" s="44" t="n"/>
      <c r="AD689" s="44" t="n"/>
      <c r="AE689" s="44" t="n"/>
      <c r="AF689" s="44" t="n"/>
      <c r="AG689" s="44" t="n"/>
    </row>
    <row r="690" ht="15.75" customHeight="1" s="157">
      <c r="A690" s="44" t="n"/>
      <c r="B690" s="44" t="inlineStr">
        <is>
          <t>WI</t>
        </is>
      </c>
      <c r="C690" s="44" t="inlineStr">
        <is>
          <t>Generation</t>
        </is>
      </c>
      <c r="D690" s="44" t="inlineStr">
        <is>
          <t>Rooftop PV</t>
        </is>
      </c>
      <c r="E690" s="44">
        <f>LOOKUP(D690,$U$2:$V$15,$V$2:$V$15)</f>
        <v/>
      </c>
      <c r="F690" s="44" t="n">
        <v>70070.35634</v>
      </c>
      <c r="G690" s="44">
        <f>AVERAGE(F690,H690)</f>
        <v/>
      </c>
      <c r="H690" s="44" t="n">
        <v>88793.11181</v>
      </c>
      <c r="I690" s="44">
        <f>AVERAGE(H690,J690)</f>
        <v/>
      </c>
      <c r="J690" s="44" t="n">
        <v>115420.2059</v>
      </c>
      <c r="K690" s="44">
        <f>AVERAGE(J690,L690)</f>
        <v/>
      </c>
      <c r="L690" s="44" t="n">
        <v>156300.4107</v>
      </c>
      <c r="M690" s="44">
        <f>AVERAGE(L690,N690)</f>
        <v/>
      </c>
      <c r="N690" s="44" t="n">
        <v>220567.7019</v>
      </c>
      <c r="O690" s="44">
        <f>AVERAGE(N690,P690)</f>
        <v/>
      </c>
      <c r="P690" s="44" t="n">
        <v>313933.1884</v>
      </c>
      <c r="Q690" s="44">
        <f>AVERAGE(P690,R690)</f>
        <v/>
      </c>
      <c r="R690" s="44" t="n">
        <v>443486.8803</v>
      </c>
      <c r="S690" s="44" t="n"/>
      <c r="T690" s="44" t="n"/>
      <c r="U690" s="44" t="n"/>
      <c r="V690" s="44" t="n"/>
      <c r="W690" s="44" t="n"/>
      <c r="X690" s="44" t="n"/>
      <c r="Y690" s="44" t="n"/>
      <c r="Z690" s="44" t="n"/>
      <c r="AA690" s="44" t="n"/>
      <c r="AB690" s="44" t="n"/>
      <c r="AC690" s="44" t="n"/>
      <c r="AD690" s="44" t="n"/>
      <c r="AE690" s="44" t="n"/>
      <c r="AF690" s="44" t="n"/>
      <c r="AG690" s="44" t="n"/>
    </row>
    <row r="691" ht="15.75" customHeight="1" s="157">
      <c r="A691" s="44" t="n"/>
      <c r="B691" s="44" t="inlineStr">
        <is>
          <t>WI</t>
        </is>
      </c>
      <c r="C691" s="44" t="inlineStr">
        <is>
          <t>Generation</t>
        </is>
      </c>
      <c r="D691" s="44" t="inlineStr">
        <is>
          <t>Storage</t>
        </is>
      </c>
      <c r="E691" s="44">
        <f>LOOKUP(D691,$U$2:$V$15,$V$2:$V$15)</f>
        <v/>
      </c>
      <c r="F691" s="44" t="n">
        <v>0</v>
      </c>
      <c r="G691" s="44" t="n">
        <v>0</v>
      </c>
      <c r="H691" s="44" t="n">
        <v>0</v>
      </c>
      <c r="I691" s="44" t="n">
        <v>0</v>
      </c>
      <c r="J691" s="44" t="n">
        <v>0</v>
      </c>
      <c r="K691" s="44" t="n">
        <v>0</v>
      </c>
      <c r="L691" s="44" t="n">
        <v>0</v>
      </c>
      <c r="M691" s="44" t="n">
        <v>0</v>
      </c>
      <c r="N691" s="44" t="n">
        <v>0</v>
      </c>
      <c r="O691" s="44" t="n">
        <v>0</v>
      </c>
      <c r="P691" s="44" t="n">
        <v>0</v>
      </c>
      <c r="Q691" s="44" t="n">
        <v>0</v>
      </c>
      <c r="R691" s="44" t="n">
        <v>0</v>
      </c>
      <c r="S691" s="44" t="n"/>
      <c r="T691" s="44" t="n"/>
      <c r="U691" s="44" t="n"/>
      <c r="V691" s="44" t="n"/>
      <c r="W691" s="44" t="n"/>
      <c r="X691" s="44" t="n"/>
      <c r="Y691" s="44" t="n"/>
      <c r="Z691" s="44" t="n"/>
      <c r="AA691" s="44" t="n"/>
      <c r="AB691" s="44" t="n"/>
      <c r="AC691" s="44" t="n"/>
      <c r="AD691" s="44" t="n"/>
      <c r="AE691" s="44" t="n"/>
      <c r="AF691" s="44" t="n"/>
      <c r="AG691" s="44" t="n"/>
    </row>
    <row r="692" ht="15.75" customHeight="1" s="157">
      <c r="A692" s="44" t="n"/>
      <c r="B692" s="44" t="inlineStr">
        <is>
          <t>WI</t>
        </is>
      </c>
      <c r="C692" s="44" t="inlineStr">
        <is>
          <t>Generation</t>
        </is>
      </c>
      <c r="D692" s="44" t="inlineStr">
        <is>
          <t>Utility PV</t>
        </is>
      </c>
      <c r="E692" s="44">
        <f>LOOKUP(D692,$U$2:$V$15,$V$2:$V$15)</f>
        <v/>
      </c>
      <c r="F692" s="44" t="n">
        <v>43224.83018</v>
      </c>
      <c r="G692" s="44">
        <f>AVERAGE(F692,H692)</f>
        <v/>
      </c>
      <c r="H692" s="44" t="n">
        <v>47371.25136</v>
      </c>
      <c r="I692" s="44">
        <f>AVERAGE(H692,J692)</f>
        <v/>
      </c>
      <c r="J692" s="44" t="n">
        <v>47374.58631</v>
      </c>
      <c r="K692" s="44">
        <f>AVERAGE(J692,L692)</f>
        <v/>
      </c>
      <c r="L692" s="44" t="n">
        <v>58062.47258</v>
      </c>
      <c r="M692" s="44">
        <f>AVERAGE(L692,N692)</f>
        <v/>
      </c>
      <c r="N692" s="44" t="n">
        <v>784642.6133</v>
      </c>
      <c r="O692" s="44">
        <f>AVERAGE(N692,P692)</f>
        <v/>
      </c>
      <c r="P692" s="44" t="n">
        <v>2898349.736</v>
      </c>
      <c r="Q692" s="44">
        <f>AVERAGE(P692,R692)</f>
        <v/>
      </c>
      <c r="R692" s="44" t="n">
        <v>6395109.975</v>
      </c>
      <c r="S692" s="44" t="n"/>
      <c r="T692" s="44" t="n"/>
      <c r="U692" s="44" t="n"/>
      <c r="V692" s="44" t="n"/>
      <c r="W692" s="44" t="n"/>
      <c r="X692" s="44" t="n"/>
      <c r="Y692" s="44" t="n"/>
      <c r="Z692" s="44" t="n"/>
      <c r="AA692" s="44" t="n"/>
      <c r="AB692" s="44" t="n"/>
      <c r="AC692" s="44" t="n"/>
      <c r="AD692" s="44" t="n"/>
      <c r="AE692" s="44" t="n"/>
      <c r="AF692" s="44" t="n"/>
      <c r="AG692" s="44" t="n"/>
    </row>
    <row r="693" ht="15.75" customHeight="1" s="157">
      <c r="A693" s="44" t="n"/>
      <c r="B693" s="44" t="inlineStr">
        <is>
          <t>WV</t>
        </is>
      </c>
      <c r="C693" s="44" t="inlineStr">
        <is>
          <t>Generation</t>
        </is>
      </c>
      <c r="D693" s="44" t="inlineStr">
        <is>
          <t>Biopower</t>
        </is>
      </c>
      <c r="E693" s="44">
        <f>LOOKUP(D693,$U$2:$V$15,$V$2:$V$15)</f>
        <v/>
      </c>
      <c r="F693" s="44" t="n">
        <v>0</v>
      </c>
      <c r="G693" s="44">
        <f>AVERAGE(F693,H693)</f>
        <v/>
      </c>
      <c r="H693" s="44" t="n">
        <v>0</v>
      </c>
      <c r="I693" s="44">
        <f>AVERAGE(H693,J693)</f>
        <v/>
      </c>
      <c r="J693" s="44" t="n">
        <v>0</v>
      </c>
      <c r="K693" s="44">
        <f>AVERAGE(J693,L693)</f>
        <v/>
      </c>
      <c r="L693" s="44" t="n">
        <v>0</v>
      </c>
      <c r="M693" s="44">
        <f>AVERAGE(L693,N693)</f>
        <v/>
      </c>
      <c r="N693" s="44" t="n">
        <v>0</v>
      </c>
      <c r="O693" s="44">
        <f>AVERAGE(N693,P693)</f>
        <v/>
      </c>
      <c r="P693" s="44" t="n">
        <v>0</v>
      </c>
      <c r="Q693" s="44">
        <f>AVERAGE(P693,R693)</f>
        <v/>
      </c>
      <c r="R693" s="44" t="n">
        <v>0</v>
      </c>
      <c r="S693" s="44" t="n"/>
      <c r="T693" s="44" t="n"/>
      <c r="U693" s="44" t="n"/>
      <c r="V693" s="44" t="n"/>
      <c r="W693" s="44" t="n"/>
      <c r="X693" s="44" t="n"/>
      <c r="Y693" s="44" t="n"/>
      <c r="Z693" s="44" t="n"/>
      <c r="AA693" s="44" t="n"/>
      <c r="AB693" s="44" t="n"/>
      <c r="AC693" s="44" t="n"/>
      <c r="AD693" s="44" t="n"/>
      <c r="AE693" s="44" t="n"/>
      <c r="AF693" s="44" t="n"/>
      <c r="AG693" s="44" t="n"/>
    </row>
    <row r="694" ht="15.75" customHeight="1" s="157">
      <c r="A694" s="44" t="n"/>
      <c r="B694" s="44" t="inlineStr">
        <is>
          <t>WV</t>
        </is>
      </c>
      <c r="C694" s="44" t="inlineStr">
        <is>
          <t>Generation</t>
        </is>
      </c>
      <c r="D694" s="44" t="inlineStr">
        <is>
          <t>Coal</t>
        </is>
      </c>
      <c r="E694" s="44">
        <f>LOOKUP(D694,$U$2:$V$15,$V$2:$V$15)</f>
        <v/>
      </c>
      <c r="F694" s="44" t="n">
        <v>36726219.31</v>
      </c>
      <c r="G694" s="44">
        <f>AVERAGE(F694,H694)</f>
        <v/>
      </c>
      <c r="H694" s="44" t="n">
        <v>24970680.57</v>
      </c>
      <c r="I694" s="44">
        <f>AVERAGE(H694,J694)</f>
        <v/>
      </c>
      <c r="J694" s="44" t="n">
        <v>21667086.64</v>
      </c>
      <c r="K694" s="44">
        <f>AVERAGE(J694,L694)</f>
        <v/>
      </c>
      <c r="L694" s="44" t="n">
        <v>20472878.24</v>
      </c>
      <c r="M694" s="44">
        <f>AVERAGE(L694,N694)</f>
        <v/>
      </c>
      <c r="N694" s="44" t="n">
        <v>22712424.87</v>
      </c>
      <c r="O694" s="44">
        <f>AVERAGE(N694,P694)</f>
        <v/>
      </c>
      <c r="P694" s="44" t="n">
        <v>22705894.4</v>
      </c>
      <c r="Q694" s="44">
        <f>AVERAGE(P694,R694)</f>
        <v/>
      </c>
      <c r="R694" s="44" t="n">
        <v>23218259.8</v>
      </c>
      <c r="S694" s="44" t="n"/>
      <c r="T694" s="44" t="n"/>
      <c r="U694" s="44" t="n"/>
      <c r="V694" s="44" t="n"/>
      <c r="W694" s="44" t="n"/>
      <c r="X694" s="44" t="n"/>
      <c r="Y694" s="44" t="n"/>
      <c r="Z694" s="44" t="n"/>
      <c r="AA694" s="44" t="n"/>
      <c r="AB694" s="44" t="n"/>
      <c r="AC694" s="44" t="n"/>
      <c r="AD694" s="44" t="n"/>
      <c r="AE694" s="44" t="n"/>
      <c r="AF694" s="44" t="n"/>
      <c r="AG694" s="44" t="n"/>
    </row>
    <row r="695" ht="15.75" customHeight="1" s="157">
      <c r="A695" s="44" t="n"/>
      <c r="B695" s="44" t="inlineStr">
        <is>
          <t>WV</t>
        </is>
      </c>
      <c r="C695" s="44" t="inlineStr">
        <is>
          <t>Generation</t>
        </is>
      </c>
      <c r="D695" s="44" t="inlineStr">
        <is>
          <t>CSP</t>
        </is>
      </c>
      <c r="E695" s="44">
        <f>LOOKUP(D695,$U$2:$V$15,$V$2:$V$15)</f>
        <v/>
      </c>
      <c r="F695" s="44" t="n">
        <v>0</v>
      </c>
      <c r="G695" s="44">
        <f>AVERAGE(F695,H695)</f>
        <v/>
      </c>
      <c r="H695" s="44" t="n">
        <v>0</v>
      </c>
      <c r="I695" s="44">
        <f>AVERAGE(H695,J695)</f>
        <v/>
      </c>
      <c r="J695" s="44" t="n">
        <v>0</v>
      </c>
      <c r="K695" s="44">
        <f>AVERAGE(J695,L695)</f>
        <v/>
      </c>
      <c r="L695" s="44" t="n">
        <v>0</v>
      </c>
      <c r="M695" s="44">
        <f>AVERAGE(L695,N695)</f>
        <v/>
      </c>
      <c r="N695" s="44" t="n">
        <v>0</v>
      </c>
      <c r="O695" s="44">
        <f>AVERAGE(N695,P695)</f>
        <v/>
      </c>
      <c r="P695" s="44" t="n">
        <v>0</v>
      </c>
      <c r="Q695" s="44">
        <f>AVERAGE(P695,R695)</f>
        <v/>
      </c>
      <c r="R695" s="44" t="n">
        <v>0</v>
      </c>
      <c r="S695" s="44" t="n"/>
      <c r="T695" s="44" t="n"/>
      <c r="U695" s="44" t="n"/>
      <c r="V695" s="44" t="n"/>
      <c r="W695" s="44" t="n"/>
      <c r="X695" s="44" t="n"/>
      <c r="Y695" s="44" t="n"/>
      <c r="Z695" s="44" t="n"/>
      <c r="AA695" s="44" t="n"/>
      <c r="AB695" s="44" t="n"/>
      <c r="AC695" s="44" t="n"/>
      <c r="AD695" s="44" t="n"/>
      <c r="AE695" s="44" t="n"/>
      <c r="AF695" s="44" t="n"/>
      <c r="AG695" s="44" t="n"/>
    </row>
    <row r="696" ht="15.75" customHeight="1" s="157">
      <c r="A696" s="44" t="n"/>
      <c r="B696" s="44" t="inlineStr">
        <is>
          <t>WV</t>
        </is>
      </c>
      <c r="C696" s="44" t="inlineStr">
        <is>
          <t>Generation</t>
        </is>
      </c>
      <c r="D696" s="44" t="inlineStr">
        <is>
          <t>Geothermal</t>
        </is>
      </c>
      <c r="E696" s="44">
        <f>LOOKUP(D696,$U$2:$V$15,$V$2:$V$15)</f>
        <v/>
      </c>
      <c r="F696" s="44" t="n">
        <v>0</v>
      </c>
      <c r="G696" s="44">
        <f>AVERAGE(F696,H696)</f>
        <v/>
      </c>
      <c r="H696" s="44" t="n">
        <v>0</v>
      </c>
      <c r="I696" s="44">
        <f>AVERAGE(H696,J696)</f>
        <v/>
      </c>
      <c r="J696" s="44" t="n">
        <v>0</v>
      </c>
      <c r="K696" s="44">
        <f>AVERAGE(J696,L696)</f>
        <v/>
      </c>
      <c r="L696" s="44" t="n">
        <v>0</v>
      </c>
      <c r="M696" s="44">
        <f>AVERAGE(L696,N696)</f>
        <v/>
      </c>
      <c r="N696" s="44" t="n">
        <v>0</v>
      </c>
      <c r="O696" s="44">
        <f>AVERAGE(N696,P696)</f>
        <v/>
      </c>
      <c r="P696" s="44" t="n">
        <v>0</v>
      </c>
      <c r="Q696" s="44">
        <f>AVERAGE(P696,R696)</f>
        <v/>
      </c>
      <c r="R696" s="44" t="n">
        <v>0</v>
      </c>
      <c r="S696" s="44" t="n"/>
      <c r="T696" s="44" t="n"/>
      <c r="U696" s="44" t="n"/>
      <c r="V696" s="44" t="n"/>
      <c r="W696" s="44" t="n"/>
      <c r="X696" s="44" t="n"/>
      <c r="Y696" s="44" t="n"/>
      <c r="Z696" s="44" t="n"/>
      <c r="AA696" s="44" t="n"/>
      <c r="AB696" s="44" t="n"/>
      <c r="AC696" s="44" t="n"/>
      <c r="AD696" s="44" t="n"/>
      <c r="AE696" s="44" t="n"/>
      <c r="AF696" s="44" t="n"/>
      <c r="AG696" s="44" t="n"/>
    </row>
    <row r="697" ht="15.75" customHeight="1" s="157">
      <c r="A697" s="44" t="n"/>
      <c r="B697" s="44" t="inlineStr">
        <is>
          <t>WV</t>
        </is>
      </c>
      <c r="C697" s="44" t="inlineStr">
        <is>
          <t>Generation</t>
        </is>
      </c>
      <c r="D697" s="44" t="inlineStr">
        <is>
          <t>Hydro</t>
        </is>
      </c>
      <c r="E697" s="44">
        <f>LOOKUP(D697,$U$2:$V$15,$V$2:$V$15)</f>
        <v/>
      </c>
      <c r="F697" s="44" t="n">
        <v>1522657.093</v>
      </c>
      <c r="G697" s="44">
        <f>AVERAGE(F697,H697)</f>
        <v/>
      </c>
      <c r="H697" s="44" t="n">
        <v>1871533.741</v>
      </c>
      <c r="I697" s="44">
        <f>AVERAGE(H697,J697)</f>
        <v/>
      </c>
      <c r="J697" s="44" t="n">
        <v>1871533.741</v>
      </c>
      <c r="K697" s="44">
        <f>AVERAGE(J697,L697)</f>
        <v/>
      </c>
      <c r="L697" s="44" t="n">
        <v>1871533.741</v>
      </c>
      <c r="M697" s="44">
        <f>AVERAGE(L697,N697)</f>
        <v/>
      </c>
      <c r="N697" s="44" t="n">
        <v>1871533.741</v>
      </c>
      <c r="O697" s="44">
        <f>AVERAGE(N697,P697)</f>
        <v/>
      </c>
      <c r="P697" s="44" t="n">
        <v>1871533.741</v>
      </c>
      <c r="Q697" s="44">
        <f>AVERAGE(P697,R697)</f>
        <v/>
      </c>
      <c r="R697" s="44" t="n">
        <v>1871533.741</v>
      </c>
      <c r="S697" s="44" t="n"/>
      <c r="T697" s="44" t="n"/>
      <c r="U697" s="44" t="n"/>
      <c r="V697" s="44" t="n"/>
      <c r="W697" s="44" t="n"/>
      <c r="X697" s="44" t="n"/>
      <c r="Y697" s="44" t="n"/>
      <c r="Z697" s="44" t="n"/>
      <c r="AA697" s="44" t="n"/>
      <c r="AB697" s="44" t="n"/>
      <c r="AC697" s="44" t="n"/>
      <c r="AD697" s="44" t="n"/>
      <c r="AE697" s="44" t="n"/>
      <c r="AF697" s="44" t="n"/>
      <c r="AG697" s="44" t="n"/>
    </row>
    <row r="698" ht="15.75" customHeight="1" s="157">
      <c r="A698" s="44" t="n"/>
      <c r="B698" s="44" t="inlineStr">
        <is>
          <t>WV</t>
        </is>
      </c>
      <c r="C698" s="44" t="inlineStr">
        <is>
          <t>Generation</t>
        </is>
      </c>
      <c r="D698" s="44" t="inlineStr">
        <is>
          <t>Imports</t>
        </is>
      </c>
      <c r="E698" s="44">
        <f>LOOKUP(D698,$U$2:$V$15,$V$2:$V$15)</f>
        <v/>
      </c>
      <c r="F698" s="44" t="n">
        <v>0</v>
      </c>
      <c r="G698" s="44">
        <f>AVERAGE(F698,H698)</f>
        <v/>
      </c>
      <c r="H698" s="44" t="n">
        <v>0</v>
      </c>
      <c r="I698" s="44">
        <f>AVERAGE(H698,J698)</f>
        <v/>
      </c>
      <c r="J698" s="44" t="n">
        <v>0</v>
      </c>
      <c r="K698" s="44">
        <f>AVERAGE(J698,L698)</f>
        <v/>
      </c>
      <c r="L698" s="44" t="n">
        <v>0</v>
      </c>
      <c r="M698" s="44">
        <f>AVERAGE(L698,N698)</f>
        <v/>
      </c>
      <c r="N698" s="44" t="n">
        <v>0</v>
      </c>
      <c r="O698" s="44">
        <f>AVERAGE(N698,P698)</f>
        <v/>
      </c>
      <c r="P698" s="44" t="n">
        <v>0</v>
      </c>
      <c r="Q698" s="44">
        <f>AVERAGE(P698,R698)</f>
        <v/>
      </c>
      <c r="R698" s="44" t="n">
        <v>0</v>
      </c>
      <c r="S698" s="44" t="n"/>
      <c r="T698" s="44" t="n"/>
      <c r="U698" s="44" t="n"/>
      <c r="V698" s="44" t="n"/>
      <c r="W698" s="44" t="n"/>
      <c r="X698" s="44" t="n"/>
      <c r="Y698" s="44" t="n"/>
      <c r="Z698" s="44" t="n"/>
      <c r="AA698" s="44" t="n"/>
      <c r="AB698" s="44" t="n"/>
      <c r="AC698" s="44" t="n"/>
      <c r="AD698" s="44" t="n"/>
      <c r="AE698" s="44" t="n"/>
      <c r="AF698" s="44" t="n"/>
      <c r="AG698" s="44" t="n"/>
    </row>
    <row r="699" ht="15.75" customHeight="1" s="157">
      <c r="A699" s="44" t="n"/>
      <c r="B699" s="44" t="inlineStr">
        <is>
          <t>WV</t>
        </is>
      </c>
      <c r="C699" s="44" t="inlineStr">
        <is>
          <t>Generation</t>
        </is>
      </c>
      <c r="D699" s="44" t="inlineStr">
        <is>
          <t>Land-based Wind</t>
        </is>
      </c>
      <c r="E699" s="44">
        <f>LOOKUP(D699,$U$2:$V$15,$V$2:$V$15)</f>
        <v/>
      </c>
      <c r="F699" s="44" t="n">
        <v>2090843.388</v>
      </c>
      <c r="G699" s="44">
        <f>AVERAGE(F699,H699)</f>
        <v/>
      </c>
      <c r="H699" s="44" t="n">
        <v>2090843.388</v>
      </c>
      <c r="I699" s="44">
        <f>AVERAGE(H699,J699)</f>
        <v/>
      </c>
      <c r="J699" s="44" t="n">
        <v>2090843.388</v>
      </c>
      <c r="K699" s="44">
        <f>AVERAGE(J699,L699)</f>
        <v/>
      </c>
      <c r="L699" s="44" t="n">
        <v>2090843.388</v>
      </c>
      <c r="M699" s="44">
        <f>AVERAGE(L699,N699)</f>
        <v/>
      </c>
      <c r="N699" s="44" t="n">
        <v>2090843.388</v>
      </c>
      <c r="O699" s="44">
        <f>AVERAGE(N699,P699)</f>
        <v/>
      </c>
      <c r="P699" s="44" t="n">
        <v>2090843.388</v>
      </c>
      <c r="Q699" s="44">
        <f>AVERAGE(P699,R699)</f>
        <v/>
      </c>
      <c r="R699" s="44" t="n">
        <v>2392384.117</v>
      </c>
      <c r="S699" s="44" t="n"/>
      <c r="T699" s="44" t="n"/>
      <c r="U699" s="44" t="n"/>
      <c r="V699" s="44" t="n"/>
      <c r="W699" s="44" t="n"/>
      <c r="X699" s="44" t="n"/>
      <c r="Y699" s="44" t="n"/>
      <c r="Z699" s="44" t="n"/>
      <c r="AA699" s="44" t="n"/>
      <c r="AB699" s="44" t="n"/>
      <c r="AC699" s="44" t="n"/>
      <c r="AD699" s="44" t="n"/>
      <c r="AE699" s="44" t="n"/>
      <c r="AF699" s="44" t="n"/>
      <c r="AG699" s="44" t="n"/>
    </row>
    <row r="700" ht="15.75" customHeight="1" s="157">
      <c r="A700" s="44" t="n"/>
      <c r="B700" s="44" t="inlineStr">
        <is>
          <t>WV</t>
        </is>
      </c>
      <c r="C700" s="44" t="inlineStr">
        <is>
          <t>Generation</t>
        </is>
      </c>
      <c r="D700" s="44" t="inlineStr">
        <is>
          <t>NG-CC</t>
        </is>
      </c>
      <c r="E700" s="44">
        <f>LOOKUP(D700,$U$2:$V$15,$V$2:$V$15)</f>
        <v/>
      </c>
      <c r="F700" s="44" t="n">
        <v>0</v>
      </c>
      <c r="G700" s="44">
        <f>AVERAGE(F700,H700)</f>
        <v/>
      </c>
      <c r="H700" s="44" t="n">
        <v>7980194.412</v>
      </c>
      <c r="I700" s="44">
        <f>AVERAGE(H700,J700)</f>
        <v/>
      </c>
      <c r="J700" s="44" t="n">
        <v>7980194.412</v>
      </c>
      <c r="K700" s="44">
        <f>AVERAGE(J700,L700)</f>
        <v/>
      </c>
      <c r="L700" s="44" t="n">
        <v>7980194.412</v>
      </c>
      <c r="M700" s="44">
        <f>AVERAGE(L700,N700)</f>
        <v/>
      </c>
      <c r="N700" s="44" t="n">
        <v>7980194.412</v>
      </c>
      <c r="O700" s="44">
        <f>AVERAGE(N700,P700)</f>
        <v/>
      </c>
      <c r="P700" s="44" t="n">
        <v>7980194.412</v>
      </c>
      <c r="Q700" s="44">
        <f>AVERAGE(P700,R700)</f>
        <v/>
      </c>
      <c r="R700" s="44" t="n">
        <v>7980194.412</v>
      </c>
      <c r="S700" s="44" t="n"/>
      <c r="T700" s="44" t="n"/>
      <c r="U700" s="44" t="n"/>
      <c r="V700" s="44" t="n"/>
      <c r="W700" s="44" t="n"/>
      <c r="X700" s="44" t="n"/>
      <c r="Y700" s="44" t="n"/>
      <c r="Z700" s="44" t="n"/>
      <c r="AA700" s="44" t="n"/>
      <c r="AB700" s="44" t="n"/>
      <c r="AC700" s="44" t="n"/>
      <c r="AD700" s="44" t="n"/>
      <c r="AE700" s="44" t="n"/>
      <c r="AF700" s="44" t="n"/>
      <c r="AG700" s="44" t="n"/>
    </row>
    <row r="701" ht="15.75" customHeight="1" s="157">
      <c r="A701" s="44" t="n"/>
      <c r="B701" s="44" t="inlineStr">
        <is>
          <t>WV</t>
        </is>
      </c>
      <c r="C701" s="44" t="inlineStr">
        <is>
          <t>Generation</t>
        </is>
      </c>
      <c r="D701" s="44" t="inlineStr">
        <is>
          <t>NG-CT</t>
        </is>
      </c>
      <c r="E701" s="44">
        <f>LOOKUP(D701,$U$2:$V$15,$V$2:$V$15)</f>
        <v/>
      </c>
      <c r="F701" s="44" t="n">
        <v>29926.44</v>
      </c>
      <c r="G701" s="44">
        <f>AVERAGE(F701,H701)</f>
        <v/>
      </c>
      <c r="H701" s="44" t="n">
        <v>29926.44</v>
      </c>
      <c r="I701" s="44">
        <f>AVERAGE(H701,J701)</f>
        <v/>
      </c>
      <c r="J701" s="44" t="n">
        <v>29926.44</v>
      </c>
      <c r="K701" s="44">
        <f>AVERAGE(J701,L701)</f>
        <v/>
      </c>
      <c r="L701" s="44" t="n">
        <v>29926.44</v>
      </c>
      <c r="M701" s="44">
        <f>AVERAGE(L701,N701)</f>
        <v/>
      </c>
      <c r="N701" s="44" t="n">
        <v>29926.44</v>
      </c>
      <c r="O701" s="44">
        <f>AVERAGE(N701,P701)</f>
        <v/>
      </c>
      <c r="P701" s="44" t="n">
        <v>29926.44</v>
      </c>
      <c r="Q701" s="44">
        <f>AVERAGE(P701,R701)</f>
        <v/>
      </c>
      <c r="R701" s="44" t="n">
        <v>29926.44</v>
      </c>
      <c r="S701" s="44" t="n"/>
      <c r="T701" s="44" t="n"/>
      <c r="U701" s="44" t="n"/>
      <c r="V701" s="44" t="n"/>
      <c r="W701" s="44" t="n"/>
      <c r="X701" s="44" t="n"/>
      <c r="Y701" s="44" t="n"/>
      <c r="Z701" s="44" t="n"/>
      <c r="AA701" s="44" t="n"/>
      <c r="AB701" s="44" t="n"/>
      <c r="AC701" s="44" t="n"/>
      <c r="AD701" s="44" t="n"/>
      <c r="AE701" s="44" t="n"/>
      <c r="AF701" s="44" t="n"/>
      <c r="AG701" s="44" t="n"/>
    </row>
    <row r="702" ht="15.75" customHeight="1" s="157">
      <c r="A702" s="44" t="n"/>
      <c r="B702" s="44" t="inlineStr">
        <is>
          <t>WV</t>
        </is>
      </c>
      <c r="C702" s="44" t="inlineStr">
        <is>
          <t>Generation</t>
        </is>
      </c>
      <c r="D702" s="44" t="inlineStr">
        <is>
          <t>Nuclear</t>
        </is>
      </c>
      <c r="E702" s="44">
        <f>LOOKUP(D702,$U$2:$V$15,$V$2:$V$15)</f>
        <v/>
      </c>
      <c r="F702" s="44" t="n">
        <v>0</v>
      </c>
      <c r="G702" s="44">
        <f>AVERAGE(F702,H702)</f>
        <v/>
      </c>
      <c r="H702" s="44" t="n">
        <v>0</v>
      </c>
      <c r="I702" s="44">
        <f>AVERAGE(H702,J702)</f>
        <v/>
      </c>
      <c r="J702" s="44" t="n">
        <v>0</v>
      </c>
      <c r="K702" s="44">
        <f>AVERAGE(J702,L702)</f>
        <v/>
      </c>
      <c r="L702" s="44" t="n">
        <v>0</v>
      </c>
      <c r="M702" s="44">
        <f>AVERAGE(L702,N702)</f>
        <v/>
      </c>
      <c r="N702" s="44" t="n">
        <v>0</v>
      </c>
      <c r="O702" s="44">
        <f>AVERAGE(N702,P702)</f>
        <v/>
      </c>
      <c r="P702" s="44" t="n">
        <v>0</v>
      </c>
      <c r="Q702" s="44">
        <f>AVERAGE(P702,R702)</f>
        <v/>
      </c>
      <c r="R702" s="44" t="n">
        <v>0</v>
      </c>
      <c r="S702" s="44" t="n"/>
      <c r="T702" s="44" t="n"/>
      <c r="U702" s="44" t="n"/>
      <c r="V702" s="44" t="n"/>
      <c r="W702" s="44" t="n"/>
      <c r="X702" s="44" t="n"/>
      <c r="Y702" s="44" t="n"/>
      <c r="Z702" s="44" t="n"/>
      <c r="AA702" s="44" t="n"/>
      <c r="AB702" s="44" t="n"/>
      <c r="AC702" s="44" t="n"/>
      <c r="AD702" s="44" t="n"/>
      <c r="AE702" s="44" t="n"/>
      <c r="AF702" s="44" t="n"/>
      <c r="AG702" s="44" t="n"/>
    </row>
    <row r="703" ht="15.75" customHeight="1" s="157">
      <c r="A703" s="44" t="n"/>
      <c r="B703" s="44" t="inlineStr">
        <is>
          <t>WV</t>
        </is>
      </c>
      <c r="C703" s="44" t="inlineStr">
        <is>
          <t>Generation</t>
        </is>
      </c>
      <c r="D703" s="44" t="inlineStr">
        <is>
          <t>Offshore Wind</t>
        </is>
      </c>
      <c r="E703" s="44">
        <f>LOOKUP(D703,$U$2:$V$15,$V$2:$V$15)</f>
        <v/>
      </c>
      <c r="F703" s="44" t="n">
        <v>0</v>
      </c>
      <c r="G703" s="44">
        <f>AVERAGE(F703,H703)</f>
        <v/>
      </c>
      <c r="H703" s="44" t="n">
        <v>0</v>
      </c>
      <c r="I703" s="44">
        <f>AVERAGE(H703,J703)</f>
        <v/>
      </c>
      <c r="J703" s="44" t="n">
        <v>0</v>
      </c>
      <c r="K703" s="44">
        <f>AVERAGE(J703,L703)</f>
        <v/>
      </c>
      <c r="L703" s="44" t="n">
        <v>0</v>
      </c>
      <c r="M703" s="44">
        <f>AVERAGE(L703,N703)</f>
        <v/>
      </c>
      <c r="N703" s="44" t="n">
        <v>0</v>
      </c>
      <c r="O703" s="44">
        <f>AVERAGE(N703,P703)</f>
        <v/>
      </c>
      <c r="P703" s="44" t="n">
        <v>0</v>
      </c>
      <c r="Q703" s="44">
        <f>AVERAGE(P703,R703)</f>
        <v/>
      </c>
      <c r="R703" s="44" t="n">
        <v>0</v>
      </c>
      <c r="S703" s="44" t="n"/>
      <c r="T703" s="44" t="n"/>
      <c r="U703" s="44" t="n"/>
      <c r="V703" s="44" t="n"/>
      <c r="W703" s="44" t="n"/>
      <c r="X703" s="44" t="n"/>
      <c r="Y703" s="44" t="n"/>
      <c r="Z703" s="44" t="n"/>
      <c r="AA703" s="44" t="n"/>
      <c r="AB703" s="44" t="n"/>
      <c r="AC703" s="44" t="n"/>
      <c r="AD703" s="44" t="n"/>
      <c r="AE703" s="44" t="n"/>
      <c r="AF703" s="44" t="n"/>
      <c r="AG703" s="44" t="n"/>
    </row>
    <row r="704" ht="15.75" customHeight="1" s="157">
      <c r="A704" s="44" t="n"/>
      <c r="B704" s="44" t="inlineStr">
        <is>
          <t>WV</t>
        </is>
      </c>
      <c r="C704" s="44" t="inlineStr">
        <is>
          <t>Generation</t>
        </is>
      </c>
      <c r="D704" s="44" t="inlineStr">
        <is>
          <t>Oil-Gas-Steam</t>
        </is>
      </c>
      <c r="E704" s="44">
        <f>LOOKUP(D704,$U$2:$V$15,$V$2:$V$15)</f>
        <v/>
      </c>
      <c r="F704" s="44" t="n">
        <v>10069.15008</v>
      </c>
      <c r="G704" s="44">
        <f>AVERAGE(F704,H704)</f>
        <v/>
      </c>
      <c r="H704" s="44" t="n">
        <v>10069.15008</v>
      </c>
      <c r="I704" s="44">
        <f>AVERAGE(H704,J704)</f>
        <v/>
      </c>
      <c r="J704" s="44" t="n">
        <v>10069.15008</v>
      </c>
      <c r="K704" s="44">
        <f>AVERAGE(J704,L704)</f>
        <v/>
      </c>
      <c r="L704" s="44" t="n">
        <v>10069.15008</v>
      </c>
      <c r="M704" s="44">
        <f>AVERAGE(L704,N704)</f>
        <v/>
      </c>
      <c r="N704" s="44" t="n">
        <v>10069.15008</v>
      </c>
      <c r="O704" s="44">
        <f>AVERAGE(N704,P704)</f>
        <v/>
      </c>
      <c r="P704" s="44" t="n">
        <v>10069.15008</v>
      </c>
      <c r="Q704" s="44">
        <f>AVERAGE(P704,R704)</f>
        <v/>
      </c>
      <c r="R704" s="44" t="n">
        <v>10069.15008</v>
      </c>
      <c r="S704" s="44" t="n"/>
      <c r="T704" s="44" t="n"/>
      <c r="U704" s="44" t="n"/>
      <c r="V704" s="44" t="n"/>
      <c r="W704" s="44" t="n"/>
      <c r="X704" s="44" t="n"/>
      <c r="Y704" s="44" t="n"/>
      <c r="Z704" s="44" t="n"/>
      <c r="AA704" s="44" t="n"/>
      <c r="AB704" s="44" t="n"/>
      <c r="AC704" s="44" t="n"/>
      <c r="AD704" s="44" t="n"/>
      <c r="AE704" s="44" t="n"/>
      <c r="AF704" s="44" t="n"/>
      <c r="AG704" s="44" t="n"/>
    </row>
    <row r="705" ht="15.75" customHeight="1" s="157">
      <c r="A705" s="44" t="n"/>
      <c r="B705" s="44" t="inlineStr">
        <is>
          <t>WV</t>
        </is>
      </c>
      <c r="C705" s="44" t="inlineStr">
        <is>
          <t>Generation</t>
        </is>
      </c>
      <c r="D705" s="44" t="inlineStr">
        <is>
          <t>Rooftop PV</t>
        </is>
      </c>
      <c r="E705" s="44">
        <f>LOOKUP(D705,$U$2:$V$15,$V$2:$V$15)</f>
        <v/>
      </c>
      <c r="F705" s="44" t="n">
        <v>70458.54827</v>
      </c>
      <c r="G705" s="44">
        <f>AVERAGE(F705,H705)</f>
        <v/>
      </c>
      <c r="H705" s="44" t="n">
        <v>71312.85304</v>
      </c>
      <c r="I705" s="44">
        <f>AVERAGE(H705,J705)</f>
        <v/>
      </c>
      <c r="J705" s="44" t="n">
        <v>72047.09089000001</v>
      </c>
      <c r="K705" s="44">
        <f>AVERAGE(J705,L705)</f>
        <v/>
      </c>
      <c r="L705" s="44" t="n">
        <v>73039.16628</v>
      </c>
      <c r="M705" s="44">
        <f>AVERAGE(L705,N705)</f>
        <v/>
      </c>
      <c r="N705" s="44" t="n">
        <v>74740.25924</v>
      </c>
      <c r="O705" s="44">
        <f>AVERAGE(N705,P705)</f>
        <v/>
      </c>
      <c r="P705" s="44" t="n">
        <v>77614.04667</v>
      </c>
      <c r="Q705" s="44">
        <f>AVERAGE(P705,R705)</f>
        <v/>
      </c>
      <c r="R705" s="44" t="n">
        <v>82454.44585</v>
      </c>
      <c r="S705" s="44" t="n"/>
      <c r="T705" s="44" t="n"/>
      <c r="U705" s="44" t="n"/>
      <c r="V705" s="44" t="n"/>
      <c r="W705" s="44" t="n"/>
      <c r="X705" s="44" t="n"/>
      <c r="Y705" s="44" t="n"/>
      <c r="Z705" s="44" t="n"/>
      <c r="AA705" s="44" t="n"/>
      <c r="AB705" s="44" t="n"/>
      <c r="AC705" s="44" t="n"/>
      <c r="AD705" s="44" t="n"/>
      <c r="AE705" s="44" t="n"/>
      <c r="AF705" s="44" t="n"/>
      <c r="AG705" s="44" t="n"/>
    </row>
    <row r="706" ht="15.75" customHeight="1" s="157">
      <c r="A706" s="44" t="n"/>
      <c r="B706" s="44" t="inlineStr">
        <is>
          <t>WV</t>
        </is>
      </c>
      <c r="C706" s="44" t="inlineStr">
        <is>
          <t>Generation</t>
        </is>
      </c>
      <c r="D706" s="44" t="inlineStr">
        <is>
          <t>Storage</t>
        </is>
      </c>
      <c r="E706" s="44">
        <f>LOOKUP(D706,$U$2:$V$15,$V$2:$V$15)</f>
        <v/>
      </c>
      <c r="F706" s="44" t="n">
        <v>0</v>
      </c>
      <c r="G706" s="44" t="n">
        <v>0</v>
      </c>
      <c r="H706" s="44" t="n">
        <v>0</v>
      </c>
      <c r="I706" s="44" t="n">
        <v>0</v>
      </c>
      <c r="J706" s="44" t="n">
        <v>0</v>
      </c>
      <c r="K706" s="44" t="n">
        <v>0</v>
      </c>
      <c r="L706" s="44" t="n">
        <v>0</v>
      </c>
      <c r="M706" s="44" t="n">
        <v>0</v>
      </c>
      <c r="N706" s="44" t="n">
        <v>0</v>
      </c>
      <c r="O706" s="44" t="n">
        <v>0</v>
      </c>
      <c r="P706" s="44" t="n">
        <v>0</v>
      </c>
      <c r="Q706" s="44" t="n">
        <v>0</v>
      </c>
      <c r="R706" s="44" t="n">
        <v>0</v>
      </c>
      <c r="S706" s="44" t="n"/>
      <c r="T706" s="44" t="n"/>
      <c r="U706" s="44" t="n"/>
      <c r="V706" s="44" t="n"/>
      <c r="W706" s="44" t="n"/>
      <c r="X706" s="44" t="n"/>
      <c r="Y706" s="44" t="n"/>
      <c r="Z706" s="44" t="n"/>
      <c r="AA706" s="44" t="n"/>
      <c r="AB706" s="44" t="n"/>
      <c r="AC706" s="44" t="n"/>
      <c r="AD706" s="44" t="n"/>
      <c r="AE706" s="44" t="n"/>
      <c r="AF706" s="44" t="n"/>
      <c r="AG706" s="44" t="n"/>
    </row>
    <row r="707" ht="15.75" customHeight="1" s="157">
      <c r="A707" s="44" t="n"/>
      <c r="B707" s="44" t="inlineStr">
        <is>
          <t>WV</t>
        </is>
      </c>
      <c r="C707" s="44" t="inlineStr">
        <is>
          <t>Generation</t>
        </is>
      </c>
      <c r="D707" s="44" t="inlineStr">
        <is>
          <t>Utility PV</t>
        </is>
      </c>
      <c r="E707" s="44">
        <f>LOOKUP(D707,$U$2:$V$15,$V$2:$V$15)</f>
        <v/>
      </c>
      <c r="F707" s="44" t="n">
        <v>0</v>
      </c>
      <c r="G707" s="44">
        <f>AVERAGE(F707,H707)</f>
        <v/>
      </c>
      <c r="H707" s="44" t="n">
        <v>0</v>
      </c>
      <c r="I707" s="44">
        <f>AVERAGE(H707,J707)</f>
        <v/>
      </c>
      <c r="J707" s="44" t="n">
        <v>0</v>
      </c>
      <c r="K707" s="44">
        <f>AVERAGE(J707,L707)</f>
        <v/>
      </c>
      <c r="L707" s="44" t="n">
        <v>0</v>
      </c>
      <c r="M707" s="44">
        <f>AVERAGE(L707,N707)</f>
        <v/>
      </c>
      <c r="N707" s="44" t="n">
        <v>0</v>
      </c>
      <c r="O707" s="44">
        <f>AVERAGE(N707,P707)</f>
        <v/>
      </c>
      <c r="P707" s="44" t="n">
        <v>0</v>
      </c>
      <c r="Q707" s="44">
        <f>AVERAGE(P707,R707)</f>
        <v/>
      </c>
      <c r="R707" s="44" t="n">
        <v>0</v>
      </c>
      <c r="S707" s="44" t="n"/>
      <c r="T707" s="44" t="n"/>
      <c r="U707" s="44" t="n"/>
      <c r="V707" s="44" t="n"/>
      <c r="W707" s="44" t="n"/>
      <c r="X707" s="44" t="n"/>
      <c r="Y707" s="44" t="n"/>
      <c r="Z707" s="44" t="n"/>
      <c r="AA707" s="44" t="n"/>
      <c r="AB707" s="44" t="n"/>
      <c r="AC707" s="44" t="n"/>
      <c r="AD707" s="44" t="n"/>
      <c r="AE707" s="44" t="n"/>
      <c r="AF707" s="44" t="n"/>
      <c r="AG707" s="44" t="n"/>
    </row>
    <row r="708" ht="15.75" customHeight="1" s="157">
      <c r="A708" s="44" t="n"/>
      <c r="B708" s="44" t="inlineStr">
        <is>
          <t>WY</t>
        </is>
      </c>
      <c r="C708" s="44" t="inlineStr">
        <is>
          <t>Generation</t>
        </is>
      </c>
      <c r="D708" s="44" t="inlineStr">
        <is>
          <t>Biopower</t>
        </is>
      </c>
      <c r="E708" s="44">
        <f>LOOKUP(D708,$U$2:$V$15,$V$2:$V$15)</f>
        <v/>
      </c>
      <c r="F708" s="44" t="n">
        <v>0</v>
      </c>
      <c r="G708" s="44">
        <f>AVERAGE(F708,H708)</f>
        <v/>
      </c>
      <c r="H708" s="44" t="n">
        <v>0</v>
      </c>
      <c r="I708" s="44">
        <f>AVERAGE(H708,J708)</f>
        <v/>
      </c>
      <c r="J708" s="44" t="n">
        <v>0</v>
      </c>
      <c r="K708" s="44">
        <f>AVERAGE(J708,L708)</f>
        <v/>
      </c>
      <c r="L708" s="44" t="n">
        <v>0</v>
      </c>
      <c r="M708" s="44">
        <f>AVERAGE(L708,N708)</f>
        <v/>
      </c>
      <c r="N708" s="44" t="n">
        <v>0</v>
      </c>
      <c r="O708" s="44">
        <f>AVERAGE(N708,P708)</f>
        <v/>
      </c>
      <c r="P708" s="44" t="n">
        <v>0</v>
      </c>
      <c r="Q708" s="44">
        <f>AVERAGE(P708,R708)</f>
        <v/>
      </c>
      <c r="R708" s="44" t="n">
        <v>0</v>
      </c>
      <c r="S708" s="44" t="n"/>
      <c r="T708" s="44" t="n"/>
      <c r="U708" s="44" t="n"/>
      <c r="V708" s="44" t="n"/>
      <c r="W708" s="44" t="n"/>
      <c r="X708" s="44" t="n"/>
      <c r="Y708" s="44" t="n"/>
      <c r="Z708" s="44" t="n"/>
      <c r="AA708" s="44" t="n"/>
      <c r="AB708" s="44" t="n"/>
      <c r="AC708" s="44" t="n"/>
      <c r="AD708" s="44" t="n"/>
      <c r="AE708" s="44" t="n"/>
      <c r="AF708" s="44" t="n"/>
      <c r="AG708" s="44" t="n"/>
    </row>
    <row r="709" ht="15.75" customHeight="1" s="157">
      <c r="A709" s="44" t="n"/>
      <c r="B709" s="44" t="inlineStr">
        <is>
          <t>WY</t>
        </is>
      </c>
      <c r="C709" s="44" t="inlineStr">
        <is>
          <t>Generation</t>
        </is>
      </c>
      <c r="D709" s="44" t="inlineStr">
        <is>
          <t>Coal</t>
        </is>
      </c>
      <c r="E709" s="44">
        <f>LOOKUP(D709,$U$2:$V$15,$V$2:$V$15)</f>
        <v/>
      </c>
      <c r="F709" s="44" t="n">
        <v>40979288.34</v>
      </c>
      <c r="G709" s="44">
        <f>AVERAGE(F709,H709)</f>
        <v/>
      </c>
      <c r="H709" s="44" t="n">
        <v>41179223.97</v>
      </c>
      <c r="I709" s="44">
        <f>AVERAGE(H709,J709)</f>
        <v/>
      </c>
      <c r="J709" s="44" t="n">
        <v>45358006.73</v>
      </c>
      <c r="K709" s="44">
        <f>AVERAGE(J709,L709)</f>
        <v/>
      </c>
      <c r="L709" s="44" t="n">
        <v>46560781.36</v>
      </c>
      <c r="M709" s="44">
        <f>AVERAGE(L709,N709)</f>
        <v/>
      </c>
      <c r="N709" s="44" t="n">
        <v>47207183.07</v>
      </c>
      <c r="O709" s="44">
        <f>AVERAGE(N709,P709)</f>
        <v/>
      </c>
      <c r="P709" s="44" t="n">
        <v>43228034.79</v>
      </c>
      <c r="Q709" s="44">
        <f>AVERAGE(P709,R709)</f>
        <v/>
      </c>
      <c r="R709" s="44" t="n">
        <v>43029660.4</v>
      </c>
      <c r="S709" s="44" t="n"/>
      <c r="T709" s="44" t="n"/>
      <c r="U709" s="44" t="n"/>
      <c r="V709" s="44" t="n"/>
      <c r="W709" s="44" t="n"/>
      <c r="X709" s="44" t="n"/>
      <c r="Y709" s="44" t="n"/>
      <c r="Z709" s="44" t="n"/>
      <c r="AA709" s="44" t="n"/>
      <c r="AB709" s="44" t="n"/>
      <c r="AC709" s="44" t="n"/>
      <c r="AD709" s="44" t="n"/>
      <c r="AE709" s="44" t="n"/>
      <c r="AF709" s="44" t="n"/>
      <c r="AG709" s="44" t="n"/>
    </row>
    <row r="710" ht="15.75" customHeight="1" s="157">
      <c r="A710" s="44" t="n"/>
      <c r="B710" s="44" t="inlineStr">
        <is>
          <t>WY</t>
        </is>
      </c>
      <c r="C710" s="44" t="inlineStr">
        <is>
          <t>Generation</t>
        </is>
      </c>
      <c r="D710" s="44" t="inlineStr">
        <is>
          <t>CSP</t>
        </is>
      </c>
      <c r="E710" s="44">
        <f>LOOKUP(D710,$U$2:$V$15,$V$2:$V$15)</f>
        <v/>
      </c>
      <c r="F710" s="44" t="n">
        <v>0</v>
      </c>
      <c r="G710" s="44">
        <f>AVERAGE(F710,H710)</f>
        <v/>
      </c>
      <c r="H710" s="44" t="n">
        <v>0</v>
      </c>
      <c r="I710" s="44">
        <f>AVERAGE(H710,J710)</f>
        <v/>
      </c>
      <c r="J710" s="44" t="n">
        <v>0</v>
      </c>
      <c r="K710" s="44">
        <f>AVERAGE(J710,L710)</f>
        <v/>
      </c>
      <c r="L710" s="44" t="n">
        <v>0</v>
      </c>
      <c r="M710" s="44">
        <f>AVERAGE(L710,N710)</f>
        <v/>
      </c>
      <c r="N710" s="44" t="n">
        <v>0</v>
      </c>
      <c r="O710" s="44">
        <f>AVERAGE(N710,P710)</f>
        <v/>
      </c>
      <c r="P710" s="44" t="n">
        <v>0</v>
      </c>
      <c r="Q710" s="44">
        <f>AVERAGE(P710,R710)</f>
        <v/>
      </c>
      <c r="R710" s="44" t="n">
        <v>0</v>
      </c>
      <c r="S710" s="44" t="n"/>
      <c r="T710" s="44" t="n"/>
      <c r="U710" s="44" t="n"/>
      <c r="V710" s="44" t="n"/>
      <c r="W710" s="44" t="n"/>
      <c r="X710" s="44" t="n"/>
      <c r="Y710" s="44" t="n"/>
      <c r="Z710" s="44" t="n"/>
      <c r="AA710" s="44" t="n"/>
      <c r="AB710" s="44" t="n"/>
      <c r="AC710" s="44" t="n"/>
      <c r="AD710" s="44" t="n"/>
      <c r="AE710" s="44" t="n"/>
      <c r="AF710" s="44" t="n"/>
      <c r="AG710" s="44" t="n"/>
    </row>
    <row r="711" ht="15.75" customHeight="1" s="157">
      <c r="A711" s="44" t="n"/>
      <c r="B711" s="44" t="inlineStr">
        <is>
          <t>WY</t>
        </is>
      </c>
      <c r="C711" s="44" t="inlineStr">
        <is>
          <t>Generation</t>
        </is>
      </c>
      <c r="D711" s="44" t="inlineStr">
        <is>
          <t>Geothermal</t>
        </is>
      </c>
      <c r="E711" s="44">
        <f>LOOKUP(D711,$U$2:$V$15,$V$2:$V$15)</f>
        <v/>
      </c>
      <c r="F711" s="44" t="n">
        <v>0</v>
      </c>
      <c r="G711" s="44">
        <f>AVERAGE(F711,H711)</f>
        <v/>
      </c>
      <c r="H711" s="44" t="n">
        <v>0</v>
      </c>
      <c r="I711" s="44">
        <f>AVERAGE(H711,J711)</f>
        <v/>
      </c>
      <c r="J711" s="44" t="n">
        <v>0</v>
      </c>
      <c r="K711" s="44">
        <f>AVERAGE(J711,L711)</f>
        <v/>
      </c>
      <c r="L711" s="44" t="n">
        <v>0</v>
      </c>
      <c r="M711" s="44">
        <f>AVERAGE(L711,N711)</f>
        <v/>
      </c>
      <c r="N711" s="44" t="n">
        <v>0</v>
      </c>
      <c r="O711" s="44">
        <f>AVERAGE(N711,P711)</f>
        <v/>
      </c>
      <c r="P711" s="44" t="n">
        <v>0</v>
      </c>
      <c r="Q711" s="44">
        <f>AVERAGE(P711,R711)</f>
        <v/>
      </c>
      <c r="R711" s="44" t="n">
        <v>0</v>
      </c>
      <c r="S711" s="44" t="n"/>
      <c r="T711" s="44" t="n"/>
      <c r="U711" s="44" t="n"/>
      <c r="V711" s="44" t="n"/>
      <c r="W711" s="44" t="n"/>
      <c r="X711" s="44" t="n"/>
      <c r="Y711" s="44" t="n"/>
      <c r="Z711" s="44" t="n"/>
      <c r="AA711" s="44" t="n"/>
      <c r="AB711" s="44" t="n"/>
      <c r="AC711" s="44" t="n"/>
      <c r="AD711" s="44" t="n"/>
      <c r="AE711" s="44" t="n"/>
      <c r="AF711" s="44" t="n"/>
      <c r="AG711" s="44" t="n"/>
    </row>
    <row r="712" ht="15.75" customHeight="1" s="157">
      <c r="A712" s="44" t="n"/>
      <c r="B712" s="44" t="inlineStr">
        <is>
          <t>WY</t>
        </is>
      </c>
      <c r="C712" s="44" t="inlineStr">
        <is>
          <t>Generation</t>
        </is>
      </c>
      <c r="D712" s="44" t="inlineStr">
        <is>
          <t>Hydro</t>
        </is>
      </c>
      <c r="E712" s="44">
        <f>LOOKUP(D712,$U$2:$V$15,$V$2:$V$15)</f>
        <v/>
      </c>
      <c r="F712" s="44" t="n">
        <v>835584.9081</v>
      </c>
      <c r="G712" s="44">
        <f>AVERAGE(F712,H712)</f>
        <v/>
      </c>
      <c r="H712" s="44" t="n">
        <v>835584.9081</v>
      </c>
      <c r="I712" s="44">
        <f>AVERAGE(H712,J712)</f>
        <v/>
      </c>
      <c r="J712" s="44" t="n">
        <v>835584.9081</v>
      </c>
      <c r="K712" s="44">
        <f>AVERAGE(J712,L712)</f>
        <v/>
      </c>
      <c r="L712" s="44" t="n">
        <v>835584.9081</v>
      </c>
      <c r="M712" s="44">
        <f>AVERAGE(L712,N712)</f>
        <v/>
      </c>
      <c r="N712" s="44" t="n">
        <v>835584.9081</v>
      </c>
      <c r="O712" s="44">
        <f>AVERAGE(N712,P712)</f>
        <v/>
      </c>
      <c r="P712" s="44" t="n">
        <v>835584.9081</v>
      </c>
      <c r="Q712" s="44">
        <f>AVERAGE(P712,R712)</f>
        <v/>
      </c>
      <c r="R712" s="44" t="n">
        <v>835584.9081</v>
      </c>
      <c r="S712" s="44" t="n"/>
      <c r="T712" s="44" t="n"/>
      <c r="U712" s="44" t="n"/>
      <c r="V712" s="44" t="n"/>
      <c r="W712" s="44" t="n"/>
      <c r="X712" s="44" t="n"/>
      <c r="Y712" s="44" t="n"/>
      <c r="Z712" s="44" t="n"/>
      <c r="AA712" s="44" t="n"/>
      <c r="AB712" s="44" t="n"/>
      <c r="AC712" s="44" t="n"/>
      <c r="AD712" s="44" t="n"/>
      <c r="AE712" s="44" t="n"/>
      <c r="AF712" s="44" t="n"/>
      <c r="AG712" s="44" t="n"/>
    </row>
    <row r="713" ht="15.75" customHeight="1" s="157">
      <c r="A713" s="44" t="n"/>
      <c r="B713" s="44" t="inlineStr">
        <is>
          <t>WY</t>
        </is>
      </c>
      <c r="C713" s="44" t="inlineStr">
        <is>
          <t>Generation</t>
        </is>
      </c>
      <c r="D713" s="44" t="inlineStr">
        <is>
          <t>Imports</t>
        </is>
      </c>
      <c r="E713" s="44">
        <f>LOOKUP(D713,$U$2:$V$15,$V$2:$V$15)</f>
        <v/>
      </c>
      <c r="F713" s="44" t="n">
        <v>0</v>
      </c>
      <c r="G713" s="44">
        <f>AVERAGE(F713,H713)</f>
        <v/>
      </c>
      <c r="H713" s="44" t="n">
        <v>0</v>
      </c>
      <c r="I713" s="44">
        <f>AVERAGE(H713,J713)</f>
        <v/>
      </c>
      <c r="J713" s="44" t="n">
        <v>0</v>
      </c>
      <c r="K713" s="44">
        <f>AVERAGE(J713,L713)</f>
        <v/>
      </c>
      <c r="L713" s="44" t="n">
        <v>0</v>
      </c>
      <c r="M713" s="44">
        <f>AVERAGE(L713,N713)</f>
        <v/>
      </c>
      <c r="N713" s="44" t="n">
        <v>0</v>
      </c>
      <c r="O713" s="44">
        <f>AVERAGE(N713,P713)</f>
        <v/>
      </c>
      <c r="P713" s="44" t="n">
        <v>0</v>
      </c>
      <c r="Q713" s="44">
        <f>AVERAGE(P713,R713)</f>
        <v/>
      </c>
      <c r="R713" s="44" t="n">
        <v>0</v>
      </c>
      <c r="S713" s="44" t="n"/>
      <c r="T713" s="44" t="n"/>
      <c r="U713" s="44" t="n"/>
      <c r="V713" s="44" t="n"/>
      <c r="W713" s="44" t="n"/>
      <c r="X713" s="44" t="n"/>
      <c r="Y713" s="44" t="n"/>
      <c r="Z713" s="44" t="n"/>
      <c r="AA713" s="44" t="n"/>
      <c r="AB713" s="44" t="n"/>
      <c r="AC713" s="44" t="n"/>
      <c r="AD713" s="44" t="n"/>
      <c r="AE713" s="44" t="n"/>
      <c r="AF713" s="44" t="n"/>
      <c r="AG713" s="44" t="n"/>
    </row>
    <row r="714" ht="15.75" customHeight="1" s="157">
      <c r="A714" s="44" t="n"/>
      <c r="B714" s="44" t="inlineStr">
        <is>
          <t>WY</t>
        </is>
      </c>
      <c r="C714" s="44" t="inlineStr">
        <is>
          <t>Generation</t>
        </is>
      </c>
      <c r="D714" s="44" t="inlineStr">
        <is>
          <t>Land-based Wind</t>
        </is>
      </c>
      <c r="E714" s="44">
        <f>LOOKUP(D714,$U$2:$V$15,$V$2:$V$15)</f>
        <v/>
      </c>
      <c r="F714" s="44" t="n">
        <v>4286595.855</v>
      </c>
      <c r="G714" s="44">
        <f>AVERAGE(F714,H714)</f>
        <v/>
      </c>
      <c r="H714" s="44" t="n">
        <v>7204834.54</v>
      </c>
      <c r="I714" s="44">
        <f>AVERAGE(H714,J714)</f>
        <v/>
      </c>
      <c r="J714" s="44" t="n">
        <v>7209019.994</v>
      </c>
      <c r="K714" s="44">
        <f>AVERAGE(J714,L714)</f>
        <v/>
      </c>
      <c r="L714" s="44" t="n">
        <v>7228091.929</v>
      </c>
      <c r="M714" s="44">
        <f>AVERAGE(L714,N714)</f>
        <v/>
      </c>
      <c r="N714" s="44" t="n">
        <v>7230148.092</v>
      </c>
      <c r="O714" s="44">
        <f>AVERAGE(N714,P714)</f>
        <v/>
      </c>
      <c r="P714" s="44" t="n">
        <v>8811656.257999999</v>
      </c>
      <c r="Q714" s="44">
        <f>AVERAGE(P714,R714)</f>
        <v/>
      </c>
      <c r="R714" s="44" t="n">
        <v>8576640.517000001</v>
      </c>
      <c r="S714" s="44" t="n"/>
      <c r="T714" s="44" t="n"/>
      <c r="U714" s="44" t="n"/>
      <c r="V714" s="44" t="n"/>
      <c r="W714" s="44" t="n"/>
      <c r="X714" s="44" t="n"/>
      <c r="Y714" s="44" t="n"/>
      <c r="Z714" s="44" t="n"/>
      <c r="AA714" s="44" t="n"/>
      <c r="AB714" s="44" t="n"/>
      <c r="AC714" s="44" t="n"/>
      <c r="AD714" s="44" t="n"/>
      <c r="AE714" s="44" t="n"/>
      <c r="AF714" s="44" t="n"/>
      <c r="AG714" s="44" t="n"/>
    </row>
    <row r="715" ht="15.75" customHeight="1" s="157">
      <c r="A715" s="44" t="n"/>
      <c r="B715" s="44" t="inlineStr">
        <is>
          <t>WY</t>
        </is>
      </c>
      <c r="C715" s="44" t="inlineStr">
        <is>
          <t>Generation</t>
        </is>
      </c>
      <c r="D715" s="44" t="inlineStr">
        <is>
          <t>NG-CC</t>
        </is>
      </c>
      <c r="E715" s="44">
        <f>LOOKUP(D715,$U$2:$V$15,$V$2:$V$15)</f>
        <v/>
      </c>
      <c r="F715" s="44" t="n">
        <v>743079.024</v>
      </c>
      <c r="G715" s="44">
        <f>AVERAGE(F715,H715)</f>
        <v/>
      </c>
      <c r="H715" s="44" t="n">
        <v>681989.552</v>
      </c>
      <c r="I715" s="44">
        <f>AVERAGE(H715,J715)</f>
        <v/>
      </c>
      <c r="J715" s="44" t="n">
        <v>411387.992</v>
      </c>
      <c r="K715" s="44">
        <f>AVERAGE(J715,L715)</f>
        <v/>
      </c>
      <c r="L715" s="44" t="n">
        <v>388479.44</v>
      </c>
      <c r="M715" s="44">
        <f>AVERAGE(L715,N715)</f>
        <v/>
      </c>
      <c r="N715" s="44" t="n">
        <v>353037.586</v>
      </c>
      <c r="O715" s="44">
        <f>AVERAGE(N715,P715)</f>
        <v/>
      </c>
      <c r="P715" s="44" t="n">
        <v>220927.5692</v>
      </c>
      <c r="Q715" s="44">
        <f>AVERAGE(P715,R715)</f>
        <v/>
      </c>
      <c r="R715" s="44" t="n">
        <v>185360.386</v>
      </c>
      <c r="S715" s="44" t="n"/>
      <c r="T715" s="44" t="n"/>
      <c r="U715" s="44" t="n"/>
      <c r="V715" s="44" t="n"/>
      <c r="W715" s="44" t="n"/>
      <c r="X715" s="44" t="n"/>
      <c r="Y715" s="44" t="n"/>
      <c r="Z715" s="44" t="n"/>
      <c r="AA715" s="44" t="n"/>
      <c r="AB715" s="44" t="n"/>
      <c r="AC715" s="44" t="n"/>
      <c r="AD715" s="44" t="n"/>
      <c r="AE715" s="44" t="n"/>
      <c r="AF715" s="44" t="n"/>
      <c r="AG715" s="44" t="n"/>
    </row>
    <row r="716" ht="15.75" customHeight="1" s="157">
      <c r="A716" s="44" t="n"/>
      <c r="B716" s="44" t="inlineStr">
        <is>
          <t>WY</t>
        </is>
      </c>
      <c r="C716" s="44" t="inlineStr">
        <is>
          <t>Generation</t>
        </is>
      </c>
      <c r="D716" s="44" t="inlineStr">
        <is>
          <t>NG-CT</t>
        </is>
      </c>
      <c r="E716" s="44">
        <f>LOOKUP(D716,$U$2:$V$15,$V$2:$V$15)</f>
        <v/>
      </c>
      <c r="F716" s="44" t="n">
        <v>0</v>
      </c>
      <c r="G716" s="44">
        <f>AVERAGE(F716,H716)</f>
        <v/>
      </c>
      <c r="H716" s="44" t="n">
        <v>0</v>
      </c>
      <c r="I716" s="44">
        <f>AVERAGE(H716,J716)</f>
        <v/>
      </c>
      <c r="J716" s="44" t="n">
        <v>0</v>
      </c>
      <c r="K716" s="44">
        <f>AVERAGE(J716,L716)</f>
        <v/>
      </c>
      <c r="L716" s="44" t="n">
        <v>0</v>
      </c>
      <c r="M716" s="44">
        <f>AVERAGE(L716,N716)</f>
        <v/>
      </c>
      <c r="N716" s="44" t="n">
        <v>1435.6</v>
      </c>
      <c r="O716" s="44">
        <f>AVERAGE(N716,P716)</f>
        <v/>
      </c>
      <c r="P716" s="44" t="n">
        <v>0</v>
      </c>
      <c r="Q716" s="44">
        <f>AVERAGE(P716,R716)</f>
        <v/>
      </c>
      <c r="R716" s="44" t="n">
        <v>0</v>
      </c>
      <c r="S716" s="44" t="n"/>
      <c r="T716" s="44" t="n"/>
      <c r="U716" s="44" t="n"/>
      <c r="V716" s="44" t="n"/>
      <c r="W716" s="44" t="n"/>
      <c r="X716" s="44" t="n"/>
      <c r="Y716" s="44" t="n"/>
      <c r="Z716" s="44" t="n"/>
      <c r="AA716" s="44" t="n"/>
      <c r="AB716" s="44" t="n"/>
      <c r="AC716" s="44" t="n"/>
      <c r="AD716" s="44" t="n"/>
      <c r="AE716" s="44" t="n"/>
      <c r="AF716" s="44" t="n"/>
      <c r="AG716" s="44" t="n"/>
    </row>
    <row r="717" ht="15.75" customHeight="1" s="157">
      <c r="A717" s="44" t="n"/>
      <c r="B717" s="44" t="inlineStr">
        <is>
          <t>WY</t>
        </is>
      </c>
      <c r="C717" s="44" t="inlineStr">
        <is>
          <t>Generation</t>
        </is>
      </c>
      <c r="D717" s="44" t="inlineStr">
        <is>
          <t>Nuclear</t>
        </is>
      </c>
      <c r="E717" s="44">
        <f>LOOKUP(D717,$U$2:$V$15,$V$2:$V$15)</f>
        <v/>
      </c>
      <c r="F717" s="44" t="n">
        <v>0</v>
      </c>
      <c r="G717" s="44">
        <f>AVERAGE(F717,H717)</f>
        <v/>
      </c>
      <c r="H717" s="44" t="n">
        <v>0</v>
      </c>
      <c r="I717" s="44">
        <f>AVERAGE(H717,J717)</f>
        <v/>
      </c>
      <c r="J717" s="44" t="n">
        <v>0</v>
      </c>
      <c r="K717" s="44">
        <f>AVERAGE(J717,L717)</f>
        <v/>
      </c>
      <c r="L717" s="44" t="n">
        <v>0</v>
      </c>
      <c r="M717" s="44">
        <f>AVERAGE(L717,N717)</f>
        <v/>
      </c>
      <c r="N717" s="44" t="n">
        <v>0</v>
      </c>
      <c r="O717" s="44">
        <f>AVERAGE(N717,P717)</f>
        <v/>
      </c>
      <c r="P717" s="44" t="n">
        <v>0</v>
      </c>
      <c r="Q717" s="44">
        <f>AVERAGE(P717,R717)</f>
        <v/>
      </c>
      <c r="R717" s="44" t="n">
        <v>0</v>
      </c>
      <c r="S717" s="44" t="n"/>
      <c r="T717" s="44" t="n"/>
      <c r="U717" s="44" t="n"/>
      <c r="V717" s="44" t="n"/>
      <c r="W717" s="44" t="n"/>
      <c r="X717" s="44" t="n"/>
      <c r="Y717" s="44" t="n"/>
      <c r="Z717" s="44" t="n"/>
      <c r="AA717" s="44" t="n"/>
      <c r="AB717" s="44" t="n"/>
      <c r="AC717" s="44" t="n"/>
      <c r="AD717" s="44" t="n"/>
      <c r="AE717" s="44" t="n"/>
      <c r="AF717" s="44" t="n"/>
      <c r="AG717" s="44" t="n"/>
    </row>
    <row r="718" ht="15.75" customHeight="1" s="157">
      <c r="A718" s="44" t="n"/>
      <c r="B718" s="44" t="inlineStr">
        <is>
          <t>WY</t>
        </is>
      </c>
      <c r="C718" s="44" t="inlineStr">
        <is>
          <t>Generation</t>
        </is>
      </c>
      <c r="D718" s="44" t="inlineStr">
        <is>
          <t>Offshore Wind</t>
        </is>
      </c>
      <c r="E718" s="44">
        <f>LOOKUP(D718,$U$2:$V$15,$V$2:$V$15)</f>
        <v/>
      </c>
      <c r="F718" s="44" t="n">
        <v>0</v>
      </c>
      <c r="G718" s="44">
        <f>AVERAGE(F718,H718)</f>
        <v/>
      </c>
      <c r="H718" s="44" t="n">
        <v>0</v>
      </c>
      <c r="I718" s="44">
        <f>AVERAGE(H718,J718)</f>
        <v/>
      </c>
      <c r="J718" s="44" t="n">
        <v>0</v>
      </c>
      <c r="K718" s="44">
        <f>AVERAGE(J718,L718)</f>
        <v/>
      </c>
      <c r="L718" s="44" t="n">
        <v>0</v>
      </c>
      <c r="M718" s="44">
        <f>AVERAGE(L718,N718)</f>
        <v/>
      </c>
      <c r="N718" s="44" t="n">
        <v>0</v>
      </c>
      <c r="O718" s="44">
        <f>AVERAGE(N718,P718)</f>
        <v/>
      </c>
      <c r="P718" s="44" t="n">
        <v>0</v>
      </c>
      <c r="Q718" s="44">
        <f>AVERAGE(P718,R718)</f>
        <v/>
      </c>
      <c r="R718" s="44" t="n">
        <v>0</v>
      </c>
      <c r="S718" s="44" t="n"/>
      <c r="T718" s="44" t="n"/>
      <c r="U718" s="44" t="n"/>
      <c r="V718" s="44" t="n"/>
      <c r="W718" s="44" t="n"/>
      <c r="X718" s="44" t="n"/>
      <c r="Y718" s="44" t="n"/>
      <c r="Z718" s="44" t="n"/>
      <c r="AA718" s="44" t="n"/>
      <c r="AB718" s="44" t="n"/>
      <c r="AC718" s="44" t="n"/>
      <c r="AD718" s="44" t="n"/>
      <c r="AE718" s="44" t="n"/>
      <c r="AF718" s="44" t="n"/>
      <c r="AG718" s="44" t="n"/>
    </row>
    <row r="719" ht="15.75" customHeight="1" s="157">
      <c r="A719" s="44" t="n"/>
      <c r="B719" s="44" t="inlineStr">
        <is>
          <t>WY</t>
        </is>
      </c>
      <c r="C719" s="44" t="inlineStr">
        <is>
          <t>Generation</t>
        </is>
      </c>
      <c r="D719" s="44" t="inlineStr">
        <is>
          <t>Oil-Gas-Steam</t>
        </is>
      </c>
      <c r="E719" s="44">
        <f>LOOKUP(D719,$U$2:$V$15,$V$2:$V$15)</f>
        <v/>
      </c>
      <c r="F719" s="44" t="n">
        <v>0</v>
      </c>
      <c r="G719" s="44">
        <f>AVERAGE(F719,H719)</f>
        <v/>
      </c>
      <c r="H719" s="44" t="n">
        <v>0</v>
      </c>
      <c r="I719" s="44">
        <f>AVERAGE(H719,J719)</f>
        <v/>
      </c>
      <c r="J719" s="44" t="n">
        <v>0</v>
      </c>
      <c r="K719" s="44">
        <f>AVERAGE(J719,L719)</f>
        <v/>
      </c>
      <c r="L719" s="44" t="n">
        <v>0</v>
      </c>
      <c r="M719" s="44">
        <f>AVERAGE(L719,N719)</f>
        <v/>
      </c>
      <c r="N719" s="44" t="n">
        <v>0</v>
      </c>
      <c r="O719" s="44">
        <f>AVERAGE(N719,P719)</f>
        <v/>
      </c>
      <c r="P719" s="44" t="n">
        <v>0</v>
      </c>
      <c r="Q719" s="44">
        <f>AVERAGE(P719,R719)</f>
        <v/>
      </c>
      <c r="R719" s="44" t="n">
        <v>0</v>
      </c>
      <c r="S719" s="44" t="n"/>
      <c r="T719" s="44" t="n"/>
      <c r="U719" s="44" t="n"/>
      <c r="V719" s="44" t="n"/>
      <c r="W719" s="44" t="n"/>
      <c r="X719" s="44" t="n"/>
      <c r="Y719" s="44" t="n"/>
      <c r="Z719" s="44" t="n"/>
      <c r="AA719" s="44" t="n"/>
      <c r="AB719" s="44" t="n"/>
      <c r="AC719" s="44" t="n"/>
      <c r="AD719" s="44" t="n"/>
      <c r="AE719" s="44" t="n"/>
      <c r="AF719" s="44" t="n"/>
      <c r="AG719" s="44" t="n"/>
    </row>
    <row r="720" ht="15.75" customHeight="1" s="157">
      <c r="A720" s="44" t="n"/>
      <c r="B720" s="44" t="inlineStr">
        <is>
          <t>WY</t>
        </is>
      </c>
      <c r="C720" s="44" t="inlineStr">
        <is>
          <t>Generation</t>
        </is>
      </c>
      <c r="D720" s="44" t="inlineStr">
        <is>
          <t>Rooftop PV</t>
        </is>
      </c>
      <c r="E720" s="44">
        <f>LOOKUP(D720,$U$2:$V$15,$V$2:$V$15)</f>
        <v/>
      </c>
      <c r="F720" s="44" t="n">
        <v>4844.274566</v>
      </c>
      <c r="G720" s="44">
        <f>AVERAGE(F720,H720)</f>
        <v/>
      </c>
      <c r="H720" s="44" t="n">
        <v>7811.964643</v>
      </c>
      <c r="I720" s="44">
        <f>AVERAGE(H720,J720)</f>
        <v/>
      </c>
      <c r="J720" s="44" t="n">
        <v>11720.32002</v>
      </c>
      <c r="K720" s="44">
        <f>AVERAGE(J720,L720)</f>
        <v/>
      </c>
      <c r="L720" s="44" t="n">
        <v>16688.13755</v>
      </c>
      <c r="M720" s="44">
        <f>AVERAGE(L720,N720)</f>
        <v/>
      </c>
      <c r="N720" s="44" t="n">
        <v>23005.1342</v>
      </c>
      <c r="O720" s="44">
        <f>AVERAGE(N720,P720)</f>
        <v/>
      </c>
      <c r="P720" s="44" t="n">
        <v>30299.70523</v>
      </c>
      <c r="Q720" s="44">
        <f>AVERAGE(P720,R720)</f>
        <v/>
      </c>
      <c r="R720" s="44" t="n">
        <v>38035.96319</v>
      </c>
      <c r="S720" s="44" t="n"/>
      <c r="T720" s="44" t="n"/>
      <c r="U720" s="44" t="n"/>
      <c r="V720" s="44" t="n"/>
      <c r="W720" s="44" t="n"/>
      <c r="X720" s="44" t="n"/>
      <c r="Y720" s="44" t="n"/>
      <c r="Z720" s="44" t="n"/>
      <c r="AA720" s="44" t="n"/>
      <c r="AB720" s="44" t="n"/>
      <c r="AC720" s="44" t="n"/>
      <c r="AD720" s="44" t="n"/>
      <c r="AE720" s="44" t="n"/>
      <c r="AF720" s="44" t="n"/>
      <c r="AG720" s="44" t="n"/>
    </row>
    <row r="721" ht="15.75" customHeight="1" s="157">
      <c r="A721" s="44" t="n"/>
      <c r="B721" s="44" t="inlineStr">
        <is>
          <t>WY</t>
        </is>
      </c>
      <c r="C721" s="44" t="inlineStr">
        <is>
          <t>Generation</t>
        </is>
      </c>
      <c r="D721" s="44" t="inlineStr">
        <is>
          <t>Storage</t>
        </is>
      </c>
      <c r="E721" s="44">
        <f>LOOKUP(D721,$U$2:$V$15,$V$2:$V$15)</f>
        <v/>
      </c>
      <c r="F721" s="44" t="n">
        <v>0</v>
      </c>
      <c r="G721" s="44" t="n">
        <v>0</v>
      </c>
      <c r="H721" s="44" t="n">
        <v>0</v>
      </c>
      <c r="I721" s="44" t="n">
        <v>0</v>
      </c>
      <c r="J721" s="44" t="n">
        <v>0</v>
      </c>
      <c r="K721" s="44" t="n">
        <v>0</v>
      </c>
      <c r="L721" s="44" t="n">
        <v>0</v>
      </c>
      <c r="M721" s="44" t="n">
        <v>0</v>
      </c>
      <c r="N721" s="44" t="n">
        <v>0</v>
      </c>
      <c r="O721" s="44" t="n">
        <v>0</v>
      </c>
      <c r="P721" s="44" t="n">
        <v>0</v>
      </c>
      <c r="Q721" s="44" t="n">
        <v>0</v>
      </c>
      <c r="R721" s="44" t="n">
        <v>0</v>
      </c>
      <c r="S721" s="44" t="n"/>
      <c r="T721" s="44" t="n"/>
      <c r="U721" s="44" t="n"/>
      <c r="V721" s="44" t="n"/>
      <c r="W721" s="44" t="n"/>
      <c r="X721" s="44" t="n"/>
      <c r="Y721" s="44" t="n"/>
      <c r="Z721" s="44" t="n"/>
      <c r="AA721" s="44" t="n"/>
      <c r="AB721" s="44" t="n"/>
      <c r="AC721" s="44" t="n"/>
      <c r="AD721" s="44" t="n"/>
      <c r="AE721" s="44" t="n"/>
      <c r="AF721" s="44" t="n"/>
      <c r="AG721" s="44" t="n"/>
    </row>
    <row r="722" ht="15.75" customHeight="1" s="157">
      <c r="A722" s="44" t="n"/>
      <c r="B722" s="44" t="inlineStr">
        <is>
          <t>WY</t>
        </is>
      </c>
      <c r="C722" s="44" t="inlineStr">
        <is>
          <t>Generation</t>
        </is>
      </c>
      <c r="D722" s="44" t="inlineStr">
        <is>
          <t>Utility PV</t>
        </is>
      </c>
      <c r="E722" s="44">
        <f>LOOKUP(D722,$U$2:$V$15,$V$2:$V$15)</f>
        <v/>
      </c>
      <c r="F722" s="44" t="n">
        <v>210297.9783</v>
      </c>
      <c r="G722" s="44">
        <f>AVERAGE(F722,H722)</f>
        <v/>
      </c>
      <c r="H722" s="44" t="n">
        <v>210122.6077</v>
      </c>
      <c r="I722" s="44">
        <f>AVERAGE(H722,J722)</f>
        <v/>
      </c>
      <c r="J722" s="44" t="n">
        <v>209948.9909</v>
      </c>
      <c r="K722" s="44">
        <f>AVERAGE(J722,L722)</f>
        <v/>
      </c>
      <c r="L722" s="44" t="n">
        <v>207870.7411</v>
      </c>
      <c r="M722" s="44">
        <f>AVERAGE(L722,N722)</f>
        <v/>
      </c>
      <c r="N722" s="44" t="n">
        <v>205793.0695</v>
      </c>
      <c r="O722" s="44">
        <f>AVERAGE(N722,P722)</f>
        <v/>
      </c>
      <c r="P722" s="44" t="n">
        <v>203736.8133</v>
      </c>
      <c r="Q722" s="44">
        <f>AVERAGE(P722,R722)</f>
        <v/>
      </c>
      <c r="R722" s="44" t="n">
        <v>201701.7797</v>
      </c>
      <c r="S722" s="44" t="n"/>
      <c r="T722" s="44" t="n"/>
      <c r="U722" s="44" t="n"/>
      <c r="V722" s="44" t="n"/>
      <c r="W722" s="44" t="n"/>
      <c r="X722" s="44" t="n"/>
      <c r="Y722" s="44" t="n"/>
      <c r="Z722" s="44" t="n"/>
      <c r="AA722" s="44" t="n"/>
      <c r="AB722" s="44" t="n"/>
      <c r="AC722" s="44" t="n"/>
      <c r="AD722" s="44" t="n"/>
      <c r="AE722" s="44" t="n"/>
      <c r="AF722" s="44" t="n"/>
      <c r="AG722" s="44" t="n"/>
    </row>
    <row r="723" ht="15.75" customHeight="1" s="157"/>
    <row r="724" ht="15.75" customHeight="1" s="157"/>
    <row r="725" ht="15.75" customHeight="1" s="157"/>
    <row r="726" ht="15.75" customHeight="1" s="157"/>
    <row r="727" ht="15.75" customHeight="1" s="157">
      <c r="A727" s="70" t="inlineStr">
        <is>
          <t>Converted to Fraction and weighed by transmission capacity (in Calculations tab)</t>
        </is>
      </c>
    </row>
    <row r="728" ht="15.75" customHeight="1" s="157">
      <c r="B728" s="46" t="inlineStr">
        <is>
          <t>State</t>
        </is>
      </c>
      <c r="C728" s="46" t="inlineStr">
        <is>
          <t>Generation</t>
        </is>
      </c>
      <c r="D728" s="46" t="inlineStr">
        <is>
          <t>Tech</t>
        </is>
      </c>
      <c r="E728" s="46" t="inlineStr">
        <is>
          <t>Tech grouped</t>
        </is>
      </c>
      <c r="F728" s="47" t="n">
        <v>2018</v>
      </c>
      <c r="G728" s="47" t="n">
        <v>2019</v>
      </c>
      <c r="H728" s="47" t="n">
        <v>2020</v>
      </c>
      <c r="I728" s="47" t="n">
        <v>2021</v>
      </c>
      <c r="J728" s="47" t="n">
        <v>2022</v>
      </c>
      <c r="K728" s="47" t="n">
        <v>2023</v>
      </c>
      <c r="L728" s="47" t="n">
        <v>2024</v>
      </c>
      <c r="M728" s="47" t="n">
        <v>2025</v>
      </c>
      <c r="N728" s="47" t="n">
        <v>2026</v>
      </c>
      <c r="O728" s="47" t="n">
        <v>2027</v>
      </c>
      <c r="P728" s="47" t="n">
        <v>2028</v>
      </c>
      <c r="Q728" s="47" t="n">
        <v>2029</v>
      </c>
      <c r="R728" s="47" t="n">
        <v>2030</v>
      </c>
    </row>
    <row r="729" ht="15.75" customHeight="1" s="157">
      <c r="B729" s="44" t="inlineStr">
        <is>
          <t>AL</t>
        </is>
      </c>
      <c r="C729" s="44" t="inlineStr">
        <is>
          <t>Generation</t>
        </is>
      </c>
      <c r="D729" s="44" t="inlineStr">
        <is>
          <t>Biopower</t>
        </is>
      </c>
      <c r="E729" s="44">
        <f>LOOKUP(D729,$U$2:$V$15,$V$2:$V$15)</f>
        <v/>
      </c>
      <c r="F729" s="44">
        <f>F3/SUMIFS(F$3:F$722,$B$3:$B$722,$B729)*SUMIFS(Calculations!$E$3:$E$53,Calculations!$A$3:$A$53,$B729)</f>
        <v/>
      </c>
      <c r="G729" s="44">
        <f>G3/SUMIFS(G$3:G$722,$B$3:$B$722,$B729)*SUMIFS(Calculations!$E$3:$E$53,Calculations!$A$3:$A$53,$B729)</f>
        <v/>
      </c>
      <c r="H729" s="44">
        <f>H3/SUMIFS(H$3:H$722,$B$3:$B$722,$B729)*SUMIFS(Calculations!$E$3:$E$53,Calculations!$A$3:$A$53,$B729)</f>
        <v/>
      </c>
      <c r="I729" s="44">
        <f>I3/SUMIFS(I$3:I$722,$B$3:$B$722,$B729)*SUMIFS(Calculations!$E$3:$E$53,Calculations!$A$3:$A$53,$B729)</f>
        <v/>
      </c>
      <c r="J729" s="44">
        <f>J3/SUMIFS(J$3:J$722,$B$3:$B$722,$B729)*SUMIFS(Calculations!$E$3:$E$53,Calculations!$A$3:$A$53,$B729)</f>
        <v/>
      </c>
      <c r="K729" s="44">
        <f>K3/SUMIFS(K$3:K$722,$B$3:$B$722,$B729)*SUMIFS(Calculations!$E$3:$E$53,Calculations!$A$3:$A$53,$B729)</f>
        <v/>
      </c>
      <c r="L729" s="44">
        <f>L3/SUMIFS(L$3:L$722,$B$3:$B$722,$B729)*SUMIFS(Calculations!$E$3:$E$53,Calculations!$A$3:$A$53,$B729)</f>
        <v/>
      </c>
      <c r="M729" s="44">
        <f>M3/SUMIFS(M$3:M$722,$B$3:$B$722,$B729)*SUMIFS(Calculations!$E$3:$E$53,Calculations!$A$3:$A$53,$B729)</f>
        <v/>
      </c>
      <c r="N729" s="44">
        <f>N3/SUMIFS(N$3:N$722,$B$3:$B$722,$B729)*SUMIFS(Calculations!$E$3:$E$53,Calculations!$A$3:$A$53,$B729)</f>
        <v/>
      </c>
      <c r="O729" s="44">
        <f>O3/SUMIFS(O$3:O$722,$B$3:$B$722,$B729)*SUMIFS(Calculations!$E$3:$E$53,Calculations!$A$3:$A$53,$B729)</f>
        <v/>
      </c>
      <c r="P729" s="44">
        <f>P3/SUMIFS(P$3:P$722,$B$3:$B$722,$B729)*SUMIFS(Calculations!$E$3:$E$53,Calculations!$A$3:$A$53,$B729)</f>
        <v/>
      </c>
      <c r="Q729" s="44">
        <f>Q3/SUMIFS(Q$3:Q$722,$B$3:$B$722,$B729)*SUMIFS(Calculations!$E$3:$E$53,Calculations!$A$3:$A$53,$B729)</f>
        <v/>
      </c>
      <c r="R729" s="44">
        <f>R3/SUMIFS(R$3:R$722,$B$3:$B$722,$B729)*SUMIFS(Calculations!$E$3:$E$53,Calculations!$A$3:$A$53,$B729)</f>
        <v/>
      </c>
    </row>
    <row r="730" ht="15.75" customHeight="1" s="157">
      <c r="B730" s="44" t="inlineStr">
        <is>
          <t>AL</t>
        </is>
      </c>
      <c r="C730" s="44" t="inlineStr">
        <is>
          <t>Generation</t>
        </is>
      </c>
      <c r="D730" s="44" t="inlineStr">
        <is>
          <t>Coal</t>
        </is>
      </c>
      <c r="E730" s="44">
        <f>LOOKUP(D730,$U$2:$V$15,$V$2:$V$15)</f>
        <v/>
      </c>
      <c r="F730" s="44">
        <f>F4/SUMIFS(F$3:F$722,$B$3:$B$722,$B730)*SUMIFS(Calculations!$E$3:$E$53,Calculations!$A$3:$A$53,$B730)</f>
        <v/>
      </c>
      <c r="G730" s="44">
        <f>G4/SUMIFS(G$3:G$722,$B$3:$B$722,$B730)*SUMIFS(Calculations!$E$3:$E$53,Calculations!$A$3:$A$53,$B730)</f>
        <v/>
      </c>
      <c r="H730" s="44">
        <f>H4/SUMIFS(H$3:H$722,$B$3:$B$722,$B730)*SUMIFS(Calculations!$E$3:$E$53,Calculations!$A$3:$A$53,$B730)</f>
        <v/>
      </c>
      <c r="I730" s="44">
        <f>I4/SUMIFS(I$3:I$722,$B$3:$B$722,$B730)*SUMIFS(Calculations!$E$3:$E$53,Calculations!$A$3:$A$53,$B730)</f>
        <v/>
      </c>
      <c r="J730" s="44">
        <f>J4/SUMIFS(J$3:J$722,$B$3:$B$722,$B730)*SUMIFS(Calculations!$E$3:$E$53,Calculations!$A$3:$A$53,$B730)</f>
        <v/>
      </c>
      <c r="K730" s="44">
        <f>K4/SUMIFS(K$3:K$722,$B$3:$B$722,$B730)*SUMIFS(Calculations!$E$3:$E$53,Calculations!$A$3:$A$53,$B730)</f>
        <v/>
      </c>
      <c r="L730" s="44">
        <f>L4/SUMIFS(L$3:L$722,$B$3:$B$722,$B730)*SUMIFS(Calculations!$E$3:$E$53,Calculations!$A$3:$A$53,$B730)</f>
        <v/>
      </c>
      <c r="M730" s="44">
        <f>M4/SUMIFS(M$3:M$722,$B$3:$B$722,$B730)*SUMIFS(Calculations!$E$3:$E$53,Calculations!$A$3:$A$53,$B730)</f>
        <v/>
      </c>
      <c r="N730" s="44">
        <f>N4/SUMIFS(N$3:N$722,$B$3:$B$722,$B730)*SUMIFS(Calculations!$E$3:$E$53,Calculations!$A$3:$A$53,$B730)</f>
        <v/>
      </c>
      <c r="O730" s="44">
        <f>O4/SUMIFS(O$3:O$722,$B$3:$B$722,$B730)*SUMIFS(Calculations!$E$3:$E$53,Calculations!$A$3:$A$53,$B730)</f>
        <v/>
      </c>
      <c r="P730" s="44">
        <f>P4/SUMIFS(P$3:P$722,$B$3:$B$722,$B730)*SUMIFS(Calculations!$E$3:$E$53,Calculations!$A$3:$A$53,$B730)</f>
        <v/>
      </c>
      <c r="Q730" s="44">
        <f>Q4/SUMIFS(Q$3:Q$722,$B$3:$B$722,$B730)*SUMIFS(Calculations!$E$3:$E$53,Calculations!$A$3:$A$53,$B730)</f>
        <v/>
      </c>
      <c r="R730" s="44">
        <f>R4/SUMIFS(R$3:R$722,$B$3:$B$722,$B730)*SUMIFS(Calculations!$E$3:$E$53,Calculations!$A$3:$A$53,$B730)</f>
        <v/>
      </c>
    </row>
    <row r="731" ht="15.75" customHeight="1" s="157">
      <c r="B731" s="44" t="inlineStr">
        <is>
          <t>AL</t>
        </is>
      </c>
      <c r="C731" s="44" t="inlineStr">
        <is>
          <t>Generation</t>
        </is>
      </c>
      <c r="D731" s="44" t="inlineStr">
        <is>
          <t>CSP</t>
        </is>
      </c>
      <c r="E731" s="44">
        <f>LOOKUP(D731,$U$2:$V$15,$V$2:$V$15)</f>
        <v/>
      </c>
      <c r="F731" s="44">
        <f>F5/SUMIFS(F$3:F$722,$B$3:$B$722,$B731)*SUMIFS(Calculations!$E$3:$E$53,Calculations!$A$3:$A$53,$B731)</f>
        <v/>
      </c>
      <c r="G731" s="44">
        <f>G5/SUMIFS(G$3:G$722,$B$3:$B$722,$B731)*SUMIFS(Calculations!$E$3:$E$53,Calculations!$A$3:$A$53,$B731)</f>
        <v/>
      </c>
      <c r="H731" s="44">
        <f>H5/SUMIFS(H$3:H$722,$B$3:$B$722,$B731)*SUMIFS(Calculations!$E$3:$E$53,Calculations!$A$3:$A$53,$B731)</f>
        <v/>
      </c>
      <c r="I731" s="44">
        <f>I5/SUMIFS(I$3:I$722,$B$3:$B$722,$B731)*SUMIFS(Calculations!$E$3:$E$53,Calculations!$A$3:$A$53,$B731)</f>
        <v/>
      </c>
      <c r="J731" s="44">
        <f>J5/SUMIFS(J$3:J$722,$B$3:$B$722,$B731)*SUMIFS(Calculations!$E$3:$E$53,Calculations!$A$3:$A$53,$B731)</f>
        <v/>
      </c>
      <c r="K731" s="44">
        <f>K5/SUMIFS(K$3:K$722,$B$3:$B$722,$B731)*SUMIFS(Calculations!$E$3:$E$53,Calculations!$A$3:$A$53,$B731)</f>
        <v/>
      </c>
      <c r="L731" s="44">
        <f>L5/SUMIFS(L$3:L$722,$B$3:$B$722,$B731)*SUMIFS(Calculations!$E$3:$E$53,Calculations!$A$3:$A$53,$B731)</f>
        <v/>
      </c>
      <c r="M731" s="44">
        <f>M5/SUMIFS(M$3:M$722,$B$3:$B$722,$B731)*SUMIFS(Calculations!$E$3:$E$53,Calculations!$A$3:$A$53,$B731)</f>
        <v/>
      </c>
      <c r="N731" s="44">
        <f>N5/SUMIFS(N$3:N$722,$B$3:$B$722,$B731)*SUMIFS(Calculations!$E$3:$E$53,Calculations!$A$3:$A$53,$B731)</f>
        <v/>
      </c>
      <c r="O731" s="44">
        <f>O5/SUMIFS(O$3:O$722,$B$3:$B$722,$B731)*SUMIFS(Calculations!$E$3:$E$53,Calculations!$A$3:$A$53,$B731)</f>
        <v/>
      </c>
      <c r="P731" s="44">
        <f>P5/SUMIFS(P$3:P$722,$B$3:$B$722,$B731)*SUMIFS(Calculations!$E$3:$E$53,Calculations!$A$3:$A$53,$B731)</f>
        <v/>
      </c>
      <c r="Q731" s="44">
        <f>Q5/SUMIFS(Q$3:Q$722,$B$3:$B$722,$B731)*SUMIFS(Calculations!$E$3:$E$53,Calculations!$A$3:$A$53,$B731)</f>
        <v/>
      </c>
      <c r="R731" s="44">
        <f>R5/SUMIFS(R$3:R$722,$B$3:$B$722,$B731)*SUMIFS(Calculations!$E$3:$E$53,Calculations!$A$3:$A$53,$B731)</f>
        <v/>
      </c>
    </row>
    <row r="732" ht="15.75" customHeight="1" s="157">
      <c r="B732" s="44" t="inlineStr">
        <is>
          <t>AL</t>
        </is>
      </c>
      <c r="C732" s="44" t="inlineStr">
        <is>
          <t>Generation</t>
        </is>
      </c>
      <c r="D732" s="44" t="inlineStr">
        <is>
          <t>Geothermal</t>
        </is>
      </c>
      <c r="E732" s="44">
        <f>LOOKUP(D732,$U$2:$V$15,$V$2:$V$15)</f>
        <v/>
      </c>
      <c r="F732" s="44">
        <f>F6/SUMIFS(F$3:F$722,$B$3:$B$722,$B732)*SUMIFS(Calculations!$E$3:$E$53,Calculations!$A$3:$A$53,$B732)</f>
        <v/>
      </c>
      <c r="G732" s="44">
        <f>G6/SUMIFS(G$3:G$722,$B$3:$B$722,$B732)*SUMIFS(Calculations!$E$3:$E$53,Calculations!$A$3:$A$53,$B732)</f>
        <v/>
      </c>
      <c r="H732" s="44">
        <f>H6/SUMIFS(H$3:H$722,$B$3:$B$722,$B732)*SUMIFS(Calculations!$E$3:$E$53,Calculations!$A$3:$A$53,$B732)</f>
        <v/>
      </c>
      <c r="I732" s="44">
        <f>I6/SUMIFS(I$3:I$722,$B$3:$B$722,$B732)*SUMIFS(Calculations!$E$3:$E$53,Calculations!$A$3:$A$53,$B732)</f>
        <v/>
      </c>
      <c r="J732" s="44">
        <f>J6/SUMIFS(J$3:J$722,$B$3:$B$722,$B732)*SUMIFS(Calculations!$E$3:$E$53,Calculations!$A$3:$A$53,$B732)</f>
        <v/>
      </c>
      <c r="K732" s="44">
        <f>K6/SUMIFS(K$3:K$722,$B$3:$B$722,$B732)*SUMIFS(Calculations!$E$3:$E$53,Calculations!$A$3:$A$53,$B732)</f>
        <v/>
      </c>
      <c r="L732" s="44">
        <f>L6/SUMIFS(L$3:L$722,$B$3:$B$722,$B732)*SUMIFS(Calculations!$E$3:$E$53,Calculations!$A$3:$A$53,$B732)</f>
        <v/>
      </c>
      <c r="M732" s="44">
        <f>M6/SUMIFS(M$3:M$722,$B$3:$B$722,$B732)*SUMIFS(Calculations!$E$3:$E$53,Calculations!$A$3:$A$53,$B732)</f>
        <v/>
      </c>
      <c r="N732" s="44">
        <f>N6/SUMIFS(N$3:N$722,$B$3:$B$722,$B732)*SUMIFS(Calculations!$E$3:$E$53,Calculations!$A$3:$A$53,$B732)</f>
        <v/>
      </c>
      <c r="O732" s="44">
        <f>O6/SUMIFS(O$3:O$722,$B$3:$B$722,$B732)*SUMIFS(Calculations!$E$3:$E$53,Calculations!$A$3:$A$53,$B732)</f>
        <v/>
      </c>
      <c r="P732" s="44">
        <f>P6/SUMIFS(P$3:P$722,$B$3:$B$722,$B732)*SUMIFS(Calculations!$E$3:$E$53,Calculations!$A$3:$A$53,$B732)</f>
        <v/>
      </c>
      <c r="Q732" s="44">
        <f>Q6/SUMIFS(Q$3:Q$722,$B$3:$B$722,$B732)*SUMIFS(Calculations!$E$3:$E$53,Calculations!$A$3:$A$53,$B732)</f>
        <v/>
      </c>
      <c r="R732" s="44">
        <f>R6/SUMIFS(R$3:R$722,$B$3:$B$722,$B732)*SUMIFS(Calculations!$E$3:$E$53,Calculations!$A$3:$A$53,$B732)</f>
        <v/>
      </c>
    </row>
    <row r="733" ht="15.75" customHeight="1" s="157">
      <c r="B733" s="44" t="inlineStr">
        <is>
          <t>AL</t>
        </is>
      </c>
      <c r="C733" s="44" t="inlineStr">
        <is>
          <t>Generation</t>
        </is>
      </c>
      <c r="D733" s="44" t="inlineStr">
        <is>
          <t>Hydro</t>
        </is>
      </c>
      <c r="E733" s="44">
        <f>LOOKUP(D733,$U$2:$V$15,$V$2:$V$15)</f>
        <v/>
      </c>
      <c r="F733" s="44">
        <f>F7/SUMIFS(F$3:F$722,$B$3:$B$722,$B733)*SUMIFS(Calculations!$E$3:$E$53,Calculations!$A$3:$A$53,$B733)</f>
        <v/>
      </c>
      <c r="G733" s="44">
        <f>G7/SUMIFS(G$3:G$722,$B$3:$B$722,$B733)*SUMIFS(Calculations!$E$3:$E$53,Calculations!$A$3:$A$53,$B733)</f>
        <v/>
      </c>
      <c r="H733" s="44">
        <f>H7/SUMIFS(H$3:H$722,$B$3:$B$722,$B733)*SUMIFS(Calculations!$E$3:$E$53,Calculations!$A$3:$A$53,$B733)</f>
        <v/>
      </c>
      <c r="I733" s="44">
        <f>I7/SUMIFS(I$3:I$722,$B$3:$B$722,$B733)*SUMIFS(Calculations!$E$3:$E$53,Calculations!$A$3:$A$53,$B733)</f>
        <v/>
      </c>
      <c r="J733" s="44">
        <f>J7/SUMIFS(J$3:J$722,$B$3:$B$722,$B733)*SUMIFS(Calculations!$E$3:$E$53,Calculations!$A$3:$A$53,$B733)</f>
        <v/>
      </c>
      <c r="K733" s="44">
        <f>K7/SUMIFS(K$3:K$722,$B$3:$B$722,$B733)*SUMIFS(Calculations!$E$3:$E$53,Calculations!$A$3:$A$53,$B733)</f>
        <v/>
      </c>
      <c r="L733" s="44">
        <f>L7/SUMIFS(L$3:L$722,$B$3:$B$722,$B733)*SUMIFS(Calculations!$E$3:$E$53,Calculations!$A$3:$A$53,$B733)</f>
        <v/>
      </c>
      <c r="M733" s="44">
        <f>M7/SUMIFS(M$3:M$722,$B$3:$B$722,$B733)*SUMIFS(Calculations!$E$3:$E$53,Calculations!$A$3:$A$53,$B733)</f>
        <v/>
      </c>
      <c r="N733" s="44">
        <f>N7/SUMIFS(N$3:N$722,$B$3:$B$722,$B733)*SUMIFS(Calculations!$E$3:$E$53,Calculations!$A$3:$A$53,$B733)</f>
        <v/>
      </c>
      <c r="O733" s="44">
        <f>O7/SUMIFS(O$3:O$722,$B$3:$B$722,$B733)*SUMIFS(Calculations!$E$3:$E$53,Calculations!$A$3:$A$53,$B733)</f>
        <v/>
      </c>
      <c r="P733" s="44">
        <f>P7/SUMIFS(P$3:P$722,$B$3:$B$722,$B733)*SUMIFS(Calculations!$E$3:$E$53,Calculations!$A$3:$A$53,$B733)</f>
        <v/>
      </c>
      <c r="Q733" s="44">
        <f>Q7/SUMIFS(Q$3:Q$722,$B$3:$B$722,$B733)*SUMIFS(Calculations!$E$3:$E$53,Calculations!$A$3:$A$53,$B733)</f>
        <v/>
      </c>
      <c r="R733" s="44">
        <f>R7/SUMIFS(R$3:R$722,$B$3:$B$722,$B733)*SUMIFS(Calculations!$E$3:$E$53,Calculations!$A$3:$A$53,$B733)</f>
        <v/>
      </c>
    </row>
    <row r="734" ht="15.75" customHeight="1" s="157">
      <c r="B734" s="44" t="inlineStr">
        <is>
          <t>AL</t>
        </is>
      </c>
      <c r="C734" s="44" t="inlineStr">
        <is>
          <t>Generation</t>
        </is>
      </c>
      <c r="D734" s="44" t="inlineStr">
        <is>
          <t>Imports</t>
        </is>
      </c>
      <c r="E734" s="44">
        <f>LOOKUP(D734,$U$2:$V$15,$V$2:$V$15)</f>
        <v/>
      </c>
      <c r="F734" s="44">
        <f>F8/SUMIFS(F$3:F$722,$B$3:$B$722,$B734)*SUMIFS(Calculations!$E$3:$E$53,Calculations!$A$3:$A$53,$B734)</f>
        <v/>
      </c>
      <c r="G734" s="44">
        <f>G8/SUMIFS(G$3:G$722,$B$3:$B$722,$B734)*SUMIFS(Calculations!$E$3:$E$53,Calculations!$A$3:$A$53,$B734)</f>
        <v/>
      </c>
      <c r="H734" s="44">
        <f>H8/SUMIFS(H$3:H$722,$B$3:$B$722,$B734)*SUMIFS(Calculations!$E$3:$E$53,Calculations!$A$3:$A$53,$B734)</f>
        <v/>
      </c>
      <c r="I734" s="44">
        <f>I8/SUMIFS(I$3:I$722,$B$3:$B$722,$B734)*SUMIFS(Calculations!$E$3:$E$53,Calculations!$A$3:$A$53,$B734)</f>
        <v/>
      </c>
      <c r="J734" s="44">
        <f>J8/SUMIFS(J$3:J$722,$B$3:$B$722,$B734)*SUMIFS(Calculations!$E$3:$E$53,Calculations!$A$3:$A$53,$B734)</f>
        <v/>
      </c>
      <c r="K734" s="44">
        <f>K8/SUMIFS(K$3:K$722,$B$3:$B$722,$B734)*SUMIFS(Calculations!$E$3:$E$53,Calculations!$A$3:$A$53,$B734)</f>
        <v/>
      </c>
      <c r="L734" s="44">
        <f>L8/SUMIFS(L$3:L$722,$B$3:$B$722,$B734)*SUMIFS(Calculations!$E$3:$E$53,Calculations!$A$3:$A$53,$B734)</f>
        <v/>
      </c>
      <c r="M734" s="44">
        <f>M8/SUMIFS(M$3:M$722,$B$3:$B$722,$B734)*SUMIFS(Calculations!$E$3:$E$53,Calculations!$A$3:$A$53,$B734)</f>
        <v/>
      </c>
      <c r="N734" s="44">
        <f>N8/SUMIFS(N$3:N$722,$B$3:$B$722,$B734)*SUMIFS(Calculations!$E$3:$E$53,Calculations!$A$3:$A$53,$B734)</f>
        <v/>
      </c>
      <c r="O734" s="44">
        <f>O8/SUMIFS(O$3:O$722,$B$3:$B$722,$B734)*SUMIFS(Calculations!$E$3:$E$53,Calculations!$A$3:$A$53,$B734)</f>
        <v/>
      </c>
      <c r="P734" s="44">
        <f>P8/SUMIFS(P$3:P$722,$B$3:$B$722,$B734)*SUMIFS(Calculations!$E$3:$E$53,Calculations!$A$3:$A$53,$B734)</f>
        <v/>
      </c>
      <c r="Q734" s="44">
        <f>Q8/SUMIFS(Q$3:Q$722,$B$3:$B$722,$B734)*SUMIFS(Calculations!$E$3:$E$53,Calculations!$A$3:$A$53,$B734)</f>
        <v/>
      </c>
      <c r="R734" s="44">
        <f>R8/SUMIFS(R$3:R$722,$B$3:$B$722,$B734)*SUMIFS(Calculations!$E$3:$E$53,Calculations!$A$3:$A$53,$B734)</f>
        <v/>
      </c>
    </row>
    <row r="735" ht="15.75" customHeight="1" s="157">
      <c r="B735" s="44" t="inlineStr">
        <is>
          <t>AL</t>
        </is>
      </c>
      <c r="C735" s="44" t="inlineStr">
        <is>
          <t>Generation</t>
        </is>
      </c>
      <c r="D735" s="44" t="inlineStr">
        <is>
          <t>Land-based Wind</t>
        </is>
      </c>
      <c r="E735" s="44">
        <f>LOOKUP(D735,$U$2:$V$15,$V$2:$V$15)</f>
        <v/>
      </c>
      <c r="F735" s="44">
        <f>F9/SUMIFS(F$3:F$722,$B$3:$B$722,$B735)*SUMIFS(Calculations!$E$3:$E$53,Calculations!$A$3:$A$53,$B735)</f>
        <v/>
      </c>
      <c r="G735" s="44">
        <f>G9/SUMIFS(G$3:G$722,$B$3:$B$722,$B735)*SUMIFS(Calculations!$E$3:$E$53,Calculations!$A$3:$A$53,$B735)</f>
        <v/>
      </c>
      <c r="H735" s="44">
        <f>H9/SUMIFS(H$3:H$722,$B$3:$B$722,$B735)*SUMIFS(Calculations!$E$3:$E$53,Calculations!$A$3:$A$53,$B735)</f>
        <v/>
      </c>
      <c r="I735" s="44">
        <f>I9/SUMIFS(I$3:I$722,$B$3:$B$722,$B735)*SUMIFS(Calculations!$E$3:$E$53,Calculations!$A$3:$A$53,$B735)</f>
        <v/>
      </c>
      <c r="J735" s="44">
        <f>J9/SUMIFS(J$3:J$722,$B$3:$B$722,$B735)*SUMIFS(Calculations!$E$3:$E$53,Calculations!$A$3:$A$53,$B735)</f>
        <v/>
      </c>
      <c r="K735" s="44">
        <f>K9/SUMIFS(K$3:K$722,$B$3:$B$722,$B735)*SUMIFS(Calculations!$E$3:$E$53,Calculations!$A$3:$A$53,$B735)</f>
        <v/>
      </c>
      <c r="L735" s="44">
        <f>L9/SUMIFS(L$3:L$722,$B$3:$B$722,$B735)*SUMIFS(Calculations!$E$3:$E$53,Calculations!$A$3:$A$53,$B735)</f>
        <v/>
      </c>
      <c r="M735" s="44">
        <f>M9/SUMIFS(M$3:M$722,$B$3:$B$722,$B735)*SUMIFS(Calculations!$E$3:$E$53,Calculations!$A$3:$A$53,$B735)</f>
        <v/>
      </c>
      <c r="N735" s="44">
        <f>N9/SUMIFS(N$3:N$722,$B$3:$B$722,$B735)*SUMIFS(Calculations!$E$3:$E$53,Calculations!$A$3:$A$53,$B735)</f>
        <v/>
      </c>
      <c r="O735" s="44">
        <f>O9/SUMIFS(O$3:O$722,$B$3:$B$722,$B735)*SUMIFS(Calculations!$E$3:$E$53,Calculations!$A$3:$A$53,$B735)</f>
        <v/>
      </c>
      <c r="P735" s="44">
        <f>P9/SUMIFS(P$3:P$722,$B$3:$B$722,$B735)*SUMIFS(Calculations!$E$3:$E$53,Calculations!$A$3:$A$53,$B735)</f>
        <v/>
      </c>
      <c r="Q735" s="44">
        <f>Q9/SUMIFS(Q$3:Q$722,$B$3:$B$722,$B735)*SUMIFS(Calculations!$E$3:$E$53,Calculations!$A$3:$A$53,$B735)</f>
        <v/>
      </c>
      <c r="R735" s="44">
        <f>R9/SUMIFS(R$3:R$722,$B$3:$B$722,$B735)*SUMIFS(Calculations!$E$3:$E$53,Calculations!$A$3:$A$53,$B735)</f>
        <v/>
      </c>
    </row>
    <row r="736" ht="15.75" customHeight="1" s="157">
      <c r="B736" s="44" t="inlineStr">
        <is>
          <t>AL</t>
        </is>
      </c>
      <c r="C736" s="44" t="inlineStr">
        <is>
          <t>Generation</t>
        </is>
      </c>
      <c r="D736" s="44" t="inlineStr">
        <is>
          <t>NG-CC</t>
        </is>
      </c>
      <c r="E736" s="44">
        <f>LOOKUP(D736,$U$2:$V$15,$V$2:$V$15)</f>
        <v/>
      </c>
      <c r="F736" s="44">
        <f>F10/SUMIFS(F$3:F$722,$B$3:$B$722,$B736)*SUMIFS(Calculations!$E$3:$E$53,Calculations!$A$3:$A$53,$B736)</f>
        <v/>
      </c>
      <c r="G736" s="44">
        <f>G10/SUMIFS(G$3:G$722,$B$3:$B$722,$B736)*SUMIFS(Calculations!$E$3:$E$53,Calculations!$A$3:$A$53,$B736)</f>
        <v/>
      </c>
      <c r="H736" s="44">
        <f>H10/SUMIFS(H$3:H$722,$B$3:$B$722,$B736)*SUMIFS(Calculations!$E$3:$E$53,Calculations!$A$3:$A$53,$B736)</f>
        <v/>
      </c>
      <c r="I736" s="44">
        <f>I10/SUMIFS(I$3:I$722,$B$3:$B$722,$B736)*SUMIFS(Calculations!$E$3:$E$53,Calculations!$A$3:$A$53,$B736)</f>
        <v/>
      </c>
      <c r="J736" s="44">
        <f>J10/SUMIFS(J$3:J$722,$B$3:$B$722,$B736)*SUMIFS(Calculations!$E$3:$E$53,Calculations!$A$3:$A$53,$B736)</f>
        <v/>
      </c>
      <c r="K736" s="44">
        <f>K10/SUMIFS(K$3:K$722,$B$3:$B$722,$B736)*SUMIFS(Calculations!$E$3:$E$53,Calculations!$A$3:$A$53,$B736)</f>
        <v/>
      </c>
      <c r="L736" s="44">
        <f>L10/SUMIFS(L$3:L$722,$B$3:$B$722,$B736)*SUMIFS(Calculations!$E$3:$E$53,Calculations!$A$3:$A$53,$B736)</f>
        <v/>
      </c>
      <c r="M736" s="44">
        <f>M10/SUMIFS(M$3:M$722,$B$3:$B$722,$B736)*SUMIFS(Calculations!$E$3:$E$53,Calculations!$A$3:$A$53,$B736)</f>
        <v/>
      </c>
      <c r="N736" s="44">
        <f>N10/SUMIFS(N$3:N$722,$B$3:$B$722,$B736)*SUMIFS(Calculations!$E$3:$E$53,Calculations!$A$3:$A$53,$B736)</f>
        <v/>
      </c>
      <c r="O736" s="44">
        <f>O10/SUMIFS(O$3:O$722,$B$3:$B$722,$B736)*SUMIFS(Calculations!$E$3:$E$53,Calculations!$A$3:$A$53,$B736)</f>
        <v/>
      </c>
      <c r="P736" s="44">
        <f>P10/SUMIFS(P$3:P$722,$B$3:$B$722,$B736)*SUMIFS(Calculations!$E$3:$E$53,Calculations!$A$3:$A$53,$B736)</f>
        <v/>
      </c>
      <c r="Q736" s="44">
        <f>Q10/SUMIFS(Q$3:Q$722,$B$3:$B$722,$B736)*SUMIFS(Calculations!$E$3:$E$53,Calculations!$A$3:$A$53,$B736)</f>
        <v/>
      </c>
      <c r="R736" s="44">
        <f>R10/SUMIFS(R$3:R$722,$B$3:$B$722,$B736)*SUMIFS(Calculations!$E$3:$E$53,Calculations!$A$3:$A$53,$B736)</f>
        <v/>
      </c>
    </row>
    <row r="737" ht="15.75" customHeight="1" s="157">
      <c r="B737" s="44" t="inlineStr">
        <is>
          <t>AL</t>
        </is>
      </c>
      <c r="C737" s="44" t="inlineStr">
        <is>
          <t>Generation</t>
        </is>
      </c>
      <c r="D737" s="44" t="inlineStr">
        <is>
          <t>NG-CT</t>
        </is>
      </c>
      <c r="E737" s="44">
        <f>LOOKUP(D737,$U$2:$V$15,$V$2:$V$15)</f>
        <v/>
      </c>
      <c r="F737" s="44">
        <f>F11/SUMIFS(F$3:F$722,$B$3:$B$722,$B737)*SUMIFS(Calculations!$E$3:$E$53,Calculations!$A$3:$A$53,$B737)</f>
        <v/>
      </c>
      <c r="G737" s="44">
        <f>G11/SUMIFS(G$3:G$722,$B$3:$B$722,$B737)*SUMIFS(Calculations!$E$3:$E$53,Calculations!$A$3:$A$53,$B737)</f>
        <v/>
      </c>
      <c r="H737" s="44">
        <f>H11/SUMIFS(H$3:H$722,$B$3:$B$722,$B737)*SUMIFS(Calculations!$E$3:$E$53,Calculations!$A$3:$A$53,$B737)</f>
        <v/>
      </c>
      <c r="I737" s="44">
        <f>I11/SUMIFS(I$3:I$722,$B$3:$B$722,$B737)*SUMIFS(Calculations!$E$3:$E$53,Calculations!$A$3:$A$53,$B737)</f>
        <v/>
      </c>
      <c r="J737" s="44">
        <f>J11/SUMIFS(J$3:J$722,$B$3:$B$722,$B737)*SUMIFS(Calculations!$E$3:$E$53,Calculations!$A$3:$A$53,$B737)</f>
        <v/>
      </c>
      <c r="K737" s="44">
        <f>K11/SUMIFS(K$3:K$722,$B$3:$B$722,$B737)*SUMIFS(Calculations!$E$3:$E$53,Calculations!$A$3:$A$53,$B737)</f>
        <v/>
      </c>
      <c r="L737" s="44">
        <f>L11/SUMIFS(L$3:L$722,$B$3:$B$722,$B737)*SUMIFS(Calculations!$E$3:$E$53,Calculations!$A$3:$A$53,$B737)</f>
        <v/>
      </c>
      <c r="M737" s="44">
        <f>M11/SUMIFS(M$3:M$722,$B$3:$B$722,$B737)*SUMIFS(Calculations!$E$3:$E$53,Calculations!$A$3:$A$53,$B737)</f>
        <v/>
      </c>
      <c r="N737" s="44">
        <f>N11/SUMIFS(N$3:N$722,$B$3:$B$722,$B737)*SUMIFS(Calculations!$E$3:$E$53,Calculations!$A$3:$A$53,$B737)</f>
        <v/>
      </c>
      <c r="O737" s="44">
        <f>O11/SUMIFS(O$3:O$722,$B$3:$B$722,$B737)*SUMIFS(Calculations!$E$3:$E$53,Calculations!$A$3:$A$53,$B737)</f>
        <v/>
      </c>
      <c r="P737" s="44">
        <f>P11/SUMIFS(P$3:P$722,$B$3:$B$722,$B737)*SUMIFS(Calculations!$E$3:$E$53,Calculations!$A$3:$A$53,$B737)</f>
        <v/>
      </c>
      <c r="Q737" s="44">
        <f>Q11/SUMIFS(Q$3:Q$722,$B$3:$B$722,$B737)*SUMIFS(Calculations!$E$3:$E$53,Calculations!$A$3:$A$53,$B737)</f>
        <v/>
      </c>
      <c r="R737" s="44">
        <f>R11/SUMIFS(R$3:R$722,$B$3:$B$722,$B737)*SUMIFS(Calculations!$E$3:$E$53,Calculations!$A$3:$A$53,$B737)</f>
        <v/>
      </c>
    </row>
    <row r="738" ht="15.75" customHeight="1" s="157">
      <c r="B738" s="44" t="inlineStr">
        <is>
          <t>AL</t>
        </is>
      </c>
      <c r="C738" s="44" t="inlineStr">
        <is>
          <t>Generation</t>
        </is>
      </c>
      <c r="D738" s="44" t="inlineStr">
        <is>
          <t>Nuclear</t>
        </is>
      </c>
      <c r="E738" s="44">
        <f>LOOKUP(D738,$U$2:$V$15,$V$2:$V$15)</f>
        <v/>
      </c>
      <c r="F738" s="44">
        <f>F12/SUMIFS(F$3:F$722,$B$3:$B$722,$B738)*SUMIFS(Calculations!$E$3:$E$53,Calculations!$A$3:$A$53,$B738)</f>
        <v/>
      </c>
      <c r="G738" s="44">
        <f>G12/SUMIFS(G$3:G$722,$B$3:$B$722,$B738)*SUMIFS(Calculations!$E$3:$E$53,Calculations!$A$3:$A$53,$B738)</f>
        <v/>
      </c>
      <c r="H738" s="44">
        <f>H12/SUMIFS(H$3:H$722,$B$3:$B$722,$B738)*SUMIFS(Calculations!$E$3:$E$53,Calculations!$A$3:$A$53,$B738)</f>
        <v/>
      </c>
      <c r="I738" s="44">
        <f>I12/SUMIFS(I$3:I$722,$B$3:$B$722,$B738)*SUMIFS(Calculations!$E$3:$E$53,Calculations!$A$3:$A$53,$B738)</f>
        <v/>
      </c>
      <c r="J738" s="44">
        <f>J12/SUMIFS(J$3:J$722,$B$3:$B$722,$B738)*SUMIFS(Calculations!$E$3:$E$53,Calculations!$A$3:$A$53,$B738)</f>
        <v/>
      </c>
      <c r="K738" s="44">
        <f>K12/SUMIFS(K$3:K$722,$B$3:$B$722,$B738)*SUMIFS(Calculations!$E$3:$E$53,Calculations!$A$3:$A$53,$B738)</f>
        <v/>
      </c>
      <c r="L738" s="44">
        <f>L12/SUMIFS(L$3:L$722,$B$3:$B$722,$B738)*SUMIFS(Calculations!$E$3:$E$53,Calculations!$A$3:$A$53,$B738)</f>
        <v/>
      </c>
      <c r="M738" s="44">
        <f>M12/SUMIFS(M$3:M$722,$B$3:$B$722,$B738)*SUMIFS(Calculations!$E$3:$E$53,Calculations!$A$3:$A$53,$B738)</f>
        <v/>
      </c>
      <c r="N738" s="44">
        <f>N12/SUMIFS(N$3:N$722,$B$3:$B$722,$B738)*SUMIFS(Calculations!$E$3:$E$53,Calculations!$A$3:$A$53,$B738)</f>
        <v/>
      </c>
      <c r="O738" s="44">
        <f>O12/SUMIFS(O$3:O$722,$B$3:$B$722,$B738)*SUMIFS(Calculations!$E$3:$E$53,Calculations!$A$3:$A$53,$B738)</f>
        <v/>
      </c>
      <c r="P738" s="44">
        <f>P12/SUMIFS(P$3:P$722,$B$3:$B$722,$B738)*SUMIFS(Calculations!$E$3:$E$53,Calculations!$A$3:$A$53,$B738)</f>
        <v/>
      </c>
      <c r="Q738" s="44">
        <f>Q12/SUMIFS(Q$3:Q$722,$B$3:$B$722,$B738)*SUMIFS(Calculations!$E$3:$E$53,Calculations!$A$3:$A$53,$B738)</f>
        <v/>
      </c>
      <c r="R738" s="44">
        <f>R12/SUMIFS(R$3:R$722,$B$3:$B$722,$B738)*SUMIFS(Calculations!$E$3:$E$53,Calculations!$A$3:$A$53,$B738)</f>
        <v/>
      </c>
    </row>
    <row r="739" ht="15.75" customHeight="1" s="157">
      <c r="B739" s="44" t="inlineStr">
        <is>
          <t>AL</t>
        </is>
      </c>
      <c r="C739" s="44" t="inlineStr">
        <is>
          <t>Generation</t>
        </is>
      </c>
      <c r="D739" s="44" t="inlineStr">
        <is>
          <t>Offshore Wind</t>
        </is>
      </c>
      <c r="E739" s="44">
        <f>LOOKUP(D739,$U$2:$V$15,$V$2:$V$15)</f>
        <v/>
      </c>
      <c r="F739" s="44">
        <f>F13/SUMIFS(F$3:F$722,$B$3:$B$722,$B739)*SUMIFS(Calculations!$E$3:$E$53,Calculations!$A$3:$A$53,$B739)</f>
        <v/>
      </c>
      <c r="G739" s="44">
        <f>G13/SUMIFS(G$3:G$722,$B$3:$B$722,$B739)*SUMIFS(Calculations!$E$3:$E$53,Calculations!$A$3:$A$53,$B739)</f>
        <v/>
      </c>
      <c r="H739" s="44">
        <f>H13/SUMIFS(H$3:H$722,$B$3:$B$722,$B739)*SUMIFS(Calculations!$E$3:$E$53,Calculations!$A$3:$A$53,$B739)</f>
        <v/>
      </c>
      <c r="I739" s="44">
        <f>I13/SUMIFS(I$3:I$722,$B$3:$B$722,$B739)*SUMIFS(Calculations!$E$3:$E$53,Calculations!$A$3:$A$53,$B739)</f>
        <v/>
      </c>
      <c r="J739" s="44">
        <f>J13/SUMIFS(J$3:J$722,$B$3:$B$722,$B739)*SUMIFS(Calculations!$E$3:$E$53,Calculations!$A$3:$A$53,$B739)</f>
        <v/>
      </c>
      <c r="K739" s="44">
        <f>K13/SUMIFS(K$3:K$722,$B$3:$B$722,$B739)*SUMIFS(Calculations!$E$3:$E$53,Calculations!$A$3:$A$53,$B739)</f>
        <v/>
      </c>
      <c r="L739" s="44">
        <f>L13/SUMIFS(L$3:L$722,$B$3:$B$722,$B739)*SUMIFS(Calculations!$E$3:$E$53,Calculations!$A$3:$A$53,$B739)</f>
        <v/>
      </c>
      <c r="M739" s="44">
        <f>M13/SUMIFS(M$3:M$722,$B$3:$B$722,$B739)*SUMIFS(Calculations!$E$3:$E$53,Calculations!$A$3:$A$53,$B739)</f>
        <v/>
      </c>
      <c r="N739" s="44">
        <f>N13/SUMIFS(N$3:N$722,$B$3:$B$722,$B739)*SUMIFS(Calculations!$E$3:$E$53,Calculations!$A$3:$A$53,$B739)</f>
        <v/>
      </c>
      <c r="O739" s="44">
        <f>O13/SUMIFS(O$3:O$722,$B$3:$B$722,$B739)*SUMIFS(Calculations!$E$3:$E$53,Calculations!$A$3:$A$53,$B739)</f>
        <v/>
      </c>
      <c r="P739" s="44">
        <f>P13/SUMIFS(P$3:P$722,$B$3:$B$722,$B739)*SUMIFS(Calculations!$E$3:$E$53,Calculations!$A$3:$A$53,$B739)</f>
        <v/>
      </c>
      <c r="Q739" s="44">
        <f>Q13/SUMIFS(Q$3:Q$722,$B$3:$B$722,$B739)*SUMIFS(Calculations!$E$3:$E$53,Calculations!$A$3:$A$53,$B739)</f>
        <v/>
      </c>
      <c r="R739" s="44">
        <f>R13/SUMIFS(R$3:R$722,$B$3:$B$722,$B739)*SUMIFS(Calculations!$E$3:$E$53,Calculations!$A$3:$A$53,$B739)</f>
        <v/>
      </c>
    </row>
    <row r="740" ht="15.75" customHeight="1" s="157">
      <c r="B740" s="44" t="inlineStr">
        <is>
          <t>AL</t>
        </is>
      </c>
      <c r="C740" s="44" t="inlineStr">
        <is>
          <t>Generation</t>
        </is>
      </c>
      <c r="D740" s="44" t="inlineStr">
        <is>
          <t>Oil-Gas-Steam</t>
        </is>
      </c>
      <c r="E740" s="44">
        <f>LOOKUP(D740,$U$2:$V$15,$V$2:$V$15)</f>
        <v/>
      </c>
      <c r="F740" s="44">
        <f>F14/SUMIFS(F$3:F$722,$B$3:$B$722,$B740)*SUMIFS(Calculations!$E$3:$E$53,Calculations!$A$3:$A$53,$B740)</f>
        <v/>
      </c>
      <c r="G740" s="44">
        <f>G14/SUMIFS(G$3:G$722,$B$3:$B$722,$B740)*SUMIFS(Calculations!$E$3:$E$53,Calculations!$A$3:$A$53,$B740)</f>
        <v/>
      </c>
      <c r="H740" s="44">
        <f>H14/SUMIFS(H$3:H$722,$B$3:$B$722,$B740)*SUMIFS(Calculations!$E$3:$E$53,Calculations!$A$3:$A$53,$B740)</f>
        <v/>
      </c>
      <c r="I740" s="44">
        <f>I14/SUMIFS(I$3:I$722,$B$3:$B$722,$B740)*SUMIFS(Calculations!$E$3:$E$53,Calculations!$A$3:$A$53,$B740)</f>
        <v/>
      </c>
      <c r="J740" s="44">
        <f>J14/SUMIFS(J$3:J$722,$B$3:$B$722,$B740)*SUMIFS(Calculations!$E$3:$E$53,Calculations!$A$3:$A$53,$B740)</f>
        <v/>
      </c>
      <c r="K740" s="44">
        <f>K14/SUMIFS(K$3:K$722,$B$3:$B$722,$B740)*SUMIFS(Calculations!$E$3:$E$53,Calculations!$A$3:$A$53,$B740)</f>
        <v/>
      </c>
      <c r="L740" s="44">
        <f>L14/SUMIFS(L$3:L$722,$B$3:$B$722,$B740)*SUMIFS(Calculations!$E$3:$E$53,Calculations!$A$3:$A$53,$B740)</f>
        <v/>
      </c>
      <c r="M740" s="44">
        <f>M14/SUMIFS(M$3:M$722,$B$3:$B$722,$B740)*SUMIFS(Calculations!$E$3:$E$53,Calculations!$A$3:$A$53,$B740)</f>
        <v/>
      </c>
      <c r="N740" s="44">
        <f>N14/SUMIFS(N$3:N$722,$B$3:$B$722,$B740)*SUMIFS(Calculations!$E$3:$E$53,Calculations!$A$3:$A$53,$B740)</f>
        <v/>
      </c>
      <c r="O740" s="44">
        <f>O14/SUMIFS(O$3:O$722,$B$3:$B$722,$B740)*SUMIFS(Calculations!$E$3:$E$53,Calculations!$A$3:$A$53,$B740)</f>
        <v/>
      </c>
      <c r="P740" s="44">
        <f>P14/SUMIFS(P$3:P$722,$B$3:$B$722,$B740)*SUMIFS(Calculations!$E$3:$E$53,Calculations!$A$3:$A$53,$B740)</f>
        <v/>
      </c>
      <c r="Q740" s="44">
        <f>Q14/SUMIFS(Q$3:Q$722,$B$3:$B$722,$B740)*SUMIFS(Calculations!$E$3:$E$53,Calculations!$A$3:$A$53,$B740)</f>
        <v/>
      </c>
      <c r="R740" s="44">
        <f>R14/SUMIFS(R$3:R$722,$B$3:$B$722,$B740)*SUMIFS(Calculations!$E$3:$E$53,Calculations!$A$3:$A$53,$B740)</f>
        <v/>
      </c>
    </row>
    <row r="741" ht="15.75" customHeight="1" s="157">
      <c r="B741" s="44" t="inlineStr">
        <is>
          <t>AL</t>
        </is>
      </c>
      <c r="C741" s="44" t="inlineStr">
        <is>
          <t>Generation</t>
        </is>
      </c>
      <c r="D741" s="44" t="inlineStr">
        <is>
          <t>Rooftop PV</t>
        </is>
      </c>
      <c r="E741" s="44">
        <f>LOOKUP(D741,$U$2:$V$15,$V$2:$V$15)</f>
        <v/>
      </c>
      <c r="F741" s="44">
        <f>F15/SUMIFS(F$3:F$722,$B$3:$B$722,$B741)*SUMIFS(Calculations!$E$3:$E$53,Calculations!$A$3:$A$53,$B741)</f>
        <v/>
      </c>
      <c r="G741" s="44">
        <f>G15/SUMIFS(G$3:G$722,$B$3:$B$722,$B741)*SUMIFS(Calculations!$E$3:$E$53,Calculations!$A$3:$A$53,$B741)</f>
        <v/>
      </c>
      <c r="H741" s="44">
        <f>H15/SUMIFS(H$3:H$722,$B$3:$B$722,$B741)*SUMIFS(Calculations!$E$3:$E$53,Calculations!$A$3:$A$53,$B741)</f>
        <v/>
      </c>
      <c r="I741" s="44">
        <f>I15/SUMIFS(I$3:I$722,$B$3:$B$722,$B741)*SUMIFS(Calculations!$E$3:$E$53,Calculations!$A$3:$A$53,$B741)</f>
        <v/>
      </c>
      <c r="J741" s="44">
        <f>J15/SUMIFS(J$3:J$722,$B$3:$B$722,$B741)*SUMIFS(Calculations!$E$3:$E$53,Calculations!$A$3:$A$53,$B741)</f>
        <v/>
      </c>
      <c r="K741" s="44">
        <f>K15/SUMIFS(K$3:K$722,$B$3:$B$722,$B741)*SUMIFS(Calculations!$E$3:$E$53,Calculations!$A$3:$A$53,$B741)</f>
        <v/>
      </c>
      <c r="L741" s="44">
        <f>L15/SUMIFS(L$3:L$722,$B$3:$B$722,$B741)*SUMIFS(Calculations!$E$3:$E$53,Calculations!$A$3:$A$53,$B741)</f>
        <v/>
      </c>
      <c r="M741" s="44">
        <f>M15/SUMIFS(M$3:M$722,$B$3:$B$722,$B741)*SUMIFS(Calculations!$E$3:$E$53,Calculations!$A$3:$A$53,$B741)</f>
        <v/>
      </c>
      <c r="N741" s="44">
        <f>N15/SUMIFS(N$3:N$722,$B$3:$B$722,$B741)*SUMIFS(Calculations!$E$3:$E$53,Calculations!$A$3:$A$53,$B741)</f>
        <v/>
      </c>
      <c r="O741" s="44">
        <f>O15/SUMIFS(O$3:O$722,$B$3:$B$722,$B741)*SUMIFS(Calculations!$E$3:$E$53,Calculations!$A$3:$A$53,$B741)</f>
        <v/>
      </c>
      <c r="P741" s="44">
        <f>P15/SUMIFS(P$3:P$722,$B$3:$B$722,$B741)*SUMIFS(Calculations!$E$3:$E$53,Calculations!$A$3:$A$53,$B741)</f>
        <v/>
      </c>
      <c r="Q741" s="44">
        <f>Q15/SUMIFS(Q$3:Q$722,$B$3:$B$722,$B741)*SUMIFS(Calculations!$E$3:$E$53,Calculations!$A$3:$A$53,$B741)</f>
        <v/>
      </c>
      <c r="R741" s="44">
        <f>R15/SUMIFS(R$3:R$722,$B$3:$B$722,$B741)*SUMIFS(Calculations!$E$3:$E$53,Calculations!$A$3:$A$53,$B741)</f>
        <v/>
      </c>
    </row>
    <row r="742" ht="15.75" customHeight="1" s="157">
      <c r="B742" s="44" t="inlineStr">
        <is>
          <t>AL</t>
        </is>
      </c>
      <c r="C742" s="44" t="inlineStr">
        <is>
          <t>Generation</t>
        </is>
      </c>
      <c r="D742" s="44" t="inlineStr">
        <is>
          <t>Storage</t>
        </is>
      </c>
      <c r="E742" s="44">
        <f>LOOKUP(D742,$U$2:$V$15,$V$2:$V$15)</f>
        <v/>
      </c>
      <c r="F742" s="44">
        <f>F16/SUMIFS(F$3:F$722,$B$3:$B$722,$B742)*SUMIFS(Calculations!$E$3:$E$53,Calculations!$A$3:$A$53,$B742)</f>
        <v/>
      </c>
      <c r="G742" s="44">
        <f>G16/SUMIFS(G$3:G$722,$B$3:$B$722,$B742)*SUMIFS(Calculations!$E$3:$E$53,Calculations!$A$3:$A$53,$B742)</f>
        <v/>
      </c>
      <c r="H742" s="44">
        <f>H16/SUMIFS(H$3:H$722,$B$3:$B$722,$B742)*SUMIFS(Calculations!$E$3:$E$53,Calculations!$A$3:$A$53,$B742)</f>
        <v/>
      </c>
      <c r="I742" s="44">
        <f>I16/SUMIFS(I$3:I$722,$B$3:$B$722,$B742)*SUMIFS(Calculations!$E$3:$E$53,Calculations!$A$3:$A$53,$B742)</f>
        <v/>
      </c>
      <c r="J742" s="44">
        <f>J16/SUMIFS(J$3:J$722,$B$3:$B$722,$B742)*SUMIFS(Calculations!$E$3:$E$53,Calculations!$A$3:$A$53,$B742)</f>
        <v/>
      </c>
      <c r="K742" s="44">
        <f>K16/SUMIFS(K$3:K$722,$B$3:$B$722,$B742)*SUMIFS(Calculations!$E$3:$E$53,Calculations!$A$3:$A$53,$B742)</f>
        <v/>
      </c>
      <c r="L742" s="44">
        <f>L16/SUMIFS(L$3:L$722,$B$3:$B$722,$B742)*SUMIFS(Calculations!$E$3:$E$53,Calculations!$A$3:$A$53,$B742)</f>
        <v/>
      </c>
      <c r="M742" s="44">
        <f>M16/SUMIFS(M$3:M$722,$B$3:$B$722,$B742)*SUMIFS(Calculations!$E$3:$E$53,Calculations!$A$3:$A$53,$B742)</f>
        <v/>
      </c>
      <c r="N742" s="44">
        <f>N16/SUMIFS(N$3:N$722,$B$3:$B$722,$B742)*SUMIFS(Calculations!$E$3:$E$53,Calculations!$A$3:$A$53,$B742)</f>
        <v/>
      </c>
      <c r="O742" s="44">
        <f>O16/SUMIFS(O$3:O$722,$B$3:$B$722,$B742)*SUMIFS(Calculations!$E$3:$E$53,Calculations!$A$3:$A$53,$B742)</f>
        <v/>
      </c>
      <c r="P742" s="44">
        <f>P16/SUMIFS(P$3:P$722,$B$3:$B$722,$B742)*SUMIFS(Calculations!$E$3:$E$53,Calculations!$A$3:$A$53,$B742)</f>
        <v/>
      </c>
      <c r="Q742" s="44">
        <f>Q16/SUMIFS(Q$3:Q$722,$B$3:$B$722,$B742)*SUMIFS(Calculations!$E$3:$E$53,Calculations!$A$3:$A$53,$B742)</f>
        <v/>
      </c>
      <c r="R742" s="44">
        <f>R16/SUMIFS(R$3:R$722,$B$3:$B$722,$B742)*SUMIFS(Calculations!$E$3:$E$53,Calculations!$A$3:$A$53,$B742)</f>
        <v/>
      </c>
    </row>
    <row r="743" ht="15.75" customHeight="1" s="157">
      <c r="B743" s="44" t="inlineStr">
        <is>
          <t>AL</t>
        </is>
      </c>
      <c r="C743" s="44" t="inlineStr">
        <is>
          <t>Generation</t>
        </is>
      </c>
      <c r="D743" s="44" t="inlineStr">
        <is>
          <t>Utility PV</t>
        </is>
      </c>
      <c r="E743" s="44">
        <f>LOOKUP(D743,$U$2:$V$15,$V$2:$V$15)</f>
        <v/>
      </c>
      <c r="F743" s="44">
        <f>F17/SUMIFS(F$3:F$722,$B$3:$B$722,$B743)*SUMIFS(Calculations!$E$3:$E$53,Calculations!$A$3:$A$53,$B743)</f>
        <v/>
      </c>
      <c r="G743" s="44">
        <f>G17/SUMIFS(G$3:G$722,$B$3:$B$722,$B743)*SUMIFS(Calculations!$E$3:$E$53,Calculations!$A$3:$A$53,$B743)</f>
        <v/>
      </c>
      <c r="H743" s="44">
        <f>H17/SUMIFS(H$3:H$722,$B$3:$B$722,$B743)*SUMIFS(Calculations!$E$3:$E$53,Calculations!$A$3:$A$53,$B743)</f>
        <v/>
      </c>
      <c r="I743" s="44">
        <f>I17/SUMIFS(I$3:I$722,$B$3:$B$722,$B743)*SUMIFS(Calculations!$E$3:$E$53,Calculations!$A$3:$A$53,$B743)</f>
        <v/>
      </c>
      <c r="J743" s="44">
        <f>J17/SUMIFS(J$3:J$722,$B$3:$B$722,$B743)*SUMIFS(Calculations!$E$3:$E$53,Calculations!$A$3:$A$53,$B743)</f>
        <v/>
      </c>
      <c r="K743" s="44">
        <f>K17/SUMIFS(K$3:K$722,$B$3:$B$722,$B743)*SUMIFS(Calculations!$E$3:$E$53,Calculations!$A$3:$A$53,$B743)</f>
        <v/>
      </c>
      <c r="L743" s="44">
        <f>L17/SUMIFS(L$3:L$722,$B$3:$B$722,$B743)*SUMIFS(Calculations!$E$3:$E$53,Calculations!$A$3:$A$53,$B743)</f>
        <v/>
      </c>
      <c r="M743" s="44">
        <f>M17/SUMIFS(M$3:M$722,$B$3:$B$722,$B743)*SUMIFS(Calculations!$E$3:$E$53,Calculations!$A$3:$A$53,$B743)</f>
        <v/>
      </c>
      <c r="N743" s="44">
        <f>N17/SUMIFS(N$3:N$722,$B$3:$B$722,$B743)*SUMIFS(Calculations!$E$3:$E$53,Calculations!$A$3:$A$53,$B743)</f>
        <v/>
      </c>
      <c r="O743" s="44">
        <f>O17/SUMIFS(O$3:O$722,$B$3:$B$722,$B743)*SUMIFS(Calculations!$E$3:$E$53,Calculations!$A$3:$A$53,$B743)</f>
        <v/>
      </c>
      <c r="P743" s="44">
        <f>P17/SUMIFS(P$3:P$722,$B$3:$B$722,$B743)*SUMIFS(Calculations!$E$3:$E$53,Calculations!$A$3:$A$53,$B743)</f>
        <v/>
      </c>
      <c r="Q743" s="44">
        <f>Q17/SUMIFS(Q$3:Q$722,$B$3:$B$722,$B743)*SUMIFS(Calculations!$E$3:$E$53,Calculations!$A$3:$A$53,$B743)</f>
        <v/>
      </c>
      <c r="R743" s="44">
        <f>R17/SUMIFS(R$3:R$722,$B$3:$B$722,$B743)*SUMIFS(Calculations!$E$3:$E$53,Calculations!$A$3:$A$53,$B743)</f>
        <v/>
      </c>
    </row>
    <row r="744" ht="15.75" customHeight="1" s="157">
      <c r="B744" s="44" t="inlineStr">
        <is>
          <t>AR</t>
        </is>
      </c>
      <c r="C744" s="44" t="inlineStr">
        <is>
          <t>Generation</t>
        </is>
      </c>
      <c r="D744" s="44" t="inlineStr">
        <is>
          <t>Biopower</t>
        </is>
      </c>
      <c r="E744" s="44">
        <f>LOOKUP(D744,$U$2:$V$15,$V$2:$V$15)</f>
        <v/>
      </c>
      <c r="F744" s="44">
        <f>F18/SUMIFS(F$3:F$722,$B$3:$B$722,$B744)*SUMIFS(Calculations!$E$3:$E$53,Calculations!$A$3:$A$53,$B744)</f>
        <v/>
      </c>
      <c r="G744" s="44">
        <f>G18/SUMIFS(G$3:G$722,$B$3:$B$722,$B744)*SUMIFS(Calculations!$E$3:$E$53,Calculations!$A$3:$A$53,$B744)</f>
        <v/>
      </c>
      <c r="H744" s="44">
        <f>H18/SUMIFS(H$3:H$722,$B$3:$B$722,$B744)*SUMIFS(Calculations!$E$3:$E$53,Calculations!$A$3:$A$53,$B744)</f>
        <v/>
      </c>
      <c r="I744" s="44">
        <f>I18/SUMIFS(I$3:I$722,$B$3:$B$722,$B744)*SUMIFS(Calculations!$E$3:$E$53,Calculations!$A$3:$A$53,$B744)</f>
        <v/>
      </c>
      <c r="J744" s="44">
        <f>J18/SUMIFS(J$3:J$722,$B$3:$B$722,$B744)*SUMIFS(Calculations!$E$3:$E$53,Calculations!$A$3:$A$53,$B744)</f>
        <v/>
      </c>
      <c r="K744" s="44">
        <f>K18/SUMIFS(K$3:K$722,$B$3:$B$722,$B744)*SUMIFS(Calculations!$E$3:$E$53,Calculations!$A$3:$A$53,$B744)</f>
        <v/>
      </c>
      <c r="L744" s="44">
        <f>L18/SUMIFS(L$3:L$722,$B$3:$B$722,$B744)*SUMIFS(Calculations!$E$3:$E$53,Calculations!$A$3:$A$53,$B744)</f>
        <v/>
      </c>
      <c r="M744" s="44">
        <f>M18/SUMIFS(M$3:M$722,$B$3:$B$722,$B744)*SUMIFS(Calculations!$E$3:$E$53,Calculations!$A$3:$A$53,$B744)</f>
        <v/>
      </c>
      <c r="N744" s="44">
        <f>N18/SUMIFS(N$3:N$722,$B$3:$B$722,$B744)*SUMIFS(Calculations!$E$3:$E$53,Calculations!$A$3:$A$53,$B744)</f>
        <v/>
      </c>
      <c r="O744" s="44">
        <f>O18/SUMIFS(O$3:O$722,$B$3:$B$722,$B744)*SUMIFS(Calculations!$E$3:$E$53,Calculations!$A$3:$A$53,$B744)</f>
        <v/>
      </c>
      <c r="P744" s="44">
        <f>P18/SUMIFS(P$3:P$722,$B$3:$B$722,$B744)*SUMIFS(Calculations!$E$3:$E$53,Calculations!$A$3:$A$53,$B744)</f>
        <v/>
      </c>
      <c r="Q744" s="44">
        <f>Q18/SUMIFS(Q$3:Q$722,$B$3:$B$722,$B744)*SUMIFS(Calculations!$E$3:$E$53,Calculations!$A$3:$A$53,$B744)</f>
        <v/>
      </c>
      <c r="R744" s="44">
        <f>R18/SUMIFS(R$3:R$722,$B$3:$B$722,$B744)*SUMIFS(Calculations!$E$3:$E$53,Calculations!$A$3:$A$53,$B744)</f>
        <v/>
      </c>
    </row>
    <row r="745" ht="15.75" customHeight="1" s="157">
      <c r="B745" s="44" t="inlineStr">
        <is>
          <t>AR</t>
        </is>
      </c>
      <c r="C745" s="44" t="inlineStr">
        <is>
          <t>Generation</t>
        </is>
      </c>
      <c r="D745" s="44" t="inlineStr">
        <is>
          <t>Coal</t>
        </is>
      </c>
      <c r="E745" s="44">
        <f>LOOKUP(D745,$U$2:$V$15,$V$2:$V$15)</f>
        <v/>
      </c>
      <c r="F745" s="44">
        <f>F19/SUMIFS(F$3:F$722,$B$3:$B$722,$B745)*SUMIFS(Calculations!$E$3:$E$53,Calculations!$A$3:$A$53,$B745)</f>
        <v/>
      </c>
      <c r="G745" s="44">
        <f>G19/SUMIFS(G$3:G$722,$B$3:$B$722,$B745)*SUMIFS(Calculations!$E$3:$E$53,Calculations!$A$3:$A$53,$B745)</f>
        <v/>
      </c>
      <c r="H745" s="44">
        <f>H19/SUMIFS(H$3:H$722,$B$3:$B$722,$B745)*SUMIFS(Calculations!$E$3:$E$53,Calculations!$A$3:$A$53,$B745)</f>
        <v/>
      </c>
      <c r="I745" s="44">
        <f>I19/SUMIFS(I$3:I$722,$B$3:$B$722,$B745)*SUMIFS(Calculations!$E$3:$E$53,Calculations!$A$3:$A$53,$B745)</f>
        <v/>
      </c>
      <c r="J745" s="44">
        <f>J19/SUMIFS(J$3:J$722,$B$3:$B$722,$B745)*SUMIFS(Calculations!$E$3:$E$53,Calculations!$A$3:$A$53,$B745)</f>
        <v/>
      </c>
      <c r="K745" s="44">
        <f>K19/SUMIFS(K$3:K$722,$B$3:$B$722,$B745)*SUMIFS(Calculations!$E$3:$E$53,Calculations!$A$3:$A$53,$B745)</f>
        <v/>
      </c>
      <c r="L745" s="44">
        <f>L19/SUMIFS(L$3:L$722,$B$3:$B$722,$B745)*SUMIFS(Calculations!$E$3:$E$53,Calculations!$A$3:$A$53,$B745)</f>
        <v/>
      </c>
      <c r="M745" s="44">
        <f>M19/SUMIFS(M$3:M$722,$B$3:$B$722,$B745)*SUMIFS(Calculations!$E$3:$E$53,Calculations!$A$3:$A$53,$B745)</f>
        <v/>
      </c>
      <c r="N745" s="44">
        <f>N19/SUMIFS(N$3:N$722,$B$3:$B$722,$B745)*SUMIFS(Calculations!$E$3:$E$53,Calculations!$A$3:$A$53,$B745)</f>
        <v/>
      </c>
      <c r="O745" s="44">
        <f>O19/SUMIFS(O$3:O$722,$B$3:$B$722,$B745)*SUMIFS(Calculations!$E$3:$E$53,Calculations!$A$3:$A$53,$B745)</f>
        <v/>
      </c>
      <c r="P745" s="44">
        <f>P19/SUMIFS(P$3:P$722,$B$3:$B$722,$B745)*SUMIFS(Calculations!$E$3:$E$53,Calculations!$A$3:$A$53,$B745)</f>
        <v/>
      </c>
      <c r="Q745" s="44">
        <f>Q19/SUMIFS(Q$3:Q$722,$B$3:$B$722,$B745)*SUMIFS(Calculations!$E$3:$E$53,Calculations!$A$3:$A$53,$B745)</f>
        <v/>
      </c>
      <c r="R745" s="44">
        <f>R19/SUMIFS(R$3:R$722,$B$3:$B$722,$B745)*SUMIFS(Calculations!$E$3:$E$53,Calculations!$A$3:$A$53,$B745)</f>
        <v/>
      </c>
    </row>
    <row r="746" ht="15.75" customHeight="1" s="157">
      <c r="B746" s="44" t="inlineStr">
        <is>
          <t>AR</t>
        </is>
      </c>
      <c r="C746" s="44" t="inlineStr">
        <is>
          <t>Generation</t>
        </is>
      </c>
      <c r="D746" s="44" t="inlineStr">
        <is>
          <t>CSP</t>
        </is>
      </c>
      <c r="E746" s="44">
        <f>LOOKUP(D746,$U$2:$V$15,$V$2:$V$15)</f>
        <v/>
      </c>
      <c r="F746" s="44">
        <f>F20/SUMIFS(F$3:F$722,$B$3:$B$722,$B746)*SUMIFS(Calculations!$E$3:$E$53,Calculations!$A$3:$A$53,$B746)</f>
        <v/>
      </c>
      <c r="G746" s="44">
        <f>G20/SUMIFS(G$3:G$722,$B$3:$B$722,$B746)*SUMIFS(Calculations!$E$3:$E$53,Calculations!$A$3:$A$53,$B746)</f>
        <v/>
      </c>
      <c r="H746" s="44">
        <f>H20/SUMIFS(H$3:H$722,$B$3:$B$722,$B746)*SUMIFS(Calculations!$E$3:$E$53,Calculations!$A$3:$A$53,$B746)</f>
        <v/>
      </c>
      <c r="I746" s="44">
        <f>I20/SUMIFS(I$3:I$722,$B$3:$B$722,$B746)*SUMIFS(Calculations!$E$3:$E$53,Calculations!$A$3:$A$53,$B746)</f>
        <v/>
      </c>
      <c r="J746" s="44">
        <f>J20/SUMIFS(J$3:J$722,$B$3:$B$722,$B746)*SUMIFS(Calculations!$E$3:$E$53,Calculations!$A$3:$A$53,$B746)</f>
        <v/>
      </c>
      <c r="K746" s="44">
        <f>K20/SUMIFS(K$3:K$722,$B$3:$B$722,$B746)*SUMIFS(Calculations!$E$3:$E$53,Calculations!$A$3:$A$53,$B746)</f>
        <v/>
      </c>
      <c r="L746" s="44">
        <f>L20/SUMIFS(L$3:L$722,$B$3:$B$722,$B746)*SUMIFS(Calculations!$E$3:$E$53,Calculations!$A$3:$A$53,$B746)</f>
        <v/>
      </c>
      <c r="M746" s="44">
        <f>M20/SUMIFS(M$3:M$722,$B$3:$B$722,$B746)*SUMIFS(Calculations!$E$3:$E$53,Calculations!$A$3:$A$53,$B746)</f>
        <v/>
      </c>
      <c r="N746" s="44">
        <f>N20/SUMIFS(N$3:N$722,$B$3:$B$722,$B746)*SUMIFS(Calculations!$E$3:$E$53,Calculations!$A$3:$A$53,$B746)</f>
        <v/>
      </c>
      <c r="O746" s="44">
        <f>O20/SUMIFS(O$3:O$722,$B$3:$B$722,$B746)*SUMIFS(Calculations!$E$3:$E$53,Calculations!$A$3:$A$53,$B746)</f>
        <v/>
      </c>
      <c r="P746" s="44">
        <f>P20/SUMIFS(P$3:P$722,$B$3:$B$722,$B746)*SUMIFS(Calculations!$E$3:$E$53,Calculations!$A$3:$A$53,$B746)</f>
        <v/>
      </c>
      <c r="Q746" s="44">
        <f>Q20/SUMIFS(Q$3:Q$722,$B$3:$B$722,$B746)*SUMIFS(Calculations!$E$3:$E$53,Calculations!$A$3:$A$53,$B746)</f>
        <v/>
      </c>
      <c r="R746" s="44">
        <f>R20/SUMIFS(R$3:R$722,$B$3:$B$722,$B746)*SUMIFS(Calculations!$E$3:$E$53,Calculations!$A$3:$A$53,$B746)</f>
        <v/>
      </c>
    </row>
    <row r="747" ht="15.75" customHeight="1" s="157">
      <c r="B747" s="44" t="inlineStr">
        <is>
          <t>AR</t>
        </is>
      </c>
      <c r="C747" s="44" t="inlineStr">
        <is>
          <t>Generation</t>
        </is>
      </c>
      <c r="D747" s="44" t="inlineStr">
        <is>
          <t>Geothermal</t>
        </is>
      </c>
      <c r="E747" s="44">
        <f>LOOKUP(D747,$U$2:$V$15,$V$2:$V$15)</f>
        <v/>
      </c>
      <c r="F747" s="44">
        <f>F21/SUMIFS(F$3:F$722,$B$3:$B$722,$B747)*SUMIFS(Calculations!$E$3:$E$53,Calculations!$A$3:$A$53,$B747)</f>
        <v/>
      </c>
      <c r="G747" s="44">
        <f>G21/SUMIFS(G$3:G$722,$B$3:$B$722,$B747)*SUMIFS(Calculations!$E$3:$E$53,Calculations!$A$3:$A$53,$B747)</f>
        <v/>
      </c>
      <c r="H747" s="44">
        <f>H21/SUMIFS(H$3:H$722,$B$3:$B$722,$B747)*SUMIFS(Calculations!$E$3:$E$53,Calculations!$A$3:$A$53,$B747)</f>
        <v/>
      </c>
      <c r="I747" s="44">
        <f>I21/SUMIFS(I$3:I$722,$B$3:$B$722,$B747)*SUMIFS(Calculations!$E$3:$E$53,Calculations!$A$3:$A$53,$B747)</f>
        <v/>
      </c>
      <c r="J747" s="44">
        <f>J21/SUMIFS(J$3:J$722,$B$3:$B$722,$B747)*SUMIFS(Calculations!$E$3:$E$53,Calculations!$A$3:$A$53,$B747)</f>
        <v/>
      </c>
      <c r="K747" s="44">
        <f>K21/SUMIFS(K$3:K$722,$B$3:$B$722,$B747)*SUMIFS(Calculations!$E$3:$E$53,Calculations!$A$3:$A$53,$B747)</f>
        <v/>
      </c>
      <c r="L747" s="44">
        <f>L21/SUMIFS(L$3:L$722,$B$3:$B$722,$B747)*SUMIFS(Calculations!$E$3:$E$53,Calculations!$A$3:$A$53,$B747)</f>
        <v/>
      </c>
      <c r="M747" s="44">
        <f>M21/SUMIFS(M$3:M$722,$B$3:$B$722,$B747)*SUMIFS(Calculations!$E$3:$E$53,Calculations!$A$3:$A$53,$B747)</f>
        <v/>
      </c>
      <c r="N747" s="44">
        <f>N21/SUMIFS(N$3:N$722,$B$3:$B$722,$B747)*SUMIFS(Calculations!$E$3:$E$53,Calculations!$A$3:$A$53,$B747)</f>
        <v/>
      </c>
      <c r="O747" s="44">
        <f>O21/SUMIFS(O$3:O$722,$B$3:$B$722,$B747)*SUMIFS(Calculations!$E$3:$E$53,Calculations!$A$3:$A$53,$B747)</f>
        <v/>
      </c>
      <c r="P747" s="44">
        <f>P21/SUMIFS(P$3:P$722,$B$3:$B$722,$B747)*SUMIFS(Calculations!$E$3:$E$53,Calculations!$A$3:$A$53,$B747)</f>
        <v/>
      </c>
      <c r="Q747" s="44">
        <f>Q21/SUMIFS(Q$3:Q$722,$B$3:$B$722,$B747)*SUMIFS(Calculations!$E$3:$E$53,Calculations!$A$3:$A$53,$B747)</f>
        <v/>
      </c>
      <c r="R747" s="44">
        <f>R21/SUMIFS(R$3:R$722,$B$3:$B$722,$B747)*SUMIFS(Calculations!$E$3:$E$53,Calculations!$A$3:$A$53,$B747)</f>
        <v/>
      </c>
    </row>
    <row r="748" ht="15.75" customHeight="1" s="157">
      <c r="B748" s="44" t="inlineStr">
        <is>
          <t>AR</t>
        </is>
      </c>
      <c r="C748" s="44" t="inlineStr">
        <is>
          <t>Generation</t>
        </is>
      </c>
      <c r="D748" s="44" t="inlineStr">
        <is>
          <t>Hydro</t>
        </is>
      </c>
      <c r="E748" s="44">
        <f>LOOKUP(D748,$U$2:$V$15,$V$2:$V$15)</f>
        <v/>
      </c>
      <c r="F748" s="44">
        <f>F22/SUMIFS(F$3:F$722,$B$3:$B$722,$B748)*SUMIFS(Calculations!$E$3:$E$53,Calculations!$A$3:$A$53,$B748)</f>
        <v/>
      </c>
      <c r="G748" s="44">
        <f>G22/SUMIFS(G$3:G$722,$B$3:$B$722,$B748)*SUMIFS(Calculations!$E$3:$E$53,Calculations!$A$3:$A$53,$B748)</f>
        <v/>
      </c>
      <c r="H748" s="44">
        <f>H22/SUMIFS(H$3:H$722,$B$3:$B$722,$B748)*SUMIFS(Calculations!$E$3:$E$53,Calculations!$A$3:$A$53,$B748)</f>
        <v/>
      </c>
      <c r="I748" s="44">
        <f>I22/SUMIFS(I$3:I$722,$B$3:$B$722,$B748)*SUMIFS(Calculations!$E$3:$E$53,Calculations!$A$3:$A$53,$B748)</f>
        <v/>
      </c>
      <c r="J748" s="44">
        <f>J22/SUMIFS(J$3:J$722,$B$3:$B$722,$B748)*SUMIFS(Calculations!$E$3:$E$53,Calculations!$A$3:$A$53,$B748)</f>
        <v/>
      </c>
      <c r="K748" s="44">
        <f>K22/SUMIFS(K$3:K$722,$B$3:$B$722,$B748)*SUMIFS(Calculations!$E$3:$E$53,Calculations!$A$3:$A$53,$B748)</f>
        <v/>
      </c>
      <c r="L748" s="44">
        <f>L22/SUMIFS(L$3:L$722,$B$3:$B$722,$B748)*SUMIFS(Calculations!$E$3:$E$53,Calculations!$A$3:$A$53,$B748)</f>
        <v/>
      </c>
      <c r="M748" s="44">
        <f>M22/SUMIFS(M$3:M$722,$B$3:$B$722,$B748)*SUMIFS(Calculations!$E$3:$E$53,Calculations!$A$3:$A$53,$B748)</f>
        <v/>
      </c>
      <c r="N748" s="44">
        <f>N22/SUMIFS(N$3:N$722,$B$3:$B$722,$B748)*SUMIFS(Calculations!$E$3:$E$53,Calculations!$A$3:$A$53,$B748)</f>
        <v/>
      </c>
      <c r="O748" s="44">
        <f>O22/SUMIFS(O$3:O$722,$B$3:$B$722,$B748)*SUMIFS(Calculations!$E$3:$E$53,Calculations!$A$3:$A$53,$B748)</f>
        <v/>
      </c>
      <c r="P748" s="44">
        <f>P22/SUMIFS(P$3:P$722,$B$3:$B$722,$B748)*SUMIFS(Calculations!$E$3:$E$53,Calculations!$A$3:$A$53,$B748)</f>
        <v/>
      </c>
      <c r="Q748" s="44">
        <f>Q22/SUMIFS(Q$3:Q$722,$B$3:$B$722,$B748)*SUMIFS(Calculations!$E$3:$E$53,Calculations!$A$3:$A$53,$B748)</f>
        <v/>
      </c>
      <c r="R748" s="44">
        <f>R22/SUMIFS(R$3:R$722,$B$3:$B$722,$B748)*SUMIFS(Calculations!$E$3:$E$53,Calculations!$A$3:$A$53,$B748)</f>
        <v/>
      </c>
    </row>
    <row r="749" ht="15.75" customHeight="1" s="157">
      <c r="B749" s="44" t="inlineStr">
        <is>
          <t>AR</t>
        </is>
      </c>
      <c r="C749" s="44" t="inlineStr">
        <is>
          <t>Generation</t>
        </is>
      </c>
      <c r="D749" s="44" t="inlineStr">
        <is>
          <t>Imports</t>
        </is>
      </c>
      <c r="E749" s="44">
        <f>LOOKUP(D749,$U$2:$V$15,$V$2:$V$15)</f>
        <v/>
      </c>
      <c r="F749" s="44">
        <f>F23/SUMIFS(F$3:F$722,$B$3:$B$722,$B749)*SUMIFS(Calculations!$E$3:$E$53,Calculations!$A$3:$A$53,$B749)</f>
        <v/>
      </c>
      <c r="G749" s="44">
        <f>G23/SUMIFS(G$3:G$722,$B$3:$B$722,$B749)*SUMIFS(Calculations!$E$3:$E$53,Calculations!$A$3:$A$53,$B749)</f>
        <v/>
      </c>
      <c r="H749" s="44">
        <f>H23/SUMIFS(H$3:H$722,$B$3:$B$722,$B749)*SUMIFS(Calculations!$E$3:$E$53,Calculations!$A$3:$A$53,$B749)</f>
        <v/>
      </c>
      <c r="I749" s="44">
        <f>I23/SUMIFS(I$3:I$722,$B$3:$B$722,$B749)*SUMIFS(Calculations!$E$3:$E$53,Calculations!$A$3:$A$53,$B749)</f>
        <v/>
      </c>
      <c r="J749" s="44">
        <f>J23/SUMIFS(J$3:J$722,$B$3:$B$722,$B749)*SUMIFS(Calculations!$E$3:$E$53,Calculations!$A$3:$A$53,$B749)</f>
        <v/>
      </c>
      <c r="K749" s="44">
        <f>K23/SUMIFS(K$3:K$722,$B$3:$B$722,$B749)*SUMIFS(Calculations!$E$3:$E$53,Calculations!$A$3:$A$53,$B749)</f>
        <v/>
      </c>
      <c r="L749" s="44">
        <f>L23/SUMIFS(L$3:L$722,$B$3:$B$722,$B749)*SUMIFS(Calculations!$E$3:$E$53,Calculations!$A$3:$A$53,$B749)</f>
        <v/>
      </c>
      <c r="M749" s="44">
        <f>M23/SUMIFS(M$3:M$722,$B$3:$B$722,$B749)*SUMIFS(Calculations!$E$3:$E$53,Calculations!$A$3:$A$53,$B749)</f>
        <v/>
      </c>
      <c r="N749" s="44">
        <f>N23/SUMIFS(N$3:N$722,$B$3:$B$722,$B749)*SUMIFS(Calculations!$E$3:$E$53,Calculations!$A$3:$A$53,$B749)</f>
        <v/>
      </c>
      <c r="O749" s="44">
        <f>O23/SUMIFS(O$3:O$722,$B$3:$B$722,$B749)*SUMIFS(Calculations!$E$3:$E$53,Calculations!$A$3:$A$53,$B749)</f>
        <v/>
      </c>
      <c r="P749" s="44">
        <f>P23/SUMIFS(P$3:P$722,$B$3:$B$722,$B749)*SUMIFS(Calculations!$E$3:$E$53,Calculations!$A$3:$A$53,$B749)</f>
        <v/>
      </c>
      <c r="Q749" s="44">
        <f>Q23/SUMIFS(Q$3:Q$722,$B$3:$B$722,$B749)*SUMIFS(Calculations!$E$3:$E$53,Calculations!$A$3:$A$53,$B749)</f>
        <v/>
      </c>
      <c r="R749" s="44">
        <f>R23/SUMIFS(R$3:R$722,$B$3:$B$722,$B749)*SUMIFS(Calculations!$E$3:$E$53,Calculations!$A$3:$A$53,$B749)</f>
        <v/>
      </c>
    </row>
    <row r="750" ht="15.75" customHeight="1" s="157">
      <c r="B750" s="44" t="inlineStr">
        <is>
          <t>AR</t>
        </is>
      </c>
      <c r="C750" s="44" t="inlineStr">
        <is>
          <t>Generation</t>
        </is>
      </c>
      <c r="D750" s="44" t="inlineStr">
        <is>
          <t>Land-based Wind</t>
        </is>
      </c>
      <c r="E750" s="44">
        <f>LOOKUP(D750,$U$2:$V$15,$V$2:$V$15)</f>
        <v/>
      </c>
      <c r="F750" s="44">
        <f>F24/SUMIFS(F$3:F$722,$B$3:$B$722,$B750)*SUMIFS(Calculations!$E$3:$E$53,Calculations!$A$3:$A$53,$B750)</f>
        <v/>
      </c>
      <c r="G750" s="44">
        <f>G24/SUMIFS(G$3:G$722,$B$3:$B$722,$B750)*SUMIFS(Calculations!$E$3:$E$53,Calculations!$A$3:$A$53,$B750)</f>
        <v/>
      </c>
      <c r="H750" s="44">
        <f>H24/SUMIFS(H$3:H$722,$B$3:$B$722,$B750)*SUMIFS(Calculations!$E$3:$E$53,Calculations!$A$3:$A$53,$B750)</f>
        <v/>
      </c>
      <c r="I750" s="44">
        <f>I24/SUMIFS(I$3:I$722,$B$3:$B$722,$B750)*SUMIFS(Calculations!$E$3:$E$53,Calculations!$A$3:$A$53,$B750)</f>
        <v/>
      </c>
      <c r="J750" s="44">
        <f>J24/SUMIFS(J$3:J$722,$B$3:$B$722,$B750)*SUMIFS(Calculations!$E$3:$E$53,Calculations!$A$3:$A$53,$B750)</f>
        <v/>
      </c>
      <c r="K750" s="44">
        <f>K24/SUMIFS(K$3:K$722,$B$3:$B$722,$B750)*SUMIFS(Calculations!$E$3:$E$53,Calculations!$A$3:$A$53,$B750)</f>
        <v/>
      </c>
      <c r="L750" s="44">
        <f>L24/SUMIFS(L$3:L$722,$B$3:$B$722,$B750)*SUMIFS(Calculations!$E$3:$E$53,Calculations!$A$3:$A$53,$B750)</f>
        <v/>
      </c>
      <c r="M750" s="44">
        <f>M24/SUMIFS(M$3:M$722,$B$3:$B$722,$B750)*SUMIFS(Calculations!$E$3:$E$53,Calculations!$A$3:$A$53,$B750)</f>
        <v/>
      </c>
      <c r="N750" s="44">
        <f>N24/SUMIFS(N$3:N$722,$B$3:$B$722,$B750)*SUMIFS(Calculations!$E$3:$E$53,Calculations!$A$3:$A$53,$B750)</f>
        <v/>
      </c>
      <c r="O750" s="44">
        <f>O24/SUMIFS(O$3:O$722,$B$3:$B$722,$B750)*SUMIFS(Calculations!$E$3:$E$53,Calculations!$A$3:$A$53,$B750)</f>
        <v/>
      </c>
      <c r="P750" s="44">
        <f>P24/SUMIFS(P$3:P$722,$B$3:$B$722,$B750)*SUMIFS(Calculations!$E$3:$E$53,Calculations!$A$3:$A$53,$B750)</f>
        <v/>
      </c>
      <c r="Q750" s="44">
        <f>Q24/SUMIFS(Q$3:Q$722,$B$3:$B$722,$B750)*SUMIFS(Calculations!$E$3:$E$53,Calculations!$A$3:$A$53,$B750)</f>
        <v/>
      </c>
      <c r="R750" s="44">
        <f>R24/SUMIFS(R$3:R$722,$B$3:$B$722,$B750)*SUMIFS(Calculations!$E$3:$E$53,Calculations!$A$3:$A$53,$B750)</f>
        <v/>
      </c>
    </row>
    <row r="751" ht="15.75" customHeight="1" s="157">
      <c r="B751" s="44" t="inlineStr">
        <is>
          <t>AR</t>
        </is>
      </c>
      <c r="C751" s="44" t="inlineStr">
        <is>
          <t>Generation</t>
        </is>
      </c>
      <c r="D751" s="44" t="inlineStr">
        <is>
          <t>NG-CC</t>
        </is>
      </c>
      <c r="E751" s="44">
        <f>LOOKUP(D751,$U$2:$V$15,$V$2:$V$15)</f>
        <v/>
      </c>
      <c r="F751" s="44">
        <f>F25/SUMIFS(F$3:F$722,$B$3:$B$722,$B751)*SUMIFS(Calculations!$E$3:$E$53,Calculations!$A$3:$A$53,$B751)</f>
        <v/>
      </c>
      <c r="G751" s="44">
        <f>G25/SUMIFS(G$3:G$722,$B$3:$B$722,$B751)*SUMIFS(Calculations!$E$3:$E$53,Calculations!$A$3:$A$53,$B751)</f>
        <v/>
      </c>
      <c r="H751" s="44">
        <f>H25/SUMIFS(H$3:H$722,$B$3:$B$722,$B751)*SUMIFS(Calculations!$E$3:$E$53,Calculations!$A$3:$A$53,$B751)</f>
        <v/>
      </c>
      <c r="I751" s="44">
        <f>I25/SUMIFS(I$3:I$722,$B$3:$B$722,$B751)*SUMIFS(Calculations!$E$3:$E$53,Calculations!$A$3:$A$53,$B751)</f>
        <v/>
      </c>
      <c r="J751" s="44">
        <f>J25/SUMIFS(J$3:J$722,$B$3:$B$722,$B751)*SUMIFS(Calculations!$E$3:$E$53,Calculations!$A$3:$A$53,$B751)</f>
        <v/>
      </c>
      <c r="K751" s="44">
        <f>K25/SUMIFS(K$3:K$722,$B$3:$B$722,$B751)*SUMIFS(Calculations!$E$3:$E$53,Calculations!$A$3:$A$53,$B751)</f>
        <v/>
      </c>
      <c r="L751" s="44">
        <f>L25/SUMIFS(L$3:L$722,$B$3:$B$722,$B751)*SUMIFS(Calculations!$E$3:$E$53,Calculations!$A$3:$A$53,$B751)</f>
        <v/>
      </c>
      <c r="M751" s="44">
        <f>M25/SUMIFS(M$3:M$722,$B$3:$B$722,$B751)*SUMIFS(Calculations!$E$3:$E$53,Calculations!$A$3:$A$53,$B751)</f>
        <v/>
      </c>
      <c r="N751" s="44">
        <f>N25/SUMIFS(N$3:N$722,$B$3:$B$722,$B751)*SUMIFS(Calculations!$E$3:$E$53,Calculations!$A$3:$A$53,$B751)</f>
        <v/>
      </c>
      <c r="O751" s="44">
        <f>O25/SUMIFS(O$3:O$722,$B$3:$B$722,$B751)*SUMIFS(Calculations!$E$3:$E$53,Calculations!$A$3:$A$53,$B751)</f>
        <v/>
      </c>
      <c r="P751" s="44">
        <f>P25/SUMIFS(P$3:P$722,$B$3:$B$722,$B751)*SUMIFS(Calculations!$E$3:$E$53,Calculations!$A$3:$A$53,$B751)</f>
        <v/>
      </c>
      <c r="Q751" s="44">
        <f>Q25/SUMIFS(Q$3:Q$722,$B$3:$B$722,$B751)*SUMIFS(Calculations!$E$3:$E$53,Calculations!$A$3:$A$53,$B751)</f>
        <v/>
      </c>
      <c r="R751" s="44">
        <f>R25/SUMIFS(R$3:R$722,$B$3:$B$722,$B751)*SUMIFS(Calculations!$E$3:$E$53,Calculations!$A$3:$A$53,$B751)</f>
        <v/>
      </c>
    </row>
    <row r="752" ht="15.75" customHeight="1" s="157">
      <c r="B752" s="44" t="inlineStr">
        <is>
          <t>AR</t>
        </is>
      </c>
      <c r="C752" s="44" t="inlineStr">
        <is>
          <t>Generation</t>
        </is>
      </c>
      <c r="D752" s="44" t="inlineStr">
        <is>
          <t>NG-CT</t>
        </is>
      </c>
      <c r="E752" s="44">
        <f>LOOKUP(D752,$U$2:$V$15,$V$2:$V$15)</f>
        <v/>
      </c>
      <c r="F752" s="44">
        <f>F26/SUMIFS(F$3:F$722,$B$3:$B$722,$B752)*SUMIFS(Calculations!$E$3:$E$53,Calculations!$A$3:$A$53,$B752)</f>
        <v/>
      </c>
      <c r="G752" s="44">
        <f>G26/SUMIFS(G$3:G$722,$B$3:$B$722,$B752)*SUMIFS(Calculations!$E$3:$E$53,Calculations!$A$3:$A$53,$B752)</f>
        <v/>
      </c>
      <c r="H752" s="44">
        <f>H26/SUMIFS(H$3:H$722,$B$3:$B$722,$B752)*SUMIFS(Calculations!$E$3:$E$53,Calculations!$A$3:$A$53,$B752)</f>
        <v/>
      </c>
      <c r="I752" s="44">
        <f>I26/SUMIFS(I$3:I$722,$B$3:$B$722,$B752)*SUMIFS(Calculations!$E$3:$E$53,Calculations!$A$3:$A$53,$B752)</f>
        <v/>
      </c>
      <c r="J752" s="44">
        <f>J26/SUMIFS(J$3:J$722,$B$3:$B$722,$B752)*SUMIFS(Calculations!$E$3:$E$53,Calculations!$A$3:$A$53,$B752)</f>
        <v/>
      </c>
      <c r="K752" s="44">
        <f>K26/SUMIFS(K$3:K$722,$B$3:$B$722,$B752)*SUMIFS(Calculations!$E$3:$E$53,Calculations!$A$3:$A$53,$B752)</f>
        <v/>
      </c>
      <c r="L752" s="44">
        <f>L26/SUMIFS(L$3:L$722,$B$3:$B$722,$B752)*SUMIFS(Calculations!$E$3:$E$53,Calculations!$A$3:$A$53,$B752)</f>
        <v/>
      </c>
      <c r="M752" s="44">
        <f>M26/SUMIFS(M$3:M$722,$B$3:$B$722,$B752)*SUMIFS(Calculations!$E$3:$E$53,Calculations!$A$3:$A$53,$B752)</f>
        <v/>
      </c>
      <c r="N752" s="44">
        <f>N26/SUMIFS(N$3:N$722,$B$3:$B$722,$B752)*SUMIFS(Calculations!$E$3:$E$53,Calculations!$A$3:$A$53,$B752)</f>
        <v/>
      </c>
      <c r="O752" s="44">
        <f>O26/SUMIFS(O$3:O$722,$B$3:$B$722,$B752)*SUMIFS(Calculations!$E$3:$E$53,Calculations!$A$3:$A$53,$B752)</f>
        <v/>
      </c>
      <c r="P752" s="44">
        <f>P26/SUMIFS(P$3:P$722,$B$3:$B$722,$B752)*SUMIFS(Calculations!$E$3:$E$53,Calculations!$A$3:$A$53,$B752)</f>
        <v/>
      </c>
      <c r="Q752" s="44">
        <f>Q26/SUMIFS(Q$3:Q$722,$B$3:$B$722,$B752)*SUMIFS(Calculations!$E$3:$E$53,Calculations!$A$3:$A$53,$B752)</f>
        <v/>
      </c>
      <c r="R752" s="44">
        <f>R26/SUMIFS(R$3:R$722,$B$3:$B$722,$B752)*SUMIFS(Calculations!$E$3:$E$53,Calculations!$A$3:$A$53,$B752)</f>
        <v/>
      </c>
    </row>
    <row r="753" ht="15.75" customHeight="1" s="157">
      <c r="B753" s="44" t="inlineStr">
        <is>
          <t>AR</t>
        </is>
      </c>
      <c r="C753" s="44" t="inlineStr">
        <is>
          <t>Generation</t>
        </is>
      </c>
      <c r="D753" s="44" t="inlineStr">
        <is>
          <t>Nuclear</t>
        </is>
      </c>
      <c r="E753" s="44">
        <f>LOOKUP(D753,$U$2:$V$15,$V$2:$V$15)</f>
        <v/>
      </c>
      <c r="F753" s="44">
        <f>F27/SUMIFS(F$3:F$722,$B$3:$B$722,$B753)*SUMIFS(Calculations!$E$3:$E$53,Calculations!$A$3:$A$53,$B753)</f>
        <v/>
      </c>
      <c r="G753" s="44">
        <f>G27/SUMIFS(G$3:G$722,$B$3:$B$722,$B753)*SUMIFS(Calculations!$E$3:$E$53,Calculations!$A$3:$A$53,$B753)</f>
        <v/>
      </c>
      <c r="H753" s="44">
        <f>H27/SUMIFS(H$3:H$722,$B$3:$B$722,$B753)*SUMIFS(Calculations!$E$3:$E$53,Calculations!$A$3:$A$53,$B753)</f>
        <v/>
      </c>
      <c r="I753" s="44">
        <f>I27/SUMIFS(I$3:I$722,$B$3:$B$722,$B753)*SUMIFS(Calculations!$E$3:$E$53,Calculations!$A$3:$A$53,$B753)</f>
        <v/>
      </c>
      <c r="J753" s="44">
        <f>J27/SUMIFS(J$3:J$722,$B$3:$B$722,$B753)*SUMIFS(Calculations!$E$3:$E$53,Calculations!$A$3:$A$53,$B753)</f>
        <v/>
      </c>
      <c r="K753" s="44">
        <f>K27/SUMIFS(K$3:K$722,$B$3:$B$722,$B753)*SUMIFS(Calculations!$E$3:$E$53,Calculations!$A$3:$A$53,$B753)</f>
        <v/>
      </c>
      <c r="L753" s="44">
        <f>L27/SUMIFS(L$3:L$722,$B$3:$B$722,$B753)*SUMIFS(Calculations!$E$3:$E$53,Calculations!$A$3:$A$53,$B753)</f>
        <v/>
      </c>
      <c r="M753" s="44">
        <f>M27/SUMIFS(M$3:M$722,$B$3:$B$722,$B753)*SUMIFS(Calculations!$E$3:$E$53,Calculations!$A$3:$A$53,$B753)</f>
        <v/>
      </c>
      <c r="N753" s="44">
        <f>N27/SUMIFS(N$3:N$722,$B$3:$B$722,$B753)*SUMIFS(Calculations!$E$3:$E$53,Calculations!$A$3:$A$53,$B753)</f>
        <v/>
      </c>
      <c r="O753" s="44">
        <f>O27/SUMIFS(O$3:O$722,$B$3:$B$722,$B753)*SUMIFS(Calculations!$E$3:$E$53,Calculations!$A$3:$A$53,$B753)</f>
        <v/>
      </c>
      <c r="P753" s="44">
        <f>P27/SUMIFS(P$3:P$722,$B$3:$B$722,$B753)*SUMIFS(Calculations!$E$3:$E$53,Calculations!$A$3:$A$53,$B753)</f>
        <v/>
      </c>
      <c r="Q753" s="44">
        <f>Q27/SUMIFS(Q$3:Q$722,$B$3:$B$722,$B753)*SUMIFS(Calculations!$E$3:$E$53,Calculations!$A$3:$A$53,$B753)</f>
        <v/>
      </c>
      <c r="R753" s="44">
        <f>R27/SUMIFS(R$3:R$722,$B$3:$B$722,$B753)*SUMIFS(Calculations!$E$3:$E$53,Calculations!$A$3:$A$53,$B753)</f>
        <v/>
      </c>
    </row>
    <row r="754" ht="15.75" customHeight="1" s="157">
      <c r="B754" s="44" t="inlineStr">
        <is>
          <t>AR</t>
        </is>
      </c>
      <c r="C754" s="44" t="inlineStr">
        <is>
          <t>Generation</t>
        </is>
      </c>
      <c r="D754" s="44" t="inlineStr">
        <is>
          <t>Offshore Wind</t>
        </is>
      </c>
      <c r="E754" s="44">
        <f>LOOKUP(D754,$U$2:$V$15,$V$2:$V$15)</f>
        <v/>
      </c>
      <c r="F754" s="44">
        <f>F28/SUMIFS(F$3:F$722,$B$3:$B$722,$B754)*SUMIFS(Calculations!$E$3:$E$53,Calculations!$A$3:$A$53,$B754)</f>
        <v/>
      </c>
      <c r="G754" s="44">
        <f>G28/SUMIFS(G$3:G$722,$B$3:$B$722,$B754)*SUMIFS(Calculations!$E$3:$E$53,Calculations!$A$3:$A$53,$B754)</f>
        <v/>
      </c>
      <c r="H754" s="44">
        <f>H28/SUMIFS(H$3:H$722,$B$3:$B$722,$B754)*SUMIFS(Calculations!$E$3:$E$53,Calculations!$A$3:$A$53,$B754)</f>
        <v/>
      </c>
      <c r="I754" s="44">
        <f>I28/SUMIFS(I$3:I$722,$B$3:$B$722,$B754)*SUMIFS(Calculations!$E$3:$E$53,Calculations!$A$3:$A$53,$B754)</f>
        <v/>
      </c>
      <c r="J754" s="44">
        <f>J28/SUMIFS(J$3:J$722,$B$3:$B$722,$B754)*SUMIFS(Calculations!$E$3:$E$53,Calculations!$A$3:$A$53,$B754)</f>
        <v/>
      </c>
      <c r="K754" s="44">
        <f>K28/SUMIFS(K$3:K$722,$B$3:$B$722,$B754)*SUMIFS(Calculations!$E$3:$E$53,Calculations!$A$3:$A$53,$B754)</f>
        <v/>
      </c>
      <c r="L754" s="44">
        <f>L28/SUMIFS(L$3:L$722,$B$3:$B$722,$B754)*SUMIFS(Calculations!$E$3:$E$53,Calculations!$A$3:$A$53,$B754)</f>
        <v/>
      </c>
      <c r="M754" s="44">
        <f>M28/SUMIFS(M$3:M$722,$B$3:$B$722,$B754)*SUMIFS(Calculations!$E$3:$E$53,Calculations!$A$3:$A$53,$B754)</f>
        <v/>
      </c>
      <c r="N754" s="44">
        <f>N28/SUMIFS(N$3:N$722,$B$3:$B$722,$B754)*SUMIFS(Calculations!$E$3:$E$53,Calculations!$A$3:$A$53,$B754)</f>
        <v/>
      </c>
      <c r="O754" s="44">
        <f>O28/SUMIFS(O$3:O$722,$B$3:$B$722,$B754)*SUMIFS(Calculations!$E$3:$E$53,Calculations!$A$3:$A$53,$B754)</f>
        <v/>
      </c>
      <c r="P754" s="44">
        <f>P28/SUMIFS(P$3:P$722,$B$3:$B$722,$B754)*SUMIFS(Calculations!$E$3:$E$53,Calculations!$A$3:$A$53,$B754)</f>
        <v/>
      </c>
      <c r="Q754" s="44">
        <f>Q28/SUMIFS(Q$3:Q$722,$B$3:$B$722,$B754)*SUMIFS(Calculations!$E$3:$E$53,Calculations!$A$3:$A$53,$B754)</f>
        <v/>
      </c>
      <c r="R754" s="44">
        <f>R28/SUMIFS(R$3:R$722,$B$3:$B$722,$B754)*SUMIFS(Calculations!$E$3:$E$53,Calculations!$A$3:$A$53,$B754)</f>
        <v/>
      </c>
    </row>
    <row r="755" ht="15.75" customHeight="1" s="157">
      <c r="B755" s="44" t="inlineStr">
        <is>
          <t>AR</t>
        </is>
      </c>
      <c r="C755" s="44" t="inlineStr">
        <is>
          <t>Generation</t>
        </is>
      </c>
      <c r="D755" s="44" t="inlineStr">
        <is>
          <t>Oil-Gas-Steam</t>
        </is>
      </c>
      <c r="E755" s="44">
        <f>LOOKUP(D755,$U$2:$V$15,$V$2:$V$15)</f>
        <v/>
      </c>
      <c r="F755" s="44">
        <f>F29/SUMIFS(F$3:F$722,$B$3:$B$722,$B755)*SUMIFS(Calculations!$E$3:$E$53,Calculations!$A$3:$A$53,$B755)</f>
        <v/>
      </c>
      <c r="G755" s="44">
        <f>G29/SUMIFS(G$3:G$722,$B$3:$B$722,$B755)*SUMIFS(Calculations!$E$3:$E$53,Calculations!$A$3:$A$53,$B755)</f>
        <v/>
      </c>
      <c r="H755" s="44">
        <f>H29/SUMIFS(H$3:H$722,$B$3:$B$722,$B755)*SUMIFS(Calculations!$E$3:$E$53,Calculations!$A$3:$A$53,$B755)</f>
        <v/>
      </c>
      <c r="I755" s="44">
        <f>I29/SUMIFS(I$3:I$722,$B$3:$B$722,$B755)*SUMIFS(Calculations!$E$3:$E$53,Calculations!$A$3:$A$53,$B755)</f>
        <v/>
      </c>
      <c r="J755" s="44">
        <f>J29/SUMIFS(J$3:J$722,$B$3:$B$722,$B755)*SUMIFS(Calculations!$E$3:$E$53,Calculations!$A$3:$A$53,$B755)</f>
        <v/>
      </c>
      <c r="K755" s="44">
        <f>K29/SUMIFS(K$3:K$722,$B$3:$B$722,$B755)*SUMIFS(Calculations!$E$3:$E$53,Calculations!$A$3:$A$53,$B755)</f>
        <v/>
      </c>
      <c r="L755" s="44">
        <f>L29/SUMIFS(L$3:L$722,$B$3:$B$722,$B755)*SUMIFS(Calculations!$E$3:$E$53,Calculations!$A$3:$A$53,$B755)</f>
        <v/>
      </c>
      <c r="M755" s="44">
        <f>M29/SUMIFS(M$3:M$722,$B$3:$B$722,$B755)*SUMIFS(Calculations!$E$3:$E$53,Calculations!$A$3:$A$53,$B755)</f>
        <v/>
      </c>
      <c r="N755" s="44">
        <f>N29/SUMIFS(N$3:N$722,$B$3:$B$722,$B755)*SUMIFS(Calculations!$E$3:$E$53,Calculations!$A$3:$A$53,$B755)</f>
        <v/>
      </c>
      <c r="O755" s="44">
        <f>O29/SUMIFS(O$3:O$722,$B$3:$B$722,$B755)*SUMIFS(Calculations!$E$3:$E$53,Calculations!$A$3:$A$53,$B755)</f>
        <v/>
      </c>
      <c r="P755" s="44">
        <f>P29/SUMIFS(P$3:P$722,$B$3:$B$722,$B755)*SUMIFS(Calculations!$E$3:$E$53,Calculations!$A$3:$A$53,$B755)</f>
        <v/>
      </c>
      <c r="Q755" s="44">
        <f>Q29/SUMIFS(Q$3:Q$722,$B$3:$B$722,$B755)*SUMIFS(Calculations!$E$3:$E$53,Calculations!$A$3:$A$53,$B755)</f>
        <v/>
      </c>
      <c r="R755" s="44">
        <f>R29/SUMIFS(R$3:R$722,$B$3:$B$722,$B755)*SUMIFS(Calculations!$E$3:$E$53,Calculations!$A$3:$A$53,$B755)</f>
        <v/>
      </c>
    </row>
    <row r="756" ht="15.75" customHeight="1" s="157">
      <c r="B756" s="44" t="inlineStr">
        <is>
          <t>AR</t>
        </is>
      </c>
      <c r="C756" s="44" t="inlineStr">
        <is>
          <t>Generation</t>
        </is>
      </c>
      <c r="D756" s="44" t="inlineStr">
        <is>
          <t>Rooftop PV</t>
        </is>
      </c>
      <c r="E756" s="44">
        <f>LOOKUP(D756,$U$2:$V$15,$V$2:$V$15)</f>
        <v/>
      </c>
      <c r="F756" s="44">
        <f>F30/SUMIFS(F$3:F$722,$B$3:$B$722,$B756)*SUMIFS(Calculations!$E$3:$E$53,Calculations!$A$3:$A$53,$B756)</f>
        <v/>
      </c>
      <c r="G756" s="44">
        <f>G30/SUMIFS(G$3:G$722,$B$3:$B$722,$B756)*SUMIFS(Calculations!$E$3:$E$53,Calculations!$A$3:$A$53,$B756)</f>
        <v/>
      </c>
      <c r="H756" s="44">
        <f>H30/SUMIFS(H$3:H$722,$B$3:$B$722,$B756)*SUMIFS(Calculations!$E$3:$E$53,Calculations!$A$3:$A$53,$B756)</f>
        <v/>
      </c>
      <c r="I756" s="44">
        <f>I30/SUMIFS(I$3:I$722,$B$3:$B$722,$B756)*SUMIFS(Calculations!$E$3:$E$53,Calculations!$A$3:$A$53,$B756)</f>
        <v/>
      </c>
      <c r="J756" s="44">
        <f>J30/SUMIFS(J$3:J$722,$B$3:$B$722,$B756)*SUMIFS(Calculations!$E$3:$E$53,Calculations!$A$3:$A$53,$B756)</f>
        <v/>
      </c>
      <c r="K756" s="44">
        <f>K30/SUMIFS(K$3:K$722,$B$3:$B$722,$B756)*SUMIFS(Calculations!$E$3:$E$53,Calculations!$A$3:$A$53,$B756)</f>
        <v/>
      </c>
      <c r="L756" s="44">
        <f>L30/SUMIFS(L$3:L$722,$B$3:$B$722,$B756)*SUMIFS(Calculations!$E$3:$E$53,Calculations!$A$3:$A$53,$B756)</f>
        <v/>
      </c>
      <c r="M756" s="44">
        <f>M30/SUMIFS(M$3:M$722,$B$3:$B$722,$B756)*SUMIFS(Calculations!$E$3:$E$53,Calculations!$A$3:$A$53,$B756)</f>
        <v/>
      </c>
      <c r="N756" s="44">
        <f>N30/SUMIFS(N$3:N$722,$B$3:$B$722,$B756)*SUMIFS(Calculations!$E$3:$E$53,Calculations!$A$3:$A$53,$B756)</f>
        <v/>
      </c>
      <c r="O756" s="44">
        <f>O30/SUMIFS(O$3:O$722,$B$3:$B$722,$B756)*SUMIFS(Calculations!$E$3:$E$53,Calculations!$A$3:$A$53,$B756)</f>
        <v/>
      </c>
      <c r="P756" s="44">
        <f>P30/SUMIFS(P$3:P$722,$B$3:$B$722,$B756)*SUMIFS(Calculations!$E$3:$E$53,Calculations!$A$3:$A$53,$B756)</f>
        <v/>
      </c>
      <c r="Q756" s="44">
        <f>Q30/SUMIFS(Q$3:Q$722,$B$3:$B$722,$B756)*SUMIFS(Calculations!$E$3:$E$53,Calculations!$A$3:$A$53,$B756)</f>
        <v/>
      </c>
      <c r="R756" s="44">
        <f>R30/SUMIFS(R$3:R$722,$B$3:$B$722,$B756)*SUMIFS(Calculations!$E$3:$E$53,Calculations!$A$3:$A$53,$B756)</f>
        <v/>
      </c>
    </row>
    <row r="757" ht="15.75" customHeight="1" s="157">
      <c r="B757" s="44" t="inlineStr">
        <is>
          <t>AR</t>
        </is>
      </c>
      <c r="C757" s="44" t="inlineStr">
        <is>
          <t>Generation</t>
        </is>
      </c>
      <c r="D757" s="44" t="inlineStr">
        <is>
          <t>Storage</t>
        </is>
      </c>
      <c r="E757" s="44">
        <f>LOOKUP(D757,$U$2:$V$15,$V$2:$V$15)</f>
        <v/>
      </c>
      <c r="F757" s="44">
        <f>F31/SUMIFS(F$3:F$722,$B$3:$B$722,$B757)*SUMIFS(Calculations!$E$3:$E$53,Calculations!$A$3:$A$53,$B757)</f>
        <v/>
      </c>
      <c r="G757" s="44">
        <f>G31/SUMIFS(G$3:G$722,$B$3:$B$722,$B757)*SUMIFS(Calculations!$E$3:$E$53,Calculations!$A$3:$A$53,$B757)</f>
        <v/>
      </c>
      <c r="H757" s="44">
        <f>H31/SUMIFS(H$3:H$722,$B$3:$B$722,$B757)*SUMIFS(Calculations!$E$3:$E$53,Calculations!$A$3:$A$53,$B757)</f>
        <v/>
      </c>
      <c r="I757" s="44">
        <f>I31/SUMIFS(I$3:I$722,$B$3:$B$722,$B757)*SUMIFS(Calculations!$E$3:$E$53,Calculations!$A$3:$A$53,$B757)</f>
        <v/>
      </c>
      <c r="J757" s="44">
        <f>J31/SUMIFS(J$3:J$722,$B$3:$B$722,$B757)*SUMIFS(Calculations!$E$3:$E$53,Calculations!$A$3:$A$53,$B757)</f>
        <v/>
      </c>
      <c r="K757" s="44">
        <f>K31/SUMIFS(K$3:K$722,$B$3:$B$722,$B757)*SUMIFS(Calculations!$E$3:$E$53,Calculations!$A$3:$A$53,$B757)</f>
        <v/>
      </c>
      <c r="L757" s="44">
        <f>L31/SUMIFS(L$3:L$722,$B$3:$B$722,$B757)*SUMIFS(Calculations!$E$3:$E$53,Calculations!$A$3:$A$53,$B757)</f>
        <v/>
      </c>
      <c r="M757" s="44">
        <f>M31/SUMIFS(M$3:M$722,$B$3:$B$722,$B757)*SUMIFS(Calculations!$E$3:$E$53,Calculations!$A$3:$A$53,$B757)</f>
        <v/>
      </c>
      <c r="N757" s="44">
        <f>N31/SUMIFS(N$3:N$722,$B$3:$B$722,$B757)*SUMIFS(Calculations!$E$3:$E$53,Calculations!$A$3:$A$53,$B757)</f>
        <v/>
      </c>
      <c r="O757" s="44">
        <f>O31/SUMIFS(O$3:O$722,$B$3:$B$722,$B757)*SUMIFS(Calculations!$E$3:$E$53,Calculations!$A$3:$A$53,$B757)</f>
        <v/>
      </c>
      <c r="P757" s="44">
        <f>P31/SUMIFS(P$3:P$722,$B$3:$B$722,$B757)*SUMIFS(Calculations!$E$3:$E$53,Calculations!$A$3:$A$53,$B757)</f>
        <v/>
      </c>
      <c r="Q757" s="44">
        <f>Q31/SUMIFS(Q$3:Q$722,$B$3:$B$722,$B757)*SUMIFS(Calculations!$E$3:$E$53,Calculations!$A$3:$A$53,$B757)</f>
        <v/>
      </c>
      <c r="R757" s="44">
        <f>R31/SUMIFS(R$3:R$722,$B$3:$B$722,$B757)*SUMIFS(Calculations!$E$3:$E$53,Calculations!$A$3:$A$53,$B757)</f>
        <v/>
      </c>
    </row>
    <row r="758" ht="15.75" customHeight="1" s="157">
      <c r="B758" s="44" t="inlineStr">
        <is>
          <t>AR</t>
        </is>
      </c>
      <c r="C758" s="44" t="inlineStr">
        <is>
          <t>Generation</t>
        </is>
      </c>
      <c r="D758" s="44" t="inlineStr">
        <is>
          <t>Utility PV</t>
        </is>
      </c>
      <c r="E758" s="44">
        <f>LOOKUP(D758,$U$2:$V$15,$V$2:$V$15)</f>
        <v/>
      </c>
      <c r="F758" s="44">
        <f>F32/SUMIFS(F$3:F$722,$B$3:$B$722,$B758)*SUMIFS(Calculations!$E$3:$E$53,Calculations!$A$3:$A$53,$B758)</f>
        <v/>
      </c>
      <c r="G758" s="44">
        <f>G32/SUMIFS(G$3:G$722,$B$3:$B$722,$B758)*SUMIFS(Calculations!$E$3:$E$53,Calculations!$A$3:$A$53,$B758)</f>
        <v/>
      </c>
      <c r="H758" s="44">
        <f>H32/SUMIFS(H$3:H$722,$B$3:$B$722,$B758)*SUMIFS(Calculations!$E$3:$E$53,Calculations!$A$3:$A$53,$B758)</f>
        <v/>
      </c>
      <c r="I758" s="44">
        <f>I32/SUMIFS(I$3:I$722,$B$3:$B$722,$B758)*SUMIFS(Calculations!$E$3:$E$53,Calculations!$A$3:$A$53,$B758)</f>
        <v/>
      </c>
      <c r="J758" s="44">
        <f>J32/SUMIFS(J$3:J$722,$B$3:$B$722,$B758)*SUMIFS(Calculations!$E$3:$E$53,Calculations!$A$3:$A$53,$B758)</f>
        <v/>
      </c>
      <c r="K758" s="44">
        <f>K32/SUMIFS(K$3:K$722,$B$3:$B$722,$B758)*SUMIFS(Calculations!$E$3:$E$53,Calculations!$A$3:$A$53,$B758)</f>
        <v/>
      </c>
      <c r="L758" s="44">
        <f>L32/SUMIFS(L$3:L$722,$B$3:$B$722,$B758)*SUMIFS(Calculations!$E$3:$E$53,Calculations!$A$3:$A$53,$B758)</f>
        <v/>
      </c>
      <c r="M758" s="44">
        <f>M32/SUMIFS(M$3:M$722,$B$3:$B$722,$B758)*SUMIFS(Calculations!$E$3:$E$53,Calculations!$A$3:$A$53,$B758)</f>
        <v/>
      </c>
      <c r="N758" s="44">
        <f>N32/SUMIFS(N$3:N$722,$B$3:$B$722,$B758)*SUMIFS(Calculations!$E$3:$E$53,Calculations!$A$3:$A$53,$B758)</f>
        <v/>
      </c>
      <c r="O758" s="44">
        <f>O32/SUMIFS(O$3:O$722,$B$3:$B$722,$B758)*SUMIFS(Calculations!$E$3:$E$53,Calculations!$A$3:$A$53,$B758)</f>
        <v/>
      </c>
      <c r="P758" s="44">
        <f>P32/SUMIFS(P$3:P$722,$B$3:$B$722,$B758)*SUMIFS(Calculations!$E$3:$E$53,Calculations!$A$3:$A$53,$B758)</f>
        <v/>
      </c>
      <c r="Q758" s="44">
        <f>Q32/SUMIFS(Q$3:Q$722,$B$3:$B$722,$B758)*SUMIFS(Calculations!$E$3:$E$53,Calculations!$A$3:$A$53,$B758)</f>
        <v/>
      </c>
      <c r="R758" s="44">
        <f>R32/SUMIFS(R$3:R$722,$B$3:$B$722,$B758)*SUMIFS(Calculations!$E$3:$E$53,Calculations!$A$3:$A$53,$B758)</f>
        <v/>
      </c>
    </row>
    <row r="759" ht="15.75" customHeight="1" s="157">
      <c r="B759" s="44" t="inlineStr">
        <is>
          <t>AZ</t>
        </is>
      </c>
      <c r="C759" s="44" t="inlineStr">
        <is>
          <t>Generation</t>
        </is>
      </c>
      <c r="D759" s="44" t="inlineStr">
        <is>
          <t>Biopower</t>
        </is>
      </c>
      <c r="E759" s="44">
        <f>LOOKUP(D759,$U$2:$V$15,$V$2:$V$15)</f>
        <v/>
      </c>
      <c r="F759" s="44">
        <f>F33/SUMIFS(F$3:F$722,$B$3:$B$722,$B759)*SUMIFS(Calculations!$E$3:$E$53,Calculations!$A$3:$A$53,$B759)</f>
        <v/>
      </c>
      <c r="G759" s="44">
        <f>G33/SUMIFS(G$3:G$722,$B$3:$B$722,$B759)*SUMIFS(Calculations!$E$3:$E$53,Calculations!$A$3:$A$53,$B759)</f>
        <v/>
      </c>
      <c r="H759" s="44">
        <f>H33/SUMIFS(H$3:H$722,$B$3:$B$722,$B759)*SUMIFS(Calculations!$E$3:$E$53,Calculations!$A$3:$A$53,$B759)</f>
        <v/>
      </c>
      <c r="I759" s="44">
        <f>I33/SUMIFS(I$3:I$722,$B$3:$B$722,$B759)*SUMIFS(Calculations!$E$3:$E$53,Calculations!$A$3:$A$53,$B759)</f>
        <v/>
      </c>
      <c r="J759" s="44">
        <f>J33/SUMIFS(J$3:J$722,$B$3:$B$722,$B759)*SUMIFS(Calculations!$E$3:$E$53,Calculations!$A$3:$A$53,$B759)</f>
        <v/>
      </c>
      <c r="K759" s="44">
        <f>K33/SUMIFS(K$3:K$722,$B$3:$B$722,$B759)*SUMIFS(Calculations!$E$3:$E$53,Calculations!$A$3:$A$53,$B759)</f>
        <v/>
      </c>
      <c r="L759" s="44">
        <f>L33/SUMIFS(L$3:L$722,$B$3:$B$722,$B759)*SUMIFS(Calculations!$E$3:$E$53,Calculations!$A$3:$A$53,$B759)</f>
        <v/>
      </c>
      <c r="M759" s="44">
        <f>M33/SUMIFS(M$3:M$722,$B$3:$B$722,$B759)*SUMIFS(Calculations!$E$3:$E$53,Calculations!$A$3:$A$53,$B759)</f>
        <v/>
      </c>
      <c r="N759" s="44">
        <f>N33/SUMIFS(N$3:N$722,$B$3:$B$722,$B759)*SUMIFS(Calculations!$E$3:$E$53,Calculations!$A$3:$A$53,$B759)</f>
        <v/>
      </c>
      <c r="O759" s="44">
        <f>O33/SUMIFS(O$3:O$722,$B$3:$B$722,$B759)*SUMIFS(Calculations!$E$3:$E$53,Calculations!$A$3:$A$53,$B759)</f>
        <v/>
      </c>
      <c r="P759" s="44">
        <f>P33/SUMIFS(P$3:P$722,$B$3:$B$722,$B759)*SUMIFS(Calculations!$E$3:$E$53,Calculations!$A$3:$A$53,$B759)</f>
        <v/>
      </c>
      <c r="Q759" s="44">
        <f>Q33/SUMIFS(Q$3:Q$722,$B$3:$B$722,$B759)*SUMIFS(Calculations!$E$3:$E$53,Calculations!$A$3:$A$53,$B759)</f>
        <v/>
      </c>
      <c r="R759" s="44">
        <f>R33/SUMIFS(R$3:R$722,$B$3:$B$722,$B759)*SUMIFS(Calculations!$E$3:$E$53,Calculations!$A$3:$A$53,$B759)</f>
        <v/>
      </c>
    </row>
    <row r="760" ht="15.75" customHeight="1" s="157">
      <c r="B760" s="44" t="inlineStr">
        <is>
          <t>AZ</t>
        </is>
      </c>
      <c r="C760" s="44" t="inlineStr">
        <is>
          <t>Generation</t>
        </is>
      </c>
      <c r="D760" s="44" t="inlineStr">
        <is>
          <t>Coal</t>
        </is>
      </c>
      <c r="E760" s="44">
        <f>LOOKUP(D760,$U$2:$V$15,$V$2:$V$15)</f>
        <v/>
      </c>
      <c r="F760" s="44">
        <f>F34/SUMIFS(F$3:F$722,$B$3:$B$722,$B760)*SUMIFS(Calculations!$E$3:$E$53,Calculations!$A$3:$A$53,$B760)</f>
        <v/>
      </c>
      <c r="G760" s="44">
        <f>G34/SUMIFS(G$3:G$722,$B$3:$B$722,$B760)*SUMIFS(Calculations!$E$3:$E$53,Calculations!$A$3:$A$53,$B760)</f>
        <v/>
      </c>
      <c r="H760" s="44">
        <f>H34/SUMIFS(H$3:H$722,$B$3:$B$722,$B760)*SUMIFS(Calculations!$E$3:$E$53,Calculations!$A$3:$A$53,$B760)</f>
        <v/>
      </c>
      <c r="I760" s="44">
        <f>I34/SUMIFS(I$3:I$722,$B$3:$B$722,$B760)*SUMIFS(Calculations!$E$3:$E$53,Calculations!$A$3:$A$53,$B760)</f>
        <v/>
      </c>
      <c r="J760" s="44">
        <f>J34/SUMIFS(J$3:J$722,$B$3:$B$722,$B760)*SUMIFS(Calculations!$E$3:$E$53,Calculations!$A$3:$A$53,$B760)</f>
        <v/>
      </c>
      <c r="K760" s="44">
        <f>K34/SUMIFS(K$3:K$722,$B$3:$B$722,$B760)*SUMIFS(Calculations!$E$3:$E$53,Calculations!$A$3:$A$53,$B760)</f>
        <v/>
      </c>
      <c r="L760" s="44">
        <f>L34/SUMIFS(L$3:L$722,$B$3:$B$722,$B760)*SUMIFS(Calculations!$E$3:$E$53,Calculations!$A$3:$A$53,$B760)</f>
        <v/>
      </c>
      <c r="M760" s="44">
        <f>M34/SUMIFS(M$3:M$722,$B$3:$B$722,$B760)*SUMIFS(Calculations!$E$3:$E$53,Calculations!$A$3:$A$53,$B760)</f>
        <v/>
      </c>
      <c r="N760" s="44">
        <f>N34/SUMIFS(N$3:N$722,$B$3:$B$722,$B760)*SUMIFS(Calculations!$E$3:$E$53,Calculations!$A$3:$A$53,$B760)</f>
        <v/>
      </c>
      <c r="O760" s="44">
        <f>O34/SUMIFS(O$3:O$722,$B$3:$B$722,$B760)*SUMIFS(Calculations!$E$3:$E$53,Calculations!$A$3:$A$53,$B760)</f>
        <v/>
      </c>
      <c r="P760" s="44">
        <f>P34/SUMIFS(P$3:P$722,$B$3:$B$722,$B760)*SUMIFS(Calculations!$E$3:$E$53,Calculations!$A$3:$A$53,$B760)</f>
        <v/>
      </c>
      <c r="Q760" s="44">
        <f>Q34/SUMIFS(Q$3:Q$722,$B$3:$B$722,$B760)*SUMIFS(Calculations!$E$3:$E$53,Calculations!$A$3:$A$53,$B760)</f>
        <v/>
      </c>
      <c r="R760" s="44">
        <f>R34/SUMIFS(R$3:R$722,$B$3:$B$722,$B760)*SUMIFS(Calculations!$E$3:$E$53,Calculations!$A$3:$A$53,$B760)</f>
        <v/>
      </c>
    </row>
    <row r="761" ht="15.75" customHeight="1" s="157">
      <c r="B761" s="44" t="inlineStr">
        <is>
          <t>AZ</t>
        </is>
      </c>
      <c r="C761" s="44" t="inlineStr">
        <is>
          <t>Generation</t>
        </is>
      </c>
      <c r="D761" s="44" t="inlineStr">
        <is>
          <t>CSP</t>
        </is>
      </c>
      <c r="E761" s="44">
        <f>LOOKUP(D761,$U$2:$V$15,$V$2:$V$15)</f>
        <v/>
      </c>
      <c r="F761" s="44">
        <f>F35/SUMIFS(F$3:F$722,$B$3:$B$722,$B761)*SUMIFS(Calculations!$E$3:$E$53,Calculations!$A$3:$A$53,$B761)</f>
        <v/>
      </c>
      <c r="G761" s="44">
        <f>G35/SUMIFS(G$3:G$722,$B$3:$B$722,$B761)*SUMIFS(Calculations!$E$3:$E$53,Calculations!$A$3:$A$53,$B761)</f>
        <v/>
      </c>
      <c r="H761" s="44">
        <f>H35/SUMIFS(H$3:H$722,$B$3:$B$722,$B761)*SUMIFS(Calculations!$E$3:$E$53,Calculations!$A$3:$A$53,$B761)</f>
        <v/>
      </c>
      <c r="I761" s="44">
        <f>I35/SUMIFS(I$3:I$722,$B$3:$B$722,$B761)*SUMIFS(Calculations!$E$3:$E$53,Calculations!$A$3:$A$53,$B761)</f>
        <v/>
      </c>
      <c r="J761" s="44">
        <f>J35/SUMIFS(J$3:J$722,$B$3:$B$722,$B761)*SUMIFS(Calculations!$E$3:$E$53,Calculations!$A$3:$A$53,$B761)</f>
        <v/>
      </c>
      <c r="K761" s="44">
        <f>K35/SUMIFS(K$3:K$722,$B$3:$B$722,$B761)*SUMIFS(Calculations!$E$3:$E$53,Calculations!$A$3:$A$53,$B761)</f>
        <v/>
      </c>
      <c r="L761" s="44">
        <f>L35/SUMIFS(L$3:L$722,$B$3:$B$722,$B761)*SUMIFS(Calculations!$E$3:$E$53,Calculations!$A$3:$A$53,$B761)</f>
        <v/>
      </c>
      <c r="M761" s="44">
        <f>M35/SUMIFS(M$3:M$722,$B$3:$B$722,$B761)*SUMIFS(Calculations!$E$3:$E$53,Calculations!$A$3:$A$53,$B761)</f>
        <v/>
      </c>
      <c r="N761" s="44">
        <f>N35/SUMIFS(N$3:N$722,$B$3:$B$722,$B761)*SUMIFS(Calculations!$E$3:$E$53,Calculations!$A$3:$A$53,$B761)</f>
        <v/>
      </c>
      <c r="O761" s="44">
        <f>O35/SUMIFS(O$3:O$722,$B$3:$B$722,$B761)*SUMIFS(Calculations!$E$3:$E$53,Calculations!$A$3:$A$53,$B761)</f>
        <v/>
      </c>
      <c r="P761" s="44">
        <f>P35/SUMIFS(P$3:P$722,$B$3:$B$722,$B761)*SUMIFS(Calculations!$E$3:$E$53,Calculations!$A$3:$A$53,$B761)</f>
        <v/>
      </c>
      <c r="Q761" s="44">
        <f>Q35/SUMIFS(Q$3:Q$722,$B$3:$B$722,$B761)*SUMIFS(Calculations!$E$3:$E$53,Calculations!$A$3:$A$53,$B761)</f>
        <v/>
      </c>
      <c r="R761" s="44">
        <f>R35/SUMIFS(R$3:R$722,$B$3:$B$722,$B761)*SUMIFS(Calculations!$E$3:$E$53,Calculations!$A$3:$A$53,$B761)</f>
        <v/>
      </c>
    </row>
    <row r="762" ht="15.75" customHeight="1" s="157">
      <c r="B762" s="44" t="inlineStr">
        <is>
          <t>AZ</t>
        </is>
      </c>
      <c r="C762" s="44" t="inlineStr">
        <is>
          <t>Generation</t>
        </is>
      </c>
      <c r="D762" s="44" t="inlineStr">
        <is>
          <t>Geothermal</t>
        </is>
      </c>
      <c r="E762" s="44">
        <f>LOOKUP(D762,$U$2:$V$15,$V$2:$V$15)</f>
        <v/>
      </c>
      <c r="F762" s="44">
        <f>F36/SUMIFS(F$3:F$722,$B$3:$B$722,$B762)*SUMIFS(Calculations!$E$3:$E$53,Calculations!$A$3:$A$53,$B762)</f>
        <v/>
      </c>
      <c r="G762" s="44">
        <f>G36/SUMIFS(G$3:G$722,$B$3:$B$722,$B762)*SUMIFS(Calculations!$E$3:$E$53,Calculations!$A$3:$A$53,$B762)</f>
        <v/>
      </c>
      <c r="H762" s="44">
        <f>H36/SUMIFS(H$3:H$722,$B$3:$B$722,$B762)*SUMIFS(Calculations!$E$3:$E$53,Calculations!$A$3:$A$53,$B762)</f>
        <v/>
      </c>
      <c r="I762" s="44">
        <f>I36/SUMIFS(I$3:I$722,$B$3:$B$722,$B762)*SUMIFS(Calculations!$E$3:$E$53,Calculations!$A$3:$A$53,$B762)</f>
        <v/>
      </c>
      <c r="J762" s="44">
        <f>J36/SUMIFS(J$3:J$722,$B$3:$B$722,$B762)*SUMIFS(Calculations!$E$3:$E$53,Calculations!$A$3:$A$53,$B762)</f>
        <v/>
      </c>
      <c r="K762" s="44">
        <f>K36/SUMIFS(K$3:K$722,$B$3:$B$722,$B762)*SUMIFS(Calculations!$E$3:$E$53,Calculations!$A$3:$A$53,$B762)</f>
        <v/>
      </c>
      <c r="L762" s="44">
        <f>L36/SUMIFS(L$3:L$722,$B$3:$B$722,$B762)*SUMIFS(Calculations!$E$3:$E$53,Calculations!$A$3:$A$53,$B762)</f>
        <v/>
      </c>
      <c r="M762" s="44">
        <f>M36/SUMIFS(M$3:M$722,$B$3:$B$722,$B762)*SUMIFS(Calculations!$E$3:$E$53,Calculations!$A$3:$A$53,$B762)</f>
        <v/>
      </c>
      <c r="N762" s="44">
        <f>N36/SUMIFS(N$3:N$722,$B$3:$B$722,$B762)*SUMIFS(Calculations!$E$3:$E$53,Calculations!$A$3:$A$53,$B762)</f>
        <v/>
      </c>
      <c r="O762" s="44">
        <f>O36/SUMIFS(O$3:O$722,$B$3:$B$722,$B762)*SUMIFS(Calculations!$E$3:$E$53,Calculations!$A$3:$A$53,$B762)</f>
        <v/>
      </c>
      <c r="P762" s="44">
        <f>P36/SUMIFS(P$3:P$722,$B$3:$B$722,$B762)*SUMIFS(Calculations!$E$3:$E$53,Calculations!$A$3:$A$53,$B762)</f>
        <v/>
      </c>
      <c r="Q762" s="44">
        <f>Q36/SUMIFS(Q$3:Q$722,$B$3:$B$722,$B762)*SUMIFS(Calculations!$E$3:$E$53,Calculations!$A$3:$A$53,$B762)</f>
        <v/>
      </c>
      <c r="R762" s="44">
        <f>R36/SUMIFS(R$3:R$722,$B$3:$B$722,$B762)*SUMIFS(Calculations!$E$3:$E$53,Calculations!$A$3:$A$53,$B762)</f>
        <v/>
      </c>
    </row>
    <row r="763" ht="15.75" customHeight="1" s="157">
      <c r="B763" s="44" t="inlineStr">
        <is>
          <t>AZ</t>
        </is>
      </c>
      <c r="C763" s="44" t="inlineStr">
        <is>
          <t>Generation</t>
        </is>
      </c>
      <c r="D763" s="44" t="inlineStr">
        <is>
          <t>Hydro</t>
        </is>
      </c>
      <c r="E763" s="44">
        <f>LOOKUP(D763,$U$2:$V$15,$V$2:$V$15)</f>
        <v/>
      </c>
      <c r="F763" s="44">
        <f>F37/SUMIFS(F$3:F$722,$B$3:$B$722,$B763)*SUMIFS(Calculations!$E$3:$E$53,Calculations!$A$3:$A$53,$B763)</f>
        <v/>
      </c>
      <c r="G763" s="44">
        <f>G37/SUMIFS(G$3:G$722,$B$3:$B$722,$B763)*SUMIFS(Calculations!$E$3:$E$53,Calculations!$A$3:$A$53,$B763)</f>
        <v/>
      </c>
      <c r="H763" s="44">
        <f>H37/SUMIFS(H$3:H$722,$B$3:$B$722,$B763)*SUMIFS(Calculations!$E$3:$E$53,Calculations!$A$3:$A$53,$B763)</f>
        <v/>
      </c>
      <c r="I763" s="44">
        <f>I37/SUMIFS(I$3:I$722,$B$3:$B$722,$B763)*SUMIFS(Calculations!$E$3:$E$53,Calculations!$A$3:$A$53,$B763)</f>
        <v/>
      </c>
      <c r="J763" s="44">
        <f>J37/SUMIFS(J$3:J$722,$B$3:$B$722,$B763)*SUMIFS(Calculations!$E$3:$E$53,Calculations!$A$3:$A$53,$B763)</f>
        <v/>
      </c>
      <c r="K763" s="44">
        <f>K37/SUMIFS(K$3:K$722,$B$3:$B$722,$B763)*SUMIFS(Calculations!$E$3:$E$53,Calculations!$A$3:$A$53,$B763)</f>
        <v/>
      </c>
      <c r="L763" s="44">
        <f>L37/SUMIFS(L$3:L$722,$B$3:$B$722,$B763)*SUMIFS(Calculations!$E$3:$E$53,Calculations!$A$3:$A$53,$B763)</f>
        <v/>
      </c>
      <c r="M763" s="44">
        <f>M37/SUMIFS(M$3:M$722,$B$3:$B$722,$B763)*SUMIFS(Calculations!$E$3:$E$53,Calculations!$A$3:$A$53,$B763)</f>
        <v/>
      </c>
      <c r="N763" s="44">
        <f>N37/SUMIFS(N$3:N$722,$B$3:$B$722,$B763)*SUMIFS(Calculations!$E$3:$E$53,Calculations!$A$3:$A$53,$B763)</f>
        <v/>
      </c>
      <c r="O763" s="44">
        <f>O37/SUMIFS(O$3:O$722,$B$3:$B$722,$B763)*SUMIFS(Calculations!$E$3:$E$53,Calculations!$A$3:$A$53,$B763)</f>
        <v/>
      </c>
      <c r="P763" s="44">
        <f>P37/SUMIFS(P$3:P$722,$B$3:$B$722,$B763)*SUMIFS(Calculations!$E$3:$E$53,Calculations!$A$3:$A$53,$B763)</f>
        <v/>
      </c>
      <c r="Q763" s="44">
        <f>Q37/SUMIFS(Q$3:Q$722,$B$3:$B$722,$B763)*SUMIFS(Calculations!$E$3:$E$53,Calculations!$A$3:$A$53,$B763)</f>
        <v/>
      </c>
      <c r="R763" s="44">
        <f>R37/SUMIFS(R$3:R$722,$B$3:$B$722,$B763)*SUMIFS(Calculations!$E$3:$E$53,Calculations!$A$3:$A$53,$B763)</f>
        <v/>
      </c>
    </row>
    <row r="764" ht="15.75" customHeight="1" s="157">
      <c r="B764" s="44" t="inlineStr">
        <is>
          <t>AZ</t>
        </is>
      </c>
      <c r="C764" s="44" t="inlineStr">
        <is>
          <t>Generation</t>
        </is>
      </c>
      <c r="D764" s="44" t="inlineStr">
        <is>
          <t>Imports</t>
        </is>
      </c>
      <c r="E764" s="44">
        <f>LOOKUP(D764,$U$2:$V$15,$V$2:$V$15)</f>
        <v/>
      </c>
      <c r="F764" s="44">
        <f>F38/SUMIFS(F$3:F$722,$B$3:$B$722,$B764)*SUMIFS(Calculations!$E$3:$E$53,Calculations!$A$3:$A$53,$B764)</f>
        <v/>
      </c>
      <c r="G764" s="44">
        <f>G38/SUMIFS(G$3:G$722,$B$3:$B$722,$B764)*SUMIFS(Calculations!$E$3:$E$53,Calculations!$A$3:$A$53,$B764)</f>
        <v/>
      </c>
      <c r="H764" s="44">
        <f>H38/SUMIFS(H$3:H$722,$B$3:$B$722,$B764)*SUMIFS(Calculations!$E$3:$E$53,Calculations!$A$3:$A$53,$B764)</f>
        <v/>
      </c>
      <c r="I764" s="44">
        <f>I38/SUMIFS(I$3:I$722,$B$3:$B$722,$B764)*SUMIFS(Calculations!$E$3:$E$53,Calculations!$A$3:$A$53,$B764)</f>
        <v/>
      </c>
      <c r="J764" s="44">
        <f>J38/SUMIFS(J$3:J$722,$B$3:$B$722,$B764)*SUMIFS(Calculations!$E$3:$E$53,Calculations!$A$3:$A$53,$B764)</f>
        <v/>
      </c>
      <c r="K764" s="44">
        <f>K38/SUMIFS(K$3:K$722,$B$3:$B$722,$B764)*SUMIFS(Calculations!$E$3:$E$53,Calculations!$A$3:$A$53,$B764)</f>
        <v/>
      </c>
      <c r="L764" s="44">
        <f>L38/SUMIFS(L$3:L$722,$B$3:$B$722,$B764)*SUMIFS(Calculations!$E$3:$E$53,Calculations!$A$3:$A$53,$B764)</f>
        <v/>
      </c>
      <c r="M764" s="44">
        <f>M38/SUMIFS(M$3:M$722,$B$3:$B$722,$B764)*SUMIFS(Calculations!$E$3:$E$53,Calculations!$A$3:$A$53,$B764)</f>
        <v/>
      </c>
      <c r="N764" s="44">
        <f>N38/SUMIFS(N$3:N$722,$B$3:$B$722,$B764)*SUMIFS(Calculations!$E$3:$E$53,Calculations!$A$3:$A$53,$B764)</f>
        <v/>
      </c>
      <c r="O764" s="44">
        <f>O38/SUMIFS(O$3:O$722,$B$3:$B$722,$B764)*SUMIFS(Calculations!$E$3:$E$53,Calculations!$A$3:$A$53,$B764)</f>
        <v/>
      </c>
      <c r="P764" s="44">
        <f>P38/SUMIFS(P$3:P$722,$B$3:$B$722,$B764)*SUMIFS(Calculations!$E$3:$E$53,Calculations!$A$3:$A$53,$B764)</f>
        <v/>
      </c>
      <c r="Q764" s="44">
        <f>Q38/SUMIFS(Q$3:Q$722,$B$3:$B$722,$B764)*SUMIFS(Calculations!$E$3:$E$53,Calculations!$A$3:$A$53,$B764)</f>
        <v/>
      </c>
      <c r="R764" s="44">
        <f>R38/SUMIFS(R$3:R$722,$B$3:$B$722,$B764)*SUMIFS(Calculations!$E$3:$E$53,Calculations!$A$3:$A$53,$B764)</f>
        <v/>
      </c>
    </row>
    <row r="765" ht="15.75" customHeight="1" s="157">
      <c r="B765" s="44" t="inlineStr">
        <is>
          <t>AZ</t>
        </is>
      </c>
      <c r="C765" s="44" t="inlineStr">
        <is>
          <t>Generation</t>
        </is>
      </c>
      <c r="D765" s="44" t="inlineStr">
        <is>
          <t>Land-based Wind</t>
        </is>
      </c>
      <c r="E765" s="44">
        <f>LOOKUP(D765,$U$2:$V$15,$V$2:$V$15)</f>
        <v/>
      </c>
      <c r="F765" s="44">
        <f>F39/SUMIFS(F$3:F$722,$B$3:$B$722,$B765)*SUMIFS(Calculations!$E$3:$E$53,Calculations!$A$3:$A$53,$B765)</f>
        <v/>
      </c>
      <c r="G765" s="44">
        <f>G39/SUMIFS(G$3:G$722,$B$3:$B$722,$B765)*SUMIFS(Calculations!$E$3:$E$53,Calculations!$A$3:$A$53,$B765)</f>
        <v/>
      </c>
      <c r="H765" s="44">
        <f>H39/SUMIFS(H$3:H$722,$B$3:$B$722,$B765)*SUMIFS(Calculations!$E$3:$E$53,Calculations!$A$3:$A$53,$B765)</f>
        <v/>
      </c>
      <c r="I765" s="44">
        <f>I39/SUMIFS(I$3:I$722,$B$3:$B$722,$B765)*SUMIFS(Calculations!$E$3:$E$53,Calculations!$A$3:$A$53,$B765)</f>
        <v/>
      </c>
      <c r="J765" s="44">
        <f>J39/SUMIFS(J$3:J$722,$B$3:$B$722,$B765)*SUMIFS(Calculations!$E$3:$E$53,Calculations!$A$3:$A$53,$B765)</f>
        <v/>
      </c>
      <c r="K765" s="44">
        <f>K39/SUMIFS(K$3:K$722,$B$3:$B$722,$B765)*SUMIFS(Calculations!$E$3:$E$53,Calculations!$A$3:$A$53,$B765)</f>
        <v/>
      </c>
      <c r="L765" s="44">
        <f>L39/SUMIFS(L$3:L$722,$B$3:$B$722,$B765)*SUMIFS(Calculations!$E$3:$E$53,Calculations!$A$3:$A$53,$B765)</f>
        <v/>
      </c>
      <c r="M765" s="44">
        <f>M39/SUMIFS(M$3:M$722,$B$3:$B$722,$B765)*SUMIFS(Calculations!$E$3:$E$53,Calculations!$A$3:$A$53,$B765)</f>
        <v/>
      </c>
      <c r="N765" s="44">
        <f>N39/SUMIFS(N$3:N$722,$B$3:$B$722,$B765)*SUMIFS(Calculations!$E$3:$E$53,Calculations!$A$3:$A$53,$B765)</f>
        <v/>
      </c>
      <c r="O765" s="44">
        <f>O39/SUMIFS(O$3:O$722,$B$3:$B$722,$B765)*SUMIFS(Calculations!$E$3:$E$53,Calculations!$A$3:$A$53,$B765)</f>
        <v/>
      </c>
      <c r="P765" s="44">
        <f>P39/SUMIFS(P$3:P$722,$B$3:$B$722,$B765)*SUMIFS(Calculations!$E$3:$E$53,Calculations!$A$3:$A$53,$B765)</f>
        <v/>
      </c>
      <c r="Q765" s="44">
        <f>Q39/SUMIFS(Q$3:Q$722,$B$3:$B$722,$B765)*SUMIFS(Calculations!$E$3:$E$53,Calculations!$A$3:$A$53,$B765)</f>
        <v/>
      </c>
      <c r="R765" s="44">
        <f>R39/SUMIFS(R$3:R$722,$B$3:$B$722,$B765)*SUMIFS(Calculations!$E$3:$E$53,Calculations!$A$3:$A$53,$B765)</f>
        <v/>
      </c>
    </row>
    <row r="766" ht="15.75" customHeight="1" s="157">
      <c r="B766" s="44" t="inlineStr">
        <is>
          <t>AZ</t>
        </is>
      </c>
      <c r="C766" s="44" t="inlineStr">
        <is>
          <t>Generation</t>
        </is>
      </c>
      <c r="D766" s="44" t="inlineStr">
        <is>
          <t>NG-CC</t>
        </is>
      </c>
      <c r="E766" s="44">
        <f>LOOKUP(D766,$U$2:$V$15,$V$2:$V$15)</f>
        <v/>
      </c>
      <c r="F766" s="44">
        <f>F40/SUMIFS(F$3:F$722,$B$3:$B$722,$B766)*SUMIFS(Calculations!$E$3:$E$53,Calculations!$A$3:$A$53,$B766)</f>
        <v/>
      </c>
      <c r="G766" s="44">
        <f>G40/SUMIFS(G$3:G$722,$B$3:$B$722,$B766)*SUMIFS(Calculations!$E$3:$E$53,Calculations!$A$3:$A$53,$B766)</f>
        <v/>
      </c>
      <c r="H766" s="44">
        <f>H40/SUMIFS(H$3:H$722,$B$3:$B$722,$B766)*SUMIFS(Calculations!$E$3:$E$53,Calculations!$A$3:$A$53,$B766)</f>
        <v/>
      </c>
      <c r="I766" s="44">
        <f>I40/SUMIFS(I$3:I$722,$B$3:$B$722,$B766)*SUMIFS(Calculations!$E$3:$E$53,Calculations!$A$3:$A$53,$B766)</f>
        <v/>
      </c>
      <c r="J766" s="44">
        <f>J40/SUMIFS(J$3:J$722,$B$3:$B$722,$B766)*SUMIFS(Calculations!$E$3:$E$53,Calculations!$A$3:$A$53,$B766)</f>
        <v/>
      </c>
      <c r="K766" s="44">
        <f>K40/SUMIFS(K$3:K$722,$B$3:$B$722,$B766)*SUMIFS(Calculations!$E$3:$E$53,Calculations!$A$3:$A$53,$B766)</f>
        <v/>
      </c>
      <c r="L766" s="44">
        <f>L40/SUMIFS(L$3:L$722,$B$3:$B$722,$B766)*SUMIFS(Calculations!$E$3:$E$53,Calculations!$A$3:$A$53,$B766)</f>
        <v/>
      </c>
      <c r="M766" s="44">
        <f>M40/SUMIFS(M$3:M$722,$B$3:$B$722,$B766)*SUMIFS(Calculations!$E$3:$E$53,Calculations!$A$3:$A$53,$B766)</f>
        <v/>
      </c>
      <c r="N766" s="44">
        <f>N40/SUMIFS(N$3:N$722,$B$3:$B$722,$B766)*SUMIFS(Calculations!$E$3:$E$53,Calculations!$A$3:$A$53,$B766)</f>
        <v/>
      </c>
      <c r="O766" s="44">
        <f>O40/SUMIFS(O$3:O$722,$B$3:$B$722,$B766)*SUMIFS(Calculations!$E$3:$E$53,Calculations!$A$3:$A$53,$B766)</f>
        <v/>
      </c>
      <c r="P766" s="44">
        <f>P40/SUMIFS(P$3:P$722,$B$3:$B$722,$B766)*SUMIFS(Calculations!$E$3:$E$53,Calculations!$A$3:$A$53,$B766)</f>
        <v/>
      </c>
      <c r="Q766" s="44">
        <f>Q40/SUMIFS(Q$3:Q$722,$B$3:$B$722,$B766)*SUMIFS(Calculations!$E$3:$E$53,Calculations!$A$3:$A$53,$B766)</f>
        <v/>
      </c>
      <c r="R766" s="44">
        <f>R40/SUMIFS(R$3:R$722,$B$3:$B$722,$B766)*SUMIFS(Calculations!$E$3:$E$53,Calculations!$A$3:$A$53,$B766)</f>
        <v/>
      </c>
    </row>
    <row r="767" ht="15.75" customHeight="1" s="157">
      <c r="B767" s="44" t="inlineStr">
        <is>
          <t>AZ</t>
        </is>
      </c>
      <c r="C767" s="44" t="inlineStr">
        <is>
          <t>Generation</t>
        </is>
      </c>
      <c r="D767" s="44" t="inlineStr">
        <is>
          <t>NG-CT</t>
        </is>
      </c>
      <c r="E767" s="44">
        <f>LOOKUP(D767,$U$2:$V$15,$V$2:$V$15)</f>
        <v/>
      </c>
      <c r="F767" s="44">
        <f>F41/SUMIFS(F$3:F$722,$B$3:$B$722,$B767)*SUMIFS(Calculations!$E$3:$E$53,Calculations!$A$3:$A$53,$B767)</f>
        <v/>
      </c>
      <c r="G767" s="44">
        <f>G41/SUMIFS(G$3:G$722,$B$3:$B$722,$B767)*SUMIFS(Calculations!$E$3:$E$53,Calculations!$A$3:$A$53,$B767)</f>
        <v/>
      </c>
      <c r="H767" s="44">
        <f>H41/SUMIFS(H$3:H$722,$B$3:$B$722,$B767)*SUMIFS(Calculations!$E$3:$E$53,Calculations!$A$3:$A$53,$B767)</f>
        <v/>
      </c>
      <c r="I767" s="44">
        <f>I41/SUMIFS(I$3:I$722,$B$3:$B$722,$B767)*SUMIFS(Calculations!$E$3:$E$53,Calculations!$A$3:$A$53,$B767)</f>
        <v/>
      </c>
      <c r="J767" s="44">
        <f>J41/SUMIFS(J$3:J$722,$B$3:$B$722,$B767)*SUMIFS(Calculations!$E$3:$E$53,Calculations!$A$3:$A$53,$B767)</f>
        <v/>
      </c>
      <c r="K767" s="44">
        <f>K41/SUMIFS(K$3:K$722,$B$3:$B$722,$B767)*SUMIFS(Calculations!$E$3:$E$53,Calculations!$A$3:$A$53,$B767)</f>
        <v/>
      </c>
      <c r="L767" s="44">
        <f>L41/SUMIFS(L$3:L$722,$B$3:$B$722,$B767)*SUMIFS(Calculations!$E$3:$E$53,Calculations!$A$3:$A$53,$B767)</f>
        <v/>
      </c>
      <c r="M767" s="44">
        <f>M41/SUMIFS(M$3:M$722,$B$3:$B$722,$B767)*SUMIFS(Calculations!$E$3:$E$53,Calculations!$A$3:$A$53,$B767)</f>
        <v/>
      </c>
      <c r="N767" s="44">
        <f>N41/SUMIFS(N$3:N$722,$B$3:$B$722,$B767)*SUMIFS(Calculations!$E$3:$E$53,Calculations!$A$3:$A$53,$B767)</f>
        <v/>
      </c>
      <c r="O767" s="44">
        <f>O41/SUMIFS(O$3:O$722,$B$3:$B$722,$B767)*SUMIFS(Calculations!$E$3:$E$53,Calculations!$A$3:$A$53,$B767)</f>
        <v/>
      </c>
      <c r="P767" s="44">
        <f>P41/SUMIFS(P$3:P$722,$B$3:$B$722,$B767)*SUMIFS(Calculations!$E$3:$E$53,Calculations!$A$3:$A$53,$B767)</f>
        <v/>
      </c>
      <c r="Q767" s="44">
        <f>Q41/SUMIFS(Q$3:Q$722,$B$3:$B$722,$B767)*SUMIFS(Calculations!$E$3:$E$53,Calculations!$A$3:$A$53,$B767)</f>
        <v/>
      </c>
      <c r="R767" s="44">
        <f>R41/SUMIFS(R$3:R$722,$B$3:$B$722,$B767)*SUMIFS(Calculations!$E$3:$E$53,Calculations!$A$3:$A$53,$B767)</f>
        <v/>
      </c>
    </row>
    <row r="768" ht="15.75" customHeight="1" s="157">
      <c r="B768" s="44" t="inlineStr">
        <is>
          <t>AZ</t>
        </is>
      </c>
      <c r="C768" s="44" t="inlineStr">
        <is>
          <t>Generation</t>
        </is>
      </c>
      <c r="D768" s="44" t="inlineStr">
        <is>
          <t>Nuclear</t>
        </is>
      </c>
      <c r="E768" s="44">
        <f>LOOKUP(D768,$U$2:$V$15,$V$2:$V$15)</f>
        <v/>
      </c>
      <c r="F768" s="44">
        <f>F42/SUMIFS(F$3:F$722,$B$3:$B$722,$B768)*SUMIFS(Calculations!$E$3:$E$53,Calculations!$A$3:$A$53,$B768)</f>
        <v/>
      </c>
      <c r="G768" s="44">
        <f>G42/SUMIFS(G$3:G$722,$B$3:$B$722,$B768)*SUMIFS(Calculations!$E$3:$E$53,Calculations!$A$3:$A$53,$B768)</f>
        <v/>
      </c>
      <c r="H768" s="44">
        <f>H42/SUMIFS(H$3:H$722,$B$3:$B$722,$B768)*SUMIFS(Calculations!$E$3:$E$53,Calculations!$A$3:$A$53,$B768)</f>
        <v/>
      </c>
      <c r="I768" s="44">
        <f>I42/SUMIFS(I$3:I$722,$B$3:$B$722,$B768)*SUMIFS(Calculations!$E$3:$E$53,Calculations!$A$3:$A$53,$B768)</f>
        <v/>
      </c>
      <c r="J768" s="44">
        <f>J42/SUMIFS(J$3:J$722,$B$3:$B$722,$B768)*SUMIFS(Calculations!$E$3:$E$53,Calculations!$A$3:$A$53,$B768)</f>
        <v/>
      </c>
      <c r="K768" s="44">
        <f>K42/SUMIFS(K$3:K$722,$B$3:$B$722,$B768)*SUMIFS(Calculations!$E$3:$E$53,Calculations!$A$3:$A$53,$B768)</f>
        <v/>
      </c>
      <c r="L768" s="44">
        <f>L42/SUMIFS(L$3:L$722,$B$3:$B$722,$B768)*SUMIFS(Calculations!$E$3:$E$53,Calculations!$A$3:$A$53,$B768)</f>
        <v/>
      </c>
      <c r="M768" s="44">
        <f>M42/SUMIFS(M$3:M$722,$B$3:$B$722,$B768)*SUMIFS(Calculations!$E$3:$E$53,Calculations!$A$3:$A$53,$B768)</f>
        <v/>
      </c>
      <c r="N768" s="44">
        <f>N42/SUMIFS(N$3:N$722,$B$3:$B$722,$B768)*SUMIFS(Calculations!$E$3:$E$53,Calculations!$A$3:$A$53,$B768)</f>
        <v/>
      </c>
      <c r="O768" s="44">
        <f>O42/SUMIFS(O$3:O$722,$B$3:$B$722,$B768)*SUMIFS(Calculations!$E$3:$E$53,Calculations!$A$3:$A$53,$B768)</f>
        <v/>
      </c>
      <c r="P768" s="44">
        <f>P42/SUMIFS(P$3:P$722,$B$3:$B$722,$B768)*SUMIFS(Calculations!$E$3:$E$53,Calculations!$A$3:$A$53,$B768)</f>
        <v/>
      </c>
      <c r="Q768" s="44">
        <f>Q42/SUMIFS(Q$3:Q$722,$B$3:$B$722,$B768)*SUMIFS(Calculations!$E$3:$E$53,Calculations!$A$3:$A$53,$B768)</f>
        <v/>
      </c>
      <c r="R768" s="44">
        <f>R42/SUMIFS(R$3:R$722,$B$3:$B$722,$B768)*SUMIFS(Calculations!$E$3:$E$53,Calculations!$A$3:$A$53,$B768)</f>
        <v/>
      </c>
    </row>
    <row r="769" ht="15.75" customHeight="1" s="157">
      <c r="B769" s="44" t="inlineStr">
        <is>
          <t>AZ</t>
        </is>
      </c>
      <c r="C769" s="44" t="inlineStr">
        <is>
          <t>Generation</t>
        </is>
      </c>
      <c r="D769" s="44" t="inlineStr">
        <is>
          <t>Offshore Wind</t>
        </is>
      </c>
      <c r="E769" s="44">
        <f>LOOKUP(D769,$U$2:$V$15,$V$2:$V$15)</f>
        <v/>
      </c>
      <c r="F769" s="44">
        <f>F43/SUMIFS(F$3:F$722,$B$3:$B$722,$B769)*SUMIFS(Calculations!$E$3:$E$53,Calculations!$A$3:$A$53,$B769)</f>
        <v/>
      </c>
      <c r="G769" s="44">
        <f>G43/SUMIFS(G$3:G$722,$B$3:$B$722,$B769)*SUMIFS(Calculations!$E$3:$E$53,Calculations!$A$3:$A$53,$B769)</f>
        <v/>
      </c>
      <c r="H769" s="44">
        <f>H43/SUMIFS(H$3:H$722,$B$3:$B$722,$B769)*SUMIFS(Calculations!$E$3:$E$53,Calculations!$A$3:$A$53,$B769)</f>
        <v/>
      </c>
      <c r="I769" s="44">
        <f>I43/SUMIFS(I$3:I$722,$B$3:$B$722,$B769)*SUMIFS(Calculations!$E$3:$E$53,Calculations!$A$3:$A$53,$B769)</f>
        <v/>
      </c>
      <c r="J769" s="44">
        <f>J43/SUMIFS(J$3:J$722,$B$3:$B$722,$B769)*SUMIFS(Calculations!$E$3:$E$53,Calculations!$A$3:$A$53,$B769)</f>
        <v/>
      </c>
      <c r="K769" s="44">
        <f>K43/SUMIFS(K$3:K$722,$B$3:$B$722,$B769)*SUMIFS(Calculations!$E$3:$E$53,Calculations!$A$3:$A$53,$B769)</f>
        <v/>
      </c>
      <c r="L769" s="44">
        <f>L43/SUMIFS(L$3:L$722,$B$3:$B$722,$B769)*SUMIFS(Calculations!$E$3:$E$53,Calculations!$A$3:$A$53,$B769)</f>
        <v/>
      </c>
      <c r="M769" s="44">
        <f>M43/SUMIFS(M$3:M$722,$B$3:$B$722,$B769)*SUMIFS(Calculations!$E$3:$E$53,Calculations!$A$3:$A$53,$B769)</f>
        <v/>
      </c>
      <c r="N769" s="44">
        <f>N43/SUMIFS(N$3:N$722,$B$3:$B$722,$B769)*SUMIFS(Calculations!$E$3:$E$53,Calculations!$A$3:$A$53,$B769)</f>
        <v/>
      </c>
      <c r="O769" s="44">
        <f>O43/SUMIFS(O$3:O$722,$B$3:$B$722,$B769)*SUMIFS(Calculations!$E$3:$E$53,Calculations!$A$3:$A$53,$B769)</f>
        <v/>
      </c>
      <c r="P769" s="44">
        <f>P43/SUMIFS(P$3:P$722,$B$3:$B$722,$B769)*SUMIFS(Calculations!$E$3:$E$53,Calculations!$A$3:$A$53,$B769)</f>
        <v/>
      </c>
      <c r="Q769" s="44">
        <f>Q43/SUMIFS(Q$3:Q$722,$B$3:$B$722,$B769)*SUMIFS(Calculations!$E$3:$E$53,Calculations!$A$3:$A$53,$B769)</f>
        <v/>
      </c>
      <c r="R769" s="44">
        <f>R43/SUMIFS(R$3:R$722,$B$3:$B$722,$B769)*SUMIFS(Calculations!$E$3:$E$53,Calculations!$A$3:$A$53,$B769)</f>
        <v/>
      </c>
    </row>
    <row r="770" ht="15.75" customHeight="1" s="157">
      <c r="B770" s="44" t="inlineStr">
        <is>
          <t>AZ</t>
        </is>
      </c>
      <c r="C770" s="44" t="inlineStr">
        <is>
          <t>Generation</t>
        </is>
      </c>
      <c r="D770" s="44" t="inlineStr">
        <is>
          <t>Oil-Gas-Steam</t>
        </is>
      </c>
      <c r="E770" s="44">
        <f>LOOKUP(D770,$U$2:$V$15,$V$2:$V$15)</f>
        <v/>
      </c>
      <c r="F770" s="44">
        <f>F44/SUMIFS(F$3:F$722,$B$3:$B$722,$B770)*SUMIFS(Calculations!$E$3:$E$53,Calculations!$A$3:$A$53,$B770)</f>
        <v/>
      </c>
      <c r="G770" s="44">
        <f>G44/SUMIFS(G$3:G$722,$B$3:$B$722,$B770)*SUMIFS(Calculations!$E$3:$E$53,Calculations!$A$3:$A$53,$B770)</f>
        <v/>
      </c>
      <c r="H770" s="44">
        <f>H44/SUMIFS(H$3:H$722,$B$3:$B$722,$B770)*SUMIFS(Calculations!$E$3:$E$53,Calculations!$A$3:$A$53,$B770)</f>
        <v/>
      </c>
      <c r="I770" s="44">
        <f>I44/SUMIFS(I$3:I$722,$B$3:$B$722,$B770)*SUMIFS(Calculations!$E$3:$E$53,Calculations!$A$3:$A$53,$B770)</f>
        <v/>
      </c>
      <c r="J770" s="44">
        <f>J44/SUMIFS(J$3:J$722,$B$3:$B$722,$B770)*SUMIFS(Calculations!$E$3:$E$53,Calculations!$A$3:$A$53,$B770)</f>
        <v/>
      </c>
      <c r="K770" s="44">
        <f>K44/SUMIFS(K$3:K$722,$B$3:$B$722,$B770)*SUMIFS(Calculations!$E$3:$E$53,Calculations!$A$3:$A$53,$B770)</f>
        <v/>
      </c>
      <c r="L770" s="44">
        <f>L44/SUMIFS(L$3:L$722,$B$3:$B$722,$B770)*SUMIFS(Calculations!$E$3:$E$53,Calculations!$A$3:$A$53,$B770)</f>
        <v/>
      </c>
      <c r="M770" s="44">
        <f>M44/SUMIFS(M$3:M$722,$B$3:$B$722,$B770)*SUMIFS(Calculations!$E$3:$E$53,Calculations!$A$3:$A$53,$B770)</f>
        <v/>
      </c>
      <c r="N770" s="44">
        <f>N44/SUMIFS(N$3:N$722,$B$3:$B$722,$B770)*SUMIFS(Calculations!$E$3:$E$53,Calculations!$A$3:$A$53,$B770)</f>
        <v/>
      </c>
      <c r="O770" s="44">
        <f>O44/SUMIFS(O$3:O$722,$B$3:$B$722,$B770)*SUMIFS(Calculations!$E$3:$E$53,Calculations!$A$3:$A$53,$B770)</f>
        <v/>
      </c>
      <c r="P770" s="44">
        <f>P44/SUMIFS(P$3:P$722,$B$3:$B$722,$B770)*SUMIFS(Calculations!$E$3:$E$53,Calculations!$A$3:$A$53,$B770)</f>
        <v/>
      </c>
      <c r="Q770" s="44">
        <f>Q44/SUMIFS(Q$3:Q$722,$B$3:$B$722,$B770)*SUMIFS(Calculations!$E$3:$E$53,Calculations!$A$3:$A$53,$B770)</f>
        <v/>
      </c>
      <c r="R770" s="44">
        <f>R44/SUMIFS(R$3:R$722,$B$3:$B$722,$B770)*SUMIFS(Calculations!$E$3:$E$53,Calculations!$A$3:$A$53,$B770)</f>
        <v/>
      </c>
    </row>
    <row r="771" ht="15.75" customHeight="1" s="157">
      <c r="B771" s="44" t="inlineStr">
        <is>
          <t>AZ</t>
        </is>
      </c>
      <c r="C771" s="44" t="inlineStr">
        <is>
          <t>Generation</t>
        </is>
      </c>
      <c r="D771" s="44" t="inlineStr">
        <is>
          <t>Rooftop PV</t>
        </is>
      </c>
      <c r="E771" s="44">
        <f>LOOKUP(D771,$U$2:$V$15,$V$2:$V$15)</f>
        <v/>
      </c>
      <c r="F771" s="44">
        <f>F45/SUMIFS(F$3:F$722,$B$3:$B$722,$B771)*SUMIFS(Calculations!$E$3:$E$53,Calculations!$A$3:$A$53,$B771)</f>
        <v/>
      </c>
      <c r="G771" s="44">
        <f>G45/SUMIFS(G$3:G$722,$B$3:$B$722,$B771)*SUMIFS(Calculations!$E$3:$E$53,Calculations!$A$3:$A$53,$B771)</f>
        <v/>
      </c>
      <c r="H771" s="44">
        <f>H45/SUMIFS(H$3:H$722,$B$3:$B$722,$B771)*SUMIFS(Calculations!$E$3:$E$53,Calculations!$A$3:$A$53,$B771)</f>
        <v/>
      </c>
      <c r="I771" s="44">
        <f>I45/SUMIFS(I$3:I$722,$B$3:$B$722,$B771)*SUMIFS(Calculations!$E$3:$E$53,Calculations!$A$3:$A$53,$B771)</f>
        <v/>
      </c>
      <c r="J771" s="44">
        <f>J45/SUMIFS(J$3:J$722,$B$3:$B$722,$B771)*SUMIFS(Calculations!$E$3:$E$53,Calculations!$A$3:$A$53,$B771)</f>
        <v/>
      </c>
      <c r="K771" s="44">
        <f>K45/SUMIFS(K$3:K$722,$B$3:$B$722,$B771)*SUMIFS(Calculations!$E$3:$E$53,Calculations!$A$3:$A$53,$B771)</f>
        <v/>
      </c>
      <c r="L771" s="44">
        <f>L45/SUMIFS(L$3:L$722,$B$3:$B$722,$B771)*SUMIFS(Calculations!$E$3:$E$53,Calculations!$A$3:$A$53,$B771)</f>
        <v/>
      </c>
      <c r="M771" s="44">
        <f>M45/SUMIFS(M$3:M$722,$B$3:$B$722,$B771)*SUMIFS(Calculations!$E$3:$E$53,Calculations!$A$3:$A$53,$B771)</f>
        <v/>
      </c>
      <c r="N771" s="44">
        <f>N45/SUMIFS(N$3:N$722,$B$3:$B$722,$B771)*SUMIFS(Calculations!$E$3:$E$53,Calculations!$A$3:$A$53,$B771)</f>
        <v/>
      </c>
      <c r="O771" s="44">
        <f>O45/SUMIFS(O$3:O$722,$B$3:$B$722,$B771)*SUMIFS(Calculations!$E$3:$E$53,Calculations!$A$3:$A$53,$B771)</f>
        <v/>
      </c>
      <c r="P771" s="44">
        <f>P45/SUMIFS(P$3:P$722,$B$3:$B$722,$B771)*SUMIFS(Calculations!$E$3:$E$53,Calculations!$A$3:$A$53,$B771)</f>
        <v/>
      </c>
      <c r="Q771" s="44">
        <f>Q45/SUMIFS(Q$3:Q$722,$B$3:$B$722,$B771)*SUMIFS(Calculations!$E$3:$E$53,Calculations!$A$3:$A$53,$B771)</f>
        <v/>
      </c>
      <c r="R771" s="44">
        <f>R45/SUMIFS(R$3:R$722,$B$3:$B$722,$B771)*SUMIFS(Calculations!$E$3:$E$53,Calculations!$A$3:$A$53,$B771)</f>
        <v/>
      </c>
    </row>
    <row r="772" ht="15.75" customHeight="1" s="157">
      <c r="B772" s="44" t="inlineStr">
        <is>
          <t>AZ</t>
        </is>
      </c>
      <c r="C772" s="44" t="inlineStr">
        <is>
          <t>Generation</t>
        </is>
      </c>
      <c r="D772" s="44" t="inlineStr">
        <is>
          <t>Storage</t>
        </is>
      </c>
      <c r="E772" s="44">
        <f>LOOKUP(D772,$U$2:$V$15,$V$2:$V$15)</f>
        <v/>
      </c>
      <c r="F772" s="44">
        <f>F46/SUMIFS(F$3:F$722,$B$3:$B$722,$B772)*SUMIFS(Calculations!$E$3:$E$53,Calculations!$A$3:$A$53,$B772)</f>
        <v/>
      </c>
      <c r="G772" s="44">
        <f>G46/SUMIFS(G$3:G$722,$B$3:$B$722,$B772)*SUMIFS(Calculations!$E$3:$E$53,Calculations!$A$3:$A$53,$B772)</f>
        <v/>
      </c>
      <c r="H772" s="44">
        <f>H46/SUMIFS(H$3:H$722,$B$3:$B$722,$B772)*SUMIFS(Calculations!$E$3:$E$53,Calculations!$A$3:$A$53,$B772)</f>
        <v/>
      </c>
      <c r="I772" s="44">
        <f>I46/SUMIFS(I$3:I$722,$B$3:$B$722,$B772)*SUMIFS(Calculations!$E$3:$E$53,Calculations!$A$3:$A$53,$B772)</f>
        <v/>
      </c>
      <c r="J772" s="44">
        <f>J46/SUMIFS(J$3:J$722,$B$3:$B$722,$B772)*SUMIFS(Calculations!$E$3:$E$53,Calculations!$A$3:$A$53,$B772)</f>
        <v/>
      </c>
      <c r="K772" s="44">
        <f>K46/SUMIFS(K$3:K$722,$B$3:$B$722,$B772)*SUMIFS(Calculations!$E$3:$E$53,Calculations!$A$3:$A$53,$B772)</f>
        <v/>
      </c>
      <c r="L772" s="44">
        <f>L46/SUMIFS(L$3:L$722,$B$3:$B$722,$B772)*SUMIFS(Calculations!$E$3:$E$53,Calculations!$A$3:$A$53,$B772)</f>
        <v/>
      </c>
      <c r="M772" s="44">
        <f>M46/SUMIFS(M$3:M$722,$B$3:$B$722,$B772)*SUMIFS(Calculations!$E$3:$E$53,Calculations!$A$3:$A$53,$B772)</f>
        <v/>
      </c>
      <c r="N772" s="44">
        <f>N46/SUMIFS(N$3:N$722,$B$3:$B$722,$B772)*SUMIFS(Calculations!$E$3:$E$53,Calculations!$A$3:$A$53,$B772)</f>
        <v/>
      </c>
      <c r="O772" s="44">
        <f>O46/SUMIFS(O$3:O$722,$B$3:$B$722,$B772)*SUMIFS(Calculations!$E$3:$E$53,Calculations!$A$3:$A$53,$B772)</f>
        <v/>
      </c>
      <c r="P772" s="44">
        <f>P46/SUMIFS(P$3:P$722,$B$3:$B$722,$B772)*SUMIFS(Calculations!$E$3:$E$53,Calculations!$A$3:$A$53,$B772)</f>
        <v/>
      </c>
      <c r="Q772" s="44">
        <f>Q46/SUMIFS(Q$3:Q$722,$B$3:$B$722,$B772)*SUMIFS(Calculations!$E$3:$E$53,Calculations!$A$3:$A$53,$B772)</f>
        <v/>
      </c>
      <c r="R772" s="44">
        <f>R46/SUMIFS(R$3:R$722,$B$3:$B$722,$B772)*SUMIFS(Calculations!$E$3:$E$53,Calculations!$A$3:$A$53,$B772)</f>
        <v/>
      </c>
    </row>
    <row r="773" ht="15.75" customHeight="1" s="157">
      <c r="B773" s="44" t="inlineStr">
        <is>
          <t>AZ</t>
        </is>
      </c>
      <c r="C773" s="44" t="inlineStr">
        <is>
          <t>Generation</t>
        </is>
      </c>
      <c r="D773" s="44" t="inlineStr">
        <is>
          <t>Utility PV</t>
        </is>
      </c>
      <c r="E773" s="44">
        <f>LOOKUP(D773,$U$2:$V$15,$V$2:$V$15)</f>
        <v/>
      </c>
      <c r="F773" s="44">
        <f>F47/SUMIFS(F$3:F$722,$B$3:$B$722,$B773)*SUMIFS(Calculations!$E$3:$E$53,Calculations!$A$3:$A$53,$B773)</f>
        <v/>
      </c>
      <c r="G773" s="44">
        <f>G47/SUMIFS(G$3:G$722,$B$3:$B$722,$B773)*SUMIFS(Calculations!$E$3:$E$53,Calculations!$A$3:$A$53,$B773)</f>
        <v/>
      </c>
      <c r="H773" s="44">
        <f>H47/SUMIFS(H$3:H$722,$B$3:$B$722,$B773)*SUMIFS(Calculations!$E$3:$E$53,Calculations!$A$3:$A$53,$B773)</f>
        <v/>
      </c>
      <c r="I773" s="44">
        <f>I47/SUMIFS(I$3:I$722,$B$3:$B$722,$B773)*SUMIFS(Calculations!$E$3:$E$53,Calculations!$A$3:$A$53,$B773)</f>
        <v/>
      </c>
      <c r="J773" s="44">
        <f>J47/SUMIFS(J$3:J$722,$B$3:$B$722,$B773)*SUMIFS(Calculations!$E$3:$E$53,Calculations!$A$3:$A$53,$B773)</f>
        <v/>
      </c>
      <c r="K773" s="44">
        <f>K47/SUMIFS(K$3:K$722,$B$3:$B$722,$B773)*SUMIFS(Calculations!$E$3:$E$53,Calculations!$A$3:$A$53,$B773)</f>
        <v/>
      </c>
      <c r="L773" s="44">
        <f>L47/SUMIFS(L$3:L$722,$B$3:$B$722,$B773)*SUMIFS(Calculations!$E$3:$E$53,Calculations!$A$3:$A$53,$B773)</f>
        <v/>
      </c>
      <c r="M773" s="44">
        <f>M47/SUMIFS(M$3:M$722,$B$3:$B$722,$B773)*SUMIFS(Calculations!$E$3:$E$53,Calculations!$A$3:$A$53,$B773)</f>
        <v/>
      </c>
      <c r="N773" s="44">
        <f>N47/SUMIFS(N$3:N$722,$B$3:$B$722,$B773)*SUMIFS(Calculations!$E$3:$E$53,Calculations!$A$3:$A$53,$B773)</f>
        <v/>
      </c>
      <c r="O773" s="44">
        <f>O47/SUMIFS(O$3:O$722,$B$3:$B$722,$B773)*SUMIFS(Calculations!$E$3:$E$53,Calculations!$A$3:$A$53,$B773)</f>
        <v/>
      </c>
      <c r="P773" s="44">
        <f>P47/SUMIFS(P$3:P$722,$B$3:$B$722,$B773)*SUMIFS(Calculations!$E$3:$E$53,Calculations!$A$3:$A$53,$B773)</f>
        <v/>
      </c>
      <c r="Q773" s="44">
        <f>Q47/SUMIFS(Q$3:Q$722,$B$3:$B$722,$B773)*SUMIFS(Calculations!$E$3:$E$53,Calculations!$A$3:$A$53,$B773)</f>
        <v/>
      </c>
      <c r="R773" s="44">
        <f>R47/SUMIFS(R$3:R$722,$B$3:$B$722,$B773)*SUMIFS(Calculations!$E$3:$E$53,Calculations!$A$3:$A$53,$B773)</f>
        <v/>
      </c>
    </row>
    <row r="774" ht="15.75" customHeight="1" s="157">
      <c r="B774" s="44" t="inlineStr">
        <is>
          <t>CA</t>
        </is>
      </c>
      <c r="C774" s="44" t="inlineStr">
        <is>
          <t>Generation</t>
        </is>
      </c>
      <c r="D774" s="44" t="inlineStr">
        <is>
          <t>Biopower</t>
        </is>
      </c>
      <c r="E774" s="44">
        <f>LOOKUP(D774,$U$2:$V$15,$V$2:$V$15)</f>
        <v/>
      </c>
      <c r="F774" s="44">
        <f>F48/SUMIFS(F$3:F$722,$B$3:$B$722,$B774)*SUMIFS(Calculations!$E$3:$E$53,Calculations!$A$3:$A$53,$B774)</f>
        <v/>
      </c>
      <c r="G774" s="44">
        <f>G48/SUMIFS(G$3:G$722,$B$3:$B$722,$B774)*SUMIFS(Calculations!$E$3:$E$53,Calculations!$A$3:$A$53,$B774)</f>
        <v/>
      </c>
      <c r="H774" s="44">
        <f>H48/SUMIFS(H$3:H$722,$B$3:$B$722,$B774)*SUMIFS(Calculations!$E$3:$E$53,Calculations!$A$3:$A$53,$B774)</f>
        <v/>
      </c>
      <c r="I774" s="44">
        <f>I48/SUMIFS(I$3:I$722,$B$3:$B$722,$B774)*SUMIFS(Calculations!$E$3:$E$53,Calculations!$A$3:$A$53,$B774)</f>
        <v/>
      </c>
      <c r="J774" s="44">
        <f>J48/SUMIFS(J$3:J$722,$B$3:$B$722,$B774)*SUMIFS(Calculations!$E$3:$E$53,Calculations!$A$3:$A$53,$B774)</f>
        <v/>
      </c>
      <c r="K774" s="44">
        <f>K48/SUMIFS(K$3:K$722,$B$3:$B$722,$B774)*SUMIFS(Calculations!$E$3:$E$53,Calculations!$A$3:$A$53,$B774)</f>
        <v/>
      </c>
      <c r="L774" s="44">
        <f>L48/SUMIFS(L$3:L$722,$B$3:$B$722,$B774)*SUMIFS(Calculations!$E$3:$E$53,Calculations!$A$3:$A$53,$B774)</f>
        <v/>
      </c>
      <c r="M774" s="44">
        <f>M48/SUMIFS(M$3:M$722,$B$3:$B$722,$B774)*SUMIFS(Calculations!$E$3:$E$53,Calculations!$A$3:$A$53,$B774)</f>
        <v/>
      </c>
      <c r="N774" s="44">
        <f>N48/SUMIFS(N$3:N$722,$B$3:$B$722,$B774)*SUMIFS(Calculations!$E$3:$E$53,Calculations!$A$3:$A$53,$B774)</f>
        <v/>
      </c>
      <c r="O774" s="44">
        <f>O48/SUMIFS(O$3:O$722,$B$3:$B$722,$B774)*SUMIFS(Calculations!$E$3:$E$53,Calculations!$A$3:$A$53,$B774)</f>
        <v/>
      </c>
      <c r="P774" s="44">
        <f>P48/SUMIFS(P$3:P$722,$B$3:$B$722,$B774)*SUMIFS(Calculations!$E$3:$E$53,Calculations!$A$3:$A$53,$B774)</f>
        <v/>
      </c>
      <c r="Q774" s="44">
        <f>Q48/SUMIFS(Q$3:Q$722,$B$3:$B$722,$B774)*SUMIFS(Calculations!$E$3:$E$53,Calculations!$A$3:$A$53,$B774)</f>
        <v/>
      </c>
      <c r="R774" s="44">
        <f>R48/SUMIFS(R$3:R$722,$B$3:$B$722,$B774)*SUMIFS(Calculations!$E$3:$E$53,Calculations!$A$3:$A$53,$B774)</f>
        <v/>
      </c>
    </row>
    <row r="775" ht="15.75" customHeight="1" s="157">
      <c r="B775" s="44" t="inlineStr">
        <is>
          <t>CA</t>
        </is>
      </c>
      <c r="C775" s="44" t="inlineStr">
        <is>
          <t>Generation</t>
        </is>
      </c>
      <c r="D775" s="44" t="inlineStr">
        <is>
          <t>Coal</t>
        </is>
      </c>
      <c r="E775" s="44">
        <f>LOOKUP(D775,$U$2:$V$15,$V$2:$V$15)</f>
        <v/>
      </c>
      <c r="F775" s="44">
        <f>F49/SUMIFS(F$3:F$722,$B$3:$B$722,$B775)*SUMIFS(Calculations!$E$3:$E$53,Calculations!$A$3:$A$53,$B775)</f>
        <v/>
      </c>
      <c r="G775" s="44">
        <f>G49/SUMIFS(G$3:G$722,$B$3:$B$722,$B775)*SUMIFS(Calculations!$E$3:$E$53,Calculations!$A$3:$A$53,$B775)</f>
        <v/>
      </c>
      <c r="H775" s="44">
        <f>H49/SUMIFS(H$3:H$722,$B$3:$B$722,$B775)*SUMIFS(Calculations!$E$3:$E$53,Calculations!$A$3:$A$53,$B775)</f>
        <v/>
      </c>
      <c r="I775" s="44">
        <f>I49/SUMIFS(I$3:I$722,$B$3:$B$722,$B775)*SUMIFS(Calculations!$E$3:$E$53,Calculations!$A$3:$A$53,$B775)</f>
        <v/>
      </c>
      <c r="J775" s="44">
        <f>J49/SUMIFS(J$3:J$722,$B$3:$B$722,$B775)*SUMIFS(Calculations!$E$3:$E$53,Calculations!$A$3:$A$53,$B775)</f>
        <v/>
      </c>
      <c r="K775" s="44">
        <f>K49/SUMIFS(K$3:K$722,$B$3:$B$722,$B775)*SUMIFS(Calculations!$E$3:$E$53,Calculations!$A$3:$A$53,$B775)</f>
        <v/>
      </c>
      <c r="L775" s="44">
        <f>L49/SUMIFS(L$3:L$722,$B$3:$B$722,$B775)*SUMIFS(Calculations!$E$3:$E$53,Calculations!$A$3:$A$53,$B775)</f>
        <v/>
      </c>
      <c r="M775" s="44">
        <f>M49/SUMIFS(M$3:M$722,$B$3:$B$722,$B775)*SUMIFS(Calculations!$E$3:$E$53,Calculations!$A$3:$A$53,$B775)</f>
        <v/>
      </c>
      <c r="N775" s="44">
        <f>N49/SUMIFS(N$3:N$722,$B$3:$B$722,$B775)*SUMIFS(Calculations!$E$3:$E$53,Calculations!$A$3:$A$53,$B775)</f>
        <v/>
      </c>
      <c r="O775" s="44">
        <f>O49/SUMIFS(O$3:O$722,$B$3:$B$722,$B775)*SUMIFS(Calculations!$E$3:$E$53,Calculations!$A$3:$A$53,$B775)</f>
        <v/>
      </c>
      <c r="P775" s="44">
        <f>P49/SUMIFS(P$3:P$722,$B$3:$B$722,$B775)*SUMIFS(Calculations!$E$3:$E$53,Calculations!$A$3:$A$53,$B775)</f>
        <v/>
      </c>
      <c r="Q775" s="44">
        <f>Q49/SUMIFS(Q$3:Q$722,$B$3:$B$722,$B775)*SUMIFS(Calculations!$E$3:$E$53,Calculations!$A$3:$A$53,$B775)</f>
        <v/>
      </c>
      <c r="R775" s="44">
        <f>R49/SUMIFS(R$3:R$722,$B$3:$B$722,$B775)*SUMIFS(Calculations!$E$3:$E$53,Calculations!$A$3:$A$53,$B775)</f>
        <v/>
      </c>
    </row>
    <row r="776" ht="15.75" customHeight="1" s="157">
      <c r="B776" s="44" t="inlineStr">
        <is>
          <t>CA</t>
        </is>
      </c>
      <c r="C776" s="44" t="inlineStr">
        <is>
          <t>Generation</t>
        </is>
      </c>
      <c r="D776" s="44" t="inlineStr">
        <is>
          <t>CSP</t>
        </is>
      </c>
      <c r="E776" s="44">
        <f>LOOKUP(D776,$U$2:$V$15,$V$2:$V$15)</f>
        <v/>
      </c>
      <c r="F776" s="44">
        <f>F50/SUMIFS(F$3:F$722,$B$3:$B$722,$B776)*SUMIFS(Calculations!$E$3:$E$53,Calculations!$A$3:$A$53,$B776)</f>
        <v/>
      </c>
      <c r="G776" s="44">
        <f>G50/SUMIFS(G$3:G$722,$B$3:$B$722,$B776)*SUMIFS(Calculations!$E$3:$E$53,Calculations!$A$3:$A$53,$B776)</f>
        <v/>
      </c>
      <c r="H776" s="44">
        <f>H50/SUMIFS(H$3:H$722,$B$3:$B$722,$B776)*SUMIFS(Calculations!$E$3:$E$53,Calculations!$A$3:$A$53,$B776)</f>
        <v/>
      </c>
      <c r="I776" s="44">
        <f>I50/SUMIFS(I$3:I$722,$B$3:$B$722,$B776)*SUMIFS(Calculations!$E$3:$E$53,Calculations!$A$3:$A$53,$B776)</f>
        <v/>
      </c>
      <c r="J776" s="44">
        <f>J50/SUMIFS(J$3:J$722,$B$3:$B$722,$B776)*SUMIFS(Calculations!$E$3:$E$53,Calculations!$A$3:$A$53,$B776)</f>
        <v/>
      </c>
      <c r="K776" s="44">
        <f>K50/SUMIFS(K$3:K$722,$B$3:$B$722,$B776)*SUMIFS(Calculations!$E$3:$E$53,Calculations!$A$3:$A$53,$B776)</f>
        <v/>
      </c>
      <c r="L776" s="44">
        <f>L50/SUMIFS(L$3:L$722,$B$3:$B$722,$B776)*SUMIFS(Calculations!$E$3:$E$53,Calculations!$A$3:$A$53,$B776)</f>
        <v/>
      </c>
      <c r="M776" s="44">
        <f>M50/SUMIFS(M$3:M$722,$B$3:$B$722,$B776)*SUMIFS(Calculations!$E$3:$E$53,Calculations!$A$3:$A$53,$B776)</f>
        <v/>
      </c>
      <c r="N776" s="44">
        <f>N50/SUMIFS(N$3:N$722,$B$3:$B$722,$B776)*SUMIFS(Calculations!$E$3:$E$53,Calculations!$A$3:$A$53,$B776)</f>
        <v/>
      </c>
      <c r="O776" s="44">
        <f>O50/SUMIFS(O$3:O$722,$B$3:$B$722,$B776)*SUMIFS(Calculations!$E$3:$E$53,Calculations!$A$3:$A$53,$B776)</f>
        <v/>
      </c>
      <c r="P776" s="44">
        <f>P50/SUMIFS(P$3:P$722,$B$3:$B$722,$B776)*SUMIFS(Calculations!$E$3:$E$53,Calculations!$A$3:$A$53,$B776)</f>
        <v/>
      </c>
      <c r="Q776" s="44">
        <f>Q50/SUMIFS(Q$3:Q$722,$B$3:$B$722,$B776)*SUMIFS(Calculations!$E$3:$E$53,Calculations!$A$3:$A$53,$B776)</f>
        <v/>
      </c>
      <c r="R776" s="44">
        <f>R50/SUMIFS(R$3:R$722,$B$3:$B$722,$B776)*SUMIFS(Calculations!$E$3:$E$53,Calculations!$A$3:$A$53,$B776)</f>
        <v/>
      </c>
    </row>
    <row r="777" ht="15.75" customHeight="1" s="157">
      <c r="B777" s="44" t="inlineStr">
        <is>
          <t>CA</t>
        </is>
      </c>
      <c r="C777" s="44" t="inlineStr">
        <is>
          <t>Generation</t>
        </is>
      </c>
      <c r="D777" s="44" t="inlineStr">
        <is>
          <t>Geothermal</t>
        </is>
      </c>
      <c r="E777" s="44">
        <f>LOOKUP(D777,$U$2:$V$15,$V$2:$V$15)</f>
        <v/>
      </c>
      <c r="F777" s="44">
        <f>F51/SUMIFS(F$3:F$722,$B$3:$B$722,$B777)*SUMIFS(Calculations!$E$3:$E$53,Calculations!$A$3:$A$53,$B777)</f>
        <v/>
      </c>
      <c r="G777" s="44">
        <f>G51/SUMIFS(G$3:G$722,$B$3:$B$722,$B777)*SUMIFS(Calculations!$E$3:$E$53,Calculations!$A$3:$A$53,$B777)</f>
        <v/>
      </c>
      <c r="H777" s="44">
        <f>H51/SUMIFS(H$3:H$722,$B$3:$B$722,$B777)*SUMIFS(Calculations!$E$3:$E$53,Calculations!$A$3:$A$53,$B777)</f>
        <v/>
      </c>
      <c r="I777" s="44">
        <f>I51/SUMIFS(I$3:I$722,$B$3:$B$722,$B777)*SUMIFS(Calculations!$E$3:$E$53,Calculations!$A$3:$A$53,$B777)</f>
        <v/>
      </c>
      <c r="J777" s="44">
        <f>J51/SUMIFS(J$3:J$722,$B$3:$B$722,$B777)*SUMIFS(Calculations!$E$3:$E$53,Calculations!$A$3:$A$53,$B777)</f>
        <v/>
      </c>
      <c r="K777" s="44">
        <f>K51/SUMIFS(K$3:K$722,$B$3:$B$722,$B777)*SUMIFS(Calculations!$E$3:$E$53,Calculations!$A$3:$A$53,$B777)</f>
        <v/>
      </c>
      <c r="L777" s="44">
        <f>L51/SUMIFS(L$3:L$722,$B$3:$B$722,$B777)*SUMIFS(Calculations!$E$3:$E$53,Calculations!$A$3:$A$53,$B777)</f>
        <v/>
      </c>
      <c r="M777" s="44">
        <f>M51/SUMIFS(M$3:M$722,$B$3:$B$722,$B777)*SUMIFS(Calculations!$E$3:$E$53,Calculations!$A$3:$A$53,$B777)</f>
        <v/>
      </c>
      <c r="N777" s="44">
        <f>N51/SUMIFS(N$3:N$722,$B$3:$B$722,$B777)*SUMIFS(Calculations!$E$3:$E$53,Calculations!$A$3:$A$53,$B777)</f>
        <v/>
      </c>
      <c r="O777" s="44">
        <f>O51/SUMIFS(O$3:O$722,$B$3:$B$722,$B777)*SUMIFS(Calculations!$E$3:$E$53,Calculations!$A$3:$A$53,$B777)</f>
        <v/>
      </c>
      <c r="P777" s="44">
        <f>P51/SUMIFS(P$3:P$722,$B$3:$B$722,$B777)*SUMIFS(Calculations!$E$3:$E$53,Calculations!$A$3:$A$53,$B777)</f>
        <v/>
      </c>
      <c r="Q777" s="44">
        <f>Q51/SUMIFS(Q$3:Q$722,$B$3:$B$722,$B777)*SUMIFS(Calculations!$E$3:$E$53,Calculations!$A$3:$A$53,$B777)</f>
        <v/>
      </c>
      <c r="R777" s="44">
        <f>R51/SUMIFS(R$3:R$722,$B$3:$B$722,$B777)*SUMIFS(Calculations!$E$3:$E$53,Calculations!$A$3:$A$53,$B777)</f>
        <v/>
      </c>
    </row>
    <row r="778" ht="15.75" customHeight="1" s="157">
      <c r="B778" s="44" t="inlineStr">
        <is>
          <t>CA</t>
        </is>
      </c>
      <c r="C778" s="44" t="inlineStr">
        <is>
          <t>Generation</t>
        </is>
      </c>
      <c r="D778" s="44" t="inlineStr">
        <is>
          <t>Hydro</t>
        </is>
      </c>
      <c r="E778" s="44">
        <f>LOOKUP(D778,$U$2:$V$15,$V$2:$V$15)</f>
        <v/>
      </c>
      <c r="F778" s="44">
        <f>F52/SUMIFS(F$3:F$722,$B$3:$B$722,$B778)*SUMIFS(Calculations!$E$3:$E$53,Calculations!$A$3:$A$53,$B778)</f>
        <v/>
      </c>
      <c r="G778" s="44">
        <f>G52/SUMIFS(G$3:G$722,$B$3:$B$722,$B778)*SUMIFS(Calculations!$E$3:$E$53,Calculations!$A$3:$A$53,$B778)</f>
        <v/>
      </c>
      <c r="H778" s="44">
        <f>H52/SUMIFS(H$3:H$722,$B$3:$B$722,$B778)*SUMIFS(Calculations!$E$3:$E$53,Calculations!$A$3:$A$53,$B778)</f>
        <v/>
      </c>
      <c r="I778" s="44">
        <f>I52/SUMIFS(I$3:I$722,$B$3:$B$722,$B778)*SUMIFS(Calculations!$E$3:$E$53,Calculations!$A$3:$A$53,$B778)</f>
        <v/>
      </c>
      <c r="J778" s="44">
        <f>J52/SUMIFS(J$3:J$722,$B$3:$B$722,$B778)*SUMIFS(Calculations!$E$3:$E$53,Calculations!$A$3:$A$53,$B778)</f>
        <v/>
      </c>
      <c r="K778" s="44">
        <f>K52/SUMIFS(K$3:K$722,$B$3:$B$722,$B778)*SUMIFS(Calculations!$E$3:$E$53,Calculations!$A$3:$A$53,$B778)</f>
        <v/>
      </c>
      <c r="L778" s="44">
        <f>L52/SUMIFS(L$3:L$722,$B$3:$B$722,$B778)*SUMIFS(Calculations!$E$3:$E$53,Calculations!$A$3:$A$53,$B778)</f>
        <v/>
      </c>
      <c r="M778" s="44">
        <f>M52/SUMIFS(M$3:M$722,$B$3:$B$722,$B778)*SUMIFS(Calculations!$E$3:$E$53,Calculations!$A$3:$A$53,$B778)</f>
        <v/>
      </c>
      <c r="N778" s="44">
        <f>N52/SUMIFS(N$3:N$722,$B$3:$B$722,$B778)*SUMIFS(Calculations!$E$3:$E$53,Calculations!$A$3:$A$53,$B778)</f>
        <v/>
      </c>
      <c r="O778" s="44">
        <f>O52/SUMIFS(O$3:O$722,$B$3:$B$722,$B778)*SUMIFS(Calculations!$E$3:$E$53,Calculations!$A$3:$A$53,$B778)</f>
        <v/>
      </c>
      <c r="P778" s="44">
        <f>P52/SUMIFS(P$3:P$722,$B$3:$B$722,$B778)*SUMIFS(Calculations!$E$3:$E$53,Calculations!$A$3:$A$53,$B778)</f>
        <v/>
      </c>
      <c r="Q778" s="44">
        <f>Q52/SUMIFS(Q$3:Q$722,$B$3:$B$722,$B778)*SUMIFS(Calculations!$E$3:$E$53,Calculations!$A$3:$A$53,$B778)</f>
        <v/>
      </c>
      <c r="R778" s="44">
        <f>R52/SUMIFS(R$3:R$722,$B$3:$B$722,$B778)*SUMIFS(Calculations!$E$3:$E$53,Calculations!$A$3:$A$53,$B778)</f>
        <v/>
      </c>
    </row>
    <row r="779" ht="15.75" customHeight="1" s="157">
      <c r="B779" s="44" t="inlineStr">
        <is>
          <t>CA</t>
        </is>
      </c>
      <c r="C779" s="44" t="inlineStr">
        <is>
          <t>Generation</t>
        </is>
      </c>
      <c r="D779" s="44" t="inlineStr">
        <is>
          <t>Imports</t>
        </is>
      </c>
      <c r="E779" s="44">
        <f>LOOKUP(D779,$U$2:$V$15,$V$2:$V$15)</f>
        <v/>
      </c>
      <c r="F779" s="44">
        <f>F53/SUMIFS(F$3:F$722,$B$3:$B$722,$B779)*SUMIFS(Calculations!$E$3:$E$53,Calculations!$A$3:$A$53,$B779)</f>
        <v/>
      </c>
      <c r="G779" s="44">
        <f>G53/SUMIFS(G$3:G$722,$B$3:$B$722,$B779)*SUMIFS(Calculations!$E$3:$E$53,Calculations!$A$3:$A$53,$B779)</f>
        <v/>
      </c>
      <c r="H779" s="44">
        <f>H53/SUMIFS(H$3:H$722,$B$3:$B$722,$B779)*SUMIFS(Calculations!$E$3:$E$53,Calculations!$A$3:$A$53,$B779)</f>
        <v/>
      </c>
      <c r="I779" s="44">
        <f>I53/SUMIFS(I$3:I$722,$B$3:$B$722,$B779)*SUMIFS(Calculations!$E$3:$E$53,Calculations!$A$3:$A$53,$B779)</f>
        <v/>
      </c>
      <c r="J779" s="44">
        <f>J53/SUMIFS(J$3:J$722,$B$3:$B$722,$B779)*SUMIFS(Calculations!$E$3:$E$53,Calculations!$A$3:$A$53,$B779)</f>
        <v/>
      </c>
      <c r="K779" s="44">
        <f>K53/SUMIFS(K$3:K$722,$B$3:$B$722,$B779)*SUMIFS(Calculations!$E$3:$E$53,Calculations!$A$3:$A$53,$B779)</f>
        <v/>
      </c>
      <c r="L779" s="44">
        <f>L53/SUMIFS(L$3:L$722,$B$3:$B$722,$B779)*SUMIFS(Calculations!$E$3:$E$53,Calculations!$A$3:$A$53,$B779)</f>
        <v/>
      </c>
      <c r="M779" s="44">
        <f>M53/SUMIFS(M$3:M$722,$B$3:$B$722,$B779)*SUMIFS(Calculations!$E$3:$E$53,Calculations!$A$3:$A$53,$B779)</f>
        <v/>
      </c>
      <c r="N779" s="44">
        <f>N53/SUMIFS(N$3:N$722,$B$3:$B$722,$B779)*SUMIFS(Calculations!$E$3:$E$53,Calculations!$A$3:$A$53,$B779)</f>
        <v/>
      </c>
      <c r="O779" s="44">
        <f>O53/SUMIFS(O$3:O$722,$B$3:$B$722,$B779)*SUMIFS(Calculations!$E$3:$E$53,Calculations!$A$3:$A$53,$B779)</f>
        <v/>
      </c>
      <c r="P779" s="44">
        <f>P53/SUMIFS(P$3:P$722,$B$3:$B$722,$B779)*SUMIFS(Calculations!$E$3:$E$53,Calculations!$A$3:$A$53,$B779)</f>
        <v/>
      </c>
      <c r="Q779" s="44">
        <f>Q53/SUMIFS(Q$3:Q$722,$B$3:$B$722,$B779)*SUMIFS(Calculations!$E$3:$E$53,Calculations!$A$3:$A$53,$B779)</f>
        <v/>
      </c>
      <c r="R779" s="44">
        <f>R53/SUMIFS(R$3:R$722,$B$3:$B$722,$B779)*SUMIFS(Calculations!$E$3:$E$53,Calculations!$A$3:$A$53,$B779)</f>
        <v/>
      </c>
    </row>
    <row r="780" ht="15.75" customHeight="1" s="157">
      <c r="B780" s="44" t="inlineStr">
        <is>
          <t>CA</t>
        </is>
      </c>
      <c r="C780" s="44" t="inlineStr">
        <is>
          <t>Generation</t>
        </is>
      </c>
      <c r="D780" s="44" t="inlineStr">
        <is>
          <t>Land-based Wind</t>
        </is>
      </c>
      <c r="E780" s="44">
        <f>LOOKUP(D780,$U$2:$V$15,$V$2:$V$15)</f>
        <v/>
      </c>
      <c r="F780" s="44">
        <f>F54/SUMIFS(F$3:F$722,$B$3:$B$722,$B780)*SUMIFS(Calculations!$E$3:$E$53,Calculations!$A$3:$A$53,$B780)</f>
        <v/>
      </c>
      <c r="G780" s="44">
        <f>G54/SUMIFS(G$3:G$722,$B$3:$B$722,$B780)*SUMIFS(Calculations!$E$3:$E$53,Calculations!$A$3:$A$53,$B780)</f>
        <v/>
      </c>
      <c r="H780" s="44">
        <f>H54/SUMIFS(H$3:H$722,$B$3:$B$722,$B780)*SUMIFS(Calculations!$E$3:$E$53,Calculations!$A$3:$A$53,$B780)</f>
        <v/>
      </c>
      <c r="I780" s="44">
        <f>I54/SUMIFS(I$3:I$722,$B$3:$B$722,$B780)*SUMIFS(Calculations!$E$3:$E$53,Calculations!$A$3:$A$53,$B780)</f>
        <v/>
      </c>
      <c r="J780" s="44">
        <f>J54/SUMIFS(J$3:J$722,$B$3:$B$722,$B780)*SUMIFS(Calculations!$E$3:$E$53,Calculations!$A$3:$A$53,$B780)</f>
        <v/>
      </c>
      <c r="K780" s="44">
        <f>K54/SUMIFS(K$3:K$722,$B$3:$B$722,$B780)*SUMIFS(Calculations!$E$3:$E$53,Calculations!$A$3:$A$53,$B780)</f>
        <v/>
      </c>
      <c r="L780" s="44">
        <f>L54/SUMIFS(L$3:L$722,$B$3:$B$722,$B780)*SUMIFS(Calculations!$E$3:$E$53,Calculations!$A$3:$A$53,$B780)</f>
        <v/>
      </c>
      <c r="M780" s="44">
        <f>M54/SUMIFS(M$3:M$722,$B$3:$B$722,$B780)*SUMIFS(Calculations!$E$3:$E$53,Calculations!$A$3:$A$53,$B780)</f>
        <v/>
      </c>
      <c r="N780" s="44">
        <f>N54/SUMIFS(N$3:N$722,$B$3:$B$722,$B780)*SUMIFS(Calculations!$E$3:$E$53,Calculations!$A$3:$A$53,$B780)</f>
        <v/>
      </c>
      <c r="O780" s="44">
        <f>O54/SUMIFS(O$3:O$722,$B$3:$B$722,$B780)*SUMIFS(Calculations!$E$3:$E$53,Calculations!$A$3:$A$53,$B780)</f>
        <v/>
      </c>
      <c r="P780" s="44">
        <f>P54/SUMIFS(P$3:P$722,$B$3:$B$722,$B780)*SUMIFS(Calculations!$E$3:$E$53,Calculations!$A$3:$A$53,$B780)</f>
        <v/>
      </c>
      <c r="Q780" s="44">
        <f>Q54/SUMIFS(Q$3:Q$722,$B$3:$B$722,$B780)*SUMIFS(Calculations!$E$3:$E$53,Calculations!$A$3:$A$53,$B780)</f>
        <v/>
      </c>
      <c r="R780" s="44">
        <f>R54/SUMIFS(R$3:R$722,$B$3:$B$722,$B780)*SUMIFS(Calculations!$E$3:$E$53,Calculations!$A$3:$A$53,$B780)</f>
        <v/>
      </c>
    </row>
    <row r="781" ht="15.75" customHeight="1" s="157">
      <c r="B781" s="44" t="inlineStr">
        <is>
          <t>CA</t>
        </is>
      </c>
      <c r="C781" s="44" t="inlineStr">
        <is>
          <t>Generation</t>
        </is>
      </c>
      <c r="D781" s="44" t="inlineStr">
        <is>
          <t>NG-CC</t>
        </is>
      </c>
      <c r="E781" s="44">
        <f>LOOKUP(D781,$U$2:$V$15,$V$2:$V$15)</f>
        <v/>
      </c>
      <c r="F781" s="44">
        <f>F55/SUMIFS(F$3:F$722,$B$3:$B$722,$B781)*SUMIFS(Calculations!$E$3:$E$53,Calculations!$A$3:$A$53,$B781)</f>
        <v/>
      </c>
      <c r="G781" s="44">
        <f>G55/SUMIFS(G$3:G$722,$B$3:$B$722,$B781)*SUMIFS(Calculations!$E$3:$E$53,Calculations!$A$3:$A$53,$B781)</f>
        <v/>
      </c>
      <c r="H781" s="44">
        <f>H55/SUMIFS(H$3:H$722,$B$3:$B$722,$B781)*SUMIFS(Calculations!$E$3:$E$53,Calculations!$A$3:$A$53,$B781)</f>
        <v/>
      </c>
      <c r="I781" s="44">
        <f>I55/SUMIFS(I$3:I$722,$B$3:$B$722,$B781)*SUMIFS(Calculations!$E$3:$E$53,Calculations!$A$3:$A$53,$B781)</f>
        <v/>
      </c>
      <c r="J781" s="44">
        <f>J55/SUMIFS(J$3:J$722,$B$3:$B$722,$B781)*SUMIFS(Calculations!$E$3:$E$53,Calculations!$A$3:$A$53,$B781)</f>
        <v/>
      </c>
      <c r="K781" s="44">
        <f>K55/SUMIFS(K$3:K$722,$B$3:$B$722,$B781)*SUMIFS(Calculations!$E$3:$E$53,Calculations!$A$3:$A$53,$B781)</f>
        <v/>
      </c>
      <c r="L781" s="44">
        <f>L55/SUMIFS(L$3:L$722,$B$3:$B$722,$B781)*SUMIFS(Calculations!$E$3:$E$53,Calculations!$A$3:$A$53,$B781)</f>
        <v/>
      </c>
      <c r="M781" s="44">
        <f>M55/SUMIFS(M$3:M$722,$B$3:$B$722,$B781)*SUMIFS(Calculations!$E$3:$E$53,Calculations!$A$3:$A$53,$B781)</f>
        <v/>
      </c>
      <c r="N781" s="44">
        <f>N55/SUMIFS(N$3:N$722,$B$3:$B$722,$B781)*SUMIFS(Calculations!$E$3:$E$53,Calculations!$A$3:$A$53,$B781)</f>
        <v/>
      </c>
      <c r="O781" s="44">
        <f>O55/SUMIFS(O$3:O$722,$B$3:$B$722,$B781)*SUMIFS(Calculations!$E$3:$E$53,Calculations!$A$3:$A$53,$B781)</f>
        <v/>
      </c>
      <c r="P781" s="44">
        <f>P55/SUMIFS(P$3:P$722,$B$3:$B$722,$B781)*SUMIFS(Calculations!$E$3:$E$53,Calculations!$A$3:$A$53,$B781)</f>
        <v/>
      </c>
      <c r="Q781" s="44">
        <f>Q55/SUMIFS(Q$3:Q$722,$B$3:$B$722,$B781)*SUMIFS(Calculations!$E$3:$E$53,Calculations!$A$3:$A$53,$B781)</f>
        <v/>
      </c>
      <c r="R781" s="44">
        <f>R55/SUMIFS(R$3:R$722,$B$3:$B$722,$B781)*SUMIFS(Calculations!$E$3:$E$53,Calculations!$A$3:$A$53,$B781)</f>
        <v/>
      </c>
    </row>
    <row r="782" ht="15.75" customHeight="1" s="157">
      <c r="B782" s="44" t="inlineStr">
        <is>
          <t>CA</t>
        </is>
      </c>
      <c r="C782" s="44" t="inlineStr">
        <is>
          <t>Generation</t>
        </is>
      </c>
      <c r="D782" s="44" t="inlineStr">
        <is>
          <t>NG-CT</t>
        </is>
      </c>
      <c r="E782" s="44">
        <f>LOOKUP(D782,$U$2:$V$15,$V$2:$V$15)</f>
        <v/>
      </c>
      <c r="F782" s="44">
        <f>F56/SUMIFS(F$3:F$722,$B$3:$B$722,$B782)*SUMIFS(Calculations!$E$3:$E$53,Calculations!$A$3:$A$53,$B782)</f>
        <v/>
      </c>
      <c r="G782" s="44">
        <f>G56/SUMIFS(G$3:G$722,$B$3:$B$722,$B782)*SUMIFS(Calculations!$E$3:$E$53,Calculations!$A$3:$A$53,$B782)</f>
        <v/>
      </c>
      <c r="H782" s="44">
        <f>H56/SUMIFS(H$3:H$722,$B$3:$B$722,$B782)*SUMIFS(Calculations!$E$3:$E$53,Calculations!$A$3:$A$53,$B782)</f>
        <v/>
      </c>
      <c r="I782" s="44">
        <f>I56/SUMIFS(I$3:I$722,$B$3:$B$722,$B782)*SUMIFS(Calculations!$E$3:$E$53,Calculations!$A$3:$A$53,$B782)</f>
        <v/>
      </c>
      <c r="J782" s="44">
        <f>J56/SUMIFS(J$3:J$722,$B$3:$B$722,$B782)*SUMIFS(Calculations!$E$3:$E$53,Calculations!$A$3:$A$53,$B782)</f>
        <v/>
      </c>
      <c r="K782" s="44">
        <f>K56/SUMIFS(K$3:K$722,$B$3:$B$722,$B782)*SUMIFS(Calculations!$E$3:$E$53,Calculations!$A$3:$A$53,$B782)</f>
        <v/>
      </c>
      <c r="L782" s="44">
        <f>L56/SUMIFS(L$3:L$722,$B$3:$B$722,$B782)*SUMIFS(Calculations!$E$3:$E$53,Calculations!$A$3:$A$53,$B782)</f>
        <v/>
      </c>
      <c r="M782" s="44">
        <f>M56/SUMIFS(M$3:M$722,$B$3:$B$722,$B782)*SUMIFS(Calculations!$E$3:$E$53,Calculations!$A$3:$A$53,$B782)</f>
        <v/>
      </c>
      <c r="N782" s="44">
        <f>N56/SUMIFS(N$3:N$722,$B$3:$B$722,$B782)*SUMIFS(Calculations!$E$3:$E$53,Calculations!$A$3:$A$53,$B782)</f>
        <v/>
      </c>
      <c r="O782" s="44">
        <f>O56/SUMIFS(O$3:O$722,$B$3:$B$722,$B782)*SUMIFS(Calculations!$E$3:$E$53,Calculations!$A$3:$A$53,$B782)</f>
        <v/>
      </c>
      <c r="P782" s="44">
        <f>P56/SUMIFS(P$3:P$722,$B$3:$B$722,$B782)*SUMIFS(Calculations!$E$3:$E$53,Calculations!$A$3:$A$53,$B782)</f>
        <v/>
      </c>
      <c r="Q782" s="44">
        <f>Q56/SUMIFS(Q$3:Q$722,$B$3:$B$722,$B782)*SUMIFS(Calculations!$E$3:$E$53,Calculations!$A$3:$A$53,$B782)</f>
        <v/>
      </c>
      <c r="R782" s="44">
        <f>R56/SUMIFS(R$3:R$722,$B$3:$B$722,$B782)*SUMIFS(Calculations!$E$3:$E$53,Calculations!$A$3:$A$53,$B782)</f>
        <v/>
      </c>
    </row>
    <row r="783" ht="15.75" customHeight="1" s="157">
      <c r="B783" s="44" t="inlineStr">
        <is>
          <t>CA</t>
        </is>
      </c>
      <c r="C783" s="44" t="inlineStr">
        <is>
          <t>Generation</t>
        </is>
      </c>
      <c r="D783" s="44" t="inlineStr">
        <is>
          <t>Nuclear</t>
        </is>
      </c>
      <c r="E783" s="44">
        <f>LOOKUP(D783,$U$2:$V$15,$V$2:$V$15)</f>
        <v/>
      </c>
      <c r="F783" s="44">
        <f>F57/SUMIFS(F$3:F$722,$B$3:$B$722,$B783)*SUMIFS(Calculations!$E$3:$E$53,Calculations!$A$3:$A$53,$B783)</f>
        <v/>
      </c>
      <c r="G783" s="44">
        <f>G57/SUMIFS(G$3:G$722,$B$3:$B$722,$B783)*SUMIFS(Calculations!$E$3:$E$53,Calculations!$A$3:$A$53,$B783)</f>
        <v/>
      </c>
      <c r="H783" s="44">
        <f>H57/SUMIFS(H$3:H$722,$B$3:$B$722,$B783)*SUMIFS(Calculations!$E$3:$E$53,Calculations!$A$3:$A$53,$B783)</f>
        <v/>
      </c>
      <c r="I783" s="44">
        <f>I57/SUMIFS(I$3:I$722,$B$3:$B$722,$B783)*SUMIFS(Calculations!$E$3:$E$53,Calculations!$A$3:$A$53,$B783)</f>
        <v/>
      </c>
      <c r="J783" s="44">
        <f>J57/SUMIFS(J$3:J$722,$B$3:$B$722,$B783)*SUMIFS(Calculations!$E$3:$E$53,Calculations!$A$3:$A$53,$B783)</f>
        <v/>
      </c>
      <c r="K783" s="44">
        <f>K57/SUMIFS(K$3:K$722,$B$3:$B$722,$B783)*SUMIFS(Calculations!$E$3:$E$53,Calculations!$A$3:$A$53,$B783)</f>
        <v/>
      </c>
      <c r="L783" s="44">
        <f>L57/SUMIFS(L$3:L$722,$B$3:$B$722,$B783)*SUMIFS(Calculations!$E$3:$E$53,Calculations!$A$3:$A$53,$B783)</f>
        <v/>
      </c>
      <c r="M783" s="44">
        <f>M57/SUMIFS(M$3:M$722,$B$3:$B$722,$B783)*SUMIFS(Calculations!$E$3:$E$53,Calculations!$A$3:$A$53,$B783)</f>
        <v/>
      </c>
      <c r="N783" s="44">
        <f>N57/SUMIFS(N$3:N$722,$B$3:$B$722,$B783)*SUMIFS(Calculations!$E$3:$E$53,Calculations!$A$3:$A$53,$B783)</f>
        <v/>
      </c>
      <c r="O783" s="44">
        <f>O57/SUMIFS(O$3:O$722,$B$3:$B$722,$B783)*SUMIFS(Calculations!$E$3:$E$53,Calculations!$A$3:$A$53,$B783)</f>
        <v/>
      </c>
      <c r="P783" s="44">
        <f>P57/SUMIFS(P$3:P$722,$B$3:$B$722,$B783)*SUMIFS(Calculations!$E$3:$E$53,Calculations!$A$3:$A$53,$B783)</f>
        <v/>
      </c>
      <c r="Q783" s="44">
        <f>Q57/SUMIFS(Q$3:Q$722,$B$3:$B$722,$B783)*SUMIFS(Calculations!$E$3:$E$53,Calculations!$A$3:$A$53,$B783)</f>
        <v/>
      </c>
      <c r="R783" s="44">
        <f>R57/SUMIFS(R$3:R$722,$B$3:$B$722,$B783)*SUMIFS(Calculations!$E$3:$E$53,Calculations!$A$3:$A$53,$B783)</f>
        <v/>
      </c>
    </row>
    <row r="784" ht="15.75" customHeight="1" s="157">
      <c r="B784" s="44" t="inlineStr">
        <is>
          <t>CA</t>
        </is>
      </c>
      <c r="C784" s="44" t="inlineStr">
        <is>
          <t>Generation</t>
        </is>
      </c>
      <c r="D784" s="44" t="inlineStr">
        <is>
          <t>Offshore Wind</t>
        </is>
      </c>
      <c r="E784" s="44">
        <f>LOOKUP(D784,$U$2:$V$15,$V$2:$V$15)</f>
        <v/>
      </c>
      <c r="F784" s="44">
        <f>F58/SUMIFS(F$3:F$722,$B$3:$B$722,$B784)*SUMIFS(Calculations!$E$3:$E$53,Calculations!$A$3:$A$53,$B784)</f>
        <v/>
      </c>
      <c r="G784" s="44">
        <f>G58/SUMIFS(G$3:G$722,$B$3:$B$722,$B784)*SUMIFS(Calculations!$E$3:$E$53,Calculations!$A$3:$A$53,$B784)</f>
        <v/>
      </c>
      <c r="H784" s="44">
        <f>H58/SUMIFS(H$3:H$722,$B$3:$B$722,$B784)*SUMIFS(Calculations!$E$3:$E$53,Calculations!$A$3:$A$53,$B784)</f>
        <v/>
      </c>
      <c r="I784" s="44">
        <f>I58/SUMIFS(I$3:I$722,$B$3:$B$722,$B784)*SUMIFS(Calculations!$E$3:$E$53,Calculations!$A$3:$A$53,$B784)</f>
        <v/>
      </c>
      <c r="J784" s="44">
        <f>J58/SUMIFS(J$3:J$722,$B$3:$B$722,$B784)*SUMIFS(Calculations!$E$3:$E$53,Calculations!$A$3:$A$53,$B784)</f>
        <v/>
      </c>
      <c r="K784" s="44">
        <f>K58/SUMIFS(K$3:K$722,$B$3:$B$722,$B784)*SUMIFS(Calculations!$E$3:$E$53,Calculations!$A$3:$A$53,$B784)</f>
        <v/>
      </c>
      <c r="L784" s="44">
        <f>L58/SUMIFS(L$3:L$722,$B$3:$B$722,$B784)*SUMIFS(Calculations!$E$3:$E$53,Calculations!$A$3:$A$53,$B784)</f>
        <v/>
      </c>
      <c r="M784" s="44">
        <f>M58/SUMIFS(M$3:M$722,$B$3:$B$722,$B784)*SUMIFS(Calculations!$E$3:$E$53,Calculations!$A$3:$A$53,$B784)</f>
        <v/>
      </c>
      <c r="N784" s="44">
        <f>N58/SUMIFS(N$3:N$722,$B$3:$B$722,$B784)*SUMIFS(Calculations!$E$3:$E$53,Calculations!$A$3:$A$53,$B784)</f>
        <v/>
      </c>
      <c r="O784" s="44">
        <f>O58/SUMIFS(O$3:O$722,$B$3:$B$722,$B784)*SUMIFS(Calculations!$E$3:$E$53,Calculations!$A$3:$A$53,$B784)</f>
        <v/>
      </c>
      <c r="P784" s="44">
        <f>P58/SUMIFS(P$3:P$722,$B$3:$B$722,$B784)*SUMIFS(Calculations!$E$3:$E$53,Calculations!$A$3:$A$53,$B784)</f>
        <v/>
      </c>
      <c r="Q784" s="44">
        <f>Q58/SUMIFS(Q$3:Q$722,$B$3:$B$722,$B784)*SUMIFS(Calculations!$E$3:$E$53,Calculations!$A$3:$A$53,$B784)</f>
        <v/>
      </c>
      <c r="R784" s="44">
        <f>R58/SUMIFS(R$3:R$722,$B$3:$B$722,$B784)*SUMIFS(Calculations!$E$3:$E$53,Calculations!$A$3:$A$53,$B784)</f>
        <v/>
      </c>
    </row>
    <row r="785" ht="15.75" customHeight="1" s="157">
      <c r="B785" s="44" t="inlineStr">
        <is>
          <t>CA</t>
        </is>
      </c>
      <c r="C785" s="44" t="inlineStr">
        <is>
          <t>Generation</t>
        </is>
      </c>
      <c r="D785" s="44" t="inlineStr">
        <is>
          <t>Oil-Gas-Steam</t>
        </is>
      </c>
      <c r="E785" s="44">
        <f>LOOKUP(D785,$U$2:$V$15,$V$2:$V$15)</f>
        <v/>
      </c>
      <c r="F785" s="44">
        <f>F59/SUMIFS(F$3:F$722,$B$3:$B$722,$B785)*SUMIFS(Calculations!$E$3:$E$53,Calculations!$A$3:$A$53,$B785)</f>
        <v/>
      </c>
      <c r="G785" s="44">
        <f>G59/SUMIFS(G$3:G$722,$B$3:$B$722,$B785)*SUMIFS(Calculations!$E$3:$E$53,Calculations!$A$3:$A$53,$B785)</f>
        <v/>
      </c>
      <c r="H785" s="44">
        <f>H59/SUMIFS(H$3:H$722,$B$3:$B$722,$B785)*SUMIFS(Calculations!$E$3:$E$53,Calculations!$A$3:$A$53,$B785)</f>
        <v/>
      </c>
      <c r="I785" s="44">
        <f>I59/SUMIFS(I$3:I$722,$B$3:$B$722,$B785)*SUMIFS(Calculations!$E$3:$E$53,Calculations!$A$3:$A$53,$B785)</f>
        <v/>
      </c>
      <c r="J785" s="44">
        <f>J59/SUMIFS(J$3:J$722,$B$3:$B$722,$B785)*SUMIFS(Calculations!$E$3:$E$53,Calculations!$A$3:$A$53,$B785)</f>
        <v/>
      </c>
      <c r="K785" s="44">
        <f>K59/SUMIFS(K$3:K$722,$B$3:$B$722,$B785)*SUMIFS(Calculations!$E$3:$E$53,Calculations!$A$3:$A$53,$B785)</f>
        <v/>
      </c>
      <c r="L785" s="44">
        <f>L59/SUMIFS(L$3:L$722,$B$3:$B$722,$B785)*SUMIFS(Calculations!$E$3:$E$53,Calculations!$A$3:$A$53,$B785)</f>
        <v/>
      </c>
      <c r="M785" s="44">
        <f>M59/SUMIFS(M$3:M$722,$B$3:$B$722,$B785)*SUMIFS(Calculations!$E$3:$E$53,Calculations!$A$3:$A$53,$B785)</f>
        <v/>
      </c>
      <c r="N785" s="44">
        <f>N59/SUMIFS(N$3:N$722,$B$3:$B$722,$B785)*SUMIFS(Calculations!$E$3:$E$53,Calculations!$A$3:$A$53,$B785)</f>
        <v/>
      </c>
      <c r="O785" s="44">
        <f>O59/SUMIFS(O$3:O$722,$B$3:$B$722,$B785)*SUMIFS(Calculations!$E$3:$E$53,Calculations!$A$3:$A$53,$B785)</f>
        <v/>
      </c>
      <c r="P785" s="44">
        <f>P59/SUMIFS(P$3:P$722,$B$3:$B$722,$B785)*SUMIFS(Calculations!$E$3:$E$53,Calculations!$A$3:$A$53,$B785)</f>
        <v/>
      </c>
      <c r="Q785" s="44">
        <f>Q59/SUMIFS(Q$3:Q$722,$B$3:$B$722,$B785)*SUMIFS(Calculations!$E$3:$E$53,Calculations!$A$3:$A$53,$B785)</f>
        <v/>
      </c>
      <c r="R785" s="44">
        <f>R59/SUMIFS(R$3:R$722,$B$3:$B$722,$B785)*SUMIFS(Calculations!$E$3:$E$53,Calculations!$A$3:$A$53,$B785)</f>
        <v/>
      </c>
    </row>
    <row r="786" ht="15.75" customHeight="1" s="157">
      <c r="B786" s="44" t="inlineStr">
        <is>
          <t>CA</t>
        </is>
      </c>
      <c r="C786" s="44" t="inlineStr">
        <is>
          <t>Generation</t>
        </is>
      </c>
      <c r="D786" s="44" t="inlineStr">
        <is>
          <t>Rooftop PV</t>
        </is>
      </c>
      <c r="E786" s="44">
        <f>LOOKUP(D786,$U$2:$V$15,$V$2:$V$15)</f>
        <v/>
      </c>
      <c r="F786" s="44">
        <f>F60/SUMIFS(F$3:F$722,$B$3:$B$722,$B786)*SUMIFS(Calculations!$E$3:$E$53,Calculations!$A$3:$A$53,$B786)</f>
        <v/>
      </c>
      <c r="G786" s="44">
        <f>G60/SUMIFS(G$3:G$722,$B$3:$B$722,$B786)*SUMIFS(Calculations!$E$3:$E$53,Calculations!$A$3:$A$53,$B786)</f>
        <v/>
      </c>
      <c r="H786" s="44">
        <f>H60/SUMIFS(H$3:H$722,$B$3:$B$722,$B786)*SUMIFS(Calculations!$E$3:$E$53,Calculations!$A$3:$A$53,$B786)</f>
        <v/>
      </c>
      <c r="I786" s="44">
        <f>I60/SUMIFS(I$3:I$722,$B$3:$B$722,$B786)*SUMIFS(Calculations!$E$3:$E$53,Calculations!$A$3:$A$53,$B786)</f>
        <v/>
      </c>
      <c r="J786" s="44">
        <f>J60/SUMIFS(J$3:J$722,$B$3:$B$722,$B786)*SUMIFS(Calculations!$E$3:$E$53,Calculations!$A$3:$A$53,$B786)</f>
        <v/>
      </c>
      <c r="K786" s="44">
        <f>K60/SUMIFS(K$3:K$722,$B$3:$B$722,$B786)*SUMIFS(Calculations!$E$3:$E$53,Calculations!$A$3:$A$53,$B786)</f>
        <v/>
      </c>
      <c r="L786" s="44">
        <f>L60/SUMIFS(L$3:L$722,$B$3:$B$722,$B786)*SUMIFS(Calculations!$E$3:$E$53,Calculations!$A$3:$A$53,$B786)</f>
        <v/>
      </c>
      <c r="M786" s="44">
        <f>M60/SUMIFS(M$3:M$722,$B$3:$B$722,$B786)*SUMIFS(Calculations!$E$3:$E$53,Calculations!$A$3:$A$53,$B786)</f>
        <v/>
      </c>
      <c r="N786" s="44">
        <f>N60/SUMIFS(N$3:N$722,$B$3:$B$722,$B786)*SUMIFS(Calculations!$E$3:$E$53,Calculations!$A$3:$A$53,$B786)</f>
        <v/>
      </c>
      <c r="O786" s="44">
        <f>O60/SUMIFS(O$3:O$722,$B$3:$B$722,$B786)*SUMIFS(Calculations!$E$3:$E$53,Calculations!$A$3:$A$53,$B786)</f>
        <v/>
      </c>
      <c r="P786" s="44">
        <f>P60/SUMIFS(P$3:P$722,$B$3:$B$722,$B786)*SUMIFS(Calculations!$E$3:$E$53,Calculations!$A$3:$A$53,$B786)</f>
        <v/>
      </c>
      <c r="Q786" s="44">
        <f>Q60/SUMIFS(Q$3:Q$722,$B$3:$B$722,$B786)*SUMIFS(Calculations!$E$3:$E$53,Calculations!$A$3:$A$53,$B786)</f>
        <v/>
      </c>
      <c r="R786" s="44">
        <f>R60/SUMIFS(R$3:R$722,$B$3:$B$722,$B786)*SUMIFS(Calculations!$E$3:$E$53,Calculations!$A$3:$A$53,$B786)</f>
        <v/>
      </c>
    </row>
    <row r="787" ht="15.75" customHeight="1" s="157">
      <c r="B787" s="44" t="inlineStr">
        <is>
          <t>CA</t>
        </is>
      </c>
      <c r="C787" s="44" t="inlineStr">
        <is>
          <t>Generation</t>
        </is>
      </c>
      <c r="D787" s="44" t="inlineStr">
        <is>
          <t>Storage</t>
        </is>
      </c>
      <c r="E787" s="44">
        <f>LOOKUP(D787,$U$2:$V$15,$V$2:$V$15)</f>
        <v/>
      </c>
      <c r="F787" s="44">
        <f>F61/SUMIFS(F$3:F$722,$B$3:$B$722,$B787)*SUMIFS(Calculations!$E$3:$E$53,Calculations!$A$3:$A$53,$B787)</f>
        <v/>
      </c>
      <c r="G787" s="44">
        <f>G61/SUMIFS(G$3:G$722,$B$3:$B$722,$B787)*SUMIFS(Calculations!$E$3:$E$53,Calculations!$A$3:$A$53,$B787)</f>
        <v/>
      </c>
      <c r="H787" s="44">
        <f>H61/SUMIFS(H$3:H$722,$B$3:$B$722,$B787)*SUMIFS(Calculations!$E$3:$E$53,Calculations!$A$3:$A$53,$B787)</f>
        <v/>
      </c>
      <c r="I787" s="44">
        <f>I61/SUMIFS(I$3:I$722,$B$3:$B$722,$B787)*SUMIFS(Calculations!$E$3:$E$53,Calculations!$A$3:$A$53,$B787)</f>
        <v/>
      </c>
      <c r="J787" s="44">
        <f>J61/SUMIFS(J$3:J$722,$B$3:$B$722,$B787)*SUMIFS(Calculations!$E$3:$E$53,Calculations!$A$3:$A$53,$B787)</f>
        <v/>
      </c>
      <c r="K787" s="44">
        <f>K61/SUMIFS(K$3:K$722,$B$3:$B$722,$B787)*SUMIFS(Calculations!$E$3:$E$53,Calculations!$A$3:$A$53,$B787)</f>
        <v/>
      </c>
      <c r="L787" s="44">
        <f>L61/SUMIFS(L$3:L$722,$B$3:$B$722,$B787)*SUMIFS(Calculations!$E$3:$E$53,Calculations!$A$3:$A$53,$B787)</f>
        <v/>
      </c>
      <c r="M787" s="44">
        <f>M61/SUMIFS(M$3:M$722,$B$3:$B$722,$B787)*SUMIFS(Calculations!$E$3:$E$53,Calculations!$A$3:$A$53,$B787)</f>
        <v/>
      </c>
      <c r="N787" s="44">
        <f>N61/SUMIFS(N$3:N$722,$B$3:$B$722,$B787)*SUMIFS(Calculations!$E$3:$E$53,Calculations!$A$3:$A$53,$B787)</f>
        <v/>
      </c>
      <c r="O787" s="44">
        <f>O61/SUMIFS(O$3:O$722,$B$3:$B$722,$B787)*SUMIFS(Calculations!$E$3:$E$53,Calculations!$A$3:$A$53,$B787)</f>
        <v/>
      </c>
      <c r="P787" s="44">
        <f>P61/SUMIFS(P$3:P$722,$B$3:$B$722,$B787)*SUMIFS(Calculations!$E$3:$E$53,Calculations!$A$3:$A$53,$B787)</f>
        <v/>
      </c>
      <c r="Q787" s="44">
        <f>Q61/SUMIFS(Q$3:Q$722,$B$3:$B$722,$B787)*SUMIFS(Calculations!$E$3:$E$53,Calculations!$A$3:$A$53,$B787)</f>
        <v/>
      </c>
      <c r="R787" s="44">
        <f>R61/SUMIFS(R$3:R$722,$B$3:$B$722,$B787)*SUMIFS(Calculations!$E$3:$E$53,Calculations!$A$3:$A$53,$B787)</f>
        <v/>
      </c>
    </row>
    <row r="788" ht="15.75" customHeight="1" s="157">
      <c r="B788" s="44" t="inlineStr">
        <is>
          <t>CA</t>
        </is>
      </c>
      <c r="C788" s="44" t="inlineStr">
        <is>
          <t>Generation</t>
        </is>
      </c>
      <c r="D788" s="44" t="inlineStr">
        <is>
          <t>Utility PV</t>
        </is>
      </c>
      <c r="E788" s="44">
        <f>LOOKUP(D788,$U$2:$V$15,$V$2:$V$15)</f>
        <v/>
      </c>
      <c r="F788" s="44">
        <f>F62/SUMIFS(F$3:F$722,$B$3:$B$722,$B788)*SUMIFS(Calculations!$E$3:$E$53,Calculations!$A$3:$A$53,$B788)</f>
        <v/>
      </c>
      <c r="G788" s="44">
        <f>G62/SUMIFS(G$3:G$722,$B$3:$B$722,$B788)*SUMIFS(Calculations!$E$3:$E$53,Calculations!$A$3:$A$53,$B788)</f>
        <v/>
      </c>
      <c r="H788" s="44">
        <f>H62/SUMIFS(H$3:H$722,$B$3:$B$722,$B788)*SUMIFS(Calculations!$E$3:$E$53,Calculations!$A$3:$A$53,$B788)</f>
        <v/>
      </c>
      <c r="I788" s="44">
        <f>I62/SUMIFS(I$3:I$722,$B$3:$B$722,$B788)*SUMIFS(Calculations!$E$3:$E$53,Calculations!$A$3:$A$53,$B788)</f>
        <v/>
      </c>
      <c r="J788" s="44">
        <f>J62/SUMIFS(J$3:J$722,$B$3:$B$722,$B788)*SUMIFS(Calculations!$E$3:$E$53,Calculations!$A$3:$A$53,$B788)</f>
        <v/>
      </c>
      <c r="K788" s="44">
        <f>K62/SUMIFS(K$3:K$722,$B$3:$B$722,$B788)*SUMIFS(Calculations!$E$3:$E$53,Calculations!$A$3:$A$53,$B788)</f>
        <v/>
      </c>
      <c r="L788" s="44">
        <f>L62/SUMIFS(L$3:L$722,$B$3:$B$722,$B788)*SUMIFS(Calculations!$E$3:$E$53,Calculations!$A$3:$A$53,$B788)</f>
        <v/>
      </c>
      <c r="M788" s="44">
        <f>M62/SUMIFS(M$3:M$722,$B$3:$B$722,$B788)*SUMIFS(Calculations!$E$3:$E$53,Calculations!$A$3:$A$53,$B788)</f>
        <v/>
      </c>
      <c r="N788" s="44">
        <f>N62/SUMIFS(N$3:N$722,$B$3:$B$722,$B788)*SUMIFS(Calculations!$E$3:$E$53,Calculations!$A$3:$A$53,$B788)</f>
        <v/>
      </c>
      <c r="O788" s="44">
        <f>O62/SUMIFS(O$3:O$722,$B$3:$B$722,$B788)*SUMIFS(Calculations!$E$3:$E$53,Calculations!$A$3:$A$53,$B788)</f>
        <v/>
      </c>
      <c r="P788" s="44">
        <f>P62/SUMIFS(P$3:P$722,$B$3:$B$722,$B788)*SUMIFS(Calculations!$E$3:$E$53,Calculations!$A$3:$A$53,$B788)</f>
        <v/>
      </c>
      <c r="Q788" s="44">
        <f>Q62/SUMIFS(Q$3:Q$722,$B$3:$B$722,$B788)*SUMIFS(Calculations!$E$3:$E$53,Calculations!$A$3:$A$53,$B788)</f>
        <v/>
      </c>
      <c r="R788" s="44">
        <f>R62/SUMIFS(R$3:R$722,$B$3:$B$722,$B788)*SUMIFS(Calculations!$E$3:$E$53,Calculations!$A$3:$A$53,$B788)</f>
        <v/>
      </c>
    </row>
    <row r="789" ht="15.75" customHeight="1" s="157">
      <c r="B789" s="44" t="inlineStr">
        <is>
          <t>CO</t>
        </is>
      </c>
      <c r="C789" s="44" t="inlineStr">
        <is>
          <t>Generation</t>
        </is>
      </c>
      <c r="D789" s="44" t="inlineStr">
        <is>
          <t>Biopower</t>
        </is>
      </c>
      <c r="E789" s="44">
        <f>LOOKUP(D789,$U$2:$V$15,$V$2:$V$15)</f>
        <v/>
      </c>
      <c r="F789" s="44">
        <f>F63/SUMIFS(F$3:F$722,$B$3:$B$722,$B789)*SUMIFS(Calculations!$E$3:$E$53,Calculations!$A$3:$A$53,$B789)</f>
        <v/>
      </c>
      <c r="G789" s="44">
        <f>G63/SUMIFS(G$3:G$722,$B$3:$B$722,$B789)*SUMIFS(Calculations!$E$3:$E$53,Calculations!$A$3:$A$53,$B789)</f>
        <v/>
      </c>
      <c r="H789" s="44">
        <f>H63/SUMIFS(H$3:H$722,$B$3:$B$722,$B789)*SUMIFS(Calculations!$E$3:$E$53,Calculations!$A$3:$A$53,$B789)</f>
        <v/>
      </c>
      <c r="I789" s="44">
        <f>I63/SUMIFS(I$3:I$722,$B$3:$B$722,$B789)*SUMIFS(Calculations!$E$3:$E$53,Calculations!$A$3:$A$53,$B789)</f>
        <v/>
      </c>
      <c r="J789" s="44">
        <f>J63/SUMIFS(J$3:J$722,$B$3:$B$722,$B789)*SUMIFS(Calculations!$E$3:$E$53,Calculations!$A$3:$A$53,$B789)</f>
        <v/>
      </c>
      <c r="K789" s="44">
        <f>K63/SUMIFS(K$3:K$722,$B$3:$B$722,$B789)*SUMIFS(Calculations!$E$3:$E$53,Calculations!$A$3:$A$53,$B789)</f>
        <v/>
      </c>
      <c r="L789" s="44">
        <f>L63/SUMIFS(L$3:L$722,$B$3:$B$722,$B789)*SUMIFS(Calculations!$E$3:$E$53,Calculations!$A$3:$A$53,$B789)</f>
        <v/>
      </c>
      <c r="M789" s="44">
        <f>M63/SUMIFS(M$3:M$722,$B$3:$B$722,$B789)*SUMIFS(Calculations!$E$3:$E$53,Calculations!$A$3:$A$53,$B789)</f>
        <v/>
      </c>
      <c r="N789" s="44">
        <f>N63/SUMIFS(N$3:N$722,$B$3:$B$722,$B789)*SUMIFS(Calculations!$E$3:$E$53,Calculations!$A$3:$A$53,$B789)</f>
        <v/>
      </c>
      <c r="O789" s="44">
        <f>O63/SUMIFS(O$3:O$722,$B$3:$B$722,$B789)*SUMIFS(Calculations!$E$3:$E$53,Calculations!$A$3:$A$53,$B789)</f>
        <v/>
      </c>
      <c r="P789" s="44">
        <f>P63/SUMIFS(P$3:P$722,$B$3:$B$722,$B789)*SUMIFS(Calculations!$E$3:$E$53,Calculations!$A$3:$A$53,$B789)</f>
        <v/>
      </c>
      <c r="Q789" s="44">
        <f>Q63/SUMIFS(Q$3:Q$722,$B$3:$B$722,$B789)*SUMIFS(Calculations!$E$3:$E$53,Calculations!$A$3:$A$53,$B789)</f>
        <v/>
      </c>
      <c r="R789" s="44">
        <f>R63/SUMIFS(R$3:R$722,$B$3:$B$722,$B789)*SUMIFS(Calculations!$E$3:$E$53,Calculations!$A$3:$A$53,$B789)</f>
        <v/>
      </c>
    </row>
    <row r="790" ht="15.75" customHeight="1" s="157">
      <c r="B790" s="44" t="inlineStr">
        <is>
          <t>CO</t>
        </is>
      </c>
      <c r="C790" s="44" t="inlineStr">
        <is>
          <t>Generation</t>
        </is>
      </c>
      <c r="D790" s="44" t="inlineStr">
        <is>
          <t>Coal</t>
        </is>
      </c>
      <c r="E790" s="44">
        <f>LOOKUP(D790,$U$2:$V$15,$V$2:$V$15)</f>
        <v/>
      </c>
      <c r="F790" s="44">
        <f>F64/SUMIFS(F$3:F$722,$B$3:$B$722,$B790)*SUMIFS(Calculations!$E$3:$E$53,Calculations!$A$3:$A$53,$B790)</f>
        <v/>
      </c>
      <c r="G790" s="44">
        <f>G64/SUMIFS(G$3:G$722,$B$3:$B$722,$B790)*SUMIFS(Calculations!$E$3:$E$53,Calculations!$A$3:$A$53,$B790)</f>
        <v/>
      </c>
      <c r="H790" s="44">
        <f>H64/SUMIFS(H$3:H$722,$B$3:$B$722,$B790)*SUMIFS(Calculations!$E$3:$E$53,Calculations!$A$3:$A$53,$B790)</f>
        <v/>
      </c>
      <c r="I790" s="44">
        <f>I64/SUMIFS(I$3:I$722,$B$3:$B$722,$B790)*SUMIFS(Calculations!$E$3:$E$53,Calculations!$A$3:$A$53,$B790)</f>
        <v/>
      </c>
      <c r="J790" s="44">
        <f>J64/SUMIFS(J$3:J$722,$B$3:$B$722,$B790)*SUMIFS(Calculations!$E$3:$E$53,Calculations!$A$3:$A$53,$B790)</f>
        <v/>
      </c>
      <c r="K790" s="44">
        <f>K64/SUMIFS(K$3:K$722,$B$3:$B$722,$B790)*SUMIFS(Calculations!$E$3:$E$53,Calculations!$A$3:$A$53,$B790)</f>
        <v/>
      </c>
      <c r="L790" s="44">
        <f>L64/SUMIFS(L$3:L$722,$B$3:$B$722,$B790)*SUMIFS(Calculations!$E$3:$E$53,Calculations!$A$3:$A$53,$B790)</f>
        <v/>
      </c>
      <c r="M790" s="44">
        <f>M64/SUMIFS(M$3:M$722,$B$3:$B$722,$B790)*SUMIFS(Calculations!$E$3:$E$53,Calculations!$A$3:$A$53,$B790)</f>
        <v/>
      </c>
      <c r="N790" s="44">
        <f>N64/SUMIFS(N$3:N$722,$B$3:$B$722,$B790)*SUMIFS(Calculations!$E$3:$E$53,Calculations!$A$3:$A$53,$B790)</f>
        <v/>
      </c>
      <c r="O790" s="44">
        <f>O64/SUMIFS(O$3:O$722,$B$3:$B$722,$B790)*SUMIFS(Calculations!$E$3:$E$53,Calculations!$A$3:$A$53,$B790)</f>
        <v/>
      </c>
      <c r="P790" s="44">
        <f>P64/SUMIFS(P$3:P$722,$B$3:$B$722,$B790)*SUMIFS(Calculations!$E$3:$E$53,Calculations!$A$3:$A$53,$B790)</f>
        <v/>
      </c>
      <c r="Q790" s="44">
        <f>Q64/SUMIFS(Q$3:Q$722,$B$3:$B$722,$B790)*SUMIFS(Calculations!$E$3:$E$53,Calculations!$A$3:$A$53,$B790)</f>
        <v/>
      </c>
      <c r="R790" s="44">
        <f>R64/SUMIFS(R$3:R$722,$B$3:$B$722,$B790)*SUMIFS(Calculations!$E$3:$E$53,Calculations!$A$3:$A$53,$B790)</f>
        <v/>
      </c>
    </row>
    <row r="791" ht="15.75" customHeight="1" s="157">
      <c r="B791" s="44" t="inlineStr">
        <is>
          <t>CO</t>
        </is>
      </c>
      <c r="C791" s="44" t="inlineStr">
        <is>
          <t>Generation</t>
        </is>
      </c>
      <c r="D791" s="44" t="inlineStr">
        <is>
          <t>CSP</t>
        </is>
      </c>
      <c r="E791" s="44">
        <f>LOOKUP(D791,$U$2:$V$15,$V$2:$V$15)</f>
        <v/>
      </c>
      <c r="F791" s="44">
        <f>F65/SUMIFS(F$3:F$722,$B$3:$B$722,$B791)*SUMIFS(Calculations!$E$3:$E$53,Calculations!$A$3:$A$53,$B791)</f>
        <v/>
      </c>
      <c r="G791" s="44">
        <f>G65/SUMIFS(G$3:G$722,$B$3:$B$722,$B791)*SUMIFS(Calculations!$E$3:$E$53,Calculations!$A$3:$A$53,$B791)</f>
        <v/>
      </c>
      <c r="H791" s="44">
        <f>H65/SUMIFS(H$3:H$722,$B$3:$B$722,$B791)*SUMIFS(Calculations!$E$3:$E$53,Calculations!$A$3:$A$53,$B791)</f>
        <v/>
      </c>
      <c r="I791" s="44">
        <f>I65/SUMIFS(I$3:I$722,$B$3:$B$722,$B791)*SUMIFS(Calculations!$E$3:$E$53,Calculations!$A$3:$A$53,$B791)</f>
        <v/>
      </c>
      <c r="J791" s="44">
        <f>J65/SUMIFS(J$3:J$722,$B$3:$B$722,$B791)*SUMIFS(Calculations!$E$3:$E$53,Calculations!$A$3:$A$53,$B791)</f>
        <v/>
      </c>
      <c r="K791" s="44">
        <f>K65/SUMIFS(K$3:K$722,$B$3:$B$722,$B791)*SUMIFS(Calculations!$E$3:$E$53,Calculations!$A$3:$A$53,$B791)</f>
        <v/>
      </c>
      <c r="L791" s="44">
        <f>L65/SUMIFS(L$3:L$722,$B$3:$B$722,$B791)*SUMIFS(Calculations!$E$3:$E$53,Calculations!$A$3:$A$53,$B791)</f>
        <v/>
      </c>
      <c r="M791" s="44">
        <f>M65/SUMIFS(M$3:M$722,$B$3:$B$722,$B791)*SUMIFS(Calculations!$E$3:$E$53,Calculations!$A$3:$A$53,$B791)</f>
        <v/>
      </c>
      <c r="N791" s="44">
        <f>N65/SUMIFS(N$3:N$722,$B$3:$B$722,$B791)*SUMIFS(Calculations!$E$3:$E$53,Calculations!$A$3:$A$53,$B791)</f>
        <v/>
      </c>
      <c r="O791" s="44">
        <f>O65/SUMIFS(O$3:O$722,$B$3:$B$722,$B791)*SUMIFS(Calculations!$E$3:$E$53,Calculations!$A$3:$A$53,$B791)</f>
        <v/>
      </c>
      <c r="P791" s="44">
        <f>P65/SUMIFS(P$3:P$722,$B$3:$B$722,$B791)*SUMIFS(Calculations!$E$3:$E$53,Calculations!$A$3:$A$53,$B791)</f>
        <v/>
      </c>
      <c r="Q791" s="44">
        <f>Q65/SUMIFS(Q$3:Q$722,$B$3:$B$722,$B791)*SUMIFS(Calculations!$E$3:$E$53,Calculations!$A$3:$A$53,$B791)</f>
        <v/>
      </c>
      <c r="R791" s="44">
        <f>R65/SUMIFS(R$3:R$722,$B$3:$B$722,$B791)*SUMIFS(Calculations!$E$3:$E$53,Calculations!$A$3:$A$53,$B791)</f>
        <v/>
      </c>
    </row>
    <row r="792" ht="15.75" customHeight="1" s="157">
      <c r="B792" s="44" t="inlineStr">
        <is>
          <t>CO</t>
        </is>
      </c>
      <c r="C792" s="44" t="inlineStr">
        <is>
          <t>Generation</t>
        </is>
      </c>
      <c r="D792" s="44" t="inlineStr">
        <is>
          <t>Geothermal</t>
        </is>
      </c>
      <c r="E792" s="44">
        <f>LOOKUP(D792,$U$2:$V$15,$V$2:$V$15)</f>
        <v/>
      </c>
      <c r="F792" s="44">
        <f>F66/SUMIFS(F$3:F$722,$B$3:$B$722,$B792)*SUMIFS(Calculations!$E$3:$E$53,Calculations!$A$3:$A$53,$B792)</f>
        <v/>
      </c>
      <c r="G792" s="44">
        <f>G66/SUMIFS(G$3:G$722,$B$3:$B$722,$B792)*SUMIFS(Calculations!$E$3:$E$53,Calculations!$A$3:$A$53,$B792)</f>
        <v/>
      </c>
      <c r="H792" s="44">
        <f>H66/SUMIFS(H$3:H$722,$B$3:$B$722,$B792)*SUMIFS(Calculations!$E$3:$E$53,Calculations!$A$3:$A$53,$B792)</f>
        <v/>
      </c>
      <c r="I792" s="44">
        <f>I66/SUMIFS(I$3:I$722,$B$3:$B$722,$B792)*SUMIFS(Calculations!$E$3:$E$53,Calculations!$A$3:$A$53,$B792)</f>
        <v/>
      </c>
      <c r="J792" s="44">
        <f>J66/SUMIFS(J$3:J$722,$B$3:$B$722,$B792)*SUMIFS(Calculations!$E$3:$E$53,Calculations!$A$3:$A$53,$B792)</f>
        <v/>
      </c>
      <c r="K792" s="44">
        <f>K66/SUMIFS(K$3:K$722,$B$3:$B$722,$B792)*SUMIFS(Calculations!$E$3:$E$53,Calculations!$A$3:$A$53,$B792)</f>
        <v/>
      </c>
      <c r="L792" s="44">
        <f>L66/SUMIFS(L$3:L$722,$B$3:$B$722,$B792)*SUMIFS(Calculations!$E$3:$E$53,Calculations!$A$3:$A$53,$B792)</f>
        <v/>
      </c>
      <c r="M792" s="44">
        <f>M66/SUMIFS(M$3:M$722,$B$3:$B$722,$B792)*SUMIFS(Calculations!$E$3:$E$53,Calculations!$A$3:$A$53,$B792)</f>
        <v/>
      </c>
      <c r="N792" s="44">
        <f>N66/SUMIFS(N$3:N$722,$B$3:$B$722,$B792)*SUMIFS(Calculations!$E$3:$E$53,Calculations!$A$3:$A$53,$B792)</f>
        <v/>
      </c>
      <c r="O792" s="44">
        <f>O66/SUMIFS(O$3:O$722,$B$3:$B$722,$B792)*SUMIFS(Calculations!$E$3:$E$53,Calculations!$A$3:$A$53,$B792)</f>
        <v/>
      </c>
      <c r="P792" s="44">
        <f>P66/SUMIFS(P$3:P$722,$B$3:$B$722,$B792)*SUMIFS(Calculations!$E$3:$E$53,Calculations!$A$3:$A$53,$B792)</f>
        <v/>
      </c>
      <c r="Q792" s="44">
        <f>Q66/SUMIFS(Q$3:Q$722,$B$3:$B$722,$B792)*SUMIFS(Calculations!$E$3:$E$53,Calculations!$A$3:$A$53,$B792)</f>
        <v/>
      </c>
      <c r="R792" s="44">
        <f>R66/SUMIFS(R$3:R$722,$B$3:$B$722,$B792)*SUMIFS(Calculations!$E$3:$E$53,Calculations!$A$3:$A$53,$B792)</f>
        <v/>
      </c>
    </row>
    <row r="793" ht="15.75" customHeight="1" s="157">
      <c r="B793" s="44" t="inlineStr">
        <is>
          <t>CO</t>
        </is>
      </c>
      <c r="C793" s="44" t="inlineStr">
        <is>
          <t>Generation</t>
        </is>
      </c>
      <c r="D793" s="44" t="inlineStr">
        <is>
          <t>Hydro</t>
        </is>
      </c>
      <c r="E793" s="44">
        <f>LOOKUP(D793,$U$2:$V$15,$V$2:$V$15)</f>
        <v/>
      </c>
      <c r="F793" s="44">
        <f>F67/SUMIFS(F$3:F$722,$B$3:$B$722,$B793)*SUMIFS(Calculations!$E$3:$E$53,Calculations!$A$3:$A$53,$B793)</f>
        <v/>
      </c>
      <c r="G793" s="44">
        <f>G67/SUMIFS(G$3:G$722,$B$3:$B$722,$B793)*SUMIFS(Calculations!$E$3:$E$53,Calculations!$A$3:$A$53,$B793)</f>
        <v/>
      </c>
      <c r="H793" s="44">
        <f>H67/SUMIFS(H$3:H$722,$B$3:$B$722,$B793)*SUMIFS(Calculations!$E$3:$E$53,Calculations!$A$3:$A$53,$B793)</f>
        <v/>
      </c>
      <c r="I793" s="44">
        <f>I67/SUMIFS(I$3:I$722,$B$3:$B$722,$B793)*SUMIFS(Calculations!$E$3:$E$53,Calculations!$A$3:$A$53,$B793)</f>
        <v/>
      </c>
      <c r="J793" s="44">
        <f>J67/SUMIFS(J$3:J$722,$B$3:$B$722,$B793)*SUMIFS(Calculations!$E$3:$E$53,Calculations!$A$3:$A$53,$B793)</f>
        <v/>
      </c>
      <c r="K793" s="44">
        <f>K67/SUMIFS(K$3:K$722,$B$3:$B$722,$B793)*SUMIFS(Calculations!$E$3:$E$53,Calculations!$A$3:$A$53,$B793)</f>
        <v/>
      </c>
      <c r="L793" s="44">
        <f>L67/SUMIFS(L$3:L$722,$B$3:$B$722,$B793)*SUMIFS(Calculations!$E$3:$E$53,Calculations!$A$3:$A$53,$B793)</f>
        <v/>
      </c>
      <c r="M793" s="44">
        <f>M67/SUMIFS(M$3:M$722,$B$3:$B$722,$B793)*SUMIFS(Calculations!$E$3:$E$53,Calculations!$A$3:$A$53,$B793)</f>
        <v/>
      </c>
      <c r="N793" s="44">
        <f>N67/SUMIFS(N$3:N$722,$B$3:$B$722,$B793)*SUMIFS(Calculations!$E$3:$E$53,Calculations!$A$3:$A$53,$B793)</f>
        <v/>
      </c>
      <c r="O793" s="44">
        <f>O67/SUMIFS(O$3:O$722,$B$3:$B$722,$B793)*SUMIFS(Calculations!$E$3:$E$53,Calculations!$A$3:$A$53,$B793)</f>
        <v/>
      </c>
      <c r="P793" s="44">
        <f>P67/SUMIFS(P$3:P$722,$B$3:$B$722,$B793)*SUMIFS(Calculations!$E$3:$E$53,Calculations!$A$3:$A$53,$B793)</f>
        <v/>
      </c>
      <c r="Q793" s="44">
        <f>Q67/SUMIFS(Q$3:Q$722,$B$3:$B$722,$B793)*SUMIFS(Calculations!$E$3:$E$53,Calculations!$A$3:$A$53,$B793)</f>
        <v/>
      </c>
      <c r="R793" s="44">
        <f>R67/SUMIFS(R$3:R$722,$B$3:$B$722,$B793)*SUMIFS(Calculations!$E$3:$E$53,Calculations!$A$3:$A$53,$B793)</f>
        <v/>
      </c>
    </row>
    <row r="794" ht="15.75" customHeight="1" s="157">
      <c r="B794" s="44" t="inlineStr">
        <is>
          <t>CO</t>
        </is>
      </c>
      <c r="C794" s="44" t="inlineStr">
        <is>
          <t>Generation</t>
        </is>
      </c>
      <c r="D794" s="44" t="inlineStr">
        <is>
          <t>Imports</t>
        </is>
      </c>
      <c r="E794" s="44">
        <f>LOOKUP(D794,$U$2:$V$15,$V$2:$V$15)</f>
        <v/>
      </c>
      <c r="F794" s="44">
        <f>F68/SUMIFS(F$3:F$722,$B$3:$B$722,$B794)*SUMIFS(Calculations!$E$3:$E$53,Calculations!$A$3:$A$53,$B794)</f>
        <v/>
      </c>
      <c r="G794" s="44">
        <f>G68/SUMIFS(G$3:G$722,$B$3:$B$722,$B794)*SUMIFS(Calculations!$E$3:$E$53,Calculations!$A$3:$A$53,$B794)</f>
        <v/>
      </c>
      <c r="H794" s="44">
        <f>H68/SUMIFS(H$3:H$722,$B$3:$B$722,$B794)*SUMIFS(Calculations!$E$3:$E$53,Calculations!$A$3:$A$53,$B794)</f>
        <v/>
      </c>
      <c r="I794" s="44">
        <f>I68/SUMIFS(I$3:I$722,$B$3:$B$722,$B794)*SUMIFS(Calculations!$E$3:$E$53,Calculations!$A$3:$A$53,$B794)</f>
        <v/>
      </c>
      <c r="J794" s="44">
        <f>J68/SUMIFS(J$3:J$722,$B$3:$B$722,$B794)*SUMIFS(Calculations!$E$3:$E$53,Calculations!$A$3:$A$53,$B794)</f>
        <v/>
      </c>
      <c r="K794" s="44">
        <f>K68/SUMIFS(K$3:K$722,$B$3:$B$722,$B794)*SUMIFS(Calculations!$E$3:$E$53,Calculations!$A$3:$A$53,$B794)</f>
        <v/>
      </c>
      <c r="L794" s="44">
        <f>L68/SUMIFS(L$3:L$722,$B$3:$B$722,$B794)*SUMIFS(Calculations!$E$3:$E$53,Calculations!$A$3:$A$53,$B794)</f>
        <v/>
      </c>
      <c r="M794" s="44">
        <f>M68/SUMIFS(M$3:M$722,$B$3:$B$722,$B794)*SUMIFS(Calculations!$E$3:$E$53,Calculations!$A$3:$A$53,$B794)</f>
        <v/>
      </c>
      <c r="N794" s="44">
        <f>N68/SUMIFS(N$3:N$722,$B$3:$B$722,$B794)*SUMIFS(Calculations!$E$3:$E$53,Calculations!$A$3:$A$53,$B794)</f>
        <v/>
      </c>
      <c r="O794" s="44">
        <f>O68/SUMIFS(O$3:O$722,$B$3:$B$722,$B794)*SUMIFS(Calculations!$E$3:$E$53,Calculations!$A$3:$A$53,$B794)</f>
        <v/>
      </c>
      <c r="P794" s="44">
        <f>P68/SUMIFS(P$3:P$722,$B$3:$B$722,$B794)*SUMIFS(Calculations!$E$3:$E$53,Calculations!$A$3:$A$53,$B794)</f>
        <v/>
      </c>
      <c r="Q794" s="44">
        <f>Q68/SUMIFS(Q$3:Q$722,$B$3:$B$722,$B794)*SUMIFS(Calculations!$E$3:$E$53,Calculations!$A$3:$A$53,$B794)</f>
        <v/>
      </c>
      <c r="R794" s="44">
        <f>R68/SUMIFS(R$3:R$722,$B$3:$B$722,$B794)*SUMIFS(Calculations!$E$3:$E$53,Calculations!$A$3:$A$53,$B794)</f>
        <v/>
      </c>
    </row>
    <row r="795" ht="15.75" customHeight="1" s="157">
      <c r="B795" s="44" t="inlineStr">
        <is>
          <t>CO</t>
        </is>
      </c>
      <c r="C795" s="44" t="inlineStr">
        <is>
          <t>Generation</t>
        </is>
      </c>
      <c r="D795" s="44" t="inlineStr">
        <is>
          <t>Land-based Wind</t>
        </is>
      </c>
      <c r="E795" s="44">
        <f>LOOKUP(D795,$U$2:$V$15,$V$2:$V$15)</f>
        <v/>
      </c>
      <c r="F795" s="44">
        <f>F69/SUMIFS(F$3:F$722,$B$3:$B$722,$B795)*SUMIFS(Calculations!$E$3:$E$53,Calculations!$A$3:$A$53,$B795)</f>
        <v/>
      </c>
      <c r="G795" s="44">
        <f>G69/SUMIFS(G$3:G$722,$B$3:$B$722,$B795)*SUMIFS(Calculations!$E$3:$E$53,Calculations!$A$3:$A$53,$B795)</f>
        <v/>
      </c>
      <c r="H795" s="44">
        <f>H69/SUMIFS(H$3:H$722,$B$3:$B$722,$B795)*SUMIFS(Calculations!$E$3:$E$53,Calculations!$A$3:$A$53,$B795)</f>
        <v/>
      </c>
      <c r="I795" s="44">
        <f>I69/SUMIFS(I$3:I$722,$B$3:$B$722,$B795)*SUMIFS(Calculations!$E$3:$E$53,Calculations!$A$3:$A$53,$B795)</f>
        <v/>
      </c>
      <c r="J795" s="44">
        <f>J69/SUMIFS(J$3:J$722,$B$3:$B$722,$B795)*SUMIFS(Calculations!$E$3:$E$53,Calculations!$A$3:$A$53,$B795)</f>
        <v/>
      </c>
      <c r="K795" s="44">
        <f>K69/SUMIFS(K$3:K$722,$B$3:$B$722,$B795)*SUMIFS(Calculations!$E$3:$E$53,Calculations!$A$3:$A$53,$B795)</f>
        <v/>
      </c>
      <c r="L795" s="44">
        <f>L69/SUMIFS(L$3:L$722,$B$3:$B$722,$B795)*SUMIFS(Calculations!$E$3:$E$53,Calculations!$A$3:$A$53,$B795)</f>
        <v/>
      </c>
      <c r="M795" s="44">
        <f>M69/SUMIFS(M$3:M$722,$B$3:$B$722,$B795)*SUMIFS(Calculations!$E$3:$E$53,Calculations!$A$3:$A$53,$B795)</f>
        <v/>
      </c>
      <c r="N795" s="44">
        <f>N69/SUMIFS(N$3:N$722,$B$3:$B$722,$B795)*SUMIFS(Calculations!$E$3:$E$53,Calculations!$A$3:$A$53,$B795)</f>
        <v/>
      </c>
      <c r="O795" s="44">
        <f>O69/SUMIFS(O$3:O$722,$B$3:$B$722,$B795)*SUMIFS(Calculations!$E$3:$E$53,Calculations!$A$3:$A$53,$B795)</f>
        <v/>
      </c>
      <c r="P795" s="44">
        <f>P69/SUMIFS(P$3:P$722,$B$3:$B$722,$B795)*SUMIFS(Calculations!$E$3:$E$53,Calculations!$A$3:$A$53,$B795)</f>
        <v/>
      </c>
      <c r="Q795" s="44">
        <f>Q69/SUMIFS(Q$3:Q$722,$B$3:$B$722,$B795)*SUMIFS(Calculations!$E$3:$E$53,Calculations!$A$3:$A$53,$B795)</f>
        <v/>
      </c>
      <c r="R795" s="44">
        <f>R69/SUMIFS(R$3:R$722,$B$3:$B$722,$B795)*SUMIFS(Calculations!$E$3:$E$53,Calculations!$A$3:$A$53,$B795)</f>
        <v/>
      </c>
    </row>
    <row r="796" ht="15.75" customHeight="1" s="157">
      <c r="B796" s="44" t="inlineStr">
        <is>
          <t>CO</t>
        </is>
      </c>
      <c r="C796" s="44" t="inlineStr">
        <is>
          <t>Generation</t>
        </is>
      </c>
      <c r="D796" s="44" t="inlineStr">
        <is>
          <t>NG-CC</t>
        </is>
      </c>
      <c r="E796" s="44">
        <f>LOOKUP(D796,$U$2:$V$15,$V$2:$V$15)</f>
        <v/>
      </c>
      <c r="F796" s="44">
        <f>F70/SUMIFS(F$3:F$722,$B$3:$B$722,$B796)*SUMIFS(Calculations!$E$3:$E$53,Calculations!$A$3:$A$53,$B796)</f>
        <v/>
      </c>
      <c r="G796" s="44">
        <f>G70/SUMIFS(G$3:G$722,$B$3:$B$722,$B796)*SUMIFS(Calculations!$E$3:$E$53,Calculations!$A$3:$A$53,$B796)</f>
        <v/>
      </c>
      <c r="H796" s="44">
        <f>H70/SUMIFS(H$3:H$722,$B$3:$B$722,$B796)*SUMIFS(Calculations!$E$3:$E$53,Calculations!$A$3:$A$53,$B796)</f>
        <v/>
      </c>
      <c r="I796" s="44">
        <f>I70/SUMIFS(I$3:I$722,$B$3:$B$722,$B796)*SUMIFS(Calculations!$E$3:$E$53,Calculations!$A$3:$A$53,$B796)</f>
        <v/>
      </c>
      <c r="J796" s="44">
        <f>J70/SUMIFS(J$3:J$722,$B$3:$B$722,$B796)*SUMIFS(Calculations!$E$3:$E$53,Calculations!$A$3:$A$53,$B796)</f>
        <v/>
      </c>
      <c r="K796" s="44">
        <f>K70/SUMIFS(K$3:K$722,$B$3:$B$722,$B796)*SUMIFS(Calculations!$E$3:$E$53,Calculations!$A$3:$A$53,$B796)</f>
        <v/>
      </c>
      <c r="L796" s="44">
        <f>L70/SUMIFS(L$3:L$722,$B$3:$B$722,$B796)*SUMIFS(Calculations!$E$3:$E$53,Calculations!$A$3:$A$53,$B796)</f>
        <v/>
      </c>
      <c r="M796" s="44">
        <f>M70/SUMIFS(M$3:M$722,$B$3:$B$722,$B796)*SUMIFS(Calculations!$E$3:$E$53,Calculations!$A$3:$A$53,$B796)</f>
        <v/>
      </c>
      <c r="N796" s="44">
        <f>N70/SUMIFS(N$3:N$722,$B$3:$B$722,$B796)*SUMIFS(Calculations!$E$3:$E$53,Calculations!$A$3:$A$53,$B796)</f>
        <v/>
      </c>
      <c r="O796" s="44">
        <f>O70/SUMIFS(O$3:O$722,$B$3:$B$722,$B796)*SUMIFS(Calculations!$E$3:$E$53,Calculations!$A$3:$A$53,$B796)</f>
        <v/>
      </c>
      <c r="P796" s="44">
        <f>P70/SUMIFS(P$3:P$722,$B$3:$B$722,$B796)*SUMIFS(Calculations!$E$3:$E$53,Calculations!$A$3:$A$53,$B796)</f>
        <v/>
      </c>
      <c r="Q796" s="44">
        <f>Q70/SUMIFS(Q$3:Q$722,$B$3:$B$722,$B796)*SUMIFS(Calculations!$E$3:$E$53,Calculations!$A$3:$A$53,$B796)</f>
        <v/>
      </c>
      <c r="R796" s="44">
        <f>R70/SUMIFS(R$3:R$722,$B$3:$B$722,$B796)*SUMIFS(Calculations!$E$3:$E$53,Calculations!$A$3:$A$53,$B796)</f>
        <v/>
      </c>
    </row>
    <row r="797" ht="15.75" customHeight="1" s="157">
      <c r="B797" s="44" t="inlineStr">
        <is>
          <t>CO</t>
        </is>
      </c>
      <c r="C797" s="44" t="inlineStr">
        <is>
          <t>Generation</t>
        </is>
      </c>
      <c r="D797" s="44" t="inlineStr">
        <is>
          <t>NG-CT</t>
        </is>
      </c>
      <c r="E797" s="44">
        <f>LOOKUP(D797,$U$2:$V$15,$V$2:$V$15)</f>
        <v/>
      </c>
      <c r="F797" s="44">
        <f>F71/SUMIFS(F$3:F$722,$B$3:$B$722,$B797)*SUMIFS(Calculations!$E$3:$E$53,Calculations!$A$3:$A$53,$B797)</f>
        <v/>
      </c>
      <c r="G797" s="44">
        <f>G71/SUMIFS(G$3:G$722,$B$3:$B$722,$B797)*SUMIFS(Calculations!$E$3:$E$53,Calculations!$A$3:$A$53,$B797)</f>
        <v/>
      </c>
      <c r="H797" s="44">
        <f>H71/SUMIFS(H$3:H$722,$B$3:$B$722,$B797)*SUMIFS(Calculations!$E$3:$E$53,Calculations!$A$3:$A$53,$B797)</f>
        <v/>
      </c>
      <c r="I797" s="44">
        <f>I71/SUMIFS(I$3:I$722,$B$3:$B$722,$B797)*SUMIFS(Calculations!$E$3:$E$53,Calculations!$A$3:$A$53,$B797)</f>
        <v/>
      </c>
      <c r="J797" s="44">
        <f>J71/SUMIFS(J$3:J$722,$B$3:$B$722,$B797)*SUMIFS(Calculations!$E$3:$E$53,Calculations!$A$3:$A$53,$B797)</f>
        <v/>
      </c>
      <c r="K797" s="44">
        <f>K71/SUMIFS(K$3:K$722,$B$3:$B$722,$B797)*SUMIFS(Calculations!$E$3:$E$53,Calculations!$A$3:$A$53,$B797)</f>
        <v/>
      </c>
      <c r="L797" s="44">
        <f>L71/SUMIFS(L$3:L$722,$B$3:$B$722,$B797)*SUMIFS(Calculations!$E$3:$E$53,Calculations!$A$3:$A$53,$B797)</f>
        <v/>
      </c>
      <c r="M797" s="44">
        <f>M71/SUMIFS(M$3:M$722,$B$3:$B$722,$B797)*SUMIFS(Calculations!$E$3:$E$53,Calculations!$A$3:$A$53,$B797)</f>
        <v/>
      </c>
      <c r="N797" s="44">
        <f>N71/SUMIFS(N$3:N$722,$B$3:$B$722,$B797)*SUMIFS(Calculations!$E$3:$E$53,Calculations!$A$3:$A$53,$B797)</f>
        <v/>
      </c>
      <c r="O797" s="44">
        <f>O71/SUMIFS(O$3:O$722,$B$3:$B$722,$B797)*SUMIFS(Calculations!$E$3:$E$53,Calculations!$A$3:$A$53,$B797)</f>
        <v/>
      </c>
      <c r="P797" s="44">
        <f>P71/SUMIFS(P$3:P$722,$B$3:$B$722,$B797)*SUMIFS(Calculations!$E$3:$E$53,Calculations!$A$3:$A$53,$B797)</f>
        <v/>
      </c>
      <c r="Q797" s="44">
        <f>Q71/SUMIFS(Q$3:Q$722,$B$3:$B$722,$B797)*SUMIFS(Calculations!$E$3:$E$53,Calculations!$A$3:$A$53,$B797)</f>
        <v/>
      </c>
      <c r="R797" s="44">
        <f>R71/SUMIFS(R$3:R$722,$B$3:$B$722,$B797)*SUMIFS(Calculations!$E$3:$E$53,Calculations!$A$3:$A$53,$B797)</f>
        <v/>
      </c>
    </row>
    <row r="798" ht="15.75" customHeight="1" s="157">
      <c r="B798" s="44" t="inlineStr">
        <is>
          <t>CO</t>
        </is>
      </c>
      <c r="C798" s="44" t="inlineStr">
        <is>
          <t>Generation</t>
        </is>
      </c>
      <c r="D798" s="44" t="inlineStr">
        <is>
          <t>Nuclear</t>
        </is>
      </c>
      <c r="E798" s="44">
        <f>LOOKUP(D798,$U$2:$V$15,$V$2:$V$15)</f>
        <v/>
      </c>
      <c r="F798" s="44">
        <f>F72/SUMIFS(F$3:F$722,$B$3:$B$722,$B798)*SUMIFS(Calculations!$E$3:$E$53,Calculations!$A$3:$A$53,$B798)</f>
        <v/>
      </c>
      <c r="G798" s="44">
        <f>G72/SUMIFS(G$3:G$722,$B$3:$B$722,$B798)*SUMIFS(Calculations!$E$3:$E$53,Calculations!$A$3:$A$53,$B798)</f>
        <v/>
      </c>
      <c r="H798" s="44">
        <f>H72/SUMIFS(H$3:H$722,$B$3:$B$722,$B798)*SUMIFS(Calculations!$E$3:$E$53,Calculations!$A$3:$A$53,$B798)</f>
        <v/>
      </c>
      <c r="I798" s="44">
        <f>I72/SUMIFS(I$3:I$722,$B$3:$B$722,$B798)*SUMIFS(Calculations!$E$3:$E$53,Calculations!$A$3:$A$53,$B798)</f>
        <v/>
      </c>
      <c r="J798" s="44">
        <f>J72/SUMIFS(J$3:J$722,$B$3:$B$722,$B798)*SUMIFS(Calculations!$E$3:$E$53,Calculations!$A$3:$A$53,$B798)</f>
        <v/>
      </c>
      <c r="K798" s="44">
        <f>K72/SUMIFS(K$3:K$722,$B$3:$B$722,$B798)*SUMIFS(Calculations!$E$3:$E$53,Calculations!$A$3:$A$53,$B798)</f>
        <v/>
      </c>
      <c r="L798" s="44">
        <f>L72/SUMIFS(L$3:L$722,$B$3:$B$722,$B798)*SUMIFS(Calculations!$E$3:$E$53,Calculations!$A$3:$A$53,$B798)</f>
        <v/>
      </c>
      <c r="M798" s="44">
        <f>M72/SUMIFS(M$3:M$722,$B$3:$B$722,$B798)*SUMIFS(Calculations!$E$3:$E$53,Calculations!$A$3:$A$53,$B798)</f>
        <v/>
      </c>
      <c r="N798" s="44">
        <f>N72/SUMIFS(N$3:N$722,$B$3:$B$722,$B798)*SUMIFS(Calculations!$E$3:$E$53,Calculations!$A$3:$A$53,$B798)</f>
        <v/>
      </c>
      <c r="O798" s="44">
        <f>O72/SUMIFS(O$3:O$722,$B$3:$B$722,$B798)*SUMIFS(Calculations!$E$3:$E$53,Calculations!$A$3:$A$53,$B798)</f>
        <v/>
      </c>
      <c r="P798" s="44">
        <f>P72/SUMIFS(P$3:P$722,$B$3:$B$722,$B798)*SUMIFS(Calculations!$E$3:$E$53,Calculations!$A$3:$A$53,$B798)</f>
        <v/>
      </c>
      <c r="Q798" s="44">
        <f>Q72/SUMIFS(Q$3:Q$722,$B$3:$B$722,$B798)*SUMIFS(Calculations!$E$3:$E$53,Calculations!$A$3:$A$53,$B798)</f>
        <v/>
      </c>
      <c r="R798" s="44">
        <f>R72/SUMIFS(R$3:R$722,$B$3:$B$722,$B798)*SUMIFS(Calculations!$E$3:$E$53,Calculations!$A$3:$A$53,$B798)</f>
        <v/>
      </c>
    </row>
    <row r="799" ht="15.75" customHeight="1" s="157">
      <c r="B799" s="44" t="inlineStr">
        <is>
          <t>CO</t>
        </is>
      </c>
      <c r="C799" s="44" t="inlineStr">
        <is>
          <t>Generation</t>
        </is>
      </c>
      <c r="D799" s="44" t="inlineStr">
        <is>
          <t>Offshore Wind</t>
        </is>
      </c>
      <c r="E799" s="44">
        <f>LOOKUP(D799,$U$2:$V$15,$V$2:$V$15)</f>
        <v/>
      </c>
      <c r="F799" s="44">
        <f>F73/SUMIFS(F$3:F$722,$B$3:$B$722,$B799)*SUMIFS(Calculations!$E$3:$E$53,Calculations!$A$3:$A$53,$B799)</f>
        <v/>
      </c>
      <c r="G799" s="44">
        <f>G73/SUMIFS(G$3:G$722,$B$3:$B$722,$B799)*SUMIFS(Calculations!$E$3:$E$53,Calculations!$A$3:$A$53,$B799)</f>
        <v/>
      </c>
      <c r="H799" s="44">
        <f>H73/SUMIFS(H$3:H$722,$B$3:$B$722,$B799)*SUMIFS(Calculations!$E$3:$E$53,Calculations!$A$3:$A$53,$B799)</f>
        <v/>
      </c>
      <c r="I799" s="44">
        <f>I73/SUMIFS(I$3:I$722,$B$3:$B$722,$B799)*SUMIFS(Calculations!$E$3:$E$53,Calculations!$A$3:$A$53,$B799)</f>
        <v/>
      </c>
      <c r="J799" s="44">
        <f>J73/SUMIFS(J$3:J$722,$B$3:$B$722,$B799)*SUMIFS(Calculations!$E$3:$E$53,Calculations!$A$3:$A$53,$B799)</f>
        <v/>
      </c>
      <c r="K799" s="44">
        <f>K73/SUMIFS(K$3:K$722,$B$3:$B$722,$B799)*SUMIFS(Calculations!$E$3:$E$53,Calculations!$A$3:$A$53,$B799)</f>
        <v/>
      </c>
      <c r="L799" s="44">
        <f>L73/SUMIFS(L$3:L$722,$B$3:$B$722,$B799)*SUMIFS(Calculations!$E$3:$E$53,Calculations!$A$3:$A$53,$B799)</f>
        <v/>
      </c>
      <c r="M799" s="44">
        <f>M73/SUMIFS(M$3:M$722,$B$3:$B$722,$B799)*SUMIFS(Calculations!$E$3:$E$53,Calculations!$A$3:$A$53,$B799)</f>
        <v/>
      </c>
      <c r="N799" s="44">
        <f>N73/SUMIFS(N$3:N$722,$B$3:$B$722,$B799)*SUMIFS(Calculations!$E$3:$E$53,Calculations!$A$3:$A$53,$B799)</f>
        <v/>
      </c>
      <c r="O799" s="44">
        <f>O73/SUMIFS(O$3:O$722,$B$3:$B$722,$B799)*SUMIFS(Calculations!$E$3:$E$53,Calculations!$A$3:$A$53,$B799)</f>
        <v/>
      </c>
      <c r="P799" s="44">
        <f>P73/SUMIFS(P$3:P$722,$B$3:$B$722,$B799)*SUMIFS(Calculations!$E$3:$E$53,Calculations!$A$3:$A$53,$B799)</f>
        <v/>
      </c>
      <c r="Q799" s="44">
        <f>Q73/SUMIFS(Q$3:Q$722,$B$3:$B$722,$B799)*SUMIFS(Calculations!$E$3:$E$53,Calculations!$A$3:$A$53,$B799)</f>
        <v/>
      </c>
      <c r="R799" s="44">
        <f>R73/SUMIFS(R$3:R$722,$B$3:$B$722,$B799)*SUMIFS(Calculations!$E$3:$E$53,Calculations!$A$3:$A$53,$B799)</f>
        <v/>
      </c>
    </row>
    <row r="800" ht="15.75" customHeight="1" s="157">
      <c r="B800" s="44" t="inlineStr">
        <is>
          <t>CO</t>
        </is>
      </c>
      <c r="C800" s="44" t="inlineStr">
        <is>
          <t>Generation</t>
        </is>
      </c>
      <c r="D800" s="44" t="inlineStr">
        <is>
          <t>Oil-Gas-Steam</t>
        </is>
      </c>
      <c r="E800" s="44">
        <f>LOOKUP(D800,$U$2:$V$15,$V$2:$V$15)</f>
        <v/>
      </c>
      <c r="F800" s="44">
        <f>F74/SUMIFS(F$3:F$722,$B$3:$B$722,$B800)*SUMIFS(Calculations!$E$3:$E$53,Calculations!$A$3:$A$53,$B800)</f>
        <v/>
      </c>
      <c r="G800" s="44">
        <f>G74/SUMIFS(G$3:G$722,$B$3:$B$722,$B800)*SUMIFS(Calculations!$E$3:$E$53,Calculations!$A$3:$A$53,$B800)</f>
        <v/>
      </c>
      <c r="H800" s="44">
        <f>H74/SUMIFS(H$3:H$722,$B$3:$B$722,$B800)*SUMIFS(Calculations!$E$3:$E$53,Calculations!$A$3:$A$53,$B800)</f>
        <v/>
      </c>
      <c r="I800" s="44">
        <f>I74/SUMIFS(I$3:I$722,$B$3:$B$722,$B800)*SUMIFS(Calculations!$E$3:$E$53,Calculations!$A$3:$A$53,$B800)</f>
        <v/>
      </c>
      <c r="J800" s="44">
        <f>J74/SUMIFS(J$3:J$722,$B$3:$B$722,$B800)*SUMIFS(Calculations!$E$3:$E$53,Calculations!$A$3:$A$53,$B800)</f>
        <v/>
      </c>
      <c r="K800" s="44">
        <f>K74/SUMIFS(K$3:K$722,$B$3:$B$722,$B800)*SUMIFS(Calculations!$E$3:$E$53,Calculations!$A$3:$A$53,$B800)</f>
        <v/>
      </c>
      <c r="L800" s="44">
        <f>L74/SUMIFS(L$3:L$722,$B$3:$B$722,$B800)*SUMIFS(Calculations!$E$3:$E$53,Calculations!$A$3:$A$53,$B800)</f>
        <v/>
      </c>
      <c r="M800" s="44">
        <f>M74/SUMIFS(M$3:M$722,$B$3:$B$722,$B800)*SUMIFS(Calculations!$E$3:$E$53,Calculations!$A$3:$A$53,$B800)</f>
        <v/>
      </c>
      <c r="N800" s="44">
        <f>N74/SUMIFS(N$3:N$722,$B$3:$B$722,$B800)*SUMIFS(Calculations!$E$3:$E$53,Calculations!$A$3:$A$53,$B800)</f>
        <v/>
      </c>
      <c r="O800" s="44">
        <f>O74/SUMIFS(O$3:O$722,$B$3:$B$722,$B800)*SUMIFS(Calculations!$E$3:$E$53,Calculations!$A$3:$A$53,$B800)</f>
        <v/>
      </c>
      <c r="P800" s="44">
        <f>P74/SUMIFS(P$3:P$722,$B$3:$B$722,$B800)*SUMIFS(Calculations!$E$3:$E$53,Calculations!$A$3:$A$53,$B800)</f>
        <v/>
      </c>
      <c r="Q800" s="44">
        <f>Q74/SUMIFS(Q$3:Q$722,$B$3:$B$722,$B800)*SUMIFS(Calculations!$E$3:$E$53,Calculations!$A$3:$A$53,$B800)</f>
        <v/>
      </c>
      <c r="R800" s="44">
        <f>R74/SUMIFS(R$3:R$722,$B$3:$B$722,$B800)*SUMIFS(Calculations!$E$3:$E$53,Calculations!$A$3:$A$53,$B800)</f>
        <v/>
      </c>
    </row>
    <row r="801" ht="15.75" customHeight="1" s="157">
      <c r="B801" s="44" t="inlineStr">
        <is>
          <t>CO</t>
        </is>
      </c>
      <c r="C801" s="44" t="inlineStr">
        <is>
          <t>Generation</t>
        </is>
      </c>
      <c r="D801" s="44" t="inlineStr">
        <is>
          <t>Rooftop PV</t>
        </is>
      </c>
      <c r="E801" s="44">
        <f>LOOKUP(D801,$U$2:$V$15,$V$2:$V$15)</f>
        <v/>
      </c>
      <c r="F801" s="44">
        <f>F75/SUMIFS(F$3:F$722,$B$3:$B$722,$B801)*SUMIFS(Calculations!$E$3:$E$53,Calculations!$A$3:$A$53,$B801)</f>
        <v/>
      </c>
      <c r="G801" s="44">
        <f>G75/SUMIFS(G$3:G$722,$B$3:$B$722,$B801)*SUMIFS(Calculations!$E$3:$E$53,Calculations!$A$3:$A$53,$B801)</f>
        <v/>
      </c>
      <c r="H801" s="44">
        <f>H75/SUMIFS(H$3:H$722,$B$3:$B$722,$B801)*SUMIFS(Calculations!$E$3:$E$53,Calculations!$A$3:$A$53,$B801)</f>
        <v/>
      </c>
      <c r="I801" s="44">
        <f>I75/SUMIFS(I$3:I$722,$B$3:$B$722,$B801)*SUMIFS(Calculations!$E$3:$E$53,Calculations!$A$3:$A$53,$B801)</f>
        <v/>
      </c>
      <c r="J801" s="44">
        <f>J75/SUMIFS(J$3:J$722,$B$3:$B$722,$B801)*SUMIFS(Calculations!$E$3:$E$53,Calculations!$A$3:$A$53,$B801)</f>
        <v/>
      </c>
      <c r="K801" s="44">
        <f>K75/SUMIFS(K$3:K$722,$B$3:$B$722,$B801)*SUMIFS(Calculations!$E$3:$E$53,Calculations!$A$3:$A$53,$B801)</f>
        <v/>
      </c>
      <c r="L801" s="44">
        <f>L75/SUMIFS(L$3:L$722,$B$3:$B$722,$B801)*SUMIFS(Calculations!$E$3:$E$53,Calculations!$A$3:$A$53,$B801)</f>
        <v/>
      </c>
      <c r="M801" s="44">
        <f>M75/SUMIFS(M$3:M$722,$B$3:$B$722,$B801)*SUMIFS(Calculations!$E$3:$E$53,Calculations!$A$3:$A$53,$B801)</f>
        <v/>
      </c>
      <c r="N801" s="44">
        <f>N75/SUMIFS(N$3:N$722,$B$3:$B$722,$B801)*SUMIFS(Calculations!$E$3:$E$53,Calculations!$A$3:$A$53,$B801)</f>
        <v/>
      </c>
      <c r="O801" s="44">
        <f>O75/SUMIFS(O$3:O$722,$B$3:$B$722,$B801)*SUMIFS(Calculations!$E$3:$E$53,Calculations!$A$3:$A$53,$B801)</f>
        <v/>
      </c>
      <c r="P801" s="44">
        <f>P75/SUMIFS(P$3:P$722,$B$3:$B$722,$B801)*SUMIFS(Calculations!$E$3:$E$53,Calculations!$A$3:$A$53,$B801)</f>
        <v/>
      </c>
      <c r="Q801" s="44">
        <f>Q75/SUMIFS(Q$3:Q$722,$B$3:$B$722,$B801)*SUMIFS(Calculations!$E$3:$E$53,Calculations!$A$3:$A$53,$B801)</f>
        <v/>
      </c>
      <c r="R801" s="44">
        <f>R75/SUMIFS(R$3:R$722,$B$3:$B$722,$B801)*SUMIFS(Calculations!$E$3:$E$53,Calculations!$A$3:$A$53,$B801)</f>
        <v/>
      </c>
    </row>
    <row r="802" ht="15.75" customHeight="1" s="157">
      <c r="B802" s="44" t="inlineStr">
        <is>
          <t>CO</t>
        </is>
      </c>
      <c r="C802" s="44" t="inlineStr">
        <is>
          <t>Generation</t>
        </is>
      </c>
      <c r="D802" s="44" t="inlineStr">
        <is>
          <t>Storage</t>
        </is>
      </c>
      <c r="E802" s="44">
        <f>LOOKUP(D802,$U$2:$V$15,$V$2:$V$15)</f>
        <v/>
      </c>
      <c r="F802" s="44">
        <f>F76/SUMIFS(F$3:F$722,$B$3:$B$722,$B802)*SUMIFS(Calculations!$E$3:$E$53,Calculations!$A$3:$A$53,$B802)</f>
        <v/>
      </c>
      <c r="G802" s="44">
        <f>G76/SUMIFS(G$3:G$722,$B$3:$B$722,$B802)*SUMIFS(Calculations!$E$3:$E$53,Calculations!$A$3:$A$53,$B802)</f>
        <v/>
      </c>
      <c r="H802" s="44">
        <f>H76/SUMIFS(H$3:H$722,$B$3:$B$722,$B802)*SUMIFS(Calculations!$E$3:$E$53,Calculations!$A$3:$A$53,$B802)</f>
        <v/>
      </c>
      <c r="I802" s="44">
        <f>I76/SUMIFS(I$3:I$722,$B$3:$B$722,$B802)*SUMIFS(Calculations!$E$3:$E$53,Calculations!$A$3:$A$53,$B802)</f>
        <v/>
      </c>
      <c r="J802" s="44">
        <f>J76/SUMIFS(J$3:J$722,$B$3:$B$722,$B802)*SUMIFS(Calculations!$E$3:$E$53,Calculations!$A$3:$A$53,$B802)</f>
        <v/>
      </c>
      <c r="K802" s="44">
        <f>K76/SUMIFS(K$3:K$722,$B$3:$B$722,$B802)*SUMIFS(Calculations!$E$3:$E$53,Calculations!$A$3:$A$53,$B802)</f>
        <v/>
      </c>
      <c r="L802" s="44">
        <f>L76/SUMIFS(L$3:L$722,$B$3:$B$722,$B802)*SUMIFS(Calculations!$E$3:$E$53,Calculations!$A$3:$A$53,$B802)</f>
        <v/>
      </c>
      <c r="M802" s="44">
        <f>M76/SUMIFS(M$3:M$722,$B$3:$B$722,$B802)*SUMIFS(Calculations!$E$3:$E$53,Calculations!$A$3:$A$53,$B802)</f>
        <v/>
      </c>
      <c r="N802" s="44">
        <f>N76/SUMIFS(N$3:N$722,$B$3:$B$722,$B802)*SUMIFS(Calculations!$E$3:$E$53,Calculations!$A$3:$A$53,$B802)</f>
        <v/>
      </c>
      <c r="O802" s="44">
        <f>O76/SUMIFS(O$3:O$722,$B$3:$B$722,$B802)*SUMIFS(Calculations!$E$3:$E$53,Calculations!$A$3:$A$53,$B802)</f>
        <v/>
      </c>
      <c r="P802" s="44">
        <f>P76/SUMIFS(P$3:P$722,$B$3:$B$722,$B802)*SUMIFS(Calculations!$E$3:$E$53,Calculations!$A$3:$A$53,$B802)</f>
        <v/>
      </c>
      <c r="Q802" s="44">
        <f>Q76/SUMIFS(Q$3:Q$722,$B$3:$B$722,$B802)*SUMIFS(Calculations!$E$3:$E$53,Calculations!$A$3:$A$53,$B802)</f>
        <v/>
      </c>
      <c r="R802" s="44">
        <f>R76/SUMIFS(R$3:R$722,$B$3:$B$722,$B802)*SUMIFS(Calculations!$E$3:$E$53,Calculations!$A$3:$A$53,$B802)</f>
        <v/>
      </c>
    </row>
    <row r="803" ht="15.75" customHeight="1" s="157">
      <c r="B803" s="44" t="inlineStr">
        <is>
          <t>CO</t>
        </is>
      </c>
      <c r="C803" s="44" t="inlineStr">
        <is>
          <t>Generation</t>
        </is>
      </c>
      <c r="D803" s="44" t="inlineStr">
        <is>
          <t>Utility PV</t>
        </is>
      </c>
      <c r="E803" s="44">
        <f>LOOKUP(D803,$U$2:$V$15,$V$2:$V$15)</f>
        <v/>
      </c>
      <c r="F803" s="44">
        <f>F77/SUMIFS(F$3:F$722,$B$3:$B$722,$B803)*SUMIFS(Calculations!$E$3:$E$53,Calculations!$A$3:$A$53,$B803)</f>
        <v/>
      </c>
      <c r="G803" s="44">
        <f>G77/SUMIFS(G$3:G$722,$B$3:$B$722,$B803)*SUMIFS(Calculations!$E$3:$E$53,Calculations!$A$3:$A$53,$B803)</f>
        <v/>
      </c>
      <c r="H803" s="44">
        <f>H77/SUMIFS(H$3:H$722,$B$3:$B$722,$B803)*SUMIFS(Calculations!$E$3:$E$53,Calculations!$A$3:$A$53,$B803)</f>
        <v/>
      </c>
      <c r="I803" s="44">
        <f>I77/SUMIFS(I$3:I$722,$B$3:$B$722,$B803)*SUMIFS(Calculations!$E$3:$E$53,Calculations!$A$3:$A$53,$B803)</f>
        <v/>
      </c>
      <c r="J803" s="44">
        <f>J77/SUMIFS(J$3:J$722,$B$3:$B$722,$B803)*SUMIFS(Calculations!$E$3:$E$53,Calculations!$A$3:$A$53,$B803)</f>
        <v/>
      </c>
      <c r="K803" s="44">
        <f>K77/SUMIFS(K$3:K$722,$B$3:$B$722,$B803)*SUMIFS(Calculations!$E$3:$E$53,Calculations!$A$3:$A$53,$B803)</f>
        <v/>
      </c>
      <c r="L803" s="44">
        <f>L77/SUMIFS(L$3:L$722,$B$3:$B$722,$B803)*SUMIFS(Calculations!$E$3:$E$53,Calculations!$A$3:$A$53,$B803)</f>
        <v/>
      </c>
      <c r="M803" s="44">
        <f>M77/SUMIFS(M$3:M$722,$B$3:$B$722,$B803)*SUMIFS(Calculations!$E$3:$E$53,Calculations!$A$3:$A$53,$B803)</f>
        <v/>
      </c>
      <c r="N803" s="44">
        <f>N77/SUMIFS(N$3:N$722,$B$3:$B$722,$B803)*SUMIFS(Calculations!$E$3:$E$53,Calculations!$A$3:$A$53,$B803)</f>
        <v/>
      </c>
      <c r="O803" s="44">
        <f>O77/SUMIFS(O$3:O$722,$B$3:$B$722,$B803)*SUMIFS(Calculations!$E$3:$E$53,Calculations!$A$3:$A$53,$B803)</f>
        <v/>
      </c>
      <c r="P803" s="44">
        <f>P77/SUMIFS(P$3:P$722,$B$3:$B$722,$B803)*SUMIFS(Calculations!$E$3:$E$53,Calculations!$A$3:$A$53,$B803)</f>
        <v/>
      </c>
      <c r="Q803" s="44">
        <f>Q77/SUMIFS(Q$3:Q$722,$B$3:$B$722,$B803)*SUMIFS(Calculations!$E$3:$E$53,Calculations!$A$3:$A$53,$B803)</f>
        <v/>
      </c>
      <c r="R803" s="44">
        <f>R77/SUMIFS(R$3:R$722,$B$3:$B$722,$B803)*SUMIFS(Calculations!$E$3:$E$53,Calculations!$A$3:$A$53,$B803)</f>
        <v/>
      </c>
    </row>
    <row r="804" ht="15.75" customHeight="1" s="157">
      <c r="B804" s="44" t="inlineStr">
        <is>
          <t>CT</t>
        </is>
      </c>
      <c r="C804" s="44" t="inlineStr">
        <is>
          <t>Generation</t>
        </is>
      </c>
      <c r="D804" s="44" t="inlineStr">
        <is>
          <t>Biopower</t>
        </is>
      </c>
      <c r="E804" s="44">
        <f>LOOKUP(D804,$U$2:$V$15,$V$2:$V$15)</f>
        <v/>
      </c>
      <c r="F804" s="44">
        <f>F78/SUMIFS(F$3:F$722,$B$3:$B$722,$B804)*SUMIFS(Calculations!$E$3:$E$53,Calculations!$A$3:$A$53,$B804)</f>
        <v/>
      </c>
      <c r="G804" s="44">
        <f>G78/SUMIFS(G$3:G$722,$B$3:$B$722,$B804)*SUMIFS(Calculations!$E$3:$E$53,Calculations!$A$3:$A$53,$B804)</f>
        <v/>
      </c>
      <c r="H804" s="44">
        <f>H78/SUMIFS(H$3:H$722,$B$3:$B$722,$B804)*SUMIFS(Calculations!$E$3:$E$53,Calculations!$A$3:$A$53,$B804)</f>
        <v/>
      </c>
      <c r="I804" s="44">
        <f>I78/SUMIFS(I$3:I$722,$B$3:$B$722,$B804)*SUMIFS(Calculations!$E$3:$E$53,Calculations!$A$3:$A$53,$B804)</f>
        <v/>
      </c>
      <c r="J804" s="44">
        <f>J78/SUMIFS(J$3:J$722,$B$3:$B$722,$B804)*SUMIFS(Calculations!$E$3:$E$53,Calculations!$A$3:$A$53,$B804)</f>
        <v/>
      </c>
      <c r="K804" s="44">
        <f>K78/SUMIFS(K$3:K$722,$B$3:$B$722,$B804)*SUMIFS(Calculations!$E$3:$E$53,Calculations!$A$3:$A$53,$B804)</f>
        <v/>
      </c>
      <c r="L804" s="44">
        <f>L78/SUMIFS(L$3:L$722,$B$3:$B$722,$B804)*SUMIFS(Calculations!$E$3:$E$53,Calculations!$A$3:$A$53,$B804)</f>
        <v/>
      </c>
      <c r="M804" s="44">
        <f>M78/SUMIFS(M$3:M$722,$B$3:$B$722,$B804)*SUMIFS(Calculations!$E$3:$E$53,Calculations!$A$3:$A$53,$B804)</f>
        <v/>
      </c>
      <c r="N804" s="44">
        <f>N78/SUMIFS(N$3:N$722,$B$3:$B$722,$B804)*SUMIFS(Calculations!$E$3:$E$53,Calculations!$A$3:$A$53,$B804)</f>
        <v/>
      </c>
      <c r="O804" s="44">
        <f>O78/SUMIFS(O$3:O$722,$B$3:$B$722,$B804)*SUMIFS(Calculations!$E$3:$E$53,Calculations!$A$3:$A$53,$B804)</f>
        <v/>
      </c>
      <c r="P804" s="44">
        <f>P78/SUMIFS(P$3:P$722,$B$3:$B$722,$B804)*SUMIFS(Calculations!$E$3:$E$53,Calculations!$A$3:$A$53,$B804)</f>
        <v/>
      </c>
      <c r="Q804" s="44">
        <f>Q78/SUMIFS(Q$3:Q$722,$B$3:$B$722,$B804)*SUMIFS(Calculations!$E$3:$E$53,Calculations!$A$3:$A$53,$B804)</f>
        <v/>
      </c>
      <c r="R804" s="44">
        <f>R78/SUMIFS(R$3:R$722,$B$3:$B$722,$B804)*SUMIFS(Calculations!$E$3:$E$53,Calculations!$A$3:$A$53,$B804)</f>
        <v/>
      </c>
    </row>
    <row r="805" ht="15.75" customHeight="1" s="157">
      <c r="B805" s="44" t="inlineStr">
        <is>
          <t>CT</t>
        </is>
      </c>
      <c r="C805" s="44" t="inlineStr">
        <is>
          <t>Generation</t>
        </is>
      </c>
      <c r="D805" s="44" t="inlineStr">
        <is>
          <t>Coal</t>
        </is>
      </c>
      <c r="E805" s="44">
        <f>LOOKUP(D805,$U$2:$V$15,$V$2:$V$15)</f>
        <v/>
      </c>
      <c r="F805" s="44">
        <f>F79/SUMIFS(F$3:F$722,$B$3:$B$722,$B805)*SUMIFS(Calculations!$E$3:$E$53,Calculations!$A$3:$A$53,$B805)</f>
        <v/>
      </c>
      <c r="G805" s="44">
        <f>G79/SUMIFS(G$3:G$722,$B$3:$B$722,$B805)*SUMIFS(Calculations!$E$3:$E$53,Calculations!$A$3:$A$53,$B805)</f>
        <v/>
      </c>
      <c r="H805" s="44">
        <f>H79/SUMIFS(H$3:H$722,$B$3:$B$722,$B805)*SUMIFS(Calculations!$E$3:$E$53,Calculations!$A$3:$A$53,$B805)</f>
        <v/>
      </c>
      <c r="I805" s="44">
        <f>I79/SUMIFS(I$3:I$722,$B$3:$B$722,$B805)*SUMIFS(Calculations!$E$3:$E$53,Calculations!$A$3:$A$53,$B805)</f>
        <v/>
      </c>
      <c r="J805" s="44">
        <f>J79/SUMIFS(J$3:J$722,$B$3:$B$722,$B805)*SUMIFS(Calculations!$E$3:$E$53,Calculations!$A$3:$A$53,$B805)</f>
        <v/>
      </c>
      <c r="K805" s="44">
        <f>K79/SUMIFS(K$3:K$722,$B$3:$B$722,$B805)*SUMIFS(Calculations!$E$3:$E$53,Calculations!$A$3:$A$53,$B805)</f>
        <v/>
      </c>
      <c r="L805" s="44">
        <f>L79/SUMIFS(L$3:L$722,$B$3:$B$722,$B805)*SUMIFS(Calculations!$E$3:$E$53,Calculations!$A$3:$A$53,$B805)</f>
        <v/>
      </c>
      <c r="M805" s="44">
        <f>M79/SUMIFS(M$3:M$722,$B$3:$B$722,$B805)*SUMIFS(Calculations!$E$3:$E$53,Calculations!$A$3:$A$53,$B805)</f>
        <v/>
      </c>
      <c r="N805" s="44">
        <f>N79/SUMIFS(N$3:N$722,$B$3:$B$722,$B805)*SUMIFS(Calculations!$E$3:$E$53,Calculations!$A$3:$A$53,$B805)</f>
        <v/>
      </c>
      <c r="O805" s="44">
        <f>O79/SUMIFS(O$3:O$722,$B$3:$B$722,$B805)*SUMIFS(Calculations!$E$3:$E$53,Calculations!$A$3:$A$53,$B805)</f>
        <v/>
      </c>
      <c r="P805" s="44">
        <f>P79/SUMIFS(P$3:P$722,$B$3:$B$722,$B805)*SUMIFS(Calculations!$E$3:$E$53,Calculations!$A$3:$A$53,$B805)</f>
        <v/>
      </c>
      <c r="Q805" s="44">
        <f>Q79/SUMIFS(Q$3:Q$722,$B$3:$B$722,$B805)*SUMIFS(Calculations!$E$3:$E$53,Calculations!$A$3:$A$53,$B805)</f>
        <v/>
      </c>
      <c r="R805" s="44">
        <f>R79/SUMIFS(R$3:R$722,$B$3:$B$722,$B805)*SUMIFS(Calculations!$E$3:$E$53,Calculations!$A$3:$A$53,$B805)</f>
        <v/>
      </c>
    </row>
    <row r="806" ht="15.75" customHeight="1" s="157">
      <c r="B806" s="44" t="inlineStr">
        <is>
          <t>CT</t>
        </is>
      </c>
      <c r="C806" s="44" t="inlineStr">
        <is>
          <t>Generation</t>
        </is>
      </c>
      <c r="D806" s="44" t="inlineStr">
        <is>
          <t>CSP</t>
        </is>
      </c>
      <c r="E806" s="44">
        <f>LOOKUP(D806,$U$2:$V$15,$V$2:$V$15)</f>
        <v/>
      </c>
      <c r="F806" s="44">
        <f>F80/SUMIFS(F$3:F$722,$B$3:$B$722,$B806)*SUMIFS(Calculations!$E$3:$E$53,Calculations!$A$3:$A$53,$B806)</f>
        <v/>
      </c>
      <c r="G806" s="44">
        <f>G80/SUMIFS(G$3:G$722,$B$3:$B$722,$B806)*SUMIFS(Calculations!$E$3:$E$53,Calculations!$A$3:$A$53,$B806)</f>
        <v/>
      </c>
      <c r="H806" s="44">
        <f>H80/SUMIFS(H$3:H$722,$B$3:$B$722,$B806)*SUMIFS(Calculations!$E$3:$E$53,Calculations!$A$3:$A$53,$B806)</f>
        <v/>
      </c>
      <c r="I806" s="44">
        <f>I80/SUMIFS(I$3:I$722,$B$3:$B$722,$B806)*SUMIFS(Calculations!$E$3:$E$53,Calculations!$A$3:$A$53,$B806)</f>
        <v/>
      </c>
      <c r="J806" s="44">
        <f>J80/SUMIFS(J$3:J$722,$B$3:$B$722,$B806)*SUMIFS(Calculations!$E$3:$E$53,Calculations!$A$3:$A$53,$B806)</f>
        <v/>
      </c>
      <c r="K806" s="44">
        <f>K80/SUMIFS(K$3:K$722,$B$3:$B$722,$B806)*SUMIFS(Calculations!$E$3:$E$53,Calculations!$A$3:$A$53,$B806)</f>
        <v/>
      </c>
      <c r="L806" s="44">
        <f>L80/SUMIFS(L$3:L$722,$B$3:$B$722,$B806)*SUMIFS(Calculations!$E$3:$E$53,Calculations!$A$3:$A$53,$B806)</f>
        <v/>
      </c>
      <c r="M806" s="44">
        <f>M80/SUMIFS(M$3:M$722,$B$3:$B$722,$B806)*SUMIFS(Calculations!$E$3:$E$53,Calculations!$A$3:$A$53,$B806)</f>
        <v/>
      </c>
      <c r="N806" s="44">
        <f>N80/SUMIFS(N$3:N$722,$B$3:$B$722,$B806)*SUMIFS(Calculations!$E$3:$E$53,Calculations!$A$3:$A$53,$B806)</f>
        <v/>
      </c>
      <c r="O806" s="44">
        <f>O80/SUMIFS(O$3:O$722,$B$3:$B$722,$B806)*SUMIFS(Calculations!$E$3:$E$53,Calculations!$A$3:$A$53,$B806)</f>
        <v/>
      </c>
      <c r="P806" s="44">
        <f>P80/SUMIFS(P$3:P$722,$B$3:$B$722,$B806)*SUMIFS(Calculations!$E$3:$E$53,Calculations!$A$3:$A$53,$B806)</f>
        <v/>
      </c>
      <c r="Q806" s="44">
        <f>Q80/SUMIFS(Q$3:Q$722,$B$3:$B$722,$B806)*SUMIFS(Calculations!$E$3:$E$53,Calculations!$A$3:$A$53,$B806)</f>
        <v/>
      </c>
      <c r="R806" s="44">
        <f>R80/SUMIFS(R$3:R$722,$B$3:$B$722,$B806)*SUMIFS(Calculations!$E$3:$E$53,Calculations!$A$3:$A$53,$B806)</f>
        <v/>
      </c>
    </row>
    <row r="807" ht="15.75" customHeight="1" s="157">
      <c r="B807" s="44" t="inlineStr">
        <is>
          <t>CT</t>
        </is>
      </c>
      <c r="C807" s="44" t="inlineStr">
        <is>
          <t>Generation</t>
        </is>
      </c>
      <c r="D807" s="44" t="inlineStr">
        <is>
          <t>Geothermal</t>
        </is>
      </c>
      <c r="E807" s="44">
        <f>LOOKUP(D807,$U$2:$V$15,$V$2:$V$15)</f>
        <v/>
      </c>
      <c r="F807" s="44">
        <f>F81/SUMIFS(F$3:F$722,$B$3:$B$722,$B807)*SUMIFS(Calculations!$E$3:$E$53,Calculations!$A$3:$A$53,$B807)</f>
        <v/>
      </c>
      <c r="G807" s="44">
        <f>G81/SUMIFS(G$3:G$722,$B$3:$B$722,$B807)*SUMIFS(Calculations!$E$3:$E$53,Calculations!$A$3:$A$53,$B807)</f>
        <v/>
      </c>
      <c r="H807" s="44">
        <f>H81/SUMIFS(H$3:H$722,$B$3:$B$722,$B807)*SUMIFS(Calculations!$E$3:$E$53,Calculations!$A$3:$A$53,$B807)</f>
        <v/>
      </c>
      <c r="I807" s="44">
        <f>I81/SUMIFS(I$3:I$722,$B$3:$B$722,$B807)*SUMIFS(Calculations!$E$3:$E$53,Calculations!$A$3:$A$53,$B807)</f>
        <v/>
      </c>
      <c r="J807" s="44">
        <f>J81/SUMIFS(J$3:J$722,$B$3:$B$722,$B807)*SUMIFS(Calculations!$E$3:$E$53,Calculations!$A$3:$A$53,$B807)</f>
        <v/>
      </c>
      <c r="K807" s="44">
        <f>K81/SUMIFS(K$3:K$722,$B$3:$B$722,$B807)*SUMIFS(Calculations!$E$3:$E$53,Calculations!$A$3:$A$53,$B807)</f>
        <v/>
      </c>
      <c r="L807" s="44">
        <f>L81/SUMIFS(L$3:L$722,$B$3:$B$722,$B807)*SUMIFS(Calculations!$E$3:$E$53,Calculations!$A$3:$A$53,$B807)</f>
        <v/>
      </c>
      <c r="M807" s="44">
        <f>M81/SUMIFS(M$3:M$722,$B$3:$B$722,$B807)*SUMIFS(Calculations!$E$3:$E$53,Calculations!$A$3:$A$53,$B807)</f>
        <v/>
      </c>
      <c r="N807" s="44">
        <f>N81/SUMIFS(N$3:N$722,$B$3:$B$722,$B807)*SUMIFS(Calculations!$E$3:$E$53,Calculations!$A$3:$A$53,$B807)</f>
        <v/>
      </c>
      <c r="O807" s="44">
        <f>O81/SUMIFS(O$3:O$722,$B$3:$B$722,$B807)*SUMIFS(Calculations!$E$3:$E$53,Calculations!$A$3:$A$53,$B807)</f>
        <v/>
      </c>
      <c r="P807" s="44">
        <f>P81/SUMIFS(P$3:P$722,$B$3:$B$722,$B807)*SUMIFS(Calculations!$E$3:$E$53,Calculations!$A$3:$A$53,$B807)</f>
        <v/>
      </c>
      <c r="Q807" s="44">
        <f>Q81/SUMIFS(Q$3:Q$722,$B$3:$B$722,$B807)*SUMIFS(Calculations!$E$3:$E$53,Calculations!$A$3:$A$53,$B807)</f>
        <v/>
      </c>
      <c r="R807" s="44">
        <f>R81/SUMIFS(R$3:R$722,$B$3:$B$722,$B807)*SUMIFS(Calculations!$E$3:$E$53,Calculations!$A$3:$A$53,$B807)</f>
        <v/>
      </c>
    </row>
    <row r="808" ht="15.75" customHeight="1" s="157">
      <c r="B808" s="44" t="inlineStr">
        <is>
          <t>CT</t>
        </is>
      </c>
      <c r="C808" s="44" t="inlineStr">
        <is>
          <t>Generation</t>
        </is>
      </c>
      <c r="D808" s="44" t="inlineStr">
        <is>
          <t>Hydro</t>
        </is>
      </c>
      <c r="E808" s="44">
        <f>LOOKUP(D808,$U$2:$V$15,$V$2:$V$15)</f>
        <v/>
      </c>
      <c r="F808" s="44">
        <f>F82/SUMIFS(F$3:F$722,$B$3:$B$722,$B808)*SUMIFS(Calculations!$E$3:$E$53,Calculations!$A$3:$A$53,$B808)</f>
        <v/>
      </c>
      <c r="G808" s="44">
        <f>G82/SUMIFS(G$3:G$722,$B$3:$B$722,$B808)*SUMIFS(Calculations!$E$3:$E$53,Calculations!$A$3:$A$53,$B808)</f>
        <v/>
      </c>
      <c r="H808" s="44">
        <f>H82/SUMIFS(H$3:H$722,$B$3:$B$722,$B808)*SUMIFS(Calculations!$E$3:$E$53,Calculations!$A$3:$A$53,$B808)</f>
        <v/>
      </c>
      <c r="I808" s="44">
        <f>I82/SUMIFS(I$3:I$722,$B$3:$B$722,$B808)*SUMIFS(Calculations!$E$3:$E$53,Calculations!$A$3:$A$53,$B808)</f>
        <v/>
      </c>
      <c r="J808" s="44">
        <f>J82/SUMIFS(J$3:J$722,$B$3:$B$722,$B808)*SUMIFS(Calculations!$E$3:$E$53,Calculations!$A$3:$A$53,$B808)</f>
        <v/>
      </c>
      <c r="K808" s="44">
        <f>K82/SUMIFS(K$3:K$722,$B$3:$B$722,$B808)*SUMIFS(Calculations!$E$3:$E$53,Calculations!$A$3:$A$53,$B808)</f>
        <v/>
      </c>
      <c r="L808" s="44">
        <f>L82/SUMIFS(L$3:L$722,$B$3:$B$722,$B808)*SUMIFS(Calculations!$E$3:$E$53,Calculations!$A$3:$A$53,$B808)</f>
        <v/>
      </c>
      <c r="M808" s="44">
        <f>M82/SUMIFS(M$3:M$722,$B$3:$B$722,$B808)*SUMIFS(Calculations!$E$3:$E$53,Calculations!$A$3:$A$53,$B808)</f>
        <v/>
      </c>
      <c r="N808" s="44">
        <f>N82/SUMIFS(N$3:N$722,$B$3:$B$722,$B808)*SUMIFS(Calculations!$E$3:$E$53,Calculations!$A$3:$A$53,$B808)</f>
        <v/>
      </c>
      <c r="O808" s="44">
        <f>O82/SUMIFS(O$3:O$722,$B$3:$B$722,$B808)*SUMIFS(Calculations!$E$3:$E$53,Calculations!$A$3:$A$53,$B808)</f>
        <v/>
      </c>
      <c r="P808" s="44">
        <f>P82/SUMIFS(P$3:P$722,$B$3:$B$722,$B808)*SUMIFS(Calculations!$E$3:$E$53,Calculations!$A$3:$A$53,$B808)</f>
        <v/>
      </c>
      <c r="Q808" s="44">
        <f>Q82/SUMIFS(Q$3:Q$722,$B$3:$B$722,$B808)*SUMIFS(Calculations!$E$3:$E$53,Calculations!$A$3:$A$53,$B808)</f>
        <v/>
      </c>
      <c r="R808" s="44">
        <f>R82/SUMIFS(R$3:R$722,$B$3:$B$722,$B808)*SUMIFS(Calculations!$E$3:$E$53,Calculations!$A$3:$A$53,$B808)</f>
        <v/>
      </c>
    </row>
    <row r="809" ht="15.75" customHeight="1" s="157">
      <c r="B809" s="44" t="inlineStr">
        <is>
          <t>CT</t>
        </is>
      </c>
      <c r="C809" s="44" t="inlineStr">
        <is>
          <t>Generation</t>
        </is>
      </c>
      <c r="D809" s="44" t="inlineStr">
        <is>
          <t>Imports</t>
        </is>
      </c>
      <c r="E809" s="44">
        <f>LOOKUP(D809,$U$2:$V$15,$V$2:$V$15)</f>
        <v/>
      </c>
      <c r="F809" s="44">
        <f>F83/SUMIFS(F$3:F$722,$B$3:$B$722,$B809)*SUMIFS(Calculations!$E$3:$E$53,Calculations!$A$3:$A$53,$B809)</f>
        <v/>
      </c>
      <c r="G809" s="44">
        <f>G83/SUMIFS(G$3:G$722,$B$3:$B$722,$B809)*SUMIFS(Calculations!$E$3:$E$53,Calculations!$A$3:$A$53,$B809)</f>
        <v/>
      </c>
      <c r="H809" s="44">
        <f>H83/SUMIFS(H$3:H$722,$B$3:$B$722,$B809)*SUMIFS(Calculations!$E$3:$E$53,Calculations!$A$3:$A$53,$B809)</f>
        <v/>
      </c>
      <c r="I809" s="44">
        <f>I83/SUMIFS(I$3:I$722,$B$3:$B$722,$B809)*SUMIFS(Calculations!$E$3:$E$53,Calculations!$A$3:$A$53,$B809)</f>
        <v/>
      </c>
      <c r="J809" s="44">
        <f>J83/SUMIFS(J$3:J$722,$B$3:$B$722,$B809)*SUMIFS(Calculations!$E$3:$E$53,Calculations!$A$3:$A$53,$B809)</f>
        <v/>
      </c>
      <c r="K809" s="44">
        <f>K83/SUMIFS(K$3:K$722,$B$3:$B$722,$B809)*SUMIFS(Calculations!$E$3:$E$53,Calculations!$A$3:$A$53,$B809)</f>
        <v/>
      </c>
      <c r="L809" s="44">
        <f>L83/SUMIFS(L$3:L$722,$B$3:$B$722,$B809)*SUMIFS(Calculations!$E$3:$E$53,Calculations!$A$3:$A$53,$B809)</f>
        <v/>
      </c>
      <c r="M809" s="44">
        <f>M83/SUMIFS(M$3:M$722,$B$3:$B$722,$B809)*SUMIFS(Calculations!$E$3:$E$53,Calculations!$A$3:$A$53,$B809)</f>
        <v/>
      </c>
      <c r="N809" s="44">
        <f>N83/SUMIFS(N$3:N$722,$B$3:$B$722,$B809)*SUMIFS(Calculations!$E$3:$E$53,Calculations!$A$3:$A$53,$B809)</f>
        <v/>
      </c>
      <c r="O809" s="44">
        <f>O83/SUMIFS(O$3:O$722,$B$3:$B$722,$B809)*SUMIFS(Calculations!$E$3:$E$53,Calculations!$A$3:$A$53,$B809)</f>
        <v/>
      </c>
      <c r="P809" s="44">
        <f>P83/SUMIFS(P$3:P$722,$B$3:$B$722,$B809)*SUMIFS(Calculations!$E$3:$E$53,Calculations!$A$3:$A$53,$B809)</f>
        <v/>
      </c>
      <c r="Q809" s="44">
        <f>Q83/SUMIFS(Q$3:Q$722,$B$3:$B$722,$B809)*SUMIFS(Calculations!$E$3:$E$53,Calculations!$A$3:$A$53,$B809)</f>
        <v/>
      </c>
      <c r="R809" s="44">
        <f>R83/SUMIFS(R$3:R$722,$B$3:$B$722,$B809)*SUMIFS(Calculations!$E$3:$E$53,Calculations!$A$3:$A$53,$B809)</f>
        <v/>
      </c>
    </row>
    <row r="810" ht="15.75" customHeight="1" s="157">
      <c r="B810" s="44" t="inlineStr">
        <is>
          <t>CT</t>
        </is>
      </c>
      <c r="C810" s="44" t="inlineStr">
        <is>
          <t>Generation</t>
        </is>
      </c>
      <c r="D810" s="44" t="inlineStr">
        <is>
          <t>Land-based Wind</t>
        </is>
      </c>
      <c r="E810" s="44">
        <f>LOOKUP(D810,$U$2:$V$15,$V$2:$V$15)</f>
        <v/>
      </c>
      <c r="F810" s="44">
        <f>F84/SUMIFS(F$3:F$722,$B$3:$B$722,$B810)*SUMIFS(Calculations!$E$3:$E$53,Calculations!$A$3:$A$53,$B810)</f>
        <v/>
      </c>
      <c r="G810" s="44">
        <f>G84/SUMIFS(G$3:G$722,$B$3:$B$722,$B810)*SUMIFS(Calculations!$E$3:$E$53,Calculations!$A$3:$A$53,$B810)</f>
        <v/>
      </c>
      <c r="H810" s="44">
        <f>H84/SUMIFS(H$3:H$722,$B$3:$B$722,$B810)*SUMIFS(Calculations!$E$3:$E$53,Calculations!$A$3:$A$53,$B810)</f>
        <v/>
      </c>
      <c r="I810" s="44">
        <f>I84/SUMIFS(I$3:I$722,$B$3:$B$722,$B810)*SUMIFS(Calculations!$E$3:$E$53,Calculations!$A$3:$A$53,$B810)</f>
        <v/>
      </c>
      <c r="J810" s="44">
        <f>J84/SUMIFS(J$3:J$722,$B$3:$B$722,$B810)*SUMIFS(Calculations!$E$3:$E$53,Calculations!$A$3:$A$53,$B810)</f>
        <v/>
      </c>
      <c r="K810" s="44">
        <f>K84/SUMIFS(K$3:K$722,$B$3:$B$722,$B810)*SUMIFS(Calculations!$E$3:$E$53,Calculations!$A$3:$A$53,$B810)</f>
        <v/>
      </c>
      <c r="L810" s="44">
        <f>L84/SUMIFS(L$3:L$722,$B$3:$B$722,$B810)*SUMIFS(Calculations!$E$3:$E$53,Calculations!$A$3:$A$53,$B810)</f>
        <v/>
      </c>
      <c r="M810" s="44">
        <f>M84/SUMIFS(M$3:M$722,$B$3:$B$722,$B810)*SUMIFS(Calculations!$E$3:$E$53,Calculations!$A$3:$A$53,$B810)</f>
        <v/>
      </c>
      <c r="N810" s="44">
        <f>N84/SUMIFS(N$3:N$722,$B$3:$B$722,$B810)*SUMIFS(Calculations!$E$3:$E$53,Calculations!$A$3:$A$53,$B810)</f>
        <v/>
      </c>
      <c r="O810" s="44">
        <f>O84/SUMIFS(O$3:O$722,$B$3:$B$722,$B810)*SUMIFS(Calculations!$E$3:$E$53,Calculations!$A$3:$A$53,$B810)</f>
        <v/>
      </c>
      <c r="P810" s="44">
        <f>P84/SUMIFS(P$3:P$722,$B$3:$B$722,$B810)*SUMIFS(Calculations!$E$3:$E$53,Calculations!$A$3:$A$53,$B810)</f>
        <v/>
      </c>
      <c r="Q810" s="44">
        <f>Q84/SUMIFS(Q$3:Q$722,$B$3:$B$722,$B810)*SUMIFS(Calculations!$E$3:$E$53,Calculations!$A$3:$A$53,$B810)</f>
        <v/>
      </c>
      <c r="R810" s="44">
        <f>R84/SUMIFS(R$3:R$722,$B$3:$B$722,$B810)*SUMIFS(Calculations!$E$3:$E$53,Calculations!$A$3:$A$53,$B810)</f>
        <v/>
      </c>
    </row>
    <row r="811" ht="15.75" customHeight="1" s="157">
      <c r="B811" s="44" t="inlineStr">
        <is>
          <t>CT</t>
        </is>
      </c>
      <c r="C811" s="44" t="inlineStr">
        <is>
          <t>Generation</t>
        </is>
      </c>
      <c r="D811" s="44" t="inlineStr">
        <is>
          <t>NG-CC</t>
        </is>
      </c>
      <c r="E811" s="44">
        <f>LOOKUP(D811,$U$2:$V$15,$V$2:$V$15)</f>
        <v/>
      </c>
      <c r="F811" s="44">
        <f>F85/SUMIFS(F$3:F$722,$B$3:$B$722,$B811)*SUMIFS(Calculations!$E$3:$E$53,Calculations!$A$3:$A$53,$B811)</f>
        <v/>
      </c>
      <c r="G811" s="44">
        <f>G85/SUMIFS(G$3:G$722,$B$3:$B$722,$B811)*SUMIFS(Calculations!$E$3:$E$53,Calculations!$A$3:$A$53,$B811)</f>
        <v/>
      </c>
      <c r="H811" s="44">
        <f>H85/SUMIFS(H$3:H$722,$B$3:$B$722,$B811)*SUMIFS(Calculations!$E$3:$E$53,Calculations!$A$3:$A$53,$B811)</f>
        <v/>
      </c>
      <c r="I811" s="44">
        <f>I85/SUMIFS(I$3:I$722,$B$3:$B$722,$B811)*SUMIFS(Calculations!$E$3:$E$53,Calculations!$A$3:$A$53,$B811)</f>
        <v/>
      </c>
      <c r="J811" s="44">
        <f>J85/SUMIFS(J$3:J$722,$B$3:$B$722,$B811)*SUMIFS(Calculations!$E$3:$E$53,Calculations!$A$3:$A$53,$B811)</f>
        <v/>
      </c>
      <c r="K811" s="44">
        <f>K85/SUMIFS(K$3:K$722,$B$3:$B$722,$B811)*SUMIFS(Calculations!$E$3:$E$53,Calculations!$A$3:$A$53,$B811)</f>
        <v/>
      </c>
      <c r="L811" s="44">
        <f>L85/SUMIFS(L$3:L$722,$B$3:$B$722,$B811)*SUMIFS(Calculations!$E$3:$E$53,Calculations!$A$3:$A$53,$B811)</f>
        <v/>
      </c>
      <c r="M811" s="44">
        <f>M85/SUMIFS(M$3:M$722,$B$3:$B$722,$B811)*SUMIFS(Calculations!$E$3:$E$53,Calculations!$A$3:$A$53,$B811)</f>
        <v/>
      </c>
      <c r="N811" s="44">
        <f>N85/SUMIFS(N$3:N$722,$B$3:$B$722,$B811)*SUMIFS(Calculations!$E$3:$E$53,Calculations!$A$3:$A$53,$B811)</f>
        <v/>
      </c>
      <c r="O811" s="44">
        <f>O85/SUMIFS(O$3:O$722,$B$3:$B$722,$B811)*SUMIFS(Calculations!$E$3:$E$53,Calculations!$A$3:$A$53,$B811)</f>
        <v/>
      </c>
      <c r="P811" s="44">
        <f>P85/SUMIFS(P$3:P$722,$B$3:$B$722,$B811)*SUMIFS(Calculations!$E$3:$E$53,Calculations!$A$3:$A$53,$B811)</f>
        <v/>
      </c>
      <c r="Q811" s="44">
        <f>Q85/SUMIFS(Q$3:Q$722,$B$3:$B$722,$B811)*SUMIFS(Calculations!$E$3:$E$53,Calculations!$A$3:$A$53,$B811)</f>
        <v/>
      </c>
      <c r="R811" s="44">
        <f>R85/SUMIFS(R$3:R$722,$B$3:$B$722,$B811)*SUMIFS(Calculations!$E$3:$E$53,Calculations!$A$3:$A$53,$B811)</f>
        <v/>
      </c>
    </row>
    <row r="812" ht="15.75" customHeight="1" s="157">
      <c r="B812" s="44" t="inlineStr">
        <is>
          <t>CT</t>
        </is>
      </c>
      <c r="C812" s="44" t="inlineStr">
        <is>
          <t>Generation</t>
        </is>
      </c>
      <c r="D812" s="44" t="inlineStr">
        <is>
          <t>NG-CT</t>
        </is>
      </c>
      <c r="E812" s="44">
        <f>LOOKUP(D812,$U$2:$V$15,$V$2:$V$15)</f>
        <v/>
      </c>
      <c r="F812" s="44">
        <f>F86/SUMIFS(F$3:F$722,$B$3:$B$722,$B812)*SUMIFS(Calculations!$E$3:$E$53,Calculations!$A$3:$A$53,$B812)</f>
        <v/>
      </c>
      <c r="G812" s="44">
        <f>G86/SUMIFS(G$3:G$722,$B$3:$B$722,$B812)*SUMIFS(Calculations!$E$3:$E$53,Calculations!$A$3:$A$53,$B812)</f>
        <v/>
      </c>
      <c r="H812" s="44">
        <f>H86/SUMIFS(H$3:H$722,$B$3:$B$722,$B812)*SUMIFS(Calculations!$E$3:$E$53,Calculations!$A$3:$A$53,$B812)</f>
        <v/>
      </c>
      <c r="I812" s="44">
        <f>I86/SUMIFS(I$3:I$722,$B$3:$B$722,$B812)*SUMIFS(Calculations!$E$3:$E$53,Calculations!$A$3:$A$53,$B812)</f>
        <v/>
      </c>
      <c r="J812" s="44">
        <f>J86/SUMIFS(J$3:J$722,$B$3:$B$722,$B812)*SUMIFS(Calculations!$E$3:$E$53,Calculations!$A$3:$A$53,$B812)</f>
        <v/>
      </c>
      <c r="K812" s="44">
        <f>K86/SUMIFS(K$3:K$722,$B$3:$B$722,$B812)*SUMIFS(Calculations!$E$3:$E$53,Calculations!$A$3:$A$53,$B812)</f>
        <v/>
      </c>
      <c r="L812" s="44">
        <f>L86/SUMIFS(L$3:L$722,$B$3:$B$722,$B812)*SUMIFS(Calculations!$E$3:$E$53,Calculations!$A$3:$A$53,$B812)</f>
        <v/>
      </c>
      <c r="M812" s="44">
        <f>M86/SUMIFS(M$3:M$722,$B$3:$B$722,$B812)*SUMIFS(Calculations!$E$3:$E$53,Calculations!$A$3:$A$53,$B812)</f>
        <v/>
      </c>
      <c r="N812" s="44">
        <f>N86/SUMIFS(N$3:N$722,$B$3:$B$722,$B812)*SUMIFS(Calculations!$E$3:$E$53,Calculations!$A$3:$A$53,$B812)</f>
        <v/>
      </c>
      <c r="O812" s="44">
        <f>O86/SUMIFS(O$3:O$722,$B$3:$B$722,$B812)*SUMIFS(Calculations!$E$3:$E$53,Calculations!$A$3:$A$53,$B812)</f>
        <v/>
      </c>
      <c r="P812" s="44">
        <f>P86/SUMIFS(P$3:P$722,$B$3:$B$722,$B812)*SUMIFS(Calculations!$E$3:$E$53,Calculations!$A$3:$A$53,$B812)</f>
        <v/>
      </c>
      <c r="Q812" s="44">
        <f>Q86/SUMIFS(Q$3:Q$722,$B$3:$B$722,$B812)*SUMIFS(Calculations!$E$3:$E$53,Calculations!$A$3:$A$53,$B812)</f>
        <v/>
      </c>
      <c r="R812" s="44">
        <f>R86/SUMIFS(R$3:R$722,$B$3:$B$722,$B812)*SUMIFS(Calculations!$E$3:$E$53,Calculations!$A$3:$A$53,$B812)</f>
        <v/>
      </c>
    </row>
    <row r="813" ht="15.75" customHeight="1" s="157">
      <c r="B813" s="44" t="inlineStr">
        <is>
          <t>CT</t>
        </is>
      </c>
      <c r="C813" s="44" t="inlineStr">
        <is>
          <t>Generation</t>
        </is>
      </c>
      <c r="D813" s="44" t="inlineStr">
        <is>
          <t>Nuclear</t>
        </is>
      </c>
      <c r="E813" s="44">
        <f>LOOKUP(D813,$U$2:$V$15,$V$2:$V$15)</f>
        <v/>
      </c>
      <c r="F813" s="44">
        <f>F87/SUMIFS(F$3:F$722,$B$3:$B$722,$B813)*SUMIFS(Calculations!$E$3:$E$53,Calculations!$A$3:$A$53,$B813)</f>
        <v/>
      </c>
      <c r="G813" s="44">
        <f>G87/SUMIFS(G$3:G$722,$B$3:$B$722,$B813)*SUMIFS(Calculations!$E$3:$E$53,Calculations!$A$3:$A$53,$B813)</f>
        <v/>
      </c>
      <c r="H813" s="44">
        <f>H87/SUMIFS(H$3:H$722,$B$3:$B$722,$B813)*SUMIFS(Calculations!$E$3:$E$53,Calculations!$A$3:$A$53,$B813)</f>
        <v/>
      </c>
      <c r="I813" s="44">
        <f>I87/SUMIFS(I$3:I$722,$B$3:$B$722,$B813)*SUMIFS(Calculations!$E$3:$E$53,Calculations!$A$3:$A$53,$B813)</f>
        <v/>
      </c>
      <c r="J813" s="44">
        <f>J87/SUMIFS(J$3:J$722,$B$3:$B$722,$B813)*SUMIFS(Calculations!$E$3:$E$53,Calculations!$A$3:$A$53,$B813)</f>
        <v/>
      </c>
      <c r="K813" s="44">
        <f>K87/SUMIFS(K$3:K$722,$B$3:$B$722,$B813)*SUMIFS(Calculations!$E$3:$E$53,Calculations!$A$3:$A$53,$B813)</f>
        <v/>
      </c>
      <c r="L813" s="44">
        <f>L87/SUMIFS(L$3:L$722,$B$3:$B$722,$B813)*SUMIFS(Calculations!$E$3:$E$53,Calculations!$A$3:$A$53,$B813)</f>
        <v/>
      </c>
      <c r="M813" s="44">
        <f>M87/SUMIFS(M$3:M$722,$B$3:$B$722,$B813)*SUMIFS(Calculations!$E$3:$E$53,Calculations!$A$3:$A$53,$B813)</f>
        <v/>
      </c>
      <c r="N813" s="44">
        <f>N87/SUMIFS(N$3:N$722,$B$3:$B$722,$B813)*SUMIFS(Calculations!$E$3:$E$53,Calculations!$A$3:$A$53,$B813)</f>
        <v/>
      </c>
      <c r="O813" s="44">
        <f>O87/SUMIFS(O$3:O$722,$B$3:$B$722,$B813)*SUMIFS(Calculations!$E$3:$E$53,Calculations!$A$3:$A$53,$B813)</f>
        <v/>
      </c>
      <c r="P813" s="44">
        <f>P87/SUMIFS(P$3:P$722,$B$3:$B$722,$B813)*SUMIFS(Calculations!$E$3:$E$53,Calculations!$A$3:$A$53,$B813)</f>
        <v/>
      </c>
      <c r="Q813" s="44">
        <f>Q87/SUMIFS(Q$3:Q$722,$B$3:$B$722,$B813)*SUMIFS(Calculations!$E$3:$E$53,Calculations!$A$3:$A$53,$B813)</f>
        <v/>
      </c>
      <c r="R813" s="44">
        <f>R87/SUMIFS(R$3:R$722,$B$3:$B$722,$B813)*SUMIFS(Calculations!$E$3:$E$53,Calculations!$A$3:$A$53,$B813)</f>
        <v/>
      </c>
    </row>
    <row r="814" ht="15.75" customHeight="1" s="157">
      <c r="B814" s="44" t="inlineStr">
        <is>
          <t>CT</t>
        </is>
      </c>
      <c r="C814" s="44" t="inlineStr">
        <is>
          <t>Generation</t>
        </is>
      </c>
      <c r="D814" s="44" t="inlineStr">
        <is>
          <t>Offshore Wind</t>
        </is>
      </c>
      <c r="E814" s="44">
        <f>LOOKUP(D814,$U$2:$V$15,$V$2:$V$15)</f>
        <v/>
      </c>
      <c r="F814" s="44">
        <f>F88/SUMIFS(F$3:F$722,$B$3:$B$722,$B814)*SUMIFS(Calculations!$E$3:$E$53,Calculations!$A$3:$A$53,$B814)</f>
        <v/>
      </c>
      <c r="G814" s="44">
        <f>G88/SUMIFS(G$3:G$722,$B$3:$B$722,$B814)*SUMIFS(Calculations!$E$3:$E$53,Calculations!$A$3:$A$53,$B814)</f>
        <v/>
      </c>
      <c r="H814" s="44">
        <f>H88/SUMIFS(H$3:H$722,$B$3:$B$722,$B814)*SUMIFS(Calculations!$E$3:$E$53,Calculations!$A$3:$A$53,$B814)</f>
        <v/>
      </c>
      <c r="I814" s="44">
        <f>I88/SUMIFS(I$3:I$722,$B$3:$B$722,$B814)*SUMIFS(Calculations!$E$3:$E$53,Calculations!$A$3:$A$53,$B814)</f>
        <v/>
      </c>
      <c r="J814" s="44">
        <f>J88/SUMIFS(J$3:J$722,$B$3:$B$722,$B814)*SUMIFS(Calculations!$E$3:$E$53,Calculations!$A$3:$A$53,$B814)</f>
        <v/>
      </c>
      <c r="K814" s="44">
        <f>K88/SUMIFS(K$3:K$722,$B$3:$B$722,$B814)*SUMIFS(Calculations!$E$3:$E$53,Calculations!$A$3:$A$53,$B814)</f>
        <v/>
      </c>
      <c r="L814" s="44">
        <f>L88/SUMIFS(L$3:L$722,$B$3:$B$722,$B814)*SUMIFS(Calculations!$E$3:$E$53,Calculations!$A$3:$A$53,$B814)</f>
        <v/>
      </c>
      <c r="M814" s="44">
        <f>M88/SUMIFS(M$3:M$722,$B$3:$B$722,$B814)*SUMIFS(Calculations!$E$3:$E$53,Calculations!$A$3:$A$53,$B814)</f>
        <v/>
      </c>
      <c r="N814" s="44">
        <f>N88/SUMIFS(N$3:N$722,$B$3:$B$722,$B814)*SUMIFS(Calculations!$E$3:$E$53,Calculations!$A$3:$A$53,$B814)</f>
        <v/>
      </c>
      <c r="O814" s="44">
        <f>O88/SUMIFS(O$3:O$722,$B$3:$B$722,$B814)*SUMIFS(Calculations!$E$3:$E$53,Calculations!$A$3:$A$53,$B814)</f>
        <v/>
      </c>
      <c r="P814" s="44">
        <f>P88/SUMIFS(P$3:P$722,$B$3:$B$722,$B814)*SUMIFS(Calculations!$E$3:$E$53,Calculations!$A$3:$A$53,$B814)</f>
        <v/>
      </c>
      <c r="Q814" s="44">
        <f>Q88/SUMIFS(Q$3:Q$722,$B$3:$B$722,$B814)*SUMIFS(Calculations!$E$3:$E$53,Calculations!$A$3:$A$53,$B814)</f>
        <v/>
      </c>
      <c r="R814" s="44">
        <f>R88/SUMIFS(R$3:R$722,$B$3:$B$722,$B814)*SUMIFS(Calculations!$E$3:$E$53,Calculations!$A$3:$A$53,$B814)</f>
        <v/>
      </c>
    </row>
    <row r="815" ht="15.75" customHeight="1" s="157">
      <c r="B815" s="44" t="inlineStr">
        <is>
          <t>CT</t>
        </is>
      </c>
      <c r="C815" s="44" t="inlineStr">
        <is>
          <t>Generation</t>
        </is>
      </c>
      <c r="D815" s="44" t="inlineStr">
        <is>
          <t>Oil-Gas-Steam</t>
        </is>
      </c>
      <c r="E815" s="44">
        <f>LOOKUP(D815,$U$2:$V$15,$V$2:$V$15)</f>
        <v/>
      </c>
      <c r="F815" s="44">
        <f>F89/SUMIFS(F$3:F$722,$B$3:$B$722,$B815)*SUMIFS(Calculations!$E$3:$E$53,Calculations!$A$3:$A$53,$B815)</f>
        <v/>
      </c>
      <c r="G815" s="44">
        <f>G89/SUMIFS(G$3:G$722,$B$3:$B$722,$B815)*SUMIFS(Calculations!$E$3:$E$53,Calculations!$A$3:$A$53,$B815)</f>
        <v/>
      </c>
      <c r="H815" s="44">
        <f>H89/SUMIFS(H$3:H$722,$B$3:$B$722,$B815)*SUMIFS(Calculations!$E$3:$E$53,Calculations!$A$3:$A$53,$B815)</f>
        <v/>
      </c>
      <c r="I815" s="44">
        <f>I89/SUMIFS(I$3:I$722,$B$3:$B$722,$B815)*SUMIFS(Calculations!$E$3:$E$53,Calculations!$A$3:$A$53,$B815)</f>
        <v/>
      </c>
      <c r="J815" s="44">
        <f>J89/SUMIFS(J$3:J$722,$B$3:$B$722,$B815)*SUMIFS(Calculations!$E$3:$E$53,Calculations!$A$3:$A$53,$B815)</f>
        <v/>
      </c>
      <c r="K815" s="44">
        <f>K89/SUMIFS(K$3:K$722,$B$3:$B$722,$B815)*SUMIFS(Calculations!$E$3:$E$53,Calculations!$A$3:$A$53,$B815)</f>
        <v/>
      </c>
      <c r="L815" s="44">
        <f>L89/SUMIFS(L$3:L$722,$B$3:$B$722,$B815)*SUMIFS(Calculations!$E$3:$E$53,Calculations!$A$3:$A$53,$B815)</f>
        <v/>
      </c>
      <c r="M815" s="44">
        <f>M89/SUMIFS(M$3:M$722,$B$3:$B$722,$B815)*SUMIFS(Calculations!$E$3:$E$53,Calculations!$A$3:$A$53,$B815)</f>
        <v/>
      </c>
      <c r="N815" s="44">
        <f>N89/SUMIFS(N$3:N$722,$B$3:$B$722,$B815)*SUMIFS(Calculations!$E$3:$E$53,Calculations!$A$3:$A$53,$B815)</f>
        <v/>
      </c>
      <c r="O815" s="44">
        <f>O89/SUMIFS(O$3:O$722,$B$3:$B$722,$B815)*SUMIFS(Calculations!$E$3:$E$53,Calculations!$A$3:$A$53,$B815)</f>
        <v/>
      </c>
      <c r="P815" s="44">
        <f>P89/SUMIFS(P$3:P$722,$B$3:$B$722,$B815)*SUMIFS(Calculations!$E$3:$E$53,Calculations!$A$3:$A$53,$B815)</f>
        <v/>
      </c>
      <c r="Q815" s="44">
        <f>Q89/SUMIFS(Q$3:Q$722,$B$3:$B$722,$B815)*SUMIFS(Calculations!$E$3:$E$53,Calculations!$A$3:$A$53,$B815)</f>
        <v/>
      </c>
      <c r="R815" s="44">
        <f>R89/SUMIFS(R$3:R$722,$B$3:$B$722,$B815)*SUMIFS(Calculations!$E$3:$E$53,Calculations!$A$3:$A$53,$B815)</f>
        <v/>
      </c>
    </row>
    <row r="816" ht="15.75" customHeight="1" s="157">
      <c r="B816" s="44" t="inlineStr">
        <is>
          <t>CT</t>
        </is>
      </c>
      <c r="C816" s="44" t="inlineStr">
        <is>
          <t>Generation</t>
        </is>
      </c>
      <c r="D816" s="44" t="inlineStr">
        <is>
          <t>Rooftop PV</t>
        </is>
      </c>
      <c r="E816" s="44">
        <f>LOOKUP(D816,$U$2:$V$15,$V$2:$V$15)</f>
        <v/>
      </c>
      <c r="F816" s="44">
        <f>F90/SUMIFS(F$3:F$722,$B$3:$B$722,$B816)*SUMIFS(Calculations!$E$3:$E$53,Calculations!$A$3:$A$53,$B816)</f>
        <v/>
      </c>
      <c r="G816" s="44">
        <f>G90/SUMIFS(G$3:G$722,$B$3:$B$722,$B816)*SUMIFS(Calculations!$E$3:$E$53,Calculations!$A$3:$A$53,$B816)</f>
        <v/>
      </c>
      <c r="H816" s="44">
        <f>H90/SUMIFS(H$3:H$722,$B$3:$B$722,$B816)*SUMIFS(Calculations!$E$3:$E$53,Calculations!$A$3:$A$53,$B816)</f>
        <v/>
      </c>
      <c r="I816" s="44">
        <f>I90/SUMIFS(I$3:I$722,$B$3:$B$722,$B816)*SUMIFS(Calculations!$E$3:$E$53,Calculations!$A$3:$A$53,$B816)</f>
        <v/>
      </c>
      <c r="J816" s="44">
        <f>J90/SUMIFS(J$3:J$722,$B$3:$B$722,$B816)*SUMIFS(Calculations!$E$3:$E$53,Calculations!$A$3:$A$53,$B816)</f>
        <v/>
      </c>
      <c r="K816" s="44">
        <f>K90/SUMIFS(K$3:K$722,$B$3:$B$722,$B816)*SUMIFS(Calculations!$E$3:$E$53,Calculations!$A$3:$A$53,$B816)</f>
        <v/>
      </c>
      <c r="L816" s="44">
        <f>L90/SUMIFS(L$3:L$722,$B$3:$B$722,$B816)*SUMIFS(Calculations!$E$3:$E$53,Calculations!$A$3:$A$53,$B816)</f>
        <v/>
      </c>
      <c r="M816" s="44">
        <f>M90/SUMIFS(M$3:M$722,$B$3:$B$722,$B816)*SUMIFS(Calculations!$E$3:$E$53,Calculations!$A$3:$A$53,$B816)</f>
        <v/>
      </c>
      <c r="N816" s="44">
        <f>N90/SUMIFS(N$3:N$722,$B$3:$B$722,$B816)*SUMIFS(Calculations!$E$3:$E$53,Calculations!$A$3:$A$53,$B816)</f>
        <v/>
      </c>
      <c r="O816" s="44">
        <f>O90/SUMIFS(O$3:O$722,$B$3:$B$722,$B816)*SUMIFS(Calculations!$E$3:$E$53,Calculations!$A$3:$A$53,$B816)</f>
        <v/>
      </c>
      <c r="P816" s="44">
        <f>P90/SUMIFS(P$3:P$722,$B$3:$B$722,$B816)*SUMIFS(Calculations!$E$3:$E$53,Calculations!$A$3:$A$53,$B816)</f>
        <v/>
      </c>
      <c r="Q816" s="44">
        <f>Q90/SUMIFS(Q$3:Q$722,$B$3:$B$722,$B816)*SUMIFS(Calculations!$E$3:$E$53,Calculations!$A$3:$A$53,$B816)</f>
        <v/>
      </c>
      <c r="R816" s="44">
        <f>R90/SUMIFS(R$3:R$722,$B$3:$B$722,$B816)*SUMIFS(Calculations!$E$3:$E$53,Calculations!$A$3:$A$53,$B816)</f>
        <v/>
      </c>
    </row>
    <row r="817" ht="15.75" customHeight="1" s="157">
      <c r="B817" s="44" t="inlineStr">
        <is>
          <t>CT</t>
        </is>
      </c>
      <c r="C817" s="44" t="inlineStr">
        <is>
          <t>Generation</t>
        </is>
      </c>
      <c r="D817" s="44" t="inlineStr">
        <is>
          <t>Storage</t>
        </is>
      </c>
      <c r="E817" s="44">
        <f>LOOKUP(D817,$U$2:$V$15,$V$2:$V$15)</f>
        <v/>
      </c>
      <c r="F817" s="44">
        <f>F91/SUMIFS(F$3:F$722,$B$3:$B$722,$B817)*SUMIFS(Calculations!$E$3:$E$53,Calculations!$A$3:$A$53,$B817)</f>
        <v/>
      </c>
      <c r="G817" s="44">
        <f>G91/SUMIFS(G$3:G$722,$B$3:$B$722,$B817)*SUMIFS(Calculations!$E$3:$E$53,Calculations!$A$3:$A$53,$B817)</f>
        <v/>
      </c>
      <c r="H817" s="44">
        <f>H91/SUMIFS(H$3:H$722,$B$3:$B$722,$B817)*SUMIFS(Calculations!$E$3:$E$53,Calculations!$A$3:$A$53,$B817)</f>
        <v/>
      </c>
      <c r="I817" s="44">
        <f>I91/SUMIFS(I$3:I$722,$B$3:$B$722,$B817)*SUMIFS(Calculations!$E$3:$E$53,Calculations!$A$3:$A$53,$B817)</f>
        <v/>
      </c>
      <c r="J817" s="44">
        <f>J91/SUMIFS(J$3:J$722,$B$3:$B$722,$B817)*SUMIFS(Calculations!$E$3:$E$53,Calculations!$A$3:$A$53,$B817)</f>
        <v/>
      </c>
      <c r="K817" s="44">
        <f>K91/SUMIFS(K$3:K$722,$B$3:$B$722,$B817)*SUMIFS(Calculations!$E$3:$E$53,Calculations!$A$3:$A$53,$B817)</f>
        <v/>
      </c>
      <c r="L817" s="44">
        <f>L91/SUMIFS(L$3:L$722,$B$3:$B$722,$B817)*SUMIFS(Calculations!$E$3:$E$53,Calculations!$A$3:$A$53,$B817)</f>
        <v/>
      </c>
      <c r="M817" s="44">
        <f>M91/SUMIFS(M$3:M$722,$B$3:$B$722,$B817)*SUMIFS(Calculations!$E$3:$E$53,Calculations!$A$3:$A$53,$B817)</f>
        <v/>
      </c>
      <c r="N817" s="44">
        <f>N91/SUMIFS(N$3:N$722,$B$3:$B$722,$B817)*SUMIFS(Calculations!$E$3:$E$53,Calculations!$A$3:$A$53,$B817)</f>
        <v/>
      </c>
      <c r="O817" s="44">
        <f>O91/SUMIFS(O$3:O$722,$B$3:$B$722,$B817)*SUMIFS(Calculations!$E$3:$E$53,Calculations!$A$3:$A$53,$B817)</f>
        <v/>
      </c>
      <c r="P817" s="44">
        <f>P91/SUMIFS(P$3:P$722,$B$3:$B$722,$B817)*SUMIFS(Calculations!$E$3:$E$53,Calculations!$A$3:$A$53,$B817)</f>
        <v/>
      </c>
      <c r="Q817" s="44">
        <f>Q91/SUMIFS(Q$3:Q$722,$B$3:$B$722,$B817)*SUMIFS(Calculations!$E$3:$E$53,Calculations!$A$3:$A$53,$B817)</f>
        <v/>
      </c>
      <c r="R817" s="44">
        <f>R91/SUMIFS(R$3:R$722,$B$3:$B$722,$B817)*SUMIFS(Calculations!$E$3:$E$53,Calculations!$A$3:$A$53,$B817)</f>
        <v/>
      </c>
    </row>
    <row r="818" ht="15.75" customHeight="1" s="157">
      <c r="B818" s="44" t="inlineStr">
        <is>
          <t>CT</t>
        </is>
      </c>
      <c r="C818" s="44" t="inlineStr">
        <is>
          <t>Generation</t>
        </is>
      </c>
      <c r="D818" s="44" t="inlineStr">
        <is>
          <t>Utility PV</t>
        </is>
      </c>
      <c r="E818" s="44">
        <f>LOOKUP(D818,$U$2:$V$15,$V$2:$V$15)</f>
        <v/>
      </c>
      <c r="F818" s="44">
        <f>F92/SUMIFS(F$3:F$722,$B$3:$B$722,$B818)*SUMIFS(Calculations!$E$3:$E$53,Calculations!$A$3:$A$53,$B818)</f>
        <v/>
      </c>
      <c r="G818" s="44">
        <f>G92/SUMIFS(G$3:G$722,$B$3:$B$722,$B818)*SUMIFS(Calculations!$E$3:$E$53,Calculations!$A$3:$A$53,$B818)</f>
        <v/>
      </c>
      <c r="H818" s="44">
        <f>H92/SUMIFS(H$3:H$722,$B$3:$B$722,$B818)*SUMIFS(Calculations!$E$3:$E$53,Calculations!$A$3:$A$53,$B818)</f>
        <v/>
      </c>
      <c r="I818" s="44">
        <f>I92/SUMIFS(I$3:I$722,$B$3:$B$722,$B818)*SUMIFS(Calculations!$E$3:$E$53,Calculations!$A$3:$A$53,$B818)</f>
        <v/>
      </c>
      <c r="J818" s="44">
        <f>J92/SUMIFS(J$3:J$722,$B$3:$B$722,$B818)*SUMIFS(Calculations!$E$3:$E$53,Calculations!$A$3:$A$53,$B818)</f>
        <v/>
      </c>
      <c r="K818" s="44">
        <f>K92/SUMIFS(K$3:K$722,$B$3:$B$722,$B818)*SUMIFS(Calculations!$E$3:$E$53,Calculations!$A$3:$A$53,$B818)</f>
        <v/>
      </c>
      <c r="L818" s="44">
        <f>L92/SUMIFS(L$3:L$722,$B$3:$B$722,$B818)*SUMIFS(Calculations!$E$3:$E$53,Calculations!$A$3:$A$53,$B818)</f>
        <v/>
      </c>
      <c r="M818" s="44">
        <f>M92/SUMIFS(M$3:M$722,$B$3:$B$722,$B818)*SUMIFS(Calculations!$E$3:$E$53,Calculations!$A$3:$A$53,$B818)</f>
        <v/>
      </c>
      <c r="N818" s="44">
        <f>N92/SUMIFS(N$3:N$722,$B$3:$B$722,$B818)*SUMIFS(Calculations!$E$3:$E$53,Calculations!$A$3:$A$53,$B818)</f>
        <v/>
      </c>
      <c r="O818" s="44">
        <f>O92/SUMIFS(O$3:O$722,$B$3:$B$722,$B818)*SUMIFS(Calculations!$E$3:$E$53,Calculations!$A$3:$A$53,$B818)</f>
        <v/>
      </c>
      <c r="P818" s="44">
        <f>P92/SUMIFS(P$3:P$722,$B$3:$B$722,$B818)*SUMIFS(Calculations!$E$3:$E$53,Calculations!$A$3:$A$53,$B818)</f>
        <v/>
      </c>
      <c r="Q818" s="44">
        <f>Q92/SUMIFS(Q$3:Q$722,$B$3:$B$722,$B818)*SUMIFS(Calculations!$E$3:$E$53,Calculations!$A$3:$A$53,$B818)</f>
        <v/>
      </c>
      <c r="R818" s="44">
        <f>R92/SUMIFS(R$3:R$722,$B$3:$B$722,$B818)*SUMIFS(Calculations!$E$3:$E$53,Calculations!$A$3:$A$53,$B818)</f>
        <v/>
      </c>
    </row>
    <row r="819" ht="15.75" customHeight="1" s="157">
      <c r="B819" s="44" t="inlineStr">
        <is>
          <t>DE</t>
        </is>
      </c>
      <c r="C819" s="44" t="inlineStr">
        <is>
          <t>Generation</t>
        </is>
      </c>
      <c r="D819" s="44" t="inlineStr">
        <is>
          <t>Biopower</t>
        </is>
      </c>
      <c r="E819" s="44">
        <f>LOOKUP(D819,$U$2:$V$15,$V$2:$V$15)</f>
        <v/>
      </c>
      <c r="F819" s="44">
        <f>F93/SUMIFS(F$3:F$722,$B$3:$B$722,$B819)*SUMIFS(Calculations!$E$3:$E$53,Calculations!$A$3:$A$53,$B819)</f>
        <v/>
      </c>
      <c r="G819" s="44">
        <f>G93/SUMIFS(G$3:G$722,$B$3:$B$722,$B819)*SUMIFS(Calculations!$E$3:$E$53,Calculations!$A$3:$A$53,$B819)</f>
        <v/>
      </c>
      <c r="H819" s="44">
        <f>H93/SUMIFS(H$3:H$722,$B$3:$B$722,$B819)*SUMIFS(Calculations!$E$3:$E$53,Calculations!$A$3:$A$53,$B819)</f>
        <v/>
      </c>
      <c r="I819" s="44">
        <f>I93/SUMIFS(I$3:I$722,$B$3:$B$722,$B819)*SUMIFS(Calculations!$E$3:$E$53,Calculations!$A$3:$A$53,$B819)</f>
        <v/>
      </c>
      <c r="J819" s="44">
        <f>J93/SUMIFS(J$3:J$722,$B$3:$B$722,$B819)*SUMIFS(Calculations!$E$3:$E$53,Calculations!$A$3:$A$53,$B819)</f>
        <v/>
      </c>
      <c r="K819" s="44">
        <f>K93/SUMIFS(K$3:K$722,$B$3:$B$722,$B819)*SUMIFS(Calculations!$E$3:$E$53,Calculations!$A$3:$A$53,$B819)</f>
        <v/>
      </c>
      <c r="L819" s="44">
        <f>L93/SUMIFS(L$3:L$722,$B$3:$B$722,$B819)*SUMIFS(Calculations!$E$3:$E$53,Calculations!$A$3:$A$53,$B819)</f>
        <v/>
      </c>
      <c r="M819" s="44">
        <f>M93/SUMIFS(M$3:M$722,$B$3:$B$722,$B819)*SUMIFS(Calculations!$E$3:$E$53,Calculations!$A$3:$A$53,$B819)</f>
        <v/>
      </c>
      <c r="N819" s="44">
        <f>N93/SUMIFS(N$3:N$722,$B$3:$B$722,$B819)*SUMIFS(Calculations!$E$3:$E$53,Calculations!$A$3:$A$53,$B819)</f>
        <v/>
      </c>
      <c r="O819" s="44">
        <f>O93/SUMIFS(O$3:O$722,$B$3:$B$722,$B819)*SUMIFS(Calculations!$E$3:$E$53,Calculations!$A$3:$A$53,$B819)</f>
        <v/>
      </c>
      <c r="P819" s="44">
        <f>P93/SUMIFS(P$3:P$722,$B$3:$B$722,$B819)*SUMIFS(Calculations!$E$3:$E$53,Calculations!$A$3:$A$53,$B819)</f>
        <v/>
      </c>
      <c r="Q819" s="44">
        <f>Q93/SUMIFS(Q$3:Q$722,$B$3:$B$722,$B819)*SUMIFS(Calculations!$E$3:$E$53,Calculations!$A$3:$A$53,$B819)</f>
        <v/>
      </c>
      <c r="R819" s="44">
        <f>R93/SUMIFS(R$3:R$722,$B$3:$B$722,$B819)*SUMIFS(Calculations!$E$3:$E$53,Calculations!$A$3:$A$53,$B819)</f>
        <v/>
      </c>
    </row>
    <row r="820" ht="15.75" customHeight="1" s="157">
      <c r="B820" s="44" t="inlineStr">
        <is>
          <t>DE</t>
        </is>
      </c>
      <c r="C820" s="44" t="inlineStr">
        <is>
          <t>Generation</t>
        </is>
      </c>
      <c r="D820" s="44" t="inlineStr">
        <is>
          <t>Coal</t>
        </is>
      </c>
      <c r="E820" s="44">
        <f>LOOKUP(D820,$U$2:$V$15,$V$2:$V$15)</f>
        <v/>
      </c>
      <c r="F820" s="44">
        <f>F94/SUMIFS(F$3:F$722,$B$3:$B$722,$B820)*SUMIFS(Calculations!$E$3:$E$53,Calculations!$A$3:$A$53,$B820)</f>
        <v/>
      </c>
      <c r="G820" s="44">
        <f>G94/SUMIFS(G$3:G$722,$B$3:$B$722,$B820)*SUMIFS(Calculations!$E$3:$E$53,Calculations!$A$3:$A$53,$B820)</f>
        <v/>
      </c>
      <c r="H820" s="44">
        <f>H94/SUMIFS(H$3:H$722,$B$3:$B$722,$B820)*SUMIFS(Calculations!$E$3:$E$53,Calculations!$A$3:$A$53,$B820)</f>
        <v/>
      </c>
      <c r="I820" s="44">
        <f>I94/SUMIFS(I$3:I$722,$B$3:$B$722,$B820)*SUMIFS(Calculations!$E$3:$E$53,Calculations!$A$3:$A$53,$B820)</f>
        <v/>
      </c>
      <c r="J820" s="44">
        <f>J94/SUMIFS(J$3:J$722,$B$3:$B$722,$B820)*SUMIFS(Calculations!$E$3:$E$53,Calculations!$A$3:$A$53,$B820)</f>
        <v/>
      </c>
      <c r="K820" s="44">
        <f>K94/SUMIFS(K$3:K$722,$B$3:$B$722,$B820)*SUMIFS(Calculations!$E$3:$E$53,Calculations!$A$3:$A$53,$B820)</f>
        <v/>
      </c>
      <c r="L820" s="44">
        <f>L94/SUMIFS(L$3:L$722,$B$3:$B$722,$B820)*SUMIFS(Calculations!$E$3:$E$53,Calculations!$A$3:$A$53,$B820)</f>
        <v/>
      </c>
      <c r="M820" s="44">
        <f>M94/SUMIFS(M$3:M$722,$B$3:$B$722,$B820)*SUMIFS(Calculations!$E$3:$E$53,Calculations!$A$3:$A$53,$B820)</f>
        <v/>
      </c>
      <c r="N820" s="44">
        <f>N94/SUMIFS(N$3:N$722,$B$3:$B$722,$B820)*SUMIFS(Calculations!$E$3:$E$53,Calculations!$A$3:$A$53,$B820)</f>
        <v/>
      </c>
      <c r="O820" s="44">
        <f>O94/SUMIFS(O$3:O$722,$B$3:$B$722,$B820)*SUMIFS(Calculations!$E$3:$E$53,Calculations!$A$3:$A$53,$B820)</f>
        <v/>
      </c>
      <c r="P820" s="44">
        <f>P94/SUMIFS(P$3:P$722,$B$3:$B$722,$B820)*SUMIFS(Calculations!$E$3:$E$53,Calculations!$A$3:$A$53,$B820)</f>
        <v/>
      </c>
      <c r="Q820" s="44">
        <f>Q94/SUMIFS(Q$3:Q$722,$B$3:$B$722,$B820)*SUMIFS(Calculations!$E$3:$E$53,Calculations!$A$3:$A$53,$B820)</f>
        <v/>
      </c>
      <c r="R820" s="44">
        <f>R94/SUMIFS(R$3:R$722,$B$3:$B$722,$B820)*SUMIFS(Calculations!$E$3:$E$53,Calculations!$A$3:$A$53,$B820)</f>
        <v/>
      </c>
    </row>
    <row r="821" ht="15.75" customHeight="1" s="157">
      <c r="B821" s="44" t="inlineStr">
        <is>
          <t>DE</t>
        </is>
      </c>
      <c r="C821" s="44" t="inlineStr">
        <is>
          <t>Generation</t>
        </is>
      </c>
      <c r="D821" s="44" t="inlineStr">
        <is>
          <t>CSP</t>
        </is>
      </c>
      <c r="E821" s="44">
        <f>LOOKUP(D821,$U$2:$V$15,$V$2:$V$15)</f>
        <v/>
      </c>
      <c r="F821" s="44">
        <f>F95/SUMIFS(F$3:F$722,$B$3:$B$722,$B821)*SUMIFS(Calculations!$E$3:$E$53,Calculations!$A$3:$A$53,$B821)</f>
        <v/>
      </c>
      <c r="G821" s="44">
        <f>G95/SUMIFS(G$3:G$722,$B$3:$B$722,$B821)*SUMIFS(Calculations!$E$3:$E$53,Calculations!$A$3:$A$53,$B821)</f>
        <v/>
      </c>
      <c r="H821" s="44">
        <f>H95/SUMIFS(H$3:H$722,$B$3:$B$722,$B821)*SUMIFS(Calculations!$E$3:$E$53,Calculations!$A$3:$A$53,$B821)</f>
        <v/>
      </c>
      <c r="I821" s="44">
        <f>I95/SUMIFS(I$3:I$722,$B$3:$B$722,$B821)*SUMIFS(Calculations!$E$3:$E$53,Calculations!$A$3:$A$53,$B821)</f>
        <v/>
      </c>
      <c r="J821" s="44">
        <f>J95/SUMIFS(J$3:J$722,$B$3:$B$722,$B821)*SUMIFS(Calculations!$E$3:$E$53,Calculations!$A$3:$A$53,$B821)</f>
        <v/>
      </c>
      <c r="K821" s="44">
        <f>K95/SUMIFS(K$3:K$722,$B$3:$B$722,$B821)*SUMIFS(Calculations!$E$3:$E$53,Calculations!$A$3:$A$53,$B821)</f>
        <v/>
      </c>
      <c r="L821" s="44">
        <f>L95/SUMIFS(L$3:L$722,$B$3:$B$722,$B821)*SUMIFS(Calculations!$E$3:$E$53,Calculations!$A$3:$A$53,$B821)</f>
        <v/>
      </c>
      <c r="M821" s="44">
        <f>M95/SUMIFS(M$3:M$722,$B$3:$B$722,$B821)*SUMIFS(Calculations!$E$3:$E$53,Calculations!$A$3:$A$53,$B821)</f>
        <v/>
      </c>
      <c r="N821" s="44">
        <f>N95/SUMIFS(N$3:N$722,$B$3:$B$722,$B821)*SUMIFS(Calculations!$E$3:$E$53,Calculations!$A$3:$A$53,$B821)</f>
        <v/>
      </c>
      <c r="O821" s="44">
        <f>O95/SUMIFS(O$3:O$722,$B$3:$B$722,$B821)*SUMIFS(Calculations!$E$3:$E$53,Calculations!$A$3:$A$53,$B821)</f>
        <v/>
      </c>
      <c r="P821" s="44">
        <f>P95/SUMIFS(P$3:P$722,$B$3:$B$722,$B821)*SUMIFS(Calculations!$E$3:$E$53,Calculations!$A$3:$A$53,$B821)</f>
        <v/>
      </c>
      <c r="Q821" s="44">
        <f>Q95/SUMIFS(Q$3:Q$722,$B$3:$B$722,$B821)*SUMIFS(Calculations!$E$3:$E$53,Calculations!$A$3:$A$53,$B821)</f>
        <v/>
      </c>
      <c r="R821" s="44">
        <f>R95/SUMIFS(R$3:R$722,$B$3:$B$722,$B821)*SUMIFS(Calculations!$E$3:$E$53,Calculations!$A$3:$A$53,$B821)</f>
        <v/>
      </c>
    </row>
    <row r="822" ht="15.75" customHeight="1" s="157">
      <c r="B822" s="44" t="inlineStr">
        <is>
          <t>DE</t>
        </is>
      </c>
      <c r="C822" s="44" t="inlineStr">
        <is>
          <t>Generation</t>
        </is>
      </c>
      <c r="D822" s="44" t="inlineStr">
        <is>
          <t>Geothermal</t>
        </is>
      </c>
      <c r="E822" s="44">
        <f>LOOKUP(D822,$U$2:$V$15,$V$2:$V$15)</f>
        <v/>
      </c>
      <c r="F822" s="44">
        <f>F96/SUMIFS(F$3:F$722,$B$3:$B$722,$B822)*SUMIFS(Calculations!$E$3:$E$53,Calculations!$A$3:$A$53,$B822)</f>
        <v/>
      </c>
      <c r="G822" s="44">
        <f>G96/SUMIFS(G$3:G$722,$B$3:$B$722,$B822)*SUMIFS(Calculations!$E$3:$E$53,Calculations!$A$3:$A$53,$B822)</f>
        <v/>
      </c>
      <c r="H822" s="44">
        <f>H96/SUMIFS(H$3:H$722,$B$3:$B$722,$B822)*SUMIFS(Calculations!$E$3:$E$53,Calculations!$A$3:$A$53,$B822)</f>
        <v/>
      </c>
      <c r="I822" s="44">
        <f>I96/SUMIFS(I$3:I$722,$B$3:$B$722,$B822)*SUMIFS(Calculations!$E$3:$E$53,Calculations!$A$3:$A$53,$B822)</f>
        <v/>
      </c>
      <c r="J822" s="44">
        <f>J96/SUMIFS(J$3:J$722,$B$3:$B$722,$B822)*SUMIFS(Calculations!$E$3:$E$53,Calculations!$A$3:$A$53,$B822)</f>
        <v/>
      </c>
      <c r="K822" s="44">
        <f>K96/SUMIFS(K$3:K$722,$B$3:$B$722,$B822)*SUMIFS(Calculations!$E$3:$E$53,Calculations!$A$3:$A$53,$B822)</f>
        <v/>
      </c>
      <c r="L822" s="44">
        <f>L96/SUMIFS(L$3:L$722,$B$3:$B$722,$B822)*SUMIFS(Calculations!$E$3:$E$53,Calculations!$A$3:$A$53,$B822)</f>
        <v/>
      </c>
      <c r="M822" s="44">
        <f>M96/SUMIFS(M$3:M$722,$B$3:$B$722,$B822)*SUMIFS(Calculations!$E$3:$E$53,Calculations!$A$3:$A$53,$B822)</f>
        <v/>
      </c>
      <c r="N822" s="44">
        <f>N96/SUMIFS(N$3:N$722,$B$3:$B$722,$B822)*SUMIFS(Calculations!$E$3:$E$53,Calculations!$A$3:$A$53,$B822)</f>
        <v/>
      </c>
      <c r="O822" s="44">
        <f>O96/SUMIFS(O$3:O$722,$B$3:$B$722,$B822)*SUMIFS(Calculations!$E$3:$E$53,Calculations!$A$3:$A$53,$B822)</f>
        <v/>
      </c>
      <c r="P822" s="44">
        <f>P96/SUMIFS(P$3:P$722,$B$3:$B$722,$B822)*SUMIFS(Calculations!$E$3:$E$53,Calculations!$A$3:$A$53,$B822)</f>
        <v/>
      </c>
      <c r="Q822" s="44">
        <f>Q96/SUMIFS(Q$3:Q$722,$B$3:$B$722,$B822)*SUMIFS(Calculations!$E$3:$E$53,Calculations!$A$3:$A$53,$B822)</f>
        <v/>
      </c>
      <c r="R822" s="44">
        <f>R96/SUMIFS(R$3:R$722,$B$3:$B$722,$B822)*SUMIFS(Calculations!$E$3:$E$53,Calculations!$A$3:$A$53,$B822)</f>
        <v/>
      </c>
    </row>
    <row r="823" ht="15.75" customHeight="1" s="157">
      <c r="B823" s="44" t="inlineStr">
        <is>
          <t>DE</t>
        </is>
      </c>
      <c r="C823" s="44" t="inlineStr">
        <is>
          <t>Generation</t>
        </is>
      </c>
      <c r="D823" s="44" t="inlineStr">
        <is>
          <t>Hydro</t>
        </is>
      </c>
      <c r="E823" s="44">
        <f>LOOKUP(D823,$U$2:$V$15,$V$2:$V$15)</f>
        <v/>
      </c>
      <c r="F823" s="44">
        <f>F97/SUMIFS(F$3:F$722,$B$3:$B$722,$B823)*SUMIFS(Calculations!$E$3:$E$53,Calculations!$A$3:$A$53,$B823)</f>
        <v/>
      </c>
      <c r="G823" s="44">
        <f>G97/SUMIFS(G$3:G$722,$B$3:$B$722,$B823)*SUMIFS(Calculations!$E$3:$E$53,Calculations!$A$3:$A$53,$B823)</f>
        <v/>
      </c>
      <c r="H823" s="44">
        <f>H97/SUMIFS(H$3:H$722,$B$3:$B$722,$B823)*SUMIFS(Calculations!$E$3:$E$53,Calculations!$A$3:$A$53,$B823)</f>
        <v/>
      </c>
      <c r="I823" s="44">
        <f>I97/SUMIFS(I$3:I$722,$B$3:$B$722,$B823)*SUMIFS(Calculations!$E$3:$E$53,Calculations!$A$3:$A$53,$B823)</f>
        <v/>
      </c>
      <c r="J823" s="44">
        <f>J97/SUMIFS(J$3:J$722,$B$3:$B$722,$B823)*SUMIFS(Calculations!$E$3:$E$53,Calculations!$A$3:$A$53,$B823)</f>
        <v/>
      </c>
      <c r="K823" s="44">
        <f>K97/SUMIFS(K$3:K$722,$B$3:$B$722,$B823)*SUMIFS(Calculations!$E$3:$E$53,Calculations!$A$3:$A$53,$B823)</f>
        <v/>
      </c>
      <c r="L823" s="44">
        <f>L97/SUMIFS(L$3:L$722,$B$3:$B$722,$B823)*SUMIFS(Calculations!$E$3:$E$53,Calculations!$A$3:$A$53,$B823)</f>
        <v/>
      </c>
      <c r="M823" s="44">
        <f>M97/SUMIFS(M$3:M$722,$B$3:$B$722,$B823)*SUMIFS(Calculations!$E$3:$E$53,Calculations!$A$3:$A$53,$B823)</f>
        <v/>
      </c>
      <c r="N823" s="44">
        <f>N97/SUMIFS(N$3:N$722,$B$3:$B$722,$B823)*SUMIFS(Calculations!$E$3:$E$53,Calculations!$A$3:$A$53,$B823)</f>
        <v/>
      </c>
      <c r="O823" s="44">
        <f>O97/SUMIFS(O$3:O$722,$B$3:$B$722,$B823)*SUMIFS(Calculations!$E$3:$E$53,Calculations!$A$3:$A$53,$B823)</f>
        <v/>
      </c>
      <c r="P823" s="44">
        <f>P97/SUMIFS(P$3:P$722,$B$3:$B$722,$B823)*SUMIFS(Calculations!$E$3:$E$53,Calculations!$A$3:$A$53,$B823)</f>
        <v/>
      </c>
      <c r="Q823" s="44">
        <f>Q97/SUMIFS(Q$3:Q$722,$B$3:$B$722,$B823)*SUMIFS(Calculations!$E$3:$E$53,Calculations!$A$3:$A$53,$B823)</f>
        <v/>
      </c>
      <c r="R823" s="44">
        <f>R97/SUMIFS(R$3:R$722,$B$3:$B$722,$B823)*SUMIFS(Calculations!$E$3:$E$53,Calculations!$A$3:$A$53,$B823)</f>
        <v/>
      </c>
    </row>
    <row r="824" ht="15.75" customHeight="1" s="157">
      <c r="B824" s="44" t="inlineStr">
        <is>
          <t>DE</t>
        </is>
      </c>
      <c r="C824" s="44" t="inlineStr">
        <is>
          <t>Generation</t>
        </is>
      </c>
      <c r="D824" s="44" t="inlineStr">
        <is>
          <t>Imports</t>
        </is>
      </c>
      <c r="E824" s="44">
        <f>LOOKUP(D824,$U$2:$V$15,$V$2:$V$15)</f>
        <v/>
      </c>
      <c r="F824" s="44">
        <f>F98/SUMIFS(F$3:F$722,$B$3:$B$722,$B824)*SUMIFS(Calculations!$E$3:$E$53,Calculations!$A$3:$A$53,$B824)</f>
        <v/>
      </c>
      <c r="G824" s="44">
        <f>G98/SUMIFS(G$3:G$722,$B$3:$B$722,$B824)*SUMIFS(Calculations!$E$3:$E$53,Calculations!$A$3:$A$53,$B824)</f>
        <v/>
      </c>
      <c r="H824" s="44">
        <f>H98/SUMIFS(H$3:H$722,$B$3:$B$722,$B824)*SUMIFS(Calculations!$E$3:$E$53,Calculations!$A$3:$A$53,$B824)</f>
        <v/>
      </c>
      <c r="I824" s="44">
        <f>I98/SUMIFS(I$3:I$722,$B$3:$B$722,$B824)*SUMIFS(Calculations!$E$3:$E$53,Calculations!$A$3:$A$53,$B824)</f>
        <v/>
      </c>
      <c r="J824" s="44">
        <f>J98/SUMIFS(J$3:J$722,$B$3:$B$722,$B824)*SUMIFS(Calculations!$E$3:$E$53,Calculations!$A$3:$A$53,$B824)</f>
        <v/>
      </c>
      <c r="K824" s="44">
        <f>K98/SUMIFS(K$3:K$722,$B$3:$B$722,$B824)*SUMIFS(Calculations!$E$3:$E$53,Calculations!$A$3:$A$53,$B824)</f>
        <v/>
      </c>
      <c r="L824" s="44">
        <f>L98/SUMIFS(L$3:L$722,$B$3:$B$722,$B824)*SUMIFS(Calculations!$E$3:$E$53,Calculations!$A$3:$A$53,$B824)</f>
        <v/>
      </c>
      <c r="M824" s="44">
        <f>M98/SUMIFS(M$3:M$722,$B$3:$B$722,$B824)*SUMIFS(Calculations!$E$3:$E$53,Calculations!$A$3:$A$53,$B824)</f>
        <v/>
      </c>
      <c r="N824" s="44">
        <f>N98/SUMIFS(N$3:N$722,$B$3:$B$722,$B824)*SUMIFS(Calculations!$E$3:$E$53,Calculations!$A$3:$A$53,$B824)</f>
        <v/>
      </c>
      <c r="O824" s="44">
        <f>O98/SUMIFS(O$3:O$722,$B$3:$B$722,$B824)*SUMIFS(Calculations!$E$3:$E$53,Calculations!$A$3:$A$53,$B824)</f>
        <v/>
      </c>
      <c r="P824" s="44">
        <f>P98/SUMIFS(P$3:P$722,$B$3:$B$722,$B824)*SUMIFS(Calculations!$E$3:$E$53,Calculations!$A$3:$A$53,$B824)</f>
        <v/>
      </c>
      <c r="Q824" s="44">
        <f>Q98/SUMIFS(Q$3:Q$722,$B$3:$B$722,$B824)*SUMIFS(Calculations!$E$3:$E$53,Calculations!$A$3:$A$53,$B824)</f>
        <v/>
      </c>
      <c r="R824" s="44">
        <f>R98/SUMIFS(R$3:R$722,$B$3:$B$722,$B824)*SUMIFS(Calculations!$E$3:$E$53,Calculations!$A$3:$A$53,$B824)</f>
        <v/>
      </c>
    </row>
    <row r="825" ht="15.75" customHeight="1" s="157">
      <c r="B825" s="44" t="inlineStr">
        <is>
          <t>DE</t>
        </is>
      </c>
      <c r="C825" s="44" t="inlineStr">
        <is>
          <t>Generation</t>
        </is>
      </c>
      <c r="D825" s="44" t="inlineStr">
        <is>
          <t>Land-based Wind</t>
        </is>
      </c>
      <c r="E825" s="44">
        <f>LOOKUP(D825,$U$2:$V$15,$V$2:$V$15)</f>
        <v/>
      </c>
      <c r="F825" s="44">
        <f>F99/SUMIFS(F$3:F$722,$B$3:$B$722,$B825)*SUMIFS(Calculations!$E$3:$E$53,Calculations!$A$3:$A$53,$B825)</f>
        <v/>
      </c>
      <c r="G825" s="44">
        <f>G99/SUMIFS(G$3:G$722,$B$3:$B$722,$B825)*SUMIFS(Calculations!$E$3:$E$53,Calculations!$A$3:$A$53,$B825)</f>
        <v/>
      </c>
      <c r="H825" s="44">
        <f>H99/SUMIFS(H$3:H$722,$B$3:$B$722,$B825)*SUMIFS(Calculations!$E$3:$E$53,Calculations!$A$3:$A$53,$B825)</f>
        <v/>
      </c>
      <c r="I825" s="44">
        <f>I99/SUMIFS(I$3:I$722,$B$3:$B$722,$B825)*SUMIFS(Calculations!$E$3:$E$53,Calculations!$A$3:$A$53,$B825)</f>
        <v/>
      </c>
      <c r="J825" s="44">
        <f>J99/SUMIFS(J$3:J$722,$B$3:$B$722,$B825)*SUMIFS(Calculations!$E$3:$E$53,Calculations!$A$3:$A$53,$B825)</f>
        <v/>
      </c>
      <c r="K825" s="44">
        <f>K99/SUMIFS(K$3:K$722,$B$3:$B$722,$B825)*SUMIFS(Calculations!$E$3:$E$53,Calculations!$A$3:$A$53,$B825)</f>
        <v/>
      </c>
      <c r="L825" s="44">
        <f>L99/SUMIFS(L$3:L$722,$B$3:$B$722,$B825)*SUMIFS(Calculations!$E$3:$E$53,Calculations!$A$3:$A$53,$B825)</f>
        <v/>
      </c>
      <c r="M825" s="44">
        <f>M99/SUMIFS(M$3:M$722,$B$3:$B$722,$B825)*SUMIFS(Calculations!$E$3:$E$53,Calculations!$A$3:$A$53,$B825)</f>
        <v/>
      </c>
      <c r="N825" s="44">
        <f>N99/SUMIFS(N$3:N$722,$B$3:$B$722,$B825)*SUMIFS(Calculations!$E$3:$E$53,Calculations!$A$3:$A$53,$B825)</f>
        <v/>
      </c>
      <c r="O825" s="44">
        <f>O99/SUMIFS(O$3:O$722,$B$3:$B$722,$B825)*SUMIFS(Calculations!$E$3:$E$53,Calculations!$A$3:$A$53,$B825)</f>
        <v/>
      </c>
      <c r="P825" s="44">
        <f>P99/SUMIFS(P$3:P$722,$B$3:$B$722,$B825)*SUMIFS(Calculations!$E$3:$E$53,Calculations!$A$3:$A$53,$B825)</f>
        <v/>
      </c>
      <c r="Q825" s="44">
        <f>Q99/SUMIFS(Q$3:Q$722,$B$3:$B$722,$B825)*SUMIFS(Calculations!$E$3:$E$53,Calculations!$A$3:$A$53,$B825)</f>
        <v/>
      </c>
      <c r="R825" s="44">
        <f>R99/SUMIFS(R$3:R$722,$B$3:$B$722,$B825)*SUMIFS(Calculations!$E$3:$E$53,Calculations!$A$3:$A$53,$B825)</f>
        <v/>
      </c>
    </row>
    <row r="826" ht="15.75" customHeight="1" s="157">
      <c r="B826" s="44" t="inlineStr">
        <is>
          <t>DE</t>
        </is>
      </c>
      <c r="C826" s="44" t="inlineStr">
        <is>
          <t>Generation</t>
        </is>
      </c>
      <c r="D826" s="44" t="inlineStr">
        <is>
          <t>NG-CC</t>
        </is>
      </c>
      <c r="E826" s="44">
        <f>LOOKUP(D826,$U$2:$V$15,$V$2:$V$15)</f>
        <v/>
      </c>
      <c r="F826" s="44">
        <f>F100/SUMIFS(F$3:F$722,$B$3:$B$722,$B826)*SUMIFS(Calculations!$E$3:$E$53,Calculations!$A$3:$A$53,$B826)</f>
        <v/>
      </c>
      <c r="G826" s="44">
        <f>G100/SUMIFS(G$3:G$722,$B$3:$B$722,$B826)*SUMIFS(Calculations!$E$3:$E$53,Calculations!$A$3:$A$53,$B826)</f>
        <v/>
      </c>
      <c r="H826" s="44">
        <f>H100/SUMIFS(H$3:H$722,$B$3:$B$722,$B826)*SUMIFS(Calculations!$E$3:$E$53,Calculations!$A$3:$A$53,$B826)</f>
        <v/>
      </c>
      <c r="I826" s="44">
        <f>I100/SUMIFS(I$3:I$722,$B$3:$B$722,$B826)*SUMIFS(Calculations!$E$3:$E$53,Calculations!$A$3:$A$53,$B826)</f>
        <v/>
      </c>
      <c r="J826" s="44">
        <f>J100/SUMIFS(J$3:J$722,$B$3:$B$722,$B826)*SUMIFS(Calculations!$E$3:$E$53,Calculations!$A$3:$A$53,$B826)</f>
        <v/>
      </c>
      <c r="K826" s="44">
        <f>K100/SUMIFS(K$3:K$722,$B$3:$B$722,$B826)*SUMIFS(Calculations!$E$3:$E$53,Calculations!$A$3:$A$53,$B826)</f>
        <v/>
      </c>
      <c r="L826" s="44">
        <f>L100/SUMIFS(L$3:L$722,$B$3:$B$722,$B826)*SUMIFS(Calculations!$E$3:$E$53,Calculations!$A$3:$A$53,$B826)</f>
        <v/>
      </c>
      <c r="M826" s="44">
        <f>M100/SUMIFS(M$3:M$722,$B$3:$B$722,$B826)*SUMIFS(Calculations!$E$3:$E$53,Calculations!$A$3:$A$53,$B826)</f>
        <v/>
      </c>
      <c r="N826" s="44">
        <f>N100/SUMIFS(N$3:N$722,$B$3:$B$722,$B826)*SUMIFS(Calculations!$E$3:$E$53,Calculations!$A$3:$A$53,$B826)</f>
        <v/>
      </c>
      <c r="O826" s="44">
        <f>O100/SUMIFS(O$3:O$722,$B$3:$B$722,$B826)*SUMIFS(Calculations!$E$3:$E$53,Calculations!$A$3:$A$53,$B826)</f>
        <v/>
      </c>
      <c r="P826" s="44">
        <f>P100/SUMIFS(P$3:P$722,$B$3:$B$722,$B826)*SUMIFS(Calculations!$E$3:$E$53,Calculations!$A$3:$A$53,$B826)</f>
        <v/>
      </c>
      <c r="Q826" s="44">
        <f>Q100/SUMIFS(Q$3:Q$722,$B$3:$B$722,$B826)*SUMIFS(Calculations!$E$3:$E$53,Calculations!$A$3:$A$53,$B826)</f>
        <v/>
      </c>
      <c r="R826" s="44">
        <f>R100/SUMIFS(R$3:R$722,$B$3:$B$722,$B826)*SUMIFS(Calculations!$E$3:$E$53,Calculations!$A$3:$A$53,$B826)</f>
        <v/>
      </c>
    </row>
    <row r="827" ht="15.75" customHeight="1" s="157">
      <c r="B827" s="44" t="inlineStr">
        <is>
          <t>DE</t>
        </is>
      </c>
      <c r="C827" s="44" t="inlineStr">
        <is>
          <t>Generation</t>
        </is>
      </c>
      <c r="D827" s="44" t="inlineStr">
        <is>
          <t>NG-CT</t>
        </is>
      </c>
      <c r="E827" s="44">
        <f>LOOKUP(D827,$U$2:$V$15,$V$2:$V$15)</f>
        <v/>
      </c>
      <c r="F827" s="44">
        <f>F101/SUMIFS(F$3:F$722,$B$3:$B$722,$B827)*SUMIFS(Calculations!$E$3:$E$53,Calculations!$A$3:$A$53,$B827)</f>
        <v/>
      </c>
      <c r="G827" s="44">
        <f>G101/SUMIFS(G$3:G$722,$B$3:$B$722,$B827)*SUMIFS(Calculations!$E$3:$E$53,Calculations!$A$3:$A$53,$B827)</f>
        <v/>
      </c>
      <c r="H827" s="44">
        <f>H101/SUMIFS(H$3:H$722,$B$3:$B$722,$B827)*SUMIFS(Calculations!$E$3:$E$53,Calculations!$A$3:$A$53,$B827)</f>
        <v/>
      </c>
      <c r="I827" s="44">
        <f>I101/SUMIFS(I$3:I$722,$B$3:$B$722,$B827)*SUMIFS(Calculations!$E$3:$E$53,Calculations!$A$3:$A$53,$B827)</f>
        <v/>
      </c>
      <c r="J827" s="44">
        <f>J101/SUMIFS(J$3:J$722,$B$3:$B$722,$B827)*SUMIFS(Calculations!$E$3:$E$53,Calculations!$A$3:$A$53,$B827)</f>
        <v/>
      </c>
      <c r="K827" s="44">
        <f>K101/SUMIFS(K$3:K$722,$B$3:$B$722,$B827)*SUMIFS(Calculations!$E$3:$E$53,Calculations!$A$3:$A$53,$B827)</f>
        <v/>
      </c>
      <c r="L827" s="44">
        <f>L101/SUMIFS(L$3:L$722,$B$3:$B$722,$B827)*SUMIFS(Calculations!$E$3:$E$53,Calculations!$A$3:$A$53,$B827)</f>
        <v/>
      </c>
      <c r="M827" s="44">
        <f>M101/SUMIFS(M$3:M$722,$B$3:$B$722,$B827)*SUMIFS(Calculations!$E$3:$E$53,Calculations!$A$3:$A$53,$B827)</f>
        <v/>
      </c>
      <c r="N827" s="44">
        <f>N101/SUMIFS(N$3:N$722,$B$3:$B$722,$B827)*SUMIFS(Calculations!$E$3:$E$53,Calculations!$A$3:$A$53,$B827)</f>
        <v/>
      </c>
      <c r="O827" s="44">
        <f>O101/SUMIFS(O$3:O$722,$B$3:$B$722,$B827)*SUMIFS(Calculations!$E$3:$E$53,Calculations!$A$3:$A$53,$B827)</f>
        <v/>
      </c>
      <c r="P827" s="44">
        <f>P101/SUMIFS(P$3:P$722,$B$3:$B$722,$B827)*SUMIFS(Calculations!$E$3:$E$53,Calculations!$A$3:$A$53,$B827)</f>
        <v/>
      </c>
      <c r="Q827" s="44">
        <f>Q101/SUMIFS(Q$3:Q$722,$B$3:$B$722,$B827)*SUMIFS(Calculations!$E$3:$E$53,Calculations!$A$3:$A$53,$B827)</f>
        <v/>
      </c>
      <c r="R827" s="44">
        <f>R101/SUMIFS(R$3:R$722,$B$3:$B$722,$B827)*SUMIFS(Calculations!$E$3:$E$53,Calculations!$A$3:$A$53,$B827)</f>
        <v/>
      </c>
    </row>
    <row r="828" ht="15.75" customHeight="1" s="157">
      <c r="B828" s="44" t="inlineStr">
        <is>
          <t>DE</t>
        </is>
      </c>
      <c r="C828" s="44" t="inlineStr">
        <is>
          <t>Generation</t>
        </is>
      </c>
      <c r="D828" s="44" t="inlineStr">
        <is>
          <t>Nuclear</t>
        </is>
      </c>
      <c r="E828" s="44">
        <f>LOOKUP(D828,$U$2:$V$15,$V$2:$V$15)</f>
        <v/>
      </c>
      <c r="F828" s="44">
        <f>F102/SUMIFS(F$3:F$722,$B$3:$B$722,$B828)*SUMIFS(Calculations!$E$3:$E$53,Calculations!$A$3:$A$53,$B828)</f>
        <v/>
      </c>
      <c r="G828" s="44">
        <f>G102/SUMIFS(G$3:G$722,$B$3:$B$722,$B828)*SUMIFS(Calculations!$E$3:$E$53,Calculations!$A$3:$A$53,$B828)</f>
        <v/>
      </c>
      <c r="H828" s="44">
        <f>H102/SUMIFS(H$3:H$722,$B$3:$B$722,$B828)*SUMIFS(Calculations!$E$3:$E$53,Calculations!$A$3:$A$53,$B828)</f>
        <v/>
      </c>
      <c r="I828" s="44">
        <f>I102/SUMIFS(I$3:I$722,$B$3:$B$722,$B828)*SUMIFS(Calculations!$E$3:$E$53,Calculations!$A$3:$A$53,$B828)</f>
        <v/>
      </c>
      <c r="J828" s="44">
        <f>J102/SUMIFS(J$3:J$722,$B$3:$B$722,$B828)*SUMIFS(Calculations!$E$3:$E$53,Calculations!$A$3:$A$53,$B828)</f>
        <v/>
      </c>
      <c r="K828" s="44">
        <f>K102/SUMIFS(K$3:K$722,$B$3:$B$722,$B828)*SUMIFS(Calculations!$E$3:$E$53,Calculations!$A$3:$A$53,$B828)</f>
        <v/>
      </c>
      <c r="L828" s="44">
        <f>L102/SUMIFS(L$3:L$722,$B$3:$B$722,$B828)*SUMIFS(Calculations!$E$3:$E$53,Calculations!$A$3:$A$53,$B828)</f>
        <v/>
      </c>
      <c r="M828" s="44">
        <f>M102/SUMIFS(M$3:M$722,$B$3:$B$722,$B828)*SUMIFS(Calculations!$E$3:$E$53,Calculations!$A$3:$A$53,$B828)</f>
        <v/>
      </c>
      <c r="N828" s="44">
        <f>N102/SUMIFS(N$3:N$722,$B$3:$B$722,$B828)*SUMIFS(Calculations!$E$3:$E$53,Calculations!$A$3:$A$53,$B828)</f>
        <v/>
      </c>
      <c r="O828" s="44">
        <f>O102/SUMIFS(O$3:O$722,$B$3:$B$722,$B828)*SUMIFS(Calculations!$E$3:$E$53,Calculations!$A$3:$A$53,$B828)</f>
        <v/>
      </c>
      <c r="P828" s="44">
        <f>P102/SUMIFS(P$3:P$722,$B$3:$B$722,$B828)*SUMIFS(Calculations!$E$3:$E$53,Calculations!$A$3:$A$53,$B828)</f>
        <v/>
      </c>
      <c r="Q828" s="44">
        <f>Q102/SUMIFS(Q$3:Q$722,$B$3:$B$722,$B828)*SUMIFS(Calculations!$E$3:$E$53,Calculations!$A$3:$A$53,$B828)</f>
        <v/>
      </c>
      <c r="R828" s="44">
        <f>R102/SUMIFS(R$3:R$722,$B$3:$B$722,$B828)*SUMIFS(Calculations!$E$3:$E$53,Calculations!$A$3:$A$53,$B828)</f>
        <v/>
      </c>
    </row>
    <row r="829" ht="15.75" customHeight="1" s="157">
      <c r="B829" s="44" t="inlineStr">
        <is>
          <t>DE</t>
        </is>
      </c>
      <c r="C829" s="44" t="inlineStr">
        <is>
          <t>Generation</t>
        </is>
      </c>
      <c r="D829" s="44" t="inlineStr">
        <is>
          <t>Offshore Wind</t>
        </is>
      </c>
      <c r="E829" s="44">
        <f>LOOKUP(D829,$U$2:$V$15,$V$2:$V$15)</f>
        <v/>
      </c>
      <c r="F829" s="44">
        <f>F103/SUMIFS(F$3:F$722,$B$3:$B$722,$B829)*SUMIFS(Calculations!$E$3:$E$53,Calculations!$A$3:$A$53,$B829)</f>
        <v/>
      </c>
      <c r="G829" s="44">
        <f>G103/SUMIFS(G$3:G$722,$B$3:$B$722,$B829)*SUMIFS(Calculations!$E$3:$E$53,Calculations!$A$3:$A$53,$B829)</f>
        <v/>
      </c>
      <c r="H829" s="44">
        <f>H103/SUMIFS(H$3:H$722,$B$3:$B$722,$B829)*SUMIFS(Calculations!$E$3:$E$53,Calculations!$A$3:$A$53,$B829)</f>
        <v/>
      </c>
      <c r="I829" s="44">
        <f>I103/SUMIFS(I$3:I$722,$B$3:$B$722,$B829)*SUMIFS(Calculations!$E$3:$E$53,Calculations!$A$3:$A$53,$B829)</f>
        <v/>
      </c>
      <c r="J829" s="44">
        <f>J103/SUMIFS(J$3:J$722,$B$3:$B$722,$B829)*SUMIFS(Calculations!$E$3:$E$53,Calculations!$A$3:$A$53,$B829)</f>
        <v/>
      </c>
      <c r="K829" s="44">
        <f>K103/SUMIFS(K$3:K$722,$B$3:$B$722,$B829)*SUMIFS(Calculations!$E$3:$E$53,Calculations!$A$3:$A$53,$B829)</f>
        <v/>
      </c>
      <c r="L829" s="44">
        <f>L103/SUMIFS(L$3:L$722,$B$3:$B$722,$B829)*SUMIFS(Calculations!$E$3:$E$53,Calculations!$A$3:$A$53,$B829)</f>
        <v/>
      </c>
      <c r="M829" s="44">
        <f>M103/SUMIFS(M$3:M$722,$B$3:$B$722,$B829)*SUMIFS(Calculations!$E$3:$E$53,Calculations!$A$3:$A$53,$B829)</f>
        <v/>
      </c>
      <c r="N829" s="44">
        <f>N103/SUMIFS(N$3:N$722,$B$3:$B$722,$B829)*SUMIFS(Calculations!$E$3:$E$53,Calculations!$A$3:$A$53,$B829)</f>
        <v/>
      </c>
      <c r="O829" s="44">
        <f>O103/SUMIFS(O$3:O$722,$B$3:$B$722,$B829)*SUMIFS(Calculations!$E$3:$E$53,Calculations!$A$3:$A$53,$B829)</f>
        <v/>
      </c>
      <c r="P829" s="44">
        <f>P103/SUMIFS(P$3:P$722,$B$3:$B$722,$B829)*SUMIFS(Calculations!$E$3:$E$53,Calculations!$A$3:$A$53,$B829)</f>
        <v/>
      </c>
      <c r="Q829" s="44">
        <f>Q103/SUMIFS(Q$3:Q$722,$B$3:$B$722,$B829)*SUMIFS(Calculations!$E$3:$E$53,Calculations!$A$3:$A$53,$B829)</f>
        <v/>
      </c>
      <c r="R829" s="44">
        <f>R103/SUMIFS(R$3:R$722,$B$3:$B$722,$B829)*SUMIFS(Calculations!$E$3:$E$53,Calculations!$A$3:$A$53,$B829)</f>
        <v/>
      </c>
    </row>
    <row r="830" ht="15.75" customHeight="1" s="157">
      <c r="B830" s="44" t="inlineStr">
        <is>
          <t>DE</t>
        </is>
      </c>
      <c r="C830" s="44" t="inlineStr">
        <is>
          <t>Generation</t>
        </is>
      </c>
      <c r="D830" s="44" t="inlineStr">
        <is>
          <t>Oil-Gas-Steam</t>
        </is>
      </c>
      <c r="E830" s="44">
        <f>LOOKUP(D830,$U$2:$V$15,$V$2:$V$15)</f>
        <v/>
      </c>
      <c r="F830" s="44">
        <f>F104/SUMIFS(F$3:F$722,$B$3:$B$722,$B830)*SUMIFS(Calculations!$E$3:$E$53,Calculations!$A$3:$A$53,$B830)</f>
        <v/>
      </c>
      <c r="G830" s="44">
        <f>G104/SUMIFS(G$3:G$722,$B$3:$B$722,$B830)*SUMIFS(Calculations!$E$3:$E$53,Calculations!$A$3:$A$53,$B830)</f>
        <v/>
      </c>
      <c r="H830" s="44">
        <f>H104/SUMIFS(H$3:H$722,$B$3:$B$722,$B830)*SUMIFS(Calculations!$E$3:$E$53,Calculations!$A$3:$A$53,$B830)</f>
        <v/>
      </c>
      <c r="I830" s="44">
        <f>I104/SUMIFS(I$3:I$722,$B$3:$B$722,$B830)*SUMIFS(Calculations!$E$3:$E$53,Calculations!$A$3:$A$53,$B830)</f>
        <v/>
      </c>
      <c r="J830" s="44">
        <f>J104/SUMIFS(J$3:J$722,$B$3:$B$722,$B830)*SUMIFS(Calculations!$E$3:$E$53,Calculations!$A$3:$A$53,$B830)</f>
        <v/>
      </c>
      <c r="K830" s="44">
        <f>K104/SUMIFS(K$3:K$722,$B$3:$B$722,$B830)*SUMIFS(Calculations!$E$3:$E$53,Calculations!$A$3:$A$53,$B830)</f>
        <v/>
      </c>
      <c r="L830" s="44">
        <f>L104/SUMIFS(L$3:L$722,$B$3:$B$722,$B830)*SUMIFS(Calculations!$E$3:$E$53,Calculations!$A$3:$A$53,$B830)</f>
        <v/>
      </c>
      <c r="M830" s="44">
        <f>M104/SUMIFS(M$3:M$722,$B$3:$B$722,$B830)*SUMIFS(Calculations!$E$3:$E$53,Calculations!$A$3:$A$53,$B830)</f>
        <v/>
      </c>
      <c r="N830" s="44">
        <f>N104/SUMIFS(N$3:N$722,$B$3:$B$722,$B830)*SUMIFS(Calculations!$E$3:$E$53,Calculations!$A$3:$A$53,$B830)</f>
        <v/>
      </c>
      <c r="O830" s="44">
        <f>O104/SUMIFS(O$3:O$722,$B$3:$B$722,$B830)*SUMIFS(Calculations!$E$3:$E$53,Calculations!$A$3:$A$53,$B830)</f>
        <v/>
      </c>
      <c r="P830" s="44">
        <f>P104/SUMIFS(P$3:P$722,$B$3:$B$722,$B830)*SUMIFS(Calculations!$E$3:$E$53,Calculations!$A$3:$A$53,$B830)</f>
        <v/>
      </c>
      <c r="Q830" s="44">
        <f>Q104/SUMIFS(Q$3:Q$722,$B$3:$B$722,$B830)*SUMIFS(Calculations!$E$3:$E$53,Calculations!$A$3:$A$53,$B830)</f>
        <v/>
      </c>
      <c r="R830" s="44">
        <f>R104/SUMIFS(R$3:R$722,$B$3:$B$722,$B830)*SUMIFS(Calculations!$E$3:$E$53,Calculations!$A$3:$A$53,$B830)</f>
        <v/>
      </c>
    </row>
    <row r="831" ht="15.75" customHeight="1" s="157">
      <c r="B831" s="44" t="inlineStr">
        <is>
          <t>DE</t>
        </is>
      </c>
      <c r="C831" s="44" t="inlineStr">
        <is>
          <t>Generation</t>
        </is>
      </c>
      <c r="D831" s="44" t="inlineStr">
        <is>
          <t>Rooftop PV</t>
        </is>
      </c>
      <c r="E831" s="44">
        <f>LOOKUP(D831,$U$2:$V$15,$V$2:$V$15)</f>
        <v/>
      </c>
      <c r="F831" s="44">
        <f>F105/SUMIFS(F$3:F$722,$B$3:$B$722,$B831)*SUMIFS(Calculations!$E$3:$E$53,Calculations!$A$3:$A$53,$B831)</f>
        <v/>
      </c>
      <c r="G831" s="44">
        <f>G105/SUMIFS(G$3:G$722,$B$3:$B$722,$B831)*SUMIFS(Calculations!$E$3:$E$53,Calculations!$A$3:$A$53,$B831)</f>
        <v/>
      </c>
      <c r="H831" s="44">
        <f>H105/SUMIFS(H$3:H$722,$B$3:$B$722,$B831)*SUMIFS(Calculations!$E$3:$E$53,Calculations!$A$3:$A$53,$B831)</f>
        <v/>
      </c>
      <c r="I831" s="44">
        <f>I105/SUMIFS(I$3:I$722,$B$3:$B$722,$B831)*SUMIFS(Calculations!$E$3:$E$53,Calculations!$A$3:$A$53,$B831)</f>
        <v/>
      </c>
      <c r="J831" s="44">
        <f>J105/SUMIFS(J$3:J$722,$B$3:$B$722,$B831)*SUMIFS(Calculations!$E$3:$E$53,Calculations!$A$3:$A$53,$B831)</f>
        <v/>
      </c>
      <c r="K831" s="44">
        <f>K105/SUMIFS(K$3:K$722,$B$3:$B$722,$B831)*SUMIFS(Calculations!$E$3:$E$53,Calculations!$A$3:$A$53,$B831)</f>
        <v/>
      </c>
      <c r="L831" s="44">
        <f>L105/SUMIFS(L$3:L$722,$B$3:$B$722,$B831)*SUMIFS(Calculations!$E$3:$E$53,Calculations!$A$3:$A$53,$B831)</f>
        <v/>
      </c>
      <c r="M831" s="44">
        <f>M105/SUMIFS(M$3:M$722,$B$3:$B$722,$B831)*SUMIFS(Calculations!$E$3:$E$53,Calculations!$A$3:$A$53,$B831)</f>
        <v/>
      </c>
      <c r="N831" s="44">
        <f>N105/SUMIFS(N$3:N$722,$B$3:$B$722,$B831)*SUMIFS(Calculations!$E$3:$E$53,Calculations!$A$3:$A$53,$B831)</f>
        <v/>
      </c>
      <c r="O831" s="44">
        <f>O105/SUMIFS(O$3:O$722,$B$3:$B$722,$B831)*SUMIFS(Calculations!$E$3:$E$53,Calculations!$A$3:$A$53,$B831)</f>
        <v/>
      </c>
      <c r="P831" s="44">
        <f>P105/SUMIFS(P$3:P$722,$B$3:$B$722,$B831)*SUMIFS(Calculations!$E$3:$E$53,Calculations!$A$3:$A$53,$B831)</f>
        <v/>
      </c>
      <c r="Q831" s="44">
        <f>Q105/SUMIFS(Q$3:Q$722,$B$3:$B$722,$B831)*SUMIFS(Calculations!$E$3:$E$53,Calculations!$A$3:$A$53,$B831)</f>
        <v/>
      </c>
      <c r="R831" s="44">
        <f>R105/SUMIFS(R$3:R$722,$B$3:$B$722,$B831)*SUMIFS(Calculations!$E$3:$E$53,Calculations!$A$3:$A$53,$B831)</f>
        <v/>
      </c>
    </row>
    <row r="832" ht="15.75" customHeight="1" s="157">
      <c r="B832" s="44" t="inlineStr">
        <is>
          <t>DE</t>
        </is>
      </c>
      <c r="C832" s="44" t="inlineStr">
        <is>
          <t>Generation</t>
        </is>
      </c>
      <c r="D832" s="44" t="inlineStr">
        <is>
          <t>Storage</t>
        </is>
      </c>
      <c r="E832" s="44">
        <f>LOOKUP(D832,$U$2:$V$15,$V$2:$V$15)</f>
        <v/>
      </c>
      <c r="F832" s="44">
        <f>F106/SUMIFS(F$3:F$722,$B$3:$B$722,$B832)*SUMIFS(Calculations!$E$3:$E$53,Calculations!$A$3:$A$53,$B832)</f>
        <v/>
      </c>
      <c r="G832" s="44">
        <f>G106/SUMIFS(G$3:G$722,$B$3:$B$722,$B832)*SUMIFS(Calculations!$E$3:$E$53,Calculations!$A$3:$A$53,$B832)</f>
        <v/>
      </c>
      <c r="H832" s="44">
        <f>H106/SUMIFS(H$3:H$722,$B$3:$B$722,$B832)*SUMIFS(Calculations!$E$3:$E$53,Calculations!$A$3:$A$53,$B832)</f>
        <v/>
      </c>
      <c r="I832" s="44">
        <f>I106/SUMIFS(I$3:I$722,$B$3:$B$722,$B832)*SUMIFS(Calculations!$E$3:$E$53,Calculations!$A$3:$A$53,$B832)</f>
        <v/>
      </c>
      <c r="J832" s="44">
        <f>J106/SUMIFS(J$3:J$722,$B$3:$B$722,$B832)*SUMIFS(Calculations!$E$3:$E$53,Calculations!$A$3:$A$53,$B832)</f>
        <v/>
      </c>
      <c r="K832" s="44">
        <f>K106/SUMIFS(K$3:K$722,$B$3:$B$722,$B832)*SUMIFS(Calculations!$E$3:$E$53,Calculations!$A$3:$A$53,$B832)</f>
        <v/>
      </c>
      <c r="L832" s="44">
        <f>L106/SUMIFS(L$3:L$722,$B$3:$B$722,$B832)*SUMIFS(Calculations!$E$3:$E$53,Calculations!$A$3:$A$53,$B832)</f>
        <v/>
      </c>
      <c r="M832" s="44">
        <f>M106/SUMIFS(M$3:M$722,$B$3:$B$722,$B832)*SUMIFS(Calculations!$E$3:$E$53,Calculations!$A$3:$A$53,$B832)</f>
        <v/>
      </c>
      <c r="N832" s="44">
        <f>N106/SUMIFS(N$3:N$722,$B$3:$B$722,$B832)*SUMIFS(Calculations!$E$3:$E$53,Calculations!$A$3:$A$53,$B832)</f>
        <v/>
      </c>
      <c r="O832" s="44">
        <f>O106/SUMIFS(O$3:O$722,$B$3:$B$722,$B832)*SUMIFS(Calculations!$E$3:$E$53,Calculations!$A$3:$A$53,$B832)</f>
        <v/>
      </c>
      <c r="P832" s="44">
        <f>P106/SUMIFS(P$3:P$722,$B$3:$B$722,$B832)*SUMIFS(Calculations!$E$3:$E$53,Calculations!$A$3:$A$53,$B832)</f>
        <v/>
      </c>
      <c r="Q832" s="44">
        <f>Q106/SUMIFS(Q$3:Q$722,$B$3:$B$722,$B832)*SUMIFS(Calculations!$E$3:$E$53,Calculations!$A$3:$A$53,$B832)</f>
        <v/>
      </c>
      <c r="R832" s="44">
        <f>R106/SUMIFS(R$3:R$722,$B$3:$B$722,$B832)*SUMIFS(Calculations!$E$3:$E$53,Calculations!$A$3:$A$53,$B832)</f>
        <v/>
      </c>
    </row>
    <row r="833" ht="15.75" customHeight="1" s="157">
      <c r="B833" s="44" t="inlineStr">
        <is>
          <t>DE</t>
        </is>
      </c>
      <c r="C833" s="44" t="inlineStr">
        <is>
          <t>Generation</t>
        </is>
      </c>
      <c r="D833" s="44" t="inlineStr">
        <is>
          <t>Utility PV</t>
        </is>
      </c>
      <c r="E833" s="44">
        <f>LOOKUP(D833,$U$2:$V$15,$V$2:$V$15)</f>
        <v/>
      </c>
      <c r="F833" s="44">
        <f>F107/SUMIFS(F$3:F$722,$B$3:$B$722,$B833)*SUMIFS(Calculations!$E$3:$E$53,Calculations!$A$3:$A$53,$B833)</f>
        <v/>
      </c>
      <c r="G833" s="44">
        <f>G107/SUMIFS(G$3:G$722,$B$3:$B$722,$B833)*SUMIFS(Calculations!$E$3:$E$53,Calculations!$A$3:$A$53,$B833)</f>
        <v/>
      </c>
      <c r="H833" s="44">
        <f>H107/SUMIFS(H$3:H$722,$B$3:$B$722,$B833)*SUMIFS(Calculations!$E$3:$E$53,Calculations!$A$3:$A$53,$B833)</f>
        <v/>
      </c>
      <c r="I833" s="44">
        <f>I107/SUMIFS(I$3:I$722,$B$3:$B$722,$B833)*SUMIFS(Calculations!$E$3:$E$53,Calculations!$A$3:$A$53,$B833)</f>
        <v/>
      </c>
      <c r="J833" s="44">
        <f>J107/SUMIFS(J$3:J$722,$B$3:$B$722,$B833)*SUMIFS(Calculations!$E$3:$E$53,Calculations!$A$3:$A$53,$B833)</f>
        <v/>
      </c>
      <c r="K833" s="44">
        <f>K107/SUMIFS(K$3:K$722,$B$3:$B$722,$B833)*SUMIFS(Calculations!$E$3:$E$53,Calculations!$A$3:$A$53,$B833)</f>
        <v/>
      </c>
      <c r="L833" s="44">
        <f>L107/SUMIFS(L$3:L$722,$B$3:$B$722,$B833)*SUMIFS(Calculations!$E$3:$E$53,Calculations!$A$3:$A$53,$B833)</f>
        <v/>
      </c>
      <c r="M833" s="44">
        <f>M107/SUMIFS(M$3:M$722,$B$3:$B$722,$B833)*SUMIFS(Calculations!$E$3:$E$53,Calculations!$A$3:$A$53,$B833)</f>
        <v/>
      </c>
      <c r="N833" s="44">
        <f>N107/SUMIFS(N$3:N$722,$B$3:$B$722,$B833)*SUMIFS(Calculations!$E$3:$E$53,Calculations!$A$3:$A$53,$B833)</f>
        <v/>
      </c>
      <c r="O833" s="44">
        <f>O107/SUMIFS(O$3:O$722,$B$3:$B$722,$B833)*SUMIFS(Calculations!$E$3:$E$53,Calculations!$A$3:$A$53,$B833)</f>
        <v/>
      </c>
      <c r="P833" s="44">
        <f>P107/SUMIFS(P$3:P$722,$B$3:$B$722,$B833)*SUMIFS(Calculations!$E$3:$E$53,Calculations!$A$3:$A$53,$B833)</f>
        <v/>
      </c>
      <c r="Q833" s="44">
        <f>Q107/SUMIFS(Q$3:Q$722,$B$3:$B$722,$B833)*SUMIFS(Calculations!$E$3:$E$53,Calculations!$A$3:$A$53,$B833)</f>
        <v/>
      </c>
      <c r="R833" s="44">
        <f>R107/SUMIFS(R$3:R$722,$B$3:$B$722,$B833)*SUMIFS(Calculations!$E$3:$E$53,Calculations!$A$3:$A$53,$B833)</f>
        <v/>
      </c>
    </row>
    <row r="834" ht="15.75" customHeight="1" s="157">
      <c r="B834" s="44" t="inlineStr">
        <is>
          <t>FL</t>
        </is>
      </c>
      <c r="C834" s="44" t="inlineStr">
        <is>
          <t>Generation</t>
        </is>
      </c>
      <c r="D834" s="44" t="inlineStr">
        <is>
          <t>Biopower</t>
        </is>
      </c>
      <c r="E834" s="44">
        <f>LOOKUP(D834,$U$2:$V$15,$V$2:$V$15)</f>
        <v/>
      </c>
      <c r="F834" s="44">
        <f>F108/SUMIFS(F$3:F$722,$B$3:$B$722,$B834)*SUMIFS(Calculations!$E$3:$E$53,Calculations!$A$3:$A$53,$B834)</f>
        <v/>
      </c>
      <c r="G834" s="44">
        <f>G108/SUMIFS(G$3:G$722,$B$3:$B$722,$B834)*SUMIFS(Calculations!$E$3:$E$53,Calculations!$A$3:$A$53,$B834)</f>
        <v/>
      </c>
      <c r="H834" s="44">
        <f>H108/SUMIFS(H$3:H$722,$B$3:$B$722,$B834)*SUMIFS(Calculations!$E$3:$E$53,Calculations!$A$3:$A$53,$B834)</f>
        <v/>
      </c>
      <c r="I834" s="44">
        <f>I108/SUMIFS(I$3:I$722,$B$3:$B$722,$B834)*SUMIFS(Calculations!$E$3:$E$53,Calculations!$A$3:$A$53,$B834)</f>
        <v/>
      </c>
      <c r="J834" s="44">
        <f>J108/SUMIFS(J$3:J$722,$B$3:$B$722,$B834)*SUMIFS(Calculations!$E$3:$E$53,Calculations!$A$3:$A$53,$B834)</f>
        <v/>
      </c>
      <c r="K834" s="44">
        <f>K108/SUMIFS(K$3:K$722,$B$3:$B$722,$B834)*SUMIFS(Calculations!$E$3:$E$53,Calculations!$A$3:$A$53,$B834)</f>
        <v/>
      </c>
      <c r="L834" s="44">
        <f>L108/SUMIFS(L$3:L$722,$B$3:$B$722,$B834)*SUMIFS(Calculations!$E$3:$E$53,Calculations!$A$3:$A$53,$B834)</f>
        <v/>
      </c>
      <c r="M834" s="44">
        <f>M108/SUMIFS(M$3:M$722,$B$3:$B$722,$B834)*SUMIFS(Calculations!$E$3:$E$53,Calculations!$A$3:$A$53,$B834)</f>
        <v/>
      </c>
      <c r="N834" s="44">
        <f>N108/SUMIFS(N$3:N$722,$B$3:$B$722,$B834)*SUMIFS(Calculations!$E$3:$E$53,Calculations!$A$3:$A$53,$B834)</f>
        <v/>
      </c>
      <c r="O834" s="44">
        <f>O108/SUMIFS(O$3:O$722,$B$3:$B$722,$B834)*SUMIFS(Calculations!$E$3:$E$53,Calculations!$A$3:$A$53,$B834)</f>
        <v/>
      </c>
      <c r="P834" s="44">
        <f>P108/SUMIFS(P$3:P$722,$B$3:$B$722,$B834)*SUMIFS(Calculations!$E$3:$E$53,Calculations!$A$3:$A$53,$B834)</f>
        <v/>
      </c>
      <c r="Q834" s="44">
        <f>Q108/SUMIFS(Q$3:Q$722,$B$3:$B$722,$B834)*SUMIFS(Calculations!$E$3:$E$53,Calculations!$A$3:$A$53,$B834)</f>
        <v/>
      </c>
      <c r="R834" s="44">
        <f>R108/SUMIFS(R$3:R$722,$B$3:$B$722,$B834)*SUMIFS(Calculations!$E$3:$E$53,Calculations!$A$3:$A$53,$B834)</f>
        <v/>
      </c>
    </row>
    <row r="835" ht="15.75" customHeight="1" s="157">
      <c r="B835" s="44" t="inlineStr">
        <is>
          <t>FL</t>
        </is>
      </c>
      <c r="C835" s="44" t="inlineStr">
        <is>
          <t>Generation</t>
        </is>
      </c>
      <c r="D835" s="44" t="inlineStr">
        <is>
          <t>Coal</t>
        </is>
      </c>
      <c r="E835" s="44">
        <f>LOOKUP(D835,$U$2:$V$15,$V$2:$V$15)</f>
        <v/>
      </c>
      <c r="F835" s="44">
        <f>F109/SUMIFS(F$3:F$722,$B$3:$B$722,$B835)*SUMIFS(Calculations!$E$3:$E$53,Calculations!$A$3:$A$53,$B835)</f>
        <v/>
      </c>
      <c r="G835" s="44">
        <f>G109/SUMIFS(G$3:G$722,$B$3:$B$722,$B835)*SUMIFS(Calculations!$E$3:$E$53,Calculations!$A$3:$A$53,$B835)</f>
        <v/>
      </c>
      <c r="H835" s="44">
        <f>H109/SUMIFS(H$3:H$722,$B$3:$B$722,$B835)*SUMIFS(Calculations!$E$3:$E$53,Calculations!$A$3:$A$53,$B835)</f>
        <v/>
      </c>
      <c r="I835" s="44">
        <f>I109/SUMIFS(I$3:I$722,$B$3:$B$722,$B835)*SUMIFS(Calculations!$E$3:$E$53,Calculations!$A$3:$A$53,$B835)</f>
        <v/>
      </c>
      <c r="J835" s="44">
        <f>J109/SUMIFS(J$3:J$722,$B$3:$B$722,$B835)*SUMIFS(Calculations!$E$3:$E$53,Calculations!$A$3:$A$53,$B835)</f>
        <v/>
      </c>
      <c r="K835" s="44">
        <f>K109/SUMIFS(K$3:K$722,$B$3:$B$722,$B835)*SUMIFS(Calculations!$E$3:$E$53,Calculations!$A$3:$A$53,$B835)</f>
        <v/>
      </c>
      <c r="L835" s="44">
        <f>L109/SUMIFS(L$3:L$722,$B$3:$B$722,$B835)*SUMIFS(Calculations!$E$3:$E$53,Calculations!$A$3:$A$53,$B835)</f>
        <v/>
      </c>
      <c r="M835" s="44">
        <f>M109/SUMIFS(M$3:M$722,$B$3:$B$722,$B835)*SUMIFS(Calculations!$E$3:$E$53,Calculations!$A$3:$A$53,$B835)</f>
        <v/>
      </c>
      <c r="N835" s="44">
        <f>N109/SUMIFS(N$3:N$722,$B$3:$B$722,$B835)*SUMIFS(Calculations!$E$3:$E$53,Calculations!$A$3:$A$53,$B835)</f>
        <v/>
      </c>
      <c r="O835" s="44">
        <f>O109/SUMIFS(O$3:O$722,$B$3:$B$722,$B835)*SUMIFS(Calculations!$E$3:$E$53,Calculations!$A$3:$A$53,$B835)</f>
        <v/>
      </c>
      <c r="P835" s="44">
        <f>P109/SUMIFS(P$3:P$722,$B$3:$B$722,$B835)*SUMIFS(Calculations!$E$3:$E$53,Calculations!$A$3:$A$53,$B835)</f>
        <v/>
      </c>
      <c r="Q835" s="44">
        <f>Q109/SUMIFS(Q$3:Q$722,$B$3:$B$722,$B835)*SUMIFS(Calculations!$E$3:$E$53,Calculations!$A$3:$A$53,$B835)</f>
        <v/>
      </c>
      <c r="R835" s="44">
        <f>R109/SUMIFS(R$3:R$722,$B$3:$B$722,$B835)*SUMIFS(Calculations!$E$3:$E$53,Calculations!$A$3:$A$53,$B835)</f>
        <v/>
      </c>
    </row>
    <row r="836" ht="15.75" customHeight="1" s="157">
      <c r="B836" s="44" t="inlineStr">
        <is>
          <t>FL</t>
        </is>
      </c>
      <c r="C836" s="44" t="inlineStr">
        <is>
          <t>Generation</t>
        </is>
      </c>
      <c r="D836" s="44" t="inlineStr">
        <is>
          <t>CSP</t>
        </is>
      </c>
      <c r="E836" s="44">
        <f>LOOKUP(D836,$U$2:$V$15,$V$2:$V$15)</f>
        <v/>
      </c>
      <c r="F836" s="44">
        <f>F110/SUMIFS(F$3:F$722,$B$3:$B$722,$B836)*SUMIFS(Calculations!$E$3:$E$53,Calculations!$A$3:$A$53,$B836)</f>
        <v/>
      </c>
      <c r="G836" s="44">
        <f>G110/SUMIFS(G$3:G$722,$B$3:$B$722,$B836)*SUMIFS(Calculations!$E$3:$E$53,Calculations!$A$3:$A$53,$B836)</f>
        <v/>
      </c>
      <c r="H836" s="44">
        <f>H110/SUMIFS(H$3:H$722,$B$3:$B$722,$B836)*SUMIFS(Calculations!$E$3:$E$53,Calculations!$A$3:$A$53,$B836)</f>
        <v/>
      </c>
      <c r="I836" s="44">
        <f>I110/SUMIFS(I$3:I$722,$B$3:$B$722,$B836)*SUMIFS(Calculations!$E$3:$E$53,Calculations!$A$3:$A$53,$B836)</f>
        <v/>
      </c>
      <c r="J836" s="44">
        <f>J110/SUMIFS(J$3:J$722,$B$3:$B$722,$B836)*SUMIFS(Calculations!$E$3:$E$53,Calculations!$A$3:$A$53,$B836)</f>
        <v/>
      </c>
      <c r="K836" s="44">
        <f>K110/SUMIFS(K$3:K$722,$B$3:$B$722,$B836)*SUMIFS(Calculations!$E$3:$E$53,Calculations!$A$3:$A$53,$B836)</f>
        <v/>
      </c>
      <c r="L836" s="44">
        <f>L110/SUMIFS(L$3:L$722,$B$3:$B$722,$B836)*SUMIFS(Calculations!$E$3:$E$53,Calculations!$A$3:$A$53,$B836)</f>
        <v/>
      </c>
      <c r="M836" s="44">
        <f>M110/SUMIFS(M$3:M$722,$B$3:$B$722,$B836)*SUMIFS(Calculations!$E$3:$E$53,Calculations!$A$3:$A$53,$B836)</f>
        <v/>
      </c>
      <c r="N836" s="44">
        <f>N110/SUMIFS(N$3:N$722,$B$3:$B$722,$B836)*SUMIFS(Calculations!$E$3:$E$53,Calculations!$A$3:$A$53,$B836)</f>
        <v/>
      </c>
      <c r="O836" s="44">
        <f>O110/SUMIFS(O$3:O$722,$B$3:$B$722,$B836)*SUMIFS(Calculations!$E$3:$E$53,Calculations!$A$3:$A$53,$B836)</f>
        <v/>
      </c>
      <c r="P836" s="44">
        <f>P110/SUMIFS(P$3:P$722,$B$3:$B$722,$B836)*SUMIFS(Calculations!$E$3:$E$53,Calculations!$A$3:$A$53,$B836)</f>
        <v/>
      </c>
      <c r="Q836" s="44">
        <f>Q110/SUMIFS(Q$3:Q$722,$B$3:$B$722,$B836)*SUMIFS(Calculations!$E$3:$E$53,Calculations!$A$3:$A$53,$B836)</f>
        <v/>
      </c>
      <c r="R836" s="44">
        <f>R110/SUMIFS(R$3:R$722,$B$3:$B$722,$B836)*SUMIFS(Calculations!$E$3:$E$53,Calculations!$A$3:$A$53,$B836)</f>
        <v/>
      </c>
    </row>
    <row r="837" ht="15.75" customHeight="1" s="157">
      <c r="B837" s="44" t="inlineStr">
        <is>
          <t>FL</t>
        </is>
      </c>
      <c r="C837" s="44" t="inlineStr">
        <is>
          <t>Generation</t>
        </is>
      </c>
      <c r="D837" s="44" t="inlineStr">
        <is>
          <t>Geothermal</t>
        </is>
      </c>
      <c r="E837" s="44">
        <f>LOOKUP(D837,$U$2:$V$15,$V$2:$V$15)</f>
        <v/>
      </c>
      <c r="F837" s="44">
        <f>F111/SUMIFS(F$3:F$722,$B$3:$B$722,$B837)*SUMIFS(Calculations!$E$3:$E$53,Calculations!$A$3:$A$53,$B837)</f>
        <v/>
      </c>
      <c r="G837" s="44">
        <f>G111/SUMIFS(G$3:G$722,$B$3:$B$722,$B837)*SUMIFS(Calculations!$E$3:$E$53,Calculations!$A$3:$A$53,$B837)</f>
        <v/>
      </c>
      <c r="H837" s="44">
        <f>H111/SUMIFS(H$3:H$722,$B$3:$B$722,$B837)*SUMIFS(Calculations!$E$3:$E$53,Calculations!$A$3:$A$53,$B837)</f>
        <v/>
      </c>
      <c r="I837" s="44">
        <f>I111/SUMIFS(I$3:I$722,$B$3:$B$722,$B837)*SUMIFS(Calculations!$E$3:$E$53,Calculations!$A$3:$A$53,$B837)</f>
        <v/>
      </c>
      <c r="J837" s="44">
        <f>J111/SUMIFS(J$3:J$722,$B$3:$B$722,$B837)*SUMIFS(Calculations!$E$3:$E$53,Calculations!$A$3:$A$53,$B837)</f>
        <v/>
      </c>
      <c r="K837" s="44">
        <f>K111/SUMIFS(K$3:K$722,$B$3:$B$722,$B837)*SUMIFS(Calculations!$E$3:$E$53,Calculations!$A$3:$A$53,$B837)</f>
        <v/>
      </c>
      <c r="L837" s="44">
        <f>L111/SUMIFS(L$3:L$722,$B$3:$B$722,$B837)*SUMIFS(Calculations!$E$3:$E$53,Calculations!$A$3:$A$53,$B837)</f>
        <v/>
      </c>
      <c r="M837" s="44">
        <f>M111/SUMIFS(M$3:M$722,$B$3:$B$722,$B837)*SUMIFS(Calculations!$E$3:$E$53,Calculations!$A$3:$A$53,$B837)</f>
        <v/>
      </c>
      <c r="N837" s="44">
        <f>N111/SUMIFS(N$3:N$722,$B$3:$B$722,$B837)*SUMIFS(Calculations!$E$3:$E$53,Calculations!$A$3:$A$53,$B837)</f>
        <v/>
      </c>
      <c r="O837" s="44">
        <f>O111/SUMIFS(O$3:O$722,$B$3:$B$722,$B837)*SUMIFS(Calculations!$E$3:$E$53,Calculations!$A$3:$A$53,$B837)</f>
        <v/>
      </c>
      <c r="P837" s="44">
        <f>P111/SUMIFS(P$3:P$722,$B$3:$B$722,$B837)*SUMIFS(Calculations!$E$3:$E$53,Calculations!$A$3:$A$53,$B837)</f>
        <v/>
      </c>
      <c r="Q837" s="44">
        <f>Q111/SUMIFS(Q$3:Q$722,$B$3:$B$722,$B837)*SUMIFS(Calculations!$E$3:$E$53,Calculations!$A$3:$A$53,$B837)</f>
        <v/>
      </c>
      <c r="R837" s="44">
        <f>R111/SUMIFS(R$3:R$722,$B$3:$B$722,$B837)*SUMIFS(Calculations!$E$3:$E$53,Calculations!$A$3:$A$53,$B837)</f>
        <v/>
      </c>
    </row>
    <row r="838" ht="15.75" customHeight="1" s="157">
      <c r="B838" s="44" t="inlineStr">
        <is>
          <t>FL</t>
        </is>
      </c>
      <c r="C838" s="44" t="inlineStr">
        <is>
          <t>Generation</t>
        </is>
      </c>
      <c r="D838" s="44" t="inlineStr">
        <is>
          <t>Hydro</t>
        </is>
      </c>
      <c r="E838" s="44">
        <f>LOOKUP(D838,$U$2:$V$15,$V$2:$V$15)</f>
        <v/>
      </c>
      <c r="F838" s="44">
        <f>F112/SUMIFS(F$3:F$722,$B$3:$B$722,$B838)*SUMIFS(Calculations!$E$3:$E$53,Calculations!$A$3:$A$53,$B838)</f>
        <v/>
      </c>
      <c r="G838" s="44">
        <f>G112/SUMIFS(G$3:G$722,$B$3:$B$722,$B838)*SUMIFS(Calculations!$E$3:$E$53,Calculations!$A$3:$A$53,$B838)</f>
        <v/>
      </c>
      <c r="H838" s="44">
        <f>H112/SUMIFS(H$3:H$722,$B$3:$B$722,$B838)*SUMIFS(Calculations!$E$3:$E$53,Calculations!$A$3:$A$53,$B838)</f>
        <v/>
      </c>
      <c r="I838" s="44">
        <f>I112/SUMIFS(I$3:I$722,$B$3:$B$722,$B838)*SUMIFS(Calculations!$E$3:$E$53,Calculations!$A$3:$A$53,$B838)</f>
        <v/>
      </c>
      <c r="J838" s="44">
        <f>J112/SUMIFS(J$3:J$722,$B$3:$B$722,$B838)*SUMIFS(Calculations!$E$3:$E$53,Calculations!$A$3:$A$53,$B838)</f>
        <v/>
      </c>
      <c r="K838" s="44">
        <f>K112/SUMIFS(K$3:K$722,$B$3:$B$722,$B838)*SUMIFS(Calculations!$E$3:$E$53,Calculations!$A$3:$A$53,$B838)</f>
        <v/>
      </c>
      <c r="L838" s="44">
        <f>L112/SUMIFS(L$3:L$722,$B$3:$B$722,$B838)*SUMIFS(Calculations!$E$3:$E$53,Calculations!$A$3:$A$53,$B838)</f>
        <v/>
      </c>
      <c r="M838" s="44">
        <f>M112/SUMIFS(M$3:M$722,$B$3:$B$722,$B838)*SUMIFS(Calculations!$E$3:$E$53,Calculations!$A$3:$A$53,$B838)</f>
        <v/>
      </c>
      <c r="N838" s="44">
        <f>N112/SUMIFS(N$3:N$722,$B$3:$B$722,$B838)*SUMIFS(Calculations!$E$3:$E$53,Calculations!$A$3:$A$53,$B838)</f>
        <v/>
      </c>
      <c r="O838" s="44">
        <f>O112/SUMIFS(O$3:O$722,$B$3:$B$722,$B838)*SUMIFS(Calculations!$E$3:$E$53,Calculations!$A$3:$A$53,$B838)</f>
        <v/>
      </c>
      <c r="P838" s="44">
        <f>P112/SUMIFS(P$3:P$722,$B$3:$B$722,$B838)*SUMIFS(Calculations!$E$3:$E$53,Calculations!$A$3:$A$53,$B838)</f>
        <v/>
      </c>
      <c r="Q838" s="44">
        <f>Q112/SUMIFS(Q$3:Q$722,$B$3:$B$722,$B838)*SUMIFS(Calculations!$E$3:$E$53,Calculations!$A$3:$A$53,$B838)</f>
        <v/>
      </c>
      <c r="R838" s="44">
        <f>R112/SUMIFS(R$3:R$722,$B$3:$B$722,$B838)*SUMIFS(Calculations!$E$3:$E$53,Calculations!$A$3:$A$53,$B838)</f>
        <v/>
      </c>
    </row>
    <row r="839" ht="15.75" customHeight="1" s="157">
      <c r="B839" s="44" t="inlineStr">
        <is>
          <t>FL</t>
        </is>
      </c>
      <c r="C839" s="44" t="inlineStr">
        <is>
          <t>Generation</t>
        </is>
      </c>
      <c r="D839" s="44" t="inlineStr">
        <is>
          <t>Imports</t>
        </is>
      </c>
      <c r="E839" s="44">
        <f>LOOKUP(D839,$U$2:$V$15,$V$2:$V$15)</f>
        <v/>
      </c>
      <c r="F839" s="44">
        <f>F113/SUMIFS(F$3:F$722,$B$3:$B$722,$B839)*SUMIFS(Calculations!$E$3:$E$53,Calculations!$A$3:$A$53,$B839)</f>
        <v/>
      </c>
      <c r="G839" s="44">
        <f>G113/SUMIFS(G$3:G$722,$B$3:$B$722,$B839)*SUMIFS(Calculations!$E$3:$E$53,Calculations!$A$3:$A$53,$B839)</f>
        <v/>
      </c>
      <c r="H839" s="44">
        <f>H113/SUMIFS(H$3:H$722,$B$3:$B$722,$B839)*SUMIFS(Calculations!$E$3:$E$53,Calculations!$A$3:$A$53,$B839)</f>
        <v/>
      </c>
      <c r="I839" s="44">
        <f>I113/SUMIFS(I$3:I$722,$B$3:$B$722,$B839)*SUMIFS(Calculations!$E$3:$E$53,Calculations!$A$3:$A$53,$B839)</f>
        <v/>
      </c>
      <c r="J839" s="44">
        <f>J113/SUMIFS(J$3:J$722,$B$3:$B$722,$B839)*SUMIFS(Calculations!$E$3:$E$53,Calculations!$A$3:$A$53,$B839)</f>
        <v/>
      </c>
      <c r="K839" s="44">
        <f>K113/SUMIFS(K$3:K$722,$B$3:$B$722,$B839)*SUMIFS(Calculations!$E$3:$E$53,Calculations!$A$3:$A$53,$B839)</f>
        <v/>
      </c>
      <c r="L839" s="44">
        <f>L113/SUMIFS(L$3:L$722,$B$3:$B$722,$B839)*SUMIFS(Calculations!$E$3:$E$53,Calculations!$A$3:$A$53,$B839)</f>
        <v/>
      </c>
      <c r="M839" s="44">
        <f>M113/SUMIFS(M$3:M$722,$B$3:$B$722,$B839)*SUMIFS(Calculations!$E$3:$E$53,Calculations!$A$3:$A$53,$B839)</f>
        <v/>
      </c>
      <c r="N839" s="44">
        <f>N113/SUMIFS(N$3:N$722,$B$3:$B$722,$B839)*SUMIFS(Calculations!$E$3:$E$53,Calculations!$A$3:$A$53,$B839)</f>
        <v/>
      </c>
      <c r="O839" s="44">
        <f>O113/SUMIFS(O$3:O$722,$B$3:$B$722,$B839)*SUMIFS(Calculations!$E$3:$E$53,Calculations!$A$3:$A$53,$B839)</f>
        <v/>
      </c>
      <c r="P839" s="44">
        <f>P113/SUMIFS(P$3:P$722,$B$3:$B$722,$B839)*SUMIFS(Calculations!$E$3:$E$53,Calculations!$A$3:$A$53,$B839)</f>
        <v/>
      </c>
      <c r="Q839" s="44">
        <f>Q113/SUMIFS(Q$3:Q$722,$B$3:$B$722,$B839)*SUMIFS(Calculations!$E$3:$E$53,Calculations!$A$3:$A$53,$B839)</f>
        <v/>
      </c>
      <c r="R839" s="44">
        <f>R113/SUMIFS(R$3:R$722,$B$3:$B$722,$B839)*SUMIFS(Calculations!$E$3:$E$53,Calculations!$A$3:$A$53,$B839)</f>
        <v/>
      </c>
    </row>
    <row r="840" ht="15.75" customHeight="1" s="157">
      <c r="B840" s="44" t="inlineStr">
        <is>
          <t>FL</t>
        </is>
      </c>
      <c r="C840" s="44" t="inlineStr">
        <is>
          <t>Generation</t>
        </is>
      </c>
      <c r="D840" s="44" t="inlineStr">
        <is>
          <t>Land-based Wind</t>
        </is>
      </c>
      <c r="E840" s="44">
        <f>LOOKUP(D840,$U$2:$V$15,$V$2:$V$15)</f>
        <v/>
      </c>
      <c r="F840" s="44">
        <f>F114/SUMIFS(F$3:F$722,$B$3:$B$722,$B840)*SUMIFS(Calculations!$E$3:$E$53,Calculations!$A$3:$A$53,$B840)</f>
        <v/>
      </c>
      <c r="G840" s="44">
        <f>G114/SUMIFS(G$3:G$722,$B$3:$B$722,$B840)*SUMIFS(Calculations!$E$3:$E$53,Calculations!$A$3:$A$53,$B840)</f>
        <v/>
      </c>
      <c r="H840" s="44">
        <f>H114/SUMIFS(H$3:H$722,$B$3:$B$722,$B840)*SUMIFS(Calculations!$E$3:$E$53,Calculations!$A$3:$A$53,$B840)</f>
        <v/>
      </c>
      <c r="I840" s="44">
        <f>I114/SUMIFS(I$3:I$722,$B$3:$B$722,$B840)*SUMIFS(Calculations!$E$3:$E$53,Calculations!$A$3:$A$53,$B840)</f>
        <v/>
      </c>
      <c r="J840" s="44">
        <f>J114/SUMIFS(J$3:J$722,$B$3:$B$722,$B840)*SUMIFS(Calculations!$E$3:$E$53,Calculations!$A$3:$A$53,$B840)</f>
        <v/>
      </c>
      <c r="K840" s="44">
        <f>K114/SUMIFS(K$3:K$722,$B$3:$B$722,$B840)*SUMIFS(Calculations!$E$3:$E$53,Calculations!$A$3:$A$53,$B840)</f>
        <v/>
      </c>
      <c r="L840" s="44">
        <f>L114/SUMIFS(L$3:L$722,$B$3:$B$722,$B840)*SUMIFS(Calculations!$E$3:$E$53,Calculations!$A$3:$A$53,$B840)</f>
        <v/>
      </c>
      <c r="M840" s="44">
        <f>M114/SUMIFS(M$3:M$722,$B$3:$B$722,$B840)*SUMIFS(Calculations!$E$3:$E$53,Calculations!$A$3:$A$53,$B840)</f>
        <v/>
      </c>
      <c r="N840" s="44">
        <f>N114/SUMIFS(N$3:N$722,$B$3:$B$722,$B840)*SUMIFS(Calculations!$E$3:$E$53,Calculations!$A$3:$A$53,$B840)</f>
        <v/>
      </c>
      <c r="O840" s="44">
        <f>O114/SUMIFS(O$3:O$722,$B$3:$B$722,$B840)*SUMIFS(Calculations!$E$3:$E$53,Calculations!$A$3:$A$53,$B840)</f>
        <v/>
      </c>
      <c r="P840" s="44">
        <f>P114/SUMIFS(P$3:P$722,$B$3:$B$722,$B840)*SUMIFS(Calculations!$E$3:$E$53,Calculations!$A$3:$A$53,$B840)</f>
        <v/>
      </c>
      <c r="Q840" s="44">
        <f>Q114/SUMIFS(Q$3:Q$722,$B$3:$B$722,$B840)*SUMIFS(Calculations!$E$3:$E$53,Calculations!$A$3:$A$53,$B840)</f>
        <v/>
      </c>
      <c r="R840" s="44">
        <f>R114/SUMIFS(R$3:R$722,$B$3:$B$722,$B840)*SUMIFS(Calculations!$E$3:$E$53,Calculations!$A$3:$A$53,$B840)</f>
        <v/>
      </c>
    </row>
    <row r="841" ht="15.75" customHeight="1" s="157">
      <c r="B841" s="44" t="inlineStr">
        <is>
          <t>FL</t>
        </is>
      </c>
      <c r="C841" s="44" t="inlineStr">
        <is>
          <t>Generation</t>
        </is>
      </c>
      <c r="D841" s="44" t="inlineStr">
        <is>
          <t>NG-CC</t>
        </is>
      </c>
      <c r="E841" s="44">
        <f>LOOKUP(D841,$U$2:$V$15,$V$2:$V$15)</f>
        <v/>
      </c>
      <c r="F841" s="44">
        <f>F115/SUMIFS(F$3:F$722,$B$3:$B$722,$B841)*SUMIFS(Calculations!$E$3:$E$53,Calculations!$A$3:$A$53,$B841)</f>
        <v/>
      </c>
      <c r="G841" s="44">
        <f>G115/SUMIFS(G$3:G$722,$B$3:$B$722,$B841)*SUMIFS(Calculations!$E$3:$E$53,Calculations!$A$3:$A$53,$B841)</f>
        <v/>
      </c>
      <c r="H841" s="44">
        <f>H115/SUMIFS(H$3:H$722,$B$3:$B$722,$B841)*SUMIFS(Calculations!$E$3:$E$53,Calculations!$A$3:$A$53,$B841)</f>
        <v/>
      </c>
      <c r="I841" s="44">
        <f>I115/SUMIFS(I$3:I$722,$B$3:$B$722,$B841)*SUMIFS(Calculations!$E$3:$E$53,Calculations!$A$3:$A$53,$B841)</f>
        <v/>
      </c>
      <c r="J841" s="44">
        <f>J115/SUMIFS(J$3:J$722,$B$3:$B$722,$B841)*SUMIFS(Calculations!$E$3:$E$53,Calculations!$A$3:$A$53,$B841)</f>
        <v/>
      </c>
      <c r="K841" s="44">
        <f>K115/SUMIFS(K$3:K$722,$B$3:$B$722,$B841)*SUMIFS(Calculations!$E$3:$E$53,Calculations!$A$3:$A$53,$B841)</f>
        <v/>
      </c>
      <c r="L841" s="44">
        <f>L115/SUMIFS(L$3:L$722,$B$3:$B$722,$B841)*SUMIFS(Calculations!$E$3:$E$53,Calculations!$A$3:$A$53,$B841)</f>
        <v/>
      </c>
      <c r="M841" s="44">
        <f>M115/SUMIFS(M$3:M$722,$B$3:$B$722,$B841)*SUMIFS(Calculations!$E$3:$E$53,Calculations!$A$3:$A$53,$B841)</f>
        <v/>
      </c>
      <c r="N841" s="44">
        <f>N115/SUMIFS(N$3:N$722,$B$3:$B$722,$B841)*SUMIFS(Calculations!$E$3:$E$53,Calculations!$A$3:$A$53,$B841)</f>
        <v/>
      </c>
      <c r="O841" s="44">
        <f>O115/SUMIFS(O$3:O$722,$B$3:$B$722,$B841)*SUMIFS(Calculations!$E$3:$E$53,Calculations!$A$3:$A$53,$B841)</f>
        <v/>
      </c>
      <c r="P841" s="44">
        <f>P115/SUMIFS(P$3:P$722,$B$3:$B$722,$B841)*SUMIFS(Calculations!$E$3:$E$53,Calculations!$A$3:$A$53,$B841)</f>
        <v/>
      </c>
      <c r="Q841" s="44">
        <f>Q115/SUMIFS(Q$3:Q$722,$B$3:$B$722,$B841)*SUMIFS(Calculations!$E$3:$E$53,Calculations!$A$3:$A$53,$B841)</f>
        <v/>
      </c>
      <c r="R841" s="44">
        <f>R115/SUMIFS(R$3:R$722,$B$3:$B$722,$B841)*SUMIFS(Calculations!$E$3:$E$53,Calculations!$A$3:$A$53,$B841)</f>
        <v/>
      </c>
    </row>
    <row r="842" ht="15.75" customHeight="1" s="157">
      <c r="B842" s="44" t="inlineStr">
        <is>
          <t>FL</t>
        </is>
      </c>
      <c r="C842" s="44" t="inlineStr">
        <is>
          <t>Generation</t>
        </is>
      </c>
      <c r="D842" s="44" t="inlineStr">
        <is>
          <t>NG-CT</t>
        </is>
      </c>
      <c r="E842" s="44">
        <f>LOOKUP(D842,$U$2:$V$15,$V$2:$V$15)</f>
        <v/>
      </c>
      <c r="F842" s="44">
        <f>F116/SUMIFS(F$3:F$722,$B$3:$B$722,$B842)*SUMIFS(Calculations!$E$3:$E$53,Calculations!$A$3:$A$53,$B842)</f>
        <v/>
      </c>
      <c r="G842" s="44">
        <f>G116/SUMIFS(G$3:G$722,$B$3:$B$722,$B842)*SUMIFS(Calculations!$E$3:$E$53,Calculations!$A$3:$A$53,$B842)</f>
        <v/>
      </c>
      <c r="H842" s="44">
        <f>H116/SUMIFS(H$3:H$722,$B$3:$B$722,$B842)*SUMIFS(Calculations!$E$3:$E$53,Calculations!$A$3:$A$53,$B842)</f>
        <v/>
      </c>
      <c r="I842" s="44">
        <f>I116/SUMIFS(I$3:I$722,$B$3:$B$722,$B842)*SUMIFS(Calculations!$E$3:$E$53,Calculations!$A$3:$A$53,$B842)</f>
        <v/>
      </c>
      <c r="J842" s="44">
        <f>J116/SUMIFS(J$3:J$722,$B$3:$B$722,$B842)*SUMIFS(Calculations!$E$3:$E$53,Calculations!$A$3:$A$53,$B842)</f>
        <v/>
      </c>
      <c r="K842" s="44">
        <f>K116/SUMIFS(K$3:K$722,$B$3:$B$722,$B842)*SUMIFS(Calculations!$E$3:$E$53,Calculations!$A$3:$A$53,$B842)</f>
        <v/>
      </c>
      <c r="L842" s="44">
        <f>L116/SUMIFS(L$3:L$722,$B$3:$B$722,$B842)*SUMIFS(Calculations!$E$3:$E$53,Calculations!$A$3:$A$53,$B842)</f>
        <v/>
      </c>
      <c r="M842" s="44">
        <f>M116/SUMIFS(M$3:M$722,$B$3:$B$722,$B842)*SUMIFS(Calculations!$E$3:$E$53,Calculations!$A$3:$A$53,$B842)</f>
        <v/>
      </c>
      <c r="N842" s="44">
        <f>N116/SUMIFS(N$3:N$722,$B$3:$B$722,$B842)*SUMIFS(Calculations!$E$3:$E$53,Calculations!$A$3:$A$53,$B842)</f>
        <v/>
      </c>
      <c r="O842" s="44">
        <f>O116/SUMIFS(O$3:O$722,$B$3:$B$722,$B842)*SUMIFS(Calculations!$E$3:$E$53,Calculations!$A$3:$A$53,$B842)</f>
        <v/>
      </c>
      <c r="P842" s="44">
        <f>P116/SUMIFS(P$3:P$722,$B$3:$B$722,$B842)*SUMIFS(Calculations!$E$3:$E$53,Calculations!$A$3:$A$53,$B842)</f>
        <v/>
      </c>
      <c r="Q842" s="44">
        <f>Q116/SUMIFS(Q$3:Q$722,$B$3:$B$722,$B842)*SUMIFS(Calculations!$E$3:$E$53,Calculations!$A$3:$A$53,$B842)</f>
        <v/>
      </c>
      <c r="R842" s="44">
        <f>R116/SUMIFS(R$3:R$722,$B$3:$B$722,$B842)*SUMIFS(Calculations!$E$3:$E$53,Calculations!$A$3:$A$53,$B842)</f>
        <v/>
      </c>
    </row>
    <row r="843" ht="15.75" customHeight="1" s="157">
      <c r="B843" s="44" t="inlineStr">
        <is>
          <t>FL</t>
        </is>
      </c>
      <c r="C843" s="44" t="inlineStr">
        <is>
          <t>Generation</t>
        </is>
      </c>
      <c r="D843" s="44" t="inlineStr">
        <is>
          <t>Nuclear</t>
        </is>
      </c>
      <c r="E843" s="44">
        <f>LOOKUP(D843,$U$2:$V$15,$V$2:$V$15)</f>
        <v/>
      </c>
      <c r="F843" s="44">
        <f>F117/SUMIFS(F$3:F$722,$B$3:$B$722,$B843)*SUMIFS(Calculations!$E$3:$E$53,Calculations!$A$3:$A$53,$B843)</f>
        <v/>
      </c>
      <c r="G843" s="44">
        <f>G117/SUMIFS(G$3:G$722,$B$3:$B$722,$B843)*SUMIFS(Calculations!$E$3:$E$53,Calculations!$A$3:$A$53,$B843)</f>
        <v/>
      </c>
      <c r="H843" s="44">
        <f>H117/SUMIFS(H$3:H$722,$B$3:$B$722,$B843)*SUMIFS(Calculations!$E$3:$E$53,Calculations!$A$3:$A$53,$B843)</f>
        <v/>
      </c>
      <c r="I843" s="44">
        <f>I117/SUMIFS(I$3:I$722,$B$3:$B$722,$B843)*SUMIFS(Calculations!$E$3:$E$53,Calculations!$A$3:$A$53,$B843)</f>
        <v/>
      </c>
      <c r="J843" s="44">
        <f>J117/SUMIFS(J$3:J$722,$B$3:$B$722,$B843)*SUMIFS(Calculations!$E$3:$E$53,Calculations!$A$3:$A$53,$B843)</f>
        <v/>
      </c>
      <c r="K843" s="44">
        <f>K117/SUMIFS(K$3:K$722,$B$3:$B$722,$B843)*SUMIFS(Calculations!$E$3:$E$53,Calculations!$A$3:$A$53,$B843)</f>
        <v/>
      </c>
      <c r="L843" s="44">
        <f>L117/SUMIFS(L$3:L$722,$B$3:$B$722,$B843)*SUMIFS(Calculations!$E$3:$E$53,Calculations!$A$3:$A$53,$B843)</f>
        <v/>
      </c>
      <c r="M843" s="44">
        <f>M117/SUMIFS(M$3:M$722,$B$3:$B$722,$B843)*SUMIFS(Calculations!$E$3:$E$53,Calculations!$A$3:$A$53,$B843)</f>
        <v/>
      </c>
      <c r="N843" s="44">
        <f>N117/SUMIFS(N$3:N$722,$B$3:$B$722,$B843)*SUMIFS(Calculations!$E$3:$E$53,Calculations!$A$3:$A$53,$B843)</f>
        <v/>
      </c>
      <c r="O843" s="44">
        <f>O117/SUMIFS(O$3:O$722,$B$3:$B$722,$B843)*SUMIFS(Calculations!$E$3:$E$53,Calculations!$A$3:$A$53,$B843)</f>
        <v/>
      </c>
      <c r="P843" s="44">
        <f>P117/SUMIFS(P$3:P$722,$B$3:$B$722,$B843)*SUMIFS(Calculations!$E$3:$E$53,Calculations!$A$3:$A$53,$B843)</f>
        <v/>
      </c>
      <c r="Q843" s="44">
        <f>Q117/SUMIFS(Q$3:Q$722,$B$3:$B$722,$B843)*SUMIFS(Calculations!$E$3:$E$53,Calculations!$A$3:$A$53,$B843)</f>
        <v/>
      </c>
      <c r="R843" s="44">
        <f>R117/SUMIFS(R$3:R$722,$B$3:$B$722,$B843)*SUMIFS(Calculations!$E$3:$E$53,Calculations!$A$3:$A$53,$B843)</f>
        <v/>
      </c>
    </row>
    <row r="844" ht="15.75" customHeight="1" s="157">
      <c r="B844" s="44" t="inlineStr">
        <is>
          <t>FL</t>
        </is>
      </c>
      <c r="C844" s="44" t="inlineStr">
        <is>
          <t>Generation</t>
        </is>
      </c>
      <c r="D844" s="44" t="inlineStr">
        <is>
          <t>Offshore Wind</t>
        </is>
      </c>
      <c r="E844" s="44">
        <f>LOOKUP(D844,$U$2:$V$15,$V$2:$V$15)</f>
        <v/>
      </c>
      <c r="F844" s="44">
        <f>F118/SUMIFS(F$3:F$722,$B$3:$B$722,$B844)*SUMIFS(Calculations!$E$3:$E$53,Calculations!$A$3:$A$53,$B844)</f>
        <v/>
      </c>
      <c r="G844" s="44">
        <f>G118/SUMIFS(G$3:G$722,$B$3:$B$722,$B844)*SUMIFS(Calculations!$E$3:$E$53,Calculations!$A$3:$A$53,$B844)</f>
        <v/>
      </c>
      <c r="H844" s="44">
        <f>H118/SUMIFS(H$3:H$722,$B$3:$B$722,$B844)*SUMIFS(Calculations!$E$3:$E$53,Calculations!$A$3:$A$53,$B844)</f>
        <v/>
      </c>
      <c r="I844" s="44">
        <f>I118/SUMIFS(I$3:I$722,$B$3:$B$722,$B844)*SUMIFS(Calculations!$E$3:$E$53,Calculations!$A$3:$A$53,$B844)</f>
        <v/>
      </c>
      <c r="J844" s="44">
        <f>J118/SUMIFS(J$3:J$722,$B$3:$B$722,$B844)*SUMIFS(Calculations!$E$3:$E$53,Calculations!$A$3:$A$53,$B844)</f>
        <v/>
      </c>
      <c r="K844" s="44">
        <f>K118/SUMIFS(K$3:K$722,$B$3:$B$722,$B844)*SUMIFS(Calculations!$E$3:$E$53,Calculations!$A$3:$A$53,$B844)</f>
        <v/>
      </c>
      <c r="L844" s="44">
        <f>L118/SUMIFS(L$3:L$722,$B$3:$B$722,$B844)*SUMIFS(Calculations!$E$3:$E$53,Calculations!$A$3:$A$53,$B844)</f>
        <v/>
      </c>
      <c r="M844" s="44">
        <f>M118/SUMIFS(M$3:M$722,$B$3:$B$722,$B844)*SUMIFS(Calculations!$E$3:$E$53,Calculations!$A$3:$A$53,$B844)</f>
        <v/>
      </c>
      <c r="N844" s="44">
        <f>N118/SUMIFS(N$3:N$722,$B$3:$B$722,$B844)*SUMIFS(Calculations!$E$3:$E$53,Calculations!$A$3:$A$53,$B844)</f>
        <v/>
      </c>
      <c r="O844" s="44">
        <f>O118/SUMIFS(O$3:O$722,$B$3:$B$722,$B844)*SUMIFS(Calculations!$E$3:$E$53,Calculations!$A$3:$A$53,$B844)</f>
        <v/>
      </c>
      <c r="P844" s="44">
        <f>P118/SUMIFS(P$3:P$722,$B$3:$B$722,$B844)*SUMIFS(Calculations!$E$3:$E$53,Calculations!$A$3:$A$53,$B844)</f>
        <v/>
      </c>
      <c r="Q844" s="44">
        <f>Q118/SUMIFS(Q$3:Q$722,$B$3:$B$722,$B844)*SUMIFS(Calculations!$E$3:$E$53,Calculations!$A$3:$A$53,$B844)</f>
        <v/>
      </c>
      <c r="R844" s="44">
        <f>R118/SUMIFS(R$3:R$722,$B$3:$B$722,$B844)*SUMIFS(Calculations!$E$3:$E$53,Calculations!$A$3:$A$53,$B844)</f>
        <v/>
      </c>
    </row>
    <row r="845" ht="15.75" customHeight="1" s="157">
      <c r="B845" s="44" t="inlineStr">
        <is>
          <t>FL</t>
        </is>
      </c>
      <c r="C845" s="44" t="inlineStr">
        <is>
          <t>Generation</t>
        </is>
      </c>
      <c r="D845" s="44" t="inlineStr">
        <is>
          <t>Oil-Gas-Steam</t>
        </is>
      </c>
      <c r="E845" s="44">
        <f>LOOKUP(D845,$U$2:$V$15,$V$2:$V$15)</f>
        <v/>
      </c>
      <c r="F845" s="44">
        <f>F119/SUMIFS(F$3:F$722,$B$3:$B$722,$B845)*SUMIFS(Calculations!$E$3:$E$53,Calculations!$A$3:$A$53,$B845)</f>
        <v/>
      </c>
      <c r="G845" s="44">
        <f>G119/SUMIFS(G$3:G$722,$B$3:$B$722,$B845)*SUMIFS(Calculations!$E$3:$E$53,Calculations!$A$3:$A$53,$B845)</f>
        <v/>
      </c>
      <c r="H845" s="44">
        <f>H119/SUMIFS(H$3:H$722,$B$3:$B$722,$B845)*SUMIFS(Calculations!$E$3:$E$53,Calculations!$A$3:$A$53,$B845)</f>
        <v/>
      </c>
      <c r="I845" s="44">
        <f>I119/SUMIFS(I$3:I$722,$B$3:$B$722,$B845)*SUMIFS(Calculations!$E$3:$E$53,Calculations!$A$3:$A$53,$B845)</f>
        <v/>
      </c>
      <c r="J845" s="44">
        <f>J119/SUMIFS(J$3:J$722,$B$3:$B$722,$B845)*SUMIFS(Calculations!$E$3:$E$53,Calculations!$A$3:$A$53,$B845)</f>
        <v/>
      </c>
      <c r="K845" s="44">
        <f>K119/SUMIFS(K$3:K$722,$B$3:$B$722,$B845)*SUMIFS(Calculations!$E$3:$E$53,Calculations!$A$3:$A$53,$B845)</f>
        <v/>
      </c>
      <c r="L845" s="44">
        <f>L119/SUMIFS(L$3:L$722,$B$3:$B$722,$B845)*SUMIFS(Calculations!$E$3:$E$53,Calculations!$A$3:$A$53,$B845)</f>
        <v/>
      </c>
      <c r="M845" s="44">
        <f>M119/SUMIFS(M$3:M$722,$B$3:$B$722,$B845)*SUMIFS(Calculations!$E$3:$E$53,Calculations!$A$3:$A$53,$B845)</f>
        <v/>
      </c>
      <c r="N845" s="44">
        <f>N119/SUMIFS(N$3:N$722,$B$3:$B$722,$B845)*SUMIFS(Calculations!$E$3:$E$53,Calculations!$A$3:$A$53,$B845)</f>
        <v/>
      </c>
      <c r="O845" s="44">
        <f>O119/SUMIFS(O$3:O$722,$B$3:$B$722,$B845)*SUMIFS(Calculations!$E$3:$E$53,Calculations!$A$3:$A$53,$B845)</f>
        <v/>
      </c>
      <c r="P845" s="44">
        <f>P119/SUMIFS(P$3:P$722,$B$3:$B$722,$B845)*SUMIFS(Calculations!$E$3:$E$53,Calculations!$A$3:$A$53,$B845)</f>
        <v/>
      </c>
      <c r="Q845" s="44">
        <f>Q119/SUMIFS(Q$3:Q$722,$B$3:$B$722,$B845)*SUMIFS(Calculations!$E$3:$E$53,Calculations!$A$3:$A$53,$B845)</f>
        <v/>
      </c>
      <c r="R845" s="44">
        <f>R119/SUMIFS(R$3:R$722,$B$3:$B$722,$B845)*SUMIFS(Calculations!$E$3:$E$53,Calculations!$A$3:$A$53,$B845)</f>
        <v/>
      </c>
    </row>
    <row r="846" ht="15.75" customHeight="1" s="157">
      <c r="B846" s="44" t="inlineStr">
        <is>
          <t>FL</t>
        </is>
      </c>
      <c r="C846" s="44" t="inlineStr">
        <is>
          <t>Generation</t>
        </is>
      </c>
      <c r="D846" s="44" t="inlineStr">
        <is>
          <t>Rooftop PV</t>
        </is>
      </c>
      <c r="E846" s="44">
        <f>LOOKUP(D846,$U$2:$V$15,$V$2:$V$15)</f>
        <v/>
      </c>
      <c r="F846" s="44">
        <f>F120/SUMIFS(F$3:F$722,$B$3:$B$722,$B846)*SUMIFS(Calculations!$E$3:$E$53,Calculations!$A$3:$A$53,$B846)</f>
        <v/>
      </c>
      <c r="G846" s="44">
        <f>G120/SUMIFS(G$3:G$722,$B$3:$B$722,$B846)*SUMIFS(Calculations!$E$3:$E$53,Calculations!$A$3:$A$53,$B846)</f>
        <v/>
      </c>
      <c r="H846" s="44">
        <f>H120/SUMIFS(H$3:H$722,$B$3:$B$722,$B846)*SUMIFS(Calculations!$E$3:$E$53,Calculations!$A$3:$A$53,$B846)</f>
        <v/>
      </c>
      <c r="I846" s="44">
        <f>I120/SUMIFS(I$3:I$722,$B$3:$B$722,$B846)*SUMIFS(Calculations!$E$3:$E$53,Calculations!$A$3:$A$53,$B846)</f>
        <v/>
      </c>
      <c r="J846" s="44">
        <f>J120/SUMIFS(J$3:J$722,$B$3:$B$722,$B846)*SUMIFS(Calculations!$E$3:$E$53,Calculations!$A$3:$A$53,$B846)</f>
        <v/>
      </c>
      <c r="K846" s="44">
        <f>K120/SUMIFS(K$3:K$722,$B$3:$B$722,$B846)*SUMIFS(Calculations!$E$3:$E$53,Calculations!$A$3:$A$53,$B846)</f>
        <v/>
      </c>
      <c r="L846" s="44">
        <f>L120/SUMIFS(L$3:L$722,$B$3:$B$722,$B846)*SUMIFS(Calculations!$E$3:$E$53,Calculations!$A$3:$A$53,$B846)</f>
        <v/>
      </c>
      <c r="M846" s="44">
        <f>M120/SUMIFS(M$3:M$722,$B$3:$B$722,$B846)*SUMIFS(Calculations!$E$3:$E$53,Calculations!$A$3:$A$53,$B846)</f>
        <v/>
      </c>
      <c r="N846" s="44">
        <f>N120/SUMIFS(N$3:N$722,$B$3:$B$722,$B846)*SUMIFS(Calculations!$E$3:$E$53,Calculations!$A$3:$A$53,$B846)</f>
        <v/>
      </c>
      <c r="O846" s="44">
        <f>O120/SUMIFS(O$3:O$722,$B$3:$B$722,$B846)*SUMIFS(Calculations!$E$3:$E$53,Calculations!$A$3:$A$53,$B846)</f>
        <v/>
      </c>
      <c r="P846" s="44">
        <f>P120/SUMIFS(P$3:P$722,$B$3:$B$722,$B846)*SUMIFS(Calculations!$E$3:$E$53,Calculations!$A$3:$A$53,$B846)</f>
        <v/>
      </c>
      <c r="Q846" s="44">
        <f>Q120/SUMIFS(Q$3:Q$722,$B$3:$B$722,$B846)*SUMIFS(Calculations!$E$3:$E$53,Calculations!$A$3:$A$53,$B846)</f>
        <v/>
      </c>
      <c r="R846" s="44">
        <f>R120/SUMIFS(R$3:R$722,$B$3:$B$722,$B846)*SUMIFS(Calculations!$E$3:$E$53,Calculations!$A$3:$A$53,$B846)</f>
        <v/>
      </c>
    </row>
    <row r="847" ht="15.75" customHeight="1" s="157">
      <c r="B847" s="44" t="inlineStr">
        <is>
          <t>FL</t>
        </is>
      </c>
      <c r="C847" s="44" t="inlineStr">
        <is>
          <t>Generation</t>
        </is>
      </c>
      <c r="D847" s="44" t="inlineStr">
        <is>
          <t>Storage</t>
        </is>
      </c>
      <c r="E847" s="44">
        <f>LOOKUP(D847,$U$2:$V$15,$V$2:$V$15)</f>
        <v/>
      </c>
      <c r="F847" s="44">
        <f>F121/SUMIFS(F$3:F$722,$B$3:$B$722,$B847)*SUMIFS(Calculations!$E$3:$E$53,Calculations!$A$3:$A$53,$B847)</f>
        <v/>
      </c>
      <c r="G847" s="44">
        <f>G121/SUMIFS(G$3:G$722,$B$3:$B$722,$B847)*SUMIFS(Calculations!$E$3:$E$53,Calculations!$A$3:$A$53,$B847)</f>
        <v/>
      </c>
      <c r="H847" s="44">
        <f>H121/SUMIFS(H$3:H$722,$B$3:$B$722,$B847)*SUMIFS(Calculations!$E$3:$E$53,Calculations!$A$3:$A$53,$B847)</f>
        <v/>
      </c>
      <c r="I847" s="44">
        <f>I121/SUMIFS(I$3:I$722,$B$3:$B$722,$B847)*SUMIFS(Calculations!$E$3:$E$53,Calculations!$A$3:$A$53,$B847)</f>
        <v/>
      </c>
      <c r="J847" s="44">
        <f>J121/SUMIFS(J$3:J$722,$B$3:$B$722,$B847)*SUMIFS(Calculations!$E$3:$E$53,Calculations!$A$3:$A$53,$B847)</f>
        <v/>
      </c>
      <c r="K847" s="44">
        <f>K121/SUMIFS(K$3:K$722,$B$3:$B$722,$B847)*SUMIFS(Calculations!$E$3:$E$53,Calculations!$A$3:$A$53,$B847)</f>
        <v/>
      </c>
      <c r="L847" s="44">
        <f>L121/SUMIFS(L$3:L$722,$B$3:$B$722,$B847)*SUMIFS(Calculations!$E$3:$E$53,Calculations!$A$3:$A$53,$B847)</f>
        <v/>
      </c>
      <c r="M847" s="44">
        <f>M121/SUMIFS(M$3:M$722,$B$3:$B$722,$B847)*SUMIFS(Calculations!$E$3:$E$53,Calculations!$A$3:$A$53,$B847)</f>
        <v/>
      </c>
      <c r="N847" s="44">
        <f>N121/SUMIFS(N$3:N$722,$B$3:$B$722,$B847)*SUMIFS(Calculations!$E$3:$E$53,Calculations!$A$3:$A$53,$B847)</f>
        <v/>
      </c>
      <c r="O847" s="44">
        <f>O121/SUMIFS(O$3:O$722,$B$3:$B$722,$B847)*SUMIFS(Calculations!$E$3:$E$53,Calculations!$A$3:$A$53,$B847)</f>
        <v/>
      </c>
      <c r="P847" s="44">
        <f>P121/SUMIFS(P$3:P$722,$B$3:$B$722,$B847)*SUMIFS(Calculations!$E$3:$E$53,Calculations!$A$3:$A$53,$B847)</f>
        <v/>
      </c>
      <c r="Q847" s="44">
        <f>Q121/SUMIFS(Q$3:Q$722,$B$3:$B$722,$B847)*SUMIFS(Calculations!$E$3:$E$53,Calculations!$A$3:$A$53,$B847)</f>
        <v/>
      </c>
      <c r="R847" s="44">
        <f>R121/SUMIFS(R$3:R$722,$B$3:$B$722,$B847)*SUMIFS(Calculations!$E$3:$E$53,Calculations!$A$3:$A$53,$B847)</f>
        <v/>
      </c>
    </row>
    <row r="848" ht="15.75" customHeight="1" s="157">
      <c r="B848" s="44" t="inlineStr">
        <is>
          <t>FL</t>
        </is>
      </c>
      <c r="C848" s="44" t="inlineStr">
        <is>
          <t>Generation</t>
        </is>
      </c>
      <c r="D848" s="44" t="inlineStr">
        <is>
          <t>Utility PV</t>
        </is>
      </c>
      <c r="E848" s="44">
        <f>LOOKUP(D848,$U$2:$V$15,$V$2:$V$15)</f>
        <v/>
      </c>
      <c r="F848" s="44">
        <f>F122/SUMIFS(F$3:F$722,$B$3:$B$722,$B848)*SUMIFS(Calculations!$E$3:$E$53,Calculations!$A$3:$A$53,$B848)</f>
        <v/>
      </c>
      <c r="G848" s="44">
        <f>G122/SUMIFS(G$3:G$722,$B$3:$B$722,$B848)*SUMIFS(Calculations!$E$3:$E$53,Calculations!$A$3:$A$53,$B848)</f>
        <v/>
      </c>
      <c r="H848" s="44">
        <f>H122/SUMIFS(H$3:H$722,$B$3:$B$722,$B848)*SUMIFS(Calculations!$E$3:$E$53,Calculations!$A$3:$A$53,$B848)</f>
        <v/>
      </c>
      <c r="I848" s="44">
        <f>I122/SUMIFS(I$3:I$722,$B$3:$B$722,$B848)*SUMIFS(Calculations!$E$3:$E$53,Calculations!$A$3:$A$53,$B848)</f>
        <v/>
      </c>
      <c r="J848" s="44">
        <f>J122/SUMIFS(J$3:J$722,$B$3:$B$722,$B848)*SUMIFS(Calculations!$E$3:$E$53,Calculations!$A$3:$A$53,$B848)</f>
        <v/>
      </c>
      <c r="K848" s="44">
        <f>K122/SUMIFS(K$3:K$722,$B$3:$B$722,$B848)*SUMIFS(Calculations!$E$3:$E$53,Calculations!$A$3:$A$53,$B848)</f>
        <v/>
      </c>
      <c r="L848" s="44">
        <f>L122/SUMIFS(L$3:L$722,$B$3:$B$722,$B848)*SUMIFS(Calculations!$E$3:$E$53,Calculations!$A$3:$A$53,$B848)</f>
        <v/>
      </c>
      <c r="M848" s="44">
        <f>M122/SUMIFS(M$3:M$722,$B$3:$B$722,$B848)*SUMIFS(Calculations!$E$3:$E$53,Calculations!$A$3:$A$53,$B848)</f>
        <v/>
      </c>
      <c r="N848" s="44">
        <f>N122/SUMIFS(N$3:N$722,$B$3:$B$722,$B848)*SUMIFS(Calculations!$E$3:$E$53,Calculations!$A$3:$A$53,$B848)</f>
        <v/>
      </c>
      <c r="O848" s="44">
        <f>O122/SUMIFS(O$3:O$722,$B$3:$B$722,$B848)*SUMIFS(Calculations!$E$3:$E$53,Calculations!$A$3:$A$53,$B848)</f>
        <v/>
      </c>
      <c r="P848" s="44">
        <f>P122/SUMIFS(P$3:P$722,$B$3:$B$722,$B848)*SUMIFS(Calculations!$E$3:$E$53,Calculations!$A$3:$A$53,$B848)</f>
        <v/>
      </c>
      <c r="Q848" s="44">
        <f>Q122/SUMIFS(Q$3:Q$722,$B$3:$B$722,$B848)*SUMIFS(Calculations!$E$3:$E$53,Calculations!$A$3:$A$53,$B848)</f>
        <v/>
      </c>
      <c r="R848" s="44">
        <f>R122/SUMIFS(R$3:R$722,$B$3:$B$722,$B848)*SUMIFS(Calculations!$E$3:$E$53,Calculations!$A$3:$A$53,$B848)</f>
        <v/>
      </c>
    </row>
    <row r="849" ht="15.75" customHeight="1" s="157">
      <c r="B849" s="44" t="inlineStr">
        <is>
          <t>GA</t>
        </is>
      </c>
      <c r="C849" s="44" t="inlineStr">
        <is>
          <t>Generation</t>
        </is>
      </c>
      <c r="D849" s="44" t="inlineStr">
        <is>
          <t>Biopower</t>
        </is>
      </c>
      <c r="E849" s="44">
        <f>LOOKUP(D849,$U$2:$V$15,$V$2:$V$15)</f>
        <v/>
      </c>
      <c r="F849" s="44">
        <f>F123/SUMIFS(F$3:F$722,$B$3:$B$722,$B849)*SUMIFS(Calculations!$E$3:$E$53,Calculations!$A$3:$A$53,$B849)</f>
        <v/>
      </c>
      <c r="G849" s="44">
        <f>G123/SUMIFS(G$3:G$722,$B$3:$B$722,$B849)*SUMIFS(Calculations!$E$3:$E$53,Calculations!$A$3:$A$53,$B849)</f>
        <v/>
      </c>
      <c r="H849" s="44">
        <f>H123/SUMIFS(H$3:H$722,$B$3:$B$722,$B849)*SUMIFS(Calculations!$E$3:$E$53,Calculations!$A$3:$A$53,$B849)</f>
        <v/>
      </c>
      <c r="I849" s="44">
        <f>I123/SUMIFS(I$3:I$722,$B$3:$B$722,$B849)*SUMIFS(Calculations!$E$3:$E$53,Calculations!$A$3:$A$53,$B849)</f>
        <v/>
      </c>
      <c r="J849" s="44">
        <f>J123/SUMIFS(J$3:J$722,$B$3:$B$722,$B849)*SUMIFS(Calculations!$E$3:$E$53,Calculations!$A$3:$A$53,$B849)</f>
        <v/>
      </c>
      <c r="K849" s="44">
        <f>K123/SUMIFS(K$3:K$722,$B$3:$B$722,$B849)*SUMIFS(Calculations!$E$3:$E$53,Calculations!$A$3:$A$53,$B849)</f>
        <v/>
      </c>
      <c r="L849" s="44">
        <f>L123/SUMIFS(L$3:L$722,$B$3:$B$722,$B849)*SUMIFS(Calculations!$E$3:$E$53,Calculations!$A$3:$A$53,$B849)</f>
        <v/>
      </c>
      <c r="M849" s="44">
        <f>M123/SUMIFS(M$3:M$722,$B$3:$B$722,$B849)*SUMIFS(Calculations!$E$3:$E$53,Calculations!$A$3:$A$53,$B849)</f>
        <v/>
      </c>
      <c r="N849" s="44">
        <f>N123/SUMIFS(N$3:N$722,$B$3:$B$722,$B849)*SUMIFS(Calculations!$E$3:$E$53,Calculations!$A$3:$A$53,$B849)</f>
        <v/>
      </c>
      <c r="O849" s="44">
        <f>O123/SUMIFS(O$3:O$722,$B$3:$B$722,$B849)*SUMIFS(Calculations!$E$3:$E$53,Calculations!$A$3:$A$53,$B849)</f>
        <v/>
      </c>
      <c r="P849" s="44">
        <f>P123/SUMIFS(P$3:P$722,$B$3:$B$722,$B849)*SUMIFS(Calculations!$E$3:$E$53,Calculations!$A$3:$A$53,$B849)</f>
        <v/>
      </c>
      <c r="Q849" s="44">
        <f>Q123/SUMIFS(Q$3:Q$722,$B$3:$B$722,$B849)*SUMIFS(Calculations!$E$3:$E$53,Calculations!$A$3:$A$53,$B849)</f>
        <v/>
      </c>
      <c r="R849" s="44">
        <f>R123/SUMIFS(R$3:R$722,$B$3:$B$722,$B849)*SUMIFS(Calculations!$E$3:$E$53,Calculations!$A$3:$A$53,$B849)</f>
        <v/>
      </c>
    </row>
    <row r="850" ht="15.75" customHeight="1" s="157">
      <c r="B850" s="44" t="inlineStr">
        <is>
          <t>GA</t>
        </is>
      </c>
      <c r="C850" s="44" t="inlineStr">
        <is>
          <t>Generation</t>
        </is>
      </c>
      <c r="D850" s="44" t="inlineStr">
        <is>
          <t>Coal</t>
        </is>
      </c>
      <c r="E850" s="44">
        <f>LOOKUP(D850,$U$2:$V$15,$V$2:$V$15)</f>
        <v/>
      </c>
      <c r="F850" s="44">
        <f>F124/SUMIFS(F$3:F$722,$B$3:$B$722,$B850)*SUMIFS(Calculations!$E$3:$E$53,Calculations!$A$3:$A$53,$B850)</f>
        <v/>
      </c>
      <c r="G850" s="44">
        <f>G124/SUMIFS(G$3:G$722,$B$3:$B$722,$B850)*SUMIFS(Calculations!$E$3:$E$53,Calculations!$A$3:$A$53,$B850)</f>
        <v/>
      </c>
      <c r="H850" s="44">
        <f>H124/SUMIFS(H$3:H$722,$B$3:$B$722,$B850)*SUMIFS(Calculations!$E$3:$E$53,Calculations!$A$3:$A$53,$B850)</f>
        <v/>
      </c>
      <c r="I850" s="44">
        <f>I124/SUMIFS(I$3:I$722,$B$3:$B$722,$B850)*SUMIFS(Calculations!$E$3:$E$53,Calculations!$A$3:$A$53,$B850)</f>
        <v/>
      </c>
      <c r="J850" s="44">
        <f>J124/SUMIFS(J$3:J$722,$B$3:$B$722,$B850)*SUMIFS(Calculations!$E$3:$E$53,Calculations!$A$3:$A$53,$B850)</f>
        <v/>
      </c>
      <c r="K850" s="44">
        <f>K124/SUMIFS(K$3:K$722,$B$3:$B$722,$B850)*SUMIFS(Calculations!$E$3:$E$53,Calculations!$A$3:$A$53,$B850)</f>
        <v/>
      </c>
      <c r="L850" s="44">
        <f>L124/SUMIFS(L$3:L$722,$B$3:$B$722,$B850)*SUMIFS(Calculations!$E$3:$E$53,Calculations!$A$3:$A$53,$B850)</f>
        <v/>
      </c>
      <c r="M850" s="44">
        <f>M124/SUMIFS(M$3:M$722,$B$3:$B$722,$B850)*SUMIFS(Calculations!$E$3:$E$53,Calculations!$A$3:$A$53,$B850)</f>
        <v/>
      </c>
      <c r="N850" s="44">
        <f>N124/SUMIFS(N$3:N$722,$B$3:$B$722,$B850)*SUMIFS(Calculations!$E$3:$E$53,Calculations!$A$3:$A$53,$B850)</f>
        <v/>
      </c>
      <c r="O850" s="44">
        <f>O124/SUMIFS(O$3:O$722,$B$3:$B$722,$B850)*SUMIFS(Calculations!$E$3:$E$53,Calculations!$A$3:$A$53,$B850)</f>
        <v/>
      </c>
      <c r="P850" s="44">
        <f>P124/SUMIFS(P$3:P$722,$B$3:$B$722,$B850)*SUMIFS(Calculations!$E$3:$E$53,Calculations!$A$3:$A$53,$B850)</f>
        <v/>
      </c>
      <c r="Q850" s="44">
        <f>Q124/SUMIFS(Q$3:Q$722,$B$3:$B$722,$B850)*SUMIFS(Calculations!$E$3:$E$53,Calculations!$A$3:$A$53,$B850)</f>
        <v/>
      </c>
      <c r="R850" s="44">
        <f>R124/SUMIFS(R$3:R$722,$B$3:$B$722,$B850)*SUMIFS(Calculations!$E$3:$E$53,Calculations!$A$3:$A$53,$B850)</f>
        <v/>
      </c>
    </row>
    <row r="851" ht="15.75" customHeight="1" s="157">
      <c r="B851" s="44" t="inlineStr">
        <is>
          <t>GA</t>
        </is>
      </c>
      <c r="C851" s="44" t="inlineStr">
        <is>
          <t>Generation</t>
        </is>
      </c>
      <c r="D851" s="44" t="inlineStr">
        <is>
          <t>CSP</t>
        </is>
      </c>
      <c r="E851" s="44">
        <f>LOOKUP(D851,$U$2:$V$15,$V$2:$V$15)</f>
        <v/>
      </c>
      <c r="F851" s="44">
        <f>F125/SUMIFS(F$3:F$722,$B$3:$B$722,$B851)*SUMIFS(Calculations!$E$3:$E$53,Calculations!$A$3:$A$53,$B851)</f>
        <v/>
      </c>
      <c r="G851" s="44">
        <f>G125/SUMIFS(G$3:G$722,$B$3:$B$722,$B851)*SUMIFS(Calculations!$E$3:$E$53,Calculations!$A$3:$A$53,$B851)</f>
        <v/>
      </c>
      <c r="H851" s="44">
        <f>H125/SUMIFS(H$3:H$722,$B$3:$B$722,$B851)*SUMIFS(Calculations!$E$3:$E$53,Calculations!$A$3:$A$53,$B851)</f>
        <v/>
      </c>
      <c r="I851" s="44">
        <f>I125/SUMIFS(I$3:I$722,$B$3:$B$722,$B851)*SUMIFS(Calculations!$E$3:$E$53,Calculations!$A$3:$A$53,$B851)</f>
        <v/>
      </c>
      <c r="J851" s="44">
        <f>J125/SUMIFS(J$3:J$722,$B$3:$B$722,$B851)*SUMIFS(Calculations!$E$3:$E$53,Calculations!$A$3:$A$53,$B851)</f>
        <v/>
      </c>
      <c r="K851" s="44">
        <f>K125/SUMIFS(K$3:K$722,$B$3:$B$722,$B851)*SUMIFS(Calculations!$E$3:$E$53,Calculations!$A$3:$A$53,$B851)</f>
        <v/>
      </c>
      <c r="L851" s="44">
        <f>L125/SUMIFS(L$3:L$722,$B$3:$B$722,$B851)*SUMIFS(Calculations!$E$3:$E$53,Calculations!$A$3:$A$53,$B851)</f>
        <v/>
      </c>
      <c r="M851" s="44">
        <f>M125/SUMIFS(M$3:M$722,$B$3:$B$722,$B851)*SUMIFS(Calculations!$E$3:$E$53,Calculations!$A$3:$A$53,$B851)</f>
        <v/>
      </c>
      <c r="N851" s="44">
        <f>N125/SUMIFS(N$3:N$722,$B$3:$B$722,$B851)*SUMIFS(Calculations!$E$3:$E$53,Calculations!$A$3:$A$53,$B851)</f>
        <v/>
      </c>
      <c r="O851" s="44">
        <f>O125/SUMIFS(O$3:O$722,$B$3:$B$722,$B851)*SUMIFS(Calculations!$E$3:$E$53,Calculations!$A$3:$A$53,$B851)</f>
        <v/>
      </c>
      <c r="P851" s="44">
        <f>P125/SUMIFS(P$3:P$722,$B$3:$B$722,$B851)*SUMIFS(Calculations!$E$3:$E$53,Calculations!$A$3:$A$53,$B851)</f>
        <v/>
      </c>
      <c r="Q851" s="44">
        <f>Q125/SUMIFS(Q$3:Q$722,$B$3:$B$722,$B851)*SUMIFS(Calculations!$E$3:$E$53,Calculations!$A$3:$A$53,$B851)</f>
        <v/>
      </c>
      <c r="R851" s="44">
        <f>R125/SUMIFS(R$3:R$722,$B$3:$B$722,$B851)*SUMIFS(Calculations!$E$3:$E$53,Calculations!$A$3:$A$53,$B851)</f>
        <v/>
      </c>
    </row>
    <row r="852" ht="15.75" customHeight="1" s="157">
      <c r="B852" s="44" t="inlineStr">
        <is>
          <t>GA</t>
        </is>
      </c>
      <c r="C852" s="44" t="inlineStr">
        <is>
          <t>Generation</t>
        </is>
      </c>
      <c r="D852" s="44" t="inlineStr">
        <is>
          <t>Geothermal</t>
        </is>
      </c>
      <c r="E852" s="44">
        <f>LOOKUP(D852,$U$2:$V$15,$V$2:$V$15)</f>
        <v/>
      </c>
      <c r="F852" s="44">
        <f>F126/SUMIFS(F$3:F$722,$B$3:$B$722,$B852)*SUMIFS(Calculations!$E$3:$E$53,Calculations!$A$3:$A$53,$B852)</f>
        <v/>
      </c>
      <c r="G852" s="44">
        <f>G126/SUMIFS(G$3:G$722,$B$3:$B$722,$B852)*SUMIFS(Calculations!$E$3:$E$53,Calculations!$A$3:$A$53,$B852)</f>
        <v/>
      </c>
      <c r="H852" s="44">
        <f>H126/SUMIFS(H$3:H$722,$B$3:$B$722,$B852)*SUMIFS(Calculations!$E$3:$E$53,Calculations!$A$3:$A$53,$B852)</f>
        <v/>
      </c>
      <c r="I852" s="44">
        <f>I126/SUMIFS(I$3:I$722,$B$3:$B$722,$B852)*SUMIFS(Calculations!$E$3:$E$53,Calculations!$A$3:$A$53,$B852)</f>
        <v/>
      </c>
      <c r="J852" s="44">
        <f>J126/SUMIFS(J$3:J$722,$B$3:$B$722,$B852)*SUMIFS(Calculations!$E$3:$E$53,Calculations!$A$3:$A$53,$B852)</f>
        <v/>
      </c>
      <c r="K852" s="44">
        <f>K126/SUMIFS(K$3:K$722,$B$3:$B$722,$B852)*SUMIFS(Calculations!$E$3:$E$53,Calculations!$A$3:$A$53,$B852)</f>
        <v/>
      </c>
      <c r="L852" s="44">
        <f>L126/SUMIFS(L$3:L$722,$B$3:$B$722,$B852)*SUMIFS(Calculations!$E$3:$E$53,Calculations!$A$3:$A$53,$B852)</f>
        <v/>
      </c>
      <c r="M852" s="44">
        <f>M126/SUMIFS(M$3:M$722,$B$3:$B$722,$B852)*SUMIFS(Calculations!$E$3:$E$53,Calculations!$A$3:$A$53,$B852)</f>
        <v/>
      </c>
      <c r="N852" s="44">
        <f>N126/SUMIFS(N$3:N$722,$B$3:$B$722,$B852)*SUMIFS(Calculations!$E$3:$E$53,Calculations!$A$3:$A$53,$B852)</f>
        <v/>
      </c>
      <c r="O852" s="44">
        <f>O126/SUMIFS(O$3:O$722,$B$3:$B$722,$B852)*SUMIFS(Calculations!$E$3:$E$53,Calculations!$A$3:$A$53,$B852)</f>
        <v/>
      </c>
      <c r="P852" s="44">
        <f>P126/SUMIFS(P$3:P$722,$B$3:$B$722,$B852)*SUMIFS(Calculations!$E$3:$E$53,Calculations!$A$3:$A$53,$B852)</f>
        <v/>
      </c>
      <c r="Q852" s="44">
        <f>Q126/SUMIFS(Q$3:Q$722,$B$3:$B$722,$B852)*SUMIFS(Calculations!$E$3:$E$53,Calculations!$A$3:$A$53,$B852)</f>
        <v/>
      </c>
      <c r="R852" s="44">
        <f>R126/SUMIFS(R$3:R$722,$B$3:$B$722,$B852)*SUMIFS(Calculations!$E$3:$E$53,Calculations!$A$3:$A$53,$B852)</f>
        <v/>
      </c>
    </row>
    <row r="853" ht="15.75" customHeight="1" s="157">
      <c r="B853" s="44" t="inlineStr">
        <is>
          <t>GA</t>
        </is>
      </c>
      <c r="C853" s="44" t="inlineStr">
        <is>
          <t>Generation</t>
        </is>
      </c>
      <c r="D853" s="44" t="inlineStr">
        <is>
          <t>Hydro</t>
        </is>
      </c>
      <c r="E853" s="44">
        <f>LOOKUP(D853,$U$2:$V$15,$V$2:$V$15)</f>
        <v/>
      </c>
      <c r="F853" s="44">
        <f>F127/SUMIFS(F$3:F$722,$B$3:$B$722,$B853)*SUMIFS(Calculations!$E$3:$E$53,Calculations!$A$3:$A$53,$B853)</f>
        <v/>
      </c>
      <c r="G853" s="44">
        <f>G127/SUMIFS(G$3:G$722,$B$3:$B$722,$B853)*SUMIFS(Calculations!$E$3:$E$53,Calculations!$A$3:$A$53,$B853)</f>
        <v/>
      </c>
      <c r="H853" s="44">
        <f>H127/SUMIFS(H$3:H$722,$B$3:$B$722,$B853)*SUMIFS(Calculations!$E$3:$E$53,Calculations!$A$3:$A$53,$B853)</f>
        <v/>
      </c>
      <c r="I853" s="44">
        <f>I127/SUMIFS(I$3:I$722,$B$3:$B$722,$B853)*SUMIFS(Calculations!$E$3:$E$53,Calculations!$A$3:$A$53,$B853)</f>
        <v/>
      </c>
      <c r="J853" s="44">
        <f>J127/SUMIFS(J$3:J$722,$B$3:$B$722,$B853)*SUMIFS(Calculations!$E$3:$E$53,Calculations!$A$3:$A$53,$B853)</f>
        <v/>
      </c>
      <c r="K853" s="44">
        <f>K127/SUMIFS(K$3:K$722,$B$3:$B$722,$B853)*SUMIFS(Calculations!$E$3:$E$53,Calculations!$A$3:$A$53,$B853)</f>
        <v/>
      </c>
      <c r="L853" s="44">
        <f>L127/SUMIFS(L$3:L$722,$B$3:$B$722,$B853)*SUMIFS(Calculations!$E$3:$E$53,Calculations!$A$3:$A$53,$B853)</f>
        <v/>
      </c>
      <c r="M853" s="44">
        <f>M127/SUMIFS(M$3:M$722,$B$3:$B$722,$B853)*SUMIFS(Calculations!$E$3:$E$53,Calculations!$A$3:$A$53,$B853)</f>
        <v/>
      </c>
      <c r="N853" s="44">
        <f>N127/SUMIFS(N$3:N$722,$B$3:$B$722,$B853)*SUMIFS(Calculations!$E$3:$E$53,Calculations!$A$3:$A$53,$B853)</f>
        <v/>
      </c>
      <c r="O853" s="44">
        <f>O127/SUMIFS(O$3:O$722,$B$3:$B$722,$B853)*SUMIFS(Calculations!$E$3:$E$53,Calculations!$A$3:$A$53,$B853)</f>
        <v/>
      </c>
      <c r="P853" s="44">
        <f>P127/SUMIFS(P$3:P$722,$B$3:$B$722,$B853)*SUMIFS(Calculations!$E$3:$E$53,Calculations!$A$3:$A$53,$B853)</f>
        <v/>
      </c>
      <c r="Q853" s="44">
        <f>Q127/SUMIFS(Q$3:Q$722,$B$3:$B$722,$B853)*SUMIFS(Calculations!$E$3:$E$53,Calculations!$A$3:$A$53,$B853)</f>
        <v/>
      </c>
      <c r="R853" s="44">
        <f>R127/SUMIFS(R$3:R$722,$B$3:$B$722,$B853)*SUMIFS(Calculations!$E$3:$E$53,Calculations!$A$3:$A$53,$B853)</f>
        <v/>
      </c>
    </row>
    <row r="854" ht="15.75" customHeight="1" s="157">
      <c r="B854" s="44" t="inlineStr">
        <is>
          <t>GA</t>
        </is>
      </c>
      <c r="C854" s="44" t="inlineStr">
        <is>
          <t>Generation</t>
        </is>
      </c>
      <c r="D854" s="44" t="inlineStr">
        <is>
          <t>Imports</t>
        </is>
      </c>
      <c r="E854" s="44">
        <f>LOOKUP(D854,$U$2:$V$15,$V$2:$V$15)</f>
        <v/>
      </c>
      <c r="F854" s="44">
        <f>F128/SUMIFS(F$3:F$722,$B$3:$B$722,$B854)*SUMIFS(Calculations!$E$3:$E$53,Calculations!$A$3:$A$53,$B854)</f>
        <v/>
      </c>
      <c r="G854" s="44">
        <f>G128/SUMIFS(G$3:G$722,$B$3:$B$722,$B854)*SUMIFS(Calculations!$E$3:$E$53,Calculations!$A$3:$A$53,$B854)</f>
        <v/>
      </c>
      <c r="H854" s="44">
        <f>H128/SUMIFS(H$3:H$722,$B$3:$B$722,$B854)*SUMIFS(Calculations!$E$3:$E$53,Calculations!$A$3:$A$53,$B854)</f>
        <v/>
      </c>
      <c r="I854" s="44">
        <f>I128/SUMIFS(I$3:I$722,$B$3:$B$722,$B854)*SUMIFS(Calculations!$E$3:$E$53,Calculations!$A$3:$A$53,$B854)</f>
        <v/>
      </c>
      <c r="J854" s="44">
        <f>J128/SUMIFS(J$3:J$722,$B$3:$B$722,$B854)*SUMIFS(Calculations!$E$3:$E$53,Calculations!$A$3:$A$53,$B854)</f>
        <v/>
      </c>
      <c r="K854" s="44">
        <f>K128/SUMIFS(K$3:K$722,$B$3:$B$722,$B854)*SUMIFS(Calculations!$E$3:$E$53,Calculations!$A$3:$A$53,$B854)</f>
        <v/>
      </c>
      <c r="L854" s="44">
        <f>L128/SUMIFS(L$3:L$722,$B$3:$B$722,$B854)*SUMIFS(Calculations!$E$3:$E$53,Calculations!$A$3:$A$53,$B854)</f>
        <v/>
      </c>
      <c r="M854" s="44">
        <f>M128/SUMIFS(M$3:M$722,$B$3:$B$722,$B854)*SUMIFS(Calculations!$E$3:$E$53,Calculations!$A$3:$A$53,$B854)</f>
        <v/>
      </c>
      <c r="N854" s="44">
        <f>N128/SUMIFS(N$3:N$722,$B$3:$B$722,$B854)*SUMIFS(Calculations!$E$3:$E$53,Calculations!$A$3:$A$53,$B854)</f>
        <v/>
      </c>
      <c r="O854" s="44">
        <f>O128/SUMIFS(O$3:O$722,$B$3:$B$722,$B854)*SUMIFS(Calculations!$E$3:$E$53,Calculations!$A$3:$A$53,$B854)</f>
        <v/>
      </c>
      <c r="P854" s="44">
        <f>P128/SUMIFS(P$3:P$722,$B$3:$B$722,$B854)*SUMIFS(Calculations!$E$3:$E$53,Calculations!$A$3:$A$53,$B854)</f>
        <v/>
      </c>
      <c r="Q854" s="44">
        <f>Q128/SUMIFS(Q$3:Q$722,$B$3:$B$722,$B854)*SUMIFS(Calculations!$E$3:$E$53,Calculations!$A$3:$A$53,$B854)</f>
        <v/>
      </c>
      <c r="R854" s="44">
        <f>R128/SUMIFS(R$3:R$722,$B$3:$B$722,$B854)*SUMIFS(Calculations!$E$3:$E$53,Calculations!$A$3:$A$53,$B854)</f>
        <v/>
      </c>
    </row>
    <row r="855" ht="15.75" customHeight="1" s="157">
      <c r="B855" s="44" t="inlineStr">
        <is>
          <t>GA</t>
        </is>
      </c>
      <c r="C855" s="44" t="inlineStr">
        <is>
          <t>Generation</t>
        </is>
      </c>
      <c r="D855" s="44" t="inlineStr">
        <is>
          <t>Land-based Wind</t>
        </is>
      </c>
      <c r="E855" s="44">
        <f>LOOKUP(D855,$U$2:$V$15,$V$2:$V$15)</f>
        <v/>
      </c>
      <c r="F855" s="44">
        <f>F129/SUMIFS(F$3:F$722,$B$3:$B$722,$B855)*SUMIFS(Calculations!$E$3:$E$53,Calculations!$A$3:$A$53,$B855)</f>
        <v/>
      </c>
      <c r="G855" s="44">
        <f>G129/SUMIFS(G$3:G$722,$B$3:$B$722,$B855)*SUMIFS(Calculations!$E$3:$E$53,Calculations!$A$3:$A$53,$B855)</f>
        <v/>
      </c>
      <c r="H855" s="44">
        <f>H129/SUMIFS(H$3:H$722,$B$3:$B$722,$B855)*SUMIFS(Calculations!$E$3:$E$53,Calculations!$A$3:$A$53,$B855)</f>
        <v/>
      </c>
      <c r="I855" s="44">
        <f>I129/SUMIFS(I$3:I$722,$B$3:$B$722,$B855)*SUMIFS(Calculations!$E$3:$E$53,Calculations!$A$3:$A$53,$B855)</f>
        <v/>
      </c>
      <c r="J855" s="44">
        <f>J129/SUMIFS(J$3:J$722,$B$3:$B$722,$B855)*SUMIFS(Calculations!$E$3:$E$53,Calculations!$A$3:$A$53,$B855)</f>
        <v/>
      </c>
      <c r="K855" s="44">
        <f>K129/SUMIFS(K$3:K$722,$B$3:$B$722,$B855)*SUMIFS(Calculations!$E$3:$E$53,Calculations!$A$3:$A$53,$B855)</f>
        <v/>
      </c>
      <c r="L855" s="44">
        <f>L129/SUMIFS(L$3:L$722,$B$3:$B$722,$B855)*SUMIFS(Calculations!$E$3:$E$53,Calculations!$A$3:$A$53,$B855)</f>
        <v/>
      </c>
      <c r="M855" s="44">
        <f>M129/SUMIFS(M$3:M$722,$B$3:$B$722,$B855)*SUMIFS(Calculations!$E$3:$E$53,Calculations!$A$3:$A$53,$B855)</f>
        <v/>
      </c>
      <c r="N855" s="44">
        <f>N129/SUMIFS(N$3:N$722,$B$3:$B$722,$B855)*SUMIFS(Calculations!$E$3:$E$53,Calculations!$A$3:$A$53,$B855)</f>
        <v/>
      </c>
      <c r="O855" s="44">
        <f>O129/SUMIFS(O$3:O$722,$B$3:$B$722,$B855)*SUMIFS(Calculations!$E$3:$E$53,Calculations!$A$3:$A$53,$B855)</f>
        <v/>
      </c>
      <c r="P855" s="44">
        <f>P129/SUMIFS(P$3:P$722,$B$3:$B$722,$B855)*SUMIFS(Calculations!$E$3:$E$53,Calculations!$A$3:$A$53,$B855)</f>
        <v/>
      </c>
      <c r="Q855" s="44">
        <f>Q129/SUMIFS(Q$3:Q$722,$B$3:$B$722,$B855)*SUMIFS(Calculations!$E$3:$E$53,Calculations!$A$3:$A$53,$B855)</f>
        <v/>
      </c>
      <c r="R855" s="44">
        <f>R129/SUMIFS(R$3:R$722,$B$3:$B$722,$B855)*SUMIFS(Calculations!$E$3:$E$53,Calculations!$A$3:$A$53,$B855)</f>
        <v/>
      </c>
    </row>
    <row r="856" ht="15.75" customHeight="1" s="157">
      <c r="B856" s="44" t="inlineStr">
        <is>
          <t>GA</t>
        </is>
      </c>
      <c r="C856" s="44" t="inlineStr">
        <is>
          <t>Generation</t>
        </is>
      </c>
      <c r="D856" s="44" t="inlineStr">
        <is>
          <t>NG-CC</t>
        </is>
      </c>
      <c r="E856" s="44">
        <f>LOOKUP(D856,$U$2:$V$15,$V$2:$V$15)</f>
        <v/>
      </c>
      <c r="F856" s="44">
        <f>F130/SUMIFS(F$3:F$722,$B$3:$B$722,$B856)*SUMIFS(Calculations!$E$3:$E$53,Calculations!$A$3:$A$53,$B856)</f>
        <v/>
      </c>
      <c r="G856" s="44">
        <f>G130/SUMIFS(G$3:G$722,$B$3:$B$722,$B856)*SUMIFS(Calculations!$E$3:$E$53,Calculations!$A$3:$A$53,$B856)</f>
        <v/>
      </c>
      <c r="H856" s="44">
        <f>H130/SUMIFS(H$3:H$722,$B$3:$B$722,$B856)*SUMIFS(Calculations!$E$3:$E$53,Calculations!$A$3:$A$53,$B856)</f>
        <v/>
      </c>
      <c r="I856" s="44">
        <f>I130/SUMIFS(I$3:I$722,$B$3:$B$722,$B856)*SUMIFS(Calculations!$E$3:$E$53,Calculations!$A$3:$A$53,$B856)</f>
        <v/>
      </c>
      <c r="J856" s="44">
        <f>J130/SUMIFS(J$3:J$722,$B$3:$B$722,$B856)*SUMIFS(Calculations!$E$3:$E$53,Calculations!$A$3:$A$53,$B856)</f>
        <v/>
      </c>
      <c r="K856" s="44">
        <f>K130/SUMIFS(K$3:K$722,$B$3:$B$722,$B856)*SUMIFS(Calculations!$E$3:$E$53,Calculations!$A$3:$A$53,$B856)</f>
        <v/>
      </c>
      <c r="L856" s="44">
        <f>L130/SUMIFS(L$3:L$722,$B$3:$B$722,$B856)*SUMIFS(Calculations!$E$3:$E$53,Calculations!$A$3:$A$53,$B856)</f>
        <v/>
      </c>
      <c r="M856" s="44">
        <f>M130/SUMIFS(M$3:M$722,$B$3:$B$722,$B856)*SUMIFS(Calculations!$E$3:$E$53,Calculations!$A$3:$A$53,$B856)</f>
        <v/>
      </c>
      <c r="N856" s="44">
        <f>N130/SUMIFS(N$3:N$722,$B$3:$B$722,$B856)*SUMIFS(Calculations!$E$3:$E$53,Calculations!$A$3:$A$53,$B856)</f>
        <v/>
      </c>
      <c r="O856" s="44">
        <f>O130/SUMIFS(O$3:O$722,$B$3:$B$722,$B856)*SUMIFS(Calculations!$E$3:$E$53,Calculations!$A$3:$A$53,$B856)</f>
        <v/>
      </c>
      <c r="P856" s="44">
        <f>P130/SUMIFS(P$3:P$722,$B$3:$B$722,$B856)*SUMIFS(Calculations!$E$3:$E$53,Calculations!$A$3:$A$53,$B856)</f>
        <v/>
      </c>
      <c r="Q856" s="44">
        <f>Q130/SUMIFS(Q$3:Q$722,$B$3:$B$722,$B856)*SUMIFS(Calculations!$E$3:$E$53,Calculations!$A$3:$A$53,$B856)</f>
        <v/>
      </c>
      <c r="R856" s="44">
        <f>R130/SUMIFS(R$3:R$722,$B$3:$B$722,$B856)*SUMIFS(Calculations!$E$3:$E$53,Calculations!$A$3:$A$53,$B856)</f>
        <v/>
      </c>
    </row>
    <row r="857" ht="15.75" customHeight="1" s="157">
      <c r="B857" s="44" t="inlineStr">
        <is>
          <t>GA</t>
        </is>
      </c>
      <c r="C857" s="44" t="inlineStr">
        <is>
          <t>Generation</t>
        </is>
      </c>
      <c r="D857" s="44" t="inlineStr">
        <is>
          <t>NG-CT</t>
        </is>
      </c>
      <c r="E857" s="44">
        <f>LOOKUP(D857,$U$2:$V$15,$V$2:$V$15)</f>
        <v/>
      </c>
      <c r="F857" s="44">
        <f>F131/SUMIFS(F$3:F$722,$B$3:$B$722,$B857)*SUMIFS(Calculations!$E$3:$E$53,Calculations!$A$3:$A$53,$B857)</f>
        <v/>
      </c>
      <c r="G857" s="44">
        <f>G131/SUMIFS(G$3:G$722,$B$3:$B$722,$B857)*SUMIFS(Calculations!$E$3:$E$53,Calculations!$A$3:$A$53,$B857)</f>
        <v/>
      </c>
      <c r="H857" s="44">
        <f>H131/SUMIFS(H$3:H$722,$B$3:$B$722,$B857)*SUMIFS(Calculations!$E$3:$E$53,Calculations!$A$3:$A$53,$B857)</f>
        <v/>
      </c>
      <c r="I857" s="44">
        <f>I131/SUMIFS(I$3:I$722,$B$3:$B$722,$B857)*SUMIFS(Calculations!$E$3:$E$53,Calculations!$A$3:$A$53,$B857)</f>
        <v/>
      </c>
      <c r="J857" s="44">
        <f>J131/SUMIFS(J$3:J$722,$B$3:$B$722,$B857)*SUMIFS(Calculations!$E$3:$E$53,Calculations!$A$3:$A$53,$B857)</f>
        <v/>
      </c>
      <c r="K857" s="44">
        <f>K131/SUMIFS(K$3:K$722,$B$3:$B$722,$B857)*SUMIFS(Calculations!$E$3:$E$53,Calculations!$A$3:$A$53,$B857)</f>
        <v/>
      </c>
      <c r="L857" s="44">
        <f>L131/SUMIFS(L$3:L$722,$B$3:$B$722,$B857)*SUMIFS(Calculations!$E$3:$E$53,Calculations!$A$3:$A$53,$B857)</f>
        <v/>
      </c>
      <c r="M857" s="44">
        <f>M131/SUMIFS(M$3:M$722,$B$3:$B$722,$B857)*SUMIFS(Calculations!$E$3:$E$53,Calculations!$A$3:$A$53,$B857)</f>
        <v/>
      </c>
      <c r="N857" s="44">
        <f>N131/SUMIFS(N$3:N$722,$B$3:$B$722,$B857)*SUMIFS(Calculations!$E$3:$E$53,Calculations!$A$3:$A$53,$B857)</f>
        <v/>
      </c>
      <c r="O857" s="44">
        <f>O131/SUMIFS(O$3:O$722,$B$3:$B$722,$B857)*SUMIFS(Calculations!$E$3:$E$53,Calculations!$A$3:$A$53,$B857)</f>
        <v/>
      </c>
      <c r="P857" s="44">
        <f>P131/SUMIFS(P$3:P$722,$B$3:$B$722,$B857)*SUMIFS(Calculations!$E$3:$E$53,Calculations!$A$3:$A$53,$B857)</f>
        <v/>
      </c>
      <c r="Q857" s="44">
        <f>Q131/SUMIFS(Q$3:Q$722,$B$3:$B$722,$B857)*SUMIFS(Calculations!$E$3:$E$53,Calculations!$A$3:$A$53,$B857)</f>
        <v/>
      </c>
      <c r="R857" s="44">
        <f>R131/SUMIFS(R$3:R$722,$B$3:$B$722,$B857)*SUMIFS(Calculations!$E$3:$E$53,Calculations!$A$3:$A$53,$B857)</f>
        <v/>
      </c>
    </row>
    <row r="858" ht="15.75" customHeight="1" s="157">
      <c r="B858" s="44" t="inlineStr">
        <is>
          <t>GA</t>
        </is>
      </c>
      <c r="C858" s="44" t="inlineStr">
        <is>
          <t>Generation</t>
        </is>
      </c>
      <c r="D858" s="44" t="inlineStr">
        <is>
          <t>Nuclear</t>
        </is>
      </c>
      <c r="E858" s="44">
        <f>LOOKUP(D858,$U$2:$V$15,$V$2:$V$15)</f>
        <v/>
      </c>
      <c r="F858" s="44">
        <f>F132/SUMIFS(F$3:F$722,$B$3:$B$722,$B858)*SUMIFS(Calculations!$E$3:$E$53,Calculations!$A$3:$A$53,$B858)</f>
        <v/>
      </c>
      <c r="G858" s="44">
        <f>G132/SUMIFS(G$3:G$722,$B$3:$B$722,$B858)*SUMIFS(Calculations!$E$3:$E$53,Calculations!$A$3:$A$53,$B858)</f>
        <v/>
      </c>
      <c r="H858" s="44">
        <f>H132/SUMIFS(H$3:H$722,$B$3:$B$722,$B858)*SUMIFS(Calculations!$E$3:$E$53,Calculations!$A$3:$A$53,$B858)</f>
        <v/>
      </c>
      <c r="I858" s="44">
        <f>I132/SUMIFS(I$3:I$722,$B$3:$B$722,$B858)*SUMIFS(Calculations!$E$3:$E$53,Calculations!$A$3:$A$53,$B858)</f>
        <v/>
      </c>
      <c r="J858" s="44">
        <f>J132/SUMIFS(J$3:J$722,$B$3:$B$722,$B858)*SUMIFS(Calculations!$E$3:$E$53,Calculations!$A$3:$A$53,$B858)</f>
        <v/>
      </c>
      <c r="K858" s="44">
        <f>K132/SUMIFS(K$3:K$722,$B$3:$B$722,$B858)*SUMIFS(Calculations!$E$3:$E$53,Calculations!$A$3:$A$53,$B858)</f>
        <v/>
      </c>
      <c r="L858" s="44">
        <f>L132/SUMIFS(L$3:L$722,$B$3:$B$722,$B858)*SUMIFS(Calculations!$E$3:$E$53,Calculations!$A$3:$A$53,$B858)</f>
        <v/>
      </c>
      <c r="M858" s="44">
        <f>M132/SUMIFS(M$3:M$722,$B$3:$B$722,$B858)*SUMIFS(Calculations!$E$3:$E$53,Calculations!$A$3:$A$53,$B858)</f>
        <v/>
      </c>
      <c r="N858" s="44">
        <f>N132/SUMIFS(N$3:N$722,$B$3:$B$722,$B858)*SUMIFS(Calculations!$E$3:$E$53,Calculations!$A$3:$A$53,$B858)</f>
        <v/>
      </c>
      <c r="O858" s="44">
        <f>O132/SUMIFS(O$3:O$722,$B$3:$B$722,$B858)*SUMIFS(Calculations!$E$3:$E$53,Calculations!$A$3:$A$53,$B858)</f>
        <v/>
      </c>
      <c r="P858" s="44">
        <f>P132/SUMIFS(P$3:P$722,$B$3:$B$722,$B858)*SUMIFS(Calculations!$E$3:$E$53,Calculations!$A$3:$A$53,$B858)</f>
        <v/>
      </c>
      <c r="Q858" s="44">
        <f>Q132/SUMIFS(Q$3:Q$722,$B$3:$B$722,$B858)*SUMIFS(Calculations!$E$3:$E$53,Calculations!$A$3:$A$53,$B858)</f>
        <v/>
      </c>
      <c r="R858" s="44">
        <f>R132/SUMIFS(R$3:R$722,$B$3:$B$722,$B858)*SUMIFS(Calculations!$E$3:$E$53,Calculations!$A$3:$A$53,$B858)</f>
        <v/>
      </c>
    </row>
    <row r="859" ht="15.75" customHeight="1" s="157">
      <c r="B859" s="44" t="inlineStr">
        <is>
          <t>GA</t>
        </is>
      </c>
      <c r="C859" s="44" t="inlineStr">
        <is>
          <t>Generation</t>
        </is>
      </c>
      <c r="D859" s="44" t="inlineStr">
        <is>
          <t>Offshore Wind</t>
        </is>
      </c>
      <c r="E859" s="44">
        <f>LOOKUP(D859,$U$2:$V$15,$V$2:$V$15)</f>
        <v/>
      </c>
      <c r="F859" s="44">
        <f>F133/SUMIFS(F$3:F$722,$B$3:$B$722,$B859)*SUMIFS(Calculations!$E$3:$E$53,Calculations!$A$3:$A$53,$B859)</f>
        <v/>
      </c>
      <c r="G859" s="44">
        <f>G133/SUMIFS(G$3:G$722,$B$3:$B$722,$B859)*SUMIFS(Calculations!$E$3:$E$53,Calculations!$A$3:$A$53,$B859)</f>
        <v/>
      </c>
      <c r="H859" s="44">
        <f>H133/SUMIFS(H$3:H$722,$B$3:$B$722,$B859)*SUMIFS(Calculations!$E$3:$E$53,Calculations!$A$3:$A$53,$B859)</f>
        <v/>
      </c>
      <c r="I859" s="44">
        <f>I133/SUMIFS(I$3:I$722,$B$3:$B$722,$B859)*SUMIFS(Calculations!$E$3:$E$53,Calculations!$A$3:$A$53,$B859)</f>
        <v/>
      </c>
      <c r="J859" s="44">
        <f>J133/SUMIFS(J$3:J$722,$B$3:$B$722,$B859)*SUMIFS(Calculations!$E$3:$E$53,Calculations!$A$3:$A$53,$B859)</f>
        <v/>
      </c>
      <c r="K859" s="44">
        <f>K133/SUMIFS(K$3:K$722,$B$3:$B$722,$B859)*SUMIFS(Calculations!$E$3:$E$53,Calculations!$A$3:$A$53,$B859)</f>
        <v/>
      </c>
      <c r="L859" s="44">
        <f>L133/SUMIFS(L$3:L$722,$B$3:$B$722,$B859)*SUMIFS(Calculations!$E$3:$E$53,Calculations!$A$3:$A$53,$B859)</f>
        <v/>
      </c>
      <c r="M859" s="44">
        <f>M133/SUMIFS(M$3:M$722,$B$3:$B$722,$B859)*SUMIFS(Calculations!$E$3:$E$53,Calculations!$A$3:$A$53,$B859)</f>
        <v/>
      </c>
      <c r="N859" s="44">
        <f>N133/SUMIFS(N$3:N$722,$B$3:$B$722,$B859)*SUMIFS(Calculations!$E$3:$E$53,Calculations!$A$3:$A$53,$B859)</f>
        <v/>
      </c>
      <c r="O859" s="44">
        <f>O133/SUMIFS(O$3:O$722,$B$3:$B$722,$B859)*SUMIFS(Calculations!$E$3:$E$53,Calculations!$A$3:$A$53,$B859)</f>
        <v/>
      </c>
      <c r="P859" s="44">
        <f>P133/SUMIFS(P$3:P$722,$B$3:$B$722,$B859)*SUMIFS(Calculations!$E$3:$E$53,Calculations!$A$3:$A$53,$B859)</f>
        <v/>
      </c>
      <c r="Q859" s="44">
        <f>Q133/SUMIFS(Q$3:Q$722,$B$3:$B$722,$B859)*SUMIFS(Calculations!$E$3:$E$53,Calculations!$A$3:$A$53,$B859)</f>
        <v/>
      </c>
      <c r="R859" s="44">
        <f>R133/SUMIFS(R$3:R$722,$B$3:$B$722,$B859)*SUMIFS(Calculations!$E$3:$E$53,Calculations!$A$3:$A$53,$B859)</f>
        <v/>
      </c>
    </row>
    <row r="860" ht="15.75" customHeight="1" s="157">
      <c r="B860" s="44" t="inlineStr">
        <is>
          <t>GA</t>
        </is>
      </c>
      <c r="C860" s="44" t="inlineStr">
        <is>
          <t>Generation</t>
        </is>
      </c>
      <c r="D860" s="44" t="inlineStr">
        <is>
          <t>Oil-Gas-Steam</t>
        </is>
      </c>
      <c r="E860" s="44">
        <f>LOOKUP(D860,$U$2:$V$15,$V$2:$V$15)</f>
        <v/>
      </c>
      <c r="F860" s="44">
        <f>F134/SUMIFS(F$3:F$722,$B$3:$B$722,$B860)*SUMIFS(Calculations!$E$3:$E$53,Calculations!$A$3:$A$53,$B860)</f>
        <v/>
      </c>
      <c r="G860" s="44">
        <f>G134/SUMIFS(G$3:G$722,$B$3:$B$722,$B860)*SUMIFS(Calculations!$E$3:$E$53,Calculations!$A$3:$A$53,$B860)</f>
        <v/>
      </c>
      <c r="H860" s="44">
        <f>H134/SUMIFS(H$3:H$722,$B$3:$B$722,$B860)*SUMIFS(Calculations!$E$3:$E$53,Calculations!$A$3:$A$53,$B860)</f>
        <v/>
      </c>
      <c r="I860" s="44">
        <f>I134/SUMIFS(I$3:I$722,$B$3:$B$722,$B860)*SUMIFS(Calculations!$E$3:$E$53,Calculations!$A$3:$A$53,$B860)</f>
        <v/>
      </c>
      <c r="J860" s="44">
        <f>J134/SUMIFS(J$3:J$722,$B$3:$B$722,$B860)*SUMIFS(Calculations!$E$3:$E$53,Calculations!$A$3:$A$53,$B860)</f>
        <v/>
      </c>
      <c r="K860" s="44">
        <f>K134/SUMIFS(K$3:K$722,$B$3:$B$722,$B860)*SUMIFS(Calculations!$E$3:$E$53,Calculations!$A$3:$A$53,$B860)</f>
        <v/>
      </c>
      <c r="L860" s="44">
        <f>L134/SUMIFS(L$3:L$722,$B$3:$B$722,$B860)*SUMIFS(Calculations!$E$3:$E$53,Calculations!$A$3:$A$53,$B860)</f>
        <v/>
      </c>
      <c r="M860" s="44">
        <f>M134/SUMIFS(M$3:M$722,$B$3:$B$722,$B860)*SUMIFS(Calculations!$E$3:$E$53,Calculations!$A$3:$A$53,$B860)</f>
        <v/>
      </c>
      <c r="N860" s="44">
        <f>N134/SUMIFS(N$3:N$722,$B$3:$B$722,$B860)*SUMIFS(Calculations!$E$3:$E$53,Calculations!$A$3:$A$53,$B860)</f>
        <v/>
      </c>
      <c r="O860" s="44">
        <f>O134/SUMIFS(O$3:O$722,$B$3:$B$722,$B860)*SUMIFS(Calculations!$E$3:$E$53,Calculations!$A$3:$A$53,$B860)</f>
        <v/>
      </c>
      <c r="P860" s="44">
        <f>P134/SUMIFS(P$3:P$722,$B$3:$B$722,$B860)*SUMIFS(Calculations!$E$3:$E$53,Calculations!$A$3:$A$53,$B860)</f>
        <v/>
      </c>
      <c r="Q860" s="44">
        <f>Q134/SUMIFS(Q$3:Q$722,$B$3:$B$722,$B860)*SUMIFS(Calculations!$E$3:$E$53,Calculations!$A$3:$A$53,$B860)</f>
        <v/>
      </c>
      <c r="R860" s="44">
        <f>R134/SUMIFS(R$3:R$722,$B$3:$B$722,$B860)*SUMIFS(Calculations!$E$3:$E$53,Calculations!$A$3:$A$53,$B860)</f>
        <v/>
      </c>
    </row>
    <row r="861" ht="15.75" customHeight="1" s="157">
      <c r="B861" s="44" t="inlineStr">
        <is>
          <t>GA</t>
        </is>
      </c>
      <c r="C861" s="44" t="inlineStr">
        <is>
          <t>Generation</t>
        </is>
      </c>
      <c r="D861" s="44" t="inlineStr">
        <is>
          <t>Rooftop PV</t>
        </is>
      </c>
      <c r="E861" s="44">
        <f>LOOKUP(D861,$U$2:$V$15,$V$2:$V$15)</f>
        <v/>
      </c>
      <c r="F861" s="44">
        <f>F135/SUMIFS(F$3:F$722,$B$3:$B$722,$B861)*SUMIFS(Calculations!$E$3:$E$53,Calculations!$A$3:$A$53,$B861)</f>
        <v/>
      </c>
      <c r="G861" s="44">
        <f>G135/SUMIFS(G$3:G$722,$B$3:$B$722,$B861)*SUMIFS(Calculations!$E$3:$E$53,Calculations!$A$3:$A$53,$B861)</f>
        <v/>
      </c>
      <c r="H861" s="44">
        <f>H135/SUMIFS(H$3:H$722,$B$3:$B$722,$B861)*SUMIFS(Calculations!$E$3:$E$53,Calculations!$A$3:$A$53,$B861)</f>
        <v/>
      </c>
      <c r="I861" s="44">
        <f>I135/SUMIFS(I$3:I$722,$B$3:$B$722,$B861)*SUMIFS(Calculations!$E$3:$E$53,Calculations!$A$3:$A$53,$B861)</f>
        <v/>
      </c>
      <c r="J861" s="44">
        <f>J135/SUMIFS(J$3:J$722,$B$3:$B$722,$B861)*SUMIFS(Calculations!$E$3:$E$53,Calculations!$A$3:$A$53,$B861)</f>
        <v/>
      </c>
      <c r="K861" s="44">
        <f>K135/SUMIFS(K$3:K$722,$B$3:$B$722,$B861)*SUMIFS(Calculations!$E$3:$E$53,Calculations!$A$3:$A$53,$B861)</f>
        <v/>
      </c>
      <c r="L861" s="44">
        <f>L135/SUMIFS(L$3:L$722,$B$3:$B$722,$B861)*SUMIFS(Calculations!$E$3:$E$53,Calculations!$A$3:$A$53,$B861)</f>
        <v/>
      </c>
      <c r="M861" s="44">
        <f>M135/SUMIFS(M$3:M$722,$B$3:$B$722,$B861)*SUMIFS(Calculations!$E$3:$E$53,Calculations!$A$3:$A$53,$B861)</f>
        <v/>
      </c>
      <c r="N861" s="44">
        <f>N135/SUMIFS(N$3:N$722,$B$3:$B$722,$B861)*SUMIFS(Calculations!$E$3:$E$53,Calculations!$A$3:$A$53,$B861)</f>
        <v/>
      </c>
      <c r="O861" s="44">
        <f>O135/SUMIFS(O$3:O$722,$B$3:$B$722,$B861)*SUMIFS(Calculations!$E$3:$E$53,Calculations!$A$3:$A$53,$B861)</f>
        <v/>
      </c>
      <c r="P861" s="44">
        <f>P135/SUMIFS(P$3:P$722,$B$3:$B$722,$B861)*SUMIFS(Calculations!$E$3:$E$53,Calculations!$A$3:$A$53,$B861)</f>
        <v/>
      </c>
      <c r="Q861" s="44">
        <f>Q135/SUMIFS(Q$3:Q$722,$B$3:$B$722,$B861)*SUMIFS(Calculations!$E$3:$E$53,Calculations!$A$3:$A$53,$B861)</f>
        <v/>
      </c>
      <c r="R861" s="44">
        <f>R135/SUMIFS(R$3:R$722,$B$3:$B$722,$B861)*SUMIFS(Calculations!$E$3:$E$53,Calculations!$A$3:$A$53,$B861)</f>
        <v/>
      </c>
    </row>
    <row r="862" ht="15.75" customHeight="1" s="157">
      <c r="B862" s="44" t="inlineStr">
        <is>
          <t>GA</t>
        </is>
      </c>
      <c r="C862" s="44" t="inlineStr">
        <is>
          <t>Generation</t>
        </is>
      </c>
      <c r="D862" s="44" t="inlineStr">
        <is>
          <t>Storage</t>
        </is>
      </c>
      <c r="E862" s="44">
        <f>LOOKUP(D862,$U$2:$V$15,$V$2:$V$15)</f>
        <v/>
      </c>
      <c r="F862" s="44">
        <f>F136/SUMIFS(F$3:F$722,$B$3:$B$722,$B862)*SUMIFS(Calculations!$E$3:$E$53,Calculations!$A$3:$A$53,$B862)</f>
        <v/>
      </c>
      <c r="G862" s="44">
        <f>G136/SUMIFS(G$3:G$722,$B$3:$B$722,$B862)*SUMIFS(Calculations!$E$3:$E$53,Calculations!$A$3:$A$53,$B862)</f>
        <v/>
      </c>
      <c r="H862" s="44">
        <f>H136/SUMIFS(H$3:H$722,$B$3:$B$722,$B862)*SUMIFS(Calculations!$E$3:$E$53,Calculations!$A$3:$A$53,$B862)</f>
        <v/>
      </c>
      <c r="I862" s="44">
        <f>I136/SUMIFS(I$3:I$722,$B$3:$B$722,$B862)*SUMIFS(Calculations!$E$3:$E$53,Calculations!$A$3:$A$53,$B862)</f>
        <v/>
      </c>
      <c r="J862" s="44">
        <f>J136/SUMIFS(J$3:J$722,$B$3:$B$722,$B862)*SUMIFS(Calculations!$E$3:$E$53,Calculations!$A$3:$A$53,$B862)</f>
        <v/>
      </c>
      <c r="K862" s="44">
        <f>K136/SUMIFS(K$3:K$722,$B$3:$B$722,$B862)*SUMIFS(Calculations!$E$3:$E$53,Calculations!$A$3:$A$53,$B862)</f>
        <v/>
      </c>
      <c r="L862" s="44">
        <f>L136/SUMIFS(L$3:L$722,$B$3:$B$722,$B862)*SUMIFS(Calculations!$E$3:$E$53,Calculations!$A$3:$A$53,$B862)</f>
        <v/>
      </c>
      <c r="M862" s="44">
        <f>M136/SUMIFS(M$3:M$722,$B$3:$B$722,$B862)*SUMIFS(Calculations!$E$3:$E$53,Calculations!$A$3:$A$53,$B862)</f>
        <v/>
      </c>
      <c r="N862" s="44">
        <f>N136/SUMIFS(N$3:N$722,$B$3:$B$722,$B862)*SUMIFS(Calculations!$E$3:$E$53,Calculations!$A$3:$A$53,$B862)</f>
        <v/>
      </c>
      <c r="O862" s="44">
        <f>O136/SUMIFS(O$3:O$722,$B$3:$B$722,$B862)*SUMIFS(Calculations!$E$3:$E$53,Calculations!$A$3:$A$53,$B862)</f>
        <v/>
      </c>
      <c r="P862" s="44">
        <f>P136/SUMIFS(P$3:P$722,$B$3:$B$722,$B862)*SUMIFS(Calculations!$E$3:$E$53,Calculations!$A$3:$A$53,$B862)</f>
        <v/>
      </c>
      <c r="Q862" s="44">
        <f>Q136/SUMIFS(Q$3:Q$722,$B$3:$B$722,$B862)*SUMIFS(Calculations!$E$3:$E$53,Calculations!$A$3:$A$53,$B862)</f>
        <v/>
      </c>
      <c r="R862" s="44">
        <f>R136/SUMIFS(R$3:R$722,$B$3:$B$722,$B862)*SUMIFS(Calculations!$E$3:$E$53,Calculations!$A$3:$A$53,$B862)</f>
        <v/>
      </c>
    </row>
    <row r="863" ht="15.75" customHeight="1" s="157">
      <c r="B863" s="44" t="inlineStr">
        <is>
          <t>GA</t>
        </is>
      </c>
      <c r="C863" s="44" t="inlineStr">
        <is>
          <t>Generation</t>
        </is>
      </c>
      <c r="D863" s="44" t="inlineStr">
        <is>
          <t>Utility PV</t>
        </is>
      </c>
      <c r="E863" s="44">
        <f>LOOKUP(D863,$U$2:$V$15,$V$2:$V$15)</f>
        <v/>
      </c>
      <c r="F863" s="44">
        <f>F137/SUMIFS(F$3:F$722,$B$3:$B$722,$B863)*SUMIFS(Calculations!$E$3:$E$53,Calculations!$A$3:$A$53,$B863)</f>
        <v/>
      </c>
      <c r="G863" s="44">
        <f>G137/SUMIFS(G$3:G$722,$B$3:$B$722,$B863)*SUMIFS(Calculations!$E$3:$E$53,Calculations!$A$3:$A$53,$B863)</f>
        <v/>
      </c>
      <c r="H863" s="44">
        <f>H137/SUMIFS(H$3:H$722,$B$3:$B$722,$B863)*SUMIFS(Calculations!$E$3:$E$53,Calculations!$A$3:$A$53,$B863)</f>
        <v/>
      </c>
      <c r="I863" s="44">
        <f>I137/SUMIFS(I$3:I$722,$B$3:$B$722,$B863)*SUMIFS(Calculations!$E$3:$E$53,Calculations!$A$3:$A$53,$B863)</f>
        <v/>
      </c>
      <c r="J863" s="44">
        <f>J137/SUMIFS(J$3:J$722,$B$3:$B$722,$B863)*SUMIFS(Calculations!$E$3:$E$53,Calculations!$A$3:$A$53,$B863)</f>
        <v/>
      </c>
      <c r="K863" s="44">
        <f>K137/SUMIFS(K$3:K$722,$B$3:$B$722,$B863)*SUMIFS(Calculations!$E$3:$E$53,Calculations!$A$3:$A$53,$B863)</f>
        <v/>
      </c>
      <c r="L863" s="44">
        <f>L137/SUMIFS(L$3:L$722,$B$3:$B$722,$B863)*SUMIFS(Calculations!$E$3:$E$53,Calculations!$A$3:$A$53,$B863)</f>
        <v/>
      </c>
      <c r="M863" s="44">
        <f>M137/SUMIFS(M$3:M$722,$B$3:$B$722,$B863)*SUMIFS(Calculations!$E$3:$E$53,Calculations!$A$3:$A$53,$B863)</f>
        <v/>
      </c>
      <c r="N863" s="44">
        <f>N137/SUMIFS(N$3:N$722,$B$3:$B$722,$B863)*SUMIFS(Calculations!$E$3:$E$53,Calculations!$A$3:$A$53,$B863)</f>
        <v/>
      </c>
      <c r="O863" s="44">
        <f>O137/SUMIFS(O$3:O$722,$B$3:$B$722,$B863)*SUMIFS(Calculations!$E$3:$E$53,Calculations!$A$3:$A$53,$B863)</f>
        <v/>
      </c>
      <c r="P863" s="44">
        <f>P137/SUMIFS(P$3:P$722,$B$3:$B$722,$B863)*SUMIFS(Calculations!$E$3:$E$53,Calculations!$A$3:$A$53,$B863)</f>
        <v/>
      </c>
      <c r="Q863" s="44">
        <f>Q137/SUMIFS(Q$3:Q$722,$B$3:$B$722,$B863)*SUMIFS(Calculations!$E$3:$E$53,Calculations!$A$3:$A$53,$B863)</f>
        <v/>
      </c>
      <c r="R863" s="44">
        <f>R137/SUMIFS(R$3:R$722,$B$3:$B$722,$B863)*SUMIFS(Calculations!$E$3:$E$53,Calculations!$A$3:$A$53,$B863)</f>
        <v/>
      </c>
    </row>
    <row r="864" ht="15.75" customHeight="1" s="157">
      <c r="B864" s="44" t="inlineStr">
        <is>
          <t>IA</t>
        </is>
      </c>
      <c r="C864" s="44" t="inlineStr">
        <is>
          <t>Generation</t>
        </is>
      </c>
      <c r="D864" s="44" t="inlineStr">
        <is>
          <t>Biopower</t>
        </is>
      </c>
      <c r="E864" s="44">
        <f>LOOKUP(D864,$U$2:$V$15,$V$2:$V$15)</f>
        <v/>
      </c>
      <c r="F864" s="44">
        <f>F138/SUMIFS(F$3:F$722,$B$3:$B$722,$B864)*SUMIFS(Calculations!$E$3:$E$53,Calculations!$A$3:$A$53,$B864)</f>
        <v/>
      </c>
      <c r="G864" s="44">
        <f>G138/SUMIFS(G$3:G$722,$B$3:$B$722,$B864)*SUMIFS(Calculations!$E$3:$E$53,Calculations!$A$3:$A$53,$B864)</f>
        <v/>
      </c>
      <c r="H864" s="44">
        <f>H138/SUMIFS(H$3:H$722,$B$3:$B$722,$B864)*SUMIFS(Calculations!$E$3:$E$53,Calculations!$A$3:$A$53,$B864)</f>
        <v/>
      </c>
      <c r="I864" s="44">
        <f>I138/SUMIFS(I$3:I$722,$B$3:$B$722,$B864)*SUMIFS(Calculations!$E$3:$E$53,Calculations!$A$3:$A$53,$B864)</f>
        <v/>
      </c>
      <c r="J864" s="44">
        <f>J138/SUMIFS(J$3:J$722,$B$3:$B$722,$B864)*SUMIFS(Calculations!$E$3:$E$53,Calculations!$A$3:$A$53,$B864)</f>
        <v/>
      </c>
      <c r="K864" s="44">
        <f>K138/SUMIFS(K$3:K$722,$B$3:$B$722,$B864)*SUMIFS(Calculations!$E$3:$E$53,Calculations!$A$3:$A$53,$B864)</f>
        <v/>
      </c>
      <c r="L864" s="44">
        <f>L138/SUMIFS(L$3:L$722,$B$3:$B$722,$B864)*SUMIFS(Calculations!$E$3:$E$53,Calculations!$A$3:$A$53,$B864)</f>
        <v/>
      </c>
      <c r="M864" s="44">
        <f>M138/SUMIFS(M$3:M$722,$B$3:$B$722,$B864)*SUMIFS(Calculations!$E$3:$E$53,Calculations!$A$3:$A$53,$B864)</f>
        <v/>
      </c>
      <c r="N864" s="44">
        <f>N138/SUMIFS(N$3:N$722,$B$3:$B$722,$B864)*SUMIFS(Calculations!$E$3:$E$53,Calculations!$A$3:$A$53,$B864)</f>
        <v/>
      </c>
      <c r="O864" s="44">
        <f>O138/SUMIFS(O$3:O$722,$B$3:$B$722,$B864)*SUMIFS(Calculations!$E$3:$E$53,Calculations!$A$3:$A$53,$B864)</f>
        <v/>
      </c>
      <c r="P864" s="44">
        <f>P138/SUMIFS(P$3:P$722,$B$3:$B$722,$B864)*SUMIFS(Calculations!$E$3:$E$53,Calculations!$A$3:$A$53,$B864)</f>
        <v/>
      </c>
      <c r="Q864" s="44">
        <f>Q138/SUMIFS(Q$3:Q$722,$B$3:$B$722,$B864)*SUMIFS(Calculations!$E$3:$E$53,Calculations!$A$3:$A$53,$B864)</f>
        <v/>
      </c>
      <c r="R864" s="44">
        <f>R138/SUMIFS(R$3:R$722,$B$3:$B$722,$B864)*SUMIFS(Calculations!$E$3:$E$53,Calculations!$A$3:$A$53,$B864)</f>
        <v/>
      </c>
    </row>
    <row r="865" ht="15.75" customHeight="1" s="157">
      <c r="B865" s="44" t="inlineStr">
        <is>
          <t>IA</t>
        </is>
      </c>
      <c r="C865" s="44" t="inlineStr">
        <is>
          <t>Generation</t>
        </is>
      </c>
      <c r="D865" s="44" t="inlineStr">
        <is>
          <t>Coal</t>
        </is>
      </c>
      <c r="E865" s="44">
        <f>LOOKUP(D865,$U$2:$V$15,$V$2:$V$15)</f>
        <v/>
      </c>
      <c r="F865" s="44">
        <f>F139/SUMIFS(F$3:F$722,$B$3:$B$722,$B865)*SUMIFS(Calculations!$E$3:$E$53,Calculations!$A$3:$A$53,$B865)</f>
        <v/>
      </c>
      <c r="G865" s="44">
        <f>G139/SUMIFS(G$3:G$722,$B$3:$B$722,$B865)*SUMIFS(Calculations!$E$3:$E$53,Calculations!$A$3:$A$53,$B865)</f>
        <v/>
      </c>
      <c r="H865" s="44">
        <f>H139/SUMIFS(H$3:H$722,$B$3:$B$722,$B865)*SUMIFS(Calculations!$E$3:$E$53,Calculations!$A$3:$A$53,$B865)</f>
        <v/>
      </c>
      <c r="I865" s="44">
        <f>I139/SUMIFS(I$3:I$722,$B$3:$B$722,$B865)*SUMIFS(Calculations!$E$3:$E$53,Calculations!$A$3:$A$53,$B865)</f>
        <v/>
      </c>
      <c r="J865" s="44">
        <f>J139/SUMIFS(J$3:J$722,$B$3:$B$722,$B865)*SUMIFS(Calculations!$E$3:$E$53,Calculations!$A$3:$A$53,$B865)</f>
        <v/>
      </c>
      <c r="K865" s="44">
        <f>K139/SUMIFS(K$3:K$722,$B$3:$B$722,$B865)*SUMIFS(Calculations!$E$3:$E$53,Calculations!$A$3:$A$53,$B865)</f>
        <v/>
      </c>
      <c r="L865" s="44">
        <f>L139/SUMIFS(L$3:L$722,$B$3:$B$722,$B865)*SUMIFS(Calculations!$E$3:$E$53,Calculations!$A$3:$A$53,$B865)</f>
        <v/>
      </c>
      <c r="M865" s="44">
        <f>M139/SUMIFS(M$3:M$722,$B$3:$B$722,$B865)*SUMIFS(Calculations!$E$3:$E$53,Calculations!$A$3:$A$53,$B865)</f>
        <v/>
      </c>
      <c r="N865" s="44">
        <f>N139/SUMIFS(N$3:N$722,$B$3:$B$722,$B865)*SUMIFS(Calculations!$E$3:$E$53,Calculations!$A$3:$A$53,$B865)</f>
        <v/>
      </c>
      <c r="O865" s="44">
        <f>O139/SUMIFS(O$3:O$722,$B$3:$B$722,$B865)*SUMIFS(Calculations!$E$3:$E$53,Calculations!$A$3:$A$53,$B865)</f>
        <v/>
      </c>
      <c r="P865" s="44">
        <f>P139/SUMIFS(P$3:P$722,$B$3:$B$722,$B865)*SUMIFS(Calculations!$E$3:$E$53,Calculations!$A$3:$A$53,$B865)</f>
        <v/>
      </c>
      <c r="Q865" s="44">
        <f>Q139/SUMIFS(Q$3:Q$722,$B$3:$B$722,$B865)*SUMIFS(Calculations!$E$3:$E$53,Calculations!$A$3:$A$53,$B865)</f>
        <v/>
      </c>
      <c r="R865" s="44">
        <f>R139/SUMIFS(R$3:R$722,$B$3:$B$722,$B865)*SUMIFS(Calculations!$E$3:$E$53,Calculations!$A$3:$A$53,$B865)</f>
        <v/>
      </c>
    </row>
    <row r="866" ht="15.75" customHeight="1" s="157">
      <c r="B866" s="44" t="inlineStr">
        <is>
          <t>IA</t>
        </is>
      </c>
      <c r="C866" s="44" t="inlineStr">
        <is>
          <t>Generation</t>
        </is>
      </c>
      <c r="D866" s="44" t="inlineStr">
        <is>
          <t>CSP</t>
        </is>
      </c>
      <c r="E866" s="44">
        <f>LOOKUP(D866,$U$2:$V$15,$V$2:$V$15)</f>
        <v/>
      </c>
      <c r="F866" s="44">
        <f>F140/SUMIFS(F$3:F$722,$B$3:$B$722,$B866)*SUMIFS(Calculations!$E$3:$E$53,Calculations!$A$3:$A$53,$B866)</f>
        <v/>
      </c>
      <c r="G866" s="44">
        <f>G140/SUMIFS(G$3:G$722,$B$3:$B$722,$B866)*SUMIFS(Calculations!$E$3:$E$53,Calculations!$A$3:$A$53,$B866)</f>
        <v/>
      </c>
      <c r="H866" s="44">
        <f>H140/SUMIFS(H$3:H$722,$B$3:$B$722,$B866)*SUMIFS(Calculations!$E$3:$E$53,Calculations!$A$3:$A$53,$B866)</f>
        <v/>
      </c>
      <c r="I866" s="44">
        <f>I140/SUMIFS(I$3:I$722,$B$3:$B$722,$B866)*SUMIFS(Calculations!$E$3:$E$53,Calculations!$A$3:$A$53,$B866)</f>
        <v/>
      </c>
      <c r="J866" s="44">
        <f>J140/SUMIFS(J$3:J$722,$B$3:$B$722,$B866)*SUMIFS(Calculations!$E$3:$E$53,Calculations!$A$3:$A$53,$B866)</f>
        <v/>
      </c>
      <c r="K866" s="44">
        <f>K140/SUMIFS(K$3:K$722,$B$3:$B$722,$B866)*SUMIFS(Calculations!$E$3:$E$53,Calculations!$A$3:$A$53,$B866)</f>
        <v/>
      </c>
      <c r="L866" s="44">
        <f>L140/SUMIFS(L$3:L$722,$B$3:$B$722,$B866)*SUMIFS(Calculations!$E$3:$E$53,Calculations!$A$3:$A$53,$B866)</f>
        <v/>
      </c>
      <c r="M866" s="44">
        <f>M140/SUMIFS(M$3:M$722,$B$3:$B$722,$B866)*SUMIFS(Calculations!$E$3:$E$53,Calculations!$A$3:$A$53,$B866)</f>
        <v/>
      </c>
      <c r="N866" s="44">
        <f>N140/SUMIFS(N$3:N$722,$B$3:$B$722,$B866)*SUMIFS(Calculations!$E$3:$E$53,Calculations!$A$3:$A$53,$B866)</f>
        <v/>
      </c>
      <c r="O866" s="44">
        <f>O140/SUMIFS(O$3:O$722,$B$3:$B$722,$B866)*SUMIFS(Calculations!$E$3:$E$53,Calculations!$A$3:$A$53,$B866)</f>
        <v/>
      </c>
      <c r="P866" s="44">
        <f>P140/SUMIFS(P$3:P$722,$B$3:$B$722,$B866)*SUMIFS(Calculations!$E$3:$E$53,Calculations!$A$3:$A$53,$B866)</f>
        <v/>
      </c>
      <c r="Q866" s="44">
        <f>Q140/SUMIFS(Q$3:Q$722,$B$3:$B$722,$B866)*SUMIFS(Calculations!$E$3:$E$53,Calculations!$A$3:$A$53,$B866)</f>
        <v/>
      </c>
      <c r="R866" s="44">
        <f>R140/SUMIFS(R$3:R$722,$B$3:$B$722,$B866)*SUMIFS(Calculations!$E$3:$E$53,Calculations!$A$3:$A$53,$B866)</f>
        <v/>
      </c>
    </row>
    <row r="867" ht="15.75" customHeight="1" s="157">
      <c r="B867" s="44" t="inlineStr">
        <is>
          <t>IA</t>
        </is>
      </c>
      <c r="C867" s="44" t="inlineStr">
        <is>
          <t>Generation</t>
        </is>
      </c>
      <c r="D867" s="44" t="inlineStr">
        <is>
          <t>Geothermal</t>
        </is>
      </c>
      <c r="E867" s="44">
        <f>LOOKUP(D867,$U$2:$V$15,$V$2:$V$15)</f>
        <v/>
      </c>
      <c r="F867" s="44">
        <f>F141/SUMIFS(F$3:F$722,$B$3:$B$722,$B867)*SUMIFS(Calculations!$E$3:$E$53,Calculations!$A$3:$A$53,$B867)</f>
        <v/>
      </c>
      <c r="G867" s="44">
        <f>G141/SUMIFS(G$3:G$722,$B$3:$B$722,$B867)*SUMIFS(Calculations!$E$3:$E$53,Calculations!$A$3:$A$53,$B867)</f>
        <v/>
      </c>
      <c r="H867" s="44">
        <f>H141/SUMIFS(H$3:H$722,$B$3:$B$722,$B867)*SUMIFS(Calculations!$E$3:$E$53,Calculations!$A$3:$A$53,$B867)</f>
        <v/>
      </c>
      <c r="I867" s="44">
        <f>I141/SUMIFS(I$3:I$722,$B$3:$B$722,$B867)*SUMIFS(Calculations!$E$3:$E$53,Calculations!$A$3:$A$53,$B867)</f>
        <v/>
      </c>
      <c r="J867" s="44">
        <f>J141/SUMIFS(J$3:J$722,$B$3:$B$722,$B867)*SUMIFS(Calculations!$E$3:$E$53,Calculations!$A$3:$A$53,$B867)</f>
        <v/>
      </c>
      <c r="K867" s="44">
        <f>K141/SUMIFS(K$3:K$722,$B$3:$B$722,$B867)*SUMIFS(Calculations!$E$3:$E$53,Calculations!$A$3:$A$53,$B867)</f>
        <v/>
      </c>
      <c r="L867" s="44">
        <f>L141/SUMIFS(L$3:L$722,$B$3:$B$722,$B867)*SUMIFS(Calculations!$E$3:$E$53,Calculations!$A$3:$A$53,$B867)</f>
        <v/>
      </c>
      <c r="M867" s="44">
        <f>M141/SUMIFS(M$3:M$722,$B$3:$B$722,$B867)*SUMIFS(Calculations!$E$3:$E$53,Calculations!$A$3:$A$53,$B867)</f>
        <v/>
      </c>
      <c r="N867" s="44">
        <f>N141/SUMIFS(N$3:N$722,$B$3:$B$722,$B867)*SUMIFS(Calculations!$E$3:$E$53,Calculations!$A$3:$A$53,$B867)</f>
        <v/>
      </c>
      <c r="O867" s="44">
        <f>O141/SUMIFS(O$3:O$722,$B$3:$B$722,$B867)*SUMIFS(Calculations!$E$3:$E$53,Calculations!$A$3:$A$53,$B867)</f>
        <v/>
      </c>
      <c r="P867" s="44">
        <f>P141/SUMIFS(P$3:P$722,$B$3:$B$722,$B867)*SUMIFS(Calculations!$E$3:$E$53,Calculations!$A$3:$A$53,$B867)</f>
        <v/>
      </c>
      <c r="Q867" s="44">
        <f>Q141/SUMIFS(Q$3:Q$722,$B$3:$B$722,$B867)*SUMIFS(Calculations!$E$3:$E$53,Calculations!$A$3:$A$53,$B867)</f>
        <v/>
      </c>
      <c r="R867" s="44">
        <f>R141/SUMIFS(R$3:R$722,$B$3:$B$722,$B867)*SUMIFS(Calculations!$E$3:$E$53,Calculations!$A$3:$A$53,$B867)</f>
        <v/>
      </c>
    </row>
    <row r="868" ht="15.75" customHeight="1" s="157">
      <c r="B868" s="44" t="inlineStr">
        <is>
          <t>IA</t>
        </is>
      </c>
      <c r="C868" s="44" t="inlineStr">
        <is>
          <t>Generation</t>
        </is>
      </c>
      <c r="D868" s="44" t="inlineStr">
        <is>
          <t>Hydro</t>
        </is>
      </c>
      <c r="E868" s="44">
        <f>LOOKUP(D868,$U$2:$V$15,$V$2:$V$15)</f>
        <v/>
      </c>
      <c r="F868" s="44">
        <f>F142/SUMIFS(F$3:F$722,$B$3:$B$722,$B868)*SUMIFS(Calculations!$E$3:$E$53,Calculations!$A$3:$A$53,$B868)</f>
        <v/>
      </c>
      <c r="G868" s="44">
        <f>G142/SUMIFS(G$3:G$722,$B$3:$B$722,$B868)*SUMIFS(Calculations!$E$3:$E$53,Calculations!$A$3:$A$53,$B868)</f>
        <v/>
      </c>
      <c r="H868" s="44">
        <f>H142/SUMIFS(H$3:H$722,$B$3:$B$722,$B868)*SUMIFS(Calculations!$E$3:$E$53,Calculations!$A$3:$A$53,$B868)</f>
        <v/>
      </c>
      <c r="I868" s="44">
        <f>I142/SUMIFS(I$3:I$722,$B$3:$B$722,$B868)*SUMIFS(Calculations!$E$3:$E$53,Calculations!$A$3:$A$53,$B868)</f>
        <v/>
      </c>
      <c r="J868" s="44">
        <f>J142/SUMIFS(J$3:J$722,$B$3:$B$722,$B868)*SUMIFS(Calculations!$E$3:$E$53,Calculations!$A$3:$A$53,$B868)</f>
        <v/>
      </c>
      <c r="K868" s="44">
        <f>K142/SUMIFS(K$3:K$722,$B$3:$B$722,$B868)*SUMIFS(Calculations!$E$3:$E$53,Calculations!$A$3:$A$53,$B868)</f>
        <v/>
      </c>
      <c r="L868" s="44">
        <f>L142/SUMIFS(L$3:L$722,$B$3:$B$722,$B868)*SUMIFS(Calculations!$E$3:$E$53,Calculations!$A$3:$A$53,$B868)</f>
        <v/>
      </c>
      <c r="M868" s="44">
        <f>M142/SUMIFS(M$3:M$722,$B$3:$B$722,$B868)*SUMIFS(Calculations!$E$3:$E$53,Calculations!$A$3:$A$53,$B868)</f>
        <v/>
      </c>
      <c r="N868" s="44">
        <f>N142/SUMIFS(N$3:N$722,$B$3:$B$722,$B868)*SUMIFS(Calculations!$E$3:$E$53,Calculations!$A$3:$A$53,$B868)</f>
        <v/>
      </c>
      <c r="O868" s="44">
        <f>O142/SUMIFS(O$3:O$722,$B$3:$B$722,$B868)*SUMIFS(Calculations!$E$3:$E$53,Calculations!$A$3:$A$53,$B868)</f>
        <v/>
      </c>
      <c r="P868" s="44">
        <f>P142/SUMIFS(P$3:P$722,$B$3:$B$722,$B868)*SUMIFS(Calculations!$E$3:$E$53,Calculations!$A$3:$A$53,$B868)</f>
        <v/>
      </c>
      <c r="Q868" s="44">
        <f>Q142/SUMIFS(Q$3:Q$722,$B$3:$B$722,$B868)*SUMIFS(Calculations!$E$3:$E$53,Calculations!$A$3:$A$53,$B868)</f>
        <v/>
      </c>
      <c r="R868" s="44">
        <f>R142/SUMIFS(R$3:R$722,$B$3:$B$722,$B868)*SUMIFS(Calculations!$E$3:$E$53,Calculations!$A$3:$A$53,$B868)</f>
        <v/>
      </c>
    </row>
    <row r="869" ht="15.75" customHeight="1" s="157">
      <c r="B869" s="44" t="inlineStr">
        <is>
          <t>IA</t>
        </is>
      </c>
      <c r="C869" s="44" t="inlineStr">
        <is>
          <t>Generation</t>
        </is>
      </c>
      <c r="D869" s="44" t="inlineStr">
        <is>
          <t>Imports</t>
        </is>
      </c>
      <c r="E869" s="44">
        <f>LOOKUP(D869,$U$2:$V$15,$V$2:$V$15)</f>
        <v/>
      </c>
      <c r="F869" s="44">
        <f>F143/SUMIFS(F$3:F$722,$B$3:$B$722,$B869)*SUMIFS(Calculations!$E$3:$E$53,Calculations!$A$3:$A$53,$B869)</f>
        <v/>
      </c>
      <c r="G869" s="44">
        <f>G143/SUMIFS(G$3:G$722,$B$3:$B$722,$B869)*SUMIFS(Calculations!$E$3:$E$53,Calculations!$A$3:$A$53,$B869)</f>
        <v/>
      </c>
      <c r="H869" s="44">
        <f>H143/SUMIFS(H$3:H$722,$B$3:$B$722,$B869)*SUMIFS(Calculations!$E$3:$E$53,Calculations!$A$3:$A$53,$B869)</f>
        <v/>
      </c>
      <c r="I869" s="44">
        <f>I143/SUMIFS(I$3:I$722,$B$3:$B$722,$B869)*SUMIFS(Calculations!$E$3:$E$53,Calculations!$A$3:$A$53,$B869)</f>
        <v/>
      </c>
      <c r="J869" s="44">
        <f>J143/SUMIFS(J$3:J$722,$B$3:$B$722,$B869)*SUMIFS(Calculations!$E$3:$E$53,Calculations!$A$3:$A$53,$B869)</f>
        <v/>
      </c>
      <c r="K869" s="44">
        <f>K143/SUMIFS(K$3:K$722,$B$3:$B$722,$B869)*SUMIFS(Calculations!$E$3:$E$53,Calculations!$A$3:$A$53,$B869)</f>
        <v/>
      </c>
      <c r="L869" s="44">
        <f>L143/SUMIFS(L$3:L$722,$B$3:$B$722,$B869)*SUMIFS(Calculations!$E$3:$E$53,Calculations!$A$3:$A$53,$B869)</f>
        <v/>
      </c>
      <c r="M869" s="44">
        <f>M143/SUMIFS(M$3:M$722,$B$3:$B$722,$B869)*SUMIFS(Calculations!$E$3:$E$53,Calculations!$A$3:$A$53,$B869)</f>
        <v/>
      </c>
      <c r="N869" s="44">
        <f>N143/SUMIFS(N$3:N$722,$B$3:$B$722,$B869)*SUMIFS(Calculations!$E$3:$E$53,Calculations!$A$3:$A$53,$B869)</f>
        <v/>
      </c>
      <c r="O869" s="44">
        <f>O143/SUMIFS(O$3:O$722,$B$3:$B$722,$B869)*SUMIFS(Calculations!$E$3:$E$53,Calculations!$A$3:$A$53,$B869)</f>
        <v/>
      </c>
      <c r="P869" s="44">
        <f>P143/SUMIFS(P$3:P$722,$B$3:$B$722,$B869)*SUMIFS(Calculations!$E$3:$E$53,Calculations!$A$3:$A$53,$B869)</f>
        <v/>
      </c>
      <c r="Q869" s="44">
        <f>Q143/SUMIFS(Q$3:Q$722,$B$3:$B$722,$B869)*SUMIFS(Calculations!$E$3:$E$53,Calculations!$A$3:$A$53,$B869)</f>
        <v/>
      </c>
      <c r="R869" s="44">
        <f>R143/SUMIFS(R$3:R$722,$B$3:$B$722,$B869)*SUMIFS(Calculations!$E$3:$E$53,Calculations!$A$3:$A$53,$B869)</f>
        <v/>
      </c>
    </row>
    <row r="870" ht="15.75" customHeight="1" s="157">
      <c r="B870" s="44" t="inlineStr">
        <is>
          <t>IA</t>
        </is>
      </c>
      <c r="C870" s="44" t="inlineStr">
        <is>
          <t>Generation</t>
        </is>
      </c>
      <c r="D870" s="44" t="inlineStr">
        <is>
          <t>Land-based Wind</t>
        </is>
      </c>
      <c r="E870" s="44">
        <f>LOOKUP(D870,$U$2:$V$15,$V$2:$V$15)</f>
        <v/>
      </c>
      <c r="F870" s="44">
        <f>F144/SUMIFS(F$3:F$722,$B$3:$B$722,$B870)*SUMIFS(Calculations!$E$3:$E$53,Calculations!$A$3:$A$53,$B870)</f>
        <v/>
      </c>
      <c r="G870" s="44">
        <f>G144/SUMIFS(G$3:G$722,$B$3:$B$722,$B870)*SUMIFS(Calculations!$E$3:$E$53,Calculations!$A$3:$A$53,$B870)</f>
        <v/>
      </c>
      <c r="H870" s="44">
        <f>H144/SUMIFS(H$3:H$722,$B$3:$B$722,$B870)*SUMIFS(Calculations!$E$3:$E$53,Calculations!$A$3:$A$53,$B870)</f>
        <v/>
      </c>
      <c r="I870" s="44">
        <f>I144/SUMIFS(I$3:I$722,$B$3:$B$722,$B870)*SUMIFS(Calculations!$E$3:$E$53,Calculations!$A$3:$A$53,$B870)</f>
        <v/>
      </c>
      <c r="J870" s="44">
        <f>J144/SUMIFS(J$3:J$722,$B$3:$B$722,$B870)*SUMIFS(Calculations!$E$3:$E$53,Calculations!$A$3:$A$53,$B870)</f>
        <v/>
      </c>
      <c r="K870" s="44">
        <f>K144/SUMIFS(K$3:K$722,$B$3:$B$722,$B870)*SUMIFS(Calculations!$E$3:$E$53,Calculations!$A$3:$A$53,$B870)</f>
        <v/>
      </c>
      <c r="L870" s="44">
        <f>L144/SUMIFS(L$3:L$722,$B$3:$B$722,$B870)*SUMIFS(Calculations!$E$3:$E$53,Calculations!$A$3:$A$53,$B870)</f>
        <v/>
      </c>
      <c r="M870" s="44">
        <f>M144/SUMIFS(M$3:M$722,$B$3:$B$722,$B870)*SUMIFS(Calculations!$E$3:$E$53,Calculations!$A$3:$A$53,$B870)</f>
        <v/>
      </c>
      <c r="N870" s="44">
        <f>N144/SUMIFS(N$3:N$722,$B$3:$B$722,$B870)*SUMIFS(Calculations!$E$3:$E$53,Calculations!$A$3:$A$53,$B870)</f>
        <v/>
      </c>
      <c r="O870" s="44">
        <f>O144/SUMIFS(O$3:O$722,$B$3:$B$722,$B870)*SUMIFS(Calculations!$E$3:$E$53,Calculations!$A$3:$A$53,$B870)</f>
        <v/>
      </c>
      <c r="P870" s="44">
        <f>P144/SUMIFS(P$3:P$722,$B$3:$B$722,$B870)*SUMIFS(Calculations!$E$3:$E$53,Calculations!$A$3:$A$53,$B870)</f>
        <v/>
      </c>
      <c r="Q870" s="44">
        <f>Q144/SUMIFS(Q$3:Q$722,$B$3:$B$722,$B870)*SUMIFS(Calculations!$E$3:$E$53,Calculations!$A$3:$A$53,$B870)</f>
        <v/>
      </c>
      <c r="R870" s="44">
        <f>R144/SUMIFS(R$3:R$722,$B$3:$B$722,$B870)*SUMIFS(Calculations!$E$3:$E$53,Calculations!$A$3:$A$53,$B870)</f>
        <v/>
      </c>
    </row>
    <row r="871" ht="15.75" customHeight="1" s="157">
      <c r="B871" s="44" t="inlineStr">
        <is>
          <t>IA</t>
        </is>
      </c>
      <c r="C871" s="44" t="inlineStr">
        <is>
          <t>Generation</t>
        </is>
      </c>
      <c r="D871" s="44" t="inlineStr">
        <is>
          <t>NG-CC</t>
        </is>
      </c>
      <c r="E871" s="44">
        <f>LOOKUP(D871,$U$2:$V$15,$V$2:$V$15)</f>
        <v/>
      </c>
      <c r="F871" s="44">
        <f>F145/SUMIFS(F$3:F$722,$B$3:$B$722,$B871)*SUMIFS(Calculations!$E$3:$E$53,Calculations!$A$3:$A$53,$B871)</f>
        <v/>
      </c>
      <c r="G871" s="44">
        <f>G145/SUMIFS(G$3:G$722,$B$3:$B$722,$B871)*SUMIFS(Calculations!$E$3:$E$53,Calculations!$A$3:$A$53,$B871)</f>
        <v/>
      </c>
      <c r="H871" s="44">
        <f>H145/SUMIFS(H$3:H$722,$B$3:$B$722,$B871)*SUMIFS(Calculations!$E$3:$E$53,Calculations!$A$3:$A$53,$B871)</f>
        <v/>
      </c>
      <c r="I871" s="44">
        <f>I145/SUMIFS(I$3:I$722,$B$3:$B$722,$B871)*SUMIFS(Calculations!$E$3:$E$53,Calculations!$A$3:$A$53,$B871)</f>
        <v/>
      </c>
      <c r="J871" s="44">
        <f>J145/SUMIFS(J$3:J$722,$B$3:$B$722,$B871)*SUMIFS(Calculations!$E$3:$E$53,Calculations!$A$3:$A$53,$B871)</f>
        <v/>
      </c>
      <c r="K871" s="44">
        <f>K145/SUMIFS(K$3:K$722,$B$3:$B$722,$B871)*SUMIFS(Calculations!$E$3:$E$53,Calculations!$A$3:$A$53,$B871)</f>
        <v/>
      </c>
      <c r="L871" s="44">
        <f>L145/SUMIFS(L$3:L$722,$B$3:$B$722,$B871)*SUMIFS(Calculations!$E$3:$E$53,Calculations!$A$3:$A$53,$B871)</f>
        <v/>
      </c>
      <c r="M871" s="44">
        <f>M145/SUMIFS(M$3:M$722,$B$3:$B$722,$B871)*SUMIFS(Calculations!$E$3:$E$53,Calculations!$A$3:$A$53,$B871)</f>
        <v/>
      </c>
      <c r="N871" s="44">
        <f>N145/SUMIFS(N$3:N$722,$B$3:$B$722,$B871)*SUMIFS(Calculations!$E$3:$E$53,Calculations!$A$3:$A$53,$B871)</f>
        <v/>
      </c>
      <c r="O871" s="44">
        <f>O145/SUMIFS(O$3:O$722,$B$3:$B$722,$B871)*SUMIFS(Calculations!$E$3:$E$53,Calculations!$A$3:$A$53,$B871)</f>
        <v/>
      </c>
      <c r="P871" s="44">
        <f>P145/SUMIFS(P$3:P$722,$B$3:$B$722,$B871)*SUMIFS(Calculations!$E$3:$E$53,Calculations!$A$3:$A$53,$B871)</f>
        <v/>
      </c>
      <c r="Q871" s="44">
        <f>Q145/SUMIFS(Q$3:Q$722,$B$3:$B$722,$B871)*SUMIFS(Calculations!$E$3:$E$53,Calculations!$A$3:$A$53,$B871)</f>
        <v/>
      </c>
      <c r="R871" s="44">
        <f>R145/SUMIFS(R$3:R$722,$B$3:$B$722,$B871)*SUMIFS(Calculations!$E$3:$E$53,Calculations!$A$3:$A$53,$B871)</f>
        <v/>
      </c>
    </row>
    <row r="872" ht="15.75" customHeight="1" s="157">
      <c r="B872" s="44" t="inlineStr">
        <is>
          <t>IA</t>
        </is>
      </c>
      <c r="C872" s="44" t="inlineStr">
        <is>
          <t>Generation</t>
        </is>
      </c>
      <c r="D872" s="44" t="inlineStr">
        <is>
          <t>NG-CT</t>
        </is>
      </c>
      <c r="E872" s="44">
        <f>LOOKUP(D872,$U$2:$V$15,$V$2:$V$15)</f>
        <v/>
      </c>
      <c r="F872" s="44">
        <f>F146/SUMIFS(F$3:F$722,$B$3:$B$722,$B872)*SUMIFS(Calculations!$E$3:$E$53,Calculations!$A$3:$A$53,$B872)</f>
        <v/>
      </c>
      <c r="G872" s="44">
        <f>G146/SUMIFS(G$3:G$722,$B$3:$B$722,$B872)*SUMIFS(Calculations!$E$3:$E$53,Calculations!$A$3:$A$53,$B872)</f>
        <v/>
      </c>
      <c r="H872" s="44">
        <f>H146/SUMIFS(H$3:H$722,$B$3:$B$722,$B872)*SUMIFS(Calculations!$E$3:$E$53,Calculations!$A$3:$A$53,$B872)</f>
        <v/>
      </c>
      <c r="I872" s="44">
        <f>I146/SUMIFS(I$3:I$722,$B$3:$B$722,$B872)*SUMIFS(Calculations!$E$3:$E$53,Calculations!$A$3:$A$53,$B872)</f>
        <v/>
      </c>
      <c r="J872" s="44">
        <f>J146/SUMIFS(J$3:J$722,$B$3:$B$722,$B872)*SUMIFS(Calculations!$E$3:$E$53,Calculations!$A$3:$A$53,$B872)</f>
        <v/>
      </c>
      <c r="K872" s="44">
        <f>K146/SUMIFS(K$3:K$722,$B$3:$B$722,$B872)*SUMIFS(Calculations!$E$3:$E$53,Calculations!$A$3:$A$53,$B872)</f>
        <v/>
      </c>
      <c r="L872" s="44">
        <f>L146/SUMIFS(L$3:L$722,$B$3:$B$722,$B872)*SUMIFS(Calculations!$E$3:$E$53,Calculations!$A$3:$A$53,$B872)</f>
        <v/>
      </c>
      <c r="M872" s="44">
        <f>M146/SUMIFS(M$3:M$722,$B$3:$B$722,$B872)*SUMIFS(Calculations!$E$3:$E$53,Calculations!$A$3:$A$53,$B872)</f>
        <v/>
      </c>
      <c r="N872" s="44">
        <f>N146/SUMIFS(N$3:N$722,$B$3:$B$722,$B872)*SUMIFS(Calculations!$E$3:$E$53,Calculations!$A$3:$A$53,$B872)</f>
        <v/>
      </c>
      <c r="O872" s="44">
        <f>O146/SUMIFS(O$3:O$722,$B$3:$B$722,$B872)*SUMIFS(Calculations!$E$3:$E$53,Calculations!$A$3:$A$53,$B872)</f>
        <v/>
      </c>
      <c r="P872" s="44">
        <f>P146/SUMIFS(P$3:P$722,$B$3:$B$722,$B872)*SUMIFS(Calculations!$E$3:$E$53,Calculations!$A$3:$A$53,$B872)</f>
        <v/>
      </c>
      <c r="Q872" s="44">
        <f>Q146/SUMIFS(Q$3:Q$722,$B$3:$B$722,$B872)*SUMIFS(Calculations!$E$3:$E$53,Calculations!$A$3:$A$53,$B872)</f>
        <v/>
      </c>
      <c r="R872" s="44">
        <f>R146/SUMIFS(R$3:R$722,$B$3:$B$722,$B872)*SUMIFS(Calculations!$E$3:$E$53,Calculations!$A$3:$A$53,$B872)</f>
        <v/>
      </c>
    </row>
    <row r="873" ht="15.75" customHeight="1" s="157">
      <c r="B873" s="44" t="inlineStr">
        <is>
          <t>IA</t>
        </is>
      </c>
      <c r="C873" s="44" t="inlineStr">
        <is>
          <t>Generation</t>
        </is>
      </c>
      <c r="D873" s="44" t="inlineStr">
        <is>
          <t>Nuclear</t>
        </is>
      </c>
      <c r="E873" s="44">
        <f>LOOKUP(D873,$U$2:$V$15,$V$2:$V$15)</f>
        <v/>
      </c>
      <c r="F873" s="44">
        <f>F147/SUMIFS(F$3:F$722,$B$3:$B$722,$B873)*SUMIFS(Calculations!$E$3:$E$53,Calculations!$A$3:$A$53,$B873)</f>
        <v/>
      </c>
      <c r="G873" s="44">
        <f>G147/SUMIFS(G$3:G$722,$B$3:$B$722,$B873)*SUMIFS(Calculations!$E$3:$E$53,Calculations!$A$3:$A$53,$B873)</f>
        <v/>
      </c>
      <c r="H873" s="44">
        <f>H147/SUMIFS(H$3:H$722,$B$3:$B$722,$B873)*SUMIFS(Calculations!$E$3:$E$53,Calculations!$A$3:$A$53,$B873)</f>
        <v/>
      </c>
      <c r="I873" s="44">
        <f>I147/SUMIFS(I$3:I$722,$B$3:$B$722,$B873)*SUMIFS(Calculations!$E$3:$E$53,Calculations!$A$3:$A$53,$B873)</f>
        <v/>
      </c>
      <c r="J873" s="44">
        <f>J147/SUMIFS(J$3:J$722,$B$3:$B$722,$B873)*SUMIFS(Calculations!$E$3:$E$53,Calculations!$A$3:$A$53,$B873)</f>
        <v/>
      </c>
      <c r="K873" s="44">
        <f>K147/SUMIFS(K$3:K$722,$B$3:$B$722,$B873)*SUMIFS(Calculations!$E$3:$E$53,Calculations!$A$3:$A$53,$B873)</f>
        <v/>
      </c>
      <c r="L873" s="44">
        <f>L147/SUMIFS(L$3:L$722,$B$3:$B$722,$B873)*SUMIFS(Calculations!$E$3:$E$53,Calculations!$A$3:$A$53,$B873)</f>
        <v/>
      </c>
      <c r="M873" s="44">
        <f>M147/SUMIFS(M$3:M$722,$B$3:$B$722,$B873)*SUMIFS(Calculations!$E$3:$E$53,Calculations!$A$3:$A$53,$B873)</f>
        <v/>
      </c>
      <c r="N873" s="44">
        <f>N147/SUMIFS(N$3:N$722,$B$3:$B$722,$B873)*SUMIFS(Calculations!$E$3:$E$53,Calculations!$A$3:$A$53,$B873)</f>
        <v/>
      </c>
      <c r="O873" s="44">
        <f>O147/SUMIFS(O$3:O$722,$B$3:$B$722,$B873)*SUMIFS(Calculations!$E$3:$E$53,Calculations!$A$3:$A$53,$B873)</f>
        <v/>
      </c>
      <c r="P873" s="44">
        <f>P147/SUMIFS(P$3:P$722,$B$3:$B$722,$B873)*SUMIFS(Calculations!$E$3:$E$53,Calculations!$A$3:$A$53,$B873)</f>
        <v/>
      </c>
      <c r="Q873" s="44">
        <f>Q147/SUMIFS(Q$3:Q$722,$B$3:$B$722,$B873)*SUMIFS(Calculations!$E$3:$E$53,Calculations!$A$3:$A$53,$B873)</f>
        <v/>
      </c>
      <c r="R873" s="44">
        <f>R147/SUMIFS(R$3:R$722,$B$3:$B$722,$B873)*SUMIFS(Calculations!$E$3:$E$53,Calculations!$A$3:$A$53,$B873)</f>
        <v/>
      </c>
    </row>
    <row r="874" ht="15.75" customHeight="1" s="157">
      <c r="B874" s="44" t="inlineStr">
        <is>
          <t>IA</t>
        </is>
      </c>
      <c r="C874" s="44" t="inlineStr">
        <is>
          <t>Generation</t>
        </is>
      </c>
      <c r="D874" s="44" t="inlineStr">
        <is>
          <t>Offshore Wind</t>
        </is>
      </c>
      <c r="E874" s="44">
        <f>LOOKUP(D874,$U$2:$V$15,$V$2:$V$15)</f>
        <v/>
      </c>
      <c r="F874" s="44">
        <f>F148/SUMIFS(F$3:F$722,$B$3:$B$722,$B874)*SUMIFS(Calculations!$E$3:$E$53,Calculations!$A$3:$A$53,$B874)</f>
        <v/>
      </c>
      <c r="G874" s="44">
        <f>G148/SUMIFS(G$3:G$722,$B$3:$B$722,$B874)*SUMIFS(Calculations!$E$3:$E$53,Calculations!$A$3:$A$53,$B874)</f>
        <v/>
      </c>
      <c r="H874" s="44">
        <f>H148/SUMIFS(H$3:H$722,$B$3:$B$722,$B874)*SUMIFS(Calculations!$E$3:$E$53,Calculations!$A$3:$A$53,$B874)</f>
        <v/>
      </c>
      <c r="I874" s="44">
        <f>I148/SUMIFS(I$3:I$722,$B$3:$B$722,$B874)*SUMIFS(Calculations!$E$3:$E$53,Calculations!$A$3:$A$53,$B874)</f>
        <v/>
      </c>
      <c r="J874" s="44">
        <f>J148/SUMIFS(J$3:J$722,$B$3:$B$722,$B874)*SUMIFS(Calculations!$E$3:$E$53,Calculations!$A$3:$A$53,$B874)</f>
        <v/>
      </c>
      <c r="K874" s="44">
        <f>K148/SUMIFS(K$3:K$722,$B$3:$B$722,$B874)*SUMIFS(Calculations!$E$3:$E$53,Calculations!$A$3:$A$53,$B874)</f>
        <v/>
      </c>
      <c r="L874" s="44">
        <f>L148/SUMIFS(L$3:L$722,$B$3:$B$722,$B874)*SUMIFS(Calculations!$E$3:$E$53,Calculations!$A$3:$A$53,$B874)</f>
        <v/>
      </c>
      <c r="M874" s="44">
        <f>M148/SUMIFS(M$3:M$722,$B$3:$B$722,$B874)*SUMIFS(Calculations!$E$3:$E$53,Calculations!$A$3:$A$53,$B874)</f>
        <v/>
      </c>
      <c r="N874" s="44">
        <f>N148/SUMIFS(N$3:N$722,$B$3:$B$722,$B874)*SUMIFS(Calculations!$E$3:$E$53,Calculations!$A$3:$A$53,$B874)</f>
        <v/>
      </c>
      <c r="O874" s="44">
        <f>O148/SUMIFS(O$3:O$722,$B$3:$B$722,$B874)*SUMIFS(Calculations!$E$3:$E$53,Calculations!$A$3:$A$53,$B874)</f>
        <v/>
      </c>
      <c r="P874" s="44">
        <f>P148/SUMIFS(P$3:P$722,$B$3:$B$722,$B874)*SUMIFS(Calculations!$E$3:$E$53,Calculations!$A$3:$A$53,$B874)</f>
        <v/>
      </c>
      <c r="Q874" s="44">
        <f>Q148/SUMIFS(Q$3:Q$722,$B$3:$B$722,$B874)*SUMIFS(Calculations!$E$3:$E$53,Calculations!$A$3:$A$53,$B874)</f>
        <v/>
      </c>
      <c r="R874" s="44">
        <f>R148/SUMIFS(R$3:R$722,$B$3:$B$722,$B874)*SUMIFS(Calculations!$E$3:$E$53,Calculations!$A$3:$A$53,$B874)</f>
        <v/>
      </c>
    </row>
    <row r="875" ht="15.75" customHeight="1" s="157">
      <c r="B875" s="44" t="inlineStr">
        <is>
          <t>IA</t>
        </is>
      </c>
      <c r="C875" s="44" t="inlineStr">
        <is>
          <t>Generation</t>
        </is>
      </c>
      <c r="D875" s="44" t="inlineStr">
        <is>
          <t>Oil-Gas-Steam</t>
        </is>
      </c>
      <c r="E875" s="44">
        <f>LOOKUP(D875,$U$2:$V$15,$V$2:$V$15)</f>
        <v/>
      </c>
      <c r="F875" s="44">
        <f>F149/SUMIFS(F$3:F$722,$B$3:$B$722,$B875)*SUMIFS(Calculations!$E$3:$E$53,Calculations!$A$3:$A$53,$B875)</f>
        <v/>
      </c>
      <c r="G875" s="44">
        <f>G149/SUMIFS(G$3:G$722,$B$3:$B$722,$B875)*SUMIFS(Calculations!$E$3:$E$53,Calculations!$A$3:$A$53,$B875)</f>
        <v/>
      </c>
      <c r="H875" s="44">
        <f>H149/SUMIFS(H$3:H$722,$B$3:$B$722,$B875)*SUMIFS(Calculations!$E$3:$E$53,Calculations!$A$3:$A$53,$B875)</f>
        <v/>
      </c>
      <c r="I875" s="44">
        <f>I149/SUMIFS(I$3:I$722,$B$3:$B$722,$B875)*SUMIFS(Calculations!$E$3:$E$53,Calculations!$A$3:$A$53,$B875)</f>
        <v/>
      </c>
      <c r="J875" s="44">
        <f>J149/SUMIFS(J$3:J$722,$B$3:$B$722,$B875)*SUMIFS(Calculations!$E$3:$E$53,Calculations!$A$3:$A$53,$B875)</f>
        <v/>
      </c>
      <c r="K875" s="44">
        <f>K149/SUMIFS(K$3:K$722,$B$3:$B$722,$B875)*SUMIFS(Calculations!$E$3:$E$53,Calculations!$A$3:$A$53,$B875)</f>
        <v/>
      </c>
      <c r="L875" s="44">
        <f>L149/SUMIFS(L$3:L$722,$B$3:$B$722,$B875)*SUMIFS(Calculations!$E$3:$E$53,Calculations!$A$3:$A$53,$B875)</f>
        <v/>
      </c>
      <c r="M875" s="44">
        <f>M149/SUMIFS(M$3:M$722,$B$3:$B$722,$B875)*SUMIFS(Calculations!$E$3:$E$53,Calculations!$A$3:$A$53,$B875)</f>
        <v/>
      </c>
      <c r="N875" s="44">
        <f>N149/SUMIFS(N$3:N$722,$B$3:$B$722,$B875)*SUMIFS(Calculations!$E$3:$E$53,Calculations!$A$3:$A$53,$B875)</f>
        <v/>
      </c>
      <c r="O875" s="44">
        <f>O149/SUMIFS(O$3:O$722,$B$3:$B$722,$B875)*SUMIFS(Calculations!$E$3:$E$53,Calculations!$A$3:$A$53,$B875)</f>
        <v/>
      </c>
      <c r="P875" s="44">
        <f>P149/SUMIFS(P$3:P$722,$B$3:$B$722,$B875)*SUMIFS(Calculations!$E$3:$E$53,Calculations!$A$3:$A$53,$B875)</f>
        <v/>
      </c>
      <c r="Q875" s="44">
        <f>Q149/SUMIFS(Q$3:Q$722,$B$3:$B$722,$B875)*SUMIFS(Calculations!$E$3:$E$53,Calculations!$A$3:$A$53,$B875)</f>
        <v/>
      </c>
      <c r="R875" s="44">
        <f>R149/SUMIFS(R$3:R$722,$B$3:$B$722,$B875)*SUMIFS(Calculations!$E$3:$E$53,Calculations!$A$3:$A$53,$B875)</f>
        <v/>
      </c>
    </row>
    <row r="876" ht="15.75" customHeight="1" s="157">
      <c r="B876" s="44" t="inlineStr">
        <is>
          <t>IA</t>
        </is>
      </c>
      <c r="C876" s="44" t="inlineStr">
        <is>
          <t>Generation</t>
        </is>
      </c>
      <c r="D876" s="44" t="inlineStr">
        <is>
          <t>Rooftop PV</t>
        </is>
      </c>
      <c r="E876" s="44">
        <f>LOOKUP(D876,$U$2:$V$15,$V$2:$V$15)</f>
        <v/>
      </c>
      <c r="F876" s="44">
        <f>F150/SUMIFS(F$3:F$722,$B$3:$B$722,$B876)*SUMIFS(Calculations!$E$3:$E$53,Calculations!$A$3:$A$53,$B876)</f>
        <v/>
      </c>
      <c r="G876" s="44">
        <f>G150/SUMIFS(G$3:G$722,$B$3:$B$722,$B876)*SUMIFS(Calculations!$E$3:$E$53,Calculations!$A$3:$A$53,$B876)</f>
        <v/>
      </c>
      <c r="H876" s="44">
        <f>H150/SUMIFS(H$3:H$722,$B$3:$B$722,$B876)*SUMIFS(Calculations!$E$3:$E$53,Calculations!$A$3:$A$53,$B876)</f>
        <v/>
      </c>
      <c r="I876" s="44">
        <f>I150/SUMIFS(I$3:I$722,$B$3:$B$722,$B876)*SUMIFS(Calculations!$E$3:$E$53,Calculations!$A$3:$A$53,$B876)</f>
        <v/>
      </c>
      <c r="J876" s="44">
        <f>J150/SUMIFS(J$3:J$722,$B$3:$B$722,$B876)*SUMIFS(Calculations!$E$3:$E$53,Calculations!$A$3:$A$53,$B876)</f>
        <v/>
      </c>
      <c r="K876" s="44">
        <f>K150/SUMIFS(K$3:K$722,$B$3:$B$722,$B876)*SUMIFS(Calculations!$E$3:$E$53,Calculations!$A$3:$A$53,$B876)</f>
        <v/>
      </c>
      <c r="L876" s="44">
        <f>L150/SUMIFS(L$3:L$722,$B$3:$B$722,$B876)*SUMIFS(Calculations!$E$3:$E$53,Calculations!$A$3:$A$53,$B876)</f>
        <v/>
      </c>
      <c r="M876" s="44">
        <f>M150/SUMIFS(M$3:M$722,$B$3:$B$722,$B876)*SUMIFS(Calculations!$E$3:$E$53,Calculations!$A$3:$A$53,$B876)</f>
        <v/>
      </c>
      <c r="N876" s="44">
        <f>N150/SUMIFS(N$3:N$722,$B$3:$B$722,$B876)*SUMIFS(Calculations!$E$3:$E$53,Calculations!$A$3:$A$53,$B876)</f>
        <v/>
      </c>
      <c r="O876" s="44">
        <f>O150/SUMIFS(O$3:O$722,$B$3:$B$722,$B876)*SUMIFS(Calculations!$E$3:$E$53,Calculations!$A$3:$A$53,$B876)</f>
        <v/>
      </c>
      <c r="P876" s="44">
        <f>P150/SUMIFS(P$3:P$722,$B$3:$B$722,$B876)*SUMIFS(Calculations!$E$3:$E$53,Calculations!$A$3:$A$53,$B876)</f>
        <v/>
      </c>
      <c r="Q876" s="44">
        <f>Q150/SUMIFS(Q$3:Q$722,$B$3:$B$722,$B876)*SUMIFS(Calculations!$E$3:$E$53,Calculations!$A$3:$A$53,$B876)</f>
        <v/>
      </c>
      <c r="R876" s="44">
        <f>R150/SUMIFS(R$3:R$722,$B$3:$B$722,$B876)*SUMIFS(Calculations!$E$3:$E$53,Calculations!$A$3:$A$53,$B876)</f>
        <v/>
      </c>
    </row>
    <row r="877" ht="15.75" customHeight="1" s="157">
      <c r="B877" s="44" t="inlineStr">
        <is>
          <t>IA</t>
        </is>
      </c>
      <c r="C877" s="44" t="inlineStr">
        <is>
          <t>Generation</t>
        </is>
      </c>
      <c r="D877" s="44" t="inlineStr">
        <is>
          <t>Storage</t>
        </is>
      </c>
      <c r="E877" s="44">
        <f>LOOKUP(D877,$U$2:$V$15,$V$2:$V$15)</f>
        <v/>
      </c>
      <c r="F877" s="44">
        <f>F151/SUMIFS(F$3:F$722,$B$3:$B$722,$B877)*SUMIFS(Calculations!$E$3:$E$53,Calculations!$A$3:$A$53,$B877)</f>
        <v/>
      </c>
      <c r="G877" s="44">
        <f>G151/SUMIFS(G$3:G$722,$B$3:$B$722,$B877)*SUMIFS(Calculations!$E$3:$E$53,Calculations!$A$3:$A$53,$B877)</f>
        <v/>
      </c>
      <c r="H877" s="44">
        <f>H151/SUMIFS(H$3:H$722,$B$3:$B$722,$B877)*SUMIFS(Calculations!$E$3:$E$53,Calculations!$A$3:$A$53,$B877)</f>
        <v/>
      </c>
      <c r="I877" s="44">
        <f>I151/SUMIFS(I$3:I$722,$B$3:$B$722,$B877)*SUMIFS(Calculations!$E$3:$E$53,Calculations!$A$3:$A$53,$B877)</f>
        <v/>
      </c>
      <c r="J877" s="44">
        <f>J151/SUMIFS(J$3:J$722,$B$3:$B$722,$B877)*SUMIFS(Calculations!$E$3:$E$53,Calculations!$A$3:$A$53,$B877)</f>
        <v/>
      </c>
      <c r="K877" s="44">
        <f>K151/SUMIFS(K$3:K$722,$B$3:$B$722,$B877)*SUMIFS(Calculations!$E$3:$E$53,Calculations!$A$3:$A$53,$B877)</f>
        <v/>
      </c>
      <c r="L877" s="44">
        <f>L151/SUMIFS(L$3:L$722,$B$3:$B$722,$B877)*SUMIFS(Calculations!$E$3:$E$53,Calculations!$A$3:$A$53,$B877)</f>
        <v/>
      </c>
      <c r="M877" s="44">
        <f>M151/SUMIFS(M$3:M$722,$B$3:$B$722,$B877)*SUMIFS(Calculations!$E$3:$E$53,Calculations!$A$3:$A$53,$B877)</f>
        <v/>
      </c>
      <c r="N877" s="44">
        <f>N151/SUMIFS(N$3:N$722,$B$3:$B$722,$B877)*SUMIFS(Calculations!$E$3:$E$53,Calculations!$A$3:$A$53,$B877)</f>
        <v/>
      </c>
      <c r="O877" s="44">
        <f>O151/SUMIFS(O$3:O$722,$B$3:$B$722,$B877)*SUMIFS(Calculations!$E$3:$E$53,Calculations!$A$3:$A$53,$B877)</f>
        <v/>
      </c>
      <c r="P877" s="44">
        <f>P151/SUMIFS(P$3:P$722,$B$3:$B$722,$B877)*SUMIFS(Calculations!$E$3:$E$53,Calculations!$A$3:$A$53,$B877)</f>
        <v/>
      </c>
      <c r="Q877" s="44">
        <f>Q151/SUMIFS(Q$3:Q$722,$B$3:$B$722,$B877)*SUMIFS(Calculations!$E$3:$E$53,Calculations!$A$3:$A$53,$B877)</f>
        <v/>
      </c>
      <c r="R877" s="44">
        <f>R151/SUMIFS(R$3:R$722,$B$3:$B$722,$B877)*SUMIFS(Calculations!$E$3:$E$53,Calculations!$A$3:$A$53,$B877)</f>
        <v/>
      </c>
    </row>
    <row r="878" ht="15.75" customHeight="1" s="157">
      <c r="B878" s="44" t="inlineStr">
        <is>
          <t>IA</t>
        </is>
      </c>
      <c r="C878" s="44" t="inlineStr">
        <is>
          <t>Generation</t>
        </is>
      </c>
      <c r="D878" s="44" t="inlineStr">
        <is>
          <t>Utility PV</t>
        </is>
      </c>
      <c r="E878" s="44">
        <f>LOOKUP(D878,$U$2:$V$15,$V$2:$V$15)</f>
        <v/>
      </c>
      <c r="F878" s="44">
        <f>F152/SUMIFS(F$3:F$722,$B$3:$B$722,$B878)*SUMIFS(Calculations!$E$3:$E$53,Calculations!$A$3:$A$53,$B878)</f>
        <v/>
      </c>
      <c r="G878" s="44">
        <f>G152/SUMIFS(G$3:G$722,$B$3:$B$722,$B878)*SUMIFS(Calculations!$E$3:$E$53,Calculations!$A$3:$A$53,$B878)</f>
        <v/>
      </c>
      <c r="H878" s="44">
        <f>H152/SUMIFS(H$3:H$722,$B$3:$B$722,$B878)*SUMIFS(Calculations!$E$3:$E$53,Calculations!$A$3:$A$53,$B878)</f>
        <v/>
      </c>
      <c r="I878" s="44">
        <f>I152/SUMIFS(I$3:I$722,$B$3:$B$722,$B878)*SUMIFS(Calculations!$E$3:$E$53,Calculations!$A$3:$A$53,$B878)</f>
        <v/>
      </c>
      <c r="J878" s="44">
        <f>J152/SUMIFS(J$3:J$722,$B$3:$B$722,$B878)*SUMIFS(Calculations!$E$3:$E$53,Calculations!$A$3:$A$53,$B878)</f>
        <v/>
      </c>
      <c r="K878" s="44">
        <f>K152/SUMIFS(K$3:K$722,$B$3:$B$722,$B878)*SUMIFS(Calculations!$E$3:$E$53,Calculations!$A$3:$A$53,$B878)</f>
        <v/>
      </c>
      <c r="L878" s="44">
        <f>L152/SUMIFS(L$3:L$722,$B$3:$B$722,$B878)*SUMIFS(Calculations!$E$3:$E$53,Calculations!$A$3:$A$53,$B878)</f>
        <v/>
      </c>
      <c r="M878" s="44">
        <f>M152/SUMIFS(M$3:M$722,$B$3:$B$722,$B878)*SUMIFS(Calculations!$E$3:$E$53,Calculations!$A$3:$A$53,$B878)</f>
        <v/>
      </c>
      <c r="N878" s="44">
        <f>N152/SUMIFS(N$3:N$722,$B$3:$B$722,$B878)*SUMIFS(Calculations!$E$3:$E$53,Calculations!$A$3:$A$53,$B878)</f>
        <v/>
      </c>
      <c r="O878" s="44">
        <f>O152/SUMIFS(O$3:O$722,$B$3:$B$722,$B878)*SUMIFS(Calculations!$E$3:$E$53,Calculations!$A$3:$A$53,$B878)</f>
        <v/>
      </c>
      <c r="P878" s="44">
        <f>P152/SUMIFS(P$3:P$722,$B$3:$B$722,$B878)*SUMIFS(Calculations!$E$3:$E$53,Calculations!$A$3:$A$53,$B878)</f>
        <v/>
      </c>
      <c r="Q878" s="44">
        <f>Q152/SUMIFS(Q$3:Q$722,$B$3:$B$722,$B878)*SUMIFS(Calculations!$E$3:$E$53,Calculations!$A$3:$A$53,$B878)</f>
        <v/>
      </c>
      <c r="R878" s="44">
        <f>R152/SUMIFS(R$3:R$722,$B$3:$B$722,$B878)*SUMIFS(Calculations!$E$3:$E$53,Calculations!$A$3:$A$53,$B878)</f>
        <v/>
      </c>
    </row>
    <row r="879" ht="15.75" customHeight="1" s="157">
      <c r="B879" s="44" t="inlineStr">
        <is>
          <t>ID</t>
        </is>
      </c>
      <c r="C879" s="44" t="inlineStr">
        <is>
          <t>Generation</t>
        </is>
      </c>
      <c r="D879" s="44" t="inlineStr">
        <is>
          <t>Biopower</t>
        </is>
      </c>
      <c r="E879" s="44">
        <f>LOOKUP(D879,$U$2:$V$15,$V$2:$V$15)</f>
        <v/>
      </c>
      <c r="F879" s="44">
        <f>F153/SUMIFS(F$3:F$722,$B$3:$B$722,$B879)*SUMIFS(Calculations!$E$3:$E$53,Calculations!$A$3:$A$53,$B879)</f>
        <v/>
      </c>
      <c r="G879" s="44">
        <f>G153/SUMIFS(G$3:G$722,$B$3:$B$722,$B879)*SUMIFS(Calculations!$E$3:$E$53,Calculations!$A$3:$A$53,$B879)</f>
        <v/>
      </c>
      <c r="H879" s="44">
        <f>H153/SUMIFS(H$3:H$722,$B$3:$B$722,$B879)*SUMIFS(Calculations!$E$3:$E$53,Calculations!$A$3:$A$53,$B879)</f>
        <v/>
      </c>
      <c r="I879" s="44">
        <f>I153/SUMIFS(I$3:I$722,$B$3:$B$722,$B879)*SUMIFS(Calculations!$E$3:$E$53,Calculations!$A$3:$A$53,$B879)</f>
        <v/>
      </c>
      <c r="J879" s="44">
        <f>J153/SUMIFS(J$3:J$722,$B$3:$B$722,$B879)*SUMIFS(Calculations!$E$3:$E$53,Calculations!$A$3:$A$53,$B879)</f>
        <v/>
      </c>
      <c r="K879" s="44">
        <f>K153/SUMIFS(K$3:K$722,$B$3:$B$722,$B879)*SUMIFS(Calculations!$E$3:$E$53,Calculations!$A$3:$A$53,$B879)</f>
        <v/>
      </c>
      <c r="L879" s="44">
        <f>L153/SUMIFS(L$3:L$722,$B$3:$B$722,$B879)*SUMIFS(Calculations!$E$3:$E$53,Calculations!$A$3:$A$53,$B879)</f>
        <v/>
      </c>
      <c r="M879" s="44">
        <f>M153/SUMIFS(M$3:M$722,$B$3:$B$722,$B879)*SUMIFS(Calculations!$E$3:$E$53,Calculations!$A$3:$A$53,$B879)</f>
        <v/>
      </c>
      <c r="N879" s="44">
        <f>N153/SUMIFS(N$3:N$722,$B$3:$B$722,$B879)*SUMIFS(Calculations!$E$3:$E$53,Calculations!$A$3:$A$53,$B879)</f>
        <v/>
      </c>
      <c r="O879" s="44">
        <f>O153/SUMIFS(O$3:O$722,$B$3:$B$722,$B879)*SUMIFS(Calculations!$E$3:$E$53,Calculations!$A$3:$A$53,$B879)</f>
        <v/>
      </c>
      <c r="P879" s="44">
        <f>P153/SUMIFS(P$3:P$722,$B$3:$B$722,$B879)*SUMIFS(Calculations!$E$3:$E$53,Calculations!$A$3:$A$53,$B879)</f>
        <v/>
      </c>
      <c r="Q879" s="44">
        <f>Q153/SUMIFS(Q$3:Q$722,$B$3:$B$722,$B879)*SUMIFS(Calculations!$E$3:$E$53,Calculations!$A$3:$A$53,$B879)</f>
        <v/>
      </c>
      <c r="R879" s="44">
        <f>R153/SUMIFS(R$3:R$722,$B$3:$B$722,$B879)*SUMIFS(Calculations!$E$3:$E$53,Calculations!$A$3:$A$53,$B879)</f>
        <v/>
      </c>
    </row>
    <row r="880" ht="15.75" customHeight="1" s="157">
      <c r="B880" s="44" t="inlineStr">
        <is>
          <t>ID</t>
        </is>
      </c>
      <c r="C880" s="44" t="inlineStr">
        <is>
          <t>Generation</t>
        </is>
      </c>
      <c r="D880" s="44" t="inlineStr">
        <is>
          <t>Coal</t>
        </is>
      </c>
      <c r="E880" s="44">
        <f>LOOKUP(D880,$U$2:$V$15,$V$2:$V$15)</f>
        <v/>
      </c>
      <c r="F880" s="44">
        <f>F154/SUMIFS(F$3:F$722,$B$3:$B$722,$B880)*SUMIFS(Calculations!$E$3:$E$53,Calculations!$A$3:$A$53,$B880)</f>
        <v/>
      </c>
      <c r="G880" s="44">
        <f>G154/SUMIFS(G$3:G$722,$B$3:$B$722,$B880)*SUMIFS(Calculations!$E$3:$E$53,Calculations!$A$3:$A$53,$B880)</f>
        <v/>
      </c>
      <c r="H880" s="44">
        <f>H154/SUMIFS(H$3:H$722,$B$3:$B$722,$B880)*SUMIFS(Calculations!$E$3:$E$53,Calculations!$A$3:$A$53,$B880)</f>
        <v/>
      </c>
      <c r="I880" s="44">
        <f>I154/SUMIFS(I$3:I$722,$B$3:$B$722,$B880)*SUMIFS(Calculations!$E$3:$E$53,Calculations!$A$3:$A$53,$B880)</f>
        <v/>
      </c>
      <c r="J880" s="44">
        <f>J154/SUMIFS(J$3:J$722,$B$3:$B$722,$B880)*SUMIFS(Calculations!$E$3:$E$53,Calculations!$A$3:$A$53,$B880)</f>
        <v/>
      </c>
      <c r="K880" s="44">
        <f>K154/SUMIFS(K$3:K$722,$B$3:$B$722,$B880)*SUMIFS(Calculations!$E$3:$E$53,Calculations!$A$3:$A$53,$B880)</f>
        <v/>
      </c>
      <c r="L880" s="44">
        <f>L154/SUMIFS(L$3:L$722,$B$3:$B$722,$B880)*SUMIFS(Calculations!$E$3:$E$53,Calculations!$A$3:$A$53,$B880)</f>
        <v/>
      </c>
      <c r="M880" s="44">
        <f>M154/SUMIFS(M$3:M$722,$B$3:$B$722,$B880)*SUMIFS(Calculations!$E$3:$E$53,Calculations!$A$3:$A$53,$B880)</f>
        <v/>
      </c>
      <c r="N880" s="44">
        <f>N154/SUMIFS(N$3:N$722,$B$3:$B$722,$B880)*SUMIFS(Calculations!$E$3:$E$53,Calculations!$A$3:$A$53,$B880)</f>
        <v/>
      </c>
      <c r="O880" s="44">
        <f>O154/SUMIFS(O$3:O$722,$B$3:$B$722,$B880)*SUMIFS(Calculations!$E$3:$E$53,Calculations!$A$3:$A$53,$B880)</f>
        <v/>
      </c>
      <c r="P880" s="44">
        <f>P154/SUMIFS(P$3:P$722,$B$3:$B$722,$B880)*SUMIFS(Calculations!$E$3:$E$53,Calculations!$A$3:$A$53,$B880)</f>
        <v/>
      </c>
      <c r="Q880" s="44">
        <f>Q154/SUMIFS(Q$3:Q$722,$B$3:$B$722,$B880)*SUMIFS(Calculations!$E$3:$E$53,Calculations!$A$3:$A$53,$B880)</f>
        <v/>
      </c>
      <c r="R880" s="44">
        <f>R154/SUMIFS(R$3:R$722,$B$3:$B$722,$B880)*SUMIFS(Calculations!$E$3:$E$53,Calculations!$A$3:$A$53,$B880)</f>
        <v/>
      </c>
    </row>
    <row r="881" ht="15.75" customHeight="1" s="157">
      <c r="B881" s="44" t="inlineStr">
        <is>
          <t>ID</t>
        </is>
      </c>
      <c r="C881" s="44" t="inlineStr">
        <is>
          <t>Generation</t>
        </is>
      </c>
      <c r="D881" s="44" t="inlineStr">
        <is>
          <t>CSP</t>
        </is>
      </c>
      <c r="E881" s="44">
        <f>LOOKUP(D881,$U$2:$V$15,$V$2:$V$15)</f>
        <v/>
      </c>
      <c r="F881" s="44">
        <f>F155/SUMIFS(F$3:F$722,$B$3:$B$722,$B881)*SUMIFS(Calculations!$E$3:$E$53,Calculations!$A$3:$A$53,$B881)</f>
        <v/>
      </c>
      <c r="G881" s="44">
        <f>G155/SUMIFS(G$3:G$722,$B$3:$B$722,$B881)*SUMIFS(Calculations!$E$3:$E$53,Calculations!$A$3:$A$53,$B881)</f>
        <v/>
      </c>
      <c r="H881" s="44">
        <f>H155/SUMIFS(H$3:H$722,$B$3:$B$722,$B881)*SUMIFS(Calculations!$E$3:$E$53,Calculations!$A$3:$A$53,$B881)</f>
        <v/>
      </c>
      <c r="I881" s="44">
        <f>I155/SUMIFS(I$3:I$722,$B$3:$B$722,$B881)*SUMIFS(Calculations!$E$3:$E$53,Calculations!$A$3:$A$53,$B881)</f>
        <v/>
      </c>
      <c r="J881" s="44">
        <f>J155/SUMIFS(J$3:J$722,$B$3:$B$722,$B881)*SUMIFS(Calculations!$E$3:$E$53,Calculations!$A$3:$A$53,$B881)</f>
        <v/>
      </c>
      <c r="K881" s="44">
        <f>K155/SUMIFS(K$3:K$722,$B$3:$B$722,$B881)*SUMIFS(Calculations!$E$3:$E$53,Calculations!$A$3:$A$53,$B881)</f>
        <v/>
      </c>
      <c r="L881" s="44">
        <f>L155/SUMIFS(L$3:L$722,$B$3:$B$722,$B881)*SUMIFS(Calculations!$E$3:$E$53,Calculations!$A$3:$A$53,$B881)</f>
        <v/>
      </c>
      <c r="M881" s="44">
        <f>M155/SUMIFS(M$3:M$722,$B$3:$B$722,$B881)*SUMIFS(Calculations!$E$3:$E$53,Calculations!$A$3:$A$53,$B881)</f>
        <v/>
      </c>
      <c r="N881" s="44">
        <f>N155/SUMIFS(N$3:N$722,$B$3:$B$722,$B881)*SUMIFS(Calculations!$E$3:$E$53,Calculations!$A$3:$A$53,$B881)</f>
        <v/>
      </c>
      <c r="O881" s="44">
        <f>O155/SUMIFS(O$3:O$722,$B$3:$B$722,$B881)*SUMIFS(Calculations!$E$3:$E$53,Calculations!$A$3:$A$53,$B881)</f>
        <v/>
      </c>
      <c r="P881" s="44">
        <f>P155/SUMIFS(P$3:P$722,$B$3:$B$722,$B881)*SUMIFS(Calculations!$E$3:$E$53,Calculations!$A$3:$A$53,$B881)</f>
        <v/>
      </c>
      <c r="Q881" s="44">
        <f>Q155/SUMIFS(Q$3:Q$722,$B$3:$B$722,$B881)*SUMIFS(Calculations!$E$3:$E$53,Calculations!$A$3:$A$53,$B881)</f>
        <v/>
      </c>
      <c r="R881" s="44">
        <f>R155/SUMIFS(R$3:R$722,$B$3:$B$722,$B881)*SUMIFS(Calculations!$E$3:$E$53,Calculations!$A$3:$A$53,$B881)</f>
        <v/>
      </c>
    </row>
    <row r="882" ht="15.75" customHeight="1" s="157">
      <c r="B882" s="44" t="inlineStr">
        <is>
          <t>ID</t>
        </is>
      </c>
      <c r="C882" s="44" t="inlineStr">
        <is>
          <t>Generation</t>
        </is>
      </c>
      <c r="D882" s="44" t="inlineStr">
        <is>
          <t>Geothermal</t>
        </is>
      </c>
      <c r="E882" s="44">
        <f>LOOKUP(D882,$U$2:$V$15,$V$2:$V$15)</f>
        <v/>
      </c>
      <c r="F882" s="44">
        <f>F156/SUMIFS(F$3:F$722,$B$3:$B$722,$B882)*SUMIFS(Calculations!$E$3:$E$53,Calculations!$A$3:$A$53,$B882)</f>
        <v/>
      </c>
      <c r="G882" s="44">
        <f>G156/SUMIFS(G$3:G$722,$B$3:$B$722,$B882)*SUMIFS(Calculations!$E$3:$E$53,Calculations!$A$3:$A$53,$B882)</f>
        <v/>
      </c>
      <c r="H882" s="44">
        <f>H156/SUMIFS(H$3:H$722,$B$3:$B$722,$B882)*SUMIFS(Calculations!$E$3:$E$53,Calculations!$A$3:$A$53,$B882)</f>
        <v/>
      </c>
      <c r="I882" s="44">
        <f>I156/SUMIFS(I$3:I$722,$B$3:$B$722,$B882)*SUMIFS(Calculations!$E$3:$E$53,Calculations!$A$3:$A$53,$B882)</f>
        <v/>
      </c>
      <c r="J882" s="44">
        <f>J156/SUMIFS(J$3:J$722,$B$3:$B$722,$B882)*SUMIFS(Calculations!$E$3:$E$53,Calculations!$A$3:$A$53,$B882)</f>
        <v/>
      </c>
      <c r="K882" s="44">
        <f>K156/SUMIFS(K$3:K$722,$B$3:$B$722,$B882)*SUMIFS(Calculations!$E$3:$E$53,Calculations!$A$3:$A$53,$B882)</f>
        <v/>
      </c>
      <c r="L882" s="44">
        <f>L156/SUMIFS(L$3:L$722,$B$3:$B$722,$B882)*SUMIFS(Calculations!$E$3:$E$53,Calculations!$A$3:$A$53,$B882)</f>
        <v/>
      </c>
      <c r="M882" s="44">
        <f>M156/SUMIFS(M$3:M$722,$B$3:$B$722,$B882)*SUMIFS(Calculations!$E$3:$E$53,Calculations!$A$3:$A$53,$B882)</f>
        <v/>
      </c>
      <c r="N882" s="44">
        <f>N156/SUMIFS(N$3:N$722,$B$3:$B$722,$B882)*SUMIFS(Calculations!$E$3:$E$53,Calculations!$A$3:$A$53,$B882)</f>
        <v/>
      </c>
      <c r="O882" s="44">
        <f>O156/SUMIFS(O$3:O$722,$B$3:$B$722,$B882)*SUMIFS(Calculations!$E$3:$E$53,Calculations!$A$3:$A$53,$B882)</f>
        <v/>
      </c>
      <c r="P882" s="44">
        <f>P156/SUMIFS(P$3:P$722,$B$3:$B$722,$B882)*SUMIFS(Calculations!$E$3:$E$53,Calculations!$A$3:$A$53,$B882)</f>
        <v/>
      </c>
      <c r="Q882" s="44">
        <f>Q156/SUMIFS(Q$3:Q$722,$B$3:$B$722,$B882)*SUMIFS(Calculations!$E$3:$E$53,Calculations!$A$3:$A$53,$B882)</f>
        <v/>
      </c>
      <c r="R882" s="44">
        <f>R156/SUMIFS(R$3:R$722,$B$3:$B$722,$B882)*SUMIFS(Calculations!$E$3:$E$53,Calculations!$A$3:$A$53,$B882)</f>
        <v/>
      </c>
    </row>
    <row r="883" ht="15.75" customHeight="1" s="157">
      <c r="B883" s="44" t="inlineStr">
        <is>
          <t>ID</t>
        </is>
      </c>
      <c r="C883" s="44" t="inlineStr">
        <is>
          <t>Generation</t>
        </is>
      </c>
      <c r="D883" s="44" t="inlineStr">
        <is>
          <t>Hydro</t>
        </is>
      </c>
      <c r="E883" s="44">
        <f>LOOKUP(D883,$U$2:$V$15,$V$2:$V$15)</f>
        <v/>
      </c>
      <c r="F883" s="44">
        <f>F157/SUMIFS(F$3:F$722,$B$3:$B$722,$B883)*SUMIFS(Calculations!$E$3:$E$53,Calculations!$A$3:$A$53,$B883)</f>
        <v/>
      </c>
      <c r="G883" s="44">
        <f>G157/SUMIFS(G$3:G$722,$B$3:$B$722,$B883)*SUMIFS(Calculations!$E$3:$E$53,Calculations!$A$3:$A$53,$B883)</f>
        <v/>
      </c>
      <c r="H883" s="44">
        <f>H157/SUMIFS(H$3:H$722,$B$3:$B$722,$B883)*SUMIFS(Calculations!$E$3:$E$53,Calculations!$A$3:$A$53,$B883)</f>
        <v/>
      </c>
      <c r="I883" s="44">
        <f>I157/SUMIFS(I$3:I$722,$B$3:$B$722,$B883)*SUMIFS(Calculations!$E$3:$E$53,Calculations!$A$3:$A$53,$B883)</f>
        <v/>
      </c>
      <c r="J883" s="44">
        <f>J157/SUMIFS(J$3:J$722,$B$3:$B$722,$B883)*SUMIFS(Calculations!$E$3:$E$53,Calculations!$A$3:$A$53,$B883)</f>
        <v/>
      </c>
      <c r="K883" s="44">
        <f>K157/SUMIFS(K$3:K$722,$B$3:$B$722,$B883)*SUMIFS(Calculations!$E$3:$E$53,Calculations!$A$3:$A$53,$B883)</f>
        <v/>
      </c>
      <c r="L883" s="44">
        <f>L157/SUMIFS(L$3:L$722,$B$3:$B$722,$B883)*SUMIFS(Calculations!$E$3:$E$53,Calculations!$A$3:$A$53,$B883)</f>
        <v/>
      </c>
      <c r="M883" s="44">
        <f>M157/SUMIFS(M$3:M$722,$B$3:$B$722,$B883)*SUMIFS(Calculations!$E$3:$E$53,Calculations!$A$3:$A$53,$B883)</f>
        <v/>
      </c>
      <c r="N883" s="44">
        <f>N157/SUMIFS(N$3:N$722,$B$3:$B$722,$B883)*SUMIFS(Calculations!$E$3:$E$53,Calculations!$A$3:$A$53,$B883)</f>
        <v/>
      </c>
      <c r="O883" s="44">
        <f>O157/SUMIFS(O$3:O$722,$B$3:$B$722,$B883)*SUMIFS(Calculations!$E$3:$E$53,Calculations!$A$3:$A$53,$B883)</f>
        <v/>
      </c>
      <c r="P883" s="44">
        <f>P157/SUMIFS(P$3:P$722,$B$3:$B$722,$B883)*SUMIFS(Calculations!$E$3:$E$53,Calculations!$A$3:$A$53,$B883)</f>
        <v/>
      </c>
      <c r="Q883" s="44">
        <f>Q157/SUMIFS(Q$3:Q$722,$B$3:$B$722,$B883)*SUMIFS(Calculations!$E$3:$E$53,Calculations!$A$3:$A$53,$B883)</f>
        <v/>
      </c>
      <c r="R883" s="44">
        <f>R157/SUMIFS(R$3:R$722,$B$3:$B$722,$B883)*SUMIFS(Calculations!$E$3:$E$53,Calculations!$A$3:$A$53,$B883)</f>
        <v/>
      </c>
    </row>
    <row r="884" ht="15.75" customHeight="1" s="157">
      <c r="B884" s="44" t="inlineStr">
        <is>
          <t>ID</t>
        </is>
      </c>
      <c r="C884" s="44" t="inlineStr">
        <is>
          <t>Generation</t>
        </is>
      </c>
      <c r="D884" s="44" t="inlineStr">
        <is>
          <t>Imports</t>
        </is>
      </c>
      <c r="E884" s="44">
        <f>LOOKUP(D884,$U$2:$V$15,$V$2:$V$15)</f>
        <v/>
      </c>
      <c r="F884" s="44">
        <f>F158/SUMIFS(F$3:F$722,$B$3:$B$722,$B884)*SUMIFS(Calculations!$E$3:$E$53,Calculations!$A$3:$A$53,$B884)</f>
        <v/>
      </c>
      <c r="G884" s="44">
        <f>G158/SUMIFS(G$3:G$722,$B$3:$B$722,$B884)*SUMIFS(Calculations!$E$3:$E$53,Calculations!$A$3:$A$53,$B884)</f>
        <v/>
      </c>
      <c r="H884" s="44">
        <f>H158/SUMIFS(H$3:H$722,$B$3:$B$722,$B884)*SUMIFS(Calculations!$E$3:$E$53,Calculations!$A$3:$A$53,$B884)</f>
        <v/>
      </c>
      <c r="I884" s="44">
        <f>I158/SUMIFS(I$3:I$722,$B$3:$B$722,$B884)*SUMIFS(Calculations!$E$3:$E$53,Calculations!$A$3:$A$53,$B884)</f>
        <v/>
      </c>
      <c r="J884" s="44">
        <f>J158/SUMIFS(J$3:J$722,$B$3:$B$722,$B884)*SUMIFS(Calculations!$E$3:$E$53,Calculations!$A$3:$A$53,$B884)</f>
        <v/>
      </c>
      <c r="K884" s="44">
        <f>K158/SUMIFS(K$3:K$722,$B$3:$B$722,$B884)*SUMIFS(Calculations!$E$3:$E$53,Calculations!$A$3:$A$53,$B884)</f>
        <v/>
      </c>
      <c r="L884" s="44">
        <f>L158/SUMIFS(L$3:L$722,$B$3:$B$722,$B884)*SUMIFS(Calculations!$E$3:$E$53,Calculations!$A$3:$A$53,$B884)</f>
        <v/>
      </c>
      <c r="M884" s="44">
        <f>M158/SUMIFS(M$3:M$722,$B$3:$B$722,$B884)*SUMIFS(Calculations!$E$3:$E$53,Calculations!$A$3:$A$53,$B884)</f>
        <v/>
      </c>
      <c r="N884" s="44">
        <f>N158/SUMIFS(N$3:N$722,$B$3:$B$722,$B884)*SUMIFS(Calculations!$E$3:$E$53,Calculations!$A$3:$A$53,$B884)</f>
        <v/>
      </c>
      <c r="O884" s="44">
        <f>O158/SUMIFS(O$3:O$722,$B$3:$B$722,$B884)*SUMIFS(Calculations!$E$3:$E$53,Calculations!$A$3:$A$53,$B884)</f>
        <v/>
      </c>
      <c r="P884" s="44">
        <f>P158/SUMIFS(P$3:P$722,$B$3:$B$722,$B884)*SUMIFS(Calculations!$E$3:$E$53,Calculations!$A$3:$A$53,$B884)</f>
        <v/>
      </c>
      <c r="Q884" s="44">
        <f>Q158/SUMIFS(Q$3:Q$722,$B$3:$B$722,$B884)*SUMIFS(Calculations!$E$3:$E$53,Calculations!$A$3:$A$53,$B884)</f>
        <v/>
      </c>
      <c r="R884" s="44">
        <f>R158/SUMIFS(R$3:R$722,$B$3:$B$722,$B884)*SUMIFS(Calculations!$E$3:$E$53,Calculations!$A$3:$A$53,$B884)</f>
        <v/>
      </c>
    </row>
    <row r="885" ht="15.75" customHeight="1" s="157">
      <c r="B885" s="44" t="inlineStr">
        <is>
          <t>ID</t>
        </is>
      </c>
      <c r="C885" s="44" t="inlineStr">
        <is>
          <t>Generation</t>
        </is>
      </c>
      <c r="D885" s="44" t="inlineStr">
        <is>
          <t>Land-based Wind</t>
        </is>
      </c>
      <c r="E885" s="44">
        <f>LOOKUP(D885,$U$2:$V$15,$V$2:$V$15)</f>
        <v/>
      </c>
      <c r="F885" s="44">
        <f>F159/SUMIFS(F$3:F$722,$B$3:$B$722,$B885)*SUMIFS(Calculations!$E$3:$E$53,Calculations!$A$3:$A$53,$B885)</f>
        <v/>
      </c>
      <c r="G885" s="44">
        <f>G159/SUMIFS(G$3:G$722,$B$3:$B$722,$B885)*SUMIFS(Calculations!$E$3:$E$53,Calculations!$A$3:$A$53,$B885)</f>
        <v/>
      </c>
      <c r="H885" s="44">
        <f>H159/SUMIFS(H$3:H$722,$B$3:$B$722,$B885)*SUMIFS(Calculations!$E$3:$E$53,Calculations!$A$3:$A$53,$B885)</f>
        <v/>
      </c>
      <c r="I885" s="44">
        <f>I159/SUMIFS(I$3:I$722,$B$3:$B$722,$B885)*SUMIFS(Calculations!$E$3:$E$53,Calculations!$A$3:$A$53,$B885)</f>
        <v/>
      </c>
      <c r="J885" s="44">
        <f>J159/SUMIFS(J$3:J$722,$B$3:$B$722,$B885)*SUMIFS(Calculations!$E$3:$E$53,Calculations!$A$3:$A$53,$B885)</f>
        <v/>
      </c>
      <c r="K885" s="44">
        <f>K159/SUMIFS(K$3:K$722,$B$3:$B$722,$B885)*SUMIFS(Calculations!$E$3:$E$53,Calculations!$A$3:$A$53,$B885)</f>
        <v/>
      </c>
      <c r="L885" s="44">
        <f>L159/SUMIFS(L$3:L$722,$B$3:$B$722,$B885)*SUMIFS(Calculations!$E$3:$E$53,Calculations!$A$3:$A$53,$B885)</f>
        <v/>
      </c>
      <c r="M885" s="44">
        <f>M159/SUMIFS(M$3:M$722,$B$3:$B$722,$B885)*SUMIFS(Calculations!$E$3:$E$53,Calculations!$A$3:$A$53,$B885)</f>
        <v/>
      </c>
      <c r="N885" s="44">
        <f>N159/SUMIFS(N$3:N$722,$B$3:$B$722,$B885)*SUMIFS(Calculations!$E$3:$E$53,Calculations!$A$3:$A$53,$B885)</f>
        <v/>
      </c>
      <c r="O885" s="44">
        <f>O159/SUMIFS(O$3:O$722,$B$3:$B$722,$B885)*SUMIFS(Calculations!$E$3:$E$53,Calculations!$A$3:$A$53,$B885)</f>
        <v/>
      </c>
      <c r="P885" s="44">
        <f>P159/SUMIFS(P$3:P$722,$B$3:$B$722,$B885)*SUMIFS(Calculations!$E$3:$E$53,Calculations!$A$3:$A$53,$B885)</f>
        <v/>
      </c>
      <c r="Q885" s="44">
        <f>Q159/SUMIFS(Q$3:Q$722,$B$3:$B$722,$B885)*SUMIFS(Calculations!$E$3:$E$53,Calculations!$A$3:$A$53,$B885)</f>
        <v/>
      </c>
      <c r="R885" s="44">
        <f>R159/SUMIFS(R$3:R$722,$B$3:$B$722,$B885)*SUMIFS(Calculations!$E$3:$E$53,Calculations!$A$3:$A$53,$B885)</f>
        <v/>
      </c>
    </row>
    <row r="886" ht="15.75" customHeight="1" s="157">
      <c r="B886" s="44" t="inlineStr">
        <is>
          <t>ID</t>
        </is>
      </c>
      <c r="C886" s="44" t="inlineStr">
        <is>
          <t>Generation</t>
        </is>
      </c>
      <c r="D886" s="44" t="inlineStr">
        <is>
          <t>NG-CC</t>
        </is>
      </c>
      <c r="E886" s="44">
        <f>LOOKUP(D886,$U$2:$V$15,$V$2:$V$15)</f>
        <v/>
      </c>
      <c r="F886" s="44">
        <f>F160/SUMIFS(F$3:F$722,$B$3:$B$722,$B886)*SUMIFS(Calculations!$E$3:$E$53,Calculations!$A$3:$A$53,$B886)</f>
        <v/>
      </c>
      <c r="G886" s="44">
        <f>G160/SUMIFS(G$3:G$722,$B$3:$B$722,$B886)*SUMIFS(Calculations!$E$3:$E$53,Calculations!$A$3:$A$53,$B886)</f>
        <v/>
      </c>
      <c r="H886" s="44">
        <f>H160/SUMIFS(H$3:H$722,$B$3:$B$722,$B886)*SUMIFS(Calculations!$E$3:$E$53,Calculations!$A$3:$A$53,$B886)</f>
        <v/>
      </c>
      <c r="I886" s="44">
        <f>I160/SUMIFS(I$3:I$722,$B$3:$B$722,$B886)*SUMIFS(Calculations!$E$3:$E$53,Calculations!$A$3:$A$53,$B886)</f>
        <v/>
      </c>
      <c r="J886" s="44">
        <f>J160/SUMIFS(J$3:J$722,$B$3:$B$722,$B886)*SUMIFS(Calculations!$E$3:$E$53,Calculations!$A$3:$A$53,$B886)</f>
        <v/>
      </c>
      <c r="K886" s="44">
        <f>K160/SUMIFS(K$3:K$722,$B$3:$B$722,$B886)*SUMIFS(Calculations!$E$3:$E$53,Calculations!$A$3:$A$53,$B886)</f>
        <v/>
      </c>
      <c r="L886" s="44">
        <f>L160/SUMIFS(L$3:L$722,$B$3:$B$722,$B886)*SUMIFS(Calculations!$E$3:$E$53,Calculations!$A$3:$A$53,$B886)</f>
        <v/>
      </c>
      <c r="M886" s="44">
        <f>M160/SUMIFS(M$3:M$722,$B$3:$B$722,$B886)*SUMIFS(Calculations!$E$3:$E$53,Calculations!$A$3:$A$53,$B886)</f>
        <v/>
      </c>
      <c r="N886" s="44">
        <f>N160/SUMIFS(N$3:N$722,$B$3:$B$722,$B886)*SUMIFS(Calculations!$E$3:$E$53,Calculations!$A$3:$A$53,$B886)</f>
        <v/>
      </c>
      <c r="O886" s="44">
        <f>O160/SUMIFS(O$3:O$722,$B$3:$B$722,$B886)*SUMIFS(Calculations!$E$3:$E$53,Calculations!$A$3:$A$53,$B886)</f>
        <v/>
      </c>
      <c r="P886" s="44">
        <f>P160/SUMIFS(P$3:P$722,$B$3:$B$722,$B886)*SUMIFS(Calculations!$E$3:$E$53,Calculations!$A$3:$A$53,$B886)</f>
        <v/>
      </c>
      <c r="Q886" s="44">
        <f>Q160/SUMIFS(Q$3:Q$722,$B$3:$B$722,$B886)*SUMIFS(Calculations!$E$3:$E$53,Calculations!$A$3:$A$53,$B886)</f>
        <v/>
      </c>
      <c r="R886" s="44">
        <f>R160/SUMIFS(R$3:R$722,$B$3:$B$722,$B886)*SUMIFS(Calculations!$E$3:$E$53,Calculations!$A$3:$A$53,$B886)</f>
        <v/>
      </c>
    </row>
    <row r="887" ht="15.75" customHeight="1" s="157">
      <c r="B887" s="44" t="inlineStr">
        <is>
          <t>ID</t>
        </is>
      </c>
      <c r="C887" s="44" t="inlineStr">
        <is>
          <t>Generation</t>
        </is>
      </c>
      <c r="D887" s="44" t="inlineStr">
        <is>
          <t>NG-CT</t>
        </is>
      </c>
      <c r="E887" s="44">
        <f>LOOKUP(D887,$U$2:$V$15,$V$2:$V$15)</f>
        <v/>
      </c>
      <c r="F887" s="44">
        <f>F161/SUMIFS(F$3:F$722,$B$3:$B$722,$B887)*SUMIFS(Calculations!$E$3:$E$53,Calculations!$A$3:$A$53,$B887)</f>
        <v/>
      </c>
      <c r="G887" s="44">
        <f>G161/SUMIFS(G$3:G$722,$B$3:$B$722,$B887)*SUMIFS(Calculations!$E$3:$E$53,Calculations!$A$3:$A$53,$B887)</f>
        <v/>
      </c>
      <c r="H887" s="44">
        <f>H161/SUMIFS(H$3:H$722,$B$3:$B$722,$B887)*SUMIFS(Calculations!$E$3:$E$53,Calculations!$A$3:$A$53,$B887)</f>
        <v/>
      </c>
      <c r="I887" s="44">
        <f>I161/SUMIFS(I$3:I$722,$B$3:$B$722,$B887)*SUMIFS(Calculations!$E$3:$E$53,Calculations!$A$3:$A$53,$B887)</f>
        <v/>
      </c>
      <c r="J887" s="44">
        <f>J161/SUMIFS(J$3:J$722,$B$3:$B$722,$B887)*SUMIFS(Calculations!$E$3:$E$53,Calculations!$A$3:$A$53,$B887)</f>
        <v/>
      </c>
      <c r="K887" s="44">
        <f>K161/SUMIFS(K$3:K$722,$B$3:$B$722,$B887)*SUMIFS(Calculations!$E$3:$E$53,Calculations!$A$3:$A$53,$B887)</f>
        <v/>
      </c>
      <c r="L887" s="44">
        <f>L161/SUMIFS(L$3:L$722,$B$3:$B$722,$B887)*SUMIFS(Calculations!$E$3:$E$53,Calculations!$A$3:$A$53,$B887)</f>
        <v/>
      </c>
      <c r="M887" s="44">
        <f>M161/SUMIFS(M$3:M$722,$B$3:$B$722,$B887)*SUMIFS(Calculations!$E$3:$E$53,Calculations!$A$3:$A$53,$B887)</f>
        <v/>
      </c>
      <c r="N887" s="44">
        <f>N161/SUMIFS(N$3:N$722,$B$3:$B$722,$B887)*SUMIFS(Calculations!$E$3:$E$53,Calculations!$A$3:$A$53,$B887)</f>
        <v/>
      </c>
      <c r="O887" s="44">
        <f>O161/SUMIFS(O$3:O$722,$B$3:$B$722,$B887)*SUMIFS(Calculations!$E$3:$E$53,Calculations!$A$3:$A$53,$B887)</f>
        <v/>
      </c>
      <c r="P887" s="44">
        <f>P161/SUMIFS(P$3:P$722,$B$3:$B$722,$B887)*SUMIFS(Calculations!$E$3:$E$53,Calculations!$A$3:$A$53,$B887)</f>
        <v/>
      </c>
      <c r="Q887" s="44">
        <f>Q161/SUMIFS(Q$3:Q$722,$B$3:$B$722,$B887)*SUMIFS(Calculations!$E$3:$E$53,Calculations!$A$3:$A$53,$B887)</f>
        <v/>
      </c>
      <c r="R887" s="44">
        <f>R161/SUMIFS(R$3:R$722,$B$3:$B$722,$B887)*SUMIFS(Calculations!$E$3:$E$53,Calculations!$A$3:$A$53,$B887)</f>
        <v/>
      </c>
    </row>
    <row r="888" ht="15.75" customHeight="1" s="157">
      <c r="B888" s="44" t="inlineStr">
        <is>
          <t>ID</t>
        </is>
      </c>
      <c r="C888" s="44" t="inlineStr">
        <is>
          <t>Generation</t>
        </is>
      </c>
      <c r="D888" s="44" t="inlineStr">
        <is>
          <t>Nuclear</t>
        </is>
      </c>
      <c r="E888" s="44">
        <f>LOOKUP(D888,$U$2:$V$15,$V$2:$V$15)</f>
        <v/>
      </c>
      <c r="F888" s="44">
        <f>F162/SUMIFS(F$3:F$722,$B$3:$B$722,$B888)*SUMIFS(Calculations!$E$3:$E$53,Calculations!$A$3:$A$53,$B888)</f>
        <v/>
      </c>
      <c r="G888" s="44">
        <f>G162/SUMIFS(G$3:G$722,$B$3:$B$722,$B888)*SUMIFS(Calculations!$E$3:$E$53,Calculations!$A$3:$A$53,$B888)</f>
        <v/>
      </c>
      <c r="H888" s="44">
        <f>H162/SUMIFS(H$3:H$722,$B$3:$B$722,$B888)*SUMIFS(Calculations!$E$3:$E$53,Calculations!$A$3:$A$53,$B888)</f>
        <v/>
      </c>
      <c r="I888" s="44">
        <f>I162/SUMIFS(I$3:I$722,$B$3:$B$722,$B888)*SUMIFS(Calculations!$E$3:$E$53,Calculations!$A$3:$A$53,$B888)</f>
        <v/>
      </c>
      <c r="J888" s="44">
        <f>J162/SUMIFS(J$3:J$722,$B$3:$B$722,$B888)*SUMIFS(Calculations!$E$3:$E$53,Calculations!$A$3:$A$53,$B888)</f>
        <v/>
      </c>
      <c r="K888" s="44">
        <f>K162/SUMIFS(K$3:K$722,$B$3:$B$722,$B888)*SUMIFS(Calculations!$E$3:$E$53,Calculations!$A$3:$A$53,$B888)</f>
        <v/>
      </c>
      <c r="L888" s="44">
        <f>L162/SUMIFS(L$3:L$722,$B$3:$B$722,$B888)*SUMIFS(Calculations!$E$3:$E$53,Calculations!$A$3:$A$53,$B888)</f>
        <v/>
      </c>
      <c r="M888" s="44">
        <f>M162/SUMIFS(M$3:M$722,$B$3:$B$722,$B888)*SUMIFS(Calculations!$E$3:$E$53,Calculations!$A$3:$A$53,$B888)</f>
        <v/>
      </c>
      <c r="N888" s="44">
        <f>N162/SUMIFS(N$3:N$722,$B$3:$B$722,$B888)*SUMIFS(Calculations!$E$3:$E$53,Calculations!$A$3:$A$53,$B888)</f>
        <v/>
      </c>
      <c r="O888" s="44">
        <f>O162/SUMIFS(O$3:O$722,$B$3:$B$722,$B888)*SUMIFS(Calculations!$E$3:$E$53,Calculations!$A$3:$A$53,$B888)</f>
        <v/>
      </c>
      <c r="P888" s="44">
        <f>P162/SUMIFS(P$3:P$722,$B$3:$B$722,$B888)*SUMIFS(Calculations!$E$3:$E$53,Calculations!$A$3:$A$53,$B888)</f>
        <v/>
      </c>
      <c r="Q888" s="44">
        <f>Q162/SUMIFS(Q$3:Q$722,$B$3:$B$722,$B888)*SUMIFS(Calculations!$E$3:$E$53,Calculations!$A$3:$A$53,$B888)</f>
        <v/>
      </c>
      <c r="R888" s="44">
        <f>R162/SUMIFS(R$3:R$722,$B$3:$B$722,$B888)*SUMIFS(Calculations!$E$3:$E$53,Calculations!$A$3:$A$53,$B888)</f>
        <v/>
      </c>
    </row>
    <row r="889" ht="15.75" customHeight="1" s="157">
      <c r="B889" s="44" t="inlineStr">
        <is>
          <t>ID</t>
        </is>
      </c>
      <c r="C889" s="44" t="inlineStr">
        <is>
          <t>Generation</t>
        </is>
      </c>
      <c r="D889" s="44" t="inlineStr">
        <is>
          <t>Offshore Wind</t>
        </is>
      </c>
      <c r="E889" s="44">
        <f>LOOKUP(D889,$U$2:$V$15,$V$2:$V$15)</f>
        <v/>
      </c>
      <c r="F889" s="44">
        <f>F163/SUMIFS(F$3:F$722,$B$3:$B$722,$B889)*SUMIFS(Calculations!$E$3:$E$53,Calculations!$A$3:$A$53,$B889)</f>
        <v/>
      </c>
      <c r="G889" s="44">
        <f>G163/SUMIFS(G$3:G$722,$B$3:$B$722,$B889)*SUMIFS(Calculations!$E$3:$E$53,Calculations!$A$3:$A$53,$B889)</f>
        <v/>
      </c>
      <c r="H889" s="44">
        <f>H163/SUMIFS(H$3:H$722,$B$3:$B$722,$B889)*SUMIFS(Calculations!$E$3:$E$53,Calculations!$A$3:$A$53,$B889)</f>
        <v/>
      </c>
      <c r="I889" s="44">
        <f>I163/SUMIFS(I$3:I$722,$B$3:$B$722,$B889)*SUMIFS(Calculations!$E$3:$E$53,Calculations!$A$3:$A$53,$B889)</f>
        <v/>
      </c>
      <c r="J889" s="44">
        <f>J163/SUMIFS(J$3:J$722,$B$3:$B$722,$B889)*SUMIFS(Calculations!$E$3:$E$53,Calculations!$A$3:$A$53,$B889)</f>
        <v/>
      </c>
      <c r="K889" s="44">
        <f>K163/SUMIFS(K$3:K$722,$B$3:$B$722,$B889)*SUMIFS(Calculations!$E$3:$E$53,Calculations!$A$3:$A$53,$B889)</f>
        <v/>
      </c>
      <c r="L889" s="44">
        <f>L163/SUMIFS(L$3:L$722,$B$3:$B$722,$B889)*SUMIFS(Calculations!$E$3:$E$53,Calculations!$A$3:$A$53,$B889)</f>
        <v/>
      </c>
      <c r="M889" s="44">
        <f>M163/SUMIFS(M$3:M$722,$B$3:$B$722,$B889)*SUMIFS(Calculations!$E$3:$E$53,Calculations!$A$3:$A$53,$B889)</f>
        <v/>
      </c>
      <c r="N889" s="44">
        <f>N163/SUMIFS(N$3:N$722,$B$3:$B$722,$B889)*SUMIFS(Calculations!$E$3:$E$53,Calculations!$A$3:$A$53,$B889)</f>
        <v/>
      </c>
      <c r="O889" s="44">
        <f>O163/SUMIFS(O$3:O$722,$B$3:$B$722,$B889)*SUMIFS(Calculations!$E$3:$E$53,Calculations!$A$3:$A$53,$B889)</f>
        <v/>
      </c>
      <c r="P889" s="44">
        <f>P163/SUMIFS(P$3:P$722,$B$3:$B$722,$B889)*SUMIFS(Calculations!$E$3:$E$53,Calculations!$A$3:$A$53,$B889)</f>
        <v/>
      </c>
      <c r="Q889" s="44">
        <f>Q163/SUMIFS(Q$3:Q$722,$B$3:$B$722,$B889)*SUMIFS(Calculations!$E$3:$E$53,Calculations!$A$3:$A$53,$B889)</f>
        <v/>
      </c>
      <c r="R889" s="44">
        <f>R163/SUMIFS(R$3:R$722,$B$3:$B$722,$B889)*SUMIFS(Calculations!$E$3:$E$53,Calculations!$A$3:$A$53,$B889)</f>
        <v/>
      </c>
    </row>
    <row r="890" ht="15.75" customHeight="1" s="157">
      <c r="B890" s="44" t="inlineStr">
        <is>
          <t>ID</t>
        </is>
      </c>
      <c r="C890" s="44" t="inlineStr">
        <is>
          <t>Generation</t>
        </is>
      </c>
      <c r="D890" s="44" t="inlineStr">
        <is>
          <t>Oil-Gas-Steam</t>
        </is>
      </c>
      <c r="E890" s="44">
        <f>LOOKUP(D890,$U$2:$V$15,$V$2:$V$15)</f>
        <v/>
      </c>
      <c r="F890" s="44">
        <f>F164/SUMIFS(F$3:F$722,$B$3:$B$722,$B890)*SUMIFS(Calculations!$E$3:$E$53,Calculations!$A$3:$A$53,$B890)</f>
        <v/>
      </c>
      <c r="G890" s="44">
        <f>G164/SUMIFS(G$3:G$722,$B$3:$B$722,$B890)*SUMIFS(Calculations!$E$3:$E$53,Calculations!$A$3:$A$53,$B890)</f>
        <v/>
      </c>
      <c r="H890" s="44">
        <f>H164/SUMIFS(H$3:H$722,$B$3:$B$722,$B890)*SUMIFS(Calculations!$E$3:$E$53,Calculations!$A$3:$A$53,$B890)</f>
        <v/>
      </c>
      <c r="I890" s="44">
        <f>I164/SUMIFS(I$3:I$722,$B$3:$B$722,$B890)*SUMIFS(Calculations!$E$3:$E$53,Calculations!$A$3:$A$53,$B890)</f>
        <v/>
      </c>
      <c r="J890" s="44">
        <f>J164/SUMIFS(J$3:J$722,$B$3:$B$722,$B890)*SUMIFS(Calculations!$E$3:$E$53,Calculations!$A$3:$A$53,$B890)</f>
        <v/>
      </c>
      <c r="K890" s="44">
        <f>K164/SUMIFS(K$3:K$722,$B$3:$B$722,$B890)*SUMIFS(Calculations!$E$3:$E$53,Calculations!$A$3:$A$53,$B890)</f>
        <v/>
      </c>
      <c r="L890" s="44">
        <f>L164/SUMIFS(L$3:L$722,$B$3:$B$722,$B890)*SUMIFS(Calculations!$E$3:$E$53,Calculations!$A$3:$A$53,$B890)</f>
        <v/>
      </c>
      <c r="M890" s="44">
        <f>M164/SUMIFS(M$3:M$722,$B$3:$B$722,$B890)*SUMIFS(Calculations!$E$3:$E$53,Calculations!$A$3:$A$53,$B890)</f>
        <v/>
      </c>
      <c r="N890" s="44">
        <f>N164/SUMIFS(N$3:N$722,$B$3:$B$722,$B890)*SUMIFS(Calculations!$E$3:$E$53,Calculations!$A$3:$A$53,$B890)</f>
        <v/>
      </c>
      <c r="O890" s="44">
        <f>O164/SUMIFS(O$3:O$722,$B$3:$B$722,$B890)*SUMIFS(Calculations!$E$3:$E$53,Calculations!$A$3:$A$53,$B890)</f>
        <v/>
      </c>
      <c r="P890" s="44">
        <f>P164/SUMIFS(P$3:P$722,$B$3:$B$722,$B890)*SUMIFS(Calculations!$E$3:$E$53,Calculations!$A$3:$A$53,$B890)</f>
        <v/>
      </c>
      <c r="Q890" s="44">
        <f>Q164/SUMIFS(Q$3:Q$722,$B$3:$B$722,$B890)*SUMIFS(Calculations!$E$3:$E$53,Calculations!$A$3:$A$53,$B890)</f>
        <v/>
      </c>
      <c r="R890" s="44">
        <f>R164/SUMIFS(R$3:R$722,$B$3:$B$722,$B890)*SUMIFS(Calculations!$E$3:$E$53,Calculations!$A$3:$A$53,$B890)</f>
        <v/>
      </c>
    </row>
    <row r="891" ht="15.75" customHeight="1" s="157">
      <c r="B891" s="44" t="inlineStr">
        <is>
          <t>ID</t>
        </is>
      </c>
      <c r="C891" s="44" t="inlineStr">
        <is>
          <t>Generation</t>
        </is>
      </c>
      <c r="D891" s="44" t="inlineStr">
        <is>
          <t>Rooftop PV</t>
        </is>
      </c>
      <c r="E891" s="44">
        <f>LOOKUP(D891,$U$2:$V$15,$V$2:$V$15)</f>
        <v/>
      </c>
      <c r="F891" s="44">
        <f>F165/SUMIFS(F$3:F$722,$B$3:$B$722,$B891)*SUMIFS(Calculations!$E$3:$E$53,Calculations!$A$3:$A$53,$B891)</f>
        <v/>
      </c>
      <c r="G891" s="44">
        <f>G165/SUMIFS(G$3:G$722,$B$3:$B$722,$B891)*SUMIFS(Calculations!$E$3:$E$53,Calculations!$A$3:$A$53,$B891)</f>
        <v/>
      </c>
      <c r="H891" s="44">
        <f>H165/SUMIFS(H$3:H$722,$B$3:$B$722,$B891)*SUMIFS(Calculations!$E$3:$E$53,Calculations!$A$3:$A$53,$B891)</f>
        <v/>
      </c>
      <c r="I891" s="44">
        <f>I165/SUMIFS(I$3:I$722,$B$3:$B$722,$B891)*SUMIFS(Calculations!$E$3:$E$53,Calculations!$A$3:$A$53,$B891)</f>
        <v/>
      </c>
      <c r="J891" s="44">
        <f>J165/SUMIFS(J$3:J$722,$B$3:$B$722,$B891)*SUMIFS(Calculations!$E$3:$E$53,Calculations!$A$3:$A$53,$B891)</f>
        <v/>
      </c>
      <c r="K891" s="44">
        <f>K165/SUMIFS(K$3:K$722,$B$3:$B$722,$B891)*SUMIFS(Calculations!$E$3:$E$53,Calculations!$A$3:$A$53,$B891)</f>
        <v/>
      </c>
      <c r="L891" s="44">
        <f>L165/SUMIFS(L$3:L$722,$B$3:$B$722,$B891)*SUMIFS(Calculations!$E$3:$E$53,Calculations!$A$3:$A$53,$B891)</f>
        <v/>
      </c>
      <c r="M891" s="44">
        <f>M165/SUMIFS(M$3:M$722,$B$3:$B$722,$B891)*SUMIFS(Calculations!$E$3:$E$53,Calculations!$A$3:$A$53,$B891)</f>
        <v/>
      </c>
      <c r="N891" s="44">
        <f>N165/SUMIFS(N$3:N$722,$B$3:$B$722,$B891)*SUMIFS(Calculations!$E$3:$E$53,Calculations!$A$3:$A$53,$B891)</f>
        <v/>
      </c>
      <c r="O891" s="44">
        <f>O165/SUMIFS(O$3:O$722,$B$3:$B$722,$B891)*SUMIFS(Calculations!$E$3:$E$53,Calculations!$A$3:$A$53,$B891)</f>
        <v/>
      </c>
      <c r="P891" s="44">
        <f>P165/SUMIFS(P$3:P$722,$B$3:$B$722,$B891)*SUMIFS(Calculations!$E$3:$E$53,Calculations!$A$3:$A$53,$B891)</f>
        <v/>
      </c>
      <c r="Q891" s="44">
        <f>Q165/SUMIFS(Q$3:Q$722,$B$3:$B$722,$B891)*SUMIFS(Calculations!$E$3:$E$53,Calculations!$A$3:$A$53,$B891)</f>
        <v/>
      </c>
      <c r="R891" s="44">
        <f>R165/SUMIFS(R$3:R$722,$B$3:$B$722,$B891)*SUMIFS(Calculations!$E$3:$E$53,Calculations!$A$3:$A$53,$B891)</f>
        <v/>
      </c>
    </row>
    <row r="892" ht="15.75" customHeight="1" s="157">
      <c r="B892" s="44" t="inlineStr">
        <is>
          <t>ID</t>
        </is>
      </c>
      <c r="C892" s="44" t="inlineStr">
        <is>
          <t>Generation</t>
        </is>
      </c>
      <c r="D892" s="44" t="inlineStr">
        <is>
          <t>Storage</t>
        </is>
      </c>
      <c r="E892" s="44">
        <f>LOOKUP(D892,$U$2:$V$15,$V$2:$V$15)</f>
        <v/>
      </c>
      <c r="F892" s="44">
        <f>F166/SUMIFS(F$3:F$722,$B$3:$B$722,$B892)*SUMIFS(Calculations!$E$3:$E$53,Calculations!$A$3:$A$53,$B892)</f>
        <v/>
      </c>
      <c r="G892" s="44">
        <f>G166/SUMIFS(G$3:G$722,$B$3:$B$722,$B892)*SUMIFS(Calculations!$E$3:$E$53,Calculations!$A$3:$A$53,$B892)</f>
        <v/>
      </c>
      <c r="H892" s="44">
        <f>H166/SUMIFS(H$3:H$722,$B$3:$B$722,$B892)*SUMIFS(Calculations!$E$3:$E$53,Calculations!$A$3:$A$53,$B892)</f>
        <v/>
      </c>
      <c r="I892" s="44">
        <f>I166/SUMIFS(I$3:I$722,$B$3:$B$722,$B892)*SUMIFS(Calculations!$E$3:$E$53,Calculations!$A$3:$A$53,$B892)</f>
        <v/>
      </c>
      <c r="J892" s="44">
        <f>J166/SUMIFS(J$3:J$722,$B$3:$B$722,$B892)*SUMIFS(Calculations!$E$3:$E$53,Calculations!$A$3:$A$53,$B892)</f>
        <v/>
      </c>
      <c r="K892" s="44">
        <f>K166/SUMIFS(K$3:K$722,$B$3:$B$722,$B892)*SUMIFS(Calculations!$E$3:$E$53,Calculations!$A$3:$A$53,$B892)</f>
        <v/>
      </c>
      <c r="L892" s="44">
        <f>L166/SUMIFS(L$3:L$722,$B$3:$B$722,$B892)*SUMIFS(Calculations!$E$3:$E$53,Calculations!$A$3:$A$53,$B892)</f>
        <v/>
      </c>
      <c r="M892" s="44">
        <f>M166/SUMIFS(M$3:M$722,$B$3:$B$722,$B892)*SUMIFS(Calculations!$E$3:$E$53,Calculations!$A$3:$A$53,$B892)</f>
        <v/>
      </c>
      <c r="N892" s="44">
        <f>N166/SUMIFS(N$3:N$722,$B$3:$B$722,$B892)*SUMIFS(Calculations!$E$3:$E$53,Calculations!$A$3:$A$53,$B892)</f>
        <v/>
      </c>
      <c r="O892" s="44">
        <f>O166/SUMIFS(O$3:O$722,$B$3:$B$722,$B892)*SUMIFS(Calculations!$E$3:$E$53,Calculations!$A$3:$A$53,$B892)</f>
        <v/>
      </c>
      <c r="P892" s="44">
        <f>P166/SUMIFS(P$3:P$722,$B$3:$B$722,$B892)*SUMIFS(Calculations!$E$3:$E$53,Calculations!$A$3:$A$53,$B892)</f>
        <v/>
      </c>
      <c r="Q892" s="44">
        <f>Q166/SUMIFS(Q$3:Q$722,$B$3:$B$722,$B892)*SUMIFS(Calculations!$E$3:$E$53,Calculations!$A$3:$A$53,$B892)</f>
        <v/>
      </c>
      <c r="R892" s="44">
        <f>R166/SUMIFS(R$3:R$722,$B$3:$B$722,$B892)*SUMIFS(Calculations!$E$3:$E$53,Calculations!$A$3:$A$53,$B892)</f>
        <v/>
      </c>
    </row>
    <row r="893" ht="15.75" customHeight="1" s="157">
      <c r="B893" s="44" t="inlineStr">
        <is>
          <t>ID</t>
        </is>
      </c>
      <c r="C893" s="44" t="inlineStr">
        <is>
          <t>Generation</t>
        </is>
      </c>
      <c r="D893" s="44" t="inlineStr">
        <is>
          <t>Utility PV</t>
        </is>
      </c>
      <c r="E893" s="44">
        <f>LOOKUP(D893,$U$2:$V$15,$V$2:$V$15)</f>
        <v/>
      </c>
      <c r="F893" s="44">
        <f>F167/SUMIFS(F$3:F$722,$B$3:$B$722,$B893)*SUMIFS(Calculations!$E$3:$E$53,Calculations!$A$3:$A$53,$B893)</f>
        <v/>
      </c>
      <c r="G893" s="44">
        <f>G167/SUMIFS(G$3:G$722,$B$3:$B$722,$B893)*SUMIFS(Calculations!$E$3:$E$53,Calculations!$A$3:$A$53,$B893)</f>
        <v/>
      </c>
      <c r="H893" s="44">
        <f>H167/SUMIFS(H$3:H$722,$B$3:$B$722,$B893)*SUMIFS(Calculations!$E$3:$E$53,Calculations!$A$3:$A$53,$B893)</f>
        <v/>
      </c>
      <c r="I893" s="44">
        <f>I167/SUMIFS(I$3:I$722,$B$3:$B$722,$B893)*SUMIFS(Calculations!$E$3:$E$53,Calculations!$A$3:$A$53,$B893)</f>
        <v/>
      </c>
      <c r="J893" s="44">
        <f>J167/SUMIFS(J$3:J$722,$B$3:$B$722,$B893)*SUMIFS(Calculations!$E$3:$E$53,Calculations!$A$3:$A$53,$B893)</f>
        <v/>
      </c>
      <c r="K893" s="44">
        <f>K167/SUMIFS(K$3:K$722,$B$3:$B$722,$B893)*SUMIFS(Calculations!$E$3:$E$53,Calculations!$A$3:$A$53,$B893)</f>
        <v/>
      </c>
      <c r="L893" s="44">
        <f>L167/SUMIFS(L$3:L$722,$B$3:$B$722,$B893)*SUMIFS(Calculations!$E$3:$E$53,Calculations!$A$3:$A$53,$B893)</f>
        <v/>
      </c>
      <c r="M893" s="44">
        <f>M167/SUMIFS(M$3:M$722,$B$3:$B$722,$B893)*SUMIFS(Calculations!$E$3:$E$53,Calculations!$A$3:$A$53,$B893)</f>
        <v/>
      </c>
      <c r="N893" s="44">
        <f>N167/SUMIFS(N$3:N$722,$B$3:$B$722,$B893)*SUMIFS(Calculations!$E$3:$E$53,Calculations!$A$3:$A$53,$B893)</f>
        <v/>
      </c>
      <c r="O893" s="44">
        <f>O167/SUMIFS(O$3:O$722,$B$3:$B$722,$B893)*SUMIFS(Calculations!$E$3:$E$53,Calculations!$A$3:$A$53,$B893)</f>
        <v/>
      </c>
      <c r="P893" s="44">
        <f>P167/SUMIFS(P$3:P$722,$B$3:$B$722,$B893)*SUMIFS(Calculations!$E$3:$E$53,Calculations!$A$3:$A$53,$B893)</f>
        <v/>
      </c>
      <c r="Q893" s="44">
        <f>Q167/SUMIFS(Q$3:Q$722,$B$3:$B$722,$B893)*SUMIFS(Calculations!$E$3:$E$53,Calculations!$A$3:$A$53,$B893)</f>
        <v/>
      </c>
      <c r="R893" s="44">
        <f>R167/SUMIFS(R$3:R$722,$B$3:$B$722,$B893)*SUMIFS(Calculations!$E$3:$E$53,Calculations!$A$3:$A$53,$B893)</f>
        <v/>
      </c>
    </row>
    <row r="894" ht="15.75" customHeight="1" s="157">
      <c r="B894" s="44" t="inlineStr">
        <is>
          <t>IL</t>
        </is>
      </c>
      <c r="C894" s="44" t="inlineStr">
        <is>
          <t>Generation</t>
        </is>
      </c>
      <c r="D894" s="44" t="inlineStr">
        <is>
          <t>Biopower</t>
        </is>
      </c>
      <c r="E894" s="44">
        <f>LOOKUP(D894,$U$2:$V$15,$V$2:$V$15)</f>
        <v/>
      </c>
      <c r="F894" s="44">
        <f>F168/SUMIFS(F$3:F$722,$B$3:$B$722,$B894)*SUMIFS(Calculations!$E$3:$E$53,Calculations!$A$3:$A$53,$B894)</f>
        <v/>
      </c>
      <c r="G894" s="44">
        <f>G168/SUMIFS(G$3:G$722,$B$3:$B$722,$B894)*SUMIFS(Calculations!$E$3:$E$53,Calculations!$A$3:$A$53,$B894)</f>
        <v/>
      </c>
      <c r="H894" s="44">
        <f>H168/SUMIFS(H$3:H$722,$B$3:$B$722,$B894)*SUMIFS(Calculations!$E$3:$E$53,Calculations!$A$3:$A$53,$B894)</f>
        <v/>
      </c>
      <c r="I894" s="44">
        <f>I168/SUMIFS(I$3:I$722,$B$3:$B$722,$B894)*SUMIFS(Calculations!$E$3:$E$53,Calculations!$A$3:$A$53,$B894)</f>
        <v/>
      </c>
      <c r="J894" s="44">
        <f>J168/SUMIFS(J$3:J$722,$B$3:$B$722,$B894)*SUMIFS(Calculations!$E$3:$E$53,Calculations!$A$3:$A$53,$B894)</f>
        <v/>
      </c>
      <c r="K894" s="44">
        <f>K168/SUMIFS(K$3:K$722,$B$3:$B$722,$B894)*SUMIFS(Calculations!$E$3:$E$53,Calculations!$A$3:$A$53,$B894)</f>
        <v/>
      </c>
      <c r="L894" s="44">
        <f>L168/SUMIFS(L$3:L$722,$B$3:$B$722,$B894)*SUMIFS(Calculations!$E$3:$E$53,Calculations!$A$3:$A$53,$B894)</f>
        <v/>
      </c>
      <c r="M894" s="44">
        <f>M168/SUMIFS(M$3:M$722,$B$3:$B$722,$B894)*SUMIFS(Calculations!$E$3:$E$53,Calculations!$A$3:$A$53,$B894)</f>
        <v/>
      </c>
      <c r="N894" s="44">
        <f>N168/SUMIFS(N$3:N$722,$B$3:$B$722,$B894)*SUMIFS(Calculations!$E$3:$E$53,Calculations!$A$3:$A$53,$B894)</f>
        <v/>
      </c>
      <c r="O894" s="44">
        <f>O168/SUMIFS(O$3:O$722,$B$3:$B$722,$B894)*SUMIFS(Calculations!$E$3:$E$53,Calculations!$A$3:$A$53,$B894)</f>
        <v/>
      </c>
      <c r="P894" s="44">
        <f>P168/SUMIFS(P$3:P$722,$B$3:$B$722,$B894)*SUMIFS(Calculations!$E$3:$E$53,Calculations!$A$3:$A$53,$B894)</f>
        <v/>
      </c>
      <c r="Q894" s="44">
        <f>Q168/SUMIFS(Q$3:Q$722,$B$3:$B$722,$B894)*SUMIFS(Calculations!$E$3:$E$53,Calculations!$A$3:$A$53,$B894)</f>
        <v/>
      </c>
      <c r="R894" s="44">
        <f>R168/SUMIFS(R$3:R$722,$B$3:$B$722,$B894)*SUMIFS(Calculations!$E$3:$E$53,Calculations!$A$3:$A$53,$B894)</f>
        <v/>
      </c>
    </row>
    <row r="895" ht="15.75" customHeight="1" s="157">
      <c r="B895" s="44" t="inlineStr">
        <is>
          <t>IL</t>
        </is>
      </c>
      <c r="C895" s="44" t="inlineStr">
        <is>
          <t>Generation</t>
        </is>
      </c>
      <c r="D895" s="44" t="inlineStr">
        <is>
          <t>Coal</t>
        </is>
      </c>
      <c r="E895" s="44">
        <f>LOOKUP(D895,$U$2:$V$15,$V$2:$V$15)</f>
        <v/>
      </c>
      <c r="F895" s="44">
        <f>F169/SUMIFS(F$3:F$722,$B$3:$B$722,$B895)*SUMIFS(Calculations!$E$3:$E$53,Calculations!$A$3:$A$53,$B895)</f>
        <v/>
      </c>
      <c r="G895" s="44">
        <f>G169/SUMIFS(G$3:G$722,$B$3:$B$722,$B895)*SUMIFS(Calculations!$E$3:$E$53,Calculations!$A$3:$A$53,$B895)</f>
        <v/>
      </c>
      <c r="H895" s="44">
        <f>H169/SUMIFS(H$3:H$722,$B$3:$B$722,$B895)*SUMIFS(Calculations!$E$3:$E$53,Calculations!$A$3:$A$53,$B895)</f>
        <v/>
      </c>
      <c r="I895" s="44">
        <f>I169/SUMIFS(I$3:I$722,$B$3:$B$722,$B895)*SUMIFS(Calculations!$E$3:$E$53,Calculations!$A$3:$A$53,$B895)</f>
        <v/>
      </c>
      <c r="J895" s="44">
        <f>J169/SUMIFS(J$3:J$722,$B$3:$B$722,$B895)*SUMIFS(Calculations!$E$3:$E$53,Calculations!$A$3:$A$53,$B895)</f>
        <v/>
      </c>
      <c r="K895" s="44">
        <f>K169/SUMIFS(K$3:K$722,$B$3:$B$722,$B895)*SUMIFS(Calculations!$E$3:$E$53,Calculations!$A$3:$A$53,$B895)</f>
        <v/>
      </c>
      <c r="L895" s="44">
        <f>L169/SUMIFS(L$3:L$722,$B$3:$B$722,$B895)*SUMIFS(Calculations!$E$3:$E$53,Calculations!$A$3:$A$53,$B895)</f>
        <v/>
      </c>
      <c r="M895" s="44">
        <f>M169/SUMIFS(M$3:M$722,$B$3:$B$722,$B895)*SUMIFS(Calculations!$E$3:$E$53,Calculations!$A$3:$A$53,$B895)</f>
        <v/>
      </c>
      <c r="N895" s="44">
        <f>N169/SUMIFS(N$3:N$722,$B$3:$B$722,$B895)*SUMIFS(Calculations!$E$3:$E$53,Calculations!$A$3:$A$53,$B895)</f>
        <v/>
      </c>
      <c r="O895" s="44">
        <f>O169/SUMIFS(O$3:O$722,$B$3:$B$722,$B895)*SUMIFS(Calculations!$E$3:$E$53,Calculations!$A$3:$A$53,$B895)</f>
        <v/>
      </c>
      <c r="P895" s="44">
        <f>P169/SUMIFS(P$3:P$722,$B$3:$B$722,$B895)*SUMIFS(Calculations!$E$3:$E$53,Calculations!$A$3:$A$53,$B895)</f>
        <v/>
      </c>
      <c r="Q895" s="44">
        <f>Q169/SUMIFS(Q$3:Q$722,$B$3:$B$722,$B895)*SUMIFS(Calculations!$E$3:$E$53,Calculations!$A$3:$A$53,$B895)</f>
        <v/>
      </c>
      <c r="R895" s="44">
        <f>R169/SUMIFS(R$3:R$722,$B$3:$B$722,$B895)*SUMIFS(Calculations!$E$3:$E$53,Calculations!$A$3:$A$53,$B895)</f>
        <v/>
      </c>
    </row>
    <row r="896" ht="15.75" customHeight="1" s="157">
      <c r="B896" s="44" t="inlineStr">
        <is>
          <t>IL</t>
        </is>
      </c>
      <c r="C896" s="44" t="inlineStr">
        <is>
          <t>Generation</t>
        </is>
      </c>
      <c r="D896" s="44" t="inlineStr">
        <is>
          <t>CSP</t>
        </is>
      </c>
      <c r="E896" s="44">
        <f>LOOKUP(D896,$U$2:$V$15,$V$2:$V$15)</f>
        <v/>
      </c>
      <c r="F896" s="44">
        <f>F170/SUMIFS(F$3:F$722,$B$3:$B$722,$B896)*SUMIFS(Calculations!$E$3:$E$53,Calculations!$A$3:$A$53,$B896)</f>
        <v/>
      </c>
      <c r="G896" s="44">
        <f>G170/SUMIFS(G$3:G$722,$B$3:$B$722,$B896)*SUMIFS(Calculations!$E$3:$E$53,Calculations!$A$3:$A$53,$B896)</f>
        <v/>
      </c>
      <c r="H896" s="44">
        <f>H170/SUMIFS(H$3:H$722,$B$3:$B$722,$B896)*SUMIFS(Calculations!$E$3:$E$53,Calculations!$A$3:$A$53,$B896)</f>
        <v/>
      </c>
      <c r="I896" s="44">
        <f>I170/SUMIFS(I$3:I$722,$B$3:$B$722,$B896)*SUMIFS(Calculations!$E$3:$E$53,Calculations!$A$3:$A$53,$B896)</f>
        <v/>
      </c>
      <c r="J896" s="44">
        <f>J170/SUMIFS(J$3:J$722,$B$3:$B$722,$B896)*SUMIFS(Calculations!$E$3:$E$53,Calculations!$A$3:$A$53,$B896)</f>
        <v/>
      </c>
      <c r="K896" s="44">
        <f>K170/SUMIFS(K$3:K$722,$B$3:$B$722,$B896)*SUMIFS(Calculations!$E$3:$E$53,Calculations!$A$3:$A$53,$B896)</f>
        <v/>
      </c>
      <c r="L896" s="44">
        <f>L170/SUMIFS(L$3:L$722,$B$3:$B$722,$B896)*SUMIFS(Calculations!$E$3:$E$53,Calculations!$A$3:$A$53,$B896)</f>
        <v/>
      </c>
      <c r="M896" s="44">
        <f>M170/SUMIFS(M$3:M$722,$B$3:$B$722,$B896)*SUMIFS(Calculations!$E$3:$E$53,Calculations!$A$3:$A$53,$B896)</f>
        <v/>
      </c>
      <c r="N896" s="44">
        <f>N170/SUMIFS(N$3:N$722,$B$3:$B$722,$B896)*SUMIFS(Calculations!$E$3:$E$53,Calculations!$A$3:$A$53,$B896)</f>
        <v/>
      </c>
      <c r="O896" s="44">
        <f>O170/SUMIFS(O$3:O$722,$B$3:$B$722,$B896)*SUMIFS(Calculations!$E$3:$E$53,Calculations!$A$3:$A$53,$B896)</f>
        <v/>
      </c>
      <c r="P896" s="44">
        <f>P170/SUMIFS(P$3:P$722,$B$3:$B$722,$B896)*SUMIFS(Calculations!$E$3:$E$53,Calculations!$A$3:$A$53,$B896)</f>
        <v/>
      </c>
      <c r="Q896" s="44">
        <f>Q170/SUMIFS(Q$3:Q$722,$B$3:$B$722,$B896)*SUMIFS(Calculations!$E$3:$E$53,Calculations!$A$3:$A$53,$B896)</f>
        <v/>
      </c>
      <c r="R896" s="44">
        <f>R170/SUMIFS(R$3:R$722,$B$3:$B$722,$B896)*SUMIFS(Calculations!$E$3:$E$53,Calculations!$A$3:$A$53,$B896)</f>
        <v/>
      </c>
    </row>
    <row r="897" ht="15.75" customHeight="1" s="157">
      <c r="B897" s="44" t="inlineStr">
        <is>
          <t>IL</t>
        </is>
      </c>
      <c r="C897" s="44" t="inlineStr">
        <is>
          <t>Generation</t>
        </is>
      </c>
      <c r="D897" s="44" t="inlineStr">
        <is>
          <t>Geothermal</t>
        </is>
      </c>
      <c r="E897" s="44">
        <f>LOOKUP(D897,$U$2:$V$15,$V$2:$V$15)</f>
        <v/>
      </c>
      <c r="F897" s="44">
        <f>F171/SUMIFS(F$3:F$722,$B$3:$B$722,$B897)*SUMIFS(Calculations!$E$3:$E$53,Calculations!$A$3:$A$53,$B897)</f>
        <v/>
      </c>
      <c r="G897" s="44">
        <f>G171/SUMIFS(G$3:G$722,$B$3:$B$722,$B897)*SUMIFS(Calculations!$E$3:$E$53,Calculations!$A$3:$A$53,$B897)</f>
        <v/>
      </c>
      <c r="H897" s="44">
        <f>H171/SUMIFS(H$3:H$722,$B$3:$B$722,$B897)*SUMIFS(Calculations!$E$3:$E$53,Calculations!$A$3:$A$53,$B897)</f>
        <v/>
      </c>
      <c r="I897" s="44">
        <f>I171/SUMIFS(I$3:I$722,$B$3:$B$722,$B897)*SUMIFS(Calculations!$E$3:$E$53,Calculations!$A$3:$A$53,$B897)</f>
        <v/>
      </c>
      <c r="J897" s="44">
        <f>J171/SUMIFS(J$3:J$722,$B$3:$B$722,$B897)*SUMIFS(Calculations!$E$3:$E$53,Calculations!$A$3:$A$53,$B897)</f>
        <v/>
      </c>
      <c r="K897" s="44">
        <f>K171/SUMIFS(K$3:K$722,$B$3:$B$722,$B897)*SUMIFS(Calculations!$E$3:$E$53,Calculations!$A$3:$A$53,$B897)</f>
        <v/>
      </c>
      <c r="L897" s="44">
        <f>L171/SUMIFS(L$3:L$722,$B$3:$B$722,$B897)*SUMIFS(Calculations!$E$3:$E$53,Calculations!$A$3:$A$53,$B897)</f>
        <v/>
      </c>
      <c r="M897" s="44">
        <f>M171/SUMIFS(M$3:M$722,$B$3:$B$722,$B897)*SUMIFS(Calculations!$E$3:$E$53,Calculations!$A$3:$A$53,$B897)</f>
        <v/>
      </c>
      <c r="N897" s="44">
        <f>N171/SUMIFS(N$3:N$722,$B$3:$B$722,$B897)*SUMIFS(Calculations!$E$3:$E$53,Calculations!$A$3:$A$53,$B897)</f>
        <v/>
      </c>
      <c r="O897" s="44">
        <f>O171/SUMIFS(O$3:O$722,$B$3:$B$722,$B897)*SUMIFS(Calculations!$E$3:$E$53,Calculations!$A$3:$A$53,$B897)</f>
        <v/>
      </c>
      <c r="P897" s="44">
        <f>P171/SUMIFS(P$3:P$722,$B$3:$B$722,$B897)*SUMIFS(Calculations!$E$3:$E$53,Calculations!$A$3:$A$53,$B897)</f>
        <v/>
      </c>
      <c r="Q897" s="44">
        <f>Q171/SUMIFS(Q$3:Q$722,$B$3:$B$722,$B897)*SUMIFS(Calculations!$E$3:$E$53,Calculations!$A$3:$A$53,$B897)</f>
        <v/>
      </c>
      <c r="R897" s="44">
        <f>R171/SUMIFS(R$3:R$722,$B$3:$B$722,$B897)*SUMIFS(Calculations!$E$3:$E$53,Calculations!$A$3:$A$53,$B897)</f>
        <v/>
      </c>
    </row>
    <row r="898" ht="15.75" customHeight="1" s="157">
      <c r="B898" s="44" t="inlineStr">
        <is>
          <t>IL</t>
        </is>
      </c>
      <c r="C898" s="44" t="inlineStr">
        <is>
          <t>Generation</t>
        </is>
      </c>
      <c r="D898" s="44" t="inlineStr">
        <is>
          <t>Hydro</t>
        </is>
      </c>
      <c r="E898" s="44">
        <f>LOOKUP(D898,$U$2:$V$15,$V$2:$V$15)</f>
        <v/>
      </c>
      <c r="F898" s="44">
        <f>F172/SUMIFS(F$3:F$722,$B$3:$B$722,$B898)*SUMIFS(Calculations!$E$3:$E$53,Calculations!$A$3:$A$53,$B898)</f>
        <v/>
      </c>
      <c r="G898" s="44">
        <f>G172/SUMIFS(G$3:G$722,$B$3:$B$722,$B898)*SUMIFS(Calculations!$E$3:$E$53,Calculations!$A$3:$A$53,$B898)</f>
        <v/>
      </c>
      <c r="H898" s="44">
        <f>H172/SUMIFS(H$3:H$722,$B$3:$B$722,$B898)*SUMIFS(Calculations!$E$3:$E$53,Calculations!$A$3:$A$53,$B898)</f>
        <v/>
      </c>
      <c r="I898" s="44">
        <f>I172/SUMIFS(I$3:I$722,$B$3:$B$722,$B898)*SUMIFS(Calculations!$E$3:$E$53,Calculations!$A$3:$A$53,$B898)</f>
        <v/>
      </c>
      <c r="J898" s="44">
        <f>J172/SUMIFS(J$3:J$722,$B$3:$B$722,$B898)*SUMIFS(Calculations!$E$3:$E$53,Calculations!$A$3:$A$53,$B898)</f>
        <v/>
      </c>
      <c r="K898" s="44">
        <f>K172/SUMIFS(K$3:K$722,$B$3:$B$722,$B898)*SUMIFS(Calculations!$E$3:$E$53,Calculations!$A$3:$A$53,$B898)</f>
        <v/>
      </c>
      <c r="L898" s="44">
        <f>L172/SUMIFS(L$3:L$722,$B$3:$B$722,$B898)*SUMIFS(Calculations!$E$3:$E$53,Calculations!$A$3:$A$53,$B898)</f>
        <v/>
      </c>
      <c r="M898" s="44">
        <f>M172/SUMIFS(M$3:M$722,$B$3:$B$722,$B898)*SUMIFS(Calculations!$E$3:$E$53,Calculations!$A$3:$A$53,$B898)</f>
        <v/>
      </c>
      <c r="N898" s="44">
        <f>N172/SUMIFS(N$3:N$722,$B$3:$B$722,$B898)*SUMIFS(Calculations!$E$3:$E$53,Calculations!$A$3:$A$53,$B898)</f>
        <v/>
      </c>
      <c r="O898" s="44">
        <f>O172/SUMIFS(O$3:O$722,$B$3:$B$722,$B898)*SUMIFS(Calculations!$E$3:$E$53,Calculations!$A$3:$A$53,$B898)</f>
        <v/>
      </c>
      <c r="P898" s="44">
        <f>P172/SUMIFS(P$3:P$722,$B$3:$B$722,$B898)*SUMIFS(Calculations!$E$3:$E$53,Calculations!$A$3:$A$53,$B898)</f>
        <v/>
      </c>
      <c r="Q898" s="44">
        <f>Q172/SUMIFS(Q$3:Q$722,$B$3:$B$722,$B898)*SUMIFS(Calculations!$E$3:$E$53,Calculations!$A$3:$A$53,$B898)</f>
        <v/>
      </c>
      <c r="R898" s="44">
        <f>R172/SUMIFS(R$3:R$722,$B$3:$B$722,$B898)*SUMIFS(Calculations!$E$3:$E$53,Calculations!$A$3:$A$53,$B898)</f>
        <v/>
      </c>
    </row>
    <row r="899" ht="15.75" customHeight="1" s="157">
      <c r="B899" s="44" t="inlineStr">
        <is>
          <t>IL</t>
        </is>
      </c>
      <c r="C899" s="44" t="inlineStr">
        <is>
          <t>Generation</t>
        </is>
      </c>
      <c r="D899" s="44" t="inlineStr">
        <is>
          <t>Imports</t>
        </is>
      </c>
      <c r="E899" s="44">
        <f>LOOKUP(D899,$U$2:$V$15,$V$2:$V$15)</f>
        <v/>
      </c>
      <c r="F899" s="44">
        <f>F173/SUMIFS(F$3:F$722,$B$3:$B$722,$B899)*SUMIFS(Calculations!$E$3:$E$53,Calculations!$A$3:$A$53,$B899)</f>
        <v/>
      </c>
      <c r="G899" s="44">
        <f>G173/SUMIFS(G$3:G$722,$B$3:$B$722,$B899)*SUMIFS(Calculations!$E$3:$E$53,Calculations!$A$3:$A$53,$B899)</f>
        <v/>
      </c>
      <c r="H899" s="44">
        <f>H173/SUMIFS(H$3:H$722,$B$3:$B$722,$B899)*SUMIFS(Calculations!$E$3:$E$53,Calculations!$A$3:$A$53,$B899)</f>
        <v/>
      </c>
      <c r="I899" s="44">
        <f>I173/SUMIFS(I$3:I$722,$B$3:$B$722,$B899)*SUMIFS(Calculations!$E$3:$E$53,Calculations!$A$3:$A$53,$B899)</f>
        <v/>
      </c>
      <c r="J899" s="44">
        <f>J173/SUMIFS(J$3:J$722,$B$3:$B$722,$B899)*SUMIFS(Calculations!$E$3:$E$53,Calculations!$A$3:$A$53,$B899)</f>
        <v/>
      </c>
      <c r="K899" s="44">
        <f>K173/SUMIFS(K$3:K$722,$B$3:$B$722,$B899)*SUMIFS(Calculations!$E$3:$E$53,Calculations!$A$3:$A$53,$B899)</f>
        <v/>
      </c>
      <c r="L899" s="44">
        <f>L173/SUMIFS(L$3:L$722,$B$3:$B$722,$B899)*SUMIFS(Calculations!$E$3:$E$53,Calculations!$A$3:$A$53,$B899)</f>
        <v/>
      </c>
      <c r="M899" s="44">
        <f>M173/SUMIFS(M$3:M$722,$B$3:$B$722,$B899)*SUMIFS(Calculations!$E$3:$E$53,Calculations!$A$3:$A$53,$B899)</f>
        <v/>
      </c>
      <c r="N899" s="44">
        <f>N173/SUMIFS(N$3:N$722,$B$3:$B$722,$B899)*SUMIFS(Calculations!$E$3:$E$53,Calculations!$A$3:$A$53,$B899)</f>
        <v/>
      </c>
      <c r="O899" s="44">
        <f>O173/SUMIFS(O$3:O$722,$B$3:$B$722,$B899)*SUMIFS(Calculations!$E$3:$E$53,Calculations!$A$3:$A$53,$B899)</f>
        <v/>
      </c>
      <c r="P899" s="44">
        <f>P173/SUMIFS(P$3:P$722,$B$3:$B$722,$B899)*SUMIFS(Calculations!$E$3:$E$53,Calculations!$A$3:$A$53,$B899)</f>
        <v/>
      </c>
      <c r="Q899" s="44">
        <f>Q173/SUMIFS(Q$3:Q$722,$B$3:$B$722,$B899)*SUMIFS(Calculations!$E$3:$E$53,Calculations!$A$3:$A$53,$B899)</f>
        <v/>
      </c>
      <c r="R899" s="44">
        <f>R173/SUMIFS(R$3:R$722,$B$3:$B$722,$B899)*SUMIFS(Calculations!$E$3:$E$53,Calculations!$A$3:$A$53,$B899)</f>
        <v/>
      </c>
    </row>
    <row r="900" ht="15.75" customHeight="1" s="157">
      <c r="B900" s="44" t="inlineStr">
        <is>
          <t>IL</t>
        </is>
      </c>
      <c r="C900" s="44" t="inlineStr">
        <is>
          <t>Generation</t>
        </is>
      </c>
      <c r="D900" s="44" t="inlineStr">
        <is>
          <t>Land-based Wind</t>
        </is>
      </c>
      <c r="E900" s="44">
        <f>LOOKUP(D900,$U$2:$V$15,$V$2:$V$15)</f>
        <v/>
      </c>
      <c r="F900" s="44">
        <f>F174/SUMIFS(F$3:F$722,$B$3:$B$722,$B900)*SUMIFS(Calculations!$E$3:$E$53,Calculations!$A$3:$A$53,$B900)</f>
        <v/>
      </c>
      <c r="G900" s="44">
        <f>G174/SUMIFS(G$3:G$722,$B$3:$B$722,$B900)*SUMIFS(Calculations!$E$3:$E$53,Calculations!$A$3:$A$53,$B900)</f>
        <v/>
      </c>
      <c r="H900" s="44">
        <f>H174/SUMIFS(H$3:H$722,$B$3:$B$722,$B900)*SUMIFS(Calculations!$E$3:$E$53,Calculations!$A$3:$A$53,$B900)</f>
        <v/>
      </c>
      <c r="I900" s="44">
        <f>I174/SUMIFS(I$3:I$722,$B$3:$B$722,$B900)*SUMIFS(Calculations!$E$3:$E$53,Calculations!$A$3:$A$53,$B900)</f>
        <v/>
      </c>
      <c r="J900" s="44">
        <f>J174/SUMIFS(J$3:J$722,$B$3:$B$722,$B900)*SUMIFS(Calculations!$E$3:$E$53,Calculations!$A$3:$A$53,$B900)</f>
        <v/>
      </c>
      <c r="K900" s="44">
        <f>K174/SUMIFS(K$3:K$722,$B$3:$B$722,$B900)*SUMIFS(Calculations!$E$3:$E$53,Calculations!$A$3:$A$53,$B900)</f>
        <v/>
      </c>
      <c r="L900" s="44">
        <f>L174/SUMIFS(L$3:L$722,$B$3:$B$722,$B900)*SUMIFS(Calculations!$E$3:$E$53,Calculations!$A$3:$A$53,$B900)</f>
        <v/>
      </c>
      <c r="M900" s="44">
        <f>M174/SUMIFS(M$3:M$722,$B$3:$B$722,$B900)*SUMIFS(Calculations!$E$3:$E$53,Calculations!$A$3:$A$53,$B900)</f>
        <v/>
      </c>
      <c r="N900" s="44">
        <f>N174/SUMIFS(N$3:N$722,$B$3:$B$722,$B900)*SUMIFS(Calculations!$E$3:$E$53,Calculations!$A$3:$A$53,$B900)</f>
        <v/>
      </c>
      <c r="O900" s="44">
        <f>O174/SUMIFS(O$3:O$722,$B$3:$B$722,$B900)*SUMIFS(Calculations!$E$3:$E$53,Calculations!$A$3:$A$53,$B900)</f>
        <v/>
      </c>
      <c r="P900" s="44">
        <f>P174/SUMIFS(P$3:P$722,$B$3:$B$722,$B900)*SUMIFS(Calculations!$E$3:$E$53,Calculations!$A$3:$A$53,$B900)</f>
        <v/>
      </c>
      <c r="Q900" s="44">
        <f>Q174/SUMIFS(Q$3:Q$722,$B$3:$B$722,$B900)*SUMIFS(Calculations!$E$3:$E$53,Calculations!$A$3:$A$53,$B900)</f>
        <v/>
      </c>
      <c r="R900" s="44">
        <f>R174/SUMIFS(R$3:R$722,$B$3:$B$722,$B900)*SUMIFS(Calculations!$E$3:$E$53,Calculations!$A$3:$A$53,$B900)</f>
        <v/>
      </c>
    </row>
    <row r="901" ht="15.75" customHeight="1" s="157">
      <c r="B901" s="44" t="inlineStr">
        <is>
          <t>IL</t>
        </is>
      </c>
      <c r="C901" s="44" t="inlineStr">
        <is>
          <t>Generation</t>
        </is>
      </c>
      <c r="D901" s="44" t="inlineStr">
        <is>
          <t>NG-CC</t>
        </is>
      </c>
      <c r="E901" s="44">
        <f>LOOKUP(D901,$U$2:$V$15,$V$2:$V$15)</f>
        <v/>
      </c>
      <c r="F901" s="44">
        <f>F175/SUMIFS(F$3:F$722,$B$3:$B$722,$B901)*SUMIFS(Calculations!$E$3:$E$53,Calculations!$A$3:$A$53,$B901)</f>
        <v/>
      </c>
      <c r="G901" s="44">
        <f>G175/SUMIFS(G$3:G$722,$B$3:$B$722,$B901)*SUMIFS(Calculations!$E$3:$E$53,Calculations!$A$3:$A$53,$B901)</f>
        <v/>
      </c>
      <c r="H901" s="44">
        <f>H175/SUMIFS(H$3:H$722,$B$3:$B$722,$B901)*SUMIFS(Calculations!$E$3:$E$53,Calculations!$A$3:$A$53,$B901)</f>
        <v/>
      </c>
      <c r="I901" s="44">
        <f>I175/SUMIFS(I$3:I$722,$B$3:$B$722,$B901)*SUMIFS(Calculations!$E$3:$E$53,Calculations!$A$3:$A$53,$B901)</f>
        <v/>
      </c>
      <c r="J901" s="44">
        <f>J175/SUMIFS(J$3:J$722,$B$3:$B$722,$B901)*SUMIFS(Calculations!$E$3:$E$53,Calculations!$A$3:$A$53,$B901)</f>
        <v/>
      </c>
      <c r="K901" s="44">
        <f>K175/SUMIFS(K$3:K$722,$B$3:$B$722,$B901)*SUMIFS(Calculations!$E$3:$E$53,Calculations!$A$3:$A$53,$B901)</f>
        <v/>
      </c>
      <c r="L901" s="44">
        <f>L175/SUMIFS(L$3:L$722,$B$3:$B$722,$B901)*SUMIFS(Calculations!$E$3:$E$53,Calculations!$A$3:$A$53,$B901)</f>
        <v/>
      </c>
      <c r="M901" s="44">
        <f>M175/SUMIFS(M$3:M$722,$B$3:$B$722,$B901)*SUMIFS(Calculations!$E$3:$E$53,Calculations!$A$3:$A$53,$B901)</f>
        <v/>
      </c>
      <c r="N901" s="44">
        <f>N175/SUMIFS(N$3:N$722,$B$3:$B$722,$B901)*SUMIFS(Calculations!$E$3:$E$53,Calculations!$A$3:$A$53,$B901)</f>
        <v/>
      </c>
      <c r="O901" s="44">
        <f>O175/SUMIFS(O$3:O$722,$B$3:$B$722,$B901)*SUMIFS(Calculations!$E$3:$E$53,Calculations!$A$3:$A$53,$B901)</f>
        <v/>
      </c>
      <c r="P901" s="44">
        <f>P175/SUMIFS(P$3:P$722,$B$3:$B$722,$B901)*SUMIFS(Calculations!$E$3:$E$53,Calculations!$A$3:$A$53,$B901)</f>
        <v/>
      </c>
      <c r="Q901" s="44">
        <f>Q175/SUMIFS(Q$3:Q$722,$B$3:$B$722,$B901)*SUMIFS(Calculations!$E$3:$E$53,Calculations!$A$3:$A$53,$B901)</f>
        <v/>
      </c>
      <c r="R901" s="44">
        <f>R175/SUMIFS(R$3:R$722,$B$3:$B$722,$B901)*SUMIFS(Calculations!$E$3:$E$53,Calculations!$A$3:$A$53,$B901)</f>
        <v/>
      </c>
    </row>
    <row r="902" ht="15.75" customHeight="1" s="157">
      <c r="B902" s="44" t="inlineStr">
        <is>
          <t>IL</t>
        </is>
      </c>
      <c r="C902" s="44" t="inlineStr">
        <is>
          <t>Generation</t>
        </is>
      </c>
      <c r="D902" s="44" t="inlineStr">
        <is>
          <t>NG-CT</t>
        </is>
      </c>
      <c r="E902" s="44">
        <f>LOOKUP(D902,$U$2:$V$15,$V$2:$V$15)</f>
        <v/>
      </c>
      <c r="F902" s="44">
        <f>F176/SUMIFS(F$3:F$722,$B$3:$B$722,$B902)*SUMIFS(Calculations!$E$3:$E$53,Calculations!$A$3:$A$53,$B902)</f>
        <v/>
      </c>
      <c r="G902" s="44">
        <f>G176/SUMIFS(G$3:G$722,$B$3:$B$722,$B902)*SUMIFS(Calculations!$E$3:$E$53,Calculations!$A$3:$A$53,$B902)</f>
        <v/>
      </c>
      <c r="H902" s="44">
        <f>H176/SUMIFS(H$3:H$722,$B$3:$B$722,$B902)*SUMIFS(Calculations!$E$3:$E$53,Calculations!$A$3:$A$53,$B902)</f>
        <v/>
      </c>
      <c r="I902" s="44">
        <f>I176/SUMIFS(I$3:I$722,$B$3:$B$722,$B902)*SUMIFS(Calculations!$E$3:$E$53,Calculations!$A$3:$A$53,$B902)</f>
        <v/>
      </c>
      <c r="J902" s="44">
        <f>J176/SUMIFS(J$3:J$722,$B$3:$B$722,$B902)*SUMIFS(Calculations!$E$3:$E$53,Calculations!$A$3:$A$53,$B902)</f>
        <v/>
      </c>
      <c r="K902" s="44">
        <f>K176/SUMIFS(K$3:K$722,$B$3:$B$722,$B902)*SUMIFS(Calculations!$E$3:$E$53,Calculations!$A$3:$A$53,$B902)</f>
        <v/>
      </c>
      <c r="L902" s="44">
        <f>L176/SUMIFS(L$3:L$722,$B$3:$B$722,$B902)*SUMIFS(Calculations!$E$3:$E$53,Calculations!$A$3:$A$53,$B902)</f>
        <v/>
      </c>
      <c r="M902" s="44">
        <f>M176/SUMIFS(M$3:M$722,$B$3:$B$722,$B902)*SUMIFS(Calculations!$E$3:$E$53,Calculations!$A$3:$A$53,$B902)</f>
        <v/>
      </c>
      <c r="N902" s="44">
        <f>N176/SUMIFS(N$3:N$722,$B$3:$B$722,$B902)*SUMIFS(Calculations!$E$3:$E$53,Calculations!$A$3:$A$53,$B902)</f>
        <v/>
      </c>
      <c r="O902" s="44">
        <f>O176/SUMIFS(O$3:O$722,$B$3:$B$722,$B902)*SUMIFS(Calculations!$E$3:$E$53,Calculations!$A$3:$A$53,$B902)</f>
        <v/>
      </c>
      <c r="P902" s="44">
        <f>P176/SUMIFS(P$3:P$722,$B$3:$B$722,$B902)*SUMIFS(Calculations!$E$3:$E$53,Calculations!$A$3:$A$53,$B902)</f>
        <v/>
      </c>
      <c r="Q902" s="44">
        <f>Q176/SUMIFS(Q$3:Q$722,$B$3:$B$722,$B902)*SUMIFS(Calculations!$E$3:$E$53,Calculations!$A$3:$A$53,$B902)</f>
        <v/>
      </c>
      <c r="R902" s="44">
        <f>R176/SUMIFS(R$3:R$722,$B$3:$B$722,$B902)*SUMIFS(Calculations!$E$3:$E$53,Calculations!$A$3:$A$53,$B902)</f>
        <v/>
      </c>
    </row>
    <row r="903" ht="15.75" customHeight="1" s="157">
      <c r="B903" s="44" t="inlineStr">
        <is>
          <t>IL</t>
        </is>
      </c>
      <c r="C903" s="44" t="inlineStr">
        <is>
          <t>Generation</t>
        </is>
      </c>
      <c r="D903" s="44" t="inlineStr">
        <is>
          <t>Nuclear</t>
        </is>
      </c>
      <c r="E903" s="44">
        <f>LOOKUP(D903,$U$2:$V$15,$V$2:$V$15)</f>
        <v/>
      </c>
      <c r="F903" s="44">
        <f>F177/SUMIFS(F$3:F$722,$B$3:$B$722,$B903)*SUMIFS(Calculations!$E$3:$E$53,Calculations!$A$3:$A$53,$B903)</f>
        <v/>
      </c>
      <c r="G903" s="44">
        <f>G177/SUMIFS(G$3:G$722,$B$3:$B$722,$B903)*SUMIFS(Calculations!$E$3:$E$53,Calculations!$A$3:$A$53,$B903)</f>
        <v/>
      </c>
      <c r="H903" s="44">
        <f>H177/SUMIFS(H$3:H$722,$B$3:$B$722,$B903)*SUMIFS(Calculations!$E$3:$E$53,Calculations!$A$3:$A$53,$B903)</f>
        <v/>
      </c>
      <c r="I903" s="44">
        <f>I177/SUMIFS(I$3:I$722,$B$3:$B$722,$B903)*SUMIFS(Calculations!$E$3:$E$53,Calculations!$A$3:$A$53,$B903)</f>
        <v/>
      </c>
      <c r="J903" s="44">
        <f>J177/SUMIFS(J$3:J$722,$B$3:$B$722,$B903)*SUMIFS(Calculations!$E$3:$E$53,Calculations!$A$3:$A$53,$B903)</f>
        <v/>
      </c>
      <c r="K903" s="44">
        <f>K177/SUMIFS(K$3:K$722,$B$3:$B$722,$B903)*SUMIFS(Calculations!$E$3:$E$53,Calculations!$A$3:$A$53,$B903)</f>
        <v/>
      </c>
      <c r="L903" s="44">
        <f>L177/SUMIFS(L$3:L$722,$B$3:$B$722,$B903)*SUMIFS(Calculations!$E$3:$E$53,Calculations!$A$3:$A$53,$B903)</f>
        <v/>
      </c>
      <c r="M903" s="44">
        <f>M177/SUMIFS(M$3:M$722,$B$3:$B$722,$B903)*SUMIFS(Calculations!$E$3:$E$53,Calculations!$A$3:$A$53,$B903)</f>
        <v/>
      </c>
      <c r="N903" s="44">
        <f>N177/SUMIFS(N$3:N$722,$B$3:$B$722,$B903)*SUMIFS(Calculations!$E$3:$E$53,Calculations!$A$3:$A$53,$B903)</f>
        <v/>
      </c>
      <c r="O903" s="44">
        <f>O177/SUMIFS(O$3:O$722,$B$3:$B$722,$B903)*SUMIFS(Calculations!$E$3:$E$53,Calculations!$A$3:$A$53,$B903)</f>
        <v/>
      </c>
      <c r="P903" s="44">
        <f>P177/SUMIFS(P$3:P$722,$B$3:$B$722,$B903)*SUMIFS(Calculations!$E$3:$E$53,Calculations!$A$3:$A$53,$B903)</f>
        <v/>
      </c>
      <c r="Q903" s="44">
        <f>Q177/SUMIFS(Q$3:Q$722,$B$3:$B$722,$B903)*SUMIFS(Calculations!$E$3:$E$53,Calculations!$A$3:$A$53,$B903)</f>
        <v/>
      </c>
      <c r="R903" s="44">
        <f>R177/SUMIFS(R$3:R$722,$B$3:$B$722,$B903)*SUMIFS(Calculations!$E$3:$E$53,Calculations!$A$3:$A$53,$B903)</f>
        <v/>
      </c>
    </row>
    <row r="904" ht="15.75" customHeight="1" s="157">
      <c r="B904" s="44" t="inlineStr">
        <is>
          <t>IL</t>
        </is>
      </c>
      <c r="C904" s="44" t="inlineStr">
        <is>
          <t>Generation</t>
        </is>
      </c>
      <c r="D904" s="44" t="inlineStr">
        <is>
          <t>Offshore Wind</t>
        </is>
      </c>
      <c r="E904" s="44">
        <f>LOOKUP(D904,$U$2:$V$15,$V$2:$V$15)</f>
        <v/>
      </c>
      <c r="F904" s="44">
        <f>F178/SUMIFS(F$3:F$722,$B$3:$B$722,$B904)*SUMIFS(Calculations!$E$3:$E$53,Calculations!$A$3:$A$53,$B904)</f>
        <v/>
      </c>
      <c r="G904" s="44">
        <f>G178/SUMIFS(G$3:G$722,$B$3:$B$722,$B904)*SUMIFS(Calculations!$E$3:$E$53,Calculations!$A$3:$A$53,$B904)</f>
        <v/>
      </c>
      <c r="H904" s="44">
        <f>H178/SUMIFS(H$3:H$722,$B$3:$B$722,$B904)*SUMIFS(Calculations!$E$3:$E$53,Calculations!$A$3:$A$53,$B904)</f>
        <v/>
      </c>
      <c r="I904" s="44">
        <f>I178/SUMIFS(I$3:I$722,$B$3:$B$722,$B904)*SUMIFS(Calculations!$E$3:$E$53,Calculations!$A$3:$A$53,$B904)</f>
        <v/>
      </c>
      <c r="J904" s="44">
        <f>J178/SUMIFS(J$3:J$722,$B$3:$B$722,$B904)*SUMIFS(Calculations!$E$3:$E$53,Calculations!$A$3:$A$53,$B904)</f>
        <v/>
      </c>
      <c r="K904" s="44">
        <f>K178/SUMIFS(K$3:K$722,$B$3:$B$722,$B904)*SUMIFS(Calculations!$E$3:$E$53,Calculations!$A$3:$A$53,$B904)</f>
        <v/>
      </c>
      <c r="L904" s="44">
        <f>L178/SUMIFS(L$3:L$722,$B$3:$B$722,$B904)*SUMIFS(Calculations!$E$3:$E$53,Calculations!$A$3:$A$53,$B904)</f>
        <v/>
      </c>
      <c r="M904" s="44">
        <f>M178/SUMIFS(M$3:M$722,$B$3:$B$722,$B904)*SUMIFS(Calculations!$E$3:$E$53,Calculations!$A$3:$A$53,$B904)</f>
        <v/>
      </c>
      <c r="N904" s="44">
        <f>N178/SUMIFS(N$3:N$722,$B$3:$B$722,$B904)*SUMIFS(Calculations!$E$3:$E$53,Calculations!$A$3:$A$53,$B904)</f>
        <v/>
      </c>
      <c r="O904" s="44">
        <f>O178/SUMIFS(O$3:O$722,$B$3:$B$722,$B904)*SUMIFS(Calculations!$E$3:$E$53,Calculations!$A$3:$A$53,$B904)</f>
        <v/>
      </c>
      <c r="P904" s="44">
        <f>P178/SUMIFS(P$3:P$722,$B$3:$B$722,$B904)*SUMIFS(Calculations!$E$3:$E$53,Calculations!$A$3:$A$53,$B904)</f>
        <v/>
      </c>
      <c r="Q904" s="44">
        <f>Q178/SUMIFS(Q$3:Q$722,$B$3:$B$722,$B904)*SUMIFS(Calculations!$E$3:$E$53,Calculations!$A$3:$A$53,$B904)</f>
        <v/>
      </c>
      <c r="R904" s="44">
        <f>R178/SUMIFS(R$3:R$722,$B$3:$B$722,$B904)*SUMIFS(Calculations!$E$3:$E$53,Calculations!$A$3:$A$53,$B904)</f>
        <v/>
      </c>
    </row>
    <row r="905" ht="15.75" customHeight="1" s="157">
      <c r="B905" s="44" t="inlineStr">
        <is>
          <t>IL</t>
        </is>
      </c>
      <c r="C905" s="44" t="inlineStr">
        <is>
          <t>Generation</t>
        </is>
      </c>
      <c r="D905" s="44" t="inlineStr">
        <is>
          <t>Oil-Gas-Steam</t>
        </is>
      </c>
      <c r="E905" s="44">
        <f>LOOKUP(D905,$U$2:$V$15,$V$2:$V$15)</f>
        <v/>
      </c>
      <c r="F905" s="44">
        <f>F179/SUMIFS(F$3:F$722,$B$3:$B$722,$B905)*SUMIFS(Calculations!$E$3:$E$53,Calculations!$A$3:$A$53,$B905)</f>
        <v/>
      </c>
      <c r="G905" s="44">
        <f>G179/SUMIFS(G$3:G$722,$B$3:$B$722,$B905)*SUMIFS(Calculations!$E$3:$E$53,Calculations!$A$3:$A$53,$B905)</f>
        <v/>
      </c>
      <c r="H905" s="44">
        <f>H179/SUMIFS(H$3:H$722,$B$3:$B$722,$B905)*SUMIFS(Calculations!$E$3:$E$53,Calculations!$A$3:$A$53,$B905)</f>
        <v/>
      </c>
      <c r="I905" s="44">
        <f>I179/SUMIFS(I$3:I$722,$B$3:$B$722,$B905)*SUMIFS(Calculations!$E$3:$E$53,Calculations!$A$3:$A$53,$B905)</f>
        <v/>
      </c>
      <c r="J905" s="44">
        <f>J179/SUMIFS(J$3:J$722,$B$3:$B$722,$B905)*SUMIFS(Calculations!$E$3:$E$53,Calculations!$A$3:$A$53,$B905)</f>
        <v/>
      </c>
      <c r="K905" s="44">
        <f>K179/SUMIFS(K$3:K$722,$B$3:$B$722,$B905)*SUMIFS(Calculations!$E$3:$E$53,Calculations!$A$3:$A$53,$B905)</f>
        <v/>
      </c>
      <c r="L905" s="44">
        <f>L179/SUMIFS(L$3:L$722,$B$3:$B$722,$B905)*SUMIFS(Calculations!$E$3:$E$53,Calculations!$A$3:$A$53,$B905)</f>
        <v/>
      </c>
      <c r="M905" s="44">
        <f>M179/SUMIFS(M$3:M$722,$B$3:$B$722,$B905)*SUMIFS(Calculations!$E$3:$E$53,Calculations!$A$3:$A$53,$B905)</f>
        <v/>
      </c>
      <c r="N905" s="44">
        <f>N179/SUMIFS(N$3:N$722,$B$3:$B$722,$B905)*SUMIFS(Calculations!$E$3:$E$53,Calculations!$A$3:$A$53,$B905)</f>
        <v/>
      </c>
      <c r="O905" s="44">
        <f>O179/SUMIFS(O$3:O$722,$B$3:$B$722,$B905)*SUMIFS(Calculations!$E$3:$E$53,Calculations!$A$3:$A$53,$B905)</f>
        <v/>
      </c>
      <c r="P905" s="44">
        <f>P179/SUMIFS(P$3:P$722,$B$3:$B$722,$B905)*SUMIFS(Calculations!$E$3:$E$53,Calculations!$A$3:$A$53,$B905)</f>
        <v/>
      </c>
      <c r="Q905" s="44">
        <f>Q179/SUMIFS(Q$3:Q$722,$B$3:$B$722,$B905)*SUMIFS(Calculations!$E$3:$E$53,Calculations!$A$3:$A$53,$B905)</f>
        <v/>
      </c>
      <c r="R905" s="44">
        <f>R179/SUMIFS(R$3:R$722,$B$3:$B$722,$B905)*SUMIFS(Calculations!$E$3:$E$53,Calculations!$A$3:$A$53,$B905)</f>
        <v/>
      </c>
    </row>
    <row r="906" ht="15.75" customHeight="1" s="157">
      <c r="B906" s="44" t="inlineStr">
        <is>
          <t>IL</t>
        </is>
      </c>
      <c r="C906" s="44" t="inlineStr">
        <is>
          <t>Generation</t>
        </is>
      </c>
      <c r="D906" s="44" t="inlineStr">
        <is>
          <t>Rooftop PV</t>
        </is>
      </c>
      <c r="E906" s="44">
        <f>LOOKUP(D906,$U$2:$V$15,$V$2:$V$15)</f>
        <v/>
      </c>
      <c r="F906" s="44">
        <f>F180/SUMIFS(F$3:F$722,$B$3:$B$722,$B906)*SUMIFS(Calculations!$E$3:$E$53,Calculations!$A$3:$A$53,$B906)</f>
        <v/>
      </c>
      <c r="G906" s="44">
        <f>G180/SUMIFS(G$3:G$722,$B$3:$B$722,$B906)*SUMIFS(Calculations!$E$3:$E$53,Calculations!$A$3:$A$53,$B906)</f>
        <v/>
      </c>
      <c r="H906" s="44">
        <f>H180/SUMIFS(H$3:H$722,$B$3:$B$722,$B906)*SUMIFS(Calculations!$E$3:$E$53,Calculations!$A$3:$A$53,$B906)</f>
        <v/>
      </c>
      <c r="I906" s="44">
        <f>I180/SUMIFS(I$3:I$722,$B$3:$B$722,$B906)*SUMIFS(Calculations!$E$3:$E$53,Calculations!$A$3:$A$53,$B906)</f>
        <v/>
      </c>
      <c r="J906" s="44">
        <f>J180/SUMIFS(J$3:J$722,$B$3:$B$722,$B906)*SUMIFS(Calculations!$E$3:$E$53,Calculations!$A$3:$A$53,$B906)</f>
        <v/>
      </c>
      <c r="K906" s="44">
        <f>K180/SUMIFS(K$3:K$722,$B$3:$B$722,$B906)*SUMIFS(Calculations!$E$3:$E$53,Calculations!$A$3:$A$53,$B906)</f>
        <v/>
      </c>
      <c r="L906" s="44">
        <f>L180/SUMIFS(L$3:L$722,$B$3:$B$722,$B906)*SUMIFS(Calculations!$E$3:$E$53,Calculations!$A$3:$A$53,$B906)</f>
        <v/>
      </c>
      <c r="M906" s="44">
        <f>M180/SUMIFS(M$3:M$722,$B$3:$B$722,$B906)*SUMIFS(Calculations!$E$3:$E$53,Calculations!$A$3:$A$53,$B906)</f>
        <v/>
      </c>
      <c r="N906" s="44">
        <f>N180/SUMIFS(N$3:N$722,$B$3:$B$722,$B906)*SUMIFS(Calculations!$E$3:$E$53,Calculations!$A$3:$A$53,$B906)</f>
        <v/>
      </c>
      <c r="O906" s="44">
        <f>O180/SUMIFS(O$3:O$722,$B$3:$B$722,$B906)*SUMIFS(Calculations!$E$3:$E$53,Calculations!$A$3:$A$53,$B906)</f>
        <v/>
      </c>
      <c r="P906" s="44">
        <f>P180/SUMIFS(P$3:P$722,$B$3:$B$722,$B906)*SUMIFS(Calculations!$E$3:$E$53,Calculations!$A$3:$A$53,$B906)</f>
        <v/>
      </c>
      <c r="Q906" s="44">
        <f>Q180/SUMIFS(Q$3:Q$722,$B$3:$B$722,$B906)*SUMIFS(Calculations!$E$3:$E$53,Calculations!$A$3:$A$53,$B906)</f>
        <v/>
      </c>
      <c r="R906" s="44">
        <f>R180/SUMIFS(R$3:R$722,$B$3:$B$722,$B906)*SUMIFS(Calculations!$E$3:$E$53,Calculations!$A$3:$A$53,$B906)</f>
        <v/>
      </c>
    </row>
    <row r="907" ht="15.75" customHeight="1" s="157">
      <c r="B907" s="44" t="inlineStr">
        <is>
          <t>IL</t>
        </is>
      </c>
      <c r="C907" s="44" t="inlineStr">
        <is>
          <t>Generation</t>
        </is>
      </c>
      <c r="D907" s="44" t="inlineStr">
        <is>
          <t>Storage</t>
        </is>
      </c>
      <c r="E907" s="44">
        <f>LOOKUP(D907,$U$2:$V$15,$V$2:$V$15)</f>
        <v/>
      </c>
      <c r="F907" s="44">
        <f>F181/SUMIFS(F$3:F$722,$B$3:$B$722,$B907)*SUMIFS(Calculations!$E$3:$E$53,Calculations!$A$3:$A$53,$B907)</f>
        <v/>
      </c>
      <c r="G907" s="44">
        <f>G181/SUMIFS(G$3:G$722,$B$3:$B$722,$B907)*SUMIFS(Calculations!$E$3:$E$53,Calculations!$A$3:$A$53,$B907)</f>
        <v/>
      </c>
      <c r="H907" s="44">
        <f>H181/SUMIFS(H$3:H$722,$B$3:$B$722,$B907)*SUMIFS(Calculations!$E$3:$E$53,Calculations!$A$3:$A$53,$B907)</f>
        <v/>
      </c>
      <c r="I907" s="44">
        <f>I181/SUMIFS(I$3:I$722,$B$3:$B$722,$B907)*SUMIFS(Calculations!$E$3:$E$53,Calculations!$A$3:$A$53,$B907)</f>
        <v/>
      </c>
      <c r="J907" s="44">
        <f>J181/SUMIFS(J$3:J$722,$B$3:$B$722,$B907)*SUMIFS(Calculations!$E$3:$E$53,Calculations!$A$3:$A$53,$B907)</f>
        <v/>
      </c>
      <c r="K907" s="44">
        <f>K181/SUMIFS(K$3:K$722,$B$3:$B$722,$B907)*SUMIFS(Calculations!$E$3:$E$53,Calculations!$A$3:$A$53,$B907)</f>
        <v/>
      </c>
      <c r="L907" s="44">
        <f>L181/SUMIFS(L$3:L$722,$B$3:$B$722,$B907)*SUMIFS(Calculations!$E$3:$E$53,Calculations!$A$3:$A$53,$B907)</f>
        <v/>
      </c>
      <c r="M907" s="44">
        <f>M181/SUMIFS(M$3:M$722,$B$3:$B$722,$B907)*SUMIFS(Calculations!$E$3:$E$53,Calculations!$A$3:$A$53,$B907)</f>
        <v/>
      </c>
      <c r="N907" s="44">
        <f>N181/SUMIFS(N$3:N$722,$B$3:$B$722,$B907)*SUMIFS(Calculations!$E$3:$E$53,Calculations!$A$3:$A$53,$B907)</f>
        <v/>
      </c>
      <c r="O907" s="44">
        <f>O181/SUMIFS(O$3:O$722,$B$3:$B$722,$B907)*SUMIFS(Calculations!$E$3:$E$53,Calculations!$A$3:$A$53,$B907)</f>
        <v/>
      </c>
      <c r="P907" s="44">
        <f>P181/SUMIFS(P$3:P$722,$B$3:$B$722,$B907)*SUMIFS(Calculations!$E$3:$E$53,Calculations!$A$3:$A$53,$B907)</f>
        <v/>
      </c>
      <c r="Q907" s="44">
        <f>Q181/SUMIFS(Q$3:Q$722,$B$3:$B$722,$B907)*SUMIFS(Calculations!$E$3:$E$53,Calculations!$A$3:$A$53,$B907)</f>
        <v/>
      </c>
      <c r="R907" s="44">
        <f>R181/SUMIFS(R$3:R$722,$B$3:$B$722,$B907)*SUMIFS(Calculations!$E$3:$E$53,Calculations!$A$3:$A$53,$B907)</f>
        <v/>
      </c>
    </row>
    <row r="908" ht="15.75" customHeight="1" s="157">
      <c r="B908" s="44" t="inlineStr">
        <is>
          <t>IL</t>
        </is>
      </c>
      <c r="C908" s="44" t="inlineStr">
        <is>
          <t>Generation</t>
        </is>
      </c>
      <c r="D908" s="44" t="inlineStr">
        <is>
          <t>Utility PV</t>
        </is>
      </c>
      <c r="E908" s="44">
        <f>LOOKUP(D908,$U$2:$V$15,$V$2:$V$15)</f>
        <v/>
      </c>
      <c r="F908" s="44">
        <f>F182/SUMIFS(F$3:F$722,$B$3:$B$722,$B908)*SUMIFS(Calculations!$E$3:$E$53,Calculations!$A$3:$A$53,$B908)</f>
        <v/>
      </c>
      <c r="G908" s="44">
        <f>G182/SUMIFS(G$3:G$722,$B$3:$B$722,$B908)*SUMIFS(Calculations!$E$3:$E$53,Calculations!$A$3:$A$53,$B908)</f>
        <v/>
      </c>
      <c r="H908" s="44">
        <f>H182/SUMIFS(H$3:H$722,$B$3:$B$722,$B908)*SUMIFS(Calculations!$E$3:$E$53,Calculations!$A$3:$A$53,$B908)</f>
        <v/>
      </c>
      <c r="I908" s="44">
        <f>I182/SUMIFS(I$3:I$722,$B$3:$B$722,$B908)*SUMIFS(Calculations!$E$3:$E$53,Calculations!$A$3:$A$53,$B908)</f>
        <v/>
      </c>
      <c r="J908" s="44">
        <f>J182/SUMIFS(J$3:J$722,$B$3:$B$722,$B908)*SUMIFS(Calculations!$E$3:$E$53,Calculations!$A$3:$A$53,$B908)</f>
        <v/>
      </c>
      <c r="K908" s="44">
        <f>K182/SUMIFS(K$3:K$722,$B$3:$B$722,$B908)*SUMIFS(Calculations!$E$3:$E$53,Calculations!$A$3:$A$53,$B908)</f>
        <v/>
      </c>
      <c r="L908" s="44">
        <f>L182/SUMIFS(L$3:L$722,$B$3:$B$722,$B908)*SUMIFS(Calculations!$E$3:$E$53,Calculations!$A$3:$A$53,$B908)</f>
        <v/>
      </c>
      <c r="M908" s="44">
        <f>M182/SUMIFS(M$3:M$722,$B$3:$B$722,$B908)*SUMIFS(Calculations!$E$3:$E$53,Calculations!$A$3:$A$53,$B908)</f>
        <v/>
      </c>
      <c r="N908" s="44">
        <f>N182/SUMIFS(N$3:N$722,$B$3:$B$722,$B908)*SUMIFS(Calculations!$E$3:$E$53,Calculations!$A$3:$A$53,$B908)</f>
        <v/>
      </c>
      <c r="O908" s="44">
        <f>O182/SUMIFS(O$3:O$722,$B$3:$B$722,$B908)*SUMIFS(Calculations!$E$3:$E$53,Calculations!$A$3:$A$53,$B908)</f>
        <v/>
      </c>
      <c r="P908" s="44">
        <f>P182/SUMIFS(P$3:P$722,$B$3:$B$722,$B908)*SUMIFS(Calculations!$E$3:$E$53,Calculations!$A$3:$A$53,$B908)</f>
        <v/>
      </c>
      <c r="Q908" s="44">
        <f>Q182/SUMIFS(Q$3:Q$722,$B$3:$B$722,$B908)*SUMIFS(Calculations!$E$3:$E$53,Calculations!$A$3:$A$53,$B908)</f>
        <v/>
      </c>
      <c r="R908" s="44">
        <f>R182/SUMIFS(R$3:R$722,$B$3:$B$722,$B908)*SUMIFS(Calculations!$E$3:$E$53,Calculations!$A$3:$A$53,$B908)</f>
        <v/>
      </c>
    </row>
    <row r="909" ht="15.75" customHeight="1" s="157">
      <c r="B909" s="44" t="inlineStr">
        <is>
          <t>IN</t>
        </is>
      </c>
      <c r="C909" s="44" t="inlineStr">
        <is>
          <t>Generation</t>
        </is>
      </c>
      <c r="D909" s="44" t="inlineStr">
        <is>
          <t>Biopower</t>
        </is>
      </c>
      <c r="E909" s="44">
        <f>LOOKUP(D909,$U$2:$V$15,$V$2:$V$15)</f>
        <v/>
      </c>
      <c r="F909" s="44">
        <f>F183/SUMIFS(F$3:F$722,$B$3:$B$722,$B909)*SUMIFS(Calculations!$E$3:$E$53,Calculations!$A$3:$A$53,$B909)</f>
        <v/>
      </c>
      <c r="G909" s="44">
        <f>G183/SUMIFS(G$3:G$722,$B$3:$B$722,$B909)*SUMIFS(Calculations!$E$3:$E$53,Calculations!$A$3:$A$53,$B909)</f>
        <v/>
      </c>
      <c r="H909" s="44">
        <f>H183/SUMIFS(H$3:H$722,$B$3:$B$722,$B909)*SUMIFS(Calculations!$E$3:$E$53,Calculations!$A$3:$A$53,$B909)</f>
        <v/>
      </c>
      <c r="I909" s="44">
        <f>I183/SUMIFS(I$3:I$722,$B$3:$B$722,$B909)*SUMIFS(Calculations!$E$3:$E$53,Calculations!$A$3:$A$53,$B909)</f>
        <v/>
      </c>
      <c r="J909" s="44">
        <f>J183/SUMIFS(J$3:J$722,$B$3:$B$722,$B909)*SUMIFS(Calculations!$E$3:$E$53,Calculations!$A$3:$A$53,$B909)</f>
        <v/>
      </c>
      <c r="K909" s="44">
        <f>K183/SUMIFS(K$3:K$722,$B$3:$B$722,$B909)*SUMIFS(Calculations!$E$3:$E$53,Calculations!$A$3:$A$53,$B909)</f>
        <v/>
      </c>
      <c r="L909" s="44">
        <f>L183/SUMIFS(L$3:L$722,$B$3:$B$722,$B909)*SUMIFS(Calculations!$E$3:$E$53,Calculations!$A$3:$A$53,$B909)</f>
        <v/>
      </c>
      <c r="M909" s="44">
        <f>M183/SUMIFS(M$3:M$722,$B$3:$B$722,$B909)*SUMIFS(Calculations!$E$3:$E$53,Calculations!$A$3:$A$53,$B909)</f>
        <v/>
      </c>
      <c r="N909" s="44">
        <f>N183/SUMIFS(N$3:N$722,$B$3:$B$722,$B909)*SUMIFS(Calculations!$E$3:$E$53,Calculations!$A$3:$A$53,$B909)</f>
        <v/>
      </c>
      <c r="O909" s="44">
        <f>O183/SUMIFS(O$3:O$722,$B$3:$B$722,$B909)*SUMIFS(Calculations!$E$3:$E$53,Calculations!$A$3:$A$53,$B909)</f>
        <v/>
      </c>
      <c r="P909" s="44">
        <f>P183/SUMIFS(P$3:P$722,$B$3:$B$722,$B909)*SUMIFS(Calculations!$E$3:$E$53,Calculations!$A$3:$A$53,$B909)</f>
        <v/>
      </c>
      <c r="Q909" s="44">
        <f>Q183/SUMIFS(Q$3:Q$722,$B$3:$B$722,$B909)*SUMIFS(Calculations!$E$3:$E$53,Calculations!$A$3:$A$53,$B909)</f>
        <v/>
      </c>
      <c r="R909" s="44">
        <f>R183/SUMIFS(R$3:R$722,$B$3:$B$722,$B909)*SUMIFS(Calculations!$E$3:$E$53,Calculations!$A$3:$A$53,$B909)</f>
        <v/>
      </c>
    </row>
    <row r="910" ht="15.75" customHeight="1" s="157">
      <c r="B910" s="44" t="inlineStr">
        <is>
          <t>IN</t>
        </is>
      </c>
      <c r="C910" s="44" t="inlineStr">
        <is>
          <t>Generation</t>
        </is>
      </c>
      <c r="D910" s="44" t="inlineStr">
        <is>
          <t>Coal</t>
        </is>
      </c>
      <c r="E910" s="44">
        <f>LOOKUP(D910,$U$2:$V$15,$V$2:$V$15)</f>
        <v/>
      </c>
      <c r="F910" s="44">
        <f>F184/SUMIFS(F$3:F$722,$B$3:$B$722,$B910)*SUMIFS(Calculations!$E$3:$E$53,Calculations!$A$3:$A$53,$B910)</f>
        <v/>
      </c>
      <c r="G910" s="44">
        <f>G184/SUMIFS(G$3:G$722,$B$3:$B$722,$B910)*SUMIFS(Calculations!$E$3:$E$53,Calculations!$A$3:$A$53,$B910)</f>
        <v/>
      </c>
      <c r="H910" s="44">
        <f>H184/SUMIFS(H$3:H$722,$B$3:$B$722,$B910)*SUMIFS(Calculations!$E$3:$E$53,Calculations!$A$3:$A$53,$B910)</f>
        <v/>
      </c>
      <c r="I910" s="44">
        <f>I184/SUMIFS(I$3:I$722,$B$3:$B$722,$B910)*SUMIFS(Calculations!$E$3:$E$53,Calculations!$A$3:$A$53,$B910)</f>
        <v/>
      </c>
      <c r="J910" s="44">
        <f>J184/SUMIFS(J$3:J$722,$B$3:$B$722,$B910)*SUMIFS(Calculations!$E$3:$E$53,Calculations!$A$3:$A$53,$B910)</f>
        <v/>
      </c>
      <c r="K910" s="44">
        <f>K184/SUMIFS(K$3:K$722,$B$3:$B$722,$B910)*SUMIFS(Calculations!$E$3:$E$53,Calculations!$A$3:$A$53,$B910)</f>
        <v/>
      </c>
      <c r="L910" s="44">
        <f>L184/SUMIFS(L$3:L$722,$B$3:$B$722,$B910)*SUMIFS(Calculations!$E$3:$E$53,Calculations!$A$3:$A$53,$B910)</f>
        <v/>
      </c>
      <c r="M910" s="44">
        <f>M184/SUMIFS(M$3:M$722,$B$3:$B$722,$B910)*SUMIFS(Calculations!$E$3:$E$53,Calculations!$A$3:$A$53,$B910)</f>
        <v/>
      </c>
      <c r="N910" s="44">
        <f>N184/SUMIFS(N$3:N$722,$B$3:$B$722,$B910)*SUMIFS(Calculations!$E$3:$E$53,Calculations!$A$3:$A$53,$B910)</f>
        <v/>
      </c>
      <c r="O910" s="44">
        <f>O184/SUMIFS(O$3:O$722,$B$3:$B$722,$B910)*SUMIFS(Calculations!$E$3:$E$53,Calculations!$A$3:$A$53,$B910)</f>
        <v/>
      </c>
      <c r="P910" s="44">
        <f>P184/SUMIFS(P$3:P$722,$B$3:$B$722,$B910)*SUMIFS(Calculations!$E$3:$E$53,Calculations!$A$3:$A$53,$B910)</f>
        <v/>
      </c>
      <c r="Q910" s="44">
        <f>Q184/SUMIFS(Q$3:Q$722,$B$3:$B$722,$B910)*SUMIFS(Calculations!$E$3:$E$53,Calculations!$A$3:$A$53,$B910)</f>
        <v/>
      </c>
      <c r="R910" s="44">
        <f>R184/SUMIFS(R$3:R$722,$B$3:$B$722,$B910)*SUMIFS(Calculations!$E$3:$E$53,Calculations!$A$3:$A$53,$B910)</f>
        <v/>
      </c>
    </row>
    <row r="911" ht="15.75" customHeight="1" s="157">
      <c r="B911" s="44" t="inlineStr">
        <is>
          <t>IN</t>
        </is>
      </c>
      <c r="C911" s="44" t="inlineStr">
        <is>
          <t>Generation</t>
        </is>
      </c>
      <c r="D911" s="44" t="inlineStr">
        <is>
          <t>CSP</t>
        </is>
      </c>
      <c r="E911" s="44">
        <f>LOOKUP(D911,$U$2:$V$15,$V$2:$V$15)</f>
        <v/>
      </c>
      <c r="F911" s="44">
        <f>F185/SUMIFS(F$3:F$722,$B$3:$B$722,$B911)*SUMIFS(Calculations!$E$3:$E$53,Calculations!$A$3:$A$53,$B911)</f>
        <v/>
      </c>
      <c r="G911" s="44">
        <f>G185/SUMIFS(G$3:G$722,$B$3:$B$722,$B911)*SUMIFS(Calculations!$E$3:$E$53,Calculations!$A$3:$A$53,$B911)</f>
        <v/>
      </c>
      <c r="H911" s="44">
        <f>H185/SUMIFS(H$3:H$722,$B$3:$B$722,$B911)*SUMIFS(Calculations!$E$3:$E$53,Calculations!$A$3:$A$53,$B911)</f>
        <v/>
      </c>
      <c r="I911" s="44">
        <f>I185/SUMIFS(I$3:I$722,$B$3:$B$722,$B911)*SUMIFS(Calculations!$E$3:$E$53,Calculations!$A$3:$A$53,$B911)</f>
        <v/>
      </c>
      <c r="J911" s="44">
        <f>J185/SUMIFS(J$3:J$722,$B$3:$B$722,$B911)*SUMIFS(Calculations!$E$3:$E$53,Calculations!$A$3:$A$53,$B911)</f>
        <v/>
      </c>
      <c r="K911" s="44">
        <f>K185/SUMIFS(K$3:K$722,$B$3:$B$722,$B911)*SUMIFS(Calculations!$E$3:$E$53,Calculations!$A$3:$A$53,$B911)</f>
        <v/>
      </c>
      <c r="L911" s="44">
        <f>L185/SUMIFS(L$3:L$722,$B$3:$B$722,$B911)*SUMIFS(Calculations!$E$3:$E$53,Calculations!$A$3:$A$53,$B911)</f>
        <v/>
      </c>
      <c r="M911" s="44">
        <f>M185/SUMIFS(M$3:M$722,$B$3:$B$722,$B911)*SUMIFS(Calculations!$E$3:$E$53,Calculations!$A$3:$A$53,$B911)</f>
        <v/>
      </c>
      <c r="N911" s="44">
        <f>N185/SUMIFS(N$3:N$722,$B$3:$B$722,$B911)*SUMIFS(Calculations!$E$3:$E$53,Calculations!$A$3:$A$53,$B911)</f>
        <v/>
      </c>
      <c r="O911" s="44">
        <f>O185/SUMIFS(O$3:O$722,$B$3:$B$722,$B911)*SUMIFS(Calculations!$E$3:$E$53,Calculations!$A$3:$A$53,$B911)</f>
        <v/>
      </c>
      <c r="P911" s="44">
        <f>P185/SUMIFS(P$3:P$722,$B$3:$B$722,$B911)*SUMIFS(Calculations!$E$3:$E$53,Calculations!$A$3:$A$53,$B911)</f>
        <v/>
      </c>
      <c r="Q911" s="44">
        <f>Q185/SUMIFS(Q$3:Q$722,$B$3:$B$722,$B911)*SUMIFS(Calculations!$E$3:$E$53,Calculations!$A$3:$A$53,$B911)</f>
        <v/>
      </c>
      <c r="R911" s="44">
        <f>R185/SUMIFS(R$3:R$722,$B$3:$B$722,$B911)*SUMIFS(Calculations!$E$3:$E$53,Calculations!$A$3:$A$53,$B911)</f>
        <v/>
      </c>
    </row>
    <row r="912" ht="15.75" customHeight="1" s="157">
      <c r="B912" s="44" t="inlineStr">
        <is>
          <t>IN</t>
        </is>
      </c>
      <c r="C912" s="44" t="inlineStr">
        <is>
          <t>Generation</t>
        </is>
      </c>
      <c r="D912" s="44" t="inlineStr">
        <is>
          <t>Geothermal</t>
        </is>
      </c>
      <c r="E912" s="44">
        <f>LOOKUP(D912,$U$2:$V$15,$V$2:$V$15)</f>
        <v/>
      </c>
      <c r="F912" s="44">
        <f>F186/SUMIFS(F$3:F$722,$B$3:$B$722,$B912)*SUMIFS(Calculations!$E$3:$E$53,Calculations!$A$3:$A$53,$B912)</f>
        <v/>
      </c>
      <c r="G912" s="44">
        <f>G186/SUMIFS(G$3:G$722,$B$3:$B$722,$B912)*SUMIFS(Calculations!$E$3:$E$53,Calculations!$A$3:$A$53,$B912)</f>
        <v/>
      </c>
      <c r="H912" s="44">
        <f>H186/SUMIFS(H$3:H$722,$B$3:$B$722,$B912)*SUMIFS(Calculations!$E$3:$E$53,Calculations!$A$3:$A$53,$B912)</f>
        <v/>
      </c>
      <c r="I912" s="44">
        <f>I186/SUMIFS(I$3:I$722,$B$3:$B$722,$B912)*SUMIFS(Calculations!$E$3:$E$53,Calculations!$A$3:$A$53,$B912)</f>
        <v/>
      </c>
      <c r="J912" s="44">
        <f>J186/SUMIFS(J$3:J$722,$B$3:$B$722,$B912)*SUMIFS(Calculations!$E$3:$E$53,Calculations!$A$3:$A$53,$B912)</f>
        <v/>
      </c>
      <c r="K912" s="44">
        <f>K186/SUMIFS(K$3:K$722,$B$3:$B$722,$B912)*SUMIFS(Calculations!$E$3:$E$53,Calculations!$A$3:$A$53,$B912)</f>
        <v/>
      </c>
      <c r="L912" s="44">
        <f>L186/SUMIFS(L$3:L$722,$B$3:$B$722,$B912)*SUMIFS(Calculations!$E$3:$E$53,Calculations!$A$3:$A$53,$B912)</f>
        <v/>
      </c>
      <c r="M912" s="44">
        <f>M186/SUMIFS(M$3:M$722,$B$3:$B$722,$B912)*SUMIFS(Calculations!$E$3:$E$53,Calculations!$A$3:$A$53,$B912)</f>
        <v/>
      </c>
      <c r="N912" s="44">
        <f>N186/SUMIFS(N$3:N$722,$B$3:$B$722,$B912)*SUMIFS(Calculations!$E$3:$E$53,Calculations!$A$3:$A$53,$B912)</f>
        <v/>
      </c>
      <c r="O912" s="44">
        <f>O186/SUMIFS(O$3:O$722,$B$3:$B$722,$B912)*SUMIFS(Calculations!$E$3:$E$53,Calculations!$A$3:$A$53,$B912)</f>
        <v/>
      </c>
      <c r="P912" s="44">
        <f>P186/SUMIFS(P$3:P$722,$B$3:$B$722,$B912)*SUMIFS(Calculations!$E$3:$E$53,Calculations!$A$3:$A$53,$B912)</f>
        <v/>
      </c>
      <c r="Q912" s="44">
        <f>Q186/SUMIFS(Q$3:Q$722,$B$3:$B$722,$B912)*SUMIFS(Calculations!$E$3:$E$53,Calculations!$A$3:$A$53,$B912)</f>
        <v/>
      </c>
      <c r="R912" s="44">
        <f>R186/SUMIFS(R$3:R$722,$B$3:$B$722,$B912)*SUMIFS(Calculations!$E$3:$E$53,Calculations!$A$3:$A$53,$B912)</f>
        <v/>
      </c>
    </row>
    <row r="913" ht="15.75" customHeight="1" s="157">
      <c r="B913" s="44" t="inlineStr">
        <is>
          <t>IN</t>
        </is>
      </c>
      <c r="C913" s="44" t="inlineStr">
        <is>
          <t>Generation</t>
        </is>
      </c>
      <c r="D913" s="44" t="inlineStr">
        <is>
          <t>Hydro</t>
        </is>
      </c>
      <c r="E913" s="44">
        <f>LOOKUP(D913,$U$2:$V$15,$V$2:$V$15)</f>
        <v/>
      </c>
      <c r="F913" s="44">
        <f>F187/SUMIFS(F$3:F$722,$B$3:$B$722,$B913)*SUMIFS(Calculations!$E$3:$E$53,Calculations!$A$3:$A$53,$B913)</f>
        <v/>
      </c>
      <c r="G913" s="44">
        <f>G187/SUMIFS(G$3:G$722,$B$3:$B$722,$B913)*SUMIFS(Calculations!$E$3:$E$53,Calculations!$A$3:$A$53,$B913)</f>
        <v/>
      </c>
      <c r="H913" s="44">
        <f>H187/SUMIFS(H$3:H$722,$B$3:$B$722,$B913)*SUMIFS(Calculations!$E$3:$E$53,Calculations!$A$3:$A$53,$B913)</f>
        <v/>
      </c>
      <c r="I913" s="44">
        <f>I187/SUMIFS(I$3:I$722,$B$3:$B$722,$B913)*SUMIFS(Calculations!$E$3:$E$53,Calculations!$A$3:$A$53,$B913)</f>
        <v/>
      </c>
      <c r="J913" s="44">
        <f>J187/SUMIFS(J$3:J$722,$B$3:$B$722,$B913)*SUMIFS(Calculations!$E$3:$E$53,Calculations!$A$3:$A$53,$B913)</f>
        <v/>
      </c>
      <c r="K913" s="44">
        <f>K187/SUMIFS(K$3:K$722,$B$3:$B$722,$B913)*SUMIFS(Calculations!$E$3:$E$53,Calculations!$A$3:$A$53,$B913)</f>
        <v/>
      </c>
      <c r="L913" s="44">
        <f>L187/SUMIFS(L$3:L$722,$B$3:$B$722,$B913)*SUMIFS(Calculations!$E$3:$E$53,Calculations!$A$3:$A$53,$B913)</f>
        <v/>
      </c>
      <c r="M913" s="44">
        <f>M187/SUMIFS(M$3:M$722,$B$3:$B$722,$B913)*SUMIFS(Calculations!$E$3:$E$53,Calculations!$A$3:$A$53,$B913)</f>
        <v/>
      </c>
      <c r="N913" s="44">
        <f>N187/SUMIFS(N$3:N$722,$B$3:$B$722,$B913)*SUMIFS(Calculations!$E$3:$E$53,Calculations!$A$3:$A$53,$B913)</f>
        <v/>
      </c>
      <c r="O913" s="44">
        <f>O187/SUMIFS(O$3:O$722,$B$3:$B$722,$B913)*SUMIFS(Calculations!$E$3:$E$53,Calculations!$A$3:$A$53,$B913)</f>
        <v/>
      </c>
      <c r="P913" s="44">
        <f>P187/SUMIFS(P$3:P$722,$B$3:$B$722,$B913)*SUMIFS(Calculations!$E$3:$E$53,Calculations!$A$3:$A$53,$B913)</f>
        <v/>
      </c>
      <c r="Q913" s="44">
        <f>Q187/SUMIFS(Q$3:Q$722,$B$3:$B$722,$B913)*SUMIFS(Calculations!$E$3:$E$53,Calculations!$A$3:$A$53,$B913)</f>
        <v/>
      </c>
      <c r="R913" s="44">
        <f>R187/SUMIFS(R$3:R$722,$B$3:$B$722,$B913)*SUMIFS(Calculations!$E$3:$E$53,Calculations!$A$3:$A$53,$B913)</f>
        <v/>
      </c>
    </row>
    <row r="914" ht="15.75" customHeight="1" s="157">
      <c r="B914" s="44" t="inlineStr">
        <is>
          <t>IN</t>
        </is>
      </c>
      <c r="C914" s="44" t="inlineStr">
        <is>
          <t>Generation</t>
        </is>
      </c>
      <c r="D914" s="44" t="inlineStr">
        <is>
          <t>Imports</t>
        </is>
      </c>
      <c r="E914" s="44">
        <f>LOOKUP(D914,$U$2:$V$15,$V$2:$V$15)</f>
        <v/>
      </c>
      <c r="F914" s="44">
        <f>F188/SUMIFS(F$3:F$722,$B$3:$B$722,$B914)*SUMIFS(Calculations!$E$3:$E$53,Calculations!$A$3:$A$53,$B914)</f>
        <v/>
      </c>
      <c r="G914" s="44">
        <f>G188/SUMIFS(G$3:G$722,$B$3:$B$722,$B914)*SUMIFS(Calculations!$E$3:$E$53,Calculations!$A$3:$A$53,$B914)</f>
        <v/>
      </c>
      <c r="H914" s="44">
        <f>H188/SUMIFS(H$3:H$722,$B$3:$B$722,$B914)*SUMIFS(Calculations!$E$3:$E$53,Calculations!$A$3:$A$53,$B914)</f>
        <v/>
      </c>
      <c r="I914" s="44">
        <f>I188/SUMIFS(I$3:I$722,$B$3:$B$722,$B914)*SUMIFS(Calculations!$E$3:$E$53,Calculations!$A$3:$A$53,$B914)</f>
        <v/>
      </c>
      <c r="J914" s="44">
        <f>J188/SUMIFS(J$3:J$722,$B$3:$B$722,$B914)*SUMIFS(Calculations!$E$3:$E$53,Calculations!$A$3:$A$53,$B914)</f>
        <v/>
      </c>
      <c r="K914" s="44">
        <f>K188/SUMIFS(K$3:K$722,$B$3:$B$722,$B914)*SUMIFS(Calculations!$E$3:$E$53,Calculations!$A$3:$A$53,$B914)</f>
        <v/>
      </c>
      <c r="L914" s="44">
        <f>L188/SUMIFS(L$3:L$722,$B$3:$B$722,$B914)*SUMIFS(Calculations!$E$3:$E$53,Calculations!$A$3:$A$53,$B914)</f>
        <v/>
      </c>
      <c r="M914" s="44">
        <f>M188/SUMIFS(M$3:M$722,$B$3:$B$722,$B914)*SUMIFS(Calculations!$E$3:$E$53,Calculations!$A$3:$A$53,$B914)</f>
        <v/>
      </c>
      <c r="N914" s="44">
        <f>N188/SUMIFS(N$3:N$722,$B$3:$B$722,$B914)*SUMIFS(Calculations!$E$3:$E$53,Calculations!$A$3:$A$53,$B914)</f>
        <v/>
      </c>
      <c r="O914" s="44">
        <f>O188/SUMIFS(O$3:O$722,$B$3:$B$722,$B914)*SUMIFS(Calculations!$E$3:$E$53,Calculations!$A$3:$A$53,$B914)</f>
        <v/>
      </c>
      <c r="P914" s="44">
        <f>P188/SUMIFS(P$3:P$722,$B$3:$B$722,$B914)*SUMIFS(Calculations!$E$3:$E$53,Calculations!$A$3:$A$53,$B914)</f>
        <v/>
      </c>
      <c r="Q914" s="44">
        <f>Q188/SUMIFS(Q$3:Q$722,$B$3:$B$722,$B914)*SUMIFS(Calculations!$E$3:$E$53,Calculations!$A$3:$A$53,$B914)</f>
        <v/>
      </c>
      <c r="R914" s="44">
        <f>R188/SUMIFS(R$3:R$722,$B$3:$B$722,$B914)*SUMIFS(Calculations!$E$3:$E$53,Calculations!$A$3:$A$53,$B914)</f>
        <v/>
      </c>
    </row>
    <row r="915" ht="15.75" customHeight="1" s="157">
      <c r="B915" s="44" t="inlineStr">
        <is>
          <t>IN</t>
        </is>
      </c>
      <c r="C915" s="44" t="inlineStr">
        <is>
          <t>Generation</t>
        </is>
      </c>
      <c r="D915" s="44" t="inlineStr">
        <is>
          <t>Land-based Wind</t>
        </is>
      </c>
      <c r="E915" s="44">
        <f>LOOKUP(D915,$U$2:$V$15,$V$2:$V$15)</f>
        <v/>
      </c>
      <c r="F915" s="44">
        <f>F189/SUMIFS(F$3:F$722,$B$3:$B$722,$B915)*SUMIFS(Calculations!$E$3:$E$53,Calculations!$A$3:$A$53,$B915)</f>
        <v/>
      </c>
      <c r="G915" s="44">
        <f>G189/SUMIFS(G$3:G$722,$B$3:$B$722,$B915)*SUMIFS(Calculations!$E$3:$E$53,Calculations!$A$3:$A$53,$B915)</f>
        <v/>
      </c>
      <c r="H915" s="44">
        <f>H189/SUMIFS(H$3:H$722,$B$3:$B$722,$B915)*SUMIFS(Calculations!$E$3:$E$53,Calculations!$A$3:$A$53,$B915)</f>
        <v/>
      </c>
      <c r="I915" s="44">
        <f>I189/SUMIFS(I$3:I$722,$B$3:$B$722,$B915)*SUMIFS(Calculations!$E$3:$E$53,Calculations!$A$3:$A$53,$B915)</f>
        <v/>
      </c>
      <c r="J915" s="44">
        <f>J189/SUMIFS(J$3:J$722,$B$3:$B$722,$B915)*SUMIFS(Calculations!$E$3:$E$53,Calculations!$A$3:$A$53,$B915)</f>
        <v/>
      </c>
      <c r="K915" s="44">
        <f>K189/SUMIFS(K$3:K$722,$B$3:$B$722,$B915)*SUMIFS(Calculations!$E$3:$E$53,Calculations!$A$3:$A$53,$B915)</f>
        <v/>
      </c>
      <c r="L915" s="44">
        <f>L189/SUMIFS(L$3:L$722,$B$3:$B$722,$B915)*SUMIFS(Calculations!$E$3:$E$53,Calculations!$A$3:$A$53,$B915)</f>
        <v/>
      </c>
      <c r="M915" s="44">
        <f>M189/SUMIFS(M$3:M$722,$B$3:$B$722,$B915)*SUMIFS(Calculations!$E$3:$E$53,Calculations!$A$3:$A$53,$B915)</f>
        <v/>
      </c>
      <c r="N915" s="44">
        <f>N189/SUMIFS(N$3:N$722,$B$3:$B$722,$B915)*SUMIFS(Calculations!$E$3:$E$53,Calculations!$A$3:$A$53,$B915)</f>
        <v/>
      </c>
      <c r="O915" s="44">
        <f>O189/SUMIFS(O$3:O$722,$B$3:$B$722,$B915)*SUMIFS(Calculations!$E$3:$E$53,Calculations!$A$3:$A$53,$B915)</f>
        <v/>
      </c>
      <c r="P915" s="44">
        <f>P189/SUMIFS(P$3:P$722,$B$3:$B$722,$B915)*SUMIFS(Calculations!$E$3:$E$53,Calculations!$A$3:$A$53,$B915)</f>
        <v/>
      </c>
      <c r="Q915" s="44">
        <f>Q189/SUMIFS(Q$3:Q$722,$B$3:$B$722,$B915)*SUMIFS(Calculations!$E$3:$E$53,Calculations!$A$3:$A$53,$B915)</f>
        <v/>
      </c>
      <c r="R915" s="44">
        <f>R189/SUMIFS(R$3:R$722,$B$3:$B$722,$B915)*SUMIFS(Calculations!$E$3:$E$53,Calculations!$A$3:$A$53,$B915)</f>
        <v/>
      </c>
    </row>
    <row r="916" ht="15.75" customHeight="1" s="157">
      <c r="B916" s="44" t="inlineStr">
        <is>
          <t>IN</t>
        </is>
      </c>
      <c r="C916" s="44" t="inlineStr">
        <is>
          <t>Generation</t>
        </is>
      </c>
      <c r="D916" s="44" t="inlineStr">
        <is>
          <t>NG-CC</t>
        </is>
      </c>
      <c r="E916" s="44">
        <f>LOOKUP(D916,$U$2:$V$15,$V$2:$V$15)</f>
        <v/>
      </c>
      <c r="F916" s="44">
        <f>F190/SUMIFS(F$3:F$722,$B$3:$B$722,$B916)*SUMIFS(Calculations!$E$3:$E$53,Calculations!$A$3:$A$53,$B916)</f>
        <v/>
      </c>
      <c r="G916" s="44">
        <f>G190/SUMIFS(G$3:G$722,$B$3:$B$722,$B916)*SUMIFS(Calculations!$E$3:$E$53,Calculations!$A$3:$A$53,$B916)</f>
        <v/>
      </c>
      <c r="H916" s="44">
        <f>H190/SUMIFS(H$3:H$722,$B$3:$B$722,$B916)*SUMIFS(Calculations!$E$3:$E$53,Calculations!$A$3:$A$53,$B916)</f>
        <v/>
      </c>
      <c r="I916" s="44">
        <f>I190/SUMIFS(I$3:I$722,$B$3:$B$722,$B916)*SUMIFS(Calculations!$E$3:$E$53,Calculations!$A$3:$A$53,$B916)</f>
        <v/>
      </c>
      <c r="J916" s="44">
        <f>J190/SUMIFS(J$3:J$722,$B$3:$B$722,$B916)*SUMIFS(Calculations!$E$3:$E$53,Calculations!$A$3:$A$53,$B916)</f>
        <v/>
      </c>
      <c r="K916" s="44">
        <f>K190/SUMIFS(K$3:K$722,$B$3:$B$722,$B916)*SUMIFS(Calculations!$E$3:$E$53,Calculations!$A$3:$A$53,$B916)</f>
        <v/>
      </c>
      <c r="L916" s="44">
        <f>L190/SUMIFS(L$3:L$722,$B$3:$B$722,$B916)*SUMIFS(Calculations!$E$3:$E$53,Calculations!$A$3:$A$53,$B916)</f>
        <v/>
      </c>
      <c r="M916" s="44">
        <f>M190/SUMIFS(M$3:M$722,$B$3:$B$722,$B916)*SUMIFS(Calculations!$E$3:$E$53,Calculations!$A$3:$A$53,$B916)</f>
        <v/>
      </c>
      <c r="N916" s="44">
        <f>N190/SUMIFS(N$3:N$722,$B$3:$B$722,$B916)*SUMIFS(Calculations!$E$3:$E$53,Calculations!$A$3:$A$53,$B916)</f>
        <v/>
      </c>
      <c r="O916" s="44">
        <f>O190/SUMIFS(O$3:O$722,$B$3:$B$722,$B916)*SUMIFS(Calculations!$E$3:$E$53,Calculations!$A$3:$A$53,$B916)</f>
        <v/>
      </c>
      <c r="P916" s="44">
        <f>P190/SUMIFS(P$3:P$722,$B$3:$B$722,$B916)*SUMIFS(Calculations!$E$3:$E$53,Calculations!$A$3:$A$53,$B916)</f>
        <v/>
      </c>
      <c r="Q916" s="44">
        <f>Q190/SUMIFS(Q$3:Q$722,$B$3:$B$722,$B916)*SUMIFS(Calculations!$E$3:$E$53,Calculations!$A$3:$A$53,$B916)</f>
        <v/>
      </c>
      <c r="R916" s="44">
        <f>R190/SUMIFS(R$3:R$722,$B$3:$B$722,$B916)*SUMIFS(Calculations!$E$3:$E$53,Calculations!$A$3:$A$53,$B916)</f>
        <v/>
      </c>
    </row>
    <row r="917" ht="15.75" customHeight="1" s="157">
      <c r="B917" s="44" t="inlineStr">
        <is>
          <t>IN</t>
        </is>
      </c>
      <c r="C917" s="44" t="inlineStr">
        <is>
          <t>Generation</t>
        </is>
      </c>
      <c r="D917" s="44" t="inlineStr">
        <is>
          <t>NG-CT</t>
        </is>
      </c>
      <c r="E917" s="44">
        <f>LOOKUP(D917,$U$2:$V$15,$V$2:$V$15)</f>
        <v/>
      </c>
      <c r="F917" s="44">
        <f>F191/SUMIFS(F$3:F$722,$B$3:$B$722,$B917)*SUMIFS(Calculations!$E$3:$E$53,Calculations!$A$3:$A$53,$B917)</f>
        <v/>
      </c>
      <c r="G917" s="44">
        <f>G191/SUMIFS(G$3:G$722,$B$3:$B$722,$B917)*SUMIFS(Calculations!$E$3:$E$53,Calculations!$A$3:$A$53,$B917)</f>
        <v/>
      </c>
      <c r="H917" s="44">
        <f>H191/SUMIFS(H$3:H$722,$B$3:$B$722,$B917)*SUMIFS(Calculations!$E$3:$E$53,Calculations!$A$3:$A$53,$B917)</f>
        <v/>
      </c>
      <c r="I917" s="44">
        <f>I191/SUMIFS(I$3:I$722,$B$3:$B$722,$B917)*SUMIFS(Calculations!$E$3:$E$53,Calculations!$A$3:$A$53,$B917)</f>
        <v/>
      </c>
      <c r="J917" s="44">
        <f>J191/SUMIFS(J$3:J$722,$B$3:$B$722,$B917)*SUMIFS(Calculations!$E$3:$E$53,Calculations!$A$3:$A$53,$B917)</f>
        <v/>
      </c>
      <c r="K917" s="44">
        <f>K191/SUMIFS(K$3:K$722,$B$3:$B$722,$B917)*SUMIFS(Calculations!$E$3:$E$53,Calculations!$A$3:$A$53,$B917)</f>
        <v/>
      </c>
      <c r="L917" s="44">
        <f>L191/SUMIFS(L$3:L$722,$B$3:$B$722,$B917)*SUMIFS(Calculations!$E$3:$E$53,Calculations!$A$3:$A$53,$B917)</f>
        <v/>
      </c>
      <c r="M917" s="44">
        <f>M191/SUMIFS(M$3:M$722,$B$3:$B$722,$B917)*SUMIFS(Calculations!$E$3:$E$53,Calculations!$A$3:$A$53,$B917)</f>
        <v/>
      </c>
      <c r="N917" s="44">
        <f>N191/SUMIFS(N$3:N$722,$B$3:$B$722,$B917)*SUMIFS(Calculations!$E$3:$E$53,Calculations!$A$3:$A$53,$B917)</f>
        <v/>
      </c>
      <c r="O917" s="44">
        <f>O191/SUMIFS(O$3:O$722,$B$3:$B$722,$B917)*SUMIFS(Calculations!$E$3:$E$53,Calculations!$A$3:$A$53,$B917)</f>
        <v/>
      </c>
      <c r="P917" s="44">
        <f>P191/SUMIFS(P$3:P$722,$B$3:$B$722,$B917)*SUMIFS(Calculations!$E$3:$E$53,Calculations!$A$3:$A$53,$B917)</f>
        <v/>
      </c>
      <c r="Q917" s="44">
        <f>Q191/SUMIFS(Q$3:Q$722,$B$3:$B$722,$B917)*SUMIFS(Calculations!$E$3:$E$53,Calculations!$A$3:$A$53,$B917)</f>
        <v/>
      </c>
      <c r="R917" s="44">
        <f>R191/SUMIFS(R$3:R$722,$B$3:$B$722,$B917)*SUMIFS(Calculations!$E$3:$E$53,Calculations!$A$3:$A$53,$B917)</f>
        <v/>
      </c>
    </row>
    <row r="918" ht="15.75" customHeight="1" s="157">
      <c r="B918" s="44" t="inlineStr">
        <is>
          <t>IN</t>
        </is>
      </c>
      <c r="C918" s="44" t="inlineStr">
        <is>
          <t>Generation</t>
        </is>
      </c>
      <c r="D918" s="44" t="inlineStr">
        <is>
          <t>Nuclear</t>
        </is>
      </c>
      <c r="E918" s="44">
        <f>LOOKUP(D918,$U$2:$V$15,$V$2:$V$15)</f>
        <v/>
      </c>
      <c r="F918" s="44">
        <f>F192/SUMIFS(F$3:F$722,$B$3:$B$722,$B918)*SUMIFS(Calculations!$E$3:$E$53,Calculations!$A$3:$A$53,$B918)</f>
        <v/>
      </c>
      <c r="G918" s="44">
        <f>G192/SUMIFS(G$3:G$722,$B$3:$B$722,$B918)*SUMIFS(Calculations!$E$3:$E$53,Calculations!$A$3:$A$53,$B918)</f>
        <v/>
      </c>
      <c r="H918" s="44">
        <f>H192/SUMIFS(H$3:H$722,$B$3:$B$722,$B918)*SUMIFS(Calculations!$E$3:$E$53,Calculations!$A$3:$A$53,$B918)</f>
        <v/>
      </c>
      <c r="I918" s="44">
        <f>I192/SUMIFS(I$3:I$722,$B$3:$B$722,$B918)*SUMIFS(Calculations!$E$3:$E$53,Calculations!$A$3:$A$53,$B918)</f>
        <v/>
      </c>
      <c r="J918" s="44">
        <f>J192/SUMIFS(J$3:J$722,$B$3:$B$722,$B918)*SUMIFS(Calculations!$E$3:$E$53,Calculations!$A$3:$A$53,$B918)</f>
        <v/>
      </c>
      <c r="K918" s="44">
        <f>K192/SUMIFS(K$3:K$722,$B$3:$B$722,$B918)*SUMIFS(Calculations!$E$3:$E$53,Calculations!$A$3:$A$53,$B918)</f>
        <v/>
      </c>
      <c r="L918" s="44">
        <f>L192/SUMIFS(L$3:L$722,$B$3:$B$722,$B918)*SUMIFS(Calculations!$E$3:$E$53,Calculations!$A$3:$A$53,$B918)</f>
        <v/>
      </c>
      <c r="M918" s="44">
        <f>M192/SUMIFS(M$3:M$722,$B$3:$B$722,$B918)*SUMIFS(Calculations!$E$3:$E$53,Calculations!$A$3:$A$53,$B918)</f>
        <v/>
      </c>
      <c r="N918" s="44">
        <f>N192/SUMIFS(N$3:N$722,$B$3:$B$722,$B918)*SUMIFS(Calculations!$E$3:$E$53,Calculations!$A$3:$A$53,$B918)</f>
        <v/>
      </c>
      <c r="O918" s="44">
        <f>O192/SUMIFS(O$3:O$722,$B$3:$B$722,$B918)*SUMIFS(Calculations!$E$3:$E$53,Calculations!$A$3:$A$53,$B918)</f>
        <v/>
      </c>
      <c r="P918" s="44">
        <f>P192/SUMIFS(P$3:P$722,$B$3:$B$722,$B918)*SUMIFS(Calculations!$E$3:$E$53,Calculations!$A$3:$A$53,$B918)</f>
        <v/>
      </c>
      <c r="Q918" s="44">
        <f>Q192/SUMIFS(Q$3:Q$722,$B$3:$B$722,$B918)*SUMIFS(Calculations!$E$3:$E$53,Calculations!$A$3:$A$53,$B918)</f>
        <v/>
      </c>
      <c r="R918" s="44">
        <f>R192/SUMIFS(R$3:R$722,$B$3:$B$722,$B918)*SUMIFS(Calculations!$E$3:$E$53,Calculations!$A$3:$A$53,$B918)</f>
        <v/>
      </c>
    </row>
    <row r="919" ht="15.75" customHeight="1" s="157">
      <c r="B919" s="44" t="inlineStr">
        <is>
          <t>IN</t>
        </is>
      </c>
      <c r="C919" s="44" t="inlineStr">
        <is>
          <t>Generation</t>
        </is>
      </c>
      <c r="D919" s="44" t="inlineStr">
        <is>
          <t>Offshore Wind</t>
        </is>
      </c>
      <c r="E919" s="44">
        <f>LOOKUP(D919,$U$2:$V$15,$V$2:$V$15)</f>
        <v/>
      </c>
      <c r="F919" s="44">
        <f>F193/SUMIFS(F$3:F$722,$B$3:$B$722,$B919)*SUMIFS(Calculations!$E$3:$E$53,Calculations!$A$3:$A$53,$B919)</f>
        <v/>
      </c>
      <c r="G919" s="44">
        <f>G193/SUMIFS(G$3:G$722,$B$3:$B$722,$B919)*SUMIFS(Calculations!$E$3:$E$53,Calculations!$A$3:$A$53,$B919)</f>
        <v/>
      </c>
      <c r="H919" s="44">
        <f>H193/SUMIFS(H$3:H$722,$B$3:$B$722,$B919)*SUMIFS(Calculations!$E$3:$E$53,Calculations!$A$3:$A$53,$B919)</f>
        <v/>
      </c>
      <c r="I919" s="44">
        <f>I193/SUMIFS(I$3:I$722,$B$3:$B$722,$B919)*SUMIFS(Calculations!$E$3:$E$53,Calculations!$A$3:$A$53,$B919)</f>
        <v/>
      </c>
      <c r="J919" s="44">
        <f>J193/SUMIFS(J$3:J$722,$B$3:$B$722,$B919)*SUMIFS(Calculations!$E$3:$E$53,Calculations!$A$3:$A$53,$B919)</f>
        <v/>
      </c>
      <c r="K919" s="44">
        <f>K193/SUMIFS(K$3:K$722,$B$3:$B$722,$B919)*SUMIFS(Calculations!$E$3:$E$53,Calculations!$A$3:$A$53,$B919)</f>
        <v/>
      </c>
      <c r="L919" s="44">
        <f>L193/SUMIFS(L$3:L$722,$B$3:$B$722,$B919)*SUMIFS(Calculations!$E$3:$E$53,Calculations!$A$3:$A$53,$B919)</f>
        <v/>
      </c>
      <c r="M919" s="44">
        <f>M193/SUMIFS(M$3:M$722,$B$3:$B$722,$B919)*SUMIFS(Calculations!$E$3:$E$53,Calculations!$A$3:$A$53,$B919)</f>
        <v/>
      </c>
      <c r="N919" s="44">
        <f>N193/SUMIFS(N$3:N$722,$B$3:$B$722,$B919)*SUMIFS(Calculations!$E$3:$E$53,Calculations!$A$3:$A$53,$B919)</f>
        <v/>
      </c>
      <c r="O919" s="44">
        <f>O193/SUMIFS(O$3:O$722,$B$3:$B$722,$B919)*SUMIFS(Calculations!$E$3:$E$53,Calculations!$A$3:$A$53,$B919)</f>
        <v/>
      </c>
      <c r="P919" s="44">
        <f>P193/SUMIFS(P$3:P$722,$B$3:$B$722,$B919)*SUMIFS(Calculations!$E$3:$E$53,Calculations!$A$3:$A$53,$B919)</f>
        <v/>
      </c>
      <c r="Q919" s="44">
        <f>Q193/SUMIFS(Q$3:Q$722,$B$3:$B$722,$B919)*SUMIFS(Calculations!$E$3:$E$53,Calculations!$A$3:$A$53,$B919)</f>
        <v/>
      </c>
      <c r="R919" s="44">
        <f>R193/SUMIFS(R$3:R$722,$B$3:$B$722,$B919)*SUMIFS(Calculations!$E$3:$E$53,Calculations!$A$3:$A$53,$B919)</f>
        <v/>
      </c>
    </row>
    <row r="920" ht="15.75" customHeight="1" s="157">
      <c r="B920" s="44" t="inlineStr">
        <is>
          <t>IN</t>
        </is>
      </c>
      <c r="C920" s="44" t="inlineStr">
        <is>
          <t>Generation</t>
        </is>
      </c>
      <c r="D920" s="44" t="inlineStr">
        <is>
          <t>Oil-Gas-Steam</t>
        </is>
      </c>
      <c r="E920" s="44">
        <f>LOOKUP(D920,$U$2:$V$15,$V$2:$V$15)</f>
        <v/>
      </c>
      <c r="F920" s="44">
        <f>F194/SUMIFS(F$3:F$722,$B$3:$B$722,$B920)*SUMIFS(Calculations!$E$3:$E$53,Calculations!$A$3:$A$53,$B920)</f>
        <v/>
      </c>
      <c r="G920" s="44">
        <f>G194/SUMIFS(G$3:G$722,$B$3:$B$722,$B920)*SUMIFS(Calculations!$E$3:$E$53,Calculations!$A$3:$A$53,$B920)</f>
        <v/>
      </c>
      <c r="H920" s="44">
        <f>H194/SUMIFS(H$3:H$722,$B$3:$B$722,$B920)*SUMIFS(Calculations!$E$3:$E$53,Calculations!$A$3:$A$53,$B920)</f>
        <v/>
      </c>
      <c r="I920" s="44">
        <f>I194/SUMIFS(I$3:I$722,$B$3:$B$722,$B920)*SUMIFS(Calculations!$E$3:$E$53,Calculations!$A$3:$A$53,$B920)</f>
        <v/>
      </c>
      <c r="J920" s="44">
        <f>J194/SUMIFS(J$3:J$722,$B$3:$B$722,$B920)*SUMIFS(Calculations!$E$3:$E$53,Calculations!$A$3:$A$53,$B920)</f>
        <v/>
      </c>
      <c r="K920" s="44">
        <f>K194/SUMIFS(K$3:K$722,$B$3:$B$722,$B920)*SUMIFS(Calculations!$E$3:$E$53,Calculations!$A$3:$A$53,$B920)</f>
        <v/>
      </c>
      <c r="L920" s="44">
        <f>L194/SUMIFS(L$3:L$722,$B$3:$B$722,$B920)*SUMIFS(Calculations!$E$3:$E$53,Calculations!$A$3:$A$53,$B920)</f>
        <v/>
      </c>
      <c r="M920" s="44">
        <f>M194/SUMIFS(M$3:M$722,$B$3:$B$722,$B920)*SUMIFS(Calculations!$E$3:$E$53,Calculations!$A$3:$A$53,$B920)</f>
        <v/>
      </c>
      <c r="N920" s="44">
        <f>N194/SUMIFS(N$3:N$722,$B$3:$B$722,$B920)*SUMIFS(Calculations!$E$3:$E$53,Calculations!$A$3:$A$53,$B920)</f>
        <v/>
      </c>
      <c r="O920" s="44">
        <f>O194/SUMIFS(O$3:O$722,$B$3:$B$722,$B920)*SUMIFS(Calculations!$E$3:$E$53,Calculations!$A$3:$A$53,$B920)</f>
        <v/>
      </c>
      <c r="P920" s="44">
        <f>P194/SUMIFS(P$3:P$722,$B$3:$B$722,$B920)*SUMIFS(Calculations!$E$3:$E$53,Calculations!$A$3:$A$53,$B920)</f>
        <v/>
      </c>
      <c r="Q920" s="44">
        <f>Q194/SUMIFS(Q$3:Q$722,$B$3:$B$722,$B920)*SUMIFS(Calculations!$E$3:$E$53,Calculations!$A$3:$A$53,$B920)</f>
        <v/>
      </c>
      <c r="R920" s="44">
        <f>R194/SUMIFS(R$3:R$722,$B$3:$B$722,$B920)*SUMIFS(Calculations!$E$3:$E$53,Calculations!$A$3:$A$53,$B920)</f>
        <v/>
      </c>
    </row>
    <row r="921" ht="15.75" customHeight="1" s="157">
      <c r="B921" s="44" t="inlineStr">
        <is>
          <t>IN</t>
        </is>
      </c>
      <c r="C921" s="44" t="inlineStr">
        <is>
          <t>Generation</t>
        </is>
      </c>
      <c r="D921" s="44" t="inlineStr">
        <is>
          <t>Rooftop PV</t>
        </is>
      </c>
      <c r="E921" s="44">
        <f>LOOKUP(D921,$U$2:$V$15,$V$2:$V$15)</f>
        <v/>
      </c>
      <c r="F921" s="44">
        <f>F195/SUMIFS(F$3:F$722,$B$3:$B$722,$B921)*SUMIFS(Calculations!$E$3:$E$53,Calculations!$A$3:$A$53,$B921)</f>
        <v/>
      </c>
      <c r="G921" s="44">
        <f>G195/SUMIFS(G$3:G$722,$B$3:$B$722,$B921)*SUMIFS(Calculations!$E$3:$E$53,Calculations!$A$3:$A$53,$B921)</f>
        <v/>
      </c>
      <c r="H921" s="44">
        <f>H195/SUMIFS(H$3:H$722,$B$3:$B$722,$B921)*SUMIFS(Calculations!$E$3:$E$53,Calculations!$A$3:$A$53,$B921)</f>
        <v/>
      </c>
      <c r="I921" s="44">
        <f>I195/SUMIFS(I$3:I$722,$B$3:$B$722,$B921)*SUMIFS(Calculations!$E$3:$E$53,Calculations!$A$3:$A$53,$B921)</f>
        <v/>
      </c>
      <c r="J921" s="44">
        <f>J195/SUMIFS(J$3:J$722,$B$3:$B$722,$B921)*SUMIFS(Calculations!$E$3:$E$53,Calculations!$A$3:$A$53,$B921)</f>
        <v/>
      </c>
      <c r="K921" s="44">
        <f>K195/SUMIFS(K$3:K$722,$B$3:$B$722,$B921)*SUMIFS(Calculations!$E$3:$E$53,Calculations!$A$3:$A$53,$B921)</f>
        <v/>
      </c>
      <c r="L921" s="44">
        <f>L195/SUMIFS(L$3:L$722,$B$3:$B$722,$B921)*SUMIFS(Calculations!$E$3:$E$53,Calculations!$A$3:$A$53,$B921)</f>
        <v/>
      </c>
      <c r="M921" s="44">
        <f>M195/SUMIFS(M$3:M$722,$B$3:$B$722,$B921)*SUMIFS(Calculations!$E$3:$E$53,Calculations!$A$3:$A$53,$B921)</f>
        <v/>
      </c>
      <c r="N921" s="44">
        <f>N195/SUMIFS(N$3:N$722,$B$3:$B$722,$B921)*SUMIFS(Calculations!$E$3:$E$53,Calculations!$A$3:$A$53,$B921)</f>
        <v/>
      </c>
      <c r="O921" s="44">
        <f>O195/SUMIFS(O$3:O$722,$B$3:$B$722,$B921)*SUMIFS(Calculations!$E$3:$E$53,Calculations!$A$3:$A$53,$B921)</f>
        <v/>
      </c>
      <c r="P921" s="44">
        <f>P195/SUMIFS(P$3:P$722,$B$3:$B$722,$B921)*SUMIFS(Calculations!$E$3:$E$53,Calculations!$A$3:$A$53,$B921)</f>
        <v/>
      </c>
      <c r="Q921" s="44">
        <f>Q195/SUMIFS(Q$3:Q$722,$B$3:$B$722,$B921)*SUMIFS(Calculations!$E$3:$E$53,Calculations!$A$3:$A$53,$B921)</f>
        <v/>
      </c>
      <c r="R921" s="44">
        <f>R195/SUMIFS(R$3:R$722,$B$3:$B$722,$B921)*SUMIFS(Calculations!$E$3:$E$53,Calculations!$A$3:$A$53,$B921)</f>
        <v/>
      </c>
    </row>
    <row r="922" ht="15.75" customHeight="1" s="157">
      <c r="B922" s="44" t="inlineStr">
        <is>
          <t>IN</t>
        </is>
      </c>
      <c r="C922" s="44" t="inlineStr">
        <is>
          <t>Generation</t>
        </is>
      </c>
      <c r="D922" s="44" t="inlineStr">
        <is>
          <t>Storage</t>
        </is>
      </c>
      <c r="E922" s="44">
        <f>LOOKUP(D922,$U$2:$V$15,$V$2:$V$15)</f>
        <v/>
      </c>
      <c r="F922" s="44">
        <f>F196/SUMIFS(F$3:F$722,$B$3:$B$722,$B922)*SUMIFS(Calculations!$E$3:$E$53,Calculations!$A$3:$A$53,$B922)</f>
        <v/>
      </c>
      <c r="G922" s="44">
        <f>G196/SUMIFS(G$3:G$722,$B$3:$B$722,$B922)*SUMIFS(Calculations!$E$3:$E$53,Calculations!$A$3:$A$53,$B922)</f>
        <v/>
      </c>
      <c r="H922" s="44">
        <f>H196/SUMIFS(H$3:H$722,$B$3:$B$722,$B922)*SUMIFS(Calculations!$E$3:$E$53,Calculations!$A$3:$A$53,$B922)</f>
        <v/>
      </c>
      <c r="I922" s="44">
        <f>I196/SUMIFS(I$3:I$722,$B$3:$B$722,$B922)*SUMIFS(Calculations!$E$3:$E$53,Calculations!$A$3:$A$53,$B922)</f>
        <v/>
      </c>
      <c r="J922" s="44">
        <f>J196/SUMIFS(J$3:J$722,$B$3:$B$722,$B922)*SUMIFS(Calculations!$E$3:$E$53,Calculations!$A$3:$A$53,$B922)</f>
        <v/>
      </c>
      <c r="K922" s="44">
        <f>K196/SUMIFS(K$3:K$722,$B$3:$B$722,$B922)*SUMIFS(Calculations!$E$3:$E$53,Calculations!$A$3:$A$53,$B922)</f>
        <v/>
      </c>
      <c r="L922" s="44">
        <f>L196/SUMIFS(L$3:L$722,$B$3:$B$722,$B922)*SUMIFS(Calculations!$E$3:$E$53,Calculations!$A$3:$A$53,$B922)</f>
        <v/>
      </c>
      <c r="M922" s="44">
        <f>M196/SUMIFS(M$3:M$722,$B$3:$B$722,$B922)*SUMIFS(Calculations!$E$3:$E$53,Calculations!$A$3:$A$53,$B922)</f>
        <v/>
      </c>
      <c r="N922" s="44">
        <f>N196/SUMIFS(N$3:N$722,$B$3:$B$722,$B922)*SUMIFS(Calculations!$E$3:$E$53,Calculations!$A$3:$A$53,$B922)</f>
        <v/>
      </c>
      <c r="O922" s="44">
        <f>O196/SUMIFS(O$3:O$722,$B$3:$B$722,$B922)*SUMIFS(Calculations!$E$3:$E$53,Calculations!$A$3:$A$53,$B922)</f>
        <v/>
      </c>
      <c r="P922" s="44">
        <f>P196/SUMIFS(P$3:P$722,$B$3:$B$722,$B922)*SUMIFS(Calculations!$E$3:$E$53,Calculations!$A$3:$A$53,$B922)</f>
        <v/>
      </c>
      <c r="Q922" s="44">
        <f>Q196/SUMIFS(Q$3:Q$722,$B$3:$B$722,$B922)*SUMIFS(Calculations!$E$3:$E$53,Calculations!$A$3:$A$53,$B922)</f>
        <v/>
      </c>
      <c r="R922" s="44">
        <f>R196/SUMIFS(R$3:R$722,$B$3:$B$722,$B922)*SUMIFS(Calculations!$E$3:$E$53,Calculations!$A$3:$A$53,$B922)</f>
        <v/>
      </c>
    </row>
    <row r="923" ht="15.75" customHeight="1" s="157">
      <c r="B923" s="44" t="inlineStr">
        <is>
          <t>IN</t>
        </is>
      </c>
      <c r="C923" s="44" t="inlineStr">
        <is>
          <t>Generation</t>
        </is>
      </c>
      <c r="D923" s="44" t="inlineStr">
        <is>
          <t>Utility PV</t>
        </is>
      </c>
      <c r="E923" s="44">
        <f>LOOKUP(D923,$U$2:$V$15,$V$2:$V$15)</f>
        <v/>
      </c>
      <c r="F923" s="44">
        <f>F197/SUMIFS(F$3:F$722,$B$3:$B$722,$B923)*SUMIFS(Calculations!$E$3:$E$53,Calculations!$A$3:$A$53,$B923)</f>
        <v/>
      </c>
      <c r="G923" s="44">
        <f>G197/SUMIFS(G$3:G$722,$B$3:$B$722,$B923)*SUMIFS(Calculations!$E$3:$E$53,Calculations!$A$3:$A$53,$B923)</f>
        <v/>
      </c>
      <c r="H923" s="44">
        <f>H197/SUMIFS(H$3:H$722,$B$3:$B$722,$B923)*SUMIFS(Calculations!$E$3:$E$53,Calculations!$A$3:$A$53,$B923)</f>
        <v/>
      </c>
      <c r="I923" s="44">
        <f>I197/SUMIFS(I$3:I$722,$B$3:$B$722,$B923)*SUMIFS(Calculations!$E$3:$E$53,Calculations!$A$3:$A$53,$B923)</f>
        <v/>
      </c>
      <c r="J923" s="44">
        <f>J197/SUMIFS(J$3:J$722,$B$3:$B$722,$B923)*SUMIFS(Calculations!$E$3:$E$53,Calculations!$A$3:$A$53,$B923)</f>
        <v/>
      </c>
      <c r="K923" s="44">
        <f>K197/SUMIFS(K$3:K$722,$B$3:$B$722,$B923)*SUMIFS(Calculations!$E$3:$E$53,Calculations!$A$3:$A$53,$B923)</f>
        <v/>
      </c>
      <c r="L923" s="44">
        <f>L197/SUMIFS(L$3:L$722,$B$3:$B$722,$B923)*SUMIFS(Calculations!$E$3:$E$53,Calculations!$A$3:$A$53,$B923)</f>
        <v/>
      </c>
      <c r="M923" s="44">
        <f>M197/SUMIFS(M$3:M$722,$B$3:$B$722,$B923)*SUMIFS(Calculations!$E$3:$E$53,Calculations!$A$3:$A$53,$B923)</f>
        <v/>
      </c>
      <c r="N923" s="44">
        <f>N197/SUMIFS(N$3:N$722,$B$3:$B$722,$B923)*SUMIFS(Calculations!$E$3:$E$53,Calculations!$A$3:$A$53,$B923)</f>
        <v/>
      </c>
      <c r="O923" s="44">
        <f>O197/SUMIFS(O$3:O$722,$B$3:$B$722,$B923)*SUMIFS(Calculations!$E$3:$E$53,Calculations!$A$3:$A$53,$B923)</f>
        <v/>
      </c>
      <c r="P923" s="44">
        <f>P197/SUMIFS(P$3:P$722,$B$3:$B$722,$B923)*SUMIFS(Calculations!$E$3:$E$53,Calculations!$A$3:$A$53,$B923)</f>
        <v/>
      </c>
      <c r="Q923" s="44">
        <f>Q197/SUMIFS(Q$3:Q$722,$B$3:$B$722,$B923)*SUMIFS(Calculations!$E$3:$E$53,Calculations!$A$3:$A$53,$B923)</f>
        <v/>
      </c>
      <c r="R923" s="44">
        <f>R197/SUMIFS(R$3:R$722,$B$3:$B$722,$B923)*SUMIFS(Calculations!$E$3:$E$53,Calculations!$A$3:$A$53,$B923)</f>
        <v/>
      </c>
    </row>
    <row r="924" ht="15.75" customHeight="1" s="157">
      <c r="B924" s="44" t="inlineStr">
        <is>
          <t>KS</t>
        </is>
      </c>
      <c r="C924" s="44" t="inlineStr">
        <is>
          <t>Generation</t>
        </is>
      </c>
      <c r="D924" s="44" t="inlineStr">
        <is>
          <t>Biopower</t>
        </is>
      </c>
      <c r="E924" s="44">
        <f>LOOKUP(D924,$U$2:$V$15,$V$2:$V$15)</f>
        <v/>
      </c>
      <c r="F924" s="44">
        <f>F198/SUMIFS(F$3:F$722,$B$3:$B$722,$B924)*SUMIFS(Calculations!$E$3:$E$53,Calculations!$A$3:$A$53,$B924)</f>
        <v/>
      </c>
      <c r="G924" s="44">
        <f>G198/SUMIFS(G$3:G$722,$B$3:$B$722,$B924)*SUMIFS(Calculations!$E$3:$E$53,Calculations!$A$3:$A$53,$B924)</f>
        <v/>
      </c>
      <c r="H924" s="44">
        <f>H198/SUMIFS(H$3:H$722,$B$3:$B$722,$B924)*SUMIFS(Calculations!$E$3:$E$53,Calculations!$A$3:$A$53,$B924)</f>
        <v/>
      </c>
      <c r="I924" s="44">
        <f>I198/SUMIFS(I$3:I$722,$B$3:$B$722,$B924)*SUMIFS(Calculations!$E$3:$E$53,Calculations!$A$3:$A$53,$B924)</f>
        <v/>
      </c>
      <c r="J924" s="44">
        <f>J198/SUMIFS(J$3:J$722,$B$3:$B$722,$B924)*SUMIFS(Calculations!$E$3:$E$53,Calculations!$A$3:$A$53,$B924)</f>
        <v/>
      </c>
      <c r="K924" s="44">
        <f>K198/SUMIFS(K$3:K$722,$B$3:$B$722,$B924)*SUMIFS(Calculations!$E$3:$E$53,Calculations!$A$3:$A$53,$B924)</f>
        <v/>
      </c>
      <c r="L924" s="44">
        <f>L198/SUMIFS(L$3:L$722,$B$3:$B$722,$B924)*SUMIFS(Calculations!$E$3:$E$53,Calculations!$A$3:$A$53,$B924)</f>
        <v/>
      </c>
      <c r="M924" s="44">
        <f>M198/SUMIFS(M$3:M$722,$B$3:$B$722,$B924)*SUMIFS(Calculations!$E$3:$E$53,Calculations!$A$3:$A$53,$B924)</f>
        <v/>
      </c>
      <c r="N924" s="44">
        <f>N198/SUMIFS(N$3:N$722,$B$3:$B$722,$B924)*SUMIFS(Calculations!$E$3:$E$53,Calculations!$A$3:$A$53,$B924)</f>
        <v/>
      </c>
      <c r="O924" s="44">
        <f>O198/SUMIFS(O$3:O$722,$B$3:$B$722,$B924)*SUMIFS(Calculations!$E$3:$E$53,Calculations!$A$3:$A$53,$B924)</f>
        <v/>
      </c>
      <c r="P924" s="44">
        <f>P198/SUMIFS(P$3:P$722,$B$3:$B$722,$B924)*SUMIFS(Calculations!$E$3:$E$53,Calculations!$A$3:$A$53,$B924)</f>
        <v/>
      </c>
      <c r="Q924" s="44">
        <f>Q198/SUMIFS(Q$3:Q$722,$B$3:$B$722,$B924)*SUMIFS(Calculations!$E$3:$E$53,Calculations!$A$3:$A$53,$B924)</f>
        <v/>
      </c>
      <c r="R924" s="44">
        <f>R198/SUMIFS(R$3:R$722,$B$3:$B$722,$B924)*SUMIFS(Calculations!$E$3:$E$53,Calculations!$A$3:$A$53,$B924)</f>
        <v/>
      </c>
    </row>
    <row r="925" ht="15.75" customHeight="1" s="157">
      <c r="B925" s="44" t="inlineStr">
        <is>
          <t>KS</t>
        </is>
      </c>
      <c r="C925" s="44" t="inlineStr">
        <is>
          <t>Generation</t>
        </is>
      </c>
      <c r="D925" s="44" t="inlineStr">
        <is>
          <t>Coal</t>
        </is>
      </c>
      <c r="E925" s="44">
        <f>LOOKUP(D925,$U$2:$V$15,$V$2:$V$15)</f>
        <v/>
      </c>
      <c r="F925" s="44">
        <f>F199/SUMIFS(F$3:F$722,$B$3:$B$722,$B925)*SUMIFS(Calculations!$E$3:$E$53,Calculations!$A$3:$A$53,$B925)</f>
        <v/>
      </c>
      <c r="G925" s="44">
        <f>G199/SUMIFS(G$3:G$722,$B$3:$B$722,$B925)*SUMIFS(Calculations!$E$3:$E$53,Calculations!$A$3:$A$53,$B925)</f>
        <v/>
      </c>
      <c r="H925" s="44">
        <f>H199/SUMIFS(H$3:H$722,$B$3:$B$722,$B925)*SUMIFS(Calculations!$E$3:$E$53,Calculations!$A$3:$A$53,$B925)</f>
        <v/>
      </c>
      <c r="I925" s="44">
        <f>I199/SUMIFS(I$3:I$722,$B$3:$B$722,$B925)*SUMIFS(Calculations!$E$3:$E$53,Calculations!$A$3:$A$53,$B925)</f>
        <v/>
      </c>
      <c r="J925" s="44">
        <f>J199/SUMIFS(J$3:J$722,$B$3:$B$722,$B925)*SUMIFS(Calculations!$E$3:$E$53,Calculations!$A$3:$A$53,$B925)</f>
        <v/>
      </c>
      <c r="K925" s="44">
        <f>K199/SUMIFS(K$3:K$722,$B$3:$B$722,$B925)*SUMIFS(Calculations!$E$3:$E$53,Calculations!$A$3:$A$53,$B925)</f>
        <v/>
      </c>
      <c r="L925" s="44">
        <f>L199/SUMIFS(L$3:L$722,$B$3:$B$722,$B925)*SUMIFS(Calculations!$E$3:$E$53,Calculations!$A$3:$A$53,$B925)</f>
        <v/>
      </c>
      <c r="M925" s="44">
        <f>M199/SUMIFS(M$3:M$722,$B$3:$B$722,$B925)*SUMIFS(Calculations!$E$3:$E$53,Calculations!$A$3:$A$53,$B925)</f>
        <v/>
      </c>
      <c r="N925" s="44">
        <f>N199/SUMIFS(N$3:N$722,$B$3:$B$722,$B925)*SUMIFS(Calculations!$E$3:$E$53,Calculations!$A$3:$A$53,$B925)</f>
        <v/>
      </c>
      <c r="O925" s="44">
        <f>O199/SUMIFS(O$3:O$722,$B$3:$B$722,$B925)*SUMIFS(Calculations!$E$3:$E$53,Calculations!$A$3:$A$53,$B925)</f>
        <v/>
      </c>
      <c r="P925" s="44">
        <f>P199/SUMIFS(P$3:P$722,$B$3:$B$722,$B925)*SUMIFS(Calculations!$E$3:$E$53,Calculations!$A$3:$A$53,$B925)</f>
        <v/>
      </c>
      <c r="Q925" s="44">
        <f>Q199/SUMIFS(Q$3:Q$722,$B$3:$B$722,$B925)*SUMIFS(Calculations!$E$3:$E$53,Calculations!$A$3:$A$53,$B925)</f>
        <v/>
      </c>
      <c r="R925" s="44">
        <f>R199/SUMIFS(R$3:R$722,$B$3:$B$722,$B925)*SUMIFS(Calculations!$E$3:$E$53,Calculations!$A$3:$A$53,$B925)</f>
        <v/>
      </c>
    </row>
    <row r="926" ht="15.75" customHeight="1" s="157">
      <c r="B926" s="44" t="inlineStr">
        <is>
          <t>KS</t>
        </is>
      </c>
      <c r="C926" s="44" t="inlineStr">
        <is>
          <t>Generation</t>
        </is>
      </c>
      <c r="D926" s="44" t="inlineStr">
        <is>
          <t>CSP</t>
        </is>
      </c>
      <c r="E926" s="44">
        <f>LOOKUP(D926,$U$2:$V$15,$V$2:$V$15)</f>
        <v/>
      </c>
      <c r="F926" s="44">
        <f>F200/SUMIFS(F$3:F$722,$B$3:$B$722,$B926)*SUMIFS(Calculations!$E$3:$E$53,Calculations!$A$3:$A$53,$B926)</f>
        <v/>
      </c>
      <c r="G926" s="44">
        <f>G200/SUMIFS(G$3:G$722,$B$3:$B$722,$B926)*SUMIFS(Calculations!$E$3:$E$53,Calculations!$A$3:$A$53,$B926)</f>
        <v/>
      </c>
      <c r="H926" s="44">
        <f>H200/SUMIFS(H$3:H$722,$B$3:$B$722,$B926)*SUMIFS(Calculations!$E$3:$E$53,Calculations!$A$3:$A$53,$B926)</f>
        <v/>
      </c>
      <c r="I926" s="44">
        <f>I200/SUMIFS(I$3:I$722,$B$3:$B$722,$B926)*SUMIFS(Calculations!$E$3:$E$53,Calculations!$A$3:$A$53,$B926)</f>
        <v/>
      </c>
      <c r="J926" s="44">
        <f>J200/SUMIFS(J$3:J$722,$B$3:$B$722,$B926)*SUMIFS(Calculations!$E$3:$E$53,Calculations!$A$3:$A$53,$B926)</f>
        <v/>
      </c>
      <c r="K926" s="44">
        <f>K200/SUMIFS(K$3:K$722,$B$3:$B$722,$B926)*SUMIFS(Calculations!$E$3:$E$53,Calculations!$A$3:$A$53,$B926)</f>
        <v/>
      </c>
      <c r="L926" s="44">
        <f>L200/SUMIFS(L$3:L$722,$B$3:$B$722,$B926)*SUMIFS(Calculations!$E$3:$E$53,Calculations!$A$3:$A$53,$B926)</f>
        <v/>
      </c>
      <c r="M926" s="44">
        <f>M200/SUMIFS(M$3:M$722,$B$3:$B$722,$B926)*SUMIFS(Calculations!$E$3:$E$53,Calculations!$A$3:$A$53,$B926)</f>
        <v/>
      </c>
      <c r="N926" s="44">
        <f>N200/SUMIFS(N$3:N$722,$B$3:$B$722,$B926)*SUMIFS(Calculations!$E$3:$E$53,Calculations!$A$3:$A$53,$B926)</f>
        <v/>
      </c>
      <c r="O926" s="44">
        <f>O200/SUMIFS(O$3:O$722,$B$3:$B$722,$B926)*SUMIFS(Calculations!$E$3:$E$53,Calculations!$A$3:$A$53,$B926)</f>
        <v/>
      </c>
      <c r="P926" s="44">
        <f>P200/SUMIFS(P$3:P$722,$B$3:$B$722,$B926)*SUMIFS(Calculations!$E$3:$E$53,Calculations!$A$3:$A$53,$B926)</f>
        <v/>
      </c>
      <c r="Q926" s="44">
        <f>Q200/SUMIFS(Q$3:Q$722,$B$3:$B$722,$B926)*SUMIFS(Calculations!$E$3:$E$53,Calculations!$A$3:$A$53,$B926)</f>
        <v/>
      </c>
      <c r="R926" s="44">
        <f>R200/SUMIFS(R$3:R$722,$B$3:$B$722,$B926)*SUMIFS(Calculations!$E$3:$E$53,Calculations!$A$3:$A$53,$B926)</f>
        <v/>
      </c>
    </row>
    <row r="927" ht="15.75" customHeight="1" s="157">
      <c r="B927" s="44" t="inlineStr">
        <is>
          <t>KS</t>
        </is>
      </c>
      <c r="C927" s="44" t="inlineStr">
        <is>
          <t>Generation</t>
        </is>
      </c>
      <c r="D927" s="44" t="inlineStr">
        <is>
          <t>Geothermal</t>
        </is>
      </c>
      <c r="E927" s="44">
        <f>LOOKUP(D927,$U$2:$V$15,$V$2:$V$15)</f>
        <v/>
      </c>
      <c r="F927" s="44">
        <f>F201/SUMIFS(F$3:F$722,$B$3:$B$722,$B927)*SUMIFS(Calculations!$E$3:$E$53,Calculations!$A$3:$A$53,$B927)</f>
        <v/>
      </c>
      <c r="G927" s="44">
        <f>G201/SUMIFS(G$3:G$722,$B$3:$B$722,$B927)*SUMIFS(Calculations!$E$3:$E$53,Calculations!$A$3:$A$53,$B927)</f>
        <v/>
      </c>
      <c r="H927" s="44">
        <f>H201/SUMIFS(H$3:H$722,$B$3:$B$722,$B927)*SUMIFS(Calculations!$E$3:$E$53,Calculations!$A$3:$A$53,$B927)</f>
        <v/>
      </c>
      <c r="I927" s="44">
        <f>I201/SUMIFS(I$3:I$722,$B$3:$B$722,$B927)*SUMIFS(Calculations!$E$3:$E$53,Calculations!$A$3:$A$53,$B927)</f>
        <v/>
      </c>
      <c r="J927" s="44">
        <f>J201/SUMIFS(J$3:J$722,$B$3:$B$722,$B927)*SUMIFS(Calculations!$E$3:$E$53,Calculations!$A$3:$A$53,$B927)</f>
        <v/>
      </c>
      <c r="K927" s="44">
        <f>K201/SUMIFS(K$3:K$722,$B$3:$B$722,$B927)*SUMIFS(Calculations!$E$3:$E$53,Calculations!$A$3:$A$53,$B927)</f>
        <v/>
      </c>
      <c r="L927" s="44">
        <f>L201/SUMIFS(L$3:L$722,$B$3:$B$722,$B927)*SUMIFS(Calculations!$E$3:$E$53,Calculations!$A$3:$A$53,$B927)</f>
        <v/>
      </c>
      <c r="M927" s="44">
        <f>M201/SUMIFS(M$3:M$722,$B$3:$B$722,$B927)*SUMIFS(Calculations!$E$3:$E$53,Calculations!$A$3:$A$53,$B927)</f>
        <v/>
      </c>
      <c r="N927" s="44">
        <f>N201/SUMIFS(N$3:N$722,$B$3:$B$722,$B927)*SUMIFS(Calculations!$E$3:$E$53,Calculations!$A$3:$A$53,$B927)</f>
        <v/>
      </c>
      <c r="O927" s="44">
        <f>O201/SUMIFS(O$3:O$722,$B$3:$B$722,$B927)*SUMIFS(Calculations!$E$3:$E$53,Calculations!$A$3:$A$53,$B927)</f>
        <v/>
      </c>
      <c r="P927" s="44">
        <f>P201/SUMIFS(P$3:P$722,$B$3:$B$722,$B927)*SUMIFS(Calculations!$E$3:$E$53,Calculations!$A$3:$A$53,$B927)</f>
        <v/>
      </c>
      <c r="Q927" s="44">
        <f>Q201/SUMIFS(Q$3:Q$722,$B$3:$B$722,$B927)*SUMIFS(Calculations!$E$3:$E$53,Calculations!$A$3:$A$53,$B927)</f>
        <v/>
      </c>
      <c r="R927" s="44">
        <f>R201/SUMIFS(R$3:R$722,$B$3:$B$722,$B927)*SUMIFS(Calculations!$E$3:$E$53,Calculations!$A$3:$A$53,$B927)</f>
        <v/>
      </c>
    </row>
    <row r="928" ht="15.75" customHeight="1" s="157">
      <c r="B928" s="44" t="inlineStr">
        <is>
          <t>KS</t>
        </is>
      </c>
      <c r="C928" s="44" t="inlineStr">
        <is>
          <t>Generation</t>
        </is>
      </c>
      <c r="D928" s="44" t="inlineStr">
        <is>
          <t>Hydro</t>
        </is>
      </c>
      <c r="E928" s="44">
        <f>LOOKUP(D928,$U$2:$V$15,$V$2:$V$15)</f>
        <v/>
      </c>
      <c r="F928" s="44">
        <f>F202/SUMIFS(F$3:F$722,$B$3:$B$722,$B928)*SUMIFS(Calculations!$E$3:$E$53,Calculations!$A$3:$A$53,$B928)</f>
        <v/>
      </c>
      <c r="G928" s="44">
        <f>G202/SUMIFS(G$3:G$722,$B$3:$B$722,$B928)*SUMIFS(Calculations!$E$3:$E$53,Calculations!$A$3:$A$53,$B928)</f>
        <v/>
      </c>
      <c r="H928" s="44">
        <f>H202/SUMIFS(H$3:H$722,$B$3:$B$722,$B928)*SUMIFS(Calculations!$E$3:$E$53,Calculations!$A$3:$A$53,$B928)</f>
        <v/>
      </c>
      <c r="I928" s="44">
        <f>I202/SUMIFS(I$3:I$722,$B$3:$B$722,$B928)*SUMIFS(Calculations!$E$3:$E$53,Calculations!$A$3:$A$53,$B928)</f>
        <v/>
      </c>
      <c r="J928" s="44">
        <f>J202/SUMIFS(J$3:J$722,$B$3:$B$722,$B928)*SUMIFS(Calculations!$E$3:$E$53,Calculations!$A$3:$A$53,$B928)</f>
        <v/>
      </c>
      <c r="K928" s="44">
        <f>K202/SUMIFS(K$3:K$722,$B$3:$B$722,$B928)*SUMIFS(Calculations!$E$3:$E$53,Calculations!$A$3:$A$53,$B928)</f>
        <v/>
      </c>
      <c r="L928" s="44">
        <f>L202/SUMIFS(L$3:L$722,$B$3:$B$722,$B928)*SUMIFS(Calculations!$E$3:$E$53,Calculations!$A$3:$A$53,$B928)</f>
        <v/>
      </c>
      <c r="M928" s="44">
        <f>M202/SUMIFS(M$3:M$722,$B$3:$B$722,$B928)*SUMIFS(Calculations!$E$3:$E$53,Calculations!$A$3:$A$53,$B928)</f>
        <v/>
      </c>
      <c r="N928" s="44">
        <f>N202/SUMIFS(N$3:N$722,$B$3:$B$722,$B928)*SUMIFS(Calculations!$E$3:$E$53,Calculations!$A$3:$A$53,$B928)</f>
        <v/>
      </c>
      <c r="O928" s="44">
        <f>O202/SUMIFS(O$3:O$722,$B$3:$B$722,$B928)*SUMIFS(Calculations!$E$3:$E$53,Calculations!$A$3:$A$53,$B928)</f>
        <v/>
      </c>
      <c r="P928" s="44">
        <f>P202/SUMIFS(P$3:P$722,$B$3:$B$722,$B928)*SUMIFS(Calculations!$E$3:$E$53,Calculations!$A$3:$A$53,$B928)</f>
        <v/>
      </c>
      <c r="Q928" s="44">
        <f>Q202/SUMIFS(Q$3:Q$722,$B$3:$B$722,$B928)*SUMIFS(Calculations!$E$3:$E$53,Calculations!$A$3:$A$53,$B928)</f>
        <v/>
      </c>
      <c r="R928" s="44">
        <f>R202/SUMIFS(R$3:R$722,$B$3:$B$722,$B928)*SUMIFS(Calculations!$E$3:$E$53,Calculations!$A$3:$A$53,$B928)</f>
        <v/>
      </c>
    </row>
    <row r="929" ht="15.75" customHeight="1" s="157">
      <c r="B929" s="44" t="inlineStr">
        <is>
          <t>KS</t>
        </is>
      </c>
      <c r="C929" s="44" t="inlineStr">
        <is>
          <t>Generation</t>
        </is>
      </c>
      <c r="D929" s="44" t="inlineStr">
        <is>
          <t>Imports</t>
        </is>
      </c>
      <c r="E929" s="44">
        <f>LOOKUP(D929,$U$2:$V$15,$V$2:$V$15)</f>
        <v/>
      </c>
      <c r="F929" s="44">
        <f>F203/SUMIFS(F$3:F$722,$B$3:$B$722,$B929)*SUMIFS(Calculations!$E$3:$E$53,Calculations!$A$3:$A$53,$B929)</f>
        <v/>
      </c>
      <c r="G929" s="44">
        <f>G203/SUMIFS(G$3:G$722,$B$3:$B$722,$B929)*SUMIFS(Calculations!$E$3:$E$53,Calculations!$A$3:$A$53,$B929)</f>
        <v/>
      </c>
      <c r="H929" s="44">
        <f>H203/SUMIFS(H$3:H$722,$B$3:$B$722,$B929)*SUMIFS(Calculations!$E$3:$E$53,Calculations!$A$3:$A$53,$B929)</f>
        <v/>
      </c>
      <c r="I929" s="44">
        <f>I203/SUMIFS(I$3:I$722,$B$3:$B$722,$B929)*SUMIFS(Calculations!$E$3:$E$53,Calculations!$A$3:$A$53,$B929)</f>
        <v/>
      </c>
      <c r="J929" s="44">
        <f>J203/SUMIFS(J$3:J$722,$B$3:$B$722,$B929)*SUMIFS(Calculations!$E$3:$E$53,Calculations!$A$3:$A$53,$B929)</f>
        <v/>
      </c>
      <c r="K929" s="44">
        <f>K203/SUMIFS(K$3:K$722,$B$3:$B$722,$B929)*SUMIFS(Calculations!$E$3:$E$53,Calculations!$A$3:$A$53,$B929)</f>
        <v/>
      </c>
      <c r="L929" s="44">
        <f>L203/SUMIFS(L$3:L$722,$B$3:$B$722,$B929)*SUMIFS(Calculations!$E$3:$E$53,Calculations!$A$3:$A$53,$B929)</f>
        <v/>
      </c>
      <c r="M929" s="44">
        <f>M203/SUMIFS(M$3:M$722,$B$3:$B$722,$B929)*SUMIFS(Calculations!$E$3:$E$53,Calculations!$A$3:$A$53,$B929)</f>
        <v/>
      </c>
      <c r="N929" s="44">
        <f>N203/SUMIFS(N$3:N$722,$B$3:$B$722,$B929)*SUMIFS(Calculations!$E$3:$E$53,Calculations!$A$3:$A$53,$B929)</f>
        <v/>
      </c>
      <c r="O929" s="44">
        <f>O203/SUMIFS(O$3:O$722,$B$3:$B$722,$B929)*SUMIFS(Calculations!$E$3:$E$53,Calculations!$A$3:$A$53,$B929)</f>
        <v/>
      </c>
      <c r="P929" s="44">
        <f>P203/SUMIFS(P$3:P$722,$B$3:$B$722,$B929)*SUMIFS(Calculations!$E$3:$E$53,Calculations!$A$3:$A$53,$B929)</f>
        <v/>
      </c>
      <c r="Q929" s="44">
        <f>Q203/SUMIFS(Q$3:Q$722,$B$3:$B$722,$B929)*SUMIFS(Calculations!$E$3:$E$53,Calculations!$A$3:$A$53,$B929)</f>
        <v/>
      </c>
      <c r="R929" s="44">
        <f>R203/SUMIFS(R$3:R$722,$B$3:$B$722,$B929)*SUMIFS(Calculations!$E$3:$E$53,Calculations!$A$3:$A$53,$B929)</f>
        <v/>
      </c>
    </row>
    <row r="930" ht="15.75" customHeight="1" s="157">
      <c r="B930" s="44" t="inlineStr">
        <is>
          <t>KS</t>
        </is>
      </c>
      <c r="C930" s="44" t="inlineStr">
        <is>
          <t>Generation</t>
        </is>
      </c>
      <c r="D930" s="44" t="inlineStr">
        <is>
          <t>Land-based Wind</t>
        </is>
      </c>
      <c r="E930" s="44">
        <f>LOOKUP(D930,$U$2:$V$15,$V$2:$V$15)</f>
        <v/>
      </c>
      <c r="F930" s="44">
        <f>F204/SUMIFS(F$3:F$722,$B$3:$B$722,$B930)*SUMIFS(Calculations!$E$3:$E$53,Calculations!$A$3:$A$53,$B930)</f>
        <v/>
      </c>
      <c r="G930" s="44">
        <f>G204/SUMIFS(G$3:G$722,$B$3:$B$722,$B930)*SUMIFS(Calculations!$E$3:$E$53,Calculations!$A$3:$A$53,$B930)</f>
        <v/>
      </c>
      <c r="H930" s="44">
        <f>H204/SUMIFS(H$3:H$722,$B$3:$B$722,$B930)*SUMIFS(Calculations!$E$3:$E$53,Calculations!$A$3:$A$53,$B930)</f>
        <v/>
      </c>
      <c r="I930" s="44">
        <f>I204/SUMIFS(I$3:I$722,$B$3:$B$722,$B930)*SUMIFS(Calculations!$E$3:$E$53,Calculations!$A$3:$A$53,$B930)</f>
        <v/>
      </c>
      <c r="J930" s="44">
        <f>J204/SUMIFS(J$3:J$722,$B$3:$B$722,$B930)*SUMIFS(Calculations!$E$3:$E$53,Calculations!$A$3:$A$53,$B930)</f>
        <v/>
      </c>
      <c r="K930" s="44">
        <f>K204/SUMIFS(K$3:K$722,$B$3:$B$722,$B930)*SUMIFS(Calculations!$E$3:$E$53,Calculations!$A$3:$A$53,$B930)</f>
        <v/>
      </c>
      <c r="L930" s="44">
        <f>L204/SUMIFS(L$3:L$722,$B$3:$B$722,$B930)*SUMIFS(Calculations!$E$3:$E$53,Calculations!$A$3:$A$53,$B930)</f>
        <v/>
      </c>
      <c r="M930" s="44">
        <f>M204/SUMIFS(M$3:M$722,$B$3:$B$722,$B930)*SUMIFS(Calculations!$E$3:$E$53,Calculations!$A$3:$A$53,$B930)</f>
        <v/>
      </c>
      <c r="N930" s="44">
        <f>N204/SUMIFS(N$3:N$722,$B$3:$B$722,$B930)*SUMIFS(Calculations!$E$3:$E$53,Calculations!$A$3:$A$53,$B930)</f>
        <v/>
      </c>
      <c r="O930" s="44">
        <f>O204/SUMIFS(O$3:O$722,$B$3:$B$722,$B930)*SUMIFS(Calculations!$E$3:$E$53,Calculations!$A$3:$A$53,$B930)</f>
        <v/>
      </c>
      <c r="P930" s="44">
        <f>P204/SUMIFS(P$3:P$722,$B$3:$B$722,$B930)*SUMIFS(Calculations!$E$3:$E$53,Calculations!$A$3:$A$53,$B930)</f>
        <v/>
      </c>
      <c r="Q930" s="44">
        <f>Q204/SUMIFS(Q$3:Q$722,$B$3:$B$722,$B930)*SUMIFS(Calculations!$E$3:$E$53,Calculations!$A$3:$A$53,$B930)</f>
        <v/>
      </c>
      <c r="R930" s="44">
        <f>R204/SUMIFS(R$3:R$722,$B$3:$B$722,$B930)*SUMIFS(Calculations!$E$3:$E$53,Calculations!$A$3:$A$53,$B930)</f>
        <v/>
      </c>
    </row>
    <row r="931" ht="15.75" customHeight="1" s="157">
      <c r="B931" s="44" t="inlineStr">
        <is>
          <t>KS</t>
        </is>
      </c>
      <c r="C931" s="44" t="inlineStr">
        <is>
          <t>Generation</t>
        </is>
      </c>
      <c r="D931" s="44" t="inlineStr">
        <is>
          <t>NG-CC</t>
        </is>
      </c>
      <c r="E931" s="44">
        <f>LOOKUP(D931,$U$2:$V$15,$V$2:$V$15)</f>
        <v/>
      </c>
      <c r="F931" s="44">
        <f>F205/SUMIFS(F$3:F$722,$B$3:$B$722,$B931)*SUMIFS(Calculations!$E$3:$E$53,Calculations!$A$3:$A$53,$B931)</f>
        <v/>
      </c>
      <c r="G931" s="44">
        <f>G205/SUMIFS(G$3:G$722,$B$3:$B$722,$B931)*SUMIFS(Calculations!$E$3:$E$53,Calculations!$A$3:$A$53,$B931)</f>
        <v/>
      </c>
      <c r="H931" s="44">
        <f>H205/SUMIFS(H$3:H$722,$B$3:$B$722,$B931)*SUMIFS(Calculations!$E$3:$E$53,Calculations!$A$3:$A$53,$B931)</f>
        <v/>
      </c>
      <c r="I931" s="44">
        <f>I205/SUMIFS(I$3:I$722,$B$3:$B$722,$B931)*SUMIFS(Calculations!$E$3:$E$53,Calculations!$A$3:$A$53,$B931)</f>
        <v/>
      </c>
      <c r="J931" s="44">
        <f>J205/SUMIFS(J$3:J$722,$B$3:$B$722,$B931)*SUMIFS(Calculations!$E$3:$E$53,Calculations!$A$3:$A$53,$B931)</f>
        <v/>
      </c>
      <c r="K931" s="44">
        <f>K205/SUMIFS(K$3:K$722,$B$3:$B$722,$B931)*SUMIFS(Calculations!$E$3:$E$53,Calculations!$A$3:$A$53,$B931)</f>
        <v/>
      </c>
      <c r="L931" s="44">
        <f>L205/SUMIFS(L$3:L$722,$B$3:$B$722,$B931)*SUMIFS(Calculations!$E$3:$E$53,Calculations!$A$3:$A$53,$B931)</f>
        <v/>
      </c>
      <c r="M931" s="44">
        <f>M205/SUMIFS(M$3:M$722,$B$3:$B$722,$B931)*SUMIFS(Calculations!$E$3:$E$53,Calculations!$A$3:$A$53,$B931)</f>
        <v/>
      </c>
      <c r="N931" s="44">
        <f>N205/SUMIFS(N$3:N$722,$B$3:$B$722,$B931)*SUMIFS(Calculations!$E$3:$E$53,Calculations!$A$3:$A$53,$B931)</f>
        <v/>
      </c>
      <c r="O931" s="44">
        <f>O205/SUMIFS(O$3:O$722,$B$3:$B$722,$B931)*SUMIFS(Calculations!$E$3:$E$53,Calculations!$A$3:$A$53,$B931)</f>
        <v/>
      </c>
      <c r="P931" s="44">
        <f>P205/SUMIFS(P$3:P$722,$B$3:$B$722,$B931)*SUMIFS(Calculations!$E$3:$E$53,Calculations!$A$3:$A$53,$B931)</f>
        <v/>
      </c>
      <c r="Q931" s="44">
        <f>Q205/SUMIFS(Q$3:Q$722,$B$3:$B$722,$B931)*SUMIFS(Calculations!$E$3:$E$53,Calculations!$A$3:$A$53,$B931)</f>
        <v/>
      </c>
      <c r="R931" s="44">
        <f>R205/SUMIFS(R$3:R$722,$B$3:$B$722,$B931)*SUMIFS(Calculations!$E$3:$E$53,Calculations!$A$3:$A$53,$B931)</f>
        <v/>
      </c>
    </row>
    <row r="932" ht="15.75" customHeight="1" s="157">
      <c r="B932" s="44" t="inlineStr">
        <is>
          <t>KS</t>
        </is>
      </c>
      <c r="C932" s="44" t="inlineStr">
        <is>
          <t>Generation</t>
        </is>
      </c>
      <c r="D932" s="44" t="inlineStr">
        <is>
          <t>NG-CT</t>
        </is>
      </c>
      <c r="E932" s="44">
        <f>LOOKUP(D932,$U$2:$V$15,$V$2:$V$15)</f>
        <v/>
      </c>
      <c r="F932" s="44">
        <f>F206/SUMIFS(F$3:F$722,$B$3:$B$722,$B932)*SUMIFS(Calculations!$E$3:$E$53,Calculations!$A$3:$A$53,$B932)</f>
        <v/>
      </c>
      <c r="G932" s="44">
        <f>G206/SUMIFS(G$3:G$722,$B$3:$B$722,$B932)*SUMIFS(Calculations!$E$3:$E$53,Calculations!$A$3:$A$53,$B932)</f>
        <v/>
      </c>
      <c r="H932" s="44">
        <f>H206/SUMIFS(H$3:H$722,$B$3:$B$722,$B932)*SUMIFS(Calculations!$E$3:$E$53,Calculations!$A$3:$A$53,$B932)</f>
        <v/>
      </c>
      <c r="I932" s="44">
        <f>I206/SUMIFS(I$3:I$722,$B$3:$B$722,$B932)*SUMIFS(Calculations!$E$3:$E$53,Calculations!$A$3:$A$53,$B932)</f>
        <v/>
      </c>
      <c r="J932" s="44">
        <f>J206/SUMIFS(J$3:J$722,$B$3:$B$722,$B932)*SUMIFS(Calculations!$E$3:$E$53,Calculations!$A$3:$A$53,$B932)</f>
        <v/>
      </c>
      <c r="K932" s="44">
        <f>K206/SUMIFS(K$3:K$722,$B$3:$B$722,$B932)*SUMIFS(Calculations!$E$3:$E$53,Calculations!$A$3:$A$53,$B932)</f>
        <v/>
      </c>
      <c r="L932" s="44">
        <f>L206/SUMIFS(L$3:L$722,$B$3:$B$722,$B932)*SUMIFS(Calculations!$E$3:$E$53,Calculations!$A$3:$A$53,$B932)</f>
        <v/>
      </c>
      <c r="M932" s="44">
        <f>M206/SUMIFS(M$3:M$722,$B$3:$B$722,$B932)*SUMIFS(Calculations!$E$3:$E$53,Calculations!$A$3:$A$53,$B932)</f>
        <v/>
      </c>
      <c r="N932" s="44">
        <f>N206/SUMIFS(N$3:N$722,$B$3:$B$722,$B932)*SUMIFS(Calculations!$E$3:$E$53,Calculations!$A$3:$A$53,$B932)</f>
        <v/>
      </c>
      <c r="O932" s="44">
        <f>O206/SUMIFS(O$3:O$722,$B$3:$B$722,$B932)*SUMIFS(Calculations!$E$3:$E$53,Calculations!$A$3:$A$53,$B932)</f>
        <v/>
      </c>
      <c r="P932" s="44">
        <f>P206/SUMIFS(P$3:P$722,$B$3:$B$722,$B932)*SUMIFS(Calculations!$E$3:$E$53,Calculations!$A$3:$A$53,$B932)</f>
        <v/>
      </c>
      <c r="Q932" s="44">
        <f>Q206/SUMIFS(Q$3:Q$722,$B$3:$B$722,$B932)*SUMIFS(Calculations!$E$3:$E$53,Calculations!$A$3:$A$53,$B932)</f>
        <v/>
      </c>
      <c r="R932" s="44">
        <f>R206/SUMIFS(R$3:R$722,$B$3:$B$722,$B932)*SUMIFS(Calculations!$E$3:$E$53,Calculations!$A$3:$A$53,$B932)</f>
        <v/>
      </c>
    </row>
    <row r="933" ht="15.75" customHeight="1" s="157">
      <c r="B933" s="44" t="inlineStr">
        <is>
          <t>KS</t>
        </is>
      </c>
      <c r="C933" s="44" t="inlineStr">
        <is>
          <t>Generation</t>
        </is>
      </c>
      <c r="D933" s="44" t="inlineStr">
        <is>
          <t>Nuclear</t>
        </is>
      </c>
      <c r="E933" s="44">
        <f>LOOKUP(D933,$U$2:$V$15,$V$2:$V$15)</f>
        <v/>
      </c>
      <c r="F933" s="44">
        <f>F207/SUMIFS(F$3:F$722,$B$3:$B$722,$B933)*SUMIFS(Calculations!$E$3:$E$53,Calculations!$A$3:$A$53,$B933)</f>
        <v/>
      </c>
      <c r="G933" s="44">
        <f>G207/SUMIFS(G$3:G$722,$B$3:$B$722,$B933)*SUMIFS(Calculations!$E$3:$E$53,Calculations!$A$3:$A$53,$B933)</f>
        <v/>
      </c>
      <c r="H933" s="44">
        <f>H207/SUMIFS(H$3:H$722,$B$3:$B$722,$B933)*SUMIFS(Calculations!$E$3:$E$53,Calculations!$A$3:$A$53,$B933)</f>
        <v/>
      </c>
      <c r="I933" s="44">
        <f>I207/SUMIFS(I$3:I$722,$B$3:$B$722,$B933)*SUMIFS(Calculations!$E$3:$E$53,Calculations!$A$3:$A$53,$B933)</f>
        <v/>
      </c>
      <c r="J933" s="44">
        <f>J207/SUMIFS(J$3:J$722,$B$3:$B$722,$B933)*SUMIFS(Calculations!$E$3:$E$53,Calculations!$A$3:$A$53,$B933)</f>
        <v/>
      </c>
      <c r="K933" s="44">
        <f>K207/SUMIFS(K$3:K$722,$B$3:$B$722,$B933)*SUMIFS(Calculations!$E$3:$E$53,Calculations!$A$3:$A$53,$B933)</f>
        <v/>
      </c>
      <c r="L933" s="44">
        <f>L207/SUMIFS(L$3:L$722,$B$3:$B$722,$B933)*SUMIFS(Calculations!$E$3:$E$53,Calculations!$A$3:$A$53,$B933)</f>
        <v/>
      </c>
      <c r="M933" s="44">
        <f>M207/SUMIFS(M$3:M$722,$B$3:$B$722,$B933)*SUMIFS(Calculations!$E$3:$E$53,Calculations!$A$3:$A$53,$B933)</f>
        <v/>
      </c>
      <c r="N933" s="44">
        <f>N207/SUMIFS(N$3:N$722,$B$3:$B$722,$B933)*SUMIFS(Calculations!$E$3:$E$53,Calculations!$A$3:$A$53,$B933)</f>
        <v/>
      </c>
      <c r="O933" s="44">
        <f>O207/SUMIFS(O$3:O$722,$B$3:$B$722,$B933)*SUMIFS(Calculations!$E$3:$E$53,Calculations!$A$3:$A$53,$B933)</f>
        <v/>
      </c>
      <c r="P933" s="44">
        <f>P207/SUMIFS(P$3:P$722,$B$3:$B$722,$B933)*SUMIFS(Calculations!$E$3:$E$53,Calculations!$A$3:$A$53,$B933)</f>
        <v/>
      </c>
      <c r="Q933" s="44">
        <f>Q207/SUMIFS(Q$3:Q$722,$B$3:$B$722,$B933)*SUMIFS(Calculations!$E$3:$E$53,Calculations!$A$3:$A$53,$B933)</f>
        <v/>
      </c>
      <c r="R933" s="44">
        <f>R207/SUMIFS(R$3:R$722,$B$3:$B$722,$B933)*SUMIFS(Calculations!$E$3:$E$53,Calculations!$A$3:$A$53,$B933)</f>
        <v/>
      </c>
    </row>
    <row r="934" ht="15.75" customHeight="1" s="157">
      <c r="B934" s="44" t="inlineStr">
        <is>
          <t>KS</t>
        </is>
      </c>
      <c r="C934" s="44" t="inlineStr">
        <is>
          <t>Generation</t>
        </is>
      </c>
      <c r="D934" s="44" t="inlineStr">
        <is>
          <t>Offshore Wind</t>
        </is>
      </c>
      <c r="E934" s="44">
        <f>LOOKUP(D934,$U$2:$V$15,$V$2:$V$15)</f>
        <v/>
      </c>
      <c r="F934" s="44">
        <f>F208/SUMIFS(F$3:F$722,$B$3:$B$722,$B934)*SUMIFS(Calculations!$E$3:$E$53,Calculations!$A$3:$A$53,$B934)</f>
        <v/>
      </c>
      <c r="G934" s="44">
        <f>G208/SUMIFS(G$3:G$722,$B$3:$B$722,$B934)*SUMIFS(Calculations!$E$3:$E$53,Calculations!$A$3:$A$53,$B934)</f>
        <v/>
      </c>
      <c r="H934" s="44">
        <f>H208/SUMIFS(H$3:H$722,$B$3:$B$722,$B934)*SUMIFS(Calculations!$E$3:$E$53,Calculations!$A$3:$A$53,$B934)</f>
        <v/>
      </c>
      <c r="I934" s="44">
        <f>I208/SUMIFS(I$3:I$722,$B$3:$B$722,$B934)*SUMIFS(Calculations!$E$3:$E$53,Calculations!$A$3:$A$53,$B934)</f>
        <v/>
      </c>
      <c r="J934" s="44">
        <f>J208/SUMIFS(J$3:J$722,$B$3:$B$722,$B934)*SUMIFS(Calculations!$E$3:$E$53,Calculations!$A$3:$A$53,$B934)</f>
        <v/>
      </c>
      <c r="K934" s="44">
        <f>K208/SUMIFS(K$3:K$722,$B$3:$B$722,$B934)*SUMIFS(Calculations!$E$3:$E$53,Calculations!$A$3:$A$53,$B934)</f>
        <v/>
      </c>
      <c r="L934" s="44">
        <f>L208/SUMIFS(L$3:L$722,$B$3:$B$722,$B934)*SUMIFS(Calculations!$E$3:$E$53,Calculations!$A$3:$A$53,$B934)</f>
        <v/>
      </c>
      <c r="M934" s="44">
        <f>M208/SUMIFS(M$3:M$722,$B$3:$B$722,$B934)*SUMIFS(Calculations!$E$3:$E$53,Calculations!$A$3:$A$53,$B934)</f>
        <v/>
      </c>
      <c r="N934" s="44">
        <f>N208/SUMIFS(N$3:N$722,$B$3:$B$722,$B934)*SUMIFS(Calculations!$E$3:$E$53,Calculations!$A$3:$A$53,$B934)</f>
        <v/>
      </c>
      <c r="O934" s="44">
        <f>O208/SUMIFS(O$3:O$722,$B$3:$B$722,$B934)*SUMIFS(Calculations!$E$3:$E$53,Calculations!$A$3:$A$53,$B934)</f>
        <v/>
      </c>
      <c r="P934" s="44">
        <f>P208/SUMIFS(P$3:P$722,$B$3:$B$722,$B934)*SUMIFS(Calculations!$E$3:$E$53,Calculations!$A$3:$A$53,$B934)</f>
        <v/>
      </c>
      <c r="Q934" s="44">
        <f>Q208/SUMIFS(Q$3:Q$722,$B$3:$B$722,$B934)*SUMIFS(Calculations!$E$3:$E$53,Calculations!$A$3:$A$53,$B934)</f>
        <v/>
      </c>
      <c r="R934" s="44">
        <f>R208/SUMIFS(R$3:R$722,$B$3:$B$722,$B934)*SUMIFS(Calculations!$E$3:$E$53,Calculations!$A$3:$A$53,$B934)</f>
        <v/>
      </c>
    </row>
    <row r="935" ht="15.75" customHeight="1" s="157">
      <c r="B935" s="44" t="inlineStr">
        <is>
          <t>KS</t>
        </is>
      </c>
      <c r="C935" s="44" t="inlineStr">
        <is>
          <t>Generation</t>
        </is>
      </c>
      <c r="D935" s="44" t="inlineStr">
        <is>
          <t>Oil-Gas-Steam</t>
        </is>
      </c>
      <c r="E935" s="44">
        <f>LOOKUP(D935,$U$2:$V$15,$V$2:$V$15)</f>
        <v/>
      </c>
      <c r="F935" s="44">
        <f>F209/SUMIFS(F$3:F$722,$B$3:$B$722,$B935)*SUMIFS(Calculations!$E$3:$E$53,Calculations!$A$3:$A$53,$B935)</f>
        <v/>
      </c>
      <c r="G935" s="44">
        <f>G209/SUMIFS(G$3:G$722,$B$3:$B$722,$B935)*SUMIFS(Calculations!$E$3:$E$53,Calculations!$A$3:$A$53,$B935)</f>
        <v/>
      </c>
      <c r="H935" s="44">
        <f>H209/SUMIFS(H$3:H$722,$B$3:$B$722,$B935)*SUMIFS(Calculations!$E$3:$E$53,Calculations!$A$3:$A$53,$B935)</f>
        <v/>
      </c>
      <c r="I935" s="44">
        <f>I209/SUMIFS(I$3:I$722,$B$3:$B$722,$B935)*SUMIFS(Calculations!$E$3:$E$53,Calculations!$A$3:$A$53,$B935)</f>
        <v/>
      </c>
      <c r="J935" s="44">
        <f>J209/SUMIFS(J$3:J$722,$B$3:$B$722,$B935)*SUMIFS(Calculations!$E$3:$E$53,Calculations!$A$3:$A$53,$B935)</f>
        <v/>
      </c>
      <c r="K935" s="44">
        <f>K209/SUMIFS(K$3:K$722,$B$3:$B$722,$B935)*SUMIFS(Calculations!$E$3:$E$53,Calculations!$A$3:$A$53,$B935)</f>
        <v/>
      </c>
      <c r="L935" s="44">
        <f>L209/SUMIFS(L$3:L$722,$B$3:$B$722,$B935)*SUMIFS(Calculations!$E$3:$E$53,Calculations!$A$3:$A$53,$B935)</f>
        <v/>
      </c>
      <c r="M935" s="44">
        <f>M209/SUMIFS(M$3:M$722,$B$3:$B$722,$B935)*SUMIFS(Calculations!$E$3:$E$53,Calculations!$A$3:$A$53,$B935)</f>
        <v/>
      </c>
      <c r="N935" s="44">
        <f>N209/SUMIFS(N$3:N$722,$B$3:$B$722,$B935)*SUMIFS(Calculations!$E$3:$E$53,Calculations!$A$3:$A$53,$B935)</f>
        <v/>
      </c>
      <c r="O935" s="44">
        <f>O209/SUMIFS(O$3:O$722,$B$3:$B$722,$B935)*SUMIFS(Calculations!$E$3:$E$53,Calculations!$A$3:$A$53,$B935)</f>
        <v/>
      </c>
      <c r="P935" s="44">
        <f>P209/SUMIFS(P$3:P$722,$B$3:$B$722,$B935)*SUMIFS(Calculations!$E$3:$E$53,Calculations!$A$3:$A$53,$B935)</f>
        <v/>
      </c>
      <c r="Q935" s="44">
        <f>Q209/SUMIFS(Q$3:Q$722,$B$3:$B$722,$B935)*SUMIFS(Calculations!$E$3:$E$53,Calculations!$A$3:$A$53,$B935)</f>
        <v/>
      </c>
      <c r="R935" s="44">
        <f>R209/SUMIFS(R$3:R$722,$B$3:$B$722,$B935)*SUMIFS(Calculations!$E$3:$E$53,Calculations!$A$3:$A$53,$B935)</f>
        <v/>
      </c>
    </row>
    <row r="936" ht="15.75" customHeight="1" s="157">
      <c r="B936" s="44" t="inlineStr">
        <is>
          <t>KS</t>
        </is>
      </c>
      <c r="C936" s="44" t="inlineStr">
        <is>
          <t>Generation</t>
        </is>
      </c>
      <c r="D936" s="44" t="inlineStr">
        <is>
          <t>Rooftop PV</t>
        </is>
      </c>
      <c r="E936" s="44">
        <f>LOOKUP(D936,$U$2:$V$15,$V$2:$V$15)</f>
        <v/>
      </c>
      <c r="F936" s="44">
        <f>F210/SUMIFS(F$3:F$722,$B$3:$B$722,$B936)*SUMIFS(Calculations!$E$3:$E$53,Calculations!$A$3:$A$53,$B936)</f>
        <v/>
      </c>
      <c r="G936" s="44">
        <f>G210/SUMIFS(G$3:G$722,$B$3:$B$722,$B936)*SUMIFS(Calculations!$E$3:$E$53,Calculations!$A$3:$A$53,$B936)</f>
        <v/>
      </c>
      <c r="H936" s="44">
        <f>H210/SUMIFS(H$3:H$722,$B$3:$B$722,$B936)*SUMIFS(Calculations!$E$3:$E$53,Calculations!$A$3:$A$53,$B936)</f>
        <v/>
      </c>
      <c r="I936" s="44">
        <f>I210/SUMIFS(I$3:I$722,$B$3:$B$722,$B936)*SUMIFS(Calculations!$E$3:$E$53,Calculations!$A$3:$A$53,$B936)</f>
        <v/>
      </c>
      <c r="J936" s="44">
        <f>J210/SUMIFS(J$3:J$722,$B$3:$B$722,$B936)*SUMIFS(Calculations!$E$3:$E$53,Calculations!$A$3:$A$53,$B936)</f>
        <v/>
      </c>
      <c r="K936" s="44">
        <f>K210/SUMIFS(K$3:K$722,$B$3:$B$722,$B936)*SUMIFS(Calculations!$E$3:$E$53,Calculations!$A$3:$A$53,$B936)</f>
        <v/>
      </c>
      <c r="L936" s="44">
        <f>L210/SUMIFS(L$3:L$722,$B$3:$B$722,$B936)*SUMIFS(Calculations!$E$3:$E$53,Calculations!$A$3:$A$53,$B936)</f>
        <v/>
      </c>
      <c r="M936" s="44">
        <f>M210/SUMIFS(M$3:M$722,$B$3:$B$722,$B936)*SUMIFS(Calculations!$E$3:$E$53,Calculations!$A$3:$A$53,$B936)</f>
        <v/>
      </c>
      <c r="N936" s="44">
        <f>N210/SUMIFS(N$3:N$722,$B$3:$B$722,$B936)*SUMIFS(Calculations!$E$3:$E$53,Calculations!$A$3:$A$53,$B936)</f>
        <v/>
      </c>
      <c r="O936" s="44">
        <f>O210/SUMIFS(O$3:O$722,$B$3:$B$722,$B936)*SUMIFS(Calculations!$E$3:$E$53,Calculations!$A$3:$A$53,$B936)</f>
        <v/>
      </c>
      <c r="P936" s="44">
        <f>P210/SUMIFS(P$3:P$722,$B$3:$B$722,$B936)*SUMIFS(Calculations!$E$3:$E$53,Calculations!$A$3:$A$53,$B936)</f>
        <v/>
      </c>
      <c r="Q936" s="44">
        <f>Q210/SUMIFS(Q$3:Q$722,$B$3:$B$722,$B936)*SUMIFS(Calculations!$E$3:$E$53,Calculations!$A$3:$A$53,$B936)</f>
        <v/>
      </c>
      <c r="R936" s="44">
        <f>R210/SUMIFS(R$3:R$722,$B$3:$B$722,$B936)*SUMIFS(Calculations!$E$3:$E$53,Calculations!$A$3:$A$53,$B936)</f>
        <v/>
      </c>
    </row>
    <row r="937" ht="15.75" customHeight="1" s="157">
      <c r="B937" s="44" t="inlineStr">
        <is>
          <t>KS</t>
        </is>
      </c>
      <c r="C937" s="44" t="inlineStr">
        <is>
          <t>Generation</t>
        </is>
      </c>
      <c r="D937" s="44" t="inlineStr">
        <is>
          <t>Storage</t>
        </is>
      </c>
      <c r="E937" s="44">
        <f>LOOKUP(D937,$U$2:$V$15,$V$2:$V$15)</f>
        <v/>
      </c>
      <c r="F937" s="44">
        <f>F211/SUMIFS(F$3:F$722,$B$3:$B$722,$B937)*SUMIFS(Calculations!$E$3:$E$53,Calculations!$A$3:$A$53,$B937)</f>
        <v/>
      </c>
      <c r="G937" s="44">
        <f>G211/SUMIFS(G$3:G$722,$B$3:$B$722,$B937)*SUMIFS(Calculations!$E$3:$E$53,Calculations!$A$3:$A$53,$B937)</f>
        <v/>
      </c>
      <c r="H937" s="44">
        <f>H211/SUMIFS(H$3:H$722,$B$3:$B$722,$B937)*SUMIFS(Calculations!$E$3:$E$53,Calculations!$A$3:$A$53,$B937)</f>
        <v/>
      </c>
      <c r="I937" s="44">
        <f>I211/SUMIFS(I$3:I$722,$B$3:$B$722,$B937)*SUMIFS(Calculations!$E$3:$E$53,Calculations!$A$3:$A$53,$B937)</f>
        <v/>
      </c>
      <c r="J937" s="44">
        <f>J211/SUMIFS(J$3:J$722,$B$3:$B$722,$B937)*SUMIFS(Calculations!$E$3:$E$53,Calculations!$A$3:$A$53,$B937)</f>
        <v/>
      </c>
      <c r="K937" s="44">
        <f>K211/SUMIFS(K$3:K$722,$B$3:$B$722,$B937)*SUMIFS(Calculations!$E$3:$E$53,Calculations!$A$3:$A$53,$B937)</f>
        <v/>
      </c>
      <c r="L937" s="44">
        <f>L211/SUMIFS(L$3:L$722,$B$3:$B$722,$B937)*SUMIFS(Calculations!$E$3:$E$53,Calculations!$A$3:$A$53,$B937)</f>
        <v/>
      </c>
      <c r="M937" s="44">
        <f>M211/SUMIFS(M$3:M$722,$B$3:$B$722,$B937)*SUMIFS(Calculations!$E$3:$E$53,Calculations!$A$3:$A$53,$B937)</f>
        <v/>
      </c>
      <c r="N937" s="44">
        <f>N211/SUMIFS(N$3:N$722,$B$3:$B$722,$B937)*SUMIFS(Calculations!$E$3:$E$53,Calculations!$A$3:$A$53,$B937)</f>
        <v/>
      </c>
      <c r="O937" s="44">
        <f>O211/SUMIFS(O$3:O$722,$B$3:$B$722,$B937)*SUMIFS(Calculations!$E$3:$E$53,Calculations!$A$3:$A$53,$B937)</f>
        <v/>
      </c>
      <c r="P937" s="44">
        <f>P211/SUMIFS(P$3:P$722,$B$3:$B$722,$B937)*SUMIFS(Calculations!$E$3:$E$53,Calculations!$A$3:$A$53,$B937)</f>
        <v/>
      </c>
      <c r="Q937" s="44">
        <f>Q211/SUMIFS(Q$3:Q$722,$B$3:$B$722,$B937)*SUMIFS(Calculations!$E$3:$E$53,Calculations!$A$3:$A$53,$B937)</f>
        <v/>
      </c>
      <c r="R937" s="44">
        <f>R211/SUMIFS(R$3:R$722,$B$3:$B$722,$B937)*SUMIFS(Calculations!$E$3:$E$53,Calculations!$A$3:$A$53,$B937)</f>
        <v/>
      </c>
    </row>
    <row r="938" ht="15.75" customHeight="1" s="157">
      <c r="B938" s="44" t="inlineStr">
        <is>
          <t>KS</t>
        </is>
      </c>
      <c r="C938" s="44" t="inlineStr">
        <is>
          <t>Generation</t>
        </is>
      </c>
      <c r="D938" s="44" t="inlineStr">
        <is>
          <t>Utility PV</t>
        </is>
      </c>
      <c r="E938" s="44">
        <f>LOOKUP(D938,$U$2:$V$15,$V$2:$V$15)</f>
        <v/>
      </c>
      <c r="F938" s="44">
        <f>F212/SUMIFS(F$3:F$722,$B$3:$B$722,$B938)*SUMIFS(Calculations!$E$3:$E$53,Calculations!$A$3:$A$53,$B938)</f>
        <v/>
      </c>
      <c r="G938" s="44">
        <f>G212/SUMIFS(G$3:G$722,$B$3:$B$722,$B938)*SUMIFS(Calculations!$E$3:$E$53,Calculations!$A$3:$A$53,$B938)</f>
        <v/>
      </c>
      <c r="H938" s="44">
        <f>H212/SUMIFS(H$3:H$722,$B$3:$B$722,$B938)*SUMIFS(Calculations!$E$3:$E$53,Calculations!$A$3:$A$53,$B938)</f>
        <v/>
      </c>
      <c r="I938" s="44">
        <f>I212/SUMIFS(I$3:I$722,$B$3:$B$722,$B938)*SUMIFS(Calculations!$E$3:$E$53,Calculations!$A$3:$A$53,$B938)</f>
        <v/>
      </c>
      <c r="J938" s="44">
        <f>J212/SUMIFS(J$3:J$722,$B$3:$B$722,$B938)*SUMIFS(Calculations!$E$3:$E$53,Calculations!$A$3:$A$53,$B938)</f>
        <v/>
      </c>
      <c r="K938" s="44">
        <f>K212/SUMIFS(K$3:K$722,$B$3:$B$722,$B938)*SUMIFS(Calculations!$E$3:$E$53,Calculations!$A$3:$A$53,$B938)</f>
        <v/>
      </c>
      <c r="L938" s="44">
        <f>L212/SUMIFS(L$3:L$722,$B$3:$B$722,$B938)*SUMIFS(Calculations!$E$3:$E$53,Calculations!$A$3:$A$53,$B938)</f>
        <v/>
      </c>
      <c r="M938" s="44">
        <f>M212/SUMIFS(M$3:M$722,$B$3:$B$722,$B938)*SUMIFS(Calculations!$E$3:$E$53,Calculations!$A$3:$A$53,$B938)</f>
        <v/>
      </c>
      <c r="N938" s="44">
        <f>N212/SUMIFS(N$3:N$722,$B$3:$B$722,$B938)*SUMIFS(Calculations!$E$3:$E$53,Calculations!$A$3:$A$53,$B938)</f>
        <v/>
      </c>
      <c r="O938" s="44">
        <f>O212/SUMIFS(O$3:O$722,$B$3:$B$722,$B938)*SUMIFS(Calculations!$E$3:$E$53,Calculations!$A$3:$A$53,$B938)</f>
        <v/>
      </c>
      <c r="P938" s="44">
        <f>P212/SUMIFS(P$3:P$722,$B$3:$B$722,$B938)*SUMIFS(Calculations!$E$3:$E$53,Calculations!$A$3:$A$53,$B938)</f>
        <v/>
      </c>
      <c r="Q938" s="44">
        <f>Q212/SUMIFS(Q$3:Q$722,$B$3:$B$722,$B938)*SUMIFS(Calculations!$E$3:$E$53,Calculations!$A$3:$A$53,$B938)</f>
        <v/>
      </c>
      <c r="R938" s="44">
        <f>R212/SUMIFS(R$3:R$722,$B$3:$B$722,$B938)*SUMIFS(Calculations!$E$3:$E$53,Calculations!$A$3:$A$53,$B938)</f>
        <v/>
      </c>
    </row>
    <row r="939" ht="15.75" customHeight="1" s="157">
      <c r="B939" s="44" t="inlineStr">
        <is>
          <t>KY</t>
        </is>
      </c>
      <c r="C939" s="44" t="inlineStr">
        <is>
          <t>Generation</t>
        </is>
      </c>
      <c r="D939" s="44" t="inlineStr">
        <is>
          <t>Biopower</t>
        </is>
      </c>
      <c r="E939" s="44">
        <f>LOOKUP(D939,$U$2:$V$15,$V$2:$V$15)</f>
        <v/>
      </c>
      <c r="F939" s="44">
        <f>F213/SUMIFS(F$3:F$722,$B$3:$B$722,$B939)*SUMIFS(Calculations!$E$3:$E$53,Calculations!$A$3:$A$53,$B939)</f>
        <v/>
      </c>
      <c r="G939" s="44">
        <f>G213/SUMIFS(G$3:G$722,$B$3:$B$722,$B939)*SUMIFS(Calculations!$E$3:$E$53,Calculations!$A$3:$A$53,$B939)</f>
        <v/>
      </c>
      <c r="H939" s="44">
        <f>H213/SUMIFS(H$3:H$722,$B$3:$B$722,$B939)*SUMIFS(Calculations!$E$3:$E$53,Calculations!$A$3:$A$53,$B939)</f>
        <v/>
      </c>
      <c r="I939" s="44">
        <f>I213/SUMIFS(I$3:I$722,$B$3:$B$722,$B939)*SUMIFS(Calculations!$E$3:$E$53,Calculations!$A$3:$A$53,$B939)</f>
        <v/>
      </c>
      <c r="J939" s="44">
        <f>J213/SUMIFS(J$3:J$722,$B$3:$B$722,$B939)*SUMIFS(Calculations!$E$3:$E$53,Calculations!$A$3:$A$53,$B939)</f>
        <v/>
      </c>
      <c r="K939" s="44">
        <f>K213/SUMIFS(K$3:K$722,$B$3:$B$722,$B939)*SUMIFS(Calculations!$E$3:$E$53,Calculations!$A$3:$A$53,$B939)</f>
        <v/>
      </c>
      <c r="L939" s="44">
        <f>L213/SUMIFS(L$3:L$722,$B$3:$B$722,$B939)*SUMIFS(Calculations!$E$3:$E$53,Calculations!$A$3:$A$53,$B939)</f>
        <v/>
      </c>
      <c r="M939" s="44">
        <f>M213/SUMIFS(M$3:M$722,$B$3:$B$722,$B939)*SUMIFS(Calculations!$E$3:$E$53,Calculations!$A$3:$A$53,$B939)</f>
        <v/>
      </c>
      <c r="N939" s="44">
        <f>N213/SUMIFS(N$3:N$722,$B$3:$B$722,$B939)*SUMIFS(Calculations!$E$3:$E$53,Calculations!$A$3:$A$53,$B939)</f>
        <v/>
      </c>
      <c r="O939" s="44">
        <f>O213/SUMIFS(O$3:O$722,$B$3:$B$722,$B939)*SUMIFS(Calculations!$E$3:$E$53,Calculations!$A$3:$A$53,$B939)</f>
        <v/>
      </c>
      <c r="P939" s="44">
        <f>P213/SUMIFS(P$3:P$722,$B$3:$B$722,$B939)*SUMIFS(Calculations!$E$3:$E$53,Calculations!$A$3:$A$53,$B939)</f>
        <v/>
      </c>
      <c r="Q939" s="44">
        <f>Q213/SUMIFS(Q$3:Q$722,$B$3:$B$722,$B939)*SUMIFS(Calculations!$E$3:$E$53,Calculations!$A$3:$A$53,$B939)</f>
        <v/>
      </c>
      <c r="R939" s="44">
        <f>R213/SUMIFS(R$3:R$722,$B$3:$B$722,$B939)*SUMIFS(Calculations!$E$3:$E$53,Calculations!$A$3:$A$53,$B939)</f>
        <v/>
      </c>
    </row>
    <row r="940" ht="15.75" customHeight="1" s="157">
      <c r="B940" s="44" t="inlineStr">
        <is>
          <t>KY</t>
        </is>
      </c>
      <c r="C940" s="44" t="inlineStr">
        <is>
          <t>Generation</t>
        </is>
      </c>
      <c r="D940" s="44" t="inlineStr">
        <is>
          <t>Coal</t>
        </is>
      </c>
      <c r="E940" s="44">
        <f>LOOKUP(D940,$U$2:$V$15,$V$2:$V$15)</f>
        <v/>
      </c>
      <c r="F940" s="44">
        <f>F214/SUMIFS(F$3:F$722,$B$3:$B$722,$B940)*SUMIFS(Calculations!$E$3:$E$53,Calculations!$A$3:$A$53,$B940)</f>
        <v/>
      </c>
      <c r="G940" s="44">
        <f>G214/SUMIFS(G$3:G$722,$B$3:$B$722,$B940)*SUMIFS(Calculations!$E$3:$E$53,Calculations!$A$3:$A$53,$B940)</f>
        <v/>
      </c>
      <c r="H940" s="44">
        <f>H214/SUMIFS(H$3:H$722,$B$3:$B$722,$B940)*SUMIFS(Calculations!$E$3:$E$53,Calculations!$A$3:$A$53,$B940)</f>
        <v/>
      </c>
      <c r="I940" s="44">
        <f>I214/SUMIFS(I$3:I$722,$B$3:$B$722,$B940)*SUMIFS(Calculations!$E$3:$E$53,Calculations!$A$3:$A$53,$B940)</f>
        <v/>
      </c>
      <c r="J940" s="44">
        <f>J214/SUMIFS(J$3:J$722,$B$3:$B$722,$B940)*SUMIFS(Calculations!$E$3:$E$53,Calculations!$A$3:$A$53,$B940)</f>
        <v/>
      </c>
      <c r="K940" s="44">
        <f>K214/SUMIFS(K$3:K$722,$B$3:$B$722,$B940)*SUMIFS(Calculations!$E$3:$E$53,Calculations!$A$3:$A$53,$B940)</f>
        <v/>
      </c>
      <c r="L940" s="44">
        <f>L214/SUMIFS(L$3:L$722,$B$3:$B$722,$B940)*SUMIFS(Calculations!$E$3:$E$53,Calculations!$A$3:$A$53,$B940)</f>
        <v/>
      </c>
      <c r="M940" s="44">
        <f>M214/SUMIFS(M$3:M$722,$B$3:$B$722,$B940)*SUMIFS(Calculations!$E$3:$E$53,Calculations!$A$3:$A$53,$B940)</f>
        <v/>
      </c>
      <c r="N940" s="44">
        <f>N214/SUMIFS(N$3:N$722,$B$3:$B$722,$B940)*SUMIFS(Calculations!$E$3:$E$53,Calculations!$A$3:$A$53,$B940)</f>
        <v/>
      </c>
      <c r="O940" s="44">
        <f>O214/SUMIFS(O$3:O$722,$B$3:$B$722,$B940)*SUMIFS(Calculations!$E$3:$E$53,Calculations!$A$3:$A$53,$B940)</f>
        <v/>
      </c>
      <c r="P940" s="44">
        <f>P214/SUMIFS(P$3:P$722,$B$3:$B$722,$B940)*SUMIFS(Calculations!$E$3:$E$53,Calculations!$A$3:$A$53,$B940)</f>
        <v/>
      </c>
      <c r="Q940" s="44">
        <f>Q214/SUMIFS(Q$3:Q$722,$B$3:$B$722,$B940)*SUMIFS(Calculations!$E$3:$E$53,Calculations!$A$3:$A$53,$B940)</f>
        <v/>
      </c>
      <c r="R940" s="44">
        <f>R214/SUMIFS(R$3:R$722,$B$3:$B$722,$B940)*SUMIFS(Calculations!$E$3:$E$53,Calculations!$A$3:$A$53,$B940)</f>
        <v/>
      </c>
    </row>
    <row r="941" ht="15.75" customHeight="1" s="157">
      <c r="B941" s="44" t="inlineStr">
        <is>
          <t>KY</t>
        </is>
      </c>
      <c r="C941" s="44" t="inlineStr">
        <is>
          <t>Generation</t>
        </is>
      </c>
      <c r="D941" s="44" t="inlineStr">
        <is>
          <t>CSP</t>
        </is>
      </c>
      <c r="E941" s="44">
        <f>LOOKUP(D941,$U$2:$V$15,$V$2:$V$15)</f>
        <v/>
      </c>
      <c r="F941" s="44">
        <f>F215/SUMIFS(F$3:F$722,$B$3:$B$722,$B941)*SUMIFS(Calculations!$E$3:$E$53,Calculations!$A$3:$A$53,$B941)</f>
        <v/>
      </c>
      <c r="G941" s="44">
        <f>G215/SUMIFS(G$3:G$722,$B$3:$B$722,$B941)*SUMIFS(Calculations!$E$3:$E$53,Calculations!$A$3:$A$53,$B941)</f>
        <v/>
      </c>
      <c r="H941" s="44">
        <f>H215/SUMIFS(H$3:H$722,$B$3:$B$722,$B941)*SUMIFS(Calculations!$E$3:$E$53,Calculations!$A$3:$A$53,$B941)</f>
        <v/>
      </c>
      <c r="I941" s="44">
        <f>I215/SUMIFS(I$3:I$722,$B$3:$B$722,$B941)*SUMIFS(Calculations!$E$3:$E$53,Calculations!$A$3:$A$53,$B941)</f>
        <v/>
      </c>
      <c r="J941" s="44">
        <f>J215/SUMIFS(J$3:J$722,$B$3:$B$722,$B941)*SUMIFS(Calculations!$E$3:$E$53,Calculations!$A$3:$A$53,$B941)</f>
        <v/>
      </c>
      <c r="K941" s="44">
        <f>K215/SUMIFS(K$3:K$722,$B$3:$B$722,$B941)*SUMIFS(Calculations!$E$3:$E$53,Calculations!$A$3:$A$53,$B941)</f>
        <v/>
      </c>
      <c r="L941" s="44">
        <f>L215/SUMIFS(L$3:L$722,$B$3:$B$722,$B941)*SUMIFS(Calculations!$E$3:$E$53,Calculations!$A$3:$A$53,$B941)</f>
        <v/>
      </c>
      <c r="M941" s="44">
        <f>M215/SUMIFS(M$3:M$722,$B$3:$B$722,$B941)*SUMIFS(Calculations!$E$3:$E$53,Calculations!$A$3:$A$53,$B941)</f>
        <v/>
      </c>
      <c r="N941" s="44">
        <f>N215/SUMIFS(N$3:N$722,$B$3:$B$722,$B941)*SUMIFS(Calculations!$E$3:$E$53,Calculations!$A$3:$A$53,$B941)</f>
        <v/>
      </c>
      <c r="O941" s="44">
        <f>O215/SUMIFS(O$3:O$722,$B$3:$B$722,$B941)*SUMIFS(Calculations!$E$3:$E$53,Calculations!$A$3:$A$53,$B941)</f>
        <v/>
      </c>
      <c r="P941" s="44">
        <f>P215/SUMIFS(P$3:P$722,$B$3:$B$722,$B941)*SUMIFS(Calculations!$E$3:$E$53,Calculations!$A$3:$A$53,$B941)</f>
        <v/>
      </c>
      <c r="Q941" s="44">
        <f>Q215/SUMIFS(Q$3:Q$722,$B$3:$B$722,$B941)*SUMIFS(Calculations!$E$3:$E$53,Calculations!$A$3:$A$53,$B941)</f>
        <v/>
      </c>
      <c r="R941" s="44">
        <f>R215/SUMIFS(R$3:R$722,$B$3:$B$722,$B941)*SUMIFS(Calculations!$E$3:$E$53,Calculations!$A$3:$A$53,$B941)</f>
        <v/>
      </c>
    </row>
    <row r="942" ht="15.75" customHeight="1" s="157">
      <c r="B942" s="44" t="inlineStr">
        <is>
          <t>KY</t>
        </is>
      </c>
      <c r="C942" s="44" t="inlineStr">
        <is>
          <t>Generation</t>
        </is>
      </c>
      <c r="D942" s="44" t="inlineStr">
        <is>
          <t>Geothermal</t>
        </is>
      </c>
      <c r="E942" s="44">
        <f>LOOKUP(D942,$U$2:$V$15,$V$2:$V$15)</f>
        <v/>
      </c>
      <c r="F942" s="44">
        <f>F216/SUMIFS(F$3:F$722,$B$3:$B$722,$B942)*SUMIFS(Calculations!$E$3:$E$53,Calculations!$A$3:$A$53,$B942)</f>
        <v/>
      </c>
      <c r="G942" s="44">
        <f>G216/SUMIFS(G$3:G$722,$B$3:$B$722,$B942)*SUMIFS(Calculations!$E$3:$E$53,Calculations!$A$3:$A$53,$B942)</f>
        <v/>
      </c>
      <c r="H942" s="44">
        <f>H216/SUMIFS(H$3:H$722,$B$3:$B$722,$B942)*SUMIFS(Calculations!$E$3:$E$53,Calculations!$A$3:$A$53,$B942)</f>
        <v/>
      </c>
      <c r="I942" s="44">
        <f>I216/SUMIFS(I$3:I$722,$B$3:$B$722,$B942)*SUMIFS(Calculations!$E$3:$E$53,Calculations!$A$3:$A$53,$B942)</f>
        <v/>
      </c>
      <c r="J942" s="44">
        <f>J216/SUMIFS(J$3:J$722,$B$3:$B$722,$B942)*SUMIFS(Calculations!$E$3:$E$53,Calculations!$A$3:$A$53,$B942)</f>
        <v/>
      </c>
      <c r="K942" s="44">
        <f>K216/SUMIFS(K$3:K$722,$B$3:$B$722,$B942)*SUMIFS(Calculations!$E$3:$E$53,Calculations!$A$3:$A$53,$B942)</f>
        <v/>
      </c>
      <c r="L942" s="44">
        <f>L216/SUMIFS(L$3:L$722,$B$3:$B$722,$B942)*SUMIFS(Calculations!$E$3:$E$53,Calculations!$A$3:$A$53,$B942)</f>
        <v/>
      </c>
      <c r="M942" s="44">
        <f>M216/SUMIFS(M$3:M$722,$B$3:$B$722,$B942)*SUMIFS(Calculations!$E$3:$E$53,Calculations!$A$3:$A$53,$B942)</f>
        <v/>
      </c>
      <c r="N942" s="44">
        <f>N216/SUMIFS(N$3:N$722,$B$3:$B$722,$B942)*SUMIFS(Calculations!$E$3:$E$53,Calculations!$A$3:$A$53,$B942)</f>
        <v/>
      </c>
      <c r="O942" s="44">
        <f>O216/SUMIFS(O$3:O$722,$B$3:$B$722,$B942)*SUMIFS(Calculations!$E$3:$E$53,Calculations!$A$3:$A$53,$B942)</f>
        <v/>
      </c>
      <c r="P942" s="44">
        <f>P216/SUMIFS(P$3:P$722,$B$3:$B$722,$B942)*SUMIFS(Calculations!$E$3:$E$53,Calculations!$A$3:$A$53,$B942)</f>
        <v/>
      </c>
      <c r="Q942" s="44">
        <f>Q216/SUMIFS(Q$3:Q$722,$B$3:$B$722,$B942)*SUMIFS(Calculations!$E$3:$E$53,Calculations!$A$3:$A$53,$B942)</f>
        <v/>
      </c>
      <c r="R942" s="44">
        <f>R216/SUMIFS(R$3:R$722,$B$3:$B$722,$B942)*SUMIFS(Calculations!$E$3:$E$53,Calculations!$A$3:$A$53,$B942)</f>
        <v/>
      </c>
    </row>
    <row r="943" ht="15.75" customHeight="1" s="157">
      <c r="B943" s="44" t="inlineStr">
        <is>
          <t>KY</t>
        </is>
      </c>
      <c r="C943" s="44" t="inlineStr">
        <is>
          <t>Generation</t>
        </is>
      </c>
      <c r="D943" s="44" t="inlineStr">
        <is>
          <t>Hydro</t>
        </is>
      </c>
      <c r="E943" s="44">
        <f>LOOKUP(D943,$U$2:$V$15,$V$2:$V$15)</f>
        <v/>
      </c>
      <c r="F943" s="44">
        <f>F217/SUMIFS(F$3:F$722,$B$3:$B$722,$B943)*SUMIFS(Calculations!$E$3:$E$53,Calculations!$A$3:$A$53,$B943)</f>
        <v/>
      </c>
      <c r="G943" s="44">
        <f>G217/SUMIFS(G$3:G$722,$B$3:$B$722,$B943)*SUMIFS(Calculations!$E$3:$E$53,Calculations!$A$3:$A$53,$B943)</f>
        <v/>
      </c>
      <c r="H943" s="44">
        <f>H217/SUMIFS(H$3:H$722,$B$3:$B$722,$B943)*SUMIFS(Calculations!$E$3:$E$53,Calculations!$A$3:$A$53,$B943)</f>
        <v/>
      </c>
      <c r="I943" s="44">
        <f>I217/SUMIFS(I$3:I$722,$B$3:$B$722,$B943)*SUMIFS(Calculations!$E$3:$E$53,Calculations!$A$3:$A$53,$B943)</f>
        <v/>
      </c>
      <c r="J943" s="44">
        <f>J217/SUMIFS(J$3:J$722,$B$3:$B$722,$B943)*SUMIFS(Calculations!$E$3:$E$53,Calculations!$A$3:$A$53,$B943)</f>
        <v/>
      </c>
      <c r="K943" s="44">
        <f>K217/SUMIFS(K$3:K$722,$B$3:$B$722,$B943)*SUMIFS(Calculations!$E$3:$E$53,Calculations!$A$3:$A$53,$B943)</f>
        <v/>
      </c>
      <c r="L943" s="44">
        <f>L217/SUMIFS(L$3:L$722,$B$3:$B$722,$B943)*SUMIFS(Calculations!$E$3:$E$53,Calculations!$A$3:$A$53,$B943)</f>
        <v/>
      </c>
      <c r="M943" s="44">
        <f>M217/SUMIFS(M$3:M$722,$B$3:$B$722,$B943)*SUMIFS(Calculations!$E$3:$E$53,Calculations!$A$3:$A$53,$B943)</f>
        <v/>
      </c>
      <c r="N943" s="44">
        <f>N217/SUMIFS(N$3:N$722,$B$3:$B$722,$B943)*SUMIFS(Calculations!$E$3:$E$53,Calculations!$A$3:$A$53,$B943)</f>
        <v/>
      </c>
      <c r="O943" s="44">
        <f>O217/SUMIFS(O$3:O$722,$B$3:$B$722,$B943)*SUMIFS(Calculations!$E$3:$E$53,Calculations!$A$3:$A$53,$B943)</f>
        <v/>
      </c>
      <c r="P943" s="44">
        <f>P217/SUMIFS(P$3:P$722,$B$3:$B$722,$B943)*SUMIFS(Calculations!$E$3:$E$53,Calculations!$A$3:$A$53,$B943)</f>
        <v/>
      </c>
      <c r="Q943" s="44">
        <f>Q217/SUMIFS(Q$3:Q$722,$B$3:$B$722,$B943)*SUMIFS(Calculations!$E$3:$E$53,Calculations!$A$3:$A$53,$B943)</f>
        <v/>
      </c>
      <c r="R943" s="44">
        <f>R217/SUMIFS(R$3:R$722,$B$3:$B$722,$B943)*SUMIFS(Calculations!$E$3:$E$53,Calculations!$A$3:$A$53,$B943)</f>
        <v/>
      </c>
    </row>
    <row r="944" ht="15.75" customHeight="1" s="157">
      <c r="B944" s="44" t="inlineStr">
        <is>
          <t>KY</t>
        </is>
      </c>
      <c r="C944" s="44" t="inlineStr">
        <is>
          <t>Generation</t>
        </is>
      </c>
      <c r="D944" s="44" t="inlineStr">
        <is>
          <t>Imports</t>
        </is>
      </c>
      <c r="E944" s="44">
        <f>LOOKUP(D944,$U$2:$V$15,$V$2:$V$15)</f>
        <v/>
      </c>
      <c r="F944" s="44">
        <f>F218/SUMIFS(F$3:F$722,$B$3:$B$722,$B944)*SUMIFS(Calculations!$E$3:$E$53,Calculations!$A$3:$A$53,$B944)</f>
        <v/>
      </c>
      <c r="G944" s="44">
        <f>G218/SUMIFS(G$3:G$722,$B$3:$B$722,$B944)*SUMIFS(Calculations!$E$3:$E$53,Calculations!$A$3:$A$53,$B944)</f>
        <v/>
      </c>
      <c r="H944" s="44">
        <f>H218/SUMIFS(H$3:H$722,$B$3:$B$722,$B944)*SUMIFS(Calculations!$E$3:$E$53,Calculations!$A$3:$A$53,$B944)</f>
        <v/>
      </c>
      <c r="I944" s="44">
        <f>I218/SUMIFS(I$3:I$722,$B$3:$B$722,$B944)*SUMIFS(Calculations!$E$3:$E$53,Calculations!$A$3:$A$53,$B944)</f>
        <v/>
      </c>
      <c r="J944" s="44">
        <f>J218/SUMIFS(J$3:J$722,$B$3:$B$722,$B944)*SUMIFS(Calculations!$E$3:$E$53,Calculations!$A$3:$A$53,$B944)</f>
        <v/>
      </c>
      <c r="K944" s="44">
        <f>K218/SUMIFS(K$3:K$722,$B$3:$B$722,$B944)*SUMIFS(Calculations!$E$3:$E$53,Calculations!$A$3:$A$53,$B944)</f>
        <v/>
      </c>
      <c r="L944" s="44">
        <f>L218/SUMIFS(L$3:L$722,$B$3:$B$722,$B944)*SUMIFS(Calculations!$E$3:$E$53,Calculations!$A$3:$A$53,$B944)</f>
        <v/>
      </c>
      <c r="M944" s="44">
        <f>M218/SUMIFS(M$3:M$722,$B$3:$B$722,$B944)*SUMIFS(Calculations!$E$3:$E$53,Calculations!$A$3:$A$53,$B944)</f>
        <v/>
      </c>
      <c r="N944" s="44">
        <f>N218/SUMIFS(N$3:N$722,$B$3:$B$722,$B944)*SUMIFS(Calculations!$E$3:$E$53,Calculations!$A$3:$A$53,$B944)</f>
        <v/>
      </c>
      <c r="O944" s="44">
        <f>O218/SUMIFS(O$3:O$722,$B$3:$B$722,$B944)*SUMIFS(Calculations!$E$3:$E$53,Calculations!$A$3:$A$53,$B944)</f>
        <v/>
      </c>
      <c r="P944" s="44">
        <f>P218/SUMIFS(P$3:P$722,$B$3:$B$722,$B944)*SUMIFS(Calculations!$E$3:$E$53,Calculations!$A$3:$A$53,$B944)</f>
        <v/>
      </c>
      <c r="Q944" s="44">
        <f>Q218/SUMIFS(Q$3:Q$722,$B$3:$B$722,$B944)*SUMIFS(Calculations!$E$3:$E$53,Calculations!$A$3:$A$53,$B944)</f>
        <v/>
      </c>
      <c r="R944" s="44">
        <f>R218/SUMIFS(R$3:R$722,$B$3:$B$722,$B944)*SUMIFS(Calculations!$E$3:$E$53,Calculations!$A$3:$A$53,$B944)</f>
        <v/>
      </c>
    </row>
    <row r="945" ht="15.75" customHeight="1" s="157">
      <c r="B945" s="44" t="inlineStr">
        <is>
          <t>KY</t>
        </is>
      </c>
      <c r="C945" s="44" t="inlineStr">
        <is>
          <t>Generation</t>
        </is>
      </c>
      <c r="D945" s="44" t="inlineStr">
        <is>
          <t>Land-based Wind</t>
        </is>
      </c>
      <c r="E945" s="44">
        <f>LOOKUP(D945,$U$2:$V$15,$V$2:$V$15)</f>
        <v/>
      </c>
      <c r="F945" s="44">
        <f>F219/SUMIFS(F$3:F$722,$B$3:$B$722,$B945)*SUMIFS(Calculations!$E$3:$E$53,Calculations!$A$3:$A$53,$B945)</f>
        <v/>
      </c>
      <c r="G945" s="44">
        <f>G219/SUMIFS(G$3:G$722,$B$3:$B$722,$B945)*SUMIFS(Calculations!$E$3:$E$53,Calculations!$A$3:$A$53,$B945)</f>
        <v/>
      </c>
      <c r="H945" s="44">
        <f>H219/SUMIFS(H$3:H$722,$B$3:$B$722,$B945)*SUMIFS(Calculations!$E$3:$E$53,Calculations!$A$3:$A$53,$B945)</f>
        <v/>
      </c>
      <c r="I945" s="44">
        <f>I219/SUMIFS(I$3:I$722,$B$3:$B$722,$B945)*SUMIFS(Calculations!$E$3:$E$53,Calculations!$A$3:$A$53,$B945)</f>
        <v/>
      </c>
      <c r="J945" s="44">
        <f>J219/SUMIFS(J$3:J$722,$B$3:$B$722,$B945)*SUMIFS(Calculations!$E$3:$E$53,Calculations!$A$3:$A$53,$B945)</f>
        <v/>
      </c>
      <c r="K945" s="44">
        <f>K219/SUMIFS(K$3:K$722,$B$3:$B$722,$B945)*SUMIFS(Calculations!$E$3:$E$53,Calculations!$A$3:$A$53,$B945)</f>
        <v/>
      </c>
      <c r="L945" s="44">
        <f>L219/SUMIFS(L$3:L$722,$B$3:$B$722,$B945)*SUMIFS(Calculations!$E$3:$E$53,Calculations!$A$3:$A$53,$B945)</f>
        <v/>
      </c>
      <c r="M945" s="44">
        <f>M219/SUMIFS(M$3:M$722,$B$3:$B$722,$B945)*SUMIFS(Calculations!$E$3:$E$53,Calculations!$A$3:$A$53,$B945)</f>
        <v/>
      </c>
      <c r="N945" s="44">
        <f>N219/SUMIFS(N$3:N$722,$B$3:$B$722,$B945)*SUMIFS(Calculations!$E$3:$E$53,Calculations!$A$3:$A$53,$B945)</f>
        <v/>
      </c>
      <c r="O945" s="44">
        <f>O219/SUMIFS(O$3:O$722,$B$3:$B$722,$B945)*SUMIFS(Calculations!$E$3:$E$53,Calculations!$A$3:$A$53,$B945)</f>
        <v/>
      </c>
      <c r="P945" s="44">
        <f>P219/SUMIFS(P$3:P$722,$B$3:$B$722,$B945)*SUMIFS(Calculations!$E$3:$E$53,Calculations!$A$3:$A$53,$B945)</f>
        <v/>
      </c>
      <c r="Q945" s="44">
        <f>Q219/SUMIFS(Q$3:Q$722,$B$3:$B$722,$B945)*SUMIFS(Calculations!$E$3:$E$53,Calculations!$A$3:$A$53,$B945)</f>
        <v/>
      </c>
      <c r="R945" s="44">
        <f>R219/SUMIFS(R$3:R$722,$B$3:$B$722,$B945)*SUMIFS(Calculations!$E$3:$E$53,Calculations!$A$3:$A$53,$B945)</f>
        <v/>
      </c>
    </row>
    <row r="946" ht="15.75" customHeight="1" s="157">
      <c r="B946" s="44" t="inlineStr">
        <is>
          <t>KY</t>
        </is>
      </c>
      <c r="C946" s="44" t="inlineStr">
        <is>
          <t>Generation</t>
        </is>
      </c>
      <c r="D946" s="44" t="inlineStr">
        <is>
          <t>NG-CC</t>
        </is>
      </c>
      <c r="E946" s="44">
        <f>LOOKUP(D946,$U$2:$V$15,$V$2:$V$15)</f>
        <v/>
      </c>
      <c r="F946" s="44">
        <f>F220/SUMIFS(F$3:F$722,$B$3:$B$722,$B946)*SUMIFS(Calculations!$E$3:$E$53,Calculations!$A$3:$A$53,$B946)</f>
        <v/>
      </c>
      <c r="G946" s="44">
        <f>G220/SUMIFS(G$3:G$722,$B$3:$B$722,$B946)*SUMIFS(Calculations!$E$3:$E$53,Calculations!$A$3:$A$53,$B946)</f>
        <v/>
      </c>
      <c r="H946" s="44">
        <f>H220/SUMIFS(H$3:H$722,$B$3:$B$722,$B946)*SUMIFS(Calculations!$E$3:$E$53,Calculations!$A$3:$A$53,$B946)</f>
        <v/>
      </c>
      <c r="I946" s="44">
        <f>I220/SUMIFS(I$3:I$722,$B$3:$B$722,$B946)*SUMIFS(Calculations!$E$3:$E$53,Calculations!$A$3:$A$53,$B946)</f>
        <v/>
      </c>
      <c r="J946" s="44">
        <f>J220/SUMIFS(J$3:J$722,$B$3:$B$722,$B946)*SUMIFS(Calculations!$E$3:$E$53,Calculations!$A$3:$A$53,$B946)</f>
        <v/>
      </c>
      <c r="K946" s="44">
        <f>K220/SUMIFS(K$3:K$722,$B$3:$B$722,$B946)*SUMIFS(Calculations!$E$3:$E$53,Calculations!$A$3:$A$53,$B946)</f>
        <v/>
      </c>
      <c r="L946" s="44">
        <f>L220/SUMIFS(L$3:L$722,$B$3:$B$722,$B946)*SUMIFS(Calculations!$E$3:$E$53,Calculations!$A$3:$A$53,$B946)</f>
        <v/>
      </c>
      <c r="M946" s="44">
        <f>M220/SUMIFS(M$3:M$722,$B$3:$B$722,$B946)*SUMIFS(Calculations!$E$3:$E$53,Calculations!$A$3:$A$53,$B946)</f>
        <v/>
      </c>
      <c r="N946" s="44">
        <f>N220/SUMIFS(N$3:N$722,$B$3:$B$722,$B946)*SUMIFS(Calculations!$E$3:$E$53,Calculations!$A$3:$A$53,$B946)</f>
        <v/>
      </c>
      <c r="O946" s="44">
        <f>O220/SUMIFS(O$3:O$722,$B$3:$B$722,$B946)*SUMIFS(Calculations!$E$3:$E$53,Calculations!$A$3:$A$53,$B946)</f>
        <v/>
      </c>
      <c r="P946" s="44">
        <f>P220/SUMIFS(P$3:P$722,$B$3:$B$722,$B946)*SUMIFS(Calculations!$E$3:$E$53,Calculations!$A$3:$A$53,$B946)</f>
        <v/>
      </c>
      <c r="Q946" s="44">
        <f>Q220/SUMIFS(Q$3:Q$722,$B$3:$B$722,$B946)*SUMIFS(Calculations!$E$3:$E$53,Calculations!$A$3:$A$53,$B946)</f>
        <v/>
      </c>
      <c r="R946" s="44">
        <f>R220/SUMIFS(R$3:R$722,$B$3:$B$722,$B946)*SUMIFS(Calculations!$E$3:$E$53,Calculations!$A$3:$A$53,$B946)</f>
        <v/>
      </c>
    </row>
    <row r="947" ht="15.75" customHeight="1" s="157">
      <c r="B947" s="44" t="inlineStr">
        <is>
          <t>KY</t>
        </is>
      </c>
      <c r="C947" s="44" t="inlineStr">
        <is>
          <t>Generation</t>
        </is>
      </c>
      <c r="D947" s="44" t="inlineStr">
        <is>
          <t>NG-CT</t>
        </is>
      </c>
      <c r="E947" s="44">
        <f>LOOKUP(D947,$U$2:$V$15,$V$2:$V$15)</f>
        <v/>
      </c>
      <c r="F947" s="44">
        <f>F221/SUMIFS(F$3:F$722,$B$3:$B$722,$B947)*SUMIFS(Calculations!$E$3:$E$53,Calculations!$A$3:$A$53,$B947)</f>
        <v/>
      </c>
      <c r="G947" s="44">
        <f>G221/SUMIFS(G$3:G$722,$B$3:$B$722,$B947)*SUMIFS(Calculations!$E$3:$E$53,Calculations!$A$3:$A$53,$B947)</f>
        <v/>
      </c>
      <c r="H947" s="44">
        <f>H221/SUMIFS(H$3:H$722,$B$3:$B$722,$B947)*SUMIFS(Calculations!$E$3:$E$53,Calculations!$A$3:$A$53,$B947)</f>
        <v/>
      </c>
      <c r="I947" s="44">
        <f>I221/SUMIFS(I$3:I$722,$B$3:$B$722,$B947)*SUMIFS(Calculations!$E$3:$E$53,Calculations!$A$3:$A$53,$B947)</f>
        <v/>
      </c>
      <c r="J947" s="44">
        <f>J221/SUMIFS(J$3:J$722,$B$3:$B$722,$B947)*SUMIFS(Calculations!$E$3:$E$53,Calculations!$A$3:$A$53,$B947)</f>
        <v/>
      </c>
      <c r="K947" s="44">
        <f>K221/SUMIFS(K$3:K$722,$B$3:$B$722,$B947)*SUMIFS(Calculations!$E$3:$E$53,Calculations!$A$3:$A$53,$B947)</f>
        <v/>
      </c>
      <c r="L947" s="44">
        <f>L221/SUMIFS(L$3:L$722,$B$3:$B$722,$B947)*SUMIFS(Calculations!$E$3:$E$53,Calculations!$A$3:$A$53,$B947)</f>
        <v/>
      </c>
      <c r="M947" s="44">
        <f>M221/SUMIFS(M$3:M$722,$B$3:$B$722,$B947)*SUMIFS(Calculations!$E$3:$E$53,Calculations!$A$3:$A$53,$B947)</f>
        <v/>
      </c>
      <c r="N947" s="44">
        <f>N221/SUMIFS(N$3:N$722,$B$3:$B$722,$B947)*SUMIFS(Calculations!$E$3:$E$53,Calculations!$A$3:$A$53,$B947)</f>
        <v/>
      </c>
      <c r="O947" s="44">
        <f>O221/SUMIFS(O$3:O$722,$B$3:$B$722,$B947)*SUMIFS(Calculations!$E$3:$E$53,Calculations!$A$3:$A$53,$B947)</f>
        <v/>
      </c>
      <c r="P947" s="44">
        <f>P221/SUMIFS(P$3:P$722,$B$3:$B$722,$B947)*SUMIFS(Calculations!$E$3:$E$53,Calculations!$A$3:$A$53,$B947)</f>
        <v/>
      </c>
      <c r="Q947" s="44">
        <f>Q221/SUMIFS(Q$3:Q$722,$B$3:$B$722,$B947)*SUMIFS(Calculations!$E$3:$E$53,Calculations!$A$3:$A$53,$B947)</f>
        <v/>
      </c>
      <c r="R947" s="44">
        <f>R221/SUMIFS(R$3:R$722,$B$3:$B$722,$B947)*SUMIFS(Calculations!$E$3:$E$53,Calculations!$A$3:$A$53,$B947)</f>
        <v/>
      </c>
    </row>
    <row r="948" ht="15.75" customHeight="1" s="157">
      <c r="B948" s="44" t="inlineStr">
        <is>
          <t>KY</t>
        </is>
      </c>
      <c r="C948" s="44" t="inlineStr">
        <is>
          <t>Generation</t>
        </is>
      </c>
      <c r="D948" s="44" t="inlineStr">
        <is>
          <t>Nuclear</t>
        </is>
      </c>
      <c r="E948" s="44">
        <f>LOOKUP(D948,$U$2:$V$15,$V$2:$V$15)</f>
        <v/>
      </c>
      <c r="F948" s="44">
        <f>F222/SUMIFS(F$3:F$722,$B$3:$B$722,$B948)*SUMIFS(Calculations!$E$3:$E$53,Calculations!$A$3:$A$53,$B948)</f>
        <v/>
      </c>
      <c r="G948" s="44">
        <f>G222/SUMIFS(G$3:G$722,$B$3:$B$722,$B948)*SUMIFS(Calculations!$E$3:$E$53,Calculations!$A$3:$A$53,$B948)</f>
        <v/>
      </c>
      <c r="H948" s="44">
        <f>H222/SUMIFS(H$3:H$722,$B$3:$B$722,$B948)*SUMIFS(Calculations!$E$3:$E$53,Calculations!$A$3:$A$53,$B948)</f>
        <v/>
      </c>
      <c r="I948" s="44">
        <f>I222/SUMIFS(I$3:I$722,$B$3:$B$722,$B948)*SUMIFS(Calculations!$E$3:$E$53,Calculations!$A$3:$A$53,$B948)</f>
        <v/>
      </c>
      <c r="J948" s="44">
        <f>J222/SUMIFS(J$3:J$722,$B$3:$B$722,$B948)*SUMIFS(Calculations!$E$3:$E$53,Calculations!$A$3:$A$53,$B948)</f>
        <v/>
      </c>
      <c r="K948" s="44">
        <f>K222/SUMIFS(K$3:K$722,$B$3:$B$722,$B948)*SUMIFS(Calculations!$E$3:$E$53,Calculations!$A$3:$A$53,$B948)</f>
        <v/>
      </c>
      <c r="L948" s="44">
        <f>L222/SUMIFS(L$3:L$722,$B$3:$B$722,$B948)*SUMIFS(Calculations!$E$3:$E$53,Calculations!$A$3:$A$53,$B948)</f>
        <v/>
      </c>
      <c r="M948" s="44">
        <f>M222/SUMIFS(M$3:M$722,$B$3:$B$722,$B948)*SUMIFS(Calculations!$E$3:$E$53,Calculations!$A$3:$A$53,$B948)</f>
        <v/>
      </c>
      <c r="N948" s="44">
        <f>N222/SUMIFS(N$3:N$722,$B$3:$B$722,$B948)*SUMIFS(Calculations!$E$3:$E$53,Calculations!$A$3:$A$53,$B948)</f>
        <v/>
      </c>
      <c r="O948" s="44">
        <f>O222/SUMIFS(O$3:O$722,$B$3:$B$722,$B948)*SUMIFS(Calculations!$E$3:$E$53,Calculations!$A$3:$A$53,$B948)</f>
        <v/>
      </c>
      <c r="P948" s="44">
        <f>P222/SUMIFS(P$3:P$722,$B$3:$B$722,$B948)*SUMIFS(Calculations!$E$3:$E$53,Calculations!$A$3:$A$53,$B948)</f>
        <v/>
      </c>
      <c r="Q948" s="44">
        <f>Q222/SUMIFS(Q$3:Q$722,$B$3:$B$722,$B948)*SUMIFS(Calculations!$E$3:$E$53,Calculations!$A$3:$A$53,$B948)</f>
        <v/>
      </c>
      <c r="R948" s="44">
        <f>R222/SUMIFS(R$3:R$722,$B$3:$B$722,$B948)*SUMIFS(Calculations!$E$3:$E$53,Calculations!$A$3:$A$53,$B948)</f>
        <v/>
      </c>
    </row>
    <row r="949" ht="15.75" customHeight="1" s="157">
      <c r="B949" s="44" t="inlineStr">
        <is>
          <t>KY</t>
        </is>
      </c>
      <c r="C949" s="44" t="inlineStr">
        <is>
          <t>Generation</t>
        </is>
      </c>
      <c r="D949" s="44" t="inlineStr">
        <is>
          <t>Offshore Wind</t>
        </is>
      </c>
      <c r="E949" s="44">
        <f>LOOKUP(D949,$U$2:$V$15,$V$2:$V$15)</f>
        <v/>
      </c>
      <c r="F949" s="44">
        <f>F223/SUMIFS(F$3:F$722,$B$3:$B$722,$B949)*SUMIFS(Calculations!$E$3:$E$53,Calculations!$A$3:$A$53,$B949)</f>
        <v/>
      </c>
      <c r="G949" s="44">
        <f>G223/SUMIFS(G$3:G$722,$B$3:$B$722,$B949)*SUMIFS(Calculations!$E$3:$E$53,Calculations!$A$3:$A$53,$B949)</f>
        <v/>
      </c>
      <c r="H949" s="44">
        <f>H223/SUMIFS(H$3:H$722,$B$3:$B$722,$B949)*SUMIFS(Calculations!$E$3:$E$53,Calculations!$A$3:$A$53,$B949)</f>
        <v/>
      </c>
      <c r="I949" s="44">
        <f>I223/SUMIFS(I$3:I$722,$B$3:$B$722,$B949)*SUMIFS(Calculations!$E$3:$E$53,Calculations!$A$3:$A$53,$B949)</f>
        <v/>
      </c>
      <c r="J949" s="44">
        <f>J223/SUMIFS(J$3:J$722,$B$3:$B$722,$B949)*SUMIFS(Calculations!$E$3:$E$53,Calculations!$A$3:$A$53,$B949)</f>
        <v/>
      </c>
      <c r="K949" s="44">
        <f>K223/SUMIFS(K$3:K$722,$B$3:$B$722,$B949)*SUMIFS(Calculations!$E$3:$E$53,Calculations!$A$3:$A$53,$B949)</f>
        <v/>
      </c>
      <c r="L949" s="44">
        <f>L223/SUMIFS(L$3:L$722,$B$3:$B$722,$B949)*SUMIFS(Calculations!$E$3:$E$53,Calculations!$A$3:$A$53,$B949)</f>
        <v/>
      </c>
      <c r="M949" s="44">
        <f>M223/SUMIFS(M$3:M$722,$B$3:$B$722,$B949)*SUMIFS(Calculations!$E$3:$E$53,Calculations!$A$3:$A$53,$B949)</f>
        <v/>
      </c>
      <c r="N949" s="44">
        <f>N223/SUMIFS(N$3:N$722,$B$3:$B$722,$B949)*SUMIFS(Calculations!$E$3:$E$53,Calculations!$A$3:$A$53,$B949)</f>
        <v/>
      </c>
      <c r="O949" s="44">
        <f>O223/SUMIFS(O$3:O$722,$B$3:$B$722,$B949)*SUMIFS(Calculations!$E$3:$E$53,Calculations!$A$3:$A$53,$B949)</f>
        <v/>
      </c>
      <c r="P949" s="44">
        <f>P223/SUMIFS(P$3:P$722,$B$3:$B$722,$B949)*SUMIFS(Calculations!$E$3:$E$53,Calculations!$A$3:$A$53,$B949)</f>
        <v/>
      </c>
      <c r="Q949" s="44">
        <f>Q223/SUMIFS(Q$3:Q$722,$B$3:$B$722,$B949)*SUMIFS(Calculations!$E$3:$E$53,Calculations!$A$3:$A$53,$B949)</f>
        <v/>
      </c>
      <c r="R949" s="44">
        <f>R223/SUMIFS(R$3:R$722,$B$3:$B$722,$B949)*SUMIFS(Calculations!$E$3:$E$53,Calculations!$A$3:$A$53,$B949)</f>
        <v/>
      </c>
    </row>
    <row r="950" ht="15.75" customHeight="1" s="157">
      <c r="B950" s="44" t="inlineStr">
        <is>
          <t>KY</t>
        </is>
      </c>
      <c r="C950" s="44" t="inlineStr">
        <is>
          <t>Generation</t>
        </is>
      </c>
      <c r="D950" s="44" t="inlineStr">
        <is>
          <t>Oil-Gas-Steam</t>
        </is>
      </c>
      <c r="E950" s="44">
        <f>LOOKUP(D950,$U$2:$V$15,$V$2:$V$15)</f>
        <v/>
      </c>
      <c r="F950" s="44">
        <f>F224/SUMIFS(F$3:F$722,$B$3:$B$722,$B950)*SUMIFS(Calculations!$E$3:$E$53,Calculations!$A$3:$A$53,$B950)</f>
        <v/>
      </c>
      <c r="G950" s="44">
        <f>G224/SUMIFS(G$3:G$722,$B$3:$B$722,$B950)*SUMIFS(Calculations!$E$3:$E$53,Calculations!$A$3:$A$53,$B950)</f>
        <v/>
      </c>
      <c r="H950" s="44">
        <f>H224/SUMIFS(H$3:H$722,$B$3:$B$722,$B950)*SUMIFS(Calculations!$E$3:$E$53,Calculations!$A$3:$A$53,$B950)</f>
        <v/>
      </c>
      <c r="I950" s="44">
        <f>I224/SUMIFS(I$3:I$722,$B$3:$B$722,$B950)*SUMIFS(Calculations!$E$3:$E$53,Calculations!$A$3:$A$53,$B950)</f>
        <v/>
      </c>
      <c r="J950" s="44">
        <f>J224/SUMIFS(J$3:J$722,$B$3:$B$722,$B950)*SUMIFS(Calculations!$E$3:$E$53,Calculations!$A$3:$A$53,$B950)</f>
        <v/>
      </c>
      <c r="K950" s="44">
        <f>K224/SUMIFS(K$3:K$722,$B$3:$B$722,$B950)*SUMIFS(Calculations!$E$3:$E$53,Calculations!$A$3:$A$53,$B950)</f>
        <v/>
      </c>
      <c r="L950" s="44">
        <f>L224/SUMIFS(L$3:L$722,$B$3:$B$722,$B950)*SUMIFS(Calculations!$E$3:$E$53,Calculations!$A$3:$A$53,$B950)</f>
        <v/>
      </c>
      <c r="M950" s="44">
        <f>M224/SUMIFS(M$3:M$722,$B$3:$B$722,$B950)*SUMIFS(Calculations!$E$3:$E$53,Calculations!$A$3:$A$53,$B950)</f>
        <v/>
      </c>
      <c r="N950" s="44">
        <f>N224/SUMIFS(N$3:N$722,$B$3:$B$722,$B950)*SUMIFS(Calculations!$E$3:$E$53,Calculations!$A$3:$A$53,$B950)</f>
        <v/>
      </c>
      <c r="O950" s="44">
        <f>O224/SUMIFS(O$3:O$722,$B$3:$B$722,$B950)*SUMIFS(Calculations!$E$3:$E$53,Calculations!$A$3:$A$53,$B950)</f>
        <v/>
      </c>
      <c r="P950" s="44">
        <f>P224/SUMIFS(P$3:P$722,$B$3:$B$722,$B950)*SUMIFS(Calculations!$E$3:$E$53,Calculations!$A$3:$A$53,$B950)</f>
        <v/>
      </c>
      <c r="Q950" s="44">
        <f>Q224/SUMIFS(Q$3:Q$722,$B$3:$B$722,$B950)*SUMIFS(Calculations!$E$3:$E$53,Calculations!$A$3:$A$53,$B950)</f>
        <v/>
      </c>
      <c r="R950" s="44">
        <f>R224/SUMIFS(R$3:R$722,$B$3:$B$722,$B950)*SUMIFS(Calculations!$E$3:$E$53,Calculations!$A$3:$A$53,$B950)</f>
        <v/>
      </c>
    </row>
    <row r="951" ht="15.75" customHeight="1" s="157">
      <c r="B951" s="44" t="inlineStr">
        <is>
          <t>KY</t>
        </is>
      </c>
      <c r="C951" s="44" t="inlineStr">
        <is>
          <t>Generation</t>
        </is>
      </c>
      <c r="D951" s="44" t="inlineStr">
        <is>
          <t>Rooftop PV</t>
        </is>
      </c>
      <c r="E951" s="44">
        <f>LOOKUP(D951,$U$2:$V$15,$V$2:$V$15)</f>
        <v/>
      </c>
      <c r="F951" s="44">
        <f>F225/SUMIFS(F$3:F$722,$B$3:$B$722,$B951)*SUMIFS(Calculations!$E$3:$E$53,Calculations!$A$3:$A$53,$B951)</f>
        <v/>
      </c>
      <c r="G951" s="44">
        <f>G225/SUMIFS(G$3:G$722,$B$3:$B$722,$B951)*SUMIFS(Calculations!$E$3:$E$53,Calculations!$A$3:$A$53,$B951)</f>
        <v/>
      </c>
      <c r="H951" s="44">
        <f>H225/SUMIFS(H$3:H$722,$B$3:$B$722,$B951)*SUMIFS(Calculations!$E$3:$E$53,Calculations!$A$3:$A$53,$B951)</f>
        <v/>
      </c>
      <c r="I951" s="44">
        <f>I225/SUMIFS(I$3:I$722,$B$3:$B$722,$B951)*SUMIFS(Calculations!$E$3:$E$53,Calculations!$A$3:$A$53,$B951)</f>
        <v/>
      </c>
      <c r="J951" s="44">
        <f>J225/SUMIFS(J$3:J$722,$B$3:$B$722,$B951)*SUMIFS(Calculations!$E$3:$E$53,Calculations!$A$3:$A$53,$B951)</f>
        <v/>
      </c>
      <c r="K951" s="44">
        <f>K225/SUMIFS(K$3:K$722,$B$3:$B$722,$B951)*SUMIFS(Calculations!$E$3:$E$53,Calculations!$A$3:$A$53,$B951)</f>
        <v/>
      </c>
      <c r="L951" s="44">
        <f>L225/SUMIFS(L$3:L$722,$B$3:$B$722,$B951)*SUMIFS(Calculations!$E$3:$E$53,Calculations!$A$3:$A$53,$B951)</f>
        <v/>
      </c>
      <c r="M951" s="44">
        <f>M225/SUMIFS(M$3:M$722,$B$3:$B$722,$B951)*SUMIFS(Calculations!$E$3:$E$53,Calculations!$A$3:$A$53,$B951)</f>
        <v/>
      </c>
      <c r="N951" s="44">
        <f>N225/SUMIFS(N$3:N$722,$B$3:$B$722,$B951)*SUMIFS(Calculations!$E$3:$E$53,Calculations!$A$3:$A$53,$B951)</f>
        <v/>
      </c>
      <c r="O951" s="44">
        <f>O225/SUMIFS(O$3:O$722,$B$3:$B$722,$B951)*SUMIFS(Calculations!$E$3:$E$53,Calculations!$A$3:$A$53,$B951)</f>
        <v/>
      </c>
      <c r="P951" s="44">
        <f>P225/SUMIFS(P$3:P$722,$B$3:$B$722,$B951)*SUMIFS(Calculations!$E$3:$E$53,Calculations!$A$3:$A$53,$B951)</f>
        <v/>
      </c>
      <c r="Q951" s="44">
        <f>Q225/SUMIFS(Q$3:Q$722,$B$3:$B$722,$B951)*SUMIFS(Calculations!$E$3:$E$53,Calculations!$A$3:$A$53,$B951)</f>
        <v/>
      </c>
      <c r="R951" s="44">
        <f>R225/SUMIFS(R$3:R$722,$B$3:$B$722,$B951)*SUMIFS(Calculations!$E$3:$E$53,Calculations!$A$3:$A$53,$B951)</f>
        <v/>
      </c>
    </row>
    <row r="952" ht="15.75" customHeight="1" s="157">
      <c r="B952" s="44" t="inlineStr">
        <is>
          <t>KY</t>
        </is>
      </c>
      <c r="C952" s="44" t="inlineStr">
        <is>
          <t>Generation</t>
        </is>
      </c>
      <c r="D952" s="44" t="inlineStr">
        <is>
          <t>Storage</t>
        </is>
      </c>
      <c r="E952" s="44">
        <f>LOOKUP(D952,$U$2:$V$15,$V$2:$V$15)</f>
        <v/>
      </c>
      <c r="F952" s="44">
        <f>F226/SUMIFS(F$3:F$722,$B$3:$B$722,$B952)*SUMIFS(Calculations!$E$3:$E$53,Calculations!$A$3:$A$53,$B952)</f>
        <v/>
      </c>
      <c r="G952" s="44">
        <f>G226/SUMIFS(G$3:G$722,$B$3:$B$722,$B952)*SUMIFS(Calculations!$E$3:$E$53,Calculations!$A$3:$A$53,$B952)</f>
        <v/>
      </c>
      <c r="H952" s="44">
        <f>H226/SUMIFS(H$3:H$722,$B$3:$B$722,$B952)*SUMIFS(Calculations!$E$3:$E$53,Calculations!$A$3:$A$53,$B952)</f>
        <v/>
      </c>
      <c r="I952" s="44">
        <f>I226/SUMIFS(I$3:I$722,$B$3:$B$722,$B952)*SUMIFS(Calculations!$E$3:$E$53,Calculations!$A$3:$A$53,$B952)</f>
        <v/>
      </c>
      <c r="J952" s="44">
        <f>J226/SUMIFS(J$3:J$722,$B$3:$B$722,$B952)*SUMIFS(Calculations!$E$3:$E$53,Calculations!$A$3:$A$53,$B952)</f>
        <v/>
      </c>
      <c r="K952" s="44">
        <f>K226/SUMIFS(K$3:K$722,$B$3:$B$722,$B952)*SUMIFS(Calculations!$E$3:$E$53,Calculations!$A$3:$A$53,$B952)</f>
        <v/>
      </c>
      <c r="L952" s="44">
        <f>L226/SUMIFS(L$3:L$722,$B$3:$B$722,$B952)*SUMIFS(Calculations!$E$3:$E$53,Calculations!$A$3:$A$53,$B952)</f>
        <v/>
      </c>
      <c r="M952" s="44">
        <f>M226/SUMIFS(M$3:M$722,$B$3:$B$722,$B952)*SUMIFS(Calculations!$E$3:$E$53,Calculations!$A$3:$A$53,$B952)</f>
        <v/>
      </c>
      <c r="N952" s="44">
        <f>N226/SUMIFS(N$3:N$722,$B$3:$B$722,$B952)*SUMIFS(Calculations!$E$3:$E$53,Calculations!$A$3:$A$53,$B952)</f>
        <v/>
      </c>
      <c r="O952" s="44">
        <f>O226/SUMIFS(O$3:O$722,$B$3:$B$722,$B952)*SUMIFS(Calculations!$E$3:$E$53,Calculations!$A$3:$A$53,$B952)</f>
        <v/>
      </c>
      <c r="P952" s="44">
        <f>P226/SUMIFS(P$3:P$722,$B$3:$B$722,$B952)*SUMIFS(Calculations!$E$3:$E$53,Calculations!$A$3:$A$53,$B952)</f>
        <v/>
      </c>
      <c r="Q952" s="44">
        <f>Q226/SUMIFS(Q$3:Q$722,$B$3:$B$722,$B952)*SUMIFS(Calculations!$E$3:$E$53,Calculations!$A$3:$A$53,$B952)</f>
        <v/>
      </c>
      <c r="R952" s="44">
        <f>R226/SUMIFS(R$3:R$722,$B$3:$B$722,$B952)*SUMIFS(Calculations!$E$3:$E$53,Calculations!$A$3:$A$53,$B952)</f>
        <v/>
      </c>
    </row>
    <row r="953" ht="15.75" customHeight="1" s="157">
      <c r="B953" s="44" t="inlineStr">
        <is>
          <t>KY</t>
        </is>
      </c>
      <c r="C953" s="44" t="inlineStr">
        <is>
          <t>Generation</t>
        </is>
      </c>
      <c r="D953" s="44" t="inlineStr">
        <is>
          <t>Utility PV</t>
        </is>
      </c>
      <c r="E953" s="44">
        <f>LOOKUP(D953,$U$2:$V$15,$V$2:$V$15)</f>
        <v/>
      </c>
      <c r="F953" s="44">
        <f>F227/SUMIFS(F$3:F$722,$B$3:$B$722,$B953)*SUMIFS(Calculations!$E$3:$E$53,Calculations!$A$3:$A$53,$B953)</f>
        <v/>
      </c>
      <c r="G953" s="44">
        <f>G227/SUMIFS(G$3:G$722,$B$3:$B$722,$B953)*SUMIFS(Calculations!$E$3:$E$53,Calculations!$A$3:$A$53,$B953)</f>
        <v/>
      </c>
      <c r="H953" s="44">
        <f>H227/SUMIFS(H$3:H$722,$B$3:$B$722,$B953)*SUMIFS(Calculations!$E$3:$E$53,Calculations!$A$3:$A$53,$B953)</f>
        <v/>
      </c>
      <c r="I953" s="44">
        <f>I227/SUMIFS(I$3:I$722,$B$3:$B$722,$B953)*SUMIFS(Calculations!$E$3:$E$53,Calculations!$A$3:$A$53,$B953)</f>
        <v/>
      </c>
      <c r="J953" s="44">
        <f>J227/SUMIFS(J$3:J$722,$B$3:$B$722,$B953)*SUMIFS(Calculations!$E$3:$E$53,Calculations!$A$3:$A$53,$B953)</f>
        <v/>
      </c>
      <c r="K953" s="44">
        <f>K227/SUMIFS(K$3:K$722,$B$3:$B$722,$B953)*SUMIFS(Calculations!$E$3:$E$53,Calculations!$A$3:$A$53,$B953)</f>
        <v/>
      </c>
      <c r="L953" s="44">
        <f>L227/SUMIFS(L$3:L$722,$B$3:$B$722,$B953)*SUMIFS(Calculations!$E$3:$E$53,Calculations!$A$3:$A$53,$B953)</f>
        <v/>
      </c>
      <c r="M953" s="44">
        <f>M227/SUMIFS(M$3:M$722,$B$3:$B$722,$B953)*SUMIFS(Calculations!$E$3:$E$53,Calculations!$A$3:$A$53,$B953)</f>
        <v/>
      </c>
      <c r="N953" s="44">
        <f>N227/SUMIFS(N$3:N$722,$B$3:$B$722,$B953)*SUMIFS(Calculations!$E$3:$E$53,Calculations!$A$3:$A$53,$B953)</f>
        <v/>
      </c>
      <c r="O953" s="44">
        <f>O227/SUMIFS(O$3:O$722,$B$3:$B$722,$B953)*SUMIFS(Calculations!$E$3:$E$53,Calculations!$A$3:$A$53,$B953)</f>
        <v/>
      </c>
      <c r="P953" s="44">
        <f>P227/SUMIFS(P$3:P$722,$B$3:$B$722,$B953)*SUMIFS(Calculations!$E$3:$E$53,Calculations!$A$3:$A$53,$B953)</f>
        <v/>
      </c>
      <c r="Q953" s="44">
        <f>Q227/SUMIFS(Q$3:Q$722,$B$3:$B$722,$B953)*SUMIFS(Calculations!$E$3:$E$53,Calculations!$A$3:$A$53,$B953)</f>
        <v/>
      </c>
      <c r="R953" s="44">
        <f>R227/SUMIFS(R$3:R$722,$B$3:$B$722,$B953)*SUMIFS(Calculations!$E$3:$E$53,Calculations!$A$3:$A$53,$B953)</f>
        <v/>
      </c>
    </row>
    <row r="954" ht="15.75" customHeight="1" s="157">
      <c r="B954" s="44" t="inlineStr">
        <is>
          <t>LA</t>
        </is>
      </c>
      <c r="C954" s="44" t="inlineStr">
        <is>
          <t>Generation</t>
        </is>
      </c>
      <c r="D954" s="44" t="inlineStr">
        <is>
          <t>Biopower</t>
        </is>
      </c>
      <c r="E954" s="44">
        <f>LOOKUP(D954,$U$2:$V$15,$V$2:$V$15)</f>
        <v/>
      </c>
      <c r="F954" s="44">
        <f>F228/SUMIFS(F$3:F$722,$B$3:$B$722,$B954)*SUMIFS(Calculations!$E$3:$E$53,Calculations!$A$3:$A$53,$B954)</f>
        <v/>
      </c>
      <c r="G954" s="44">
        <f>G228/SUMIFS(G$3:G$722,$B$3:$B$722,$B954)*SUMIFS(Calculations!$E$3:$E$53,Calculations!$A$3:$A$53,$B954)</f>
        <v/>
      </c>
      <c r="H954" s="44">
        <f>H228/SUMIFS(H$3:H$722,$B$3:$B$722,$B954)*SUMIFS(Calculations!$E$3:$E$53,Calculations!$A$3:$A$53,$B954)</f>
        <v/>
      </c>
      <c r="I954" s="44">
        <f>I228/SUMIFS(I$3:I$722,$B$3:$B$722,$B954)*SUMIFS(Calculations!$E$3:$E$53,Calculations!$A$3:$A$53,$B954)</f>
        <v/>
      </c>
      <c r="J954" s="44">
        <f>J228/SUMIFS(J$3:J$722,$B$3:$B$722,$B954)*SUMIFS(Calculations!$E$3:$E$53,Calculations!$A$3:$A$53,$B954)</f>
        <v/>
      </c>
      <c r="K954" s="44">
        <f>K228/SUMIFS(K$3:K$722,$B$3:$B$722,$B954)*SUMIFS(Calculations!$E$3:$E$53,Calculations!$A$3:$A$53,$B954)</f>
        <v/>
      </c>
      <c r="L954" s="44">
        <f>L228/SUMIFS(L$3:L$722,$B$3:$B$722,$B954)*SUMIFS(Calculations!$E$3:$E$53,Calculations!$A$3:$A$53,$B954)</f>
        <v/>
      </c>
      <c r="M954" s="44">
        <f>M228/SUMIFS(M$3:M$722,$B$3:$B$722,$B954)*SUMIFS(Calculations!$E$3:$E$53,Calculations!$A$3:$A$53,$B954)</f>
        <v/>
      </c>
      <c r="N954" s="44">
        <f>N228/SUMIFS(N$3:N$722,$B$3:$B$722,$B954)*SUMIFS(Calculations!$E$3:$E$53,Calculations!$A$3:$A$53,$B954)</f>
        <v/>
      </c>
      <c r="O954" s="44">
        <f>O228/SUMIFS(O$3:O$722,$B$3:$B$722,$B954)*SUMIFS(Calculations!$E$3:$E$53,Calculations!$A$3:$A$53,$B954)</f>
        <v/>
      </c>
      <c r="P954" s="44">
        <f>P228/SUMIFS(P$3:P$722,$B$3:$B$722,$B954)*SUMIFS(Calculations!$E$3:$E$53,Calculations!$A$3:$A$53,$B954)</f>
        <v/>
      </c>
      <c r="Q954" s="44">
        <f>Q228/SUMIFS(Q$3:Q$722,$B$3:$B$722,$B954)*SUMIFS(Calculations!$E$3:$E$53,Calculations!$A$3:$A$53,$B954)</f>
        <v/>
      </c>
      <c r="R954" s="44">
        <f>R228/SUMIFS(R$3:R$722,$B$3:$B$722,$B954)*SUMIFS(Calculations!$E$3:$E$53,Calculations!$A$3:$A$53,$B954)</f>
        <v/>
      </c>
    </row>
    <row r="955" ht="15.75" customHeight="1" s="157">
      <c r="B955" s="44" t="inlineStr">
        <is>
          <t>LA</t>
        </is>
      </c>
      <c r="C955" s="44" t="inlineStr">
        <is>
          <t>Generation</t>
        </is>
      </c>
      <c r="D955" s="44" t="inlineStr">
        <is>
          <t>Coal</t>
        </is>
      </c>
      <c r="E955" s="44">
        <f>LOOKUP(D955,$U$2:$V$15,$V$2:$V$15)</f>
        <v/>
      </c>
      <c r="F955" s="44">
        <f>F229/SUMIFS(F$3:F$722,$B$3:$B$722,$B955)*SUMIFS(Calculations!$E$3:$E$53,Calculations!$A$3:$A$53,$B955)</f>
        <v/>
      </c>
      <c r="G955" s="44">
        <f>G229/SUMIFS(G$3:G$722,$B$3:$B$722,$B955)*SUMIFS(Calculations!$E$3:$E$53,Calculations!$A$3:$A$53,$B955)</f>
        <v/>
      </c>
      <c r="H955" s="44">
        <f>H229/SUMIFS(H$3:H$722,$B$3:$B$722,$B955)*SUMIFS(Calculations!$E$3:$E$53,Calculations!$A$3:$A$53,$B955)</f>
        <v/>
      </c>
      <c r="I955" s="44">
        <f>I229/SUMIFS(I$3:I$722,$B$3:$B$722,$B955)*SUMIFS(Calculations!$E$3:$E$53,Calculations!$A$3:$A$53,$B955)</f>
        <v/>
      </c>
      <c r="J955" s="44">
        <f>J229/SUMIFS(J$3:J$722,$B$3:$B$722,$B955)*SUMIFS(Calculations!$E$3:$E$53,Calculations!$A$3:$A$53,$B955)</f>
        <v/>
      </c>
      <c r="K955" s="44">
        <f>K229/SUMIFS(K$3:K$722,$B$3:$B$722,$B955)*SUMIFS(Calculations!$E$3:$E$53,Calculations!$A$3:$A$53,$B955)</f>
        <v/>
      </c>
      <c r="L955" s="44">
        <f>L229/SUMIFS(L$3:L$722,$B$3:$B$722,$B955)*SUMIFS(Calculations!$E$3:$E$53,Calculations!$A$3:$A$53,$B955)</f>
        <v/>
      </c>
      <c r="M955" s="44">
        <f>M229/SUMIFS(M$3:M$722,$B$3:$B$722,$B955)*SUMIFS(Calculations!$E$3:$E$53,Calculations!$A$3:$A$53,$B955)</f>
        <v/>
      </c>
      <c r="N955" s="44">
        <f>N229/SUMIFS(N$3:N$722,$B$3:$B$722,$B955)*SUMIFS(Calculations!$E$3:$E$53,Calculations!$A$3:$A$53,$B955)</f>
        <v/>
      </c>
      <c r="O955" s="44">
        <f>O229/SUMIFS(O$3:O$722,$B$3:$B$722,$B955)*SUMIFS(Calculations!$E$3:$E$53,Calculations!$A$3:$A$53,$B955)</f>
        <v/>
      </c>
      <c r="P955" s="44">
        <f>P229/SUMIFS(P$3:P$722,$B$3:$B$722,$B955)*SUMIFS(Calculations!$E$3:$E$53,Calculations!$A$3:$A$53,$B955)</f>
        <v/>
      </c>
      <c r="Q955" s="44">
        <f>Q229/SUMIFS(Q$3:Q$722,$B$3:$B$722,$B955)*SUMIFS(Calculations!$E$3:$E$53,Calculations!$A$3:$A$53,$B955)</f>
        <v/>
      </c>
      <c r="R955" s="44">
        <f>R229/SUMIFS(R$3:R$722,$B$3:$B$722,$B955)*SUMIFS(Calculations!$E$3:$E$53,Calculations!$A$3:$A$53,$B955)</f>
        <v/>
      </c>
    </row>
    <row r="956" ht="15.75" customHeight="1" s="157">
      <c r="B956" s="44" t="inlineStr">
        <is>
          <t>LA</t>
        </is>
      </c>
      <c r="C956" s="44" t="inlineStr">
        <is>
          <t>Generation</t>
        </is>
      </c>
      <c r="D956" s="44" t="inlineStr">
        <is>
          <t>CSP</t>
        </is>
      </c>
      <c r="E956" s="44">
        <f>LOOKUP(D956,$U$2:$V$15,$V$2:$V$15)</f>
        <v/>
      </c>
      <c r="F956" s="44">
        <f>F230/SUMIFS(F$3:F$722,$B$3:$B$722,$B956)*SUMIFS(Calculations!$E$3:$E$53,Calculations!$A$3:$A$53,$B956)</f>
        <v/>
      </c>
      <c r="G956" s="44">
        <f>G230/SUMIFS(G$3:G$722,$B$3:$B$722,$B956)*SUMIFS(Calculations!$E$3:$E$53,Calculations!$A$3:$A$53,$B956)</f>
        <v/>
      </c>
      <c r="H956" s="44">
        <f>H230/SUMIFS(H$3:H$722,$B$3:$B$722,$B956)*SUMIFS(Calculations!$E$3:$E$53,Calculations!$A$3:$A$53,$B956)</f>
        <v/>
      </c>
      <c r="I956" s="44">
        <f>I230/SUMIFS(I$3:I$722,$B$3:$B$722,$B956)*SUMIFS(Calculations!$E$3:$E$53,Calculations!$A$3:$A$53,$B956)</f>
        <v/>
      </c>
      <c r="J956" s="44">
        <f>J230/SUMIFS(J$3:J$722,$B$3:$B$722,$B956)*SUMIFS(Calculations!$E$3:$E$53,Calculations!$A$3:$A$53,$B956)</f>
        <v/>
      </c>
      <c r="K956" s="44">
        <f>K230/SUMIFS(K$3:K$722,$B$3:$B$722,$B956)*SUMIFS(Calculations!$E$3:$E$53,Calculations!$A$3:$A$53,$B956)</f>
        <v/>
      </c>
      <c r="L956" s="44">
        <f>L230/SUMIFS(L$3:L$722,$B$3:$B$722,$B956)*SUMIFS(Calculations!$E$3:$E$53,Calculations!$A$3:$A$53,$B956)</f>
        <v/>
      </c>
      <c r="M956" s="44">
        <f>M230/SUMIFS(M$3:M$722,$B$3:$B$722,$B956)*SUMIFS(Calculations!$E$3:$E$53,Calculations!$A$3:$A$53,$B956)</f>
        <v/>
      </c>
      <c r="N956" s="44">
        <f>N230/SUMIFS(N$3:N$722,$B$3:$B$722,$B956)*SUMIFS(Calculations!$E$3:$E$53,Calculations!$A$3:$A$53,$B956)</f>
        <v/>
      </c>
      <c r="O956" s="44">
        <f>O230/SUMIFS(O$3:O$722,$B$3:$B$722,$B956)*SUMIFS(Calculations!$E$3:$E$53,Calculations!$A$3:$A$53,$B956)</f>
        <v/>
      </c>
      <c r="P956" s="44">
        <f>P230/SUMIFS(P$3:P$722,$B$3:$B$722,$B956)*SUMIFS(Calculations!$E$3:$E$53,Calculations!$A$3:$A$53,$B956)</f>
        <v/>
      </c>
      <c r="Q956" s="44">
        <f>Q230/SUMIFS(Q$3:Q$722,$B$3:$B$722,$B956)*SUMIFS(Calculations!$E$3:$E$53,Calculations!$A$3:$A$53,$B956)</f>
        <v/>
      </c>
      <c r="R956" s="44">
        <f>R230/SUMIFS(R$3:R$722,$B$3:$B$722,$B956)*SUMIFS(Calculations!$E$3:$E$53,Calculations!$A$3:$A$53,$B956)</f>
        <v/>
      </c>
    </row>
    <row r="957" ht="15.75" customHeight="1" s="157">
      <c r="B957" s="44" t="inlineStr">
        <is>
          <t>LA</t>
        </is>
      </c>
      <c r="C957" s="44" t="inlineStr">
        <is>
          <t>Generation</t>
        </is>
      </c>
      <c r="D957" s="44" t="inlineStr">
        <is>
          <t>Geothermal</t>
        </is>
      </c>
      <c r="E957" s="44">
        <f>LOOKUP(D957,$U$2:$V$15,$V$2:$V$15)</f>
        <v/>
      </c>
      <c r="F957" s="44">
        <f>F231/SUMIFS(F$3:F$722,$B$3:$B$722,$B957)*SUMIFS(Calculations!$E$3:$E$53,Calculations!$A$3:$A$53,$B957)</f>
        <v/>
      </c>
      <c r="G957" s="44">
        <f>G231/SUMIFS(G$3:G$722,$B$3:$B$722,$B957)*SUMIFS(Calculations!$E$3:$E$53,Calculations!$A$3:$A$53,$B957)</f>
        <v/>
      </c>
      <c r="H957" s="44">
        <f>H231/SUMIFS(H$3:H$722,$B$3:$B$722,$B957)*SUMIFS(Calculations!$E$3:$E$53,Calculations!$A$3:$A$53,$B957)</f>
        <v/>
      </c>
      <c r="I957" s="44">
        <f>I231/SUMIFS(I$3:I$722,$B$3:$B$722,$B957)*SUMIFS(Calculations!$E$3:$E$53,Calculations!$A$3:$A$53,$B957)</f>
        <v/>
      </c>
      <c r="J957" s="44">
        <f>J231/SUMIFS(J$3:J$722,$B$3:$B$722,$B957)*SUMIFS(Calculations!$E$3:$E$53,Calculations!$A$3:$A$53,$B957)</f>
        <v/>
      </c>
      <c r="K957" s="44">
        <f>K231/SUMIFS(K$3:K$722,$B$3:$B$722,$B957)*SUMIFS(Calculations!$E$3:$E$53,Calculations!$A$3:$A$53,$B957)</f>
        <v/>
      </c>
      <c r="L957" s="44">
        <f>L231/SUMIFS(L$3:L$722,$B$3:$B$722,$B957)*SUMIFS(Calculations!$E$3:$E$53,Calculations!$A$3:$A$53,$B957)</f>
        <v/>
      </c>
      <c r="M957" s="44">
        <f>M231/SUMIFS(M$3:M$722,$B$3:$B$722,$B957)*SUMIFS(Calculations!$E$3:$E$53,Calculations!$A$3:$A$53,$B957)</f>
        <v/>
      </c>
      <c r="N957" s="44">
        <f>N231/SUMIFS(N$3:N$722,$B$3:$B$722,$B957)*SUMIFS(Calculations!$E$3:$E$53,Calculations!$A$3:$A$53,$B957)</f>
        <v/>
      </c>
      <c r="O957" s="44">
        <f>O231/SUMIFS(O$3:O$722,$B$3:$B$722,$B957)*SUMIFS(Calculations!$E$3:$E$53,Calculations!$A$3:$A$53,$B957)</f>
        <v/>
      </c>
      <c r="P957" s="44">
        <f>P231/SUMIFS(P$3:P$722,$B$3:$B$722,$B957)*SUMIFS(Calculations!$E$3:$E$53,Calculations!$A$3:$A$53,$B957)</f>
        <v/>
      </c>
      <c r="Q957" s="44">
        <f>Q231/SUMIFS(Q$3:Q$722,$B$3:$B$722,$B957)*SUMIFS(Calculations!$E$3:$E$53,Calculations!$A$3:$A$53,$B957)</f>
        <v/>
      </c>
      <c r="R957" s="44">
        <f>R231/SUMIFS(R$3:R$722,$B$3:$B$722,$B957)*SUMIFS(Calculations!$E$3:$E$53,Calculations!$A$3:$A$53,$B957)</f>
        <v/>
      </c>
    </row>
    <row r="958" ht="15.75" customHeight="1" s="157">
      <c r="B958" s="44" t="inlineStr">
        <is>
          <t>LA</t>
        </is>
      </c>
      <c r="C958" s="44" t="inlineStr">
        <is>
          <t>Generation</t>
        </is>
      </c>
      <c r="D958" s="44" t="inlineStr">
        <is>
          <t>Hydro</t>
        </is>
      </c>
      <c r="E958" s="44">
        <f>LOOKUP(D958,$U$2:$V$15,$V$2:$V$15)</f>
        <v/>
      </c>
      <c r="F958" s="44">
        <f>F232/SUMIFS(F$3:F$722,$B$3:$B$722,$B958)*SUMIFS(Calculations!$E$3:$E$53,Calculations!$A$3:$A$53,$B958)</f>
        <v/>
      </c>
      <c r="G958" s="44">
        <f>G232/SUMIFS(G$3:G$722,$B$3:$B$722,$B958)*SUMIFS(Calculations!$E$3:$E$53,Calculations!$A$3:$A$53,$B958)</f>
        <v/>
      </c>
      <c r="H958" s="44">
        <f>H232/SUMIFS(H$3:H$722,$B$3:$B$722,$B958)*SUMIFS(Calculations!$E$3:$E$53,Calculations!$A$3:$A$53,$B958)</f>
        <v/>
      </c>
      <c r="I958" s="44">
        <f>I232/SUMIFS(I$3:I$722,$B$3:$B$722,$B958)*SUMIFS(Calculations!$E$3:$E$53,Calculations!$A$3:$A$53,$B958)</f>
        <v/>
      </c>
      <c r="J958" s="44">
        <f>J232/SUMIFS(J$3:J$722,$B$3:$B$722,$B958)*SUMIFS(Calculations!$E$3:$E$53,Calculations!$A$3:$A$53,$B958)</f>
        <v/>
      </c>
      <c r="K958" s="44">
        <f>K232/SUMIFS(K$3:K$722,$B$3:$B$722,$B958)*SUMIFS(Calculations!$E$3:$E$53,Calculations!$A$3:$A$53,$B958)</f>
        <v/>
      </c>
      <c r="L958" s="44">
        <f>L232/SUMIFS(L$3:L$722,$B$3:$B$722,$B958)*SUMIFS(Calculations!$E$3:$E$53,Calculations!$A$3:$A$53,$B958)</f>
        <v/>
      </c>
      <c r="M958" s="44">
        <f>M232/SUMIFS(M$3:M$722,$B$3:$B$722,$B958)*SUMIFS(Calculations!$E$3:$E$53,Calculations!$A$3:$A$53,$B958)</f>
        <v/>
      </c>
      <c r="N958" s="44">
        <f>N232/SUMIFS(N$3:N$722,$B$3:$B$722,$B958)*SUMIFS(Calculations!$E$3:$E$53,Calculations!$A$3:$A$53,$B958)</f>
        <v/>
      </c>
      <c r="O958" s="44">
        <f>O232/SUMIFS(O$3:O$722,$B$3:$B$722,$B958)*SUMIFS(Calculations!$E$3:$E$53,Calculations!$A$3:$A$53,$B958)</f>
        <v/>
      </c>
      <c r="P958" s="44">
        <f>P232/SUMIFS(P$3:P$722,$B$3:$B$722,$B958)*SUMIFS(Calculations!$E$3:$E$53,Calculations!$A$3:$A$53,$B958)</f>
        <v/>
      </c>
      <c r="Q958" s="44">
        <f>Q232/SUMIFS(Q$3:Q$722,$B$3:$B$722,$B958)*SUMIFS(Calculations!$E$3:$E$53,Calculations!$A$3:$A$53,$B958)</f>
        <v/>
      </c>
      <c r="R958" s="44">
        <f>R232/SUMIFS(R$3:R$722,$B$3:$B$722,$B958)*SUMIFS(Calculations!$E$3:$E$53,Calculations!$A$3:$A$53,$B958)</f>
        <v/>
      </c>
    </row>
    <row r="959" ht="15.75" customHeight="1" s="157">
      <c r="B959" s="44" t="inlineStr">
        <is>
          <t>LA</t>
        </is>
      </c>
      <c r="C959" s="44" t="inlineStr">
        <is>
          <t>Generation</t>
        </is>
      </c>
      <c r="D959" s="44" t="inlineStr">
        <is>
          <t>Imports</t>
        </is>
      </c>
      <c r="E959" s="44">
        <f>LOOKUP(D959,$U$2:$V$15,$V$2:$V$15)</f>
        <v/>
      </c>
      <c r="F959" s="44">
        <f>F233/SUMIFS(F$3:F$722,$B$3:$B$722,$B959)*SUMIFS(Calculations!$E$3:$E$53,Calculations!$A$3:$A$53,$B959)</f>
        <v/>
      </c>
      <c r="G959" s="44">
        <f>G233/SUMIFS(G$3:G$722,$B$3:$B$722,$B959)*SUMIFS(Calculations!$E$3:$E$53,Calculations!$A$3:$A$53,$B959)</f>
        <v/>
      </c>
      <c r="H959" s="44">
        <f>H233/SUMIFS(H$3:H$722,$B$3:$B$722,$B959)*SUMIFS(Calculations!$E$3:$E$53,Calculations!$A$3:$A$53,$B959)</f>
        <v/>
      </c>
      <c r="I959" s="44">
        <f>I233/SUMIFS(I$3:I$722,$B$3:$B$722,$B959)*SUMIFS(Calculations!$E$3:$E$53,Calculations!$A$3:$A$53,$B959)</f>
        <v/>
      </c>
      <c r="J959" s="44">
        <f>J233/SUMIFS(J$3:J$722,$B$3:$B$722,$B959)*SUMIFS(Calculations!$E$3:$E$53,Calculations!$A$3:$A$53,$B959)</f>
        <v/>
      </c>
      <c r="K959" s="44">
        <f>K233/SUMIFS(K$3:K$722,$B$3:$B$722,$B959)*SUMIFS(Calculations!$E$3:$E$53,Calculations!$A$3:$A$53,$B959)</f>
        <v/>
      </c>
      <c r="L959" s="44">
        <f>L233/SUMIFS(L$3:L$722,$B$3:$B$722,$B959)*SUMIFS(Calculations!$E$3:$E$53,Calculations!$A$3:$A$53,$B959)</f>
        <v/>
      </c>
      <c r="M959" s="44">
        <f>M233/SUMIFS(M$3:M$722,$B$3:$B$722,$B959)*SUMIFS(Calculations!$E$3:$E$53,Calculations!$A$3:$A$53,$B959)</f>
        <v/>
      </c>
      <c r="N959" s="44">
        <f>N233/SUMIFS(N$3:N$722,$B$3:$B$722,$B959)*SUMIFS(Calculations!$E$3:$E$53,Calculations!$A$3:$A$53,$B959)</f>
        <v/>
      </c>
      <c r="O959" s="44">
        <f>O233/SUMIFS(O$3:O$722,$B$3:$B$722,$B959)*SUMIFS(Calculations!$E$3:$E$53,Calculations!$A$3:$A$53,$B959)</f>
        <v/>
      </c>
      <c r="P959" s="44">
        <f>P233/SUMIFS(P$3:P$722,$B$3:$B$722,$B959)*SUMIFS(Calculations!$E$3:$E$53,Calculations!$A$3:$A$53,$B959)</f>
        <v/>
      </c>
      <c r="Q959" s="44">
        <f>Q233/SUMIFS(Q$3:Q$722,$B$3:$B$722,$B959)*SUMIFS(Calculations!$E$3:$E$53,Calculations!$A$3:$A$53,$B959)</f>
        <v/>
      </c>
      <c r="R959" s="44">
        <f>R233/SUMIFS(R$3:R$722,$B$3:$B$722,$B959)*SUMIFS(Calculations!$E$3:$E$53,Calculations!$A$3:$A$53,$B959)</f>
        <v/>
      </c>
    </row>
    <row r="960" ht="15.75" customHeight="1" s="157">
      <c r="B960" s="44" t="inlineStr">
        <is>
          <t>LA</t>
        </is>
      </c>
      <c r="C960" s="44" t="inlineStr">
        <is>
          <t>Generation</t>
        </is>
      </c>
      <c r="D960" s="44" t="inlineStr">
        <is>
          <t>Land-based Wind</t>
        </is>
      </c>
      <c r="E960" s="44">
        <f>LOOKUP(D960,$U$2:$V$15,$V$2:$V$15)</f>
        <v/>
      </c>
      <c r="F960" s="44">
        <f>F234/SUMIFS(F$3:F$722,$B$3:$B$722,$B960)*SUMIFS(Calculations!$E$3:$E$53,Calculations!$A$3:$A$53,$B960)</f>
        <v/>
      </c>
      <c r="G960" s="44">
        <f>G234/SUMIFS(G$3:G$722,$B$3:$B$722,$B960)*SUMIFS(Calculations!$E$3:$E$53,Calculations!$A$3:$A$53,$B960)</f>
        <v/>
      </c>
      <c r="H960" s="44">
        <f>H234/SUMIFS(H$3:H$722,$B$3:$B$722,$B960)*SUMIFS(Calculations!$E$3:$E$53,Calculations!$A$3:$A$53,$B960)</f>
        <v/>
      </c>
      <c r="I960" s="44">
        <f>I234/SUMIFS(I$3:I$722,$B$3:$B$722,$B960)*SUMIFS(Calculations!$E$3:$E$53,Calculations!$A$3:$A$53,$B960)</f>
        <v/>
      </c>
      <c r="J960" s="44">
        <f>J234/SUMIFS(J$3:J$722,$B$3:$B$722,$B960)*SUMIFS(Calculations!$E$3:$E$53,Calculations!$A$3:$A$53,$B960)</f>
        <v/>
      </c>
      <c r="K960" s="44">
        <f>K234/SUMIFS(K$3:K$722,$B$3:$B$722,$B960)*SUMIFS(Calculations!$E$3:$E$53,Calculations!$A$3:$A$53,$B960)</f>
        <v/>
      </c>
      <c r="L960" s="44">
        <f>L234/SUMIFS(L$3:L$722,$B$3:$B$722,$B960)*SUMIFS(Calculations!$E$3:$E$53,Calculations!$A$3:$A$53,$B960)</f>
        <v/>
      </c>
      <c r="M960" s="44">
        <f>M234/SUMIFS(M$3:M$722,$B$3:$B$722,$B960)*SUMIFS(Calculations!$E$3:$E$53,Calculations!$A$3:$A$53,$B960)</f>
        <v/>
      </c>
      <c r="N960" s="44">
        <f>N234/SUMIFS(N$3:N$722,$B$3:$B$722,$B960)*SUMIFS(Calculations!$E$3:$E$53,Calculations!$A$3:$A$53,$B960)</f>
        <v/>
      </c>
      <c r="O960" s="44">
        <f>O234/SUMIFS(O$3:O$722,$B$3:$B$722,$B960)*SUMIFS(Calculations!$E$3:$E$53,Calculations!$A$3:$A$53,$B960)</f>
        <v/>
      </c>
      <c r="P960" s="44">
        <f>P234/SUMIFS(P$3:P$722,$B$3:$B$722,$B960)*SUMIFS(Calculations!$E$3:$E$53,Calculations!$A$3:$A$53,$B960)</f>
        <v/>
      </c>
      <c r="Q960" s="44">
        <f>Q234/SUMIFS(Q$3:Q$722,$B$3:$B$722,$B960)*SUMIFS(Calculations!$E$3:$E$53,Calculations!$A$3:$A$53,$B960)</f>
        <v/>
      </c>
      <c r="R960" s="44">
        <f>R234/SUMIFS(R$3:R$722,$B$3:$B$722,$B960)*SUMIFS(Calculations!$E$3:$E$53,Calculations!$A$3:$A$53,$B960)</f>
        <v/>
      </c>
    </row>
    <row r="961" ht="15.75" customHeight="1" s="157">
      <c r="B961" s="44" t="inlineStr">
        <is>
          <t>LA</t>
        </is>
      </c>
      <c r="C961" s="44" t="inlineStr">
        <is>
          <t>Generation</t>
        </is>
      </c>
      <c r="D961" s="44" t="inlineStr">
        <is>
          <t>NG-CC</t>
        </is>
      </c>
      <c r="E961" s="44">
        <f>LOOKUP(D961,$U$2:$V$15,$V$2:$V$15)</f>
        <v/>
      </c>
      <c r="F961" s="44">
        <f>F235/SUMIFS(F$3:F$722,$B$3:$B$722,$B961)*SUMIFS(Calculations!$E$3:$E$53,Calculations!$A$3:$A$53,$B961)</f>
        <v/>
      </c>
      <c r="G961" s="44">
        <f>G235/SUMIFS(G$3:G$722,$B$3:$B$722,$B961)*SUMIFS(Calculations!$E$3:$E$53,Calculations!$A$3:$A$53,$B961)</f>
        <v/>
      </c>
      <c r="H961" s="44">
        <f>H235/SUMIFS(H$3:H$722,$B$3:$B$722,$B961)*SUMIFS(Calculations!$E$3:$E$53,Calculations!$A$3:$A$53,$B961)</f>
        <v/>
      </c>
      <c r="I961" s="44">
        <f>I235/SUMIFS(I$3:I$722,$B$3:$B$722,$B961)*SUMIFS(Calculations!$E$3:$E$53,Calculations!$A$3:$A$53,$B961)</f>
        <v/>
      </c>
      <c r="J961" s="44">
        <f>J235/SUMIFS(J$3:J$722,$B$3:$B$722,$B961)*SUMIFS(Calculations!$E$3:$E$53,Calculations!$A$3:$A$53,$B961)</f>
        <v/>
      </c>
      <c r="K961" s="44">
        <f>K235/SUMIFS(K$3:K$722,$B$3:$B$722,$B961)*SUMIFS(Calculations!$E$3:$E$53,Calculations!$A$3:$A$53,$B961)</f>
        <v/>
      </c>
      <c r="L961" s="44">
        <f>L235/SUMIFS(L$3:L$722,$B$3:$B$722,$B961)*SUMIFS(Calculations!$E$3:$E$53,Calculations!$A$3:$A$53,$B961)</f>
        <v/>
      </c>
      <c r="M961" s="44">
        <f>M235/SUMIFS(M$3:M$722,$B$3:$B$722,$B961)*SUMIFS(Calculations!$E$3:$E$53,Calculations!$A$3:$A$53,$B961)</f>
        <v/>
      </c>
      <c r="N961" s="44">
        <f>N235/SUMIFS(N$3:N$722,$B$3:$B$722,$B961)*SUMIFS(Calculations!$E$3:$E$53,Calculations!$A$3:$A$53,$B961)</f>
        <v/>
      </c>
      <c r="O961" s="44">
        <f>O235/SUMIFS(O$3:O$722,$B$3:$B$722,$B961)*SUMIFS(Calculations!$E$3:$E$53,Calculations!$A$3:$A$53,$B961)</f>
        <v/>
      </c>
      <c r="P961" s="44">
        <f>P235/SUMIFS(P$3:P$722,$B$3:$B$722,$B961)*SUMIFS(Calculations!$E$3:$E$53,Calculations!$A$3:$A$53,$B961)</f>
        <v/>
      </c>
      <c r="Q961" s="44">
        <f>Q235/SUMIFS(Q$3:Q$722,$B$3:$B$722,$B961)*SUMIFS(Calculations!$E$3:$E$53,Calculations!$A$3:$A$53,$B961)</f>
        <v/>
      </c>
      <c r="R961" s="44">
        <f>R235/SUMIFS(R$3:R$722,$B$3:$B$722,$B961)*SUMIFS(Calculations!$E$3:$E$53,Calculations!$A$3:$A$53,$B961)</f>
        <v/>
      </c>
    </row>
    <row r="962" ht="15.75" customHeight="1" s="157">
      <c r="B962" s="44" t="inlineStr">
        <is>
          <t>LA</t>
        </is>
      </c>
      <c r="C962" s="44" t="inlineStr">
        <is>
          <t>Generation</t>
        </is>
      </c>
      <c r="D962" s="44" t="inlineStr">
        <is>
          <t>NG-CT</t>
        </is>
      </c>
      <c r="E962" s="44">
        <f>LOOKUP(D962,$U$2:$V$15,$V$2:$V$15)</f>
        <v/>
      </c>
      <c r="F962" s="44">
        <f>F236/SUMIFS(F$3:F$722,$B$3:$B$722,$B962)*SUMIFS(Calculations!$E$3:$E$53,Calculations!$A$3:$A$53,$B962)</f>
        <v/>
      </c>
      <c r="G962" s="44">
        <f>G236/SUMIFS(G$3:G$722,$B$3:$B$722,$B962)*SUMIFS(Calculations!$E$3:$E$53,Calculations!$A$3:$A$53,$B962)</f>
        <v/>
      </c>
      <c r="H962" s="44">
        <f>H236/SUMIFS(H$3:H$722,$B$3:$B$722,$B962)*SUMIFS(Calculations!$E$3:$E$53,Calculations!$A$3:$A$53,$B962)</f>
        <v/>
      </c>
      <c r="I962" s="44">
        <f>I236/SUMIFS(I$3:I$722,$B$3:$B$722,$B962)*SUMIFS(Calculations!$E$3:$E$53,Calculations!$A$3:$A$53,$B962)</f>
        <v/>
      </c>
      <c r="J962" s="44">
        <f>J236/SUMIFS(J$3:J$722,$B$3:$B$722,$B962)*SUMIFS(Calculations!$E$3:$E$53,Calculations!$A$3:$A$53,$B962)</f>
        <v/>
      </c>
      <c r="K962" s="44">
        <f>K236/SUMIFS(K$3:K$722,$B$3:$B$722,$B962)*SUMIFS(Calculations!$E$3:$E$53,Calculations!$A$3:$A$53,$B962)</f>
        <v/>
      </c>
      <c r="L962" s="44">
        <f>L236/SUMIFS(L$3:L$722,$B$3:$B$722,$B962)*SUMIFS(Calculations!$E$3:$E$53,Calculations!$A$3:$A$53,$B962)</f>
        <v/>
      </c>
      <c r="M962" s="44">
        <f>M236/SUMIFS(M$3:M$722,$B$3:$B$722,$B962)*SUMIFS(Calculations!$E$3:$E$53,Calculations!$A$3:$A$53,$B962)</f>
        <v/>
      </c>
      <c r="N962" s="44">
        <f>N236/SUMIFS(N$3:N$722,$B$3:$B$722,$B962)*SUMIFS(Calculations!$E$3:$E$53,Calculations!$A$3:$A$53,$B962)</f>
        <v/>
      </c>
      <c r="O962" s="44">
        <f>O236/SUMIFS(O$3:O$722,$B$3:$B$722,$B962)*SUMIFS(Calculations!$E$3:$E$53,Calculations!$A$3:$A$53,$B962)</f>
        <v/>
      </c>
      <c r="P962" s="44">
        <f>P236/SUMIFS(P$3:P$722,$B$3:$B$722,$B962)*SUMIFS(Calculations!$E$3:$E$53,Calculations!$A$3:$A$53,$B962)</f>
        <v/>
      </c>
      <c r="Q962" s="44">
        <f>Q236/SUMIFS(Q$3:Q$722,$B$3:$B$722,$B962)*SUMIFS(Calculations!$E$3:$E$53,Calculations!$A$3:$A$53,$B962)</f>
        <v/>
      </c>
      <c r="R962" s="44">
        <f>R236/SUMIFS(R$3:R$722,$B$3:$B$722,$B962)*SUMIFS(Calculations!$E$3:$E$53,Calculations!$A$3:$A$53,$B962)</f>
        <v/>
      </c>
    </row>
    <row r="963" ht="15.75" customHeight="1" s="157">
      <c r="B963" s="44" t="inlineStr">
        <is>
          <t>LA</t>
        </is>
      </c>
      <c r="C963" s="44" t="inlineStr">
        <is>
          <t>Generation</t>
        </is>
      </c>
      <c r="D963" s="44" t="inlineStr">
        <is>
          <t>Nuclear</t>
        </is>
      </c>
      <c r="E963" s="44">
        <f>LOOKUP(D963,$U$2:$V$15,$V$2:$V$15)</f>
        <v/>
      </c>
      <c r="F963" s="44">
        <f>F237/SUMIFS(F$3:F$722,$B$3:$B$722,$B963)*SUMIFS(Calculations!$E$3:$E$53,Calculations!$A$3:$A$53,$B963)</f>
        <v/>
      </c>
      <c r="G963" s="44">
        <f>G237/SUMIFS(G$3:G$722,$B$3:$B$722,$B963)*SUMIFS(Calculations!$E$3:$E$53,Calculations!$A$3:$A$53,$B963)</f>
        <v/>
      </c>
      <c r="H963" s="44">
        <f>H237/SUMIFS(H$3:H$722,$B$3:$B$722,$B963)*SUMIFS(Calculations!$E$3:$E$53,Calculations!$A$3:$A$53,$B963)</f>
        <v/>
      </c>
      <c r="I963" s="44">
        <f>I237/SUMIFS(I$3:I$722,$B$3:$B$722,$B963)*SUMIFS(Calculations!$E$3:$E$53,Calculations!$A$3:$A$53,$B963)</f>
        <v/>
      </c>
      <c r="J963" s="44">
        <f>J237/SUMIFS(J$3:J$722,$B$3:$B$722,$B963)*SUMIFS(Calculations!$E$3:$E$53,Calculations!$A$3:$A$53,$B963)</f>
        <v/>
      </c>
      <c r="K963" s="44">
        <f>K237/SUMIFS(K$3:K$722,$B$3:$B$722,$B963)*SUMIFS(Calculations!$E$3:$E$53,Calculations!$A$3:$A$53,$B963)</f>
        <v/>
      </c>
      <c r="L963" s="44">
        <f>L237/SUMIFS(L$3:L$722,$B$3:$B$722,$B963)*SUMIFS(Calculations!$E$3:$E$53,Calculations!$A$3:$A$53,$B963)</f>
        <v/>
      </c>
      <c r="M963" s="44">
        <f>M237/SUMIFS(M$3:M$722,$B$3:$B$722,$B963)*SUMIFS(Calculations!$E$3:$E$53,Calculations!$A$3:$A$53,$B963)</f>
        <v/>
      </c>
      <c r="N963" s="44">
        <f>N237/SUMIFS(N$3:N$722,$B$3:$B$722,$B963)*SUMIFS(Calculations!$E$3:$E$53,Calculations!$A$3:$A$53,$B963)</f>
        <v/>
      </c>
      <c r="O963" s="44">
        <f>O237/SUMIFS(O$3:O$722,$B$3:$B$722,$B963)*SUMIFS(Calculations!$E$3:$E$53,Calculations!$A$3:$A$53,$B963)</f>
        <v/>
      </c>
      <c r="P963" s="44">
        <f>P237/SUMIFS(P$3:P$722,$B$3:$B$722,$B963)*SUMIFS(Calculations!$E$3:$E$53,Calculations!$A$3:$A$53,$B963)</f>
        <v/>
      </c>
      <c r="Q963" s="44">
        <f>Q237/SUMIFS(Q$3:Q$722,$B$3:$B$722,$B963)*SUMIFS(Calculations!$E$3:$E$53,Calculations!$A$3:$A$53,$B963)</f>
        <v/>
      </c>
      <c r="R963" s="44">
        <f>R237/SUMIFS(R$3:R$722,$B$3:$B$722,$B963)*SUMIFS(Calculations!$E$3:$E$53,Calculations!$A$3:$A$53,$B963)</f>
        <v/>
      </c>
    </row>
    <row r="964" ht="15.75" customHeight="1" s="157">
      <c r="B964" s="44" t="inlineStr">
        <is>
          <t>LA</t>
        </is>
      </c>
      <c r="C964" s="44" t="inlineStr">
        <is>
          <t>Generation</t>
        </is>
      </c>
      <c r="D964" s="44" t="inlineStr">
        <is>
          <t>Offshore Wind</t>
        </is>
      </c>
      <c r="E964" s="44">
        <f>LOOKUP(D964,$U$2:$V$15,$V$2:$V$15)</f>
        <v/>
      </c>
      <c r="F964" s="44">
        <f>F238/SUMIFS(F$3:F$722,$B$3:$B$722,$B964)*SUMIFS(Calculations!$E$3:$E$53,Calculations!$A$3:$A$53,$B964)</f>
        <v/>
      </c>
      <c r="G964" s="44">
        <f>G238/SUMIFS(G$3:G$722,$B$3:$B$722,$B964)*SUMIFS(Calculations!$E$3:$E$53,Calculations!$A$3:$A$53,$B964)</f>
        <v/>
      </c>
      <c r="H964" s="44">
        <f>H238/SUMIFS(H$3:H$722,$B$3:$B$722,$B964)*SUMIFS(Calculations!$E$3:$E$53,Calculations!$A$3:$A$53,$B964)</f>
        <v/>
      </c>
      <c r="I964" s="44">
        <f>I238/SUMIFS(I$3:I$722,$B$3:$B$722,$B964)*SUMIFS(Calculations!$E$3:$E$53,Calculations!$A$3:$A$53,$B964)</f>
        <v/>
      </c>
      <c r="J964" s="44">
        <f>J238/SUMIFS(J$3:J$722,$B$3:$B$722,$B964)*SUMIFS(Calculations!$E$3:$E$53,Calculations!$A$3:$A$53,$B964)</f>
        <v/>
      </c>
      <c r="K964" s="44">
        <f>K238/SUMIFS(K$3:K$722,$B$3:$B$722,$B964)*SUMIFS(Calculations!$E$3:$E$53,Calculations!$A$3:$A$53,$B964)</f>
        <v/>
      </c>
      <c r="L964" s="44">
        <f>L238/SUMIFS(L$3:L$722,$B$3:$B$722,$B964)*SUMIFS(Calculations!$E$3:$E$53,Calculations!$A$3:$A$53,$B964)</f>
        <v/>
      </c>
      <c r="M964" s="44">
        <f>M238/SUMIFS(M$3:M$722,$B$3:$B$722,$B964)*SUMIFS(Calculations!$E$3:$E$53,Calculations!$A$3:$A$53,$B964)</f>
        <v/>
      </c>
      <c r="N964" s="44">
        <f>N238/SUMIFS(N$3:N$722,$B$3:$B$722,$B964)*SUMIFS(Calculations!$E$3:$E$53,Calculations!$A$3:$A$53,$B964)</f>
        <v/>
      </c>
      <c r="O964" s="44">
        <f>O238/SUMIFS(O$3:O$722,$B$3:$B$722,$B964)*SUMIFS(Calculations!$E$3:$E$53,Calculations!$A$3:$A$53,$B964)</f>
        <v/>
      </c>
      <c r="P964" s="44">
        <f>P238/SUMIFS(P$3:P$722,$B$3:$B$722,$B964)*SUMIFS(Calculations!$E$3:$E$53,Calculations!$A$3:$A$53,$B964)</f>
        <v/>
      </c>
      <c r="Q964" s="44">
        <f>Q238/SUMIFS(Q$3:Q$722,$B$3:$B$722,$B964)*SUMIFS(Calculations!$E$3:$E$53,Calculations!$A$3:$A$53,$B964)</f>
        <v/>
      </c>
      <c r="R964" s="44">
        <f>R238/SUMIFS(R$3:R$722,$B$3:$B$722,$B964)*SUMIFS(Calculations!$E$3:$E$53,Calculations!$A$3:$A$53,$B964)</f>
        <v/>
      </c>
    </row>
    <row r="965" ht="15.75" customHeight="1" s="157">
      <c r="B965" s="44" t="inlineStr">
        <is>
          <t>LA</t>
        </is>
      </c>
      <c r="C965" s="44" t="inlineStr">
        <is>
          <t>Generation</t>
        </is>
      </c>
      <c r="D965" s="44" t="inlineStr">
        <is>
          <t>Oil-Gas-Steam</t>
        </is>
      </c>
      <c r="E965" s="44">
        <f>LOOKUP(D965,$U$2:$V$15,$V$2:$V$15)</f>
        <v/>
      </c>
      <c r="F965" s="44">
        <f>F239/SUMIFS(F$3:F$722,$B$3:$B$722,$B965)*SUMIFS(Calculations!$E$3:$E$53,Calculations!$A$3:$A$53,$B965)</f>
        <v/>
      </c>
      <c r="G965" s="44">
        <f>G239/SUMIFS(G$3:G$722,$B$3:$B$722,$B965)*SUMIFS(Calculations!$E$3:$E$53,Calculations!$A$3:$A$53,$B965)</f>
        <v/>
      </c>
      <c r="H965" s="44">
        <f>H239/SUMIFS(H$3:H$722,$B$3:$B$722,$B965)*SUMIFS(Calculations!$E$3:$E$53,Calculations!$A$3:$A$53,$B965)</f>
        <v/>
      </c>
      <c r="I965" s="44">
        <f>I239/SUMIFS(I$3:I$722,$B$3:$B$722,$B965)*SUMIFS(Calculations!$E$3:$E$53,Calculations!$A$3:$A$53,$B965)</f>
        <v/>
      </c>
      <c r="J965" s="44">
        <f>J239/SUMIFS(J$3:J$722,$B$3:$B$722,$B965)*SUMIFS(Calculations!$E$3:$E$53,Calculations!$A$3:$A$53,$B965)</f>
        <v/>
      </c>
      <c r="K965" s="44">
        <f>K239/SUMIFS(K$3:K$722,$B$3:$B$722,$B965)*SUMIFS(Calculations!$E$3:$E$53,Calculations!$A$3:$A$53,$B965)</f>
        <v/>
      </c>
      <c r="L965" s="44">
        <f>L239/SUMIFS(L$3:L$722,$B$3:$B$722,$B965)*SUMIFS(Calculations!$E$3:$E$53,Calculations!$A$3:$A$53,$B965)</f>
        <v/>
      </c>
      <c r="M965" s="44">
        <f>M239/SUMIFS(M$3:M$722,$B$3:$B$722,$B965)*SUMIFS(Calculations!$E$3:$E$53,Calculations!$A$3:$A$53,$B965)</f>
        <v/>
      </c>
      <c r="N965" s="44">
        <f>N239/SUMIFS(N$3:N$722,$B$3:$B$722,$B965)*SUMIFS(Calculations!$E$3:$E$53,Calculations!$A$3:$A$53,$B965)</f>
        <v/>
      </c>
      <c r="O965" s="44">
        <f>O239/SUMIFS(O$3:O$722,$B$3:$B$722,$B965)*SUMIFS(Calculations!$E$3:$E$53,Calculations!$A$3:$A$53,$B965)</f>
        <v/>
      </c>
      <c r="P965" s="44">
        <f>P239/SUMIFS(P$3:P$722,$B$3:$B$722,$B965)*SUMIFS(Calculations!$E$3:$E$53,Calculations!$A$3:$A$53,$B965)</f>
        <v/>
      </c>
      <c r="Q965" s="44">
        <f>Q239/SUMIFS(Q$3:Q$722,$B$3:$B$722,$B965)*SUMIFS(Calculations!$E$3:$E$53,Calculations!$A$3:$A$53,$B965)</f>
        <v/>
      </c>
      <c r="R965" s="44">
        <f>R239/SUMIFS(R$3:R$722,$B$3:$B$722,$B965)*SUMIFS(Calculations!$E$3:$E$53,Calculations!$A$3:$A$53,$B965)</f>
        <v/>
      </c>
    </row>
    <row r="966" ht="15.75" customHeight="1" s="157">
      <c r="B966" s="44" t="inlineStr">
        <is>
          <t>LA</t>
        </is>
      </c>
      <c r="C966" s="44" t="inlineStr">
        <is>
          <t>Generation</t>
        </is>
      </c>
      <c r="D966" s="44" t="inlineStr">
        <is>
          <t>Rooftop PV</t>
        </is>
      </c>
      <c r="E966" s="44">
        <f>LOOKUP(D966,$U$2:$V$15,$V$2:$V$15)</f>
        <v/>
      </c>
      <c r="F966" s="44">
        <f>F240/SUMIFS(F$3:F$722,$B$3:$B$722,$B966)*SUMIFS(Calculations!$E$3:$E$53,Calculations!$A$3:$A$53,$B966)</f>
        <v/>
      </c>
      <c r="G966" s="44">
        <f>G240/SUMIFS(G$3:G$722,$B$3:$B$722,$B966)*SUMIFS(Calculations!$E$3:$E$53,Calculations!$A$3:$A$53,$B966)</f>
        <v/>
      </c>
      <c r="H966" s="44">
        <f>H240/SUMIFS(H$3:H$722,$B$3:$B$722,$B966)*SUMIFS(Calculations!$E$3:$E$53,Calculations!$A$3:$A$53,$B966)</f>
        <v/>
      </c>
      <c r="I966" s="44">
        <f>I240/SUMIFS(I$3:I$722,$B$3:$B$722,$B966)*SUMIFS(Calculations!$E$3:$E$53,Calculations!$A$3:$A$53,$B966)</f>
        <v/>
      </c>
      <c r="J966" s="44">
        <f>J240/SUMIFS(J$3:J$722,$B$3:$B$722,$B966)*SUMIFS(Calculations!$E$3:$E$53,Calculations!$A$3:$A$53,$B966)</f>
        <v/>
      </c>
      <c r="K966" s="44">
        <f>K240/SUMIFS(K$3:K$722,$B$3:$B$722,$B966)*SUMIFS(Calculations!$E$3:$E$53,Calculations!$A$3:$A$53,$B966)</f>
        <v/>
      </c>
      <c r="L966" s="44">
        <f>L240/SUMIFS(L$3:L$722,$B$3:$B$722,$B966)*SUMIFS(Calculations!$E$3:$E$53,Calculations!$A$3:$A$53,$B966)</f>
        <v/>
      </c>
      <c r="M966" s="44">
        <f>M240/SUMIFS(M$3:M$722,$B$3:$B$722,$B966)*SUMIFS(Calculations!$E$3:$E$53,Calculations!$A$3:$A$53,$B966)</f>
        <v/>
      </c>
      <c r="N966" s="44">
        <f>N240/SUMIFS(N$3:N$722,$B$3:$B$722,$B966)*SUMIFS(Calculations!$E$3:$E$53,Calculations!$A$3:$A$53,$B966)</f>
        <v/>
      </c>
      <c r="O966" s="44">
        <f>O240/SUMIFS(O$3:O$722,$B$3:$B$722,$B966)*SUMIFS(Calculations!$E$3:$E$53,Calculations!$A$3:$A$53,$B966)</f>
        <v/>
      </c>
      <c r="P966" s="44">
        <f>P240/SUMIFS(P$3:P$722,$B$3:$B$722,$B966)*SUMIFS(Calculations!$E$3:$E$53,Calculations!$A$3:$A$53,$B966)</f>
        <v/>
      </c>
      <c r="Q966" s="44">
        <f>Q240/SUMIFS(Q$3:Q$722,$B$3:$B$722,$B966)*SUMIFS(Calculations!$E$3:$E$53,Calculations!$A$3:$A$53,$B966)</f>
        <v/>
      </c>
      <c r="R966" s="44">
        <f>R240/SUMIFS(R$3:R$722,$B$3:$B$722,$B966)*SUMIFS(Calculations!$E$3:$E$53,Calculations!$A$3:$A$53,$B966)</f>
        <v/>
      </c>
    </row>
    <row r="967" ht="15.75" customHeight="1" s="157">
      <c r="B967" s="44" t="inlineStr">
        <is>
          <t>LA</t>
        </is>
      </c>
      <c r="C967" s="44" t="inlineStr">
        <is>
          <t>Generation</t>
        </is>
      </c>
      <c r="D967" s="44" t="inlineStr">
        <is>
          <t>Storage</t>
        </is>
      </c>
      <c r="E967" s="44">
        <f>LOOKUP(D967,$U$2:$V$15,$V$2:$V$15)</f>
        <v/>
      </c>
      <c r="F967" s="44">
        <f>F241/SUMIFS(F$3:F$722,$B$3:$B$722,$B967)*SUMIFS(Calculations!$E$3:$E$53,Calculations!$A$3:$A$53,$B967)</f>
        <v/>
      </c>
      <c r="G967" s="44">
        <f>G241/SUMIFS(G$3:G$722,$B$3:$B$722,$B967)*SUMIFS(Calculations!$E$3:$E$53,Calculations!$A$3:$A$53,$B967)</f>
        <v/>
      </c>
      <c r="H967" s="44">
        <f>H241/SUMIFS(H$3:H$722,$B$3:$B$722,$B967)*SUMIFS(Calculations!$E$3:$E$53,Calculations!$A$3:$A$53,$B967)</f>
        <v/>
      </c>
      <c r="I967" s="44">
        <f>I241/SUMIFS(I$3:I$722,$B$3:$B$722,$B967)*SUMIFS(Calculations!$E$3:$E$53,Calculations!$A$3:$A$53,$B967)</f>
        <v/>
      </c>
      <c r="J967" s="44">
        <f>J241/SUMIFS(J$3:J$722,$B$3:$B$722,$B967)*SUMIFS(Calculations!$E$3:$E$53,Calculations!$A$3:$A$53,$B967)</f>
        <v/>
      </c>
      <c r="K967" s="44">
        <f>K241/SUMIFS(K$3:K$722,$B$3:$B$722,$B967)*SUMIFS(Calculations!$E$3:$E$53,Calculations!$A$3:$A$53,$B967)</f>
        <v/>
      </c>
      <c r="L967" s="44">
        <f>L241/SUMIFS(L$3:L$722,$B$3:$B$722,$B967)*SUMIFS(Calculations!$E$3:$E$53,Calculations!$A$3:$A$53,$B967)</f>
        <v/>
      </c>
      <c r="M967" s="44">
        <f>M241/SUMIFS(M$3:M$722,$B$3:$B$722,$B967)*SUMIFS(Calculations!$E$3:$E$53,Calculations!$A$3:$A$53,$B967)</f>
        <v/>
      </c>
      <c r="N967" s="44">
        <f>N241/SUMIFS(N$3:N$722,$B$3:$B$722,$B967)*SUMIFS(Calculations!$E$3:$E$53,Calculations!$A$3:$A$53,$B967)</f>
        <v/>
      </c>
      <c r="O967" s="44">
        <f>O241/SUMIFS(O$3:O$722,$B$3:$B$722,$B967)*SUMIFS(Calculations!$E$3:$E$53,Calculations!$A$3:$A$53,$B967)</f>
        <v/>
      </c>
      <c r="P967" s="44">
        <f>P241/SUMIFS(P$3:P$722,$B$3:$B$722,$B967)*SUMIFS(Calculations!$E$3:$E$53,Calculations!$A$3:$A$53,$B967)</f>
        <v/>
      </c>
      <c r="Q967" s="44">
        <f>Q241/SUMIFS(Q$3:Q$722,$B$3:$B$722,$B967)*SUMIFS(Calculations!$E$3:$E$53,Calculations!$A$3:$A$53,$B967)</f>
        <v/>
      </c>
      <c r="R967" s="44">
        <f>R241/SUMIFS(R$3:R$722,$B$3:$B$722,$B967)*SUMIFS(Calculations!$E$3:$E$53,Calculations!$A$3:$A$53,$B967)</f>
        <v/>
      </c>
    </row>
    <row r="968" ht="15.75" customHeight="1" s="157">
      <c r="B968" s="44" t="inlineStr">
        <is>
          <t>LA</t>
        </is>
      </c>
      <c r="C968" s="44" t="inlineStr">
        <is>
          <t>Generation</t>
        </is>
      </c>
      <c r="D968" s="44" t="inlineStr">
        <is>
          <t>Utility PV</t>
        </is>
      </c>
      <c r="E968" s="44">
        <f>LOOKUP(D968,$U$2:$V$15,$V$2:$V$15)</f>
        <v/>
      </c>
      <c r="F968" s="44">
        <f>F242/SUMIFS(F$3:F$722,$B$3:$B$722,$B968)*SUMIFS(Calculations!$E$3:$E$53,Calculations!$A$3:$A$53,$B968)</f>
        <v/>
      </c>
      <c r="G968" s="44">
        <f>G242/SUMIFS(G$3:G$722,$B$3:$B$722,$B968)*SUMIFS(Calculations!$E$3:$E$53,Calculations!$A$3:$A$53,$B968)</f>
        <v/>
      </c>
      <c r="H968" s="44">
        <f>H242/SUMIFS(H$3:H$722,$B$3:$B$722,$B968)*SUMIFS(Calculations!$E$3:$E$53,Calculations!$A$3:$A$53,$B968)</f>
        <v/>
      </c>
      <c r="I968" s="44">
        <f>I242/SUMIFS(I$3:I$722,$B$3:$B$722,$B968)*SUMIFS(Calculations!$E$3:$E$53,Calculations!$A$3:$A$53,$B968)</f>
        <v/>
      </c>
      <c r="J968" s="44">
        <f>J242/SUMIFS(J$3:J$722,$B$3:$B$722,$B968)*SUMIFS(Calculations!$E$3:$E$53,Calculations!$A$3:$A$53,$B968)</f>
        <v/>
      </c>
      <c r="K968" s="44">
        <f>K242/SUMIFS(K$3:K$722,$B$3:$B$722,$B968)*SUMIFS(Calculations!$E$3:$E$53,Calculations!$A$3:$A$53,$B968)</f>
        <v/>
      </c>
      <c r="L968" s="44">
        <f>L242/SUMIFS(L$3:L$722,$B$3:$B$722,$B968)*SUMIFS(Calculations!$E$3:$E$53,Calculations!$A$3:$A$53,$B968)</f>
        <v/>
      </c>
      <c r="M968" s="44">
        <f>M242/SUMIFS(M$3:M$722,$B$3:$B$722,$B968)*SUMIFS(Calculations!$E$3:$E$53,Calculations!$A$3:$A$53,$B968)</f>
        <v/>
      </c>
      <c r="N968" s="44">
        <f>N242/SUMIFS(N$3:N$722,$B$3:$B$722,$B968)*SUMIFS(Calculations!$E$3:$E$53,Calculations!$A$3:$A$53,$B968)</f>
        <v/>
      </c>
      <c r="O968" s="44">
        <f>O242/SUMIFS(O$3:O$722,$B$3:$B$722,$B968)*SUMIFS(Calculations!$E$3:$E$53,Calculations!$A$3:$A$53,$B968)</f>
        <v/>
      </c>
      <c r="P968" s="44">
        <f>P242/SUMIFS(P$3:P$722,$B$3:$B$722,$B968)*SUMIFS(Calculations!$E$3:$E$53,Calculations!$A$3:$A$53,$B968)</f>
        <v/>
      </c>
      <c r="Q968" s="44">
        <f>Q242/SUMIFS(Q$3:Q$722,$B$3:$B$722,$B968)*SUMIFS(Calculations!$E$3:$E$53,Calculations!$A$3:$A$53,$B968)</f>
        <v/>
      </c>
      <c r="R968" s="44">
        <f>R242/SUMIFS(R$3:R$722,$B$3:$B$722,$B968)*SUMIFS(Calculations!$E$3:$E$53,Calculations!$A$3:$A$53,$B968)</f>
        <v/>
      </c>
    </row>
    <row r="969" ht="15.75" customHeight="1" s="157">
      <c r="B969" s="44" t="inlineStr">
        <is>
          <t>MA</t>
        </is>
      </c>
      <c r="C969" s="44" t="inlineStr">
        <is>
          <t>Generation</t>
        </is>
      </c>
      <c r="D969" s="44" t="inlineStr">
        <is>
          <t>Biopower</t>
        </is>
      </c>
      <c r="E969" s="44">
        <f>LOOKUP(D969,$U$2:$V$15,$V$2:$V$15)</f>
        <v/>
      </c>
      <c r="F969" s="44">
        <f>F243/SUMIFS(F$3:F$722,$B$3:$B$722,$B969)*SUMIFS(Calculations!$E$3:$E$53,Calculations!$A$3:$A$53,$B969)</f>
        <v/>
      </c>
      <c r="G969" s="44">
        <f>G243/SUMIFS(G$3:G$722,$B$3:$B$722,$B969)*SUMIFS(Calculations!$E$3:$E$53,Calculations!$A$3:$A$53,$B969)</f>
        <v/>
      </c>
      <c r="H969" s="44">
        <f>H243/SUMIFS(H$3:H$722,$B$3:$B$722,$B969)*SUMIFS(Calculations!$E$3:$E$53,Calculations!$A$3:$A$53,$B969)</f>
        <v/>
      </c>
      <c r="I969" s="44">
        <f>I243/SUMIFS(I$3:I$722,$B$3:$B$722,$B969)*SUMIFS(Calculations!$E$3:$E$53,Calculations!$A$3:$A$53,$B969)</f>
        <v/>
      </c>
      <c r="J969" s="44">
        <f>J243/SUMIFS(J$3:J$722,$B$3:$B$722,$B969)*SUMIFS(Calculations!$E$3:$E$53,Calculations!$A$3:$A$53,$B969)</f>
        <v/>
      </c>
      <c r="K969" s="44">
        <f>K243/SUMIFS(K$3:K$722,$B$3:$B$722,$B969)*SUMIFS(Calculations!$E$3:$E$53,Calculations!$A$3:$A$53,$B969)</f>
        <v/>
      </c>
      <c r="L969" s="44">
        <f>L243/SUMIFS(L$3:L$722,$B$3:$B$722,$B969)*SUMIFS(Calculations!$E$3:$E$53,Calculations!$A$3:$A$53,$B969)</f>
        <v/>
      </c>
      <c r="M969" s="44">
        <f>M243/SUMIFS(M$3:M$722,$B$3:$B$722,$B969)*SUMIFS(Calculations!$E$3:$E$53,Calculations!$A$3:$A$53,$B969)</f>
        <v/>
      </c>
      <c r="N969" s="44">
        <f>N243/SUMIFS(N$3:N$722,$B$3:$B$722,$B969)*SUMIFS(Calculations!$E$3:$E$53,Calculations!$A$3:$A$53,$B969)</f>
        <v/>
      </c>
      <c r="O969" s="44">
        <f>O243/SUMIFS(O$3:O$722,$B$3:$B$722,$B969)*SUMIFS(Calculations!$E$3:$E$53,Calculations!$A$3:$A$53,$B969)</f>
        <v/>
      </c>
      <c r="P969" s="44">
        <f>P243/SUMIFS(P$3:P$722,$B$3:$B$722,$B969)*SUMIFS(Calculations!$E$3:$E$53,Calculations!$A$3:$A$53,$B969)</f>
        <v/>
      </c>
      <c r="Q969" s="44">
        <f>Q243/SUMIFS(Q$3:Q$722,$B$3:$B$722,$B969)*SUMIFS(Calculations!$E$3:$E$53,Calculations!$A$3:$A$53,$B969)</f>
        <v/>
      </c>
      <c r="R969" s="44">
        <f>R243/SUMIFS(R$3:R$722,$B$3:$B$722,$B969)*SUMIFS(Calculations!$E$3:$E$53,Calculations!$A$3:$A$53,$B969)</f>
        <v/>
      </c>
    </row>
    <row r="970" ht="15.75" customHeight="1" s="157">
      <c r="B970" s="44" t="inlineStr">
        <is>
          <t>MA</t>
        </is>
      </c>
      <c r="C970" s="44" t="inlineStr">
        <is>
          <t>Generation</t>
        </is>
      </c>
      <c r="D970" s="44" t="inlineStr">
        <is>
          <t>Coal</t>
        </is>
      </c>
      <c r="E970" s="44">
        <f>LOOKUP(D970,$U$2:$V$15,$V$2:$V$15)</f>
        <v/>
      </c>
      <c r="F970" s="44">
        <f>F244/SUMIFS(F$3:F$722,$B$3:$B$722,$B970)*SUMIFS(Calculations!$E$3:$E$53,Calculations!$A$3:$A$53,$B970)</f>
        <v/>
      </c>
      <c r="G970" s="44">
        <f>G244/SUMIFS(G$3:G$722,$B$3:$B$722,$B970)*SUMIFS(Calculations!$E$3:$E$53,Calculations!$A$3:$A$53,$B970)</f>
        <v/>
      </c>
      <c r="H970" s="44">
        <f>H244/SUMIFS(H$3:H$722,$B$3:$B$722,$B970)*SUMIFS(Calculations!$E$3:$E$53,Calculations!$A$3:$A$53,$B970)</f>
        <v/>
      </c>
      <c r="I970" s="44">
        <f>I244/SUMIFS(I$3:I$722,$B$3:$B$722,$B970)*SUMIFS(Calculations!$E$3:$E$53,Calculations!$A$3:$A$53,$B970)</f>
        <v/>
      </c>
      <c r="J970" s="44">
        <f>J244/SUMIFS(J$3:J$722,$B$3:$B$722,$B970)*SUMIFS(Calculations!$E$3:$E$53,Calculations!$A$3:$A$53,$B970)</f>
        <v/>
      </c>
      <c r="K970" s="44">
        <f>K244/SUMIFS(K$3:K$722,$B$3:$B$722,$B970)*SUMIFS(Calculations!$E$3:$E$53,Calculations!$A$3:$A$53,$B970)</f>
        <v/>
      </c>
      <c r="L970" s="44">
        <f>L244/SUMIFS(L$3:L$722,$B$3:$B$722,$B970)*SUMIFS(Calculations!$E$3:$E$53,Calculations!$A$3:$A$53,$B970)</f>
        <v/>
      </c>
      <c r="M970" s="44">
        <f>M244/SUMIFS(M$3:M$722,$B$3:$B$722,$B970)*SUMIFS(Calculations!$E$3:$E$53,Calculations!$A$3:$A$53,$B970)</f>
        <v/>
      </c>
      <c r="N970" s="44">
        <f>N244/SUMIFS(N$3:N$722,$B$3:$B$722,$B970)*SUMIFS(Calculations!$E$3:$E$53,Calculations!$A$3:$A$53,$B970)</f>
        <v/>
      </c>
      <c r="O970" s="44">
        <f>O244/SUMIFS(O$3:O$722,$B$3:$B$722,$B970)*SUMIFS(Calculations!$E$3:$E$53,Calculations!$A$3:$A$53,$B970)</f>
        <v/>
      </c>
      <c r="P970" s="44">
        <f>P244/SUMIFS(P$3:P$722,$B$3:$B$722,$B970)*SUMIFS(Calculations!$E$3:$E$53,Calculations!$A$3:$A$53,$B970)</f>
        <v/>
      </c>
      <c r="Q970" s="44">
        <f>Q244/SUMIFS(Q$3:Q$722,$B$3:$B$722,$B970)*SUMIFS(Calculations!$E$3:$E$53,Calculations!$A$3:$A$53,$B970)</f>
        <v/>
      </c>
      <c r="R970" s="44">
        <f>R244/SUMIFS(R$3:R$722,$B$3:$B$722,$B970)*SUMIFS(Calculations!$E$3:$E$53,Calculations!$A$3:$A$53,$B970)</f>
        <v/>
      </c>
    </row>
    <row r="971" ht="15.75" customHeight="1" s="157">
      <c r="B971" s="44" t="inlineStr">
        <is>
          <t>MA</t>
        </is>
      </c>
      <c r="C971" s="44" t="inlineStr">
        <is>
          <t>Generation</t>
        </is>
      </c>
      <c r="D971" s="44" t="inlineStr">
        <is>
          <t>CSP</t>
        </is>
      </c>
      <c r="E971" s="44">
        <f>LOOKUP(D971,$U$2:$V$15,$V$2:$V$15)</f>
        <v/>
      </c>
      <c r="F971" s="44">
        <f>F245/SUMIFS(F$3:F$722,$B$3:$B$722,$B971)*SUMIFS(Calculations!$E$3:$E$53,Calculations!$A$3:$A$53,$B971)</f>
        <v/>
      </c>
      <c r="G971" s="44">
        <f>G245/SUMIFS(G$3:G$722,$B$3:$B$722,$B971)*SUMIFS(Calculations!$E$3:$E$53,Calculations!$A$3:$A$53,$B971)</f>
        <v/>
      </c>
      <c r="H971" s="44">
        <f>H245/SUMIFS(H$3:H$722,$B$3:$B$722,$B971)*SUMIFS(Calculations!$E$3:$E$53,Calculations!$A$3:$A$53,$B971)</f>
        <v/>
      </c>
      <c r="I971" s="44">
        <f>I245/SUMIFS(I$3:I$722,$B$3:$B$722,$B971)*SUMIFS(Calculations!$E$3:$E$53,Calculations!$A$3:$A$53,$B971)</f>
        <v/>
      </c>
      <c r="J971" s="44">
        <f>J245/SUMIFS(J$3:J$722,$B$3:$B$722,$B971)*SUMIFS(Calculations!$E$3:$E$53,Calculations!$A$3:$A$53,$B971)</f>
        <v/>
      </c>
      <c r="K971" s="44">
        <f>K245/SUMIFS(K$3:K$722,$B$3:$B$722,$B971)*SUMIFS(Calculations!$E$3:$E$53,Calculations!$A$3:$A$53,$B971)</f>
        <v/>
      </c>
      <c r="L971" s="44">
        <f>L245/SUMIFS(L$3:L$722,$B$3:$B$722,$B971)*SUMIFS(Calculations!$E$3:$E$53,Calculations!$A$3:$A$53,$B971)</f>
        <v/>
      </c>
      <c r="M971" s="44">
        <f>M245/SUMIFS(M$3:M$722,$B$3:$B$722,$B971)*SUMIFS(Calculations!$E$3:$E$53,Calculations!$A$3:$A$53,$B971)</f>
        <v/>
      </c>
      <c r="N971" s="44">
        <f>N245/SUMIFS(N$3:N$722,$B$3:$B$722,$B971)*SUMIFS(Calculations!$E$3:$E$53,Calculations!$A$3:$A$53,$B971)</f>
        <v/>
      </c>
      <c r="O971" s="44">
        <f>O245/SUMIFS(O$3:O$722,$B$3:$B$722,$B971)*SUMIFS(Calculations!$E$3:$E$53,Calculations!$A$3:$A$53,$B971)</f>
        <v/>
      </c>
      <c r="P971" s="44">
        <f>P245/SUMIFS(P$3:P$722,$B$3:$B$722,$B971)*SUMIFS(Calculations!$E$3:$E$53,Calculations!$A$3:$A$53,$B971)</f>
        <v/>
      </c>
      <c r="Q971" s="44">
        <f>Q245/SUMIFS(Q$3:Q$722,$B$3:$B$722,$B971)*SUMIFS(Calculations!$E$3:$E$53,Calculations!$A$3:$A$53,$B971)</f>
        <v/>
      </c>
      <c r="R971" s="44">
        <f>R245/SUMIFS(R$3:R$722,$B$3:$B$722,$B971)*SUMIFS(Calculations!$E$3:$E$53,Calculations!$A$3:$A$53,$B971)</f>
        <v/>
      </c>
    </row>
    <row r="972" ht="15.75" customHeight="1" s="157">
      <c r="B972" s="44" t="inlineStr">
        <is>
          <t>MA</t>
        </is>
      </c>
      <c r="C972" s="44" t="inlineStr">
        <is>
          <t>Generation</t>
        </is>
      </c>
      <c r="D972" s="44" t="inlineStr">
        <is>
          <t>Geothermal</t>
        </is>
      </c>
      <c r="E972" s="44">
        <f>LOOKUP(D972,$U$2:$V$15,$V$2:$V$15)</f>
        <v/>
      </c>
      <c r="F972" s="44">
        <f>F246/SUMIFS(F$3:F$722,$B$3:$B$722,$B972)*SUMIFS(Calculations!$E$3:$E$53,Calculations!$A$3:$A$53,$B972)</f>
        <v/>
      </c>
      <c r="G972" s="44">
        <f>G246/SUMIFS(G$3:G$722,$B$3:$B$722,$B972)*SUMIFS(Calculations!$E$3:$E$53,Calculations!$A$3:$A$53,$B972)</f>
        <v/>
      </c>
      <c r="H972" s="44">
        <f>H246/SUMIFS(H$3:H$722,$B$3:$B$722,$B972)*SUMIFS(Calculations!$E$3:$E$53,Calculations!$A$3:$A$53,$B972)</f>
        <v/>
      </c>
      <c r="I972" s="44">
        <f>I246/SUMIFS(I$3:I$722,$B$3:$B$722,$B972)*SUMIFS(Calculations!$E$3:$E$53,Calculations!$A$3:$A$53,$B972)</f>
        <v/>
      </c>
      <c r="J972" s="44">
        <f>J246/SUMIFS(J$3:J$722,$B$3:$B$722,$B972)*SUMIFS(Calculations!$E$3:$E$53,Calculations!$A$3:$A$53,$B972)</f>
        <v/>
      </c>
      <c r="K972" s="44">
        <f>K246/SUMIFS(K$3:K$722,$B$3:$B$722,$B972)*SUMIFS(Calculations!$E$3:$E$53,Calculations!$A$3:$A$53,$B972)</f>
        <v/>
      </c>
      <c r="L972" s="44">
        <f>L246/SUMIFS(L$3:L$722,$B$3:$B$722,$B972)*SUMIFS(Calculations!$E$3:$E$53,Calculations!$A$3:$A$53,$B972)</f>
        <v/>
      </c>
      <c r="M972" s="44">
        <f>M246/SUMIFS(M$3:M$722,$B$3:$B$722,$B972)*SUMIFS(Calculations!$E$3:$E$53,Calculations!$A$3:$A$53,$B972)</f>
        <v/>
      </c>
      <c r="N972" s="44">
        <f>N246/SUMIFS(N$3:N$722,$B$3:$B$722,$B972)*SUMIFS(Calculations!$E$3:$E$53,Calculations!$A$3:$A$53,$B972)</f>
        <v/>
      </c>
      <c r="O972" s="44">
        <f>O246/SUMIFS(O$3:O$722,$B$3:$B$722,$B972)*SUMIFS(Calculations!$E$3:$E$53,Calculations!$A$3:$A$53,$B972)</f>
        <v/>
      </c>
      <c r="P972" s="44">
        <f>P246/SUMIFS(P$3:P$722,$B$3:$B$722,$B972)*SUMIFS(Calculations!$E$3:$E$53,Calculations!$A$3:$A$53,$B972)</f>
        <v/>
      </c>
      <c r="Q972" s="44">
        <f>Q246/SUMIFS(Q$3:Q$722,$B$3:$B$722,$B972)*SUMIFS(Calculations!$E$3:$E$53,Calculations!$A$3:$A$53,$B972)</f>
        <v/>
      </c>
      <c r="R972" s="44">
        <f>R246/SUMIFS(R$3:R$722,$B$3:$B$722,$B972)*SUMIFS(Calculations!$E$3:$E$53,Calculations!$A$3:$A$53,$B972)</f>
        <v/>
      </c>
    </row>
    <row r="973" ht="15.75" customHeight="1" s="157">
      <c r="B973" s="44" t="inlineStr">
        <is>
          <t>MA</t>
        </is>
      </c>
      <c r="C973" s="44" t="inlineStr">
        <is>
          <t>Generation</t>
        </is>
      </c>
      <c r="D973" s="44" t="inlineStr">
        <is>
          <t>Hydro</t>
        </is>
      </c>
      <c r="E973" s="44">
        <f>LOOKUP(D973,$U$2:$V$15,$V$2:$V$15)</f>
        <v/>
      </c>
      <c r="F973" s="44">
        <f>F247/SUMIFS(F$3:F$722,$B$3:$B$722,$B973)*SUMIFS(Calculations!$E$3:$E$53,Calculations!$A$3:$A$53,$B973)</f>
        <v/>
      </c>
      <c r="G973" s="44">
        <f>G247/SUMIFS(G$3:G$722,$B$3:$B$722,$B973)*SUMIFS(Calculations!$E$3:$E$53,Calculations!$A$3:$A$53,$B973)</f>
        <v/>
      </c>
      <c r="H973" s="44">
        <f>H247/SUMIFS(H$3:H$722,$B$3:$B$722,$B973)*SUMIFS(Calculations!$E$3:$E$53,Calculations!$A$3:$A$53,$B973)</f>
        <v/>
      </c>
      <c r="I973" s="44">
        <f>I247/SUMIFS(I$3:I$722,$B$3:$B$722,$B973)*SUMIFS(Calculations!$E$3:$E$53,Calculations!$A$3:$A$53,$B973)</f>
        <v/>
      </c>
      <c r="J973" s="44">
        <f>J247/SUMIFS(J$3:J$722,$B$3:$B$722,$B973)*SUMIFS(Calculations!$E$3:$E$53,Calculations!$A$3:$A$53,$B973)</f>
        <v/>
      </c>
      <c r="K973" s="44">
        <f>K247/SUMIFS(K$3:K$722,$B$3:$B$722,$B973)*SUMIFS(Calculations!$E$3:$E$53,Calculations!$A$3:$A$53,$B973)</f>
        <v/>
      </c>
      <c r="L973" s="44">
        <f>L247/SUMIFS(L$3:L$722,$B$3:$B$722,$B973)*SUMIFS(Calculations!$E$3:$E$53,Calculations!$A$3:$A$53,$B973)</f>
        <v/>
      </c>
      <c r="M973" s="44">
        <f>M247/SUMIFS(M$3:M$722,$B$3:$B$722,$B973)*SUMIFS(Calculations!$E$3:$E$53,Calculations!$A$3:$A$53,$B973)</f>
        <v/>
      </c>
      <c r="N973" s="44">
        <f>N247/SUMIFS(N$3:N$722,$B$3:$B$722,$B973)*SUMIFS(Calculations!$E$3:$E$53,Calculations!$A$3:$A$53,$B973)</f>
        <v/>
      </c>
      <c r="O973" s="44">
        <f>O247/SUMIFS(O$3:O$722,$B$3:$B$722,$B973)*SUMIFS(Calculations!$E$3:$E$53,Calculations!$A$3:$A$53,$B973)</f>
        <v/>
      </c>
      <c r="P973" s="44">
        <f>P247/SUMIFS(P$3:P$722,$B$3:$B$722,$B973)*SUMIFS(Calculations!$E$3:$E$53,Calculations!$A$3:$A$53,$B973)</f>
        <v/>
      </c>
      <c r="Q973" s="44">
        <f>Q247/SUMIFS(Q$3:Q$722,$B$3:$B$722,$B973)*SUMIFS(Calculations!$E$3:$E$53,Calculations!$A$3:$A$53,$B973)</f>
        <v/>
      </c>
      <c r="R973" s="44">
        <f>R247/SUMIFS(R$3:R$722,$B$3:$B$722,$B973)*SUMIFS(Calculations!$E$3:$E$53,Calculations!$A$3:$A$53,$B973)</f>
        <v/>
      </c>
    </row>
    <row r="974" ht="15.75" customHeight="1" s="157">
      <c r="B974" s="44" t="inlineStr">
        <is>
          <t>MA</t>
        </is>
      </c>
      <c r="C974" s="44" t="inlineStr">
        <is>
          <t>Generation</t>
        </is>
      </c>
      <c r="D974" s="44" t="inlineStr">
        <is>
          <t>Imports</t>
        </is>
      </c>
      <c r="E974" s="44">
        <f>LOOKUP(D974,$U$2:$V$15,$V$2:$V$15)</f>
        <v/>
      </c>
      <c r="F974" s="44">
        <f>F248/SUMIFS(F$3:F$722,$B$3:$B$722,$B974)*SUMIFS(Calculations!$E$3:$E$53,Calculations!$A$3:$A$53,$B974)</f>
        <v/>
      </c>
      <c r="G974" s="44">
        <f>G248/SUMIFS(G$3:G$722,$B$3:$B$722,$B974)*SUMIFS(Calculations!$E$3:$E$53,Calculations!$A$3:$A$53,$B974)</f>
        <v/>
      </c>
      <c r="H974" s="44">
        <f>H248/SUMIFS(H$3:H$722,$B$3:$B$722,$B974)*SUMIFS(Calculations!$E$3:$E$53,Calculations!$A$3:$A$53,$B974)</f>
        <v/>
      </c>
      <c r="I974" s="44">
        <f>I248/SUMIFS(I$3:I$722,$B$3:$B$722,$B974)*SUMIFS(Calculations!$E$3:$E$53,Calculations!$A$3:$A$53,$B974)</f>
        <v/>
      </c>
      <c r="J974" s="44">
        <f>J248/SUMIFS(J$3:J$722,$B$3:$B$722,$B974)*SUMIFS(Calculations!$E$3:$E$53,Calculations!$A$3:$A$53,$B974)</f>
        <v/>
      </c>
      <c r="K974" s="44">
        <f>K248/SUMIFS(K$3:K$722,$B$3:$B$722,$B974)*SUMIFS(Calculations!$E$3:$E$53,Calculations!$A$3:$A$53,$B974)</f>
        <v/>
      </c>
      <c r="L974" s="44">
        <f>L248/SUMIFS(L$3:L$722,$B$3:$B$722,$B974)*SUMIFS(Calculations!$E$3:$E$53,Calculations!$A$3:$A$53,$B974)</f>
        <v/>
      </c>
      <c r="M974" s="44">
        <f>M248/SUMIFS(M$3:M$722,$B$3:$B$722,$B974)*SUMIFS(Calculations!$E$3:$E$53,Calculations!$A$3:$A$53,$B974)</f>
        <v/>
      </c>
      <c r="N974" s="44">
        <f>N248/SUMIFS(N$3:N$722,$B$3:$B$722,$B974)*SUMIFS(Calculations!$E$3:$E$53,Calculations!$A$3:$A$53,$B974)</f>
        <v/>
      </c>
      <c r="O974" s="44">
        <f>O248/SUMIFS(O$3:O$722,$B$3:$B$722,$B974)*SUMIFS(Calculations!$E$3:$E$53,Calculations!$A$3:$A$53,$B974)</f>
        <v/>
      </c>
      <c r="P974" s="44">
        <f>P248/SUMIFS(P$3:P$722,$B$3:$B$722,$B974)*SUMIFS(Calculations!$E$3:$E$53,Calculations!$A$3:$A$53,$B974)</f>
        <v/>
      </c>
      <c r="Q974" s="44">
        <f>Q248/SUMIFS(Q$3:Q$722,$B$3:$B$722,$B974)*SUMIFS(Calculations!$E$3:$E$53,Calculations!$A$3:$A$53,$B974)</f>
        <v/>
      </c>
      <c r="R974" s="44">
        <f>R248/SUMIFS(R$3:R$722,$B$3:$B$722,$B974)*SUMIFS(Calculations!$E$3:$E$53,Calculations!$A$3:$A$53,$B974)</f>
        <v/>
      </c>
    </row>
    <row r="975" ht="15.75" customHeight="1" s="157">
      <c r="B975" s="44" t="inlineStr">
        <is>
          <t>MA</t>
        </is>
      </c>
      <c r="C975" s="44" t="inlineStr">
        <is>
          <t>Generation</t>
        </is>
      </c>
      <c r="D975" s="44" t="inlineStr">
        <is>
          <t>Land-based Wind</t>
        </is>
      </c>
      <c r="E975" s="44">
        <f>LOOKUP(D975,$U$2:$V$15,$V$2:$V$15)</f>
        <v/>
      </c>
      <c r="F975" s="44">
        <f>F249/SUMIFS(F$3:F$722,$B$3:$B$722,$B975)*SUMIFS(Calculations!$E$3:$E$53,Calculations!$A$3:$A$53,$B975)</f>
        <v/>
      </c>
      <c r="G975" s="44">
        <f>G249/SUMIFS(G$3:G$722,$B$3:$B$722,$B975)*SUMIFS(Calculations!$E$3:$E$53,Calculations!$A$3:$A$53,$B975)</f>
        <v/>
      </c>
      <c r="H975" s="44">
        <f>H249/SUMIFS(H$3:H$722,$B$3:$B$722,$B975)*SUMIFS(Calculations!$E$3:$E$53,Calculations!$A$3:$A$53,$B975)</f>
        <v/>
      </c>
      <c r="I975" s="44">
        <f>I249/SUMIFS(I$3:I$722,$B$3:$B$722,$B975)*SUMIFS(Calculations!$E$3:$E$53,Calculations!$A$3:$A$53,$B975)</f>
        <v/>
      </c>
      <c r="J975" s="44">
        <f>J249/SUMIFS(J$3:J$722,$B$3:$B$722,$B975)*SUMIFS(Calculations!$E$3:$E$53,Calculations!$A$3:$A$53,$B975)</f>
        <v/>
      </c>
      <c r="K975" s="44">
        <f>K249/SUMIFS(K$3:K$722,$B$3:$B$722,$B975)*SUMIFS(Calculations!$E$3:$E$53,Calculations!$A$3:$A$53,$B975)</f>
        <v/>
      </c>
      <c r="L975" s="44">
        <f>L249/SUMIFS(L$3:L$722,$B$3:$B$722,$B975)*SUMIFS(Calculations!$E$3:$E$53,Calculations!$A$3:$A$53,$B975)</f>
        <v/>
      </c>
      <c r="M975" s="44">
        <f>M249/SUMIFS(M$3:M$722,$B$3:$B$722,$B975)*SUMIFS(Calculations!$E$3:$E$53,Calculations!$A$3:$A$53,$B975)</f>
        <v/>
      </c>
      <c r="N975" s="44">
        <f>N249/SUMIFS(N$3:N$722,$B$3:$B$722,$B975)*SUMIFS(Calculations!$E$3:$E$53,Calculations!$A$3:$A$53,$B975)</f>
        <v/>
      </c>
      <c r="O975" s="44">
        <f>O249/SUMIFS(O$3:O$722,$B$3:$B$722,$B975)*SUMIFS(Calculations!$E$3:$E$53,Calculations!$A$3:$A$53,$B975)</f>
        <v/>
      </c>
      <c r="P975" s="44">
        <f>P249/SUMIFS(P$3:P$722,$B$3:$B$722,$B975)*SUMIFS(Calculations!$E$3:$E$53,Calculations!$A$3:$A$53,$B975)</f>
        <v/>
      </c>
      <c r="Q975" s="44">
        <f>Q249/SUMIFS(Q$3:Q$722,$B$3:$B$722,$B975)*SUMIFS(Calculations!$E$3:$E$53,Calculations!$A$3:$A$53,$B975)</f>
        <v/>
      </c>
      <c r="R975" s="44">
        <f>R249/SUMIFS(R$3:R$722,$B$3:$B$722,$B975)*SUMIFS(Calculations!$E$3:$E$53,Calculations!$A$3:$A$53,$B975)</f>
        <v/>
      </c>
    </row>
    <row r="976" ht="15.75" customHeight="1" s="157">
      <c r="B976" s="44" t="inlineStr">
        <is>
          <t>MA</t>
        </is>
      </c>
      <c r="C976" s="44" t="inlineStr">
        <is>
          <t>Generation</t>
        </is>
      </c>
      <c r="D976" s="44" t="inlineStr">
        <is>
          <t>NG-CC</t>
        </is>
      </c>
      <c r="E976" s="44">
        <f>LOOKUP(D976,$U$2:$V$15,$V$2:$V$15)</f>
        <v/>
      </c>
      <c r="F976" s="44">
        <f>F250/SUMIFS(F$3:F$722,$B$3:$B$722,$B976)*SUMIFS(Calculations!$E$3:$E$53,Calculations!$A$3:$A$53,$B976)</f>
        <v/>
      </c>
      <c r="G976" s="44">
        <f>G250/SUMIFS(G$3:G$722,$B$3:$B$722,$B976)*SUMIFS(Calculations!$E$3:$E$53,Calculations!$A$3:$A$53,$B976)</f>
        <v/>
      </c>
      <c r="H976" s="44">
        <f>H250/SUMIFS(H$3:H$722,$B$3:$B$722,$B976)*SUMIFS(Calculations!$E$3:$E$53,Calculations!$A$3:$A$53,$B976)</f>
        <v/>
      </c>
      <c r="I976" s="44">
        <f>I250/SUMIFS(I$3:I$722,$B$3:$B$722,$B976)*SUMIFS(Calculations!$E$3:$E$53,Calculations!$A$3:$A$53,$B976)</f>
        <v/>
      </c>
      <c r="J976" s="44">
        <f>J250/SUMIFS(J$3:J$722,$B$3:$B$722,$B976)*SUMIFS(Calculations!$E$3:$E$53,Calculations!$A$3:$A$53,$B976)</f>
        <v/>
      </c>
      <c r="K976" s="44">
        <f>K250/SUMIFS(K$3:K$722,$B$3:$B$722,$B976)*SUMIFS(Calculations!$E$3:$E$53,Calculations!$A$3:$A$53,$B976)</f>
        <v/>
      </c>
      <c r="L976" s="44">
        <f>L250/SUMIFS(L$3:L$722,$B$3:$B$722,$B976)*SUMIFS(Calculations!$E$3:$E$53,Calculations!$A$3:$A$53,$B976)</f>
        <v/>
      </c>
      <c r="M976" s="44">
        <f>M250/SUMIFS(M$3:M$722,$B$3:$B$722,$B976)*SUMIFS(Calculations!$E$3:$E$53,Calculations!$A$3:$A$53,$B976)</f>
        <v/>
      </c>
      <c r="N976" s="44">
        <f>N250/SUMIFS(N$3:N$722,$B$3:$B$722,$B976)*SUMIFS(Calculations!$E$3:$E$53,Calculations!$A$3:$A$53,$B976)</f>
        <v/>
      </c>
      <c r="O976" s="44">
        <f>O250/SUMIFS(O$3:O$722,$B$3:$B$722,$B976)*SUMIFS(Calculations!$E$3:$E$53,Calculations!$A$3:$A$53,$B976)</f>
        <v/>
      </c>
      <c r="P976" s="44">
        <f>P250/SUMIFS(P$3:P$722,$B$3:$B$722,$B976)*SUMIFS(Calculations!$E$3:$E$53,Calculations!$A$3:$A$53,$B976)</f>
        <v/>
      </c>
      <c r="Q976" s="44">
        <f>Q250/SUMIFS(Q$3:Q$722,$B$3:$B$722,$B976)*SUMIFS(Calculations!$E$3:$E$53,Calculations!$A$3:$A$53,$B976)</f>
        <v/>
      </c>
      <c r="R976" s="44">
        <f>R250/SUMIFS(R$3:R$722,$B$3:$B$722,$B976)*SUMIFS(Calculations!$E$3:$E$53,Calculations!$A$3:$A$53,$B976)</f>
        <v/>
      </c>
    </row>
    <row r="977" ht="15.75" customHeight="1" s="157">
      <c r="B977" s="44" t="inlineStr">
        <is>
          <t>MA</t>
        </is>
      </c>
      <c r="C977" s="44" t="inlineStr">
        <is>
          <t>Generation</t>
        </is>
      </c>
      <c r="D977" s="44" t="inlineStr">
        <is>
          <t>NG-CT</t>
        </is>
      </c>
      <c r="E977" s="44">
        <f>LOOKUP(D977,$U$2:$V$15,$V$2:$V$15)</f>
        <v/>
      </c>
      <c r="F977" s="44">
        <f>F251/SUMIFS(F$3:F$722,$B$3:$B$722,$B977)*SUMIFS(Calculations!$E$3:$E$53,Calculations!$A$3:$A$53,$B977)</f>
        <v/>
      </c>
      <c r="G977" s="44">
        <f>G251/SUMIFS(G$3:G$722,$B$3:$B$722,$B977)*SUMIFS(Calculations!$E$3:$E$53,Calculations!$A$3:$A$53,$B977)</f>
        <v/>
      </c>
      <c r="H977" s="44">
        <f>H251/SUMIFS(H$3:H$722,$B$3:$B$722,$B977)*SUMIFS(Calculations!$E$3:$E$53,Calculations!$A$3:$A$53,$B977)</f>
        <v/>
      </c>
      <c r="I977" s="44">
        <f>I251/SUMIFS(I$3:I$722,$B$3:$B$722,$B977)*SUMIFS(Calculations!$E$3:$E$53,Calculations!$A$3:$A$53,$B977)</f>
        <v/>
      </c>
      <c r="J977" s="44">
        <f>J251/SUMIFS(J$3:J$722,$B$3:$B$722,$B977)*SUMIFS(Calculations!$E$3:$E$53,Calculations!$A$3:$A$53,$B977)</f>
        <v/>
      </c>
      <c r="K977" s="44">
        <f>K251/SUMIFS(K$3:K$722,$B$3:$B$722,$B977)*SUMIFS(Calculations!$E$3:$E$53,Calculations!$A$3:$A$53,$B977)</f>
        <v/>
      </c>
      <c r="L977" s="44">
        <f>L251/SUMIFS(L$3:L$722,$B$3:$B$722,$B977)*SUMIFS(Calculations!$E$3:$E$53,Calculations!$A$3:$A$53,$B977)</f>
        <v/>
      </c>
      <c r="M977" s="44">
        <f>M251/SUMIFS(M$3:M$722,$B$3:$B$722,$B977)*SUMIFS(Calculations!$E$3:$E$53,Calculations!$A$3:$A$53,$B977)</f>
        <v/>
      </c>
      <c r="N977" s="44">
        <f>N251/SUMIFS(N$3:N$722,$B$3:$B$722,$B977)*SUMIFS(Calculations!$E$3:$E$53,Calculations!$A$3:$A$53,$B977)</f>
        <v/>
      </c>
      <c r="O977" s="44">
        <f>O251/SUMIFS(O$3:O$722,$B$3:$B$722,$B977)*SUMIFS(Calculations!$E$3:$E$53,Calculations!$A$3:$A$53,$B977)</f>
        <v/>
      </c>
      <c r="P977" s="44">
        <f>P251/SUMIFS(P$3:P$722,$B$3:$B$722,$B977)*SUMIFS(Calculations!$E$3:$E$53,Calculations!$A$3:$A$53,$B977)</f>
        <v/>
      </c>
      <c r="Q977" s="44">
        <f>Q251/SUMIFS(Q$3:Q$722,$B$3:$B$722,$B977)*SUMIFS(Calculations!$E$3:$E$53,Calculations!$A$3:$A$53,$B977)</f>
        <v/>
      </c>
      <c r="R977" s="44">
        <f>R251/SUMIFS(R$3:R$722,$B$3:$B$722,$B977)*SUMIFS(Calculations!$E$3:$E$53,Calculations!$A$3:$A$53,$B977)</f>
        <v/>
      </c>
    </row>
    <row r="978" ht="15.75" customHeight="1" s="157">
      <c r="B978" s="44" t="inlineStr">
        <is>
          <t>MA</t>
        </is>
      </c>
      <c r="C978" s="44" t="inlineStr">
        <is>
          <t>Generation</t>
        </is>
      </c>
      <c r="D978" s="44" t="inlineStr">
        <is>
          <t>Nuclear</t>
        </is>
      </c>
      <c r="E978" s="44">
        <f>LOOKUP(D978,$U$2:$V$15,$V$2:$V$15)</f>
        <v/>
      </c>
      <c r="F978" s="44">
        <f>F252/SUMIFS(F$3:F$722,$B$3:$B$722,$B978)*SUMIFS(Calculations!$E$3:$E$53,Calculations!$A$3:$A$53,$B978)</f>
        <v/>
      </c>
      <c r="G978" s="44">
        <f>G252/SUMIFS(G$3:G$722,$B$3:$B$722,$B978)*SUMIFS(Calculations!$E$3:$E$53,Calculations!$A$3:$A$53,$B978)</f>
        <v/>
      </c>
      <c r="H978" s="44">
        <f>H252/SUMIFS(H$3:H$722,$B$3:$B$722,$B978)*SUMIFS(Calculations!$E$3:$E$53,Calculations!$A$3:$A$53,$B978)</f>
        <v/>
      </c>
      <c r="I978" s="44">
        <f>I252/SUMIFS(I$3:I$722,$B$3:$B$722,$B978)*SUMIFS(Calculations!$E$3:$E$53,Calculations!$A$3:$A$53,$B978)</f>
        <v/>
      </c>
      <c r="J978" s="44">
        <f>J252/SUMIFS(J$3:J$722,$B$3:$B$722,$B978)*SUMIFS(Calculations!$E$3:$E$53,Calculations!$A$3:$A$53,$B978)</f>
        <v/>
      </c>
      <c r="K978" s="44">
        <f>K252/SUMIFS(K$3:K$722,$B$3:$B$722,$B978)*SUMIFS(Calculations!$E$3:$E$53,Calculations!$A$3:$A$53,$B978)</f>
        <v/>
      </c>
      <c r="L978" s="44">
        <f>L252/SUMIFS(L$3:L$722,$B$3:$B$722,$B978)*SUMIFS(Calculations!$E$3:$E$53,Calculations!$A$3:$A$53,$B978)</f>
        <v/>
      </c>
      <c r="M978" s="44">
        <f>M252/SUMIFS(M$3:M$722,$B$3:$B$722,$B978)*SUMIFS(Calculations!$E$3:$E$53,Calculations!$A$3:$A$53,$B978)</f>
        <v/>
      </c>
      <c r="N978" s="44">
        <f>N252/SUMIFS(N$3:N$722,$B$3:$B$722,$B978)*SUMIFS(Calculations!$E$3:$E$53,Calculations!$A$3:$A$53,$B978)</f>
        <v/>
      </c>
      <c r="O978" s="44">
        <f>O252/SUMIFS(O$3:O$722,$B$3:$B$722,$B978)*SUMIFS(Calculations!$E$3:$E$53,Calculations!$A$3:$A$53,$B978)</f>
        <v/>
      </c>
      <c r="P978" s="44">
        <f>P252/SUMIFS(P$3:P$722,$B$3:$B$722,$B978)*SUMIFS(Calculations!$E$3:$E$53,Calculations!$A$3:$A$53,$B978)</f>
        <v/>
      </c>
      <c r="Q978" s="44">
        <f>Q252/SUMIFS(Q$3:Q$722,$B$3:$B$722,$B978)*SUMIFS(Calculations!$E$3:$E$53,Calculations!$A$3:$A$53,$B978)</f>
        <v/>
      </c>
      <c r="R978" s="44">
        <f>R252/SUMIFS(R$3:R$722,$B$3:$B$722,$B978)*SUMIFS(Calculations!$E$3:$E$53,Calculations!$A$3:$A$53,$B978)</f>
        <v/>
      </c>
    </row>
    <row r="979" ht="15.75" customHeight="1" s="157">
      <c r="B979" s="44" t="inlineStr">
        <is>
          <t>MA</t>
        </is>
      </c>
      <c r="C979" s="44" t="inlineStr">
        <is>
          <t>Generation</t>
        </is>
      </c>
      <c r="D979" s="44" t="inlineStr">
        <is>
          <t>Offshore Wind</t>
        </is>
      </c>
      <c r="E979" s="44">
        <f>LOOKUP(D979,$U$2:$V$15,$V$2:$V$15)</f>
        <v/>
      </c>
      <c r="F979" s="44">
        <f>F253/SUMIFS(F$3:F$722,$B$3:$B$722,$B979)*SUMIFS(Calculations!$E$3:$E$53,Calculations!$A$3:$A$53,$B979)</f>
        <v/>
      </c>
      <c r="G979" s="44">
        <f>G253/SUMIFS(G$3:G$722,$B$3:$B$722,$B979)*SUMIFS(Calculations!$E$3:$E$53,Calculations!$A$3:$A$53,$B979)</f>
        <v/>
      </c>
      <c r="H979" s="44">
        <f>H253/SUMIFS(H$3:H$722,$B$3:$B$722,$B979)*SUMIFS(Calculations!$E$3:$E$53,Calculations!$A$3:$A$53,$B979)</f>
        <v/>
      </c>
      <c r="I979" s="44">
        <f>I253/SUMIFS(I$3:I$722,$B$3:$B$722,$B979)*SUMIFS(Calculations!$E$3:$E$53,Calculations!$A$3:$A$53,$B979)</f>
        <v/>
      </c>
      <c r="J979" s="44">
        <f>J253/SUMIFS(J$3:J$722,$B$3:$B$722,$B979)*SUMIFS(Calculations!$E$3:$E$53,Calculations!$A$3:$A$53,$B979)</f>
        <v/>
      </c>
      <c r="K979" s="44">
        <f>K253/SUMIFS(K$3:K$722,$B$3:$B$722,$B979)*SUMIFS(Calculations!$E$3:$E$53,Calculations!$A$3:$A$53,$B979)</f>
        <v/>
      </c>
      <c r="L979" s="44">
        <f>L253/SUMIFS(L$3:L$722,$B$3:$B$722,$B979)*SUMIFS(Calculations!$E$3:$E$53,Calculations!$A$3:$A$53,$B979)</f>
        <v/>
      </c>
      <c r="M979" s="44">
        <f>M253/SUMIFS(M$3:M$722,$B$3:$B$722,$B979)*SUMIFS(Calculations!$E$3:$E$53,Calculations!$A$3:$A$53,$B979)</f>
        <v/>
      </c>
      <c r="N979" s="44">
        <f>N253/SUMIFS(N$3:N$722,$B$3:$B$722,$B979)*SUMIFS(Calculations!$E$3:$E$53,Calculations!$A$3:$A$53,$B979)</f>
        <v/>
      </c>
      <c r="O979" s="44">
        <f>O253/SUMIFS(O$3:O$722,$B$3:$B$722,$B979)*SUMIFS(Calculations!$E$3:$E$53,Calculations!$A$3:$A$53,$B979)</f>
        <v/>
      </c>
      <c r="P979" s="44">
        <f>P253/SUMIFS(P$3:P$722,$B$3:$B$722,$B979)*SUMIFS(Calculations!$E$3:$E$53,Calculations!$A$3:$A$53,$B979)</f>
        <v/>
      </c>
      <c r="Q979" s="44">
        <f>Q253/SUMIFS(Q$3:Q$722,$B$3:$B$722,$B979)*SUMIFS(Calculations!$E$3:$E$53,Calculations!$A$3:$A$53,$B979)</f>
        <v/>
      </c>
      <c r="R979" s="44">
        <f>R253/SUMIFS(R$3:R$722,$B$3:$B$722,$B979)*SUMIFS(Calculations!$E$3:$E$53,Calculations!$A$3:$A$53,$B979)</f>
        <v/>
      </c>
    </row>
    <row r="980" ht="15.75" customHeight="1" s="157">
      <c r="B980" s="44" t="inlineStr">
        <is>
          <t>MA</t>
        </is>
      </c>
      <c r="C980" s="44" t="inlineStr">
        <is>
          <t>Generation</t>
        </is>
      </c>
      <c r="D980" s="44" t="inlineStr">
        <is>
          <t>Oil-Gas-Steam</t>
        </is>
      </c>
      <c r="E980" s="44">
        <f>LOOKUP(D980,$U$2:$V$15,$V$2:$V$15)</f>
        <v/>
      </c>
      <c r="F980" s="44">
        <f>F254/SUMIFS(F$3:F$722,$B$3:$B$722,$B980)*SUMIFS(Calculations!$E$3:$E$53,Calculations!$A$3:$A$53,$B980)</f>
        <v/>
      </c>
      <c r="G980" s="44">
        <f>G254/SUMIFS(G$3:G$722,$B$3:$B$722,$B980)*SUMIFS(Calculations!$E$3:$E$53,Calculations!$A$3:$A$53,$B980)</f>
        <v/>
      </c>
      <c r="H980" s="44">
        <f>H254/SUMIFS(H$3:H$722,$B$3:$B$722,$B980)*SUMIFS(Calculations!$E$3:$E$53,Calculations!$A$3:$A$53,$B980)</f>
        <v/>
      </c>
      <c r="I980" s="44">
        <f>I254/SUMIFS(I$3:I$722,$B$3:$B$722,$B980)*SUMIFS(Calculations!$E$3:$E$53,Calculations!$A$3:$A$53,$B980)</f>
        <v/>
      </c>
      <c r="J980" s="44">
        <f>J254/SUMIFS(J$3:J$722,$B$3:$B$722,$B980)*SUMIFS(Calculations!$E$3:$E$53,Calculations!$A$3:$A$53,$B980)</f>
        <v/>
      </c>
      <c r="K980" s="44">
        <f>K254/SUMIFS(K$3:K$722,$B$3:$B$722,$B980)*SUMIFS(Calculations!$E$3:$E$53,Calculations!$A$3:$A$53,$B980)</f>
        <v/>
      </c>
      <c r="L980" s="44">
        <f>L254/SUMIFS(L$3:L$722,$B$3:$B$722,$B980)*SUMIFS(Calculations!$E$3:$E$53,Calculations!$A$3:$A$53,$B980)</f>
        <v/>
      </c>
      <c r="M980" s="44">
        <f>M254/SUMIFS(M$3:M$722,$B$3:$B$722,$B980)*SUMIFS(Calculations!$E$3:$E$53,Calculations!$A$3:$A$53,$B980)</f>
        <v/>
      </c>
      <c r="N980" s="44">
        <f>N254/SUMIFS(N$3:N$722,$B$3:$B$722,$B980)*SUMIFS(Calculations!$E$3:$E$53,Calculations!$A$3:$A$53,$B980)</f>
        <v/>
      </c>
      <c r="O980" s="44">
        <f>O254/SUMIFS(O$3:O$722,$B$3:$B$722,$B980)*SUMIFS(Calculations!$E$3:$E$53,Calculations!$A$3:$A$53,$B980)</f>
        <v/>
      </c>
      <c r="P980" s="44">
        <f>P254/SUMIFS(P$3:P$722,$B$3:$B$722,$B980)*SUMIFS(Calculations!$E$3:$E$53,Calculations!$A$3:$A$53,$B980)</f>
        <v/>
      </c>
      <c r="Q980" s="44">
        <f>Q254/SUMIFS(Q$3:Q$722,$B$3:$B$722,$B980)*SUMIFS(Calculations!$E$3:$E$53,Calculations!$A$3:$A$53,$B980)</f>
        <v/>
      </c>
      <c r="R980" s="44">
        <f>R254/SUMIFS(R$3:R$722,$B$3:$B$722,$B980)*SUMIFS(Calculations!$E$3:$E$53,Calculations!$A$3:$A$53,$B980)</f>
        <v/>
      </c>
    </row>
    <row r="981" ht="15.75" customHeight="1" s="157">
      <c r="B981" s="44" t="inlineStr">
        <is>
          <t>MA</t>
        </is>
      </c>
      <c r="C981" s="44" t="inlineStr">
        <is>
          <t>Generation</t>
        </is>
      </c>
      <c r="D981" s="44" t="inlineStr">
        <is>
          <t>Rooftop PV</t>
        </is>
      </c>
      <c r="E981" s="44">
        <f>LOOKUP(D981,$U$2:$V$15,$V$2:$V$15)</f>
        <v/>
      </c>
      <c r="F981" s="44">
        <f>F255/SUMIFS(F$3:F$722,$B$3:$B$722,$B981)*SUMIFS(Calculations!$E$3:$E$53,Calculations!$A$3:$A$53,$B981)</f>
        <v/>
      </c>
      <c r="G981" s="44">
        <f>G255/SUMIFS(G$3:G$722,$B$3:$B$722,$B981)*SUMIFS(Calculations!$E$3:$E$53,Calculations!$A$3:$A$53,$B981)</f>
        <v/>
      </c>
      <c r="H981" s="44">
        <f>H255/SUMIFS(H$3:H$722,$B$3:$B$722,$B981)*SUMIFS(Calculations!$E$3:$E$53,Calculations!$A$3:$A$53,$B981)</f>
        <v/>
      </c>
      <c r="I981" s="44">
        <f>I255/SUMIFS(I$3:I$722,$B$3:$B$722,$B981)*SUMIFS(Calculations!$E$3:$E$53,Calculations!$A$3:$A$53,$B981)</f>
        <v/>
      </c>
      <c r="J981" s="44">
        <f>J255/SUMIFS(J$3:J$722,$B$3:$B$722,$B981)*SUMIFS(Calculations!$E$3:$E$53,Calculations!$A$3:$A$53,$B981)</f>
        <v/>
      </c>
      <c r="K981" s="44">
        <f>K255/SUMIFS(K$3:K$722,$B$3:$B$722,$B981)*SUMIFS(Calculations!$E$3:$E$53,Calculations!$A$3:$A$53,$B981)</f>
        <v/>
      </c>
      <c r="L981" s="44">
        <f>L255/SUMIFS(L$3:L$722,$B$3:$B$722,$B981)*SUMIFS(Calculations!$E$3:$E$53,Calculations!$A$3:$A$53,$B981)</f>
        <v/>
      </c>
      <c r="M981" s="44">
        <f>M255/SUMIFS(M$3:M$722,$B$3:$B$722,$B981)*SUMIFS(Calculations!$E$3:$E$53,Calculations!$A$3:$A$53,$B981)</f>
        <v/>
      </c>
      <c r="N981" s="44">
        <f>N255/SUMIFS(N$3:N$722,$B$3:$B$722,$B981)*SUMIFS(Calculations!$E$3:$E$53,Calculations!$A$3:$A$53,$B981)</f>
        <v/>
      </c>
      <c r="O981" s="44">
        <f>O255/SUMIFS(O$3:O$722,$B$3:$B$722,$B981)*SUMIFS(Calculations!$E$3:$E$53,Calculations!$A$3:$A$53,$B981)</f>
        <v/>
      </c>
      <c r="P981" s="44">
        <f>P255/SUMIFS(P$3:P$722,$B$3:$B$722,$B981)*SUMIFS(Calculations!$E$3:$E$53,Calculations!$A$3:$A$53,$B981)</f>
        <v/>
      </c>
      <c r="Q981" s="44">
        <f>Q255/SUMIFS(Q$3:Q$722,$B$3:$B$722,$B981)*SUMIFS(Calculations!$E$3:$E$53,Calculations!$A$3:$A$53,$B981)</f>
        <v/>
      </c>
      <c r="R981" s="44">
        <f>R255/SUMIFS(R$3:R$722,$B$3:$B$722,$B981)*SUMIFS(Calculations!$E$3:$E$53,Calculations!$A$3:$A$53,$B981)</f>
        <v/>
      </c>
    </row>
    <row r="982" ht="15.75" customHeight="1" s="157">
      <c r="B982" s="44" t="inlineStr">
        <is>
          <t>MA</t>
        </is>
      </c>
      <c r="C982" s="44" t="inlineStr">
        <is>
          <t>Generation</t>
        </is>
      </c>
      <c r="D982" s="44" t="inlineStr">
        <is>
          <t>Storage</t>
        </is>
      </c>
      <c r="E982" s="44">
        <f>LOOKUP(D982,$U$2:$V$15,$V$2:$V$15)</f>
        <v/>
      </c>
      <c r="F982" s="44">
        <f>F256/SUMIFS(F$3:F$722,$B$3:$B$722,$B982)*SUMIFS(Calculations!$E$3:$E$53,Calculations!$A$3:$A$53,$B982)</f>
        <v/>
      </c>
      <c r="G982" s="44">
        <f>G256/SUMIFS(G$3:G$722,$B$3:$B$722,$B982)*SUMIFS(Calculations!$E$3:$E$53,Calculations!$A$3:$A$53,$B982)</f>
        <v/>
      </c>
      <c r="H982" s="44">
        <f>H256/SUMIFS(H$3:H$722,$B$3:$B$722,$B982)*SUMIFS(Calculations!$E$3:$E$53,Calculations!$A$3:$A$53,$B982)</f>
        <v/>
      </c>
      <c r="I982" s="44">
        <f>I256/SUMIFS(I$3:I$722,$B$3:$B$722,$B982)*SUMIFS(Calculations!$E$3:$E$53,Calculations!$A$3:$A$53,$B982)</f>
        <v/>
      </c>
      <c r="J982" s="44">
        <f>J256/SUMIFS(J$3:J$722,$B$3:$B$722,$B982)*SUMIFS(Calculations!$E$3:$E$53,Calculations!$A$3:$A$53,$B982)</f>
        <v/>
      </c>
      <c r="K982" s="44">
        <f>K256/SUMIFS(K$3:K$722,$B$3:$B$722,$B982)*SUMIFS(Calculations!$E$3:$E$53,Calculations!$A$3:$A$53,$B982)</f>
        <v/>
      </c>
      <c r="L982" s="44">
        <f>L256/SUMIFS(L$3:L$722,$B$3:$B$722,$B982)*SUMIFS(Calculations!$E$3:$E$53,Calculations!$A$3:$A$53,$B982)</f>
        <v/>
      </c>
      <c r="M982" s="44">
        <f>M256/SUMIFS(M$3:M$722,$B$3:$B$722,$B982)*SUMIFS(Calculations!$E$3:$E$53,Calculations!$A$3:$A$53,$B982)</f>
        <v/>
      </c>
      <c r="N982" s="44">
        <f>N256/SUMIFS(N$3:N$722,$B$3:$B$722,$B982)*SUMIFS(Calculations!$E$3:$E$53,Calculations!$A$3:$A$53,$B982)</f>
        <v/>
      </c>
      <c r="O982" s="44">
        <f>O256/SUMIFS(O$3:O$722,$B$3:$B$722,$B982)*SUMIFS(Calculations!$E$3:$E$53,Calculations!$A$3:$A$53,$B982)</f>
        <v/>
      </c>
      <c r="P982" s="44">
        <f>P256/SUMIFS(P$3:P$722,$B$3:$B$722,$B982)*SUMIFS(Calculations!$E$3:$E$53,Calculations!$A$3:$A$53,$B982)</f>
        <v/>
      </c>
      <c r="Q982" s="44">
        <f>Q256/SUMIFS(Q$3:Q$722,$B$3:$B$722,$B982)*SUMIFS(Calculations!$E$3:$E$53,Calculations!$A$3:$A$53,$B982)</f>
        <v/>
      </c>
      <c r="R982" s="44">
        <f>R256/SUMIFS(R$3:R$722,$B$3:$B$722,$B982)*SUMIFS(Calculations!$E$3:$E$53,Calculations!$A$3:$A$53,$B982)</f>
        <v/>
      </c>
    </row>
    <row r="983" ht="15.75" customHeight="1" s="157">
      <c r="B983" s="44" t="inlineStr">
        <is>
          <t>MA</t>
        </is>
      </c>
      <c r="C983" s="44" t="inlineStr">
        <is>
          <t>Generation</t>
        </is>
      </c>
      <c r="D983" s="44" t="inlineStr">
        <is>
          <t>Utility PV</t>
        </is>
      </c>
      <c r="E983" s="44">
        <f>LOOKUP(D983,$U$2:$V$15,$V$2:$V$15)</f>
        <v/>
      </c>
      <c r="F983" s="44">
        <f>F257/SUMIFS(F$3:F$722,$B$3:$B$722,$B983)*SUMIFS(Calculations!$E$3:$E$53,Calculations!$A$3:$A$53,$B983)</f>
        <v/>
      </c>
      <c r="G983" s="44">
        <f>G257/SUMIFS(G$3:G$722,$B$3:$B$722,$B983)*SUMIFS(Calculations!$E$3:$E$53,Calculations!$A$3:$A$53,$B983)</f>
        <v/>
      </c>
      <c r="H983" s="44">
        <f>H257/SUMIFS(H$3:H$722,$B$3:$B$722,$B983)*SUMIFS(Calculations!$E$3:$E$53,Calculations!$A$3:$A$53,$B983)</f>
        <v/>
      </c>
      <c r="I983" s="44">
        <f>I257/SUMIFS(I$3:I$722,$B$3:$B$722,$B983)*SUMIFS(Calculations!$E$3:$E$53,Calculations!$A$3:$A$53,$B983)</f>
        <v/>
      </c>
      <c r="J983" s="44">
        <f>J257/SUMIFS(J$3:J$722,$B$3:$B$722,$B983)*SUMIFS(Calculations!$E$3:$E$53,Calculations!$A$3:$A$53,$B983)</f>
        <v/>
      </c>
      <c r="K983" s="44">
        <f>K257/SUMIFS(K$3:K$722,$B$3:$B$722,$B983)*SUMIFS(Calculations!$E$3:$E$53,Calculations!$A$3:$A$53,$B983)</f>
        <v/>
      </c>
      <c r="L983" s="44">
        <f>L257/SUMIFS(L$3:L$722,$B$3:$B$722,$B983)*SUMIFS(Calculations!$E$3:$E$53,Calculations!$A$3:$A$53,$B983)</f>
        <v/>
      </c>
      <c r="M983" s="44">
        <f>M257/SUMIFS(M$3:M$722,$B$3:$B$722,$B983)*SUMIFS(Calculations!$E$3:$E$53,Calculations!$A$3:$A$53,$B983)</f>
        <v/>
      </c>
      <c r="N983" s="44">
        <f>N257/SUMIFS(N$3:N$722,$B$3:$B$722,$B983)*SUMIFS(Calculations!$E$3:$E$53,Calculations!$A$3:$A$53,$B983)</f>
        <v/>
      </c>
      <c r="O983" s="44">
        <f>O257/SUMIFS(O$3:O$722,$B$3:$B$722,$B983)*SUMIFS(Calculations!$E$3:$E$53,Calculations!$A$3:$A$53,$B983)</f>
        <v/>
      </c>
      <c r="P983" s="44">
        <f>P257/SUMIFS(P$3:P$722,$B$3:$B$722,$B983)*SUMIFS(Calculations!$E$3:$E$53,Calculations!$A$3:$A$53,$B983)</f>
        <v/>
      </c>
      <c r="Q983" s="44">
        <f>Q257/SUMIFS(Q$3:Q$722,$B$3:$B$722,$B983)*SUMIFS(Calculations!$E$3:$E$53,Calculations!$A$3:$A$53,$B983)</f>
        <v/>
      </c>
      <c r="R983" s="44">
        <f>R257/SUMIFS(R$3:R$722,$B$3:$B$722,$B983)*SUMIFS(Calculations!$E$3:$E$53,Calculations!$A$3:$A$53,$B983)</f>
        <v/>
      </c>
    </row>
    <row r="984" ht="15.75" customHeight="1" s="157">
      <c r="B984" s="44" t="inlineStr">
        <is>
          <t>MD</t>
        </is>
      </c>
      <c r="C984" s="44" t="inlineStr">
        <is>
          <t>Generation</t>
        </is>
      </c>
      <c r="D984" s="44" t="inlineStr">
        <is>
          <t>Biopower</t>
        </is>
      </c>
      <c r="E984" s="44">
        <f>LOOKUP(D984,$U$2:$V$15,$V$2:$V$15)</f>
        <v/>
      </c>
      <c r="F984" s="44">
        <f>F258/SUMIFS(F$3:F$722,$B$3:$B$722,$B984)*SUMIFS(Calculations!$E$3:$E$53,Calculations!$A$3:$A$53,$B984)</f>
        <v/>
      </c>
      <c r="G984" s="44">
        <f>G258/SUMIFS(G$3:G$722,$B$3:$B$722,$B984)*SUMIFS(Calculations!$E$3:$E$53,Calculations!$A$3:$A$53,$B984)</f>
        <v/>
      </c>
      <c r="H984" s="44">
        <f>H258/SUMIFS(H$3:H$722,$B$3:$B$722,$B984)*SUMIFS(Calculations!$E$3:$E$53,Calculations!$A$3:$A$53,$B984)</f>
        <v/>
      </c>
      <c r="I984" s="44">
        <f>I258/SUMIFS(I$3:I$722,$B$3:$B$722,$B984)*SUMIFS(Calculations!$E$3:$E$53,Calculations!$A$3:$A$53,$B984)</f>
        <v/>
      </c>
      <c r="J984" s="44">
        <f>J258/SUMIFS(J$3:J$722,$B$3:$B$722,$B984)*SUMIFS(Calculations!$E$3:$E$53,Calculations!$A$3:$A$53,$B984)</f>
        <v/>
      </c>
      <c r="K984" s="44">
        <f>K258/SUMIFS(K$3:K$722,$B$3:$B$722,$B984)*SUMIFS(Calculations!$E$3:$E$53,Calculations!$A$3:$A$53,$B984)</f>
        <v/>
      </c>
      <c r="L984" s="44">
        <f>L258/SUMIFS(L$3:L$722,$B$3:$B$722,$B984)*SUMIFS(Calculations!$E$3:$E$53,Calculations!$A$3:$A$53,$B984)</f>
        <v/>
      </c>
      <c r="M984" s="44">
        <f>M258/SUMIFS(M$3:M$722,$B$3:$B$722,$B984)*SUMIFS(Calculations!$E$3:$E$53,Calculations!$A$3:$A$53,$B984)</f>
        <v/>
      </c>
      <c r="N984" s="44">
        <f>N258/SUMIFS(N$3:N$722,$B$3:$B$722,$B984)*SUMIFS(Calculations!$E$3:$E$53,Calculations!$A$3:$A$53,$B984)</f>
        <v/>
      </c>
      <c r="O984" s="44">
        <f>O258/SUMIFS(O$3:O$722,$B$3:$B$722,$B984)*SUMIFS(Calculations!$E$3:$E$53,Calculations!$A$3:$A$53,$B984)</f>
        <v/>
      </c>
      <c r="P984" s="44">
        <f>P258/SUMIFS(P$3:P$722,$B$3:$B$722,$B984)*SUMIFS(Calculations!$E$3:$E$53,Calculations!$A$3:$A$53,$B984)</f>
        <v/>
      </c>
      <c r="Q984" s="44">
        <f>Q258/SUMIFS(Q$3:Q$722,$B$3:$B$722,$B984)*SUMIFS(Calculations!$E$3:$E$53,Calculations!$A$3:$A$53,$B984)</f>
        <v/>
      </c>
      <c r="R984" s="44">
        <f>R258/SUMIFS(R$3:R$722,$B$3:$B$722,$B984)*SUMIFS(Calculations!$E$3:$E$53,Calculations!$A$3:$A$53,$B984)</f>
        <v/>
      </c>
    </row>
    <row r="985" ht="15.75" customHeight="1" s="157">
      <c r="B985" s="44" t="inlineStr">
        <is>
          <t>MD</t>
        </is>
      </c>
      <c r="C985" s="44" t="inlineStr">
        <is>
          <t>Generation</t>
        </is>
      </c>
      <c r="D985" s="44" t="inlineStr">
        <is>
          <t>Coal</t>
        </is>
      </c>
      <c r="E985" s="44">
        <f>LOOKUP(D985,$U$2:$V$15,$V$2:$V$15)</f>
        <v/>
      </c>
      <c r="F985" s="44">
        <f>F259/SUMIFS(F$3:F$722,$B$3:$B$722,$B985)*SUMIFS(Calculations!$E$3:$E$53,Calculations!$A$3:$A$53,$B985)</f>
        <v/>
      </c>
      <c r="G985" s="44">
        <f>G259/SUMIFS(G$3:G$722,$B$3:$B$722,$B985)*SUMIFS(Calculations!$E$3:$E$53,Calculations!$A$3:$A$53,$B985)</f>
        <v/>
      </c>
      <c r="H985" s="44">
        <f>H259/SUMIFS(H$3:H$722,$B$3:$B$722,$B985)*SUMIFS(Calculations!$E$3:$E$53,Calculations!$A$3:$A$53,$B985)</f>
        <v/>
      </c>
      <c r="I985" s="44">
        <f>I259/SUMIFS(I$3:I$722,$B$3:$B$722,$B985)*SUMIFS(Calculations!$E$3:$E$53,Calculations!$A$3:$A$53,$B985)</f>
        <v/>
      </c>
      <c r="J985" s="44">
        <f>J259/SUMIFS(J$3:J$722,$B$3:$B$722,$B985)*SUMIFS(Calculations!$E$3:$E$53,Calculations!$A$3:$A$53,$B985)</f>
        <v/>
      </c>
      <c r="K985" s="44">
        <f>K259/SUMIFS(K$3:K$722,$B$3:$B$722,$B985)*SUMIFS(Calculations!$E$3:$E$53,Calculations!$A$3:$A$53,$B985)</f>
        <v/>
      </c>
      <c r="L985" s="44">
        <f>L259/SUMIFS(L$3:L$722,$B$3:$B$722,$B985)*SUMIFS(Calculations!$E$3:$E$53,Calculations!$A$3:$A$53,$B985)</f>
        <v/>
      </c>
      <c r="M985" s="44">
        <f>M259/SUMIFS(M$3:M$722,$B$3:$B$722,$B985)*SUMIFS(Calculations!$E$3:$E$53,Calculations!$A$3:$A$53,$B985)</f>
        <v/>
      </c>
      <c r="N985" s="44">
        <f>N259/SUMIFS(N$3:N$722,$B$3:$B$722,$B985)*SUMIFS(Calculations!$E$3:$E$53,Calculations!$A$3:$A$53,$B985)</f>
        <v/>
      </c>
      <c r="O985" s="44">
        <f>O259/SUMIFS(O$3:O$722,$B$3:$B$722,$B985)*SUMIFS(Calculations!$E$3:$E$53,Calculations!$A$3:$A$53,$B985)</f>
        <v/>
      </c>
      <c r="P985" s="44">
        <f>P259/SUMIFS(P$3:P$722,$B$3:$B$722,$B985)*SUMIFS(Calculations!$E$3:$E$53,Calculations!$A$3:$A$53,$B985)</f>
        <v/>
      </c>
      <c r="Q985" s="44">
        <f>Q259/SUMIFS(Q$3:Q$722,$B$3:$B$722,$B985)*SUMIFS(Calculations!$E$3:$E$53,Calculations!$A$3:$A$53,$B985)</f>
        <v/>
      </c>
      <c r="R985" s="44">
        <f>R259/SUMIFS(R$3:R$722,$B$3:$B$722,$B985)*SUMIFS(Calculations!$E$3:$E$53,Calculations!$A$3:$A$53,$B985)</f>
        <v/>
      </c>
    </row>
    <row r="986" ht="15.75" customHeight="1" s="157">
      <c r="B986" s="44" t="inlineStr">
        <is>
          <t>MD</t>
        </is>
      </c>
      <c r="C986" s="44" t="inlineStr">
        <is>
          <t>Generation</t>
        </is>
      </c>
      <c r="D986" s="44" t="inlineStr">
        <is>
          <t>CSP</t>
        </is>
      </c>
      <c r="E986" s="44">
        <f>LOOKUP(D986,$U$2:$V$15,$V$2:$V$15)</f>
        <v/>
      </c>
      <c r="F986" s="44">
        <f>F260/SUMIFS(F$3:F$722,$B$3:$B$722,$B986)*SUMIFS(Calculations!$E$3:$E$53,Calculations!$A$3:$A$53,$B986)</f>
        <v/>
      </c>
      <c r="G986" s="44">
        <f>G260/SUMIFS(G$3:G$722,$B$3:$B$722,$B986)*SUMIFS(Calculations!$E$3:$E$53,Calculations!$A$3:$A$53,$B986)</f>
        <v/>
      </c>
      <c r="H986" s="44">
        <f>H260/SUMIFS(H$3:H$722,$B$3:$B$722,$B986)*SUMIFS(Calculations!$E$3:$E$53,Calculations!$A$3:$A$53,$B986)</f>
        <v/>
      </c>
      <c r="I986" s="44">
        <f>I260/SUMIFS(I$3:I$722,$B$3:$B$722,$B986)*SUMIFS(Calculations!$E$3:$E$53,Calculations!$A$3:$A$53,$B986)</f>
        <v/>
      </c>
      <c r="J986" s="44">
        <f>J260/SUMIFS(J$3:J$722,$B$3:$B$722,$B986)*SUMIFS(Calculations!$E$3:$E$53,Calculations!$A$3:$A$53,$B986)</f>
        <v/>
      </c>
      <c r="K986" s="44">
        <f>K260/SUMIFS(K$3:K$722,$B$3:$B$722,$B986)*SUMIFS(Calculations!$E$3:$E$53,Calculations!$A$3:$A$53,$B986)</f>
        <v/>
      </c>
      <c r="L986" s="44">
        <f>L260/SUMIFS(L$3:L$722,$B$3:$B$722,$B986)*SUMIFS(Calculations!$E$3:$E$53,Calculations!$A$3:$A$53,$B986)</f>
        <v/>
      </c>
      <c r="M986" s="44">
        <f>M260/SUMIFS(M$3:M$722,$B$3:$B$722,$B986)*SUMIFS(Calculations!$E$3:$E$53,Calculations!$A$3:$A$53,$B986)</f>
        <v/>
      </c>
      <c r="N986" s="44">
        <f>N260/SUMIFS(N$3:N$722,$B$3:$B$722,$B986)*SUMIFS(Calculations!$E$3:$E$53,Calculations!$A$3:$A$53,$B986)</f>
        <v/>
      </c>
      <c r="O986" s="44">
        <f>O260/SUMIFS(O$3:O$722,$B$3:$B$722,$B986)*SUMIFS(Calculations!$E$3:$E$53,Calculations!$A$3:$A$53,$B986)</f>
        <v/>
      </c>
      <c r="P986" s="44">
        <f>P260/SUMIFS(P$3:P$722,$B$3:$B$722,$B986)*SUMIFS(Calculations!$E$3:$E$53,Calculations!$A$3:$A$53,$B986)</f>
        <v/>
      </c>
      <c r="Q986" s="44">
        <f>Q260/SUMIFS(Q$3:Q$722,$B$3:$B$722,$B986)*SUMIFS(Calculations!$E$3:$E$53,Calculations!$A$3:$A$53,$B986)</f>
        <v/>
      </c>
      <c r="R986" s="44">
        <f>R260/SUMIFS(R$3:R$722,$B$3:$B$722,$B986)*SUMIFS(Calculations!$E$3:$E$53,Calculations!$A$3:$A$53,$B986)</f>
        <v/>
      </c>
    </row>
    <row r="987" ht="15.75" customHeight="1" s="157">
      <c r="B987" s="44" t="inlineStr">
        <is>
          <t>MD</t>
        </is>
      </c>
      <c r="C987" s="44" t="inlineStr">
        <is>
          <t>Generation</t>
        </is>
      </c>
      <c r="D987" s="44" t="inlineStr">
        <is>
          <t>Geothermal</t>
        </is>
      </c>
      <c r="E987" s="44">
        <f>LOOKUP(D987,$U$2:$V$15,$V$2:$V$15)</f>
        <v/>
      </c>
      <c r="F987" s="44">
        <f>F261/SUMIFS(F$3:F$722,$B$3:$B$722,$B987)*SUMIFS(Calculations!$E$3:$E$53,Calculations!$A$3:$A$53,$B987)</f>
        <v/>
      </c>
      <c r="G987" s="44">
        <f>G261/SUMIFS(G$3:G$722,$B$3:$B$722,$B987)*SUMIFS(Calculations!$E$3:$E$53,Calculations!$A$3:$A$53,$B987)</f>
        <v/>
      </c>
      <c r="H987" s="44">
        <f>H261/SUMIFS(H$3:H$722,$B$3:$B$722,$B987)*SUMIFS(Calculations!$E$3:$E$53,Calculations!$A$3:$A$53,$B987)</f>
        <v/>
      </c>
      <c r="I987" s="44">
        <f>I261/SUMIFS(I$3:I$722,$B$3:$B$722,$B987)*SUMIFS(Calculations!$E$3:$E$53,Calculations!$A$3:$A$53,$B987)</f>
        <v/>
      </c>
      <c r="J987" s="44">
        <f>J261/SUMIFS(J$3:J$722,$B$3:$B$722,$B987)*SUMIFS(Calculations!$E$3:$E$53,Calculations!$A$3:$A$53,$B987)</f>
        <v/>
      </c>
      <c r="K987" s="44">
        <f>K261/SUMIFS(K$3:K$722,$B$3:$B$722,$B987)*SUMIFS(Calculations!$E$3:$E$53,Calculations!$A$3:$A$53,$B987)</f>
        <v/>
      </c>
      <c r="L987" s="44">
        <f>L261/SUMIFS(L$3:L$722,$B$3:$B$722,$B987)*SUMIFS(Calculations!$E$3:$E$53,Calculations!$A$3:$A$53,$B987)</f>
        <v/>
      </c>
      <c r="M987" s="44">
        <f>M261/SUMIFS(M$3:M$722,$B$3:$B$722,$B987)*SUMIFS(Calculations!$E$3:$E$53,Calculations!$A$3:$A$53,$B987)</f>
        <v/>
      </c>
      <c r="N987" s="44">
        <f>N261/SUMIFS(N$3:N$722,$B$3:$B$722,$B987)*SUMIFS(Calculations!$E$3:$E$53,Calculations!$A$3:$A$53,$B987)</f>
        <v/>
      </c>
      <c r="O987" s="44">
        <f>O261/SUMIFS(O$3:O$722,$B$3:$B$722,$B987)*SUMIFS(Calculations!$E$3:$E$53,Calculations!$A$3:$A$53,$B987)</f>
        <v/>
      </c>
      <c r="P987" s="44">
        <f>P261/SUMIFS(P$3:P$722,$B$3:$B$722,$B987)*SUMIFS(Calculations!$E$3:$E$53,Calculations!$A$3:$A$53,$B987)</f>
        <v/>
      </c>
      <c r="Q987" s="44">
        <f>Q261/SUMIFS(Q$3:Q$722,$B$3:$B$722,$B987)*SUMIFS(Calculations!$E$3:$E$53,Calculations!$A$3:$A$53,$B987)</f>
        <v/>
      </c>
      <c r="R987" s="44">
        <f>R261/SUMIFS(R$3:R$722,$B$3:$B$722,$B987)*SUMIFS(Calculations!$E$3:$E$53,Calculations!$A$3:$A$53,$B987)</f>
        <v/>
      </c>
    </row>
    <row r="988" ht="15.75" customHeight="1" s="157">
      <c r="B988" s="44" t="inlineStr">
        <is>
          <t>MD</t>
        </is>
      </c>
      <c r="C988" s="44" t="inlineStr">
        <is>
          <t>Generation</t>
        </is>
      </c>
      <c r="D988" s="44" t="inlineStr">
        <is>
          <t>Hydro</t>
        </is>
      </c>
      <c r="E988" s="44">
        <f>LOOKUP(D988,$U$2:$V$15,$V$2:$V$15)</f>
        <v/>
      </c>
      <c r="F988" s="44">
        <f>F262/SUMIFS(F$3:F$722,$B$3:$B$722,$B988)*SUMIFS(Calculations!$E$3:$E$53,Calculations!$A$3:$A$53,$B988)</f>
        <v/>
      </c>
      <c r="G988" s="44">
        <f>G262/SUMIFS(G$3:G$722,$B$3:$B$722,$B988)*SUMIFS(Calculations!$E$3:$E$53,Calculations!$A$3:$A$53,$B988)</f>
        <v/>
      </c>
      <c r="H988" s="44">
        <f>H262/SUMIFS(H$3:H$722,$B$3:$B$722,$B988)*SUMIFS(Calculations!$E$3:$E$53,Calculations!$A$3:$A$53,$B988)</f>
        <v/>
      </c>
      <c r="I988" s="44">
        <f>I262/SUMIFS(I$3:I$722,$B$3:$B$722,$B988)*SUMIFS(Calculations!$E$3:$E$53,Calculations!$A$3:$A$53,$B988)</f>
        <v/>
      </c>
      <c r="J988" s="44">
        <f>J262/SUMIFS(J$3:J$722,$B$3:$B$722,$B988)*SUMIFS(Calculations!$E$3:$E$53,Calculations!$A$3:$A$53,$B988)</f>
        <v/>
      </c>
      <c r="K988" s="44">
        <f>K262/SUMIFS(K$3:K$722,$B$3:$B$722,$B988)*SUMIFS(Calculations!$E$3:$E$53,Calculations!$A$3:$A$53,$B988)</f>
        <v/>
      </c>
      <c r="L988" s="44">
        <f>L262/SUMIFS(L$3:L$722,$B$3:$B$722,$B988)*SUMIFS(Calculations!$E$3:$E$53,Calculations!$A$3:$A$53,$B988)</f>
        <v/>
      </c>
      <c r="M988" s="44">
        <f>M262/SUMIFS(M$3:M$722,$B$3:$B$722,$B988)*SUMIFS(Calculations!$E$3:$E$53,Calculations!$A$3:$A$53,$B988)</f>
        <v/>
      </c>
      <c r="N988" s="44">
        <f>N262/SUMIFS(N$3:N$722,$B$3:$B$722,$B988)*SUMIFS(Calculations!$E$3:$E$53,Calculations!$A$3:$A$53,$B988)</f>
        <v/>
      </c>
      <c r="O988" s="44">
        <f>O262/SUMIFS(O$3:O$722,$B$3:$B$722,$B988)*SUMIFS(Calculations!$E$3:$E$53,Calculations!$A$3:$A$53,$B988)</f>
        <v/>
      </c>
      <c r="P988" s="44">
        <f>P262/SUMIFS(P$3:P$722,$B$3:$B$722,$B988)*SUMIFS(Calculations!$E$3:$E$53,Calculations!$A$3:$A$53,$B988)</f>
        <v/>
      </c>
      <c r="Q988" s="44">
        <f>Q262/SUMIFS(Q$3:Q$722,$B$3:$B$722,$B988)*SUMIFS(Calculations!$E$3:$E$53,Calculations!$A$3:$A$53,$B988)</f>
        <v/>
      </c>
      <c r="R988" s="44">
        <f>R262/SUMIFS(R$3:R$722,$B$3:$B$722,$B988)*SUMIFS(Calculations!$E$3:$E$53,Calculations!$A$3:$A$53,$B988)</f>
        <v/>
      </c>
    </row>
    <row r="989" ht="15.75" customHeight="1" s="157">
      <c r="B989" s="44" t="inlineStr">
        <is>
          <t>MD</t>
        </is>
      </c>
      <c r="C989" s="44" t="inlineStr">
        <is>
          <t>Generation</t>
        </is>
      </c>
      <c r="D989" s="44" t="inlineStr">
        <is>
          <t>Imports</t>
        </is>
      </c>
      <c r="E989" s="44">
        <f>LOOKUP(D989,$U$2:$V$15,$V$2:$V$15)</f>
        <v/>
      </c>
      <c r="F989" s="44">
        <f>F263/SUMIFS(F$3:F$722,$B$3:$B$722,$B989)*SUMIFS(Calculations!$E$3:$E$53,Calculations!$A$3:$A$53,$B989)</f>
        <v/>
      </c>
      <c r="G989" s="44">
        <f>G263/SUMIFS(G$3:G$722,$B$3:$B$722,$B989)*SUMIFS(Calculations!$E$3:$E$53,Calculations!$A$3:$A$53,$B989)</f>
        <v/>
      </c>
      <c r="H989" s="44">
        <f>H263/SUMIFS(H$3:H$722,$B$3:$B$722,$B989)*SUMIFS(Calculations!$E$3:$E$53,Calculations!$A$3:$A$53,$B989)</f>
        <v/>
      </c>
      <c r="I989" s="44">
        <f>I263/SUMIFS(I$3:I$722,$B$3:$B$722,$B989)*SUMIFS(Calculations!$E$3:$E$53,Calculations!$A$3:$A$53,$B989)</f>
        <v/>
      </c>
      <c r="J989" s="44">
        <f>J263/SUMIFS(J$3:J$722,$B$3:$B$722,$B989)*SUMIFS(Calculations!$E$3:$E$53,Calculations!$A$3:$A$53,$B989)</f>
        <v/>
      </c>
      <c r="K989" s="44">
        <f>K263/SUMIFS(K$3:K$722,$B$3:$B$722,$B989)*SUMIFS(Calculations!$E$3:$E$53,Calculations!$A$3:$A$53,$B989)</f>
        <v/>
      </c>
      <c r="L989" s="44">
        <f>L263/SUMIFS(L$3:L$722,$B$3:$B$722,$B989)*SUMIFS(Calculations!$E$3:$E$53,Calculations!$A$3:$A$53,$B989)</f>
        <v/>
      </c>
      <c r="M989" s="44">
        <f>M263/SUMIFS(M$3:M$722,$B$3:$B$722,$B989)*SUMIFS(Calculations!$E$3:$E$53,Calculations!$A$3:$A$53,$B989)</f>
        <v/>
      </c>
      <c r="N989" s="44">
        <f>N263/SUMIFS(N$3:N$722,$B$3:$B$722,$B989)*SUMIFS(Calculations!$E$3:$E$53,Calculations!$A$3:$A$53,$B989)</f>
        <v/>
      </c>
      <c r="O989" s="44">
        <f>O263/SUMIFS(O$3:O$722,$B$3:$B$722,$B989)*SUMIFS(Calculations!$E$3:$E$53,Calculations!$A$3:$A$53,$B989)</f>
        <v/>
      </c>
      <c r="P989" s="44">
        <f>P263/SUMIFS(P$3:P$722,$B$3:$B$722,$B989)*SUMIFS(Calculations!$E$3:$E$53,Calculations!$A$3:$A$53,$B989)</f>
        <v/>
      </c>
      <c r="Q989" s="44">
        <f>Q263/SUMIFS(Q$3:Q$722,$B$3:$B$722,$B989)*SUMIFS(Calculations!$E$3:$E$53,Calculations!$A$3:$A$53,$B989)</f>
        <v/>
      </c>
      <c r="R989" s="44">
        <f>R263/SUMIFS(R$3:R$722,$B$3:$B$722,$B989)*SUMIFS(Calculations!$E$3:$E$53,Calculations!$A$3:$A$53,$B989)</f>
        <v/>
      </c>
    </row>
    <row r="990" ht="15.75" customHeight="1" s="157">
      <c r="B990" s="44" t="inlineStr">
        <is>
          <t>MD</t>
        </is>
      </c>
      <c r="C990" s="44" t="inlineStr">
        <is>
          <t>Generation</t>
        </is>
      </c>
      <c r="D990" s="44" t="inlineStr">
        <is>
          <t>Land-based Wind</t>
        </is>
      </c>
      <c r="E990" s="44">
        <f>LOOKUP(D990,$U$2:$V$15,$V$2:$V$15)</f>
        <v/>
      </c>
      <c r="F990" s="44">
        <f>F264/SUMIFS(F$3:F$722,$B$3:$B$722,$B990)*SUMIFS(Calculations!$E$3:$E$53,Calculations!$A$3:$A$53,$B990)</f>
        <v/>
      </c>
      <c r="G990" s="44">
        <f>G264/SUMIFS(G$3:G$722,$B$3:$B$722,$B990)*SUMIFS(Calculations!$E$3:$E$53,Calculations!$A$3:$A$53,$B990)</f>
        <v/>
      </c>
      <c r="H990" s="44">
        <f>H264/SUMIFS(H$3:H$722,$B$3:$B$722,$B990)*SUMIFS(Calculations!$E$3:$E$53,Calculations!$A$3:$A$53,$B990)</f>
        <v/>
      </c>
      <c r="I990" s="44">
        <f>I264/SUMIFS(I$3:I$722,$B$3:$B$722,$B990)*SUMIFS(Calculations!$E$3:$E$53,Calculations!$A$3:$A$53,$B990)</f>
        <v/>
      </c>
      <c r="J990" s="44">
        <f>J264/SUMIFS(J$3:J$722,$B$3:$B$722,$B990)*SUMIFS(Calculations!$E$3:$E$53,Calculations!$A$3:$A$53,$B990)</f>
        <v/>
      </c>
      <c r="K990" s="44">
        <f>K264/SUMIFS(K$3:K$722,$B$3:$B$722,$B990)*SUMIFS(Calculations!$E$3:$E$53,Calculations!$A$3:$A$53,$B990)</f>
        <v/>
      </c>
      <c r="L990" s="44">
        <f>L264/SUMIFS(L$3:L$722,$B$3:$B$722,$B990)*SUMIFS(Calculations!$E$3:$E$53,Calculations!$A$3:$A$53,$B990)</f>
        <v/>
      </c>
      <c r="M990" s="44">
        <f>M264/SUMIFS(M$3:M$722,$B$3:$B$722,$B990)*SUMIFS(Calculations!$E$3:$E$53,Calculations!$A$3:$A$53,$B990)</f>
        <v/>
      </c>
      <c r="N990" s="44">
        <f>N264/SUMIFS(N$3:N$722,$B$3:$B$722,$B990)*SUMIFS(Calculations!$E$3:$E$53,Calculations!$A$3:$A$53,$B990)</f>
        <v/>
      </c>
      <c r="O990" s="44">
        <f>O264/SUMIFS(O$3:O$722,$B$3:$B$722,$B990)*SUMIFS(Calculations!$E$3:$E$53,Calculations!$A$3:$A$53,$B990)</f>
        <v/>
      </c>
      <c r="P990" s="44">
        <f>P264/SUMIFS(P$3:P$722,$B$3:$B$722,$B990)*SUMIFS(Calculations!$E$3:$E$53,Calculations!$A$3:$A$53,$B990)</f>
        <v/>
      </c>
      <c r="Q990" s="44">
        <f>Q264/SUMIFS(Q$3:Q$722,$B$3:$B$722,$B990)*SUMIFS(Calculations!$E$3:$E$53,Calculations!$A$3:$A$53,$B990)</f>
        <v/>
      </c>
      <c r="R990" s="44">
        <f>R264/SUMIFS(R$3:R$722,$B$3:$B$722,$B990)*SUMIFS(Calculations!$E$3:$E$53,Calculations!$A$3:$A$53,$B990)</f>
        <v/>
      </c>
    </row>
    <row r="991" ht="15.75" customHeight="1" s="157">
      <c r="B991" s="44" t="inlineStr">
        <is>
          <t>MD</t>
        </is>
      </c>
      <c r="C991" s="44" t="inlineStr">
        <is>
          <t>Generation</t>
        </is>
      </c>
      <c r="D991" s="44" t="inlineStr">
        <is>
          <t>NG-CC</t>
        </is>
      </c>
      <c r="E991" s="44">
        <f>LOOKUP(D991,$U$2:$V$15,$V$2:$V$15)</f>
        <v/>
      </c>
      <c r="F991" s="44">
        <f>F265/SUMIFS(F$3:F$722,$B$3:$B$722,$B991)*SUMIFS(Calculations!$E$3:$E$53,Calculations!$A$3:$A$53,$B991)</f>
        <v/>
      </c>
      <c r="G991" s="44">
        <f>G265/SUMIFS(G$3:G$722,$B$3:$B$722,$B991)*SUMIFS(Calculations!$E$3:$E$53,Calculations!$A$3:$A$53,$B991)</f>
        <v/>
      </c>
      <c r="H991" s="44">
        <f>H265/SUMIFS(H$3:H$722,$B$3:$B$722,$B991)*SUMIFS(Calculations!$E$3:$E$53,Calculations!$A$3:$A$53,$B991)</f>
        <v/>
      </c>
      <c r="I991" s="44">
        <f>I265/SUMIFS(I$3:I$722,$B$3:$B$722,$B991)*SUMIFS(Calculations!$E$3:$E$53,Calculations!$A$3:$A$53,$B991)</f>
        <v/>
      </c>
      <c r="J991" s="44">
        <f>J265/SUMIFS(J$3:J$722,$B$3:$B$722,$B991)*SUMIFS(Calculations!$E$3:$E$53,Calculations!$A$3:$A$53,$B991)</f>
        <v/>
      </c>
      <c r="K991" s="44">
        <f>K265/SUMIFS(K$3:K$722,$B$3:$B$722,$B991)*SUMIFS(Calculations!$E$3:$E$53,Calculations!$A$3:$A$53,$B991)</f>
        <v/>
      </c>
      <c r="L991" s="44">
        <f>L265/SUMIFS(L$3:L$722,$B$3:$B$722,$B991)*SUMIFS(Calculations!$E$3:$E$53,Calculations!$A$3:$A$53,$B991)</f>
        <v/>
      </c>
      <c r="M991" s="44">
        <f>M265/SUMIFS(M$3:M$722,$B$3:$B$722,$B991)*SUMIFS(Calculations!$E$3:$E$53,Calculations!$A$3:$A$53,$B991)</f>
        <v/>
      </c>
      <c r="N991" s="44">
        <f>N265/SUMIFS(N$3:N$722,$B$3:$B$722,$B991)*SUMIFS(Calculations!$E$3:$E$53,Calculations!$A$3:$A$53,$B991)</f>
        <v/>
      </c>
      <c r="O991" s="44">
        <f>O265/SUMIFS(O$3:O$722,$B$3:$B$722,$B991)*SUMIFS(Calculations!$E$3:$E$53,Calculations!$A$3:$A$53,$B991)</f>
        <v/>
      </c>
      <c r="P991" s="44">
        <f>P265/SUMIFS(P$3:P$722,$B$3:$B$722,$B991)*SUMIFS(Calculations!$E$3:$E$53,Calculations!$A$3:$A$53,$B991)</f>
        <v/>
      </c>
      <c r="Q991" s="44">
        <f>Q265/SUMIFS(Q$3:Q$722,$B$3:$B$722,$B991)*SUMIFS(Calculations!$E$3:$E$53,Calculations!$A$3:$A$53,$B991)</f>
        <v/>
      </c>
      <c r="R991" s="44">
        <f>R265/SUMIFS(R$3:R$722,$B$3:$B$722,$B991)*SUMIFS(Calculations!$E$3:$E$53,Calculations!$A$3:$A$53,$B991)</f>
        <v/>
      </c>
    </row>
    <row r="992" ht="15.75" customHeight="1" s="157">
      <c r="B992" s="44" t="inlineStr">
        <is>
          <t>MD</t>
        </is>
      </c>
      <c r="C992" s="44" t="inlineStr">
        <is>
          <t>Generation</t>
        </is>
      </c>
      <c r="D992" s="44" t="inlineStr">
        <is>
          <t>NG-CT</t>
        </is>
      </c>
      <c r="E992" s="44">
        <f>LOOKUP(D992,$U$2:$V$15,$V$2:$V$15)</f>
        <v/>
      </c>
      <c r="F992" s="44">
        <f>F266/SUMIFS(F$3:F$722,$B$3:$B$722,$B992)*SUMIFS(Calculations!$E$3:$E$53,Calculations!$A$3:$A$53,$B992)</f>
        <v/>
      </c>
      <c r="G992" s="44">
        <f>G266/SUMIFS(G$3:G$722,$B$3:$B$722,$B992)*SUMIFS(Calculations!$E$3:$E$53,Calculations!$A$3:$A$53,$B992)</f>
        <v/>
      </c>
      <c r="H992" s="44">
        <f>H266/SUMIFS(H$3:H$722,$B$3:$B$722,$B992)*SUMIFS(Calculations!$E$3:$E$53,Calculations!$A$3:$A$53,$B992)</f>
        <v/>
      </c>
      <c r="I992" s="44">
        <f>I266/SUMIFS(I$3:I$722,$B$3:$B$722,$B992)*SUMIFS(Calculations!$E$3:$E$53,Calculations!$A$3:$A$53,$B992)</f>
        <v/>
      </c>
      <c r="J992" s="44">
        <f>J266/SUMIFS(J$3:J$722,$B$3:$B$722,$B992)*SUMIFS(Calculations!$E$3:$E$53,Calculations!$A$3:$A$53,$B992)</f>
        <v/>
      </c>
      <c r="K992" s="44">
        <f>K266/SUMIFS(K$3:K$722,$B$3:$B$722,$B992)*SUMIFS(Calculations!$E$3:$E$53,Calculations!$A$3:$A$53,$B992)</f>
        <v/>
      </c>
      <c r="L992" s="44">
        <f>L266/SUMIFS(L$3:L$722,$B$3:$B$722,$B992)*SUMIFS(Calculations!$E$3:$E$53,Calculations!$A$3:$A$53,$B992)</f>
        <v/>
      </c>
      <c r="M992" s="44">
        <f>M266/SUMIFS(M$3:M$722,$B$3:$B$722,$B992)*SUMIFS(Calculations!$E$3:$E$53,Calculations!$A$3:$A$53,$B992)</f>
        <v/>
      </c>
      <c r="N992" s="44">
        <f>N266/SUMIFS(N$3:N$722,$B$3:$B$722,$B992)*SUMIFS(Calculations!$E$3:$E$53,Calculations!$A$3:$A$53,$B992)</f>
        <v/>
      </c>
      <c r="O992" s="44">
        <f>O266/SUMIFS(O$3:O$722,$B$3:$B$722,$B992)*SUMIFS(Calculations!$E$3:$E$53,Calculations!$A$3:$A$53,$B992)</f>
        <v/>
      </c>
      <c r="P992" s="44">
        <f>P266/SUMIFS(P$3:P$722,$B$3:$B$722,$B992)*SUMIFS(Calculations!$E$3:$E$53,Calculations!$A$3:$A$53,$B992)</f>
        <v/>
      </c>
      <c r="Q992" s="44">
        <f>Q266/SUMIFS(Q$3:Q$722,$B$3:$B$722,$B992)*SUMIFS(Calculations!$E$3:$E$53,Calculations!$A$3:$A$53,$B992)</f>
        <v/>
      </c>
      <c r="R992" s="44">
        <f>R266/SUMIFS(R$3:R$722,$B$3:$B$722,$B992)*SUMIFS(Calculations!$E$3:$E$53,Calculations!$A$3:$A$53,$B992)</f>
        <v/>
      </c>
    </row>
    <row r="993" ht="15.75" customHeight="1" s="157">
      <c r="B993" s="44" t="inlineStr">
        <is>
          <t>MD</t>
        </is>
      </c>
      <c r="C993" s="44" t="inlineStr">
        <is>
          <t>Generation</t>
        </is>
      </c>
      <c r="D993" s="44" t="inlineStr">
        <is>
          <t>Nuclear</t>
        </is>
      </c>
      <c r="E993" s="44">
        <f>LOOKUP(D993,$U$2:$V$15,$V$2:$V$15)</f>
        <v/>
      </c>
      <c r="F993" s="44">
        <f>F267/SUMIFS(F$3:F$722,$B$3:$B$722,$B993)*SUMIFS(Calculations!$E$3:$E$53,Calculations!$A$3:$A$53,$B993)</f>
        <v/>
      </c>
      <c r="G993" s="44">
        <f>G267/SUMIFS(G$3:G$722,$B$3:$B$722,$B993)*SUMIFS(Calculations!$E$3:$E$53,Calculations!$A$3:$A$53,$B993)</f>
        <v/>
      </c>
      <c r="H993" s="44">
        <f>H267/SUMIFS(H$3:H$722,$B$3:$B$722,$B993)*SUMIFS(Calculations!$E$3:$E$53,Calculations!$A$3:$A$53,$B993)</f>
        <v/>
      </c>
      <c r="I993" s="44">
        <f>I267/SUMIFS(I$3:I$722,$B$3:$B$722,$B993)*SUMIFS(Calculations!$E$3:$E$53,Calculations!$A$3:$A$53,$B993)</f>
        <v/>
      </c>
      <c r="J993" s="44">
        <f>J267/SUMIFS(J$3:J$722,$B$3:$B$722,$B993)*SUMIFS(Calculations!$E$3:$E$53,Calculations!$A$3:$A$53,$B993)</f>
        <v/>
      </c>
      <c r="K993" s="44">
        <f>K267/SUMIFS(K$3:K$722,$B$3:$B$722,$B993)*SUMIFS(Calculations!$E$3:$E$53,Calculations!$A$3:$A$53,$B993)</f>
        <v/>
      </c>
      <c r="L993" s="44">
        <f>L267/SUMIFS(L$3:L$722,$B$3:$B$722,$B993)*SUMIFS(Calculations!$E$3:$E$53,Calculations!$A$3:$A$53,$B993)</f>
        <v/>
      </c>
      <c r="M993" s="44">
        <f>M267/SUMIFS(M$3:M$722,$B$3:$B$722,$B993)*SUMIFS(Calculations!$E$3:$E$53,Calculations!$A$3:$A$53,$B993)</f>
        <v/>
      </c>
      <c r="N993" s="44">
        <f>N267/SUMIFS(N$3:N$722,$B$3:$B$722,$B993)*SUMIFS(Calculations!$E$3:$E$53,Calculations!$A$3:$A$53,$B993)</f>
        <v/>
      </c>
      <c r="O993" s="44">
        <f>O267/SUMIFS(O$3:O$722,$B$3:$B$722,$B993)*SUMIFS(Calculations!$E$3:$E$53,Calculations!$A$3:$A$53,$B993)</f>
        <v/>
      </c>
      <c r="P993" s="44">
        <f>P267/SUMIFS(P$3:P$722,$B$3:$B$722,$B993)*SUMIFS(Calculations!$E$3:$E$53,Calculations!$A$3:$A$53,$B993)</f>
        <v/>
      </c>
      <c r="Q993" s="44">
        <f>Q267/SUMIFS(Q$3:Q$722,$B$3:$B$722,$B993)*SUMIFS(Calculations!$E$3:$E$53,Calculations!$A$3:$A$53,$B993)</f>
        <v/>
      </c>
      <c r="R993" s="44">
        <f>R267/SUMIFS(R$3:R$722,$B$3:$B$722,$B993)*SUMIFS(Calculations!$E$3:$E$53,Calculations!$A$3:$A$53,$B993)</f>
        <v/>
      </c>
    </row>
    <row r="994" ht="15.75" customHeight="1" s="157">
      <c r="B994" s="44" t="inlineStr">
        <is>
          <t>MD</t>
        </is>
      </c>
      <c r="C994" s="44" t="inlineStr">
        <is>
          <t>Generation</t>
        </is>
      </c>
      <c r="D994" s="44" t="inlineStr">
        <is>
          <t>Offshore Wind</t>
        </is>
      </c>
      <c r="E994" s="44">
        <f>LOOKUP(D994,$U$2:$V$15,$V$2:$V$15)</f>
        <v/>
      </c>
      <c r="F994" s="44">
        <f>F268/SUMIFS(F$3:F$722,$B$3:$B$722,$B994)*SUMIFS(Calculations!$E$3:$E$53,Calculations!$A$3:$A$53,$B994)</f>
        <v/>
      </c>
      <c r="G994" s="44">
        <f>G268/SUMIFS(G$3:G$722,$B$3:$B$722,$B994)*SUMIFS(Calculations!$E$3:$E$53,Calculations!$A$3:$A$53,$B994)</f>
        <v/>
      </c>
      <c r="H994" s="44">
        <f>H268/SUMIFS(H$3:H$722,$B$3:$B$722,$B994)*SUMIFS(Calculations!$E$3:$E$53,Calculations!$A$3:$A$53,$B994)</f>
        <v/>
      </c>
      <c r="I994" s="44">
        <f>I268/SUMIFS(I$3:I$722,$B$3:$B$722,$B994)*SUMIFS(Calculations!$E$3:$E$53,Calculations!$A$3:$A$53,$B994)</f>
        <v/>
      </c>
      <c r="J994" s="44">
        <f>J268/SUMIFS(J$3:J$722,$B$3:$B$722,$B994)*SUMIFS(Calculations!$E$3:$E$53,Calculations!$A$3:$A$53,$B994)</f>
        <v/>
      </c>
      <c r="K994" s="44">
        <f>K268/SUMIFS(K$3:K$722,$B$3:$B$722,$B994)*SUMIFS(Calculations!$E$3:$E$53,Calculations!$A$3:$A$53,$B994)</f>
        <v/>
      </c>
      <c r="L994" s="44">
        <f>L268/SUMIFS(L$3:L$722,$B$3:$B$722,$B994)*SUMIFS(Calculations!$E$3:$E$53,Calculations!$A$3:$A$53,$B994)</f>
        <v/>
      </c>
      <c r="M994" s="44">
        <f>M268/SUMIFS(M$3:M$722,$B$3:$B$722,$B994)*SUMIFS(Calculations!$E$3:$E$53,Calculations!$A$3:$A$53,$B994)</f>
        <v/>
      </c>
      <c r="N994" s="44">
        <f>N268/SUMIFS(N$3:N$722,$B$3:$B$722,$B994)*SUMIFS(Calculations!$E$3:$E$53,Calculations!$A$3:$A$53,$B994)</f>
        <v/>
      </c>
      <c r="O994" s="44">
        <f>O268/SUMIFS(O$3:O$722,$B$3:$B$722,$B994)*SUMIFS(Calculations!$E$3:$E$53,Calculations!$A$3:$A$53,$B994)</f>
        <v/>
      </c>
      <c r="P994" s="44">
        <f>P268/SUMIFS(P$3:P$722,$B$3:$B$722,$B994)*SUMIFS(Calculations!$E$3:$E$53,Calculations!$A$3:$A$53,$B994)</f>
        <v/>
      </c>
      <c r="Q994" s="44">
        <f>Q268/SUMIFS(Q$3:Q$722,$B$3:$B$722,$B994)*SUMIFS(Calculations!$E$3:$E$53,Calculations!$A$3:$A$53,$B994)</f>
        <v/>
      </c>
      <c r="R994" s="44">
        <f>R268/SUMIFS(R$3:R$722,$B$3:$B$722,$B994)*SUMIFS(Calculations!$E$3:$E$53,Calculations!$A$3:$A$53,$B994)</f>
        <v/>
      </c>
    </row>
    <row r="995" ht="15.75" customHeight="1" s="157">
      <c r="B995" s="44" t="inlineStr">
        <is>
          <t>MD</t>
        </is>
      </c>
      <c r="C995" s="44" t="inlineStr">
        <is>
          <t>Generation</t>
        </is>
      </c>
      <c r="D995" s="44" t="inlineStr">
        <is>
          <t>Oil-Gas-Steam</t>
        </is>
      </c>
      <c r="E995" s="44">
        <f>LOOKUP(D995,$U$2:$V$15,$V$2:$V$15)</f>
        <v/>
      </c>
      <c r="F995" s="44">
        <f>F269/SUMIFS(F$3:F$722,$B$3:$B$722,$B995)*SUMIFS(Calculations!$E$3:$E$53,Calculations!$A$3:$A$53,$B995)</f>
        <v/>
      </c>
      <c r="G995" s="44">
        <f>G269/SUMIFS(G$3:G$722,$B$3:$B$722,$B995)*SUMIFS(Calculations!$E$3:$E$53,Calculations!$A$3:$A$53,$B995)</f>
        <v/>
      </c>
      <c r="H995" s="44">
        <f>H269/SUMIFS(H$3:H$722,$B$3:$B$722,$B995)*SUMIFS(Calculations!$E$3:$E$53,Calculations!$A$3:$A$53,$B995)</f>
        <v/>
      </c>
      <c r="I995" s="44">
        <f>I269/SUMIFS(I$3:I$722,$B$3:$B$722,$B995)*SUMIFS(Calculations!$E$3:$E$53,Calculations!$A$3:$A$53,$B995)</f>
        <v/>
      </c>
      <c r="J995" s="44">
        <f>J269/SUMIFS(J$3:J$722,$B$3:$B$722,$B995)*SUMIFS(Calculations!$E$3:$E$53,Calculations!$A$3:$A$53,$B995)</f>
        <v/>
      </c>
      <c r="K995" s="44">
        <f>K269/SUMIFS(K$3:K$722,$B$3:$B$722,$B995)*SUMIFS(Calculations!$E$3:$E$53,Calculations!$A$3:$A$53,$B995)</f>
        <v/>
      </c>
      <c r="L995" s="44">
        <f>L269/SUMIFS(L$3:L$722,$B$3:$B$722,$B995)*SUMIFS(Calculations!$E$3:$E$53,Calculations!$A$3:$A$53,$B995)</f>
        <v/>
      </c>
      <c r="M995" s="44">
        <f>M269/SUMIFS(M$3:M$722,$B$3:$B$722,$B995)*SUMIFS(Calculations!$E$3:$E$53,Calculations!$A$3:$A$53,$B995)</f>
        <v/>
      </c>
      <c r="N995" s="44">
        <f>N269/SUMIFS(N$3:N$722,$B$3:$B$722,$B995)*SUMIFS(Calculations!$E$3:$E$53,Calculations!$A$3:$A$53,$B995)</f>
        <v/>
      </c>
      <c r="O995" s="44">
        <f>O269/SUMIFS(O$3:O$722,$B$3:$B$722,$B995)*SUMIFS(Calculations!$E$3:$E$53,Calculations!$A$3:$A$53,$B995)</f>
        <v/>
      </c>
      <c r="P995" s="44">
        <f>P269/SUMIFS(P$3:P$722,$B$3:$B$722,$B995)*SUMIFS(Calculations!$E$3:$E$53,Calculations!$A$3:$A$53,$B995)</f>
        <v/>
      </c>
      <c r="Q995" s="44">
        <f>Q269/SUMIFS(Q$3:Q$722,$B$3:$B$722,$B995)*SUMIFS(Calculations!$E$3:$E$53,Calculations!$A$3:$A$53,$B995)</f>
        <v/>
      </c>
      <c r="R995" s="44">
        <f>R269/SUMIFS(R$3:R$722,$B$3:$B$722,$B995)*SUMIFS(Calculations!$E$3:$E$53,Calculations!$A$3:$A$53,$B995)</f>
        <v/>
      </c>
    </row>
    <row r="996" ht="15.75" customHeight="1" s="157">
      <c r="B996" s="44" t="inlineStr">
        <is>
          <t>MD</t>
        </is>
      </c>
      <c r="C996" s="44" t="inlineStr">
        <is>
          <t>Generation</t>
        </is>
      </c>
      <c r="D996" s="44" t="inlineStr">
        <is>
          <t>Rooftop PV</t>
        </is>
      </c>
      <c r="E996" s="44">
        <f>LOOKUP(D996,$U$2:$V$15,$V$2:$V$15)</f>
        <v/>
      </c>
      <c r="F996" s="44">
        <f>F270/SUMIFS(F$3:F$722,$B$3:$B$722,$B996)*SUMIFS(Calculations!$E$3:$E$53,Calculations!$A$3:$A$53,$B996)</f>
        <v/>
      </c>
      <c r="G996" s="44">
        <f>G270/SUMIFS(G$3:G$722,$B$3:$B$722,$B996)*SUMIFS(Calculations!$E$3:$E$53,Calculations!$A$3:$A$53,$B996)</f>
        <v/>
      </c>
      <c r="H996" s="44">
        <f>H270/SUMIFS(H$3:H$722,$B$3:$B$722,$B996)*SUMIFS(Calculations!$E$3:$E$53,Calculations!$A$3:$A$53,$B996)</f>
        <v/>
      </c>
      <c r="I996" s="44">
        <f>I270/SUMIFS(I$3:I$722,$B$3:$B$722,$B996)*SUMIFS(Calculations!$E$3:$E$53,Calculations!$A$3:$A$53,$B996)</f>
        <v/>
      </c>
      <c r="J996" s="44">
        <f>J270/SUMIFS(J$3:J$722,$B$3:$B$722,$B996)*SUMIFS(Calculations!$E$3:$E$53,Calculations!$A$3:$A$53,$B996)</f>
        <v/>
      </c>
      <c r="K996" s="44">
        <f>K270/SUMIFS(K$3:K$722,$B$3:$B$722,$B996)*SUMIFS(Calculations!$E$3:$E$53,Calculations!$A$3:$A$53,$B996)</f>
        <v/>
      </c>
      <c r="L996" s="44">
        <f>L270/SUMIFS(L$3:L$722,$B$3:$B$722,$B996)*SUMIFS(Calculations!$E$3:$E$53,Calculations!$A$3:$A$53,$B996)</f>
        <v/>
      </c>
      <c r="M996" s="44">
        <f>M270/SUMIFS(M$3:M$722,$B$3:$B$722,$B996)*SUMIFS(Calculations!$E$3:$E$53,Calculations!$A$3:$A$53,$B996)</f>
        <v/>
      </c>
      <c r="N996" s="44">
        <f>N270/SUMIFS(N$3:N$722,$B$3:$B$722,$B996)*SUMIFS(Calculations!$E$3:$E$53,Calculations!$A$3:$A$53,$B996)</f>
        <v/>
      </c>
      <c r="O996" s="44">
        <f>O270/SUMIFS(O$3:O$722,$B$3:$B$722,$B996)*SUMIFS(Calculations!$E$3:$E$53,Calculations!$A$3:$A$53,$B996)</f>
        <v/>
      </c>
      <c r="P996" s="44">
        <f>P270/SUMIFS(P$3:P$722,$B$3:$B$722,$B996)*SUMIFS(Calculations!$E$3:$E$53,Calculations!$A$3:$A$53,$B996)</f>
        <v/>
      </c>
      <c r="Q996" s="44">
        <f>Q270/SUMIFS(Q$3:Q$722,$B$3:$B$722,$B996)*SUMIFS(Calculations!$E$3:$E$53,Calculations!$A$3:$A$53,$B996)</f>
        <v/>
      </c>
      <c r="R996" s="44">
        <f>R270/SUMIFS(R$3:R$722,$B$3:$B$722,$B996)*SUMIFS(Calculations!$E$3:$E$53,Calculations!$A$3:$A$53,$B996)</f>
        <v/>
      </c>
    </row>
    <row r="997" ht="15.75" customHeight="1" s="157">
      <c r="B997" s="44" t="inlineStr">
        <is>
          <t>MD</t>
        </is>
      </c>
      <c r="C997" s="44" t="inlineStr">
        <is>
          <t>Generation</t>
        </is>
      </c>
      <c r="D997" s="44" t="inlineStr">
        <is>
          <t>Storage</t>
        </is>
      </c>
      <c r="E997" s="44">
        <f>LOOKUP(D997,$U$2:$V$15,$V$2:$V$15)</f>
        <v/>
      </c>
      <c r="F997" s="44">
        <f>F271/SUMIFS(F$3:F$722,$B$3:$B$722,$B997)*SUMIFS(Calculations!$E$3:$E$53,Calculations!$A$3:$A$53,$B997)</f>
        <v/>
      </c>
      <c r="G997" s="44">
        <f>G271/SUMIFS(G$3:G$722,$B$3:$B$722,$B997)*SUMIFS(Calculations!$E$3:$E$53,Calculations!$A$3:$A$53,$B997)</f>
        <v/>
      </c>
      <c r="H997" s="44">
        <f>H271/SUMIFS(H$3:H$722,$B$3:$B$722,$B997)*SUMIFS(Calculations!$E$3:$E$53,Calculations!$A$3:$A$53,$B997)</f>
        <v/>
      </c>
      <c r="I997" s="44">
        <f>I271/SUMIFS(I$3:I$722,$B$3:$B$722,$B997)*SUMIFS(Calculations!$E$3:$E$53,Calculations!$A$3:$A$53,$B997)</f>
        <v/>
      </c>
      <c r="J997" s="44">
        <f>J271/SUMIFS(J$3:J$722,$B$3:$B$722,$B997)*SUMIFS(Calculations!$E$3:$E$53,Calculations!$A$3:$A$53,$B997)</f>
        <v/>
      </c>
      <c r="K997" s="44">
        <f>K271/SUMIFS(K$3:K$722,$B$3:$B$722,$B997)*SUMIFS(Calculations!$E$3:$E$53,Calculations!$A$3:$A$53,$B997)</f>
        <v/>
      </c>
      <c r="L997" s="44">
        <f>L271/SUMIFS(L$3:L$722,$B$3:$B$722,$B997)*SUMIFS(Calculations!$E$3:$E$53,Calculations!$A$3:$A$53,$B997)</f>
        <v/>
      </c>
      <c r="M997" s="44">
        <f>M271/SUMIFS(M$3:M$722,$B$3:$B$722,$B997)*SUMIFS(Calculations!$E$3:$E$53,Calculations!$A$3:$A$53,$B997)</f>
        <v/>
      </c>
      <c r="N997" s="44">
        <f>N271/SUMIFS(N$3:N$722,$B$3:$B$722,$B997)*SUMIFS(Calculations!$E$3:$E$53,Calculations!$A$3:$A$53,$B997)</f>
        <v/>
      </c>
      <c r="O997" s="44">
        <f>O271/SUMIFS(O$3:O$722,$B$3:$B$722,$B997)*SUMIFS(Calculations!$E$3:$E$53,Calculations!$A$3:$A$53,$B997)</f>
        <v/>
      </c>
      <c r="P997" s="44">
        <f>P271/SUMIFS(P$3:P$722,$B$3:$B$722,$B997)*SUMIFS(Calculations!$E$3:$E$53,Calculations!$A$3:$A$53,$B997)</f>
        <v/>
      </c>
      <c r="Q997" s="44">
        <f>Q271/SUMIFS(Q$3:Q$722,$B$3:$B$722,$B997)*SUMIFS(Calculations!$E$3:$E$53,Calculations!$A$3:$A$53,$B997)</f>
        <v/>
      </c>
      <c r="R997" s="44">
        <f>R271/SUMIFS(R$3:R$722,$B$3:$B$722,$B997)*SUMIFS(Calculations!$E$3:$E$53,Calculations!$A$3:$A$53,$B997)</f>
        <v/>
      </c>
    </row>
    <row r="998" ht="15.75" customHeight="1" s="157">
      <c r="B998" s="44" t="inlineStr">
        <is>
          <t>MD</t>
        </is>
      </c>
      <c r="C998" s="44" t="inlineStr">
        <is>
          <t>Generation</t>
        </is>
      </c>
      <c r="D998" s="44" t="inlineStr">
        <is>
          <t>Utility PV</t>
        </is>
      </c>
      <c r="E998" s="44">
        <f>LOOKUP(D998,$U$2:$V$15,$V$2:$V$15)</f>
        <v/>
      </c>
      <c r="F998" s="44">
        <f>F272/SUMIFS(F$3:F$722,$B$3:$B$722,$B998)*SUMIFS(Calculations!$E$3:$E$53,Calculations!$A$3:$A$53,$B998)</f>
        <v/>
      </c>
      <c r="G998" s="44">
        <f>G272/SUMIFS(G$3:G$722,$B$3:$B$722,$B998)*SUMIFS(Calculations!$E$3:$E$53,Calculations!$A$3:$A$53,$B998)</f>
        <v/>
      </c>
      <c r="H998" s="44">
        <f>H272/SUMIFS(H$3:H$722,$B$3:$B$722,$B998)*SUMIFS(Calculations!$E$3:$E$53,Calculations!$A$3:$A$53,$B998)</f>
        <v/>
      </c>
      <c r="I998" s="44">
        <f>I272/SUMIFS(I$3:I$722,$B$3:$B$722,$B998)*SUMIFS(Calculations!$E$3:$E$53,Calculations!$A$3:$A$53,$B998)</f>
        <v/>
      </c>
      <c r="J998" s="44">
        <f>J272/SUMIFS(J$3:J$722,$B$3:$B$722,$B998)*SUMIFS(Calculations!$E$3:$E$53,Calculations!$A$3:$A$53,$B998)</f>
        <v/>
      </c>
      <c r="K998" s="44">
        <f>K272/SUMIFS(K$3:K$722,$B$3:$B$722,$B998)*SUMIFS(Calculations!$E$3:$E$53,Calculations!$A$3:$A$53,$B998)</f>
        <v/>
      </c>
      <c r="L998" s="44">
        <f>L272/SUMIFS(L$3:L$722,$B$3:$B$722,$B998)*SUMIFS(Calculations!$E$3:$E$53,Calculations!$A$3:$A$53,$B998)</f>
        <v/>
      </c>
      <c r="M998" s="44">
        <f>M272/SUMIFS(M$3:M$722,$B$3:$B$722,$B998)*SUMIFS(Calculations!$E$3:$E$53,Calculations!$A$3:$A$53,$B998)</f>
        <v/>
      </c>
      <c r="N998" s="44">
        <f>N272/SUMIFS(N$3:N$722,$B$3:$B$722,$B998)*SUMIFS(Calculations!$E$3:$E$53,Calculations!$A$3:$A$53,$B998)</f>
        <v/>
      </c>
      <c r="O998" s="44">
        <f>O272/SUMIFS(O$3:O$722,$B$3:$B$722,$B998)*SUMIFS(Calculations!$E$3:$E$53,Calculations!$A$3:$A$53,$B998)</f>
        <v/>
      </c>
      <c r="P998" s="44">
        <f>P272/SUMIFS(P$3:P$722,$B$3:$B$722,$B998)*SUMIFS(Calculations!$E$3:$E$53,Calculations!$A$3:$A$53,$B998)</f>
        <v/>
      </c>
      <c r="Q998" s="44">
        <f>Q272/SUMIFS(Q$3:Q$722,$B$3:$B$722,$B998)*SUMIFS(Calculations!$E$3:$E$53,Calculations!$A$3:$A$53,$B998)</f>
        <v/>
      </c>
      <c r="R998" s="44">
        <f>R272/SUMIFS(R$3:R$722,$B$3:$B$722,$B998)*SUMIFS(Calculations!$E$3:$E$53,Calculations!$A$3:$A$53,$B998)</f>
        <v/>
      </c>
    </row>
    <row r="999" ht="15.75" customHeight="1" s="157">
      <c r="B999" s="44" t="inlineStr">
        <is>
          <t>ME</t>
        </is>
      </c>
      <c r="C999" s="44" t="inlineStr">
        <is>
          <t>Generation</t>
        </is>
      </c>
      <c r="D999" s="44" t="inlineStr">
        <is>
          <t>Biopower</t>
        </is>
      </c>
      <c r="E999" s="44">
        <f>LOOKUP(D999,$U$2:$V$15,$V$2:$V$15)</f>
        <v/>
      </c>
      <c r="F999" s="44">
        <f>F273/SUMIFS(F$3:F$722,$B$3:$B$722,$B999)*SUMIFS(Calculations!$E$3:$E$53,Calculations!$A$3:$A$53,$B999)</f>
        <v/>
      </c>
      <c r="G999" s="44">
        <f>G273/SUMIFS(G$3:G$722,$B$3:$B$722,$B999)*SUMIFS(Calculations!$E$3:$E$53,Calculations!$A$3:$A$53,$B999)</f>
        <v/>
      </c>
      <c r="H999" s="44">
        <f>H273/SUMIFS(H$3:H$722,$B$3:$B$722,$B999)*SUMIFS(Calculations!$E$3:$E$53,Calculations!$A$3:$A$53,$B999)</f>
        <v/>
      </c>
      <c r="I999" s="44">
        <f>I273/SUMIFS(I$3:I$722,$B$3:$B$722,$B999)*SUMIFS(Calculations!$E$3:$E$53,Calculations!$A$3:$A$53,$B999)</f>
        <v/>
      </c>
      <c r="J999" s="44">
        <f>J273/SUMIFS(J$3:J$722,$B$3:$B$722,$B999)*SUMIFS(Calculations!$E$3:$E$53,Calculations!$A$3:$A$53,$B999)</f>
        <v/>
      </c>
      <c r="K999" s="44">
        <f>K273/SUMIFS(K$3:K$722,$B$3:$B$722,$B999)*SUMIFS(Calculations!$E$3:$E$53,Calculations!$A$3:$A$53,$B999)</f>
        <v/>
      </c>
      <c r="L999" s="44">
        <f>L273/SUMIFS(L$3:L$722,$B$3:$B$722,$B999)*SUMIFS(Calculations!$E$3:$E$53,Calculations!$A$3:$A$53,$B999)</f>
        <v/>
      </c>
      <c r="M999" s="44">
        <f>M273/SUMIFS(M$3:M$722,$B$3:$B$722,$B999)*SUMIFS(Calculations!$E$3:$E$53,Calculations!$A$3:$A$53,$B999)</f>
        <v/>
      </c>
      <c r="N999" s="44">
        <f>N273/SUMIFS(N$3:N$722,$B$3:$B$722,$B999)*SUMIFS(Calculations!$E$3:$E$53,Calculations!$A$3:$A$53,$B999)</f>
        <v/>
      </c>
      <c r="O999" s="44">
        <f>O273/SUMIFS(O$3:O$722,$B$3:$B$722,$B999)*SUMIFS(Calculations!$E$3:$E$53,Calculations!$A$3:$A$53,$B999)</f>
        <v/>
      </c>
      <c r="P999" s="44">
        <f>P273/SUMIFS(P$3:P$722,$B$3:$B$722,$B999)*SUMIFS(Calculations!$E$3:$E$53,Calculations!$A$3:$A$53,$B999)</f>
        <v/>
      </c>
      <c r="Q999" s="44">
        <f>Q273/SUMIFS(Q$3:Q$722,$B$3:$B$722,$B999)*SUMIFS(Calculations!$E$3:$E$53,Calculations!$A$3:$A$53,$B999)</f>
        <v/>
      </c>
      <c r="R999" s="44">
        <f>R273/SUMIFS(R$3:R$722,$B$3:$B$722,$B999)*SUMIFS(Calculations!$E$3:$E$53,Calculations!$A$3:$A$53,$B999)</f>
        <v/>
      </c>
    </row>
    <row r="1000" ht="15.75" customHeight="1" s="157">
      <c r="B1000" s="44" t="inlineStr">
        <is>
          <t>ME</t>
        </is>
      </c>
      <c r="C1000" s="44" t="inlineStr">
        <is>
          <t>Generation</t>
        </is>
      </c>
      <c r="D1000" s="44" t="inlineStr">
        <is>
          <t>Coal</t>
        </is>
      </c>
      <c r="E1000" s="44">
        <f>LOOKUP(D1000,$U$2:$V$15,$V$2:$V$15)</f>
        <v/>
      </c>
      <c r="F1000" s="44">
        <f>F274/SUMIFS(F$3:F$722,$B$3:$B$722,$B1000)*SUMIFS(Calculations!$E$3:$E$53,Calculations!$A$3:$A$53,$B1000)</f>
        <v/>
      </c>
      <c r="G1000" s="44">
        <f>G274/SUMIFS(G$3:G$722,$B$3:$B$722,$B1000)*SUMIFS(Calculations!$E$3:$E$53,Calculations!$A$3:$A$53,$B1000)</f>
        <v/>
      </c>
      <c r="H1000" s="44">
        <f>H274/SUMIFS(H$3:H$722,$B$3:$B$722,$B1000)*SUMIFS(Calculations!$E$3:$E$53,Calculations!$A$3:$A$53,$B1000)</f>
        <v/>
      </c>
      <c r="I1000" s="44">
        <f>I274/SUMIFS(I$3:I$722,$B$3:$B$722,$B1000)*SUMIFS(Calculations!$E$3:$E$53,Calculations!$A$3:$A$53,$B1000)</f>
        <v/>
      </c>
      <c r="J1000" s="44">
        <f>J274/SUMIFS(J$3:J$722,$B$3:$B$722,$B1000)*SUMIFS(Calculations!$E$3:$E$53,Calculations!$A$3:$A$53,$B1000)</f>
        <v/>
      </c>
      <c r="K1000" s="44">
        <f>K274/SUMIFS(K$3:K$722,$B$3:$B$722,$B1000)*SUMIFS(Calculations!$E$3:$E$53,Calculations!$A$3:$A$53,$B1000)</f>
        <v/>
      </c>
      <c r="L1000" s="44">
        <f>L274/SUMIFS(L$3:L$722,$B$3:$B$722,$B1000)*SUMIFS(Calculations!$E$3:$E$53,Calculations!$A$3:$A$53,$B1000)</f>
        <v/>
      </c>
      <c r="M1000" s="44">
        <f>M274/SUMIFS(M$3:M$722,$B$3:$B$722,$B1000)*SUMIFS(Calculations!$E$3:$E$53,Calculations!$A$3:$A$53,$B1000)</f>
        <v/>
      </c>
      <c r="N1000" s="44">
        <f>N274/SUMIFS(N$3:N$722,$B$3:$B$722,$B1000)*SUMIFS(Calculations!$E$3:$E$53,Calculations!$A$3:$A$53,$B1000)</f>
        <v/>
      </c>
      <c r="O1000" s="44">
        <f>O274/SUMIFS(O$3:O$722,$B$3:$B$722,$B1000)*SUMIFS(Calculations!$E$3:$E$53,Calculations!$A$3:$A$53,$B1000)</f>
        <v/>
      </c>
      <c r="P1000" s="44">
        <f>P274/SUMIFS(P$3:P$722,$B$3:$B$722,$B1000)*SUMIFS(Calculations!$E$3:$E$53,Calculations!$A$3:$A$53,$B1000)</f>
        <v/>
      </c>
      <c r="Q1000" s="44">
        <f>Q274/SUMIFS(Q$3:Q$722,$B$3:$B$722,$B1000)*SUMIFS(Calculations!$E$3:$E$53,Calculations!$A$3:$A$53,$B1000)</f>
        <v/>
      </c>
      <c r="R1000" s="44">
        <f>R274/SUMIFS(R$3:R$722,$B$3:$B$722,$B1000)*SUMIFS(Calculations!$E$3:$E$53,Calculations!$A$3:$A$53,$B1000)</f>
        <v/>
      </c>
    </row>
    <row r="1001" ht="15.75" customHeight="1" s="157">
      <c r="B1001" s="44" t="inlineStr">
        <is>
          <t>ME</t>
        </is>
      </c>
      <c r="C1001" s="44" t="inlineStr">
        <is>
          <t>Generation</t>
        </is>
      </c>
      <c r="D1001" s="44" t="inlineStr">
        <is>
          <t>CSP</t>
        </is>
      </c>
      <c r="E1001" s="44">
        <f>LOOKUP(D1001,$U$2:$V$15,$V$2:$V$15)</f>
        <v/>
      </c>
      <c r="F1001" s="44">
        <f>F275/SUMIFS(F$3:F$722,$B$3:$B$722,$B1001)*SUMIFS(Calculations!$E$3:$E$53,Calculations!$A$3:$A$53,$B1001)</f>
        <v/>
      </c>
      <c r="G1001" s="44">
        <f>G275/SUMIFS(G$3:G$722,$B$3:$B$722,$B1001)*SUMIFS(Calculations!$E$3:$E$53,Calculations!$A$3:$A$53,$B1001)</f>
        <v/>
      </c>
      <c r="H1001" s="44">
        <f>H275/SUMIFS(H$3:H$722,$B$3:$B$722,$B1001)*SUMIFS(Calculations!$E$3:$E$53,Calculations!$A$3:$A$53,$B1001)</f>
        <v/>
      </c>
      <c r="I1001" s="44">
        <f>I275/SUMIFS(I$3:I$722,$B$3:$B$722,$B1001)*SUMIFS(Calculations!$E$3:$E$53,Calculations!$A$3:$A$53,$B1001)</f>
        <v/>
      </c>
      <c r="J1001" s="44">
        <f>J275/SUMIFS(J$3:J$722,$B$3:$B$722,$B1001)*SUMIFS(Calculations!$E$3:$E$53,Calculations!$A$3:$A$53,$B1001)</f>
        <v/>
      </c>
      <c r="K1001" s="44">
        <f>K275/SUMIFS(K$3:K$722,$B$3:$B$722,$B1001)*SUMIFS(Calculations!$E$3:$E$53,Calculations!$A$3:$A$53,$B1001)</f>
        <v/>
      </c>
      <c r="L1001" s="44">
        <f>L275/SUMIFS(L$3:L$722,$B$3:$B$722,$B1001)*SUMIFS(Calculations!$E$3:$E$53,Calculations!$A$3:$A$53,$B1001)</f>
        <v/>
      </c>
      <c r="M1001" s="44">
        <f>M275/SUMIFS(M$3:M$722,$B$3:$B$722,$B1001)*SUMIFS(Calculations!$E$3:$E$53,Calculations!$A$3:$A$53,$B1001)</f>
        <v/>
      </c>
      <c r="N1001" s="44">
        <f>N275/SUMIFS(N$3:N$722,$B$3:$B$722,$B1001)*SUMIFS(Calculations!$E$3:$E$53,Calculations!$A$3:$A$53,$B1001)</f>
        <v/>
      </c>
      <c r="O1001" s="44">
        <f>O275/SUMIFS(O$3:O$722,$B$3:$B$722,$B1001)*SUMIFS(Calculations!$E$3:$E$53,Calculations!$A$3:$A$53,$B1001)</f>
        <v/>
      </c>
      <c r="P1001" s="44">
        <f>P275/SUMIFS(P$3:P$722,$B$3:$B$722,$B1001)*SUMIFS(Calculations!$E$3:$E$53,Calculations!$A$3:$A$53,$B1001)</f>
        <v/>
      </c>
      <c r="Q1001" s="44">
        <f>Q275/SUMIFS(Q$3:Q$722,$B$3:$B$722,$B1001)*SUMIFS(Calculations!$E$3:$E$53,Calculations!$A$3:$A$53,$B1001)</f>
        <v/>
      </c>
      <c r="R1001" s="44">
        <f>R275/SUMIFS(R$3:R$722,$B$3:$B$722,$B1001)*SUMIFS(Calculations!$E$3:$E$53,Calculations!$A$3:$A$53,$B1001)</f>
        <v/>
      </c>
    </row>
    <row r="1002" ht="15.75" customHeight="1" s="157">
      <c r="B1002" s="44" t="inlineStr">
        <is>
          <t>ME</t>
        </is>
      </c>
      <c r="C1002" s="44" t="inlineStr">
        <is>
          <t>Generation</t>
        </is>
      </c>
      <c r="D1002" s="44" t="inlineStr">
        <is>
          <t>Geothermal</t>
        </is>
      </c>
      <c r="E1002" s="44">
        <f>LOOKUP(D1002,$U$2:$V$15,$V$2:$V$15)</f>
        <v/>
      </c>
      <c r="F1002" s="44">
        <f>F276/SUMIFS(F$3:F$722,$B$3:$B$722,$B1002)*SUMIFS(Calculations!$E$3:$E$53,Calculations!$A$3:$A$53,$B1002)</f>
        <v/>
      </c>
      <c r="G1002" s="44">
        <f>G276/SUMIFS(G$3:G$722,$B$3:$B$722,$B1002)*SUMIFS(Calculations!$E$3:$E$53,Calculations!$A$3:$A$53,$B1002)</f>
        <v/>
      </c>
      <c r="H1002" s="44">
        <f>H276/SUMIFS(H$3:H$722,$B$3:$B$722,$B1002)*SUMIFS(Calculations!$E$3:$E$53,Calculations!$A$3:$A$53,$B1002)</f>
        <v/>
      </c>
      <c r="I1002" s="44">
        <f>I276/SUMIFS(I$3:I$722,$B$3:$B$722,$B1002)*SUMIFS(Calculations!$E$3:$E$53,Calculations!$A$3:$A$53,$B1002)</f>
        <v/>
      </c>
      <c r="J1002" s="44">
        <f>J276/SUMIFS(J$3:J$722,$B$3:$B$722,$B1002)*SUMIFS(Calculations!$E$3:$E$53,Calculations!$A$3:$A$53,$B1002)</f>
        <v/>
      </c>
      <c r="K1002" s="44">
        <f>K276/SUMIFS(K$3:K$722,$B$3:$B$722,$B1002)*SUMIFS(Calculations!$E$3:$E$53,Calculations!$A$3:$A$53,$B1002)</f>
        <v/>
      </c>
      <c r="L1002" s="44">
        <f>L276/SUMIFS(L$3:L$722,$B$3:$B$722,$B1002)*SUMIFS(Calculations!$E$3:$E$53,Calculations!$A$3:$A$53,$B1002)</f>
        <v/>
      </c>
      <c r="M1002" s="44">
        <f>M276/SUMIFS(M$3:M$722,$B$3:$B$722,$B1002)*SUMIFS(Calculations!$E$3:$E$53,Calculations!$A$3:$A$53,$B1002)</f>
        <v/>
      </c>
      <c r="N1002" s="44">
        <f>N276/SUMIFS(N$3:N$722,$B$3:$B$722,$B1002)*SUMIFS(Calculations!$E$3:$E$53,Calculations!$A$3:$A$53,$B1002)</f>
        <v/>
      </c>
      <c r="O1002" s="44">
        <f>O276/SUMIFS(O$3:O$722,$B$3:$B$722,$B1002)*SUMIFS(Calculations!$E$3:$E$53,Calculations!$A$3:$A$53,$B1002)</f>
        <v/>
      </c>
      <c r="P1002" s="44">
        <f>P276/SUMIFS(P$3:P$722,$B$3:$B$722,$B1002)*SUMIFS(Calculations!$E$3:$E$53,Calculations!$A$3:$A$53,$B1002)</f>
        <v/>
      </c>
      <c r="Q1002" s="44">
        <f>Q276/SUMIFS(Q$3:Q$722,$B$3:$B$722,$B1002)*SUMIFS(Calculations!$E$3:$E$53,Calculations!$A$3:$A$53,$B1002)</f>
        <v/>
      </c>
      <c r="R1002" s="44">
        <f>R276/SUMIFS(R$3:R$722,$B$3:$B$722,$B1002)*SUMIFS(Calculations!$E$3:$E$53,Calculations!$A$3:$A$53,$B1002)</f>
        <v/>
      </c>
    </row>
    <row r="1003" ht="15.75" customHeight="1" s="157">
      <c r="B1003" s="44" t="inlineStr">
        <is>
          <t>ME</t>
        </is>
      </c>
      <c r="C1003" s="44" t="inlineStr">
        <is>
          <t>Generation</t>
        </is>
      </c>
      <c r="D1003" s="44" t="inlineStr">
        <is>
          <t>Hydro</t>
        </is>
      </c>
      <c r="E1003" s="44">
        <f>LOOKUP(D1003,$U$2:$V$15,$V$2:$V$15)</f>
        <v/>
      </c>
      <c r="F1003" s="44">
        <f>F277/SUMIFS(F$3:F$722,$B$3:$B$722,$B1003)*SUMIFS(Calculations!$E$3:$E$53,Calculations!$A$3:$A$53,$B1003)</f>
        <v/>
      </c>
      <c r="G1003" s="44">
        <f>G277/SUMIFS(G$3:G$722,$B$3:$B$722,$B1003)*SUMIFS(Calculations!$E$3:$E$53,Calculations!$A$3:$A$53,$B1003)</f>
        <v/>
      </c>
      <c r="H1003" s="44">
        <f>H277/SUMIFS(H$3:H$722,$B$3:$B$722,$B1003)*SUMIFS(Calculations!$E$3:$E$53,Calculations!$A$3:$A$53,$B1003)</f>
        <v/>
      </c>
      <c r="I1003" s="44">
        <f>I277/SUMIFS(I$3:I$722,$B$3:$B$722,$B1003)*SUMIFS(Calculations!$E$3:$E$53,Calculations!$A$3:$A$53,$B1003)</f>
        <v/>
      </c>
      <c r="J1003" s="44">
        <f>J277/SUMIFS(J$3:J$722,$B$3:$B$722,$B1003)*SUMIFS(Calculations!$E$3:$E$53,Calculations!$A$3:$A$53,$B1003)</f>
        <v/>
      </c>
      <c r="K1003" s="44">
        <f>K277/SUMIFS(K$3:K$722,$B$3:$B$722,$B1003)*SUMIFS(Calculations!$E$3:$E$53,Calculations!$A$3:$A$53,$B1003)</f>
        <v/>
      </c>
      <c r="L1003" s="44">
        <f>L277/SUMIFS(L$3:L$722,$B$3:$B$722,$B1003)*SUMIFS(Calculations!$E$3:$E$53,Calculations!$A$3:$A$53,$B1003)</f>
        <v/>
      </c>
      <c r="M1003" s="44">
        <f>M277/SUMIFS(M$3:M$722,$B$3:$B$722,$B1003)*SUMIFS(Calculations!$E$3:$E$53,Calculations!$A$3:$A$53,$B1003)</f>
        <v/>
      </c>
      <c r="N1003" s="44">
        <f>N277/SUMIFS(N$3:N$722,$B$3:$B$722,$B1003)*SUMIFS(Calculations!$E$3:$E$53,Calculations!$A$3:$A$53,$B1003)</f>
        <v/>
      </c>
      <c r="O1003" s="44">
        <f>O277/SUMIFS(O$3:O$722,$B$3:$B$722,$B1003)*SUMIFS(Calculations!$E$3:$E$53,Calculations!$A$3:$A$53,$B1003)</f>
        <v/>
      </c>
      <c r="P1003" s="44">
        <f>P277/SUMIFS(P$3:P$722,$B$3:$B$722,$B1003)*SUMIFS(Calculations!$E$3:$E$53,Calculations!$A$3:$A$53,$B1003)</f>
        <v/>
      </c>
      <c r="Q1003" s="44">
        <f>Q277/SUMIFS(Q$3:Q$722,$B$3:$B$722,$B1003)*SUMIFS(Calculations!$E$3:$E$53,Calculations!$A$3:$A$53,$B1003)</f>
        <v/>
      </c>
      <c r="R1003" s="44">
        <f>R277/SUMIFS(R$3:R$722,$B$3:$B$722,$B1003)*SUMIFS(Calculations!$E$3:$E$53,Calculations!$A$3:$A$53,$B1003)</f>
        <v/>
      </c>
    </row>
    <row r="1004" ht="15.75" customHeight="1" s="157">
      <c r="B1004" s="44" t="inlineStr">
        <is>
          <t>ME</t>
        </is>
      </c>
      <c r="C1004" s="44" t="inlineStr">
        <is>
          <t>Generation</t>
        </is>
      </c>
      <c r="D1004" s="44" t="inlineStr">
        <is>
          <t>Imports</t>
        </is>
      </c>
      <c r="E1004" s="44">
        <f>LOOKUP(D1004,$U$2:$V$15,$V$2:$V$15)</f>
        <v/>
      </c>
      <c r="F1004" s="44">
        <f>F278/SUMIFS(F$3:F$722,$B$3:$B$722,$B1004)*SUMIFS(Calculations!$E$3:$E$53,Calculations!$A$3:$A$53,$B1004)</f>
        <v/>
      </c>
      <c r="G1004" s="44">
        <f>G278/SUMIFS(G$3:G$722,$B$3:$B$722,$B1004)*SUMIFS(Calculations!$E$3:$E$53,Calculations!$A$3:$A$53,$B1004)</f>
        <v/>
      </c>
      <c r="H1004" s="44">
        <f>H278/SUMIFS(H$3:H$722,$B$3:$B$722,$B1004)*SUMIFS(Calculations!$E$3:$E$53,Calculations!$A$3:$A$53,$B1004)</f>
        <v/>
      </c>
      <c r="I1004" s="44">
        <f>I278/SUMIFS(I$3:I$722,$B$3:$B$722,$B1004)*SUMIFS(Calculations!$E$3:$E$53,Calculations!$A$3:$A$53,$B1004)</f>
        <v/>
      </c>
      <c r="J1004" s="44">
        <f>J278/SUMIFS(J$3:J$722,$B$3:$B$722,$B1004)*SUMIFS(Calculations!$E$3:$E$53,Calculations!$A$3:$A$53,$B1004)</f>
        <v/>
      </c>
      <c r="K1004" s="44">
        <f>K278/SUMIFS(K$3:K$722,$B$3:$B$722,$B1004)*SUMIFS(Calculations!$E$3:$E$53,Calculations!$A$3:$A$53,$B1004)</f>
        <v/>
      </c>
      <c r="L1004" s="44">
        <f>L278/SUMIFS(L$3:L$722,$B$3:$B$722,$B1004)*SUMIFS(Calculations!$E$3:$E$53,Calculations!$A$3:$A$53,$B1004)</f>
        <v/>
      </c>
      <c r="M1004" s="44">
        <f>M278/SUMIFS(M$3:M$722,$B$3:$B$722,$B1004)*SUMIFS(Calculations!$E$3:$E$53,Calculations!$A$3:$A$53,$B1004)</f>
        <v/>
      </c>
      <c r="N1004" s="44">
        <f>N278/SUMIFS(N$3:N$722,$B$3:$B$722,$B1004)*SUMIFS(Calculations!$E$3:$E$53,Calculations!$A$3:$A$53,$B1004)</f>
        <v/>
      </c>
      <c r="O1004" s="44">
        <f>O278/SUMIFS(O$3:O$722,$B$3:$B$722,$B1004)*SUMIFS(Calculations!$E$3:$E$53,Calculations!$A$3:$A$53,$B1004)</f>
        <v/>
      </c>
      <c r="P1004" s="44">
        <f>P278/SUMIFS(P$3:P$722,$B$3:$B$722,$B1004)*SUMIFS(Calculations!$E$3:$E$53,Calculations!$A$3:$A$53,$B1004)</f>
        <v/>
      </c>
      <c r="Q1004" s="44">
        <f>Q278/SUMIFS(Q$3:Q$722,$B$3:$B$722,$B1004)*SUMIFS(Calculations!$E$3:$E$53,Calculations!$A$3:$A$53,$B1004)</f>
        <v/>
      </c>
      <c r="R1004" s="44">
        <f>R278/SUMIFS(R$3:R$722,$B$3:$B$722,$B1004)*SUMIFS(Calculations!$E$3:$E$53,Calculations!$A$3:$A$53,$B1004)</f>
        <v/>
      </c>
    </row>
    <row r="1005" ht="15.75" customHeight="1" s="157">
      <c r="B1005" s="44" t="inlineStr">
        <is>
          <t>ME</t>
        </is>
      </c>
      <c r="C1005" s="44" t="inlineStr">
        <is>
          <t>Generation</t>
        </is>
      </c>
      <c r="D1005" s="44" t="inlineStr">
        <is>
          <t>Land-based Wind</t>
        </is>
      </c>
      <c r="E1005" s="44">
        <f>LOOKUP(D1005,$U$2:$V$15,$V$2:$V$15)</f>
        <v/>
      </c>
      <c r="F1005" s="44">
        <f>F279/SUMIFS(F$3:F$722,$B$3:$B$722,$B1005)*SUMIFS(Calculations!$E$3:$E$53,Calculations!$A$3:$A$53,$B1005)</f>
        <v/>
      </c>
      <c r="G1005" s="44">
        <f>G279/SUMIFS(G$3:G$722,$B$3:$B$722,$B1005)*SUMIFS(Calculations!$E$3:$E$53,Calculations!$A$3:$A$53,$B1005)</f>
        <v/>
      </c>
      <c r="H1005" s="44">
        <f>H279/SUMIFS(H$3:H$722,$B$3:$B$722,$B1005)*SUMIFS(Calculations!$E$3:$E$53,Calculations!$A$3:$A$53,$B1005)</f>
        <v/>
      </c>
      <c r="I1005" s="44">
        <f>I279/SUMIFS(I$3:I$722,$B$3:$B$722,$B1005)*SUMIFS(Calculations!$E$3:$E$53,Calculations!$A$3:$A$53,$B1005)</f>
        <v/>
      </c>
      <c r="J1005" s="44">
        <f>J279/SUMIFS(J$3:J$722,$B$3:$B$722,$B1005)*SUMIFS(Calculations!$E$3:$E$53,Calculations!$A$3:$A$53,$B1005)</f>
        <v/>
      </c>
      <c r="K1005" s="44">
        <f>K279/SUMIFS(K$3:K$722,$B$3:$B$722,$B1005)*SUMIFS(Calculations!$E$3:$E$53,Calculations!$A$3:$A$53,$B1005)</f>
        <v/>
      </c>
      <c r="L1005" s="44">
        <f>L279/SUMIFS(L$3:L$722,$B$3:$B$722,$B1005)*SUMIFS(Calculations!$E$3:$E$53,Calculations!$A$3:$A$53,$B1005)</f>
        <v/>
      </c>
      <c r="M1005" s="44">
        <f>M279/SUMIFS(M$3:M$722,$B$3:$B$722,$B1005)*SUMIFS(Calculations!$E$3:$E$53,Calculations!$A$3:$A$53,$B1005)</f>
        <v/>
      </c>
      <c r="N1005" s="44">
        <f>N279/SUMIFS(N$3:N$722,$B$3:$B$722,$B1005)*SUMIFS(Calculations!$E$3:$E$53,Calculations!$A$3:$A$53,$B1005)</f>
        <v/>
      </c>
      <c r="O1005" s="44">
        <f>O279/SUMIFS(O$3:O$722,$B$3:$B$722,$B1005)*SUMIFS(Calculations!$E$3:$E$53,Calculations!$A$3:$A$53,$B1005)</f>
        <v/>
      </c>
      <c r="P1005" s="44">
        <f>P279/SUMIFS(P$3:P$722,$B$3:$B$722,$B1005)*SUMIFS(Calculations!$E$3:$E$53,Calculations!$A$3:$A$53,$B1005)</f>
        <v/>
      </c>
      <c r="Q1005" s="44">
        <f>Q279/SUMIFS(Q$3:Q$722,$B$3:$B$722,$B1005)*SUMIFS(Calculations!$E$3:$E$53,Calculations!$A$3:$A$53,$B1005)</f>
        <v/>
      </c>
      <c r="R1005" s="44">
        <f>R279/SUMIFS(R$3:R$722,$B$3:$B$722,$B1005)*SUMIFS(Calculations!$E$3:$E$53,Calculations!$A$3:$A$53,$B1005)</f>
        <v/>
      </c>
    </row>
    <row r="1006" ht="15.75" customHeight="1" s="157">
      <c r="B1006" s="44" t="inlineStr">
        <is>
          <t>ME</t>
        </is>
      </c>
      <c r="C1006" s="44" t="inlineStr">
        <is>
          <t>Generation</t>
        </is>
      </c>
      <c r="D1006" s="44" t="inlineStr">
        <is>
          <t>NG-CC</t>
        </is>
      </c>
      <c r="E1006" s="44">
        <f>LOOKUP(D1006,$U$2:$V$15,$V$2:$V$15)</f>
        <v/>
      </c>
      <c r="F1006" s="44">
        <f>F280/SUMIFS(F$3:F$722,$B$3:$B$722,$B1006)*SUMIFS(Calculations!$E$3:$E$53,Calculations!$A$3:$A$53,$B1006)</f>
        <v/>
      </c>
      <c r="G1006" s="44">
        <f>G280/SUMIFS(G$3:G$722,$B$3:$B$722,$B1006)*SUMIFS(Calculations!$E$3:$E$53,Calculations!$A$3:$A$53,$B1006)</f>
        <v/>
      </c>
      <c r="H1006" s="44">
        <f>H280/SUMIFS(H$3:H$722,$B$3:$B$722,$B1006)*SUMIFS(Calculations!$E$3:$E$53,Calculations!$A$3:$A$53,$B1006)</f>
        <v/>
      </c>
      <c r="I1006" s="44">
        <f>I280/SUMIFS(I$3:I$722,$B$3:$B$722,$B1006)*SUMIFS(Calculations!$E$3:$E$53,Calculations!$A$3:$A$53,$B1006)</f>
        <v/>
      </c>
      <c r="J1006" s="44">
        <f>J280/SUMIFS(J$3:J$722,$B$3:$B$722,$B1006)*SUMIFS(Calculations!$E$3:$E$53,Calculations!$A$3:$A$53,$B1006)</f>
        <v/>
      </c>
      <c r="K1006" s="44">
        <f>K280/SUMIFS(K$3:K$722,$B$3:$B$722,$B1006)*SUMIFS(Calculations!$E$3:$E$53,Calculations!$A$3:$A$53,$B1006)</f>
        <v/>
      </c>
      <c r="L1006" s="44">
        <f>L280/SUMIFS(L$3:L$722,$B$3:$B$722,$B1006)*SUMIFS(Calculations!$E$3:$E$53,Calculations!$A$3:$A$53,$B1006)</f>
        <v/>
      </c>
      <c r="M1006" s="44">
        <f>M280/SUMIFS(M$3:M$722,$B$3:$B$722,$B1006)*SUMIFS(Calculations!$E$3:$E$53,Calculations!$A$3:$A$53,$B1006)</f>
        <v/>
      </c>
      <c r="N1006" s="44">
        <f>N280/SUMIFS(N$3:N$722,$B$3:$B$722,$B1006)*SUMIFS(Calculations!$E$3:$E$53,Calculations!$A$3:$A$53,$B1006)</f>
        <v/>
      </c>
      <c r="O1006" s="44">
        <f>O280/SUMIFS(O$3:O$722,$B$3:$B$722,$B1006)*SUMIFS(Calculations!$E$3:$E$53,Calculations!$A$3:$A$53,$B1006)</f>
        <v/>
      </c>
      <c r="P1006" s="44">
        <f>P280/SUMIFS(P$3:P$722,$B$3:$B$722,$B1006)*SUMIFS(Calculations!$E$3:$E$53,Calculations!$A$3:$A$53,$B1006)</f>
        <v/>
      </c>
      <c r="Q1006" s="44">
        <f>Q280/SUMIFS(Q$3:Q$722,$B$3:$B$722,$B1006)*SUMIFS(Calculations!$E$3:$E$53,Calculations!$A$3:$A$53,$B1006)</f>
        <v/>
      </c>
      <c r="R1006" s="44">
        <f>R280/SUMIFS(R$3:R$722,$B$3:$B$722,$B1006)*SUMIFS(Calculations!$E$3:$E$53,Calculations!$A$3:$A$53,$B1006)</f>
        <v/>
      </c>
    </row>
    <row r="1007" ht="15.75" customHeight="1" s="157">
      <c r="B1007" s="44" t="inlineStr">
        <is>
          <t>ME</t>
        </is>
      </c>
      <c r="C1007" s="44" t="inlineStr">
        <is>
          <t>Generation</t>
        </is>
      </c>
      <c r="D1007" s="44" t="inlineStr">
        <is>
          <t>NG-CT</t>
        </is>
      </c>
      <c r="E1007" s="44">
        <f>LOOKUP(D1007,$U$2:$V$15,$V$2:$V$15)</f>
        <v/>
      </c>
      <c r="F1007" s="44">
        <f>F281/SUMIFS(F$3:F$722,$B$3:$B$722,$B1007)*SUMIFS(Calculations!$E$3:$E$53,Calculations!$A$3:$A$53,$B1007)</f>
        <v/>
      </c>
      <c r="G1007" s="44">
        <f>G281/SUMIFS(G$3:G$722,$B$3:$B$722,$B1007)*SUMIFS(Calculations!$E$3:$E$53,Calculations!$A$3:$A$53,$B1007)</f>
        <v/>
      </c>
      <c r="H1007" s="44">
        <f>H281/SUMIFS(H$3:H$722,$B$3:$B$722,$B1007)*SUMIFS(Calculations!$E$3:$E$53,Calculations!$A$3:$A$53,$B1007)</f>
        <v/>
      </c>
      <c r="I1007" s="44">
        <f>I281/SUMIFS(I$3:I$722,$B$3:$B$722,$B1007)*SUMIFS(Calculations!$E$3:$E$53,Calculations!$A$3:$A$53,$B1007)</f>
        <v/>
      </c>
      <c r="J1007" s="44">
        <f>J281/SUMIFS(J$3:J$722,$B$3:$B$722,$B1007)*SUMIFS(Calculations!$E$3:$E$53,Calculations!$A$3:$A$53,$B1007)</f>
        <v/>
      </c>
      <c r="K1007" s="44">
        <f>K281/SUMIFS(K$3:K$722,$B$3:$B$722,$B1007)*SUMIFS(Calculations!$E$3:$E$53,Calculations!$A$3:$A$53,$B1007)</f>
        <v/>
      </c>
      <c r="L1007" s="44">
        <f>L281/SUMIFS(L$3:L$722,$B$3:$B$722,$B1007)*SUMIFS(Calculations!$E$3:$E$53,Calculations!$A$3:$A$53,$B1007)</f>
        <v/>
      </c>
      <c r="M1007" s="44">
        <f>M281/SUMIFS(M$3:M$722,$B$3:$B$722,$B1007)*SUMIFS(Calculations!$E$3:$E$53,Calculations!$A$3:$A$53,$B1007)</f>
        <v/>
      </c>
      <c r="N1007" s="44">
        <f>N281/SUMIFS(N$3:N$722,$B$3:$B$722,$B1007)*SUMIFS(Calculations!$E$3:$E$53,Calculations!$A$3:$A$53,$B1007)</f>
        <v/>
      </c>
      <c r="O1007" s="44">
        <f>O281/SUMIFS(O$3:O$722,$B$3:$B$722,$B1007)*SUMIFS(Calculations!$E$3:$E$53,Calculations!$A$3:$A$53,$B1007)</f>
        <v/>
      </c>
      <c r="P1007" s="44">
        <f>P281/SUMIFS(P$3:P$722,$B$3:$B$722,$B1007)*SUMIFS(Calculations!$E$3:$E$53,Calculations!$A$3:$A$53,$B1007)</f>
        <v/>
      </c>
      <c r="Q1007" s="44">
        <f>Q281/SUMIFS(Q$3:Q$722,$B$3:$B$722,$B1007)*SUMIFS(Calculations!$E$3:$E$53,Calculations!$A$3:$A$53,$B1007)</f>
        <v/>
      </c>
      <c r="R1007" s="44">
        <f>R281/SUMIFS(R$3:R$722,$B$3:$B$722,$B1007)*SUMIFS(Calculations!$E$3:$E$53,Calculations!$A$3:$A$53,$B1007)</f>
        <v/>
      </c>
    </row>
    <row r="1008" ht="15.75" customHeight="1" s="157">
      <c r="B1008" s="44" t="inlineStr">
        <is>
          <t>ME</t>
        </is>
      </c>
      <c r="C1008" s="44" t="inlineStr">
        <is>
          <t>Generation</t>
        </is>
      </c>
      <c r="D1008" s="44" t="inlineStr">
        <is>
          <t>Nuclear</t>
        </is>
      </c>
      <c r="E1008" s="44">
        <f>LOOKUP(D1008,$U$2:$V$15,$V$2:$V$15)</f>
        <v/>
      </c>
      <c r="F1008" s="44">
        <f>F282/SUMIFS(F$3:F$722,$B$3:$B$722,$B1008)*SUMIFS(Calculations!$E$3:$E$53,Calculations!$A$3:$A$53,$B1008)</f>
        <v/>
      </c>
      <c r="G1008" s="44">
        <f>G282/SUMIFS(G$3:G$722,$B$3:$B$722,$B1008)*SUMIFS(Calculations!$E$3:$E$53,Calculations!$A$3:$A$53,$B1008)</f>
        <v/>
      </c>
      <c r="H1008" s="44">
        <f>H282/SUMIFS(H$3:H$722,$B$3:$B$722,$B1008)*SUMIFS(Calculations!$E$3:$E$53,Calculations!$A$3:$A$53,$B1008)</f>
        <v/>
      </c>
      <c r="I1008" s="44">
        <f>I282/SUMIFS(I$3:I$722,$B$3:$B$722,$B1008)*SUMIFS(Calculations!$E$3:$E$53,Calculations!$A$3:$A$53,$B1008)</f>
        <v/>
      </c>
      <c r="J1008" s="44">
        <f>J282/SUMIFS(J$3:J$722,$B$3:$B$722,$B1008)*SUMIFS(Calculations!$E$3:$E$53,Calculations!$A$3:$A$53,$B1008)</f>
        <v/>
      </c>
      <c r="K1008" s="44">
        <f>K282/SUMIFS(K$3:K$722,$B$3:$B$722,$B1008)*SUMIFS(Calculations!$E$3:$E$53,Calculations!$A$3:$A$53,$B1008)</f>
        <v/>
      </c>
      <c r="L1008" s="44">
        <f>L282/SUMIFS(L$3:L$722,$B$3:$B$722,$B1008)*SUMIFS(Calculations!$E$3:$E$53,Calculations!$A$3:$A$53,$B1008)</f>
        <v/>
      </c>
      <c r="M1008" s="44">
        <f>M282/SUMIFS(M$3:M$722,$B$3:$B$722,$B1008)*SUMIFS(Calculations!$E$3:$E$53,Calculations!$A$3:$A$53,$B1008)</f>
        <v/>
      </c>
      <c r="N1008" s="44">
        <f>N282/SUMIFS(N$3:N$722,$B$3:$B$722,$B1008)*SUMIFS(Calculations!$E$3:$E$53,Calculations!$A$3:$A$53,$B1008)</f>
        <v/>
      </c>
      <c r="O1008" s="44">
        <f>O282/SUMIFS(O$3:O$722,$B$3:$B$722,$B1008)*SUMIFS(Calculations!$E$3:$E$53,Calculations!$A$3:$A$53,$B1008)</f>
        <v/>
      </c>
      <c r="P1008" s="44">
        <f>P282/SUMIFS(P$3:P$722,$B$3:$B$722,$B1008)*SUMIFS(Calculations!$E$3:$E$53,Calculations!$A$3:$A$53,$B1008)</f>
        <v/>
      </c>
      <c r="Q1008" s="44">
        <f>Q282/SUMIFS(Q$3:Q$722,$B$3:$B$722,$B1008)*SUMIFS(Calculations!$E$3:$E$53,Calculations!$A$3:$A$53,$B1008)</f>
        <v/>
      </c>
      <c r="R1008" s="44">
        <f>R282/SUMIFS(R$3:R$722,$B$3:$B$722,$B1008)*SUMIFS(Calculations!$E$3:$E$53,Calculations!$A$3:$A$53,$B1008)</f>
        <v/>
      </c>
    </row>
    <row r="1009" ht="15.75" customHeight="1" s="157">
      <c r="B1009" s="44" t="inlineStr">
        <is>
          <t>ME</t>
        </is>
      </c>
      <c r="C1009" s="44" t="inlineStr">
        <is>
          <t>Generation</t>
        </is>
      </c>
      <c r="D1009" s="44" t="inlineStr">
        <is>
          <t>Offshore Wind</t>
        </is>
      </c>
      <c r="E1009" s="44">
        <f>LOOKUP(D1009,$U$2:$V$15,$V$2:$V$15)</f>
        <v/>
      </c>
      <c r="F1009" s="44">
        <f>F283/SUMIFS(F$3:F$722,$B$3:$B$722,$B1009)*SUMIFS(Calculations!$E$3:$E$53,Calculations!$A$3:$A$53,$B1009)</f>
        <v/>
      </c>
      <c r="G1009" s="44">
        <f>G283/SUMIFS(G$3:G$722,$B$3:$B$722,$B1009)*SUMIFS(Calculations!$E$3:$E$53,Calculations!$A$3:$A$53,$B1009)</f>
        <v/>
      </c>
      <c r="H1009" s="44">
        <f>H283/SUMIFS(H$3:H$722,$B$3:$B$722,$B1009)*SUMIFS(Calculations!$E$3:$E$53,Calculations!$A$3:$A$53,$B1009)</f>
        <v/>
      </c>
      <c r="I1009" s="44">
        <f>I283/SUMIFS(I$3:I$722,$B$3:$B$722,$B1009)*SUMIFS(Calculations!$E$3:$E$53,Calculations!$A$3:$A$53,$B1009)</f>
        <v/>
      </c>
      <c r="J1009" s="44">
        <f>J283/SUMIFS(J$3:J$722,$B$3:$B$722,$B1009)*SUMIFS(Calculations!$E$3:$E$53,Calculations!$A$3:$A$53,$B1009)</f>
        <v/>
      </c>
      <c r="K1009" s="44">
        <f>K283/SUMIFS(K$3:K$722,$B$3:$B$722,$B1009)*SUMIFS(Calculations!$E$3:$E$53,Calculations!$A$3:$A$53,$B1009)</f>
        <v/>
      </c>
      <c r="L1009" s="44">
        <f>L283/SUMIFS(L$3:L$722,$B$3:$B$722,$B1009)*SUMIFS(Calculations!$E$3:$E$53,Calculations!$A$3:$A$53,$B1009)</f>
        <v/>
      </c>
      <c r="M1009" s="44">
        <f>M283/SUMIFS(M$3:M$722,$B$3:$B$722,$B1009)*SUMIFS(Calculations!$E$3:$E$53,Calculations!$A$3:$A$53,$B1009)</f>
        <v/>
      </c>
      <c r="N1009" s="44">
        <f>N283/SUMIFS(N$3:N$722,$B$3:$B$722,$B1009)*SUMIFS(Calculations!$E$3:$E$53,Calculations!$A$3:$A$53,$B1009)</f>
        <v/>
      </c>
      <c r="O1009" s="44">
        <f>O283/SUMIFS(O$3:O$722,$B$3:$B$722,$B1009)*SUMIFS(Calculations!$E$3:$E$53,Calculations!$A$3:$A$53,$B1009)</f>
        <v/>
      </c>
      <c r="P1009" s="44">
        <f>P283/SUMIFS(P$3:P$722,$B$3:$B$722,$B1009)*SUMIFS(Calculations!$E$3:$E$53,Calculations!$A$3:$A$53,$B1009)</f>
        <v/>
      </c>
      <c r="Q1009" s="44">
        <f>Q283/SUMIFS(Q$3:Q$722,$B$3:$B$722,$B1009)*SUMIFS(Calculations!$E$3:$E$53,Calculations!$A$3:$A$53,$B1009)</f>
        <v/>
      </c>
      <c r="R1009" s="44">
        <f>R283/SUMIFS(R$3:R$722,$B$3:$B$722,$B1009)*SUMIFS(Calculations!$E$3:$E$53,Calculations!$A$3:$A$53,$B1009)</f>
        <v/>
      </c>
    </row>
    <row r="1010" ht="15.75" customHeight="1" s="157">
      <c r="B1010" s="44" t="inlineStr">
        <is>
          <t>ME</t>
        </is>
      </c>
      <c r="C1010" s="44" t="inlineStr">
        <is>
          <t>Generation</t>
        </is>
      </c>
      <c r="D1010" s="44" t="inlineStr">
        <is>
          <t>Oil-Gas-Steam</t>
        </is>
      </c>
      <c r="E1010" s="44">
        <f>LOOKUP(D1010,$U$2:$V$15,$V$2:$V$15)</f>
        <v/>
      </c>
      <c r="F1010" s="44">
        <f>F284/SUMIFS(F$3:F$722,$B$3:$B$722,$B1010)*SUMIFS(Calculations!$E$3:$E$53,Calculations!$A$3:$A$53,$B1010)</f>
        <v/>
      </c>
      <c r="G1010" s="44">
        <f>G284/SUMIFS(G$3:G$722,$B$3:$B$722,$B1010)*SUMIFS(Calculations!$E$3:$E$53,Calculations!$A$3:$A$53,$B1010)</f>
        <v/>
      </c>
      <c r="H1010" s="44">
        <f>H284/SUMIFS(H$3:H$722,$B$3:$B$722,$B1010)*SUMIFS(Calculations!$E$3:$E$53,Calculations!$A$3:$A$53,$B1010)</f>
        <v/>
      </c>
      <c r="I1010" s="44">
        <f>I284/SUMIFS(I$3:I$722,$B$3:$B$722,$B1010)*SUMIFS(Calculations!$E$3:$E$53,Calculations!$A$3:$A$53,$B1010)</f>
        <v/>
      </c>
      <c r="J1010" s="44">
        <f>J284/SUMIFS(J$3:J$722,$B$3:$B$722,$B1010)*SUMIFS(Calculations!$E$3:$E$53,Calculations!$A$3:$A$53,$B1010)</f>
        <v/>
      </c>
      <c r="K1010" s="44">
        <f>K284/SUMIFS(K$3:K$722,$B$3:$B$722,$B1010)*SUMIFS(Calculations!$E$3:$E$53,Calculations!$A$3:$A$53,$B1010)</f>
        <v/>
      </c>
      <c r="L1010" s="44">
        <f>L284/SUMIFS(L$3:L$722,$B$3:$B$722,$B1010)*SUMIFS(Calculations!$E$3:$E$53,Calculations!$A$3:$A$53,$B1010)</f>
        <v/>
      </c>
      <c r="M1010" s="44">
        <f>M284/SUMIFS(M$3:M$722,$B$3:$B$722,$B1010)*SUMIFS(Calculations!$E$3:$E$53,Calculations!$A$3:$A$53,$B1010)</f>
        <v/>
      </c>
      <c r="N1010" s="44">
        <f>N284/SUMIFS(N$3:N$722,$B$3:$B$722,$B1010)*SUMIFS(Calculations!$E$3:$E$53,Calculations!$A$3:$A$53,$B1010)</f>
        <v/>
      </c>
      <c r="O1010" s="44">
        <f>O284/SUMIFS(O$3:O$722,$B$3:$B$722,$B1010)*SUMIFS(Calculations!$E$3:$E$53,Calculations!$A$3:$A$53,$B1010)</f>
        <v/>
      </c>
      <c r="P1010" s="44">
        <f>P284/SUMIFS(P$3:P$722,$B$3:$B$722,$B1010)*SUMIFS(Calculations!$E$3:$E$53,Calculations!$A$3:$A$53,$B1010)</f>
        <v/>
      </c>
      <c r="Q1010" s="44">
        <f>Q284/SUMIFS(Q$3:Q$722,$B$3:$B$722,$B1010)*SUMIFS(Calculations!$E$3:$E$53,Calculations!$A$3:$A$53,$B1010)</f>
        <v/>
      </c>
      <c r="R1010" s="44">
        <f>R284/SUMIFS(R$3:R$722,$B$3:$B$722,$B1010)*SUMIFS(Calculations!$E$3:$E$53,Calculations!$A$3:$A$53,$B1010)</f>
        <v/>
      </c>
    </row>
    <row r="1011" ht="15.75" customHeight="1" s="157">
      <c r="B1011" s="44" t="inlineStr">
        <is>
          <t>ME</t>
        </is>
      </c>
      <c r="C1011" s="44" t="inlineStr">
        <is>
          <t>Generation</t>
        </is>
      </c>
      <c r="D1011" s="44" t="inlineStr">
        <is>
          <t>Rooftop PV</t>
        </is>
      </c>
      <c r="E1011" s="44">
        <f>LOOKUP(D1011,$U$2:$V$15,$V$2:$V$15)</f>
        <v/>
      </c>
      <c r="F1011" s="44">
        <f>F285/SUMIFS(F$3:F$722,$B$3:$B$722,$B1011)*SUMIFS(Calculations!$E$3:$E$53,Calculations!$A$3:$A$53,$B1011)</f>
        <v/>
      </c>
      <c r="G1011" s="44">
        <f>G285/SUMIFS(G$3:G$722,$B$3:$B$722,$B1011)*SUMIFS(Calculations!$E$3:$E$53,Calculations!$A$3:$A$53,$B1011)</f>
        <v/>
      </c>
      <c r="H1011" s="44">
        <f>H285/SUMIFS(H$3:H$722,$B$3:$B$722,$B1011)*SUMIFS(Calculations!$E$3:$E$53,Calculations!$A$3:$A$53,$B1011)</f>
        <v/>
      </c>
      <c r="I1011" s="44">
        <f>I285/SUMIFS(I$3:I$722,$B$3:$B$722,$B1011)*SUMIFS(Calculations!$E$3:$E$53,Calculations!$A$3:$A$53,$B1011)</f>
        <v/>
      </c>
      <c r="J1011" s="44">
        <f>J285/SUMIFS(J$3:J$722,$B$3:$B$722,$B1011)*SUMIFS(Calculations!$E$3:$E$53,Calculations!$A$3:$A$53,$B1011)</f>
        <v/>
      </c>
      <c r="K1011" s="44">
        <f>K285/SUMIFS(K$3:K$722,$B$3:$B$722,$B1011)*SUMIFS(Calculations!$E$3:$E$53,Calculations!$A$3:$A$53,$B1011)</f>
        <v/>
      </c>
      <c r="L1011" s="44">
        <f>L285/SUMIFS(L$3:L$722,$B$3:$B$722,$B1011)*SUMIFS(Calculations!$E$3:$E$53,Calculations!$A$3:$A$53,$B1011)</f>
        <v/>
      </c>
      <c r="M1011" s="44">
        <f>M285/SUMIFS(M$3:M$722,$B$3:$B$722,$B1011)*SUMIFS(Calculations!$E$3:$E$53,Calculations!$A$3:$A$53,$B1011)</f>
        <v/>
      </c>
      <c r="N1011" s="44">
        <f>N285/SUMIFS(N$3:N$722,$B$3:$B$722,$B1011)*SUMIFS(Calculations!$E$3:$E$53,Calculations!$A$3:$A$53,$B1011)</f>
        <v/>
      </c>
      <c r="O1011" s="44">
        <f>O285/SUMIFS(O$3:O$722,$B$3:$B$722,$B1011)*SUMIFS(Calculations!$E$3:$E$53,Calculations!$A$3:$A$53,$B1011)</f>
        <v/>
      </c>
      <c r="P1011" s="44">
        <f>P285/SUMIFS(P$3:P$722,$B$3:$B$722,$B1011)*SUMIFS(Calculations!$E$3:$E$53,Calculations!$A$3:$A$53,$B1011)</f>
        <v/>
      </c>
      <c r="Q1011" s="44">
        <f>Q285/SUMIFS(Q$3:Q$722,$B$3:$B$722,$B1011)*SUMIFS(Calculations!$E$3:$E$53,Calculations!$A$3:$A$53,$B1011)</f>
        <v/>
      </c>
      <c r="R1011" s="44">
        <f>R285/SUMIFS(R$3:R$722,$B$3:$B$722,$B1011)*SUMIFS(Calculations!$E$3:$E$53,Calculations!$A$3:$A$53,$B1011)</f>
        <v/>
      </c>
    </row>
    <row r="1012" ht="15.75" customHeight="1" s="157">
      <c r="B1012" s="44" t="inlineStr">
        <is>
          <t>ME</t>
        </is>
      </c>
      <c r="C1012" s="44" t="inlineStr">
        <is>
          <t>Generation</t>
        </is>
      </c>
      <c r="D1012" s="44" t="inlineStr">
        <is>
          <t>Storage</t>
        </is>
      </c>
      <c r="E1012" s="44">
        <f>LOOKUP(D1012,$U$2:$V$15,$V$2:$V$15)</f>
        <v/>
      </c>
      <c r="F1012" s="44">
        <f>F286/SUMIFS(F$3:F$722,$B$3:$B$722,$B1012)*SUMIFS(Calculations!$E$3:$E$53,Calculations!$A$3:$A$53,$B1012)</f>
        <v/>
      </c>
      <c r="G1012" s="44">
        <f>G286/SUMIFS(G$3:G$722,$B$3:$B$722,$B1012)*SUMIFS(Calculations!$E$3:$E$53,Calculations!$A$3:$A$53,$B1012)</f>
        <v/>
      </c>
      <c r="H1012" s="44">
        <f>H286/SUMIFS(H$3:H$722,$B$3:$B$722,$B1012)*SUMIFS(Calculations!$E$3:$E$53,Calculations!$A$3:$A$53,$B1012)</f>
        <v/>
      </c>
      <c r="I1012" s="44">
        <f>I286/SUMIFS(I$3:I$722,$B$3:$B$722,$B1012)*SUMIFS(Calculations!$E$3:$E$53,Calculations!$A$3:$A$53,$B1012)</f>
        <v/>
      </c>
      <c r="J1012" s="44">
        <f>J286/SUMIFS(J$3:J$722,$B$3:$B$722,$B1012)*SUMIFS(Calculations!$E$3:$E$53,Calculations!$A$3:$A$53,$B1012)</f>
        <v/>
      </c>
      <c r="K1012" s="44">
        <f>K286/SUMIFS(K$3:K$722,$B$3:$B$722,$B1012)*SUMIFS(Calculations!$E$3:$E$53,Calculations!$A$3:$A$53,$B1012)</f>
        <v/>
      </c>
      <c r="L1012" s="44">
        <f>L286/SUMIFS(L$3:L$722,$B$3:$B$722,$B1012)*SUMIFS(Calculations!$E$3:$E$53,Calculations!$A$3:$A$53,$B1012)</f>
        <v/>
      </c>
      <c r="M1012" s="44">
        <f>M286/SUMIFS(M$3:M$722,$B$3:$B$722,$B1012)*SUMIFS(Calculations!$E$3:$E$53,Calculations!$A$3:$A$53,$B1012)</f>
        <v/>
      </c>
      <c r="N1012" s="44">
        <f>N286/SUMIFS(N$3:N$722,$B$3:$B$722,$B1012)*SUMIFS(Calculations!$E$3:$E$53,Calculations!$A$3:$A$53,$B1012)</f>
        <v/>
      </c>
      <c r="O1012" s="44">
        <f>O286/SUMIFS(O$3:O$722,$B$3:$B$722,$B1012)*SUMIFS(Calculations!$E$3:$E$53,Calculations!$A$3:$A$53,$B1012)</f>
        <v/>
      </c>
      <c r="P1012" s="44">
        <f>P286/SUMIFS(P$3:P$722,$B$3:$B$722,$B1012)*SUMIFS(Calculations!$E$3:$E$53,Calculations!$A$3:$A$53,$B1012)</f>
        <v/>
      </c>
      <c r="Q1012" s="44">
        <f>Q286/SUMIFS(Q$3:Q$722,$B$3:$B$722,$B1012)*SUMIFS(Calculations!$E$3:$E$53,Calculations!$A$3:$A$53,$B1012)</f>
        <v/>
      </c>
      <c r="R1012" s="44">
        <f>R286/SUMIFS(R$3:R$722,$B$3:$B$722,$B1012)*SUMIFS(Calculations!$E$3:$E$53,Calculations!$A$3:$A$53,$B1012)</f>
        <v/>
      </c>
    </row>
    <row r="1013" ht="15.75" customHeight="1" s="157">
      <c r="B1013" s="44" t="inlineStr">
        <is>
          <t>ME</t>
        </is>
      </c>
      <c r="C1013" s="44" t="inlineStr">
        <is>
          <t>Generation</t>
        </is>
      </c>
      <c r="D1013" s="44" t="inlineStr">
        <is>
          <t>Utility PV</t>
        </is>
      </c>
      <c r="E1013" s="44">
        <f>LOOKUP(D1013,$U$2:$V$15,$V$2:$V$15)</f>
        <v/>
      </c>
      <c r="F1013" s="44">
        <f>F287/SUMIFS(F$3:F$722,$B$3:$B$722,$B1013)*SUMIFS(Calculations!$E$3:$E$53,Calculations!$A$3:$A$53,$B1013)</f>
        <v/>
      </c>
      <c r="G1013" s="44">
        <f>G287/SUMIFS(G$3:G$722,$B$3:$B$722,$B1013)*SUMIFS(Calculations!$E$3:$E$53,Calculations!$A$3:$A$53,$B1013)</f>
        <v/>
      </c>
      <c r="H1013" s="44">
        <f>H287/SUMIFS(H$3:H$722,$B$3:$B$722,$B1013)*SUMIFS(Calculations!$E$3:$E$53,Calculations!$A$3:$A$53,$B1013)</f>
        <v/>
      </c>
      <c r="I1013" s="44">
        <f>I287/SUMIFS(I$3:I$722,$B$3:$B$722,$B1013)*SUMIFS(Calculations!$E$3:$E$53,Calculations!$A$3:$A$53,$B1013)</f>
        <v/>
      </c>
      <c r="J1013" s="44">
        <f>J287/SUMIFS(J$3:J$722,$B$3:$B$722,$B1013)*SUMIFS(Calculations!$E$3:$E$53,Calculations!$A$3:$A$53,$B1013)</f>
        <v/>
      </c>
      <c r="K1013" s="44">
        <f>K287/SUMIFS(K$3:K$722,$B$3:$B$722,$B1013)*SUMIFS(Calculations!$E$3:$E$53,Calculations!$A$3:$A$53,$B1013)</f>
        <v/>
      </c>
      <c r="L1013" s="44">
        <f>L287/SUMIFS(L$3:L$722,$B$3:$B$722,$B1013)*SUMIFS(Calculations!$E$3:$E$53,Calculations!$A$3:$A$53,$B1013)</f>
        <v/>
      </c>
      <c r="M1013" s="44">
        <f>M287/SUMIFS(M$3:M$722,$B$3:$B$722,$B1013)*SUMIFS(Calculations!$E$3:$E$53,Calculations!$A$3:$A$53,$B1013)</f>
        <v/>
      </c>
      <c r="N1013" s="44">
        <f>N287/SUMIFS(N$3:N$722,$B$3:$B$722,$B1013)*SUMIFS(Calculations!$E$3:$E$53,Calculations!$A$3:$A$53,$B1013)</f>
        <v/>
      </c>
      <c r="O1013" s="44">
        <f>O287/SUMIFS(O$3:O$722,$B$3:$B$722,$B1013)*SUMIFS(Calculations!$E$3:$E$53,Calculations!$A$3:$A$53,$B1013)</f>
        <v/>
      </c>
      <c r="P1013" s="44">
        <f>P287/SUMIFS(P$3:P$722,$B$3:$B$722,$B1013)*SUMIFS(Calculations!$E$3:$E$53,Calculations!$A$3:$A$53,$B1013)</f>
        <v/>
      </c>
      <c r="Q1013" s="44">
        <f>Q287/SUMIFS(Q$3:Q$722,$B$3:$B$722,$B1013)*SUMIFS(Calculations!$E$3:$E$53,Calculations!$A$3:$A$53,$B1013)</f>
        <v/>
      </c>
      <c r="R1013" s="44">
        <f>R287/SUMIFS(R$3:R$722,$B$3:$B$722,$B1013)*SUMIFS(Calculations!$E$3:$E$53,Calculations!$A$3:$A$53,$B1013)</f>
        <v/>
      </c>
    </row>
    <row r="1014" ht="15.75" customHeight="1" s="157">
      <c r="B1014" s="44" t="inlineStr">
        <is>
          <t>MI</t>
        </is>
      </c>
      <c r="C1014" s="44" t="inlineStr">
        <is>
          <t>Generation</t>
        </is>
      </c>
      <c r="D1014" s="44" t="inlineStr">
        <is>
          <t>Biopower</t>
        </is>
      </c>
      <c r="E1014" s="44">
        <f>LOOKUP(D1014,$U$2:$V$15,$V$2:$V$15)</f>
        <v/>
      </c>
      <c r="F1014" s="44">
        <f>F288/SUMIFS(F$3:F$722,$B$3:$B$722,$B1014)*SUMIFS(Calculations!$E$3:$E$53,Calculations!$A$3:$A$53,$B1014)</f>
        <v/>
      </c>
      <c r="G1014" s="44">
        <f>G288/SUMIFS(G$3:G$722,$B$3:$B$722,$B1014)*SUMIFS(Calculations!$E$3:$E$53,Calculations!$A$3:$A$53,$B1014)</f>
        <v/>
      </c>
      <c r="H1014" s="44">
        <f>H288/SUMIFS(H$3:H$722,$B$3:$B$722,$B1014)*SUMIFS(Calculations!$E$3:$E$53,Calculations!$A$3:$A$53,$B1014)</f>
        <v/>
      </c>
      <c r="I1014" s="44">
        <f>I288/SUMIFS(I$3:I$722,$B$3:$B$722,$B1014)*SUMIFS(Calculations!$E$3:$E$53,Calculations!$A$3:$A$53,$B1014)</f>
        <v/>
      </c>
      <c r="J1014" s="44">
        <f>J288/SUMIFS(J$3:J$722,$B$3:$B$722,$B1014)*SUMIFS(Calculations!$E$3:$E$53,Calculations!$A$3:$A$53,$B1014)</f>
        <v/>
      </c>
      <c r="K1014" s="44">
        <f>K288/SUMIFS(K$3:K$722,$B$3:$B$722,$B1014)*SUMIFS(Calculations!$E$3:$E$53,Calculations!$A$3:$A$53,$B1014)</f>
        <v/>
      </c>
      <c r="L1014" s="44">
        <f>L288/SUMIFS(L$3:L$722,$B$3:$B$722,$B1014)*SUMIFS(Calculations!$E$3:$E$53,Calculations!$A$3:$A$53,$B1014)</f>
        <v/>
      </c>
      <c r="M1014" s="44">
        <f>M288/SUMIFS(M$3:M$722,$B$3:$B$722,$B1014)*SUMIFS(Calculations!$E$3:$E$53,Calculations!$A$3:$A$53,$B1014)</f>
        <v/>
      </c>
      <c r="N1014" s="44">
        <f>N288/SUMIFS(N$3:N$722,$B$3:$B$722,$B1014)*SUMIFS(Calculations!$E$3:$E$53,Calculations!$A$3:$A$53,$B1014)</f>
        <v/>
      </c>
      <c r="O1014" s="44">
        <f>O288/SUMIFS(O$3:O$722,$B$3:$B$722,$B1014)*SUMIFS(Calculations!$E$3:$E$53,Calculations!$A$3:$A$53,$B1014)</f>
        <v/>
      </c>
      <c r="P1014" s="44">
        <f>P288/SUMIFS(P$3:P$722,$B$3:$B$722,$B1014)*SUMIFS(Calculations!$E$3:$E$53,Calculations!$A$3:$A$53,$B1014)</f>
        <v/>
      </c>
      <c r="Q1014" s="44">
        <f>Q288/SUMIFS(Q$3:Q$722,$B$3:$B$722,$B1014)*SUMIFS(Calculations!$E$3:$E$53,Calculations!$A$3:$A$53,$B1014)</f>
        <v/>
      </c>
      <c r="R1014" s="44">
        <f>R288/SUMIFS(R$3:R$722,$B$3:$B$722,$B1014)*SUMIFS(Calculations!$E$3:$E$53,Calculations!$A$3:$A$53,$B1014)</f>
        <v/>
      </c>
    </row>
    <row r="1015" ht="15.75" customHeight="1" s="157">
      <c r="B1015" s="44" t="inlineStr">
        <is>
          <t>MI</t>
        </is>
      </c>
      <c r="C1015" s="44" t="inlineStr">
        <is>
          <t>Generation</t>
        </is>
      </c>
      <c r="D1015" s="44" t="inlineStr">
        <is>
          <t>Coal</t>
        </is>
      </c>
      <c r="E1015" s="44">
        <f>LOOKUP(D1015,$U$2:$V$15,$V$2:$V$15)</f>
        <v/>
      </c>
      <c r="F1015" s="44">
        <f>F289/SUMIFS(F$3:F$722,$B$3:$B$722,$B1015)*SUMIFS(Calculations!$E$3:$E$53,Calculations!$A$3:$A$53,$B1015)</f>
        <v/>
      </c>
      <c r="G1015" s="44">
        <f>G289/SUMIFS(G$3:G$722,$B$3:$B$722,$B1015)*SUMIFS(Calculations!$E$3:$E$53,Calculations!$A$3:$A$53,$B1015)</f>
        <v/>
      </c>
      <c r="H1015" s="44">
        <f>H289/SUMIFS(H$3:H$722,$B$3:$B$722,$B1015)*SUMIFS(Calculations!$E$3:$E$53,Calculations!$A$3:$A$53,$B1015)</f>
        <v/>
      </c>
      <c r="I1015" s="44">
        <f>I289/SUMIFS(I$3:I$722,$B$3:$B$722,$B1015)*SUMIFS(Calculations!$E$3:$E$53,Calculations!$A$3:$A$53,$B1015)</f>
        <v/>
      </c>
      <c r="J1015" s="44">
        <f>J289/SUMIFS(J$3:J$722,$B$3:$B$722,$B1015)*SUMIFS(Calculations!$E$3:$E$53,Calculations!$A$3:$A$53,$B1015)</f>
        <v/>
      </c>
      <c r="K1015" s="44">
        <f>K289/SUMIFS(K$3:K$722,$B$3:$B$722,$B1015)*SUMIFS(Calculations!$E$3:$E$53,Calculations!$A$3:$A$53,$B1015)</f>
        <v/>
      </c>
      <c r="L1015" s="44">
        <f>L289/SUMIFS(L$3:L$722,$B$3:$B$722,$B1015)*SUMIFS(Calculations!$E$3:$E$53,Calculations!$A$3:$A$53,$B1015)</f>
        <v/>
      </c>
      <c r="M1015" s="44">
        <f>M289/SUMIFS(M$3:M$722,$B$3:$B$722,$B1015)*SUMIFS(Calculations!$E$3:$E$53,Calculations!$A$3:$A$53,$B1015)</f>
        <v/>
      </c>
      <c r="N1015" s="44">
        <f>N289/SUMIFS(N$3:N$722,$B$3:$B$722,$B1015)*SUMIFS(Calculations!$E$3:$E$53,Calculations!$A$3:$A$53,$B1015)</f>
        <v/>
      </c>
      <c r="O1015" s="44">
        <f>O289/SUMIFS(O$3:O$722,$B$3:$B$722,$B1015)*SUMIFS(Calculations!$E$3:$E$53,Calculations!$A$3:$A$53,$B1015)</f>
        <v/>
      </c>
      <c r="P1015" s="44">
        <f>P289/SUMIFS(P$3:P$722,$B$3:$B$722,$B1015)*SUMIFS(Calculations!$E$3:$E$53,Calculations!$A$3:$A$53,$B1015)</f>
        <v/>
      </c>
      <c r="Q1015" s="44">
        <f>Q289/SUMIFS(Q$3:Q$722,$B$3:$B$722,$B1015)*SUMIFS(Calculations!$E$3:$E$53,Calculations!$A$3:$A$53,$B1015)</f>
        <v/>
      </c>
      <c r="R1015" s="44">
        <f>R289/SUMIFS(R$3:R$722,$B$3:$B$722,$B1015)*SUMIFS(Calculations!$E$3:$E$53,Calculations!$A$3:$A$53,$B1015)</f>
        <v/>
      </c>
    </row>
    <row r="1016" ht="15.75" customHeight="1" s="157">
      <c r="B1016" s="44" t="inlineStr">
        <is>
          <t>MI</t>
        </is>
      </c>
      <c r="C1016" s="44" t="inlineStr">
        <is>
          <t>Generation</t>
        </is>
      </c>
      <c r="D1016" s="44" t="inlineStr">
        <is>
          <t>CSP</t>
        </is>
      </c>
      <c r="E1016" s="44">
        <f>LOOKUP(D1016,$U$2:$V$15,$V$2:$V$15)</f>
        <v/>
      </c>
      <c r="F1016" s="44">
        <f>F290/SUMIFS(F$3:F$722,$B$3:$B$722,$B1016)*SUMIFS(Calculations!$E$3:$E$53,Calculations!$A$3:$A$53,$B1016)</f>
        <v/>
      </c>
      <c r="G1016" s="44">
        <f>G290/SUMIFS(G$3:G$722,$B$3:$B$722,$B1016)*SUMIFS(Calculations!$E$3:$E$53,Calculations!$A$3:$A$53,$B1016)</f>
        <v/>
      </c>
      <c r="H1016" s="44">
        <f>H290/SUMIFS(H$3:H$722,$B$3:$B$722,$B1016)*SUMIFS(Calculations!$E$3:$E$53,Calculations!$A$3:$A$53,$B1016)</f>
        <v/>
      </c>
      <c r="I1016" s="44">
        <f>I290/SUMIFS(I$3:I$722,$B$3:$B$722,$B1016)*SUMIFS(Calculations!$E$3:$E$53,Calculations!$A$3:$A$53,$B1016)</f>
        <v/>
      </c>
      <c r="J1016" s="44">
        <f>J290/SUMIFS(J$3:J$722,$B$3:$B$722,$B1016)*SUMIFS(Calculations!$E$3:$E$53,Calculations!$A$3:$A$53,$B1016)</f>
        <v/>
      </c>
      <c r="K1016" s="44">
        <f>K290/SUMIFS(K$3:K$722,$B$3:$B$722,$B1016)*SUMIFS(Calculations!$E$3:$E$53,Calculations!$A$3:$A$53,$B1016)</f>
        <v/>
      </c>
      <c r="L1016" s="44">
        <f>L290/SUMIFS(L$3:L$722,$B$3:$B$722,$B1016)*SUMIFS(Calculations!$E$3:$E$53,Calculations!$A$3:$A$53,$B1016)</f>
        <v/>
      </c>
      <c r="M1016" s="44">
        <f>M290/SUMIFS(M$3:M$722,$B$3:$B$722,$B1016)*SUMIFS(Calculations!$E$3:$E$53,Calculations!$A$3:$A$53,$B1016)</f>
        <v/>
      </c>
      <c r="N1016" s="44">
        <f>N290/SUMIFS(N$3:N$722,$B$3:$B$722,$B1016)*SUMIFS(Calculations!$E$3:$E$53,Calculations!$A$3:$A$53,$B1016)</f>
        <v/>
      </c>
      <c r="O1016" s="44">
        <f>O290/SUMIFS(O$3:O$722,$B$3:$B$722,$B1016)*SUMIFS(Calculations!$E$3:$E$53,Calculations!$A$3:$A$53,$B1016)</f>
        <v/>
      </c>
      <c r="P1016" s="44">
        <f>P290/SUMIFS(P$3:P$722,$B$3:$B$722,$B1016)*SUMIFS(Calculations!$E$3:$E$53,Calculations!$A$3:$A$53,$B1016)</f>
        <v/>
      </c>
      <c r="Q1016" s="44">
        <f>Q290/SUMIFS(Q$3:Q$722,$B$3:$B$722,$B1016)*SUMIFS(Calculations!$E$3:$E$53,Calculations!$A$3:$A$53,$B1016)</f>
        <v/>
      </c>
      <c r="R1016" s="44">
        <f>R290/SUMIFS(R$3:R$722,$B$3:$B$722,$B1016)*SUMIFS(Calculations!$E$3:$E$53,Calculations!$A$3:$A$53,$B1016)</f>
        <v/>
      </c>
    </row>
    <row r="1017" ht="15.75" customHeight="1" s="157">
      <c r="B1017" s="44" t="inlineStr">
        <is>
          <t>MI</t>
        </is>
      </c>
      <c r="C1017" s="44" t="inlineStr">
        <is>
          <t>Generation</t>
        </is>
      </c>
      <c r="D1017" s="44" t="inlineStr">
        <is>
          <t>Geothermal</t>
        </is>
      </c>
      <c r="E1017" s="44">
        <f>LOOKUP(D1017,$U$2:$V$15,$V$2:$V$15)</f>
        <v/>
      </c>
      <c r="F1017" s="44">
        <f>F291/SUMIFS(F$3:F$722,$B$3:$B$722,$B1017)*SUMIFS(Calculations!$E$3:$E$53,Calculations!$A$3:$A$53,$B1017)</f>
        <v/>
      </c>
      <c r="G1017" s="44">
        <f>G291/SUMIFS(G$3:G$722,$B$3:$B$722,$B1017)*SUMIFS(Calculations!$E$3:$E$53,Calculations!$A$3:$A$53,$B1017)</f>
        <v/>
      </c>
      <c r="H1017" s="44">
        <f>H291/SUMIFS(H$3:H$722,$B$3:$B$722,$B1017)*SUMIFS(Calculations!$E$3:$E$53,Calculations!$A$3:$A$53,$B1017)</f>
        <v/>
      </c>
      <c r="I1017" s="44">
        <f>I291/SUMIFS(I$3:I$722,$B$3:$B$722,$B1017)*SUMIFS(Calculations!$E$3:$E$53,Calculations!$A$3:$A$53,$B1017)</f>
        <v/>
      </c>
      <c r="J1017" s="44">
        <f>J291/SUMIFS(J$3:J$722,$B$3:$B$722,$B1017)*SUMIFS(Calculations!$E$3:$E$53,Calculations!$A$3:$A$53,$B1017)</f>
        <v/>
      </c>
      <c r="K1017" s="44">
        <f>K291/SUMIFS(K$3:K$722,$B$3:$B$722,$B1017)*SUMIFS(Calculations!$E$3:$E$53,Calculations!$A$3:$A$53,$B1017)</f>
        <v/>
      </c>
      <c r="L1017" s="44">
        <f>L291/SUMIFS(L$3:L$722,$B$3:$B$722,$B1017)*SUMIFS(Calculations!$E$3:$E$53,Calculations!$A$3:$A$53,$B1017)</f>
        <v/>
      </c>
      <c r="M1017" s="44">
        <f>M291/SUMIFS(M$3:M$722,$B$3:$B$722,$B1017)*SUMIFS(Calculations!$E$3:$E$53,Calculations!$A$3:$A$53,$B1017)</f>
        <v/>
      </c>
      <c r="N1017" s="44">
        <f>N291/SUMIFS(N$3:N$722,$B$3:$B$722,$B1017)*SUMIFS(Calculations!$E$3:$E$53,Calculations!$A$3:$A$53,$B1017)</f>
        <v/>
      </c>
      <c r="O1017" s="44">
        <f>O291/SUMIFS(O$3:O$722,$B$3:$B$722,$B1017)*SUMIFS(Calculations!$E$3:$E$53,Calculations!$A$3:$A$53,$B1017)</f>
        <v/>
      </c>
      <c r="P1017" s="44">
        <f>P291/SUMIFS(P$3:P$722,$B$3:$B$722,$B1017)*SUMIFS(Calculations!$E$3:$E$53,Calculations!$A$3:$A$53,$B1017)</f>
        <v/>
      </c>
      <c r="Q1017" s="44">
        <f>Q291/SUMIFS(Q$3:Q$722,$B$3:$B$722,$B1017)*SUMIFS(Calculations!$E$3:$E$53,Calculations!$A$3:$A$53,$B1017)</f>
        <v/>
      </c>
      <c r="R1017" s="44">
        <f>R291/SUMIFS(R$3:R$722,$B$3:$B$722,$B1017)*SUMIFS(Calculations!$E$3:$E$53,Calculations!$A$3:$A$53,$B1017)</f>
        <v/>
      </c>
    </row>
    <row r="1018" ht="15.75" customHeight="1" s="157">
      <c r="B1018" s="44" t="inlineStr">
        <is>
          <t>MI</t>
        </is>
      </c>
      <c r="C1018" s="44" t="inlineStr">
        <is>
          <t>Generation</t>
        </is>
      </c>
      <c r="D1018" s="44" t="inlineStr">
        <is>
          <t>Hydro</t>
        </is>
      </c>
      <c r="E1018" s="44">
        <f>LOOKUP(D1018,$U$2:$V$15,$V$2:$V$15)</f>
        <v/>
      </c>
      <c r="F1018" s="44">
        <f>F292/SUMIFS(F$3:F$722,$B$3:$B$722,$B1018)*SUMIFS(Calculations!$E$3:$E$53,Calculations!$A$3:$A$53,$B1018)</f>
        <v/>
      </c>
      <c r="G1018" s="44">
        <f>G292/SUMIFS(G$3:G$722,$B$3:$B$722,$B1018)*SUMIFS(Calculations!$E$3:$E$53,Calculations!$A$3:$A$53,$B1018)</f>
        <v/>
      </c>
      <c r="H1018" s="44">
        <f>H292/SUMIFS(H$3:H$722,$B$3:$B$722,$B1018)*SUMIFS(Calculations!$E$3:$E$53,Calculations!$A$3:$A$53,$B1018)</f>
        <v/>
      </c>
      <c r="I1018" s="44">
        <f>I292/SUMIFS(I$3:I$722,$B$3:$B$722,$B1018)*SUMIFS(Calculations!$E$3:$E$53,Calculations!$A$3:$A$53,$B1018)</f>
        <v/>
      </c>
      <c r="J1018" s="44">
        <f>J292/SUMIFS(J$3:J$722,$B$3:$B$722,$B1018)*SUMIFS(Calculations!$E$3:$E$53,Calculations!$A$3:$A$53,$B1018)</f>
        <v/>
      </c>
      <c r="K1018" s="44">
        <f>K292/SUMIFS(K$3:K$722,$B$3:$B$722,$B1018)*SUMIFS(Calculations!$E$3:$E$53,Calculations!$A$3:$A$53,$B1018)</f>
        <v/>
      </c>
      <c r="L1018" s="44">
        <f>L292/SUMIFS(L$3:L$722,$B$3:$B$722,$B1018)*SUMIFS(Calculations!$E$3:$E$53,Calculations!$A$3:$A$53,$B1018)</f>
        <v/>
      </c>
      <c r="M1018" s="44">
        <f>M292/SUMIFS(M$3:M$722,$B$3:$B$722,$B1018)*SUMIFS(Calculations!$E$3:$E$53,Calculations!$A$3:$A$53,$B1018)</f>
        <v/>
      </c>
      <c r="N1018" s="44">
        <f>N292/SUMIFS(N$3:N$722,$B$3:$B$722,$B1018)*SUMIFS(Calculations!$E$3:$E$53,Calculations!$A$3:$A$53,$B1018)</f>
        <v/>
      </c>
      <c r="O1018" s="44">
        <f>O292/SUMIFS(O$3:O$722,$B$3:$B$722,$B1018)*SUMIFS(Calculations!$E$3:$E$53,Calculations!$A$3:$A$53,$B1018)</f>
        <v/>
      </c>
      <c r="P1018" s="44">
        <f>P292/SUMIFS(P$3:P$722,$B$3:$B$722,$B1018)*SUMIFS(Calculations!$E$3:$E$53,Calculations!$A$3:$A$53,$B1018)</f>
        <v/>
      </c>
      <c r="Q1018" s="44">
        <f>Q292/SUMIFS(Q$3:Q$722,$B$3:$B$722,$B1018)*SUMIFS(Calculations!$E$3:$E$53,Calculations!$A$3:$A$53,$B1018)</f>
        <v/>
      </c>
      <c r="R1018" s="44">
        <f>R292/SUMIFS(R$3:R$722,$B$3:$B$722,$B1018)*SUMIFS(Calculations!$E$3:$E$53,Calculations!$A$3:$A$53,$B1018)</f>
        <v/>
      </c>
    </row>
    <row r="1019" ht="15.75" customHeight="1" s="157">
      <c r="B1019" s="44" t="inlineStr">
        <is>
          <t>MI</t>
        </is>
      </c>
      <c r="C1019" s="44" t="inlineStr">
        <is>
          <t>Generation</t>
        </is>
      </c>
      <c r="D1019" s="44" t="inlineStr">
        <is>
          <t>Imports</t>
        </is>
      </c>
      <c r="E1019" s="44">
        <f>LOOKUP(D1019,$U$2:$V$15,$V$2:$V$15)</f>
        <v/>
      </c>
      <c r="F1019" s="44">
        <f>F293/SUMIFS(F$3:F$722,$B$3:$B$722,$B1019)*SUMIFS(Calculations!$E$3:$E$53,Calculations!$A$3:$A$53,$B1019)</f>
        <v/>
      </c>
      <c r="G1019" s="44">
        <f>G293/SUMIFS(G$3:G$722,$B$3:$B$722,$B1019)*SUMIFS(Calculations!$E$3:$E$53,Calculations!$A$3:$A$53,$B1019)</f>
        <v/>
      </c>
      <c r="H1019" s="44">
        <f>H293/SUMIFS(H$3:H$722,$B$3:$B$722,$B1019)*SUMIFS(Calculations!$E$3:$E$53,Calculations!$A$3:$A$53,$B1019)</f>
        <v/>
      </c>
      <c r="I1019" s="44">
        <f>I293/SUMIFS(I$3:I$722,$B$3:$B$722,$B1019)*SUMIFS(Calculations!$E$3:$E$53,Calculations!$A$3:$A$53,$B1019)</f>
        <v/>
      </c>
      <c r="J1019" s="44">
        <f>J293/SUMIFS(J$3:J$722,$B$3:$B$722,$B1019)*SUMIFS(Calculations!$E$3:$E$53,Calculations!$A$3:$A$53,$B1019)</f>
        <v/>
      </c>
      <c r="K1019" s="44">
        <f>K293/SUMIFS(K$3:K$722,$B$3:$B$722,$B1019)*SUMIFS(Calculations!$E$3:$E$53,Calculations!$A$3:$A$53,$B1019)</f>
        <v/>
      </c>
      <c r="L1019" s="44">
        <f>L293/SUMIFS(L$3:L$722,$B$3:$B$722,$B1019)*SUMIFS(Calculations!$E$3:$E$53,Calculations!$A$3:$A$53,$B1019)</f>
        <v/>
      </c>
      <c r="M1019" s="44">
        <f>M293/SUMIFS(M$3:M$722,$B$3:$B$722,$B1019)*SUMIFS(Calculations!$E$3:$E$53,Calculations!$A$3:$A$53,$B1019)</f>
        <v/>
      </c>
      <c r="N1019" s="44">
        <f>N293/SUMIFS(N$3:N$722,$B$3:$B$722,$B1019)*SUMIFS(Calculations!$E$3:$E$53,Calculations!$A$3:$A$53,$B1019)</f>
        <v/>
      </c>
      <c r="O1019" s="44">
        <f>O293/SUMIFS(O$3:O$722,$B$3:$B$722,$B1019)*SUMIFS(Calculations!$E$3:$E$53,Calculations!$A$3:$A$53,$B1019)</f>
        <v/>
      </c>
      <c r="P1019" s="44">
        <f>P293/SUMIFS(P$3:P$722,$B$3:$B$722,$B1019)*SUMIFS(Calculations!$E$3:$E$53,Calculations!$A$3:$A$53,$B1019)</f>
        <v/>
      </c>
      <c r="Q1019" s="44">
        <f>Q293/SUMIFS(Q$3:Q$722,$B$3:$B$722,$B1019)*SUMIFS(Calculations!$E$3:$E$53,Calculations!$A$3:$A$53,$B1019)</f>
        <v/>
      </c>
      <c r="R1019" s="44">
        <f>R293/SUMIFS(R$3:R$722,$B$3:$B$722,$B1019)*SUMIFS(Calculations!$E$3:$E$53,Calculations!$A$3:$A$53,$B1019)</f>
        <v/>
      </c>
    </row>
    <row r="1020" ht="15.75" customHeight="1" s="157">
      <c r="B1020" s="44" t="inlineStr">
        <is>
          <t>MI</t>
        </is>
      </c>
      <c r="C1020" s="44" t="inlineStr">
        <is>
          <t>Generation</t>
        </is>
      </c>
      <c r="D1020" s="44" t="inlineStr">
        <is>
          <t>Land-based Wind</t>
        </is>
      </c>
      <c r="E1020" s="44">
        <f>LOOKUP(D1020,$U$2:$V$15,$V$2:$V$15)</f>
        <v/>
      </c>
      <c r="F1020" s="44">
        <f>F294/SUMIFS(F$3:F$722,$B$3:$B$722,$B1020)*SUMIFS(Calculations!$E$3:$E$53,Calculations!$A$3:$A$53,$B1020)</f>
        <v/>
      </c>
      <c r="G1020" s="44">
        <f>G294/SUMIFS(G$3:G$722,$B$3:$B$722,$B1020)*SUMIFS(Calculations!$E$3:$E$53,Calculations!$A$3:$A$53,$B1020)</f>
        <v/>
      </c>
      <c r="H1020" s="44">
        <f>H294/SUMIFS(H$3:H$722,$B$3:$B$722,$B1020)*SUMIFS(Calculations!$E$3:$E$53,Calculations!$A$3:$A$53,$B1020)</f>
        <v/>
      </c>
      <c r="I1020" s="44">
        <f>I294/SUMIFS(I$3:I$722,$B$3:$B$722,$B1020)*SUMIFS(Calculations!$E$3:$E$53,Calculations!$A$3:$A$53,$B1020)</f>
        <v/>
      </c>
      <c r="J1020" s="44">
        <f>J294/SUMIFS(J$3:J$722,$B$3:$B$722,$B1020)*SUMIFS(Calculations!$E$3:$E$53,Calculations!$A$3:$A$53,$B1020)</f>
        <v/>
      </c>
      <c r="K1020" s="44">
        <f>K294/SUMIFS(K$3:K$722,$B$3:$B$722,$B1020)*SUMIFS(Calculations!$E$3:$E$53,Calculations!$A$3:$A$53,$B1020)</f>
        <v/>
      </c>
      <c r="L1020" s="44">
        <f>L294/SUMIFS(L$3:L$722,$B$3:$B$722,$B1020)*SUMIFS(Calculations!$E$3:$E$53,Calculations!$A$3:$A$53,$B1020)</f>
        <v/>
      </c>
      <c r="M1020" s="44">
        <f>M294/SUMIFS(M$3:M$722,$B$3:$B$722,$B1020)*SUMIFS(Calculations!$E$3:$E$53,Calculations!$A$3:$A$53,$B1020)</f>
        <v/>
      </c>
      <c r="N1020" s="44">
        <f>N294/SUMIFS(N$3:N$722,$B$3:$B$722,$B1020)*SUMIFS(Calculations!$E$3:$E$53,Calculations!$A$3:$A$53,$B1020)</f>
        <v/>
      </c>
      <c r="O1020" s="44">
        <f>O294/SUMIFS(O$3:O$722,$B$3:$B$722,$B1020)*SUMIFS(Calculations!$E$3:$E$53,Calculations!$A$3:$A$53,$B1020)</f>
        <v/>
      </c>
      <c r="P1020" s="44">
        <f>P294/SUMIFS(P$3:P$722,$B$3:$B$722,$B1020)*SUMIFS(Calculations!$E$3:$E$53,Calculations!$A$3:$A$53,$B1020)</f>
        <v/>
      </c>
      <c r="Q1020" s="44">
        <f>Q294/SUMIFS(Q$3:Q$722,$B$3:$B$722,$B1020)*SUMIFS(Calculations!$E$3:$E$53,Calculations!$A$3:$A$53,$B1020)</f>
        <v/>
      </c>
      <c r="R1020" s="44">
        <f>R294/SUMIFS(R$3:R$722,$B$3:$B$722,$B1020)*SUMIFS(Calculations!$E$3:$E$53,Calculations!$A$3:$A$53,$B1020)</f>
        <v/>
      </c>
    </row>
    <row r="1021" ht="15.75" customHeight="1" s="157">
      <c r="B1021" s="44" t="inlineStr">
        <is>
          <t>MI</t>
        </is>
      </c>
      <c r="C1021" s="44" t="inlineStr">
        <is>
          <t>Generation</t>
        </is>
      </c>
      <c r="D1021" s="44" t="inlineStr">
        <is>
          <t>NG-CC</t>
        </is>
      </c>
      <c r="E1021" s="44">
        <f>LOOKUP(D1021,$U$2:$V$15,$V$2:$V$15)</f>
        <v/>
      </c>
      <c r="F1021" s="44">
        <f>F295/SUMIFS(F$3:F$722,$B$3:$B$722,$B1021)*SUMIFS(Calculations!$E$3:$E$53,Calculations!$A$3:$A$53,$B1021)</f>
        <v/>
      </c>
      <c r="G1021" s="44">
        <f>G295/SUMIFS(G$3:G$722,$B$3:$B$722,$B1021)*SUMIFS(Calculations!$E$3:$E$53,Calculations!$A$3:$A$53,$B1021)</f>
        <v/>
      </c>
      <c r="H1021" s="44">
        <f>H295/SUMIFS(H$3:H$722,$B$3:$B$722,$B1021)*SUMIFS(Calculations!$E$3:$E$53,Calculations!$A$3:$A$53,$B1021)</f>
        <v/>
      </c>
      <c r="I1021" s="44">
        <f>I295/SUMIFS(I$3:I$722,$B$3:$B$722,$B1021)*SUMIFS(Calculations!$E$3:$E$53,Calculations!$A$3:$A$53,$B1021)</f>
        <v/>
      </c>
      <c r="J1021" s="44">
        <f>J295/SUMIFS(J$3:J$722,$B$3:$B$722,$B1021)*SUMIFS(Calculations!$E$3:$E$53,Calculations!$A$3:$A$53,$B1021)</f>
        <v/>
      </c>
      <c r="K1021" s="44">
        <f>K295/SUMIFS(K$3:K$722,$B$3:$B$722,$B1021)*SUMIFS(Calculations!$E$3:$E$53,Calculations!$A$3:$A$53,$B1021)</f>
        <v/>
      </c>
      <c r="L1021" s="44">
        <f>L295/SUMIFS(L$3:L$722,$B$3:$B$722,$B1021)*SUMIFS(Calculations!$E$3:$E$53,Calculations!$A$3:$A$53,$B1021)</f>
        <v/>
      </c>
      <c r="M1021" s="44">
        <f>M295/SUMIFS(M$3:M$722,$B$3:$B$722,$B1021)*SUMIFS(Calculations!$E$3:$E$53,Calculations!$A$3:$A$53,$B1021)</f>
        <v/>
      </c>
      <c r="N1021" s="44">
        <f>N295/SUMIFS(N$3:N$722,$B$3:$B$722,$B1021)*SUMIFS(Calculations!$E$3:$E$53,Calculations!$A$3:$A$53,$B1021)</f>
        <v/>
      </c>
      <c r="O1021" s="44">
        <f>O295/SUMIFS(O$3:O$722,$B$3:$B$722,$B1021)*SUMIFS(Calculations!$E$3:$E$53,Calculations!$A$3:$A$53,$B1021)</f>
        <v/>
      </c>
      <c r="P1021" s="44">
        <f>P295/SUMIFS(P$3:P$722,$B$3:$B$722,$B1021)*SUMIFS(Calculations!$E$3:$E$53,Calculations!$A$3:$A$53,$B1021)</f>
        <v/>
      </c>
      <c r="Q1021" s="44">
        <f>Q295/SUMIFS(Q$3:Q$722,$B$3:$B$722,$B1021)*SUMIFS(Calculations!$E$3:$E$53,Calculations!$A$3:$A$53,$B1021)</f>
        <v/>
      </c>
      <c r="R1021" s="44">
        <f>R295/SUMIFS(R$3:R$722,$B$3:$B$722,$B1021)*SUMIFS(Calculations!$E$3:$E$53,Calculations!$A$3:$A$53,$B1021)</f>
        <v/>
      </c>
    </row>
    <row r="1022" ht="15.75" customHeight="1" s="157">
      <c r="B1022" s="44" t="inlineStr">
        <is>
          <t>MI</t>
        </is>
      </c>
      <c r="C1022" s="44" t="inlineStr">
        <is>
          <t>Generation</t>
        </is>
      </c>
      <c r="D1022" s="44" t="inlineStr">
        <is>
          <t>NG-CT</t>
        </is>
      </c>
      <c r="E1022" s="44">
        <f>LOOKUP(D1022,$U$2:$V$15,$V$2:$V$15)</f>
        <v/>
      </c>
      <c r="F1022" s="44">
        <f>F296/SUMIFS(F$3:F$722,$B$3:$B$722,$B1022)*SUMIFS(Calculations!$E$3:$E$53,Calculations!$A$3:$A$53,$B1022)</f>
        <v/>
      </c>
      <c r="G1022" s="44">
        <f>G296/SUMIFS(G$3:G$722,$B$3:$B$722,$B1022)*SUMIFS(Calculations!$E$3:$E$53,Calculations!$A$3:$A$53,$B1022)</f>
        <v/>
      </c>
      <c r="H1022" s="44">
        <f>H296/SUMIFS(H$3:H$722,$B$3:$B$722,$B1022)*SUMIFS(Calculations!$E$3:$E$53,Calculations!$A$3:$A$53,$B1022)</f>
        <v/>
      </c>
      <c r="I1022" s="44">
        <f>I296/SUMIFS(I$3:I$722,$B$3:$B$722,$B1022)*SUMIFS(Calculations!$E$3:$E$53,Calculations!$A$3:$A$53,$B1022)</f>
        <v/>
      </c>
      <c r="J1022" s="44">
        <f>J296/SUMIFS(J$3:J$722,$B$3:$B$722,$B1022)*SUMIFS(Calculations!$E$3:$E$53,Calculations!$A$3:$A$53,$B1022)</f>
        <v/>
      </c>
      <c r="K1022" s="44">
        <f>K296/SUMIFS(K$3:K$722,$B$3:$B$722,$B1022)*SUMIFS(Calculations!$E$3:$E$53,Calculations!$A$3:$A$53,$B1022)</f>
        <v/>
      </c>
      <c r="L1022" s="44">
        <f>L296/SUMIFS(L$3:L$722,$B$3:$B$722,$B1022)*SUMIFS(Calculations!$E$3:$E$53,Calculations!$A$3:$A$53,$B1022)</f>
        <v/>
      </c>
      <c r="M1022" s="44">
        <f>M296/SUMIFS(M$3:M$722,$B$3:$B$722,$B1022)*SUMIFS(Calculations!$E$3:$E$53,Calculations!$A$3:$A$53,$B1022)</f>
        <v/>
      </c>
      <c r="N1022" s="44">
        <f>N296/SUMIFS(N$3:N$722,$B$3:$B$722,$B1022)*SUMIFS(Calculations!$E$3:$E$53,Calculations!$A$3:$A$53,$B1022)</f>
        <v/>
      </c>
      <c r="O1022" s="44">
        <f>O296/SUMIFS(O$3:O$722,$B$3:$B$722,$B1022)*SUMIFS(Calculations!$E$3:$E$53,Calculations!$A$3:$A$53,$B1022)</f>
        <v/>
      </c>
      <c r="P1022" s="44">
        <f>P296/SUMIFS(P$3:P$722,$B$3:$B$722,$B1022)*SUMIFS(Calculations!$E$3:$E$53,Calculations!$A$3:$A$53,$B1022)</f>
        <v/>
      </c>
      <c r="Q1022" s="44">
        <f>Q296/SUMIFS(Q$3:Q$722,$B$3:$B$722,$B1022)*SUMIFS(Calculations!$E$3:$E$53,Calculations!$A$3:$A$53,$B1022)</f>
        <v/>
      </c>
      <c r="R1022" s="44">
        <f>R296/SUMIFS(R$3:R$722,$B$3:$B$722,$B1022)*SUMIFS(Calculations!$E$3:$E$53,Calculations!$A$3:$A$53,$B1022)</f>
        <v/>
      </c>
    </row>
    <row r="1023" ht="15.75" customHeight="1" s="157">
      <c r="B1023" s="44" t="inlineStr">
        <is>
          <t>MI</t>
        </is>
      </c>
      <c r="C1023" s="44" t="inlineStr">
        <is>
          <t>Generation</t>
        </is>
      </c>
      <c r="D1023" s="44" t="inlineStr">
        <is>
          <t>Nuclear</t>
        </is>
      </c>
      <c r="E1023" s="44">
        <f>LOOKUP(D1023,$U$2:$V$15,$V$2:$V$15)</f>
        <v/>
      </c>
      <c r="F1023" s="44">
        <f>F297/SUMIFS(F$3:F$722,$B$3:$B$722,$B1023)*SUMIFS(Calculations!$E$3:$E$53,Calculations!$A$3:$A$53,$B1023)</f>
        <v/>
      </c>
      <c r="G1023" s="44">
        <f>G297/SUMIFS(G$3:G$722,$B$3:$B$722,$B1023)*SUMIFS(Calculations!$E$3:$E$53,Calculations!$A$3:$A$53,$B1023)</f>
        <v/>
      </c>
      <c r="H1023" s="44">
        <f>H297/SUMIFS(H$3:H$722,$B$3:$B$722,$B1023)*SUMIFS(Calculations!$E$3:$E$53,Calculations!$A$3:$A$53,$B1023)</f>
        <v/>
      </c>
      <c r="I1023" s="44">
        <f>I297/SUMIFS(I$3:I$722,$B$3:$B$722,$B1023)*SUMIFS(Calculations!$E$3:$E$53,Calculations!$A$3:$A$53,$B1023)</f>
        <v/>
      </c>
      <c r="J1023" s="44">
        <f>J297/SUMIFS(J$3:J$722,$B$3:$B$722,$B1023)*SUMIFS(Calculations!$E$3:$E$53,Calculations!$A$3:$A$53,$B1023)</f>
        <v/>
      </c>
      <c r="K1023" s="44">
        <f>K297/SUMIFS(K$3:K$722,$B$3:$B$722,$B1023)*SUMIFS(Calculations!$E$3:$E$53,Calculations!$A$3:$A$53,$B1023)</f>
        <v/>
      </c>
      <c r="L1023" s="44">
        <f>L297/SUMIFS(L$3:L$722,$B$3:$B$722,$B1023)*SUMIFS(Calculations!$E$3:$E$53,Calculations!$A$3:$A$53,$B1023)</f>
        <v/>
      </c>
      <c r="M1023" s="44">
        <f>M297/SUMIFS(M$3:M$722,$B$3:$B$722,$B1023)*SUMIFS(Calculations!$E$3:$E$53,Calculations!$A$3:$A$53,$B1023)</f>
        <v/>
      </c>
      <c r="N1023" s="44">
        <f>N297/SUMIFS(N$3:N$722,$B$3:$B$722,$B1023)*SUMIFS(Calculations!$E$3:$E$53,Calculations!$A$3:$A$53,$B1023)</f>
        <v/>
      </c>
      <c r="O1023" s="44">
        <f>O297/SUMIFS(O$3:O$722,$B$3:$B$722,$B1023)*SUMIFS(Calculations!$E$3:$E$53,Calculations!$A$3:$A$53,$B1023)</f>
        <v/>
      </c>
      <c r="P1023" s="44">
        <f>P297/SUMIFS(P$3:P$722,$B$3:$B$722,$B1023)*SUMIFS(Calculations!$E$3:$E$53,Calculations!$A$3:$A$53,$B1023)</f>
        <v/>
      </c>
      <c r="Q1023" s="44">
        <f>Q297/SUMIFS(Q$3:Q$722,$B$3:$B$722,$B1023)*SUMIFS(Calculations!$E$3:$E$53,Calculations!$A$3:$A$53,$B1023)</f>
        <v/>
      </c>
      <c r="R1023" s="44">
        <f>R297/SUMIFS(R$3:R$722,$B$3:$B$722,$B1023)*SUMIFS(Calculations!$E$3:$E$53,Calculations!$A$3:$A$53,$B1023)</f>
        <v/>
      </c>
    </row>
    <row r="1024" ht="15.75" customHeight="1" s="157">
      <c r="B1024" s="44" t="inlineStr">
        <is>
          <t>MI</t>
        </is>
      </c>
      <c r="C1024" s="44" t="inlineStr">
        <is>
          <t>Generation</t>
        </is>
      </c>
      <c r="D1024" s="44" t="inlineStr">
        <is>
          <t>Offshore Wind</t>
        </is>
      </c>
      <c r="E1024" s="44">
        <f>LOOKUP(D1024,$U$2:$V$15,$V$2:$V$15)</f>
        <v/>
      </c>
      <c r="F1024" s="44">
        <f>F298/SUMIFS(F$3:F$722,$B$3:$B$722,$B1024)*SUMIFS(Calculations!$E$3:$E$53,Calculations!$A$3:$A$53,$B1024)</f>
        <v/>
      </c>
      <c r="G1024" s="44">
        <f>G298/SUMIFS(G$3:G$722,$B$3:$B$722,$B1024)*SUMIFS(Calculations!$E$3:$E$53,Calculations!$A$3:$A$53,$B1024)</f>
        <v/>
      </c>
      <c r="H1024" s="44">
        <f>H298/SUMIFS(H$3:H$722,$B$3:$B$722,$B1024)*SUMIFS(Calculations!$E$3:$E$53,Calculations!$A$3:$A$53,$B1024)</f>
        <v/>
      </c>
      <c r="I1024" s="44">
        <f>I298/SUMIFS(I$3:I$722,$B$3:$B$722,$B1024)*SUMIFS(Calculations!$E$3:$E$53,Calculations!$A$3:$A$53,$B1024)</f>
        <v/>
      </c>
      <c r="J1024" s="44">
        <f>J298/SUMIFS(J$3:J$722,$B$3:$B$722,$B1024)*SUMIFS(Calculations!$E$3:$E$53,Calculations!$A$3:$A$53,$B1024)</f>
        <v/>
      </c>
      <c r="K1024" s="44">
        <f>K298/SUMIFS(K$3:K$722,$B$3:$B$722,$B1024)*SUMIFS(Calculations!$E$3:$E$53,Calculations!$A$3:$A$53,$B1024)</f>
        <v/>
      </c>
      <c r="L1024" s="44">
        <f>L298/SUMIFS(L$3:L$722,$B$3:$B$722,$B1024)*SUMIFS(Calculations!$E$3:$E$53,Calculations!$A$3:$A$53,$B1024)</f>
        <v/>
      </c>
      <c r="M1024" s="44">
        <f>M298/SUMIFS(M$3:M$722,$B$3:$B$722,$B1024)*SUMIFS(Calculations!$E$3:$E$53,Calculations!$A$3:$A$53,$B1024)</f>
        <v/>
      </c>
      <c r="N1024" s="44">
        <f>N298/SUMIFS(N$3:N$722,$B$3:$B$722,$B1024)*SUMIFS(Calculations!$E$3:$E$53,Calculations!$A$3:$A$53,$B1024)</f>
        <v/>
      </c>
      <c r="O1024" s="44">
        <f>O298/SUMIFS(O$3:O$722,$B$3:$B$722,$B1024)*SUMIFS(Calculations!$E$3:$E$53,Calculations!$A$3:$A$53,$B1024)</f>
        <v/>
      </c>
      <c r="P1024" s="44">
        <f>P298/SUMIFS(P$3:P$722,$B$3:$B$722,$B1024)*SUMIFS(Calculations!$E$3:$E$53,Calculations!$A$3:$A$53,$B1024)</f>
        <v/>
      </c>
      <c r="Q1024" s="44">
        <f>Q298/SUMIFS(Q$3:Q$722,$B$3:$B$722,$B1024)*SUMIFS(Calculations!$E$3:$E$53,Calculations!$A$3:$A$53,$B1024)</f>
        <v/>
      </c>
      <c r="R1024" s="44">
        <f>R298/SUMIFS(R$3:R$722,$B$3:$B$722,$B1024)*SUMIFS(Calculations!$E$3:$E$53,Calculations!$A$3:$A$53,$B1024)</f>
        <v/>
      </c>
    </row>
    <row r="1025" ht="15.75" customHeight="1" s="157">
      <c r="B1025" s="44" t="inlineStr">
        <is>
          <t>MI</t>
        </is>
      </c>
      <c r="C1025" s="44" t="inlineStr">
        <is>
          <t>Generation</t>
        </is>
      </c>
      <c r="D1025" s="44" t="inlineStr">
        <is>
          <t>Oil-Gas-Steam</t>
        </is>
      </c>
      <c r="E1025" s="44">
        <f>LOOKUP(D1025,$U$2:$V$15,$V$2:$V$15)</f>
        <v/>
      </c>
      <c r="F1025" s="44">
        <f>F299/SUMIFS(F$3:F$722,$B$3:$B$722,$B1025)*SUMIFS(Calculations!$E$3:$E$53,Calculations!$A$3:$A$53,$B1025)</f>
        <v/>
      </c>
      <c r="G1025" s="44">
        <f>G299/SUMIFS(G$3:G$722,$B$3:$B$722,$B1025)*SUMIFS(Calculations!$E$3:$E$53,Calculations!$A$3:$A$53,$B1025)</f>
        <v/>
      </c>
      <c r="H1025" s="44">
        <f>H299/SUMIFS(H$3:H$722,$B$3:$B$722,$B1025)*SUMIFS(Calculations!$E$3:$E$53,Calculations!$A$3:$A$53,$B1025)</f>
        <v/>
      </c>
      <c r="I1025" s="44">
        <f>I299/SUMIFS(I$3:I$722,$B$3:$B$722,$B1025)*SUMIFS(Calculations!$E$3:$E$53,Calculations!$A$3:$A$53,$B1025)</f>
        <v/>
      </c>
      <c r="J1025" s="44">
        <f>J299/SUMIFS(J$3:J$722,$B$3:$B$722,$B1025)*SUMIFS(Calculations!$E$3:$E$53,Calculations!$A$3:$A$53,$B1025)</f>
        <v/>
      </c>
      <c r="K1025" s="44">
        <f>K299/SUMIFS(K$3:K$722,$B$3:$B$722,$B1025)*SUMIFS(Calculations!$E$3:$E$53,Calculations!$A$3:$A$53,$B1025)</f>
        <v/>
      </c>
      <c r="L1025" s="44">
        <f>L299/SUMIFS(L$3:L$722,$B$3:$B$722,$B1025)*SUMIFS(Calculations!$E$3:$E$53,Calculations!$A$3:$A$53,$B1025)</f>
        <v/>
      </c>
      <c r="M1025" s="44">
        <f>M299/SUMIFS(M$3:M$722,$B$3:$B$722,$B1025)*SUMIFS(Calculations!$E$3:$E$53,Calculations!$A$3:$A$53,$B1025)</f>
        <v/>
      </c>
      <c r="N1025" s="44">
        <f>N299/SUMIFS(N$3:N$722,$B$3:$B$722,$B1025)*SUMIFS(Calculations!$E$3:$E$53,Calculations!$A$3:$A$53,$B1025)</f>
        <v/>
      </c>
      <c r="O1025" s="44">
        <f>O299/SUMIFS(O$3:O$722,$B$3:$B$722,$B1025)*SUMIFS(Calculations!$E$3:$E$53,Calculations!$A$3:$A$53,$B1025)</f>
        <v/>
      </c>
      <c r="P1025" s="44">
        <f>P299/SUMIFS(P$3:P$722,$B$3:$B$722,$B1025)*SUMIFS(Calculations!$E$3:$E$53,Calculations!$A$3:$A$53,$B1025)</f>
        <v/>
      </c>
      <c r="Q1025" s="44">
        <f>Q299/SUMIFS(Q$3:Q$722,$B$3:$B$722,$B1025)*SUMIFS(Calculations!$E$3:$E$53,Calculations!$A$3:$A$53,$B1025)</f>
        <v/>
      </c>
      <c r="R1025" s="44">
        <f>R299/SUMIFS(R$3:R$722,$B$3:$B$722,$B1025)*SUMIFS(Calculations!$E$3:$E$53,Calculations!$A$3:$A$53,$B1025)</f>
        <v/>
      </c>
    </row>
    <row r="1026" ht="15.75" customHeight="1" s="157">
      <c r="B1026" s="44" t="inlineStr">
        <is>
          <t>MI</t>
        </is>
      </c>
      <c r="C1026" s="44" t="inlineStr">
        <is>
          <t>Generation</t>
        </is>
      </c>
      <c r="D1026" s="44" t="inlineStr">
        <is>
          <t>Rooftop PV</t>
        </is>
      </c>
      <c r="E1026" s="44">
        <f>LOOKUP(D1026,$U$2:$V$15,$V$2:$V$15)</f>
        <v/>
      </c>
      <c r="F1026" s="44">
        <f>F300/SUMIFS(F$3:F$722,$B$3:$B$722,$B1026)*SUMIFS(Calculations!$E$3:$E$53,Calculations!$A$3:$A$53,$B1026)</f>
        <v/>
      </c>
      <c r="G1026" s="44">
        <f>G300/SUMIFS(G$3:G$722,$B$3:$B$722,$B1026)*SUMIFS(Calculations!$E$3:$E$53,Calculations!$A$3:$A$53,$B1026)</f>
        <v/>
      </c>
      <c r="H1026" s="44">
        <f>H300/SUMIFS(H$3:H$722,$B$3:$B$722,$B1026)*SUMIFS(Calculations!$E$3:$E$53,Calculations!$A$3:$A$53,$B1026)</f>
        <v/>
      </c>
      <c r="I1026" s="44">
        <f>I300/SUMIFS(I$3:I$722,$B$3:$B$722,$B1026)*SUMIFS(Calculations!$E$3:$E$53,Calculations!$A$3:$A$53,$B1026)</f>
        <v/>
      </c>
      <c r="J1026" s="44">
        <f>J300/SUMIFS(J$3:J$722,$B$3:$B$722,$B1026)*SUMIFS(Calculations!$E$3:$E$53,Calculations!$A$3:$A$53,$B1026)</f>
        <v/>
      </c>
      <c r="K1026" s="44">
        <f>K300/SUMIFS(K$3:K$722,$B$3:$B$722,$B1026)*SUMIFS(Calculations!$E$3:$E$53,Calculations!$A$3:$A$53,$B1026)</f>
        <v/>
      </c>
      <c r="L1026" s="44">
        <f>L300/SUMIFS(L$3:L$722,$B$3:$B$722,$B1026)*SUMIFS(Calculations!$E$3:$E$53,Calculations!$A$3:$A$53,$B1026)</f>
        <v/>
      </c>
      <c r="M1026" s="44">
        <f>M300/SUMIFS(M$3:M$722,$B$3:$B$722,$B1026)*SUMIFS(Calculations!$E$3:$E$53,Calculations!$A$3:$A$53,$B1026)</f>
        <v/>
      </c>
      <c r="N1026" s="44">
        <f>N300/SUMIFS(N$3:N$722,$B$3:$B$722,$B1026)*SUMIFS(Calculations!$E$3:$E$53,Calculations!$A$3:$A$53,$B1026)</f>
        <v/>
      </c>
      <c r="O1026" s="44">
        <f>O300/SUMIFS(O$3:O$722,$B$3:$B$722,$B1026)*SUMIFS(Calculations!$E$3:$E$53,Calculations!$A$3:$A$53,$B1026)</f>
        <v/>
      </c>
      <c r="P1026" s="44">
        <f>P300/SUMIFS(P$3:P$722,$B$3:$B$722,$B1026)*SUMIFS(Calculations!$E$3:$E$53,Calculations!$A$3:$A$53,$B1026)</f>
        <v/>
      </c>
      <c r="Q1026" s="44">
        <f>Q300/SUMIFS(Q$3:Q$722,$B$3:$B$722,$B1026)*SUMIFS(Calculations!$E$3:$E$53,Calculations!$A$3:$A$53,$B1026)</f>
        <v/>
      </c>
      <c r="R1026" s="44">
        <f>R300/SUMIFS(R$3:R$722,$B$3:$B$722,$B1026)*SUMIFS(Calculations!$E$3:$E$53,Calculations!$A$3:$A$53,$B1026)</f>
        <v/>
      </c>
    </row>
    <row r="1027" ht="15.75" customHeight="1" s="157">
      <c r="B1027" s="44" t="inlineStr">
        <is>
          <t>MI</t>
        </is>
      </c>
      <c r="C1027" s="44" t="inlineStr">
        <is>
          <t>Generation</t>
        </is>
      </c>
      <c r="D1027" s="44" t="inlineStr">
        <is>
          <t>Storage</t>
        </is>
      </c>
      <c r="E1027" s="44">
        <f>LOOKUP(D1027,$U$2:$V$15,$V$2:$V$15)</f>
        <v/>
      </c>
      <c r="F1027" s="44">
        <f>F301/SUMIFS(F$3:F$722,$B$3:$B$722,$B1027)*SUMIFS(Calculations!$E$3:$E$53,Calculations!$A$3:$A$53,$B1027)</f>
        <v/>
      </c>
      <c r="G1027" s="44">
        <f>G301/SUMIFS(G$3:G$722,$B$3:$B$722,$B1027)*SUMIFS(Calculations!$E$3:$E$53,Calculations!$A$3:$A$53,$B1027)</f>
        <v/>
      </c>
      <c r="H1027" s="44">
        <f>H301/SUMIFS(H$3:H$722,$B$3:$B$722,$B1027)*SUMIFS(Calculations!$E$3:$E$53,Calculations!$A$3:$A$53,$B1027)</f>
        <v/>
      </c>
      <c r="I1027" s="44">
        <f>I301/SUMIFS(I$3:I$722,$B$3:$B$722,$B1027)*SUMIFS(Calculations!$E$3:$E$53,Calculations!$A$3:$A$53,$B1027)</f>
        <v/>
      </c>
      <c r="J1027" s="44">
        <f>J301/SUMIFS(J$3:J$722,$B$3:$B$722,$B1027)*SUMIFS(Calculations!$E$3:$E$53,Calculations!$A$3:$A$53,$B1027)</f>
        <v/>
      </c>
      <c r="K1027" s="44">
        <f>K301/SUMIFS(K$3:K$722,$B$3:$B$722,$B1027)*SUMIFS(Calculations!$E$3:$E$53,Calculations!$A$3:$A$53,$B1027)</f>
        <v/>
      </c>
      <c r="L1027" s="44">
        <f>L301/SUMIFS(L$3:L$722,$B$3:$B$722,$B1027)*SUMIFS(Calculations!$E$3:$E$53,Calculations!$A$3:$A$53,$B1027)</f>
        <v/>
      </c>
      <c r="M1027" s="44">
        <f>M301/SUMIFS(M$3:M$722,$B$3:$B$722,$B1027)*SUMIFS(Calculations!$E$3:$E$53,Calculations!$A$3:$A$53,$B1027)</f>
        <v/>
      </c>
      <c r="N1027" s="44">
        <f>N301/SUMIFS(N$3:N$722,$B$3:$B$722,$B1027)*SUMIFS(Calculations!$E$3:$E$53,Calculations!$A$3:$A$53,$B1027)</f>
        <v/>
      </c>
      <c r="O1027" s="44">
        <f>O301/SUMIFS(O$3:O$722,$B$3:$B$722,$B1027)*SUMIFS(Calculations!$E$3:$E$53,Calculations!$A$3:$A$53,$B1027)</f>
        <v/>
      </c>
      <c r="P1027" s="44">
        <f>P301/SUMIFS(P$3:P$722,$B$3:$B$722,$B1027)*SUMIFS(Calculations!$E$3:$E$53,Calculations!$A$3:$A$53,$B1027)</f>
        <v/>
      </c>
      <c r="Q1027" s="44">
        <f>Q301/SUMIFS(Q$3:Q$722,$B$3:$B$722,$B1027)*SUMIFS(Calculations!$E$3:$E$53,Calculations!$A$3:$A$53,$B1027)</f>
        <v/>
      </c>
      <c r="R1027" s="44">
        <f>R301/SUMIFS(R$3:R$722,$B$3:$B$722,$B1027)*SUMIFS(Calculations!$E$3:$E$53,Calculations!$A$3:$A$53,$B1027)</f>
        <v/>
      </c>
    </row>
    <row r="1028" ht="15.75" customHeight="1" s="157">
      <c r="B1028" s="44" t="inlineStr">
        <is>
          <t>MI</t>
        </is>
      </c>
      <c r="C1028" s="44" t="inlineStr">
        <is>
          <t>Generation</t>
        </is>
      </c>
      <c r="D1028" s="44" t="inlineStr">
        <is>
          <t>Utility PV</t>
        </is>
      </c>
      <c r="E1028" s="44">
        <f>LOOKUP(D1028,$U$2:$V$15,$V$2:$V$15)</f>
        <v/>
      </c>
      <c r="F1028" s="44">
        <f>F302/SUMIFS(F$3:F$722,$B$3:$B$722,$B1028)*SUMIFS(Calculations!$E$3:$E$53,Calculations!$A$3:$A$53,$B1028)</f>
        <v/>
      </c>
      <c r="G1028" s="44">
        <f>G302/SUMIFS(G$3:G$722,$B$3:$B$722,$B1028)*SUMIFS(Calculations!$E$3:$E$53,Calculations!$A$3:$A$53,$B1028)</f>
        <v/>
      </c>
      <c r="H1028" s="44">
        <f>H302/SUMIFS(H$3:H$722,$B$3:$B$722,$B1028)*SUMIFS(Calculations!$E$3:$E$53,Calculations!$A$3:$A$53,$B1028)</f>
        <v/>
      </c>
      <c r="I1028" s="44">
        <f>I302/SUMIFS(I$3:I$722,$B$3:$B$722,$B1028)*SUMIFS(Calculations!$E$3:$E$53,Calculations!$A$3:$A$53,$B1028)</f>
        <v/>
      </c>
      <c r="J1028" s="44">
        <f>J302/SUMIFS(J$3:J$722,$B$3:$B$722,$B1028)*SUMIFS(Calculations!$E$3:$E$53,Calculations!$A$3:$A$53,$B1028)</f>
        <v/>
      </c>
      <c r="K1028" s="44">
        <f>K302/SUMIFS(K$3:K$722,$B$3:$B$722,$B1028)*SUMIFS(Calculations!$E$3:$E$53,Calculations!$A$3:$A$53,$B1028)</f>
        <v/>
      </c>
      <c r="L1028" s="44">
        <f>L302/SUMIFS(L$3:L$722,$B$3:$B$722,$B1028)*SUMIFS(Calculations!$E$3:$E$53,Calculations!$A$3:$A$53,$B1028)</f>
        <v/>
      </c>
      <c r="M1028" s="44">
        <f>M302/SUMIFS(M$3:M$722,$B$3:$B$722,$B1028)*SUMIFS(Calculations!$E$3:$E$53,Calculations!$A$3:$A$53,$B1028)</f>
        <v/>
      </c>
      <c r="N1028" s="44">
        <f>N302/SUMIFS(N$3:N$722,$B$3:$B$722,$B1028)*SUMIFS(Calculations!$E$3:$E$53,Calculations!$A$3:$A$53,$B1028)</f>
        <v/>
      </c>
      <c r="O1028" s="44">
        <f>O302/SUMIFS(O$3:O$722,$B$3:$B$722,$B1028)*SUMIFS(Calculations!$E$3:$E$53,Calculations!$A$3:$A$53,$B1028)</f>
        <v/>
      </c>
      <c r="P1028" s="44">
        <f>P302/SUMIFS(P$3:P$722,$B$3:$B$722,$B1028)*SUMIFS(Calculations!$E$3:$E$53,Calculations!$A$3:$A$53,$B1028)</f>
        <v/>
      </c>
      <c r="Q1028" s="44">
        <f>Q302/SUMIFS(Q$3:Q$722,$B$3:$B$722,$B1028)*SUMIFS(Calculations!$E$3:$E$53,Calculations!$A$3:$A$53,$B1028)</f>
        <v/>
      </c>
      <c r="R1028" s="44">
        <f>R302/SUMIFS(R$3:R$722,$B$3:$B$722,$B1028)*SUMIFS(Calculations!$E$3:$E$53,Calculations!$A$3:$A$53,$B1028)</f>
        <v/>
      </c>
    </row>
    <row r="1029" ht="15.75" customHeight="1" s="157">
      <c r="B1029" s="44" t="inlineStr">
        <is>
          <t>MN</t>
        </is>
      </c>
      <c r="C1029" s="44" t="inlineStr">
        <is>
          <t>Generation</t>
        </is>
      </c>
      <c r="D1029" s="44" t="inlineStr">
        <is>
          <t>Biopower</t>
        </is>
      </c>
      <c r="E1029" s="44">
        <f>LOOKUP(D1029,$U$2:$V$15,$V$2:$V$15)</f>
        <v/>
      </c>
      <c r="F1029" s="44">
        <f>F303/SUMIFS(F$3:F$722,$B$3:$B$722,$B1029)*SUMIFS(Calculations!$E$3:$E$53,Calculations!$A$3:$A$53,$B1029)</f>
        <v/>
      </c>
      <c r="G1029" s="44">
        <f>G303/SUMIFS(G$3:G$722,$B$3:$B$722,$B1029)*SUMIFS(Calculations!$E$3:$E$53,Calculations!$A$3:$A$53,$B1029)</f>
        <v/>
      </c>
      <c r="H1029" s="44">
        <f>H303/SUMIFS(H$3:H$722,$B$3:$B$722,$B1029)*SUMIFS(Calculations!$E$3:$E$53,Calculations!$A$3:$A$53,$B1029)</f>
        <v/>
      </c>
      <c r="I1029" s="44">
        <f>I303/SUMIFS(I$3:I$722,$B$3:$B$722,$B1029)*SUMIFS(Calculations!$E$3:$E$53,Calculations!$A$3:$A$53,$B1029)</f>
        <v/>
      </c>
      <c r="J1029" s="44">
        <f>J303/SUMIFS(J$3:J$722,$B$3:$B$722,$B1029)*SUMIFS(Calculations!$E$3:$E$53,Calculations!$A$3:$A$53,$B1029)</f>
        <v/>
      </c>
      <c r="K1029" s="44">
        <f>K303/SUMIFS(K$3:K$722,$B$3:$B$722,$B1029)*SUMIFS(Calculations!$E$3:$E$53,Calculations!$A$3:$A$53,$B1029)</f>
        <v/>
      </c>
      <c r="L1029" s="44">
        <f>L303/SUMIFS(L$3:L$722,$B$3:$B$722,$B1029)*SUMIFS(Calculations!$E$3:$E$53,Calculations!$A$3:$A$53,$B1029)</f>
        <v/>
      </c>
      <c r="M1029" s="44">
        <f>M303/SUMIFS(M$3:M$722,$B$3:$B$722,$B1029)*SUMIFS(Calculations!$E$3:$E$53,Calculations!$A$3:$A$53,$B1029)</f>
        <v/>
      </c>
      <c r="N1029" s="44">
        <f>N303/SUMIFS(N$3:N$722,$B$3:$B$722,$B1029)*SUMIFS(Calculations!$E$3:$E$53,Calculations!$A$3:$A$53,$B1029)</f>
        <v/>
      </c>
      <c r="O1029" s="44">
        <f>O303/SUMIFS(O$3:O$722,$B$3:$B$722,$B1029)*SUMIFS(Calculations!$E$3:$E$53,Calculations!$A$3:$A$53,$B1029)</f>
        <v/>
      </c>
      <c r="P1029" s="44">
        <f>P303/SUMIFS(P$3:P$722,$B$3:$B$722,$B1029)*SUMIFS(Calculations!$E$3:$E$53,Calculations!$A$3:$A$53,$B1029)</f>
        <v/>
      </c>
      <c r="Q1029" s="44">
        <f>Q303/SUMIFS(Q$3:Q$722,$B$3:$B$722,$B1029)*SUMIFS(Calculations!$E$3:$E$53,Calculations!$A$3:$A$53,$B1029)</f>
        <v/>
      </c>
      <c r="R1029" s="44">
        <f>R303/SUMIFS(R$3:R$722,$B$3:$B$722,$B1029)*SUMIFS(Calculations!$E$3:$E$53,Calculations!$A$3:$A$53,$B1029)</f>
        <v/>
      </c>
    </row>
    <row r="1030" ht="15.75" customHeight="1" s="157">
      <c r="B1030" s="44" t="inlineStr">
        <is>
          <t>MN</t>
        </is>
      </c>
      <c r="C1030" s="44" t="inlineStr">
        <is>
          <t>Generation</t>
        </is>
      </c>
      <c r="D1030" s="44" t="inlineStr">
        <is>
          <t>Coal</t>
        </is>
      </c>
      <c r="E1030" s="44">
        <f>LOOKUP(D1030,$U$2:$V$15,$V$2:$V$15)</f>
        <v/>
      </c>
      <c r="F1030" s="44">
        <f>F304/SUMIFS(F$3:F$722,$B$3:$B$722,$B1030)*SUMIFS(Calculations!$E$3:$E$53,Calculations!$A$3:$A$53,$B1030)</f>
        <v/>
      </c>
      <c r="G1030" s="44">
        <f>G304/SUMIFS(G$3:G$722,$B$3:$B$722,$B1030)*SUMIFS(Calculations!$E$3:$E$53,Calculations!$A$3:$A$53,$B1030)</f>
        <v/>
      </c>
      <c r="H1030" s="44">
        <f>H304/SUMIFS(H$3:H$722,$B$3:$B$722,$B1030)*SUMIFS(Calculations!$E$3:$E$53,Calculations!$A$3:$A$53,$B1030)</f>
        <v/>
      </c>
      <c r="I1030" s="44">
        <f>I304/SUMIFS(I$3:I$722,$B$3:$B$722,$B1030)*SUMIFS(Calculations!$E$3:$E$53,Calculations!$A$3:$A$53,$B1030)</f>
        <v/>
      </c>
      <c r="J1030" s="44">
        <f>J304/SUMIFS(J$3:J$722,$B$3:$B$722,$B1030)*SUMIFS(Calculations!$E$3:$E$53,Calculations!$A$3:$A$53,$B1030)</f>
        <v/>
      </c>
      <c r="K1030" s="44">
        <f>K304/SUMIFS(K$3:K$722,$B$3:$B$722,$B1030)*SUMIFS(Calculations!$E$3:$E$53,Calculations!$A$3:$A$53,$B1030)</f>
        <v/>
      </c>
      <c r="L1030" s="44">
        <f>L304/SUMIFS(L$3:L$722,$B$3:$B$722,$B1030)*SUMIFS(Calculations!$E$3:$E$53,Calculations!$A$3:$A$53,$B1030)</f>
        <v/>
      </c>
      <c r="M1030" s="44">
        <f>M304/SUMIFS(M$3:M$722,$B$3:$B$722,$B1030)*SUMIFS(Calculations!$E$3:$E$53,Calculations!$A$3:$A$53,$B1030)</f>
        <v/>
      </c>
      <c r="N1030" s="44">
        <f>N304/SUMIFS(N$3:N$722,$B$3:$B$722,$B1030)*SUMIFS(Calculations!$E$3:$E$53,Calculations!$A$3:$A$53,$B1030)</f>
        <v/>
      </c>
      <c r="O1030" s="44">
        <f>O304/SUMIFS(O$3:O$722,$B$3:$B$722,$B1030)*SUMIFS(Calculations!$E$3:$E$53,Calculations!$A$3:$A$53,$B1030)</f>
        <v/>
      </c>
      <c r="P1030" s="44">
        <f>P304/SUMIFS(P$3:P$722,$B$3:$B$722,$B1030)*SUMIFS(Calculations!$E$3:$E$53,Calculations!$A$3:$A$53,$B1030)</f>
        <v/>
      </c>
      <c r="Q1030" s="44">
        <f>Q304/SUMIFS(Q$3:Q$722,$B$3:$B$722,$B1030)*SUMIFS(Calculations!$E$3:$E$53,Calculations!$A$3:$A$53,$B1030)</f>
        <v/>
      </c>
      <c r="R1030" s="44">
        <f>R304/SUMIFS(R$3:R$722,$B$3:$B$722,$B1030)*SUMIFS(Calculations!$E$3:$E$53,Calculations!$A$3:$A$53,$B1030)</f>
        <v/>
      </c>
    </row>
    <row r="1031" ht="15.75" customHeight="1" s="157">
      <c r="B1031" s="44" t="inlineStr">
        <is>
          <t>MN</t>
        </is>
      </c>
      <c r="C1031" s="44" t="inlineStr">
        <is>
          <t>Generation</t>
        </is>
      </c>
      <c r="D1031" s="44" t="inlineStr">
        <is>
          <t>CSP</t>
        </is>
      </c>
      <c r="E1031" s="44">
        <f>LOOKUP(D1031,$U$2:$V$15,$V$2:$V$15)</f>
        <v/>
      </c>
      <c r="F1031" s="44">
        <f>F305/SUMIFS(F$3:F$722,$B$3:$B$722,$B1031)*SUMIFS(Calculations!$E$3:$E$53,Calculations!$A$3:$A$53,$B1031)</f>
        <v/>
      </c>
      <c r="G1031" s="44">
        <f>G305/SUMIFS(G$3:G$722,$B$3:$B$722,$B1031)*SUMIFS(Calculations!$E$3:$E$53,Calculations!$A$3:$A$53,$B1031)</f>
        <v/>
      </c>
      <c r="H1031" s="44">
        <f>H305/SUMIFS(H$3:H$722,$B$3:$B$722,$B1031)*SUMIFS(Calculations!$E$3:$E$53,Calculations!$A$3:$A$53,$B1031)</f>
        <v/>
      </c>
      <c r="I1031" s="44">
        <f>I305/SUMIFS(I$3:I$722,$B$3:$B$722,$B1031)*SUMIFS(Calculations!$E$3:$E$53,Calculations!$A$3:$A$53,$B1031)</f>
        <v/>
      </c>
      <c r="J1031" s="44">
        <f>J305/SUMIFS(J$3:J$722,$B$3:$B$722,$B1031)*SUMIFS(Calculations!$E$3:$E$53,Calculations!$A$3:$A$53,$B1031)</f>
        <v/>
      </c>
      <c r="K1031" s="44">
        <f>K305/SUMIFS(K$3:K$722,$B$3:$B$722,$B1031)*SUMIFS(Calculations!$E$3:$E$53,Calculations!$A$3:$A$53,$B1031)</f>
        <v/>
      </c>
      <c r="L1031" s="44">
        <f>L305/SUMIFS(L$3:L$722,$B$3:$B$722,$B1031)*SUMIFS(Calculations!$E$3:$E$53,Calculations!$A$3:$A$53,$B1031)</f>
        <v/>
      </c>
      <c r="M1031" s="44">
        <f>M305/SUMIFS(M$3:M$722,$B$3:$B$722,$B1031)*SUMIFS(Calculations!$E$3:$E$53,Calculations!$A$3:$A$53,$B1031)</f>
        <v/>
      </c>
      <c r="N1031" s="44">
        <f>N305/SUMIFS(N$3:N$722,$B$3:$B$722,$B1031)*SUMIFS(Calculations!$E$3:$E$53,Calculations!$A$3:$A$53,$B1031)</f>
        <v/>
      </c>
      <c r="O1031" s="44">
        <f>O305/SUMIFS(O$3:O$722,$B$3:$B$722,$B1031)*SUMIFS(Calculations!$E$3:$E$53,Calculations!$A$3:$A$53,$B1031)</f>
        <v/>
      </c>
      <c r="P1031" s="44">
        <f>P305/SUMIFS(P$3:P$722,$B$3:$B$722,$B1031)*SUMIFS(Calculations!$E$3:$E$53,Calculations!$A$3:$A$53,$B1031)</f>
        <v/>
      </c>
      <c r="Q1031" s="44">
        <f>Q305/SUMIFS(Q$3:Q$722,$B$3:$B$722,$B1031)*SUMIFS(Calculations!$E$3:$E$53,Calculations!$A$3:$A$53,$B1031)</f>
        <v/>
      </c>
      <c r="R1031" s="44">
        <f>R305/SUMIFS(R$3:R$722,$B$3:$B$722,$B1031)*SUMIFS(Calculations!$E$3:$E$53,Calculations!$A$3:$A$53,$B1031)</f>
        <v/>
      </c>
    </row>
    <row r="1032" ht="15.75" customHeight="1" s="157">
      <c r="B1032" s="44" t="inlineStr">
        <is>
          <t>MN</t>
        </is>
      </c>
      <c r="C1032" s="44" t="inlineStr">
        <is>
          <t>Generation</t>
        </is>
      </c>
      <c r="D1032" s="44" t="inlineStr">
        <is>
          <t>Geothermal</t>
        </is>
      </c>
      <c r="E1032" s="44">
        <f>LOOKUP(D1032,$U$2:$V$15,$V$2:$V$15)</f>
        <v/>
      </c>
      <c r="F1032" s="44">
        <f>F306/SUMIFS(F$3:F$722,$B$3:$B$722,$B1032)*SUMIFS(Calculations!$E$3:$E$53,Calculations!$A$3:$A$53,$B1032)</f>
        <v/>
      </c>
      <c r="G1032" s="44">
        <f>G306/SUMIFS(G$3:G$722,$B$3:$B$722,$B1032)*SUMIFS(Calculations!$E$3:$E$53,Calculations!$A$3:$A$53,$B1032)</f>
        <v/>
      </c>
      <c r="H1032" s="44">
        <f>H306/SUMIFS(H$3:H$722,$B$3:$B$722,$B1032)*SUMIFS(Calculations!$E$3:$E$53,Calculations!$A$3:$A$53,$B1032)</f>
        <v/>
      </c>
      <c r="I1032" s="44">
        <f>I306/SUMIFS(I$3:I$722,$B$3:$B$722,$B1032)*SUMIFS(Calculations!$E$3:$E$53,Calculations!$A$3:$A$53,$B1032)</f>
        <v/>
      </c>
      <c r="J1032" s="44">
        <f>J306/SUMIFS(J$3:J$722,$B$3:$B$722,$B1032)*SUMIFS(Calculations!$E$3:$E$53,Calculations!$A$3:$A$53,$B1032)</f>
        <v/>
      </c>
      <c r="K1032" s="44">
        <f>K306/SUMIFS(K$3:K$722,$B$3:$B$722,$B1032)*SUMIFS(Calculations!$E$3:$E$53,Calculations!$A$3:$A$53,$B1032)</f>
        <v/>
      </c>
      <c r="L1032" s="44">
        <f>L306/SUMIFS(L$3:L$722,$B$3:$B$722,$B1032)*SUMIFS(Calculations!$E$3:$E$53,Calculations!$A$3:$A$53,$B1032)</f>
        <v/>
      </c>
      <c r="M1032" s="44">
        <f>M306/SUMIFS(M$3:M$722,$B$3:$B$722,$B1032)*SUMIFS(Calculations!$E$3:$E$53,Calculations!$A$3:$A$53,$B1032)</f>
        <v/>
      </c>
      <c r="N1032" s="44">
        <f>N306/SUMIFS(N$3:N$722,$B$3:$B$722,$B1032)*SUMIFS(Calculations!$E$3:$E$53,Calculations!$A$3:$A$53,$B1032)</f>
        <v/>
      </c>
      <c r="O1032" s="44">
        <f>O306/SUMIFS(O$3:O$722,$B$3:$B$722,$B1032)*SUMIFS(Calculations!$E$3:$E$53,Calculations!$A$3:$A$53,$B1032)</f>
        <v/>
      </c>
      <c r="P1032" s="44">
        <f>P306/SUMIFS(P$3:P$722,$B$3:$B$722,$B1032)*SUMIFS(Calculations!$E$3:$E$53,Calculations!$A$3:$A$53,$B1032)</f>
        <v/>
      </c>
      <c r="Q1032" s="44">
        <f>Q306/SUMIFS(Q$3:Q$722,$B$3:$B$722,$B1032)*SUMIFS(Calculations!$E$3:$E$53,Calculations!$A$3:$A$53,$B1032)</f>
        <v/>
      </c>
      <c r="R1032" s="44">
        <f>R306/SUMIFS(R$3:R$722,$B$3:$B$722,$B1032)*SUMIFS(Calculations!$E$3:$E$53,Calculations!$A$3:$A$53,$B1032)</f>
        <v/>
      </c>
    </row>
    <row r="1033" ht="15.75" customHeight="1" s="157">
      <c r="B1033" s="44" t="inlineStr">
        <is>
          <t>MN</t>
        </is>
      </c>
      <c r="C1033" s="44" t="inlineStr">
        <is>
          <t>Generation</t>
        </is>
      </c>
      <c r="D1033" s="44" t="inlineStr">
        <is>
          <t>Hydro</t>
        </is>
      </c>
      <c r="E1033" s="44">
        <f>LOOKUP(D1033,$U$2:$V$15,$V$2:$V$15)</f>
        <v/>
      </c>
      <c r="F1033" s="44">
        <f>F307/SUMIFS(F$3:F$722,$B$3:$B$722,$B1033)*SUMIFS(Calculations!$E$3:$E$53,Calculations!$A$3:$A$53,$B1033)</f>
        <v/>
      </c>
      <c r="G1033" s="44">
        <f>G307/SUMIFS(G$3:G$722,$B$3:$B$722,$B1033)*SUMIFS(Calculations!$E$3:$E$53,Calculations!$A$3:$A$53,$B1033)</f>
        <v/>
      </c>
      <c r="H1033" s="44">
        <f>H307/SUMIFS(H$3:H$722,$B$3:$B$722,$B1033)*SUMIFS(Calculations!$E$3:$E$53,Calculations!$A$3:$A$53,$B1033)</f>
        <v/>
      </c>
      <c r="I1033" s="44">
        <f>I307/SUMIFS(I$3:I$722,$B$3:$B$722,$B1033)*SUMIFS(Calculations!$E$3:$E$53,Calculations!$A$3:$A$53,$B1033)</f>
        <v/>
      </c>
      <c r="J1033" s="44">
        <f>J307/SUMIFS(J$3:J$722,$B$3:$B$722,$B1033)*SUMIFS(Calculations!$E$3:$E$53,Calculations!$A$3:$A$53,$B1033)</f>
        <v/>
      </c>
      <c r="K1033" s="44">
        <f>K307/SUMIFS(K$3:K$722,$B$3:$B$722,$B1033)*SUMIFS(Calculations!$E$3:$E$53,Calculations!$A$3:$A$53,$B1033)</f>
        <v/>
      </c>
      <c r="L1033" s="44">
        <f>L307/SUMIFS(L$3:L$722,$B$3:$B$722,$B1033)*SUMIFS(Calculations!$E$3:$E$53,Calculations!$A$3:$A$53,$B1033)</f>
        <v/>
      </c>
      <c r="M1033" s="44">
        <f>M307/SUMIFS(M$3:M$722,$B$3:$B$722,$B1033)*SUMIFS(Calculations!$E$3:$E$53,Calculations!$A$3:$A$53,$B1033)</f>
        <v/>
      </c>
      <c r="N1033" s="44">
        <f>N307/SUMIFS(N$3:N$722,$B$3:$B$722,$B1033)*SUMIFS(Calculations!$E$3:$E$53,Calculations!$A$3:$A$53,$B1033)</f>
        <v/>
      </c>
      <c r="O1033" s="44">
        <f>O307/SUMIFS(O$3:O$722,$B$3:$B$722,$B1033)*SUMIFS(Calculations!$E$3:$E$53,Calculations!$A$3:$A$53,$B1033)</f>
        <v/>
      </c>
      <c r="P1033" s="44">
        <f>P307/SUMIFS(P$3:P$722,$B$3:$B$722,$B1033)*SUMIFS(Calculations!$E$3:$E$53,Calculations!$A$3:$A$53,$B1033)</f>
        <v/>
      </c>
      <c r="Q1033" s="44">
        <f>Q307/SUMIFS(Q$3:Q$722,$B$3:$B$722,$B1033)*SUMIFS(Calculations!$E$3:$E$53,Calculations!$A$3:$A$53,$B1033)</f>
        <v/>
      </c>
      <c r="R1033" s="44">
        <f>R307/SUMIFS(R$3:R$722,$B$3:$B$722,$B1033)*SUMIFS(Calculations!$E$3:$E$53,Calculations!$A$3:$A$53,$B1033)</f>
        <v/>
      </c>
    </row>
    <row r="1034" ht="15.75" customHeight="1" s="157">
      <c r="B1034" s="44" t="inlineStr">
        <is>
          <t>MN</t>
        </is>
      </c>
      <c r="C1034" s="44" t="inlineStr">
        <is>
          <t>Generation</t>
        </is>
      </c>
      <c r="D1034" s="44" t="inlineStr">
        <is>
          <t>Imports</t>
        </is>
      </c>
      <c r="E1034" s="44">
        <f>LOOKUP(D1034,$U$2:$V$15,$V$2:$V$15)</f>
        <v/>
      </c>
      <c r="F1034" s="44">
        <f>F308/SUMIFS(F$3:F$722,$B$3:$B$722,$B1034)*SUMIFS(Calculations!$E$3:$E$53,Calculations!$A$3:$A$53,$B1034)</f>
        <v/>
      </c>
      <c r="G1034" s="44">
        <f>G308/SUMIFS(G$3:G$722,$B$3:$B$722,$B1034)*SUMIFS(Calculations!$E$3:$E$53,Calculations!$A$3:$A$53,$B1034)</f>
        <v/>
      </c>
      <c r="H1034" s="44">
        <f>H308/SUMIFS(H$3:H$722,$B$3:$B$722,$B1034)*SUMIFS(Calculations!$E$3:$E$53,Calculations!$A$3:$A$53,$B1034)</f>
        <v/>
      </c>
      <c r="I1034" s="44">
        <f>I308/SUMIFS(I$3:I$722,$B$3:$B$722,$B1034)*SUMIFS(Calculations!$E$3:$E$53,Calculations!$A$3:$A$53,$B1034)</f>
        <v/>
      </c>
      <c r="J1034" s="44">
        <f>J308/SUMIFS(J$3:J$722,$B$3:$B$722,$B1034)*SUMIFS(Calculations!$E$3:$E$53,Calculations!$A$3:$A$53,$B1034)</f>
        <v/>
      </c>
      <c r="K1034" s="44">
        <f>K308/SUMIFS(K$3:K$722,$B$3:$B$722,$B1034)*SUMIFS(Calculations!$E$3:$E$53,Calculations!$A$3:$A$53,$B1034)</f>
        <v/>
      </c>
      <c r="L1034" s="44">
        <f>L308/SUMIFS(L$3:L$722,$B$3:$B$722,$B1034)*SUMIFS(Calculations!$E$3:$E$53,Calculations!$A$3:$A$53,$B1034)</f>
        <v/>
      </c>
      <c r="M1034" s="44">
        <f>M308/SUMIFS(M$3:M$722,$B$3:$B$722,$B1034)*SUMIFS(Calculations!$E$3:$E$53,Calculations!$A$3:$A$53,$B1034)</f>
        <v/>
      </c>
      <c r="N1034" s="44">
        <f>N308/SUMIFS(N$3:N$722,$B$3:$B$722,$B1034)*SUMIFS(Calculations!$E$3:$E$53,Calculations!$A$3:$A$53,$B1034)</f>
        <v/>
      </c>
      <c r="O1034" s="44">
        <f>O308/SUMIFS(O$3:O$722,$B$3:$B$722,$B1034)*SUMIFS(Calculations!$E$3:$E$53,Calculations!$A$3:$A$53,$B1034)</f>
        <v/>
      </c>
      <c r="P1034" s="44">
        <f>P308/SUMIFS(P$3:P$722,$B$3:$B$722,$B1034)*SUMIFS(Calculations!$E$3:$E$53,Calculations!$A$3:$A$53,$B1034)</f>
        <v/>
      </c>
      <c r="Q1034" s="44">
        <f>Q308/SUMIFS(Q$3:Q$722,$B$3:$B$722,$B1034)*SUMIFS(Calculations!$E$3:$E$53,Calculations!$A$3:$A$53,$B1034)</f>
        <v/>
      </c>
      <c r="R1034" s="44">
        <f>R308/SUMIFS(R$3:R$722,$B$3:$B$722,$B1034)*SUMIFS(Calculations!$E$3:$E$53,Calculations!$A$3:$A$53,$B1034)</f>
        <v/>
      </c>
    </row>
    <row r="1035" ht="15.75" customHeight="1" s="157">
      <c r="B1035" s="44" t="inlineStr">
        <is>
          <t>MN</t>
        </is>
      </c>
      <c r="C1035" s="44" t="inlineStr">
        <is>
          <t>Generation</t>
        </is>
      </c>
      <c r="D1035" s="44" t="inlineStr">
        <is>
          <t>Land-based Wind</t>
        </is>
      </c>
      <c r="E1035" s="44">
        <f>LOOKUP(D1035,$U$2:$V$15,$V$2:$V$15)</f>
        <v/>
      </c>
      <c r="F1035" s="44">
        <f>F309/SUMIFS(F$3:F$722,$B$3:$B$722,$B1035)*SUMIFS(Calculations!$E$3:$E$53,Calculations!$A$3:$A$53,$B1035)</f>
        <v/>
      </c>
      <c r="G1035" s="44">
        <f>G309/SUMIFS(G$3:G$722,$B$3:$B$722,$B1035)*SUMIFS(Calculations!$E$3:$E$53,Calculations!$A$3:$A$53,$B1035)</f>
        <v/>
      </c>
      <c r="H1035" s="44">
        <f>H309/SUMIFS(H$3:H$722,$B$3:$B$722,$B1035)*SUMIFS(Calculations!$E$3:$E$53,Calculations!$A$3:$A$53,$B1035)</f>
        <v/>
      </c>
      <c r="I1035" s="44">
        <f>I309/SUMIFS(I$3:I$722,$B$3:$B$722,$B1035)*SUMIFS(Calculations!$E$3:$E$53,Calculations!$A$3:$A$53,$B1035)</f>
        <v/>
      </c>
      <c r="J1035" s="44">
        <f>J309/SUMIFS(J$3:J$722,$B$3:$B$722,$B1035)*SUMIFS(Calculations!$E$3:$E$53,Calculations!$A$3:$A$53,$B1035)</f>
        <v/>
      </c>
      <c r="K1035" s="44">
        <f>K309/SUMIFS(K$3:K$722,$B$3:$B$722,$B1035)*SUMIFS(Calculations!$E$3:$E$53,Calculations!$A$3:$A$53,$B1035)</f>
        <v/>
      </c>
      <c r="L1035" s="44">
        <f>L309/SUMIFS(L$3:L$722,$B$3:$B$722,$B1035)*SUMIFS(Calculations!$E$3:$E$53,Calculations!$A$3:$A$53,$B1035)</f>
        <v/>
      </c>
      <c r="M1035" s="44">
        <f>M309/SUMIFS(M$3:M$722,$B$3:$B$722,$B1035)*SUMIFS(Calculations!$E$3:$E$53,Calculations!$A$3:$A$53,$B1035)</f>
        <v/>
      </c>
      <c r="N1035" s="44">
        <f>N309/SUMIFS(N$3:N$722,$B$3:$B$722,$B1035)*SUMIFS(Calculations!$E$3:$E$53,Calculations!$A$3:$A$53,$B1035)</f>
        <v/>
      </c>
      <c r="O1035" s="44">
        <f>O309/SUMIFS(O$3:O$722,$B$3:$B$722,$B1035)*SUMIFS(Calculations!$E$3:$E$53,Calculations!$A$3:$A$53,$B1035)</f>
        <v/>
      </c>
      <c r="P1035" s="44">
        <f>P309/SUMIFS(P$3:P$722,$B$3:$B$722,$B1035)*SUMIFS(Calculations!$E$3:$E$53,Calculations!$A$3:$A$53,$B1035)</f>
        <v/>
      </c>
      <c r="Q1035" s="44">
        <f>Q309/SUMIFS(Q$3:Q$722,$B$3:$B$722,$B1035)*SUMIFS(Calculations!$E$3:$E$53,Calculations!$A$3:$A$53,$B1035)</f>
        <v/>
      </c>
      <c r="R1035" s="44">
        <f>R309/SUMIFS(R$3:R$722,$B$3:$B$722,$B1035)*SUMIFS(Calculations!$E$3:$E$53,Calculations!$A$3:$A$53,$B1035)</f>
        <v/>
      </c>
    </row>
    <row r="1036" ht="15.75" customHeight="1" s="157">
      <c r="B1036" s="44" t="inlineStr">
        <is>
          <t>MN</t>
        </is>
      </c>
      <c r="C1036" s="44" t="inlineStr">
        <is>
          <t>Generation</t>
        </is>
      </c>
      <c r="D1036" s="44" t="inlineStr">
        <is>
          <t>NG-CC</t>
        </is>
      </c>
      <c r="E1036" s="44">
        <f>LOOKUP(D1036,$U$2:$V$15,$V$2:$V$15)</f>
        <v/>
      </c>
      <c r="F1036" s="44">
        <f>F310/SUMIFS(F$3:F$722,$B$3:$B$722,$B1036)*SUMIFS(Calculations!$E$3:$E$53,Calculations!$A$3:$A$53,$B1036)</f>
        <v/>
      </c>
      <c r="G1036" s="44">
        <f>G310/SUMIFS(G$3:G$722,$B$3:$B$722,$B1036)*SUMIFS(Calculations!$E$3:$E$53,Calculations!$A$3:$A$53,$B1036)</f>
        <v/>
      </c>
      <c r="H1036" s="44">
        <f>H310/SUMIFS(H$3:H$722,$B$3:$B$722,$B1036)*SUMIFS(Calculations!$E$3:$E$53,Calculations!$A$3:$A$53,$B1036)</f>
        <v/>
      </c>
      <c r="I1036" s="44">
        <f>I310/SUMIFS(I$3:I$722,$B$3:$B$722,$B1036)*SUMIFS(Calculations!$E$3:$E$53,Calculations!$A$3:$A$53,$B1036)</f>
        <v/>
      </c>
      <c r="J1036" s="44">
        <f>J310/SUMIFS(J$3:J$722,$B$3:$B$722,$B1036)*SUMIFS(Calculations!$E$3:$E$53,Calculations!$A$3:$A$53,$B1036)</f>
        <v/>
      </c>
      <c r="K1036" s="44">
        <f>K310/SUMIFS(K$3:K$722,$B$3:$B$722,$B1036)*SUMIFS(Calculations!$E$3:$E$53,Calculations!$A$3:$A$53,$B1036)</f>
        <v/>
      </c>
      <c r="L1036" s="44">
        <f>L310/SUMIFS(L$3:L$722,$B$3:$B$722,$B1036)*SUMIFS(Calculations!$E$3:$E$53,Calculations!$A$3:$A$53,$B1036)</f>
        <v/>
      </c>
      <c r="M1036" s="44">
        <f>M310/SUMIFS(M$3:M$722,$B$3:$B$722,$B1036)*SUMIFS(Calculations!$E$3:$E$53,Calculations!$A$3:$A$53,$B1036)</f>
        <v/>
      </c>
      <c r="N1036" s="44">
        <f>N310/SUMIFS(N$3:N$722,$B$3:$B$722,$B1036)*SUMIFS(Calculations!$E$3:$E$53,Calculations!$A$3:$A$53,$B1036)</f>
        <v/>
      </c>
      <c r="O1036" s="44">
        <f>O310/SUMIFS(O$3:O$722,$B$3:$B$722,$B1036)*SUMIFS(Calculations!$E$3:$E$53,Calculations!$A$3:$A$53,$B1036)</f>
        <v/>
      </c>
      <c r="P1036" s="44">
        <f>P310/SUMIFS(P$3:P$722,$B$3:$B$722,$B1036)*SUMIFS(Calculations!$E$3:$E$53,Calculations!$A$3:$A$53,$B1036)</f>
        <v/>
      </c>
      <c r="Q1036" s="44">
        <f>Q310/SUMIFS(Q$3:Q$722,$B$3:$B$722,$B1036)*SUMIFS(Calculations!$E$3:$E$53,Calculations!$A$3:$A$53,$B1036)</f>
        <v/>
      </c>
      <c r="R1036" s="44">
        <f>R310/SUMIFS(R$3:R$722,$B$3:$B$722,$B1036)*SUMIFS(Calculations!$E$3:$E$53,Calculations!$A$3:$A$53,$B1036)</f>
        <v/>
      </c>
    </row>
    <row r="1037" ht="15.75" customHeight="1" s="157">
      <c r="B1037" s="44" t="inlineStr">
        <is>
          <t>MN</t>
        </is>
      </c>
      <c r="C1037" s="44" t="inlineStr">
        <is>
          <t>Generation</t>
        </is>
      </c>
      <c r="D1037" s="44" t="inlineStr">
        <is>
          <t>NG-CT</t>
        </is>
      </c>
      <c r="E1037" s="44">
        <f>LOOKUP(D1037,$U$2:$V$15,$V$2:$V$15)</f>
        <v/>
      </c>
      <c r="F1037" s="44">
        <f>F311/SUMIFS(F$3:F$722,$B$3:$B$722,$B1037)*SUMIFS(Calculations!$E$3:$E$53,Calculations!$A$3:$A$53,$B1037)</f>
        <v/>
      </c>
      <c r="G1037" s="44">
        <f>G311/SUMIFS(G$3:G$722,$B$3:$B$722,$B1037)*SUMIFS(Calculations!$E$3:$E$53,Calculations!$A$3:$A$53,$B1037)</f>
        <v/>
      </c>
      <c r="H1037" s="44">
        <f>H311/SUMIFS(H$3:H$722,$B$3:$B$722,$B1037)*SUMIFS(Calculations!$E$3:$E$53,Calculations!$A$3:$A$53,$B1037)</f>
        <v/>
      </c>
      <c r="I1037" s="44">
        <f>I311/SUMIFS(I$3:I$722,$B$3:$B$722,$B1037)*SUMIFS(Calculations!$E$3:$E$53,Calculations!$A$3:$A$53,$B1037)</f>
        <v/>
      </c>
      <c r="J1037" s="44">
        <f>J311/SUMIFS(J$3:J$722,$B$3:$B$722,$B1037)*SUMIFS(Calculations!$E$3:$E$53,Calculations!$A$3:$A$53,$B1037)</f>
        <v/>
      </c>
      <c r="K1037" s="44">
        <f>K311/SUMIFS(K$3:K$722,$B$3:$B$722,$B1037)*SUMIFS(Calculations!$E$3:$E$53,Calculations!$A$3:$A$53,$B1037)</f>
        <v/>
      </c>
      <c r="L1037" s="44">
        <f>L311/SUMIFS(L$3:L$722,$B$3:$B$722,$B1037)*SUMIFS(Calculations!$E$3:$E$53,Calculations!$A$3:$A$53,$B1037)</f>
        <v/>
      </c>
      <c r="M1037" s="44">
        <f>M311/SUMIFS(M$3:M$722,$B$3:$B$722,$B1037)*SUMIFS(Calculations!$E$3:$E$53,Calculations!$A$3:$A$53,$B1037)</f>
        <v/>
      </c>
      <c r="N1037" s="44">
        <f>N311/SUMIFS(N$3:N$722,$B$3:$B$722,$B1037)*SUMIFS(Calculations!$E$3:$E$53,Calculations!$A$3:$A$53,$B1037)</f>
        <v/>
      </c>
      <c r="O1037" s="44">
        <f>O311/SUMIFS(O$3:O$722,$B$3:$B$722,$B1037)*SUMIFS(Calculations!$E$3:$E$53,Calculations!$A$3:$A$53,$B1037)</f>
        <v/>
      </c>
      <c r="P1037" s="44">
        <f>P311/SUMIFS(P$3:P$722,$B$3:$B$722,$B1037)*SUMIFS(Calculations!$E$3:$E$53,Calculations!$A$3:$A$53,$B1037)</f>
        <v/>
      </c>
      <c r="Q1037" s="44">
        <f>Q311/SUMIFS(Q$3:Q$722,$B$3:$B$722,$B1037)*SUMIFS(Calculations!$E$3:$E$53,Calculations!$A$3:$A$53,$B1037)</f>
        <v/>
      </c>
      <c r="R1037" s="44">
        <f>R311/SUMIFS(R$3:R$722,$B$3:$B$722,$B1037)*SUMIFS(Calculations!$E$3:$E$53,Calculations!$A$3:$A$53,$B1037)</f>
        <v/>
      </c>
    </row>
    <row r="1038" ht="15.75" customHeight="1" s="157">
      <c r="B1038" s="44" t="inlineStr">
        <is>
          <t>MN</t>
        </is>
      </c>
      <c r="C1038" s="44" t="inlineStr">
        <is>
          <t>Generation</t>
        </is>
      </c>
      <c r="D1038" s="44" t="inlineStr">
        <is>
          <t>Nuclear</t>
        </is>
      </c>
      <c r="E1038" s="44">
        <f>LOOKUP(D1038,$U$2:$V$15,$V$2:$V$15)</f>
        <v/>
      </c>
      <c r="F1038" s="44">
        <f>F312/SUMIFS(F$3:F$722,$B$3:$B$722,$B1038)*SUMIFS(Calculations!$E$3:$E$53,Calculations!$A$3:$A$53,$B1038)</f>
        <v/>
      </c>
      <c r="G1038" s="44">
        <f>G312/SUMIFS(G$3:G$722,$B$3:$B$722,$B1038)*SUMIFS(Calculations!$E$3:$E$53,Calculations!$A$3:$A$53,$B1038)</f>
        <v/>
      </c>
      <c r="H1038" s="44">
        <f>H312/SUMIFS(H$3:H$722,$B$3:$B$722,$B1038)*SUMIFS(Calculations!$E$3:$E$53,Calculations!$A$3:$A$53,$B1038)</f>
        <v/>
      </c>
      <c r="I1038" s="44">
        <f>I312/SUMIFS(I$3:I$722,$B$3:$B$722,$B1038)*SUMIFS(Calculations!$E$3:$E$53,Calculations!$A$3:$A$53,$B1038)</f>
        <v/>
      </c>
      <c r="J1038" s="44">
        <f>J312/SUMIFS(J$3:J$722,$B$3:$B$722,$B1038)*SUMIFS(Calculations!$E$3:$E$53,Calculations!$A$3:$A$53,$B1038)</f>
        <v/>
      </c>
      <c r="K1038" s="44">
        <f>K312/SUMIFS(K$3:K$722,$B$3:$B$722,$B1038)*SUMIFS(Calculations!$E$3:$E$53,Calculations!$A$3:$A$53,$B1038)</f>
        <v/>
      </c>
      <c r="L1038" s="44">
        <f>L312/SUMIFS(L$3:L$722,$B$3:$B$722,$B1038)*SUMIFS(Calculations!$E$3:$E$53,Calculations!$A$3:$A$53,$B1038)</f>
        <v/>
      </c>
      <c r="M1038" s="44">
        <f>M312/SUMIFS(M$3:M$722,$B$3:$B$722,$B1038)*SUMIFS(Calculations!$E$3:$E$53,Calculations!$A$3:$A$53,$B1038)</f>
        <v/>
      </c>
      <c r="N1038" s="44">
        <f>N312/SUMIFS(N$3:N$722,$B$3:$B$722,$B1038)*SUMIFS(Calculations!$E$3:$E$53,Calculations!$A$3:$A$53,$B1038)</f>
        <v/>
      </c>
      <c r="O1038" s="44">
        <f>O312/SUMIFS(O$3:O$722,$B$3:$B$722,$B1038)*SUMIFS(Calculations!$E$3:$E$53,Calculations!$A$3:$A$53,$B1038)</f>
        <v/>
      </c>
      <c r="P1038" s="44">
        <f>P312/SUMIFS(P$3:P$722,$B$3:$B$722,$B1038)*SUMIFS(Calculations!$E$3:$E$53,Calculations!$A$3:$A$53,$B1038)</f>
        <v/>
      </c>
      <c r="Q1038" s="44">
        <f>Q312/SUMIFS(Q$3:Q$722,$B$3:$B$722,$B1038)*SUMIFS(Calculations!$E$3:$E$53,Calculations!$A$3:$A$53,$B1038)</f>
        <v/>
      </c>
      <c r="R1038" s="44">
        <f>R312/SUMIFS(R$3:R$722,$B$3:$B$722,$B1038)*SUMIFS(Calculations!$E$3:$E$53,Calculations!$A$3:$A$53,$B1038)</f>
        <v/>
      </c>
    </row>
    <row r="1039" ht="15.75" customHeight="1" s="157">
      <c r="B1039" s="44" t="inlineStr">
        <is>
          <t>MN</t>
        </is>
      </c>
      <c r="C1039" s="44" t="inlineStr">
        <is>
          <t>Generation</t>
        </is>
      </c>
      <c r="D1039" s="44" t="inlineStr">
        <is>
          <t>Offshore Wind</t>
        </is>
      </c>
      <c r="E1039" s="44">
        <f>LOOKUP(D1039,$U$2:$V$15,$V$2:$V$15)</f>
        <v/>
      </c>
      <c r="F1039" s="44">
        <f>F313/SUMIFS(F$3:F$722,$B$3:$B$722,$B1039)*SUMIFS(Calculations!$E$3:$E$53,Calculations!$A$3:$A$53,$B1039)</f>
        <v/>
      </c>
      <c r="G1039" s="44">
        <f>G313/SUMIFS(G$3:G$722,$B$3:$B$722,$B1039)*SUMIFS(Calculations!$E$3:$E$53,Calculations!$A$3:$A$53,$B1039)</f>
        <v/>
      </c>
      <c r="H1039" s="44">
        <f>H313/SUMIFS(H$3:H$722,$B$3:$B$722,$B1039)*SUMIFS(Calculations!$E$3:$E$53,Calculations!$A$3:$A$53,$B1039)</f>
        <v/>
      </c>
      <c r="I1039" s="44">
        <f>I313/SUMIFS(I$3:I$722,$B$3:$B$722,$B1039)*SUMIFS(Calculations!$E$3:$E$53,Calculations!$A$3:$A$53,$B1039)</f>
        <v/>
      </c>
      <c r="J1039" s="44">
        <f>J313/SUMIFS(J$3:J$722,$B$3:$B$722,$B1039)*SUMIFS(Calculations!$E$3:$E$53,Calculations!$A$3:$A$53,$B1039)</f>
        <v/>
      </c>
      <c r="K1039" s="44">
        <f>K313/SUMIFS(K$3:K$722,$B$3:$B$722,$B1039)*SUMIFS(Calculations!$E$3:$E$53,Calculations!$A$3:$A$53,$B1039)</f>
        <v/>
      </c>
      <c r="L1039" s="44">
        <f>L313/SUMIFS(L$3:L$722,$B$3:$B$722,$B1039)*SUMIFS(Calculations!$E$3:$E$53,Calculations!$A$3:$A$53,$B1039)</f>
        <v/>
      </c>
      <c r="M1039" s="44">
        <f>M313/SUMIFS(M$3:M$722,$B$3:$B$722,$B1039)*SUMIFS(Calculations!$E$3:$E$53,Calculations!$A$3:$A$53,$B1039)</f>
        <v/>
      </c>
      <c r="N1039" s="44">
        <f>N313/SUMIFS(N$3:N$722,$B$3:$B$722,$B1039)*SUMIFS(Calculations!$E$3:$E$53,Calculations!$A$3:$A$53,$B1039)</f>
        <v/>
      </c>
      <c r="O1039" s="44">
        <f>O313/SUMIFS(O$3:O$722,$B$3:$B$722,$B1039)*SUMIFS(Calculations!$E$3:$E$53,Calculations!$A$3:$A$53,$B1039)</f>
        <v/>
      </c>
      <c r="P1039" s="44">
        <f>P313/SUMIFS(P$3:P$722,$B$3:$B$722,$B1039)*SUMIFS(Calculations!$E$3:$E$53,Calculations!$A$3:$A$53,$B1039)</f>
        <v/>
      </c>
      <c r="Q1039" s="44">
        <f>Q313/SUMIFS(Q$3:Q$722,$B$3:$B$722,$B1039)*SUMIFS(Calculations!$E$3:$E$53,Calculations!$A$3:$A$53,$B1039)</f>
        <v/>
      </c>
      <c r="R1039" s="44">
        <f>R313/SUMIFS(R$3:R$722,$B$3:$B$722,$B1039)*SUMIFS(Calculations!$E$3:$E$53,Calculations!$A$3:$A$53,$B1039)</f>
        <v/>
      </c>
    </row>
    <row r="1040" ht="15.75" customHeight="1" s="157">
      <c r="B1040" s="44" t="inlineStr">
        <is>
          <t>MN</t>
        </is>
      </c>
      <c r="C1040" s="44" t="inlineStr">
        <is>
          <t>Generation</t>
        </is>
      </c>
      <c r="D1040" s="44" t="inlineStr">
        <is>
          <t>Oil-Gas-Steam</t>
        </is>
      </c>
      <c r="E1040" s="44">
        <f>LOOKUP(D1040,$U$2:$V$15,$V$2:$V$15)</f>
        <v/>
      </c>
      <c r="F1040" s="44">
        <f>F314/SUMIFS(F$3:F$722,$B$3:$B$722,$B1040)*SUMIFS(Calculations!$E$3:$E$53,Calculations!$A$3:$A$53,$B1040)</f>
        <v/>
      </c>
      <c r="G1040" s="44">
        <f>G314/SUMIFS(G$3:G$722,$B$3:$B$722,$B1040)*SUMIFS(Calculations!$E$3:$E$53,Calculations!$A$3:$A$53,$B1040)</f>
        <v/>
      </c>
      <c r="H1040" s="44">
        <f>H314/SUMIFS(H$3:H$722,$B$3:$B$722,$B1040)*SUMIFS(Calculations!$E$3:$E$53,Calculations!$A$3:$A$53,$B1040)</f>
        <v/>
      </c>
      <c r="I1040" s="44">
        <f>I314/SUMIFS(I$3:I$722,$B$3:$B$722,$B1040)*SUMIFS(Calculations!$E$3:$E$53,Calculations!$A$3:$A$53,$B1040)</f>
        <v/>
      </c>
      <c r="J1040" s="44">
        <f>J314/SUMIFS(J$3:J$722,$B$3:$B$722,$B1040)*SUMIFS(Calculations!$E$3:$E$53,Calculations!$A$3:$A$53,$B1040)</f>
        <v/>
      </c>
      <c r="K1040" s="44">
        <f>K314/SUMIFS(K$3:K$722,$B$3:$B$722,$B1040)*SUMIFS(Calculations!$E$3:$E$53,Calculations!$A$3:$A$53,$B1040)</f>
        <v/>
      </c>
      <c r="L1040" s="44">
        <f>L314/SUMIFS(L$3:L$722,$B$3:$B$722,$B1040)*SUMIFS(Calculations!$E$3:$E$53,Calculations!$A$3:$A$53,$B1040)</f>
        <v/>
      </c>
      <c r="M1040" s="44">
        <f>M314/SUMIFS(M$3:M$722,$B$3:$B$722,$B1040)*SUMIFS(Calculations!$E$3:$E$53,Calculations!$A$3:$A$53,$B1040)</f>
        <v/>
      </c>
      <c r="N1040" s="44">
        <f>N314/SUMIFS(N$3:N$722,$B$3:$B$722,$B1040)*SUMIFS(Calculations!$E$3:$E$53,Calculations!$A$3:$A$53,$B1040)</f>
        <v/>
      </c>
      <c r="O1040" s="44">
        <f>O314/SUMIFS(O$3:O$722,$B$3:$B$722,$B1040)*SUMIFS(Calculations!$E$3:$E$53,Calculations!$A$3:$A$53,$B1040)</f>
        <v/>
      </c>
      <c r="P1040" s="44">
        <f>P314/SUMIFS(P$3:P$722,$B$3:$B$722,$B1040)*SUMIFS(Calculations!$E$3:$E$53,Calculations!$A$3:$A$53,$B1040)</f>
        <v/>
      </c>
      <c r="Q1040" s="44">
        <f>Q314/SUMIFS(Q$3:Q$722,$B$3:$B$722,$B1040)*SUMIFS(Calculations!$E$3:$E$53,Calculations!$A$3:$A$53,$B1040)</f>
        <v/>
      </c>
      <c r="R1040" s="44">
        <f>R314/SUMIFS(R$3:R$722,$B$3:$B$722,$B1040)*SUMIFS(Calculations!$E$3:$E$53,Calculations!$A$3:$A$53,$B1040)</f>
        <v/>
      </c>
    </row>
    <row r="1041" ht="15.75" customHeight="1" s="157">
      <c r="B1041" s="44" t="inlineStr">
        <is>
          <t>MN</t>
        </is>
      </c>
      <c r="C1041" s="44" t="inlineStr">
        <is>
          <t>Generation</t>
        </is>
      </c>
      <c r="D1041" s="44" t="inlineStr">
        <is>
          <t>Rooftop PV</t>
        </is>
      </c>
      <c r="E1041" s="44">
        <f>LOOKUP(D1041,$U$2:$V$15,$V$2:$V$15)</f>
        <v/>
      </c>
      <c r="F1041" s="44">
        <f>F315/SUMIFS(F$3:F$722,$B$3:$B$722,$B1041)*SUMIFS(Calculations!$E$3:$E$53,Calculations!$A$3:$A$53,$B1041)</f>
        <v/>
      </c>
      <c r="G1041" s="44">
        <f>G315/SUMIFS(G$3:G$722,$B$3:$B$722,$B1041)*SUMIFS(Calculations!$E$3:$E$53,Calculations!$A$3:$A$53,$B1041)</f>
        <v/>
      </c>
      <c r="H1041" s="44">
        <f>H315/SUMIFS(H$3:H$722,$B$3:$B$722,$B1041)*SUMIFS(Calculations!$E$3:$E$53,Calculations!$A$3:$A$53,$B1041)</f>
        <v/>
      </c>
      <c r="I1041" s="44">
        <f>I315/SUMIFS(I$3:I$722,$B$3:$B$722,$B1041)*SUMIFS(Calculations!$E$3:$E$53,Calculations!$A$3:$A$53,$B1041)</f>
        <v/>
      </c>
      <c r="J1041" s="44">
        <f>J315/SUMIFS(J$3:J$722,$B$3:$B$722,$B1041)*SUMIFS(Calculations!$E$3:$E$53,Calculations!$A$3:$A$53,$B1041)</f>
        <v/>
      </c>
      <c r="K1041" s="44">
        <f>K315/SUMIFS(K$3:K$722,$B$3:$B$722,$B1041)*SUMIFS(Calculations!$E$3:$E$53,Calculations!$A$3:$A$53,$B1041)</f>
        <v/>
      </c>
      <c r="L1041" s="44">
        <f>L315/SUMIFS(L$3:L$722,$B$3:$B$722,$B1041)*SUMIFS(Calculations!$E$3:$E$53,Calculations!$A$3:$A$53,$B1041)</f>
        <v/>
      </c>
      <c r="M1041" s="44">
        <f>M315/SUMIFS(M$3:M$722,$B$3:$B$722,$B1041)*SUMIFS(Calculations!$E$3:$E$53,Calculations!$A$3:$A$53,$B1041)</f>
        <v/>
      </c>
      <c r="N1041" s="44">
        <f>N315/SUMIFS(N$3:N$722,$B$3:$B$722,$B1041)*SUMIFS(Calculations!$E$3:$E$53,Calculations!$A$3:$A$53,$B1041)</f>
        <v/>
      </c>
      <c r="O1041" s="44">
        <f>O315/SUMIFS(O$3:O$722,$B$3:$B$722,$B1041)*SUMIFS(Calculations!$E$3:$E$53,Calculations!$A$3:$A$53,$B1041)</f>
        <v/>
      </c>
      <c r="P1041" s="44">
        <f>P315/SUMIFS(P$3:P$722,$B$3:$B$722,$B1041)*SUMIFS(Calculations!$E$3:$E$53,Calculations!$A$3:$A$53,$B1041)</f>
        <v/>
      </c>
      <c r="Q1041" s="44">
        <f>Q315/SUMIFS(Q$3:Q$722,$B$3:$B$722,$B1041)*SUMIFS(Calculations!$E$3:$E$53,Calculations!$A$3:$A$53,$B1041)</f>
        <v/>
      </c>
      <c r="R1041" s="44">
        <f>R315/SUMIFS(R$3:R$722,$B$3:$B$722,$B1041)*SUMIFS(Calculations!$E$3:$E$53,Calculations!$A$3:$A$53,$B1041)</f>
        <v/>
      </c>
    </row>
    <row r="1042" ht="15.75" customHeight="1" s="157">
      <c r="B1042" s="44" t="inlineStr">
        <is>
          <t>MN</t>
        </is>
      </c>
      <c r="C1042" s="44" t="inlineStr">
        <is>
          <t>Generation</t>
        </is>
      </c>
      <c r="D1042" s="44" t="inlineStr">
        <is>
          <t>Storage</t>
        </is>
      </c>
      <c r="E1042" s="44">
        <f>LOOKUP(D1042,$U$2:$V$15,$V$2:$V$15)</f>
        <v/>
      </c>
      <c r="F1042" s="44">
        <f>F316/SUMIFS(F$3:F$722,$B$3:$B$722,$B1042)*SUMIFS(Calculations!$E$3:$E$53,Calculations!$A$3:$A$53,$B1042)</f>
        <v/>
      </c>
      <c r="G1042" s="44">
        <f>G316/SUMIFS(G$3:G$722,$B$3:$B$722,$B1042)*SUMIFS(Calculations!$E$3:$E$53,Calculations!$A$3:$A$53,$B1042)</f>
        <v/>
      </c>
      <c r="H1042" s="44">
        <f>H316/SUMIFS(H$3:H$722,$B$3:$B$722,$B1042)*SUMIFS(Calculations!$E$3:$E$53,Calculations!$A$3:$A$53,$B1042)</f>
        <v/>
      </c>
      <c r="I1042" s="44">
        <f>I316/SUMIFS(I$3:I$722,$B$3:$B$722,$B1042)*SUMIFS(Calculations!$E$3:$E$53,Calculations!$A$3:$A$53,$B1042)</f>
        <v/>
      </c>
      <c r="J1042" s="44">
        <f>J316/SUMIFS(J$3:J$722,$B$3:$B$722,$B1042)*SUMIFS(Calculations!$E$3:$E$53,Calculations!$A$3:$A$53,$B1042)</f>
        <v/>
      </c>
      <c r="K1042" s="44">
        <f>K316/SUMIFS(K$3:K$722,$B$3:$B$722,$B1042)*SUMIFS(Calculations!$E$3:$E$53,Calculations!$A$3:$A$53,$B1042)</f>
        <v/>
      </c>
      <c r="L1042" s="44">
        <f>L316/SUMIFS(L$3:L$722,$B$3:$B$722,$B1042)*SUMIFS(Calculations!$E$3:$E$53,Calculations!$A$3:$A$53,$B1042)</f>
        <v/>
      </c>
      <c r="M1042" s="44">
        <f>M316/SUMIFS(M$3:M$722,$B$3:$B$722,$B1042)*SUMIFS(Calculations!$E$3:$E$53,Calculations!$A$3:$A$53,$B1042)</f>
        <v/>
      </c>
      <c r="N1042" s="44">
        <f>N316/SUMIFS(N$3:N$722,$B$3:$B$722,$B1042)*SUMIFS(Calculations!$E$3:$E$53,Calculations!$A$3:$A$53,$B1042)</f>
        <v/>
      </c>
      <c r="O1042" s="44">
        <f>O316/SUMIFS(O$3:O$722,$B$3:$B$722,$B1042)*SUMIFS(Calculations!$E$3:$E$53,Calculations!$A$3:$A$53,$B1042)</f>
        <v/>
      </c>
      <c r="P1042" s="44">
        <f>P316/SUMIFS(P$3:P$722,$B$3:$B$722,$B1042)*SUMIFS(Calculations!$E$3:$E$53,Calculations!$A$3:$A$53,$B1042)</f>
        <v/>
      </c>
      <c r="Q1042" s="44">
        <f>Q316/SUMIFS(Q$3:Q$722,$B$3:$B$722,$B1042)*SUMIFS(Calculations!$E$3:$E$53,Calculations!$A$3:$A$53,$B1042)</f>
        <v/>
      </c>
      <c r="R1042" s="44">
        <f>R316/SUMIFS(R$3:R$722,$B$3:$B$722,$B1042)*SUMIFS(Calculations!$E$3:$E$53,Calculations!$A$3:$A$53,$B1042)</f>
        <v/>
      </c>
    </row>
    <row r="1043" ht="15.75" customHeight="1" s="157">
      <c r="B1043" s="44" t="inlineStr">
        <is>
          <t>MN</t>
        </is>
      </c>
      <c r="C1043" s="44" t="inlineStr">
        <is>
          <t>Generation</t>
        </is>
      </c>
      <c r="D1043" s="44" t="inlineStr">
        <is>
          <t>Utility PV</t>
        </is>
      </c>
      <c r="E1043" s="44">
        <f>LOOKUP(D1043,$U$2:$V$15,$V$2:$V$15)</f>
        <v/>
      </c>
      <c r="F1043" s="44">
        <f>F317/SUMIFS(F$3:F$722,$B$3:$B$722,$B1043)*SUMIFS(Calculations!$E$3:$E$53,Calculations!$A$3:$A$53,$B1043)</f>
        <v/>
      </c>
      <c r="G1043" s="44">
        <f>G317/SUMIFS(G$3:G$722,$B$3:$B$722,$B1043)*SUMIFS(Calculations!$E$3:$E$53,Calculations!$A$3:$A$53,$B1043)</f>
        <v/>
      </c>
      <c r="H1043" s="44">
        <f>H317/SUMIFS(H$3:H$722,$B$3:$B$722,$B1043)*SUMIFS(Calculations!$E$3:$E$53,Calculations!$A$3:$A$53,$B1043)</f>
        <v/>
      </c>
      <c r="I1043" s="44">
        <f>I317/SUMIFS(I$3:I$722,$B$3:$B$722,$B1043)*SUMIFS(Calculations!$E$3:$E$53,Calculations!$A$3:$A$53,$B1043)</f>
        <v/>
      </c>
      <c r="J1043" s="44">
        <f>J317/SUMIFS(J$3:J$722,$B$3:$B$722,$B1043)*SUMIFS(Calculations!$E$3:$E$53,Calculations!$A$3:$A$53,$B1043)</f>
        <v/>
      </c>
      <c r="K1043" s="44">
        <f>K317/SUMIFS(K$3:K$722,$B$3:$B$722,$B1043)*SUMIFS(Calculations!$E$3:$E$53,Calculations!$A$3:$A$53,$B1043)</f>
        <v/>
      </c>
      <c r="L1043" s="44">
        <f>L317/SUMIFS(L$3:L$722,$B$3:$B$722,$B1043)*SUMIFS(Calculations!$E$3:$E$53,Calculations!$A$3:$A$53,$B1043)</f>
        <v/>
      </c>
      <c r="M1043" s="44">
        <f>M317/SUMIFS(M$3:M$722,$B$3:$B$722,$B1043)*SUMIFS(Calculations!$E$3:$E$53,Calculations!$A$3:$A$53,$B1043)</f>
        <v/>
      </c>
      <c r="N1043" s="44">
        <f>N317/SUMIFS(N$3:N$722,$B$3:$B$722,$B1043)*SUMIFS(Calculations!$E$3:$E$53,Calculations!$A$3:$A$53,$B1043)</f>
        <v/>
      </c>
      <c r="O1043" s="44">
        <f>O317/SUMIFS(O$3:O$722,$B$3:$B$722,$B1043)*SUMIFS(Calculations!$E$3:$E$53,Calculations!$A$3:$A$53,$B1043)</f>
        <v/>
      </c>
      <c r="P1043" s="44">
        <f>P317/SUMIFS(P$3:P$722,$B$3:$B$722,$B1043)*SUMIFS(Calculations!$E$3:$E$53,Calculations!$A$3:$A$53,$B1043)</f>
        <v/>
      </c>
      <c r="Q1043" s="44">
        <f>Q317/SUMIFS(Q$3:Q$722,$B$3:$B$722,$B1043)*SUMIFS(Calculations!$E$3:$E$53,Calculations!$A$3:$A$53,$B1043)</f>
        <v/>
      </c>
      <c r="R1043" s="44">
        <f>R317/SUMIFS(R$3:R$722,$B$3:$B$722,$B1043)*SUMIFS(Calculations!$E$3:$E$53,Calculations!$A$3:$A$53,$B1043)</f>
        <v/>
      </c>
    </row>
    <row r="1044" ht="15.75" customHeight="1" s="157">
      <c r="B1044" s="44" t="inlineStr">
        <is>
          <t>MO</t>
        </is>
      </c>
      <c r="C1044" s="44" t="inlineStr">
        <is>
          <t>Generation</t>
        </is>
      </c>
      <c r="D1044" s="44" t="inlineStr">
        <is>
          <t>Biopower</t>
        </is>
      </c>
      <c r="E1044" s="44">
        <f>LOOKUP(D1044,$U$2:$V$15,$V$2:$V$15)</f>
        <v/>
      </c>
      <c r="F1044" s="44">
        <f>F318/SUMIFS(F$3:F$722,$B$3:$B$722,$B1044)*SUMIFS(Calculations!$E$3:$E$53,Calculations!$A$3:$A$53,$B1044)</f>
        <v/>
      </c>
      <c r="G1044" s="44">
        <f>G318/SUMIFS(G$3:G$722,$B$3:$B$722,$B1044)*SUMIFS(Calculations!$E$3:$E$53,Calculations!$A$3:$A$53,$B1044)</f>
        <v/>
      </c>
      <c r="H1044" s="44">
        <f>H318/SUMIFS(H$3:H$722,$B$3:$B$722,$B1044)*SUMIFS(Calculations!$E$3:$E$53,Calculations!$A$3:$A$53,$B1044)</f>
        <v/>
      </c>
      <c r="I1044" s="44">
        <f>I318/SUMIFS(I$3:I$722,$B$3:$B$722,$B1044)*SUMIFS(Calculations!$E$3:$E$53,Calculations!$A$3:$A$53,$B1044)</f>
        <v/>
      </c>
      <c r="J1044" s="44">
        <f>J318/SUMIFS(J$3:J$722,$B$3:$B$722,$B1044)*SUMIFS(Calculations!$E$3:$E$53,Calculations!$A$3:$A$53,$B1044)</f>
        <v/>
      </c>
      <c r="K1044" s="44">
        <f>K318/SUMIFS(K$3:K$722,$B$3:$B$722,$B1044)*SUMIFS(Calculations!$E$3:$E$53,Calculations!$A$3:$A$53,$B1044)</f>
        <v/>
      </c>
      <c r="L1044" s="44">
        <f>L318/SUMIFS(L$3:L$722,$B$3:$B$722,$B1044)*SUMIFS(Calculations!$E$3:$E$53,Calculations!$A$3:$A$53,$B1044)</f>
        <v/>
      </c>
      <c r="M1044" s="44">
        <f>M318/SUMIFS(M$3:M$722,$B$3:$B$722,$B1044)*SUMIFS(Calculations!$E$3:$E$53,Calculations!$A$3:$A$53,$B1044)</f>
        <v/>
      </c>
      <c r="N1044" s="44">
        <f>N318/SUMIFS(N$3:N$722,$B$3:$B$722,$B1044)*SUMIFS(Calculations!$E$3:$E$53,Calculations!$A$3:$A$53,$B1044)</f>
        <v/>
      </c>
      <c r="O1044" s="44">
        <f>O318/SUMIFS(O$3:O$722,$B$3:$B$722,$B1044)*SUMIFS(Calculations!$E$3:$E$53,Calculations!$A$3:$A$53,$B1044)</f>
        <v/>
      </c>
      <c r="P1044" s="44">
        <f>P318/SUMIFS(P$3:P$722,$B$3:$B$722,$B1044)*SUMIFS(Calculations!$E$3:$E$53,Calculations!$A$3:$A$53,$B1044)</f>
        <v/>
      </c>
      <c r="Q1044" s="44">
        <f>Q318/SUMIFS(Q$3:Q$722,$B$3:$B$722,$B1044)*SUMIFS(Calculations!$E$3:$E$53,Calculations!$A$3:$A$53,$B1044)</f>
        <v/>
      </c>
      <c r="R1044" s="44">
        <f>R318/SUMIFS(R$3:R$722,$B$3:$B$722,$B1044)*SUMIFS(Calculations!$E$3:$E$53,Calculations!$A$3:$A$53,$B1044)</f>
        <v/>
      </c>
    </row>
    <row r="1045" ht="15.75" customHeight="1" s="157">
      <c r="B1045" s="44" t="inlineStr">
        <is>
          <t>MO</t>
        </is>
      </c>
      <c r="C1045" s="44" t="inlineStr">
        <is>
          <t>Generation</t>
        </is>
      </c>
      <c r="D1045" s="44" t="inlineStr">
        <is>
          <t>Coal</t>
        </is>
      </c>
      <c r="E1045" s="44">
        <f>LOOKUP(D1045,$U$2:$V$15,$V$2:$V$15)</f>
        <v/>
      </c>
      <c r="F1045" s="44">
        <f>F319/SUMIFS(F$3:F$722,$B$3:$B$722,$B1045)*SUMIFS(Calculations!$E$3:$E$53,Calculations!$A$3:$A$53,$B1045)</f>
        <v/>
      </c>
      <c r="G1045" s="44">
        <f>G319/SUMIFS(G$3:G$722,$B$3:$B$722,$B1045)*SUMIFS(Calculations!$E$3:$E$53,Calculations!$A$3:$A$53,$B1045)</f>
        <v/>
      </c>
      <c r="H1045" s="44">
        <f>H319/SUMIFS(H$3:H$722,$B$3:$B$722,$B1045)*SUMIFS(Calculations!$E$3:$E$53,Calculations!$A$3:$A$53,$B1045)</f>
        <v/>
      </c>
      <c r="I1045" s="44">
        <f>I319/SUMIFS(I$3:I$722,$B$3:$B$722,$B1045)*SUMIFS(Calculations!$E$3:$E$53,Calculations!$A$3:$A$53,$B1045)</f>
        <v/>
      </c>
      <c r="J1045" s="44">
        <f>J319/SUMIFS(J$3:J$722,$B$3:$B$722,$B1045)*SUMIFS(Calculations!$E$3:$E$53,Calculations!$A$3:$A$53,$B1045)</f>
        <v/>
      </c>
      <c r="K1045" s="44">
        <f>K319/SUMIFS(K$3:K$722,$B$3:$B$722,$B1045)*SUMIFS(Calculations!$E$3:$E$53,Calculations!$A$3:$A$53,$B1045)</f>
        <v/>
      </c>
      <c r="L1045" s="44">
        <f>L319/SUMIFS(L$3:L$722,$B$3:$B$722,$B1045)*SUMIFS(Calculations!$E$3:$E$53,Calculations!$A$3:$A$53,$B1045)</f>
        <v/>
      </c>
      <c r="M1045" s="44">
        <f>M319/SUMIFS(M$3:M$722,$B$3:$B$722,$B1045)*SUMIFS(Calculations!$E$3:$E$53,Calculations!$A$3:$A$53,$B1045)</f>
        <v/>
      </c>
      <c r="N1045" s="44">
        <f>N319/SUMIFS(N$3:N$722,$B$3:$B$722,$B1045)*SUMIFS(Calculations!$E$3:$E$53,Calculations!$A$3:$A$53,$B1045)</f>
        <v/>
      </c>
      <c r="O1045" s="44">
        <f>O319/SUMIFS(O$3:O$722,$B$3:$B$722,$B1045)*SUMIFS(Calculations!$E$3:$E$53,Calculations!$A$3:$A$53,$B1045)</f>
        <v/>
      </c>
      <c r="P1045" s="44">
        <f>P319/SUMIFS(P$3:P$722,$B$3:$B$722,$B1045)*SUMIFS(Calculations!$E$3:$E$53,Calculations!$A$3:$A$53,$B1045)</f>
        <v/>
      </c>
      <c r="Q1045" s="44">
        <f>Q319/SUMIFS(Q$3:Q$722,$B$3:$B$722,$B1045)*SUMIFS(Calculations!$E$3:$E$53,Calculations!$A$3:$A$53,$B1045)</f>
        <v/>
      </c>
      <c r="R1045" s="44">
        <f>R319/SUMIFS(R$3:R$722,$B$3:$B$722,$B1045)*SUMIFS(Calculations!$E$3:$E$53,Calculations!$A$3:$A$53,$B1045)</f>
        <v/>
      </c>
    </row>
    <row r="1046" ht="15.75" customHeight="1" s="157">
      <c r="B1046" s="44" t="inlineStr">
        <is>
          <t>MO</t>
        </is>
      </c>
      <c r="C1046" s="44" t="inlineStr">
        <is>
          <t>Generation</t>
        </is>
      </c>
      <c r="D1046" s="44" t="inlineStr">
        <is>
          <t>CSP</t>
        </is>
      </c>
      <c r="E1046" s="44">
        <f>LOOKUP(D1046,$U$2:$V$15,$V$2:$V$15)</f>
        <v/>
      </c>
      <c r="F1046" s="44">
        <f>F320/SUMIFS(F$3:F$722,$B$3:$B$722,$B1046)*SUMIFS(Calculations!$E$3:$E$53,Calculations!$A$3:$A$53,$B1046)</f>
        <v/>
      </c>
      <c r="G1046" s="44">
        <f>G320/SUMIFS(G$3:G$722,$B$3:$B$722,$B1046)*SUMIFS(Calculations!$E$3:$E$53,Calculations!$A$3:$A$53,$B1046)</f>
        <v/>
      </c>
      <c r="H1046" s="44">
        <f>H320/SUMIFS(H$3:H$722,$B$3:$B$722,$B1046)*SUMIFS(Calculations!$E$3:$E$53,Calculations!$A$3:$A$53,$B1046)</f>
        <v/>
      </c>
      <c r="I1046" s="44">
        <f>I320/SUMIFS(I$3:I$722,$B$3:$B$722,$B1046)*SUMIFS(Calculations!$E$3:$E$53,Calculations!$A$3:$A$53,$B1046)</f>
        <v/>
      </c>
      <c r="J1046" s="44">
        <f>J320/SUMIFS(J$3:J$722,$B$3:$B$722,$B1046)*SUMIFS(Calculations!$E$3:$E$53,Calculations!$A$3:$A$53,$B1046)</f>
        <v/>
      </c>
      <c r="K1046" s="44">
        <f>K320/SUMIFS(K$3:K$722,$B$3:$B$722,$B1046)*SUMIFS(Calculations!$E$3:$E$53,Calculations!$A$3:$A$53,$B1046)</f>
        <v/>
      </c>
      <c r="L1046" s="44">
        <f>L320/SUMIFS(L$3:L$722,$B$3:$B$722,$B1046)*SUMIFS(Calculations!$E$3:$E$53,Calculations!$A$3:$A$53,$B1046)</f>
        <v/>
      </c>
      <c r="M1046" s="44">
        <f>M320/SUMIFS(M$3:M$722,$B$3:$B$722,$B1046)*SUMIFS(Calculations!$E$3:$E$53,Calculations!$A$3:$A$53,$B1046)</f>
        <v/>
      </c>
      <c r="N1046" s="44">
        <f>N320/SUMIFS(N$3:N$722,$B$3:$B$722,$B1046)*SUMIFS(Calculations!$E$3:$E$53,Calculations!$A$3:$A$53,$B1046)</f>
        <v/>
      </c>
      <c r="O1046" s="44">
        <f>O320/SUMIFS(O$3:O$722,$B$3:$B$722,$B1046)*SUMIFS(Calculations!$E$3:$E$53,Calculations!$A$3:$A$53,$B1046)</f>
        <v/>
      </c>
      <c r="P1046" s="44">
        <f>P320/SUMIFS(P$3:P$722,$B$3:$B$722,$B1046)*SUMIFS(Calculations!$E$3:$E$53,Calculations!$A$3:$A$53,$B1046)</f>
        <v/>
      </c>
      <c r="Q1046" s="44">
        <f>Q320/SUMIFS(Q$3:Q$722,$B$3:$B$722,$B1046)*SUMIFS(Calculations!$E$3:$E$53,Calculations!$A$3:$A$53,$B1046)</f>
        <v/>
      </c>
      <c r="R1046" s="44">
        <f>R320/SUMIFS(R$3:R$722,$B$3:$B$722,$B1046)*SUMIFS(Calculations!$E$3:$E$53,Calculations!$A$3:$A$53,$B1046)</f>
        <v/>
      </c>
    </row>
    <row r="1047" ht="15.75" customHeight="1" s="157">
      <c r="B1047" s="44" t="inlineStr">
        <is>
          <t>MO</t>
        </is>
      </c>
      <c r="C1047" s="44" t="inlineStr">
        <is>
          <t>Generation</t>
        </is>
      </c>
      <c r="D1047" s="44" t="inlineStr">
        <is>
          <t>Geothermal</t>
        </is>
      </c>
      <c r="E1047" s="44">
        <f>LOOKUP(D1047,$U$2:$V$15,$V$2:$V$15)</f>
        <v/>
      </c>
      <c r="F1047" s="44">
        <f>F321/SUMIFS(F$3:F$722,$B$3:$B$722,$B1047)*SUMIFS(Calculations!$E$3:$E$53,Calculations!$A$3:$A$53,$B1047)</f>
        <v/>
      </c>
      <c r="G1047" s="44">
        <f>G321/SUMIFS(G$3:G$722,$B$3:$B$722,$B1047)*SUMIFS(Calculations!$E$3:$E$53,Calculations!$A$3:$A$53,$B1047)</f>
        <v/>
      </c>
      <c r="H1047" s="44">
        <f>H321/SUMIFS(H$3:H$722,$B$3:$B$722,$B1047)*SUMIFS(Calculations!$E$3:$E$53,Calculations!$A$3:$A$53,$B1047)</f>
        <v/>
      </c>
      <c r="I1047" s="44">
        <f>I321/SUMIFS(I$3:I$722,$B$3:$B$722,$B1047)*SUMIFS(Calculations!$E$3:$E$53,Calculations!$A$3:$A$53,$B1047)</f>
        <v/>
      </c>
      <c r="J1047" s="44">
        <f>J321/SUMIFS(J$3:J$722,$B$3:$B$722,$B1047)*SUMIFS(Calculations!$E$3:$E$53,Calculations!$A$3:$A$53,$B1047)</f>
        <v/>
      </c>
      <c r="K1047" s="44">
        <f>K321/SUMIFS(K$3:K$722,$B$3:$B$722,$B1047)*SUMIFS(Calculations!$E$3:$E$53,Calculations!$A$3:$A$53,$B1047)</f>
        <v/>
      </c>
      <c r="L1047" s="44">
        <f>L321/SUMIFS(L$3:L$722,$B$3:$B$722,$B1047)*SUMIFS(Calculations!$E$3:$E$53,Calculations!$A$3:$A$53,$B1047)</f>
        <v/>
      </c>
      <c r="M1047" s="44">
        <f>M321/SUMIFS(M$3:M$722,$B$3:$B$722,$B1047)*SUMIFS(Calculations!$E$3:$E$53,Calculations!$A$3:$A$53,$B1047)</f>
        <v/>
      </c>
      <c r="N1047" s="44">
        <f>N321/SUMIFS(N$3:N$722,$B$3:$B$722,$B1047)*SUMIFS(Calculations!$E$3:$E$53,Calculations!$A$3:$A$53,$B1047)</f>
        <v/>
      </c>
      <c r="O1047" s="44">
        <f>O321/SUMIFS(O$3:O$722,$B$3:$B$722,$B1047)*SUMIFS(Calculations!$E$3:$E$53,Calculations!$A$3:$A$53,$B1047)</f>
        <v/>
      </c>
      <c r="P1047" s="44">
        <f>P321/SUMIFS(P$3:P$722,$B$3:$B$722,$B1047)*SUMIFS(Calculations!$E$3:$E$53,Calculations!$A$3:$A$53,$B1047)</f>
        <v/>
      </c>
      <c r="Q1047" s="44">
        <f>Q321/SUMIFS(Q$3:Q$722,$B$3:$B$722,$B1047)*SUMIFS(Calculations!$E$3:$E$53,Calculations!$A$3:$A$53,$B1047)</f>
        <v/>
      </c>
      <c r="R1047" s="44">
        <f>R321/SUMIFS(R$3:R$722,$B$3:$B$722,$B1047)*SUMIFS(Calculations!$E$3:$E$53,Calculations!$A$3:$A$53,$B1047)</f>
        <v/>
      </c>
    </row>
    <row r="1048" ht="15.75" customHeight="1" s="157">
      <c r="B1048" s="44" t="inlineStr">
        <is>
          <t>MO</t>
        </is>
      </c>
      <c r="C1048" s="44" t="inlineStr">
        <is>
          <t>Generation</t>
        </is>
      </c>
      <c r="D1048" s="44" t="inlineStr">
        <is>
          <t>Hydro</t>
        </is>
      </c>
      <c r="E1048" s="44">
        <f>LOOKUP(D1048,$U$2:$V$15,$V$2:$V$15)</f>
        <v/>
      </c>
      <c r="F1048" s="44">
        <f>F322/SUMIFS(F$3:F$722,$B$3:$B$722,$B1048)*SUMIFS(Calculations!$E$3:$E$53,Calculations!$A$3:$A$53,$B1048)</f>
        <v/>
      </c>
      <c r="G1048" s="44">
        <f>G322/SUMIFS(G$3:G$722,$B$3:$B$722,$B1048)*SUMIFS(Calculations!$E$3:$E$53,Calculations!$A$3:$A$53,$B1048)</f>
        <v/>
      </c>
      <c r="H1048" s="44">
        <f>H322/SUMIFS(H$3:H$722,$B$3:$B$722,$B1048)*SUMIFS(Calculations!$E$3:$E$53,Calculations!$A$3:$A$53,$B1048)</f>
        <v/>
      </c>
      <c r="I1048" s="44">
        <f>I322/SUMIFS(I$3:I$722,$B$3:$B$722,$B1048)*SUMIFS(Calculations!$E$3:$E$53,Calculations!$A$3:$A$53,$B1048)</f>
        <v/>
      </c>
      <c r="J1048" s="44">
        <f>J322/SUMIFS(J$3:J$722,$B$3:$B$722,$B1048)*SUMIFS(Calculations!$E$3:$E$53,Calculations!$A$3:$A$53,$B1048)</f>
        <v/>
      </c>
      <c r="K1048" s="44">
        <f>K322/SUMIFS(K$3:K$722,$B$3:$B$722,$B1048)*SUMIFS(Calculations!$E$3:$E$53,Calculations!$A$3:$A$53,$B1048)</f>
        <v/>
      </c>
      <c r="L1048" s="44">
        <f>L322/SUMIFS(L$3:L$722,$B$3:$B$722,$B1048)*SUMIFS(Calculations!$E$3:$E$53,Calculations!$A$3:$A$53,$B1048)</f>
        <v/>
      </c>
      <c r="M1048" s="44">
        <f>M322/SUMIFS(M$3:M$722,$B$3:$B$722,$B1048)*SUMIFS(Calculations!$E$3:$E$53,Calculations!$A$3:$A$53,$B1048)</f>
        <v/>
      </c>
      <c r="N1048" s="44">
        <f>N322/SUMIFS(N$3:N$722,$B$3:$B$722,$B1048)*SUMIFS(Calculations!$E$3:$E$53,Calculations!$A$3:$A$53,$B1048)</f>
        <v/>
      </c>
      <c r="O1048" s="44">
        <f>O322/SUMIFS(O$3:O$722,$B$3:$B$722,$B1048)*SUMIFS(Calculations!$E$3:$E$53,Calculations!$A$3:$A$53,$B1048)</f>
        <v/>
      </c>
      <c r="P1048" s="44">
        <f>P322/SUMIFS(P$3:P$722,$B$3:$B$722,$B1048)*SUMIFS(Calculations!$E$3:$E$53,Calculations!$A$3:$A$53,$B1048)</f>
        <v/>
      </c>
      <c r="Q1048" s="44">
        <f>Q322/SUMIFS(Q$3:Q$722,$B$3:$B$722,$B1048)*SUMIFS(Calculations!$E$3:$E$53,Calculations!$A$3:$A$53,$B1048)</f>
        <v/>
      </c>
      <c r="R1048" s="44">
        <f>R322/SUMIFS(R$3:R$722,$B$3:$B$722,$B1048)*SUMIFS(Calculations!$E$3:$E$53,Calculations!$A$3:$A$53,$B1048)</f>
        <v/>
      </c>
    </row>
    <row r="1049" ht="15.75" customHeight="1" s="157">
      <c r="B1049" s="44" t="inlineStr">
        <is>
          <t>MO</t>
        </is>
      </c>
      <c r="C1049" s="44" t="inlineStr">
        <is>
          <t>Generation</t>
        </is>
      </c>
      <c r="D1049" s="44" t="inlineStr">
        <is>
          <t>Imports</t>
        </is>
      </c>
      <c r="E1049" s="44">
        <f>LOOKUP(D1049,$U$2:$V$15,$V$2:$V$15)</f>
        <v/>
      </c>
      <c r="F1049" s="44">
        <f>F323/SUMIFS(F$3:F$722,$B$3:$B$722,$B1049)*SUMIFS(Calculations!$E$3:$E$53,Calculations!$A$3:$A$53,$B1049)</f>
        <v/>
      </c>
      <c r="G1049" s="44">
        <f>G323/SUMIFS(G$3:G$722,$B$3:$B$722,$B1049)*SUMIFS(Calculations!$E$3:$E$53,Calculations!$A$3:$A$53,$B1049)</f>
        <v/>
      </c>
      <c r="H1049" s="44">
        <f>H323/SUMIFS(H$3:H$722,$B$3:$B$722,$B1049)*SUMIFS(Calculations!$E$3:$E$53,Calculations!$A$3:$A$53,$B1049)</f>
        <v/>
      </c>
      <c r="I1049" s="44">
        <f>I323/SUMIFS(I$3:I$722,$B$3:$B$722,$B1049)*SUMIFS(Calculations!$E$3:$E$53,Calculations!$A$3:$A$53,$B1049)</f>
        <v/>
      </c>
      <c r="J1049" s="44">
        <f>J323/SUMIFS(J$3:J$722,$B$3:$B$722,$B1049)*SUMIFS(Calculations!$E$3:$E$53,Calculations!$A$3:$A$53,$B1049)</f>
        <v/>
      </c>
      <c r="K1049" s="44">
        <f>K323/SUMIFS(K$3:K$722,$B$3:$B$722,$B1049)*SUMIFS(Calculations!$E$3:$E$53,Calculations!$A$3:$A$53,$B1049)</f>
        <v/>
      </c>
      <c r="L1049" s="44">
        <f>L323/SUMIFS(L$3:L$722,$B$3:$B$722,$B1049)*SUMIFS(Calculations!$E$3:$E$53,Calculations!$A$3:$A$53,$B1049)</f>
        <v/>
      </c>
      <c r="M1049" s="44">
        <f>M323/SUMIFS(M$3:M$722,$B$3:$B$722,$B1049)*SUMIFS(Calculations!$E$3:$E$53,Calculations!$A$3:$A$53,$B1049)</f>
        <v/>
      </c>
      <c r="N1049" s="44">
        <f>N323/SUMIFS(N$3:N$722,$B$3:$B$722,$B1049)*SUMIFS(Calculations!$E$3:$E$53,Calculations!$A$3:$A$53,$B1049)</f>
        <v/>
      </c>
      <c r="O1049" s="44">
        <f>O323/SUMIFS(O$3:O$722,$B$3:$B$722,$B1049)*SUMIFS(Calculations!$E$3:$E$53,Calculations!$A$3:$A$53,$B1049)</f>
        <v/>
      </c>
      <c r="P1049" s="44">
        <f>P323/SUMIFS(P$3:P$722,$B$3:$B$722,$B1049)*SUMIFS(Calculations!$E$3:$E$53,Calculations!$A$3:$A$53,$B1049)</f>
        <v/>
      </c>
      <c r="Q1049" s="44">
        <f>Q323/SUMIFS(Q$3:Q$722,$B$3:$B$722,$B1049)*SUMIFS(Calculations!$E$3:$E$53,Calculations!$A$3:$A$53,$B1049)</f>
        <v/>
      </c>
      <c r="R1049" s="44">
        <f>R323/SUMIFS(R$3:R$722,$B$3:$B$722,$B1049)*SUMIFS(Calculations!$E$3:$E$53,Calculations!$A$3:$A$53,$B1049)</f>
        <v/>
      </c>
    </row>
    <row r="1050" ht="15.75" customHeight="1" s="157">
      <c r="B1050" s="44" t="inlineStr">
        <is>
          <t>MO</t>
        </is>
      </c>
      <c r="C1050" s="44" t="inlineStr">
        <is>
          <t>Generation</t>
        </is>
      </c>
      <c r="D1050" s="44" t="inlineStr">
        <is>
          <t>Land-based Wind</t>
        </is>
      </c>
      <c r="E1050" s="44">
        <f>LOOKUP(D1050,$U$2:$V$15,$V$2:$V$15)</f>
        <v/>
      </c>
      <c r="F1050" s="44">
        <f>F324/SUMIFS(F$3:F$722,$B$3:$B$722,$B1050)*SUMIFS(Calculations!$E$3:$E$53,Calculations!$A$3:$A$53,$B1050)</f>
        <v/>
      </c>
      <c r="G1050" s="44">
        <f>G324/SUMIFS(G$3:G$722,$B$3:$B$722,$B1050)*SUMIFS(Calculations!$E$3:$E$53,Calculations!$A$3:$A$53,$B1050)</f>
        <v/>
      </c>
      <c r="H1050" s="44">
        <f>H324/SUMIFS(H$3:H$722,$B$3:$B$722,$B1050)*SUMIFS(Calculations!$E$3:$E$53,Calculations!$A$3:$A$53,$B1050)</f>
        <v/>
      </c>
      <c r="I1050" s="44">
        <f>I324/SUMIFS(I$3:I$722,$B$3:$B$722,$B1050)*SUMIFS(Calculations!$E$3:$E$53,Calculations!$A$3:$A$53,$B1050)</f>
        <v/>
      </c>
      <c r="J1050" s="44">
        <f>J324/SUMIFS(J$3:J$722,$B$3:$B$722,$B1050)*SUMIFS(Calculations!$E$3:$E$53,Calculations!$A$3:$A$53,$B1050)</f>
        <v/>
      </c>
      <c r="K1050" s="44">
        <f>K324/SUMIFS(K$3:K$722,$B$3:$B$722,$B1050)*SUMIFS(Calculations!$E$3:$E$53,Calculations!$A$3:$A$53,$B1050)</f>
        <v/>
      </c>
      <c r="L1050" s="44">
        <f>L324/SUMIFS(L$3:L$722,$B$3:$B$722,$B1050)*SUMIFS(Calculations!$E$3:$E$53,Calculations!$A$3:$A$53,$B1050)</f>
        <v/>
      </c>
      <c r="M1050" s="44">
        <f>M324/SUMIFS(M$3:M$722,$B$3:$B$722,$B1050)*SUMIFS(Calculations!$E$3:$E$53,Calculations!$A$3:$A$53,$B1050)</f>
        <v/>
      </c>
      <c r="N1050" s="44">
        <f>N324/SUMIFS(N$3:N$722,$B$3:$B$722,$B1050)*SUMIFS(Calculations!$E$3:$E$53,Calculations!$A$3:$A$53,$B1050)</f>
        <v/>
      </c>
      <c r="O1050" s="44">
        <f>O324/SUMIFS(O$3:O$722,$B$3:$B$722,$B1050)*SUMIFS(Calculations!$E$3:$E$53,Calculations!$A$3:$A$53,$B1050)</f>
        <v/>
      </c>
      <c r="P1050" s="44">
        <f>P324/SUMIFS(P$3:P$722,$B$3:$B$722,$B1050)*SUMIFS(Calculations!$E$3:$E$53,Calculations!$A$3:$A$53,$B1050)</f>
        <v/>
      </c>
      <c r="Q1050" s="44">
        <f>Q324/SUMIFS(Q$3:Q$722,$B$3:$B$722,$B1050)*SUMIFS(Calculations!$E$3:$E$53,Calculations!$A$3:$A$53,$B1050)</f>
        <v/>
      </c>
      <c r="R1050" s="44">
        <f>R324/SUMIFS(R$3:R$722,$B$3:$B$722,$B1050)*SUMIFS(Calculations!$E$3:$E$53,Calculations!$A$3:$A$53,$B1050)</f>
        <v/>
      </c>
    </row>
    <row r="1051" ht="15.75" customHeight="1" s="157">
      <c r="B1051" s="44" t="inlineStr">
        <is>
          <t>MO</t>
        </is>
      </c>
      <c r="C1051" s="44" t="inlineStr">
        <is>
          <t>Generation</t>
        </is>
      </c>
      <c r="D1051" s="44" t="inlineStr">
        <is>
          <t>NG-CC</t>
        </is>
      </c>
      <c r="E1051" s="44">
        <f>LOOKUP(D1051,$U$2:$V$15,$V$2:$V$15)</f>
        <v/>
      </c>
      <c r="F1051" s="44">
        <f>F325/SUMIFS(F$3:F$722,$B$3:$B$722,$B1051)*SUMIFS(Calculations!$E$3:$E$53,Calculations!$A$3:$A$53,$B1051)</f>
        <v/>
      </c>
      <c r="G1051" s="44">
        <f>G325/SUMIFS(G$3:G$722,$B$3:$B$722,$B1051)*SUMIFS(Calculations!$E$3:$E$53,Calculations!$A$3:$A$53,$B1051)</f>
        <v/>
      </c>
      <c r="H1051" s="44">
        <f>H325/SUMIFS(H$3:H$722,$B$3:$B$722,$B1051)*SUMIFS(Calculations!$E$3:$E$53,Calculations!$A$3:$A$53,$B1051)</f>
        <v/>
      </c>
      <c r="I1051" s="44">
        <f>I325/SUMIFS(I$3:I$722,$B$3:$B$722,$B1051)*SUMIFS(Calculations!$E$3:$E$53,Calculations!$A$3:$A$53,$B1051)</f>
        <v/>
      </c>
      <c r="J1051" s="44">
        <f>J325/SUMIFS(J$3:J$722,$B$3:$B$722,$B1051)*SUMIFS(Calculations!$E$3:$E$53,Calculations!$A$3:$A$53,$B1051)</f>
        <v/>
      </c>
      <c r="K1051" s="44">
        <f>K325/SUMIFS(K$3:K$722,$B$3:$B$722,$B1051)*SUMIFS(Calculations!$E$3:$E$53,Calculations!$A$3:$A$53,$B1051)</f>
        <v/>
      </c>
      <c r="L1051" s="44">
        <f>L325/SUMIFS(L$3:L$722,$B$3:$B$722,$B1051)*SUMIFS(Calculations!$E$3:$E$53,Calculations!$A$3:$A$53,$B1051)</f>
        <v/>
      </c>
      <c r="M1051" s="44">
        <f>M325/SUMIFS(M$3:M$722,$B$3:$B$722,$B1051)*SUMIFS(Calculations!$E$3:$E$53,Calculations!$A$3:$A$53,$B1051)</f>
        <v/>
      </c>
      <c r="N1051" s="44">
        <f>N325/SUMIFS(N$3:N$722,$B$3:$B$722,$B1051)*SUMIFS(Calculations!$E$3:$E$53,Calculations!$A$3:$A$53,$B1051)</f>
        <v/>
      </c>
      <c r="O1051" s="44">
        <f>O325/SUMIFS(O$3:O$722,$B$3:$B$722,$B1051)*SUMIFS(Calculations!$E$3:$E$53,Calculations!$A$3:$A$53,$B1051)</f>
        <v/>
      </c>
      <c r="P1051" s="44">
        <f>P325/SUMIFS(P$3:P$722,$B$3:$B$722,$B1051)*SUMIFS(Calculations!$E$3:$E$53,Calculations!$A$3:$A$53,$B1051)</f>
        <v/>
      </c>
      <c r="Q1051" s="44">
        <f>Q325/SUMIFS(Q$3:Q$722,$B$3:$B$722,$B1051)*SUMIFS(Calculations!$E$3:$E$53,Calculations!$A$3:$A$53,$B1051)</f>
        <v/>
      </c>
      <c r="R1051" s="44">
        <f>R325/SUMIFS(R$3:R$722,$B$3:$B$722,$B1051)*SUMIFS(Calculations!$E$3:$E$53,Calculations!$A$3:$A$53,$B1051)</f>
        <v/>
      </c>
    </row>
    <row r="1052" ht="15.75" customHeight="1" s="157">
      <c r="B1052" s="44" t="inlineStr">
        <is>
          <t>MO</t>
        </is>
      </c>
      <c r="C1052" s="44" t="inlineStr">
        <is>
          <t>Generation</t>
        </is>
      </c>
      <c r="D1052" s="44" t="inlineStr">
        <is>
          <t>NG-CT</t>
        </is>
      </c>
      <c r="E1052" s="44">
        <f>LOOKUP(D1052,$U$2:$V$15,$V$2:$V$15)</f>
        <v/>
      </c>
      <c r="F1052" s="44">
        <f>F326/SUMIFS(F$3:F$722,$B$3:$B$722,$B1052)*SUMIFS(Calculations!$E$3:$E$53,Calculations!$A$3:$A$53,$B1052)</f>
        <v/>
      </c>
      <c r="G1052" s="44">
        <f>G326/SUMIFS(G$3:G$722,$B$3:$B$722,$B1052)*SUMIFS(Calculations!$E$3:$E$53,Calculations!$A$3:$A$53,$B1052)</f>
        <v/>
      </c>
      <c r="H1052" s="44">
        <f>H326/SUMIFS(H$3:H$722,$B$3:$B$722,$B1052)*SUMIFS(Calculations!$E$3:$E$53,Calculations!$A$3:$A$53,$B1052)</f>
        <v/>
      </c>
      <c r="I1052" s="44">
        <f>I326/SUMIFS(I$3:I$722,$B$3:$B$722,$B1052)*SUMIFS(Calculations!$E$3:$E$53,Calculations!$A$3:$A$53,$B1052)</f>
        <v/>
      </c>
      <c r="J1052" s="44">
        <f>J326/SUMIFS(J$3:J$722,$B$3:$B$722,$B1052)*SUMIFS(Calculations!$E$3:$E$53,Calculations!$A$3:$A$53,$B1052)</f>
        <v/>
      </c>
      <c r="K1052" s="44">
        <f>K326/SUMIFS(K$3:K$722,$B$3:$B$722,$B1052)*SUMIFS(Calculations!$E$3:$E$53,Calculations!$A$3:$A$53,$B1052)</f>
        <v/>
      </c>
      <c r="L1052" s="44">
        <f>L326/SUMIFS(L$3:L$722,$B$3:$B$722,$B1052)*SUMIFS(Calculations!$E$3:$E$53,Calculations!$A$3:$A$53,$B1052)</f>
        <v/>
      </c>
      <c r="M1052" s="44">
        <f>M326/SUMIFS(M$3:M$722,$B$3:$B$722,$B1052)*SUMIFS(Calculations!$E$3:$E$53,Calculations!$A$3:$A$53,$B1052)</f>
        <v/>
      </c>
      <c r="N1052" s="44">
        <f>N326/SUMIFS(N$3:N$722,$B$3:$B$722,$B1052)*SUMIFS(Calculations!$E$3:$E$53,Calculations!$A$3:$A$53,$B1052)</f>
        <v/>
      </c>
      <c r="O1052" s="44">
        <f>O326/SUMIFS(O$3:O$722,$B$3:$B$722,$B1052)*SUMIFS(Calculations!$E$3:$E$53,Calculations!$A$3:$A$53,$B1052)</f>
        <v/>
      </c>
      <c r="P1052" s="44">
        <f>P326/SUMIFS(P$3:P$722,$B$3:$B$722,$B1052)*SUMIFS(Calculations!$E$3:$E$53,Calculations!$A$3:$A$53,$B1052)</f>
        <v/>
      </c>
      <c r="Q1052" s="44">
        <f>Q326/SUMIFS(Q$3:Q$722,$B$3:$B$722,$B1052)*SUMIFS(Calculations!$E$3:$E$53,Calculations!$A$3:$A$53,$B1052)</f>
        <v/>
      </c>
      <c r="R1052" s="44">
        <f>R326/SUMIFS(R$3:R$722,$B$3:$B$722,$B1052)*SUMIFS(Calculations!$E$3:$E$53,Calculations!$A$3:$A$53,$B1052)</f>
        <v/>
      </c>
    </row>
    <row r="1053" ht="15.75" customHeight="1" s="157">
      <c r="B1053" s="44" t="inlineStr">
        <is>
          <t>MO</t>
        </is>
      </c>
      <c r="C1053" s="44" t="inlineStr">
        <is>
          <t>Generation</t>
        </is>
      </c>
      <c r="D1053" s="44" t="inlineStr">
        <is>
          <t>Nuclear</t>
        </is>
      </c>
      <c r="E1053" s="44">
        <f>LOOKUP(D1053,$U$2:$V$15,$V$2:$V$15)</f>
        <v/>
      </c>
      <c r="F1053" s="44">
        <f>F327/SUMIFS(F$3:F$722,$B$3:$B$722,$B1053)*SUMIFS(Calculations!$E$3:$E$53,Calculations!$A$3:$A$53,$B1053)</f>
        <v/>
      </c>
      <c r="G1053" s="44">
        <f>G327/SUMIFS(G$3:G$722,$B$3:$B$722,$B1053)*SUMIFS(Calculations!$E$3:$E$53,Calculations!$A$3:$A$53,$B1053)</f>
        <v/>
      </c>
      <c r="H1053" s="44">
        <f>H327/SUMIFS(H$3:H$722,$B$3:$B$722,$B1053)*SUMIFS(Calculations!$E$3:$E$53,Calculations!$A$3:$A$53,$B1053)</f>
        <v/>
      </c>
      <c r="I1053" s="44">
        <f>I327/SUMIFS(I$3:I$722,$B$3:$B$722,$B1053)*SUMIFS(Calculations!$E$3:$E$53,Calculations!$A$3:$A$53,$B1053)</f>
        <v/>
      </c>
      <c r="J1053" s="44">
        <f>J327/SUMIFS(J$3:J$722,$B$3:$B$722,$B1053)*SUMIFS(Calculations!$E$3:$E$53,Calculations!$A$3:$A$53,$B1053)</f>
        <v/>
      </c>
      <c r="K1053" s="44">
        <f>K327/SUMIFS(K$3:K$722,$B$3:$B$722,$B1053)*SUMIFS(Calculations!$E$3:$E$53,Calculations!$A$3:$A$53,$B1053)</f>
        <v/>
      </c>
      <c r="L1053" s="44">
        <f>L327/SUMIFS(L$3:L$722,$B$3:$B$722,$B1053)*SUMIFS(Calculations!$E$3:$E$53,Calculations!$A$3:$A$53,$B1053)</f>
        <v/>
      </c>
      <c r="M1053" s="44">
        <f>M327/SUMIFS(M$3:M$722,$B$3:$B$722,$B1053)*SUMIFS(Calculations!$E$3:$E$53,Calculations!$A$3:$A$53,$B1053)</f>
        <v/>
      </c>
      <c r="N1053" s="44">
        <f>N327/SUMIFS(N$3:N$722,$B$3:$B$722,$B1053)*SUMIFS(Calculations!$E$3:$E$53,Calculations!$A$3:$A$53,$B1053)</f>
        <v/>
      </c>
      <c r="O1053" s="44">
        <f>O327/SUMIFS(O$3:O$722,$B$3:$B$722,$B1053)*SUMIFS(Calculations!$E$3:$E$53,Calculations!$A$3:$A$53,$B1053)</f>
        <v/>
      </c>
      <c r="P1053" s="44">
        <f>P327/SUMIFS(P$3:P$722,$B$3:$B$722,$B1053)*SUMIFS(Calculations!$E$3:$E$53,Calculations!$A$3:$A$53,$B1053)</f>
        <v/>
      </c>
      <c r="Q1053" s="44">
        <f>Q327/SUMIFS(Q$3:Q$722,$B$3:$B$722,$B1053)*SUMIFS(Calculations!$E$3:$E$53,Calculations!$A$3:$A$53,$B1053)</f>
        <v/>
      </c>
      <c r="R1053" s="44">
        <f>R327/SUMIFS(R$3:R$722,$B$3:$B$722,$B1053)*SUMIFS(Calculations!$E$3:$E$53,Calculations!$A$3:$A$53,$B1053)</f>
        <v/>
      </c>
    </row>
    <row r="1054" ht="15.75" customHeight="1" s="157">
      <c r="B1054" s="44" t="inlineStr">
        <is>
          <t>MO</t>
        </is>
      </c>
      <c r="C1054" s="44" t="inlineStr">
        <is>
          <t>Generation</t>
        </is>
      </c>
      <c r="D1054" s="44" t="inlineStr">
        <is>
          <t>Offshore Wind</t>
        </is>
      </c>
      <c r="E1054" s="44">
        <f>LOOKUP(D1054,$U$2:$V$15,$V$2:$V$15)</f>
        <v/>
      </c>
      <c r="F1054" s="44">
        <f>F328/SUMIFS(F$3:F$722,$B$3:$B$722,$B1054)*SUMIFS(Calculations!$E$3:$E$53,Calculations!$A$3:$A$53,$B1054)</f>
        <v/>
      </c>
      <c r="G1054" s="44">
        <f>G328/SUMIFS(G$3:G$722,$B$3:$B$722,$B1054)*SUMIFS(Calculations!$E$3:$E$53,Calculations!$A$3:$A$53,$B1054)</f>
        <v/>
      </c>
      <c r="H1054" s="44">
        <f>H328/SUMIFS(H$3:H$722,$B$3:$B$722,$B1054)*SUMIFS(Calculations!$E$3:$E$53,Calculations!$A$3:$A$53,$B1054)</f>
        <v/>
      </c>
      <c r="I1054" s="44">
        <f>I328/SUMIFS(I$3:I$722,$B$3:$B$722,$B1054)*SUMIFS(Calculations!$E$3:$E$53,Calculations!$A$3:$A$53,$B1054)</f>
        <v/>
      </c>
      <c r="J1054" s="44">
        <f>J328/SUMIFS(J$3:J$722,$B$3:$B$722,$B1054)*SUMIFS(Calculations!$E$3:$E$53,Calculations!$A$3:$A$53,$B1054)</f>
        <v/>
      </c>
      <c r="K1054" s="44">
        <f>K328/SUMIFS(K$3:K$722,$B$3:$B$722,$B1054)*SUMIFS(Calculations!$E$3:$E$53,Calculations!$A$3:$A$53,$B1054)</f>
        <v/>
      </c>
      <c r="L1054" s="44">
        <f>L328/SUMIFS(L$3:L$722,$B$3:$B$722,$B1054)*SUMIFS(Calculations!$E$3:$E$53,Calculations!$A$3:$A$53,$B1054)</f>
        <v/>
      </c>
      <c r="M1054" s="44">
        <f>M328/SUMIFS(M$3:M$722,$B$3:$B$722,$B1054)*SUMIFS(Calculations!$E$3:$E$53,Calculations!$A$3:$A$53,$B1054)</f>
        <v/>
      </c>
      <c r="N1054" s="44">
        <f>N328/SUMIFS(N$3:N$722,$B$3:$B$722,$B1054)*SUMIFS(Calculations!$E$3:$E$53,Calculations!$A$3:$A$53,$B1054)</f>
        <v/>
      </c>
      <c r="O1054" s="44">
        <f>O328/SUMIFS(O$3:O$722,$B$3:$B$722,$B1054)*SUMIFS(Calculations!$E$3:$E$53,Calculations!$A$3:$A$53,$B1054)</f>
        <v/>
      </c>
      <c r="P1054" s="44">
        <f>P328/SUMIFS(P$3:P$722,$B$3:$B$722,$B1054)*SUMIFS(Calculations!$E$3:$E$53,Calculations!$A$3:$A$53,$B1054)</f>
        <v/>
      </c>
      <c r="Q1054" s="44">
        <f>Q328/SUMIFS(Q$3:Q$722,$B$3:$B$722,$B1054)*SUMIFS(Calculations!$E$3:$E$53,Calculations!$A$3:$A$53,$B1054)</f>
        <v/>
      </c>
      <c r="R1054" s="44">
        <f>R328/SUMIFS(R$3:R$722,$B$3:$B$722,$B1054)*SUMIFS(Calculations!$E$3:$E$53,Calculations!$A$3:$A$53,$B1054)</f>
        <v/>
      </c>
    </row>
    <row r="1055" ht="15.75" customHeight="1" s="157">
      <c r="B1055" s="44" t="inlineStr">
        <is>
          <t>MO</t>
        </is>
      </c>
      <c r="C1055" s="44" t="inlineStr">
        <is>
          <t>Generation</t>
        </is>
      </c>
      <c r="D1055" s="44" t="inlineStr">
        <is>
          <t>Oil-Gas-Steam</t>
        </is>
      </c>
      <c r="E1055" s="44">
        <f>LOOKUP(D1055,$U$2:$V$15,$V$2:$V$15)</f>
        <v/>
      </c>
      <c r="F1055" s="44">
        <f>F329/SUMIFS(F$3:F$722,$B$3:$B$722,$B1055)*SUMIFS(Calculations!$E$3:$E$53,Calculations!$A$3:$A$53,$B1055)</f>
        <v/>
      </c>
      <c r="G1055" s="44">
        <f>G329/SUMIFS(G$3:G$722,$B$3:$B$722,$B1055)*SUMIFS(Calculations!$E$3:$E$53,Calculations!$A$3:$A$53,$B1055)</f>
        <v/>
      </c>
      <c r="H1055" s="44">
        <f>H329/SUMIFS(H$3:H$722,$B$3:$B$722,$B1055)*SUMIFS(Calculations!$E$3:$E$53,Calculations!$A$3:$A$53,$B1055)</f>
        <v/>
      </c>
      <c r="I1055" s="44">
        <f>I329/SUMIFS(I$3:I$722,$B$3:$B$722,$B1055)*SUMIFS(Calculations!$E$3:$E$53,Calculations!$A$3:$A$53,$B1055)</f>
        <v/>
      </c>
      <c r="J1055" s="44">
        <f>J329/SUMIFS(J$3:J$722,$B$3:$B$722,$B1055)*SUMIFS(Calculations!$E$3:$E$53,Calculations!$A$3:$A$53,$B1055)</f>
        <v/>
      </c>
      <c r="K1055" s="44">
        <f>K329/SUMIFS(K$3:K$722,$B$3:$B$722,$B1055)*SUMIFS(Calculations!$E$3:$E$53,Calculations!$A$3:$A$53,$B1055)</f>
        <v/>
      </c>
      <c r="L1055" s="44">
        <f>L329/SUMIFS(L$3:L$722,$B$3:$B$722,$B1055)*SUMIFS(Calculations!$E$3:$E$53,Calculations!$A$3:$A$53,$B1055)</f>
        <v/>
      </c>
      <c r="M1055" s="44">
        <f>M329/SUMIFS(M$3:M$722,$B$3:$B$722,$B1055)*SUMIFS(Calculations!$E$3:$E$53,Calculations!$A$3:$A$53,$B1055)</f>
        <v/>
      </c>
      <c r="N1055" s="44">
        <f>N329/SUMIFS(N$3:N$722,$B$3:$B$722,$B1055)*SUMIFS(Calculations!$E$3:$E$53,Calculations!$A$3:$A$53,$B1055)</f>
        <v/>
      </c>
      <c r="O1055" s="44">
        <f>O329/SUMIFS(O$3:O$722,$B$3:$B$722,$B1055)*SUMIFS(Calculations!$E$3:$E$53,Calculations!$A$3:$A$53,$B1055)</f>
        <v/>
      </c>
      <c r="P1055" s="44">
        <f>P329/SUMIFS(P$3:P$722,$B$3:$B$722,$B1055)*SUMIFS(Calculations!$E$3:$E$53,Calculations!$A$3:$A$53,$B1055)</f>
        <v/>
      </c>
      <c r="Q1055" s="44">
        <f>Q329/SUMIFS(Q$3:Q$722,$B$3:$B$722,$B1055)*SUMIFS(Calculations!$E$3:$E$53,Calculations!$A$3:$A$53,$B1055)</f>
        <v/>
      </c>
      <c r="R1055" s="44">
        <f>R329/SUMIFS(R$3:R$722,$B$3:$B$722,$B1055)*SUMIFS(Calculations!$E$3:$E$53,Calculations!$A$3:$A$53,$B1055)</f>
        <v/>
      </c>
    </row>
    <row r="1056" ht="15.75" customHeight="1" s="157">
      <c r="B1056" s="44" t="inlineStr">
        <is>
          <t>MO</t>
        </is>
      </c>
      <c r="C1056" s="44" t="inlineStr">
        <is>
          <t>Generation</t>
        </is>
      </c>
      <c r="D1056" s="44" t="inlineStr">
        <is>
          <t>Rooftop PV</t>
        </is>
      </c>
      <c r="E1056" s="44">
        <f>LOOKUP(D1056,$U$2:$V$15,$V$2:$V$15)</f>
        <v/>
      </c>
      <c r="F1056" s="44">
        <f>F330/SUMIFS(F$3:F$722,$B$3:$B$722,$B1056)*SUMIFS(Calculations!$E$3:$E$53,Calculations!$A$3:$A$53,$B1056)</f>
        <v/>
      </c>
      <c r="G1056" s="44">
        <f>G330/SUMIFS(G$3:G$722,$B$3:$B$722,$B1056)*SUMIFS(Calculations!$E$3:$E$53,Calculations!$A$3:$A$53,$B1056)</f>
        <v/>
      </c>
      <c r="H1056" s="44">
        <f>H330/SUMIFS(H$3:H$722,$B$3:$B$722,$B1056)*SUMIFS(Calculations!$E$3:$E$53,Calculations!$A$3:$A$53,$B1056)</f>
        <v/>
      </c>
      <c r="I1056" s="44">
        <f>I330/SUMIFS(I$3:I$722,$B$3:$B$722,$B1056)*SUMIFS(Calculations!$E$3:$E$53,Calculations!$A$3:$A$53,$B1056)</f>
        <v/>
      </c>
      <c r="J1056" s="44">
        <f>J330/SUMIFS(J$3:J$722,$B$3:$B$722,$B1056)*SUMIFS(Calculations!$E$3:$E$53,Calculations!$A$3:$A$53,$B1056)</f>
        <v/>
      </c>
      <c r="K1056" s="44">
        <f>K330/SUMIFS(K$3:K$722,$B$3:$B$722,$B1056)*SUMIFS(Calculations!$E$3:$E$53,Calculations!$A$3:$A$53,$B1056)</f>
        <v/>
      </c>
      <c r="L1056" s="44">
        <f>L330/SUMIFS(L$3:L$722,$B$3:$B$722,$B1056)*SUMIFS(Calculations!$E$3:$E$53,Calculations!$A$3:$A$53,$B1056)</f>
        <v/>
      </c>
      <c r="M1056" s="44">
        <f>M330/SUMIFS(M$3:M$722,$B$3:$B$722,$B1056)*SUMIFS(Calculations!$E$3:$E$53,Calculations!$A$3:$A$53,$B1056)</f>
        <v/>
      </c>
      <c r="N1056" s="44">
        <f>N330/SUMIFS(N$3:N$722,$B$3:$B$722,$B1056)*SUMIFS(Calculations!$E$3:$E$53,Calculations!$A$3:$A$53,$B1056)</f>
        <v/>
      </c>
      <c r="O1056" s="44">
        <f>O330/SUMIFS(O$3:O$722,$B$3:$B$722,$B1056)*SUMIFS(Calculations!$E$3:$E$53,Calculations!$A$3:$A$53,$B1056)</f>
        <v/>
      </c>
      <c r="P1056" s="44">
        <f>P330/SUMIFS(P$3:P$722,$B$3:$B$722,$B1056)*SUMIFS(Calculations!$E$3:$E$53,Calculations!$A$3:$A$53,$B1056)</f>
        <v/>
      </c>
      <c r="Q1056" s="44">
        <f>Q330/SUMIFS(Q$3:Q$722,$B$3:$B$722,$B1056)*SUMIFS(Calculations!$E$3:$E$53,Calculations!$A$3:$A$53,$B1056)</f>
        <v/>
      </c>
      <c r="R1056" s="44">
        <f>R330/SUMIFS(R$3:R$722,$B$3:$B$722,$B1056)*SUMIFS(Calculations!$E$3:$E$53,Calculations!$A$3:$A$53,$B1056)</f>
        <v/>
      </c>
    </row>
    <row r="1057" ht="15.75" customHeight="1" s="157">
      <c r="B1057" s="44" t="inlineStr">
        <is>
          <t>MO</t>
        </is>
      </c>
      <c r="C1057" s="44" t="inlineStr">
        <is>
          <t>Generation</t>
        </is>
      </c>
      <c r="D1057" s="44" t="inlineStr">
        <is>
          <t>Storage</t>
        </is>
      </c>
      <c r="E1057" s="44">
        <f>LOOKUP(D1057,$U$2:$V$15,$V$2:$V$15)</f>
        <v/>
      </c>
      <c r="F1057" s="44">
        <f>F331/SUMIFS(F$3:F$722,$B$3:$B$722,$B1057)*SUMIFS(Calculations!$E$3:$E$53,Calculations!$A$3:$A$53,$B1057)</f>
        <v/>
      </c>
      <c r="G1057" s="44">
        <f>G331/SUMIFS(G$3:G$722,$B$3:$B$722,$B1057)*SUMIFS(Calculations!$E$3:$E$53,Calculations!$A$3:$A$53,$B1057)</f>
        <v/>
      </c>
      <c r="H1057" s="44">
        <f>H331/SUMIFS(H$3:H$722,$B$3:$B$722,$B1057)*SUMIFS(Calculations!$E$3:$E$53,Calculations!$A$3:$A$53,$B1057)</f>
        <v/>
      </c>
      <c r="I1057" s="44">
        <f>I331/SUMIFS(I$3:I$722,$B$3:$B$722,$B1057)*SUMIFS(Calculations!$E$3:$E$53,Calculations!$A$3:$A$53,$B1057)</f>
        <v/>
      </c>
      <c r="J1057" s="44">
        <f>J331/SUMIFS(J$3:J$722,$B$3:$B$722,$B1057)*SUMIFS(Calculations!$E$3:$E$53,Calculations!$A$3:$A$53,$B1057)</f>
        <v/>
      </c>
      <c r="K1057" s="44">
        <f>K331/SUMIFS(K$3:K$722,$B$3:$B$722,$B1057)*SUMIFS(Calculations!$E$3:$E$53,Calculations!$A$3:$A$53,$B1057)</f>
        <v/>
      </c>
      <c r="L1057" s="44">
        <f>L331/SUMIFS(L$3:L$722,$B$3:$B$722,$B1057)*SUMIFS(Calculations!$E$3:$E$53,Calculations!$A$3:$A$53,$B1057)</f>
        <v/>
      </c>
      <c r="M1057" s="44">
        <f>M331/SUMIFS(M$3:M$722,$B$3:$B$722,$B1057)*SUMIFS(Calculations!$E$3:$E$53,Calculations!$A$3:$A$53,$B1057)</f>
        <v/>
      </c>
      <c r="N1057" s="44">
        <f>N331/SUMIFS(N$3:N$722,$B$3:$B$722,$B1057)*SUMIFS(Calculations!$E$3:$E$53,Calculations!$A$3:$A$53,$B1057)</f>
        <v/>
      </c>
      <c r="O1057" s="44">
        <f>O331/SUMIFS(O$3:O$722,$B$3:$B$722,$B1057)*SUMIFS(Calculations!$E$3:$E$53,Calculations!$A$3:$A$53,$B1057)</f>
        <v/>
      </c>
      <c r="P1057" s="44">
        <f>P331/SUMIFS(P$3:P$722,$B$3:$B$722,$B1057)*SUMIFS(Calculations!$E$3:$E$53,Calculations!$A$3:$A$53,$B1057)</f>
        <v/>
      </c>
      <c r="Q1057" s="44">
        <f>Q331/SUMIFS(Q$3:Q$722,$B$3:$B$722,$B1057)*SUMIFS(Calculations!$E$3:$E$53,Calculations!$A$3:$A$53,$B1057)</f>
        <v/>
      </c>
      <c r="R1057" s="44">
        <f>R331/SUMIFS(R$3:R$722,$B$3:$B$722,$B1057)*SUMIFS(Calculations!$E$3:$E$53,Calculations!$A$3:$A$53,$B1057)</f>
        <v/>
      </c>
    </row>
    <row r="1058" ht="15.75" customHeight="1" s="157">
      <c r="B1058" s="44" t="inlineStr">
        <is>
          <t>MO</t>
        </is>
      </c>
      <c r="C1058" s="44" t="inlineStr">
        <is>
          <t>Generation</t>
        </is>
      </c>
      <c r="D1058" s="44" t="inlineStr">
        <is>
          <t>Utility PV</t>
        </is>
      </c>
      <c r="E1058" s="44">
        <f>LOOKUP(D1058,$U$2:$V$15,$V$2:$V$15)</f>
        <v/>
      </c>
      <c r="F1058" s="44">
        <f>F332/SUMIFS(F$3:F$722,$B$3:$B$722,$B1058)*SUMIFS(Calculations!$E$3:$E$53,Calculations!$A$3:$A$53,$B1058)</f>
        <v/>
      </c>
      <c r="G1058" s="44">
        <f>G332/SUMIFS(G$3:G$722,$B$3:$B$722,$B1058)*SUMIFS(Calculations!$E$3:$E$53,Calculations!$A$3:$A$53,$B1058)</f>
        <v/>
      </c>
      <c r="H1058" s="44">
        <f>H332/SUMIFS(H$3:H$722,$B$3:$B$722,$B1058)*SUMIFS(Calculations!$E$3:$E$53,Calculations!$A$3:$A$53,$B1058)</f>
        <v/>
      </c>
      <c r="I1058" s="44">
        <f>I332/SUMIFS(I$3:I$722,$B$3:$B$722,$B1058)*SUMIFS(Calculations!$E$3:$E$53,Calculations!$A$3:$A$53,$B1058)</f>
        <v/>
      </c>
      <c r="J1058" s="44">
        <f>J332/SUMIFS(J$3:J$722,$B$3:$B$722,$B1058)*SUMIFS(Calculations!$E$3:$E$53,Calculations!$A$3:$A$53,$B1058)</f>
        <v/>
      </c>
      <c r="K1058" s="44">
        <f>K332/SUMIFS(K$3:K$722,$B$3:$B$722,$B1058)*SUMIFS(Calculations!$E$3:$E$53,Calculations!$A$3:$A$53,$B1058)</f>
        <v/>
      </c>
      <c r="L1058" s="44">
        <f>L332/SUMIFS(L$3:L$722,$B$3:$B$722,$B1058)*SUMIFS(Calculations!$E$3:$E$53,Calculations!$A$3:$A$53,$B1058)</f>
        <v/>
      </c>
      <c r="M1058" s="44">
        <f>M332/SUMIFS(M$3:M$722,$B$3:$B$722,$B1058)*SUMIFS(Calculations!$E$3:$E$53,Calculations!$A$3:$A$53,$B1058)</f>
        <v/>
      </c>
      <c r="N1058" s="44">
        <f>N332/SUMIFS(N$3:N$722,$B$3:$B$722,$B1058)*SUMIFS(Calculations!$E$3:$E$53,Calculations!$A$3:$A$53,$B1058)</f>
        <v/>
      </c>
      <c r="O1058" s="44">
        <f>O332/SUMIFS(O$3:O$722,$B$3:$B$722,$B1058)*SUMIFS(Calculations!$E$3:$E$53,Calculations!$A$3:$A$53,$B1058)</f>
        <v/>
      </c>
      <c r="P1058" s="44">
        <f>P332/SUMIFS(P$3:P$722,$B$3:$B$722,$B1058)*SUMIFS(Calculations!$E$3:$E$53,Calculations!$A$3:$A$53,$B1058)</f>
        <v/>
      </c>
      <c r="Q1058" s="44">
        <f>Q332/SUMIFS(Q$3:Q$722,$B$3:$B$722,$B1058)*SUMIFS(Calculations!$E$3:$E$53,Calculations!$A$3:$A$53,$B1058)</f>
        <v/>
      </c>
      <c r="R1058" s="44">
        <f>R332/SUMIFS(R$3:R$722,$B$3:$B$722,$B1058)*SUMIFS(Calculations!$E$3:$E$53,Calculations!$A$3:$A$53,$B1058)</f>
        <v/>
      </c>
    </row>
    <row r="1059" ht="15.75" customHeight="1" s="157">
      <c r="B1059" s="44" t="inlineStr">
        <is>
          <t>MS</t>
        </is>
      </c>
      <c r="C1059" s="44" t="inlineStr">
        <is>
          <t>Generation</t>
        </is>
      </c>
      <c r="D1059" s="44" t="inlineStr">
        <is>
          <t>Biopower</t>
        </is>
      </c>
      <c r="E1059" s="44">
        <f>LOOKUP(D1059,$U$2:$V$15,$V$2:$V$15)</f>
        <v/>
      </c>
      <c r="F1059" s="44">
        <f>F333/SUMIFS(F$3:F$722,$B$3:$B$722,$B1059)*SUMIFS(Calculations!$E$3:$E$53,Calculations!$A$3:$A$53,$B1059)</f>
        <v/>
      </c>
      <c r="G1059" s="44">
        <f>G333/SUMIFS(G$3:G$722,$B$3:$B$722,$B1059)*SUMIFS(Calculations!$E$3:$E$53,Calculations!$A$3:$A$53,$B1059)</f>
        <v/>
      </c>
      <c r="H1059" s="44">
        <f>H333/SUMIFS(H$3:H$722,$B$3:$B$722,$B1059)*SUMIFS(Calculations!$E$3:$E$53,Calculations!$A$3:$A$53,$B1059)</f>
        <v/>
      </c>
      <c r="I1059" s="44">
        <f>I333/SUMIFS(I$3:I$722,$B$3:$B$722,$B1059)*SUMIFS(Calculations!$E$3:$E$53,Calculations!$A$3:$A$53,$B1059)</f>
        <v/>
      </c>
      <c r="J1059" s="44">
        <f>J333/SUMIFS(J$3:J$722,$B$3:$B$722,$B1059)*SUMIFS(Calculations!$E$3:$E$53,Calculations!$A$3:$A$53,$B1059)</f>
        <v/>
      </c>
      <c r="K1059" s="44">
        <f>K333/SUMIFS(K$3:K$722,$B$3:$B$722,$B1059)*SUMIFS(Calculations!$E$3:$E$53,Calculations!$A$3:$A$53,$B1059)</f>
        <v/>
      </c>
      <c r="L1059" s="44">
        <f>L333/SUMIFS(L$3:L$722,$B$3:$B$722,$B1059)*SUMIFS(Calculations!$E$3:$E$53,Calculations!$A$3:$A$53,$B1059)</f>
        <v/>
      </c>
      <c r="M1059" s="44">
        <f>M333/SUMIFS(M$3:M$722,$B$3:$B$722,$B1059)*SUMIFS(Calculations!$E$3:$E$53,Calculations!$A$3:$A$53,$B1059)</f>
        <v/>
      </c>
      <c r="N1059" s="44">
        <f>N333/SUMIFS(N$3:N$722,$B$3:$B$722,$B1059)*SUMIFS(Calculations!$E$3:$E$53,Calculations!$A$3:$A$53,$B1059)</f>
        <v/>
      </c>
      <c r="O1059" s="44">
        <f>O333/SUMIFS(O$3:O$722,$B$3:$B$722,$B1059)*SUMIFS(Calculations!$E$3:$E$53,Calculations!$A$3:$A$53,$B1059)</f>
        <v/>
      </c>
      <c r="P1059" s="44">
        <f>P333/SUMIFS(P$3:P$722,$B$3:$B$722,$B1059)*SUMIFS(Calculations!$E$3:$E$53,Calculations!$A$3:$A$53,$B1059)</f>
        <v/>
      </c>
      <c r="Q1059" s="44">
        <f>Q333/SUMIFS(Q$3:Q$722,$B$3:$B$722,$B1059)*SUMIFS(Calculations!$E$3:$E$53,Calculations!$A$3:$A$53,$B1059)</f>
        <v/>
      </c>
      <c r="R1059" s="44">
        <f>R333/SUMIFS(R$3:R$722,$B$3:$B$722,$B1059)*SUMIFS(Calculations!$E$3:$E$53,Calculations!$A$3:$A$53,$B1059)</f>
        <v/>
      </c>
    </row>
    <row r="1060" ht="15.75" customHeight="1" s="157">
      <c r="B1060" s="44" t="inlineStr">
        <is>
          <t>MS</t>
        </is>
      </c>
      <c r="C1060" s="44" t="inlineStr">
        <is>
          <t>Generation</t>
        </is>
      </c>
      <c r="D1060" s="44" t="inlineStr">
        <is>
          <t>Coal</t>
        </is>
      </c>
      <c r="E1060" s="44">
        <f>LOOKUP(D1060,$U$2:$V$15,$V$2:$V$15)</f>
        <v/>
      </c>
      <c r="F1060" s="44">
        <f>F334/SUMIFS(F$3:F$722,$B$3:$B$722,$B1060)*SUMIFS(Calculations!$E$3:$E$53,Calculations!$A$3:$A$53,$B1060)</f>
        <v/>
      </c>
      <c r="G1060" s="44">
        <f>G334/SUMIFS(G$3:G$722,$B$3:$B$722,$B1060)*SUMIFS(Calculations!$E$3:$E$53,Calculations!$A$3:$A$53,$B1060)</f>
        <v/>
      </c>
      <c r="H1060" s="44">
        <f>H334/SUMIFS(H$3:H$722,$B$3:$B$722,$B1060)*SUMIFS(Calculations!$E$3:$E$53,Calculations!$A$3:$A$53,$B1060)</f>
        <v/>
      </c>
      <c r="I1060" s="44">
        <f>I334/SUMIFS(I$3:I$722,$B$3:$B$722,$B1060)*SUMIFS(Calculations!$E$3:$E$53,Calculations!$A$3:$A$53,$B1060)</f>
        <v/>
      </c>
      <c r="J1060" s="44">
        <f>J334/SUMIFS(J$3:J$722,$B$3:$B$722,$B1060)*SUMIFS(Calculations!$E$3:$E$53,Calculations!$A$3:$A$53,$B1060)</f>
        <v/>
      </c>
      <c r="K1060" s="44">
        <f>K334/SUMIFS(K$3:K$722,$B$3:$B$722,$B1060)*SUMIFS(Calculations!$E$3:$E$53,Calculations!$A$3:$A$53,$B1060)</f>
        <v/>
      </c>
      <c r="L1060" s="44">
        <f>L334/SUMIFS(L$3:L$722,$B$3:$B$722,$B1060)*SUMIFS(Calculations!$E$3:$E$53,Calculations!$A$3:$A$53,$B1060)</f>
        <v/>
      </c>
      <c r="M1060" s="44">
        <f>M334/SUMIFS(M$3:M$722,$B$3:$B$722,$B1060)*SUMIFS(Calculations!$E$3:$E$53,Calculations!$A$3:$A$53,$B1060)</f>
        <v/>
      </c>
      <c r="N1060" s="44">
        <f>N334/SUMIFS(N$3:N$722,$B$3:$B$722,$B1060)*SUMIFS(Calculations!$E$3:$E$53,Calculations!$A$3:$A$53,$B1060)</f>
        <v/>
      </c>
      <c r="O1060" s="44">
        <f>O334/SUMIFS(O$3:O$722,$B$3:$B$722,$B1060)*SUMIFS(Calculations!$E$3:$E$53,Calculations!$A$3:$A$53,$B1060)</f>
        <v/>
      </c>
      <c r="P1060" s="44">
        <f>P334/SUMIFS(P$3:P$722,$B$3:$B$722,$B1060)*SUMIFS(Calculations!$E$3:$E$53,Calculations!$A$3:$A$53,$B1060)</f>
        <v/>
      </c>
      <c r="Q1060" s="44">
        <f>Q334/SUMIFS(Q$3:Q$722,$B$3:$B$722,$B1060)*SUMIFS(Calculations!$E$3:$E$53,Calculations!$A$3:$A$53,$B1060)</f>
        <v/>
      </c>
      <c r="R1060" s="44">
        <f>R334/SUMIFS(R$3:R$722,$B$3:$B$722,$B1060)*SUMIFS(Calculations!$E$3:$E$53,Calculations!$A$3:$A$53,$B1060)</f>
        <v/>
      </c>
    </row>
    <row r="1061" ht="15.75" customHeight="1" s="157">
      <c r="B1061" s="44" t="inlineStr">
        <is>
          <t>MS</t>
        </is>
      </c>
      <c r="C1061" s="44" t="inlineStr">
        <is>
          <t>Generation</t>
        </is>
      </c>
      <c r="D1061" s="44" t="inlineStr">
        <is>
          <t>CSP</t>
        </is>
      </c>
      <c r="E1061" s="44">
        <f>LOOKUP(D1061,$U$2:$V$15,$V$2:$V$15)</f>
        <v/>
      </c>
      <c r="F1061" s="44">
        <f>F335/SUMIFS(F$3:F$722,$B$3:$B$722,$B1061)*SUMIFS(Calculations!$E$3:$E$53,Calculations!$A$3:$A$53,$B1061)</f>
        <v/>
      </c>
      <c r="G1061" s="44">
        <f>G335/SUMIFS(G$3:G$722,$B$3:$B$722,$B1061)*SUMIFS(Calculations!$E$3:$E$53,Calculations!$A$3:$A$53,$B1061)</f>
        <v/>
      </c>
      <c r="H1061" s="44">
        <f>H335/SUMIFS(H$3:H$722,$B$3:$B$722,$B1061)*SUMIFS(Calculations!$E$3:$E$53,Calculations!$A$3:$A$53,$B1061)</f>
        <v/>
      </c>
      <c r="I1061" s="44">
        <f>I335/SUMIFS(I$3:I$722,$B$3:$B$722,$B1061)*SUMIFS(Calculations!$E$3:$E$53,Calculations!$A$3:$A$53,$B1061)</f>
        <v/>
      </c>
      <c r="J1061" s="44">
        <f>J335/SUMIFS(J$3:J$722,$B$3:$B$722,$B1061)*SUMIFS(Calculations!$E$3:$E$53,Calculations!$A$3:$A$53,$B1061)</f>
        <v/>
      </c>
      <c r="K1061" s="44">
        <f>K335/SUMIFS(K$3:K$722,$B$3:$B$722,$B1061)*SUMIFS(Calculations!$E$3:$E$53,Calculations!$A$3:$A$53,$B1061)</f>
        <v/>
      </c>
      <c r="L1061" s="44">
        <f>L335/SUMIFS(L$3:L$722,$B$3:$B$722,$B1061)*SUMIFS(Calculations!$E$3:$E$53,Calculations!$A$3:$A$53,$B1061)</f>
        <v/>
      </c>
      <c r="M1061" s="44">
        <f>M335/SUMIFS(M$3:M$722,$B$3:$B$722,$B1061)*SUMIFS(Calculations!$E$3:$E$53,Calculations!$A$3:$A$53,$B1061)</f>
        <v/>
      </c>
      <c r="N1061" s="44">
        <f>N335/SUMIFS(N$3:N$722,$B$3:$B$722,$B1061)*SUMIFS(Calculations!$E$3:$E$53,Calculations!$A$3:$A$53,$B1061)</f>
        <v/>
      </c>
      <c r="O1061" s="44">
        <f>O335/SUMIFS(O$3:O$722,$B$3:$B$722,$B1061)*SUMIFS(Calculations!$E$3:$E$53,Calculations!$A$3:$A$53,$B1061)</f>
        <v/>
      </c>
      <c r="P1061" s="44">
        <f>P335/SUMIFS(P$3:P$722,$B$3:$B$722,$B1061)*SUMIFS(Calculations!$E$3:$E$53,Calculations!$A$3:$A$53,$B1061)</f>
        <v/>
      </c>
      <c r="Q1061" s="44">
        <f>Q335/SUMIFS(Q$3:Q$722,$B$3:$B$722,$B1061)*SUMIFS(Calculations!$E$3:$E$53,Calculations!$A$3:$A$53,$B1061)</f>
        <v/>
      </c>
      <c r="R1061" s="44">
        <f>R335/SUMIFS(R$3:R$722,$B$3:$B$722,$B1061)*SUMIFS(Calculations!$E$3:$E$53,Calculations!$A$3:$A$53,$B1061)</f>
        <v/>
      </c>
    </row>
    <row r="1062" ht="15.75" customHeight="1" s="157">
      <c r="B1062" s="44" t="inlineStr">
        <is>
          <t>MS</t>
        </is>
      </c>
      <c r="C1062" s="44" t="inlineStr">
        <is>
          <t>Generation</t>
        </is>
      </c>
      <c r="D1062" s="44" t="inlineStr">
        <is>
          <t>Geothermal</t>
        </is>
      </c>
      <c r="E1062" s="44">
        <f>LOOKUP(D1062,$U$2:$V$15,$V$2:$V$15)</f>
        <v/>
      </c>
      <c r="F1062" s="44">
        <f>F336/SUMIFS(F$3:F$722,$B$3:$B$722,$B1062)*SUMIFS(Calculations!$E$3:$E$53,Calculations!$A$3:$A$53,$B1062)</f>
        <v/>
      </c>
      <c r="G1062" s="44">
        <f>G336/SUMIFS(G$3:G$722,$B$3:$B$722,$B1062)*SUMIFS(Calculations!$E$3:$E$53,Calculations!$A$3:$A$53,$B1062)</f>
        <v/>
      </c>
      <c r="H1062" s="44">
        <f>H336/SUMIFS(H$3:H$722,$B$3:$B$722,$B1062)*SUMIFS(Calculations!$E$3:$E$53,Calculations!$A$3:$A$53,$B1062)</f>
        <v/>
      </c>
      <c r="I1062" s="44">
        <f>I336/SUMIFS(I$3:I$722,$B$3:$B$722,$B1062)*SUMIFS(Calculations!$E$3:$E$53,Calculations!$A$3:$A$53,$B1062)</f>
        <v/>
      </c>
      <c r="J1062" s="44">
        <f>J336/SUMIFS(J$3:J$722,$B$3:$B$722,$B1062)*SUMIFS(Calculations!$E$3:$E$53,Calculations!$A$3:$A$53,$B1062)</f>
        <v/>
      </c>
      <c r="K1062" s="44">
        <f>K336/SUMIFS(K$3:K$722,$B$3:$B$722,$B1062)*SUMIFS(Calculations!$E$3:$E$53,Calculations!$A$3:$A$53,$B1062)</f>
        <v/>
      </c>
      <c r="L1062" s="44">
        <f>L336/SUMIFS(L$3:L$722,$B$3:$B$722,$B1062)*SUMIFS(Calculations!$E$3:$E$53,Calculations!$A$3:$A$53,$B1062)</f>
        <v/>
      </c>
      <c r="M1062" s="44">
        <f>M336/SUMIFS(M$3:M$722,$B$3:$B$722,$B1062)*SUMIFS(Calculations!$E$3:$E$53,Calculations!$A$3:$A$53,$B1062)</f>
        <v/>
      </c>
      <c r="N1062" s="44">
        <f>N336/SUMIFS(N$3:N$722,$B$3:$B$722,$B1062)*SUMIFS(Calculations!$E$3:$E$53,Calculations!$A$3:$A$53,$B1062)</f>
        <v/>
      </c>
      <c r="O1062" s="44">
        <f>O336/SUMIFS(O$3:O$722,$B$3:$B$722,$B1062)*SUMIFS(Calculations!$E$3:$E$53,Calculations!$A$3:$A$53,$B1062)</f>
        <v/>
      </c>
      <c r="P1062" s="44">
        <f>P336/SUMIFS(P$3:P$722,$B$3:$B$722,$B1062)*SUMIFS(Calculations!$E$3:$E$53,Calculations!$A$3:$A$53,$B1062)</f>
        <v/>
      </c>
      <c r="Q1062" s="44">
        <f>Q336/SUMIFS(Q$3:Q$722,$B$3:$B$722,$B1062)*SUMIFS(Calculations!$E$3:$E$53,Calculations!$A$3:$A$53,$B1062)</f>
        <v/>
      </c>
      <c r="R1062" s="44">
        <f>R336/SUMIFS(R$3:R$722,$B$3:$B$722,$B1062)*SUMIFS(Calculations!$E$3:$E$53,Calculations!$A$3:$A$53,$B1062)</f>
        <v/>
      </c>
    </row>
    <row r="1063" ht="15.75" customHeight="1" s="157">
      <c r="B1063" s="44" t="inlineStr">
        <is>
          <t>MS</t>
        </is>
      </c>
      <c r="C1063" s="44" t="inlineStr">
        <is>
          <t>Generation</t>
        </is>
      </c>
      <c r="D1063" s="44" t="inlineStr">
        <is>
          <t>Hydro</t>
        </is>
      </c>
      <c r="E1063" s="44">
        <f>LOOKUP(D1063,$U$2:$V$15,$V$2:$V$15)</f>
        <v/>
      </c>
      <c r="F1063" s="44">
        <f>F337/SUMIFS(F$3:F$722,$B$3:$B$722,$B1063)*SUMIFS(Calculations!$E$3:$E$53,Calculations!$A$3:$A$53,$B1063)</f>
        <v/>
      </c>
      <c r="G1063" s="44">
        <f>G337/SUMIFS(G$3:G$722,$B$3:$B$722,$B1063)*SUMIFS(Calculations!$E$3:$E$53,Calculations!$A$3:$A$53,$B1063)</f>
        <v/>
      </c>
      <c r="H1063" s="44">
        <f>H337/SUMIFS(H$3:H$722,$B$3:$B$722,$B1063)*SUMIFS(Calculations!$E$3:$E$53,Calculations!$A$3:$A$53,$B1063)</f>
        <v/>
      </c>
      <c r="I1063" s="44">
        <f>I337/SUMIFS(I$3:I$722,$B$3:$B$722,$B1063)*SUMIFS(Calculations!$E$3:$E$53,Calculations!$A$3:$A$53,$B1063)</f>
        <v/>
      </c>
      <c r="J1063" s="44">
        <f>J337/SUMIFS(J$3:J$722,$B$3:$B$722,$B1063)*SUMIFS(Calculations!$E$3:$E$53,Calculations!$A$3:$A$53,$B1063)</f>
        <v/>
      </c>
      <c r="K1063" s="44">
        <f>K337/SUMIFS(K$3:K$722,$B$3:$B$722,$B1063)*SUMIFS(Calculations!$E$3:$E$53,Calculations!$A$3:$A$53,$B1063)</f>
        <v/>
      </c>
      <c r="L1063" s="44">
        <f>L337/SUMIFS(L$3:L$722,$B$3:$B$722,$B1063)*SUMIFS(Calculations!$E$3:$E$53,Calculations!$A$3:$A$53,$B1063)</f>
        <v/>
      </c>
      <c r="M1063" s="44">
        <f>M337/SUMIFS(M$3:M$722,$B$3:$B$722,$B1063)*SUMIFS(Calculations!$E$3:$E$53,Calculations!$A$3:$A$53,$B1063)</f>
        <v/>
      </c>
      <c r="N1063" s="44">
        <f>N337/SUMIFS(N$3:N$722,$B$3:$B$722,$B1063)*SUMIFS(Calculations!$E$3:$E$53,Calculations!$A$3:$A$53,$B1063)</f>
        <v/>
      </c>
      <c r="O1063" s="44">
        <f>O337/SUMIFS(O$3:O$722,$B$3:$B$722,$B1063)*SUMIFS(Calculations!$E$3:$E$53,Calculations!$A$3:$A$53,$B1063)</f>
        <v/>
      </c>
      <c r="P1063" s="44">
        <f>P337/SUMIFS(P$3:P$722,$B$3:$B$722,$B1063)*SUMIFS(Calculations!$E$3:$E$53,Calculations!$A$3:$A$53,$B1063)</f>
        <v/>
      </c>
      <c r="Q1063" s="44">
        <f>Q337/SUMIFS(Q$3:Q$722,$B$3:$B$722,$B1063)*SUMIFS(Calculations!$E$3:$E$53,Calculations!$A$3:$A$53,$B1063)</f>
        <v/>
      </c>
      <c r="R1063" s="44">
        <f>R337/SUMIFS(R$3:R$722,$B$3:$B$722,$B1063)*SUMIFS(Calculations!$E$3:$E$53,Calculations!$A$3:$A$53,$B1063)</f>
        <v/>
      </c>
    </row>
    <row r="1064" ht="15.75" customHeight="1" s="157">
      <c r="B1064" s="44" t="inlineStr">
        <is>
          <t>MS</t>
        </is>
      </c>
      <c r="C1064" s="44" t="inlineStr">
        <is>
          <t>Generation</t>
        </is>
      </c>
      <c r="D1064" s="44" t="inlineStr">
        <is>
          <t>Imports</t>
        </is>
      </c>
      <c r="E1064" s="44">
        <f>LOOKUP(D1064,$U$2:$V$15,$V$2:$V$15)</f>
        <v/>
      </c>
      <c r="F1064" s="44">
        <f>F338/SUMIFS(F$3:F$722,$B$3:$B$722,$B1064)*SUMIFS(Calculations!$E$3:$E$53,Calculations!$A$3:$A$53,$B1064)</f>
        <v/>
      </c>
      <c r="G1064" s="44">
        <f>G338/SUMIFS(G$3:G$722,$B$3:$B$722,$B1064)*SUMIFS(Calculations!$E$3:$E$53,Calculations!$A$3:$A$53,$B1064)</f>
        <v/>
      </c>
      <c r="H1064" s="44">
        <f>H338/SUMIFS(H$3:H$722,$B$3:$B$722,$B1064)*SUMIFS(Calculations!$E$3:$E$53,Calculations!$A$3:$A$53,$B1064)</f>
        <v/>
      </c>
      <c r="I1064" s="44">
        <f>I338/SUMIFS(I$3:I$722,$B$3:$B$722,$B1064)*SUMIFS(Calculations!$E$3:$E$53,Calculations!$A$3:$A$53,$B1064)</f>
        <v/>
      </c>
      <c r="J1064" s="44">
        <f>J338/SUMIFS(J$3:J$722,$B$3:$B$722,$B1064)*SUMIFS(Calculations!$E$3:$E$53,Calculations!$A$3:$A$53,$B1064)</f>
        <v/>
      </c>
      <c r="K1064" s="44">
        <f>K338/SUMIFS(K$3:K$722,$B$3:$B$722,$B1064)*SUMIFS(Calculations!$E$3:$E$53,Calculations!$A$3:$A$53,$B1064)</f>
        <v/>
      </c>
      <c r="L1064" s="44">
        <f>L338/SUMIFS(L$3:L$722,$B$3:$B$722,$B1064)*SUMIFS(Calculations!$E$3:$E$53,Calculations!$A$3:$A$53,$B1064)</f>
        <v/>
      </c>
      <c r="M1064" s="44">
        <f>M338/SUMIFS(M$3:M$722,$B$3:$B$722,$B1064)*SUMIFS(Calculations!$E$3:$E$53,Calculations!$A$3:$A$53,$B1064)</f>
        <v/>
      </c>
      <c r="N1064" s="44">
        <f>N338/SUMIFS(N$3:N$722,$B$3:$B$722,$B1064)*SUMIFS(Calculations!$E$3:$E$53,Calculations!$A$3:$A$53,$B1064)</f>
        <v/>
      </c>
      <c r="O1064" s="44">
        <f>O338/SUMIFS(O$3:O$722,$B$3:$B$722,$B1064)*SUMIFS(Calculations!$E$3:$E$53,Calculations!$A$3:$A$53,$B1064)</f>
        <v/>
      </c>
      <c r="P1064" s="44">
        <f>P338/SUMIFS(P$3:P$722,$B$3:$B$722,$B1064)*SUMIFS(Calculations!$E$3:$E$53,Calculations!$A$3:$A$53,$B1064)</f>
        <v/>
      </c>
      <c r="Q1064" s="44">
        <f>Q338/SUMIFS(Q$3:Q$722,$B$3:$B$722,$B1064)*SUMIFS(Calculations!$E$3:$E$53,Calculations!$A$3:$A$53,$B1064)</f>
        <v/>
      </c>
      <c r="R1064" s="44">
        <f>R338/SUMIFS(R$3:R$722,$B$3:$B$722,$B1064)*SUMIFS(Calculations!$E$3:$E$53,Calculations!$A$3:$A$53,$B1064)</f>
        <v/>
      </c>
    </row>
    <row r="1065" ht="15.75" customHeight="1" s="157">
      <c r="B1065" s="44" t="inlineStr">
        <is>
          <t>MS</t>
        </is>
      </c>
      <c r="C1065" s="44" t="inlineStr">
        <is>
          <t>Generation</t>
        </is>
      </c>
      <c r="D1065" s="44" t="inlineStr">
        <is>
          <t>Land-based Wind</t>
        </is>
      </c>
      <c r="E1065" s="44">
        <f>LOOKUP(D1065,$U$2:$V$15,$V$2:$V$15)</f>
        <v/>
      </c>
      <c r="F1065" s="44">
        <f>F339/SUMIFS(F$3:F$722,$B$3:$B$722,$B1065)*SUMIFS(Calculations!$E$3:$E$53,Calculations!$A$3:$A$53,$B1065)</f>
        <v/>
      </c>
      <c r="G1065" s="44">
        <f>G339/SUMIFS(G$3:G$722,$B$3:$B$722,$B1065)*SUMIFS(Calculations!$E$3:$E$53,Calculations!$A$3:$A$53,$B1065)</f>
        <v/>
      </c>
      <c r="H1065" s="44">
        <f>H339/SUMIFS(H$3:H$722,$B$3:$B$722,$B1065)*SUMIFS(Calculations!$E$3:$E$53,Calculations!$A$3:$A$53,$B1065)</f>
        <v/>
      </c>
      <c r="I1065" s="44">
        <f>I339/SUMIFS(I$3:I$722,$B$3:$B$722,$B1065)*SUMIFS(Calculations!$E$3:$E$53,Calculations!$A$3:$A$53,$B1065)</f>
        <v/>
      </c>
      <c r="J1065" s="44">
        <f>J339/SUMIFS(J$3:J$722,$B$3:$B$722,$B1065)*SUMIFS(Calculations!$E$3:$E$53,Calculations!$A$3:$A$53,$B1065)</f>
        <v/>
      </c>
      <c r="K1065" s="44">
        <f>K339/SUMIFS(K$3:K$722,$B$3:$B$722,$B1065)*SUMIFS(Calculations!$E$3:$E$53,Calculations!$A$3:$A$53,$B1065)</f>
        <v/>
      </c>
      <c r="L1065" s="44">
        <f>L339/SUMIFS(L$3:L$722,$B$3:$B$722,$B1065)*SUMIFS(Calculations!$E$3:$E$53,Calculations!$A$3:$A$53,$B1065)</f>
        <v/>
      </c>
      <c r="M1065" s="44">
        <f>M339/SUMIFS(M$3:M$722,$B$3:$B$722,$B1065)*SUMIFS(Calculations!$E$3:$E$53,Calculations!$A$3:$A$53,$B1065)</f>
        <v/>
      </c>
      <c r="N1065" s="44">
        <f>N339/SUMIFS(N$3:N$722,$B$3:$B$722,$B1065)*SUMIFS(Calculations!$E$3:$E$53,Calculations!$A$3:$A$53,$B1065)</f>
        <v/>
      </c>
      <c r="O1065" s="44">
        <f>O339/SUMIFS(O$3:O$722,$B$3:$B$722,$B1065)*SUMIFS(Calculations!$E$3:$E$53,Calculations!$A$3:$A$53,$B1065)</f>
        <v/>
      </c>
      <c r="P1065" s="44">
        <f>P339/SUMIFS(P$3:P$722,$B$3:$B$722,$B1065)*SUMIFS(Calculations!$E$3:$E$53,Calculations!$A$3:$A$53,$B1065)</f>
        <v/>
      </c>
      <c r="Q1065" s="44">
        <f>Q339/SUMIFS(Q$3:Q$722,$B$3:$B$722,$B1065)*SUMIFS(Calculations!$E$3:$E$53,Calculations!$A$3:$A$53,$B1065)</f>
        <v/>
      </c>
      <c r="R1065" s="44">
        <f>R339/SUMIFS(R$3:R$722,$B$3:$B$722,$B1065)*SUMIFS(Calculations!$E$3:$E$53,Calculations!$A$3:$A$53,$B1065)</f>
        <v/>
      </c>
    </row>
    <row r="1066" ht="15.75" customHeight="1" s="157">
      <c r="B1066" s="44" t="inlineStr">
        <is>
          <t>MS</t>
        </is>
      </c>
      <c r="C1066" s="44" t="inlineStr">
        <is>
          <t>Generation</t>
        </is>
      </c>
      <c r="D1066" s="44" t="inlineStr">
        <is>
          <t>NG-CC</t>
        </is>
      </c>
      <c r="E1066" s="44">
        <f>LOOKUP(D1066,$U$2:$V$15,$V$2:$V$15)</f>
        <v/>
      </c>
      <c r="F1066" s="44">
        <f>F340/SUMIFS(F$3:F$722,$B$3:$B$722,$B1066)*SUMIFS(Calculations!$E$3:$E$53,Calculations!$A$3:$A$53,$B1066)</f>
        <v/>
      </c>
      <c r="G1066" s="44">
        <f>G340/SUMIFS(G$3:G$722,$B$3:$B$722,$B1066)*SUMIFS(Calculations!$E$3:$E$53,Calculations!$A$3:$A$53,$B1066)</f>
        <v/>
      </c>
      <c r="H1066" s="44">
        <f>H340/SUMIFS(H$3:H$722,$B$3:$B$722,$B1066)*SUMIFS(Calculations!$E$3:$E$53,Calculations!$A$3:$A$53,$B1066)</f>
        <v/>
      </c>
      <c r="I1066" s="44">
        <f>I340/SUMIFS(I$3:I$722,$B$3:$B$722,$B1066)*SUMIFS(Calculations!$E$3:$E$53,Calculations!$A$3:$A$53,$B1066)</f>
        <v/>
      </c>
      <c r="J1066" s="44">
        <f>J340/SUMIFS(J$3:J$722,$B$3:$B$722,$B1066)*SUMIFS(Calculations!$E$3:$E$53,Calculations!$A$3:$A$53,$B1066)</f>
        <v/>
      </c>
      <c r="K1066" s="44">
        <f>K340/SUMIFS(K$3:K$722,$B$3:$B$722,$B1066)*SUMIFS(Calculations!$E$3:$E$53,Calculations!$A$3:$A$53,$B1066)</f>
        <v/>
      </c>
      <c r="L1066" s="44">
        <f>L340/SUMIFS(L$3:L$722,$B$3:$B$722,$B1066)*SUMIFS(Calculations!$E$3:$E$53,Calculations!$A$3:$A$53,$B1066)</f>
        <v/>
      </c>
      <c r="M1066" s="44">
        <f>M340/SUMIFS(M$3:M$722,$B$3:$B$722,$B1066)*SUMIFS(Calculations!$E$3:$E$53,Calculations!$A$3:$A$53,$B1066)</f>
        <v/>
      </c>
      <c r="N1066" s="44">
        <f>N340/SUMIFS(N$3:N$722,$B$3:$B$722,$B1066)*SUMIFS(Calculations!$E$3:$E$53,Calculations!$A$3:$A$53,$B1066)</f>
        <v/>
      </c>
      <c r="O1066" s="44">
        <f>O340/SUMIFS(O$3:O$722,$B$3:$B$722,$B1066)*SUMIFS(Calculations!$E$3:$E$53,Calculations!$A$3:$A$53,$B1066)</f>
        <v/>
      </c>
      <c r="P1066" s="44">
        <f>P340/SUMIFS(P$3:P$722,$B$3:$B$722,$B1066)*SUMIFS(Calculations!$E$3:$E$53,Calculations!$A$3:$A$53,$B1066)</f>
        <v/>
      </c>
      <c r="Q1066" s="44">
        <f>Q340/SUMIFS(Q$3:Q$722,$B$3:$B$722,$B1066)*SUMIFS(Calculations!$E$3:$E$53,Calculations!$A$3:$A$53,$B1066)</f>
        <v/>
      </c>
      <c r="R1066" s="44">
        <f>R340/SUMIFS(R$3:R$722,$B$3:$B$722,$B1066)*SUMIFS(Calculations!$E$3:$E$53,Calculations!$A$3:$A$53,$B1066)</f>
        <v/>
      </c>
    </row>
    <row r="1067" ht="15.75" customHeight="1" s="157">
      <c r="B1067" s="44" t="inlineStr">
        <is>
          <t>MS</t>
        </is>
      </c>
      <c r="C1067" s="44" t="inlineStr">
        <is>
          <t>Generation</t>
        </is>
      </c>
      <c r="D1067" s="44" t="inlineStr">
        <is>
          <t>NG-CT</t>
        </is>
      </c>
      <c r="E1067" s="44">
        <f>LOOKUP(D1067,$U$2:$V$15,$V$2:$V$15)</f>
        <v/>
      </c>
      <c r="F1067" s="44">
        <f>F341/SUMIFS(F$3:F$722,$B$3:$B$722,$B1067)*SUMIFS(Calculations!$E$3:$E$53,Calculations!$A$3:$A$53,$B1067)</f>
        <v/>
      </c>
      <c r="G1067" s="44">
        <f>G341/SUMIFS(G$3:G$722,$B$3:$B$722,$B1067)*SUMIFS(Calculations!$E$3:$E$53,Calculations!$A$3:$A$53,$B1067)</f>
        <v/>
      </c>
      <c r="H1067" s="44">
        <f>H341/SUMIFS(H$3:H$722,$B$3:$B$722,$B1067)*SUMIFS(Calculations!$E$3:$E$53,Calculations!$A$3:$A$53,$B1067)</f>
        <v/>
      </c>
      <c r="I1067" s="44">
        <f>I341/SUMIFS(I$3:I$722,$B$3:$B$722,$B1067)*SUMIFS(Calculations!$E$3:$E$53,Calculations!$A$3:$A$53,$B1067)</f>
        <v/>
      </c>
      <c r="J1067" s="44">
        <f>J341/SUMIFS(J$3:J$722,$B$3:$B$722,$B1067)*SUMIFS(Calculations!$E$3:$E$53,Calculations!$A$3:$A$53,$B1067)</f>
        <v/>
      </c>
      <c r="K1067" s="44">
        <f>K341/SUMIFS(K$3:K$722,$B$3:$B$722,$B1067)*SUMIFS(Calculations!$E$3:$E$53,Calculations!$A$3:$A$53,$B1067)</f>
        <v/>
      </c>
      <c r="L1067" s="44">
        <f>L341/SUMIFS(L$3:L$722,$B$3:$B$722,$B1067)*SUMIFS(Calculations!$E$3:$E$53,Calculations!$A$3:$A$53,$B1067)</f>
        <v/>
      </c>
      <c r="M1067" s="44">
        <f>M341/SUMIFS(M$3:M$722,$B$3:$B$722,$B1067)*SUMIFS(Calculations!$E$3:$E$53,Calculations!$A$3:$A$53,$B1067)</f>
        <v/>
      </c>
      <c r="N1067" s="44">
        <f>N341/SUMIFS(N$3:N$722,$B$3:$B$722,$B1067)*SUMIFS(Calculations!$E$3:$E$53,Calculations!$A$3:$A$53,$B1067)</f>
        <v/>
      </c>
      <c r="O1067" s="44">
        <f>O341/SUMIFS(O$3:O$722,$B$3:$B$722,$B1067)*SUMIFS(Calculations!$E$3:$E$53,Calculations!$A$3:$A$53,$B1067)</f>
        <v/>
      </c>
      <c r="P1067" s="44">
        <f>P341/SUMIFS(P$3:P$722,$B$3:$B$722,$B1067)*SUMIFS(Calculations!$E$3:$E$53,Calculations!$A$3:$A$53,$B1067)</f>
        <v/>
      </c>
      <c r="Q1067" s="44">
        <f>Q341/SUMIFS(Q$3:Q$722,$B$3:$B$722,$B1067)*SUMIFS(Calculations!$E$3:$E$53,Calculations!$A$3:$A$53,$B1067)</f>
        <v/>
      </c>
      <c r="R1067" s="44">
        <f>R341/SUMIFS(R$3:R$722,$B$3:$B$722,$B1067)*SUMIFS(Calculations!$E$3:$E$53,Calculations!$A$3:$A$53,$B1067)</f>
        <v/>
      </c>
    </row>
    <row r="1068" ht="15.75" customHeight="1" s="157">
      <c r="B1068" s="44" t="inlineStr">
        <is>
          <t>MS</t>
        </is>
      </c>
      <c r="C1068" s="44" t="inlineStr">
        <is>
          <t>Generation</t>
        </is>
      </c>
      <c r="D1068" s="44" t="inlineStr">
        <is>
          <t>Nuclear</t>
        </is>
      </c>
      <c r="E1068" s="44">
        <f>LOOKUP(D1068,$U$2:$V$15,$V$2:$V$15)</f>
        <v/>
      </c>
      <c r="F1068" s="44">
        <f>F342/SUMIFS(F$3:F$722,$B$3:$B$722,$B1068)*SUMIFS(Calculations!$E$3:$E$53,Calculations!$A$3:$A$53,$B1068)</f>
        <v/>
      </c>
      <c r="G1068" s="44">
        <f>G342/SUMIFS(G$3:G$722,$B$3:$B$722,$B1068)*SUMIFS(Calculations!$E$3:$E$53,Calculations!$A$3:$A$53,$B1068)</f>
        <v/>
      </c>
      <c r="H1068" s="44">
        <f>H342/SUMIFS(H$3:H$722,$B$3:$B$722,$B1068)*SUMIFS(Calculations!$E$3:$E$53,Calculations!$A$3:$A$53,$B1068)</f>
        <v/>
      </c>
      <c r="I1068" s="44">
        <f>I342/SUMIFS(I$3:I$722,$B$3:$B$722,$B1068)*SUMIFS(Calculations!$E$3:$E$53,Calculations!$A$3:$A$53,$B1068)</f>
        <v/>
      </c>
      <c r="J1068" s="44">
        <f>J342/SUMIFS(J$3:J$722,$B$3:$B$722,$B1068)*SUMIFS(Calculations!$E$3:$E$53,Calculations!$A$3:$A$53,$B1068)</f>
        <v/>
      </c>
      <c r="K1068" s="44">
        <f>K342/SUMIFS(K$3:K$722,$B$3:$B$722,$B1068)*SUMIFS(Calculations!$E$3:$E$53,Calculations!$A$3:$A$53,$B1068)</f>
        <v/>
      </c>
      <c r="L1068" s="44">
        <f>L342/SUMIFS(L$3:L$722,$B$3:$B$722,$B1068)*SUMIFS(Calculations!$E$3:$E$53,Calculations!$A$3:$A$53,$B1068)</f>
        <v/>
      </c>
      <c r="M1068" s="44">
        <f>M342/SUMIFS(M$3:M$722,$B$3:$B$722,$B1068)*SUMIFS(Calculations!$E$3:$E$53,Calculations!$A$3:$A$53,$B1068)</f>
        <v/>
      </c>
      <c r="N1068" s="44">
        <f>N342/SUMIFS(N$3:N$722,$B$3:$B$722,$B1068)*SUMIFS(Calculations!$E$3:$E$53,Calculations!$A$3:$A$53,$B1068)</f>
        <v/>
      </c>
      <c r="O1068" s="44">
        <f>O342/SUMIFS(O$3:O$722,$B$3:$B$722,$B1068)*SUMIFS(Calculations!$E$3:$E$53,Calculations!$A$3:$A$53,$B1068)</f>
        <v/>
      </c>
      <c r="P1068" s="44">
        <f>P342/SUMIFS(P$3:P$722,$B$3:$B$722,$B1068)*SUMIFS(Calculations!$E$3:$E$53,Calculations!$A$3:$A$53,$B1068)</f>
        <v/>
      </c>
      <c r="Q1068" s="44">
        <f>Q342/SUMIFS(Q$3:Q$722,$B$3:$B$722,$B1068)*SUMIFS(Calculations!$E$3:$E$53,Calculations!$A$3:$A$53,$B1068)</f>
        <v/>
      </c>
      <c r="R1068" s="44">
        <f>R342/SUMIFS(R$3:R$722,$B$3:$B$722,$B1068)*SUMIFS(Calculations!$E$3:$E$53,Calculations!$A$3:$A$53,$B1068)</f>
        <v/>
      </c>
    </row>
    <row r="1069" ht="15.75" customHeight="1" s="157">
      <c r="B1069" s="44" t="inlineStr">
        <is>
          <t>MS</t>
        </is>
      </c>
      <c r="C1069" s="44" t="inlineStr">
        <is>
          <t>Generation</t>
        </is>
      </c>
      <c r="D1069" s="44" t="inlineStr">
        <is>
          <t>Offshore Wind</t>
        </is>
      </c>
      <c r="E1069" s="44">
        <f>LOOKUP(D1069,$U$2:$V$15,$V$2:$V$15)</f>
        <v/>
      </c>
      <c r="F1069" s="44">
        <f>F343/SUMIFS(F$3:F$722,$B$3:$B$722,$B1069)*SUMIFS(Calculations!$E$3:$E$53,Calculations!$A$3:$A$53,$B1069)</f>
        <v/>
      </c>
      <c r="G1069" s="44">
        <f>G343/SUMIFS(G$3:G$722,$B$3:$B$722,$B1069)*SUMIFS(Calculations!$E$3:$E$53,Calculations!$A$3:$A$53,$B1069)</f>
        <v/>
      </c>
      <c r="H1069" s="44">
        <f>H343/SUMIFS(H$3:H$722,$B$3:$B$722,$B1069)*SUMIFS(Calculations!$E$3:$E$53,Calculations!$A$3:$A$53,$B1069)</f>
        <v/>
      </c>
      <c r="I1069" s="44">
        <f>I343/SUMIFS(I$3:I$722,$B$3:$B$722,$B1069)*SUMIFS(Calculations!$E$3:$E$53,Calculations!$A$3:$A$53,$B1069)</f>
        <v/>
      </c>
      <c r="J1069" s="44">
        <f>J343/SUMIFS(J$3:J$722,$B$3:$B$722,$B1069)*SUMIFS(Calculations!$E$3:$E$53,Calculations!$A$3:$A$53,$B1069)</f>
        <v/>
      </c>
      <c r="K1069" s="44">
        <f>K343/SUMIFS(K$3:K$722,$B$3:$B$722,$B1069)*SUMIFS(Calculations!$E$3:$E$53,Calculations!$A$3:$A$53,$B1069)</f>
        <v/>
      </c>
      <c r="L1069" s="44">
        <f>L343/SUMIFS(L$3:L$722,$B$3:$B$722,$B1069)*SUMIFS(Calculations!$E$3:$E$53,Calculations!$A$3:$A$53,$B1069)</f>
        <v/>
      </c>
      <c r="M1069" s="44">
        <f>M343/SUMIFS(M$3:M$722,$B$3:$B$722,$B1069)*SUMIFS(Calculations!$E$3:$E$53,Calculations!$A$3:$A$53,$B1069)</f>
        <v/>
      </c>
      <c r="N1069" s="44">
        <f>N343/SUMIFS(N$3:N$722,$B$3:$B$722,$B1069)*SUMIFS(Calculations!$E$3:$E$53,Calculations!$A$3:$A$53,$B1069)</f>
        <v/>
      </c>
      <c r="O1069" s="44">
        <f>O343/SUMIFS(O$3:O$722,$B$3:$B$722,$B1069)*SUMIFS(Calculations!$E$3:$E$53,Calculations!$A$3:$A$53,$B1069)</f>
        <v/>
      </c>
      <c r="P1069" s="44">
        <f>P343/SUMIFS(P$3:P$722,$B$3:$B$722,$B1069)*SUMIFS(Calculations!$E$3:$E$53,Calculations!$A$3:$A$53,$B1069)</f>
        <v/>
      </c>
      <c r="Q1069" s="44">
        <f>Q343/SUMIFS(Q$3:Q$722,$B$3:$B$722,$B1069)*SUMIFS(Calculations!$E$3:$E$53,Calculations!$A$3:$A$53,$B1069)</f>
        <v/>
      </c>
      <c r="R1069" s="44">
        <f>R343/SUMIFS(R$3:R$722,$B$3:$B$722,$B1069)*SUMIFS(Calculations!$E$3:$E$53,Calculations!$A$3:$A$53,$B1069)</f>
        <v/>
      </c>
    </row>
    <row r="1070" ht="15.75" customHeight="1" s="157">
      <c r="B1070" s="44" t="inlineStr">
        <is>
          <t>MS</t>
        </is>
      </c>
      <c r="C1070" s="44" t="inlineStr">
        <is>
          <t>Generation</t>
        </is>
      </c>
      <c r="D1070" s="44" t="inlineStr">
        <is>
          <t>Oil-Gas-Steam</t>
        </is>
      </c>
      <c r="E1070" s="44">
        <f>LOOKUP(D1070,$U$2:$V$15,$V$2:$V$15)</f>
        <v/>
      </c>
      <c r="F1070" s="44">
        <f>F344/SUMIFS(F$3:F$722,$B$3:$B$722,$B1070)*SUMIFS(Calculations!$E$3:$E$53,Calculations!$A$3:$A$53,$B1070)</f>
        <v/>
      </c>
      <c r="G1070" s="44">
        <f>G344/SUMIFS(G$3:G$722,$B$3:$B$722,$B1070)*SUMIFS(Calculations!$E$3:$E$53,Calculations!$A$3:$A$53,$B1070)</f>
        <v/>
      </c>
      <c r="H1070" s="44">
        <f>H344/SUMIFS(H$3:H$722,$B$3:$B$722,$B1070)*SUMIFS(Calculations!$E$3:$E$53,Calculations!$A$3:$A$53,$B1070)</f>
        <v/>
      </c>
      <c r="I1070" s="44">
        <f>I344/SUMIFS(I$3:I$722,$B$3:$B$722,$B1070)*SUMIFS(Calculations!$E$3:$E$53,Calculations!$A$3:$A$53,$B1070)</f>
        <v/>
      </c>
      <c r="J1070" s="44">
        <f>J344/SUMIFS(J$3:J$722,$B$3:$B$722,$B1070)*SUMIFS(Calculations!$E$3:$E$53,Calculations!$A$3:$A$53,$B1070)</f>
        <v/>
      </c>
      <c r="K1070" s="44">
        <f>K344/SUMIFS(K$3:K$722,$B$3:$B$722,$B1070)*SUMIFS(Calculations!$E$3:$E$53,Calculations!$A$3:$A$53,$B1070)</f>
        <v/>
      </c>
      <c r="L1070" s="44">
        <f>L344/SUMIFS(L$3:L$722,$B$3:$B$722,$B1070)*SUMIFS(Calculations!$E$3:$E$53,Calculations!$A$3:$A$53,$B1070)</f>
        <v/>
      </c>
      <c r="M1070" s="44">
        <f>M344/SUMIFS(M$3:M$722,$B$3:$B$722,$B1070)*SUMIFS(Calculations!$E$3:$E$53,Calculations!$A$3:$A$53,$B1070)</f>
        <v/>
      </c>
      <c r="N1070" s="44">
        <f>N344/SUMIFS(N$3:N$722,$B$3:$B$722,$B1070)*SUMIFS(Calculations!$E$3:$E$53,Calculations!$A$3:$A$53,$B1070)</f>
        <v/>
      </c>
      <c r="O1070" s="44">
        <f>O344/SUMIFS(O$3:O$722,$B$3:$B$722,$B1070)*SUMIFS(Calculations!$E$3:$E$53,Calculations!$A$3:$A$53,$B1070)</f>
        <v/>
      </c>
      <c r="P1070" s="44">
        <f>P344/SUMIFS(P$3:P$722,$B$3:$B$722,$B1070)*SUMIFS(Calculations!$E$3:$E$53,Calculations!$A$3:$A$53,$B1070)</f>
        <v/>
      </c>
      <c r="Q1070" s="44">
        <f>Q344/SUMIFS(Q$3:Q$722,$B$3:$B$722,$B1070)*SUMIFS(Calculations!$E$3:$E$53,Calculations!$A$3:$A$53,$B1070)</f>
        <v/>
      </c>
      <c r="R1070" s="44">
        <f>R344/SUMIFS(R$3:R$722,$B$3:$B$722,$B1070)*SUMIFS(Calculations!$E$3:$E$53,Calculations!$A$3:$A$53,$B1070)</f>
        <v/>
      </c>
    </row>
    <row r="1071" ht="15.75" customHeight="1" s="157">
      <c r="B1071" s="44" t="inlineStr">
        <is>
          <t>MS</t>
        </is>
      </c>
      <c r="C1071" s="44" t="inlineStr">
        <is>
          <t>Generation</t>
        </is>
      </c>
      <c r="D1071" s="44" t="inlineStr">
        <is>
          <t>Rooftop PV</t>
        </is>
      </c>
      <c r="E1071" s="44">
        <f>LOOKUP(D1071,$U$2:$V$15,$V$2:$V$15)</f>
        <v/>
      </c>
      <c r="F1071" s="44">
        <f>F345/SUMIFS(F$3:F$722,$B$3:$B$722,$B1071)*SUMIFS(Calculations!$E$3:$E$53,Calculations!$A$3:$A$53,$B1071)</f>
        <v/>
      </c>
      <c r="G1071" s="44">
        <f>G345/SUMIFS(G$3:G$722,$B$3:$B$722,$B1071)*SUMIFS(Calculations!$E$3:$E$53,Calculations!$A$3:$A$53,$B1071)</f>
        <v/>
      </c>
      <c r="H1071" s="44">
        <f>H345/SUMIFS(H$3:H$722,$B$3:$B$722,$B1071)*SUMIFS(Calculations!$E$3:$E$53,Calculations!$A$3:$A$53,$B1071)</f>
        <v/>
      </c>
      <c r="I1071" s="44">
        <f>I345/SUMIFS(I$3:I$722,$B$3:$B$722,$B1071)*SUMIFS(Calculations!$E$3:$E$53,Calculations!$A$3:$A$53,$B1071)</f>
        <v/>
      </c>
      <c r="J1071" s="44">
        <f>J345/SUMIFS(J$3:J$722,$B$3:$B$722,$B1071)*SUMIFS(Calculations!$E$3:$E$53,Calculations!$A$3:$A$53,$B1071)</f>
        <v/>
      </c>
      <c r="K1071" s="44">
        <f>K345/SUMIFS(K$3:K$722,$B$3:$B$722,$B1071)*SUMIFS(Calculations!$E$3:$E$53,Calculations!$A$3:$A$53,$B1071)</f>
        <v/>
      </c>
      <c r="L1071" s="44">
        <f>L345/SUMIFS(L$3:L$722,$B$3:$B$722,$B1071)*SUMIFS(Calculations!$E$3:$E$53,Calculations!$A$3:$A$53,$B1071)</f>
        <v/>
      </c>
      <c r="M1071" s="44">
        <f>M345/SUMIFS(M$3:M$722,$B$3:$B$722,$B1071)*SUMIFS(Calculations!$E$3:$E$53,Calculations!$A$3:$A$53,$B1071)</f>
        <v/>
      </c>
      <c r="N1071" s="44">
        <f>N345/SUMIFS(N$3:N$722,$B$3:$B$722,$B1071)*SUMIFS(Calculations!$E$3:$E$53,Calculations!$A$3:$A$53,$B1071)</f>
        <v/>
      </c>
      <c r="O1071" s="44">
        <f>O345/SUMIFS(O$3:O$722,$B$3:$B$722,$B1071)*SUMIFS(Calculations!$E$3:$E$53,Calculations!$A$3:$A$53,$B1071)</f>
        <v/>
      </c>
      <c r="P1071" s="44">
        <f>P345/SUMIFS(P$3:P$722,$B$3:$B$722,$B1071)*SUMIFS(Calculations!$E$3:$E$53,Calculations!$A$3:$A$53,$B1071)</f>
        <v/>
      </c>
      <c r="Q1071" s="44">
        <f>Q345/SUMIFS(Q$3:Q$722,$B$3:$B$722,$B1071)*SUMIFS(Calculations!$E$3:$E$53,Calculations!$A$3:$A$53,$B1071)</f>
        <v/>
      </c>
      <c r="R1071" s="44">
        <f>R345/SUMIFS(R$3:R$722,$B$3:$B$722,$B1071)*SUMIFS(Calculations!$E$3:$E$53,Calculations!$A$3:$A$53,$B1071)</f>
        <v/>
      </c>
    </row>
    <row r="1072" ht="15.75" customHeight="1" s="157">
      <c r="B1072" s="44" t="inlineStr">
        <is>
          <t>MS</t>
        </is>
      </c>
      <c r="C1072" s="44" t="inlineStr">
        <is>
          <t>Generation</t>
        </is>
      </c>
      <c r="D1072" s="44" t="inlineStr">
        <is>
          <t>Storage</t>
        </is>
      </c>
      <c r="E1072" s="44">
        <f>LOOKUP(D1072,$U$2:$V$15,$V$2:$V$15)</f>
        <v/>
      </c>
      <c r="F1072" s="44">
        <f>F346/SUMIFS(F$3:F$722,$B$3:$B$722,$B1072)*SUMIFS(Calculations!$E$3:$E$53,Calculations!$A$3:$A$53,$B1072)</f>
        <v/>
      </c>
      <c r="G1072" s="44">
        <f>G346/SUMIFS(G$3:G$722,$B$3:$B$722,$B1072)*SUMIFS(Calculations!$E$3:$E$53,Calculations!$A$3:$A$53,$B1072)</f>
        <v/>
      </c>
      <c r="H1072" s="44">
        <f>H346/SUMIFS(H$3:H$722,$B$3:$B$722,$B1072)*SUMIFS(Calculations!$E$3:$E$53,Calculations!$A$3:$A$53,$B1072)</f>
        <v/>
      </c>
      <c r="I1072" s="44">
        <f>I346/SUMIFS(I$3:I$722,$B$3:$B$722,$B1072)*SUMIFS(Calculations!$E$3:$E$53,Calculations!$A$3:$A$53,$B1072)</f>
        <v/>
      </c>
      <c r="J1072" s="44">
        <f>J346/SUMIFS(J$3:J$722,$B$3:$B$722,$B1072)*SUMIFS(Calculations!$E$3:$E$53,Calculations!$A$3:$A$53,$B1072)</f>
        <v/>
      </c>
      <c r="K1072" s="44">
        <f>K346/SUMIFS(K$3:K$722,$B$3:$B$722,$B1072)*SUMIFS(Calculations!$E$3:$E$53,Calculations!$A$3:$A$53,$B1072)</f>
        <v/>
      </c>
      <c r="L1072" s="44">
        <f>L346/SUMIFS(L$3:L$722,$B$3:$B$722,$B1072)*SUMIFS(Calculations!$E$3:$E$53,Calculations!$A$3:$A$53,$B1072)</f>
        <v/>
      </c>
      <c r="M1072" s="44">
        <f>M346/SUMIFS(M$3:M$722,$B$3:$B$722,$B1072)*SUMIFS(Calculations!$E$3:$E$53,Calculations!$A$3:$A$53,$B1072)</f>
        <v/>
      </c>
      <c r="N1072" s="44">
        <f>N346/SUMIFS(N$3:N$722,$B$3:$B$722,$B1072)*SUMIFS(Calculations!$E$3:$E$53,Calculations!$A$3:$A$53,$B1072)</f>
        <v/>
      </c>
      <c r="O1072" s="44">
        <f>O346/SUMIFS(O$3:O$722,$B$3:$B$722,$B1072)*SUMIFS(Calculations!$E$3:$E$53,Calculations!$A$3:$A$53,$B1072)</f>
        <v/>
      </c>
      <c r="P1072" s="44">
        <f>P346/SUMIFS(P$3:P$722,$B$3:$B$722,$B1072)*SUMIFS(Calculations!$E$3:$E$53,Calculations!$A$3:$A$53,$B1072)</f>
        <v/>
      </c>
      <c r="Q1072" s="44">
        <f>Q346/SUMIFS(Q$3:Q$722,$B$3:$B$722,$B1072)*SUMIFS(Calculations!$E$3:$E$53,Calculations!$A$3:$A$53,$B1072)</f>
        <v/>
      </c>
      <c r="R1072" s="44">
        <f>R346/SUMIFS(R$3:R$722,$B$3:$B$722,$B1072)*SUMIFS(Calculations!$E$3:$E$53,Calculations!$A$3:$A$53,$B1072)</f>
        <v/>
      </c>
    </row>
    <row r="1073" ht="15.75" customHeight="1" s="157">
      <c r="B1073" s="44" t="inlineStr">
        <is>
          <t>MS</t>
        </is>
      </c>
      <c r="C1073" s="44" t="inlineStr">
        <is>
          <t>Generation</t>
        </is>
      </c>
      <c r="D1073" s="44" t="inlineStr">
        <is>
          <t>Utility PV</t>
        </is>
      </c>
      <c r="E1073" s="44">
        <f>LOOKUP(D1073,$U$2:$V$15,$V$2:$V$15)</f>
        <v/>
      </c>
      <c r="F1073" s="44">
        <f>F347/SUMIFS(F$3:F$722,$B$3:$B$722,$B1073)*SUMIFS(Calculations!$E$3:$E$53,Calculations!$A$3:$A$53,$B1073)</f>
        <v/>
      </c>
      <c r="G1073" s="44">
        <f>G347/SUMIFS(G$3:G$722,$B$3:$B$722,$B1073)*SUMIFS(Calculations!$E$3:$E$53,Calculations!$A$3:$A$53,$B1073)</f>
        <v/>
      </c>
      <c r="H1073" s="44">
        <f>H347/SUMIFS(H$3:H$722,$B$3:$B$722,$B1073)*SUMIFS(Calculations!$E$3:$E$53,Calculations!$A$3:$A$53,$B1073)</f>
        <v/>
      </c>
      <c r="I1073" s="44">
        <f>I347/SUMIFS(I$3:I$722,$B$3:$B$722,$B1073)*SUMIFS(Calculations!$E$3:$E$53,Calculations!$A$3:$A$53,$B1073)</f>
        <v/>
      </c>
      <c r="J1073" s="44">
        <f>J347/SUMIFS(J$3:J$722,$B$3:$B$722,$B1073)*SUMIFS(Calculations!$E$3:$E$53,Calculations!$A$3:$A$53,$B1073)</f>
        <v/>
      </c>
      <c r="K1073" s="44">
        <f>K347/SUMIFS(K$3:K$722,$B$3:$B$722,$B1073)*SUMIFS(Calculations!$E$3:$E$53,Calculations!$A$3:$A$53,$B1073)</f>
        <v/>
      </c>
      <c r="L1073" s="44">
        <f>L347/SUMIFS(L$3:L$722,$B$3:$B$722,$B1073)*SUMIFS(Calculations!$E$3:$E$53,Calculations!$A$3:$A$53,$B1073)</f>
        <v/>
      </c>
      <c r="M1073" s="44">
        <f>M347/SUMIFS(M$3:M$722,$B$3:$B$722,$B1073)*SUMIFS(Calculations!$E$3:$E$53,Calculations!$A$3:$A$53,$B1073)</f>
        <v/>
      </c>
      <c r="N1073" s="44">
        <f>N347/SUMIFS(N$3:N$722,$B$3:$B$722,$B1073)*SUMIFS(Calculations!$E$3:$E$53,Calculations!$A$3:$A$53,$B1073)</f>
        <v/>
      </c>
      <c r="O1073" s="44">
        <f>O347/SUMIFS(O$3:O$722,$B$3:$B$722,$B1073)*SUMIFS(Calculations!$E$3:$E$53,Calculations!$A$3:$A$53,$B1073)</f>
        <v/>
      </c>
      <c r="P1073" s="44">
        <f>P347/SUMIFS(P$3:P$722,$B$3:$B$722,$B1073)*SUMIFS(Calculations!$E$3:$E$53,Calculations!$A$3:$A$53,$B1073)</f>
        <v/>
      </c>
      <c r="Q1073" s="44">
        <f>Q347/SUMIFS(Q$3:Q$722,$B$3:$B$722,$B1073)*SUMIFS(Calculations!$E$3:$E$53,Calculations!$A$3:$A$53,$B1073)</f>
        <v/>
      </c>
      <c r="R1073" s="44">
        <f>R347/SUMIFS(R$3:R$722,$B$3:$B$722,$B1073)*SUMIFS(Calculations!$E$3:$E$53,Calculations!$A$3:$A$53,$B1073)</f>
        <v/>
      </c>
    </row>
    <row r="1074" ht="15.75" customHeight="1" s="157">
      <c r="B1074" s="44" t="inlineStr">
        <is>
          <t>MT</t>
        </is>
      </c>
      <c r="C1074" s="44" t="inlineStr">
        <is>
          <t>Generation</t>
        </is>
      </c>
      <c r="D1074" s="44" t="inlineStr">
        <is>
          <t>Biopower</t>
        </is>
      </c>
      <c r="E1074" s="44">
        <f>LOOKUP(D1074,$U$2:$V$15,$V$2:$V$15)</f>
        <v/>
      </c>
      <c r="F1074" s="44">
        <f>F348/SUMIFS(F$3:F$722,$B$3:$B$722,$B1074)*SUMIFS(Calculations!$E$3:$E$53,Calculations!$A$3:$A$53,$B1074)</f>
        <v/>
      </c>
      <c r="G1074" s="44">
        <f>G348/SUMIFS(G$3:G$722,$B$3:$B$722,$B1074)*SUMIFS(Calculations!$E$3:$E$53,Calculations!$A$3:$A$53,$B1074)</f>
        <v/>
      </c>
      <c r="H1074" s="44">
        <f>H348/SUMIFS(H$3:H$722,$B$3:$B$722,$B1074)*SUMIFS(Calculations!$E$3:$E$53,Calculations!$A$3:$A$53,$B1074)</f>
        <v/>
      </c>
      <c r="I1074" s="44">
        <f>I348/SUMIFS(I$3:I$722,$B$3:$B$722,$B1074)*SUMIFS(Calculations!$E$3:$E$53,Calculations!$A$3:$A$53,$B1074)</f>
        <v/>
      </c>
      <c r="J1074" s="44">
        <f>J348/SUMIFS(J$3:J$722,$B$3:$B$722,$B1074)*SUMIFS(Calculations!$E$3:$E$53,Calculations!$A$3:$A$53,$B1074)</f>
        <v/>
      </c>
      <c r="K1074" s="44">
        <f>K348/SUMIFS(K$3:K$722,$B$3:$B$722,$B1074)*SUMIFS(Calculations!$E$3:$E$53,Calculations!$A$3:$A$53,$B1074)</f>
        <v/>
      </c>
      <c r="L1074" s="44">
        <f>L348/SUMIFS(L$3:L$722,$B$3:$B$722,$B1074)*SUMIFS(Calculations!$E$3:$E$53,Calculations!$A$3:$A$53,$B1074)</f>
        <v/>
      </c>
      <c r="M1074" s="44">
        <f>M348/SUMIFS(M$3:M$722,$B$3:$B$722,$B1074)*SUMIFS(Calculations!$E$3:$E$53,Calculations!$A$3:$A$53,$B1074)</f>
        <v/>
      </c>
      <c r="N1074" s="44">
        <f>N348/SUMIFS(N$3:N$722,$B$3:$B$722,$B1074)*SUMIFS(Calculations!$E$3:$E$53,Calculations!$A$3:$A$53,$B1074)</f>
        <v/>
      </c>
      <c r="O1074" s="44">
        <f>O348/SUMIFS(O$3:O$722,$B$3:$B$722,$B1074)*SUMIFS(Calculations!$E$3:$E$53,Calculations!$A$3:$A$53,$B1074)</f>
        <v/>
      </c>
      <c r="P1074" s="44">
        <f>P348/SUMIFS(P$3:P$722,$B$3:$B$722,$B1074)*SUMIFS(Calculations!$E$3:$E$53,Calculations!$A$3:$A$53,$B1074)</f>
        <v/>
      </c>
      <c r="Q1074" s="44">
        <f>Q348/SUMIFS(Q$3:Q$722,$B$3:$B$722,$B1074)*SUMIFS(Calculations!$E$3:$E$53,Calculations!$A$3:$A$53,$B1074)</f>
        <v/>
      </c>
      <c r="R1074" s="44">
        <f>R348/SUMIFS(R$3:R$722,$B$3:$B$722,$B1074)*SUMIFS(Calculations!$E$3:$E$53,Calculations!$A$3:$A$53,$B1074)</f>
        <v/>
      </c>
    </row>
    <row r="1075" ht="15.75" customHeight="1" s="157">
      <c r="B1075" s="44" t="inlineStr">
        <is>
          <t>MT</t>
        </is>
      </c>
      <c r="C1075" s="44" t="inlineStr">
        <is>
          <t>Generation</t>
        </is>
      </c>
      <c r="D1075" s="44" t="inlineStr">
        <is>
          <t>Coal</t>
        </is>
      </c>
      <c r="E1075" s="44">
        <f>LOOKUP(D1075,$U$2:$V$15,$V$2:$V$15)</f>
        <v/>
      </c>
      <c r="F1075" s="44">
        <f>F349/SUMIFS(F$3:F$722,$B$3:$B$722,$B1075)*SUMIFS(Calculations!$E$3:$E$53,Calculations!$A$3:$A$53,$B1075)</f>
        <v/>
      </c>
      <c r="G1075" s="44">
        <f>G349/SUMIFS(G$3:G$722,$B$3:$B$722,$B1075)*SUMIFS(Calculations!$E$3:$E$53,Calculations!$A$3:$A$53,$B1075)</f>
        <v/>
      </c>
      <c r="H1075" s="44">
        <f>H349/SUMIFS(H$3:H$722,$B$3:$B$722,$B1075)*SUMIFS(Calculations!$E$3:$E$53,Calculations!$A$3:$A$53,$B1075)</f>
        <v/>
      </c>
      <c r="I1075" s="44">
        <f>I349/SUMIFS(I$3:I$722,$B$3:$B$722,$B1075)*SUMIFS(Calculations!$E$3:$E$53,Calculations!$A$3:$A$53,$B1075)</f>
        <v/>
      </c>
      <c r="J1075" s="44">
        <f>J349/SUMIFS(J$3:J$722,$B$3:$B$722,$B1075)*SUMIFS(Calculations!$E$3:$E$53,Calculations!$A$3:$A$53,$B1075)</f>
        <v/>
      </c>
      <c r="K1075" s="44">
        <f>K349/SUMIFS(K$3:K$722,$B$3:$B$722,$B1075)*SUMIFS(Calculations!$E$3:$E$53,Calculations!$A$3:$A$53,$B1075)</f>
        <v/>
      </c>
      <c r="L1075" s="44">
        <f>L349/SUMIFS(L$3:L$722,$B$3:$B$722,$B1075)*SUMIFS(Calculations!$E$3:$E$53,Calculations!$A$3:$A$53,$B1075)</f>
        <v/>
      </c>
      <c r="M1075" s="44">
        <f>M349/SUMIFS(M$3:M$722,$B$3:$B$722,$B1075)*SUMIFS(Calculations!$E$3:$E$53,Calculations!$A$3:$A$53,$B1075)</f>
        <v/>
      </c>
      <c r="N1075" s="44">
        <f>N349/SUMIFS(N$3:N$722,$B$3:$B$722,$B1075)*SUMIFS(Calculations!$E$3:$E$53,Calculations!$A$3:$A$53,$B1075)</f>
        <v/>
      </c>
      <c r="O1075" s="44">
        <f>O349/SUMIFS(O$3:O$722,$B$3:$B$722,$B1075)*SUMIFS(Calculations!$E$3:$E$53,Calculations!$A$3:$A$53,$B1075)</f>
        <v/>
      </c>
      <c r="P1075" s="44">
        <f>P349/SUMIFS(P$3:P$722,$B$3:$B$722,$B1075)*SUMIFS(Calculations!$E$3:$E$53,Calculations!$A$3:$A$53,$B1075)</f>
        <v/>
      </c>
      <c r="Q1075" s="44">
        <f>Q349/SUMIFS(Q$3:Q$722,$B$3:$B$722,$B1075)*SUMIFS(Calculations!$E$3:$E$53,Calculations!$A$3:$A$53,$B1075)</f>
        <v/>
      </c>
      <c r="R1075" s="44">
        <f>R349/SUMIFS(R$3:R$722,$B$3:$B$722,$B1075)*SUMIFS(Calculations!$E$3:$E$53,Calculations!$A$3:$A$53,$B1075)</f>
        <v/>
      </c>
    </row>
    <row r="1076" ht="15.75" customHeight="1" s="157">
      <c r="B1076" s="44" t="inlineStr">
        <is>
          <t>MT</t>
        </is>
      </c>
      <c r="C1076" s="44" t="inlineStr">
        <is>
          <t>Generation</t>
        </is>
      </c>
      <c r="D1076" s="44" t="inlineStr">
        <is>
          <t>CSP</t>
        </is>
      </c>
      <c r="E1076" s="44">
        <f>LOOKUP(D1076,$U$2:$V$15,$V$2:$V$15)</f>
        <v/>
      </c>
      <c r="F1076" s="44">
        <f>F350/SUMIFS(F$3:F$722,$B$3:$B$722,$B1076)*SUMIFS(Calculations!$E$3:$E$53,Calculations!$A$3:$A$53,$B1076)</f>
        <v/>
      </c>
      <c r="G1076" s="44">
        <f>G350/SUMIFS(G$3:G$722,$B$3:$B$722,$B1076)*SUMIFS(Calculations!$E$3:$E$53,Calculations!$A$3:$A$53,$B1076)</f>
        <v/>
      </c>
      <c r="H1076" s="44">
        <f>H350/SUMIFS(H$3:H$722,$B$3:$B$722,$B1076)*SUMIFS(Calculations!$E$3:$E$53,Calculations!$A$3:$A$53,$B1076)</f>
        <v/>
      </c>
      <c r="I1076" s="44">
        <f>I350/SUMIFS(I$3:I$722,$B$3:$B$722,$B1076)*SUMIFS(Calculations!$E$3:$E$53,Calculations!$A$3:$A$53,$B1076)</f>
        <v/>
      </c>
      <c r="J1076" s="44">
        <f>J350/SUMIFS(J$3:J$722,$B$3:$B$722,$B1076)*SUMIFS(Calculations!$E$3:$E$53,Calculations!$A$3:$A$53,$B1076)</f>
        <v/>
      </c>
      <c r="K1076" s="44">
        <f>K350/SUMIFS(K$3:K$722,$B$3:$B$722,$B1076)*SUMIFS(Calculations!$E$3:$E$53,Calculations!$A$3:$A$53,$B1076)</f>
        <v/>
      </c>
      <c r="L1076" s="44">
        <f>L350/SUMIFS(L$3:L$722,$B$3:$B$722,$B1076)*SUMIFS(Calculations!$E$3:$E$53,Calculations!$A$3:$A$53,$B1076)</f>
        <v/>
      </c>
      <c r="M1076" s="44">
        <f>M350/SUMIFS(M$3:M$722,$B$3:$B$722,$B1076)*SUMIFS(Calculations!$E$3:$E$53,Calculations!$A$3:$A$53,$B1076)</f>
        <v/>
      </c>
      <c r="N1076" s="44">
        <f>N350/SUMIFS(N$3:N$722,$B$3:$B$722,$B1076)*SUMIFS(Calculations!$E$3:$E$53,Calculations!$A$3:$A$53,$B1076)</f>
        <v/>
      </c>
      <c r="O1076" s="44">
        <f>O350/SUMIFS(O$3:O$722,$B$3:$B$722,$B1076)*SUMIFS(Calculations!$E$3:$E$53,Calculations!$A$3:$A$53,$B1076)</f>
        <v/>
      </c>
      <c r="P1076" s="44">
        <f>P350/SUMIFS(P$3:P$722,$B$3:$B$722,$B1076)*SUMIFS(Calculations!$E$3:$E$53,Calculations!$A$3:$A$53,$B1076)</f>
        <v/>
      </c>
      <c r="Q1076" s="44">
        <f>Q350/SUMIFS(Q$3:Q$722,$B$3:$B$722,$B1076)*SUMIFS(Calculations!$E$3:$E$53,Calculations!$A$3:$A$53,$B1076)</f>
        <v/>
      </c>
      <c r="R1076" s="44">
        <f>R350/SUMIFS(R$3:R$722,$B$3:$B$722,$B1076)*SUMIFS(Calculations!$E$3:$E$53,Calculations!$A$3:$A$53,$B1076)</f>
        <v/>
      </c>
    </row>
    <row r="1077" ht="15.75" customHeight="1" s="157">
      <c r="B1077" s="44" t="inlineStr">
        <is>
          <t>MT</t>
        </is>
      </c>
      <c r="C1077" s="44" t="inlineStr">
        <is>
          <t>Generation</t>
        </is>
      </c>
      <c r="D1077" s="44" t="inlineStr">
        <is>
          <t>Geothermal</t>
        </is>
      </c>
      <c r="E1077" s="44">
        <f>LOOKUP(D1077,$U$2:$V$15,$V$2:$V$15)</f>
        <v/>
      </c>
      <c r="F1077" s="44">
        <f>F351/SUMIFS(F$3:F$722,$B$3:$B$722,$B1077)*SUMIFS(Calculations!$E$3:$E$53,Calculations!$A$3:$A$53,$B1077)</f>
        <v/>
      </c>
      <c r="G1077" s="44">
        <f>G351/SUMIFS(G$3:G$722,$B$3:$B$722,$B1077)*SUMIFS(Calculations!$E$3:$E$53,Calculations!$A$3:$A$53,$B1077)</f>
        <v/>
      </c>
      <c r="H1077" s="44">
        <f>H351/SUMIFS(H$3:H$722,$B$3:$B$722,$B1077)*SUMIFS(Calculations!$E$3:$E$53,Calculations!$A$3:$A$53,$B1077)</f>
        <v/>
      </c>
      <c r="I1077" s="44">
        <f>I351/SUMIFS(I$3:I$722,$B$3:$B$722,$B1077)*SUMIFS(Calculations!$E$3:$E$53,Calculations!$A$3:$A$53,$B1077)</f>
        <v/>
      </c>
      <c r="J1077" s="44">
        <f>J351/SUMIFS(J$3:J$722,$B$3:$B$722,$B1077)*SUMIFS(Calculations!$E$3:$E$53,Calculations!$A$3:$A$53,$B1077)</f>
        <v/>
      </c>
      <c r="K1077" s="44">
        <f>K351/SUMIFS(K$3:K$722,$B$3:$B$722,$B1077)*SUMIFS(Calculations!$E$3:$E$53,Calculations!$A$3:$A$53,$B1077)</f>
        <v/>
      </c>
      <c r="L1077" s="44">
        <f>L351/SUMIFS(L$3:L$722,$B$3:$B$722,$B1077)*SUMIFS(Calculations!$E$3:$E$53,Calculations!$A$3:$A$53,$B1077)</f>
        <v/>
      </c>
      <c r="M1077" s="44">
        <f>M351/SUMIFS(M$3:M$722,$B$3:$B$722,$B1077)*SUMIFS(Calculations!$E$3:$E$53,Calculations!$A$3:$A$53,$B1077)</f>
        <v/>
      </c>
      <c r="N1077" s="44">
        <f>N351/SUMIFS(N$3:N$722,$B$3:$B$722,$B1077)*SUMIFS(Calculations!$E$3:$E$53,Calculations!$A$3:$A$53,$B1077)</f>
        <v/>
      </c>
      <c r="O1077" s="44">
        <f>O351/SUMIFS(O$3:O$722,$B$3:$B$722,$B1077)*SUMIFS(Calculations!$E$3:$E$53,Calculations!$A$3:$A$53,$B1077)</f>
        <v/>
      </c>
      <c r="P1077" s="44">
        <f>P351/SUMIFS(P$3:P$722,$B$3:$B$722,$B1077)*SUMIFS(Calculations!$E$3:$E$53,Calculations!$A$3:$A$53,$B1077)</f>
        <v/>
      </c>
      <c r="Q1077" s="44">
        <f>Q351/SUMIFS(Q$3:Q$722,$B$3:$B$722,$B1077)*SUMIFS(Calculations!$E$3:$E$53,Calculations!$A$3:$A$53,$B1077)</f>
        <v/>
      </c>
      <c r="R1077" s="44">
        <f>R351/SUMIFS(R$3:R$722,$B$3:$B$722,$B1077)*SUMIFS(Calculations!$E$3:$E$53,Calculations!$A$3:$A$53,$B1077)</f>
        <v/>
      </c>
    </row>
    <row r="1078" ht="15.75" customHeight="1" s="157">
      <c r="B1078" s="44" t="inlineStr">
        <is>
          <t>MT</t>
        </is>
      </c>
      <c r="C1078" s="44" t="inlineStr">
        <is>
          <t>Generation</t>
        </is>
      </c>
      <c r="D1078" s="44" t="inlineStr">
        <is>
          <t>Hydro</t>
        </is>
      </c>
      <c r="E1078" s="44">
        <f>LOOKUP(D1078,$U$2:$V$15,$V$2:$V$15)</f>
        <v/>
      </c>
      <c r="F1078" s="44">
        <f>F352/SUMIFS(F$3:F$722,$B$3:$B$722,$B1078)*SUMIFS(Calculations!$E$3:$E$53,Calculations!$A$3:$A$53,$B1078)</f>
        <v/>
      </c>
      <c r="G1078" s="44">
        <f>G352/SUMIFS(G$3:G$722,$B$3:$B$722,$B1078)*SUMIFS(Calculations!$E$3:$E$53,Calculations!$A$3:$A$53,$B1078)</f>
        <v/>
      </c>
      <c r="H1078" s="44">
        <f>H352/SUMIFS(H$3:H$722,$B$3:$B$722,$B1078)*SUMIFS(Calculations!$E$3:$E$53,Calculations!$A$3:$A$53,$B1078)</f>
        <v/>
      </c>
      <c r="I1078" s="44">
        <f>I352/SUMIFS(I$3:I$722,$B$3:$B$722,$B1078)*SUMIFS(Calculations!$E$3:$E$53,Calculations!$A$3:$A$53,$B1078)</f>
        <v/>
      </c>
      <c r="J1078" s="44">
        <f>J352/SUMIFS(J$3:J$722,$B$3:$B$722,$B1078)*SUMIFS(Calculations!$E$3:$E$53,Calculations!$A$3:$A$53,$B1078)</f>
        <v/>
      </c>
      <c r="K1078" s="44">
        <f>K352/SUMIFS(K$3:K$722,$B$3:$B$722,$B1078)*SUMIFS(Calculations!$E$3:$E$53,Calculations!$A$3:$A$53,$B1078)</f>
        <v/>
      </c>
      <c r="L1078" s="44">
        <f>L352/SUMIFS(L$3:L$722,$B$3:$B$722,$B1078)*SUMIFS(Calculations!$E$3:$E$53,Calculations!$A$3:$A$53,$B1078)</f>
        <v/>
      </c>
      <c r="M1078" s="44">
        <f>M352/SUMIFS(M$3:M$722,$B$3:$B$722,$B1078)*SUMIFS(Calculations!$E$3:$E$53,Calculations!$A$3:$A$53,$B1078)</f>
        <v/>
      </c>
      <c r="N1078" s="44">
        <f>N352/SUMIFS(N$3:N$722,$B$3:$B$722,$B1078)*SUMIFS(Calculations!$E$3:$E$53,Calculations!$A$3:$A$53,$B1078)</f>
        <v/>
      </c>
      <c r="O1078" s="44">
        <f>O352/SUMIFS(O$3:O$722,$B$3:$B$722,$B1078)*SUMIFS(Calculations!$E$3:$E$53,Calculations!$A$3:$A$53,$B1078)</f>
        <v/>
      </c>
      <c r="P1078" s="44">
        <f>P352/SUMIFS(P$3:P$722,$B$3:$B$722,$B1078)*SUMIFS(Calculations!$E$3:$E$53,Calculations!$A$3:$A$53,$B1078)</f>
        <v/>
      </c>
      <c r="Q1078" s="44">
        <f>Q352/SUMIFS(Q$3:Q$722,$B$3:$B$722,$B1078)*SUMIFS(Calculations!$E$3:$E$53,Calculations!$A$3:$A$53,$B1078)</f>
        <v/>
      </c>
      <c r="R1078" s="44">
        <f>R352/SUMIFS(R$3:R$722,$B$3:$B$722,$B1078)*SUMIFS(Calculations!$E$3:$E$53,Calculations!$A$3:$A$53,$B1078)</f>
        <v/>
      </c>
    </row>
    <row r="1079" ht="15.75" customHeight="1" s="157">
      <c r="B1079" s="44" t="inlineStr">
        <is>
          <t>MT</t>
        </is>
      </c>
      <c r="C1079" s="44" t="inlineStr">
        <is>
          <t>Generation</t>
        </is>
      </c>
      <c r="D1079" s="44" t="inlineStr">
        <is>
          <t>Imports</t>
        </is>
      </c>
      <c r="E1079" s="44">
        <f>LOOKUP(D1079,$U$2:$V$15,$V$2:$V$15)</f>
        <v/>
      </c>
      <c r="F1079" s="44">
        <f>F353/SUMIFS(F$3:F$722,$B$3:$B$722,$B1079)*SUMIFS(Calculations!$E$3:$E$53,Calculations!$A$3:$A$53,$B1079)</f>
        <v/>
      </c>
      <c r="G1079" s="44">
        <f>G353/SUMIFS(G$3:G$722,$B$3:$B$722,$B1079)*SUMIFS(Calculations!$E$3:$E$53,Calculations!$A$3:$A$53,$B1079)</f>
        <v/>
      </c>
      <c r="H1079" s="44">
        <f>H353/SUMIFS(H$3:H$722,$B$3:$B$722,$B1079)*SUMIFS(Calculations!$E$3:$E$53,Calculations!$A$3:$A$53,$B1079)</f>
        <v/>
      </c>
      <c r="I1079" s="44">
        <f>I353/SUMIFS(I$3:I$722,$B$3:$B$722,$B1079)*SUMIFS(Calculations!$E$3:$E$53,Calculations!$A$3:$A$53,$B1079)</f>
        <v/>
      </c>
      <c r="J1079" s="44">
        <f>J353/SUMIFS(J$3:J$722,$B$3:$B$722,$B1079)*SUMIFS(Calculations!$E$3:$E$53,Calculations!$A$3:$A$53,$B1079)</f>
        <v/>
      </c>
      <c r="K1079" s="44">
        <f>K353/SUMIFS(K$3:K$722,$B$3:$B$722,$B1079)*SUMIFS(Calculations!$E$3:$E$53,Calculations!$A$3:$A$53,$B1079)</f>
        <v/>
      </c>
      <c r="L1079" s="44">
        <f>L353/SUMIFS(L$3:L$722,$B$3:$B$722,$B1079)*SUMIFS(Calculations!$E$3:$E$53,Calculations!$A$3:$A$53,$B1079)</f>
        <v/>
      </c>
      <c r="M1079" s="44">
        <f>M353/SUMIFS(M$3:M$722,$B$3:$B$722,$B1079)*SUMIFS(Calculations!$E$3:$E$53,Calculations!$A$3:$A$53,$B1079)</f>
        <v/>
      </c>
      <c r="N1079" s="44">
        <f>N353/SUMIFS(N$3:N$722,$B$3:$B$722,$B1079)*SUMIFS(Calculations!$E$3:$E$53,Calculations!$A$3:$A$53,$B1079)</f>
        <v/>
      </c>
      <c r="O1079" s="44">
        <f>O353/SUMIFS(O$3:O$722,$B$3:$B$722,$B1079)*SUMIFS(Calculations!$E$3:$E$53,Calculations!$A$3:$A$53,$B1079)</f>
        <v/>
      </c>
      <c r="P1079" s="44">
        <f>P353/SUMIFS(P$3:P$722,$B$3:$B$722,$B1079)*SUMIFS(Calculations!$E$3:$E$53,Calculations!$A$3:$A$53,$B1079)</f>
        <v/>
      </c>
      <c r="Q1079" s="44">
        <f>Q353/SUMIFS(Q$3:Q$722,$B$3:$B$722,$B1079)*SUMIFS(Calculations!$E$3:$E$53,Calculations!$A$3:$A$53,$B1079)</f>
        <v/>
      </c>
      <c r="R1079" s="44">
        <f>R353/SUMIFS(R$3:R$722,$B$3:$B$722,$B1079)*SUMIFS(Calculations!$E$3:$E$53,Calculations!$A$3:$A$53,$B1079)</f>
        <v/>
      </c>
    </row>
    <row r="1080" ht="15.75" customHeight="1" s="157">
      <c r="B1080" s="44" t="inlineStr">
        <is>
          <t>MT</t>
        </is>
      </c>
      <c r="C1080" s="44" t="inlineStr">
        <is>
          <t>Generation</t>
        </is>
      </c>
      <c r="D1080" s="44" t="inlineStr">
        <is>
          <t>Land-based Wind</t>
        </is>
      </c>
      <c r="E1080" s="44">
        <f>LOOKUP(D1080,$U$2:$V$15,$V$2:$V$15)</f>
        <v/>
      </c>
      <c r="F1080" s="44">
        <f>F354/SUMIFS(F$3:F$722,$B$3:$B$722,$B1080)*SUMIFS(Calculations!$E$3:$E$53,Calculations!$A$3:$A$53,$B1080)</f>
        <v/>
      </c>
      <c r="G1080" s="44">
        <f>G354/SUMIFS(G$3:G$722,$B$3:$B$722,$B1080)*SUMIFS(Calculations!$E$3:$E$53,Calculations!$A$3:$A$53,$B1080)</f>
        <v/>
      </c>
      <c r="H1080" s="44">
        <f>H354/SUMIFS(H$3:H$722,$B$3:$B$722,$B1080)*SUMIFS(Calculations!$E$3:$E$53,Calculations!$A$3:$A$53,$B1080)</f>
        <v/>
      </c>
      <c r="I1080" s="44">
        <f>I354/SUMIFS(I$3:I$722,$B$3:$B$722,$B1080)*SUMIFS(Calculations!$E$3:$E$53,Calculations!$A$3:$A$53,$B1080)</f>
        <v/>
      </c>
      <c r="J1080" s="44">
        <f>J354/SUMIFS(J$3:J$722,$B$3:$B$722,$B1080)*SUMIFS(Calculations!$E$3:$E$53,Calculations!$A$3:$A$53,$B1080)</f>
        <v/>
      </c>
      <c r="K1080" s="44">
        <f>K354/SUMIFS(K$3:K$722,$B$3:$B$722,$B1080)*SUMIFS(Calculations!$E$3:$E$53,Calculations!$A$3:$A$53,$B1080)</f>
        <v/>
      </c>
      <c r="L1080" s="44">
        <f>L354/SUMIFS(L$3:L$722,$B$3:$B$722,$B1080)*SUMIFS(Calculations!$E$3:$E$53,Calculations!$A$3:$A$53,$B1080)</f>
        <v/>
      </c>
      <c r="M1080" s="44">
        <f>M354/SUMIFS(M$3:M$722,$B$3:$B$722,$B1080)*SUMIFS(Calculations!$E$3:$E$53,Calculations!$A$3:$A$53,$B1080)</f>
        <v/>
      </c>
      <c r="N1080" s="44">
        <f>N354/SUMIFS(N$3:N$722,$B$3:$B$722,$B1080)*SUMIFS(Calculations!$E$3:$E$53,Calculations!$A$3:$A$53,$B1080)</f>
        <v/>
      </c>
      <c r="O1080" s="44">
        <f>O354/SUMIFS(O$3:O$722,$B$3:$B$722,$B1080)*SUMIFS(Calculations!$E$3:$E$53,Calculations!$A$3:$A$53,$B1080)</f>
        <v/>
      </c>
      <c r="P1080" s="44">
        <f>P354/SUMIFS(P$3:P$722,$B$3:$B$722,$B1080)*SUMIFS(Calculations!$E$3:$E$53,Calculations!$A$3:$A$53,$B1080)</f>
        <v/>
      </c>
      <c r="Q1080" s="44">
        <f>Q354/SUMIFS(Q$3:Q$722,$B$3:$B$722,$B1080)*SUMIFS(Calculations!$E$3:$E$53,Calculations!$A$3:$A$53,$B1080)</f>
        <v/>
      </c>
      <c r="R1080" s="44">
        <f>R354/SUMIFS(R$3:R$722,$B$3:$B$722,$B1080)*SUMIFS(Calculations!$E$3:$E$53,Calculations!$A$3:$A$53,$B1080)</f>
        <v/>
      </c>
    </row>
    <row r="1081" ht="15.75" customHeight="1" s="157">
      <c r="B1081" s="44" t="inlineStr">
        <is>
          <t>MT</t>
        </is>
      </c>
      <c r="C1081" s="44" t="inlineStr">
        <is>
          <t>Generation</t>
        </is>
      </c>
      <c r="D1081" s="44" t="inlineStr">
        <is>
          <t>NG-CC</t>
        </is>
      </c>
      <c r="E1081" s="44">
        <f>LOOKUP(D1081,$U$2:$V$15,$V$2:$V$15)</f>
        <v/>
      </c>
      <c r="F1081" s="44">
        <f>F355/SUMIFS(F$3:F$722,$B$3:$B$722,$B1081)*SUMIFS(Calculations!$E$3:$E$53,Calculations!$A$3:$A$53,$B1081)</f>
        <v/>
      </c>
      <c r="G1081" s="44">
        <f>G355/SUMIFS(G$3:G$722,$B$3:$B$722,$B1081)*SUMIFS(Calculations!$E$3:$E$53,Calculations!$A$3:$A$53,$B1081)</f>
        <v/>
      </c>
      <c r="H1081" s="44">
        <f>H355/SUMIFS(H$3:H$722,$B$3:$B$722,$B1081)*SUMIFS(Calculations!$E$3:$E$53,Calculations!$A$3:$A$53,$B1081)</f>
        <v/>
      </c>
      <c r="I1081" s="44">
        <f>I355/SUMIFS(I$3:I$722,$B$3:$B$722,$B1081)*SUMIFS(Calculations!$E$3:$E$53,Calculations!$A$3:$A$53,$B1081)</f>
        <v/>
      </c>
      <c r="J1081" s="44">
        <f>J355/SUMIFS(J$3:J$722,$B$3:$B$722,$B1081)*SUMIFS(Calculations!$E$3:$E$53,Calculations!$A$3:$A$53,$B1081)</f>
        <v/>
      </c>
      <c r="K1081" s="44">
        <f>K355/SUMIFS(K$3:K$722,$B$3:$B$722,$B1081)*SUMIFS(Calculations!$E$3:$E$53,Calculations!$A$3:$A$53,$B1081)</f>
        <v/>
      </c>
      <c r="L1081" s="44">
        <f>L355/SUMIFS(L$3:L$722,$B$3:$B$722,$B1081)*SUMIFS(Calculations!$E$3:$E$53,Calculations!$A$3:$A$53,$B1081)</f>
        <v/>
      </c>
      <c r="M1081" s="44">
        <f>M355/SUMIFS(M$3:M$722,$B$3:$B$722,$B1081)*SUMIFS(Calculations!$E$3:$E$53,Calculations!$A$3:$A$53,$B1081)</f>
        <v/>
      </c>
      <c r="N1081" s="44">
        <f>N355/SUMIFS(N$3:N$722,$B$3:$B$722,$B1081)*SUMIFS(Calculations!$E$3:$E$53,Calculations!$A$3:$A$53,$B1081)</f>
        <v/>
      </c>
      <c r="O1081" s="44">
        <f>O355/SUMIFS(O$3:O$722,$B$3:$B$722,$B1081)*SUMIFS(Calculations!$E$3:$E$53,Calculations!$A$3:$A$53,$B1081)</f>
        <v/>
      </c>
      <c r="P1081" s="44">
        <f>P355/SUMIFS(P$3:P$722,$B$3:$B$722,$B1081)*SUMIFS(Calculations!$E$3:$E$53,Calculations!$A$3:$A$53,$B1081)</f>
        <v/>
      </c>
      <c r="Q1081" s="44">
        <f>Q355/SUMIFS(Q$3:Q$722,$B$3:$B$722,$B1081)*SUMIFS(Calculations!$E$3:$E$53,Calculations!$A$3:$A$53,$B1081)</f>
        <v/>
      </c>
      <c r="R1081" s="44">
        <f>R355/SUMIFS(R$3:R$722,$B$3:$B$722,$B1081)*SUMIFS(Calculations!$E$3:$E$53,Calculations!$A$3:$A$53,$B1081)</f>
        <v/>
      </c>
    </row>
    <row r="1082" ht="15.75" customHeight="1" s="157">
      <c r="B1082" s="44" t="inlineStr">
        <is>
          <t>MT</t>
        </is>
      </c>
      <c r="C1082" s="44" t="inlineStr">
        <is>
          <t>Generation</t>
        </is>
      </c>
      <c r="D1082" s="44" t="inlineStr">
        <is>
          <t>NG-CT</t>
        </is>
      </c>
      <c r="E1082" s="44">
        <f>LOOKUP(D1082,$U$2:$V$15,$V$2:$V$15)</f>
        <v/>
      </c>
      <c r="F1082" s="44">
        <f>F356/SUMIFS(F$3:F$722,$B$3:$B$722,$B1082)*SUMIFS(Calculations!$E$3:$E$53,Calculations!$A$3:$A$53,$B1082)</f>
        <v/>
      </c>
      <c r="G1082" s="44">
        <f>G356/SUMIFS(G$3:G$722,$B$3:$B$722,$B1082)*SUMIFS(Calculations!$E$3:$E$53,Calculations!$A$3:$A$53,$B1082)</f>
        <v/>
      </c>
      <c r="H1082" s="44">
        <f>H356/SUMIFS(H$3:H$722,$B$3:$B$722,$B1082)*SUMIFS(Calculations!$E$3:$E$53,Calculations!$A$3:$A$53,$B1082)</f>
        <v/>
      </c>
      <c r="I1082" s="44">
        <f>I356/SUMIFS(I$3:I$722,$B$3:$B$722,$B1082)*SUMIFS(Calculations!$E$3:$E$53,Calculations!$A$3:$A$53,$B1082)</f>
        <v/>
      </c>
      <c r="J1082" s="44">
        <f>J356/SUMIFS(J$3:J$722,$B$3:$B$722,$B1082)*SUMIFS(Calculations!$E$3:$E$53,Calculations!$A$3:$A$53,$B1082)</f>
        <v/>
      </c>
      <c r="K1082" s="44">
        <f>K356/SUMIFS(K$3:K$722,$B$3:$B$722,$B1082)*SUMIFS(Calculations!$E$3:$E$53,Calculations!$A$3:$A$53,$B1082)</f>
        <v/>
      </c>
      <c r="L1082" s="44">
        <f>L356/SUMIFS(L$3:L$722,$B$3:$B$722,$B1082)*SUMIFS(Calculations!$E$3:$E$53,Calculations!$A$3:$A$53,$B1082)</f>
        <v/>
      </c>
      <c r="M1082" s="44">
        <f>M356/SUMIFS(M$3:M$722,$B$3:$B$722,$B1082)*SUMIFS(Calculations!$E$3:$E$53,Calculations!$A$3:$A$53,$B1082)</f>
        <v/>
      </c>
      <c r="N1082" s="44">
        <f>N356/SUMIFS(N$3:N$722,$B$3:$B$722,$B1082)*SUMIFS(Calculations!$E$3:$E$53,Calculations!$A$3:$A$53,$B1082)</f>
        <v/>
      </c>
      <c r="O1082" s="44">
        <f>O356/SUMIFS(O$3:O$722,$B$3:$B$722,$B1082)*SUMIFS(Calculations!$E$3:$E$53,Calculations!$A$3:$A$53,$B1082)</f>
        <v/>
      </c>
      <c r="P1082" s="44">
        <f>P356/SUMIFS(P$3:P$722,$B$3:$B$722,$B1082)*SUMIFS(Calculations!$E$3:$E$53,Calculations!$A$3:$A$53,$B1082)</f>
        <v/>
      </c>
      <c r="Q1082" s="44">
        <f>Q356/SUMIFS(Q$3:Q$722,$B$3:$B$722,$B1082)*SUMIFS(Calculations!$E$3:$E$53,Calculations!$A$3:$A$53,$B1082)</f>
        <v/>
      </c>
      <c r="R1082" s="44">
        <f>R356/SUMIFS(R$3:R$722,$B$3:$B$722,$B1082)*SUMIFS(Calculations!$E$3:$E$53,Calculations!$A$3:$A$53,$B1082)</f>
        <v/>
      </c>
    </row>
    <row r="1083" ht="15.75" customHeight="1" s="157">
      <c r="B1083" s="44" t="inlineStr">
        <is>
          <t>MT</t>
        </is>
      </c>
      <c r="C1083" s="44" t="inlineStr">
        <is>
          <t>Generation</t>
        </is>
      </c>
      <c r="D1083" s="44" t="inlineStr">
        <is>
          <t>Nuclear</t>
        </is>
      </c>
      <c r="E1083" s="44">
        <f>LOOKUP(D1083,$U$2:$V$15,$V$2:$V$15)</f>
        <v/>
      </c>
      <c r="F1083" s="44">
        <f>F357/SUMIFS(F$3:F$722,$B$3:$B$722,$B1083)*SUMIFS(Calculations!$E$3:$E$53,Calculations!$A$3:$A$53,$B1083)</f>
        <v/>
      </c>
      <c r="G1083" s="44">
        <f>G357/SUMIFS(G$3:G$722,$B$3:$B$722,$B1083)*SUMIFS(Calculations!$E$3:$E$53,Calculations!$A$3:$A$53,$B1083)</f>
        <v/>
      </c>
      <c r="H1083" s="44">
        <f>H357/SUMIFS(H$3:H$722,$B$3:$B$722,$B1083)*SUMIFS(Calculations!$E$3:$E$53,Calculations!$A$3:$A$53,$B1083)</f>
        <v/>
      </c>
      <c r="I1083" s="44">
        <f>I357/SUMIFS(I$3:I$722,$B$3:$B$722,$B1083)*SUMIFS(Calculations!$E$3:$E$53,Calculations!$A$3:$A$53,$B1083)</f>
        <v/>
      </c>
      <c r="J1083" s="44">
        <f>J357/SUMIFS(J$3:J$722,$B$3:$B$722,$B1083)*SUMIFS(Calculations!$E$3:$E$53,Calculations!$A$3:$A$53,$B1083)</f>
        <v/>
      </c>
      <c r="K1083" s="44">
        <f>K357/SUMIFS(K$3:K$722,$B$3:$B$722,$B1083)*SUMIFS(Calculations!$E$3:$E$53,Calculations!$A$3:$A$53,$B1083)</f>
        <v/>
      </c>
      <c r="L1083" s="44">
        <f>L357/SUMIFS(L$3:L$722,$B$3:$B$722,$B1083)*SUMIFS(Calculations!$E$3:$E$53,Calculations!$A$3:$A$53,$B1083)</f>
        <v/>
      </c>
      <c r="M1083" s="44">
        <f>M357/SUMIFS(M$3:M$722,$B$3:$B$722,$B1083)*SUMIFS(Calculations!$E$3:$E$53,Calculations!$A$3:$A$53,$B1083)</f>
        <v/>
      </c>
      <c r="N1083" s="44">
        <f>N357/SUMIFS(N$3:N$722,$B$3:$B$722,$B1083)*SUMIFS(Calculations!$E$3:$E$53,Calculations!$A$3:$A$53,$B1083)</f>
        <v/>
      </c>
      <c r="O1083" s="44">
        <f>O357/SUMIFS(O$3:O$722,$B$3:$B$722,$B1083)*SUMIFS(Calculations!$E$3:$E$53,Calculations!$A$3:$A$53,$B1083)</f>
        <v/>
      </c>
      <c r="P1083" s="44">
        <f>P357/SUMIFS(P$3:P$722,$B$3:$B$722,$B1083)*SUMIFS(Calculations!$E$3:$E$53,Calculations!$A$3:$A$53,$B1083)</f>
        <v/>
      </c>
      <c r="Q1083" s="44">
        <f>Q357/SUMIFS(Q$3:Q$722,$B$3:$B$722,$B1083)*SUMIFS(Calculations!$E$3:$E$53,Calculations!$A$3:$A$53,$B1083)</f>
        <v/>
      </c>
      <c r="R1083" s="44">
        <f>R357/SUMIFS(R$3:R$722,$B$3:$B$722,$B1083)*SUMIFS(Calculations!$E$3:$E$53,Calculations!$A$3:$A$53,$B1083)</f>
        <v/>
      </c>
    </row>
    <row r="1084" ht="15.75" customHeight="1" s="157">
      <c r="B1084" s="44" t="inlineStr">
        <is>
          <t>MT</t>
        </is>
      </c>
      <c r="C1084" s="44" t="inlineStr">
        <is>
          <t>Generation</t>
        </is>
      </c>
      <c r="D1084" s="44" t="inlineStr">
        <is>
          <t>Offshore Wind</t>
        </is>
      </c>
      <c r="E1084" s="44">
        <f>LOOKUP(D1084,$U$2:$V$15,$V$2:$V$15)</f>
        <v/>
      </c>
      <c r="F1084" s="44">
        <f>F358/SUMIFS(F$3:F$722,$B$3:$B$722,$B1084)*SUMIFS(Calculations!$E$3:$E$53,Calculations!$A$3:$A$53,$B1084)</f>
        <v/>
      </c>
      <c r="G1084" s="44">
        <f>G358/SUMIFS(G$3:G$722,$B$3:$B$722,$B1084)*SUMIFS(Calculations!$E$3:$E$53,Calculations!$A$3:$A$53,$B1084)</f>
        <v/>
      </c>
      <c r="H1084" s="44">
        <f>H358/SUMIFS(H$3:H$722,$B$3:$B$722,$B1084)*SUMIFS(Calculations!$E$3:$E$53,Calculations!$A$3:$A$53,$B1084)</f>
        <v/>
      </c>
      <c r="I1084" s="44">
        <f>I358/SUMIFS(I$3:I$722,$B$3:$B$722,$B1084)*SUMIFS(Calculations!$E$3:$E$53,Calculations!$A$3:$A$53,$B1084)</f>
        <v/>
      </c>
      <c r="J1084" s="44">
        <f>J358/SUMIFS(J$3:J$722,$B$3:$B$722,$B1084)*SUMIFS(Calculations!$E$3:$E$53,Calculations!$A$3:$A$53,$B1084)</f>
        <v/>
      </c>
      <c r="K1084" s="44">
        <f>K358/SUMIFS(K$3:K$722,$B$3:$B$722,$B1084)*SUMIFS(Calculations!$E$3:$E$53,Calculations!$A$3:$A$53,$B1084)</f>
        <v/>
      </c>
      <c r="L1084" s="44">
        <f>L358/SUMIFS(L$3:L$722,$B$3:$B$722,$B1084)*SUMIFS(Calculations!$E$3:$E$53,Calculations!$A$3:$A$53,$B1084)</f>
        <v/>
      </c>
      <c r="M1084" s="44">
        <f>M358/SUMIFS(M$3:M$722,$B$3:$B$722,$B1084)*SUMIFS(Calculations!$E$3:$E$53,Calculations!$A$3:$A$53,$B1084)</f>
        <v/>
      </c>
      <c r="N1084" s="44">
        <f>N358/SUMIFS(N$3:N$722,$B$3:$B$722,$B1084)*SUMIFS(Calculations!$E$3:$E$53,Calculations!$A$3:$A$53,$B1084)</f>
        <v/>
      </c>
      <c r="O1084" s="44">
        <f>O358/SUMIFS(O$3:O$722,$B$3:$B$722,$B1084)*SUMIFS(Calculations!$E$3:$E$53,Calculations!$A$3:$A$53,$B1084)</f>
        <v/>
      </c>
      <c r="P1084" s="44">
        <f>P358/SUMIFS(P$3:P$722,$B$3:$B$722,$B1084)*SUMIFS(Calculations!$E$3:$E$53,Calculations!$A$3:$A$53,$B1084)</f>
        <v/>
      </c>
      <c r="Q1084" s="44">
        <f>Q358/SUMIFS(Q$3:Q$722,$B$3:$B$722,$B1084)*SUMIFS(Calculations!$E$3:$E$53,Calculations!$A$3:$A$53,$B1084)</f>
        <v/>
      </c>
      <c r="R1084" s="44">
        <f>R358/SUMIFS(R$3:R$722,$B$3:$B$722,$B1084)*SUMIFS(Calculations!$E$3:$E$53,Calculations!$A$3:$A$53,$B1084)</f>
        <v/>
      </c>
    </row>
    <row r="1085" ht="15.75" customHeight="1" s="157">
      <c r="B1085" s="44" t="inlineStr">
        <is>
          <t>MT</t>
        </is>
      </c>
      <c r="C1085" s="44" t="inlineStr">
        <is>
          <t>Generation</t>
        </is>
      </c>
      <c r="D1085" s="44" t="inlineStr">
        <is>
          <t>Oil-Gas-Steam</t>
        </is>
      </c>
      <c r="E1085" s="44">
        <f>LOOKUP(D1085,$U$2:$V$15,$V$2:$V$15)</f>
        <v/>
      </c>
      <c r="F1085" s="44">
        <f>F359/SUMIFS(F$3:F$722,$B$3:$B$722,$B1085)*SUMIFS(Calculations!$E$3:$E$53,Calculations!$A$3:$A$53,$B1085)</f>
        <v/>
      </c>
      <c r="G1085" s="44">
        <f>G359/SUMIFS(G$3:G$722,$B$3:$B$722,$B1085)*SUMIFS(Calculations!$E$3:$E$53,Calculations!$A$3:$A$53,$B1085)</f>
        <v/>
      </c>
      <c r="H1085" s="44">
        <f>H359/SUMIFS(H$3:H$722,$B$3:$B$722,$B1085)*SUMIFS(Calculations!$E$3:$E$53,Calculations!$A$3:$A$53,$B1085)</f>
        <v/>
      </c>
      <c r="I1085" s="44">
        <f>I359/SUMIFS(I$3:I$722,$B$3:$B$722,$B1085)*SUMIFS(Calculations!$E$3:$E$53,Calculations!$A$3:$A$53,$B1085)</f>
        <v/>
      </c>
      <c r="J1085" s="44">
        <f>J359/SUMIFS(J$3:J$722,$B$3:$B$722,$B1085)*SUMIFS(Calculations!$E$3:$E$53,Calculations!$A$3:$A$53,$B1085)</f>
        <v/>
      </c>
      <c r="K1085" s="44">
        <f>K359/SUMIFS(K$3:K$722,$B$3:$B$722,$B1085)*SUMIFS(Calculations!$E$3:$E$53,Calculations!$A$3:$A$53,$B1085)</f>
        <v/>
      </c>
      <c r="L1085" s="44">
        <f>L359/SUMIFS(L$3:L$722,$B$3:$B$722,$B1085)*SUMIFS(Calculations!$E$3:$E$53,Calculations!$A$3:$A$53,$B1085)</f>
        <v/>
      </c>
      <c r="M1085" s="44">
        <f>M359/SUMIFS(M$3:M$722,$B$3:$B$722,$B1085)*SUMIFS(Calculations!$E$3:$E$53,Calculations!$A$3:$A$53,$B1085)</f>
        <v/>
      </c>
      <c r="N1085" s="44">
        <f>N359/SUMIFS(N$3:N$722,$B$3:$B$722,$B1085)*SUMIFS(Calculations!$E$3:$E$53,Calculations!$A$3:$A$53,$B1085)</f>
        <v/>
      </c>
      <c r="O1085" s="44">
        <f>O359/SUMIFS(O$3:O$722,$B$3:$B$722,$B1085)*SUMIFS(Calculations!$E$3:$E$53,Calculations!$A$3:$A$53,$B1085)</f>
        <v/>
      </c>
      <c r="P1085" s="44">
        <f>P359/SUMIFS(P$3:P$722,$B$3:$B$722,$B1085)*SUMIFS(Calculations!$E$3:$E$53,Calculations!$A$3:$A$53,$B1085)</f>
        <v/>
      </c>
      <c r="Q1085" s="44">
        <f>Q359/SUMIFS(Q$3:Q$722,$B$3:$B$722,$B1085)*SUMIFS(Calculations!$E$3:$E$53,Calculations!$A$3:$A$53,$B1085)</f>
        <v/>
      </c>
      <c r="R1085" s="44">
        <f>R359/SUMIFS(R$3:R$722,$B$3:$B$722,$B1085)*SUMIFS(Calculations!$E$3:$E$53,Calculations!$A$3:$A$53,$B1085)</f>
        <v/>
      </c>
    </row>
    <row r="1086" ht="15.75" customHeight="1" s="157">
      <c r="B1086" s="44" t="inlineStr">
        <is>
          <t>MT</t>
        </is>
      </c>
      <c r="C1086" s="44" t="inlineStr">
        <is>
          <t>Generation</t>
        </is>
      </c>
      <c r="D1086" s="44" t="inlineStr">
        <is>
          <t>Rooftop PV</t>
        </is>
      </c>
      <c r="E1086" s="44">
        <f>LOOKUP(D1086,$U$2:$V$15,$V$2:$V$15)</f>
        <v/>
      </c>
      <c r="F1086" s="44">
        <f>F360/SUMIFS(F$3:F$722,$B$3:$B$722,$B1086)*SUMIFS(Calculations!$E$3:$E$53,Calculations!$A$3:$A$53,$B1086)</f>
        <v/>
      </c>
      <c r="G1086" s="44">
        <f>G360/SUMIFS(G$3:G$722,$B$3:$B$722,$B1086)*SUMIFS(Calculations!$E$3:$E$53,Calculations!$A$3:$A$53,$B1086)</f>
        <v/>
      </c>
      <c r="H1086" s="44">
        <f>H360/SUMIFS(H$3:H$722,$B$3:$B$722,$B1086)*SUMIFS(Calculations!$E$3:$E$53,Calculations!$A$3:$A$53,$B1086)</f>
        <v/>
      </c>
      <c r="I1086" s="44">
        <f>I360/SUMIFS(I$3:I$722,$B$3:$B$722,$B1086)*SUMIFS(Calculations!$E$3:$E$53,Calculations!$A$3:$A$53,$B1086)</f>
        <v/>
      </c>
      <c r="J1086" s="44">
        <f>J360/SUMIFS(J$3:J$722,$B$3:$B$722,$B1086)*SUMIFS(Calculations!$E$3:$E$53,Calculations!$A$3:$A$53,$B1086)</f>
        <v/>
      </c>
      <c r="K1086" s="44">
        <f>K360/SUMIFS(K$3:K$722,$B$3:$B$722,$B1086)*SUMIFS(Calculations!$E$3:$E$53,Calculations!$A$3:$A$53,$B1086)</f>
        <v/>
      </c>
      <c r="L1086" s="44">
        <f>L360/SUMIFS(L$3:L$722,$B$3:$B$722,$B1086)*SUMIFS(Calculations!$E$3:$E$53,Calculations!$A$3:$A$53,$B1086)</f>
        <v/>
      </c>
      <c r="M1086" s="44">
        <f>M360/SUMIFS(M$3:M$722,$B$3:$B$722,$B1086)*SUMIFS(Calculations!$E$3:$E$53,Calculations!$A$3:$A$53,$B1086)</f>
        <v/>
      </c>
      <c r="N1086" s="44">
        <f>N360/SUMIFS(N$3:N$722,$B$3:$B$722,$B1086)*SUMIFS(Calculations!$E$3:$E$53,Calculations!$A$3:$A$53,$B1086)</f>
        <v/>
      </c>
      <c r="O1086" s="44">
        <f>O360/SUMIFS(O$3:O$722,$B$3:$B$722,$B1086)*SUMIFS(Calculations!$E$3:$E$53,Calculations!$A$3:$A$53,$B1086)</f>
        <v/>
      </c>
      <c r="P1086" s="44">
        <f>P360/SUMIFS(P$3:P$722,$B$3:$B$722,$B1086)*SUMIFS(Calculations!$E$3:$E$53,Calculations!$A$3:$A$53,$B1086)</f>
        <v/>
      </c>
      <c r="Q1086" s="44">
        <f>Q360/SUMIFS(Q$3:Q$722,$B$3:$B$722,$B1086)*SUMIFS(Calculations!$E$3:$E$53,Calculations!$A$3:$A$53,$B1086)</f>
        <v/>
      </c>
      <c r="R1086" s="44">
        <f>R360/SUMIFS(R$3:R$722,$B$3:$B$722,$B1086)*SUMIFS(Calculations!$E$3:$E$53,Calculations!$A$3:$A$53,$B1086)</f>
        <v/>
      </c>
    </row>
    <row r="1087" ht="15.75" customHeight="1" s="157">
      <c r="B1087" s="44" t="inlineStr">
        <is>
          <t>MT</t>
        </is>
      </c>
      <c r="C1087" s="44" t="inlineStr">
        <is>
          <t>Generation</t>
        </is>
      </c>
      <c r="D1087" s="44" t="inlineStr">
        <is>
          <t>Storage</t>
        </is>
      </c>
      <c r="E1087" s="44">
        <f>LOOKUP(D1087,$U$2:$V$15,$V$2:$V$15)</f>
        <v/>
      </c>
      <c r="F1087" s="44">
        <f>F361/SUMIFS(F$3:F$722,$B$3:$B$722,$B1087)*SUMIFS(Calculations!$E$3:$E$53,Calculations!$A$3:$A$53,$B1087)</f>
        <v/>
      </c>
      <c r="G1087" s="44">
        <f>G361/SUMIFS(G$3:G$722,$B$3:$B$722,$B1087)*SUMIFS(Calculations!$E$3:$E$53,Calculations!$A$3:$A$53,$B1087)</f>
        <v/>
      </c>
      <c r="H1087" s="44">
        <f>H361/SUMIFS(H$3:H$722,$B$3:$B$722,$B1087)*SUMIFS(Calculations!$E$3:$E$53,Calculations!$A$3:$A$53,$B1087)</f>
        <v/>
      </c>
      <c r="I1087" s="44">
        <f>I361/SUMIFS(I$3:I$722,$B$3:$B$722,$B1087)*SUMIFS(Calculations!$E$3:$E$53,Calculations!$A$3:$A$53,$B1087)</f>
        <v/>
      </c>
      <c r="J1087" s="44">
        <f>J361/SUMIFS(J$3:J$722,$B$3:$B$722,$B1087)*SUMIFS(Calculations!$E$3:$E$53,Calculations!$A$3:$A$53,$B1087)</f>
        <v/>
      </c>
      <c r="K1087" s="44">
        <f>K361/SUMIFS(K$3:K$722,$B$3:$B$722,$B1087)*SUMIFS(Calculations!$E$3:$E$53,Calculations!$A$3:$A$53,$B1087)</f>
        <v/>
      </c>
      <c r="L1087" s="44">
        <f>L361/SUMIFS(L$3:L$722,$B$3:$B$722,$B1087)*SUMIFS(Calculations!$E$3:$E$53,Calculations!$A$3:$A$53,$B1087)</f>
        <v/>
      </c>
      <c r="M1087" s="44">
        <f>M361/SUMIFS(M$3:M$722,$B$3:$B$722,$B1087)*SUMIFS(Calculations!$E$3:$E$53,Calculations!$A$3:$A$53,$B1087)</f>
        <v/>
      </c>
      <c r="N1087" s="44">
        <f>N361/SUMIFS(N$3:N$722,$B$3:$B$722,$B1087)*SUMIFS(Calculations!$E$3:$E$53,Calculations!$A$3:$A$53,$B1087)</f>
        <v/>
      </c>
      <c r="O1087" s="44">
        <f>O361/SUMIFS(O$3:O$722,$B$3:$B$722,$B1087)*SUMIFS(Calculations!$E$3:$E$53,Calculations!$A$3:$A$53,$B1087)</f>
        <v/>
      </c>
      <c r="P1087" s="44">
        <f>P361/SUMIFS(P$3:P$722,$B$3:$B$722,$B1087)*SUMIFS(Calculations!$E$3:$E$53,Calculations!$A$3:$A$53,$B1087)</f>
        <v/>
      </c>
      <c r="Q1087" s="44">
        <f>Q361/SUMIFS(Q$3:Q$722,$B$3:$B$722,$B1087)*SUMIFS(Calculations!$E$3:$E$53,Calculations!$A$3:$A$53,$B1087)</f>
        <v/>
      </c>
      <c r="R1087" s="44">
        <f>R361/SUMIFS(R$3:R$722,$B$3:$B$722,$B1087)*SUMIFS(Calculations!$E$3:$E$53,Calculations!$A$3:$A$53,$B1087)</f>
        <v/>
      </c>
    </row>
    <row r="1088" ht="15.75" customHeight="1" s="157">
      <c r="B1088" s="44" t="inlineStr">
        <is>
          <t>MT</t>
        </is>
      </c>
      <c r="C1088" s="44" t="inlineStr">
        <is>
          <t>Generation</t>
        </is>
      </c>
      <c r="D1088" s="44" t="inlineStr">
        <is>
          <t>Utility PV</t>
        </is>
      </c>
      <c r="E1088" s="44">
        <f>LOOKUP(D1088,$U$2:$V$15,$V$2:$V$15)</f>
        <v/>
      </c>
      <c r="F1088" s="44">
        <f>F362/SUMIFS(F$3:F$722,$B$3:$B$722,$B1088)*SUMIFS(Calculations!$E$3:$E$53,Calculations!$A$3:$A$53,$B1088)</f>
        <v/>
      </c>
      <c r="G1088" s="44">
        <f>G362/SUMIFS(G$3:G$722,$B$3:$B$722,$B1088)*SUMIFS(Calculations!$E$3:$E$53,Calculations!$A$3:$A$53,$B1088)</f>
        <v/>
      </c>
      <c r="H1088" s="44">
        <f>H362/SUMIFS(H$3:H$722,$B$3:$B$722,$B1088)*SUMIFS(Calculations!$E$3:$E$53,Calculations!$A$3:$A$53,$B1088)</f>
        <v/>
      </c>
      <c r="I1088" s="44">
        <f>I362/SUMIFS(I$3:I$722,$B$3:$B$722,$B1088)*SUMIFS(Calculations!$E$3:$E$53,Calculations!$A$3:$A$53,$B1088)</f>
        <v/>
      </c>
      <c r="J1088" s="44">
        <f>J362/SUMIFS(J$3:J$722,$B$3:$B$722,$B1088)*SUMIFS(Calculations!$E$3:$E$53,Calculations!$A$3:$A$53,$B1088)</f>
        <v/>
      </c>
      <c r="K1088" s="44">
        <f>K362/SUMIFS(K$3:K$722,$B$3:$B$722,$B1088)*SUMIFS(Calculations!$E$3:$E$53,Calculations!$A$3:$A$53,$B1088)</f>
        <v/>
      </c>
      <c r="L1088" s="44">
        <f>L362/SUMIFS(L$3:L$722,$B$3:$B$722,$B1088)*SUMIFS(Calculations!$E$3:$E$53,Calculations!$A$3:$A$53,$B1088)</f>
        <v/>
      </c>
      <c r="M1088" s="44">
        <f>M362/SUMIFS(M$3:M$722,$B$3:$B$722,$B1088)*SUMIFS(Calculations!$E$3:$E$53,Calculations!$A$3:$A$53,$B1088)</f>
        <v/>
      </c>
      <c r="N1088" s="44">
        <f>N362/SUMIFS(N$3:N$722,$B$3:$B$722,$B1088)*SUMIFS(Calculations!$E$3:$E$53,Calculations!$A$3:$A$53,$B1088)</f>
        <v/>
      </c>
      <c r="O1088" s="44">
        <f>O362/SUMIFS(O$3:O$722,$B$3:$B$722,$B1088)*SUMIFS(Calculations!$E$3:$E$53,Calculations!$A$3:$A$53,$B1088)</f>
        <v/>
      </c>
      <c r="P1088" s="44">
        <f>P362/SUMIFS(P$3:P$722,$B$3:$B$722,$B1088)*SUMIFS(Calculations!$E$3:$E$53,Calculations!$A$3:$A$53,$B1088)</f>
        <v/>
      </c>
      <c r="Q1088" s="44">
        <f>Q362/SUMIFS(Q$3:Q$722,$B$3:$B$722,$B1088)*SUMIFS(Calculations!$E$3:$E$53,Calculations!$A$3:$A$53,$B1088)</f>
        <v/>
      </c>
      <c r="R1088" s="44">
        <f>R362/SUMIFS(R$3:R$722,$B$3:$B$722,$B1088)*SUMIFS(Calculations!$E$3:$E$53,Calculations!$A$3:$A$53,$B1088)</f>
        <v/>
      </c>
    </row>
    <row r="1089" ht="15.75" customHeight="1" s="157">
      <c r="B1089" s="44" t="inlineStr">
        <is>
          <t>NC</t>
        </is>
      </c>
      <c r="C1089" s="44" t="inlineStr">
        <is>
          <t>Generation</t>
        </is>
      </c>
      <c r="D1089" s="44" t="inlineStr">
        <is>
          <t>Biopower</t>
        </is>
      </c>
      <c r="E1089" s="44">
        <f>LOOKUP(D1089,$U$2:$V$15,$V$2:$V$15)</f>
        <v/>
      </c>
      <c r="F1089" s="44">
        <f>F363/SUMIFS(F$3:F$722,$B$3:$B$722,$B1089)*SUMIFS(Calculations!$E$3:$E$53,Calculations!$A$3:$A$53,$B1089)</f>
        <v/>
      </c>
      <c r="G1089" s="44">
        <f>G363/SUMIFS(G$3:G$722,$B$3:$B$722,$B1089)*SUMIFS(Calculations!$E$3:$E$53,Calculations!$A$3:$A$53,$B1089)</f>
        <v/>
      </c>
      <c r="H1089" s="44">
        <f>H363/SUMIFS(H$3:H$722,$B$3:$B$722,$B1089)*SUMIFS(Calculations!$E$3:$E$53,Calculations!$A$3:$A$53,$B1089)</f>
        <v/>
      </c>
      <c r="I1089" s="44">
        <f>I363/SUMIFS(I$3:I$722,$B$3:$B$722,$B1089)*SUMIFS(Calculations!$E$3:$E$53,Calculations!$A$3:$A$53,$B1089)</f>
        <v/>
      </c>
      <c r="J1089" s="44">
        <f>J363/SUMIFS(J$3:J$722,$B$3:$B$722,$B1089)*SUMIFS(Calculations!$E$3:$E$53,Calculations!$A$3:$A$53,$B1089)</f>
        <v/>
      </c>
      <c r="K1089" s="44">
        <f>K363/SUMIFS(K$3:K$722,$B$3:$B$722,$B1089)*SUMIFS(Calculations!$E$3:$E$53,Calculations!$A$3:$A$53,$B1089)</f>
        <v/>
      </c>
      <c r="L1089" s="44">
        <f>L363/SUMIFS(L$3:L$722,$B$3:$B$722,$B1089)*SUMIFS(Calculations!$E$3:$E$53,Calculations!$A$3:$A$53,$B1089)</f>
        <v/>
      </c>
      <c r="M1089" s="44">
        <f>M363/SUMIFS(M$3:M$722,$B$3:$B$722,$B1089)*SUMIFS(Calculations!$E$3:$E$53,Calculations!$A$3:$A$53,$B1089)</f>
        <v/>
      </c>
      <c r="N1089" s="44">
        <f>N363/SUMIFS(N$3:N$722,$B$3:$B$722,$B1089)*SUMIFS(Calculations!$E$3:$E$53,Calculations!$A$3:$A$53,$B1089)</f>
        <v/>
      </c>
      <c r="O1089" s="44">
        <f>O363/SUMIFS(O$3:O$722,$B$3:$B$722,$B1089)*SUMIFS(Calculations!$E$3:$E$53,Calculations!$A$3:$A$53,$B1089)</f>
        <v/>
      </c>
      <c r="P1089" s="44">
        <f>P363/SUMIFS(P$3:P$722,$B$3:$B$722,$B1089)*SUMIFS(Calculations!$E$3:$E$53,Calculations!$A$3:$A$53,$B1089)</f>
        <v/>
      </c>
      <c r="Q1089" s="44">
        <f>Q363/SUMIFS(Q$3:Q$722,$B$3:$B$722,$B1089)*SUMIFS(Calculations!$E$3:$E$53,Calculations!$A$3:$A$53,$B1089)</f>
        <v/>
      </c>
      <c r="R1089" s="44">
        <f>R363/SUMIFS(R$3:R$722,$B$3:$B$722,$B1089)*SUMIFS(Calculations!$E$3:$E$53,Calculations!$A$3:$A$53,$B1089)</f>
        <v/>
      </c>
    </row>
    <row r="1090" ht="15.75" customHeight="1" s="157">
      <c r="B1090" s="44" t="inlineStr">
        <is>
          <t>NC</t>
        </is>
      </c>
      <c r="C1090" s="44" t="inlineStr">
        <is>
          <t>Generation</t>
        </is>
      </c>
      <c r="D1090" s="44" t="inlineStr">
        <is>
          <t>Coal</t>
        </is>
      </c>
      <c r="E1090" s="44">
        <f>LOOKUP(D1090,$U$2:$V$15,$V$2:$V$15)</f>
        <v/>
      </c>
      <c r="F1090" s="44">
        <f>F364/SUMIFS(F$3:F$722,$B$3:$B$722,$B1090)*SUMIFS(Calculations!$E$3:$E$53,Calculations!$A$3:$A$53,$B1090)</f>
        <v/>
      </c>
      <c r="G1090" s="44">
        <f>G364/SUMIFS(G$3:G$722,$B$3:$B$722,$B1090)*SUMIFS(Calculations!$E$3:$E$53,Calculations!$A$3:$A$53,$B1090)</f>
        <v/>
      </c>
      <c r="H1090" s="44">
        <f>H364/SUMIFS(H$3:H$722,$B$3:$B$722,$B1090)*SUMIFS(Calculations!$E$3:$E$53,Calculations!$A$3:$A$53,$B1090)</f>
        <v/>
      </c>
      <c r="I1090" s="44">
        <f>I364/SUMIFS(I$3:I$722,$B$3:$B$722,$B1090)*SUMIFS(Calculations!$E$3:$E$53,Calculations!$A$3:$A$53,$B1090)</f>
        <v/>
      </c>
      <c r="J1090" s="44">
        <f>J364/SUMIFS(J$3:J$722,$B$3:$B$722,$B1090)*SUMIFS(Calculations!$E$3:$E$53,Calculations!$A$3:$A$53,$B1090)</f>
        <v/>
      </c>
      <c r="K1090" s="44">
        <f>K364/SUMIFS(K$3:K$722,$B$3:$B$722,$B1090)*SUMIFS(Calculations!$E$3:$E$53,Calculations!$A$3:$A$53,$B1090)</f>
        <v/>
      </c>
      <c r="L1090" s="44">
        <f>L364/SUMIFS(L$3:L$722,$B$3:$B$722,$B1090)*SUMIFS(Calculations!$E$3:$E$53,Calculations!$A$3:$A$53,$B1090)</f>
        <v/>
      </c>
      <c r="M1090" s="44">
        <f>M364/SUMIFS(M$3:M$722,$B$3:$B$722,$B1090)*SUMIFS(Calculations!$E$3:$E$53,Calculations!$A$3:$A$53,$B1090)</f>
        <v/>
      </c>
      <c r="N1090" s="44">
        <f>N364/SUMIFS(N$3:N$722,$B$3:$B$722,$B1090)*SUMIFS(Calculations!$E$3:$E$53,Calculations!$A$3:$A$53,$B1090)</f>
        <v/>
      </c>
      <c r="O1090" s="44">
        <f>O364/SUMIFS(O$3:O$722,$B$3:$B$722,$B1090)*SUMIFS(Calculations!$E$3:$E$53,Calculations!$A$3:$A$53,$B1090)</f>
        <v/>
      </c>
      <c r="P1090" s="44">
        <f>P364/SUMIFS(P$3:P$722,$B$3:$B$722,$B1090)*SUMIFS(Calculations!$E$3:$E$53,Calculations!$A$3:$A$53,$B1090)</f>
        <v/>
      </c>
      <c r="Q1090" s="44">
        <f>Q364/SUMIFS(Q$3:Q$722,$B$3:$B$722,$B1090)*SUMIFS(Calculations!$E$3:$E$53,Calculations!$A$3:$A$53,$B1090)</f>
        <v/>
      </c>
      <c r="R1090" s="44">
        <f>R364/SUMIFS(R$3:R$722,$B$3:$B$722,$B1090)*SUMIFS(Calculations!$E$3:$E$53,Calculations!$A$3:$A$53,$B1090)</f>
        <v/>
      </c>
    </row>
    <row r="1091" ht="15.75" customHeight="1" s="157">
      <c r="B1091" s="44" t="inlineStr">
        <is>
          <t>NC</t>
        </is>
      </c>
      <c r="C1091" s="44" t="inlineStr">
        <is>
          <t>Generation</t>
        </is>
      </c>
      <c r="D1091" s="44" t="inlineStr">
        <is>
          <t>CSP</t>
        </is>
      </c>
      <c r="E1091" s="44">
        <f>LOOKUP(D1091,$U$2:$V$15,$V$2:$V$15)</f>
        <v/>
      </c>
      <c r="F1091" s="44">
        <f>F365/SUMIFS(F$3:F$722,$B$3:$B$722,$B1091)*SUMIFS(Calculations!$E$3:$E$53,Calculations!$A$3:$A$53,$B1091)</f>
        <v/>
      </c>
      <c r="G1091" s="44">
        <f>G365/SUMIFS(G$3:G$722,$B$3:$B$722,$B1091)*SUMIFS(Calculations!$E$3:$E$53,Calculations!$A$3:$A$53,$B1091)</f>
        <v/>
      </c>
      <c r="H1091" s="44">
        <f>H365/SUMIFS(H$3:H$722,$B$3:$B$722,$B1091)*SUMIFS(Calculations!$E$3:$E$53,Calculations!$A$3:$A$53,$B1091)</f>
        <v/>
      </c>
      <c r="I1091" s="44">
        <f>I365/SUMIFS(I$3:I$722,$B$3:$B$722,$B1091)*SUMIFS(Calculations!$E$3:$E$53,Calculations!$A$3:$A$53,$B1091)</f>
        <v/>
      </c>
      <c r="J1091" s="44">
        <f>J365/SUMIFS(J$3:J$722,$B$3:$B$722,$B1091)*SUMIFS(Calculations!$E$3:$E$53,Calculations!$A$3:$A$53,$B1091)</f>
        <v/>
      </c>
      <c r="K1091" s="44">
        <f>K365/SUMIFS(K$3:K$722,$B$3:$B$722,$B1091)*SUMIFS(Calculations!$E$3:$E$53,Calculations!$A$3:$A$53,$B1091)</f>
        <v/>
      </c>
      <c r="L1091" s="44">
        <f>L365/SUMIFS(L$3:L$722,$B$3:$B$722,$B1091)*SUMIFS(Calculations!$E$3:$E$53,Calculations!$A$3:$A$53,$B1091)</f>
        <v/>
      </c>
      <c r="M1091" s="44">
        <f>M365/SUMIFS(M$3:M$722,$B$3:$B$722,$B1091)*SUMIFS(Calculations!$E$3:$E$53,Calculations!$A$3:$A$53,$B1091)</f>
        <v/>
      </c>
      <c r="N1091" s="44">
        <f>N365/SUMIFS(N$3:N$722,$B$3:$B$722,$B1091)*SUMIFS(Calculations!$E$3:$E$53,Calculations!$A$3:$A$53,$B1091)</f>
        <v/>
      </c>
      <c r="O1091" s="44">
        <f>O365/SUMIFS(O$3:O$722,$B$3:$B$722,$B1091)*SUMIFS(Calculations!$E$3:$E$53,Calculations!$A$3:$A$53,$B1091)</f>
        <v/>
      </c>
      <c r="P1091" s="44">
        <f>P365/SUMIFS(P$3:P$722,$B$3:$B$722,$B1091)*SUMIFS(Calculations!$E$3:$E$53,Calculations!$A$3:$A$53,$B1091)</f>
        <v/>
      </c>
      <c r="Q1091" s="44">
        <f>Q365/SUMIFS(Q$3:Q$722,$B$3:$B$722,$B1091)*SUMIFS(Calculations!$E$3:$E$53,Calculations!$A$3:$A$53,$B1091)</f>
        <v/>
      </c>
      <c r="R1091" s="44">
        <f>R365/SUMIFS(R$3:R$722,$B$3:$B$722,$B1091)*SUMIFS(Calculations!$E$3:$E$53,Calculations!$A$3:$A$53,$B1091)</f>
        <v/>
      </c>
    </row>
    <row r="1092" ht="15.75" customHeight="1" s="157">
      <c r="B1092" s="44" t="inlineStr">
        <is>
          <t>NC</t>
        </is>
      </c>
      <c r="C1092" s="44" t="inlineStr">
        <is>
          <t>Generation</t>
        </is>
      </c>
      <c r="D1092" s="44" t="inlineStr">
        <is>
          <t>Geothermal</t>
        </is>
      </c>
      <c r="E1092" s="44">
        <f>LOOKUP(D1092,$U$2:$V$15,$V$2:$V$15)</f>
        <v/>
      </c>
      <c r="F1092" s="44">
        <f>F366/SUMIFS(F$3:F$722,$B$3:$B$722,$B1092)*SUMIFS(Calculations!$E$3:$E$53,Calculations!$A$3:$A$53,$B1092)</f>
        <v/>
      </c>
      <c r="G1092" s="44">
        <f>G366/SUMIFS(G$3:G$722,$B$3:$B$722,$B1092)*SUMIFS(Calculations!$E$3:$E$53,Calculations!$A$3:$A$53,$B1092)</f>
        <v/>
      </c>
      <c r="H1092" s="44">
        <f>H366/SUMIFS(H$3:H$722,$B$3:$B$722,$B1092)*SUMIFS(Calculations!$E$3:$E$53,Calculations!$A$3:$A$53,$B1092)</f>
        <v/>
      </c>
      <c r="I1092" s="44">
        <f>I366/SUMIFS(I$3:I$722,$B$3:$B$722,$B1092)*SUMIFS(Calculations!$E$3:$E$53,Calculations!$A$3:$A$53,$B1092)</f>
        <v/>
      </c>
      <c r="J1092" s="44">
        <f>J366/SUMIFS(J$3:J$722,$B$3:$B$722,$B1092)*SUMIFS(Calculations!$E$3:$E$53,Calculations!$A$3:$A$53,$B1092)</f>
        <v/>
      </c>
      <c r="K1092" s="44">
        <f>K366/SUMIFS(K$3:K$722,$B$3:$B$722,$B1092)*SUMIFS(Calculations!$E$3:$E$53,Calculations!$A$3:$A$53,$B1092)</f>
        <v/>
      </c>
      <c r="L1092" s="44">
        <f>L366/SUMIFS(L$3:L$722,$B$3:$B$722,$B1092)*SUMIFS(Calculations!$E$3:$E$53,Calculations!$A$3:$A$53,$B1092)</f>
        <v/>
      </c>
      <c r="M1092" s="44">
        <f>M366/SUMIFS(M$3:M$722,$B$3:$B$722,$B1092)*SUMIFS(Calculations!$E$3:$E$53,Calculations!$A$3:$A$53,$B1092)</f>
        <v/>
      </c>
      <c r="N1092" s="44">
        <f>N366/SUMIFS(N$3:N$722,$B$3:$B$722,$B1092)*SUMIFS(Calculations!$E$3:$E$53,Calculations!$A$3:$A$53,$B1092)</f>
        <v/>
      </c>
      <c r="O1092" s="44">
        <f>O366/SUMIFS(O$3:O$722,$B$3:$B$722,$B1092)*SUMIFS(Calculations!$E$3:$E$53,Calculations!$A$3:$A$53,$B1092)</f>
        <v/>
      </c>
      <c r="P1092" s="44">
        <f>P366/SUMIFS(P$3:P$722,$B$3:$B$722,$B1092)*SUMIFS(Calculations!$E$3:$E$53,Calculations!$A$3:$A$53,$B1092)</f>
        <v/>
      </c>
      <c r="Q1092" s="44">
        <f>Q366/SUMIFS(Q$3:Q$722,$B$3:$B$722,$B1092)*SUMIFS(Calculations!$E$3:$E$53,Calculations!$A$3:$A$53,$B1092)</f>
        <v/>
      </c>
      <c r="R1092" s="44">
        <f>R366/SUMIFS(R$3:R$722,$B$3:$B$722,$B1092)*SUMIFS(Calculations!$E$3:$E$53,Calculations!$A$3:$A$53,$B1092)</f>
        <v/>
      </c>
    </row>
    <row r="1093" ht="15.75" customHeight="1" s="157">
      <c r="B1093" s="44" t="inlineStr">
        <is>
          <t>NC</t>
        </is>
      </c>
      <c r="C1093" s="44" t="inlineStr">
        <is>
          <t>Generation</t>
        </is>
      </c>
      <c r="D1093" s="44" t="inlineStr">
        <is>
          <t>Hydro</t>
        </is>
      </c>
      <c r="E1093" s="44">
        <f>LOOKUP(D1093,$U$2:$V$15,$V$2:$V$15)</f>
        <v/>
      </c>
      <c r="F1093" s="44">
        <f>F367/SUMIFS(F$3:F$722,$B$3:$B$722,$B1093)*SUMIFS(Calculations!$E$3:$E$53,Calculations!$A$3:$A$53,$B1093)</f>
        <v/>
      </c>
      <c r="G1093" s="44">
        <f>G367/SUMIFS(G$3:G$722,$B$3:$B$722,$B1093)*SUMIFS(Calculations!$E$3:$E$53,Calculations!$A$3:$A$53,$B1093)</f>
        <v/>
      </c>
      <c r="H1093" s="44">
        <f>H367/SUMIFS(H$3:H$722,$B$3:$B$722,$B1093)*SUMIFS(Calculations!$E$3:$E$53,Calculations!$A$3:$A$53,$B1093)</f>
        <v/>
      </c>
      <c r="I1093" s="44">
        <f>I367/SUMIFS(I$3:I$722,$B$3:$B$722,$B1093)*SUMIFS(Calculations!$E$3:$E$53,Calculations!$A$3:$A$53,$B1093)</f>
        <v/>
      </c>
      <c r="J1093" s="44">
        <f>J367/SUMIFS(J$3:J$722,$B$3:$B$722,$B1093)*SUMIFS(Calculations!$E$3:$E$53,Calculations!$A$3:$A$53,$B1093)</f>
        <v/>
      </c>
      <c r="K1093" s="44">
        <f>K367/SUMIFS(K$3:K$722,$B$3:$B$722,$B1093)*SUMIFS(Calculations!$E$3:$E$53,Calculations!$A$3:$A$53,$B1093)</f>
        <v/>
      </c>
      <c r="L1093" s="44">
        <f>L367/SUMIFS(L$3:L$722,$B$3:$B$722,$B1093)*SUMIFS(Calculations!$E$3:$E$53,Calculations!$A$3:$A$53,$B1093)</f>
        <v/>
      </c>
      <c r="M1093" s="44">
        <f>M367/SUMIFS(M$3:M$722,$B$3:$B$722,$B1093)*SUMIFS(Calculations!$E$3:$E$53,Calculations!$A$3:$A$53,$B1093)</f>
        <v/>
      </c>
      <c r="N1093" s="44">
        <f>N367/SUMIFS(N$3:N$722,$B$3:$B$722,$B1093)*SUMIFS(Calculations!$E$3:$E$53,Calculations!$A$3:$A$53,$B1093)</f>
        <v/>
      </c>
      <c r="O1093" s="44">
        <f>O367/SUMIFS(O$3:O$722,$B$3:$B$722,$B1093)*SUMIFS(Calculations!$E$3:$E$53,Calculations!$A$3:$A$53,$B1093)</f>
        <v/>
      </c>
      <c r="P1093" s="44">
        <f>P367/SUMIFS(P$3:P$722,$B$3:$B$722,$B1093)*SUMIFS(Calculations!$E$3:$E$53,Calculations!$A$3:$A$53,$B1093)</f>
        <v/>
      </c>
      <c r="Q1093" s="44">
        <f>Q367/SUMIFS(Q$3:Q$722,$B$3:$B$722,$B1093)*SUMIFS(Calculations!$E$3:$E$53,Calculations!$A$3:$A$53,$B1093)</f>
        <v/>
      </c>
      <c r="R1093" s="44">
        <f>R367/SUMIFS(R$3:R$722,$B$3:$B$722,$B1093)*SUMIFS(Calculations!$E$3:$E$53,Calculations!$A$3:$A$53,$B1093)</f>
        <v/>
      </c>
    </row>
    <row r="1094" ht="15.75" customHeight="1" s="157">
      <c r="B1094" s="44" t="inlineStr">
        <is>
          <t>NC</t>
        </is>
      </c>
      <c r="C1094" s="44" t="inlineStr">
        <is>
          <t>Generation</t>
        </is>
      </c>
      <c r="D1094" s="44" t="inlineStr">
        <is>
          <t>Imports</t>
        </is>
      </c>
      <c r="E1094" s="44">
        <f>LOOKUP(D1094,$U$2:$V$15,$V$2:$V$15)</f>
        <v/>
      </c>
      <c r="F1094" s="44">
        <f>F368/SUMIFS(F$3:F$722,$B$3:$B$722,$B1094)*SUMIFS(Calculations!$E$3:$E$53,Calculations!$A$3:$A$53,$B1094)</f>
        <v/>
      </c>
      <c r="G1094" s="44">
        <f>G368/SUMIFS(G$3:G$722,$B$3:$B$722,$B1094)*SUMIFS(Calculations!$E$3:$E$53,Calculations!$A$3:$A$53,$B1094)</f>
        <v/>
      </c>
      <c r="H1094" s="44">
        <f>H368/SUMIFS(H$3:H$722,$B$3:$B$722,$B1094)*SUMIFS(Calculations!$E$3:$E$53,Calculations!$A$3:$A$53,$B1094)</f>
        <v/>
      </c>
      <c r="I1094" s="44">
        <f>I368/SUMIFS(I$3:I$722,$B$3:$B$722,$B1094)*SUMIFS(Calculations!$E$3:$E$53,Calculations!$A$3:$A$53,$B1094)</f>
        <v/>
      </c>
      <c r="J1094" s="44">
        <f>J368/SUMIFS(J$3:J$722,$B$3:$B$722,$B1094)*SUMIFS(Calculations!$E$3:$E$53,Calculations!$A$3:$A$53,$B1094)</f>
        <v/>
      </c>
      <c r="K1094" s="44">
        <f>K368/SUMIFS(K$3:K$722,$B$3:$B$722,$B1094)*SUMIFS(Calculations!$E$3:$E$53,Calculations!$A$3:$A$53,$B1094)</f>
        <v/>
      </c>
      <c r="L1094" s="44">
        <f>L368/SUMIFS(L$3:L$722,$B$3:$B$722,$B1094)*SUMIFS(Calculations!$E$3:$E$53,Calculations!$A$3:$A$53,$B1094)</f>
        <v/>
      </c>
      <c r="M1094" s="44">
        <f>M368/SUMIFS(M$3:M$722,$B$3:$B$722,$B1094)*SUMIFS(Calculations!$E$3:$E$53,Calculations!$A$3:$A$53,$B1094)</f>
        <v/>
      </c>
      <c r="N1094" s="44">
        <f>N368/SUMIFS(N$3:N$722,$B$3:$B$722,$B1094)*SUMIFS(Calculations!$E$3:$E$53,Calculations!$A$3:$A$53,$B1094)</f>
        <v/>
      </c>
      <c r="O1094" s="44">
        <f>O368/SUMIFS(O$3:O$722,$B$3:$B$722,$B1094)*SUMIFS(Calculations!$E$3:$E$53,Calculations!$A$3:$A$53,$B1094)</f>
        <v/>
      </c>
      <c r="P1094" s="44">
        <f>P368/SUMIFS(P$3:P$722,$B$3:$B$722,$B1094)*SUMIFS(Calculations!$E$3:$E$53,Calculations!$A$3:$A$53,$B1094)</f>
        <v/>
      </c>
      <c r="Q1094" s="44">
        <f>Q368/SUMIFS(Q$3:Q$722,$B$3:$B$722,$B1094)*SUMIFS(Calculations!$E$3:$E$53,Calculations!$A$3:$A$53,$B1094)</f>
        <v/>
      </c>
      <c r="R1094" s="44">
        <f>R368/SUMIFS(R$3:R$722,$B$3:$B$722,$B1094)*SUMIFS(Calculations!$E$3:$E$53,Calculations!$A$3:$A$53,$B1094)</f>
        <v/>
      </c>
    </row>
    <row r="1095" ht="15.75" customHeight="1" s="157">
      <c r="B1095" s="44" t="inlineStr">
        <is>
          <t>NC</t>
        </is>
      </c>
      <c r="C1095" s="44" t="inlineStr">
        <is>
          <t>Generation</t>
        </is>
      </c>
      <c r="D1095" s="44" t="inlineStr">
        <is>
          <t>Land-based Wind</t>
        </is>
      </c>
      <c r="E1095" s="44">
        <f>LOOKUP(D1095,$U$2:$V$15,$V$2:$V$15)</f>
        <v/>
      </c>
      <c r="F1095" s="44">
        <f>F369/SUMIFS(F$3:F$722,$B$3:$B$722,$B1095)*SUMIFS(Calculations!$E$3:$E$53,Calculations!$A$3:$A$53,$B1095)</f>
        <v/>
      </c>
      <c r="G1095" s="44">
        <f>G369/SUMIFS(G$3:G$722,$B$3:$B$722,$B1095)*SUMIFS(Calculations!$E$3:$E$53,Calculations!$A$3:$A$53,$B1095)</f>
        <v/>
      </c>
      <c r="H1095" s="44">
        <f>H369/SUMIFS(H$3:H$722,$B$3:$B$722,$B1095)*SUMIFS(Calculations!$E$3:$E$53,Calculations!$A$3:$A$53,$B1095)</f>
        <v/>
      </c>
      <c r="I1095" s="44">
        <f>I369/SUMIFS(I$3:I$722,$B$3:$B$722,$B1095)*SUMIFS(Calculations!$E$3:$E$53,Calculations!$A$3:$A$53,$B1095)</f>
        <v/>
      </c>
      <c r="J1095" s="44">
        <f>J369/SUMIFS(J$3:J$722,$B$3:$B$722,$B1095)*SUMIFS(Calculations!$E$3:$E$53,Calculations!$A$3:$A$53,$B1095)</f>
        <v/>
      </c>
      <c r="K1095" s="44">
        <f>K369/SUMIFS(K$3:K$722,$B$3:$B$722,$B1095)*SUMIFS(Calculations!$E$3:$E$53,Calculations!$A$3:$A$53,$B1095)</f>
        <v/>
      </c>
      <c r="L1095" s="44">
        <f>L369/SUMIFS(L$3:L$722,$B$3:$B$722,$B1095)*SUMIFS(Calculations!$E$3:$E$53,Calculations!$A$3:$A$53,$B1095)</f>
        <v/>
      </c>
      <c r="M1095" s="44">
        <f>M369/SUMIFS(M$3:M$722,$B$3:$B$722,$B1095)*SUMIFS(Calculations!$E$3:$E$53,Calculations!$A$3:$A$53,$B1095)</f>
        <v/>
      </c>
      <c r="N1095" s="44">
        <f>N369/SUMIFS(N$3:N$722,$B$3:$B$722,$B1095)*SUMIFS(Calculations!$E$3:$E$53,Calculations!$A$3:$A$53,$B1095)</f>
        <v/>
      </c>
      <c r="O1095" s="44">
        <f>O369/SUMIFS(O$3:O$722,$B$3:$B$722,$B1095)*SUMIFS(Calculations!$E$3:$E$53,Calculations!$A$3:$A$53,$B1095)</f>
        <v/>
      </c>
      <c r="P1095" s="44">
        <f>P369/SUMIFS(P$3:P$722,$B$3:$B$722,$B1095)*SUMIFS(Calculations!$E$3:$E$53,Calculations!$A$3:$A$53,$B1095)</f>
        <v/>
      </c>
      <c r="Q1095" s="44">
        <f>Q369/SUMIFS(Q$3:Q$722,$B$3:$B$722,$B1095)*SUMIFS(Calculations!$E$3:$E$53,Calculations!$A$3:$A$53,$B1095)</f>
        <v/>
      </c>
      <c r="R1095" s="44">
        <f>R369/SUMIFS(R$3:R$722,$B$3:$B$722,$B1095)*SUMIFS(Calculations!$E$3:$E$53,Calculations!$A$3:$A$53,$B1095)</f>
        <v/>
      </c>
    </row>
    <row r="1096" ht="15.75" customHeight="1" s="157">
      <c r="B1096" s="44" t="inlineStr">
        <is>
          <t>NC</t>
        </is>
      </c>
      <c r="C1096" s="44" t="inlineStr">
        <is>
          <t>Generation</t>
        </is>
      </c>
      <c r="D1096" s="44" t="inlineStr">
        <is>
          <t>NG-CC</t>
        </is>
      </c>
      <c r="E1096" s="44">
        <f>LOOKUP(D1096,$U$2:$V$15,$V$2:$V$15)</f>
        <v/>
      </c>
      <c r="F1096" s="44">
        <f>F370/SUMIFS(F$3:F$722,$B$3:$B$722,$B1096)*SUMIFS(Calculations!$E$3:$E$53,Calculations!$A$3:$A$53,$B1096)</f>
        <v/>
      </c>
      <c r="G1096" s="44">
        <f>G370/SUMIFS(G$3:G$722,$B$3:$B$722,$B1096)*SUMIFS(Calculations!$E$3:$E$53,Calculations!$A$3:$A$53,$B1096)</f>
        <v/>
      </c>
      <c r="H1096" s="44">
        <f>H370/SUMIFS(H$3:H$722,$B$3:$B$722,$B1096)*SUMIFS(Calculations!$E$3:$E$53,Calculations!$A$3:$A$53,$B1096)</f>
        <v/>
      </c>
      <c r="I1096" s="44">
        <f>I370/SUMIFS(I$3:I$722,$B$3:$B$722,$B1096)*SUMIFS(Calculations!$E$3:$E$53,Calculations!$A$3:$A$53,$B1096)</f>
        <v/>
      </c>
      <c r="J1096" s="44">
        <f>J370/SUMIFS(J$3:J$722,$B$3:$B$722,$B1096)*SUMIFS(Calculations!$E$3:$E$53,Calculations!$A$3:$A$53,$B1096)</f>
        <v/>
      </c>
      <c r="K1096" s="44">
        <f>K370/SUMIFS(K$3:K$722,$B$3:$B$722,$B1096)*SUMIFS(Calculations!$E$3:$E$53,Calculations!$A$3:$A$53,$B1096)</f>
        <v/>
      </c>
      <c r="L1096" s="44">
        <f>L370/SUMIFS(L$3:L$722,$B$3:$B$722,$B1096)*SUMIFS(Calculations!$E$3:$E$53,Calculations!$A$3:$A$53,$B1096)</f>
        <v/>
      </c>
      <c r="M1096" s="44">
        <f>M370/SUMIFS(M$3:M$722,$B$3:$B$722,$B1096)*SUMIFS(Calculations!$E$3:$E$53,Calculations!$A$3:$A$53,$B1096)</f>
        <v/>
      </c>
      <c r="N1096" s="44">
        <f>N370/SUMIFS(N$3:N$722,$B$3:$B$722,$B1096)*SUMIFS(Calculations!$E$3:$E$53,Calculations!$A$3:$A$53,$B1096)</f>
        <v/>
      </c>
      <c r="O1096" s="44">
        <f>O370/SUMIFS(O$3:O$722,$B$3:$B$722,$B1096)*SUMIFS(Calculations!$E$3:$E$53,Calculations!$A$3:$A$53,$B1096)</f>
        <v/>
      </c>
      <c r="P1096" s="44">
        <f>P370/SUMIFS(P$3:P$722,$B$3:$B$722,$B1096)*SUMIFS(Calculations!$E$3:$E$53,Calculations!$A$3:$A$53,$B1096)</f>
        <v/>
      </c>
      <c r="Q1096" s="44">
        <f>Q370/SUMIFS(Q$3:Q$722,$B$3:$B$722,$B1096)*SUMIFS(Calculations!$E$3:$E$53,Calculations!$A$3:$A$53,$B1096)</f>
        <v/>
      </c>
      <c r="R1096" s="44">
        <f>R370/SUMIFS(R$3:R$722,$B$3:$B$722,$B1096)*SUMIFS(Calculations!$E$3:$E$53,Calculations!$A$3:$A$53,$B1096)</f>
        <v/>
      </c>
    </row>
    <row r="1097" ht="15.75" customHeight="1" s="157">
      <c r="B1097" s="44" t="inlineStr">
        <is>
          <t>NC</t>
        </is>
      </c>
      <c r="C1097" s="44" t="inlineStr">
        <is>
          <t>Generation</t>
        </is>
      </c>
      <c r="D1097" s="44" t="inlineStr">
        <is>
          <t>NG-CT</t>
        </is>
      </c>
      <c r="E1097" s="44">
        <f>LOOKUP(D1097,$U$2:$V$15,$V$2:$V$15)</f>
        <v/>
      </c>
      <c r="F1097" s="44">
        <f>F371/SUMIFS(F$3:F$722,$B$3:$B$722,$B1097)*SUMIFS(Calculations!$E$3:$E$53,Calculations!$A$3:$A$53,$B1097)</f>
        <v/>
      </c>
      <c r="G1097" s="44">
        <f>G371/SUMIFS(G$3:G$722,$B$3:$B$722,$B1097)*SUMIFS(Calculations!$E$3:$E$53,Calculations!$A$3:$A$53,$B1097)</f>
        <v/>
      </c>
      <c r="H1097" s="44">
        <f>H371/SUMIFS(H$3:H$722,$B$3:$B$722,$B1097)*SUMIFS(Calculations!$E$3:$E$53,Calculations!$A$3:$A$53,$B1097)</f>
        <v/>
      </c>
      <c r="I1097" s="44">
        <f>I371/SUMIFS(I$3:I$722,$B$3:$B$722,$B1097)*SUMIFS(Calculations!$E$3:$E$53,Calculations!$A$3:$A$53,$B1097)</f>
        <v/>
      </c>
      <c r="J1097" s="44">
        <f>J371/SUMIFS(J$3:J$722,$B$3:$B$722,$B1097)*SUMIFS(Calculations!$E$3:$E$53,Calculations!$A$3:$A$53,$B1097)</f>
        <v/>
      </c>
      <c r="K1097" s="44">
        <f>K371/SUMIFS(K$3:K$722,$B$3:$B$722,$B1097)*SUMIFS(Calculations!$E$3:$E$53,Calculations!$A$3:$A$53,$B1097)</f>
        <v/>
      </c>
      <c r="L1097" s="44">
        <f>L371/SUMIFS(L$3:L$722,$B$3:$B$722,$B1097)*SUMIFS(Calculations!$E$3:$E$53,Calculations!$A$3:$A$53,$B1097)</f>
        <v/>
      </c>
      <c r="M1097" s="44">
        <f>M371/SUMIFS(M$3:M$722,$B$3:$B$722,$B1097)*SUMIFS(Calculations!$E$3:$E$53,Calculations!$A$3:$A$53,$B1097)</f>
        <v/>
      </c>
      <c r="N1097" s="44">
        <f>N371/SUMIFS(N$3:N$722,$B$3:$B$722,$B1097)*SUMIFS(Calculations!$E$3:$E$53,Calculations!$A$3:$A$53,$B1097)</f>
        <v/>
      </c>
      <c r="O1097" s="44">
        <f>O371/SUMIFS(O$3:O$722,$B$3:$B$722,$B1097)*SUMIFS(Calculations!$E$3:$E$53,Calculations!$A$3:$A$53,$B1097)</f>
        <v/>
      </c>
      <c r="P1097" s="44">
        <f>P371/SUMIFS(P$3:P$722,$B$3:$B$722,$B1097)*SUMIFS(Calculations!$E$3:$E$53,Calculations!$A$3:$A$53,$B1097)</f>
        <v/>
      </c>
      <c r="Q1097" s="44">
        <f>Q371/SUMIFS(Q$3:Q$722,$B$3:$B$722,$B1097)*SUMIFS(Calculations!$E$3:$E$53,Calculations!$A$3:$A$53,$B1097)</f>
        <v/>
      </c>
      <c r="R1097" s="44">
        <f>R371/SUMIFS(R$3:R$722,$B$3:$B$722,$B1097)*SUMIFS(Calculations!$E$3:$E$53,Calculations!$A$3:$A$53,$B1097)</f>
        <v/>
      </c>
    </row>
    <row r="1098" ht="15.75" customHeight="1" s="157">
      <c r="B1098" s="44" t="inlineStr">
        <is>
          <t>NC</t>
        </is>
      </c>
      <c r="C1098" s="44" t="inlineStr">
        <is>
          <t>Generation</t>
        </is>
      </c>
      <c r="D1098" s="44" t="inlineStr">
        <is>
          <t>Nuclear</t>
        </is>
      </c>
      <c r="E1098" s="44">
        <f>LOOKUP(D1098,$U$2:$V$15,$V$2:$V$15)</f>
        <v/>
      </c>
      <c r="F1098" s="44">
        <f>F372/SUMIFS(F$3:F$722,$B$3:$B$722,$B1098)*SUMIFS(Calculations!$E$3:$E$53,Calculations!$A$3:$A$53,$B1098)</f>
        <v/>
      </c>
      <c r="G1098" s="44">
        <f>G372/SUMIFS(G$3:G$722,$B$3:$B$722,$B1098)*SUMIFS(Calculations!$E$3:$E$53,Calculations!$A$3:$A$53,$B1098)</f>
        <v/>
      </c>
      <c r="H1098" s="44">
        <f>H372/SUMIFS(H$3:H$722,$B$3:$B$722,$B1098)*SUMIFS(Calculations!$E$3:$E$53,Calculations!$A$3:$A$53,$B1098)</f>
        <v/>
      </c>
      <c r="I1098" s="44">
        <f>I372/SUMIFS(I$3:I$722,$B$3:$B$722,$B1098)*SUMIFS(Calculations!$E$3:$E$53,Calculations!$A$3:$A$53,$B1098)</f>
        <v/>
      </c>
      <c r="J1098" s="44">
        <f>J372/SUMIFS(J$3:J$722,$B$3:$B$722,$B1098)*SUMIFS(Calculations!$E$3:$E$53,Calculations!$A$3:$A$53,$B1098)</f>
        <v/>
      </c>
      <c r="K1098" s="44">
        <f>K372/SUMIFS(K$3:K$722,$B$3:$B$722,$B1098)*SUMIFS(Calculations!$E$3:$E$53,Calculations!$A$3:$A$53,$B1098)</f>
        <v/>
      </c>
      <c r="L1098" s="44">
        <f>L372/SUMIFS(L$3:L$722,$B$3:$B$722,$B1098)*SUMIFS(Calculations!$E$3:$E$53,Calculations!$A$3:$A$53,$B1098)</f>
        <v/>
      </c>
      <c r="M1098" s="44">
        <f>M372/SUMIFS(M$3:M$722,$B$3:$B$722,$B1098)*SUMIFS(Calculations!$E$3:$E$53,Calculations!$A$3:$A$53,$B1098)</f>
        <v/>
      </c>
      <c r="N1098" s="44">
        <f>N372/SUMIFS(N$3:N$722,$B$3:$B$722,$B1098)*SUMIFS(Calculations!$E$3:$E$53,Calculations!$A$3:$A$53,$B1098)</f>
        <v/>
      </c>
      <c r="O1098" s="44">
        <f>O372/SUMIFS(O$3:O$722,$B$3:$B$722,$B1098)*SUMIFS(Calculations!$E$3:$E$53,Calculations!$A$3:$A$53,$B1098)</f>
        <v/>
      </c>
      <c r="P1098" s="44">
        <f>P372/SUMIFS(P$3:P$722,$B$3:$B$722,$B1098)*SUMIFS(Calculations!$E$3:$E$53,Calculations!$A$3:$A$53,$B1098)</f>
        <v/>
      </c>
      <c r="Q1098" s="44">
        <f>Q372/SUMIFS(Q$3:Q$722,$B$3:$B$722,$B1098)*SUMIFS(Calculations!$E$3:$E$53,Calculations!$A$3:$A$53,$B1098)</f>
        <v/>
      </c>
      <c r="R1098" s="44">
        <f>R372/SUMIFS(R$3:R$722,$B$3:$B$722,$B1098)*SUMIFS(Calculations!$E$3:$E$53,Calculations!$A$3:$A$53,$B1098)</f>
        <v/>
      </c>
    </row>
    <row r="1099" ht="15.75" customHeight="1" s="157">
      <c r="B1099" s="44" t="inlineStr">
        <is>
          <t>NC</t>
        </is>
      </c>
      <c r="C1099" s="44" t="inlineStr">
        <is>
          <t>Generation</t>
        </is>
      </c>
      <c r="D1099" s="44" t="inlineStr">
        <is>
          <t>Offshore Wind</t>
        </is>
      </c>
      <c r="E1099" s="44">
        <f>LOOKUP(D1099,$U$2:$V$15,$V$2:$V$15)</f>
        <v/>
      </c>
      <c r="F1099" s="44">
        <f>F373/SUMIFS(F$3:F$722,$B$3:$B$722,$B1099)*SUMIFS(Calculations!$E$3:$E$53,Calculations!$A$3:$A$53,$B1099)</f>
        <v/>
      </c>
      <c r="G1099" s="44">
        <f>G373/SUMIFS(G$3:G$722,$B$3:$B$722,$B1099)*SUMIFS(Calculations!$E$3:$E$53,Calculations!$A$3:$A$53,$B1099)</f>
        <v/>
      </c>
      <c r="H1099" s="44">
        <f>H373/SUMIFS(H$3:H$722,$B$3:$B$722,$B1099)*SUMIFS(Calculations!$E$3:$E$53,Calculations!$A$3:$A$53,$B1099)</f>
        <v/>
      </c>
      <c r="I1099" s="44">
        <f>I373/SUMIFS(I$3:I$722,$B$3:$B$722,$B1099)*SUMIFS(Calculations!$E$3:$E$53,Calculations!$A$3:$A$53,$B1099)</f>
        <v/>
      </c>
      <c r="J1099" s="44">
        <f>J373/SUMIFS(J$3:J$722,$B$3:$B$722,$B1099)*SUMIFS(Calculations!$E$3:$E$53,Calculations!$A$3:$A$53,$B1099)</f>
        <v/>
      </c>
      <c r="K1099" s="44">
        <f>K373/SUMIFS(K$3:K$722,$B$3:$B$722,$B1099)*SUMIFS(Calculations!$E$3:$E$53,Calculations!$A$3:$A$53,$B1099)</f>
        <v/>
      </c>
      <c r="L1099" s="44">
        <f>L373/SUMIFS(L$3:L$722,$B$3:$B$722,$B1099)*SUMIFS(Calculations!$E$3:$E$53,Calculations!$A$3:$A$53,$B1099)</f>
        <v/>
      </c>
      <c r="M1099" s="44">
        <f>M373/SUMIFS(M$3:M$722,$B$3:$B$722,$B1099)*SUMIFS(Calculations!$E$3:$E$53,Calculations!$A$3:$A$53,$B1099)</f>
        <v/>
      </c>
      <c r="N1099" s="44">
        <f>N373/SUMIFS(N$3:N$722,$B$3:$B$722,$B1099)*SUMIFS(Calculations!$E$3:$E$53,Calculations!$A$3:$A$53,$B1099)</f>
        <v/>
      </c>
      <c r="O1099" s="44">
        <f>O373/SUMIFS(O$3:O$722,$B$3:$B$722,$B1099)*SUMIFS(Calculations!$E$3:$E$53,Calculations!$A$3:$A$53,$B1099)</f>
        <v/>
      </c>
      <c r="P1099" s="44">
        <f>P373/SUMIFS(P$3:P$722,$B$3:$B$722,$B1099)*SUMIFS(Calculations!$E$3:$E$53,Calculations!$A$3:$A$53,$B1099)</f>
        <v/>
      </c>
      <c r="Q1099" s="44">
        <f>Q373/SUMIFS(Q$3:Q$722,$B$3:$B$722,$B1099)*SUMIFS(Calculations!$E$3:$E$53,Calculations!$A$3:$A$53,$B1099)</f>
        <v/>
      </c>
      <c r="R1099" s="44">
        <f>R373/SUMIFS(R$3:R$722,$B$3:$B$722,$B1099)*SUMIFS(Calculations!$E$3:$E$53,Calculations!$A$3:$A$53,$B1099)</f>
        <v/>
      </c>
    </row>
    <row r="1100" ht="15.75" customHeight="1" s="157">
      <c r="B1100" s="44" t="inlineStr">
        <is>
          <t>NC</t>
        </is>
      </c>
      <c r="C1100" s="44" t="inlineStr">
        <is>
          <t>Generation</t>
        </is>
      </c>
      <c r="D1100" s="44" t="inlineStr">
        <is>
          <t>Oil-Gas-Steam</t>
        </is>
      </c>
      <c r="E1100" s="44">
        <f>LOOKUP(D1100,$U$2:$V$15,$V$2:$V$15)</f>
        <v/>
      </c>
      <c r="F1100" s="44">
        <f>F374/SUMIFS(F$3:F$722,$B$3:$B$722,$B1100)*SUMIFS(Calculations!$E$3:$E$53,Calculations!$A$3:$A$53,$B1100)</f>
        <v/>
      </c>
      <c r="G1100" s="44">
        <f>G374/SUMIFS(G$3:G$722,$B$3:$B$722,$B1100)*SUMIFS(Calculations!$E$3:$E$53,Calculations!$A$3:$A$53,$B1100)</f>
        <v/>
      </c>
      <c r="H1100" s="44">
        <f>H374/SUMIFS(H$3:H$722,$B$3:$B$722,$B1100)*SUMIFS(Calculations!$E$3:$E$53,Calculations!$A$3:$A$53,$B1100)</f>
        <v/>
      </c>
      <c r="I1100" s="44">
        <f>I374/SUMIFS(I$3:I$722,$B$3:$B$722,$B1100)*SUMIFS(Calculations!$E$3:$E$53,Calculations!$A$3:$A$53,$B1100)</f>
        <v/>
      </c>
      <c r="J1100" s="44">
        <f>J374/SUMIFS(J$3:J$722,$B$3:$B$722,$B1100)*SUMIFS(Calculations!$E$3:$E$53,Calculations!$A$3:$A$53,$B1100)</f>
        <v/>
      </c>
      <c r="K1100" s="44">
        <f>K374/SUMIFS(K$3:K$722,$B$3:$B$722,$B1100)*SUMIFS(Calculations!$E$3:$E$53,Calculations!$A$3:$A$53,$B1100)</f>
        <v/>
      </c>
      <c r="L1100" s="44">
        <f>L374/SUMIFS(L$3:L$722,$B$3:$B$722,$B1100)*SUMIFS(Calculations!$E$3:$E$53,Calculations!$A$3:$A$53,$B1100)</f>
        <v/>
      </c>
      <c r="M1100" s="44">
        <f>M374/SUMIFS(M$3:M$722,$B$3:$B$722,$B1100)*SUMIFS(Calculations!$E$3:$E$53,Calculations!$A$3:$A$53,$B1100)</f>
        <v/>
      </c>
      <c r="N1100" s="44">
        <f>N374/SUMIFS(N$3:N$722,$B$3:$B$722,$B1100)*SUMIFS(Calculations!$E$3:$E$53,Calculations!$A$3:$A$53,$B1100)</f>
        <v/>
      </c>
      <c r="O1100" s="44">
        <f>O374/SUMIFS(O$3:O$722,$B$3:$B$722,$B1100)*SUMIFS(Calculations!$E$3:$E$53,Calculations!$A$3:$A$53,$B1100)</f>
        <v/>
      </c>
      <c r="P1100" s="44">
        <f>P374/SUMIFS(P$3:P$722,$B$3:$B$722,$B1100)*SUMIFS(Calculations!$E$3:$E$53,Calculations!$A$3:$A$53,$B1100)</f>
        <v/>
      </c>
      <c r="Q1100" s="44">
        <f>Q374/SUMIFS(Q$3:Q$722,$B$3:$B$722,$B1100)*SUMIFS(Calculations!$E$3:$E$53,Calculations!$A$3:$A$53,$B1100)</f>
        <v/>
      </c>
      <c r="R1100" s="44">
        <f>R374/SUMIFS(R$3:R$722,$B$3:$B$722,$B1100)*SUMIFS(Calculations!$E$3:$E$53,Calculations!$A$3:$A$53,$B1100)</f>
        <v/>
      </c>
    </row>
    <row r="1101" ht="15.75" customHeight="1" s="157">
      <c r="B1101" s="44" t="inlineStr">
        <is>
          <t>NC</t>
        </is>
      </c>
      <c r="C1101" s="44" t="inlineStr">
        <is>
          <t>Generation</t>
        </is>
      </c>
      <c r="D1101" s="44" t="inlineStr">
        <is>
          <t>Rooftop PV</t>
        </is>
      </c>
      <c r="E1101" s="44">
        <f>LOOKUP(D1101,$U$2:$V$15,$V$2:$V$15)</f>
        <v/>
      </c>
      <c r="F1101" s="44">
        <f>F375/SUMIFS(F$3:F$722,$B$3:$B$722,$B1101)*SUMIFS(Calculations!$E$3:$E$53,Calculations!$A$3:$A$53,$B1101)</f>
        <v/>
      </c>
      <c r="G1101" s="44">
        <f>G375/SUMIFS(G$3:G$722,$B$3:$B$722,$B1101)*SUMIFS(Calculations!$E$3:$E$53,Calculations!$A$3:$A$53,$B1101)</f>
        <v/>
      </c>
      <c r="H1101" s="44">
        <f>H375/SUMIFS(H$3:H$722,$B$3:$B$722,$B1101)*SUMIFS(Calculations!$E$3:$E$53,Calculations!$A$3:$A$53,$B1101)</f>
        <v/>
      </c>
      <c r="I1101" s="44">
        <f>I375/SUMIFS(I$3:I$722,$B$3:$B$722,$B1101)*SUMIFS(Calculations!$E$3:$E$53,Calculations!$A$3:$A$53,$B1101)</f>
        <v/>
      </c>
      <c r="J1101" s="44">
        <f>J375/SUMIFS(J$3:J$722,$B$3:$B$722,$B1101)*SUMIFS(Calculations!$E$3:$E$53,Calculations!$A$3:$A$53,$B1101)</f>
        <v/>
      </c>
      <c r="K1101" s="44">
        <f>K375/SUMIFS(K$3:K$722,$B$3:$B$722,$B1101)*SUMIFS(Calculations!$E$3:$E$53,Calculations!$A$3:$A$53,$B1101)</f>
        <v/>
      </c>
      <c r="L1101" s="44">
        <f>L375/SUMIFS(L$3:L$722,$B$3:$B$722,$B1101)*SUMIFS(Calculations!$E$3:$E$53,Calculations!$A$3:$A$53,$B1101)</f>
        <v/>
      </c>
      <c r="M1101" s="44">
        <f>M375/SUMIFS(M$3:M$722,$B$3:$B$722,$B1101)*SUMIFS(Calculations!$E$3:$E$53,Calculations!$A$3:$A$53,$B1101)</f>
        <v/>
      </c>
      <c r="N1101" s="44">
        <f>N375/SUMIFS(N$3:N$722,$B$3:$B$722,$B1101)*SUMIFS(Calculations!$E$3:$E$53,Calculations!$A$3:$A$53,$B1101)</f>
        <v/>
      </c>
      <c r="O1101" s="44">
        <f>O375/SUMIFS(O$3:O$722,$B$3:$B$722,$B1101)*SUMIFS(Calculations!$E$3:$E$53,Calculations!$A$3:$A$53,$B1101)</f>
        <v/>
      </c>
      <c r="P1101" s="44">
        <f>P375/SUMIFS(P$3:P$722,$B$3:$B$722,$B1101)*SUMIFS(Calculations!$E$3:$E$53,Calculations!$A$3:$A$53,$B1101)</f>
        <v/>
      </c>
      <c r="Q1101" s="44">
        <f>Q375/SUMIFS(Q$3:Q$722,$B$3:$B$722,$B1101)*SUMIFS(Calculations!$E$3:$E$53,Calculations!$A$3:$A$53,$B1101)</f>
        <v/>
      </c>
      <c r="R1101" s="44">
        <f>R375/SUMIFS(R$3:R$722,$B$3:$B$722,$B1101)*SUMIFS(Calculations!$E$3:$E$53,Calculations!$A$3:$A$53,$B1101)</f>
        <v/>
      </c>
    </row>
    <row r="1102" ht="15.75" customHeight="1" s="157">
      <c r="B1102" s="44" t="inlineStr">
        <is>
          <t>NC</t>
        </is>
      </c>
      <c r="C1102" s="44" t="inlineStr">
        <is>
          <t>Generation</t>
        </is>
      </c>
      <c r="D1102" s="44" t="inlineStr">
        <is>
          <t>Storage</t>
        </is>
      </c>
      <c r="E1102" s="44">
        <f>LOOKUP(D1102,$U$2:$V$15,$V$2:$V$15)</f>
        <v/>
      </c>
      <c r="F1102" s="44">
        <f>F376/SUMIFS(F$3:F$722,$B$3:$B$722,$B1102)*SUMIFS(Calculations!$E$3:$E$53,Calculations!$A$3:$A$53,$B1102)</f>
        <v/>
      </c>
      <c r="G1102" s="44">
        <f>G376/SUMIFS(G$3:G$722,$B$3:$B$722,$B1102)*SUMIFS(Calculations!$E$3:$E$53,Calculations!$A$3:$A$53,$B1102)</f>
        <v/>
      </c>
      <c r="H1102" s="44">
        <f>H376/SUMIFS(H$3:H$722,$B$3:$B$722,$B1102)*SUMIFS(Calculations!$E$3:$E$53,Calculations!$A$3:$A$53,$B1102)</f>
        <v/>
      </c>
      <c r="I1102" s="44">
        <f>I376/SUMIFS(I$3:I$722,$B$3:$B$722,$B1102)*SUMIFS(Calculations!$E$3:$E$53,Calculations!$A$3:$A$53,$B1102)</f>
        <v/>
      </c>
      <c r="J1102" s="44">
        <f>J376/SUMIFS(J$3:J$722,$B$3:$B$722,$B1102)*SUMIFS(Calculations!$E$3:$E$53,Calculations!$A$3:$A$53,$B1102)</f>
        <v/>
      </c>
      <c r="K1102" s="44">
        <f>K376/SUMIFS(K$3:K$722,$B$3:$B$722,$B1102)*SUMIFS(Calculations!$E$3:$E$53,Calculations!$A$3:$A$53,$B1102)</f>
        <v/>
      </c>
      <c r="L1102" s="44">
        <f>L376/SUMIFS(L$3:L$722,$B$3:$B$722,$B1102)*SUMIFS(Calculations!$E$3:$E$53,Calculations!$A$3:$A$53,$B1102)</f>
        <v/>
      </c>
      <c r="M1102" s="44">
        <f>M376/SUMIFS(M$3:M$722,$B$3:$B$722,$B1102)*SUMIFS(Calculations!$E$3:$E$53,Calculations!$A$3:$A$53,$B1102)</f>
        <v/>
      </c>
      <c r="N1102" s="44">
        <f>N376/SUMIFS(N$3:N$722,$B$3:$B$722,$B1102)*SUMIFS(Calculations!$E$3:$E$53,Calculations!$A$3:$A$53,$B1102)</f>
        <v/>
      </c>
      <c r="O1102" s="44">
        <f>O376/SUMIFS(O$3:O$722,$B$3:$B$722,$B1102)*SUMIFS(Calculations!$E$3:$E$53,Calculations!$A$3:$A$53,$B1102)</f>
        <v/>
      </c>
      <c r="P1102" s="44">
        <f>P376/SUMIFS(P$3:P$722,$B$3:$B$722,$B1102)*SUMIFS(Calculations!$E$3:$E$53,Calculations!$A$3:$A$53,$B1102)</f>
        <v/>
      </c>
      <c r="Q1102" s="44">
        <f>Q376/SUMIFS(Q$3:Q$722,$B$3:$B$722,$B1102)*SUMIFS(Calculations!$E$3:$E$53,Calculations!$A$3:$A$53,$B1102)</f>
        <v/>
      </c>
      <c r="R1102" s="44">
        <f>R376/SUMIFS(R$3:R$722,$B$3:$B$722,$B1102)*SUMIFS(Calculations!$E$3:$E$53,Calculations!$A$3:$A$53,$B1102)</f>
        <v/>
      </c>
    </row>
    <row r="1103" ht="15.75" customHeight="1" s="157">
      <c r="B1103" s="44" t="inlineStr">
        <is>
          <t>NC</t>
        </is>
      </c>
      <c r="C1103" s="44" t="inlineStr">
        <is>
          <t>Generation</t>
        </is>
      </c>
      <c r="D1103" s="44" t="inlineStr">
        <is>
          <t>Utility PV</t>
        </is>
      </c>
      <c r="E1103" s="44">
        <f>LOOKUP(D1103,$U$2:$V$15,$V$2:$V$15)</f>
        <v/>
      </c>
      <c r="F1103" s="44">
        <f>F377/SUMIFS(F$3:F$722,$B$3:$B$722,$B1103)*SUMIFS(Calculations!$E$3:$E$53,Calculations!$A$3:$A$53,$B1103)</f>
        <v/>
      </c>
      <c r="G1103" s="44">
        <f>G377/SUMIFS(G$3:G$722,$B$3:$B$722,$B1103)*SUMIFS(Calculations!$E$3:$E$53,Calculations!$A$3:$A$53,$B1103)</f>
        <v/>
      </c>
      <c r="H1103" s="44">
        <f>H377/SUMIFS(H$3:H$722,$B$3:$B$722,$B1103)*SUMIFS(Calculations!$E$3:$E$53,Calculations!$A$3:$A$53,$B1103)</f>
        <v/>
      </c>
      <c r="I1103" s="44">
        <f>I377/SUMIFS(I$3:I$722,$B$3:$B$722,$B1103)*SUMIFS(Calculations!$E$3:$E$53,Calculations!$A$3:$A$53,$B1103)</f>
        <v/>
      </c>
      <c r="J1103" s="44">
        <f>J377/SUMIFS(J$3:J$722,$B$3:$B$722,$B1103)*SUMIFS(Calculations!$E$3:$E$53,Calculations!$A$3:$A$53,$B1103)</f>
        <v/>
      </c>
      <c r="K1103" s="44">
        <f>K377/SUMIFS(K$3:K$722,$B$3:$B$722,$B1103)*SUMIFS(Calculations!$E$3:$E$53,Calculations!$A$3:$A$53,$B1103)</f>
        <v/>
      </c>
      <c r="L1103" s="44">
        <f>L377/SUMIFS(L$3:L$722,$B$3:$B$722,$B1103)*SUMIFS(Calculations!$E$3:$E$53,Calculations!$A$3:$A$53,$B1103)</f>
        <v/>
      </c>
      <c r="M1103" s="44">
        <f>M377/SUMIFS(M$3:M$722,$B$3:$B$722,$B1103)*SUMIFS(Calculations!$E$3:$E$53,Calculations!$A$3:$A$53,$B1103)</f>
        <v/>
      </c>
      <c r="N1103" s="44">
        <f>N377/SUMIFS(N$3:N$722,$B$3:$B$722,$B1103)*SUMIFS(Calculations!$E$3:$E$53,Calculations!$A$3:$A$53,$B1103)</f>
        <v/>
      </c>
      <c r="O1103" s="44">
        <f>O377/SUMIFS(O$3:O$722,$B$3:$B$722,$B1103)*SUMIFS(Calculations!$E$3:$E$53,Calculations!$A$3:$A$53,$B1103)</f>
        <v/>
      </c>
      <c r="P1103" s="44">
        <f>P377/SUMIFS(P$3:P$722,$B$3:$B$722,$B1103)*SUMIFS(Calculations!$E$3:$E$53,Calculations!$A$3:$A$53,$B1103)</f>
        <v/>
      </c>
      <c r="Q1103" s="44">
        <f>Q377/SUMIFS(Q$3:Q$722,$B$3:$B$722,$B1103)*SUMIFS(Calculations!$E$3:$E$53,Calculations!$A$3:$A$53,$B1103)</f>
        <v/>
      </c>
      <c r="R1103" s="44">
        <f>R377/SUMIFS(R$3:R$722,$B$3:$B$722,$B1103)*SUMIFS(Calculations!$E$3:$E$53,Calculations!$A$3:$A$53,$B1103)</f>
        <v/>
      </c>
    </row>
    <row r="1104" ht="15.75" customHeight="1" s="157">
      <c r="B1104" s="44" t="inlineStr">
        <is>
          <t>ND</t>
        </is>
      </c>
      <c r="C1104" s="44" t="inlineStr">
        <is>
          <t>Generation</t>
        </is>
      </c>
      <c r="D1104" s="44" t="inlineStr">
        <is>
          <t>Biopower</t>
        </is>
      </c>
      <c r="E1104" s="44">
        <f>LOOKUP(D1104,$U$2:$V$15,$V$2:$V$15)</f>
        <v/>
      </c>
      <c r="F1104" s="44">
        <f>F378/SUMIFS(F$3:F$722,$B$3:$B$722,$B1104)*SUMIFS(Calculations!$E$3:$E$53,Calculations!$A$3:$A$53,$B1104)</f>
        <v/>
      </c>
      <c r="G1104" s="44">
        <f>G378/SUMIFS(G$3:G$722,$B$3:$B$722,$B1104)*SUMIFS(Calculations!$E$3:$E$53,Calculations!$A$3:$A$53,$B1104)</f>
        <v/>
      </c>
      <c r="H1104" s="44">
        <f>H378/SUMIFS(H$3:H$722,$B$3:$B$722,$B1104)*SUMIFS(Calculations!$E$3:$E$53,Calculations!$A$3:$A$53,$B1104)</f>
        <v/>
      </c>
      <c r="I1104" s="44">
        <f>I378/SUMIFS(I$3:I$722,$B$3:$B$722,$B1104)*SUMIFS(Calculations!$E$3:$E$53,Calculations!$A$3:$A$53,$B1104)</f>
        <v/>
      </c>
      <c r="J1104" s="44">
        <f>J378/SUMIFS(J$3:J$722,$B$3:$B$722,$B1104)*SUMIFS(Calculations!$E$3:$E$53,Calculations!$A$3:$A$53,$B1104)</f>
        <v/>
      </c>
      <c r="K1104" s="44">
        <f>K378/SUMIFS(K$3:K$722,$B$3:$B$722,$B1104)*SUMIFS(Calculations!$E$3:$E$53,Calculations!$A$3:$A$53,$B1104)</f>
        <v/>
      </c>
      <c r="L1104" s="44">
        <f>L378/SUMIFS(L$3:L$722,$B$3:$B$722,$B1104)*SUMIFS(Calculations!$E$3:$E$53,Calculations!$A$3:$A$53,$B1104)</f>
        <v/>
      </c>
      <c r="M1104" s="44">
        <f>M378/SUMIFS(M$3:M$722,$B$3:$B$722,$B1104)*SUMIFS(Calculations!$E$3:$E$53,Calculations!$A$3:$A$53,$B1104)</f>
        <v/>
      </c>
      <c r="N1104" s="44">
        <f>N378/SUMIFS(N$3:N$722,$B$3:$B$722,$B1104)*SUMIFS(Calculations!$E$3:$E$53,Calculations!$A$3:$A$53,$B1104)</f>
        <v/>
      </c>
      <c r="O1104" s="44">
        <f>O378/SUMIFS(O$3:O$722,$B$3:$B$722,$B1104)*SUMIFS(Calculations!$E$3:$E$53,Calculations!$A$3:$A$53,$B1104)</f>
        <v/>
      </c>
      <c r="P1104" s="44">
        <f>P378/SUMIFS(P$3:P$722,$B$3:$B$722,$B1104)*SUMIFS(Calculations!$E$3:$E$53,Calculations!$A$3:$A$53,$B1104)</f>
        <v/>
      </c>
      <c r="Q1104" s="44">
        <f>Q378/SUMIFS(Q$3:Q$722,$B$3:$B$722,$B1104)*SUMIFS(Calculations!$E$3:$E$53,Calculations!$A$3:$A$53,$B1104)</f>
        <v/>
      </c>
      <c r="R1104" s="44">
        <f>R378/SUMIFS(R$3:R$722,$B$3:$B$722,$B1104)*SUMIFS(Calculations!$E$3:$E$53,Calculations!$A$3:$A$53,$B1104)</f>
        <v/>
      </c>
    </row>
    <row r="1105" ht="15.75" customHeight="1" s="157">
      <c r="B1105" s="44" t="inlineStr">
        <is>
          <t>ND</t>
        </is>
      </c>
      <c r="C1105" s="44" t="inlineStr">
        <is>
          <t>Generation</t>
        </is>
      </c>
      <c r="D1105" s="44" t="inlineStr">
        <is>
          <t>Coal</t>
        </is>
      </c>
      <c r="E1105" s="44">
        <f>LOOKUP(D1105,$U$2:$V$15,$V$2:$V$15)</f>
        <v/>
      </c>
      <c r="F1105" s="44">
        <f>F379/SUMIFS(F$3:F$722,$B$3:$B$722,$B1105)*SUMIFS(Calculations!$E$3:$E$53,Calculations!$A$3:$A$53,$B1105)</f>
        <v/>
      </c>
      <c r="G1105" s="44">
        <f>G379/SUMIFS(G$3:G$722,$B$3:$B$722,$B1105)*SUMIFS(Calculations!$E$3:$E$53,Calculations!$A$3:$A$53,$B1105)</f>
        <v/>
      </c>
      <c r="H1105" s="44">
        <f>H379/SUMIFS(H$3:H$722,$B$3:$B$722,$B1105)*SUMIFS(Calculations!$E$3:$E$53,Calculations!$A$3:$A$53,$B1105)</f>
        <v/>
      </c>
      <c r="I1105" s="44">
        <f>I379/SUMIFS(I$3:I$722,$B$3:$B$722,$B1105)*SUMIFS(Calculations!$E$3:$E$53,Calculations!$A$3:$A$53,$B1105)</f>
        <v/>
      </c>
      <c r="J1105" s="44">
        <f>J379/SUMIFS(J$3:J$722,$B$3:$B$722,$B1105)*SUMIFS(Calculations!$E$3:$E$53,Calculations!$A$3:$A$53,$B1105)</f>
        <v/>
      </c>
      <c r="K1105" s="44">
        <f>K379/SUMIFS(K$3:K$722,$B$3:$B$722,$B1105)*SUMIFS(Calculations!$E$3:$E$53,Calculations!$A$3:$A$53,$B1105)</f>
        <v/>
      </c>
      <c r="L1105" s="44">
        <f>L379/SUMIFS(L$3:L$722,$B$3:$B$722,$B1105)*SUMIFS(Calculations!$E$3:$E$53,Calculations!$A$3:$A$53,$B1105)</f>
        <v/>
      </c>
      <c r="M1105" s="44">
        <f>M379/SUMIFS(M$3:M$722,$B$3:$B$722,$B1105)*SUMIFS(Calculations!$E$3:$E$53,Calculations!$A$3:$A$53,$B1105)</f>
        <v/>
      </c>
      <c r="N1105" s="44">
        <f>N379/SUMIFS(N$3:N$722,$B$3:$B$722,$B1105)*SUMIFS(Calculations!$E$3:$E$53,Calculations!$A$3:$A$53,$B1105)</f>
        <v/>
      </c>
      <c r="O1105" s="44">
        <f>O379/SUMIFS(O$3:O$722,$B$3:$B$722,$B1105)*SUMIFS(Calculations!$E$3:$E$53,Calculations!$A$3:$A$53,$B1105)</f>
        <v/>
      </c>
      <c r="P1105" s="44">
        <f>P379/SUMIFS(P$3:P$722,$B$3:$B$722,$B1105)*SUMIFS(Calculations!$E$3:$E$53,Calculations!$A$3:$A$53,$B1105)</f>
        <v/>
      </c>
      <c r="Q1105" s="44">
        <f>Q379/SUMIFS(Q$3:Q$722,$B$3:$B$722,$B1105)*SUMIFS(Calculations!$E$3:$E$53,Calculations!$A$3:$A$53,$B1105)</f>
        <v/>
      </c>
      <c r="R1105" s="44">
        <f>R379/SUMIFS(R$3:R$722,$B$3:$B$722,$B1105)*SUMIFS(Calculations!$E$3:$E$53,Calculations!$A$3:$A$53,$B1105)</f>
        <v/>
      </c>
    </row>
    <row r="1106" ht="15.75" customHeight="1" s="157">
      <c r="B1106" s="44" t="inlineStr">
        <is>
          <t>ND</t>
        </is>
      </c>
      <c r="C1106" s="44" t="inlineStr">
        <is>
          <t>Generation</t>
        </is>
      </c>
      <c r="D1106" s="44" t="inlineStr">
        <is>
          <t>CSP</t>
        </is>
      </c>
      <c r="E1106" s="44">
        <f>LOOKUP(D1106,$U$2:$V$15,$V$2:$V$15)</f>
        <v/>
      </c>
      <c r="F1106" s="44">
        <f>F380/SUMIFS(F$3:F$722,$B$3:$B$722,$B1106)*SUMIFS(Calculations!$E$3:$E$53,Calculations!$A$3:$A$53,$B1106)</f>
        <v/>
      </c>
      <c r="G1106" s="44">
        <f>G380/SUMIFS(G$3:G$722,$B$3:$B$722,$B1106)*SUMIFS(Calculations!$E$3:$E$53,Calculations!$A$3:$A$53,$B1106)</f>
        <v/>
      </c>
      <c r="H1106" s="44">
        <f>H380/SUMIFS(H$3:H$722,$B$3:$B$722,$B1106)*SUMIFS(Calculations!$E$3:$E$53,Calculations!$A$3:$A$53,$B1106)</f>
        <v/>
      </c>
      <c r="I1106" s="44">
        <f>I380/SUMIFS(I$3:I$722,$B$3:$B$722,$B1106)*SUMIFS(Calculations!$E$3:$E$53,Calculations!$A$3:$A$53,$B1106)</f>
        <v/>
      </c>
      <c r="J1106" s="44">
        <f>J380/SUMIFS(J$3:J$722,$B$3:$B$722,$B1106)*SUMIFS(Calculations!$E$3:$E$53,Calculations!$A$3:$A$53,$B1106)</f>
        <v/>
      </c>
      <c r="K1106" s="44">
        <f>K380/SUMIFS(K$3:K$722,$B$3:$B$722,$B1106)*SUMIFS(Calculations!$E$3:$E$53,Calculations!$A$3:$A$53,$B1106)</f>
        <v/>
      </c>
      <c r="L1106" s="44">
        <f>L380/SUMIFS(L$3:L$722,$B$3:$B$722,$B1106)*SUMIFS(Calculations!$E$3:$E$53,Calculations!$A$3:$A$53,$B1106)</f>
        <v/>
      </c>
      <c r="M1106" s="44">
        <f>M380/SUMIFS(M$3:M$722,$B$3:$B$722,$B1106)*SUMIFS(Calculations!$E$3:$E$53,Calculations!$A$3:$A$53,$B1106)</f>
        <v/>
      </c>
      <c r="N1106" s="44">
        <f>N380/SUMIFS(N$3:N$722,$B$3:$B$722,$B1106)*SUMIFS(Calculations!$E$3:$E$53,Calculations!$A$3:$A$53,$B1106)</f>
        <v/>
      </c>
      <c r="O1106" s="44">
        <f>O380/SUMIFS(O$3:O$722,$B$3:$B$722,$B1106)*SUMIFS(Calculations!$E$3:$E$53,Calculations!$A$3:$A$53,$B1106)</f>
        <v/>
      </c>
      <c r="P1106" s="44">
        <f>P380/SUMIFS(P$3:P$722,$B$3:$B$722,$B1106)*SUMIFS(Calculations!$E$3:$E$53,Calculations!$A$3:$A$53,$B1106)</f>
        <v/>
      </c>
      <c r="Q1106" s="44">
        <f>Q380/SUMIFS(Q$3:Q$722,$B$3:$B$722,$B1106)*SUMIFS(Calculations!$E$3:$E$53,Calculations!$A$3:$A$53,$B1106)</f>
        <v/>
      </c>
      <c r="R1106" s="44">
        <f>R380/SUMIFS(R$3:R$722,$B$3:$B$722,$B1106)*SUMIFS(Calculations!$E$3:$E$53,Calculations!$A$3:$A$53,$B1106)</f>
        <v/>
      </c>
    </row>
    <row r="1107" ht="15.75" customHeight="1" s="157">
      <c r="B1107" s="44" t="inlineStr">
        <is>
          <t>ND</t>
        </is>
      </c>
      <c r="C1107" s="44" t="inlineStr">
        <is>
          <t>Generation</t>
        </is>
      </c>
      <c r="D1107" s="44" t="inlineStr">
        <is>
          <t>Geothermal</t>
        </is>
      </c>
      <c r="E1107" s="44">
        <f>LOOKUP(D1107,$U$2:$V$15,$V$2:$V$15)</f>
        <v/>
      </c>
      <c r="F1107" s="44">
        <f>F381/SUMIFS(F$3:F$722,$B$3:$B$722,$B1107)*SUMIFS(Calculations!$E$3:$E$53,Calculations!$A$3:$A$53,$B1107)</f>
        <v/>
      </c>
      <c r="G1107" s="44">
        <f>G381/SUMIFS(G$3:G$722,$B$3:$B$722,$B1107)*SUMIFS(Calculations!$E$3:$E$53,Calculations!$A$3:$A$53,$B1107)</f>
        <v/>
      </c>
      <c r="H1107" s="44">
        <f>H381/SUMIFS(H$3:H$722,$B$3:$B$722,$B1107)*SUMIFS(Calculations!$E$3:$E$53,Calculations!$A$3:$A$53,$B1107)</f>
        <v/>
      </c>
      <c r="I1107" s="44">
        <f>I381/SUMIFS(I$3:I$722,$B$3:$B$722,$B1107)*SUMIFS(Calculations!$E$3:$E$53,Calculations!$A$3:$A$53,$B1107)</f>
        <v/>
      </c>
      <c r="J1107" s="44">
        <f>J381/SUMIFS(J$3:J$722,$B$3:$B$722,$B1107)*SUMIFS(Calculations!$E$3:$E$53,Calculations!$A$3:$A$53,$B1107)</f>
        <v/>
      </c>
      <c r="K1107" s="44">
        <f>K381/SUMIFS(K$3:K$722,$B$3:$B$722,$B1107)*SUMIFS(Calculations!$E$3:$E$53,Calculations!$A$3:$A$53,$B1107)</f>
        <v/>
      </c>
      <c r="L1107" s="44">
        <f>L381/SUMIFS(L$3:L$722,$B$3:$B$722,$B1107)*SUMIFS(Calculations!$E$3:$E$53,Calculations!$A$3:$A$53,$B1107)</f>
        <v/>
      </c>
      <c r="M1107" s="44">
        <f>M381/SUMIFS(M$3:M$722,$B$3:$B$722,$B1107)*SUMIFS(Calculations!$E$3:$E$53,Calculations!$A$3:$A$53,$B1107)</f>
        <v/>
      </c>
      <c r="N1107" s="44">
        <f>N381/SUMIFS(N$3:N$722,$B$3:$B$722,$B1107)*SUMIFS(Calculations!$E$3:$E$53,Calculations!$A$3:$A$53,$B1107)</f>
        <v/>
      </c>
      <c r="O1107" s="44">
        <f>O381/SUMIFS(O$3:O$722,$B$3:$B$722,$B1107)*SUMIFS(Calculations!$E$3:$E$53,Calculations!$A$3:$A$53,$B1107)</f>
        <v/>
      </c>
      <c r="P1107" s="44">
        <f>P381/SUMIFS(P$3:P$722,$B$3:$B$722,$B1107)*SUMIFS(Calculations!$E$3:$E$53,Calculations!$A$3:$A$53,$B1107)</f>
        <v/>
      </c>
      <c r="Q1107" s="44">
        <f>Q381/SUMIFS(Q$3:Q$722,$B$3:$B$722,$B1107)*SUMIFS(Calculations!$E$3:$E$53,Calculations!$A$3:$A$53,$B1107)</f>
        <v/>
      </c>
      <c r="R1107" s="44">
        <f>R381/SUMIFS(R$3:R$722,$B$3:$B$722,$B1107)*SUMIFS(Calculations!$E$3:$E$53,Calculations!$A$3:$A$53,$B1107)</f>
        <v/>
      </c>
    </row>
    <row r="1108" ht="15.75" customHeight="1" s="157">
      <c r="B1108" s="44" t="inlineStr">
        <is>
          <t>ND</t>
        </is>
      </c>
      <c r="C1108" s="44" t="inlineStr">
        <is>
          <t>Generation</t>
        </is>
      </c>
      <c r="D1108" s="44" t="inlineStr">
        <is>
          <t>Hydro</t>
        </is>
      </c>
      <c r="E1108" s="44">
        <f>LOOKUP(D1108,$U$2:$V$15,$V$2:$V$15)</f>
        <v/>
      </c>
      <c r="F1108" s="44">
        <f>F382/SUMIFS(F$3:F$722,$B$3:$B$722,$B1108)*SUMIFS(Calculations!$E$3:$E$53,Calculations!$A$3:$A$53,$B1108)</f>
        <v/>
      </c>
      <c r="G1108" s="44">
        <f>G382/SUMIFS(G$3:G$722,$B$3:$B$722,$B1108)*SUMIFS(Calculations!$E$3:$E$53,Calculations!$A$3:$A$53,$B1108)</f>
        <v/>
      </c>
      <c r="H1108" s="44">
        <f>H382/SUMIFS(H$3:H$722,$B$3:$B$722,$B1108)*SUMIFS(Calculations!$E$3:$E$53,Calculations!$A$3:$A$53,$B1108)</f>
        <v/>
      </c>
      <c r="I1108" s="44">
        <f>I382/SUMIFS(I$3:I$722,$B$3:$B$722,$B1108)*SUMIFS(Calculations!$E$3:$E$53,Calculations!$A$3:$A$53,$B1108)</f>
        <v/>
      </c>
      <c r="J1108" s="44">
        <f>J382/SUMIFS(J$3:J$722,$B$3:$B$722,$B1108)*SUMIFS(Calculations!$E$3:$E$53,Calculations!$A$3:$A$53,$B1108)</f>
        <v/>
      </c>
      <c r="K1108" s="44">
        <f>K382/SUMIFS(K$3:K$722,$B$3:$B$722,$B1108)*SUMIFS(Calculations!$E$3:$E$53,Calculations!$A$3:$A$53,$B1108)</f>
        <v/>
      </c>
      <c r="L1108" s="44">
        <f>L382/SUMIFS(L$3:L$722,$B$3:$B$722,$B1108)*SUMIFS(Calculations!$E$3:$E$53,Calculations!$A$3:$A$53,$B1108)</f>
        <v/>
      </c>
      <c r="M1108" s="44">
        <f>M382/SUMIFS(M$3:M$722,$B$3:$B$722,$B1108)*SUMIFS(Calculations!$E$3:$E$53,Calculations!$A$3:$A$53,$B1108)</f>
        <v/>
      </c>
      <c r="N1108" s="44">
        <f>N382/SUMIFS(N$3:N$722,$B$3:$B$722,$B1108)*SUMIFS(Calculations!$E$3:$E$53,Calculations!$A$3:$A$53,$B1108)</f>
        <v/>
      </c>
      <c r="O1108" s="44">
        <f>O382/SUMIFS(O$3:O$722,$B$3:$B$722,$B1108)*SUMIFS(Calculations!$E$3:$E$53,Calculations!$A$3:$A$53,$B1108)</f>
        <v/>
      </c>
      <c r="P1108" s="44">
        <f>P382/SUMIFS(P$3:P$722,$B$3:$B$722,$B1108)*SUMIFS(Calculations!$E$3:$E$53,Calculations!$A$3:$A$53,$B1108)</f>
        <v/>
      </c>
      <c r="Q1108" s="44">
        <f>Q382/SUMIFS(Q$3:Q$722,$B$3:$B$722,$B1108)*SUMIFS(Calculations!$E$3:$E$53,Calculations!$A$3:$A$53,$B1108)</f>
        <v/>
      </c>
      <c r="R1108" s="44">
        <f>R382/SUMIFS(R$3:R$722,$B$3:$B$722,$B1108)*SUMIFS(Calculations!$E$3:$E$53,Calculations!$A$3:$A$53,$B1108)</f>
        <v/>
      </c>
    </row>
    <row r="1109" ht="15.75" customHeight="1" s="157">
      <c r="B1109" s="44" t="inlineStr">
        <is>
          <t>ND</t>
        </is>
      </c>
      <c r="C1109" s="44" t="inlineStr">
        <is>
          <t>Generation</t>
        </is>
      </c>
      <c r="D1109" s="44" t="inlineStr">
        <is>
          <t>Imports</t>
        </is>
      </c>
      <c r="E1109" s="44">
        <f>LOOKUP(D1109,$U$2:$V$15,$V$2:$V$15)</f>
        <v/>
      </c>
      <c r="F1109" s="44">
        <f>F383/SUMIFS(F$3:F$722,$B$3:$B$722,$B1109)*SUMIFS(Calculations!$E$3:$E$53,Calculations!$A$3:$A$53,$B1109)</f>
        <v/>
      </c>
      <c r="G1109" s="44">
        <f>G383/SUMIFS(G$3:G$722,$B$3:$B$722,$B1109)*SUMIFS(Calculations!$E$3:$E$53,Calculations!$A$3:$A$53,$B1109)</f>
        <v/>
      </c>
      <c r="H1109" s="44">
        <f>H383/SUMIFS(H$3:H$722,$B$3:$B$722,$B1109)*SUMIFS(Calculations!$E$3:$E$53,Calculations!$A$3:$A$53,$B1109)</f>
        <v/>
      </c>
      <c r="I1109" s="44">
        <f>I383/SUMIFS(I$3:I$722,$B$3:$B$722,$B1109)*SUMIFS(Calculations!$E$3:$E$53,Calculations!$A$3:$A$53,$B1109)</f>
        <v/>
      </c>
      <c r="J1109" s="44">
        <f>J383/SUMIFS(J$3:J$722,$B$3:$B$722,$B1109)*SUMIFS(Calculations!$E$3:$E$53,Calculations!$A$3:$A$53,$B1109)</f>
        <v/>
      </c>
      <c r="K1109" s="44">
        <f>K383/SUMIFS(K$3:K$722,$B$3:$B$722,$B1109)*SUMIFS(Calculations!$E$3:$E$53,Calculations!$A$3:$A$53,$B1109)</f>
        <v/>
      </c>
      <c r="L1109" s="44">
        <f>L383/SUMIFS(L$3:L$722,$B$3:$B$722,$B1109)*SUMIFS(Calculations!$E$3:$E$53,Calculations!$A$3:$A$53,$B1109)</f>
        <v/>
      </c>
      <c r="M1109" s="44">
        <f>M383/SUMIFS(M$3:M$722,$B$3:$B$722,$B1109)*SUMIFS(Calculations!$E$3:$E$53,Calculations!$A$3:$A$53,$B1109)</f>
        <v/>
      </c>
      <c r="N1109" s="44">
        <f>N383/SUMIFS(N$3:N$722,$B$3:$B$722,$B1109)*SUMIFS(Calculations!$E$3:$E$53,Calculations!$A$3:$A$53,$B1109)</f>
        <v/>
      </c>
      <c r="O1109" s="44">
        <f>O383/SUMIFS(O$3:O$722,$B$3:$B$722,$B1109)*SUMIFS(Calculations!$E$3:$E$53,Calculations!$A$3:$A$53,$B1109)</f>
        <v/>
      </c>
      <c r="P1109" s="44">
        <f>P383/SUMIFS(P$3:P$722,$B$3:$B$722,$B1109)*SUMIFS(Calculations!$E$3:$E$53,Calculations!$A$3:$A$53,$B1109)</f>
        <v/>
      </c>
      <c r="Q1109" s="44">
        <f>Q383/SUMIFS(Q$3:Q$722,$B$3:$B$722,$B1109)*SUMIFS(Calculations!$E$3:$E$53,Calculations!$A$3:$A$53,$B1109)</f>
        <v/>
      </c>
      <c r="R1109" s="44">
        <f>R383/SUMIFS(R$3:R$722,$B$3:$B$722,$B1109)*SUMIFS(Calculations!$E$3:$E$53,Calculations!$A$3:$A$53,$B1109)</f>
        <v/>
      </c>
    </row>
    <row r="1110" ht="15.75" customHeight="1" s="157">
      <c r="B1110" s="44" t="inlineStr">
        <is>
          <t>ND</t>
        </is>
      </c>
      <c r="C1110" s="44" t="inlineStr">
        <is>
          <t>Generation</t>
        </is>
      </c>
      <c r="D1110" s="44" t="inlineStr">
        <is>
          <t>Land-based Wind</t>
        </is>
      </c>
      <c r="E1110" s="44">
        <f>LOOKUP(D1110,$U$2:$V$15,$V$2:$V$15)</f>
        <v/>
      </c>
      <c r="F1110" s="44">
        <f>F384/SUMIFS(F$3:F$722,$B$3:$B$722,$B1110)*SUMIFS(Calculations!$E$3:$E$53,Calculations!$A$3:$A$53,$B1110)</f>
        <v/>
      </c>
      <c r="G1110" s="44">
        <f>G384/SUMIFS(G$3:G$722,$B$3:$B$722,$B1110)*SUMIFS(Calculations!$E$3:$E$53,Calculations!$A$3:$A$53,$B1110)</f>
        <v/>
      </c>
      <c r="H1110" s="44">
        <f>H384/SUMIFS(H$3:H$722,$B$3:$B$722,$B1110)*SUMIFS(Calculations!$E$3:$E$53,Calculations!$A$3:$A$53,$B1110)</f>
        <v/>
      </c>
      <c r="I1110" s="44">
        <f>I384/SUMIFS(I$3:I$722,$B$3:$B$722,$B1110)*SUMIFS(Calculations!$E$3:$E$53,Calculations!$A$3:$A$53,$B1110)</f>
        <v/>
      </c>
      <c r="J1110" s="44">
        <f>J384/SUMIFS(J$3:J$722,$B$3:$B$722,$B1110)*SUMIFS(Calculations!$E$3:$E$53,Calculations!$A$3:$A$53,$B1110)</f>
        <v/>
      </c>
      <c r="K1110" s="44">
        <f>K384/SUMIFS(K$3:K$722,$B$3:$B$722,$B1110)*SUMIFS(Calculations!$E$3:$E$53,Calculations!$A$3:$A$53,$B1110)</f>
        <v/>
      </c>
      <c r="L1110" s="44">
        <f>L384/SUMIFS(L$3:L$722,$B$3:$B$722,$B1110)*SUMIFS(Calculations!$E$3:$E$53,Calculations!$A$3:$A$53,$B1110)</f>
        <v/>
      </c>
      <c r="M1110" s="44">
        <f>M384/SUMIFS(M$3:M$722,$B$3:$B$722,$B1110)*SUMIFS(Calculations!$E$3:$E$53,Calculations!$A$3:$A$53,$B1110)</f>
        <v/>
      </c>
      <c r="N1110" s="44">
        <f>N384/SUMIFS(N$3:N$722,$B$3:$B$722,$B1110)*SUMIFS(Calculations!$E$3:$E$53,Calculations!$A$3:$A$53,$B1110)</f>
        <v/>
      </c>
      <c r="O1110" s="44">
        <f>O384/SUMIFS(O$3:O$722,$B$3:$B$722,$B1110)*SUMIFS(Calculations!$E$3:$E$53,Calculations!$A$3:$A$53,$B1110)</f>
        <v/>
      </c>
      <c r="P1110" s="44">
        <f>P384/SUMIFS(P$3:P$722,$B$3:$B$722,$B1110)*SUMIFS(Calculations!$E$3:$E$53,Calculations!$A$3:$A$53,$B1110)</f>
        <v/>
      </c>
      <c r="Q1110" s="44">
        <f>Q384/SUMIFS(Q$3:Q$722,$B$3:$B$722,$B1110)*SUMIFS(Calculations!$E$3:$E$53,Calculations!$A$3:$A$53,$B1110)</f>
        <v/>
      </c>
      <c r="R1110" s="44">
        <f>R384/SUMIFS(R$3:R$722,$B$3:$B$722,$B1110)*SUMIFS(Calculations!$E$3:$E$53,Calculations!$A$3:$A$53,$B1110)</f>
        <v/>
      </c>
    </row>
    <row r="1111" ht="15.75" customHeight="1" s="157">
      <c r="B1111" s="44" t="inlineStr">
        <is>
          <t>ND</t>
        </is>
      </c>
      <c r="C1111" s="44" t="inlineStr">
        <is>
          <t>Generation</t>
        </is>
      </c>
      <c r="D1111" s="44" t="inlineStr">
        <is>
          <t>NG-CC</t>
        </is>
      </c>
      <c r="E1111" s="44">
        <f>LOOKUP(D1111,$U$2:$V$15,$V$2:$V$15)</f>
        <v/>
      </c>
      <c r="F1111" s="44">
        <f>F385/SUMIFS(F$3:F$722,$B$3:$B$722,$B1111)*SUMIFS(Calculations!$E$3:$E$53,Calculations!$A$3:$A$53,$B1111)</f>
        <v/>
      </c>
      <c r="G1111" s="44">
        <f>G385/SUMIFS(G$3:G$722,$B$3:$B$722,$B1111)*SUMIFS(Calculations!$E$3:$E$53,Calculations!$A$3:$A$53,$B1111)</f>
        <v/>
      </c>
      <c r="H1111" s="44">
        <f>H385/SUMIFS(H$3:H$722,$B$3:$B$722,$B1111)*SUMIFS(Calculations!$E$3:$E$53,Calculations!$A$3:$A$53,$B1111)</f>
        <v/>
      </c>
      <c r="I1111" s="44">
        <f>I385/SUMIFS(I$3:I$722,$B$3:$B$722,$B1111)*SUMIFS(Calculations!$E$3:$E$53,Calculations!$A$3:$A$53,$B1111)</f>
        <v/>
      </c>
      <c r="J1111" s="44">
        <f>J385/SUMIFS(J$3:J$722,$B$3:$B$722,$B1111)*SUMIFS(Calculations!$E$3:$E$53,Calculations!$A$3:$A$53,$B1111)</f>
        <v/>
      </c>
      <c r="K1111" s="44">
        <f>K385/SUMIFS(K$3:K$722,$B$3:$B$722,$B1111)*SUMIFS(Calculations!$E$3:$E$53,Calculations!$A$3:$A$53,$B1111)</f>
        <v/>
      </c>
      <c r="L1111" s="44">
        <f>L385/SUMIFS(L$3:L$722,$B$3:$B$722,$B1111)*SUMIFS(Calculations!$E$3:$E$53,Calculations!$A$3:$A$53,$B1111)</f>
        <v/>
      </c>
      <c r="M1111" s="44">
        <f>M385/SUMIFS(M$3:M$722,$B$3:$B$722,$B1111)*SUMIFS(Calculations!$E$3:$E$53,Calculations!$A$3:$A$53,$B1111)</f>
        <v/>
      </c>
      <c r="N1111" s="44">
        <f>N385/SUMIFS(N$3:N$722,$B$3:$B$722,$B1111)*SUMIFS(Calculations!$E$3:$E$53,Calculations!$A$3:$A$53,$B1111)</f>
        <v/>
      </c>
      <c r="O1111" s="44">
        <f>O385/SUMIFS(O$3:O$722,$B$3:$B$722,$B1111)*SUMIFS(Calculations!$E$3:$E$53,Calculations!$A$3:$A$53,$B1111)</f>
        <v/>
      </c>
      <c r="P1111" s="44">
        <f>P385/SUMIFS(P$3:P$722,$B$3:$B$722,$B1111)*SUMIFS(Calculations!$E$3:$E$53,Calculations!$A$3:$A$53,$B1111)</f>
        <v/>
      </c>
      <c r="Q1111" s="44">
        <f>Q385/SUMIFS(Q$3:Q$722,$B$3:$B$722,$B1111)*SUMIFS(Calculations!$E$3:$E$53,Calculations!$A$3:$A$53,$B1111)</f>
        <v/>
      </c>
      <c r="R1111" s="44">
        <f>R385/SUMIFS(R$3:R$722,$B$3:$B$722,$B1111)*SUMIFS(Calculations!$E$3:$E$53,Calculations!$A$3:$A$53,$B1111)</f>
        <v/>
      </c>
    </row>
    <row r="1112" ht="15.75" customHeight="1" s="157">
      <c r="B1112" s="44" t="inlineStr">
        <is>
          <t>ND</t>
        </is>
      </c>
      <c r="C1112" s="44" t="inlineStr">
        <is>
          <t>Generation</t>
        </is>
      </c>
      <c r="D1112" s="44" t="inlineStr">
        <is>
          <t>NG-CT</t>
        </is>
      </c>
      <c r="E1112" s="44">
        <f>LOOKUP(D1112,$U$2:$V$15,$V$2:$V$15)</f>
        <v/>
      </c>
      <c r="F1112" s="44">
        <f>F386/SUMIFS(F$3:F$722,$B$3:$B$722,$B1112)*SUMIFS(Calculations!$E$3:$E$53,Calculations!$A$3:$A$53,$B1112)</f>
        <v/>
      </c>
      <c r="G1112" s="44">
        <f>G386/SUMIFS(G$3:G$722,$B$3:$B$722,$B1112)*SUMIFS(Calculations!$E$3:$E$53,Calculations!$A$3:$A$53,$B1112)</f>
        <v/>
      </c>
      <c r="H1112" s="44">
        <f>H386/SUMIFS(H$3:H$722,$B$3:$B$722,$B1112)*SUMIFS(Calculations!$E$3:$E$53,Calculations!$A$3:$A$53,$B1112)</f>
        <v/>
      </c>
      <c r="I1112" s="44">
        <f>I386/SUMIFS(I$3:I$722,$B$3:$B$722,$B1112)*SUMIFS(Calculations!$E$3:$E$53,Calculations!$A$3:$A$53,$B1112)</f>
        <v/>
      </c>
      <c r="J1112" s="44">
        <f>J386/SUMIFS(J$3:J$722,$B$3:$B$722,$B1112)*SUMIFS(Calculations!$E$3:$E$53,Calculations!$A$3:$A$53,$B1112)</f>
        <v/>
      </c>
      <c r="K1112" s="44">
        <f>K386/SUMIFS(K$3:K$722,$B$3:$B$722,$B1112)*SUMIFS(Calculations!$E$3:$E$53,Calculations!$A$3:$A$53,$B1112)</f>
        <v/>
      </c>
      <c r="L1112" s="44">
        <f>L386/SUMIFS(L$3:L$722,$B$3:$B$722,$B1112)*SUMIFS(Calculations!$E$3:$E$53,Calculations!$A$3:$A$53,$B1112)</f>
        <v/>
      </c>
      <c r="M1112" s="44">
        <f>M386/SUMIFS(M$3:M$722,$B$3:$B$722,$B1112)*SUMIFS(Calculations!$E$3:$E$53,Calculations!$A$3:$A$53,$B1112)</f>
        <v/>
      </c>
      <c r="N1112" s="44">
        <f>N386/SUMIFS(N$3:N$722,$B$3:$B$722,$B1112)*SUMIFS(Calculations!$E$3:$E$53,Calculations!$A$3:$A$53,$B1112)</f>
        <v/>
      </c>
      <c r="O1112" s="44">
        <f>O386/SUMIFS(O$3:O$722,$B$3:$B$722,$B1112)*SUMIFS(Calculations!$E$3:$E$53,Calculations!$A$3:$A$53,$B1112)</f>
        <v/>
      </c>
      <c r="P1112" s="44">
        <f>P386/SUMIFS(P$3:P$722,$B$3:$B$722,$B1112)*SUMIFS(Calculations!$E$3:$E$53,Calculations!$A$3:$A$53,$B1112)</f>
        <v/>
      </c>
      <c r="Q1112" s="44">
        <f>Q386/SUMIFS(Q$3:Q$722,$B$3:$B$722,$B1112)*SUMIFS(Calculations!$E$3:$E$53,Calculations!$A$3:$A$53,$B1112)</f>
        <v/>
      </c>
      <c r="R1112" s="44">
        <f>R386/SUMIFS(R$3:R$722,$B$3:$B$722,$B1112)*SUMIFS(Calculations!$E$3:$E$53,Calculations!$A$3:$A$53,$B1112)</f>
        <v/>
      </c>
    </row>
    <row r="1113" ht="15.75" customHeight="1" s="157">
      <c r="B1113" s="44" t="inlineStr">
        <is>
          <t>ND</t>
        </is>
      </c>
      <c r="C1113" s="44" t="inlineStr">
        <is>
          <t>Generation</t>
        </is>
      </c>
      <c r="D1113" s="44" t="inlineStr">
        <is>
          <t>Nuclear</t>
        </is>
      </c>
      <c r="E1113" s="44">
        <f>LOOKUP(D1113,$U$2:$V$15,$V$2:$V$15)</f>
        <v/>
      </c>
      <c r="F1113" s="44">
        <f>F387/SUMIFS(F$3:F$722,$B$3:$B$722,$B1113)*SUMIFS(Calculations!$E$3:$E$53,Calculations!$A$3:$A$53,$B1113)</f>
        <v/>
      </c>
      <c r="G1113" s="44">
        <f>G387/SUMIFS(G$3:G$722,$B$3:$B$722,$B1113)*SUMIFS(Calculations!$E$3:$E$53,Calculations!$A$3:$A$53,$B1113)</f>
        <v/>
      </c>
      <c r="H1113" s="44">
        <f>H387/SUMIFS(H$3:H$722,$B$3:$B$722,$B1113)*SUMIFS(Calculations!$E$3:$E$53,Calculations!$A$3:$A$53,$B1113)</f>
        <v/>
      </c>
      <c r="I1113" s="44">
        <f>I387/SUMIFS(I$3:I$722,$B$3:$B$722,$B1113)*SUMIFS(Calculations!$E$3:$E$53,Calculations!$A$3:$A$53,$B1113)</f>
        <v/>
      </c>
      <c r="J1113" s="44">
        <f>J387/SUMIFS(J$3:J$722,$B$3:$B$722,$B1113)*SUMIFS(Calculations!$E$3:$E$53,Calculations!$A$3:$A$53,$B1113)</f>
        <v/>
      </c>
      <c r="K1113" s="44">
        <f>K387/SUMIFS(K$3:K$722,$B$3:$B$722,$B1113)*SUMIFS(Calculations!$E$3:$E$53,Calculations!$A$3:$A$53,$B1113)</f>
        <v/>
      </c>
      <c r="L1113" s="44">
        <f>L387/SUMIFS(L$3:L$722,$B$3:$B$722,$B1113)*SUMIFS(Calculations!$E$3:$E$53,Calculations!$A$3:$A$53,$B1113)</f>
        <v/>
      </c>
      <c r="M1113" s="44">
        <f>M387/SUMIFS(M$3:M$722,$B$3:$B$722,$B1113)*SUMIFS(Calculations!$E$3:$E$53,Calculations!$A$3:$A$53,$B1113)</f>
        <v/>
      </c>
      <c r="N1113" s="44">
        <f>N387/SUMIFS(N$3:N$722,$B$3:$B$722,$B1113)*SUMIFS(Calculations!$E$3:$E$53,Calculations!$A$3:$A$53,$B1113)</f>
        <v/>
      </c>
      <c r="O1113" s="44">
        <f>O387/SUMIFS(O$3:O$722,$B$3:$B$722,$B1113)*SUMIFS(Calculations!$E$3:$E$53,Calculations!$A$3:$A$53,$B1113)</f>
        <v/>
      </c>
      <c r="P1113" s="44">
        <f>P387/SUMIFS(P$3:P$722,$B$3:$B$722,$B1113)*SUMIFS(Calculations!$E$3:$E$53,Calculations!$A$3:$A$53,$B1113)</f>
        <v/>
      </c>
      <c r="Q1113" s="44">
        <f>Q387/SUMIFS(Q$3:Q$722,$B$3:$B$722,$B1113)*SUMIFS(Calculations!$E$3:$E$53,Calculations!$A$3:$A$53,$B1113)</f>
        <v/>
      </c>
      <c r="R1113" s="44">
        <f>R387/SUMIFS(R$3:R$722,$B$3:$B$722,$B1113)*SUMIFS(Calculations!$E$3:$E$53,Calculations!$A$3:$A$53,$B1113)</f>
        <v/>
      </c>
    </row>
    <row r="1114" ht="15.75" customHeight="1" s="157">
      <c r="B1114" s="44" t="inlineStr">
        <is>
          <t>ND</t>
        </is>
      </c>
      <c r="C1114" s="44" t="inlineStr">
        <is>
          <t>Generation</t>
        </is>
      </c>
      <c r="D1114" s="44" t="inlineStr">
        <is>
          <t>Offshore Wind</t>
        </is>
      </c>
      <c r="E1114" s="44">
        <f>LOOKUP(D1114,$U$2:$V$15,$V$2:$V$15)</f>
        <v/>
      </c>
      <c r="F1114" s="44">
        <f>F388/SUMIFS(F$3:F$722,$B$3:$B$722,$B1114)*SUMIFS(Calculations!$E$3:$E$53,Calculations!$A$3:$A$53,$B1114)</f>
        <v/>
      </c>
      <c r="G1114" s="44">
        <f>G388/SUMIFS(G$3:G$722,$B$3:$B$722,$B1114)*SUMIFS(Calculations!$E$3:$E$53,Calculations!$A$3:$A$53,$B1114)</f>
        <v/>
      </c>
      <c r="H1114" s="44">
        <f>H388/SUMIFS(H$3:H$722,$B$3:$B$722,$B1114)*SUMIFS(Calculations!$E$3:$E$53,Calculations!$A$3:$A$53,$B1114)</f>
        <v/>
      </c>
      <c r="I1114" s="44">
        <f>I388/SUMIFS(I$3:I$722,$B$3:$B$722,$B1114)*SUMIFS(Calculations!$E$3:$E$53,Calculations!$A$3:$A$53,$B1114)</f>
        <v/>
      </c>
      <c r="J1114" s="44">
        <f>J388/SUMIFS(J$3:J$722,$B$3:$B$722,$B1114)*SUMIFS(Calculations!$E$3:$E$53,Calculations!$A$3:$A$53,$B1114)</f>
        <v/>
      </c>
      <c r="K1114" s="44">
        <f>K388/SUMIFS(K$3:K$722,$B$3:$B$722,$B1114)*SUMIFS(Calculations!$E$3:$E$53,Calculations!$A$3:$A$53,$B1114)</f>
        <v/>
      </c>
      <c r="L1114" s="44">
        <f>L388/SUMIFS(L$3:L$722,$B$3:$B$722,$B1114)*SUMIFS(Calculations!$E$3:$E$53,Calculations!$A$3:$A$53,$B1114)</f>
        <v/>
      </c>
      <c r="M1114" s="44">
        <f>M388/SUMIFS(M$3:M$722,$B$3:$B$722,$B1114)*SUMIFS(Calculations!$E$3:$E$53,Calculations!$A$3:$A$53,$B1114)</f>
        <v/>
      </c>
      <c r="N1114" s="44">
        <f>N388/SUMIFS(N$3:N$722,$B$3:$B$722,$B1114)*SUMIFS(Calculations!$E$3:$E$53,Calculations!$A$3:$A$53,$B1114)</f>
        <v/>
      </c>
      <c r="O1114" s="44">
        <f>O388/SUMIFS(O$3:O$722,$B$3:$B$722,$B1114)*SUMIFS(Calculations!$E$3:$E$53,Calculations!$A$3:$A$53,$B1114)</f>
        <v/>
      </c>
      <c r="P1114" s="44">
        <f>P388/SUMIFS(P$3:P$722,$B$3:$B$722,$B1114)*SUMIFS(Calculations!$E$3:$E$53,Calculations!$A$3:$A$53,$B1114)</f>
        <v/>
      </c>
      <c r="Q1114" s="44">
        <f>Q388/SUMIFS(Q$3:Q$722,$B$3:$B$722,$B1114)*SUMIFS(Calculations!$E$3:$E$53,Calculations!$A$3:$A$53,$B1114)</f>
        <v/>
      </c>
      <c r="R1114" s="44">
        <f>R388/SUMIFS(R$3:R$722,$B$3:$B$722,$B1114)*SUMIFS(Calculations!$E$3:$E$53,Calculations!$A$3:$A$53,$B1114)</f>
        <v/>
      </c>
    </row>
    <row r="1115" ht="15.75" customHeight="1" s="157">
      <c r="B1115" s="44" t="inlineStr">
        <is>
          <t>ND</t>
        </is>
      </c>
      <c r="C1115" s="44" t="inlineStr">
        <is>
          <t>Generation</t>
        </is>
      </c>
      <c r="D1115" s="44" t="inlineStr">
        <is>
          <t>Oil-Gas-Steam</t>
        </is>
      </c>
      <c r="E1115" s="44">
        <f>LOOKUP(D1115,$U$2:$V$15,$V$2:$V$15)</f>
        <v/>
      </c>
      <c r="F1115" s="44">
        <f>F389/SUMIFS(F$3:F$722,$B$3:$B$722,$B1115)*SUMIFS(Calculations!$E$3:$E$53,Calculations!$A$3:$A$53,$B1115)</f>
        <v/>
      </c>
      <c r="G1115" s="44">
        <f>G389/SUMIFS(G$3:G$722,$B$3:$B$722,$B1115)*SUMIFS(Calculations!$E$3:$E$53,Calculations!$A$3:$A$53,$B1115)</f>
        <v/>
      </c>
      <c r="H1115" s="44">
        <f>H389/SUMIFS(H$3:H$722,$B$3:$B$722,$B1115)*SUMIFS(Calculations!$E$3:$E$53,Calculations!$A$3:$A$53,$B1115)</f>
        <v/>
      </c>
      <c r="I1115" s="44">
        <f>I389/SUMIFS(I$3:I$722,$B$3:$B$722,$B1115)*SUMIFS(Calculations!$E$3:$E$53,Calculations!$A$3:$A$53,$B1115)</f>
        <v/>
      </c>
      <c r="J1115" s="44">
        <f>J389/SUMIFS(J$3:J$722,$B$3:$B$722,$B1115)*SUMIFS(Calculations!$E$3:$E$53,Calculations!$A$3:$A$53,$B1115)</f>
        <v/>
      </c>
      <c r="K1115" s="44">
        <f>K389/SUMIFS(K$3:K$722,$B$3:$B$722,$B1115)*SUMIFS(Calculations!$E$3:$E$53,Calculations!$A$3:$A$53,$B1115)</f>
        <v/>
      </c>
      <c r="L1115" s="44">
        <f>L389/SUMIFS(L$3:L$722,$B$3:$B$722,$B1115)*SUMIFS(Calculations!$E$3:$E$53,Calculations!$A$3:$A$53,$B1115)</f>
        <v/>
      </c>
      <c r="M1115" s="44">
        <f>M389/SUMIFS(M$3:M$722,$B$3:$B$722,$B1115)*SUMIFS(Calculations!$E$3:$E$53,Calculations!$A$3:$A$53,$B1115)</f>
        <v/>
      </c>
      <c r="N1115" s="44">
        <f>N389/SUMIFS(N$3:N$722,$B$3:$B$722,$B1115)*SUMIFS(Calculations!$E$3:$E$53,Calculations!$A$3:$A$53,$B1115)</f>
        <v/>
      </c>
      <c r="O1115" s="44">
        <f>O389/SUMIFS(O$3:O$722,$B$3:$B$722,$B1115)*SUMIFS(Calculations!$E$3:$E$53,Calculations!$A$3:$A$53,$B1115)</f>
        <v/>
      </c>
      <c r="P1115" s="44">
        <f>P389/SUMIFS(P$3:P$722,$B$3:$B$722,$B1115)*SUMIFS(Calculations!$E$3:$E$53,Calculations!$A$3:$A$53,$B1115)</f>
        <v/>
      </c>
      <c r="Q1115" s="44">
        <f>Q389/SUMIFS(Q$3:Q$722,$B$3:$B$722,$B1115)*SUMIFS(Calculations!$E$3:$E$53,Calculations!$A$3:$A$53,$B1115)</f>
        <v/>
      </c>
      <c r="R1115" s="44">
        <f>R389/SUMIFS(R$3:R$722,$B$3:$B$722,$B1115)*SUMIFS(Calculations!$E$3:$E$53,Calculations!$A$3:$A$53,$B1115)</f>
        <v/>
      </c>
    </row>
    <row r="1116" ht="15.75" customHeight="1" s="157">
      <c r="B1116" s="44" t="inlineStr">
        <is>
          <t>ND</t>
        </is>
      </c>
      <c r="C1116" s="44" t="inlineStr">
        <is>
          <t>Generation</t>
        </is>
      </c>
      <c r="D1116" s="44" t="inlineStr">
        <is>
          <t>Rooftop PV</t>
        </is>
      </c>
      <c r="E1116" s="44">
        <f>LOOKUP(D1116,$U$2:$V$15,$V$2:$V$15)</f>
        <v/>
      </c>
      <c r="F1116" s="44">
        <f>F390/SUMIFS(F$3:F$722,$B$3:$B$722,$B1116)*SUMIFS(Calculations!$E$3:$E$53,Calculations!$A$3:$A$53,$B1116)</f>
        <v/>
      </c>
      <c r="G1116" s="44">
        <f>G390/SUMIFS(G$3:G$722,$B$3:$B$722,$B1116)*SUMIFS(Calculations!$E$3:$E$53,Calculations!$A$3:$A$53,$B1116)</f>
        <v/>
      </c>
      <c r="H1116" s="44">
        <f>H390/SUMIFS(H$3:H$722,$B$3:$B$722,$B1116)*SUMIFS(Calculations!$E$3:$E$53,Calculations!$A$3:$A$53,$B1116)</f>
        <v/>
      </c>
      <c r="I1116" s="44">
        <f>I390/SUMIFS(I$3:I$722,$B$3:$B$722,$B1116)*SUMIFS(Calculations!$E$3:$E$53,Calculations!$A$3:$A$53,$B1116)</f>
        <v/>
      </c>
      <c r="J1116" s="44">
        <f>J390/SUMIFS(J$3:J$722,$B$3:$B$722,$B1116)*SUMIFS(Calculations!$E$3:$E$53,Calculations!$A$3:$A$53,$B1116)</f>
        <v/>
      </c>
      <c r="K1116" s="44">
        <f>K390/SUMIFS(K$3:K$722,$B$3:$B$722,$B1116)*SUMIFS(Calculations!$E$3:$E$53,Calculations!$A$3:$A$53,$B1116)</f>
        <v/>
      </c>
      <c r="L1116" s="44">
        <f>L390/SUMIFS(L$3:L$722,$B$3:$B$722,$B1116)*SUMIFS(Calculations!$E$3:$E$53,Calculations!$A$3:$A$53,$B1116)</f>
        <v/>
      </c>
      <c r="M1116" s="44">
        <f>M390/SUMIFS(M$3:M$722,$B$3:$B$722,$B1116)*SUMIFS(Calculations!$E$3:$E$53,Calculations!$A$3:$A$53,$B1116)</f>
        <v/>
      </c>
      <c r="N1116" s="44">
        <f>N390/SUMIFS(N$3:N$722,$B$3:$B$722,$B1116)*SUMIFS(Calculations!$E$3:$E$53,Calculations!$A$3:$A$53,$B1116)</f>
        <v/>
      </c>
      <c r="O1116" s="44">
        <f>O390/SUMIFS(O$3:O$722,$B$3:$B$722,$B1116)*SUMIFS(Calculations!$E$3:$E$53,Calculations!$A$3:$A$53,$B1116)</f>
        <v/>
      </c>
      <c r="P1116" s="44">
        <f>P390/SUMIFS(P$3:P$722,$B$3:$B$722,$B1116)*SUMIFS(Calculations!$E$3:$E$53,Calculations!$A$3:$A$53,$B1116)</f>
        <v/>
      </c>
      <c r="Q1116" s="44">
        <f>Q390/SUMIFS(Q$3:Q$722,$B$3:$B$722,$B1116)*SUMIFS(Calculations!$E$3:$E$53,Calculations!$A$3:$A$53,$B1116)</f>
        <v/>
      </c>
      <c r="R1116" s="44">
        <f>R390/SUMIFS(R$3:R$722,$B$3:$B$722,$B1116)*SUMIFS(Calculations!$E$3:$E$53,Calculations!$A$3:$A$53,$B1116)</f>
        <v/>
      </c>
    </row>
    <row r="1117" ht="15.75" customHeight="1" s="157">
      <c r="B1117" s="44" t="inlineStr">
        <is>
          <t>ND</t>
        </is>
      </c>
      <c r="C1117" s="44" t="inlineStr">
        <is>
          <t>Generation</t>
        </is>
      </c>
      <c r="D1117" s="44" t="inlineStr">
        <is>
          <t>Storage</t>
        </is>
      </c>
      <c r="E1117" s="44">
        <f>LOOKUP(D1117,$U$2:$V$15,$V$2:$V$15)</f>
        <v/>
      </c>
      <c r="F1117" s="44">
        <f>F391/SUMIFS(F$3:F$722,$B$3:$B$722,$B1117)*SUMIFS(Calculations!$E$3:$E$53,Calculations!$A$3:$A$53,$B1117)</f>
        <v/>
      </c>
      <c r="G1117" s="44">
        <f>G391/SUMIFS(G$3:G$722,$B$3:$B$722,$B1117)*SUMIFS(Calculations!$E$3:$E$53,Calculations!$A$3:$A$53,$B1117)</f>
        <v/>
      </c>
      <c r="H1117" s="44">
        <f>H391/SUMIFS(H$3:H$722,$B$3:$B$722,$B1117)*SUMIFS(Calculations!$E$3:$E$53,Calculations!$A$3:$A$53,$B1117)</f>
        <v/>
      </c>
      <c r="I1117" s="44">
        <f>I391/SUMIFS(I$3:I$722,$B$3:$B$722,$B1117)*SUMIFS(Calculations!$E$3:$E$53,Calculations!$A$3:$A$53,$B1117)</f>
        <v/>
      </c>
      <c r="J1117" s="44">
        <f>J391/SUMIFS(J$3:J$722,$B$3:$B$722,$B1117)*SUMIFS(Calculations!$E$3:$E$53,Calculations!$A$3:$A$53,$B1117)</f>
        <v/>
      </c>
      <c r="K1117" s="44">
        <f>K391/SUMIFS(K$3:K$722,$B$3:$B$722,$B1117)*SUMIFS(Calculations!$E$3:$E$53,Calculations!$A$3:$A$53,$B1117)</f>
        <v/>
      </c>
      <c r="L1117" s="44">
        <f>L391/SUMIFS(L$3:L$722,$B$3:$B$722,$B1117)*SUMIFS(Calculations!$E$3:$E$53,Calculations!$A$3:$A$53,$B1117)</f>
        <v/>
      </c>
      <c r="M1117" s="44">
        <f>M391/SUMIFS(M$3:M$722,$B$3:$B$722,$B1117)*SUMIFS(Calculations!$E$3:$E$53,Calculations!$A$3:$A$53,$B1117)</f>
        <v/>
      </c>
      <c r="N1117" s="44">
        <f>N391/SUMIFS(N$3:N$722,$B$3:$B$722,$B1117)*SUMIFS(Calculations!$E$3:$E$53,Calculations!$A$3:$A$53,$B1117)</f>
        <v/>
      </c>
      <c r="O1117" s="44">
        <f>O391/SUMIFS(O$3:O$722,$B$3:$B$722,$B1117)*SUMIFS(Calculations!$E$3:$E$53,Calculations!$A$3:$A$53,$B1117)</f>
        <v/>
      </c>
      <c r="P1117" s="44">
        <f>P391/SUMIFS(P$3:P$722,$B$3:$B$722,$B1117)*SUMIFS(Calculations!$E$3:$E$53,Calculations!$A$3:$A$53,$B1117)</f>
        <v/>
      </c>
      <c r="Q1117" s="44">
        <f>Q391/SUMIFS(Q$3:Q$722,$B$3:$B$722,$B1117)*SUMIFS(Calculations!$E$3:$E$53,Calculations!$A$3:$A$53,$B1117)</f>
        <v/>
      </c>
      <c r="R1117" s="44">
        <f>R391/SUMIFS(R$3:R$722,$B$3:$B$722,$B1117)*SUMIFS(Calculations!$E$3:$E$53,Calculations!$A$3:$A$53,$B1117)</f>
        <v/>
      </c>
    </row>
    <row r="1118" ht="15.75" customHeight="1" s="157">
      <c r="B1118" s="44" t="inlineStr">
        <is>
          <t>ND</t>
        </is>
      </c>
      <c r="C1118" s="44" t="inlineStr">
        <is>
          <t>Generation</t>
        </is>
      </c>
      <c r="D1118" s="44" t="inlineStr">
        <is>
          <t>Utility PV</t>
        </is>
      </c>
      <c r="E1118" s="44">
        <f>LOOKUP(D1118,$U$2:$V$15,$V$2:$V$15)</f>
        <v/>
      </c>
      <c r="F1118" s="44">
        <f>F392/SUMIFS(F$3:F$722,$B$3:$B$722,$B1118)*SUMIFS(Calculations!$E$3:$E$53,Calculations!$A$3:$A$53,$B1118)</f>
        <v/>
      </c>
      <c r="G1118" s="44">
        <f>G392/SUMIFS(G$3:G$722,$B$3:$B$722,$B1118)*SUMIFS(Calculations!$E$3:$E$53,Calculations!$A$3:$A$53,$B1118)</f>
        <v/>
      </c>
      <c r="H1118" s="44">
        <f>H392/SUMIFS(H$3:H$722,$B$3:$B$722,$B1118)*SUMIFS(Calculations!$E$3:$E$53,Calculations!$A$3:$A$53,$B1118)</f>
        <v/>
      </c>
      <c r="I1118" s="44">
        <f>I392/SUMIFS(I$3:I$722,$B$3:$B$722,$B1118)*SUMIFS(Calculations!$E$3:$E$53,Calculations!$A$3:$A$53,$B1118)</f>
        <v/>
      </c>
      <c r="J1118" s="44">
        <f>J392/SUMIFS(J$3:J$722,$B$3:$B$722,$B1118)*SUMIFS(Calculations!$E$3:$E$53,Calculations!$A$3:$A$53,$B1118)</f>
        <v/>
      </c>
      <c r="K1118" s="44">
        <f>K392/SUMIFS(K$3:K$722,$B$3:$B$722,$B1118)*SUMIFS(Calculations!$E$3:$E$53,Calculations!$A$3:$A$53,$B1118)</f>
        <v/>
      </c>
      <c r="L1118" s="44">
        <f>L392/SUMIFS(L$3:L$722,$B$3:$B$722,$B1118)*SUMIFS(Calculations!$E$3:$E$53,Calculations!$A$3:$A$53,$B1118)</f>
        <v/>
      </c>
      <c r="M1118" s="44">
        <f>M392/SUMIFS(M$3:M$722,$B$3:$B$722,$B1118)*SUMIFS(Calculations!$E$3:$E$53,Calculations!$A$3:$A$53,$B1118)</f>
        <v/>
      </c>
      <c r="N1118" s="44">
        <f>N392/SUMIFS(N$3:N$722,$B$3:$B$722,$B1118)*SUMIFS(Calculations!$E$3:$E$53,Calculations!$A$3:$A$53,$B1118)</f>
        <v/>
      </c>
      <c r="O1118" s="44">
        <f>O392/SUMIFS(O$3:O$722,$B$3:$B$722,$B1118)*SUMIFS(Calculations!$E$3:$E$53,Calculations!$A$3:$A$53,$B1118)</f>
        <v/>
      </c>
      <c r="P1118" s="44">
        <f>P392/SUMIFS(P$3:P$722,$B$3:$B$722,$B1118)*SUMIFS(Calculations!$E$3:$E$53,Calculations!$A$3:$A$53,$B1118)</f>
        <v/>
      </c>
      <c r="Q1118" s="44">
        <f>Q392/SUMIFS(Q$3:Q$722,$B$3:$B$722,$B1118)*SUMIFS(Calculations!$E$3:$E$53,Calculations!$A$3:$A$53,$B1118)</f>
        <v/>
      </c>
      <c r="R1118" s="44">
        <f>R392/SUMIFS(R$3:R$722,$B$3:$B$722,$B1118)*SUMIFS(Calculations!$E$3:$E$53,Calculations!$A$3:$A$53,$B1118)</f>
        <v/>
      </c>
    </row>
    <row r="1119" ht="15.75" customHeight="1" s="157">
      <c r="B1119" s="44" t="inlineStr">
        <is>
          <t>NE</t>
        </is>
      </c>
      <c r="C1119" s="44" t="inlineStr">
        <is>
          <t>Generation</t>
        </is>
      </c>
      <c r="D1119" s="44" t="inlineStr">
        <is>
          <t>Biopower</t>
        </is>
      </c>
      <c r="E1119" s="44">
        <f>LOOKUP(D1119,$U$2:$V$15,$V$2:$V$15)</f>
        <v/>
      </c>
      <c r="F1119" s="44">
        <f>F393/SUMIFS(F$3:F$722,$B$3:$B$722,$B1119)*SUMIFS(Calculations!$E$3:$E$53,Calculations!$A$3:$A$53,$B1119)</f>
        <v/>
      </c>
      <c r="G1119" s="44">
        <f>G393/SUMIFS(G$3:G$722,$B$3:$B$722,$B1119)*SUMIFS(Calculations!$E$3:$E$53,Calculations!$A$3:$A$53,$B1119)</f>
        <v/>
      </c>
      <c r="H1119" s="44">
        <f>H393/SUMIFS(H$3:H$722,$B$3:$B$722,$B1119)*SUMIFS(Calculations!$E$3:$E$53,Calculations!$A$3:$A$53,$B1119)</f>
        <v/>
      </c>
      <c r="I1119" s="44">
        <f>I393/SUMIFS(I$3:I$722,$B$3:$B$722,$B1119)*SUMIFS(Calculations!$E$3:$E$53,Calculations!$A$3:$A$53,$B1119)</f>
        <v/>
      </c>
      <c r="J1119" s="44">
        <f>J393/SUMIFS(J$3:J$722,$B$3:$B$722,$B1119)*SUMIFS(Calculations!$E$3:$E$53,Calculations!$A$3:$A$53,$B1119)</f>
        <v/>
      </c>
      <c r="K1119" s="44">
        <f>K393/SUMIFS(K$3:K$722,$B$3:$B$722,$B1119)*SUMIFS(Calculations!$E$3:$E$53,Calculations!$A$3:$A$53,$B1119)</f>
        <v/>
      </c>
      <c r="L1119" s="44">
        <f>L393/SUMIFS(L$3:L$722,$B$3:$B$722,$B1119)*SUMIFS(Calculations!$E$3:$E$53,Calculations!$A$3:$A$53,$B1119)</f>
        <v/>
      </c>
      <c r="M1119" s="44">
        <f>M393/SUMIFS(M$3:M$722,$B$3:$B$722,$B1119)*SUMIFS(Calculations!$E$3:$E$53,Calculations!$A$3:$A$53,$B1119)</f>
        <v/>
      </c>
      <c r="N1119" s="44">
        <f>N393/SUMIFS(N$3:N$722,$B$3:$B$722,$B1119)*SUMIFS(Calculations!$E$3:$E$53,Calculations!$A$3:$A$53,$B1119)</f>
        <v/>
      </c>
      <c r="O1119" s="44">
        <f>O393/SUMIFS(O$3:O$722,$B$3:$B$722,$B1119)*SUMIFS(Calculations!$E$3:$E$53,Calculations!$A$3:$A$53,$B1119)</f>
        <v/>
      </c>
      <c r="P1119" s="44">
        <f>P393/SUMIFS(P$3:P$722,$B$3:$B$722,$B1119)*SUMIFS(Calculations!$E$3:$E$53,Calculations!$A$3:$A$53,$B1119)</f>
        <v/>
      </c>
      <c r="Q1119" s="44">
        <f>Q393/SUMIFS(Q$3:Q$722,$B$3:$B$722,$B1119)*SUMIFS(Calculations!$E$3:$E$53,Calculations!$A$3:$A$53,$B1119)</f>
        <v/>
      </c>
      <c r="R1119" s="44">
        <f>R393/SUMIFS(R$3:R$722,$B$3:$B$722,$B1119)*SUMIFS(Calculations!$E$3:$E$53,Calculations!$A$3:$A$53,$B1119)</f>
        <v/>
      </c>
    </row>
    <row r="1120" ht="15.75" customHeight="1" s="157">
      <c r="B1120" s="44" t="inlineStr">
        <is>
          <t>NE</t>
        </is>
      </c>
      <c r="C1120" s="44" t="inlineStr">
        <is>
          <t>Generation</t>
        </is>
      </c>
      <c r="D1120" s="44" t="inlineStr">
        <is>
          <t>Coal</t>
        </is>
      </c>
      <c r="E1120" s="44">
        <f>LOOKUP(D1120,$U$2:$V$15,$V$2:$V$15)</f>
        <v/>
      </c>
      <c r="F1120" s="44">
        <f>F394/SUMIFS(F$3:F$722,$B$3:$B$722,$B1120)*SUMIFS(Calculations!$E$3:$E$53,Calculations!$A$3:$A$53,$B1120)</f>
        <v/>
      </c>
      <c r="G1120" s="44">
        <f>G394/SUMIFS(G$3:G$722,$B$3:$B$722,$B1120)*SUMIFS(Calculations!$E$3:$E$53,Calculations!$A$3:$A$53,$B1120)</f>
        <v/>
      </c>
      <c r="H1120" s="44">
        <f>H394/SUMIFS(H$3:H$722,$B$3:$B$722,$B1120)*SUMIFS(Calculations!$E$3:$E$53,Calculations!$A$3:$A$53,$B1120)</f>
        <v/>
      </c>
      <c r="I1120" s="44">
        <f>I394/SUMIFS(I$3:I$722,$B$3:$B$722,$B1120)*SUMIFS(Calculations!$E$3:$E$53,Calculations!$A$3:$A$53,$B1120)</f>
        <v/>
      </c>
      <c r="J1120" s="44">
        <f>J394/SUMIFS(J$3:J$722,$B$3:$B$722,$B1120)*SUMIFS(Calculations!$E$3:$E$53,Calculations!$A$3:$A$53,$B1120)</f>
        <v/>
      </c>
      <c r="K1120" s="44">
        <f>K394/SUMIFS(K$3:K$722,$B$3:$B$722,$B1120)*SUMIFS(Calculations!$E$3:$E$53,Calculations!$A$3:$A$53,$B1120)</f>
        <v/>
      </c>
      <c r="L1120" s="44">
        <f>L394/SUMIFS(L$3:L$722,$B$3:$B$722,$B1120)*SUMIFS(Calculations!$E$3:$E$53,Calculations!$A$3:$A$53,$B1120)</f>
        <v/>
      </c>
      <c r="M1120" s="44">
        <f>M394/SUMIFS(M$3:M$722,$B$3:$B$722,$B1120)*SUMIFS(Calculations!$E$3:$E$53,Calculations!$A$3:$A$53,$B1120)</f>
        <v/>
      </c>
      <c r="N1120" s="44">
        <f>N394/SUMIFS(N$3:N$722,$B$3:$B$722,$B1120)*SUMIFS(Calculations!$E$3:$E$53,Calculations!$A$3:$A$53,$B1120)</f>
        <v/>
      </c>
      <c r="O1120" s="44">
        <f>O394/SUMIFS(O$3:O$722,$B$3:$B$722,$B1120)*SUMIFS(Calculations!$E$3:$E$53,Calculations!$A$3:$A$53,$B1120)</f>
        <v/>
      </c>
      <c r="P1120" s="44">
        <f>P394/SUMIFS(P$3:P$722,$B$3:$B$722,$B1120)*SUMIFS(Calculations!$E$3:$E$53,Calculations!$A$3:$A$53,$B1120)</f>
        <v/>
      </c>
      <c r="Q1120" s="44">
        <f>Q394/SUMIFS(Q$3:Q$722,$B$3:$B$722,$B1120)*SUMIFS(Calculations!$E$3:$E$53,Calculations!$A$3:$A$53,$B1120)</f>
        <v/>
      </c>
      <c r="R1120" s="44">
        <f>R394/SUMIFS(R$3:R$722,$B$3:$B$722,$B1120)*SUMIFS(Calculations!$E$3:$E$53,Calculations!$A$3:$A$53,$B1120)</f>
        <v/>
      </c>
    </row>
    <row r="1121" ht="15.75" customHeight="1" s="157">
      <c r="B1121" s="44" t="inlineStr">
        <is>
          <t>NE</t>
        </is>
      </c>
      <c r="C1121" s="44" t="inlineStr">
        <is>
          <t>Generation</t>
        </is>
      </c>
      <c r="D1121" s="44" t="inlineStr">
        <is>
          <t>CSP</t>
        </is>
      </c>
      <c r="E1121" s="44">
        <f>LOOKUP(D1121,$U$2:$V$15,$V$2:$V$15)</f>
        <v/>
      </c>
      <c r="F1121" s="44">
        <f>F395/SUMIFS(F$3:F$722,$B$3:$B$722,$B1121)*SUMIFS(Calculations!$E$3:$E$53,Calculations!$A$3:$A$53,$B1121)</f>
        <v/>
      </c>
      <c r="G1121" s="44">
        <f>G395/SUMIFS(G$3:G$722,$B$3:$B$722,$B1121)*SUMIFS(Calculations!$E$3:$E$53,Calculations!$A$3:$A$53,$B1121)</f>
        <v/>
      </c>
      <c r="H1121" s="44">
        <f>H395/SUMIFS(H$3:H$722,$B$3:$B$722,$B1121)*SUMIFS(Calculations!$E$3:$E$53,Calculations!$A$3:$A$53,$B1121)</f>
        <v/>
      </c>
      <c r="I1121" s="44">
        <f>I395/SUMIFS(I$3:I$722,$B$3:$B$722,$B1121)*SUMIFS(Calculations!$E$3:$E$53,Calculations!$A$3:$A$53,$B1121)</f>
        <v/>
      </c>
      <c r="J1121" s="44">
        <f>J395/SUMIFS(J$3:J$722,$B$3:$B$722,$B1121)*SUMIFS(Calculations!$E$3:$E$53,Calculations!$A$3:$A$53,$B1121)</f>
        <v/>
      </c>
      <c r="K1121" s="44">
        <f>K395/SUMIFS(K$3:K$722,$B$3:$B$722,$B1121)*SUMIFS(Calculations!$E$3:$E$53,Calculations!$A$3:$A$53,$B1121)</f>
        <v/>
      </c>
      <c r="L1121" s="44">
        <f>L395/SUMIFS(L$3:L$722,$B$3:$B$722,$B1121)*SUMIFS(Calculations!$E$3:$E$53,Calculations!$A$3:$A$53,$B1121)</f>
        <v/>
      </c>
      <c r="M1121" s="44">
        <f>M395/SUMIFS(M$3:M$722,$B$3:$B$722,$B1121)*SUMIFS(Calculations!$E$3:$E$53,Calculations!$A$3:$A$53,$B1121)</f>
        <v/>
      </c>
      <c r="N1121" s="44">
        <f>N395/SUMIFS(N$3:N$722,$B$3:$B$722,$B1121)*SUMIFS(Calculations!$E$3:$E$53,Calculations!$A$3:$A$53,$B1121)</f>
        <v/>
      </c>
      <c r="O1121" s="44">
        <f>O395/SUMIFS(O$3:O$722,$B$3:$B$722,$B1121)*SUMIFS(Calculations!$E$3:$E$53,Calculations!$A$3:$A$53,$B1121)</f>
        <v/>
      </c>
      <c r="P1121" s="44">
        <f>P395/SUMIFS(P$3:P$722,$B$3:$B$722,$B1121)*SUMIFS(Calculations!$E$3:$E$53,Calculations!$A$3:$A$53,$B1121)</f>
        <v/>
      </c>
      <c r="Q1121" s="44">
        <f>Q395/SUMIFS(Q$3:Q$722,$B$3:$B$722,$B1121)*SUMIFS(Calculations!$E$3:$E$53,Calculations!$A$3:$A$53,$B1121)</f>
        <v/>
      </c>
      <c r="R1121" s="44">
        <f>R395/SUMIFS(R$3:R$722,$B$3:$B$722,$B1121)*SUMIFS(Calculations!$E$3:$E$53,Calculations!$A$3:$A$53,$B1121)</f>
        <v/>
      </c>
    </row>
    <row r="1122" ht="15.75" customHeight="1" s="157">
      <c r="B1122" s="44" t="inlineStr">
        <is>
          <t>NE</t>
        </is>
      </c>
      <c r="C1122" s="44" t="inlineStr">
        <is>
          <t>Generation</t>
        </is>
      </c>
      <c r="D1122" s="44" t="inlineStr">
        <is>
          <t>Geothermal</t>
        </is>
      </c>
      <c r="E1122" s="44">
        <f>LOOKUP(D1122,$U$2:$V$15,$V$2:$V$15)</f>
        <v/>
      </c>
      <c r="F1122" s="44">
        <f>F396/SUMIFS(F$3:F$722,$B$3:$B$722,$B1122)*SUMIFS(Calculations!$E$3:$E$53,Calculations!$A$3:$A$53,$B1122)</f>
        <v/>
      </c>
      <c r="G1122" s="44">
        <f>G396/SUMIFS(G$3:G$722,$B$3:$B$722,$B1122)*SUMIFS(Calculations!$E$3:$E$53,Calculations!$A$3:$A$53,$B1122)</f>
        <v/>
      </c>
      <c r="H1122" s="44">
        <f>H396/SUMIFS(H$3:H$722,$B$3:$B$722,$B1122)*SUMIFS(Calculations!$E$3:$E$53,Calculations!$A$3:$A$53,$B1122)</f>
        <v/>
      </c>
      <c r="I1122" s="44">
        <f>I396/SUMIFS(I$3:I$722,$B$3:$B$722,$B1122)*SUMIFS(Calculations!$E$3:$E$53,Calculations!$A$3:$A$53,$B1122)</f>
        <v/>
      </c>
      <c r="J1122" s="44">
        <f>J396/SUMIFS(J$3:J$722,$B$3:$B$722,$B1122)*SUMIFS(Calculations!$E$3:$E$53,Calculations!$A$3:$A$53,$B1122)</f>
        <v/>
      </c>
      <c r="K1122" s="44">
        <f>K396/SUMIFS(K$3:K$722,$B$3:$B$722,$B1122)*SUMIFS(Calculations!$E$3:$E$53,Calculations!$A$3:$A$53,$B1122)</f>
        <v/>
      </c>
      <c r="L1122" s="44">
        <f>L396/SUMIFS(L$3:L$722,$B$3:$B$722,$B1122)*SUMIFS(Calculations!$E$3:$E$53,Calculations!$A$3:$A$53,$B1122)</f>
        <v/>
      </c>
      <c r="M1122" s="44">
        <f>M396/SUMIFS(M$3:M$722,$B$3:$B$722,$B1122)*SUMIFS(Calculations!$E$3:$E$53,Calculations!$A$3:$A$53,$B1122)</f>
        <v/>
      </c>
      <c r="N1122" s="44">
        <f>N396/SUMIFS(N$3:N$722,$B$3:$B$722,$B1122)*SUMIFS(Calculations!$E$3:$E$53,Calculations!$A$3:$A$53,$B1122)</f>
        <v/>
      </c>
      <c r="O1122" s="44">
        <f>O396/SUMIFS(O$3:O$722,$B$3:$B$722,$B1122)*SUMIFS(Calculations!$E$3:$E$53,Calculations!$A$3:$A$53,$B1122)</f>
        <v/>
      </c>
      <c r="P1122" s="44">
        <f>P396/SUMIFS(P$3:P$722,$B$3:$B$722,$B1122)*SUMIFS(Calculations!$E$3:$E$53,Calculations!$A$3:$A$53,$B1122)</f>
        <v/>
      </c>
      <c r="Q1122" s="44">
        <f>Q396/SUMIFS(Q$3:Q$722,$B$3:$B$722,$B1122)*SUMIFS(Calculations!$E$3:$E$53,Calculations!$A$3:$A$53,$B1122)</f>
        <v/>
      </c>
      <c r="R1122" s="44">
        <f>R396/SUMIFS(R$3:R$722,$B$3:$B$722,$B1122)*SUMIFS(Calculations!$E$3:$E$53,Calculations!$A$3:$A$53,$B1122)</f>
        <v/>
      </c>
    </row>
    <row r="1123" ht="15.75" customHeight="1" s="157">
      <c r="B1123" s="44" t="inlineStr">
        <is>
          <t>NE</t>
        </is>
      </c>
      <c r="C1123" s="44" t="inlineStr">
        <is>
          <t>Generation</t>
        </is>
      </c>
      <c r="D1123" s="44" t="inlineStr">
        <is>
          <t>Hydro</t>
        </is>
      </c>
      <c r="E1123" s="44">
        <f>LOOKUP(D1123,$U$2:$V$15,$V$2:$V$15)</f>
        <v/>
      </c>
      <c r="F1123" s="44">
        <f>F397/SUMIFS(F$3:F$722,$B$3:$B$722,$B1123)*SUMIFS(Calculations!$E$3:$E$53,Calculations!$A$3:$A$53,$B1123)</f>
        <v/>
      </c>
      <c r="G1123" s="44">
        <f>G397/SUMIFS(G$3:G$722,$B$3:$B$722,$B1123)*SUMIFS(Calculations!$E$3:$E$53,Calculations!$A$3:$A$53,$B1123)</f>
        <v/>
      </c>
      <c r="H1123" s="44">
        <f>H397/SUMIFS(H$3:H$722,$B$3:$B$722,$B1123)*SUMIFS(Calculations!$E$3:$E$53,Calculations!$A$3:$A$53,$B1123)</f>
        <v/>
      </c>
      <c r="I1123" s="44">
        <f>I397/SUMIFS(I$3:I$722,$B$3:$B$722,$B1123)*SUMIFS(Calculations!$E$3:$E$53,Calculations!$A$3:$A$53,$B1123)</f>
        <v/>
      </c>
      <c r="J1123" s="44">
        <f>J397/SUMIFS(J$3:J$722,$B$3:$B$722,$B1123)*SUMIFS(Calculations!$E$3:$E$53,Calculations!$A$3:$A$53,$B1123)</f>
        <v/>
      </c>
      <c r="K1123" s="44">
        <f>K397/SUMIFS(K$3:K$722,$B$3:$B$722,$B1123)*SUMIFS(Calculations!$E$3:$E$53,Calculations!$A$3:$A$53,$B1123)</f>
        <v/>
      </c>
      <c r="L1123" s="44">
        <f>L397/SUMIFS(L$3:L$722,$B$3:$B$722,$B1123)*SUMIFS(Calculations!$E$3:$E$53,Calculations!$A$3:$A$53,$B1123)</f>
        <v/>
      </c>
      <c r="M1123" s="44">
        <f>M397/SUMIFS(M$3:M$722,$B$3:$B$722,$B1123)*SUMIFS(Calculations!$E$3:$E$53,Calculations!$A$3:$A$53,$B1123)</f>
        <v/>
      </c>
      <c r="N1123" s="44">
        <f>N397/SUMIFS(N$3:N$722,$B$3:$B$722,$B1123)*SUMIFS(Calculations!$E$3:$E$53,Calculations!$A$3:$A$53,$B1123)</f>
        <v/>
      </c>
      <c r="O1123" s="44">
        <f>O397/SUMIFS(O$3:O$722,$B$3:$B$722,$B1123)*SUMIFS(Calculations!$E$3:$E$53,Calculations!$A$3:$A$53,$B1123)</f>
        <v/>
      </c>
      <c r="P1123" s="44">
        <f>P397/SUMIFS(P$3:P$722,$B$3:$B$722,$B1123)*SUMIFS(Calculations!$E$3:$E$53,Calculations!$A$3:$A$53,$B1123)</f>
        <v/>
      </c>
      <c r="Q1123" s="44">
        <f>Q397/SUMIFS(Q$3:Q$722,$B$3:$B$722,$B1123)*SUMIFS(Calculations!$E$3:$E$53,Calculations!$A$3:$A$53,$B1123)</f>
        <v/>
      </c>
      <c r="R1123" s="44">
        <f>R397/SUMIFS(R$3:R$722,$B$3:$B$722,$B1123)*SUMIFS(Calculations!$E$3:$E$53,Calculations!$A$3:$A$53,$B1123)</f>
        <v/>
      </c>
    </row>
    <row r="1124" ht="15.75" customHeight="1" s="157">
      <c r="B1124" s="44" t="inlineStr">
        <is>
          <t>NE</t>
        </is>
      </c>
      <c r="C1124" s="44" t="inlineStr">
        <is>
          <t>Generation</t>
        </is>
      </c>
      <c r="D1124" s="44" t="inlineStr">
        <is>
          <t>Imports</t>
        </is>
      </c>
      <c r="E1124" s="44">
        <f>LOOKUP(D1124,$U$2:$V$15,$V$2:$V$15)</f>
        <v/>
      </c>
      <c r="F1124" s="44">
        <f>F398/SUMIFS(F$3:F$722,$B$3:$B$722,$B1124)*SUMIFS(Calculations!$E$3:$E$53,Calculations!$A$3:$A$53,$B1124)</f>
        <v/>
      </c>
      <c r="G1124" s="44">
        <f>G398/SUMIFS(G$3:G$722,$B$3:$B$722,$B1124)*SUMIFS(Calculations!$E$3:$E$53,Calculations!$A$3:$A$53,$B1124)</f>
        <v/>
      </c>
      <c r="H1124" s="44">
        <f>H398/SUMIFS(H$3:H$722,$B$3:$B$722,$B1124)*SUMIFS(Calculations!$E$3:$E$53,Calculations!$A$3:$A$53,$B1124)</f>
        <v/>
      </c>
      <c r="I1124" s="44">
        <f>I398/SUMIFS(I$3:I$722,$B$3:$B$722,$B1124)*SUMIFS(Calculations!$E$3:$E$53,Calculations!$A$3:$A$53,$B1124)</f>
        <v/>
      </c>
      <c r="J1124" s="44">
        <f>J398/SUMIFS(J$3:J$722,$B$3:$B$722,$B1124)*SUMIFS(Calculations!$E$3:$E$53,Calculations!$A$3:$A$53,$B1124)</f>
        <v/>
      </c>
      <c r="K1124" s="44">
        <f>K398/SUMIFS(K$3:K$722,$B$3:$B$722,$B1124)*SUMIFS(Calculations!$E$3:$E$53,Calculations!$A$3:$A$53,$B1124)</f>
        <v/>
      </c>
      <c r="L1124" s="44">
        <f>L398/SUMIFS(L$3:L$722,$B$3:$B$722,$B1124)*SUMIFS(Calculations!$E$3:$E$53,Calculations!$A$3:$A$53,$B1124)</f>
        <v/>
      </c>
      <c r="M1124" s="44">
        <f>M398/SUMIFS(M$3:M$722,$B$3:$B$722,$B1124)*SUMIFS(Calculations!$E$3:$E$53,Calculations!$A$3:$A$53,$B1124)</f>
        <v/>
      </c>
      <c r="N1124" s="44">
        <f>N398/SUMIFS(N$3:N$722,$B$3:$B$722,$B1124)*SUMIFS(Calculations!$E$3:$E$53,Calculations!$A$3:$A$53,$B1124)</f>
        <v/>
      </c>
      <c r="O1124" s="44">
        <f>O398/SUMIFS(O$3:O$722,$B$3:$B$722,$B1124)*SUMIFS(Calculations!$E$3:$E$53,Calculations!$A$3:$A$53,$B1124)</f>
        <v/>
      </c>
      <c r="P1124" s="44">
        <f>P398/SUMIFS(P$3:P$722,$B$3:$B$722,$B1124)*SUMIFS(Calculations!$E$3:$E$53,Calculations!$A$3:$A$53,$B1124)</f>
        <v/>
      </c>
      <c r="Q1124" s="44">
        <f>Q398/SUMIFS(Q$3:Q$722,$B$3:$B$722,$B1124)*SUMIFS(Calculations!$E$3:$E$53,Calculations!$A$3:$A$53,$B1124)</f>
        <v/>
      </c>
      <c r="R1124" s="44">
        <f>R398/SUMIFS(R$3:R$722,$B$3:$B$722,$B1124)*SUMIFS(Calculations!$E$3:$E$53,Calculations!$A$3:$A$53,$B1124)</f>
        <v/>
      </c>
    </row>
    <row r="1125" ht="15.75" customHeight="1" s="157">
      <c r="B1125" s="44" t="inlineStr">
        <is>
          <t>NE</t>
        </is>
      </c>
      <c r="C1125" s="44" t="inlineStr">
        <is>
          <t>Generation</t>
        </is>
      </c>
      <c r="D1125" s="44" t="inlineStr">
        <is>
          <t>Land-based Wind</t>
        </is>
      </c>
      <c r="E1125" s="44">
        <f>LOOKUP(D1125,$U$2:$V$15,$V$2:$V$15)</f>
        <v/>
      </c>
      <c r="F1125" s="44">
        <f>F399/SUMIFS(F$3:F$722,$B$3:$B$722,$B1125)*SUMIFS(Calculations!$E$3:$E$53,Calculations!$A$3:$A$53,$B1125)</f>
        <v/>
      </c>
      <c r="G1125" s="44">
        <f>G399/SUMIFS(G$3:G$722,$B$3:$B$722,$B1125)*SUMIFS(Calculations!$E$3:$E$53,Calculations!$A$3:$A$53,$B1125)</f>
        <v/>
      </c>
      <c r="H1125" s="44">
        <f>H399/SUMIFS(H$3:H$722,$B$3:$B$722,$B1125)*SUMIFS(Calculations!$E$3:$E$53,Calculations!$A$3:$A$53,$B1125)</f>
        <v/>
      </c>
      <c r="I1125" s="44">
        <f>I399/SUMIFS(I$3:I$722,$B$3:$B$722,$B1125)*SUMIFS(Calculations!$E$3:$E$53,Calculations!$A$3:$A$53,$B1125)</f>
        <v/>
      </c>
      <c r="J1125" s="44">
        <f>J399/SUMIFS(J$3:J$722,$B$3:$B$722,$B1125)*SUMIFS(Calculations!$E$3:$E$53,Calculations!$A$3:$A$53,$B1125)</f>
        <v/>
      </c>
      <c r="K1125" s="44">
        <f>K399/SUMIFS(K$3:K$722,$B$3:$B$722,$B1125)*SUMIFS(Calculations!$E$3:$E$53,Calculations!$A$3:$A$53,$B1125)</f>
        <v/>
      </c>
      <c r="L1125" s="44">
        <f>L399/SUMIFS(L$3:L$722,$B$3:$B$722,$B1125)*SUMIFS(Calculations!$E$3:$E$53,Calculations!$A$3:$A$53,$B1125)</f>
        <v/>
      </c>
      <c r="M1125" s="44">
        <f>M399/SUMIFS(M$3:M$722,$B$3:$B$722,$B1125)*SUMIFS(Calculations!$E$3:$E$53,Calculations!$A$3:$A$53,$B1125)</f>
        <v/>
      </c>
      <c r="N1125" s="44">
        <f>N399/SUMIFS(N$3:N$722,$B$3:$B$722,$B1125)*SUMIFS(Calculations!$E$3:$E$53,Calculations!$A$3:$A$53,$B1125)</f>
        <v/>
      </c>
      <c r="O1125" s="44">
        <f>O399/SUMIFS(O$3:O$722,$B$3:$B$722,$B1125)*SUMIFS(Calculations!$E$3:$E$53,Calculations!$A$3:$A$53,$B1125)</f>
        <v/>
      </c>
      <c r="P1125" s="44">
        <f>P399/SUMIFS(P$3:P$722,$B$3:$B$722,$B1125)*SUMIFS(Calculations!$E$3:$E$53,Calculations!$A$3:$A$53,$B1125)</f>
        <v/>
      </c>
      <c r="Q1125" s="44">
        <f>Q399/SUMIFS(Q$3:Q$722,$B$3:$B$722,$B1125)*SUMIFS(Calculations!$E$3:$E$53,Calculations!$A$3:$A$53,$B1125)</f>
        <v/>
      </c>
      <c r="R1125" s="44">
        <f>R399/SUMIFS(R$3:R$722,$B$3:$B$722,$B1125)*SUMIFS(Calculations!$E$3:$E$53,Calculations!$A$3:$A$53,$B1125)</f>
        <v/>
      </c>
    </row>
    <row r="1126" ht="15.75" customHeight="1" s="157">
      <c r="B1126" s="44" t="inlineStr">
        <is>
          <t>NE</t>
        </is>
      </c>
      <c r="C1126" s="44" t="inlineStr">
        <is>
          <t>Generation</t>
        </is>
      </c>
      <c r="D1126" s="44" t="inlineStr">
        <is>
          <t>NG-CC</t>
        </is>
      </c>
      <c r="E1126" s="44">
        <f>LOOKUP(D1126,$U$2:$V$15,$V$2:$V$15)</f>
        <v/>
      </c>
      <c r="F1126" s="44">
        <f>F400/SUMIFS(F$3:F$722,$B$3:$B$722,$B1126)*SUMIFS(Calculations!$E$3:$E$53,Calculations!$A$3:$A$53,$B1126)</f>
        <v/>
      </c>
      <c r="G1126" s="44">
        <f>G400/SUMIFS(G$3:G$722,$B$3:$B$722,$B1126)*SUMIFS(Calculations!$E$3:$E$53,Calculations!$A$3:$A$53,$B1126)</f>
        <v/>
      </c>
      <c r="H1126" s="44">
        <f>H400/SUMIFS(H$3:H$722,$B$3:$B$722,$B1126)*SUMIFS(Calculations!$E$3:$E$53,Calculations!$A$3:$A$53,$B1126)</f>
        <v/>
      </c>
      <c r="I1126" s="44">
        <f>I400/SUMIFS(I$3:I$722,$B$3:$B$722,$B1126)*SUMIFS(Calculations!$E$3:$E$53,Calculations!$A$3:$A$53,$B1126)</f>
        <v/>
      </c>
      <c r="J1126" s="44">
        <f>J400/SUMIFS(J$3:J$722,$B$3:$B$722,$B1126)*SUMIFS(Calculations!$E$3:$E$53,Calculations!$A$3:$A$53,$B1126)</f>
        <v/>
      </c>
      <c r="K1126" s="44">
        <f>K400/SUMIFS(K$3:K$722,$B$3:$B$722,$B1126)*SUMIFS(Calculations!$E$3:$E$53,Calculations!$A$3:$A$53,$B1126)</f>
        <v/>
      </c>
      <c r="L1126" s="44">
        <f>L400/SUMIFS(L$3:L$722,$B$3:$B$722,$B1126)*SUMIFS(Calculations!$E$3:$E$53,Calculations!$A$3:$A$53,$B1126)</f>
        <v/>
      </c>
      <c r="M1126" s="44">
        <f>M400/SUMIFS(M$3:M$722,$B$3:$B$722,$B1126)*SUMIFS(Calculations!$E$3:$E$53,Calculations!$A$3:$A$53,$B1126)</f>
        <v/>
      </c>
      <c r="N1126" s="44">
        <f>N400/SUMIFS(N$3:N$722,$B$3:$B$722,$B1126)*SUMIFS(Calculations!$E$3:$E$53,Calculations!$A$3:$A$53,$B1126)</f>
        <v/>
      </c>
      <c r="O1126" s="44">
        <f>O400/SUMIFS(O$3:O$722,$B$3:$B$722,$B1126)*SUMIFS(Calculations!$E$3:$E$53,Calculations!$A$3:$A$53,$B1126)</f>
        <v/>
      </c>
      <c r="P1126" s="44">
        <f>P400/SUMIFS(P$3:P$722,$B$3:$B$722,$B1126)*SUMIFS(Calculations!$E$3:$E$53,Calculations!$A$3:$A$53,$B1126)</f>
        <v/>
      </c>
      <c r="Q1126" s="44">
        <f>Q400/SUMIFS(Q$3:Q$722,$B$3:$B$722,$B1126)*SUMIFS(Calculations!$E$3:$E$53,Calculations!$A$3:$A$53,$B1126)</f>
        <v/>
      </c>
      <c r="R1126" s="44">
        <f>R400/SUMIFS(R$3:R$722,$B$3:$B$722,$B1126)*SUMIFS(Calculations!$E$3:$E$53,Calculations!$A$3:$A$53,$B1126)</f>
        <v/>
      </c>
    </row>
    <row r="1127" ht="15.75" customHeight="1" s="157">
      <c r="B1127" s="44" t="inlineStr">
        <is>
          <t>NE</t>
        </is>
      </c>
      <c r="C1127" s="44" t="inlineStr">
        <is>
          <t>Generation</t>
        </is>
      </c>
      <c r="D1127" s="44" t="inlineStr">
        <is>
          <t>NG-CT</t>
        </is>
      </c>
      <c r="E1127" s="44">
        <f>LOOKUP(D1127,$U$2:$V$15,$V$2:$V$15)</f>
        <v/>
      </c>
      <c r="F1127" s="44">
        <f>F401/SUMIFS(F$3:F$722,$B$3:$B$722,$B1127)*SUMIFS(Calculations!$E$3:$E$53,Calculations!$A$3:$A$53,$B1127)</f>
        <v/>
      </c>
      <c r="G1127" s="44">
        <f>G401/SUMIFS(G$3:G$722,$B$3:$B$722,$B1127)*SUMIFS(Calculations!$E$3:$E$53,Calculations!$A$3:$A$53,$B1127)</f>
        <v/>
      </c>
      <c r="H1127" s="44">
        <f>H401/SUMIFS(H$3:H$722,$B$3:$B$722,$B1127)*SUMIFS(Calculations!$E$3:$E$53,Calculations!$A$3:$A$53,$B1127)</f>
        <v/>
      </c>
      <c r="I1127" s="44">
        <f>I401/SUMIFS(I$3:I$722,$B$3:$B$722,$B1127)*SUMIFS(Calculations!$E$3:$E$53,Calculations!$A$3:$A$53,$B1127)</f>
        <v/>
      </c>
      <c r="J1127" s="44">
        <f>J401/SUMIFS(J$3:J$722,$B$3:$B$722,$B1127)*SUMIFS(Calculations!$E$3:$E$53,Calculations!$A$3:$A$53,$B1127)</f>
        <v/>
      </c>
      <c r="K1127" s="44">
        <f>K401/SUMIFS(K$3:K$722,$B$3:$B$722,$B1127)*SUMIFS(Calculations!$E$3:$E$53,Calculations!$A$3:$A$53,$B1127)</f>
        <v/>
      </c>
      <c r="L1127" s="44">
        <f>L401/SUMIFS(L$3:L$722,$B$3:$B$722,$B1127)*SUMIFS(Calculations!$E$3:$E$53,Calculations!$A$3:$A$53,$B1127)</f>
        <v/>
      </c>
      <c r="M1127" s="44">
        <f>M401/SUMIFS(M$3:M$722,$B$3:$B$722,$B1127)*SUMIFS(Calculations!$E$3:$E$53,Calculations!$A$3:$A$53,$B1127)</f>
        <v/>
      </c>
      <c r="N1127" s="44">
        <f>N401/SUMIFS(N$3:N$722,$B$3:$B$722,$B1127)*SUMIFS(Calculations!$E$3:$E$53,Calculations!$A$3:$A$53,$B1127)</f>
        <v/>
      </c>
      <c r="O1127" s="44">
        <f>O401/SUMIFS(O$3:O$722,$B$3:$B$722,$B1127)*SUMIFS(Calculations!$E$3:$E$53,Calculations!$A$3:$A$53,$B1127)</f>
        <v/>
      </c>
      <c r="P1127" s="44">
        <f>P401/SUMIFS(P$3:P$722,$B$3:$B$722,$B1127)*SUMIFS(Calculations!$E$3:$E$53,Calculations!$A$3:$A$53,$B1127)</f>
        <v/>
      </c>
      <c r="Q1127" s="44">
        <f>Q401/SUMIFS(Q$3:Q$722,$B$3:$B$722,$B1127)*SUMIFS(Calculations!$E$3:$E$53,Calculations!$A$3:$A$53,$B1127)</f>
        <v/>
      </c>
      <c r="R1127" s="44">
        <f>R401/SUMIFS(R$3:R$722,$B$3:$B$722,$B1127)*SUMIFS(Calculations!$E$3:$E$53,Calculations!$A$3:$A$53,$B1127)</f>
        <v/>
      </c>
    </row>
    <row r="1128" ht="15.75" customHeight="1" s="157">
      <c r="B1128" s="44" t="inlineStr">
        <is>
          <t>NE</t>
        </is>
      </c>
      <c r="C1128" s="44" t="inlineStr">
        <is>
          <t>Generation</t>
        </is>
      </c>
      <c r="D1128" s="44" t="inlineStr">
        <is>
          <t>Nuclear</t>
        </is>
      </c>
      <c r="E1128" s="44">
        <f>LOOKUP(D1128,$U$2:$V$15,$V$2:$V$15)</f>
        <v/>
      </c>
      <c r="F1128" s="44">
        <f>F402/SUMIFS(F$3:F$722,$B$3:$B$722,$B1128)*SUMIFS(Calculations!$E$3:$E$53,Calculations!$A$3:$A$53,$B1128)</f>
        <v/>
      </c>
      <c r="G1128" s="44">
        <f>G402/SUMIFS(G$3:G$722,$B$3:$B$722,$B1128)*SUMIFS(Calculations!$E$3:$E$53,Calculations!$A$3:$A$53,$B1128)</f>
        <v/>
      </c>
      <c r="H1128" s="44">
        <f>H402/SUMIFS(H$3:H$722,$B$3:$B$722,$B1128)*SUMIFS(Calculations!$E$3:$E$53,Calculations!$A$3:$A$53,$B1128)</f>
        <v/>
      </c>
      <c r="I1128" s="44">
        <f>I402/SUMIFS(I$3:I$722,$B$3:$B$722,$B1128)*SUMIFS(Calculations!$E$3:$E$53,Calculations!$A$3:$A$53,$B1128)</f>
        <v/>
      </c>
      <c r="J1128" s="44">
        <f>J402/SUMIFS(J$3:J$722,$B$3:$B$722,$B1128)*SUMIFS(Calculations!$E$3:$E$53,Calculations!$A$3:$A$53,$B1128)</f>
        <v/>
      </c>
      <c r="K1128" s="44">
        <f>K402/SUMIFS(K$3:K$722,$B$3:$B$722,$B1128)*SUMIFS(Calculations!$E$3:$E$53,Calculations!$A$3:$A$53,$B1128)</f>
        <v/>
      </c>
      <c r="L1128" s="44">
        <f>L402/SUMIFS(L$3:L$722,$B$3:$B$722,$B1128)*SUMIFS(Calculations!$E$3:$E$53,Calculations!$A$3:$A$53,$B1128)</f>
        <v/>
      </c>
      <c r="M1128" s="44">
        <f>M402/SUMIFS(M$3:M$722,$B$3:$B$722,$B1128)*SUMIFS(Calculations!$E$3:$E$53,Calculations!$A$3:$A$53,$B1128)</f>
        <v/>
      </c>
      <c r="N1128" s="44">
        <f>N402/SUMIFS(N$3:N$722,$B$3:$B$722,$B1128)*SUMIFS(Calculations!$E$3:$E$53,Calculations!$A$3:$A$53,$B1128)</f>
        <v/>
      </c>
      <c r="O1128" s="44">
        <f>O402/SUMIFS(O$3:O$722,$B$3:$B$722,$B1128)*SUMIFS(Calculations!$E$3:$E$53,Calculations!$A$3:$A$53,$B1128)</f>
        <v/>
      </c>
      <c r="P1128" s="44">
        <f>P402/SUMIFS(P$3:P$722,$B$3:$B$722,$B1128)*SUMIFS(Calculations!$E$3:$E$53,Calculations!$A$3:$A$53,$B1128)</f>
        <v/>
      </c>
      <c r="Q1128" s="44">
        <f>Q402/SUMIFS(Q$3:Q$722,$B$3:$B$722,$B1128)*SUMIFS(Calculations!$E$3:$E$53,Calculations!$A$3:$A$53,$B1128)</f>
        <v/>
      </c>
      <c r="R1128" s="44">
        <f>R402/SUMIFS(R$3:R$722,$B$3:$B$722,$B1128)*SUMIFS(Calculations!$E$3:$E$53,Calculations!$A$3:$A$53,$B1128)</f>
        <v/>
      </c>
    </row>
    <row r="1129" ht="15.75" customHeight="1" s="157">
      <c r="B1129" s="44" t="inlineStr">
        <is>
          <t>NE</t>
        </is>
      </c>
      <c r="C1129" s="44" t="inlineStr">
        <is>
          <t>Generation</t>
        </is>
      </c>
      <c r="D1129" s="44" t="inlineStr">
        <is>
          <t>Offshore Wind</t>
        </is>
      </c>
      <c r="E1129" s="44">
        <f>LOOKUP(D1129,$U$2:$V$15,$V$2:$V$15)</f>
        <v/>
      </c>
      <c r="F1129" s="44">
        <f>F403/SUMIFS(F$3:F$722,$B$3:$B$722,$B1129)*SUMIFS(Calculations!$E$3:$E$53,Calculations!$A$3:$A$53,$B1129)</f>
        <v/>
      </c>
      <c r="G1129" s="44">
        <f>G403/SUMIFS(G$3:G$722,$B$3:$B$722,$B1129)*SUMIFS(Calculations!$E$3:$E$53,Calculations!$A$3:$A$53,$B1129)</f>
        <v/>
      </c>
      <c r="H1129" s="44">
        <f>H403/SUMIFS(H$3:H$722,$B$3:$B$722,$B1129)*SUMIFS(Calculations!$E$3:$E$53,Calculations!$A$3:$A$53,$B1129)</f>
        <v/>
      </c>
      <c r="I1129" s="44">
        <f>I403/SUMIFS(I$3:I$722,$B$3:$B$722,$B1129)*SUMIFS(Calculations!$E$3:$E$53,Calculations!$A$3:$A$53,$B1129)</f>
        <v/>
      </c>
      <c r="J1129" s="44">
        <f>J403/SUMIFS(J$3:J$722,$B$3:$B$722,$B1129)*SUMIFS(Calculations!$E$3:$E$53,Calculations!$A$3:$A$53,$B1129)</f>
        <v/>
      </c>
      <c r="K1129" s="44">
        <f>K403/SUMIFS(K$3:K$722,$B$3:$B$722,$B1129)*SUMIFS(Calculations!$E$3:$E$53,Calculations!$A$3:$A$53,$B1129)</f>
        <v/>
      </c>
      <c r="L1129" s="44">
        <f>L403/SUMIFS(L$3:L$722,$B$3:$B$722,$B1129)*SUMIFS(Calculations!$E$3:$E$53,Calculations!$A$3:$A$53,$B1129)</f>
        <v/>
      </c>
      <c r="M1129" s="44">
        <f>M403/SUMIFS(M$3:M$722,$B$3:$B$722,$B1129)*SUMIFS(Calculations!$E$3:$E$53,Calculations!$A$3:$A$53,$B1129)</f>
        <v/>
      </c>
      <c r="N1129" s="44">
        <f>N403/SUMIFS(N$3:N$722,$B$3:$B$722,$B1129)*SUMIFS(Calculations!$E$3:$E$53,Calculations!$A$3:$A$53,$B1129)</f>
        <v/>
      </c>
      <c r="O1129" s="44">
        <f>O403/SUMIFS(O$3:O$722,$B$3:$B$722,$B1129)*SUMIFS(Calculations!$E$3:$E$53,Calculations!$A$3:$A$53,$B1129)</f>
        <v/>
      </c>
      <c r="P1129" s="44">
        <f>P403/SUMIFS(P$3:P$722,$B$3:$B$722,$B1129)*SUMIFS(Calculations!$E$3:$E$53,Calculations!$A$3:$A$53,$B1129)</f>
        <v/>
      </c>
      <c r="Q1129" s="44">
        <f>Q403/SUMIFS(Q$3:Q$722,$B$3:$B$722,$B1129)*SUMIFS(Calculations!$E$3:$E$53,Calculations!$A$3:$A$53,$B1129)</f>
        <v/>
      </c>
      <c r="R1129" s="44">
        <f>R403/SUMIFS(R$3:R$722,$B$3:$B$722,$B1129)*SUMIFS(Calculations!$E$3:$E$53,Calculations!$A$3:$A$53,$B1129)</f>
        <v/>
      </c>
    </row>
    <row r="1130" ht="15.75" customHeight="1" s="157">
      <c r="B1130" s="44" t="inlineStr">
        <is>
          <t>NE</t>
        </is>
      </c>
      <c r="C1130" s="44" t="inlineStr">
        <is>
          <t>Generation</t>
        </is>
      </c>
      <c r="D1130" s="44" t="inlineStr">
        <is>
          <t>Oil-Gas-Steam</t>
        </is>
      </c>
      <c r="E1130" s="44">
        <f>LOOKUP(D1130,$U$2:$V$15,$V$2:$V$15)</f>
        <v/>
      </c>
      <c r="F1130" s="44">
        <f>F404/SUMIFS(F$3:F$722,$B$3:$B$722,$B1130)*SUMIFS(Calculations!$E$3:$E$53,Calculations!$A$3:$A$53,$B1130)</f>
        <v/>
      </c>
      <c r="G1130" s="44">
        <f>G404/SUMIFS(G$3:G$722,$B$3:$B$722,$B1130)*SUMIFS(Calculations!$E$3:$E$53,Calculations!$A$3:$A$53,$B1130)</f>
        <v/>
      </c>
      <c r="H1130" s="44">
        <f>H404/SUMIFS(H$3:H$722,$B$3:$B$722,$B1130)*SUMIFS(Calculations!$E$3:$E$53,Calculations!$A$3:$A$53,$B1130)</f>
        <v/>
      </c>
      <c r="I1130" s="44">
        <f>I404/SUMIFS(I$3:I$722,$B$3:$B$722,$B1130)*SUMIFS(Calculations!$E$3:$E$53,Calculations!$A$3:$A$53,$B1130)</f>
        <v/>
      </c>
      <c r="J1130" s="44">
        <f>J404/SUMIFS(J$3:J$722,$B$3:$B$722,$B1130)*SUMIFS(Calculations!$E$3:$E$53,Calculations!$A$3:$A$53,$B1130)</f>
        <v/>
      </c>
      <c r="K1130" s="44">
        <f>K404/SUMIFS(K$3:K$722,$B$3:$B$722,$B1130)*SUMIFS(Calculations!$E$3:$E$53,Calculations!$A$3:$A$53,$B1130)</f>
        <v/>
      </c>
      <c r="L1130" s="44">
        <f>L404/SUMIFS(L$3:L$722,$B$3:$B$722,$B1130)*SUMIFS(Calculations!$E$3:$E$53,Calculations!$A$3:$A$53,$B1130)</f>
        <v/>
      </c>
      <c r="M1130" s="44">
        <f>M404/SUMIFS(M$3:M$722,$B$3:$B$722,$B1130)*SUMIFS(Calculations!$E$3:$E$53,Calculations!$A$3:$A$53,$B1130)</f>
        <v/>
      </c>
      <c r="N1130" s="44">
        <f>N404/SUMIFS(N$3:N$722,$B$3:$B$722,$B1130)*SUMIFS(Calculations!$E$3:$E$53,Calculations!$A$3:$A$53,$B1130)</f>
        <v/>
      </c>
      <c r="O1130" s="44">
        <f>O404/SUMIFS(O$3:O$722,$B$3:$B$722,$B1130)*SUMIFS(Calculations!$E$3:$E$53,Calculations!$A$3:$A$53,$B1130)</f>
        <v/>
      </c>
      <c r="P1130" s="44">
        <f>P404/SUMIFS(P$3:P$722,$B$3:$B$722,$B1130)*SUMIFS(Calculations!$E$3:$E$53,Calculations!$A$3:$A$53,$B1130)</f>
        <v/>
      </c>
      <c r="Q1130" s="44">
        <f>Q404/SUMIFS(Q$3:Q$722,$B$3:$B$722,$B1130)*SUMIFS(Calculations!$E$3:$E$53,Calculations!$A$3:$A$53,$B1130)</f>
        <v/>
      </c>
      <c r="R1130" s="44">
        <f>R404/SUMIFS(R$3:R$722,$B$3:$B$722,$B1130)*SUMIFS(Calculations!$E$3:$E$53,Calculations!$A$3:$A$53,$B1130)</f>
        <v/>
      </c>
    </row>
    <row r="1131" ht="15.75" customHeight="1" s="157">
      <c r="B1131" s="44" t="inlineStr">
        <is>
          <t>NE</t>
        </is>
      </c>
      <c r="C1131" s="44" t="inlineStr">
        <is>
          <t>Generation</t>
        </is>
      </c>
      <c r="D1131" s="44" t="inlineStr">
        <is>
          <t>Rooftop PV</t>
        </is>
      </c>
      <c r="E1131" s="44">
        <f>LOOKUP(D1131,$U$2:$V$15,$V$2:$V$15)</f>
        <v/>
      </c>
      <c r="F1131" s="44">
        <f>F405/SUMIFS(F$3:F$722,$B$3:$B$722,$B1131)*SUMIFS(Calculations!$E$3:$E$53,Calculations!$A$3:$A$53,$B1131)</f>
        <v/>
      </c>
      <c r="G1131" s="44">
        <f>G405/SUMIFS(G$3:G$722,$B$3:$B$722,$B1131)*SUMIFS(Calculations!$E$3:$E$53,Calculations!$A$3:$A$53,$B1131)</f>
        <v/>
      </c>
      <c r="H1131" s="44">
        <f>H405/SUMIFS(H$3:H$722,$B$3:$B$722,$B1131)*SUMIFS(Calculations!$E$3:$E$53,Calculations!$A$3:$A$53,$B1131)</f>
        <v/>
      </c>
      <c r="I1131" s="44">
        <f>I405/SUMIFS(I$3:I$722,$B$3:$B$722,$B1131)*SUMIFS(Calculations!$E$3:$E$53,Calculations!$A$3:$A$53,$B1131)</f>
        <v/>
      </c>
      <c r="J1131" s="44">
        <f>J405/SUMIFS(J$3:J$722,$B$3:$B$722,$B1131)*SUMIFS(Calculations!$E$3:$E$53,Calculations!$A$3:$A$53,$B1131)</f>
        <v/>
      </c>
      <c r="K1131" s="44">
        <f>K405/SUMIFS(K$3:K$722,$B$3:$B$722,$B1131)*SUMIFS(Calculations!$E$3:$E$53,Calculations!$A$3:$A$53,$B1131)</f>
        <v/>
      </c>
      <c r="L1131" s="44">
        <f>L405/SUMIFS(L$3:L$722,$B$3:$B$722,$B1131)*SUMIFS(Calculations!$E$3:$E$53,Calculations!$A$3:$A$53,$B1131)</f>
        <v/>
      </c>
      <c r="M1131" s="44">
        <f>M405/SUMIFS(M$3:M$722,$B$3:$B$722,$B1131)*SUMIFS(Calculations!$E$3:$E$53,Calculations!$A$3:$A$53,$B1131)</f>
        <v/>
      </c>
      <c r="N1131" s="44">
        <f>N405/SUMIFS(N$3:N$722,$B$3:$B$722,$B1131)*SUMIFS(Calculations!$E$3:$E$53,Calculations!$A$3:$A$53,$B1131)</f>
        <v/>
      </c>
      <c r="O1131" s="44">
        <f>O405/SUMIFS(O$3:O$722,$B$3:$B$722,$B1131)*SUMIFS(Calculations!$E$3:$E$53,Calculations!$A$3:$A$53,$B1131)</f>
        <v/>
      </c>
      <c r="P1131" s="44">
        <f>P405/SUMIFS(P$3:P$722,$B$3:$B$722,$B1131)*SUMIFS(Calculations!$E$3:$E$53,Calculations!$A$3:$A$53,$B1131)</f>
        <v/>
      </c>
      <c r="Q1131" s="44">
        <f>Q405/SUMIFS(Q$3:Q$722,$B$3:$B$722,$B1131)*SUMIFS(Calculations!$E$3:$E$53,Calculations!$A$3:$A$53,$B1131)</f>
        <v/>
      </c>
      <c r="R1131" s="44">
        <f>R405/SUMIFS(R$3:R$722,$B$3:$B$722,$B1131)*SUMIFS(Calculations!$E$3:$E$53,Calculations!$A$3:$A$53,$B1131)</f>
        <v/>
      </c>
    </row>
    <row r="1132" ht="15.75" customHeight="1" s="157">
      <c r="B1132" s="44" t="inlineStr">
        <is>
          <t>NE</t>
        </is>
      </c>
      <c r="C1132" s="44" t="inlineStr">
        <is>
          <t>Generation</t>
        </is>
      </c>
      <c r="D1132" s="44" t="inlineStr">
        <is>
          <t>Storage</t>
        </is>
      </c>
      <c r="E1132" s="44">
        <f>LOOKUP(D1132,$U$2:$V$15,$V$2:$V$15)</f>
        <v/>
      </c>
      <c r="F1132" s="44">
        <f>F406/SUMIFS(F$3:F$722,$B$3:$B$722,$B1132)*SUMIFS(Calculations!$E$3:$E$53,Calculations!$A$3:$A$53,$B1132)</f>
        <v/>
      </c>
      <c r="G1132" s="44">
        <f>G406/SUMIFS(G$3:G$722,$B$3:$B$722,$B1132)*SUMIFS(Calculations!$E$3:$E$53,Calculations!$A$3:$A$53,$B1132)</f>
        <v/>
      </c>
      <c r="H1132" s="44">
        <f>H406/SUMIFS(H$3:H$722,$B$3:$B$722,$B1132)*SUMIFS(Calculations!$E$3:$E$53,Calculations!$A$3:$A$53,$B1132)</f>
        <v/>
      </c>
      <c r="I1132" s="44">
        <f>I406/SUMIFS(I$3:I$722,$B$3:$B$722,$B1132)*SUMIFS(Calculations!$E$3:$E$53,Calculations!$A$3:$A$53,$B1132)</f>
        <v/>
      </c>
      <c r="J1132" s="44">
        <f>J406/SUMIFS(J$3:J$722,$B$3:$B$722,$B1132)*SUMIFS(Calculations!$E$3:$E$53,Calculations!$A$3:$A$53,$B1132)</f>
        <v/>
      </c>
      <c r="K1132" s="44">
        <f>K406/SUMIFS(K$3:K$722,$B$3:$B$722,$B1132)*SUMIFS(Calculations!$E$3:$E$53,Calculations!$A$3:$A$53,$B1132)</f>
        <v/>
      </c>
      <c r="L1132" s="44">
        <f>L406/SUMIFS(L$3:L$722,$B$3:$B$722,$B1132)*SUMIFS(Calculations!$E$3:$E$53,Calculations!$A$3:$A$53,$B1132)</f>
        <v/>
      </c>
      <c r="M1132" s="44">
        <f>M406/SUMIFS(M$3:M$722,$B$3:$B$722,$B1132)*SUMIFS(Calculations!$E$3:$E$53,Calculations!$A$3:$A$53,$B1132)</f>
        <v/>
      </c>
      <c r="N1132" s="44">
        <f>N406/SUMIFS(N$3:N$722,$B$3:$B$722,$B1132)*SUMIFS(Calculations!$E$3:$E$53,Calculations!$A$3:$A$53,$B1132)</f>
        <v/>
      </c>
      <c r="O1132" s="44">
        <f>O406/SUMIFS(O$3:O$722,$B$3:$B$722,$B1132)*SUMIFS(Calculations!$E$3:$E$53,Calculations!$A$3:$A$53,$B1132)</f>
        <v/>
      </c>
      <c r="P1132" s="44">
        <f>P406/SUMIFS(P$3:P$722,$B$3:$B$722,$B1132)*SUMIFS(Calculations!$E$3:$E$53,Calculations!$A$3:$A$53,$B1132)</f>
        <v/>
      </c>
      <c r="Q1132" s="44">
        <f>Q406/SUMIFS(Q$3:Q$722,$B$3:$B$722,$B1132)*SUMIFS(Calculations!$E$3:$E$53,Calculations!$A$3:$A$53,$B1132)</f>
        <v/>
      </c>
      <c r="R1132" s="44">
        <f>R406/SUMIFS(R$3:R$722,$B$3:$B$722,$B1132)*SUMIFS(Calculations!$E$3:$E$53,Calculations!$A$3:$A$53,$B1132)</f>
        <v/>
      </c>
    </row>
    <row r="1133" ht="15.75" customHeight="1" s="157">
      <c r="B1133" s="44" t="inlineStr">
        <is>
          <t>NE</t>
        </is>
      </c>
      <c r="C1133" s="44" t="inlineStr">
        <is>
          <t>Generation</t>
        </is>
      </c>
      <c r="D1133" s="44" t="inlineStr">
        <is>
          <t>Utility PV</t>
        </is>
      </c>
      <c r="E1133" s="44">
        <f>LOOKUP(D1133,$U$2:$V$15,$V$2:$V$15)</f>
        <v/>
      </c>
      <c r="F1133" s="44">
        <f>F407/SUMIFS(F$3:F$722,$B$3:$B$722,$B1133)*SUMIFS(Calculations!$E$3:$E$53,Calculations!$A$3:$A$53,$B1133)</f>
        <v/>
      </c>
      <c r="G1133" s="44">
        <f>G407/SUMIFS(G$3:G$722,$B$3:$B$722,$B1133)*SUMIFS(Calculations!$E$3:$E$53,Calculations!$A$3:$A$53,$B1133)</f>
        <v/>
      </c>
      <c r="H1133" s="44">
        <f>H407/SUMIFS(H$3:H$722,$B$3:$B$722,$B1133)*SUMIFS(Calculations!$E$3:$E$53,Calculations!$A$3:$A$53,$B1133)</f>
        <v/>
      </c>
      <c r="I1133" s="44">
        <f>I407/SUMIFS(I$3:I$722,$B$3:$B$722,$B1133)*SUMIFS(Calculations!$E$3:$E$53,Calculations!$A$3:$A$53,$B1133)</f>
        <v/>
      </c>
      <c r="J1133" s="44">
        <f>J407/SUMIFS(J$3:J$722,$B$3:$B$722,$B1133)*SUMIFS(Calculations!$E$3:$E$53,Calculations!$A$3:$A$53,$B1133)</f>
        <v/>
      </c>
      <c r="K1133" s="44">
        <f>K407/SUMIFS(K$3:K$722,$B$3:$B$722,$B1133)*SUMIFS(Calculations!$E$3:$E$53,Calculations!$A$3:$A$53,$B1133)</f>
        <v/>
      </c>
      <c r="L1133" s="44">
        <f>L407/SUMIFS(L$3:L$722,$B$3:$B$722,$B1133)*SUMIFS(Calculations!$E$3:$E$53,Calculations!$A$3:$A$53,$B1133)</f>
        <v/>
      </c>
      <c r="M1133" s="44">
        <f>M407/SUMIFS(M$3:M$722,$B$3:$B$722,$B1133)*SUMIFS(Calculations!$E$3:$E$53,Calculations!$A$3:$A$53,$B1133)</f>
        <v/>
      </c>
      <c r="N1133" s="44">
        <f>N407/SUMIFS(N$3:N$722,$B$3:$B$722,$B1133)*SUMIFS(Calculations!$E$3:$E$53,Calculations!$A$3:$A$53,$B1133)</f>
        <v/>
      </c>
      <c r="O1133" s="44">
        <f>O407/SUMIFS(O$3:O$722,$B$3:$B$722,$B1133)*SUMIFS(Calculations!$E$3:$E$53,Calculations!$A$3:$A$53,$B1133)</f>
        <v/>
      </c>
      <c r="P1133" s="44">
        <f>P407/SUMIFS(P$3:P$722,$B$3:$B$722,$B1133)*SUMIFS(Calculations!$E$3:$E$53,Calculations!$A$3:$A$53,$B1133)</f>
        <v/>
      </c>
      <c r="Q1133" s="44">
        <f>Q407/SUMIFS(Q$3:Q$722,$B$3:$B$722,$B1133)*SUMIFS(Calculations!$E$3:$E$53,Calculations!$A$3:$A$53,$B1133)</f>
        <v/>
      </c>
      <c r="R1133" s="44">
        <f>R407/SUMIFS(R$3:R$722,$B$3:$B$722,$B1133)*SUMIFS(Calculations!$E$3:$E$53,Calculations!$A$3:$A$53,$B1133)</f>
        <v/>
      </c>
    </row>
    <row r="1134" ht="15.75" customHeight="1" s="157">
      <c r="B1134" s="44" t="inlineStr">
        <is>
          <t>NH</t>
        </is>
      </c>
      <c r="C1134" s="44" t="inlineStr">
        <is>
          <t>Generation</t>
        </is>
      </c>
      <c r="D1134" s="44" t="inlineStr">
        <is>
          <t>Biopower</t>
        </is>
      </c>
      <c r="E1134" s="44">
        <f>LOOKUP(D1134,$U$2:$V$15,$V$2:$V$15)</f>
        <v/>
      </c>
      <c r="F1134" s="44">
        <f>F408/SUMIFS(F$3:F$722,$B$3:$B$722,$B1134)*SUMIFS(Calculations!$E$3:$E$53,Calculations!$A$3:$A$53,$B1134)</f>
        <v/>
      </c>
      <c r="G1134" s="44">
        <f>G408/SUMIFS(G$3:G$722,$B$3:$B$722,$B1134)*SUMIFS(Calculations!$E$3:$E$53,Calculations!$A$3:$A$53,$B1134)</f>
        <v/>
      </c>
      <c r="H1134" s="44">
        <f>H408/SUMIFS(H$3:H$722,$B$3:$B$722,$B1134)*SUMIFS(Calculations!$E$3:$E$53,Calculations!$A$3:$A$53,$B1134)</f>
        <v/>
      </c>
      <c r="I1134" s="44">
        <f>I408/SUMIFS(I$3:I$722,$B$3:$B$722,$B1134)*SUMIFS(Calculations!$E$3:$E$53,Calculations!$A$3:$A$53,$B1134)</f>
        <v/>
      </c>
      <c r="J1134" s="44">
        <f>J408/SUMIFS(J$3:J$722,$B$3:$B$722,$B1134)*SUMIFS(Calculations!$E$3:$E$53,Calculations!$A$3:$A$53,$B1134)</f>
        <v/>
      </c>
      <c r="K1134" s="44">
        <f>K408/SUMIFS(K$3:K$722,$B$3:$B$722,$B1134)*SUMIFS(Calculations!$E$3:$E$53,Calculations!$A$3:$A$53,$B1134)</f>
        <v/>
      </c>
      <c r="L1134" s="44">
        <f>L408/SUMIFS(L$3:L$722,$B$3:$B$722,$B1134)*SUMIFS(Calculations!$E$3:$E$53,Calculations!$A$3:$A$53,$B1134)</f>
        <v/>
      </c>
      <c r="M1134" s="44">
        <f>M408/SUMIFS(M$3:M$722,$B$3:$B$722,$B1134)*SUMIFS(Calculations!$E$3:$E$53,Calculations!$A$3:$A$53,$B1134)</f>
        <v/>
      </c>
      <c r="N1134" s="44">
        <f>N408/SUMIFS(N$3:N$722,$B$3:$B$722,$B1134)*SUMIFS(Calculations!$E$3:$E$53,Calculations!$A$3:$A$53,$B1134)</f>
        <v/>
      </c>
      <c r="O1134" s="44">
        <f>O408/SUMIFS(O$3:O$722,$B$3:$B$722,$B1134)*SUMIFS(Calculations!$E$3:$E$53,Calculations!$A$3:$A$53,$B1134)</f>
        <v/>
      </c>
      <c r="P1134" s="44">
        <f>P408/SUMIFS(P$3:P$722,$B$3:$B$722,$B1134)*SUMIFS(Calculations!$E$3:$E$53,Calculations!$A$3:$A$53,$B1134)</f>
        <v/>
      </c>
      <c r="Q1134" s="44">
        <f>Q408/SUMIFS(Q$3:Q$722,$B$3:$B$722,$B1134)*SUMIFS(Calculations!$E$3:$E$53,Calculations!$A$3:$A$53,$B1134)</f>
        <v/>
      </c>
      <c r="R1134" s="44">
        <f>R408/SUMIFS(R$3:R$722,$B$3:$B$722,$B1134)*SUMIFS(Calculations!$E$3:$E$53,Calculations!$A$3:$A$53,$B1134)</f>
        <v/>
      </c>
    </row>
    <row r="1135" ht="15.75" customHeight="1" s="157">
      <c r="B1135" s="44" t="inlineStr">
        <is>
          <t>NH</t>
        </is>
      </c>
      <c r="C1135" s="44" t="inlineStr">
        <is>
          <t>Generation</t>
        </is>
      </c>
      <c r="D1135" s="44" t="inlineStr">
        <is>
          <t>Coal</t>
        </is>
      </c>
      <c r="E1135" s="44">
        <f>LOOKUP(D1135,$U$2:$V$15,$V$2:$V$15)</f>
        <v/>
      </c>
      <c r="F1135" s="44">
        <f>F409/SUMIFS(F$3:F$722,$B$3:$B$722,$B1135)*SUMIFS(Calculations!$E$3:$E$53,Calculations!$A$3:$A$53,$B1135)</f>
        <v/>
      </c>
      <c r="G1135" s="44">
        <f>G409/SUMIFS(G$3:G$722,$B$3:$B$722,$B1135)*SUMIFS(Calculations!$E$3:$E$53,Calculations!$A$3:$A$53,$B1135)</f>
        <v/>
      </c>
      <c r="H1135" s="44">
        <f>H409/SUMIFS(H$3:H$722,$B$3:$B$722,$B1135)*SUMIFS(Calculations!$E$3:$E$53,Calculations!$A$3:$A$53,$B1135)</f>
        <v/>
      </c>
      <c r="I1135" s="44">
        <f>I409/SUMIFS(I$3:I$722,$B$3:$B$722,$B1135)*SUMIFS(Calculations!$E$3:$E$53,Calculations!$A$3:$A$53,$B1135)</f>
        <v/>
      </c>
      <c r="J1135" s="44">
        <f>J409/SUMIFS(J$3:J$722,$B$3:$B$722,$B1135)*SUMIFS(Calculations!$E$3:$E$53,Calculations!$A$3:$A$53,$B1135)</f>
        <v/>
      </c>
      <c r="K1135" s="44">
        <f>K409/SUMIFS(K$3:K$722,$B$3:$B$722,$B1135)*SUMIFS(Calculations!$E$3:$E$53,Calculations!$A$3:$A$53,$B1135)</f>
        <v/>
      </c>
      <c r="L1135" s="44">
        <f>L409/SUMIFS(L$3:L$722,$B$3:$B$722,$B1135)*SUMIFS(Calculations!$E$3:$E$53,Calculations!$A$3:$A$53,$B1135)</f>
        <v/>
      </c>
      <c r="M1135" s="44">
        <f>M409/SUMIFS(M$3:M$722,$B$3:$B$722,$B1135)*SUMIFS(Calculations!$E$3:$E$53,Calculations!$A$3:$A$53,$B1135)</f>
        <v/>
      </c>
      <c r="N1135" s="44">
        <f>N409/SUMIFS(N$3:N$722,$B$3:$B$722,$B1135)*SUMIFS(Calculations!$E$3:$E$53,Calculations!$A$3:$A$53,$B1135)</f>
        <v/>
      </c>
      <c r="O1135" s="44">
        <f>O409/SUMIFS(O$3:O$722,$B$3:$B$722,$B1135)*SUMIFS(Calculations!$E$3:$E$53,Calculations!$A$3:$A$53,$B1135)</f>
        <v/>
      </c>
      <c r="P1135" s="44">
        <f>P409/SUMIFS(P$3:P$722,$B$3:$B$722,$B1135)*SUMIFS(Calculations!$E$3:$E$53,Calculations!$A$3:$A$53,$B1135)</f>
        <v/>
      </c>
      <c r="Q1135" s="44">
        <f>Q409/SUMIFS(Q$3:Q$722,$B$3:$B$722,$B1135)*SUMIFS(Calculations!$E$3:$E$53,Calculations!$A$3:$A$53,$B1135)</f>
        <v/>
      </c>
      <c r="R1135" s="44">
        <f>R409/SUMIFS(R$3:R$722,$B$3:$B$722,$B1135)*SUMIFS(Calculations!$E$3:$E$53,Calculations!$A$3:$A$53,$B1135)</f>
        <v/>
      </c>
    </row>
    <row r="1136" ht="15.75" customHeight="1" s="157">
      <c r="B1136" s="44" t="inlineStr">
        <is>
          <t>NH</t>
        </is>
      </c>
      <c r="C1136" s="44" t="inlineStr">
        <is>
          <t>Generation</t>
        </is>
      </c>
      <c r="D1136" s="44" t="inlineStr">
        <is>
          <t>CSP</t>
        </is>
      </c>
      <c r="E1136" s="44">
        <f>LOOKUP(D1136,$U$2:$V$15,$V$2:$V$15)</f>
        <v/>
      </c>
      <c r="F1136" s="44">
        <f>F410/SUMIFS(F$3:F$722,$B$3:$B$722,$B1136)*SUMIFS(Calculations!$E$3:$E$53,Calculations!$A$3:$A$53,$B1136)</f>
        <v/>
      </c>
      <c r="G1136" s="44">
        <f>G410/SUMIFS(G$3:G$722,$B$3:$B$722,$B1136)*SUMIFS(Calculations!$E$3:$E$53,Calculations!$A$3:$A$53,$B1136)</f>
        <v/>
      </c>
      <c r="H1136" s="44">
        <f>H410/SUMIFS(H$3:H$722,$B$3:$B$722,$B1136)*SUMIFS(Calculations!$E$3:$E$53,Calculations!$A$3:$A$53,$B1136)</f>
        <v/>
      </c>
      <c r="I1136" s="44">
        <f>I410/SUMIFS(I$3:I$722,$B$3:$B$722,$B1136)*SUMIFS(Calculations!$E$3:$E$53,Calculations!$A$3:$A$53,$B1136)</f>
        <v/>
      </c>
      <c r="J1136" s="44">
        <f>J410/SUMIFS(J$3:J$722,$B$3:$B$722,$B1136)*SUMIFS(Calculations!$E$3:$E$53,Calculations!$A$3:$A$53,$B1136)</f>
        <v/>
      </c>
      <c r="K1136" s="44">
        <f>K410/SUMIFS(K$3:K$722,$B$3:$B$722,$B1136)*SUMIFS(Calculations!$E$3:$E$53,Calculations!$A$3:$A$53,$B1136)</f>
        <v/>
      </c>
      <c r="L1136" s="44">
        <f>L410/SUMIFS(L$3:L$722,$B$3:$B$722,$B1136)*SUMIFS(Calculations!$E$3:$E$53,Calculations!$A$3:$A$53,$B1136)</f>
        <v/>
      </c>
      <c r="M1136" s="44">
        <f>M410/SUMIFS(M$3:M$722,$B$3:$B$722,$B1136)*SUMIFS(Calculations!$E$3:$E$53,Calculations!$A$3:$A$53,$B1136)</f>
        <v/>
      </c>
      <c r="N1136" s="44">
        <f>N410/SUMIFS(N$3:N$722,$B$3:$B$722,$B1136)*SUMIFS(Calculations!$E$3:$E$53,Calculations!$A$3:$A$53,$B1136)</f>
        <v/>
      </c>
      <c r="O1136" s="44">
        <f>O410/SUMIFS(O$3:O$722,$B$3:$B$722,$B1136)*SUMIFS(Calculations!$E$3:$E$53,Calculations!$A$3:$A$53,$B1136)</f>
        <v/>
      </c>
      <c r="P1136" s="44">
        <f>P410/SUMIFS(P$3:P$722,$B$3:$B$722,$B1136)*SUMIFS(Calculations!$E$3:$E$53,Calculations!$A$3:$A$53,$B1136)</f>
        <v/>
      </c>
      <c r="Q1136" s="44">
        <f>Q410/SUMIFS(Q$3:Q$722,$B$3:$B$722,$B1136)*SUMIFS(Calculations!$E$3:$E$53,Calculations!$A$3:$A$53,$B1136)</f>
        <v/>
      </c>
      <c r="R1136" s="44">
        <f>R410/SUMIFS(R$3:R$722,$B$3:$B$722,$B1136)*SUMIFS(Calculations!$E$3:$E$53,Calculations!$A$3:$A$53,$B1136)</f>
        <v/>
      </c>
    </row>
    <row r="1137" ht="15.75" customHeight="1" s="157">
      <c r="B1137" s="44" t="inlineStr">
        <is>
          <t>NH</t>
        </is>
      </c>
      <c r="C1137" s="44" t="inlineStr">
        <is>
          <t>Generation</t>
        </is>
      </c>
      <c r="D1137" s="44" t="inlineStr">
        <is>
          <t>Geothermal</t>
        </is>
      </c>
      <c r="E1137" s="44">
        <f>LOOKUP(D1137,$U$2:$V$15,$V$2:$V$15)</f>
        <v/>
      </c>
      <c r="F1137" s="44">
        <f>F411/SUMIFS(F$3:F$722,$B$3:$B$722,$B1137)*SUMIFS(Calculations!$E$3:$E$53,Calculations!$A$3:$A$53,$B1137)</f>
        <v/>
      </c>
      <c r="G1137" s="44">
        <f>G411/SUMIFS(G$3:G$722,$B$3:$B$722,$B1137)*SUMIFS(Calculations!$E$3:$E$53,Calculations!$A$3:$A$53,$B1137)</f>
        <v/>
      </c>
      <c r="H1137" s="44">
        <f>H411/SUMIFS(H$3:H$722,$B$3:$B$722,$B1137)*SUMIFS(Calculations!$E$3:$E$53,Calculations!$A$3:$A$53,$B1137)</f>
        <v/>
      </c>
      <c r="I1137" s="44">
        <f>I411/SUMIFS(I$3:I$722,$B$3:$B$722,$B1137)*SUMIFS(Calculations!$E$3:$E$53,Calculations!$A$3:$A$53,$B1137)</f>
        <v/>
      </c>
      <c r="J1137" s="44">
        <f>J411/SUMIFS(J$3:J$722,$B$3:$B$722,$B1137)*SUMIFS(Calculations!$E$3:$E$53,Calculations!$A$3:$A$53,$B1137)</f>
        <v/>
      </c>
      <c r="K1137" s="44">
        <f>K411/SUMIFS(K$3:K$722,$B$3:$B$722,$B1137)*SUMIFS(Calculations!$E$3:$E$53,Calculations!$A$3:$A$53,$B1137)</f>
        <v/>
      </c>
      <c r="L1137" s="44">
        <f>L411/SUMIFS(L$3:L$722,$B$3:$B$722,$B1137)*SUMIFS(Calculations!$E$3:$E$53,Calculations!$A$3:$A$53,$B1137)</f>
        <v/>
      </c>
      <c r="M1137" s="44">
        <f>M411/SUMIFS(M$3:M$722,$B$3:$B$722,$B1137)*SUMIFS(Calculations!$E$3:$E$53,Calculations!$A$3:$A$53,$B1137)</f>
        <v/>
      </c>
      <c r="N1137" s="44">
        <f>N411/SUMIFS(N$3:N$722,$B$3:$B$722,$B1137)*SUMIFS(Calculations!$E$3:$E$53,Calculations!$A$3:$A$53,$B1137)</f>
        <v/>
      </c>
      <c r="O1137" s="44">
        <f>O411/SUMIFS(O$3:O$722,$B$3:$B$722,$B1137)*SUMIFS(Calculations!$E$3:$E$53,Calculations!$A$3:$A$53,$B1137)</f>
        <v/>
      </c>
      <c r="P1137" s="44">
        <f>P411/SUMIFS(P$3:P$722,$B$3:$B$722,$B1137)*SUMIFS(Calculations!$E$3:$E$53,Calculations!$A$3:$A$53,$B1137)</f>
        <v/>
      </c>
      <c r="Q1137" s="44">
        <f>Q411/SUMIFS(Q$3:Q$722,$B$3:$B$722,$B1137)*SUMIFS(Calculations!$E$3:$E$53,Calculations!$A$3:$A$53,$B1137)</f>
        <v/>
      </c>
      <c r="R1137" s="44">
        <f>R411/SUMIFS(R$3:R$722,$B$3:$B$722,$B1137)*SUMIFS(Calculations!$E$3:$E$53,Calculations!$A$3:$A$53,$B1137)</f>
        <v/>
      </c>
    </row>
    <row r="1138" ht="15.75" customHeight="1" s="157">
      <c r="B1138" s="44" t="inlineStr">
        <is>
          <t>NH</t>
        </is>
      </c>
      <c r="C1138" s="44" t="inlineStr">
        <is>
          <t>Generation</t>
        </is>
      </c>
      <c r="D1138" s="44" t="inlineStr">
        <is>
          <t>Hydro</t>
        </is>
      </c>
      <c r="E1138" s="44">
        <f>LOOKUP(D1138,$U$2:$V$15,$V$2:$V$15)</f>
        <v/>
      </c>
      <c r="F1138" s="44">
        <f>F412/SUMIFS(F$3:F$722,$B$3:$B$722,$B1138)*SUMIFS(Calculations!$E$3:$E$53,Calculations!$A$3:$A$53,$B1138)</f>
        <v/>
      </c>
      <c r="G1138" s="44">
        <f>G412/SUMIFS(G$3:G$722,$B$3:$B$722,$B1138)*SUMIFS(Calculations!$E$3:$E$53,Calculations!$A$3:$A$53,$B1138)</f>
        <v/>
      </c>
      <c r="H1138" s="44">
        <f>H412/SUMIFS(H$3:H$722,$B$3:$B$722,$B1138)*SUMIFS(Calculations!$E$3:$E$53,Calculations!$A$3:$A$53,$B1138)</f>
        <v/>
      </c>
      <c r="I1138" s="44">
        <f>I412/SUMIFS(I$3:I$722,$B$3:$B$722,$B1138)*SUMIFS(Calculations!$E$3:$E$53,Calculations!$A$3:$A$53,$B1138)</f>
        <v/>
      </c>
      <c r="J1138" s="44">
        <f>J412/SUMIFS(J$3:J$722,$B$3:$B$722,$B1138)*SUMIFS(Calculations!$E$3:$E$53,Calculations!$A$3:$A$53,$B1138)</f>
        <v/>
      </c>
      <c r="K1138" s="44">
        <f>K412/SUMIFS(K$3:K$722,$B$3:$B$722,$B1138)*SUMIFS(Calculations!$E$3:$E$53,Calculations!$A$3:$A$53,$B1138)</f>
        <v/>
      </c>
      <c r="L1138" s="44">
        <f>L412/SUMIFS(L$3:L$722,$B$3:$B$722,$B1138)*SUMIFS(Calculations!$E$3:$E$53,Calculations!$A$3:$A$53,$B1138)</f>
        <v/>
      </c>
      <c r="M1138" s="44">
        <f>M412/SUMIFS(M$3:M$722,$B$3:$B$722,$B1138)*SUMIFS(Calculations!$E$3:$E$53,Calculations!$A$3:$A$53,$B1138)</f>
        <v/>
      </c>
      <c r="N1138" s="44">
        <f>N412/SUMIFS(N$3:N$722,$B$3:$B$722,$B1138)*SUMIFS(Calculations!$E$3:$E$53,Calculations!$A$3:$A$53,$B1138)</f>
        <v/>
      </c>
      <c r="O1138" s="44">
        <f>O412/SUMIFS(O$3:O$722,$B$3:$B$722,$B1138)*SUMIFS(Calculations!$E$3:$E$53,Calculations!$A$3:$A$53,$B1138)</f>
        <v/>
      </c>
      <c r="P1138" s="44">
        <f>P412/SUMIFS(P$3:P$722,$B$3:$B$722,$B1138)*SUMIFS(Calculations!$E$3:$E$53,Calculations!$A$3:$A$53,$B1138)</f>
        <v/>
      </c>
      <c r="Q1138" s="44">
        <f>Q412/SUMIFS(Q$3:Q$722,$B$3:$B$722,$B1138)*SUMIFS(Calculations!$E$3:$E$53,Calculations!$A$3:$A$53,$B1138)</f>
        <v/>
      </c>
      <c r="R1138" s="44">
        <f>R412/SUMIFS(R$3:R$722,$B$3:$B$722,$B1138)*SUMIFS(Calculations!$E$3:$E$53,Calculations!$A$3:$A$53,$B1138)</f>
        <v/>
      </c>
    </row>
    <row r="1139" ht="15.75" customHeight="1" s="157">
      <c r="B1139" s="44" t="inlineStr">
        <is>
          <t>NH</t>
        </is>
      </c>
      <c r="C1139" s="44" t="inlineStr">
        <is>
          <t>Generation</t>
        </is>
      </c>
      <c r="D1139" s="44" t="inlineStr">
        <is>
          <t>Imports</t>
        </is>
      </c>
      <c r="E1139" s="44">
        <f>LOOKUP(D1139,$U$2:$V$15,$V$2:$V$15)</f>
        <v/>
      </c>
      <c r="F1139" s="44">
        <f>F413/SUMIFS(F$3:F$722,$B$3:$B$722,$B1139)*SUMIFS(Calculations!$E$3:$E$53,Calculations!$A$3:$A$53,$B1139)</f>
        <v/>
      </c>
      <c r="G1139" s="44">
        <f>G413/SUMIFS(G$3:G$722,$B$3:$B$722,$B1139)*SUMIFS(Calculations!$E$3:$E$53,Calculations!$A$3:$A$53,$B1139)</f>
        <v/>
      </c>
      <c r="H1139" s="44">
        <f>H413/SUMIFS(H$3:H$722,$B$3:$B$722,$B1139)*SUMIFS(Calculations!$E$3:$E$53,Calculations!$A$3:$A$53,$B1139)</f>
        <v/>
      </c>
      <c r="I1139" s="44">
        <f>I413/SUMIFS(I$3:I$722,$B$3:$B$722,$B1139)*SUMIFS(Calculations!$E$3:$E$53,Calculations!$A$3:$A$53,$B1139)</f>
        <v/>
      </c>
      <c r="J1139" s="44">
        <f>J413/SUMIFS(J$3:J$722,$B$3:$B$722,$B1139)*SUMIFS(Calculations!$E$3:$E$53,Calculations!$A$3:$A$53,$B1139)</f>
        <v/>
      </c>
      <c r="K1139" s="44">
        <f>K413/SUMIFS(K$3:K$722,$B$3:$B$722,$B1139)*SUMIFS(Calculations!$E$3:$E$53,Calculations!$A$3:$A$53,$B1139)</f>
        <v/>
      </c>
      <c r="L1139" s="44">
        <f>L413/SUMIFS(L$3:L$722,$B$3:$B$722,$B1139)*SUMIFS(Calculations!$E$3:$E$53,Calculations!$A$3:$A$53,$B1139)</f>
        <v/>
      </c>
      <c r="M1139" s="44">
        <f>M413/SUMIFS(M$3:M$722,$B$3:$B$722,$B1139)*SUMIFS(Calculations!$E$3:$E$53,Calculations!$A$3:$A$53,$B1139)</f>
        <v/>
      </c>
      <c r="N1139" s="44">
        <f>N413/SUMIFS(N$3:N$722,$B$3:$B$722,$B1139)*SUMIFS(Calculations!$E$3:$E$53,Calculations!$A$3:$A$53,$B1139)</f>
        <v/>
      </c>
      <c r="O1139" s="44">
        <f>O413/SUMIFS(O$3:O$722,$B$3:$B$722,$B1139)*SUMIFS(Calculations!$E$3:$E$53,Calculations!$A$3:$A$53,$B1139)</f>
        <v/>
      </c>
      <c r="P1139" s="44">
        <f>P413/SUMIFS(P$3:P$722,$B$3:$B$722,$B1139)*SUMIFS(Calculations!$E$3:$E$53,Calculations!$A$3:$A$53,$B1139)</f>
        <v/>
      </c>
      <c r="Q1139" s="44">
        <f>Q413/SUMIFS(Q$3:Q$722,$B$3:$B$722,$B1139)*SUMIFS(Calculations!$E$3:$E$53,Calculations!$A$3:$A$53,$B1139)</f>
        <v/>
      </c>
      <c r="R1139" s="44">
        <f>R413/SUMIFS(R$3:R$722,$B$3:$B$722,$B1139)*SUMIFS(Calculations!$E$3:$E$53,Calculations!$A$3:$A$53,$B1139)</f>
        <v/>
      </c>
    </row>
    <row r="1140" ht="15.75" customHeight="1" s="157">
      <c r="B1140" s="44" t="inlineStr">
        <is>
          <t>NH</t>
        </is>
      </c>
      <c r="C1140" s="44" t="inlineStr">
        <is>
          <t>Generation</t>
        </is>
      </c>
      <c r="D1140" s="44" t="inlineStr">
        <is>
          <t>Land-based Wind</t>
        </is>
      </c>
      <c r="E1140" s="44">
        <f>LOOKUP(D1140,$U$2:$V$15,$V$2:$V$15)</f>
        <v/>
      </c>
      <c r="F1140" s="44">
        <f>F414/SUMIFS(F$3:F$722,$B$3:$B$722,$B1140)*SUMIFS(Calculations!$E$3:$E$53,Calculations!$A$3:$A$53,$B1140)</f>
        <v/>
      </c>
      <c r="G1140" s="44">
        <f>G414/SUMIFS(G$3:G$722,$B$3:$B$722,$B1140)*SUMIFS(Calculations!$E$3:$E$53,Calculations!$A$3:$A$53,$B1140)</f>
        <v/>
      </c>
      <c r="H1140" s="44">
        <f>H414/SUMIFS(H$3:H$722,$B$3:$B$722,$B1140)*SUMIFS(Calculations!$E$3:$E$53,Calculations!$A$3:$A$53,$B1140)</f>
        <v/>
      </c>
      <c r="I1140" s="44">
        <f>I414/SUMIFS(I$3:I$722,$B$3:$B$722,$B1140)*SUMIFS(Calculations!$E$3:$E$53,Calculations!$A$3:$A$53,$B1140)</f>
        <v/>
      </c>
      <c r="J1140" s="44">
        <f>J414/SUMIFS(J$3:J$722,$B$3:$B$722,$B1140)*SUMIFS(Calculations!$E$3:$E$53,Calculations!$A$3:$A$53,$B1140)</f>
        <v/>
      </c>
      <c r="K1140" s="44">
        <f>K414/SUMIFS(K$3:K$722,$B$3:$B$722,$B1140)*SUMIFS(Calculations!$E$3:$E$53,Calculations!$A$3:$A$53,$B1140)</f>
        <v/>
      </c>
      <c r="L1140" s="44">
        <f>L414/SUMIFS(L$3:L$722,$B$3:$B$722,$B1140)*SUMIFS(Calculations!$E$3:$E$53,Calculations!$A$3:$A$53,$B1140)</f>
        <v/>
      </c>
      <c r="M1140" s="44">
        <f>M414/SUMIFS(M$3:M$722,$B$3:$B$722,$B1140)*SUMIFS(Calculations!$E$3:$E$53,Calculations!$A$3:$A$53,$B1140)</f>
        <v/>
      </c>
      <c r="N1140" s="44">
        <f>N414/SUMIFS(N$3:N$722,$B$3:$B$722,$B1140)*SUMIFS(Calculations!$E$3:$E$53,Calculations!$A$3:$A$53,$B1140)</f>
        <v/>
      </c>
      <c r="O1140" s="44">
        <f>O414/SUMIFS(O$3:O$722,$B$3:$B$722,$B1140)*SUMIFS(Calculations!$E$3:$E$53,Calculations!$A$3:$A$53,$B1140)</f>
        <v/>
      </c>
      <c r="P1140" s="44">
        <f>P414/SUMIFS(P$3:P$722,$B$3:$B$722,$B1140)*SUMIFS(Calculations!$E$3:$E$53,Calculations!$A$3:$A$53,$B1140)</f>
        <v/>
      </c>
      <c r="Q1140" s="44">
        <f>Q414/SUMIFS(Q$3:Q$722,$B$3:$B$722,$B1140)*SUMIFS(Calculations!$E$3:$E$53,Calculations!$A$3:$A$53,$B1140)</f>
        <v/>
      </c>
      <c r="R1140" s="44">
        <f>R414/SUMIFS(R$3:R$722,$B$3:$B$722,$B1140)*SUMIFS(Calculations!$E$3:$E$53,Calculations!$A$3:$A$53,$B1140)</f>
        <v/>
      </c>
    </row>
    <row r="1141" ht="15.75" customHeight="1" s="157">
      <c r="B1141" s="44" t="inlineStr">
        <is>
          <t>NH</t>
        </is>
      </c>
      <c r="C1141" s="44" t="inlineStr">
        <is>
          <t>Generation</t>
        </is>
      </c>
      <c r="D1141" s="44" t="inlineStr">
        <is>
          <t>NG-CC</t>
        </is>
      </c>
      <c r="E1141" s="44">
        <f>LOOKUP(D1141,$U$2:$V$15,$V$2:$V$15)</f>
        <v/>
      </c>
      <c r="F1141" s="44">
        <f>F415/SUMIFS(F$3:F$722,$B$3:$B$722,$B1141)*SUMIFS(Calculations!$E$3:$E$53,Calculations!$A$3:$A$53,$B1141)</f>
        <v/>
      </c>
      <c r="G1141" s="44">
        <f>G415/SUMIFS(G$3:G$722,$B$3:$B$722,$B1141)*SUMIFS(Calculations!$E$3:$E$53,Calculations!$A$3:$A$53,$B1141)</f>
        <v/>
      </c>
      <c r="H1141" s="44">
        <f>H415/SUMIFS(H$3:H$722,$B$3:$B$722,$B1141)*SUMIFS(Calculations!$E$3:$E$53,Calculations!$A$3:$A$53,$B1141)</f>
        <v/>
      </c>
      <c r="I1141" s="44">
        <f>I415/SUMIFS(I$3:I$722,$B$3:$B$722,$B1141)*SUMIFS(Calculations!$E$3:$E$53,Calculations!$A$3:$A$53,$B1141)</f>
        <v/>
      </c>
      <c r="J1141" s="44">
        <f>J415/SUMIFS(J$3:J$722,$B$3:$B$722,$B1141)*SUMIFS(Calculations!$E$3:$E$53,Calculations!$A$3:$A$53,$B1141)</f>
        <v/>
      </c>
      <c r="K1141" s="44">
        <f>K415/SUMIFS(K$3:K$722,$B$3:$B$722,$B1141)*SUMIFS(Calculations!$E$3:$E$53,Calculations!$A$3:$A$53,$B1141)</f>
        <v/>
      </c>
      <c r="L1141" s="44">
        <f>L415/SUMIFS(L$3:L$722,$B$3:$B$722,$B1141)*SUMIFS(Calculations!$E$3:$E$53,Calculations!$A$3:$A$53,$B1141)</f>
        <v/>
      </c>
      <c r="M1141" s="44">
        <f>M415/SUMIFS(M$3:M$722,$B$3:$B$722,$B1141)*SUMIFS(Calculations!$E$3:$E$53,Calculations!$A$3:$A$53,$B1141)</f>
        <v/>
      </c>
      <c r="N1141" s="44">
        <f>N415/SUMIFS(N$3:N$722,$B$3:$B$722,$B1141)*SUMIFS(Calculations!$E$3:$E$53,Calculations!$A$3:$A$53,$B1141)</f>
        <v/>
      </c>
      <c r="O1141" s="44">
        <f>O415/SUMIFS(O$3:O$722,$B$3:$B$722,$B1141)*SUMIFS(Calculations!$E$3:$E$53,Calculations!$A$3:$A$53,$B1141)</f>
        <v/>
      </c>
      <c r="P1141" s="44">
        <f>P415/SUMIFS(P$3:P$722,$B$3:$B$722,$B1141)*SUMIFS(Calculations!$E$3:$E$53,Calculations!$A$3:$A$53,$B1141)</f>
        <v/>
      </c>
      <c r="Q1141" s="44">
        <f>Q415/SUMIFS(Q$3:Q$722,$B$3:$B$722,$B1141)*SUMIFS(Calculations!$E$3:$E$53,Calculations!$A$3:$A$53,$B1141)</f>
        <v/>
      </c>
      <c r="R1141" s="44">
        <f>R415/SUMIFS(R$3:R$722,$B$3:$B$722,$B1141)*SUMIFS(Calculations!$E$3:$E$53,Calculations!$A$3:$A$53,$B1141)</f>
        <v/>
      </c>
    </row>
    <row r="1142" ht="15.75" customHeight="1" s="157">
      <c r="B1142" s="44" t="inlineStr">
        <is>
          <t>NH</t>
        </is>
      </c>
      <c r="C1142" s="44" t="inlineStr">
        <is>
          <t>Generation</t>
        </is>
      </c>
      <c r="D1142" s="44" t="inlineStr">
        <is>
          <t>NG-CT</t>
        </is>
      </c>
      <c r="E1142" s="44">
        <f>LOOKUP(D1142,$U$2:$V$15,$V$2:$V$15)</f>
        <v/>
      </c>
      <c r="F1142" s="44">
        <f>F416/SUMIFS(F$3:F$722,$B$3:$B$722,$B1142)*SUMIFS(Calculations!$E$3:$E$53,Calculations!$A$3:$A$53,$B1142)</f>
        <v/>
      </c>
      <c r="G1142" s="44">
        <f>G416/SUMIFS(G$3:G$722,$B$3:$B$722,$B1142)*SUMIFS(Calculations!$E$3:$E$53,Calculations!$A$3:$A$53,$B1142)</f>
        <v/>
      </c>
      <c r="H1142" s="44">
        <f>H416/SUMIFS(H$3:H$722,$B$3:$B$722,$B1142)*SUMIFS(Calculations!$E$3:$E$53,Calculations!$A$3:$A$53,$B1142)</f>
        <v/>
      </c>
      <c r="I1142" s="44">
        <f>I416/SUMIFS(I$3:I$722,$B$3:$B$722,$B1142)*SUMIFS(Calculations!$E$3:$E$53,Calculations!$A$3:$A$53,$B1142)</f>
        <v/>
      </c>
      <c r="J1142" s="44">
        <f>J416/SUMIFS(J$3:J$722,$B$3:$B$722,$B1142)*SUMIFS(Calculations!$E$3:$E$53,Calculations!$A$3:$A$53,$B1142)</f>
        <v/>
      </c>
      <c r="K1142" s="44">
        <f>K416/SUMIFS(K$3:K$722,$B$3:$B$722,$B1142)*SUMIFS(Calculations!$E$3:$E$53,Calculations!$A$3:$A$53,$B1142)</f>
        <v/>
      </c>
      <c r="L1142" s="44">
        <f>L416/SUMIFS(L$3:L$722,$B$3:$B$722,$B1142)*SUMIFS(Calculations!$E$3:$E$53,Calculations!$A$3:$A$53,$B1142)</f>
        <v/>
      </c>
      <c r="M1142" s="44">
        <f>M416/SUMIFS(M$3:M$722,$B$3:$B$722,$B1142)*SUMIFS(Calculations!$E$3:$E$53,Calculations!$A$3:$A$53,$B1142)</f>
        <v/>
      </c>
      <c r="N1142" s="44">
        <f>N416/SUMIFS(N$3:N$722,$B$3:$B$722,$B1142)*SUMIFS(Calculations!$E$3:$E$53,Calculations!$A$3:$A$53,$B1142)</f>
        <v/>
      </c>
      <c r="O1142" s="44">
        <f>O416/SUMIFS(O$3:O$722,$B$3:$B$722,$B1142)*SUMIFS(Calculations!$E$3:$E$53,Calculations!$A$3:$A$53,$B1142)</f>
        <v/>
      </c>
      <c r="P1142" s="44">
        <f>P416/SUMIFS(P$3:P$722,$B$3:$B$722,$B1142)*SUMIFS(Calculations!$E$3:$E$53,Calculations!$A$3:$A$53,$B1142)</f>
        <v/>
      </c>
      <c r="Q1142" s="44">
        <f>Q416/SUMIFS(Q$3:Q$722,$B$3:$B$722,$B1142)*SUMIFS(Calculations!$E$3:$E$53,Calculations!$A$3:$A$53,$B1142)</f>
        <v/>
      </c>
      <c r="R1142" s="44">
        <f>R416/SUMIFS(R$3:R$722,$B$3:$B$722,$B1142)*SUMIFS(Calculations!$E$3:$E$53,Calculations!$A$3:$A$53,$B1142)</f>
        <v/>
      </c>
    </row>
    <row r="1143" ht="15.75" customHeight="1" s="157">
      <c r="B1143" s="44" t="inlineStr">
        <is>
          <t>NH</t>
        </is>
      </c>
      <c r="C1143" s="44" t="inlineStr">
        <is>
          <t>Generation</t>
        </is>
      </c>
      <c r="D1143" s="44" t="inlineStr">
        <is>
          <t>Nuclear</t>
        </is>
      </c>
      <c r="E1143" s="44">
        <f>LOOKUP(D1143,$U$2:$V$15,$V$2:$V$15)</f>
        <v/>
      </c>
      <c r="F1143" s="44">
        <f>F417/SUMIFS(F$3:F$722,$B$3:$B$722,$B1143)*SUMIFS(Calculations!$E$3:$E$53,Calculations!$A$3:$A$53,$B1143)</f>
        <v/>
      </c>
      <c r="G1143" s="44">
        <f>G417/SUMIFS(G$3:G$722,$B$3:$B$722,$B1143)*SUMIFS(Calculations!$E$3:$E$53,Calculations!$A$3:$A$53,$B1143)</f>
        <v/>
      </c>
      <c r="H1143" s="44">
        <f>H417/SUMIFS(H$3:H$722,$B$3:$B$722,$B1143)*SUMIFS(Calculations!$E$3:$E$53,Calculations!$A$3:$A$53,$B1143)</f>
        <v/>
      </c>
      <c r="I1143" s="44">
        <f>I417/SUMIFS(I$3:I$722,$B$3:$B$722,$B1143)*SUMIFS(Calculations!$E$3:$E$53,Calculations!$A$3:$A$53,$B1143)</f>
        <v/>
      </c>
      <c r="J1143" s="44">
        <f>J417/SUMIFS(J$3:J$722,$B$3:$B$722,$B1143)*SUMIFS(Calculations!$E$3:$E$53,Calculations!$A$3:$A$53,$B1143)</f>
        <v/>
      </c>
      <c r="K1143" s="44">
        <f>K417/SUMIFS(K$3:K$722,$B$3:$B$722,$B1143)*SUMIFS(Calculations!$E$3:$E$53,Calculations!$A$3:$A$53,$B1143)</f>
        <v/>
      </c>
      <c r="L1143" s="44">
        <f>L417/SUMIFS(L$3:L$722,$B$3:$B$722,$B1143)*SUMIFS(Calculations!$E$3:$E$53,Calculations!$A$3:$A$53,$B1143)</f>
        <v/>
      </c>
      <c r="M1143" s="44">
        <f>M417/SUMIFS(M$3:M$722,$B$3:$B$722,$B1143)*SUMIFS(Calculations!$E$3:$E$53,Calculations!$A$3:$A$53,$B1143)</f>
        <v/>
      </c>
      <c r="N1143" s="44">
        <f>N417/SUMIFS(N$3:N$722,$B$3:$B$722,$B1143)*SUMIFS(Calculations!$E$3:$E$53,Calculations!$A$3:$A$53,$B1143)</f>
        <v/>
      </c>
      <c r="O1143" s="44">
        <f>O417/SUMIFS(O$3:O$722,$B$3:$B$722,$B1143)*SUMIFS(Calculations!$E$3:$E$53,Calculations!$A$3:$A$53,$B1143)</f>
        <v/>
      </c>
      <c r="P1143" s="44">
        <f>P417/SUMIFS(P$3:P$722,$B$3:$B$722,$B1143)*SUMIFS(Calculations!$E$3:$E$53,Calculations!$A$3:$A$53,$B1143)</f>
        <v/>
      </c>
      <c r="Q1143" s="44">
        <f>Q417/SUMIFS(Q$3:Q$722,$B$3:$B$722,$B1143)*SUMIFS(Calculations!$E$3:$E$53,Calculations!$A$3:$A$53,$B1143)</f>
        <v/>
      </c>
      <c r="R1143" s="44">
        <f>R417/SUMIFS(R$3:R$722,$B$3:$B$722,$B1143)*SUMIFS(Calculations!$E$3:$E$53,Calculations!$A$3:$A$53,$B1143)</f>
        <v/>
      </c>
    </row>
    <row r="1144" ht="15.75" customHeight="1" s="157">
      <c r="B1144" s="44" t="inlineStr">
        <is>
          <t>NH</t>
        </is>
      </c>
      <c r="C1144" s="44" t="inlineStr">
        <is>
          <t>Generation</t>
        </is>
      </c>
      <c r="D1144" s="44" t="inlineStr">
        <is>
          <t>Offshore Wind</t>
        </is>
      </c>
      <c r="E1144" s="44">
        <f>LOOKUP(D1144,$U$2:$V$15,$V$2:$V$15)</f>
        <v/>
      </c>
      <c r="F1144" s="44">
        <f>F418/SUMIFS(F$3:F$722,$B$3:$B$722,$B1144)*SUMIFS(Calculations!$E$3:$E$53,Calculations!$A$3:$A$53,$B1144)</f>
        <v/>
      </c>
      <c r="G1144" s="44">
        <f>G418/SUMIFS(G$3:G$722,$B$3:$B$722,$B1144)*SUMIFS(Calculations!$E$3:$E$53,Calculations!$A$3:$A$53,$B1144)</f>
        <v/>
      </c>
      <c r="H1144" s="44">
        <f>H418/SUMIFS(H$3:H$722,$B$3:$B$722,$B1144)*SUMIFS(Calculations!$E$3:$E$53,Calculations!$A$3:$A$53,$B1144)</f>
        <v/>
      </c>
      <c r="I1144" s="44">
        <f>I418/SUMIFS(I$3:I$722,$B$3:$B$722,$B1144)*SUMIFS(Calculations!$E$3:$E$53,Calculations!$A$3:$A$53,$B1144)</f>
        <v/>
      </c>
      <c r="J1144" s="44">
        <f>J418/SUMIFS(J$3:J$722,$B$3:$B$722,$B1144)*SUMIFS(Calculations!$E$3:$E$53,Calculations!$A$3:$A$53,$B1144)</f>
        <v/>
      </c>
      <c r="K1144" s="44">
        <f>K418/SUMIFS(K$3:K$722,$B$3:$B$722,$B1144)*SUMIFS(Calculations!$E$3:$E$53,Calculations!$A$3:$A$53,$B1144)</f>
        <v/>
      </c>
      <c r="L1144" s="44">
        <f>L418/SUMIFS(L$3:L$722,$B$3:$B$722,$B1144)*SUMIFS(Calculations!$E$3:$E$53,Calculations!$A$3:$A$53,$B1144)</f>
        <v/>
      </c>
      <c r="M1144" s="44">
        <f>M418/SUMIFS(M$3:M$722,$B$3:$B$722,$B1144)*SUMIFS(Calculations!$E$3:$E$53,Calculations!$A$3:$A$53,$B1144)</f>
        <v/>
      </c>
      <c r="N1144" s="44">
        <f>N418/SUMIFS(N$3:N$722,$B$3:$B$722,$B1144)*SUMIFS(Calculations!$E$3:$E$53,Calculations!$A$3:$A$53,$B1144)</f>
        <v/>
      </c>
      <c r="O1144" s="44">
        <f>O418/SUMIFS(O$3:O$722,$B$3:$B$722,$B1144)*SUMIFS(Calculations!$E$3:$E$53,Calculations!$A$3:$A$53,$B1144)</f>
        <v/>
      </c>
      <c r="P1144" s="44">
        <f>P418/SUMIFS(P$3:P$722,$B$3:$B$722,$B1144)*SUMIFS(Calculations!$E$3:$E$53,Calculations!$A$3:$A$53,$B1144)</f>
        <v/>
      </c>
      <c r="Q1144" s="44">
        <f>Q418/SUMIFS(Q$3:Q$722,$B$3:$B$722,$B1144)*SUMIFS(Calculations!$E$3:$E$53,Calculations!$A$3:$A$53,$B1144)</f>
        <v/>
      </c>
      <c r="R1144" s="44">
        <f>R418/SUMIFS(R$3:R$722,$B$3:$B$722,$B1144)*SUMIFS(Calculations!$E$3:$E$53,Calculations!$A$3:$A$53,$B1144)</f>
        <v/>
      </c>
    </row>
    <row r="1145" ht="15.75" customHeight="1" s="157">
      <c r="B1145" s="44" t="inlineStr">
        <is>
          <t>NH</t>
        </is>
      </c>
      <c r="C1145" s="44" t="inlineStr">
        <is>
          <t>Generation</t>
        </is>
      </c>
      <c r="D1145" s="44" t="inlineStr">
        <is>
          <t>Oil-Gas-Steam</t>
        </is>
      </c>
      <c r="E1145" s="44">
        <f>LOOKUP(D1145,$U$2:$V$15,$V$2:$V$15)</f>
        <v/>
      </c>
      <c r="F1145" s="44">
        <f>F419/SUMIFS(F$3:F$722,$B$3:$B$722,$B1145)*SUMIFS(Calculations!$E$3:$E$53,Calculations!$A$3:$A$53,$B1145)</f>
        <v/>
      </c>
      <c r="G1145" s="44">
        <f>G419/SUMIFS(G$3:G$722,$B$3:$B$722,$B1145)*SUMIFS(Calculations!$E$3:$E$53,Calculations!$A$3:$A$53,$B1145)</f>
        <v/>
      </c>
      <c r="H1145" s="44">
        <f>H419/SUMIFS(H$3:H$722,$B$3:$B$722,$B1145)*SUMIFS(Calculations!$E$3:$E$53,Calculations!$A$3:$A$53,$B1145)</f>
        <v/>
      </c>
      <c r="I1145" s="44">
        <f>I419/SUMIFS(I$3:I$722,$B$3:$B$722,$B1145)*SUMIFS(Calculations!$E$3:$E$53,Calculations!$A$3:$A$53,$B1145)</f>
        <v/>
      </c>
      <c r="J1145" s="44">
        <f>J419/SUMIFS(J$3:J$722,$B$3:$B$722,$B1145)*SUMIFS(Calculations!$E$3:$E$53,Calculations!$A$3:$A$53,$B1145)</f>
        <v/>
      </c>
      <c r="K1145" s="44">
        <f>K419/SUMIFS(K$3:K$722,$B$3:$B$722,$B1145)*SUMIFS(Calculations!$E$3:$E$53,Calculations!$A$3:$A$53,$B1145)</f>
        <v/>
      </c>
      <c r="L1145" s="44">
        <f>L419/SUMIFS(L$3:L$722,$B$3:$B$722,$B1145)*SUMIFS(Calculations!$E$3:$E$53,Calculations!$A$3:$A$53,$B1145)</f>
        <v/>
      </c>
      <c r="M1145" s="44">
        <f>M419/SUMIFS(M$3:M$722,$B$3:$B$722,$B1145)*SUMIFS(Calculations!$E$3:$E$53,Calculations!$A$3:$A$53,$B1145)</f>
        <v/>
      </c>
      <c r="N1145" s="44">
        <f>N419/SUMIFS(N$3:N$722,$B$3:$B$722,$B1145)*SUMIFS(Calculations!$E$3:$E$53,Calculations!$A$3:$A$53,$B1145)</f>
        <v/>
      </c>
      <c r="O1145" s="44">
        <f>O419/SUMIFS(O$3:O$722,$B$3:$B$722,$B1145)*SUMIFS(Calculations!$E$3:$E$53,Calculations!$A$3:$A$53,$B1145)</f>
        <v/>
      </c>
      <c r="P1145" s="44">
        <f>P419/SUMIFS(P$3:P$722,$B$3:$B$722,$B1145)*SUMIFS(Calculations!$E$3:$E$53,Calculations!$A$3:$A$53,$B1145)</f>
        <v/>
      </c>
      <c r="Q1145" s="44">
        <f>Q419/SUMIFS(Q$3:Q$722,$B$3:$B$722,$B1145)*SUMIFS(Calculations!$E$3:$E$53,Calculations!$A$3:$A$53,$B1145)</f>
        <v/>
      </c>
      <c r="R1145" s="44">
        <f>R419/SUMIFS(R$3:R$722,$B$3:$B$722,$B1145)*SUMIFS(Calculations!$E$3:$E$53,Calculations!$A$3:$A$53,$B1145)</f>
        <v/>
      </c>
    </row>
    <row r="1146" ht="15.75" customHeight="1" s="157">
      <c r="B1146" s="44" t="inlineStr">
        <is>
          <t>NH</t>
        </is>
      </c>
      <c r="C1146" s="44" t="inlineStr">
        <is>
          <t>Generation</t>
        </is>
      </c>
      <c r="D1146" s="44" t="inlineStr">
        <is>
          <t>Rooftop PV</t>
        </is>
      </c>
      <c r="E1146" s="44">
        <f>LOOKUP(D1146,$U$2:$V$15,$V$2:$V$15)</f>
        <v/>
      </c>
      <c r="F1146" s="44">
        <f>F420/SUMIFS(F$3:F$722,$B$3:$B$722,$B1146)*SUMIFS(Calculations!$E$3:$E$53,Calculations!$A$3:$A$53,$B1146)</f>
        <v/>
      </c>
      <c r="G1146" s="44">
        <f>G420/SUMIFS(G$3:G$722,$B$3:$B$722,$B1146)*SUMIFS(Calculations!$E$3:$E$53,Calculations!$A$3:$A$53,$B1146)</f>
        <v/>
      </c>
      <c r="H1146" s="44">
        <f>H420/SUMIFS(H$3:H$722,$B$3:$B$722,$B1146)*SUMIFS(Calculations!$E$3:$E$53,Calculations!$A$3:$A$53,$B1146)</f>
        <v/>
      </c>
      <c r="I1146" s="44">
        <f>I420/SUMIFS(I$3:I$722,$B$3:$B$722,$B1146)*SUMIFS(Calculations!$E$3:$E$53,Calculations!$A$3:$A$53,$B1146)</f>
        <v/>
      </c>
      <c r="J1146" s="44">
        <f>J420/SUMIFS(J$3:J$722,$B$3:$B$722,$B1146)*SUMIFS(Calculations!$E$3:$E$53,Calculations!$A$3:$A$53,$B1146)</f>
        <v/>
      </c>
      <c r="K1146" s="44">
        <f>K420/SUMIFS(K$3:K$722,$B$3:$B$722,$B1146)*SUMIFS(Calculations!$E$3:$E$53,Calculations!$A$3:$A$53,$B1146)</f>
        <v/>
      </c>
      <c r="L1146" s="44">
        <f>L420/SUMIFS(L$3:L$722,$B$3:$B$722,$B1146)*SUMIFS(Calculations!$E$3:$E$53,Calculations!$A$3:$A$53,$B1146)</f>
        <v/>
      </c>
      <c r="M1146" s="44">
        <f>M420/SUMIFS(M$3:M$722,$B$3:$B$722,$B1146)*SUMIFS(Calculations!$E$3:$E$53,Calculations!$A$3:$A$53,$B1146)</f>
        <v/>
      </c>
      <c r="N1146" s="44">
        <f>N420/SUMIFS(N$3:N$722,$B$3:$B$722,$B1146)*SUMIFS(Calculations!$E$3:$E$53,Calculations!$A$3:$A$53,$B1146)</f>
        <v/>
      </c>
      <c r="O1146" s="44">
        <f>O420/SUMIFS(O$3:O$722,$B$3:$B$722,$B1146)*SUMIFS(Calculations!$E$3:$E$53,Calculations!$A$3:$A$53,$B1146)</f>
        <v/>
      </c>
      <c r="P1146" s="44">
        <f>P420/SUMIFS(P$3:P$722,$B$3:$B$722,$B1146)*SUMIFS(Calculations!$E$3:$E$53,Calculations!$A$3:$A$53,$B1146)</f>
        <v/>
      </c>
      <c r="Q1146" s="44">
        <f>Q420/SUMIFS(Q$3:Q$722,$B$3:$B$722,$B1146)*SUMIFS(Calculations!$E$3:$E$53,Calculations!$A$3:$A$53,$B1146)</f>
        <v/>
      </c>
      <c r="R1146" s="44">
        <f>R420/SUMIFS(R$3:R$722,$B$3:$B$722,$B1146)*SUMIFS(Calculations!$E$3:$E$53,Calculations!$A$3:$A$53,$B1146)</f>
        <v/>
      </c>
    </row>
    <row r="1147" ht="15.75" customHeight="1" s="157">
      <c r="B1147" s="44" t="inlineStr">
        <is>
          <t>NH</t>
        </is>
      </c>
      <c r="C1147" s="44" t="inlineStr">
        <is>
          <t>Generation</t>
        </is>
      </c>
      <c r="D1147" s="44" t="inlineStr">
        <is>
          <t>Storage</t>
        </is>
      </c>
      <c r="E1147" s="44">
        <f>LOOKUP(D1147,$U$2:$V$15,$V$2:$V$15)</f>
        <v/>
      </c>
      <c r="F1147" s="44">
        <f>F421/SUMIFS(F$3:F$722,$B$3:$B$722,$B1147)*SUMIFS(Calculations!$E$3:$E$53,Calculations!$A$3:$A$53,$B1147)</f>
        <v/>
      </c>
      <c r="G1147" s="44">
        <f>G421/SUMIFS(G$3:G$722,$B$3:$B$722,$B1147)*SUMIFS(Calculations!$E$3:$E$53,Calculations!$A$3:$A$53,$B1147)</f>
        <v/>
      </c>
      <c r="H1147" s="44">
        <f>H421/SUMIFS(H$3:H$722,$B$3:$B$722,$B1147)*SUMIFS(Calculations!$E$3:$E$53,Calculations!$A$3:$A$53,$B1147)</f>
        <v/>
      </c>
      <c r="I1147" s="44">
        <f>I421/SUMIFS(I$3:I$722,$B$3:$B$722,$B1147)*SUMIFS(Calculations!$E$3:$E$53,Calculations!$A$3:$A$53,$B1147)</f>
        <v/>
      </c>
      <c r="J1147" s="44">
        <f>J421/SUMIFS(J$3:J$722,$B$3:$B$722,$B1147)*SUMIFS(Calculations!$E$3:$E$53,Calculations!$A$3:$A$53,$B1147)</f>
        <v/>
      </c>
      <c r="K1147" s="44">
        <f>K421/SUMIFS(K$3:K$722,$B$3:$B$722,$B1147)*SUMIFS(Calculations!$E$3:$E$53,Calculations!$A$3:$A$53,$B1147)</f>
        <v/>
      </c>
      <c r="L1147" s="44">
        <f>L421/SUMIFS(L$3:L$722,$B$3:$B$722,$B1147)*SUMIFS(Calculations!$E$3:$E$53,Calculations!$A$3:$A$53,$B1147)</f>
        <v/>
      </c>
      <c r="M1147" s="44">
        <f>M421/SUMIFS(M$3:M$722,$B$3:$B$722,$B1147)*SUMIFS(Calculations!$E$3:$E$53,Calculations!$A$3:$A$53,$B1147)</f>
        <v/>
      </c>
      <c r="N1147" s="44">
        <f>N421/SUMIFS(N$3:N$722,$B$3:$B$722,$B1147)*SUMIFS(Calculations!$E$3:$E$53,Calculations!$A$3:$A$53,$B1147)</f>
        <v/>
      </c>
      <c r="O1147" s="44">
        <f>O421/SUMIFS(O$3:O$722,$B$3:$B$722,$B1147)*SUMIFS(Calculations!$E$3:$E$53,Calculations!$A$3:$A$53,$B1147)</f>
        <v/>
      </c>
      <c r="P1147" s="44">
        <f>P421/SUMIFS(P$3:P$722,$B$3:$B$722,$B1147)*SUMIFS(Calculations!$E$3:$E$53,Calculations!$A$3:$A$53,$B1147)</f>
        <v/>
      </c>
      <c r="Q1147" s="44">
        <f>Q421/SUMIFS(Q$3:Q$722,$B$3:$B$722,$B1147)*SUMIFS(Calculations!$E$3:$E$53,Calculations!$A$3:$A$53,$B1147)</f>
        <v/>
      </c>
      <c r="R1147" s="44">
        <f>R421/SUMIFS(R$3:R$722,$B$3:$B$722,$B1147)*SUMIFS(Calculations!$E$3:$E$53,Calculations!$A$3:$A$53,$B1147)</f>
        <v/>
      </c>
    </row>
    <row r="1148" ht="15.75" customHeight="1" s="157">
      <c r="B1148" s="44" t="inlineStr">
        <is>
          <t>NH</t>
        </is>
      </c>
      <c r="C1148" s="44" t="inlineStr">
        <is>
          <t>Generation</t>
        </is>
      </c>
      <c r="D1148" s="44" t="inlineStr">
        <is>
          <t>Utility PV</t>
        </is>
      </c>
      <c r="E1148" s="44">
        <f>LOOKUP(D1148,$U$2:$V$15,$V$2:$V$15)</f>
        <v/>
      </c>
      <c r="F1148" s="44">
        <f>F422/SUMIFS(F$3:F$722,$B$3:$B$722,$B1148)*SUMIFS(Calculations!$E$3:$E$53,Calculations!$A$3:$A$53,$B1148)</f>
        <v/>
      </c>
      <c r="G1148" s="44">
        <f>G422/SUMIFS(G$3:G$722,$B$3:$B$722,$B1148)*SUMIFS(Calculations!$E$3:$E$53,Calculations!$A$3:$A$53,$B1148)</f>
        <v/>
      </c>
      <c r="H1148" s="44">
        <f>H422/SUMIFS(H$3:H$722,$B$3:$B$722,$B1148)*SUMIFS(Calculations!$E$3:$E$53,Calculations!$A$3:$A$53,$B1148)</f>
        <v/>
      </c>
      <c r="I1148" s="44">
        <f>I422/SUMIFS(I$3:I$722,$B$3:$B$722,$B1148)*SUMIFS(Calculations!$E$3:$E$53,Calculations!$A$3:$A$53,$B1148)</f>
        <v/>
      </c>
      <c r="J1148" s="44">
        <f>J422/SUMIFS(J$3:J$722,$B$3:$B$722,$B1148)*SUMIFS(Calculations!$E$3:$E$53,Calculations!$A$3:$A$53,$B1148)</f>
        <v/>
      </c>
      <c r="K1148" s="44">
        <f>K422/SUMIFS(K$3:K$722,$B$3:$B$722,$B1148)*SUMIFS(Calculations!$E$3:$E$53,Calculations!$A$3:$A$53,$B1148)</f>
        <v/>
      </c>
      <c r="L1148" s="44">
        <f>L422/SUMIFS(L$3:L$722,$B$3:$B$722,$B1148)*SUMIFS(Calculations!$E$3:$E$53,Calculations!$A$3:$A$53,$B1148)</f>
        <v/>
      </c>
      <c r="M1148" s="44">
        <f>M422/SUMIFS(M$3:M$722,$B$3:$B$722,$B1148)*SUMIFS(Calculations!$E$3:$E$53,Calculations!$A$3:$A$53,$B1148)</f>
        <v/>
      </c>
      <c r="N1148" s="44">
        <f>N422/SUMIFS(N$3:N$722,$B$3:$B$722,$B1148)*SUMIFS(Calculations!$E$3:$E$53,Calculations!$A$3:$A$53,$B1148)</f>
        <v/>
      </c>
      <c r="O1148" s="44">
        <f>O422/SUMIFS(O$3:O$722,$B$3:$B$722,$B1148)*SUMIFS(Calculations!$E$3:$E$53,Calculations!$A$3:$A$53,$B1148)</f>
        <v/>
      </c>
      <c r="P1148" s="44">
        <f>P422/SUMIFS(P$3:P$722,$B$3:$B$722,$B1148)*SUMIFS(Calculations!$E$3:$E$53,Calculations!$A$3:$A$53,$B1148)</f>
        <v/>
      </c>
      <c r="Q1148" s="44">
        <f>Q422/SUMIFS(Q$3:Q$722,$B$3:$B$722,$B1148)*SUMIFS(Calculations!$E$3:$E$53,Calculations!$A$3:$A$53,$B1148)</f>
        <v/>
      </c>
      <c r="R1148" s="44">
        <f>R422/SUMIFS(R$3:R$722,$B$3:$B$722,$B1148)*SUMIFS(Calculations!$E$3:$E$53,Calculations!$A$3:$A$53,$B1148)</f>
        <v/>
      </c>
    </row>
    <row r="1149" ht="15.75" customHeight="1" s="157">
      <c r="B1149" s="44" t="inlineStr">
        <is>
          <t>NJ</t>
        </is>
      </c>
      <c r="C1149" s="44" t="inlineStr">
        <is>
          <t>Generation</t>
        </is>
      </c>
      <c r="D1149" s="44" t="inlineStr">
        <is>
          <t>Biopower</t>
        </is>
      </c>
      <c r="E1149" s="44">
        <f>LOOKUP(D1149,$U$2:$V$15,$V$2:$V$15)</f>
        <v/>
      </c>
      <c r="F1149" s="44">
        <f>F423/SUMIFS(F$3:F$722,$B$3:$B$722,$B1149)*SUMIFS(Calculations!$E$3:$E$53,Calculations!$A$3:$A$53,$B1149)</f>
        <v/>
      </c>
      <c r="G1149" s="44">
        <f>G423/SUMIFS(G$3:G$722,$B$3:$B$722,$B1149)*SUMIFS(Calculations!$E$3:$E$53,Calculations!$A$3:$A$53,$B1149)</f>
        <v/>
      </c>
      <c r="H1149" s="44">
        <f>H423/SUMIFS(H$3:H$722,$B$3:$B$722,$B1149)*SUMIFS(Calculations!$E$3:$E$53,Calculations!$A$3:$A$53,$B1149)</f>
        <v/>
      </c>
      <c r="I1149" s="44">
        <f>I423/SUMIFS(I$3:I$722,$B$3:$B$722,$B1149)*SUMIFS(Calculations!$E$3:$E$53,Calculations!$A$3:$A$53,$B1149)</f>
        <v/>
      </c>
      <c r="J1149" s="44">
        <f>J423/SUMIFS(J$3:J$722,$B$3:$B$722,$B1149)*SUMIFS(Calculations!$E$3:$E$53,Calculations!$A$3:$A$53,$B1149)</f>
        <v/>
      </c>
      <c r="K1149" s="44">
        <f>K423/SUMIFS(K$3:K$722,$B$3:$B$722,$B1149)*SUMIFS(Calculations!$E$3:$E$53,Calculations!$A$3:$A$53,$B1149)</f>
        <v/>
      </c>
      <c r="L1149" s="44">
        <f>L423/SUMIFS(L$3:L$722,$B$3:$B$722,$B1149)*SUMIFS(Calculations!$E$3:$E$53,Calculations!$A$3:$A$53,$B1149)</f>
        <v/>
      </c>
      <c r="M1149" s="44">
        <f>M423/SUMIFS(M$3:M$722,$B$3:$B$722,$B1149)*SUMIFS(Calculations!$E$3:$E$53,Calculations!$A$3:$A$53,$B1149)</f>
        <v/>
      </c>
      <c r="N1149" s="44">
        <f>N423/SUMIFS(N$3:N$722,$B$3:$B$722,$B1149)*SUMIFS(Calculations!$E$3:$E$53,Calculations!$A$3:$A$53,$B1149)</f>
        <v/>
      </c>
      <c r="O1149" s="44">
        <f>O423/SUMIFS(O$3:O$722,$B$3:$B$722,$B1149)*SUMIFS(Calculations!$E$3:$E$53,Calculations!$A$3:$A$53,$B1149)</f>
        <v/>
      </c>
      <c r="P1149" s="44">
        <f>P423/SUMIFS(P$3:P$722,$B$3:$B$722,$B1149)*SUMIFS(Calculations!$E$3:$E$53,Calculations!$A$3:$A$53,$B1149)</f>
        <v/>
      </c>
      <c r="Q1149" s="44">
        <f>Q423/SUMIFS(Q$3:Q$722,$B$3:$B$722,$B1149)*SUMIFS(Calculations!$E$3:$E$53,Calculations!$A$3:$A$53,$B1149)</f>
        <v/>
      </c>
      <c r="R1149" s="44">
        <f>R423/SUMIFS(R$3:R$722,$B$3:$B$722,$B1149)*SUMIFS(Calculations!$E$3:$E$53,Calculations!$A$3:$A$53,$B1149)</f>
        <v/>
      </c>
    </row>
    <row r="1150" ht="15.75" customHeight="1" s="157">
      <c r="B1150" s="44" t="inlineStr">
        <is>
          <t>NJ</t>
        </is>
      </c>
      <c r="C1150" s="44" t="inlineStr">
        <is>
          <t>Generation</t>
        </is>
      </c>
      <c r="D1150" s="44" t="inlineStr">
        <is>
          <t>Coal</t>
        </is>
      </c>
      <c r="E1150" s="44">
        <f>LOOKUP(D1150,$U$2:$V$15,$V$2:$V$15)</f>
        <v/>
      </c>
      <c r="F1150" s="44">
        <f>F424/SUMIFS(F$3:F$722,$B$3:$B$722,$B1150)*SUMIFS(Calculations!$E$3:$E$53,Calculations!$A$3:$A$53,$B1150)</f>
        <v/>
      </c>
      <c r="G1150" s="44">
        <f>G424/SUMIFS(G$3:G$722,$B$3:$B$722,$B1150)*SUMIFS(Calculations!$E$3:$E$53,Calculations!$A$3:$A$53,$B1150)</f>
        <v/>
      </c>
      <c r="H1150" s="44">
        <f>H424/SUMIFS(H$3:H$722,$B$3:$B$722,$B1150)*SUMIFS(Calculations!$E$3:$E$53,Calculations!$A$3:$A$53,$B1150)</f>
        <v/>
      </c>
      <c r="I1150" s="44">
        <f>I424/SUMIFS(I$3:I$722,$B$3:$B$722,$B1150)*SUMIFS(Calculations!$E$3:$E$53,Calculations!$A$3:$A$53,$B1150)</f>
        <v/>
      </c>
      <c r="J1150" s="44">
        <f>J424/SUMIFS(J$3:J$722,$B$3:$B$722,$B1150)*SUMIFS(Calculations!$E$3:$E$53,Calculations!$A$3:$A$53,$B1150)</f>
        <v/>
      </c>
      <c r="K1150" s="44">
        <f>K424/SUMIFS(K$3:K$722,$B$3:$B$722,$B1150)*SUMIFS(Calculations!$E$3:$E$53,Calculations!$A$3:$A$53,$B1150)</f>
        <v/>
      </c>
      <c r="L1150" s="44">
        <f>L424/SUMIFS(L$3:L$722,$B$3:$B$722,$B1150)*SUMIFS(Calculations!$E$3:$E$53,Calculations!$A$3:$A$53,$B1150)</f>
        <v/>
      </c>
      <c r="M1150" s="44">
        <f>M424/SUMIFS(M$3:M$722,$B$3:$B$722,$B1150)*SUMIFS(Calculations!$E$3:$E$53,Calculations!$A$3:$A$53,$B1150)</f>
        <v/>
      </c>
      <c r="N1150" s="44">
        <f>N424/SUMIFS(N$3:N$722,$B$3:$B$722,$B1150)*SUMIFS(Calculations!$E$3:$E$53,Calculations!$A$3:$A$53,$B1150)</f>
        <v/>
      </c>
      <c r="O1150" s="44">
        <f>O424/SUMIFS(O$3:O$722,$B$3:$B$722,$B1150)*SUMIFS(Calculations!$E$3:$E$53,Calculations!$A$3:$A$53,$B1150)</f>
        <v/>
      </c>
      <c r="P1150" s="44">
        <f>P424/SUMIFS(P$3:P$722,$B$3:$B$722,$B1150)*SUMIFS(Calculations!$E$3:$E$53,Calculations!$A$3:$A$53,$B1150)</f>
        <v/>
      </c>
      <c r="Q1150" s="44">
        <f>Q424/SUMIFS(Q$3:Q$722,$B$3:$B$722,$B1150)*SUMIFS(Calculations!$E$3:$E$53,Calculations!$A$3:$A$53,$B1150)</f>
        <v/>
      </c>
      <c r="R1150" s="44">
        <f>R424/SUMIFS(R$3:R$722,$B$3:$B$722,$B1150)*SUMIFS(Calculations!$E$3:$E$53,Calculations!$A$3:$A$53,$B1150)</f>
        <v/>
      </c>
    </row>
    <row r="1151" ht="15.75" customHeight="1" s="157">
      <c r="B1151" s="44" t="inlineStr">
        <is>
          <t>NJ</t>
        </is>
      </c>
      <c r="C1151" s="44" t="inlineStr">
        <is>
          <t>Generation</t>
        </is>
      </c>
      <c r="D1151" s="44" t="inlineStr">
        <is>
          <t>CSP</t>
        </is>
      </c>
      <c r="E1151" s="44">
        <f>LOOKUP(D1151,$U$2:$V$15,$V$2:$V$15)</f>
        <v/>
      </c>
      <c r="F1151" s="44">
        <f>F425/SUMIFS(F$3:F$722,$B$3:$B$722,$B1151)*SUMIFS(Calculations!$E$3:$E$53,Calculations!$A$3:$A$53,$B1151)</f>
        <v/>
      </c>
      <c r="G1151" s="44">
        <f>G425/SUMIFS(G$3:G$722,$B$3:$B$722,$B1151)*SUMIFS(Calculations!$E$3:$E$53,Calculations!$A$3:$A$53,$B1151)</f>
        <v/>
      </c>
      <c r="H1151" s="44">
        <f>H425/SUMIFS(H$3:H$722,$B$3:$B$722,$B1151)*SUMIFS(Calculations!$E$3:$E$53,Calculations!$A$3:$A$53,$B1151)</f>
        <v/>
      </c>
      <c r="I1151" s="44">
        <f>I425/SUMIFS(I$3:I$722,$B$3:$B$722,$B1151)*SUMIFS(Calculations!$E$3:$E$53,Calculations!$A$3:$A$53,$B1151)</f>
        <v/>
      </c>
      <c r="J1151" s="44">
        <f>J425/SUMIFS(J$3:J$722,$B$3:$B$722,$B1151)*SUMIFS(Calculations!$E$3:$E$53,Calculations!$A$3:$A$53,$B1151)</f>
        <v/>
      </c>
      <c r="K1151" s="44">
        <f>K425/SUMIFS(K$3:K$722,$B$3:$B$722,$B1151)*SUMIFS(Calculations!$E$3:$E$53,Calculations!$A$3:$A$53,$B1151)</f>
        <v/>
      </c>
      <c r="L1151" s="44">
        <f>L425/SUMIFS(L$3:L$722,$B$3:$B$722,$B1151)*SUMIFS(Calculations!$E$3:$E$53,Calculations!$A$3:$A$53,$B1151)</f>
        <v/>
      </c>
      <c r="M1151" s="44">
        <f>M425/SUMIFS(M$3:M$722,$B$3:$B$722,$B1151)*SUMIFS(Calculations!$E$3:$E$53,Calculations!$A$3:$A$53,$B1151)</f>
        <v/>
      </c>
      <c r="N1151" s="44">
        <f>N425/SUMIFS(N$3:N$722,$B$3:$B$722,$B1151)*SUMIFS(Calculations!$E$3:$E$53,Calculations!$A$3:$A$53,$B1151)</f>
        <v/>
      </c>
      <c r="O1151" s="44">
        <f>O425/SUMIFS(O$3:O$722,$B$3:$B$722,$B1151)*SUMIFS(Calculations!$E$3:$E$53,Calculations!$A$3:$A$53,$B1151)</f>
        <v/>
      </c>
      <c r="P1151" s="44">
        <f>P425/SUMIFS(P$3:P$722,$B$3:$B$722,$B1151)*SUMIFS(Calculations!$E$3:$E$53,Calculations!$A$3:$A$53,$B1151)</f>
        <v/>
      </c>
      <c r="Q1151" s="44">
        <f>Q425/SUMIFS(Q$3:Q$722,$B$3:$B$722,$B1151)*SUMIFS(Calculations!$E$3:$E$53,Calculations!$A$3:$A$53,$B1151)</f>
        <v/>
      </c>
      <c r="R1151" s="44">
        <f>R425/SUMIFS(R$3:R$722,$B$3:$B$722,$B1151)*SUMIFS(Calculations!$E$3:$E$53,Calculations!$A$3:$A$53,$B1151)</f>
        <v/>
      </c>
    </row>
    <row r="1152" ht="15.75" customHeight="1" s="157">
      <c r="B1152" s="44" t="inlineStr">
        <is>
          <t>NJ</t>
        </is>
      </c>
      <c r="C1152" s="44" t="inlineStr">
        <is>
          <t>Generation</t>
        </is>
      </c>
      <c r="D1152" s="44" t="inlineStr">
        <is>
          <t>Geothermal</t>
        </is>
      </c>
      <c r="E1152" s="44">
        <f>LOOKUP(D1152,$U$2:$V$15,$V$2:$V$15)</f>
        <v/>
      </c>
      <c r="F1152" s="44">
        <f>F426/SUMIFS(F$3:F$722,$B$3:$B$722,$B1152)*SUMIFS(Calculations!$E$3:$E$53,Calculations!$A$3:$A$53,$B1152)</f>
        <v/>
      </c>
      <c r="G1152" s="44">
        <f>G426/SUMIFS(G$3:G$722,$B$3:$B$722,$B1152)*SUMIFS(Calculations!$E$3:$E$53,Calculations!$A$3:$A$53,$B1152)</f>
        <v/>
      </c>
      <c r="H1152" s="44">
        <f>H426/SUMIFS(H$3:H$722,$B$3:$B$722,$B1152)*SUMIFS(Calculations!$E$3:$E$53,Calculations!$A$3:$A$53,$B1152)</f>
        <v/>
      </c>
      <c r="I1152" s="44">
        <f>I426/SUMIFS(I$3:I$722,$B$3:$B$722,$B1152)*SUMIFS(Calculations!$E$3:$E$53,Calculations!$A$3:$A$53,$B1152)</f>
        <v/>
      </c>
      <c r="J1152" s="44">
        <f>J426/SUMIFS(J$3:J$722,$B$3:$B$722,$B1152)*SUMIFS(Calculations!$E$3:$E$53,Calculations!$A$3:$A$53,$B1152)</f>
        <v/>
      </c>
      <c r="K1152" s="44">
        <f>K426/SUMIFS(K$3:K$722,$B$3:$B$722,$B1152)*SUMIFS(Calculations!$E$3:$E$53,Calculations!$A$3:$A$53,$B1152)</f>
        <v/>
      </c>
      <c r="L1152" s="44">
        <f>L426/SUMIFS(L$3:L$722,$B$3:$B$722,$B1152)*SUMIFS(Calculations!$E$3:$E$53,Calculations!$A$3:$A$53,$B1152)</f>
        <v/>
      </c>
      <c r="M1152" s="44">
        <f>M426/SUMIFS(M$3:M$722,$B$3:$B$722,$B1152)*SUMIFS(Calculations!$E$3:$E$53,Calculations!$A$3:$A$53,$B1152)</f>
        <v/>
      </c>
      <c r="N1152" s="44">
        <f>N426/SUMIFS(N$3:N$722,$B$3:$B$722,$B1152)*SUMIFS(Calculations!$E$3:$E$53,Calculations!$A$3:$A$53,$B1152)</f>
        <v/>
      </c>
      <c r="O1152" s="44">
        <f>O426/SUMIFS(O$3:O$722,$B$3:$B$722,$B1152)*SUMIFS(Calculations!$E$3:$E$53,Calculations!$A$3:$A$53,$B1152)</f>
        <v/>
      </c>
      <c r="P1152" s="44">
        <f>P426/SUMIFS(P$3:P$722,$B$3:$B$722,$B1152)*SUMIFS(Calculations!$E$3:$E$53,Calculations!$A$3:$A$53,$B1152)</f>
        <v/>
      </c>
      <c r="Q1152" s="44">
        <f>Q426/SUMIFS(Q$3:Q$722,$B$3:$B$722,$B1152)*SUMIFS(Calculations!$E$3:$E$53,Calculations!$A$3:$A$53,$B1152)</f>
        <v/>
      </c>
      <c r="R1152" s="44">
        <f>R426/SUMIFS(R$3:R$722,$B$3:$B$722,$B1152)*SUMIFS(Calculations!$E$3:$E$53,Calculations!$A$3:$A$53,$B1152)</f>
        <v/>
      </c>
    </row>
    <row r="1153" ht="15.75" customHeight="1" s="157">
      <c r="B1153" s="44" t="inlineStr">
        <is>
          <t>NJ</t>
        </is>
      </c>
      <c r="C1153" s="44" t="inlineStr">
        <is>
          <t>Generation</t>
        </is>
      </c>
      <c r="D1153" s="44" t="inlineStr">
        <is>
          <t>Hydro</t>
        </is>
      </c>
      <c r="E1153" s="44">
        <f>LOOKUP(D1153,$U$2:$V$15,$V$2:$V$15)</f>
        <v/>
      </c>
      <c r="F1153" s="44">
        <f>F427/SUMIFS(F$3:F$722,$B$3:$B$722,$B1153)*SUMIFS(Calculations!$E$3:$E$53,Calculations!$A$3:$A$53,$B1153)</f>
        <v/>
      </c>
      <c r="G1153" s="44">
        <f>G427/SUMIFS(G$3:G$722,$B$3:$B$722,$B1153)*SUMIFS(Calculations!$E$3:$E$53,Calculations!$A$3:$A$53,$B1153)</f>
        <v/>
      </c>
      <c r="H1153" s="44">
        <f>H427/SUMIFS(H$3:H$722,$B$3:$B$722,$B1153)*SUMIFS(Calculations!$E$3:$E$53,Calculations!$A$3:$A$53,$B1153)</f>
        <v/>
      </c>
      <c r="I1153" s="44">
        <f>I427/SUMIFS(I$3:I$722,$B$3:$B$722,$B1153)*SUMIFS(Calculations!$E$3:$E$53,Calculations!$A$3:$A$53,$B1153)</f>
        <v/>
      </c>
      <c r="J1153" s="44">
        <f>J427/SUMIFS(J$3:J$722,$B$3:$B$722,$B1153)*SUMIFS(Calculations!$E$3:$E$53,Calculations!$A$3:$A$53,$B1153)</f>
        <v/>
      </c>
      <c r="K1153" s="44">
        <f>K427/SUMIFS(K$3:K$722,$B$3:$B$722,$B1153)*SUMIFS(Calculations!$E$3:$E$53,Calculations!$A$3:$A$53,$B1153)</f>
        <v/>
      </c>
      <c r="L1153" s="44">
        <f>L427/SUMIFS(L$3:L$722,$B$3:$B$722,$B1153)*SUMIFS(Calculations!$E$3:$E$53,Calculations!$A$3:$A$53,$B1153)</f>
        <v/>
      </c>
      <c r="M1153" s="44">
        <f>M427/SUMIFS(M$3:M$722,$B$3:$B$722,$B1153)*SUMIFS(Calculations!$E$3:$E$53,Calculations!$A$3:$A$53,$B1153)</f>
        <v/>
      </c>
      <c r="N1153" s="44">
        <f>N427/SUMIFS(N$3:N$722,$B$3:$B$722,$B1153)*SUMIFS(Calculations!$E$3:$E$53,Calculations!$A$3:$A$53,$B1153)</f>
        <v/>
      </c>
      <c r="O1153" s="44">
        <f>O427/SUMIFS(O$3:O$722,$B$3:$B$722,$B1153)*SUMIFS(Calculations!$E$3:$E$53,Calculations!$A$3:$A$53,$B1153)</f>
        <v/>
      </c>
      <c r="P1153" s="44">
        <f>P427/SUMIFS(P$3:P$722,$B$3:$B$722,$B1153)*SUMIFS(Calculations!$E$3:$E$53,Calculations!$A$3:$A$53,$B1153)</f>
        <v/>
      </c>
      <c r="Q1153" s="44">
        <f>Q427/SUMIFS(Q$3:Q$722,$B$3:$B$722,$B1153)*SUMIFS(Calculations!$E$3:$E$53,Calculations!$A$3:$A$53,$B1153)</f>
        <v/>
      </c>
      <c r="R1153" s="44">
        <f>R427/SUMIFS(R$3:R$722,$B$3:$B$722,$B1153)*SUMIFS(Calculations!$E$3:$E$53,Calculations!$A$3:$A$53,$B1153)</f>
        <v/>
      </c>
    </row>
    <row r="1154" ht="15.75" customHeight="1" s="157">
      <c r="B1154" s="44" t="inlineStr">
        <is>
          <t>NJ</t>
        </is>
      </c>
      <c r="C1154" s="44" t="inlineStr">
        <is>
          <t>Generation</t>
        </is>
      </c>
      <c r="D1154" s="44" t="inlineStr">
        <is>
          <t>Imports</t>
        </is>
      </c>
      <c r="E1154" s="44">
        <f>LOOKUP(D1154,$U$2:$V$15,$V$2:$V$15)</f>
        <v/>
      </c>
      <c r="F1154" s="44">
        <f>F428/SUMIFS(F$3:F$722,$B$3:$B$722,$B1154)*SUMIFS(Calculations!$E$3:$E$53,Calculations!$A$3:$A$53,$B1154)</f>
        <v/>
      </c>
      <c r="G1154" s="44">
        <f>G428/SUMIFS(G$3:G$722,$B$3:$B$722,$B1154)*SUMIFS(Calculations!$E$3:$E$53,Calculations!$A$3:$A$53,$B1154)</f>
        <v/>
      </c>
      <c r="H1154" s="44">
        <f>H428/SUMIFS(H$3:H$722,$B$3:$B$722,$B1154)*SUMIFS(Calculations!$E$3:$E$53,Calculations!$A$3:$A$53,$B1154)</f>
        <v/>
      </c>
      <c r="I1154" s="44">
        <f>I428/SUMIFS(I$3:I$722,$B$3:$B$722,$B1154)*SUMIFS(Calculations!$E$3:$E$53,Calculations!$A$3:$A$53,$B1154)</f>
        <v/>
      </c>
      <c r="J1154" s="44">
        <f>J428/SUMIFS(J$3:J$722,$B$3:$B$722,$B1154)*SUMIFS(Calculations!$E$3:$E$53,Calculations!$A$3:$A$53,$B1154)</f>
        <v/>
      </c>
      <c r="K1154" s="44">
        <f>K428/SUMIFS(K$3:K$722,$B$3:$B$722,$B1154)*SUMIFS(Calculations!$E$3:$E$53,Calculations!$A$3:$A$53,$B1154)</f>
        <v/>
      </c>
      <c r="L1154" s="44">
        <f>L428/SUMIFS(L$3:L$722,$B$3:$B$722,$B1154)*SUMIFS(Calculations!$E$3:$E$53,Calculations!$A$3:$A$53,$B1154)</f>
        <v/>
      </c>
      <c r="M1154" s="44">
        <f>M428/SUMIFS(M$3:M$722,$B$3:$B$722,$B1154)*SUMIFS(Calculations!$E$3:$E$53,Calculations!$A$3:$A$53,$B1154)</f>
        <v/>
      </c>
      <c r="N1154" s="44">
        <f>N428/SUMIFS(N$3:N$722,$B$3:$B$722,$B1154)*SUMIFS(Calculations!$E$3:$E$53,Calculations!$A$3:$A$53,$B1154)</f>
        <v/>
      </c>
      <c r="O1154" s="44">
        <f>O428/SUMIFS(O$3:O$722,$B$3:$B$722,$B1154)*SUMIFS(Calculations!$E$3:$E$53,Calculations!$A$3:$A$53,$B1154)</f>
        <v/>
      </c>
      <c r="P1154" s="44">
        <f>P428/SUMIFS(P$3:P$722,$B$3:$B$722,$B1154)*SUMIFS(Calculations!$E$3:$E$53,Calculations!$A$3:$A$53,$B1154)</f>
        <v/>
      </c>
      <c r="Q1154" s="44">
        <f>Q428/SUMIFS(Q$3:Q$722,$B$3:$B$722,$B1154)*SUMIFS(Calculations!$E$3:$E$53,Calculations!$A$3:$A$53,$B1154)</f>
        <v/>
      </c>
      <c r="R1154" s="44">
        <f>R428/SUMIFS(R$3:R$722,$B$3:$B$722,$B1154)*SUMIFS(Calculations!$E$3:$E$53,Calculations!$A$3:$A$53,$B1154)</f>
        <v/>
      </c>
    </row>
    <row r="1155" ht="15.75" customHeight="1" s="157">
      <c r="B1155" s="44" t="inlineStr">
        <is>
          <t>NJ</t>
        </is>
      </c>
      <c r="C1155" s="44" t="inlineStr">
        <is>
          <t>Generation</t>
        </is>
      </c>
      <c r="D1155" s="44" t="inlineStr">
        <is>
          <t>Land-based Wind</t>
        </is>
      </c>
      <c r="E1155" s="44">
        <f>LOOKUP(D1155,$U$2:$V$15,$V$2:$V$15)</f>
        <v/>
      </c>
      <c r="F1155" s="44">
        <f>F429/SUMIFS(F$3:F$722,$B$3:$B$722,$B1155)*SUMIFS(Calculations!$E$3:$E$53,Calculations!$A$3:$A$53,$B1155)</f>
        <v/>
      </c>
      <c r="G1155" s="44">
        <f>G429/SUMIFS(G$3:G$722,$B$3:$B$722,$B1155)*SUMIFS(Calculations!$E$3:$E$53,Calculations!$A$3:$A$53,$B1155)</f>
        <v/>
      </c>
      <c r="H1155" s="44">
        <f>H429/SUMIFS(H$3:H$722,$B$3:$B$722,$B1155)*SUMIFS(Calculations!$E$3:$E$53,Calculations!$A$3:$A$53,$B1155)</f>
        <v/>
      </c>
      <c r="I1155" s="44">
        <f>I429/SUMIFS(I$3:I$722,$B$3:$B$722,$B1155)*SUMIFS(Calculations!$E$3:$E$53,Calculations!$A$3:$A$53,$B1155)</f>
        <v/>
      </c>
      <c r="J1155" s="44">
        <f>J429/SUMIFS(J$3:J$722,$B$3:$B$722,$B1155)*SUMIFS(Calculations!$E$3:$E$53,Calculations!$A$3:$A$53,$B1155)</f>
        <v/>
      </c>
      <c r="K1155" s="44">
        <f>K429/SUMIFS(K$3:K$722,$B$3:$B$722,$B1155)*SUMIFS(Calculations!$E$3:$E$53,Calculations!$A$3:$A$53,$B1155)</f>
        <v/>
      </c>
      <c r="L1155" s="44">
        <f>L429/SUMIFS(L$3:L$722,$B$3:$B$722,$B1155)*SUMIFS(Calculations!$E$3:$E$53,Calculations!$A$3:$A$53,$B1155)</f>
        <v/>
      </c>
      <c r="M1155" s="44">
        <f>M429/SUMIFS(M$3:M$722,$B$3:$B$722,$B1155)*SUMIFS(Calculations!$E$3:$E$53,Calculations!$A$3:$A$53,$B1155)</f>
        <v/>
      </c>
      <c r="N1155" s="44">
        <f>N429/SUMIFS(N$3:N$722,$B$3:$B$722,$B1155)*SUMIFS(Calculations!$E$3:$E$53,Calculations!$A$3:$A$53,$B1155)</f>
        <v/>
      </c>
      <c r="O1155" s="44">
        <f>O429/SUMIFS(O$3:O$722,$B$3:$B$722,$B1155)*SUMIFS(Calculations!$E$3:$E$53,Calculations!$A$3:$A$53,$B1155)</f>
        <v/>
      </c>
      <c r="P1155" s="44">
        <f>P429/SUMIFS(P$3:P$722,$B$3:$B$722,$B1155)*SUMIFS(Calculations!$E$3:$E$53,Calculations!$A$3:$A$53,$B1155)</f>
        <v/>
      </c>
      <c r="Q1155" s="44">
        <f>Q429/SUMIFS(Q$3:Q$722,$B$3:$B$722,$B1155)*SUMIFS(Calculations!$E$3:$E$53,Calculations!$A$3:$A$53,$B1155)</f>
        <v/>
      </c>
      <c r="R1155" s="44">
        <f>R429/SUMIFS(R$3:R$722,$B$3:$B$722,$B1155)*SUMIFS(Calculations!$E$3:$E$53,Calculations!$A$3:$A$53,$B1155)</f>
        <v/>
      </c>
    </row>
    <row r="1156" ht="15.75" customHeight="1" s="157">
      <c r="B1156" s="44" t="inlineStr">
        <is>
          <t>NJ</t>
        </is>
      </c>
      <c r="C1156" s="44" t="inlineStr">
        <is>
          <t>Generation</t>
        </is>
      </c>
      <c r="D1156" s="44" t="inlineStr">
        <is>
          <t>NG-CC</t>
        </is>
      </c>
      <c r="E1156" s="44">
        <f>LOOKUP(D1156,$U$2:$V$15,$V$2:$V$15)</f>
        <v/>
      </c>
      <c r="F1156" s="44">
        <f>F430/SUMIFS(F$3:F$722,$B$3:$B$722,$B1156)*SUMIFS(Calculations!$E$3:$E$53,Calculations!$A$3:$A$53,$B1156)</f>
        <v/>
      </c>
      <c r="G1156" s="44">
        <f>G430/SUMIFS(G$3:G$722,$B$3:$B$722,$B1156)*SUMIFS(Calculations!$E$3:$E$53,Calculations!$A$3:$A$53,$B1156)</f>
        <v/>
      </c>
      <c r="H1156" s="44">
        <f>H430/SUMIFS(H$3:H$722,$B$3:$B$722,$B1156)*SUMIFS(Calculations!$E$3:$E$53,Calculations!$A$3:$A$53,$B1156)</f>
        <v/>
      </c>
      <c r="I1156" s="44">
        <f>I430/SUMIFS(I$3:I$722,$B$3:$B$722,$B1156)*SUMIFS(Calculations!$E$3:$E$53,Calculations!$A$3:$A$53,$B1156)</f>
        <v/>
      </c>
      <c r="J1156" s="44">
        <f>J430/SUMIFS(J$3:J$722,$B$3:$B$722,$B1156)*SUMIFS(Calculations!$E$3:$E$53,Calculations!$A$3:$A$53,$B1156)</f>
        <v/>
      </c>
      <c r="K1156" s="44">
        <f>K430/SUMIFS(K$3:K$722,$B$3:$B$722,$B1156)*SUMIFS(Calculations!$E$3:$E$53,Calculations!$A$3:$A$53,$B1156)</f>
        <v/>
      </c>
      <c r="L1156" s="44">
        <f>L430/SUMIFS(L$3:L$722,$B$3:$B$722,$B1156)*SUMIFS(Calculations!$E$3:$E$53,Calculations!$A$3:$A$53,$B1156)</f>
        <v/>
      </c>
      <c r="M1156" s="44">
        <f>M430/SUMIFS(M$3:M$722,$B$3:$B$722,$B1156)*SUMIFS(Calculations!$E$3:$E$53,Calculations!$A$3:$A$53,$B1156)</f>
        <v/>
      </c>
      <c r="N1156" s="44">
        <f>N430/SUMIFS(N$3:N$722,$B$3:$B$722,$B1156)*SUMIFS(Calculations!$E$3:$E$53,Calculations!$A$3:$A$53,$B1156)</f>
        <v/>
      </c>
      <c r="O1156" s="44">
        <f>O430/SUMIFS(O$3:O$722,$B$3:$B$722,$B1156)*SUMIFS(Calculations!$E$3:$E$53,Calculations!$A$3:$A$53,$B1156)</f>
        <v/>
      </c>
      <c r="P1156" s="44">
        <f>P430/SUMIFS(P$3:P$722,$B$3:$B$722,$B1156)*SUMIFS(Calculations!$E$3:$E$53,Calculations!$A$3:$A$53,$B1156)</f>
        <v/>
      </c>
      <c r="Q1156" s="44">
        <f>Q430/SUMIFS(Q$3:Q$722,$B$3:$B$722,$B1156)*SUMIFS(Calculations!$E$3:$E$53,Calculations!$A$3:$A$53,$B1156)</f>
        <v/>
      </c>
      <c r="R1156" s="44">
        <f>R430/SUMIFS(R$3:R$722,$B$3:$B$722,$B1156)*SUMIFS(Calculations!$E$3:$E$53,Calculations!$A$3:$A$53,$B1156)</f>
        <v/>
      </c>
    </row>
    <row r="1157" ht="15.75" customHeight="1" s="157">
      <c r="B1157" s="44" t="inlineStr">
        <is>
          <t>NJ</t>
        </is>
      </c>
      <c r="C1157" s="44" t="inlineStr">
        <is>
          <t>Generation</t>
        </is>
      </c>
      <c r="D1157" s="44" t="inlineStr">
        <is>
          <t>NG-CT</t>
        </is>
      </c>
      <c r="E1157" s="44">
        <f>LOOKUP(D1157,$U$2:$V$15,$V$2:$V$15)</f>
        <v/>
      </c>
      <c r="F1157" s="44">
        <f>F431/SUMIFS(F$3:F$722,$B$3:$B$722,$B1157)*SUMIFS(Calculations!$E$3:$E$53,Calculations!$A$3:$A$53,$B1157)</f>
        <v/>
      </c>
      <c r="G1157" s="44">
        <f>G431/SUMIFS(G$3:G$722,$B$3:$B$722,$B1157)*SUMIFS(Calculations!$E$3:$E$53,Calculations!$A$3:$A$53,$B1157)</f>
        <v/>
      </c>
      <c r="H1157" s="44">
        <f>H431/SUMIFS(H$3:H$722,$B$3:$B$722,$B1157)*SUMIFS(Calculations!$E$3:$E$53,Calculations!$A$3:$A$53,$B1157)</f>
        <v/>
      </c>
      <c r="I1157" s="44">
        <f>I431/SUMIFS(I$3:I$722,$B$3:$B$722,$B1157)*SUMIFS(Calculations!$E$3:$E$53,Calculations!$A$3:$A$53,$B1157)</f>
        <v/>
      </c>
      <c r="J1157" s="44">
        <f>J431/SUMIFS(J$3:J$722,$B$3:$B$722,$B1157)*SUMIFS(Calculations!$E$3:$E$53,Calculations!$A$3:$A$53,$B1157)</f>
        <v/>
      </c>
      <c r="K1157" s="44">
        <f>K431/SUMIFS(K$3:K$722,$B$3:$B$722,$B1157)*SUMIFS(Calculations!$E$3:$E$53,Calculations!$A$3:$A$53,$B1157)</f>
        <v/>
      </c>
      <c r="L1157" s="44">
        <f>L431/SUMIFS(L$3:L$722,$B$3:$B$722,$B1157)*SUMIFS(Calculations!$E$3:$E$53,Calculations!$A$3:$A$53,$B1157)</f>
        <v/>
      </c>
      <c r="M1157" s="44">
        <f>M431/SUMIFS(M$3:M$722,$B$3:$B$722,$B1157)*SUMIFS(Calculations!$E$3:$E$53,Calculations!$A$3:$A$53,$B1157)</f>
        <v/>
      </c>
      <c r="N1157" s="44">
        <f>N431/SUMIFS(N$3:N$722,$B$3:$B$722,$B1157)*SUMIFS(Calculations!$E$3:$E$53,Calculations!$A$3:$A$53,$B1157)</f>
        <v/>
      </c>
      <c r="O1157" s="44">
        <f>O431/SUMIFS(O$3:O$722,$B$3:$B$722,$B1157)*SUMIFS(Calculations!$E$3:$E$53,Calculations!$A$3:$A$53,$B1157)</f>
        <v/>
      </c>
      <c r="P1157" s="44">
        <f>P431/SUMIFS(P$3:P$722,$B$3:$B$722,$B1157)*SUMIFS(Calculations!$E$3:$E$53,Calculations!$A$3:$A$53,$B1157)</f>
        <v/>
      </c>
      <c r="Q1157" s="44">
        <f>Q431/SUMIFS(Q$3:Q$722,$B$3:$B$722,$B1157)*SUMIFS(Calculations!$E$3:$E$53,Calculations!$A$3:$A$53,$B1157)</f>
        <v/>
      </c>
      <c r="R1157" s="44">
        <f>R431/SUMIFS(R$3:R$722,$B$3:$B$722,$B1157)*SUMIFS(Calculations!$E$3:$E$53,Calculations!$A$3:$A$53,$B1157)</f>
        <v/>
      </c>
    </row>
    <row r="1158" ht="15.75" customHeight="1" s="157">
      <c r="B1158" s="44" t="inlineStr">
        <is>
          <t>NJ</t>
        </is>
      </c>
      <c r="C1158" s="44" t="inlineStr">
        <is>
          <t>Generation</t>
        </is>
      </c>
      <c r="D1158" s="44" t="inlineStr">
        <is>
          <t>Nuclear</t>
        </is>
      </c>
      <c r="E1158" s="44">
        <f>LOOKUP(D1158,$U$2:$V$15,$V$2:$V$15)</f>
        <v/>
      </c>
      <c r="F1158" s="44">
        <f>F432/SUMIFS(F$3:F$722,$B$3:$B$722,$B1158)*SUMIFS(Calculations!$E$3:$E$53,Calculations!$A$3:$A$53,$B1158)</f>
        <v/>
      </c>
      <c r="G1158" s="44">
        <f>G432/SUMIFS(G$3:G$722,$B$3:$B$722,$B1158)*SUMIFS(Calculations!$E$3:$E$53,Calculations!$A$3:$A$53,$B1158)</f>
        <v/>
      </c>
      <c r="H1158" s="44">
        <f>H432/SUMIFS(H$3:H$722,$B$3:$B$722,$B1158)*SUMIFS(Calculations!$E$3:$E$53,Calculations!$A$3:$A$53,$B1158)</f>
        <v/>
      </c>
      <c r="I1158" s="44">
        <f>I432/SUMIFS(I$3:I$722,$B$3:$B$722,$B1158)*SUMIFS(Calculations!$E$3:$E$53,Calculations!$A$3:$A$53,$B1158)</f>
        <v/>
      </c>
      <c r="J1158" s="44">
        <f>J432/SUMIFS(J$3:J$722,$B$3:$B$722,$B1158)*SUMIFS(Calculations!$E$3:$E$53,Calculations!$A$3:$A$53,$B1158)</f>
        <v/>
      </c>
      <c r="K1158" s="44">
        <f>K432/SUMIFS(K$3:K$722,$B$3:$B$722,$B1158)*SUMIFS(Calculations!$E$3:$E$53,Calculations!$A$3:$A$53,$B1158)</f>
        <v/>
      </c>
      <c r="L1158" s="44">
        <f>L432/SUMIFS(L$3:L$722,$B$3:$B$722,$B1158)*SUMIFS(Calculations!$E$3:$E$53,Calculations!$A$3:$A$53,$B1158)</f>
        <v/>
      </c>
      <c r="M1158" s="44">
        <f>M432/SUMIFS(M$3:M$722,$B$3:$B$722,$B1158)*SUMIFS(Calculations!$E$3:$E$53,Calculations!$A$3:$A$53,$B1158)</f>
        <v/>
      </c>
      <c r="N1158" s="44">
        <f>N432/SUMIFS(N$3:N$722,$B$3:$B$722,$B1158)*SUMIFS(Calculations!$E$3:$E$53,Calculations!$A$3:$A$53,$B1158)</f>
        <v/>
      </c>
      <c r="O1158" s="44">
        <f>O432/SUMIFS(O$3:O$722,$B$3:$B$722,$B1158)*SUMIFS(Calculations!$E$3:$E$53,Calculations!$A$3:$A$53,$B1158)</f>
        <v/>
      </c>
      <c r="P1158" s="44">
        <f>P432/SUMIFS(P$3:P$722,$B$3:$B$722,$B1158)*SUMIFS(Calculations!$E$3:$E$53,Calculations!$A$3:$A$53,$B1158)</f>
        <v/>
      </c>
      <c r="Q1158" s="44">
        <f>Q432/SUMIFS(Q$3:Q$722,$B$3:$B$722,$B1158)*SUMIFS(Calculations!$E$3:$E$53,Calculations!$A$3:$A$53,$B1158)</f>
        <v/>
      </c>
      <c r="R1158" s="44">
        <f>R432/SUMIFS(R$3:R$722,$B$3:$B$722,$B1158)*SUMIFS(Calculations!$E$3:$E$53,Calculations!$A$3:$A$53,$B1158)</f>
        <v/>
      </c>
    </row>
    <row r="1159" ht="15.75" customHeight="1" s="157">
      <c r="B1159" s="44" t="inlineStr">
        <is>
          <t>NJ</t>
        </is>
      </c>
      <c r="C1159" s="44" t="inlineStr">
        <is>
          <t>Generation</t>
        </is>
      </c>
      <c r="D1159" s="44" t="inlineStr">
        <is>
          <t>Offshore Wind</t>
        </is>
      </c>
      <c r="E1159" s="44">
        <f>LOOKUP(D1159,$U$2:$V$15,$V$2:$V$15)</f>
        <v/>
      </c>
      <c r="F1159" s="44">
        <f>F433/SUMIFS(F$3:F$722,$B$3:$B$722,$B1159)*SUMIFS(Calculations!$E$3:$E$53,Calculations!$A$3:$A$53,$B1159)</f>
        <v/>
      </c>
      <c r="G1159" s="44">
        <f>G433/SUMIFS(G$3:G$722,$B$3:$B$722,$B1159)*SUMIFS(Calculations!$E$3:$E$53,Calculations!$A$3:$A$53,$B1159)</f>
        <v/>
      </c>
      <c r="H1159" s="44">
        <f>H433/SUMIFS(H$3:H$722,$B$3:$B$722,$B1159)*SUMIFS(Calculations!$E$3:$E$53,Calculations!$A$3:$A$53,$B1159)</f>
        <v/>
      </c>
      <c r="I1159" s="44">
        <f>I433/SUMIFS(I$3:I$722,$B$3:$B$722,$B1159)*SUMIFS(Calculations!$E$3:$E$53,Calculations!$A$3:$A$53,$B1159)</f>
        <v/>
      </c>
      <c r="J1159" s="44">
        <f>J433/SUMIFS(J$3:J$722,$B$3:$B$722,$B1159)*SUMIFS(Calculations!$E$3:$E$53,Calculations!$A$3:$A$53,$B1159)</f>
        <v/>
      </c>
      <c r="K1159" s="44">
        <f>K433/SUMIFS(K$3:K$722,$B$3:$B$722,$B1159)*SUMIFS(Calculations!$E$3:$E$53,Calculations!$A$3:$A$53,$B1159)</f>
        <v/>
      </c>
      <c r="L1159" s="44">
        <f>L433/SUMIFS(L$3:L$722,$B$3:$B$722,$B1159)*SUMIFS(Calculations!$E$3:$E$53,Calculations!$A$3:$A$53,$B1159)</f>
        <v/>
      </c>
      <c r="M1159" s="44">
        <f>M433/SUMIFS(M$3:M$722,$B$3:$B$722,$B1159)*SUMIFS(Calculations!$E$3:$E$53,Calculations!$A$3:$A$53,$B1159)</f>
        <v/>
      </c>
      <c r="N1159" s="44">
        <f>N433/SUMIFS(N$3:N$722,$B$3:$B$722,$B1159)*SUMIFS(Calculations!$E$3:$E$53,Calculations!$A$3:$A$53,$B1159)</f>
        <v/>
      </c>
      <c r="O1159" s="44">
        <f>O433/SUMIFS(O$3:O$722,$B$3:$B$722,$B1159)*SUMIFS(Calculations!$E$3:$E$53,Calculations!$A$3:$A$53,$B1159)</f>
        <v/>
      </c>
      <c r="P1159" s="44">
        <f>P433/SUMIFS(P$3:P$722,$B$3:$B$722,$B1159)*SUMIFS(Calculations!$E$3:$E$53,Calculations!$A$3:$A$53,$B1159)</f>
        <v/>
      </c>
      <c r="Q1159" s="44">
        <f>Q433/SUMIFS(Q$3:Q$722,$B$3:$B$722,$B1159)*SUMIFS(Calculations!$E$3:$E$53,Calculations!$A$3:$A$53,$B1159)</f>
        <v/>
      </c>
      <c r="R1159" s="44">
        <f>R433/SUMIFS(R$3:R$722,$B$3:$B$722,$B1159)*SUMIFS(Calculations!$E$3:$E$53,Calculations!$A$3:$A$53,$B1159)</f>
        <v/>
      </c>
    </row>
    <row r="1160" ht="15.75" customHeight="1" s="157">
      <c r="B1160" s="44" t="inlineStr">
        <is>
          <t>NJ</t>
        </is>
      </c>
      <c r="C1160" s="44" t="inlineStr">
        <is>
          <t>Generation</t>
        </is>
      </c>
      <c r="D1160" s="44" t="inlineStr">
        <is>
          <t>Oil-Gas-Steam</t>
        </is>
      </c>
      <c r="E1160" s="44">
        <f>LOOKUP(D1160,$U$2:$V$15,$V$2:$V$15)</f>
        <v/>
      </c>
      <c r="F1160" s="44">
        <f>F434/SUMIFS(F$3:F$722,$B$3:$B$722,$B1160)*SUMIFS(Calculations!$E$3:$E$53,Calculations!$A$3:$A$53,$B1160)</f>
        <v/>
      </c>
      <c r="G1160" s="44">
        <f>G434/SUMIFS(G$3:G$722,$B$3:$B$722,$B1160)*SUMIFS(Calculations!$E$3:$E$53,Calculations!$A$3:$A$53,$B1160)</f>
        <v/>
      </c>
      <c r="H1160" s="44">
        <f>H434/SUMIFS(H$3:H$722,$B$3:$B$722,$B1160)*SUMIFS(Calculations!$E$3:$E$53,Calculations!$A$3:$A$53,$B1160)</f>
        <v/>
      </c>
      <c r="I1160" s="44">
        <f>I434/SUMIFS(I$3:I$722,$B$3:$B$722,$B1160)*SUMIFS(Calculations!$E$3:$E$53,Calculations!$A$3:$A$53,$B1160)</f>
        <v/>
      </c>
      <c r="J1160" s="44">
        <f>J434/SUMIFS(J$3:J$722,$B$3:$B$722,$B1160)*SUMIFS(Calculations!$E$3:$E$53,Calculations!$A$3:$A$53,$B1160)</f>
        <v/>
      </c>
      <c r="K1160" s="44">
        <f>K434/SUMIFS(K$3:K$722,$B$3:$B$722,$B1160)*SUMIFS(Calculations!$E$3:$E$53,Calculations!$A$3:$A$53,$B1160)</f>
        <v/>
      </c>
      <c r="L1160" s="44">
        <f>L434/SUMIFS(L$3:L$722,$B$3:$B$722,$B1160)*SUMIFS(Calculations!$E$3:$E$53,Calculations!$A$3:$A$53,$B1160)</f>
        <v/>
      </c>
      <c r="M1160" s="44">
        <f>M434/SUMIFS(M$3:M$722,$B$3:$B$722,$B1160)*SUMIFS(Calculations!$E$3:$E$53,Calculations!$A$3:$A$53,$B1160)</f>
        <v/>
      </c>
      <c r="N1160" s="44">
        <f>N434/SUMIFS(N$3:N$722,$B$3:$B$722,$B1160)*SUMIFS(Calculations!$E$3:$E$53,Calculations!$A$3:$A$53,$B1160)</f>
        <v/>
      </c>
      <c r="O1160" s="44">
        <f>O434/SUMIFS(O$3:O$722,$B$3:$B$722,$B1160)*SUMIFS(Calculations!$E$3:$E$53,Calculations!$A$3:$A$53,$B1160)</f>
        <v/>
      </c>
      <c r="P1160" s="44">
        <f>P434/SUMIFS(P$3:P$722,$B$3:$B$722,$B1160)*SUMIFS(Calculations!$E$3:$E$53,Calculations!$A$3:$A$53,$B1160)</f>
        <v/>
      </c>
      <c r="Q1160" s="44">
        <f>Q434/SUMIFS(Q$3:Q$722,$B$3:$B$722,$B1160)*SUMIFS(Calculations!$E$3:$E$53,Calculations!$A$3:$A$53,$B1160)</f>
        <v/>
      </c>
      <c r="R1160" s="44">
        <f>R434/SUMIFS(R$3:R$722,$B$3:$B$722,$B1160)*SUMIFS(Calculations!$E$3:$E$53,Calculations!$A$3:$A$53,$B1160)</f>
        <v/>
      </c>
    </row>
    <row r="1161" ht="15.75" customHeight="1" s="157">
      <c r="B1161" s="44" t="inlineStr">
        <is>
          <t>NJ</t>
        </is>
      </c>
      <c r="C1161" s="44" t="inlineStr">
        <is>
          <t>Generation</t>
        </is>
      </c>
      <c r="D1161" s="44" t="inlineStr">
        <is>
          <t>Rooftop PV</t>
        </is>
      </c>
      <c r="E1161" s="44">
        <f>LOOKUP(D1161,$U$2:$V$15,$V$2:$V$15)</f>
        <v/>
      </c>
      <c r="F1161" s="44">
        <f>F435/SUMIFS(F$3:F$722,$B$3:$B$722,$B1161)*SUMIFS(Calculations!$E$3:$E$53,Calculations!$A$3:$A$53,$B1161)</f>
        <v/>
      </c>
      <c r="G1161" s="44">
        <f>G435/SUMIFS(G$3:G$722,$B$3:$B$722,$B1161)*SUMIFS(Calculations!$E$3:$E$53,Calculations!$A$3:$A$53,$B1161)</f>
        <v/>
      </c>
      <c r="H1161" s="44">
        <f>H435/SUMIFS(H$3:H$722,$B$3:$B$722,$B1161)*SUMIFS(Calculations!$E$3:$E$53,Calculations!$A$3:$A$53,$B1161)</f>
        <v/>
      </c>
      <c r="I1161" s="44">
        <f>I435/SUMIFS(I$3:I$722,$B$3:$B$722,$B1161)*SUMIFS(Calculations!$E$3:$E$53,Calculations!$A$3:$A$53,$B1161)</f>
        <v/>
      </c>
      <c r="J1161" s="44">
        <f>J435/SUMIFS(J$3:J$722,$B$3:$B$722,$B1161)*SUMIFS(Calculations!$E$3:$E$53,Calculations!$A$3:$A$53,$B1161)</f>
        <v/>
      </c>
      <c r="K1161" s="44">
        <f>K435/SUMIFS(K$3:K$722,$B$3:$B$722,$B1161)*SUMIFS(Calculations!$E$3:$E$53,Calculations!$A$3:$A$53,$B1161)</f>
        <v/>
      </c>
      <c r="L1161" s="44">
        <f>L435/SUMIFS(L$3:L$722,$B$3:$B$722,$B1161)*SUMIFS(Calculations!$E$3:$E$53,Calculations!$A$3:$A$53,$B1161)</f>
        <v/>
      </c>
      <c r="M1161" s="44">
        <f>M435/SUMIFS(M$3:M$722,$B$3:$B$722,$B1161)*SUMIFS(Calculations!$E$3:$E$53,Calculations!$A$3:$A$53,$B1161)</f>
        <v/>
      </c>
      <c r="N1161" s="44">
        <f>N435/SUMIFS(N$3:N$722,$B$3:$B$722,$B1161)*SUMIFS(Calculations!$E$3:$E$53,Calculations!$A$3:$A$53,$B1161)</f>
        <v/>
      </c>
      <c r="O1161" s="44">
        <f>O435/SUMIFS(O$3:O$722,$B$3:$B$722,$B1161)*SUMIFS(Calculations!$E$3:$E$53,Calculations!$A$3:$A$53,$B1161)</f>
        <v/>
      </c>
      <c r="P1161" s="44">
        <f>P435/SUMIFS(P$3:P$722,$B$3:$B$722,$B1161)*SUMIFS(Calculations!$E$3:$E$53,Calculations!$A$3:$A$53,$B1161)</f>
        <v/>
      </c>
      <c r="Q1161" s="44">
        <f>Q435/SUMIFS(Q$3:Q$722,$B$3:$B$722,$B1161)*SUMIFS(Calculations!$E$3:$E$53,Calculations!$A$3:$A$53,$B1161)</f>
        <v/>
      </c>
      <c r="R1161" s="44">
        <f>R435/SUMIFS(R$3:R$722,$B$3:$B$722,$B1161)*SUMIFS(Calculations!$E$3:$E$53,Calculations!$A$3:$A$53,$B1161)</f>
        <v/>
      </c>
    </row>
    <row r="1162" ht="15.75" customHeight="1" s="157">
      <c r="B1162" s="44" t="inlineStr">
        <is>
          <t>NJ</t>
        </is>
      </c>
      <c r="C1162" s="44" t="inlineStr">
        <is>
          <t>Generation</t>
        </is>
      </c>
      <c r="D1162" s="44" t="inlineStr">
        <is>
          <t>Storage</t>
        </is>
      </c>
      <c r="E1162" s="44">
        <f>LOOKUP(D1162,$U$2:$V$15,$V$2:$V$15)</f>
        <v/>
      </c>
      <c r="F1162" s="44">
        <f>F436/SUMIFS(F$3:F$722,$B$3:$B$722,$B1162)*SUMIFS(Calculations!$E$3:$E$53,Calculations!$A$3:$A$53,$B1162)</f>
        <v/>
      </c>
      <c r="G1162" s="44">
        <f>G436/SUMIFS(G$3:G$722,$B$3:$B$722,$B1162)*SUMIFS(Calculations!$E$3:$E$53,Calculations!$A$3:$A$53,$B1162)</f>
        <v/>
      </c>
      <c r="H1162" s="44">
        <f>H436/SUMIFS(H$3:H$722,$B$3:$B$722,$B1162)*SUMIFS(Calculations!$E$3:$E$53,Calculations!$A$3:$A$53,$B1162)</f>
        <v/>
      </c>
      <c r="I1162" s="44">
        <f>I436/SUMIFS(I$3:I$722,$B$3:$B$722,$B1162)*SUMIFS(Calculations!$E$3:$E$53,Calculations!$A$3:$A$53,$B1162)</f>
        <v/>
      </c>
      <c r="J1162" s="44">
        <f>J436/SUMIFS(J$3:J$722,$B$3:$B$722,$B1162)*SUMIFS(Calculations!$E$3:$E$53,Calculations!$A$3:$A$53,$B1162)</f>
        <v/>
      </c>
      <c r="K1162" s="44">
        <f>K436/SUMIFS(K$3:K$722,$B$3:$B$722,$B1162)*SUMIFS(Calculations!$E$3:$E$53,Calculations!$A$3:$A$53,$B1162)</f>
        <v/>
      </c>
      <c r="L1162" s="44">
        <f>L436/SUMIFS(L$3:L$722,$B$3:$B$722,$B1162)*SUMIFS(Calculations!$E$3:$E$53,Calculations!$A$3:$A$53,$B1162)</f>
        <v/>
      </c>
      <c r="M1162" s="44">
        <f>M436/SUMIFS(M$3:M$722,$B$3:$B$722,$B1162)*SUMIFS(Calculations!$E$3:$E$53,Calculations!$A$3:$A$53,$B1162)</f>
        <v/>
      </c>
      <c r="N1162" s="44">
        <f>N436/SUMIFS(N$3:N$722,$B$3:$B$722,$B1162)*SUMIFS(Calculations!$E$3:$E$53,Calculations!$A$3:$A$53,$B1162)</f>
        <v/>
      </c>
      <c r="O1162" s="44">
        <f>O436/SUMIFS(O$3:O$722,$B$3:$B$722,$B1162)*SUMIFS(Calculations!$E$3:$E$53,Calculations!$A$3:$A$53,$B1162)</f>
        <v/>
      </c>
      <c r="P1162" s="44">
        <f>P436/SUMIFS(P$3:P$722,$B$3:$B$722,$B1162)*SUMIFS(Calculations!$E$3:$E$53,Calculations!$A$3:$A$53,$B1162)</f>
        <v/>
      </c>
      <c r="Q1162" s="44">
        <f>Q436/SUMIFS(Q$3:Q$722,$B$3:$B$722,$B1162)*SUMIFS(Calculations!$E$3:$E$53,Calculations!$A$3:$A$53,$B1162)</f>
        <v/>
      </c>
      <c r="R1162" s="44">
        <f>R436/SUMIFS(R$3:R$722,$B$3:$B$722,$B1162)*SUMIFS(Calculations!$E$3:$E$53,Calculations!$A$3:$A$53,$B1162)</f>
        <v/>
      </c>
    </row>
    <row r="1163" ht="15.75" customHeight="1" s="157">
      <c r="B1163" s="44" t="inlineStr">
        <is>
          <t>NJ</t>
        </is>
      </c>
      <c r="C1163" s="44" t="inlineStr">
        <is>
          <t>Generation</t>
        </is>
      </c>
      <c r="D1163" s="44" t="inlineStr">
        <is>
          <t>Utility PV</t>
        </is>
      </c>
      <c r="E1163" s="44">
        <f>LOOKUP(D1163,$U$2:$V$15,$V$2:$V$15)</f>
        <v/>
      </c>
      <c r="F1163" s="44">
        <f>F437/SUMIFS(F$3:F$722,$B$3:$B$722,$B1163)*SUMIFS(Calculations!$E$3:$E$53,Calculations!$A$3:$A$53,$B1163)</f>
        <v/>
      </c>
      <c r="G1163" s="44">
        <f>G437/SUMIFS(G$3:G$722,$B$3:$B$722,$B1163)*SUMIFS(Calculations!$E$3:$E$53,Calculations!$A$3:$A$53,$B1163)</f>
        <v/>
      </c>
      <c r="H1163" s="44">
        <f>H437/SUMIFS(H$3:H$722,$B$3:$B$722,$B1163)*SUMIFS(Calculations!$E$3:$E$53,Calculations!$A$3:$A$53,$B1163)</f>
        <v/>
      </c>
      <c r="I1163" s="44">
        <f>I437/SUMIFS(I$3:I$722,$B$3:$B$722,$B1163)*SUMIFS(Calculations!$E$3:$E$53,Calculations!$A$3:$A$53,$B1163)</f>
        <v/>
      </c>
      <c r="J1163" s="44">
        <f>J437/SUMIFS(J$3:J$722,$B$3:$B$722,$B1163)*SUMIFS(Calculations!$E$3:$E$53,Calculations!$A$3:$A$53,$B1163)</f>
        <v/>
      </c>
      <c r="K1163" s="44">
        <f>K437/SUMIFS(K$3:K$722,$B$3:$B$722,$B1163)*SUMIFS(Calculations!$E$3:$E$53,Calculations!$A$3:$A$53,$B1163)</f>
        <v/>
      </c>
      <c r="L1163" s="44">
        <f>L437/SUMIFS(L$3:L$722,$B$3:$B$722,$B1163)*SUMIFS(Calculations!$E$3:$E$53,Calculations!$A$3:$A$53,$B1163)</f>
        <v/>
      </c>
      <c r="M1163" s="44">
        <f>M437/SUMIFS(M$3:M$722,$B$3:$B$722,$B1163)*SUMIFS(Calculations!$E$3:$E$53,Calculations!$A$3:$A$53,$B1163)</f>
        <v/>
      </c>
      <c r="N1163" s="44">
        <f>N437/SUMIFS(N$3:N$722,$B$3:$B$722,$B1163)*SUMIFS(Calculations!$E$3:$E$53,Calculations!$A$3:$A$53,$B1163)</f>
        <v/>
      </c>
      <c r="O1163" s="44">
        <f>O437/SUMIFS(O$3:O$722,$B$3:$B$722,$B1163)*SUMIFS(Calculations!$E$3:$E$53,Calculations!$A$3:$A$53,$B1163)</f>
        <v/>
      </c>
      <c r="P1163" s="44">
        <f>P437/SUMIFS(P$3:P$722,$B$3:$B$722,$B1163)*SUMIFS(Calculations!$E$3:$E$53,Calculations!$A$3:$A$53,$B1163)</f>
        <v/>
      </c>
      <c r="Q1163" s="44">
        <f>Q437/SUMIFS(Q$3:Q$722,$B$3:$B$722,$B1163)*SUMIFS(Calculations!$E$3:$E$53,Calculations!$A$3:$A$53,$B1163)</f>
        <v/>
      </c>
      <c r="R1163" s="44">
        <f>R437/SUMIFS(R$3:R$722,$B$3:$B$722,$B1163)*SUMIFS(Calculations!$E$3:$E$53,Calculations!$A$3:$A$53,$B1163)</f>
        <v/>
      </c>
    </row>
    <row r="1164" ht="15.75" customHeight="1" s="157">
      <c r="B1164" s="44" t="inlineStr">
        <is>
          <t>NM</t>
        </is>
      </c>
      <c r="C1164" s="44" t="inlineStr">
        <is>
          <t>Generation</t>
        </is>
      </c>
      <c r="D1164" s="44" t="inlineStr">
        <is>
          <t>Biopower</t>
        </is>
      </c>
      <c r="E1164" s="44">
        <f>LOOKUP(D1164,$U$2:$V$15,$V$2:$V$15)</f>
        <v/>
      </c>
      <c r="F1164" s="44">
        <f>F438/SUMIFS(F$3:F$722,$B$3:$B$722,$B1164)*SUMIFS(Calculations!$E$3:$E$53,Calculations!$A$3:$A$53,$B1164)</f>
        <v/>
      </c>
      <c r="G1164" s="44">
        <f>G438/SUMIFS(G$3:G$722,$B$3:$B$722,$B1164)*SUMIFS(Calculations!$E$3:$E$53,Calculations!$A$3:$A$53,$B1164)</f>
        <v/>
      </c>
      <c r="H1164" s="44">
        <f>H438/SUMIFS(H$3:H$722,$B$3:$B$722,$B1164)*SUMIFS(Calculations!$E$3:$E$53,Calculations!$A$3:$A$53,$B1164)</f>
        <v/>
      </c>
      <c r="I1164" s="44">
        <f>I438/SUMIFS(I$3:I$722,$B$3:$B$722,$B1164)*SUMIFS(Calculations!$E$3:$E$53,Calculations!$A$3:$A$53,$B1164)</f>
        <v/>
      </c>
      <c r="J1164" s="44">
        <f>J438/SUMIFS(J$3:J$722,$B$3:$B$722,$B1164)*SUMIFS(Calculations!$E$3:$E$53,Calculations!$A$3:$A$53,$B1164)</f>
        <v/>
      </c>
      <c r="K1164" s="44">
        <f>K438/SUMIFS(K$3:K$722,$B$3:$B$722,$B1164)*SUMIFS(Calculations!$E$3:$E$53,Calculations!$A$3:$A$53,$B1164)</f>
        <v/>
      </c>
      <c r="L1164" s="44">
        <f>L438/SUMIFS(L$3:L$722,$B$3:$B$722,$B1164)*SUMIFS(Calculations!$E$3:$E$53,Calculations!$A$3:$A$53,$B1164)</f>
        <v/>
      </c>
      <c r="M1164" s="44">
        <f>M438/SUMIFS(M$3:M$722,$B$3:$B$722,$B1164)*SUMIFS(Calculations!$E$3:$E$53,Calculations!$A$3:$A$53,$B1164)</f>
        <v/>
      </c>
      <c r="N1164" s="44">
        <f>N438/SUMIFS(N$3:N$722,$B$3:$B$722,$B1164)*SUMIFS(Calculations!$E$3:$E$53,Calculations!$A$3:$A$53,$B1164)</f>
        <v/>
      </c>
      <c r="O1164" s="44">
        <f>O438/SUMIFS(O$3:O$722,$B$3:$B$722,$B1164)*SUMIFS(Calculations!$E$3:$E$53,Calculations!$A$3:$A$53,$B1164)</f>
        <v/>
      </c>
      <c r="P1164" s="44">
        <f>P438/SUMIFS(P$3:P$722,$B$3:$B$722,$B1164)*SUMIFS(Calculations!$E$3:$E$53,Calculations!$A$3:$A$53,$B1164)</f>
        <v/>
      </c>
      <c r="Q1164" s="44">
        <f>Q438/SUMIFS(Q$3:Q$722,$B$3:$B$722,$B1164)*SUMIFS(Calculations!$E$3:$E$53,Calculations!$A$3:$A$53,$B1164)</f>
        <v/>
      </c>
      <c r="R1164" s="44">
        <f>R438/SUMIFS(R$3:R$722,$B$3:$B$722,$B1164)*SUMIFS(Calculations!$E$3:$E$53,Calculations!$A$3:$A$53,$B1164)</f>
        <v/>
      </c>
    </row>
    <row r="1165" ht="15.75" customHeight="1" s="157">
      <c r="B1165" s="44" t="inlineStr">
        <is>
          <t>NM</t>
        </is>
      </c>
      <c r="C1165" s="44" t="inlineStr">
        <is>
          <t>Generation</t>
        </is>
      </c>
      <c r="D1165" s="44" t="inlineStr">
        <is>
          <t>Coal</t>
        </is>
      </c>
      <c r="E1165" s="44">
        <f>LOOKUP(D1165,$U$2:$V$15,$V$2:$V$15)</f>
        <v/>
      </c>
      <c r="F1165" s="44">
        <f>F439/SUMIFS(F$3:F$722,$B$3:$B$722,$B1165)*SUMIFS(Calculations!$E$3:$E$53,Calculations!$A$3:$A$53,$B1165)</f>
        <v/>
      </c>
      <c r="G1165" s="44">
        <f>G439/SUMIFS(G$3:G$722,$B$3:$B$722,$B1165)*SUMIFS(Calculations!$E$3:$E$53,Calculations!$A$3:$A$53,$B1165)</f>
        <v/>
      </c>
      <c r="H1165" s="44">
        <f>H439/SUMIFS(H$3:H$722,$B$3:$B$722,$B1165)*SUMIFS(Calculations!$E$3:$E$53,Calculations!$A$3:$A$53,$B1165)</f>
        <v/>
      </c>
      <c r="I1165" s="44">
        <f>I439/SUMIFS(I$3:I$722,$B$3:$B$722,$B1165)*SUMIFS(Calculations!$E$3:$E$53,Calculations!$A$3:$A$53,$B1165)</f>
        <v/>
      </c>
      <c r="J1165" s="44">
        <f>J439/SUMIFS(J$3:J$722,$B$3:$B$722,$B1165)*SUMIFS(Calculations!$E$3:$E$53,Calculations!$A$3:$A$53,$B1165)</f>
        <v/>
      </c>
      <c r="K1165" s="44">
        <f>K439/SUMIFS(K$3:K$722,$B$3:$B$722,$B1165)*SUMIFS(Calculations!$E$3:$E$53,Calculations!$A$3:$A$53,$B1165)</f>
        <v/>
      </c>
      <c r="L1165" s="44">
        <f>L439/SUMIFS(L$3:L$722,$B$3:$B$722,$B1165)*SUMIFS(Calculations!$E$3:$E$53,Calculations!$A$3:$A$53,$B1165)</f>
        <v/>
      </c>
      <c r="M1165" s="44">
        <f>M439/SUMIFS(M$3:M$722,$B$3:$B$722,$B1165)*SUMIFS(Calculations!$E$3:$E$53,Calculations!$A$3:$A$53,$B1165)</f>
        <v/>
      </c>
      <c r="N1165" s="44">
        <f>N439/SUMIFS(N$3:N$722,$B$3:$B$722,$B1165)*SUMIFS(Calculations!$E$3:$E$53,Calculations!$A$3:$A$53,$B1165)</f>
        <v/>
      </c>
      <c r="O1165" s="44">
        <f>O439/SUMIFS(O$3:O$722,$B$3:$B$722,$B1165)*SUMIFS(Calculations!$E$3:$E$53,Calculations!$A$3:$A$53,$B1165)</f>
        <v/>
      </c>
      <c r="P1165" s="44">
        <f>P439/SUMIFS(P$3:P$722,$B$3:$B$722,$B1165)*SUMIFS(Calculations!$E$3:$E$53,Calculations!$A$3:$A$53,$B1165)</f>
        <v/>
      </c>
      <c r="Q1165" s="44">
        <f>Q439/SUMIFS(Q$3:Q$722,$B$3:$B$722,$B1165)*SUMIFS(Calculations!$E$3:$E$53,Calculations!$A$3:$A$53,$B1165)</f>
        <v/>
      </c>
      <c r="R1165" s="44">
        <f>R439/SUMIFS(R$3:R$722,$B$3:$B$722,$B1165)*SUMIFS(Calculations!$E$3:$E$53,Calculations!$A$3:$A$53,$B1165)</f>
        <v/>
      </c>
    </row>
    <row r="1166" ht="15.75" customHeight="1" s="157">
      <c r="B1166" s="44" t="inlineStr">
        <is>
          <t>NM</t>
        </is>
      </c>
      <c r="C1166" s="44" t="inlineStr">
        <is>
          <t>Generation</t>
        </is>
      </c>
      <c r="D1166" s="44" t="inlineStr">
        <is>
          <t>CSP</t>
        </is>
      </c>
      <c r="E1166" s="44">
        <f>LOOKUP(D1166,$U$2:$V$15,$V$2:$V$15)</f>
        <v/>
      </c>
      <c r="F1166" s="44">
        <f>F440/SUMIFS(F$3:F$722,$B$3:$B$722,$B1166)*SUMIFS(Calculations!$E$3:$E$53,Calculations!$A$3:$A$53,$B1166)</f>
        <v/>
      </c>
      <c r="G1166" s="44">
        <f>G440/SUMIFS(G$3:G$722,$B$3:$B$722,$B1166)*SUMIFS(Calculations!$E$3:$E$53,Calculations!$A$3:$A$53,$B1166)</f>
        <v/>
      </c>
      <c r="H1166" s="44">
        <f>H440/SUMIFS(H$3:H$722,$B$3:$B$722,$B1166)*SUMIFS(Calculations!$E$3:$E$53,Calculations!$A$3:$A$53,$B1166)</f>
        <v/>
      </c>
      <c r="I1166" s="44">
        <f>I440/SUMIFS(I$3:I$722,$B$3:$B$722,$B1166)*SUMIFS(Calculations!$E$3:$E$53,Calculations!$A$3:$A$53,$B1166)</f>
        <v/>
      </c>
      <c r="J1166" s="44">
        <f>J440/SUMIFS(J$3:J$722,$B$3:$B$722,$B1166)*SUMIFS(Calculations!$E$3:$E$53,Calculations!$A$3:$A$53,$B1166)</f>
        <v/>
      </c>
      <c r="K1166" s="44">
        <f>K440/SUMIFS(K$3:K$722,$B$3:$B$722,$B1166)*SUMIFS(Calculations!$E$3:$E$53,Calculations!$A$3:$A$53,$B1166)</f>
        <v/>
      </c>
      <c r="L1166" s="44">
        <f>L440/SUMIFS(L$3:L$722,$B$3:$B$722,$B1166)*SUMIFS(Calculations!$E$3:$E$53,Calculations!$A$3:$A$53,$B1166)</f>
        <v/>
      </c>
      <c r="M1166" s="44">
        <f>M440/SUMIFS(M$3:M$722,$B$3:$B$722,$B1166)*SUMIFS(Calculations!$E$3:$E$53,Calculations!$A$3:$A$53,$B1166)</f>
        <v/>
      </c>
      <c r="N1166" s="44">
        <f>N440/SUMIFS(N$3:N$722,$B$3:$B$722,$B1166)*SUMIFS(Calculations!$E$3:$E$53,Calculations!$A$3:$A$53,$B1166)</f>
        <v/>
      </c>
      <c r="O1166" s="44">
        <f>O440/SUMIFS(O$3:O$722,$B$3:$B$722,$B1166)*SUMIFS(Calculations!$E$3:$E$53,Calculations!$A$3:$A$53,$B1166)</f>
        <v/>
      </c>
      <c r="P1166" s="44">
        <f>P440/SUMIFS(P$3:P$722,$B$3:$B$722,$B1166)*SUMIFS(Calculations!$E$3:$E$53,Calculations!$A$3:$A$53,$B1166)</f>
        <v/>
      </c>
      <c r="Q1166" s="44">
        <f>Q440/SUMIFS(Q$3:Q$722,$B$3:$B$722,$B1166)*SUMIFS(Calculations!$E$3:$E$53,Calculations!$A$3:$A$53,$B1166)</f>
        <v/>
      </c>
      <c r="R1166" s="44">
        <f>R440/SUMIFS(R$3:R$722,$B$3:$B$722,$B1166)*SUMIFS(Calculations!$E$3:$E$53,Calculations!$A$3:$A$53,$B1166)</f>
        <v/>
      </c>
    </row>
    <row r="1167" ht="15.75" customHeight="1" s="157">
      <c r="B1167" s="44" t="inlineStr">
        <is>
          <t>NM</t>
        </is>
      </c>
      <c r="C1167" s="44" t="inlineStr">
        <is>
          <t>Generation</t>
        </is>
      </c>
      <c r="D1167" s="44" t="inlineStr">
        <is>
          <t>Geothermal</t>
        </is>
      </c>
      <c r="E1167" s="44">
        <f>LOOKUP(D1167,$U$2:$V$15,$V$2:$V$15)</f>
        <v/>
      </c>
      <c r="F1167" s="44">
        <f>F441/SUMIFS(F$3:F$722,$B$3:$B$722,$B1167)*SUMIFS(Calculations!$E$3:$E$53,Calculations!$A$3:$A$53,$B1167)</f>
        <v/>
      </c>
      <c r="G1167" s="44">
        <f>G441/SUMIFS(G$3:G$722,$B$3:$B$722,$B1167)*SUMIFS(Calculations!$E$3:$E$53,Calculations!$A$3:$A$53,$B1167)</f>
        <v/>
      </c>
      <c r="H1167" s="44">
        <f>H441/SUMIFS(H$3:H$722,$B$3:$B$722,$B1167)*SUMIFS(Calculations!$E$3:$E$53,Calculations!$A$3:$A$53,$B1167)</f>
        <v/>
      </c>
      <c r="I1167" s="44">
        <f>I441/SUMIFS(I$3:I$722,$B$3:$B$722,$B1167)*SUMIFS(Calculations!$E$3:$E$53,Calculations!$A$3:$A$53,$B1167)</f>
        <v/>
      </c>
      <c r="J1167" s="44">
        <f>J441/SUMIFS(J$3:J$722,$B$3:$B$722,$B1167)*SUMIFS(Calculations!$E$3:$E$53,Calculations!$A$3:$A$53,$B1167)</f>
        <v/>
      </c>
      <c r="K1167" s="44">
        <f>K441/SUMIFS(K$3:K$722,$B$3:$B$722,$B1167)*SUMIFS(Calculations!$E$3:$E$53,Calculations!$A$3:$A$53,$B1167)</f>
        <v/>
      </c>
      <c r="L1167" s="44">
        <f>L441/SUMIFS(L$3:L$722,$B$3:$B$722,$B1167)*SUMIFS(Calculations!$E$3:$E$53,Calculations!$A$3:$A$53,$B1167)</f>
        <v/>
      </c>
      <c r="M1167" s="44">
        <f>M441/SUMIFS(M$3:M$722,$B$3:$B$722,$B1167)*SUMIFS(Calculations!$E$3:$E$53,Calculations!$A$3:$A$53,$B1167)</f>
        <v/>
      </c>
      <c r="N1167" s="44">
        <f>N441/SUMIFS(N$3:N$722,$B$3:$B$722,$B1167)*SUMIFS(Calculations!$E$3:$E$53,Calculations!$A$3:$A$53,$B1167)</f>
        <v/>
      </c>
      <c r="O1167" s="44">
        <f>O441/SUMIFS(O$3:O$722,$B$3:$B$722,$B1167)*SUMIFS(Calculations!$E$3:$E$53,Calculations!$A$3:$A$53,$B1167)</f>
        <v/>
      </c>
      <c r="P1167" s="44">
        <f>P441/SUMIFS(P$3:P$722,$B$3:$B$722,$B1167)*SUMIFS(Calculations!$E$3:$E$53,Calculations!$A$3:$A$53,$B1167)</f>
        <v/>
      </c>
      <c r="Q1167" s="44">
        <f>Q441/SUMIFS(Q$3:Q$722,$B$3:$B$722,$B1167)*SUMIFS(Calculations!$E$3:$E$53,Calculations!$A$3:$A$53,$B1167)</f>
        <v/>
      </c>
      <c r="R1167" s="44">
        <f>R441/SUMIFS(R$3:R$722,$B$3:$B$722,$B1167)*SUMIFS(Calculations!$E$3:$E$53,Calculations!$A$3:$A$53,$B1167)</f>
        <v/>
      </c>
    </row>
    <row r="1168" ht="15.75" customHeight="1" s="157">
      <c r="B1168" s="44" t="inlineStr">
        <is>
          <t>NM</t>
        </is>
      </c>
      <c r="C1168" s="44" t="inlineStr">
        <is>
          <t>Generation</t>
        </is>
      </c>
      <c r="D1168" s="44" t="inlineStr">
        <is>
          <t>Hydro</t>
        </is>
      </c>
      <c r="E1168" s="44">
        <f>LOOKUP(D1168,$U$2:$V$15,$V$2:$V$15)</f>
        <v/>
      </c>
      <c r="F1168" s="44">
        <f>F442/SUMIFS(F$3:F$722,$B$3:$B$722,$B1168)*SUMIFS(Calculations!$E$3:$E$53,Calculations!$A$3:$A$53,$B1168)</f>
        <v/>
      </c>
      <c r="G1168" s="44">
        <f>G442/SUMIFS(G$3:G$722,$B$3:$B$722,$B1168)*SUMIFS(Calculations!$E$3:$E$53,Calculations!$A$3:$A$53,$B1168)</f>
        <v/>
      </c>
      <c r="H1168" s="44">
        <f>H442/SUMIFS(H$3:H$722,$B$3:$B$722,$B1168)*SUMIFS(Calculations!$E$3:$E$53,Calculations!$A$3:$A$53,$B1168)</f>
        <v/>
      </c>
      <c r="I1168" s="44">
        <f>I442/SUMIFS(I$3:I$722,$B$3:$B$722,$B1168)*SUMIFS(Calculations!$E$3:$E$53,Calculations!$A$3:$A$53,$B1168)</f>
        <v/>
      </c>
      <c r="J1168" s="44">
        <f>J442/SUMIFS(J$3:J$722,$B$3:$B$722,$B1168)*SUMIFS(Calculations!$E$3:$E$53,Calculations!$A$3:$A$53,$B1168)</f>
        <v/>
      </c>
      <c r="K1168" s="44">
        <f>K442/SUMIFS(K$3:K$722,$B$3:$B$722,$B1168)*SUMIFS(Calculations!$E$3:$E$53,Calculations!$A$3:$A$53,$B1168)</f>
        <v/>
      </c>
      <c r="L1168" s="44">
        <f>L442/SUMIFS(L$3:L$722,$B$3:$B$722,$B1168)*SUMIFS(Calculations!$E$3:$E$53,Calculations!$A$3:$A$53,$B1168)</f>
        <v/>
      </c>
      <c r="M1168" s="44">
        <f>M442/SUMIFS(M$3:M$722,$B$3:$B$722,$B1168)*SUMIFS(Calculations!$E$3:$E$53,Calculations!$A$3:$A$53,$B1168)</f>
        <v/>
      </c>
      <c r="N1168" s="44">
        <f>N442/SUMIFS(N$3:N$722,$B$3:$B$722,$B1168)*SUMIFS(Calculations!$E$3:$E$53,Calculations!$A$3:$A$53,$B1168)</f>
        <v/>
      </c>
      <c r="O1168" s="44">
        <f>O442/SUMIFS(O$3:O$722,$B$3:$B$722,$B1168)*SUMIFS(Calculations!$E$3:$E$53,Calculations!$A$3:$A$53,$B1168)</f>
        <v/>
      </c>
      <c r="P1168" s="44">
        <f>P442/SUMIFS(P$3:P$722,$B$3:$B$722,$B1168)*SUMIFS(Calculations!$E$3:$E$53,Calculations!$A$3:$A$53,$B1168)</f>
        <v/>
      </c>
      <c r="Q1168" s="44">
        <f>Q442/SUMIFS(Q$3:Q$722,$B$3:$B$722,$B1168)*SUMIFS(Calculations!$E$3:$E$53,Calculations!$A$3:$A$53,$B1168)</f>
        <v/>
      </c>
      <c r="R1168" s="44">
        <f>R442/SUMIFS(R$3:R$722,$B$3:$B$722,$B1168)*SUMIFS(Calculations!$E$3:$E$53,Calculations!$A$3:$A$53,$B1168)</f>
        <v/>
      </c>
    </row>
    <row r="1169" ht="15.75" customHeight="1" s="157">
      <c r="B1169" s="44" t="inlineStr">
        <is>
          <t>NM</t>
        </is>
      </c>
      <c r="C1169" s="44" t="inlineStr">
        <is>
          <t>Generation</t>
        </is>
      </c>
      <c r="D1169" s="44" t="inlineStr">
        <is>
          <t>Imports</t>
        </is>
      </c>
      <c r="E1169" s="44">
        <f>LOOKUP(D1169,$U$2:$V$15,$V$2:$V$15)</f>
        <v/>
      </c>
      <c r="F1169" s="44">
        <f>F443/SUMIFS(F$3:F$722,$B$3:$B$722,$B1169)*SUMIFS(Calculations!$E$3:$E$53,Calculations!$A$3:$A$53,$B1169)</f>
        <v/>
      </c>
      <c r="G1169" s="44">
        <f>G443/SUMIFS(G$3:G$722,$B$3:$B$722,$B1169)*SUMIFS(Calculations!$E$3:$E$53,Calculations!$A$3:$A$53,$B1169)</f>
        <v/>
      </c>
      <c r="H1169" s="44">
        <f>H443/SUMIFS(H$3:H$722,$B$3:$B$722,$B1169)*SUMIFS(Calculations!$E$3:$E$53,Calculations!$A$3:$A$53,$B1169)</f>
        <v/>
      </c>
      <c r="I1169" s="44">
        <f>I443/SUMIFS(I$3:I$722,$B$3:$B$722,$B1169)*SUMIFS(Calculations!$E$3:$E$53,Calculations!$A$3:$A$53,$B1169)</f>
        <v/>
      </c>
      <c r="J1169" s="44">
        <f>J443/SUMIFS(J$3:J$722,$B$3:$B$722,$B1169)*SUMIFS(Calculations!$E$3:$E$53,Calculations!$A$3:$A$53,$B1169)</f>
        <v/>
      </c>
      <c r="K1169" s="44">
        <f>K443/SUMIFS(K$3:K$722,$B$3:$B$722,$B1169)*SUMIFS(Calculations!$E$3:$E$53,Calculations!$A$3:$A$53,$B1169)</f>
        <v/>
      </c>
      <c r="L1169" s="44">
        <f>L443/SUMIFS(L$3:L$722,$B$3:$B$722,$B1169)*SUMIFS(Calculations!$E$3:$E$53,Calculations!$A$3:$A$53,$B1169)</f>
        <v/>
      </c>
      <c r="M1169" s="44">
        <f>M443/SUMIFS(M$3:M$722,$B$3:$B$722,$B1169)*SUMIFS(Calculations!$E$3:$E$53,Calculations!$A$3:$A$53,$B1169)</f>
        <v/>
      </c>
      <c r="N1169" s="44">
        <f>N443/SUMIFS(N$3:N$722,$B$3:$B$722,$B1169)*SUMIFS(Calculations!$E$3:$E$53,Calculations!$A$3:$A$53,$B1169)</f>
        <v/>
      </c>
      <c r="O1169" s="44">
        <f>O443/SUMIFS(O$3:O$722,$B$3:$B$722,$B1169)*SUMIFS(Calculations!$E$3:$E$53,Calculations!$A$3:$A$53,$B1169)</f>
        <v/>
      </c>
      <c r="P1169" s="44">
        <f>P443/SUMIFS(P$3:P$722,$B$3:$B$722,$B1169)*SUMIFS(Calculations!$E$3:$E$53,Calculations!$A$3:$A$53,$B1169)</f>
        <v/>
      </c>
      <c r="Q1169" s="44">
        <f>Q443/SUMIFS(Q$3:Q$722,$B$3:$B$722,$B1169)*SUMIFS(Calculations!$E$3:$E$53,Calculations!$A$3:$A$53,$B1169)</f>
        <v/>
      </c>
      <c r="R1169" s="44">
        <f>R443/SUMIFS(R$3:R$722,$B$3:$B$722,$B1169)*SUMIFS(Calculations!$E$3:$E$53,Calculations!$A$3:$A$53,$B1169)</f>
        <v/>
      </c>
    </row>
    <row r="1170" ht="15.75" customHeight="1" s="157">
      <c r="B1170" s="44" t="inlineStr">
        <is>
          <t>NM</t>
        </is>
      </c>
      <c r="C1170" s="44" t="inlineStr">
        <is>
          <t>Generation</t>
        </is>
      </c>
      <c r="D1170" s="44" t="inlineStr">
        <is>
          <t>Land-based Wind</t>
        </is>
      </c>
      <c r="E1170" s="44">
        <f>LOOKUP(D1170,$U$2:$V$15,$V$2:$V$15)</f>
        <v/>
      </c>
      <c r="F1170" s="44">
        <f>F444/SUMIFS(F$3:F$722,$B$3:$B$722,$B1170)*SUMIFS(Calculations!$E$3:$E$53,Calculations!$A$3:$A$53,$B1170)</f>
        <v/>
      </c>
      <c r="G1170" s="44">
        <f>G444/SUMIFS(G$3:G$722,$B$3:$B$722,$B1170)*SUMIFS(Calculations!$E$3:$E$53,Calculations!$A$3:$A$53,$B1170)</f>
        <v/>
      </c>
      <c r="H1170" s="44">
        <f>H444/SUMIFS(H$3:H$722,$B$3:$B$722,$B1170)*SUMIFS(Calculations!$E$3:$E$53,Calculations!$A$3:$A$53,$B1170)</f>
        <v/>
      </c>
      <c r="I1170" s="44">
        <f>I444/SUMIFS(I$3:I$722,$B$3:$B$722,$B1170)*SUMIFS(Calculations!$E$3:$E$53,Calculations!$A$3:$A$53,$B1170)</f>
        <v/>
      </c>
      <c r="J1170" s="44">
        <f>J444/SUMIFS(J$3:J$722,$B$3:$B$722,$B1170)*SUMIFS(Calculations!$E$3:$E$53,Calculations!$A$3:$A$53,$B1170)</f>
        <v/>
      </c>
      <c r="K1170" s="44">
        <f>K444/SUMIFS(K$3:K$722,$B$3:$B$722,$B1170)*SUMIFS(Calculations!$E$3:$E$53,Calculations!$A$3:$A$53,$B1170)</f>
        <v/>
      </c>
      <c r="L1170" s="44">
        <f>L444/SUMIFS(L$3:L$722,$B$3:$B$722,$B1170)*SUMIFS(Calculations!$E$3:$E$53,Calculations!$A$3:$A$53,$B1170)</f>
        <v/>
      </c>
      <c r="M1170" s="44">
        <f>M444/SUMIFS(M$3:M$722,$B$3:$B$722,$B1170)*SUMIFS(Calculations!$E$3:$E$53,Calculations!$A$3:$A$53,$B1170)</f>
        <v/>
      </c>
      <c r="N1170" s="44">
        <f>N444/SUMIFS(N$3:N$722,$B$3:$B$722,$B1170)*SUMIFS(Calculations!$E$3:$E$53,Calculations!$A$3:$A$53,$B1170)</f>
        <v/>
      </c>
      <c r="O1170" s="44">
        <f>O444/SUMIFS(O$3:O$722,$B$3:$B$722,$B1170)*SUMIFS(Calculations!$E$3:$E$53,Calculations!$A$3:$A$53,$B1170)</f>
        <v/>
      </c>
      <c r="P1170" s="44">
        <f>P444/SUMIFS(P$3:P$722,$B$3:$B$722,$B1170)*SUMIFS(Calculations!$E$3:$E$53,Calculations!$A$3:$A$53,$B1170)</f>
        <v/>
      </c>
      <c r="Q1170" s="44">
        <f>Q444/SUMIFS(Q$3:Q$722,$B$3:$B$722,$B1170)*SUMIFS(Calculations!$E$3:$E$53,Calculations!$A$3:$A$53,$B1170)</f>
        <v/>
      </c>
      <c r="R1170" s="44">
        <f>R444/SUMIFS(R$3:R$722,$B$3:$B$722,$B1170)*SUMIFS(Calculations!$E$3:$E$53,Calculations!$A$3:$A$53,$B1170)</f>
        <v/>
      </c>
    </row>
    <row r="1171" ht="15.75" customHeight="1" s="157">
      <c r="B1171" s="44" t="inlineStr">
        <is>
          <t>NM</t>
        </is>
      </c>
      <c r="C1171" s="44" t="inlineStr">
        <is>
          <t>Generation</t>
        </is>
      </c>
      <c r="D1171" s="44" t="inlineStr">
        <is>
          <t>NG-CC</t>
        </is>
      </c>
      <c r="E1171" s="44">
        <f>LOOKUP(D1171,$U$2:$V$15,$V$2:$V$15)</f>
        <v/>
      </c>
      <c r="F1171" s="44">
        <f>F445/SUMIFS(F$3:F$722,$B$3:$B$722,$B1171)*SUMIFS(Calculations!$E$3:$E$53,Calculations!$A$3:$A$53,$B1171)</f>
        <v/>
      </c>
      <c r="G1171" s="44">
        <f>G445/SUMIFS(G$3:G$722,$B$3:$B$722,$B1171)*SUMIFS(Calculations!$E$3:$E$53,Calculations!$A$3:$A$53,$B1171)</f>
        <v/>
      </c>
      <c r="H1171" s="44">
        <f>H445/SUMIFS(H$3:H$722,$B$3:$B$722,$B1171)*SUMIFS(Calculations!$E$3:$E$53,Calculations!$A$3:$A$53,$B1171)</f>
        <v/>
      </c>
      <c r="I1171" s="44">
        <f>I445/SUMIFS(I$3:I$722,$B$3:$B$722,$B1171)*SUMIFS(Calculations!$E$3:$E$53,Calculations!$A$3:$A$53,$B1171)</f>
        <v/>
      </c>
      <c r="J1171" s="44">
        <f>J445/SUMIFS(J$3:J$722,$B$3:$B$722,$B1171)*SUMIFS(Calculations!$E$3:$E$53,Calculations!$A$3:$A$53,$B1171)</f>
        <v/>
      </c>
      <c r="K1171" s="44">
        <f>K445/SUMIFS(K$3:K$722,$B$3:$B$722,$B1171)*SUMIFS(Calculations!$E$3:$E$53,Calculations!$A$3:$A$53,$B1171)</f>
        <v/>
      </c>
      <c r="L1171" s="44">
        <f>L445/SUMIFS(L$3:L$722,$B$3:$B$722,$B1171)*SUMIFS(Calculations!$E$3:$E$53,Calculations!$A$3:$A$53,$B1171)</f>
        <v/>
      </c>
      <c r="M1171" s="44">
        <f>M445/SUMIFS(M$3:M$722,$B$3:$B$722,$B1171)*SUMIFS(Calculations!$E$3:$E$53,Calculations!$A$3:$A$53,$B1171)</f>
        <v/>
      </c>
      <c r="N1171" s="44">
        <f>N445/SUMIFS(N$3:N$722,$B$3:$B$722,$B1171)*SUMIFS(Calculations!$E$3:$E$53,Calculations!$A$3:$A$53,$B1171)</f>
        <v/>
      </c>
      <c r="O1171" s="44">
        <f>O445/SUMIFS(O$3:O$722,$B$3:$B$722,$B1171)*SUMIFS(Calculations!$E$3:$E$53,Calculations!$A$3:$A$53,$B1171)</f>
        <v/>
      </c>
      <c r="P1171" s="44">
        <f>P445/SUMIFS(P$3:P$722,$B$3:$B$722,$B1171)*SUMIFS(Calculations!$E$3:$E$53,Calculations!$A$3:$A$53,$B1171)</f>
        <v/>
      </c>
      <c r="Q1171" s="44">
        <f>Q445/SUMIFS(Q$3:Q$722,$B$3:$B$722,$B1171)*SUMIFS(Calculations!$E$3:$E$53,Calculations!$A$3:$A$53,$B1171)</f>
        <v/>
      </c>
      <c r="R1171" s="44">
        <f>R445/SUMIFS(R$3:R$722,$B$3:$B$722,$B1171)*SUMIFS(Calculations!$E$3:$E$53,Calculations!$A$3:$A$53,$B1171)</f>
        <v/>
      </c>
    </row>
    <row r="1172" ht="15.75" customHeight="1" s="157">
      <c r="B1172" s="44" t="inlineStr">
        <is>
          <t>NM</t>
        </is>
      </c>
      <c r="C1172" s="44" t="inlineStr">
        <is>
          <t>Generation</t>
        </is>
      </c>
      <c r="D1172" s="44" t="inlineStr">
        <is>
          <t>NG-CT</t>
        </is>
      </c>
      <c r="E1172" s="44">
        <f>LOOKUP(D1172,$U$2:$V$15,$V$2:$V$15)</f>
        <v/>
      </c>
      <c r="F1172" s="44">
        <f>F446/SUMIFS(F$3:F$722,$B$3:$B$722,$B1172)*SUMIFS(Calculations!$E$3:$E$53,Calculations!$A$3:$A$53,$B1172)</f>
        <v/>
      </c>
      <c r="G1172" s="44">
        <f>G446/SUMIFS(G$3:G$722,$B$3:$B$722,$B1172)*SUMIFS(Calculations!$E$3:$E$53,Calculations!$A$3:$A$53,$B1172)</f>
        <v/>
      </c>
      <c r="H1172" s="44">
        <f>H446/SUMIFS(H$3:H$722,$B$3:$B$722,$B1172)*SUMIFS(Calculations!$E$3:$E$53,Calculations!$A$3:$A$53,$B1172)</f>
        <v/>
      </c>
      <c r="I1172" s="44">
        <f>I446/SUMIFS(I$3:I$722,$B$3:$B$722,$B1172)*SUMIFS(Calculations!$E$3:$E$53,Calculations!$A$3:$A$53,$B1172)</f>
        <v/>
      </c>
      <c r="J1172" s="44">
        <f>J446/SUMIFS(J$3:J$722,$B$3:$B$722,$B1172)*SUMIFS(Calculations!$E$3:$E$53,Calculations!$A$3:$A$53,$B1172)</f>
        <v/>
      </c>
      <c r="K1172" s="44">
        <f>K446/SUMIFS(K$3:K$722,$B$3:$B$722,$B1172)*SUMIFS(Calculations!$E$3:$E$53,Calculations!$A$3:$A$53,$B1172)</f>
        <v/>
      </c>
      <c r="L1172" s="44">
        <f>L446/SUMIFS(L$3:L$722,$B$3:$B$722,$B1172)*SUMIFS(Calculations!$E$3:$E$53,Calculations!$A$3:$A$53,$B1172)</f>
        <v/>
      </c>
      <c r="M1172" s="44">
        <f>M446/SUMIFS(M$3:M$722,$B$3:$B$722,$B1172)*SUMIFS(Calculations!$E$3:$E$53,Calculations!$A$3:$A$53,$B1172)</f>
        <v/>
      </c>
      <c r="N1172" s="44">
        <f>N446/SUMIFS(N$3:N$722,$B$3:$B$722,$B1172)*SUMIFS(Calculations!$E$3:$E$53,Calculations!$A$3:$A$53,$B1172)</f>
        <v/>
      </c>
      <c r="O1172" s="44">
        <f>O446/SUMIFS(O$3:O$722,$B$3:$B$722,$B1172)*SUMIFS(Calculations!$E$3:$E$53,Calculations!$A$3:$A$53,$B1172)</f>
        <v/>
      </c>
      <c r="P1172" s="44">
        <f>P446/SUMIFS(P$3:P$722,$B$3:$B$722,$B1172)*SUMIFS(Calculations!$E$3:$E$53,Calculations!$A$3:$A$53,$B1172)</f>
        <v/>
      </c>
      <c r="Q1172" s="44">
        <f>Q446/SUMIFS(Q$3:Q$722,$B$3:$B$722,$B1172)*SUMIFS(Calculations!$E$3:$E$53,Calculations!$A$3:$A$53,$B1172)</f>
        <v/>
      </c>
      <c r="R1172" s="44">
        <f>R446/SUMIFS(R$3:R$722,$B$3:$B$722,$B1172)*SUMIFS(Calculations!$E$3:$E$53,Calculations!$A$3:$A$53,$B1172)</f>
        <v/>
      </c>
    </row>
    <row r="1173" ht="15.75" customHeight="1" s="157">
      <c r="B1173" s="44" t="inlineStr">
        <is>
          <t>NM</t>
        </is>
      </c>
      <c r="C1173" s="44" t="inlineStr">
        <is>
          <t>Generation</t>
        </is>
      </c>
      <c r="D1173" s="44" t="inlineStr">
        <is>
          <t>Nuclear</t>
        </is>
      </c>
      <c r="E1173" s="44">
        <f>LOOKUP(D1173,$U$2:$V$15,$V$2:$V$15)</f>
        <v/>
      </c>
      <c r="F1173" s="44">
        <f>F447/SUMIFS(F$3:F$722,$B$3:$B$722,$B1173)*SUMIFS(Calculations!$E$3:$E$53,Calculations!$A$3:$A$53,$B1173)</f>
        <v/>
      </c>
      <c r="G1173" s="44">
        <f>G447/SUMIFS(G$3:G$722,$B$3:$B$722,$B1173)*SUMIFS(Calculations!$E$3:$E$53,Calculations!$A$3:$A$53,$B1173)</f>
        <v/>
      </c>
      <c r="H1173" s="44">
        <f>H447/SUMIFS(H$3:H$722,$B$3:$B$722,$B1173)*SUMIFS(Calculations!$E$3:$E$53,Calculations!$A$3:$A$53,$B1173)</f>
        <v/>
      </c>
      <c r="I1173" s="44">
        <f>I447/SUMIFS(I$3:I$722,$B$3:$B$722,$B1173)*SUMIFS(Calculations!$E$3:$E$53,Calculations!$A$3:$A$53,$B1173)</f>
        <v/>
      </c>
      <c r="J1173" s="44">
        <f>J447/SUMIFS(J$3:J$722,$B$3:$B$722,$B1173)*SUMIFS(Calculations!$E$3:$E$53,Calculations!$A$3:$A$53,$B1173)</f>
        <v/>
      </c>
      <c r="K1173" s="44">
        <f>K447/SUMIFS(K$3:K$722,$B$3:$B$722,$B1173)*SUMIFS(Calculations!$E$3:$E$53,Calculations!$A$3:$A$53,$B1173)</f>
        <v/>
      </c>
      <c r="L1173" s="44">
        <f>L447/SUMIFS(L$3:L$722,$B$3:$B$722,$B1173)*SUMIFS(Calculations!$E$3:$E$53,Calculations!$A$3:$A$53,$B1173)</f>
        <v/>
      </c>
      <c r="M1173" s="44">
        <f>M447/SUMIFS(M$3:M$722,$B$3:$B$722,$B1173)*SUMIFS(Calculations!$E$3:$E$53,Calculations!$A$3:$A$53,$B1173)</f>
        <v/>
      </c>
      <c r="N1173" s="44">
        <f>N447/SUMIFS(N$3:N$722,$B$3:$B$722,$B1173)*SUMIFS(Calculations!$E$3:$E$53,Calculations!$A$3:$A$53,$B1173)</f>
        <v/>
      </c>
      <c r="O1173" s="44">
        <f>O447/SUMIFS(O$3:O$722,$B$3:$B$722,$B1173)*SUMIFS(Calculations!$E$3:$E$53,Calculations!$A$3:$A$53,$B1173)</f>
        <v/>
      </c>
      <c r="P1173" s="44">
        <f>P447/SUMIFS(P$3:P$722,$B$3:$B$722,$B1173)*SUMIFS(Calculations!$E$3:$E$53,Calculations!$A$3:$A$53,$B1173)</f>
        <v/>
      </c>
      <c r="Q1173" s="44">
        <f>Q447/SUMIFS(Q$3:Q$722,$B$3:$B$722,$B1173)*SUMIFS(Calculations!$E$3:$E$53,Calculations!$A$3:$A$53,$B1173)</f>
        <v/>
      </c>
      <c r="R1173" s="44">
        <f>R447/SUMIFS(R$3:R$722,$B$3:$B$722,$B1173)*SUMIFS(Calculations!$E$3:$E$53,Calculations!$A$3:$A$53,$B1173)</f>
        <v/>
      </c>
    </row>
    <row r="1174" ht="15.75" customHeight="1" s="157">
      <c r="B1174" s="44" t="inlineStr">
        <is>
          <t>NM</t>
        </is>
      </c>
      <c r="C1174" s="44" t="inlineStr">
        <is>
          <t>Generation</t>
        </is>
      </c>
      <c r="D1174" s="44" t="inlineStr">
        <is>
          <t>Offshore Wind</t>
        </is>
      </c>
      <c r="E1174" s="44">
        <f>LOOKUP(D1174,$U$2:$V$15,$V$2:$V$15)</f>
        <v/>
      </c>
      <c r="F1174" s="44">
        <f>F448/SUMIFS(F$3:F$722,$B$3:$B$722,$B1174)*SUMIFS(Calculations!$E$3:$E$53,Calculations!$A$3:$A$53,$B1174)</f>
        <v/>
      </c>
      <c r="G1174" s="44">
        <f>G448/SUMIFS(G$3:G$722,$B$3:$B$722,$B1174)*SUMIFS(Calculations!$E$3:$E$53,Calculations!$A$3:$A$53,$B1174)</f>
        <v/>
      </c>
      <c r="H1174" s="44">
        <f>H448/SUMIFS(H$3:H$722,$B$3:$B$722,$B1174)*SUMIFS(Calculations!$E$3:$E$53,Calculations!$A$3:$A$53,$B1174)</f>
        <v/>
      </c>
      <c r="I1174" s="44">
        <f>I448/SUMIFS(I$3:I$722,$B$3:$B$722,$B1174)*SUMIFS(Calculations!$E$3:$E$53,Calculations!$A$3:$A$53,$B1174)</f>
        <v/>
      </c>
      <c r="J1174" s="44">
        <f>J448/SUMIFS(J$3:J$722,$B$3:$B$722,$B1174)*SUMIFS(Calculations!$E$3:$E$53,Calculations!$A$3:$A$53,$B1174)</f>
        <v/>
      </c>
      <c r="K1174" s="44">
        <f>K448/SUMIFS(K$3:K$722,$B$3:$B$722,$B1174)*SUMIFS(Calculations!$E$3:$E$53,Calculations!$A$3:$A$53,$B1174)</f>
        <v/>
      </c>
      <c r="L1174" s="44">
        <f>L448/SUMIFS(L$3:L$722,$B$3:$B$722,$B1174)*SUMIFS(Calculations!$E$3:$E$53,Calculations!$A$3:$A$53,$B1174)</f>
        <v/>
      </c>
      <c r="M1174" s="44">
        <f>M448/SUMIFS(M$3:M$722,$B$3:$B$722,$B1174)*SUMIFS(Calculations!$E$3:$E$53,Calculations!$A$3:$A$53,$B1174)</f>
        <v/>
      </c>
      <c r="N1174" s="44">
        <f>N448/SUMIFS(N$3:N$722,$B$3:$B$722,$B1174)*SUMIFS(Calculations!$E$3:$E$53,Calculations!$A$3:$A$53,$B1174)</f>
        <v/>
      </c>
      <c r="O1174" s="44">
        <f>O448/SUMIFS(O$3:O$722,$B$3:$B$722,$B1174)*SUMIFS(Calculations!$E$3:$E$53,Calculations!$A$3:$A$53,$B1174)</f>
        <v/>
      </c>
      <c r="P1174" s="44">
        <f>P448/SUMIFS(P$3:P$722,$B$3:$B$722,$B1174)*SUMIFS(Calculations!$E$3:$E$53,Calculations!$A$3:$A$53,$B1174)</f>
        <v/>
      </c>
      <c r="Q1174" s="44">
        <f>Q448/SUMIFS(Q$3:Q$722,$B$3:$B$722,$B1174)*SUMIFS(Calculations!$E$3:$E$53,Calculations!$A$3:$A$53,$B1174)</f>
        <v/>
      </c>
      <c r="R1174" s="44">
        <f>R448/SUMIFS(R$3:R$722,$B$3:$B$722,$B1174)*SUMIFS(Calculations!$E$3:$E$53,Calculations!$A$3:$A$53,$B1174)</f>
        <v/>
      </c>
    </row>
    <row r="1175" ht="15.75" customHeight="1" s="157">
      <c r="B1175" s="44" t="inlineStr">
        <is>
          <t>NM</t>
        </is>
      </c>
      <c r="C1175" s="44" t="inlineStr">
        <is>
          <t>Generation</t>
        </is>
      </c>
      <c r="D1175" s="44" t="inlineStr">
        <is>
          <t>Oil-Gas-Steam</t>
        </is>
      </c>
      <c r="E1175" s="44">
        <f>LOOKUP(D1175,$U$2:$V$15,$V$2:$V$15)</f>
        <v/>
      </c>
      <c r="F1175" s="44">
        <f>F449/SUMIFS(F$3:F$722,$B$3:$B$722,$B1175)*SUMIFS(Calculations!$E$3:$E$53,Calculations!$A$3:$A$53,$B1175)</f>
        <v/>
      </c>
      <c r="G1175" s="44">
        <f>G449/SUMIFS(G$3:G$722,$B$3:$B$722,$B1175)*SUMIFS(Calculations!$E$3:$E$53,Calculations!$A$3:$A$53,$B1175)</f>
        <v/>
      </c>
      <c r="H1175" s="44">
        <f>H449/SUMIFS(H$3:H$722,$B$3:$B$722,$B1175)*SUMIFS(Calculations!$E$3:$E$53,Calculations!$A$3:$A$53,$B1175)</f>
        <v/>
      </c>
      <c r="I1175" s="44">
        <f>I449/SUMIFS(I$3:I$722,$B$3:$B$722,$B1175)*SUMIFS(Calculations!$E$3:$E$53,Calculations!$A$3:$A$53,$B1175)</f>
        <v/>
      </c>
      <c r="J1175" s="44">
        <f>J449/SUMIFS(J$3:J$722,$B$3:$B$722,$B1175)*SUMIFS(Calculations!$E$3:$E$53,Calculations!$A$3:$A$53,$B1175)</f>
        <v/>
      </c>
      <c r="K1175" s="44">
        <f>K449/SUMIFS(K$3:K$722,$B$3:$B$722,$B1175)*SUMIFS(Calculations!$E$3:$E$53,Calculations!$A$3:$A$53,$B1175)</f>
        <v/>
      </c>
      <c r="L1175" s="44">
        <f>L449/SUMIFS(L$3:L$722,$B$3:$B$722,$B1175)*SUMIFS(Calculations!$E$3:$E$53,Calculations!$A$3:$A$53,$B1175)</f>
        <v/>
      </c>
      <c r="M1175" s="44">
        <f>M449/SUMIFS(M$3:M$722,$B$3:$B$722,$B1175)*SUMIFS(Calculations!$E$3:$E$53,Calculations!$A$3:$A$53,$B1175)</f>
        <v/>
      </c>
      <c r="N1175" s="44">
        <f>N449/SUMIFS(N$3:N$722,$B$3:$B$722,$B1175)*SUMIFS(Calculations!$E$3:$E$53,Calculations!$A$3:$A$53,$B1175)</f>
        <v/>
      </c>
      <c r="O1175" s="44">
        <f>O449/SUMIFS(O$3:O$722,$B$3:$B$722,$B1175)*SUMIFS(Calculations!$E$3:$E$53,Calculations!$A$3:$A$53,$B1175)</f>
        <v/>
      </c>
      <c r="P1175" s="44">
        <f>P449/SUMIFS(P$3:P$722,$B$3:$B$722,$B1175)*SUMIFS(Calculations!$E$3:$E$53,Calculations!$A$3:$A$53,$B1175)</f>
        <v/>
      </c>
      <c r="Q1175" s="44">
        <f>Q449/SUMIFS(Q$3:Q$722,$B$3:$B$722,$B1175)*SUMIFS(Calculations!$E$3:$E$53,Calculations!$A$3:$A$53,$B1175)</f>
        <v/>
      </c>
      <c r="R1175" s="44">
        <f>R449/SUMIFS(R$3:R$722,$B$3:$B$722,$B1175)*SUMIFS(Calculations!$E$3:$E$53,Calculations!$A$3:$A$53,$B1175)</f>
        <v/>
      </c>
    </row>
    <row r="1176" ht="15.75" customHeight="1" s="157">
      <c r="B1176" s="44" t="inlineStr">
        <is>
          <t>NM</t>
        </is>
      </c>
      <c r="C1176" s="44" t="inlineStr">
        <is>
          <t>Generation</t>
        </is>
      </c>
      <c r="D1176" s="44" t="inlineStr">
        <is>
          <t>Rooftop PV</t>
        </is>
      </c>
      <c r="E1176" s="44">
        <f>LOOKUP(D1176,$U$2:$V$15,$V$2:$V$15)</f>
        <v/>
      </c>
      <c r="F1176" s="44">
        <f>F450/SUMIFS(F$3:F$722,$B$3:$B$722,$B1176)*SUMIFS(Calculations!$E$3:$E$53,Calculations!$A$3:$A$53,$B1176)</f>
        <v/>
      </c>
      <c r="G1176" s="44">
        <f>G450/SUMIFS(G$3:G$722,$B$3:$B$722,$B1176)*SUMIFS(Calculations!$E$3:$E$53,Calculations!$A$3:$A$53,$B1176)</f>
        <v/>
      </c>
      <c r="H1176" s="44">
        <f>H450/SUMIFS(H$3:H$722,$B$3:$B$722,$B1176)*SUMIFS(Calculations!$E$3:$E$53,Calculations!$A$3:$A$53,$B1176)</f>
        <v/>
      </c>
      <c r="I1176" s="44">
        <f>I450/SUMIFS(I$3:I$722,$B$3:$B$722,$B1176)*SUMIFS(Calculations!$E$3:$E$53,Calculations!$A$3:$A$53,$B1176)</f>
        <v/>
      </c>
      <c r="J1176" s="44">
        <f>J450/SUMIFS(J$3:J$722,$B$3:$B$722,$B1176)*SUMIFS(Calculations!$E$3:$E$53,Calculations!$A$3:$A$53,$B1176)</f>
        <v/>
      </c>
      <c r="K1176" s="44">
        <f>K450/SUMIFS(K$3:K$722,$B$3:$B$722,$B1176)*SUMIFS(Calculations!$E$3:$E$53,Calculations!$A$3:$A$53,$B1176)</f>
        <v/>
      </c>
      <c r="L1176" s="44">
        <f>L450/SUMIFS(L$3:L$722,$B$3:$B$722,$B1176)*SUMIFS(Calculations!$E$3:$E$53,Calculations!$A$3:$A$53,$B1176)</f>
        <v/>
      </c>
      <c r="M1176" s="44">
        <f>M450/SUMIFS(M$3:M$722,$B$3:$B$722,$B1176)*SUMIFS(Calculations!$E$3:$E$53,Calculations!$A$3:$A$53,$B1176)</f>
        <v/>
      </c>
      <c r="N1176" s="44">
        <f>N450/SUMIFS(N$3:N$722,$B$3:$B$722,$B1176)*SUMIFS(Calculations!$E$3:$E$53,Calculations!$A$3:$A$53,$B1176)</f>
        <v/>
      </c>
      <c r="O1176" s="44">
        <f>O450/SUMIFS(O$3:O$722,$B$3:$B$722,$B1176)*SUMIFS(Calculations!$E$3:$E$53,Calculations!$A$3:$A$53,$B1176)</f>
        <v/>
      </c>
      <c r="P1176" s="44">
        <f>P450/SUMIFS(P$3:P$722,$B$3:$B$722,$B1176)*SUMIFS(Calculations!$E$3:$E$53,Calculations!$A$3:$A$53,$B1176)</f>
        <v/>
      </c>
      <c r="Q1176" s="44">
        <f>Q450/SUMIFS(Q$3:Q$722,$B$3:$B$722,$B1176)*SUMIFS(Calculations!$E$3:$E$53,Calculations!$A$3:$A$53,$B1176)</f>
        <v/>
      </c>
      <c r="R1176" s="44">
        <f>R450/SUMIFS(R$3:R$722,$B$3:$B$722,$B1176)*SUMIFS(Calculations!$E$3:$E$53,Calculations!$A$3:$A$53,$B1176)</f>
        <v/>
      </c>
    </row>
    <row r="1177" ht="15.75" customHeight="1" s="157">
      <c r="B1177" s="44" t="inlineStr">
        <is>
          <t>NM</t>
        </is>
      </c>
      <c r="C1177" s="44" t="inlineStr">
        <is>
          <t>Generation</t>
        </is>
      </c>
      <c r="D1177" s="44" t="inlineStr">
        <is>
          <t>Storage</t>
        </is>
      </c>
      <c r="E1177" s="44">
        <f>LOOKUP(D1177,$U$2:$V$15,$V$2:$V$15)</f>
        <v/>
      </c>
      <c r="F1177" s="44">
        <f>F451/SUMIFS(F$3:F$722,$B$3:$B$722,$B1177)*SUMIFS(Calculations!$E$3:$E$53,Calculations!$A$3:$A$53,$B1177)</f>
        <v/>
      </c>
      <c r="G1177" s="44">
        <f>G451/SUMIFS(G$3:G$722,$B$3:$B$722,$B1177)*SUMIFS(Calculations!$E$3:$E$53,Calculations!$A$3:$A$53,$B1177)</f>
        <v/>
      </c>
      <c r="H1177" s="44">
        <f>H451/SUMIFS(H$3:H$722,$B$3:$B$722,$B1177)*SUMIFS(Calculations!$E$3:$E$53,Calculations!$A$3:$A$53,$B1177)</f>
        <v/>
      </c>
      <c r="I1177" s="44">
        <f>I451/SUMIFS(I$3:I$722,$B$3:$B$722,$B1177)*SUMIFS(Calculations!$E$3:$E$53,Calculations!$A$3:$A$53,$B1177)</f>
        <v/>
      </c>
      <c r="J1177" s="44">
        <f>J451/SUMIFS(J$3:J$722,$B$3:$B$722,$B1177)*SUMIFS(Calculations!$E$3:$E$53,Calculations!$A$3:$A$53,$B1177)</f>
        <v/>
      </c>
      <c r="K1177" s="44">
        <f>K451/SUMIFS(K$3:K$722,$B$3:$B$722,$B1177)*SUMIFS(Calculations!$E$3:$E$53,Calculations!$A$3:$A$53,$B1177)</f>
        <v/>
      </c>
      <c r="L1177" s="44">
        <f>L451/SUMIFS(L$3:L$722,$B$3:$B$722,$B1177)*SUMIFS(Calculations!$E$3:$E$53,Calculations!$A$3:$A$53,$B1177)</f>
        <v/>
      </c>
      <c r="M1177" s="44">
        <f>M451/SUMIFS(M$3:M$722,$B$3:$B$722,$B1177)*SUMIFS(Calculations!$E$3:$E$53,Calculations!$A$3:$A$53,$B1177)</f>
        <v/>
      </c>
      <c r="N1177" s="44">
        <f>N451/SUMIFS(N$3:N$722,$B$3:$B$722,$B1177)*SUMIFS(Calculations!$E$3:$E$53,Calculations!$A$3:$A$53,$B1177)</f>
        <v/>
      </c>
      <c r="O1177" s="44">
        <f>O451/SUMIFS(O$3:O$722,$B$3:$B$722,$B1177)*SUMIFS(Calculations!$E$3:$E$53,Calculations!$A$3:$A$53,$B1177)</f>
        <v/>
      </c>
      <c r="P1177" s="44">
        <f>P451/SUMIFS(P$3:P$722,$B$3:$B$722,$B1177)*SUMIFS(Calculations!$E$3:$E$53,Calculations!$A$3:$A$53,$B1177)</f>
        <v/>
      </c>
      <c r="Q1177" s="44">
        <f>Q451/SUMIFS(Q$3:Q$722,$B$3:$B$722,$B1177)*SUMIFS(Calculations!$E$3:$E$53,Calculations!$A$3:$A$53,$B1177)</f>
        <v/>
      </c>
      <c r="R1177" s="44">
        <f>R451/SUMIFS(R$3:R$722,$B$3:$B$722,$B1177)*SUMIFS(Calculations!$E$3:$E$53,Calculations!$A$3:$A$53,$B1177)</f>
        <v/>
      </c>
    </row>
    <row r="1178" ht="15.75" customHeight="1" s="157">
      <c r="B1178" s="44" t="inlineStr">
        <is>
          <t>NM</t>
        </is>
      </c>
      <c r="C1178" s="44" t="inlineStr">
        <is>
          <t>Generation</t>
        </is>
      </c>
      <c r="D1178" s="44" t="inlineStr">
        <is>
          <t>Utility PV</t>
        </is>
      </c>
      <c r="E1178" s="44">
        <f>LOOKUP(D1178,$U$2:$V$15,$V$2:$V$15)</f>
        <v/>
      </c>
      <c r="F1178" s="44">
        <f>F452/SUMIFS(F$3:F$722,$B$3:$B$722,$B1178)*SUMIFS(Calculations!$E$3:$E$53,Calculations!$A$3:$A$53,$B1178)</f>
        <v/>
      </c>
      <c r="G1178" s="44">
        <f>G452/SUMIFS(G$3:G$722,$B$3:$B$722,$B1178)*SUMIFS(Calculations!$E$3:$E$53,Calculations!$A$3:$A$53,$B1178)</f>
        <v/>
      </c>
      <c r="H1178" s="44">
        <f>H452/SUMIFS(H$3:H$722,$B$3:$B$722,$B1178)*SUMIFS(Calculations!$E$3:$E$53,Calculations!$A$3:$A$53,$B1178)</f>
        <v/>
      </c>
      <c r="I1178" s="44">
        <f>I452/SUMIFS(I$3:I$722,$B$3:$B$722,$B1178)*SUMIFS(Calculations!$E$3:$E$53,Calculations!$A$3:$A$53,$B1178)</f>
        <v/>
      </c>
      <c r="J1178" s="44">
        <f>J452/SUMIFS(J$3:J$722,$B$3:$B$722,$B1178)*SUMIFS(Calculations!$E$3:$E$53,Calculations!$A$3:$A$53,$B1178)</f>
        <v/>
      </c>
      <c r="K1178" s="44">
        <f>K452/SUMIFS(K$3:K$722,$B$3:$B$722,$B1178)*SUMIFS(Calculations!$E$3:$E$53,Calculations!$A$3:$A$53,$B1178)</f>
        <v/>
      </c>
      <c r="L1178" s="44">
        <f>L452/SUMIFS(L$3:L$722,$B$3:$B$722,$B1178)*SUMIFS(Calculations!$E$3:$E$53,Calculations!$A$3:$A$53,$B1178)</f>
        <v/>
      </c>
      <c r="M1178" s="44">
        <f>M452/SUMIFS(M$3:M$722,$B$3:$B$722,$B1178)*SUMIFS(Calculations!$E$3:$E$53,Calculations!$A$3:$A$53,$B1178)</f>
        <v/>
      </c>
      <c r="N1178" s="44">
        <f>N452/SUMIFS(N$3:N$722,$B$3:$B$722,$B1178)*SUMIFS(Calculations!$E$3:$E$53,Calculations!$A$3:$A$53,$B1178)</f>
        <v/>
      </c>
      <c r="O1178" s="44">
        <f>O452/SUMIFS(O$3:O$722,$B$3:$B$722,$B1178)*SUMIFS(Calculations!$E$3:$E$53,Calculations!$A$3:$A$53,$B1178)</f>
        <v/>
      </c>
      <c r="P1178" s="44">
        <f>P452/SUMIFS(P$3:P$722,$B$3:$B$722,$B1178)*SUMIFS(Calculations!$E$3:$E$53,Calculations!$A$3:$A$53,$B1178)</f>
        <v/>
      </c>
      <c r="Q1178" s="44">
        <f>Q452/SUMIFS(Q$3:Q$722,$B$3:$B$722,$B1178)*SUMIFS(Calculations!$E$3:$E$53,Calculations!$A$3:$A$53,$B1178)</f>
        <v/>
      </c>
      <c r="R1178" s="44">
        <f>R452/SUMIFS(R$3:R$722,$B$3:$B$722,$B1178)*SUMIFS(Calculations!$E$3:$E$53,Calculations!$A$3:$A$53,$B1178)</f>
        <v/>
      </c>
    </row>
    <row r="1179" ht="15.75" customHeight="1" s="157">
      <c r="B1179" s="44" t="inlineStr">
        <is>
          <t>NV</t>
        </is>
      </c>
      <c r="C1179" s="44" t="inlineStr">
        <is>
          <t>Generation</t>
        </is>
      </c>
      <c r="D1179" s="44" t="inlineStr">
        <is>
          <t>Biopower</t>
        </is>
      </c>
      <c r="E1179" s="44">
        <f>LOOKUP(D1179,$U$2:$V$15,$V$2:$V$15)</f>
        <v/>
      </c>
      <c r="F1179" s="44">
        <f>F453/SUMIFS(F$3:F$722,$B$3:$B$722,$B1179)*SUMIFS(Calculations!$E$3:$E$53,Calculations!$A$3:$A$53,$B1179)</f>
        <v/>
      </c>
      <c r="G1179" s="44">
        <f>G453/SUMIFS(G$3:G$722,$B$3:$B$722,$B1179)*SUMIFS(Calculations!$E$3:$E$53,Calculations!$A$3:$A$53,$B1179)</f>
        <v/>
      </c>
      <c r="H1179" s="44">
        <f>H453/SUMIFS(H$3:H$722,$B$3:$B$722,$B1179)*SUMIFS(Calculations!$E$3:$E$53,Calculations!$A$3:$A$53,$B1179)</f>
        <v/>
      </c>
      <c r="I1179" s="44">
        <f>I453/SUMIFS(I$3:I$722,$B$3:$B$722,$B1179)*SUMIFS(Calculations!$E$3:$E$53,Calculations!$A$3:$A$53,$B1179)</f>
        <v/>
      </c>
      <c r="J1179" s="44">
        <f>J453/SUMIFS(J$3:J$722,$B$3:$B$722,$B1179)*SUMIFS(Calculations!$E$3:$E$53,Calculations!$A$3:$A$53,$B1179)</f>
        <v/>
      </c>
      <c r="K1179" s="44">
        <f>K453/SUMIFS(K$3:K$722,$B$3:$B$722,$B1179)*SUMIFS(Calculations!$E$3:$E$53,Calculations!$A$3:$A$53,$B1179)</f>
        <v/>
      </c>
      <c r="L1179" s="44">
        <f>L453/SUMIFS(L$3:L$722,$B$3:$B$722,$B1179)*SUMIFS(Calculations!$E$3:$E$53,Calculations!$A$3:$A$53,$B1179)</f>
        <v/>
      </c>
      <c r="M1179" s="44">
        <f>M453/SUMIFS(M$3:M$722,$B$3:$B$722,$B1179)*SUMIFS(Calculations!$E$3:$E$53,Calculations!$A$3:$A$53,$B1179)</f>
        <v/>
      </c>
      <c r="N1179" s="44">
        <f>N453/SUMIFS(N$3:N$722,$B$3:$B$722,$B1179)*SUMIFS(Calculations!$E$3:$E$53,Calculations!$A$3:$A$53,$B1179)</f>
        <v/>
      </c>
      <c r="O1179" s="44">
        <f>O453/SUMIFS(O$3:O$722,$B$3:$B$722,$B1179)*SUMIFS(Calculations!$E$3:$E$53,Calculations!$A$3:$A$53,$B1179)</f>
        <v/>
      </c>
      <c r="P1179" s="44">
        <f>P453/SUMIFS(P$3:P$722,$B$3:$B$722,$B1179)*SUMIFS(Calculations!$E$3:$E$53,Calculations!$A$3:$A$53,$B1179)</f>
        <v/>
      </c>
      <c r="Q1179" s="44">
        <f>Q453/SUMIFS(Q$3:Q$722,$B$3:$B$722,$B1179)*SUMIFS(Calculations!$E$3:$E$53,Calculations!$A$3:$A$53,$B1179)</f>
        <v/>
      </c>
      <c r="R1179" s="44">
        <f>R453/SUMIFS(R$3:R$722,$B$3:$B$722,$B1179)*SUMIFS(Calculations!$E$3:$E$53,Calculations!$A$3:$A$53,$B1179)</f>
        <v/>
      </c>
    </row>
    <row r="1180" ht="15.75" customHeight="1" s="157">
      <c r="B1180" s="44" t="inlineStr">
        <is>
          <t>NV</t>
        </is>
      </c>
      <c r="C1180" s="44" t="inlineStr">
        <is>
          <t>Generation</t>
        </is>
      </c>
      <c r="D1180" s="44" t="inlineStr">
        <is>
          <t>Coal</t>
        </is>
      </c>
      <c r="E1180" s="44">
        <f>LOOKUP(D1180,$U$2:$V$15,$V$2:$V$15)</f>
        <v/>
      </c>
      <c r="F1180" s="44">
        <f>F454/SUMIFS(F$3:F$722,$B$3:$B$722,$B1180)*SUMIFS(Calculations!$E$3:$E$53,Calculations!$A$3:$A$53,$B1180)</f>
        <v/>
      </c>
      <c r="G1180" s="44">
        <f>G454/SUMIFS(G$3:G$722,$B$3:$B$722,$B1180)*SUMIFS(Calculations!$E$3:$E$53,Calculations!$A$3:$A$53,$B1180)</f>
        <v/>
      </c>
      <c r="H1180" s="44">
        <f>H454/SUMIFS(H$3:H$722,$B$3:$B$722,$B1180)*SUMIFS(Calculations!$E$3:$E$53,Calculations!$A$3:$A$53,$B1180)</f>
        <v/>
      </c>
      <c r="I1180" s="44">
        <f>I454/SUMIFS(I$3:I$722,$B$3:$B$722,$B1180)*SUMIFS(Calculations!$E$3:$E$53,Calculations!$A$3:$A$53,$B1180)</f>
        <v/>
      </c>
      <c r="J1180" s="44">
        <f>J454/SUMIFS(J$3:J$722,$B$3:$B$722,$B1180)*SUMIFS(Calculations!$E$3:$E$53,Calculations!$A$3:$A$53,$B1180)</f>
        <v/>
      </c>
      <c r="K1180" s="44">
        <f>K454/SUMIFS(K$3:K$722,$B$3:$B$722,$B1180)*SUMIFS(Calculations!$E$3:$E$53,Calculations!$A$3:$A$53,$B1180)</f>
        <v/>
      </c>
      <c r="L1180" s="44">
        <f>L454/SUMIFS(L$3:L$722,$B$3:$B$722,$B1180)*SUMIFS(Calculations!$E$3:$E$53,Calculations!$A$3:$A$53,$B1180)</f>
        <v/>
      </c>
      <c r="M1180" s="44">
        <f>M454/SUMIFS(M$3:M$722,$B$3:$B$722,$B1180)*SUMIFS(Calculations!$E$3:$E$53,Calculations!$A$3:$A$53,$B1180)</f>
        <v/>
      </c>
      <c r="N1180" s="44">
        <f>N454/SUMIFS(N$3:N$722,$B$3:$B$722,$B1180)*SUMIFS(Calculations!$E$3:$E$53,Calculations!$A$3:$A$53,$B1180)</f>
        <v/>
      </c>
      <c r="O1180" s="44">
        <f>O454/SUMIFS(O$3:O$722,$B$3:$B$722,$B1180)*SUMIFS(Calculations!$E$3:$E$53,Calculations!$A$3:$A$53,$B1180)</f>
        <v/>
      </c>
      <c r="P1180" s="44">
        <f>P454/SUMIFS(P$3:P$722,$B$3:$B$722,$B1180)*SUMIFS(Calculations!$E$3:$E$53,Calculations!$A$3:$A$53,$B1180)</f>
        <v/>
      </c>
      <c r="Q1180" s="44">
        <f>Q454/SUMIFS(Q$3:Q$722,$B$3:$B$722,$B1180)*SUMIFS(Calculations!$E$3:$E$53,Calculations!$A$3:$A$53,$B1180)</f>
        <v/>
      </c>
      <c r="R1180" s="44">
        <f>R454/SUMIFS(R$3:R$722,$B$3:$B$722,$B1180)*SUMIFS(Calculations!$E$3:$E$53,Calculations!$A$3:$A$53,$B1180)</f>
        <v/>
      </c>
    </row>
    <row r="1181" ht="15.75" customHeight="1" s="157">
      <c r="B1181" s="44" t="inlineStr">
        <is>
          <t>NV</t>
        </is>
      </c>
      <c r="C1181" s="44" t="inlineStr">
        <is>
          <t>Generation</t>
        </is>
      </c>
      <c r="D1181" s="44" t="inlineStr">
        <is>
          <t>CSP</t>
        </is>
      </c>
      <c r="E1181" s="44">
        <f>LOOKUP(D1181,$U$2:$V$15,$V$2:$V$15)</f>
        <v/>
      </c>
      <c r="F1181" s="44">
        <f>F455/SUMIFS(F$3:F$722,$B$3:$B$722,$B1181)*SUMIFS(Calculations!$E$3:$E$53,Calculations!$A$3:$A$53,$B1181)</f>
        <v/>
      </c>
      <c r="G1181" s="44">
        <f>G455/SUMIFS(G$3:G$722,$B$3:$B$722,$B1181)*SUMIFS(Calculations!$E$3:$E$53,Calculations!$A$3:$A$53,$B1181)</f>
        <v/>
      </c>
      <c r="H1181" s="44">
        <f>H455/SUMIFS(H$3:H$722,$B$3:$B$722,$B1181)*SUMIFS(Calculations!$E$3:$E$53,Calculations!$A$3:$A$53,$B1181)</f>
        <v/>
      </c>
      <c r="I1181" s="44">
        <f>I455/SUMIFS(I$3:I$722,$B$3:$B$722,$B1181)*SUMIFS(Calculations!$E$3:$E$53,Calculations!$A$3:$A$53,$B1181)</f>
        <v/>
      </c>
      <c r="J1181" s="44">
        <f>J455/SUMIFS(J$3:J$722,$B$3:$B$722,$B1181)*SUMIFS(Calculations!$E$3:$E$53,Calculations!$A$3:$A$53,$B1181)</f>
        <v/>
      </c>
      <c r="K1181" s="44">
        <f>K455/SUMIFS(K$3:K$722,$B$3:$B$722,$B1181)*SUMIFS(Calculations!$E$3:$E$53,Calculations!$A$3:$A$53,$B1181)</f>
        <v/>
      </c>
      <c r="L1181" s="44">
        <f>L455/SUMIFS(L$3:L$722,$B$3:$B$722,$B1181)*SUMIFS(Calculations!$E$3:$E$53,Calculations!$A$3:$A$53,$B1181)</f>
        <v/>
      </c>
      <c r="M1181" s="44">
        <f>M455/SUMIFS(M$3:M$722,$B$3:$B$722,$B1181)*SUMIFS(Calculations!$E$3:$E$53,Calculations!$A$3:$A$53,$B1181)</f>
        <v/>
      </c>
      <c r="N1181" s="44">
        <f>N455/SUMIFS(N$3:N$722,$B$3:$B$722,$B1181)*SUMIFS(Calculations!$E$3:$E$53,Calculations!$A$3:$A$53,$B1181)</f>
        <v/>
      </c>
      <c r="O1181" s="44">
        <f>O455/SUMIFS(O$3:O$722,$B$3:$B$722,$B1181)*SUMIFS(Calculations!$E$3:$E$53,Calculations!$A$3:$A$53,$B1181)</f>
        <v/>
      </c>
      <c r="P1181" s="44">
        <f>P455/SUMIFS(P$3:P$722,$B$3:$B$722,$B1181)*SUMIFS(Calculations!$E$3:$E$53,Calculations!$A$3:$A$53,$B1181)</f>
        <v/>
      </c>
      <c r="Q1181" s="44">
        <f>Q455/SUMIFS(Q$3:Q$722,$B$3:$B$722,$B1181)*SUMIFS(Calculations!$E$3:$E$53,Calculations!$A$3:$A$53,$B1181)</f>
        <v/>
      </c>
      <c r="R1181" s="44">
        <f>R455/SUMIFS(R$3:R$722,$B$3:$B$722,$B1181)*SUMIFS(Calculations!$E$3:$E$53,Calculations!$A$3:$A$53,$B1181)</f>
        <v/>
      </c>
    </row>
    <row r="1182" ht="15.75" customHeight="1" s="157">
      <c r="B1182" s="44" t="inlineStr">
        <is>
          <t>NV</t>
        </is>
      </c>
      <c r="C1182" s="44" t="inlineStr">
        <is>
          <t>Generation</t>
        </is>
      </c>
      <c r="D1182" s="44" t="inlineStr">
        <is>
          <t>Geothermal</t>
        </is>
      </c>
      <c r="E1182" s="44">
        <f>LOOKUP(D1182,$U$2:$V$15,$V$2:$V$15)</f>
        <v/>
      </c>
      <c r="F1182" s="44">
        <f>F456/SUMIFS(F$3:F$722,$B$3:$B$722,$B1182)*SUMIFS(Calculations!$E$3:$E$53,Calculations!$A$3:$A$53,$B1182)</f>
        <v/>
      </c>
      <c r="G1182" s="44">
        <f>G456/SUMIFS(G$3:G$722,$B$3:$B$722,$B1182)*SUMIFS(Calculations!$E$3:$E$53,Calculations!$A$3:$A$53,$B1182)</f>
        <v/>
      </c>
      <c r="H1182" s="44">
        <f>H456/SUMIFS(H$3:H$722,$B$3:$B$722,$B1182)*SUMIFS(Calculations!$E$3:$E$53,Calculations!$A$3:$A$53,$B1182)</f>
        <v/>
      </c>
      <c r="I1182" s="44">
        <f>I456/SUMIFS(I$3:I$722,$B$3:$B$722,$B1182)*SUMIFS(Calculations!$E$3:$E$53,Calculations!$A$3:$A$53,$B1182)</f>
        <v/>
      </c>
      <c r="J1182" s="44">
        <f>J456/SUMIFS(J$3:J$722,$B$3:$B$722,$B1182)*SUMIFS(Calculations!$E$3:$E$53,Calculations!$A$3:$A$53,$B1182)</f>
        <v/>
      </c>
      <c r="K1182" s="44">
        <f>K456/SUMIFS(K$3:K$722,$B$3:$B$722,$B1182)*SUMIFS(Calculations!$E$3:$E$53,Calculations!$A$3:$A$53,$B1182)</f>
        <v/>
      </c>
      <c r="L1182" s="44">
        <f>L456/SUMIFS(L$3:L$722,$B$3:$B$722,$B1182)*SUMIFS(Calculations!$E$3:$E$53,Calculations!$A$3:$A$53,$B1182)</f>
        <v/>
      </c>
      <c r="M1182" s="44">
        <f>M456/SUMIFS(M$3:M$722,$B$3:$B$722,$B1182)*SUMIFS(Calculations!$E$3:$E$53,Calculations!$A$3:$A$53,$B1182)</f>
        <v/>
      </c>
      <c r="N1182" s="44">
        <f>N456/SUMIFS(N$3:N$722,$B$3:$B$722,$B1182)*SUMIFS(Calculations!$E$3:$E$53,Calculations!$A$3:$A$53,$B1182)</f>
        <v/>
      </c>
      <c r="O1182" s="44">
        <f>O456/SUMIFS(O$3:O$722,$B$3:$B$722,$B1182)*SUMIFS(Calculations!$E$3:$E$53,Calculations!$A$3:$A$53,$B1182)</f>
        <v/>
      </c>
      <c r="P1182" s="44">
        <f>P456/SUMIFS(P$3:P$722,$B$3:$B$722,$B1182)*SUMIFS(Calculations!$E$3:$E$53,Calculations!$A$3:$A$53,$B1182)</f>
        <v/>
      </c>
      <c r="Q1182" s="44">
        <f>Q456/SUMIFS(Q$3:Q$722,$B$3:$B$722,$B1182)*SUMIFS(Calculations!$E$3:$E$53,Calculations!$A$3:$A$53,$B1182)</f>
        <v/>
      </c>
      <c r="R1182" s="44">
        <f>R456/SUMIFS(R$3:R$722,$B$3:$B$722,$B1182)*SUMIFS(Calculations!$E$3:$E$53,Calculations!$A$3:$A$53,$B1182)</f>
        <v/>
      </c>
    </row>
    <row r="1183" ht="15.75" customHeight="1" s="157">
      <c r="B1183" s="44" t="inlineStr">
        <is>
          <t>NV</t>
        </is>
      </c>
      <c r="C1183" s="44" t="inlineStr">
        <is>
          <t>Generation</t>
        </is>
      </c>
      <c r="D1183" s="44" t="inlineStr">
        <is>
          <t>Hydro</t>
        </is>
      </c>
      <c r="E1183" s="44">
        <f>LOOKUP(D1183,$U$2:$V$15,$V$2:$V$15)</f>
        <v/>
      </c>
      <c r="F1183" s="44">
        <f>F457/SUMIFS(F$3:F$722,$B$3:$B$722,$B1183)*SUMIFS(Calculations!$E$3:$E$53,Calculations!$A$3:$A$53,$B1183)</f>
        <v/>
      </c>
      <c r="G1183" s="44">
        <f>G457/SUMIFS(G$3:G$722,$B$3:$B$722,$B1183)*SUMIFS(Calculations!$E$3:$E$53,Calculations!$A$3:$A$53,$B1183)</f>
        <v/>
      </c>
      <c r="H1183" s="44">
        <f>H457/SUMIFS(H$3:H$722,$B$3:$B$722,$B1183)*SUMIFS(Calculations!$E$3:$E$53,Calculations!$A$3:$A$53,$B1183)</f>
        <v/>
      </c>
      <c r="I1183" s="44">
        <f>I457/SUMIFS(I$3:I$722,$B$3:$B$722,$B1183)*SUMIFS(Calculations!$E$3:$E$53,Calculations!$A$3:$A$53,$B1183)</f>
        <v/>
      </c>
      <c r="J1183" s="44">
        <f>J457/SUMIFS(J$3:J$722,$B$3:$B$722,$B1183)*SUMIFS(Calculations!$E$3:$E$53,Calculations!$A$3:$A$53,$B1183)</f>
        <v/>
      </c>
      <c r="K1183" s="44">
        <f>K457/SUMIFS(K$3:K$722,$B$3:$B$722,$B1183)*SUMIFS(Calculations!$E$3:$E$53,Calculations!$A$3:$A$53,$B1183)</f>
        <v/>
      </c>
      <c r="L1183" s="44">
        <f>L457/SUMIFS(L$3:L$722,$B$3:$B$722,$B1183)*SUMIFS(Calculations!$E$3:$E$53,Calculations!$A$3:$A$53,$B1183)</f>
        <v/>
      </c>
      <c r="M1183" s="44">
        <f>M457/SUMIFS(M$3:M$722,$B$3:$B$722,$B1183)*SUMIFS(Calculations!$E$3:$E$53,Calculations!$A$3:$A$53,$B1183)</f>
        <v/>
      </c>
      <c r="N1183" s="44">
        <f>N457/SUMIFS(N$3:N$722,$B$3:$B$722,$B1183)*SUMIFS(Calculations!$E$3:$E$53,Calculations!$A$3:$A$53,$B1183)</f>
        <v/>
      </c>
      <c r="O1183" s="44">
        <f>O457/SUMIFS(O$3:O$722,$B$3:$B$722,$B1183)*SUMIFS(Calculations!$E$3:$E$53,Calculations!$A$3:$A$53,$B1183)</f>
        <v/>
      </c>
      <c r="P1183" s="44">
        <f>P457/SUMIFS(P$3:P$722,$B$3:$B$722,$B1183)*SUMIFS(Calculations!$E$3:$E$53,Calculations!$A$3:$A$53,$B1183)</f>
        <v/>
      </c>
      <c r="Q1183" s="44">
        <f>Q457/SUMIFS(Q$3:Q$722,$B$3:$B$722,$B1183)*SUMIFS(Calculations!$E$3:$E$53,Calculations!$A$3:$A$53,$B1183)</f>
        <v/>
      </c>
      <c r="R1183" s="44">
        <f>R457/SUMIFS(R$3:R$722,$B$3:$B$722,$B1183)*SUMIFS(Calculations!$E$3:$E$53,Calculations!$A$3:$A$53,$B1183)</f>
        <v/>
      </c>
    </row>
    <row r="1184" ht="15.75" customHeight="1" s="157">
      <c r="B1184" s="44" t="inlineStr">
        <is>
          <t>NV</t>
        </is>
      </c>
      <c r="C1184" s="44" t="inlineStr">
        <is>
          <t>Generation</t>
        </is>
      </c>
      <c r="D1184" s="44" t="inlineStr">
        <is>
          <t>Imports</t>
        </is>
      </c>
      <c r="E1184" s="44">
        <f>LOOKUP(D1184,$U$2:$V$15,$V$2:$V$15)</f>
        <v/>
      </c>
      <c r="F1184" s="44">
        <f>F458/SUMIFS(F$3:F$722,$B$3:$B$722,$B1184)*SUMIFS(Calculations!$E$3:$E$53,Calculations!$A$3:$A$53,$B1184)</f>
        <v/>
      </c>
      <c r="G1184" s="44">
        <f>G458/SUMIFS(G$3:G$722,$B$3:$B$722,$B1184)*SUMIFS(Calculations!$E$3:$E$53,Calculations!$A$3:$A$53,$B1184)</f>
        <v/>
      </c>
      <c r="H1184" s="44">
        <f>H458/SUMIFS(H$3:H$722,$B$3:$B$722,$B1184)*SUMIFS(Calculations!$E$3:$E$53,Calculations!$A$3:$A$53,$B1184)</f>
        <v/>
      </c>
      <c r="I1184" s="44">
        <f>I458/SUMIFS(I$3:I$722,$B$3:$B$722,$B1184)*SUMIFS(Calculations!$E$3:$E$53,Calculations!$A$3:$A$53,$B1184)</f>
        <v/>
      </c>
      <c r="J1184" s="44">
        <f>J458/SUMIFS(J$3:J$722,$B$3:$B$722,$B1184)*SUMIFS(Calculations!$E$3:$E$53,Calculations!$A$3:$A$53,$B1184)</f>
        <v/>
      </c>
      <c r="K1184" s="44">
        <f>K458/SUMIFS(K$3:K$722,$B$3:$B$722,$B1184)*SUMIFS(Calculations!$E$3:$E$53,Calculations!$A$3:$A$53,$B1184)</f>
        <v/>
      </c>
      <c r="L1184" s="44">
        <f>L458/SUMIFS(L$3:L$722,$B$3:$B$722,$B1184)*SUMIFS(Calculations!$E$3:$E$53,Calculations!$A$3:$A$53,$B1184)</f>
        <v/>
      </c>
      <c r="M1184" s="44">
        <f>M458/SUMIFS(M$3:M$722,$B$3:$B$722,$B1184)*SUMIFS(Calculations!$E$3:$E$53,Calculations!$A$3:$A$53,$B1184)</f>
        <v/>
      </c>
      <c r="N1184" s="44">
        <f>N458/SUMIFS(N$3:N$722,$B$3:$B$722,$B1184)*SUMIFS(Calculations!$E$3:$E$53,Calculations!$A$3:$A$53,$B1184)</f>
        <v/>
      </c>
      <c r="O1184" s="44">
        <f>O458/SUMIFS(O$3:O$722,$B$3:$B$722,$B1184)*SUMIFS(Calculations!$E$3:$E$53,Calculations!$A$3:$A$53,$B1184)</f>
        <v/>
      </c>
      <c r="P1184" s="44">
        <f>P458/SUMIFS(P$3:P$722,$B$3:$B$722,$B1184)*SUMIFS(Calculations!$E$3:$E$53,Calculations!$A$3:$A$53,$B1184)</f>
        <v/>
      </c>
      <c r="Q1184" s="44">
        <f>Q458/SUMIFS(Q$3:Q$722,$B$3:$B$722,$B1184)*SUMIFS(Calculations!$E$3:$E$53,Calculations!$A$3:$A$53,$B1184)</f>
        <v/>
      </c>
      <c r="R1184" s="44">
        <f>R458/SUMIFS(R$3:R$722,$B$3:$B$722,$B1184)*SUMIFS(Calculations!$E$3:$E$53,Calculations!$A$3:$A$53,$B1184)</f>
        <v/>
      </c>
    </row>
    <row r="1185" ht="15.75" customHeight="1" s="157">
      <c r="B1185" s="44" t="inlineStr">
        <is>
          <t>NV</t>
        </is>
      </c>
      <c r="C1185" s="44" t="inlineStr">
        <is>
          <t>Generation</t>
        </is>
      </c>
      <c r="D1185" s="44" t="inlineStr">
        <is>
          <t>Land-based Wind</t>
        </is>
      </c>
      <c r="E1185" s="44">
        <f>LOOKUP(D1185,$U$2:$V$15,$V$2:$V$15)</f>
        <v/>
      </c>
      <c r="F1185" s="44">
        <f>F459/SUMIFS(F$3:F$722,$B$3:$B$722,$B1185)*SUMIFS(Calculations!$E$3:$E$53,Calculations!$A$3:$A$53,$B1185)</f>
        <v/>
      </c>
      <c r="G1185" s="44">
        <f>G459/SUMIFS(G$3:G$722,$B$3:$B$722,$B1185)*SUMIFS(Calculations!$E$3:$E$53,Calculations!$A$3:$A$53,$B1185)</f>
        <v/>
      </c>
      <c r="H1185" s="44">
        <f>H459/SUMIFS(H$3:H$722,$B$3:$B$722,$B1185)*SUMIFS(Calculations!$E$3:$E$53,Calculations!$A$3:$A$53,$B1185)</f>
        <v/>
      </c>
      <c r="I1185" s="44">
        <f>I459/SUMIFS(I$3:I$722,$B$3:$B$722,$B1185)*SUMIFS(Calculations!$E$3:$E$53,Calculations!$A$3:$A$53,$B1185)</f>
        <v/>
      </c>
      <c r="J1185" s="44">
        <f>J459/SUMIFS(J$3:J$722,$B$3:$B$722,$B1185)*SUMIFS(Calculations!$E$3:$E$53,Calculations!$A$3:$A$53,$B1185)</f>
        <v/>
      </c>
      <c r="K1185" s="44">
        <f>K459/SUMIFS(K$3:K$722,$B$3:$B$722,$B1185)*SUMIFS(Calculations!$E$3:$E$53,Calculations!$A$3:$A$53,$B1185)</f>
        <v/>
      </c>
      <c r="L1185" s="44">
        <f>L459/SUMIFS(L$3:L$722,$B$3:$B$722,$B1185)*SUMIFS(Calculations!$E$3:$E$53,Calculations!$A$3:$A$53,$B1185)</f>
        <v/>
      </c>
      <c r="M1185" s="44">
        <f>M459/SUMIFS(M$3:M$722,$B$3:$B$722,$B1185)*SUMIFS(Calculations!$E$3:$E$53,Calculations!$A$3:$A$53,$B1185)</f>
        <v/>
      </c>
      <c r="N1185" s="44">
        <f>N459/SUMIFS(N$3:N$722,$B$3:$B$722,$B1185)*SUMIFS(Calculations!$E$3:$E$53,Calculations!$A$3:$A$53,$B1185)</f>
        <v/>
      </c>
      <c r="O1185" s="44">
        <f>O459/SUMIFS(O$3:O$722,$B$3:$B$722,$B1185)*SUMIFS(Calculations!$E$3:$E$53,Calculations!$A$3:$A$53,$B1185)</f>
        <v/>
      </c>
      <c r="P1185" s="44">
        <f>P459/SUMIFS(P$3:P$722,$B$3:$B$722,$B1185)*SUMIFS(Calculations!$E$3:$E$53,Calculations!$A$3:$A$53,$B1185)</f>
        <v/>
      </c>
      <c r="Q1185" s="44">
        <f>Q459/SUMIFS(Q$3:Q$722,$B$3:$B$722,$B1185)*SUMIFS(Calculations!$E$3:$E$53,Calculations!$A$3:$A$53,$B1185)</f>
        <v/>
      </c>
      <c r="R1185" s="44">
        <f>R459/SUMIFS(R$3:R$722,$B$3:$B$722,$B1185)*SUMIFS(Calculations!$E$3:$E$53,Calculations!$A$3:$A$53,$B1185)</f>
        <v/>
      </c>
    </row>
    <row r="1186" ht="15.75" customHeight="1" s="157">
      <c r="B1186" s="44" t="inlineStr">
        <is>
          <t>NV</t>
        </is>
      </c>
      <c r="C1186" s="44" t="inlineStr">
        <is>
          <t>Generation</t>
        </is>
      </c>
      <c r="D1186" s="44" t="inlineStr">
        <is>
          <t>NG-CC</t>
        </is>
      </c>
      <c r="E1186" s="44">
        <f>LOOKUP(D1186,$U$2:$V$15,$V$2:$V$15)</f>
        <v/>
      </c>
      <c r="F1186" s="44">
        <f>F460/SUMIFS(F$3:F$722,$B$3:$B$722,$B1186)*SUMIFS(Calculations!$E$3:$E$53,Calculations!$A$3:$A$53,$B1186)</f>
        <v/>
      </c>
      <c r="G1186" s="44">
        <f>G460/SUMIFS(G$3:G$722,$B$3:$B$722,$B1186)*SUMIFS(Calculations!$E$3:$E$53,Calculations!$A$3:$A$53,$B1186)</f>
        <v/>
      </c>
      <c r="H1186" s="44">
        <f>H460/SUMIFS(H$3:H$722,$B$3:$B$722,$B1186)*SUMIFS(Calculations!$E$3:$E$53,Calculations!$A$3:$A$53,$B1186)</f>
        <v/>
      </c>
      <c r="I1186" s="44">
        <f>I460/SUMIFS(I$3:I$722,$B$3:$B$722,$B1186)*SUMIFS(Calculations!$E$3:$E$53,Calculations!$A$3:$A$53,$B1186)</f>
        <v/>
      </c>
      <c r="J1186" s="44">
        <f>J460/SUMIFS(J$3:J$722,$B$3:$B$722,$B1186)*SUMIFS(Calculations!$E$3:$E$53,Calculations!$A$3:$A$53,$B1186)</f>
        <v/>
      </c>
      <c r="K1186" s="44">
        <f>K460/SUMIFS(K$3:K$722,$B$3:$B$722,$B1186)*SUMIFS(Calculations!$E$3:$E$53,Calculations!$A$3:$A$53,$B1186)</f>
        <v/>
      </c>
      <c r="L1186" s="44">
        <f>L460/SUMIFS(L$3:L$722,$B$3:$B$722,$B1186)*SUMIFS(Calculations!$E$3:$E$53,Calculations!$A$3:$A$53,$B1186)</f>
        <v/>
      </c>
      <c r="M1186" s="44">
        <f>M460/SUMIFS(M$3:M$722,$B$3:$B$722,$B1186)*SUMIFS(Calculations!$E$3:$E$53,Calculations!$A$3:$A$53,$B1186)</f>
        <v/>
      </c>
      <c r="N1186" s="44">
        <f>N460/SUMIFS(N$3:N$722,$B$3:$B$722,$B1186)*SUMIFS(Calculations!$E$3:$E$53,Calculations!$A$3:$A$53,$B1186)</f>
        <v/>
      </c>
      <c r="O1186" s="44">
        <f>O460/SUMIFS(O$3:O$722,$B$3:$B$722,$B1186)*SUMIFS(Calculations!$E$3:$E$53,Calculations!$A$3:$A$53,$B1186)</f>
        <v/>
      </c>
      <c r="P1186" s="44">
        <f>P460/SUMIFS(P$3:P$722,$B$3:$B$722,$B1186)*SUMIFS(Calculations!$E$3:$E$53,Calculations!$A$3:$A$53,$B1186)</f>
        <v/>
      </c>
      <c r="Q1186" s="44">
        <f>Q460/SUMIFS(Q$3:Q$722,$B$3:$B$722,$B1186)*SUMIFS(Calculations!$E$3:$E$53,Calculations!$A$3:$A$53,$B1186)</f>
        <v/>
      </c>
      <c r="R1186" s="44">
        <f>R460/SUMIFS(R$3:R$722,$B$3:$B$722,$B1186)*SUMIFS(Calculations!$E$3:$E$53,Calculations!$A$3:$A$53,$B1186)</f>
        <v/>
      </c>
    </row>
    <row r="1187" ht="15.75" customHeight="1" s="157">
      <c r="B1187" s="44" t="inlineStr">
        <is>
          <t>NV</t>
        </is>
      </c>
      <c r="C1187" s="44" t="inlineStr">
        <is>
          <t>Generation</t>
        </is>
      </c>
      <c r="D1187" s="44" t="inlineStr">
        <is>
          <t>NG-CT</t>
        </is>
      </c>
      <c r="E1187" s="44">
        <f>LOOKUP(D1187,$U$2:$V$15,$V$2:$V$15)</f>
        <v/>
      </c>
      <c r="F1187" s="44">
        <f>F461/SUMIFS(F$3:F$722,$B$3:$B$722,$B1187)*SUMIFS(Calculations!$E$3:$E$53,Calculations!$A$3:$A$53,$B1187)</f>
        <v/>
      </c>
      <c r="G1187" s="44">
        <f>G461/SUMIFS(G$3:G$722,$B$3:$B$722,$B1187)*SUMIFS(Calculations!$E$3:$E$53,Calculations!$A$3:$A$53,$B1187)</f>
        <v/>
      </c>
      <c r="H1187" s="44">
        <f>H461/SUMIFS(H$3:H$722,$B$3:$B$722,$B1187)*SUMIFS(Calculations!$E$3:$E$53,Calculations!$A$3:$A$53,$B1187)</f>
        <v/>
      </c>
      <c r="I1187" s="44">
        <f>I461/SUMIFS(I$3:I$722,$B$3:$B$722,$B1187)*SUMIFS(Calculations!$E$3:$E$53,Calculations!$A$3:$A$53,$B1187)</f>
        <v/>
      </c>
      <c r="J1187" s="44">
        <f>J461/SUMIFS(J$3:J$722,$B$3:$B$722,$B1187)*SUMIFS(Calculations!$E$3:$E$53,Calculations!$A$3:$A$53,$B1187)</f>
        <v/>
      </c>
      <c r="K1187" s="44">
        <f>K461/SUMIFS(K$3:K$722,$B$3:$B$722,$B1187)*SUMIFS(Calculations!$E$3:$E$53,Calculations!$A$3:$A$53,$B1187)</f>
        <v/>
      </c>
      <c r="L1187" s="44">
        <f>L461/SUMIFS(L$3:L$722,$B$3:$B$722,$B1187)*SUMIFS(Calculations!$E$3:$E$53,Calculations!$A$3:$A$53,$B1187)</f>
        <v/>
      </c>
      <c r="M1187" s="44">
        <f>M461/SUMIFS(M$3:M$722,$B$3:$B$722,$B1187)*SUMIFS(Calculations!$E$3:$E$53,Calculations!$A$3:$A$53,$B1187)</f>
        <v/>
      </c>
      <c r="N1187" s="44">
        <f>N461/SUMIFS(N$3:N$722,$B$3:$B$722,$B1187)*SUMIFS(Calculations!$E$3:$E$53,Calculations!$A$3:$A$53,$B1187)</f>
        <v/>
      </c>
      <c r="O1187" s="44">
        <f>O461/SUMIFS(O$3:O$722,$B$3:$B$722,$B1187)*SUMIFS(Calculations!$E$3:$E$53,Calculations!$A$3:$A$53,$B1187)</f>
        <v/>
      </c>
      <c r="P1187" s="44">
        <f>P461/SUMIFS(P$3:P$722,$B$3:$B$722,$B1187)*SUMIFS(Calculations!$E$3:$E$53,Calculations!$A$3:$A$53,$B1187)</f>
        <v/>
      </c>
      <c r="Q1187" s="44">
        <f>Q461/SUMIFS(Q$3:Q$722,$B$3:$B$722,$B1187)*SUMIFS(Calculations!$E$3:$E$53,Calculations!$A$3:$A$53,$B1187)</f>
        <v/>
      </c>
      <c r="R1187" s="44">
        <f>R461/SUMIFS(R$3:R$722,$B$3:$B$722,$B1187)*SUMIFS(Calculations!$E$3:$E$53,Calculations!$A$3:$A$53,$B1187)</f>
        <v/>
      </c>
    </row>
    <row r="1188" ht="15.75" customHeight="1" s="157">
      <c r="B1188" s="44" t="inlineStr">
        <is>
          <t>NV</t>
        </is>
      </c>
      <c r="C1188" s="44" t="inlineStr">
        <is>
          <t>Generation</t>
        </is>
      </c>
      <c r="D1188" s="44" t="inlineStr">
        <is>
          <t>Nuclear</t>
        </is>
      </c>
      <c r="E1188" s="44">
        <f>LOOKUP(D1188,$U$2:$V$15,$V$2:$V$15)</f>
        <v/>
      </c>
      <c r="F1188" s="44">
        <f>F462/SUMIFS(F$3:F$722,$B$3:$B$722,$B1188)*SUMIFS(Calculations!$E$3:$E$53,Calculations!$A$3:$A$53,$B1188)</f>
        <v/>
      </c>
      <c r="G1188" s="44">
        <f>G462/SUMIFS(G$3:G$722,$B$3:$B$722,$B1188)*SUMIFS(Calculations!$E$3:$E$53,Calculations!$A$3:$A$53,$B1188)</f>
        <v/>
      </c>
      <c r="H1188" s="44">
        <f>H462/SUMIFS(H$3:H$722,$B$3:$B$722,$B1188)*SUMIFS(Calculations!$E$3:$E$53,Calculations!$A$3:$A$53,$B1188)</f>
        <v/>
      </c>
      <c r="I1188" s="44">
        <f>I462/SUMIFS(I$3:I$722,$B$3:$B$722,$B1188)*SUMIFS(Calculations!$E$3:$E$53,Calculations!$A$3:$A$53,$B1188)</f>
        <v/>
      </c>
      <c r="J1188" s="44">
        <f>J462/SUMIFS(J$3:J$722,$B$3:$B$722,$B1188)*SUMIFS(Calculations!$E$3:$E$53,Calculations!$A$3:$A$53,$B1188)</f>
        <v/>
      </c>
      <c r="K1188" s="44">
        <f>K462/SUMIFS(K$3:K$722,$B$3:$B$722,$B1188)*SUMIFS(Calculations!$E$3:$E$53,Calculations!$A$3:$A$53,$B1188)</f>
        <v/>
      </c>
      <c r="L1188" s="44">
        <f>L462/SUMIFS(L$3:L$722,$B$3:$B$722,$B1188)*SUMIFS(Calculations!$E$3:$E$53,Calculations!$A$3:$A$53,$B1188)</f>
        <v/>
      </c>
      <c r="M1188" s="44">
        <f>M462/SUMIFS(M$3:M$722,$B$3:$B$722,$B1188)*SUMIFS(Calculations!$E$3:$E$53,Calculations!$A$3:$A$53,$B1188)</f>
        <v/>
      </c>
      <c r="N1188" s="44">
        <f>N462/SUMIFS(N$3:N$722,$B$3:$B$722,$B1188)*SUMIFS(Calculations!$E$3:$E$53,Calculations!$A$3:$A$53,$B1188)</f>
        <v/>
      </c>
      <c r="O1188" s="44">
        <f>O462/SUMIFS(O$3:O$722,$B$3:$B$722,$B1188)*SUMIFS(Calculations!$E$3:$E$53,Calculations!$A$3:$A$53,$B1188)</f>
        <v/>
      </c>
      <c r="P1188" s="44">
        <f>P462/SUMIFS(P$3:P$722,$B$3:$B$722,$B1188)*SUMIFS(Calculations!$E$3:$E$53,Calculations!$A$3:$A$53,$B1188)</f>
        <v/>
      </c>
      <c r="Q1188" s="44">
        <f>Q462/SUMIFS(Q$3:Q$722,$B$3:$B$722,$B1188)*SUMIFS(Calculations!$E$3:$E$53,Calculations!$A$3:$A$53,$B1188)</f>
        <v/>
      </c>
      <c r="R1188" s="44">
        <f>R462/SUMIFS(R$3:R$722,$B$3:$B$722,$B1188)*SUMIFS(Calculations!$E$3:$E$53,Calculations!$A$3:$A$53,$B1188)</f>
        <v/>
      </c>
    </row>
    <row r="1189" ht="15.75" customHeight="1" s="157">
      <c r="B1189" s="44" t="inlineStr">
        <is>
          <t>NV</t>
        </is>
      </c>
      <c r="C1189" s="44" t="inlineStr">
        <is>
          <t>Generation</t>
        </is>
      </c>
      <c r="D1189" s="44" t="inlineStr">
        <is>
          <t>Offshore Wind</t>
        </is>
      </c>
      <c r="E1189" s="44">
        <f>LOOKUP(D1189,$U$2:$V$15,$V$2:$V$15)</f>
        <v/>
      </c>
      <c r="F1189" s="44">
        <f>F463/SUMIFS(F$3:F$722,$B$3:$B$722,$B1189)*SUMIFS(Calculations!$E$3:$E$53,Calculations!$A$3:$A$53,$B1189)</f>
        <v/>
      </c>
      <c r="G1189" s="44">
        <f>G463/SUMIFS(G$3:G$722,$B$3:$B$722,$B1189)*SUMIFS(Calculations!$E$3:$E$53,Calculations!$A$3:$A$53,$B1189)</f>
        <v/>
      </c>
      <c r="H1189" s="44">
        <f>H463/SUMIFS(H$3:H$722,$B$3:$B$722,$B1189)*SUMIFS(Calculations!$E$3:$E$53,Calculations!$A$3:$A$53,$B1189)</f>
        <v/>
      </c>
      <c r="I1189" s="44">
        <f>I463/SUMIFS(I$3:I$722,$B$3:$B$722,$B1189)*SUMIFS(Calculations!$E$3:$E$53,Calculations!$A$3:$A$53,$B1189)</f>
        <v/>
      </c>
      <c r="J1189" s="44">
        <f>J463/SUMIFS(J$3:J$722,$B$3:$B$722,$B1189)*SUMIFS(Calculations!$E$3:$E$53,Calculations!$A$3:$A$53,$B1189)</f>
        <v/>
      </c>
      <c r="K1189" s="44">
        <f>K463/SUMIFS(K$3:K$722,$B$3:$B$722,$B1189)*SUMIFS(Calculations!$E$3:$E$53,Calculations!$A$3:$A$53,$B1189)</f>
        <v/>
      </c>
      <c r="L1189" s="44">
        <f>L463/SUMIFS(L$3:L$722,$B$3:$B$722,$B1189)*SUMIFS(Calculations!$E$3:$E$53,Calculations!$A$3:$A$53,$B1189)</f>
        <v/>
      </c>
      <c r="M1189" s="44">
        <f>M463/SUMIFS(M$3:M$722,$B$3:$B$722,$B1189)*SUMIFS(Calculations!$E$3:$E$53,Calculations!$A$3:$A$53,$B1189)</f>
        <v/>
      </c>
      <c r="N1189" s="44">
        <f>N463/SUMIFS(N$3:N$722,$B$3:$B$722,$B1189)*SUMIFS(Calculations!$E$3:$E$53,Calculations!$A$3:$A$53,$B1189)</f>
        <v/>
      </c>
      <c r="O1189" s="44">
        <f>O463/SUMIFS(O$3:O$722,$B$3:$B$722,$B1189)*SUMIFS(Calculations!$E$3:$E$53,Calculations!$A$3:$A$53,$B1189)</f>
        <v/>
      </c>
      <c r="P1189" s="44">
        <f>P463/SUMIFS(P$3:P$722,$B$3:$B$722,$B1189)*SUMIFS(Calculations!$E$3:$E$53,Calculations!$A$3:$A$53,$B1189)</f>
        <v/>
      </c>
      <c r="Q1189" s="44">
        <f>Q463/SUMIFS(Q$3:Q$722,$B$3:$B$722,$B1189)*SUMIFS(Calculations!$E$3:$E$53,Calculations!$A$3:$A$53,$B1189)</f>
        <v/>
      </c>
      <c r="R1189" s="44">
        <f>R463/SUMIFS(R$3:R$722,$B$3:$B$722,$B1189)*SUMIFS(Calculations!$E$3:$E$53,Calculations!$A$3:$A$53,$B1189)</f>
        <v/>
      </c>
    </row>
    <row r="1190" ht="15.75" customHeight="1" s="157">
      <c r="B1190" s="44" t="inlineStr">
        <is>
          <t>NV</t>
        </is>
      </c>
      <c r="C1190" s="44" t="inlineStr">
        <is>
          <t>Generation</t>
        </is>
      </c>
      <c r="D1190" s="44" t="inlineStr">
        <is>
          <t>Oil-Gas-Steam</t>
        </is>
      </c>
      <c r="E1190" s="44">
        <f>LOOKUP(D1190,$U$2:$V$15,$V$2:$V$15)</f>
        <v/>
      </c>
      <c r="F1190" s="44">
        <f>F464/SUMIFS(F$3:F$722,$B$3:$B$722,$B1190)*SUMIFS(Calculations!$E$3:$E$53,Calculations!$A$3:$A$53,$B1190)</f>
        <v/>
      </c>
      <c r="G1190" s="44">
        <f>G464/SUMIFS(G$3:G$722,$B$3:$B$722,$B1190)*SUMIFS(Calculations!$E$3:$E$53,Calculations!$A$3:$A$53,$B1190)</f>
        <v/>
      </c>
      <c r="H1190" s="44">
        <f>H464/SUMIFS(H$3:H$722,$B$3:$B$722,$B1190)*SUMIFS(Calculations!$E$3:$E$53,Calculations!$A$3:$A$53,$B1190)</f>
        <v/>
      </c>
      <c r="I1190" s="44">
        <f>I464/SUMIFS(I$3:I$722,$B$3:$B$722,$B1190)*SUMIFS(Calculations!$E$3:$E$53,Calculations!$A$3:$A$53,$B1190)</f>
        <v/>
      </c>
      <c r="J1190" s="44">
        <f>J464/SUMIFS(J$3:J$722,$B$3:$B$722,$B1190)*SUMIFS(Calculations!$E$3:$E$53,Calculations!$A$3:$A$53,$B1190)</f>
        <v/>
      </c>
      <c r="K1190" s="44">
        <f>K464/SUMIFS(K$3:K$722,$B$3:$B$722,$B1190)*SUMIFS(Calculations!$E$3:$E$53,Calculations!$A$3:$A$53,$B1190)</f>
        <v/>
      </c>
      <c r="L1190" s="44">
        <f>L464/SUMIFS(L$3:L$722,$B$3:$B$722,$B1190)*SUMIFS(Calculations!$E$3:$E$53,Calculations!$A$3:$A$53,$B1190)</f>
        <v/>
      </c>
      <c r="M1190" s="44">
        <f>M464/SUMIFS(M$3:M$722,$B$3:$B$722,$B1190)*SUMIFS(Calculations!$E$3:$E$53,Calculations!$A$3:$A$53,$B1190)</f>
        <v/>
      </c>
      <c r="N1190" s="44">
        <f>N464/SUMIFS(N$3:N$722,$B$3:$B$722,$B1190)*SUMIFS(Calculations!$E$3:$E$53,Calculations!$A$3:$A$53,$B1190)</f>
        <v/>
      </c>
      <c r="O1190" s="44">
        <f>O464/SUMIFS(O$3:O$722,$B$3:$B$722,$B1190)*SUMIFS(Calculations!$E$3:$E$53,Calculations!$A$3:$A$53,$B1190)</f>
        <v/>
      </c>
      <c r="P1190" s="44">
        <f>P464/SUMIFS(P$3:P$722,$B$3:$B$722,$B1190)*SUMIFS(Calculations!$E$3:$E$53,Calculations!$A$3:$A$53,$B1190)</f>
        <v/>
      </c>
      <c r="Q1190" s="44">
        <f>Q464/SUMIFS(Q$3:Q$722,$B$3:$B$722,$B1190)*SUMIFS(Calculations!$E$3:$E$53,Calculations!$A$3:$A$53,$B1190)</f>
        <v/>
      </c>
      <c r="R1190" s="44">
        <f>R464/SUMIFS(R$3:R$722,$B$3:$B$722,$B1190)*SUMIFS(Calculations!$E$3:$E$53,Calculations!$A$3:$A$53,$B1190)</f>
        <v/>
      </c>
    </row>
    <row r="1191" ht="15.75" customHeight="1" s="157">
      <c r="B1191" s="44" t="inlineStr">
        <is>
          <t>NV</t>
        </is>
      </c>
      <c r="C1191" s="44" t="inlineStr">
        <is>
          <t>Generation</t>
        </is>
      </c>
      <c r="D1191" s="44" t="inlineStr">
        <is>
          <t>Rooftop PV</t>
        </is>
      </c>
      <c r="E1191" s="44">
        <f>LOOKUP(D1191,$U$2:$V$15,$V$2:$V$15)</f>
        <v/>
      </c>
      <c r="F1191" s="44">
        <f>F465/SUMIFS(F$3:F$722,$B$3:$B$722,$B1191)*SUMIFS(Calculations!$E$3:$E$53,Calculations!$A$3:$A$53,$B1191)</f>
        <v/>
      </c>
      <c r="G1191" s="44">
        <f>G465/SUMIFS(G$3:G$722,$B$3:$B$722,$B1191)*SUMIFS(Calculations!$E$3:$E$53,Calculations!$A$3:$A$53,$B1191)</f>
        <v/>
      </c>
      <c r="H1191" s="44">
        <f>H465/SUMIFS(H$3:H$722,$B$3:$B$722,$B1191)*SUMIFS(Calculations!$E$3:$E$53,Calculations!$A$3:$A$53,$B1191)</f>
        <v/>
      </c>
      <c r="I1191" s="44">
        <f>I465/SUMIFS(I$3:I$722,$B$3:$B$722,$B1191)*SUMIFS(Calculations!$E$3:$E$53,Calculations!$A$3:$A$53,$B1191)</f>
        <v/>
      </c>
      <c r="J1191" s="44">
        <f>J465/SUMIFS(J$3:J$722,$B$3:$B$722,$B1191)*SUMIFS(Calculations!$E$3:$E$53,Calculations!$A$3:$A$53,$B1191)</f>
        <v/>
      </c>
      <c r="K1191" s="44">
        <f>K465/SUMIFS(K$3:K$722,$B$3:$B$722,$B1191)*SUMIFS(Calculations!$E$3:$E$53,Calculations!$A$3:$A$53,$B1191)</f>
        <v/>
      </c>
      <c r="L1191" s="44">
        <f>L465/SUMIFS(L$3:L$722,$B$3:$B$722,$B1191)*SUMIFS(Calculations!$E$3:$E$53,Calculations!$A$3:$A$53,$B1191)</f>
        <v/>
      </c>
      <c r="M1191" s="44">
        <f>M465/SUMIFS(M$3:M$722,$B$3:$B$722,$B1191)*SUMIFS(Calculations!$E$3:$E$53,Calculations!$A$3:$A$53,$B1191)</f>
        <v/>
      </c>
      <c r="N1191" s="44">
        <f>N465/SUMIFS(N$3:N$722,$B$3:$B$722,$B1191)*SUMIFS(Calculations!$E$3:$E$53,Calculations!$A$3:$A$53,$B1191)</f>
        <v/>
      </c>
      <c r="O1191" s="44">
        <f>O465/SUMIFS(O$3:O$722,$B$3:$B$722,$B1191)*SUMIFS(Calculations!$E$3:$E$53,Calculations!$A$3:$A$53,$B1191)</f>
        <v/>
      </c>
      <c r="P1191" s="44">
        <f>P465/SUMIFS(P$3:P$722,$B$3:$B$722,$B1191)*SUMIFS(Calculations!$E$3:$E$53,Calculations!$A$3:$A$53,$B1191)</f>
        <v/>
      </c>
      <c r="Q1191" s="44">
        <f>Q465/SUMIFS(Q$3:Q$722,$B$3:$B$722,$B1191)*SUMIFS(Calculations!$E$3:$E$53,Calculations!$A$3:$A$53,$B1191)</f>
        <v/>
      </c>
      <c r="R1191" s="44">
        <f>R465/SUMIFS(R$3:R$722,$B$3:$B$722,$B1191)*SUMIFS(Calculations!$E$3:$E$53,Calculations!$A$3:$A$53,$B1191)</f>
        <v/>
      </c>
    </row>
    <row r="1192" ht="15.75" customHeight="1" s="157">
      <c r="B1192" s="44" t="inlineStr">
        <is>
          <t>NV</t>
        </is>
      </c>
      <c r="C1192" s="44" t="inlineStr">
        <is>
          <t>Generation</t>
        </is>
      </c>
      <c r="D1192" s="44" t="inlineStr">
        <is>
          <t>Storage</t>
        </is>
      </c>
      <c r="E1192" s="44">
        <f>LOOKUP(D1192,$U$2:$V$15,$V$2:$V$15)</f>
        <v/>
      </c>
      <c r="F1192" s="44">
        <f>F466/SUMIFS(F$3:F$722,$B$3:$B$722,$B1192)*SUMIFS(Calculations!$E$3:$E$53,Calculations!$A$3:$A$53,$B1192)</f>
        <v/>
      </c>
      <c r="G1192" s="44">
        <f>G466/SUMIFS(G$3:G$722,$B$3:$B$722,$B1192)*SUMIFS(Calculations!$E$3:$E$53,Calculations!$A$3:$A$53,$B1192)</f>
        <v/>
      </c>
      <c r="H1192" s="44">
        <f>H466/SUMIFS(H$3:H$722,$B$3:$B$722,$B1192)*SUMIFS(Calculations!$E$3:$E$53,Calculations!$A$3:$A$53,$B1192)</f>
        <v/>
      </c>
      <c r="I1192" s="44">
        <f>I466/SUMIFS(I$3:I$722,$B$3:$B$722,$B1192)*SUMIFS(Calculations!$E$3:$E$53,Calculations!$A$3:$A$53,$B1192)</f>
        <v/>
      </c>
      <c r="J1192" s="44">
        <f>J466/SUMIFS(J$3:J$722,$B$3:$B$722,$B1192)*SUMIFS(Calculations!$E$3:$E$53,Calculations!$A$3:$A$53,$B1192)</f>
        <v/>
      </c>
      <c r="K1192" s="44">
        <f>K466/SUMIFS(K$3:K$722,$B$3:$B$722,$B1192)*SUMIFS(Calculations!$E$3:$E$53,Calculations!$A$3:$A$53,$B1192)</f>
        <v/>
      </c>
      <c r="L1192" s="44">
        <f>L466/SUMIFS(L$3:L$722,$B$3:$B$722,$B1192)*SUMIFS(Calculations!$E$3:$E$53,Calculations!$A$3:$A$53,$B1192)</f>
        <v/>
      </c>
      <c r="M1192" s="44">
        <f>M466/SUMIFS(M$3:M$722,$B$3:$B$722,$B1192)*SUMIFS(Calculations!$E$3:$E$53,Calculations!$A$3:$A$53,$B1192)</f>
        <v/>
      </c>
      <c r="N1192" s="44">
        <f>N466/SUMIFS(N$3:N$722,$B$3:$B$722,$B1192)*SUMIFS(Calculations!$E$3:$E$53,Calculations!$A$3:$A$53,$B1192)</f>
        <v/>
      </c>
      <c r="O1192" s="44">
        <f>O466/SUMIFS(O$3:O$722,$B$3:$B$722,$B1192)*SUMIFS(Calculations!$E$3:$E$53,Calculations!$A$3:$A$53,$B1192)</f>
        <v/>
      </c>
      <c r="P1192" s="44">
        <f>P466/SUMIFS(P$3:P$722,$B$3:$B$722,$B1192)*SUMIFS(Calculations!$E$3:$E$53,Calculations!$A$3:$A$53,$B1192)</f>
        <v/>
      </c>
      <c r="Q1192" s="44">
        <f>Q466/SUMIFS(Q$3:Q$722,$B$3:$B$722,$B1192)*SUMIFS(Calculations!$E$3:$E$53,Calculations!$A$3:$A$53,$B1192)</f>
        <v/>
      </c>
      <c r="R1192" s="44">
        <f>R466/SUMIFS(R$3:R$722,$B$3:$B$722,$B1192)*SUMIFS(Calculations!$E$3:$E$53,Calculations!$A$3:$A$53,$B1192)</f>
        <v/>
      </c>
    </row>
    <row r="1193" ht="15.75" customHeight="1" s="157">
      <c r="B1193" s="44" t="inlineStr">
        <is>
          <t>NV</t>
        </is>
      </c>
      <c r="C1193" s="44" t="inlineStr">
        <is>
          <t>Generation</t>
        </is>
      </c>
      <c r="D1193" s="44" t="inlineStr">
        <is>
          <t>Utility PV</t>
        </is>
      </c>
      <c r="E1193" s="44">
        <f>LOOKUP(D1193,$U$2:$V$15,$V$2:$V$15)</f>
        <v/>
      </c>
      <c r="F1193" s="44">
        <f>F467/SUMIFS(F$3:F$722,$B$3:$B$722,$B1193)*SUMIFS(Calculations!$E$3:$E$53,Calculations!$A$3:$A$53,$B1193)</f>
        <v/>
      </c>
      <c r="G1193" s="44">
        <f>G467/SUMIFS(G$3:G$722,$B$3:$B$722,$B1193)*SUMIFS(Calculations!$E$3:$E$53,Calculations!$A$3:$A$53,$B1193)</f>
        <v/>
      </c>
      <c r="H1193" s="44">
        <f>H467/SUMIFS(H$3:H$722,$B$3:$B$722,$B1193)*SUMIFS(Calculations!$E$3:$E$53,Calculations!$A$3:$A$53,$B1193)</f>
        <v/>
      </c>
      <c r="I1193" s="44">
        <f>I467/SUMIFS(I$3:I$722,$B$3:$B$722,$B1193)*SUMIFS(Calculations!$E$3:$E$53,Calculations!$A$3:$A$53,$B1193)</f>
        <v/>
      </c>
      <c r="J1193" s="44">
        <f>J467/SUMIFS(J$3:J$722,$B$3:$B$722,$B1193)*SUMIFS(Calculations!$E$3:$E$53,Calculations!$A$3:$A$53,$B1193)</f>
        <v/>
      </c>
      <c r="K1193" s="44">
        <f>K467/SUMIFS(K$3:K$722,$B$3:$B$722,$B1193)*SUMIFS(Calculations!$E$3:$E$53,Calculations!$A$3:$A$53,$B1193)</f>
        <v/>
      </c>
      <c r="L1193" s="44">
        <f>L467/SUMIFS(L$3:L$722,$B$3:$B$722,$B1193)*SUMIFS(Calculations!$E$3:$E$53,Calculations!$A$3:$A$53,$B1193)</f>
        <v/>
      </c>
      <c r="M1193" s="44">
        <f>M467/SUMIFS(M$3:M$722,$B$3:$B$722,$B1193)*SUMIFS(Calculations!$E$3:$E$53,Calculations!$A$3:$A$53,$B1193)</f>
        <v/>
      </c>
      <c r="N1193" s="44">
        <f>N467/SUMIFS(N$3:N$722,$B$3:$B$722,$B1193)*SUMIFS(Calculations!$E$3:$E$53,Calculations!$A$3:$A$53,$B1193)</f>
        <v/>
      </c>
      <c r="O1193" s="44">
        <f>O467/SUMIFS(O$3:O$722,$B$3:$B$722,$B1193)*SUMIFS(Calculations!$E$3:$E$53,Calculations!$A$3:$A$53,$B1193)</f>
        <v/>
      </c>
      <c r="P1193" s="44">
        <f>P467/SUMIFS(P$3:P$722,$B$3:$B$722,$B1193)*SUMIFS(Calculations!$E$3:$E$53,Calculations!$A$3:$A$53,$B1193)</f>
        <v/>
      </c>
      <c r="Q1193" s="44">
        <f>Q467/SUMIFS(Q$3:Q$722,$B$3:$B$722,$B1193)*SUMIFS(Calculations!$E$3:$E$53,Calculations!$A$3:$A$53,$B1193)</f>
        <v/>
      </c>
      <c r="R1193" s="44">
        <f>R467/SUMIFS(R$3:R$722,$B$3:$B$722,$B1193)*SUMIFS(Calculations!$E$3:$E$53,Calculations!$A$3:$A$53,$B1193)</f>
        <v/>
      </c>
    </row>
    <row r="1194" ht="15.75" customHeight="1" s="157">
      <c r="B1194" s="44" t="inlineStr">
        <is>
          <t>NY</t>
        </is>
      </c>
      <c r="C1194" s="44" t="inlineStr">
        <is>
          <t>Generation</t>
        </is>
      </c>
      <c r="D1194" s="44" t="inlineStr">
        <is>
          <t>Biopower</t>
        </is>
      </c>
      <c r="E1194" s="44">
        <f>LOOKUP(D1194,$U$2:$V$15,$V$2:$V$15)</f>
        <v/>
      </c>
      <c r="F1194" s="44">
        <f>F468/SUMIFS(F$3:F$722,$B$3:$B$722,$B1194)*SUMIFS(Calculations!$E$3:$E$53,Calculations!$A$3:$A$53,$B1194)</f>
        <v/>
      </c>
      <c r="G1194" s="44">
        <f>G468/SUMIFS(G$3:G$722,$B$3:$B$722,$B1194)*SUMIFS(Calculations!$E$3:$E$53,Calculations!$A$3:$A$53,$B1194)</f>
        <v/>
      </c>
      <c r="H1194" s="44">
        <f>H468/SUMIFS(H$3:H$722,$B$3:$B$722,$B1194)*SUMIFS(Calculations!$E$3:$E$53,Calculations!$A$3:$A$53,$B1194)</f>
        <v/>
      </c>
      <c r="I1194" s="44">
        <f>I468/SUMIFS(I$3:I$722,$B$3:$B$722,$B1194)*SUMIFS(Calculations!$E$3:$E$53,Calculations!$A$3:$A$53,$B1194)</f>
        <v/>
      </c>
      <c r="J1194" s="44">
        <f>J468/SUMIFS(J$3:J$722,$B$3:$B$722,$B1194)*SUMIFS(Calculations!$E$3:$E$53,Calculations!$A$3:$A$53,$B1194)</f>
        <v/>
      </c>
      <c r="K1194" s="44">
        <f>K468/SUMIFS(K$3:K$722,$B$3:$B$722,$B1194)*SUMIFS(Calculations!$E$3:$E$53,Calculations!$A$3:$A$53,$B1194)</f>
        <v/>
      </c>
      <c r="L1194" s="44">
        <f>L468/SUMIFS(L$3:L$722,$B$3:$B$722,$B1194)*SUMIFS(Calculations!$E$3:$E$53,Calculations!$A$3:$A$53,$B1194)</f>
        <v/>
      </c>
      <c r="M1194" s="44">
        <f>M468/SUMIFS(M$3:M$722,$B$3:$B$722,$B1194)*SUMIFS(Calculations!$E$3:$E$53,Calculations!$A$3:$A$53,$B1194)</f>
        <v/>
      </c>
      <c r="N1194" s="44">
        <f>N468/SUMIFS(N$3:N$722,$B$3:$B$722,$B1194)*SUMIFS(Calculations!$E$3:$E$53,Calculations!$A$3:$A$53,$B1194)</f>
        <v/>
      </c>
      <c r="O1194" s="44">
        <f>O468/SUMIFS(O$3:O$722,$B$3:$B$722,$B1194)*SUMIFS(Calculations!$E$3:$E$53,Calculations!$A$3:$A$53,$B1194)</f>
        <v/>
      </c>
      <c r="P1194" s="44">
        <f>P468/SUMIFS(P$3:P$722,$B$3:$B$722,$B1194)*SUMIFS(Calculations!$E$3:$E$53,Calculations!$A$3:$A$53,$B1194)</f>
        <v/>
      </c>
      <c r="Q1194" s="44">
        <f>Q468/SUMIFS(Q$3:Q$722,$B$3:$B$722,$B1194)*SUMIFS(Calculations!$E$3:$E$53,Calculations!$A$3:$A$53,$B1194)</f>
        <v/>
      </c>
      <c r="R1194" s="44">
        <f>R468/SUMIFS(R$3:R$722,$B$3:$B$722,$B1194)*SUMIFS(Calculations!$E$3:$E$53,Calculations!$A$3:$A$53,$B1194)</f>
        <v/>
      </c>
    </row>
    <row r="1195" ht="15.75" customHeight="1" s="157">
      <c r="B1195" s="44" t="inlineStr">
        <is>
          <t>NY</t>
        </is>
      </c>
      <c r="C1195" s="44" t="inlineStr">
        <is>
          <t>Generation</t>
        </is>
      </c>
      <c r="D1195" s="44" t="inlineStr">
        <is>
          <t>Coal</t>
        </is>
      </c>
      <c r="E1195" s="44">
        <f>LOOKUP(D1195,$U$2:$V$15,$V$2:$V$15)</f>
        <v/>
      </c>
      <c r="F1195" s="44">
        <f>F469/SUMIFS(F$3:F$722,$B$3:$B$722,$B1195)*SUMIFS(Calculations!$E$3:$E$53,Calculations!$A$3:$A$53,$B1195)</f>
        <v/>
      </c>
      <c r="G1195" s="44">
        <f>G469/SUMIFS(G$3:G$722,$B$3:$B$722,$B1195)*SUMIFS(Calculations!$E$3:$E$53,Calculations!$A$3:$A$53,$B1195)</f>
        <v/>
      </c>
      <c r="H1195" s="44">
        <f>H469/SUMIFS(H$3:H$722,$B$3:$B$722,$B1195)*SUMIFS(Calculations!$E$3:$E$53,Calculations!$A$3:$A$53,$B1195)</f>
        <v/>
      </c>
      <c r="I1195" s="44">
        <f>I469/SUMIFS(I$3:I$722,$B$3:$B$722,$B1195)*SUMIFS(Calculations!$E$3:$E$53,Calculations!$A$3:$A$53,$B1195)</f>
        <v/>
      </c>
      <c r="J1195" s="44">
        <f>J469/SUMIFS(J$3:J$722,$B$3:$B$722,$B1195)*SUMIFS(Calculations!$E$3:$E$53,Calculations!$A$3:$A$53,$B1195)</f>
        <v/>
      </c>
      <c r="K1195" s="44">
        <f>K469/SUMIFS(K$3:K$722,$B$3:$B$722,$B1195)*SUMIFS(Calculations!$E$3:$E$53,Calculations!$A$3:$A$53,$B1195)</f>
        <v/>
      </c>
      <c r="L1195" s="44">
        <f>L469/SUMIFS(L$3:L$722,$B$3:$B$722,$B1195)*SUMIFS(Calculations!$E$3:$E$53,Calculations!$A$3:$A$53,$B1195)</f>
        <v/>
      </c>
      <c r="M1195" s="44">
        <f>M469/SUMIFS(M$3:M$722,$B$3:$B$722,$B1195)*SUMIFS(Calculations!$E$3:$E$53,Calculations!$A$3:$A$53,$B1195)</f>
        <v/>
      </c>
      <c r="N1195" s="44">
        <f>N469/SUMIFS(N$3:N$722,$B$3:$B$722,$B1195)*SUMIFS(Calculations!$E$3:$E$53,Calculations!$A$3:$A$53,$B1195)</f>
        <v/>
      </c>
      <c r="O1195" s="44">
        <f>O469/SUMIFS(O$3:O$722,$B$3:$B$722,$B1195)*SUMIFS(Calculations!$E$3:$E$53,Calculations!$A$3:$A$53,$B1195)</f>
        <v/>
      </c>
      <c r="P1195" s="44">
        <f>P469/SUMIFS(P$3:P$722,$B$3:$B$722,$B1195)*SUMIFS(Calculations!$E$3:$E$53,Calculations!$A$3:$A$53,$B1195)</f>
        <v/>
      </c>
      <c r="Q1195" s="44">
        <f>Q469/SUMIFS(Q$3:Q$722,$B$3:$B$722,$B1195)*SUMIFS(Calculations!$E$3:$E$53,Calculations!$A$3:$A$53,$B1195)</f>
        <v/>
      </c>
      <c r="R1195" s="44">
        <f>R469/SUMIFS(R$3:R$722,$B$3:$B$722,$B1195)*SUMIFS(Calculations!$E$3:$E$53,Calculations!$A$3:$A$53,$B1195)</f>
        <v/>
      </c>
    </row>
    <row r="1196" ht="15.75" customHeight="1" s="157">
      <c r="B1196" s="44" t="inlineStr">
        <is>
          <t>NY</t>
        </is>
      </c>
      <c r="C1196" s="44" t="inlineStr">
        <is>
          <t>Generation</t>
        </is>
      </c>
      <c r="D1196" s="44" t="inlineStr">
        <is>
          <t>CSP</t>
        </is>
      </c>
      <c r="E1196" s="44">
        <f>LOOKUP(D1196,$U$2:$V$15,$V$2:$V$15)</f>
        <v/>
      </c>
      <c r="F1196" s="44">
        <f>F470/SUMIFS(F$3:F$722,$B$3:$B$722,$B1196)*SUMIFS(Calculations!$E$3:$E$53,Calculations!$A$3:$A$53,$B1196)</f>
        <v/>
      </c>
      <c r="G1196" s="44">
        <f>G470/SUMIFS(G$3:G$722,$B$3:$B$722,$B1196)*SUMIFS(Calculations!$E$3:$E$53,Calculations!$A$3:$A$53,$B1196)</f>
        <v/>
      </c>
      <c r="H1196" s="44">
        <f>H470/SUMIFS(H$3:H$722,$B$3:$B$722,$B1196)*SUMIFS(Calculations!$E$3:$E$53,Calculations!$A$3:$A$53,$B1196)</f>
        <v/>
      </c>
      <c r="I1196" s="44">
        <f>I470/SUMIFS(I$3:I$722,$B$3:$B$722,$B1196)*SUMIFS(Calculations!$E$3:$E$53,Calculations!$A$3:$A$53,$B1196)</f>
        <v/>
      </c>
      <c r="J1196" s="44">
        <f>J470/SUMIFS(J$3:J$722,$B$3:$B$722,$B1196)*SUMIFS(Calculations!$E$3:$E$53,Calculations!$A$3:$A$53,$B1196)</f>
        <v/>
      </c>
      <c r="K1196" s="44">
        <f>K470/SUMIFS(K$3:K$722,$B$3:$B$722,$B1196)*SUMIFS(Calculations!$E$3:$E$53,Calculations!$A$3:$A$53,$B1196)</f>
        <v/>
      </c>
      <c r="L1196" s="44">
        <f>L470/SUMIFS(L$3:L$722,$B$3:$B$722,$B1196)*SUMIFS(Calculations!$E$3:$E$53,Calculations!$A$3:$A$53,$B1196)</f>
        <v/>
      </c>
      <c r="M1196" s="44">
        <f>M470/SUMIFS(M$3:M$722,$B$3:$B$722,$B1196)*SUMIFS(Calculations!$E$3:$E$53,Calculations!$A$3:$A$53,$B1196)</f>
        <v/>
      </c>
      <c r="N1196" s="44">
        <f>N470/SUMIFS(N$3:N$722,$B$3:$B$722,$B1196)*SUMIFS(Calculations!$E$3:$E$53,Calculations!$A$3:$A$53,$B1196)</f>
        <v/>
      </c>
      <c r="O1196" s="44">
        <f>O470/SUMIFS(O$3:O$722,$B$3:$B$722,$B1196)*SUMIFS(Calculations!$E$3:$E$53,Calculations!$A$3:$A$53,$B1196)</f>
        <v/>
      </c>
      <c r="P1196" s="44">
        <f>P470/SUMIFS(P$3:P$722,$B$3:$B$722,$B1196)*SUMIFS(Calculations!$E$3:$E$53,Calculations!$A$3:$A$53,$B1196)</f>
        <v/>
      </c>
      <c r="Q1196" s="44">
        <f>Q470/SUMIFS(Q$3:Q$722,$B$3:$B$722,$B1196)*SUMIFS(Calculations!$E$3:$E$53,Calculations!$A$3:$A$53,$B1196)</f>
        <v/>
      </c>
      <c r="R1196" s="44">
        <f>R470/SUMIFS(R$3:R$722,$B$3:$B$722,$B1196)*SUMIFS(Calculations!$E$3:$E$53,Calculations!$A$3:$A$53,$B1196)</f>
        <v/>
      </c>
    </row>
    <row r="1197" ht="15.75" customHeight="1" s="157">
      <c r="B1197" s="44" t="inlineStr">
        <is>
          <t>NY</t>
        </is>
      </c>
      <c r="C1197" s="44" t="inlineStr">
        <is>
          <t>Generation</t>
        </is>
      </c>
      <c r="D1197" s="44" t="inlineStr">
        <is>
          <t>Geothermal</t>
        </is>
      </c>
      <c r="E1197" s="44">
        <f>LOOKUP(D1197,$U$2:$V$15,$V$2:$V$15)</f>
        <v/>
      </c>
      <c r="F1197" s="44">
        <f>F471/SUMIFS(F$3:F$722,$B$3:$B$722,$B1197)*SUMIFS(Calculations!$E$3:$E$53,Calculations!$A$3:$A$53,$B1197)</f>
        <v/>
      </c>
      <c r="G1197" s="44">
        <f>G471/SUMIFS(G$3:G$722,$B$3:$B$722,$B1197)*SUMIFS(Calculations!$E$3:$E$53,Calculations!$A$3:$A$53,$B1197)</f>
        <v/>
      </c>
      <c r="H1197" s="44">
        <f>H471/SUMIFS(H$3:H$722,$B$3:$B$722,$B1197)*SUMIFS(Calculations!$E$3:$E$53,Calculations!$A$3:$A$53,$B1197)</f>
        <v/>
      </c>
      <c r="I1197" s="44">
        <f>I471/SUMIFS(I$3:I$722,$B$3:$B$722,$B1197)*SUMIFS(Calculations!$E$3:$E$53,Calculations!$A$3:$A$53,$B1197)</f>
        <v/>
      </c>
      <c r="J1197" s="44">
        <f>J471/SUMIFS(J$3:J$722,$B$3:$B$722,$B1197)*SUMIFS(Calculations!$E$3:$E$53,Calculations!$A$3:$A$53,$B1197)</f>
        <v/>
      </c>
      <c r="K1197" s="44">
        <f>K471/SUMIFS(K$3:K$722,$B$3:$B$722,$B1197)*SUMIFS(Calculations!$E$3:$E$53,Calculations!$A$3:$A$53,$B1197)</f>
        <v/>
      </c>
      <c r="L1197" s="44">
        <f>L471/SUMIFS(L$3:L$722,$B$3:$B$722,$B1197)*SUMIFS(Calculations!$E$3:$E$53,Calculations!$A$3:$A$53,$B1197)</f>
        <v/>
      </c>
      <c r="M1197" s="44">
        <f>M471/SUMIFS(M$3:M$722,$B$3:$B$722,$B1197)*SUMIFS(Calculations!$E$3:$E$53,Calculations!$A$3:$A$53,$B1197)</f>
        <v/>
      </c>
      <c r="N1197" s="44">
        <f>N471/SUMIFS(N$3:N$722,$B$3:$B$722,$B1197)*SUMIFS(Calculations!$E$3:$E$53,Calculations!$A$3:$A$53,$B1197)</f>
        <v/>
      </c>
      <c r="O1197" s="44">
        <f>O471/SUMIFS(O$3:O$722,$B$3:$B$722,$B1197)*SUMIFS(Calculations!$E$3:$E$53,Calculations!$A$3:$A$53,$B1197)</f>
        <v/>
      </c>
      <c r="P1197" s="44">
        <f>P471/SUMIFS(P$3:P$722,$B$3:$B$722,$B1197)*SUMIFS(Calculations!$E$3:$E$53,Calculations!$A$3:$A$53,$B1197)</f>
        <v/>
      </c>
      <c r="Q1197" s="44">
        <f>Q471/SUMIFS(Q$3:Q$722,$B$3:$B$722,$B1197)*SUMIFS(Calculations!$E$3:$E$53,Calculations!$A$3:$A$53,$B1197)</f>
        <v/>
      </c>
      <c r="R1197" s="44">
        <f>R471/SUMIFS(R$3:R$722,$B$3:$B$722,$B1197)*SUMIFS(Calculations!$E$3:$E$53,Calculations!$A$3:$A$53,$B1197)</f>
        <v/>
      </c>
    </row>
    <row r="1198" ht="15.75" customHeight="1" s="157">
      <c r="B1198" s="44" t="inlineStr">
        <is>
          <t>NY</t>
        </is>
      </c>
      <c r="C1198" s="44" t="inlineStr">
        <is>
          <t>Generation</t>
        </is>
      </c>
      <c r="D1198" s="44" t="inlineStr">
        <is>
          <t>Hydro</t>
        </is>
      </c>
      <c r="E1198" s="44">
        <f>LOOKUP(D1198,$U$2:$V$15,$V$2:$V$15)</f>
        <v/>
      </c>
      <c r="F1198" s="44">
        <f>F472/SUMIFS(F$3:F$722,$B$3:$B$722,$B1198)*SUMIFS(Calculations!$E$3:$E$53,Calculations!$A$3:$A$53,$B1198)</f>
        <v/>
      </c>
      <c r="G1198" s="44">
        <f>G472/SUMIFS(G$3:G$722,$B$3:$B$722,$B1198)*SUMIFS(Calculations!$E$3:$E$53,Calculations!$A$3:$A$53,$B1198)</f>
        <v/>
      </c>
      <c r="H1198" s="44">
        <f>H472/SUMIFS(H$3:H$722,$B$3:$B$722,$B1198)*SUMIFS(Calculations!$E$3:$E$53,Calculations!$A$3:$A$53,$B1198)</f>
        <v/>
      </c>
      <c r="I1198" s="44">
        <f>I472/SUMIFS(I$3:I$722,$B$3:$B$722,$B1198)*SUMIFS(Calculations!$E$3:$E$53,Calculations!$A$3:$A$53,$B1198)</f>
        <v/>
      </c>
      <c r="J1198" s="44">
        <f>J472/SUMIFS(J$3:J$722,$B$3:$B$722,$B1198)*SUMIFS(Calculations!$E$3:$E$53,Calculations!$A$3:$A$53,$B1198)</f>
        <v/>
      </c>
      <c r="K1198" s="44">
        <f>K472/SUMIFS(K$3:K$722,$B$3:$B$722,$B1198)*SUMIFS(Calculations!$E$3:$E$53,Calculations!$A$3:$A$53,$B1198)</f>
        <v/>
      </c>
      <c r="L1198" s="44">
        <f>L472/SUMIFS(L$3:L$722,$B$3:$B$722,$B1198)*SUMIFS(Calculations!$E$3:$E$53,Calculations!$A$3:$A$53,$B1198)</f>
        <v/>
      </c>
      <c r="M1198" s="44">
        <f>M472/SUMIFS(M$3:M$722,$B$3:$B$722,$B1198)*SUMIFS(Calculations!$E$3:$E$53,Calculations!$A$3:$A$53,$B1198)</f>
        <v/>
      </c>
      <c r="N1198" s="44">
        <f>N472/SUMIFS(N$3:N$722,$B$3:$B$722,$B1198)*SUMIFS(Calculations!$E$3:$E$53,Calculations!$A$3:$A$53,$B1198)</f>
        <v/>
      </c>
      <c r="O1198" s="44">
        <f>O472/SUMIFS(O$3:O$722,$B$3:$B$722,$B1198)*SUMIFS(Calculations!$E$3:$E$53,Calculations!$A$3:$A$53,$B1198)</f>
        <v/>
      </c>
      <c r="P1198" s="44">
        <f>P472/SUMIFS(P$3:P$722,$B$3:$B$722,$B1198)*SUMIFS(Calculations!$E$3:$E$53,Calculations!$A$3:$A$53,$B1198)</f>
        <v/>
      </c>
      <c r="Q1198" s="44">
        <f>Q472/SUMIFS(Q$3:Q$722,$B$3:$B$722,$B1198)*SUMIFS(Calculations!$E$3:$E$53,Calculations!$A$3:$A$53,$B1198)</f>
        <v/>
      </c>
      <c r="R1198" s="44">
        <f>R472/SUMIFS(R$3:R$722,$B$3:$B$722,$B1198)*SUMIFS(Calculations!$E$3:$E$53,Calculations!$A$3:$A$53,$B1198)</f>
        <v/>
      </c>
    </row>
    <row r="1199" ht="15.75" customHeight="1" s="157">
      <c r="B1199" s="44" t="inlineStr">
        <is>
          <t>NY</t>
        </is>
      </c>
      <c r="C1199" s="44" t="inlineStr">
        <is>
          <t>Generation</t>
        </is>
      </c>
      <c r="D1199" s="44" t="inlineStr">
        <is>
          <t>Imports</t>
        </is>
      </c>
      <c r="E1199" s="44">
        <f>LOOKUP(D1199,$U$2:$V$15,$V$2:$V$15)</f>
        <v/>
      </c>
      <c r="F1199" s="44">
        <f>F473/SUMIFS(F$3:F$722,$B$3:$B$722,$B1199)*SUMIFS(Calculations!$E$3:$E$53,Calculations!$A$3:$A$53,$B1199)</f>
        <v/>
      </c>
      <c r="G1199" s="44">
        <f>G473/SUMIFS(G$3:G$722,$B$3:$B$722,$B1199)*SUMIFS(Calculations!$E$3:$E$53,Calculations!$A$3:$A$53,$B1199)</f>
        <v/>
      </c>
      <c r="H1199" s="44">
        <f>H473/SUMIFS(H$3:H$722,$B$3:$B$722,$B1199)*SUMIFS(Calculations!$E$3:$E$53,Calculations!$A$3:$A$53,$B1199)</f>
        <v/>
      </c>
      <c r="I1199" s="44">
        <f>I473/SUMIFS(I$3:I$722,$B$3:$B$722,$B1199)*SUMIFS(Calculations!$E$3:$E$53,Calculations!$A$3:$A$53,$B1199)</f>
        <v/>
      </c>
      <c r="J1199" s="44">
        <f>J473/SUMIFS(J$3:J$722,$B$3:$B$722,$B1199)*SUMIFS(Calculations!$E$3:$E$53,Calculations!$A$3:$A$53,$B1199)</f>
        <v/>
      </c>
      <c r="K1199" s="44">
        <f>K473/SUMIFS(K$3:K$722,$B$3:$B$722,$B1199)*SUMIFS(Calculations!$E$3:$E$53,Calculations!$A$3:$A$53,$B1199)</f>
        <v/>
      </c>
      <c r="L1199" s="44">
        <f>L473/SUMIFS(L$3:L$722,$B$3:$B$722,$B1199)*SUMIFS(Calculations!$E$3:$E$53,Calculations!$A$3:$A$53,$B1199)</f>
        <v/>
      </c>
      <c r="M1199" s="44">
        <f>M473/SUMIFS(M$3:M$722,$B$3:$B$722,$B1199)*SUMIFS(Calculations!$E$3:$E$53,Calculations!$A$3:$A$53,$B1199)</f>
        <v/>
      </c>
      <c r="N1199" s="44">
        <f>N473/SUMIFS(N$3:N$722,$B$3:$B$722,$B1199)*SUMIFS(Calculations!$E$3:$E$53,Calculations!$A$3:$A$53,$B1199)</f>
        <v/>
      </c>
      <c r="O1199" s="44">
        <f>O473/SUMIFS(O$3:O$722,$B$3:$B$722,$B1199)*SUMIFS(Calculations!$E$3:$E$53,Calculations!$A$3:$A$53,$B1199)</f>
        <v/>
      </c>
      <c r="P1199" s="44">
        <f>P473/SUMIFS(P$3:P$722,$B$3:$B$722,$B1199)*SUMIFS(Calculations!$E$3:$E$53,Calculations!$A$3:$A$53,$B1199)</f>
        <v/>
      </c>
      <c r="Q1199" s="44">
        <f>Q473/SUMIFS(Q$3:Q$722,$B$3:$B$722,$B1199)*SUMIFS(Calculations!$E$3:$E$53,Calculations!$A$3:$A$53,$B1199)</f>
        <v/>
      </c>
      <c r="R1199" s="44">
        <f>R473/SUMIFS(R$3:R$722,$B$3:$B$722,$B1199)*SUMIFS(Calculations!$E$3:$E$53,Calculations!$A$3:$A$53,$B1199)</f>
        <v/>
      </c>
    </row>
    <row r="1200" ht="15.75" customHeight="1" s="157">
      <c r="B1200" s="44" t="inlineStr">
        <is>
          <t>NY</t>
        </is>
      </c>
      <c r="C1200" s="44" t="inlineStr">
        <is>
          <t>Generation</t>
        </is>
      </c>
      <c r="D1200" s="44" t="inlineStr">
        <is>
          <t>Land-based Wind</t>
        </is>
      </c>
      <c r="E1200" s="44">
        <f>LOOKUP(D1200,$U$2:$V$15,$V$2:$V$15)</f>
        <v/>
      </c>
      <c r="F1200" s="44">
        <f>F474/SUMIFS(F$3:F$722,$B$3:$B$722,$B1200)*SUMIFS(Calculations!$E$3:$E$53,Calculations!$A$3:$A$53,$B1200)</f>
        <v/>
      </c>
      <c r="G1200" s="44">
        <f>G474/SUMIFS(G$3:G$722,$B$3:$B$722,$B1200)*SUMIFS(Calculations!$E$3:$E$53,Calculations!$A$3:$A$53,$B1200)</f>
        <v/>
      </c>
      <c r="H1200" s="44">
        <f>H474/SUMIFS(H$3:H$722,$B$3:$B$722,$B1200)*SUMIFS(Calculations!$E$3:$E$53,Calculations!$A$3:$A$53,$B1200)</f>
        <v/>
      </c>
      <c r="I1200" s="44">
        <f>I474/SUMIFS(I$3:I$722,$B$3:$B$722,$B1200)*SUMIFS(Calculations!$E$3:$E$53,Calculations!$A$3:$A$53,$B1200)</f>
        <v/>
      </c>
      <c r="J1200" s="44">
        <f>J474/SUMIFS(J$3:J$722,$B$3:$B$722,$B1200)*SUMIFS(Calculations!$E$3:$E$53,Calculations!$A$3:$A$53,$B1200)</f>
        <v/>
      </c>
      <c r="K1200" s="44">
        <f>K474/SUMIFS(K$3:K$722,$B$3:$B$722,$B1200)*SUMIFS(Calculations!$E$3:$E$53,Calculations!$A$3:$A$53,$B1200)</f>
        <v/>
      </c>
      <c r="L1200" s="44">
        <f>L474/SUMIFS(L$3:L$722,$B$3:$B$722,$B1200)*SUMIFS(Calculations!$E$3:$E$53,Calculations!$A$3:$A$53,$B1200)</f>
        <v/>
      </c>
      <c r="M1200" s="44">
        <f>M474/SUMIFS(M$3:M$722,$B$3:$B$722,$B1200)*SUMIFS(Calculations!$E$3:$E$53,Calculations!$A$3:$A$53,$B1200)</f>
        <v/>
      </c>
      <c r="N1200" s="44">
        <f>N474/SUMIFS(N$3:N$722,$B$3:$B$722,$B1200)*SUMIFS(Calculations!$E$3:$E$53,Calculations!$A$3:$A$53,$B1200)</f>
        <v/>
      </c>
      <c r="O1200" s="44">
        <f>O474/SUMIFS(O$3:O$722,$B$3:$B$722,$B1200)*SUMIFS(Calculations!$E$3:$E$53,Calculations!$A$3:$A$53,$B1200)</f>
        <v/>
      </c>
      <c r="P1200" s="44">
        <f>P474/SUMIFS(P$3:P$722,$B$3:$B$722,$B1200)*SUMIFS(Calculations!$E$3:$E$53,Calculations!$A$3:$A$53,$B1200)</f>
        <v/>
      </c>
      <c r="Q1200" s="44">
        <f>Q474/SUMIFS(Q$3:Q$722,$B$3:$B$722,$B1200)*SUMIFS(Calculations!$E$3:$E$53,Calculations!$A$3:$A$53,$B1200)</f>
        <v/>
      </c>
      <c r="R1200" s="44">
        <f>R474/SUMIFS(R$3:R$722,$B$3:$B$722,$B1200)*SUMIFS(Calculations!$E$3:$E$53,Calculations!$A$3:$A$53,$B1200)</f>
        <v/>
      </c>
    </row>
    <row r="1201" ht="15.75" customHeight="1" s="157">
      <c r="B1201" s="44" t="inlineStr">
        <is>
          <t>NY</t>
        </is>
      </c>
      <c r="C1201" s="44" t="inlineStr">
        <is>
          <t>Generation</t>
        </is>
      </c>
      <c r="D1201" s="44" t="inlineStr">
        <is>
          <t>NG-CC</t>
        </is>
      </c>
      <c r="E1201" s="44">
        <f>LOOKUP(D1201,$U$2:$V$15,$V$2:$V$15)</f>
        <v/>
      </c>
      <c r="F1201" s="44">
        <f>F475/SUMIFS(F$3:F$722,$B$3:$B$722,$B1201)*SUMIFS(Calculations!$E$3:$E$53,Calculations!$A$3:$A$53,$B1201)</f>
        <v/>
      </c>
      <c r="G1201" s="44">
        <f>G475/SUMIFS(G$3:G$722,$B$3:$B$722,$B1201)*SUMIFS(Calculations!$E$3:$E$53,Calculations!$A$3:$A$53,$B1201)</f>
        <v/>
      </c>
      <c r="H1201" s="44">
        <f>H475/SUMIFS(H$3:H$722,$B$3:$B$722,$B1201)*SUMIFS(Calculations!$E$3:$E$53,Calculations!$A$3:$A$53,$B1201)</f>
        <v/>
      </c>
      <c r="I1201" s="44">
        <f>I475/SUMIFS(I$3:I$722,$B$3:$B$722,$B1201)*SUMIFS(Calculations!$E$3:$E$53,Calculations!$A$3:$A$53,$B1201)</f>
        <v/>
      </c>
      <c r="J1201" s="44">
        <f>J475/SUMIFS(J$3:J$722,$B$3:$B$722,$B1201)*SUMIFS(Calculations!$E$3:$E$53,Calculations!$A$3:$A$53,$B1201)</f>
        <v/>
      </c>
      <c r="K1201" s="44">
        <f>K475/SUMIFS(K$3:K$722,$B$3:$B$722,$B1201)*SUMIFS(Calculations!$E$3:$E$53,Calculations!$A$3:$A$53,$B1201)</f>
        <v/>
      </c>
      <c r="L1201" s="44">
        <f>L475/SUMIFS(L$3:L$722,$B$3:$B$722,$B1201)*SUMIFS(Calculations!$E$3:$E$53,Calculations!$A$3:$A$53,$B1201)</f>
        <v/>
      </c>
      <c r="M1201" s="44">
        <f>M475/SUMIFS(M$3:M$722,$B$3:$B$722,$B1201)*SUMIFS(Calculations!$E$3:$E$53,Calculations!$A$3:$A$53,$B1201)</f>
        <v/>
      </c>
      <c r="N1201" s="44">
        <f>N475/SUMIFS(N$3:N$722,$B$3:$B$722,$B1201)*SUMIFS(Calculations!$E$3:$E$53,Calculations!$A$3:$A$53,$B1201)</f>
        <v/>
      </c>
      <c r="O1201" s="44">
        <f>O475/SUMIFS(O$3:O$722,$B$3:$B$722,$B1201)*SUMIFS(Calculations!$E$3:$E$53,Calculations!$A$3:$A$53,$B1201)</f>
        <v/>
      </c>
      <c r="P1201" s="44">
        <f>P475/SUMIFS(P$3:P$722,$B$3:$B$722,$B1201)*SUMIFS(Calculations!$E$3:$E$53,Calculations!$A$3:$A$53,$B1201)</f>
        <v/>
      </c>
      <c r="Q1201" s="44">
        <f>Q475/SUMIFS(Q$3:Q$722,$B$3:$B$722,$B1201)*SUMIFS(Calculations!$E$3:$E$53,Calculations!$A$3:$A$53,$B1201)</f>
        <v/>
      </c>
      <c r="R1201" s="44">
        <f>R475/SUMIFS(R$3:R$722,$B$3:$B$722,$B1201)*SUMIFS(Calculations!$E$3:$E$53,Calculations!$A$3:$A$53,$B1201)</f>
        <v/>
      </c>
    </row>
    <row r="1202" ht="15.75" customHeight="1" s="157">
      <c r="B1202" s="44" t="inlineStr">
        <is>
          <t>NY</t>
        </is>
      </c>
      <c r="C1202" s="44" t="inlineStr">
        <is>
          <t>Generation</t>
        </is>
      </c>
      <c r="D1202" s="44" t="inlineStr">
        <is>
          <t>NG-CT</t>
        </is>
      </c>
      <c r="E1202" s="44">
        <f>LOOKUP(D1202,$U$2:$V$15,$V$2:$V$15)</f>
        <v/>
      </c>
      <c r="F1202" s="44">
        <f>F476/SUMIFS(F$3:F$722,$B$3:$B$722,$B1202)*SUMIFS(Calculations!$E$3:$E$53,Calculations!$A$3:$A$53,$B1202)</f>
        <v/>
      </c>
      <c r="G1202" s="44">
        <f>G476/SUMIFS(G$3:G$722,$B$3:$B$722,$B1202)*SUMIFS(Calculations!$E$3:$E$53,Calculations!$A$3:$A$53,$B1202)</f>
        <v/>
      </c>
      <c r="H1202" s="44">
        <f>H476/SUMIFS(H$3:H$722,$B$3:$B$722,$B1202)*SUMIFS(Calculations!$E$3:$E$53,Calculations!$A$3:$A$53,$B1202)</f>
        <v/>
      </c>
      <c r="I1202" s="44">
        <f>I476/SUMIFS(I$3:I$722,$B$3:$B$722,$B1202)*SUMIFS(Calculations!$E$3:$E$53,Calculations!$A$3:$A$53,$B1202)</f>
        <v/>
      </c>
      <c r="J1202" s="44">
        <f>J476/SUMIFS(J$3:J$722,$B$3:$B$722,$B1202)*SUMIFS(Calculations!$E$3:$E$53,Calculations!$A$3:$A$53,$B1202)</f>
        <v/>
      </c>
      <c r="K1202" s="44">
        <f>K476/SUMIFS(K$3:K$722,$B$3:$B$722,$B1202)*SUMIFS(Calculations!$E$3:$E$53,Calculations!$A$3:$A$53,$B1202)</f>
        <v/>
      </c>
      <c r="L1202" s="44">
        <f>L476/SUMIFS(L$3:L$722,$B$3:$B$722,$B1202)*SUMIFS(Calculations!$E$3:$E$53,Calculations!$A$3:$A$53,$B1202)</f>
        <v/>
      </c>
      <c r="M1202" s="44">
        <f>M476/SUMIFS(M$3:M$722,$B$3:$B$722,$B1202)*SUMIFS(Calculations!$E$3:$E$53,Calculations!$A$3:$A$53,$B1202)</f>
        <v/>
      </c>
      <c r="N1202" s="44">
        <f>N476/SUMIFS(N$3:N$722,$B$3:$B$722,$B1202)*SUMIFS(Calculations!$E$3:$E$53,Calculations!$A$3:$A$53,$B1202)</f>
        <v/>
      </c>
      <c r="O1202" s="44">
        <f>O476/SUMIFS(O$3:O$722,$B$3:$B$722,$B1202)*SUMIFS(Calculations!$E$3:$E$53,Calculations!$A$3:$A$53,$B1202)</f>
        <v/>
      </c>
      <c r="P1202" s="44">
        <f>P476/SUMIFS(P$3:P$722,$B$3:$B$722,$B1202)*SUMIFS(Calculations!$E$3:$E$53,Calculations!$A$3:$A$53,$B1202)</f>
        <v/>
      </c>
      <c r="Q1202" s="44">
        <f>Q476/SUMIFS(Q$3:Q$722,$B$3:$B$722,$B1202)*SUMIFS(Calculations!$E$3:$E$53,Calculations!$A$3:$A$53,$B1202)</f>
        <v/>
      </c>
      <c r="R1202" s="44">
        <f>R476/SUMIFS(R$3:R$722,$B$3:$B$722,$B1202)*SUMIFS(Calculations!$E$3:$E$53,Calculations!$A$3:$A$53,$B1202)</f>
        <v/>
      </c>
    </row>
    <row r="1203" ht="15.75" customHeight="1" s="157">
      <c r="B1203" s="44" t="inlineStr">
        <is>
          <t>NY</t>
        </is>
      </c>
      <c r="C1203" s="44" t="inlineStr">
        <is>
          <t>Generation</t>
        </is>
      </c>
      <c r="D1203" s="44" t="inlineStr">
        <is>
          <t>Nuclear</t>
        </is>
      </c>
      <c r="E1203" s="44">
        <f>LOOKUP(D1203,$U$2:$V$15,$V$2:$V$15)</f>
        <v/>
      </c>
      <c r="F1203" s="44">
        <f>F477/SUMIFS(F$3:F$722,$B$3:$B$722,$B1203)*SUMIFS(Calculations!$E$3:$E$53,Calculations!$A$3:$A$53,$B1203)</f>
        <v/>
      </c>
      <c r="G1203" s="44">
        <f>G477/SUMIFS(G$3:G$722,$B$3:$B$722,$B1203)*SUMIFS(Calculations!$E$3:$E$53,Calculations!$A$3:$A$53,$B1203)</f>
        <v/>
      </c>
      <c r="H1203" s="44">
        <f>H477/SUMIFS(H$3:H$722,$B$3:$B$722,$B1203)*SUMIFS(Calculations!$E$3:$E$53,Calculations!$A$3:$A$53,$B1203)</f>
        <v/>
      </c>
      <c r="I1203" s="44">
        <f>I477/SUMIFS(I$3:I$722,$B$3:$B$722,$B1203)*SUMIFS(Calculations!$E$3:$E$53,Calculations!$A$3:$A$53,$B1203)</f>
        <v/>
      </c>
      <c r="J1203" s="44">
        <f>J477/SUMIFS(J$3:J$722,$B$3:$B$722,$B1203)*SUMIFS(Calculations!$E$3:$E$53,Calculations!$A$3:$A$53,$B1203)</f>
        <v/>
      </c>
      <c r="K1203" s="44">
        <f>K477/SUMIFS(K$3:K$722,$B$3:$B$722,$B1203)*SUMIFS(Calculations!$E$3:$E$53,Calculations!$A$3:$A$53,$B1203)</f>
        <v/>
      </c>
      <c r="L1203" s="44">
        <f>L477/SUMIFS(L$3:L$722,$B$3:$B$722,$B1203)*SUMIFS(Calculations!$E$3:$E$53,Calculations!$A$3:$A$53,$B1203)</f>
        <v/>
      </c>
      <c r="M1203" s="44">
        <f>M477/SUMIFS(M$3:M$722,$B$3:$B$722,$B1203)*SUMIFS(Calculations!$E$3:$E$53,Calculations!$A$3:$A$53,$B1203)</f>
        <v/>
      </c>
      <c r="N1203" s="44">
        <f>N477/SUMIFS(N$3:N$722,$B$3:$B$722,$B1203)*SUMIFS(Calculations!$E$3:$E$53,Calculations!$A$3:$A$53,$B1203)</f>
        <v/>
      </c>
      <c r="O1203" s="44">
        <f>O477/SUMIFS(O$3:O$722,$B$3:$B$722,$B1203)*SUMIFS(Calculations!$E$3:$E$53,Calculations!$A$3:$A$53,$B1203)</f>
        <v/>
      </c>
      <c r="P1203" s="44">
        <f>P477/SUMIFS(P$3:P$722,$B$3:$B$722,$B1203)*SUMIFS(Calculations!$E$3:$E$53,Calculations!$A$3:$A$53,$B1203)</f>
        <v/>
      </c>
      <c r="Q1203" s="44">
        <f>Q477/SUMIFS(Q$3:Q$722,$B$3:$B$722,$B1203)*SUMIFS(Calculations!$E$3:$E$53,Calculations!$A$3:$A$53,$B1203)</f>
        <v/>
      </c>
      <c r="R1203" s="44">
        <f>R477/SUMIFS(R$3:R$722,$B$3:$B$722,$B1203)*SUMIFS(Calculations!$E$3:$E$53,Calculations!$A$3:$A$53,$B1203)</f>
        <v/>
      </c>
    </row>
    <row r="1204" ht="15.75" customHeight="1" s="157">
      <c r="B1204" s="44" t="inlineStr">
        <is>
          <t>NY</t>
        </is>
      </c>
      <c r="C1204" s="44" t="inlineStr">
        <is>
          <t>Generation</t>
        </is>
      </c>
      <c r="D1204" s="44" t="inlineStr">
        <is>
          <t>Offshore Wind</t>
        </is>
      </c>
      <c r="E1204" s="44">
        <f>LOOKUP(D1204,$U$2:$V$15,$V$2:$V$15)</f>
        <v/>
      </c>
      <c r="F1204" s="44">
        <f>F478/SUMIFS(F$3:F$722,$B$3:$B$722,$B1204)*SUMIFS(Calculations!$E$3:$E$53,Calculations!$A$3:$A$53,$B1204)</f>
        <v/>
      </c>
      <c r="G1204" s="44">
        <f>G478/SUMIFS(G$3:G$722,$B$3:$B$722,$B1204)*SUMIFS(Calculations!$E$3:$E$53,Calculations!$A$3:$A$53,$B1204)</f>
        <v/>
      </c>
      <c r="H1204" s="44">
        <f>H478/SUMIFS(H$3:H$722,$B$3:$B$722,$B1204)*SUMIFS(Calculations!$E$3:$E$53,Calculations!$A$3:$A$53,$B1204)</f>
        <v/>
      </c>
      <c r="I1204" s="44">
        <f>I478/SUMIFS(I$3:I$722,$B$3:$B$722,$B1204)*SUMIFS(Calculations!$E$3:$E$53,Calculations!$A$3:$A$53,$B1204)</f>
        <v/>
      </c>
      <c r="J1204" s="44">
        <f>J478/SUMIFS(J$3:J$722,$B$3:$B$722,$B1204)*SUMIFS(Calculations!$E$3:$E$53,Calculations!$A$3:$A$53,$B1204)</f>
        <v/>
      </c>
      <c r="K1204" s="44">
        <f>K478/SUMIFS(K$3:K$722,$B$3:$B$722,$B1204)*SUMIFS(Calculations!$E$3:$E$53,Calculations!$A$3:$A$53,$B1204)</f>
        <v/>
      </c>
      <c r="L1204" s="44">
        <f>L478/SUMIFS(L$3:L$722,$B$3:$B$722,$B1204)*SUMIFS(Calculations!$E$3:$E$53,Calculations!$A$3:$A$53,$B1204)</f>
        <v/>
      </c>
      <c r="M1204" s="44">
        <f>M478/SUMIFS(M$3:M$722,$B$3:$B$722,$B1204)*SUMIFS(Calculations!$E$3:$E$53,Calculations!$A$3:$A$53,$B1204)</f>
        <v/>
      </c>
      <c r="N1204" s="44">
        <f>N478/SUMIFS(N$3:N$722,$B$3:$B$722,$B1204)*SUMIFS(Calculations!$E$3:$E$53,Calculations!$A$3:$A$53,$B1204)</f>
        <v/>
      </c>
      <c r="O1204" s="44">
        <f>O478/SUMIFS(O$3:O$722,$B$3:$B$722,$B1204)*SUMIFS(Calculations!$E$3:$E$53,Calculations!$A$3:$A$53,$B1204)</f>
        <v/>
      </c>
      <c r="P1204" s="44">
        <f>P478/SUMIFS(P$3:P$722,$B$3:$B$722,$B1204)*SUMIFS(Calculations!$E$3:$E$53,Calculations!$A$3:$A$53,$B1204)</f>
        <v/>
      </c>
      <c r="Q1204" s="44">
        <f>Q478/SUMIFS(Q$3:Q$722,$B$3:$B$722,$B1204)*SUMIFS(Calculations!$E$3:$E$53,Calculations!$A$3:$A$53,$B1204)</f>
        <v/>
      </c>
      <c r="R1204" s="44">
        <f>R478/SUMIFS(R$3:R$722,$B$3:$B$722,$B1204)*SUMIFS(Calculations!$E$3:$E$53,Calculations!$A$3:$A$53,$B1204)</f>
        <v/>
      </c>
    </row>
    <row r="1205" ht="15.75" customHeight="1" s="157">
      <c r="B1205" s="44" t="inlineStr">
        <is>
          <t>NY</t>
        </is>
      </c>
      <c r="C1205" s="44" t="inlineStr">
        <is>
          <t>Generation</t>
        </is>
      </c>
      <c r="D1205" s="44" t="inlineStr">
        <is>
          <t>Oil-Gas-Steam</t>
        </is>
      </c>
      <c r="E1205" s="44">
        <f>LOOKUP(D1205,$U$2:$V$15,$V$2:$V$15)</f>
        <v/>
      </c>
      <c r="F1205" s="44">
        <f>F479/SUMIFS(F$3:F$722,$B$3:$B$722,$B1205)*SUMIFS(Calculations!$E$3:$E$53,Calculations!$A$3:$A$53,$B1205)</f>
        <v/>
      </c>
      <c r="G1205" s="44">
        <f>G479/SUMIFS(G$3:G$722,$B$3:$B$722,$B1205)*SUMIFS(Calculations!$E$3:$E$53,Calculations!$A$3:$A$53,$B1205)</f>
        <v/>
      </c>
      <c r="H1205" s="44">
        <f>H479/SUMIFS(H$3:H$722,$B$3:$B$722,$B1205)*SUMIFS(Calculations!$E$3:$E$53,Calculations!$A$3:$A$53,$B1205)</f>
        <v/>
      </c>
      <c r="I1205" s="44">
        <f>I479/SUMIFS(I$3:I$722,$B$3:$B$722,$B1205)*SUMIFS(Calculations!$E$3:$E$53,Calculations!$A$3:$A$53,$B1205)</f>
        <v/>
      </c>
      <c r="J1205" s="44">
        <f>J479/SUMIFS(J$3:J$722,$B$3:$B$722,$B1205)*SUMIFS(Calculations!$E$3:$E$53,Calculations!$A$3:$A$53,$B1205)</f>
        <v/>
      </c>
      <c r="K1205" s="44">
        <f>K479/SUMIFS(K$3:K$722,$B$3:$B$722,$B1205)*SUMIFS(Calculations!$E$3:$E$53,Calculations!$A$3:$A$53,$B1205)</f>
        <v/>
      </c>
      <c r="L1205" s="44">
        <f>L479/SUMIFS(L$3:L$722,$B$3:$B$722,$B1205)*SUMIFS(Calculations!$E$3:$E$53,Calculations!$A$3:$A$53,$B1205)</f>
        <v/>
      </c>
      <c r="M1205" s="44">
        <f>M479/SUMIFS(M$3:M$722,$B$3:$B$722,$B1205)*SUMIFS(Calculations!$E$3:$E$53,Calculations!$A$3:$A$53,$B1205)</f>
        <v/>
      </c>
      <c r="N1205" s="44">
        <f>N479/SUMIFS(N$3:N$722,$B$3:$B$722,$B1205)*SUMIFS(Calculations!$E$3:$E$53,Calculations!$A$3:$A$53,$B1205)</f>
        <v/>
      </c>
      <c r="O1205" s="44">
        <f>O479/SUMIFS(O$3:O$722,$B$3:$B$722,$B1205)*SUMIFS(Calculations!$E$3:$E$53,Calculations!$A$3:$A$53,$B1205)</f>
        <v/>
      </c>
      <c r="P1205" s="44">
        <f>P479/SUMIFS(P$3:P$722,$B$3:$B$722,$B1205)*SUMIFS(Calculations!$E$3:$E$53,Calculations!$A$3:$A$53,$B1205)</f>
        <v/>
      </c>
      <c r="Q1205" s="44">
        <f>Q479/SUMIFS(Q$3:Q$722,$B$3:$B$722,$B1205)*SUMIFS(Calculations!$E$3:$E$53,Calculations!$A$3:$A$53,$B1205)</f>
        <v/>
      </c>
      <c r="R1205" s="44">
        <f>R479/SUMIFS(R$3:R$722,$B$3:$B$722,$B1205)*SUMIFS(Calculations!$E$3:$E$53,Calculations!$A$3:$A$53,$B1205)</f>
        <v/>
      </c>
    </row>
    <row r="1206" ht="15.75" customHeight="1" s="157">
      <c r="B1206" s="44" t="inlineStr">
        <is>
          <t>NY</t>
        </is>
      </c>
      <c r="C1206" s="44" t="inlineStr">
        <is>
          <t>Generation</t>
        </is>
      </c>
      <c r="D1206" s="44" t="inlineStr">
        <is>
          <t>Rooftop PV</t>
        </is>
      </c>
      <c r="E1206" s="44">
        <f>LOOKUP(D1206,$U$2:$V$15,$V$2:$V$15)</f>
        <v/>
      </c>
      <c r="F1206" s="44">
        <f>F480/SUMIFS(F$3:F$722,$B$3:$B$722,$B1206)*SUMIFS(Calculations!$E$3:$E$53,Calculations!$A$3:$A$53,$B1206)</f>
        <v/>
      </c>
      <c r="G1206" s="44">
        <f>G480/SUMIFS(G$3:G$722,$B$3:$B$722,$B1206)*SUMIFS(Calculations!$E$3:$E$53,Calculations!$A$3:$A$53,$B1206)</f>
        <v/>
      </c>
      <c r="H1206" s="44">
        <f>H480/SUMIFS(H$3:H$722,$B$3:$B$722,$B1206)*SUMIFS(Calculations!$E$3:$E$53,Calculations!$A$3:$A$53,$B1206)</f>
        <v/>
      </c>
      <c r="I1206" s="44">
        <f>I480/SUMIFS(I$3:I$722,$B$3:$B$722,$B1206)*SUMIFS(Calculations!$E$3:$E$53,Calculations!$A$3:$A$53,$B1206)</f>
        <v/>
      </c>
      <c r="J1206" s="44">
        <f>J480/SUMIFS(J$3:J$722,$B$3:$B$722,$B1206)*SUMIFS(Calculations!$E$3:$E$53,Calculations!$A$3:$A$53,$B1206)</f>
        <v/>
      </c>
      <c r="K1206" s="44">
        <f>K480/SUMIFS(K$3:K$722,$B$3:$B$722,$B1206)*SUMIFS(Calculations!$E$3:$E$53,Calculations!$A$3:$A$53,$B1206)</f>
        <v/>
      </c>
      <c r="L1206" s="44">
        <f>L480/SUMIFS(L$3:L$722,$B$3:$B$722,$B1206)*SUMIFS(Calculations!$E$3:$E$53,Calculations!$A$3:$A$53,$B1206)</f>
        <v/>
      </c>
      <c r="M1206" s="44">
        <f>M480/SUMIFS(M$3:M$722,$B$3:$B$722,$B1206)*SUMIFS(Calculations!$E$3:$E$53,Calculations!$A$3:$A$53,$B1206)</f>
        <v/>
      </c>
      <c r="N1206" s="44">
        <f>N480/SUMIFS(N$3:N$722,$B$3:$B$722,$B1206)*SUMIFS(Calculations!$E$3:$E$53,Calculations!$A$3:$A$53,$B1206)</f>
        <v/>
      </c>
      <c r="O1206" s="44">
        <f>O480/SUMIFS(O$3:O$722,$B$3:$B$722,$B1206)*SUMIFS(Calculations!$E$3:$E$53,Calculations!$A$3:$A$53,$B1206)</f>
        <v/>
      </c>
      <c r="P1206" s="44">
        <f>P480/SUMIFS(P$3:P$722,$B$3:$B$722,$B1206)*SUMIFS(Calculations!$E$3:$E$53,Calculations!$A$3:$A$53,$B1206)</f>
        <v/>
      </c>
      <c r="Q1206" s="44">
        <f>Q480/SUMIFS(Q$3:Q$722,$B$3:$B$722,$B1206)*SUMIFS(Calculations!$E$3:$E$53,Calculations!$A$3:$A$53,$B1206)</f>
        <v/>
      </c>
      <c r="R1206" s="44">
        <f>R480/SUMIFS(R$3:R$722,$B$3:$B$722,$B1206)*SUMIFS(Calculations!$E$3:$E$53,Calculations!$A$3:$A$53,$B1206)</f>
        <v/>
      </c>
    </row>
    <row r="1207" ht="15.75" customHeight="1" s="157">
      <c r="B1207" s="44" t="inlineStr">
        <is>
          <t>NY</t>
        </is>
      </c>
      <c r="C1207" s="44" t="inlineStr">
        <is>
          <t>Generation</t>
        </is>
      </c>
      <c r="D1207" s="44" t="inlineStr">
        <is>
          <t>Storage</t>
        </is>
      </c>
      <c r="E1207" s="44">
        <f>LOOKUP(D1207,$U$2:$V$15,$V$2:$V$15)</f>
        <v/>
      </c>
      <c r="F1207" s="44">
        <f>F481/SUMIFS(F$3:F$722,$B$3:$B$722,$B1207)*SUMIFS(Calculations!$E$3:$E$53,Calculations!$A$3:$A$53,$B1207)</f>
        <v/>
      </c>
      <c r="G1207" s="44">
        <f>G481/SUMIFS(G$3:G$722,$B$3:$B$722,$B1207)*SUMIFS(Calculations!$E$3:$E$53,Calculations!$A$3:$A$53,$B1207)</f>
        <v/>
      </c>
      <c r="H1207" s="44">
        <f>H481/SUMIFS(H$3:H$722,$B$3:$B$722,$B1207)*SUMIFS(Calculations!$E$3:$E$53,Calculations!$A$3:$A$53,$B1207)</f>
        <v/>
      </c>
      <c r="I1207" s="44">
        <f>I481/SUMIFS(I$3:I$722,$B$3:$B$722,$B1207)*SUMIFS(Calculations!$E$3:$E$53,Calculations!$A$3:$A$53,$B1207)</f>
        <v/>
      </c>
      <c r="J1207" s="44">
        <f>J481/SUMIFS(J$3:J$722,$B$3:$B$722,$B1207)*SUMIFS(Calculations!$E$3:$E$53,Calculations!$A$3:$A$53,$B1207)</f>
        <v/>
      </c>
      <c r="K1207" s="44">
        <f>K481/SUMIFS(K$3:K$722,$B$3:$B$722,$B1207)*SUMIFS(Calculations!$E$3:$E$53,Calculations!$A$3:$A$53,$B1207)</f>
        <v/>
      </c>
      <c r="L1207" s="44">
        <f>L481/SUMIFS(L$3:L$722,$B$3:$B$722,$B1207)*SUMIFS(Calculations!$E$3:$E$53,Calculations!$A$3:$A$53,$B1207)</f>
        <v/>
      </c>
      <c r="M1207" s="44">
        <f>M481/SUMIFS(M$3:M$722,$B$3:$B$722,$B1207)*SUMIFS(Calculations!$E$3:$E$53,Calculations!$A$3:$A$53,$B1207)</f>
        <v/>
      </c>
      <c r="N1207" s="44">
        <f>N481/SUMIFS(N$3:N$722,$B$3:$B$722,$B1207)*SUMIFS(Calculations!$E$3:$E$53,Calculations!$A$3:$A$53,$B1207)</f>
        <v/>
      </c>
      <c r="O1207" s="44">
        <f>O481/SUMIFS(O$3:O$722,$B$3:$B$722,$B1207)*SUMIFS(Calculations!$E$3:$E$53,Calculations!$A$3:$A$53,$B1207)</f>
        <v/>
      </c>
      <c r="P1207" s="44">
        <f>P481/SUMIFS(P$3:P$722,$B$3:$B$722,$B1207)*SUMIFS(Calculations!$E$3:$E$53,Calculations!$A$3:$A$53,$B1207)</f>
        <v/>
      </c>
      <c r="Q1207" s="44">
        <f>Q481/SUMIFS(Q$3:Q$722,$B$3:$B$722,$B1207)*SUMIFS(Calculations!$E$3:$E$53,Calculations!$A$3:$A$53,$B1207)</f>
        <v/>
      </c>
      <c r="R1207" s="44">
        <f>R481/SUMIFS(R$3:R$722,$B$3:$B$722,$B1207)*SUMIFS(Calculations!$E$3:$E$53,Calculations!$A$3:$A$53,$B1207)</f>
        <v/>
      </c>
    </row>
    <row r="1208" ht="15.75" customHeight="1" s="157">
      <c r="B1208" s="44" t="inlineStr">
        <is>
          <t>NY</t>
        </is>
      </c>
      <c r="C1208" s="44" t="inlineStr">
        <is>
          <t>Generation</t>
        </is>
      </c>
      <c r="D1208" s="44" t="inlineStr">
        <is>
          <t>Utility PV</t>
        </is>
      </c>
      <c r="E1208" s="44">
        <f>LOOKUP(D1208,$U$2:$V$15,$V$2:$V$15)</f>
        <v/>
      </c>
      <c r="F1208" s="44">
        <f>F482/SUMIFS(F$3:F$722,$B$3:$B$722,$B1208)*SUMIFS(Calculations!$E$3:$E$53,Calculations!$A$3:$A$53,$B1208)</f>
        <v/>
      </c>
      <c r="G1208" s="44">
        <f>G482/SUMIFS(G$3:G$722,$B$3:$B$722,$B1208)*SUMIFS(Calculations!$E$3:$E$53,Calculations!$A$3:$A$53,$B1208)</f>
        <v/>
      </c>
      <c r="H1208" s="44">
        <f>H482/SUMIFS(H$3:H$722,$B$3:$B$722,$B1208)*SUMIFS(Calculations!$E$3:$E$53,Calculations!$A$3:$A$53,$B1208)</f>
        <v/>
      </c>
      <c r="I1208" s="44">
        <f>I482/SUMIFS(I$3:I$722,$B$3:$B$722,$B1208)*SUMIFS(Calculations!$E$3:$E$53,Calculations!$A$3:$A$53,$B1208)</f>
        <v/>
      </c>
      <c r="J1208" s="44">
        <f>J482/SUMIFS(J$3:J$722,$B$3:$B$722,$B1208)*SUMIFS(Calculations!$E$3:$E$53,Calculations!$A$3:$A$53,$B1208)</f>
        <v/>
      </c>
      <c r="K1208" s="44">
        <f>K482/SUMIFS(K$3:K$722,$B$3:$B$722,$B1208)*SUMIFS(Calculations!$E$3:$E$53,Calculations!$A$3:$A$53,$B1208)</f>
        <v/>
      </c>
      <c r="L1208" s="44">
        <f>L482/SUMIFS(L$3:L$722,$B$3:$B$722,$B1208)*SUMIFS(Calculations!$E$3:$E$53,Calculations!$A$3:$A$53,$B1208)</f>
        <v/>
      </c>
      <c r="M1208" s="44">
        <f>M482/SUMIFS(M$3:M$722,$B$3:$B$722,$B1208)*SUMIFS(Calculations!$E$3:$E$53,Calculations!$A$3:$A$53,$B1208)</f>
        <v/>
      </c>
      <c r="N1208" s="44">
        <f>N482/SUMIFS(N$3:N$722,$B$3:$B$722,$B1208)*SUMIFS(Calculations!$E$3:$E$53,Calculations!$A$3:$A$53,$B1208)</f>
        <v/>
      </c>
      <c r="O1208" s="44">
        <f>O482/SUMIFS(O$3:O$722,$B$3:$B$722,$B1208)*SUMIFS(Calculations!$E$3:$E$53,Calculations!$A$3:$A$53,$B1208)</f>
        <v/>
      </c>
      <c r="P1208" s="44">
        <f>P482/SUMIFS(P$3:P$722,$B$3:$B$722,$B1208)*SUMIFS(Calculations!$E$3:$E$53,Calculations!$A$3:$A$53,$B1208)</f>
        <v/>
      </c>
      <c r="Q1208" s="44">
        <f>Q482/SUMIFS(Q$3:Q$722,$B$3:$B$722,$B1208)*SUMIFS(Calculations!$E$3:$E$53,Calculations!$A$3:$A$53,$B1208)</f>
        <v/>
      </c>
      <c r="R1208" s="44">
        <f>R482/SUMIFS(R$3:R$722,$B$3:$B$722,$B1208)*SUMIFS(Calculations!$E$3:$E$53,Calculations!$A$3:$A$53,$B1208)</f>
        <v/>
      </c>
    </row>
    <row r="1209" ht="15.75" customHeight="1" s="157">
      <c r="B1209" s="44" t="inlineStr">
        <is>
          <t>OH</t>
        </is>
      </c>
      <c r="C1209" s="44" t="inlineStr">
        <is>
          <t>Generation</t>
        </is>
      </c>
      <c r="D1209" s="44" t="inlineStr">
        <is>
          <t>Biopower</t>
        </is>
      </c>
      <c r="E1209" s="44">
        <f>LOOKUP(D1209,$U$2:$V$15,$V$2:$V$15)</f>
        <v/>
      </c>
      <c r="F1209" s="44">
        <f>F483/SUMIFS(F$3:F$722,$B$3:$B$722,$B1209)*SUMIFS(Calculations!$E$3:$E$53,Calculations!$A$3:$A$53,$B1209)</f>
        <v/>
      </c>
      <c r="G1209" s="44">
        <f>G483/SUMIFS(G$3:G$722,$B$3:$B$722,$B1209)*SUMIFS(Calculations!$E$3:$E$53,Calculations!$A$3:$A$53,$B1209)</f>
        <v/>
      </c>
      <c r="H1209" s="44">
        <f>H483/SUMIFS(H$3:H$722,$B$3:$B$722,$B1209)*SUMIFS(Calculations!$E$3:$E$53,Calculations!$A$3:$A$53,$B1209)</f>
        <v/>
      </c>
      <c r="I1209" s="44">
        <f>I483/SUMIFS(I$3:I$722,$B$3:$B$722,$B1209)*SUMIFS(Calculations!$E$3:$E$53,Calculations!$A$3:$A$53,$B1209)</f>
        <v/>
      </c>
      <c r="J1209" s="44">
        <f>J483/SUMIFS(J$3:J$722,$B$3:$B$722,$B1209)*SUMIFS(Calculations!$E$3:$E$53,Calculations!$A$3:$A$53,$B1209)</f>
        <v/>
      </c>
      <c r="K1209" s="44">
        <f>K483/SUMIFS(K$3:K$722,$B$3:$B$722,$B1209)*SUMIFS(Calculations!$E$3:$E$53,Calculations!$A$3:$A$53,$B1209)</f>
        <v/>
      </c>
      <c r="L1209" s="44">
        <f>L483/SUMIFS(L$3:L$722,$B$3:$B$722,$B1209)*SUMIFS(Calculations!$E$3:$E$53,Calculations!$A$3:$A$53,$B1209)</f>
        <v/>
      </c>
      <c r="M1209" s="44">
        <f>M483/SUMIFS(M$3:M$722,$B$3:$B$722,$B1209)*SUMIFS(Calculations!$E$3:$E$53,Calculations!$A$3:$A$53,$B1209)</f>
        <v/>
      </c>
      <c r="N1209" s="44">
        <f>N483/SUMIFS(N$3:N$722,$B$3:$B$722,$B1209)*SUMIFS(Calculations!$E$3:$E$53,Calculations!$A$3:$A$53,$B1209)</f>
        <v/>
      </c>
      <c r="O1209" s="44">
        <f>O483/SUMIFS(O$3:O$722,$B$3:$B$722,$B1209)*SUMIFS(Calculations!$E$3:$E$53,Calculations!$A$3:$A$53,$B1209)</f>
        <v/>
      </c>
      <c r="P1209" s="44">
        <f>P483/SUMIFS(P$3:P$722,$B$3:$B$722,$B1209)*SUMIFS(Calculations!$E$3:$E$53,Calculations!$A$3:$A$53,$B1209)</f>
        <v/>
      </c>
      <c r="Q1209" s="44">
        <f>Q483/SUMIFS(Q$3:Q$722,$B$3:$B$722,$B1209)*SUMIFS(Calculations!$E$3:$E$53,Calculations!$A$3:$A$53,$B1209)</f>
        <v/>
      </c>
      <c r="R1209" s="44">
        <f>R483/SUMIFS(R$3:R$722,$B$3:$B$722,$B1209)*SUMIFS(Calculations!$E$3:$E$53,Calculations!$A$3:$A$53,$B1209)</f>
        <v/>
      </c>
    </row>
    <row r="1210" ht="15.75" customHeight="1" s="157">
      <c r="B1210" s="44" t="inlineStr">
        <is>
          <t>OH</t>
        </is>
      </c>
      <c r="C1210" s="44" t="inlineStr">
        <is>
          <t>Generation</t>
        </is>
      </c>
      <c r="D1210" s="44" t="inlineStr">
        <is>
          <t>Coal</t>
        </is>
      </c>
      <c r="E1210" s="44">
        <f>LOOKUP(D1210,$U$2:$V$15,$V$2:$V$15)</f>
        <v/>
      </c>
      <c r="F1210" s="44">
        <f>F484/SUMIFS(F$3:F$722,$B$3:$B$722,$B1210)*SUMIFS(Calculations!$E$3:$E$53,Calculations!$A$3:$A$53,$B1210)</f>
        <v/>
      </c>
      <c r="G1210" s="44">
        <f>G484/SUMIFS(G$3:G$722,$B$3:$B$722,$B1210)*SUMIFS(Calculations!$E$3:$E$53,Calculations!$A$3:$A$53,$B1210)</f>
        <v/>
      </c>
      <c r="H1210" s="44">
        <f>H484/SUMIFS(H$3:H$722,$B$3:$B$722,$B1210)*SUMIFS(Calculations!$E$3:$E$53,Calculations!$A$3:$A$53,$B1210)</f>
        <v/>
      </c>
      <c r="I1210" s="44">
        <f>I484/SUMIFS(I$3:I$722,$B$3:$B$722,$B1210)*SUMIFS(Calculations!$E$3:$E$53,Calculations!$A$3:$A$53,$B1210)</f>
        <v/>
      </c>
      <c r="J1210" s="44">
        <f>J484/SUMIFS(J$3:J$722,$B$3:$B$722,$B1210)*SUMIFS(Calculations!$E$3:$E$53,Calculations!$A$3:$A$53,$B1210)</f>
        <v/>
      </c>
      <c r="K1210" s="44">
        <f>K484/SUMIFS(K$3:K$722,$B$3:$B$722,$B1210)*SUMIFS(Calculations!$E$3:$E$53,Calculations!$A$3:$A$53,$B1210)</f>
        <v/>
      </c>
      <c r="L1210" s="44">
        <f>L484/SUMIFS(L$3:L$722,$B$3:$B$722,$B1210)*SUMIFS(Calculations!$E$3:$E$53,Calculations!$A$3:$A$53,$B1210)</f>
        <v/>
      </c>
      <c r="M1210" s="44">
        <f>M484/SUMIFS(M$3:M$722,$B$3:$B$722,$B1210)*SUMIFS(Calculations!$E$3:$E$53,Calculations!$A$3:$A$53,$B1210)</f>
        <v/>
      </c>
      <c r="N1210" s="44">
        <f>N484/SUMIFS(N$3:N$722,$B$3:$B$722,$B1210)*SUMIFS(Calculations!$E$3:$E$53,Calculations!$A$3:$A$53,$B1210)</f>
        <v/>
      </c>
      <c r="O1210" s="44">
        <f>O484/SUMIFS(O$3:O$722,$B$3:$B$722,$B1210)*SUMIFS(Calculations!$E$3:$E$53,Calculations!$A$3:$A$53,$B1210)</f>
        <v/>
      </c>
      <c r="P1210" s="44">
        <f>P484/SUMIFS(P$3:P$722,$B$3:$B$722,$B1210)*SUMIFS(Calculations!$E$3:$E$53,Calculations!$A$3:$A$53,$B1210)</f>
        <v/>
      </c>
      <c r="Q1210" s="44">
        <f>Q484/SUMIFS(Q$3:Q$722,$B$3:$B$722,$B1210)*SUMIFS(Calculations!$E$3:$E$53,Calculations!$A$3:$A$53,$B1210)</f>
        <v/>
      </c>
      <c r="R1210" s="44">
        <f>R484/SUMIFS(R$3:R$722,$B$3:$B$722,$B1210)*SUMIFS(Calculations!$E$3:$E$53,Calculations!$A$3:$A$53,$B1210)</f>
        <v/>
      </c>
    </row>
    <row r="1211" ht="15.75" customHeight="1" s="157">
      <c r="B1211" s="44" t="inlineStr">
        <is>
          <t>OH</t>
        </is>
      </c>
      <c r="C1211" s="44" t="inlineStr">
        <is>
          <t>Generation</t>
        </is>
      </c>
      <c r="D1211" s="44" t="inlineStr">
        <is>
          <t>CSP</t>
        </is>
      </c>
      <c r="E1211" s="44">
        <f>LOOKUP(D1211,$U$2:$V$15,$V$2:$V$15)</f>
        <v/>
      </c>
      <c r="F1211" s="44">
        <f>F485/SUMIFS(F$3:F$722,$B$3:$B$722,$B1211)*SUMIFS(Calculations!$E$3:$E$53,Calculations!$A$3:$A$53,$B1211)</f>
        <v/>
      </c>
      <c r="G1211" s="44">
        <f>G485/SUMIFS(G$3:G$722,$B$3:$B$722,$B1211)*SUMIFS(Calculations!$E$3:$E$53,Calculations!$A$3:$A$53,$B1211)</f>
        <v/>
      </c>
      <c r="H1211" s="44">
        <f>H485/SUMIFS(H$3:H$722,$B$3:$B$722,$B1211)*SUMIFS(Calculations!$E$3:$E$53,Calculations!$A$3:$A$53,$B1211)</f>
        <v/>
      </c>
      <c r="I1211" s="44">
        <f>I485/SUMIFS(I$3:I$722,$B$3:$B$722,$B1211)*SUMIFS(Calculations!$E$3:$E$53,Calculations!$A$3:$A$53,$B1211)</f>
        <v/>
      </c>
      <c r="J1211" s="44">
        <f>J485/SUMIFS(J$3:J$722,$B$3:$B$722,$B1211)*SUMIFS(Calculations!$E$3:$E$53,Calculations!$A$3:$A$53,$B1211)</f>
        <v/>
      </c>
      <c r="K1211" s="44">
        <f>K485/SUMIFS(K$3:K$722,$B$3:$B$722,$B1211)*SUMIFS(Calculations!$E$3:$E$53,Calculations!$A$3:$A$53,$B1211)</f>
        <v/>
      </c>
      <c r="L1211" s="44">
        <f>L485/SUMIFS(L$3:L$722,$B$3:$B$722,$B1211)*SUMIFS(Calculations!$E$3:$E$53,Calculations!$A$3:$A$53,$B1211)</f>
        <v/>
      </c>
      <c r="M1211" s="44">
        <f>M485/SUMIFS(M$3:M$722,$B$3:$B$722,$B1211)*SUMIFS(Calculations!$E$3:$E$53,Calculations!$A$3:$A$53,$B1211)</f>
        <v/>
      </c>
      <c r="N1211" s="44">
        <f>N485/SUMIFS(N$3:N$722,$B$3:$B$722,$B1211)*SUMIFS(Calculations!$E$3:$E$53,Calculations!$A$3:$A$53,$B1211)</f>
        <v/>
      </c>
      <c r="O1211" s="44">
        <f>O485/SUMIFS(O$3:O$722,$B$3:$B$722,$B1211)*SUMIFS(Calculations!$E$3:$E$53,Calculations!$A$3:$A$53,$B1211)</f>
        <v/>
      </c>
      <c r="P1211" s="44">
        <f>P485/SUMIFS(P$3:P$722,$B$3:$B$722,$B1211)*SUMIFS(Calculations!$E$3:$E$53,Calculations!$A$3:$A$53,$B1211)</f>
        <v/>
      </c>
      <c r="Q1211" s="44">
        <f>Q485/SUMIFS(Q$3:Q$722,$B$3:$B$722,$B1211)*SUMIFS(Calculations!$E$3:$E$53,Calculations!$A$3:$A$53,$B1211)</f>
        <v/>
      </c>
      <c r="R1211" s="44">
        <f>R485/SUMIFS(R$3:R$722,$B$3:$B$722,$B1211)*SUMIFS(Calculations!$E$3:$E$53,Calculations!$A$3:$A$53,$B1211)</f>
        <v/>
      </c>
    </row>
    <row r="1212" ht="15.75" customHeight="1" s="157">
      <c r="B1212" s="44" t="inlineStr">
        <is>
          <t>OH</t>
        </is>
      </c>
      <c r="C1212" s="44" t="inlineStr">
        <is>
          <t>Generation</t>
        </is>
      </c>
      <c r="D1212" s="44" t="inlineStr">
        <is>
          <t>Geothermal</t>
        </is>
      </c>
      <c r="E1212" s="44">
        <f>LOOKUP(D1212,$U$2:$V$15,$V$2:$V$15)</f>
        <v/>
      </c>
      <c r="F1212" s="44">
        <f>F486/SUMIFS(F$3:F$722,$B$3:$B$722,$B1212)*SUMIFS(Calculations!$E$3:$E$53,Calculations!$A$3:$A$53,$B1212)</f>
        <v/>
      </c>
      <c r="G1212" s="44">
        <f>G486/SUMIFS(G$3:G$722,$B$3:$B$722,$B1212)*SUMIFS(Calculations!$E$3:$E$53,Calculations!$A$3:$A$53,$B1212)</f>
        <v/>
      </c>
      <c r="H1212" s="44">
        <f>H486/SUMIFS(H$3:H$722,$B$3:$B$722,$B1212)*SUMIFS(Calculations!$E$3:$E$53,Calculations!$A$3:$A$53,$B1212)</f>
        <v/>
      </c>
      <c r="I1212" s="44">
        <f>I486/SUMIFS(I$3:I$722,$B$3:$B$722,$B1212)*SUMIFS(Calculations!$E$3:$E$53,Calculations!$A$3:$A$53,$B1212)</f>
        <v/>
      </c>
      <c r="J1212" s="44">
        <f>J486/SUMIFS(J$3:J$722,$B$3:$B$722,$B1212)*SUMIFS(Calculations!$E$3:$E$53,Calculations!$A$3:$A$53,$B1212)</f>
        <v/>
      </c>
      <c r="K1212" s="44">
        <f>K486/SUMIFS(K$3:K$722,$B$3:$B$722,$B1212)*SUMIFS(Calculations!$E$3:$E$53,Calculations!$A$3:$A$53,$B1212)</f>
        <v/>
      </c>
      <c r="L1212" s="44">
        <f>L486/SUMIFS(L$3:L$722,$B$3:$B$722,$B1212)*SUMIFS(Calculations!$E$3:$E$53,Calculations!$A$3:$A$53,$B1212)</f>
        <v/>
      </c>
      <c r="M1212" s="44">
        <f>M486/SUMIFS(M$3:M$722,$B$3:$B$722,$B1212)*SUMIFS(Calculations!$E$3:$E$53,Calculations!$A$3:$A$53,$B1212)</f>
        <v/>
      </c>
      <c r="N1212" s="44">
        <f>N486/SUMIFS(N$3:N$722,$B$3:$B$722,$B1212)*SUMIFS(Calculations!$E$3:$E$53,Calculations!$A$3:$A$53,$B1212)</f>
        <v/>
      </c>
      <c r="O1212" s="44">
        <f>O486/SUMIFS(O$3:O$722,$B$3:$B$722,$B1212)*SUMIFS(Calculations!$E$3:$E$53,Calculations!$A$3:$A$53,$B1212)</f>
        <v/>
      </c>
      <c r="P1212" s="44">
        <f>P486/SUMIFS(P$3:P$722,$B$3:$B$722,$B1212)*SUMIFS(Calculations!$E$3:$E$53,Calculations!$A$3:$A$53,$B1212)</f>
        <v/>
      </c>
      <c r="Q1212" s="44">
        <f>Q486/SUMIFS(Q$3:Q$722,$B$3:$B$722,$B1212)*SUMIFS(Calculations!$E$3:$E$53,Calculations!$A$3:$A$53,$B1212)</f>
        <v/>
      </c>
      <c r="R1212" s="44">
        <f>R486/SUMIFS(R$3:R$722,$B$3:$B$722,$B1212)*SUMIFS(Calculations!$E$3:$E$53,Calculations!$A$3:$A$53,$B1212)</f>
        <v/>
      </c>
    </row>
    <row r="1213" ht="15.75" customHeight="1" s="157">
      <c r="B1213" s="44" t="inlineStr">
        <is>
          <t>OH</t>
        </is>
      </c>
      <c r="C1213" s="44" t="inlineStr">
        <is>
          <t>Generation</t>
        </is>
      </c>
      <c r="D1213" s="44" t="inlineStr">
        <is>
          <t>Hydro</t>
        </is>
      </c>
      <c r="E1213" s="44">
        <f>LOOKUP(D1213,$U$2:$V$15,$V$2:$V$15)</f>
        <v/>
      </c>
      <c r="F1213" s="44">
        <f>F487/SUMIFS(F$3:F$722,$B$3:$B$722,$B1213)*SUMIFS(Calculations!$E$3:$E$53,Calculations!$A$3:$A$53,$B1213)</f>
        <v/>
      </c>
      <c r="G1213" s="44">
        <f>G487/SUMIFS(G$3:G$722,$B$3:$B$722,$B1213)*SUMIFS(Calculations!$E$3:$E$53,Calculations!$A$3:$A$53,$B1213)</f>
        <v/>
      </c>
      <c r="H1213" s="44">
        <f>H487/SUMIFS(H$3:H$722,$B$3:$B$722,$B1213)*SUMIFS(Calculations!$E$3:$E$53,Calculations!$A$3:$A$53,$B1213)</f>
        <v/>
      </c>
      <c r="I1213" s="44">
        <f>I487/SUMIFS(I$3:I$722,$B$3:$B$722,$B1213)*SUMIFS(Calculations!$E$3:$E$53,Calculations!$A$3:$A$53,$B1213)</f>
        <v/>
      </c>
      <c r="J1213" s="44">
        <f>J487/SUMIFS(J$3:J$722,$B$3:$B$722,$B1213)*SUMIFS(Calculations!$E$3:$E$53,Calculations!$A$3:$A$53,$B1213)</f>
        <v/>
      </c>
      <c r="K1213" s="44">
        <f>K487/SUMIFS(K$3:K$722,$B$3:$B$722,$B1213)*SUMIFS(Calculations!$E$3:$E$53,Calculations!$A$3:$A$53,$B1213)</f>
        <v/>
      </c>
      <c r="L1213" s="44">
        <f>L487/SUMIFS(L$3:L$722,$B$3:$B$722,$B1213)*SUMIFS(Calculations!$E$3:$E$53,Calculations!$A$3:$A$53,$B1213)</f>
        <v/>
      </c>
      <c r="M1213" s="44">
        <f>M487/SUMIFS(M$3:M$722,$B$3:$B$722,$B1213)*SUMIFS(Calculations!$E$3:$E$53,Calculations!$A$3:$A$53,$B1213)</f>
        <v/>
      </c>
      <c r="N1213" s="44">
        <f>N487/SUMIFS(N$3:N$722,$B$3:$B$722,$B1213)*SUMIFS(Calculations!$E$3:$E$53,Calculations!$A$3:$A$53,$B1213)</f>
        <v/>
      </c>
      <c r="O1213" s="44">
        <f>O487/SUMIFS(O$3:O$722,$B$3:$B$722,$B1213)*SUMIFS(Calculations!$E$3:$E$53,Calculations!$A$3:$A$53,$B1213)</f>
        <v/>
      </c>
      <c r="P1213" s="44">
        <f>P487/SUMIFS(P$3:P$722,$B$3:$B$722,$B1213)*SUMIFS(Calculations!$E$3:$E$53,Calculations!$A$3:$A$53,$B1213)</f>
        <v/>
      </c>
      <c r="Q1213" s="44">
        <f>Q487/SUMIFS(Q$3:Q$722,$B$3:$B$722,$B1213)*SUMIFS(Calculations!$E$3:$E$53,Calculations!$A$3:$A$53,$B1213)</f>
        <v/>
      </c>
      <c r="R1213" s="44">
        <f>R487/SUMIFS(R$3:R$722,$B$3:$B$722,$B1213)*SUMIFS(Calculations!$E$3:$E$53,Calculations!$A$3:$A$53,$B1213)</f>
        <v/>
      </c>
    </row>
    <row r="1214" ht="15.75" customHeight="1" s="157">
      <c r="B1214" s="44" t="inlineStr">
        <is>
          <t>OH</t>
        </is>
      </c>
      <c r="C1214" s="44" t="inlineStr">
        <is>
          <t>Generation</t>
        </is>
      </c>
      <c r="D1214" s="44" t="inlineStr">
        <is>
          <t>Imports</t>
        </is>
      </c>
      <c r="E1214" s="44">
        <f>LOOKUP(D1214,$U$2:$V$15,$V$2:$V$15)</f>
        <v/>
      </c>
      <c r="F1214" s="44">
        <f>F488/SUMIFS(F$3:F$722,$B$3:$B$722,$B1214)*SUMIFS(Calculations!$E$3:$E$53,Calculations!$A$3:$A$53,$B1214)</f>
        <v/>
      </c>
      <c r="G1214" s="44">
        <f>G488/SUMIFS(G$3:G$722,$B$3:$B$722,$B1214)*SUMIFS(Calculations!$E$3:$E$53,Calculations!$A$3:$A$53,$B1214)</f>
        <v/>
      </c>
      <c r="H1214" s="44">
        <f>H488/SUMIFS(H$3:H$722,$B$3:$B$722,$B1214)*SUMIFS(Calculations!$E$3:$E$53,Calculations!$A$3:$A$53,$B1214)</f>
        <v/>
      </c>
      <c r="I1214" s="44">
        <f>I488/SUMIFS(I$3:I$722,$B$3:$B$722,$B1214)*SUMIFS(Calculations!$E$3:$E$53,Calculations!$A$3:$A$53,$B1214)</f>
        <v/>
      </c>
      <c r="J1214" s="44">
        <f>J488/SUMIFS(J$3:J$722,$B$3:$B$722,$B1214)*SUMIFS(Calculations!$E$3:$E$53,Calculations!$A$3:$A$53,$B1214)</f>
        <v/>
      </c>
      <c r="K1214" s="44">
        <f>K488/SUMIFS(K$3:K$722,$B$3:$B$722,$B1214)*SUMIFS(Calculations!$E$3:$E$53,Calculations!$A$3:$A$53,$B1214)</f>
        <v/>
      </c>
      <c r="L1214" s="44">
        <f>L488/SUMIFS(L$3:L$722,$B$3:$B$722,$B1214)*SUMIFS(Calculations!$E$3:$E$53,Calculations!$A$3:$A$53,$B1214)</f>
        <v/>
      </c>
      <c r="M1214" s="44">
        <f>M488/SUMIFS(M$3:M$722,$B$3:$B$722,$B1214)*SUMIFS(Calculations!$E$3:$E$53,Calculations!$A$3:$A$53,$B1214)</f>
        <v/>
      </c>
      <c r="N1214" s="44">
        <f>N488/SUMIFS(N$3:N$722,$B$3:$B$722,$B1214)*SUMIFS(Calculations!$E$3:$E$53,Calculations!$A$3:$A$53,$B1214)</f>
        <v/>
      </c>
      <c r="O1214" s="44">
        <f>O488/SUMIFS(O$3:O$722,$B$3:$B$722,$B1214)*SUMIFS(Calculations!$E$3:$E$53,Calculations!$A$3:$A$53,$B1214)</f>
        <v/>
      </c>
      <c r="P1214" s="44">
        <f>P488/SUMIFS(P$3:P$722,$B$3:$B$722,$B1214)*SUMIFS(Calculations!$E$3:$E$53,Calculations!$A$3:$A$53,$B1214)</f>
        <v/>
      </c>
      <c r="Q1214" s="44">
        <f>Q488/SUMIFS(Q$3:Q$722,$B$3:$B$722,$B1214)*SUMIFS(Calculations!$E$3:$E$53,Calculations!$A$3:$A$53,$B1214)</f>
        <v/>
      </c>
      <c r="R1214" s="44">
        <f>R488/SUMIFS(R$3:R$722,$B$3:$B$722,$B1214)*SUMIFS(Calculations!$E$3:$E$53,Calculations!$A$3:$A$53,$B1214)</f>
        <v/>
      </c>
    </row>
    <row r="1215" ht="15.75" customHeight="1" s="157">
      <c r="B1215" s="44" t="inlineStr">
        <is>
          <t>OH</t>
        </is>
      </c>
      <c r="C1215" s="44" t="inlineStr">
        <is>
          <t>Generation</t>
        </is>
      </c>
      <c r="D1215" s="44" t="inlineStr">
        <is>
          <t>Land-based Wind</t>
        </is>
      </c>
      <c r="E1215" s="44">
        <f>LOOKUP(D1215,$U$2:$V$15,$V$2:$V$15)</f>
        <v/>
      </c>
      <c r="F1215" s="44">
        <f>F489/SUMIFS(F$3:F$722,$B$3:$B$722,$B1215)*SUMIFS(Calculations!$E$3:$E$53,Calculations!$A$3:$A$53,$B1215)</f>
        <v/>
      </c>
      <c r="G1215" s="44">
        <f>G489/SUMIFS(G$3:G$722,$B$3:$B$722,$B1215)*SUMIFS(Calculations!$E$3:$E$53,Calculations!$A$3:$A$53,$B1215)</f>
        <v/>
      </c>
      <c r="H1215" s="44">
        <f>H489/SUMIFS(H$3:H$722,$B$3:$B$722,$B1215)*SUMIFS(Calculations!$E$3:$E$53,Calculations!$A$3:$A$53,$B1215)</f>
        <v/>
      </c>
      <c r="I1215" s="44">
        <f>I489/SUMIFS(I$3:I$722,$B$3:$B$722,$B1215)*SUMIFS(Calculations!$E$3:$E$53,Calculations!$A$3:$A$53,$B1215)</f>
        <v/>
      </c>
      <c r="J1215" s="44">
        <f>J489/SUMIFS(J$3:J$722,$B$3:$B$722,$B1215)*SUMIFS(Calculations!$E$3:$E$53,Calculations!$A$3:$A$53,$B1215)</f>
        <v/>
      </c>
      <c r="K1215" s="44">
        <f>K489/SUMIFS(K$3:K$722,$B$3:$B$722,$B1215)*SUMIFS(Calculations!$E$3:$E$53,Calculations!$A$3:$A$53,$B1215)</f>
        <v/>
      </c>
      <c r="L1215" s="44">
        <f>L489/SUMIFS(L$3:L$722,$B$3:$B$722,$B1215)*SUMIFS(Calculations!$E$3:$E$53,Calculations!$A$3:$A$53,$B1215)</f>
        <v/>
      </c>
      <c r="M1215" s="44">
        <f>M489/SUMIFS(M$3:M$722,$B$3:$B$722,$B1215)*SUMIFS(Calculations!$E$3:$E$53,Calculations!$A$3:$A$53,$B1215)</f>
        <v/>
      </c>
      <c r="N1215" s="44">
        <f>N489/SUMIFS(N$3:N$722,$B$3:$B$722,$B1215)*SUMIFS(Calculations!$E$3:$E$53,Calculations!$A$3:$A$53,$B1215)</f>
        <v/>
      </c>
      <c r="O1215" s="44">
        <f>O489/SUMIFS(O$3:O$722,$B$3:$B$722,$B1215)*SUMIFS(Calculations!$E$3:$E$53,Calculations!$A$3:$A$53,$B1215)</f>
        <v/>
      </c>
      <c r="P1215" s="44">
        <f>P489/SUMIFS(P$3:P$722,$B$3:$B$722,$B1215)*SUMIFS(Calculations!$E$3:$E$53,Calculations!$A$3:$A$53,$B1215)</f>
        <v/>
      </c>
      <c r="Q1215" s="44">
        <f>Q489/SUMIFS(Q$3:Q$722,$B$3:$B$722,$B1215)*SUMIFS(Calculations!$E$3:$E$53,Calculations!$A$3:$A$53,$B1215)</f>
        <v/>
      </c>
      <c r="R1215" s="44">
        <f>R489/SUMIFS(R$3:R$722,$B$3:$B$722,$B1215)*SUMIFS(Calculations!$E$3:$E$53,Calculations!$A$3:$A$53,$B1215)</f>
        <v/>
      </c>
    </row>
    <row r="1216" ht="15.75" customHeight="1" s="157">
      <c r="B1216" s="44" t="inlineStr">
        <is>
          <t>OH</t>
        </is>
      </c>
      <c r="C1216" s="44" t="inlineStr">
        <is>
          <t>Generation</t>
        </is>
      </c>
      <c r="D1216" s="44" t="inlineStr">
        <is>
          <t>NG-CC</t>
        </is>
      </c>
      <c r="E1216" s="44">
        <f>LOOKUP(D1216,$U$2:$V$15,$V$2:$V$15)</f>
        <v/>
      </c>
      <c r="F1216" s="44">
        <f>F490/SUMIFS(F$3:F$722,$B$3:$B$722,$B1216)*SUMIFS(Calculations!$E$3:$E$53,Calculations!$A$3:$A$53,$B1216)</f>
        <v/>
      </c>
      <c r="G1216" s="44">
        <f>G490/SUMIFS(G$3:G$722,$B$3:$B$722,$B1216)*SUMIFS(Calculations!$E$3:$E$53,Calculations!$A$3:$A$53,$B1216)</f>
        <v/>
      </c>
      <c r="H1216" s="44">
        <f>H490/SUMIFS(H$3:H$722,$B$3:$B$722,$B1216)*SUMIFS(Calculations!$E$3:$E$53,Calculations!$A$3:$A$53,$B1216)</f>
        <v/>
      </c>
      <c r="I1216" s="44">
        <f>I490/SUMIFS(I$3:I$722,$B$3:$B$722,$B1216)*SUMIFS(Calculations!$E$3:$E$53,Calculations!$A$3:$A$53,$B1216)</f>
        <v/>
      </c>
      <c r="J1216" s="44">
        <f>J490/SUMIFS(J$3:J$722,$B$3:$B$722,$B1216)*SUMIFS(Calculations!$E$3:$E$53,Calculations!$A$3:$A$53,$B1216)</f>
        <v/>
      </c>
      <c r="K1216" s="44">
        <f>K490/SUMIFS(K$3:K$722,$B$3:$B$722,$B1216)*SUMIFS(Calculations!$E$3:$E$53,Calculations!$A$3:$A$53,$B1216)</f>
        <v/>
      </c>
      <c r="L1216" s="44">
        <f>L490/SUMIFS(L$3:L$722,$B$3:$B$722,$B1216)*SUMIFS(Calculations!$E$3:$E$53,Calculations!$A$3:$A$53,$B1216)</f>
        <v/>
      </c>
      <c r="M1216" s="44">
        <f>M490/SUMIFS(M$3:M$722,$B$3:$B$722,$B1216)*SUMIFS(Calculations!$E$3:$E$53,Calculations!$A$3:$A$53,$B1216)</f>
        <v/>
      </c>
      <c r="N1216" s="44">
        <f>N490/SUMIFS(N$3:N$722,$B$3:$B$722,$B1216)*SUMIFS(Calculations!$E$3:$E$53,Calculations!$A$3:$A$53,$B1216)</f>
        <v/>
      </c>
      <c r="O1216" s="44">
        <f>O490/SUMIFS(O$3:O$722,$B$3:$B$722,$B1216)*SUMIFS(Calculations!$E$3:$E$53,Calculations!$A$3:$A$53,$B1216)</f>
        <v/>
      </c>
      <c r="P1216" s="44">
        <f>P490/SUMIFS(P$3:P$722,$B$3:$B$722,$B1216)*SUMIFS(Calculations!$E$3:$E$53,Calculations!$A$3:$A$53,$B1216)</f>
        <v/>
      </c>
      <c r="Q1216" s="44">
        <f>Q490/SUMIFS(Q$3:Q$722,$B$3:$B$722,$B1216)*SUMIFS(Calculations!$E$3:$E$53,Calculations!$A$3:$A$53,$B1216)</f>
        <v/>
      </c>
      <c r="R1216" s="44">
        <f>R490/SUMIFS(R$3:R$722,$B$3:$B$722,$B1216)*SUMIFS(Calculations!$E$3:$E$53,Calculations!$A$3:$A$53,$B1216)</f>
        <v/>
      </c>
    </row>
    <row r="1217" ht="15.75" customHeight="1" s="157">
      <c r="B1217" s="44" t="inlineStr">
        <is>
          <t>OH</t>
        </is>
      </c>
      <c r="C1217" s="44" t="inlineStr">
        <is>
          <t>Generation</t>
        </is>
      </c>
      <c r="D1217" s="44" t="inlineStr">
        <is>
          <t>NG-CT</t>
        </is>
      </c>
      <c r="E1217" s="44">
        <f>LOOKUP(D1217,$U$2:$V$15,$V$2:$V$15)</f>
        <v/>
      </c>
      <c r="F1217" s="44">
        <f>F491/SUMIFS(F$3:F$722,$B$3:$B$722,$B1217)*SUMIFS(Calculations!$E$3:$E$53,Calculations!$A$3:$A$53,$B1217)</f>
        <v/>
      </c>
      <c r="G1217" s="44">
        <f>G491/SUMIFS(G$3:G$722,$B$3:$B$722,$B1217)*SUMIFS(Calculations!$E$3:$E$53,Calculations!$A$3:$A$53,$B1217)</f>
        <v/>
      </c>
      <c r="H1217" s="44">
        <f>H491/SUMIFS(H$3:H$722,$B$3:$B$722,$B1217)*SUMIFS(Calculations!$E$3:$E$53,Calculations!$A$3:$A$53,$B1217)</f>
        <v/>
      </c>
      <c r="I1217" s="44">
        <f>I491/SUMIFS(I$3:I$722,$B$3:$B$722,$B1217)*SUMIFS(Calculations!$E$3:$E$53,Calculations!$A$3:$A$53,$B1217)</f>
        <v/>
      </c>
      <c r="J1217" s="44">
        <f>J491/SUMIFS(J$3:J$722,$B$3:$B$722,$B1217)*SUMIFS(Calculations!$E$3:$E$53,Calculations!$A$3:$A$53,$B1217)</f>
        <v/>
      </c>
      <c r="K1217" s="44">
        <f>K491/SUMIFS(K$3:K$722,$B$3:$B$722,$B1217)*SUMIFS(Calculations!$E$3:$E$53,Calculations!$A$3:$A$53,$B1217)</f>
        <v/>
      </c>
      <c r="L1217" s="44">
        <f>L491/SUMIFS(L$3:L$722,$B$3:$B$722,$B1217)*SUMIFS(Calculations!$E$3:$E$53,Calculations!$A$3:$A$53,$B1217)</f>
        <v/>
      </c>
      <c r="M1217" s="44">
        <f>M491/SUMIFS(M$3:M$722,$B$3:$B$722,$B1217)*SUMIFS(Calculations!$E$3:$E$53,Calculations!$A$3:$A$53,$B1217)</f>
        <v/>
      </c>
      <c r="N1217" s="44">
        <f>N491/SUMIFS(N$3:N$722,$B$3:$B$722,$B1217)*SUMIFS(Calculations!$E$3:$E$53,Calculations!$A$3:$A$53,$B1217)</f>
        <v/>
      </c>
      <c r="O1217" s="44">
        <f>O491/SUMIFS(O$3:O$722,$B$3:$B$722,$B1217)*SUMIFS(Calculations!$E$3:$E$53,Calculations!$A$3:$A$53,$B1217)</f>
        <v/>
      </c>
      <c r="P1217" s="44">
        <f>P491/SUMIFS(P$3:P$722,$B$3:$B$722,$B1217)*SUMIFS(Calculations!$E$3:$E$53,Calculations!$A$3:$A$53,$B1217)</f>
        <v/>
      </c>
      <c r="Q1217" s="44">
        <f>Q491/SUMIFS(Q$3:Q$722,$B$3:$B$722,$B1217)*SUMIFS(Calculations!$E$3:$E$53,Calculations!$A$3:$A$53,$B1217)</f>
        <v/>
      </c>
      <c r="R1217" s="44">
        <f>R491/SUMIFS(R$3:R$722,$B$3:$B$722,$B1217)*SUMIFS(Calculations!$E$3:$E$53,Calculations!$A$3:$A$53,$B1217)</f>
        <v/>
      </c>
    </row>
    <row r="1218" ht="15.75" customHeight="1" s="157">
      <c r="B1218" s="44" t="inlineStr">
        <is>
          <t>OH</t>
        </is>
      </c>
      <c r="C1218" s="44" t="inlineStr">
        <is>
          <t>Generation</t>
        </is>
      </c>
      <c r="D1218" s="44" t="inlineStr">
        <is>
          <t>Nuclear</t>
        </is>
      </c>
      <c r="E1218" s="44">
        <f>LOOKUP(D1218,$U$2:$V$15,$V$2:$V$15)</f>
        <v/>
      </c>
      <c r="F1218" s="44">
        <f>F492/SUMIFS(F$3:F$722,$B$3:$B$722,$B1218)*SUMIFS(Calculations!$E$3:$E$53,Calculations!$A$3:$A$53,$B1218)</f>
        <v/>
      </c>
      <c r="G1218" s="44">
        <f>G492/SUMIFS(G$3:G$722,$B$3:$B$722,$B1218)*SUMIFS(Calculations!$E$3:$E$53,Calculations!$A$3:$A$53,$B1218)</f>
        <v/>
      </c>
      <c r="H1218" s="44">
        <f>H492/SUMIFS(H$3:H$722,$B$3:$B$722,$B1218)*SUMIFS(Calculations!$E$3:$E$53,Calculations!$A$3:$A$53,$B1218)</f>
        <v/>
      </c>
      <c r="I1218" s="44">
        <f>I492/SUMIFS(I$3:I$722,$B$3:$B$722,$B1218)*SUMIFS(Calculations!$E$3:$E$53,Calculations!$A$3:$A$53,$B1218)</f>
        <v/>
      </c>
      <c r="J1218" s="44">
        <f>J492/SUMIFS(J$3:J$722,$B$3:$B$722,$B1218)*SUMIFS(Calculations!$E$3:$E$53,Calculations!$A$3:$A$53,$B1218)</f>
        <v/>
      </c>
      <c r="K1218" s="44">
        <f>K492/SUMIFS(K$3:K$722,$B$3:$B$722,$B1218)*SUMIFS(Calculations!$E$3:$E$53,Calculations!$A$3:$A$53,$B1218)</f>
        <v/>
      </c>
      <c r="L1218" s="44">
        <f>L492/SUMIFS(L$3:L$722,$B$3:$B$722,$B1218)*SUMIFS(Calculations!$E$3:$E$53,Calculations!$A$3:$A$53,$B1218)</f>
        <v/>
      </c>
      <c r="M1218" s="44">
        <f>M492/SUMIFS(M$3:M$722,$B$3:$B$722,$B1218)*SUMIFS(Calculations!$E$3:$E$53,Calculations!$A$3:$A$53,$B1218)</f>
        <v/>
      </c>
      <c r="N1218" s="44">
        <f>N492/SUMIFS(N$3:N$722,$B$3:$B$722,$B1218)*SUMIFS(Calculations!$E$3:$E$53,Calculations!$A$3:$A$53,$B1218)</f>
        <v/>
      </c>
      <c r="O1218" s="44">
        <f>O492/SUMIFS(O$3:O$722,$B$3:$B$722,$B1218)*SUMIFS(Calculations!$E$3:$E$53,Calculations!$A$3:$A$53,$B1218)</f>
        <v/>
      </c>
      <c r="P1218" s="44">
        <f>P492/SUMIFS(P$3:P$722,$B$3:$B$722,$B1218)*SUMIFS(Calculations!$E$3:$E$53,Calculations!$A$3:$A$53,$B1218)</f>
        <v/>
      </c>
      <c r="Q1218" s="44">
        <f>Q492/SUMIFS(Q$3:Q$722,$B$3:$B$722,$B1218)*SUMIFS(Calculations!$E$3:$E$53,Calculations!$A$3:$A$53,$B1218)</f>
        <v/>
      </c>
      <c r="R1218" s="44">
        <f>R492/SUMIFS(R$3:R$722,$B$3:$B$722,$B1218)*SUMIFS(Calculations!$E$3:$E$53,Calculations!$A$3:$A$53,$B1218)</f>
        <v/>
      </c>
    </row>
    <row r="1219" ht="15.75" customHeight="1" s="157">
      <c r="B1219" s="44" t="inlineStr">
        <is>
          <t>OH</t>
        </is>
      </c>
      <c r="C1219" s="44" t="inlineStr">
        <is>
          <t>Generation</t>
        </is>
      </c>
      <c r="D1219" s="44" t="inlineStr">
        <is>
          <t>Offshore Wind</t>
        </is>
      </c>
      <c r="E1219" s="44">
        <f>LOOKUP(D1219,$U$2:$V$15,$V$2:$V$15)</f>
        <v/>
      </c>
      <c r="F1219" s="44">
        <f>F493/SUMIFS(F$3:F$722,$B$3:$B$722,$B1219)*SUMIFS(Calculations!$E$3:$E$53,Calculations!$A$3:$A$53,$B1219)</f>
        <v/>
      </c>
      <c r="G1219" s="44">
        <f>G493/SUMIFS(G$3:G$722,$B$3:$B$722,$B1219)*SUMIFS(Calculations!$E$3:$E$53,Calculations!$A$3:$A$53,$B1219)</f>
        <v/>
      </c>
      <c r="H1219" s="44">
        <f>H493/SUMIFS(H$3:H$722,$B$3:$B$722,$B1219)*SUMIFS(Calculations!$E$3:$E$53,Calculations!$A$3:$A$53,$B1219)</f>
        <v/>
      </c>
      <c r="I1219" s="44">
        <f>I493/SUMIFS(I$3:I$722,$B$3:$B$722,$B1219)*SUMIFS(Calculations!$E$3:$E$53,Calculations!$A$3:$A$53,$B1219)</f>
        <v/>
      </c>
      <c r="J1219" s="44">
        <f>J493/SUMIFS(J$3:J$722,$B$3:$B$722,$B1219)*SUMIFS(Calculations!$E$3:$E$53,Calculations!$A$3:$A$53,$B1219)</f>
        <v/>
      </c>
      <c r="K1219" s="44">
        <f>K493/SUMIFS(K$3:K$722,$B$3:$B$722,$B1219)*SUMIFS(Calculations!$E$3:$E$53,Calculations!$A$3:$A$53,$B1219)</f>
        <v/>
      </c>
      <c r="L1219" s="44">
        <f>L493/SUMIFS(L$3:L$722,$B$3:$B$722,$B1219)*SUMIFS(Calculations!$E$3:$E$53,Calculations!$A$3:$A$53,$B1219)</f>
        <v/>
      </c>
      <c r="M1219" s="44">
        <f>M493/SUMIFS(M$3:M$722,$B$3:$B$722,$B1219)*SUMIFS(Calculations!$E$3:$E$53,Calculations!$A$3:$A$53,$B1219)</f>
        <v/>
      </c>
      <c r="N1219" s="44">
        <f>N493/SUMIFS(N$3:N$722,$B$3:$B$722,$B1219)*SUMIFS(Calculations!$E$3:$E$53,Calculations!$A$3:$A$53,$B1219)</f>
        <v/>
      </c>
      <c r="O1219" s="44">
        <f>O493/SUMIFS(O$3:O$722,$B$3:$B$722,$B1219)*SUMIFS(Calculations!$E$3:$E$53,Calculations!$A$3:$A$53,$B1219)</f>
        <v/>
      </c>
      <c r="P1219" s="44">
        <f>P493/SUMIFS(P$3:P$722,$B$3:$B$722,$B1219)*SUMIFS(Calculations!$E$3:$E$53,Calculations!$A$3:$A$53,$B1219)</f>
        <v/>
      </c>
      <c r="Q1219" s="44">
        <f>Q493/SUMIFS(Q$3:Q$722,$B$3:$B$722,$B1219)*SUMIFS(Calculations!$E$3:$E$53,Calculations!$A$3:$A$53,$B1219)</f>
        <v/>
      </c>
      <c r="R1219" s="44">
        <f>R493/SUMIFS(R$3:R$722,$B$3:$B$722,$B1219)*SUMIFS(Calculations!$E$3:$E$53,Calculations!$A$3:$A$53,$B1219)</f>
        <v/>
      </c>
    </row>
    <row r="1220" ht="15.75" customHeight="1" s="157">
      <c r="B1220" s="44" t="inlineStr">
        <is>
          <t>OH</t>
        </is>
      </c>
      <c r="C1220" s="44" t="inlineStr">
        <is>
          <t>Generation</t>
        </is>
      </c>
      <c r="D1220" s="44" t="inlineStr">
        <is>
          <t>Oil-Gas-Steam</t>
        </is>
      </c>
      <c r="E1220" s="44">
        <f>LOOKUP(D1220,$U$2:$V$15,$V$2:$V$15)</f>
        <v/>
      </c>
      <c r="F1220" s="44">
        <f>F494/SUMIFS(F$3:F$722,$B$3:$B$722,$B1220)*SUMIFS(Calculations!$E$3:$E$53,Calculations!$A$3:$A$53,$B1220)</f>
        <v/>
      </c>
      <c r="G1220" s="44">
        <f>G494/SUMIFS(G$3:G$722,$B$3:$B$722,$B1220)*SUMIFS(Calculations!$E$3:$E$53,Calculations!$A$3:$A$53,$B1220)</f>
        <v/>
      </c>
      <c r="H1220" s="44">
        <f>H494/SUMIFS(H$3:H$722,$B$3:$B$722,$B1220)*SUMIFS(Calculations!$E$3:$E$53,Calculations!$A$3:$A$53,$B1220)</f>
        <v/>
      </c>
      <c r="I1220" s="44">
        <f>I494/SUMIFS(I$3:I$722,$B$3:$B$722,$B1220)*SUMIFS(Calculations!$E$3:$E$53,Calculations!$A$3:$A$53,$B1220)</f>
        <v/>
      </c>
      <c r="J1220" s="44">
        <f>J494/SUMIFS(J$3:J$722,$B$3:$B$722,$B1220)*SUMIFS(Calculations!$E$3:$E$53,Calculations!$A$3:$A$53,$B1220)</f>
        <v/>
      </c>
      <c r="K1220" s="44">
        <f>K494/SUMIFS(K$3:K$722,$B$3:$B$722,$B1220)*SUMIFS(Calculations!$E$3:$E$53,Calculations!$A$3:$A$53,$B1220)</f>
        <v/>
      </c>
      <c r="L1220" s="44">
        <f>L494/SUMIFS(L$3:L$722,$B$3:$B$722,$B1220)*SUMIFS(Calculations!$E$3:$E$53,Calculations!$A$3:$A$53,$B1220)</f>
        <v/>
      </c>
      <c r="M1220" s="44">
        <f>M494/SUMIFS(M$3:M$722,$B$3:$B$722,$B1220)*SUMIFS(Calculations!$E$3:$E$53,Calculations!$A$3:$A$53,$B1220)</f>
        <v/>
      </c>
      <c r="N1220" s="44">
        <f>N494/SUMIFS(N$3:N$722,$B$3:$B$722,$B1220)*SUMIFS(Calculations!$E$3:$E$53,Calculations!$A$3:$A$53,$B1220)</f>
        <v/>
      </c>
      <c r="O1220" s="44">
        <f>O494/SUMIFS(O$3:O$722,$B$3:$B$722,$B1220)*SUMIFS(Calculations!$E$3:$E$53,Calculations!$A$3:$A$53,$B1220)</f>
        <v/>
      </c>
      <c r="P1220" s="44">
        <f>P494/SUMIFS(P$3:P$722,$B$3:$B$722,$B1220)*SUMIFS(Calculations!$E$3:$E$53,Calculations!$A$3:$A$53,$B1220)</f>
        <v/>
      </c>
      <c r="Q1220" s="44">
        <f>Q494/SUMIFS(Q$3:Q$722,$B$3:$B$722,$B1220)*SUMIFS(Calculations!$E$3:$E$53,Calculations!$A$3:$A$53,$B1220)</f>
        <v/>
      </c>
      <c r="R1220" s="44">
        <f>R494/SUMIFS(R$3:R$722,$B$3:$B$722,$B1220)*SUMIFS(Calculations!$E$3:$E$53,Calculations!$A$3:$A$53,$B1220)</f>
        <v/>
      </c>
    </row>
    <row r="1221" ht="15.75" customHeight="1" s="157">
      <c r="B1221" s="44" t="inlineStr">
        <is>
          <t>OH</t>
        </is>
      </c>
      <c r="C1221" s="44" t="inlineStr">
        <is>
          <t>Generation</t>
        </is>
      </c>
      <c r="D1221" s="44" t="inlineStr">
        <is>
          <t>Rooftop PV</t>
        </is>
      </c>
      <c r="E1221" s="44">
        <f>LOOKUP(D1221,$U$2:$V$15,$V$2:$V$15)</f>
        <v/>
      </c>
      <c r="F1221" s="44">
        <f>F495/SUMIFS(F$3:F$722,$B$3:$B$722,$B1221)*SUMIFS(Calculations!$E$3:$E$53,Calculations!$A$3:$A$53,$B1221)</f>
        <v/>
      </c>
      <c r="G1221" s="44">
        <f>G495/SUMIFS(G$3:G$722,$B$3:$B$722,$B1221)*SUMIFS(Calculations!$E$3:$E$53,Calculations!$A$3:$A$53,$B1221)</f>
        <v/>
      </c>
      <c r="H1221" s="44">
        <f>H495/SUMIFS(H$3:H$722,$B$3:$B$722,$B1221)*SUMIFS(Calculations!$E$3:$E$53,Calculations!$A$3:$A$53,$B1221)</f>
        <v/>
      </c>
      <c r="I1221" s="44">
        <f>I495/SUMIFS(I$3:I$722,$B$3:$B$722,$B1221)*SUMIFS(Calculations!$E$3:$E$53,Calculations!$A$3:$A$53,$B1221)</f>
        <v/>
      </c>
      <c r="J1221" s="44">
        <f>J495/SUMIFS(J$3:J$722,$B$3:$B$722,$B1221)*SUMIFS(Calculations!$E$3:$E$53,Calculations!$A$3:$A$53,$B1221)</f>
        <v/>
      </c>
      <c r="K1221" s="44">
        <f>K495/SUMIFS(K$3:K$722,$B$3:$B$722,$B1221)*SUMIFS(Calculations!$E$3:$E$53,Calculations!$A$3:$A$53,$B1221)</f>
        <v/>
      </c>
      <c r="L1221" s="44">
        <f>L495/SUMIFS(L$3:L$722,$B$3:$B$722,$B1221)*SUMIFS(Calculations!$E$3:$E$53,Calculations!$A$3:$A$53,$B1221)</f>
        <v/>
      </c>
      <c r="M1221" s="44">
        <f>M495/SUMIFS(M$3:M$722,$B$3:$B$722,$B1221)*SUMIFS(Calculations!$E$3:$E$53,Calculations!$A$3:$A$53,$B1221)</f>
        <v/>
      </c>
      <c r="N1221" s="44">
        <f>N495/SUMIFS(N$3:N$722,$B$3:$B$722,$B1221)*SUMIFS(Calculations!$E$3:$E$53,Calculations!$A$3:$A$53,$B1221)</f>
        <v/>
      </c>
      <c r="O1221" s="44">
        <f>O495/SUMIFS(O$3:O$722,$B$3:$B$722,$B1221)*SUMIFS(Calculations!$E$3:$E$53,Calculations!$A$3:$A$53,$B1221)</f>
        <v/>
      </c>
      <c r="P1221" s="44">
        <f>P495/SUMIFS(P$3:P$722,$B$3:$B$722,$B1221)*SUMIFS(Calculations!$E$3:$E$53,Calculations!$A$3:$A$53,$B1221)</f>
        <v/>
      </c>
      <c r="Q1221" s="44">
        <f>Q495/SUMIFS(Q$3:Q$722,$B$3:$B$722,$B1221)*SUMIFS(Calculations!$E$3:$E$53,Calculations!$A$3:$A$53,$B1221)</f>
        <v/>
      </c>
      <c r="R1221" s="44">
        <f>R495/SUMIFS(R$3:R$722,$B$3:$B$722,$B1221)*SUMIFS(Calculations!$E$3:$E$53,Calculations!$A$3:$A$53,$B1221)</f>
        <v/>
      </c>
    </row>
    <row r="1222" ht="15.75" customHeight="1" s="157">
      <c r="B1222" s="44" t="inlineStr">
        <is>
          <t>OH</t>
        </is>
      </c>
      <c r="C1222" s="44" t="inlineStr">
        <is>
          <t>Generation</t>
        </is>
      </c>
      <c r="D1222" s="44" t="inlineStr">
        <is>
          <t>Storage</t>
        </is>
      </c>
      <c r="E1222" s="44">
        <f>LOOKUP(D1222,$U$2:$V$15,$V$2:$V$15)</f>
        <v/>
      </c>
      <c r="F1222" s="44">
        <f>F496/SUMIFS(F$3:F$722,$B$3:$B$722,$B1222)*SUMIFS(Calculations!$E$3:$E$53,Calculations!$A$3:$A$53,$B1222)</f>
        <v/>
      </c>
      <c r="G1222" s="44">
        <f>G496/SUMIFS(G$3:G$722,$B$3:$B$722,$B1222)*SUMIFS(Calculations!$E$3:$E$53,Calculations!$A$3:$A$53,$B1222)</f>
        <v/>
      </c>
      <c r="H1222" s="44">
        <f>H496/SUMIFS(H$3:H$722,$B$3:$B$722,$B1222)*SUMIFS(Calculations!$E$3:$E$53,Calculations!$A$3:$A$53,$B1222)</f>
        <v/>
      </c>
      <c r="I1222" s="44">
        <f>I496/SUMIFS(I$3:I$722,$B$3:$B$722,$B1222)*SUMIFS(Calculations!$E$3:$E$53,Calculations!$A$3:$A$53,$B1222)</f>
        <v/>
      </c>
      <c r="J1222" s="44">
        <f>J496/SUMIFS(J$3:J$722,$B$3:$B$722,$B1222)*SUMIFS(Calculations!$E$3:$E$53,Calculations!$A$3:$A$53,$B1222)</f>
        <v/>
      </c>
      <c r="K1222" s="44">
        <f>K496/SUMIFS(K$3:K$722,$B$3:$B$722,$B1222)*SUMIFS(Calculations!$E$3:$E$53,Calculations!$A$3:$A$53,$B1222)</f>
        <v/>
      </c>
      <c r="L1222" s="44">
        <f>L496/SUMIFS(L$3:L$722,$B$3:$B$722,$B1222)*SUMIFS(Calculations!$E$3:$E$53,Calculations!$A$3:$A$53,$B1222)</f>
        <v/>
      </c>
      <c r="M1222" s="44">
        <f>M496/SUMIFS(M$3:M$722,$B$3:$B$722,$B1222)*SUMIFS(Calculations!$E$3:$E$53,Calculations!$A$3:$A$53,$B1222)</f>
        <v/>
      </c>
      <c r="N1222" s="44">
        <f>N496/SUMIFS(N$3:N$722,$B$3:$B$722,$B1222)*SUMIFS(Calculations!$E$3:$E$53,Calculations!$A$3:$A$53,$B1222)</f>
        <v/>
      </c>
      <c r="O1222" s="44">
        <f>O496/SUMIFS(O$3:O$722,$B$3:$B$722,$B1222)*SUMIFS(Calculations!$E$3:$E$53,Calculations!$A$3:$A$53,$B1222)</f>
        <v/>
      </c>
      <c r="P1222" s="44">
        <f>P496/SUMIFS(P$3:P$722,$B$3:$B$722,$B1222)*SUMIFS(Calculations!$E$3:$E$53,Calculations!$A$3:$A$53,$B1222)</f>
        <v/>
      </c>
      <c r="Q1222" s="44">
        <f>Q496/SUMIFS(Q$3:Q$722,$B$3:$B$722,$B1222)*SUMIFS(Calculations!$E$3:$E$53,Calculations!$A$3:$A$53,$B1222)</f>
        <v/>
      </c>
      <c r="R1222" s="44">
        <f>R496/SUMIFS(R$3:R$722,$B$3:$B$722,$B1222)*SUMIFS(Calculations!$E$3:$E$53,Calculations!$A$3:$A$53,$B1222)</f>
        <v/>
      </c>
    </row>
    <row r="1223" ht="15.75" customHeight="1" s="157">
      <c r="B1223" s="44" t="inlineStr">
        <is>
          <t>OH</t>
        </is>
      </c>
      <c r="C1223" s="44" t="inlineStr">
        <is>
          <t>Generation</t>
        </is>
      </c>
      <c r="D1223" s="44" t="inlineStr">
        <is>
          <t>Utility PV</t>
        </is>
      </c>
      <c r="E1223" s="44">
        <f>LOOKUP(D1223,$U$2:$V$15,$V$2:$V$15)</f>
        <v/>
      </c>
      <c r="F1223" s="44">
        <f>F497/SUMIFS(F$3:F$722,$B$3:$B$722,$B1223)*SUMIFS(Calculations!$E$3:$E$53,Calculations!$A$3:$A$53,$B1223)</f>
        <v/>
      </c>
      <c r="G1223" s="44">
        <f>G497/SUMIFS(G$3:G$722,$B$3:$B$722,$B1223)*SUMIFS(Calculations!$E$3:$E$53,Calculations!$A$3:$A$53,$B1223)</f>
        <v/>
      </c>
      <c r="H1223" s="44">
        <f>H497/SUMIFS(H$3:H$722,$B$3:$B$722,$B1223)*SUMIFS(Calculations!$E$3:$E$53,Calculations!$A$3:$A$53,$B1223)</f>
        <v/>
      </c>
      <c r="I1223" s="44">
        <f>I497/SUMIFS(I$3:I$722,$B$3:$B$722,$B1223)*SUMIFS(Calculations!$E$3:$E$53,Calculations!$A$3:$A$53,$B1223)</f>
        <v/>
      </c>
      <c r="J1223" s="44">
        <f>J497/SUMIFS(J$3:J$722,$B$3:$B$722,$B1223)*SUMIFS(Calculations!$E$3:$E$53,Calculations!$A$3:$A$53,$B1223)</f>
        <v/>
      </c>
      <c r="K1223" s="44">
        <f>K497/SUMIFS(K$3:K$722,$B$3:$B$722,$B1223)*SUMIFS(Calculations!$E$3:$E$53,Calculations!$A$3:$A$53,$B1223)</f>
        <v/>
      </c>
      <c r="L1223" s="44">
        <f>L497/SUMIFS(L$3:L$722,$B$3:$B$722,$B1223)*SUMIFS(Calculations!$E$3:$E$53,Calculations!$A$3:$A$53,$B1223)</f>
        <v/>
      </c>
      <c r="M1223" s="44">
        <f>M497/SUMIFS(M$3:M$722,$B$3:$B$722,$B1223)*SUMIFS(Calculations!$E$3:$E$53,Calculations!$A$3:$A$53,$B1223)</f>
        <v/>
      </c>
      <c r="N1223" s="44">
        <f>N497/SUMIFS(N$3:N$722,$B$3:$B$722,$B1223)*SUMIFS(Calculations!$E$3:$E$53,Calculations!$A$3:$A$53,$B1223)</f>
        <v/>
      </c>
      <c r="O1223" s="44">
        <f>O497/SUMIFS(O$3:O$722,$B$3:$B$722,$B1223)*SUMIFS(Calculations!$E$3:$E$53,Calculations!$A$3:$A$53,$B1223)</f>
        <v/>
      </c>
      <c r="P1223" s="44">
        <f>P497/SUMIFS(P$3:P$722,$B$3:$B$722,$B1223)*SUMIFS(Calculations!$E$3:$E$53,Calculations!$A$3:$A$53,$B1223)</f>
        <v/>
      </c>
      <c r="Q1223" s="44">
        <f>Q497/SUMIFS(Q$3:Q$722,$B$3:$B$722,$B1223)*SUMIFS(Calculations!$E$3:$E$53,Calculations!$A$3:$A$53,$B1223)</f>
        <v/>
      </c>
      <c r="R1223" s="44">
        <f>R497/SUMIFS(R$3:R$722,$B$3:$B$722,$B1223)*SUMIFS(Calculations!$E$3:$E$53,Calculations!$A$3:$A$53,$B1223)</f>
        <v/>
      </c>
    </row>
    <row r="1224" ht="15.75" customHeight="1" s="157">
      <c r="B1224" s="44" t="inlineStr">
        <is>
          <t>OK</t>
        </is>
      </c>
      <c r="C1224" s="44" t="inlineStr">
        <is>
          <t>Generation</t>
        </is>
      </c>
      <c r="D1224" s="44" t="inlineStr">
        <is>
          <t>Biopower</t>
        </is>
      </c>
      <c r="E1224" s="44">
        <f>LOOKUP(D1224,$U$2:$V$15,$V$2:$V$15)</f>
        <v/>
      </c>
      <c r="F1224" s="44">
        <f>F498/SUMIFS(F$3:F$722,$B$3:$B$722,$B1224)*SUMIFS(Calculations!$E$3:$E$53,Calculations!$A$3:$A$53,$B1224)</f>
        <v/>
      </c>
      <c r="G1224" s="44">
        <f>G498/SUMIFS(G$3:G$722,$B$3:$B$722,$B1224)*SUMIFS(Calculations!$E$3:$E$53,Calculations!$A$3:$A$53,$B1224)</f>
        <v/>
      </c>
      <c r="H1224" s="44">
        <f>H498/SUMIFS(H$3:H$722,$B$3:$B$722,$B1224)*SUMIFS(Calculations!$E$3:$E$53,Calculations!$A$3:$A$53,$B1224)</f>
        <v/>
      </c>
      <c r="I1224" s="44">
        <f>I498/SUMIFS(I$3:I$722,$B$3:$B$722,$B1224)*SUMIFS(Calculations!$E$3:$E$53,Calculations!$A$3:$A$53,$B1224)</f>
        <v/>
      </c>
      <c r="J1224" s="44">
        <f>J498/SUMIFS(J$3:J$722,$B$3:$B$722,$B1224)*SUMIFS(Calculations!$E$3:$E$53,Calculations!$A$3:$A$53,$B1224)</f>
        <v/>
      </c>
      <c r="K1224" s="44">
        <f>K498/SUMIFS(K$3:K$722,$B$3:$B$722,$B1224)*SUMIFS(Calculations!$E$3:$E$53,Calculations!$A$3:$A$53,$B1224)</f>
        <v/>
      </c>
      <c r="L1224" s="44">
        <f>L498/SUMIFS(L$3:L$722,$B$3:$B$722,$B1224)*SUMIFS(Calculations!$E$3:$E$53,Calculations!$A$3:$A$53,$B1224)</f>
        <v/>
      </c>
      <c r="M1224" s="44">
        <f>M498/SUMIFS(M$3:M$722,$B$3:$B$722,$B1224)*SUMIFS(Calculations!$E$3:$E$53,Calculations!$A$3:$A$53,$B1224)</f>
        <v/>
      </c>
      <c r="N1224" s="44">
        <f>N498/SUMIFS(N$3:N$722,$B$3:$B$722,$B1224)*SUMIFS(Calculations!$E$3:$E$53,Calculations!$A$3:$A$53,$B1224)</f>
        <v/>
      </c>
      <c r="O1224" s="44">
        <f>O498/SUMIFS(O$3:O$722,$B$3:$B$722,$B1224)*SUMIFS(Calculations!$E$3:$E$53,Calculations!$A$3:$A$53,$B1224)</f>
        <v/>
      </c>
      <c r="P1224" s="44">
        <f>P498/SUMIFS(P$3:P$722,$B$3:$B$722,$B1224)*SUMIFS(Calculations!$E$3:$E$53,Calculations!$A$3:$A$53,$B1224)</f>
        <v/>
      </c>
      <c r="Q1224" s="44">
        <f>Q498/SUMIFS(Q$3:Q$722,$B$3:$B$722,$B1224)*SUMIFS(Calculations!$E$3:$E$53,Calculations!$A$3:$A$53,$B1224)</f>
        <v/>
      </c>
      <c r="R1224" s="44">
        <f>R498/SUMIFS(R$3:R$722,$B$3:$B$722,$B1224)*SUMIFS(Calculations!$E$3:$E$53,Calculations!$A$3:$A$53,$B1224)</f>
        <v/>
      </c>
    </row>
    <row r="1225" ht="15.75" customHeight="1" s="157">
      <c r="B1225" s="44" t="inlineStr">
        <is>
          <t>OK</t>
        </is>
      </c>
      <c r="C1225" s="44" t="inlineStr">
        <is>
          <t>Generation</t>
        </is>
      </c>
      <c r="D1225" s="44" t="inlineStr">
        <is>
          <t>Coal</t>
        </is>
      </c>
      <c r="E1225" s="44">
        <f>LOOKUP(D1225,$U$2:$V$15,$V$2:$V$15)</f>
        <v/>
      </c>
      <c r="F1225" s="44">
        <f>F499/SUMIFS(F$3:F$722,$B$3:$B$722,$B1225)*SUMIFS(Calculations!$E$3:$E$53,Calculations!$A$3:$A$53,$B1225)</f>
        <v/>
      </c>
      <c r="G1225" s="44">
        <f>G499/SUMIFS(G$3:G$722,$B$3:$B$722,$B1225)*SUMIFS(Calculations!$E$3:$E$53,Calculations!$A$3:$A$53,$B1225)</f>
        <v/>
      </c>
      <c r="H1225" s="44">
        <f>H499/SUMIFS(H$3:H$722,$B$3:$B$722,$B1225)*SUMIFS(Calculations!$E$3:$E$53,Calculations!$A$3:$A$53,$B1225)</f>
        <v/>
      </c>
      <c r="I1225" s="44">
        <f>I499/SUMIFS(I$3:I$722,$B$3:$B$722,$B1225)*SUMIFS(Calculations!$E$3:$E$53,Calculations!$A$3:$A$53,$B1225)</f>
        <v/>
      </c>
      <c r="J1225" s="44">
        <f>J499/SUMIFS(J$3:J$722,$B$3:$B$722,$B1225)*SUMIFS(Calculations!$E$3:$E$53,Calculations!$A$3:$A$53,$B1225)</f>
        <v/>
      </c>
      <c r="K1225" s="44">
        <f>K499/SUMIFS(K$3:K$722,$B$3:$B$722,$B1225)*SUMIFS(Calculations!$E$3:$E$53,Calculations!$A$3:$A$53,$B1225)</f>
        <v/>
      </c>
      <c r="L1225" s="44">
        <f>L499/SUMIFS(L$3:L$722,$B$3:$B$722,$B1225)*SUMIFS(Calculations!$E$3:$E$53,Calculations!$A$3:$A$53,$B1225)</f>
        <v/>
      </c>
      <c r="M1225" s="44">
        <f>M499/SUMIFS(M$3:M$722,$B$3:$B$722,$B1225)*SUMIFS(Calculations!$E$3:$E$53,Calculations!$A$3:$A$53,$B1225)</f>
        <v/>
      </c>
      <c r="N1225" s="44">
        <f>N499/SUMIFS(N$3:N$722,$B$3:$B$722,$B1225)*SUMIFS(Calculations!$E$3:$E$53,Calculations!$A$3:$A$53,$B1225)</f>
        <v/>
      </c>
      <c r="O1225" s="44">
        <f>O499/SUMIFS(O$3:O$722,$B$3:$B$722,$B1225)*SUMIFS(Calculations!$E$3:$E$53,Calculations!$A$3:$A$53,$B1225)</f>
        <v/>
      </c>
      <c r="P1225" s="44">
        <f>P499/SUMIFS(P$3:P$722,$B$3:$B$722,$B1225)*SUMIFS(Calculations!$E$3:$E$53,Calculations!$A$3:$A$53,$B1225)</f>
        <v/>
      </c>
      <c r="Q1225" s="44">
        <f>Q499/SUMIFS(Q$3:Q$722,$B$3:$B$722,$B1225)*SUMIFS(Calculations!$E$3:$E$53,Calculations!$A$3:$A$53,$B1225)</f>
        <v/>
      </c>
      <c r="R1225" s="44">
        <f>R499/SUMIFS(R$3:R$722,$B$3:$B$722,$B1225)*SUMIFS(Calculations!$E$3:$E$53,Calculations!$A$3:$A$53,$B1225)</f>
        <v/>
      </c>
    </row>
    <row r="1226" ht="15.75" customHeight="1" s="157">
      <c r="B1226" s="44" t="inlineStr">
        <is>
          <t>OK</t>
        </is>
      </c>
      <c r="C1226" s="44" t="inlineStr">
        <is>
          <t>Generation</t>
        </is>
      </c>
      <c r="D1226" s="44" t="inlineStr">
        <is>
          <t>CSP</t>
        </is>
      </c>
      <c r="E1226" s="44">
        <f>LOOKUP(D1226,$U$2:$V$15,$V$2:$V$15)</f>
        <v/>
      </c>
      <c r="F1226" s="44">
        <f>F500/SUMIFS(F$3:F$722,$B$3:$B$722,$B1226)*SUMIFS(Calculations!$E$3:$E$53,Calculations!$A$3:$A$53,$B1226)</f>
        <v/>
      </c>
      <c r="G1226" s="44">
        <f>G500/SUMIFS(G$3:G$722,$B$3:$B$722,$B1226)*SUMIFS(Calculations!$E$3:$E$53,Calculations!$A$3:$A$53,$B1226)</f>
        <v/>
      </c>
      <c r="H1226" s="44">
        <f>H500/SUMIFS(H$3:H$722,$B$3:$B$722,$B1226)*SUMIFS(Calculations!$E$3:$E$53,Calculations!$A$3:$A$53,$B1226)</f>
        <v/>
      </c>
      <c r="I1226" s="44">
        <f>I500/SUMIFS(I$3:I$722,$B$3:$B$722,$B1226)*SUMIFS(Calculations!$E$3:$E$53,Calculations!$A$3:$A$53,$B1226)</f>
        <v/>
      </c>
      <c r="J1226" s="44">
        <f>J500/SUMIFS(J$3:J$722,$B$3:$B$722,$B1226)*SUMIFS(Calculations!$E$3:$E$53,Calculations!$A$3:$A$53,$B1226)</f>
        <v/>
      </c>
      <c r="K1226" s="44">
        <f>K500/SUMIFS(K$3:K$722,$B$3:$B$722,$B1226)*SUMIFS(Calculations!$E$3:$E$53,Calculations!$A$3:$A$53,$B1226)</f>
        <v/>
      </c>
      <c r="L1226" s="44">
        <f>L500/SUMIFS(L$3:L$722,$B$3:$B$722,$B1226)*SUMIFS(Calculations!$E$3:$E$53,Calculations!$A$3:$A$53,$B1226)</f>
        <v/>
      </c>
      <c r="M1226" s="44">
        <f>M500/SUMIFS(M$3:M$722,$B$3:$B$722,$B1226)*SUMIFS(Calculations!$E$3:$E$53,Calculations!$A$3:$A$53,$B1226)</f>
        <v/>
      </c>
      <c r="N1226" s="44">
        <f>N500/SUMIFS(N$3:N$722,$B$3:$B$722,$B1226)*SUMIFS(Calculations!$E$3:$E$53,Calculations!$A$3:$A$53,$B1226)</f>
        <v/>
      </c>
      <c r="O1226" s="44">
        <f>O500/SUMIFS(O$3:O$722,$B$3:$B$722,$B1226)*SUMIFS(Calculations!$E$3:$E$53,Calculations!$A$3:$A$53,$B1226)</f>
        <v/>
      </c>
      <c r="P1226" s="44">
        <f>P500/SUMIFS(P$3:P$722,$B$3:$B$722,$B1226)*SUMIFS(Calculations!$E$3:$E$53,Calculations!$A$3:$A$53,$B1226)</f>
        <v/>
      </c>
      <c r="Q1226" s="44">
        <f>Q500/SUMIFS(Q$3:Q$722,$B$3:$B$722,$B1226)*SUMIFS(Calculations!$E$3:$E$53,Calculations!$A$3:$A$53,$B1226)</f>
        <v/>
      </c>
      <c r="R1226" s="44">
        <f>R500/SUMIFS(R$3:R$722,$B$3:$B$722,$B1226)*SUMIFS(Calculations!$E$3:$E$53,Calculations!$A$3:$A$53,$B1226)</f>
        <v/>
      </c>
    </row>
    <row r="1227" ht="15.75" customHeight="1" s="157">
      <c r="B1227" s="44" t="inlineStr">
        <is>
          <t>OK</t>
        </is>
      </c>
      <c r="C1227" s="44" t="inlineStr">
        <is>
          <t>Generation</t>
        </is>
      </c>
      <c r="D1227" s="44" t="inlineStr">
        <is>
          <t>Geothermal</t>
        </is>
      </c>
      <c r="E1227" s="44">
        <f>LOOKUP(D1227,$U$2:$V$15,$V$2:$V$15)</f>
        <v/>
      </c>
      <c r="F1227" s="44">
        <f>F501/SUMIFS(F$3:F$722,$B$3:$B$722,$B1227)*SUMIFS(Calculations!$E$3:$E$53,Calculations!$A$3:$A$53,$B1227)</f>
        <v/>
      </c>
      <c r="G1227" s="44">
        <f>G501/SUMIFS(G$3:G$722,$B$3:$B$722,$B1227)*SUMIFS(Calculations!$E$3:$E$53,Calculations!$A$3:$A$53,$B1227)</f>
        <v/>
      </c>
      <c r="H1227" s="44">
        <f>H501/SUMIFS(H$3:H$722,$B$3:$B$722,$B1227)*SUMIFS(Calculations!$E$3:$E$53,Calculations!$A$3:$A$53,$B1227)</f>
        <v/>
      </c>
      <c r="I1227" s="44">
        <f>I501/SUMIFS(I$3:I$722,$B$3:$B$722,$B1227)*SUMIFS(Calculations!$E$3:$E$53,Calculations!$A$3:$A$53,$B1227)</f>
        <v/>
      </c>
      <c r="J1227" s="44">
        <f>J501/SUMIFS(J$3:J$722,$B$3:$B$722,$B1227)*SUMIFS(Calculations!$E$3:$E$53,Calculations!$A$3:$A$53,$B1227)</f>
        <v/>
      </c>
      <c r="K1227" s="44">
        <f>K501/SUMIFS(K$3:K$722,$B$3:$B$722,$B1227)*SUMIFS(Calculations!$E$3:$E$53,Calculations!$A$3:$A$53,$B1227)</f>
        <v/>
      </c>
      <c r="L1227" s="44">
        <f>L501/SUMIFS(L$3:L$722,$B$3:$B$722,$B1227)*SUMIFS(Calculations!$E$3:$E$53,Calculations!$A$3:$A$53,$B1227)</f>
        <v/>
      </c>
      <c r="M1227" s="44">
        <f>M501/SUMIFS(M$3:M$722,$B$3:$B$722,$B1227)*SUMIFS(Calculations!$E$3:$E$53,Calculations!$A$3:$A$53,$B1227)</f>
        <v/>
      </c>
      <c r="N1227" s="44">
        <f>N501/SUMIFS(N$3:N$722,$B$3:$B$722,$B1227)*SUMIFS(Calculations!$E$3:$E$53,Calculations!$A$3:$A$53,$B1227)</f>
        <v/>
      </c>
      <c r="O1227" s="44">
        <f>O501/SUMIFS(O$3:O$722,$B$3:$B$722,$B1227)*SUMIFS(Calculations!$E$3:$E$53,Calculations!$A$3:$A$53,$B1227)</f>
        <v/>
      </c>
      <c r="P1227" s="44">
        <f>P501/SUMIFS(P$3:P$722,$B$3:$B$722,$B1227)*SUMIFS(Calculations!$E$3:$E$53,Calculations!$A$3:$A$53,$B1227)</f>
        <v/>
      </c>
      <c r="Q1227" s="44">
        <f>Q501/SUMIFS(Q$3:Q$722,$B$3:$B$722,$B1227)*SUMIFS(Calculations!$E$3:$E$53,Calculations!$A$3:$A$53,$B1227)</f>
        <v/>
      </c>
      <c r="R1227" s="44">
        <f>R501/SUMIFS(R$3:R$722,$B$3:$B$722,$B1227)*SUMIFS(Calculations!$E$3:$E$53,Calculations!$A$3:$A$53,$B1227)</f>
        <v/>
      </c>
    </row>
    <row r="1228" ht="15.75" customHeight="1" s="157">
      <c r="B1228" s="44" t="inlineStr">
        <is>
          <t>OK</t>
        </is>
      </c>
      <c r="C1228" s="44" t="inlineStr">
        <is>
          <t>Generation</t>
        </is>
      </c>
      <c r="D1228" s="44" t="inlineStr">
        <is>
          <t>Hydro</t>
        </is>
      </c>
      <c r="E1228" s="44">
        <f>LOOKUP(D1228,$U$2:$V$15,$V$2:$V$15)</f>
        <v/>
      </c>
      <c r="F1228" s="44">
        <f>F502/SUMIFS(F$3:F$722,$B$3:$B$722,$B1228)*SUMIFS(Calculations!$E$3:$E$53,Calculations!$A$3:$A$53,$B1228)</f>
        <v/>
      </c>
      <c r="G1228" s="44">
        <f>G502/SUMIFS(G$3:G$722,$B$3:$B$722,$B1228)*SUMIFS(Calculations!$E$3:$E$53,Calculations!$A$3:$A$53,$B1228)</f>
        <v/>
      </c>
      <c r="H1228" s="44">
        <f>H502/SUMIFS(H$3:H$722,$B$3:$B$722,$B1228)*SUMIFS(Calculations!$E$3:$E$53,Calculations!$A$3:$A$53,$B1228)</f>
        <v/>
      </c>
      <c r="I1228" s="44">
        <f>I502/SUMIFS(I$3:I$722,$B$3:$B$722,$B1228)*SUMIFS(Calculations!$E$3:$E$53,Calculations!$A$3:$A$53,$B1228)</f>
        <v/>
      </c>
      <c r="J1228" s="44">
        <f>J502/SUMIFS(J$3:J$722,$B$3:$B$722,$B1228)*SUMIFS(Calculations!$E$3:$E$53,Calculations!$A$3:$A$53,$B1228)</f>
        <v/>
      </c>
      <c r="K1228" s="44">
        <f>K502/SUMIFS(K$3:K$722,$B$3:$B$722,$B1228)*SUMIFS(Calculations!$E$3:$E$53,Calculations!$A$3:$A$53,$B1228)</f>
        <v/>
      </c>
      <c r="L1228" s="44">
        <f>L502/SUMIFS(L$3:L$722,$B$3:$B$722,$B1228)*SUMIFS(Calculations!$E$3:$E$53,Calculations!$A$3:$A$53,$B1228)</f>
        <v/>
      </c>
      <c r="M1228" s="44">
        <f>M502/SUMIFS(M$3:M$722,$B$3:$B$722,$B1228)*SUMIFS(Calculations!$E$3:$E$53,Calculations!$A$3:$A$53,$B1228)</f>
        <v/>
      </c>
      <c r="N1228" s="44">
        <f>N502/SUMIFS(N$3:N$722,$B$3:$B$722,$B1228)*SUMIFS(Calculations!$E$3:$E$53,Calculations!$A$3:$A$53,$B1228)</f>
        <v/>
      </c>
      <c r="O1228" s="44">
        <f>O502/SUMIFS(O$3:O$722,$B$3:$B$722,$B1228)*SUMIFS(Calculations!$E$3:$E$53,Calculations!$A$3:$A$53,$B1228)</f>
        <v/>
      </c>
      <c r="P1228" s="44">
        <f>P502/SUMIFS(P$3:P$722,$B$3:$B$722,$B1228)*SUMIFS(Calculations!$E$3:$E$53,Calculations!$A$3:$A$53,$B1228)</f>
        <v/>
      </c>
      <c r="Q1228" s="44">
        <f>Q502/SUMIFS(Q$3:Q$722,$B$3:$B$722,$B1228)*SUMIFS(Calculations!$E$3:$E$53,Calculations!$A$3:$A$53,$B1228)</f>
        <v/>
      </c>
      <c r="R1228" s="44">
        <f>R502/SUMIFS(R$3:R$722,$B$3:$B$722,$B1228)*SUMIFS(Calculations!$E$3:$E$53,Calculations!$A$3:$A$53,$B1228)</f>
        <v/>
      </c>
    </row>
    <row r="1229" ht="15.75" customHeight="1" s="157">
      <c r="B1229" s="44" t="inlineStr">
        <is>
          <t>OK</t>
        </is>
      </c>
      <c r="C1229" s="44" t="inlineStr">
        <is>
          <t>Generation</t>
        </is>
      </c>
      <c r="D1229" s="44" t="inlineStr">
        <is>
          <t>Imports</t>
        </is>
      </c>
      <c r="E1229" s="44">
        <f>LOOKUP(D1229,$U$2:$V$15,$V$2:$V$15)</f>
        <v/>
      </c>
      <c r="F1229" s="44">
        <f>F503/SUMIFS(F$3:F$722,$B$3:$B$722,$B1229)*SUMIFS(Calculations!$E$3:$E$53,Calculations!$A$3:$A$53,$B1229)</f>
        <v/>
      </c>
      <c r="G1229" s="44">
        <f>G503/SUMIFS(G$3:G$722,$B$3:$B$722,$B1229)*SUMIFS(Calculations!$E$3:$E$53,Calculations!$A$3:$A$53,$B1229)</f>
        <v/>
      </c>
      <c r="H1229" s="44">
        <f>H503/SUMIFS(H$3:H$722,$B$3:$B$722,$B1229)*SUMIFS(Calculations!$E$3:$E$53,Calculations!$A$3:$A$53,$B1229)</f>
        <v/>
      </c>
      <c r="I1229" s="44">
        <f>I503/SUMIFS(I$3:I$722,$B$3:$B$722,$B1229)*SUMIFS(Calculations!$E$3:$E$53,Calculations!$A$3:$A$53,$B1229)</f>
        <v/>
      </c>
      <c r="J1229" s="44">
        <f>J503/SUMIFS(J$3:J$722,$B$3:$B$722,$B1229)*SUMIFS(Calculations!$E$3:$E$53,Calculations!$A$3:$A$53,$B1229)</f>
        <v/>
      </c>
      <c r="K1229" s="44">
        <f>K503/SUMIFS(K$3:K$722,$B$3:$B$722,$B1229)*SUMIFS(Calculations!$E$3:$E$53,Calculations!$A$3:$A$53,$B1229)</f>
        <v/>
      </c>
      <c r="L1229" s="44">
        <f>L503/SUMIFS(L$3:L$722,$B$3:$B$722,$B1229)*SUMIFS(Calculations!$E$3:$E$53,Calculations!$A$3:$A$53,$B1229)</f>
        <v/>
      </c>
      <c r="M1229" s="44">
        <f>M503/SUMIFS(M$3:M$722,$B$3:$B$722,$B1229)*SUMIFS(Calculations!$E$3:$E$53,Calculations!$A$3:$A$53,$B1229)</f>
        <v/>
      </c>
      <c r="N1229" s="44">
        <f>N503/SUMIFS(N$3:N$722,$B$3:$B$722,$B1229)*SUMIFS(Calculations!$E$3:$E$53,Calculations!$A$3:$A$53,$B1229)</f>
        <v/>
      </c>
      <c r="O1229" s="44">
        <f>O503/SUMIFS(O$3:O$722,$B$3:$B$722,$B1229)*SUMIFS(Calculations!$E$3:$E$53,Calculations!$A$3:$A$53,$B1229)</f>
        <v/>
      </c>
      <c r="P1229" s="44">
        <f>P503/SUMIFS(P$3:P$722,$B$3:$B$722,$B1229)*SUMIFS(Calculations!$E$3:$E$53,Calculations!$A$3:$A$53,$B1229)</f>
        <v/>
      </c>
      <c r="Q1229" s="44">
        <f>Q503/SUMIFS(Q$3:Q$722,$B$3:$B$722,$B1229)*SUMIFS(Calculations!$E$3:$E$53,Calculations!$A$3:$A$53,$B1229)</f>
        <v/>
      </c>
      <c r="R1229" s="44">
        <f>R503/SUMIFS(R$3:R$722,$B$3:$B$722,$B1229)*SUMIFS(Calculations!$E$3:$E$53,Calculations!$A$3:$A$53,$B1229)</f>
        <v/>
      </c>
    </row>
    <row r="1230" ht="15.75" customHeight="1" s="157">
      <c r="B1230" s="44" t="inlineStr">
        <is>
          <t>OK</t>
        </is>
      </c>
      <c r="C1230" s="44" t="inlineStr">
        <is>
          <t>Generation</t>
        </is>
      </c>
      <c r="D1230" s="44" t="inlineStr">
        <is>
          <t>Land-based Wind</t>
        </is>
      </c>
      <c r="E1230" s="44">
        <f>LOOKUP(D1230,$U$2:$V$15,$V$2:$V$15)</f>
        <v/>
      </c>
      <c r="F1230" s="44">
        <f>F504/SUMIFS(F$3:F$722,$B$3:$B$722,$B1230)*SUMIFS(Calculations!$E$3:$E$53,Calculations!$A$3:$A$53,$B1230)</f>
        <v/>
      </c>
      <c r="G1230" s="44">
        <f>G504/SUMIFS(G$3:G$722,$B$3:$B$722,$B1230)*SUMIFS(Calculations!$E$3:$E$53,Calculations!$A$3:$A$53,$B1230)</f>
        <v/>
      </c>
      <c r="H1230" s="44">
        <f>H504/SUMIFS(H$3:H$722,$B$3:$B$722,$B1230)*SUMIFS(Calculations!$E$3:$E$53,Calculations!$A$3:$A$53,$B1230)</f>
        <v/>
      </c>
      <c r="I1230" s="44">
        <f>I504/SUMIFS(I$3:I$722,$B$3:$B$722,$B1230)*SUMIFS(Calculations!$E$3:$E$53,Calculations!$A$3:$A$53,$B1230)</f>
        <v/>
      </c>
      <c r="J1230" s="44">
        <f>J504/SUMIFS(J$3:J$722,$B$3:$B$722,$B1230)*SUMIFS(Calculations!$E$3:$E$53,Calculations!$A$3:$A$53,$B1230)</f>
        <v/>
      </c>
      <c r="K1230" s="44">
        <f>K504/SUMIFS(K$3:K$722,$B$3:$B$722,$B1230)*SUMIFS(Calculations!$E$3:$E$53,Calculations!$A$3:$A$53,$B1230)</f>
        <v/>
      </c>
      <c r="L1230" s="44">
        <f>L504/SUMIFS(L$3:L$722,$B$3:$B$722,$B1230)*SUMIFS(Calculations!$E$3:$E$53,Calculations!$A$3:$A$53,$B1230)</f>
        <v/>
      </c>
      <c r="M1230" s="44">
        <f>M504/SUMIFS(M$3:M$722,$B$3:$B$722,$B1230)*SUMIFS(Calculations!$E$3:$E$53,Calculations!$A$3:$A$53,$B1230)</f>
        <v/>
      </c>
      <c r="N1230" s="44">
        <f>N504/SUMIFS(N$3:N$722,$B$3:$B$722,$B1230)*SUMIFS(Calculations!$E$3:$E$53,Calculations!$A$3:$A$53,$B1230)</f>
        <v/>
      </c>
      <c r="O1230" s="44">
        <f>O504/SUMIFS(O$3:O$722,$B$3:$B$722,$B1230)*SUMIFS(Calculations!$E$3:$E$53,Calculations!$A$3:$A$53,$B1230)</f>
        <v/>
      </c>
      <c r="P1230" s="44">
        <f>P504/SUMIFS(P$3:P$722,$B$3:$B$722,$B1230)*SUMIFS(Calculations!$E$3:$E$53,Calculations!$A$3:$A$53,$B1230)</f>
        <v/>
      </c>
      <c r="Q1230" s="44">
        <f>Q504/SUMIFS(Q$3:Q$722,$B$3:$B$722,$B1230)*SUMIFS(Calculations!$E$3:$E$53,Calculations!$A$3:$A$53,$B1230)</f>
        <v/>
      </c>
      <c r="R1230" s="44">
        <f>R504/SUMIFS(R$3:R$722,$B$3:$B$722,$B1230)*SUMIFS(Calculations!$E$3:$E$53,Calculations!$A$3:$A$53,$B1230)</f>
        <v/>
      </c>
    </row>
    <row r="1231" ht="15.75" customHeight="1" s="157">
      <c r="B1231" s="44" t="inlineStr">
        <is>
          <t>OK</t>
        </is>
      </c>
      <c r="C1231" s="44" t="inlineStr">
        <is>
          <t>Generation</t>
        </is>
      </c>
      <c r="D1231" s="44" t="inlineStr">
        <is>
          <t>NG-CC</t>
        </is>
      </c>
      <c r="E1231" s="44">
        <f>LOOKUP(D1231,$U$2:$V$15,$V$2:$V$15)</f>
        <v/>
      </c>
      <c r="F1231" s="44">
        <f>F505/SUMIFS(F$3:F$722,$B$3:$B$722,$B1231)*SUMIFS(Calculations!$E$3:$E$53,Calculations!$A$3:$A$53,$B1231)</f>
        <v/>
      </c>
      <c r="G1231" s="44">
        <f>G505/SUMIFS(G$3:G$722,$B$3:$B$722,$B1231)*SUMIFS(Calculations!$E$3:$E$53,Calculations!$A$3:$A$53,$B1231)</f>
        <v/>
      </c>
      <c r="H1231" s="44">
        <f>H505/SUMIFS(H$3:H$722,$B$3:$B$722,$B1231)*SUMIFS(Calculations!$E$3:$E$53,Calculations!$A$3:$A$53,$B1231)</f>
        <v/>
      </c>
      <c r="I1231" s="44">
        <f>I505/SUMIFS(I$3:I$722,$B$3:$B$722,$B1231)*SUMIFS(Calculations!$E$3:$E$53,Calculations!$A$3:$A$53,$B1231)</f>
        <v/>
      </c>
      <c r="J1231" s="44">
        <f>J505/SUMIFS(J$3:J$722,$B$3:$B$722,$B1231)*SUMIFS(Calculations!$E$3:$E$53,Calculations!$A$3:$A$53,$B1231)</f>
        <v/>
      </c>
      <c r="K1231" s="44">
        <f>K505/SUMIFS(K$3:K$722,$B$3:$B$722,$B1231)*SUMIFS(Calculations!$E$3:$E$53,Calculations!$A$3:$A$53,$B1231)</f>
        <v/>
      </c>
      <c r="L1231" s="44">
        <f>L505/SUMIFS(L$3:L$722,$B$3:$B$722,$B1231)*SUMIFS(Calculations!$E$3:$E$53,Calculations!$A$3:$A$53,$B1231)</f>
        <v/>
      </c>
      <c r="M1231" s="44">
        <f>M505/SUMIFS(M$3:M$722,$B$3:$B$722,$B1231)*SUMIFS(Calculations!$E$3:$E$53,Calculations!$A$3:$A$53,$B1231)</f>
        <v/>
      </c>
      <c r="N1231" s="44">
        <f>N505/SUMIFS(N$3:N$722,$B$3:$B$722,$B1231)*SUMIFS(Calculations!$E$3:$E$53,Calculations!$A$3:$A$53,$B1231)</f>
        <v/>
      </c>
      <c r="O1231" s="44">
        <f>O505/SUMIFS(O$3:O$722,$B$3:$B$722,$B1231)*SUMIFS(Calculations!$E$3:$E$53,Calculations!$A$3:$A$53,$B1231)</f>
        <v/>
      </c>
      <c r="P1231" s="44">
        <f>P505/SUMIFS(P$3:P$722,$B$3:$B$722,$B1231)*SUMIFS(Calculations!$E$3:$E$53,Calculations!$A$3:$A$53,$B1231)</f>
        <v/>
      </c>
      <c r="Q1231" s="44">
        <f>Q505/SUMIFS(Q$3:Q$722,$B$3:$B$722,$B1231)*SUMIFS(Calculations!$E$3:$E$53,Calculations!$A$3:$A$53,$B1231)</f>
        <v/>
      </c>
      <c r="R1231" s="44">
        <f>R505/SUMIFS(R$3:R$722,$B$3:$B$722,$B1231)*SUMIFS(Calculations!$E$3:$E$53,Calculations!$A$3:$A$53,$B1231)</f>
        <v/>
      </c>
    </row>
    <row r="1232" ht="15.75" customHeight="1" s="157">
      <c r="B1232" s="44" t="inlineStr">
        <is>
          <t>OK</t>
        </is>
      </c>
      <c r="C1232" s="44" t="inlineStr">
        <is>
          <t>Generation</t>
        </is>
      </c>
      <c r="D1232" s="44" t="inlineStr">
        <is>
          <t>NG-CT</t>
        </is>
      </c>
      <c r="E1232" s="44">
        <f>LOOKUP(D1232,$U$2:$V$15,$V$2:$V$15)</f>
        <v/>
      </c>
      <c r="F1232" s="44">
        <f>F506/SUMIFS(F$3:F$722,$B$3:$B$722,$B1232)*SUMIFS(Calculations!$E$3:$E$53,Calculations!$A$3:$A$53,$B1232)</f>
        <v/>
      </c>
      <c r="G1232" s="44">
        <f>G506/SUMIFS(G$3:G$722,$B$3:$B$722,$B1232)*SUMIFS(Calculations!$E$3:$E$53,Calculations!$A$3:$A$53,$B1232)</f>
        <v/>
      </c>
      <c r="H1232" s="44">
        <f>H506/SUMIFS(H$3:H$722,$B$3:$B$722,$B1232)*SUMIFS(Calculations!$E$3:$E$53,Calculations!$A$3:$A$53,$B1232)</f>
        <v/>
      </c>
      <c r="I1232" s="44">
        <f>I506/SUMIFS(I$3:I$722,$B$3:$B$722,$B1232)*SUMIFS(Calculations!$E$3:$E$53,Calculations!$A$3:$A$53,$B1232)</f>
        <v/>
      </c>
      <c r="J1232" s="44">
        <f>J506/SUMIFS(J$3:J$722,$B$3:$B$722,$B1232)*SUMIFS(Calculations!$E$3:$E$53,Calculations!$A$3:$A$53,$B1232)</f>
        <v/>
      </c>
      <c r="K1232" s="44">
        <f>K506/SUMIFS(K$3:K$722,$B$3:$B$722,$B1232)*SUMIFS(Calculations!$E$3:$E$53,Calculations!$A$3:$A$53,$B1232)</f>
        <v/>
      </c>
      <c r="L1232" s="44">
        <f>L506/SUMIFS(L$3:L$722,$B$3:$B$722,$B1232)*SUMIFS(Calculations!$E$3:$E$53,Calculations!$A$3:$A$53,$B1232)</f>
        <v/>
      </c>
      <c r="M1232" s="44">
        <f>M506/SUMIFS(M$3:M$722,$B$3:$B$722,$B1232)*SUMIFS(Calculations!$E$3:$E$53,Calculations!$A$3:$A$53,$B1232)</f>
        <v/>
      </c>
      <c r="N1232" s="44">
        <f>N506/SUMIFS(N$3:N$722,$B$3:$B$722,$B1232)*SUMIFS(Calculations!$E$3:$E$53,Calculations!$A$3:$A$53,$B1232)</f>
        <v/>
      </c>
      <c r="O1232" s="44">
        <f>O506/SUMIFS(O$3:O$722,$B$3:$B$722,$B1232)*SUMIFS(Calculations!$E$3:$E$53,Calculations!$A$3:$A$53,$B1232)</f>
        <v/>
      </c>
      <c r="P1232" s="44">
        <f>P506/SUMIFS(P$3:P$722,$B$3:$B$722,$B1232)*SUMIFS(Calculations!$E$3:$E$53,Calculations!$A$3:$A$53,$B1232)</f>
        <v/>
      </c>
      <c r="Q1232" s="44">
        <f>Q506/SUMIFS(Q$3:Q$722,$B$3:$B$722,$B1232)*SUMIFS(Calculations!$E$3:$E$53,Calculations!$A$3:$A$53,$B1232)</f>
        <v/>
      </c>
      <c r="R1232" s="44">
        <f>R506/SUMIFS(R$3:R$722,$B$3:$B$722,$B1232)*SUMIFS(Calculations!$E$3:$E$53,Calculations!$A$3:$A$53,$B1232)</f>
        <v/>
      </c>
    </row>
    <row r="1233" ht="15.75" customHeight="1" s="157">
      <c r="B1233" s="44" t="inlineStr">
        <is>
          <t>OK</t>
        </is>
      </c>
      <c r="C1233" s="44" t="inlineStr">
        <is>
          <t>Generation</t>
        </is>
      </c>
      <c r="D1233" s="44" t="inlineStr">
        <is>
          <t>Nuclear</t>
        </is>
      </c>
      <c r="E1233" s="44">
        <f>LOOKUP(D1233,$U$2:$V$15,$V$2:$V$15)</f>
        <v/>
      </c>
      <c r="F1233" s="44">
        <f>F507/SUMIFS(F$3:F$722,$B$3:$B$722,$B1233)*SUMIFS(Calculations!$E$3:$E$53,Calculations!$A$3:$A$53,$B1233)</f>
        <v/>
      </c>
      <c r="G1233" s="44">
        <f>G507/SUMIFS(G$3:G$722,$B$3:$B$722,$B1233)*SUMIFS(Calculations!$E$3:$E$53,Calculations!$A$3:$A$53,$B1233)</f>
        <v/>
      </c>
      <c r="H1233" s="44">
        <f>H507/SUMIFS(H$3:H$722,$B$3:$B$722,$B1233)*SUMIFS(Calculations!$E$3:$E$53,Calculations!$A$3:$A$53,$B1233)</f>
        <v/>
      </c>
      <c r="I1233" s="44">
        <f>I507/SUMIFS(I$3:I$722,$B$3:$B$722,$B1233)*SUMIFS(Calculations!$E$3:$E$53,Calculations!$A$3:$A$53,$B1233)</f>
        <v/>
      </c>
      <c r="J1233" s="44">
        <f>J507/SUMIFS(J$3:J$722,$B$3:$B$722,$B1233)*SUMIFS(Calculations!$E$3:$E$53,Calculations!$A$3:$A$53,$B1233)</f>
        <v/>
      </c>
      <c r="K1233" s="44">
        <f>K507/SUMIFS(K$3:K$722,$B$3:$B$722,$B1233)*SUMIFS(Calculations!$E$3:$E$53,Calculations!$A$3:$A$53,$B1233)</f>
        <v/>
      </c>
      <c r="L1233" s="44">
        <f>L507/SUMIFS(L$3:L$722,$B$3:$B$722,$B1233)*SUMIFS(Calculations!$E$3:$E$53,Calculations!$A$3:$A$53,$B1233)</f>
        <v/>
      </c>
      <c r="M1233" s="44">
        <f>M507/SUMIFS(M$3:M$722,$B$3:$B$722,$B1233)*SUMIFS(Calculations!$E$3:$E$53,Calculations!$A$3:$A$53,$B1233)</f>
        <v/>
      </c>
      <c r="N1233" s="44">
        <f>N507/SUMIFS(N$3:N$722,$B$3:$B$722,$B1233)*SUMIFS(Calculations!$E$3:$E$53,Calculations!$A$3:$A$53,$B1233)</f>
        <v/>
      </c>
      <c r="O1233" s="44">
        <f>O507/SUMIFS(O$3:O$722,$B$3:$B$722,$B1233)*SUMIFS(Calculations!$E$3:$E$53,Calculations!$A$3:$A$53,$B1233)</f>
        <v/>
      </c>
      <c r="P1233" s="44">
        <f>P507/SUMIFS(P$3:P$722,$B$3:$B$722,$B1233)*SUMIFS(Calculations!$E$3:$E$53,Calculations!$A$3:$A$53,$B1233)</f>
        <v/>
      </c>
      <c r="Q1233" s="44">
        <f>Q507/SUMIFS(Q$3:Q$722,$B$3:$B$722,$B1233)*SUMIFS(Calculations!$E$3:$E$53,Calculations!$A$3:$A$53,$B1233)</f>
        <v/>
      </c>
      <c r="R1233" s="44">
        <f>R507/SUMIFS(R$3:R$722,$B$3:$B$722,$B1233)*SUMIFS(Calculations!$E$3:$E$53,Calculations!$A$3:$A$53,$B1233)</f>
        <v/>
      </c>
    </row>
    <row r="1234" ht="15.75" customHeight="1" s="157">
      <c r="B1234" s="44" t="inlineStr">
        <is>
          <t>OK</t>
        </is>
      </c>
      <c r="C1234" s="44" t="inlineStr">
        <is>
          <t>Generation</t>
        </is>
      </c>
      <c r="D1234" s="44" t="inlineStr">
        <is>
          <t>Offshore Wind</t>
        </is>
      </c>
      <c r="E1234" s="44">
        <f>LOOKUP(D1234,$U$2:$V$15,$V$2:$V$15)</f>
        <v/>
      </c>
      <c r="F1234" s="44">
        <f>F508/SUMIFS(F$3:F$722,$B$3:$B$722,$B1234)*SUMIFS(Calculations!$E$3:$E$53,Calculations!$A$3:$A$53,$B1234)</f>
        <v/>
      </c>
      <c r="G1234" s="44">
        <f>G508/SUMIFS(G$3:G$722,$B$3:$B$722,$B1234)*SUMIFS(Calculations!$E$3:$E$53,Calculations!$A$3:$A$53,$B1234)</f>
        <v/>
      </c>
      <c r="H1234" s="44">
        <f>H508/SUMIFS(H$3:H$722,$B$3:$B$722,$B1234)*SUMIFS(Calculations!$E$3:$E$53,Calculations!$A$3:$A$53,$B1234)</f>
        <v/>
      </c>
      <c r="I1234" s="44">
        <f>I508/SUMIFS(I$3:I$722,$B$3:$B$722,$B1234)*SUMIFS(Calculations!$E$3:$E$53,Calculations!$A$3:$A$53,$B1234)</f>
        <v/>
      </c>
      <c r="J1234" s="44">
        <f>J508/SUMIFS(J$3:J$722,$B$3:$B$722,$B1234)*SUMIFS(Calculations!$E$3:$E$53,Calculations!$A$3:$A$53,$B1234)</f>
        <v/>
      </c>
      <c r="K1234" s="44">
        <f>K508/SUMIFS(K$3:K$722,$B$3:$B$722,$B1234)*SUMIFS(Calculations!$E$3:$E$53,Calculations!$A$3:$A$53,$B1234)</f>
        <v/>
      </c>
      <c r="L1234" s="44">
        <f>L508/SUMIFS(L$3:L$722,$B$3:$B$722,$B1234)*SUMIFS(Calculations!$E$3:$E$53,Calculations!$A$3:$A$53,$B1234)</f>
        <v/>
      </c>
      <c r="M1234" s="44">
        <f>M508/SUMIFS(M$3:M$722,$B$3:$B$722,$B1234)*SUMIFS(Calculations!$E$3:$E$53,Calculations!$A$3:$A$53,$B1234)</f>
        <v/>
      </c>
      <c r="N1234" s="44">
        <f>N508/SUMIFS(N$3:N$722,$B$3:$B$722,$B1234)*SUMIFS(Calculations!$E$3:$E$53,Calculations!$A$3:$A$53,$B1234)</f>
        <v/>
      </c>
      <c r="O1234" s="44">
        <f>O508/SUMIFS(O$3:O$722,$B$3:$B$722,$B1234)*SUMIFS(Calculations!$E$3:$E$53,Calculations!$A$3:$A$53,$B1234)</f>
        <v/>
      </c>
      <c r="P1234" s="44">
        <f>P508/SUMIFS(P$3:P$722,$B$3:$B$722,$B1234)*SUMIFS(Calculations!$E$3:$E$53,Calculations!$A$3:$A$53,$B1234)</f>
        <v/>
      </c>
      <c r="Q1234" s="44">
        <f>Q508/SUMIFS(Q$3:Q$722,$B$3:$B$722,$B1234)*SUMIFS(Calculations!$E$3:$E$53,Calculations!$A$3:$A$53,$B1234)</f>
        <v/>
      </c>
      <c r="R1234" s="44">
        <f>R508/SUMIFS(R$3:R$722,$B$3:$B$722,$B1234)*SUMIFS(Calculations!$E$3:$E$53,Calculations!$A$3:$A$53,$B1234)</f>
        <v/>
      </c>
    </row>
    <row r="1235" ht="15.75" customHeight="1" s="157">
      <c r="B1235" s="44" t="inlineStr">
        <is>
          <t>OK</t>
        </is>
      </c>
      <c r="C1235" s="44" t="inlineStr">
        <is>
          <t>Generation</t>
        </is>
      </c>
      <c r="D1235" s="44" t="inlineStr">
        <is>
          <t>Oil-Gas-Steam</t>
        </is>
      </c>
      <c r="E1235" s="44">
        <f>LOOKUP(D1235,$U$2:$V$15,$V$2:$V$15)</f>
        <v/>
      </c>
      <c r="F1235" s="44">
        <f>F509/SUMIFS(F$3:F$722,$B$3:$B$722,$B1235)*SUMIFS(Calculations!$E$3:$E$53,Calculations!$A$3:$A$53,$B1235)</f>
        <v/>
      </c>
      <c r="G1235" s="44">
        <f>G509/SUMIFS(G$3:G$722,$B$3:$B$722,$B1235)*SUMIFS(Calculations!$E$3:$E$53,Calculations!$A$3:$A$53,$B1235)</f>
        <v/>
      </c>
      <c r="H1235" s="44">
        <f>H509/SUMIFS(H$3:H$722,$B$3:$B$722,$B1235)*SUMIFS(Calculations!$E$3:$E$53,Calculations!$A$3:$A$53,$B1235)</f>
        <v/>
      </c>
      <c r="I1235" s="44">
        <f>I509/SUMIFS(I$3:I$722,$B$3:$B$722,$B1235)*SUMIFS(Calculations!$E$3:$E$53,Calculations!$A$3:$A$53,$B1235)</f>
        <v/>
      </c>
      <c r="J1235" s="44">
        <f>J509/SUMIFS(J$3:J$722,$B$3:$B$722,$B1235)*SUMIFS(Calculations!$E$3:$E$53,Calculations!$A$3:$A$53,$B1235)</f>
        <v/>
      </c>
      <c r="K1235" s="44">
        <f>K509/SUMIFS(K$3:K$722,$B$3:$B$722,$B1235)*SUMIFS(Calculations!$E$3:$E$53,Calculations!$A$3:$A$53,$B1235)</f>
        <v/>
      </c>
      <c r="L1235" s="44">
        <f>L509/SUMIFS(L$3:L$722,$B$3:$B$722,$B1235)*SUMIFS(Calculations!$E$3:$E$53,Calculations!$A$3:$A$53,$B1235)</f>
        <v/>
      </c>
      <c r="M1235" s="44">
        <f>M509/SUMIFS(M$3:M$722,$B$3:$B$722,$B1235)*SUMIFS(Calculations!$E$3:$E$53,Calculations!$A$3:$A$53,$B1235)</f>
        <v/>
      </c>
      <c r="N1235" s="44">
        <f>N509/SUMIFS(N$3:N$722,$B$3:$B$722,$B1235)*SUMIFS(Calculations!$E$3:$E$53,Calculations!$A$3:$A$53,$B1235)</f>
        <v/>
      </c>
      <c r="O1235" s="44">
        <f>O509/SUMIFS(O$3:O$722,$B$3:$B$722,$B1235)*SUMIFS(Calculations!$E$3:$E$53,Calculations!$A$3:$A$53,$B1235)</f>
        <v/>
      </c>
      <c r="P1235" s="44">
        <f>P509/SUMIFS(P$3:P$722,$B$3:$B$722,$B1235)*SUMIFS(Calculations!$E$3:$E$53,Calculations!$A$3:$A$53,$B1235)</f>
        <v/>
      </c>
      <c r="Q1235" s="44">
        <f>Q509/SUMIFS(Q$3:Q$722,$B$3:$B$722,$B1235)*SUMIFS(Calculations!$E$3:$E$53,Calculations!$A$3:$A$53,$B1235)</f>
        <v/>
      </c>
      <c r="R1235" s="44">
        <f>R509/SUMIFS(R$3:R$722,$B$3:$B$722,$B1235)*SUMIFS(Calculations!$E$3:$E$53,Calculations!$A$3:$A$53,$B1235)</f>
        <v/>
      </c>
    </row>
    <row r="1236" ht="15.75" customHeight="1" s="157">
      <c r="B1236" s="44" t="inlineStr">
        <is>
          <t>OK</t>
        </is>
      </c>
      <c r="C1236" s="44" t="inlineStr">
        <is>
          <t>Generation</t>
        </is>
      </c>
      <c r="D1236" s="44" t="inlineStr">
        <is>
          <t>Rooftop PV</t>
        </is>
      </c>
      <c r="E1236" s="44">
        <f>LOOKUP(D1236,$U$2:$V$15,$V$2:$V$15)</f>
        <v/>
      </c>
      <c r="F1236" s="44">
        <f>F510/SUMIFS(F$3:F$722,$B$3:$B$722,$B1236)*SUMIFS(Calculations!$E$3:$E$53,Calculations!$A$3:$A$53,$B1236)</f>
        <v/>
      </c>
      <c r="G1236" s="44">
        <f>G510/SUMIFS(G$3:G$722,$B$3:$B$722,$B1236)*SUMIFS(Calculations!$E$3:$E$53,Calculations!$A$3:$A$53,$B1236)</f>
        <v/>
      </c>
      <c r="H1236" s="44">
        <f>H510/SUMIFS(H$3:H$722,$B$3:$B$722,$B1236)*SUMIFS(Calculations!$E$3:$E$53,Calculations!$A$3:$A$53,$B1236)</f>
        <v/>
      </c>
      <c r="I1236" s="44">
        <f>I510/SUMIFS(I$3:I$722,$B$3:$B$722,$B1236)*SUMIFS(Calculations!$E$3:$E$53,Calculations!$A$3:$A$53,$B1236)</f>
        <v/>
      </c>
      <c r="J1236" s="44">
        <f>J510/SUMIFS(J$3:J$722,$B$3:$B$722,$B1236)*SUMIFS(Calculations!$E$3:$E$53,Calculations!$A$3:$A$53,$B1236)</f>
        <v/>
      </c>
      <c r="K1236" s="44">
        <f>K510/SUMIFS(K$3:K$722,$B$3:$B$722,$B1236)*SUMIFS(Calculations!$E$3:$E$53,Calculations!$A$3:$A$53,$B1236)</f>
        <v/>
      </c>
      <c r="L1236" s="44">
        <f>L510/SUMIFS(L$3:L$722,$B$3:$B$722,$B1236)*SUMIFS(Calculations!$E$3:$E$53,Calculations!$A$3:$A$53,$B1236)</f>
        <v/>
      </c>
      <c r="M1236" s="44">
        <f>M510/SUMIFS(M$3:M$722,$B$3:$B$722,$B1236)*SUMIFS(Calculations!$E$3:$E$53,Calculations!$A$3:$A$53,$B1236)</f>
        <v/>
      </c>
      <c r="N1236" s="44">
        <f>N510/SUMIFS(N$3:N$722,$B$3:$B$722,$B1236)*SUMIFS(Calculations!$E$3:$E$53,Calculations!$A$3:$A$53,$B1236)</f>
        <v/>
      </c>
      <c r="O1236" s="44">
        <f>O510/SUMIFS(O$3:O$722,$B$3:$B$722,$B1236)*SUMIFS(Calculations!$E$3:$E$53,Calculations!$A$3:$A$53,$B1236)</f>
        <v/>
      </c>
      <c r="P1236" s="44">
        <f>P510/SUMIFS(P$3:P$722,$B$3:$B$722,$B1236)*SUMIFS(Calculations!$E$3:$E$53,Calculations!$A$3:$A$53,$B1236)</f>
        <v/>
      </c>
      <c r="Q1236" s="44">
        <f>Q510/SUMIFS(Q$3:Q$722,$B$3:$B$722,$B1236)*SUMIFS(Calculations!$E$3:$E$53,Calculations!$A$3:$A$53,$B1236)</f>
        <v/>
      </c>
      <c r="R1236" s="44">
        <f>R510/SUMIFS(R$3:R$722,$B$3:$B$722,$B1236)*SUMIFS(Calculations!$E$3:$E$53,Calculations!$A$3:$A$53,$B1236)</f>
        <v/>
      </c>
    </row>
    <row r="1237" ht="15.75" customHeight="1" s="157">
      <c r="B1237" s="44" t="inlineStr">
        <is>
          <t>OK</t>
        </is>
      </c>
      <c r="C1237" s="44" t="inlineStr">
        <is>
          <t>Generation</t>
        </is>
      </c>
      <c r="D1237" s="44" t="inlineStr">
        <is>
          <t>Storage</t>
        </is>
      </c>
      <c r="E1237" s="44">
        <f>LOOKUP(D1237,$U$2:$V$15,$V$2:$V$15)</f>
        <v/>
      </c>
      <c r="F1237" s="44">
        <f>F511/SUMIFS(F$3:F$722,$B$3:$B$722,$B1237)*SUMIFS(Calculations!$E$3:$E$53,Calculations!$A$3:$A$53,$B1237)</f>
        <v/>
      </c>
      <c r="G1237" s="44">
        <f>G511/SUMIFS(G$3:G$722,$B$3:$B$722,$B1237)*SUMIFS(Calculations!$E$3:$E$53,Calculations!$A$3:$A$53,$B1237)</f>
        <v/>
      </c>
      <c r="H1237" s="44">
        <f>H511/SUMIFS(H$3:H$722,$B$3:$B$722,$B1237)*SUMIFS(Calculations!$E$3:$E$53,Calculations!$A$3:$A$53,$B1237)</f>
        <v/>
      </c>
      <c r="I1237" s="44">
        <f>I511/SUMIFS(I$3:I$722,$B$3:$B$722,$B1237)*SUMIFS(Calculations!$E$3:$E$53,Calculations!$A$3:$A$53,$B1237)</f>
        <v/>
      </c>
      <c r="J1237" s="44">
        <f>J511/SUMIFS(J$3:J$722,$B$3:$B$722,$B1237)*SUMIFS(Calculations!$E$3:$E$53,Calculations!$A$3:$A$53,$B1237)</f>
        <v/>
      </c>
      <c r="K1237" s="44">
        <f>K511/SUMIFS(K$3:K$722,$B$3:$B$722,$B1237)*SUMIFS(Calculations!$E$3:$E$53,Calculations!$A$3:$A$53,$B1237)</f>
        <v/>
      </c>
      <c r="L1237" s="44">
        <f>L511/SUMIFS(L$3:L$722,$B$3:$B$722,$B1237)*SUMIFS(Calculations!$E$3:$E$53,Calculations!$A$3:$A$53,$B1237)</f>
        <v/>
      </c>
      <c r="M1237" s="44">
        <f>M511/SUMIFS(M$3:M$722,$B$3:$B$722,$B1237)*SUMIFS(Calculations!$E$3:$E$53,Calculations!$A$3:$A$53,$B1237)</f>
        <v/>
      </c>
      <c r="N1237" s="44">
        <f>N511/SUMIFS(N$3:N$722,$B$3:$B$722,$B1237)*SUMIFS(Calculations!$E$3:$E$53,Calculations!$A$3:$A$53,$B1237)</f>
        <v/>
      </c>
      <c r="O1237" s="44">
        <f>O511/SUMIFS(O$3:O$722,$B$3:$B$722,$B1237)*SUMIFS(Calculations!$E$3:$E$53,Calculations!$A$3:$A$53,$B1237)</f>
        <v/>
      </c>
      <c r="P1237" s="44">
        <f>P511/SUMIFS(P$3:P$722,$B$3:$B$722,$B1237)*SUMIFS(Calculations!$E$3:$E$53,Calculations!$A$3:$A$53,$B1237)</f>
        <v/>
      </c>
      <c r="Q1237" s="44">
        <f>Q511/SUMIFS(Q$3:Q$722,$B$3:$B$722,$B1237)*SUMIFS(Calculations!$E$3:$E$53,Calculations!$A$3:$A$53,$B1237)</f>
        <v/>
      </c>
      <c r="R1237" s="44">
        <f>R511/SUMIFS(R$3:R$722,$B$3:$B$722,$B1237)*SUMIFS(Calculations!$E$3:$E$53,Calculations!$A$3:$A$53,$B1237)</f>
        <v/>
      </c>
    </row>
    <row r="1238" ht="15.75" customHeight="1" s="157">
      <c r="B1238" s="44" t="inlineStr">
        <is>
          <t>OK</t>
        </is>
      </c>
      <c r="C1238" s="44" t="inlineStr">
        <is>
          <t>Generation</t>
        </is>
      </c>
      <c r="D1238" s="44" t="inlineStr">
        <is>
          <t>Utility PV</t>
        </is>
      </c>
      <c r="E1238" s="44">
        <f>LOOKUP(D1238,$U$2:$V$15,$V$2:$V$15)</f>
        <v/>
      </c>
      <c r="F1238" s="44">
        <f>F512/SUMIFS(F$3:F$722,$B$3:$B$722,$B1238)*SUMIFS(Calculations!$E$3:$E$53,Calculations!$A$3:$A$53,$B1238)</f>
        <v/>
      </c>
      <c r="G1238" s="44">
        <f>G512/SUMIFS(G$3:G$722,$B$3:$B$722,$B1238)*SUMIFS(Calculations!$E$3:$E$53,Calculations!$A$3:$A$53,$B1238)</f>
        <v/>
      </c>
      <c r="H1238" s="44">
        <f>H512/SUMIFS(H$3:H$722,$B$3:$B$722,$B1238)*SUMIFS(Calculations!$E$3:$E$53,Calculations!$A$3:$A$53,$B1238)</f>
        <v/>
      </c>
      <c r="I1238" s="44">
        <f>I512/SUMIFS(I$3:I$722,$B$3:$B$722,$B1238)*SUMIFS(Calculations!$E$3:$E$53,Calculations!$A$3:$A$53,$B1238)</f>
        <v/>
      </c>
      <c r="J1238" s="44">
        <f>J512/SUMIFS(J$3:J$722,$B$3:$B$722,$B1238)*SUMIFS(Calculations!$E$3:$E$53,Calculations!$A$3:$A$53,$B1238)</f>
        <v/>
      </c>
      <c r="K1238" s="44">
        <f>K512/SUMIFS(K$3:K$722,$B$3:$B$722,$B1238)*SUMIFS(Calculations!$E$3:$E$53,Calculations!$A$3:$A$53,$B1238)</f>
        <v/>
      </c>
      <c r="L1238" s="44">
        <f>L512/SUMIFS(L$3:L$722,$B$3:$B$722,$B1238)*SUMIFS(Calculations!$E$3:$E$53,Calculations!$A$3:$A$53,$B1238)</f>
        <v/>
      </c>
      <c r="M1238" s="44">
        <f>M512/SUMIFS(M$3:M$722,$B$3:$B$722,$B1238)*SUMIFS(Calculations!$E$3:$E$53,Calculations!$A$3:$A$53,$B1238)</f>
        <v/>
      </c>
      <c r="N1238" s="44">
        <f>N512/SUMIFS(N$3:N$722,$B$3:$B$722,$B1238)*SUMIFS(Calculations!$E$3:$E$53,Calculations!$A$3:$A$53,$B1238)</f>
        <v/>
      </c>
      <c r="O1238" s="44">
        <f>O512/SUMIFS(O$3:O$722,$B$3:$B$722,$B1238)*SUMIFS(Calculations!$E$3:$E$53,Calculations!$A$3:$A$53,$B1238)</f>
        <v/>
      </c>
      <c r="P1238" s="44">
        <f>P512/SUMIFS(P$3:P$722,$B$3:$B$722,$B1238)*SUMIFS(Calculations!$E$3:$E$53,Calculations!$A$3:$A$53,$B1238)</f>
        <v/>
      </c>
      <c r="Q1238" s="44">
        <f>Q512/SUMIFS(Q$3:Q$722,$B$3:$B$722,$B1238)*SUMIFS(Calculations!$E$3:$E$53,Calculations!$A$3:$A$53,$B1238)</f>
        <v/>
      </c>
      <c r="R1238" s="44">
        <f>R512/SUMIFS(R$3:R$722,$B$3:$B$722,$B1238)*SUMIFS(Calculations!$E$3:$E$53,Calculations!$A$3:$A$53,$B1238)</f>
        <v/>
      </c>
    </row>
    <row r="1239" ht="15.75" customHeight="1" s="157">
      <c r="B1239" s="44" t="inlineStr">
        <is>
          <t>OR</t>
        </is>
      </c>
      <c r="C1239" s="44" t="inlineStr">
        <is>
          <t>Generation</t>
        </is>
      </c>
      <c r="D1239" s="44" t="inlineStr">
        <is>
          <t>Biopower</t>
        </is>
      </c>
      <c r="E1239" s="44">
        <f>LOOKUP(D1239,$U$2:$V$15,$V$2:$V$15)</f>
        <v/>
      </c>
      <c r="F1239" s="44">
        <f>F513/SUMIFS(F$3:F$722,$B$3:$B$722,$B1239)*SUMIFS(Calculations!$E$3:$E$53,Calculations!$A$3:$A$53,$B1239)</f>
        <v/>
      </c>
      <c r="G1239" s="44">
        <f>G513/SUMIFS(G$3:G$722,$B$3:$B$722,$B1239)*SUMIFS(Calculations!$E$3:$E$53,Calculations!$A$3:$A$53,$B1239)</f>
        <v/>
      </c>
      <c r="H1239" s="44">
        <f>H513/SUMIFS(H$3:H$722,$B$3:$B$722,$B1239)*SUMIFS(Calculations!$E$3:$E$53,Calculations!$A$3:$A$53,$B1239)</f>
        <v/>
      </c>
      <c r="I1239" s="44">
        <f>I513/SUMIFS(I$3:I$722,$B$3:$B$722,$B1239)*SUMIFS(Calculations!$E$3:$E$53,Calculations!$A$3:$A$53,$B1239)</f>
        <v/>
      </c>
      <c r="J1239" s="44">
        <f>J513/SUMIFS(J$3:J$722,$B$3:$B$722,$B1239)*SUMIFS(Calculations!$E$3:$E$53,Calculations!$A$3:$A$53,$B1239)</f>
        <v/>
      </c>
      <c r="K1239" s="44">
        <f>K513/SUMIFS(K$3:K$722,$B$3:$B$722,$B1239)*SUMIFS(Calculations!$E$3:$E$53,Calculations!$A$3:$A$53,$B1239)</f>
        <v/>
      </c>
      <c r="L1239" s="44">
        <f>L513/SUMIFS(L$3:L$722,$B$3:$B$722,$B1239)*SUMIFS(Calculations!$E$3:$E$53,Calculations!$A$3:$A$53,$B1239)</f>
        <v/>
      </c>
      <c r="M1239" s="44">
        <f>M513/SUMIFS(M$3:M$722,$B$3:$B$722,$B1239)*SUMIFS(Calculations!$E$3:$E$53,Calculations!$A$3:$A$53,$B1239)</f>
        <v/>
      </c>
      <c r="N1239" s="44">
        <f>N513/SUMIFS(N$3:N$722,$B$3:$B$722,$B1239)*SUMIFS(Calculations!$E$3:$E$53,Calculations!$A$3:$A$53,$B1239)</f>
        <v/>
      </c>
      <c r="O1239" s="44">
        <f>O513/SUMIFS(O$3:O$722,$B$3:$B$722,$B1239)*SUMIFS(Calculations!$E$3:$E$53,Calculations!$A$3:$A$53,$B1239)</f>
        <v/>
      </c>
      <c r="P1239" s="44">
        <f>P513/SUMIFS(P$3:P$722,$B$3:$B$722,$B1239)*SUMIFS(Calculations!$E$3:$E$53,Calculations!$A$3:$A$53,$B1239)</f>
        <v/>
      </c>
      <c r="Q1239" s="44">
        <f>Q513/SUMIFS(Q$3:Q$722,$B$3:$B$722,$B1239)*SUMIFS(Calculations!$E$3:$E$53,Calculations!$A$3:$A$53,$B1239)</f>
        <v/>
      </c>
      <c r="R1239" s="44">
        <f>R513/SUMIFS(R$3:R$722,$B$3:$B$722,$B1239)*SUMIFS(Calculations!$E$3:$E$53,Calculations!$A$3:$A$53,$B1239)</f>
        <v/>
      </c>
    </row>
    <row r="1240" ht="15.75" customHeight="1" s="157">
      <c r="B1240" s="44" t="inlineStr">
        <is>
          <t>OR</t>
        </is>
      </c>
      <c r="C1240" s="44" t="inlineStr">
        <is>
          <t>Generation</t>
        </is>
      </c>
      <c r="D1240" s="44" t="inlineStr">
        <is>
          <t>Coal</t>
        </is>
      </c>
      <c r="E1240" s="44">
        <f>LOOKUP(D1240,$U$2:$V$15,$V$2:$V$15)</f>
        <v/>
      </c>
      <c r="F1240" s="44">
        <f>F514/SUMIFS(F$3:F$722,$B$3:$B$722,$B1240)*SUMIFS(Calculations!$E$3:$E$53,Calculations!$A$3:$A$53,$B1240)</f>
        <v/>
      </c>
      <c r="G1240" s="44">
        <f>G514/SUMIFS(G$3:G$722,$B$3:$B$722,$B1240)*SUMIFS(Calculations!$E$3:$E$53,Calculations!$A$3:$A$53,$B1240)</f>
        <v/>
      </c>
      <c r="H1240" s="44">
        <f>H514/SUMIFS(H$3:H$722,$B$3:$B$722,$B1240)*SUMIFS(Calculations!$E$3:$E$53,Calculations!$A$3:$A$53,$B1240)</f>
        <v/>
      </c>
      <c r="I1240" s="44">
        <f>I514/SUMIFS(I$3:I$722,$B$3:$B$722,$B1240)*SUMIFS(Calculations!$E$3:$E$53,Calculations!$A$3:$A$53,$B1240)</f>
        <v/>
      </c>
      <c r="J1240" s="44">
        <f>J514/SUMIFS(J$3:J$722,$B$3:$B$722,$B1240)*SUMIFS(Calculations!$E$3:$E$53,Calculations!$A$3:$A$53,$B1240)</f>
        <v/>
      </c>
      <c r="K1240" s="44">
        <f>K514/SUMIFS(K$3:K$722,$B$3:$B$722,$B1240)*SUMIFS(Calculations!$E$3:$E$53,Calculations!$A$3:$A$53,$B1240)</f>
        <v/>
      </c>
      <c r="L1240" s="44">
        <f>L514/SUMIFS(L$3:L$722,$B$3:$B$722,$B1240)*SUMIFS(Calculations!$E$3:$E$53,Calculations!$A$3:$A$53,$B1240)</f>
        <v/>
      </c>
      <c r="M1240" s="44">
        <f>M514/SUMIFS(M$3:M$722,$B$3:$B$722,$B1240)*SUMIFS(Calculations!$E$3:$E$53,Calculations!$A$3:$A$53,$B1240)</f>
        <v/>
      </c>
      <c r="N1240" s="44">
        <f>N514/SUMIFS(N$3:N$722,$B$3:$B$722,$B1240)*SUMIFS(Calculations!$E$3:$E$53,Calculations!$A$3:$A$53,$B1240)</f>
        <v/>
      </c>
      <c r="O1240" s="44">
        <f>O514/SUMIFS(O$3:O$722,$B$3:$B$722,$B1240)*SUMIFS(Calculations!$E$3:$E$53,Calculations!$A$3:$A$53,$B1240)</f>
        <v/>
      </c>
      <c r="P1240" s="44">
        <f>P514/SUMIFS(P$3:P$722,$B$3:$B$722,$B1240)*SUMIFS(Calculations!$E$3:$E$53,Calculations!$A$3:$A$53,$B1240)</f>
        <v/>
      </c>
      <c r="Q1240" s="44">
        <f>Q514/SUMIFS(Q$3:Q$722,$B$3:$B$722,$B1240)*SUMIFS(Calculations!$E$3:$E$53,Calculations!$A$3:$A$53,$B1240)</f>
        <v/>
      </c>
      <c r="R1240" s="44">
        <f>R514/SUMIFS(R$3:R$722,$B$3:$B$722,$B1240)*SUMIFS(Calculations!$E$3:$E$53,Calculations!$A$3:$A$53,$B1240)</f>
        <v/>
      </c>
    </row>
    <row r="1241" ht="15.75" customHeight="1" s="157">
      <c r="B1241" s="44" t="inlineStr">
        <is>
          <t>OR</t>
        </is>
      </c>
      <c r="C1241" s="44" t="inlineStr">
        <is>
          <t>Generation</t>
        </is>
      </c>
      <c r="D1241" s="44" t="inlineStr">
        <is>
          <t>CSP</t>
        </is>
      </c>
      <c r="E1241" s="44">
        <f>LOOKUP(D1241,$U$2:$V$15,$V$2:$V$15)</f>
        <v/>
      </c>
      <c r="F1241" s="44">
        <f>F515/SUMIFS(F$3:F$722,$B$3:$B$722,$B1241)*SUMIFS(Calculations!$E$3:$E$53,Calculations!$A$3:$A$53,$B1241)</f>
        <v/>
      </c>
      <c r="G1241" s="44">
        <f>G515/SUMIFS(G$3:G$722,$B$3:$B$722,$B1241)*SUMIFS(Calculations!$E$3:$E$53,Calculations!$A$3:$A$53,$B1241)</f>
        <v/>
      </c>
      <c r="H1241" s="44">
        <f>H515/SUMIFS(H$3:H$722,$B$3:$B$722,$B1241)*SUMIFS(Calculations!$E$3:$E$53,Calculations!$A$3:$A$53,$B1241)</f>
        <v/>
      </c>
      <c r="I1241" s="44">
        <f>I515/SUMIFS(I$3:I$722,$B$3:$B$722,$B1241)*SUMIFS(Calculations!$E$3:$E$53,Calculations!$A$3:$A$53,$B1241)</f>
        <v/>
      </c>
      <c r="J1241" s="44">
        <f>J515/SUMIFS(J$3:J$722,$B$3:$B$722,$B1241)*SUMIFS(Calculations!$E$3:$E$53,Calculations!$A$3:$A$53,$B1241)</f>
        <v/>
      </c>
      <c r="K1241" s="44">
        <f>K515/SUMIFS(K$3:K$722,$B$3:$B$722,$B1241)*SUMIFS(Calculations!$E$3:$E$53,Calculations!$A$3:$A$53,$B1241)</f>
        <v/>
      </c>
      <c r="L1241" s="44">
        <f>L515/SUMIFS(L$3:L$722,$B$3:$B$722,$B1241)*SUMIFS(Calculations!$E$3:$E$53,Calculations!$A$3:$A$53,$B1241)</f>
        <v/>
      </c>
      <c r="M1241" s="44">
        <f>M515/SUMIFS(M$3:M$722,$B$3:$B$722,$B1241)*SUMIFS(Calculations!$E$3:$E$53,Calculations!$A$3:$A$53,$B1241)</f>
        <v/>
      </c>
      <c r="N1241" s="44">
        <f>N515/SUMIFS(N$3:N$722,$B$3:$B$722,$B1241)*SUMIFS(Calculations!$E$3:$E$53,Calculations!$A$3:$A$53,$B1241)</f>
        <v/>
      </c>
      <c r="O1241" s="44">
        <f>O515/SUMIFS(O$3:O$722,$B$3:$B$722,$B1241)*SUMIFS(Calculations!$E$3:$E$53,Calculations!$A$3:$A$53,$B1241)</f>
        <v/>
      </c>
      <c r="P1241" s="44">
        <f>P515/SUMIFS(P$3:P$722,$B$3:$B$722,$B1241)*SUMIFS(Calculations!$E$3:$E$53,Calculations!$A$3:$A$53,$B1241)</f>
        <v/>
      </c>
      <c r="Q1241" s="44">
        <f>Q515/SUMIFS(Q$3:Q$722,$B$3:$B$722,$B1241)*SUMIFS(Calculations!$E$3:$E$53,Calculations!$A$3:$A$53,$B1241)</f>
        <v/>
      </c>
      <c r="R1241" s="44">
        <f>R515/SUMIFS(R$3:R$722,$B$3:$B$722,$B1241)*SUMIFS(Calculations!$E$3:$E$53,Calculations!$A$3:$A$53,$B1241)</f>
        <v/>
      </c>
    </row>
    <row r="1242" ht="15.75" customHeight="1" s="157">
      <c r="B1242" s="44" t="inlineStr">
        <is>
          <t>OR</t>
        </is>
      </c>
      <c r="C1242" s="44" t="inlineStr">
        <is>
          <t>Generation</t>
        </is>
      </c>
      <c r="D1242" s="44" t="inlineStr">
        <is>
          <t>Geothermal</t>
        </is>
      </c>
      <c r="E1242" s="44">
        <f>LOOKUP(D1242,$U$2:$V$15,$V$2:$V$15)</f>
        <v/>
      </c>
      <c r="F1242" s="44">
        <f>F516/SUMIFS(F$3:F$722,$B$3:$B$722,$B1242)*SUMIFS(Calculations!$E$3:$E$53,Calculations!$A$3:$A$53,$B1242)</f>
        <v/>
      </c>
      <c r="G1242" s="44">
        <f>G516/SUMIFS(G$3:G$722,$B$3:$B$722,$B1242)*SUMIFS(Calculations!$E$3:$E$53,Calculations!$A$3:$A$53,$B1242)</f>
        <v/>
      </c>
      <c r="H1242" s="44">
        <f>H516/SUMIFS(H$3:H$722,$B$3:$B$722,$B1242)*SUMIFS(Calculations!$E$3:$E$53,Calculations!$A$3:$A$53,$B1242)</f>
        <v/>
      </c>
      <c r="I1242" s="44">
        <f>I516/SUMIFS(I$3:I$722,$B$3:$B$722,$B1242)*SUMIFS(Calculations!$E$3:$E$53,Calculations!$A$3:$A$53,$B1242)</f>
        <v/>
      </c>
      <c r="J1242" s="44">
        <f>J516/SUMIFS(J$3:J$722,$B$3:$B$722,$B1242)*SUMIFS(Calculations!$E$3:$E$53,Calculations!$A$3:$A$53,$B1242)</f>
        <v/>
      </c>
      <c r="K1242" s="44">
        <f>K516/SUMIFS(K$3:K$722,$B$3:$B$722,$B1242)*SUMIFS(Calculations!$E$3:$E$53,Calculations!$A$3:$A$53,$B1242)</f>
        <v/>
      </c>
      <c r="L1242" s="44">
        <f>L516/SUMIFS(L$3:L$722,$B$3:$B$722,$B1242)*SUMIFS(Calculations!$E$3:$E$53,Calculations!$A$3:$A$53,$B1242)</f>
        <v/>
      </c>
      <c r="M1242" s="44">
        <f>M516/SUMIFS(M$3:M$722,$B$3:$B$722,$B1242)*SUMIFS(Calculations!$E$3:$E$53,Calculations!$A$3:$A$53,$B1242)</f>
        <v/>
      </c>
      <c r="N1242" s="44">
        <f>N516/SUMIFS(N$3:N$722,$B$3:$B$722,$B1242)*SUMIFS(Calculations!$E$3:$E$53,Calculations!$A$3:$A$53,$B1242)</f>
        <v/>
      </c>
      <c r="O1242" s="44">
        <f>O516/SUMIFS(O$3:O$722,$B$3:$B$722,$B1242)*SUMIFS(Calculations!$E$3:$E$53,Calculations!$A$3:$A$53,$B1242)</f>
        <v/>
      </c>
      <c r="P1242" s="44">
        <f>P516/SUMIFS(P$3:P$722,$B$3:$B$722,$B1242)*SUMIFS(Calculations!$E$3:$E$53,Calculations!$A$3:$A$53,$B1242)</f>
        <v/>
      </c>
      <c r="Q1242" s="44">
        <f>Q516/SUMIFS(Q$3:Q$722,$B$3:$B$722,$B1242)*SUMIFS(Calculations!$E$3:$E$53,Calculations!$A$3:$A$53,$B1242)</f>
        <v/>
      </c>
      <c r="R1242" s="44">
        <f>R516/SUMIFS(R$3:R$722,$B$3:$B$722,$B1242)*SUMIFS(Calculations!$E$3:$E$53,Calculations!$A$3:$A$53,$B1242)</f>
        <v/>
      </c>
    </row>
    <row r="1243" ht="15.75" customHeight="1" s="157">
      <c r="B1243" s="44" t="inlineStr">
        <is>
          <t>OR</t>
        </is>
      </c>
      <c r="C1243" s="44" t="inlineStr">
        <is>
          <t>Generation</t>
        </is>
      </c>
      <c r="D1243" s="44" t="inlineStr">
        <is>
          <t>Hydro</t>
        </is>
      </c>
      <c r="E1243" s="44">
        <f>LOOKUP(D1243,$U$2:$V$15,$V$2:$V$15)</f>
        <v/>
      </c>
      <c r="F1243" s="44">
        <f>F517/SUMIFS(F$3:F$722,$B$3:$B$722,$B1243)*SUMIFS(Calculations!$E$3:$E$53,Calculations!$A$3:$A$53,$B1243)</f>
        <v/>
      </c>
      <c r="G1243" s="44">
        <f>G517/SUMIFS(G$3:G$722,$B$3:$B$722,$B1243)*SUMIFS(Calculations!$E$3:$E$53,Calculations!$A$3:$A$53,$B1243)</f>
        <v/>
      </c>
      <c r="H1243" s="44">
        <f>H517/SUMIFS(H$3:H$722,$B$3:$B$722,$B1243)*SUMIFS(Calculations!$E$3:$E$53,Calculations!$A$3:$A$53,$B1243)</f>
        <v/>
      </c>
      <c r="I1243" s="44">
        <f>I517/SUMIFS(I$3:I$722,$B$3:$B$722,$B1243)*SUMIFS(Calculations!$E$3:$E$53,Calculations!$A$3:$A$53,$B1243)</f>
        <v/>
      </c>
      <c r="J1243" s="44">
        <f>J517/SUMIFS(J$3:J$722,$B$3:$B$722,$B1243)*SUMIFS(Calculations!$E$3:$E$53,Calculations!$A$3:$A$53,$B1243)</f>
        <v/>
      </c>
      <c r="K1243" s="44">
        <f>K517/SUMIFS(K$3:K$722,$B$3:$B$722,$B1243)*SUMIFS(Calculations!$E$3:$E$53,Calculations!$A$3:$A$53,$B1243)</f>
        <v/>
      </c>
      <c r="L1243" s="44">
        <f>L517/SUMIFS(L$3:L$722,$B$3:$B$722,$B1243)*SUMIFS(Calculations!$E$3:$E$53,Calculations!$A$3:$A$53,$B1243)</f>
        <v/>
      </c>
      <c r="M1243" s="44">
        <f>M517/SUMIFS(M$3:M$722,$B$3:$B$722,$B1243)*SUMIFS(Calculations!$E$3:$E$53,Calculations!$A$3:$A$53,$B1243)</f>
        <v/>
      </c>
      <c r="N1243" s="44">
        <f>N517/SUMIFS(N$3:N$722,$B$3:$B$722,$B1243)*SUMIFS(Calculations!$E$3:$E$53,Calculations!$A$3:$A$53,$B1243)</f>
        <v/>
      </c>
      <c r="O1243" s="44">
        <f>O517/SUMIFS(O$3:O$722,$B$3:$B$722,$B1243)*SUMIFS(Calculations!$E$3:$E$53,Calculations!$A$3:$A$53,$B1243)</f>
        <v/>
      </c>
      <c r="P1243" s="44">
        <f>P517/SUMIFS(P$3:P$722,$B$3:$B$722,$B1243)*SUMIFS(Calculations!$E$3:$E$53,Calculations!$A$3:$A$53,$B1243)</f>
        <v/>
      </c>
      <c r="Q1243" s="44">
        <f>Q517/SUMIFS(Q$3:Q$722,$B$3:$B$722,$B1243)*SUMIFS(Calculations!$E$3:$E$53,Calculations!$A$3:$A$53,$B1243)</f>
        <v/>
      </c>
      <c r="R1243" s="44">
        <f>R517/SUMIFS(R$3:R$722,$B$3:$B$722,$B1243)*SUMIFS(Calculations!$E$3:$E$53,Calculations!$A$3:$A$53,$B1243)</f>
        <v/>
      </c>
    </row>
    <row r="1244" ht="15.75" customHeight="1" s="157">
      <c r="B1244" s="44" t="inlineStr">
        <is>
          <t>OR</t>
        </is>
      </c>
      <c r="C1244" s="44" t="inlineStr">
        <is>
          <t>Generation</t>
        </is>
      </c>
      <c r="D1244" s="44" t="inlineStr">
        <is>
          <t>Imports</t>
        </is>
      </c>
      <c r="E1244" s="44">
        <f>LOOKUP(D1244,$U$2:$V$15,$V$2:$V$15)</f>
        <v/>
      </c>
      <c r="F1244" s="44">
        <f>F518/SUMIFS(F$3:F$722,$B$3:$B$722,$B1244)*SUMIFS(Calculations!$E$3:$E$53,Calculations!$A$3:$A$53,$B1244)</f>
        <v/>
      </c>
      <c r="G1244" s="44">
        <f>G518/SUMIFS(G$3:G$722,$B$3:$B$722,$B1244)*SUMIFS(Calculations!$E$3:$E$53,Calculations!$A$3:$A$53,$B1244)</f>
        <v/>
      </c>
      <c r="H1244" s="44">
        <f>H518/SUMIFS(H$3:H$722,$B$3:$B$722,$B1244)*SUMIFS(Calculations!$E$3:$E$53,Calculations!$A$3:$A$53,$B1244)</f>
        <v/>
      </c>
      <c r="I1244" s="44">
        <f>I518/SUMIFS(I$3:I$722,$B$3:$B$722,$B1244)*SUMIFS(Calculations!$E$3:$E$53,Calculations!$A$3:$A$53,$B1244)</f>
        <v/>
      </c>
      <c r="J1244" s="44">
        <f>J518/SUMIFS(J$3:J$722,$B$3:$B$722,$B1244)*SUMIFS(Calculations!$E$3:$E$53,Calculations!$A$3:$A$53,$B1244)</f>
        <v/>
      </c>
      <c r="K1244" s="44">
        <f>K518/SUMIFS(K$3:K$722,$B$3:$B$722,$B1244)*SUMIFS(Calculations!$E$3:$E$53,Calculations!$A$3:$A$53,$B1244)</f>
        <v/>
      </c>
      <c r="L1244" s="44">
        <f>L518/SUMIFS(L$3:L$722,$B$3:$B$722,$B1244)*SUMIFS(Calculations!$E$3:$E$53,Calculations!$A$3:$A$53,$B1244)</f>
        <v/>
      </c>
      <c r="M1244" s="44">
        <f>M518/SUMIFS(M$3:M$722,$B$3:$B$722,$B1244)*SUMIFS(Calculations!$E$3:$E$53,Calculations!$A$3:$A$53,$B1244)</f>
        <v/>
      </c>
      <c r="N1244" s="44">
        <f>N518/SUMIFS(N$3:N$722,$B$3:$B$722,$B1244)*SUMIFS(Calculations!$E$3:$E$53,Calculations!$A$3:$A$53,$B1244)</f>
        <v/>
      </c>
      <c r="O1244" s="44">
        <f>O518/SUMIFS(O$3:O$722,$B$3:$B$722,$B1244)*SUMIFS(Calculations!$E$3:$E$53,Calculations!$A$3:$A$53,$B1244)</f>
        <v/>
      </c>
      <c r="P1244" s="44">
        <f>P518/SUMIFS(P$3:P$722,$B$3:$B$722,$B1244)*SUMIFS(Calculations!$E$3:$E$53,Calculations!$A$3:$A$53,$B1244)</f>
        <v/>
      </c>
      <c r="Q1244" s="44">
        <f>Q518/SUMIFS(Q$3:Q$722,$B$3:$B$722,$B1244)*SUMIFS(Calculations!$E$3:$E$53,Calculations!$A$3:$A$53,$B1244)</f>
        <v/>
      </c>
      <c r="R1244" s="44">
        <f>R518/SUMIFS(R$3:R$722,$B$3:$B$722,$B1244)*SUMIFS(Calculations!$E$3:$E$53,Calculations!$A$3:$A$53,$B1244)</f>
        <v/>
      </c>
    </row>
    <row r="1245" ht="15.75" customHeight="1" s="157">
      <c r="B1245" s="44" t="inlineStr">
        <is>
          <t>OR</t>
        </is>
      </c>
      <c r="C1245" s="44" t="inlineStr">
        <is>
          <t>Generation</t>
        </is>
      </c>
      <c r="D1245" s="44" t="inlineStr">
        <is>
          <t>Land-based Wind</t>
        </is>
      </c>
      <c r="E1245" s="44">
        <f>LOOKUP(D1245,$U$2:$V$15,$V$2:$V$15)</f>
        <v/>
      </c>
      <c r="F1245" s="44">
        <f>F519/SUMIFS(F$3:F$722,$B$3:$B$722,$B1245)*SUMIFS(Calculations!$E$3:$E$53,Calculations!$A$3:$A$53,$B1245)</f>
        <v/>
      </c>
      <c r="G1245" s="44">
        <f>G519/SUMIFS(G$3:G$722,$B$3:$B$722,$B1245)*SUMIFS(Calculations!$E$3:$E$53,Calculations!$A$3:$A$53,$B1245)</f>
        <v/>
      </c>
      <c r="H1245" s="44">
        <f>H519/SUMIFS(H$3:H$722,$B$3:$B$722,$B1245)*SUMIFS(Calculations!$E$3:$E$53,Calculations!$A$3:$A$53,$B1245)</f>
        <v/>
      </c>
      <c r="I1245" s="44">
        <f>I519/SUMIFS(I$3:I$722,$B$3:$B$722,$B1245)*SUMIFS(Calculations!$E$3:$E$53,Calculations!$A$3:$A$53,$B1245)</f>
        <v/>
      </c>
      <c r="J1245" s="44">
        <f>J519/SUMIFS(J$3:J$722,$B$3:$B$722,$B1245)*SUMIFS(Calculations!$E$3:$E$53,Calculations!$A$3:$A$53,$B1245)</f>
        <v/>
      </c>
      <c r="K1245" s="44">
        <f>K519/SUMIFS(K$3:K$722,$B$3:$B$722,$B1245)*SUMIFS(Calculations!$E$3:$E$53,Calculations!$A$3:$A$53,$B1245)</f>
        <v/>
      </c>
      <c r="L1245" s="44">
        <f>L519/SUMIFS(L$3:L$722,$B$3:$B$722,$B1245)*SUMIFS(Calculations!$E$3:$E$53,Calculations!$A$3:$A$53,$B1245)</f>
        <v/>
      </c>
      <c r="M1245" s="44">
        <f>M519/SUMIFS(M$3:M$722,$B$3:$B$722,$B1245)*SUMIFS(Calculations!$E$3:$E$53,Calculations!$A$3:$A$53,$B1245)</f>
        <v/>
      </c>
      <c r="N1245" s="44">
        <f>N519/SUMIFS(N$3:N$722,$B$3:$B$722,$B1245)*SUMIFS(Calculations!$E$3:$E$53,Calculations!$A$3:$A$53,$B1245)</f>
        <v/>
      </c>
      <c r="O1245" s="44">
        <f>O519/SUMIFS(O$3:O$722,$B$3:$B$722,$B1245)*SUMIFS(Calculations!$E$3:$E$53,Calculations!$A$3:$A$53,$B1245)</f>
        <v/>
      </c>
      <c r="P1245" s="44">
        <f>P519/SUMIFS(P$3:P$722,$B$3:$B$722,$B1245)*SUMIFS(Calculations!$E$3:$E$53,Calculations!$A$3:$A$53,$B1245)</f>
        <v/>
      </c>
      <c r="Q1245" s="44">
        <f>Q519/SUMIFS(Q$3:Q$722,$B$3:$B$722,$B1245)*SUMIFS(Calculations!$E$3:$E$53,Calculations!$A$3:$A$53,$B1245)</f>
        <v/>
      </c>
      <c r="R1245" s="44">
        <f>R519/SUMIFS(R$3:R$722,$B$3:$B$722,$B1245)*SUMIFS(Calculations!$E$3:$E$53,Calculations!$A$3:$A$53,$B1245)</f>
        <v/>
      </c>
    </row>
    <row r="1246" ht="15.75" customHeight="1" s="157">
      <c r="B1246" s="44" t="inlineStr">
        <is>
          <t>OR</t>
        </is>
      </c>
      <c r="C1246" s="44" t="inlineStr">
        <is>
          <t>Generation</t>
        </is>
      </c>
      <c r="D1246" s="44" t="inlineStr">
        <is>
          <t>NG-CC</t>
        </is>
      </c>
      <c r="E1246" s="44">
        <f>LOOKUP(D1246,$U$2:$V$15,$V$2:$V$15)</f>
        <v/>
      </c>
      <c r="F1246" s="44">
        <f>F520/SUMIFS(F$3:F$722,$B$3:$B$722,$B1246)*SUMIFS(Calculations!$E$3:$E$53,Calculations!$A$3:$A$53,$B1246)</f>
        <v/>
      </c>
      <c r="G1246" s="44">
        <f>G520/SUMIFS(G$3:G$722,$B$3:$B$722,$B1246)*SUMIFS(Calculations!$E$3:$E$53,Calculations!$A$3:$A$53,$B1246)</f>
        <v/>
      </c>
      <c r="H1246" s="44">
        <f>H520/SUMIFS(H$3:H$722,$B$3:$B$722,$B1246)*SUMIFS(Calculations!$E$3:$E$53,Calculations!$A$3:$A$53,$B1246)</f>
        <v/>
      </c>
      <c r="I1246" s="44">
        <f>I520/SUMIFS(I$3:I$722,$B$3:$B$722,$B1246)*SUMIFS(Calculations!$E$3:$E$53,Calculations!$A$3:$A$53,$B1246)</f>
        <v/>
      </c>
      <c r="J1246" s="44">
        <f>J520/SUMIFS(J$3:J$722,$B$3:$B$722,$B1246)*SUMIFS(Calculations!$E$3:$E$53,Calculations!$A$3:$A$53,$B1246)</f>
        <v/>
      </c>
      <c r="K1246" s="44">
        <f>K520/SUMIFS(K$3:K$722,$B$3:$B$722,$B1246)*SUMIFS(Calculations!$E$3:$E$53,Calculations!$A$3:$A$53,$B1246)</f>
        <v/>
      </c>
      <c r="L1246" s="44">
        <f>L520/SUMIFS(L$3:L$722,$B$3:$B$722,$B1246)*SUMIFS(Calculations!$E$3:$E$53,Calculations!$A$3:$A$53,$B1246)</f>
        <v/>
      </c>
      <c r="M1246" s="44">
        <f>M520/SUMIFS(M$3:M$722,$B$3:$B$722,$B1246)*SUMIFS(Calculations!$E$3:$E$53,Calculations!$A$3:$A$53,$B1246)</f>
        <v/>
      </c>
      <c r="N1246" s="44">
        <f>N520/SUMIFS(N$3:N$722,$B$3:$B$722,$B1246)*SUMIFS(Calculations!$E$3:$E$53,Calculations!$A$3:$A$53,$B1246)</f>
        <v/>
      </c>
      <c r="O1246" s="44">
        <f>O520/SUMIFS(O$3:O$722,$B$3:$B$722,$B1246)*SUMIFS(Calculations!$E$3:$E$53,Calculations!$A$3:$A$53,$B1246)</f>
        <v/>
      </c>
      <c r="P1246" s="44">
        <f>P520/SUMIFS(P$3:P$722,$B$3:$B$722,$B1246)*SUMIFS(Calculations!$E$3:$E$53,Calculations!$A$3:$A$53,$B1246)</f>
        <v/>
      </c>
      <c r="Q1246" s="44">
        <f>Q520/SUMIFS(Q$3:Q$722,$B$3:$B$722,$B1246)*SUMIFS(Calculations!$E$3:$E$53,Calculations!$A$3:$A$53,$B1246)</f>
        <v/>
      </c>
      <c r="R1246" s="44">
        <f>R520/SUMIFS(R$3:R$722,$B$3:$B$722,$B1246)*SUMIFS(Calculations!$E$3:$E$53,Calculations!$A$3:$A$53,$B1246)</f>
        <v/>
      </c>
    </row>
    <row r="1247" ht="15.75" customHeight="1" s="157">
      <c r="B1247" s="44" t="inlineStr">
        <is>
          <t>OR</t>
        </is>
      </c>
      <c r="C1247" s="44" t="inlineStr">
        <is>
          <t>Generation</t>
        </is>
      </c>
      <c r="D1247" s="44" t="inlineStr">
        <is>
          <t>NG-CT</t>
        </is>
      </c>
      <c r="E1247" s="44">
        <f>LOOKUP(D1247,$U$2:$V$15,$V$2:$V$15)</f>
        <v/>
      </c>
      <c r="F1247" s="44">
        <f>F521/SUMIFS(F$3:F$722,$B$3:$B$722,$B1247)*SUMIFS(Calculations!$E$3:$E$53,Calculations!$A$3:$A$53,$B1247)</f>
        <v/>
      </c>
      <c r="G1247" s="44">
        <f>G521/SUMIFS(G$3:G$722,$B$3:$B$722,$B1247)*SUMIFS(Calculations!$E$3:$E$53,Calculations!$A$3:$A$53,$B1247)</f>
        <v/>
      </c>
      <c r="H1247" s="44">
        <f>H521/SUMIFS(H$3:H$722,$B$3:$B$722,$B1247)*SUMIFS(Calculations!$E$3:$E$53,Calculations!$A$3:$A$53,$B1247)</f>
        <v/>
      </c>
      <c r="I1247" s="44">
        <f>I521/SUMIFS(I$3:I$722,$B$3:$B$722,$B1247)*SUMIFS(Calculations!$E$3:$E$53,Calculations!$A$3:$A$53,$B1247)</f>
        <v/>
      </c>
      <c r="J1247" s="44">
        <f>J521/SUMIFS(J$3:J$722,$B$3:$B$722,$B1247)*SUMIFS(Calculations!$E$3:$E$53,Calculations!$A$3:$A$53,$B1247)</f>
        <v/>
      </c>
      <c r="K1247" s="44">
        <f>K521/SUMIFS(K$3:K$722,$B$3:$B$722,$B1247)*SUMIFS(Calculations!$E$3:$E$53,Calculations!$A$3:$A$53,$B1247)</f>
        <v/>
      </c>
      <c r="L1247" s="44">
        <f>L521/SUMIFS(L$3:L$722,$B$3:$B$722,$B1247)*SUMIFS(Calculations!$E$3:$E$53,Calculations!$A$3:$A$53,$B1247)</f>
        <v/>
      </c>
      <c r="M1247" s="44">
        <f>M521/SUMIFS(M$3:M$722,$B$3:$B$722,$B1247)*SUMIFS(Calculations!$E$3:$E$53,Calculations!$A$3:$A$53,$B1247)</f>
        <v/>
      </c>
      <c r="N1247" s="44">
        <f>N521/SUMIFS(N$3:N$722,$B$3:$B$722,$B1247)*SUMIFS(Calculations!$E$3:$E$53,Calculations!$A$3:$A$53,$B1247)</f>
        <v/>
      </c>
      <c r="O1247" s="44">
        <f>O521/SUMIFS(O$3:O$722,$B$3:$B$722,$B1247)*SUMIFS(Calculations!$E$3:$E$53,Calculations!$A$3:$A$53,$B1247)</f>
        <v/>
      </c>
      <c r="P1247" s="44">
        <f>P521/SUMIFS(P$3:P$722,$B$3:$B$722,$B1247)*SUMIFS(Calculations!$E$3:$E$53,Calculations!$A$3:$A$53,$B1247)</f>
        <v/>
      </c>
      <c r="Q1247" s="44">
        <f>Q521/SUMIFS(Q$3:Q$722,$B$3:$B$722,$B1247)*SUMIFS(Calculations!$E$3:$E$53,Calculations!$A$3:$A$53,$B1247)</f>
        <v/>
      </c>
      <c r="R1247" s="44">
        <f>R521/SUMIFS(R$3:R$722,$B$3:$B$722,$B1247)*SUMIFS(Calculations!$E$3:$E$53,Calculations!$A$3:$A$53,$B1247)</f>
        <v/>
      </c>
    </row>
    <row r="1248" ht="15.75" customHeight="1" s="157">
      <c r="B1248" s="44" t="inlineStr">
        <is>
          <t>OR</t>
        </is>
      </c>
      <c r="C1248" s="44" t="inlineStr">
        <is>
          <t>Generation</t>
        </is>
      </c>
      <c r="D1248" s="44" t="inlineStr">
        <is>
          <t>Nuclear</t>
        </is>
      </c>
      <c r="E1248" s="44">
        <f>LOOKUP(D1248,$U$2:$V$15,$V$2:$V$15)</f>
        <v/>
      </c>
      <c r="F1248" s="44">
        <f>F522/SUMIFS(F$3:F$722,$B$3:$B$722,$B1248)*SUMIFS(Calculations!$E$3:$E$53,Calculations!$A$3:$A$53,$B1248)</f>
        <v/>
      </c>
      <c r="G1248" s="44">
        <f>G522/SUMIFS(G$3:G$722,$B$3:$B$722,$B1248)*SUMIFS(Calculations!$E$3:$E$53,Calculations!$A$3:$A$53,$B1248)</f>
        <v/>
      </c>
      <c r="H1248" s="44">
        <f>H522/SUMIFS(H$3:H$722,$B$3:$B$722,$B1248)*SUMIFS(Calculations!$E$3:$E$53,Calculations!$A$3:$A$53,$B1248)</f>
        <v/>
      </c>
      <c r="I1248" s="44">
        <f>I522/SUMIFS(I$3:I$722,$B$3:$B$722,$B1248)*SUMIFS(Calculations!$E$3:$E$53,Calculations!$A$3:$A$53,$B1248)</f>
        <v/>
      </c>
      <c r="J1248" s="44">
        <f>J522/SUMIFS(J$3:J$722,$B$3:$B$722,$B1248)*SUMIFS(Calculations!$E$3:$E$53,Calculations!$A$3:$A$53,$B1248)</f>
        <v/>
      </c>
      <c r="K1248" s="44">
        <f>K522/SUMIFS(K$3:K$722,$B$3:$B$722,$B1248)*SUMIFS(Calculations!$E$3:$E$53,Calculations!$A$3:$A$53,$B1248)</f>
        <v/>
      </c>
      <c r="L1248" s="44">
        <f>L522/SUMIFS(L$3:L$722,$B$3:$B$722,$B1248)*SUMIFS(Calculations!$E$3:$E$53,Calculations!$A$3:$A$53,$B1248)</f>
        <v/>
      </c>
      <c r="M1248" s="44">
        <f>M522/SUMIFS(M$3:M$722,$B$3:$B$722,$B1248)*SUMIFS(Calculations!$E$3:$E$53,Calculations!$A$3:$A$53,$B1248)</f>
        <v/>
      </c>
      <c r="N1248" s="44">
        <f>N522/SUMIFS(N$3:N$722,$B$3:$B$722,$B1248)*SUMIFS(Calculations!$E$3:$E$53,Calculations!$A$3:$A$53,$B1248)</f>
        <v/>
      </c>
      <c r="O1248" s="44">
        <f>O522/SUMIFS(O$3:O$722,$B$3:$B$722,$B1248)*SUMIFS(Calculations!$E$3:$E$53,Calculations!$A$3:$A$53,$B1248)</f>
        <v/>
      </c>
      <c r="P1248" s="44">
        <f>P522/SUMIFS(P$3:P$722,$B$3:$B$722,$B1248)*SUMIFS(Calculations!$E$3:$E$53,Calculations!$A$3:$A$53,$B1248)</f>
        <v/>
      </c>
      <c r="Q1248" s="44">
        <f>Q522/SUMIFS(Q$3:Q$722,$B$3:$B$722,$B1248)*SUMIFS(Calculations!$E$3:$E$53,Calculations!$A$3:$A$53,$B1248)</f>
        <v/>
      </c>
      <c r="R1248" s="44">
        <f>R522/SUMIFS(R$3:R$722,$B$3:$B$722,$B1248)*SUMIFS(Calculations!$E$3:$E$53,Calculations!$A$3:$A$53,$B1248)</f>
        <v/>
      </c>
    </row>
    <row r="1249" ht="15.75" customHeight="1" s="157">
      <c r="B1249" s="44" t="inlineStr">
        <is>
          <t>OR</t>
        </is>
      </c>
      <c r="C1249" s="44" t="inlineStr">
        <is>
          <t>Generation</t>
        </is>
      </c>
      <c r="D1249" s="44" t="inlineStr">
        <is>
          <t>Offshore Wind</t>
        </is>
      </c>
      <c r="E1249" s="44">
        <f>LOOKUP(D1249,$U$2:$V$15,$V$2:$V$15)</f>
        <v/>
      </c>
      <c r="F1249" s="44">
        <f>F523/SUMIFS(F$3:F$722,$B$3:$B$722,$B1249)*SUMIFS(Calculations!$E$3:$E$53,Calculations!$A$3:$A$53,$B1249)</f>
        <v/>
      </c>
      <c r="G1249" s="44">
        <f>G523/SUMIFS(G$3:G$722,$B$3:$B$722,$B1249)*SUMIFS(Calculations!$E$3:$E$53,Calculations!$A$3:$A$53,$B1249)</f>
        <v/>
      </c>
      <c r="H1249" s="44">
        <f>H523/SUMIFS(H$3:H$722,$B$3:$B$722,$B1249)*SUMIFS(Calculations!$E$3:$E$53,Calculations!$A$3:$A$53,$B1249)</f>
        <v/>
      </c>
      <c r="I1249" s="44">
        <f>I523/SUMIFS(I$3:I$722,$B$3:$B$722,$B1249)*SUMIFS(Calculations!$E$3:$E$53,Calculations!$A$3:$A$53,$B1249)</f>
        <v/>
      </c>
      <c r="J1249" s="44">
        <f>J523/SUMIFS(J$3:J$722,$B$3:$B$722,$B1249)*SUMIFS(Calculations!$E$3:$E$53,Calculations!$A$3:$A$53,$B1249)</f>
        <v/>
      </c>
      <c r="K1249" s="44">
        <f>K523/SUMIFS(K$3:K$722,$B$3:$B$722,$B1249)*SUMIFS(Calculations!$E$3:$E$53,Calculations!$A$3:$A$53,$B1249)</f>
        <v/>
      </c>
      <c r="L1249" s="44">
        <f>L523/SUMIFS(L$3:L$722,$B$3:$B$722,$B1249)*SUMIFS(Calculations!$E$3:$E$53,Calculations!$A$3:$A$53,$B1249)</f>
        <v/>
      </c>
      <c r="M1249" s="44">
        <f>M523/SUMIFS(M$3:M$722,$B$3:$B$722,$B1249)*SUMIFS(Calculations!$E$3:$E$53,Calculations!$A$3:$A$53,$B1249)</f>
        <v/>
      </c>
      <c r="N1249" s="44">
        <f>N523/SUMIFS(N$3:N$722,$B$3:$B$722,$B1249)*SUMIFS(Calculations!$E$3:$E$53,Calculations!$A$3:$A$53,$B1249)</f>
        <v/>
      </c>
      <c r="O1249" s="44">
        <f>O523/SUMIFS(O$3:O$722,$B$3:$B$722,$B1249)*SUMIFS(Calculations!$E$3:$E$53,Calculations!$A$3:$A$53,$B1249)</f>
        <v/>
      </c>
      <c r="P1249" s="44">
        <f>P523/SUMIFS(P$3:P$722,$B$3:$B$722,$B1249)*SUMIFS(Calculations!$E$3:$E$53,Calculations!$A$3:$A$53,$B1249)</f>
        <v/>
      </c>
      <c r="Q1249" s="44">
        <f>Q523/SUMIFS(Q$3:Q$722,$B$3:$B$722,$B1249)*SUMIFS(Calculations!$E$3:$E$53,Calculations!$A$3:$A$53,$B1249)</f>
        <v/>
      </c>
      <c r="R1249" s="44">
        <f>R523/SUMIFS(R$3:R$722,$B$3:$B$722,$B1249)*SUMIFS(Calculations!$E$3:$E$53,Calculations!$A$3:$A$53,$B1249)</f>
        <v/>
      </c>
    </row>
    <row r="1250" ht="15.75" customHeight="1" s="157">
      <c r="B1250" s="44" t="inlineStr">
        <is>
          <t>OR</t>
        </is>
      </c>
      <c r="C1250" s="44" t="inlineStr">
        <is>
          <t>Generation</t>
        </is>
      </c>
      <c r="D1250" s="44" t="inlineStr">
        <is>
          <t>Oil-Gas-Steam</t>
        </is>
      </c>
      <c r="E1250" s="44">
        <f>LOOKUP(D1250,$U$2:$V$15,$V$2:$V$15)</f>
        <v/>
      </c>
      <c r="F1250" s="44">
        <f>F524/SUMIFS(F$3:F$722,$B$3:$B$722,$B1250)*SUMIFS(Calculations!$E$3:$E$53,Calculations!$A$3:$A$53,$B1250)</f>
        <v/>
      </c>
      <c r="G1250" s="44">
        <f>G524/SUMIFS(G$3:G$722,$B$3:$B$722,$B1250)*SUMIFS(Calculations!$E$3:$E$53,Calculations!$A$3:$A$53,$B1250)</f>
        <v/>
      </c>
      <c r="H1250" s="44">
        <f>H524/SUMIFS(H$3:H$722,$B$3:$B$722,$B1250)*SUMIFS(Calculations!$E$3:$E$53,Calculations!$A$3:$A$53,$B1250)</f>
        <v/>
      </c>
      <c r="I1250" s="44">
        <f>I524/SUMIFS(I$3:I$722,$B$3:$B$722,$B1250)*SUMIFS(Calculations!$E$3:$E$53,Calculations!$A$3:$A$53,$B1250)</f>
        <v/>
      </c>
      <c r="J1250" s="44">
        <f>J524/SUMIFS(J$3:J$722,$B$3:$B$722,$B1250)*SUMIFS(Calculations!$E$3:$E$53,Calculations!$A$3:$A$53,$B1250)</f>
        <v/>
      </c>
      <c r="K1250" s="44">
        <f>K524/SUMIFS(K$3:K$722,$B$3:$B$722,$B1250)*SUMIFS(Calculations!$E$3:$E$53,Calculations!$A$3:$A$53,$B1250)</f>
        <v/>
      </c>
      <c r="L1250" s="44">
        <f>L524/SUMIFS(L$3:L$722,$B$3:$B$722,$B1250)*SUMIFS(Calculations!$E$3:$E$53,Calculations!$A$3:$A$53,$B1250)</f>
        <v/>
      </c>
      <c r="M1250" s="44">
        <f>M524/SUMIFS(M$3:M$722,$B$3:$B$722,$B1250)*SUMIFS(Calculations!$E$3:$E$53,Calculations!$A$3:$A$53,$B1250)</f>
        <v/>
      </c>
      <c r="N1250" s="44">
        <f>N524/SUMIFS(N$3:N$722,$B$3:$B$722,$B1250)*SUMIFS(Calculations!$E$3:$E$53,Calculations!$A$3:$A$53,$B1250)</f>
        <v/>
      </c>
      <c r="O1250" s="44">
        <f>O524/SUMIFS(O$3:O$722,$B$3:$B$722,$B1250)*SUMIFS(Calculations!$E$3:$E$53,Calculations!$A$3:$A$53,$B1250)</f>
        <v/>
      </c>
      <c r="P1250" s="44">
        <f>P524/SUMIFS(P$3:P$722,$B$3:$B$722,$B1250)*SUMIFS(Calculations!$E$3:$E$53,Calculations!$A$3:$A$53,$B1250)</f>
        <v/>
      </c>
      <c r="Q1250" s="44">
        <f>Q524/SUMIFS(Q$3:Q$722,$B$3:$B$722,$B1250)*SUMIFS(Calculations!$E$3:$E$53,Calculations!$A$3:$A$53,$B1250)</f>
        <v/>
      </c>
      <c r="R1250" s="44">
        <f>R524/SUMIFS(R$3:R$722,$B$3:$B$722,$B1250)*SUMIFS(Calculations!$E$3:$E$53,Calculations!$A$3:$A$53,$B1250)</f>
        <v/>
      </c>
    </row>
    <row r="1251" ht="15.75" customHeight="1" s="157">
      <c r="B1251" s="44" t="inlineStr">
        <is>
          <t>OR</t>
        </is>
      </c>
      <c r="C1251" s="44" t="inlineStr">
        <is>
          <t>Generation</t>
        </is>
      </c>
      <c r="D1251" s="44" t="inlineStr">
        <is>
          <t>Rooftop PV</t>
        </is>
      </c>
      <c r="E1251" s="44">
        <f>LOOKUP(D1251,$U$2:$V$15,$V$2:$V$15)</f>
        <v/>
      </c>
      <c r="F1251" s="44">
        <f>F525/SUMIFS(F$3:F$722,$B$3:$B$722,$B1251)*SUMIFS(Calculations!$E$3:$E$53,Calculations!$A$3:$A$53,$B1251)</f>
        <v/>
      </c>
      <c r="G1251" s="44">
        <f>G525/SUMIFS(G$3:G$722,$B$3:$B$722,$B1251)*SUMIFS(Calculations!$E$3:$E$53,Calculations!$A$3:$A$53,$B1251)</f>
        <v/>
      </c>
      <c r="H1251" s="44">
        <f>H525/SUMIFS(H$3:H$722,$B$3:$B$722,$B1251)*SUMIFS(Calculations!$E$3:$E$53,Calculations!$A$3:$A$53,$B1251)</f>
        <v/>
      </c>
      <c r="I1251" s="44">
        <f>I525/SUMIFS(I$3:I$722,$B$3:$B$722,$B1251)*SUMIFS(Calculations!$E$3:$E$53,Calculations!$A$3:$A$53,$B1251)</f>
        <v/>
      </c>
      <c r="J1251" s="44">
        <f>J525/SUMIFS(J$3:J$722,$B$3:$B$722,$B1251)*SUMIFS(Calculations!$E$3:$E$53,Calculations!$A$3:$A$53,$B1251)</f>
        <v/>
      </c>
      <c r="K1251" s="44">
        <f>K525/SUMIFS(K$3:K$722,$B$3:$B$722,$B1251)*SUMIFS(Calculations!$E$3:$E$53,Calculations!$A$3:$A$53,$B1251)</f>
        <v/>
      </c>
      <c r="L1251" s="44">
        <f>L525/SUMIFS(L$3:L$722,$B$3:$B$722,$B1251)*SUMIFS(Calculations!$E$3:$E$53,Calculations!$A$3:$A$53,$B1251)</f>
        <v/>
      </c>
      <c r="M1251" s="44">
        <f>M525/SUMIFS(M$3:M$722,$B$3:$B$722,$B1251)*SUMIFS(Calculations!$E$3:$E$53,Calculations!$A$3:$A$53,$B1251)</f>
        <v/>
      </c>
      <c r="N1251" s="44">
        <f>N525/SUMIFS(N$3:N$722,$B$3:$B$722,$B1251)*SUMIFS(Calculations!$E$3:$E$53,Calculations!$A$3:$A$53,$B1251)</f>
        <v/>
      </c>
      <c r="O1251" s="44">
        <f>O525/SUMIFS(O$3:O$722,$B$3:$B$722,$B1251)*SUMIFS(Calculations!$E$3:$E$53,Calculations!$A$3:$A$53,$B1251)</f>
        <v/>
      </c>
      <c r="P1251" s="44">
        <f>P525/SUMIFS(P$3:P$722,$B$3:$B$722,$B1251)*SUMIFS(Calculations!$E$3:$E$53,Calculations!$A$3:$A$53,$B1251)</f>
        <v/>
      </c>
      <c r="Q1251" s="44">
        <f>Q525/SUMIFS(Q$3:Q$722,$B$3:$B$722,$B1251)*SUMIFS(Calculations!$E$3:$E$53,Calculations!$A$3:$A$53,$B1251)</f>
        <v/>
      </c>
      <c r="R1251" s="44">
        <f>R525/SUMIFS(R$3:R$722,$B$3:$B$722,$B1251)*SUMIFS(Calculations!$E$3:$E$53,Calculations!$A$3:$A$53,$B1251)</f>
        <v/>
      </c>
    </row>
    <row r="1252" ht="15.75" customHeight="1" s="157">
      <c r="B1252" s="44" t="inlineStr">
        <is>
          <t>OR</t>
        </is>
      </c>
      <c r="C1252" s="44" t="inlineStr">
        <is>
          <t>Generation</t>
        </is>
      </c>
      <c r="D1252" s="44" t="inlineStr">
        <is>
          <t>Storage</t>
        </is>
      </c>
      <c r="E1252" s="44">
        <f>LOOKUP(D1252,$U$2:$V$15,$V$2:$V$15)</f>
        <v/>
      </c>
      <c r="F1252" s="44">
        <f>F526/SUMIFS(F$3:F$722,$B$3:$B$722,$B1252)*SUMIFS(Calculations!$E$3:$E$53,Calculations!$A$3:$A$53,$B1252)</f>
        <v/>
      </c>
      <c r="G1252" s="44">
        <f>G526/SUMIFS(G$3:G$722,$B$3:$B$722,$B1252)*SUMIFS(Calculations!$E$3:$E$53,Calculations!$A$3:$A$53,$B1252)</f>
        <v/>
      </c>
      <c r="H1252" s="44">
        <f>H526/SUMIFS(H$3:H$722,$B$3:$B$722,$B1252)*SUMIFS(Calculations!$E$3:$E$53,Calculations!$A$3:$A$53,$B1252)</f>
        <v/>
      </c>
      <c r="I1252" s="44">
        <f>I526/SUMIFS(I$3:I$722,$B$3:$B$722,$B1252)*SUMIFS(Calculations!$E$3:$E$53,Calculations!$A$3:$A$53,$B1252)</f>
        <v/>
      </c>
      <c r="J1252" s="44">
        <f>J526/SUMIFS(J$3:J$722,$B$3:$B$722,$B1252)*SUMIFS(Calculations!$E$3:$E$53,Calculations!$A$3:$A$53,$B1252)</f>
        <v/>
      </c>
      <c r="K1252" s="44">
        <f>K526/SUMIFS(K$3:K$722,$B$3:$B$722,$B1252)*SUMIFS(Calculations!$E$3:$E$53,Calculations!$A$3:$A$53,$B1252)</f>
        <v/>
      </c>
      <c r="L1252" s="44">
        <f>L526/SUMIFS(L$3:L$722,$B$3:$B$722,$B1252)*SUMIFS(Calculations!$E$3:$E$53,Calculations!$A$3:$A$53,$B1252)</f>
        <v/>
      </c>
      <c r="M1252" s="44">
        <f>M526/SUMIFS(M$3:M$722,$B$3:$B$722,$B1252)*SUMIFS(Calculations!$E$3:$E$53,Calculations!$A$3:$A$53,$B1252)</f>
        <v/>
      </c>
      <c r="N1252" s="44">
        <f>N526/SUMIFS(N$3:N$722,$B$3:$B$722,$B1252)*SUMIFS(Calculations!$E$3:$E$53,Calculations!$A$3:$A$53,$B1252)</f>
        <v/>
      </c>
      <c r="O1252" s="44">
        <f>O526/SUMIFS(O$3:O$722,$B$3:$B$722,$B1252)*SUMIFS(Calculations!$E$3:$E$53,Calculations!$A$3:$A$53,$B1252)</f>
        <v/>
      </c>
      <c r="P1252" s="44">
        <f>P526/SUMIFS(P$3:P$722,$B$3:$B$722,$B1252)*SUMIFS(Calculations!$E$3:$E$53,Calculations!$A$3:$A$53,$B1252)</f>
        <v/>
      </c>
      <c r="Q1252" s="44">
        <f>Q526/SUMIFS(Q$3:Q$722,$B$3:$B$722,$B1252)*SUMIFS(Calculations!$E$3:$E$53,Calculations!$A$3:$A$53,$B1252)</f>
        <v/>
      </c>
      <c r="R1252" s="44">
        <f>R526/SUMIFS(R$3:R$722,$B$3:$B$722,$B1252)*SUMIFS(Calculations!$E$3:$E$53,Calculations!$A$3:$A$53,$B1252)</f>
        <v/>
      </c>
    </row>
    <row r="1253" ht="15.75" customHeight="1" s="157">
      <c r="B1253" s="44" t="inlineStr">
        <is>
          <t>OR</t>
        </is>
      </c>
      <c r="C1253" s="44" t="inlineStr">
        <is>
          <t>Generation</t>
        </is>
      </c>
      <c r="D1253" s="44" t="inlineStr">
        <is>
          <t>Utility PV</t>
        </is>
      </c>
      <c r="E1253" s="44">
        <f>LOOKUP(D1253,$U$2:$V$15,$V$2:$V$15)</f>
        <v/>
      </c>
      <c r="F1253" s="44">
        <f>F527/SUMIFS(F$3:F$722,$B$3:$B$722,$B1253)*SUMIFS(Calculations!$E$3:$E$53,Calculations!$A$3:$A$53,$B1253)</f>
        <v/>
      </c>
      <c r="G1253" s="44">
        <f>G527/SUMIFS(G$3:G$722,$B$3:$B$722,$B1253)*SUMIFS(Calculations!$E$3:$E$53,Calculations!$A$3:$A$53,$B1253)</f>
        <v/>
      </c>
      <c r="H1253" s="44">
        <f>H527/SUMIFS(H$3:H$722,$B$3:$B$722,$B1253)*SUMIFS(Calculations!$E$3:$E$53,Calculations!$A$3:$A$53,$B1253)</f>
        <v/>
      </c>
      <c r="I1253" s="44">
        <f>I527/SUMIFS(I$3:I$722,$B$3:$B$722,$B1253)*SUMIFS(Calculations!$E$3:$E$53,Calculations!$A$3:$A$53,$B1253)</f>
        <v/>
      </c>
      <c r="J1253" s="44">
        <f>J527/SUMIFS(J$3:J$722,$B$3:$B$722,$B1253)*SUMIFS(Calculations!$E$3:$E$53,Calculations!$A$3:$A$53,$B1253)</f>
        <v/>
      </c>
      <c r="K1253" s="44">
        <f>K527/SUMIFS(K$3:K$722,$B$3:$B$722,$B1253)*SUMIFS(Calculations!$E$3:$E$53,Calculations!$A$3:$A$53,$B1253)</f>
        <v/>
      </c>
      <c r="L1253" s="44">
        <f>L527/SUMIFS(L$3:L$722,$B$3:$B$722,$B1253)*SUMIFS(Calculations!$E$3:$E$53,Calculations!$A$3:$A$53,$B1253)</f>
        <v/>
      </c>
      <c r="M1253" s="44">
        <f>M527/SUMIFS(M$3:M$722,$B$3:$B$722,$B1253)*SUMIFS(Calculations!$E$3:$E$53,Calculations!$A$3:$A$53,$B1253)</f>
        <v/>
      </c>
      <c r="N1253" s="44">
        <f>N527/SUMIFS(N$3:N$722,$B$3:$B$722,$B1253)*SUMIFS(Calculations!$E$3:$E$53,Calculations!$A$3:$A$53,$B1253)</f>
        <v/>
      </c>
      <c r="O1253" s="44">
        <f>O527/SUMIFS(O$3:O$722,$B$3:$B$722,$B1253)*SUMIFS(Calculations!$E$3:$E$53,Calculations!$A$3:$A$53,$B1253)</f>
        <v/>
      </c>
      <c r="P1253" s="44">
        <f>P527/SUMIFS(P$3:P$722,$B$3:$B$722,$B1253)*SUMIFS(Calculations!$E$3:$E$53,Calculations!$A$3:$A$53,$B1253)</f>
        <v/>
      </c>
      <c r="Q1253" s="44">
        <f>Q527/SUMIFS(Q$3:Q$722,$B$3:$B$722,$B1253)*SUMIFS(Calculations!$E$3:$E$53,Calculations!$A$3:$A$53,$B1253)</f>
        <v/>
      </c>
      <c r="R1253" s="44">
        <f>R527/SUMIFS(R$3:R$722,$B$3:$B$722,$B1253)*SUMIFS(Calculations!$E$3:$E$53,Calculations!$A$3:$A$53,$B1253)</f>
        <v/>
      </c>
    </row>
    <row r="1254" ht="15.75" customHeight="1" s="157">
      <c r="B1254" s="44" t="inlineStr">
        <is>
          <t>PA</t>
        </is>
      </c>
      <c r="C1254" s="44" t="inlineStr">
        <is>
          <t>Generation</t>
        </is>
      </c>
      <c r="D1254" s="44" t="inlineStr">
        <is>
          <t>Biopower</t>
        </is>
      </c>
      <c r="E1254" s="44">
        <f>LOOKUP(D1254,$U$2:$V$15,$V$2:$V$15)</f>
        <v/>
      </c>
      <c r="F1254" s="44">
        <f>F528/SUMIFS(F$3:F$722,$B$3:$B$722,$B1254)*SUMIFS(Calculations!$E$3:$E$53,Calculations!$A$3:$A$53,$B1254)</f>
        <v/>
      </c>
      <c r="G1254" s="44">
        <f>G528/SUMIFS(G$3:G$722,$B$3:$B$722,$B1254)*SUMIFS(Calculations!$E$3:$E$53,Calculations!$A$3:$A$53,$B1254)</f>
        <v/>
      </c>
      <c r="H1254" s="44">
        <f>H528/SUMIFS(H$3:H$722,$B$3:$B$722,$B1254)*SUMIFS(Calculations!$E$3:$E$53,Calculations!$A$3:$A$53,$B1254)</f>
        <v/>
      </c>
      <c r="I1254" s="44">
        <f>I528/SUMIFS(I$3:I$722,$B$3:$B$722,$B1254)*SUMIFS(Calculations!$E$3:$E$53,Calculations!$A$3:$A$53,$B1254)</f>
        <v/>
      </c>
      <c r="J1254" s="44">
        <f>J528/SUMIFS(J$3:J$722,$B$3:$B$722,$B1254)*SUMIFS(Calculations!$E$3:$E$53,Calculations!$A$3:$A$53,$B1254)</f>
        <v/>
      </c>
      <c r="K1254" s="44">
        <f>K528/SUMIFS(K$3:K$722,$B$3:$B$722,$B1254)*SUMIFS(Calculations!$E$3:$E$53,Calculations!$A$3:$A$53,$B1254)</f>
        <v/>
      </c>
      <c r="L1254" s="44">
        <f>L528/SUMIFS(L$3:L$722,$B$3:$B$722,$B1254)*SUMIFS(Calculations!$E$3:$E$53,Calculations!$A$3:$A$53,$B1254)</f>
        <v/>
      </c>
      <c r="M1254" s="44">
        <f>M528/SUMIFS(M$3:M$722,$B$3:$B$722,$B1254)*SUMIFS(Calculations!$E$3:$E$53,Calculations!$A$3:$A$53,$B1254)</f>
        <v/>
      </c>
      <c r="N1254" s="44">
        <f>N528/SUMIFS(N$3:N$722,$B$3:$B$722,$B1254)*SUMIFS(Calculations!$E$3:$E$53,Calculations!$A$3:$A$53,$B1254)</f>
        <v/>
      </c>
      <c r="O1254" s="44">
        <f>O528/SUMIFS(O$3:O$722,$B$3:$B$722,$B1254)*SUMIFS(Calculations!$E$3:$E$53,Calculations!$A$3:$A$53,$B1254)</f>
        <v/>
      </c>
      <c r="P1254" s="44">
        <f>P528/SUMIFS(P$3:P$722,$B$3:$B$722,$B1254)*SUMIFS(Calculations!$E$3:$E$53,Calculations!$A$3:$A$53,$B1254)</f>
        <v/>
      </c>
      <c r="Q1254" s="44">
        <f>Q528/SUMIFS(Q$3:Q$722,$B$3:$B$722,$B1254)*SUMIFS(Calculations!$E$3:$E$53,Calculations!$A$3:$A$53,$B1254)</f>
        <v/>
      </c>
      <c r="R1254" s="44">
        <f>R528/SUMIFS(R$3:R$722,$B$3:$B$722,$B1254)*SUMIFS(Calculations!$E$3:$E$53,Calculations!$A$3:$A$53,$B1254)</f>
        <v/>
      </c>
    </row>
    <row r="1255" ht="15.75" customHeight="1" s="157">
      <c r="B1255" s="44" t="inlineStr">
        <is>
          <t>PA</t>
        </is>
      </c>
      <c r="C1255" s="44" t="inlineStr">
        <is>
          <t>Generation</t>
        </is>
      </c>
      <c r="D1255" s="44" t="inlineStr">
        <is>
          <t>Coal</t>
        </is>
      </c>
      <c r="E1255" s="44">
        <f>LOOKUP(D1255,$U$2:$V$15,$V$2:$V$15)</f>
        <v/>
      </c>
      <c r="F1255" s="44">
        <f>F529/SUMIFS(F$3:F$722,$B$3:$B$722,$B1255)*SUMIFS(Calculations!$E$3:$E$53,Calculations!$A$3:$A$53,$B1255)</f>
        <v/>
      </c>
      <c r="G1255" s="44">
        <f>G529/SUMIFS(G$3:G$722,$B$3:$B$722,$B1255)*SUMIFS(Calculations!$E$3:$E$53,Calculations!$A$3:$A$53,$B1255)</f>
        <v/>
      </c>
      <c r="H1255" s="44">
        <f>H529/SUMIFS(H$3:H$722,$B$3:$B$722,$B1255)*SUMIFS(Calculations!$E$3:$E$53,Calculations!$A$3:$A$53,$B1255)</f>
        <v/>
      </c>
      <c r="I1255" s="44">
        <f>I529/SUMIFS(I$3:I$722,$B$3:$B$722,$B1255)*SUMIFS(Calculations!$E$3:$E$53,Calculations!$A$3:$A$53,$B1255)</f>
        <v/>
      </c>
      <c r="J1255" s="44">
        <f>J529/SUMIFS(J$3:J$722,$B$3:$B$722,$B1255)*SUMIFS(Calculations!$E$3:$E$53,Calculations!$A$3:$A$53,$B1255)</f>
        <v/>
      </c>
      <c r="K1255" s="44">
        <f>K529/SUMIFS(K$3:K$722,$B$3:$B$722,$B1255)*SUMIFS(Calculations!$E$3:$E$53,Calculations!$A$3:$A$53,$B1255)</f>
        <v/>
      </c>
      <c r="L1255" s="44">
        <f>L529/SUMIFS(L$3:L$722,$B$3:$B$722,$B1255)*SUMIFS(Calculations!$E$3:$E$53,Calculations!$A$3:$A$53,$B1255)</f>
        <v/>
      </c>
      <c r="M1255" s="44">
        <f>M529/SUMIFS(M$3:M$722,$B$3:$B$722,$B1255)*SUMIFS(Calculations!$E$3:$E$53,Calculations!$A$3:$A$53,$B1255)</f>
        <v/>
      </c>
      <c r="N1255" s="44">
        <f>N529/SUMIFS(N$3:N$722,$B$3:$B$722,$B1255)*SUMIFS(Calculations!$E$3:$E$53,Calculations!$A$3:$A$53,$B1255)</f>
        <v/>
      </c>
      <c r="O1255" s="44">
        <f>O529/SUMIFS(O$3:O$722,$B$3:$B$722,$B1255)*SUMIFS(Calculations!$E$3:$E$53,Calculations!$A$3:$A$53,$B1255)</f>
        <v/>
      </c>
      <c r="P1255" s="44">
        <f>P529/SUMIFS(P$3:P$722,$B$3:$B$722,$B1255)*SUMIFS(Calculations!$E$3:$E$53,Calculations!$A$3:$A$53,$B1255)</f>
        <v/>
      </c>
      <c r="Q1255" s="44">
        <f>Q529/SUMIFS(Q$3:Q$722,$B$3:$B$722,$B1255)*SUMIFS(Calculations!$E$3:$E$53,Calculations!$A$3:$A$53,$B1255)</f>
        <v/>
      </c>
      <c r="R1255" s="44">
        <f>R529/SUMIFS(R$3:R$722,$B$3:$B$722,$B1255)*SUMIFS(Calculations!$E$3:$E$53,Calculations!$A$3:$A$53,$B1255)</f>
        <v/>
      </c>
    </row>
    <row r="1256" ht="15.75" customHeight="1" s="157">
      <c r="B1256" s="44" t="inlineStr">
        <is>
          <t>PA</t>
        </is>
      </c>
      <c r="C1256" s="44" t="inlineStr">
        <is>
          <t>Generation</t>
        </is>
      </c>
      <c r="D1256" s="44" t="inlineStr">
        <is>
          <t>CSP</t>
        </is>
      </c>
      <c r="E1256" s="44">
        <f>LOOKUP(D1256,$U$2:$V$15,$V$2:$V$15)</f>
        <v/>
      </c>
      <c r="F1256" s="44">
        <f>F530/SUMIFS(F$3:F$722,$B$3:$B$722,$B1256)*SUMIFS(Calculations!$E$3:$E$53,Calculations!$A$3:$A$53,$B1256)</f>
        <v/>
      </c>
      <c r="G1256" s="44">
        <f>G530/SUMIFS(G$3:G$722,$B$3:$B$722,$B1256)*SUMIFS(Calculations!$E$3:$E$53,Calculations!$A$3:$A$53,$B1256)</f>
        <v/>
      </c>
      <c r="H1256" s="44">
        <f>H530/SUMIFS(H$3:H$722,$B$3:$B$722,$B1256)*SUMIFS(Calculations!$E$3:$E$53,Calculations!$A$3:$A$53,$B1256)</f>
        <v/>
      </c>
      <c r="I1256" s="44">
        <f>I530/SUMIFS(I$3:I$722,$B$3:$B$722,$B1256)*SUMIFS(Calculations!$E$3:$E$53,Calculations!$A$3:$A$53,$B1256)</f>
        <v/>
      </c>
      <c r="J1256" s="44">
        <f>J530/SUMIFS(J$3:J$722,$B$3:$B$722,$B1256)*SUMIFS(Calculations!$E$3:$E$53,Calculations!$A$3:$A$53,$B1256)</f>
        <v/>
      </c>
      <c r="K1256" s="44">
        <f>K530/SUMIFS(K$3:K$722,$B$3:$B$722,$B1256)*SUMIFS(Calculations!$E$3:$E$53,Calculations!$A$3:$A$53,$B1256)</f>
        <v/>
      </c>
      <c r="L1256" s="44">
        <f>L530/SUMIFS(L$3:L$722,$B$3:$B$722,$B1256)*SUMIFS(Calculations!$E$3:$E$53,Calculations!$A$3:$A$53,$B1256)</f>
        <v/>
      </c>
      <c r="M1256" s="44">
        <f>M530/SUMIFS(M$3:M$722,$B$3:$B$722,$B1256)*SUMIFS(Calculations!$E$3:$E$53,Calculations!$A$3:$A$53,$B1256)</f>
        <v/>
      </c>
      <c r="N1256" s="44">
        <f>N530/SUMIFS(N$3:N$722,$B$3:$B$722,$B1256)*SUMIFS(Calculations!$E$3:$E$53,Calculations!$A$3:$A$53,$B1256)</f>
        <v/>
      </c>
      <c r="O1256" s="44">
        <f>O530/SUMIFS(O$3:O$722,$B$3:$B$722,$B1256)*SUMIFS(Calculations!$E$3:$E$53,Calculations!$A$3:$A$53,$B1256)</f>
        <v/>
      </c>
      <c r="P1256" s="44">
        <f>P530/SUMIFS(P$3:P$722,$B$3:$B$722,$B1256)*SUMIFS(Calculations!$E$3:$E$53,Calculations!$A$3:$A$53,$B1256)</f>
        <v/>
      </c>
      <c r="Q1256" s="44">
        <f>Q530/SUMIFS(Q$3:Q$722,$B$3:$B$722,$B1256)*SUMIFS(Calculations!$E$3:$E$53,Calculations!$A$3:$A$53,$B1256)</f>
        <v/>
      </c>
      <c r="R1256" s="44">
        <f>R530/SUMIFS(R$3:R$722,$B$3:$B$722,$B1256)*SUMIFS(Calculations!$E$3:$E$53,Calculations!$A$3:$A$53,$B1256)</f>
        <v/>
      </c>
    </row>
    <row r="1257" ht="15.75" customHeight="1" s="157">
      <c r="B1257" s="44" t="inlineStr">
        <is>
          <t>PA</t>
        </is>
      </c>
      <c r="C1257" s="44" t="inlineStr">
        <is>
          <t>Generation</t>
        </is>
      </c>
      <c r="D1257" s="44" t="inlineStr">
        <is>
          <t>Geothermal</t>
        </is>
      </c>
      <c r="E1257" s="44">
        <f>LOOKUP(D1257,$U$2:$V$15,$V$2:$V$15)</f>
        <v/>
      </c>
      <c r="F1257" s="44">
        <f>F531/SUMIFS(F$3:F$722,$B$3:$B$722,$B1257)*SUMIFS(Calculations!$E$3:$E$53,Calculations!$A$3:$A$53,$B1257)</f>
        <v/>
      </c>
      <c r="G1257" s="44">
        <f>G531/SUMIFS(G$3:G$722,$B$3:$B$722,$B1257)*SUMIFS(Calculations!$E$3:$E$53,Calculations!$A$3:$A$53,$B1257)</f>
        <v/>
      </c>
      <c r="H1257" s="44">
        <f>H531/SUMIFS(H$3:H$722,$B$3:$B$722,$B1257)*SUMIFS(Calculations!$E$3:$E$53,Calculations!$A$3:$A$53,$B1257)</f>
        <v/>
      </c>
      <c r="I1257" s="44">
        <f>I531/SUMIFS(I$3:I$722,$B$3:$B$722,$B1257)*SUMIFS(Calculations!$E$3:$E$53,Calculations!$A$3:$A$53,$B1257)</f>
        <v/>
      </c>
      <c r="J1257" s="44">
        <f>J531/SUMIFS(J$3:J$722,$B$3:$B$722,$B1257)*SUMIFS(Calculations!$E$3:$E$53,Calculations!$A$3:$A$53,$B1257)</f>
        <v/>
      </c>
      <c r="K1257" s="44">
        <f>K531/SUMIFS(K$3:K$722,$B$3:$B$722,$B1257)*SUMIFS(Calculations!$E$3:$E$53,Calculations!$A$3:$A$53,$B1257)</f>
        <v/>
      </c>
      <c r="L1257" s="44">
        <f>L531/SUMIFS(L$3:L$722,$B$3:$B$722,$B1257)*SUMIFS(Calculations!$E$3:$E$53,Calculations!$A$3:$A$53,$B1257)</f>
        <v/>
      </c>
      <c r="M1257" s="44">
        <f>M531/SUMIFS(M$3:M$722,$B$3:$B$722,$B1257)*SUMIFS(Calculations!$E$3:$E$53,Calculations!$A$3:$A$53,$B1257)</f>
        <v/>
      </c>
      <c r="N1257" s="44">
        <f>N531/SUMIFS(N$3:N$722,$B$3:$B$722,$B1257)*SUMIFS(Calculations!$E$3:$E$53,Calculations!$A$3:$A$53,$B1257)</f>
        <v/>
      </c>
      <c r="O1257" s="44">
        <f>O531/SUMIFS(O$3:O$722,$B$3:$B$722,$B1257)*SUMIFS(Calculations!$E$3:$E$53,Calculations!$A$3:$A$53,$B1257)</f>
        <v/>
      </c>
      <c r="P1257" s="44">
        <f>P531/SUMIFS(P$3:P$722,$B$3:$B$722,$B1257)*SUMIFS(Calculations!$E$3:$E$53,Calculations!$A$3:$A$53,$B1257)</f>
        <v/>
      </c>
      <c r="Q1257" s="44">
        <f>Q531/SUMIFS(Q$3:Q$722,$B$3:$B$722,$B1257)*SUMIFS(Calculations!$E$3:$E$53,Calculations!$A$3:$A$53,$B1257)</f>
        <v/>
      </c>
      <c r="R1257" s="44">
        <f>R531/SUMIFS(R$3:R$722,$B$3:$B$722,$B1257)*SUMIFS(Calculations!$E$3:$E$53,Calculations!$A$3:$A$53,$B1257)</f>
        <v/>
      </c>
    </row>
    <row r="1258" ht="15.75" customHeight="1" s="157">
      <c r="B1258" s="44" t="inlineStr">
        <is>
          <t>PA</t>
        </is>
      </c>
      <c r="C1258" s="44" t="inlineStr">
        <is>
          <t>Generation</t>
        </is>
      </c>
      <c r="D1258" s="44" t="inlineStr">
        <is>
          <t>Hydro</t>
        </is>
      </c>
      <c r="E1258" s="44">
        <f>LOOKUP(D1258,$U$2:$V$15,$V$2:$V$15)</f>
        <v/>
      </c>
      <c r="F1258" s="44">
        <f>F532/SUMIFS(F$3:F$722,$B$3:$B$722,$B1258)*SUMIFS(Calculations!$E$3:$E$53,Calculations!$A$3:$A$53,$B1258)</f>
        <v/>
      </c>
      <c r="G1258" s="44">
        <f>G532/SUMIFS(G$3:G$722,$B$3:$B$722,$B1258)*SUMIFS(Calculations!$E$3:$E$53,Calculations!$A$3:$A$53,$B1258)</f>
        <v/>
      </c>
      <c r="H1258" s="44">
        <f>H532/SUMIFS(H$3:H$722,$B$3:$B$722,$B1258)*SUMIFS(Calculations!$E$3:$E$53,Calculations!$A$3:$A$53,$B1258)</f>
        <v/>
      </c>
      <c r="I1258" s="44">
        <f>I532/SUMIFS(I$3:I$722,$B$3:$B$722,$B1258)*SUMIFS(Calculations!$E$3:$E$53,Calculations!$A$3:$A$53,$B1258)</f>
        <v/>
      </c>
      <c r="J1258" s="44">
        <f>J532/SUMIFS(J$3:J$722,$B$3:$B$722,$B1258)*SUMIFS(Calculations!$E$3:$E$53,Calculations!$A$3:$A$53,$B1258)</f>
        <v/>
      </c>
      <c r="K1258" s="44">
        <f>K532/SUMIFS(K$3:K$722,$B$3:$B$722,$B1258)*SUMIFS(Calculations!$E$3:$E$53,Calculations!$A$3:$A$53,$B1258)</f>
        <v/>
      </c>
      <c r="L1258" s="44">
        <f>L532/SUMIFS(L$3:L$722,$B$3:$B$722,$B1258)*SUMIFS(Calculations!$E$3:$E$53,Calculations!$A$3:$A$53,$B1258)</f>
        <v/>
      </c>
      <c r="M1258" s="44">
        <f>M532/SUMIFS(M$3:M$722,$B$3:$B$722,$B1258)*SUMIFS(Calculations!$E$3:$E$53,Calculations!$A$3:$A$53,$B1258)</f>
        <v/>
      </c>
      <c r="N1258" s="44">
        <f>N532/SUMIFS(N$3:N$722,$B$3:$B$722,$B1258)*SUMIFS(Calculations!$E$3:$E$53,Calculations!$A$3:$A$53,$B1258)</f>
        <v/>
      </c>
      <c r="O1258" s="44">
        <f>O532/SUMIFS(O$3:O$722,$B$3:$B$722,$B1258)*SUMIFS(Calculations!$E$3:$E$53,Calculations!$A$3:$A$53,$B1258)</f>
        <v/>
      </c>
      <c r="P1258" s="44">
        <f>P532/SUMIFS(P$3:P$722,$B$3:$B$722,$B1258)*SUMIFS(Calculations!$E$3:$E$53,Calculations!$A$3:$A$53,$B1258)</f>
        <v/>
      </c>
      <c r="Q1258" s="44">
        <f>Q532/SUMIFS(Q$3:Q$722,$B$3:$B$722,$B1258)*SUMIFS(Calculations!$E$3:$E$53,Calculations!$A$3:$A$53,$B1258)</f>
        <v/>
      </c>
      <c r="R1258" s="44">
        <f>R532/SUMIFS(R$3:R$722,$B$3:$B$722,$B1258)*SUMIFS(Calculations!$E$3:$E$53,Calculations!$A$3:$A$53,$B1258)</f>
        <v/>
      </c>
    </row>
    <row r="1259" ht="15.75" customHeight="1" s="157">
      <c r="B1259" s="44" t="inlineStr">
        <is>
          <t>PA</t>
        </is>
      </c>
      <c r="C1259" s="44" t="inlineStr">
        <is>
          <t>Generation</t>
        </is>
      </c>
      <c r="D1259" s="44" t="inlineStr">
        <is>
          <t>Imports</t>
        </is>
      </c>
      <c r="E1259" s="44">
        <f>LOOKUP(D1259,$U$2:$V$15,$V$2:$V$15)</f>
        <v/>
      </c>
      <c r="F1259" s="44">
        <f>F533/SUMIFS(F$3:F$722,$B$3:$B$722,$B1259)*SUMIFS(Calculations!$E$3:$E$53,Calculations!$A$3:$A$53,$B1259)</f>
        <v/>
      </c>
      <c r="G1259" s="44">
        <f>G533/SUMIFS(G$3:G$722,$B$3:$B$722,$B1259)*SUMIFS(Calculations!$E$3:$E$53,Calculations!$A$3:$A$53,$B1259)</f>
        <v/>
      </c>
      <c r="H1259" s="44">
        <f>H533/SUMIFS(H$3:H$722,$B$3:$B$722,$B1259)*SUMIFS(Calculations!$E$3:$E$53,Calculations!$A$3:$A$53,$B1259)</f>
        <v/>
      </c>
      <c r="I1259" s="44">
        <f>I533/SUMIFS(I$3:I$722,$B$3:$B$722,$B1259)*SUMIFS(Calculations!$E$3:$E$53,Calculations!$A$3:$A$53,$B1259)</f>
        <v/>
      </c>
      <c r="J1259" s="44">
        <f>J533/SUMIFS(J$3:J$722,$B$3:$B$722,$B1259)*SUMIFS(Calculations!$E$3:$E$53,Calculations!$A$3:$A$53,$B1259)</f>
        <v/>
      </c>
      <c r="K1259" s="44">
        <f>K533/SUMIFS(K$3:K$722,$B$3:$B$722,$B1259)*SUMIFS(Calculations!$E$3:$E$53,Calculations!$A$3:$A$53,$B1259)</f>
        <v/>
      </c>
      <c r="L1259" s="44">
        <f>L533/SUMIFS(L$3:L$722,$B$3:$B$722,$B1259)*SUMIFS(Calculations!$E$3:$E$53,Calculations!$A$3:$A$53,$B1259)</f>
        <v/>
      </c>
      <c r="M1259" s="44">
        <f>M533/SUMIFS(M$3:M$722,$B$3:$B$722,$B1259)*SUMIFS(Calculations!$E$3:$E$53,Calculations!$A$3:$A$53,$B1259)</f>
        <v/>
      </c>
      <c r="N1259" s="44">
        <f>N533/SUMIFS(N$3:N$722,$B$3:$B$722,$B1259)*SUMIFS(Calculations!$E$3:$E$53,Calculations!$A$3:$A$53,$B1259)</f>
        <v/>
      </c>
      <c r="O1259" s="44">
        <f>O533/SUMIFS(O$3:O$722,$B$3:$B$722,$B1259)*SUMIFS(Calculations!$E$3:$E$53,Calculations!$A$3:$A$53,$B1259)</f>
        <v/>
      </c>
      <c r="P1259" s="44">
        <f>P533/SUMIFS(P$3:P$722,$B$3:$B$722,$B1259)*SUMIFS(Calculations!$E$3:$E$53,Calculations!$A$3:$A$53,$B1259)</f>
        <v/>
      </c>
      <c r="Q1259" s="44">
        <f>Q533/SUMIFS(Q$3:Q$722,$B$3:$B$722,$B1259)*SUMIFS(Calculations!$E$3:$E$53,Calculations!$A$3:$A$53,$B1259)</f>
        <v/>
      </c>
      <c r="R1259" s="44">
        <f>R533/SUMIFS(R$3:R$722,$B$3:$B$722,$B1259)*SUMIFS(Calculations!$E$3:$E$53,Calculations!$A$3:$A$53,$B1259)</f>
        <v/>
      </c>
    </row>
    <row r="1260" ht="15.75" customHeight="1" s="157">
      <c r="B1260" s="44" t="inlineStr">
        <is>
          <t>PA</t>
        </is>
      </c>
      <c r="C1260" s="44" t="inlineStr">
        <is>
          <t>Generation</t>
        </is>
      </c>
      <c r="D1260" s="44" t="inlineStr">
        <is>
          <t>Land-based Wind</t>
        </is>
      </c>
      <c r="E1260" s="44">
        <f>LOOKUP(D1260,$U$2:$V$15,$V$2:$V$15)</f>
        <v/>
      </c>
      <c r="F1260" s="44">
        <f>F534/SUMIFS(F$3:F$722,$B$3:$B$722,$B1260)*SUMIFS(Calculations!$E$3:$E$53,Calculations!$A$3:$A$53,$B1260)</f>
        <v/>
      </c>
      <c r="G1260" s="44">
        <f>G534/SUMIFS(G$3:G$722,$B$3:$B$722,$B1260)*SUMIFS(Calculations!$E$3:$E$53,Calculations!$A$3:$A$53,$B1260)</f>
        <v/>
      </c>
      <c r="H1260" s="44">
        <f>H534/SUMIFS(H$3:H$722,$B$3:$B$722,$B1260)*SUMIFS(Calculations!$E$3:$E$53,Calculations!$A$3:$A$53,$B1260)</f>
        <v/>
      </c>
      <c r="I1260" s="44">
        <f>I534/SUMIFS(I$3:I$722,$B$3:$B$722,$B1260)*SUMIFS(Calculations!$E$3:$E$53,Calculations!$A$3:$A$53,$B1260)</f>
        <v/>
      </c>
      <c r="J1260" s="44">
        <f>J534/SUMIFS(J$3:J$722,$B$3:$B$722,$B1260)*SUMIFS(Calculations!$E$3:$E$53,Calculations!$A$3:$A$53,$B1260)</f>
        <v/>
      </c>
      <c r="K1260" s="44">
        <f>K534/SUMIFS(K$3:K$722,$B$3:$B$722,$B1260)*SUMIFS(Calculations!$E$3:$E$53,Calculations!$A$3:$A$53,$B1260)</f>
        <v/>
      </c>
      <c r="L1260" s="44">
        <f>L534/SUMIFS(L$3:L$722,$B$3:$B$722,$B1260)*SUMIFS(Calculations!$E$3:$E$53,Calculations!$A$3:$A$53,$B1260)</f>
        <v/>
      </c>
      <c r="M1260" s="44">
        <f>M534/SUMIFS(M$3:M$722,$B$3:$B$722,$B1260)*SUMIFS(Calculations!$E$3:$E$53,Calculations!$A$3:$A$53,$B1260)</f>
        <v/>
      </c>
      <c r="N1260" s="44">
        <f>N534/SUMIFS(N$3:N$722,$B$3:$B$722,$B1260)*SUMIFS(Calculations!$E$3:$E$53,Calculations!$A$3:$A$53,$B1260)</f>
        <v/>
      </c>
      <c r="O1260" s="44">
        <f>O534/SUMIFS(O$3:O$722,$B$3:$B$722,$B1260)*SUMIFS(Calculations!$E$3:$E$53,Calculations!$A$3:$A$53,$B1260)</f>
        <v/>
      </c>
      <c r="P1260" s="44">
        <f>P534/SUMIFS(P$3:P$722,$B$3:$B$722,$B1260)*SUMIFS(Calculations!$E$3:$E$53,Calculations!$A$3:$A$53,$B1260)</f>
        <v/>
      </c>
      <c r="Q1260" s="44">
        <f>Q534/SUMIFS(Q$3:Q$722,$B$3:$B$722,$B1260)*SUMIFS(Calculations!$E$3:$E$53,Calculations!$A$3:$A$53,$B1260)</f>
        <v/>
      </c>
      <c r="R1260" s="44">
        <f>R534/SUMIFS(R$3:R$722,$B$3:$B$722,$B1260)*SUMIFS(Calculations!$E$3:$E$53,Calculations!$A$3:$A$53,$B1260)</f>
        <v/>
      </c>
    </row>
    <row r="1261" ht="15.75" customHeight="1" s="157">
      <c r="B1261" s="44" t="inlineStr">
        <is>
          <t>PA</t>
        </is>
      </c>
      <c r="C1261" s="44" t="inlineStr">
        <is>
          <t>Generation</t>
        </is>
      </c>
      <c r="D1261" s="44" t="inlineStr">
        <is>
          <t>NG-CC</t>
        </is>
      </c>
      <c r="E1261" s="44">
        <f>LOOKUP(D1261,$U$2:$V$15,$V$2:$V$15)</f>
        <v/>
      </c>
      <c r="F1261" s="44">
        <f>F535/SUMIFS(F$3:F$722,$B$3:$B$722,$B1261)*SUMIFS(Calculations!$E$3:$E$53,Calculations!$A$3:$A$53,$B1261)</f>
        <v/>
      </c>
      <c r="G1261" s="44">
        <f>G535/SUMIFS(G$3:G$722,$B$3:$B$722,$B1261)*SUMIFS(Calculations!$E$3:$E$53,Calculations!$A$3:$A$53,$B1261)</f>
        <v/>
      </c>
      <c r="H1261" s="44">
        <f>H535/SUMIFS(H$3:H$722,$B$3:$B$722,$B1261)*SUMIFS(Calculations!$E$3:$E$53,Calculations!$A$3:$A$53,$B1261)</f>
        <v/>
      </c>
      <c r="I1261" s="44">
        <f>I535/SUMIFS(I$3:I$722,$B$3:$B$722,$B1261)*SUMIFS(Calculations!$E$3:$E$53,Calculations!$A$3:$A$53,$B1261)</f>
        <v/>
      </c>
      <c r="J1261" s="44">
        <f>J535/SUMIFS(J$3:J$722,$B$3:$B$722,$B1261)*SUMIFS(Calculations!$E$3:$E$53,Calculations!$A$3:$A$53,$B1261)</f>
        <v/>
      </c>
      <c r="K1261" s="44">
        <f>K535/SUMIFS(K$3:K$722,$B$3:$B$722,$B1261)*SUMIFS(Calculations!$E$3:$E$53,Calculations!$A$3:$A$53,$B1261)</f>
        <v/>
      </c>
      <c r="L1261" s="44">
        <f>L535/SUMIFS(L$3:L$722,$B$3:$B$722,$B1261)*SUMIFS(Calculations!$E$3:$E$53,Calculations!$A$3:$A$53,$B1261)</f>
        <v/>
      </c>
      <c r="M1261" s="44">
        <f>M535/SUMIFS(M$3:M$722,$B$3:$B$722,$B1261)*SUMIFS(Calculations!$E$3:$E$53,Calculations!$A$3:$A$53,$B1261)</f>
        <v/>
      </c>
      <c r="N1261" s="44">
        <f>N535/SUMIFS(N$3:N$722,$B$3:$B$722,$B1261)*SUMIFS(Calculations!$E$3:$E$53,Calculations!$A$3:$A$53,$B1261)</f>
        <v/>
      </c>
      <c r="O1261" s="44">
        <f>O535/SUMIFS(O$3:O$722,$B$3:$B$722,$B1261)*SUMIFS(Calculations!$E$3:$E$53,Calculations!$A$3:$A$53,$B1261)</f>
        <v/>
      </c>
      <c r="P1261" s="44">
        <f>P535/SUMIFS(P$3:P$722,$B$3:$B$722,$B1261)*SUMIFS(Calculations!$E$3:$E$53,Calculations!$A$3:$A$53,$B1261)</f>
        <v/>
      </c>
      <c r="Q1261" s="44">
        <f>Q535/SUMIFS(Q$3:Q$722,$B$3:$B$722,$B1261)*SUMIFS(Calculations!$E$3:$E$53,Calculations!$A$3:$A$53,$B1261)</f>
        <v/>
      </c>
      <c r="R1261" s="44">
        <f>R535/SUMIFS(R$3:R$722,$B$3:$B$722,$B1261)*SUMIFS(Calculations!$E$3:$E$53,Calculations!$A$3:$A$53,$B1261)</f>
        <v/>
      </c>
    </row>
    <row r="1262" ht="15.75" customHeight="1" s="157">
      <c r="B1262" s="44" t="inlineStr">
        <is>
          <t>PA</t>
        </is>
      </c>
      <c r="C1262" s="44" t="inlineStr">
        <is>
          <t>Generation</t>
        </is>
      </c>
      <c r="D1262" s="44" t="inlineStr">
        <is>
          <t>NG-CT</t>
        </is>
      </c>
      <c r="E1262" s="44">
        <f>LOOKUP(D1262,$U$2:$V$15,$V$2:$V$15)</f>
        <v/>
      </c>
      <c r="F1262" s="44">
        <f>F536/SUMIFS(F$3:F$722,$B$3:$B$722,$B1262)*SUMIFS(Calculations!$E$3:$E$53,Calculations!$A$3:$A$53,$B1262)</f>
        <v/>
      </c>
      <c r="G1262" s="44">
        <f>G536/SUMIFS(G$3:G$722,$B$3:$B$722,$B1262)*SUMIFS(Calculations!$E$3:$E$53,Calculations!$A$3:$A$53,$B1262)</f>
        <v/>
      </c>
      <c r="H1262" s="44">
        <f>H536/SUMIFS(H$3:H$722,$B$3:$B$722,$B1262)*SUMIFS(Calculations!$E$3:$E$53,Calculations!$A$3:$A$53,$B1262)</f>
        <v/>
      </c>
      <c r="I1262" s="44">
        <f>I536/SUMIFS(I$3:I$722,$B$3:$B$722,$B1262)*SUMIFS(Calculations!$E$3:$E$53,Calculations!$A$3:$A$53,$B1262)</f>
        <v/>
      </c>
      <c r="J1262" s="44">
        <f>J536/SUMIFS(J$3:J$722,$B$3:$B$722,$B1262)*SUMIFS(Calculations!$E$3:$E$53,Calculations!$A$3:$A$53,$B1262)</f>
        <v/>
      </c>
      <c r="K1262" s="44">
        <f>K536/SUMIFS(K$3:K$722,$B$3:$B$722,$B1262)*SUMIFS(Calculations!$E$3:$E$53,Calculations!$A$3:$A$53,$B1262)</f>
        <v/>
      </c>
      <c r="L1262" s="44">
        <f>L536/SUMIFS(L$3:L$722,$B$3:$B$722,$B1262)*SUMIFS(Calculations!$E$3:$E$53,Calculations!$A$3:$A$53,$B1262)</f>
        <v/>
      </c>
      <c r="M1262" s="44">
        <f>M536/SUMIFS(M$3:M$722,$B$3:$B$722,$B1262)*SUMIFS(Calculations!$E$3:$E$53,Calculations!$A$3:$A$53,$B1262)</f>
        <v/>
      </c>
      <c r="N1262" s="44">
        <f>N536/SUMIFS(N$3:N$722,$B$3:$B$722,$B1262)*SUMIFS(Calculations!$E$3:$E$53,Calculations!$A$3:$A$53,$B1262)</f>
        <v/>
      </c>
      <c r="O1262" s="44">
        <f>O536/SUMIFS(O$3:O$722,$B$3:$B$722,$B1262)*SUMIFS(Calculations!$E$3:$E$53,Calculations!$A$3:$A$53,$B1262)</f>
        <v/>
      </c>
      <c r="P1262" s="44">
        <f>P536/SUMIFS(P$3:P$722,$B$3:$B$722,$B1262)*SUMIFS(Calculations!$E$3:$E$53,Calculations!$A$3:$A$53,$B1262)</f>
        <v/>
      </c>
      <c r="Q1262" s="44">
        <f>Q536/SUMIFS(Q$3:Q$722,$B$3:$B$722,$B1262)*SUMIFS(Calculations!$E$3:$E$53,Calculations!$A$3:$A$53,$B1262)</f>
        <v/>
      </c>
      <c r="R1262" s="44">
        <f>R536/SUMIFS(R$3:R$722,$B$3:$B$722,$B1262)*SUMIFS(Calculations!$E$3:$E$53,Calculations!$A$3:$A$53,$B1262)</f>
        <v/>
      </c>
    </row>
    <row r="1263" ht="15.75" customHeight="1" s="157">
      <c r="B1263" s="44" t="inlineStr">
        <is>
          <t>PA</t>
        </is>
      </c>
      <c r="C1263" s="44" t="inlineStr">
        <is>
          <t>Generation</t>
        </is>
      </c>
      <c r="D1263" s="44" t="inlineStr">
        <is>
          <t>Nuclear</t>
        </is>
      </c>
      <c r="E1263" s="44">
        <f>LOOKUP(D1263,$U$2:$V$15,$V$2:$V$15)</f>
        <v/>
      </c>
      <c r="F1263" s="44">
        <f>F537/SUMIFS(F$3:F$722,$B$3:$B$722,$B1263)*SUMIFS(Calculations!$E$3:$E$53,Calculations!$A$3:$A$53,$B1263)</f>
        <v/>
      </c>
      <c r="G1263" s="44">
        <f>G537/SUMIFS(G$3:G$722,$B$3:$B$722,$B1263)*SUMIFS(Calculations!$E$3:$E$53,Calculations!$A$3:$A$53,$B1263)</f>
        <v/>
      </c>
      <c r="H1263" s="44">
        <f>H537/SUMIFS(H$3:H$722,$B$3:$B$722,$B1263)*SUMIFS(Calculations!$E$3:$E$53,Calculations!$A$3:$A$53,$B1263)</f>
        <v/>
      </c>
      <c r="I1263" s="44">
        <f>I537/SUMIFS(I$3:I$722,$B$3:$B$722,$B1263)*SUMIFS(Calculations!$E$3:$E$53,Calculations!$A$3:$A$53,$B1263)</f>
        <v/>
      </c>
      <c r="J1263" s="44">
        <f>J537/SUMIFS(J$3:J$722,$B$3:$B$722,$B1263)*SUMIFS(Calculations!$E$3:$E$53,Calculations!$A$3:$A$53,$B1263)</f>
        <v/>
      </c>
      <c r="K1263" s="44">
        <f>K537/SUMIFS(K$3:K$722,$B$3:$B$722,$B1263)*SUMIFS(Calculations!$E$3:$E$53,Calculations!$A$3:$A$53,$B1263)</f>
        <v/>
      </c>
      <c r="L1263" s="44">
        <f>L537/SUMIFS(L$3:L$722,$B$3:$B$722,$B1263)*SUMIFS(Calculations!$E$3:$E$53,Calculations!$A$3:$A$53,$B1263)</f>
        <v/>
      </c>
      <c r="M1263" s="44">
        <f>M537/SUMIFS(M$3:M$722,$B$3:$B$722,$B1263)*SUMIFS(Calculations!$E$3:$E$53,Calculations!$A$3:$A$53,$B1263)</f>
        <v/>
      </c>
      <c r="N1263" s="44">
        <f>N537/SUMIFS(N$3:N$722,$B$3:$B$722,$B1263)*SUMIFS(Calculations!$E$3:$E$53,Calculations!$A$3:$A$53,$B1263)</f>
        <v/>
      </c>
      <c r="O1263" s="44">
        <f>O537/SUMIFS(O$3:O$722,$B$3:$B$722,$B1263)*SUMIFS(Calculations!$E$3:$E$53,Calculations!$A$3:$A$53,$B1263)</f>
        <v/>
      </c>
      <c r="P1263" s="44">
        <f>P537/SUMIFS(P$3:P$722,$B$3:$B$722,$B1263)*SUMIFS(Calculations!$E$3:$E$53,Calculations!$A$3:$A$53,$B1263)</f>
        <v/>
      </c>
      <c r="Q1263" s="44">
        <f>Q537/SUMIFS(Q$3:Q$722,$B$3:$B$722,$B1263)*SUMIFS(Calculations!$E$3:$E$53,Calculations!$A$3:$A$53,$B1263)</f>
        <v/>
      </c>
      <c r="R1263" s="44">
        <f>R537/SUMIFS(R$3:R$722,$B$3:$B$722,$B1263)*SUMIFS(Calculations!$E$3:$E$53,Calculations!$A$3:$A$53,$B1263)</f>
        <v/>
      </c>
    </row>
    <row r="1264" ht="15.75" customHeight="1" s="157">
      <c r="B1264" s="44" t="inlineStr">
        <is>
          <t>PA</t>
        </is>
      </c>
      <c r="C1264" s="44" t="inlineStr">
        <is>
          <t>Generation</t>
        </is>
      </c>
      <c r="D1264" s="44" t="inlineStr">
        <is>
          <t>Offshore Wind</t>
        </is>
      </c>
      <c r="E1264" s="44">
        <f>LOOKUP(D1264,$U$2:$V$15,$V$2:$V$15)</f>
        <v/>
      </c>
      <c r="F1264" s="44">
        <f>F538/SUMIFS(F$3:F$722,$B$3:$B$722,$B1264)*SUMIFS(Calculations!$E$3:$E$53,Calculations!$A$3:$A$53,$B1264)</f>
        <v/>
      </c>
      <c r="G1264" s="44">
        <f>G538/SUMIFS(G$3:G$722,$B$3:$B$722,$B1264)*SUMIFS(Calculations!$E$3:$E$53,Calculations!$A$3:$A$53,$B1264)</f>
        <v/>
      </c>
      <c r="H1264" s="44">
        <f>H538/SUMIFS(H$3:H$722,$B$3:$B$722,$B1264)*SUMIFS(Calculations!$E$3:$E$53,Calculations!$A$3:$A$53,$B1264)</f>
        <v/>
      </c>
      <c r="I1264" s="44">
        <f>I538/SUMIFS(I$3:I$722,$B$3:$B$722,$B1264)*SUMIFS(Calculations!$E$3:$E$53,Calculations!$A$3:$A$53,$B1264)</f>
        <v/>
      </c>
      <c r="J1264" s="44">
        <f>J538/SUMIFS(J$3:J$722,$B$3:$B$722,$B1264)*SUMIFS(Calculations!$E$3:$E$53,Calculations!$A$3:$A$53,$B1264)</f>
        <v/>
      </c>
      <c r="K1264" s="44">
        <f>K538/SUMIFS(K$3:K$722,$B$3:$B$722,$B1264)*SUMIFS(Calculations!$E$3:$E$53,Calculations!$A$3:$A$53,$B1264)</f>
        <v/>
      </c>
      <c r="L1264" s="44">
        <f>L538/SUMIFS(L$3:L$722,$B$3:$B$722,$B1264)*SUMIFS(Calculations!$E$3:$E$53,Calculations!$A$3:$A$53,$B1264)</f>
        <v/>
      </c>
      <c r="M1264" s="44">
        <f>M538/SUMIFS(M$3:M$722,$B$3:$B$722,$B1264)*SUMIFS(Calculations!$E$3:$E$53,Calculations!$A$3:$A$53,$B1264)</f>
        <v/>
      </c>
      <c r="N1264" s="44">
        <f>N538/SUMIFS(N$3:N$722,$B$3:$B$722,$B1264)*SUMIFS(Calculations!$E$3:$E$53,Calculations!$A$3:$A$53,$B1264)</f>
        <v/>
      </c>
      <c r="O1264" s="44">
        <f>O538/SUMIFS(O$3:O$722,$B$3:$B$722,$B1264)*SUMIFS(Calculations!$E$3:$E$53,Calculations!$A$3:$A$53,$B1264)</f>
        <v/>
      </c>
      <c r="P1264" s="44">
        <f>P538/SUMIFS(P$3:P$722,$B$3:$B$722,$B1264)*SUMIFS(Calculations!$E$3:$E$53,Calculations!$A$3:$A$53,$B1264)</f>
        <v/>
      </c>
      <c r="Q1264" s="44">
        <f>Q538/SUMIFS(Q$3:Q$722,$B$3:$B$722,$B1264)*SUMIFS(Calculations!$E$3:$E$53,Calculations!$A$3:$A$53,$B1264)</f>
        <v/>
      </c>
      <c r="R1264" s="44">
        <f>R538/SUMIFS(R$3:R$722,$B$3:$B$722,$B1264)*SUMIFS(Calculations!$E$3:$E$53,Calculations!$A$3:$A$53,$B1264)</f>
        <v/>
      </c>
    </row>
    <row r="1265" ht="15.75" customHeight="1" s="157">
      <c r="B1265" s="44" t="inlineStr">
        <is>
          <t>PA</t>
        </is>
      </c>
      <c r="C1265" s="44" t="inlineStr">
        <is>
          <t>Generation</t>
        </is>
      </c>
      <c r="D1265" s="44" t="inlineStr">
        <is>
          <t>Oil-Gas-Steam</t>
        </is>
      </c>
      <c r="E1265" s="44">
        <f>LOOKUP(D1265,$U$2:$V$15,$V$2:$V$15)</f>
        <v/>
      </c>
      <c r="F1265" s="44">
        <f>F539/SUMIFS(F$3:F$722,$B$3:$B$722,$B1265)*SUMIFS(Calculations!$E$3:$E$53,Calculations!$A$3:$A$53,$B1265)</f>
        <v/>
      </c>
      <c r="G1265" s="44">
        <f>G539/SUMIFS(G$3:G$722,$B$3:$B$722,$B1265)*SUMIFS(Calculations!$E$3:$E$53,Calculations!$A$3:$A$53,$B1265)</f>
        <v/>
      </c>
      <c r="H1265" s="44">
        <f>H539/SUMIFS(H$3:H$722,$B$3:$B$722,$B1265)*SUMIFS(Calculations!$E$3:$E$53,Calculations!$A$3:$A$53,$B1265)</f>
        <v/>
      </c>
      <c r="I1265" s="44">
        <f>I539/SUMIFS(I$3:I$722,$B$3:$B$722,$B1265)*SUMIFS(Calculations!$E$3:$E$53,Calculations!$A$3:$A$53,$B1265)</f>
        <v/>
      </c>
      <c r="J1265" s="44">
        <f>J539/SUMIFS(J$3:J$722,$B$3:$B$722,$B1265)*SUMIFS(Calculations!$E$3:$E$53,Calculations!$A$3:$A$53,$B1265)</f>
        <v/>
      </c>
      <c r="K1265" s="44">
        <f>K539/SUMIFS(K$3:K$722,$B$3:$B$722,$B1265)*SUMIFS(Calculations!$E$3:$E$53,Calculations!$A$3:$A$53,$B1265)</f>
        <v/>
      </c>
      <c r="L1265" s="44">
        <f>L539/SUMIFS(L$3:L$722,$B$3:$B$722,$B1265)*SUMIFS(Calculations!$E$3:$E$53,Calculations!$A$3:$A$53,$B1265)</f>
        <v/>
      </c>
      <c r="M1265" s="44">
        <f>M539/SUMIFS(M$3:M$722,$B$3:$B$722,$B1265)*SUMIFS(Calculations!$E$3:$E$53,Calculations!$A$3:$A$53,$B1265)</f>
        <v/>
      </c>
      <c r="N1265" s="44">
        <f>N539/SUMIFS(N$3:N$722,$B$3:$B$722,$B1265)*SUMIFS(Calculations!$E$3:$E$53,Calculations!$A$3:$A$53,$B1265)</f>
        <v/>
      </c>
      <c r="O1265" s="44">
        <f>O539/SUMIFS(O$3:O$722,$B$3:$B$722,$B1265)*SUMIFS(Calculations!$E$3:$E$53,Calculations!$A$3:$A$53,$B1265)</f>
        <v/>
      </c>
      <c r="P1265" s="44">
        <f>P539/SUMIFS(P$3:P$722,$B$3:$B$722,$B1265)*SUMIFS(Calculations!$E$3:$E$53,Calculations!$A$3:$A$53,$B1265)</f>
        <v/>
      </c>
      <c r="Q1265" s="44">
        <f>Q539/SUMIFS(Q$3:Q$722,$B$3:$B$722,$B1265)*SUMIFS(Calculations!$E$3:$E$53,Calculations!$A$3:$A$53,$B1265)</f>
        <v/>
      </c>
      <c r="R1265" s="44">
        <f>R539/SUMIFS(R$3:R$722,$B$3:$B$722,$B1265)*SUMIFS(Calculations!$E$3:$E$53,Calculations!$A$3:$A$53,$B1265)</f>
        <v/>
      </c>
    </row>
    <row r="1266" ht="15.75" customHeight="1" s="157">
      <c r="B1266" s="44" t="inlineStr">
        <is>
          <t>PA</t>
        </is>
      </c>
      <c r="C1266" s="44" t="inlineStr">
        <is>
          <t>Generation</t>
        </is>
      </c>
      <c r="D1266" s="44" t="inlineStr">
        <is>
          <t>Rooftop PV</t>
        </is>
      </c>
      <c r="E1266" s="44">
        <f>LOOKUP(D1266,$U$2:$V$15,$V$2:$V$15)</f>
        <v/>
      </c>
      <c r="F1266" s="44">
        <f>F540/SUMIFS(F$3:F$722,$B$3:$B$722,$B1266)*SUMIFS(Calculations!$E$3:$E$53,Calculations!$A$3:$A$53,$B1266)</f>
        <v/>
      </c>
      <c r="G1266" s="44">
        <f>G540/SUMIFS(G$3:G$722,$B$3:$B$722,$B1266)*SUMIFS(Calculations!$E$3:$E$53,Calculations!$A$3:$A$53,$B1266)</f>
        <v/>
      </c>
      <c r="H1266" s="44">
        <f>H540/SUMIFS(H$3:H$722,$B$3:$B$722,$B1266)*SUMIFS(Calculations!$E$3:$E$53,Calculations!$A$3:$A$53,$B1266)</f>
        <v/>
      </c>
      <c r="I1266" s="44">
        <f>I540/SUMIFS(I$3:I$722,$B$3:$B$722,$B1266)*SUMIFS(Calculations!$E$3:$E$53,Calculations!$A$3:$A$53,$B1266)</f>
        <v/>
      </c>
      <c r="J1266" s="44">
        <f>J540/SUMIFS(J$3:J$722,$B$3:$B$722,$B1266)*SUMIFS(Calculations!$E$3:$E$53,Calculations!$A$3:$A$53,$B1266)</f>
        <v/>
      </c>
      <c r="K1266" s="44">
        <f>K540/SUMIFS(K$3:K$722,$B$3:$B$722,$B1266)*SUMIFS(Calculations!$E$3:$E$53,Calculations!$A$3:$A$53,$B1266)</f>
        <v/>
      </c>
      <c r="L1266" s="44">
        <f>L540/SUMIFS(L$3:L$722,$B$3:$B$722,$B1266)*SUMIFS(Calculations!$E$3:$E$53,Calculations!$A$3:$A$53,$B1266)</f>
        <v/>
      </c>
      <c r="M1266" s="44">
        <f>M540/SUMIFS(M$3:M$722,$B$3:$B$722,$B1266)*SUMIFS(Calculations!$E$3:$E$53,Calculations!$A$3:$A$53,$B1266)</f>
        <v/>
      </c>
      <c r="N1266" s="44">
        <f>N540/SUMIFS(N$3:N$722,$B$3:$B$722,$B1266)*SUMIFS(Calculations!$E$3:$E$53,Calculations!$A$3:$A$53,$B1266)</f>
        <v/>
      </c>
      <c r="O1266" s="44">
        <f>O540/SUMIFS(O$3:O$722,$B$3:$B$722,$B1266)*SUMIFS(Calculations!$E$3:$E$53,Calculations!$A$3:$A$53,$B1266)</f>
        <v/>
      </c>
      <c r="P1266" s="44">
        <f>P540/SUMIFS(P$3:P$722,$B$3:$B$722,$B1266)*SUMIFS(Calculations!$E$3:$E$53,Calculations!$A$3:$A$53,$B1266)</f>
        <v/>
      </c>
      <c r="Q1266" s="44">
        <f>Q540/SUMIFS(Q$3:Q$722,$B$3:$B$722,$B1266)*SUMIFS(Calculations!$E$3:$E$53,Calculations!$A$3:$A$53,$B1266)</f>
        <v/>
      </c>
      <c r="R1266" s="44">
        <f>R540/SUMIFS(R$3:R$722,$B$3:$B$722,$B1266)*SUMIFS(Calculations!$E$3:$E$53,Calculations!$A$3:$A$53,$B1266)</f>
        <v/>
      </c>
    </row>
    <row r="1267" ht="15.75" customHeight="1" s="157">
      <c r="B1267" s="44" t="inlineStr">
        <is>
          <t>PA</t>
        </is>
      </c>
      <c r="C1267" s="44" t="inlineStr">
        <is>
          <t>Generation</t>
        </is>
      </c>
      <c r="D1267" s="44" t="inlineStr">
        <is>
          <t>Storage</t>
        </is>
      </c>
      <c r="E1267" s="44">
        <f>LOOKUP(D1267,$U$2:$V$15,$V$2:$V$15)</f>
        <v/>
      </c>
      <c r="F1267" s="44">
        <f>F541/SUMIFS(F$3:F$722,$B$3:$B$722,$B1267)*SUMIFS(Calculations!$E$3:$E$53,Calculations!$A$3:$A$53,$B1267)</f>
        <v/>
      </c>
      <c r="G1267" s="44">
        <f>G541/SUMIFS(G$3:G$722,$B$3:$B$722,$B1267)*SUMIFS(Calculations!$E$3:$E$53,Calculations!$A$3:$A$53,$B1267)</f>
        <v/>
      </c>
      <c r="H1267" s="44">
        <f>H541/SUMIFS(H$3:H$722,$B$3:$B$722,$B1267)*SUMIFS(Calculations!$E$3:$E$53,Calculations!$A$3:$A$53,$B1267)</f>
        <v/>
      </c>
      <c r="I1267" s="44">
        <f>I541/SUMIFS(I$3:I$722,$B$3:$B$722,$B1267)*SUMIFS(Calculations!$E$3:$E$53,Calculations!$A$3:$A$53,$B1267)</f>
        <v/>
      </c>
      <c r="J1267" s="44">
        <f>J541/SUMIFS(J$3:J$722,$B$3:$B$722,$B1267)*SUMIFS(Calculations!$E$3:$E$53,Calculations!$A$3:$A$53,$B1267)</f>
        <v/>
      </c>
      <c r="K1267" s="44">
        <f>K541/SUMIFS(K$3:K$722,$B$3:$B$722,$B1267)*SUMIFS(Calculations!$E$3:$E$53,Calculations!$A$3:$A$53,$B1267)</f>
        <v/>
      </c>
      <c r="L1267" s="44">
        <f>L541/SUMIFS(L$3:L$722,$B$3:$B$722,$B1267)*SUMIFS(Calculations!$E$3:$E$53,Calculations!$A$3:$A$53,$B1267)</f>
        <v/>
      </c>
      <c r="M1267" s="44">
        <f>M541/SUMIFS(M$3:M$722,$B$3:$B$722,$B1267)*SUMIFS(Calculations!$E$3:$E$53,Calculations!$A$3:$A$53,$B1267)</f>
        <v/>
      </c>
      <c r="N1267" s="44">
        <f>N541/SUMIFS(N$3:N$722,$B$3:$B$722,$B1267)*SUMIFS(Calculations!$E$3:$E$53,Calculations!$A$3:$A$53,$B1267)</f>
        <v/>
      </c>
      <c r="O1267" s="44">
        <f>O541/SUMIFS(O$3:O$722,$B$3:$B$722,$B1267)*SUMIFS(Calculations!$E$3:$E$53,Calculations!$A$3:$A$53,$B1267)</f>
        <v/>
      </c>
      <c r="P1267" s="44">
        <f>P541/SUMIFS(P$3:P$722,$B$3:$B$722,$B1267)*SUMIFS(Calculations!$E$3:$E$53,Calculations!$A$3:$A$53,$B1267)</f>
        <v/>
      </c>
      <c r="Q1267" s="44">
        <f>Q541/SUMIFS(Q$3:Q$722,$B$3:$B$722,$B1267)*SUMIFS(Calculations!$E$3:$E$53,Calculations!$A$3:$A$53,$B1267)</f>
        <v/>
      </c>
      <c r="R1267" s="44">
        <f>R541/SUMIFS(R$3:R$722,$B$3:$B$722,$B1267)*SUMIFS(Calculations!$E$3:$E$53,Calculations!$A$3:$A$53,$B1267)</f>
        <v/>
      </c>
    </row>
    <row r="1268" ht="15.75" customHeight="1" s="157">
      <c r="B1268" s="44" t="inlineStr">
        <is>
          <t>PA</t>
        </is>
      </c>
      <c r="C1268" s="44" t="inlineStr">
        <is>
          <t>Generation</t>
        </is>
      </c>
      <c r="D1268" s="44" t="inlineStr">
        <is>
          <t>Utility PV</t>
        </is>
      </c>
      <c r="E1268" s="44">
        <f>LOOKUP(D1268,$U$2:$V$15,$V$2:$V$15)</f>
        <v/>
      </c>
      <c r="F1268" s="44">
        <f>F542/SUMIFS(F$3:F$722,$B$3:$B$722,$B1268)*SUMIFS(Calculations!$E$3:$E$53,Calculations!$A$3:$A$53,$B1268)</f>
        <v/>
      </c>
      <c r="G1268" s="44">
        <f>G542/SUMIFS(G$3:G$722,$B$3:$B$722,$B1268)*SUMIFS(Calculations!$E$3:$E$53,Calculations!$A$3:$A$53,$B1268)</f>
        <v/>
      </c>
      <c r="H1268" s="44">
        <f>H542/SUMIFS(H$3:H$722,$B$3:$B$722,$B1268)*SUMIFS(Calculations!$E$3:$E$53,Calculations!$A$3:$A$53,$B1268)</f>
        <v/>
      </c>
      <c r="I1268" s="44">
        <f>I542/SUMIFS(I$3:I$722,$B$3:$B$722,$B1268)*SUMIFS(Calculations!$E$3:$E$53,Calculations!$A$3:$A$53,$B1268)</f>
        <v/>
      </c>
      <c r="J1268" s="44">
        <f>J542/SUMIFS(J$3:J$722,$B$3:$B$722,$B1268)*SUMIFS(Calculations!$E$3:$E$53,Calculations!$A$3:$A$53,$B1268)</f>
        <v/>
      </c>
      <c r="K1268" s="44">
        <f>K542/SUMIFS(K$3:K$722,$B$3:$B$722,$B1268)*SUMIFS(Calculations!$E$3:$E$53,Calculations!$A$3:$A$53,$B1268)</f>
        <v/>
      </c>
      <c r="L1268" s="44">
        <f>L542/SUMIFS(L$3:L$722,$B$3:$B$722,$B1268)*SUMIFS(Calculations!$E$3:$E$53,Calculations!$A$3:$A$53,$B1268)</f>
        <v/>
      </c>
      <c r="M1268" s="44">
        <f>M542/SUMIFS(M$3:M$722,$B$3:$B$722,$B1268)*SUMIFS(Calculations!$E$3:$E$53,Calculations!$A$3:$A$53,$B1268)</f>
        <v/>
      </c>
      <c r="N1268" s="44">
        <f>N542/SUMIFS(N$3:N$722,$B$3:$B$722,$B1268)*SUMIFS(Calculations!$E$3:$E$53,Calculations!$A$3:$A$53,$B1268)</f>
        <v/>
      </c>
      <c r="O1268" s="44">
        <f>O542/SUMIFS(O$3:O$722,$B$3:$B$722,$B1268)*SUMIFS(Calculations!$E$3:$E$53,Calculations!$A$3:$A$53,$B1268)</f>
        <v/>
      </c>
      <c r="P1268" s="44">
        <f>P542/SUMIFS(P$3:P$722,$B$3:$B$722,$B1268)*SUMIFS(Calculations!$E$3:$E$53,Calculations!$A$3:$A$53,$B1268)</f>
        <v/>
      </c>
      <c r="Q1268" s="44">
        <f>Q542/SUMIFS(Q$3:Q$722,$B$3:$B$722,$B1268)*SUMIFS(Calculations!$E$3:$E$53,Calculations!$A$3:$A$53,$B1268)</f>
        <v/>
      </c>
      <c r="R1268" s="44">
        <f>R542/SUMIFS(R$3:R$722,$B$3:$B$722,$B1268)*SUMIFS(Calculations!$E$3:$E$53,Calculations!$A$3:$A$53,$B1268)</f>
        <v/>
      </c>
    </row>
    <row r="1269" ht="15.75" customHeight="1" s="157">
      <c r="B1269" s="44" t="inlineStr">
        <is>
          <t>RI</t>
        </is>
      </c>
      <c r="C1269" s="44" t="inlineStr">
        <is>
          <t>Generation</t>
        </is>
      </c>
      <c r="D1269" s="44" t="inlineStr">
        <is>
          <t>Biopower</t>
        </is>
      </c>
      <c r="E1269" s="44">
        <f>LOOKUP(D1269,$U$2:$V$15,$V$2:$V$15)</f>
        <v/>
      </c>
      <c r="F1269" s="44">
        <f>F543/SUMIFS(F$3:F$722,$B$3:$B$722,$B1269)*SUMIFS(Calculations!$E$3:$E$53,Calculations!$A$3:$A$53,$B1269)</f>
        <v/>
      </c>
      <c r="G1269" s="44">
        <f>G543/SUMIFS(G$3:G$722,$B$3:$B$722,$B1269)*SUMIFS(Calculations!$E$3:$E$53,Calculations!$A$3:$A$53,$B1269)</f>
        <v/>
      </c>
      <c r="H1269" s="44">
        <f>H543/SUMIFS(H$3:H$722,$B$3:$B$722,$B1269)*SUMIFS(Calculations!$E$3:$E$53,Calculations!$A$3:$A$53,$B1269)</f>
        <v/>
      </c>
      <c r="I1269" s="44">
        <f>I543/SUMIFS(I$3:I$722,$B$3:$B$722,$B1269)*SUMIFS(Calculations!$E$3:$E$53,Calculations!$A$3:$A$53,$B1269)</f>
        <v/>
      </c>
      <c r="J1269" s="44">
        <f>J543/SUMIFS(J$3:J$722,$B$3:$B$722,$B1269)*SUMIFS(Calculations!$E$3:$E$53,Calculations!$A$3:$A$53,$B1269)</f>
        <v/>
      </c>
      <c r="K1269" s="44">
        <f>K543/SUMIFS(K$3:K$722,$B$3:$B$722,$B1269)*SUMIFS(Calculations!$E$3:$E$53,Calculations!$A$3:$A$53,$B1269)</f>
        <v/>
      </c>
      <c r="L1269" s="44">
        <f>L543/SUMIFS(L$3:L$722,$B$3:$B$722,$B1269)*SUMIFS(Calculations!$E$3:$E$53,Calculations!$A$3:$A$53,$B1269)</f>
        <v/>
      </c>
      <c r="M1269" s="44">
        <f>M543/SUMIFS(M$3:M$722,$B$3:$B$722,$B1269)*SUMIFS(Calculations!$E$3:$E$53,Calculations!$A$3:$A$53,$B1269)</f>
        <v/>
      </c>
      <c r="N1269" s="44">
        <f>N543/SUMIFS(N$3:N$722,$B$3:$B$722,$B1269)*SUMIFS(Calculations!$E$3:$E$53,Calculations!$A$3:$A$53,$B1269)</f>
        <v/>
      </c>
      <c r="O1269" s="44">
        <f>O543/SUMIFS(O$3:O$722,$B$3:$B$722,$B1269)*SUMIFS(Calculations!$E$3:$E$53,Calculations!$A$3:$A$53,$B1269)</f>
        <v/>
      </c>
      <c r="P1269" s="44">
        <f>P543/SUMIFS(P$3:P$722,$B$3:$B$722,$B1269)*SUMIFS(Calculations!$E$3:$E$53,Calculations!$A$3:$A$53,$B1269)</f>
        <v/>
      </c>
      <c r="Q1269" s="44">
        <f>Q543/SUMIFS(Q$3:Q$722,$B$3:$B$722,$B1269)*SUMIFS(Calculations!$E$3:$E$53,Calculations!$A$3:$A$53,$B1269)</f>
        <v/>
      </c>
      <c r="R1269" s="44">
        <f>R543/SUMIFS(R$3:R$722,$B$3:$B$722,$B1269)*SUMIFS(Calculations!$E$3:$E$53,Calculations!$A$3:$A$53,$B1269)</f>
        <v/>
      </c>
    </row>
    <row r="1270" ht="15.75" customHeight="1" s="157">
      <c r="B1270" s="44" t="inlineStr">
        <is>
          <t>RI</t>
        </is>
      </c>
      <c r="C1270" s="44" t="inlineStr">
        <is>
          <t>Generation</t>
        </is>
      </c>
      <c r="D1270" s="44" t="inlineStr">
        <is>
          <t>Coal</t>
        </is>
      </c>
      <c r="E1270" s="44">
        <f>LOOKUP(D1270,$U$2:$V$15,$V$2:$V$15)</f>
        <v/>
      </c>
      <c r="F1270" s="44">
        <f>F544/SUMIFS(F$3:F$722,$B$3:$B$722,$B1270)*SUMIFS(Calculations!$E$3:$E$53,Calculations!$A$3:$A$53,$B1270)</f>
        <v/>
      </c>
      <c r="G1270" s="44">
        <f>G544/SUMIFS(G$3:G$722,$B$3:$B$722,$B1270)*SUMIFS(Calculations!$E$3:$E$53,Calculations!$A$3:$A$53,$B1270)</f>
        <v/>
      </c>
      <c r="H1270" s="44">
        <f>H544/SUMIFS(H$3:H$722,$B$3:$B$722,$B1270)*SUMIFS(Calculations!$E$3:$E$53,Calculations!$A$3:$A$53,$B1270)</f>
        <v/>
      </c>
      <c r="I1270" s="44">
        <f>I544/SUMIFS(I$3:I$722,$B$3:$B$722,$B1270)*SUMIFS(Calculations!$E$3:$E$53,Calculations!$A$3:$A$53,$B1270)</f>
        <v/>
      </c>
      <c r="J1270" s="44">
        <f>J544/SUMIFS(J$3:J$722,$B$3:$B$722,$B1270)*SUMIFS(Calculations!$E$3:$E$53,Calculations!$A$3:$A$53,$B1270)</f>
        <v/>
      </c>
      <c r="K1270" s="44">
        <f>K544/SUMIFS(K$3:K$722,$B$3:$B$722,$B1270)*SUMIFS(Calculations!$E$3:$E$53,Calculations!$A$3:$A$53,$B1270)</f>
        <v/>
      </c>
      <c r="L1270" s="44">
        <f>L544/SUMIFS(L$3:L$722,$B$3:$B$722,$B1270)*SUMIFS(Calculations!$E$3:$E$53,Calculations!$A$3:$A$53,$B1270)</f>
        <v/>
      </c>
      <c r="M1270" s="44">
        <f>M544/SUMIFS(M$3:M$722,$B$3:$B$722,$B1270)*SUMIFS(Calculations!$E$3:$E$53,Calculations!$A$3:$A$53,$B1270)</f>
        <v/>
      </c>
      <c r="N1270" s="44">
        <f>N544/SUMIFS(N$3:N$722,$B$3:$B$722,$B1270)*SUMIFS(Calculations!$E$3:$E$53,Calculations!$A$3:$A$53,$B1270)</f>
        <v/>
      </c>
      <c r="O1270" s="44">
        <f>O544/SUMIFS(O$3:O$722,$B$3:$B$722,$B1270)*SUMIFS(Calculations!$E$3:$E$53,Calculations!$A$3:$A$53,$B1270)</f>
        <v/>
      </c>
      <c r="P1270" s="44">
        <f>P544/SUMIFS(P$3:P$722,$B$3:$B$722,$B1270)*SUMIFS(Calculations!$E$3:$E$53,Calculations!$A$3:$A$53,$B1270)</f>
        <v/>
      </c>
      <c r="Q1270" s="44">
        <f>Q544/SUMIFS(Q$3:Q$722,$B$3:$B$722,$B1270)*SUMIFS(Calculations!$E$3:$E$53,Calculations!$A$3:$A$53,$B1270)</f>
        <v/>
      </c>
      <c r="R1270" s="44">
        <f>R544/SUMIFS(R$3:R$722,$B$3:$B$722,$B1270)*SUMIFS(Calculations!$E$3:$E$53,Calculations!$A$3:$A$53,$B1270)</f>
        <v/>
      </c>
    </row>
    <row r="1271" ht="15.75" customHeight="1" s="157">
      <c r="B1271" s="44" t="inlineStr">
        <is>
          <t>RI</t>
        </is>
      </c>
      <c r="C1271" s="44" t="inlineStr">
        <is>
          <t>Generation</t>
        </is>
      </c>
      <c r="D1271" s="44" t="inlineStr">
        <is>
          <t>CSP</t>
        </is>
      </c>
      <c r="E1271" s="44">
        <f>LOOKUP(D1271,$U$2:$V$15,$V$2:$V$15)</f>
        <v/>
      </c>
      <c r="F1271" s="44">
        <f>F545/SUMIFS(F$3:F$722,$B$3:$B$722,$B1271)*SUMIFS(Calculations!$E$3:$E$53,Calculations!$A$3:$A$53,$B1271)</f>
        <v/>
      </c>
      <c r="G1271" s="44">
        <f>G545/SUMIFS(G$3:G$722,$B$3:$B$722,$B1271)*SUMIFS(Calculations!$E$3:$E$53,Calculations!$A$3:$A$53,$B1271)</f>
        <v/>
      </c>
      <c r="H1271" s="44">
        <f>H545/SUMIFS(H$3:H$722,$B$3:$B$722,$B1271)*SUMIFS(Calculations!$E$3:$E$53,Calculations!$A$3:$A$53,$B1271)</f>
        <v/>
      </c>
      <c r="I1271" s="44">
        <f>I545/SUMIFS(I$3:I$722,$B$3:$B$722,$B1271)*SUMIFS(Calculations!$E$3:$E$53,Calculations!$A$3:$A$53,$B1271)</f>
        <v/>
      </c>
      <c r="J1271" s="44">
        <f>J545/SUMIFS(J$3:J$722,$B$3:$B$722,$B1271)*SUMIFS(Calculations!$E$3:$E$53,Calculations!$A$3:$A$53,$B1271)</f>
        <v/>
      </c>
      <c r="K1271" s="44">
        <f>K545/SUMIFS(K$3:K$722,$B$3:$B$722,$B1271)*SUMIFS(Calculations!$E$3:$E$53,Calculations!$A$3:$A$53,$B1271)</f>
        <v/>
      </c>
      <c r="L1271" s="44">
        <f>L545/SUMIFS(L$3:L$722,$B$3:$B$722,$B1271)*SUMIFS(Calculations!$E$3:$E$53,Calculations!$A$3:$A$53,$B1271)</f>
        <v/>
      </c>
      <c r="M1271" s="44">
        <f>M545/SUMIFS(M$3:M$722,$B$3:$B$722,$B1271)*SUMIFS(Calculations!$E$3:$E$53,Calculations!$A$3:$A$53,$B1271)</f>
        <v/>
      </c>
      <c r="N1271" s="44">
        <f>N545/SUMIFS(N$3:N$722,$B$3:$B$722,$B1271)*SUMIFS(Calculations!$E$3:$E$53,Calculations!$A$3:$A$53,$B1271)</f>
        <v/>
      </c>
      <c r="O1271" s="44">
        <f>O545/SUMIFS(O$3:O$722,$B$3:$B$722,$B1271)*SUMIFS(Calculations!$E$3:$E$53,Calculations!$A$3:$A$53,$B1271)</f>
        <v/>
      </c>
      <c r="P1271" s="44">
        <f>P545/SUMIFS(P$3:P$722,$B$3:$B$722,$B1271)*SUMIFS(Calculations!$E$3:$E$53,Calculations!$A$3:$A$53,$B1271)</f>
        <v/>
      </c>
      <c r="Q1271" s="44">
        <f>Q545/SUMIFS(Q$3:Q$722,$B$3:$B$722,$B1271)*SUMIFS(Calculations!$E$3:$E$53,Calculations!$A$3:$A$53,$B1271)</f>
        <v/>
      </c>
      <c r="R1271" s="44">
        <f>R545/SUMIFS(R$3:R$722,$B$3:$B$722,$B1271)*SUMIFS(Calculations!$E$3:$E$53,Calculations!$A$3:$A$53,$B1271)</f>
        <v/>
      </c>
    </row>
    <row r="1272" ht="15.75" customHeight="1" s="157">
      <c r="B1272" s="44" t="inlineStr">
        <is>
          <t>RI</t>
        </is>
      </c>
      <c r="C1272" s="44" t="inlineStr">
        <is>
          <t>Generation</t>
        </is>
      </c>
      <c r="D1272" s="44" t="inlineStr">
        <is>
          <t>Geothermal</t>
        </is>
      </c>
      <c r="E1272" s="44">
        <f>LOOKUP(D1272,$U$2:$V$15,$V$2:$V$15)</f>
        <v/>
      </c>
      <c r="F1272" s="44">
        <f>F546/SUMIFS(F$3:F$722,$B$3:$B$722,$B1272)*SUMIFS(Calculations!$E$3:$E$53,Calculations!$A$3:$A$53,$B1272)</f>
        <v/>
      </c>
      <c r="G1272" s="44">
        <f>G546/SUMIFS(G$3:G$722,$B$3:$B$722,$B1272)*SUMIFS(Calculations!$E$3:$E$53,Calculations!$A$3:$A$53,$B1272)</f>
        <v/>
      </c>
      <c r="H1272" s="44">
        <f>H546/SUMIFS(H$3:H$722,$B$3:$B$722,$B1272)*SUMIFS(Calculations!$E$3:$E$53,Calculations!$A$3:$A$53,$B1272)</f>
        <v/>
      </c>
      <c r="I1272" s="44">
        <f>I546/SUMIFS(I$3:I$722,$B$3:$B$722,$B1272)*SUMIFS(Calculations!$E$3:$E$53,Calculations!$A$3:$A$53,$B1272)</f>
        <v/>
      </c>
      <c r="J1272" s="44">
        <f>J546/SUMIFS(J$3:J$722,$B$3:$B$722,$B1272)*SUMIFS(Calculations!$E$3:$E$53,Calculations!$A$3:$A$53,$B1272)</f>
        <v/>
      </c>
      <c r="K1272" s="44">
        <f>K546/SUMIFS(K$3:K$722,$B$3:$B$722,$B1272)*SUMIFS(Calculations!$E$3:$E$53,Calculations!$A$3:$A$53,$B1272)</f>
        <v/>
      </c>
      <c r="L1272" s="44">
        <f>L546/SUMIFS(L$3:L$722,$B$3:$B$722,$B1272)*SUMIFS(Calculations!$E$3:$E$53,Calculations!$A$3:$A$53,$B1272)</f>
        <v/>
      </c>
      <c r="M1272" s="44">
        <f>M546/SUMIFS(M$3:M$722,$B$3:$B$722,$B1272)*SUMIFS(Calculations!$E$3:$E$53,Calculations!$A$3:$A$53,$B1272)</f>
        <v/>
      </c>
      <c r="N1272" s="44">
        <f>N546/SUMIFS(N$3:N$722,$B$3:$B$722,$B1272)*SUMIFS(Calculations!$E$3:$E$53,Calculations!$A$3:$A$53,$B1272)</f>
        <v/>
      </c>
      <c r="O1272" s="44">
        <f>O546/SUMIFS(O$3:O$722,$B$3:$B$722,$B1272)*SUMIFS(Calculations!$E$3:$E$53,Calculations!$A$3:$A$53,$B1272)</f>
        <v/>
      </c>
      <c r="P1272" s="44">
        <f>P546/SUMIFS(P$3:P$722,$B$3:$B$722,$B1272)*SUMIFS(Calculations!$E$3:$E$53,Calculations!$A$3:$A$53,$B1272)</f>
        <v/>
      </c>
      <c r="Q1272" s="44">
        <f>Q546/SUMIFS(Q$3:Q$722,$B$3:$B$722,$B1272)*SUMIFS(Calculations!$E$3:$E$53,Calculations!$A$3:$A$53,$B1272)</f>
        <v/>
      </c>
      <c r="R1272" s="44">
        <f>R546/SUMIFS(R$3:R$722,$B$3:$B$722,$B1272)*SUMIFS(Calculations!$E$3:$E$53,Calculations!$A$3:$A$53,$B1272)</f>
        <v/>
      </c>
    </row>
    <row r="1273" ht="15.75" customHeight="1" s="157">
      <c r="B1273" s="44" t="inlineStr">
        <is>
          <t>RI</t>
        </is>
      </c>
      <c r="C1273" s="44" t="inlineStr">
        <is>
          <t>Generation</t>
        </is>
      </c>
      <c r="D1273" s="44" t="inlineStr">
        <is>
          <t>Hydro</t>
        </is>
      </c>
      <c r="E1273" s="44">
        <f>LOOKUP(D1273,$U$2:$V$15,$V$2:$V$15)</f>
        <v/>
      </c>
      <c r="F1273" s="44">
        <f>F547/SUMIFS(F$3:F$722,$B$3:$B$722,$B1273)*SUMIFS(Calculations!$E$3:$E$53,Calculations!$A$3:$A$53,$B1273)</f>
        <v/>
      </c>
      <c r="G1273" s="44">
        <f>G547/SUMIFS(G$3:G$722,$B$3:$B$722,$B1273)*SUMIFS(Calculations!$E$3:$E$53,Calculations!$A$3:$A$53,$B1273)</f>
        <v/>
      </c>
      <c r="H1273" s="44">
        <f>H547/SUMIFS(H$3:H$722,$B$3:$B$722,$B1273)*SUMIFS(Calculations!$E$3:$E$53,Calculations!$A$3:$A$53,$B1273)</f>
        <v/>
      </c>
      <c r="I1273" s="44">
        <f>I547/SUMIFS(I$3:I$722,$B$3:$B$722,$B1273)*SUMIFS(Calculations!$E$3:$E$53,Calculations!$A$3:$A$53,$B1273)</f>
        <v/>
      </c>
      <c r="J1273" s="44">
        <f>J547/SUMIFS(J$3:J$722,$B$3:$B$722,$B1273)*SUMIFS(Calculations!$E$3:$E$53,Calculations!$A$3:$A$53,$B1273)</f>
        <v/>
      </c>
      <c r="K1273" s="44">
        <f>K547/SUMIFS(K$3:K$722,$B$3:$B$722,$B1273)*SUMIFS(Calculations!$E$3:$E$53,Calculations!$A$3:$A$53,$B1273)</f>
        <v/>
      </c>
      <c r="L1273" s="44">
        <f>L547/SUMIFS(L$3:L$722,$B$3:$B$722,$B1273)*SUMIFS(Calculations!$E$3:$E$53,Calculations!$A$3:$A$53,$B1273)</f>
        <v/>
      </c>
      <c r="M1273" s="44">
        <f>M547/SUMIFS(M$3:M$722,$B$3:$B$722,$B1273)*SUMIFS(Calculations!$E$3:$E$53,Calculations!$A$3:$A$53,$B1273)</f>
        <v/>
      </c>
      <c r="N1273" s="44">
        <f>N547/SUMIFS(N$3:N$722,$B$3:$B$722,$B1273)*SUMIFS(Calculations!$E$3:$E$53,Calculations!$A$3:$A$53,$B1273)</f>
        <v/>
      </c>
      <c r="O1273" s="44">
        <f>O547/SUMIFS(O$3:O$722,$B$3:$B$722,$B1273)*SUMIFS(Calculations!$E$3:$E$53,Calculations!$A$3:$A$53,$B1273)</f>
        <v/>
      </c>
      <c r="P1273" s="44">
        <f>P547/SUMIFS(P$3:P$722,$B$3:$B$722,$B1273)*SUMIFS(Calculations!$E$3:$E$53,Calculations!$A$3:$A$53,$B1273)</f>
        <v/>
      </c>
      <c r="Q1273" s="44">
        <f>Q547/SUMIFS(Q$3:Q$722,$B$3:$B$722,$B1273)*SUMIFS(Calculations!$E$3:$E$53,Calculations!$A$3:$A$53,$B1273)</f>
        <v/>
      </c>
      <c r="R1273" s="44">
        <f>R547/SUMIFS(R$3:R$722,$B$3:$B$722,$B1273)*SUMIFS(Calculations!$E$3:$E$53,Calculations!$A$3:$A$53,$B1273)</f>
        <v/>
      </c>
    </row>
    <row r="1274" ht="15.75" customHeight="1" s="157">
      <c r="B1274" s="44" t="inlineStr">
        <is>
          <t>RI</t>
        </is>
      </c>
      <c r="C1274" s="44" t="inlineStr">
        <is>
          <t>Generation</t>
        </is>
      </c>
      <c r="D1274" s="44" t="inlineStr">
        <is>
          <t>Imports</t>
        </is>
      </c>
      <c r="E1274" s="44">
        <f>LOOKUP(D1274,$U$2:$V$15,$V$2:$V$15)</f>
        <v/>
      </c>
      <c r="F1274" s="44">
        <f>F548/SUMIFS(F$3:F$722,$B$3:$B$722,$B1274)*SUMIFS(Calculations!$E$3:$E$53,Calculations!$A$3:$A$53,$B1274)</f>
        <v/>
      </c>
      <c r="G1274" s="44">
        <f>G548/SUMIFS(G$3:G$722,$B$3:$B$722,$B1274)*SUMIFS(Calculations!$E$3:$E$53,Calculations!$A$3:$A$53,$B1274)</f>
        <v/>
      </c>
      <c r="H1274" s="44">
        <f>H548/SUMIFS(H$3:H$722,$B$3:$B$722,$B1274)*SUMIFS(Calculations!$E$3:$E$53,Calculations!$A$3:$A$53,$B1274)</f>
        <v/>
      </c>
      <c r="I1274" s="44">
        <f>I548/SUMIFS(I$3:I$722,$B$3:$B$722,$B1274)*SUMIFS(Calculations!$E$3:$E$53,Calculations!$A$3:$A$53,$B1274)</f>
        <v/>
      </c>
      <c r="J1274" s="44">
        <f>J548/SUMIFS(J$3:J$722,$B$3:$B$722,$B1274)*SUMIFS(Calculations!$E$3:$E$53,Calculations!$A$3:$A$53,$B1274)</f>
        <v/>
      </c>
      <c r="K1274" s="44">
        <f>K548/SUMIFS(K$3:K$722,$B$3:$B$722,$B1274)*SUMIFS(Calculations!$E$3:$E$53,Calculations!$A$3:$A$53,$B1274)</f>
        <v/>
      </c>
      <c r="L1274" s="44">
        <f>L548/SUMIFS(L$3:L$722,$B$3:$B$722,$B1274)*SUMIFS(Calculations!$E$3:$E$53,Calculations!$A$3:$A$53,$B1274)</f>
        <v/>
      </c>
      <c r="M1274" s="44">
        <f>M548/SUMIFS(M$3:M$722,$B$3:$B$722,$B1274)*SUMIFS(Calculations!$E$3:$E$53,Calculations!$A$3:$A$53,$B1274)</f>
        <v/>
      </c>
      <c r="N1274" s="44">
        <f>N548/SUMIFS(N$3:N$722,$B$3:$B$722,$B1274)*SUMIFS(Calculations!$E$3:$E$53,Calculations!$A$3:$A$53,$B1274)</f>
        <v/>
      </c>
      <c r="O1274" s="44">
        <f>O548/SUMIFS(O$3:O$722,$B$3:$B$722,$B1274)*SUMIFS(Calculations!$E$3:$E$53,Calculations!$A$3:$A$53,$B1274)</f>
        <v/>
      </c>
      <c r="P1274" s="44">
        <f>P548/SUMIFS(P$3:P$722,$B$3:$B$722,$B1274)*SUMIFS(Calculations!$E$3:$E$53,Calculations!$A$3:$A$53,$B1274)</f>
        <v/>
      </c>
      <c r="Q1274" s="44">
        <f>Q548/SUMIFS(Q$3:Q$722,$B$3:$B$722,$B1274)*SUMIFS(Calculations!$E$3:$E$53,Calculations!$A$3:$A$53,$B1274)</f>
        <v/>
      </c>
      <c r="R1274" s="44">
        <f>R548/SUMIFS(R$3:R$722,$B$3:$B$722,$B1274)*SUMIFS(Calculations!$E$3:$E$53,Calculations!$A$3:$A$53,$B1274)</f>
        <v/>
      </c>
    </row>
    <row r="1275" ht="15.75" customHeight="1" s="157">
      <c r="B1275" s="44" t="inlineStr">
        <is>
          <t>RI</t>
        </is>
      </c>
      <c r="C1275" s="44" t="inlineStr">
        <is>
          <t>Generation</t>
        </is>
      </c>
      <c r="D1275" s="44" t="inlineStr">
        <is>
          <t>Land-based Wind</t>
        </is>
      </c>
      <c r="E1275" s="44">
        <f>LOOKUP(D1275,$U$2:$V$15,$V$2:$V$15)</f>
        <v/>
      </c>
      <c r="F1275" s="44">
        <f>F549/SUMIFS(F$3:F$722,$B$3:$B$722,$B1275)*SUMIFS(Calculations!$E$3:$E$53,Calculations!$A$3:$A$53,$B1275)</f>
        <v/>
      </c>
      <c r="G1275" s="44">
        <f>G549/SUMIFS(G$3:G$722,$B$3:$B$722,$B1275)*SUMIFS(Calculations!$E$3:$E$53,Calculations!$A$3:$A$53,$B1275)</f>
        <v/>
      </c>
      <c r="H1275" s="44">
        <f>H549/SUMIFS(H$3:H$722,$B$3:$B$722,$B1275)*SUMIFS(Calculations!$E$3:$E$53,Calculations!$A$3:$A$53,$B1275)</f>
        <v/>
      </c>
      <c r="I1275" s="44">
        <f>I549/SUMIFS(I$3:I$722,$B$3:$B$722,$B1275)*SUMIFS(Calculations!$E$3:$E$53,Calculations!$A$3:$A$53,$B1275)</f>
        <v/>
      </c>
      <c r="J1275" s="44">
        <f>J549/SUMIFS(J$3:J$722,$B$3:$B$722,$B1275)*SUMIFS(Calculations!$E$3:$E$53,Calculations!$A$3:$A$53,$B1275)</f>
        <v/>
      </c>
      <c r="K1275" s="44">
        <f>K549/SUMIFS(K$3:K$722,$B$3:$B$722,$B1275)*SUMIFS(Calculations!$E$3:$E$53,Calculations!$A$3:$A$53,$B1275)</f>
        <v/>
      </c>
      <c r="L1275" s="44">
        <f>L549/SUMIFS(L$3:L$722,$B$3:$B$722,$B1275)*SUMIFS(Calculations!$E$3:$E$53,Calculations!$A$3:$A$53,$B1275)</f>
        <v/>
      </c>
      <c r="M1275" s="44">
        <f>M549/SUMIFS(M$3:M$722,$B$3:$B$722,$B1275)*SUMIFS(Calculations!$E$3:$E$53,Calculations!$A$3:$A$53,$B1275)</f>
        <v/>
      </c>
      <c r="N1275" s="44">
        <f>N549/SUMIFS(N$3:N$722,$B$3:$B$722,$B1275)*SUMIFS(Calculations!$E$3:$E$53,Calculations!$A$3:$A$53,$B1275)</f>
        <v/>
      </c>
      <c r="O1275" s="44">
        <f>O549/SUMIFS(O$3:O$722,$B$3:$B$722,$B1275)*SUMIFS(Calculations!$E$3:$E$53,Calculations!$A$3:$A$53,$B1275)</f>
        <v/>
      </c>
      <c r="P1275" s="44">
        <f>P549/SUMIFS(P$3:P$722,$B$3:$B$722,$B1275)*SUMIFS(Calculations!$E$3:$E$53,Calculations!$A$3:$A$53,$B1275)</f>
        <v/>
      </c>
      <c r="Q1275" s="44">
        <f>Q549/SUMIFS(Q$3:Q$722,$B$3:$B$722,$B1275)*SUMIFS(Calculations!$E$3:$E$53,Calculations!$A$3:$A$53,$B1275)</f>
        <v/>
      </c>
      <c r="R1275" s="44">
        <f>R549/SUMIFS(R$3:R$722,$B$3:$B$722,$B1275)*SUMIFS(Calculations!$E$3:$E$53,Calculations!$A$3:$A$53,$B1275)</f>
        <v/>
      </c>
    </row>
    <row r="1276" ht="15.75" customHeight="1" s="157">
      <c r="B1276" s="44" t="inlineStr">
        <is>
          <t>RI</t>
        </is>
      </c>
      <c r="C1276" s="44" t="inlineStr">
        <is>
          <t>Generation</t>
        </is>
      </c>
      <c r="D1276" s="44" t="inlineStr">
        <is>
          <t>NG-CC</t>
        </is>
      </c>
      <c r="E1276" s="44">
        <f>LOOKUP(D1276,$U$2:$V$15,$V$2:$V$15)</f>
        <v/>
      </c>
      <c r="F1276" s="44">
        <f>F550/SUMIFS(F$3:F$722,$B$3:$B$722,$B1276)*SUMIFS(Calculations!$E$3:$E$53,Calculations!$A$3:$A$53,$B1276)</f>
        <v/>
      </c>
      <c r="G1276" s="44">
        <f>G550/SUMIFS(G$3:G$722,$B$3:$B$722,$B1276)*SUMIFS(Calculations!$E$3:$E$53,Calculations!$A$3:$A$53,$B1276)</f>
        <v/>
      </c>
      <c r="H1276" s="44">
        <f>H550/SUMIFS(H$3:H$722,$B$3:$B$722,$B1276)*SUMIFS(Calculations!$E$3:$E$53,Calculations!$A$3:$A$53,$B1276)</f>
        <v/>
      </c>
      <c r="I1276" s="44">
        <f>I550/SUMIFS(I$3:I$722,$B$3:$B$722,$B1276)*SUMIFS(Calculations!$E$3:$E$53,Calculations!$A$3:$A$53,$B1276)</f>
        <v/>
      </c>
      <c r="J1276" s="44">
        <f>J550/SUMIFS(J$3:J$722,$B$3:$B$722,$B1276)*SUMIFS(Calculations!$E$3:$E$53,Calculations!$A$3:$A$53,$B1276)</f>
        <v/>
      </c>
      <c r="K1276" s="44">
        <f>K550/SUMIFS(K$3:K$722,$B$3:$B$722,$B1276)*SUMIFS(Calculations!$E$3:$E$53,Calculations!$A$3:$A$53,$B1276)</f>
        <v/>
      </c>
      <c r="L1276" s="44">
        <f>L550/SUMIFS(L$3:L$722,$B$3:$B$722,$B1276)*SUMIFS(Calculations!$E$3:$E$53,Calculations!$A$3:$A$53,$B1276)</f>
        <v/>
      </c>
      <c r="M1276" s="44">
        <f>M550/SUMIFS(M$3:M$722,$B$3:$B$722,$B1276)*SUMIFS(Calculations!$E$3:$E$53,Calculations!$A$3:$A$53,$B1276)</f>
        <v/>
      </c>
      <c r="N1276" s="44">
        <f>N550/SUMIFS(N$3:N$722,$B$3:$B$722,$B1276)*SUMIFS(Calculations!$E$3:$E$53,Calculations!$A$3:$A$53,$B1276)</f>
        <v/>
      </c>
      <c r="O1276" s="44">
        <f>O550/SUMIFS(O$3:O$722,$B$3:$B$722,$B1276)*SUMIFS(Calculations!$E$3:$E$53,Calculations!$A$3:$A$53,$B1276)</f>
        <v/>
      </c>
      <c r="P1276" s="44">
        <f>P550/SUMIFS(P$3:P$722,$B$3:$B$722,$B1276)*SUMIFS(Calculations!$E$3:$E$53,Calculations!$A$3:$A$53,$B1276)</f>
        <v/>
      </c>
      <c r="Q1276" s="44">
        <f>Q550/SUMIFS(Q$3:Q$722,$B$3:$B$722,$B1276)*SUMIFS(Calculations!$E$3:$E$53,Calculations!$A$3:$A$53,$B1276)</f>
        <v/>
      </c>
      <c r="R1276" s="44">
        <f>R550/SUMIFS(R$3:R$722,$B$3:$B$722,$B1276)*SUMIFS(Calculations!$E$3:$E$53,Calculations!$A$3:$A$53,$B1276)</f>
        <v/>
      </c>
    </row>
    <row r="1277" ht="15.75" customHeight="1" s="157">
      <c r="B1277" s="44" t="inlineStr">
        <is>
          <t>RI</t>
        </is>
      </c>
      <c r="C1277" s="44" t="inlineStr">
        <is>
          <t>Generation</t>
        </is>
      </c>
      <c r="D1277" s="44" t="inlineStr">
        <is>
          <t>NG-CT</t>
        </is>
      </c>
      <c r="E1277" s="44">
        <f>LOOKUP(D1277,$U$2:$V$15,$V$2:$V$15)</f>
        <v/>
      </c>
      <c r="F1277" s="44">
        <f>F551/SUMIFS(F$3:F$722,$B$3:$B$722,$B1277)*SUMIFS(Calculations!$E$3:$E$53,Calculations!$A$3:$A$53,$B1277)</f>
        <v/>
      </c>
      <c r="G1277" s="44">
        <f>G551/SUMIFS(G$3:G$722,$B$3:$B$722,$B1277)*SUMIFS(Calculations!$E$3:$E$53,Calculations!$A$3:$A$53,$B1277)</f>
        <v/>
      </c>
      <c r="H1277" s="44">
        <f>H551/SUMIFS(H$3:H$722,$B$3:$B$722,$B1277)*SUMIFS(Calculations!$E$3:$E$53,Calculations!$A$3:$A$53,$B1277)</f>
        <v/>
      </c>
      <c r="I1277" s="44">
        <f>I551/SUMIFS(I$3:I$722,$B$3:$B$722,$B1277)*SUMIFS(Calculations!$E$3:$E$53,Calculations!$A$3:$A$53,$B1277)</f>
        <v/>
      </c>
      <c r="J1277" s="44">
        <f>J551/SUMIFS(J$3:J$722,$B$3:$B$722,$B1277)*SUMIFS(Calculations!$E$3:$E$53,Calculations!$A$3:$A$53,$B1277)</f>
        <v/>
      </c>
      <c r="K1277" s="44">
        <f>K551/SUMIFS(K$3:K$722,$B$3:$B$722,$B1277)*SUMIFS(Calculations!$E$3:$E$53,Calculations!$A$3:$A$53,$B1277)</f>
        <v/>
      </c>
      <c r="L1277" s="44">
        <f>L551/SUMIFS(L$3:L$722,$B$3:$B$722,$B1277)*SUMIFS(Calculations!$E$3:$E$53,Calculations!$A$3:$A$53,$B1277)</f>
        <v/>
      </c>
      <c r="M1277" s="44">
        <f>M551/SUMIFS(M$3:M$722,$B$3:$B$722,$B1277)*SUMIFS(Calculations!$E$3:$E$53,Calculations!$A$3:$A$53,$B1277)</f>
        <v/>
      </c>
      <c r="N1277" s="44">
        <f>N551/SUMIFS(N$3:N$722,$B$3:$B$722,$B1277)*SUMIFS(Calculations!$E$3:$E$53,Calculations!$A$3:$A$53,$B1277)</f>
        <v/>
      </c>
      <c r="O1277" s="44">
        <f>O551/SUMIFS(O$3:O$722,$B$3:$B$722,$B1277)*SUMIFS(Calculations!$E$3:$E$53,Calculations!$A$3:$A$53,$B1277)</f>
        <v/>
      </c>
      <c r="P1277" s="44">
        <f>P551/SUMIFS(P$3:P$722,$B$3:$B$722,$B1277)*SUMIFS(Calculations!$E$3:$E$53,Calculations!$A$3:$A$53,$B1277)</f>
        <v/>
      </c>
      <c r="Q1277" s="44">
        <f>Q551/SUMIFS(Q$3:Q$722,$B$3:$B$722,$B1277)*SUMIFS(Calculations!$E$3:$E$53,Calculations!$A$3:$A$53,$B1277)</f>
        <v/>
      </c>
      <c r="R1277" s="44">
        <f>R551/SUMIFS(R$3:R$722,$B$3:$B$722,$B1277)*SUMIFS(Calculations!$E$3:$E$53,Calculations!$A$3:$A$53,$B1277)</f>
        <v/>
      </c>
    </row>
    <row r="1278" ht="15.75" customHeight="1" s="157">
      <c r="B1278" s="44" t="inlineStr">
        <is>
          <t>RI</t>
        </is>
      </c>
      <c r="C1278" s="44" t="inlineStr">
        <is>
          <t>Generation</t>
        </is>
      </c>
      <c r="D1278" s="44" t="inlineStr">
        <is>
          <t>Nuclear</t>
        </is>
      </c>
      <c r="E1278" s="44">
        <f>LOOKUP(D1278,$U$2:$V$15,$V$2:$V$15)</f>
        <v/>
      </c>
      <c r="F1278" s="44">
        <f>F552/SUMIFS(F$3:F$722,$B$3:$B$722,$B1278)*SUMIFS(Calculations!$E$3:$E$53,Calculations!$A$3:$A$53,$B1278)</f>
        <v/>
      </c>
      <c r="G1278" s="44">
        <f>G552/SUMIFS(G$3:G$722,$B$3:$B$722,$B1278)*SUMIFS(Calculations!$E$3:$E$53,Calculations!$A$3:$A$53,$B1278)</f>
        <v/>
      </c>
      <c r="H1278" s="44">
        <f>H552/SUMIFS(H$3:H$722,$B$3:$B$722,$B1278)*SUMIFS(Calculations!$E$3:$E$53,Calculations!$A$3:$A$53,$B1278)</f>
        <v/>
      </c>
      <c r="I1278" s="44">
        <f>I552/SUMIFS(I$3:I$722,$B$3:$B$722,$B1278)*SUMIFS(Calculations!$E$3:$E$53,Calculations!$A$3:$A$53,$B1278)</f>
        <v/>
      </c>
      <c r="J1278" s="44">
        <f>J552/SUMIFS(J$3:J$722,$B$3:$B$722,$B1278)*SUMIFS(Calculations!$E$3:$E$53,Calculations!$A$3:$A$53,$B1278)</f>
        <v/>
      </c>
      <c r="K1278" s="44">
        <f>K552/SUMIFS(K$3:K$722,$B$3:$B$722,$B1278)*SUMIFS(Calculations!$E$3:$E$53,Calculations!$A$3:$A$53,$B1278)</f>
        <v/>
      </c>
      <c r="L1278" s="44">
        <f>L552/SUMIFS(L$3:L$722,$B$3:$B$722,$B1278)*SUMIFS(Calculations!$E$3:$E$53,Calculations!$A$3:$A$53,$B1278)</f>
        <v/>
      </c>
      <c r="M1278" s="44">
        <f>M552/SUMIFS(M$3:M$722,$B$3:$B$722,$B1278)*SUMIFS(Calculations!$E$3:$E$53,Calculations!$A$3:$A$53,$B1278)</f>
        <v/>
      </c>
      <c r="N1278" s="44">
        <f>N552/SUMIFS(N$3:N$722,$B$3:$B$722,$B1278)*SUMIFS(Calculations!$E$3:$E$53,Calculations!$A$3:$A$53,$B1278)</f>
        <v/>
      </c>
      <c r="O1278" s="44">
        <f>O552/SUMIFS(O$3:O$722,$B$3:$B$722,$B1278)*SUMIFS(Calculations!$E$3:$E$53,Calculations!$A$3:$A$53,$B1278)</f>
        <v/>
      </c>
      <c r="P1278" s="44">
        <f>P552/SUMIFS(P$3:P$722,$B$3:$B$722,$B1278)*SUMIFS(Calculations!$E$3:$E$53,Calculations!$A$3:$A$53,$B1278)</f>
        <v/>
      </c>
      <c r="Q1278" s="44">
        <f>Q552/SUMIFS(Q$3:Q$722,$B$3:$B$722,$B1278)*SUMIFS(Calculations!$E$3:$E$53,Calculations!$A$3:$A$53,$B1278)</f>
        <v/>
      </c>
      <c r="R1278" s="44">
        <f>R552/SUMIFS(R$3:R$722,$B$3:$B$722,$B1278)*SUMIFS(Calculations!$E$3:$E$53,Calculations!$A$3:$A$53,$B1278)</f>
        <v/>
      </c>
    </row>
    <row r="1279" ht="15.75" customHeight="1" s="157">
      <c r="B1279" s="44" t="inlineStr">
        <is>
          <t>RI</t>
        </is>
      </c>
      <c r="C1279" s="44" t="inlineStr">
        <is>
          <t>Generation</t>
        </is>
      </c>
      <c r="D1279" s="44" t="inlineStr">
        <is>
          <t>Offshore Wind</t>
        </is>
      </c>
      <c r="E1279" s="44">
        <f>LOOKUP(D1279,$U$2:$V$15,$V$2:$V$15)</f>
        <v/>
      </c>
      <c r="F1279" s="44">
        <f>F553/SUMIFS(F$3:F$722,$B$3:$B$722,$B1279)*SUMIFS(Calculations!$E$3:$E$53,Calculations!$A$3:$A$53,$B1279)</f>
        <v/>
      </c>
      <c r="G1279" s="44">
        <f>G553/SUMIFS(G$3:G$722,$B$3:$B$722,$B1279)*SUMIFS(Calculations!$E$3:$E$53,Calculations!$A$3:$A$53,$B1279)</f>
        <v/>
      </c>
      <c r="H1279" s="44">
        <f>H553/SUMIFS(H$3:H$722,$B$3:$B$722,$B1279)*SUMIFS(Calculations!$E$3:$E$53,Calculations!$A$3:$A$53,$B1279)</f>
        <v/>
      </c>
      <c r="I1279" s="44">
        <f>I553/SUMIFS(I$3:I$722,$B$3:$B$722,$B1279)*SUMIFS(Calculations!$E$3:$E$53,Calculations!$A$3:$A$53,$B1279)</f>
        <v/>
      </c>
      <c r="J1279" s="44">
        <f>J553/SUMIFS(J$3:J$722,$B$3:$B$722,$B1279)*SUMIFS(Calculations!$E$3:$E$53,Calculations!$A$3:$A$53,$B1279)</f>
        <v/>
      </c>
      <c r="K1279" s="44">
        <f>K553/SUMIFS(K$3:K$722,$B$3:$B$722,$B1279)*SUMIFS(Calculations!$E$3:$E$53,Calculations!$A$3:$A$53,$B1279)</f>
        <v/>
      </c>
      <c r="L1279" s="44">
        <f>L553/SUMIFS(L$3:L$722,$B$3:$B$722,$B1279)*SUMIFS(Calculations!$E$3:$E$53,Calculations!$A$3:$A$53,$B1279)</f>
        <v/>
      </c>
      <c r="M1279" s="44">
        <f>M553/SUMIFS(M$3:M$722,$B$3:$B$722,$B1279)*SUMIFS(Calculations!$E$3:$E$53,Calculations!$A$3:$A$53,$B1279)</f>
        <v/>
      </c>
      <c r="N1279" s="44">
        <f>N553/SUMIFS(N$3:N$722,$B$3:$B$722,$B1279)*SUMIFS(Calculations!$E$3:$E$53,Calculations!$A$3:$A$53,$B1279)</f>
        <v/>
      </c>
      <c r="O1279" s="44">
        <f>O553/SUMIFS(O$3:O$722,$B$3:$B$722,$B1279)*SUMIFS(Calculations!$E$3:$E$53,Calculations!$A$3:$A$53,$B1279)</f>
        <v/>
      </c>
      <c r="P1279" s="44">
        <f>P553/SUMIFS(P$3:P$722,$B$3:$B$722,$B1279)*SUMIFS(Calculations!$E$3:$E$53,Calculations!$A$3:$A$53,$B1279)</f>
        <v/>
      </c>
      <c r="Q1279" s="44">
        <f>Q553/SUMIFS(Q$3:Q$722,$B$3:$B$722,$B1279)*SUMIFS(Calculations!$E$3:$E$53,Calculations!$A$3:$A$53,$B1279)</f>
        <v/>
      </c>
      <c r="R1279" s="44">
        <f>R553/SUMIFS(R$3:R$722,$B$3:$B$722,$B1279)*SUMIFS(Calculations!$E$3:$E$53,Calculations!$A$3:$A$53,$B1279)</f>
        <v/>
      </c>
    </row>
    <row r="1280" ht="15.75" customHeight="1" s="157">
      <c r="B1280" s="44" t="inlineStr">
        <is>
          <t>RI</t>
        </is>
      </c>
      <c r="C1280" s="44" t="inlineStr">
        <is>
          <t>Generation</t>
        </is>
      </c>
      <c r="D1280" s="44" t="inlineStr">
        <is>
          <t>Oil-Gas-Steam</t>
        </is>
      </c>
      <c r="E1280" s="44">
        <f>LOOKUP(D1280,$U$2:$V$15,$V$2:$V$15)</f>
        <v/>
      </c>
      <c r="F1280" s="44">
        <f>F554/SUMIFS(F$3:F$722,$B$3:$B$722,$B1280)*SUMIFS(Calculations!$E$3:$E$53,Calculations!$A$3:$A$53,$B1280)</f>
        <v/>
      </c>
      <c r="G1280" s="44">
        <f>G554/SUMIFS(G$3:G$722,$B$3:$B$722,$B1280)*SUMIFS(Calculations!$E$3:$E$53,Calculations!$A$3:$A$53,$B1280)</f>
        <v/>
      </c>
      <c r="H1280" s="44">
        <f>H554/SUMIFS(H$3:H$722,$B$3:$B$722,$B1280)*SUMIFS(Calculations!$E$3:$E$53,Calculations!$A$3:$A$53,$B1280)</f>
        <v/>
      </c>
      <c r="I1280" s="44">
        <f>I554/SUMIFS(I$3:I$722,$B$3:$B$722,$B1280)*SUMIFS(Calculations!$E$3:$E$53,Calculations!$A$3:$A$53,$B1280)</f>
        <v/>
      </c>
      <c r="J1280" s="44">
        <f>J554/SUMIFS(J$3:J$722,$B$3:$B$722,$B1280)*SUMIFS(Calculations!$E$3:$E$53,Calculations!$A$3:$A$53,$B1280)</f>
        <v/>
      </c>
      <c r="K1280" s="44">
        <f>K554/SUMIFS(K$3:K$722,$B$3:$B$722,$B1280)*SUMIFS(Calculations!$E$3:$E$53,Calculations!$A$3:$A$53,$B1280)</f>
        <v/>
      </c>
      <c r="L1280" s="44">
        <f>L554/SUMIFS(L$3:L$722,$B$3:$B$722,$B1280)*SUMIFS(Calculations!$E$3:$E$53,Calculations!$A$3:$A$53,$B1280)</f>
        <v/>
      </c>
      <c r="M1280" s="44">
        <f>M554/SUMIFS(M$3:M$722,$B$3:$B$722,$B1280)*SUMIFS(Calculations!$E$3:$E$53,Calculations!$A$3:$A$53,$B1280)</f>
        <v/>
      </c>
      <c r="N1280" s="44">
        <f>N554/SUMIFS(N$3:N$722,$B$3:$B$722,$B1280)*SUMIFS(Calculations!$E$3:$E$53,Calculations!$A$3:$A$53,$B1280)</f>
        <v/>
      </c>
      <c r="O1280" s="44">
        <f>O554/SUMIFS(O$3:O$722,$B$3:$B$722,$B1280)*SUMIFS(Calculations!$E$3:$E$53,Calculations!$A$3:$A$53,$B1280)</f>
        <v/>
      </c>
      <c r="P1280" s="44">
        <f>P554/SUMIFS(P$3:P$722,$B$3:$B$722,$B1280)*SUMIFS(Calculations!$E$3:$E$53,Calculations!$A$3:$A$53,$B1280)</f>
        <v/>
      </c>
      <c r="Q1280" s="44">
        <f>Q554/SUMIFS(Q$3:Q$722,$B$3:$B$722,$B1280)*SUMIFS(Calculations!$E$3:$E$53,Calculations!$A$3:$A$53,$B1280)</f>
        <v/>
      </c>
      <c r="R1280" s="44">
        <f>R554/SUMIFS(R$3:R$722,$B$3:$B$722,$B1280)*SUMIFS(Calculations!$E$3:$E$53,Calculations!$A$3:$A$53,$B1280)</f>
        <v/>
      </c>
    </row>
    <row r="1281" ht="15.75" customHeight="1" s="157">
      <c r="B1281" s="44" t="inlineStr">
        <is>
          <t>RI</t>
        </is>
      </c>
      <c r="C1281" s="44" t="inlineStr">
        <is>
          <t>Generation</t>
        </is>
      </c>
      <c r="D1281" s="44" t="inlineStr">
        <is>
          <t>Rooftop PV</t>
        </is>
      </c>
      <c r="E1281" s="44">
        <f>LOOKUP(D1281,$U$2:$V$15,$V$2:$V$15)</f>
        <v/>
      </c>
      <c r="F1281" s="44">
        <f>F555/SUMIFS(F$3:F$722,$B$3:$B$722,$B1281)*SUMIFS(Calculations!$E$3:$E$53,Calculations!$A$3:$A$53,$B1281)</f>
        <v/>
      </c>
      <c r="G1281" s="44">
        <f>G555/SUMIFS(G$3:G$722,$B$3:$B$722,$B1281)*SUMIFS(Calculations!$E$3:$E$53,Calculations!$A$3:$A$53,$B1281)</f>
        <v/>
      </c>
      <c r="H1281" s="44">
        <f>H555/SUMIFS(H$3:H$722,$B$3:$B$722,$B1281)*SUMIFS(Calculations!$E$3:$E$53,Calculations!$A$3:$A$53,$B1281)</f>
        <v/>
      </c>
      <c r="I1281" s="44">
        <f>I555/SUMIFS(I$3:I$722,$B$3:$B$722,$B1281)*SUMIFS(Calculations!$E$3:$E$53,Calculations!$A$3:$A$53,$B1281)</f>
        <v/>
      </c>
      <c r="J1281" s="44">
        <f>J555/SUMIFS(J$3:J$722,$B$3:$B$722,$B1281)*SUMIFS(Calculations!$E$3:$E$53,Calculations!$A$3:$A$53,$B1281)</f>
        <v/>
      </c>
      <c r="K1281" s="44">
        <f>K555/SUMIFS(K$3:K$722,$B$3:$B$722,$B1281)*SUMIFS(Calculations!$E$3:$E$53,Calculations!$A$3:$A$53,$B1281)</f>
        <v/>
      </c>
      <c r="L1281" s="44">
        <f>L555/SUMIFS(L$3:L$722,$B$3:$B$722,$B1281)*SUMIFS(Calculations!$E$3:$E$53,Calculations!$A$3:$A$53,$B1281)</f>
        <v/>
      </c>
      <c r="M1281" s="44">
        <f>M555/SUMIFS(M$3:M$722,$B$3:$B$722,$B1281)*SUMIFS(Calculations!$E$3:$E$53,Calculations!$A$3:$A$53,$B1281)</f>
        <v/>
      </c>
      <c r="N1281" s="44">
        <f>N555/SUMIFS(N$3:N$722,$B$3:$B$722,$B1281)*SUMIFS(Calculations!$E$3:$E$53,Calculations!$A$3:$A$53,$B1281)</f>
        <v/>
      </c>
      <c r="O1281" s="44">
        <f>O555/SUMIFS(O$3:O$722,$B$3:$B$722,$B1281)*SUMIFS(Calculations!$E$3:$E$53,Calculations!$A$3:$A$53,$B1281)</f>
        <v/>
      </c>
      <c r="P1281" s="44">
        <f>P555/SUMIFS(P$3:P$722,$B$3:$B$722,$B1281)*SUMIFS(Calculations!$E$3:$E$53,Calculations!$A$3:$A$53,$B1281)</f>
        <v/>
      </c>
      <c r="Q1281" s="44">
        <f>Q555/SUMIFS(Q$3:Q$722,$B$3:$B$722,$B1281)*SUMIFS(Calculations!$E$3:$E$53,Calculations!$A$3:$A$53,$B1281)</f>
        <v/>
      </c>
      <c r="R1281" s="44">
        <f>R555/SUMIFS(R$3:R$722,$B$3:$B$722,$B1281)*SUMIFS(Calculations!$E$3:$E$53,Calculations!$A$3:$A$53,$B1281)</f>
        <v/>
      </c>
    </row>
    <row r="1282" ht="15.75" customHeight="1" s="157">
      <c r="B1282" s="44" t="inlineStr">
        <is>
          <t>RI</t>
        </is>
      </c>
      <c r="C1282" s="44" t="inlineStr">
        <is>
          <t>Generation</t>
        </is>
      </c>
      <c r="D1282" s="44" t="inlineStr">
        <is>
          <t>Storage</t>
        </is>
      </c>
      <c r="E1282" s="44">
        <f>LOOKUP(D1282,$U$2:$V$15,$V$2:$V$15)</f>
        <v/>
      </c>
      <c r="F1282" s="44">
        <f>F556/SUMIFS(F$3:F$722,$B$3:$B$722,$B1282)*SUMIFS(Calculations!$E$3:$E$53,Calculations!$A$3:$A$53,$B1282)</f>
        <v/>
      </c>
      <c r="G1282" s="44">
        <f>G556/SUMIFS(G$3:G$722,$B$3:$B$722,$B1282)*SUMIFS(Calculations!$E$3:$E$53,Calculations!$A$3:$A$53,$B1282)</f>
        <v/>
      </c>
      <c r="H1282" s="44">
        <f>H556/SUMIFS(H$3:H$722,$B$3:$B$722,$B1282)*SUMIFS(Calculations!$E$3:$E$53,Calculations!$A$3:$A$53,$B1282)</f>
        <v/>
      </c>
      <c r="I1282" s="44">
        <f>I556/SUMIFS(I$3:I$722,$B$3:$B$722,$B1282)*SUMIFS(Calculations!$E$3:$E$53,Calculations!$A$3:$A$53,$B1282)</f>
        <v/>
      </c>
      <c r="J1282" s="44">
        <f>J556/SUMIFS(J$3:J$722,$B$3:$B$722,$B1282)*SUMIFS(Calculations!$E$3:$E$53,Calculations!$A$3:$A$53,$B1282)</f>
        <v/>
      </c>
      <c r="K1282" s="44">
        <f>K556/SUMIFS(K$3:K$722,$B$3:$B$722,$B1282)*SUMIFS(Calculations!$E$3:$E$53,Calculations!$A$3:$A$53,$B1282)</f>
        <v/>
      </c>
      <c r="L1282" s="44">
        <f>L556/SUMIFS(L$3:L$722,$B$3:$B$722,$B1282)*SUMIFS(Calculations!$E$3:$E$53,Calculations!$A$3:$A$53,$B1282)</f>
        <v/>
      </c>
      <c r="M1282" s="44">
        <f>M556/SUMIFS(M$3:M$722,$B$3:$B$722,$B1282)*SUMIFS(Calculations!$E$3:$E$53,Calculations!$A$3:$A$53,$B1282)</f>
        <v/>
      </c>
      <c r="N1282" s="44">
        <f>N556/SUMIFS(N$3:N$722,$B$3:$B$722,$B1282)*SUMIFS(Calculations!$E$3:$E$53,Calculations!$A$3:$A$53,$B1282)</f>
        <v/>
      </c>
      <c r="O1282" s="44">
        <f>O556/SUMIFS(O$3:O$722,$B$3:$B$722,$B1282)*SUMIFS(Calculations!$E$3:$E$53,Calculations!$A$3:$A$53,$B1282)</f>
        <v/>
      </c>
      <c r="P1282" s="44">
        <f>P556/SUMIFS(P$3:P$722,$B$3:$B$722,$B1282)*SUMIFS(Calculations!$E$3:$E$53,Calculations!$A$3:$A$53,$B1282)</f>
        <v/>
      </c>
      <c r="Q1282" s="44">
        <f>Q556/SUMIFS(Q$3:Q$722,$B$3:$B$722,$B1282)*SUMIFS(Calculations!$E$3:$E$53,Calculations!$A$3:$A$53,$B1282)</f>
        <v/>
      </c>
      <c r="R1282" s="44">
        <f>R556/SUMIFS(R$3:R$722,$B$3:$B$722,$B1282)*SUMIFS(Calculations!$E$3:$E$53,Calculations!$A$3:$A$53,$B1282)</f>
        <v/>
      </c>
    </row>
    <row r="1283" ht="15.75" customHeight="1" s="157">
      <c r="B1283" s="44" t="inlineStr">
        <is>
          <t>RI</t>
        </is>
      </c>
      <c r="C1283" s="44" t="inlineStr">
        <is>
          <t>Generation</t>
        </is>
      </c>
      <c r="D1283" s="44" t="inlineStr">
        <is>
          <t>Utility PV</t>
        </is>
      </c>
      <c r="E1283" s="44">
        <f>LOOKUP(D1283,$U$2:$V$15,$V$2:$V$15)</f>
        <v/>
      </c>
      <c r="F1283" s="44">
        <f>F557/SUMIFS(F$3:F$722,$B$3:$B$722,$B1283)*SUMIFS(Calculations!$E$3:$E$53,Calculations!$A$3:$A$53,$B1283)</f>
        <v/>
      </c>
      <c r="G1283" s="44">
        <f>G557/SUMIFS(G$3:G$722,$B$3:$B$722,$B1283)*SUMIFS(Calculations!$E$3:$E$53,Calculations!$A$3:$A$53,$B1283)</f>
        <v/>
      </c>
      <c r="H1283" s="44">
        <f>H557/SUMIFS(H$3:H$722,$B$3:$B$722,$B1283)*SUMIFS(Calculations!$E$3:$E$53,Calculations!$A$3:$A$53,$B1283)</f>
        <v/>
      </c>
      <c r="I1283" s="44">
        <f>I557/SUMIFS(I$3:I$722,$B$3:$B$722,$B1283)*SUMIFS(Calculations!$E$3:$E$53,Calculations!$A$3:$A$53,$B1283)</f>
        <v/>
      </c>
      <c r="J1283" s="44">
        <f>J557/SUMIFS(J$3:J$722,$B$3:$B$722,$B1283)*SUMIFS(Calculations!$E$3:$E$53,Calculations!$A$3:$A$53,$B1283)</f>
        <v/>
      </c>
      <c r="K1283" s="44">
        <f>K557/SUMIFS(K$3:K$722,$B$3:$B$722,$B1283)*SUMIFS(Calculations!$E$3:$E$53,Calculations!$A$3:$A$53,$B1283)</f>
        <v/>
      </c>
      <c r="L1283" s="44">
        <f>L557/SUMIFS(L$3:L$722,$B$3:$B$722,$B1283)*SUMIFS(Calculations!$E$3:$E$53,Calculations!$A$3:$A$53,$B1283)</f>
        <v/>
      </c>
      <c r="M1283" s="44">
        <f>M557/SUMIFS(M$3:M$722,$B$3:$B$722,$B1283)*SUMIFS(Calculations!$E$3:$E$53,Calculations!$A$3:$A$53,$B1283)</f>
        <v/>
      </c>
      <c r="N1283" s="44">
        <f>N557/SUMIFS(N$3:N$722,$B$3:$B$722,$B1283)*SUMIFS(Calculations!$E$3:$E$53,Calculations!$A$3:$A$53,$B1283)</f>
        <v/>
      </c>
      <c r="O1283" s="44">
        <f>O557/SUMIFS(O$3:O$722,$B$3:$B$722,$B1283)*SUMIFS(Calculations!$E$3:$E$53,Calculations!$A$3:$A$53,$B1283)</f>
        <v/>
      </c>
      <c r="P1283" s="44">
        <f>P557/SUMIFS(P$3:P$722,$B$3:$B$722,$B1283)*SUMIFS(Calculations!$E$3:$E$53,Calculations!$A$3:$A$53,$B1283)</f>
        <v/>
      </c>
      <c r="Q1283" s="44">
        <f>Q557/SUMIFS(Q$3:Q$722,$B$3:$B$722,$B1283)*SUMIFS(Calculations!$E$3:$E$53,Calculations!$A$3:$A$53,$B1283)</f>
        <v/>
      </c>
      <c r="R1283" s="44">
        <f>R557/SUMIFS(R$3:R$722,$B$3:$B$722,$B1283)*SUMIFS(Calculations!$E$3:$E$53,Calculations!$A$3:$A$53,$B1283)</f>
        <v/>
      </c>
    </row>
    <row r="1284" ht="15.75" customHeight="1" s="157">
      <c r="B1284" s="44" t="inlineStr">
        <is>
          <t>SC</t>
        </is>
      </c>
      <c r="C1284" s="44" t="inlineStr">
        <is>
          <t>Generation</t>
        </is>
      </c>
      <c r="D1284" s="44" t="inlineStr">
        <is>
          <t>Biopower</t>
        </is>
      </c>
      <c r="E1284" s="44">
        <f>LOOKUP(D1284,$U$2:$V$15,$V$2:$V$15)</f>
        <v/>
      </c>
      <c r="F1284" s="44">
        <f>F558/SUMIFS(F$3:F$722,$B$3:$B$722,$B1284)*SUMIFS(Calculations!$E$3:$E$53,Calculations!$A$3:$A$53,$B1284)</f>
        <v/>
      </c>
      <c r="G1284" s="44">
        <f>G558/SUMIFS(G$3:G$722,$B$3:$B$722,$B1284)*SUMIFS(Calculations!$E$3:$E$53,Calculations!$A$3:$A$53,$B1284)</f>
        <v/>
      </c>
      <c r="H1284" s="44">
        <f>H558/SUMIFS(H$3:H$722,$B$3:$B$722,$B1284)*SUMIFS(Calculations!$E$3:$E$53,Calculations!$A$3:$A$53,$B1284)</f>
        <v/>
      </c>
      <c r="I1284" s="44">
        <f>I558/SUMIFS(I$3:I$722,$B$3:$B$722,$B1284)*SUMIFS(Calculations!$E$3:$E$53,Calculations!$A$3:$A$53,$B1284)</f>
        <v/>
      </c>
      <c r="J1284" s="44">
        <f>J558/SUMIFS(J$3:J$722,$B$3:$B$722,$B1284)*SUMIFS(Calculations!$E$3:$E$53,Calculations!$A$3:$A$53,$B1284)</f>
        <v/>
      </c>
      <c r="K1284" s="44">
        <f>K558/SUMIFS(K$3:K$722,$B$3:$B$722,$B1284)*SUMIFS(Calculations!$E$3:$E$53,Calculations!$A$3:$A$53,$B1284)</f>
        <v/>
      </c>
      <c r="L1284" s="44">
        <f>L558/SUMIFS(L$3:L$722,$B$3:$B$722,$B1284)*SUMIFS(Calculations!$E$3:$E$53,Calculations!$A$3:$A$53,$B1284)</f>
        <v/>
      </c>
      <c r="M1284" s="44">
        <f>M558/SUMIFS(M$3:M$722,$B$3:$B$722,$B1284)*SUMIFS(Calculations!$E$3:$E$53,Calculations!$A$3:$A$53,$B1284)</f>
        <v/>
      </c>
      <c r="N1284" s="44">
        <f>N558/SUMIFS(N$3:N$722,$B$3:$B$722,$B1284)*SUMIFS(Calculations!$E$3:$E$53,Calculations!$A$3:$A$53,$B1284)</f>
        <v/>
      </c>
      <c r="O1284" s="44">
        <f>O558/SUMIFS(O$3:O$722,$B$3:$B$722,$B1284)*SUMIFS(Calculations!$E$3:$E$53,Calculations!$A$3:$A$53,$B1284)</f>
        <v/>
      </c>
      <c r="P1284" s="44">
        <f>P558/SUMIFS(P$3:P$722,$B$3:$B$722,$B1284)*SUMIFS(Calculations!$E$3:$E$53,Calculations!$A$3:$A$53,$B1284)</f>
        <v/>
      </c>
      <c r="Q1284" s="44">
        <f>Q558/SUMIFS(Q$3:Q$722,$B$3:$B$722,$B1284)*SUMIFS(Calculations!$E$3:$E$53,Calculations!$A$3:$A$53,$B1284)</f>
        <v/>
      </c>
      <c r="R1284" s="44">
        <f>R558/SUMIFS(R$3:R$722,$B$3:$B$722,$B1284)*SUMIFS(Calculations!$E$3:$E$53,Calculations!$A$3:$A$53,$B1284)</f>
        <v/>
      </c>
    </row>
    <row r="1285" ht="15.75" customHeight="1" s="157">
      <c r="B1285" s="44" t="inlineStr">
        <is>
          <t>SC</t>
        </is>
      </c>
      <c r="C1285" s="44" t="inlineStr">
        <is>
          <t>Generation</t>
        </is>
      </c>
      <c r="D1285" s="44" t="inlineStr">
        <is>
          <t>Coal</t>
        </is>
      </c>
      <c r="E1285" s="44">
        <f>LOOKUP(D1285,$U$2:$V$15,$V$2:$V$15)</f>
        <v/>
      </c>
      <c r="F1285" s="44">
        <f>F559/SUMIFS(F$3:F$722,$B$3:$B$722,$B1285)*SUMIFS(Calculations!$E$3:$E$53,Calculations!$A$3:$A$53,$B1285)</f>
        <v/>
      </c>
      <c r="G1285" s="44">
        <f>G559/SUMIFS(G$3:G$722,$B$3:$B$722,$B1285)*SUMIFS(Calculations!$E$3:$E$53,Calculations!$A$3:$A$53,$B1285)</f>
        <v/>
      </c>
      <c r="H1285" s="44">
        <f>H559/SUMIFS(H$3:H$722,$B$3:$B$722,$B1285)*SUMIFS(Calculations!$E$3:$E$53,Calculations!$A$3:$A$53,$B1285)</f>
        <v/>
      </c>
      <c r="I1285" s="44">
        <f>I559/SUMIFS(I$3:I$722,$B$3:$B$722,$B1285)*SUMIFS(Calculations!$E$3:$E$53,Calculations!$A$3:$A$53,$B1285)</f>
        <v/>
      </c>
      <c r="J1285" s="44">
        <f>J559/SUMIFS(J$3:J$722,$B$3:$B$722,$B1285)*SUMIFS(Calculations!$E$3:$E$53,Calculations!$A$3:$A$53,$B1285)</f>
        <v/>
      </c>
      <c r="K1285" s="44">
        <f>K559/SUMIFS(K$3:K$722,$B$3:$B$722,$B1285)*SUMIFS(Calculations!$E$3:$E$53,Calculations!$A$3:$A$53,$B1285)</f>
        <v/>
      </c>
      <c r="L1285" s="44">
        <f>L559/SUMIFS(L$3:L$722,$B$3:$B$722,$B1285)*SUMIFS(Calculations!$E$3:$E$53,Calculations!$A$3:$A$53,$B1285)</f>
        <v/>
      </c>
      <c r="M1285" s="44">
        <f>M559/SUMIFS(M$3:M$722,$B$3:$B$722,$B1285)*SUMIFS(Calculations!$E$3:$E$53,Calculations!$A$3:$A$53,$B1285)</f>
        <v/>
      </c>
      <c r="N1285" s="44">
        <f>N559/SUMIFS(N$3:N$722,$B$3:$B$722,$B1285)*SUMIFS(Calculations!$E$3:$E$53,Calculations!$A$3:$A$53,$B1285)</f>
        <v/>
      </c>
      <c r="O1285" s="44">
        <f>O559/SUMIFS(O$3:O$722,$B$3:$B$722,$B1285)*SUMIFS(Calculations!$E$3:$E$53,Calculations!$A$3:$A$53,$B1285)</f>
        <v/>
      </c>
      <c r="P1285" s="44">
        <f>P559/SUMIFS(P$3:P$722,$B$3:$B$722,$B1285)*SUMIFS(Calculations!$E$3:$E$53,Calculations!$A$3:$A$53,$B1285)</f>
        <v/>
      </c>
      <c r="Q1285" s="44">
        <f>Q559/SUMIFS(Q$3:Q$722,$B$3:$B$722,$B1285)*SUMIFS(Calculations!$E$3:$E$53,Calculations!$A$3:$A$53,$B1285)</f>
        <v/>
      </c>
      <c r="R1285" s="44">
        <f>R559/SUMIFS(R$3:R$722,$B$3:$B$722,$B1285)*SUMIFS(Calculations!$E$3:$E$53,Calculations!$A$3:$A$53,$B1285)</f>
        <v/>
      </c>
    </row>
    <row r="1286" ht="15.75" customHeight="1" s="157">
      <c r="B1286" s="44" t="inlineStr">
        <is>
          <t>SC</t>
        </is>
      </c>
      <c r="C1286" s="44" t="inlineStr">
        <is>
          <t>Generation</t>
        </is>
      </c>
      <c r="D1286" s="44" t="inlineStr">
        <is>
          <t>CSP</t>
        </is>
      </c>
      <c r="E1286" s="44">
        <f>LOOKUP(D1286,$U$2:$V$15,$V$2:$V$15)</f>
        <v/>
      </c>
      <c r="F1286" s="44">
        <f>F560/SUMIFS(F$3:F$722,$B$3:$B$722,$B1286)*SUMIFS(Calculations!$E$3:$E$53,Calculations!$A$3:$A$53,$B1286)</f>
        <v/>
      </c>
      <c r="G1286" s="44">
        <f>G560/SUMIFS(G$3:G$722,$B$3:$B$722,$B1286)*SUMIFS(Calculations!$E$3:$E$53,Calculations!$A$3:$A$53,$B1286)</f>
        <v/>
      </c>
      <c r="H1286" s="44">
        <f>H560/SUMIFS(H$3:H$722,$B$3:$B$722,$B1286)*SUMIFS(Calculations!$E$3:$E$53,Calculations!$A$3:$A$53,$B1286)</f>
        <v/>
      </c>
      <c r="I1286" s="44">
        <f>I560/SUMIFS(I$3:I$722,$B$3:$B$722,$B1286)*SUMIFS(Calculations!$E$3:$E$53,Calculations!$A$3:$A$53,$B1286)</f>
        <v/>
      </c>
      <c r="J1286" s="44">
        <f>J560/SUMIFS(J$3:J$722,$B$3:$B$722,$B1286)*SUMIFS(Calculations!$E$3:$E$53,Calculations!$A$3:$A$53,$B1286)</f>
        <v/>
      </c>
      <c r="K1286" s="44">
        <f>K560/SUMIFS(K$3:K$722,$B$3:$B$722,$B1286)*SUMIFS(Calculations!$E$3:$E$53,Calculations!$A$3:$A$53,$B1286)</f>
        <v/>
      </c>
      <c r="L1286" s="44">
        <f>L560/SUMIFS(L$3:L$722,$B$3:$B$722,$B1286)*SUMIFS(Calculations!$E$3:$E$53,Calculations!$A$3:$A$53,$B1286)</f>
        <v/>
      </c>
      <c r="M1286" s="44">
        <f>M560/SUMIFS(M$3:M$722,$B$3:$B$722,$B1286)*SUMIFS(Calculations!$E$3:$E$53,Calculations!$A$3:$A$53,$B1286)</f>
        <v/>
      </c>
      <c r="N1286" s="44">
        <f>N560/SUMIFS(N$3:N$722,$B$3:$B$722,$B1286)*SUMIFS(Calculations!$E$3:$E$53,Calculations!$A$3:$A$53,$B1286)</f>
        <v/>
      </c>
      <c r="O1286" s="44">
        <f>O560/SUMIFS(O$3:O$722,$B$3:$B$722,$B1286)*SUMIFS(Calculations!$E$3:$E$53,Calculations!$A$3:$A$53,$B1286)</f>
        <v/>
      </c>
      <c r="P1286" s="44">
        <f>P560/SUMIFS(P$3:P$722,$B$3:$B$722,$B1286)*SUMIFS(Calculations!$E$3:$E$53,Calculations!$A$3:$A$53,$B1286)</f>
        <v/>
      </c>
      <c r="Q1286" s="44">
        <f>Q560/SUMIFS(Q$3:Q$722,$B$3:$B$722,$B1286)*SUMIFS(Calculations!$E$3:$E$53,Calculations!$A$3:$A$53,$B1286)</f>
        <v/>
      </c>
      <c r="R1286" s="44">
        <f>R560/SUMIFS(R$3:R$722,$B$3:$B$722,$B1286)*SUMIFS(Calculations!$E$3:$E$53,Calculations!$A$3:$A$53,$B1286)</f>
        <v/>
      </c>
    </row>
    <row r="1287" ht="15.75" customHeight="1" s="157">
      <c r="B1287" s="44" t="inlineStr">
        <is>
          <t>SC</t>
        </is>
      </c>
      <c r="C1287" s="44" t="inlineStr">
        <is>
          <t>Generation</t>
        </is>
      </c>
      <c r="D1287" s="44" t="inlineStr">
        <is>
          <t>Geothermal</t>
        </is>
      </c>
      <c r="E1287" s="44">
        <f>LOOKUP(D1287,$U$2:$V$15,$V$2:$V$15)</f>
        <v/>
      </c>
      <c r="F1287" s="44">
        <f>F561/SUMIFS(F$3:F$722,$B$3:$B$722,$B1287)*SUMIFS(Calculations!$E$3:$E$53,Calculations!$A$3:$A$53,$B1287)</f>
        <v/>
      </c>
      <c r="G1287" s="44">
        <f>G561/SUMIFS(G$3:G$722,$B$3:$B$722,$B1287)*SUMIFS(Calculations!$E$3:$E$53,Calculations!$A$3:$A$53,$B1287)</f>
        <v/>
      </c>
      <c r="H1287" s="44">
        <f>H561/SUMIFS(H$3:H$722,$B$3:$B$722,$B1287)*SUMIFS(Calculations!$E$3:$E$53,Calculations!$A$3:$A$53,$B1287)</f>
        <v/>
      </c>
      <c r="I1287" s="44">
        <f>I561/SUMIFS(I$3:I$722,$B$3:$B$722,$B1287)*SUMIFS(Calculations!$E$3:$E$53,Calculations!$A$3:$A$53,$B1287)</f>
        <v/>
      </c>
      <c r="J1287" s="44">
        <f>J561/SUMIFS(J$3:J$722,$B$3:$B$722,$B1287)*SUMIFS(Calculations!$E$3:$E$53,Calculations!$A$3:$A$53,$B1287)</f>
        <v/>
      </c>
      <c r="K1287" s="44">
        <f>K561/SUMIFS(K$3:K$722,$B$3:$B$722,$B1287)*SUMIFS(Calculations!$E$3:$E$53,Calculations!$A$3:$A$53,$B1287)</f>
        <v/>
      </c>
      <c r="L1287" s="44">
        <f>L561/SUMIFS(L$3:L$722,$B$3:$B$722,$B1287)*SUMIFS(Calculations!$E$3:$E$53,Calculations!$A$3:$A$53,$B1287)</f>
        <v/>
      </c>
      <c r="M1287" s="44">
        <f>M561/SUMIFS(M$3:M$722,$B$3:$B$722,$B1287)*SUMIFS(Calculations!$E$3:$E$53,Calculations!$A$3:$A$53,$B1287)</f>
        <v/>
      </c>
      <c r="N1287" s="44">
        <f>N561/SUMIFS(N$3:N$722,$B$3:$B$722,$B1287)*SUMIFS(Calculations!$E$3:$E$53,Calculations!$A$3:$A$53,$B1287)</f>
        <v/>
      </c>
      <c r="O1287" s="44">
        <f>O561/SUMIFS(O$3:O$722,$B$3:$B$722,$B1287)*SUMIFS(Calculations!$E$3:$E$53,Calculations!$A$3:$A$53,$B1287)</f>
        <v/>
      </c>
      <c r="P1287" s="44">
        <f>P561/SUMIFS(P$3:P$722,$B$3:$B$722,$B1287)*SUMIFS(Calculations!$E$3:$E$53,Calculations!$A$3:$A$53,$B1287)</f>
        <v/>
      </c>
      <c r="Q1287" s="44">
        <f>Q561/SUMIFS(Q$3:Q$722,$B$3:$B$722,$B1287)*SUMIFS(Calculations!$E$3:$E$53,Calculations!$A$3:$A$53,$B1287)</f>
        <v/>
      </c>
      <c r="R1287" s="44">
        <f>R561/SUMIFS(R$3:R$722,$B$3:$B$722,$B1287)*SUMIFS(Calculations!$E$3:$E$53,Calculations!$A$3:$A$53,$B1287)</f>
        <v/>
      </c>
    </row>
    <row r="1288" ht="15.75" customHeight="1" s="157">
      <c r="B1288" s="44" t="inlineStr">
        <is>
          <t>SC</t>
        </is>
      </c>
      <c r="C1288" s="44" t="inlineStr">
        <is>
          <t>Generation</t>
        </is>
      </c>
      <c r="D1288" s="44" t="inlineStr">
        <is>
          <t>Hydro</t>
        </is>
      </c>
      <c r="E1288" s="44">
        <f>LOOKUP(D1288,$U$2:$V$15,$V$2:$V$15)</f>
        <v/>
      </c>
      <c r="F1288" s="44">
        <f>F562/SUMIFS(F$3:F$722,$B$3:$B$722,$B1288)*SUMIFS(Calculations!$E$3:$E$53,Calculations!$A$3:$A$53,$B1288)</f>
        <v/>
      </c>
      <c r="G1288" s="44">
        <f>G562/SUMIFS(G$3:G$722,$B$3:$B$722,$B1288)*SUMIFS(Calculations!$E$3:$E$53,Calculations!$A$3:$A$53,$B1288)</f>
        <v/>
      </c>
      <c r="H1288" s="44">
        <f>H562/SUMIFS(H$3:H$722,$B$3:$B$722,$B1288)*SUMIFS(Calculations!$E$3:$E$53,Calculations!$A$3:$A$53,$B1288)</f>
        <v/>
      </c>
      <c r="I1288" s="44">
        <f>I562/SUMIFS(I$3:I$722,$B$3:$B$722,$B1288)*SUMIFS(Calculations!$E$3:$E$53,Calculations!$A$3:$A$53,$B1288)</f>
        <v/>
      </c>
      <c r="J1288" s="44">
        <f>J562/SUMIFS(J$3:J$722,$B$3:$B$722,$B1288)*SUMIFS(Calculations!$E$3:$E$53,Calculations!$A$3:$A$53,$B1288)</f>
        <v/>
      </c>
      <c r="K1288" s="44">
        <f>K562/SUMIFS(K$3:K$722,$B$3:$B$722,$B1288)*SUMIFS(Calculations!$E$3:$E$53,Calculations!$A$3:$A$53,$B1288)</f>
        <v/>
      </c>
      <c r="L1288" s="44">
        <f>L562/SUMIFS(L$3:L$722,$B$3:$B$722,$B1288)*SUMIFS(Calculations!$E$3:$E$53,Calculations!$A$3:$A$53,$B1288)</f>
        <v/>
      </c>
      <c r="M1288" s="44">
        <f>M562/SUMIFS(M$3:M$722,$B$3:$B$722,$B1288)*SUMIFS(Calculations!$E$3:$E$53,Calculations!$A$3:$A$53,$B1288)</f>
        <v/>
      </c>
      <c r="N1288" s="44">
        <f>N562/SUMIFS(N$3:N$722,$B$3:$B$722,$B1288)*SUMIFS(Calculations!$E$3:$E$53,Calculations!$A$3:$A$53,$B1288)</f>
        <v/>
      </c>
      <c r="O1288" s="44">
        <f>O562/SUMIFS(O$3:O$722,$B$3:$B$722,$B1288)*SUMIFS(Calculations!$E$3:$E$53,Calculations!$A$3:$A$53,$B1288)</f>
        <v/>
      </c>
      <c r="P1288" s="44">
        <f>P562/SUMIFS(P$3:P$722,$B$3:$B$722,$B1288)*SUMIFS(Calculations!$E$3:$E$53,Calculations!$A$3:$A$53,$B1288)</f>
        <v/>
      </c>
      <c r="Q1288" s="44">
        <f>Q562/SUMIFS(Q$3:Q$722,$B$3:$B$722,$B1288)*SUMIFS(Calculations!$E$3:$E$53,Calculations!$A$3:$A$53,$B1288)</f>
        <v/>
      </c>
      <c r="R1288" s="44">
        <f>R562/SUMIFS(R$3:R$722,$B$3:$B$722,$B1288)*SUMIFS(Calculations!$E$3:$E$53,Calculations!$A$3:$A$53,$B1288)</f>
        <v/>
      </c>
    </row>
    <row r="1289" ht="15.75" customHeight="1" s="157">
      <c r="B1289" s="44" t="inlineStr">
        <is>
          <t>SC</t>
        </is>
      </c>
      <c r="C1289" s="44" t="inlineStr">
        <is>
          <t>Generation</t>
        </is>
      </c>
      <c r="D1289" s="44" t="inlineStr">
        <is>
          <t>Imports</t>
        </is>
      </c>
      <c r="E1289" s="44">
        <f>LOOKUP(D1289,$U$2:$V$15,$V$2:$V$15)</f>
        <v/>
      </c>
      <c r="F1289" s="44">
        <f>F563/SUMIFS(F$3:F$722,$B$3:$B$722,$B1289)*SUMIFS(Calculations!$E$3:$E$53,Calculations!$A$3:$A$53,$B1289)</f>
        <v/>
      </c>
      <c r="G1289" s="44">
        <f>G563/SUMIFS(G$3:G$722,$B$3:$B$722,$B1289)*SUMIFS(Calculations!$E$3:$E$53,Calculations!$A$3:$A$53,$B1289)</f>
        <v/>
      </c>
      <c r="H1289" s="44">
        <f>H563/SUMIFS(H$3:H$722,$B$3:$B$722,$B1289)*SUMIFS(Calculations!$E$3:$E$53,Calculations!$A$3:$A$53,$B1289)</f>
        <v/>
      </c>
      <c r="I1289" s="44">
        <f>I563/SUMIFS(I$3:I$722,$B$3:$B$722,$B1289)*SUMIFS(Calculations!$E$3:$E$53,Calculations!$A$3:$A$53,$B1289)</f>
        <v/>
      </c>
      <c r="J1289" s="44">
        <f>J563/SUMIFS(J$3:J$722,$B$3:$B$722,$B1289)*SUMIFS(Calculations!$E$3:$E$53,Calculations!$A$3:$A$53,$B1289)</f>
        <v/>
      </c>
      <c r="K1289" s="44">
        <f>K563/SUMIFS(K$3:K$722,$B$3:$B$722,$B1289)*SUMIFS(Calculations!$E$3:$E$53,Calculations!$A$3:$A$53,$B1289)</f>
        <v/>
      </c>
      <c r="L1289" s="44">
        <f>L563/SUMIFS(L$3:L$722,$B$3:$B$722,$B1289)*SUMIFS(Calculations!$E$3:$E$53,Calculations!$A$3:$A$53,$B1289)</f>
        <v/>
      </c>
      <c r="M1289" s="44">
        <f>M563/SUMIFS(M$3:M$722,$B$3:$B$722,$B1289)*SUMIFS(Calculations!$E$3:$E$53,Calculations!$A$3:$A$53,$B1289)</f>
        <v/>
      </c>
      <c r="N1289" s="44">
        <f>N563/SUMIFS(N$3:N$722,$B$3:$B$722,$B1289)*SUMIFS(Calculations!$E$3:$E$53,Calculations!$A$3:$A$53,$B1289)</f>
        <v/>
      </c>
      <c r="O1289" s="44">
        <f>O563/SUMIFS(O$3:O$722,$B$3:$B$722,$B1289)*SUMIFS(Calculations!$E$3:$E$53,Calculations!$A$3:$A$53,$B1289)</f>
        <v/>
      </c>
      <c r="P1289" s="44">
        <f>P563/SUMIFS(P$3:P$722,$B$3:$B$722,$B1289)*SUMIFS(Calculations!$E$3:$E$53,Calculations!$A$3:$A$53,$B1289)</f>
        <v/>
      </c>
      <c r="Q1289" s="44">
        <f>Q563/SUMIFS(Q$3:Q$722,$B$3:$B$722,$B1289)*SUMIFS(Calculations!$E$3:$E$53,Calculations!$A$3:$A$53,$B1289)</f>
        <v/>
      </c>
      <c r="R1289" s="44">
        <f>R563/SUMIFS(R$3:R$722,$B$3:$B$722,$B1289)*SUMIFS(Calculations!$E$3:$E$53,Calculations!$A$3:$A$53,$B1289)</f>
        <v/>
      </c>
    </row>
    <row r="1290" ht="15.75" customHeight="1" s="157">
      <c r="B1290" s="44" t="inlineStr">
        <is>
          <t>SC</t>
        </is>
      </c>
      <c r="C1290" s="44" t="inlineStr">
        <is>
          <t>Generation</t>
        </is>
      </c>
      <c r="D1290" s="44" t="inlineStr">
        <is>
          <t>Land-based Wind</t>
        </is>
      </c>
      <c r="E1290" s="44">
        <f>LOOKUP(D1290,$U$2:$V$15,$V$2:$V$15)</f>
        <v/>
      </c>
      <c r="F1290" s="44">
        <f>F564/SUMIFS(F$3:F$722,$B$3:$B$722,$B1290)*SUMIFS(Calculations!$E$3:$E$53,Calculations!$A$3:$A$53,$B1290)</f>
        <v/>
      </c>
      <c r="G1290" s="44">
        <f>G564/SUMIFS(G$3:G$722,$B$3:$B$722,$B1290)*SUMIFS(Calculations!$E$3:$E$53,Calculations!$A$3:$A$53,$B1290)</f>
        <v/>
      </c>
      <c r="H1290" s="44">
        <f>H564/SUMIFS(H$3:H$722,$B$3:$B$722,$B1290)*SUMIFS(Calculations!$E$3:$E$53,Calculations!$A$3:$A$53,$B1290)</f>
        <v/>
      </c>
      <c r="I1290" s="44">
        <f>I564/SUMIFS(I$3:I$722,$B$3:$B$722,$B1290)*SUMIFS(Calculations!$E$3:$E$53,Calculations!$A$3:$A$53,$B1290)</f>
        <v/>
      </c>
      <c r="J1290" s="44">
        <f>J564/SUMIFS(J$3:J$722,$B$3:$B$722,$B1290)*SUMIFS(Calculations!$E$3:$E$53,Calculations!$A$3:$A$53,$B1290)</f>
        <v/>
      </c>
      <c r="K1290" s="44">
        <f>K564/SUMIFS(K$3:K$722,$B$3:$B$722,$B1290)*SUMIFS(Calculations!$E$3:$E$53,Calculations!$A$3:$A$53,$B1290)</f>
        <v/>
      </c>
      <c r="L1290" s="44">
        <f>L564/SUMIFS(L$3:L$722,$B$3:$B$722,$B1290)*SUMIFS(Calculations!$E$3:$E$53,Calculations!$A$3:$A$53,$B1290)</f>
        <v/>
      </c>
      <c r="M1290" s="44">
        <f>M564/SUMIFS(M$3:M$722,$B$3:$B$722,$B1290)*SUMIFS(Calculations!$E$3:$E$53,Calculations!$A$3:$A$53,$B1290)</f>
        <v/>
      </c>
      <c r="N1290" s="44">
        <f>N564/SUMIFS(N$3:N$722,$B$3:$B$722,$B1290)*SUMIFS(Calculations!$E$3:$E$53,Calculations!$A$3:$A$53,$B1290)</f>
        <v/>
      </c>
      <c r="O1290" s="44">
        <f>O564/SUMIFS(O$3:O$722,$B$3:$B$722,$B1290)*SUMIFS(Calculations!$E$3:$E$53,Calculations!$A$3:$A$53,$B1290)</f>
        <v/>
      </c>
      <c r="P1290" s="44">
        <f>P564/SUMIFS(P$3:P$722,$B$3:$B$722,$B1290)*SUMIFS(Calculations!$E$3:$E$53,Calculations!$A$3:$A$53,$B1290)</f>
        <v/>
      </c>
      <c r="Q1290" s="44">
        <f>Q564/SUMIFS(Q$3:Q$722,$B$3:$B$722,$B1290)*SUMIFS(Calculations!$E$3:$E$53,Calculations!$A$3:$A$53,$B1290)</f>
        <v/>
      </c>
      <c r="R1290" s="44">
        <f>R564/SUMIFS(R$3:R$722,$B$3:$B$722,$B1290)*SUMIFS(Calculations!$E$3:$E$53,Calculations!$A$3:$A$53,$B1290)</f>
        <v/>
      </c>
    </row>
    <row r="1291" ht="15.75" customHeight="1" s="157">
      <c r="B1291" s="44" t="inlineStr">
        <is>
          <t>SC</t>
        </is>
      </c>
      <c r="C1291" s="44" t="inlineStr">
        <is>
          <t>Generation</t>
        </is>
      </c>
      <c r="D1291" s="44" t="inlineStr">
        <is>
          <t>NG-CC</t>
        </is>
      </c>
      <c r="E1291" s="44">
        <f>LOOKUP(D1291,$U$2:$V$15,$V$2:$V$15)</f>
        <v/>
      </c>
      <c r="F1291" s="44">
        <f>F565/SUMIFS(F$3:F$722,$B$3:$B$722,$B1291)*SUMIFS(Calculations!$E$3:$E$53,Calculations!$A$3:$A$53,$B1291)</f>
        <v/>
      </c>
      <c r="G1291" s="44">
        <f>G565/SUMIFS(G$3:G$722,$B$3:$B$722,$B1291)*SUMIFS(Calculations!$E$3:$E$53,Calculations!$A$3:$A$53,$B1291)</f>
        <v/>
      </c>
      <c r="H1291" s="44">
        <f>H565/SUMIFS(H$3:H$722,$B$3:$B$722,$B1291)*SUMIFS(Calculations!$E$3:$E$53,Calculations!$A$3:$A$53,$B1291)</f>
        <v/>
      </c>
      <c r="I1291" s="44">
        <f>I565/SUMIFS(I$3:I$722,$B$3:$B$722,$B1291)*SUMIFS(Calculations!$E$3:$E$53,Calculations!$A$3:$A$53,$B1291)</f>
        <v/>
      </c>
      <c r="J1291" s="44">
        <f>J565/SUMIFS(J$3:J$722,$B$3:$B$722,$B1291)*SUMIFS(Calculations!$E$3:$E$53,Calculations!$A$3:$A$53,$B1291)</f>
        <v/>
      </c>
      <c r="K1291" s="44">
        <f>K565/SUMIFS(K$3:K$722,$B$3:$B$722,$B1291)*SUMIFS(Calculations!$E$3:$E$53,Calculations!$A$3:$A$53,$B1291)</f>
        <v/>
      </c>
      <c r="L1291" s="44">
        <f>L565/SUMIFS(L$3:L$722,$B$3:$B$722,$B1291)*SUMIFS(Calculations!$E$3:$E$53,Calculations!$A$3:$A$53,$B1291)</f>
        <v/>
      </c>
      <c r="M1291" s="44">
        <f>M565/SUMIFS(M$3:M$722,$B$3:$B$722,$B1291)*SUMIFS(Calculations!$E$3:$E$53,Calculations!$A$3:$A$53,$B1291)</f>
        <v/>
      </c>
      <c r="N1291" s="44">
        <f>N565/SUMIFS(N$3:N$722,$B$3:$B$722,$B1291)*SUMIFS(Calculations!$E$3:$E$53,Calculations!$A$3:$A$53,$B1291)</f>
        <v/>
      </c>
      <c r="O1291" s="44">
        <f>O565/SUMIFS(O$3:O$722,$B$3:$B$722,$B1291)*SUMIFS(Calculations!$E$3:$E$53,Calculations!$A$3:$A$53,$B1291)</f>
        <v/>
      </c>
      <c r="P1291" s="44">
        <f>P565/SUMIFS(P$3:P$722,$B$3:$B$722,$B1291)*SUMIFS(Calculations!$E$3:$E$53,Calculations!$A$3:$A$53,$B1291)</f>
        <v/>
      </c>
      <c r="Q1291" s="44">
        <f>Q565/SUMIFS(Q$3:Q$722,$B$3:$B$722,$B1291)*SUMIFS(Calculations!$E$3:$E$53,Calculations!$A$3:$A$53,$B1291)</f>
        <v/>
      </c>
      <c r="R1291" s="44">
        <f>R565/SUMIFS(R$3:R$722,$B$3:$B$722,$B1291)*SUMIFS(Calculations!$E$3:$E$53,Calculations!$A$3:$A$53,$B1291)</f>
        <v/>
      </c>
    </row>
    <row r="1292" ht="15.75" customHeight="1" s="157">
      <c r="B1292" s="44" t="inlineStr">
        <is>
          <t>SC</t>
        </is>
      </c>
      <c r="C1292" s="44" t="inlineStr">
        <is>
          <t>Generation</t>
        </is>
      </c>
      <c r="D1292" s="44" t="inlineStr">
        <is>
          <t>NG-CT</t>
        </is>
      </c>
      <c r="E1292" s="44">
        <f>LOOKUP(D1292,$U$2:$V$15,$V$2:$V$15)</f>
        <v/>
      </c>
      <c r="F1292" s="44">
        <f>F566/SUMIFS(F$3:F$722,$B$3:$B$722,$B1292)*SUMIFS(Calculations!$E$3:$E$53,Calculations!$A$3:$A$53,$B1292)</f>
        <v/>
      </c>
      <c r="G1292" s="44">
        <f>G566/SUMIFS(G$3:G$722,$B$3:$B$722,$B1292)*SUMIFS(Calculations!$E$3:$E$53,Calculations!$A$3:$A$53,$B1292)</f>
        <v/>
      </c>
      <c r="H1292" s="44">
        <f>H566/SUMIFS(H$3:H$722,$B$3:$B$722,$B1292)*SUMIFS(Calculations!$E$3:$E$53,Calculations!$A$3:$A$53,$B1292)</f>
        <v/>
      </c>
      <c r="I1292" s="44">
        <f>I566/SUMIFS(I$3:I$722,$B$3:$B$722,$B1292)*SUMIFS(Calculations!$E$3:$E$53,Calculations!$A$3:$A$53,$B1292)</f>
        <v/>
      </c>
      <c r="J1292" s="44">
        <f>J566/SUMIFS(J$3:J$722,$B$3:$B$722,$B1292)*SUMIFS(Calculations!$E$3:$E$53,Calculations!$A$3:$A$53,$B1292)</f>
        <v/>
      </c>
      <c r="K1292" s="44">
        <f>K566/SUMIFS(K$3:K$722,$B$3:$B$722,$B1292)*SUMIFS(Calculations!$E$3:$E$53,Calculations!$A$3:$A$53,$B1292)</f>
        <v/>
      </c>
      <c r="L1292" s="44">
        <f>L566/SUMIFS(L$3:L$722,$B$3:$B$722,$B1292)*SUMIFS(Calculations!$E$3:$E$53,Calculations!$A$3:$A$53,$B1292)</f>
        <v/>
      </c>
      <c r="M1292" s="44">
        <f>M566/SUMIFS(M$3:M$722,$B$3:$B$722,$B1292)*SUMIFS(Calculations!$E$3:$E$53,Calculations!$A$3:$A$53,$B1292)</f>
        <v/>
      </c>
      <c r="N1292" s="44">
        <f>N566/SUMIFS(N$3:N$722,$B$3:$B$722,$B1292)*SUMIFS(Calculations!$E$3:$E$53,Calculations!$A$3:$A$53,$B1292)</f>
        <v/>
      </c>
      <c r="O1292" s="44">
        <f>O566/SUMIFS(O$3:O$722,$B$3:$B$722,$B1292)*SUMIFS(Calculations!$E$3:$E$53,Calculations!$A$3:$A$53,$B1292)</f>
        <v/>
      </c>
      <c r="P1292" s="44">
        <f>P566/SUMIFS(P$3:P$722,$B$3:$B$722,$B1292)*SUMIFS(Calculations!$E$3:$E$53,Calculations!$A$3:$A$53,$B1292)</f>
        <v/>
      </c>
      <c r="Q1292" s="44">
        <f>Q566/SUMIFS(Q$3:Q$722,$B$3:$B$722,$B1292)*SUMIFS(Calculations!$E$3:$E$53,Calculations!$A$3:$A$53,$B1292)</f>
        <v/>
      </c>
      <c r="R1292" s="44">
        <f>R566/SUMIFS(R$3:R$722,$B$3:$B$722,$B1292)*SUMIFS(Calculations!$E$3:$E$53,Calculations!$A$3:$A$53,$B1292)</f>
        <v/>
      </c>
    </row>
    <row r="1293" ht="15.75" customHeight="1" s="157">
      <c r="B1293" s="44" t="inlineStr">
        <is>
          <t>SC</t>
        </is>
      </c>
      <c r="C1293" s="44" t="inlineStr">
        <is>
          <t>Generation</t>
        </is>
      </c>
      <c r="D1293" s="44" t="inlineStr">
        <is>
          <t>Nuclear</t>
        </is>
      </c>
      <c r="E1293" s="44">
        <f>LOOKUP(D1293,$U$2:$V$15,$V$2:$V$15)</f>
        <v/>
      </c>
      <c r="F1293" s="44">
        <f>F567/SUMIFS(F$3:F$722,$B$3:$B$722,$B1293)*SUMIFS(Calculations!$E$3:$E$53,Calculations!$A$3:$A$53,$B1293)</f>
        <v/>
      </c>
      <c r="G1293" s="44">
        <f>G567/SUMIFS(G$3:G$722,$B$3:$B$722,$B1293)*SUMIFS(Calculations!$E$3:$E$53,Calculations!$A$3:$A$53,$B1293)</f>
        <v/>
      </c>
      <c r="H1293" s="44">
        <f>H567/SUMIFS(H$3:H$722,$B$3:$B$722,$B1293)*SUMIFS(Calculations!$E$3:$E$53,Calculations!$A$3:$A$53,$B1293)</f>
        <v/>
      </c>
      <c r="I1293" s="44">
        <f>I567/SUMIFS(I$3:I$722,$B$3:$B$722,$B1293)*SUMIFS(Calculations!$E$3:$E$53,Calculations!$A$3:$A$53,$B1293)</f>
        <v/>
      </c>
      <c r="J1293" s="44">
        <f>J567/SUMIFS(J$3:J$722,$B$3:$B$722,$B1293)*SUMIFS(Calculations!$E$3:$E$53,Calculations!$A$3:$A$53,$B1293)</f>
        <v/>
      </c>
      <c r="K1293" s="44">
        <f>K567/SUMIFS(K$3:K$722,$B$3:$B$722,$B1293)*SUMIFS(Calculations!$E$3:$E$53,Calculations!$A$3:$A$53,$B1293)</f>
        <v/>
      </c>
      <c r="L1293" s="44">
        <f>L567/SUMIFS(L$3:L$722,$B$3:$B$722,$B1293)*SUMIFS(Calculations!$E$3:$E$53,Calculations!$A$3:$A$53,$B1293)</f>
        <v/>
      </c>
      <c r="M1293" s="44">
        <f>M567/SUMIFS(M$3:M$722,$B$3:$B$722,$B1293)*SUMIFS(Calculations!$E$3:$E$53,Calculations!$A$3:$A$53,$B1293)</f>
        <v/>
      </c>
      <c r="N1293" s="44">
        <f>N567/SUMIFS(N$3:N$722,$B$3:$B$722,$B1293)*SUMIFS(Calculations!$E$3:$E$53,Calculations!$A$3:$A$53,$B1293)</f>
        <v/>
      </c>
      <c r="O1293" s="44">
        <f>O567/SUMIFS(O$3:O$722,$B$3:$B$722,$B1293)*SUMIFS(Calculations!$E$3:$E$53,Calculations!$A$3:$A$53,$B1293)</f>
        <v/>
      </c>
      <c r="P1293" s="44">
        <f>P567/SUMIFS(P$3:P$722,$B$3:$B$722,$B1293)*SUMIFS(Calculations!$E$3:$E$53,Calculations!$A$3:$A$53,$B1293)</f>
        <v/>
      </c>
      <c r="Q1293" s="44">
        <f>Q567/SUMIFS(Q$3:Q$722,$B$3:$B$722,$B1293)*SUMIFS(Calculations!$E$3:$E$53,Calculations!$A$3:$A$53,$B1293)</f>
        <v/>
      </c>
      <c r="R1293" s="44">
        <f>R567/SUMIFS(R$3:R$722,$B$3:$B$722,$B1293)*SUMIFS(Calculations!$E$3:$E$53,Calculations!$A$3:$A$53,$B1293)</f>
        <v/>
      </c>
    </row>
    <row r="1294" ht="15.75" customHeight="1" s="157">
      <c r="B1294" s="44" t="inlineStr">
        <is>
          <t>SC</t>
        </is>
      </c>
      <c r="C1294" s="44" t="inlineStr">
        <is>
          <t>Generation</t>
        </is>
      </c>
      <c r="D1294" s="44" t="inlineStr">
        <is>
          <t>Offshore Wind</t>
        </is>
      </c>
      <c r="E1294" s="44">
        <f>LOOKUP(D1294,$U$2:$V$15,$V$2:$V$15)</f>
        <v/>
      </c>
      <c r="F1294" s="44">
        <f>F568/SUMIFS(F$3:F$722,$B$3:$B$722,$B1294)*SUMIFS(Calculations!$E$3:$E$53,Calculations!$A$3:$A$53,$B1294)</f>
        <v/>
      </c>
      <c r="G1294" s="44">
        <f>G568/SUMIFS(G$3:G$722,$B$3:$B$722,$B1294)*SUMIFS(Calculations!$E$3:$E$53,Calculations!$A$3:$A$53,$B1294)</f>
        <v/>
      </c>
      <c r="H1294" s="44">
        <f>H568/SUMIFS(H$3:H$722,$B$3:$B$722,$B1294)*SUMIFS(Calculations!$E$3:$E$53,Calculations!$A$3:$A$53,$B1294)</f>
        <v/>
      </c>
      <c r="I1294" s="44">
        <f>I568/SUMIFS(I$3:I$722,$B$3:$B$722,$B1294)*SUMIFS(Calculations!$E$3:$E$53,Calculations!$A$3:$A$53,$B1294)</f>
        <v/>
      </c>
      <c r="J1294" s="44">
        <f>J568/SUMIFS(J$3:J$722,$B$3:$B$722,$B1294)*SUMIFS(Calculations!$E$3:$E$53,Calculations!$A$3:$A$53,$B1294)</f>
        <v/>
      </c>
      <c r="K1294" s="44">
        <f>K568/SUMIFS(K$3:K$722,$B$3:$B$722,$B1294)*SUMIFS(Calculations!$E$3:$E$53,Calculations!$A$3:$A$53,$B1294)</f>
        <v/>
      </c>
      <c r="L1294" s="44">
        <f>L568/SUMIFS(L$3:L$722,$B$3:$B$722,$B1294)*SUMIFS(Calculations!$E$3:$E$53,Calculations!$A$3:$A$53,$B1294)</f>
        <v/>
      </c>
      <c r="M1294" s="44">
        <f>M568/SUMIFS(M$3:M$722,$B$3:$B$722,$B1294)*SUMIFS(Calculations!$E$3:$E$53,Calculations!$A$3:$A$53,$B1294)</f>
        <v/>
      </c>
      <c r="N1294" s="44">
        <f>N568/SUMIFS(N$3:N$722,$B$3:$B$722,$B1294)*SUMIFS(Calculations!$E$3:$E$53,Calculations!$A$3:$A$53,$B1294)</f>
        <v/>
      </c>
      <c r="O1294" s="44">
        <f>O568/SUMIFS(O$3:O$722,$B$3:$B$722,$B1294)*SUMIFS(Calculations!$E$3:$E$53,Calculations!$A$3:$A$53,$B1294)</f>
        <v/>
      </c>
      <c r="P1294" s="44">
        <f>P568/SUMIFS(P$3:P$722,$B$3:$B$722,$B1294)*SUMIFS(Calculations!$E$3:$E$53,Calculations!$A$3:$A$53,$B1294)</f>
        <v/>
      </c>
      <c r="Q1294" s="44">
        <f>Q568/SUMIFS(Q$3:Q$722,$B$3:$B$722,$B1294)*SUMIFS(Calculations!$E$3:$E$53,Calculations!$A$3:$A$53,$B1294)</f>
        <v/>
      </c>
      <c r="R1294" s="44">
        <f>R568/SUMIFS(R$3:R$722,$B$3:$B$722,$B1294)*SUMIFS(Calculations!$E$3:$E$53,Calculations!$A$3:$A$53,$B1294)</f>
        <v/>
      </c>
    </row>
    <row r="1295" ht="15.75" customHeight="1" s="157">
      <c r="B1295" s="44" t="inlineStr">
        <is>
          <t>SC</t>
        </is>
      </c>
      <c r="C1295" s="44" t="inlineStr">
        <is>
          <t>Generation</t>
        </is>
      </c>
      <c r="D1295" s="44" t="inlineStr">
        <is>
          <t>Oil-Gas-Steam</t>
        </is>
      </c>
      <c r="E1295" s="44">
        <f>LOOKUP(D1295,$U$2:$V$15,$V$2:$V$15)</f>
        <v/>
      </c>
      <c r="F1295" s="44">
        <f>F569/SUMIFS(F$3:F$722,$B$3:$B$722,$B1295)*SUMIFS(Calculations!$E$3:$E$53,Calculations!$A$3:$A$53,$B1295)</f>
        <v/>
      </c>
      <c r="G1295" s="44">
        <f>G569/SUMIFS(G$3:G$722,$B$3:$B$722,$B1295)*SUMIFS(Calculations!$E$3:$E$53,Calculations!$A$3:$A$53,$B1295)</f>
        <v/>
      </c>
      <c r="H1295" s="44">
        <f>H569/SUMIFS(H$3:H$722,$B$3:$B$722,$B1295)*SUMIFS(Calculations!$E$3:$E$53,Calculations!$A$3:$A$53,$B1295)</f>
        <v/>
      </c>
      <c r="I1295" s="44">
        <f>I569/SUMIFS(I$3:I$722,$B$3:$B$722,$B1295)*SUMIFS(Calculations!$E$3:$E$53,Calculations!$A$3:$A$53,$B1295)</f>
        <v/>
      </c>
      <c r="J1295" s="44">
        <f>J569/SUMIFS(J$3:J$722,$B$3:$B$722,$B1295)*SUMIFS(Calculations!$E$3:$E$53,Calculations!$A$3:$A$53,$B1295)</f>
        <v/>
      </c>
      <c r="K1295" s="44">
        <f>K569/SUMIFS(K$3:K$722,$B$3:$B$722,$B1295)*SUMIFS(Calculations!$E$3:$E$53,Calculations!$A$3:$A$53,$B1295)</f>
        <v/>
      </c>
      <c r="L1295" s="44">
        <f>L569/SUMIFS(L$3:L$722,$B$3:$B$722,$B1295)*SUMIFS(Calculations!$E$3:$E$53,Calculations!$A$3:$A$53,$B1295)</f>
        <v/>
      </c>
      <c r="M1295" s="44">
        <f>M569/SUMIFS(M$3:M$722,$B$3:$B$722,$B1295)*SUMIFS(Calculations!$E$3:$E$53,Calculations!$A$3:$A$53,$B1295)</f>
        <v/>
      </c>
      <c r="N1295" s="44">
        <f>N569/SUMIFS(N$3:N$722,$B$3:$B$722,$B1295)*SUMIFS(Calculations!$E$3:$E$53,Calculations!$A$3:$A$53,$B1295)</f>
        <v/>
      </c>
      <c r="O1295" s="44">
        <f>O569/SUMIFS(O$3:O$722,$B$3:$B$722,$B1295)*SUMIFS(Calculations!$E$3:$E$53,Calculations!$A$3:$A$53,$B1295)</f>
        <v/>
      </c>
      <c r="P1295" s="44">
        <f>P569/SUMIFS(P$3:P$722,$B$3:$B$722,$B1295)*SUMIFS(Calculations!$E$3:$E$53,Calculations!$A$3:$A$53,$B1295)</f>
        <v/>
      </c>
      <c r="Q1295" s="44">
        <f>Q569/SUMIFS(Q$3:Q$722,$B$3:$B$722,$B1295)*SUMIFS(Calculations!$E$3:$E$53,Calculations!$A$3:$A$53,$B1295)</f>
        <v/>
      </c>
      <c r="R1295" s="44">
        <f>R569/SUMIFS(R$3:R$722,$B$3:$B$722,$B1295)*SUMIFS(Calculations!$E$3:$E$53,Calculations!$A$3:$A$53,$B1295)</f>
        <v/>
      </c>
    </row>
    <row r="1296" ht="15.75" customHeight="1" s="157">
      <c r="B1296" s="44" t="inlineStr">
        <is>
          <t>SC</t>
        </is>
      </c>
      <c r="C1296" s="44" t="inlineStr">
        <is>
          <t>Generation</t>
        </is>
      </c>
      <c r="D1296" s="44" t="inlineStr">
        <is>
          <t>Rooftop PV</t>
        </is>
      </c>
      <c r="E1296" s="44">
        <f>LOOKUP(D1296,$U$2:$V$15,$V$2:$V$15)</f>
        <v/>
      </c>
      <c r="F1296" s="44">
        <f>F570/SUMIFS(F$3:F$722,$B$3:$B$722,$B1296)*SUMIFS(Calculations!$E$3:$E$53,Calculations!$A$3:$A$53,$B1296)</f>
        <v/>
      </c>
      <c r="G1296" s="44">
        <f>G570/SUMIFS(G$3:G$722,$B$3:$B$722,$B1296)*SUMIFS(Calculations!$E$3:$E$53,Calculations!$A$3:$A$53,$B1296)</f>
        <v/>
      </c>
      <c r="H1296" s="44">
        <f>H570/SUMIFS(H$3:H$722,$B$3:$B$722,$B1296)*SUMIFS(Calculations!$E$3:$E$53,Calculations!$A$3:$A$53,$B1296)</f>
        <v/>
      </c>
      <c r="I1296" s="44">
        <f>I570/SUMIFS(I$3:I$722,$B$3:$B$722,$B1296)*SUMIFS(Calculations!$E$3:$E$53,Calculations!$A$3:$A$53,$B1296)</f>
        <v/>
      </c>
      <c r="J1296" s="44">
        <f>J570/SUMIFS(J$3:J$722,$B$3:$B$722,$B1296)*SUMIFS(Calculations!$E$3:$E$53,Calculations!$A$3:$A$53,$B1296)</f>
        <v/>
      </c>
      <c r="K1296" s="44">
        <f>K570/SUMIFS(K$3:K$722,$B$3:$B$722,$B1296)*SUMIFS(Calculations!$E$3:$E$53,Calculations!$A$3:$A$53,$B1296)</f>
        <v/>
      </c>
      <c r="L1296" s="44">
        <f>L570/SUMIFS(L$3:L$722,$B$3:$B$722,$B1296)*SUMIFS(Calculations!$E$3:$E$53,Calculations!$A$3:$A$53,$B1296)</f>
        <v/>
      </c>
      <c r="M1296" s="44">
        <f>M570/SUMIFS(M$3:M$722,$B$3:$B$722,$B1296)*SUMIFS(Calculations!$E$3:$E$53,Calculations!$A$3:$A$53,$B1296)</f>
        <v/>
      </c>
      <c r="N1296" s="44">
        <f>N570/SUMIFS(N$3:N$722,$B$3:$B$722,$B1296)*SUMIFS(Calculations!$E$3:$E$53,Calculations!$A$3:$A$53,$B1296)</f>
        <v/>
      </c>
      <c r="O1296" s="44">
        <f>O570/SUMIFS(O$3:O$722,$B$3:$B$722,$B1296)*SUMIFS(Calculations!$E$3:$E$53,Calculations!$A$3:$A$53,$B1296)</f>
        <v/>
      </c>
      <c r="P1296" s="44">
        <f>P570/SUMIFS(P$3:P$722,$B$3:$B$722,$B1296)*SUMIFS(Calculations!$E$3:$E$53,Calculations!$A$3:$A$53,$B1296)</f>
        <v/>
      </c>
      <c r="Q1296" s="44">
        <f>Q570/SUMIFS(Q$3:Q$722,$B$3:$B$722,$B1296)*SUMIFS(Calculations!$E$3:$E$53,Calculations!$A$3:$A$53,$B1296)</f>
        <v/>
      </c>
      <c r="R1296" s="44">
        <f>R570/SUMIFS(R$3:R$722,$B$3:$B$722,$B1296)*SUMIFS(Calculations!$E$3:$E$53,Calculations!$A$3:$A$53,$B1296)</f>
        <v/>
      </c>
    </row>
    <row r="1297" ht="15.75" customHeight="1" s="157">
      <c r="B1297" s="44" t="inlineStr">
        <is>
          <t>SC</t>
        </is>
      </c>
      <c r="C1297" s="44" t="inlineStr">
        <is>
          <t>Generation</t>
        </is>
      </c>
      <c r="D1297" s="44" t="inlineStr">
        <is>
          <t>Storage</t>
        </is>
      </c>
      <c r="E1297" s="44">
        <f>LOOKUP(D1297,$U$2:$V$15,$V$2:$V$15)</f>
        <v/>
      </c>
      <c r="F1297" s="44">
        <f>F571/SUMIFS(F$3:F$722,$B$3:$B$722,$B1297)*SUMIFS(Calculations!$E$3:$E$53,Calculations!$A$3:$A$53,$B1297)</f>
        <v/>
      </c>
      <c r="G1297" s="44">
        <f>G571/SUMIFS(G$3:G$722,$B$3:$B$722,$B1297)*SUMIFS(Calculations!$E$3:$E$53,Calculations!$A$3:$A$53,$B1297)</f>
        <v/>
      </c>
      <c r="H1297" s="44">
        <f>H571/SUMIFS(H$3:H$722,$B$3:$B$722,$B1297)*SUMIFS(Calculations!$E$3:$E$53,Calculations!$A$3:$A$53,$B1297)</f>
        <v/>
      </c>
      <c r="I1297" s="44">
        <f>I571/SUMIFS(I$3:I$722,$B$3:$B$722,$B1297)*SUMIFS(Calculations!$E$3:$E$53,Calculations!$A$3:$A$53,$B1297)</f>
        <v/>
      </c>
      <c r="J1297" s="44">
        <f>J571/SUMIFS(J$3:J$722,$B$3:$B$722,$B1297)*SUMIFS(Calculations!$E$3:$E$53,Calculations!$A$3:$A$53,$B1297)</f>
        <v/>
      </c>
      <c r="K1297" s="44">
        <f>K571/SUMIFS(K$3:K$722,$B$3:$B$722,$B1297)*SUMIFS(Calculations!$E$3:$E$53,Calculations!$A$3:$A$53,$B1297)</f>
        <v/>
      </c>
      <c r="L1297" s="44">
        <f>L571/SUMIFS(L$3:L$722,$B$3:$B$722,$B1297)*SUMIFS(Calculations!$E$3:$E$53,Calculations!$A$3:$A$53,$B1297)</f>
        <v/>
      </c>
      <c r="M1297" s="44">
        <f>M571/SUMIFS(M$3:M$722,$B$3:$B$722,$B1297)*SUMIFS(Calculations!$E$3:$E$53,Calculations!$A$3:$A$53,$B1297)</f>
        <v/>
      </c>
      <c r="N1297" s="44">
        <f>N571/SUMIFS(N$3:N$722,$B$3:$B$722,$B1297)*SUMIFS(Calculations!$E$3:$E$53,Calculations!$A$3:$A$53,$B1297)</f>
        <v/>
      </c>
      <c r="O1297" s="44">
        <f>O571/SUMIFS(O$3:O$722,$B$3:$B$722,$B1297)*SUMIFS(Calculations!$E$3:$E$53,Calculations!$A$3:$A$53,$B1297)</f>
        <v/>
      </c>
      <c r="P1297" s="44">
        <f>P571/SUMIFS(P$3:P$722,$B$3:$B$722,$B1297)*SUMIFS(Calculations!$E$3:$E$53,Calculations!$A$3:$A$53,$B1297)</f>
        <v/>
      </c>
      <c r="Q1297" s="44">
        <f>Q571/SUMIFS(Q$3:Q$722,$B$3:$B$722,$B1297)*SUMIFS(Calculations!$E$3:$E$53,Calculations!$A$3:$A$53,$B1297)</f>
        <v/>
      </c>
      <c r="R1297" s="44">
        <f>R571/SUMIFS(R$3:R$722,$B$3:$B$722,$B1297)*SUMIFS(Calculations!$E$3:$E$53,Calculations!$A$3:$A$53,$B1297)</f>
        <v/>
      </c>
    </row>
    <row r="1298" ht="15.75" customHeight="1" s="157">
      <c r="B1298" s="44" t="inlineStr">
        <is>
          <t>SC</t>
        </is>
      </c>
      <c r="C1298" s="44" t="inlineStr">
        <is>
          <t>Generation</t>
        </is>
      </c>
      <c r="D1298" s="44" t="inlineStr">
        <is>
          <t>Utility PV</t>
        </is>
      </c>
      <c r="E1298" s="44">
        <f>LOOKUP(D1298,$U$2:$V$15,$V$2:$V$15)</f>
        <v/>
      </c>
      <c r="F1298" s="44">
        <f>F572/SUMIFS(F$3:F$722,$B$3:$B$722,$B1298)*SUMIFS(Calculations!$E$3:$E$53,Calculations!$A$3:$A$53,$B1298)</f>
        <v/>
      </c>
      <c r="G1298" s="44">
        <f>G572/SUMIFS(G$3:G$722,$B$3:$B$722,$B1298)*SUMIFS(Calculations!$E$3:$E$53,Calculations!$A$3:$A$53,$B1298)</f>
        <v/>
      </c>
      <c r="H1298" s="44">
        <f>H572/SUMIFS(H$3:H$722,$B$3:$B$722,$B1298)*SUMIFS(Calculations!$E$3:$E$53,Calculations!$A$3:$A$53,$B1298)</f>
        <v/>
      </c>
      <c r="I1298" s="44">
        <f>I572/SUMIFS(I$3:I$722,$B$3:$B$722,$B1298)*SUMIFS(Calculations!$E$3:$E$53,Calculations!$A$3:$A$53,$B1298)</f>
        <v/>
      </c>
      <c r="J1298" s="44">
        <f>J572/SUMIFS(J$3:J$722,$B$3:$B$722,$B1298)*SUMIFS(Calculations!$E$3:$E$53,Calculations!$A$3:$A$53,$B1298)</f>
        <v/>
      </c>
      <c r="K1298" s="44">
        <f>K572/SUMIFS(K$3:K$722,$B$3:$B$722,$B1298)*SUMIFS(Calculations!$E$3:$E$53,Calculations!$A$3:$A$53,$B1298)</f>
        <v/>
      </c>
      <c r="L1298" s="44">
        <f>L572/SUMIFS(L$3:L$722,$B$3:$B$722,$B1298)*SUMIFS(Calculations!$E$3:$E$53,Calculations!$A$3:$A$53,$B1298)</f>
        <v/>
      </c>
      <c r="M1298" s="44">
        <f>M572/SUMIFS(M$3:M$722,$B$3:$B$722,$B1298)*SUMIFS(Calculations!$E$3:$E$53,Calculations!$A$3:$A$53,$B1298)</f>
        <v/>
      </c>
      <c r="N1298" s="44">
        <f>N572/SUMIFS(N$3:N$722,$B$3:$B$722,$B1298)*SUMIFS(Calculations!$E$3:$E$53,Calculations!$A$3:$A$53,$B1298)</f>
        <v/>
      </c>
      <c r="O1298" s="44">
        <f>O572/SUMIFS(O$3:O$722,$B$3:$B$722,$B1298)*SUMIFS(Calculations!$E$3:$E$53,Calculations!$A$3:$A$53,$B1298)</f>
        <v/>
      </c>
      <c r="P1298" s="44">
        <f>P572/SUMIFS(P$3:P$722,$B$3:$B$722,$B1298)*SUMIFS(Calculations!$E$3:$E$53,Calculations!$A$3:$A$53,$B1298)</f>
        <v/>
      </c>
      <c r="Q1298" s="44">
        <f>Q572/SUMIFS(Q$3:Q$722,$B$3:$B$722,$B1298)*SUMIFS(Calculations!$E$3:$E$53,Calculations!$A$3:$A$53,$B1298)</f>
        <v/>
      </c>
      <c r="R1298" s="44">
        <f>R572/SUMIFS(R$3:R$722,$B$3:$B$722,$B1298)*SUMIFS(Calculations!$E$3:$E$53,Calculations!$A$3:$A$53,$B1298)</f>
        <v/>
      </c>
    </row>
    <row r="1299" ht="15.75" customHeight="1" s="157">
      <c r="B1299" s="44" t="inlineStr">
        <is>
          <t>SD</t>
        </is>
      </c>
      <c r="C1299" s="44" t="inlineStr">
        <is>
          <t>Generation</t>
        </is>
      </c>
      <c r="D1299" s="44" t="inlineStr">
        <is>
          <t>Biopower</t>
        </is>
      </c>
      <c r="E1299" s="44">
        <f>LOOKUP(D1299,$U$2:$V$15,$V$2:$V$15)</f>
        <v/>
      </c>
      <c r="F1299" s="44">
        <f>F573/SUMIFS(F$3:F$722,$B$3:$B$722,$B1299)*SUMIFS(Calculations!$E$3:$E$53,Calculations!$A$3:$A$53,$B1299)</f>
        <v/>
      </c>
      <c r="G1299" s="44">
        <f>G573/SUMIFS(G$3:G$722,$B$3:$B$722,$B1299)*SUMIFS(Calculations!$E$3:$E$53,Calculations!$A$3:$A$53,$B1299)</f>
        <v/>
      </c>
      <c r="H1299" s="44">
        <f>H573/SUMIFS(H$3:H$722,$B$3:$B$722,$B1299)*SUMIFS(Calculations!$E$3:$E$53,Calculations!$A$3:$A$53,$B1299)</f>
        <v/>
      </c>
      <c r="I1299" s="44">
        <f>I573/SUMIFS(I$3:I$722,$B$3:$B$722,$B1299)*SUMIFS(Calculations!$E$3:$E$53,Calculations!$A$3:$A$53,$B1299)</f>
        <v/>
      </c>
      <c r="J1299" s="44">
        <f>J573/SUMIFS(J$3:J$722,$B$3:$B$722,$B1299)*SUMIFS(Calculations!$E$3:$E$53,Calculations!$A$3:$A$53,$B1299)</f>
        <v/>
      </c>
      <c r="K1299" s="44">
        <f>K573/SUMIFS(K$3:K$722,$B$3:$B$722,$B1299)*SUMIFS(Calculations!$E$3:$E$53,Calculations!$A$3:$A$53,$B1299)</f>
        <v/>
      </c>
      <c r="L1299" s="44">
        <f>L573/SUMIFS(L$3:L$722,$B$3:$B$722,$B1299)*SUMIFS(Calculations!$E$3:$E$53,Calculations!$A$3:$A$53,$B1299)</f>
        <v/>
      </c>
      <c r="M1299" s="44">
        <f>M573/SUMIFS(M$3:M$722,$B$3:$B$722,$B1299)*SUMIFS(Calculations!$E$3:$E$53,Calculations!$A$3:$A$53,$B1299)</f>
        <v/>
      </c>
      <c r="N1299" s="44">
        <f>N573/SUMIFS(N$3:N$722,$B$3:$B$722,$B1299)*SUMIFS(Calculations!$E$3:$E$53,Calculations!$A$3:$A$53,$B1299)</f>
        <v/>
      </c>
      <c r="O1299" s="44">
        <f>O573/SUMIFS(O$3:O$722,$B$3:$B$722,$B1299)*SUMIFS(Calculations!$E$3:$E$53,Calculations!$A$3:$A$53,$B1299)</f>
        <v/>
      </c>
      <c r="P1299" s="44">
        <f>P573/SUMIFS(P$3:P$722,$B$3:$B$722,$B1299)*SUMIFS(Calculations!$E$3:$E$53,Calculations!$A$3:$A$53,$B1299)</f>
        <v/>
      </c>
      <c r="Q1299" s="44">
        <f>Q573/SUMIFS(Q$3:Q$722,$B$3:$B$722,$B1299)*SUMIFS(Calculations!$E$3:$E$53,Calculations!$A$3:$A$53,$B1299)</f>
        <v/>
      </c>
      <c r="R1299" s="44">
        <f>R573/SUMIFS(R$3:R$722,$B$3:$B$722,$B1299)*SUMIFS(Calculations!$E$3:$E$53,Calculations!$A$3:$A$53,$B1299)</f>
        <v/>
      </c>
    </row>
    <row r="1300" ht="15.75" customHeight="1" s="157">
      <c r="B1300" s="44" t="inlineStr">
        <is>
          <t>SD</t>
        </is>
      </c>
      <c r="C1300" s="44" t="inlineStr">
        <is>
          <t>Generation</t>
        </is>
      </c>
      <c r="D1300" s="44" t="inlineStr">
        <is>
          <t>Coal</t>
        </is>
      </c>
      <c r="E1300" s="44">
        <f>LOOKUP(D1300,$U$2:$V$15,$V$2:$V$15)</f>
        <v/>
      </c>
      <c r="F1300" s="44">
        <f>F574/SUMIFS(F$3:F$722,$B$3:$B$722,$B1300)*SUMIFS(Calculations!$E$3:$E$53,Calculations!$A$3:$A$53,$B1300)</f>
        <v/>
      </c>
      <c r="G1300" s="44">
        <f>G574/SUMIFS(G$3:G$722,$B$3:$B$722,$B1300)*SUMIFS(Calculations!$E$3:$E$53,Calculations!$A$3:$A$53,$B1300)</f>
        <v/>
      </c>
      <c r="H1300" s="44">
        <f>H574/SUMIFS(H$3:H$722,$B$3:$B$722,$B1300)*SUMIFS(Calculations!$E$3:$E$53,Calculations!$A$3:$A$53,$B1300)</f>
        <v/>
      </c>
      <c r="I1300" s="44">
        <f>I574/SUMIFS(I$3:I$722,$B$3:$B$722,$B1300)*SUMIFS(Calculations!$E$3:$E$53,Calculations!$A$3:$A$53,$B1300)</f>
        <v/>
      </c>
      <c r="J1300" s="44">
        <f>J574/SUMIFS(J$3:J$722,$B$3:$B$722,$B1300)*SUMIFS(Calculations!$E$3:$E$53,Calculations!$A$3:$A$53,$B1300)</f>
        <v/>
      </c>
      <c r="K1300" s="44">
        <f>K574/SUMIFS(K$3:K$722,$B$3:$B$722,$B1300)*SUMIFS(Calculations!$E$3:$E$53,Calculations!$A$3:$A$53,$B1300)</f>
        <v/>
      </c>
      <c r="L1300" s="44">
        <f>L574/SUMIFS(L$3:L$722,$B$3:$B$722,$B1300)*SUMIFS(Calculations!$E$3:$E$53,Calculations!$A$3:$A$53,$B1300)</f>
        <v/>
      </c>
      <c r="M1300" s="44">
        <f>M574/SUMIFS(M$3:M$722,$B$3:$B$722,$B1300)*SUMIFS(Calculations!$E$3:$E$53,Calculations!$A$3:$A$53,$B1300)</f>
        <v/>
      </c>
      <c r="N1300" s="44">
        <f>N574/SUMIFS(N$3:N$722,$B$3:$B$722,$B1300)*SUMIFS(Calculations!$E$3:$E$53,Calculations!$A$3:$A$53,$B1300)</f>
        <v/>
      </c>
      <c r="O1300" s="44">
        <f>O574/SUMIFS(O$3:O$722,$B$3:$B$722,$B1300)*SUMIFS(Calculations!$E$3:$E$53,Calculations!$A$3:$A$53,$B1300)</f>
        <v/>
      </c>
      <c r="P1300" s="44">
        <f>P574/SUMIFS(P$3:P$722,$B$3:$B$722,$B1300)*SUMIFS(Calculations!$E$3:$E$53,Calculations!$A$3:$A$53,$B1300)</f>
        <v/>
      </c>
      <c r="Q1300" s="44">
        <f>Q574/SUMIFS(Q$3:Q$722,$B$3:$B$722,$B1300)*SUMIFS(Calculations!$E$3:$E$53,Calculations!$A$3:$A$53,$B1300)</f>
        <v/>
      </c>
      <c r="R1300" s="44">
        <f>R574/SUMIFS(R$3:R$722,$B$3:$B$722,$B1300)*SUMIFS(Calculations!$E$3:$E$53,Calculations!$A$3:$A$53,$B1300)</f>
        <v/>
      </c>
    </row>
    <row r="1301" ht="15.75" customHeight="1" s="157">
      <c r="B1301" s="44" t="inlineStr">
        <is>
          <t>SD</t>
        </is>
      </c>
      <c r="C1301" s="44" t="inlineStr">
        <is>
          <t>Generation</t>
        </is>
      </c>
      <c r="D1301" s="44" t="inlineStr">
        <is>
          <t>CSP</t>
        </is>
      </c>
      <c r="E1301" s="44">
        <f>LOOKUP(D1301,$U$2:$V$15,$V$2:$V$15)</f>
        <v/>
      </c>
      <c r="F1301" s="44">
        <f>F575/SUMIFS(F$3:F$722,$B$3:$B$722,$B1301)*SUMIFS(Calculations!$E$3:$E$53,Calculations!$A$3:$A$53,$B1301)</f>
        <v/>
      </c>
      <c r="G1301" s="44">
        <f>G575/SUMIFS(G$3:G$722,$B$3:$B$722,$B1301)*SUMIFS(Calculations!$E$3:$E$53,Calculations!$A$3:$A$53,$B1301)</f>
        <v/>
      </c>
      <c r="H1301" s="44">
        <f>H575/SUMIFS(H$3:H$722,$B$3:$B$722,$B1301)*SUMIFS(Calculations!$E$3:$E$53,Calculations!$A$3:$A$53,$B1301)</f>
        <v/>
      </c>
      <c r="I1301" s="44">
        <f>I575/SUMIFS(I$3:I$722,$B$3:$B$722,$B1301)*SUMIFS(Calculations!$E$3:$E$53,Calculations!$A$3:$A$53,$B1301)</f>
        <v/>
      </c>
      <c r="J1301" s="44">
        <f>J575/SUMIFS(J$3:J$722,$B$3:$B$722,$B1301)*SUMIFS(Calculations!$E$3:$E$53,Calculations!$A$3:$A$53,$B1301)</f>
        <v/>
      </c>
      <c r="K1301" s="44">
        <f>K575/SUMIFS(K$3:K$722,$B$3:$B$722,$B1301)*SUMIFS(Calculations!$E$3:$E$53,Calculations!$A$3:$A$53,$B1301)</f>
        <v/>
      </c>
      <c r="L1301" s="44">
        <f>L575/SUMIFS(L$3:L$722,$B$3:$B$722,$B1301)*SUMIFS(Calculations!$E$3:$E$53,Calculations!$A$3:$A$53,$B1301)</f>
        <v/>
      </c>
      <c r="M1301" s="44">
        <f>M575/SUMIFS(M$3:M$722,$B$3:$B$722,$B1301)*SUMIFS(Calculations!$E$3:$E$53,Calculations!$A$3:$A$53,$B1301)</f>
        <v/>
      </c>
      <c r="N1301" s="44">
        <f>N575/SUMIFS(N$3:N$722,$B$3:$B$722,$B1301)*SUMIFS(Calculations!$E$3:$E$53,Calculations!$A$3:$A$53,$B1301)</f>
        <v/>
      </c>
      <c r="O1301" s="44">
        <f>O575/SUMIFS(O$3:O$722,$B$3:$B$722,$B1301)*SUMIFS(Calculations!$E$3:$E$53,Calculations!$A$3:$A$53,$B1301)</f>
        <v/>
      </c>
      <c r="P1301" s="44">
        <f>P575/SUMIFS(P$3:P$722,$B$3:$B$722,$B1301)*SUMIFS(Calculations!$E$3:$E$53,Calculations!$A$3:$A$53,$B1301)</f>
        <v/>
      </c>
      <c r="Q1301" s="44">
        <f>Q575/SUMIFS(Q$3:Q$722,$B$3:$B$722,$B1301)*SUMIFS(Calculations!$E$3:$E$53,Calculations!$A$3:$A$53,$B1301)</f>
        <v/>
      </c>
      <c r="R1301" s="44">
        <f>R575/SUMIFS(R$3:R$722,$B$3:$B$722,$B1301)*SUMIFS(Calculations!$E$3:$E$53,Calculations!$A$3:$A$53,$B1301)</f>
        <v/>
      </c>
    </row>
    <row r="1302" ht="15.75" customHeight="1" s="157">
      <c r="B1302" s="44" t="inlineStr">
        <is>
          <t>SD</t>
        </is>
      </c>
      <c r="C1302" s="44" t="inlineStr">
        <is>
          <t>Generation</t>
        </is>
      </c>
      <c r="D1302" s="44" t="inlineStr">
        <is>
          <t>Geothermal</t>
        </is>
      </c>
      <c r="E1302" s="44">
        <f>LOOKUP(D1302,$U$2:$V$15,$V$2:$V$15)</f>
        <v/>
      </c>
      <c r="F1302" s="44">
        <f>F576/SUMIFS(F$3:F$722,$B$3:$B$722,$B1302)*SUMIFS(Calculations!$E$3:$E$53,Calculations!$A$3:$A$53,$B1302)</f>
        <v/>
      </c>
      <c r="G1302" s="44">
        <f>G576/SUMIFS(G$3:G$722,$B$3:$B$722,$B1302)*SUMIFS(Calculations!$E$3:$E$53,Calculations!$A$3:$A$53,$B1302)</f>
        <v/>
      </c>
      <c r="H1302" s="44">
        <f>H576/SUMIFS(H$3:H$722,$B$3:$B$722,$B1302)*SUMIFS(Calculations!$E$3:$E$53,Calculations!$A$3:$A$53,$B1302)</f>
        <v/>
      </c>
      <c r="I1302" s="44">
        <f>I576/SUMIFS(I$3:I$722,$B$3:$B$722,$B1302)*SUMIFS(Calculations!$E$3:$E$53,Calculations!$A$3:$A$53,$B1302)</f>
        <v/>
      </c>
      <c r="J1302" s="44">
        <f>J576/SUMIFS(J$3:J$722,$B$3:$B$722,$B1302)*SUMIFS(Calculations!$E$3:$E$53,Calculations!$A$3:$A$53,$B1302)</f>
        <v/>
      </c>
      <c r="K1302" s="44">
        <f>K576/SUMIFS(K$3:K$722,$B$3:$B$722,$B1302)*SUMIFS(Calculations!$E$3:$E$53,Calculations!$A$3:$A$53,$B1302)</f>
        <v/>
      </c>
      <c r="L1302" s="44">
        <f>L576/SUMIFS(L$3:L$722,$B$3:$B$722,$B1302)*SUMIFS(Calculations!$E$3:$E$53,Calculations!$A$3:$A$53,$B1302)</f>
        <v/>
      </c>
      <c r="M1302" s="44">
        <f>M576/SUMIFS(M$3:M$722,$B$3:$B$722,$B1302)*SUMIFS(Calculations!$E$3:$E$53,Calculations!$A$3:$A$53,$B1302)</f>
        <v/>
      </c>
      <c r="N1302" s="44">
        <f>N576/SUMIFS(N$3:N$722,$B$3:$B$722,$B1302)*SUMIFS(Calculations!$E$3:$E$53,Calculations!$A$3:$A$53,$B1302)</f>
        <v/>
      </c>
      <c r="O1302" s="44">
        <f>O576/SUMIFS(O$3:O$722,$B$3:$B$722,$B1302)*SUMIFS(Calculations!$E$3:$E$53,Calculations!$A$3:$A$53,$B1302)</f>
        <v/>
      </c>
      <c r="P1302" s="44">
        <f>P576/SUMIFS(P$3:P$722,$B$3:$B$722,$B1302)*SUMIFS(Calculations!$E$3:$E$53,Calculations!$A$3:$A$53,$B1302)</f>
        <v/>
      </c>
      <c r="Q1302" s="44">
        <f>Q576/SUMIFS(Q$3:Q$722,$B$3:$B$722,$B1302)*SUMIFS(Calculations!$E$3:$E$53,Calculations!$A$3:$A$53,$B1302)</f>
        <v/>
      </c>
      <c r="R1302" s="44">
        <f>R576/SUMIFS(R$3:R$722,$B$3:$B$722,$B1302)*SUMIFS(Calculations!$E$3:$E$53,Calculations!$A$3:$A$53,$B1302)</f>
        <v/>
      </c>
    </row>
    <row r="1303" ht="15.75" customHeight="1" s="157">
      <c r="B1303" s="44" t="inlineStr">
        <is>
          <t>SD</t>
        </is>
      </c>
      <c r="C1303" s="44" t="inlineStr">
        <is>
          <t>Generation</t>
        </is>
      </c>
      <c r="D1303" s="44" t="inlineStr">
        <is>
          <t>Hydro</t>
        </is>
      </c>
      <c r="E1303" s="44">
        <f>LOOKUP(D1303,$U$2:$V$15,$V$2:$V$15)</f>
        <v/>
      </c>
      <c r="F1303" s="44">
        <f>F577/SUMIFS(F$3:F$722,$B$3:$B$722,$B1303)*SUMIFS(Calculations!$E$3:$E$53,Calculations!$A$3:$A$53,$B1303)</f>
        <v/>
      </c>
      <c r="G1303" s="44">
        <f>G577/SUMIFS(G$3:G$722,$B$3:$B$722,$B1303)*SUMIFS(Calculations!$E$3:$E$53,Calculations!$A$3:$A$53,$B1303)</f>
        <v/>
      </c>
      <c r="H1303" s="44">
        <f>H577/SUMIFS(H$3:H$722,$B$3:$B$722,$B1303)*SUMIFS(Calculations!$E$3:$E$53,Calculations!$A$3:$A$53,$B1303)</f>
        <v/>
      </c>
      <c r="I1303" s="44">
        <f>I577/SUMIFS(I$3:I$722,$B$3:$B$722,$B1303)*SUMIFS(Calculations!$E$3:$E$53,Calculations!$A$3:$A$53,$B1303)</f>
        <v/>
      </c>
      <c r="J1303" s="44">
        <f>J577/SUMIFS(J$3:J$722,$B$3:$B$722,$B1303)*SUMIFS(Calculations!$E$3:$E$53,Calculations!$A$3:$A$53,$B1303)</f>
        <v/>
      </c>
      <c r="K1303" s="44">
        <f>K577/SUMIFS(K$3:K$722,$B$3:$B$722,$B1303)*SUMIFS(Calculations!$E$3:$E$53,Calculations!$A$3:$A$53,$B1303)</f>
        <v/>
      </c>
      <c r="L1303" s="44">
        <f>L577/SUMIFS(L$3:L$722,$B$3:$B$722,$B1303)*SUMIFS(Calculations!$E$3:$E$53,Calculations!$A$3:$A$53,$B1303)</f>
        <v/>
      </c>
      <c r="M1303" s="44">
        <f>M577/SUMIFS(M$3:M$722,$B$3:$B$722,$B1303)*SUMIFS(Calculations!$E$3:$E$53,Calculations!$A$3:$A$53,$B1303)</f>
        <v/>
      </c>
      <c r="N1303" s="44">
        <f>N577/SUMIFS(N$3:N$722,$B$3:$B$722,$B1303)*SUMIFS(Calculations!$E$3:$E$53,Calculations!$A$3:$A$53,$B1303)</f>
        <v/>
      </c>
      <c r="O1303" s="44">
        <f>O577/SUMIFS(O$3:O$722,$B$3:$B$722,$B1303)*SUMIFS(Calculations!$E$3:$E$53,Calculations!$A$3:$A$53,$B1303)</f>
        <v/>
      </c>
      <c r="P1303" s="44">
        <f>P577/SUMIFS(P$3:P$722,$B$3:$B$722,$B1303)*SUMIFS(Calculations!$E$3:$E$53,Calculations!$A$3:$A$53,$B1303)</f>
        <v/>
      </c>
      <c r="Q1303" s="44">
        <f>Q577/SUMIFS(Q$3:Q$722,$B$3:$B$722,$B1303)*SUMIFS(Calculations!$E$3:$E$53,Calculations!$A$3:$A$53,$B1303)</f>
        <v/>
      </c>
      <c r="R1303" s="44">
        <f>R577/SUMIFS(R$3:R$722,$B$3:$B$722,$B1303)*SUMIFS(Calculations!$E$3:$E$53,Calculations!$A$3:$A$53,$B1303)</f>
        <v/>
      </c>
    </row>
    <row r="1304" ht="15.75" customHeight="1" s="157">
      <c r="B1304" s="44" t="inlineStr">
        <is>
          <t>SD</t>
        </is>
      </c>
      <c r="C1304" s="44" t="inlineStr">
        <is>
          <t>Generation</t>
        </is>
      </c>
      <c r="D1304" s="44" t="inlineStr">
        <is>
          <t>Imports</t>
        </is>
      </c>
      <c r="E1304" s="44">
        <f>LOOKUP(D1304,$U$2:$V$15,$V$2:$V$15)</f>
        <v/>
      </c>
      <c r="F1304" s="44">
        <f>F578/SUMIFS(F$3:F$722,$B$3:$B$722,$B1304)*SUMIFS(Calculations!$E$3:$E$53,Calculations!$A$3:$A$53,$B1304)</f>
        <v/>
      </c>
      <c r="G1304" s="44">
        <f>G578/SUMIFS(G$3:G$722,$B$3:$B$722,$B1304)*SUMIFS(Calculations!$E$3:$E$53,Calculations!$A$3:$A$53,$B1304)</f>
        <v/>
      </c>
      <c r="H1304" s="44">
        <f>H578/SUMIFS(H$3:H$722,$B$3:$B$722,$B1304)*SUMIFS(Calculations!$E$3:$E$53,Calculations!$A$3:$A$53,$B1304)</f>
        <v/>
      </c>
      <c r="I1304" s="44">
        <f>I578/SUMIFS(I$3:I$722,$B$3:$B$722,$B1304)*SUMIFS(Calculations!$E$3:$E$53,Calculations!$A$3:$A$53,$B1304)</f>
        <v/>
      </c>
      <c r="J1304" s="44">
        <f>J578/SUMIFS(J$3:J$722,$B$3:$B$722,$B1304)*SUMIFS(Calculations!$E$3:$E$53,Calculations!$A$3:$A$53,$B1304)</f>
        <v/>
      </c>
      <c r="K1304" s="44">
        <f>K578/SUMIFS(K$3:K$722,$B$3:$B$722,$B1304)*SUMIFS(Calculations!$E$3:$E$53,Calculations!$A$3:$A$53,$B1304)</f>
        <v/>
      </c>
      <c r="L1304" s="44">
        <f>L578/SUMIFS(L$3:L$722,$B$3:$B$722,$B1304)*SUMIFS(Calculations!$E$3:$E$53,Calculations!$A$3:$A$53,$B1304)</f>
        <v/>
      </c>
      <c r="M1304" s="44">
        <f>M578/SUMIFS(M$3:M$722,$B$3:$B$722,$B1304)*SUMIFS(Calculations!$E$3:$E$53,Calculations!$A$3:$A$53,$B1304)</f>
        <v/>
      </c>
      <c r="N1304" s="44">
        <f>N578/SUMIFS(N$3:N$722,$B$3:$B$722,$B1304)*SUMIFS(Calculations!$E$3:$E$53,Calculations!$A$3:$A$53,$B1304)</f>
        <v/>
      </c>
      <c r="O1304" s="44">
        <f>O578/SUMIFS(O$3:O$722,$B$3:$B$722,$B1304)*SUMIFS(Calculations!$E$3:$E$53,Calculations!$A$3:$A$53,$B1304)</f>
        <v/>
      </c>
      <c r="P1304" s="44">
        <f>P578/SUMIFS(P$3:P$722,$B$3:$B$722,$B1304)*SUMIFS(Calculations!$E$3:$E$53,Calculations!$A$3:$A$53,$B1304)</f>
        <v/>
      </c>
      <c r="Q1304" s="44">
        <f>Q578/SUMIFS(Q$3:Q$722,$B$3:$B$722,$B1304)*SUMIFS(Calculations!$E$3:$E$53,Calculations!$A$3:$A$53,$B1304)</f>
        <v/>
      </c>
      <c r="R1304" s="44">
        <f>R578/SUMIFS(R$3:R$722,$B$3:$B$722,$B1304)*SUMIFS(Calculations!$E$3:$E$53,Calculations!$A$3:$A$53,$B1304)</f>
        <v/>
      </c>
    </row>
    <row r="1305" ht="15.75" customHeight="1" s="157">
      <c r="B1305" s="44" t="inlineStr">
        <is>
          <t>SD</t>
        </is>
      </c>
      <c r="C1305" s="44" t="inlineStr">
        <is>
          <t>Generation</t>
        </is>
      </c>
      <c r="D1305" s="44" t="inlineStr">
        <is>
          <t>Land-based Wind</t>
        </is>
      </c>
      <c r="E1305" s="44">
        <f>LOOKUP(D1305,$U$2:$V$15,$V$2:$V$15)</f>
        <v/>
      </c>
      <c r="F1305" s="44">
        <f>F579/SUMIFS(F$3:F$722,$B$3:$B$722,$B1305)*SUMIFS(Calculations!$E$3:$E$53,Calculations!$A$3:$A$53,$B1305)</f>
        <v/>
      </c>
      <c r="G1305" s="44">
        <f>G579/SUMIFS(G$3:G$722,$B$3:$B$722,$B1305)*SUMIFS(Calculations!$E$3:$E$53,Calculations!$A$3:$A$53,$B1305)</f>
        <v/>
      </c>
      <c r="H1305" s="44">
        <f>H579/SUMIFS(H$3:H$722,$B$3:$B$722,$B1305)*SUMIFS(Calculations!$E$3:$E$53,Calculations!$A$3:$A$53,$B1305)</f>
        <v/>
      </c>
      <c r="I1305" s="44">
        <f>I579/SUMIFS(I$3:I$722,$B$3:$B$722,$B1305)*SUMIFS(Calculations!$E$3:$E$53,Calculations!$A$3:$A$53,$B1305)</f>
        <v/>
      </c>
      <c r="J1305" s="44">
        <f>J579/SUMIFS(J$3:J$722,$B$3:$B$722,$B1305)*SUMIFS(Calculations!$E$3:$E$53,Calculations!$A$3:$A$53,$B1305)</f>
        <v/>
      </c>
      <c r="K1305" s="44">
        <f>K579/SUMIFS(K$3:K$722,$B$3:$B$722,$B1305)*SUMIFS(Calculations!$E$3:$E$53,Calculations!$A$3:$A$53,$B1305)</f>
        <v/>
      </c>
      <c r="L1305" s="44">
        <f>L579/SUMIFS(L$3:L$722,$B$3:$B$722,$B1305)*SUMIFS(Calculations!$E$3:$E$53,Calculations!$A$3:$A$53,$B1305)</f>
        <v/>
      </c>
      <c r="M1305" s="44">
        <f>M579/SUMIFS(M$3:M$722,$B$3:$B$722,$B1305)*SUMIFS(Calculations!$E$3:$E$53,Calculations!$A$3:$A$53,$B1305)</f>
        <v/>
      </c>
      <c r="N1305" s="44">
        <f>N579/SUMIFS(N$3:N$722,$B$3:$B$722,$B1305)*SUMIFS(Calculations!$E$3:$E$53,Calculations!$A$3:$A$53,$B1305)</f>
        <v/>
      </c>
      <c r="O1305" s="44">
        <f>O579/SUMIFS(O$3:O$722,$B$3:$B$722,$B1305)*SUMIFS(Calculations!$E$3:$E$53,Calculations!$A$3:$A$53,$B1305)</f>
        <v/>
      </c>
      <c r="P1305" s="44">
        <f>P579/SUMIFS(P$3:P$722,$B$3:$B$722,$B1305)*SUMIFS(Calculations!$E$3:$E$53,Calculations!$A$3:$A$53,$B1305)</f>
        <v/>
      </c>
      <c r="Q1305" s="44">
        <f>Q579/SUMIFS(Q$3:Q$722,$B$3:$B$722,$B1305)*SUMIFS(Calculations!$E$3:$E$53,Calculations!$A$3:$A$53,$B1305)</f>
        <v/>
      </c>
      <c r="R1305" s="44">
        <f>R579/SUMIFS(R$3:R$722,$B$3:$B$722,$B1305)*SUMIFS(Calculations!$E$3:$E$53,Calculations!$A$3:$A$53,$B1305)</f>
        <v/>
      </c>
    </row>
    <row r="1306" ht="15.75" customHeight="1" s="157">
      <c r="B1306" s="44" t="inlineStr">
        <is>
          <t>SD</t>
        </is>
      </c>
      <c r="C1306" s="44" t="inlineStr">
        <is>
          <t>Generation</t>
        </is>
      </c>
      <c r="D1306" s="44" t="inlineStr">
        <is>
          <t>NG-CC</t>
        </is>
      </c>
      <c r="E1306" s="44">
        <f>LOOKUP(D1306,$U$2:$V$15,$V$2:$V$15)</f>
        <v/>
      </c>
      <c r="F1306" s="44">
        <f>F580/SUMIFS(F$3:F$722,$B$3:$B$722,$B1306)*SUMIFS(Calculations!$E$3:$E$53,Calculations!$A$3:$A$53,$B1306)</f>
        <v/>
      </c>
      <c r="G1306" s="44">
        <f>G580/SUMIFS(G$3:G$722,$B$3:$B$722,$B1306)*SUMIFS(Calculations!$E$3:$E$53,Calculations!$A$3:$A$53,$B1306)</f>
        <v/>
      </c>
      <c r="H1306" s="44">
        <f>H580/SUMIFS(H$3:H$722,$B$3:$B$722,$B1306)*SUMIFS(Calculations!$E$3:$E$53,Calculations!$A$3:$A$53,$B1306)</f>
        <v/>
      </c>
      <c r="I1306" s="44">
        <f>I580/SUMIFS(I$3:I$722,$B$3:$B$722,$B1306)*SUMIFS(Calculations!$E$3:$E$53,Calculations!$A$3:$A$53,$B1306)</f>
        <v/>
      </c>
      <c r="J1306" s="44">
        <f>J580/SUMIFS(J$3:J$722,$B$3:$B$722,$B1306)*SUMIFS(Calculations!$E$3:$E$53,Calculations!$A$3:$A$53,$B1306)</f>
        <v/>
      </c>
      <c r="K1306" s="44">
        <f>K580/SUMIFS(K$3:K$722,$B$3:$B$722,$B1306)*SUMIFS(Calculations!$E$3:$E$53,Calculations!$A$3:$A$53,$B1306)</f>
        <v/>
      </c>
      <c r="L1306" s="44">
        <f>L580/SUMIFS(L$3:L$722,$B$3:$B$722,$B1306)*SUMIFS(Calculations!$E$3:$E$53,Calculations!$A$3:$A$53,$B1306)</f>
        <v/>
      </c>
      <c r="M1306" s="44">
        <f>M580/SUMIFS(M$3:M$722,$B$3:$B$722,$B1306)*SUMIFS(Calculations!$E$3:$E$53,Calculations!$A$3:$A$53,$B1306)</f>
        <v/>
      </c>
      <c r="N1306" s="44">
        <f>N580/SUMIFS(N$3:N$722,$B$3:$B$722,$B1306)*SUMIFS(Calculations!$E$3:$E$53,Calculations!$A$3:$A$53,$B1306)</f>
        <v/>
      </c>
      <c r="O1306" s="44">
        <f>O580/SUMIFS(O$3:O$722,$B$3:$B$722,$B1306)*SUMIFS(Calculations!$E$3:$E$53,Calculations!$A$3:$A$53,$B1306)</f>
        <v/>
      </c>
      <c r="P1306" s="44">
        <f>P580/SUMIFS(P$3:P$722,$B$3:$B$722,$B1306)*SUMIFS(Calculations!$E$3:$E$53,Calculations!$A$3:$A$53,$B1306)</f>
        <v/>
      </c>
      <c r="Q1306" s="44">
        <f>Q580/SUMIFS(Q$3:Q$722,$B$3:$B$722,$B1306)*SUMIFS(Calculations!$E$3:$E$53,Calculations!$A$3:$A$53,$B1306)</f>
        <v/>
      </c>
      <c r="R1306" s="44">
        <f>R580/SUMIFS(R$3:R$722,$B$3:$B$722,$B1306)*SUMIFS(Calculations!$E$3:$E$53,Calculations!$A$3:$A$53,$B1306)</f>
        <v/>
      </c>
    </row>
    <row r="1307" ht="15.75" customHeight="1" s="157">
      <c r="B1307" s="44" t="inlineStr">
        <is>
          <t>SD</t>
        </is>
      </c>
      <c r="C1307" s="44" t="inlineStr">
        <is>
          <t>Generation</t>
        </is>
      </c>
      <c r="D1307" s="44" t="inlineStr">
        <is>
          <t>NG-CT</t>
        </is>
      </c>
      <c r="E1307" s="44">
        <f>LOOKUP(D1307,$U$2:$V$15,$V$2:$V$15)</f>
        <v/>
      </c>
      <c r="F1307" s="44">
        <f>F581/SUMIFS(F$3:F$722,$B$3:$B$722,$B1307)*SUMIFS(Calculations!$E$3:$E$53,Calculations!$A$3:$A$53,$B1307)</f>
        <v/>
      </c>
      <c r="G1307" s="44">
        <f>G581/SUMIFS(G$3:G$722,$B$3:$B$722,$B1307)*SUMIFS(Calculations!$E$3:$E$53,Calculations!$A$3:$A$53,$B1307)</f>
        <v/>
      </c>
      <c r="H1307" s="44">
        <f>H581/SUMIFS(H$3:H$722,$B$3:$B$722,$B1307)*SUMIFS(Calculations!$E$3:$E$53,Calculations!$A$3:$A$53,$B1307)</f>
        <v/>
      </c>
      <c r="I1307" s="44">
        <f>I581/SUMIFS(I$3:I$722,$B$3:$B$722,$B1307)*SUMIFS(Calculations!$E$3:$E$53,Calculations!$A$3:$A$53,$B1307)</f>
        <v/>
      </c>
      <c r="J1307" s="44">
        <f>J581/SUMIFS(J$3:J$722,$B$3:$B$722,$B1307)*SUMIFS(Calculations!$E$3:$E$53,Calculations!$A$3:$A$53,$B1307)</f>
        <v/>
      </c>
      <c r="K1307" s="44">
        <f>K581/SUMIFS(K$3:K$722,$B$3:$B$722,$B1307)*SUMIFS(Calculations!$E$3:$E$53,Calculations!$A$3:$A$53,$B1307)</f>
        <v/>
      </c>
      <c r="L1307" s="44">
        <f>L581/SUMIFS(L$3:L$722,$B$3:$B$722,$B1307)*SUMIFS(Calculations!$E$3:$E$53,Calculations!$A$3:$A$53,$B1307)</f>
        <v/>
      </c>
      <c r="M1307" s="44">
        <f>M581/SUMIFS(M$3:M$722,$B$3:$B$722,$B1307)*SUMIFS(Calculations!$E$3:$E$53,Calculations!$A$3:$A$53,$B1307)</f>
        <v/>
      </c>
      <c r="N1307" s="44">
        <f>N581/SUMIFS(N$3:N$722,$B$3:$B$722,$B1307)*SUMIFS(Calculations!$E$3:$E$53,Calculations!$A$3:$A$53,$B1307)</f>
        <v/>
      </c>
      <c r="O1307" s="44">
        <f>O581/SUMIFS(O$3:O$722,$B$3:$B$722,$B1307)*SUMIFS(Calculations!$E$3:$E$53,Calculations!$A$3:$A$53,$B1307)</f>
        <v/>
      </c>
      <c r="P1307" s="44">
        <f>P581/SUMIFS(P$3:P$722,$B$3:$B$722,$B1307)*SUMIFS(Calculations!$E$3:$E$53,Calculations!$A$3:$A$53,$B1307)</f>
        <v/>
      </c>
      <c r="Q1307" s="44">
        <f>Q581/SUMIFS(Q$3:Q$722,$B$3:$B$722,$B1307)*SUMIFS(Calculations!$E$3:$E$53,Calculations!$A$3:$A$53,$B1307)</f>
        <v/>
      </c>
      <c r="R1307" s="44">
        <f>R581/SUMIFS(R$3:R$722,$B$3:$B$722,$B1307)*SUMIFS(Calculations!$E$3:$E$53,Calculations!$A$3:$A$53,$B1307)</f>
        <v/>
      </c>
    </row>
    <row r="1308" ht="15.75" customHeight="1" s="157">
      <c r="B1308" s="44" t="inlineStr">
        <is>
          <t>SD</t>
        </is>
      </c>
      <c r="C1308" s="44" t="inlineStr">
        <is>
          <t>Generation</t>
        </is>
      </c>
      <c r="D1308" s="44" t="inlineStr">
        <is>
          <t>Nuclear</t>
        </is>
      </c>
      <c r="E1308" s="44">
        <f>LOOKUP(D1308,$U$2:$V$15,$V$2:$V$15)</f>
        <v/>
      </c>
      <c r="F1308" s="44">
        <f>F582/SUMIFS(F$3:F$722,$B$3:$B$722,$B1308)*SUMIFS(Calculations!$E$3:$E$53,Calculations!$A$3:$A$53,$B1308)</f>
        <v/>
      </c>
      <c r="G1308" s="44">
        <f>G582/SUMIFS(G$3:G$722,$B$3:$B$722,$B1308)*SUMIFS(Calculations!$E$3:$E$53,Calculations!$A$3:$A$53,$B1308)</f>
        <v/>
      </c>
      <c r="H1308" s="44">
        <f>H582/SUMIFS(H$3:H$722,$B$3:$B$722,$B1308)*SUMIFS(Calculations!$E$3:$E$53,Calculations!$A$3:$A$53,$B1308)</f>
        <v/>
      </c>
      <c r="I1308" s="44">
        <f>I582/SUMIFS(I$3:I$722,$B$3:$B$722,$B1308)*SUMIFS(Calculations!$E$3:$E$53,Calculations!$A$3:$A$53,$B1308)</f>
        <v/>
      </c>
      <c r="J1308" s="44">
        <f>J582/SUMIFS(J$3:J$722,$B$3:$B$722,$B1308)*SUMIFS(Calculations!$E$3:$E$53,Calculations!$A$3:$A$53,$B1308)</f>
        <v/>
      </c>
      <c r="K1308" s="44">
        <f>K582/SUMIFS(K$3:K$722,$B$3:$B$722,$B1308)*SUMIFS(Calculations!$E$3:$E$53,Calculations!$A$3:$A$53,$B1308)</f>
        <v/>
      </c>
      <c r="L1308" s="44">
        <f>L582/SUMIFS(L$3:L$722,$B$3:$B$722,$B1308)*SUMIFS(Calculations!$E$3:$E$53,Calculations!$A$3:$A$53,$B1308)</f>
        <v/>
      </c>
      <c r="M1308" s="44">
        <f>M582/SUMIFS(M$3:M$722,$B$3:$B$722,$B1308)*SUMIFS(Calculations!$E$3:$E$53,Calculations!$A$3:$A$53,$B1308)</f>
        <v/>
      </c>
      <c r="N1308" s="44">
        <f>N582/SUMIFS(N$3:N$722,$B$3:$B$722,$B1308)*SUMIFS(Calculations!$E$3:$E$53,Calculations!$A$3:$A$53,$B1308)</f>
        <v/>
      </c>
      <c r="O1308" s="44">
        <f>O582/SUMIFS(O$3:O$722,$B$3:$B$722,$B1308)*SUMIFS(Calculations!$E$3:$E$53,Calculations!$A$3:$A$53,$B1308)</f>
        <v/>
      </c>
      <c r="P1308" s="44">
        <f>P582/SUMIFS(P$3:P$722,$B$3:$B$722,$B1308)*SUMIFS(Calculations!$E$3:$E$53,Calculations!$A$3:$A$53,$B1308)</f>
        <v/>
      </c>
      <c r="Q1308" s="44">
        <f>Q582/SUMIFS(Q$3:Q$722,$B$3:$B$722,$B1308)*SUMIFS(Calculations!$E$3:$E$53,Calculations!$A$3:$A$53,$B1308)</f>
        <v/>
      </c>
      <c r="R1308" s="44">
        <f>R582/SUMIFS(R$3:R$722,$B$3:$B$722,$B1308)*SUMIFS(Calculations!$E$3:$E$53,Calculations!$A$3:$A$53,$B1308)</f>
        <v/>
      </c>
    </row>
    <row r="1309" ht="15.75" customHeight="1" s="157">
      <c r="B1309" s="44" t="inlineStr">
        <is>
          <t>SD</t>
        </is>
      </c>
      <c r="C1309" s="44" t="inlineStr">
        <is>
          <t>Generation</t>
        </is>
      </c>
      <c r="D1309" s="44" t="inlineStr">
        <is>
          <t>Offshore Wind</t>
        </is>
      </c>
      <c r="E1309" s="44">
        <f>LOOKUP(D1309,$U$2:$V$15,$V$2:$V$15)</f>
        <v/>
      </c>
      <c r="F1309" s="44">
        <f>F583/SUMIFS(F$3:F$722,$B$3:$B$722,$B1309)*SUMIFS(Calculations!$E$3:$E$53,Calculations!$A$3:$A$53,$B1309)</f>
        <v/>
      </c>
      <c r="G1309" s="44">
        <f>G583/SUMIFS(G$3:G$722,$B$3:$B$722,$B1309)*SUMIFS(Calculations!$E$3:$E$53,Calculations!$A$3:$A$53,$B1309)</f>
        <v/>
      </c>
      <c r="H1309" s="44">
        <f>H583/SUMIFS(H$3:H$722,$B$3:$B$722,$B1309)*SUMIFS(Calculations!$E$3:$E$53,Calculations!$A$3:$A$53,$B1309)</f>
        <v/>
      </c>
      <c r="I1309" s="44">
        <f>I583/SUMIFS(I$3:I$722,$B$3:$B$722,$B1309)*SUMIFS(Calculations!$E$3:$E$53,Calculations!$A$3:$A$53,$B1309)</f>
        <v/>
      </c>
      <c r="J1309" s="44">
        <f>J583/SUMIFS(J$3:J$722,$B$3:$B$722,$B1309)*SUMIFS(Calculations!$E$3:$E$53,Calculations!$A$3:$A$53,$B1309)</f>
        <v/>
      </c>
      <c r="K1309" s="44">
        <f>K583/SUMIFS(K$3:K$722,$B$3:$B$722,$B1309)*SUMIFS(Calculations!$E$3:$E$53,Calculations!$A$3:$A$53,$B1309)</f>
        <v/>
      </c>
      <c r="L1309" s="44">
        <f>L583/SUMIFS(L$3:L$722,$B$3:$B$722,$B1309)*SUMIFS(Calculations!$E$3:$E$53,Calculations!$A$3:$A$53,$B1309)</f>
        <v/>
      </c>
      <c r="M1309" s="44">
        <f>M583/SUMIFS(M$3:M$722,$B$3:$B$722,$B1309)*SUMIFS(Calculations!$E$3:$E$53,Calculations!$A$3:$A$53,$B1309)</f>
        <v/>
      </c>
      <c r="N1309" s="44">
        <f>N583/SUMIFS(N$3:N$722,$B$3:$B$722,$B1309)*SUMIFS(Calculations!$E$3:$E$53,Calculations!$A$3:$A$53,$B1309)</f>
        <v/>
      </c>
      <c r="O1309" s="44">
        <f>O583/SUMIFS(O$3:O$722,$B$3:$B$722,$B1309)*SUMIFS(Calculations!$E$3:$E$53,Calculations!$A$3:$A$53,$B1309)</f>
        <v/>
      </c>
      <c r="P1309" s="44">
        <f>P583/SUMIFS(P$3:P$722,$B$3:$B$722,$B1309)*SUMIFS(Calculations!$E$3:$E$53,Calculations!$A$3:$A$53,$B1309)</f>
        <v/>
      </c>
      <c r="Q1309" s="44">
        <f>Q583/SUMIFS(Q$3:Q$722,$B$3:$B$722,$B1309)*SUMIFS(Calculations!$E$3:$E$53,Calculations!$A$3:$A$53,$B1309)</f>
        <v/>
      </c>
      <c r="R1309" s="44">
        <f>R583/SUMIFS(R$3:R$722,$B$3:$B$722,$B1309)*SUMIFS(Calculations!$E$3:$E$53,Calculations!$A$3:$A$53,$B1309)</f>
        <v/>
      </c>
    </row>
    <row r="1310" ht="15.75" customHeight="1" s="157">
      <c r="B1310" s="44" t="inlineStr">
        <is>
          <t>SD</t>
        </is>
      </c>
      <c r="C1310" s="44" t="inlineStr">
        <is>
          <t>Generation</t>
        </is>
      </c>
      <c r="D1310" s="44" t="inlineStr">
        <is>
          <t>Oil-Gas-Steam</t>
        </is>
      </c>
      <c r="E1310" s="44">
        <f>LOOKUP(D1310,$U$2:$V$15,$V$2:$V$15)</f>
        <v/>
      </c>
      <c r="F1310" s="44">
        <f>F584/SUMIFS(F$3:F$722,$B$3:$B$722,$B1310)*SUMIFS(Calculations!$E$3:$E$53,Calculations!$A$3:$A$53,$B1310)</f>
        <v/>
      </c>
      <c r="G1310" s="44">
        <f>G584/SUMIFS(G$3:G$722,$B$3:$B$722,$B1310)*SUMIFS(Calculations!$E$3:$E$53,Calculations!$A$3:$A$53,$B1310)</f>
        <v/>
      </c>
      <c r="H1310" s="44">
        <f>H584/SUMIFS(H$3:H$722,$B$3:$B$722,$B1310)*SUMIFS(Calculations!$E$3:$E$53,Calculations!$A$3:$A$53,$B1310)</f>
        <v/>
      </c>
      <c r="I1310" s="44">
        <f>I584/SUMIFS(I$3:I$722,$B$3:$B$722,$B1310)*SUMIFS(Calculations!$E$3:$E$53,Calculations!$A$3:$A$53,$B1310)</f>
        <v/>
      </c>
      <c r="J1310" s="44">
        <f>J584/SUMIFS(J$3:J$722,$B$3:$B$722,$B1310)*SUMIFS(Calculations!$E$3:$E$53,Calculations!$A$3:$A$53,$B1310)</f>
        <v/>
      </c>
      <c r="K1310" s="44">
        <f>K584/SUMIFS(K$3:K$722,$B$3:$B$722,$B1310)*SUMIFS(Calculations!$E$3:$E$53,Calculations!$A$3:$A$53,$B1310)</f>
        <v/>
      </c>
      <c r="L1310" s="44">
        <f>L584/SUMIFS(L$3:L$722,$B$3:$B$722,$B1310)*SUMIFS(Calculations!$E$3:$E$53,Calculations!$A$3:$A$53,$B1310)</f>
        <v/>
      </c>
      <c r="M1310" s="44">
        <f>M584/SUMIFS(M$3:M$722,$B$3:$B$722,$B1310)*SUMIFS(Calculations!$E$3:$E$53,Calculations!$A$3:$A$53,$B1310)</f>
        <v/>
      </c>
      <c r="N1310" s="44">
        <f>N584/SUMIFS(N$3:N$722,$B$3:$B$722,$B1310)*SUMIFS(Calculations!$E$3:$E$53,Calculations!$A$3:$A$53,$B1310)</f>
        <v/>
      </c>
      <c r="O1310" s="44">
        <f>O584/SUMIFS(O$3:O$722,$B$3:$B$722,$B1310)*SUMIFS(Calculations!$E$3:$E$53,Calculations!$A$3:$A$53,$B1310)</f>
        <v/>
      </c>
      <c r="P1310" s="44">
        <f>P584/SUMIFS(P$3:P$722,$B$3:$B$722,$B1310)*SUMIFS(Calculations!$E$3:$E$53,Calculations!$A$3:$A$53,$B1310)</f>
        <v/>
      </c>
      <c r="Q1310" s="44">
        <f>Q584/SUMIFS(Q$3:Q$722,$B$3:$B$722,$B1310)*SUMIFS(Calculations!$E$3:$E$53,Calculations!$A$3:$A$53,$B1310)</f>
        <v/>
      </c>
      <c r="R1310" s="44">
        <f>R584/SUMIFS(R$3:R$722,$B$3:$B$722,$B1310)*SUMIFS(Calculations!$E$3:$E$53,Calculations!$A$3:$A$53,$B1310)</f>
        <v/>
      </c>
    </row>
    <row r="1311" ht="15.75" customHeight="1" s="157">
      <c r="B1311" s="44" t="inlineStr">
        <is>
          <t>SD</t>
        </is>
      </c>
      <c r="C1311" s="44" t="inlineStr">
        <is>
          <t>Generation</t>
        </is>
      </c>
      <c r="D1311" s="44" t="inlineStr">
        <is>
          <t>Rooftop PV</t>
        </is>
      </c>
      <c r="E1311" s="44">
        <f>LOOKUP(D1311,$U$2:$V$15,$V$2:$V$15)</f>
        <v/>
      </c>
      <c r="F1311" s="44">
        <f>F585/SUMIFS(F$3:F$722,$B$3:$B$722,$B1311)*SUMIFS(Calculations!$E$3:$E$53,Calculations!$A$3:$A$53,$B1311)</f>
        <v/>
      </c>
      <c r="G1311" s="44">
        <f>G585/SUMIFS(G$3:G$722,$B$3:$B$722,$B1311)*SUMIFS(Calculations!$E$3:$E$53,Calculations!$A$3:$A$53,$B1311)</f>
        <v/>
      </c>
      <c r="H1311" s="44">
        <f>H585/SUMIFS(H$3:H$722,$B$3:$B$722,$B1311)*SUMIFS(Calculations!$E$3:$E$53,Calculations!$A$3:$A$53,$B1311)</f>
        <v/>
      </c>
      <c r="I1311" s="44">
        <f>I585/SUMIFS(I$3:I$722,$B$3:$B$722,$B1311)*SUMIFS(Calculations!$E$3:$E$53,Calculations!$A$3:$A$53,$B1311)</f>
        <v/>
      </c>
      <c r="J1311" s="44">
        <f>J585/SUMIFS(J$3:J$722,$B$3:$B$722,$B1311)*SUMIFS(Calculations!$E$3:$E$53,Calculations!$A$3:$A$53,$B1311)</f>
        <v/>
      </c>
      <c r="K1311" s="44">
        <f>K585/SUMIFS(K$3:K$722,$B$3:$B$722,$B1311)*SUMIFS(Calculations!$E$3:$E$53,Calculations!$A$3:$A$53,$B1311)</f>
        <v/>
      </c>
      <c r="L1311" s="44">
        <f>L585/SUMIFS(L$3:L$722,$B$3:$B$722,$B1311)*SUMIFS(Calculations!$E$3:$E$53,Calculations!$A$3:$A$53,$B1311)</f>
        <v/>
      </c>
      <c r="M1311" s="44">
        <f>M585/SUMIFS(M$3:M$722,$B$3:$B$722,$B1311)*SUMIFS(Calculations!$E$3:$E$53,Calculations!$A$3:$A$53,$B1311)</f>
        <v/>
      </c>
      <c r="N1311" s="44">
        <f>N585/SUMIFS(N$3:N$722,$B$3:$B$722,$B1311)*SUMIFS(Calculations!$E$3:$E$53,Calculations!$A$3:$A$53,$B1311)</f>
        <v/>
      </c>
      <c r="O1311" s="44">
        <f>O585/SUMIFS(O$3:O$722,$B$3:$B$722,$B1311)*SUMIFS(Calculations!$E$3:$E$53,Calculations!$A$3:$A$53,$B1311)</f>
        <v/>
      </c>
      <c r="P1311" s="44">
        <f>P585/SUMIFS(P$3:P$722,$B$3:$B$722,$B1311)*SUMIFS(Calculations!$E$3:$E$53,Calculations!$A$3:$A$53,$B1311)</f>
        <v/>
      </c>
      <c r="Q1311" s="44">
        <f>Q585/SUMIFS(Q$3:Q$722,$B$3:$B$722,$B1311)*SUMIFS(Calculations!$E$3:$E$53,Calculations!$A$3:$A$53,$B1311)</f>
        <v/>
      </c>
      <c r="R1311" s="44">
        <f>R585/SUMIFS(R$3:R$722,$B$3:$B$722,$B1311)*SUMIFS(Calculations!$E$3:$E$53,Calculations!$A$3:$A$53,$B1311)</f>
        <v/>
      </c>
    </row>
    <row r="1312" ht="15.75" customHeight="1" s="157">
      <c r="B1312" s="44" t="inlineStr">
        <is>
          <t>SD</t>
        </is>
      </c>
      <c r="C1312" s="44" t="inlineStr">
        <is>
          <t>Generation</t>
        </is>
      </c>
      <c r="D1312" s="44" t="inlineStr">
        <is>
          <t>Storage</t>
        </is>
      </c>
      <c r="E1312" s="44">
        <f>LOOKUP(D1312,$U$2:$V$15,$V$2:$V$15)</f>
        <v/>
      </c>
      <c r="F1312" s="44">
        <f>F586/SUMIFS(F$3:F$722,$B$3:$B$722,$B1312)*SUMIFS(Calculations!$E$3:$E$53,Calculations!$A$3:$A$53,$B1312)</f>
        <v/>
      </c>
      <c r="G1312" s="44">
        <f>G586/SUMIFS(G$3:G$722,$B$3:$B$722,$B1312)*SUMIFS(Calculations!$E$3:$E$53,Calculations!$A$3:$A$53,$B1312)</f>
        <v/>
      </c>
      <c r="H1312" s="44">
        <f>H586/SUMIFS(H$3:H$722,$B$3:$B$722,$B1312)*SUMIFS(Calculations!$E$3:$E$53,Calculations!$A$3:$A$53,$B1312)</f>
        <v/>
      </c>
      <c r="I1312" s="44">
        <f>I586/SUMIFS(I$3:I$722,$B$3:$B$722,$B1312)*SUMIFS(Calculations!$E$3:$E$53,Calculations!$A$3:$A$53,$B1312)</f>
        <v/>
      </c>
      <c r="J1312" s="44">
        <f>J586/SUMIFS(J$3:J$722,$B$3:$B$722,$B1312)*SUMIFS(Calculations!$E$3:$E$53,Calculations!$A$3:$A$53,$B1312)</f>
        <v/>
      </c>
      <c r="K1312" s="44">
        <f>K586/SUMIFS(K$3:K$722,$B$3:$B$722,$B1312)*SUMIFS(Calculations!$E$3:$E$53,Calculations!$A$3:$A$53,$B1312)</f>
        <v/>
      </c>
      <c r="L1312" s="44">
        <f>L586/SUMIFS(L$3:L$722,$B$3:$B$722,$B1312)*SUMIFS(Calculations!$E$3:$E$53,Calculations!$A$3:$A$53,$B1312)</f>
        <v/>
      </c>
      <c r="M1312" s="44">
        <f>M586/SUMIFS(M$3:M$722,$B$3:$B$722,$B1312)*SUMIFS(Calculations!$E$3:$E$53,Calculations!$A$3:$A$53,$B1312)</f>
        <v/>
      </c>
      <c r="N1312" s="44">
        <f>N586/SUMIFS(N$3:N$722,$B$3:$B$722,$B1312)*SUMIFS(Calculations!$E$3:$E$53,Calculations!$A$3:$A$53,$B1312)</f>
        <v/>
      </c>
      <c r="O1312" s="44">
        <f>O586/SUMIFS(O$3:O$722,$B$3:$B$722,$B1312)*SUMIFS(Calculations!$E$3:$E$53,Calculations!$A$3:$A$53,$B1312)</f>
        <v/>
      </c>
      <c r="P1312" s="44">
        <f>P586/SUMIFS(P$3:P$722,$B$3:$B$722,$B1312)*SUMIFS(Calculations!$E$3:$E$53,Calculations!$A$3:$A$53,$B1312)</f>
        <v/>
      </c>
      <c r="Q1312" s="44">
        <f>Q586/SUMIFS(Q$3:Q$722,$B$3:$B$722,$B1312)*SUMIFS(Calculations!$E$3:$E$53,Calculations!$A$3:$A$53,$B1312)</f>
        <v/>
      </c>
      <c r="R1312" s="44">
        <f>R586/SUMIFS(R$3:R$722,$B$3:$B$722,$B1312)*SUMIFS(Calculations!$E$3:$E$53,Calculations!$A$3:$A$53,$B1312)</f>
        <v/>
      </c>
    </row>
    <row r="1313" ht="15.75" customHeight="1" s="157">
      <c r="B1313" s="44" t="inlineStr">
        <is>
          <t>SD</t>
        </is>
      </c>
      <c r="C1313" s="44" t="inlineStr">
        <is>
          <t>Generation</t>
        </is>
      </c>
      <c r="D1313" s="44" t="inlineStr">
        <is>
          <t>Utility PV</t>
        </is>
      </c>
      <c r="E1313" s="44">
        <f>LOOKUP(D1313,$U$2:$V$15,$V$2:$V$15)</f>
        <v/>
      </c>
      <c r="F1313" s="44">
        <f>F587/SUMIFS(F$3:F$722,$B$3:$B$722,$B1313)*SUMIFS(Calculations!$E$3:$E$53,Calculations!$A$3:$A$53,$B1313)</f>
        <v/>
      </c>
      <c r="G1313" s="44">
        <f>G587/SUMIFS(G$3:G$722,$B$3:$B$722,$B1313)*SUMIFS(Calculations!$E$3:$E$53,Calculations!$A$3:$A$53,$B1313)</f>
        <v/>
      </c>
      <c r="H1313" s="44">
        <f>H587/SUMIFS(H$3:H$722,$B$3:$B$722,$B1313)*SUMIFS(Calculations!$E$3:$E$53,Calculations!$A$3:$A$53,$B1313)</f>
        <v/>
      </c>
      <c r="I1313" s="44">
        <f>I587/SUMIFS(I$3:I$722,$B$3:$B$722,$B1313)*SUMIFS(Calculations!$E$3:$E$53,Calculations!$A$3:$A$53,$B1313)</f>
        <v/>
      </c>
      <c r="J1313" s="44">
        <f>J587/SUMIFS(J$3:J$722,$B$3:$B$722,$B1313)*SUMIFS(Calculations!$E$3:$E$53,Calculations!$A$3:$A$53,$B1313)</f>
        <v/>
      </c>
      <c r="K1313" s="44">
        <f>K587/SUMIFS(K$3:K$722,$B$3:$B$722,$B1313)*SUMIFS(Calculations!$E$3:$E$53,Calculations!$A$3:$A$53,$B1313)</f>
        <v/>
      </c>
      <c r="L1313" s="44">
        <f>L587/SUMIFS(L$3:L$722,$B$3:$B$722,$B1313)*SUMIFS(Calculations!$E$3:$E$53,Calculations!$A$3:$A$53,$B1313)</f>
        <v/>
      </c>
      <c r="M1313" s="44">
        <f>M587/SUMIFS(M$3:M$722,$B$3:$B$722,$B1313)*SUMIFS(Calculations!$E$3:$E$53,Calculations!$A$3:$A$53,$B1313)</f>
        <v/>
      </c>
      <c r="N1313" s="44">
        <f>N587/SUMIFS(N$3:N$722,$B$3:$B$722,$B1313)*SUMIFS(Calculations!$E$3:$E$53,Calculations!$A$3:$A$53,$B1313)</f>
        <v/>
      </c>
      <c r="O1313" s="44">
        <f>O587/SUMIFS(O$3:O$722,$B$3:$B$722,$B1313)*SUMIFS(Calculations!$E$3:$E$53,Calculations!$A$3:$A$53,$B1313)</f>
        <v/>
      </c>
      <c r="P1313" s="44">
        <f>P587/SUMIFS(P$3:P$722,$B$3:$B$722,$B1313)*SUMIFS(Calculations!$E$3:$E$53,Calculations!$A$3:$A$53,$B1313)</f>
        <v/>
      </c>
      <c r="Q1313" s="44">
        <f>Q587/SUMIFS(Q$3:Q$722,$B$3:$B$722,$B1313)*SUMIFS(Calculations!$E$3:$E$53,Calculations!$A$3:$A$53,$B1313)</f>
        <v/>
      </c>
      <c r="R1313" s="44">
        <f>R587/SUMIFS(R$3:R$722,$B$3:$B$722,$B1313)*SUMIFS(Calculations!$E$3:$E$53,Calculations!$A$3:$A$53,$B1313)</f>
        <v/>
      </c>
    </row>
    <row r="1314" ht="15.75" customHeight="1" s="157">
      <c r="B1314" s="44" t="inlineStr">
        <is>
          <t>TN</t>
        </is>
      </c>
      <c r="C1314" s="44" t="inlineStr">
        <is>
          <t>Generation</t>
        </is>
      </c>
      <c r="D1314" s="44" t="inlineStr">
        <is>
          <t>Biopower</t>
        </is>
      </c>
      <c r="E1314" s="44">
        <f>LOOKUP(D1314,$U$2:$V$15,$V$2:$V$15)</f>
        <v/>
      </c>
      <c r="F1314" s="44">
        <f>F588/SUMIFS(F$3:F$722,$B$3:$B$722,$B1314)*SUMIFS(Calculations!$E$3:$E$53,Calculations!$A$3:$A$53,$B1314)</f>
        <v/>
      </c>
      <c r="G1314" s="44">
        <f>G588/SUMIFS(G$3:G$722,$B$3:$B$722,$B1314)*SUMIFS(Calculations!$E$3:$E$53,Calculations!$A$3:$A$53,$B1314)</f>
        <v/>
      </c>
      <c r="H1314" s="44">
        <f>H588/SUMIFS(H$3:H$722,$B$3:$B$722,$B1314)*SUMIFS(Calculations!$E$3:$E$53,Calculations!$A$3:$A$53,$B1314)</f>
        <v/>
      </c>
      <c r="I1314" s="44">
        <f>I588/SUMIFS(I$3:I$722,$B$3:$B$722,$B1314)*SUMIFS(Calculations!$E$3:$E$53,Calculations!$A$3:$A$53,$B1314)</f>
        <v/>
      </c>
      <c r="J1314" s="44">
        <f>J588/SUMIFS(J$3:J$722,$B$3:$B$722,$B1314)*SUMIFS(Calculations!$E$3:$E$53,Calculations!$A$3:$A$53,$B1314)</f>
        <v/>
      </c>
      <c r="K1314" s="44">
        <f>K588/SUMIFS(K$3:K$722,$B$3:$B$722,$B1314)*SUMIFS(Calculations!$E$3:$E$53,Calculations!$A$3:$A$53,$B1314)</f>
        <v/>
      </c>
      <c r="L1314" s="44">
        <f>L588/SUMIFS(L$3:L$722,$B$3:$B$722,$B1314)*SUMIFS(Calculations!$E$3:$E$53,Calculations!$A$3:$A$53,$B1314)</f>
        <v/>
      </c>
      <c r="M1314" s="44">
        <f>M588/SUMIFS(M$3:M$722,$B$3:$B$722,$B1314)*SUMIFS(Calculations!$E$3:$E$53,Calculations!$A$3:$A$53,$B1314)</f>
        <v/>
      </c>
      <c r="N1314" s="44">
        <f>N588/SUMIFS(N$3:N$722,$B$3:$B$722,$B1314)*SUMIFS(Calculations!$E$3:$E$53,Calculations!$A$3:$A$53,$B1314)</f>
        <v/>
      </c>
      <c r="O1314" s="44">
        <f>O588/SUMIFS(O$3:O$722,$B$3:$B$722,$B1314)*SUMIFS(Calculations!$E$3:$E$53,Calculations!$A$3:$A$53,$B1314)</f>
        <v/>
      </c>
      <c r="P1314" s="44">
        <f>P588/SUMIFS(P$3:P$722,$B$3:$B$722,$B1314)*SUMIFS(Calculations!$E$3:$E$53,Calculations!$A$3:$A$53,$B1314)</f>
        <v/>
      </c>
      <c r="Q1314" s="44">
        <f>Q588/SUMIFS(Q$3:Q$722,$B$3:$B$722,$B1314)*SUMIFS(Calculations!$E$3:$E$53,Calculations!$A$3:$A$53,$B1314)</f>
        <v/>
      </c>
      <c r="R1314" s="44">
        <f>R588/SUMIFS(R$3:R$722,$B$3:$B$722,$B1314)*SUMIFS(Calculations!$E$3:$E$53,Calculations!$A$3:$A$53,$B1314)</f>
        <v/>
      </c>
    </row>
    <row r="1315" ht="15.75" customHeight="1" s="157">
      <c r="B1315" s="44" t="inlineStr">
        <is>
          <t>TN</t>
        </is>
      </c>
      <c r="C1315" s="44" t="inlineStr">
        <is>
          <t>Generation</t>
        </is>
      </c>
      <c r="D1315" s="44" t="inlineStr">
        <is>
          <t>Coal</t>
        </is>
      </c>
      <c r="E1315" s="44">
        <f>LOOKUP(D1315,$U$2:$V$15,$V$2:$V$15)</f>
        <v/>
      </c>
      <c r="F1315" s="44">
        <f>F589/SUMIFS(F$3:F$722,$B$3:$B$722,$B1315)*SUMIFS(Calculations!$E$3:$E$53,Calculations!$A$3:$A$53,$B1315)</f>
        <v/>
      </c>
      <c r="G1315" s="44">
        <f>G589/SUMIFS(G$3:G$722,$B$3:$B$722,$B1315)*SUMIFS(Calculations!$E$3:$E$53,Calculations!$A$3:$A$53,$B1315)</f>
        <v/>
      </c>
      <c r="H1315" s="44">
        <f>H589/SUMIFS(H$3:H$722,$B$3:$B$722,$B1315)*SUMIFS(Calculations!$E$3:$E$53,Calculations!$A$3:$A$53,$B1315)</f>
        <v/>
      </c>
      <c r="I1315" s="44">
        <f>I589/SUMIFS(I$3:I$722,$B$3:$B$722,$B1315)*SUMIFS(Calculations!$E$3:$E$53,Calculations!$A$3:$A$53,$B1315)</f>
        <v/>
      </c>
      <c r="J1315" s="44">
        <f>J589/SUMIFS(J$3:J$722,$B$3:$B$722,$B1315)*SUMIFS(Calculations!$E$3:$E$53,Calculations!$A$3:$A$53,$B1315)</f>
        <v/>
      </c>
      <c r="K1315" s="44">
        <f>K589/SUMIFS(K$3:K$722,$B$3:$B$722,$B1315)*SUMIFS(Calculations!$E$3:$E$53,Calculations!$A$3:$A$53,$B1315)</f>
        <v/>
      </c>
      <c r="L1315" s="44">
        <f>L589/SUMIFS(L$3:L$722,$B$3:$B$722,$B1315)*SUMIFS(Calculations!$E$3:$E$53,Calculations!$A$3:$A$53,$B1315)</f>
        <v/>
      </c>
      <c r="M1315" s="44">
        <f>M589/SUMIFS(M$3:M$722,$B$3:$B$722,$B1315)*SUMIFS(Calculations!$E$3:$E$53,Calculations!$A$3:$A$53,$B1315)</f>
        <v/>
      </c>
      <c r="N1315" s="44">
        <f>N589/SUMIFS(N$3:N$722,$B$3:$B$722,$B1315)*SUMIFS(Calculations!$E$3:$E$53,Calculations!$A$3:$A$53,$B1315)</f>
        <v/>
      </c>
      <c r="O1315" s="44">
        <f>O589/SUMIFS(O$3:O$722,$B$3:$B$722,$B1315)*SUMIFS(Calculations!$E$3:$E$53,Calculations!$A$3:$A$53,$B1315)</f>
        <v/>
      </c>
      <c r="P1315" s="44">
        <f>P589/SUMIFS(P$3:P$722,$B$3:$B$722,$B1315)*SUMIFS(Calculations!$E$3:$E$53,Calculations!$A$3:$A$53,$B1315)</f>
        <v/>
      </c>
      <c r="Q1315" s="44">
        <f>Q589/SUMIFS(Q$3:Q$722,$B$3:$B$722,$B1315)*SUMIFS(Calculations!$E$3:$E$53,Calculations!$A$3:$A$53,$B1315)</f>
        <v/>
      </c>
      <c r="R1315" s="44">
        <f>R589/SUMIFS(R$3:R$722,$B$3:$B$722,$B1315)*SUMIFS(Calculations!$E$3:$E$53,Calculations!$A$3:$A$53,$B1315)</f>
        <v/>
      </c>
    </row>
    <row r="1316" ht="15.75" customHeight="1" s="157">
      <c r="B1316" s="44" t="inlineStr">
        <is>
          <t>TN</t>
        </is>
      </c>
      <c r="C1316" s="44" t="inlineStr">
        <is>
          <t>Generation</t>
        </is>
      </c>
      <c r="D1316" s="44" t="inlineStr">
        <is>
          <t>CSP</t>
        </is>
      </c>
      <c r="E1316" s="44">
        <f>LOOKUP(D1316,$U$2:$V$15,$V$2:$V$15)</f>
        <v/>
      </c>
      <c r="F1316" s="44">
        <f>F590/SUMIFS(F$3:F$722,$B$3:$B$722,$B1316)*SUMIFS(Calculations!$E$3:$E$53,Calculations!$A$3:$A$53,$B1316)</f>
        <v/>
      </c>
      <c r="G1316" s="44">
        <f>G590/SUMIFS(G$3:G$722,$B$3:$B$722,$B1316)*SUMIFS(Calculations!$E$3:$E$53,Calculations!$A$3:$A$53,$B1316)</f>
        <v/>
      </c>
      <c r="H1316" s="44">
        <f>H590/SUMIFS(H$3:H$722,$B$3:$B$722,$B1316)*SUMIFS(Calculations!$E$3:$E$53,Calculations!$A$3:$A$53,$B1316)</f>
        <v/>
      </c>
      <c r="I1316" s="44">
        <f>I590/SUMIFS(I$3:I$722,$B$3:$B$722,$B1316)*SUMIFS(Calculations!$E$3:$E$53,Calculations!$A$3:$A$53,$B1316)</f>
        <v/>
      </c>
      <c r="J1316" s="44">
        <f>J590/SUMIFS(J$3:J$722,$B$3:$B$722,$B1316)*SUMIFS(Calculations!$E$3:$E$53,Calculations!$A$3:$A$53,$B1316)</f>
        <v/>
      </c>
      <c r="K1316" s="44">
        <f>K590/SUMIFS(K$3:K$722,$B$3:$B$722,$B1316)*SUMIFS(Calculations!$E$3:$E$53,Calculations!$A$3:$A$53,$B1316)</f>
        <v/>
      </c>
      <c r="L1316" s="44">
        <f>L590/SUMIFS(L$3:L$722,$B$3:$B$722,$B1316)*SUMIFS(Calculations!$E$3:$E$53,Calculations!$A$3:$A$53,$B1316)</f>
        <v/>
      </c>
      <c r="M1316" s="44">
        <f>M590/SUMIFS(M$3:M$722,$B$3:$B$722,$B1316)*SUMIFS(Calculations!$E$3:$E$53,Calculations!$A$3:$A$53,$B1316)</f>
        <v/>
      </c>
      <c r="N1316" s="44">
        <f>N590/SUMIFS(N$3:N$722,$B$3:$B$722,$B1316)*SUMIFS(Calculations!$E$3:$E$53,Calculations!$A$3:$A$53,$B1316)</f>
        <v/>
      </c>
      <c r="O1316" s="44">
        <f>O590/SUMIFS(O$3:O$722,$B$3:$B$722,$B1316)*SUMIFS(Calculations!$E$3:$E$53,Calculations!$A$3:$A$53,$B1316)</f>
        <v/>
      </c>
      <c r="P1316" s="44">
        <f>P590/SUMIFS(P$3:P$722,$B$3:$B$722,$B1316)*SUMIFS(Calculations!$E$3:$E$53,Calculations!$A$3:$A$53,$B1316)</f>
        <v/>
      </c>
      <c r="Q1316" s="44">
        <f>Q590/SUMIFS(Q$3:Q$722,$B$3:$B$722,$B1316)*SUMIFS(Calculations!$E$3:$E$53,Calculations!$A$3:$A$53,$B1316)</f>
        <v/>
      </c>
      <c r="R1316" s="44">
        <f>R590/SUMIFS(R$3:R$722,$B$3:$B$722,$B1316)*SUMIFS(Calculations!$E$3:$E$53,Calculations!$A$3:$A$53,$B1316)</f>
        <v/>
      </c>
    </row>
    <row r="1317" ht="15.75" customHeight="1" s="157">
      <c r="B1317" s="44" t="inlineStr">
        <is>
          <t>TN</t>
        </is>
      </c>
      <c r="C1317" s="44" t="inlineStr">
        <is>
          <t>Generation</t>
        </is>
      </c>
      <c r="D1317" s="44" t="inlineStr">
        <is>
          <t>Geothermal</t>
        </is>
      </c>
      <c r="E1317" s="44">
        <f>LOOKUP(D1317,$U$2:$V$15,$V$2:$V$15)</f>
        <v/>
      </c>
      <c r="F1317" s="44">
        <f>F591/SUMIFS(F$3:F$722,$B$3:$B$722,$B1317)*SUMIFS(Calculations!$E$3:$E$53,Calculations!$A$3:$A$53,$B1317)</f>
        <v/>
      </c>
      <c r="G1317" s="44">
        <f>G591/SUMIFS(G$3:G$722,$B$3:$B$722,$B1317)*SUMIFS(Calculations!$E$3:$E$53,Calculations!$A$3:$A$53,$B1317)</f>
        <v/>
      </c>
      <c r="H1317" s="44">
        <f>H591/SUMIFS(H$3:H$722,$B$3:$B$722,$B1317)*SUMIFS(Calculations!$E$3:$E$53,Calculations!$A$3:$A$53,$B1317)</f>
        <v/>
      </c>
      <c r="I1317" s="44">
        <f>I591/SUMIFS(I$3:I$722,$B$3:$B$722,$B1317)*SUMIFS(Calculations!$E$3:$E$53,Calculations!$A$3:$A$53,$B1317)</f>
        <v/>
      </c>
      <c r="J1317" s="44">
        <f>J591/SUMIFS(J$3:J$722,$B$3:$B$722,$B1317)*SUMIFS(Calculations!$E$3:$E$53,Calculations!$A$3:$A$53,$B1317)</f>
        <v/>
      </c>
      <c r="K1317" s="44">
        <f>K591/SUMIFS(K$3:K$722,$B$3:$B$722,$B1317)*SUMIFS(Calculations!$E$3:$E$53,Calculations!$A$3:$A$53,$B1317)</f>
        <v/>
      </c>
      <c r="L1317" s="44">
        <f>L591/SUMIFS(L$3:L$722,$B$3:$B$722,$B1317)*SUMIFS(Calculations!$E$3:$E$53,Calculations!$A$3:$A$53,$B1317)</f>
        <v/>
      </c>
      <c r="M1317" s="44">
        <f>M591/SUMIFS(M$3:M$722,$B$3:$B$722,$B1317)*SUMIFS(Calculations!$E$3:$E$53,Calculations!$A$3:$A$53,$B1317)</f>
        <v/>
      </c>
      <c r="N1317" s="44">
        <f>N591/SUMIFS(N$3:N$722,$B$3:$B$722,$B1317)*SUMIFS(Calculations!$E$3:$E$53,Calculations!$A$3:$A$53,$B1317)</f>
        <v/>
      </c>
      <c r="O1317" s="44">
        <f>O591/SUMIFS(O$3:O$722,$B$3:$B$722,$B1317)*SUMIFS(Calculations!$E$3:$E$53,Calculations!$A$3:$A$53,$B1317)</f>
        <v/>
      </c>
      <c r="P1317" s="44">
        <f>P591/SUMIFS(P$3:P$722,$B$3:$B$722,$B1317)*SUMIFS(Calculations!$E$3:$E$53,Calculations!$A$3:$A$53,$B1317)</f>
        <v/>
      </c>
      <c r="Q1317" s="44">
        <f>Q591/SUMIFS(Q$3:Q$722,$B$3:$B$722,$B1317)*SUMIFS(Calculations!$E$3:$E$53,Calculations!$A$3:$A$53,$B1317)</f>
        <v/>
      </c>
      <c r="R1317" s="44">
        <f>R591/SUMIFS(R$3:R$722,$B$3:$B$722,$B1317)*SUMIFS(Calculations!$E$3:$E$53,Calculations!$A$3:$A$53,$B1317)</f>
        <v/>
      </c>
    </row>
    <row r="1318" ht="15.75" customHeight="1" s="157">
      <c r="B1318" s="44" t="inlineStr">
        <is>
          <t>TN</t>
        </is>
      </c>
      <c r="C1318" s="44" t="inlineStr">
        <is>
          <t>Generation</t>
        </is>
      </c>
      <c r="D1318" s="44" t="inlineStr">
        <is>
          <t>Hydro</t>
        </is>
      </c>
      <c r="E1318" s="44">
        <f>LOOKUP(D1318,$U$2:$V$15,$V$2:$V$15)</f>
        <v/>
      </c>
      <c r="F1318" s="44">
        <f>F592/SUMIFS(F$3:F$722,$B$3:$B$722,$B1318)*SUMIFS(Calculations!$E$3:$E$53,Calculations!$A$3:$A$53,$B1318)</f>
        <v/>
      </c>
      <c r="G1318" s="44">
        <f>G592/SUMIFS(G$3:G$722,$B$3:$B$722,$B1318)*SUMIFS(Calculations!$E$3:$E$53,Calculations!$A$3:$A$53,$B1318)</f>
        <v/>
      </c>
      <c r="H1318" s="44">
        <f>H592/SUMIFS(H$3:H$722,$B$3:$B$722,$B1318)*SUMIFS(Calculations!$E$3:$E$53,Calculations!$A$3:$A$53,$B1318)</f>
        <v/>
      </c>
      <c r="I1318" s="44">
        <f>I592/SUMIFS(I$3:I$722,$B$3:$B$722,$B1318)*SUMIFS(Calculations!$E$3:$E$53,Calculations!$A$3:$A$53,$B1318)</f>
        <v/>
      </c>
      <c r="J1318" s="44">
        <f>J592/SUMIFS(J$3:J$722,$B$3:$B$722,$B1318)*SUMIFS(Calculations!$E$3:$E$53,Calculations!$A$3:$A$53,$B1318)</f>
        <v/>
      </c>
      <c r="K1318" s="44">
        <f>K592/SUMIFS(K$3:K$722,$B$3:$B$722,$B1318)*SUMIFS(Calculations!$E$3:$E$53,Calculations!$A$3:$A$53,$B1318)</f>
        <v/>
      </c>
      <c r="L1318" s="44">
        <f>L592/SUMIFS(L$3:L$722,$B$3:$B$722,$B1318)*SUMIFS(Calculations!$E$3:$E$53,Calculations!$A$3:$A$53,$B1318)</f>
        <v/>
      </c>
      <c r="M1318" s="44">
        <f>M592/SUMIFS(M$3:M$722,$B$3:$B$722,$B1318)*SUMIFS(Calculations!$E$3:$E$53,Calculations!$A$3:$A$53,$B1318)</f>
        <v/>
      </c>
      <c r="N1318" s="44">
        <f>N592/SUMIFS(N$3:N$722,$B$3:$B$722,$B1318)*SUMIFS(Calculations!$E$3:$E$53,Calculations!$A$3:$A$53,$B1318)</f>
        <v/>
      </c>
      <c r="O1318" s="44">
        <f>O592/SUMIFS(O$3:O$722,$B$3:$B$722,$B1318)*SUMIFS(Calculations!$E$3:$E$53,Calculations!$A$3:$A$53,$B1318)</f>
        <v/>
      </c>
      <c r="P1318" s="44">
        <f>P592/SUMIFS(P$3:P$722,$B$3:$B$722,$B1318)*SUMIFS(Calculations!$E$3:$E$53,Calculations!$A$3:$A$53,$B1318)</f>
        <v/>
      </c>
      <c r="Q1318" s="44">
        <f>Q592/SUMIFS(Q$3:Q$722,$B$3:$B$722,$B1318)*SUMIFS(Calculations!$E$3:$E$53,Calculations!$A$3:$A$53,$B1318)</f>
        <v/>
      </c>
      <c r="R1318" s="44">
        <f>R592/SUMIFS(R$3:R$722,$B$3:$B$722,$B1318)*SUMIFS(Calculations!$E$3:$E$53,Calculations!$A$3:$A$53,$B1318)</f>
        <v/>
      </c>
    </row>
    <row r="1319" ht="15.75" customHeight="1" s="157">
      <c r="B1319" s="44" t="inlineStr">
        <is>
          <t>TN</t>
        </is>
      </c>
      <c r="C1319" s="44" t="inlineStr">
        <is>
          <t>Generation</t>
        </is>
      </c>
      <c r="D1319" s="44" t="inlineStr">
        <is>
          <t>Imports</t>
        </is>
      </c>
      <c r="E1319" s="44">
        <f>LOOKUP(D1319,$U$2:$V$15,$V$2:$V$15)</f>
        <v/>
      </c>
      <c r="F1319" s="44">
        <f>F593/SUMIFS(F$3:F$722,$B$3:$B$722,$B1319)*SUMIFS(Calculations!$E$3:$E$53,Calculations!$A$3:$A$53,$B1319)</f>
        <v/>
      </c>
      <c r="G1319" s="44">
        <f>G593/SUMIFS(G$3:G$722,$B$3:$B$722,$B1319)*SUMIFS(Calculations!$E$3:$E$53,Calculations!$A$3:$A$53,$B1319)</f>
        <v/>
      </c>
      <c r="H1319" s="44">
        <f>H593/SUMIFS(H$3:H$722,$B$3:$B$722,$B1319)*SUMIFS(Calculations!$E$3:$E$53,Calculations!$A$3:$A$53,$B1319)</f>
        <v/>
      </c>
      <c r="I1319" s="44">
        <f>I593/SUMIFS(I$3:I$722,$B$3:$B$722,$B1319)*SUMIFS(Calculations!$E$3:$E$53,Calculations!$A$3:$A$53,$B1319)</f>
        <v/>
      </c>
      <c r="J1319" s="44">
        <f>J593/SUMIFS(J$3:J$722,$B$3:$B$722,$B1319)*SUMIFS(Calculations!$E$3:$E$53,Calculations!$A$3:$A$53,$B1319)</f>
        <v/>
      </c>
      <c r="K1319" s="44">
        <f>K593/SUMIFS(K$3:K$722,$B$3:$B$722,$B1319)*SUMIFS(Calculations!$E$3:$E$53,Calculations!$A$3:$A$53,$B1319)</f>
        <v/>
      </c>
      <c r="L1319" s="44">
        <f>L593/SUMIFS(L$3:L$722,$B$3:$B$722,$B1319)*SUMIFS(Calculations!$E$3:$E$53,Calculations!$A$3:$A$53,$B1319)</f>
        <v/>
      </c>
      <c r="M1319" s="44">
        <f>M593/SUMIFS(M$3:M$722,$B$3:$B$722,$B1319)*SUMIFS(Calculations!$E$3:$E$53,Calculations!$A$3:$A$53,$B1319)</f>
        <v/>
      </c>
      <c r="N1319" s="44">
        <f>N593/SUMIFS(N$3:N$722,$B$3:$B$722,$B1319)*SUMIFS(Calculations!$E$3:$E$53,Calculations!$A$3:$A$53,$B1319)</f>
        <v/>
      </c>
      <c r="O1319" s="44">
        <f>O593/SUMIFS(O$3:O$722,$B$3:$B$722,$B1319)*SUMIFS(Calculations!$E$3:$E$53,Calculations!$A$3:$A$53,$B1319)</f>
        <v/>
      </c>
      <c r="P1319" s="44">
        <f>P593/SUMIFS(P$3:P$722,$B$3:$B$722,$B1319)*SUMIFS(Calculations!$E$3:$E$53,Calculations!$A$3:$A$53,$B1319)</f>
        <v/>
      </c>
      <c r="Q1319" s="44">
        <f>Q593/SUMIFS(Q$3:Q$722,$B$3:$B$722,$B1319)*SUMIFS(Calculations!$E$3:$E$53,Calculations!$A$3:$A$53,$B1319)</f>
        <v/>
      </c>
      <c r="R1319" s="44">
        <f>R593/SUMIFS(R$3:R$722,$B$3:$B$722,$B1319)*SUMIFS(Calculations!$E$3:$E$53,Calculations!$A$3:$A$53,$B1319)</f>
        <v/>
      </c>
    </row>
    <row r="1320" ht="15.75" customHeight="1" s="157">
      <c r="B1320" s="44" t="inlineStr">
        <is>
          <t>TN</t>
        </is>
      </c>
      <c r="C1320" s="44" t="inlineStr">
        <is>
          <t>Generation</t>
        </is>
      </c>
      <c r="D1320" s="44" t="inlineStr">
        <is>
          <t>Land-based Wind</t>
        </is>
      </c>
      <c r="E1320" s="44">
        <f>LOOKUP(D1320,$U$2:$V$15,$V$2:$V$15)</f>
        <v/>
      </c>
      <c r="F1320" s="44">
        <f>F594/SUMIFS(F$3:F$722,$B$3:$B$722,$B1320)*SUMIFS(Calculations!$E$3:$E$53,Calculations!$A$3:$A$53,$B1320)</f>
        <v/>
      </c>
      <c r="G1320" s="44">
        <f>G594/SUMIFS(G$3:G$722,$B$3:$B$722,$B1320)*SUMIFS(Calculations!$E$3:$E$53,Calculations!$A$3:$A$53,$B1320)</f>
        <v/>
      </c>
      <c r="H1320" s="44">
        <f>H594/SUMIFS(H$3:H$722,$B$3:$B$722,$B1320)*SUMIFS(Calculations!$E$3:$E$53,Calculations!$A$3:$A$53,$B1320)</f>
        <v/>
      </c>
      <c r="I1320" s="44">
        <f>I594/SUMIFS(I$3:I$722,$B$3:$B$722,$B1320)*SUMIFS(Calculations!$E$3:$E$53,Calculations!$A$3:$A$53,$B1320)</f>
        <v/>
      </c>
      <c r="J1320" s="44">
        <f>J594/SUMIFS(J$3:J$722,$B$3:$B$722,$B1320)*SUMIFS(Calculations!$E$3:$E$53,Calculations!$A$3:$A$53,$B1320)</f>
        <v/>
      </c>
      <c r="K1320" s="44">
        <f>K594/SUMIFS(K$3:K$722,$B$3:$B$722,$B1320)*SUMIFS(Calculations!$E$3:$E$53,Calculations!$A$3:$A$53,$B1320)</f>
        <v/>
      </c>
      <c r="L1320" s="44">
        <f>L594/SUMIFS(L$3:L$722,$B$3:$B$722,$B1320)*SUMIFS(Calculations!$E$3:$E$53,Calculations!$A$3:$A$53,$B1320)</f>
        <v/>
      </c>
      <c r="M1320" s="44">
        <f>M594/SUMIFS(M$3:M$722,$B$3:$B$722,$B1320)*SUMIFS(Calculations!$E$3:$E$53,Calculations!$A$3:$A$53,$B1320)</f>
        <v/>
      </c>
      <c r="N1320" s="44">
        <f>N594/SUMIFS(N$3:N$722,$B$3:$B$722,$B1320)*SUMIFS(Calculations!$E$3:$E$53,Calculations!$A$3:$A$53,$B1320)</f>
        <v/>
      </c>
      <c r="O1320" s="44">
        <f>O594/SUMIFS(O$3:O$722,$B$3:$B$722,$B1320)*SUMIFS(Calculations!$E$3:$E$53,Calculations!$A$3:$A$53,$B1320)</f>
        <v/>
      </c>
      <c r="P1320" s="44">
        <f>P594/SUMIFS(P$3:P$722,$B$3:$B$722,$B1320)*SUMIFS(Calculations!$E$3:$E$53,Calculations!$A$3:$A$53,$B1320)</f>
        <v/>
      </c>
      <c r="Q1320" s="44">
        <f>Q594/SUMIFS(Q$3:Q$722,$B$3:$B$722,$B1320)*SUMIFS(Calculations!$E$3:$E$53,Calculations!$A$3:$A$53,$B1320)</f>
        <v/>
      </c>
      <c r="R1320" s="44">
        <f>R594/SUMIFS(R$3:R$722,$B$3:$B$722,$B1320)*SUMIFS(Calculations!$E$3:$E$53,Calculations!$A$3:$A$53,$B1320)</f>
        <v/>
      </c>
    </row>
    <row r="1321" ht="15.75" customHeight="1" s="157">
      <c r="B1321" s="44" t="inlineStr">
        <is>
          <t>TN</t>
        </is>
      </c>
      <c r="C1321" s="44" t="inlineStr">
        <is>
          <t>Generation</t>
        </is>
      </c>
      <c r="D1321" s="44" t="inlineStr">
        <is>
          <t>NG-CC</t>
        </is>
      </c>
      <c r="E1321" s="44">
        <f>LOOKUP(D1321,$U$2:$V$15,$V$2:$V$15)</f>
        <v/>
      </c>
      <c r="F1321" s="44">
        <f>F595/SUMIFS(F$3:F$722,$B$3:$B$722,$B1321)*SUMIFS(Calculations!$E$3:$E$53,Calculations!$A$3:$A$53,$B1321)</f>
        <v/>
      </c>
      <c r="G1321" s="44">
        <f>G595/SUMIFS(G$3:G$722,$B$3:$B$722,$B1321)*SUMIFS(Calculations!$E$3:$E$53,Calculations!$A$3:$A$53,$B1321)</f>
        <v/>
      </c>
      <c r="H1321" s="44">
        <f>H595/SUMIFS(H$3:H$722,$B$3:$B$722,$B1321)*SUMIFS(Calculations!$E$3:$E$53,Calculations!$A$3:$A$53,$B1321)</f>
        <v/>
      </c>
      <c r="I1321" s="44">
        <f>I595/SUMIFS(I$3:I$722,$B$3:$B$722,$B1321)*SUMIFS(Calculations!$E$3:$E$53,Calculations!$A$3:$A$53,$B1321)</f>
        <v/>
      </c>
      <c r="J1321" s="44">
        <f>J595/SUMIFS(J$3:J$722,$B$3:$B$722,$B1321)*SUMIFS(Calculations!$E$3:$E$53,Calculations!$A$3:$A$53,$B1321)</f>
        <v/>
      </c>
      <c r="K1321" s="44">
        <f>K595/SUMIFS(K$3:K$722,$B$3:$B$722,$B1321)*SUMIFS(Calculations!$E$3:$E$53,Calculations!$A$3:$A$53,$B1321)</f>
        <v/>
      </c>
      <c r="L1321" s="44">
        <f>L595/SUMIFS(L$3:L$722,$B$3:$B$722,$B1321)*SUMIFS(Calculations!$E$3:$E$53,Calculations!$A$3:$A$53,$B1321)</f>
        <v/>
      </c>
      <c r="M1321" s="44">
        <f>M595/SUMIFS(M$3:M$722,$B$3:$B$722,$B1321)*SUMIFS(Calculations!$E$3:$E$53,Calculations!$A$3:$A$53,$B1321)</f>
        <v/>
      </c>
      <c r="N1321" s="44">
        <f>N595/SUMIFS(N$3:N$722,$B$3:$B$722,$B1321)*SUMIFS(Calculations!$E$3:$E$53,Calculations!$A$3:$A$53,$B1321)</f>
        <v/>
      </c>
      <c r="O1321" s="44">
        <f>O595/SUMIFS(O$3:O$722,$B$3:$B$722,$B1321)*SUMIFS(Calculations!$E$3:$E$53,Calculations!$A$3:$A$53,$B1321)</f>
        <v/>
      </c>
      <c r="P1321" s="44">
        <f>P595/SUMIFS(P$3:P$722,$B$3:$B$722,$B1321)*SUMIFS(Calculations!$E$3:$E$53,Calculations!$A$3:$A$53,$B1321)</f>
        <v/>
      </c>
      <c r="Q1321" s="44">
        <f>Q595/SUMIFS(Q$3:Q$722,$B$3:$B$722,$B1321)*SUMIFS(Calculations!$E$3:$E$53,Calculations!$A$3:$A$53,$B1321)</f>
        <v/>
      </c>
      <c r="R1321" s="44">
        <f>R595/SUMIFS(R$3:R$722,$B$3:$B$722,$B1321)*SUMIFS(Calculations!$E$3:$E$53,Calculations!$A$3:$A$53,$B1321)</f>
        <v/>
      </c>
    </row>
    <row r="1322" ht="15.75" customHeight="1" s="157">
      <c r="B1322" s="44" t="inlineStr">
        <is>
          <t>TN</t>
        </is>
      </c>
      <c r="C1322" s="44" t="inlineStr">
        <is>
          <t>Generation</t>
        </is>
      </c>
      <c r="D1322" s="44" t="inlineStr">
        <is>
          <t>NG-CT</t>
        </is>
      </c>
      <c r="E1322" s="44">
        <f>LOOKUP(D1322,$U$2:$V$15,$V$2:$V$15)</f>
        <v/>
      </c>
      <c r="F1322" s="44">
        <f>F596/SUMIFS(F$3:F$722,$B$3:$B$722,$B1322)*SUMIFS(Calculations!$E$3:$E$53,Calculations!$A$3:$A$53,$B1322)</f>
        <v/>
      </c>
      <c r="G1322" s="44">
        <f>G596/SUMIFS(G$3:G$722,$B$3:$B$722,$B1322)*SUMIFS(Calculations!$E$3:$E$53,Calculations!$A$3:$A$53,$B1322)</f>
        <v/>
      </c>
      <c r="H1322" s="44">
        <f>H596/SUMIFS(H$3:H$722,$B$3:$B$722,$B1322)*SUMIFS(Calculations!$E$3:$E$53,Calculations!$A$3:$A$53,$B1322)</f>
        <v/>
      </c>
      <c r="I1322" s="44">
        <f>I596/SUMIFS(I$3:I$722,$B$3:$B$722,$B1322)*SUMIFS(Calculations!$E$3:$E$53,Calculations!$A$3:$A$53,$B1322)</f>
        <v/>
      </c>
      <c r="J1322" s="44">
        <f>J596/SUMIFS(J$3:J$722,$B$3:$B$722,$B1322)*SUMIFS(Calculations!$E$3:$E$53,Calculations!$A$3:$A$53,$B1322)</f>
        <v/>
      </c>
      <c r="K1322" s="44">
        <f>K596/SUMIFS(K$3:K$722,$B$3:$B$722,$B1322)*SUMIFS(Calculations!$E$3:$E$53,Calculations!$A$3:$A$53,$B1322)</f>
        <v/>
      </c>
      <c r="L1322" s="44">
        <f>L596/SUMIFS(L$3:L$722,$B$3:$B$722,$B1322)*SUMIFS(Calculations!$E$3:$E$53,Calculations!$A$3:$A$53,$B1322)</f>
        <v/>
      </c>
      <c r="M1322" s="44">
        <f>M596/SUMIFS(M$3:M$722,$B$3:$B$722,$B1322)*SUMIFS(Calculations!$E$3:$E$53,Calculations!$A$3:$A$53,$B1322)</f>
        <v/>
      </c>
      <c r="N1322" s="44">
        <f>N596/SUMIFS(N$3:N$722,$B$3:$B$722,$B1322)*SUMIFS(Calculations!$E$3:$E$53,Calculations!$A$3:$A$53,$B1322)</f>
        <v/>
      </c>
      <c r="O1322" s="44">
        <f>O596/SUMIFS(O$3:O$722,$B$3:$B$722,$B1322)*SUMIFS(Calculations!$E$3:$E$53,Calculations!$A$3:$A$53,$B1322)</f>
        <v/>
      </c>
      <c r="P1322" s="44">
        <f>P596/SUMIFS(P$3:P$722,$B$3:$B$722,$B1322)*SUMIFS(Calculations!$E$3:$E$53,Calculations!$A$3:$A$53,$B1322)</f>
        <v/>
      </c>
      <c r="Q1322" s="44">
        <f>Q596/SUMIFS(Q$3:Q$722,$B$3:$B$722,$B1322)*SUMIFS(Calculations!$E$3:$E$53,Calculations!$A$3:$A$53,$B1322)</f>
        <v/>
      </c>
      <c r="R1322" s="44">
        <f>R596/SUMIFS(R$3:R$722,$B$3:$B$722,$B1322)*SUMIFS(Calculations!$E$3:$E$53,Calculations!$A$3:$A$53,$B1322)</f>
        <v/>
      </c>
    </row>
    <row r="1323" ht="15.75" customHeight="1" s="157">
      <c r="B1323" s="44" t="inlineStr">
        <is>
          <t>TN</t>
        </is>
      </c>
      <c r="C1323" s="44" t="inlineStr">
        <is>
          <t>Generation</t>
        </is>
      </c>
      <c r="D1323" s="44" t="inlineStr">
        <is>
          <t>Nuclear</t>
        </is>
      </c>
      <c r="E1323" s="44">
        <f>LOOKUP(D1323,$U$2:$V$15,$V$2:$V$15)</f>
        <v/>
      </c>
      <c r="F1323" s="44">
        <f>F597/SUMIFS(F$3:F$722,$B$3:$B$722,$B1323)*SUMIFS(Calculations!$E$3:$E$53,Calculations!$A$3:$A$53,$B1323)</f>
        <v/>
      </c>
      <c r="G1323" s="44">
        <f>G597/SUMIFS(G$3:G$722,$B$3:$B$722,$B1323)*SUMIFS(Calculations!$E$3:$E$53,Calculations!$A$3:$A$53,$B1323)</f>
        <v/>
      </c>
      <c r="H1323" s="44">
        <f>H597/SUMIFS(H$3:H$722,$B$3:$B$722,$B1323)*SUMIFS(Calculations!$E$3:$E$53,Calculations!$A$3:$A$53,$B1323)</f>
        <v/>
      </c>
      <c r="I1323" s="44">
        <f>I597/SUMIFS(I$3:I$722,$B$3:$B$722,$B1323)*SUMIFS(Calculations!$E$3:$E$53,Calculations!$A$3:$A$53,$B1323)</f>
        <v/>
      </c>
      <c r="J1323" s="44">
        <f>J597/SUMIFS(J$3:J$722,$B$3:$B$722,$B1323)*SUMIFS(Calculations!$E$3:$E$53,Calculations!$A$3:$A$53,$B1323)</f>
        <v/>
      </c>
      <c r="K1323" s="44">
        <f>K597/SUMIFS(K$3:K$722,$B$3:$B$722,$B1323)*SUMIFS(Calculations!$E$3:$E$53,Calculations!$A$3:$A$53,$B1323)</f>
        <v/>
      </c>
      <c r="L1323" s="44">
        <f>L597/SUMIFS(L$3:L$722,$B$3:$B$722,$B1323)*SUMIFS(Calculations!$E$3:$E$53,Calculations!$A$3:$A$53,$B1323)</f>
        <v/>
      </c>
      <c r="M1323" s="44">
        <f>M597/SUMIFS(M$3:M$722,$B$3:$B$722,$B1323)*SUMIFS(Calculations!$E$3:$E$53,Calculations!$A$3:$A$53,$B1323)</f>
        <v/>
      </c>
      <c r="N1323" s="44">
        <f>N597/SUMIFS(N$3:N$722,$B$3:$B$722,$B1323)*SUMIFS(Calculations!$E$3:$E$53,Calculations!$A$3:$A$53,$B1323)</f>
        <v/>
      </c>
      <c r="O1323" s="44">
        <f>O597/SUMIFS(O$3:O$722,$B$3:$B$722,$B1323)*SUMIFS(Calculations!$E$3:$E$53,Calculations!$A$3:$A$53,$B1323)</f>
        <v/>
      </c>
      <c r="P1323" s="44">
        <f>P597/SUMIFS(P$3:P$722,$B$3:$B$722,$B1323)*SUMIFS(Calculations!$E$3:$E$53,Calculations!$A$3:$A$53,$B1323)</f>
        <v/>
      </c>
      <c r="Q1323" s="44">
        <f>Q597/SUMIFS(Q$3:Q$722,$B$3:$B$722,$B1323)*SUMIFS(Calculations!$E$3:$E$53,Calculations!$A$3:$A$53,$B1323)</f>
        <v/>
      </c>
      <c r="R1323" s="44">
        <f>R597/SUMIFS(R$3:R$722,$B$3:$B$722,$B1323)*SUMIFS(Calculations!$E$3:$E$53,Calculations!$A$3:$A$53,$B1323)</f>
        <v/>
      </c>
    </row>
    <row r="1324" ht="15.75" customHeight="1" s="157">
      <c r="B1324" s="44" t="inlineStr">
        <is>
          <t>TN</t>
        </is>
      </c>
      <c r="C1324" s="44" t="inlineStr">
        <is>
          <t>Generation</t>
        </is>
      </c>
      <c r="D1324" s="44" t="inlineStr">
        <is>
          <t>Offshore Wind</t>
        </is>
      </c>
      <c r="E1324" s="44">
        <f>LOOKUP(D1324,$U$2:$V$15,$V$2:$V$15)</f>
        <v/>
      </c>
      <c r="F1324" s="44">
        <f>F598/SUMIFS(F$3:F$722,$B$3:$B$722,$B1324)*SUMIFS(Calculations!$E$3:$E$53,Calculations!$A$3:$A$53,$B1324)</f>
        <v/>
      </c>
      <c r="G1324" s="44">
        <f>G598/SUMIFS(G$3:G$722,$B$3:$B$722,$B1324)*SUMIFS(Calculations!$E$3:$E$53,Calculations!$A$3:$A$53,$B1324)</f>
        <v/>
      </c>
      <c r="H1324" s="44">
        <f>H598/SUMIFS(H$3:H$722,$B$3:$B$722,$B1324)*SUMIFS(Calculations!$E$3:$E$53,Calculations!$A$3:$A$53,$B1324)</f>
        <v/>
      </c>
      <c r="I1324" s="44">
        <f>I598/SUMIFS(I$3:I$722,$B$3:$B$722,$B1324)*SUMIFS(Calculations!$E$3:$E$53,Calculations!$A$3:$A$53,$B1324)</f>
        <v/>
      </c>
      <c r="J1324" s="44">
        <f>J598/SUMIFS(J$3:J$722,$B$3:$B$722,$B1324)*SUMIFS(Calculations!$E$3:$E$53,Calculations!$A$3:$A$53,$B1324)</f>
        <v/>
      </c>
      <c r="K1324" s="44">
        <f>K598/SUMIFS(K$3:K$722,$B$3:$B$722,$B1324)*SUMIFS(Calculations!$E$3:$E$53,Calculations!$A$3:$A$53,$B1324)</f>
        <v/>
      </c>
      <c r="L1324" s="44">
        <f>L598/SUMIFS(L$3:L$722,$B$3:$B$722,$B1324)*SUMIFS(Calculations!$E$3:$E$53,Calculations!$A$3:$A$53,$B1324)</f>
        <v/>
      </c>
      <c r="M1324" s="44">
        <f>M598/SUMIFS(M$3:M$722,$B$3:$B$722,$B1324)*SUMIFS(Calculations!$E$3:$E$53,Calculations!$A$3:$A$53,$B1324)</f>
        <v/>
      </c>
      <c r="N1324" s="44">
        <f>N598/SUMIFS(N$3:N$722,$B$3:$B$722,$B1324)*SUMIFS(Calculations!$E$3:$E$53,Calculations!$A$3:$A$53,$B1324)</f>
        <v/>
      </c>
      <c r="O1324" s="44">
        <f>O598/SUMIFS(O$3:O$722,$B$3:$B$722,$B1324)*SUMIFS(Calculations!$E$3:$E$53,Calculations!$A$3:$A$53,$B1324)</f>
        <v/>
      </c>
      <c r="P1324" s="44">
        <f>P598/SUMIFS(P$3:P$722,$B$3:$B$722,$B1324)*SUMIFS(Calculations!$E$3:$E$53,Calculations!$A$3:$A$53,$B1324)</f>
        <v/>
      </c>
      <c r="Q1324" s="44">
        <f>Q598/SUMIFS(Q$3:Q$722,$B$3:$B$722,$B1324)*SUMIFS(Calculations!$E$3:$E$53,Calculations!$A$3:$A$53,$B1324)</f>
        <v/>
      </c>
      <c r="R1324" s="44">
        <f>R598/SUMIFS(R$3:R$722,$B$3:$B$722,$B1324)*SUMIFS(Calculations!$E$3:$E$53,Calculations!$A$3:$A$53,$B1324)</f>
        <v/>
      </c>
    </row>
    <row r="1325" ht="15.75" customHeight="1" s="157">
      <c r="B1325" s="44" t="inlineStr">
        <is>
          <t>TN</t>
        </is>
      </c>
      <c r="C1325" s="44" t="inlineStr">
        <is>
          <t>Generation</t>
        </is>
      </c>
      <c r="D1325" s="44" t="inlineStr">
        <is>
          <t>Oil-Gas-Steam</t>
        </is>
      </c>
      <c r="E1325" s="44">
        <f>LOOKUP(D1325,$U$2:$V$15,$V$2:$V$15)</f>
        <v/>
      </c>
      <c r="F1325" s="44">
        <f>F599/SUMIFS(F$3:F$722,$B$3:$B$722,$B1325)*SUMIFS(Calculations!$E$3:$E$53,Calculations!$A$3:$A$53,$B1325)</f>
        <v/>
      </c>
      <c r="G1325" s="44">
        <f>G599/SUMIFS(G$3:G$722,$B$3:$B$722,$B1325)*SUMIFS(Calculations!$E$3:$E$53,Calculations!$A$3:$A$53,$B1325)</f>
        <v/>
      </c>
      <c r="H1325" s="44">
        <f>H599/SUMIFS(H$3:H$722,$B$3:$B$722,$B1325)*SUMIFS(Calculations!$E$3:$E$53,Calculations!$A$3:$A$53,$B1325)</f>
        <v/>
      </c>
      <c r="I1325" s="44">
        <f>I599/SUMIFS(I$3:I$722,$B$3:$B$722,$B1325)*SUMIFS(Calculations!$E$3:$E$53,Calculations!$A$3:$A$53,$B1325)</f>
        <v/>
      </c>
      <c r="J1325" s="44">
        <f>J599/SUMIFS(J$3:J$722,$B$3:$B$722,$B1325)*SUMIFS(Calculations!$E$3:$E$53,Calculations!$A$3:$A$53,$B1325)</f>
        <v/>
      </c>
      <c r="K1325" s="44">
        <f>K599/SUMIFS(K$3:K$722,$B$3:$B$722,$B1325)*SUMIFS(Calculations!$E$3:$E$53,Calculations!$A$3:$A$53,$B1325)</f>
        <v/>
      </c>
      <c r="L1325" s="44">
        <f>L599/SUMIFS(L$3:L$722,$B$3:$B$722,$B1325)*SUMIFS(Calculations!$E$3:$E$53,Calculations!$A$3:$A$53,$B1325)</f>
        <v/>
      </c>
      <c r="M1325" s="44">
        <f>M599/SUMIFS(M$3:M$722,$B$3:$B$722,$B1325)*SUMIFS(Calculations!$E$3:$E$53,Calculations!$A$3:$A$53,$B1325)</f>
        <v/>
      </c>
      <c r="N1325" s="44">
        <f>N599/SUMIFS(N$3:N$722,$B$3:$B$722,$B1325)*SUMIFS(Calculations!$E$3:$E$53,Calculations!$A$3:$A$53,$B1325)</f>
        <v/>
      </c>
      <c r="O1325" s="44">
        <f>O599/SUMIFS(O$3:O$722,$B$3:$B$722,$B1325)*SUMIFS(Calculations!$E$3:$E$53,Calculations!$A$3:$A$53,$B1325)</f>
        <v/>
      </c>
      <c r="P1325" s="44">
        <f>P599/SUMIFS(P$3:P$722,$B$3:$B$722,$B1325)*SUMIFS(Calculations!$E$3:$E$53,Calculations!$A$3:$A$53,$B1325)</f>
        <v/>
      </c>
      <c r="Q1325" s="44">
        <f>Q599/SUMIFS(Q$3:Q$722,$B$3:$B$722,$B1325)*SUMIFS(Calculations!$E$3:$E$53,Calculations!$A$3:$A$53,$B1325)</f>
        <v/>
      </c>
      <c r="R1325" s="44">
        <f>R599/SUMIFS(R$3:R$722,$B$3:$B$722,$B1325)*SUMIFS(Calculations!$E$3:$E$53,Calculations!$A$3:$A$53,$B1325)</f>
        <v/>
      </c>
    </row>
    <row r="1326" ht="15.75" customHeight="1" s="157">
      <c r="B1326" s="44" t="inlineStr">
        <is>
          <t>TN</t>
        </is>
      </c>
      <c r="C1326" s="44" t="inlineStr">
        <is>
          <t>Generation</t>
        </is>
      </c>
      <c r="D1326" s="44" t="inlineStr">
        <is>
          <t>Rooftop PV</t>
        </is>
      </c>
      <c r="E1326" s="44">
        <f>LOOKUP(D1326,$U$2:$V$15,$V$2:$V$15)</f>
        <v/>
      </c>
      <c r="F1326" s="44">
        <f>F600/SUMIFS(F$3:F$722,$B$3:$B$722,$B1326)*SUMIFS(Calculations!$E$3:$E$53,Calculations!$A$3:$A$53,$B1326)</f>
        <v/>
      </c>
      <c r="G1326" s="44">
        <f>G600/SUMIFS(G$3:G$722,$B$3:$B$722,$B1326)*SUMIFS(Calculations!$E$3:$E$53,Calculations!$A$3:$A$53,$B1326)</f>
        <v/>
      </c>
      <c r="H1326" s="44">
        <f>H600/SUMIFS(H$3:H$722,$B$3:$B$722,$B1326)*SUMIFS(Calculations!$E$3:$E$53,Calculations!$A$3:$A$53,$B1326)</f>
        <v/>
      </c>
      <c r="I1326" s="44">
        <f>I600/SUMIFS(I$3:I$722,$B$3:$B$722,$B1326)*SUMIFS(Calculations!$E$3:$E$53,Calculations!$A$3:$A$53,$B1326)</f>
        <v/>
      </c>
      <c r="J1326" s="44">
        <f>J600/SUMIFS(J$3:J$722,$B$3:$B$722,$B1326)*SUMIFS(Calculations!$E$3:$E$53,Calculations!$A$3:$A$53,$B1326)</f>
        <v/>
      </c>
      <c r="K1326" s="44">
        <f>K600/SUMIFS(K$3:K$722,$B$3:$B$722,$B1326)*SUMIFS(Calculations!$E$3:$E$53,Calculations!$A$3:$A$53,$B1326)</f>
        <v/>
      </c>
      <c r="L1326" s="44">
        <f>L600/SUMIFS(L$3:L$722,$B$3:$B$722,$B1326)*SUMIFS(Calculations!$E$3:$E$53,Calculations!$A$3:$A$53,$B1326)</f>
        <v/>
      </c>
      <c r="M1326" s="44">
        <f>M600/SUMIFS(M$3:M$722,$B$3:$B$722,$B1326)*SUMIFS(Calculations!$E$3:$E$53,Calculations!$A$3:$A$53,$B1326)</f>
        <v/>
      </c>
      <c r="N1326" s="44">
        <f>N600/SUMIFS(N$3:N$722,$B$3:$B$722,$B1326)*SUMIFS(Calculations!$E$3:$E$53,Calculations!$A$3:$A$53,$B1326)</f>
        <v/>
      </c>
      <c r="O1326" s="44">
        <f>O600/SUMIFS(O$3:O$722,$B$3:$B$722,$B1326)*SUMIFS(Calculations!$E$3:$E$53,Calculations!$A$3:$A$53,$B1326)</f>
        <v/>
      </c>
      <c r="P1326" s="44">
        <f>P600/SUMIFS(P$3:P$722,$B$3:$B$722,$B1326)*SUMIFS(Calculations!$E$3:$E$53,Calculations!$A$3:$A$53,$B1326)</f>
        <v/>
      </c>
      <c r="Q1326" s="44">
        <f>Q600/SUMIFS(Q$3:Q$722,$B$3:$B$722,$B1326)*SUMIFS(Calculations!$E$3:$E$53,Calculations!$A$3:$A$53,$B1326)</f>
        <v/>
      </c>
      <c r="R1326" s="44">
        <f>R600/SUMIFS(R$3:R$722,$B$3:$B$722,$B1326)*SUMIFS(Calculations!$E$3:$E$53,Calculations!$A$3:$A$53,$B1326)</f>
        <v/>
      </c>
    </row>
    <row r="1327" ht="15.75" customHeight="1" s="157">
      <c r="B1327" s="44" t="inlineStr">
        <is>
          <t>TN</t>
        </is>
      </c>
      <c r="C1327" s="44" t="inlineStr">
        <is>
          <t>Generation</t>
        </is>
      </c>
      <c r="D1327" s="44" t="inlineStr">
        <is>
          <t>Storage</t>
        </is>
      </c>
      <c r="E1327" s="44">
        <f>LOOKUP(D1327,$U$2:$V$15,$V$2:$V$15)</f>
        <v/>
      </c>
      <c r="F1327" s="44">
        <f>F601/SUMIFS(F$3:F$722,$B$3:$B$722,$B1327)*SUMIFS(Calculations!$E$3:$E$53,Calculations!$A$3:$A$53,$B1327)</f>
        <v/>
      </c>
      <c r="G1327" s="44">
        <f>G601/SUMIFS(G$3:G$722,$B$3:$B$722,$B1327)*SUMIFS(Calculations!$E$3:$E$53,Calculations!$A$3:$A$53,$B1327)</f>
        <v/>
      </c>
      <c r="H1327" s="44">
        <f>H601/SUMIFS(H$3:H$722,$B$3:$B$722,$B1327)*SUMIFS(Calculations!$E$3:$E$53,Calculations!$A$3:$A$53,$B1327)</f>
        <v/>
      </c>
      <c r="I1327" s="44">
        <f>I601/SUMIFS(I$3:I$722,$B$3:$B$722,$B1327)*SUMIFS(Calculations!$E$3:$E$53,Calculations!$A$3:$A$53,$B1327)</f>
        <v/>
      </c>
      <c r="J1327" s="44">
        <f>J601/SUMIFS(J$3:J$722,$B$3:$B$722,$B1327)*SUMIFS(Calculations!$E$3:$E$53,Calculations!$A$3:$A$53,$B1327)</f>
        <v/>
      </c>
      <c r="K1327" s="44">
        <f>K601/SUMIFS(K$3:K$722,$B$3:$B$722,$B1327)*SUMIFS(Calculations!$E$3:$E$53,Calculations!$A$3:$A$53,$B1327)</f>
        <v/>
      </c>
      <c r="L1327" s="44">
        <f>L601/SUMIFS(L$3:L$722,$B$3:$B$722,$B1327)*SUMIFS(Calculations!$E$3:$E$53,Calculations!$A$3:$A$53,$B1327)</f>
        <v/>
      </c>
      <c r="M1327" s="44">
        <f>M601/SUMIFS(M$3:M$722,$B$3:$B$722,$B1327)*SUMIFS(Calculations!$E$3:$E$53,Calculations!$A$3:$A$53,$B1327)</f>
        <v/>
      </c>
      <c r="N1327" s="44">
        <f>N601/SUMIFS(N$3:N$722,$B$3:$B$722,$B1327)*SUMIFS(Calculations!$E$3:$E$53,Calculations!$A$3:$A$53,$B1327)</f>
        <v/>
      </c>
      <c r="O1327" s="44">
        <f>O601/SUMIFS(O$3:O$722,$B$3:$B$722,$B1327)*SUMIFS(Calculations!$E$3:$E$53,Calculations!$A$3:$A$53,$B1327)</f>
        <v/>
      </c>
      <c r="P1327" s="44">
        <f>P601/SUMIFS(P$3:P$722,$B$3:$B$722,$B1327)*SUMIFS(Calculations!$E$3:$E$53,Calculations!$A$3:$A$53,$B1327)</f>
        <v/>
      </c>
      <c r="Q1327" s="44">
        <f>Q601/SUMIFS(Q$3:Q$722,$B$3:$B$722,$B1327)*SUMIFS(Calculations!$E$3:$E$53,Calculations!$A$3:$A$53,$B1327)</f>
        <v/>
      </c>
      <c r="R1327" s="44">
        <f>R601/SUMIFS(R$3:R$722,$B$3:$B$722,$B1327)*SUMIFS(Calculations!$E$3:$E$53,Calculations!$A$3:$A$53,$B1327)</f>
        <v/>
      </c>
    </row>
    <row r="1328" ht="15.75" customHeight="1" s="157">
      <c r="B1328" s="44" t="inlineStr">
        <is>
          <t>TN</t>
        </is>
      </c>
      <c r="C1328" s="44" t="inlineStr">
        <is>
          <t>Generation</t>
        </is>
      </c>
      <c r="D1328" s="44" t="inlineStr">
        <is>
          <t>Utility PV</t>
        </is>
      </c>
      <c r="E1328" s="44">
        <f>LOOKUP(D1328,$U$2:$V$15,$V$2:$V$15)</f>
        <v/>
      </c>
      <c r="F1328" s="44">
        <f>F602/SUMIFS(F$3:F$722,$B$3:$B$722,$B1328)*SUMIFS(Calculations!$E$3:$E$53,Calculations!$A$3:$A$53,$B1328)</f>
        <v/>
      </c>
      <c r="G1328" s="44">
        <f>G602/SUMIFS(G$3:G$722,$B$3:$B$722,$B1328)*SUMIFS(Calculations!$E$3:$E$53,Calculations!$A$3:$A$53,$B1328)</f>
        <v/>
      </c>
      <c r="H1328" s="44">
        <f>H602/SUMIFS(H$3:H$722,$B$3:$B$722,$B1328)*SUMIFS(Calculations!$E$3:$E$53,Calculations!$A$3:$A$53,$B1328)</f>
        <v/>
      </c>
      <c r="I1328" s="44">
        <f>I602/SUMIFS(I$3:I$722,$B$3:$B$722,$B1328)*SUMIFS(Calculations!$E$3:$E$53,Calculations!$A$3:$A$53,$B1328)</f>
        <v/>
      </c>
      <c r="J1328" s="44">
        <f>J602/SUMIFS(J$3:J$722,$B$3:$B$722,$B1328)*SUMIFS(Calculations!$E$3:$E$53,Calculations!$A$3:$A$53,$B1328)</f>
        <v/>
      </c>
      <c r="K1328" s="44">
        <f>K602/SUMIFS(K$3:K$722,$B$3:$B$722,$B1328)*SUMIFS(Calculations!$E$3:$E$53,Calculations!$A$3:$A$53,$B1328)</f>
        <v/>
      </c>
      <c r="L1328" s="44">
        <f>L602/SUMIFS(L$3:L$722,$B$3:$B$722,$B1328)*SUMIFS(Calculations!$E$3:$E$53,Calculations!$A$3:$A$53,$B1328)</f>
        <v/>
      </c>
      <c r="M1328" s="44">
        <f>M602/SUMIFS(M$3:M$722,$B$3:$B$722,$B1328)*SUMIFS(Calculations!$E$3:$E$53,Calculations!$A$3:$A$53,$B1328)</f>
        <v/>
      </c>
      <c r="N1328" s="44">
        <f>N602/SUMIFS(N$3:N$722,$B$3:$B$722,$B1328)*SUMIFS(Calculations!$E$3:$E$53,Calculations!$A$3:$A$53,$B1328)</f>
        <v/>
      </c>
      <c r="O1328" s="44">
        <f>O602/SUMIFS(O$3:O$722,$B$3:$B$722,$B1328)*SUMIFS(Calculations!$E$3:$E$53,Calculations!$A$3:$A$53,$B1328)</f>
        <v/>
      </c>
      <c r="P1328" s="44">
        <f>P602/SUMIFS(P$3:P$722,$B$3:$B$722,$B1328)*SUMIFS(Calculations!$E$3:$E$53,Calculations!$A$3:$A$53,$B1328)</f>
        <v/>
      </c>
      <c r="Q1328" s="44">
        <f>Q602/SUMIFS(Q$3:Q$722,$B$3:$B$722,$B1328)*SUMIFS(Calculations!$E$3:$E$53,Calculations!$A$3:$A$53,$B1328)</f>
        <v/>
      </c>
      <c r="R1328" s="44">
        <f>R602/SUMIFS(R$3:R$722,$B$3:$B$722,$B1328)*SUMIFS(Calculations!$E$3:$E$53,Calculations!$A$3:$A$53,$B1328)</f>
        <v/>
      </c>
    </row>
    <row r="1329" ht="15.75" customHeight="1" s="157">
      <c r="B1329" s="44" t="inlineStr">
        <is>
          <t>TX</t>
        </is>
      </c>
      <c r="C1329" s="44" t="inlineStr">
        <is>
          <t>Generation</t>
        </is>
      </c>
      <c r="D1329" s="44" t="inlineStr">
        <is>
          <t>Biopower</t>
        </is>
      </c>
      <c r="E1329" s="44">
        <f>LOOKUP(D1329,$U$2:$V$15,$V$2:$V$15)</f>
        <v/>
      </c>
      <c r="F1329" s="44">
        <f>F603/SUMIFS(F$3:F$722,$B$3:$B$722,$B1329)*SUMIFS(Calculations!$E$3:$E$53,Calculations!$A$3:$A$53,$B1329)</f>
        <v/>
      </c>
      <c r="G1329" s="44">
        <f>G603/SUMIFS(G$3:G$722,$B$3:$B$722,$B1329)*SUMIFS(Calculations!$E$3:$E$53,Calculations!$A$3:$A$53,$B1329)</f>
        <v/>
      </c>
      <c r="H1329" s="44">
        <f>H603/SUMIFS(H$3:H$722,$B$3:$B$722,$B1329)*SUMIFS(Calculations!$E$3:$E$53,Calculations!$A$3:$A$53,$B1329)</f>
        <v/>
      </c>
      <c r="I1329" s="44">
        <f>I603/SUMIFS(I$3:I$722,$B$3:$B$722,$B1329)*SUMIFS(Calculations!$E$3:$E$53,Calculations!$A$3:$A$53,$B1329)</f>
        <v/>
      </c>
      <c r="J1329" s="44">
        <f>J603/SUMIFS(J$3:J$722,$B$3:$B$722,$B1329)*SUMIFS(Calculations!$E$3:$E$53,Calculations!$A$3:$A$53,$B1329)</f>
        <v/>
      </c>
      <c r="K1329" s="44">
        <f>K603/SUMIFS(K$3:K$722,$B$3:$B$722,$B1329)*SUMIFS(Calculations!$E$3:$E$53,Calculations!$A$3:$A$53,$B1329)</f>
        <v/>
      </c>
      <c r="L1329" s="44">
        <f>L603/SUMIFS(L$3:L$722,$B$3:$B$722,$B1329)*SUMIFS(Calculations!$E$3:$E$53,Calculations!$A$3:$A$53,$B1329)</f>
        <v/>
      </c>
      <c r="M1329" s="44">
        <f>M603/SUMIFS(M$3:M$722,$B$3:$B$722,$B1329)*SUMIFS(Calculations!$E$3:$E$53,Calculations!$A$3:$A$53,$B1329)</f>
        <v/>
      </c>
      <c r="N1329" s="44">
        <f>N603/SUMIFS(N$3:N$722,$B$3:$B$722,$B1329)*SUMIFS(Calculations!$E$3:$E$53,Calculations!$A$3:$A$53,$B1329)</f>
        <v/>
      </c>
      <c r="O1329" s="44">
        <f>O603/SUMIFS(O$3:O$722,$B$3:$B$722,$B1329)*SUMIFS(Calculations!$E$3:$E$53,Calculations!$A$3:$A$53,$B1329)</f>
        <v/>
      </c>
      <c r="P1329" s="44">
        <f>P603/SUMIFS(P$3:P$722,$B$3:$B$722,$B1329)*SUMIFS(Calculations!$E$3:$E$53,Calculations!$A$3:$A$53,$B1329)</f>
        <v/>
      </c>
      <c r="Q1329" s="44">
        <f>Q603/SUMIFS(Q$3:Q$722,$B$3:$B$722,$B1329)*SUMIFS(Calculations!$E$3:$E$53,Calculations!$A$3:$A$53,$B1329)</f>
        <v/>
      </c>
      <c r="R1329" s="44">
        <f>R603/SUMIFS(R$3:R$722,$B$3:$B$722,$B1329)*SUMIFS(Calculations!$E$3:$E$53,Calculations!$A$3:$A$53,$B1329)</f>
        <v/>
      </c>
    </row>
    <row r="1330" ht="15.75" customHeight="1" s="157">
      <c r="B1330" s="44" t="inlineStr">
        <is>
          <t>TX</t>
        </is>
      </c>
      <c r="C1330" s="44" t="inlineStr">
        <is>
          <t>Generation</t>
        </is>
      </c>
      <c r="D1330" s="44" t="inlineStr">
        <is>
          <t>Coal</t>
        </is>
      </c>
      <c r="E1330" s="44">
        <f>LOOKUP(D1330,$U$2:$V$15,$V$2:$V$15)</f>
        <v/>
      </c>
      <c r="F1330" s="44">
        <f>F604/SUMIFS(F$3:F$722,$B$3:$B$722,$B1330)*SUMIFS(Calculations!$E$3:$E$53,Calculations!$A$3:$A$53,$B1330)</f>
        <v/>
      </c>
      <c r="G1330" s="44">
        <f>G604/SUMIFS(G$3:G$722,$B$3:$B$722,$B1330)*SUMIFS(Calculations!$E$3:$E$53,Calculations!$A$3:$A$53,$B1330)</f>
        <v/>
      </c>
      <c r="H1330" s="44">
        <f>H604/SUMIFS(H$3:H$722,$B$3:$B$722,$B1330)*SUMIFS(Calculations!$E$3:$E$53,Calculations!$A$3:$A$53,$B1330)</f>
        <v/>
      </c>
      <c r="I1330" s="44">
        <f>I604/SUMIFS(I$3:I$722,$B$3:$B$722,$B1330)*SUMIFS(Calculations!$E$3:$E$53,Calculations!$A$3:$A$53,$B1330)</f>
        <v/>
      </c>
      <c r="J1330" s="44">
        <f>J604/SUMIFS(J$3:J$722,$B$3:$B$722,$B1330)*SUMIFS(Calculations!$E$3:$E$53,Calculations!$A$3:$A$53,$B1330)</f>
        <v/>
      </c>
      <c r="K1330" s="44">
        <f>K604/SUMIFS(K$3:K$722,$B$3:$B$722,$B1330)*SUMIFS(Calculations!$E$3:$E$53,Calculations!$A$3:$A$53,$B1330)</f>
        <v/>
      </c>
      <c r="L1330" s="44">
        <f>L604/SUMIFS(L$3:L$722,$B$3:$B$722,$B1330)*SUMIFS(Calculations!$E$3:$E$53,Calculations!$A$3:$A$53,$B1330)</f>
        <v/>
      </c>
      <c r="M1330" s="44">
        <f>M604/SUMIFS(M$3:M$722,$B$3:$B$722,$B1330)*SUMIFS(Calculations!$E$3:$E$53,Calculations!$A$3:$A$53,$B1330)</f>
        <v/>
      </c>
      <c r="N1330" s="44">
        <f>N604/SUMIFS(N$3:N$722,$B$3:$B$722,$B1330)*SUMIFS(Calculations!$E$3:$E$53,Calculations!$A$3:$A$53,$B1330)</f>
        <v/>
      </c>
      <c r="O1330" s="44">
        <f>O604/SUMIFS(O$3:O$722,$B$3:$B$722,$B1330)*SUMIFS(Calculations!$E$3:$E$53,Calculations!$A$3:$A$53,$B1330)</f>
        <v/>
      </c>
      <c r="P1330" s="44">
        <f>P604/SUMIFS(P$3:P$722,$B$3:$B$722,$B1330)*SUMIFS(Calculations!$E$3:$E$53,Calculations!$A$3:$A$53,$B1330)</f>
        <v/>
      </c>
      <c r="Q1330" s="44">
        <f>Q604/SUMIFS(Q$3:Q$722,$B$3:$B$722,$B1330)*SUMIFS(Calculations!$E$3:$E$53,Calculations!$A$3:$A$53,$B1330)</f>
        <v/>
      </c>
      <c r="R1330" s="44">
        <f>R604/SUMIFS(R$3:R$722,$B$3:$B$722,$B1330)*SUMIFS(Calculations!$E$3:$E$53,Calculations!$A$3:$A$53,$B1330)</f>
        <v/>
      </c>
    </row>
    <row r="1331" ht="15.75" customHeight="1" s="157">
      <c r="B1331" s="44" t="inlineStr">
        <is>
          <t>TX</t>
        </is>
      </c>
      <c r="C1331" s="44" t="inlineStr">
        <is>
          <t>Generation</t>
        </is>
      </c>
      <c r="D1331" s="44" t="inlineStr">
        <is>
          <t>CSP</t>
        </is>
      </c>
      <c r="E1331" s="44">
        <f>LOOKUP(D1331,$U$2:$V$15,$V$2:$V$15)</f>
        <v/>
      </c>
      <c r="F1331" s="44">
        <f>F605/SUMIFS(F$3:F$722,$B$3:$B$722,$B1331)*SUMIFS(Calculations!$E$3:$E$53,Calculations!$A$3:$A$53,$B1331)</f>
        <v/>
      </c>
      <c r="G1331" s="44">
        <f>G605/SUMIFS(G$3:G$722,$B$3:$B$722,$B1331)*SUMIFS(Calculations!$E$3:$E$53,Calculations!$A$3:$A$53,$B1331)</f>
        <v/>
      </c>
      <c r="H1331" s="44">
        <f>H605/SUMIFS(H$3:H$722,$B$3:$B$722,$B1331)*SUMIFS(Calculations!$E$3:$E$53,Calculations!$A$3:$A$53,$B1331)</f>
        <v/>
      </c>
      <c r="I1331" s="44">
        <f>I605/SUMIFS(I$3:I$722,$B$3:$B$722,$B1331)*SUMIFS(Calculations!$E$3:$E$53,Calculations!$A$3:$A$53,$B1331)</f>
        <v/>
      </c>
      <c r="J1331" s="44">
        <f>J605/SUMIFS(J$3:J$722,$B$3:$B$722,$B1331)*SUMIFS(Calculations!$E$3:$E$53,Calculations!$A$3:$A$53,$B1331)</f>
        <v/>
      </c>
      <c r="K1331" s="44">
        <f>K605/SUMIFS(K$3:K$722,$B$3:$B$722,$B1331)*SUMIFS(Calculations!$E$3:$E$53,Calculations!$A$3:$A$53,$B1331)</f>
        <v/>
      </c>
      <c r="L1331" s="44">
        <f>L605/SUMIFS(L$3:L$722,$B$3:$B$722,$B1331)*SUMIFS(Calculations!$E$3:$E$53,Calculations!$A$3:$A$53,$B1331)</f>
        <v/>
      </c>
      <c r="M1331" s="44">
        <f>M605/SUMIFS(M$3:M$722,$B$3:$B$722,$B1331)*SUMIFS(Calculations!$E$3:$E$53,Calculations!$A$3:$A$53,$B1331)</f>
        <v/>
      </c>
      <c r="N1331" s="44">
        <f>N605/SUMIFS(N$3:N$722,$B$3:$B$722,$B1331)*SUMIFS(Calculations!$E$3:$E$53,Calculations!$A$3:$A$53,$B1331)</f>
        <v/>
      </c>
      <c r="O1331" s="44">
        <f>O605/SUMIFS(O$3:O$722,$B$3:$B$722,$B1331)*SUMIFS(Calculations!$E$3:$E$53,Calculations!$A$3:$A$53,$B1331)</f>
        <v/>
      </c>
      <c r="P1331" s="44">
        <f>P605/SUMIFS(P$3:P$722,$B$3:$B$722,$B1331)*SUMIFS(Calculations!$E$3:$E$53,Calculations!$A$3:$A$53,$B1331)</f>
        <v/>
      </c>
      <c r="Q1331" s="44">
        <f>Q605/SUMIFS(Q$3:Q$722,$B$3:$B$722,$B1331)*SUMIFS(Calculations!$E$3:$E$53,Calculations!$A$3:$A$53,$B1331)</f>
        <v/>
      </c>
      <c r="R1331" s="44">
        <f>R605/SUMIFS(R$3:R$722,$B$3:$B$722,$B1331)*SUMIFS(Calculations!$E$3:$E$53,Calculations!$A$3:$A$53,$B1331)</f>
        <v/>
      </c>
    </row>
    <row r="1332" ht="15.75" customHeight="1" s="157">
      <c r="B1332" s="44" t="inlineStr">
        <is>
          <t>TX</t>
        </is>
      </c>
      <c r="C1332" s="44" t="inlineStr">
        <is>
          <t>Generation</t>
        </is>
      </c>
      <c r="D1332" s="44" t="inlineStr">
        <is>
          <t>Geothermal</t>
        </is>
      </c>
      <c r="E1332" s="44">
        <f>LOOKUP(D1332,$U$2:$V$15,$V$2:$V$15)</f>
        <v/>
      </c>
      <c r="F1332" s="44">
        <f>F606/SUMIFS(F$3:F$722,$B$3:$B$722,$B1332)*SUMIFS(Calculations!$E$3:$E$53,Calculations!$A$3:$A$53,$B1332)</f>
        <v/>
      </c>
      <c r="G1332" s="44">
        <f>G606/SUMIFS(G$3:G$722,$B$3:$B$722,$B1332)*SUMIFS(Calculations!$E$3:$E$53,Calculations!$A$3:$A$53,$B1332)</f>
        <v/>
      </c>
      <c r="H1332" s="44">
        <f>H606/SUMIFS(H$3:H$722,$B$3:$B$722,$B1332)*SUMIFS(Calculations!$E$3:$E$53,Calculations!$A$3:$A$53,$B1332)</f>
        <v/>
      </c>
      <c r="I1332" s="44">
        <f>I606/SUMIFS(I$3:I$722,$B$3:$B$722,$B1332)*SUMIFS(Calculations!$E$3:$E$53,Calculations!$A$3:$A$53,$B1332)</f>
        <v/>
      </c>
      <c r="J1332" s="44">
        <f>J606/SUMIFS(J$3:J$722,$B$3:$B$722,$B1332)*SUMIFS(Calculations!$E$3:$E$53,Calculations!$A$3:$A$53,$B1332)</f>
        <v/>
      </c>
      <c r="K1332" s="44">
        <f>K606/SUMIFS(K$3:K$722,$B$3:$B$722,$B1332)*SUMIFS(Calculations!$E$3:$E$53,Calculations!$A$3:$A$53,$B1332)</f>
        <v/>
      </c>
      <c r="L1332" s="44">
        <f>L606/SUMIFS(L$3:L$722,$B$3:$B$722,$B1332)*SUMIFS(Calculations!$E$3:$E$53,Calculations!$A$3:$A$53,$B1332)</f>
        <v/>
      </c>
      <c r="M1332" s="44">
        <f>M606/SUMIFS(M$3:M$722,$B$3:$B$722,$B1332)*SUMIFS(Calculations!$E$3:$E$53,Calculations!$A$3:$A$53,$B1332)</f>
        <v/>
      </c>
      <c r="N1332" s="44">
        <f>N606/SUMIFS(N$3:N$722,$B$3:$B$722,$B1332)*SUMIFS(Calculations!$E$3:$E$53,Calculations!$A$3:$A$53,$B1332)</f>
        <v/>
      </c>
      <c r="O1332" s="44">
        <f>O606/SUMIFS(O$3:O$722,$B$3:$B$722,$B1332)*SUMIFS(Calculations!$E$3:$E$53,Calculations!$A$3:$A$53,$B1332)</f>
        <v/>
      </c>
      <c r="P1332" s="44">
        <f>P606/SUMIFS(P$3:P$722,$B$3:$B$722,$B1332)*SUMIFS(Calculations!$E$3:$E$53,Calculations!$A$3:$A$53,$B1332)</f>
        <v/>
      </c>
      <c r="Q1332" s="44">
        <f>Q606/SUMIFS(Q$3:Q$722,$B$3:$B$722,$B1332)*SUMIFS(Calculations!$E$3:$E$53,Calculations!$A$3:$A$53,$B1332)</f>
        <v/>
      </c>
      <c r="R1332" s="44">
        <f>R606/SUMIFS(R$3:R$722,$B$3:$B$722,$B1332)*SUMIFS(Calculations!$E$3:$E$53,Calculations!$A$3:$A$53,$B1332)</f>
        <v/>
      </c>
    </row>
    <row r="1333" ht="15.75" customHeight="1" s="157">
      <c r="B1333" s="44" t="inlineStr">
        <is>
          <t>TX</t>
        </is>
      </c>
      <c r="C1333" s="44" t="inlineStr">
        <is>
          <t>Generation</t>
        </is>
      </c>
      <c r="D1333" s="44" t="inlineStr">
        <is>
          <t>Hydro</t>
        </is>
      </c>
      <c r="E1333" s="44">
        <f>LOOKUP(D1333,$U$2:$V$15,$V$2:$V$15)</f>
        <v/>
      </c>
      <c r="F1333" s="44">
        <f>F607/SUMIFS(F$3:F$722,$B$3:$B$722,$B1333)*SUMIFS(Calculations!$E$3:$E$53,Calculations!$A$3:$A$53,$B1333)</f>
        <v/>
      </c>
      <c r="G1333" s="44">
        <f>G607/SUMIFS(G$3:G$722,$B$3:$B$722,$B1333)*SUMIFS(Calculations!$E$3:$E$53,Calculations!$A$3:$A$53,$B1333)</f>
        <v/>
      </c>
      <c r="H1333" s="44">
        <f>H607/SUMIFS(H$3:H$722,$B$3:$B$722,$B1333)*SUMIFS(Calculations!$E$3:$E$53,Calculations!$A$3:$A$53,$B1333)</f>
        <v/>
      </c>
      <c r="I1333" s="44">
        <f>I607/SUMIFS(I$3:I$722,$B$3:$B$722,$B1333)*SUMIFS(Calculations!$E$3:$E$53,Calculations!$A$3:$A$53,$B1333)</f>
        <v/>
      </c>
      <c r="J1333" s="44">
        <f>J607/SUMIFS(J$3:J$722,$B$3:$B$722,$B1333)*SUMIFS(Calculations!$E$3:$E$53,Calculations!$A$3:$A$53,$B1333)</f>
        <v/>
      </c>
      <c r="K1333" s="44">
        <f>K607/SUMIFS(K$3:K$722,$B$3:$B$722,$B1333)*SUMIFS(Calculations!$E$3:$E$53,Calculations!$A$3:$A$53,$B1333)</f>
        <v/>
      </c>
      <c r="L1333" s="44">
        <f>L607/SUMIFS(L$3:L$722,$B$3:$B$722,$B1333)*SUMIFS(Calculations!$E$3:$E$53,Calculations!$A$3:$A$53,$B1333)</f>
        <v/>
      </c>
      <c r="M1333" s="44">
        <f>M607/SUMIFS(M$3:M$722,$B$3:$B$722,$B1333)*SUMIFS(Calculations!$E$3:$E$53,Calculations!$A$3:$A$53,$B1333)</f>
        <v/>
      </c>
      <c r="N1333" s="44">
        <f>N607/SUMIFS(N$3:N$722,$B$3:$B$722,$B1333)*SUMIFS(Calculations!$E$3:$E$53,Calculations!$A$3:$A$53,$B1333)</f>
        <v/>
      </c>
      <c r="O1333" s="44">
        <f>O607/SUMIFS(O$3:O$722,$B$3:$B$722,$B1333)*SUMIFS(Calculations!$E$3:$E$53,Calculations!$A$3:$A$53,$B1333)</f>
        <v/>
      </c>
      <c r="P1333" s="44">
        <f>P607/SUMIFS(P$3:P$722,$B$3:$B$722,$B1333)*SUMIFS(Calculations!$E$3:$E$53,Calculations!$A$3:$A$53,$B1333)</f>
        <v/>
      </c>
      <c r="Q1333" s="44">
        <f>Q607/SUMIFS(Q$3:Q$722,$B$3:$B$722,$B1333)*SUMIFS(Calculations!$E$3:$E$53,Calculations!$A$3:$A$53,$B1333)</f>
        <v/>
      </c>
      <c r="R1333" s="44">
        <f>R607/SUMIFS(R$3:R$722,$B$3:$B$722,$B1333)*SUMIFS(Calculations!$E$3:$E$53,Calculations!$A$3:$A$53,$B1333)</f>
        <v/>
      </c>
    </row>
    <row r="1334" ht="15.75" customHeight="1" s="157">
      <c r="B1334" s="44" t="inlineStr">
        <is>
          <t>TX</t>
        </is>
      </c>
      <c r="C1334" s="44" t="inlineStr">
        <is>
          <t>Generation</t>
        </is>
      </c>
      <c r="D1334" s="44" t="inlineStr">
        <is>
          <t>Imports</t>
        </is>
      </c>
      <c r="E1334" s="44">
        <f>LOOKUP(D1334,$U$2:$V$15,$V$2:$V$15)</f>
        <v/>
      </c>
      <c r="F1334" s="44">
        <f>F608/SUMIFS(F$3:F$722,$B$3:$B$722,$B1334)*SUMIFS(Calculations!$E$3:$E$53,Calculations!$A$3:$A$53,$B1334)</f>
        <v/>
      </c>
      <c r="G1334" s="44">
        <f>G608/SUMIFS(G$3:G$722,$B$3:$B$722,$B1334)*SUMIFS(Calculations!$E$3:$E$53,Calculations!$A$3:$A$53,$B1334)</f>
        <v/>
      </c>
      <c r="H1334" s="44">
        <f>H608/SUMIFS(H$3:H$722,$B$3:$B$722,$B1334)*SUMIFS(Calculations!$E$3:$E$53,Calculations!$A$3:$A$53,$B1334)</f>
        <v/>
      </c>
      <c r="I1334" s="44">
        <f>I608/SUMIFS(I$3:I$722,$B$3:$B$722,$B1334)*SUMIFS(Calculations!$E$3:$E$53,Calculations!$A$3:$A$53,$B1334)</f>
        <v/>
      </c>
      <c r="J1334" s="44">
        <f>J608/SUMIFS(J$3:J$722,$B$3:$B$722,$B1334)*SUMIFS(Calculations!$E$3:$E$53,Calculations!$A$3:$A$53,$B1334)</f>
        <v/>
      </c>
      <c r="K1334" s="44">
        <f>K608/SUMIFS(K$3:K$722,$B$3:$B$722,$B1334)*SUMIFS(Calculations!$E$3:$E$53,Calculations!$A$3:$A$53,$B1334)</f>
        <v/>
      </c>
      <c r="L1334" s="44">
        <f>L608/SUMIFS(L$3:L$722,$B$3:$B$722,$B1334)*SUMIFS(Calculations!$E$3:$E$53,Calculations!$A$3:$A$53,$B1334)</f>
        <v/>
      </c>
      <c r="M1334" s="44">
        <f>M608/SUMIFS(M$3:M$722,$B$3:$B$722,$B1334)*SUMIFS(Calculations!$E$3:$E$53,Calculations!$A$3:$A$53,$B1334)</f>
        <v/>
      </c>
      <c r="N1334" s="44">
        <f>N608/SUMIFS(N$3:N$722,$B$3:$B$722,$B1334)*SUMIFS(Calculations!$E$3:$E$53,Calculations!$A$3:$A$53,$B1334)</f>
        <v/>
      </c>
      <c r="O1334" s="44">
        <f>O608/SUMIFS(O$3:O$722,$B$3:$B$722,$B1334)*SUMIFS(Calculations!$E$3:$E$53,Calculations!$A$3:$A$53,$B1334)</f>
        <v/>
      </c>
      <c r="P1334" s="44">
        <f>P608/SUMIFS(P$3:P$722,$B$3:$B$722,$B1334)*SUMIFS(Calculations!$E$3:$E$53,Calculations!$A$3:$A$53,$B1334)</f>
        <v/>
      </c>
      <c r="Q1334" s="44">
        <f>Q608/SUMIFS(Q$3:Q$722,$B$3:$B$722,$B1334)*SUMIFS(Calculations!$E$3:$E$53,Calculations!$A$3:$A$53,$B1334)</f>
        <v/>
      </c>
      <c r="R1334" s="44">
        <f>R608/SUMIFS(R$3:R$722,$B$3:$B$722,$B1334)*SUMIFS(Calculations!$E$3:$E$53,Calculations!$A$3:$A$53,$B1334)</f>
        <v/>
      </c>
    </row>
    <row r="1335" ht="15.75" customHeight="1" s="157">
      <c r="B1335" s="44" t="inlineStr">
        <is>
          <t>TX</t>
        </is>
      </c>
      <c r="C1335" s="44" t="inlineStr">
        <is>
          <t>Generation</t>
        </is>
      </c>
      <c r="D1335" s="44" t="inlineStr">
        <is>
          <t>Land-based Wind</t>
        </is>
      </c>
      <c r="E1335" s="44">
        <f>LOOKUP(D1335,$U$2:$V$15,$V$2:$V$15)</f>
        <v/>
      </c>
      <c r="F1335" s="44">
        <f>F609/SUMIFS(F$3:F$722,$B$3:$B$722,$B1335)*SUMIFS(Calculations!$E$3:$E$53,Calculations!$A$3:$A$53,$B1335)</f>
        <v/>
      </c>
      <c r="G1335" s="44">
        <f>G609/SUMIFS(G$3:G$722,$B$3:$B$722,$B1335)*SUMIFS(Calculations!$E$3:$E$53,Calculations!$A$3:$A$53,$B1335)</f>
        <v/>
      </c>
      <c r="H1335" s="44">
        <f>H609/SUMIFS(H$3:H$722,$B$3:$B$722,$B1335)*SUMIFS(Calculations!$E$3:$E$53,Calculations!$A$3:$A$53,$B1335)</f>
        <v/>
      </c>
      <c r="I1335" s="44">
        <f>I609/SUMIFS(I$3:I$722,$B$3:$B$722,$B1335)*SUMIFS(Calculations!$E$3:$E$53,Calculations!$A$3:$A$53,$B1335)</f>
        <v/>
      </c>
      <c r="J1335" s="44">
        <f>J609/SUMIFS(J$3:J$722,$B$3:$B$722,$B1335)*SUMIFS(Calculations!$E$3:$E$53,Calculations!$A$3:$A$53,$B1335)</f>
        <v/>
      </c>
      <c r="K1335" s="44">
        <f>K609/SUMIFS(K$3:K$722,$B$3:$B$722,$B1335)*SUMIFS(Calculations!$E$3:$E$53,Calculations!$A$3:$A$53,$B1335)</f>
        <v/>
      </c>
      <c r="L1335" s="44">
        <f>L609/SUMIFS(L$3:L$722,$B$3:$B$722,$B1335)*SUMIFS(Calculations!$E$3:$E$53,Calculations!$A$3:$A$53,$B1335)</f>
        <v/>
      </c>
      <c r="M1335" s="44">
        <f>M609/SUMIFS(M$3:M$722,$B$3:$B$722,$B1335)*SUMIFS(Calculations!$E$3:$E$53,Calculations!$A$3:$A$53,$B1335)</f>
        <v/>
      </c>
      <c r="N1335" s="44">
        <f>N609/SUMIFS(N$3:N$722,$B$3:$B$722,$B1335)*SUMIFS(Calculations!$E$3:$E$53,Calculations!$A$3:$A$53,$B1335)</f>
        <v/>
      </c>
      <c r="O1335" s="44">
        <f>O609/SUMIFS(O$3:O$722,$B$3:$B$722,$B1335)*SUMIFS(Calculations!$E$3:$E$53,Calculations!$A$3:$A$53,$B1335)</f>
        <v/>
      </c>
      <c r="P1335" s="44">
        <f>P609/SUMIFS(P$3:P$722,$B$3:$B$722,$B1335)*SUMIFS(Calculations!$E$3:$E$53,Calculations!$A$3:$A$53,$B1335)</f>
        <v/>
      </c>
      <c r="Q1335" s="44">
        <f>Q609/SUMIFS(Q$3:Q$722,$B$3:$B$722,$B1335)*SUMIFS(Calculations!$E$3:$E$53,Calculations!$A$3:$A$53,$B1335)</f>
        <v/>
      </c>
      <c r="R1335" s="44">
        <f>R609/SUMIFS(R$3:R$722,$B$3:$B$722,$B1335)*SUMIFS(Calculations!$E$3:$E$53,Calculations!$A$3:$A$53,$B1335)</f>
        <v/>
      </c>
    </row>
    <row r="1336" ht="15.75" customHeight="1" s="157">
      <c r="B1336" s="44" t="inlineStr">
        <is>
          <t>TX</t>
        </is>
      </c>
      <c r="C1336" s="44" t="inlineStr">
        <is>
          <t>Generation</t>
        </is>
      </c>
      <c r="D1336" s="44" t="inlineStr">
        <is>
          <t>NG-CC</t>
        </is>
      </c>
      <c r="E1336" s="44">
        <f>LOOKUP(D1336,$U$2:$V$15,$V$2:$V$15)</f>
        <v/>
      </c>
      <c r="F1336" s="44">
        <f>F610/SUMIFS(F$3:F$722,$B$3:$B$722,$B1336)*SUMIFS(Calculations!$E$3:$E$53,Calculations!$A$3:$A$53,$B1336)</f>
        <v/>
      </c>
      <c r="G1336" s="44">
        <f>G610/SUMIFS(G$3:G$722,$B$3:$B$722,$B1336)*SUMIFS(Calculations!$E$3:$E$53,Calculations!$A$3:$A$53,$B1336)</f>
        <v/>
      </c>
      <c r="H1336" s="44">
        <f>H610/SUMIFS(H$3:H$722,$B$3:$B$722,$B1336)*SUMIFS(Calculations!$E$3:$E$53,Calculations!$A$3:$A$53,$B1336)</f>
        <v/>
      </c>
      <c r="I1336" s="44">
        <f>I610/SUMIFS(I$3:I$722,$B$3:$B$722,$B1336)*SUMIFS(Calculations!$E$3:$E$53,Calculations!$A$3:$A$53,$B1336)</f>
        <v/>
      </c>
      <c r="J1336" s="44">
        <f>J610/SUMIFS(J$3:J$722,$B$3:$B$722,$B1336)*SUMIFS(Calculations!$E$3:$E$53,Calculations!$A$3:$A$53,$B1336)</f>
        <v/>
      </c>
      <c r="K1336" s="44">
        <f>K610/SUMIFS(K$3:K$722,$B$3:$B$722,$B1336)*SUMIFS(Calculations!$E$3:$E$53,Calculations!$A$3:$A$53,$B1336)</f>
        <v/>
      </c>
      <c r="L1336" s="44">
        <f>L610/SUMIFS(L$3:L$722,$B$3:$B$722,$B1336)*SUMIFS(Calculations!$E$3:$E$53,Calculations!$A$3:$A$53,$B1336)</f>
        <v/>
      </c>
      <c r="M1336" s="44">
        <f>M610/SUMIFS(M$3:M$722,$B$3:$B$722,$B1336)*SUMIFS(Calculations!$E$3:$E$53,Calculations!$A$3:$A$53,$B1336)</f>
        <v/>
      </c>
      <c r="N1336" s="44">
        <f>N610/SUMIFS(N$3:N$722,$B$3:$B$722,$B1336)*SUMIFS(Calculations!$E$3:$E$53,Calculations!$A$3:$A$53,$B1336)</f>
        <v/>
      </c>
      <c r="O1336" s="44">
        <f>O610/SUMIFS(O$3:O$722,$B$3:$B$722,$B1336)*SUMIFS(Calculations!$E$3:$E$53,Calculations!$A$3:$A$53,$B1336)</f>
        <v/>
      </c>
      <c r="P1336" s="44">
        <f>P610/SUMIFS(P$3:P$722,$B$3:$B$722,$B1336)*SUMIFS(Calculations!$E$3:$E$53,Calculations!$A$3:$A$53,$B1336)</f>
        <v/>
      </c>
      <c r="Q1336" s="44">
        <f>Q610/SUMIFS(Q$3:Q$722,$B$3:$B$722,$B1336)*SUMIFS(Calculations!$E$3:$E$53,Calculations!$A$3:$A$53,$B1336)</f>
        <v/>
      </c>
      <c r="R1336" s="44">
        <f>R610/SUMIFS(R$3:R$722,$B$3:$B$722,$B1336)*SUMIFS(Calculations!$E$3:$E$53,Calculations!$A$3:$A$53,$B1336)</f>
        <v/>
      </c>
    </row>
    <row r="1337" ht="15.75" customHeight="1" s="157">
      <c r="B1337" s="44" t="inlineStr">
        <is>
          <t>TX</t>
        </is>
      </c>
      <c r="C1337" s="44" t="inlineStr">
        <is>
          <t>Generation</t>
        </is>
      </c>
      <c r="D1337" s="44" t="inlineStr">
        <is>
          <t>NG-CT</t>
        </is>
      </c>
      <c r="E1337" s="44">
        <f>LOOKUP(D1337,$U$2:$V$15,$V$2:$V$15)</f>
        <v/>
      </c>
      <c r="F1337" s="44">
        <f>F611/SUMIFS(F$3:F$722,$B$3:$B$722,$B1337)*SUMIFS(Calculations!$E$3:$E$53,Calculations!$A$3:$A$53,$B1337)</f>
        <v/>
      </c>
      <c r="G1337" s="44">
        <f>G611/SUMIFS(G$3:G$722,$B$3:$B$722,$B1337)*SUMIFS(Calculations!$E$3:$E$53,Calculations!$A$3:$A$53,$B1337)</f>
        <v/>
      </c>
      <c r="H1337" s="44">
        <f>H611/SUMIFS(H$3:H$722,$B$3:$B$722,$B1337)*SUMIFS(Calculations!$E$3:$E$53,Calculations!$A$3:$A$53,$B1337)</f>
        <v/>
      </c>
      <c r="I1337" s="44">
        <f>I611/SUMIFS(I$3:I$722,$B$3:$B$722,$B1337)*SUMIFS(Calculations!$E$3:$E$53,Calculations!$A$3:$A$53,$B1337)</f>
        <v/>
      </c>
      <c r="J1337" s="44">
        <f>J611/SUMIFS(J$3:J$722,$B$3:$B$722,$B1337)*SUMIFS(Calculations!$E$3:$E$53,Calculations!$A$3:$A$53,$B1337)</f>
        <v/>
      </c>
      <c r="K1337" s="44">
        <f>K611/SUMIFS(K$3:K$722,$B$3:$B$722,$B1337)*SUMIFS(Calculations!$E$3:$E$53,Calculations!$A$3:$A$53,$B1337)</f>
        <v/>
      </c>
      <c r="L1337" s="44">
        <f>L611/SUMIFS(L$3:L$722,$B$3:$B$722,$B1337)*SUMIFS(Calculations!$E$3:$E$53,Calculations!$A$3:$A$53,$B1337)</f>
        <v/>
      </c>
      <c r="M1337" s="44">
        <f>M611/SUMIFS(M$3:M$722,$B$3:$B$722,$B1337)*SUMIFS(Calculations!$E$3:$E$53,Calculations!$A$3:$A$53,$B1337)</f>
        <v/>
      </c>
      <c r="N1337" s="44">
        <f>N611/SUMIFS(N$3:N$722,$B$3:$B$722,$B1337)*SUMIFS(Calculations!$E$3:$E$53,Calculations!$A$3:$A$53,$B1337)</f>
        <v/>
      </c>
      <c r="O1337" s="44">
        <f>O611/SUMIFS(O$3:O$722,$B$3:$B$722,$B1337)*SUMIFS(Calculations!$E$3:$E$53,Calculations!$A$3:$A$53,$B1337)</f>
        <v/>
      </c>
      <c r="P1337" s="44">
        <f>P611/SUMIFS(P$3:P$722,$B$3:$B$722,$B1337)*SUMIFS(Calculations!$E$3:$E$53,Calculations!$A$3:$A$53,$B1337)</f>
        <v/>
      </c>
      <c r="Q1337" s="44">
        <f>Q611/SUMIFS(Q$3:Q$722,$B$3:$B$722,$B1337)*SUMIFS(Calculations!$E$3:$E$53,Calculations!$A$3:$A$53,$B1337)</f>
        <v/>
      </c>
      <c r="R1337" s="44">
        <f>R611/SUMIFS(R$3:R$722,$B$3:$B$722,$B1337)*SUMIFS(Calculations!$E$3:$E$53,Calculations!$A$3:$A$53,$B1337)</f>
        <v/>
      </c>
    </row>
    <row r="1338" ht="15.75" customHeight="1" s="157">
      <c r="B1338" s="44" t="inlineStr">
        <is>
          <t>TX</t>
        </is>
      </c>
      <c r="C1338" s="44" t="inlineStr">
        <is>
          <t>Generation</t>
        </is>
      </c>
      <c r="D1338" s="44" t="inlineStr">
        <is>
          <t>Nuclear</t>
        </is>
      </c>
      <c r="E1338" s="44">
        <f>LOOKUP(D1338,$U$2:$V$15,$V$2:$V$15)</f>
        <v/>
      </c>
      <c r="F1338" s="44">
        <f>F612/SUMIFS(F$3:F$722,$B$3:$B$722,$B1338)*SUMIFS(Calculations!$E$3:$E$53,Calculations!$A$3:$A$53,$B1338)</f>
        <v/>
      </c>
      <c r="G1338" s="44">
        <f>G612/SUMIFS(G$3:G$722,$B$3:$B$722,$B1338)*SUMIFS(Calculations!$E$3:$E$53,Calculations!$A$3:$A$53,$B1338)</f>
        <v/>
      </c>
      <c r="H1338" s="44">
        <f>H612/SUMIFS(H$3:H$722,$B$3:$B$722,$B1338)*SUMIFS(Calculations!$E$3:$E$53,Calculations!$A$3:$A$53,$B1338)</f>
        <v/>
      </c>
      <c r="I1338" s="44">
        <f>I612/SUMIFS(I$3:I$722,$B$3:$B$722,$B1338)*SUMIFS(Calculations!$E$3:$E$53,Calculations!$A$3:$A$53,$B1338)</f>
        <v/>
      </c>
      <c r="J1338" s="44">
        <f>J612/SUMIFS(J$3:J$722,$B$3:$B$722,$B1338)*SUMIFS(Calculations!$E$3:$E$53,Calculations!$A$3:$A$53,$B1338)</f>
        <v/>
      </c>
      <c r="K1338" s="44">
        <f>K612/SUMIFS(K$3:K$722,$B$3:$B$722,$B1338)*SUMIFS(Calculations!$E$3:$E$53,Calculations!$A$3:$A$53,$B1338)</f>
        <v/>
      </c>
      <c r="L1338" s="44">
        <f>L612/SUMIFS(L$3:L$722,$B$3:$B$722,$B1338)*SUMIFS(Calculations!$E$3:$E$53,Calculations!$A$3:$A$53,$B1338)</f>
        <v/>
      </c>
      <c r="M1338" s="44">
        <f>M612/SUMIFS(M$3:M$722,$B$3:$B$722,$B1338)*SUMIFS(Calculations!$E$3:$E$53,Calculations!$A$3:$A$53,$B1338)</f>
        <v/>
      </c>
      <c r="N1338" s="44">
        <f>N612/SUMIFS(N$3:N$722,$B$3:$B$722,$B1338)*SUMIFS(Calculations!$E$3:$E$53,Calculations!$A$3:$A$53,$B1338)</f>
        <v/>
      </c>
      <c r="O1338" s="44">
        <f>O612/SUMIFS(O$3:O$722,$B$3:$B$722,$B1338)*SUMIFS(Calculations!$E$3:$E$53,Calculations!$A$3:$A$53,$B1338)</f>
        <v/>
      </c>
      <c r="P1338" s="44">
        <f>P612/SUMIFS(P$3:P$722,$B$3:$B$722,$B1338)*SUMIFS(Calculations!$E$3:$E$53,Calculations!$A$3:$A$53,$B1338)</f>
        <v/>
      </c>
      <c r="Q1338" s="44">
        <f>Q612/SUMIFS(Q$3:Q$722,$B$3:$B$722,$B1338)*SUMIFS(Calculations!$E$3:$E$53,Calculations!$A$3:$A$53,$B1338)</f>
        <v/>
      </c>
      <c r="R1338" s="44">
        <f>R612/SUMIFS(R$3:R$722,$B$3:$B$722,$B1338)*SUMIFS(Calculations!$E$3:$E$53,Calculations!$A$3:$A$53,$B1338)</f>
        <v/>
      </c>
    </row>
    <row r="1339" ht="15.75" customHeight="1" s="157">
      <c r="B1339" s="44" t="inlineStr">
        <is>
          <t>TX</t>
        </is>
      </c>
      <c r="C1339" s="44" t="inlineStr">
        <is>
          <t>Generation</t>
        </is>
      </c>
      <c r="D1339" s="44" t="inlineStr">
        <is>
          <t>Offshore Wind</t>
        </is>
      </c>
      <c r="E1339" s="44">
        <f>LOOKUP(D1339,$U$2:$V$15,$V$2:$V$15)</f>
        <v/>
      </c>
      <c r="F1339" s="44">
        <f>F613/SUMIFS(F$3:F$722,$B$3:$B$722,$B1339)*SUMIFS(Calculations!$E$3:$E$53,Calculations!$A$3:$A$53,$B1339)</f>
        <v/>
      </c>
      <c r="G1339" s="44">
        <f>G613/SUMIFS(G$3:G$722,$B$3:$B$722,$B1339)*SUMIFS(Calculations!$E$3:$E$53,Calculations!$A$3:$A$53,$B1339)</f>
        <v/>
      </c>
      <c r="H1339" s="44">
        <f>H613/SUMIFS(H$3:H$722,$B$3:$B$722,$B1339)*SUMIFS(Calculations!$E$3:$E$53,Calculations!$A$3:$A$53,$B1339)</f>
        <v/>
      </c>
      <c r="I1339" s="44">
        <f>I613/SUMIFS(I$3:I$722,$B$3:$B$722,$B1339)*SUMIFS(Calculations!$E$3:$E$53,Calculations!$A$3:$A$53,$B1339)</f>
        <v/>
      </c>
      <c r="J1339" s="44">
        <f>J613/SUMIFS(J$3:J$722,$B$3:$B$722,$B1339)*SUMIFS(Calculations!$E$3:$E$53,Calculations!$A$3:$A$53,$B1339)</f>
        <v/>
      </c>
      <c r="K1339" s="44">
        <f>K613/SUMIFS(K$3:K$722,$B$3:$B$722,$B1339)*SUMIFS(Calculations!$E$3:$E$53,Calculations!$A$3:$A$53,$B1339)</f>
        <v/>
      </c>
      <c r="L1339" s="44">
        <f>L613/SUMIFS(L$3:L$722,$B$3:$B$722,$B1339)*SUMIFS(Calculations!$E$3:$E$53,Calculations!$A$3:$A$53,$B1339)</f>
        <v/>
      </c>
      <c r="M1339" s="44">
        <f>M613/SUMIFS(M$3:M$722,$B$3:$B$722,$B1339)*SUMIFS(Calculations!$E$3:$E$53,Calculations!$A$3:$A$53,$B1339)</f>
        <v/>
      </c>
      <c r="N1339" s="44">
        <f>N613/SUMIFS(N$3:N$722,$B$3:$B$722,$B1339)*SUMIFS(Calculations!$E$3:$E$53,Calculations!$A$3:$A$53,$B1339)</f>
        <v/>
      </c>
      <c r="O1339" s="44">
        <f>O613/SUMIFS(O$3:O$722,$B$3:$B$722,$B1339)*SUMIFS(Calculations!$E$3:$E$53,Calculations!$A$3:$A$53,$B1339)</f>
        <v/>
      </c>
      <c r="P1339" s="44">
        <f>P613/SUMIFS(P$3:P$722,$B$3:$B$722,$B1339)*SUMIFS(Calculations!$E$3:$E$53,Calculations!$A$3:$A$53,$B1339)</f>
        <v/>
      </c>
      <c r="Q1339" s="44">
        <f>Q613/SUMIFS(Q$3:Q$722,$B$3:$B$722,$B1339)*SUMIFS(Calculations!$E$3:$E$53,Calculations!$A$3:$A$53,$B1339)</f>
        <v/>
      </c>
      <c r="R1339" s="44">
        <f>R613/SUMIFS(R$3:R$722,$B$3:$B$722,$B1339)*SUMIFS(Calculations!$E$3:$E$53,Calculations!$A$3:$A$53,$B1339)</f>
        <v/>
      </c>
    </row>
    <row r="1340" ht="15.75" customHeight="1" s="157">
      <c r="B1340" s="44" t="inlineStr">
        <is>
          <t>TX</t>
        </is>
      </c>
      <c r="C1340" s="44" t="inlineStr">
        <is>
          <t>Generation</t>
        </is>
      </c>
      <c r="D1340" s="44" t="inlineStr">
        <is>
          <t>Oil-Gas-Steam</t>
        </is>
      </c>
      <c r="E1340" s="44">
        <f>LOOKUP(D1340,$U$2:$V$15,$V$2:$V$15)</f>
        <v/>
      </c>
      <c r="F1340" s="44">
        <f>F614/SUMIFS(F$3:F$722,$B$3:$B$722,$B1340)*SUMIFS(Calculations!$E$3:$E$53,Calculations!$A$3:$A$53,$B1340)</f>
        <v/>
      </c>
      <c r="G1340" s="44">
        <f>G614/SUMIFS(G$3:G$722,$B$3:$B$722,$B1340)*SUMIFS(Calculations!$E$3:$E$53,Calculations!$A$3:$A$53,$B1340)</f>
        <v/>
      </c>
      <c r="H1340" s="44">
        <f>H614/SUMIFS(H$3:H$722,$B$3:$B$722,$B1340)*SUMIFS(Calculations!$E$3:$E$53,Calculations!$A$3:$A$53,$B1340)</f>
        <v/>
      </c>
      <c r="I1340" s="44">
        <f>I614/SUMIFS(I$3:I$722,$B$3:$B$722,$B1340)*SUMIFS(Calculations!$E$3:$E$53,Calculations!$A$3:$A$53,$B1340)</f>
        <v/>
      </c>
      <c r="J1340" s="44">
        <f>J614/SUMIFS(J$3:J$722,$B$3:$B$722,$B1340)*SUMIFS(Calculations!$E$3:$E$53,Calculations!$A$3:$A$53,$B1340)</f>
        <v/>
      </c>
      <c r="K1340" s="44">
        <f>K614/SUMIFS(K$3:K$722,$B$3:$B$722,$B1340)*SUMIFS(Calculations!$E$3:$E$53,Calculations!$A$3:$A$53,$B1340)</f>
        <v/>
      </c>
      <c r="L1340" s="44">
        <f>L614/SUMIFS(L$3:L$722,$B$3:$B$722,$B1340)*SUMIFS(Calculations!$E$3:$E$53,Calculations!$A$3:$A$53,$B1340)</f>
        <v/>
      </c>
      <c r="M1340" s="44">
        <f>M614/SUMIFS(M$3:M$722,$B$3:$B$722,$B1340)*SUMIFS(Calculations!$E$3:$E$53,Calculations!$A$3:$A$53,$B1340)</f>
        <v/>
      </c>
      <c r="N1340" s="44">
        <f>N614/SUMIFS(N$3:N$722,$B$3:$B$722,$B1340)*SUMIFS(Calculations!$E$3:$E$53,Calculations!$A$3:$A$53,$B1340)</f>
        <v/>
      </c>
      <c r="O1340" s="44">
        <f>O614/SUMIFS(O$3:O$722,$B$3:$B$722,$B1340)*SUMIFS(Calculations!$E$3:$E$53,Calculations!$A$3:$A$53,$B1340)</f>
        <v/>
      </c>
      <c r="P1340" s="44">
        <f>P614/SUMIFS(P$3:P$722,$B$3:$B$722,$B1340)*SUMIFS(Calculations!$E$3:$E$53,Calculations!$A$3:$A$53,$B1340)</f>
        <v/>
      </c>
      <c r="Q1340" s="44">
        <f>Q614/SUMIFS(Q$3:Q$722,$B$3:$B$722,$B1340)*SUMIFS(Calculations!$E$3:$E$53,Calculations!$A$3:$A$53,$B1340)</f>
        <v/>
      </c>
      <c r="R1340" s="44">
        <f>R614/SUMIFS(R$3:R$722,$B$3:$B$722,$B1340)*SUMIFS(Calculations!$E$3:$E$53,Calculations!$A$3:$A$53,$B1340)</f>
        <v/>
      </c>
    </row>
    <row r="1341" ht="15.75" customHeight="1" s="157">
      <c r="B1341" s="44" t="inlineStr">
        <is>
          <t>TX</t>
        </is>
      </c>
      <c r="C1341" s="44" t="inlineStr">
        <is>
          <t>Generation</t>
        </is>
      </c>
      <c r="D1341" s="44" t="inlineStr">
        <is>
          <t>Rooftop PV</t>
        </is>
      </c>
      <c r="E1341" s="44">
        <f>LOOKUP(D1341,$U$2:$V$15,$V$2:$V$15)</f>
        <v/>
      </c>
      <c r="F1341" s="44">
        <f>F615/SUMIFS(F$3:F$722,$B$3:$B$722,$B1341)*SUMIFS(Calculations!$E$3:$E$53,Calculations!$A$3:$A$53,$B1341)</f>
        <v/>
      </c>
      <c r="G1341" s="44">
        <f>G615/SUMIFS(G$3:G$722,$B$3:$B$722,$B1341)*SUMIFS(Calculations!$E$3:$E$53,Calculations!$A$3:$A$53,$B1341)</f>
        <v/>
      </c>
      <c r="H1341" s="44">
        <f>H615/SUMIFS(H$3:H$722,$B$3:$B$722,$B1341)*SUMIFS(Calculations!$E$3:$E$53,Calculations!$A$3:$A$53,$B1341)</f>
        <v/>
      </c>
      <c r="I1341" s="44">
        <f>I615/SUMIFS(I$3:I$722,$B$3:$B$722,$B1341)*SUMIFS(Calculations!$E$3:$E$53,Calculations!$A$3:$A$53,$B1341)</f>
        <v/>
      </c>
      <c r="J1341" s="44">
        <f>J615/SUMIFS(J$3:J$722,$B$3:$B$722,$B1341)*SUMIFS(Calculations!$E$3:$E$53,Calculations!$A$3:$A$53,$B1341)</f>
        <v/>
      </c>
      <c r="K1341" s="44">
        <f>K615/SUMIFS(K$3:K$722,$B$3:$B$722,$B1341)*SUMIFS(Calculations!$E$3:$E$53,Calculations!$A$3:$A$53,$B1341)</f>
        <v/>
      </c>
      <c r="L1341" s="44">
        <f>L615/SUMIFS(L$3:L$722,$B$3:$B$722,$B1341)*SUMIFS(Calculations!$E$3:$E$53,Calculations!$A$3:$A$53,$B1341)</f>
        <v/>
      </c>
      <c r="M1341" s="44">
        <f>M615/SUMIFS(M$3:M$722,$B$3:$B$722,$B1341)*SUMIFS(Calculations!$E$3:$E$53,Calculations!$A$3:$A$53,$B1341)</f>
        <v/>
      </c>
      <c r="N1341" s="44">
        <f>N615/SUMIFS(N$3:N$722,$B$3:$B$722,$B1341)*SUMIFS(Calculations!$E$3:$E$53,Calculations!$A$3:$A$53,$B1341)</f>
        <v/>
      </c>
      <c r="O1341" s="44">
        <f>O615/SUMIFS(O$3:O$722,$B$3:$B$722,$B1341)*SUMIFS(Calculations!$E$3:$E$53,Calculations!$A$3:$A$53,$B1341)</f>
        <v/>
      </c>
      <c r="P1341" s="44">
        <f>P615/SUMIFS(P$3:P$722,$B$3:$B$722,$B1341)*SUMIFS(Calculations!$E$3:$E$53,Calculations!$A$3:$A$53,$B1341)</f>
        <v/>
      </c>
      <c r="Q1341" s="44">
        <f>Q615/SUMIFS(Q$3:Q$722,$B$3:$B$722,$B1341)*SUMIFS(Calculations!$E$3:$E$53,Calculations!$A$3:$A$53,$B1341)</f>
        <v/>
      </c>
      <c r="R1341" s="44">
        <f>R615/SUMIFS(R$3:R$722,$B$3:$B$722,$B1341)*SUMIFS(Calculations!$E$3:$E$53,Calculations!$A$3:$A$53,$B1341)</f>
        <v/>
      </c>
    </row>
    <row r="1342" ht="15.75" customHeight="1" s="157">
      <c r="B1342" s="44" t="inlineStr">
        <is>
          <t>TX</t>
        </is>
      </c>
      <c r="C1342" s="44" t="inlineStr">
        <is>
          <t>Generation</t>
        </is>
      </c>
      <c r="D1342" s="44" t="inlineStr">
        <is>
          <t>Storage</t>
        </is>
      </c>
      <c r="E1342" s="44">
        <f>LOOKUP(D1342,$U$2:$V$15,$V$2:$V$15)</f>
        <v/>
      </c>
      <c r="F1342" s="44">
        <f>F616/SUMIFS(F$3:F$722,$B$3:$B$722,$B1342)*SUMIFS(Calculations!$E$3:$E$53,Calculations!$A$3:$A$53,$B1342)</f>
        <v/>
      </c>
      <c r="G1342" s="44">
        <f>G616/SUMIFS(G$3:G$722,$B$3:$B$722,$B1342)*SUMIFS(Calculations!$E$3:$E$53,Calculations!$A$3:$A$53,$B1342)</f>
        <v/>
      </c>
      <c r="H1342" s="44">
        <f>H616/SUMIFS(H$3:H$722,$B$3:$B$722,$B1342)*SUMIFS(Calculations!$E$3:$E$53,Calculations!$A$3:$A$53,$B1342)</f>
        <v/>
      </c>
      <c r="I1342" s="44">
        <f>I616/SUMIFS(I$3:I$722,$B$3:$B$722,$B1342)*SUMIFS(Calculations!$E$3:$E$53,Calculations!$A$3:$A$53,$B1342)</f>
        <v/>
      </c>
      <c r="J1342" s="44">
        <f>J616/SUMIFS(J$3:J$722,$B$3:$B$722,$B1342)*SUMIFS(Calculations!$E$3:$E$53,Calculations!$A$3:$A$53,$B1342)</f>
        <v/>
      </c>
      <c r="K1342" s="44">
        <f>K616/SUMIFS(K$3:K$722,$B$3:$B$722,$B1342)*SUMIFS(Calculations!$E$3:$E$53,Calculations!$A$3:$A$53,$B1342)</f>
        <v/>
      </c>
      <c r="L1342" s="44">
        <f>L616/SUMIFS(L$3:L$722,$B$3:$B$722,$B1342)*SUMIFS(Calculations!$E$3:$E$53,Calculations!$A$3:$A$53,$B1342)</f>
        <v/>
      </c>
      <c r="M1342" s="44">
        <f>M616/SUMIFS(M$3:M$722,$B$3:$B$722,$B1342)*SUMIFS(Calculations!$E$3:$E$53,Calculations!$A$3:$A$53,$B1342)</f>
        <v/>
      </c>
      <c r="N1342" s="44">
        <f>N616/SUMIFS(N$3:N$722,$B$3:$B$722,$B1342)*SUMIFS(Calculations!$E$3:$E$53,Calculations!$A$3:$A$53,$B1342)</f>
        <v/>
      </c>
      <c r="O1342" s="44">
        <f>O616/SUMIFS(O$3:O$722,$B$3:$B$722,$B1342)*SUMIFS(Calculations!$E$3:$E$53,Calculations!$A$3:$A$53,$B1342)</f>
        <v/>
      </c>
      <c r="P1342" s="44">
        <f>P616/SUMIFS(P$3:P$722,$B$3:$B$722,$B1342)*SUMIFS(Calculations!$E$3:$E$53,Calculations!$A$3:$A$53,$B1342)</f>
        <v/>
      </c>
      <c r="Q1342" s="44">
        <f>Q616/SUMIFS(Q$3:Q$722,$B$3:$B$722,$B1342)*SUMIFS(Calculations!$E$3:$E$53,Calculations!$A$3:$A$53,$B1342)</f>
        <v/>
      </c>
      <c r="R1342" s="44">
        <f>R616/SUMIFS(R$3:R$722,$B$3:$B$722,$B1342)*SUMIFS(Calculations!$E$3:$E$53,Calculations!$A$3:$A$53,$B1342)</f>
        <v/>
      </c>
    </row>
    <row r="1343" ht="15.75" customHeight="1" s="157">
      <c r="B1343" s="44" t="inlineStr">
        <is>
          <t>TX</t>
        </is>
      </c>
      <c r="C1343" s="44" t="inlineStr">
        <is>
          <t>Generation</t>
        </is>
      </c>
      <c r="D1343" s="44" t="inlineStr">
        <is>
          <t>Utility PV</t>
        </is>
      </c>
      <c r="E1343" s="44">
        <f>LOOKUP(D1343,$U$2:$V$15,$V$2:$V$15)</f>
        <v/>
      </c>
      <c r="F1343" s="44">
        <f>F617/SUMIFS(F$3:F$722,$B$3:$B$722,$B1343)*SUMIFS(Calculations!$E$3:$E$53,Calculations!$A$3:$A$53,$B1343)</f>
        <v/>
      </c>
      <c r="G1343" s="44">
        <f>G617/SUMIFS(G$3:G$722,$B$3:$B$722,$B1343)*SUMIFS(Calculations!$E$3:$E$53,Calculations!$A$3:$A$53,$B1343)</f>
        <v/>
      </c>
      <c r="H1343" s="44">
        <f>H617/SUMIFS(H$3:H$722,$B$3:$B$722,$B1343)*SUMIFS(Calculations!$E$3:$E$53,Calculations!$A$3:$A$53,$B1343)</f>
        <v/>
      </c>
      <c r="I1343" s="44">
        <f>I617/SUMIFS(I$3:I$722,$B$3:$B$722,$B1343)*SUMIFS(Calculations!$E$3:$E$53,Calculations!$A$3:$A$53,$B1343)</f>
        <v/>
      </c>
      <c r="J1343" s="44">
        <f>J617/SUMIFS(J$3:J$722,$B$3:$B$722,$B1343)*SUMIFS(Calculations!$E$3:$E$53,Calculations!$A$3:$A$53,$B1343)</f>
        <v/>
      </c>
      <c r="K1343" s="44">
        <f>K617/SUMIFS(K$3:K$722,$B$3:$B$722,$B1343)*SUMIFS(Calculations!$E$3:$E$53,Calculations!$A$3:$A$53,$B1343)</f>
        <v/>
      </c>
      <c r="L1343" s="44">
        <f>L617/SUMIFS(L$3:L$722,$B$3:$B$722,$B1343)*SUMIFS(Calculations!$E$3:$E$53,Calculations!$A$3:$A$53,$B1343)</f>
        <v/>
      </c>
      <c r="M1343" s="44">
        <f>M617/SUMIFS(M$3:M$722,$B$3:$B$722,$B1343)*SUMIFS(Calculations!$E$3:$E$53,Calculations!$A$3:$A$53,$B1343)</f>
        <v/>
      </c>
      <c r="N1343" s="44">
        <f>N617/SUMIFS(N$3:N$722,$B$3:$B$722,$B1343)*SUMIFS(Calculations!$E$3:$E$53,Calculations!$A$3:$A$53,$B1343)</f>
        <v/>
      </c>
      <c r="O1343" s="44">
        <f>O617/SUMIFS(O$3:O$722,$B$3:$B$722,$B1343)*SUMIFS(Calculations!$E$3:$E$53,Calculations!$A$3:$A$53,$B1343)</f>
        <v/>
      </c>
      <c r="P1343" s="44">
        <f>P617/SUMIFS(P$3:P$722,$B$3:$B$722,$B1343)*SUMIFS(Calculations!$E$3:$E$53,Calculations!$A$3:$A$53,$B1343)</f>
        <v/>
      </c>
      <c r="Q1343" s="44">
        <f>Q617/SUMIFS(Q$3:Q$722,$B$3:$B$722,$B1343)*SUMIFS(Calculations!$E$3:$E$53,Calculations!$A$3:$A$53,$B1343)</f>
        <v/>
      </c>
      <c r="R1343" s="44">
        <f>R617/SUMIFS(R$3:R$722,$B$3:$B$722,$B1343)*SUMIFS(Calculations!$E$3:$E$53,Calculations!$A$3:$A$53,$B1343)</f>
        <v/>
      </c>
    </row>
    <row r="1344" ht="15.75" customHeight="1" s="157">
      <c r="B1344" s="44" t="inlineStr">
        <is>
          <t>UT</t>
        </is>
      </c>
      <c r="C1344" s="44" t="inlineStr">
        <is>
          <t>Generation</t>
        </is>
      </c>
      <c r="D1344" s="44" t="inlineStr">
        <is>
          <t>Biopower</t>
        </is>
      </c>
      <c r="E1344" s="44">
        <f>LOOKUP(D1344,$U$2:$V$15,$V$2:$V$15)</f>
        <v/>
      </c>
      <c r="F1344" s="44">
        <f>F618/SUMIFS(F$3:F$722,$B$3:$B$722,$B1344)*SUMIFS(Calculations!$E$3:$E$53,Calculations!$A$3:$A$53,$B1344)</f>
        <v/>
      </c>
      <c r="G1344" s="44">
        <f>G618/SUMIFS(G$3:G$722,$B$3:$B$722,$B1344)*SUMIFS(Calculations!$E$3:$E$53,Calculations!$A$3:$A$53,$B1344)</f>
        <v/>
      </c>
      <c r="H1344" s="44">
        <f>H618/SUMIFS(H$3:H$722,$B$3:$B$722,$B1344)*SUMIFS(Calculations!$E$3:$E$53,Calculations!$A$3:$A$53,$B1344)</f>
        <v/>
      </c>
      <c r="I1344" s="44">
        <f>I618/SUMIFS(I$3:I$722,$B$3:$B$722,$B1344)*SUMIFS(Calculations!$E$3:$E$53,Calculations!$A$3:$A$53,$B1344)</f>
        <v/>
      </c>
      <c r="J1344" s="44">
        <f>J618/SUMIFS(J$3:J$722,$B$3:$B$722,$B1344)*SUMIFS(Calculations!$E$3:$E$53,Calculations!$A$3:$A$53,$B1344)</f>
        <v/>
      </c>
      <c r="K1344" s="44">
        <f>K618/SUMIFS(K$3:K$722,$B$3:$B$722,$B1344)*SUMIFS(Calculations!$E$3:$E$53,Calculations!$A$3:$A$53,$B1344)</f>
        <v/>
      </c>
      <c r="L1344" s="44">
        <f>L618/SUMIFS(L$3:L$722,$B$3:$B$722,$B1344)*SUMIFS(Calculations!$E$3:$E$53,Calculations!$A$3:$A$53,$B1344)</f>
        <v/>
      </c>
      <c r="M1344" s="44">
        <f>M618/SUMIFS(M$3:M$722,$B$3:$B$722,$B1344)*SUMIFS(Calculations!$E$3:$E$53,Calculations!$A$3:$A$53,$B1344)</f>
        <v/>
      </c>
      <c r="N1344" s="44">
        <f>N618/SUMIFS(N$3:N$722,$B$3:$B$722,$B1344)*SUMIFS(Calculations!$E$3:$E$53,Calculations!$A$3:$A$53,$B1344)</f>
        <v/>
      </c>
      <c r="O1344" s="44">
        <f>O618/SUMIFS(O$3:O$722,$B$3:$B$722,$B1344)*SUMIFS(Calculations!$E$3:$E$53,Calculations!$A$3:$A$53,$B1344)</f>
        <v/>
      </c>
      <c r="P1344" s="44">
        <f>P618/SUMIFS(P$3:P$722,$B$3:$B$722,$B1344)*SUMIFS(Calculations!$E$3:$E$53,Calculations!$A$3:$A$53,$B1344)</f>
        <v/>
      </c>
      <c r="Q1344" s="44">
        <f>Q618/SUMIFS(Q$3:Q$722,$B$3:$B$722,$B1344)*SUMIFS(Calculations!$E$3:$E$53,Calculations!$A$3:$A$53,$B1344)</f>
        <v/>
      </c>
      <c r="R1344" s="44">
        <f>R618/SUMIFS(R$3:R$722,$B$3:$B$722,$B1344)*SUMIFS(Calculations!$E$3:$E$53,Calculations!$A$3:$A$53,$B1344)</f>
        <v/>
      </c>
    </row>
    <row r="1345" ht="15.75" customHeight="1" s="157">
      <c r="B1345" s="44" t="inlineStr">
        <is>
          <t>UT</t>
        </is>
      </c>
      <c r="C1345" s="44" t="inlineStr">
        <is>
          <t>Generation</t>
        </is>
      </c>
      <c r="D1345" s="44" t="inlineStr">
        <is>
          <t>Coal</t>
        </is>
      </c>
      <c r="E1345" s="44">
        <f>LOOKUP(D1345,$U$2:$V$15,$V$2:$V$15)</f>
        <v/>
      </c>
      <c r="F1345" s="44">
        <f>F619/SUMIFS(F$3:F$722,$B$3:$B$722,$B1345)*SUMIFS(Calculations!$E$3:$E$53,Calculations!$A$3:$A$53,$B1345)</f>
        <v/>
      </c>
      <c r="G1345" s="44">
        <f>G619/SUMIFS(G$3:G$722,$B$3:$B$722,$B1345)*SUMIFS(Calculations!$E$3:$E$53,Calculations!$A$3:$A$53,$B1345)</f>
        <v/>
      </c>
      <c r="H1345" s="44">
        <f>H619/SUMIFS(H$3:H$722,$B$3:$B$722,$B1345)*SUMIFS(Calculations!$E$3:$E$53,Calculations!$A$3:$A$53,$B1345)</f>
        <v/>
      </c>
      <c r="I1345" s="44">
        <f>I619/SUMIFS(I$3:I$722,$B$3:$B$722,$B1345)*SUMIFS(Calculations!$E$3:$E$53,Calculations!$A$3:$A$53,$B1345)</f>
        <v/>
      </c>
      <c r="J1345" s="44">
        <f>J619/SUMIFS(J$3:J$722,$B$3:$B$722,$B1345)*SUMIFS(Calculations!$E$3:$E$53,Calculations!$A$3:$A$53,$B1345)</f>
        <v/>
      </c>
      <c r="K1345" s="44">
        <f>K619/SUMIFS(K$3:K$722,$B$3:$B$722,$B1345)*SUMIFS(Calculations!$E$3:$E$53,Calculations!$A$3:$A$53,$B1345)</f>
        <v/>
      </c>
      <c r="L1345" s="44">
        <f>L619/SUMIFS(L$3:L$722,$B$3:$B$722,$B1345)*SUMIFS(Calculations!$E$3:$E$53,Calculations!$A$3:$A$53,$B1345)</f>
        <v/>
      </c>
      <c r="M1345" s="44">
        <f>M619/SUMIFS(M$3:M$722,$B$3:$B$722,$B1345)*SUMIFS(Calculations!$E$3:$E$53,Calculations!$A$3:$A$53,$B1345)</f>
        <v/>
      </c>
      <c r="N1345" s="44">
        <f>N619/SUMIFS(N$3:N$722,$B$3:$B$722,$B1345)*SUMIFS(Calculations!$E$3:$E$53,Calculations!$A$3:$A$53,$B1345)</f>
        <v/>
      </c>
      <c r="O1345" s="44">
        <f>O619/SUMIFS(O$3:O$722,$B$3:$B$722,$B1345)*SUMIFS(Calculations!$E$3:$E$53,Calculations!$A$3:$A$53,$B1345)</f>
        <v/>
      </c>
      <c r="P1345" s="44">
        <f>P619/SUMIFS(P$3:P$722,$B$3:$B$722,$B1345)*SUMIFS(Calculations!$E$3:$E$53,Calculations!$A$3:$A$53,$B1345)</f>
        <v/>
      </c>
      <c r="Q1345" s="44">
        <f>Q619/SUMIFS(Q$3:Q$722,$B$3:$B$722,$B1345)*SUMIFS(Calculations!$E$3:$E$53,Calculations!$A$3:$A$53,$B1345)</f>
        <v/>
      </c>
      <c r="R1345" s="44">
        <f>R619/SUMIFS(R$3:R$722,$B$3:$B$722,$B1345)*SUMIFS(Calculations!$E$3:$E$53,Calculations!$A$3:$A$53,$B1345)</f>
        <v/>
      </c>
    </row>
    <row r="1346" ht="15.75" customHeight="1" s="157">
      <c r="B1346" s="44" t="inlineStr">
        <is>
          <t>UT</t>
        </is>
      </c>
      <c r="C1346" s="44" t="inlineStr">
        <is>
          <t>Generation</t>
        </is>
      </c>
      <c r="D1346" s="44" t="inlineStr">
        <is>
          <t>CSP</t>
        </is>
      </c>
      <c r="E1346" s="44">
        <f>LOOKUP(D1346,$U$2:$V$15,$V$2:$V$15)</f>
        <v/>
      </c>
      <c r="F1346" s="44">
        <f>F620/SUMIFS(F$3:F$722,$B$3:$B$722,$B1346)*SUMIFS(Calculations!$E$3:$E$53,Calculations!$A$3:$A$53,$B1346)</f>
        <v/>
      </c>
      <c r="G1346" s="44">
        <f>G620/SUMIFS(G$3:G$722,$B$3:$B$722,$B1346)*SUMIFS(Calculations!$E$3:$E$53,Calculations!$A$3:$A$53,$B1346)</f>
        <v/>
      </c>
      <c r="H1346" s="44">
        <f>H620/SUMIFS(H$3:H$722,$B$3:$B$722,$B1346)*SUMIFS(Calculations!$E$3:$E$53,Calculations!$A$3:$A$53,$B1346)</f>
        <v/>
      </c>
      <c r="I1346" s="44">
        <f>I620/SUMIFS(I$3:I$722,$B$3:$B$722,$B1346)*SUMIFS(Calculations!$E$3:$E$53,Calculations!$A$3:$A$53,$B1346)</f>
        <v/>
      </c>
      <c r="J1346" s="44">
        <f>J620/SUMIFS(J$3:J$722,$B$3:$B$722,$B1346)*SUMIFS(Calculations!$E$3:$E$53,Calculations!$A$3:$A$53,$B1346)</f>
        <v/>
      </c>
      <c r="K1346" s="44">
        <f>K620/SUMIFS(K$3:K$722,$B$3:$B$722,$B1346)*SUMIFS(Calculations!$E$3:$E$53,Calculations!$A$3:$A$53,$B1346)</f>
        <v/>
      </c>
      <c r="L1346" s="44">
        <f>L620/SUMIFS(L$3:L$722,$B$3:$B$722,$B1346)*SUMIFS(Calculations!$E$3:$E$53,Calculations!$A$3:$A$53,$B1346)</f>
        <v/>
      </c>
      <c r="M1346" s="44">
        <f>M620/SUMIFS(M$3:M$722,$B$3:$B$722,$B1346)*SUMIFS(Calculations!$E$3:$E$53,Calculations!$A$3:$A$53,$B1346)</f>
        <v/>
      </c>
      <c r="N1346" s="44">
        <f>N620/SUMIFS(N$3:N$722,$B$3:$B$722,$B1346)*SUMIFS(Calculations!$E$3:$E$53,Calculations!$A$3:$A$53,$B1346)</f>
        <v/>
      </c>
      <c r="O1346" s="44">
        <f>O620/SUMIFS(O$3:O$722,$B$3:$B$722,$B1346)*SUMIFS(Calculations!$E$3:$E$53,Calculations!$A$3:$A$53,$B1346)</f>
        <v/>
      </c>
      <c r="P1346" s="44">
        <f>P620/SUMIFS(P$3:P$722,$B$3:$B$722,$B1346)*SUMIFS(Calculations!$E$3:$E$53,Calculations!$A$3:$A$53,$B1346)</f>
        <v/>
      </c>
      <c r="Q1346" s="44">
        <f>Q620/SUMIFS(Q$3:Q$722,$B$3:$B$722,$B1346)*SUMIFS(Calculations!$E$3:$E$53,Calculations!$A$3:$A$53,$B1346)</f>
        <v/>
      </c>
      <c r="R1346" s="44">
        <f>R620/SUMIFS(R$3:R$722,$B$3:$B$722,$B1346)*SUMIFS(Calculations!$E$3:$E$53,Calculations!$A$3:$A$53,$B1346)</f>
        <v/>
      </c>
    </row>
    <row r="1347" ht="15.75" customHeight="1" s="157">
      <c r="B1347" s="44" t="inlineStr">
        <is>
          <t>UT</t>
        </is>
      </c>
      <c r="C1347" s="44" t="inlineStr">
        <is>
          <t>Generation</t>
        </is>
      </c>
      <c r="D1347" s="44" t="inlineStr">
        <is>
          <t>Geothermal</t>
        </is>
      </c>
      <c r="E1347" s="44">
        <f>LOOKUP(D1347,$U$2:$V$15,$V$2:$V$15)</f>
        <v/>
      </c>
      <c r="F1347" s="44">
        <f>F621/SUMIFS(F$3:F$722,$B$3:$B$722,$B1347)*SUMIFS(Calculations!$E$3:$E$53,Calculations!$A$3:$A$53,$B1347)</f>
        <v/>
      </c>
      <c r="G1347" s="44">
        <f>G621/SUMIFS(G$3:G$722,$B$3:$B$722,$B1347)*SUMIFS(Calculations!$E$3:$E$53,Calculations!$A$3:$A$53,$B1347)</f>
        <v/>
      </c>
      <c r="H1347" s="44">
        <f>H621/SUMIFS(H$3:H$722,$B$3:$B$722,$B1347)*SUMIFS(Calculations!$E$3:$E$53,Calculations!$A$3:$A$53,$B1347)</f>
        <v/>
      </c>
      <c r="I1347" s="44">
        <f>I621/SUMIFS(I$3:I$722,$B$3:$B$722,$B1347)*SUMIFS(Calculations!$E$3:$E$53,Calculations!$A$3:$A$53,$B1347)</f>
        <v/>
      </c>
      <c r="J1347" s="44">
        <f>J621/SUMIFS(J$3:J$722,$B$3:$B$722,$B1347)*SUMIFS(Calculations!$E$3:$E$53,Calculations!$A$3:$A$53,$B1347)</f>
        <v/>
      </c>
      <c r="K1347" s="44">
        <f>K621/SUMIFS(K$3:K$722,$B$3:$B$722,$B1347)*SUMIFS(Calculations!$E$3:$E$53,Calculations!$A$3:$A$53,$B1347)</f>
        <v/>
      </c>
      <c r="L1347" s="44">
        <f>L621/SUMIFS(L$3:L$722,$B$3:$B$722,$B1347)*SUMIFS(Calculations!$E$3:$E$53,Calculations!$A$3:$A$53,$B1347)</f>
        <v/>
      </c>
      <c r="M1347" s="44">
        <f>M621/SUMIFS(M$3:M$722,$B$3:$B$722,$B1347)*SUMIFS(Calculations!$E$3:$E$53,Calculations!$A$3:$A$53,$B1347)</f>
        <v/>
      </c>
      <c r="N1347" s="44">
        <f>N621/SUMIFS(N$3:N$722,$B$3:$B$722,$B1347)*SUMIFS(Calculations!$E$3:$E$53,Calculations!$A$3:$A$53,$B1347)</f>
        <v/>
      </c>
      <c r="O1347" s="44">
        <f>O621/SUMIFS(O$3:O$722,$B$3:$B$722,$B1347)*SUMIFS(Calculations!$E$3:$E$53,Calculations!$A$3:$A$53,$B1347)</f>
        <v/>
      </c>
      <c r="P1347" s="44">
        <f>P621/SUMIFS(P$3:P$722,$B$3:$B$722,$B1347)*SUMIFS(Calculations!$E$3:$E$53,Calculations!$A$3:$A$53,$B1347)</f>
        <v/>
      </c>
      <c r="Q1347" s="44">
        <f>Q621/SUMIFS(Q$3:Q$722,$B$3:$B$722,$B1347)*SUMIFS(Calculations!$E$3:$E$53,Calculations!$A$3:$A$53,$B1347)</f>
        <v/>
      </c>
      <c r="R1347" s="44">
        <f>R621/SUMIFS(R$3:R$722,$B$3:$B$722,$B1347)*SUMIFS(Calculations!$E$3:$E$53,Calculations!$A$3:$A$53,$B1347)</f>
        <v/>
      </c>
    </row>
    <row r="1348" ht="15.75" customHeight="1" s="157">
      <c r="B1348" s="44" t="inlineStr">
        <is>
          <t>UT</t>
        </is>
      </c>
      <c r="C1348" s="44" t="inlineStr">
        <is>
          <t>Generation</t>
        </is>
      </c>
      <c r="D1348" s="44" t="inlineStr">
        <is>
          <t>Hydro</t>
        </is>
      </c>
      <c r="E1348" s="44">
        <f>LOOKUP(D1348,$U$2:$V$15,$V$2:$V$15)</f>
        <v/>
      </c>
      <c r="F1348" s="44">
        <f>F622/SUMIFS(F$3:F$722,$B$3:$B$722,$B1348)*SUMIFS(Calculations!$E$3:$E$53,Calculations!$A$3:$A$53,$B1348)</f>
        <v/>
      </c>
      <c r="G1348" s="44">
        <f>G622/SUMIFS(G$3:G$722,$B$3:$B$722,$B1348)*SUMIFS(Calculations!$E$3:$E$53,Calculations!$A$3:$A$53,$B1348)</f>
        <v/>
      </c>
      <c r="H1348" s="44">
        <f>H622/SUMIFS(H$3:H$722,$B$3:$B$722,$B1348)*SUMIFS(Calculations!$E$3:$E$53,Calculations!$A$3:$A$53,$B1348)</f>
        <v/>
      </c>
      <c r="I1348" s="44">
        <f>I622/SUMIFS(I$3:I$722,$B$3:$B$722,$B1348)*SUMIFS(Calculations!$E$3:$E$53,Calculations!$A$3:$A$53,$B1348)</f>
        <v/>
      </c>
      <c r="J1348" s="44">
        <f>J622/SUMIFS(J$3:J$722,$B$3:$B$722,$B1348)*SUMIFS(Calculations!$E$3:$E$53,Calculations!$A$3:$A$53,$B1348)</f>
        <v/>
      </c>
      <c r="K1348" s="44">
        <f>K622/SUMIFS(K$3:K$722,$B$3:$B$722,$B1348)*SUMIFS(Calculations!$E$3:$E$53,Calculations!$A$3:$A$53,$B1348)</f>
        <v/>
      </c>
      <c r="L1348" s="44">
        <f>L622/SUMIFS(L$3:L$722,$B$3:$B$722,$B1348)*SUMIFS(Calculations!$E$3:$E$53,Calculations!$A$3:$A$53,$B1348)</f>
        <v/>
      </c>
      <c r="M1348" s="44">
        <f>M622/SUMIFS(M$3:M$722,$B$3:$B$722,$B1348)*SUMIFS(Calculations!$E$3:$E$53,Calculations!$A$3:$A$53,$B1348)</f>
        <v/>
      </c>
      <c r="N1348" s="44">
        <f>N622/SUMIFS(N$3:N$722,$B$3:$B$722,$B1348)*SUMIFS(Calculations!$E$3:$E$53,Calculations!$A$3:$A$53,$B1348)</f>
        <v/>
      </c>
      <c r="O1348" s="44">
        <f>O622/SUMIFS(O$3:O$722,$B$3:$B$722,$B1348)*SUMIFS(Calculations!$E$3:$E$53,Calculations!$A$3:$A$53,$B1348)</f>
        <v/>
      </c>
      <c r="P1348" s="44">
        <f>P622/SUMIFS(P$3:P$722,$B$3:$B$722,$B1348)*SUMIFS(Calculations!$E$3:$E$53,Calculations!$A$3:$A$53,$B1348)</f>
        <v/>
      </c>
      <c r="Q1348" s="44">
        <f>Q622/SUMIFS(Q$3:Q$722,$B$3:$B$722,$B1348)*SUMIFS(Calculations!$E$3:$E$53,Calculations!$A$3:$A$53,$B1348)</f>
        <v/>
      </c>
      <c r="R1348" s="44">
        <f>R622/SUMIFS(R$3:R$722,$B$3:$B$722,$B1348)*SUMIFS(Calculations!$E$3:$E$53,Calculations!$A$3:$A$53,$B1348)</f>
        <v/>
      </c>
    </row>
    <row r="1349" ht="15.75" customHeight="1" s="157">
      <c r="B1349" s="44" t="inlineStr">
        <is>
          <t>UT</t>
        </is>
      </c>
      <c r="C1349" s="44" t="inlineStr">
        <is>
          <t>Generation</t>
        </is>
      </c>
      <c r="D1349" s="44" t="inlineStr">
        <is>
          <t>Imports</t>
        </is>
      </c>
      <c r="E1349" s="44">
        <f>LOOKUP(D1349,$U$2:$V$15,$V$2:$V$15)</f>
        <v/>
      </c>
      <c r="F1349" s="44">
        <f>F623/SUMIFS(F$3:F$722,$B$3:$B$722,$B1349)*SUMIFS(Calculations!$E$3:$E$53,Calculations!$A$3:$A$53,$B1349)</f>
        <v/>
      </c>
      <c r="G1349" s="44">
        <f>G623/SUMIFS(G$3:G$722,$B$3:$B$722,$B1349)*SUMIFS(Calculations!$E$3:$E$53,Calculations!$A$3:$A$53,$B1349)</f>
        <v/>
      </c>
      <c r="H1349" s="44">
        <f>H623/SUMIFS(H$3:H$722,$B$3:$B$722,$B1349)*SUMIFS(Calculations!$E$3:$E$53,Calculations!$A$3:$A$53,$B1349)</f>
        <v/>
      </c>
      <c r="I1349" s="44">
        <f>I623/SUMIFS(I$3:I$722,$B$3:$B$722,$B1349)*SUMIFS(Calculations!$E$3:$E$53,Calculations!$A$3:$A$53,$B1349)</f>
        <v/>
      </c>
      <c r="J1349" s="44">
        <f>J623/SUMIFS(J$3:J$722,$B$3:$B$722,$B1349)*SUMIFS(Calculations!$E$3:$E$53,Calculations!$A$3:$A$53,$B1349)</f>
        <v/>
      </c>
      <c r="K1349" s="44">
        <f>K623/SUMIFS(K$3:K$722,$B$3:$B$722,$B1349)*SUMIFS(Calculations!$E$3:$E$53,Calculations!$A$3:$A$53,$B1349)</f>
        <v/>
      </c>
      <c r="L1349" s="44">
        <f>L623/SUMIFS(L$3:L$722,$B$3:$B$722,$B1349)*SUMIFS(Calculations!$E$3:$E$53,Calculations!$A$3:$A$53,$B1349)</f>
        <v/>
      </c>
      <c r="M1349" s="44">
        <f>M623/SUMIFS(M$3:M$722,$B$3:$B$722,$B1349)*SUMIFS(Calculations!$E$3:$E$53,Calculations!$A$3:$A$53,$B1349)</f>
        <v/>
      </c>
      <c r="N1349" s="44">
        <f>N623/SUMIFS(N$3:N$722,$B$3:$B$722,$B1349)*SUMIFS(Calculations!$E$3:$E$53,Calculations!$A$3:$A$53,$B1349)</f>
        <v/>
      </c>
      <c r="O1349" s="44">
        <f>O623/SUMIFS(O$3:O$722,$B$3:$B$722,$B1349)*SUMIFS(Calculations!$E$3:$E$53,Calculations!$A$3:$A$53,$B1349)</f>
        <v/>
      </c>
      <c r="P1349" s="44">
        <f>P623/SUMIFS(P$3:P$722,$B$3:$B$722,$B1349)*SUMIFS(Calculations!$E$3:$E$53,Calculations!$A$3:$A$53,$B1349)</f>
        <v/>
      </c>
      <c r="Q1349" s="44">
        <f>Q623/SUMIFS(Q$3:Q$722,$B$3:$B$722,$B1349)*SUMIFS(Calculations!$E$3:$E$53,Calculations!$A$3:$A$53,$B1349)</f>
        <v/>
      </c>
      <c r="R1349" s="44">
        <f>R623/SUMIFS(R$3:R$722,$B$3:$B$722,$B1349)*SUMIFS(Calculations!$E$3:$E$53,Calculations!$A$3:$A$53,$B1349)</f>
        <v/>
      </c>
    </row>
    <row r="1350" ht="15.75" customHeight="1" s="157">
      <c r="B1350" s="44" t="inlineStr">
        <is>
          <t>UT</t>
        </is>
      </c>
      <c r="C1350" s="44" t="inlineStr">
        <is>
          <t>Generation</t>
        </is>
      </c>
      <c r="D1350" s="44" t="inlineStr">
        <is>
          <t>Land-based Wind</t>
        </is>
      </c>
      <c r="E1350" s="44">
        <f>LOOKUP(D1350,$U$2:$V$15,$V$2:$V$15)</f>
        <v/>
      </c>
      <c r="F1350" s="44">
        <f>F624/SUMIFS(F$3:F$722,$B$3:$B$722,$B1350)*SUMIFS(Calculations!$E$3:$E$53,Calculations!$A$3:$A$53,$B1350)</f>
        <v/>
      </c>
      <c r="G1350" s="44">
        <f>G624/SUMIFS(G$3:G$722,$B$3:$B$722,$B1350)*SUMIFS(Calculations!$E$3:$E$53,Calculations!$A$3:$A$53,$B1350)</f>
        <v/>
      </c>
      <c r="H1350" s="44">
        <f>H624/SUMIFS(H$3:H$722,$B$3:$B$722,$B1350)*SUMIFS(Calculations!$E$3:$E$53,Calculations!$A$3:$A$53,$B1350)</f>
        <v/>
      </c>
      <c r="I1350" s="44">
        <f>I624/SUMIFS(I$3:I$722,$B$3:$B$722,$B1350)*SUMIFS(Calculations!$E$3:$E$53,Calculations!$A$3:$A$53,$B1350)</f>
        <v/>
      </c>
      <c r="J1350" s="44">
        <f>J624/SUMIFS(J$3:J$722,$B$3:$B$722,$B1350)*SUMIFS(Calculations!$E$3:$E$53,Calculations!$A$3:$A$53,$B1350)</f>
        <v/>
      </c>
      <c r="K1350" s="44">
        <f>K624/SUMIFS(K$3:K$722,$B$3:$B$722,$B1350)*SUMIFS(Calculations!$E$3:$E$53,Calculations!$A$3:$A$53,$B1350)</f>
        <v/>
      </c>
      <c r="L1350" s="44">
        <f>L624/SUMIFS(L$3:L$722,$B$3:$B$722,$B1350)*SUMIFS(Calculations!$E$3:$E$53,Calculations!$A$3:$A$53,$B1350)</f>
        <v/>
      </c>
      <c r="M1350" s="44">
        <f>M624/SUMIFS(M$3:M$722,$B$3:$B$722,$B1350)*SUMIFS(Calculations!$E$3:$E$53,Calculations!$A$3:$A$53,$B1350)</f>
        <v/>
      </c>
      <c r="N1350" s="44">
        <f>N624/SUMIFS(N$3:N$722,$B$3:$B$722,$B1350)*SUMIFS(Calculations!$E$3:$E$53,Calculations!$A$3:$A$53,$B1350)</f>
        <v/>
      </c>
      <c r="O1350" s="44">
        <f>O624/SUMIFS(O$3:O$722,$B$3:$B$722,$B1350)*SUMIFS(Calculations!$E$3:$E$53,Calculations!$A$3:$A$53,$B1350)</f>
        <v/>
      </c>
      <c r="P1350" s="44">
        <f>P624/SUMIFS(P$3:P$722,$B$3:$B$722,$B1350)*SUMIFS(Calculations!$E$3:$E$53,Calculations!$A$3:$A$53,$B1350)</f>
        <v/>
      </c>
      <c r="Q1350" s="44">
        <f>Q624/SUMIFS(Q$3:Q$722,$B$3:$B$722,$B1350)*SUMIFS(Calculations!$E$3:$E$53,Calculations!$A$3:$A$53,$B1350)</f>
        <v/>
      </c>
      <c r="R1350" s="44">
        <f>R624/SUMIFS(R$3:R$722,$B$3:$B$722,$B1350)*SUMIFS(Calculations!$E$3:$E$53,Calculations!$A$3:$A$53,$B1350)</f>
        <v/>
      </c>
    </row>
    <row r="1351" ht="15.75" customHeight="1" s="157">
      <c r="B1351" s="44" t="inlineStr">
        <is>
          <t>UT</t>
        </is>
      </c>
      <c r="C1351" s="44" t="inlineStr">
        <is>
          <t>Generation</t>
        </is>
      </c>
      <c r="D1351" s="44" t="inlineStr">
        <is>
          <t>NG-CC</t>
        </is>
      </c>
      <c r="E1351" s="44">
        <f>LOOKUP(D1351,$U$2:$V$15,$V$2:$V$15)</f>
        <v/>
      </c>
      <c r="F1351" s="44">
        <f>F625/SUMIFS(F$3:F$722,$B$3:$B$722,$B1351)*SUMIFS(Calculations!$E$3:$E$53,Calculations!$A$3:$A$53,$B1351)</f>
        <v/>
      </c>
      <c r="G1351" s="44">
        <f>G625/SUMIFS(G$3:G$722,$B$3:$B$722,$B1351)*SUMIFS(Calculations!$E$3:$E$53,Calculations!$A$3:$A$53,$B1351)</f>
        <v/>
      </c>
      <c r="H1351" s="44">
        <f>H625/SUMIFS(H$3:H$722,$B$3:$B$722,$B1351)*SUMIFS(Calculations!$E$3:$E$53,Calculations!$A$3:$A$53,$B1351)</f>
        <v/>
      </c>
      <c r="I1351" s="44">
        <f>I625/SUMIFS(I$3:I$722,$B$3:$B$722,$B1351)*SUMIFS(Calculations!$E$3:$E$53,Calculations!$A$3:$A$53,$B1351)</f>
        <v/>
      </c>
      <c r="J1351" s="44">
        <f>J625/SUMIFS(J$3:J$722,$B$3:$B$722,$B1351)*SUMIFS(Calculations!$E$3:$E$53,Calculations!$A$3:$A$53,$B1351)</f>
        <v/>
      </c>
      <c r="K1351" s="44">
        <f>K625/SUMIFS(K$3:K$722,$B$3:$B$722,$B1351)*SUMIFS(Calculations!$E$3:$E$53,Calculations!$A$3:$A$53,$B1351)</f>
        <v/>
      </c>
      <c r="L1351" s="44">
        <f>L625/SUMIFS(L$3:L$722,$B$3:$B$722,$B1351)*SUMIFS(Calculations!$E$3:$E$53,Calculations!$A$3:$A$53,$B1351)</f>
        <v/>
      </c>
      <c r="M1351" s="44">
        <f>M625/SUMIFS(M$3:M$722,$B$3:$B$722,$B1351)*SUMIFS(Calculations!$E$3:$E$53,Calculations!$A$3:$A$53,$B1351)</f>
        <v/>
      </c>
      <c r="N1351" s="44">
        <f>N625/SUMIFS(N$3:N$722,$B$3:$B$722,$B1351)*SUMIFS(Calculations!$E$3:$E$53,Calculations!$A$3:$A$53,$B1351)</f>
        <v/>
      </c>
      <c r="O1351" s="44">
        <f>O625/SUMIFS(O$3:O$722,$B$3:$B$722,$B1351)*SUMIFS(Calculations!$E$3:$E$53,Calculations!$A$3:$A$53,$B1351)</f>
        <v/>
      </c>
      <c r="P1351" s="44">
        <f>P625/SUMIFS(P$3:P$722,$B$3:$B$722,$B1351)*SUMIFS(Calculations!$E$3:$E$53,Calculations!$A$3:$A$53,$B1351)</f>
        <v/>
      </c>
      <c r="Q1351" s="44">
        <f>Q625/SUMIFS(Q$3:Q$722,$B$3:$B$722,$B1351)*SUMIFS(Calculations!$E$3:$E$53,Calculations!$A$3:$A$53,$B1351)</f>
        <v/>
      </c>
      <c r="R1351" s="44">
        <f>R625/SUMIFS(R$3:R$722,$B$3:$B$722,$B1351)*SUMIFS(Calculations!$E$3:$E$53,Calculations!$A$3:$A$53,$B1351)</f>
        <v/>
      </c>
    </row>
    <row r="1352" ht="15.75" customHeight="1" s="157">
      <c r="B1352" s="44" t="inlineStr">
        <is>
          <t>UT</t>
        </is>
      </c>
      <c r="C1352" s="44" t="inlineStr">
        <is>
          <t>Generation</t>
        </is>
      </c>
      <c r="D1352" s="44" t="inlineStr">
        <is>
          <t>NG-CT</t>
        </is>
      </c>
      <c r="E1352" s="44">
        <f>LOOKUP(D1352,$U$2:$V$15,$V$2:$V$15)</f>
        <v/>
      </c>
      <c r="F1352" s="44">
        <f>F626/SUMIFS(F$3:F$722,$B$3:$B$722,$B1352)*SUMIFS(Calculations!$E$3:$E$53,Calculations!$A$3:$A$53,$B1352)</f>
        <v/>
      </c>
      <c r="G1352" s="44">
        <f>G626/SUMIFS(G$3:G$722,$B$3:$B$722,$B1352)*SUMIFS(Calculations!$E$3:$E$53,Calculations!$A$3:$A$53,$B1352)</f>
        <v/>
      </c>
      <c r="H1352" s="44">
        <f>H626/SUMIFS(H$3:H$722,$B$3:$B$722,$B1352)*SUMIFS(Calculations!$E$3:$E$53,Calculations!$A$3:$A$53,$B1352)</f>
        <v/>
      </c>
      <c r="I1352" s="44">
        <f>I626/SUMIFS(I$3:I$722,$B$3:$B$722,$B1352)*SUMIFS(Calculations!$E$3:$E$53,Calculations!$A$3:$A$53,$B1352)</f>
        <v/>
      </c>
      <c r="J1352" s="44">
        <f>J626/SUMIFS(J$3:J$722,$B$3:$B$722,$B1352)*SUMIFS(Calculations!$E$3:$E$53,Calculations!$A$3:$A$53,$B1352)</f>
        <v/>
      </c>
      <c r="K1352" s="44">
        <f>K626/SUMIFS(K$3:K$722,$B$3:$B$722,$B1352)*SUMIFS(Calculations!$E$3:$E$53,Calculations!$A$3:$A$53,$B1352)</f>
        <v/>
      </c>
      <c r="L1352" s="44">
        <f>L626/SUMIFS(L$3:L$722,$B$3:$B$722,$B1352)*SUMIFS(Calculations!$E$3:$E$53,Calculations!$A$3:$A$53,$B1352)</f>
        <v/>
      </c>
      <c r="M1352" s="44">
        <f>M626/SUMIFS(M$3:M$722,$B$3:$B$722,$B1352)*SUMIFS(Calculations!$E$3:$E$53,Calculations!$A$3:$A$53,$B1352)</f>
        <v/>
      </c>
      <c r="N1352" s="44">
        <f>N626/SUMIFS(N$3:N$722,$B$3:$B$722,$B1352)*SUMIFS(Calculations!$E$3:$E$53,Calculations!$A$3:$A$53,$B1352)</f>
        <v/>
      </c>
      <c r="O1352" s="44">
        <f>O626/SUMIFS(O$3:O$722,$B$3:$B$722,$B1352)*SUMIFS(Calculations!$E$3:$E$53,Calculations!$A$3:$A$53,$B1352)</f>
        <v/>
      </c>
      <c r="P1352" s="44">
        <f>P626/SUMIFS(P$3:P$722,$B$3:$B$722,$B1352)*SUMIFS(Calculations!$E$3:$E$53,Calculations!$A$3:$A$53,$B1352)</f>
        <v/>
      </c>
      <c r="Q1352" s="44">
        <f>Q626/SUMIFS(Q$3:Q$722,$B$3:$B$722,$B1352)*SUMIFS(Calculations!$E$3:$E$53,Calculations!$A$3:$A$53,$B1352)</f>
        <v/>
      </c>
      <c r="R1352" s="44">
        <f>R626/SUMIFS(R$3:R$722,$B$3:$B$722,$B1352)*SUMIFS(Calculations!$E$3:$E$53,Calculations!$A$3:$A$53,$B1352)</f>
        <v/>
      </c>
    </row>
    <row r="1353" ht="15.75" customHeight="1" s="157">
      <c r="B1353" s="44" t="inlineStr">
        <is>
          <t>UT</t>
        </is>
      </c>
      <c r="C1353" s="44" t="inlineStr">
        <is>
          <t>Generation</t>
        </is>
      </c>
      <c r="D1353" s="44" t="inlineStr">
        <is>
          <t>Nuclear</t>
        </is>
      </c>
      <c r="E1353" s="44">
        <f>LOOKUP(D1353,$U$2:$V$15,$V$2:$V$15)</f>
        <v/>
      </c>
      <c r="F1353" s="44">
        <f>F627/SUMIFS(F$3:F$722,$B$3:$B$722,$B1353)*SUMIFS(Calculations!$E$3:$E$53,Calculations!$A$3:$A$53,$B1353)</f>
        <v/>
      </c>
      <c r="G1353" s="44">
        <f>G627/SUMIFS(G$3:G$722,$B$3:$B$722,$B1353)*SUMIFS(Calculations!$E$3:$E$53,Calculations!$A$3:$A$53,$B1353)</f>
        <v/>
      </c>
      <c r="H1353" s="44">
        <f>H627/SUMIFS(H$3:H$722,$B$3:$B$722,$B1353)*SUMIFS(Calculations!$E$3:$E$53,Calculations!$A$3:$A$53,$B1353)</f>
        <v/>
      </c>
      <c r="I1353" s="44">
        <f>I627/SUMIFS(I$3:I$722,$B$3:$B$722,$B1353)*SUMIFS(Calculations!$E$3:$E$53,Calculations!$A$3:$A$53,$B1353)</f>
        <v/>
      </c>
      <c r="J1353" s="44">
        <f>J627/SUMIFS(J$3:J$722,$B$3:$B$722,$B1353)*SUMIFS(Calculations!$E$3:$E$53,Calculations!$A$3:$A$53,$B1353)</f>
        <v/>
      </c>
      <c r="K1353" s="44">
        <f>K627/SUMIFS(K$3:K$722,$B$3:$B$722,$B1353)*SUMIFS(Calculations!$E$3:$E$53,Calculations!$A$3:$A$53,$B1353)</f>
        <v/>
      </c>
      <c r="L1353" s="44">
        <f>L627/SUMIFS(L$3:L$722,$B$3:$B$722,$B1353)*SUMIFS(Calculations!$E$3:$E$53,Calculations!$A$3:$A$53,$B1353)</f>
        <v/>
      </c>
      <c r="M1353" s="44">
        <f>M627/SUMIFS(M$3:M$722,$B$3:$B$722,$B1353)*SUMIFS(Calculations!$E$3:$E$53,Calculations!$A$3:$A$53,$B1353)</f>
        <v/>
      </c>
      <c r="N1353" s="44">
        <f>N627/SUMIFS(N$3:N$722,$B$3:$B$722,$B1353)*SUMIFS(Calculations!$E$3:$E$53,Calculations!$A$3:$A$53,$B1353)</f>
        <v/>
      </c>
      <c r="O1353" s="44">
        <f>O627/SUMIFS(O$3:O$722,$B$3:$B$722,$B1353)*SUMIFS(Calculations!$E$3:$E$53,Calculations!$A$3:$A$53,$B1353)</f>
        <v/>
      </c>
      <c r="P1353" s="44">
        <f>P627/SUMIFS(P$3:P$722,$B$3:$B$722,$B1353)*SUMIFS(Calculations!$E$3:$E$53,Calculations!$A$3:$A$53,$B1353)</f>
        <v/>
      </c>
      <c r="Q1353" s="44">
        <f>Q627/SUMIFS(Q$3:Q$722,$B$3:$B$722,$B1353)*SUMIFS(Calculations!$E$3:$E$53,Calculations!$A$3:$A$53,$B1353)</f>
        <v/>
      </c>
      <c r="R1353" s="44">
        <f>R627/SUMIFS(R$3:R$722,$B$3:$B$722,$B1353)*SUMIFS(Calculations!$E$3:$E$53,Calculations!$A$3:$A$53,$B1353)</f>
        <v/>
      </c>
    </row>
    <row r="1354" ht="15.75" customHeight="1" s="157">
      <c r="B1354" s="44" t="inlineStr">
        <is>
          <t>UT</t>
        </is>
      </c>
      <c r="C1354" s="44" t="inlineStr">
        <is>
          <t>Generation</t>
        </is>
      </c>
      <c r="D1354" s="44" t="inlineStr">
        <is>
          <t>Offshore Wind</t>
        </is>
      </c>
      <c r="E1354" s="44">
        <f>LOOKUP(D1354,$U$2:$V$15,$V$2:$V$15)</f>
        <v/>
      </c>
      <c r="F1354" s="44">
        <f>F628/SUMIFS(F$3:F$722,$B$3:$B$722,$B1354)*SUMIFS(Calculations!$E$3:$E$53,Calculations!$A$3:$A$53,$B1354)</f>
        <v/>
      </c>
      <c r="G1354" s="44">
        <f>G628/SUMIFS(G$3:G$722,$B$3:$B$722,$B1354)*SUMIFS(Calculations!$E$3:$E$53,Calculations!$A$3:$A$53,$B1354)</f>
        <v/>
      </c>
      <c r="H1354" s="44">
        <f>H628/SUMIFS(H$3:H$722,$B$3:$B$722,$B1354)*SUMIFS(Calculations!$E$3:$E$53,Calculations!$A$3:$A$53,$B1354)</f>
        <v/>
      </c>
      <c r="I1354" s="44">
        <f>I628/SUMIFS(I$3:I$722,$B$3:$B$722,$B1354)*SUMIFS(Calculations!$E$3:$E$53,Calculations!$A$3:$A$53,$B1354)</f>
        <v/>
      </c>
      <c r="J1354" s="44">
        <f>J628/SUMIFS(J$3:J$722,$B$3:$B$722,$B1354)*SUMIFS(Calculations!$E$3:$E$53,Calculations!$A$3:$A$53,$B1354)</f>
        <v/>
      </c>
      <c r="K1354" s="44">
        <f>K628/SUMIFS(K$3:K$722,$B$3:$B$722,$B1354)*SUMIFS(Calculations!$E$3:$E$53,Calculations!$A$3:$A$53,$B1354)</f>
        <v/>
      </c>
      <c r="L1354" s="44">
        <f>L628/SUMIFS(L$3:L$722,$B$3:$B$722,$B1354)*SUMIFS(Calculations!$E$3:$E$53,Calculations!$A$3:$A$53,$B1354)</f>
        <v/>
      </c>
      <c r="M1354" s="44">
        <f>M628/SUMIFS(M$3:M$722,$B$3:$B$722,$B1354)*SUMIFS(Calculations!$E$3:$E$53,Calculations!$A$3:$A$53,$B1354)</f>
        <v/>
      </c>
      <c r="N1354" s="44">
        <f>N628/SUMIFS(N$3:N$722,$B$3:$B$722,$B1354)*SUMIFS(Calculations!$E$3:$E$53,Calculations!$A$3:$A$53,$B1354)</f>
        <v/>
      </c>
      <c r="O1354" s="44">
        <f>O628/SUMIFS(O$3:O$722,$B$3:$B$722,$B1354)*SUMIFS(Calculations!$E$3:$E$53,Calculations!$A$3:$A$53,$B1354)</f>
        <v/>
      </c>
      <c r="P1354" s="44">
        <f>P628/SUMIFS(P$3:P$722,$B$3:$B$722,$B1354)*SUMIFS(Calculations!$E$3:$E$53,Calculations!$A$3:$A$53,$B1354)</f>
        <v/>
      </c>
      <c r="Q1354" s="44">
        <f>Q628/SUMIFS(Q$3:Q$722,$B$3:$B$722,$B1354)*SUMIFS(Calculations!$E$3:$E$53,Calculations!$A$3:$A$53,$B1354)</f>
        <v/>
      </c>
      <c r="R1354" s="44">
        <f>R628/SUMIFS(R$3:R$722,$B$3:$B$722,$B1354)*SUMIFS(Calculations!$E$3:$E$53,Calculations!$A$3:$A$53,$B1354)</f>
        <v/>
      </c>
    </row>
    <row r="1355" ht="15.75" customHeight="1" s="157">
      <c r="B1355" s="44" t="inlineStr">
        <is>
          <t>UT</t>
        </is>
      </c>
      <c r="C1355" s="44" t="inlineStr">
        <is>
          <t>Generation</t>
        </is>
      </c>
      <c r="D1355" s="44" t="inlineStr">
        <is>
          <t>Oil-Gas-Steam</t>
        </is>
      </c>
      <c r="E1355" s="44">
        <f>LOOKUP(D1355,$U$2:$V$15,$V$2:$V$15)</f>
        <v/>
      </c>
      <c r="F1355" s="44">
        <f>F629/SUMIFS(F$3:F$722,$B$3:$B$722,$B1355)*SUMIFS(Calculations!$E$3:$E$53,Calculations!$A$3:$A$53,$B1355)</f>
        <v/>
      </c>
      <c r="G1355" s="44">
        <f>G629/SUMIFS(G$3:G$722,$B$3:$B$722,$B1355)*SUMIFS(Calculations!$E$3:$E$53,Calculations!$A$3:$A$53,$B1355)</f>
        <v/>
      </c>
      <c r="H1355" s="44">
        <f>H629/SUMIFS(H$3:H$722,$B$3:$B$722,$B1355)*SUMIFS(Calculations!$E$3:$E$53,Calculations!$A$3:$A$53,$B1355)</f>
        <v/>
      </c>
      <c r="I1355" s="44">
        <f>I629/SUMIFS(I$3:I$722,$B$3:$B$722,$B1355)*SUMIFS(Calculations!$E$3:$E$53,Calculations!$A$3:$A$53,$B1355)</f>
        <v/>
      </c>
      <c r="J1355" s="44">
        <f>J629/SUMIFS(J$3:J$722,$B$3:$B$722,$B1355)*SUMIFS(Calculations!$E$3:$E$53,Calculations!$A$3:$A$53,$B1355)</f>
        <v/>
      </c>
      <c r="K1355" s="44">
        <f>K629/SUMIFS(K$3:K$722,$B$3:$B$722,$B1355)*SUMIFS(Calculations!$E$3:$E$53,Calculations!$A$3:$A$53,$B1355)</f>
        <v/>
      </c>
      <c r="L1355" s="44">
        <f>L629/SUMIFS(L$3:L$722,$B$3:$B$722,$B1355)*SUMIFS(Calculations!$E$3:$E$53,Calculations!$A$3:$A$53,$B1355)</f>
        <v/>
      </c>
      <c r="M1355" s="44">
        <f>M629/SUMIFS(M$3:M$722,$B$3:$B$722,$B1355)*SUMIFS(Calculations!$E$3:$E$53,Calculations!$A$3:$A$53,$B1355)</f>
        <v/>
      </c>
      <c r="N1355" s="44">
        <f>N629/SUMIFS(N$3:N$722,$B$3:$B$722,$B1355)*SUMIFS(Calculations!$E$3:$E$53,Calculations!$A$3:$A$53,$B1355)</f>
        <v/>
      </c>
      <c r="O1355" s="44">
        <f>O629/SUMIFS(O$3:O$722,$B$3:$B$722,$B1355)*SUMIFS(Calculations!$E$3:$E$53,Calculations!$A$3:$A$53,$B1355)</f>
        <v/>
      </c>
      <c r="P1355" s="44">
        <f>P629/SUMIFS(P$3:P$722,$B$3:$B$722,$B1355)*SUMIFS(Calculations!$E$3:$E$53,Calculations!$A$3:$A$53,$B1355)</f>
        <v/>
      </c>
      <c r="Q1355" s="44">
        <f>Q629/SUMIFS(Q$3:Q$722,$B$3:$B$722,$B1355)*SUMIFS(Calculations!$E$3:$E$53,Calculations!$A$3:$A$53,$B1355)</f>
        <v/>
      </c>
      <c r="R1355" s="44">
        <f>R629/SUMIFS(R$3:R$722,$B$3:$B$722,$B1355)*SUMIFS(Calculations!$E$3:$E$53,Calculations!$A$3:$A$53,$B1355)</f>
        <v/>
      </c>
    </row>
    <row r="1356" ht="15.75" customHeight="1" s="157">
      <c r="B1356" s="44" t="inlineStr">
        <is>
          <t>UT</t>
        </is>
      </c>
      <c r="C1356" s="44" t="inlineStr">
        <is>
          <t>Generation</t>
        </is>
      </c>
      <c r="D1356" s="44" t="inlineStr">
        <is>
          <t>Rooftop PV</t>
        </is>
      </c>
      <c r="E1356" s="44">
        <f>LOOKUP(D1356,$U$2:$V$15,$V$2:$V$15)</f>
        <v/>
      </c>
      <c r="F1356" s="44">
        <f>F630/SUMIFS(F$3:F$722,$B$3:$B$722,$B1356)*SUMIFS(Calculations!$E$3:$E$53,Calculations!$A$3:$A$53,$B1356)</f>
        <v/>
      </c>
      <c r="G1356" s="44">
        <f>G630/SUMIFS(G$3:G$722,$B$3:$B$722,$B1356)*SUMIFS(Calculations!$E$3:$E$53,Calculations!$A$3:$A$53,$B1356)</f>
        <v/>
      </c>
      <c r="H1356" s="44">
        <f>H630/SUMIFS(H$3:H$722,$B$3:$B$722,$B1356)*SUMIFS(Calculations!$E$3:$E$53,Calculations!$A$3:$A$53,$B1356)</f>
        <v/>
      </c>
      <c r="I1356" s="44">
        <f>I630/SUMIFS(I$3:I$722,$B$3:$B$722,$B1356)*SUMIFS(Calculations!$E$3:$E$53,Calculations!$A$3:$A$53,$B1356)</f>
        <v/>
      </c>
      <c r="J1356" s="44">
        <f>J630/SUMIFS(J$3:J$722,$B$3:$B$722,$B1356)*SUMIFS(Calculations!$E$3:$E$53,Calculations!$A$3:$A$53,$B1356)</f>
        <v/>
      </c>
      <c r="K1356" s="44">
        <f>K630/SUMIFS(K$3:K$722,$B$3:$B$722,$B1356)*SUMIFS(Calculations!$E$3:$E$53,Calculations!$A$3:$A$53,$B1356)</f>
        <v/>
      </c>
      <c r="L1356" s="44">
        <f>L630/SUMIFS(L$3:L$722,$B$3:$B$722,$B1356)*SUMIFS(Calculations!$E$3:$E$53,Calculations!$A$3:$A$53,$B1356)</f>
        <v/>
      </c>
      <c r="M1356" s="44">
        <f>M630/SUMIFS(M$3:M$722,$B$3:$B$722,$B1356)*SUMIFS(Calculations!$E$3:$E$53,Calculations!$A$3:$A$53,$B1356)</f>
        <v/>
      </c>
      <c r="N1356" s="44">
        <f>N630/SUMIFS(N$3:N$722,$B$3:$B$722,$B1356)*SUMIFS(Calculations!$E$3:$E$53,Calculations!$A$3:$A$53,$B1356)</f>
        <v/>
      </c>
      <c r="O1356" s="44">
        <f>O630/SUMIFS(O$3:O$722,$B$3:$B$722,$B1356)*SUMIFS(Calculations!$E$3:$E$53,Calculations!$A$3:$A$53,$B1356)</f>
        <v/>
      </c>
      <c r="P1356" s="44">
        <f>P630/SUMIFS(P$3:P$722,$B$3:$B$722,$B1356)*SUMIFS(Calculations!$E$3:$E$53,Calculations!$A$3:$A$53,$B1356)</f>
        <v/>
      </c>
      <c r="Q1356" s="44">
        <f>Q630/SUMIFS(Q$3:Q$722,$B$3:$B$722,$B1356)*SUMIFS(Calculations!$E$3:$E$53,Calculations!$A$3:$A$53,$B1356)</f>
        <v/>
      </c>
      <c r="R1356" s="44">
        <f>R630/SUMIFS(R$3:R$722,$B$3:$B$722,$B1356)*SUMIFS(Calculations!$E$3:$E$53,Calculations!$A$3:$A$53,$B1356)</f>
        <v/>
      </c>
    </row>
    <row r="1357" ht="15.75" customHeight="1" s="157">
      <c r="B1357" s="44" t="inlineStr">
        <is>
          <t>UT</t>
        </is>
      </c>
      <c r="C1357" s="44" t="inlineStr">
        <is>
          <t>Generation</t>
        </is>
      </c>
      <c r="D1357" s="44" t="inlineStr">
        <is>
          <t>Storage</t>
        </is>
      </c>
      <c r="E1357" s="44">
        <f>LOOKUP(D1357,$U$2:$V$15,$V$2:$V$15)</f>
        <v/>
      </c>
      <c r="F1357" s="44">
        <f>F631/SUMIFS(F$3:F$722,$B$3:$B$722,$B1357)*SUMIFS(Calculations!$E$3:$E$53,Calculations!$A$3:$A$53,$B1357)</f>
        <v/>
      </c>
      <c r="G1357" s="44">
        <f>G631/SUMIFS(G$3:G$722,$B$3:$B$722,$B1357)*SUMIFS(Calculations!$E$3:$E$53,Calculations!$A$3:$A$53,$B1357)</f>
        <v/>
      </c>
      <c r="H1357" s="44">
        <f>H631/SUMIFS(H$3:H$722,$B$3:$B$722,$B1357)*SUMIFS(Calculations!$E$3:$E$53,Calculations!$A$3:$A$53,$B1357)</f>
        <v/>
      </c>
      <c r="I1357" s="44">
        <f>I631/SUMIFS(I$3:I$722,$B$3:$B$722,$B1357)*SUMIFS(Calculations!$E$3:$E$53,Calculations!$A$3:$A$53,$B1357)</f>
        <v/>
      </c>
      <c r="J1357" s="44">
        <f>J631/SUMIFS(J$3:J$722,$B$3:$B$722,$B1357)*SUMIFS(Calculations!$E$3:$E$53,Calculations!$A$3:$A$53,$B1357)</f>
        <v/>
      </c>
      <c r="K1357" s="44">
        <f>K631/SUMIFS(K$3:K$722,$B$3:$B$722,$B1357)*SUMIFS(Calculations!$E$3:$E$53,Calculations!$A$3:$A$53,$B1357)</f>
        <v/>
      </c>
      <c r="L1357" s="44">
        <f>L631/SUMIFS(L$3:L$722,$B$3:$B$722,$B1357)*SUMIFS(Calculations!$E$3:$E$53,Calculations!$A$3:$A$53,$B1357)</f>
        <v/>
      </c>
      <c r="M1357" s="44">
        <f>M631/SUMIFS(M$3:M$722,$B$3:$B$722,$B1357)*SUMIFS(Calculations!$E$3:$E$53,Calculations!$A$3:$A$53,$B1357)</f>
        <v/>
      </c>
      <c r="N1357" s="44">
        <f>N631/SUMIFS(N$3:N$722,$B$3:$B$722,$B1357)*SUMIFS(Calculations!$E$3:$E$53,Calculations!$A$3:$A$53,$B1357)</f>
        <v/>
      </c>
      <c r="O1357" s="44">
        <f>O631/SUMIFS(O$3:O$722,$B$3:$B$722,$B1357)*SUMIFS(Calculations!$E$3:$E$53,Calculations!$A$3:$A$53,$B1357)</f>
        <v/>
      </c>
      <c r="P1357" s="44">
        <f>P631/SUMIFS(P$3:P$722,$B$3:$B$722,$B1357)*SUMIFS(Calculations!$E$3:$E$53,Calculations!$A$3:$A$53,$B1357)</f>
        <v/>
      </c>
      <c r="Q1357" s="44">
        <f>Q631/SUMIFS(Q$3:Q$722,$B$3:$B$722,$B1357)*SUMIFS(Calculations!$E$3:$E$53,Calculations!$A$3:$A$53,$B1357)</f>
        <v/>
      </c>
      <c r="R1357" s="44">
        <f>R631/SUMIFS(R$3:R$722,$B$3:$B$722,$B1357)*SUMIFS(Calculations!$E$3:$E$53,Calculations!$A$3:$A$53,$B1357)</f>
        <v/>
      </c>
    </row>
    <row r="1358" ht="15.75" customHeight="1" s="157">
      <c r="B1358" s="44" t="inlineStr">
        <is>
          <t>UT</t>
        </is>
      </c>
      <c r="C1358" s="44" t="inlineStr">
        <is>
          <t>Generation</t>
        </is>
      </c>
      <c r="D1358" s="44" t="inlineStr">
        <is>
          <t>Utility PV</t>
        </is>
      </c>
      <c r="E1358" s="44">
        <f>LOOKUP(D1358,$U$2:$V$15,$V$2:$V$15)</f>
        <v/>
      </c>
      <c r="F1358" s="44">
        <f>F632/SUMIFS(F$3:F$722,$B$3:$B$722,$B1358)*SUMIFS(Calculations!$E$3:$E$53,Calculations!$A$3:$A$53,$B1358)</f>
        <v/>
      </c>
      <c r="G1358" s="44">
        <f>G632/SUMIFS(G$3:G$722,$B$3:$B$722,$B1358)*SUMIFS(Calculations!$E$3:$E$53,Calculations!$A$3:$A$53,$B1358)</f>
        <v/>
      </c>
      <c r="H1358" s="44">
        <f>H632/SUMIFS(H$3:H$722,$B$3:$B$722,$B1358)*SUMIFS(Calculations!$E$3:$E$53,Calculations!$A$3:$A$53,$B1358)</f>
        <v/>
      </c>
      <c r="I1358" s="44">
        <f>I632/SUMIFS(I$3:I$722,$B$3:$B$722,$B1358)*SUMIFS(Calculations!$E$3:$E$53,Calculations!$A$3:$A$53,$B1358)</f>
        <v/>
      </c>
      <c r="J1358" s="44">
        <f>J632/SUMIFS(J$3:J$722,$B$3:$B$722,$B1358)*SUMIFS(Calculations!$E$3:$E$53,Calculations!$A$3:$A$53,$B1358)</f>
        <v/>
      </c>
      <c r="K1358" s="44">
        <f>K632/SUMIFS(K$3:K$722,$B$3:$B$722,$B1358)*SUMIFS(Calculations!$E$3:$E$53,Calculations!$A$3:$A$53,$B1358)</f>
        <v/>
      </c>
      <c r="L1358" s="44">
        <f>L632/SUMIFS(L$3:L$722,$B$3:$B$722,$B1358)*SUMIFS(Calculations!$E$3:$E$53,Calculations!$A$3:$A$53,$B1358)</f>
        <v/>
      </c>
      <c r="M1358" s="44">
        <f>M632/SUMIFS(M$3:M$722,$B$3:$B$722,$B1358)*SUMIFS(Calculations!$E$3:$E$53,Calculations!$A$3:$A$53,$B1358)</f>
        <v/>
      </c>
      <c r="N1358" s="44">
        <f>N632/SUMIFS(N$3:N$722,$B$3:$B$722,$B1358)*SUMIFS(Calculations!$E$3:$E$53,Calculations!$A$3:$A$53,$B1358)</f>
        <v/>
      </c>
      <c r="O1358" s="44">
        <f>O632/SUMIFS(O$3:O$722,$B$3:$B$722,$B1358)*SUMIFS(Calculations!$E$3:$E$53,Calculations!$A$3:$A$53,$B1358)</f>
        <v/>
      </c>
      <c r="P1358" s="44">
        <f>P632/SUMIFS(P$3:P$722,$B$3:$B$722,$B1358)*SUMIFS(Calculations!$E$3:$E$53,Calculations!$A$3:$A$53,$B1358)</f>
        <v/>
      </c>
      <c r="Q1358" s="44">
        <f>Q632/SUMIFS(Q$3:Q$722,$B$3:$B$722,$B1358)*SUMIFS(Calculations!$E$3:$E$53,Calculations!$A$3:$A$53,$B1358)</f>
        <v/>
      </c>
      <c r="R1358" s="44">
        <f>R632/SUMIFS(R$3:R$722,$B$3:$B$722,$B1358)*SUMIFS(Calculations!$E$3:$E$53,Calculations!$A$3:$A$53,$B1358)</f>
        <v/>
      </c>
    </row>
    <row r="1359" ht="15.75" customHeight="1" s="157">
      <c r="B1359" s="44" t="inlineStr">
        <is>
          <t>VA</t>
        </is>
      </c>
      <c r="C1359" s="44" t="inlineStr">
        <is>
          <t>Generation</t>
        </is>
      </c>
      <c r="D1359" s="44" t="inlineStr">
        <is>
          <t>Biopower</t>
        </is>
      </c>
      <c r="E1359" s="44">
        <f>LOOKUP(D1359,$U$2:$V$15,$V$2:$V$15)</f>
        <v/>
      </c>
      <c r="F1359" s="44">
        <f>F633/SUMIFS(F$3:F$722,$B$3:$B$722,$B1359)*SUMIFS(Calculations!$E$3:$E$53,Calculations!$A$3:$A$53,$B1359)</f>
        <v/>
      </c>
      <c r="G1359" s="44">
        <f>G633/SUMIFS(G$3:G$722,$B$3:$B$722,$B1359)*SUMIFS(Calculations!$E$3:$E$53,Calculations!$A$3:$A$53,$B1359)</f>
        <v/>
      </c>
      <c r="H1359" s="44">
        <f>H633/SUMIFS(H$3:H$722,$B$3:$B$722,$B1359)*SUMIFS(Calculations!$E$3:$E$53,Calculations!$A$3:$A$53,$B1359)</f>
        <v/>
      </c>
      <c r="I1359" s="44">
        <f>I633/SUMIFS(I$3:I$722,$B$3:$B$722,$B1359)*SUMIFS(Calculations!$E$3:$E$53,Calculations!$A$3:$A$53,$B1359)</f>
        <v/>
      </c>
      <c r="J1359" s="44">
        <f>J633/SUMIFS(J$3:J$722,$B$3:$B$722,$B1359)*SUMIFS(Calculations!$E$3:$E$53,Calculations!$A$3:$A$53,$B1359)</f>
        <v/>
      </c>
      <c r="K1359" s="44">
        <f>K633/SUMIFS(K$3:K$722,$B$3:$B$722,$B1359)*SUMIFS(Calculations!$E$3:$E$53,Calculations!$A$3:$A$53,$B1359)</f>
        <v/>
      </c>
      <c r="L1359" s="44">
        <f>L633/SUMIFS(L$3:L$722,$B$3:$B$722,$B1359)*SUMIFS(Calculations!$E$3:$E$53,Calculations!$A$3:$A$53,$B1359)</f>
        <v/>
      </c>
      <c r="M1359" s="44">
        <f>M633/SUMIFS(M$3:M$722,$B$3:$B$722,$B1359)*SUMIFS(Calculations!$E$3:$E$53,Calculations!$A$3:$A$53,$B1359)</f>
        <v/>
      </c>
      <c r="N1359" s="44">
        <f>N633/SUMIFS(N$3:N$722,$B$3:$B$722,$B1359)*SUMIFS(Calculations!$E$3:$E$53,Calculations!$A$3:$A$53,$B1359)</f>
        <v/>
      </c>
      <c r="O1359" s="44">
        <f>O633/SUMIFS(O$3:O$722,$B$3:$B$722,$B1359)*SUMIFS(Calculations!$E$3:$E$53,Calculations!$A$3:$A$53,$B1359)</f>
        <v/>
      </c>
      <c r="P1359" s="44">
        <f>P633/SUMIFS(P$3:P$722,$B$3:$B$722,$B1359)*SUMIFS(Calculations!$E$3:$E$53,Calculations!$A$3:$A$53,$B1359)</f>
        <v/>
      </c>
      <c r="Q1359" s="44">
        <f>Q633/SUMIFS(Q$3:Q$722,$B$3:$B$722,$B1359)*SUMIFS(Calculations!$E$3:$E$53,Calculations!$A$3:$A$53,$B1359)</f>
        <v/>
      </c>
      <c r="R1359" s="44">
        <f>R633/SUMIFS(R$3:R$722,$B$3:$B$722,$B1359)*SUMIFS(Calculations!$E$3:$E$53,Calculations!$A$3:$A$53,$B1359)</f>
        <v/>
      </c>
    </row>
    <row r="1360" ht="15.75" customHeight="1" s="157">
      <c r="B1360" s="44" t="inlineStr">
        <is>
          <t>VA</t>
        </is>
      </c>
      <c r="C1360" s="44" t="inlineStr">
        <is>
          <t>Generation</t>
        </is>
      </c>
      <c r="D1360" s="44" t="inlineStr">
        <is>
          <t>Coal</t>
        </is>
      </c>
      <c r="E1360" s="44">
        <f>LOOKUP(D1360,$U$2:$V$15,$V$2:$V$15)</f>
        <v/>
      </c>
      <c r="F1360" s="44">
        <f>F634/SUMIFS(F$3:F$722,$B$3:$B$722,$B1360)*SUMIFS(Calculations!$E$3:$E$53,Calculations!$A$3:$A$53,$B1360)</f>
        <v/>
      </c>
      <c r="G1360" s="44">
        <f>G634/SUMIFS(G$3:G$722,$B$3:$B$722,$B1360)*SUMIFS(Calculations!$E$3:$E$53,Calculations!$A$3:$A$53,$B1360)</f>
        <v/>
      </c>
      <c r="H1360" s="44">
        <f>H634/SUMIFS(H$3:H$722,$B$3:$B$722,$B1360)*SUMIFS(Calculations!$E$3:$E$53,Calculations!$A$3:$A$53,$B1360)</f>
        <v/>
      </c>
      <c r="I1360" s="44">
        <f>I634/SUMIFS(I$3:I$722,$B$3:$B$722,$B1360)*SUMIFS(Calculations!$E$3:$E$53,Calculations!$A$3:$A$53,$B1360)</f>
        <v/>
      </c>
      <c r="J1360" s="44">
        <f>J634/SUMIFS(J$3:J$722,$B$3:$B$722,$B1360)*SUMIFS(Calculations!$E$3:$E$53,Calculations!$A$3:$A$53,$B1360)</f>
        <v/>
      </c>
      <c r="K1360" s="44">
        <f>K634/SUMIFS(K$3:K$722,$B$3:$B$722,$B1360)*SUMIFS(Calculations!$E$3:$E$53,Calculations!$A$3:$A$53,$B1360)</f>
        <v/>
      </c>
      <c r="L1360" s="44">
        <f>L634/SUMIFS(L$3:L$722,$B$3:$B$722,$B1360)*SUMIFS(Calculations!$E$3:$E$53,Calculations!$A$3:$A$53,$B1360)</f>
        <v/>
      </c>
      <c r="M1360" s="44">
        <f>M634/SUMIFS(M$3:M$722,$B$3:$B$722,$B1360)*SUMIFS(Calculations!$E$3:$E$53,Calculations!$A$3:$A$53,$B1360)</f>
        <v/>
      </c>
      <c r="N1360" s="44">
        <f>N634/SUMIFS(N$3:N$722,$B$3:$B$722,$B1360)*SUMIFS(Calculations!$E$3:$E$53,Calculations!$A$3:$A$53,$B1360)</f>
        <v/>
      </c>
      <c r="O1360" s="44">
        <f>O634/SUMIFS(O$3:O$722,$B$3:$B$722,$B1360)*SUMIFS(Calculations!$E$3:$E$53,Calculations!$A$3:$A$53,$B1360)</f>
        <v/>
      </c>
      <c r="P1360" s="44">
        <f>P634/SUMIFS(P$3:P$722,$B$3:$B$722,$B1360)*SUMIFS(Calculations!$E$3:$E$53,Calculations!$A$3:$A$53,$B1360)</f>
        <v/>
      </c>
      <c r="Q1360" s="44">
        <f>Q634/SUMIFS(Q$3:Q$722,$B$3:$B$722,$B1360)*SUMIFS(Calculations!$E$3:$E$53,Calculations!$A$3:$A$53,$B1360)</f>
        <v/>
      </c>
      <c r="R1360" s="44">
        <f>R634/SUMIFS(R$3:R$722,$B$3:$B$722,$B1360)*SUMIFS(Calculations!$E$3:$E$53,Calculations!$A$3:$A$53,$B1360)</f>
        <v/>
      </c>
    </row>
    <row r="1361" ht="15.75" customHeight="1" s="157">
      <c r="B1361" s="44" t="inlineStr">
        <is>
          <t>VA</t>
        </is>
      </c>
      <c r="C1361" s="44" t="inlineStr">
        <is>
          <t>Generation</t>
        </is>
      </c>
      <c r="D1361" s="44" t="inlineStr">
        <is>
          <t>CSP</t>
        </is>
      </c>
      <c r="E1361" s="44">
        <f>LOOKUP(D1361,$U$2:$V$15,$V$2:$V$15)</f>
        <v/>
      </c>
      <c r="F1361" s="44">
        <f>F635/SUMIFS(F$3:F$722,$B$3:$B$722,$B1361)*SUMIFS(Calculations!$E$3:$E$53,Calculations!$A$3:$A$53,$B1361)</f>
        <v/>
      </c>
      <c r="G1361" s="44">
        <f>G635/SUMIFS(G$3:G$722,$B$3:$B$722,$B1361)*SUMIFS(Calculations!$E$3:$E$53,Calculations!$A$3:$A$53,$B1361)</f>
        <v/>
      </c>
      <c r="H1361" s="44">
        <f>H635/SUMIFS(H$3:H$722,$B$3:$B$722,$B1361)*SUMIFS(Calculations!$E$3:$E$53,Calculations!$A$3:$A$53,$B1361)</f>
        <v/>
      </c>
      <c r="I1361" s="44">
        <f>I635/SUMIFS(I$3:I$722,$B$3:$B$722,$B1361)*SUMIFS(Calculations!$E$3:$E$53,Calculations!$A$3:$A$53,$B1361)</f>
        <v/>
      </c>
      <c r="J1361" s="44">
        <f>J635/SUMIFS(J$3:J$722,$B$3:$B$722,$B1361)*SUMIFS(Calculations!$E$3:$E$53,Calculations!$A$3:$A$53,$B1361)</f>
        <v/>
      </c>
      <c r="K1361" s="44">
        <f>K635/SUMIFS(K$3:K$722,$B$3:$B$722,$B1361)*SUMIFS(Calculations!$E$3:$E$53,Calculations!$A$3:$A$53,$B1361)</f>
        <v/>
      </c>
      <c r="L1361" s="44">
        <f>L635/SUMIFS(L$3:L$722,$B$3:$B$722,$B1361)*SUMIFS(Calculations!$E$3:$E$53,Calculations!$A$3:$A$53,$B1361)</f>
        <v/>
      </c>
      <c r="M1361" s="44">
        <f>M635/SUMIFS(M$3:M$722,$B$3:$B$722,$B1361)*SUMIFS(Calculations!$E$3:$E$53,Calculations!$A$3:$A$53,$B1361)</f>
        <v/>
      </c>
      <c r="N1361" s="44">
        <f>N635/SUMIFS(N$3:N$722,$B$3:$B$722,$B1361)*SUMIFS(Calculations!$E$3:$E$53,Calculations!$A$3:$A$53,$B1361)</f>
        <v/>
      </c>
      <c r="O1361" s="44">
        <f>O635/SUMIFS(O$3:O$722,$B$3:$B$722,$B1361)*SUMIFS(Calculations!$E$3:$E$53,Calculations!$A$3:$A$53,$B1361)</f>
        <v/>
      </c>
      <c r="P1361" s="44">
        <f>P635/SUMIFS(P$3:P$722,$B$3:$B$722,$B1361)*SUMIFS(Calculations!$E$3:$E$53,Calculations!$A$3:$A$53,$B1361)</f>
        <v/>
      </c>
      <c r="Q1361" s="44">
        <f>Q635/SUMIFS(Q$3:Q$722,$B$3:$B$722,$B1361)*SUMIFS(Calculations!$E$3:$E$53,Calculations!$A$3:$A$53,$B1361)</f>
        <v/>
      </c>
      <c r="R1361" s="44">
        <f>R635/SUMIFS(R$3:R$722,$B$3:$B$722,$B1361)*SUMIFS(Calculations!$E$3:$E$53,Calculations!$A$3:$A$53,$B1361)</f>
        <v/>
      </c>
    </row>
    <row r="1362" ht="15.75" customHeight="1" s="157">
      <c r="B1362" s="44" t="inlineStr">
        <is>
          <t>VA</t>
        </is>
      </c>
      <c r="C1362" s="44" t="inlineStr">
        <is>
          <t>Generation</t>
        </is>
      </c>
      <c r="D1362" s="44" t="inlineStr">
        <is>
          <t>Geothermal</t>
        </is>
      </c>
      <c r="E1362" s="44">
        <f>LOOKUP(D1362,$U$2:$V$15,$V$2:$V$15)</f>
        <v/>
      </c>
      <c r="F1362" s="44">
        <f>F636/SUMIFS(F$3:F$722,$B$3:$B$722,$B1362)*SUMIFS(Calculations!$E$3:$E$53,Calculations!$A$3:$A$53,$B1362)</f>
        <v/>
      </c>
      <c r="G1362" s="44">
        <f>G636/SUMIFS(G$3:G$722,$B$3:$B$722,$B1362)*SUMIFS(Calculations!$E$3:$E$53,Calculations!$A$3:$A$53,$B1362)</f>
        <v/>
      </c>
      <c r="H1362" s="44">
        <f>H636/SUMIFS(H$3:H$722,$B$3:$B$722,$B1362)*SUMIFS(Calculations!$E$3:$E$53,Calculations!$A$3:$A$53,$B1362)</f>
        <v/>
      </c>
      <c r="I1362" s="44">
        <f>I636/SUMIFS(I$3:I$722,$B$3:$B$722,$B1362)*SUMIFS(Calculations!$E$3:$E$53,Calculations!$A$3:$A$53,$B1362)</f>
        <v/>
      </c>
      <c r="J1362" s="44">
        <f>J636/SUMIFS(J$3:J$722,$B$3:$B$722,$B1362)*SUMIFS(Calculations!$E$3:$E$53,Calculations!$A$3:$A$53,$B1362)</f>
        <v/>
      </c>
      <c r="K1362" s="44">
        <f>K636/SUMIFS(K$3:K$722,$B$3:$B$722,$B1362)*SUMIFS(Calculations!$E$3:$E$53,Calculations!$A$3:$A$53,$B1362)</f>
        <v/>
      </c>
      <c r="L1362" s="44">
        <f>L636/SUMIFS(L$3:L$722,$B$3:$B$722,$B1362)*SUMIFS(Calculations!$E$3:$E$53,Calculations!$A$3:$A$53,$B1362)</f>
        <v/>
      </c>
      <c r="M1362" s="44">
        <f>M636/SUMIFS(M$3:M$722,$B$3:$B$722,$B1362)*SUMIFS(Calculations!$E$3:$E$53,Calculations!$A$3:$A$53,$B1362)</f>
        <v/>
      </c>
      <c r="N1362" s="44">
        <f>N636/SUMIFS(N$3:N$722,$B$3:$B$722,$B1362)*SUMIFS(Calculations!$E$3:$E$53,Calculations!$A$3:$A$53,$B1362)</f>
        <v/>
      </c>
      <c r="O1362" s="44">
        <f>O636/SUMIFS(O$3:O$722,$B$3:$B$722,$B1362)*SUMIFS(Calculations!$E$3:$E$53,Calculations!$A$3:$A$53,$B1362)</f>
        <v/>
      </c>
      <c r="P1362" s="44">
        <f>P636/SUMIFS(P$3:P$722,$B$3:$B$722,$B1362)*SUMIFS(Calculations!$E$3:$E$53,Calculations!$A$3:$A$53,$B1362)</f>
        <v/>
      </c>
      <c r="Q1362" s="44">
        <f>Q636/SUMIFS(Q$3:Q$722,$B$3:$B$722,$B1362)*SUMIFS(Calculations!$E$3:$E$53,Calculations!$A$3:$A$53,$B1362)</f>
        <v/>
      </c>
      <c r="R1362" s="44">
        <f>R636/SUMIFS(R$3:R$722,$B$3:$B$722,$B1362)*SUMIFS(Calculations!$E$3:$E$53,Calculations!$A$3:$A$53,$B1362)</f>
        <v/>
      </c>
    </row>
    <row r="1363" ht="15.75" customHeight="1" s="157">
      <c r="B1363" s="44" t="inlineStr">
        <is>
          <t>VA</t>
        </is>
      </c>
      <c r="C1363" s="44" t="inlineStr">
        <is>
          <t>Generation</t>
        </is>
      </c>
      <c r="D1363" s="44" t="inlineStr">
        <is>
          <t>Hydro</t>
        </is>
      </c>
      <c r="E1363" s="44">
        <f>LOOKUP(D1363,$U$2:$V$15,$V$2:$V$15)</f>
        <v/>
      </c>
      <c r="F1363" s="44">
        <f>F637/SUMIFS(F$3:F$722,$B$3:$B$722,$B1363)*SUMIFS(Calculations!$E$3:$E$53,Calculations!$A$3:$A$53,$B1363)</f>
        <v/>
      </c>
      <c r="G1363" s="44">
        <f>G637/SUMIFS(G$3:G$722,$B$3:$B$722,$B1363)*SUMIFS(Calculations!$E$3:$E$53,Calculations!$A$3:$A$53,$B1363)</f>
        <v/>
      </c>
      <c r="H1363" s="44">
        <f>H637/SUMIFS(H$3:H$722,$B$3:$B$722,$B1363)*SUMIFS(Calculations!$E$3:$E$53,Calculations!$A$3:$A$53,$B1363)</f>
        <v/>
      </c>
      <c r="I1363" s="44">
        <f>I637/SUMIFS(I$3:I$722,$B$3:$B$722,$B1363)*SUMIFS(Calculations!$E$3:$E$53,Calculations!$A$3:$A$53,$B1363)</f>
        <v/>
      </c>
      <c r="J1363" s="44">
        <f>J637/SUMIFS(J$3:J$722,$B$3:$B$722,$B1363)*SUMIFS(Calculations!$E$3:$E$53,Calculations!$A$3:$A$53,$B1363)</f>
        <v/>
      </c>
      <c r="K1363" s="44">
        <f>K637/SUMIFS(K$3:K$722,$B$3:$B$722,$B1363)*SUMIFS(Calculations!$E$3:$E$53,Calculations!$A$3:$A$53,$B1363)</f>
        <v/>
      </c>
      <c r="L1363" s="44">
        <f>L637/SUMIFS(L$3:L$722,$B$3:$B$722,$B1363)*SUMIFS(Calculations!$E$3:$E$53,Calculations!$A$3:$A$53,$B1363)</f>
        <v/>
      </c>
      <c r="M1363" s="44">
        <f>M637/SUMIFS(M$3:M$722,$B$3:$B$722,$B1363)*SUMIFS(Calculations!$E$3:$E$53,Calculations!$A$3:$A$53,$B1363)</f>
        <v/>
      </c>
      <c r="N1363" s="44">
        <f>N637/SUMIFS(N$3:N$722,$B$3:$B$722,$B1363)*SUMIFS(Calculations!$E$3:$E$53,Calculations!$A$3:$A$53,$B1363)</f>
        <v/>
      </c>
      <c r="O1363" s="44">
        <f>O637/SUMIFS(O$3:O$722,$B$3:$B$722,$B1363)*SUMIFS(Calculations!$E$3:$E$53,Calculations!$A$3:$A$53,$B1363)</f>
        <v/>
      </c>
      <c r="P1363" s="44">
        <f>P637/SUMIFS(P$3:P$722,$B$3:$B$722,$B1363)*SUMIFS(Calculations!$E$3:$E$53,Calculations!$A$3:$A$53,$B1363)</f>
        <v/>
      </c>
      <c r="Q1363" s="44">
        <f>Q637/SUMIFS(Q$3:Q$722,$B$3:$B$722,$B1363)*SUMIFS(Calculations!$E$3:$E$53,Calculations!$A$3:$A$53,$B1363)</f>
        <v/>
      </c>
      <c r="R1363" s="44">
        <f>R637/SUMIFS(R$3:R$722,$B$3:$B$722,$B1363)*SUMIFS(Calculations!$E$3:$E$53,Calculations!$A$3:$A$53,$B1363)</f>
        <v/>
      </c>
    </row>
    <row r="1364" ht="15.75" customHeight="1" s="157">
      <c r="B1364" s="44" t="inlineStr">
        <is>
          <t>VA</t>
        </is>
      </c>
      <c r="C1364" s="44" t="inlineStr">
        <is>
          <t>Generation</t>
        </is>
      </c>
      <c r="D1364" s="44" t="inlineStr">
        <is>
          <t>Imports</t>
        </is>
      </c>
      <c r="E1364" s="44">
        <f>LOOKUP(D1364,$U$2:$V$15,$V$2:$V$15)</f>
        <v/>
      </c>
      <c r="F1364" s="44">
        <f>F638/SUMIFS(F$3:F$722,$B$3:$B$722,$B1364)*SUMIFS(Calculations!$E$3:$E$53,Calculations!$A$3:$A$53,$B1364)</f>
        <v/>
      </c>
      <c r="G1364" s="44">
        <f>G638/SUMIFS(G$3:G$722,$B$3:$B$722,$B1364)*SUMIFS(Calculations!$E$3:$E$53,Calculations!$A$3:$A$53,$B1364)</f>
        <v/>
      </c>
      <c r="H1364" s="44">
        <f>H638/SUMIFS(H$3:H$722,$B$3:$B$722,$B1364)*SUMIFS(Calculations!$E$3:$E$53,Calculations!$A$3:$A$53,$B1364)</f>
        <v/>
      </c>
      <c r="I1364" s="44">
        <f>I638/SUMIFS(I$3:I$722,$B$3:$B$722,$B1364)*SUMIFS(Calculations!$E$3:$E$53,Calculations!$A$3:$A$53,$B1364)</f>
        <v/>
      </c>
      <c r="J1364" s="44">
        <f>J638/SUMIFS(J$3:J$722,$B$3:$B$722,$B1364)*SUMIFS(Calculations!$E$3:$E$53,Calculations!$A$3:$A$53,$B1364)</f>
        <v/>
      </c>
      <c r="K1364" s="44">
        <f>K638/SUMIFS(K$3:K$722,$B$3:$B$722,$B1364)*SUMIFS(Calculations!$E$3:$E$53,Calculations!$A$3:$A$53,$B1364)</f>
        <v/>
      </c>
      <c r="L1364" s="44">
        <f>L638/SUMIFS(L$3:L$722,$B$3:$B$722,$B1364)*SUMIFS(Calculations!$E$3:$E$53,Calculations!$A$3:$A$53,$B1364)</f>
        <v/>
      </c>
      <c r="M1364" s="44">
        <f>M638/SUMIFS(M$3:M$722,$B$3:$B$722,$B1364)*SUMIFS(Calculations!$E$3:$E$53,Calculations!$A$3:$A$53,$B1364)</f>
        <v/>
      </c>
      <c r="N1364" s="44">
        <f>N638/SUMIFS(N$3:N$722,$B$3:$B$722,$B1364)*SUMIFS(Calculations!$E$3:$E$53,Calculations!$A$3:$A$53,$B1364)</f>
        <v/>
      </c>
      <c r="O1364" s="44">
        <f>O638/SUMIFS(O$3:O$722,$B$3:$B$722,$B1364)*SUMIFS(Calculations!$E$3:$E$53,Calculations!$A$3:$A$53,$B1364)</f>
        <v/>
      </c>
      <c r="P1364" s="44">
        <f>P638/SUMIFS(P$3:P$722,$B$3:$B$722,$B1364)*SUMIFS(Calculations!$E$3:$E$53,Calculations!$A$3:$A$53,$B1364)</f>
        <v/>
      </c>
      <c r="Q1364" s="44">
        <f>Q638/SUMIFS(Q$3:Q$722,$B$3:$B$722,$B1364)*SUMIFS(Calculations!$E$3:$E$53,Calculations!$A$3:$A$53,$B1364)</f>
        <v/>
      </c>
      <c r="R1364" s="44">
        <f>R638/SUMIFS(R$3:R$722,$B$3:$B$722,$B1364)*SUMIFS(Calculations!$E$3:$E$53,Calculations!$A$3:$A$53,$B1364)</f>
        <v/>
      </c>
    </row>
    <row r="1365" ht="15.75" customHeight="1" s="157">
      <c r="B1365" s="44" t="inlineStr">
        <is>
          <t>VA</t>
        </is>
      </c>
      <c r="C1365" s="44" t="inlineStr">
        <is>
          <t>Generation</t>
        </is>
      </c>
      <c r="D1365" s="44" t="inlineStr">
        <is>
          <t>Land-based Wind</t>
        </is>
      </c>
      <c r="E1365" s="44">
        <f>LOOKUP(D1365,$U$2:$V$15,$V$2:$V$15)</f>
        <v/>
      </c>
      <c r="F1365" s="44">
        <f>F639/SUMIFS(F$3:F$722,$B$3:$B$722,$B1365)*SUMIFS(Calculations!$E$3:$E$53,Calculations!$A$3:$A$53,$B1365)</f>
        <v/>
      </c>
      <c r="G1365" s="44">
        <f>G639/SUMIFS(G$3:G$722,$B$3:$B$722,$B1365)*SUMIFS(Calculations!$E$3:$E$53,Calculations!$A$3:$A$53,$B1365)</f>
        <v/>
      </c>
      <c r="H1365" s="44">
        <f>H639/SUMIFS(H$3:H$722,$B$3:$B$722,$B1365)*SUMIFS(Calculations!$E$3:$E$53,Calculations!$A$3:$A$53,$B1365)</f>
        <v/>
      </c>
      <c r="I1365" s="44">
        <f>I639/SUMIFS(I$3:I$722,$B$3:$B$722,$B1365)*SUMIFS(Calculations!$E$3:$E$53,Calculations!$A$3:$A$53,$B1365)</f>
        <v/>
      </c>
      <c r="J1365" s="44">
        <f>J639/SUMIFS(J$3:J$722,$B$3:$B$722,$B1365)*SUMIFS(Calculations!$E$3:$E$53,Calculations!$A$3:$A$53,$B1365)</f>
        <v/>
      </c>
      <c r="K1365" s="44">
        <f>K639/SUMIFS(K$3:K$722,$B$3:$B$722,$B1365)*SUMIFS(Calculations!$E$3:$E$53,Calculations!$A$3:$A$53,$B1365)</f>
        <v/>
      </c>
      <c r="L1365" s="44">
        <f>L639/SUMIFS(L$3:L$722,$B$3:$B$722,$B1365)*SUMIFS(Calculations!$E$3:$E$53,Calculations!$A$3:$A$53,$B1365)</f>
        <v/>
      </c>
      <c r="M1365" s="44">
        <f>M639/SUMIFS(M$3:M$722,$B$3:$B$722,$B1365)*SUMIFS(Calculations!$E$3:$E$53,Calculations!$A$3:$A$53,$B1365)</f>
        <v/>
      </c>
      <c r="N1365" s="44">
        <f>N639/SUMIFS(N$3:N$722,$B$3:$B$722,$B1365)*SUMIFS(Calculations!$E$3:$E$53,Calculations!$A$3:$A$53,$B1365)</f>
        <v/>
      </c>
      <c r="O1365" s="44">
        <f>O639/SUMIFS(O$3:O$722,$B$3:$B$722,$B1365)*SUMIFS(Calculations!$E$3:$E$53,Calculations!$A$3:$A$53,$B1365)</f>
        <v/>
      </c>
      <c r="P1365" s="44">
        <f>P639/SUMIFS(P$3:P$722,$B$3:$B$722,$B1365)*SUMIFS(Calculations!$E$3:$E$53,Calculations!$A$3:$A$53,$B1365)</f>
        <v/>
      </c>
      <c r="Q1365" s="44">
        <f>Q639/SUMIFS(Q$3:Q$722,$B$3:$B$722,$B1365)*SUMIFS(Calculations!$E$3:$E$53,Calculations!$A$3:$A$53,$B1365)</f>
        <v/>
      </c>
      <c r="R1365" s="44">
        <f>R639/SUMIFS(R$3:R$722,$B$3:$B$722,$B1365)*SUMIFS(Calculations!$E$3:$E$53,Calculations!$A$3:$A$53,$B1365)</f>
        <v/>
      </c>
    </row>
    <row r="1366" ht="15.75" customHeight="1" s="157">
      <c r="B1366" s="44" t="inlineStr">
        <is>
          <t>VA</t>
        </is>
      </c>
      <c r="C1366" s="44" t="inlineStr">
        <is>
          <t>Generation</t>
        </is>
      </c>
      <c r="D1366" s="44" t="inlineStr">
        <is>
          <t>NG-CC</t>
        </is>
      </c>
      <c r="E1366" s="44">
        <f>LOOKUP(D1366,$U$2:$V$15,$V$2:$V$15)</f>
        <v/>
      </c>
      <c r="F1366" s="44">
        <f>F640/SUMIFS(F$3:F$722,$B$3:$B$722,$B1366)*SUMIFS(Calculations!$E$3:$E$53,Calculations!$A$3:$A$53,$B1366)</f>
        <v/>
      </c>
      <c r="G1366" s="44">
        <f>G640/SUMIFS(G$3:G$722,$B$3:$B$722,$B1366)*SUMIFS(Calculations!$E$3:$E$53,Calculations!$A$3:$A$53,$B1366)</f>
        <v/>
      </c>
      <c r="H1366" s="44">
        <f>H640/SUMIFS(H$3:H$722,$B$3:$B$722,$B1366)*SUMIFS(Calculations!$E$3:$E$53,Calculations!$A$3:$A$53,$B1366)</f>
        <v/>
      </c>
      <c r="I1366" s="44">
        <f>I640/SUMIFS(I$3:I$722,$B$3:$B$722,$B1366)*SUMIFS(Calculations!$E$3:$E$53,Calculations!$A$3:$A$53,$B1366)</f>
        <v/>
      </c>
      <c r="J1366" s="44">
        <f>J640/SUMIFS(J$3:J$722,$B$3:$B$722,$B1366)*SUMIFS(Calculations!$E$3:$E$53,Calculations!$A$3:$A$53,$B1366)</f>
        <v/>
      </c>
      <c r="K1366" s="44">
        <f>K640/SUMIFS(K$3:K$722,$B$3:$B$722,$B1366)*SUMIFS(Calculations!$E$3:$E$53,Calculations!$A$3:$A$53,$B1366)</f>
        <v/>
      </c>
      <c r="L1366" s="44">
        <f>L640/SUMIFS(L$3:L$722,$B$3:$B$722,$B1366)*SUMIFS(Calculations!$E$3:$E$53,Calculations!$A$3:$A$53,$B1366)</f>
        <v/>
      </c>
      <c r="M1366" s="44">
        <f>M640/SUMIFS(M$3:M$722,$B$3:$B$722,$B1366)*SUMIFS(Calculations!$E$3:$E$53,Calculations!$A$3:$A$53,$B1366)</f>
        <v/>
      </c>
      <c r="N1366" s="44">
        <f>N640/SUMIFS(N$3:N$722,$B$3:$B$722,$B1366)*SUMIFS(Calculations!$E$3:$E$53,Calculations!$A$3:$A$53,$B1366)</f>
        <v/>
      </c>
      <c r="O1366" s="44">
        <f>O640/SUMIFS(O$3:O$722,$B$3:$B$722,$B1366)*SUMIFS(Calculations!$E$3:$E$53,Calculations!$A$3:$A$53,$B1366)</f>
        <v/>
      </c>
      <c r="P1366" s="44">
        <f>P640/SUMIFS(P$3:P$722,$B$3:$B$722,$B1366)*SUMIFS(Calculations!$E$3:$E$53,Calculations!$A$3:$A$53,$B1366)</f>
        <v/>
      </c>
      <c r="Q1366" s="44">
        <f>Q640/SUMIFS(Q$3:Q$722,$B$3:$B$722,$B1366)*SUMIFS(Calculations!$E$3:$E$53,Calculations!$A$3:$A$53,$B1366)</f>
        <v/>
      </c>
      <c r="R1366" s="44">
        <f>R640/SUMIFS(R$3:R$722,$B$3:$B$722,$B1366)*SUMIFS(Calculations!$E$3:$E$53,Calculations!$A$3:$A$53,$B1366)</f>
        <v/>
      </c>
    </row>
    <row r="1367" ht="15.75" customHeight="1" s="157">
      <c r="B1367" s="44" t="inlineStr">
        <is>
          <t>VA</t>
        </is>
      </c>
      <c r="C1367" s="44" t="inlineStr">
        <is>
          <t>Generation</t>
        </is>
      </c>
      <c r="D1367" s="44" t="inlineStr">
        <is>
          <t>NG-CT</t>
        </is>
      </c>
      <c r="E1367" s="44">
        <f>LOOKUP(D1367,$U$2:$V$15,$V$2:$V$15)</f>
        <v/>
      </c>
      <c r="F1367" s="44">
        <f>F641/SUMIFS(F$3:F$722,$B$3:$B$722,$B1367)*SUMIFS(Calculations!$E$3:$E$53,Calculations!$A$3:$A$53,$B1367)</f>
        <v/>
      </c>
      <c r="G1367" s="44">
        <f>G641/SUMIFS(G$3:G$722,$B$3:$B$722,$B1367)*SUMIFS(Calculations!$E$3:$E$53,Calculations!$A$3:$A$53,$B1367)</f>
        <v/>
      </c>
      <c r="H1367" s="44">
        <f>H641/SUMIFS(H$3:H$722,$B$3:$B$722,$B1367)*SUMIFS(Calculations!$E$3:$E$53,Calculations!$A$3:$A$53,$B1367)</f>
        <v/>
      </c>
      <c r="I1367" s="44">
        <f>I641/SUMIFS(I$3:I$722,$B$3:$B$722,$B1367)*SUMIFS(Calculations!$E$3:$E$53,Calculations!$A$3:$A$53,$B1367)</f>
        <v/>
      </c>
      <c r="J1367" s="44">
        <f>J641/SUMIFS(J$3:J$722,$B$3:$B$722,$B1367)*SUMIFS(Calculations!$E$3:$E$53,Calculations!$A$3:$A$53,$B1367)</f>
        <v/>
      </c>
      <c r="K1367" s="44">
        <f>K641/SUMIFS(K$3:K$722,$B$3:$B$722,$B1367)*SUMIFS(Calculations!$E$3:$E$53,Calculations!$A$3:$A$53,$B1367)</f>
        <v/>
      </c>
      <c r="L1367" s="44">
        <f>L641/SUMIFS(L$3:L$722,$B$3:$B$722,$B1367)*SUMIFS(Calculations!$E$3:$E$53,Calculations!$A$3:$A$53,$B1367)</f>
        <v/>
      </c>
      <c r="M1367" s="44">
        <f>M641/SUMIFS(M$3:M$722,$B$3:$B$722,$B1367)*SUMIFS(Calculations!$E$3:$E$53,Calculations!$A$3:$A$53,$B1367)</f>
        <v/>
      </c>
      <c r="N1367" s="44">
        <f>N641/SUMIFS(N$3:N$722,$B$3:$B$722,$B1367)*SUMIFS(Calculations!$E$3:$E$53,Calculations!$A$3:$A$53,$B1367)</f>
        <v/>
      </c>
      <c r="O1367" s="44">
        <f>O641/SUMIFS(O$3:O$722,$B$3:$B$722,$B1367)*SUMIFS(Calculations!$E$3:$E$53,Calculations!$A$3:$A$53,$B1367)</f>
        <v/>
      </c>
      <c r="P1367" s="44">
        <f>P641/SUMIFS(P$3:P$722,$B$3:$B$722,$B1367)*SUMIFS(Calculations!$E$3:$E$53,Calculations!$A$3:$A$53,$B1367)</f>
        <v/>
      </c>
      <c r="Q1367" s="44">
        <f>Q641/SUMIFS(Q$3:Q$722,$B$3:$B$722,$B1367)*SUMIFS(Calculations!$E$3:$E$53,Calculations!$A$3:$A$53,$B1367)</f>
        <v/>
      </c>
      <c r="R1367" s="44">
        <f>R641/SUMIFS(R$3:R$722,$B$3:$B$722,$B1367)*SUMIFS(Calculations!$E$3:$E$53,Calculations!$A$3:$A$53,$B1367)</f>
        <v/>
      </c>
    </row>
    <row r="1368" ht="15.75" customHeight="1" s="157">
      <c r="B1368" s="44" t="inlineStr">
        <is>
          <t>VA</t>
        </is>
      </c>
      <c r="C1368" s="44" t="inlineStr">
        <is>
          <t>Generation</t>
        </is>
      </c>
      <c r="D1368" s="44" t="inlineStr">
        <is>
          <t>Nuclear</t>
        </is>
      </c>
      <c r="E1368" s="44">
        <f>LOOKUP(D1368,$U$2:$V$15,$V$2:$V$15)</f>
        <v/>
      </c>
      <c r="F1368" s="44">
        <f>F642/SUMIFS(F$3:F$722,$B$3:$B$722,$B1368)*SUMIFS(Calculations!$E$3:$E$53,Calculations!$A$3:$A$53,$B1368)</f>
        <v/>
      </c>
      <c r="G1368" s="44">
        <f>G642/SUMIFS(G$3:G$722,$B$3:$B$722,$B1368)*SUMIFS(Calculations!$E$3:$E$53,Calculations!$A$3:$A$53,$B1368)</f>
        <v/>
      </c>
      <c r="H1368" s="44">
        <f>H642/SUMIFS(H$3:H$722,$B$3:$B$722,$B1368)*SUMIFS(Calculations!$E$3:$E$53,Calculations!$A$3:$A$53,$B1368)</f>
        <v/>
      </c>
      <c r="I1368" s="44">
        <f>I642/SUMIFS(I$3:I$722,$B$3:$B$722,$B1368)*SUMIFS(Calculations!$E$3:$E$53,Calculations!$A$3:$A$53,$B1368)</f>
        <v/>
      </c>
      <c r="J1368" s="44">
        <f>J642/SUMIFS(J$3:J$722,$B$3:$B$722,$B1368)*SUMIFS(Calculations!$E$3:$E$53,Calculations!$A$3:$A$53,$B1368)</f>
        <v/>
      </c>
      <c r="K1368" s="44">
        <f>K642/SUMIFS(K$3:K$722,$B$3:$B$722,$B1368)*SUMIFS(Calculations!$E$3:$E$53,Calculations!$A$3:$A$53,$B1368)</f>
        <v/>
      </c>
      <c r="L1368" s="44">
        <f>L642/SUMIFS(L$3:L$722,$B$3:$B$722,$B1368)*SUMIFS(Calculations!$E$3:$E$53,Calculations!$A$3:$A$53,$B1368)</f>
        <v/>
      </c>
      <c r="M1368" s="44">
        <f>M642/SUMIFS(M$3:M$722,$B$3:$B$722,$B1368)*SUMIFS(Calculations!$E$3:$E$53,Calculations!$A$3:$A$53,$B1368)</f>
        <v/>
      </c>
      <c r="N1368" s="44">
        <f>N642/SUMIFS(N$3:N$722,$B$3:$B$722,$B1368)*SUMIFS(Calculations!$E$3:$E$53,Calculations!$A$3:$A$53,$B1368)</f>
        <v/>
      </c>
      <c r="O1368" s="44">
        <f>O642/SUMIFS(O$3:O$722,$B$3:$B$722,$B1368)*SUMIFS(Calculations!$E$3:$E$53,Calculations!$A$3:$A$53,$B1368)</f>
        <v/>
      </c>
      <c r="P1368" s="44">
        <f>P642/SUMIFS(P$3:P$722,$B$3:$B$722,$B1368)*SUMIFS(Calculations!$E$3:$E$53,Calculations!$A$3:$A$53,$B1368)</f>
        <v/>
      </c>
      <c r="Q1368" s="44">
        <f>Q642/SUMIFS(Q$3:Q$722,$B$3:$B$722,$B1368)*SUMIFS(Calculations!$E$3:$E$53,Calculations!$A$3:$A$53,$B1368)</f>
        <v/>
      </c>
      <c r="R1368" s="44">
        <f>R642/SUMIFS(R$3:R$722,$B$3:$B$722,$B1368)*SUMIFS(Calculations!$E$3:$E$53,Calculations!$A$3:$A$53,$B1368)</f>
        <v/>
      </c>
    </row>
    <row r="1369" ht="15.75" customHeight="1" s="157">
      <c r="B1369" s="44" t="inlineStr">
        <is>
          <t>VA</t>
        </is>
      </c>
      <c r="C1369" s="44" t="inlineStr">
        <is>
          <t>Generation</t>
        </is>
      </c>
      <c r="D1369" s="44" t="inlineStr">
        <is>
          <t>Offshore Wind</t>
        </is>
      </c>
      <c r="E1369" s="44">
        <f>LOOKUP(D1369,$U$2:$V$15,$V$2:$V$15)</f>
        <v/>
      </c>
      <c r="F1369" s="44">
        <f>F643/SUMIFS(F$3:F$722,$B$3:$B$722,$B1369)*SUMIFS(Calculations!$E$3:$E$53,Calculations!$A$3:$A$53,$B1369)</f>
        <v/>
      </c>
      <c r="G1369" s="44">
        <f>G643/SUMIFS(G$3:G$722,$B$3:$B$722,$B1369)*SUMIFS(Calculations!$E$3:$E$53,Calculations!$A$3:$A$53,$B1369)</f>
        <v/>
      </c>
      <c r="H1369" s="44">
        <f>H643/SUMIFS(H$3:H$722,$B$3:$B$722,$B1369)*SUMIFS(Calculations!$E$3:$E$53,Calculations!$A$3:$A$53,$B1369)</f>
        <v/>
      </c>
      <c r="I1369" s="44">
        <f>I643/SUMIFS(I$3:I$722,$B$3:$B$722,$B1369)*SUMIFS(Calculations!$E$3:$E$53,Calculations!$A$3:$A$53,$B1369)</f>
        <v/>
      </c>
      <c r="J1369" s="44">
        <f>J643/SUMIFS(J$3:J$722,$B$3:$B$722,$B1369)*SUMIFS(Calculations!$E$3:$E$53,Calculations!$A$3:$A$53,$B1369)</f>
        <v/>
      </c>
      <c r="K1369" s="44">
        <f>K643/SUMIFS(K$3:K$722,$B$3:$B$722,$B1369)*SUMIFS(Calculations!$E$3:$E$53,Calculations!$A$3:$A$53,$B1369)</f>
        <v/>
      </c>
      <c r="L1369" s="44">
        <f>L643/SUMIFS(L$3:L$722,$B$3:$B$722,$B1369)*SUMIFS(Calculations!$E$3:$E$53,Calculations!$A$3:$A$53,$B1369)</f>
        <v/>
      </c>
      <c r="M1369" s="44">
        <f>M643/SUMIFS(M$3:M$722,$B$3:$B$722,$B1369)*SUMIFS(Calculations!$E$3:$E$53,Calculations!$A$3:$A$53,$B1369)</f>
        <v/>
      </c>
      <c r="N1369" s="44">
        <f>N643/SUMIFS(N$3:N$722,$B$3:$B$722,$B1369)*SUMIFS(Calculations!$E$3:$E$53,Calculations!$A$3:$A$53,$B1369)</f>
        <v/>
      </c>
      <c r="O1369" s="44">
        <f>O643/SUMIFS(O$3:O$722,$B$3:$B$722,$B1369)*SUMIFS(Calculations!$E$3:$E$53,Calculations!$A$3:$A$53,$B1369)</f>
        <v/>
      </c>
      <c r="P1369" s="44">
        <f>P643/SUMIFS(P$3:P$722,$B$3:$B$722,$B1369)*SUMIFS(Calculations!$E$3:$E$53,Calculations!$A$3:$A$53,$B1369)</f>
        <v/>
      </c>
      <c r="Q1369" s="44">
        <f>Q643/SUMIFS(Q$3:Q$722,$B$3:$B$722,$B1369)*SUMIFS(Calculations!$E$3:$E$53,Calculations!$A$3:$A$53,$B1369)</f>
        <v/>
      </c>
      <c r="R1369" s="44">
        <f>R643/SUMIFS(R$3:R$722,$B$3:$B$722,$B1369)*SUMIFS(Calculations!$E$3:$E$53,Calculations!$A$3:$A$53,$B1369)</f>
        <v/>
      </c>
    </row>
    <row r="1370" ht="15.75" customHeight="1" s="157">
      <c r="B1370" s="44" t="inlineStr">
        <is>
          <t>VA</t>
        </is>
      </c>
      <c r="C1370" s="44" t="inlineStr">
        <is>
          <t>Generation</t>
        </is>
      </c>
      <c r="D1370" s="44" t="inlineStr">
        <is>
          <t>Oil-Gas-Steam</t>
        </is>
      </c>
      <c r="E1370" s="44">
        <f>LOOKUP(D1370,$U$2:$V$15,$V$2:$V$15)</f>
        <v/>
      </c>
      <c r="F1370" s="44">
        <f>F644/SUMIFS(F$3:F$722,$B$3:$B$722,$B1370)*SUMIFS(Calculations!$E$3:$E$53,Calculations!$A$3:$A$53,$B1370)</f>
        <v/>
      </c>
      <c r="G1370" s="44">
        <f>G644/SUMIFS(G$3:G$722,$B$3:$B$722,$B1370)*SUMIFS(Calculations!$E$3:$E$53,Calculations!$A$3:$A$53,$B1370)</f>
        <v/>
      </c>
      <c r="H1370" s="44">
        <f>H644/SUMIFS(H$3:H$722,$B$3:$B$722,$B1370)*SUMIFS(Calculations!$E$3:$E$53,Calculations!$A$3:$A$53,$B1370)</f>
        <v/>
      </c>
      <c r="I1370" s="44">
        <f>I644/SUMIFS(I$3:I$722,$B$3:$B$722,$B1370)*SUMIFS(Calculations!$E$3:$E$53,Calculations!$A$3:$A$53,$B1370)</f>
        <v/>
      </c>
      <c r="J1370" s="44">
        <f>J644/SUMIFS(J$3:J$722,$B$3:$B$722,$B1370)*SUMIFS(Calculations!$E$3:$E$53,Calculations!$A$3:$A$53,$B1370)</f>
        <v/>
      </c>
      <c r="K1370" s="44">
        <f>K644/SUMIFS(K$3:K$722,$B$3:$B$722,$B1370)*SUMIFS(Calculations!$E$3:$E$53,Calculations!$A$3:$A$53,$B1370)</f>
        <v/>
      </c>
      <c r="L1370" s="44">
        <f>L644/SUMIFS(L$3:L$722,$B$3:$B$722,$B1370)*SUMIFS(Calculations!$E$3:$E$53,Calculations!$A$3:$A$53,$B1370)</f>
        <v/>
      </c>
      <c r="M1370" s="44">
        <f>M644/SUMIFS(M$3:M$722,$B$3:$B$722,$B1370)*SUMIFS(Calculations!$E$3:$E$53,Calculations!$A$3:$A$53,$B1370)</f>
        <v/>
      </c>
      <c r="N1370" s="44">
        <f>N644/SUMIFS(N$3:N$722,$B$3:$B$722,$B1370)*SUMIFS(Calculations!$E$3:$E$53,Calculations!$A$3:$A$53,$B1370)</f>
        <v/>
      </c>
      <c r="O1370" s="44">
        <f>O644/SUMIFS(O$3:O$722,$B$3:$B$722,$B1370)*SUMIFS(Calculations!$E$3:$E$53,Calculations!$A$3:$A$53,$B1370)</f>
        <v/>
      </c>
      <c r="P1370" s="44">
        <f>P644/SUMIFS(P$3:P$722,$B$3:$B$722,$B1370)*SUMIFS(Calculations!$E$3:$E$53,Calculations!$A$3:$A$53,$B1370)</f>
        <v/>
      </c>
      <c r="Q1370" s="44">
        <f>Q644/SUMIFS(Q$3:Q$722,$B$3:$B$722,$B1370)*SUMIFS(Calculations!$E$3:$E$53,Calculations!$A$3:$A$53,$B1370)</f>
        <v/>
      </c>
      <c r="R1370" s="44">
        <f>R644/SUMIFS(R$3:R$722,$B$3:$B$722,$B1370)*SUMIFS(Calculations!$E$3:$E$53,Calculations!$A$3:$A$53,$B1370)</f>
        <v/>
      </c>
    </row>
    <row r="1371" ht="15.75" customHeight="1" s="157">
      <c r="B1371" s="44" t="inlineStr">
        <is>
          <t>VA</t>
        </is>
      </c>
      <c r="C1371" s="44" t="inlineStr">
        <is>
          <t>Generation</t>
        </is>
      </c>
      <c r="D1371" s="44" t="inlineStr">
        <is>
          <t>Rooftop PV</t>
        </is>
      </c>
      <c r="E1371" s="44">
        <f>LOOKUP(D1371,$U$2:$V$15,$V$2:$V$15)</f>
        <v/>
      </c>
      <c r="F1371" s="44">
        <f>F645/SUMIFS(F$3:F$722,$B$3:$B$722,$B1371)*SUMIFS(Calculations!$E$3:$E$53,Calculations!$A$3:$A$53,$B1371)</f>
        <v/>
      </c>
      <c r="G1371" s="44">
        <f>G645/SUMIFS(G$3:G$722,$B$3:$B$722,$B1371)*SUMIFS(Calculations!$E$3:$E$53,Calculations!$A$3:$A$53,$B1371)</f>
        <v/>
      </c>
      <c r="H1371" s="44">
        <f>H645/SUMIFS(H$3:H$722,$B$3:$B$722,$B1371)*SUMIFS(Calculations!$E$3:$E$53,Calculations!$A$3:$A$53,$B1371)</f>
        <v/>
      </c>
      <c r="I1371" s="44">
        <f>I645/SUMIFS(I$3:I$722,$B$3:$B$722,$B1371)*SUMIFS(Calculations!$E$3:$E$53,Calculations!$A$3:$A$53,$B1371)</f>
        <v/>
      </c>
      <c r="J1371" s="44">
        <f>J645/SUMIFS(J$3:J$722,$B$3:$B$722,$B1371)*SUMIFS(Calculations!$E$3:$E$53,Calculations!$A$3:$A$53,$B1371)</f>
        <v/>
      </c>
      <c r="K1371" s="44">
        <f>K645/SUMIFS(K$3:K$722,$B$3:$B$722,$B1371)*SUMIFS(Calculations!$E$3:$E$53,Calculations!$A$3:$A$53,$B1371)</f>
        <v/>
      </c>
      <c r="L1371" s="44">
        <f>L645/SUMIFS(L$3:L$722,$B$3:$B$722,$B1371)*SUMIFS(Calculations!$E$3:$E$53,Calculations!$A$3:$A$53,$B1371)</f>
        <v/>
      </c>
      <c r="M1371" s="44">
        <f>M645/SUMIFS(M$3:M$722,$B$3:$B$722,$B1371)*SUMIFS(Calculations!$E$3:$E$53,Calculations!$A$3:$A$53,$B1371)</f>
        <v/>
      </c>
      <c r="N1371" s="44">
        <f>N645/SUMIFS(N$3:N$722,$B$3:$B$722,$B1371)*SUMIFS(Calculations!$E$3:$E$53,Calculations!$A$3:$A$53,$B1371)</f>
        <v/>
      </c>
      <c r="O1371" s="44">
        <f>O645/SUMIFS(O$3:O$722,$B$3:$B$722,$B1371)*SUMIFS(Calculations!$E$3:$E$53,Calculations!$A$3:$A$53,$B1371)</f>
        <v/>
      </c>
      <c r="P1371" s="44">
        <f>P645/SUMIFS(P$3:P$722,$B$3:$B$722,$B1371)*SUMIFS(Calculations!$E$3:$E$53,Calculations!$A$3:$A$53,$B1371)</f>
        <v/>
      </c>
      <c r="Q1371" s="44">
        <f>Q645/SUMIFS(Q$3:Q$722,$B$3:$B$722,$B1371)*SUMIFS(Calculations!$E$3:$E$53,Calculations!$A$3:$A$53,$B1371)</f>
        <v/>
      </c>
      <c r="R1371" s="44">
        <f>R645/SUMIFS(R$3:R$722,$B$3:$B$722,$B1371)*SUMIFS(Calculations!$E$3:$E$53,Calculations!$A$3:$A$53,$B1371)</f>
        <v/>
      </c>
    </row>
    <row r="1372" ht="15.75" customHeight="1" s="157">
      <c r="B1372" s="44" t="inlineStr">
        <is>
          <t>VA</t>
        </is>
      </c>
      <c r="C1372" s="44" t="inlineStr">
        <is>
          <t>Generation</t>
        </is>
      </c>
      <c r="D1372" s="44" t="inlineStr">
        <is>
          <t>Storage</t>
        </is>
      </c>
      <c r="E1372" s="44">
        <f>LOOKUP(D1372,$U$2:$V$15,$V$2:$V$15)</f>
        <v/>
      </c>
      <c r="F1372" s="44">
        <f>F646/SUMIFS(F$3:F$722,$B$3:$B$722,$B1372)*SUMIFS(Calculations!$E$3:$E$53,Calculations!$A$3:$A$53,$B1372)</f>
        <v/>
      </c>
      <c r="G1372" s="44">
        <f>G646/SUMIFS(G$3:G$722,$B$3:$B$722,$B1372)*SUMIFS(Calculations!$E$3:$E$53,Calculations!$A$3:$A$53,$B1372)</f>
        <v/>
      </c>
      <c r="H1372" s="44">
        <f>H646/SUMIFS(H$3:H$722,$B$3:$B$722,$B1372)*SUMIFS(Calculations!$E$3:$E$53,Calculations!$A$3:$A$53,$B1372)</f>
        <v/>
      </c>
      <c r="I1372" s="44">
        <f>I646/SUMIFS(I$3:I$722,$B$3:$B$722,$B1372)*SUMIFS(Calculations!$E$3:$E$53,Calculations!$A$3:$A$53,$B1372)</f>
        <v/>
      </c>
      <c r="J1372" s="44">
        <f>J646/SUMIFS(J$3:J$722,$B$3:$B$722,$B1372)*SUMIFS(Calculations!$E$3:$E$53,Calculations!$A$3:$A$53,$B1372)</f>
        <v/>
      </c>
      <c r="K1372" s="44">
        <f>K646/SUMIFS(K$3:K$722,$B$3:$B$722,$B1372)*SUMIFS(Calculations!$E$3:$E$53,Calculations!$A$3:$A$53,$B1372)</f>
        <v/>
      </c>
      <c r="L1372" s="44">
        <f>L646/SUMIFS(L$3:L$722,$B$3:$B$722,$B1372)*SUMIFS(Calculations!$E$3:$E$53,Calculations!$A$3:$A$53,$B1372)</f>
        <v/>
      </c>
      <c r="M1372" s="44">
        <f>M646/SUMIFS(M$3:M$722,$B$3:$B$722,$B1372)*SUMIFS(Calculations!$E$3:$E$53,Calculations!$A$3:$A$53,$B1372)</f>
        <v/>
      </c>
      <c r="N1372" s="44">
        <f>N646/SUMIFS(N$3:N$722,$B$3:$B$722,$B1372)*SUMIFS(Calculations!$E$3:$E$53,Calculations!$A$3:$A$53,$B1372)</f>
        <v/>
      </c>
      <c r="O1372" s="44">
        <f>O646/SUMIFS(O$3:O$722,$B$3:$B$722,$B1372)*SUMIFS(Calculations!$E$3:$E$53,Calculations!$A$3:$A$53,$B1372)</f>
        <v/>
      </c>
      <c r="P1372" s="44">
        <f>P646/SUMIFS(P$3:P$722,$B$3:$B$722,$B1372)*SUMIFS(Calculations!$E$3:$E$53,Calculations!$A$3:$A$53,$B1372)</f>
        <v/>
      </c>
      <c r="Q1372" s="44">
        <f>Q646/SUMIFS(Q$3:Q$722,$B$3:$B$722,$B1372)*SUMIFS(Calculations!$E$3:$E$53,Calculations!$A$3:$A$53,$B1372)</f>
        <v/>
      </c>
      <c r="R1372" s="44">
        <f>R646/SUMIFS(R$3:R$722,$B$3:$B$722,$B1372)*SUMIFS(Calculations!$E$3:$E$53,Calculations!$A$3:$A$53,$B1372)</f>
        <v/>
      </c>
    </row>
    <row r="1373" ht="15.75" customHeight="1" s="157">
      <c r="B1373" s="44" t="inlineStr">
        <is>
          <t>VA</t>
        </is>
      </c>
      <c r="C1373" s="44" t="inlineStr">
        <is>
          <t>Generation</t>
        </is>
      </c>
      <c r="D1373" s="44" t="inlineStr">
        <is>
          <t>Utility PV</t>
        </is>
      </c>
      <c r="E1373" s="44">
        <f>LOOKUP(D1373,$U$2:$V$15,$V$2:$V$15)</f>
        <v/>
      </c>
      <c r="F1373" s="44">
        <f>F647/SUMIFS(F$3:F$722,$B$3:$B$722,$B1373)*SUMIFS(Calculations!$E$3:$E$53,Calculations!$A$3:$A$53,$B1373)</f>
        <v/>
      </c>
      <c r="G1373" s="44">
        <f>G647/SUMIFS(G$3:G$722,$B$3:$B$722,$B1373)*SUMIFS(Calculations!$E$3:$E$53,Calculations!$A$3:$A$53,$B1373)</f>
        <v/>
      </c>
      <c r="H1373" s="44">
        <f>H647/SUMIFS(H$3:H$722,$B$3:$B$722,$B1373)*SUMIFS(Calculations!$E$3:$E$53,Calculations!$A$3:$A$53,$B1373)</f>
        <v/>
      </c>
      <c r="I1373" s="44">
        <f>I647/SUMIFS(I$3:I$722,$B$3:$B$722,$B1373)*SUMIFS(Calculations!$E$3:$E$53,Calculations!$A$3:$A$53,$B1373)</f>
        <v/>
      </c>
      <c r="J1373" s="44">
        <f>J647/SUMIFS(J$3:J$722,$B$3:$B$722,$B1373)*SUMIFS(Calculations!$E$3:$E$53,Calculations!$A$3:$A$53,$B1373)</f>
        <v/>
      </c>
      <c r="K1373" s="44">
        <f>K647/SUMIFS(K$3:K$722,$B$3:$B$722,$B1373)*SUMIFS(Calculations!$E$3:$E$53,Calculations!$A$3:$A$53,$B1373)</f>
        <v/>
      </c>
      <c r="L1373" s="44">
        <f>L647/SUMIFS(L$3:L$722,$B$3:$B$722,$B1373)*SUMIFS(Calculations!$E$3:$E$53,Calculations!$A$3:$A$53,$B1373)</f>
        <v/>
      </c>
      <c r="M1373" s="44">
        <f>M647/SUMIFS(M$3:M$722,$B$3:$B$722,$B1373)*SUMIFS(Calculations!$E$3:$E$53,Calculations!$A$3:$A$53,$B1373)</f>
        <v/>
      </c>
      <c r="N1373" s="44">
        <f>N647/SUMIFS(N$3:N$722,$B$3:$B$722,$B1373)*SUMIFS(Calculations!$E$3:$E$53,Calculations!$A$3:$A$53,$B1373)</f>
        <v/>
      </c>
      <c r="O1373" s="44">
        <f>O647/SUMIFS(O$3:O$722,$B$3:$B$722,$B1373)*SUMIFS(Calculations!$E$3:$E$53,Calculations!$A$3:$A$53,$B1373)</f>
        <v/>
      </c>
      <c r="P1373" s="44">
        <f>P647/SUMIFS(P$3:P$722,$B$3:$B$722,$B1373)*SUMIFS(Calculations!$E$3:$E$53,Calculations!$A$3:$A$53,$B1373)</f>
        <v/>
      </c>
      <c r="Q1373" s="44">
        <f>Q647/SUMIFS(Q$3:Q$722,$B$3:$B$722,$B1373)*SUMIFS(Calculations!$E$3:$E$53,Calculations!$A$3:$A$53,$B1373)</f>
        <v/>
      </c>
      <c r="R1373" s="44">
        <f>R647/SUMIFS(R$3:R$722,$B$3:$B$722,$B1373)*SUMIFS(Calculations!$E$3:$E$53,Calculations!$A$3:$A$53,$B1373)</f>
        <v/>
      </c>
    </row>
    <row r="1374" ht="15.75" customHeight="1" s="157">
      <c r="B1374" s="44" t="inlineStr">
        <is>
          <t>VT</t>
        </is>
      </c>
      <c r="C1374" s="44" t="inlineStr">
        <is>
          <t>Generation</t>
        </is>
      </c>
      <c r="D1374" s="44" t="inlineStr">
        <is>
          <t>Biopower</t>
        </is>
      </c>
      <c r="E1374" s="44">
        <f>LOOKUP(D1374,$U$2:$V$15,$V$2:$V$15)</f>
        <v/>
      </c>
      <c r="F1374" s="44">
        <f>F648/SUMIFS(F$3:F$722,$B$3:$B$722,$B1374)*SUMIFS(Calculations!$E$3:$E$53,Calculations!$A$3:$A$53,$B1374)</f>
        <v/>
      </c>
      <c r="G1374" s="44">
        <f>G648/SUMIFS(G$3:G$722,$B$3:$B$722,$B1374)*SUMIFS(Calculations!$E$3:$E$53,Calculations!$A$3:$A$53,$B1374)</f>
        <v/>
      </c>
      <c r="H1374" s="44">
        <f>H648/SUMIFS(H$3:H$722,$B$3:$B$722,$B1374)*SUMIFS(Calculations!$E$3:$E$53,Calculations!$A$3:$A$53,$B1374)</f>
        <v/>
      </c>
      <c r="I1374" s="44">
        <f>I648/SUMIFS(I$3:I$722,$B$3:$B$722,$B1374)*SUMIFS(Calculations!$E$3:$E$53,Calculations!$A$3:$A$53,$B1374)</f>
        <v/>
      </c>
      <c r="J1374" s="44">
        <f>J648/SUMIFS(J$3:J$722,$B$3:$B$722,$B1374)*SUMIFS(Calculations!$E$3:$E$53,Calculations!$A$3:$A$53,$B1374)</f>
        <v/>
      </c>
      <c r="K1374" s="44">
        <f>K648/SUMIFS(K$3:K$722,$B$3:$B$722,$B1374)*SUMIFS(Calculations!$E$3:$E$53,Calculations!$A$3:$A$53,$B1374)</f>
        <v/>
      </c>
      <c r="L1374" s="44">
        <f>L648/SUMIFS(L$3:L$722,$B$3:$B$722,$B1374)*SUMIFS(Calculations!$E$3:$E$53,Calculations!$A$3:$A$53,$B1374)</f>
        <v/>
      </c>
      <c r="M1374" s="44">
        <f>M648/SUMIFS(M$3:M$722,$B$3:$B$722,$B1374)*SUMIFS(Calculations!$E$3:$E$53,Calculations!$A$3:$A$53,$B1374)</f>
        <v/>
      </c>
      <c r="N1374" s="44">
        <f>N648/SUMIFS(N$3:N$722,$B$3:$B$722,$B1374)*SUMIFS(Calculations!$E$3:$E$53,Calculations!$A$3:$A$53,$B1374)</f>
        <v/>
      </c>
      <c r="O1374" s="44">
        <f>O648/SUMIFS(O$3:O$722,$B$3:$B$722,$B1374)*SUMIFS(Calculations!$E$3:$E$53,Calculations!$A$3:$A$53,$B1374)</f>
        <v/>
      </c>
      <c r="P1374" s="44">
        <f>P648/SUMIFS(P$3:P$722,$B$3:$B$722,$B1374)*SUMIFS(Calculations!$E$3:$E$53,Calculations!$A$3:$A$53,$B1374)</f>
        <v/>
      </c>
      <c r="Q1374" s="44">
        <f>Q648/SUMIFS(Q$3:Q$722,$B$3:$B$722,$B1374)*SUMIFS(Calculations!$E$3:$E$53,Calculations!$A$3:$A$53,$B1374)</f>
        <v/>
      </c>
      <c r="R1374" s="44">
        <f>R648/SUMIFS(R$3:R$722,$B$3:$B$722,$B1374)*SUMIFS(Calculations!$E$3:$E$53,Calculations!$A$3:$A$53,$B1374)</f>
        <v/>
      </c>
    </row>
    <row r="1375" ht="15.75" customHeight="1" s="157">
      <c r="B1375" s="44" t="inlineStr">
        <is>
          <t>VT</t>
        </is>
      </c>
      <c r="C1375" s="44" t="inlineStr">
        <is>
          <t>Generation</t>
        </is>
      </c>
      <c r="D1375" s="44" t="inlineStr">
        <is>
          <t>Coal</t>
        </is>
      </c>
      <c r="E1375" s="44">
        <f>LOOKUP(D1375,$U$2:$V$15,$V$2:$V$15)</f>
        <v/>
      </c>
      <c r="F1375" s="44">
        <f>F649/SUMIFS(F$3:F$722,$B$3:$B$722,$B1375)*SUMIFS(Calculations!$E$3:$E$53,Calculations!$A$3:$A$53,$B1375)</f>
        <v/>
      </c>
      <c r="G1375" s="44">
        <f>G649/SUMIFS(G$3:G$722,$B$3:$B$722,$B1375)*SUMIFS(Calculations!$E$3:$E$53,Calculations!$A$3:$A$53,$B1375)</f>
        <v/>
      </c>
      <c r="H1375" s="44">
        <f>H649/SUMIFS(H$3:H$722,$B$3:$B$722,$B1375)*SUMIFS(Calculations!$E$3:$E$53,Calculations!$A$3:$A$53,$B1375)</f>
        <v/>
      </c>
      <c r="I1375" s="44">
        <f>I649/SUMIFS(I$3:I$722,$B$3:$B$722,$B1375)*SUMIFS(Calculations!$E$3:$E$53,Calculations!$A$3:$A$53,$B1375)</f>
        <v/>
      </c>
      <c r="J1375" s="44">
        <f>J649/SUMIFS(J$3:J$722,$B$3:$B$722,$B1375)*SUMIFS(Calculations!$E$3:$E$53,Calculations!$A$3:$A$53,$B1375)</f>
        <v/>
      </c>
      <c r="K1375" s="44">
        <f>K649/SUMIFS(K$3:K$722,$B$3:$B$722,$B1375)*SUMIFS(Calculations!$E$3:$E$53,Calculations!$A$3:$A$53,$B1375)</f>
        <v/>
      </c>
      <c r="L1375" s="44">
        <f>L649/SUMIFS(L$3:L$722,$B$3:$B$722,$B1375)*SUMIFS(Calculations!$E$3:$E$53,Calculations!$A$3:$A$53,$B1375)</f>
        <v/>
      </c>
      <c r="M1375" s="44">
        <f>M649/SUMIFS(M$3:M$722,$B$3:$B$722,$B1375)*SUMIFS(Calculations!$E$3:$E$53,Calculations!$A$3:$A$53,$B1375)</f>
        <v/>
      </c>
      <c r="N1375" s="44">
        <f>N649/SUMIFS(N$3:N$722,$B$3:$B$722,$B1375)*SUMIFS(Calculations!$E$3:$E$53,Calculations!$A$3:$A$53,$B1375)</f>
        <v/>
      </c>
      <c r="O1375" s="44">
        <f>O649/SUMIFS(O$3:O$722,$B$3:$B$722,$B1375)*SUMIFS(Calculations!$E$3:$E$53,Calculations!$A$3:$A$53,$B1375)</f>
        <v/>
      </c>
      <c r="P1375" s="44">
        <f>P649/SUMIFS(P$3:P$722,$B$3:$B$722,$B1375)*SUMIFS(Calculations!$E$3:$E$53,Calculations!$A$3:$A$53,$B1375)</f>
        <v/>
      </c>
      <c r="Q1375" s="44">
        <f>Q649/SUMIFS(Q$3:Q$722,$B$3:$B$722,$B1375)*SUMIFS(Calculations!$E$3:$E$53,Calculations!$A$3:$A$53,$B1375)</f>
        <v/>
      </c>
      <c r="R1375" s="44">
        <f>R649/SUMIFS(R$3:R$722,$B$3:$B$722,$B1375)*SUMIFS(Calculations!$E$3:$E$53,Calculations!$A$3:$A$53,$B1375)</f>
        <v/>
      </c>
    </row>
    <row r="1376" ht="15.75" customHeight="1" s="157">
      <c r="B1376" s="44" t="inlineStr">
        <is>
          <t>VT</t>
        </is>
      </c>
      <c r="C1376" s="44" t="inlineStr">
        <is>
          <t>Generation</t>
        </is>
      </c>
      <c r="D1376" s="44" t="inlineStr">
        <is>
          <t>CSP</t>
        </is>
      </c>
      <c r="E1376" s="44">
        <f>LOOKUP(D1376,$U$2:$V$15,$V$2:$V$15)</f>
        <v/>
      </c>
      <c r="F1376" s="44">
        <f>F650/SUMIFS(F$3:F$722,$B$3:$B$722,$B1376)*SUMIFS(Calculations!$E$3:$E$53,Calculations!$A$3:$A$53,$B1376)</f>
        <v/>
      </c>
      <c r="G1376" s="44">
        <f>G650/SUMIFS(G$3:G$722,$B$3:$B$722,$B1376)*SUMIFS(Calculations!$E$3:$E$53,Calculations!$A$3:$A$53,$B1376)</f>
        <v/>
      </c>
      <c r="H1376" s="44">
        <f>H650/SUMIFS(H$3:H$722,$B$3:$B$722,$B1376)*SUMIFS(Calculations!$E$3:$E$53,Calculations!$A$3:$A$53,$B1376)</f>
        <v/>
      </c>
      <c r="I1376" s="44">
        <f>I650/SUMIFS(I$3:I$722,$B$3:$B$722,$B1376)*SUMIFS(Calculations!$E$3:$E$53,Calculations!$A$3:$A$53,$B1376)</f>
        <v/>
      </c>
      <c r="J1376" s="44">
        <f>J650/SUMIFS(J$3:J$722,$B$3:$B$722,$B1376)*SUMIFS(Calculations!$E$3:$E$53,Calculations!$A$3:$A$53,$B1376)</f>
        <v/>
      </c>
      <c r="K1376" s="44">
        <f>K650/SUMIFS(K$3:K$722,$B$3:$B$722,$B1376)*SUMIFS(Calculations!$E$3:$E$53,Calculations!$A$3:$A$53,$B1376)</f>
        <v/>
      </c>
      <c r="L1376" s="44">
        <f>L650/SUMIFS(L$3:L$722,$B$3:$B$722,$B1376)*SUMIFS(Calculations!$E$3:$E$53,Calculations!$A$3:$A$53,$B1376)</f>
        <v/>
      </c>
      <c r="M1376" s="44">
        <f>M650/SUMIFS(M$3:M$722,$B$3:$B$722,$B1376)*SUMIFS(Calculations!$E$3:$E$53,Calculations!$A$3:$A$53,$B1376)</f>
        <v/>
      </c>
      <c r="N1376" s="44">
        <f>N650/SUMIFS(N$3:N$722,$B$3:$B$722,$B1376)*SUMIFS(Calculations!$E$3:$E$53,Calculations!$A$3:$A$53,$B1376)</f>
        <v/>
      </c>
      <c r="O1376" s="44">
        <f>O650/SUMIFS(O$3:O$722,$B$3:$B$722,$B1376)*SUMIFS(Calculations!$E$3:$E$53,Calculations!$A$3:$A$53,$B1376)</f>
        <v/>
      </c>
      <c r="P1376" s="44">
        <f>P650/SUMIFS(P$3:P$722,$B$3:$B$722,$B1376)*SUMIFS(Calculations!$E$3:$E$53,Calculations!$A$3:$A$53,$B1376)</f>
        <v/>
      </c>
      <c r="Q1376" s="44">
        <f>Q650/SUMIFS(Q$3:Q$722,$B$3:$B$722,$B1376)*SUMIFS(Calculations!$E$3:$E$53,Calculations!$A$3:$A$53,$B1376)</f>
        <v/>
      </c>
      <c r="R1376" s="44">
        <f>R650/SUMIFS(R$3:R$722,$B$3:$B$722,$B1376)*SUMIFS(Calculations!$E$3:$E$53,Calculations!$A$3:$A$53,$B1376)</f>
        <v/>
      </c>
    </row>
    <row r="1377" ht="15.75" customHeight="1" s="157">
      <c r="B1377" s="44" t="inlineStr">
        <is>
          <t>VT</t>
        </is>
      </c>
      <c r="C1377" s="44" t="inlineStr">
        <is>
          <t>Generation</t>
        </is>
      </c>
      <c r="D1377" s="44" t="inlineStr">
        <is>
          <t>Geothermal</t>
        </is>
      </c>
      <c r="E1377" s="44">
        <f>LOOKUP(D1377,$U$2:$V$15,$V$2:$V$15)</f>
        <v/>
      </c>
      <c r="F1377" s="44">
        <f>F651/SUMIFS(F$3:F$722,$B$3:$B$722,$B1377)*SUMIFS(Calculations!$E$3:$E$53,Calculations!$A$3:$A$53,$B1377)</f>
        <v/>
      </c>
      <c r="G1377" s="44">
        <f>G651/SUMIFS(G$3:G$722,$B$3:$B$722,$B1377)*SUMIFS(Calculations!$E$3:$E$53,Calculations!$A$3:$A$53,$B1377)</f>
        <v/>
      </c>
      <c r="H1377" s="44">
        <f>H651/SUMIFS(H$3:H$722,$B$3:$B$722,$B1377)*SUMIFS(Calculations!$E$3:$E$53,Calculations!$A$3:$A$53,$B1377)</f>
        <v/>
      </c>
      <c r="I1377" s="44">
        <f>I651/SUMIFS(I$3:I$722,$B$3:$B$722,$B1377)*SUMIFS(Calculations!$E$3:$E$53,Calculations!$A$3:$A$53,$B1377)</f>
        <v/>
      </c>
      <c r="J1377" s="44">
        <f>J651/SUMIFS(J$3:J$722,$B$3:$B$722,$B1377)*SUMIFS(Calculations!$E$3:$E$53,Calculations!$A$3:$A$53,$B1377)</f>
        <v/>
      </c>
      <c r="K1377" s="44">
        <f>K651/SUMIFS(K$3:K$722,$B$3:$B$722,$B1377)*SUMIFS(Calculations!$E$3:$E$53,Calculations!$A$3:$A$53,$B1377)</f>
        <v/>
      </c>
      <c r="L1377" s="44">
        <f>L651/SUMIFS(L$3:L$722,$B$3:$B$722,$B1377)*SUMIFS(Calculations!$E$3:$E$53,Calculations!$A$3:$A$53,$B1377)</f>
        <v/>
      </c>
      <c r="M1377" s="44">
        <f>M651/SUMIFS(M$3:M$722,$B$3:$B$722,$B1377)*SUMIFS(Calculations!$E$3:$E$53,Calculations!$A$3:$A$53,$B1377)</f>
        <v/>
      </c>
      <c r="N1377" s="44">
        <f>N651/SUMIFS(N$3:N$722,$B$3:$B$722,$B1377)*SUMIFS(Calculations!$E$3:$E$53,Calculations!$A$3:$A$53,$B1377)</f>
        <v/>
      </c>
      <c r="O1377" s="44">
        <f>O651/SUMIFS(O$3:O$722,$B$3:$B$722,$B1377)*SUMIFS(Calculations!$E$3:$E$53,Calculations!$A$3:$A$53,$B1377)</f>
        <v/>
      </c>
      <c r="P1377" s="44">
        <f>P651/SUMIFS(P$3:P$722,$B$3:$B$722,$B1377)*SUMIFS(Calculations!$E$3:$E$53,Calculations!$A$3:$A$53,$B1377)</f>
        <v/>
      </c>
      <c r="Q1377" s="44">
        <f>Q651/SUMIFS(Q$3:Q$722,$B$3:$B$722,$B1377)*SUMIFS(Calculations!$E$3:$E$53,Calculations!$A$3:$A$53,$B1377)</f>
        <v/>
      </c>
      <c r="R1377" s="44">
        <f>R651/SUMIFS(R$3:R$722,$B$3:$B$722,$B1377)*SUMIFS(Calculations!$E$3:$E$53,Calculations!$A$3:$A$53,$B1377)</f>
        <v/>
      </c>
    </row>
    <row r="1378" ht="15.75" customHeight="1" s="157">
      <c r="B1378" s="44" t="inlineStr">
        <is>
          <t>VT</t>
        </is>
      </c>
      <c r="C1378" s="44" t="inlineStr">
        <is>
          <t>Generation</t>
        </is>
      </c>
      <c r="D1378" s="44" t="inlineStr">
        <is>
          <t>Hydro</t>
        </is>
      </c>
      <c r="E1378" s="44">
        <f>LOOKUP(D1378,$U$2:$V$15,$V$2:$V$15)</f>
        <v/>
      </c>
      <c r="F1378" s="44">
        <f>F652/SUMIFS(F$3:F$722,$B$3:$B$722,$B1378)*SUMIFS(Calculations!$E$3:$E$53,Calculations!$A$3:$A$53,$B1378)</f>
        <v/>
      </c>
      <c r="G1378" s="44">
        <f>G652/SUMIFS(G$3:G$722,$B$3:$B$722,$B1378)*SUMIFS(Calculations!$E$3:$E$53,Calculations!$A$3:$A$53,$B1378)</f>
        <v/>
      </c>
      <c r="H1378" s="44">
        <f>H652/SUMIFS(H$3:H$722,$B$3:$B$722,$B1378)*SUMIFS(Calculations!$E$3:$E$53,Calculations!$A$3:$A$53,$B1378)</f>
        <v/>
      </c>
      <c r="I1378" s="44">
        <f>I652/SUMIFS(I$3:I$722,$B$3:$B$722,$B1378)*SUMIFS(Calculations!$E$3:$E$53,Calculations!$A$3:$A$53,$B1378)</f>
        <v/>
      </c>
      <c r="J1378" s="44">
        <f>J652/SUMIFS(J$3:J$722,$B$3:$B$722,$B1378)*SUMIFS(Calculations!$E$3:$E$53,Calculations!$A$3:$A$53,$B1378)</f>
        <v/>
      </c>
      <c r="K1378" s="44">
        <f>K652/SUMIFS(K$3:K$722,$B$3:$B$722,$B1378)*SUMIFS(Calculations!$E$3:$E$53,Calculations!$A$3:$A$53,$B1378)</f>
        <v/>
      </c>
      <c r="L1378" s="44">
        <f>L652/SUMIFS(L$3:L$722,$B$3:$B$722,$B1378)*SUMIFS(Calculations!$E$3:$E$53,Calculations!$A$3:$A$53,$B1378)</f>
        <v/>
      </c>
      <c r="M1378" s="44">
        <f>M652/SUMIFS(M$3:M$722,$B$3:$B$722,$B1378)*SUMIFS(Calculations!$E$3:$E$53,Calculations!$A$3:$A$53,$B1378)</f>
        <v/>
      </c>
      <c r="N1378" s="44">
        <f>N652/SUMIFS(N$3:N$722,$B$3:$B$722,$B1378)*SUMIFS(Calculations!$E$3:$E$53,Calculations!$A$3:$A$53,$B1378)</f>
        <v/>
      </c>
      <c r="O1378" s="44">
        <f>O652/SUMIFS(O$3:O$722,$B$3:$B$722,$B1378)*SUMIFS(Calculations!$E$3:$E$53,Calculations!$A$3:$A$53,$B1378)</f>
        <v/>
      </c>
      <c r="P1378" s="44">
        <f>P652/SUMIFS(P$3:P$722,$B$3:$B$722,$B1378)*SUMIFS(Calculations!$E$3:$E$53,Calculations!$A$3:$A$53,$B1378)</f>
        <v/>
      </c>
      <c r="Q1378" s="44">
        <f>Q652/SUMIFS(Q$3:Q$722,$B$3:$B$722,$B1378)*SUMIFS(Calculations!$E$3:$E$53,Calculations!$A$3:$A$53,$B1378)</f>
        <v/>
      </c>
      <c r="R1378" s="44">
        <f>R652/SUMIFS(R$3:R$722,$B$3:$B$722,$B1378)*SUMIFS(Calculations!$E$3:$E$53,Calculations!$A$3:$A$53,$B1378)</f>
        <v/>
      </c>
    </row>
    <row r="1379" ht="15.75" customHeight="1" s="157">
      <c r="B1379" s="44" t="inlineStr">
        <is>
          <t>VT</t>
        </is>
      </c>
      <c r="C1379" s="44" t="inlineStr">
        <is>
          <t>Generation</t>
        </is>
      </c>
      <c r="D1379" s="44" t="inlineStr">
        <is>
          <t>Imports</t>
        </is>
      </c>
      <c r="E1379" s="44">
        <f>LOOKUP(D1379,$U$2:$V$15,$V$2:$V$15)</f>
        <v/>
      </c>
      <c r="F1379" s="44">
        <f>F653/SUMIFS(F$3:F$722,$B$3:$B$722,$B1379)*SUMIFS(Calculations!$E$3:$E$53,Calculations!$A$3:$A$53,$B1379)</f>
        <v/>
      </c>
      <c r="G1379" s="44">
        <f>G653/SUMIFS(G$3:G$722,$B$3:$B$722,$B1379)*SUMIFS(Calculations!$E$3:$E$53,Calculations!$A$3:$A$53,$B1379)</f>
        <v/>
      </c>
      <c r="H1379" s="44">
        <f>H653/SUMIFS(H$3:H$722,$B$3:$B$722,$B1379)*SUMIFS(Calculations!$E$3:$E$53,Calculations!$A$3:$A$53,$B1379)</f>
        <v/>
      </c>
      <c r="I1379" s="44">
        <f>I653/SUMIFS(I$3:I$722,$B$3:$B$722,$B1379)*SUMIFS(Calculations!$E$3:$E$53,Calculations!$A$3:$A$53,$B1379)</f>
        <v/>
      </c>
      <c r="J1379" s="44">
        <f>J653/SUMIFS(J$3:J$722,$B$3:$B$722,$B1379)*SUMIFS(Calculations!$E$3:$E$53,Calculations!$A$3:$A$53,$B1379)</f>
        <v/>
      </c>
      <c r="K1379" s="44">
        <f>K653/SUMIFS(K$3:K$722,$B$3:$B$722,$B1379)*SUMIFS(Calculations!$E$3:$E$53,Calculations!$A$3:$A$53,$B1379)</f>
        <v/>
      </c>
      <c r="L1379" s="44">
        <f>L653/SUMIFS(L$3:L$722,$B$3:$B$722,$B1379)*SUMIFS(Calculations!$E$3:$E$53,Calculations!$A$3:$A$53,$B1379)</f>
        <v/>
      </c>
      <c r="M1379" s="44">
        <f>M653/SUMIFS(M$3:M$722,$B$3:$B$722,$B1379)*SUMIFS(Calculations!$E$3:$E$53,Calculations!$A$3:$A$53,$B1379)</f>
        <v/>
      </c>
      <c r="N1379" s="44">
        <f>N653/SUMIFS(N$3:N$722,$B$3:$B$722,$B1379)*SUMIFS(Calculations!$E$3:$E$53,Calculations!$A$3:$A$53,$B1379)</f>
        <v/>
      </c>
      <c r="O1379" s="44">
        <f>O653/SUMIFS(O$3:O$722,$B$3:$B$722,$B1379)*SUMIFS(Calculations!$E$3:$E$53,Calculations!$A$3:$A$53,$B1379)</f>
        <v/>
      </c>
      <c r="P1379" s="44">
        <f>P653/SUMIFS(P$3:P$722,$B$3:$B$722,$B1379)*SUMIFS(Calculations!$E$3:$E$53,Calculations!$A$3:$A$53,$B1379)</f>
        <v/>
      </c>
      <c r="Q1379" s="44">
        <f>Q653/SUMIFS(Q$3:Q$722,$B$3:$B$722,$B1379)*SUMIFS(Calculations!$E$3:$E$53,Calculations!$A$3:$A$53,$B1379)</f>
        <v/>
      </c>
      <c r="R1379" s="44">
        <f>R653/SUMIFS(R$3:R$722,$B$3:$B$722,$B1379)*SUMIFS(Calculations!$E$3:$E$53,Calculations!$A$3:$A$53,$B1379)</f>
        <v/>
      </c>
    </row>
    <row r="1380" ht="15.75" customHeight="1" s="157">
      <c r="B1380" s="44" t="inlineStr">
        <is>
          <t>VT</t>
        </is>
      </c>
      <c r="C1380" s="44" t="inlineStr">
        <is>
          <t>Generation</t>
        </is>
      </c>
      <c r="D1380" s="44" t="inlineStr">
        <is>
          <t>Land-based Wind</t>
        </is>
      </c>
      <c r="E1380" s="44">
        <f>LOOKUP(D1380,$U$2:$V$15,$V$2:$V$15)</f>
        <v/>
      </c>
      <c r="F1380" s="44">
        <f>F654/SUMIFS(F$3:F$722,$B$3:$B$722,$B1380)*SUMIFS(Calculations!$E$3:$E$53,Calculations!$A$3:$A$53,$B1380)</f>
        <v/>
      </c>
      <c r="G1380" s="44">
        <f>G654/SUMIFS(G$3:G$722,$B$3:$B$722,$B1380)*SUMIFS(Calculations!$E$3:$E$53,Calculations!$A$3:$A$53,$B1380)</f>
        <v/>
      </c>
      <c r="H1380" s="44">
        <f>H654/SUMIFS(H$3:H$722,$B$3:$B$722,$B1380)*SUMIFS(Calculations!$E$3:$E$53,Calculations!$A$3:$A$53,$B1380)</f>
        <v/>
      </c>
      <c r="I1380" s="44">
        <f>I654/SUMIFS(I$3:I$722,$B$3:$B$722,$B1380)*SUMIFS(Calculations!$E$3:$E$53,Calculations!$A$3:$A$53,$B1380)</f>
        <v/>
      </c>
      <c r="J1380" s="44">
        <f>J654/SUMIFS(J$3:J$722,$B$3:$B$722,$B1380)*SUMIFS(Calculations!$E$3:$E$53,Calculations!$A$3:$A$53,$B1380)</f>
        <v/>
      </c>
      <c r="K1380" s="44">
        <f>K654/SUMIFS(K$3:K$722,$B$3:$B$722,$B1380)*SUMIFS(Calculations!$E$3:$E$53,Calculations!$A$3:$A$53,$B1380)</f>
        <v/>
      </c>
      <c r="L1380" s="44">
        <f>L654/SUMIFS(L$3:L$722,$B$3:$B$722,$B1380)*SUMIFS(Calculations!$E$3:$E$53,Calculations!$A$3:$A$53,$B1380)</f>
        <v/>
      </c>
      <c r="M1380" s="44">
        <f>M654/SUMIFS(M$3:M$722,$B$3:$B$722,$B1380)*SUMIFS(Calculations!$E$3:$E$53,Calculations!$A$3:$A$53,$B1380)</f>
        <v/>
      </c>
      <c r="N1380" s="44">
        <f>N654/SUMIFS(N$3:N$722,$B$3:$B$722,$B1380)*SUMIFS(Calculations!$E$3:$E$53,Calculations!$A$3:$A$53,$B1380)</f>
        <v/>
      </c>
      <c r="O1380" s="44">
        <f>O654/SUMIFS(O$3:O$722,$B$3:$B$722,$B1380)*SUMIFS(Calculations!$E$3:$E$53,Calculations!$A$3:$A$53,$B1380)</f>
        <v/>
      </c>
      <c r="P1380" s="44">
        <f>P654/SUMIFS(P$3:P$722,$B$3:$B$722,$B1380)*SUMIFS(Calculations!$E$3:$E$53,Calculations!$A$3:$A$53,$B1380)</f>
        <v/>
      </c>
      <c r="Q1380" s="44">
        <f>Q654/SUMIFS(Q$3:Q$722,$B$3:$B$722,$B1380)*SUMIFS(Calculations!$E$3:$E$53,Calculations!$A$3:$A$53,$B1380)</f>
        <v/>
      </c>
      <c r="R1380" s="44">
        <f>R654/SUMIFS(R$3:R$722,$B$3:$B$722,$B1380)*SUMIFS(Calculations!$E$3:$E$53,Calculations!$A$3:$A$53,$B1380)</f>
        <v/>
      </c>
    </row>
    <row r="1381" ht="15.75" customHeight="1" s="157">
      <c r="B1381" s="44" t="inlineStr">
        <is>
          <t>VT</t>
        </is>
      </c>
      <c r="C1381" s="44" t="inlineStr">
        <is>
          <t>Generation</t>
        </is>
      </c>
      <c r="D1381" s="44" t="inlineStr">
        <is>
          <t>NG-CC</t>
        </is>
      </c>
      <c r="E1381" s="44">
        <f>LOOKUP(D1381,$U$2:$V$15,$V$2:$V$15)</f>
        <v/>
      </c>
      <c r="F1381" s="44">
        <f>F655/SUMIFS(F$3:F$722,$B$3:$B$722,$B1381)*SUMIFS(Calculations!$E$3:$E$53,Calculations!$A$3:$A$53,$B1381)</f>
        <v/>
      </c>
      <c r="G1381" s="44">
        <f>G655/SUMIFS(G$3:G$722,$B$3:$B$722,$B1381)*SUMIFS(Calculations!$E$3:$E$53,Calculations!$A$3:$A$53,$B1381)</f>
        <v/>
      </c>
      <c r="H1381" s="44">
        <f>H655/SUMIFS(H$3:H$722,$B$3:$B$722,$B1381)*SUMIFS(Calculations!$E$3:$E$53,Calculations!$A$3:$A$53,$B1381)</f>
        <v/>
      </c>
      <c r="I1381" s="44">
        <f>I655/SUMIFS(I$3:I$722,$B$3:$B$722,$B1381)*SUMIFS(Calculations!$E$3:$E$53,Calculations!$A$3:$A$53,$B1381)</f>
        <v/>
      </c>
      <c r="J1381" s="44">
        <f>J655/SUMIFS(J$3:J$722,$B$3:$B$722,$B1381)*SUMIFS(Calculations!$E$3:$E$53,Calculations!$A$3:$A$53,$B1381)</f>
        <v/>
      </c>
      <c r="K1381" s="44">
        <f>K655/SUMIFS(K$3:K$722,$B$3:$B$722,$B1381)*SUMIFS(Calculations!$E$3:$E$53,Calculations!$A$3:$A$53,$B1381)</f>
        <v/>
      </c>
      <c r="L1381" s="44">
        <f>L655/SUMIFS(L$3:L$722,$B$3:$B$722,$B1381)*SUMIFS(Calculations!$E$3:$E$53,Calculations!$A$3:$A$53,$B1381)</f>
        <v/>
      </c>
      <c r="M1381" s="44">
        <f>M655/SUMIFS(M$3:M$722,$B$3:$B$722,$B1381)*SUMIFS(Calculations!$E$3:$E$53,Calculations!$A$3:$A$53,$B1381)</f>
        <v/>
      </c>
      <c r="N1381" s="44">
        <f>N655/SUMIFS(N$3:N$722,$B$3:$B$722,$B1381)*SUMIFS(Calculations!$E$3:$E$53,Calculations!$A$3:$A$53,$B1381)</f>
        <v/>
      </c>
      <c r="O1381" s="44">
        <f>O655/SUMIFS(O$3:O$722,$B$3:$B$722,$B1381)*SUMIFS(Calculations!$E$3:$E$53,Calculations!$A$3:$A$53,$B1381)</f>
        <v/>
      </c>
      <c r="P1381" s="44">
        <f>P655/SUMIFS(P$3:P$722,$B$3:$B$722,$B1381)*SUMIFS(Calculations!$E$3:$E$53,Calculations!$A$3:$A$53,$B1381)</f>
        <v/>
      </c>
      <c r="Q1381" s="44">
        <f>Q655/SUMIFS(Q$3:Q$722,$B$3:$B$722,$B1381)*SUMIFS(Calculations!$E$3:$E$53,Calculations!$A$3:$A$53,$B1381)</f>
        <v/>
      </c>
      <c r="R1381" s="44">
        <f>R655/SUMIFS(R$3:R$722,$B$3:$B$722,$B1381)*SUMIFS(Calculations!$E$3:$E$53,Calculations!$A$3:$A$53,$B1381)</f>
        <v/>
      </c>
    </row>
    <row r="1382" ht="15.75" customHeight="1" s="157">
      <c r="B1382" s="44" t="inlineStr">
        <is>
          <t>VT</t>
        </is>
      </c>
      <c r="C1382" s="44" t="inlineStr">
        <is>
          <t>Generation</t>
        </is>
      </c>
      <c r="D1382" s="44" t="inlineStr">
        <is>
          <t>NG-CT</t>
        </is>
      </c>
      <c r="E1382" s="44">
        <f>LOOKUP(D1382,$U$2:$V$15,$V$2:$V$15)</f>
        <v/>
      </c>
      <c r="F1382" s="44">
        <f>F656/SUMIFS(F$3:F$722,$B$3:$B$722,$B1382)*SUMIFS(Calculations!$E$3:$E$53,Calculations!$A$3:$A$53,$B1382)</f>
        <v/>
      </c>
      <c r="G1382" s="44">
        <f>G656/SUMIFS(G$3:G$722,$B$3:$B$722,$B1382)*SUMIFS(Calculations!$E$3:$E$53,Calculations!$A$3:$A$53,$B1382)</f>
        <v/>
      </c>
      <c r="H1382" s="44">
        <f>H656/SUMIFS(H$3:H$722,$B$3:$B$722,$B1382)*SUMIFS(Calculations!$E$3:$E$53,Calculations!$A$3:$A$53,$B1382)</f>
        <v/>
      </c>
      <c r="I1382" s="44">
        <f>I656/SUMIFS(I$3:I$722,$B$3:$B$722,$B1382)*SUMIFS(Calculations!$E$3:$E$53,Calculations!$A$3:$A$53,$B1382)</f>
        <v/>
      </c>
      <c r="J1382" s="44">
        <f>J656/SUMIFS(J$3:J$722,$B$3:$B$722,$B1382)*SUMIFS(Calculations!$E$3:$E$53,Calculations!$A$3:$A$53,$B1382)</f>
        <v/>
      </c>
      <c r="K1382" s="44">
        <f>K656/SUMIFS(K$3:K$722,$B$3:$B$722,$B1382)*SUMIFS(Calculations!$E$3:$E$53,Calculations!$A$3:$A$53,$B1382)</f>
        <v/>
      </c>
      <c r="L1382" s="44">
        <f>L656/SUMIFS(L$3:L$722,$B$3:$B$722,$B1382)*SUMIFS(Calculations!$E$3:$E$53,Calculations!$A$3:$A$53,$B1382)</f>
        <v/>
      </c>
      <c r="M1382" s="44">
        <f>M656/SUMIFS(M$3:M$722,$B$3:$B$722,$B1382)*SUMIFS(Calculations!$E$3:$E$53,Calculations!$A$3:$A$53,$B1382)</f>
        <v/>
      </c>
      <c r="N1382" s="44">
        <f>N656/SUMIFS(N$3:N$722,$B$3:$B$722,$B1382)*SUMIFS(Calculations!$E$3:$E$53,Calculations!$A$3:$A$53,$B1382)</f>
        <v/>
      </c>
      <c r="O1382" s="44">
        <f>O656/SUMIFS(O$3:O$722,$B$3:$B$722,$B1382)*SUMIFS(Calculations!$E$3:$E$53,Calculations!$A$3:$A$53,$B1382)</f>
        <v/>
      </c>
      <c r="P1382" s="44">
        <f>P656/SUMIFS(P$3:P$722,$B$3:$B$722,$B1382)*SUMIFS(Calculations!$E$3:$E$53,Calculations!$A$3:$A$53,$B1382)</f>
        <v/>
      </c>
      <c r="Q1382" s="44">
        <f>Q656/SUMIFS(Q$3:Q$722,$B$3:$B$722,$B1382)*SUMIFS(Calculations!$E$3:$E$53,Calculations!$A$3:$A$53,$B1382)</f>
        <v/>
      </c>
      <c r="R1382" s="44">
        <f>R656/SUMIFS(R$3:R$722,$B$3:$B$722,$B1382)*SUMIFS(Calculations!$E$3:$E$53,Calculations!$A$3:$A$53,$B1382)</f>
        <v/>
      </c>
    </row>
    <row r="1383" ht="15.75" customHeight="1" s="157">
      <c r="B1383" s="44" t="inlineStr">
        <is>
          <t>VT</t>
        </is>
      </c>
      <c r="C1383" s="44" t="inlineStr">
        <is>
          <t>Generation</t>
        </is>
      </c>
      <c r="D1383" s="44" t="inlineStr">
        <is>
          <t>Nuclear</t>
        </is>
      </c>
      <c r="E1383" s="44">
        <f>LOOKUP(D1383,$U$2:$V$15,$V$2:$V$15)</f>
        <v/>
      </c>
      <c r="F1383" s="44">
        <f>F657/SUMIFS(F$3:F$722,$B$3:$B$722,$B1383)*SUMIFS(Calculations!$E$3:$E$53,Calculations!$A$3:$A$53,$B1383)</f>
        <v/>
      </c>
      <c r="G1383" s="44">
        <f>G657/SUMIFS(G$3:G$722,$B$3:$B$722,$B1383)*SUMIFS(Calculations!$E$3:$E$53,Calculations!$A$3:$A$53,$B1383)</f>
        <v/>
      </c>
      <c r="H1383" s="44">
        <f>H657/SUMIFS(H$3:H$722,$B$3:$B$722,$B1383)*SUMIFS(Calculations!$E$3:$E$53,Calculations!$A$3:$A$53,$B1383)</f>
        <v/>
      </c>
      <c r="I1383" s="44">
        <f>I657/SUMIFS(I$3:I$722,$B$3:$B$722,$B1383)*SUMIFS(Calculations!$E$3:$E$53,Calculations!$A$3:$A$53,$B1383)</f>
        <v/>
      </c>
      <c r="J1383" s="44">
        <f>J657/SUMIFS(J$3:J$722,$B$3:$B$722,$B1383)*SUMIFS(Calculations!$E$3:$E$53,Calculations!$A$3:$A$53,$B1383)</f>
        <v/>
      </c>
      <c r="K1383" s="44">
        <f>K657/SUMIFS(K$3:K$722,$B$3:$B$722,$B1383)*SUMIFS(Calculations!$E$3:$E$53,Calculations!$A$3:$A$53,$B1383)</f>
        <v/>
      </c>
      <c r="L1383" s="44">
        <f>L657/SUMIFS(L$3:L$722,$B$3:$B$722,$B1383)*SUMIFS(Calculations!$E$3:$E$53,Calculations!$A$3:$A$53,$B1383)</f>
        <v/>
      </c>
      <c r="M1383" s="44">
        <f>M657/SUMIFS(M$3:M$722,$B$3:$B$722,$B1383)*SUMIFS(Calculations!$E$3:$E$53,Calculations!$A$3:$A$53,$B1383)</f>
        <v/>
      </c>
      <c r="N1383" s="44">
        <f>N657/SUMIFS(N$3:N$722,$B$3:$B$722,$B1383)*SUMIFS(Calculations!$E$3:$E$53,Calculations!$A$3:$A$53,$B1383)</f>
        <v/>
      </c>
      <c r="O1383" s="44">
        <f>O657/SUMIFS(O$3:O$722,$B$3:$B$722,$B1383)*SUMIFS(Calculations!$E$3:$E$53,Calculations!$A$3:$A$53,$B1383)</f>
        <v/>
      </c>
      <c r="P1383" s="44">
        <f>P657/SUMIFS(P$3:P$722,$B$3:$B$722,$B1383)*SUMIFS(Calculations!$E$3:$E$53,Calculations!$A$3:$A$53,$B1383)</f>
        <v/>
      </c>
      <c r="Q1383" s="44">
        <f>Q657/SUMIFS(Q$3:Q$722,$B$3:$B$722,$B1383)*SUMIFS(Calculations!$E$3:$E$53,Calculations!$A$3:$A$53,$B1383)</f>
        <v/>
      </c>
      <c r="R1383" s="44">
        <f>R657/SUMIFS(R$3:R$722,$B$3:$B$722,$B1383)*SUMIFS(Calculations!$E$3:$E$53,Calculations!$A$3:$A$53,$B1383)</f>
        <v/>
      </c>
    </row>
    <row r="1384" ht="15.75" customHeight="1" s="157">
      <c r="B1384" s="44" t="inlineStr">
        <is>
          <t>VT</t>
        </is>
      </c>
      <c r="C1384" s="44" t="inlineStr">
        <is>
          <t>Generation</t>
        </is>
      </c>
      <c r="D1384" s="44" t="inlineStr">
        <is>
          <t>Offshore Wind</t>
        </is>
      </c>
      <c r="E1384" s="44">
        <f>LOOKUP(D1384,$U$2:$V$15,$V$2:$V$15)</f>
        <v/>
      </c>
      <c r="F1384" s="44">
        <f>F658/SUMIFS(F$3:F$722,$B$3:$B$722,$B1384)*SUMIFS(Calculations!$E$3:$E$53,Calculations!$A$3:$A$53,$B1384)</f>
        <v/>
      </c>
      <c r="G1384" s="44">
        <f>G658/SUMIFS(G$3:G$722,$B$3:$B$722,$B1384)*SUMIFS(Calculations!$E$3:$E$53,Calculations!$A$3:$A$53,$B1384)</f>
        <v/>
      </c>
      <c r="H1384" s="44">
        <f>H658/SUMIFS(H$3:H$722,$B$3:$B$722,$B1384)*SUMIFS(Calculations!$E$3:$E$53,Calculations!$A$3:$A$53,$B1384)</f>
        <v/>
      </c>
      <c r="I1384" s="44">
        <f>I658/SUMIFS(I$3:I$722,$B$3:$B$722,$B1384)*SUMIFS(Calculations!$E$3:$E$53,Calculations!$A$3:$A$53,$B1384)</f>
        <v/>
      </c>
      <c r="J1384" s="44">
        <f>J658/SUMIFS(J$3:J$722,$B$3:$B$722,$B1384)*SUMIFS(Calculations!$E$3:$E$53,Calculations!$A$3:$A$53,$B1384)</f>
        <v/>
      </c>
      <c r="K1384" s="44">
        <f>K658/SUMIFS(K$3:K$722,$B$3:$B$722,$B1384)*SUMIFS(Calculations!$E$3:$E$53,Calculations!$A$3:$A$53,$B1384)</f>
        <v/>
      </c>
      <c r="L1384" s="44">
        <f>L658/SUMIFS(L$3:L$722,$B$3:$B$722,$B1384)*SUMIFS(Calculations!$E$3:$E$53,Calculations!$A$3:$A$53,$B1384)</f>
        <v/>
      </c>
      <c r="M1384" s="44">
        <f>M658/SUMIFS(M$3:M$722,$B$3:$B$722,$B1384)*SUMIFS(Calculations!$E$3:$E$53,Calculations!$A$3:$A$53,$B1384)</f>
        <v/>
      </c>
      <c r="N1384" s="44">
        <f>N658/SUMIFS(N$3:N$722,$B$3:$B$722,$B1384)*SUMIFS(Calculations!$E$3:$E$53,Calculations!$A$3:$A$53,$B1384)</f>
        <v/>
      </c>
      <c r="O1384" s="44">
        <f>O658/SUMIFS(O$3:O$722,$B$3:$B$722,$B1384)*SUMIFS(Calculations!$E$3:$E$53,Calculations!$A$3:$A$53,$B1384)</f>
        <v/>
      </c>
      <c r="P1384" s="44">
        <f>P658/SUMIFS(P$3:P$722,$B$3:$B$722,$B1384)*SUMIFS(Calculations!$E$3:$E$53,Calculations!$A$3:$A$53,$B1384)</f>
        <v/>
      </c>
      <c r="Q1384" s="44">
        <f>Q658/SUMIFS(Q$3:Q$722,$B$3:$B$722,$B1384)*SUMIFS(Calculations!$E$3:$E$53,Calculations!$A$3:$A$53,$B1384)</f>
        <v/>
      </c>
      <c r="R1384" s="44">
        <f>R658/SUMIFS(R$3:R$722,$B$3:$B$722,$B1384)*SUMIFS(Calculations!$E$3:$E$53,Calculations!$A$3:$A$53,$B1384)</f>
        <v/>
      </c>
    </row>
    <row r="1385" ht="15.75" customHeight="1" s="157">
      <c r="B1385" s="44" t="inlineStr">
        <is>
          <t>VT</t>
        </is>
      </c>
      <c r="C1385" s="44" t="inlineStr">
        <is>
          <t>Generation</t>
        </is>
      </c>
      <c r="D1385" s="44" t="inlineStr">
        <is>
          <t>Oil-Gas-Steam</t>
        </is>
      </c>
      <c r="E1385" s="44">
        <f>LOOKUP(D1385,$U$2:$V$15,$V$2:$V$15)</f>
        <v/>
      </c>
      <c r="F1385" s="44">
        <f>F659/SUMIFS(F$3:F$722,$B$3:$B$722,$B1385)*SUMIFS(Calculations!$E$3:$E$53,Calculations!$A$3:$A$53,$B1385)</f>
        <v/>
      </c>
      <c r="G1385" s="44">
        <f>G659/SUMIFS(G$3:G$722,$B$3:$B$722,$B1385)*SUMIFS(Calculations!$E$3:$E$53,Calculations!$A$3:$A$53,$B1385)</f>
        <v/>
      </c>
      <c r="H1385" s="44">
        <f>H659/SUMIFS(H$3:H$722,$B$3:$B$722,$B1385)*SUMIFS(Calculations!$E$3:$E$53,Calculations!$A$3:$A$53,$B1385)</f>
        <v/>
      </c>
      <c r="I1385" s="44">
        <f>I659/SUMIFS(I$3:I$722,$B$3:$B$722,$B1385)*SUMIFS(Calculations!$E$3:$E$53,Calculations!$A$3:$A$53,$B1385)</f>
        <v/>
      </c>
      <c r="J1385" s="44">
        <f>J659/SUMIFS(J$3:J$722,$B$3:$B$722,$B1385)*SUMIFS(Calculations!$E$3:$E$53,Calculations!$A$3:$A$53,$B1385)</f>
        <v/>
      </c>
      <c r="K1385" s="44">
        <f>K659/SUMIFS(K$3:K$722,$B$3:$B$722,$B1385)*SUMIFS(Calculations!$E$3:$E$53,Calculations!$A$3:$A$53,$B1385)</f>
        <v/>
      </c>
      <c r="L1385" s="44">
        <f>L659/SUMIFS(L$3:L$722,$B$3:$B$722,$B1385)*SUMIFS(Calculations!$E$3:$E$53,Calculations!$A$3:$A$53,$B1385)</f>
        <v/>
      </c>
      <c r="M1385" s="44">
        <f>M659/SUMIFS(M$3:M$722,$B$3:$B$722,$B1385)*SUMIFS(Calculations!$E$3:$E$53,Calculations!$A$3:$A$53,$B1385)</f>
        <v/>
      </c>
      <c r="N1385" s="44">
        <f>N659/SUMIFS(N$3:N$722,$B$3:$B$722,$B1385)*SUMIFS(Calculations!$E$3:$E$53,Calculations!$A$3:$A$53,$B1385)</f>
        <v/>
      </c>
      <c r="O1385" s="44">
        <f>O659/SUMIFS(O$3:O$722,$B$3:$B$722,$B1385)*SUMIFS(Calculations!$E$3:$E$53,Calculations!$A$3:$A$53,$B1385)</f>
        <v/>
      </c>
      <c r="P1385" s="44">
        <f>P659/SUMIFS(P$3:P$722,$B$3:$B$722,$B1385)*SUMIFS(Calculations!$E$3:$E$53,Calculations!$A$3:$A$53,$B1385)</f>
        <v/>
      </c>
      <c r="Q1385" s="44">
        <f>Q659/SUMIFS(Q$3:Q$722,$B$3:$B$722,$B1385)*SUMIFS(Calculations!$E$3:$E$53,Calculations!$A$3:$A$53,$B1385)</f>
        <v/>
      </c>
      <c r="R1385" s="44">
        <f>R659/SUMIFS(R$3:R$722,$B$3:$B$722,$B1385)*SUMIFS(Calculations!$E$3:$E$53,Calculations!$A$3:$A$53,$B1385)</f>
        <v/>
      </c>
    </row>
    <row r="1386" ht="15.75" customHeight="1" s="157">
      <c r="B1386" s="44" t="inlineStr">
        <is>
          <t>VT</t>
        </is>
      </c>
      <c r="C1386" s="44" t="inlineStr">
        <is>
          <t>Generation</t>
        </is>
      </c>
      <c r="D1386" s="44" t="inlineStr">
        <is>
          <t>Rooftop PV</t>
        </is>
      </c>
      <c r="E1386" s="44">
        <f>LOOKUP(D1386,$U$2:$V$15,$V$2:$V$15)</f>
        <v/>
      </c>
      <c r="F1386" s="44">
        <f>F660/SUMIFS(F$3:F$722,$B$3:$B$722,$B1386)*SUMIFS(Calculations!$E$3:$E$53,Calculations!$A$3:$A$53,$B1386)</f>
        <v/>
      </c>
      <c r="G1386" s="44">
        <f>G660/SUMIFS(G$3:G$722,$B$3:$B$722,$B1386)*SUMIFS(Calculations!$E$3:$E$53,Calculations!$A$3:$A$53,$B1386)</f>
        <v/>
      </c>
      <c r="H1386" s="44">
        <f>H660/SUMIFS(H$3:H$722,$B$3:$B$722,$B1386)*SUMIFS(Calculations!$E$3:$E$53,Calculations!$A$3:$A$53,$B1386)</f>
        <v/>
      </c>
      <c r="I1386" s="44">
        <f>I660/SUMIFS(I$3:I$722,$B$3:$B$722,$B1386)*SUMIFS(Calculations!$E$3:$E$53,Calculations!$A$3:$A$53,$B1386)</f>
        <v/>
      </c>
      <c r="J1386" s="44">
        <f>J660/SUMIFS(J$3:J$722,$B$3:$B$722,$B1386)*SUMIFS(Calculations!$E$3:$E$53,Calculations!$A$3:$A$53,$B1386)</f>
        <v/>
      </c>
      <c r="K1386" s="44">
        <f>K660/SUMIFS(K$3:K$722,$B$3:$B$722,$B1386)*SUMIFS(Calculations!$E$3:$E$53,Calculations!$A$3:$A$53,$B1386)</f>
        <v/>
      </c>
      <c r="L1386" s="44">
        <f>L660/SUMIFS(L$3:L$722,$B$3:$B$722,$B1386)*SUMIFS(Calculations!$E$3:$E$53,Calculations!$A$3:$A$53,$B1386)</f>
        <v/>
      </c>
      <c r="M1386" s="44">
        <f>M660/SUMIFS(M$3:M$722,$B$3:$B$722,$B1386)*SUMIFS(Calculations!$E$3:$E$53,Calculations!$A$3:$A$53,$B1386)</f>
        <v/>
      </c>
      <c r="N1386" s="44">
        <f>N660/SUMIFS(N$3:N$722,$B$3:$B$722,$B1386)*SUMIFS(Calculations!$E$3:$E$53,Calculations!$A$3:$A$53,$B1386)</f>
        <v/>
      </c>
      <c r="O1386" s="44">
        <f>O660/SUMIFS(O$3:O$722,$B$3:$B$722,$B1386)*SUMIFS(Calculations!$E$3:$E$53,Calculations!$A$3:$A$53,$B1386)</f>
        <v/>
      </c>
      <c r="P1386" s="44">
        <f>P660/SUMIFS(P$3:P$722,$B$3:$B$722,$B1386)*SUMIFS(Calculations!$E$3:$E$53,Calculations!$A$3:$A$53,$B1386)</f>
        <v/>
      </c>
      <c r="Q1386" s="44">
        <f>Q660/SUMIFS(Q$3:Q$722,$B$3:$B$722,$B1386)*SUMIFS(Calculations!$E$3:$E$53,Calculations!$A$3:$A$53,$B1386)</f>
        <v/>
      </c>
      <c r="R1386" s="44">
        <f>R660/SUMIFS(R$3:R$722,$B$3:$B$722,$B1386)*SUMIFS(Calculations!$E$3:$E$53,Calculations!$A$3:$A$53,$B1386)</f>
        <v/>
      </c>
    </row>
    <row r="1387" ht="15.75" customHeight="1" s="157">
      <c r="B1387" s="44" t="inlineStr">
        <is>
          <t>VT</t>
        </is>
      </c>
      <c r="C1387" s="44" t="inlineStr">
        <is>
          <t>Generation</t>
        </is>
      </c>
      <c r="D1387" s="44" t="inlineStr">
        <is>
          <t>Storage</t>
        </is>
      </c>
      <c r="E1387" s="44">
        <f>LOOKUP(D1387,$U$2:$V$15,$V$2:$V$15)</f>
        <v/>
      </c>
      <c r="F1387" s="44">
        <f>F661/SUMIFS(F$3:F$722,$B$3:$B$722,$B1387)*SUMIFS(Calculations!$E$3:$E$53,Calculations!$A$3:$A$53,$B1387)</f>
        <v/>
      </c>
      <c r="G1387" s="44">
        <f>G661/SUMIFS(G$3:G$722,$B$3:$B$722,$B1387)*SUMIFS(Calculations!$E$3:$E$53,Calculations!$A$3:$A$53,$B1387)</f>
        <v/>
      </c>
      <c r="H1387" s="44">
        <f>H661/SUMIFS(H$3:H$722,$B$3:$B$722,$B1387)*SUMIFS(Calculations!$E$3:$E$53,Calculations!$A$3:$A$53,$B1387)</f>
        <v/>
      </c>
      <c r="I1387" s="44">
        <f>I661/SUMIFS(I$3:I$722,$B$3:$B$722,$B1387)*SUMIFS(Calculations!$E$3:$E$53,Calculations!$A$3:$A$53,$B1387)</f>
        <v/>
      </c>
      <c r="J1387" s="44">
        <f>J661/SUMIFS(J$3:J$722,$B$3:$B$722,$B1387)*SUMIFS(Calculations!$E$3:$E$53,Calculations!$A$3:$A$53,$B1387)</f>
        <v/>
      </c>
      <c r="K1387" s="44">
        <f>K661/SUMIFS(K$3:K$722,$B$3:$B$722,$B1387)*SUMIFS(Calculations!$E$3:$E$53,Calculations!$A$3:$A$53,$B1387)</f>
        <v/>
      </c>
      <c r="L1387" s="44">
        <f>L661/SUMIFS(L$3:L$722,$B$3:$B$722,$B1387)*SUMIFS(Calculations!$E$3:$E$53,Calculations!$A$3:$A$53,$B1387)</f>
        <v/>
      </c>
      <c r="M1387" s="44">
        <f>M661/SUMIFS(M$3:M$722,$B$3:$B$722,$B1387)*SUMIFS(Calculations!$E$3:$E$53,Calculations!$A$3:$A$53,$B1387)</f>
        <v/>
      </c>
      <c r="N1387" s="44">
        <f>N661/SUMIFS(N$3:N$722,$B$3:$B$722,$B1387)*SUMIFS(Calculations!$E$3:$E$53,Calculations!$A$3:$A$53,$B1387)</f>
        <v/>
      </c>
      <c r="O1387" s="44">
        <f>O661/SUMIFS(O$3:O$722,$B$3:$B$722,$B1387)*SUMIFS(Calculations!$E$3:$E$53,Calculations!$A$3:$A$53,$B1387)</f>
        <v/>
      </c>
      <c r="P1387" s="44">
        <f>P661/SUMIFS(P$3:P$722,$B$3:$B$722,$B1387)*SUMIFS(Calculations!$E$3:$E$53,Calculations!$A$3:$A$53,$B1387)</f>
        <v/>
      </c>
      <c r="Q1387" s="44">
        <f>Q661/SUMIFS(Q$3:Q$722,$B$3:$B$722,$B1387)*SUMIFS(Calculations!$E$3:$E$53,Calculations!$A$3:$A$53,$B1387)</f>
        <v/>
      </c>
      <c r="R1387" s="44">
        <f>R661/SUMIFS(R$3:R$722,$B$3:$B$722,$B1387)*SUMIFS(Calculations!$E$3:$E$53,Calculations!$A$3:$A$53,$B1387)</f>
        <v/>
      </c>
    </row>
    <row r="1388" ht="15.75" customHeight="1" s="157">
      <c r="B1388" s="44" t="inlineStr">
        <is>
          <t>VT</t>
        </is>
      </c>
      <c r="C1388" s="44" t="inlineStr">
        <is>
          <t>Generation</t>
        </is>
      </c>
      <c r="D1388" s="44" t="inlineStr">
        <is>
          <t>Utility PV</t>
        </is>
      </c>
      <c r="E1388" s="44">
        <f>LOOKUP(D1388,$U$2:$V$15,$V$2:$V$15)</f>
        <v/>
      </c>
      <c r="F1388" s="44">
        <f>F662/SUMIFS(F$3:F$722,$B$3:$B$722,$B1388)*SUMIFS(Calculations!$E$3:$E$53,Calculations!$A$3:$A$53,$B1388)</f>
        <v/>
      </c>
      <c r="G1388" s="44">
        <f>G662/SUMIFS(G$3:G$722,$B$3:$B$722,$B1388)*SUMIFS(Calculations!$E$3:$E$53,Calculations!$A$3:$A$53,$B1388)</f>
        <v/>
      </c>
      <c r="H1388" s="44">
        <f>H662/SUMIFS(H$3:H$722,$B$3:$B$722,$B1388)*SUMIFS(Calculations!$E$3:$E$53,Calculations!$A$3:$A$53,$B1388)</f>
        <v/>
      </c>
      <c r="I1388" s="44">
        <f>I662/SUMIFS(I$3:I$722,$B$3:$B$722,$B1388)*SUMIFS(Calculations!$E$3:$E$53,Calculations!$A$3:$A$53,$B1388)</f>
        <v/>
      </c>
      <c r="J1388" s="44">
        <f>J662/SUMIFS(J$3:J$722,$B$3:$B$722,$B1388)*SUMIFS(Calculations!$E$3:$E$53,Calculations!$A$3:$A$53,$B1388)</f>
        <v/>
      </c>
      <c r="K1388" s="44">
        <f>K662/SUMIFS(K$3:K$722,$B$3:$B$722,$B1388)*SUMIFS(Calculations!$E$3:$E$53,Calculations!$A$3:$A$53,$B1388)</f>
        <v/>
      </c>
      <c r="L1388" s="44">
        <f>L662/SUMIFS(L$3:L$722,$B$3:$B$722,$B1388)*SUMIFS(Calculations!$E$3:$E$53,Calculations!$A$3:$A$53,$B1388)</f>
        <v/>
      </c>
      <c r="M1388" s="44">
        <f>M662/SUMIFS(M$3:M$722,$B$3:$B$722,$B1388)*SUMIFS(Calculations!$E$3:$E$53,Calculations!$A$3:$A$53,$B1388)</f>
        <v/>
      </c>
      <c r="N1388" s="44">
        <f>N662/SUMIFS(N$3:N$722,$B$3:$B$722,$B1388)*SUMIFS(Calculations!$E$3:$E$53,Calculations!$A$3:$A$53,$B1388)</f>
        <v/>
      </c>
      <c r="O1388" s="44">
        <f>O662/SUMIFS(O$3:O$722,$B$3:$B$722,$B1388)*SUMIFS(Calculations!$E$3:$E$53,Calculations!$A$3:$A$53,$B1388)</f>
        <v/>
      </c>
      <c r="P1388" s="44">
        <f>P662/SUMIFS(P$3:P$722,$B$3:$B$722,$B1388)*SUMIFS(Calculations!$E$3:$E$53,Calculations!$A$3:$A$53,$B1388)</f>
        <v/>
      </c>
      <c r="Q1388" s="44">
        <f>Q662/SUMIFS(Q$3:Q$722,$B$3:$B$722,$B1388)*SUMIFS(Calculations!$E$3:$E$53,Calculations!$A$3:$A$53,$B1388)</f>
        <v/>
      </c>
      <c r="R1388" s="44">
        <f>R662/SUMIFS(R$3:R$722,$B$3:$B$722,$B1388)*SUMIFS(Calculations!$E$3:$E$53,Calculations!$A$3:$A$53,$B1388)</f>
        <v/>
      </c>
    </row>
    <row r="1389" ht="15.75" customHeight="1" s="157">
      <c r="B1389" s="44" t="inlineStr">
        <is>
          <t>WA</t>
        </is>
      </c>
      <c r="C1389" s="44" t="inlineStr">
        <is>
          <t>Generation</t>
        </is>
      </c>
      <c r="D1389" s="44" t="inlineStr">
        <is>
          <t>Biopower</t>
        </is>
      </c>
      <c r="E1389" s="44">
        <f>LOOKUP(D1389,$U$2:$V$15,$V$2:$V$15)</f>
        <v/>
      </c>
      <c r="F1389" s="44">
        <f>F663/SUMIFS(F$3:F$722,$B$3:$B$722,$B1389)*SUMIFS(Calculations!$E$3:$E$53,Calculations!$A$3:$A$53,$B1389)</f>
        <v/>
      </c>
      <c r="G1389" s="44">
        <f>G663/SUMIFS(G$3:G$722,$B$3:$B$722,$B1389)*SUMIFS(Calculations!$E$3:$E$53,Calculations!$A$3:$A$53,$B1389)</f>
        <v/>
      </c>
      <c r="H1389" s="44">
        <f>H663/SUMIFS(H$3:H$722,$B$3:$B$722,$B1389)*SUMIFS(Calculations!$E$3:$E$53,Calculations!$A$3:$A$53,$B1389)</f>
        <v/>
      </c>
      <c r="I1389" s="44">
        <f>I663/SUMIFS(I$3:I$722,$B$3:$B$722,$B1389)*SUMIFS(Calculations!$E$3:$E$53,Calculations!$A$3:$A$53,$B1389)</f>
        <v/>
      </c>
      <c r="J1389" s="44">
        <f>J663/SUMIFS(J$3:J$722,$B$3:$B$722,$B1389)*SUMIFS(Calculations!$E$3:$E$53,Calculations!$A$3:$A$53,$B1389)</f>
        <v/>
      </c>
      <c r="K1389" s="44">
        <f>K663/SUMIFS(K$3:K$722,$B$3:$B$722,$B1389)*SUMIFS(Calculations!$E$3:$E$53,Calculations!$A$3:$A$53,$B1389)</f>
        <v/>
      </c>
      <c r="L1389" s="44">
        <f>L663/SUMIFS(L$3:L$722,$B$3:$B$722,$B1389)*SUMIFS(Calculations!$E$3:$E$53,Calculations!$A$3:$A$53,$B1389)</f>
        <v/>
      </c>
      <c r="M1389" s="44">
        <f>M663/SUMIFS(M$3:M$722,$B$3:$B$722,$B1389)*SUMIFS(Calculations!$E$3:$E$53,Calculations!$A$3:$A$53,$B1389)</f>
        <v/>
      </c>
      <c r="N1389" s="44">
        <f>N663/SUMIFS(N$3:N$722,$B$3:$B$722,$B1389)*SUMIFS(Calculations!$E$3:$E$53,Calculations!$A$3:$A$53,$B1389)</f>
        <v/>
      </c>
      <c r="O1389" s="44">
        <f>O663/SUMIFS(O$3:O$722,$B$3:$B$722,$B1389)*SUMIFS(Calculations!$E$3:$E$53,Calculations!$A$3:$A$53,$B1389)</f>
        <v/>
      </c>
      <c r="P1389" s="44">
        <f>P663/SUMIFS(P$3:P$722,$B$3:$B$722,$B1389)*SUMIFS(Calculations!$E$3:$E$53,Calculations!$A$3:$A$53,$B1389)</f>
        <v/>
      </c>
      <c r="Q1389" s="44">
        <f>Q663/SUMIFS(Q$3:Q$722,$B$3:$B$722,$B1389)*SUMIFS(Calculations!$E$3:$E$53,Calculations!$A$3:$A$53,$B1389)</f>
        <v/>
      </c>
      <c r="R1389" s="44">
        <f>R663/SUMIFS(R$3:R$722,$B$3:$B$722,$B1389)*SUMIFS(Calculations!$E$3:$E$53,Calculations!$A$3:$A$53,$B1389)</f>
        <v/>
      </c>
    </row>
    <row r="1390" ht="15.75" customHeight="1" s="157">
      <c r="B1390" s="44" t="inlineStr">
        <is>
          <t>WA</t>
        </is>
      </c>
      <c r="C1390" s="44" t="inlineStr">
        <is>
          <t>Generation</t>
        </is>
      </c>
      <c r="D1390" s="44" t="inlineStr">
        <is>
          <t>Coal</t>
        </is>
      </c>
      <c r="E1390" s="44">
        <f>LOOKUP(D1390,$U$2:$V$15,$V$2:$V$15)</f>
        <v/>
      </c>
      <c r="F1390" s="44">
        <f>F664/SUMIFS(F$3:F$722,$B$3:$B$722,$B1390)*SUMIFS(Calculations!$E$3:$E$53,Calculations!$A$3:$A$53,$B1390)</f>
        <v/>
      </c>
      <c r="G1390" s="44">
        <f>G664/SUMIFS(G$3:G$722,$B$3:$B$722,$B1390)*SUMIFS(Calculations!$E$3:$E$53,Calculations!$A$3:$A$53,$B1390)</f>
        <v/>
      </c>
      <c r="H1390" s="44">
        <f>H664/SUMIFS(H$3:H$722,$B$3:$B$722,$B1390)*SUMIFS(Calculations!$E$3:$E$53,Calculations!$A$3:$A$53,$B1390)</f>
        <v/>
      </c>
      <c r="I1390" s="44">
        <f>I664/SUMIFS(I$3:I$722,$B$3:$B$722,$B1390)*SUMIFS(Calculations!$E$3:$E$53,Calculations!$A$3:$A$53,$B1390)</f>
        <v/>
      </c>
      <c r="J1390" s="44">
        <f>J664/SUMIFS(J$3:J$722,$B$3:$B$722,$B1390)*SUMIFS(Calculations!$E$3:$E$53,Calculations!$A$3:$A$53,$B1390)</f>
        <v/>
      </c>
      <c r="K1390" s="44">
        <f>K664/SUMIFS(K$3:K$722,$B$3:$B$722,$B1390)*SUMIFS(Calculations!$E$3:$E$53,Calculations!$A$3:$A$53,$B1390)</f>
        <v/>
      </c>
      <c r="L1390" s="44">
        <f>L664/SUMIFS(L$3:L$722,$B$3:$B$722,$B1390)*SUMIFS(Calculations!$E$3:$E$53,Calculations!$A$3:$A$53,$B1390)</f>
        <v/>
      </c>
      <c r="M1390" s="44">
        <f>M664/SUMIFS(M$3:M$722,$B$3:$B$722,$B1390)*SUMIFS(Calculations!$E$3:$E$53,Calculations!$A$3:$A$53,$B1390)</f>
        <v/>
      </c>
      <c r="N1390" s="44">
        <f>N664/SUMIFS(N$3:N$722,$B$3:$B$722,$B1390)*SUMIFS(Calculations!$E$3:$E$53,Calculations!$A$3:$A$53,$B1390)</f>
        <v/>
      </c>
      <c r="O1390" s="44">
        <f>O664/SUMIFS(O$3:O$722,$B$3:$B$722,$B1390)*SUMIFS(Calculations!$E$3:$E$53,Calculations!$A$3:$A$53,$B1390)</f>
        <v/>
      </c>
      <c r="P1390" s="44">
        <f>P664/SUMIFS(P$3:P$722,$B$3:$B$722,$B1390)*SUMIFS(Calculations!$E$3:$E$53,Calculations!$A$3:$A$53,$B1390)</f>
        <v/>
      </c>
      <c r="Q1390" s="44">
        <f>Q664/SUMIFS(Q$3:Q$722,$B$3:$B$722,$B1390)*SUMIFS(Calculations!$E$3:$E$53,Calculations!$A$3:$A$53,$B1390)</f>
        <v/>
      </c>
      <c r="R1390" s="44">
        <f>R664/SUMIFS(R$3:R$722,$B$3:$B$722,$B1390)*SUMIFS(Calculations!$E$3:$E$53,Calculations!$A$3:$A$53,$B1390)</f>
        <v/>
      </c>
    </row>
    <row r="1391" ht="15.75" customHeight="1" s="157">
      <c r="B1391" s="44" t="inlineStr">
        <is>
          <t>WA</t>
        </is>
      </c>
      <c r="C1391" s="44" t="inlineStr">
        <is>
          <t>Generation</t>
        </is>
      </c>
      <c r="D1391" s="44" t="inlineStr">
        <is>
          <t>CSP</t>
        </is>
      </c>
      <c r="E1391" s="44">
        <f>LOOKUP(D1391,$U$2:$V$15,$V$2:$V$15)</f>
        <v/>
      </c>
      <c r="F1391" s="44">
        <f>F665/SUMIFS(F$3:F$722,$B$3:$B$722,$B1391)*SUMIFS(Calculations!$E$3:$E$53,Calculations!$A$3:$A$53,$B1391)</f>
        <v/>
      </c>
      <c r="G1391" s="44">
        <f>G665/SUMIFS(G$3:G$722,$B$3:$B$722,$B1391)*SUMIFS(Calculations!$E$3:$E$53,Calculations!$A$3:$A$53,$B1391)</f>
        <v/>
      </c>
      <c r="H1391" s="44">
        <f>H665/SUMIFS(H$3:H$722,$B$3:$B$722,$B1391)*SUMIFS(Calculations!$E$3:$E$53,Calculations!$A$3:$A$53,$B1391)</f>
        <v/>
      </c>
      <c r="I1391" s="44">
        <f>I665/SUMIFS(I$3:I$722,$B$3:$B$722,$B1391)*SUMIFS(Calculations!$E$3:$E$53,Calculations!$A$3:$A$53,$B1391)</f>
        <v/>
      </c>
      <c r="J1391" s="44">
        <f>J665/SUMIFS(J$3:J$722,$B$3:$B$722,$B1391)*SUMIFS(Calculations!$E$3:$E$53,Calculations!$A$3:$A$53,$B1391)</f>
        <v/>
      </c>
      <c r="K1391" s="44">
        <f>K665/SUMIFS(K$3:K$722,$B$3:$B$722,$B1391)*SUMIFS(Calculations!$E$3:$E$53,Calculations!$A$3:$A$53,$B1391)</f>
        <v/>
      </c>
      <c r="L1391" s="44">
        <f>L665/SUMIFS(L$3:L$722,$B$3:$B$722,$B1391)*SUMIFS(Calculations!$E$3:$E$53,Calculations!$A$3:$A$53,$B1391)</f>
        <v/>
      </c>
      <c r="M1391" s="44">
        <f>M665/SUMIFS(M$3:M$722,$B$3:$B$722,$B1391)*SUMIFS(Calculations!$E$3:$E$53,Calculations!$A$3:$A$53,$B1391)</f>
        <v/>
      </c>
      <c r="N1391" s="44">
        <f>N665/SUMIFS(N$3:N$722,$B$3:$B$722,$B1391)*SUMIFS(Calculations!$E$3:$E$53,Calculations!$A$3:$A$53,$B1391)</f>
        <v/>
      </c>
      <c r="O1391" s="44">
        <f>O665/SUMIFS(O$3:O$722,$B$3:$B$722,$B1391)*SUMIFS(Calculations!$E$3:$E$53,Calculations!$A$3:$A$53,$B1391)</f>
        <v/>
      </c>
      <c r="P1391" s="44">
        <f>P665/SUMIFS(P$3:P$722,$B$3:$B$722,$B1391)*SUMIFS(Calculations!$E$3:$E$53,Calculations!$A$3:$A$53,$B1391)</f>
        <v/>
      </c>
      <c r="Q1391" s="44">
        <f>Q665/SUMIFS(Q$3:Q$722,$B$3:$B$722,$B1391)*SUMIFS(Calculations!$E$3:$E$53,Calculations!$A$3:$A$53,$B1391)</f>
        <v/>
      </c>
      <c r="R1391" s="44">
        <f>R665/SUMIFS(R$3:R$722,$B$3:$B$722,$B1391)*SUMIFS(Calculations!$E$3:$E$53,Calculations!$A$3:$A$53,$B1391)</f>
        <v/>
      </c>
    </row>
    <row r="1392" ht="15.75" customHeight="1" s="157">
      <c r="B1392" s="44" t="inlineStr">
        <is>
          <t>WA</t>
        </is>
      </c>
      <c r="C1392" s="44" t="inlineStr">
        <is>
          <t>Generation</t>
        </is>
      </c>
      <c r="D1392" s="44" t="inlineStr">
        <is>
          <t>Geothermal</t>
        </is>
      </c>
      <c r="E1392" s="44">
        <f>LOOKUP(D1392,$U$2:$V$15,$V$2:$V$15)</f>
        <v/>
      </c>
      <c r="F1392" s="44">
        <f>F666/SUMIFS(F$3:F$722,$B$3:$B$722,$B1392)*SUMIFS(Calculations!$E$3:$E$53,Calculations!$A$3:$A$53,$B1392)</f>
        <v/>
      </c>
      <c r="G1392" s="44">
        <f>G666/SUMIFS(G$3:G$722,$B$3:$B$722,$B1392)*SUMIFS(Calculations!$E$3:$E$53,Calculations!$A$3:$A$53,$B1392)</f>
        <v/>
      </c>
      <c r="H1392" s="44">
        <f>H666/SUMIFS(H$3:H$722,$B$3:$B$722,$B1392)*SUMIFS(Calculations!$E$3:$E$53,Calculations!$A$3:$A$53,$B1392)</f>
        <v/>
      </c>
      <c r="I1392" s="44">
        <f>I666/SUMIFS(I$3:I$722,$B$3:$B$722,$B1392)*SUMIFS(Calculations!$E$3:$E$53,Calculations!$A$3:$A$53,$B1392)</f>
        <v/>
      </c>
      <c r="J1392" s="44">
        <f>J666/SUMIFS(J$3:J$722,$B$3:$B$722,$B1392)*SUMIFS(Calculations!$E$3:$E$53,Calculations!$A$3:$A$53,$B1392)</f>
        <v/>
      </c>
      <c r="K1392" s="44">
        <f>K666/SUMIFS(K$3:K$722,$B$3:$B$722,$B1392)*SUMIFS(Calculations!$E$3:$E$53,Calculations!$A$3:$A$53,$B1392)</f>
        <v/>
      </c>
      <c r="L1392" s="44">
        <f>L666/SUMIFS(L$3:L$722,$B$3:$B$722,$B1392)*SUMIFS(Calculations!$E$3:$E$53,Calculations!$A$3:$A$53,$B1392)</f>
        <v/>
      </c>
      <c r="M1392" s="44">
        <f>M666/SUMIFS(M$3:M$722,$B$3:$B$722,$B1392)*SUMIFS(Calculations!$E$3:$E$53,Calculations!$A$3:$A$53,$B1392)</f>
        <v/>
      </c>
      <c r="N1392" s="44">
        <f>N666/SUMIFS(N$3:N$722,$B$3:$B$722,$B1392)*SUMIFS(Calculations!$E$3:$E$53,Calculations!$A$3:$A$53,$B1392)</f>
        <v/>
      </c>
      <c r="O1392" s="44">
        <f>O666/SUMIFS(O$3:O$722,$B$3:$B$722,$B1392)*SUMIFS(Calculations!$E$3:$E$53,Calculations!$A$3:$A$53,$B1392)</f>
        <v/>
      </c>
      <c r="P1392" s="44">
        <f>P666/SUMIFS(P$3:P$722,$B$3:$B$722,$B1392)*SUMIFS(Calculations!$E$3:$E$53,Calculations!$A$3:$A$53,$B1392)</f>
        <v/>
      </c>
      <c r="Q1392" s="44">
        <f>Q666/SUMIFS(Q$3:Q$722,$B$3:$B$722,$B1392)*SUMIFS(Calculations!$E$3:$E$53,Calculations!$A$3:$A$53,$B1392)</f>
        <v/>
      </c>
      <c r="R1392" s="44">
        <f>R666/SUMIFS(R$3:R$722,$B$3:$B$722,$B1392)*SUMIFS(Calculations!$E$3:$E$53,Calculations!$A$3:$A$53,$B1392)</f>
        <v/>
      </c>
    </row>
    <row r="1393" ht="15.75" customHeight="1" s="157">
      <c r="B1393" s="44" t="inlineStr">
        <is>
          <t>WA</t>
        </is>
      </c>
      <c r="C1393" s="44" t="inlineStr">
        <is>
          <t>Generation</t>
        </is>
      </c>
      <c r="D1393" s="44" t="inlineStr">
        <is>
          <t>Hydro</t>
        </is>
      </c>
      <c r="E1393" s="44">
        <f>LOOKUP(D1393,$U$2:$V$15,$V$2:$V$15)</f>
        <v/>
      </c>
      <c r="F1393" s="44">
        <f>F667/SUMIFS(F$3:F$722,$B$3:$B$722,$B1393)*SUMIFS(Calculations!$E$3:$E$53,Calculations!$A$3:$A$53,$B1393)</f>
        <v/>
      </c>
      <c r="G1393" s="44">
        <f>G667/SUMIFS(G$3:G$722,$B$3:$B$722,$B1393)*SUMIFS(Calculations!$E$3:$E$53,Calculations!$A$3:$A$53,$B1393)</f>
        <v/>
      </c>
      <c r="H1393" s="44">
        <f>H667/SUMIFS(H$3:H$722,$B$3:$B$722,$B1393)*SUMIFS(Calculations!$E$3:$E$53,Calculations!$A$3:$A$53,$B1393)</f>
        <v/>
      </c>
      <c r="I1393" s="44">
        <f>I667/SUMIFS(I$3:I$722,$B$3:$B$722,$B1393)*SUMIFS(Calculations!$E$3:$E$53,Calculations!$A$3:$A$53,$B1393)</f>
        <v/>
      </c>
      <c r="J1393" s="44">
        <f>J667/SUMIFS(J$3:J$722,$B$3:$B$722,$B1393)*SUMIFS(Calculations!$E$3:$E$53,Calculations!$A$3:$A$53,$B1393)</f>
        <v/>
      </c>
      <c r="K1393" s="44">
        <f>K667/SUMIFS(K$3:K$722,$B$3:$B$722,$B1393)*SUMIFS(Calculations!$E$3:$E$53,Calculations!$A$3:$A$53,$B1393)</f>
        <v/>
      </c>
      <c r="L1393" s="44">
        <f>L667/SUMIFS(L$3:L$722,$B$3:$B$722,$B1393)*SUMIFS(Calculations!$E$3:$E$53,Calculations!$A$3:$A$53,$B1393)</f>
        <v/>
      </c>
      <c r="M1393" s="44">
        <f>M667/SUMIFS(M$3:M$722,$B$3:$B$722,$B1393)*SUMIFS(Calculations!$E$3:$E$53,Calculations!$A$3:$A$53,$B1393)</f>
        <v/>
      </c>
      <c r="N1393" s="44">
        <f>N667/SUMIFS(N$3:N$722,$B$3:$B$722,$B1393)*SUMIFS(Calculations!$E$3:$E$53,Calculations!$A$3:$A$53,$B1393)</f>
        <v/>
      </c>
      <c r="O1393" s="44">
        <f>O667/SUMIFS(O$3:O$722,$B$3:$B$722,$B1393)*SUMIFS(Calculations!$E$3:$E$53,Calculations!$A$3:$A$53,$B1393)</f>
        <v/>
      </c>
      <c r="P1393" s="44">
        <f>P667/SUMIFS(P$3:P$722,$B$3:$B$722,$B1393)*SUMIFS(Calculations!$E$3:$E$53,Calculations!$A$3:$A$53,$B1393)</f>
        <v/>
      </c>
      <c r="Q1393" s="44">
        <f>Q667/SUMIFS(Q$3:Q$722,$B$3:$B$722,$B1393)*SUMIFS(Calculations!$E$3:$E$53,Calculations!$A$3:$A$53,$B1393)</f>
        <v/>
      </c>
      <c r="R1393" s="44">
        <f>R667/SUMIFS(R$3:R$722,$B$3:$B$722,$B1393)*SUMIFS(Calculations!$E$3:$E$53,Calculations!$A$3:$A$53,$B1393)</f>
        <v/>
      </c>
    </row>
    <row r="1394" ht="15.75" customHeight="1" s="157">
      <c r="B1394" s="44" t="inlineStr">
        <is>
          <t>WA</t>
        </is>
      </c>
      <c r="C1394" s="44" t="inlineStr">
        <is>
          <t>Generation</t>
        </is>
      </c>
      <c r="D1394" s="44" t="inlineStr">
        <is>
          <t>Imports</t>
        </is>
      </c>
      <c r="E1394" s="44">
        <f>LOOKUP(D1394,$U$2:$V$15,$V$2:$V$15)</f>
        <v/>
      </c>
      <c r="F1394" s="44">
        <f>F668/SUMIFS(F$3:F$722,$B$3:$B$722,$B1394)*SUMIFS(Calculations!$E$3:$E$53,Calculations!$A$3:$A$53,$B1394)</f>
        <v/>
      </c>
      <c r="G1394" s="44">
        <f>G668/SUMIFS(G$3:G$722,$B$3:$B$722,$B1394)*SUMIFS(Calculations!$E$3:$E$53,Calculations!$A$3:$A$53,$B1394)</f>
        <v/>
      </c>
      <c r="H1394" s="44">
        <f>H668/SUMIFS(H$3:H$722,$B$3:$B$722,$B1394)*SUMIFS(Calculations!$E$3:$E$53,Calculations!$A$3:$A$53,$B1394)</f>
        <v/>
      </c>
      <c r="I1394" s="44">
        <f>I668/SUMIFS(I$3:I$722,$B$3:$B$722,$B1394)*SUMIFS(Calculations!$E$3:$E$53,Calculations!$A$3:$A$53,$B1394)</f>
        <v/>
      </c>
      <c r="J1394" s="44">
        <f>J668/SUMIFS(J$3:J$722,$B$3:$B$722,$B1394)*SUMIFS(Calculations!$E$3:$E$53,Calculations!$A$3:$A$53,$B1394)</f>
        <v/>
      </c>
      <c r="K1394" s="44">
        <f>K668/SUMIFS(K$3:K$722,$B$3:$B$722,$B1394)*SUMIFS(Calculations!$E$3:$E$53,Calculations!$A$3:$A$53,$B1394)</f>
        <v/>
      </c>
      <c r="L1394" s="44">
        <f>L668/SUMIFS(L$3:L$722,$B$3:$B$722,$B1394)*SUMIFS(Calculations!$E$3:$E$53,Calculations!$A$3:$A$53,$B1394)</f>
        <v/>
      </c>
      <c r="M1394" s="44">
        <f>M668/SUMIFS(M$3:M$722,$B$3:$B$722,$B1394)*SUMIFS(Calculations!$E$3:$E$53,Calculations!$A$3:$A$53,$B1394)</f>
        <v/>
      </c>
      <c r="N1394" s="44">
        <f>N668/SUMIFS(N$3:N$722,$B$3:$B$722,$B1394)*SUMIFS(Calculations!$E$3:$E$53,Calculations!$A$3:$A$53,$B1394)</f>
        <v/>
      </c>
      <c r="O1394" s="44">
        <f>O668/SUMIFS(O$3:O$722,$B$3:$B$722,$B1394)*SUMIFS(Calculations!$E$3:$E$53,Calculations!$A$3:$A$53,$B1394)</f>
        <v/>
      </c>
      <c r="P1394" s="44">
        <f>P668/SUMIFS(P$3:P$722,$B$3:$B$722,$B1394)*SUMIFS(Calculations!$E$3:$E$53,Calculations!$A$3:$A$53,$B1394)</f>
        <v/>
      </c>
      <c r="Q1394" s="44">
        <f>Q668/SUMIFS(Q$3:Q$722,$B$3:$B$722,$B1394)*SUMIFS(Calculations!$E$3:$E$53,Calculations!$A$3:$A$53,$B1394)</f>
        <v/>
      </c>
      <c r="R1394" s="44">
        <f>R668/SUMIFS(R$3:R$722,$B$3:$B$722,$B1394)*SUMIFS(Calculations!$E$3:$E$53,Calculations!$A$3:$A$53,$B1394)</f>
        <v/>
      </c>
    </row>
    <row r="1395" ht="15.75" customHeight="1" s="157">
      <c r="B1395" s="44" t="inlineStr">
        <is>
          <t>WA</t>
        </is>
      </c>
      <c r="C1395" s="44" t="inlineStr">
        <is>
          <t>Generation</t>
        </is>
      </c>
      <c r="D1395" s="44" t="inlineStr">
        <is>
          <t>Land-based Wind</t>
        </is>
      </c>
      <c r="E1395" s="44">
        <f>LOOKUP(D1395,$U$2:$V$15,$V$2:$V$15)</f>
        <v/>
      </c>
      <c r="F1395" s="44">
        <f>F669/SUMIFS(F$3:F$722,$B$3:$B$722,$B1395)*SUMIFS(Calculations!$E$3:$E$53,Calculations!$A$3:$A$53,$B1395)</f>
        <v/>
      </c>
      <c r="G1395" s="44">
        <f>G669/SUMIFS(G$3:G$722,$B$3:$B$722,$B1395)*SUMIFS(Calculations!$E$3:$E$53,Calculations!$A$3:$A$53,$B1395)</f>
        <v/>
      </c>
      <c r="H1395" s="44">
        <f>H669/SUMIFS(H$3:H$722,$B$3:$B$722,$B1395)*SUMIFS(Calculations!$E$3:$E$53,Calculations!$A$3:$A$53,$B1395)</f>
        <v/>
      </c>
      <c r="I1395" s="44">
        <f>I669/SUMIFS(I$3:I$722,$B$3:$B$722,$B1395)*SUMIFS(Calculations!$E$3:$E$53,Calculations!$A$3:$A$53,$B1395)</f>
        <v/>
      </c>
      <c r="J1395" s="44">
        <f>J669/SUMIFS(J$3:J$722,$B$3:$B$722,$B1395)*SUMIFS(Calculations!$E$3:$E$53,Calculations!$A$3:$A$53,$B1395)</f>
        <v/>
      </c>
      <c r="K1395" s="44">
        <f>K669/SUMIFS(K$3:K$722,$B$3:$B$722,$B1395)*SUMIFS(Calculations!$E$3:$E$53,Calculations!$A$3:$A$53,$B1395)</f>
        <v/>
      </c>
      <c r="L1395" s="44">
        <f>L669/SUMIFS(L$3:L$722,$B$3:$B$722,$B1395)*SUMIFS(Calculations!$E$3:$E$53,Calculations!$A$3:$A$53,$B1395)</f>
        <v/>
      </c>
      <c r="M1395" s="44">
        <f>M669/SUMIFS(M$3:M$722,$B$3:$B$722,$B1395)*SUMIFS(Calculations!$E$3:$E$53,Calculations!$A$3:$A$53,$B1395)</f>
        <v/>
      </c>
      <c r="N1395" s="44">
        <f>N669/SUMIFS(N$3:N$722,$B$3:$B$722,$B1395)*SUMIFS(Calculations!$E$3:$E$53,Calculations!$A$3:$A$53,$B1395)</f>
        <v/>
      </c>
      <c r="O1395" s="44">
        <f>O669/SUMIFS(O$3:O$722,$B$3:$B$722,$B1395)*SUMIFS(Calculations!$E$3:$E$53,Calculations!$A$3:$A$53,$B1395)</f>
        <v/>
      </c>
      <c r="P1395" s="44">
        <f>P669/SUMIFS(P$3:P$722,$B$3:$B$722,$B1395)*SUMIFS(Calculations!$E$3:$E$53,Calculations!$A$3:$A$53,$B1395)</f>
        <v/>
      </c>
      <c r="Q1395" s="44">
        <f>Q669/SUMIFS(Q$3:Q$722,$B$3:$B$722,$B1395)*SUMIFS(Calculations!$E$3:$E$53,Calculations!$A$3:$A$53,$B1395)</f>
        <v/>
      </c>
      <c r="R1395" s="44">
        <f>R669/SUMIFS(R$3:R$722,$B$3:$B$722,$B1395)*SUMIFS(Calculations!$E$3:$E$53,Calculations!$A$3:$A$53,$B1395)</f>
        <v/>
      </c>
    </row>
    <row r="1396" ht="15.75" customHeight="1" s="157">
      <c r="B1396" s="44" t="inlineStr">
        <is>
          <t>WA</t>
        </is>
      </c>
      <c r="C1396" s="44" t="inlineStr">
        <is>
          <t>Generation</t>
        </is>
      </c>
      <c r="D1396" s="44" t="inlineStr">
        <is>
          <t>NG-CC</t>
        </is>
      </c>
      <c r="E1396" s="44">
        <f>LOOKUP(D1396,$U$2:$V$15,$V$2:$V$15)</f>
        <v/>
      </c>
      <c r="F1396" s="44">
        <f>F670/SUMIFS(F$3:F$722,$B$3:$B$722,$B1396)*SUMIFS(Calculations!$E$3:$E$53,Calculations!$A$3:$A$53,$B1396)</f>
        <v/>
      </c>
      <c r="G1396" s="44">
        <f>G670/SUMIFS(G$3:G$722,$B$3:$B$722,$B1396)*SUMIFS(Calculations!$E$3:$E$53,Calculations!$A$3:$A$53,$B1396)</f>
        <v/>
      </c>
      <c r="H1396" s="44">
        <f>H670/SUMIFS(H$3:H$722,$B$3:$B$722,$B1396)*SUMIFS(Calculations!$E$3:$E$53,Calculations!$A$3:$A$53,$B1396)</f>
        <v/>
      </c>
      <c r="I1396" s="44">
        <f>I670/SUMIFS(I$3:I$722,$B$3:$B$722,$B1396)*SUMIFS(Calculations!$E$3:$E$53,Calculations!$A$3:$A$53,$B1396)</f>
        <v/>
      </c>
      <c r="J1396" s="44">
        <f>J670/SUMIFS(J$3:J$722,$B$3:$B$722,$B1396)*SUMIFS(Calculations!$E$3:$E$53,Calculations!$A$3:$A$53,$B1396)</f>
        <v/>
      </c>
      <c r="K1396" s="44">
        <f>K670/SUMIFS(K$3:K$722,$B$3:$B$722,$B1396)*SUMIFS(Calculations!$E$3:$E$53,Calculations!$A$3:$A$53,$B1396)</f>
        <v/>
      </c>
      <c r="L1396" s="44">
        <f>L670/SUMIFS(L$3:L$722,$B$3:$B$722,$B1396)*SUMIFS(Calculations!$E$3:$E$53,Calculations!$A$3:$A$53,$B1396)</f>
        <v/>
      </c>
      <c r="M1396" s="44">
        <f>M670/SUMIFS(M$3:M$722,$B$3:$B$722,$B1396)*SUMIFS(Calculations!$E$3:$E$53,Calculations!$A$3:$A$53,$B1396)</f>
        <v/>
      </c>
      <c r="N1396" s="44">
        <f>N670/SUMIFS(N$3:N$722,$B$3:$B$722,$B1396)*SUMIFS(Calculations!$E$3:$E$53,Calculations!$A$3:$A$53,$B1396)</f>
        <v/>
      </c>
      <c r="O1396" s="44">
        <f>O670/SUMIFS(O$3:O$722,$B$3:$B$722,$B1396)*SUMIFS(Calculations!$E$3:$E$53,Calculations!$A$3:$A$53,$B1396)</f>
        <v/>
      </c>
      <c r="P1396" s="44">
        <f>P670/SUMIFS(P$3:P$722,$B$3:$B$722,$B1396)*SUMIFS(Calculations!$E$3:$E$53,Calculations!$A$3:$A$53,$B1396)</f>
        <v/>
      </c>
      <c r="Q1396" s="44">
        <f>Q670/SUMIFS(Q$3:Q$722,$B$3:$B$722,$B1396)*SUMIFS(Calculations!$E$3:$E$53,Calculations!$A$3:$A$53,$B1396)</f>
        <v/>
      </c>
      <c r="R1396" s="44">
        <f>R670/SUMIFS(R$3:R$722,$B$3:$B$722,$B1396)*SUMIFS(Calculations!$E$3:$E$53,Calculations!$A$3:$A$53,$B1396)</f>
        <v/>
      </c>
    </row>
    <row r="1397" ht="15.75" customHeight="1" s="157">
      <c r="B1397" s="44" t="inlineStr">
        <is>
          <t>WA</t>
        </is>
      </c>
      <c r="C1397" s="44" t="inlineStr">
        <is>
          <t>Generation</t>
        </is>
      </c>
      <c r="D1397" s="44" t="inlineStr">
        <is>
          <t>NG-CT</t>
        </is>
      </c>
      <c r="E1397" s="44">
        <f>LOOKUP(D1397,$U$2:$V$15,$V$2:$V$15)</f>
        <v/>
      </c>
      <c r="F1397" s="44">
        <f>F671/SUMIFS(F$3:F$722,$B$3:$B$722,$B1397)*SUMIFS(Calculations!$E$3:$E$53,Calculations!$A$3:$A$53,$B1397)</f>
        <v/>
      </c>
      <c r="G1397" s="44">
        <f>G671/SUMIFS(G$3:G$722,$B$3:$B$722,$B1397)*SUMIFS(Calculations!$E$3:$E$53,Calculations!$A$3:$A$53,$B1397)</f>
        <v/>
      </c>
      <c r="H1397" s="44">
        <f>H671/SUMIFS(H$3:H$722,$B$3:$B$722,$B1397)*SUMIFS(Calculations!$E$3:$E$53,Calculations!$A$3:$A$53,$B1397)</f>
        <v/>
      </c>
      <c r="I1397" s="44">
        <f>I671/SUMIFS(I$3:I$722,$B$3:$B$722,$B1397)*SUMIFS(Calculations!$E$3:$E$53,Calculations!$A$3:$A$53,$B1397)</f>
        <v/>
      </c>
      <c r="J1397" s="44">
        <f>J671/SUMIFS(J$3:J$722,$B$3:$B$722,$B1397)*SUMIFS(Calculations!$E$3:$E$53,Calculations!$A$3:$A$53,$B1397)</f>
        <v/>
      </c>
      <c r="K1397" s="44">
        <f>K671/SUMIFS(K$3:K$722,$B$3:$B$722,$B1397)*SUMIFS(Calculations!$E$3:$E$53,Calculations!$A$3:$A$53,$B1397)</f>
        <v/>
      </c>
      <c r="L1397" s="44">
        <f>L671/SUMIFS(L$3:L$722,$B$3:$B$722,$B1397)*SUMIFS(Calculations!$E$3:$E$53,Calculations!$A$3:$A$53,$B1397)</f>
        <v/>
      </c>
      <c r="M1397" s="44">
        <f>M671/SUMIFS(M$3:M$722,$B$3:$B$722,$B1397)*SUMIFS(Calculations!$E$3:$E$53,Calculations!$A$3:$A$53,$B1397)</f>
        <v/>
      </c>
      <c r="N1397" s="44">
        <f>N671/SUMIFS(N$3:N$722,$B$3:$B$722,$B1397)*SUMIFS(Calculations!$E$3:$E$53,Calculations!$A$3:$A$53,$B1397)</f>
        <v/>
      </c>
      <c r="O1397" s="44">
        <f>O671/SUMIFS(O$3:O$722,$B$3:$B$722,$B1397)*SUMIFS(Calculations!$E$3:$E$53,Calculations!$A$3:$A$53,$B1397)</f>
        <v/>
      </c>
      <c r="P1397" s="44">
        <f>P671/SUMIFS(P$3:P$722,$B$3:$B$722,$B1397)*SUMIFS(Calculations!$E$3:$E$53,Calculations!$A$3:$A$53,$B1397)</f>
        <v/>
      </c>
      <c r="Q1397" s="44">
        <f>Q671/SUMIFS(Q$3:Q$722,$B$3:$B$722,$B1397)*SUMIFS(Calculations!$E$3:$E$53,Calculations!$A$3:$A$53,$B1397)</f>
        <v/>
      </c>
      <c r="R1397" s="44">
        <f>R671/SUMIFS(R$3:R$722,$B$3:$B$722,$B1397)*SUMIFS(Calculations!$E$3:$E$53,Calculations!$A$3:$A$53,$B1397)</f>
        <v/>
      </c>
    </row>
    <row r="1398" ht="15.75" customHeight="1" s="157">
      <c r="B1398" s="44" t="inlineStr">
        <is>
          <t>WA</t>
        </is>
      </c>
      <c r="C1398" s="44" t="inlineStr">
        <is>
          <t>Generation</t>
        </is>
      </c>
      <c r="D1398" s="44" t="inlineStr">
        <is>
          <t>Nuclear</t>
        </is>
      </c>
      <c r="E1398" s="44">
        <f>LOOKUP(D1398,$U$2:$V$15,$V$2:$V$15)</f>
        <v/>
      </c>
      <c r="F1398" s="44">
        <f>F672/SUMIFS(F$3:F$722,$B$3:$B$722,$B1398)*SUMIFS(Calculations!$E$3:$E$53,Calculations!$A$3:$A$53,$B1398)</f>
        <v/>
      </c>
      <c r="G1398" s="44">
        <f>G672/SUMIFS(G$3:G$722,$B$3:$B$722,$B1398)*SUMIFS(Calculations!$E$3:$E$53,Calculations!$A$3:$A$53,$B1398)</f>
        <v/>
      </c>
      <c r="H1398" s="44">
        <f>H672/SUMIFS(H$3:H$722,$B$3:$B$722,$B1398)*SUMIFS(Calculations!$E$3:$E$53,Calculations!$A$3:$A$53,$B1398)</f>
        <v/>
      </c>
      <c r="I1398" s="44">
        <f>I672/SUMIFS(I$3:I$722,$B$3:$B$722,$B1398)*SUMIFS(Calculations!$E$3:$E$53,Calculations!$A$3:$A$53,$B1398)</f>
        <v/>
      </c>
      <c r="J1398" s="44">
        <f>J672/SUMIFS(J$3:J$722,$B$3:$B$722,$B1398)*SUMIFS(Calculations!$E$3:$E$53,Calculations!$A$3:$A$53,$B1398)</f>
        <v/>
      </c>
      <c r="K1398" s="44">
        <f>K672/SUMIFS(K$3:K$722,$B$3:$B$722,$B1398)*SUMIFS(Calculations!$E$3:$E$53,Calculations!$A$3:$A$53,$B1398)</f>
        <v/>
      </c>
      <c r="L1398" s="44">
        <f>L672/SUMIFS(L$3:L$722,$B$3:$B$722,$B1398)*SUMIFS(Calculations!$E$3:$E$53,Calculations!$A$3:$A$53,$B1398)</f>
        <v/>
      </c>
      <c r="M1398" s="44">
        <f>M672/SUMIFS(M$3:M$722,$B$3:$B$722,$B1398)*SUMIFS(Calculations!$E$3:$E$53,Calculations!$A$3:$A$53,$B1398)</f>
        <v/>
      </c>
      <c r="N1398" s="44">
        <f>N672/SUMIFS(N$3:N$722,$B$3:$B$722,$B1398)*SUMIFS(Calculations!$E$3:$E$53,Calculations!$A$3:$A$53,$B1398)</f>
        <v/>
      </c>
      <c r="O1398" s="44">
        <f>O672/SUMIFS(O$3:O$722,$B$3:$B$722,$B1398)*SUMIFS(Calculations!$E$3:$E$53,Calculations!$A$3:$A$53,$B1398)</f>
        <v/>
      </c>
      <c r="P1398" s="44">
        <f>P672/SUMIFS(P$3:P$722,$B$3:$B$722,$B1398)*SUMIFS(Calculations!$E$3:$E$53,Calculations!$A$3:$A$53,$B1398)</f>
        <v/>
      </c>
      <c r="Q1398" s="44">
        <f>Q672/SUMIFS(Q$3:Q$722,$B$3:$B$722,$B1398)*SUMIFS(Calculations!$E$3:$E$53,Calculations!$A$3:$A$53,$B1398)</f>
        <v/>
      </c>
      <c r="R1398" s="44">
        <f>R672/SUMIFS(R$3:R$722,$B$3:$B$722,$B1398)*SUMIFS(Calculations!$E$3:$E$53,Calculations!$A$3:$A$53,$B1398)</f>
        <v/>
      </c>
    </row>
    <row r="1399" ht="15.75" customHeight="1" s="157">
      <c r="B1399" s="44" t="inlineStr">
        <is>
          <t>WA</t>
        </is>
      </c>
      <c r="C1399" s="44" t="inlineStr">
        <is>
          <t>Generation</t>
        </is>
      </c>
      <c r="D1399" s="44" t="inlineStr">
        <is>
          <t>Offshore Wind</t>
        </is>
      </c>
      <c r="E1399" s="44">
        <f>LOOKUP(D1399,$U$2:$V$15,$V$2:$V$15)</f>
        <v/>
      </c>
      <c r="F1399" s="44">
        <f>F673/SUMIFS(F$3:F$722,$B$3:$B$722,$B1399)*SUMIFS(Calculations!$E$3:$E$53,Calculations!$A$3:$A$53,$B1399)</f>
        <v/>
      </c>
      <c r="G1399" s="44">
        <f>G673/SUMIFS(G$3:G$722,$B$3:$B$722,$B1399)*SUMIFS(Calculations!$E$3:$E$53,Calculations!$A$3:$A$53,$B1399)</f>
        <v/>
      </c>
      <c r="H1399" s="44">
        <f>H673/SUMIFS(H$3:H$722,$B$3:$B$722,$B1399)*SUMIFS(Calculations!$E$3:$E$53,Calculations!$A$3:$A$53,$B1399)</f>
        <v/>
      </c>
      <c r="I1399" s="44">
        <f>I673/SUMIFS(I$3:I$722,$B$3:$B$722,$B1399)*SUMIFS(Calculations!$E$3:$E$53,Calculations!$A$3:$A$53,$B1399)</f>
        <v/>
      </c>
      <c r="J1399" s="44">
        <f>J673/SUMIFS(J$3:J$722,$B$3:$B$722,$B1399)*SUMIFS(Calculations!$E$3:$E$53,Calculations!$A$3:$A$53,$B1399)</f>
        <v/>
      </c>
      <c r="K1399" s="44">
        <f>K673/SUMIFS(K$3:K$722,$B$3:$B$722,$B1399)*SUMIFS(Calculations!$E$3:$E$53,Calculations!$A$3:$A$53,$B1399)</f>
        <v/>
      </c>
      <c r="L1399" s="44">
        <f>L673/SUMIFS(L$3:L$722,$B$3:$B$722,$B1399)*SUMIFS(Calculations!$E$3:$E$53,Calculations!$A$3:$A$53,$B1399)</f>
        <v/>
      </c>
      <c r="M1399" s="44">
        <f>M673/SUMIFS(M$3:M$722,$B$3:$B$722,$B1399)*SUMIFS(Calculations!$E$3:$E$53,Calculations!$A$3:$A$53,$B1399)</f>
        <v/>
      </c>
      <c r="N1399" s="44">
        <f>N673/SUMIFS(N$3:N$722,$B$3:$B$722,$B1399)*SUMIFS(Calculations!$E$3:$E$53,Calculations!$A$3:$A$53,$B1399)</f>
        <v/>
      </c>
      <c r="O1399" s="44">
        <f>O673/SUMIFS(O$3:O$722,$B$3:$B$722,$B1399)*SUMIFS(Calculations!$E$3:$E$53,Calculations!$A$3:$A$53,$B1399)</f>
        <v/>
      </c>
      <c r="P1399" s="44">
        <f>P673/SUMIFS(P$3:P$722,$B$3:$B$722,$B1399)*SUMIFS(Calculations!$E$3:$E$53,Calculations!$A$3:$A$53,$B1399)</f>
        <v/>
      </c>
      <c r="Q1399" s="44">
        <f>Q673/SUMIFS(Q$3:Q$722,$B$3:$B$722,$B1399)*SUMIFS(Calculations!$E$3:$E$53,Calculations!$A$3:$A$53,$B1399)</f>
        <v/>
      </c>
      <c r="R1399" s="44">
        <f>R673/SUMIFS(R$3:R$722,$B$3:$B$722,$B1399)*SUMIFS(Calculations!$E$3:$E$53,Calculations!$A$3:$A$53,$B1399)</f>
        <v/>
      </c>
    </row>
    <row r="1400" ht="15.75" customHeight="1" s="157">
      <c r="B1400" s="44" t="inlineStr">
        <is>
          <t>WA</t>
        </is>
      </c>
      <c r="C1400" s="44" t="inlineStr">
        <is>
          <t>Generation</t>
        </is>
      </c>
      <c r="D1400" s="44" t="inlineStr">
        <is>
          <t>Oil-Gas-Steam</t>
        </is>
      </c>
      <c r="E1400" s="44">
        <f>LOOKUP(D1400,$U$2:$V$15,$V$2:$V$15)</f>
        <v/>
      </c>
      <c r="F1400" s="44">
        <f>F674/SUMIFS(F$3:F$722,$B$3:$B$722,$B1400)*SUMIFS(Calculations!$E$3:$E$53,Calculations!$A$3:$A$53,$B1400)</f>
        <v/>
      </c>
      <c r="G1400" s="44">
        <f>G674/SUMIFS(G$3:G$722,$B$3:$B$722,$B1400)*SUMIFS(Calculations!$E$3:$E$53,Calculations!$A$3:$A$53,$B1400)</f>
        <v/>
      </c>
      <c r="H1400" s="44">
        <f>H674/SUMIFS(H$3:H$722,$B$3:$B$722,$B1400)*SUMIFS(Calculations!$E$3:$E$53,Calculations!$A$3:$A$53,$B1400)</f>
        <v/>
      </c>
      <c r="I1400" s="44">
        <f>I674/SUMIFS(I$3:I$722,$B$3:$B$722,$B1400)*SUMIFS(Calculations!$E$3:$E$53,Calculations!$A$3:$A$53,$B1400)</f>
        <v/>
      </c>
      <c r="J1400" s="44">
        <f>J674/SUMIFS(J$3:J$722,$B$3:$B$722,$B1400)*SUMIFS(Calculations!$E$3:$E$53,Calculations!$A$3:$A$53,$B1400)</f>
        <v/>
      </c>
      <c r="K1400" s="44">
        <f>K674/SUMIFS(K$3:K$722,$B$3:$B$722,$B1400)*SUMIFS(Calculations!$E$3:$E$53,Calculations!$A$3:$A$53,$B1400)</f>
        <v/>
      </c>
      <c r="L1400" s="44">
        <f>L674/SUMIFS(L$3:L$722,$B$3:$B$722,$B1400)*SUMIFS(Calculations!$E$3:$E$53,Calculations!$A$3:$A$53,$B1400)</f>
        <v/>
      </c>
      <c r="M1400" s="44">
        <f>M674/SUMIFS(M$3:M$722,$B$3:$B$722,$B1400)*SUMIFS(Calculations!$E$3:$E$53,Calculations!$A$3:$A$53,$B1400)</f>
        <v/>
      </c>
      <c r="N1400" s="44">
        <f>N674/SUMIFS(N$3:N$722,$B$3:$B$722,$B1400)*SUMIFS(Calculations!$E$3:$E$53,Calculations!$A$3:$A$53,$B1400)</f>
        <v/>
      </c>
      <c r="O1400" s="44">
        <f>O674/SUMIFS(O$3:O$722,$B$3:$B$722,$B1400)*SUMIFS(Calculations!$E$3:$E$53,Calculations!$A$3:$A$53,$B1400)</f>
        <v/>
      </c>
      <c r="P1400" s="44">
        <f>P674/SUMIFS(P$3:P$722,$B$3:$B$722,$B1400)*SUMIFS(Calculations!$E$3:$E$53,Calculations!$A$3:$A$53,$B1400)</f>
        <v/>
      </c>
      <c r="Q1400" s="44">
        <f>Q674/SUMIFS(Q$3:Q$722,$B$3:$B$722,$B1400)*SUMIFS(Calculations!$E$3:$E$53,Calculations!$A$3:$A$53,$B1400)</f>
        <v/>
      </c>
      <c r="R1400" s="44">
        <f>R674/SUMIFS(R$3:R$722,$B$3:$B$722,$B1400)*SUMIFS(Calculations!$E$3:$E$53,Calculations!$A$3:$A$53,$B1400)</f>
        <v/>
      </c>
    </row>
    <row r="1401" ht="15.75" customHeight="1" s="157">
      <c r="B1401" s="44" t="inlineStr">
        <is>
          <t>WA</t>
        </is>
      </c>
      <c r="C1401" s="44" t="inlineStr">
        <is>
          <t>Generation</t>
        </is>
      </c>
      <c r="D1401" s="44" t="inlineStr">
        <is>
          <t>Rooftop PV</t>
        </is>
      </c>
      <c r="E1401" s="44">
        <f>LOOKUP(D1401,$U$2:$V$15,$V$2:$V$15)</f>
        <v/>
      </c>
      <c r="F1401" s="44">
        <f>F675/SUMIFS(F$3:F$722,$B$3:$B$722,$B1401)*SUMIFS(Calculations!$E$3:$E$53,Calculations!$A$3:$A$53,$B1401)</f>
        <v/>
      </c>
      <c r="G1401" s="44">
        <f>G675/SUMIFS(G$3:G$722,$B$3:$B$722,$B1401)*SUMIFS(Calculations!$E$3:$E$53,Calculations!$A$3:$A$53,$B1401)</f>
        <v/>
      </c>
      <c r="H1401" s="44">
        <f>H675/SUMIFS(H$3:H$722,$B$3:$B$722,$B1401)*SUMIFS(Calculations!$E$3:$E$53,Calculations!$A$3:$A$53,$B1401)</f>
        <v/>
      </c>
      <c r="I1401" s="44">
        <f>I675/SUMIFS(I$3:I$722,$B$3:$B$722,$B1401)*SUMIFS(Calculations!$E$3:$E$53,Calculations!$A$3:$A$53,$B1401)</f>
        <v/>
      </c>
      <c r="J1401" s="44">
        <f>J675/SUMIFS(J$3:J$722,$B$3:$B$722,$B1401)*SUMIFS(Calculations!$E$3:$E$53,Calculations!$A$3:$A$53,$B1401)</f>
        <v/>
      </c>
      <c r="K1401" s="44">
        <f>K675/SUMIFS(K$3:K$722,$B$3:$B$722,$B1401)*SUMIFS(Calculations!$E$3:$E$53,Calculations!$A$3:$A$53,$B1401)</f>
        <v/>
      </c>
      <c r="L1401" s="44">
        <f>L675/SUMIFS(L$3:L$722,$B$3:$B$722,$B1401)*SUMIFS(Calculations!$E$3:$E$53,Calculations!$A$3:$A$53,$B1401)</f>
        <v/>
      </c>
      <c r="M1401" s="44">
        <f>M675/SUMIFS(M$3:M$722,$B$3:$B$722,$B1401)*SUMIFS(Calculations!$E$3:$E$53,Calculations!$A$3:$A$53,$B1401)</f>
        <v/>
      </c>
      <c r="N1401" s="44">
        <f>N675/SUMIFS(N$3:N$722,$B$3:$B$722,$B1401)*SUMIFS(Calculations!$E$3:$E$53,Calculations!$A$3:$A$53,$B1401)</f>
        <v/>
      </c>
      <c r="O1401" s="44">
        <f>O675/SUMIFS(O$3:O$722,$B$3:$B$722,$B1401)*SUMIFS(Calculations!$E$3:$E$53,Calculations!$A$3:$A$53,$B1401)</f>
        <v/>
      </c>
      <c r="P1401" s="44">
        <f>P675/SUMIFS(P$3:P$722,$B$3:$B$722,$B1401)*SUMIFS(Calculations!$E$3:$E$53,Calculations!$A$3:$A$53,$B1401)</f>
        <v/>
      </c>
      <c r="Q1401" s="44">
        <f>Q675/SUMIFS(Q$3:Q$722,$B$3:$B$722,$B1401)*SUMIFS(Calculations!$E$3:$E$53,Calculations!$A$3:$A$53,$B1401)</f>
        <v/>
      </c>
      <c r="R1401" s="44">
        <f>R675/SUMIFS(R$3:R$722,$B$3:$B$722,$B1401)*SUMIFS(Calculations!$E$3:$E$53,Calculations!$A$3:$A$53,$B1401)</f>
        <v/>
      </c>
    </row>
    <row r="1402" ht="15.75" customHeight="1" s="157">
      <c r="B1402" s="44" t="inlineStr">
        <is>
          <t>WA</t>
        </is>
      </c>
      <c r="C1402" s="44" t="inlineStr">
        <is>
          <t>Generation</t>
        </is>
      </c>
      <c r="D1402" s="44" t="inlineStr">
        <is>
          <t>Storage</t>
        </is>
      </c>
      <c r="E1402" s="44">
        <f>LOOKUP(D1402,$U$2:$V$15,$V$2:$V$15)</f>
        <v/>
      </c>
      <c r="F1402" s="44">
        <f>F676/SUMIFS(F$3:F$722,$B$3:$B$722,$B1402)*SUMIFS(Calculations!$E$3:$E$53,Calculations!$A$3:$A$53,$B1402)</f>
        <v/>
      </c>
      <c r="G1402" s="44">
        <f>G676/SUMIFS(G$3:G$722,$B$3:$B$722,$B1402)*SUMIFS(Calculations!$E$3:$E$53,Calculations!$A$3:$A$53,$B1402)</f>
        <v/>
      </c>
      <c r="H1402" s="44">
        <f>H676/SUMIFS(H$3:H$722,$B$3:$B$722,$B1402)*SUMIFS(Calculations!$E$3:$E$53,Calculations!$A$3:$A$53,$B1402)</f>
        <v/>
      </c>
      <c r="I1402" s="44">
        <f>I676/SUMIFS(I$3:I$722,$B$3:$B$722,$B1402)*SUMIFS(Calculations!$E$3:$E$53,Calculations!$A$3:$A$53,$B1402)</f>
        <v/>
      </c>
      <c r="J1402" s="44">
        <f>J676/SUMIFS(J$3:J$722,$B$3:$B$722,$B1402)*SUMIFS(Calculations!$E$3:$E$53,Calculations!$A$3:$A$53,$B1402)</f>
        <v/>
      </c>
      <c r="K1402" s="44">
        <f>K676/SUMIFS(K$3:K$722,$B$3:$B$722,$B1402)*SUMIFS(Calculations!$E$3:$E$53,Calculations!$A$3:$A$53,$B1402)</f>
        <v/>
      </c>
      <c r="L1402" s="44">
        <f>L676/SUMIFS(L$3:L$722,$B$3:$B$722,$B1402)*SUMIFS(Calculations!$E$3:$E$53,Calculations!$A$3:$A$53,$B1402)</f>
        <v/>
      </c>
      <c r="M1402" s="44">
        <f>M676/SUMIFS(M$3:M$722,$B$3:$B$722,$B1402)*SUMIFS(Calculations!$E$3:$E$53,Calculations!$A$3:$A$53,$B1402)</f>
        <v/>
      </c>
      <c r="N1402" s="44">
        <f>N676/SUMIFS(N$3:N$722,$B$3:$B$722,$B1402)*SUMIFS(Calculations!$E$3:$E$53,Calculations!$A$3:$A$53,$B1402)</f>
        <v/>
      </c>
      <c r="O1402" s="44">
        <f>O676/SUMIFS(O$3:O$722,$B$3:$B$722,$B1402)*SUMIFS(Calculations!$E$3:$E$53,Calculations!$A$3:$A$53,$B1402)</f>
        <v/>
      </c>
      <c r="P1402" s="44">
        <f>P676/SUMIFS(P$3:P$722,$B$3:$B$722,$B1402)*SUMIFS(Calculations!$E$3:$E$53,Calculations!$A$3:$A$53,$B1402)</f>
        <v/>
      </c>
      <c r="Q1402" s="44">
        <f>Q676/SUMIFS(Q$3:Q$722,$B$3:$B$722,$B1402)*SUMIFS(Calculations!$E$3:$E$53,Calculations!$A$3:$A$53,$B1402)</f>
        <v/>
      </c>
      <c r="R1402" s="44">
        <f>R676/SUMIFS(R$3:R$722,$B$3:$B$722,$B1402)*SUMIFS(Calculations!$E$3:$E$53,Calculations!$A$3:$A$53,$B1402)</f>
        <v/>
      </c>
    </row>
    <row r="1403" ht="15.75" customHeight="1" s="157">
      <c r="B1403" s="44" t="inlineStr">
        <is>
          <t>WA</t>
        </is>
      </c>
      <c r="C1403" s="44" t="inlineStr">
        <is>
          <t>Generation</t>
        </is>
      </c>
      <c r="D1403" s="44" t="inlineStr">
        <is>
          <t>Utility PV</t>
        </is>
      </c>
      <c r="E1403" s="44">
        <f>LOOKUP(D1403,$U$2:$V$15,$V$2:$V$15)</f>
        <v/>
      </c>
      <c r="F1403" s="44">
        <f>F677/SUMIFS(F$3:F$722,$B$3:$B$722,$B1403)*SUMIFS(Calculations!$E$3:$E$53,Calculations!$A$3:$A$53,$B1403)</f>
        <v/>
      </c>
      <c r="G1403" s="44">
        <f>G677/SUMIFS(G$3:G$722,$B$3:$B$722,$B1403)*SUMIFS(Calculations!$E$3:$E$53,Calculations!$A$3:$A$53,$B1403)</f>
        <v/>
      </c>
      <c r="H1403" s="44">
        <f>H677/SUMIFS(H$3:H$722,$B$3:$B$722,$B1403)*SUMIFS(Calculations!$E$3:$E$53,Calculations!$A$3:$A$53,$B1403)</f>
        <v/>
      </c>
      <c r="I1403" s="44">
        <f>I677/SUMIFS(I$3:I$722,$B$3:$B$722,$B1403)*SUMIFS(Calculations!$E$3:$E$53,Calculations!$A$3:$A$53,$B1403)</f>
        <v/>
      </c>
      <c r="J1403" s="44">
        <f>J677/SUMIFS(J$3:J$722,$B$3:$B$722,$B1403)*SUMIFS(Calculations!$E$3:$E$53,Calculations!$A$3:$A$53,$B1403)</f>
        <v/>
      </c>
      <c r="K1403" s="44">
        <f>K677/SUMIFS(K$3:K$722,$B$3:$B$722,$B1403)*SUMIFS(Calculations!$E$3:$E$53,Calculations!$A$3:$A$53,$B1403)</f>
        <v/>
      </c>
      <c r="L1403" s="44">
        <f>L677/SUMIFS(L$3:L$722,$B$3:$B$722,$B1403)*SUMIFS(Calculations!$E$3:$E$53,Calculations!$A$3:$A$53,$B1403)</f>
        <v/>
      </c>
      <c r="M1403" s="44">
        <f>M677/SUMIFS(M$3:M$722,$B$3:$B$722,$B1403)*SUMIFS(Calculations!$E$3:$E$53,Calculations!$A$3:$A$53,$B1403)</f>
        <v/>
      </c>
      <c r="N1403" s="44">
        <f>N677/SUMIFS(N$3:N$722,$B$3:$B$722,$B1403)*SUMIFS(Calculations!$E$3:$E$53,Calculations!$A$3:$A$53,$B1403)</f>
        <v/>
      </c>
      <c r="O1403" s="44">
        <f>O677/SUMIFS(O$3:O$722,$B$3:$B$722,$B1403)*SUMIFS(Calculations!$E$3:$E$53,Calculations!$A$3:$A$53,$B1403)</f>
        <v/>
      </c>
      <c r="P1403" s="44">
        <f>P677/SUMIFS(P$3:P$722,$B$3:$B$722,$B1403)*SUMIFS(Calculations!$E$3:$E$53,Calculations!$A$3:$A$53,$B1403)</f>
        <v/>
      </c>
      <c r="Q1403" s="44">
        <f>Q677/SUMIFS(Q$3:Q$722,$B$3:$B$722,$B1403)*SUMIFS(Calculations!$E$3:$E$53,Calculations!$A$3:$A$53,$B1403)</f>
        <v/>
      </c>
      <c r="R1403" s="44">
        <f>R677/SUMIFS(R$3:R$722,$B$3:$B$722,$B1403)*SUMIFS(Calculations!$E$3:$E$53,Calculations!$A$3:$A$53,$B1403)</f>
        <v/>
      </c>
    </row>
    <row r="1404" ht="15.75" customHeight="1" s="157">
      <c r="B1404" s="44" t="inlineStr">
        <is>
          <t>WI</t>
        </is>
      </c>
      <c r="C1404" s="44" t="inlineStr">
        <is>
          <t>Generation</t>
        </is>
      </c>
      <c r="D1404" s="44" t="inlineStr">
        <is>
          <t>Biopower</t>
        </is>
      </c>
      <c r="E1404" s="44">
        <f>LOOKUP(D1404,$U$2:$V$15,$V$2:$V$15)</f>
        <v/>
      </c>
      <c r="F1404" s="44">
        <f>F678/SUMIFS(F$3:F$722,$B$3:$B$722,$B1404)*SUMIFS(Calculations!$E$3:$E$53,Calculations!$A$3:$A$53,$B1404)</f>
        <v/>
      </c>
      <c r="G1404" s="44">
        <f>G678/SUMIFS(G$3:G$722,$B$3:$B$722,$B1404)*SUMIFS(Calculations!$E$3:$E$53,Calculations!$A$3:$A$53,$B1404)</f>
        <v/>
      </c>
      <c r="H1404" s="44">
        <f>H678/SUMIFS(H$3:H$722,$B$3:$B$722,$B1404)*SUMIFS(Calculations!$E$3:$E$53,Calculations!$A$3:$A$53,$B1404)</f>
        <v/>
      </c>
      <c r="I1404" s="44">
        <f>I678/SUMIFS(I$3:I$722,$B$3:$B$722,$B1404)*SUMIFS(Calculations!$E$3:$E$53,Calculations!$A$3:$A$53,$B1404)</f>
        <v/>
      </c>
      <c r="J1404" s="44">
        <f>J678/SUMIFS(J$3:J$722,$B$3:$B$722,$B1404)*SUMIFS(Calculations!$E$3:$E$53,Calculations!$A$3:$A$53,$B1404)</f>
        <v/>
      </c>
      <c r="K1404" s="44">
        <f>K678/SUMIFS(K$3:K$722,$B$3:$B$722,$B1404)*SUMIFS(Calculations!$E$3:$E$53,Calculations!$A$3:$A$53,$B1404)</f>
        <v/>
      </c>
      <c r="L1404" s="44">
        <f>L678/SUMIFS(L$3:L$722,$B$3:$B$722,$B1404)*SUMIFS(Calculations!$E$3:$E$53,Calculations!$A$3:$A$53,$B1404)</f>
        <v/>
      </c>
      <c r="M1404" s="44">
        <f>M678/SUMIFS(M$3:M$722,$B$3:$B$722,$B1404)*SUMIFS(Calculations!$E$3:$E$53,Calculations!$A$3:$A$53,$B1404)</f>
        <v/>
      </c>
      <c r="N1404" s="44">
        <f>N678/SUMIFS(N$3:N$722,$B$3:$B$722,$B1404)*SUMIFS(Calculations!$E$3:$E$53,Calculations!$A$3:$A$53,$B1404)</f>
        <v/>
      </c>
      <c r="O1404" s="44">
        <f>O678/SUMIFS(O$3:O$722,$B$3:$B$722,$B1404)*SUMIFS(Calculations!$E$3:$E$53,Calculations!$A$3:$A$53,$B1404)</f>
        <v/>
      </c>
      <c r="P1404" s="44">
        <f>P678/SUMIFS(P$3:P$722,$B$3:$B$722,$B1404)*SUMIFS(Calculations!$E$3:$E$53,Calculations!$A$3:$A$53,$B1404)</f>
        <v/>
      </c>
      <c r="Q1404" s="44">
        <f>Q678/SUMIFS(Q$3:Q$722,$B$3:$B$722,$B1404)*SUMIFS(Calculations!$E$3:$E$53,Calculations!$A$3:$A$53,$B1404)</f>
        <v/>
      </c>
      <c r="R1404" s="44">
        <f>R678/SUMIFS(R$3:R$722,$B$3:$B$722,$B1404)*SUMIFS(Calculations!$E$3:$E$53,Calculations!$A$3:$A$53,$B1404)</f>
        <v/>
      </c>
    </row>
    <row r="1405" ht="15.75" customHeight="1" s="157">
      <c r="B1405" s="44" t="inlineStr">
        <is>
          <t>WI</t>
        </is>
      </c>
      <c r="C1405" s="44" t="inlineStr">
        <is>
          <t>Generation</t>
        </is>
      </c>
      <c r="D1405" s="44" t="inlineStr">
        <is>
          <t>Coal</t>
        </is>
      </c>
      <c r="E1405" s="44">
        <f>LOOKUP(D1405,$U$2:$V$15,$V$2:$V$15)</f>
        <v/>
      </c>
      <c r="F1405" s="44">
        <f>F679/SUMIFS(F$3:F$722,$B$3:$B$722,$B1405)*SUMIFS(Calculations!$E$3:$E$53,Calculations!$A$3:$A$53,$B1405)</f>
        <v/>
      </c>
      <c r="G1405" s="44">
        <f>G679/SUMIFS(G$3:G$722,$B$3:$B$722,$B1405)*SUMIFS(Calculations!$E$3:$E$53,Calculations!$A$3:$A$53,$B1405)</f>
        <v/>
      </c>
      <c r="H1405" s="44">
        <f>H679/SUMIFS(H$3:H$722,$B$3:$B$722,$B1405)*SUMIFS(Calculations!$E$3:$E$53,Calculations!$A$3:$A$53,$B1405)</f>
        <v/>
      </c>
      <c r="I1405" s="44">
        <f>I679/SUMIFS(I$3:I$722,$B$3:$B$722,$B1405)*SUMIFS(Calculations!$E$3:$E$53,Calculations!$A$3:$A$53,$B1405)</f>
        <v/>
      </c>
      <c r="J1405" s="44">
        <f>J679/SUMIFS(J$3:J$722,$B$3:$B$722,$B1405)*SUMIFS(Calculations!$E$3:$E$53,Calculations!$A$3:$A$53,$B1405)</f>
        <v/>
      </c>
      <c r="K1405" s="44">
        <f>K679/SUMIFS(K$3:K$722,$B$3:$B$722,$B1405)*SUMIFS(Calculations!$E$3:$E$53,Calculations!$A$3:$A$53,$B1405)</f>
        <v/>
      </c>
      <c r="L1405" s="44">
        <f>L679/SUMIFS(L$3:L$722,$B$3:$B$722,$B1405)*SUMIFS(Calculations!$E$3:$E$53,Calculations!$A$3:$A$53,$B1405)</f>
        <v/>
      </c>
      <c r="M1405" s="44">
        <f>M679/SUMIFS(M$3:M$722,$B$3:$B$722,$B1405)*SUMIFS(Calculations!$E$3:$E$53,Calculations!$A$3:$A$53,$B1405)</f>
        <v/>
      </c>
      <c r="N1405" s="44">
        <f>N679/SUMIFS(N$3:N$722,$B$3:$B$722,$B1405)*SUMIFS(Calculations!$E$3:$E$53,Calculations!$A$3:$A$53,$B1405)</f>
        <v/>
      </c>
      <c r="O1405" s="44">
        <f>O679/SUMIFS(O$3:O$722,$B$3:$B$722,$B1405)*SUMIFS(Calculations!$E$3:$E$53,Calculations!$A$3:$A$53,$B1405)</f>
        <v/>
      </c>
      <c r="P1405" s="44">
        <f>P679/SUMIFS(P$3:P$722,$B$3:$B$722,$B1405)*SUMIFS(Calculations!$E$3:$E$53,Calculations!$A$3:$A$53,$B1405)</f>
        <v/>
      </c>
      <c r="Q1405" s="44">
        <f>Q679/SUMIFS(Q$3:Q$722,$B$3:$B$722,$B1405)*SUMIFS(Calculations!$E$3:$E$53,Calculations!$A$3:$A$53,$B1405)</f>
        <v/>
      </c>
      <c r="R1405" s="44">
        <f>R679/SUMIFS(R$3:R$722,$B$3:$B$722,$B1405)*SUMIFS(Calculations!$E$3:$E$53,Calculations!$A$3:$A$53,$B1405)</f>
        <v/>
      </c>
    </row>
    <row r="1406" ht="15.75" customHeight="1" s="157">
      <c r="B1406" s="44" t="inlineStr">
        <is>
          <t>WI</t>
        </is>
      </c>
      <c r="C1406" s="44" t="inlineStr">
        <is>
          <t>Generation</t>
        </is>
      </c>
      <c r="D1406" s="44" t="inlineStr">
        <is>
          <t>CSP</t>
        </is>
      </c>
      <c r="E1406" s="44">
        <f>LOOKUP(D1406,$U$2:$V$15,$V$2:$V$15)</f>
        <v/>
      </c>
      <c r="F1406" s="44">
        <f>F680/SUMIFS(F$3:F$722,$B$3:$B$722,$B1406)*SUMIFS(Calculations!$E$3:$E$53,Calculations!$A$3:$A$53,$B1406)</f>
        <v/>
      </c>
      <c r="G1406" s="44">
        <f>G680/SUMIFS(G$3:G$722,$B$3:$B$722,$B1406)*SUMIFS(Calculations!$E$3:$E$53,Calculations!$A$3:$A$53,$B1406)</f>
        <v/>
      </c>
      <c r="H1406" s="44">
        <f>H680/SUMIFS(H$3:H$722,$B$3:$B$722,$B1406)*SUMIFS(Calculations!$E$3:$E$53,Calculations!$A$3:$A$53,$B1406)</f>
        <v/>
      </c>
      <c r="I1406" s="44">
        <f>I680/SUMIFS(I$3:I$722,$B$3:$B$722,$B1406)*SUMIFS(Calculations!$E$3:$E$53,Calculations!$A$3:$A$53,$B1406)</f>
        <v/>
      </c>
      <c r="J1406" s="44">
        <f>J680/SUMIFS(J$3:J$722,$B$3:$B$722,$B1406)*SUMIFS(Calculations!$E$3:$E$53,Calculations!$A$3:$A$53,$B1406)</f>
        <v/>
      </c>
      <c r="K1406" s="44">
        <f>K680/SUMIFS(K$3:K$722,$B$3:$B$722,$B1406)*SUMIFS(Calculations!$E$3:$E$53,Calculations!$A$3:$A$53,$B1406)</f>
        <v/>
      </c>
      <c r="L1406" s="44">
        <f>L680/SUMIFS(L$3:L$722,$B$3:$B$722,$B1406)*SUMIFS(Calculations!$E$3:$E$53,Calculations!$A$3:$A$53,$B1406)</f>
        <v/>
      </c>
      <c r="M1406" s="44">
        <f>M680/SUMIFS(M$3:M$722,$B$3:$B$722,$B1406)*SUMIFS(Calculations!$E$3:$E$53,Calculations!$A$3:$A$53,$B1406)</f>
        <v/>
      </c>
      <c r="N1406" s="44">
        <f>N680/SUMIFS(N$3:N$722,$B$3:$B$722,$B1406)*SUMIFS(Calculations!$E$3:$E$53,Calculations!$A$3:$A$53,$B1406)</f>
        <v/>
      </c>
      <c r="O1406" s="44">
        <f>O680/SUMIFS(O$3:O$722,$B$3:$B$722,$B1406)*SUMIFS(Calculations!$E$3:$E$53,Calculations!$A$3:$A$53,$B1406)</f>
        <v/>
      </c>
      <c r="P1406" s="44">
        <f>P680/SUMIFS(P$3:P$722,$B$3:$B$722,$B1406)*SUMIFS(Calculations!$E$3:$E$53,Calculations!$A$3:$A$53,$B1406)</f>
        <v/>
      </c>
      <c r="Q1406" s="44">
        <f>Q680/SUMIFS(Q$3:Q$722,$B$3:$B$722,$B1406)*SUMIFS(Calculations!$E$3:$E$53,Calculations!$A$3:$A$53,$B1406)</f>
        <v/>
      </c>
      <c r="R1406" s="44">
        <f>R680/SUMIFS(R$3:R$722,$B$3:$B$722,$B1406)*SUMIFS(Calculations!$E$3:$E$53,Calculations!$A$3:$A$53,$B1406)</f>
        <v/>
      </c>
    </row>
    <row r="1407" ht="15.75" customHeight="1" s="157">
      <c r="B1407" s="44" t="inlineStr">
        <is>
          <t>WI</t>
        </is>
      </c>
      <c r="C1407" s="44" t="inlineStr">
        <is>
          <t>Generation</t>
        </is>
      </c>
      <c r="D1407" s="44" t="inlineStr">
        <is>
          <t>Geothermal</t>
        </is>
      </c>
      <c r="E1407" s="44">
        <f>LOOKUP(D1407,$U$2:$V$15,$V$2:$V$15)</f>
        <v/>
      </c>
      <c r="F1407" s="44">
        <f>F681/SUMIFS(F$3:F$722,$B$3:$B$722,$B1407)*SUMIFS(Calculations!$E$3:$E$53,Calculations!$A$3:$A$53,$B1407)</f>
        <v/>
      </c>
      <c r="G1407" s="44">
        <f>G681/SUMIFS(G$3:G$722,$B$3:$B$722,$B1407)*SUMIFS(Calculations!$E$3:$E$53,Calculations!$A$3:$A$53,$B1407)</f>
        <v/>
      </c>
      <c r="H1407" s="44">
        <f>H681/SUMIFS(H$3:H$722,$B$3:$B$722,$B1407)*SUMIFS(Calculations!$E$3:$E$53,Calculations!$A$3:$A$53,$B1407)</f>
        <v/>
      </c>
      <c r="I1407" s="44">
        <f>I681/SUMIFS(I$3:I$722,$B$3:$B$722,$B1407)*SUMIFS(Calculations!$E$3:$E$53,Calculations!$A$3:$A$53,$B1407)</f>
        <v/>
      </c>
      <c r="J1407" s="44">
        <f>J681/SUMIFS(J$3:J$722,$B$3:$B$722,$B1407)*SUMIFS(Calculations!$E$3:$E$53,Calculations!$A$3:$A$53,$B1407)</f>
        <v/>
      </c>
      <c r="K1407" s="44">
        <f>K681/SUMIFS(K$3:K$722,$B$3:$B$722,$B1407)*SUMIFS(Calculations!$E$3:$E$53,Calculations!$A$3:$A$53,$B1407)</f>
        <v/>
      </c>
      <c r="L1407" s="44">
        <f>L681/SUMIFS(L$3:L$722,$B$3:$B$722,$B1407)*SUMIFS(Calculations!$E$3:$E$53,Calculations!$A$3:$A$53,$B1407)</f>
        <v/>
      </c>
      <c r="M1407" s="44">
        <f>M681/SUMIFS(M$3:M$722,$B$3:$B$722,$B1407)*SUMIFS(Calculations!$E$3:$E$53,Calculations!$A$3:$A$53,$B1407)</f>
        <v/>
      </c>
      <c r="N1407" s="44">
        <f>N681/SUMIFS(N$3:N$722,$B$3:$B$722,$B1407)*SUMIFS(Calculations!$E$3:$E$53,Calculations!$A$3:$A$53,$B1407)</f>
        <v/>
      </c>
      <c r="O1407" s="44">
        <f>O681/SUMIFS(O$3:O$722,$B$3:$B$722,$B1407)*SUMIFS(Calculations!$E$3:$E$53,Calculations!$A$3:$A$53,$B1407)</f>
        <v/>
      </c>
      <c r="P1407" s="44">
        <f>P681/SUMIFS(P$3:P$722,$B$3:$B$722,$B1407)*SUMIFS(Calculations!$E$3:$E$53,Calculations!$A$3:$A$53,$B1407)</f>
        <v/>
      </c>
      <c r="Q1407" s="44">
        <f>Q681/SUMIFS(Q$3:Q$722,$B$3:$B$722,$B1407)*SUMIFS(Calculations!$E$3:$E$53,Calculations!$A$3:$A$53,$B1407)</f>
        <v/>
      </c>
      <c r="R1407" s="44">
        <f>R681/SUMIFS(R$3:R$722,$B$3:$B$722,$B1407)*SUMIFS(Calculations!$E$3:$E$53,Calculations!$A$3:$A$53,$B1407)</f>
        <v/>
      </c>
    </row>
    <row r="1408" ht="15.75" customHeight="1" s="157">
      <c r="B1408" s="44" t="inlineStr">
        <is>
          <t>WI</t>
        </is>
      </c>
      <c r="C1408" s="44" t="inlineStr">
        <is>
          <t>Generation</t>
        </is>
      </c>
      <c r="D1408" s="44" t="inlineStr">
        <is>
          <t>Hydro</t>
        </is>
      </c>
      <c r="E1408" s="44">
        <f>LOOKUP(D1408,$U$2:$V$15,$V$2:$V$15)</f>
        <v/>
      </c>
      <c r="F1408" s="44">
        <f>F682/SUMIFS(F$3:F$722,$B$3:$B$722,$B1408)*SUMIFS(Calculations!$E$3:$E$53,Calculations!$A$3:$A$53,$B1408)</f>
        <v/>
      </c>
      <c r="G1408" s="44">
        <f>G682/SUMIFS(G$3:G$722,$B$3:$B$722,$B1408)*SUMIFS(Calculations!$E$3:$E$53,Calculations!$A$3:$A$53,$B1408)</f>
        <v/>
      </c>
      <c r="H1408" s="44">
        <f>H682/SUMIFS(H$3:H$722,$B$3:$B$722,$B1408)*SUMIFS(Calculations!$E$3:$E$53,Calculations!$A$3:$A$53,$B1408)</f>
        <v/>
      </c>
      <c r="I1408" s="44">
        <f>I682/SUMIFS(I$3:I$722,$B$3:$B$722,$B1408)*SUMIFS(Calculations!$E$3:$E$53,Calculations!$A$3:$A$53,$B1408)</f>
        <v/>
      </c>
      <c r="J1408" s="44">
        <f>J682/SUMIFS(J$3:J$722,$B$3:$B$722,$B1408)*SUMIFS(Calculations!$E$3:$E$53,Calculations!$A$3:$A$53,$B1408)</f>
        <v/>
      </c>
      <c r="K1408" s="44">
        <f>K682/SUMIFS(K$3:K$722,$B$3:$B$722,$B1408)*SUMIFS(Calculations!$E$3:$E$53,Calculations!$A$3:$A$53,$B1408)</f>
        <v/>
      </c>
      <c r="L1408" s="44">
        <f>L682/SUMIFS(L$3:L$722,$B$3:$B$722,$B1408)*SUMIFS(Calculations!$E$3:$E$53,Calculations!$A$3:$A$53,$B1408)</f>
        <v/>
      </c>
      <c r="M1408" s="44">
        <f>M682/SUMIFS(M$3:M$722,$B$3:$B$722,$B1408)*SUMIFS(Calculations!$E$3:$E$53,Calculations!$A$3:$A$53,$B1408)</f>
        <v/>
      </c>
      <c r="N1408" s="44">
        <f>N682/SUMIFS(N$3:N$722,$B$3:$B$722,$B1408)*SUMIFS(Calculations!$E$3:$E$53,Calculations!$A$3:$A$53,$B1408)</f>
        <v/>
      </c>
      <c r="O1408" s="44">
        <f>O682/SUMIFS(O$3:O$722,$B$3:$B$722,$B1408)*SUMIFS(Calculations!$E$3:$E$53,Calculations!$A$3:$A$53,$B1408)</f>
        <v/>
      </c>
      <c r="P1408" s="44">
        <f>P682/SUMIFS(P$3:P$722,$B$3:$B$722,$B1408)*SUMIFS(Calculations!$E$3:$E$53,Calculations!$A$3:$A$53,$B1408)</f>
        <v/>
      </c>
      <c r="Q1408" s="44">
        <f>Q682/SUMIFS(Q$3:Q$722,$B$3:$B$722,$B1408)*SUMIFS(Calculations!$E$3:$E$53,Calculations!$A$3:$A$53,$B1408)</f>
        <v/>
      </c>
      <c r="R1408" s="44">
        <f>R682/SUMIFS(R$3:R$722,$B$3:$B$722,$B1408)*SUMIFS(Calculations!$E$3:$E$53,Calculations!$A$3:$A$53,$B1408)</f>
        <v/>
      </c>
    </row>
    <row r="1409" ht="15.75" customHeight="1" s="157">
      <c r="B1409" s="44" t="inlineStr">
        <is>
          <t>WI</t>
        </is>
      </c>
      <c r="C1409" s="44" t="inlineStr">
        <is>
          <t>Generation</t>
        </is>
      </c>
      <c r="D1409" s="44" t="inlineStr">
        <is>
          <t>Imports</t>
        </is>
      </c>
      <c r="E1409" s="44">
        <f>LOOKUP(D1409,$U$2:$V$15,$V$2:$V$15)</f>
        <v/>
      </c>
      <c r="F1409" s="44">
        <f>F683/SUMIFS(F$3:F$722,$B$3:$B$722,$B1409)*SUMIFS(Calculations!$E$3:$E$53,Calculations!$A$3:$A$53,$B1409)</f>
        <v/>
      </c>
      <c r="G1409" s="44">
        <f>G683/SUMIFS(G$3:G$722,$B$3:$B$722,$B1409)*SUMIFS(Calculations!$E$3:$E$53,Calculations!$A$3:$A$53,$B1409)</f>
        <v/>
      </c>
      <c r="H1409" s="44">
        <f>H683/SUMIFS(H$3:H$722,$B$3:$B$722,$B1409)*SUMIFS(Calculations!$E$3:$E$53,Calculations!$A$3:$A$53,$B1409)</f>
        <v/>
      </c>
      <c r="I1409" s="44">
        <f>I683/SUMIFS(I$3:I$722,$B$3:$B$722,$B1409)*SUMIFS(Calculations!$E$3:$E$53,Calculations!$A$3:$A$53,$B1409)</f>
        <v/>
      </c>
      <c r="J1409" s="44">
        <f>J683/SUMIFS(J$3:J$722,$B$3:$B$722,$B1409)*SUMIFS(Calculations!$E$3:$E$53,Calculations!$A$3:$A$53,$B1409)</f>
        <v/>
      </c>
      <c r="K1409" s="44">
        <f>K683/SUMIFS(K$3:K$722,$B$3:$B$722,$B1409)*SUMIFS(Calculations!$E$3:$E$53,Calculations!$A$3:$A$53,$B1409)</f>
        <v/>
      </c>
      <c r="L1409" s="44">
        <f>L683/SUMIFS(L$3:L$722,$B$3:$B$722,$B1409)*SUMIFS(Calculations!$E$3:$E$53,Calculations!$A$3:$A$53,$B1409)</f>
        <v/>
      </c>
      <c r="M1409" s="44">
        <f>M683/SUMIFS(M$3:M$722,$B$3:$B$722,$B1409)*SUMIFS(Calculations!$E$3:$E$53,Calculations!$A$3:$A$53,$B1409)</f>
        <v/>
      </c>
      <c r="N1409" s="44">
        <f>N683/SUMIFS(N$3:N$722,$B$3:$B$722,$B1409)*SUMIFS(Calculations!$E$3:$E$53,Calculations!$A$3:$A$53,$B1409)</f>
        <v/>
      </c>
      <c r="O1409" s="44">
        <f>O683/SUMIFS(O$3:O$722,$B$3:$B$722,$B1409)*SUMIFS(Calculations!$E$3:$E$53,Calculations!$A$3:$A$53,$B1409)</f>
        <v/>
      </c>
      <c r="P1409" s="44">
        <f>P683/SUMIFS(P$3:P$722,$B$3:$B$722,$B1409)*SUMIFS(Calculations!$E$3:$E$53,Calculations!$A$3:$A$53,$B1409)</f>
        <v/>
      </c>
      <c r="Q1409" s="44">
        <f>Q683/SUMIFS(Q$3:Q$722,$B$3:$B$722,$B1409)*SUMIFS(Calculations!$E$3:$E$53,Calculations!$A$3:$A$53,$B1409)</f>
        <v/>
      </c>
      <c r="R1409" s="44">
        <f>R683/SUMIFS(R$3:R$722,$B$3:$B$722,$B1409)*SUMIFS(Calculations!$E$3:$E$53,Calculations!$A$3:$A$53,$B1409)</f>
        <v/>
      </c>
    </row>
    <row r="1410" ht="15.75" customHeight="1" s="157">
      <c r="B1410" s="44" t="inlineStr">
        <is>
          <t>WI</t>
        </is>
      </c>
      <c r="C1410" s="44" t="inlineStr">
        <is>
          <t>Generation</t>
        </is>
      </c>
      <c r="D1410" s="44" t="inlineStr">
        <is>
          <t>Land-based Wind</t>
        </is>
      </c>
      <c r="E1410" s="44">
        <f>LOOKUP(D1410,$U$2:$V$15,$V$2:$V$15)</f>
        <v/>
      </c>
      <c r="F1410" s="44">
        <f>F684/SUMIFS(F$3:F$722,$B$3:$B$722,$B1410)*SUMIFS(Calculations!$E$3:$E$53,Calculations!$A$3:$A$53,$B1410)</f>
        <v/>
      </c>
      <c r="G1410" s="44">
        <f>G684/SUMIFS(G$3:G$722,$B$3:$B$722,$B1410)*SUMIFS(Calculations!$E$3:$E$53,Calculations!$A$3:$A$53,$B1410)</f>
        <v/>
      </c>
      <c r="H1410" s="44">
        <f>H684/SUMIFS(H$3:H$722,$B$3:$B$722,$B1410)*SUMIFS(Calculations!$E$3:$E$53,Calculations!$A$3:$A$53,$B1410)</f>
        <v/>
      </c>
      <c r="I1410" s="44">
        <f>I684/SUMIFS(I$3:I$722,$B$3:$B$722,$B1410)*SUMIFS(Calculations!$E$3:$E$53,Calculations!$A$3:$A$53,$B1410)</f>
        <v/>
      </c>
      <c r="J1410" s="44">
        <f>J684/SUMIFS(J$3:J$722,$B$3:$B$722,$B1410)*SUMIFS(Calculations!$E$3:$E$53,Calculations!$A$3:$A$53,$B1410)</f>
        <v/>
      </c>
      <c r="K1410" s="44">
        <f>K684/SUMIFS(K$3:K$722,$B$3:$B$722,$B1410)*SUMIFS(Calculations!$E$3:$E$53,Calculations!$A$3:$A$53,$B1410)</f>
        <v/>
      </c>
      <c r="L1410" s="44">
        <f>L684/SUMIFS(L$3:L$722,$B$3:$B$722,$B1410)*SUMIFS(Calculations!$E$3:$E$53,Calculations!$A$3:$A$53,$B1410)</f>
        <v/>
      </c>
      <c r="M1410" s="44">
        <f>M684/SUMIFS(M$3:M$722,$B$3:$B$722,$B1410)*SUMIFS(Calculations!$E$3:$E$53,Calculations!$A$3:$A$53,$B1410)</f>
        <v/>
      </c>
      <c r="N1410" s="44">
        <f>N684/SUMIFS(N$3:N$722,$B$3:$B$722,$B1410)*SUMIFS(Calculations!$E$3:$E$53,Calculations!$A$3:$A$53,$B1410)</f>
        <v/>
      </c>
      <c r="O1410" s="44">
        <f>O684/SUMIFS(O$3:O$722,$B$3:$B$722,$B1410)*SUMIFS(Calculations!$E$3:$E$53,Calculations!$A$3:$A$53,$B1410)</f>
        <v/>
      </c>
      <c r="P1410" s="44">
        <f>P684/SUMIFS(P$3:P$722,$B$3:$B$722,$B1410)*SUMIFS(Calculations!$E$3:$E$53,Calculations!$A$3:$A$53,$B1410)</f>
        <v/>
      </c>
      <c r="Q1410" s="44">
        <f>Q684/SUMIFS(Q$3:Q$722,$B$3:$B$722,$B1410)*SUMIFS(Calculations!$E$3:$E$53,Calculations!$A$3:$A$53,$B1410)</f>
        <v/>
      </c>
      <c r="R1410" s="44">
        <f>R684/SUMIFS(R$3:R$722,$B$3:$B$722,$B1410)*SUMIFS(Calculations!$E$3:$E$53,Calculations!$A$3:$A$53,$B1410)</f>
        <v/>
      </c>
    </row>
    <row r="1411" ht="15.75" customHeight="1" s="157">
      <c r="B1411" s="44" t="inlineStr">
        <is>
          <t>WI</t>
        </is>
      </c>
      <c r="C1411" s="44" t="inlineStr">
        <is>
          <t>Generation</t>
        </is>
      </c>
      <c r="D1411" s="44" t="inlineStr">
        <is>
          <t>NG-CC</t>
        </is>
      </c>
      <c r="E1411" s="44">
        <f>LOOKUP(D1411,$U$2:$V$15,$V$2:$V$15)</f>
        <v/>
      </c>
      <c r="F1411" s="44">
        <f>F685/SUMIFS(F$3:F$722,$B$3:$B$722,$B1411)*SUMIFS(Calculations!$E$3:$E$53,Calculations!$A$3:$A$53,$B1411)</f>
        <v/>
      </c>
      <c r="G1411" s="44">
        <f>G685/SUMIFS(G$3:G$722,$B$3:$B$722,$B1411)*SUMIFS(Calculations!$E$3:$E$53,Calculations!$A$3:$A$53,$B1411)</f>
        <v/>
      </c>
      <c r="H1411" s="44">
        <f>H685/SUMIFS(H$3:H$722,$B$3:$B$722,$B1411)*SUMIFS(Calculations!$E$3:$E$53,Calculations!$A$3:$A$53,$B1411)</f>
        <v/>
      </c>
      <c r="I1411" s="44">
        <f>I685/SUMIFS(I$3:I$722,$B$3:$B$722,$B1411)*SUMIFS(Calculations!$E$3:$E$53,Calculations!$A$3:$A$53,$B1411)</f>
        <v/>
      </c>
      <c r="J1411" s="44">
        <f>J685/SUMIFS(J$3:J$722,$B$3:$B$722,$B1411)*SUMIFS(Calculations!$E$3:$E$53,Calculations!$A$3:$A$53,$B1411)</f>
        <v/>
      </c>
      <c r="K1411" s="44">
        <f>K685/SUMIFS(K$3:K$722,$B$3:$B$722,$B1411)*SUMIFS(Calculations!$E$3:$E$53,Calculations!$A$3:$A$53,$B1411)</f>
        <v/>
      </c>
      <c r="L1411" s="44">
        <f>L685/SUMIFS(L$3:L$722,$B$3:$B$722,$B1411)*SUMIFS(Calculations!$E$3:$E$53,Calculations!$A$3:$A$53,$B1411)</f>
        <v/>
      </c>
      <c r="M1411" s="44">
        <f>M685/SUMIFS(M$3:M$722,$B$3:$B$722,$B1411)*SUMIFS(Calculations!$E$3:$E$53,Calculations!$A$3:$A$53,$B1411)</f>
        <v/>
      </c>
      <c r="N1411" s="44">
        <f>N685/SUMIFS(N$3:N$722,$B$3:$B$722,$B1411)*SUMIFS(Calculations!$E$3:$E$53,Calculations!$A$3:$A$53,$B1411)</f>
        <v/>
      </c>
      <c r="O1411" s="44">
        <f>O685/SUMIFS(O$3:O$722,$B$3:$B$722,$B1411)*SUMIFS(Calculations!$E$3:$E$53,Calculations!$A$3:$A$53,$B1411)</f>
        <v/>
      </c>
      <c r="P1411" s="44">
        <f>P685/SUMIFS(P$3:P$722,$B$3:$B$722,$B1411)*SUMIFS(Calculations!$E$3:$E$53,Calculations!$A$3:$A$53,$B1411)</f>
        <v/>
      </c>
      <c r="Q1411" s="44">
        <f>Q685/SUMIFS(Q$3:Q$722,$B$3:$B$722,$B1411)*SUMIFS(Calculations!$E$3:$E$53,Calculations!$A$3:$A$53,$B1411)</f>
        <v/>
      </c>
      <c r="R1411" s="44">
        <f>R685/SUMIFS(R$3:R$722,$B$3:$B$722,$B1411)*SUMIFS(Calculations!$E$3:$E$53,Calculations!$A$3:$A$53,$B1411)</f>
        <v/>
      </c>
    </row>
    <row r="1412" ht="15.75" customHeight="1" s="157">
      <c r="B1412" s="44" t="inlineStr">
        <is>
          <t>WI</t>
        </is>
      </c>
      <c r="C1412" s="44" t="inlineStr">
        <is>
          <t>Generation</t>
        </is>
      </c>
      <c r="D1412" s="44" t="inlineStr">
        <is>
          <t>NG-CT</t>
        </is>
      </c>
      <c r="E1412" s="44">
        <f>LOOKUP(D1412,$U$2:$V$15,$V$2:$V$15)</f>
        <v/>
      </c>
      <c r="F1412" s="44">
        <f>F686/SUMIFS(F$3:F$722,$B$3:$B$722,$B1412)*SUMIFS(Calculations!$E$3:$E$53,Calculations!$A$3:$A$53,$B1412)</f>
        <v/>
      </c>
      <c r="G1412" s="44">
        <f>G686/SUMIFS(G$3:G$722,$B$3:$B$722,$B1412)*SUMIFS(Calculations!$E$3:$E$53,Calculations!$A$3:$A$53,$B1412)</f>
        <v/>
      </c>
      <c r="H1412" s="44">
        <f>H686/SUMIFS(H$3:H$722,$B$3:$B$722,$B1412)*SUMIFS(Calculations!$E$3:$E$53,Calculations!$A$3:$A$53,$B1412)</f>
        <v/>
      </c>
      <c r="I1412" s="44">
        <f>I686/SUMIFS(I$3:I$722,$B$3:$B$722,$B1412)*SUMIFS(Calculations!$E$3:$E$53,Calculations!$A$3:$A$53,$B1412)</f>
        <v/>
      </c>
      <c r="J1412" s="44">
        <f>J686/SUMIFS(J$3:J$722,$B$3:$B$722,$B1412)*SUMIFS(Calculations!$E$3:$E$53,Calculations!$A$3:$A$53,$B1412)</f>
        <v/>
      </c>
      <c r="K1412" s="44">
        <f>K686/SUMIFS(K$3:K$722,$B$3:$B$722,$B1412)*SUMIFS(Calculations!$E$3:$E$53,Calculations!$A$3:$A$53,$B1412)</f>
        <v/>
      </c>
      <c r="L1412" s="44">
        <f>L686/SUMIFS(L$3:L$722,$B$3:$B$722,$B1412)*SUMIFS(Calculations!$E$3:$E$53,Calculations!$A$3:$A$53,$B1412)</f>
        <v/>
      </c>
      <c r="M1412" s="44">
        <f>M686/SUMIFS(M$3:M$722,$B$3:$B$722,$B1412)*SUMIFS(Calculations!$E$3:$E$53,Calculations!$A$3:$A$53,$B1412)</f>
        <v/>
      </c>
      <c r="N1412" s="44">
        <f>N686/SUMIFS(N$3:N$722,$B$3:$B$722,$B1412)*SUMIFS(Calculations!$E$3:$E$53,Calculations!$A$3:$A$53,$B1412)</f>
        <v/>
      </c>
      <c r="O1412" s="44">
        <f>O686/SUMIFS(O$3:O$722,$B$3:$B$722,$B1412)*SUMIFS(Calculations!$E$3:$E$53,Calculations!$A$3:$A$53,$B1412)</f>
        <v/>
      </c>
      <c r="P1412" s="44">
        <f>P686/SUMIFS(P$3:P$722,$B$3:$B$722,$B1412)*SUMIFS(Calculations!$E$3:$E$53,Calculations!$A$3:$A$53,$B1412)</f>
        <v/>
      </c>
      <c r="Q1412" s="44">
        <f>Q686/SUMIFS(Q$3:Q$722,$B$3:$B$722,$B1412)*SUMIFS(Calculations!$E$3:$E$53,Calculations!$A$3:$A$53,$B1412)</f>
        <v/>
      </c>
      <c r="R1412" s="44">
        <f>R686/SUMIFS(R$3:R$722,$B$3:$B$722,$B1412)*SUMIFS(Calculations!$E$3:$E$53,Calculations!$A$3:$A$53,$B1412)</f>
        <v/>
      </c>
    </row>
    <row r="1413" ht="15.75" customHeight="1" s="157">
      <c r="B1413" s="44" t="inlineStr">
        <is>
          <t>WI</t>
        </is>
      </c>
      <c r="C1413" s="44" t="inlineStr">
        <is>
          <t>Generation</t>
        </is>
      </c>
      <c r="D1413" s="44" t="inlineStr">
        <is>
          <t>Nuclear</t>
        </is>
      </c>
      <c r="E1413" s="44">
        <f>LOOKUP(D1413,$U$2:$V$15,$V$2:$V$15)</f>
        <v/>
      </c>
      <c r="F1413" s="44">
        <f>F687/SUMIFS(F$3:F$722,$B$3:$B$722,$B1413)*SUMIFS(Calculations!$E$3:$E$53,Calculations!$A$3:$A$53,$B1413)</f>
        <v/>
      </c>
      <c r="G1413" s="44">
        <f>G687/SUMIFS(G$3:G$722,$B$3:$B$722,$B1413)*SUMIFS(Calculations!$E$3:$E$53,Calculations!$A$3:$A$53,$B1413)</f>
        <v/>
      </c>
      <c r="H1413" s="44">
        <f>H687/SUMIFS(H$3:H$722,$B$3:$B$722,$B1413)*SUMIFS(Calculations!$E$3:$E$53,Calculations!$A$3:$A$53,$B1413)</f>
        <v/>
      </c>
      <c r="I1413" s="44">
        <f>I687/SUMIFS(I$3:I$722,$B$3:$B$722,$B1413)*SUMIFS(Calculations!$E$3:$E$53,Calculations!$A$3:$A$53,$B1413)</f>
        <v/>
      </c>
      <c r="J1413" s="44">
        <f>J687/SUMIFS(J$3:J$722,$B$3:$B$722,$B1413)*SUMIFS(Calculations!$E$3:$E$53,Calculations!$A$3:$A$53,$B1413)</f>
        <v/>
      </c>
      <c r="K1413" s="44">
        <f>K687/SUMIFS(K$3:K$722,$B$3:$B$722,$B1413)*SUMIFS(Calculations!$E$3:$E$53,Calculations!$A$3:$A$53,$B1413)</f>
        <v/>
      </c>
      <c r="L1413" s="44">
        <f>L687/SUMIFS(L$3:L$722,$B$3:$B$722,$B1413)*SUMIFS(Calculations!$E$3:$E$53,Calculations!$A$3:$A$53,$B1413)</f>
        <v/>
      </c>
      <c r="M1413" s="44">
        <f>M687/SUMIFS(M$3:M$722,$B$3:$B$722,$B1413)*SUMIFS(Calculations!$E$3:$E$53,Calculations!$A$3:$A$53,$B1413)</f>
        <v/>
      </c>
      <c r="N1413" s="44">
        <f>N687/SUMIFS(N$3:N$722,$B$3:$B$722,$B1413)*SUMIFS(Calculations!$E$3:$E$53,Calculations!$A$3:$A$53,$B1413)</f>
        <v/>
      </c>
      <c r="O1413" s="44">
        <f>O687/SUMIFS(O$3:O$722,$B$3:$B$722,$B1413)*SUMIFS(Calculations!$E$3:$E$53,Calculations!$A$3:$A$53,$B1413)</f>
        <v/>
      </c>
      <c r="P1413" s="44">
        <f>P687/SUMIFS(P$3:P$722,$B$3:$B$722,$B1413)*SUMIFS(Calculations!$E$3:$E$53,Calculations!$A$3:$A$53,$B1413)</f>
        <v/>
      </c>
      <c r="Q1413" s="44">
        <f>Q687/SUMIFS(Q$3:Q$722,$B$3:$B$722,$B1413)*SUMIFS(Calculations!$E$3:$E$53,Calculations!$A$3:$A$53,$B1413)</f>
        <v/>
      </c>
      <c r="R1413" s="44">
        <f>R687/SUMIFS(R$3:R$722,$B$3:$B$722,$B1413)*SUMIFS(Calculations!$E$3:$E$53,Calculations!$A$3:$A$53,$B1413)</f>
        <v/>
      </c>
    </row>
    <row r="1414" ht="15.75" customHeight="1" s="157">
      <c r="B1414" s="44" t="inlineStr">
        <is>
          <t>WI</t>
        </is>
      </c>
      <c r="C1414" s="44" t="inlineStr">
        <is>
          <t>Generation</t>
        </is>
      </c>
      <c r="D1414" s="44" t="inlineStr">
        <is>
          <t>Offshore Wind</t>
        </is>
      </c>
      <c r="E1414" s="44">
        <f>LOOKUP(D1414,$U$2:$V$15,$V$2:$V$15)</f>
        <v/>
      </c>
      <c r="F1414" s="44">
        <f>F688/SUMIFS(F$3:F$722,$B$3:$B$722,$B1414)*SUMIFS(Calculations!$E$3:$E$53,Calculations!$A$3:$A$53,$B1414)</f>
        <v/>
      </c>
      <c r="G1414" s="44">
        <f>G688/SUMIFS(G$3:G$722,$B$3:$B$722,$B1414)*SUMIFS(Calculations!$E$3:$E$53,Calculations!$A$3:$A$53,$B1414)</f>
        <v/>
      </c>
      <c r="H1414" s="44">
        <f>H688/SUMIFS(H$3:H$722,$B$3:$B$722,$B1414)*SUMIFS(Calculations!$E$3:$E$53,Calculations!$A$3:$A$53,$B1414)</f>
        <v/>
      </c>
      <c r="I1414" s="44">
        <f>I688/SUMIFS(I$3:I$722,$B$3:$B$722,$B1414)*SUMIFS(Calculations!$E$3:$E$53,Calculations!$A$3:$A$53,$B1414)</f>
        <v/>
      </c>
      <c r="J1414" s="44">
        <f>J688/SUMIFS(J$3:J$722,$B$3:$B$722,$B1414)*SUMIFS(Calculations!$E$3:$E$53,Calculations!$A$3:$A$53,$B1414)</f>
        <v/>
      </c>
      <c r="K1414" s="44">
        <f>K688/SUMIFS(K$3:K$722,$B$3:$B$722,$B1414)*SUMIFS(Calculations!$E$3:$E$53,Calculations!$A$3:$A$53,$B1414)</f>
        <v/>
      </c>
      <c r="L1414" s="44">
        <f>L688/SUMIFS(L$3:L$722,$B$3:$B$722,$B1414)*SUMIFS(Calculations!$E$3:$E$53,Calculations!$A$3:$A$53,$B1414)</f>
        <v/>
      </c>
      <c r="M1414" s="44">
        <f>M688/SUMIFS(M$3:M$722,$B$3:$B$722,$B1414)*SUMIFS(Calculations!$E$3:$E$53,Calculations!$A$3:$A$53,$B1414)</f>
        <v/>
      </c>
      <c r="N1414" s="44">
        <f>N688/SUMIFS(N$3:N$722,$B$3:$B$722,$B1414)*SUMIFS(Calculations!$E$3:$E$53,Calculations!$A$3:$A$53,$B1414)</f>
        <v/>
      </c>
      <c r="O1414" s="44">
        <f>O688/SUMIFS(O$3:O$722,$B$3:$B$722,$B1414)*SUMIFS(Calculations!$E$3:$E$53,Calculations!$A$3:$A$53,$B1414)</f>
        <v/>
      </c>
      <c r="P1414" s="44">
        <f>P688/SUMIFS(P$3:P$722,$B$3:$B$722,$B1414)*SUMIFS(Calculations!$E$3:$E$53,Calculations!$A$3:$A$53,$B1414)</f>
        <v/>
      </c>
      <c r="Q1414" s="44">
        <f>Q688/SUMIFS(Q$3:Q$722,$B$3:$B$722,$B1414)*SUMIFS(Calculations!$E$3:$E$53,Calculations!$A$3:$A$53,$B1414)</f>
        <v/>
      </c>
      <c r="R1414" s="44">
        <f>R688/SUMIFS(R$3:R$722,$B$3:$B$722,$B1414)*SUMIFS(Calculations!$E$3:$E$53,Calculations!$A$3:$A$53,$B1414)</f>
        <v/>
      </c>
    </row>
    <row r="1415" ht="15.75" customHeight="1" s="157">
      <c r="B1415" s="44" t="inlineStr">
        <is>
          <t>WI</t>
        </is>
      </c>
      <c r="C1415" s="44" t="inlineStr">
        <is>
          <t>Generation</t>
        </is>
      </c>
      <c r="D1415" s="44" t="inlineStr">
        <is>
          <t>Oil-Gas-Steam</t>
        </is>
      </c>
      <c r="E1415" s="44">
        <f>LOOKUP(D1415,$U$2:$V$15,$V$2:$V$15)</f>
        <v/>
      </c>
      <c r="F1415" s="44">
        <f>F689/SUMIFS(F$3:F$722,$B$3:$B$722,$B1415)*SUMIFS(Calculations!$E$3:$E$53,Calculations!$A$3:$A$53,$B1415)</f>
        <v/>
      </c>
      <c r="G1415" s="44">
        <f>G689/SUMIFS(G$3:G$722,$B$3:$B$722,$B1415)*SUMIFS(Calculations!$E$3:$E$53,Calculations!$A$3:$A$53,$B1415)</f>
        <v/>
      </c>
      <c r="H1415" s="44">
        <f>H689/SUMIFS(H$3:H$722,$B$3:$B$722,$B1415)*SUMIFS(Calculations!$E$3:$E$53,Calculations!$A$3:$A$53,$B1415)</f>
        <v/>
      </c>
      <c r="I1415" s="44">
        <f>I689/SUMIFS(I$3:I$722,$B$3:$B$722,$B1415)*SUMIFS(Calculations!$E$3:$E$53,Calculations!$A$3:$A$53,$B1415)</f>
        <v/>
      </c>
      <c r="J1415" s="44">
        <f>J689/SUMIFS(J$3:J$722,$B$3:$B$722,$B1415)*SUMIFS(Calculations!$E$3:$E$53,Calculations!$A$3:$A$53,$B1415)</f>
        <v/>
      </c>
      <c r="K1415" s="44">
        <f>K689/SUMIFS(K$3:K$722,$B$3:$B$722,$B1415)*SUMIFS(Calculations!$E$3:$E$53,Calculations!$A$3:$A$53,$B1415)</f>
        <v/>
      </c>
      <c r="L1415" s="44">
        <f>L689/SUMIFS(L$3:L$722,$B$3:$B$722,$B1415)*SUMIFS(Calculations!$E$3:$E$53,Calculations!$A$3:$A$53,$B1415)</f>
        <v/>
      </c>
      <c r="M1415" s="44">
        <f>M689/SUMIFS(M$3:M$722,$B$3:$B$722,$B1415)*SUMIFS(Calculations!$E$3:$E$53,Calculations!$A$3:$A$53,$B1415)</f>
        <v/>
      </c>
      <c r="N1415" s="44">
        <f>N689/SUMIFS(N$3:N$722,$B$3:$B$722,$B1415)*SUMIFS(Calculations!$E$3:$E$53,Calculations!$A$3:$A$53,$B1415)</f>
        <v/>
      </c>
      <c r="O1415" s="44">
        <f>O689/SUMIFS(O$3:O$722,$B$3:$B$722,$B1415)*SUMIFS(Calculations!$E$3:$E$53,Calculations!$A$3:$A$53,$B1415)</f>
        <v/>
      </c>
      <c r="P1415" s="44">
        <f>P689/SUMIFS(P$3:P$722,$B$3:$B$722,$B1415)*SUMIFS(Calculations!$E$3:$E$53,Calculations!$A$3:$A$53,$B1415)</f>
        <v/>
      </c>
      <c r="Q1415" s="44">
        <f>Q689/SUMIFS(Q$3:Q$722,$B$3:$B$722,$B1415)*SUMIFS(Calculations!$E$3:$E$53,Calculations!$A$3:$A$53,$B1415)</f>
        <v/>
      </c>
      <c r="R1415" s="44">
        <f>R689/SUMIFS(R$3:R$722,$B$3:$B$722,$B1415)*SUMIFS(Calculations!$E$3:$E$53,Calculations!$A$3:$A$53,$B1415)</f>
        <v/>
      </c>
    </row>
    <row r="1416" ht="15.75" customHeight="1" s="157">
      <c r="B1416" s="44" t="inlineStr">
        <is>
          <t>WI</t>
        </is>
      </c>
      <c r="C1416" s="44" t="inlineStr">
        <is>
          <t>Generation</t>
        </is>
      </c>
      <c r="D1416" s="44" t="inlineStr">
        <is>
          <t>Rooftop PV</t>
        </is>
      </c>
      <c r="E1416" s="44">
        <f>LOOKUP(D1416,$U$2:$V$15,$V$2:$V$15)</f>
        <v/>
      </c>
      <c r="F1416" s="44">
        <f>F690/SUMIFS(F$3:F$722,$B$3:$B$722,$B1416)*SUMIFS(Calculations!$E$3:$E$53,Calculations!$A$3:$A$53,$B1416)</f>
        <v/>
      </c>
      <c r="G1416" s="44">
        <f>G690/SUMIFS(G$3:G$722,$B$3:$B$722,$B1416)*SUMIFS(Calculations!$E$3:$E$53,Calculations!$A$3:$A$53,$B1416)</f>
        <v/>
      </c>
      <c r="H1416" s="44">
        <f>H690/SUMIFS(H$3:H$722,$B$3:$B$722,$B1416)*SUMIFS(Calculations!$E$3:$E$53,Calculations!$A$3:$A$53,$B1416)</f>
        <v/>
      </c>
      <c r="I1416" s="44">
        <f>I690/SUMIFS(I$3:I$722,$B$3:$B$722,$B1416)*SUMIFS(Calculations!$E$3:$E$53,Calculations!$A$3:$A$53,$B1416)</f>
        <v/>
      </c>
      <c r="J1416" s="44">
        <f>J690/SUMIFS(J$3:J$722,$B$3:$B$722,$B1416)*SUMIFS(Calculations!$E$3:$E$53,Calculations!$A$3:$A$53,$B1416)</f>
        <v/>
      </c>
      <c r="K1416" s="44">
        <f>K690/SUMIFS(K$3:K$722,$B$3:$B$722,$B1416)*SUMIFS(Calculations!$E$3:$E$53,Calculations!$A$3:$A$53,$B1416)</f>
        <v/>
      </c>
      <c r="L1416" s="44">
        <f>L690/SUMIFS(L$3:L$722,$B$3:$B$722,$B1416)*SUMIFS(Calculations!$E$3:$E$53,Calculations!$A$3:$A$53,$B1416)</f>
        <v/>
      </c>
      <c r="M1416" s="44">
        <f>M690/SUMIFS(M$3:M$722,$B$3:$B$722,$B1416)*SUMIFS(Calculations!$E$3:$E$53,Calculations!$A$3:$A$53,$B1416)</f>
        <v/>
      </c>
      <c r="N1416" s="44">
        <f>N690/SUMIFS(N$3:N$722,$B$3:$B$722,$B1416)*SUMIFS(Calculations!$E$3:$E$53,Calculations!$A$3:$A$53,$B1416)</f>
        <v/>
      </c>
      <c r="O1416" s="44">
        <f>O690/SUMIFS(O$3:O$722,$B$3:$B$722,$B1416)*SUMIFS(Calculations!$E$3:$E$53,Calculations!$A$3:$A$53,$B1416)</f>
        <v/>
      </c>
      <c r="P1416" s="44">
        <f>P690/SUMIFS(P$3:P$722,$B$3:$B$722,$B1416)*SUMIFS(Calculations!$E$3:$E$53,Calculations!$A$3:$A$53,$B1416)</f>
        <v/>
      </c>
      <c r="Q1416" s="44">
        <f>Q690/SUMIFS(Q$3:Q$722,$B$3:$B$722,$B1416)*SUMIFS(Calculations!$E$3:$E$53,Calculations!$A$3:$A$53,$B1416)</f>
        <v/>
      </c>
      <c r="R1416" s="44">
        <f>R690/SUMIFS(R$3:R$722,$B$3:$B$722,$B1416)*SUMIFS(Calculations!$E$3:$E$53,Calculations!$A$3:$A$53,$B1416)</f>
        <v/>
      </c>
    </row>
    <row r="1417" ht="15.75" customHeight="1" s="157">
      <c r="B1417" s="44" t="inlineStr">
        <is>
          <t>WI</t>
        </is>
      </c>
      <c r="C1417" s="44" t="inlineStr">
        <is>
          <t>Generation</t>
        </is>
      </c>
      <c r="D1417" s="44" t="inlineStr">
        <is>
          <t>Storage</t>
        </is>
      </c>
      <c r="E1417" s="44">
        <f>LOOKUP(D1417,$U$2:$V$15,$V$2:$V$15)</f>
        <v/>
      </c>
      <c r="F1417" s="44">
        <f>F691/SUMIFS(F$3:F$722,$B$3:$B$722,$B1417)*SUMIFS(Calculations!$E$3:$E$53,Calculations!$A$3:$A$53,$B1417)</f>
        <v/>
      </c>
      <c r="G1417" s="44">
        <f>G691/SUMIFS(G$3:G$722,$B$3:$B$722,$B1417)*SUMIFS(Calculations!$E$3:$E$53,Calculations!$A$3:$A$53,$B1417)</f>
        <v/>
      </c>
      <c r="H1417" s="44">
        <f>H691/SUMIFS(H$3:H$722,$B$3:$B$722,$B1417)*SUMIFS(Calculations!$E$3:$E$53,Calculations!$A$3:$A$53,$B1417)</f>
        <v/>
      </c>
      <c r="I1417" s="44">
        <f>I691/SUMIFS(I$3:I$722,$B$3:$B$722,$B1417)*SUMIFS(Calculations!$E$3:$E$53,Calculations!$A$3:$A$53,$B1417)</f>
        <v/>
      </c>
      <c r="J1417" s="44">
        <f>J691/SUMIFS(J$3:J$722,$B$3:$B$722,$B1417)*SUMIFS(Calculations!$E$3:$E$53,Calculations!$A$3:$A$53,$B1417)</f>
        <v/>
      </c>
      <c r="K1417" s="44">
        <f>K691/SUMIFS(K$3:K$722,$B$3:$B$722,$B1417)*SUMIFS(Calculations!$E$3:$E$53,Calculations!$A$3:$A$53,$B1417)</f>
        <v/>
      </c>
      <c r="L1417" s="44">
        <f>L691/SUMIFS(L$3:L$722,$B$3:$B$722,$B1417)*SUMIFS(Calculations!$E$3:$E$53,Calculations!$A$3:$A$53,$B1417)</f>
        <v/>
      </c>
      <c r="M1417" s="44">
        <f>M691/SUMIFS(M$3:M$722,$B$3:$B$722,$B1417)*SUMIFS(Calculations!$E$3:$E$53,Calculations!$A$3:$A$53,$B1417)</f>
        <v/>
      </c>
      <c r="N1417" s="44">
        <f>N691/SUMIFS(N$3:N$722,$B$3:$B$722,$B1417)*SUMIFS(Calculations!$E$3:$E$53,Calculations!$A$3:$A$53,$B1417)</f>
        <v/>
      </c>
      <c r="O1417" s="44">
        <f>O691/SUMIFS(O$3:O$722,$B$3:$B$722,$B1417)*SUMIFS(Calculations!$E$3:$E$53,Calculations!$A$3:$A$53,$B1417)</f>
        <v/>
      </c>
      <c r="P1417" s="44">
        <f>P691/SUMIFS(P$3:P$722,$B$3:$B$722,$B1417)*SUMIFS(Calculations!$E$3:$E$53,Calculations!$A$3:$A$53,$B1417)</f>
        <v/>
      </c>
      <c r="Q1417" s="44">
        <f>Q691/SUMIFS(Q$3:Q$722,$B$3:$B$722,$B1417)*SUMIFS(Calculations!$E$3:$E$53,Calculations!$A$3:$A$53,$B1417)</f>
        <v/>
      </c>
      <c r="R1417" s="44">
        <f>R691/SUMIFS(R$3:R$722,$B$3:$B$722,$B1417)*SUMIFS(Calculations!$E$3:$E$53,Calculations!$A$3:$A$53,$B1417)</f>
        <v/>
      </c>
    </row>
    <row r="1418" ht="15.75" customHeight="1" s="157">
      <c r="B1418" s="44" t="inlineStr">
        <is>
          <t>WI</t>
        </is>
      </c>
      <c r="C1418" s="44" t="inlineStr">
        <is>
          <t>Generation</t>
        </is>
      </c>
      <c r="D1418" s="44" t="inlineStr">
        <is>
          <t>Utility PV</t>
        </is>
      </c>
      <c r="E1418" s="44">
        <f>LOOKUP(D1418,$U$2:$V$15,$V$2:$V$15)</f>
        <v/>
      </c>
      <c r="F1418" s="44">
        <f>F692/SUMIFS(F$3:F$722,$B$3:$B$722,$B1418)*SUMIFS(Calculations!$E$3:$E$53,Calculations!$A$3:$A$53,$B1418)</f>
        <v/>
      </c>
      <c r="G1418" s="44">
        <f>G692/SUMIFS(G$3:G$722,$B$3:$B$722,$B1418)*SUMIFS(Calculations!$E$3:$E$53,Calculations!$A$3:$A$53,$B1418)</f>
        <v/>
      </c>
      <c r="H1418" s="44">
        <f>H692/SUMIFS(H$3:H$722,$B$3:$B$722,$B1418)*SUMIFS(Calculations!$E$3:$E$53,Calculations!$A$3:$A$53,$B1418)</f>
        <v/>
      </c>
      <c r="I1418" s="44">
        <f>I692/SUMIFS(I$3:I$722,$B$3:$B$722,$B1418)*SUMIFS(Calculations!$E$3:$E$53,Calculations!$A$3:$A$53,$B1418)</f>
        <v/>
      </c>
      <c r="J1418" s="44">
        <f>J692/SUMIFS(J$3:J$722,$B$3:$B$722,$B1418)*SUMIFS(Calculations!$E$3:$E$53,Calculations!$A$3:$A$53,$B1418)</f>
        <v/>
      </c>
      <c r="K1418" s="44">
        <f>K692/SUMIFS(K$3:K$722,$B$3:$B$722,$B1418)*SUMIFS(Calculations!$E$3:$E$53,Calculations!$A$3:$A$53,$B1418)</f>
        <v/>
      </c>
      <c r="L1418" s="44">
        <f>L692/SUMIFS(L$3:L$722,$B$3:$B$722,$B1418)*SUMIFS(Calculations!$E$3:$E$53,Calculations!$A$3:$A$53,$B1418)</f>
        <v/>
      </c>
      <c r="M1418" s="44">
        <f>M692/SUMIFS(M$3:M$722,$B$3:$B$722,$B1418)*SUMIFS(Calculations!$E$3:$E$53,Calculations!$A$3:$A$53,$B1418)</f>
        <v/>
      </c>
      <c r="N1418" s="44">
        <f>N692/SUMIFS(N$3:N$722,$B$3:$B$722,$B1418)*SUMIFS(Calculations!$E$3:$E$53,Calculations!$A$3:$A$53,$B1418)</f>
        <v/>
      </c>
      <c r="O1418" s="44">
        <f>O692/SUMIFS(O$3:O$722,$B$3:$B$722,$B1418)*SUMIFS(Calculations!$E$3:$E$53,Calculations!$A$3:$A$53,$B1418)</f>
        <v/>
      </c>
      <c r="P1418" s="44">
        <f>P692/SUMIFS(P$3:P$722,$B$3:$B$722,$B1418)*SUMIFS(Calculations!$E$3:$E$53,Calculations!$A$3:$A$53,$B1418)</f>
        <v/>
      </c>
      <c r="Q1418" s="44">
        <f>Q692/SUMIFS(Q$3:Q$722,$B$3:$B$722,$B1418)*SUMIFS(Calculations!$E$3:$E$53,Calculations!$A$3:$A$53,$B1418)</f>
        <v/>
      </c>
      <c r="R1418" s="44">
        <f>R692/SUMIFS(R$3:R$722,$B$3:$B$722,$B1418)*SUMIFS(Calculations!$E$3:$E$53,Calculations!$A$3:$A$53,$B1418)</f>
        <v/>
      </c>
    </row>
    <row r="1419" ht="15.75" customHeight="1" s="157">
      <c r="B1419" s="44" t="inlineStr">
        <is>
          <t>WV</t>
        </is>
      </c>
      <c r="C1419" s="44" t="inlineStr">
        <is>
          <t>Generation</t>
        </is>
      </c>
      <c r="D1419" s="44" t="inlineStr">
        <is>
          <t>Biopower</t>
        </is>
      </c>
      <c r="E1419" s="44">
        <f>LOOKUP(D1419,$U$2:$V$15,$V$2:$V$15)</f>
        <v/>
      </c>
      <c r="F1419" s="44">
        <f>F693/SUMIFS(F$3:F$722,$B$3:$B$722,$B1419)*SUMIFS(Calculations!$E$3:$E$53,Calculations!$A$3:$A$53,$B1419)</f>
        <v/>
      </c>
      <c r="G1419" s="44">
        <f>G693/SUMIFS(G$3:G$722,$B$3:$B$722,$B1419)*SUMIFS(Calculations!$E$3:$E$53,Calculations!$A$3:$A$53,$B1419)</f>
        <v/>
      </c>
      <c r="H1419" s="44">
        <f>H693/SUMIFS(H$3:H$722,$B$3:$B$722,$B1419)*SUMIFS(Calculations!$E$3:$E$53,Calculations!$A$3:$A$53,$B1419)</f>
        <v/>
      </c>
      <c r="I1419" s="44">
        <f>I693/SUMIFS(I$3:I$722,$B$3:$B$722,$B1419)*SUMIFS(Calculations!$E$3:$E$53,Calculations!$A$3:$A$53,$B1419)</f>
        <v/>
      </c>
      <c r="J1419" s="44">
        <f>J693/SUMIFS(J$3:J$722,$B$3:$B$722,$B1419)*SUMIFS(Calculations!$E$3:$E$53,Calculations!$A$3:$A$53,$B1419)</f>
        <v/>
      </c>
      <c r="K1419" s="44">
        <f>K693/SUMIFS(K$3:K$722,$B$3:$B$722,$B1419)*SUMIFS(Calculations!$E$3:$E$53,Calculations!$A$3:$A$53,$B1419)</f>
        <v/>
      </c>
      <c r="L1419" s="44">
        <f>L693/SUMIFS(L$3:L$722,$B$3:$B$722,$B1419)*SUMIFS(Calculations!$E$3:$E$53,Calculations!$A$3:$A$53,$B1419)</f>
        <v/>
      </c>
      <c r="M1419" s="44">
        <f>M693/SUMIFS(M$3:M$722,$B$3:$B$722,$B1419)*SUMIFS(Calculations!$E$3:$E$53,Calculations!$A$3:$A$53,$B1419)</f>
        <v/>
      </c>
      <c r="N1419" s="44">
        <f>N693/SUMIFS(N$3:N$722,$B$3:$B$722,$B1419)*SUMIFS(Calculations!$E$3:$E$53,Calculations!$A$3:$A$53,$B1419)</f>
        <v/>
      </c>
      <c r="O1419" s="44">
        <f>O693/SUMIFS(O$3:O$722,$B$3:$B$722,$B1419)*SUMIFS(Calculations!$E$3:$E$53,Calculations!$A$3:$A$53,$B1419)</f>
        <v/>
      </c>
      <c r="P1419" s="44">
        <f>P693/SUMIFS(P$3:P$722,$B$3:$B$722,$B1419)*SUMIFS(Calculations!$E$3:$E$53,Calculations!$A$3:$A$53,$B1419)</f>
        <v/>
      </c>
      <c r="Q1419" s="44">
        <f>Q693/SUMIFS(Q$3:Q$722,$B$3:$B$722,$B1419)*SUMIFS(Calculations!$E$3:$E$53,Calculations!$A$3:$A$53,$B1419)</f>
        <v/>
      </c>
      <c r="R1419" s="44">
        <f>R693/SUMIFS(R$3:R$722,$B$3:$B$722,$B1419)*SUMIFS(Calculations!$E$3:$E$53,Calculations!$A$3:$A$53,$B1419)</f>
        <v/>
      </c>
    </row>
    <row r="1420" ht="15.75" customHeight="1" s="157">
      <c r="B1420" s="44" t="inlineStr">
        <is>
          <t>WV</t>
        </is>
      </c>
      <c r="C1420" s="44" t="inlineStr">
        <is>
          <t>Generation</t>
        </is>
      </c>
      <c r="D1420" s="44" t="inlineStr">
        <is>
          <t>Coal</t>
        </is>
      </c>
      <c r="E1420" s="44">
        <f>LOOKUP(D1420,$U$2:$V$15,$V$2:$V$15)</f>
        <v/>
      </c>
      <c r="F1420" s="44">
        <f>F694/SUMIFS(F$3:F$722,$B$3:$B$722,$B1420)*SUMIFS(Calculations!$E$3:$E$53,Calculations!$A$3:$A$53,$B1420)</f>
        <v/>
      </c>
      <c r="G1420" s="44">
        <f>G694/SUMIFS(G$3:G$722,$B$3:$B$722,$B1420)*SUMIFS(Calculations!$E$3:$E$53,Calculations!$A$3:$A$53,$B1420)</f>
        <v/>
      </c>
      <c r="H1420" s="44">
        <f>H694/SUMIFS(H$3:H$722,$B$3:$B$722,$B1420)*SUMIFS(Calculations!$E$3:$E$53,Calculations!$A$3:$A$53,$B1420)</f>
        <v/>
      </c>
      <c r="I1420" s="44">
        <f>I694/SUMIFS(I$3:I$722,$B$3:$B$722,$B1420)*SUMIFS(Calculations!$E$3:$E$53,Calculations!$A$3:$A$53,$B1420)</f>
        <v/>
      </c>
      <c r="J1420" s="44">
        <f>J694/SUMIFS(J$3:J$722,$B$3:$B$722,$B1420)*SUMIFS(Calculations!$E$3:$E$53,Calculations!$A$3:$A$53,$B1420)</f>
        <v/>
      </c>
      <c r="K1420" s="44">
        <f>K694/SUMIFS(K$3:K$722,$B$3:$B$722,$B1420)*SUMIFS(Calculations!$E$3:$E$53,Calculations!$A$3:$A$53,$B1420)</f>
        <v/>
      </c>
      <c r="L1420" s="44">
        <f>L694/SUMIFS(L$3:L$722,$B$3:$B$722,$B1420)*SUMIFS(Calculations!$E$3:$E$53,Calculations!$A$3:$A$53,$B1420)</f>
        <v/>
      </c>
      <c r="M1420" s="44">
        <f>M694/SUMIFS(M$3:M$722,$B$3:$B$722,$B1420)*SUMIFS(Calculations!$E$3:$E$53,Calculations!$A$3:$A$53,$B1420)</f>
        <v/>
      </c>
      <c r="N1420" s="44">
        <f>N694/SUMIFS(N$3:N$722,$B$3:$B$722,$B1420)*SUMIFS(Calculations!$E$3:$E$53,Calculations!$A$3:$A$53,$B1420)</f>
        <v/>
      </c>
      <c r="O1420" s="44">
        <f>O694/SUMIFS(O$3:O$722,$B$3:$B$722,$B1420)*SUMIFS(Calculations!$E$3:$E$53,Calculations!$A$3:$A$53,$B1420)</f>
        <v/>
      </c>
      <c r="P1420" s="44">
        <f>P694/SUMIFS(P$3:P$722,$B$3:$B$722,$B1420)*SUMIFS(Calculations!$E$3:$E$53,Calculations!$A$3:$A$53,$B1420)</f>
        <v/>
      </c>
      <c r="Q1420" s="44">
        <f>Q694/SUMIFS(Q$3:Q$722,$B$3:$B$722,$B1420)*SUMIFS(Calculations!$E$3:$E$53,Calculations!$A$3:$A$53,$B1420)</f>
        <v/>
      </c>
      <c r="R1420" s="44">
        <f>R694/SUMIFS(R$3:R$722,$B$3:$B$722,$B1420)*SUMIFS(Calculations!$E$3:$E$53,Calculations!$A$3:$A$53,$B1420)</f>
        <v/>
      </c>
    </row>
    <row r="1421" ht="15.75" customHeight="1" s="157">
      <c r="B1421" s="44" t="inlineStr">
        <is>
          <t>WV</t>
        </is>
      </c>
      <c r="C1421" s="44" t="inlineStr">
        <is>
          <t>Generation</t>
        </is>
      </c>
      <c r="D1421" s="44" t="inlineStr">
        <is>
          <t>CSP</t>
        </is>
      </c>
      <c r="E1421" s="44">
        <f>LOOKUP(D1421,$U$2:$V$15,$V$2:$V$15)</f>
        <v/>
      </c>
      <c r="F1421" s="44">
        <f>F695/SUMIFS(F$3:F$722,$B$3:$B$722,$B1421)*SUMIFS(Calculations!$E$3:$E$53,Calculations!$A$3:$A$53,$B1421)</f>
        <v/>
      </c>
      <c r="G1421" s="44">
        <f>G695/SUMIFS(G$3:G$722,$B$3:$B$722,$B1421)*SUMIFS(Calculations!$E$3:$E$53,Calculations!$A$3:$A$53,$B1421)</f>
        <v/>
      </c>
      <c r="H1421" s="44">
        <f>H695/SUMIFS(H$3:H$722,$B$3:$B$722,$B1421)*SUMIFS(Calculations!$E$3:$E$53,Calculations!$A$3:$A$53,$B1421)</f>
        <v/>
      </c>
      <c r="I1421" s="44">
        <f>I695/SUMIFS(I$3:I$722,$B$3:$B$722,$B1421)*SUMIFS(Calculations!$E$3:$E$53,Calculations!$A$3:$A$53,$B1421)</f>
        <v/>
      </c>
      <c r="J1421" s="44">
        <f>J695/SUMIFS(J$3:J$722,$B$3:$B$722,$B1421)*SUMIFS(Calculations!$E$3:$E$53,Calculations!$A$3:$A$53,$B1421)</f>
        <v/>
      </c>
      <c r="K1421" s="44">
        <f>K695/SUMIFS(K$3:K$722,$B$3:$B$722,$B1421)*SUMIFS(Calculations!$E$3:$E$53,Calculations!$A$3:$A$53,$B1421)</f>
        <v/>
      </c>
      <c r="L1421" s="44">
        <f>L695/SUMIFS(L$3:L$722,$B$3:$B$722,$B1421)*SUMIFS(Calculations!$E$3:$E$53,Calculations!$A$3:$A$53,$B1421)</f>
        <v/>
      </c>
      <c r="M1421" s="44">
        <f>M695/SUMIFS(M$3:M$722,$B$3:$B$722,$B1421)*SUMIFS(Calculations!$E$3:$E$53,Calculations!$A$3:$A$53,$B1421)</f>
        <v/>
      </c>
      <c r="N1421" s="44">
        <f>N695/SUMIFS(N$3:N$722,$B$3:$B$722,$B1421)*SUMIFS(Calculations!$E$3:$E$53,Calculations!$A$3:$A$53,$B1421)</f>
        <v/>
      </c>
      <c r="O1421" s="44">
        <f>O695/SUMIFS(O$3:O$722,$B$3:$B$722,$B1421)*SUMIFS(Calculations!$E$3:$E$53,Calculations!$A$3:$A$53,$B1421)</f>
        <v/>
      </c>
      <c r="P1421" s="44">
        <f>P695/SUMIFS(P$3:P$722,$B$3:$B$722,$B1421)*SUMIFS(Calculations!$E$3:$E$53,Calculations!$A$3:$A$53,$B1421)</f>
        <v/>
      </c>
      <c r="Q1421" s="44">
        <f>Q695/SUMIFS(Q$3:Q$722,$B$3:$B$722,$B1421)*SUMIFS(Calculations!$E$3:$E$53,Calculations!$A$3:$A$53,$B1421)</f>
        <v/>
      </c>
      <c r="R1421" s="44">
        <f>R695/SUMIFS(R$3:R$722,$B$3:$B$722,$B1421)*SUMIFS(Calculations!$E$3:$E$53,Calculations!$A$3:$A$53,$B1421)</f>
        <v/>
      </c>
    </row>
    <row r="1422" ht="15.75" customHeight="1" s="157">
      <c r="B1422" s="44" t="inlineStr">
        <is>
          <t>WV</t>
        </is>
      </c>
      <c r="C1422" s="44" t="inlineStr">
        <is>
          <t>Generation</t>
        </is>
      </c>
      <c r="D1422" s="44" t="inlineStr">
        <is>
          <t>Geothermal</t>
        </is>
      </c>
      <c r="E1422" s="44">
        <f>LOOKUP(D1422,$U$2:$V$15,$V$2:$V$15)</f>
        <v/>
      </c>
      <c r="F1422" s="44">
        <f>F696/SUMIFS(F$3:F$722,$B$3:$B$722,$B1422)*SUMIFS(Calculations!$E$3:$E$53,Calculations!$A$3:$A$53,$B1422)</f>
        <v/>
      </c>
      <c r="G1422" s="44">
        <f>G696/SUMIFS(G$3:G$722,$B$3:$B$722,$B1422)*SUMIFS(Calculations!$E$3:$E$53,Calculations!$A$3:$A$53,$B1422)</f>
        <v/>
      </c>
      <c r="H1422" s="44">
        <f>H696/SUMIFS(H$3:H$722,$B$3:$B$722,$B1422)*SUMIFS(Calculations!$E$3:$E$53,Calculations!$A$3:$A$53,$B1422)</f>
        <v/>
      </c>
      <c r="I1422" s="44">
        <f>I696/SUMIFS(I$3:I$722,$B$3:$B$722,$B1422)*SUMIFS(Calculations!$E$3:$E$53,Calculations!$A$3:$A$53,$B1422)</f>
        <v/>
      </c>
      <c r="J1422" s="44">
        <f>J696/SUMIFS(J$3:J$722,$B$3:$B$722,$B1422)*SUMIFS(Calculations!$E$3:$E$53,Calculations!$A$3:$A$53,$B1422)</f>
        <v/>
      </c>
      <c r="K1422" s="44">
        <f>K696/SUMIFS(K$3:K$722,$B$3:$B$722,$B1422)*SUMIFS(Calculations!$E$3:$E$53,Calculations!$A$3:$A$53,$B1422)</f>
        <v/>
      </c>
      <c r="L1422" s="44">
        <f>L696/SUMIFS(L$3:L$722,$B$3:$B$722,$B1422)*SUMIFS(Calculations!$E$3:$E$53,Calculations!$A$3:$A$53,$B1422)</f>
        <v/>
      </c>
      <c r="M1422" s="44">
        <f>M696/SUMIFS(M$3:M$722,$B$3:$B$722,$B1422)*SUMIFS(Calculations!$E$3:$E$53,Calculations!$A$3:$A$53,$B1422)</f>
        <v/>
      </c>
      <c r="N1422" s="44">
        <f>N696/SUMIFS(N$3:N$722,$B$3:$B$722,$B1422)*SUMIFS(Calculations!$E$3:$E$53,Calculations!$A$3:$A$53,$B1422)</f>
        <v/>
      </c>
      <c r="O1422" s="44">
        <f>O696/SUMIFS(O$3:O$722,$B$3:$B$722,$B1422)*SUMIFS(Calculations!$E$3:$E$53,Calculations!$A$3:$A$53,$B1422)</f>
        <v/>
      </c>
      <c r="P1422" s="44">
        <f>P696/SUMIFS(P$3:P$722,$B$3:$B$722,$B1422)*SUMIFS(Calculations!$E$3:$E$53,Calculations!$A$3:$A$53,$B1422)</f>
        <v/>
      </c>
      <c r="Q1422" s="44">
        <f>Q696/SUMIFS(Q$3:Q$722,$B$3:$B$722,$B1422)*SUMIFS(Calculations!$E$3:$E$53,Calculations!$A$3:$A$53,$B1422)</f>
        <v/>
      </c>
      <c r="R1422" s="44">
        <f>R696/SUMIFS(R$3:R$722,$B$3:$B$722,$B1422)*SUMIFS(Calculations!$E$3:$E$53,Calculations!$A$3:$A$53,$B1422)</f>
        <v/>
      </c>
    </row>
    <row r="1423" ht="15.75" customHeight="1" s="157">
      <c r="B1423" s="44" t="inlineStr">
        <is>
          <t>WV</t>
        </is>
      </c>
      <c r="C1423" s="44" t="inlineStr">
        <is>
          <t>Generation</t>
        </is>
      </c>
      <c r="D1423" s="44" t="inlineStr">
        <is>
          <t>Hydro</t>
        </is>
      </c>
      <c r="E1423" s="44">
        <f>LOOKUP(D1423,$U$2:$V$15,$V$2:$V$15)</f>
        <v/>
      </c>
      <c r="F1423" s="44">
        <f>F697/SUMIFS(F$3:F$722,$B$3:$B$722,$B1423)*SUMIFS(Calculations!$E$3:$E$53,Calculations!$A$3:$A$53,$B1423)</f>
        <v/>
      </c>
      <c r="G1423" s="44">
        <f>G697/SUMIFS(G$3:G$722,$B$3:$B$722,$B1423)*SUMIFS(Calculations!$E$3:$E$53,Calculations!$A$3:$A$53,$B1423)</f>
        <v/>
      </c>
      <c r="H1423" s="44">
        <f>H697/SUMIFS(H$3:H$722,$B$3:$B$722,$B1423)*SUMIFS(Calculations!$E$3:$E$53,Calculations!$A$3:$A$53,$B1423)</f>
        <v/>
      </c>
      <c r="I1423" s="44">
        <f>I697/SUMIFS(I$3:I$722,$B$3:$B$722,$B1423)*SUMIFS(Calculations!$E$3:$E$53,Calculations!$A$3:$A$53,$B1423)</f>
        <v/>
      </c>
      <c r="J1423" s="44">
        <f>J697/SUMIFS(J$3:J$722,$B$3:$B$722,$B1423)*SUMIFS(Calculations!$E$3:$E$53,Calculations!$A$3:$A$53,$B1423)</f>
        <v/>
      </c>
      <c r="K1423" s="44">
        <f>K697/SUMIFS(K$3:K$722,$B$3:$B$722,$B1423)*SUMIFS(Calculations!$E$3:$E$53,Calculations!$A$3:$A$53,$B1423)</f>
        <v/>
      </c>
      <c r="L1423" s="44">
        <f>L697/SUMIFS(L$3:L$722,$B$3:$B$722,$B1423)*SUMIFS(Calculations!$E$3:$E$53,Calculations!$A$3:$A$53,$B1423)</f>
        <v/>
      </c>
      <c r="M1423" s="44">
        <f>M697/SUMIFS(M$3:M$722,$B$3:$B$722,$B1423)*SUMIFS(Calculations!$E$3:$E$53,Calculations!$A$3:$A$53,$B1423)</f>
        <v/>
      </c>
      <c r="N1423" s="44">
        <f>N697/SUMIFS(N$3:N$722,$B$3:$B$722,$B1423)*SUMIFS(Calculations!$E$3:$E$53,Calculations!$A$3:$A$53,$B1423)</f>
        <v/>
      </c>
      <c r="O1423" s="44">
        <f>O697/SUMIFS(O$3:O$722,$B$3:$B$722,$B1423)*SUMIFS(Calculations!$E$3:$E$53,Calculations!$A$3:$A$53,$B1423)</f>
        <v/>
      </c>
      <c r="P1423" s="44">
        <f>P697/SUMIFS(P$3:P$722,$B$3:$B$722,$B1423)*SUMIFS(Calculations!$E$3:$E$53,Calculations!$A$3:$A$53,$B1423)</f>
        <v/>
      </c>
      <c r="Q1423" s="44">
        <f>Q697/SUMIFS(Q$3:Q$722,$B$3:$B$722,$B1423)*SUMIFS(Calculations!$E$3:$E$53,Calculations!$A$3:$A$53,$B1423)</f>
        <v/>
      </c>
      <c r="R1423" s="44">
        <f>R697/SUMIFS(R$3:R$722,$B$3:$B$722,$B1423)*SUMIFS(Calculations!$E$3:$E$53,Calculations!$A$3:$A$53,$B1423)</f>
        <v/>
      </c>
    </row>
    <row r="1424" ht="15.75" customHeight="1" s="157">
      <c r="B1424" s="44" t="inlineStr">
        <is>
          <t>WV</t>
        </is>
      </c>
      <c r="C1424" s="44" t="inlineStr">
        <is>
          <t>Generation</t>
        </is>
      </c>
      <c r="D1424" s="44" t="inlineStr">
        <is>
          <t>Imports</t>
        </is>
      </c>
      <c r="E1424" s="44">
        <f>LOOKUP(D1424,$U$2:$V$15,$V$2:$V$15)</f>
        <v/>
      </c>
      <c r="F1424" s="44">
        <f>F698/SUMIFS(F$3:F$722,$B$3:$B$722,$B1424)*SUMIFS(Calculations!$E$3:$E$53,Calculations!$A$3:$A$53,$B1424)</f>
        <v/>
      </c>
      <c r="G1424" s="44">
        <f>G698/SUMIFS(G$3:G$722,$B$3:$B$722,$B1424)*SUMIFS(Calculations!$E$3:$E$53,Calculations!$A$3:$A$53,$B1424)</f>
        <v/>
      </c>
      <c r="H1424" s="44">
        <f>H698/SUMIFS(H$3:H$722,$B$3:$B$722,$B1424)*SUMIFS(Calculations!$E$3:$E$53,Calculations!$A$3:$A$53,$B1424)</f>
        <v/>
      </c>
      <c r="I1424" s="44">
        <f>I698/SUMIFS(I$3:I$722,$B$3:$B$722,$B1424)*SUMIFS(Calculations!$E$3:$E$53,Calculations!$A$3:$A$53,$B1424)</f>
        <v/>
      </c>
      <c r="J1424" s="44">
        <f>J698/SUMIFS(J$3:J$722,$B$3:$B$722,$B1424)*SUMIFS(Calculations!$E$3:$E$53,Calculations!$A$3:$A$53,$B1424)</f>
        <v/>
      </c>
      <c r="K1424" s="44">
        <f>K698/SUMIFS(K$3:K$722,$B$3:$B$722,$B1424)*SUMIFS(Calculations!$E$3:$E$53,Calculations!$A$3:$A$53,$B1424)</f>
        <v/>
      </c>
      <c r="L1424" s="44">
        <f>L698/SUMIFS(L$3:L$722,$B$3:$B$722,$B1424)*SUMIFS(Calculations!$E$3:$E$53,Calculations!$A$3:$A$53,$B1424)</f>
        <v/>
      </c>
      <c r="M1424" s="44">
        <f>M698/SUMIFS(M$3:M$722,$B$3:$B$722,$B1424)*SUMIFS(Calculations!$E$3:$E$53,Calculations!$A$3:$A$53,$B1424)</f>
        <v/>
      </c>
      <c r="N1424" s="44">
        <f>N698/SUMIFS(N$3:N$722,$B$3:$B$722,$B1424)*SUMIFS(Calculations!$E$3:$E$53,Calculations!$A$3:$A$53,$B1424)</f>
        <v/>
      </c>
      <c r="O1424" s="44">
        <f>O698/SUMIFS(O$3:O$722,$B$3:$B$722,$B1424)*SUMIFS(Calculations!$E$3:$E$53,Calculations!$A$3:$A$53,$B1424)</f>
        <v/>
      </c>
      <c r="P1424" s="44">
        <f>P698/SUMIFS(P$3:P$722,$B$3:$B$722,$B1424)*SUMIFS(Calculations!$E$3:$E$53,Calculations!$A$3:$A$53,$B1424)</f>
        <v/>
      </c>
      <c r="Q1424" s="44">
        <f>Q698/SUMIFS(Q$3:Q$722,$B$3:$B$722,$B1424)*SUMIFS(Calculations!$E$3:$E$53,Calculations!$A$3:$A$53,$B1424)</f>
        <v/>
      </c>
      <c r="R1424" s="44">
        <f>R698/SUMIFS(R$3:R$722,$B$3:$B$722,$B1424)*SUMIFS(Calculations!$E$3:$E$53,Calculations!$A$3:$A$53,$B1424)</f>
        <v/>
      </c>
    </row>
    <row r="1425" ht="15.75" customHeight="1" s="157">
      <c r="B1425" s="44" t="inlineStr">
        <is>
          <t>WV</t>
        </is>
      </c>
      <c r="C1425" s="44" t="inlineStr">
        <is>
          <t>Generation</t>
        </is>
      </c>
      <c r="D1425" s="44" t="inlineStr">
        <is>
          <t>Land-based Wind</t>
        </is>
      </c>
      <c r="E1425" s="44">
        <f>LOOKUP(D1425,$U$2:$V$15,$V$2:$V$15)</f>
        <v/>
      </c>
      <c r="F1425" s="44">
        <f>F699/SUMIFS(F$3:F$722,$B$3:$B$722,$B1425)*SUMIFS(Calculations!$E$3:$E$53,Calculations!$A$3:$A$53,$B1425)</f>
        <v/>
      </c>
      <c r="G1425" s="44">
        <f>G699/SUMIFS(G$3:G$722,$B$3:$B$722,$B1425)*SUMIFS(Calculations!$E$3:$E$53,Calculations!$A$3:$A$53,$B1425)</f>
        <v/>
      </c>
      <c r="H1425" s="44">
        <f>H699/SUMIFS(H$3:H$722,$B$3:$B$722,$B1425)*SUMIFS(Calculations!$E$3:$E$53,Calculations!$A$3:$A$53,$B1425)</f>
        <v/>
      </c>
      <c r="I1425" s="44">
        <f>I699/SUMIFS(I$3:I$722,$B$3:$B$722,$B1425)*SUMIFS(Calculations!$E$3:$E$53,Calculations!$A$3:$A$53,$B1425)</f>
        <v/>
      </c>
      <c r="J1425" s="44">
        <f>J699/SUMIFS(J$3:J$722,$B$3:$B$722,$B1425)*SUMIFS(Calculations!$E$3:$E$53,Calculations!$A$3:$A$53,$B1425)</f>
        <v/>
      </c>
      <c r="K1425" s="44">
        <f>K699/SUMIFS(K$3:K$722,$B$3:$B$722,$B1425)*SUMIFS(Calculations!$E$3:$E$53,Calculations!$A$3:$A$53,$B1425)</f>
        <v/>
      </c>
      <c r="L1425" s="44">
        <f>L699/SUMIFS(L$3:L$722,$B$3:$B$722,$B1425)*SUMIFS(Calculations!$E$3:$E$53,Calculations!$A$3:$A$53,$B1425)</f>
        <v/>
      </c>
      <c r="M1425" s="44">
        <f>M699/SUMIFS(M$3:M$722,$B$3:$B$722,$B1425)*SUMIFS(Calculations!$E$3:$E$53,Calculations!$A$3:$A$53,$B1425)</f>
        <v/>
      </c>
      <c r="N1425" s="44">
        <f>N699/SUMIFS(N$3:N$722,$B$3:$B$722,$B1425)*SUMIFS(Calculations!$E$3:$E$53,Calculations!$A$3:$A$53,$B1425)</f>
        <v/>
      </c>
      <c r="O1425" s="44">
        <f>O699/SUMIFS(O$3:O$722,$B$3:$B$722,$B1425)*SUMIFS(Calculations!$E$3:$E$53,Calculations!$A$3:$A$53,$B1425)</f>
        <v/>
      </c>
      <c r="P1425" s="44">
        <f>P699/SUMIFS(P$3:P$722,$B$3:$B$722,$B1425)*SUMIFS(Calculations!$E$3:$E$53,Calculations!$A$3:$A$53,$B1425)</f>
        <v/>
      </c>
      <c r="Q1425" s="44">
        <f>Q699/SUMIFS(Q$3:Q$722,$B$3:$B$722,$B1425)*SUMIFS(Calculations!$E$3:$E$53,Calculations!$A$3:$A$53,$B1425)</f>
        <v/>
      </c>
      <c r="R1425" s="44">
        <f>R699/SUMIFS(R$3:R$722,$B$3:$B$722,$B1425)*SUMIFS(Calculations!$E$3:$E$53,Calculations!$A$3:$A$53,$B1425)</f>
        <v/>
      </c>
    </row>
    <row r="1426" ht="15.75" customHeight="1" s="157">
      <c r="B1426" s="44" t="inlineStr">
        <is>
          <t>WV</t>
        </is>
      </c>
      <c r="C1426" s="44" t="inlineStr">
        <is>
          <t>Generation</t>
        </is>
      </c>
      <c r="D1426" s="44" t="inlineStr">
        <is>
          <t>NG-CC</t>
        </is>
      </c>
      <c r="E1426" s="44">
        <f>LOOKUP(D1426,$U$2:$V$15,$V$2:$V$15)</f>
        <v/>
      </c>
      <c r="F1426" s="44">
        <f>F700/SUMIFS(F$3:F$722,$B$3:$B$722,$B1426)*SUMIFS(Calculations!$E$3:$E$53,Calculations!$A$3:$A$53,$B1426)</f>
        <v/>
      </c>
      <c r="G1426" s="44">
        <f>G700/SUMIFS(G$3:G$722,$B$3:$B$722,$B1426)*SUMIFS(Calculations!$E$3:$E$53,Calculations!$A$3:$A$53,$B1426)</f>
        <v/>
      </c>
      <c r="H1426" s="44">
        <f>H700/SUMIFS(H$3:H$722,$B$3:$B$722,$B1426)*SUMIFS(Calculations!$E$3:$E$53,Calculations!$A$3:$A$53,$B1426)</f>
        <v/>
      </c>
      <c r="I1426" s="44">
        <f>I700/SUMIFS(I$3:I$722,$B$3:$B$722,$B1426)*SUMIFS(Calculations!$E$3:$E$53,Calculations!$A$3:$A$53,$B1426)</f>
        <v/>
      </c>
      <c r="J1426" s="44">
        <f>J700/SUMIFS(J$3:J$722,$B$3:$B$722,$B1426)*SUMIFS(Calculations!$E$3:$E$53,Calculations!$A$3:$A$53,$B1426)</f>
        <v/>
      </c>
      <c r="K1426" s="44">
        <f>K700/SUMIFS(K$3:K$722,$B$3:$B$722,$B1426)*SUMIFS(Calculations!$E$3:$E$53,Calculations!$A$3:$A$53,$B1426)</f>
        <v/>
      </c>
      <c r="L1426" s="44">
        <f>L700/SUMIFS(L$3:L$722,$B$3:$B$722,$B1426)*SUMIFS(Calculations!$E$3:$E$53,Calculations!$A$3:$A$53,$B1426)</f>
        <v/>
      </c>
      <c r="M1426" s="44">
        <f>M700/SUMIFS(M$3:M$722,$B$3:$B$722,$B1426)*SUMIFS(Calculations!$E$3:$E$53,Calculations!$A$3:$A$53,$B1426)</f>
        <v/>
      </c>
      <c r="N1426" s="44">
        <f>N700/SUMIFS(N$3:N$722,$B$3:$B$722,$B1426)*SUMIFS(Calculations!$E$3:$E$53,Calculations!$A$3:$A$53,$B1426)</f>
        <v/>
      </c>
      <c r="O1426" s="44">
        <f>O700/SUMIFS(O$3:O$722,$B$3:$B$722,$B1426)*SUMIFS(Calculations!$E$3:$E$53,Calculations!$A$3:$A$53,$B1426)</f>
        <v/>
      </c>
      <c r="P1426" s="44">
        <f>P700/SUMIFS(P$3:P$722,$B$3:$B$722,$B1426)*SUMIFS(Calculations!$E$3:$E$53,Calculations!$A$3:$A$53,$B1426)</f>
        <v/>
      </c>
      <c r="Q1426" s="44">
        <f>Q700/SUMIFS(Q$3:Q$722,$B$3:$B$722,$B1426)*SUMIFS(Calculations!$E$3:$E$53,Calculations!$A$3:$A$53,$B1426)</f>
        <v/>
      </c>
      <c r="R1426" s="44">
        <f>R700/SUMIFS(R$3:R$722,$B$3:$B$722,$B1426)*SUMIFS(Calculations!$E$3:$E$53,Calculations!$A$3:$A$53,$B1426)</f>
        <v/>
      </c>
    </row>
    <row r="1427" ht="15.75" customHeight="1" s="157">
      <c r="B1427" s="44" t="inlineStr">
        <is>
          <t>WV</t>
        </is>
      </c>
      <c r="C1427" s="44" t="inlineStr">
        <is>
          <t>Generation</t>
        </is>
      </c>
      <c r="D1427" s="44" t="inlineStr">
        <is>
          <t>NG-CT</t>
        </is>
      </c>
      <c r="E1427" s="44">
        <f>LOOKUP(D1427,$U$2:$V$15,$V$2:$V$15)</f>
        <v/>
      </c>
      <c r="F1427" s="44">
        <f>F701/SUMIFS(F$3:F$722,$B$3:$B$722,$B1427)*SUMIFS(Calculations!$E$3:$E$53,Calculations!$A$3:$A$53,$B1427)</f>
        <v/>
      </c>
      <c r="G1427" s="44">
        <f>G701/SUMIFS(G$3:G$722,$B$3:$B$722,$B1427)*SUMIFS(Calculations!$E$3:$E$53,Calculations!$A$3:$A$53,$B1427)</f>
        <v/>
      </c>
      <c r="H1427" s="44">
        <f>H701/SUMIFS(H$3:H$722,$B$3:$B$722,$B1427)*SUMIFS(Calculations!$E$3:$E$53,Calculations!$A$3:$A$53,$B1427)</f>
        <v/>
      </c>
      <c r="I1427" s="44">
        <f>I701/SUMIFS(I$3:I$722,$B$3:$B$722,$B1427)*SUMIFS(Calculations!$E$3:$E$53,Calculations!$A$3:$A$53,$B1427)</f>
        <v/>
      </c>
      <c r="J1427" s="44">
        <f>J701/SUMIFS(J$3:J$722,$B$3:$B$722,$B1427)*SUMIFS(Calculations!$E$3:$E$53,Calculations!$A$3:$A$53,$B1427)</f>
        <v/>
      </c>
      <c r="K1427" s="44">
        <f>K701/SUMIFS(K$3:K$722,$B$3:$B$722,$B1427)*SUMIFS(Calculations!$E$3:$E$53,Calculations!$A$3:$A$53,$B1427)</f>
        <v/>
      </c>
      <c r="L1427" s="44">
        <f>L701/SUMIFS(L$3:L$722,$B$3:$B$722,$B1427)*SUMIFS(Calculations!$E$3:$E$53,Calculations!$A$3:$A$53,$B1427)</f>
        <v/>
      </c>
      <c r="M1427" s="44">
        <f>M701/SUMIFS(M$3:M$722,$B$3:$B$722,$B1427)*SUMIFS(Calculations!$E$3:$E$53,Calculations!$A$3:$A$53,$B1427)</f>
        <v/>
      </c>
      <c r="N1427" s="44">
        <f>N701/SUMIFS(N$3:N$722,$B$3:$B$722,$B1427)*SUMIFS(Calculations!$E$3:$E$53,Calculations!$A$3:$A$53,$B1427)</f>
        <v/>
      </c>
      <c r="O1427" s="44">
        <f>O701/SUMIFS(O$3:O$722,$B$3:$B$722,$B1427)*SUMIFS(Calculations!$E$3:$E$53,Calculations!$A$3:$A$53,$B1427)</f>
        <v/>
      </c>
      <c r="P1427" s="44">
        <f>P701/SUMIFS(P$3:P$722,$B$3:$B$722,$B1427)*SUMIFS(Calculations!$E$3:$E$53,Calculations!$A$3:$A$53,$B1427)</f>
        <v/>
      </c>
      <c r="Q1427" s="44">
        <f>Q701/SUMIFS(Q$3:Q$722,$B$3:$B$722,$B1427)*SUMIFS(Calculations!$E$3:$E$53,Calculations!$A$3:$A$53,$B1427)</f>
        <v/>
      </c>
      <c r="R1427" s="44">
        <f>R701/SUMIFS(R$3:R$722,$B$3:$B$722,$B1427)*SUMIFS(Calculations!$E$3:$E$53,Calculations!$A$3:$A$53,$B1427)</f>
        <v/>
      </c>
    </row>
    <row r="1428" ht="15.75" customHeight="1" s="157">
      <c r="B1428" s="44" t="inlineStr">
        <is>
          <t>WV</t>
        </is>
      </c>
      <c r="C1428" s="44" t="inlineStr">
        <is>
          <t>Generation</t>
        </is>
      </c>
      <c r="D1428" s="44" t="inlineStr">
        <is>
          <t>Nuclear</t>
        </is>
      </c>
      <c r="E1428" s="44">
        <f>LOOKUP(D1428,$U$2:$V$15,$V$2:$V$15)</f>
        <v/>
      </c>
      <c r="F1428" s="44">
        <f>F702/SUMIFS(F$3:F$722,$B$3:$B$722,$B1428)*SUMIFS(Calculations!$E$3:$E$53,Calculations!$A$3:$A$53,$B1428)</f>
        <v/>
      </c>
      <c r="G1428" s="44">
        <f>G702/SUMIFS(G$3:G$722,$B$3:$B$722,$B1428)*SUMIFS(Calculations!$E$3:$E$53,Calculations!$A$3:$A$53,$B1428)</f>
        <v/>
      </c>
      <c r="H1428" s="44">
        <f>H702/SUMIFS(H$3:H$722,$B$3:$B$722,$B1428)*SUMIFS(Calculations!$E$3:$E$53,Calculations!$A$3:$A$53,$B1428)</f>
        <v/>
      </c>
      <c r="I1428" s="44">
        <f>I702/SUMIFS(I$3:I$722,$B$3:$B$722,$B1428)*SUMIFS(Calculations!$E$3:$E$53,Calculations!$A$3:$A$53,$B1428)</f>
        <v/>
      </c>
      <c r="J1428" s="44">
        <f>J702/SUMIFS(J$3:J$722,$B$3:$B$722,$B1428)*SUMIFS(Calculations!$E$3:$E$53,Calculations!$A$3:$A$53,$B1428)</f>
        <v/>
      </c>
      <c r="K1428" s="44">
        <f>K702/SUMIFS(K$3:K$722,$B$3:$B$722,$B1428)*SUMIFS(Calculations!$E$3:$E$53,Calculations!$A$3:$A$53,$B1428)</f>
        <v/>
      </c>
      <c r="L1428" s="44">
        <f>L702/SUMIFS(L$3:L$722,$B$3:$B$722,$B1428)*SUMIFS(Calculations!$E$3:$E$53,Calculations!$A$3:$A$53,$B1428)</f>
        <v/>
      </c>
      <c r="M1428" s="44">
        <f>M702/SUMIFS(M$3:M$722,$B$3:$B$722,$B1428)*SUMIFS(Calculations!$E$3:$E$53,Calculations!$A$3:$A$53,$B1428)</f>
        <v/>
      </c>
      <c r="N1428" s="44">
        <f>N702/SUMIFS(N$3:N$722,$B$3:$B$722,$B1428)*SUMIFS(Calculations!$E$3:$E$53,Calculations!$A$3:$A$53,$B1428)</f>
        <v/>
      </c>
      <c r="O1428" s="44">
        <f>O702/SUMIFS(O$3:O$722,$B$3:$B$722,$B1428)*SUMIFS(Calculations!$E$3:$E$53,Calculations!$A$3:$A$53,$B1428)</f>
        <v/>
      </c>
      <c r="P1428" s="44">
        <f>P702/SUMIFS(P$3:P$722,$B$3:$B$722,$B1428)*SUMIFS(Calculations!$E$3:$E$53,Calculations!$A$3:$A$53,$B1428)</f>
        <v/>
      </c>
      <c r="Q1428" s="44">
        <f>Q702/SUMIFS(Q$3:Q$722,$B$3:$B$722,$B1428)*SUMIFS(Calculations!$E$3:$E$53,Calculations!$A$3:$A$53,$B1428)</f>
        <v/>
      </c>
      <c r="R1428" s="44">
        <f>R702/SUMIFS(R$3:R$722,$B$3:$B$722,$B1428)*SUMIFS(Calculations!$E$3:$E$53,Calculations!$A$3:$A$53,$B1428)</f>
        <v/>
      </c>
    </row>
    <row r="1429" ht="15.75" customHeight="1" s="157">
      <c r="B1429" s="44" t="inlineStr">
        <is>
          <t>WV</t>
        </is>
      </c>
      <c r="C1429" s="44" t="inlineStr">
        <is>
          <t>Generation</t>
        </is>
      </c>
      <c r="D1429" s="44" t="inlineStr">
        <is>
          <t>Offshore Wind</t>
        </is>
      </c>
      <c r="E1429" s="44">
        <f>LOOKUP(D1429,$U$2:$V$15,$V$2:$V$15)</f>
        <v/>
      </c>
      <c r="F1429" s="44">
        <f>F703/SUMIFS(F$3:F$722,$B$3:$B$722,$B1429)*SUMIFS(Calculations!$E$3:$E$53,Calculations!$A$3:$A$53,$B1429)</f>
        <v/>
      </c>
      <c r="G1429" s="44">
        <f>G703/SUMIFS(G$3:G$722,$B$3:$B$722,$B1429)*SUMIFS(Calculations!$E$3:$E$53,Calculations!$A$3:$A$53,$B1429)</f>
        <v/>
      </c>
      <c r="H1429" s="44">
        <f>H703/SUMIFS(H$3:H$722,$B$3:$B$722,$B1429)*SUMIFS(Calculations!$E$3:$E$53,Calculations!$A$3:$A$53,$B1429)</f>
        <v/>
      </c>
      <c r="I1429" s="44">
        <f>I703/SUMIFS(I$3:I$722,$B$3:$B$722,$B1429)*SUMIFS(Calculations!$E$3:$E$53,Calculations!$A$3:$A$53,$B1429)</f>
        <v/>
      </c>
      <c r="J1429" s="44">
        <f>J703/SUMIFS(J$3:J$722,$B$3:$B$722,$B1429)*SUMIFS(Calculations!$E$3:$E$53,Calculations!$A$3:$A$53,$B1429)</f>
        <v/>
      </c>
      <c r="K1429" s="44">
        <f>K703/SUMIFS(K$3:K$722,$B$3:$B$722,$B1429)*SUMIFS(Calculations!$E$3:$E$53,Calculations!$A$3:$A$53,$B1429)</f>
        <v/>
      </c>
      <c r="L1429" s="44">
        <f>L703/SUMIFS(L$3:L$722,$B$3:$B$722,$B1429)*SUMIFS(Calculations!$E$3:$E$53,Calculations!$A$3:$A$53,$B1429)</f>
        <v/>
      </c>
      <c r="M1429" s="44">
        <f>M703/SUMIFS(M$3:M$722,$B$3:$B$722,$B1429)*SUMIFS(Calculations!$E$3:$E$53,Calculations!$A$3:$A$53,$B1429)</f>
        <v/>
      </c>
      <c r="N1429" s="44">
        <f>N703/SUMIFS(N$3:N$722,$B$3:$B$722,$B1429)*SUMIFS(Calculations!$E$3:$E$53,Calculations!$A$3:$A$53,$B1429)</f>
        <v/>
      </c>
      <c r="O1429" s="44">
        <f>O703/SUMIFS(O$3:O$722,$B$3:$B$722,$B1429)*SUMIFS(Calculations!$E$3:$E$53,Calculations!$A$3:$A$53,$B1429)</f>
        <v/>
      </c>
      <c r="P1429" s="44">
        <f>P703/SUMIFS(P$3:P$722,$B$3:$B$722,$B1429)*SUMIFS(Calculations!$E$3:$E$53,Calculations!$A$3:$A$53,$B1429)</f>
        <v/>
      </c>
      <c r="Q1429" s="44">
        <f>Q703/SUMIFS(Q$3:Q$722,$B$3:$B$722,$B1429)*SUMIFS(Calculations!$E$3:$E$53,Calculations!$A$3:$A$53,$B1429)</f>
        <v/>
      </c>
      <c r="R1429" s="44">
        <f>R703/SUMIFS(R$3:R$722,$B$3:$B$722,$B1429)*SUMIFS(Calculations!$E$3:$E$53,Calculations!$A$3:$A$53,$B1429)</f>
        <v/>
      </c>
    </row>
    <row r="1430" ht="15.75" customHeight="1" s="157">
      <c r="B1430" s="44" t="inlineStr">
        <is>
          <t>WV</t>
        </is>
      </c>
      <c r="C1430" s="44" t="inlineStr">
        <is>
          <t>Generation</t>
        </is>
      </c>
      <c r="D1430" s="44" t="inlineStr">
        <is>
          <t>Oil-Gas-Steam</t>
        </is>
      </c>
      <c r="E1430" s="44">
        <f>LOOKUP(D1430,$U$2:$V$15,$V$2:$V$15)</f>
        <v/>
      </c>
      <c r="F1430" s="44">
        <f>F704/SUMIFS(F$3:F$722,$B$3:$B$722,$B1430)*SUMIFS(Calculations!$E$3:$E$53,Calculations!$A$3:$A$53,$B1430)</f>
        <v/>
      </c>
      <c r="G1430" s="44">
        <f>G704/SUMIFS(G$3:G$722,$B$3:$B$722,$B1430)*SUMIFS(Calculations!$E$3:$E$53,Calculations!$A$3:$A$53,$B1430)</f>
        <v/>
      </c>
      <c r="H1430" s="44">
        <f>H704/SUMIFS(H$3:H$722,$B$3:$B$722,$B1430)*SUMIFS(Calculations!$E$3:$E$53,Calculations!$A$3:$A$53,$B1430)</f>
        <v/>
      </c>
      <c r="I1430" s="44">
        <f>I704/SUMIFS(I$3:I$722,$B$3:$B$722,$B1430)*SUMIFS(Calculations!$E$3:$E$53,Calculations!$A$3:$A$53,$B1430)</f>
        <v/>
      </c>
      <c r="J1430" s="44">
        <f>J704/SUMIFS(J$3:J$722,$B$3:$B$722,$B1430)*SUMIFS(Calculations!$E$3:$E$53,Calculations!$A$3:$A$53,$B1430)</f>
        <v/>
      </c>
      <c r="K1430" s="44">
        <f>K704/SUMIFS(K$3:K$722,$B$3:$B$722,$B1430)*SUMIFS(Calculations!$E$3:$E$53,Calculations!$A$3:$A$53,$B1430)</f>
        <v/>
      </c>
      <c r="L1430" s="44">
        <f>L704/SUMIFS(L$3:L$722,$B$3:$B$722,$B1430)*SUMIFS(Calculations!$E$3:$E$53,Calculations!$A$3:$A$53,$B1430)</f>
        <v/>
      </c>
      <c r="M1430" s="44">
        <f>M704/SUMIFS(M$3:M$722,$B$3:$B$722,$B1430)*SUMIFS(Calculations!$E$3:$E$53,Calculations!$A$3:$A$53,$B1430)</f>
        <v/>
      </c>
      <c r="N1430" s="44">
        <f>N704/SUMIFS(N$3:N$722,$B$3:$B$722,$B1430)*SUMIFS(Calculations!$E$3:$E$53,Calculations!$A$3:$A$53,$B1430)</f>
        <v/>
      </c>
      <c r="O1430" s="44">
        <f>O704/SUMIFS(O$3:O$722,$B$3:$B$722,$B1430)*SUMIFS(Calculations!$E$3:$E$53,Calculations!$A$3:$A$53,$B1430)</f>
        <v/>
      </c>
      <c r="P1430" s="44">
        <f>P704/SUMIFS(P$3:P$722,$B$3:$B$722,$B1430)*SUMIFS(Calculations!$E$3:$E$53,Calculations!$A$3:$A$53,$B1430)</f>
        <v/>
      </c>
      <c r="Q1430" s="44">
        <f>Q704/SUMIFS(Q$3:Q$722,$B$3:$B$722,$B1430)*SUMIFS(Calculations!$E$3:$E$53,Calculations!$A$3:$A$53,$B1430)</f>
        <v/>
      </c>
      <c r="R1430" s="44">
        <f>R704/SUMIFS(R$3:R$722,$B$3:$B$722,$B1430)*SUMIFS(Calculations!$E$3:$E$53,Calculations!$A$3:$A$53,$B1430)</f>
        <v/>
      </c>
    </row>
    <row r="1431" ht="15.75" customHeight="1" s="157">
      <c r="B1431" s="44" t="inlineStr">
        <is>
          <t>WV</t>
        </is>
      </c>
      <c r="C1431" s="44" t="inlineStr">
        <is>
          <t>Generation</t>
        </is>
      </c>
      <c r="D1431" s="44" t="inlineStr">
        <is>
          <t>Rooftop PV</t>
        </is>
      </c>
      <c r="E1431" s="44">
        <f>LOOKUP(D1431,$U$2:$V$15,$V$2:$V$15)</f>
        <v/>
      </c>
      <c r="F1431" s="44">
        <f>F705/SUMIFS(F$3:F$722,$B$3:$B$722,$B1431)*SUMIFS(Calculations!$E$3:$E$53,Calculations!$A$3:$A$53,$B1431)</f>
        <v/>
      </c>
      <c r="G1431" s="44">
        <f>G705/SUMIFS(G$3:G$722,$B$3:$B$722,$B1431)*SUMIFS(Calculations!$E$3:$E$53,Calculations!$A$3:$A$53,$B1431)</f>
        <v/>
      </c>
      <c r="H1431" s="44">
        <f>H705/SUMIFS(H$3:H$722,$B$3:$B$722,$B1431)*SUMIFS(Calculations!$E$3:$E$53,Calculations!$A$3:$A$53,$B1431)</f>
        <v/>
      </c>
      <c r="I1431" s="44">
        <f>I705/SUMIFS(I$3:I$722,$B$3:$B$722,$B1431)*SUMIFS(Calculations!$E$3:$E$53,Calculations!$A$3:$A$53,$B1431)</f>
        <v/>
      </c>
      <c r="J1431" s="44">
        <f>J705/SUMIFS(J$3:J$722,$B$3:$B$722,$B1431)*SUMIFS(Calculations!$E$3:$E$53,Calculations!$A$3:$A$53,$B1431)</f>
        <v/>
      </c>
      <c r="K1431" s="44">
        <f>K705/SUMIFS(K$3:K$722,$B$3:$B$722,$B1431)*SUMIFS(Calculations!$E$3:$E$53,Calculations!$A$3:$A$53,$B1431)</f>
        <v/>
      </c>
      <c r="L1431" s="44">
        <f>L705/SUMIFS(L$3:L$722,$B$3:$B$722,$B1431)*SUMIFS(Calculations!$E$3:$E$53,Calculations!$A$3:$A$53,$B1431)</f>
        <v/>
      </c>
      <c r="M1431" s="44">
        <f>M705/SUMIFS(M$3:M$722,$B$3:$B$722,$B1431)*SUMIFS(Calculations!$E$3:$E$53,Calculations!$A$3:$A$53,$B1431)</f>
        <v/>
      </c>
      <c r="N1431" s="44">
        <f>N705/SUMIFS(N$3:N$722,$B$3:$B$722,$B1431)*SUMIFS(Calculations!$E$3:$E$53,Calculations!$A$3:$A$53,$B1431)</f>
        <v/>
      </c>
      <c r="O1431" s="44">
        <f>O705/SUMIFS(O$3:O$722,$B$3:$B$722,$B1431)*SUMIFS(Calculations!$E$3:$E$53,Calculations!$A$3:$A$53,$B1431)</f>
        <v/>
      </c>
      <c r="P1431" s="44">
        <f>P705/SUMIFS(P$3:P$722,$B$3:$B$722,$B1431)*SUMIFS(Calculations!$E$3:$E$53,Calculations!$A$3:$A$53,$B1431)</f>
        <v/>
      </c>
      <c r="Q1431" s="44">
        <f>Q705/SUMIFS(Q$3:Q$722,$B$3:$B$722,$B1431)*SUMIFS(Calculations!$E$3:$E$53,Calculations!$A$3:$A$53,$B1431)</f>
        <v/>
      </c>
      <c r="R1431" s="44">
        <f>R705/SUMIFS(R$3:R$722,$B$3:$B$722,$B1431)*SUMIFS(Calculations!$E$3:$E$53,Calculations!$A$3:$A$53,$B1431)</f>
        <v/>
      </c>
    </row>
    <row r="1432" ht="15.75" customHeight="1" s="157">
      <c r="B1432" s="44" t="inlineStr">
        <is>
          <t>WV</t>
        </is>
      </c>
      <c r="C1432" s="44" t="inlineStr">
        <is>
          <t>Generation</t>
        </is>
      </c>
      <c r="D1432" s="44" t="inlineStr">
        <is>
          <t>Storage</t>
        </is>
      </c>
      <c r="E1432" s="44">
        <f>LOOKUP(D1432,$U$2:$V$15,$V$2:$V$15)</f>
        <v/>
      </c>
      <c r="F1432" s="44">
        <f>F706/SUMIFS(F$3:F$722,$B$3:$B$722,$B1432)*SUMIFS(Calculations!$E$3:$E$53,Calculations!$A$3:$A$53,$B1432)</f>
        <v/>
      </c>
      <c r="G1432" s="44">
        <f>G706/SUMIFS(G$3:G$722,$B$3:$B$722,$B1432)*SUMIFS(Calculations!$E$3:$E$53,Calculations!$A$3:$A$53,$B1432)</f>
        <v/>
      </c>
      <c r="H1432" s="44">
        <f>H706/SUMIFS(H$3:H$722,$B$3:$B$722,$B1432)*SUMIFS(Calculations!$E$3:$E$53,Calculations!$A$3:$A$53,$B1432)</f>
        <v/>
      </c>
      <c r="I1432" s="44">
        <f>I706/SUMIFS(I$3:I$722,$B$3:$B$722,$B1432)*SUMIFS(Calculations!$E$3:$E$53,Calculations!$A$3:$A$53,$B1432)</f>
        <v/>
      </c>
      <c r="J1432" s="44">
        <f>J706/SUMIFS(J$3:J$722,$B$3:$B$722,$B1432)*SUMIFS(Calculations!$E$3:$E$53,Calculations!$A$3:$A$53,$B1432)</f>
        <v/>
      </c>
      <c r="K1432" s="44">
        <f>K706/SUMIFS(K$3:K$722,$B$3:$B$722,$B1432)*SUMIFS(Calculations!$E$3:$E$53,Calculations!$A$3:$A$53,$B1432)</f>
        <v/>
      </c>
      <c r="L1432" s="44">
        <f>L706/SUMIFS(L$3:L$722,$B$3:$B$722,$B1432)*SUMIFS(Calculations!$E$3:$E$53,Calculations!$A$3:$A$53,$B1432)</f>
        <v/>
      </c>
      <c r="M1432" s="44">
        <f>M706/SUMIFS(M$3:M$722,$B$3:$B$722,$B1432)*SUMIFS(Calculations!$E$3:$E$53,Calculations!$A$3:$A$53,$B1432)</f>
        <v/>
      </c>
      <c r="N1432" s="44">
        <f>N706/SUMIFS(N$3:N$722,$B$3:$B$722,$B1432)*SUMIFS(Calculations!$E$3:$E$53,Calculations!$A$3:$A$53,$B1432)</f>
        <v/>
      </c>
      <c r="O1432" s="44">
        <f>O706/SUMIFS(O$3:O$722,$B$3:$B$722,$B1432)*SUMIFS(Calculations!$E$3:$E$53,Calculations!$A$3:$A$53,$B1432)</f>
        <v/>
      </c>
      <c r="P1432" s="44">
        <f>P706/SUMIFS(P$3:P$722,$B$3:$B$722,$B1432)*SUMIFS(Calculations!$E$3:$E$53,Calculations!$A$3:$A$53,$B1432)</f>
        <v/>
      </c>
      <c r="Q1432" s="44">
        <f>Q706/SUMIFS(Q$3:Q$722,$B$3:$B$722,$B1432)*SUMIFS(Calculations!$E$3:$E$53,Calculations!$A$3:$A$53,$B1432)</f>
        <v/>
      </c>
      <c r="R1432" s="44">
        <f>R706/SUMIFS(R$3:R$722,$B$3:$B$722,$B1432)*SUMIFS(Calculations!$E$3:$E$53,Calculations!$A$3:$A$53,$B1432)</f>
        <v/>
      </c>
    </row>
    <row r="1433" ht="15.75" customHeight="1" s="157">
      <c r="B1433" s="44" t="inlineStr">
        <is>
          <t>WV</t>
        </is>
      </c>
      <c r="C1433" s="44" t="inlineStr">
        <is>
          <t>Generation</t>
        </is>
      </c>
      <c r="D1433" s="44" t="inlineStr">
        <is>
          <t>Utility PV</t>
        </is>
      </c>
      <c r="E1433" s="44">
        <f>LOOKUP(D1433,$U$2:$V$15,$V$2:$V$15)</f>
        <v/>
      </c>
      <c r="F1433" s="44">
        <f>F707/SUMIFS(F$3:F$722,$B$3:$B$722,$B1433)*SUMIFS(Calculations!$E$3:$E$53,Calculations!$A$3:$A$53,$B1433)</f>
        <v/>
      </c>
      <c r="G1433" s="44">
        <f>G707/SUMIFS(G$3:G$722,$B$3:$B$722,$B1433)*SUMIFS(Calculations!$E$3:$E$53,Calculations!$A$3:$A$53,$B1433)</f>
        <v/>
      </c>
      <c r="H1433" s="44">
        <f>H707/SUMIFS(H$3:H$722,$B$3:$B$722,$B1433)*SUMIFS(Calculations!$E$3:$E$53,Calculations!$A$3:$A$53,$B1433)</f>
        <v/>
      </c>
      <c r="I1433" s="44">
        <f>I707/SUMIFS(I$3:I$722,$B$3:$B$722,$B1433)*SUMIFS(Calculations!$E$3:$E$53,Calculations!$A$3:$A$53,$B1433)</f>
        <v/>
      </c>
      <c r="J1433" s="44">
        <f>J707/SUMIFS(J$3:J$722,$B$3:$B$722,$B1433)*SUMIFS(Calculations!$E$3:$E$53,Calculations!$A$3:$A$53,$B1433)</f>
        <v/>
      </c>
      <c r="K1433" s="44">
        <f>K707/SUMIFS(K$3:K$722,$B$3:$B$722,$B1433)*SUMIFS(Calculations!$E$3:$E$53,Calculations!$A$3:$A$53,$B1433)</f>
        <v/>
      </c>
      <c r="L1433" s="44">
        <f>L707/SUMIFS(L$3:L$722,$B$3:$B$722,$B1433)*SUMIFS(Calculations!$E$3:$E$53,Calculations!$A$3:$A$53,$B1433)</f>
        <v/>
      </c>
      <c r="M1433" s="44">
        <f>M707/SUMIFS(M$3:M$722,$B$3:$B$722,$B1433)*SUMIFS(Calculations!$E$3:$E$53,Calculations!$A$3:$A$53,$B1433)</f>
        <v/>
      </c>
      <c r="N1433" s="44">
        <f>N707/SUMIFS(N$3:N$722,$B$3:$B$722,$B1433)*SUMIFS(Calculations!$E$3:$E$53,Calculations!$A$3:$A$53,$B1433)</f>
        <v/>
      </c>
      <c r="O1433" s="44">
        <f>O707/SUMIFS(O$3:O$722,$B$3:$B$722,$B1433)*SUMIFS(Calculations!$E$3:$E$53,Calculations!$A$3:$A$53,$B1433)</f>
        <v/>
      </c>
      <c r="P1433" s="44">
        <f>P707/SUMIFS(P$3:P$722,$B$3:$B$722,$B1433)*SUMIFS(Calculations!$E$3:$E$53,Calculations!$A$3:$A$53,$B1433)</f>
        <v/>
      </c>
      <c r="Q1433" s="44">
        <f>Q707/SUMIFS(Q$3:Q$722,$B$3:$B$722,$B1433)*SUMIFS(Calculations!$E$3:$E$53,Calculations!$A$3:$A$53,$B1433)</f>
        <v/>
      </c>
      <c r="R1433" s="44">
        <f>R707/SUMIFS(R$3:R$722,$B$3:$B$722,$B1433)*SUMIFS(Calculations!$E$3:$E$53,Calculations!$A$3:$A$53,$B1433)</f>
        <v/>
      </c>
    </row>
    <row r="1434" ht="15.75" customHeight="1" s="157">
      <c r="B1434" s="44" t="inlineStr">
        <is>
          <t>WY</t>
        </is>
      </c>
      <c r="C1434" s="44" t="inlineStr">
        <is>
          <t>Generation</t>
        </is>
      </c>
      <c r="D1434" s="44" t="inlineStr">
        <is>
          <t>Biopower</t>
        </is>
      </c>
      <c r="E1434" s="44">
        <f>LOOKUP(D1434,$U$2:$V$15,$V$2:$V$15)</f>
        <v/>
      </c>
      <c r="F1434" s="44">
        <f>F708/SUMIFS(F$3:F$722,$B$3:$B$722,$B1434)*SUMIFS(Calculations!$E$3:$E$53,Calculations!$A$3:$A$53,$B1434)</f>
        <v/>
      </c>
      <c r="G1434" s="44">
        <f>G708/SUMIFS(G$3:G$722,$B$3:$B$722,$B1434)*SUMIFS(Calculations!$E$3:$E$53,Calculations!$A$3:$A$53,$B1434)</f>
        <v/>
      </c>
      <c r="H1434" s="44">
        <f>H708/SUMIFS(H$3:H$722,$B$3:$B$722,$B1434)*SUMIFS(Calculations!$E$3:$E$53,Calculations!$A$3:$A$53,$B1434)</f>
        <v/>
      </c>
      <c r="I1434" s="44">
        <f>I708/SUMIFS(I$3:I$722,$B$3:$B$722,$B1434)*SUMIFS(Calculations!$E$3:$E$53,Calculations!$A$3:$A$53,$B1434)</f>
        <v/>
      </c>
      <c r="J1434" s="44">
        <f>J708/SUMIFS(J$3:J$722,$B$3:$B$722,$B1434)*SUMIFS(Calculations!$E$3:$E$53,Calculations!$A$3:$A$53,$B1434)</f>
        <v/>
      </c>
      <c r="K1434" s="44">
        <f>K708/SUMIFS(K$3:K$722,$B$3:$B$722,$B1434)*SUMIFS(Calculations!$E$3:$E$53,Calculations!$A$3:$A$53,$B1434)</f>
        <v/>
      </c>
      <c r="L1434" s="44">
        <f>L708/SUMIFS(L$3:L$722,$B$3:$B$722,$B1434)*SUMIFS(Calculations!$E$3:$E$53,Calculations!$A$3:$A$53,$B1434)</f>
        <v/>
      </c>
      <c r="M1434" s="44">
        <f>M708/SUMIFS(M$3:M$722,$B$3:$B$722,$B1434)*SUMIFS(Calculations!$E$3:$E$53,Calculations!$A$3:$A$53,$B1434)</f>
        <v/>
      </c>
      <c r="N1434" s="44">
        <f>N708/SUMIFS(N$3:N$722,$B$3:$B$722,$B1434)*SUMIFS(Calculations!$E$3:$E$53,Calculations!$A$3:$A$53,$B1434)</f>
        <v/>
      </c>
      <c r="O1434" s="44">
        <f>O708/SUMIFS(O$3:O$722,$B$3:$B$722,$B1434)*SUMIFS(Calculations!$E$3:$E$53,Calculations!$A$3:$A$53,$B1434)</f>
        <v/>
      </c>
      <c r="P1434" s="44">
        <f>P708/SUMIFS(P$3:P$722,$B$3:$B$722,$B1434)*SUMIFS(Calculations!$E$3:$E$53,Calculations!$A$3:$A$53,$B1434)</f>
        <v/>
      </c>
      <c r="Q1434" s="44">
        <f>Q708/SUMIFS(Q$3:Q$722,$B$3:$B$722,$B1434)*SUMIFS(Calculations!$E$3:$E$53,Calculations!$A$3:$A$53,$B1434)</f>
        <v/>
      </c>
      <c r="R1434" s="44">
        <f>R708/SUMIFS(R$3:R$722,$B$3:$B$722,$B1434)*SUMIFS(Calculations!$E$3:$E$53,Calculations!$A$3:$A$53,$B1434)</f>
        <v/>
      </c>
    </row>
    <row r="1435" ht="15.75" customHeight="1" s="157">
      <c r="B1435" s="44" t="inlineStr">
        <is>
          <t>WY</t>
        </is>
      </c>
      <c r="C1435" s="44" t="inlineStr">
        <is>
          <t>Generation</t>
        </is>
      </c>
      <c r="D1435" s="44" t="inlineStr">
        <is>
          <t>Coal</t>
        </is>
      </c>
      <c r="E1435" s="44">
        <f>LOOKUP(D1435,$U$2:$V$15,$V$2:$V$15)</f>
        <v/>
      </c>
      <c r="F1435" s="44">
        <f>F709/SUMIFS(F$3:F$722,$B$3:$B$722,$B1435)*SUMIFS(Calculations!$E$3:$E$53,Calculations!$A$3:$A$53,$B1435)</f>
        <v/>
      </c>
      <c r="G1435" s="44">
        <f>G709/SUMIFS(G$3:G$722,$B$3:$B$722,$B1435)*SUMIFS(Calculations!$E$3:$E$53,Calculations!$A$3:$A$53,$B1435)</f>
        <v/>
      </c>
      <c r="H1435" s="44">
        <f>H709/SUMIFS(H$3:H$722,$B$3:$B$722,$B1435)*SUMIFS(Calculations!$E$3:$E$53,Calculations!$A$3:$A$53,$B1435)</f>
        <v/>
      </c>
      <c r="I1435" s="44">
        <f>I709/SUMIFS(I$3:I$722,$B$3:$B$722,$B1435)*SUMIFS(Calculations!$E$3:$E$53,Calculations!$A$3:$A$53,$B1435)</f>
        <v/>
      </c>
      <c r="J1435" s="44">
        <f>J709/SUMIFS(J$3:J$722,$B$3:$B$722,$B1435)*SUMIFS(Calculations!$E$3:$E$53,Calculations!$A$3:$A$53,$B1435)</f>
        <v/>
      </c>
      <c r="K1435" s="44">
        <f>K709/SUMIFS(K$3:K$722,$B$3:$B$722,$B1435)*SUMIFS(Calculations!$E$3:$E$53,Calculations!$A$3:$A$53,$B1435)</f>
        <v/>
      </c>
      <c r="L1435" s="44">
        <f>L709/SUMIFS(L$3:L$722,$B$3:$B$722,$B1435)*SUMIFS(Calculations!$E$3:$E$53,Calculations!$A$3:$A$53,$B1435)</f>
        <v/>
      </c>
      <c r="M1435" s="44">
        <f>M709/SUMIFS(M$3:M$722,$B$3:$B$722,$B1435)*SUMIFS(Calculations!$E$3:$E$53,Calculations!$A$3:$A$53,$B1435)</f>
        <v/>
      </c>
      <c r="N1435" s="44">
        <f>N709/SUMIFS(N$3:N$722,$B$3:$B$722,$B1435)*SUMIFS(Calculations!$E$3:$E$53,Calculations!$A$3:$A$53,$B1435)</f>
        <v/>
      </c>
      <c r="O1435" s="44">
        <f>O709/SUMIFS(O$3:O$722,$B$3:$B$722,$B1435)*SUMIFS(Calculations!$E$3:$E$53,Calculations!$A$3:$A$53,$B1435)</f>
        <v/>
      </c>
      <c r="P1435" s="44">
        <f>P709/SUMIFS(P$3:P$722,$B$3:$B$722,$B1435)*SUMIFS(Calculations!$E$3:$E$53,Calculations!$A$3:$A$53,$B1435)</f>
        <v/>
      </c>
      <c r="Q1435" s="44">
        <f>Q709/SUMIFS(Q$3:Q$722,$B$3:$B$722,$B1435)*SUMIFS(Calculations!$E$3:$E$53,Calculations!$A$3:$A$53,$B1435)</f>
        <v/>
      </c>
      <c r="R1435" s="44">
        <f>R709/SUMIFS(R$3:R$722,$B$3:$B$722,$B1435)*SUMIFS(Calculations!$E$3:$E$53,Calculations!$A$3:$A$53,$B1435)</f>
        <v/>
      </c>
    </row>
    <row r="1436" ht="15.75" customHeight="1" s="157">
      <c r="B1436" s="44" t="inlineStr">
        <is>
          <t>WY</t>
        </is>
      </c>
      <c r="C1436" s="44" t="inlineStr">
        <is>
          <t>Generation</t>
        </is>
      </c>
      <c r="D1436" s="44" t="inlineStr">
        <is>
          <t>CSP</t>
        </is>
      </c>
      <c r="E1436" s="44">
        <f>LOOKUP(D1436,$U$2:$V$15,$V$2:$V$15)</f>
        <v/>
      </c>
      <c r="F1436" s="44">
        <f>F710/SUMIFS(F$3:F$722,$B$3:$B$722,$B1436)*SUMIFS(Calculations!$E$3:$E$53,Calculations!$A$3:$A$53,$B1436)</f>
        <v/>
      </c>
      <c r="G1436" s="44">
        <f>G710/SUMIFS(G$3:G$722,$B$3:$B$722,$B1436)*SUMIFS(Calculations!$E$3:$E$53,Calculations!$A$3:$A$53,$B1436)</f>
        <v/>
      </c>
      <c r="H1436" s="44">
        <f>H710/SUMIFS(H$3:H$722,$B$3:$B$722,$B1436)*SUMIFS(Calculations!$E$3:$E$53,Calculations!$A$3:$A$53,$B1436)</f>
        <v/>
      </c>
      <c r="I1436" s="44">
        <f>I710/SUMIFS(I$3:I$722,$B$3:$B$722,$B1436)*SUMIFS(Calculations!$E$3:$E$53,Calculations!$A$3:$A$53,$B1436)</f>
        <v/>
      </c>
      <c r="J1436" s="44">
        <f>J710/SUMIFS(J$3:J$722,$B$3:$B$722,$B1436)*SUMIFS(Calculations!$E$3:$E$53,Calculations!$A$3:$A$53,$B1436)</f>
        <v/>
      </c>
      <c r="K1436" s="44">
        <f>K710/SUMIFS(K$3:K$722,$B$3:$B$722,$B1436)*SUMIFS(Calculations!$E$3:$E$53,Calculations!$A$3:$A$53,$B1436)</f>
        <v/>
      </c>
      <c r="L1436" s="44">
        <f>L710/SUMIFS(L$3:L$722,$B$3:$B$722,$B1436)*SUMIFS(Calculations!$E$3:$E$53,Calculations!$A$3:$A$53,$B1436)</f>
        <v/>
      </c>
      <c r="M1436" s="44">
        <f>M710/SUMIFS(M$3:M$722,$B$3:$B$722,$B1436)*SUMIFS(Calculations!$E$3:$E$53,Calculations!$A$3:$A$53,$B1436)</f>
        <v/>
      </c>
      <c r="N1436" s="44">
        <f>N710/SUMIFS(N$3:N$722,$B$3:$B$722,$B1436)*SUMIFS(Calculations!$E$3:$E$53,Calculations!$A$3:$A$53,$B1436)</f>
        <v/>
      </c>
      <c r="O1436" s="44">
        <f>O710/SUMIFS(O$3:O$722,$B$3:$B$722,$B1436)*SUMIFS(Calculations!$E$3:$E$53,Calculations!$A$3:$A$53,$B1436)</f>
        <v/>
      </c>
      <c r="P1436" s="44">
        <f>P710/SUMIFS(P$3:P$722,$B$3:$B$722,$B1436)*SUMIFS(Calculations!$E$3:$E$53,Calculations!$A$3:$A$53,$B1436)</f>
        <v/>
      </c>
      <c r="Q1436" s="44">
        <f>Q710/SUMIFS(Q$3:Q$722,$B$3:$B$722,$B1436)*SUMIFS(Calculations!$E$3:$E$53,Calculations!$A$3:$A$53,$B1436)</f>
        <v/>
      </c>
      <c r="R1436" s="44">
        <f>R710/SUMIFS(R$3:R$722,$B$3:$B$722,$B1436)*SUMIFS(Calculations!$E$3:$E$53,Calculations!$A$3:$A$53,$B1436)</f>
        <v/>
      </c>
    </row>
    <row r="1437" ht="15.75" customHeight="1" s="157">
      <c r="B1437" s="44" t="inlineStr">
        <is>
          <t>WY</t>
        </is>
      </c>
      <c r="C1437" s="44" t="inlineStr">
        <is>
          <t>Generation</t>
        </is>
      </c>
      <c r="D1437" s="44" t="inlineStr">
        <is>
          <t>Geothermal</t>
        </is>
      </c>
      <c r="E1437" s="44">
        <f>LOOKUP(D1437,$U$2:$V$15,$V$2:$V$15)</f>
        <v/>
      </c>
      <c r="F1437" s="44">
        <f>F711/SUMIFS(F$3:F$722,$B$3:$B$722,$B1437)*SUMIFS(Calculations!$E$3:$E$53,Calculations!$A$3:$A$53,$B1437)</f>
        <v/>
      </c>
      <c r="G1437" s="44">
        <f>G711/SUMIFS(G$3:G$722,$B$3:$B$722,$B1437)*SUMIFS(Calculations!$E$3:$E$53,Calculations!$A$3:$A$53,$B1437)</f>
        <v/>
      </c>
      <c r="H1437" s="44">
        <f>H711/SUMIFS(H$3:H$722,$B$3:$B$722,$B1437)*SUMIFS(Calculations!$E$3:$E$53,Calculations!$A$3:$A$53,$B1437)</f>
        <v/>
      </c>
      <c r="I1437" s="44">
        <f>I711/SUMIFS(I$3:I$722,$B$3:$B$722,$B1437)*SUMIFS(Calculations!$E$3:$E$53,Calculations!$A$3:$A$53,$B1437)</f>
        <v/>
      </c>
      <c r="J1437" s="44">
        <f>J711/SUMIFS(J$3:J$722,$B$3:$B$722,$B1437)*SUMIFS(Calculations!$E$3:$E$53,Calculations!$A$3:$A$53,$B1437)</f>
        <v/>
      </c>
      <c r="K1437" s="44">
        <f>K711/SUMIFS(K$3:K$722,$B$3:$B$722,$B1437)*SUMIFS(Calculations!$E$3:$E$53,Calculations!$A$3:$A$53,$B1437)</f>
        <v/>
      </c>
      <c r="L1437" s="44">
        <f>L711/SUMIFS(L$3:L$722,$B$3:$B$722,$B1437)*SUMIFS(Calculations!$E$3:$E$53,Calculations!$A$3:$A$53,$B1437)</f>
        <v/>
      </c>
      <c r="M1437" s="44">
        <f>M711/SUMIFS(M$3:M$722,$B$3:$B$722,$B1437)*SUMIFS(Calculations!$E$3:$E$53,Calculations!$A$3:$A$53,$B1437)</f>
        <v/>
      </c>
      <c r="N1437" s="44">
        <f>N711/SUMIFS(N$3:N$722,$B$3:$B$722,$B1437)*SUMIFS(Calculations!$E$3:$E$53,Calculations!$A$3:$A$53,$B1437)</f>
        <v/>
      </c>
      <c r="O1437" s="44">
        <f>O711/SUMIFS(O$3:O$722,$B$3:$B$722,$B1437)*SUMIFS(Calculations!$E$3:$E$53,Calculations!$A$3:$A$53,$B1437)</f>
        <v/>
      </c>
      <c r="P1437" s="44">
        <f>P711/SUMIFS(P$3:P$722,$B$3:$B$722,$B1437)*SUMIFS(Calculations!$E$3:$E$53,Calculations!$A$3:$A$53,$B1437)</f>
        <v/>
      </c>
      <c r="Q1437" s="44">
        <f>Q711/SUMIFS(Q$3:Q$722,$B$3:$B$722,$B1437)*SUMIFS(Calculations!$E$3:$E$53,Calculations!$A$3:$A$53,$B1437)</f>
        <v/>
      </c>
      <c r="R1437" s="44">
        <f>R711/SUMIFS(R$3:R$722,$B$3:$B$722,$B1437)*SUMIFS(Calculations!$E$3:$E$53,Calculations!$A$3:$A$53,$B1437)</f>
        <v/>
      </c>
    </row>
    <row r="1438" ht="15.75" customHeight="1" s="157">
      <c r="B1438" s="44" t="inlineStr">
        <is>
          <t>WY</t>
        </is>
      </c>
      <c r="C1438" s="44" t="inlineStr">
        <is>
          <t>Generation</t>
        </is>
      </c>
      <c r="D1438" s="44" t="inlineStr">
        <is>
          <t>Hydro</t>
        </is>
      </c>
      <c r="E1438" s="44">
        <f>LOOKUP(D1438,$U$2:$V$15,$V$2:$V$15)</f>
        <v/>
      </c>
      <c r="F1438" s="44">
        <f>F712/SUMIFS(F$3:F$722,$B$3:$B$722,$B1438)*SUMIFS(Calculations!$E$3:$E$53,Calculations!$A$3:$A$53,$B1438)</f>
        <v/>
      </c>
      <c r="G1438" s="44">
        <f>G712/SUMIFS(G$3:G$722,$B$3:$B$722,$B1438)*SUMIFS(Calculations!$E$3:$E$53,Calculations!$A$3:$A$53,$B1438)</f>
        <v/>
      </c>
      <c r="H1438" s="44">
        <f>H712/SUMIFS(H$3:H$722,$B$3:$B$722,$B1438)*SUMIFS(Calculations!$E$3:$E$53,Calculations!$A$3:$A$53,$B1438)</f>
        <v/>
      </c>
      <c r="I1438" s="44">
        <f>I712/SUMIFS(I$3:I$722,$B$3:$B$722,$B1438)*SUMIFS(Calculations!$E$3:$E$53,Calculations!$A$3:$A$53,$B1438)</f>
        <v/>
      </c>
      <c r="J1438" s="44">
        <f>J712/SUMIFS(J$3:J$722,$B$3:$B$722,$B1438)*SUMIFS(Calculations!$E$3:$E$53,Calculations!$A$3:$A$53,$B1438)</f>
        <v/>
      </c>
      <c r="K1438" s="44">
        <f>K712/SUMIFS(K$3:K$722,$B$3:$B$722,$B1438)*SUMIFS(Calculations!$E$3:$E$53,Calculations!$A$3:$A$53,$B1438)</f>
        <v/>
      </c>
      <c r="L1438" s="44">
        <f>L712/SUMIFS(L$3:L$722,$B$3:$B$722,$B1438)*SUMIFS(Calculations!$E$3:$E$53,Calculations!$A$3:$A$53,$B1438)</f>
        <v/>
      </c>
      <c r="M1438" s="44">
        <f>M712/SUMIFS(M$3:M$722,$B$3:$B$722,$B1438)*SUMIFS(Calculations!$E$3:$E$53,Calculations!$A$3:$A$53,$B1438)</f>
        <v/>
      </c>
      <c r="N1438" s="44">
        <f>N712/SUMIFS(N$3:N$722,$B$3:$B$722,$B1438)*SUMIFS(Calculations!$E$3:$E$53,Calculations!$A$3:$A$53,$B1438)</f>
        <v/>
      </c>
      <c r="O1438" s="44">
        <f>O712/SUMIFS(O$3:O$722,$B$3:$B$722,$B1438)*SUMIFS(Calculations!$E$3:$E$53,Calculations!$A$3:$A$53,$B1438)</f>
        <v/>
      </c>
      <c r="P1438" s="44">
        <f>P712/SUMIFS(P$3:P$722,$B$3:$B$722,$B1438)*SUMIFS(Calculations!$E$3:$E$53,Calculations!$A$3:$A$53,$B1438)</f>
        <v/>
      </c>
      <c r="Q1438" s="44">
        <f>Q712/SUMIFS(Q$3:Q$722,$B$3:$B$722,$B1438)*SUMIFS(Calculations!$E$3:$E$53,Calculations!$A$3:$A$53,$B1438)</f>
        <v/>
      </c>
      <c r="R1438" s="44">
        <f>R712/SUMIFS(R$3:R$722,$B$3:$B$722,$B1438)*SUMIFS(Calculations!$E$3:$E$53,Calculations!$A$3:$A$53,$B1438)</f>
        <v/>
      </c>
    </row>
    <row r="1439" ht="15.75" customHeight="1" s="157">
      <c r="B1439" s="44" t="inlineStr">
        <is>
          <t>WY</t>
        </is>
      </c>
      <c r="C1439" s="44" t="inlineStr">
        <is>
          <t>Generation</t>
        </is>
      </c>
      <c r="D1439" s="44" t="inlineStr">
        <is>
          <t>Imports</t>
        </is>
      </c>
      <c r="E1439" s="44">
        <f>LOOKUP(D1439,$U$2:$V$15,$V$2:$V$15)</f>
        <v/>
      </c>
      <c r="F1439" s="44">
        <f>F713/SUMIFS(F$3:F$722,$B$3:$B$722,$B1439)*SUMIFS(Calculations!$E$3:$E$53,Calculations!$A$3:$A$53,$B1439)</f>
        <v/>
      </c>
      <c r="G1439" s="44">
        <f>G713/SUMIFS(G$3:G$722,$B$3:$B$722,$B1439)*SUMIFS(Calculations!$E$3:$E$53,Calculations!$A$3:$A$53,$B1439)</f>
        <v/>
      </c>
      <c r="H1439" s="44">
        <f>H713/SUMIFS(H$3:H$722,$B$3:$B$722,$B1439)*SUMIFS(Calculations!$E$3:$E$53,Calculations!$A$3:$A$53,$B1439)</f>
        <v/>
      </c>
      <c r="I1439" s="44">
        <f>I713/SUMIFS(I$3:I$722,$B$3:$B$722,$B1439)*SUMIFS(Calculations!$E$3:$E$53,Calculations!$A$3:$A$53,$B1439)</f>
        <v/>
      </c>
      <c r="J1439" s="44">
        <f>J713/SUMIFS(J$3:J$722,$B$3:$B$722,$B1439)*SUMIFS(Calculations!$E$3:$E$53,Calculations!$A$3:$A$53,$B1439)</f>
        <v/>
      </c>
      <c r="K1439" s="44">
        <f>K713/SUMIFS(K$3:K$722,$B$3:$B$722,$B1439)*SUMIFS(Calculations!$E$3:$E$53,Calculations!$A$3:$A$53,$B1439)</f>
        <v/>
      </c>
      <c r="L1439" s="44">
        <f>L713/SUMIFS(L$3:L$722,$B$3:$B$722,$B1439)*SUMIFS(Calculations!$E$3:$E$53,Calculations!$A$3:$A$53,$B1439)</f>
        <v/>
      </c>
      <c r="M1439" s="44">
        <f>M713/SUMIFS(M$3:M$722,$B$3:$B$722,$B1439)*SUMIFS(Calculations!$E$3:$E$53,Calculations!$A$3:$A$53,$B1439)</f>
        <v/>
      </c>
      <c r="N1439" s="44">
        <f>N713/SUMIFS(N$3:N$722,$B$3:$B$722,$B1439)*SUMIFS(Calculations!$E$3:$E$53,Calculations!$A$3:$A$53,$B1439)</f>
        <v/>
      </c>
      <c r="O1439" s="44">
        <f>O713/SUMIFS(O$3:O$722,$B$3:$B$722,$B1439)*SUMIFS(Calculations!$E$3:$E$53,Calculations!$A$3:$A$53,$B1439)</f>
        <v/>
      </c>
      <c r="P1439" s="44">
        <f>P713/SUMIFS(P$3:P$722,$B$3:$B$722,$B1439)*SUMIFS(Calculations!$E$3:$E$53,Calculations!$A$3:$A$53,$B1439)</f>
        <v/>
      </c>
      <c r="Q1439" s="44">
        <f>Q713/SUMIFS(Q$3:Q$722,$B$3:$B$722,$B1439)*SUMIFS(Calculations!$E$3:$E$53,Calculations!$A$3:$A$53,$B1439)</f>
        <v/>
      </c>
      <c r="R1439" s="44">
        <f>R713/SUMIFS(R$3:R$722,$B$3:$B$722,$B1439)*SUMIFS(Calculations!$E$3:$E$53,Calculations!$A$3:$A$53,$B1439)</f>
        <v/>
      </c>
    </row>
    <row r="1440" ht="15.75" customHeight="1" s="157">
      <c r="B1440" s="44" t="inlineStr">
        <is>
          <t>WY</t>
        </is>
      </c>
      <c r="C1440" s="44" t="inlineStr">
        <is>
          <t>Generation</t>
        </is>
      </c>
      <c r="D1440" s="44" t="inlineStr">
        <is>
          <t>Land-based Wind</t>
        </is>
      </c>
      <c r="E1440" s="44">
        <f>LOOKUP(D1440,$U$2:$V$15,$V$2:$V$15)</f>
        <v/>
      </c>
      <c r="F1440" s="44">
        <f>F714/SUMIFS(F$3:F$722,$B$3:$B$722,$B1440)*SUMIFS(Calculations!$E$3:$E$53,Calculations!$A$3:$A$53,$B1440)</f>
        <v/>
      </c>
      <c r="G1440" s="44">
        <f>G714/SUMIFS(G$3:G$722,$B$3:$B$722,$B1440)*SUMIFS(Calculations!$E$3:$E$53,Calculations!$A$3:$A$53,$B1440)</f>
        <v/>
      </c>
      <c r="H1440" s="44">
        <f>H714/SUMIFS(H$3:H$722,$B$3:$B$722,$B1440)*SUMIFS(Calculations!$E$3:$E$53,Calculations!$A$3:$A$53,$B1440)</f>
        <v/>
      </c>
      <c r="I1440" s="44">
        <f>I714/SUMIFS(I$3:I$722,$B$3:$B$722,$B1440)*SUMIFS(Calculations!$E$3:$E$53,Calculations!$A$3:$A$53,$B1440)</f>
        <v/>
      </c>
      <c r="J1440" s="44">
        <f>J714/SUMIFS(J$3:J$722,$B$3:$B$722,$B1440)*SUMIFS(Calculations!$E$3:$E$53,Calculations!$A$3:$A$53,$B1440)</f>
        <v/>
      </c>
      <c r="K1440" s="44">
        <f>K714/SUMIFS(K$3:K$722,$B$3:$B$722,$B1440)*SUMIFS(Calculations!$E$3:$E$53,Calculations!$A$3:$A$53,$B1440)</f>
        <v/>
      </c>
      <c r="L1440" s="44">
        <f>L714/SUMIFS(L$3:L$722,$B$3:$B$722,$B1440)*SUMIFS(Calculations!$E$3:$E$53,Calculations!$A$3:$A$53,$B1440)</f>
        <v/>
      </c>
      <c r="M1440" s="44">
        <f>M714/SUMIFS(M$3:M$722,$B$3:$B$722,$B1440)*SUMIFS(Calculations!$E$3:$E$53,Calculations!$A$3:$A$53,$B1440)</f>
        <v/>
      </c>
      <c r="N1440" s="44">
        <f>N714/SUMIFS(N$3:N$722,$B$3:$B$722,$B1440)*SUMIFS(Calculations!$E$3:$E$53,Calculations!$A$3:$A$53,$B1440)</f>
        <v/>
      </c>
      <c r="O1440" s="44">
        <f>O714/SUMIFS(O$3:O$722,$B$3:$B$722,$B1440)*SUMIFS(Calculations!$E$3:$E$53,Calculations!$A$3:$A$53,$B1440)</f>
        <v/>
      </c>
      <c r="P1440" s="44">
        <f>P714/SUMIFS(P$3:P$722,$B$3:$B$722,$B1440)*SUMIFS(Calculations!$E$3:$E$53,Calculations!$A$3:$A$53,$B1440)</f>
        <v/>
      </c>
      <c r="Q1440" s="44">
        <f>Q714/SUMIFS(Q$3:Q$722,$B$3:$B$722,$B1440)*SUMIFS(Calculations!$E$3:$E$53,Calculations!$A$3:$A$53,$B1440)</f>
        <v/>
      </c>
      <c r="R1440" s="44">
        <f>R714/SUMIFS(R$3:R$722,$B$3:$B$722,$B1440)*SUMIFS(Calculations!$E$3:$E$53,Calculations!$A$3:$A$53,$B1440)</f>
        <v/>
      </c>
    </row>
    <row r="1441" ht="15.75" customHeight="1" s="157">
      <c r="B1441" s="44" t="inlineStr">
        <is>
          <t>WY</t>
        </is>
      </c>
      <c r="C1441" s="44" t="inlineStr">
        <is>
          <t>Generation</t>
        </is>
      </c>
      <c r="D1441" s="44" t="inlineStr">
        <is>
          <t>NG-CC</t>
        </is>
      </c>
      <c r="E1441" s="44">
        <f>LOOKUP(D1441,$U$2:$V$15,$V$2:$V$15)</f>
        <v/>
      </c>
      <c r="F1441" s="44">
        <f>F715/SUMIFS(F$3:F$722,$B$3:$B$722,$B1441)*SUMIFS(Calculations!$E$3:$E$53,Calculations!$A$3:$A$53,$B1441)</f>
        <v/>
      </c>
      <c r="G1441" s="44">
        <f>G715/SUMIFS(G$3:G$722,$B$3:$B$722,$B1441)*SUMIFS(Calculations!$E$3:$E$53,Calculations!$A$3:$A$53,$B1441)</f>
        <v/>
      </c>
      <c r="H1441" s="44">
        <f>H715/SUMIFS(H$3:H$722,$B$3:$B$722,$B1441)*SUMIFS(Calculations!$E$3:$E$53,Calculations!$A$3:$A$53,$B1441)</f>
        <v/>
      </c>
      <c r="I1441" s="44">
        <f>I715/SUMIFS(I$3:I$722,$B$3:$B$722,$B1441)*SUMIFS(Calculations!$E$3:$E$53,Calculations!$A$3:$A$53,$B1441)</f>
        <v/>
      </c>
      <c r="J1441" s="44">
        <f>J715/SUMIFS(J$3:J$722,$B$3:$B$722,$B1441)*SUMIFS(Calculations!$E$3:$E$53,Calculations!$A$3:$A$53,$B1441)</f>
        <v/>
      </c>
      <c r="K1441" s="44">
        <f>K715/SUMIFS(K$3:K$722,$B$3:$B$722,$B1441)*SUMIFS(Calculations!$E$3:$E$53,Calculations!$A$3:$A$53,$B1441)</f>
        <v/>
      </c>
      <c r="L1441" s="44">
        <f>L715/SUMIFS(L$3:L$722,$B$3:$B$722,$B1441)*SUMIFS(Calculations!$E$3:$E$53,Calculations!$A$3:$A$53,$B1441)</f>
        <v/>
      </c>
      <c r="M1441" s="44">
        <f>M715/SUMIFS(M$3:M$722,$B$3:$B$722,$B1441)*SUMIFS(Calculations!$E$3:$E$53,Calculations!$A$3:$A$53,$B1441)</f>
        <v/>
      </c>
      <c r="N1441" s="44">
        <f>N715/SUMIFS(N$3:N$722,$B$3:$B$722,$B1441)*SUMIFS(Calculations!$E$3:$E$53,Calculations!$A$3:$A$53,$B1441)</f>
        <v/>
      </c>
      <c r="O1441" s="44">
        <f>O715/SUMIFS(O$3:O$722,$B$3:$B$722,$B1441)*SUMIFS(Calculations!$E$3:$E$53,Calculations!$A$3:$A$53,$B1441)</f>
        <v/>
      </c>
      <c r="P1441" s="44">
        <f>P715/SUMIFS(P$3:P$722,$B$3:$B$722,$B1441)*SUMIFS(Calculations!$E$3:$E$53,Calculations!$A$3:$A$53,$B1441)</f>
        <v/>
      </c>
      <c r="Q1441" s="44">
        <f>Q715/SUMIFS(Q$3:Q$722,$B$3:$B$722,$B1441)*SUMIFS(Calculations!$E$3:$E$53,Calculations!$A$3:$A$53,$B1441)</f>
        <v/>
      </c>
      <c r="R1441" s="44">
        <f>R715/SUMIFS(R$3:R$722,$B$3:$B$722,$B1441)*SUMIFS(Calculations!$E$3:$E$53,Calculations!$A$3:$A$53,$B1441)</f>
        <v/>
      </c>
    </row>
    <row r="1442" ht="15.75" customHeight="1" s="157">
      <c r="B1442" s="44" t="inlineStr">
        <is>
          <t>WY</t>
        </is>
      </c>
      <c r="C1442" s="44" t="inlineStr">
        <is>
          <t>Generation</t>
        </is>
      </c>
      <c r="D1442" s="44" t="inlineStr">
        <is>
          <t>NG-CT</t>
        </is>
      </c>
      <c r="E1442" s="44">
        <f>LOOKUP(D1442,$U$2:$V$15,$V$2:$V$15)</f>
        <v/>
      </c>
      <c r="F1442" s="44">
        <f>F716/SUMIFS(F$3:F$722,$B$3:$B$722,$B1442)*SUMIFS(Calculations!$E$3:$E$53,Calculations!$A$3:$A$53,$B1442)</f>
        <v/>
      </c>
      <c r="G1442" s="44">
        <f>G716/SUMIFS(G$3:G$722,$B$3:$B$722,$B1442)*SUMIFS(Calculations!$E$3:$E$53,Calculations!$A$3:$A$53,$B1442)</f>
        <v/>
      </c>
      <c r="H1442" s="44">
        <f>H716/SUMIFS(H$3:H$722,$B$3:$B$722,$B1442)*SUMIFS(Calculations!$E$3:$E$53,Calculations!$A$3:$A$53,$B1442)</f>
        <v/>
      </c>
      <c r="I1442" s="44">
        <f>I716/SUMIFS(I$3:I$722,$B$3:$B$722,$B1442)*SUMIFS(Calculations!$E$3:$E$53,Calculations!$A$3:$A$53,$B1442)</f>
        <v/>
      </c>
      <c r="J1442" s="44">
        <f>J716/SUMIFS(J$3:J$722,$B$3:$B$722,$B1442)*SUMIFS(Calculations!$E$3:$E$53,Calculations!$A$3:$A$53,$B1442)</f>
        <v/>
      </c>
      <c r="K1442" s="44">
        <f>K716/SUMIFS(K$3:K$722,$B$3:$B$722,$B1442)*SUMIFS(Calculations!$E$3:$E$53,Calculations!$A$3:$A$53,$B1442)</f>
        <v/>
      </c>
      <c r="L1442" s="44">
        <f>L716/SUMIFS(L$3:L$722,$B$3:$B$722,$B1442)*SUMIFS(Calculations!$E$3:$E$53,Calculations!$A$3:$A$53,$B1442)</f>
        <v/>
      </c>
      <c r="M1442" s="44">
        <f>M716/SUMIFS(M$3:M$722,$B$3:$B$722,$B1442)*SUMIFS(Calculations!$E$3:$E$53,Calculations!$A$3:$A$53,$B1442)</f>
        <v/>
      </c>
      <c r="N1442" s="44">
        <f>N716/SUMIFS(N$3:N$722,$B$3:$B$722,$B1442)*SUMIFS(Calculations!$E$3:$E$53,Calculations!$A$3:$A$53,$B1442)</f>
        <v/>
      </c>
      <c r="O1442" s="44">
        <f>O716/SUMIFS(O$3:O$722,$B$3:$B$722,$B1442)*SUMIFS(Calculations!$E$3:$E$53,Calculations!$A$3:$A$53,$B1442)</f>
        <v/>
      </c>
      <c r="P1442" s="44">
        <f>P716/SUMIFS(P$3:P$722,$B$3:$B$722,$B1442)*SUMIFS(Calculations!$E$3:$E$53,Calculations!$A$3:$A$53,$B1442)</f>
        <v/>
      </c>
      <c r="Q1442" s="44">
        <f>Q716/SUMIFS(Q$3:Q$722,$B$3:$B$722,$B1442)*SUMIFS(Calculations!$E$3:$E$53,Calculations!$A$3:$A$53,$B1442)</f>
        <v/>
      </c>
      <c r="R1442" s="44">
        <f>R716/SUMIFS(R$3:R$722,$B$3:$B$722,$B1442)*SUMIFS(Calculations!$E$3:$E$53,Calculations!$A$3:$A$53,$B1442)</f>
        <v/>
      </c>
    </row>
    <row r="1443" ht="15.75" customHeight="1" s="157">
      <c r="B1443" s="44" t="inlineStr">
        <is>
          <t>WY</t>
        </is>
      </c>
      <c r="C1443" s="44" t="inlineStr">
        <is>
          <t>Generation</t>
        </is>
      </c>
      <c r="D1443" s="44" t="inlineStr">
        <is>
          <t>Nuclear</t>
        </is>
      </c>
      <c r="E1443" s="44">
        <f>LOOKUP(D1443,$U$2:$V$15,$V$2:$V$15)</f>
        <v/>
      </c>
      <c r="F1443" s="44">
        <f>F717/SUMIFS(F$3:F$722,$B$3:$B$722,$B1443)*SUMIFS(Calculations!$E$3:$E$53,Calculations!$A$3:$A$53,$B1443)</f>
        <v/>
      </c>
      <c r="G1443" s="44">
        <f>G717/SUMIFS(G$3:G$722,$B$3:$B$722,$B1443)*SUMIFS(Calculations!$E$3:$E$53,Calculations!$A$3:$A$53,$B1443)</f>
        <v/>
      </c>
      <c r="H1443" s="44">
        <f>H717/SUMIFS(H$3:H$722,$B$3:$B$722,$B1443)*SUMIFS(Calculations!$E$3:$E$53,Calculations!$A$3:$A$53,$B1443)</f>
        <v/>
      </c>
      <c r="I1443" s="44">
        <f>I717/SUMIFS(I$3:I$722,$B$3:$B$722,$B1443)*SUMIFS(Calculations!$E$3:$E$53,Calculations!$A$3:$A$53,$B1443)</f>
        <v/>
      </c>
      <c r="J1443" s="44">
        <f>J717/SUMIFS(J$3:J$722,$B$3:$B$722,$B1443)*SUMIFS(Calculations!$E$3:$E$53,Calculations!$A$3:$A$53,$B1443)</f>
        <v/>
      </c>
      <c r="K1443" s="44">
        <f>K717/SUMIFS(K$3:K$722,$B$3:$B$722,$B1443)*SUMIFS(Calculations!$E$3:$E$53,Calculations!$A$3:$A$53,$B1443)</f>
        <v/>
      </c>
      <c r="L1443" s="44">
        <f>L717/SUMIFS(L$3:L$722,$B$3:$B$722,$B1443)*SUMIFS(Calculations!$E$3:$E$53,Calculations!$A$3:$A$53,$B1443)</f>
        <v/>
      </c>
      <c r="M1443" s="44">
        <f>M717/SUMIFS(M$3:M$722,$B$3:$B$722,$B1443)*SUMIFS(Calculations!$E$3:$E$53,Calculations!$A$3:$A$53,$B1443)</f>
        <v/>
      </c>
      <c r="N1443" s="44">
        <f>N717/SUMIFS(N$3:N$722,$B$3:$B$722,$B1443)*SUMIFS(Calculations!$E$3:$E$53,Calculations!$A$3:$A$53,$B1443)</f>
        <v/>
      </c>
      <c r="O1443" s="44">
        <f>O717/SUMIFS(O$3:O$722,$B$3:$B$722,$B1443)*SUMIFS(Calculations!$E$3:$E$53,Calculations!$A$3:$A$53,$B1443)</f>
        <v/>
      </c>
      <c r="P1443" s="44">
        <f>P717/SUMIFS(P$3:P$722,$B$3:$B$722,$B1443)*SUMIFS(Calculations!$E$3:$E$53,Calculations!$A$3:$A$53,$B1443)</f>
        <v/>
      </c>
      <c r="Q1443" s="44">
        <f>Q717/SUMIFS(Q$3:Q$722,$B$3:$B$722,$B1443)*SUMIFS(Calculations!$E$3:$E$53,Calculations!$A$3:$A$53,$B1443)</f>
        <v/>
      </c>
      <c r="R1443" s="44">
        <f>R717/SUMIFS(R$3:R$722,$B$3:$B$722,$B1443)*SUMIFS(Calculations!$E$3:$E$53,Calculations!$A$3:$A$53,$B1443)</f>
        <v/>
      </c>
    </row>
    <row r="1444" ht="15.75" customHeight="1" s="157">
      <c r="B1444" s="44" t="inlineStr">
        <is>
          <t>WY</t>
        </is>
      </c>
      <c r="C1444" s="44" t="inlineStr">
        <is>
          <t>Generation</t>
        </is>
      </c>
      <c r="D1444" s="44" t="inlineStr">
        <is>
          <t>Offshore Wind</t>
        </is>
      </c>
      <c r="E1444" s="44">
        <f>LOOKUP(D1444,$U$2:$V$15,$V$2:$V$15)</f>
        <v/>
      </c>
      <c r="F1444" s="44">
        <f>F718/SUMIFS(F$3:F$722,$B$3:$B$722,$B1444)*SUMIFS(Calculations!$E$3:$E$53,Calculations!$A$3:$A$53,$B1444)</f>
        <v/>
      </c>
      <c r="G1444" s="44">
        <f>G718/SUMIFS(G$3:G$722,$B$3:$B$722,$B1444)*SUMIFS(Calculations!$E$3:$E$53,Calculations!$A$3:$A$53,$B1444)</f>
        <v/>
      </c>
      <c r="H1444" s="44">
        <f>H718/SUMIFS(H$3:H$722,$B$3:$B$722,$B1444)*SUMIFS(Calculations!$E$3:$E$53,Calculations!$A$3:$A$53,$B1444)</f>
        <v/>
      </c>
      <c r="I1444" s="44">
        <f>I718/SUMIFS(I$3:I$722,$B$3:$B$722,$B1444)*SUMIFS(Calculations!$E$3:$E$53,Calculations!$A$3:$A$53,$B1444)</f>
        <v/>
      </c>
      <c r="J1444" s="44">
        <f>J718/SUMIFS(J$3:J$722,$B$3:$B$722,$B1444)*SUMIFS(Calculations!$E$3:$E$53,Calculations!$A$3:$A$53,$B1444)</f>
        <v/>
      </c>
      <c r="K1444" s="44">
        <f>K718/SUMIFS(K$3:K$722,$B$3:$B$722,$B1444)*SUMIFS(Calculations!$E$3:$E$53,Calculations!$A$3:$A$53,$B1444)</f>
        <v/>
      </c>
      <c r="L1444" s="44">
        <f>L718/SUMIFS(L$3:L$722,$B$3:$B$722,$B1444)*SUMIFS(Calculations!$E$3:$E$53,Calculations!$A$3:$A$53,$B1444)</f>
        <v/>
      </c>
      <c r="M1444" s="44">
        <f>M718/SUMIFS(M$3:M$722,$B$3:$B$722,$B1444)*SUMIFS(Calculations!$E$3:$E$53,Calculations!$A$3:$A$53,$B1444)</f>
        <v/>
      </c>
      <c r="N1444" s="44">
        <f>N718/SUMIFS(N$3:N$722,$B$3:$B$722,$B1444)*SUMIFS(Calculations!$E$3:$E$53,Calculations!$A$3:$A$53,$B1444)</f>
        <v/>
      </c>
      <c r="O1444" s="44">
        <f>O718/SUMIFS(O$3:O$722,$B$3:$B$722,$B1444)*SUMIFS(Calculations!$E$3:$E$53,Calculations!$A$3:$A$53,$B1444)</f>
        <v/>
      </c>
      <c r="P1444" s="44">
        <f>P718/SUMIFS(P$3:P$722,$B$3:$B$722,$B1444)*SUMIFS(Calculations!$E$3:$E$53,Calculations!$A$3:$A$53,$B1444)</f>
        <v/>
      </c>
      <c r="Q1444" s="44">
        <f>Q718/SUMIFS(Q$3:Q$722,$B$3:$B$722,$B1444)*SUMIFS(Calculations!$E$3:$E$53,Calculations!$A$3:$A$53,$B1444)</f>
        <v/>
      </c>
      <c r="R1444" s="44">
        <f>R718/SUMIFS(R$3:R$722,$B$3:$B$722,$B1444)*SUMIFS(Calculations!$E$3:$E$53,Calculations!$A$3:$A$53,$B1444)</f>
        <v/>
      </c>
    </row>
    <row r="1445" ht="15.75" customHeight="1" s="157">
      <c r="B1445" s="44" t="inlineStr">
        <is>
          <t>WY</t>
        </is>
      </c>
      <c r="C1445" s="44" t="inlineStr">
        <is>
          <t>Generation</t>
        </is>
      </c>
      <c r="D1445" s="44" t="inlineStr">
        <is>
          <t>Oil-Gas-Steam</t>
        </is>
      </c>
      <c r="E1445" s="44">
        <f>LOOKUP(D1445,$U$2:$V$15,$V$2:$V$15)</f>
        <v/>
      </c>
      <c r="F1445" s="44">
        <f>F719/SUMIFS(F$3:F$722,$B$3:$B$722,$B1445)*SUMIFS(Calculations!$E$3:$E$53,Calculations!$A$3:$A$53,$B1445)</f>
        <v/>
      </c>
      <c r="G1445" s="44">
        <f>G719/SUMIFS(G$3:G$722,$B$3:$B$722,$B1445)*SUMIFS(Calculations!$E$3:$E$53,Calculations!$A$3:$A$53,$B1445)</f>
        <v/>
      </c>
      <c r="H1445" s="44">
        <f>H719/SUMIFS(H$3:H$722,$B$3:$B$722,$B1445)*SUMIFS(Calculations!$E$3:$E$53,Calculations!$A$3:$A$53,$B1445)</f>
        <v/>
      </c>
      <c r="I1445" s="44">
        <f>I719/SUMIFS(I$3:I$722,$B$3:$B$722,$B1445)*SUMIFS(Calculations!$E$3:$E$53,Calculations!$A$3:$A$53,$B1445)</f>
        <v/>
      </c>
      <c r="J1445" s="44">
        <f>J719/SUMIFS(J$3:J$722,$B$3:$B$722,$B1445)*SUMIFS(Calculations!$E$3:$E$53,Calculations!$A$3:$A$53,$B1445)</f>
        <v/>
      </c>
      <c r="K1445" s="44">
        <f>K719/SUMIFS(K$3:K$722,$B$3:$B$722,$B1445)*SUMIFS(Calculations!$E$3:$E$53,Calculations!$A$3:$A$53,$B1445)</f>
        <v/>
      </c>
      <c r="L1445" s="44">
        <f>L719/SUMIFS(L$3:L$722,$B$3:$B$722,$B1445)*SUMIFS(Calculations!$E$3:$E$53,Calculations!$A$3:$A$53,$B1445)</f>
        <v/>
      </c>
      <c r="M1445" s="44">
        <f>M719/SUMIFS(M$3:M$722,$B$3:$B$722,$B1445)*SUMIFS(Calculations!$E$3:$E$53,Calculations!$A$3:$A$53,$B1445)</f>
        <v/>
      </c>
      <c r="N1445" s="44">
        <f>N719/SUMIFS(N$3:N$722,$B$3:$B$722,$B1445)*SUMIFS(Calculations!$E$3:$E$53,Calculations!$A$3:$A$53,$B1445)</f>
        <v/>
      </c>
      <c r="O1445" s="44">
        <f>O719/SUMIFS(O$3:O$722,$B$3:$B$722,$B1445)*SUMIFS(Calculations!$E$3:$E$53,Calculations!$A$3:$A$53,$B1445)</f>
        <v/>
      </c>
      <c r="P1445" s="44">
        <f>P719/SUMIFS(P$3:P$722,$B$3:$B$722,$B1445)*SUMIFS(Calculations!$E$3:$E$53,Calculations!$A$3:$A$53,$B1445)</f>
        <v/>
      </c>
      <c r="Q1445" s="44">
        <f>Q719/SUMIFS(Q$3:Q$722,$B$3:$B$722,$B1445)*SUMIFS(Calculations!$E$3:$E$53,Calculations!$A$3:$A$53,$B1445)</f>
        <v/>
      </c>
      <c r="R1445" s="44">
        <f>R719/SUMIFS(R$3:R$722,$B$3:$B$722,$B1445)*SUMIFS(Calculations!$E$3:$E$53,Calculations!$A$3:$A$53,$B1445)</f>
        <v/>
      </c>
    </row>
    <row r="1446" ht="15.75" customHeight="1" s="157">
      <c r="B1446" s="44" t="inlineStr">
        <is>
          <t>WY</t>
        </is>
      </c>
      <c r="C1446" s="44" t="inlineStr">
        <is>
          <t>Generation</t>
        </is>
      </c>
      <c r="D1446" s="44" t="inlineStr">
        <is>
          <t>Rooftop PV</t>
        </is>
      </c>
      <c r="E1446" s="44">
        <f>LOOKUP(D1446,$U$2:$V$15,$V$2:$V$15)</f>
        <v/>
      </c>
      <c r="F1446" s="44">
        <f>F720/SUMIFS(F$3:F$722,$B$3:$B$722,$B1446)*SUMIFS(Calculations!$E$3:$E$53,Calculations!$A$3:$A$53,$B1446)</f>
        <v/>
      </c>
      <c r="G1446" s="44">
        <f>G720/SUMIFS(G$3:G$722,$B$3:$B$722,$B1446)*SUMIFS(Calculations!$E$3:$E$53,Calculations!$A$3:$A$53,$B1446)</f>
        <v/>
      </c>
      <c r="H1446" s="44">
        <f>H720/SUMIFS(H$3:H$722,$B$3:$B$722,$B1446)*SUMIFS(Calculations!$E$3:$E$53,Calculations!$A$3:$A$53,$B1446)</f>
        <v/>
      </c>
      <c r="I1446" s="44">
        <f>I720/SUMIFS(I$3:I$722,$B$3:$B$722,$B1446)*SUMIFS(Calculations!$E$3:$E$53,Calculations!$A$3:$A$53,$B1446)</f>
        <v/>
      </c>
      <c r="J1446" s="44">
        <f>J720/SUMIFS(J$3:J$722,$B$3:$B$722,$B1446)*SUMIFS(Calculations!$E$3:$E$53,Calculations!$A$3:$A$53,$B1446)</f>
        <v/>
      </c>
      <c r="K1446" s="44">
        <f>K720/SUMIFS(K$3:K$722,$B$3:$B$722,$B1446)*SUMIFS(Calculations!$E$3:$E$53,Calculations!$A$3:$A$53,$B1446)</f>
        <v/>
      </c>
      <c r="L1446" s="44">
        <f>L720/SUMIFS(L$3:L$722,$B$3:$B$722,$B1446)*SUMIFS(Calculations!$E$3:$E$53,Calculations!$A$3:$A$53,$B1446)</f>
        <v/>
      </c>
      <c r="M1446" s="44">
        <f>M720/SUMIFS(M$3:M$722,$B$3:$B$722,$B1446)*SUMIFS(Calculations!$E$3:$E$53,Calculations!$A$3:$A$53,$B1446)</f>
        <v/>
      </c>
      <c r="N1446" s="44">
        <f>N720/SUMIFS(N$3:N$722,$B$3:$B$722,$B1446)*SUMIFS(Calculations!$E$3:$E$53,Calculations!$A$3:$A$53,$B1446)</f>
        <v/>
      </c>
      <c r="O1446" s="44">
        <f>O720/SUMIFS(O$3:O$722,$B$3:$B$722,$B1446)*SUMIFS(Calculations!$E$3:$E$53,Calculations!$A$3:$A$53,$B1446)</f>
        <v/>
      </c>
      <c r="P1446" s="44">
        <f>P720/SUMIFS(P$3:P$722,$B$3:$B$722,$B1446)*SUMIFS(Calculations!$E$3:$E$53,Calculations!$A$3:$A$53,$B1446)</f>
        <v/>
      </c>
      <c r="Q1446" s="44">
        <f>Q720/SUMIFS(Q$3:Q$722,$B$3:$B$722,$B1446)*SUMIFS(Calculations!$E$3:$E$53,Calculations!$A$3:$A$53,$B1446)</f>
        <v/>
      </c>
      <c r="R1446" s="44">
        <f>R720/SUMIFS(R$3:R$722,$B$3:$B$722,$B1446)*SUMIFS(Calculations!$E$3:$E$53,Calculations!$A$3:$A$53,$B1446)</f>
        <v/>
      </c>
    </row>
    <row r="1447" ht="15.75" customHeight="1" s="157">
      <c r="B1447" s="44" t="inlineStr">
        <is>
          <t>WY</t>
        </is>
      </c>
      <c r="C1447" s="44" t="inlineStr">
        <is>
          <t>Generation</t>
        </is>
      </c>
      <c r="D1447" s="44" t="inlineStr">
        <is>
          <t>Storage</t>
        </is>
      </c>
      <c r="E1447" s="44">
        <f>LOOKUP(D1447,$U$2:$V$15,$V$2:$V$15)</f>
        <v/>
      </c>
      <c r="F1447" s="44">
        <f>F721/SUMIFS(F$3:F$722,$B$3:$B$722,$B1447)*SUMIFS(Calculations!$E$3:$E$53,Calculations!$A$3:$A$53,$B1447)</f>
        <v/>
      </c>
      <c r="G1447" s="44">
        <f>G721/SUMIFS(G$3:G$722,$B$3:$B$722,$B1447)*SUMIFS(Calculations!$E$3:$E$53,Calculations!$A$3:$A$53,$B1447)</f>
        <v/>
      </c>
      <c r="H1447" s="44">
        <f>H721/SUMIFS(H$3:H$722,$B$3:$B$722,$B1447)*SUMIFS(Calculations!$E$3:$E$53,Calculations!$A$3:$A$53,$B1447)</f>
        <v/>
      </c>
      <c r="I1447" s="44">
        <f>I721/SUMIFS(I$3:I$722,$B$3:$B$722,$B1447)*SUMIFS(Calculations!$E$3:$E$53,Calculations!$A$3:$A$53,$B1447)</f>
        <v/>
      </c>
      <c r="J1447" s="44">
        <f>J721/SUMIFS(J$3:J$722,$B$3:$B$722,$B1447)*SUMIFS(Calculations!$E$3:$E$53,Calculations!$A$3:$A$53,$B1447)</f>
        <v/>
      </c>
      <c r="K1447" s="44">
        <f>K721/SUMIFS(K$3:K$722,$B$3:$B$722,$B1447)*SUMIFS(Calculations!$E$3:$E$53,Calculations!$A$3:$A$53,$B1447)</f>
        <v/>
      </c>
      <c r="L1447" s="44">
        <f>L721/SUMIFS(L$3:L$722,$B$3:$B$722,$B1447)*SUMIFS(Calculations!$E$3:$E$53,Calculations!$A$3:$A$53,$B1447)</f>
        <v/>
      </c>
      <c r="M1447" s="44">
        <f>M721/SUMIFS(M$3:M$722,$B$3:$B$722,$B1447)*SUMIFS(Calculations!$E$3:$E$53,Calculations!$A$3:$A$53,$B1447)</f>
        <v/>
      </c>
      <c r="N1447" s="44">
        <f>N721/SUMIFS(N$3:N$722,$B$3:$B$722,$B1447)*SUMIFS(Calculations!$E$3:$E$53,Calculations!$A$3:$A$53,$B1447)</f>
        <v/>
      </c>
      <c r="O1447" s="44">
        <f>O721/SUMIFS(O$3:O$722,$B$3:$B$722,$B1447)*SUMIFS(Calculations!$E$3:$E$53,Calculations!$A$3:$A$53,$B1447)</f>
        <v/>
      </c>
      <c r="P1447" s="44">
        <f>P721/SUMIFS(P$3:P$722,$B$3:$B$722,$B1447)*SUMIFS(Calculations!$E$3:$E$53,Calculations!$A$3:$A$53,$B1447)</f>
        <v/>
      </c>
      <c r="Q1447" s="44">
        <f>Q721/SUMIFS(Q$3:Q$722,$B$3:$B$722,$B1447)*SUMIFS(Calculations!$E$3:$E$53,Calculations!$A$3:$A$53,$B1447)</f>
        <v/>
      </c>
      <c r="R1447" s="44">
        <f>R721/SUMIFS(R$3:R$722,$B$3:$B$722,$B1447)*SUMIFS(Calculations!$E$3:$E$53,Calculations!$A$3:$A$53,$B1447)</f>
        <v/>
      </c>
    </row>
    <row r="1448" ht="15.75" customHeight="1" s="157">
      <c r="B1448" s="44" t="inlineStr">
        <is>
          <t>WY</t>
        </is>
      </c>
      <c r="C1448" s="44" t="inlineStr">
        <is>
          <t>Generation</t>
        </is>
      </c>
      <c r="D1448" s="44" t="inlineStr">
        <is>
          <t>Utility PV</t>
        </is>
      </c>
      <c r="E1448" s="44">
        <f>LOOKUP(D1448,$U$2:$V$15,$V$2:$V$15)</f>
        <v/>
      </c>
      <c r="F1448" s="44">
        <f>F722/SUMIFS(F$3:F$722,$B$3:$B$722,$B1448)*SUMIFS(Calculations!$E$3:$E$53,Calculations!$A$3:$A$53,$B1448)</f>
        <v/>
      </c>
      <c r="G1448" s="44">
        <f>G722/SUMIFS(G$3:G$722,$B$3:$B$722,$B1448)*SUMIFS(Calculations!$E$3:$E$53,Calculations!$A$3:$A$53,$B1448)</f>
        <v/>
      </c>
      <c r="H1448" s="44">
        <f>H722/SUMIFS(H$3:H$722,$B$3:$B$722,$B1448)*SUMIFS(Calculations!$E$3:$E$53,Calculations!$A$3:$A$53,$B1448)</f>
        <v/>
      </c>
      <c r="I1448" s="44">
        <f>I722/SUMIFS(I$3:I$722,$B$3:$B$722,$B1448)*SUMIFS(Calculations!$E$3:$E$53,Calculations!$A$3:$A$53,$B1448)</f>
        <v/>
      </c>
      <c r="J1448" s="44">
        <f>J722/SUMIFS(J$3:J$722,$B$3:$B$722,$B1448)*SUMIFS(Calculations!$E$3:$E$53,Calculations!$A$3:$A$53,$B1448)</f>
        <v/>
      </c>
      <c r="K1448" s="44">
        <f>K722/SUMIFS(K$3:K$722,$B$3:$B$722,$B1448)*SUMIFS(Calculations!$E$3:$E$53,Calculations!$A$3:$A$53,$B1448)</f>
        <v/>
      </c>
      <c r="L1448" s="44">
        <f>L722/SUMIFS(L$3:L$722,$B$3:$B$722,$B1448)*SUMIFS(Calculations!$E$3:$E$53,Calculations!$A$3:$A$53,$B1448)</f>
        <v/>
      </c>
      <c r="M1448" s="44">
        <f>M722/SUMIFS(M$3:M$722,$B$3:$B$722,$B1448)*SUMIFS(Calculations!$E$3:$E$53,Calculations!$A$3:$A$53,$B1448)</f>
        <v/>
      </c>
      <c r="N1448" s="44">
        <f>N722/SUMIFS(N$3:N$722,$B$3:$B$722,$B1448)*SUMIFS(Calculations!$E$3:$E$53,Calculations!$A$3:$A$53,$B1448)</f>
        <v/>
      </c>
      <c r="O1448" s="44">
        <f>O722/SUMIFS(O$3:O$722,$B$3:$B$722,$B1448)*SUMIFS(Calculations!$E$3:$E$53,Calculations!$A$3:$A$53,$B1448)</f>
        <v/>
      </c>
      <c r="P1448" s="44">
        <f>P722/SUMIFS(P$3:P$722,$B$3:$B$722,$B1448)*SUMIFS(Calculations!$E$3:$E$53,Calculations!$A$3:$A$53,$B1448)</f>
        <v/>
      </c>
      <c r="Q1448" s="44">
        <f>Q722/SUMIFS(Q$3:Q$722,$B$3:$B$722,$B1448)*SUMIFS(Calculations!$E$3:$E$53,Calculations!$A$3:$A$53,$B1448)</f>
        <v/>
      </c>
      <c r="R1448" s="44">
        <f>R722/SUMIFS(R$3:R$722,$B$3:$B$722,$B1448)*SUMIFS(Calculations!$E$3:$E$53,Calculations!$A$3:$A$53,$B1448)</f>
        <v/>
      </c>
    </row>
    <row r="1449" ht="15.75" customHeight="1" s="157">
      <c r="B1449" s="44" t="inlineStr">
        <is>
          <t>Total</t>
        </is>
      </c>
      <c r="F1449" s="70">
        <f>SUM(F729:F1448)</f>
        <v/>
      </c>
      <c r="G1449" s="70">
        <f>SUM(G729:G1448)</f>
        <v/>
      </c>
      <c r="H1449" s="70">
        <f>SUM(H729:H1448)</f>
        <v/>
      </c>
      <c r="I1449" s="70">
        <f>SUM(I729:I1448)</f>
        <v/>
      </c>
      <c r="J1449" s="70">
        <f>SUM(J729:J1448)</f>
        <v/>
      </c>
      <c r="K1449" s="70">
        <f>SUM(K729:K1448)</f>
        <v/>
      </c>
      <c r="L1449" s="70">
        <f>SUM(L729:L1448)</f>
        <v/>
      </c>
      <c r="M1449" s="70">
        <f>SUM(M729:M1448)</f>
        <v/>
      </c>
      <c r="N1449" s="70">
        <f>SUM(N729:N1448)</f>
        <v/>
      </c>
      <c r="O1449" s="70">
        <f>SUM(O729:O1448)</f>
        <v/>
      </c>
      <c r="P1449" s="70">
        <f>SUM(P729:P1448)</f>
        <v/>
      </c>
      <c r="Q1449" s="70">
        <f>SUM(Q729:Q1448)</f>
        <v/>
      </c>
      <c r="R1449" s="70">
        <f>SUM(R729:R1448)</f>
        <v/>
      </c>
    </row>
    <row r="1450" ht="15.75" customHeight="1" s="157"/>
    <row r="1451" ht="15.75" customHeight="1" s="157"/>
    <row r="1452" ht="15.75" customHeight="1" s="157">
      <c r="I1452" s="70" t="n"/>
    </row>
  </sheetData>
  <autoFilter ref="B2:R722"/>
  <pageMargins left="0.7" right="0.7" top="0.75" bottom="0.75" header="0" footer="0"/>
  <pageSetup orientation="portrait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BK219"/>
  <sheetViews>
    <sheetView workbookViewId="0">
      <selection activeCell="J26" sqref="J26"/>
    </sheetView>
  </sheetViews>
  <sheetFormatPr baseColWidth="10" defaultColWidth="12.6640625" defaultRowHeight="15" customHeight="1"/>
  <cols>
    <col width="10" customWidth="1" style="157" min="1" max="63"/>
  </cols>
  <sheetData>
    <row r="1">
      <c r="A1" s="70" t="inlineStr">
        <is>
          <t>EIA SEDs: Collected data from each individual state worksheet</t>
        </is>
      </c>
    </row>
    <row r="2">
      <c r="A2" s="1" t="inlineStr">
        <is>
          <t>Data represents imports and exports in MWh</t>
        </is>
      </c>
    </row>
    <row r="3">
      <c r="A3" s="48" t="inlineStr">
        <is>
          <t>Keep steady exports for BAU following 2018</t>
        </is>
      </c>
      <c r="B3" s="48" t="n"/>
      <c r="C3" s="48" t="n"/>
    </row>
    <row r="5">
      <c r="B5" s="1" t="inlineStr">
        <is>
          <t>State</t>
        </is>
      </c>
      <c r="C5" s="70" t="n">
        <v>1990</v>
      </c>
      <c r="D5" s="70" t="n">
        <v>1991</v>
      </c>
      <c r="E5" s="70" t="n">
        <v>1992</v>
      </c>
      <c r="F5" s="70" t="n">
        <v>1993</v>
      </c>
      <c r="G5" s="70" t="n">
        <v>1994</v>
      </c>
      <c r="H5" s="70" t="n">
        <v>1995</v>
      </c>
      <c r="I5" s="70" t="n">
        <v>1996</v>
      </c>
      <c r="J5" s="70" t="n">
        <v>1997</v>
      </c>
      <c r="K5" s="70" t="n">
        <v>1998</v>
      </c>
      <c r="L5" s="70" t="n">
        <v>1999</v>
      </c>
      <c r="M5" s="70" t="n">
        <v>2000</v>
      </c>
      <c r="N5" s="70" t="n">
        <v>2001</v>
      </c>
      <c r="O5" s="70" t="n">
        <v>2002</v>
      </c>
      <c r="P5" s="70" t="n">
        <v>2003</v>
      </c>
      <c r="Q5" s="70" t="n">
        <v>2004</v>
      </c>
      <c r="R5" s="70" t="n">
        <v>2005</v>
      </c>
      <c r="S5" s="70" t="n">
        <v>2006</v>
      </c>
      <c r="T5" s="70" t="n">
        <v>2007</v>
      </c>
      <c r="U5" s="70" t="n">
        <v>2008</v>
      </c>
      <c r="V5" s="70" t="n">
        <v>2009</v>
      </c>
      <c r="W5" s="70" t="n">
        <v>2010</v>
      </c>
      <c r="X5" s="70" t="n">
        <v>2011</v>
      </c>
      <c r="Y5" s="70" t="n">
        <v>2012</v>
      </c>
      <c r="Z5" s="70" t="n">
        <v>2013</v>
      </c>
      <c r="AA5" s="70" t="n">
        <v>2014</v>
      </c>
      <c r="AB5" s="70" t="n">
        <v>2015</v>
      </c>
      <c r="AC5" s="70" t="n">
        <v>2016</v>
      </c>
      <c r="AD5" s="70" t="n">
        <v>2017</v>
      </c>
      <c r="AE5" s="70" t="n">
        <v>2018</v>
      </c>
      <c r="AF5" s="70">
        <f>AE5+1</f>
        <v/>
      </c>
      <c r="AG5" s="70">
        <f>AF5+1</f>
        <v/>
      </c>
      <c r="AH5" s="70">
        <f>AG5+1</f>
        <v/>
      </c>
      <c r="AI5" s="70">
        <f>AH5+1</f>
        <v/>
      </c>
      <c r="AJ5" s="70">
        <f>AI5+1</f>
        <v/>
      </c>
      <c r="AK5" s="70">
        <f>AJ5+1</f>
        <v/>
      </c>
      <c r="AL5" s="70">
        <f>AK5+1</f>
        <v/>
      </c>
      <c r="AM5" s="70">
        <f>AL5+1</f>
        <v/>
      </c>
      <c r="AN5" s="70">
        <f>AM5+1</f>
        <v/>
      </c>
      <c r="AO5" s="70">
        <f>AN5+1</f>
        <v/>
      </c>
      <c r="AP5" s="70">
        <f>AO5+1</f>
        <v/>
      </c>
      <c r="AQ5" s="70">
        <f>AP5+1</f>
        <v/>
      </c>
      <c r="AR5" s="70">
        <f>AQ5+1</f>
        <v/>
      </c>
      <c r="AS5" s="70">
        <f>AR5+1</f>
        <v/>
      </c>
      <c r="AT5" s="70">
        <f>AS5+1</f>
        <v/>
      </c>
      <c r="AU5" s="70">
        <f>AT5+1</f>
        <v/>
      </c>
      <c r="AV5" s="70">
        <f>AU5+1</f>
        <v/>
      </c>
      <c r="AW5" s="70">
        <f>AV5+1</f>
        <v/>
      </c>
      <c r="AX5" s="70">
        <f>AW5+1</f>
        <v/>
      </c>
      <c r="AY5" s="70">
        <f>AX5+1</f>
        <v/>
      </c>
      <c r="AZ5" s="70">
        <f>AY5+1</f>
        <v/>
      </c>
      <c r="BA5" s="70">
        <f>AZ5+1</f>
        <v/>
      </c>
      <c r="BB5" s="70">
        <f>BA5+1</f>
        <v/>
      </c>
      <c r="BC5" s="70">
        <f>BB5+1</f>
        <v/>
      </c>
      <c r="BD5" s="70">
        <f>BC5+1</f>
        <v/>
      </c>
      <c r="BE5" s="70">
        <f>BD5+1</f>
        <v/>
      </c>
      <c r="BF5" s="70">
        <f>BE5+1</f>
        <v/>
      </c>
      <c r="BG5" s="70">
        <f>BF5+1</f>
        <v/>
      </c>
      <c r="BH5" s="70">
        <f>BG5+1</f>
        <v/>
      </c>
      <c r="BI5" s="70">
        <f>BH5+1</f>
        <v/>
      </c>
      <c r="BJ5" s="70">
        <f>BI5+1</f>
        <v/>
      </c>
      <c r="BK5" s="70">
        <f>BJ5+1</f>
        <v/>
      </c>
    </row>
    <row r="6">
      <c r="A6" s="1" t="inlineStr">
        <is>
          <t>imports</t>
        </is>
      </c>
      <c r="B6" s="1">
        <f>About!B2</f>
        <v/>
      </c>
      <c r="C6" s="1">
        <f>SUMIFS(C$20:C$119,$B$20:$B$119,$B$6,$A$20:$A$119,$A$6)</f>
        <v/>
      </c>
      <c r="D6" s="1">
        <f>SUMIFS(D$20:D$119,$B$20:$B$119,$B$6,$A$20:$A$119,$A$6)</f>
        <v/>
      </c>
      <c r="E6" s="1">
        <f>SUMIFS(E$20:E$119,$B$20:$B$119,$B$6,$A$20:$A$119,$A$6)</f>
        <v/>
      </c>
      <c r="F6" s="1">
        <f>SUMIFS(F$20:F$119,$B$20:$B$119,$B$6,$A$20:$A$119,$A$6)</f>
        <v/>
      </c>
      <c r="G6" s="1">
        <f>SUMIFS(G$20:G$119,$B$20:$B$119,$B$6,$A$20:$A$119,$A$6)</f>
        <v/>
      </c>
      <c r="H6" s="1">
        <f>SUMIFS(H$20:H$119,$B$20:$B$119,$B$6,$A$20:$A$119,$A$6)</f>
        <v/>
      </c>
      <c r="I6" s="1">
        <f>SUMIFS(I$20:I$119,$B$20:$B$119,$B$6,$A$20:$A$119,$A$6)</f>
        <v/>
      </c>
      <c r="J6" s="1">
        <f>SUMIFS(J$20:J$119,$B$20:$B$119,$B$6,$A$20:$A$119,$A$6)</f>
        <v/>
      </c>
      <c r="K6" s="1">
        <f>SUMIFS(K$20:K$119,$B$20:$B$119,$B$6,$A$20:$A$119,$A$6)</f>
        <v/>
      </c>
      <c r="L6" s="1">
        <f>SUMIFS(L$20:L$119,$B$20:$B$119,$B$6,$A$20:$A$119,$A$6)</f>
        <v/>
      </c>
      <c r="M6" s="1">
        <f>SUMIFS(M$20:M$119,$B$20:$B$119,$B$6,$A$20:$A$119,$A$6)</f>
        <v/>
      </c>
      <c r="N6" s="1">
        <f>SUMIFS(N$20:N$119,$B$20:$B$119,$B$6,$A$20:$A$119,$A$6)</f>
        <v/>
      </c>
      <c r="O6" s="1">
        <f>SUMIFS(O$20:O$119,$B$20:$B$119,$B$6,$A$20:$A$119,$A$6)</f>
        <v/>
      </c>
      <c r="P6" s="1">
        <f>SUMIFS(P$20:P$119,$B$20:$B$119,$B$6,$A$20:$A$119,$A$6)</f>
        <v/>
      </c>
      <c r="Q6" s="1">
        <f>SUMIFS(Q$20:Q$119,$B$20:$B$119,$B$6,$A$20:$A$119,$A$6)</f>
        <v/>
      </c>
      <c r="R6" s="1">
        <f>SUMIFS(R$20:R$119,$B$20:$B$119,$B$6,$A$20:$A$119,$A$6)</f>
        <v/>
      </c>
      <c r="S6" s="1">
        <f>SUMIFS(S$20:S$119,$B$20:$B$119,$B$6,$A$20:$A$119,$A$6)</f>
        <v/>
      </c>
      <c r="T6" s="1">
        <f>SUMIFS(T$20:T$119,$B$20:$B$119,$B$6,$A$20:$A$119,$A$6)</f>
        <v/>
      </c>
      <c r="U6" s="1">
        <f>SUMIFS(U$20:U$119,$B$20:$B$119,$B$6,$A$20:$A$119,$A$6)</f>
        <v/>
      </c>
      <c r="V6" s="1">
        <f>SUMIFS(V$20:V$119,$B$20:$B$119,$B$6,$A$20:$A$119,$A$6)</f>
        <v/>
      </c>
      <c r="W6" s="1">
        <f>SUMIFS(W$20:W$119,$B$20:$B$119,$B$6,$A$20:$A$119,$A$6)</f>
        <v/>
      </c>
      <c r="X6" s="1">
        <f>SUMIFS(X$20:X$119,$B$20:$B$119,$B$6,$A$20:$A$119,$A$6)</f>
        <v/>
      </c>
      <c r="Y6" s="1">
        <f>SUMIFS(Y$20:Y$119,$B$20:$B$119,$B$6,$A$20:$A$119,$A$6)</f>
        <v/>
      </c>
      <c r="Z6" s="1">
        <f>SUMIFS(Z$20:Z$119,$B$20:$B$119,$B$6,$A$20:$A$119,$A$6)</f>
        <v/>
      </c>
      <c r="AA6" s="1">
        <f>SUMIFS(AA$20:AA$119,$B$20:$B$119,$B$6,$A$20:$A$119,$A$6)</f>
        <v/>
      </c>
      <c r="AB6" s="1">
        <f>SUMIFS(AB$20:AB$119,$B$20:$B$119,$B$6,$A$20:$A$119,$A$6)</f>
        <v/>
      </c>
      <c r="AC6" s="1">
        <f>SUMIFS(AC$20:AC$119,$B$20:$B$119,$B$6,$A$20:$A$119,$A$6)</f>
        <v/>
      </c>
      <c r="AD6" s="1">
        <f>SUMIFS(AD$20:AD$119,$B$20:$B$119,$B$6,$A$20:$A$119,$A$6)</f>
        <v/>
      </c>
      <c r="AE6" s="1">
        <f>SUMIFS(AE$20:AE$119,$B$20:$B$119,$B$6,$A$20:$A$119,$A$6)</f>
        <v/>
      </c>
      <c r="AF6" s="48">
        <f>AE6</f>
        <v/>
      </c>
      <c r="AG6" s="48">
        <f>AF6</f>
        <v/>
      </c>
      <c r="AH6" s="48">
        <f>AG6</f>
        <v/>
      </c>
      <c r="AI6" s="48">
        <f>AH6</f>
        <v/>
      </c>
      <c r="AJ6" s="48">
        <f>AI6</f>
        <v/>
      </c>
      <c r="AK6" s="48">
        <f>AJ6</f>
        <v/>
      </c>
      <c r="AL6" s="48">
        <f>AK6</f>
        <v/>
      </c>
      <c r="AM6" s="48">
        <f>AL6</f>
        <v/>
      </c>
      <c r="AN6" s="48">
        <f>AM6</f>
        <v/>
      </c>
      <c r="AO6" s="48">
        <f>AN6</f>
        <v/>
      </c>
      <c r="AP6" s="48">
        <f>AO6</f>
        <v/>
      </c>
      <c r="AQ6" s="48">
        <f>AP6</f>
        <v/>
      </c>
      <c r="AR6" s="48">
        <f>AQ6</f>
        <v/>
      </c>
      <c r="AS6" s="48">
        <f>AR6</f>
        <v/>
      </c>
      <c r="AT6" s="48">
        <f>AS6</f>
        <v/>
      </c>
      <c r="AU6" s="48">
        <f>AT6</f>
        <v/>
      </c>
      <c r="AV6" s="48">
        <f>AU6</f>
        <v/>
      </c>
      <c r="AW6" s="48">
        <f>AV6</f>
        <v/>
      </c>
      <c r="AX6" s="48">
        <f>AW6</f>
        <v/>
      </c>
      <c r="AY6" s="48">
        <f>AX6</f>
        <v/>
      </c>
      <c r="AZ6" s="48">
        <f>AY6</f>
        <v/>
      </c>
      <c r="BA6" s="48">
        <f>AZ6</f>
        <v/>
      </c>
      <c r="BB6" s="48">
        <f>BA6</f>
        <v/>
      </c>
      <c r="BC6" s="48">
        <f>BB6</f>
        <v/>
      </c>
      <c r="BD6" s="48">
        <f>BC6</f>
        <v/>
      </c>
      <c r="BE6" s="48">
        <f>BD6</f>
        <v/>
      </c>
      <c r="BF6" s="48">
        <f>BE6</f>
        <v/>
      </c>
      <c r="BG6" s="48">
        <f>BF6</f>
        <v/>
      </c>
      <c r="BH6" s="48">
        <f>BG6</f>
        <v/>
      </c>
      <c r="BI6" s="48">
        <f>BH6</f>
        <v/>
      </c>
      <c r="BJ6" s="48">
        <f>BI6</f>
        <v/>
      </c>
      <c r="BK6" s="48">
        <f>BJ6</f>
        <v/>
      </c>
    </row>
    <row r="7">
      <c r="A7" s="1" t="inlineStr">
        <is>
          <t>exports</t>
        </is>
      </c>
      <c r="B7" s="1">
        <f>About!B2</f>
        <v/>
      </c>
      <c r="C7" s="1">
        <f>SUMIFS(C$20:C$119,$B$20:$B$119,$B$7,$A$20:$A$119,$A$7)</f>
        <v/>
      </c>
      <c r="D7" s="1">
        <f>SUMIFS(D$20:D$119,$B$20:$B$119,$B$7,$A$20:$A$119,$A$7)</f>
        <v/>
      </c>
      <c r="E7" s="1">
        <f>SUMIFS(E$20:E$119,$B$20:$B$119,$B$7,$A$20:$A$119,$A$7)</f>
        <v/>
      </c>
      <c r="F7" s="1">
        <f>SUMIFS(F$20:F$119,$B$20:$B$119,$B$7,$A$20:$A$119,$A$7)</f>
        <v/>
      </c>
      <c r="G7" s="1">
        <f>SUMIFS(G$20:G$119,$B$20:$B$119,$B$7,$A$20:$A$119,$A$7)</f>
        <v/>
      </c>
      <c r="H7" s="1">
        <f>SUMIFS(H$20:H$119,$B$20:$B$119,$B$7,$A$20:$A$119,$A$7)</f>
        <v/>
      </c>
      <c r="I7" s="1">
        <f>SUMIFS(I$20:I$119,$B$20:$B$119,$B$7,$A$20:$A$119,$A$7)</f>
        <v/>
      </c>
      <c r="J7" s="1">
        <f>SUMIFS(J$20:J$119,$B$20:$B$119,$B$7,$A$20:$A$119,$A$7)</f>
        <v/>
      </c>
      <c r="K7" s="1">
        <f>SUMIFS(K$20:K$119,$B$20:$B$119,$B$7,$A$20:$A$119,$A$7)</f>
        <v/>
      </c>
      <c r="L7" s="1">
        <f>SUMIFS(L$20:L$119,$B$20:$B$119,$B$7,$A$20:$A$119,$A$7)</f>
        <v/>
      </c>
      <c r="M7" s="1">
        <f>SUMIFS(M$20:M$119,$B$20:$B$119,$B$7,$A$20:$A$119,$A$7)</f>
        <v/>
      </c>
      <c r="N7" s="1">
        <f>SUMIFS(N$20:N$119,$B$20:$B$119,$B$7,$A$20:$A$119,$A$7)</f>
        <v/>
      </c>
      <c r="O7" s="1">
        <f>SUMIFS(O$20:O$119,$B$20:$B$119,$B$7,$A$20:$A$119,$A$7)</f>
        <v/>
      </c>
      <c r="P7" s="1">
        <f>SUMIFS(P$20:P$119,$B$20:$B$119,$B$7,$A$20:$A$119,$A$7)</f>
        <v/>
      </c>
      <c r="Q7" s="1">
        <f>SUMIFS(Q$20:Q$119,$B$20:$B$119,$B$7,$A$20:$A$119,$A$7)</f>
        <v/>
      </c>
      <c r="R7" s="1">
        <f>SUMIFS(R$20:R$119,$B$20:$B$119,$B$7,$A$20:$A$119,$A$7)</f>
        <v/>
      </c>
      <c r="S7" s="1">
        <f>SUMIFS(S$20:S$119,$B$20:$B$119,$B$7,$A$20:$A$119,$A$7)</f>
        <v/>
      </c>
      <c r="T7" s="1">
        <f>SUMIFS(T$20:T$119,$B$20:$B$119,$B$7,$A$20:$A$119,$A$7)</f>
        <v/>
      </c>
      <c r="U7" s="1">
        <f>SUMIFS(U$20:U$119,$B$20:$B$119,$B$7,$A$20:$A$119,$A$7)</f>
        <v/>
      </c>
      <c r="V7" s="1">
        <f>SUMIFS(V$20:V$119,$B$20:$B$119,$B$7,$A$20:$A$119,$A$7)</f>
        <v/>
      </c>
      <c r="W7" s="1">
        <f>SUMIFS(W$20:W$119,$B$20:$B$119,$B$7,$A$20:$A$119,$A$7)</f>
        <v/>
      </c>
      <c r="X7" s="1">
        <f>SUMIFS(X$20:X$119,$B$20:$B$119,$B$7,$A$20:$A$119,$A$7)</f>
        <v/>
      </c>
      <c r="Y7" s="1">
        <f>SUMIFS(Y$20:Y$119,$B$20:$B$119,$B$7,$A$20:$A$119,$A$7)</f>
        <v/>
      </c>
      <c r="Z7" s="1">
        <f>SUMIFS(Z$20:Z$119,$B$20:$B$119,$B$7,$A$20:$A$119,$A$7)</f>
        <v/>
      </c>
      <c r="AA7" s="1">
        <f>SUMIFS(AA$20:AA$119,$B$20:$B$119,$B$7,$A$20:$A$119,$A$7)</f>
        <v/>
      </c>
      <c r="AB7" s="1">
        <f>SUMIFS(AB$20:AB$119,$B$20:$B$119,$B$7,$A$20:$A$119,$A$7)</f>
        <v/>
      </c>
      <c r="AC7" s="1">
        <f>SUMIFS(AC$20:AC$119,$B$20:$B$119,$B$7,$A$20:$A$119,$A$7)</f>
        <v/>
      </c>
      <c r="AD7" s="1">
        <f>SUMIFS(AD$20:AD$119,$B$20:$B$119,$B$7,$A$20:$A$119,$A$7)</f>
        <v/>
      </c>
      <c r="AE7" s="1">
        <f>SUMIFS(AE$20:AE$119,$B$20:$B$119,$B$7,$A$20:$A$119,$A$7)</f>
        <v/>
      </c>
      <c r="AF7" s="48">
        <f>AVERAGE(U7:AE7)</f>
        <v/>
      </c>
      <c r="AG7" s="48">
        <f>AF7</f>
        <v/>
      </c>
      <c r="AH7" s="48">
        <f>AG7</f>
        <v/>
      </c>
      <c r="AI7" s="48">
        <f>AH7</f>
        <v/>
      </c>
      <c r="AJ7" s="48">
        <f>AI7</f>
        <v/>
      </c>
      <c r="AK7" s="48">
        <f>AJ7</f>
        <v/>
      </c>
      <c r="AL7" s="48">
        <f>AK7</f>
        <v/>
      </c>
      <c r="AM7" s="48">
        <f>AL7</f>
        <v/>
      </c>
      <c r="AN7" s="48">
        <f>AM7</f>
        <v/>
      </c>
      <c r="AO7" s="48">
        <f>AN7</f>
        <v/>
      </c>
      <c r="AP7" s="48">
        <f>AO7</f>
        <v/>
      </c>
      <c r="AQ7" s="48">
        <f>AP7</f>
        <v/>
      </c>
      <c r="AR7" s="48">
        <f>AQ7</f>
        <v/>
      </c>
      <c r="AS7" s="48">
        <f>AR7</f>
        <v/>
      </c>
      <c r="AT7" s="48">
        <f>AS7</f>
        <v/>
      </c>
      <c r="AU7" s="48">
        <f>AT7</f>
        <v/>
      </c>
      <c r="AV7" s="48">
        <f>AU7</f>
        <v/>
      </c>
      <c r="AW7" s="48">
        <f>AV7</f>
        <v/>
      </c>
      <c r="AX7" s="48">
        <f>AW7</f>
        <v/>
      </c>
      <c r="AY7" s="48">
        <f>AX7</f>
        <v/>
      </c>
      <c r="AZ7" s="48">
        <f>AY7</f>
        <v/>
      </c>
      <c r="BA7" s="48">
        <f>AZ7</f>
        <v/>
      </c>
      <c r="BB7" s="48">
        <f>BA7</f>
        <v/>
      </c>
      <c r="BC7" s="48">
        <f>BB7</f>
        <v/>
      </c>
      <c r="BD7" s="48">
        <f>BC7</f>
        <v/>
      </c>
      <c r="BE7" s="48">
        <f>BD7</f>
        <v/>
      </c>
      <c r="BF7" s="48">
        <f>BE7</f>
        <v/>
      </c>
      <c r="BG7" s="48">
        <f>BF7</f>
        <v/>
      </c>
      <c r="BH7" s="48">
        <f>BG7</f>
        <v/>
      </c>
      <c r="BI7" s="48">
        <f>BH7</f>
        <v/>
      </c>
      <c r="BJ7" s="48">
        <f>BI7</f>
        <v/>
      </c>
      <c r="BK7" s="48">
        <f>BJ7</f>
        <v/>
      </c>
    </row>
    <row r="9">
      <c r="A9" s="41" t="inlineStr">
        <is>
          <t>International</t>
        </is>
      </c>
      <c r="C9" s="70" t="n">
        <v>1990</v>
      </c>
      <c r="D9" s="70" t="n">
        <v>1991</v>
      </c>
      <c r="E9" s="70" t="n">
        <v>1992</v>
      </c>
      <c r="F9" s="70" t="n">
        <v>1993</v>
      </c>
      <c r="G9" s="70" t="n">
        <v>1994</v>
      </c>
      <c r="H9" s="70" t="n">
        <v>1995</v>
      </c>
      <c r="I9" s="70" t="n">
        <v>1996</v>
      </c>
      <c r="J9" s="70" t="n">
        <v>1997</v>
      </c>
      <c r="K9" s="70" t="n">
        <v>1998</v>
      </c>
      <c r="L9" s="70" t="n">
        <v>1999</v>
      </c>
      <c r="M9" s="70" t="n">
        <v>2000</v>
      </c>
      <c r="N9" s="70" t="n">
        <v>2001</v>
      </c>
      <c r="O9" s="70" t="n">
        <v>2002</v>
      </c>
      <c r="P9" s="70" t="n">
        <v>2003</v>
      </c>
      <c r="Q9" s="70" t="n">
        <v>2004</v>
      </c>
      <c r="R9" s="70" t="n">
        <v>2005</v>
      </c>
      <c r="S9" s="70" t="n">
        <v>2006</v>
      </c>
      <c r="T9" s="70" t="n">
        <v>2007</v>
      </c>
      <c r="U9" s="70" t="n">
        <v>2008</v>
      </c>
      <c r="V9" s="70" t="n">
        <v>2009</v>
      </c>
      <c r="W9" s="70" t="n">
        <v>2010</v>
      </c>
      <c r="X9" s="70" t="n">
        <v>2011</v>
      </c>
      <c r="Y9" s="70" t="n">
        <v>2012</v>
      </c>
      <c r="Z9" s="70" t="n">
        <v>2013</v>
      </c>
      <c r="AA9" s="70" t="n">
        <v>2014</v>
      </c>
      <c r="AB9" s="70" t="n">
        <v>2015</v>
      </c>
      <c r="AC9" s="70" t="n">
        <v>2016</v>
      </c>
      <c r="AD9" s="70" t="n">
        <v>2017</v>
      </c>
      <c r="AE9" s="70" t="n">
        <v>2018</v>
      </c>
      <c r="AF9" s="70">
        <f>AE9+1</f>
        <v/>
      </c>
      <c r="AG9" s="70">
        <f>AF9+1</f>
        <v/>
      </c>
      <c r="AH9" s="70">
        <f>AG9+1</f>
        <v/>
      </c>
      <c r="AI9" s="70">
        <f>AH9+1</f>
        <v/>
      </c>
      <c r="AJ9" s="70">
        <f>AI9+1</f>
        <v/>
      </c>
      <c r="AK9" s="70">
        <f>AJ9+1</f>
        <v/>
      </c>
      <c r="AL9" s="70">
        <f>AK9+1</f>
        <v/>
      </c>
      <c r="AM9" s="70">
        <f>AL9+1</f>
        <v/>
      </c>
      <c r="AN9" s="70">
        <f>AM9+1</f>
        <v/>
      </c>
      <c r="AO9" s="70">
        <f>AN9+1</f>
        <v/>
      </c>
      <c r="AP9" s="70">
        <f>AO9+1</f>
        <v/>
      </c>
      <c r="AQ9" s="70">
        <f>AP9+1</f>
        <v/>
      </c>
      <c r="AR9" s="70">
        <f>AQ9+1</f>
        <v/>
      </c>
      <c r="AS9" s="70">
        <f>AR9+1</f>
        <v/>
      </c>
      <c r="AT9" s="70">
        <f>AS9+1</f>
        <v/>
      </c>
      <c r="AU9" s="70">
        <f>AT9+1</f>
        <v/>
      </c>
      <c r="AV9" s="70">
        <f>AU9+1</f>
        <v/>
      </c>
      <c r="AW9" s="70">
        <f>AV9+1</f>
        <v/>
      </c>
      <c r="AX9" s="70">
        <f>AW9+1</f>
        <v/>
      </c>
      <c r="AY9" s="70">
        <f>AX9+1</f>
        <v/>
      </c>
      <c r="AZ9" s="70">
        <f>AY9+1</f>
        <v/>
      </c>
      <c r="BA9" s="70">
        <f>AZ9+1</f>
        <v/>
      </c>
      <c r="BB9" s="70">
        <f>BA9+1</f>
        <v/>
      </c>
      <c r="BC9" s="70">
        <f>BB9+1</f>
        <v/>
      </c>
      <c r="BD9" s="70">
        <f>BC9+1</f>
        <v/>
      </c>
      <c r="BE9" s="70">
        <f>BD9+1</f>
        <v/>
      </c>
      <c r="BF9" s="70">
        <f>BE9+1</f>
        <v/>
      </c>
      <c r="BG9" s="70">
        <f>BF9+1</f>
        <v/>
      </c>
      <c r="BH9" s="70">
        <f>BG9+1</f>
        <v/>
      </c>
      <c r="BI9" s="70">
        <f>BH9+1</f>
        <v/>
      </c>
      <c r="BJ9" s="70">
        <f>BI9+1</f>
        <v/>
      </c>
      <c r="BK9" s="70">
        <f>BJ9+1</f>
        <v/>
      </c>
    </row>
    <row r="10">
      <c r="A10" s="1" t="inlineStr">
        <is>
          <t>imports</t>
        </is>
      </c>
      <c r="B10" s="49">
        <f>About!B2</f>
        <v/>
      </c>
      <c r="C10" s="29">
        <f>SUMIFS(C$122:C$219,$B$122:$B$219,$B$6,$A$122:$A$219,$A$6)</f>
        <v/>
      </c>
      <c r="D10" s="29">
        <f>SUMIFS(D$122:D$219,$B$122:$B$219,$B$6,$A$122:$A$219,$A$6)</f>
        <v/>
      </c>
      <c r="E10" s="29">
        <f>SUMIFS(E$122:E$219,$B$122:$B$219,$B$6,$A$122:$A$219,$A$6)</f>
        <v/>
      </c>
      <c r="F10" s="29">
        <f>SUMIFS(F$122:F$219,$B$122:$B$219,$B$6,$A$122:$A$219,$A$6)</f>
        <v/>
      </c>
      <c r="G10" s="29">
        <f>SUMIFS(G$122:G$219,$B$122:$B$219,$B$6,$A$122:$A$219,$A$6)</f>
        <v/>
      </c>
      <c r="H10" s="29">
        <f>SUMIFS(H$122:H$219,$B$122:$B$219,$B$6,$A$122:$A$219,$A$6)</f>
        <v/>
      </c>
      <c r="I10" s="29">
        <f>SUMIFS(I$122:I$219,$B$122:$B$219,$B$6,$A$122:$A$219,$A$6)</f>
        <v/>
      </c>
      <c r="J10" s="29">
        <f>SUMIFS(J$122:J$219,$B$122:$B$219,$B$6,$A$122:$A$219,$A$6)</f>
        <v/>
      </c>
      <c r="K10" s="29">
        <f>SUMIFS(K$122:K$219,$B$122:$B$219,$B$6,$A$122:$A$219,$A$6)</f>
        <v/>
      </c>
      <c r="L10" s="29">
        <f>SUMIFS(L$122:L$219,$B$122:$B$219,$B$6,$A$122:$A$219,$A$6)</f>
        <v/>
      </c>
      <c r="M10" s="29">
        <f>SUMIFS(M$122:M$219,$B$122:$B$219,$B$6,$A$122:$A$219,$A$6)</f>
        <v/>
      </c>
      <c r="N10" s="29">
        <f>SUMIFS(N$122:N$219,$B$122:$B$219,$B$6,$A$122:$A$219,$A$6)</f>
        <v/>
      </c>
      <c r="O10" s="29">
        <f>SUMIFS(O$122:O$219,$B$122:$B$219,$B$6,$A$122:$A$219,$A$6)</f>
        <v/>
      </c>
      <c r="P10" s="29">
        <f>SUMIFS(P$122:P$219,$B$122:$B$219,$B$6,$A$122:$A$219,$A$6)</f>
        <v/>
      </c>
      <c r="Q10" s="29">
        <f>SUMIFS(Q$122:Q$219,$B$122:$B$219,$B$6,$A$122:$A$219,$A$6)</f>
        <v/>
      </c>
      <c r="R10" s="29">
        <f>SUMIFS(R$122:R$219,$B$122:$B$219,$B$6,$A$122:$A$219,$A$6)</f>
        <v/>
      </c>
      <c r="S10" s="29">
        <f>SUMIFS(S$122:S$219,$B$122:$B$219,$B$6,$A$122:$A$219,$A$6)</f>
        <v/>
      </c>
      <c r="T10" s="29">
        <f>SUMIFS(T$122:T$219,$B$122:$B$219,$B$6,$A$122:$A$219,$A$6)</f>
        <v/>
      </c>
      <c r="U10" s="29">
        <f>SUMIFS(U$122:U$219,$B$122:$B$219,$B$6,$A$122:$A$219,$A$6)</f>
        <v/>
      </c>
      <c r="V10" s="29">
        <f>SUMIFS(V$122:V$219,$B$122:$B$219,$B$6,$A$122:$A$219,$A$6)</f>
        <v/>
      </c>
      <c r="W10" s="29">
        <f>SUMIFS(W$122:W$219,$B$122:$B$219,$B$6,$A$122:$A$219,$A$6)</f>
        <v/>
      </c>
      <c r="X10" s="29">
        <f>SUMIFS(X$122:X$219,$B$122:$B$219,$B$6,$A$122:$A$219,$A$6)</f>
        <v/>
      </c>
      <c r="Y10" s="29">
        <f>SUMIFS(Y$122:Y$219,$B$122:$B$219,$B$6,$A$122:$A$219,$A$6)</f>
        <v/>
      </c>
      <c r="Z10" s="29">
        <f>SUMIFS(Z$122:Z$219,$B$122:$B$219,$B$6,$A$122:$A$219,$A$6)</f>
        <v/>
      </c>
      <c r="AA10" s="29">
        <f>SUMIFS(AA$122:AA$219,$B$122:$B$219,$B$6,$A$122:$A$219,$A$6)</f>
        <v/>
      </c>
      <c r="AB10" s="29">
        <f>SUMIFS(AB$122:AB$219,$B$122:$B$219,$B$6,$A$122:$A$219,$A$6)</f>
        <v/>
      </c>
      <c r="AC10" s="29">
        <f>SUMIFS(AC$122:AC$219,$B$122:$B$219,$B$6,$A$122:$A$219,$A$6)</f>
        <v/>
      </c>
      <c r="AD10" s="29">
        <f>SUMIFS(AD$122:AD$219,$B$122:$B$219,$B$6,$A$122:$A$219,$A$6)</f>
        <v/>
      </c>
      <c r="AE10" s="29">
        <f>SUMIFS(AE$122:AE$219,$B$122:$B$219,$B$6,$A$122:$A$219,$A$6)</f>
        <v/>
      </c>
      <c r="AF10" s="35">
        <f>AE10</f>
        <v/>
      </c>
      <c r="AG10" s="35">
        <f>AF10</f>
        <v/>
      </c>
      <c r="AH10" s="35">
        <f>AG10</f>
        <v/>
      </c>
      <c r="AI10" s="35">
        <f>AH10</f>
        <v/>
      </c>
      <c r="AJ10" s="35">
        <f>AI10</f>
        <v/>
      </c>
      <c r="AK10" s="35">
        <f>AJ10</f>
        <v/>
      </c>
      <c r="AL10" s="35">
        <f>AK10</f>
        <v/>
      </c>
      <c r="AM10" s="35">
        <f>AL10</f>
        <v/>
      </c>
      <c r="AN10" s="35">
        <f>AM10</f>
        <v/>
      </c>
      <c r="AO10" s="35">
        <f>AN10</f>
        <v/>
      </c>
      <c r="AP10" s="35">
        <f>AO10</f>
        <v/>
      </c>
      <c r="AQ10" s="35">
        <f>AP10</f>
        <v/>
      </c>
      <c r="AR10" s="35">
        <f>AQ10</f>
        <v/>
      </c>
      <c r="AS10" s="35">
        <f>AR10</f>
        <v/>
      </c>
      <c r="AT10" s="35">
        <f>AS10</f>
        <v/>
      </c>
      <c r="AU10" s="35">
        <f>AT10</f>
        <v/>
      </c>
      <c r="AV10" s="35">
        <f>AU10</f>
        <v/>
      </c>
      <c r="AW10" s="35">
        <f>AV10</f>
        <v/>
      </c>
      <c r="AX10" s="35">
        <f>AW10</f>
        <v/>
      </c>
      <c r="AY10" s="35">
        <f>AX10</f>
        <v/>
      </c>
      <c r="AZ10" s="35">
        <f>AY10</f>
        <v/>
      </c>
      <c r="BA10" s="35">
        <f>AZ10</f>
        <v/>
      </c>
      <c r="BB10" s="35">
        <f>BA10</f>
        <v/>
      </c>
      <c r="BC10" s="35">
        <f>BB10</f>
        <v/>
      </c>
      <c r="BD10" s="35">
        <f>BC10</f>
        <v/>
      </c>
      <c r="BE10" s="35">
        <f>BD10</f>
        <v/>
      </c>
      <c r="BF10" s="35">
        <f>BE10</f>
        <v/>
      </c>
      <c r="BG10" s="35">
        <f>BF10</f>
        <v/>
      </c>
      <c r="BH10" s="35">
        <f>BG10</f>
        <v/>
      </c>
      <c r="BI10" s="35">
        <f>BH10</f>
        <v/>
      </c>
      <c r="BJ10" s="35">
        <f>BI10</f>
        <v/>
      </c>
      <c r="BK10" s="35">
        <f>BJ10</f>
        <v/>
      </c>
    </row>
    <row r="11">
      <c r="A11" s="1" t="inlineStr">
        <is>
          <t>exports</t>
        </is>
      </c>
      <c r="B11" s="29">
        <f>About!B2</f>
        <v/>
      </c>
      <c r="C11" s="29">
        <f>SUMIFS(C$122:C$219,$B$122:$B$219,$B$7,$A$122:$A$219,$A$7)</f>
        <v/>
      </c>
      <c r="D11" s="29">
        <f>SUMIFS(D$122:D$219,$B$122:$B$219,$B$7,$A$122:$A$219,$A$7)</f>
        <v/>
      </c>
      <c r="E11" s="29">
        <f>SUMIFS(E$122:E$219,$B$122:$B$219,$B$7,$A$122:$A$219,$A$7)</f>
        <v/>
      </c>
      <c r="F11" s="29">
        <f>SUMIFS(F$122:F$219,$B$122:$B$219,$B$7,$A$122:$A$219,$A$7)</f>
        <v/>
      </c>
      <c r="G11" s="29">
        <f>SUMIFS(G$122:G$219,$B$122:$B$219,$B$7,$A$122:$A$219,$A$7)</f>
        <v/>
      </c>
      <c r="H11" s="29">
        <f>SUMIFS(H$122:H$219,$B$122:$B$219,$B$7,$A$122:$A$219,$A$7)</f>
        <v/>
      </c>
      <c r="I11" s="29">
        <f>SUMIFS(I$122:I$219,$B$122:$B$219,$B$7,$A$122:$A$219,$A$7)</f>
        <v/>
      </c>
      <c r="J11" s="29">
        <f>SUMIFS(J$122:J$219,$B$122:$B$219,$B$7,$A$122:$A$219,$A$7)</f>
        <v/>
      </c>
      <c r="K11" s="29">
        <f>SUMIFS(K$122:K$219,$B$122:$B$219,$B$7,$A$122:$A$219,$A$7)</f>
        <v/>
      </c>
      <c r="L11" s="29">
        <f>SUMIFS(L$122:L$219,$B$122:$B$219,$B$7,$A$122:$A$219,$A$7)</f>
        <v/>
      </c>
      <c r="M11" s="29">
        <f>SUMIFS(M$122:M$219,$B$122:$B$219,$B$7,$A$122:$A$219,$A$7)</f>
        <v/>
      </c>
      <c r="N11" s="29">
        <f>SUMIFS(N$122:N$219,$B$122:$B$219,$B$7,$A$122:$A$219,$A$7)</f>
        <v/>
      </c>
      <c r="O11" s="29">
        <f>SUMIFS(O$122:O$219,$B$122:$B$219,$B$7,$A$122:$A$219,$A$7)</f>
        <v/>
      </c>
      <c r="P11" s="29">
        <f>SUMIFS(P$122:P$219,$B$122:$B$219,$B$7,$A$122:$A$219,$A$7)</f>
        <v/>
      </c>
      <c r="Q11" s="29">
        <f>SUMIFS(Q$122:Q$219,$B$122:$B$219,$B$7,$A$122:$A$219,$A$7)</f>
        <v/>
      </c>
      <c r="R11" s="29">
        <f>SUMIFS(R$122:R$219,$B$122:$B$219,$B$7,$A$122:$A$219,$A$7)</f>
        <v/>
      </c>
      <c r="S11" s="29">
        <f>SUMIFS(S$122:S$219,$B$122:$B$219,$B$7,$A$122:$A$219,$A$7)</f>
        <v/>
      </c>
      <c r="T11" s="29">
        <f>SUMIFS(T$122:T$219,$B$122:$B$219,$B$7,$A$122:$A$219,$A$7)</f>
        <v/>
      </c>
      <c r="U11" s="29">
        <f>SUMIFS(U$122:U$219,$B$122:$B$219,$B$7,$A$122:$A$219,$A$7)</f>
        <v/>
      </c>
      <c r="V11" s="29">
        <f>SUMIFS(V$122:V$219,$B$122:$B$219,$B$7,$A$122:$A$219,$A$7)</f>
        <v/>
      </c>
      <c r="W11" s="29">
        <f>SUMIFS(W$122:W$219,$B$122:$B$219,$B$7,$A$122:$A$219,$A$7)</f>
        <v/>
      </c>
      <c r="X11" s="29">
        <f>SUMIFS(X$122:X$219,$B$122:$B$219,$B$7,$A$122:$A$219,$A$7)</f>
        <v/>
      </c>
      <c r="Y11" s="29">
        <f>SUMIFS(Y$122:Y$219,$B$122:$B$219,$B$7,$A$122:$A$219,$A$7)</f>
        <v/>
      </c>
      <c r="Z11" s="29">
        <f>SUMIFS(Z$122:Z$219,$B$122:$B$219,$B$7,$A$122:$A$219,$A$7)</f>
        <v/>
      </c>
      <c r="AA11" s="29">
        <f>SUMIFS(AA$122:AA$219,$B$122:$B$219,$B$7,$A$122:$A$219,$A$7)</f>
        <v/>
      </c>
      <c r="AB11" s="29">
        <f>SUMIFS(AB$122:AB$219,$B$122:$B$219,$B$7,$A$122:$A$219,$A$7)</f>
        <v/>
      </c>
      <c r="AC11" s="29">
        <f>SUMIFS(AC$122:AC$219,$B$122:$B$219,$B$7,$A$122:$A$219,$A$7)</f>
        <v/>
      </c>
      <c r="AD11" s="29">
        <f>SUMIFS(AD$122:AD$219,$B$122:$B$219,$B$7,$A$122:$A$219,$A$7)</f>
        <v/>
      </c>
      <c r="AE11" s="29">
        <f>SUMIFS(AE$122:AE$219,$B$122:$B$219,$B$7,$A$122:$A$219,$A$7)</f>
        <v/>
      </c>
      <c r="AF11" s="35">
        <f>AVERAGE(W11:AE11)</f>
        <v/>
      </c>
      <c r="AG11" s="35">
        <f>AF11</f>
        <v/>
      </c>
      <c r="AH11" s="35">
        <f>AG11</f>
        <v/>
      </c>
      <c r="AI11" s="35">
        <f>AH11</f>
        <v/>
      </c>
      <c r="AJ11" s="35">
        <f>AI11</f>
        <v/>
      </c>
      <c r="AK11" s="35">
        <f>AJ11</f>
        <v/>
      </c>
      <c r="AL11" s="35">
        <f>AK11</f>
        <v/>
      </c>
      <c r="AM11" s="35">
        <f>AL11</f>
        <v/>
      </c>
      <c r="AN11" s="35">
        <f>AM11</f>
        <v/>
      </c>
      <c r="AO11" s="35">
        <f>AN11</f>
        <v/>
      </c>
      <c r="AP11" s="35">
        <f>AO11</f>
        <v/>
      </c>
      <c r="AQ11" s="35">
        <f>AP11</f>
        <v/>
      </c>
      <c r="AR11" s="35">
        <f>AQ11</f>
        <v/>
      </c>
      <c r="AS11" s="35">
        <f>AR11</f>
        <v/>
      </c>
      <c r="AT11" s="35">
        <f>AS11</f>
        <v/>
      </c>
      <c r="AU11" s="35">
        <f>AT11</f>
        <v/>
      </c>
      <c r="AV11" s="35">
        <f>AU11</f>
        <v/>
      </c>
      <c r="AW11" s="35">
        <f>AV11</f>
        <v/>
      </c>
      <c r="AX11" s="35">
        <f>AW11</f>
        <v/>
      </c>
      <c r="AY11" s="35">
        <f>AX11</f>
        <v/>
      </c>
      <c r="AZ11" s="35">
        <f>AY11</f>
        <v/>
      </c>
      <c r="BA11" s="35">
        <f>AZ11</f>
        <v/>
      </c>
      <c r="BB11" s="35">
        <f>BA11</f>
        <v/>
      </c>
      <c r="BC11" s="35">
        <f>BB11</f>
        <v/>
      </c>
      <c r="BD11" s="35">
        <f>BC11</f>
        <v/>
      </c>
      <c r="BE11" s="35">
        <f>BD11</f>
        <v/>
      </c>
      <c r="BF11" s="35">
        <f>BE11</f>
        <v/>
      </c>
      <c r="BG11" s="35">
        <f>BF11</f>
        <v/>
      </c>
      <c r="BH11" s="35">
        <f>BG11</f>
        <v/>
      </c>
      <c r="BI11" s="35">
        <f>BH11</f>
        <v/>
      </c>
      <c r="BJ11" s="35">
        <f>BI11</f>
        <v/>
      </c>
      <c r="BK11" s="35">
        <f>BJ11</f>
        <v/>
      </c>
    </row>
    <row r="13">
      <c r="A13" s="41" t="inlineStr">
        <is>
          <t>Net International</t>
        </is>
      </c>
      <c r="C13" s="70" t="n">
        <v>1990</v>
      </c>
      <c r="D13" s="70" t="n">
        <v>1991</v>
      </c>
      <c r="E13" s="70" t="n">
        <v>1992</v>
      </c>
      <c r="F13" s="70" t="n">
        <v>1993</v>
      </c>
      <c r="G13" s="70" t="n">
        <v>1994</v>
      </c>
      <c r="H13" s="70" t="n">
        <v>1995</v>
      </c>
      <c r="I13" s="70" t="n">
        <v>1996</v>
      </c>
      <c r="J13" s="70" t="n">
        <v>1997</v>
      </c>
      <c r="K13" s="70" t="n">
        <v>1998</v>
      </c>
      <c r="L13" s="70" t="n">
        <v>1999</v>
      </c>
      <c r="M13" s="70" t="n">
        <v>2000</v>
      </c>
      <c r="N13" s="70" t="n">
        <v>2001</v>
      </c>
      <c r="O13" s="70" t="n">
        <v>2002</v>
      </c>
      <c r="P13" s="70" t="n">
        <v>2003</v>
      </c>
      <c r="Q13" s="70" t="n">
        <v>2004</v>
      </c>
      <c r="R13" s="70" t="n">
        <v>2005</v>
      </c>
      <c r="S13" s="70" t="n">
        <v>2006</v>
      </c>
      <c r="T13" s="70" t="n">
        <v>2007</v>
      </c>
      <c r="U13" s="70" t="n">
        <v>2008</v>
      </c>
      <c r="V13" s="70" t="n">
        <v>2009</v>
      </c>
      <c r="W13" s="70" t="n">
        <v>2010</v>
      </c>
      <c r="X13" s="70" t="n">
        <v>2011</v>
      </c>
      <c r="Y13" s="70" t="n">
        <v>2012</v>
      </c>
      <c r="Z13" s="70" t="n">
        <v>2013</v>
      </c>
      <c r="AA13" s="70" t="n">
        <v>2014</v>
      </c>
      <c r="AB13" s="70" t="n">
        <v>2015</v>
      </c>
      <c r="AC13" s="70" t="n">
        <v>2016</v>
      </c>
      <c r="AD13" s="70" t="n">
        <v>2017</v>
      </c>
      <c r="AE13" s="70" t="n">
        <v>2018</v>
      </c>
      <c r="AF13" s="70">
        <f>AE13+1</f>
        <v/>
      </c>
      <c r="AG13" s="70">
        <f>AF13+1</f>
        <v/>
      </c>
      <c r="AH13" s="70">
        <f>AG13+1</f>
        <v/>
      </c>
      <c r="AI13" s="70">
        <f>AH13+1</f>
        <v/>
      </c>
      <c r="AJ13" s="70">
        <f>AI13+1</f>
        <v/>
      </c>
      <c r="AK13" s="70">
        <f>AJ13+1</f>
        <v/>
      </c>
      <c r="AL13" s="70">
        <f>AK13+1</f>
        <v/>
      </c>
      <c r="AM13" s="70">
        <f>AL13+1</f>
        <v/>
      </c>
      <c r="AN13" s="70">
        <f>AM13+1</f>
        <v/>
      </c>
      <c r="AO13" s="70">
        <f>AN13+1</f>
        <v/>
      </c>
      <c r="AP13" s="70">
        <f>AO13+1</f>
        <v/>
      </c>
      <c r="AQ13" s="70">
        <f>AP13+1</f>
        <v/>
      </c>
      <c r="AR13" s="70">
        <f>AQ13+1</f>
        <v/>
      </c>
      <c r="AS13" s="70">
        <f>AR13+1</f>
        <v/>
      </c>
      <c r="AT13" s="70">
        <f>AS13+1</f>
        <v/>
      </c>
      <c r="AU13" s="70">
        <f>AT13+1</f>
        <v/>
      </c>
      <c r="AV13" s="70">
        <f>AU13+1</f>
        <v/>
      </c>
      <c r="AW13" s="70">
        <f>AV13+1</f>
        <v/>
      </c>
      <c r="AX13" s="70">
        <f>AW13+1</f>
        <v/>
      </c>
      <c r="AY13" s="70">
        <f>AX13+1</f>
        <v/>
      </c>
      <c r="AZ13" s="70">
        <f>AY13+1</f>
        <v/>
      </c>
      <c r="BA13" s="70">
        <f>AZ13+1</f>
        <v/>
      </c>
      <c r="BB13" s="70">
        <f>BA13+1</f>
        <v/>
      </c>
      <c r="BC13" s="70">
        <f>BB13+1</f>
        <v/>
      </c>
      <c r="BD13" s="70">
        <f>BC13+1</f>
        <v/>
      </c>
      <c r="BE13" s="70">
        <f>BD13+1</f>
        <v/>
      </c>
      <c r="BF13" s="70">
        <f>BE13+1</f>
        <v/>
      </c>
      <c r="BG13" s="70">
        <f>BF13+1</f>
        <v/>
      </c>
      <c r="BH13" s="70">
        <f>BG13+1</f>
        <v/>
      </c>
      <c r="BI13" s="70">
        <f>BH13+1</f>
        <v/>
      </c>
      <c r="BJ13" s="70">
        <f>BI13+1</f>
        <v/>
      </c>
      <c r="BK13" s="70">
        <f>BJ13+1</f>
        <v/>
      </c>
    </row>
    <row r="14">
      <c r="A14" s="1" t="inlineStr">
        <is>
          <t>imports</t>
        </is>
      </c>
      <c r="B14" s="29">
        <f>About!B2</f>
        <v/>
      </c>
      <c r="C14" s="29">
        <f>IF(C10&gt;C11,C10-C11,0)</f>
        <v/>
      </c>
      <c r="D14" s="29">
        <f>IF(D10&gt;D11,D10-D11,0)</f>
        <v/>
      </c>
      <c r="E14" s="29">
        <f>IF(E10&gt;E11,E10-E11,0)</f>
        <v/>
      </c>
      <c r="F14" s="29">
        <f>IF(F10&gt;F11,F10-F11,0)</f>
        <v/>
      </c>
      <c r="G14" s="29">
        <f>IF(G10&gt;G11,G10-G11,0)</f>
        <v/>
      </c>
      <c r="H14" s="29">
        <f>IF(H10&gt;H11,H10-H11,0)</f>
        <v/>
      </c>
      <c r="I14" s="29">
        <f>IF(I10&gt;I11,I10-I11,0)</f>
        <v/>
      </c>
      <c r="J14" s="29">
        <f>IF(J10&gt;J11,J10-J11,0)</f>
        <v/>
      </c>
      <c r="K14" s="29">
        <f>IF(K10&gt;K11,K10-K11,0)</f>
        <v/>
      </c>
      <c r="L14" s="29">
        <f>IF(L10&gt;L11,L10-L11,0)</f>
        <v/>
      </c>
      <c r="M14" s="29">
        <f>IF(M10&gt;M11,M10-M11,0)</f>
        <v/>
      </c>
      <c r="N14" s="29">
        <f>IF(N10&gt;N11,N10-N11,0)</f>
        <v/>
      </c>
      <c r="O14" s="29">
        <f>IF(O10&gt;O11,O10-O11,0)</f>
        <v/>
      </c>
      <c r="P14" s="29">
        <f>IF(P10&gt;P11,P10-P11,0)</f>
        <v/>
      </c>
      <c r="Q14" s="29">
        <f>IF(Q10&gt;Q11,Q10-Q11,0)</f>
        <v/>
      </c>
      <c r="R14" s="29">
        <f>IF(R10&gt;R11,R10-R11,0)</f>
        <v/>
      </c>
      <c r="S14" s="29">
        <f>IF(S10&gt;S11,S10-S11,0)</f>
        <v/>
      </c>
      <c r="T14" s="29">
        <f>IF(T10&gt;T11,T10-T11,0)</f>
        <v/>
      </c>
      <c r="U14" s="29">
        <f>IF(U10&gt;U11,U10-U11,0)</f>
        <v/>
      </c>
      <c r="V14" s="29">
        <f>IF(V10&gt;V11,V10-V11,0)</f>
        <v/>
      </c>
      <c r="W14" s="29">
        <f>IF(W10&gt;W11,W10-W11,0)</f>
        <v/>
      </c>
      <c r="X14" s="29">
        <f>IF(X10&gt;X11,X10-X11,0)</f>
        <v/>
      </c>
      <c r="Y14" s="29">
        <f>IF(Y10&gt;Y11,Y10-Y11,0)</f>
        <v/>
      </c>
      <c r="Z14" s="29">
        <f>IF(Z10&gt;Z11,Z10-Z11,0)</f>
        <v/>
      </c>
      <c r="AA14" s="29">
        <f>IF(AA10&gt;AA11,AA10-AA11,0)</f>
        <v/>
      </c>
      <c r="AB14" s="29">
        <f>IF(AB10&gt;AB11,AB10-AB11,0)</f>
        <v/>
      </c>
      <c r="AC14" s="29">
        <f>IF(AC10&gt;AC11,AC10-AC11,0)</f>
        <v/>
      </c>
      <c r="AD14" s="29">
        <f>IF(AD10&gt;AD11,AD10-AD11,0)</f>
        <v/>
      </c>
      <c r="AE14" s="29">
        <f>IF(AE10&gt;AE11,AE10-AE11,0)</f>
        <v/>
      </c>
      <c r="AF14" s="29">
        <f>IF(AF10&gt;AF11,AF10-AF11,0)</f>
        <v/>
      </c>
      <c r="AG14" s="29">
        <f>IF(AG10&gt;AG11,AG10-AG11,0)</f>
        <v/>
      </c>
      <c r="AH14" s="29">
        <f>IF(AH10&gt;AH11,AH10-AH11,0)</f>
        <v/>
      </c>
      <c r="AI14" s="29">
        <f>IF(AI10&gt;AI11,AI10-AI11,0)</f>
        <v/>
      </c>
      <c r="AJ14" s="29">
        <f>IF(AJ10&gt;AJ11,AJ10-AJ11,0)</f>
        <v/>
      </c>
      <c r="AK14" s="29">
        <f>IF(AK10&gt;AK11,AK10-AK11,0)</f>
        <v/>
      </c>
      <c r="AL14" s="29">
        <f>IF(AL10&gt;AL11,AL10-AL11,0)</f>
        <v/>
      </c>
      <c r="AM14" s="29">
        <f>IF(AM10&gt;AM11,AM10-AM11,0)</f>
        <v/>
      </c>
      <c r="AN14" s="29">
        <f>IF(AN10&gt;AN11,AN10-AN11,0)</f>
        <v/>
      </c>
      <c r="AO14" s="29">
        <f>IF(AO10&gt;AO11,AO10-AO11,0)</f>
        <v/>
      </c>
      <c r="AP14" s="29">
        <f>IF(AP10&gt;AP11,AP10-AP11,0)</f>
        <v/>
      </c>
      <c r="AQ14" s="29">
        <f>IF(AQ10&gt;AQ11,AQ10-AQ11,0)</f>
        <v/>
      </c>
      <c r="AR14" s="29">
        <f>IF(AR10&gt;AR11,AR10-AR11,0)</f>
        <v/>
      </c>
      <c r="AS14" s="29">
        <f>IF(AS10&gt;AS11,AS10-AS11,0)</f>
        <v/>
      </c>
      <c r="AT14" s="29">
        <f>IF(AT10&gt;AT11,AT10-AT11,0)</f>
        <v/>
      </c>
      <c r="AU14" s="29">
        <f>IF(AU10&gt;AU11,AU10-AU11,0)</f>
        <v/>
      </c>
      <c r="AV14" s="29">
        <f>IF(AV10&gt;AV11,AV10-AV11,0)</f>
        <v/>
      </c>
      <c r="AW14" s="29">
        <f>IF(AW10&gt;AW11,AW10-AW11,0)</f>
        <v/>
      </c>
      <c r="AX14" s="29">
        <f>IF(AX10&gt;AX11,AX10-AX11,0)</f>
        <v/>
      </c>
      <c r="AY14" s="29">
        <f>IF(AY10&gt;AY11,AY10-AY11,0)</f>
        <v/>
      </c>
      <c r="AZ14" s="29">
        <f>IF(AZ10&gt;AZ11,AZ10-AZ11,0)</f>
        <v/>
      </c>
      <c r="BA14" s="29">
        <f>IF(BA10&gt;BA11,BA10-BA11,0)</f>
        <v/>
      </c>
      <c r="BB14" s="29">
        <f>IF(BB10&gt;BB11,BB10-BB11,0)</f>
        <v/>
      </c>
      <c r="BC14" s="29">
        <f>IF(BC10&gt;BC11,BC10-BC11,0)</f>
        <v/>
      </c>
      <c r="BD14" s="29">
        <f>IF(BD10&gt;BD11,BD10-BD11,0)</f>
        <v/>
      </c>
      <c r="BE14" s="29">
        <f>IF(BE10&gt;BE11,BE10-BE11,0)</f>
        <v/>
      </c>
      <c r="BF14" s="29">
        <f>IF(BF10&gt;BF11,BF10-BF11,0)</f>
        <v/>
      </c>
      <c r="BG14" s="29">
        <f>IF(BG10&gt;BG11,BG10-BG11,0)</f>
        <v/>
      </c>
      <c r="BH14" s="29">
        <f>IF(BH10&gt;BH11,BH10-BH11,0)</f>
        <v/>
      </c>
      <c r="BI14" s="29">
        <f>IF(BI10&gt;BI11,BI10-BI11,0)</f>
        <v/>
      </c>
      <c r="BJ14" s="29">
        <f>IF(BJ10&gt;BJ11,BJ10-BJ11,0)</f>
        <v/>
      </c>
      <c r="BK14" s="29">
        <f>IF(BK10&gt;BK11,BK10-BK11,0)</f>
        <v/>
      </c>
    </row>
    <row r="15">
      <c r="A15" s="1" t="inlineStr">
        <is>
          <t>exports</t>
        </is>
      </c>
      <c r="B15" s="29">
        <f>About!B2</f>
        <v/>
      </c>
      <c r="C15" s="29">
        <f>IF(C11&gt;C10,C11-C10,0)</f>
        <v/>
      </c>
      <c r="D15" s="29">
        <f>IF(D11&gt;D10,D11-D10,0)</f>
        <v/>
      </c>
      <c r="E15" s="29">
        <f>IF(E11&gt;E10,E11-E10,0)</f>
        <v/>
      </c>
      <c r="F15" s="29">
        <f>IF(F11&gt;F10,F11-F10,0)</f>
        <v/>
      </c>
      <c r="G15" s="29">
        <f>IF(G11&gt;G10,G11-G10,0)</f>
        <v/>
      </c>
      <c r="H15" s="29">
        <f>IF(H11&gt;H10,H11-H10,0)</f>
        <v/>
      </c>
      <c r="I15" s="29">
        <f>IF(I11&gt;I10,I11-I10,0)</f>
        <v/>
      </c>
      <c r="J15" s="29">
        <f>IF(J11&gt;J10,J11-J10,0)</f>
        <v/>
      </c>
      <c r="K15" s="29">
        <f>IF(K11&gt;K10,K11-K10,0)</f>
        <v/>
      </c>
      <c r="L15" s="29">
        <f>IF(L11&gt;L10,L11-L10,0)</f>
        <v/>
      </c>
      <c r="M15" s="29">
        <f>IF(M11&gt;M10,M11-M10,0)</f>
        <v/>
      </c>
      <c r="N15" s="29">
        <f>IF(N11&gt;N10,N11-N10,0)</f>
        <v/>
      </c>
      <c r="O15" s="29">
        <f>IF(O11&gt;O10,O11-O10,0)</f>
        <v/>
      </c>
      <c r="P15" s="29">
        <f>IF(P11&gt;P10,P11-P10,0)</f>
        <v/>
      </c>
      <c r="Q15" s="29">
        <f>IF(Q11&gt;Q10,Q11-Q10,0)</f>
        <v/>
      </c>
      <c r="R15" s="29">
        <f>IF(R11&gt;R10,R11-R10,0)</f>
        <v/>
      </c>
      <c r="S15" s="29">
        <f>IF(S11&gt;S10,S11-S10,0)</f>
        <v/>
      </c>
      <c r="T15" s="29">
        <f>IF(T11&gt;T10,T11-T10,0)</f>
        <v/>
      </c>
      <c r="U15" s="29">
        <f>IF(U11&gt;U10,U11-U10,0)</f>
        <v/>
      </c>
      <c r="V15" s="29">
        <f>IF(V11&gt;V10,V11-V10,0)</f>
        <v/>
      </c>
      <c r="W15" s="29">
        <f>IF(W11&gt;W10,W11-W10,0)</f>
        <v/>
      </c>
      <c r="X15" s="29">
        <f>IF(X11&gt;X10,X11-X10,0)</f>
        <v/>
      </c>
      <c r="Y15" s="29">
        <f>IF(Y11&gt;Y10,Y11-Y10,0)</f>
        <v/>
      </c>
      <c r="Z15" s="29">
        <f>IF(Z11&gt;Z10,Z11-Z10,0)</f>
        <v/>
      </c>
      <c r="AA15" s="29">
        <f>IF(AA11&gt;AA10,AA11-AA10,0)</f>
        <v/>
      </c>
      <c r="AB15" s="29">
        <f>IF(AB11&gt;AB10,AB11-AB10,0)</f>
        <v/>
      </c>
      <c r="AC15" s="29">
        <f>IF(AC11&gt;AC10,AC11-AC10,0)</f>
        <v/>
      </c>
      <c r="AD15" s="29">
        <f>IF(AD11&gt;AD10,AD11-AD10,0)</f>
        <v/>
      </c>
      <c r="AE15" s="29">
        <f>IF(AE11&gt;AE10,AE11-AE10,0)</f>
        <v/>
      </c>
      <c r="AF15" s="29">
        <f>IF(AF11&gt;AF10,AF11-AF10,0)</f>
        <v/>
      </c>
      <c r="AG15" s="29">
        <f>IF(AG11&gt;AG10,AG11-AG10,0)</f>
        <v/>
      </c>
      <c r="AH15" s="29">
        <f>IF(AH11&gt;AH10,AH11-AH10,0)</f>
        <v/>
      </c>
      <c r="AI15" s="29">
        <f>IF(AI11&gt;AI10,AI11-AI10,0)</f>
        <v/>
      </c>
      <c r="AJ15" s="29">
        <f>IF(AJ11&gt;AJ10,AJ11-AJ10,0)</f>
        <v/>
      </c>
      <c r="AK15" s="29">
        <f>IF(AK11&gt;AK10,AK11-AK10,0)</f>
        <v/>
      </c>
      <c r="AL15" s="29">
        <f>IF(AL11&gt;AL10,AL11-AL10,0)</f>
        <v/>
      </c>
      <c r="AM15" s="29">
        <f>IF(AM11&gt;AM10,AM11-AM10,0)</f>
        <v/>
      </c>
      <c r="AN15" s="29">
        <f>IF(AN11&gt;AN10,AN11-AN10,0)</f>
        <v/>
      </c>
      <c r="AO15" s="29">
        <f>IF(AO11&gt;AO10,AO11-AO10,0)</f>
        <v/>
      </c>
      <c r="AP15" s="29">
        <f>IF(AP11&gt;AP10,AP11-AP10,0)</f>
        <v/>
      </c>
      <c r="AQ15" s="29">
        <f>IF(AQ11&gt;AQ10,AQ11-AQ10,0)</f>
        <v/>
      </c>
      <c r="AR15" s="29">
        <f>IF(AR11&gt;AR10,AR11-AR10,0)</f>
        <v/>
      </c>
      <c r="AS15" s="29">
        <f>IF(AS11&gt;AS10,AS11-AS10,0)</f>
        <v/>
      </c>
      <c r="AT15" s="29">
        <f>IF(AT11&gt;AT10,AT11-AT10,0)</f>
        <v/>
      </c>
      <c r="AU15" s="29">
        <f>IF(AU11&gt;AU10,AU11-AU10,0)</f>
        <v/>
      </c>
      <c r="AV15" s="29">
        <f>IF(AV11&gt;AV10,AV11-AV10,0)</f>
        <v/>
      </c>
      <c r="AW15" s="29">
        <f>IF(AW11&gt;AW10,AW11-AW10,0)</f>
        <v/>
      </c>
      <c r="AX15" s="29">
        <f>IF(AX11&gt;AX10,AX11-AX10,0)</f>
        <v/>
      </c>
      <c r="AY15" s="29">
        <f>IF(AY11&gt;AY10,AY11-AY10,0)</f>
        <v/>
      </c>
      <c r="AZ15" s="29">
        <f>IF(AZ11&gt;AZ10,AZ11-AZ10,0)</f>
        <v/>
      </c>
      <c r="BA15" s="29">
        <f>IF(BA11&gt;BA10,BA11-BA10,0)</f>
        <v/>
      </c>
      <c r="BB15" s="29">
        <f>IF(BB11&gt;BB10,BB11-BB10,0)</f>
        <v/>
      </c>
      <c r="BC15" s="29">
        <f>IF(BC11&gt;BC10,BC11-BC10,0)</f>
        <v/>
      </c>
      <c r="BD15" s="29">
        <f>IF(BD11&gt;BD10,BD11-BD10,0)</f>
        <v/>
      </c>
      <c r="BE15" s="29">
        <f>IF(BE11&gt;BE10,BE11-BE10,0)</f>
        <v/>
      </c>
      <c r="BF15" s="29">
        <f>IF(BF11&gt;BF10,BF11-BF10,0)</f>
        <v/>
      </c>
      <c r="BG15" s="29">
        <f>IF(BG11&gt;BG10,BG11-BG10,0)</f>
        <v/>
      </c>
      <c r="BH15" s="29">
        <f>IF(BH11&gt;BH10,BH11-BH10,0)</f>
        <v/>
      </c>
      <c r="BI15" s="29">
        <f>IF(BI11&gt;BI10,BI11-BI10,0)</f>
        <v/>
      </c>
      <c r="BJ15" s="29">
        <f>IF(BJ11&gt;BJ10,BJ11-BJ10,0)</f>
        <v/>
      </c>
      <c r="BK15" s="29">
        <f>IF(BK11&gt;BK10,BK11-BK10,0)</f>
        <v/>
      </c>
    </row>
    <row r="19">
      <c r="A19" s="70" t="n"/>
      <c r="B19" s="70" t="inlineStr">
        <is>
          <t>State</t>
        </is>
      </c>
      <c r="C19" s="70" t="n">
        <v>1990</v>
      </c>
      <c r="D19" s="70" t="n">
        <v>1991</v>
      </c>
      <c r="E19" s="70" t="n">
        <v>1992</v>
      </c>
      <c r="F19" s="70" t="n">
        <v>1993</v>
      </c>
      <c r="G19" s="70" t="n">
        <v>1994</v>
      </c>
      <c r="H19" s="70" t="n">
        <v>1995</v>
      </c>
      <c r="I19" s="70" t="n">
        <v>1996</v>
      </c>
      <c r="J19" s="70" t="n">
        <v>1997</v>
      </c>
      <c r="K19" s="70" t="n">
        <v>1998</v>
      </c>
      <c r="L19" s="70" t="n">
        <v>1999</v>
      </c>
      <c r="M19" s="70" t="n">
        <v>2000</v>
      </c>
      <c r="N19" s="70" t="n">
        <v>2001</v>
      </c>
      <c r="O19" s="70" t="n">
        <v>2002</v>
      </c>
      <c r="P19" s="70" t="n">
        <v>2003</v>
      </c>
      <c r="Q19" s="70" t="n">
        <v>2004</v>
      </c>
      <c r="R19" s="70" t="n">
        <v>2005</v>
      </c>
      <c r="S19" s="70" t="n">
        <v>2006</v>
      </c>
      <c r="T19" s="70" t="n">
        <v>2007</v>
      </c>
      <c r="U19" s="70" t="n">
        <v>2008</v>
      </c>
      <c r="V19" s="70" t="n">
        <v>2009</v>
      </c>
      <c r="W19" s="70" t="n">
        <v>2010</v>
      </c>
      <c r="X19" s="70" t="n">
        <v>2011</v>
      </c>
      <c r="Y19" s="70" t="n">
        <v>2012</v>
      </c>
      <c r="Z19" s="70" t="n">
        <v>2013</v>
      </c>
      <c r="AA19" s="70" t="n">
        <v>2014</v>
      </c>
      <c r="AB19" s="70" t="n">
        <v>2015</v>
      </c>
      <c r="AC19" s="70" t="n">
        <v>2016</v>
      </c>
      <c r="AD19" s="70" t="n">
        <v>2017</v>
      </c>
      <c r="AE19" s="70" t="n">
        <v>2018</v>
      </c>
    </row>
    <row r="20">
      <c r="A20" s="1" t="inlineStr">
        <is>
          <t>imports</t>
        </is>
      </c>
      <c r="B20" s="1" t="inlineStr">
        <is>
          <t>AL</t>
        </is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0</v>
      </c>
      <c r="M20" s="1" t="n">
        <v>0</v>
      </c>
      <c r="N20" s="1" t="n">
        <v>0</v>
      </c>
      <c r="O20" s="1" t="n">
        <v>0</v>
      </c>
      <c r="P20" s="1" t="n">
        <v>0</v>
      </c>
      <c r="Q20" s="1" t="n">
        <v>0</v>
      </c>
      <c r="R20" s="1" t="n">
        <v>0</v>
      </c>
      <c r="S20" s="1" t="n">
        <v>0</v>
      </c>
      <c r="T20" s="1" t="n">
        <v>0</v>
      </c>
      <c r="U20" s="1" t="n">
        <v>0</v>
      </c>
      <c r="V20" s="1" t="n">
        <v>0</v>
      </c>
      <c r="W20" s="1" t="n">
        <v>0</v>
      </c>
      <c r="X20" s="1" t="n">
        <v>0</v>
      </c>
      <c r="Y20" s="1" t="n">
        <v>0</v>
      </c>
      <c r="Z20" s="1" t="n">
        <v>0</v>
      </c>
      <c r="AA20" s="1" t="n">
        <v>0</v>
      </c>
      <c r="AB20" s="1" t="n">
        <v>0</v>
      </c>
      <c r="AC20" s="1" t="n">
        <v>0</v>
      </c>
      <c r="AD20" s="1" t="n">
        <v>0</v>
      </c>
      <c r="AE20" s="1" t="n">
        <v>0</v>
      </c>
    </row>
    <row r="21" ht="15.75" customHeight="1" s="157">
      <c r="A21" s="1" t="inlineStr">
        <is>
          <t>exports</t>
        </is>
      </c>
      <c r="B21" s="1" t="inlineStr">
        <is>
          <t>AL</t>
        </is>
      </c>
      <c r="C21" s="1" t="n">
        <v>12515999</v>
      </c>
      <c r="D21" s="1" t="n">
        <v>20206571</v>
      </c>
      <c r="E21" s="1" t="n">
        <v>25273664</v>
      </c>
      <c r="F21" s="1" t="n">
        <v>26034116</v>
      </c>
      <c r="G21" s="1" t="n">
        <v>24963948</v>
      </c>
      <c r="H21" s="1" t="n">
        <v>26383323</v>
      </c>
      <c r="I21" s="1" t="n">
        <v>39351180</v>
      </c>
      <c r="J21" s="1" t="n">
        <v>35978305</v>
      </c>
      <c r="K21" s="1" t="n">
        <v>31423683</v>
      </c>
      <c r="L21" s="1" t="n">
        <v>30252413</v>
      </c>
      <c r="M21" s="1" t="n">
        <v>30759648</v>
      </c>
      <c r="N21" s="1" t="n">
        <v>37513134</v>
      </c>
      <c r="O21" s="1" t="n">
        <v>40454195</v>
      </c>
      <c r="P21" s="1" t="n">
        <v>44129506</v>
      </c>
      <c r="Q21" s="1" t="n">
        <v>39822338</v>
      </c>
      <c r="R21" s="1" t="n">
        <v>38526487</v>
      </c>
      <c r="S21" s="1" t="n">
        <v>39995621</v>
      </c>
      <c r="T21" s="1" t="n">
        <v>40102203</v>
      </c>
      <c r="U21" s="1" t="n">
        <v>44550279</v>
      </c>
      <c r="V21" s="1" t="n">
        <v>49562730</v>
      </c>
      <c r="W21" s="1" t="n">
        <v>49869705</v>
      </c>
      <c r="X21" s="1" t="n">
        <v>56123696</v>
      </c>
      <c r="Y21" s="1" t="n">
        <v>55268345</v>
      </c>
      <c r="Z21" s="1" t="n">
        <v>52068099</v>
      </c>
      <c r="AA21" s="1" t="n">
        <v>47963269</v>
      </c>
      <c r="AB21" s="1" t="n">
        <v>53289662</v>
      </c>
      <c r="AC21" s="1" t="n">
        <v>44041572</v>
      </c>
      <c r="AD21" s="1" t="n">
        <v>43529093</v>
      </c>
      <c r="AE21" s="1" t="n">
        <v>44588032</v>
      </c>
    </row>
    <row r="22" ht="15.75" customHeight="1" s="157">
      <c r="A22" s="1" t="inlineStr">
        <is>
          <t>imports</t>
        </is>
      </c>
      <c r="B22" s="1" t="inlineStr">
        <is>
          <t>AK</t>
        </is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0</v>
      </c>
      <c r="M22" s="1" t="n">
        <v>0</v>
      </c>
      <c r="N22" s="1" t="n">
        <v>0</v>
      </c>
      <c r="O22" s="1" t="n">
        <v>0</v>
      </c>
      <c r="P22" s="1" t="n">
        <v>0</v>
      </c>
      <c r="Q22" s="1" t="n">
        <v>0</v>
      </c>
      <c r="R22" s="1" t="n">
        <v>0</v>
      </c>
      <c r="S22" s="1" t="n">
        <v>0</v>
      </c>
      <c r="T22" s="1" t="n">
        <v>0</v>
      </c>
      <c r="U22" s="1" t="n">
        <v>0</v>
      </c>
      <c r="V22" s="1" t="n">
        <v>0</v>
      </c>
      <c r="W22" s="1" t="n">
        <v>0</v>
      </c>
      <c r="X22" s="1" t="n">
        <v>0</v>
      </c>
      <c r="Y22" s="1" t="n">
        <v>0</v>
      </c>
      <c r="Z22" s="1" t="n">
        <v>0</v>
      </c>
      <c r="AA22" s="1" t="n">
        <v>0</v>
      </c>
      <c r="AB22" s="1" t="n">
        <v>0</v>
      </c>
      <c r="AC22" s="1" t="n">
        <v>0</v>
      </c>
      <c r="AD22" s="1" t="n">
        <v>0</v>
      </c>
      <c r="AE22" s="1" t="n">
        <v>0</v>
      </c>
    </row>
    <row r="23" ht="15.75" customHeight="1" s="157">
      <c r="A23" s="1" t="inlineStr">
        <is>
          <t>exports</t>
        </is>
      </c>
      <c r="B23" s="1" t="inlineStr">
        <is>
          <t>AK</t>
        </is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0</v>
      </c>
      <c r="M23" s="1" t="n">
        <v>0</v>
      </c>
      <c r="N23" s="1" t="n">
        <v>0</v>
      </c>
      <c r="O23" s="1" t="n">
        <v>0</v>
      </c>
      <c r="P23" s="1" t="n">
        <v>0</v>
      </c>
      <c r="Q23" s="1" t="n">
        <v>0</v>
      </c>
      <c r="R23" s="1" t="n">
        <v>0</v>
      </c>
      <c r="S23" s="1" t="n">
        <v>0</v>
      </c>
      <c r="T23" s="1" t="n">
        <v>0</v>
      </c>
      <c r="U23" s="1" t="n">
        <v>0</v>
      </c>
      <c r="V23" s="1" t="n">
        <v>0</v>
      </c>
      <c r="W23" s="1" t="n">
        <v>0</v>
      </c>
      <c r="X23" s="1" t="n">
        <v>0</v>
      </c>
      <c r="Y23" s="1" t="n">
        <v>0</v>
      </c>
      <c r="Z23" s="1" t="n">
        <v>0</v>
      </c>
      <c r="AA23" s="1" t="n">
        <v>0</v>
      </c>
      <c r="AB23" s="1" t="n">
        <v>0</v>
      </c>
      <c r="AC23" s="1" t="n">
        <v>0</v>
      </c>
      <c r="AD23" s="1" t="n">
        <v>0</v>
      </c>
      <c r="AE23" s="1" t="n">
        <v>0</v>
      </c>
    </row>
    <row r="24" ht="15.75" customHeight="1" s="157">
      <c r="A24" s="1" t="inlineStr">
        <is>
          <t>imports</t>
        </is>
      </c>
      <c r="B24" s="1" t="inlineStr">
        <is>
          <t>AZ</t>
        </is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</v>
      </c>
      <c r="L24" s="1" t="n">
        <v>0</v>
      </c>
      <c r="M24" s="1" t="n">
        <v>0</v>
      </c>
      <c r="N24" s="1" t="n">
        <v>0</v>
      </c>
      <c r="O24" s="1" t="n">
        <v>0</v>
      </c>
      <c r="P24" s="1" t="n">
        <v>0</v>
      </c>
      <c r="Q24" s="1" t="n">
        <v>0</v>
      </c>
      <c r="R24" s="1" t="n">
        <v>0</v>
      </c>
      <c r="S24" s="1" t="n">
        <v>0</v>
      </c>
      <c r="T24" s="1" t="n">
        <v>0</v>
      </c>
      <c r="U24" s="1" t="n">
        <v>0</v>
      </c>
      <c r="V24" s="1" t="n">
        <v>0</v>
      </c>
      <c r="W24" s="1" t="n">
        <v>0</v>
      </c>
      <c r="X24" s="1" t="n">
        <v>0</v>
      </c>
      <c r="Y24" s="1" t="n">
        <v>0</v>
      </c>
      <c r="Z24" s="1" t="n">
        <v>0</v>
      </c>
      <c r="AA24" s="1" t="n">
        <v>0</v>
      </c>
      <c r="AB24" s="1" t="n">
        <v>0</v>
      </c>
      <c r="AC24" s="1" t="n">
        <v>0</v>
      </c>
      <c r="AD24" s="1" t="n">
        <v>0</v>
      </c>
      <c r="AE24" s="1" t="n">
        <v>0</v>
      </c>
    </row>
    <row r="25" ht="15.75" customHeight="1" s="157">
      <c r="A25" s="1" t="inlineStr">
        <is>
          <t>exports</t>
        </is>
      </c>
      <c r="B25" s="1" t="inlineStr">
        <is>
          <t>AZ</t>
        </is>
      </c>
      <c r="C25" s="1" t="n">
        <v>16314712</v>
      </c>
      <c r="D25" s="1" t="n">
        <v>20437111</v>
      </c>
      <c r="E25" s="1" t="n">
        <v>21429218</v>
      </c>
      <c r="F25" s="1" t="n">
        <v>18433896</v>
      </c>
      <c r="G25" s="1" t="n">
        <v>18902659</v>
      </c>
      <c r="H25" s="1" t="n">
        <v>15424142</v>
      </c>
      <c r="I25" s="1" t="n">
        <v>13147230</v>
      </c>
      <c r="J25" s="1" t="n">
        <v>17906853</v>
      </c>
      <c r="K25" s="1" t="n">
        <v>19724756</v>
      </c>
      <c r="L25" s="1" t="n">
        <v>19060974</v>
      </c>
      <c r="M25" s="1" t="n">
        <v>20460223</v>
      </c>
      <c r="N25" s="1" t="n">
        <v>21038692</v>
      </c>
      <c r="O25" s="1" t="n">
        <v>24465961</v>
      </c>
      <c r="P25" s="1" t="n">
        <v>23034492</v>
      </c>
      <c r="Q25" s="1" t="n">
        <v>29498352</v>
      </c>
      <c r="R25" s="1" t="n">
        <v>24060096</v>
      </c>
      <c r="S25" s="1" t="n">
        <v>22704459</v>
      </c>
      <c r="T25" s="1" t="n">
        <v>29540165</v>
      </c>
      <c r="U25" s="1" t="n">
        <v>36618328</v>
      </c>
      <c r="V25" s="1" t="n">
        <v>32626672</v>
      </c>
      <c r="W25" s="1" t="n">
        <v>33439022</v>
      </c>
      <c r="X25" s="1" t="n">
        <v>28103262</v>
      </c>
      <c r="Y25" s="1" t="n">
        <v>30169213</v>
      </c>
      <c r="Z25" s="1" t="n">
        <v>32236561</v>
      </c>
      <c r="AA25" s="1" t="n">
        <v>30846715</v>
      </c>
      <c r="AB25" s="1" t="n">
        <v>30552432</v>
      </c>
      <c r="AC25" s="1" t="n">
        <v>25524705</v>
      </c>
      <c r="AD25" s="1" t="n">
        <v>23323738</v>
      </c>
      <c r="AE25" s="1" t="n">
        <v>28942963</v>
      </c>
    </row>
    <row r="26" ht="15.75" customHeight="1" s="157">
      <c r="A26" s="1" t="inlineStr">
        <is>
          <t>imports</t>
        </is>
      </c>
      <c r="B26" s="1" t="inlineStr">
        <is>
          <t>AR</t>
        </is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</v>
      </c>
      <c r="L26" s="1" t="n">
        <v>0</v>
      </c>
      <c r="M26" s="1" t="n">
        <v>2777102</v>
      </c>
      <c r="N26" s="1" t="n">
        <v>0</v>
      </c>
      <c r="O26" s="1" t="n">
        <v>0</v>
      </c>
      <c r="P26" s="1" t="n">
        <v>0</v>
      </c>
      <c r="Q26" s="1" t="n">
        <v>0</v>
      </c>
      <c r="R26" s="1" t="n">
        <v>3660114</v>
      </c>
      <c r="S26" s="1" t="n">
        <v>0</v>
      </c>
      <c r="T26" s="1" t="n">
        <v>0</v>
      </c>
      <c r="U26" s="1" t="n">
        <v>0</v>
      </c>
      <c r="V26" s="1" t="n">
        <v>0</v>
      </c>
      <c r="W26" s="1" t="n">
        <v>0</v>
      </c>
      <c r="X26" s="1" t="n">
        <v>0</v>
      </c>
      <c r="Y26" s="1" t="n">
        <v>0</v>
      </c>
      <c r="Z26" s="1" t="n">
        <v>0</v>
      </c>
      <c r="AA26" s="1" t="n">
        <v>0</v>
      </c>
      <c r="AB26" s="1" t="n">
        <v>0</v>
      </c>
      <c r="AC26" s="1" t="n">
        <v>0</v>
      </c>
      <c r="AD26" s="1" t="n">
        <v>0</v>
      </c>
      <c r="AE26" s="1" t="n">
        <v>0</v>
      </c>
    </row>
    <row r="27" ht="15.75" customHeight="1" s="157">
      <c r="A27" s="1" t="inlineStr">
        <is>
          <t>exports</t>
        </is>
      </c>
      <c r="B27" s="1" t="inlineStr">
        <is>
          <t>AR</t>
        </is>
      </c>
      <c r="C27" s="1" t="n">
        <v>8441119</v>
      </c>
      <c r="D27" s="1" t="n">
        <v>8795107</v>
      </c>
      <c r="E27" s="1" t="n">
        <v>7727644</v>
      </c>
      <c r="F27" s="1" t="n">
        <v>4822988</v>
      </c>
      <c r="G27" s="1" t="n">
        <v>5445927</v>
      </c>
      <c r="H27" s="1" t="n">
        <v>2943104</v>
      </c>
      <c r="I27" s="1" t="n">
        <v>5440411</v>
      </c>
      <c r="J27" s="1" t="n">
        <v>3882185</v>
      </c>
      <c r="K27" s="1" t="n">
        <v>1749928</v>
      </c>
      <c r="L27" s="1" t="n">
        <v>1815335</v>
      </c>
      <c r="M27" s="1" t="n">
        <v>0</v>
      </c>
      <c r="N27" s="1" t="n">
        <v>1004453</v>
      </c>
      <c r="O27" s="1" t="n">
        <v>154852</v>
      </c>
      <c r="P27" s="1" t="n">
        <v>2402445</v>
      </c>
      <c r="Q27" s="1" t="n">
        <v>2896081</v>
      </c>
      <c r="R27" s="1" t="n">
        <v>0</v>
      </c>
      <c r="S27" s="1" t="n">
        <v>276970</v>
      </c>
      <c r="T27" s="1" t="n">
        <v>1818168</v>
      </c>
      <c r="U27" s="1" t="n">
        <v>3387482</v>
      </c>
      <c r="V27" s="1" t="n">
        <v>9230836</v>
      </c>
      <c r="W27" s="1" t="n">
        <v>7467050</v>
      </c>
      <c r="X27" s="1" t="n">
        <v>8156201</v>
      </c>
      <c r="Y27" s="1" t="n">
        <v>12827308</v>
      </c>
      <c r="Z27" s="1" t="n">
        <v>8402516</v>
      </c>
      <c r="AA27" s="1" t="n">
        <v>9525175</v>
      </c>
      <c r="AB27" s="1" t="n">
        <v>4954516</v>
      </c>
      <c r="AC27" s="1" t="n">
        <v>10024512</v>
      </c>
      <c r="AD27" s="1" t="n">
        <v>10480612</v>
      </c>
      <c r="AE27" s="1" t="n">
        <v>14164725</v>
      </c>
    </row>
    <row r="28" ht="15.75" customHeight="1" s="157">
      <c r="A28" s="1" t="inlineStr">
        <is>
          <t>imports</t>
        </is>
      </c>
      <c r="B28" s="1" t="inlineStr">
        <is>
          <t>CA</t>
        </is>
      </c>
      <c r="C28" s="1" t="n">
        <v>66087034</v>
      </c>
      <c r="D28" s="1" t="n">
        <v>71767013</v>
      </c>
      <c r="E28" s="1" t="n">
        <v>60974474</v>
      </c>
      <c r="F28" s="1" t="n">
        <v>48214715</v>
      </c>
      <c r="G28" s="1" t="n">
        <v>51419244</v>
      </c>
      <c r="H28" s="1" t="n">
        <v>56119146</v>
      </c>
      <c r="I28" s="1" t="n">
        <v>68517774</v>
      </c>
      <c r="J28" s="1" t="n">
        <v>81298045</v>
      </c>
      <c r="K28" s="1" t="n">
        <v>75113861</v>
      </c>
      <c r="L28" s="1" t="n">
        <v>75539862</v>
      </c>
      <c r="M28" s="1" t="n">
        <v>62164770</v>
      </c>
      <c r="N28" s="1" t="n">
        <v>72558322</v>
      </c>
      <c r="O28" s="1" t="n">
        <v>76698186</v>
      </c>
      <c r="P28" s="1" t="n">
        <v>73900695</v>
      </c>
      <c r="Q28" s="1" t="n">
        <v>86931066</v>
      </c>
      <c r="R28" s="1" t="n">
        <v>77562381</v>
      </c>
      <c r="S28" s="1" t="n">
        <v>73427499</v>
      </c>
      <c r="T28" s="1" t="n">
        <v>77964366</v>
      </c>
      <c r="U28" s="1" t="n">
        <v>89521954</v>
      </c>
      <c r="V28" s="1" t="n">
        <v>81178433</v>
      </c>
      <c r="W28" s="1" t="n">
        <v>79646642</v>
      </c>
      <c r="X28" s="1" t="n">
        <v>83293067</v>
      </c>
      <c r="Y28" s="1" t="n">
        <v>80660537</v>
      </c>
      <c r="Z28" s="1" t="n">
        <v>80363665</v>
      </c>
      <c r="AA28" s="1" t="n">
        <v>79719494</v>
      </c>
      <c r="AB28" s="1" t="n">
        <v>79365599</v>
      </c>
      <c r="AC28" s="1" t="n">
        <v>79120785</v>
      </c>
      <c r="AD28" s="1" t="n">
        <v>65379515</v>
      </c>
      <c r="AE28" s="1" t="n">
        <v>86659837</v>
      </c>
    </row>
    <row r="29" ht="15.75" customHeight="1" s="157">
      <c r="A29" s="1" t="inlineStr">
        <is>
          <t>exports</t>
        </is>
      </c>
      <c r="B29" s="1" t="inlineStr">
        <is>
          <t>CA</t>
        </is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</v>
      </c>
      <c r="L29" s="1" t="n">
        <v>0</v>
      </c>
      <c r="M29" s="1" t="n">
        <v>0</v>
      </c>
      <c r="N29" s="1" t="n">
        <v>0</v>
      </c>
      <c r="O29" s="1" t="n">
        <v>0</v>
      </c>
      <c r="P29" s="1" t="n">
        <v>0</v>
      </c>
      <c r="Q29" s="1" t="n">
        <v>0</v>
      </c>
      <c r="R29" s="1" t="n">
        <v>0</v>
      </c>
      <c r="S29" s="1" t="n">
        <v>0</v>
      </c>
      <c r="T29" s="1" t="n">
        <v>0</v>
      </c>
      <c r="U29" s="1" t="n">
        <v>0</v>
      </c>
      <c r="V29" s="1" t="n">
        <v>0</v>
      </c>
      <c r="W29" s="1" t="n">
        <v>0</v>
      </c>
      <c r="X29" s="1" t="n">
        <v>0</v>
      </c>
      <c r="Y29" s="1" t="n">
        <v>0</v>
      </c>
      <c r="Z29" s="1" t="n">
        <v>0</v>
      </c>
      <c r="AA29" s="1" t="n">
        <v>0</v>
      </c>
      <c r="AB29" s="1" t="n">
        <v>0</v>
      </c>
      <c r="AC29" s="1" t="n">
        <v>0</v>
      </c>
      <c r="AD29" s="1" t="n">
        <v>0</v>
      </c>
      <c r="AE29" s="1" t="n">
        <v>0</v>
      </c>
    </row>
    <row r="30" ht="15.75" customHeight="1" s="157">
      <c r="A30" s="1" t="inlineStr">
        <is>
          <t>imports</t>
        </is>
      </c>
      <c r="B30" s="1" t="inlineStr">
        <is>
          <t>CO</t>
        </is>
      </c>
      <c r="C30" s="1" t="n">
        <v>1950402</v>
      </c>
      <c r="D30" s="1" t="n">
        <v>2911151</v>
      </c>
      <c r="E30" s="1" t="n">
        <v>2514313</v>
      </c>
      <c r="F30" s="1" t="n">
        <v>2892441</v>
      </c>
      <c r="G30" s="1" t="n">
        <v>3044441</v>
      </c>
      <c r="H30" s="1" t="n">
        <v>4136272</v>
      </c>
      <c r="I30" s="1" t="n">
        <v>4505771</v>
      </c>
      <c r="J30" s="1" t="n">
        <v>4982139</v>
      </c>
      <c r="K30" s="1" t="n">
        <v>5320256</v>
      </c>
      <c r="L30" s="1" t="n">
        <v>6092539</v>
      </c>
      <c r="M30" s="1" t="n">
        <v>4053818</v>
      </c>
      <c r="N30" s="1" t="n">
        <v>2044335</v>
      </c>
      <c r="O30" s="1" t="n">
        <v>5681503</v>
      </c>
      <c r="P30" s="1" t="n">
        <v>5148171</v>
      </c>
      <c r="Q30" s="1" t="n">
        <v>4548577</v>
      </c>
      <c r="R30" s="1" t="n">
        <v>4268874</v>
      </c>
      <c r="S30" s="1" t="n">
        <v>4637397</v>
      </c>
      <c r="T30" s="1" t="n">
        <v>1726737</v>
      </c>
      <c r="U30" s="1" t="n">
        <v>2805490</v>
      </c>
      <c r="V30" s="1" t="n">
        <v>4222317</v>
      </c>
      <c r="W30" s="1" t="n">
        <v>5976958</v>
      </c>
      <c r="X30" s="1" t="n">
        <v>5716900</v>
      </c>
      <c r="Y30" s="1" t="n">
        <v>5006750</v>
      </c>
      <c r="Z30" s="1" t="n">
        <v>4271592</v>
      </c>
      <c r="AA30" s="1" t="n">
        <v>3110756</v>
      </c>
      <c r="AB30" s="1" t="n">
        <v>5322535</v>
      </c>
      <c r="AC30" s="1" t="n">
        <v>3896013</v>
      </c>
      <c r="AD30" s="1" t="n">
        <v>4410156</v>
      </c>
      <c r="AE30" s="1" t="n">
        <v>4360848</v>
      </c>
    </row>
    <row r="31" ht="15.75" customHeight="1" s="157">
      <c r="A31" s="1" t="inlineStr">
        <is>
          <t>exports</t>
        </is>
      </c>
      <c r="B31" s="1" t="inlineStr">
        <is>
          <t>CO</t>
        </is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</v>
      </c>
      <c r="L31" s="1" t="n">
        <v>0</v>
      </c>
      <c r="M31" s="1" t="n">
        <v>0</v>
      </c>
      <c r="N31" s="1" t="n">
        <v>0</v>
      </c>
      <c r="O31" s="1" t="n">
        <v>0</v>
      </c>
      <c r="P31" s="1" t="n">
        <v>0</v>
      </c>
      <c r="Q31" s="1" t="n">
        <v>0</v>
      </c>
      <c r="R31" s="1" t="n">
        <v>0</v>
      </c>
      <c r="S31" s="1" t="n">
        <v>0</v>
      </c>
      <c r="T31" s="1" t="n">
        <v>0</v>
      </c>
      <c r="U31" s="1" t="n">
        <v>0</v>
      </c>
      <c r="V31" s="1" t="n">
        <v>0</v>
      </c>
      <c r="W31" s="1" t="n">
        <v>0</v>
      </c>
      <c r="X31" s="1" t="n">
        <v>0</v>
      </c>
      <c r="Y31" s="1" t="n">
        <v>0</v>
      </c>
      <c r="Z31" s="1" t="n">
        <v>0</v>
      </c>
      <c r="AA31" s="1" t="n">
        <v>0</v>
      </c>
      <c r="AB31" s="1" t="n">
        <v>0</v>
      </c>
      <c r="AC31" s="1" t="n">
        <v>0</v>
      </c>
      <c r="AD31" s="1" t="n">
        <v>0</v>
      </c>
      <c r="AE31" s="1" t="n">
        <v>0</v>
      </c>
    </row>
    <row r="32" ht="15.75" customHeight="1" s="157">
      <c r="A32" s="1" t="inlineStr">
        <is>
          <t>imports</t>
        </is>
      </c>
      <c r="B32" s="1" t="inlineStr">
        <is>
          <t>CT</t>
        </is>
      </c>
      <c r="C32" s="1" t="n">
        <v>0</v>
      </c>
      <c r="D32" s="1" t="n">
        <v>2859466</v>
      </c>
      <c r="E32" s="1" t="n">
        <v>412839</v>
      </c>
      <c r="F32" s="1" t="n">
        <v>0</v>
      </c>
      <c r="G32" s="1" t="n">
        <v>0</v>
      </c>
      <c r="H32" s="1" t="n">
        <v>0</v>
      </c>
      <c r="I32" s="1" t="n">
        <v>10383589</v>
      </c>
      <c r="J32" s="1" t="n">
        <v>12493084</v>
      </c>
      <c r="K32" s="1" t="n">
        <v>10892219</v>
      </c>
      <c r="L32" s="1" t="n">
        <v>2978287</v>
      </c>
      <c r="M32" s="1" t="n">
        <v>0</v>
      </c>
      <c r="N32" s="1" t="n">
        <v>2544606</v>
      </c>
      <c r="O32" s="1" t="n">
        <v>2951239</v>
      </c>
      <c r="P32" s="1" t="n">
        <v>5549845</v>
      </c>
      <c r="Q32" s="1" t="n">
        <v>2539158</v>
      </c>
      <c r="R32" s="1" t="n">
        <v>2172761</v>
      </c>
      <c r="S32" s="1" t="n">
        <v>0</v>
      </c>
      <c r="T32" s="1" t="n">
        <v>2667825</v>
      </c>
      <c r="U32" s="1" t="n">
        <v>1426242</v>
      </c>
      <c r="V32" s="1" t="n">
        <v>0</v>
      </c>
      <c r="W32" s="1" t="n">
        <v>0</v>
      </c>
      <c r="X32" s="1" t="n">
        <v>0</v>
      </c>
      <c r="Y32" s="1" t="n">
        <v>0</v>
      </c>
      <c r="Z32" s="1" t="n">
        <v>0</v>
      </c>
      <c r="AA32" s="1" t="n">
        <v>0</v>
      </c>
      <c r="AB32" s="1" t="n">
        <v>0</v>
      </c>
      <c r="AC32" s="1" t="n">
        <v>0</v>
      </c>
      <c r="AD32" s="1" t="n">
        <v>0</v>
      </c>
      <c r="AE32" s="1" t="n">
        <v>0</v>
      </c>
    </row>
    <row r="33" ht="15.75" customHeight="1" s="157">
      <c r="A33" s="1" t="inlineStr">
        <is>
          <t>exports</t>
        </is>
      </c>
      <c r="B33" s="1" t="inlineStr">
        <is>
          <t>CT</t>
        </is>
      </c>
      <c r="C33" s="1" t="n">
        <v>4726491</v>
      </c>
      <c r="D33" s="1" t="n">
        <v>0</v>
      </c>
      <c r="E33" s="1" t="n">
        <v>0</v>
      </c>
      <c r="F33" s="1" t="n">
        <v>3271262</v>
      </c>
      <c r="G33" s="1" t="n">
        <v>925634</v>
      </c>
      <c r="H33" s="1" t="n">
        <v>1264677</v>
      </c>
      <c r="I33" s="1" t="n">
        <v>0</v>
      </c>
      <c r="J33" s="1" t="n">
        <v>0</v>
      </c>
      <c r="K33" s="1" t="n">
        <v>0</v>
      </c>
      <c r="L33" s="1" t="n">
        <v>0</v>
      </c>
      <c r="M33" s="1" t="n">
        <v>969602</v>
      </c>
      <c r="N33" s="1" t="n">
        <v>0</v>
      </c>
      <c r="O33" s="1" t="n">
        <v>0</v>
      </c>
      <c r="P33" s="1" t="n">
        <v>0</v>
      </c>
      <c r="Q33" s="1" t="n">
        <v>0</v>
      </c>
      <c r="R33" s="1" t="n">
        <v>0</v>
      </c>
      <c r="S33" s="1" t="n">
        <v>600365</v>
      </c>
      <c r="T33" s="1" t="n">
        <v>0</v>
      </c>
      <c r="U33" s="1" t="n">
        <v>0</v>
      </c>
      <c r="V33" s="1" t="n">
        <v>1177837</v>
      </c>
      <c r="W33" s="1" t="n">
        <v>1983482</v>
      </c>
      <c r="X33" s="1" t="n">
        <v>3710154</v>
      </c>
      <c r="Y33" s="1" t="n">
        <v>3736766</v>
      </c>
      <c r="Z33" s="1" t="n">
        <v>3326129</v>
      </c>
      <c r="AA33" s="1" t="n">
        <v>2247267</v>
      </c>
      <c r="AB33" s="1" t="n">
        <v>5859904</v>
      </c>
      <c r="AC33" s="1" t="n">
        <v>5455839</v>
      </c>
      <c r="AD33" s="1" t="n">
        <v>4255026</v>
      </c>
      <c r="AE33" s="1" t="n">
        <v>8496457</v>
      </c>
    </row>
    <row r="34" ht="15.75" customHeight="1" s="157">
      <c r="A34" s="1" t="inlineStr">
        <is>
          <t>imports</t>
        </is>
      </c>
      <c r="B34" s="1" t="inlineStr">
        <is>
          <t>DE</t>
        </is>
      </c>
      <c r="C34" s="1" t="n">
        <v>1439359</v>
      </c>
      <c r="D34" s="1" t="n">
        <v>1722465</v>
      </c>
      <c r="E34" s="1" t="n">
        <v>2617901</v>
      </c>
      <c r="F34" s="1" t="n">
        <v>1259359</v>
      </c>
      <c r="G34" s="1" t="n">
        <v>1199618</v>
      </c>
      <c r="H34" s="1" t="n">
        <v>1750671</v>
      </c>
      <c r="I34" s="1" t="n">
        <v>1975272</v>
      </c>
      <c r="J34" s="1" t="n">
        <v>4122987</v>
      </c>
      <c r="K34" s="1" t="n">
        <v>4715811</v>
      </c>
      <c r="L34" s="1" t="n">
        <v>5013373</v>
      </c>
      <c r="M34" s="1" t="n">
        <v>6652703</v>
      </c>
      <c r="N34" s="1" t="n">
        <v>5785576</v>
      </c>
      <c r="O34" s="1" t="n">
        <v>7375846</v>
      </c>
      <c r="P34" s="1" t="n">
        <v>6636522</v>
      </c>
      <c r="Q34" s="1" t="n">
        <v>5348772</v>
      </c>
      <c r="R34" s="1" t="n">
        <v>5391074</v>
      </c>
      <c r="S34" s="1" t="n">
        <v>5674757</v>
      </c>
      <c r="T34" s="1" t="n">
        <v>5184363</v>
      </c>
      <c r="U34" s="1" t="n">
        <v>5877137</v>
      </c>
      <c r="V34" s="1" t="n">
        <v>7723439</v>
      </c>
      <c r="W34" s="1" t="n">
        <v>6799157</v>
      </c>
      <c r="X34" s="1" t="n">
        <v>6084938</v>
      </c>
      <c r="Y34" s="1" t="n">
        <v>4441032</v>
      </c>
      <c r="Z34" s="1" t="n">
        <v>5141182</v>
      </c>
      <c r="AA34" s="1" t="n">
        <v>5092542</v>
      </c>
      <c r="AB34" s="1" t="n">
        <v>5206431</v>
      </c>
      <c r="AC34" s="1" t="n">
        <v>4067241</v>
      </c>
      <c r="AD34" s="1" t="n">
        <v>5096960</v>
      </c>
      <c r="AE34" s="1" t="n">
        <v>6922855</v>
      </c>
    </row>
    <row r="35" ht="15.75" customHeight="1" s="157">
      <c r="A35" s="1" t="inlineStr">
        <is>
          <t>exports</t>
        </is>
      </c>
      <c r="B35" s="1" t="inlineStr">
        <is>
          <t>DE</t>
        </is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0</v>
      </c>
      <c r="L35" s="1" t="n">
        <v>0</v>
      </c>
      <c r="M35" s="1" t="n">
        <v>0</v>
      </c>
      <c r="N35" s="1" t="n">
        <v>0</v>
      </c>
      <c r="O35" s="1" t="n">
        <v>0</v>
      </c>
      <c r="P35" s="1" t="n">
        <v>0</v>
      </c>
      <c r="Q35" s="1" t="n">
        <v>0</v>
      </c>
      <c r="R35" s="1" t="n">
        <v>0</v>
      </c>
      <c r="S35" s="1" t="n">
        <v>0</v>
      </c>
      <c r="T35" s="1" t="n">
        <v>0</v>
      </c>
      <c r="U35" s="1" t="n">
        <v>0</v>
      </c>
      <c r="V35" s="1" t="n">
        <v>0</v>
      </c>
      <c r="W35" s="1" t="n">
        <v>0</v>
      </c>
      <c r="X35" s="1" t="n">
        <v>0</v>
      </c>
      <c r="Y35" s="1" t="n">
        <v>0</v>
      </c>
      <c r="Z35" s="1" t="n">
        <v>0</v>
      </c>
      <c r="AA35" s="1" t="n">
        <v>0</v>
      </c>
      <c r="AB35" s="1" t="n">
        <v>0</v>
      </c>
      <c r="AC35" s="1" t="n">
        <v>0</v>
      </c>
      <c r="AD35" s="1" t="n">
        <v>0</v>
      </c>
      <c r="AE35" s="1" t="n">
        <v>0</v>
      </c>
    </row>
    <row r="36" ht="15.75" customHeight="1" s="157">
      <c r="A36" s="1" t="inlineStr">
        <is>
          <t>imports</t>
        </is>
      </c>
      <c r="B36" s="1" t="inlineStr">
        <is>
          <t>FL</t>
        </is>
      </c>
      <c r="C36" s="1" t="n">
        <v>29300599</v>
      </c>
      <c r="D36" s="1" t="n">
        <v>24490120</v>
      </c>
      <c r="E36" s="1" t="n">
        <v>21659866</v>
      </c>
      <c r="F36" s="1" t="n">
        <v>20166689</v>
      </c>
      <c r="G36" s="1" t="n">
        <v>20796253</v>
      </c>
      <c r="H36" s="1" t="n">
        <v>21123877</v>
      </c>
      <c r="I36" s="1" t="n">
        <v>25934642</v>
      </c>
      <c r="J36" s="1" t="n">
        <v>27941977</v>
      </c>
      <c r="K36" s="1" t="n">
        <v>19643197</v>
      </c>
      <c r="L36" s="1" t="n">
        <v>23299324</v>
      </c>
      <c r="M36" s="1" t="n">
        <v>27751457</v>
      </c>
      <c r="N36" s="1" t="n">
        <v>31233565</v>
      </c>
      <c r="O36" s="1" t="n">
        <v>30936022</v>
      </c>
      <c r="P36" s="1" t="n">
        <v>29423864</v>
      </c>
      <c r="Q36" s="1" t="n">
        <v>27284768</v>
      </c>
      <c r="R36" s="1" t="n">
        <v>30494258</v>
      </c>
      <c r="S36" s="1" t="n">
        <v>30184830</v>
      </c>
      <c r="T36" s="1" t="n">
        <v>28855311</v>
      </c>
      <c r="U36" s="1" t="n">
        <v>28820791</v>
      </c>
      <c r="V36" s="1" t="n">
        <v>28117427</v>
      </c>
      <c r="W36" s="1" t="n">
        <v>23308564</v>
      </c>
      <c r="X36" s="1" t="n">
        <v>23985137</v>
      </c>
      <c r="Y36" s="1" t="n">
        <v>20558679</v>
      </c>
      <c r="Z36" s="1" t="n">
        <v>20153632</v>
      </c>
      <c r="AA36" s="1" t="n">
        <v>16134883</v>
      </c>
      <c r="AB36" s="1" t="n">
        <v>18931178</v>
      </c>
      <c r="AC36" s="1" t="n">
        <v>17608064</v>
      </c>
      <c r="AD36" s="1" t="n">
        <v>14212881</v>
      </c>
      <c r="AE36" s="1" t="n">
        <v>13061875</v>
      </c>
    </row>
    <row r="37" ht="15.75" customHeight="1" s="157">
      <c r="A37" s="1" t="inlineStr">
        <is>
          <t>exports</t>
        </is>
      </c>
      <c r="B37" s="1" t="inlineStr">
        <is>
          <t>FL</t>
        </is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0</v>
      </c>
      <c r="L37" s="1" t="n">
        <v>0</v>
      </c>
      <c r="M37" s="1" t="n">
        <v>0</v>
      </c>
      <c r="N37" s="1" t="n">
        <v>0</v>
      </c>
      <c r="O37" s="1" t="n">
        <v>0</v>
      </c>
      <c r="P37" s="1" t="n">
        <v>0</v>
      </c>
      <c r="Q37" s="1" t="n">
        <v>0</v>
      </c>
      <c r="R37" s="1" t="n">
        <v>0</v>
      </c>
      <c r="S37" s="1" t="n">
        <v>0</v>
      </c>
      <c r="T37" s="1" t="n">
        <v>0</v>
      </c>
      <c r="U37" s="1" t="n">
        <v>0</v>
      </c>
      <c r="V37" s="1" t="n">
        <v>0</v>
      </c>
      <c r="W37" s="1" t="n">
        <v>0</v>
      </c>
      <c r="X37" s="1" t="n">
        <v>0</v>
      </c>
      <c r="Y37" s="1" t="n">
        <v>0</v>
      </c>
      <c r="Z37" s="1" t="n">
        <v>0</v>
      </c>
      <c r="AA37" s="1" t="n">
        <v>0</v>
      </c>
      <c r="AB37" s="1" t="n">
        <v>0</v>
      </c>
      <c r="AC37" s="1" t="n">
        <v>0</v>
      </c>
      <c r="AD37" s="1" t="n">
        <v>0</v>
      </c>
      <c r="AE37" s="1" t="n">
        <v>0</v>
      </c>
    </row>
    <row r="38" ht="15.75" customHeight="1" s="157">
      <c r="A38" s="1" t="inlineStr">
        <is>
          <t>imports</t>
        </is>
      </c>
      <c r="B38" s="1" t="inlineStr">
        <is>
          <t>GA</t>
        </is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402067</v>
      </c>
      <c r="I38" s="1" t="n">
        <v>9479853</v>
      </c>
      <c r="J38" s="1" t="n">
        <v>6978930</v>
      </c>
      <c r="K38" s="1" t="n">
        <v>8350336</v>
      </c>
      <c r="L38" s="1" t="n">
        <v>9330599</v>
      </c>
      <c r="M38" s="1" t="n">
        <v>9747182</v>
      </c>
      <c r="N38" s="1" t="n">
        <v>12047226</v>
      </c>
      <c r="O38" s="1" t="n">
        <v>11280078</v>
      </c>
      <c r="P38" s="1" t="n">
        <v>13628955</v>
      </c>
      <c r="Q38" s="1" t="n">
        <v>18538738</v>
      </c>
      <c r="R38" s="1" t="n">
        <v>10752011</v>
      </c>
      <c r="S38" s="1" t="n">
        <v>12020046</v>
      </c>
      <c r="T38" s="1" t="n">
        <v>8327167</v>
      </c>
      <c r="U38" s="1" t="n">
        <v>14025574</v>
      </c>
      <c r="V38" s="1" t="n">
        <v>16116262</v>
      </c>
      <c r="W38" s="1" t="n">
        <v>17886922</v>
      </c>
      <c r="X38" s="1" t="n">
        <v>25369501</v>
      </c>
      <c r="Y38" s="1" t="n">
        <v>22961660</v>
      </c>
      <c r="Z38" s="1" t="n">
        <v>23337561</v>
      </c>
      <c r="AA38" s="1" t="n">
        <v>23346370</v>
      </c>
      <c r="AB38" s="1" t="n">
        <v>21172896</v>
      </c>
      <c r="AC38" s="1" t="n">
        <v>18681619</v>
      </c>
      <c r="AD38" s="1" t="n">
        <v>19260631</v>
      </c>
      <c r="AE38" s="1" t="n">
        <v>23887860</v>
      </c>
    </row>
    <row r="39" ht="15.75" customHeight="1" s="157">
      <c r="A39" s="1" t="inlineStr">
        <is>
          <t>exports</t>
        </is>
      </c>
      <c r="B39" s="1" t="inlineStr">
        <is>
          <t>GA</t>
        </is>
      </c>
      <c r="C39" s="1" t="n">
        <v>12566626</v>
      </c>
      <c r="D39" s="1" t="n">
        <v>4841663</v>
      </c>
      <c r="E39" s="1" t="n">
        <v>3511996</v>
      </c>
      <c r="F39" s="1" t="n">
        <v>954161</v>
      </c>
      <c r="G39" s="1" t="n">
        <v>3509292</v>
      </c>
      <c r="H39" s="1" t="n">
        <v>0</v>
      </c>
      <c r="I39" s="1" t="n">
        <v>0</v>
      </c>
      <c r="J39" s="1" t="n">
        <v>0</v>
      </c>
      <c r="K39" s="1" t="n">
        <v>0</v>
      </c>
      <c r="L39" s="1" t="n">
        <v>0</v>
      </c>
      <c r="M39" s="1" t="n">
        <v>0</v>
      </c>
      <c r="N39" s="1" t="n">
        <v>0</v>
      </c>
      <c r="O39" s="1" t="n">
        <v>0</v>
      </c>
      <c r="P39" s="1" t="n">
        <v>0</v>
      </c>
      <c r="Q39" s="1" t="n">
        <v>0</v>
      </c>
      <c r="R39" s="1" t="n">
        <v>0</v>
      </c>
      <c r="S39" s="1" t="n">
        <v>0</v>
      </c>
      <c r="T39" s="1" t="n">
        <v>0</v>
      </c>
      <c r="U39" s="1" t="n">
        <v>0</v>
      </c>
      <c r="V39" s="1" t="n">
        <v>0</v>
      </c>
      <c r="W39" s="1" t="n">
        <v>0</v>
      </c>
      <c r="X39" s="1" t="n">
        <v>0</v>
      </c>
      <c r="Y39" s="1" t="n">
        <v>0</v>
      </c>
      <c r="Z39" s="1" t="n">
        <v>0</v>
      </c>
      <c r="AA39" s="1" t="n">
        <v>0</v>
      </c>
      <c r="AB39" s="1" t="n">
        <v>0</v>
      </c>
      <c r="AC39" s="1" t="n">
        <v>0</v>
      </c>
      <c r="AD39" s="1" t="n">
        <v>0</v>
      </c>
      <c r="AE39" s="1" t="n">
        <v>0</v>
      </c>
    </row>
    <row r="40" ht="15.75" customHeight="1" s="157">
      <c r="A40" s="1" t="inlineStr">
        <is>
          <t>imports</t>
        </is>
      </c>
      <c r="B40" s="1" t="inlineStr">
        <is>
          <t>HI</t>
        </is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</v>
      </c>
      <c r="K40" s="1" t="n">
        <v>0</v>
      </c>
      <c r="L40" s="1" t="n">
        <v>0</v>
      </c>
      <c r="M40" s="1" t="n">
        <v>0</v>
      </c>
      <c r="N40" s="1" t="n">
        <v>0</v>
      </c>
      <c r="O40" s="1" t="n">
        <v>0</v>
      </c>
      <c r="P40" s="1" t="n">
        <v>0</v>
      </c>
      <c r="Q40" s="1" t="n">
        <v>0</v>
      </c>
      <c r="R40" s="1" t="n">
        <v>0</v>
      </c>
      <c r="S40" s="1" t="n">
        <v>0</v>
      </c>
      <c r="T40" s="1" t="n">
        <v>0</v>
      </c>
      <c r="U40" s="1" t="n">
        <v>0</v>
      </c>
      <c r="V40" s="1" t="n">
        <v>0</v>
      </c>
      <c r="W40" s="1" t="n">
        <v>0</v>
      </c>
      <c r="X40" s="1" t="n">
        <v>0</v>
      </c>
      <c r="Y40" s="1" t="n">
        <v>0</v>
      </c>
      <c r="Z40" s="1" t="n">
        <v>0</v>
      </c>
      <c r="AA40" s="1" t="n">
        <v>0</v>
      </c>
      <c r="AB40" s="1" t="n">
        <v>0</v>
      </c>
      <c r="AC40" s="1" t="n">
        <v>0</v>
      </c>
      <c r="AD40" s="1" t="n">
        <v>0</v>
      </c>
      <c r="AE40" s="1" t="n">
        <v>0</v>
      </c>
    </row>
    <row r="41" ht="15.75" customHeight="1" s="157">
      <c r="A41" s="1" t="inlineStr">
        <is>
          <t>exports</t>
        </is>
      </c>
      <c r="B41" s="1" t="inlineStr">
        <is>
          <t>HI</t>
        </is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</v>
      </c>
      <c r="K41" s="1" t="n">
        <v>0</v>
      </c>
      <c r="L41" s="1" t="n">
        <v>0</v>
      </c>
      <c r="M41" s="1" t="n">
        <v>0</v>
      </c>
      <c r="N41" s="1" t="n">
        <v>0</v>
      </c>
      <c r="O41" s="1" t="n">
        <v>0</v>
      </c>
      <c r="P41" s="1" t="n">
        <v>0</v>
      </c>
      <c r="Q41" s="1" t="n">
        <v>0</v>
      </c>
      <c r="R41" s="1" t="n">
        <v>0</v>
      </c>
      <c r="S41" s="1" t="n">
        <v>0</v>
      </c>
      <c r="T41" s="1" t="n">
        <v>0</v>
      </c>
      <c r="U41" s="1" t="n">
        <v>0</v>
      </c>
      <c r="V41" s="1" t="n">
        <v>0</v>
      </c>
      <c r="W41" s="1" t="n">
        <v>0</v>
      </c>
      <c r="X41" s="1" t="n">
        <v>0</v>
      </c>
      <c r="Y41" s="1" t="n">
        <v>0</v>
      </c>
      <c r="Z41" s="1" t="n">
        <v>0</v>
      </c>
      <c r="AA41" s="1" t="n">
        <v>0</v>
      </c>
      <c r="AB41" s="1" t="n">
        <v>0</v>
      </c>
      <c r="AC41" s="1" t="n">
        <v>0</v>
      </c>
      <c r="AD41" s="1" t="n">
        <v>0</v>
      </c>
      <c r="AE41" s="1" t="n">
        <v>0</v>
      </c>
    </row>
    <row r="42" ht="15.75" customHeight="1" s="157">
      <c r="A42" s="1" t="inlineStr">
        <is>
          <t>imports</t>
        </is>
      </c>
      <c r="B42" s="1" t="inlineStr">
        <is>
          <t>ID</t>
        </is>
      </c>
      <c r="C42" s="1" t="n">
        <v>10371225</v>
      </c>
      <c r="D42" s="1" t="n">
        <v>10639243</v>
      </c>
      <c r="E42" s="1" t="n">
        <v>13664637</v>
      </c>
      <c r="F42" s="1" t="n">
        <v>10558104</v>
      </c>
      <c r="G42" s="1" t="n">
        <v>13501333</v>
      </c>
      <c r="H42" s="1" t="n">
        <v>10237665</v>
      </c>
      <c r="I42" s="1" t="n">
        <v>10206554</v>
      </c>
      <c r="J42" s="1" t="n">
        <v>9340466</v>
      </c>
      <c r="K42" s="1" t="n">
        <v>10602499</v>
      </c>
      <c r="L42" s="1" t="n">
        <v>11048092</v>
      </c>
      <c r="M42" s="1" t="n">
        <v>13563780</v>
      </c>
      <c r="N42" s="1" t="n">
        <v>14000508</v>
      </c>
      <c r="O42" s="1" t="n">
        <v>13253995</v>
      </c>
      <c r="P42" s="1" t="n">
        <v>13200483</v>
      </c>
      <c r="Q42" s="1" t="n">
        <v>13542316</v>
      </c>
      <c r="R42" s="1" t="n">
        <v>13442088</v>
      </c>
      <c r="S42" s="1" t="n">
        <v>11900761</v>
      </c>
      <c r="T42" s="1" t="n">
        <v>14772204</v>
      </c>
      <c r="U42" s="1" t="n">
        <v>14412979</v>
      </c>
      <c r="V42" s="1" t="n">
        <v>11974571</v>
      </c>
      <c r="W42" s="1" t="n">
        <v>12957418</v>
      </c>
      <c r="X42" s="1" t="n">
        <v>8919739</v>
      </c>
      <c r="Y42" s="1" t="n">
        <v>10479692</v>
      </c>
      <c r="Z42" s="1" t="n">
        <v>11304730</v>
      </c>
      <c r="AA42" s="1" t="n">
        <v>10155326</v>
      </c>
      <c r="AB42" s="1" t="n">
        <v>9514335</v>
      </c>
      <c r="AC42" s="1" t="n">
        <v>9472828</v>
      </c>
      <c r="AD42" s="1" t="n">
        <v>8453579</v>
      </c>
      <c r="AE42" s="1" t="n">
        <v>7496834</v>
      </c>
    </row>
    <row r="43" ht="15.75" customHeight="1" s="157">
      <c r="A43" s="1" t="inlineStr">
        <is>
          <t>exports</t>
        </is>
      </c>
      <c r="B43" s="1" t="inlineStr">
        <is>
          <t>ID</t>
        </is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</v>
      </c>
      <c r="K43" s="1" t="n">
        <v>0</v>
      </c>
      <c r="L43" s="1" t="n">
        <v>0</v>
      </c>
      <c r="M43" s="1" t="n">
        <v>0</v>
      </c>
      <c r="N43" s="1" t="n">
        <v>0</v>
      </c>
      <c r="O43" s="1" t="n">
        <v>0</v>
      </c>
      <c r="P43" s="1" t="n">
        <v>0</v>
      </c>
      <c r="Q43" s="1" t="n">
        <v>0</v>
      </c>
      <c r="R43" s="1" t="n">
        <v>0</v>
      </c>
      <c r="S43" s="1" t="n">
        <v>0</v>
      </c>
      <c r="T43" s="1" t="n">
        <v>0</v>
      </c>
      <c r="U43" s="1" t="n">
        <v>0</v>
      </c>
      <c r="V43" s="1" t="n">
        <v>0</v>
      </c>
      <c r="W43" s="1" t="n">
        <v>0</v>
      </c>
      <c r="X43" s="1" t="n">
        <v>0</v>
      </c>
      <c r="Y43" s="1" t="n">
        <v>0</v>
      </c>
      <c r="Z43" s="1" t="n">
        <v>0</v>
      </c>
      <c r="AA43" s="1" t="n">
        <v>0</v>
      </c>
      <c r="AB43" s="1" t="n">
        <v>0</v>
      </c>
      <c r="AC43" s="1" t="n">
        <v>0</v>
      </c>
      <c r="AD43" s="1" t="n">
        <v>0</v>
      </c>
      <c r="AE43" s="1" t="n">
        <v>0</v>
      </c>
    </row>
    <row r="44" ht="15.75" customHeight="1" s="157">
      <c r="A44" s="1" t="inlineStr">
        <is>
          <t>imports</t>
        </is>
      </c>
      <c r="B44" s="1" t="inlineStr">
        <is>
          <t>IL</t>
        </is>
      </c>
      <c r="C44" s="1" t="n">
        <v>0</v>
      </c>
      <c r="D44" s="1" t="n">
        <v>623992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7148924</v>
      </c>
      <c r="K44" s="1" t="n">
        <v>8637603</v>
      </c>
      <c r="L44" s="1" t="n">
        <v>0</v>
      </c>
      <c r="M44" s="1" t="n">
        <v>0</v>
      </c>
      <c r="N44" s="1" t="n">
        <v>0</v>
      </c>
      <c r="O44" s="1" t="n">
        <v>0</v>
      </c>
      <c r="P44" s="1" t="n">
        <v>0</v>
      </c>
      <c r="Q44" s="1" t="n">
        <v>0</v>
      </c>
      <c r="R44" s="1" t="n">
        <v>0</v>
      </c>
      <c r="S44" s="1" t="n">
        <v>0</v>
      </c>
      <c r="T44" s="1" t="n">
        <v>0</v>
      </c>
      <c r="U44" s="1" t="n">
        <v>0</v>
      </c>
      <c r="V44" s="1" t="n">
        <v>0</v>
      </c>
      <c r="W44" s="1" t="n">
        <v>0</v>
      </c>
      <c r="X44" s="1" t="n">
        <v>0</v>
      </c>
      <c r="Y44" s="1" t="n">
        <v>0</v>
      </c>
      <c r="Z44" s="1" t="n">
        <v>0</v>
      </c>
      <c r="AA44" s="1" t="n">
        <v>0</v>
      </c>
      <c r="AB44" s="1" t="n">
        <v>0</v>
      </c>
      <c r="AC44" s="1" t="n">
        <v>0</v>
      </c>
      <c r="AD44" s="1" t="n">
        <v>0</v>
      </c>
      <c r="AE44" s="1" t="n">
        <v>0</v>
      </c>
    </row>
    <row r="45" ht="15.75" customHeight="1" s="157">
      <c r="A45" s="1" t="inlineStr">
        <is>
          <t>exports</t>
        </is>
      </c>
      <c r="B45" s="1" t="inlineStr">
        <is>
          <t>IL</t>
        </is>
      </c>
      <c r="C45" s="1" t="n">
        <v>4394380</v>
      </c>
      <c r="D45" s="1" t="n">
        <v>0</v>
      </c>
      <c r="E45" s="1" t="n">
        <v>1423491</v>
      </c>
      <c r="F45" s="1" t="n">
        <v>10745137</v>
      </c>
      <c r="G45" s="1" t="n">
        <v>5039464</v>
      </c>
      <c r="H45" s="1" t="n">
        <v>6567447</v>
      </c>
      <c r="I45" s="1" t="n">
        <v>6209605</v>
      </c>
      <c r="J45" s="1" t="n">
        <v>0</v>
      </c>
      <c r="K45" s="1" t="n">
        <v>0</v>
      </c>
      <c r="L45" s="1" t="n">
        <v>14226808</v>
      </c>
      <c r="M45" s="1" t="n">
        <v>27481567</v>
      </c>
      <c r="N45" s="1" t="n">
        <v>28696913</v>
      </c>
      <c r="O45" s="1" t="n">
        <v>33267839</v>
      </c>
      <c r="P45" s="1" t="n">
        <v>37193892</v>
      </c>
      <c r="Q45" s="1" t="n">
        <v>35602813</v>
      </c>
      <c r="R45" s="1" t="n">
        <v>32506001</v>
      </c>
      <c r="S45" s="1" t="n">
        <v>33926959</v>
      </c>
      <c r="T45" s="1" t="n">
        <v>39106909</v>
      </c>
      <c r="U45" s="1" t="n">
        <v>40446801</v>
      </c>
      <c r="V45" s="1" t="n">
        <v>43960894</v>
      </c>
      <c r="W45" s="1" t="n">
        <v>42663502</v>
      </c>
      <c r="X45" s="1" t="n">
        <v>43066276</v>
      </c>
      <c r="Y45" s="1" t="n">
        <v>40160459</v>
      </c>
      <c r="Z45" s="1" t="n">
        <v>47680899</v>
      </c>
      <c r="AA45" s="1" t="n">
        <v>47962514</v>
      </c>
      <c r="AB45" s="1" t="n">
        <v>42250735</v>
      </c>
      <c r="AC45" s="1" t="n">
        <v>33892382</v>
      </c>
      <c r="AD45" s="1" t="n">
        <v>33888969</v>
      </c>
      <c r="AE45" s="1" t="n">
        <v>33121099</v>
      </c>
    </row>
    <row r="46" ht="15.75" customHeight="1" s="157">
      <c r="A46" s="1" t="inlineStr">
        <is>
          <t>imports</t>
        </is>
      </c>
      <c r="B46" s="1" t="inlineStr">
        <is>
          <t>IN</t>
        </is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0</v>
      </c>
      <c r="K46" s="1" t="n">
        <v>0</v>
      </c>
      <c r="L46" s="1" t="n">
        <v>0</v>
      </c>
      <c r="M46" s="1" t="n">
        <v>0</v>
      </c>
      <c r="N46" s="1" t="n">
        <v>0</v>
      </c>
      <c r="O46" s="1" t="n">
        <v>0</v>
      </c>
      <c r="P46" s="1" t="n">
        <v>0</v>
      </c>
      <c r="Q46" s="1" t="n">
        <v>0</v>
      </c>
      <c r="R46" s="1" t="n">
        <v>0</v>
      </c>
      <c r="S46" s="1" t="n">
        <v>0</v>
      </c>
      <c r="T46" s="1" t="n">
        <v>0</v>
      </c>
      <c r="U46" s="1" t="n">
        <v>0</v>
      </c>
      <c r="V46" s="1" t="n">
        <v>0</v>
      </c>
      <c r="W46" s="1" t="n">
        <v>0</v>
      </c>
      <c r="X46" s="1" t="n">
        <v>0</v>
      </c>
      <c r="Y46" s="1" t="n">
        <v>6300133</v>
      </c>
      <c r="Z46" s="1" t="n">
        <v>10858603</v>
      </c>
      <c r="AA46" s="1" t="n">
        <v>6413732</v>
      </c>
      <c r="AB46" s="1" t="n">
        <v>15541868</v>
      </c>
      <c r="AC46" s="1" t="n">
        <v>13362537</v>
      </c>
      <c r="AD46" s="1" t="n">
        <v>11023344</v>
      </c>
      <c r="AE46" s="1" t="n">
        <v>3428037</v>
      </c>
    </row>
    <row r="47" ht="15.75" customHeight="1" s="157">
      <c r="A47" s="1" t="inlineStr">
        <is>
          <t>exports</t>
        </is>
      </c>
      <c r="B47" s="1" t="inlineStr">
        <is>
          <t>IN</t>
        </is>
      </c>
      <c r="C47" s="1" t="n">
        <v>18533509</v>
      </c>
      <c r="D47" s="1" t="n">
        <v>15697508</v>
      </c>
      <c r="E47" s="1" t="n">
        <v>14392538</v>
      </c>
      <c r="F47" s="1" t="n">
        <v>11322749</v>
      </c>
      <c r="G47" s="1" t="n">
        <v>13184417</v>
      </c>
      <c r="H47" s="1" t="n">
        <v>11217917</v>
      </c>
      <c r="I47" s="1" t="n">
        <v>10038328</v>
      </c>
      <c r="J47" s="1" t="n">
        <v>14811335</v>
      </c>
      <c r="K47" s="1" t="n">
        <v>14642484</v>
      </c>
      <c r="L47" s="1" t="n">
        <v>12995449</v>
      </c>
      <c r="M47" s="1" t="n">
        <v>18198799</v>
      </c>
      <c r="N47" s="1" t="n">
        <v>14402974</v>
      </c>
      <c r="O47" s="1" t="n">
        <v>12704821</v>
      </c>
      <c r="P47" s="1" t="n">
        <v>13023739</v>
      </c>
      <c r="Q47" s="1" t="n">
        <v>12025963</v>
      </c>
      <c r="R47" s="1" t="n">
        <v>11622344</v>
      </c>
      <c r="S47" s="1" t="n">
        <v>12943922</v>
      </c>
      <c r="T47" s="1" t="n">
        <v>5177545</v>
      </c>
      <c r="U47" s="1" t="n">
        <v>6338892</v>
      </c>
      <c r="V47" s="1" t="n">
        <v>2608109</v>
      </c>
      <c r="W47" s="1" t="n">
        <v>3712284</v>
      </c>
      <c r="X47" s="1" t="n">
        <v>989622</v>
      </c>
      <c r="Y47" s="1" t="n">
        <v>0</v>
      </c>
      <c r="Z47" s="1" t="n">
        <v>0</v>
      </c>
      <c r="AA47" s="1" t="n">
        <v>0</v>
      </c>
      <c r="AB47" s="1" t="n">
        <v>0</v>
      </c>
      <c r="AC47" s="1" t="n">
        <v>0</v>
      </c>
      <c r="AD47" s="1" t="n">
        <v>0</v>
      </c>
      <c r="AE47" s="1" t="n">
        <v>0</v>
      </c>
    </row>
    <row r="48" ht="15.75" customHeight="1" s="157">
      <c r="A48" s="1" t="inlineStr">
        <is>
          <t>imports</t>
        </is>
      </c>
      <c r="B48" s="1" t="inlineStr">
        <is>
          <t>IA</t>
        </is>
      </c>
      <c r="C48" s="1" t="n">
        <v>2934233</v>
      </c>
      <c r="D48" s="1" t="n">
        <v>2209287</v>
      </c>
      <c r="E48" s="1" t="n">
        <v>3497382</v>
      </c>
      <c r="F48" s="1" t="n">
        <v>4122132</v>
      </c>
      <c r="G48" s="1" t="n">
        <v>3889159</v>
      </c>
      <c r="H48" s="1" t="n">
        <v>3857822</v>
      </c>
      <c r="I48" s="1" t="n">
        <v>4626135</v>
      </c>
      <c r="J48" s="1" t="n">
        <v>4931097</v>
      </c>
      <c r="K48" s="1" t="n">
        <v>3168399</v>
      </c>
      <c r="L48" s="1" t="n">
        <v>3935361</v>
      </c>
      <c r="M48" s="1" t="n">
        <v>2280974</v>
      </c>
      <c r="N48" s="1" t="n">
        <v>2990022</v>
      </c>
      <c r="O48" s="1" t="n">
        <v>2995074</v>
      </c>
      <c r="P48" s="1" t="n">
        <v>3766215</v>
      </c>
      <c r="Q48" s="1" t="n">
        <v>2673632</v>
      </c>
      <c r="R48" s="1" t="n">
        <v>3500038</v>
      </c>
      <c r="S48" s="1" t="n">
        <v>2737448</v>
      </c>
      <c r="T48" s="1" t="n">
        <v>385371</v>
      </c>
      <c r="U48" s="1" t="n">
        <v>0</v>
      </c>
      <c r="V48" s="1" t="n">
        <v>0</v>
      </c>
      <c r="W48" s="1" t="n">
        <v>0</v>
      </c>
      <c r="X48" s="1" t="n">
        <v>0</v>
      </c>
      <c r="Y48" s="1" t="n">
        <v>0</v>
      </c>
      <c r="Z48" s="1" t="n">
        <v>0</v>
      </c>
      <c r="AA48" s="1" t="n">
        <v>0</v>
      </c>
      <c r="AB48" s="1" t="n">
        <v>0</v>
      </c>
      <c r="AC48" s="1" t="n">
        <v>0</v>
      </c>
      <c r="AD48" s="1" t="n">
        <v>0</v>
      </c>
      <c r="AE48" s="1" t="n">
        <v>0</v>
      </c>
    </row>
    <row r="49" ht="15.75" customHeight="1" s="157">
      <c r="A49" s="1" t="inlineStr">
        <is>
          <t>exports</t>
        </is>
      </c>
      <c r="B49" s="1" t="inlineStr">
        <is>
          <t>IA</t>
        </is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0</v>
      </c>
      <c r="K49" s="1" t="n">
        <v>0</v>
      </c>
      <c r="L49" s="1" t="n">
        <v>0</v>
      </c>
      <c r="M49" s="1" t="n">
        <v>0</v>
      </c>
      <c r="N49" s="1" t="n">
        <v>0</v>
      </c>
      <c r="O49" s="1" t="n">
        <v>0</v>
      </c>
      <c r="P49" s="1" t="n">
        <v>0</v>
      </c>
      <c r="Q49" s="1" t="n">
        <v>0</v>
      </c>
      <c r="R49" s="1" t="n">
        <v>0</v>
      </c>
      <c r="S49" s="1" t="n">
        <v>0</v>
      </c>
      <c r="T49" s="1" t="n">
        <v>0</v>
      </c>
      <c r="U49" s="1" t="n">
        <v>2933106</v>
      </c>
      <c r="V49" s="1" t="n">
        <v>3115412</v>
      </c>
      <c r="W49" s="1" t="n">
        <v>6574140</v>
      </c>
      <c r="X49" s="1" t="n">
        <v>5125466</v>
      </c>
      <c r="Y49" s="1" t="n">
        <v>5177715</v>
      </c>
      <c r="Z49" s="1" t="n">
        <v>4291861</v>
      </c>
      <c r="AA49" s="1" t="n">
        <v>4218052</v>
      </c>
      <c r="AB49" s="1" t="n">
        <v>4005994</v>
      </c>
      <c r="AC49" s="1" t="n">
        <v>666211</v>
      </c>
      <c r="AD49" s="1" t="n">
        <v>3708691</v>
      </c>
      <c r="AE49" s="1" t="n">
        <v>6876784</v>
      </c>
    </row>
    <row r="50" ht="15.75" customHeight="1" s="157">
      <c r="A50" s="1" t="inlineStr">
        <is>
          <t>imports</t>
        </is>
      </c>
      <c r="B50" s="1" t="inlineStr">
        <is>
          <t>KS</t>
        </is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0</v>
      </c>
      <c r="K50" s="1" t="n">
        <v>0</v>
      </c>
      <c r="L50" s="1" t="n">
        <v>0</v>
      </c>
      <c r="M50" s="1" t="n">
        <v>0</v>
      </c>
      <c r="N50" s="1" t="n">
        <v>0</v>
      </c>
      <c r="O50" s="1" t="n">
        <v>0</v>
      </c>
      <c r="P50" s="1" t="n">
        <v>0</v>
      </c>
      <c r="Q50" s="1" t="n">
        <v>0</v>
      </c>
      <c r="R50" s="1" t="n">
        <v>0</v>
      </c>
      <c r="S50" s="1" t="n">
        <v>0</v>
      </c>
      <c r="T50" s="1" t="n">
        <v>0</v>
      </c>
      <c r="U50" s="1" t="n">
        <v>0</v>
      </c>
      <c r="V50" s="1" t="n">
        <v>0</v>
      </c>
      <c r="W50" s="1" t="n">
        <v>0</v>
      </c>
      <c r="X50" s="1" t="n">
        <v>0</v>
      </c>
      <c r="Y50" s="1" t="n">
        <v>0</v>
      </c>
      <c r="Z50" s="1" t="n">
        <v>0</v>
      </c>
      <c r="AA50" s="1" t="n">
        <v>0</v>
      </c>
      <c r="AB50" s="1" t="n">
        <v>0</v>
      </c>
      <c r="AC50" s="1" t="n">
        <v>0</v>
      </c>
      <c r="AD50" s="1" t="n">
        <v>0</v>
      </c>
      <c r="AE50" s="1" t="n">
        <v>0</v>
      </c>
    </row>
    <row r="51" ht="15.75" customHeight="1" s="157">
      <c r="A51" s="1" t="inlineStr">
        <is>
          <t>exports</t>
        </is>
      </c>
      <c r="B51" s="1" t="inlineStr">
        <is>
          <t>KS</t>
        </is>
      </c>
      <c r="C51" s="1" t="n">
        <v>3770640</v>
      </c>
      <c r="D51" s="1" t="n">
        <v>1099132</v>
      </c>
      <c r="E51" s="1" t="n">
        <v>1617217</v>
      </c>
      <c r="F51" s="1" t="n">
        <v>4285080</v>
      </c>
      <c r="G51" s="1" t="n">
        <v>4406304</v>
      </c>
      <c r="H51" s="1" t="n">
        <v>4250439</v>
      </c>
      <c r="I51" s="1" t="n">
        <v>4794535</v>
      </c>
      <c r="J51" s="1" t="n">
        <v>1750317</v>
      </c>
      <c r="K51" s="1" t="n">
        <v>3456095</v>
      </c>
      <c r="L51" s="1" t="n">
        <v>4037880</v>
      </c>
      <c r="M51" s="1" t="n">
        <v>4544141</v>
      </c>
      <c r="N51" s="1" t="n">
        <v>5076668</v>
      </c>
      <c r="O51" s="1" t="n">
        <v>6323378</v>
      </c>
      <c r="P51" s="1" t="n">
        <v>5666718</v>
      </c>
      <c r="Q51" s="1" t="n">
        <v>5101957</v>
      </c>
      <c r="R51" s="1" t="n">
        <v>2368409</v>
      </c>
      <c r="S51" s="1" t="n">
        <v>1293972</v>
      </c>
      <c r="T51" s="1" t="n">
        <v>6765480</v>
      </c>
      <c r="U51" s="1" t="n">
        <v>3597275</v>
      </c>
      <c r="V51" s="1" t="n">
        <v>5654634</v>
      </c>
      <c r="W51" s="1" t="n">
        <v>4651306</v>
      </c>
      <c r="X51" s="1" t="n">
        <v>1821080</v>
      </c>
      <c r="Y51" s="1" t="n">
        <v>1192559</v>
      </c>
      <c r="Z51" s="1" t="n">
        <v>5806465</v>
      </c>
      <c r="AA51" s="1" t="n">
        <v>6468949</v>
      </c>
      <c r="AB51" s="1" t="n">
        <v>3035257</v>
      </c>
      <c r="AC51" s="1" t="n">
        <v>4178608</v>
      </c>
      <c r="AD51" s="1" t="n">
        <v>8131983</v>
      </c>
      <c r="AE51" s="1" t="n">
        <v>7168725</v>
      </c>
    </row>
    <row r="52" ht="15.75" customHeight="1" s="157">
      <c r="A52" s="1" t="inlineStr">
        <is>
          <t>imports</t>
        </is>
      </c>
      <c r="B52" s="1" t="inlineStr">
        <is>
          <t>KY</t>
        </is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0</v>
      </c>
      <c r="K52" s="1" t="n">
        <v>0</v>
      </c>
      <c r="L52" s="1" t="n">
        <v>0</v>
      </c>
      <c r="M52" s="1" t="n">
        <v>0</v>
      </c>
      <c r="N52" s="1" t="n">
        <v>0</v>
      </c>
      <c r="O52" s="1" t="n">
        <v>5076462</v>
      </c>
      <c r="P52" s="1" t="n">
        <v>3163970</v>
      </c>
      <c r="Q52" s="1" t="n">
        <v>2603970</v>
      </c>
      <c r="R52" s="1" t="n">
        <v>1763783</v>
      </c>
      <c r="S52" s="1" t="n">
        <v>0</v>
      </c>
      <c r="T52" s="1" t="n">
        <v>2977043</v>
      </c>
      <c r="U52" s="1" t="n">
        <v>3102595</v>
      </c>
      <c r="V52" s="1" t="n">
        <v>5108499</v>
      </c>
      <c r="W52" s="1" t="n">
        <v>2412197</v>
      </c>
      <c r="X52" s="1" t="n">
        <v>0</v>
      </c>
      <c r="Y52" s="1" t="n">
        <v>5715325</v>
      </c>
      <c r="Z52" s="1" t="n">
        <v>1110059</v>
      </c>
      <c r="AA52" s="1" t="n">
        <v>0</v>
      </c>
      <c r="AB52" s="1" t="n">
        <v>0</v>
      </c>
      <c r="AC52" s="1" t="n">
        <v>0</v>
      </c>
      <c r="AD52" s="1" t="n">
        <v>4302075</v>
      </c>
      <c r="AE52" s="1" t="n">
        <v>2541223</v>
      </c>
    </row>
    <row r="53" ht="15.75" customHeight="1" s="157">
      <c r="A53" s="1" t="inlineStr">
        <is>
          <t>exports</t>
        </is>
      </c>
      <c r="B53" s="1" t="inlineStr">
        <is>
          <t>KY</t>
        </is>
      </c>
      <c r="C53" s="1" t="n">
        <v>5362406</v>
      </c>
      <c r="D53" s="1" t="n">
        <v>3606176</v>
      </c>
      <c r="E53" s="1" t="n">
        <v>1879588</v>
      </c>
      <c r="F53" s="1" t="n">
        <v>8216951</v>
      </c>
      <c r="G53" s="1" t="n">
        <v>2801416</v>
      </c>
      <c r="H53" s="1" t="n">
        <v>2253439</v>
      </c>
      <c r="I53" s="1" t="n">
        <v>1935306</v>
      </c>
      <c r="J53" s="1" t="n">
        <v>5456680</v>
      </c>
      <c r="K53" s="1" t="n">
        <v>6212315</v>
      </c>
      <c r="L53" s="1" t="n">
        <v>3748375</v>
      </c>
      <c r="M53" s="1" t="n">
        <v>5205089</v>
      </c>
      <c r="N53" s="1" t="n">
        <v>6908617</v>
      </c>
      <c r="O53" s="1" t="n">
        <v>0</v>
      </c>
      <c r="P53" s="1" t="n">
        <v>0</v>
      </c>
      <c r="Q53" s="1" t="n">
        <v>0</v>
      </c>
      <c r="R53" s="1" t="n">
        <v>0</v>
      </c>
      <c r="S53" s="1" t="n">
        <v>50181</v>
      </c>
      <c r="T53" s="1" t="n">
        <v>0</v>
      </c>
      <c r="U53" s="1" t="n">
        <v>0</v>
      </c>
      <c r="V53" s="1" t="n">
        <v>0</v>
      </c>
      <c r="W53" s="1" t="n">
        <v>0</v>
      </c>
      <c r="X53" s="1" t="n">
        <v>2343187</v>
      </c>
      <c r="Y53" s="1" t="n">
        <v>0</v>
      </c>
      <c r="Z53" s="1" t="n">
        <v>0</v>
      </c>
      <c r="AA53" s="1" t="n">
        <v>6540408</v>
      </c>
      <c r="AB53" s="1" t="n">
        <v>2160856</v>
      </c>
      <c r="AC53" s="1" t="n">
        <v>639245</v>
      </c>
      <c r="AD53" s="1" t="n">
        <v>0</v>
      </c>
      <c r="AE53" s="1" t="n">
        <v>0</v>
      </c>
    </row>
    <row r="54" ht="15.75" customHeight="1" s="157">
      <c r="A54" s="1" t="inlineStr">
        <is>
          <t>imports</t>
        </is>
      </c>
      <c r="B54" s="1" t="inlineStr">
        <is>
          <t>LA</t>
        </is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6823657</v>
      </c>
      <c r="J54" s="1" t="n">
        <v>2248147</v>
      </c>
      <c r="K54" s="1" t="n">
        <v>0</v>
      </c>
      <c r="L54" s="1" t="n">
        <v>0</v>
      </c>
      <c r="M54" s="1" t="n">
        <v>0</v>
      </c>
      <c r="N54" s="1" t="n">
        <v>0</v>
      </c>
      <c r="O54" s="1" t="n">
        <v>0</v>
      </c>
      <c r="P54" s="1" t="n">
        <v>0</v>
      </c>
      <c r="Q54" s="1" t="n">
        <v>0</v>
      </c>
      <c r="R54" s="1" t="n">
        <v>0</v>
      </c>
      <c r="S54" s="1" t="n">
        <v>0</v>
      </c>
      <c r="T54" s="1" t="n">
        <v>13568543</v>
      </c>
      <c r="U54" s="1" t="n">
        <v>11978785</v>
      </c>
      <c r="V54" s="1" t="n">
        <v>12307227</v>
      </c>
      <c r="W54" s="1" t="n">
        <v>8686991</v>
      </c>
      <c r="X54" s="1" t="n">
        <v>7051921</v>
      </c>
      <c r="Y54" s="1" t="n">
        <v>8034504</v>
      </c>
      <c r="Z54" s="1" t="n">
        <v>9280536</v>
      </c>
      <c r="AA54" s="1" t="n">
        <v>12607417</v>
      </c>
      <c r="AB54" s="1" t="n">
        <v>10649112</v>
      </c>
      <c r="AC54" s="1" t="n">
        <v>11305317</v>
      </c>
      <c r="AD54" s="1" t="n">
        <v>21029856</v>
      </c>
      <c r="AE54" s="1" t="n">
        <v>17346437</v>
      </c>
    </row>
    <row r="55" ht="15.75" customHeight="1" s="157">
      <c r="A55" s="1" t="inlineStr">
        <is>
          <t>exports</t>
        </is>
      </c>
      <c r="B55" s="1" t="inlineStr">
        <is>
          <t>LA</t>
        </is>
      </c>
      <c r="C55" s="1" t="n">
        <v>4946237</v>
      </c>
      <c r="D55" s="1" t="n">
        <v>2486563</v>
      </c>
      <c r="E55" s="1" t="n">
        <v>102404</v>
      </c>
      <c r="F55" s="1" t="n">
        <v>2621153</v>
      </c>
      <c r="G55" s="1" t="n">
        <v>713301</v>
      </c>
      <c r="H55" s="1" t="n">
        <v>2568034</v>
      </c>
      <c r="I55" s="1" t="n">
        <v>0</v>
      </c>
      <c r="J55" s="1" t="n">
        <v>0</v>
      </c>
      <c r="K55" s="1" t="n">
        <v>2823583</v>
      </c>
      <c r="L55" s="1" t="n">
        <v>1920935</v>
      </c>
      <c r="M55" s="1" t="n">
        <v>2379870</v>
      </c>
      <c r="N55" s="1" t="n">
        <v>5210662</v>
      </c>
      <c r="O55" s="1" t="n">
        <v>6691528</v>
      </c>
      <c r="P55" s="1" t="n">
        <v>8275482</v>
      </c>
      <c r="Q55" s="1" t="n">
        <v>8632675</v>
      </c>
      <c r="R55" s="1" t="n">
        <v>6343323</v>
      </c>
      <c r="S55" s="1" t="n">
        <v>4702917</v>
      </c>
      <c r="T55" s="1" t="n">
        <v>0</v>
      </c>
      <c r="U55" s="1" t="n">
        <v>0</v>
      </c>
      <c r="V55" s="1" t="n">
        <v>0</v>
      </c>
      <c r="W55" s="1" t="n">
        <v>0</v>
      </c>
      <c r="X55" s="1" t="n">
        <v>0</v>
      </c>
      <c r="Y55" s="1" t="n">
        <v>0</v>
      </c>
      <c r="Z55" s="1" t="n">
        <v>0</v>
      </c>
      <c r="AA55" s="1" t="n">
        <v>0</v>
      </c>
      <c r="AB55" s="1" t="n">
        <v>0</v>
      </c>
      <c r="AC55" s="1" t="n">
        <v>0</v>
      </c>
      <c r="AD55" s="1" t="n">
        <v>0</v>
      </c>
      <c r="AE55" s="1" t="n">
        <v>0</v>
      </c>
    </row>
    <row r="56" ht="15.75" customHeight="1" s="157">
      <c r="A56" s="1" t="inlineStr">
        <is>
          <t>imports</t>
        </is>
      </c>
      <c r="B56" s="1" t="inlineStr">
        <is>
          <t>ME</t>
        </is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0</v>
      </c>
      <c r="K56" s="1" t="n">
        <v>0</v>
      </c>
      <c r="L56" s="1" t="n">
        <v>0</v>
      </c>
      <c r="M56" s="1" t="n">
        <v>0</v>
      </c>
      <c r="N56" s="1" t="n">
        <v>0</v>
      </c>
      <c r="O56" s="1" t="n">
        <v>0</v>
      </c>
      <c r="P56" s="1" t="n">
        <v>0</v>
      </c>
      <c r="Q56" s="1" t="n">
        <v>0</v>
      </c>
      <c r="R56" s="1" t="n">
        <v>0</v>
      </c>
      <c r="S56" s="1" t="n">
        <v>0</v>
      </c>
      <c r="T56" s="1" t="n">
        <v>0</v>
      </c>
      <c r="U56" s="1" t="n">
        <v>0</v>
      </c>
      <c r="V56" s="1" t="n">
        <v>0</v>
      </c>
      <c r="W56" s="1" t="n">
        <v>0</v>
      </c>
      <c r="X56" s="1" t="n">
        <v>0</v>
      </c>
      <c r="Y56" s="1" t="n">
        <v>0</v>
      </c>
      <c r="Z56" s="1" t="n">
        <v>0</v>
      </c>
      <c r="AA56" s="1" t="n">
        <v>0</v>
      </c>
      <c r="AB56" s="1" t="n">
        <v>0</v>
      </c>
      <c r="AC56" s="1" t="n">
        <v>0</v>
      </c>
      <c r="AD56" s="1" t="n">
        <v>0</v>
      </c>
      <c r="AE56" s="1" t="n">
        <v>0</v>
      </c>
    </row>
    <row r="57" ht="15.75" customHeight="1" s="157">
      <c r="A57" s="1" t="inlineStr">
        <is>
          <t>exports</t>
        </is>
      </c>
      <c r="B57" s="1" t="inlineStr">
        <is>
          <t>ME</t>
        </is>
      </c>
      <c r="C57" s="1" t="n">
        <v>5249781</v>
      </c>
      <c r="D57" s="1" t="n">
        <v>6229911</v>
      </c>
      <c r="E57" s="1" t="n">
        <v>4314660</v>
      </c>
      <c r="F57" s="1" t="n">
        <v>4089918</v>
      </c>
      <c r="G57" s="1" t="n">
        <v>6570146</v>
      </c>
      <c r="H57" s="1" t="n">
        <v>1340767</v>
      </c>
      <c r="I57" s="1" t="n">
        <v>6054250</v>
      </c>
      <c r="J57" s="1" t="n">
        <v>358974</v>
      </c>
      <c r="K57" s="1" t="n">
        <v>1984713</v>
      </c>
      <c r="L57" s="1" t="n">
        <v>3094417</v>
      </c>
      <c r="M57" s="1" t="n">
        <v>4262320</v>
      </c>
      <c r="N57" s="1" t="n">
        <v>8934774</v>
      </c>
      <c r="O57" s="1" t="n">
        <v>11673818</v>
      </c>
      <c r="P57" s="1" t="n">
        <v>8077292</v>
      </c>
      <c r="Q57" s="1" t="n">
        <v>9007802</v>
      </c>
      <c r="R57" s="1" t="n">
        <v>7448426</v>
      </c>
      <c r="S57" s="1" t="n">
        <v>6326058</v>
      </c>
      <c r="T57" s="1" t="n">
        <v>2882689</v>
      </c>
      <c r="U57" s="1" t="n">
        <v>2008468</v>
      </c>
      <c r="V57" s="1" t="n">
        <v>3141979</v>
      </c>
      <c r="W57" s="1" t="n">
        <v>3092046</v>
      </c>
      <c r="X57" s="1" t="n">
        <v>2910653</v>
      </c>
      <c r="Y57" s="1" t="n">
        <v>1229438</v>
      </c>
      <c r="Z57" s="1" t="n">
        <v>2790596</v>
      </c>
      <c r="AA57" s="1" t="n">
        <v>1826718</v>
      </c>
      <c r="AB57" s="1" t="n">
        <v>1377151</v>
      </c>
      <c r="AC57" s="1" t="n">
        <v>2141841</v>
      </c>
      <c r="AD57" s="1" t="n">
        <v>1651736</v>
      </c>
      <c r="AE57" s="1" t="n">
        <v>432481</v>
      </c>
    </row>
    <row r="58" ht="15.75" customHeight="1" s="157">
      <c r="A58" s="1" t="inlineStr">
        <is>
          <t>imports</t>
        </is>
      </c>
      <c r="B58" s="1" t="inlineStr">
        <is>
          <t>MD</t>
        </is>
      </c>
      <c r="C58" s="1" t="n">
        <v>22330094</v>
      </c>
      <c r="D58" s="1" t="n">
        <v>17392660</v>
      </c>
      <c r="E58" s="1" t="n">
        <v>16201806</v>
      </c>
      <c r="F58" s="1" t="n">
        <v>15719053</v>
      </c>
      <c r="G58" s="1" t="n">
        <v>16068045</v>
      </c>
      <c r="H58" s="1" t="n">
        <v>16847818</v>
      </c>
      <c r="I58" s="1" t="n">
        <v>17749735</v>
      </c>
      <c r="J58" s="1" t="n">
        <v>16353088</v>
      </c>
      <c r="K58" s="1" t="n">
        <v>13945102</v>
      </c>
      <c r="L58" s="1" t="n">
        <v>14748689</v>
      </c>
      <c r="M58" s="1" t="n">
        <v>16882238</v>
      </c>
      <c r="N58" s="1" t="n">
        <v>19118581</v>
      </c>
      <c r="O58" s="1" t="n">
        <v>27834212</v>
      </c>
      <c r="P58" s="1" t="n">
        <v>27095484</v>
      </c>
      <c r="Q58" s="1" t="n">
        <v>23044978</v>
      </c>
      <c r="R58" s="1" t="n">
        <v>23535283</v>
      </c>
      <c r="S58" s="1" t="n">
        <v>21334789</v>
      </c>
      <c r="T58" s="1" t="n">
        <v>21556056</v>
      </c>
      <c r="U58" s="1" t="n">
        <v>22029904</v>
      </c>
      <c r="V58" s="1" t="n">
        <v>24447713</v>
      </c>
      <c r="W58" s="1" t="n">
        <v>27224218</v>
      </c>
      <c r="X58" s="1" t="n">
        <v>26806150</v>
      </c>
      <c r="Y58" s="1" t="n">
        <v>29116759</v>
      </c>
      <c r="Z58" s="1" t="n">
        <v>30881323</v>
      </c>
      <c r="AA58" s="1" t="n">
        <v>28524880</v>
      </c>
      <c r="AB58" s="1" t="n">
        <v>30040509</v>
      </c>
      <c r="AC58" s="1" t="n">
        <v>28696881</v>
      </c>
      <c r="AD58" s="1" t="n">
        <v>29405042</v>
      </c>
      <c r="AE58" s="1" t="n">
        <v>22859151</v>
      </c>
    </row>
    <row r="59" ht="15.75" customHeight="1" s="157">
      <c r="A59" s="1" t="inlineStr">
        <is>
          <t>exports</t>
        </is>
      </c>
      <c r="B59" s="1" t="inlineStr">
        <is>
          <t>MD</t>
        </is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0</v>
      </c>
      <c r="K59" s="1" t="n">
        <v>0</v>
      </c>
      <c r="L59" s="1" t="n">
        <v>0</v>
      </c>
      <c r="M59" s="1" t="n">
        <v>0</v>
      </c>
      <c r="N59" s="1" t="n">
        <v>0</v>
      </c>
      <c r="O59" s="1" t="n">
        <v>0</v>
      </c>
      <c r="P59" s="1" t="n">
        <v>0</v>
      </c>
      <c r="Q59" s="1" t="n">
        <v>0</v>
      </c>
      <c r="R59" s="1" t="n">
        <v>0</v>
      </c>
      <c r="S59" s="1" t="n">
        <v>0</v>
      </c>
      <c r="T59" s="1" t="n">
        <v>0</v>
      </c>
      <c r="U59" s="1" t="n">
        <v>0</v>
      </c>
      <c r="V59" s="1" t="n">
        <v>0</v>
      </c>
      <c r="W59" s="1" t="n">
        <v>0</v>
      </c>
      <c r="X59" s="1" t="n">
        <v>0</v>
      </c>
      <c r="Y59" s="1" t="n">
        <v>0</v>
      </c>
      <c r="Z59" s="1" t="n">
        <v>0</v>
      </c>
      <c r="AA59" s="1" t="n">
        <v>0</v>
      </c>
      <c r="AB59" s="1" t="n">
        <v>0</v>
      </c>
      <c r="AC59" s="1" t="n">
        <v>0</v>
      </c>
      <c r="AD59" s="1" t="n">
        <v>0</v>
      </c>
      <c r="AE59" s="1" t="n">
        <v>0</v>
      </c>
    </row>
    <row r="60" ht="15.75" customHeight="1" s="157">
      <c r="A60" s="1" t="inlineStr">
        <is>
          <t>imports</t>
        </is>
      </c>
      <c r="B60" s="1" t="inlineStr">
        <is>
          <t>MA</t>
        </is>
      </c>
      <c r="C60" s="1" t="n">
        <v>9175323</v>
      </c>
      <c r="D60" s="1" t="n">
        <v>6874189</v>
      </c>
      <c r="E60" s="1" t="n">
        <v>8890379</v>
      </c>
      <c r="F60" s="1" t="n">
        <v>12098282</v>
      </c>
      <c r="G60" s="1" t="n">
        <v>12222262</v>
      </c>
      <c r="H60" s="1" t="n">
        <v>12908785</v>
      </c>
      <c r="I60" s="1" t="n">
        <v>13579111</v>
      </c>
      <c r="J60" s="1" t="n">
        <v>6837557</v>
      </c>
      <c r="K60" s="1" t="n">
        <v>6850456</v>
      </c>
      <c r="L60" s="1" t="n">
        <v>13045490</v>
      </c>
      <c r="M60" s="1" t="n">
        <v>17566900</v>
      </c>
      <c r="N60" s="1" t="n">
        <v>18484438</v>
      </c>
      <c r="O60" s="1" t="n">
        <v>17818231</v>
      </c>
      <c r="P60" s="1" t="n">
        <v>13213701</v>
      </c>
      <c r="Q60" s="1" t="n">
        <v>14798145</v>
      </c>
      <c r="R60" s="1" t="n">
        <v>14023770</v>
      </c>
      <c r="S60" s="1" t="n">
        <v>15965226</v>
      </c>
      <c r="T60" s="1" t="n">
        <v>14607639</v>
      </c>
      <c r="U60" s="1" t="n">
        <v>14772984</v>
      </c>
      <c r="V60" s="1" t="n">
        <v>15428615</v>
      </c>
      <c r="W60" s="1" t="n">
        <v>15563226</v>
      </c>
      <c r="X60" s="1" t="n">
        <v>17462834</v>
      </c>
      <c r="Y60" s="1" t="n">
        <v>23801184</v>
      </c>
      <c r="Z60" s="1" t="n">
        <v>26060514</v>
      </c>
      <c r="AA60" s="1" t="n">
        <v>26575746</v>
      </c>
      <c r="AB60" s="1" t="n">
        <v>25950917</v>
      </c>
      <c r="AC60" s="1" t="n">
        <v>25023532</v>
      </c>
      <c r="AD60" s="1" t="n">
        <v>24420247</v>
      </c>
      <c r="AE60" s="1" t="n">
        <v>28978016</v>
      </c>
    </row>
    <row r="61" ht="15.75" customHeight="1" s="157">
      <c r="A61" s="1" t="inlineStr">
        <is>
          <t>exports</t>
        </is>
      </c>
      <c r="B61" s="1" t="inlineStr">
        <is>
          <t>MA</t>
        </is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0</v>
      </c>
      <c r="K61" s="1" t="n">
        <v>0</v>
      </c>
      <c r="L61" s="1" t="n">
        <v>0</v>
      </c>
      <c r="M61" s="1" t="n">
        <v>0</v>
      </c>
      <c r="N61" s="1" t="n">
        <v>0</v>
      </c>
      <c r="O61" s="1" t="n">
        <v>0</v>
      </c>
      <c r="P61" s="1" t="n">
        <v>0</v>
      </c>
      <c r="Q61" s="1" t="n">
        <v>0</v>
      </c>
      <c r="R61" s="1" t="n">
        <v>0</v>
      </c>
      <c r="S61" s="1" t="n">
        <v>0</v>
      </c>
      <c r="T61" s="1" t="n">
        <v>0</v>
      </c>
      <c r="U61" s="1" t="n">
        <v>0</v>
      </c>
      <c r="V61" s="1" t="n">
        <v>0</v>
      </c>
      <c r="W61" s="1" t="n">
        <v>0</v>
      </c>
      <c r="X61" s="1" t="n">
        <v>0</v>
      </c>
      <c r="Y61" s="1" t="n">
        <v>0</v>
      </c>
      <c r="Z61" s="1" t="n">
        <v>0</v>
      </c>
      <c r="AA61" s="1" t="n">
        <v>0</v>
      </c>
      <c r="AB61" s="1" t="n">
        <v>0</v>
      </c>
      <c r="AC61" s="1" t="n">
        <v>0</v>
      </c>
      <c r="AD61" s="1" t="n">
        <v>0</v>
      </c>
      <c r="AE61" s="1" t="n">
        <v>0</v>
      </c>
    </row>
    <row r="62" ht="15.75" customHeight="1" s="157">
      <c r="A62" s="1" t="inlineStr">
        <is>
          <t>imports</t>
        </is>
      </c>
      <c r="B62" s="1" t="inlineStr">
        <is>
          <t>MI</t>
        </is>
      </c>
      <c r="C62" s="1" t="n">
        <v>3135880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</v>
      </c>
      <c r="J62" s="1" t="n">
        <v>806667</v>
      </c>
      <c r="K62" s="1" t="n">
        <v>13319056</v>
      </c>
      <c r="L62" s="1" t="n">
        <v>13892710</v>
      </c>
      <c r="M62" s="1" t="n">
        <v>13581288</v>
      </c>
      <c r="N62" s="1" t="n">
        <v>3595157</v>
      </c>
      <c r="O62" s="1" t="n">
        <v>2644718</v>
      </c>
      <c r="P62" s="1" t="n">
        <v>13442948</v>
      </c>
      <c r="Q62" s="1" t="n">
        <v>4401794</v>
      </c>
      <c r="R62" s="1" t="n">
        <v>4207616</v>
      </c>
      <c r="S62" s="1" t="n">
        <v>9749351</v>
      </c>
      <c r="T62" s="1" t="n">
        <v>1857500</v>
      </c>
      <c r="U62" s="1" t="n">
        <v>0</v>
      </c>
      <c r="V62" s="1" t="n">
        <v>204074</v>
      </c>
      <c r="W62" s="1" t="n">
        <v>0</v>
      </c>
      <c r="X62" s="1" t="n">
        <v>899647</v>
      </c>
      <c r="Y62" s="1" t="n">
        <v>2227684</v>
      </c>
      <c r="Z62" s="1" t="n">
        <v>1251369</v>
      </c>
      <c r="AA62" s="1" t="n">
        <v>0</v>
      </c>
      <c r="AB62" s="1" t="n">
        <v>0</v>
      </c>
      <c r="AC62" s="1" t="n">
        <v>0</v>
      </c>
      <c r="AD62" s="1" t="n">
        <v>0</v>
      </c>
      <c r="AE62" s="1" t="n">
        <v>0</v>
      </c>
    </row>
    <row r="63" ht="15.75" customHeight="1" s="157">
      <c r="A63" s="1" t="inlineStr">
        <is>
          <t>exports</t>
        </is>
      </c>
      <c r="B63" s="1" t="inlineStr">
        <is>
          <t>MI</t>
        </is>
      </c>
      <c r="C63" s="1" t="n">
        <v>0</v>
      </c>
      <c r="D63" s="1" t="n">
        <v>10864462</v>
      </c>
      <c r="E63" s="1" t="n">
        <v>740387</v>
      </c>
      <c r="F63" s="1" t="n">
        <v>10072794</v>
      </c>
      <c r="G63" s="1" t="n">
        <v>2971852</v>
      </c>
      <c r="H63" s="1" t="n">
        <v>6602996</v>
      </c>
      <c r="I63" s="1" t="n">
        <v>6249131</v>
      </c>
      <c r="J63" s="1" t="n">
        <v>0</v>
      </c>
      <c r="K63" s="1" t="n">
        <v>0</v>
      </c>
      <c r="L63" s="1" t="n">
        <v>0</v>
      </c>
      <c r="M63" s="1" t="n">
        <v>0</v>
      </c>
      <c r="N63" s="1" t="n">
        <v>0</v>
      </c>
      <c r="O63" s="1" t="n">
        <v>0</v>
      </c>
      <c r="P63" s="1" t="n">
        <v>0</v>
      </c>
      <c r="Q63" s="1" t="n">
        <v>0</v>
      </c>
      <c r="R63" s="1" t="n">
        <v>0</v>
      </c>
      <c r="S63" s="1" t="n">
        <v>0</v>
      </c>
      <c r="T63" s="1" t="n">
        <v>0</v>
      </c>
      <c r="U63" s="1" t="n">
        <v>1249307</v>
      </c>
      <c r="V63" s="1" t="n">
        <v>0</v>
      </c>
      <c r="W63" s="1" t="n">
        <v>2254058</v>
      </c>
      <c r="X63" s="1" t="n">
        <v>0</v>
      </c>
      <c r="Y63" s="1" t="n">
        <v>0</v>
      </c>
      <c r="Z63" s="1" t="n">
        <v>0</v>
      </c>
      <c r="AA63" s="1" t="n">
        <v>297513</v>
      </c>
      <c r="AB63" s="1" t="n">
        <v>10050154</v>
      </c>
      <c r="AC63" s="1" t="n">
        <v>6498717</v>
      </c>
      <c r="AD63" s="1" t="n">
        <v>7499733</v>
      </c>
      <c r="AE63" s="1" t="n">
        <v>8941213</v>
      </c>
    </row>
    <row r="64" ht="15.75" customHeight="1" s="157">
      <c r="A64" s="1" t="inlineStr">
        <is>
          <t>imports</t>
        </is>
      </c>
      <c r="B64" s="1" t="inlineStr">
        <is>
          <t>MN</t>
        </is>
      </c>
      <c r="C64" s="1" t="n">
        <v>9042789</v>
      </c>
      <c r="D64" s="1" t="n">
        <v>9623560</v>
      </c>
      <c r="E64" s="1" t="n">
        <v>7671345</v>
      </c>
      <c r="F64" s="1" t="n">
        <v>5174183</v>
      </c>
      <c r="G64" s="1" t="n">
        <v>5735100</v>
      </c>
      <c r="H64" s="1" t="n">
        <v>7127095</v>
      </c>
      <c r="I64" s="1" t="n">
        <v>8550150</v>
      </c>
      <c r="J64" s="1" t="n">
        <v>9271152</v>
      </c>
      <c r="K64" s="1" t="n">
        <v>7428906</v>
      </c>
      <c r="L64" s="1" t="n">
        <v>10022208</v>
      </c>
      <c r="M64" s="1" t="n">
        <v>7709793</v>
      </c>
      <c r="N64" s="1" t="n">
        <v>10371899</v>
      </c>
      <c r="O64" s="1" t="n">
        <v>12980751</v>
      </c>
      <c r="P64" s="1" t="n">
        <v>17703983</v>
      </c>
      <c r="Q64" s="1" t="n">
        <v>16138192</v>
      </c>
      <c r="R64" s="1" t="n">
        <v>12751842</v>
      </c>
      <c r="S64" s="1" t="n">
        <v>13130798</v>
      </c>
      <c r="T64" s="1" t="n">
        <v>13333968</v>
      </c>
      <c r="U64" s="1" t="n">
        <v>12568565</v>
      </c>
      <c r="V64" s="1" t="n">
        <v>9457250</v>
      </c>
      <c r="W64" s="1" t="n">
        <v>12878512</v>
      </c>
      <c r="X64" s="1" t="n">
        <v>13483638</v>
      </c>
      <c r="Y64" s="1" t="n">
        <v>14588588</v>
      </c>
      <c r="Z64" s="1" t="n">
        <v>15273728</v>
      </c>
      <c r="AA64" s="1" t="n">
        <v>10564064</v>
      </c>
      <c r="AB64" s="1" t="n">
        <v>7165318</v>
      </c>
      <c r="AC64" s="1" t="n">
        <v>4003431</v>
      </c>
      <c r="AD64" s="1" t="n">
        <v>6738574</v>
      </c>
      <c r="AE64" s="1" t="n">
        <v>8746307</v>
      </c>
    </row>
    <row r="65" ht="15.75" customHeight="1" s="157">
      <c r="A65" s="1" t="inlineStr">
        <is>
          <t>exports</t>
        </is>
      </c>
      <c r="B65" s="1" t="inlineStr">
        <is>
          <t>MN</t>
        </is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0</v>
      </c>
      <c r="K65" s="1" t="n">
        <v>0</v>
      </c>
      <c r="L65" s="1" t="n">
        <v>0</v>
      </c>
      <c r="M65" s="1" t="n">
        <v>0</v>
      </c>
      <c r="N65" s="1" t="n">
        <v>0</v>
      </c>
      <c r="O65" s="1" t="n">
        <v>0</v>
      </c>
      <c r="P65" s="1" t="n">
        <v>0</v>
      </c>
      <c r="Q65" s="1" t="n">
        <v>0</v>
      </c>
      <c r="R65" s="1" t="n">
        <v>0</v>
      </c>
      <c r="S65" s="1" t="n">
        <v>0</v>
      </c>
      <c r="T65" s="1" t="n">
        <v>0</v>
      </c>
      <c r="U65" s="1" t="n">
        <v>0</v>
      </c>
      <c r="V65" s="1" t="n">
        <v>0</v>
      </c>
      <c r="W65" s="1" t="n">
        <v>0</v>
      </c>
      <c r="X65" s="1" t="n">
        <v>0</v>
      </c>
      <c r="Y65" s="1" t="n">
        <v>0</v>
      </c>
      <c r="Z65" s="1" t="n">
        <v>0</v>
      </c>
      <c r="AA65" s="1" t="n">
        <v>0</v>
      </c>
      <c r="AB65" s="1" t="n">
        <v>0</v>
      </c>
      <c r="AC65" s="1" t="n">
        <v>0</v>
      </c>
      <c r="AD65" s="1" t="n">
        <v>0</v>
      </c>
      <c r="AE65" s="1" t="n">
        <v>0</v>
      </c>
    </row>
    <row r="66" ht="15.75" customHeight="1" s="157">
      <c r="A66" s="1" t="inlineStr">
        <is>
          <t>imports</t>
        </is>
      </c>
      <c r="B66" s="1" t="inlineStr">
        <is>
          <t>MS</t>
        </is>
      </c>
      <c r="C66" s="1" t="n">
        <v>10791733</v>
      </c>
      <c r="D66" s="1" t="n">
        <v>11108581</v>
      </c>
      <c r="E66" s="1" t="n">
        <v>14274106</v>
      </c>
      <c r="F66" s="1" t="n">
        <v>13211682</v>
      </c>
      <c r="G66" s="1" t="n">
        <v>12410270</v>
      </c>
      <c r="H66" s="1" t="n">
        <v>13646931</v>
      </c>
      <c r="I66" s="1" t="n">
        <v>13231391</v>
      </c>
      <c r="J66" s="1" t="n">
        <v>11253984</v>
      </c>
      <c r="K66" s="1" t="n">
        <v>13075003</v>
      </c>
      <c r="L66" s="1" t="n">
        <v>14605799</v>
      </c>
      <c r="M66" s="1" t="n">
        <v>13214383</v>
      </c>
      <c r="N66" s="1" t="n">
        <v>0</v>
      </c>
      <c r="O66" s="1" t="n">
        <v>7704961</v>
      </c>
      <c r="P66" s="1" t="n">
        <v>10562162</v>
      </c>
      <c r="Q66" s="1" t="n">
        <v>8018602</v>
      </c>
      <c r="R66" s="1" t="n">
        <v>6092172</v>
      </c>
      <c r="S66" s="1" t="n">
        <v>5997499</v>
      </c>
      <c r="T66" s="1" t="n">
        <v>3894890</v>
      </c>
      <c r="U66" s="1" t="n">
        <v>5054916</v>
      </c>
      <c r="V66" s="1" t="n">
        <v>2575483</v>
      </c>
      <c r="W66" s="1" t="n">
        <v>503319</v>
      </c>
      <c r="X66" s="1" t="n">
        <v>2882995</v>
      </c>
      <c r="Y66" s="1" t="n">
        <v>0</v>
      </c>
      <c r="Z66" s="1" t="n">
        <v>1097948</v>
      </c>
      <c r="AA66" s="1" t="n">
        <v>0</v>
      </c>
      <c r="AB66" s="1" t="n">
        <v>0</v>
      </c>
      <c r="AC66" s="1" t="n">
        <v>0</v>
      </c>
      <c r="AD66" s="1" t="n">
        <v>0</v>
      </c>
      <c r="AE66" s="1" t="n">
        <v>0</v>
      </c>
    </row>
    <row r="67" ht="15.75" customHeight="1" s="157">
      <c r="A67" s="1" t="inlineStr">
        <is>
          <t>exports</t>
        </is>
      </c>
      <c r="B67" s="1" t="inlineStr">
        <is>
          <t>MS</t>
        </is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</v>
      </c>
      <c r="J67" s="1" t="n">
        <v>0</v>
      </c>
      <c r="K67" s="1" t="n">
        <v>0</v>
      </c>
      <c r="L67" s="1" t="n">
        <v>0</v>
      </c>
      <c r="M67" s="1" t="n">
        <v>0</v>
      </c>
      <c r="N67" s="1" t="n">
        <v>4431908</v>
      </c>
      <c r="O67" s="1" t="n">
        <v>0</v>
      </c>
      <c r="P67" s="1" t="n">
        <v>0</v>
      </c>
      <c r="Q67" s="1" t="n">
        <v>0</v>
      </c>
      <c r="R67" s="1" t="n">
        <v>0</v>
      </c>
      <c r="S67" s="1" t="n">
        <v>0</v>
      </c>
      <c r="T67" s="1" t="n">
        <v>0</v>
      </c>
      <c r="U67" s="1" t="n">
        <v>0</v>
      </c>
      <c r="V67" s="1" t="n">
        <v>0</v>
      </c>
      <c r="W67" s="1" t="n">
        <v>0</v>
      </c>
      <c r="X67" s="1" t="n">
        <v>0</v>
      </c>
      <c r="Y67" s="1" t="n">
        <v>867906</v>
      </c>
      <c r="Z67" s="1" t="n">
        <v>0</v>
      </c>
      <c r="AA67" s="1" t="n">
        <v>742713</v>
      </c>
      <c r="AB67" s="1" t="n">
        <v>11044956</v>
      </c>
      <c r="AC67" s="1" t="n">
        <v>8897736</v>
      </c>
      <c r="AD67" s="1" t="n">
        <v>7130436</v>
      </c>
      <c r="AE67" s="1" t="n">
        <v>8365348</v>
      </c>
    </row>
    <row r="68" ht="15.75" customHeight="1" s="157">
      <c r="A68" s="1" t="inlineStr">
        <is>
          <t>imports</t>
        </is>
      </c>
      <c r="B68" s="1" t="inlineStr">
        <is>
          <t>MO</t>
        </is>
      </c>
      <c r="C68" s="1" t="n">
        <v>1057567</v>
      </c>
      <c r="D68" s="1" t="n">
        <v>2823115</v>
      </c>
      <c r="E68" s="1" t="n">
        <v>4277395</v>
      </c>
      <c r="F68" s="1" t="n">
        <v>12494360</v>
      </c>
      <c r="G68" s="1" t="n">
        <v>5070808</v>
      </c>
      <c r="H68" s="1" t="n">
        <v>4358395</v>
      </c>
      <c r="I68" s="1" t="n">
        <v>4713691</v>
      </c>
      <c r="J68" s="1" t="n">
        <v>2272656</v>
      </c>
      <c r="K68" s="1" t="n">
        <v>1893028</v>
      </c>
      <c r="L68" s="1" t="n">
        <v>3811422</v>
      </c>
      <c r="M68" s="1" t="n">
        <v>4846461</v>
      </c>
      <c r="N68" s="1" t="n">
        <v>1480366</v>
      </c>
      <c r="O68" s="1" t="n">
        <v>2341873</v>
      </c>
      <c r="P68" s="1" t="n">
        <v>0</v>
      </c>
      <c r="Q68" s="1" t="n">
        <v>0</v>
      </c>
      <c r="R68" s="1" t="n">
        <v>0</v>
      </c>
      <c r="S68" s="1" t="n">
        <v>0</v>
      </c>
      <c r="T68" s="1" t="n">
        <v>1294914</v>
      </c>
      <c r="U68" s="1" t="n">
        <v>0</v>
      </c>
      <c r="V68" s="1" t="n">
        <v>0</v>
      </c>
      <c r="W68" s="1" t="n">
        <v>100799</v>
      </c>
      <c r="X68" s="1" t="n">
        <v>0</v>
      </c>
      <c r="Y68" s="1" t="n">
        <v>0</v>
      </c>
      <c r="Z68" s="1" t="n">
        <v>0</v>
      </c>
      <c r="AA68" s="1" t="n">
        <v>1773731</v>
      </c>
      <c r="AB68" s="1" t="n">
        <v>3443976</v>
      </c>
      <c r="AC68" s="1" t="n">
        <v>5249308</v>
      </c>
      <c r="AD68" s="1" t="n">
        <v>0</v>
      </c>
      <c r="AE68" s="1" t="n">
        <v>1920378</v>
      </c>
    </row>
    <row r="69" ht="15.75" customHeight="1" s="157">
      <c r="A69" s="1" t="inlineStr">
        <is>
          <t>exports</t>
        </is>
      </c>
      <c r="B69" s="1" t="inlineStr">
        <is>
          <t>MO</t>
        </is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</v>
      </c>
      <c r="J69" s="1" t="n">
        <v>0</v>
      </c>
      <c r="K69" s="1" t="n">
        <v>0</v>
      </c>
      <c r="L69" s="1" t="n">
        <v>0</v>
      </c>
      <c r="M69" s="1" t="n">
        <v>0</v>
      </c>
      <c r="N69" s="1" t="n">
        <v>0</v>
      </c>
      <c r="O69" s="1" t="n">
        <v>0</v>
      </c>
      <c r="P69" s="1" t="n">
        <v>4566697</v>
      </c>
      <c r="Q69" s="1" t="n">
        <v>4488629</v>
      </c>
      <c r="R69" s="1" t="n">
        <v>626940</v>
      </c>
      <c r="S69" s="1" t="n">
        <v>433931</v>
      </c>
      <c r="T69" s="1" t="n">
        <v>0</v>
      </c>
      <c r="U69" s="1" t="n">
        <v>52812</v>
      </c>
      <c r="V69" s="1" t="n">
        <v>3063425</v>
      </c>
      <c r="W69" s="1" t="n">
        <v>0</v>
      </c>
      <c r="X69" s="1" t="n">
        <v>4659966</v>
      </c>
      <c r="Y69" s="1" t="n">
        <v>3275857</v>
      </c>
      <c r="Z69" s="1" t="n">
        <v>2199618</v>
      </c>
      <c r="AA69" s="1" t="n">
        <v>0</v>
      </c>
      <c r="AB69" s="1" t="n">
        <v>0</v>
      </c>
      <c r="AC69" s="1" t="n">
        <v>0</v>
      </c>
      <c r="AD69" s="1" t="n">
        <v>3189671</v>
      </c>
      <c r="AE69" s="1" t="n">
        <v>0</v>
      </c>
    </row>
    <row r="70" ht="15.75" customHeight="1" s="157">
      <c r="A70" s="1" t="inlineStr">
        <is>
          <t>imports</t>
        </is>
      </c>
      <c r="B70" s="1" t="inlineStr">
        <is>
          <t>MT</t>
        </is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</v>
      </c>
      <c r="J70" s="1" t="n">
        <v>0</v>
      </c>
      <c r="K70" s="1" t="n">
        <v>0</v>
      </c>
      <c r="L70" s="1" t="n">
        <v>0</v>
      </c>
      <c r="M70" s="1" t="n">
        <v>0</v>
      </c>
      <c r="N70" s="1" t="n">
        <v>0</v>
      </c>
      <c r="O70" s="1" t="n">
        <v>0</v>
      </c>
      <c r="P70" s="1" t="n">
        <v>0</v>
      </c>
      <c r="Q70" s="1" t="n">
        <v>0</v>
      </c>
      <c r="R70" s="1" t="n">
        <v>0</v>
      </c>
      <c r="S70" s="1" t="n">
        <v>0</v>
      </c>
      <c r="T70" s="1" t="n">
        <v>0</v>
      </c>
      <c r="U70" s="1" t="n">
        <v>0</v>
      </c>
      <c r="V70" s="1" t="n">
        <v>0</v>
      </c>
      <c r="W70" s="1" t="n">
        <v>0</v>
      </c>
      <c r="X70" s="1" t="n">
        <v>0</v>
      </c>
      <c r="Y70" s="1" t="n">
        <v>0</v>
      </c>
      <c r="Z70" s="1" t="n">
        <v>0</v>
      </c>
      <c r="AA70" s="1" t="n">
        <v>0</v>
      </c>
      <c r="AB70" s="1" t="n">
        <v>0</v>
      </c>
      <c r="AC70" s="1" t="n">
        <v>0</v>
      </c>
      <c r="AD70" s="1" t="n">
        <v>0</v>
      </c>
      <c r="AE70" s="1" t="n">
        <v>0</v>
      </c>
    </row>
    <row r="71" ht="15.75" customHeight="1" s="157">
      <c r="A71" s="1" t="inlineStr">
        <is>
          <t>exports</t>
        </is>
      </c>
      <c r="B71" s="1" t="inlineStr">
        <is>
          <t>MT</t>
        </is>
      </c>
      <c r="C71" s="1" t="n">
        <v>11373538</v>
      </c>
      <c r="D71" s="1" t="n">
        <v>13562541</v>
      </c>
      <c r="E71" s="1" t="n">
        <v>11179025</v>
      </c>
      <c r="F71" s="1" t="n">
        <v>9308690</v>
      </c>
      <c r="G71" s="1" t="n">
        <v>10365981</v>
      </c>
      <c r="H71" s="1" t="n">
        <v>10856760</v>
      </c>
      <c r="I71" s="1" t="n">
        <v>11352244</v>
      </c>
      <c r="J71" s="1" t="n">
        <v>15240973</v>
      </c>
      <c r="K71" s="1" t="n">
        <v>12684082</v>
      </c>
      <c r="L71" s="1" t="n">
        <v>16469590</v>
      </c>
      <c r="M71" s="1" t="n">
        <v>10102981</v>
      </c>
      <c r="N71" s="1" t="n">
        <v>11564270</v>
      </c>
      <c r="O71" s="1" t="n">
        <v>11243329</v>
      </c>
      <c r="P71" s="1" t="n">
        <v>11999804</v>
      </c>
      <c r="Q71" s="1" t="n">
        <v>12206457</v>
      </c>
      <c r="R71" s="1" t="n">
        <v>12925428</v>
      </c>
      <c r="S71" s="1" t="n">
        <v>12658405</v>
      </c>
      <c r="T71" s="1" t="n">
        <v>11993603</v>
      </c>
      <c r="U71" s="1" t="n">
        <v>12648765</v>
      </c>
      <c r="V71" s="1" t="n">
        <v>10835220</v>
      </c>
      <c r="W71" s="1" t="n">
        <v>14602114</v>
      </c>
      <c r="X71" s="1" t="n">
        <v>15022823</v>
      </c>
      <c r="Y71" s="1" t="n">
        <v>12769007</v>
      </c>
      <c r="Z71" s="1" t="n">
        <v>12312424</v>
      </c>
      <c r="AA71" s="1" t="n">
        <v>14165750</v>
      </c>
      <c r="AB71" s="1" t="n">
        <v>13893533</v>
      </c>
      <c r="AC71" s="1" t="n">
        <v>12825852</v>
      </c>
      <c r="AD71" s="1" t="n">
        <v>12703358</v>
      </c>
      <c r="AE71" s="1" t="n">
        <v>11935501</v>
      </c>
    </row>
    <row r="72" ht="15.75" customHeight="1" s="157">
      <c r="A72" s="1" t="inlineStr">
        <is>
          <t>imports</t>
        </is>
      </c>
      <c r="B72" s="1" t="inlineStr">
        <is>
          <t>NE</t>
        </is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305543</v>
      </c>
      <c r="H72" s="1" t="n">
        <v>0</v>
      </c>
      <c r="I72" s="1" t="n">
        <v>0</v>
      </c>
      <c r="J72" s="1" t="n">
        <v>0</v>
      </c>
      <c r="K72" s="1" t="n">
        <v>0</v>
      </c>
      <c r="L72" s="1" t="n">
        <v>0</v>
      </c>
      <c r="M72" s="1" t="n">
        <v>0</v>
      </c>
      <c r="N72" s="1" t="n">
        <v>0</v>
      </c>
      <c r="O72" s="1" t="n">
        <v>0</v>
      </c>
      <c r="P72" s="1" t="n">
        <v>0</v>
      </c>
      <c r="Q72" s="1" t="n">
        <v>0</v>
      </c>
      <c r="R72" s="1" t="n">
        <v>0</v>
      </c>
      <c r="S72" s="1" t="n">
        <v>0</v>
      </c>
      <c r="T72" s="1" t="n">
        <v>0</v>
      </c>
      <c r="U72" s="1" t="n">
        <v>0</v>
      </c>
      <c r="V72" s="1" t="n">
        <v>0</v>
      </c>
      <c r="W72" s="1" t="n">
        <v>0</v>
      </c>
      <c r="X72" s="1" t="n">
        <v>0</v>
      </c>
      <c r="Y72" s="1" t="n">
        <v>0</v>
      </c>
      <c r="Z72" s="1" t="n">
        <v>0</v>
      </c>
      <c r="AA72" s="1" t="n">
        <v>0</v>
      </c>
      <c r="AB72" s="1" t="n">
        <v>0</v>
      </c>
      <c r="AC72" s="1" t="n">
        <v>0</v>
      </c>
      <c r="AD72" s="1" t="n">
        <v>0</v>
      </c>
      <c r="AE72" s="1" t="n">
        <v>0</v>
      </c>
    </row>
    <row r="73" ht="15.75" customHeight="1" s="157">
      <c r="A73" s="1" t="inlineStr">
        <is>
          <t>exports</t>
        </is>
      </c>
      <c r="B73" s="1" t="inlineStr">
        <is>
          <t>NE</t>
        </is>
      </c>
      <c r="C73" s="1" t="n">
        <v>1616352</v>
      </c>
      <c r="D73" s="1" t="n">
        <v>2161970</v>
      </c>
      <c r="E73" s="1" t="n">
        <v>2412686</v>
      </c>
      <c r="F73" s="1" t="n">
        <v>1637078</v>
      </c>
      <c r="G73" s="1" t="n">
        <v>0</v>
      </c>
      <c r="H73" s="1" t="n">
        <v>1787436</v>
      </c>
      <c r="I73" s="1" t="n">
        <v>3203809</v>
      </c>
      <c r="J73" s="1" t="n">
        <v>3140065</v>
      </c>
      <c r="K73" s="1" t="n">
        <v>2896873</v>
      </c>
      <c r="L73" s="1" t="n">
        <v>4367738</v>
      </c>
      <c r="M73" s="1" t="n">
        <v>1811802</v>
      </c>
      <c r="N73" s="1" t="n">
        <v>3124617</v>
      </c>
      <c r="O73" s="1" t="n">
        <v>3055679</v>
      </c>
      <c r="P73" s="1" t="n">
        <v>1669897</v>
      </c>
      <c r="Q73" s="1" t="n">
        <v>2956224</v>
      </c>
      <c r="R73" s="1" t="n">
        <v>1394819</v>
      </c>
      <c r="S73" s="1" t="n">
        <v>1319329</v>
      </c>
      <c r="T73" s="1" t="n">
        <v>1919826</v>
      </c>
      <c r="U73" s="1" t="n">
        <v>1322466</v>
      </c>
      <c r="V73" s="1" t="n">
        <v>3420843</v>
      </c>
      <c r="W73" s="1" t="n">
        <v>4447510</v>
      </c>
      <c r="X73" s="1" t="n">
        <v>4023507</v>
      </c>
      <c r="Y73" s="1" t="n">
        <v>750811</v>
      </c>
      <c r="Z73" s="1" t="n">
        <v>3859928</v>
      </c>
      <c r="AA73" s="1" t="n">
        <v>6798663</v>
      </c>
      <c r="AB73" s="1" t="n">
        <v>7984795</v>
      </c>
      <c r="AC73" s="1" t="n">
        <v>3981852</v>
      </c>
      <c r="AD73" s="1" t="n">
        <v>2750192</v>
      </c>
      <c r="AE73" s="1" t="n">
        <v>3733172</v>
      </c>
    </row>
    <row r="74" ht="15.75" customHeight="1" s="157">
      <c r="A74" s="1" t="inlineStr">
        <is>
          <t>imports</t>
        </is>
      </c>
      <c r="B74" s="1" t="inlineStr">
        <is>
          <t>NV</t>
        </is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0</v>
      </c>
      <c r="J74" s="1" t="n">
        <v>112896</v>
      </c>
      <c r="K74" s="1" t="n">
        <v>0</v>
      </c>
      <c r="L74" s="1" t="n">
        <v>0</v>
      </c>
      <c r="M74" s="1" t="n">
        <v>0</v>
      </c>
      <c r="N74" s="1" t="n">
        <v>0</v>
      </c>
      <c r="O74" s="1" t="n">
        <v>333153</v>
      </c>
      <c r="P74" s="1" t="n">
        <v>132708</v>
      </c>
      <c r="Q74" s="1" t="n">
        <v>0</v>
      </c>
      <c r="R74" s="1" t="n">
        <v>0</v>
      </c>
      <c r="S74" s="1" t="n">
        <v>6533132</v>
      </c>
      <c r="T74" s="1" t="n">
        <v>5512662</v>
      </c>
      <c r="U74" s="1" t="n">
        <v>2815650</v>
      </c>
      <c r="V74" s="1" t="n">
        <v>0</v>
      </c>
      <c r="W74" s="1" t="n">
        <v>1092557</v>
      </c>
      <c r="X74" s="1" t="n">
        <v>4194868</v>
      </c>
      <c r="Y74" s="1" t="n">
        <v>2452907</v>
      </c>
      <c r="Z74" s="1" t="n">
        <v>1408028</v>
      </c>
      <c r="AA74" s="1" t="n">
        <v>1420798</v>
      </c>
      <c r="AB74" s="1" t="n">
        <v>0</v>
      </c>
      <c r="AC74" s="1" t="n">
        <v>0</v>
      </c>
      <c r="AD74" s="1" t="n">
        <v>797400</v>
      </c>
      <c r="AE74" s="1" t="n">
        <v>420591</v>
      </c>
    </row>
    <row r="75" ht="15.75" customHeight="1" s="157">
      <c r="A75" s="1" t="inlineStr">
        <is>
          <t>exports</t>
        </is>
      </c>
      <c r="B75" s="1" t="inlineStr">
        <is>
          <t>NV</t>
        </is>
      </c>
      <c r="C75" s="1" t="n">
        <v>1734196</v>
      </c>
      <c r="D75" s="1" t="n">
        <v>3452082</v>
      </c>
      <c r="E75" s="1" t="n">
        <v>3436069</v>
      </c>
      <c r="F75" s="1" t="n">
        <v>2661460</v>
      </c>
      <c r="G75" s="1" t="n">
        <v>2052793</v>
      </c>
      <c r="H75" s="1" t="n">
        <v>709299</v>
      </c>
      <c r="I75" s="1" t="n">
        <v>223640</v>
      </c>
      <c r="J75" s="1" t="n">
        <v>0</v>
      </c>
      <c r="K75" s="1" t="n">
        <v>2648205</v>
      </c>
      <c r="L75" s="1" t="n">
        <v>1014149</v>
      </c>
      <c r="M75" s="1" t="n">
        <v>4327311</v>
      </c>
      <c r="N75" s="1" t="n">
        <v>2703023</v>
      </c>
      <c r="O75" s="1" t="n">
        <v>0</v>
      </c>
      <c r="P75" s="1" t="n">
        <v>0</v>
      </c>
      <c r="Q75" s="1" t="n">
        <v>2704100</v>
      </c>
      <c r="R75" s="1" t="n">
        <v>4235393</v>
      </c>
      <c r="S75" s="1" t="n">
        <v>0</v>
      </c>
      <c r="T75" s="1" t="n">
        <v>0</v>
      </c>
      <c r="U75" s="1" t="n">
        <v>0</v>
      </c>
      <c r="V75" s="1" t="n">
        <v>882511</v>
      </c>
      <c r="W75" s="1" t="n">
        <v>0</v>
      </c>
      <c r="X75" s="1" t="n">
        <v>0</v>
      </c>
      <c r="Y75" s="1" t="n">
        <v>0</v>
      </c>
      <c r="Z75" s="1" t="n">
        <v>0</v>
      </c>
      <c r="AA75" s="1" t="n">
        <v>0</v>
      </c>
      <c r="AB75" s="1" t="n">
        <v>577975</v>
      </c>
      <c r="AC75" s="1" t="n">
        <v>1267987</v>
      </c>
      <c r="AD75" s="1" t="n">
        <v>0</v>
      </c>
      <c r="AE75" s="1" t="n">
        <v>0</v>
      </c>
    </row>
    <row r="76" ht="15.75" customHeight="1" s="157">
      <c r="A76" s="1" t="inlineStr">
        <is>
          <t>imports</t>
        </is>
      </c>
      <c r="B76" s="1" t="inlineStr">
        <is>
          <t>NH</t>
        </is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0</v>
      </c>
      <c r="J76" s="1" t="n">
        <v>0</v>
      </c>
      <c r="K76" s="1" t="n">
        <v>0</v>
      </c>
      <c r="L76" s="1" t="n">
        <v>0</v>
      </c>
      <c r="M76" s="1" t="n">
        <v>0</v>
      </c>
      <c r="N76" s="1" t="n">
        <v>0</v>
      </c>
      <c r="O76" s="1" t="n">
        <v>0</v>
      </c>
      <c r="P76" s="1" t="n">
        <v>0</v>
      </c>
      <c r="Q76" s="1" t="n">
        <v>0</v>
      </c>
      <c r="R76" s="1" t="n">
        <v>0</v>
      </c>
      <c r="S76" s="1" t="n">
        <v>0</v>
      </c>
      <c r="T76" s="1" t="n">
        <v>0</v>
      </c>
      <c r="U76" s="1" t="n">
        <v>0</v>
      </c>
      <c r="V76" s="1" t="n">
        <v>0</v>
      </c>
      <c r="W76" s="1" t="n">
        <v>0</v>
      </c>
      <c r="X76" s="1" t="n">
        <v>0</v>
      </c>
      <c r="Y76" s="1" t="n">
        <v>0</v>
      </c>
      <c r="Z76" s="1" t="n">
        <v>0</v>
      </c>
      <c r="AA76" s="1" t="n">
        <v>0</v>
      </c>
      <c r="AB76" s="1" t="n">
        <v>0</v>
      </c>
      <c r="AC76" s="1" t="n">
        <v>0</v>
      </c>
      <c r="AD76" s="1" t="n">
        <v>0</v>
      </c>
      <c r="AE76" s="1" t="n">
        <v>0</v>
      </c>
    </row>
    <row r="77" ht="15.75" customHeight="1" s="157">
      <c r="A77" s="1" t="inlineStr">
        <is>
          <t>exports</t>
        </is>
      </c>
      <c r="B77" s="1" t="inlineStr">
        <is>
          <t>NH</t>
        </is>
      </c>
      <c r="C77" s="1" t="n">
        <v>2381904</v>
      </c>
      <c r="D77" s="1" t="n">
        <v>4944918</v>
      </c>
      <c r="E77" s="1" t="n">
        <v>5942837</v>
      </c>
      <c r="F77" s="1" t="n">
        <v>7447499</v>
      </c>
      <c r="G77" s="1" t="n">
        <v>4596569</v>
      </c>
      <c r="H77" s="1" t="n">
        <v>6571343</v>
      </c>
      <c r="I77" s="1" t="n">
        <v>8115378</v>
      </c>
      <c r="J77" s="1" t="n">
        <v>7304780</v>
      </c>
      <c r="K77" s="1" t="n">
        <v>7456564</v>
      </c>
      <c r="L77" s="1" t="n">
        <v>7005536</v>
      </c>
      <c r="M77" s="1" t="n">
        <v>5226959</v>
      </c>
      <c r="N77" s="1" t="n">
        <v>4423651</v>
      </c>
      <c r="O77" s="1" t="n">
        <v>4720765</v>
      </c>
      <c r="P77" s="1" t="n">
        <v>9526816</v>
      </c>
      <c r="Q77" s="1" t="n">
        <v>11979973</v>
      </c>
      <c r="R77" s="1" t="n">
        <v>12438381</v>
      </c>
      <c r="S77" s="1" t="n">
        <v>10196532</v>
      </c>
      <c r="T77" s="1" t="n">
        <v>11653443</v>
      </c>
      <c r="U77" s="1" t="n">
        <v>11870290</v>
      </c>
      <c r="V77" s="1" t="n">
        <v>9636055</v>
      </c>
      <c r="W77" s="1" t="n">
        <v>11108822</v>
      </c>
      <c r="X77" s="1" t="n">
        <v>9263802</v>
      </c>
      <c r="Y77" s="1" t="n">
        <v>7482010</v>
      </c>
      <c r="Z77" s="1" t="n">
        <v>8070459</v>
      </c>
      <c r="AA77" s="1" t="n">
        <v>8015193</v>
      </c>
      <c r="AB77" s="1" t="n">
        <v>8411829</v>
      </c>
      <c r="AC77" s="1" t="n">
        <v>7789588</v>
      </c>
      <c r="AD77" s="1" t="n">
        <v>6034274</v>
      </c>
      <c r="AE77" s="1" t="n">
        <v>5499783</v>
      </c>
    </row>
    <row r="78" ht="15.75" customHeight="1" s="157">
      <c r="A78" s="1" t="inlineStr">
        <is>
          <t>imports</t>
        </is>
      </c>
      <c r="B78" s="1" t="inlineStr">
        <is>
          <t>NJ</t>
        </is>
      </c>
      <c r="C78" s="1" t="n">
        <v>30448612</v>
      </c>
      <c r="D78" s="1" t="n">
        <v>28921046</v>
      </c>
      <c r="E78" s="1" t="n">
        <v>27369337</v>
      </c>
      <c r="F78" s="1" t="n">
        <v>25588733</v>
      </c>
      <c r="G78" s="1" t="n">
        <v>25877650</v>
      </c>
      <c r="H78" s="1" t="n">
        <v>30042484</v>
      </c>
      <c r="I78" s="1" t="n">
        <v>37420112</v>
      </c>
      <c r="J78" s="1" t="n">
        <v>32122885</v>
      </c>
      <c r="K78" s="1" t="n">
        <v>22277464</v>
      </c>
      <c r="L78" s="1" t="n">
        <v>22693636</v>
      </c>
      <c r="M78" s="1" t="n">
        <v>20368881</v>
      </c>
      <c r="N78" s="1" t="n">
        <v>21566433</v>
      </c>
      <c r="O78" s="1" t="n">
        <v>22363302</v>
      </c>
      <c r="P78" s="1" t="n">
        <v>27646504</v>
      </c>
      <c r="Q78" s="1" t="n">
        <v>31231110</v>
      </c>
      <c r="R78" s="1" t="n">
        <v>30730133</v>
      </c>
      <c r="S78" s="1" t="n">
        <v>27960020</v>
      </c>
      <c r="T78" s="1" t="n">
        <v>26695717</v>
      </c>
      <c r="U78" s="1" t="n">
        <v>24337437</v>
      </c>
      <c r="V78" s="1" t="n">
        <v>20741307</v>
      </c>
      <c r="W78" s="1" t="n">
        <v>19912379</v>
      </c>
      <c r="X78" s="1" t="n">
        <v>18295403</v>
      </c>
      <c r="Y78" s="1" t="n">
        <v>16319588</v>
      </c>
      <c r="Z78" s="1" t="n">
        <v>16051643</v>
      </c>
      <c r="AA78" s="1" t="n">
        <v>11325166</v>
      </c>
      <c r="AB78" s="1" t="n">
        <v>7090608</v>
      </c>
      <c r="AC78" s="1" t="n">
        <v>3853742</v>
      </c>
      <c r="AD78" s="1" t="n">
        <v>3820942</v>
      </c>
      <c r="AE78" s="1" t="n">
        <v>6803236</v>
      </c>
    </row>
    <row r="79" ht="15.75" customHeight="1" s="157">
      <c r="A79" s="1" t="inlineStr">
        <is>
          <t>exports</t>
        </is>
      </c>
      <c r="B79" s="1" t="inlineStr">
        <is>
          <t>NJ</t>
        </is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0</v>
      </c>
      <c r="J79" s="1" t="n">
        <v>0</v>
      </c>
      <c r="K79" s="1" t="n">
        <v>0</v>
      </c>
      <c r="L79" s="1" t="n">
        <v>0</v>
      </c>
      <c r="M79" s="1" t="n">
        <v>0</v>
      </c>
      <c r="N79" s="1" t="n">
        <v>0</v>
      </c>
      <c r="O79" s="1" t="n">
        <v>0</v>
      </c>
      <c r="P79" s="1" t="n">
        <v>0</v>
      </c>
      <c r="Q79" s="1" t="n">
        <v>0</v>
      </c>
      <c r="R79" s="1" t="n">
        <v>0</v>
      </c>
      <c r="S79" s="1" t="n">
        <v>0</v>
      </c>
      <c r="T79" s="1" t="n">
        <v>0</v>
      </c>
      <c r="U79" s="1" t="n">
        <v>0</v>
      </c>
      <c r="V79" s="1" t="n">
        <v>0</v>
      </c>
      <c r="W79" s="1" t="n">
        <v>0</v>
      </c>
      <c r="X79" s="1" t="n">
        <v>0</v>
      </c>
      <c r="Y79" s="1" t="n">
        <v>0</v>
      </c>
      <c r="Z79" s="1" t="n">
        <v>0</v>
      </c>
      <c r="AA79" s="1" t="n">
        <v>0</v>
      </c>
      <c r="AB79" s="1" t="n">
        <v>0</v>
      </c>
      <c r="AC79" s="1" t="n">
        <v>0</v>
      </c>
      <c r="AD79" s="1" t="n">
        <v>0</v>
      </c>
      <c r="AE79" s="1" t="n">
        <v>0</v>
      </c>
    </row>
    <row r="80" ht="15.75" customHeight="1" s="157">
      <c r="A80" s="1" t="inlineStr">
        <is>
          <t>imports</t>
        </is>
      </c>
      <c r="B80" s="1" t="inlineStr">
        <is>
          <t>NM</t>
        </is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0</v>
      </c>
      <c r="J80" s="1" t="n">
        <v>0</v>
      </c>
      <c r="K80" s="1" t="n">
        <v>0</v>
      </c>
      <c r="L80" s="1" t="n">
        <v>0</v>
      </c>
      <c r="M80" s="1" t="n">
        <v>0</v>
      </c>
      <c r="N80" s="1" t="n">
        <v>0</v>
      </c>
      <c r="O80" s="1" t="n">
        <v>0</v>
      </c>
      <c r="P80" s="1" t="n">
        <v>0</v>
      </c>
      <c r="Q80" s="1" t="n">
        <v>0</v>
      </c>
      <c r="R80" s="1" t="n">
        <v>0</v>
      </c>
      <c r="S80" s="1" t="n">
        <v>0</v>
      </c>
      <c r="T80" s="1" t="n">
        <v>0</v>
      </c>
      <c r="U80" s="1" t="n">
        <v>0</v>
      </c>
      <c r="V80" s="1" t="n">
        <v>0</v>
      </c>
      <c r="W80" s="1" t="n">
        <v>0</v>
      </c>
      <c r="X80" s="1" t="n">
        <v>0</v>
      </c>
      <c r="Y80" s="1" t="n">
        <v>0</v>
      </c>
      <c r="Z80" s="1" t="n">
        <v>0</v>
      </c>
      <c r="AA80" s="1" t="n">
        <v>0</v>
      </c>
      <c r="AB80" s="1" t="n">
        <v>0</v>
      </c>
      <c r="AC80" s="1" t="n">
        <v>0</v>
      </c>
      <c r="AD80" s="1" t="n">
        <v>0</v>
      </c>
      <c r="AE80" s="1" t="n">
        <v>0</v>
      </c>
    </row>
    <row r="81" ht="15.75" customHeight="1" s="157">
      <c r="A81" s="1" t="inlineStr">
        <is>
          <t>exports</t>
        </is>
      </c>
      <c r="B81" s="1" t="inlineStr">
        <is>
          <t>NM</t>
        </is>
      </c>
      <c r="C81" s="1" t="n">
        <v>13336918</v>
      </c>
      <c r="D81" s="1" t="n">
        <v>9502591</v>
      </c>
      <c r="E81" s="1" t="n">
        <v>11829278</v>
      </c>
      <c r="F81" s="1" t="n">
        <v>11926670</v>
      </c>
      <c r="G81" s="1" t="n">
        <v>12603952</v>
      </c>
      <c r="H81" s="1" t="n">
        <v>11353211</v>
      </c>
      <c r="I81" s="1" t="n">
        <v>10870648</v>
      </c>
      <c r="J81" s="1" t="n">
        <v>11817020</v>
      </c>
      <c r="K81" s="1" t="n">
        <v>12025263</v>
      </c>
      <c r="L81" s="1" t="n">
        <v>12236852</v>
      </c>
      <c r="M81" s="1" t="n">
        <v>12943982</v>
      </c>
      <c r="N81" s="1" t="n">
        <v>12886504</v>
      </c>
      <c r="O81" s="1" t="n">
        <v>9297795</v>
      </c>
      <c r="P81" s="1" t="n">
        <v>11235850</v>
      </c>
      <c r="Q81" s="1" t="n">
        <v>10716494</v>
      </c>
      <c r="R81" s="1" t="n">
        <v>12117239</v>
      </c>
      <c r="S81" s="1" t="n">
        <v>13381273</v>
      </c>
      <c r="T81" s="1" t="n">
        <v>11846427</v>
      </c>
      <c r="U81" s="1" t="n">
        <v>12928933</v>
      </c>
      <c r="V81" s="1" t="n">
        <v>16242146</v>
      </c>
      <c r="W81" s="1" t="n">
        <v>12109242</v>
      </c>
      <c r="X81" s="1" t="n">
        <v>13441025</v>
      </c>
      <c r="Y81" s="1" t="n">
        <v>11696588</v>
      </c>
      <c r="Z81" s="1" t="n">
        <v>11092099</v>
      </c>
      <c r="AA81" s="1" t="n">
        <v>7522617</v>
      </c>
      <c r="AB81" s="1" t="n">
        <v>7934971</v>
      </c>
      <c r="AC81" s="1" t="n">
        <v>8259605</v>
      </c>
      <c r="AD81" s="1" t="n">
        <v>9018889</v>
      </c>
      <c r="AE81" s="1" t="n">
        <v>7070578</v>
      </c>
    </row>
    <row r="82" ht="15.75" customHeight="1" s="157">
      <c r="A82" s="1" t="inlineStr">
        <is>
          <t>imports</t>
        </is>
      </c>
      <c r="B82" s="1" t="inlineStr">
        <is>
          <t>NY</t>
        </is>
      </c>
      <c r="C82" s="1" t="n">
        <v>8822843</v>
      </c>
      <c r="D82" s="1" t="n">
        <v>7289273</v>
      </c>
      <c r="E82" s="1" t="n">
        <v>15568500</v>
      </c>
      <c r="F82" s="1" t="n">
        <v>16892909</v>
      </c>
      <c r="G82" s="1" t="n">
        <v>8312118</v>
      </c>
      <c r="H82" s="1" t="n">
        <v>4551196</v>
      </c>
      <c r="I82" s="1" t="n">
        <v>4962556</v>
      </c>
      <c r="J82" s="1" t="n">
        <v>5502267</v>
      </c>
      <c r="K82" s="1" t="n">
        <v>4203580</v>
      </c>
      <c r="L82" s="1" t="n">
        <v>9454649</v>
      </c>
      <c r="M82" s="1" t="n">
        <v>12488371</v>
      </c>
      <c r="N82" s="1" t="n">
        <v>7891852</v>
      </c>
      <c r="O82" s="1" t="n">
        <v>13822539</v>
      </c>
      <c r="P82" s="1" t="n">
        <v>17249636</v>
      </c>
      <c r="Q82" s="1" t="n">
        <v>19723083</v>
      </c>
      <c r="R82" s="1" t="n">
        <v>13180888</v>
      </c>
      <c r="S82" s="1" t="n">
        <v>6013583</v>
      </c>
      <c r="T82" s="1" t="n">
        <v>4346118</v>
      </c>
      <c r="U82" s="1" t="n">
        <v>3259341</v>
      </c>
      <c r="V82" s="1" t="n">
        <v>8832194</v>
      </c>
      <c r="W82" s="1" t="n">
        <v>12490415</v>
      </c>
      <c r="X82" s="1" t="n">
        <v>7579872</v>
      </c>
      <c r="Y82" s="1" t="n">
        <v>2763261</v>
      </c>
      <c r="Z82" s="1" t="n">
        <v>6065287</v>
      </c>
      <c r="AA82" s="1" t="n">
        <v>5827936</v>
      </c>
      <c r="AB82" s="1" t="n">
        <v>4361322</v>
      </c>
      <c r="AC82" s="1" t="n">
        <v>6641435</v>
      </c>
      <c r="AD82" s="1" t="n">
        <v>11187093</v>
      </c>
      <c r="AE82" s="1" t="n">
        <v>12293650</v>
      </c>
    </row>
    <row r="83" ht="15.75" customHeight="1" s="157">
      <c r="A83" s="1" t="inlineStr">
        <is>
          <t>exports</t>
        </is>
      </c>
      <c r="B83" s="1" t="inlineStr">
        <is>
          <t>NY</t>
        </is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</v>
      </c>
      <c r="I83" s="1" t="n">
        <v>0</v>
      </c>
      <c r="J83" s="1" t="n">
        <v>0</v>
      </c>
      <c r="K83" s="1" t="n">
        <v>0</v>
      </c>
      <c r="L83" s="1" t="n">
        <v>0</v>
      </c>
      <c r="M83" s="1" t="n">
        <v>0</v>
      </c>
      <c r="N83" s="1" t="n">
        <v>0</v>
      </c>
      <c r="O83" s="1" t="n">
        <v>0</v>
      </c>
      <c r="P83" s="1" t="n">
        <v>0</v>
      </c>
      <c r="Q83" s="1" t="n">
        <v>0</v>
      </c>
      <c r="R83" s="1" t="n">
        <v>0</v>
      </c>
      <c r="S83" s="1" t="n">
        <v>0</v>
      </c>
      <c r="T83" s="1" t="n">
        <v>0</v>
      </c>
      <c r="U83" s="1" t="n">
        <v>0</v>
      </c>
      <c r="V83" s="1" t="n">
        <v>0</v>
      </c>
      <c r="W83" s="1" t="n">
        <v>0</v>
      </c>
      <c r="X83" s="1" t="n">
        <v>0</v>
      </c>
      <c r="Y83" s="1" t="n">
        <v>0</v>
      </c>
      <c r="Z83" s="1" t="n">
        <v>0</v>
      </c>
      <c r="AA83" s="1" t="n">
        <v>0</v>
      </c>
      <c r="AB83" s="1" t="n">
        <v>0</v>
      </c>
      <c r="AC83" s="1" t="n">
        <v>0</v>
      </c>
      <c r="AD83" s="1" t="n">
        <v>0</v>
      </c>
      <c r="AE83" s="1" t="n">
        <v>0</v>
      </c>
    </row>
    <row r="84" ht="15.75" customHeight="1" s="157">
      <c r="A84" s="1" t="inlineStr">
        <is>
          <t>imports</t>
        </is>
      </c>
      <c r="B84" s="1" t="inlineStr">
        <is>
          <t>NC</t>
        </is>
      </c>
      <c r="C84" s="1" t="n">
        <v>15816964</v>
      </c>
      <c r="D84" s="1" t="n">
        <v>14024193</v>
      </c>
      <c r="E84" s="1" t="n">
        <v>16466046</v>
      </c>
      <c r="F84" s="1" t="n">
        <v>17103687</v>
      </c>
      <c r="G84" s="1" t="n">
        <v>11094368</v>
      </c>
      <c r="H84" s="1" t="n">
        <v>11531017</v>
      </c>
      <c r="I84" s="1" t="n">
        <v>9452105</v>
      </c>
      <c r="J84" s="1" t="n">
        <v>6730623</v>
      </c>
      <c r="K84" s="1" t="n">
        <v>5506688</v>
      </c>
      <c r="L84" s="1" t="n">
        <v>11962882</v>
      </c>
      <c r="M84" s="1" t="n">
        <v>12099876</v>
      </c>
      <c r="N84" s="1" t="n">
        <v>14235130</v>
      </c>
      <c r="O84" s="1" t="n">
        <v>13131388</v>
      </c>
      <c r="P84" s="1" t="n">
        <v>7514965</v>
      </c>
      <c r="Q84" s="1" t="n">
        <v>14743847</v>
      </c>
      <c r="R84" s="1" t="n">
        <v>13288950</v>
      </c>
      <c r="S84" s="1" t="n">
        <v>15760685</v>
      </c>
      <c r="T84" s="1" t="n">
        <v>14629639</v>
      </c>
      <c r="U84" s="1" t="n">
        <v>17693787</v>
      </c>
      <c r="V84" s="1" t="n">
        <v>20741069</v>
      </c>
      <c r="W84" s="1" t="n">
        <v>19729808</v>
      </c>
      <c r="X84" s="1" t="n">
        <v>23878900</v>
      </c>
      <c r="Y84" s="1" t="n">
        <v>22692127</v>
      </c>
      <c r="Z84" s="1" t="n">
        <v>15080537</v>
      </c>
      <c r="AA84" s="1" t="n">
        <v>15948056</v>
      </c>
      <c r="AB84" s="1" t="n">
        <v>16479278</v>
      </c>
      <c r="AC84" s="1" t="n">
        <v>14215709</v>
      </c>
      <c r="AD84" s="1" t="n">
        <v>13173259</v>
      </c>
      <c r="AE84" s="1" t="n">
        <v>14040847</v>
      </c>
    </row>
    <row r="85" ht="15.75" customHeight="1" s="157">
      <c r="A85" s="1" t="inlineStr">
        <is>
          <t>exports</t>
        </is>
      </c>
      <c r="B85" s="1" t="inlineStr">
        <is>
          <t>NC</t>
        </is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</v>
      </c>
      <c r="I85" s="1" t="n">
        <v>0</v>
      </c>
      <c r="J85" s="1" t="n">
        <v>0</v>
      </c>
      <c r="K85" s="1" t="n">
        <v>0</v>
      </c>
      <c r="L85" s="1" t="n">
        <v>0</v>
      </c>
      <c r="M85" s="1" t="n">
        <v>0</v>
      </c>
      <c r="N85" s="1" t="n">
        <v>0</v>
      </c>
      <c r="O85" s="1" t="n">
        <v>0</v>
      </c>
      <c r="P85" s="1" t="n">
        <v>0</v>
      </c>
      <c r="Q85" s="1" t="n">
        <v>0</v>
      </c>
      <c r="R85" s="1" t="n">
        <v>0</v>
      </c>
      <c r="S85" s="1" t="n">
        <v>0</v>
      </c>
      <c r="T85" s="1" t="n">
        <v>0</v>
      </c>
      <c r="U85" s="1" t="n">
        <v>0</v>
      </c>
      <c r="V85" s="1" t="n">
        <v>0</v>
      </c>
      <c r="W85" s="1" t="n">
        <v>0</v>
      </c>
      <c r="X85" s="1" t="n">
        <v>0</v>
      </c>
      <c r="Y85" s="1" t="n">
        <v>0</v>
      </c>
      <c r="Z85" s="1" t="n">
        <v>0</v>
      </c>
      <c r="AA85" s="1" t="n">
        <v>0</v>
      </c>
      <c r="AB85" s="1" t="n">
        <v>0</v>
      </c>
      <c r="AC85" s="1" t="n">
        <v>0</v>
      </c>
      <c r="AD85" s="1" t="n">
        <v>0</v>
      </c>
      <c r="AE85" s="1" t="n">
        <v>0</v>
      </c>
    </row>
    <row r="86" ht="15.75" customHeight="1" s="157">
      <c r="A86" s="1" t="inlineStr">
        <is>
          <t>imports</t>
        </is>
      </c>
      <c r="B86" s="1" t="inlineStr">
        <is>
          <t>ND</t>
        </is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</v>
      </c>
      <c r="I86" s="1" t="n">
        <v>0</v>
      </c>
      <c r="J86" s="1" t="n">
        <v>0</v>
      </c>
      <c r="K86" s="1" t="n">
        <v>0</v>
      </c>
      <c r="L86" s="1" t="n">
        <v>0</v>
      </c>
      <c r="M86" s="1" t="n">
        <v>0</v>
      </c>
      <c r="N86" s="1" t="n">
        <v>0</v>
      </c>
      <c r="O86" s="1" t="n">
        <v>0</v>
      </c>
      <c r="P86" s="1" t="n">
        <v>0</v>
      </c>
      <c r="Q86" s="1" t="n">
        <v>0</v>
      </c>
      <c r="R86" s="1" t="n">
        <v>0</v>
      </c>
      <c r="S86" s="1" t="n">
        <v>0</v>
      </c>
      <c r="T86" s="1" t="n">
        <v>0</v>
      </c>
      <c r="U86" s="1" t="n">
        <v>0</v>
      </c>
      <c r="V86" s="1" t="n">
        <v>0</v>
      </c>
      <c r="W86" s="1" t="n">
        <v>0</v>
      </c>
      <c r="X86" s="1" t="n">
        <v>0</v>
      </c>
      <c r="Y86" s="1" t="n">
        <v>0</v>
      </c>
      <c r="Z86" s="1" t="n">
        <v>0</v>
      </c>
      <c r="AA86" s="1" t="n">
        <v>0</v>
      </c>
      <c r="AB86" s="1" t="n">
        <v>0</v>
      </c>
      <c r="AC86" s="1" t="n">
        <v>0</v>
      </c>
      <c r="AD86" s="1" t="n">
        <v>0</v>
      </c>
      <c r="AE86" s="1" t="n">
        <v>0</v>
      </c>
    </row>
    <row r="87" ht="15.75" customHeight="1" s="157">
      <c r="A87" s="1" t="inlineStr">
        <is>
          <t>exports</t>
        </is>
      </c>
      <c r="B87" s="1" t="inlineStr">
        <is>
          <t>ND</t>
        </is>
      </c>
      <c r="C87" s="1" t="n">
        <v>19156014</v>
      </c>
      <c r="D87" s="1" t="n">
        <v>19716068</v>
      </c>
      <c r="E87" s="1" t="n">
        <v>21420031</v>
      </c>
      <c r="F87" s="1" t="n">
        <v>21357376</v>
      </c>
      <c r="G87" s="1" t="n">
        <v>21512860</v>
      </c>
      <c r="H87" s="1" t="n">
        <v>20862305</v>
      </c>
      <c r="I87" s="1" t="n">
        <v>22436977</v>
      </c>
      <c r="J87" s="1" t="n">
        <v>20688015</v>
      </c>
      <c r="K87" s="1" t="n">
        <v>21289803</v>
      </c>
      <c r="L87" s="1" t="n">
        <v>21011911</v>
      </c>
      <c r="M87" s="1" t="n">
        <v>21404253</v>
      </c>
      <c r="N87" s="1" t="n">
        <v>20045339</v>
      </c>
      <c r="O87" s="1" t="n">
        <v>20106566</v>
      </c>
      <c r="P87" s="1" t="n">
        <v>19261086</v>
      </c>
      <c r="Q87" s="1" t="n">
        <v>18233916</v>
      </c>
      <c r="R87" s="1" t="n">
        <v>21553211</v>
      </c>
      <c r="S87" s="1" t="n">
        <v>19125175</v>
      </c>
      <c r="T87" s="1" t="n">
        <v>19490976</v>
      </c>
      <c r="U87" s="1" t="n">
        <v>19965252</v>
      </c>
      <c r="V87" s="1" t="n">
        <v>21159930</v>
      </c>
      <c r="W87" s="1" t="n">
        <v>21796539</v>
      </c>
      <c r="X87" s="1" t="n">
        <v>21517279</v>
      </c>
      <c r="Y87" s="1" t="n">
        <v>21534011</v>
      </c>
      <c r="Z87" s="1" t="n">
        <v>19537633</v>
      </c>
      <c r="AA87" s="1" t="n">
        <v>18577332</v>
      </c>
      <c r="AB87" s="1" t="n">
        <v>19644207</v>
      </c>
      <c r="AC87" s="1" t="n">
        <v>20049326</v>
      </c>
      <c r="AD87" s="1" t="n">
        <v>22095457</v>
      </c>
      <c r="AE87" s="1" t="n">
        <v>21598061</v>
      </c>
    </row>
    <row r="88" ht="15.75" customHeight="1" s="157">
      <c r="A88" s="1" t="inlineStr">
        <is>
          <t>imports</t>
        </is>
      </c>
      <c r="B88" s="1" t="inlineStr">
        <is>
          <t>OH</t>
        </is>
      </c>
      <c r="C88" s="1" t="n">
        <v>31620437</v>
      </c>
      <c r="D88" s="1" t="n">
        <v>29106323</v>
      </c>
      <c r="E88" s="1" t="n">
        <v>25527168</v>
      </c>
      <c r="F88" s="1" t="n">
        <v>32152396</v>
      </c>
      <c r="G88" s="1" t="n">
        <v>41379087</v>
      </c>
      <c r="H88" s="1" t="n">
        <v>39208480</v>
      </c>
      <c r="I88" s="1" t="n">
        <v>33699352</v>
      </c>
      <c r="J88" s="1" t="n">
        <v>34842360</v>
      </c>
      <c r="K88" s="1" t="n">
        <v>30541752</v>
      </c>
      <c r="L88" s="1" t="n">
        <v>42367776</v>
      </c>
      <c r="M88" s="1" t="n">
        <v>36142111</v>
      </c>
      <c r="N88" s="1" t="n">
        <v>30160840</v>
      </c>
      <c r="O88" s="1" t="n">
        <v>23901099</v>
      </c>
      <c r="P88" s="1" t="n">
        <v>22820869</v>
      </c>
      <c r="Q88" s="1" t="n">
        <v>24858371</v>
      </c>
      <c r="R88" s="1" t="n">
        <v>21895152</v>
      </c>
      <c r="S88" s="1" t="n">
        <v>14662304</v>
      </c>
      <c r="T88" s="1" t="n">
        <v>20217486</v>
      </c>
      <c r="U88" s="1" t="n">
        <v>19424322</v>
      </c>
      <c r="V88" s="1" t="n">
        <v>21808230</v>
      </c>
      <c r="W88" s="1" t="n">
        <v>22551010</v>
      </c>
      <c r="X88" s="1" t="n">
        <v>30972564</v>
      </c>
      <c r="Y88" s="1" t="n">
        <v>35028733</v>
      </c>
      <c r="Z88" s="1" t="n">
        <v>24544335</v>
      </c>
      <c r="AA88" s="1" t="n">
        <v>27180567</v>
      </c>
      <c r="AB88" s="1" t="n">
        <v>38244127</v>
      </c>
      <c r="AC88" s="1" t="n">
        <v>42198409</v>
      </c>
      <c r="AD88" s="1" t="n">
        <v>37031973</v>
      </c>
      <c r="AE88" s="1" t="n">
        <v>36569945</v>
      </c>
    </row>
    <row r="89" ht="15.75" customHeight="1" s="157">
      <c r="A89" s="1" t="inlineStr">
        <is>
          <t>exports</t>
        </is>
      </c>
      <c r="B89" s="1" t="inlineStr">
        <is>
          <t>OH</t>
        </is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0</v>
      </c>
      <c r="I89" s="1" t="n">
        <v>0</v>
      </c>
      <c r="J89" s="1" t="n">
        <v>0</v>
      </c>
      <c r="K89" s="1" t="n">
        <v>0</v>
      </c>
      <c r="L89" s="1" t="n">
        <v>0</v>
      </c>
      <c r="M89" s="1" t="n">
        <v>0</v>
      </c>
      <c r="N89" s="1" t="n">
        <v>0</v>
      </c>
      <c r="O89" s="1" t="n">
        <v>0</v>
      </c>
      <c r="P89" s="1" t="n">
        <v>0</v>
      </c>
      <c r="Q89" s="1" t="n">
        <v>0</v>
      </c>
      <c r="R89" s="1" t="n">
        <v>0</v>
      </c>
      <c r="S89" s="1" t="n">
        <v>0</v>
      </c>
      <c r="T89" s="1" t="n">
        <v>0</v>
      </c>
      <c r="U89" s="1" t="n">
        <v>0</v>
      </c>
      <c r="V89" s="1" t="n">
        <v>0</v>
      </c>
      <c r="W89" s="1" t="n">
        <v>0</v>
      </c>
      <c r="X89" s="1" t="n">
        <v>0</v>
      </c>
      <c r="Y89" s="1" t="n">
        <v>0</v>
      </c>
      <c r="Z89" s="1" t="n">
        <v>0</v>
      </c>
      <c r="AA89" s="1" t="n">
        <v>0</v>
      </c>
      <c r="AB89" s="1" t="n">
        <v>0</v>
      </c>
      <c r="AC89" s="1" t="n">
        <v>0</v>
      </c>
      <c r="AD89" s="1" t="n">
        <v>0</v>
      </c>
      <c r="AE89" s="1" t="n">
        <v>0</v>
      </c>
    </row>
    <row r="90" ht="15.75" customHeight="1" s="157">
      <c r="A90" s="1" t="inlineStr">
        <is>
          <t>imports</t>
        </is>
      </c>
      <c r="B90" s="1" t="inlineStr">
        <is>
          <t>OK</t>
        </is>
      </c>
      <c r="C90" s="1" t="n">
        <v>537952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0</v>
      </c>
      <c r="I90" s="1" t="n">
        <v>0</v>
      </c>
      <c r="J90" s="1" t="n">
        <v>0</v>
      </c>
      <c r="K90" s="1" t="n">
        <v>0</v>
      </c>
      <c r="L90" s="1" t="n">
        <v>0</v>
      </c>
      <c r="M90" s="1" t="n">
        <v>0</v>
      </c>
      <c r="N90" s="1" t="n">
        <v>0</v>
      </c>
      <c r="O90" s="1" t="n">
        <v>0</v>
      </c>
      <c r="P90" s="1" t="n">
        <v>0</v>
      </c>
      <c r="Q90" s="1" t="n">
        <v>0</v>
      </c>
      <c r="R90" s="1" t="n">
        <v>0</v>
      </c>
      <c r="S90" s="1" t="n">
        <v>0</v>
      </c>
      <c r="T90" s="1" t="n">
        <v>0</v>
      </c>
      <c r="U90" s="1" t="n">
        <v>0</v>
      </c>
      <c r="V90" s="1" t="n">
        <v>0</v>
      </c>
      <c r="W90" s="1" t="n">
        <v>0</v>
      </c>
      <c r="X90" s="1" t="n">
        <v>0</v>
      </c>
      <c r="Y90" s="1" t="n">
        <v>0</v>
      </c>
      <c r="Z90" s="1" t="n">
        <v>0</v>
      </c>
      <c r="AA90" s="1" t="n">
        <v>0</v>
      </c>
      <c r="AB90" s="1" t="n">
        <v>0</v>
      </c>
      <c r="AC90" s="1" t="n">
        <v>0</v>
      </c>
      <c r="AD90" s="1" t="n">
        <v>0</v>
      </c>
      <c r="AE90" s="1" t="n">
        <v>0</v>
      </c>
    </row>
    <row r="91" ht="15.75" customHeight="1" s="157">
      <c r="A91" s="1" t="inlineStr">
        <is>
          <t>exports</t>
        </is>
      </c>
      <c r="B91" s="1" t="inlineStr">
        <is>
          <t>OK</t>
        </is>
      </c>
      <c r="C91" s="1" t="n">
        <v>0</v>
      </c>
      <c r="D91" s="1" t="n">
        <v>4963868</v>
      </c>
      <c r="E91" s="1" t="n">
        <v>6943157</v>
      </c>
      <c r="F91" s="1" t="n">
        <v>7493656</v>
      </c>
      <c r="G91" s="1" t="n">
        <v>3913335</v>
      </c>
      <c r="H91" s="1" t="n">
        <v>6074237</v>
      </c>
      <c r="I91" s="1" t="n">
        <v>3220956</v>
      </c>
      <c r="J91" s="1" t="n">
        <v>3041059</v>
      </c>
      <c r="K91" s="1" t="n">
        <v>2730208</v>
      </c>
      <c r="L91" s="1" t="n">
        <v>2316335</v>
      </c>
      <c r="M91" s="1" t="n">
        <v>4050</v>
      </c>
      <c r="N91" s="1" t="n">
        <v>282207</v>
      </c>
      <c r="O91" s="1" t="n">
        <v>4101134</v>
      </c>
      <c r="P91" s="1" t="n">
        <v>4479535</v>
      </c>
      <c r="Q91" s="1" t="n">
        <v>3537430</v>
      </c>
      <c r="R91" s="1" t="n">
        <v>8747950</v>
      </c>
      <c r="S91" s="1" t="n">
        <v>9522846</v>
      </c>
      <c r="T91" s="1" t="n">
        <v>11852128</v>
      </c>
      <c r="U91" s="1" t="n">
        <v>14384521</v>
      </c>
      <c r="V91" s="1" t="n">
        <v>15623353</v>
      </c>
      <c r="W91" s="1" t="n">
        <v>9245872</v>
      </c>
      <c r="X91" s="1" t="n">
        <v>9813779</v>
      </c>
      <c r="Y91" s="1" t="n">
        <v>13438509</v>
      </c>
      <c r="Z91" s="1" t="n">
        <v>8388375</v>
      </c>
      <c r="AA91" s="1" t="n">
        <v>3323221</v>
      </c>
      <c r="AB91" s="1" t="n">
        <v>9517361</v>
      </c>
      <c r="AC91" s="1" t="n">
        <v>11970421</v>
      </c>
      <c r="AD91" s="1" t="n">
        <v>8294365</v>
      </c>
      <c r="AE91" s="1" t="n">
        <v>16672891</v>
      </c>
    </row>
    <row r="92" ht="15.75" customHeight="1" s="157">
      <c r="A92" s="1" t="inlineStr">
        <is>
          <t>imports</t>
        </is>
      </c>
      <c r="B92" s="1" t="inlineStr">
        <is>
          <t>OR</t>
        </is>
      </c>
      <c r="C92" s="1" t="n">
        <v>0</v>
      </c>
      <c r="D92" s="1" t="n">
        <v>122678</v>
      </c>
      <c r="E92" s="1" t="n">
        <v>5071569</v>
      </c>
      <c r="F92" s="1" t="n">
        <v>7233331</v>
      </c>
      <c r="G92" s="1" t="n">
        <v>10929832</v>
      </c>
      <c r="H92" s="1" t="n">
        <v>5376212</v>
      </c>
      <c r="I92" s="1" t="n">
        <v>591722</v>
      </c>
      <c r="J92" s="1" t="n">
        <v>1231575</v>
      </c>
      <c r="K92" s="1" t="n">
        <v>653056</v>
      </c>
      <c r="L92" s="1" t="n">
        <v>0</v>
      </c>
      <c r="M92" s="1" t="n">
        <v>4483116</v>
      </c>
      <c r="N92" s="1" t="n">
        <v>5589859</v>
      </c>
      <c r="O92" s="1" t="n">
        <v>1805454</v>
      </c>
      <c r="P92" s="1" t="n">
        <v>1075634</v>
      </c>
      <c r="Q92" s="1" t="n">
        <v>0</v>
      </c>
      <c r="R92" s="1" t="n">
        <v>2336153</v>
      </c>
      <c r="S92" s="1" t="n">
        <v>159486</v>
      </c>
      <c r="T92" s="1" t="n">
        <v>0</v>
      </c>
      <c r="U92" s="1" t="n">
        <v>0</v>
      </c>
      <c r="V92" s="1" t="n">
        <v>0</v>
      </c>
      <c r="W92" s="1" t="n">
        <v>0</v>
      </c>
      <c r="X92" s="1" t="n">
        <v>0</v>
      </c>
      <c r="Y92" s="1" t="n">
        <v>0</v>
      </c>
      <c r="Z92" s="1" t="n">
        <v>0</v>
      </c>
      <c r="AA92" s="1" t="n">
        <v>0</v>
      </c>
      <c r="AB92" s="1" t="n">
        <v>0</v>
      </c>
      <c r="AC92" s="1" t="n">
        <v>0</v>
      </c>
      <c r="AD92" s="1" t="n">
        <v>0</v>
      </c>
      <c r="AE92" s="1" t="n">
        <v>0</v>
      </c>
    </row>
    <row r="93" ht="15.75" customHeight="1" s="157">
      <c r="A93" s="1" t="inlineStr">
        <is>
          <t>exports</t>
        </is>
      </c>
      <c r="B93" s="1" t="inlineStr">
        <is>
          <t>OR</t>
        </is>
      </c>
      <c r="C93" s="1" t="n">
        <v>3077931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0</v>
      </c>
      <c r="I93" s="1" t="n">
        <v>0</v>
      </c>
      <c r="J93" s="1" t="n">
        <v>0</v>
      </c>
      <c r="K93" s="1" t="n">
        <v>0</v>
      </c>
      <c r="L93" s="1" t="n">
        <v>3702055</v>
      </c>
      <c r="M93" s="1" t="n">
        <v>0</v>
      </c>
      <c r="N93" s="1" t="n">
        <v>0</v>
      </c>
      <c r="O93" s="1" t="n">
        <v>0</v>
      </c>
      <c r="P93" s="1" t="n">
        <v>0</v>
      </c>
      <c r="Q93" s="1" t="n">
        <v>2591680</v>
      </c>
      <c r="R93" s="1" t="n">
        <v>0</v>
      </c>
      <c r="S93" s="1" t="n">
        <v>0</v>
      </c>
      <c r="T93" s="1" t="n">
        <v>2427616</v>
      </c>
      <c r="U93" s="1" t="n">
        <v>4620019</v>
      </c>
      <c r="V93" s="1" t="n">
        <v>5007823</v>
      </c>
      <c r="W93" s="1" t="n">
        <v>5542405</v>
      </c>
      <c r="X93" s="1" t="n">
        <v>9070780</v>
      </c>
      <c r="Y93" s="1" t="n">
        <v>10750238</v>
      </c>
      <c r="Z93" s="1" t="n">
        <v>8446112</v>
      </c>
      <c r="AA93" s="1" t="n">
        <v>9178311</v>
      </c>
      <c r="AB93" s="1" t="n">
        <v>8982333</v>
      </c>
      <c r="AC93" s="1" t="n">
        <v>10168298</v>
      </c>
      <c r="AD93" s="1" t="n">
        <v>10146197</v>
      </c>
      <c r="AE93" s="1" t="n">
        <v>11903191</v>
      </c>
    </row>
    <row r="94" ht="15.75" customHeight="1" s="157">
      <c r="A94" s="1" t="inlineStr">
        <is>
          <t>imports</t>
        </is>
      </c>
      <c r="B94" s="1" t="inlineStr">
        <is>
          <t>PA</t>
        </is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0</v>
      </c>
      <c r="I94" s="1" t="n">
        <v>0</v>
      </c>
      <c r="J94" s="1" t="n">
        <v>0</v>
      </c>
      <c r="K94" s="1" t="n">
        <v>0</v>
      </c>
      <c r="L94" s="1" t="n">
        <v>0</v>
      </c>
      <c r="M94" s="1" t="n">
        <v>0</v>
      </c>
      <c r="N94" s="1" t="n">
        <v>0</v>
      </c>
      <c r="O94" s="1" t="n">
        <v>0</v>
      </c>
      <c r="P94" s="1" t="n">
        <v>0</v>
      </c>
      <c r="Q94" s="1" t="n">
        <v>0</v>
      </c>
      <c r="R94" s="1" t="n">
        <v>0</v>
      </c>
      <c r="S94" s="1" t="n">
        <v>0</v>
      </c>
      <c r="T94" s="1" t="n">
        <v>0</v>
      </c>
      <c r="U94" s="1" t="n">
        <v>0</v>
      </c>
      <c r="V94" s="1" t="n">
        <v>0</v>
      </c>
      <c r="W94" s="1" t="n">
        <v>0</v>
      </c>
      <c r="X94" s="1" t="n">
        <v>0</v>
      </c>
      <c r="Y94" s="1" t="n">
        <v>0</v>
      </c>
      <c r="Z94" s="1" t="n">
        <v>0</v>
      </c>
      <c r="AA94" s="1" t="n">
        <v>0</v>
      </c>
      <c r="AB94" s="1" t="n">
        <v>0</v>
      </c>
      <c r="AC94" s="1" t="n">
        <v>0</v>
      </c>
      <c r="AD94" s="1" t="n">
        <v>0</v>
      </c>
      <c r="AE94" s="1" t="n">
        <v>0</v>
      </c>
    </row>
    <row r="95" ht="15.75" customHeight="1" s="157">
      <c r="A95" s="1" t="inlineStr">
        <is>
          <t>exports</t>
        </is>
      </c>
      <c r="B95" s="1" t="inlineStr">
        <is>
          <t>PA</t>
        </is>
      </c>
      <c r="C95" s="1" t="n">
        <v>47068059</v>
      </c>
      <c r="D95" s="1" t="n">
        <v>42458225</v>
      </c>
      <c r="E95" s="1" t="n">
        <v>48542382</v>
      </c>
      <c r="F95" s="1" t="n">
        <v>46031503</v>
      </c>
      <c r="G95" s="1" t="n">
        <v>46214573</v>
      </c>
      <c r="H95" s="1" t="n">
        <v>43352789</v>
      </c>
      <c r="I95" s="1" t="n">
        <v>48713174</v>
      </c>
      <c r="J95" s="1" t="n">
        <v>50027029</v>
      </c>
      <c r="K95" s="1" t="n">
        <v>45589687</v>
      </c>
      <c r="L95" s="1" t="n">
        <v>49598244</v>
      </c>
      <c r="M95" s="1" t="n">
        <v>51628652</v>
      </c>
      <c r="N95" s="1" t="n">
        <v>46888935</v>
      </c>
      <c r="O95" s="1" t="n">
        <v>48592359</v>
      </c>
      <c r="P95" s="1" t="n">
        <v>49974683</v>
      </c>
      <c r="Q95" s="1" t="n">
        <v>53374292</v>
      </c>
      <c r="R95" s="1" t="n">
        <v>52545952</v>
      </c>
      <c r="S95" s="1" t="n">
        <v>56097982</v>
      </c>
      <c r="T95" s="1" t="n">
        <v>60243848</v>
      </c>
      <c r="U95" s="1" t="n">
        <v>56477855</v>
      </c>
      <c r="V95" s="1" t="n">
        <v>62615453</v>
      </c>
      <c r="W95" s="1" t="n">
        <v>67915553</v>
      </c>
      <c r="X95" s="1" t="n">
        <v>65984204</v>
      </c>
      <c r="Y95" s="1" t="n">
        <v>66039758</v>
      </c>
      <c r="Z95" s="1" t="n">
        <v>66729936</v>
      </c>
      <c r="AA95" s="1" t="n">
        <v>60534177</v>
      </c>
      <c r="AB95" s="1" t="n">
        <v>54898407</v>
      </c>
      <c r="AC95" s="1" t="n">
        <v>55732372</v>
      </c>
      <c r="AD95" s="1" t="n">
        <v>56609468</v>
      </c>
      <c r="AE95" s="1" t="n">
        <v>52562189</v>
      </c>
    </row>
    <row r="96" ht="15.75" customHeight="1" s="157">
      <c r="A96" s="1" t="inlineStr">
        <is>
          <t>imports</t>
        </is>
      </c>
      <c r="B96" s="1" t="inlineStr">
        <is>
          <t>RI</t>
        </is>
      </c>
      <c r="C96" s="1" t="n">
        <v>6047030</v>
      </c>
      <c r="D96" s="1" t="n">
        <v>3708699</v>
      </c>
      <c r="E96" s="1" t="n">
        <v>1506170</v>
      </c>
      <c r="F96" s="1" t="n">
        <v>1637013</v>
      </c>
      <c r="G96" s="1" t="n">
        <v>1458500</v>
      </c>
      <c r="H96" s="1" t="n">
        <v>1704929</v>
      </c>
      <c r="I96" s="1" t="n">
        <v>0</v>
      </c>
      <c r="J96" s="1" t="n">
        <v>0</v>
      </c>
      <c r="K96" s="1" t="n">
        <v>0</v>
      </c>
      <c r="L96" s="1" t="n">
        <v>0</v>
      </c>
      <c r="M96" s="1" t="n">
        <v>628975</v>
      </c>
      <c r="N96" s="1" t="n">
        <v>0</v>
      </c>
      <c r="O96" s="1" t="n">
        <v>1033293</v>
      </c>
      <c r="P96" s="1" t="n">
        <v>2953885</v>
      </c>
      <c r="Q96" s="1" t="n">
        <v>3613858</v>
      </c>
      <c r="R96" s="1" t="n">
        <v>2563578</v>
      </c>
      <c r="S96" s="1" t="n">
        <v>2390504</v>
      </c>
      <c r="T96" s="1" t="n">
        <v>1237631</v>
      </c>
      <c r="U96" s="1" t="n">
        <v>488422</v>
      </c>
      <c r="V96" s="1" t="n">
        <v>0</v>
      </c>
      <c r="W96" s="1" t="n">
        <v>207115</v>
      </c>
      <c r="X96" s="1" t="n">
        <v>0</v>
      </c>
      <c r="Y96" s="1" t="n">
        <v>5744</v>
      </c>
      <c r="Z96" s="1" t="n">
        <v>1935555</v>
      </c>
      <c r="AA96" s="1" t="n">
        <v>1711876</v>
      </c>
      <c r="AB96" s="1" t="n">
        <v>1097908</v>
      </c>
      <c r="AC96" s="1" t="n">
        <v>1353417</v>
      </c>
      <c r="AD96" s="1" t="n">
        <v>235601</v>
      </c>
      <c r="AE96" s="1" t="n">
        <v>0</v>
      </c>
    </row>
    <row r="97" ht="15.75" customHeight="1" s="157">
      <c r="A97" s="1" t="inlineStr">
        <is>
          <t>exports</t>
        </is>
      </c>
      <c r="B97" s="1" t="inlineStr">
        <is>
          <t>RI</t>
        </is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</v>
      </c>
      <c r="H97" s="1" t="n">
        <v>0</v>
      </c>
      <c r="I97" s="1" t="n">
        <v>1626994</v>
      </c>
      <c r="J97" s="1" t="n">
        <v>1849752</v>
      </c>
      <c r="K97" s="1" t="n">
        <v>1740659</v>
      </c>
      <c r="L97" s="1" t="n">
        <v>272035</v>
      </c>
      <c r="M97" s="1" t="n">
        <v>0</v>
      </c>
      <c r="N97" s="1" t="n">
        <v>85770</v>
      </c>
      <c r="O97" s="1" t="n">
        <v>0</v>
      </c>
      <c r="P97" s="1" t="n">
        <v>0</v>
      </c>
      <c r="Q97" s="1" t="n">
        <v>0</v>
      </c>
      <c r="R97" s="1" t="n">
        <v>0</v>
      </c>
      <c r="S97" s="1" t="n">
        <v>0</v>
      </c>
      <c r="T97" s="1" t="n">
        <v>0</v>
      </c>
      <c r="U97" s="1" t="n">
        <v>0</v>
      </c>
      <c r="V97" s="1" t="n">
        <v>204758</v>
      </c>
      <c r="W97" s="1" t="n">
        <v>0</v>
      </c>
      <c r="X97" s="1" t="n">
        <v>1052712</v>
      </c>
      <c r="Y97" s="1" t="n">
        <v>0</v>
      </c>
      <c r="Z97" s="1" t="n">
        <v>0</v>
      </c>
      <c r="AA97" s="1" t="n">
        <v>0</v>
      </c>
      <c r="AB97" s="1" t="n">
        <v>0</v>
      </c>
      <c r="AC97" s="1" t="n">
        <v>0</v>
      </c>
      <c r="AD97" s="1" t="n">
        <v>0</v>
      </c>
      <c r="AE97" s="1" t="n">
        <v>285085</v>
      </c>
    </row>
    <row r="98" ht="15.75" customHeight="1" s="157">
      <c r="A98" s="1" t="inlineStr">
        <is>
          <t>imports</t>
        </is>
      </c>
      <c r="B98" s="1" t="inlineStr">
        <is>
          <t>SC</t>
        </is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</v>
      </c>
      <c r="H98" s="1" t="n">
        <v>0</v>
      </c>
      <c r="I98" s="1" t="n">
        <v>0</v>
      </c>
      <c r="J98" s="1" t="n">
        <v>0</v>
      </c>
      <c r="K98" s="1" t="n">
        <v>0</v>
      </c>
      <c r="L98" s="1" t="n">
        <v>0</v>
      </c>
      <c r="M98" s="1" t="n">
        <v>0</v>
      </c>
      <c r="N98" s="1" t="n">
        <v>0</v>
      </c>
      <c r="O98" s="1" t="n">
        <v>0</v>
      </c>
      <c r="P98" s="1" t="n">
        <v>0</v>
      </c>
      <c r="Q98" s="1" t="n">
        <v>0</v>
      </c>
      <c r="R98" s="1" t="n">
        <v>0</v>
      </c>
      <c r="S98" s="1" t="n">
        <v>0</v>
      </c>
      <c r="T98" s="1" t="n">
        <v>0</v>
      </c>
      <c r="U98" s="1" t="n">
        <v>0</v>
      </c>
      <c r="V98" s="1" t="n">
        <v>0</v>
      </c>
      <c r="W98" s="1" t="n">
        <v>0</v>
      </c>
      <c r="X98" s="1" t="n">
        <v>0</v>
      </c>
      <c r="Y98" s="1" t="n">
        <v>0</v>
      </c>
      <c r="Z98" s="1" t="n">
        <v>0</v>
      </c>
      <c r="AA98" s="1" t="n">
        <v>0</v>
      </c>
      <c r="AB98" s="1" t="n">
        <v>0</v>
      </c>
      <c r="AC98" s="1" t="n">
        <v>0</v>
      </c>
      <c r="AD98" s="1" t="n">
        <v>0</v>
      </c>
      <c r="AE98" s="1" t="n">
        <v>0</v>
      </c>
    </row>
    <row r="99" ht="15.75" customHeight="1" s="157">
      <c r="A99" s="1" t="inlineStr">
        <is>
          <t>exports</t>
        </is>
      </c>
      <c r="B99" s="1" t="inlineStr">
        <is>
          <t>SC</t>
        </is>
      </c>
      <c r="C99" s="1" t="n">
        <v>9016456</v>
      </c>
      <c r="D99" s="1" t="n">
        <v>8258649</v>
      </c>
      <c r="E99" s="1" t="n">
        <v>8449438</v>
      </c>
      <c r="F99" s="1" t="n">
        <v>8846330</v>
      </c>
      <c r="G99" s="1" t="n">
        <v>7563656</v>
      </c>
      <c r="H99" s="1" t="n">
        <v>7662981</v>
      </c>
      <c r="I99" s="1" t="n">
        <v>3411082</v>
      </c>
      <c r="J99" s="1" t="n">
        <v>4014178</v>
      </c>
      <c r="K99" s="1" t="n">
        <v>6317267</v>
      </c>
      <c r="L99" s="1" t="n">
        <v>7813160</v>
      </c>
      <c r="M99" s="1" t="n">
        <v>7005809</v>
      </c>
      <c r="N99" s="1" t="n">
        <v>6340091</v>
      </c>
      <c r="O99" s="1" t="n">
        <v>9942487</v>
      </c>
      <c r="P99" s="1" t="n">
        <v>7979448</v>
      </c>
      <c r="Q99" s="1" t="n">
        <v>8228091</v>
      </c>
      <c r="R99" s="1" t="n">
        <v>11952335</v>
      </c>
      <c r="S99" s="1" t="n">
        <v>9276877</v>
      </c>
      <c r="T99" s="1" t="n">
        <v>13191588</v>
      </c>
      <c r="U99" s="1" t="n">
        <v>12158923</v>
      </c>
      <c r="V99" s="1" t="n">
        <v>16252663</v>
      </c>
      <c r="W99" s="1" t="n">
        <v>13748043</v>
      </c>
      <c r="X99" s="1" t="n">
        <v>14577271</v>
      </c>
      <c r="Y99" s="1" t="n">
        <v>11125069</v>
      </c>
      <c r="Z99" s="1" t="n">
        <v>8969082</v>
      </c>
      <c r="AA99" s="1" t="n">
        <v>7862831</v>
      </c>
      <c r="AB99" s="1" t="n">
        <v>7591766</v>
      </c>
      <c r="AC99" s="1" t="n">
        <v>9966383</v>
      </c>
      <c r="AD99" s="1" t="n">
        <v>7331627</v>
      </c>
      <c r="AE99" s="1" t="n">
        <v>10787771</v>
      </c>
    </row>
    <row r="100" ht="15.75" customHeight="1" s="157">
      <c r="A100" s="1" t="inlineStr">
        <is>
          <t>imports</t>
        </is>
      </c>
      <c r="B100" s="1" t="inlineStr">
        <is>
          <t>SD</t>
        </is>
      </c>
      <c r="C100" s="1" t="n">
        <v>668183</v>
      </c>
      <c r="D100" s="1" t="n">
        <v>914883</v>
      </c>
      <c r="E100" s="1" t="n">
        <v>1061140</v>
      </c>
      <c r="F100" s="1" t="n">
        <v>2523730</v>
      </c>
      <c r="G100" s="1" t="n">
        <v>54761</v>
      </c>
      <c r="H100" s="1" t="n">
        <v>0</v>
      </c>
      <c r="I100" s="1" t="n">
        <v>0</v>
      </c>
      <c r="J100" s="1" t="n">
        <v>0</v>
      </c>
      <c r="K100" s="1" t="n">
        <v>0</v>
      </c>
      <c r="L100" s="1" t="n">
        <v>0</v>
      </c>
      <c r="M100" s="1" t="n">
        <v>0</v>
      </c>
      <c r="N100" s="1" t="n">
        <v>2146716</v>
      </c>
      <c r="O100" s="1" t="n">
        <v>2225029</v>
      </c>
      <c r="P100" s="1" t="n">
        <v>2165724</v>
      </c>
      <c r="Q100" s="1" t="n">
        <v>2834629</v>
      </c>
      <c r="R100" s="1" t="n">
        <v>4414128</v>
      </c>
      <c r="S100" s="1" t="n">
        <v>4057115</v>
      </c>
      <c r="T100" s="1" t="n">
        <v>5306832</v>
      </c>
      <c r="U100" s="1" t="n">
        <v>4734456</v>
      </c>
      <c r="V100" s="1" t="n">
        <v>3613878</v>
      </c>
      <c r="W100" s="1" t="n">
        <v>2108185</v>
      </c>
      <c r="X100" s="1" t="n">
        <v>477005</v>
      </c>
      <c r="Y100" s="1" t="n">
        <v>1097501</v>
      </c>
      <c r="Z100" s="1" t="n">
        <v>2941389</v>
      </c>
      <c r="AA100" s="1" t="n">
        <v>2162766</v>
      </c>
      <c r="AB100" s="1" t="n">
        <v>3257744</v>
      </c>
      <c r="AC100" s="1" t="n">
        <v>1365888</v>
      </c>
      <c r="AD100" s="1" t="n">
        <v>2129763</v>
      </c>
      <c r="AE100" s="1" t="n">
        <v>974354</v>
      </c>
    </row>
    <row r="101" ht="15.75" customHeight="1" s="157">
      <c r="A101" s="1" t="inlineStr">
        <is>
          <t>exports</t>
        </is>
      </c>
      <c r="B101" s="1" t="inlineStr">
        <is>
          <t>SD</t>
        </is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0</v>
      </c>
      <c r="H101" s="1" t="n">
        <v>467019</v>
      </c>
      <c r="I101" s="1" t="n">
        <v>1376542</v>
      </c>
      <c r="J101" s="1" t="n">
        <v>3816349</v>
      </c>
      <c r="K101" s="1" t="n">
        <v>320034</v>
      </c>
      <c r="L101" s="1" t="n">
        <v>1876577</v>
      </c>
      <c r="M101" s="1" t="n">
        <v>424388</v>
      </c>
      <c r="N101" s="1" t="n">
        <v>0</v>
      </c>
      <c r="O101" s="1" t="n">
        <v>0</v>
      </c>
      <c r="P101" s="1" t="n">
        <v>0</v>
      </c>
      <c r="Q101" s="1" t="n">
        <v>0</v>
      </c>
      <c r="R101" s="1" t="n">
        <v>0</v>
      </c>
      <c r="S101" s="1" t="n">
        <v>0</v>
      </c>
      <c r="T101" s="1" t="n">
        <v>0</v>
      </c>
      <c r="U101" s="1" t="n">
        <v>0</v>
      </c>
      <c r="V101" s="1" t="n">
        <v>0</v>
      </c>
      <c r="W101" s="1" t="n">
        <v>0</v>
      </c>
      <c r="X101" s="1" t="n">
        <v>0</v>
      </c>
      <c r="Y101" s="1" t="n">
        <v>0</v>
      </c>
      <c r="Z101" s="1" t="n">
        <v>0</v>
      </c>
      <c r="AA101" s="1" t="n">
        <v>0</v>
      </c>
      <c r="AB101" s="1" t="n">
        <v>0</v>
      </c>
      <c r="AC101" s="1" t="n">
        <v>0</v>
      </c>
      <c r="AD101" s="1" t="n">
        <v>0</v>
      </c>
      <c r="AE101" s="1" t="n">
        <v>0</v>
      </c>
    </row>
    <row r="102" ht="15.75" customHeight="1" s="157">
      <c r="A102" s="1" t="inlineStr">
        <is>
          <t>imports</t>
        </is>
      </c>
      <c r="B102" s="1" t="inlineStr">
        <is>
          <t>TN</t>
        </is>
      </c>
      <c r="C102" s="1" t="n">
        <v>10237478</v>
      </c>
      <c r="D102" s="1" t="n">
        <v>11608639</v>
      </c>
      <c r="E102" s="1" t="n">
        <v>10685184</v>
      </c>
      <c r="F102" s="1" t="n">
        <v>16061533</v>
      </c>
      <c r="G102" s="1" t="n">
        <v>14233260</v>
      </c>
      <c r="H102" s="1" t="n">
        <v>6606931</v>
      </c>
      <c r="I102" s="1" t="n">
        <v>6345047</v>
      </c>
      <c r="J102" s="1" t="n">
        <v>603976</v>
      </c>
      <c r="K102" s="1" t="n">
        <v>4754751</v>
      </c>
      <c r="L102" s="1" t="n">
        <v>11449997</v>
      </c>
      <c r="M102" s="1" t="n">
        <v>11485449</v>
      </c>
      <c r="N102" s="1" t="n">
        <v>10169084</v>
      </c>
      <c r="O102" s="1" t="n">
        <v>13230033</v>
      </c>
      <c r="P102" s="1" t="n">
        <v>16287824</v>
      </c>
      <c r="Q102" s="1" t="n">
        <v>14293762</v>
      </c>
      <c r="R102" s="1" t="n">
        <v>18691136</v>
      </c>
      <c r="S102" s="1" t="n">
        <v>21732160</v>
      </c>
      <c r="T102" s="1" t="n">
        <v>22679210</v>
      </c>
      <c r="U102" s="1" t="n">
        <v>23974629</v>
      </c>
      <c r="V102" s="1" t="n">
        <v>24357317</v>
      </c>
      <c r="W102" s="1" t="n">
        <v>30907671</v>
      </c>
      <c r="X102" s="1" t="n">
        <v>28944831</v>
      </c>
      <c r="Y102" s="1" t="n">
        <v>27990123</v>
      </c>
      <c r="Z102" s="1" t="n">
        <v>26474134</v>
      </c>
      <c r="AA102" s="1" t="n">
        <v>29691017</v>
      </c>
      <c r="AB102" s="1" t="n">
        <v>33433980</v>
      </c>
      <c r="AC102" s="1" t="n">
        <v>30193132</v>
      </c>
      <c r="AD102" s="1" t="n">
        <v>26494018</v>
      </c>
      <c r="AE102" s="1" t="n">
        <v>29716962</v>
      </c>
    </row>
    <row r="103" ht="15.75" customHeight="1" s="157">
      <c r="A103" s="1" t="inlineStr">
        <is>
          <t>exports</t>
        </is>
      </c>
      <c r="B103" s="1" t="inlineStr">
        <is>
          <t>TN</t>
        </is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0</v>
      </c>
      <c r="H103" s="1" t="n">
        <v>0</v>
      </c>
      <c r="I103" s="1" t="n">
        <v>0</v>
      </c>
      <c r="J103" s="1" t="n">
        <v>0</v>
      </c>
      <c r="K103" s="1" t="n">
        <v>0</v>
      </c>
      <c r="L103" s="1" t="n">
        <v>0</v>
      </c>
      <c r="M103" s="1" t="n">
        <v>0</v>
      </c>
      <c r="N103" s="1" t="n">
        <v>0</v>
      </c>
      <c r="O103" s="1" t="n">
        <v>0</v>
      </c>
      <c r="P103" s="1" t="n">
        <v>0</v>
      </c>
      <c r="Q103" s="1" t="n">
        <v>0</v>
      </c>
      <c r="R103" s="1" t="n">
        <v>0</v>
      </c>
      <c r="S103" s="1" t="n">
        <v>0</v>
      </c>
      <c r="T103" s="1" t="n">
        <v>0</v>
      </c>
      <c r="U103" s="1" t="n">
        <v>0</v>
      </c>
      <c r="V103" s="1" t="n">
        <v>0</v>
      </c>
      <c r="W103" s="1" t="n">
        <v>0</v>
      </c>
      <c r="X103" s="1" t="n">
        <v>0</v>
      </c>
      <c r="Y103" s="1" t="n">
        <v>0</v>
      </c>
      <c r="Z103" s="1" t="n">
        <v>0</v>
      </c>
      <c r="AA103" s="1" t="n">
        <v>0</v>
      </c>
      <c r="AB103" s="1" t="n">
        <v>0</v>
      </c>
      <c r="AC103" s="1" t="n">
        <v>0</v>
      </c>
      <c r="AD103" s="1" t="n">
        <v>0</v>
      </c>
      <c r="AE103" s="1" t="n">
        <v>0</v>
      </c>
    </row>
    <row r="104" ht="15.75" customHeight="1" s="157">
      <c r="A104" s="1" t="inlineStr">
        <is>
          <t>imports</t>
        </is>
      </c>
      <c r="B104" s="1" t="inlineStr">
        <is>
          <t>TX</t>
        </is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0</v>
      </c>
      <c r="H104" s="1" t="n">
        <v>0</v>
      </c>
      <c r="I104" s="1" t="n">
        <v>0</v>
      </c>
      <c r="J104" s="1" t="n">
        <v>0</v>
      </c>
      <c r="K104" s="1" t="n">
        <v>0</v>
      </c>
      <c r="L104" s="1" t="n">
        <v>0</v>
      </c>
      <c r="M104" s="1" t="n">
        <v>0</v>
      </c>
      <c r="N104" s="1" t="n">
        <v>0</v>
      </c>
      <c r="O104" s="1" t="n">
        <v>0</v>
      </c>
      <c r="P104" s="1" t="n">
        <v>0</v>
      </c>
      <c r="Q104" s="1" t="n">
        <v>0</v>
      </c>
      <c r="R104" s="1" t="n">
        <v>0</v>
      </c>
      <c r="S104" s="1" t="n">
        <v>0</v>
      </c>
      <c r="T104" s="1" t="n">
        <v>0</v>
      </c>
      <c r="U104" s="1" t="n">
        <v>0</v>
      </c>
      <c r="V104" s="1" t="n">
        <v>5402774</v>
      </c>
      <c r="W104" s="1" t="n">
        <v>5937938</v>
      </c>
      <c r="X104" s="1" t="n">
        <v>12861</v>
      </c>
      <c r="Y104" s="1" t="n">
        <v>0</v>
      </c>
      <c r="Z104" s="1" t="n">
        <v>9173135</v>
      </c>
      <c r="AA104" s="1" t="n">
        <v>12680699</v>
      </c>
      <c r="AB104" s="1" t="n">
        <v>4450549</v>
      </c>
      <c r="AC104" s="1" t="n">
        <v>7708654</v>
      </c>
      <c r="AD104" s="1" t="n">
        <v>14432819</v>
      </c>
      <c r="AE104" s="1" t="n">
        <v>5110747</v>
      </c>
    </row>
    <row r="105" ht="15.75" customHeight="1" s="157">
      <c r="A105" s="1" t="inlineStr">
        <is>
          <t>exports</t>
        </is>
      </c>
      <c r="B105" s="1" t="inlineStr">
        <is>
          <t>TX</t>
        </is>
      </c>
      <c r="C105" s="1" t="n">
        <v>15499511</v>
      </c>
      <c r="D105" s="1" t="n">
        <v>16652634</v>
      </c>
      <c r="E105" s="1" t="n">
        <v>20829366</v>
      </c>
      <c r="F105" s="1" t="n">
        <v>17096725</v>
      </c>
      <c r="G105" s="1" t="n">
        <v>16621182</v>
      </c>
      <c r="H105" s="1" t="n">
        <v>20323321</v>
      </c>
      <c r="I105" s="1" t="n">
        <v>15115523</v>
      </c>
      <c r="J105" s="1" t="n">
        <v>14373549</v>
      </c>
      <c r="K105" s="1" t="n">
        <v>15675830</v>
      </c>
      <c r="L105" s="1" t="n">
        <v>19709773</v>
      </c>
      <c r="M105" s="1" t="n">
        <v>20877993</v>
      </c>
      <c r="N105" s="1" t="n">
        <v>20525270</v>
      </c>
      <c r="O105" s="1" t="n">
        <v>16793321</v>
      </c>
      <c r="P105" s="1" t="n">
        <v>19665941</v>
      </c>
      <c r="Q105" s="1" t="n">
        <v>30100655</v>
      </c>
      <c r="R105" s="1" t="n">
        <v>23863479</v>
      </c>
      <c r="S105" s="1" t="n">
        <v>19001244</v>
      </c>
      <c r="T105" s="1" t="n">
        <v>5069147</v>
      </c>
      <c r="U105" s="1" t="n">
        <v>1665211</v>
      </c>
      <c r="V105" s="1" t="n">
        <v>0</v>
      </c>
      <c r="W105" s="1" t="n">
        <v>0</v>
      </c>
      <c r="X105" s="1" t="n">
        <v>0</v>
      </c>
      <c r="Y105" s="1" t="n">
        <v>4126271</v>
      </c>
      <c r="Z105" s="1" t="n">
        <v>0</v>
      </c>
      <c r="AA105" s="1" t="n">
        <v>0</v>
      </c>
      <c r="AB105" s="1" t="n">
        <v>0</v>
      </c>
      <c r="AC105" s="1" t="n">
        <v>0</v>
      </c>
      <c r="AD105" s="1" t="n">
        <v>0</v>
      </c>
      <c r="AE105" s="1" t="n">
        <v>0</v>
      </c>
    </row>
    <row r="106" ht="15.75" customHeight="1" s="157">
      <c r="A106" s="1" t="inlineStr">
        <is>
          <t>imports</t>
        </is>
      </c>
      <c r="B106" s="1" t="inlineStr">
        <is>
          <t>UT</t>
        </is>
      </c>
      <c r="C106" s="1" t="n">
        <v>0</v>
      </c>
      <c r="D106" s="1" t="n">
        <v>0</v>
      </c>
      <c r="E106" s="1" t="n">
        <v>0</v>
      </c>
      <c r="F106" s="1" t="n">
        <v>0</v>
      </c>
      <c r="G106" s="1" t="n">
        <v>0</v>
      </c>
      <c r="H106" s="1" t="n">
        <v>0</v>
      </c>
      <c r="I106" s="1" t="n">
        <v>0</v>
      </c>
      <c r="J106" s="1" t="n">
        <v>0</v>
      </c>
      <c r="K106" s="1" t="n">
        <v>0</v>
      </c>
      <c r="L106" s="1" t="n">
        <v>0</v>
      </c>
      <c r="M106" s="1" t="n">
        <v>0</v>
      </c>
      <c r="N106" s="1" t="n">
        <v>0</v>
      </c>
      <c r="O106" s="1" t="n">
        <v>0</v>
      </c>
      <c r="P106" s="1" t="n">
        <v>0</v>
      </c>
      <c r="Q106" s="1" t="n">
        <v>0</v>
      </c>
      <c r="R106" s="1" t="n">
        <v>0</v>
      </c>
      <c r="S106" s="1" t="n">
        <v>0</v>
      </c>
      <c r="T106" s="1" t="n">
        <v>0</v>
      </c>
      <c r="U106" s="1" t="n">
        <v>0</v>
      </c>
      <c r="V106" s="1" t="n">
        <v>0</v>
      </c>
      <c r="W106" s="1" t="n">
        <v>0</v>
      </c>
      <c r="X106" s="1" t="n">
        <v>0</v>
      </c>
      <c r="Y106" s="1" t="n">
        <v>0</v>
      </c>
      <c r="Z106" s="1" t="n">
        <v>0</v>
      </c>
      <c r="AA106" s="1" t="n">
        <v>0</v>
      </c>
      <c r="AB106" s="1" t="n">
        <v>0</v>
      </c>
      <c r="AC106" s="1" t="n">
        <v>0</v>
      </c>
      <c r="AD106" s="1" t="n">
        <v>0</v>
      </c>
      <c r="AE106" s="1" t="n">
        <v>0</v>
      </c>
    </row>
    <row r="107" ht="15.75" customHeight="1" s="157">
      <c r="A107" s="1" t="inlineStr">
        <is>
          <t>exports</t>
        </is>
      </c>
      <c r="B107" s="1" t="inlineStr">
        <is>
          <t>UT</t>
        </is>
      </c>
      <c r="C107" s="1" t="n">
        <v>15309286</v>
      </c>
      <c r="D107" s="1" t="n">
        <v>12688879</v>
      </c>
      <c r="E107" s="1" t="n">
        <v>14593859</v>
      </c>
      <c r="F107" s="1" t="n">
        <v>15054208</v>
      </c>
      <c r="G107" s="1" t="n">
        <v>15180146</v>
      </c>
      <c r="H107" s="1" t="n">
        <v>12027926</v>
      </c>
      <c r="I107" s="1" t="n">
        <v>10645709</v>
      </c>
      <c r="J107" s="1" t="n">
        <v>11903920</v>
      </c>
      <c r="K107" s="1" t="n">
        <v>12790436</v>
      </c>
      <c r="L107" s="1" t="n">
        <v>12184757</v>
      </c>
      <c r="M107" s="1" t="n">
        <v>10615576</v>
      </c>
      <c r="N107" s="1" t="n">
        <v>10158825</v>
      </c>
      <c r="O107" s="1" t="n">
        <v>10718270</v>
      </c>
      <c r="P107" s="1" t="n">
        <v>11463216</v>
      </c>
      <c r="Q107" s="1" t="n">
        <v>10708190</v>
      </c>
      <c r="R107" s="1" t="n">
        <v>10340590</v>
      </c>
      <c r="S107" s="1" t="n">
        <v>11940655</v>
      </c>
      <c r="T107" s="1" t="n">
        <v>15296914</v>
      </c>
      <c r="U107" s="1" t="n">
        <v>16164557</v>
      </c>
      <c r="V107" s="1" t="n">
        <v>12824087</v>
      </c>
      <c r="W107" s="1" t="n">
        <v>10987444</v>
      </c>
      <c r="X107" s="1" t="n">
        <v>9162061</v>
      </c>
      <c r="Y107" s="1" t="n">
        <v>6453198</v>
      </c>
      <c r="Z107" s="1" t="n">
        <v>8700585</v>
      </c>
      <c r="AA107" s="1" t="n">
        <v>10562273</v>
      </c>
      <c r="AB107" s="1" t="n">
        <v>8594703</v>
      </c>
      <c r="AC107" s="1" t="n">
        <v>4748752</v>
      </c>
      <c r="AD107" s="1" t="n">
        <v>3885559</v>
      </c>
      <c r="AE107" s="1" t="n">
        <v>5632875</v>
      </c>
    </row>
    <row r="108" ht="15.75" customHeight="1" s="157">
      <c r="A108" s="1" t="inlineStr">
        <is>
          <t>imports</t>
        </is>
      </c>
      <c r="B108" s="1" t="inlineStr">
        <is>
          <t>VT</t>
        </is>
      </c>
      <c r="C108" s="1" t="n">
        <v>0</v>
      </c>
      <c r="D108" s="1" t="n">
        <v>0</v>
      </c>
      <c r="E108" s="1" t="n">
        <v>0</v>
      </c>
      <c r="F108" s="1" t="n">
        <v>0</v>
      </c>
      <c r="G108" s="1" t="n">
        <v>0</v>
      </c>
      <c r="H108" s="1" t="n">
        <v>0</v>
      </c>
      <c r="I108" s="1" t="n">
        <v>0</v>
      </c>
      <c r="J108" s="1" t="n">
        <v>0</v>
      </c>
      <c r="K108" s="1" t="n">
        <v>0</v>
      </c>
      <c r="L108" s="1" t="n">
        <v>0</v>
      </c>
      <c r="M108" s="1" t="n">
        <v>0</v>
      </c>
      <c r="N108" s="1" t="n">
        <v>0</v>
      </c>
      <c r="O108" s="1" t="n">
        <v>0</v>
      </c>
      <c r="P108" s="1" t="n">
        <v>0</v>
      </c>
      <c r="Q108" s="1" t="n">
        <v>0</v>
      </c>
      <c r="R108" s="1" t="n">
        <v>0</v>
      </c>
      <c r="S108" s="1" t="n">
        <v>0</v>
      </c>
      <c r="T108" s="1" t="n">
        <v>0</v>
      </c>
      <c r="U108" s="1" t="n">
        <v>0</v>
      </c>
      <c r="V108" s="1" t="n">
        <v>0</v>
      </c>
      <c r="W108" s="1" t="n">
        <v>0</v>
      </c>
      <c r="X108" s="1" t="n">
        <v>0</v>
      </c>
      <c r="Y108" s="1" t="n">
        <v>0</v>
      </c>
      <c r="Z108" s="1" t="n">
        <v>0</v>
      </c>
      <c r="AA108" s="1" t="n">
        <v>0</v>
      </c>
      <c r="AB108" s="1" t="n">
        <v>0</v>
      </c>
      <c r="AC108" s="1" t="n">
        <v>0</v>
      </c>
      <c r="AD108" s="1" t="n">
        <v>0</v>
      </c>
      <c r="AE108" s="1" t="n">
        <v>0</v>
      </c>
    </row>
    <row r="109" ht="15.75" customHeight="1" s="157">
      <c r="A109" s="1" t="inlineStr">
        <is>
          <t>exports</t>
        </is>
      </c>
      <c r="B109" s="1" t="inlineStr">
        <is>
          <t>VT</t>
        </is>
      </c>
      <c r="C109" s="1" t="n">
        <v>1590664</v>
      </c>
      <c r="D109" s="1" t="n">
        <v>1822880</v>
      </c>
      <c r="E109" s="1" t="n">
        <v>1381366</v>
      </c>
      <c r="F109" s="1" t="n">
        <v>1592672</v>
      </c>
      <c r="G109" s="1" t="n">
        <v>2977978</v>
      </c>
      <c r="H109" s="1" t="n">
        <v>3368897</v>
      </c>
      <c r="I109" s="1" t="n">
        <v>2981584</v>
      </c>
      <c r="J109" s="1" t="n">
        <v>3700300</v>
      </c>
      <c r="K109" s="1" t="n">
        <v>2816507</v>
      </c>
      <c r="L109" s="1" t="n">
        <v>7161177</v>
      </c>
      <c r="M109" s="1" t="n">
        <v>3898951</v>
      </c>
      <c r="N109" s="1" t="n">
        <v>2262811</v>
      </c>
      <c r="O109" s="1" t="n">
        <v>1623748</v>
      </c>
      <c r="P109" s="1" t="n">
        <v>1984442</v>
      </c>
      <c r="Q109" s="1" t="n">
        <v>1049527</v>
      </c>
      <c r="R109" s="1" t="n">
        <v>1281175</v>
      </c>
      <c r="S109" s="1" t="n">
        <v>3065279</v>
      </c>
      <c r="T109" s="1" t="n">
        <v>1968963</v>
      </c>
      <c r="U109" s="1" t="n">
        <v>3131676</v>
      </c>
      <c r="V109" s="1" t="n">
        <v>3948595</v>
      </c>
      <c r="W109" s="1" t="n">
        <v>3036806</v>
      </c>
      <c r="X109" s="1" t="n">
        <v>3364713</v>
      </c>
      <c r="Y109" s="1" t="n">
        <v>12203453</v>
      </c>
      <c r="Z109" s="1" t="n">
        <v>12647597</v>
      </c>
      <c r="AA109" s="1" t="n">
        <v>12250520</v>
      </c>
      <c r="AB109" s="1" t="n">
        <v>6887947</v>
      </c>
      <c r="AC109" s="1" t="n">
        <v>4998698</v>
      </c>
      <c r="AD109" s="1" t="n">
        <v>6718186</v>
      </c>
      <c r="AE109" s="1" t="n">
        <v>6042545</v>
      </c>
    </row>
    <row r="110" ht="15.75" customHeight="1" s="157">
      <c r="A110" s="1" t="inlineStr">
        <is>
          <t>imports</t>
        </is>
      </c>
      <c r="B110" s="1" t="inlineStr">
        <is>
          <t>VA</t>
        </is>
      </c>
      <c r="C110" s="1" t="n">
        <v>28877488</v>
      </c>
      <c r="D110" s="1" t="n">
        <v>29400320</v>
      </c>
      <c r="E110" s="1" t="n">
        <v>29678463</v>
      </c>
      <c r="F110" s="1" t="n">
        <v>30437308</v>
      </c>
      <c r="G110" s="1" t="n">
        <v>30156199</v>
      </c>
      <c r="H110" s="1" t="n">
        <v>32866650</v>
      </c>
      <c r="I110" s="1" t="n">
        <v>31500656</v>
      </c>
      <c r="J110" s="1" t="n">
        <v>29466309</v>
      </c>
      <c r="K110" s="1" t="n">
        <v>29008475</v>
      </c>
      <c r="L110" s="1" t="n">
        <v>30705823</v>
      </c>
      <c r="M110" s="1" t="n">
        <v>31241626</v>
      </c>
      <c r="N110" s="1" t="n">
        <v>32642807</v>
      </c>
      <c r="O110" s="1" t="n">
        <v>37211367</v>
      </c>
      <c r="P110" s="1" t="n">
        <v>37713380</v>
      </c>
      <c r="Q110" s="1" t="n">
        <v>39458324</v>
      </c>
      <c r="R110" s="1" t="n">
        <v>42376444</v>
      </c>
      <c r="S110" s="1" t="n">
        <v>45677733</v>
      </c>
      <c r="T110" s="1" t="n">
        <v>44487255</v>
      </c>
      <c r="U110" s="1" t="n">
        <v>48576229</v>
      </c>
      <c r="V110" s="1" t="n">
        <v>48698862</v>
      </c>
      <c r="W110" s="1" t="n">
        <v>50858500</v>
      </c>
      <c r="X110" s="1" t="n">
        <v>52912485</v>
      </c>
      <c r="Y110" s="1" t="n">
        <v>46817968</v>
      </c>
      <c r="Z110" s="1" t="n">
        <v>43672009</v>
      </c>
      <c r="AA110" s="1" t="n">
        <v>43825494</v>
      </c>
      <c r="AB110" s="1" t="n">
        <v>37638570</v>
      </c>
      <c r="AC110" s="1" t="n">
        <v>29458600</v>
      </c>
      <c r="AD110" s="1" t="n">
        <v>30579779</v>
      </c>
      <c r="AE110" s="1" t="n">
        <v>32161239</v>
      </c>
    </row>
    <row r="111" ht="15.75" customHeight="1" s="157">
      <c r="A111" s="1" t="inlineStr">
        <is>
          <t>exports</t>
        </is>
      </c>
      <c r="B111" s="1" t="inlineStr">
        <is>
          <t>VA</t>
        </is>
      </c>
      <c r="C111" s="1" t="n">
        <v>0</v>
      </c>
      <c r="D111" s="1" t="n">
        <v>0</v>
      </c>
      <c r="E111" s="1" t="n">
        <v>0</v>
      </c>
      <c r="F111" s="1" t="n">
        <v>0</v>
      </c>
      <c r="G111" s="1" t="n">
        <v>0</v>
      </c>
      <c r="H111" s="1" t="n">
        <v>0</v>
      </c>
      <c r="I111" s="1" t="n">
        <v>0</v>
      </c>
      <c r="J111" s="1" t="n">
        <v>0</v>
      </c>
      <c r="K111" s="1" t="n">
        <v>0</v>
      </c>
      <c r="L111" s="1" t="n">
        <v>0</v>
      </c>
      <c r="M111" s="1" t="n">
        <v>0</v>
      </c>
      <c r="N111" s="1" t="n">
        <v>0</v>
      </c>
      <c r="O111" s="1" t="n">
        <v>0</v>
      </c>
      <c r="P111" s="1" t="n">
        <v>0</v>
      </c>
      <c r="Q111" s="1" t="n">
        <v>0</v>
      </c>
      <c r="R111" s="1" t="n">
        <v>0</v>
      </c>
      <c r="S111" s="1" t="n">
        <v>0</v>
      </c>
      <c r="T111" s="1" t="n">
        <v>0</v>
      </c>
      <c r="U111" s="1" t="n">
        <v>0</v>
      </c>
      <c r="V111" s="1" t="n">
        <v>0</v>
      </c>
      <c r="W111" s="1" t="n">
        <v>0</v>
      </c>
      <c r="X111" s="1" t="n">
        <v>0</v>
      </c>
      <c r="Y111" s="1" t="n">
        <v>0</v>
      </c>
      <c r="Z111" s="1" t="n">
        <v>0</v>
      </c>
      <c r="AA111" s="1" t="n">
        <v>0</v>
      </c>
      <c r="AB111" s="1" t="n">
        <v>0</v>
      </c>
      <c r="AC111" s="1" t="n">
        <v>0</v>
      </c>
      <c r="AD111" s="1" t="n">
        <v>0</v>
      </c>
      <c r="AE111" s="1" t="n">
        <v>0</v>
      </c>
    </row>
    <row r="112" ht="15.75" customHeight="1" s="157">
      <c r="A112" s="1" t="inlineStr">
        <is>
          <t>imports</t>
        </is>
      </c>
      <c r="B112" s="1" t="inlineStr">
        <is>
          <t>WA</t>
        </is>
      </c>
      <c r="C112" s="1" t="n">
        <v>0</v>
      </c>
      <c r="D112" s="1" t="n">
        <v>0</v>
      </c>
      <c r="E112" s="1" t="n">
        <v>7787678</v>
      </c>
      <c r="F112" s="1" t="n">
        <v>13219397</v>
      </c>
      <c r="G112" s="1" t="n">
        <v>6341351</v>
      </c>
      <c r="H112" s="1" t="n">
        <v>0</v>
      </c>
      <c r="I112" s="1" t="n">
        <v>0</v>
      </c>
      <c r="J112" s="1" t="n">
        <v>0</v>
      </c>
      <c r="K112" s="1" t="n">
        <v>1343594</v>
      </c>
      <c r="L112" s="1" t="n">
        <v>0</v>
      </c>
      <c r="M112" s="1" t="n">
        <v>1096439</v>
      </c>
      <c r="N112" s="1" t="n">
        <v>10176675</v>
      </c>
      <c r="O112" s="1" t="n">
        <v>0</v>
      </c>
      <c r="P112" s="1" t="n">
        <v>0</v>
      </c>
      <c r="Q112" s="1" t="n">
        <v>0</v>
      </c>
      <c r="R112" s="1" t="n">
        <v>0</v>
      </c>
      <c r="S112" s="1" t="n">
        <v>0</v>
      </c>
      <c r="T112" s="1" t="n">
        <v>0</v>
      </c>
      <c r="U112" s="1" t="n">
        <v>0</v>
      </c>
      <c r="V112" s="1" t="n">
        <v>0</v>
      </c>
      <c r="W112" s="1" t="n">
        <v>1279785</v>
      </c>
      <c r="X112" s="1" t="n">
        <v>0</v>
      </c>
      <c r="Y112" s="1" t="n">
        <v>0</v>
      </c>
      <c r="Z112" s="1" t="n">
        <v>0</v>
      </c>
      <c r="AA112" s="1" t="n">
        <v>0</v>
      </c>
      <c r="AB112" s="1" t="n">
        <v>0</v>
      </c>
      <c r="AC112" s="1" t="n">
        <v>0</v>
      </c>
      <c r="AD112" s="1" t="n">
        <v>0</v>
      </c>
      <c r="AE112" s="1" t="n">
        <v>0</v>
      </c>
    </row>
    <row r="113" ht="15.75" customHeight="1" s="157">
      <c r="A113" s="1" t="inlineStr">
        <is>
          <t>exports</t>
        </is>
      </c>
      <c r="B113" s="1" t="inlineStr">
        <is>
          <t>WA</t>
        </is>
      </c>
      <c r="C113" s="1" t="n">
        <v>317343</v>
      </c>
      <c r="D113" s="1" t="n">
        <v>1642326</v>
      </c>
      <c r="E113" s="1" t="n">
        <v>0</v>
      </c>
      <c r="F113" s="1" t="n">
        <v>0</v>
      </c>
      <c r="G113" s="1" t="n">
        <v>0</v>
      </c>
      <c r="H113" s="1" t="n">
        <v>1979467</v>
      </c>
      <c r="I113" s="1" t="n">
        <v>23939720</v>
      </c>
      <c r="J113" s="1" t="n">
        <v>23842204</v>
      </c>
      <c r="K113" s="1" t="n">
        <v>0</v>
      </c>
      <c r="L113" s="1" t="n">
        <v>7546923</v>
      </c>
      <c r="M113" s="1" t="n">
        <v>0</v>
      </c>
      <c r="N113" s="1" t="n">
        <v>0</v>
      </c>
      <c r="O113" s="1" t="n">
        <v>16434917</v>
      </c>
      <c r="P113" s="1" t="n">
        <v>11143844</v>
      </c>
      <c r="Q113" s="1" t="n">
        <v>7523404</v>
      </c>
      <c r="R113" s="1" t="n">
        <v>5979960</v>
      </c>
      <c r="S113" s="1" t="n">
        <v>4932257</v>
      </c>
      <c r="T113" s="1" t="n">
        <v>10572266</v>
      </c>
      <c r="U113" s="1" t="n">
        <v>8868168</v>
      </c>
      <c r="V113" s="1" t="n">
        <v>638330</v>
      </c>
      <c r="W113" s="1" t="n">
        <v>0</v>
      </c>
      <c r="X113" s="1" t="n">
        <v>7387481</v>
      </c>
      <c r="Y113" s="1" t="n">
        <v>10927423</v>
      </c>
      <c r="Z113" s="1" t="n">
        <v>7323509</v>
      </c>
      <c r="AA113" s="1" t="n">
        <v>9719464</v>
      </c>
      <c r="AB113" s="1" t="n">
        <v>9038692</v>
      </c>
      <c r="AC113" s="1" t="n">
        <v>17821779</v>
      </c>
      <c r="AD113" s="1" t="n">
        <v>16289601</v>
      </c>
      <c r="AE113" s="1" t="n">
        <v>16614416</v>
      </c>
    </row>
    <row r="114" ht="15.75" customHeight="1" s="157">
      <c r="A114" s="1" t="inlineStr">
        <is>
          <t>imports</t>
        </is>
      </c>
      <c r="B114" s="1" t="inlineStr">
        <is>
          <t>WV</t>
        </is>
      </c>
      <c r="C114" s="1" t="n">
        <v>0</v>
      </c>
      <c r="D114" s="1" t="n">
        <v>0</v>
      </c>
      <c r="E114" s="1" t="n">
        <v>0</v>
      </c>
      <c r="F114" s="1" t="n">
        <v>0</v>
      </c>
      <c r="G114" s="1" t="n">
        <v>0</v>
      </c>
      <c r="H114" s="1" t="n">
        <v>0</v>
      </c>
      <c r="I114" s="1" t="n">
        <v>0</v>
      </c>
      <c r="J114" s="1" t="n">
        <v>0</v>
      </c>
      <c r="K114" s="1" t="n">
        <v>0</v>
      </c>
      <c r="L114" s="1" t="n">
        <v>0</v>
      </c>
      <c r="M114" s="1" t="n">
        <v>0</v>
      </c>
      <c r="N114" s="1" t="n">
        <v>0</v>
      </c>
      <c r="O114" s="1" t="n">
        <v>0</v>
      </c>
      <c r="P114" s="1" t="n">
        <v>0</v>
      </c>
      <c r="Q114" s="1" t="n">
        <v>0</v>
      </c>
      <c r="R114" s="1" t="n">
        <v>0</v>
      </c>
      <c r="S114" s="1" t="n">
        <v>0</v>
      </c>
      <c r="T114" s="1" t="n">
        <v>0</v>
      </c>
      <c r="U114" s="1" t="n">
        <v>0</v>
      </c>
      <c r="V114" s="1" t="n">
        <v>0</v>
      </c>
      <c r="W114" s="1" t="n">
        <v>0</v>
      </c>
      <c r="X114" s="1" t="n">
        <v>0</v>
      </c>
      <c r="Y114" s="1" t="n">
        <v>0</v>
      </c>
      <c r="Z114" s="1" t="n">
        <v>0</v>
      </c>
      <c r="AA114" s="1" t="n">
        <v>0</v>
      </c>
      <c r="AB114" s="1" t="n">
        <v>0</v>
      </c>
      <c r="AC114" s="1" t="n">
        <v>0</v>
      </c>
      <c r="AD114" s="1" t="n">
        <v>0</v>
      </c>
      <c r="AE114" s="1" t="n">
        <v>0</v>
      </c>
    </row>
    <row r="115" ht="15.75" customHeight="1" s="157">
      <c r="A115" s="1" t="inlineStr">
        <is>
          <t>exports</t>
        </is>
      </c>
      <c r="B115" s="1" t="inlineStr">
        <is>
          <t>WV</t>
        </is>
      </c>
      <c r="C115" s="1" t="n">
        <v>53623093</v>
      </c>
      <c r="D115" s="1" t="n">
        <v>46961239</v>
      </c>
      <c r="E115" s="1" t="n">
        <v>48340675</v>
      </c>
      <c r="F115" s="1" t="n">
        <v>47209794</v>
      </c>
      <c r="G115" s="1" t="n">
        <v>53640349</v>
      </c>
      <c r="H115" s="1" t="n">
        <v>51295732</v>
      </c>
      <c r="I115" s="1" t="n">
        <v>57895225</v>
      </c>
      <c r="J115" s="1" t="n">
        <v>62109699</v>
      </c>
      <c r="K115" s="1" t="n">
        <v>63208614</v>
      </c>
      <c r="L115" s="1" t="n">
        <v>64171644</v>
      </c>
      <c r="M115" s="1" t="n">
        <v>61816671</v>
      </c>
      <c r="N115" s="1" t="n">
        <v>51213230</v>
      </c>
      <c r="O115" s="1" t="n">
        <v>63078305</v>
      </c>
      <c r="P115" s="1" t="n">
        <v>63204176</v>
      </c>
      <c r="Q115" s="1" t="n">
        <v>57282012</v>
      </c>
      <c r="R115" s="1" t="n">
        <v>60019313</v>
      </c>
      <c r="S115" s="1" t="n">
        <v>57861944</v>
      </c>
      <c r="T115" s="1" t="n">
        <v>56496420</v>
      </c>
      <c r="U115" s="1" t="n">
        <v>53754335</v>
      </c>
      <c r="V115" s="1" t="n">
        <v>37939920</v>
      </c>
      <c r="W115" s="1" t="n">
        <v>46051539</v>
      </c>
      <c r="X115" s="1" t="n">
        <v>45120516</v>
      </c>
      <c r="Y115" s="1" t="n">
        <v>39904841</v>
      </c>
      <c r="Z115" s="1" t="n">
        <v>41745993</v>
      </c>
      <c r="AA115" s="1" t="n">
        <v>45541237</v>
      </c>
      <c r="AB115" s="1" t="n">
        <v>37228456</v>
      </c>
      <c r="AC115" s="1" t="n">
        <v>41385191</v>
      </c>
      <c r="AD115" s="1" t="n">
        <v>39070517</v>
      </c>
      <c r="AE115" s="1" t="n">
        <v>31217329</v>
      </c>
    </row>
    <row r="116" ht="15.75" customHeight="1" s="157">
      <c r="A116" s="1" t="inlineStr">
        <is>
          <t>imports</t>
        </is>
      </c>
      <c r="B116" s="1" t="inlineStr">
        <is>
          <t>WI</t>
        </is>
      </c>
      <c r="C116" s="1" t="n">
        <v>7348237</v>
      </c>
      <c r="D116" s="1" t="n">
        <v>7802914</v>
      </c>
      <c r="E116" s="1" t="n">
        <v>8415097</v>
      </c>
      <c r="F116" s="1" t="n">
        <v>9652845</v>
      </c>
      <c r="G116" s="1" t="n">
        <v>9790455</v>
      </c>
      <c r="H116" s="1" t="n">
        <v>11327915</v>
      </c>
      <c r="I116" s="1" t="n">
        <v>11405855</v>
      </c>
      <c r="J116" s="1" t="n">
        <v>15062186</v>
      </c>
      <c r="K116" s="1" t="n">
        <v>12067833</v>
      </c>
      <c r="L116" s="1" t="n">
        <v>12513742</v>
      </c>
      <c r="M116" s="1" t="n">
        <v>13394358</v>
      </c>
      <c r="N116" s="1" t="n">
        <v>13416267</v>
      </c>
      <c r="O116" s="1" t="n">
        <v>16164635</v>
      </c>
      <c r="P116" s="1" t="n">
        <v>14745353</v>
      </c>
      <c r="Q116" s="1" t="n">
        <v>15871347</v>
      </c>
      <c r="R116" s="1" t="n">
        <v>16571114</v>
      </c>
      <c r="S116" s="1" t="n">
        <v>16050592</v>
      </c>
      <c r="T116" s="1" t="n">
        <v>16114283</v>
      </c>
      <c r="U116" s="1" t="n">
        <v>14492190</v>
      </c>
      <c r="V116" s="1" t="n">
        <v>13344578</v>
      </c>
      <c r="W116" s="1" t="n">
        <v>11535663</v>
      </c>
      <c r="X116" s="1" t="n">
        <v>12212738</v>
      </c>
      <c r="Y116" s="1" t="n">
        <v>12179194</v>
      </c>
      <c r="Z116" s="1" t="n">
        <v>10047247</v>
      </c>
      <c r="AA116" s="1" t="n">
        <v>15065290</v>
      </c>
      <c r="AB116" s="1" t="n">
        <v>8784224</v>
      </c>
      <c r="AC116" s="1" t="n">
        <v>10919138</v>
      </c>
      <c r="AD116" s="1" t="n">
        <v>9986667</v>
      </c>
      <c r="AE116" s="1" t="n">
        <v>11010488</v>
      </c>
    </row>
    <row r="117" ht="15.75" customHeight="1" s="157">
      <c r="A117" s="1" t="inlineStr">
        <is>
          <t>exports</t>
        </is>
      </c>
      <c r="B117" s="1" t="inlineStr">
        <is>
          <t>WI</t>
        </is>
      </c>
      <c r="C117" s="1" t="n">
        <v>0</v>
      </c>
      <c r="D117" s="1" t="n">
        <v>0</v>
      </c>
      <c r="E117" s="1" t="n">
        <v>0</v>
      </c>
      <c r="F117" s="1" t="n">
        <v>0</v>
      </c>
      <c r="G117" s="1" t="n">
        <v>0</v>
      </c>
      <c r="H117" s="1" t="n">
        <v>0</v>
      </c>
      <c r="I117" s="1" t="n">
        <v>0</v>
      </c>
      <c r="J117" s="1" t="n">
        <v>0</v>
      </c>
      <c r="K117" s="1" t="n">
        <v>0</v>
      </c>
      <c r="L117" s="1" t="n">
        <v>0</v>
      </c>
      <c r="M117" s="1" t="n">
        <v>0</v>
      </c>
      <c r="N117" s="1" t="n">
        <v>0</v>
      </c>
      <c r="O117" s="1" t="n">
        <v>0</v>
      </c>
      <c r="P117" s="1" t="n">
        <v>0</v>
      </c>
      <c r="Q117" s="1" t="n">
        <v>0</v>
      </c>
      <c r="R117" s="1" t="n">
        <v>0</v>
      </c>
      <c r="S117" s="1" t="n">
        <v>0</v>
      </c>
      <c r="T117" s="1" t="n">
        <v>0</v>
      </c>
      <c r="U117" s="1" t="n">
        <v>0</v>
      </c>
      <c r="V117" s="1" t="n">
        <v>0</v>
      </c>
      <c r="W117" s="1" t="n">
        <v>0</v>
      </c>
      <c r="X117" s="1" t="n">
        <v>0</v>
      </c>
      <c r="Y117" s="1" t="n">
        <v>0</v>
      </c>
      <c r="Z117" s="1" t="n">
        <v>0</v>
      </c>
      <c r="AA117" s="1" t="n">
        <v>0</v>
      </c>
      <c r="AB117" s="1" t="n">
        <v>0</v>
      </c>
      <c r="AC117" s="1" t="n">
        <v>0</v>
      </c>
      <c r="AD117" s="1" t="n">
        <v>0</v>
      </c>
      <c r="AE117" s="1" t="n">
        <v>0</v>
      </c>
    </row>
    <row r="118" ht="15.75" customHeight="1" s="157">
      <c r="A118" s="1" t="inlineStr">
        <is>
          <t>imports</t>
        </is>
      </c>
      <c r="B118" s="1" t="inlineStr">
        <is>
          <t>WY</t>
        </is>
      </c>
      <c r="C118" s="1" t="n">
        <v>0</v>
      </c>
      <c r="D118" s="1" t="n">
        <v>0</v>
      </c>
      <c r="E118" s="1" t="n">
        <v>0</v>
      </c>
      <c r="F118" s="1" t="n">
        <v>0</v>
      </c>
      <c r="G118" s="1" t="n">
        <v>0</v>
      </c>
      <c r="H118" s="1" t="n">
        <v>0</v>
      </c>
      <c r="I118" s="1" t="n">
        <v>0</v>
      </c>
      <c r="J118" s="1" t="n">
        <v>0</v>
      </c>
      <c r="K118" s="1" t="n">
        <v>0</v>
      </c>
      <c r="L118" s="1" t="n">
        <v>0</v>
      </c>
      <c r="M118" s="1" t="n">
        <v>0</v>
      </c>
      <c r="N118" s="1" t="n">
        <v>0</v>
      </c>
      <c r="O118" s="1" t="n">
        <v>0</v>
      </c>
      <c r="P118" s="1" t="n">
        <v>0</v>
      </c>
      <c r="Q118" s="1" t="n">
        <v>0</v>
      </c>
      <c r="R118" s="1" t="n">
        <v>0</v>
      </c>
      <c r="S118" s="1" t="n">
        <v>0</v>
      </c>
      <c r="T118" s="1" t="n">
        <v>0</v>
      </c>
      <c r="U118" s="1" t="n">
        <v>0</v>
      </c>
      <c r="V118" s="1" t="n">
        <v>0</v>
      </c>
      <c r="W118" s="1" t="n">
        <v>0</v>
      </c>
      <c r="X118" s="1" t="n">
        <v>0</v>
      </c>
      <c r="Y118" s="1" t="n">
        <v>0</v>
      </c>
      <c r="Z118" s="1" t="n">
        <v>0</v>
      </c>
      <c r="AA118" s="1" t="n">
        <v>0</v>
      </c>
      <c r="AB118" s="1" t="n">
        <v>0</v>
      </c>
      <c r="AC118" s="1" t="n">
        <v>0</v>
      </c>
      <c r="AD118" s="1" t="n">
        <v>0</v>
      </c>
      <c r="AE118" s="1" t="n">
        <v>0</v>
      </c>
    </row>
    <row r="119" ht="15.75" customHeight="1" s="157">
      <c r="A119" s="1" t="inlineStr">
        <is>
          <t>exports</t>
        </is>
      </c>
      <c r="B119" s="1" t="inlineStr">
        <is>
          <t>WY</t>
        </is>
      </c>
      <c r="C119" s="1" t="n">
        <v>26790161</v>
      </c>
      <c r="D119" s="1" t="n">
        <v>26129796</v>
      </c>
      <c r="E119" s="1" t="n">
        <v>29307278</v>
      </c>
      <c r="F119" s="1" t="n">
        <v>27380203</v>
      </c>
      <c r="G119" s="1" t="n">
        <v>29883620</v>
      </c>
      <c r="H119" s="1" t="n">
        <v>27645823</v>
      </c>
      <c r="I119" s="1" t="n">
        <v>28581870</v>
      </c>
      <c r="J119" s="1" t="n">
        <v>28199216</v>
      </c>
      <c r="K119" s="1" t="n">
        <v>32344762</v>
      </c>
      <c r="L119" s="1" t="n">
        <v>30384413</v>
      </c>
      <c r="M119" s="1" t="n">
        <v>31628151</v>
      </c>
      <c r="N119" s="1" t="n">
        <v>30445094</v>
      </c>
      <c r="O119" s="1" t="n">
        <v>29474549</v>
      </c>
      <c r="P119" s="1" t="n">
        <v>28897916</v>
      </c>
      <c r="Q119" s="1" t="n">
        <v>29550475</v>
      </c>
      <c r="R119" s="1" t="n">
        <v>29712054</v>
      </c>
      <c r="S119" s="1" t="n">
        <v>28721461</v>
      </c>
      <c r="T119" s="1" t="n">
        <v>27778830</v>
      </c>
      <c r="U119" s="1" t="n">
        <v>27486234</v>
      </c>
      <c r="V119" s="1" t="n">
        <v>27257135</v>
      </c>
      <c r="W119" s="1" t="n">
        <v>28772554</v>
      </c>
      <c r="X119" s="1" t="n">
        <v>27775369</v>
      </c>
      <c r="Y119" s="1" t="n">
        <v>30122220</v>
      </c>
      <c r="Z119" s="1" t="n">
        <v>32935668</v>
      </c>
      <c r="AA119" s="1" t="n">
        <v>30055281</v>
      </c>
      <c r="AB119" s="1" t="n">
        <v>29419607</v>
      </c>
      <c r="AC119" s="1" t="n">
        <v>27599822</v>
      </c>
      <c r="AD119" s="1" t="n">
        <v>27469202</v>
      </c>
      <c r="AE119" s="1" t="n">
        <v>26689057</v>
      </c>
    </row>
    <row r="120" ht="15.75" customHeight="1" s="157"/>
    <row r="121" ht="15.75" customHeight="1" s="157">
      <c r="A121" s="50" t="inlineStr">
        <is>
          <t>International</t>
        </is>
      </c>
      <c r="B121" s="51" t="n"/>
      <c r="C121" s="52" t="n">
        <v>1990</v>
      </c>
      <c r="D121" s="52" t="n">
        <v>1991</v>
      </c>
      <c r="E121" s="52" t="n">
        <v>1992</v>
      </c>
      <c r="F121" s="52" t="n">
        <v>1993</v>
      </c>
      <c r="G121" s="52" t="n">
        <v>1994</v>
      </c>
      <c r="H121" s="52" t="n">
        <v>1995</v>
      </c>
      <c r="I121" s="52" t="n">
        <v>1996</v>
      </c>
      <c r="J121" s="52" t="n">
        <v>1997</v>
      </c>
      <c r="K121" s="52" t="n">
        <v>1998</v>
      </c>
      <c r="L121" s="52" t="n">
        <v>1999</v>
      </c>
      <c r="M121" s="52" t="n">
        <v>2000</v>
      </c>
      <c r="N121" s="52" t="n">
        <v>2001</v>
      </c>
      <c r="O121" s="52" t="n">
        <v>2002</v>
      </c>
      <c r="P121" s="52" t="n">
        <v>2003</v>
      </c>
      <c r="Q121" s="52" t="n">
        <v>2004</v>
      </c>
      <c r="R121" s="52" t="n">
        <v>2005</v>
      </c>
      <c r="S121" s="52" t="n">
        <v>2006</v>
      </c>
      <c r="T121" s="52" t="n">
        <v>2007</v>
      </c>
      <c r="U121" s="52" t="n">
        <v>2008</v>
      </c>
      <c r="V121" s="52" t="n">
        <v>2009</v>
      </c>
      <c r="W121" s="52" t="n">
        <v>2010</v>
      </c>
      <c r="X121" s="52" t="n">
        <v>2011</v>
      </c>
      <c r="Y121" s="52" t="n">
        <v>2012</v>
      </c>
      <c r="Z121" s="52" t="n">
        <v>2013</v>
      </c>
      <c r="AA121" s="52" t="n">
        <v>2014</v>
      </c>
      <c r="AB121" s="52" t="n">
        <v>2015</v>
      </c>
      <c r="AC121" s="52" t="n">
        <v>2016</v>
      </c>
      <c r="AD121" s="52" t="n">
        <v>2017</v>
      </c>
      <c r="AE121" s="52" t="n">
        <v>2018</v>
      </c>
    </row>
    <row r="122" ht="15.75" customHeight="1" s="157">
      <c r="A122" s="1" t="inlineStr">
        <is>
          <t>imports</t>
        </is>
      </c>
      <c r="B122" s="51" t="inlineStr">
        <is>
          <t>AL</t>
        </is>
      </c>
      <c r="C122" s="53" t="n">
        <v>0</v>
      </c>
      <c r="D122" s="53" t="n">
        <v>0</v>
      </c>
      <c r="E122" s="53" t="n">
        <v>0</v>
      </c>
      <c r="F122" s="53" t="n">
        <v>0</v>
      </c>
      <c r="G122" s="53" t="n">
        <v>0</v>
      </c>
      <c r="H122" s="53" t="n">
        <v>0</v>
      </c>
      <c r="I122" s="53" t="n">
        <v>0</v>
      </c>
      <c r="J122" s="53" t="n">
        <v>0</v>
      </c>
      <c r="K122" s="53" t="n">
        <v>0</v>
      </c>
      <c r="L122" s="53" t="n">
        <v>0</v>
      </c>
      <c r="M122" s="53" t="n">
        <v>0</v>
      </c>
      <c r="N122" s="53" t="n">
        <v>0</v>
      </c>
      <c r="O122" s="53" t="n">
        <v>0</v>
      </c>
      <c r="P122" s="53" t="n">
        <v>0</v>
      </c>
      <c r="Q122" s="53" t="n">
        <v>0</v>
      </c>
      <c r="R122" s="53" t="n">
        <v>0</v>
      </c>
      <c r="S122" s="53" t="n">
        <v>0</v>
      </c>
      <c r="T122" s="53" t="n">
        <v>0</v>
      </c>
      <c r="U122" s="53" t="n">
        <v>0</v>
      </c>
      <c r="V122" s="53" t="n">
        <v>0</v>
      </c>
      <c r="W122" s="53" t="n">
        <v>0</v>
      </c>
      <c r="X122" s="53" t="n">
        <v>0</v>
      </c>
      <c r="Y122" s="53" t="n">
        <v>0</v>
      </c>
      <c r="Z122" s="53" t="n">
        <v>0</v>
      </c>
      <c r="AA122" s="53" t="n">
        <v>0</v>
      </c>
      <c r="AB122" s="53" t="n">
        <v>0</v>
      </c>
      <c r="AC122" s="51" t="n"/>
      <c r="AD122" s="53" t="n">
        <v>0</v>
      </c>
      <c r="AE122" s="53" t="n">
        <v>0</v>
      </c>
    </row>
    <row r="123" ht="15.75" customHeight="1" s="157">
      <c r="A123" s="1" t="inlineStr">
        <is>
          <t>exports</t>
        </is>
      </c>
      <c r="B123" s="51" t="inlineStr">
        <is>
          <t>AL</t>
        </is>
      </c>
      <c r="C123" s="53" t="n">
        <v>0</v>
      </c>
      <c r="D123" s="53" t="n">
        <v>0</v>
      </c>
      <c r="E123" s="53" t="n">
        <v>0</v>
      </c>
      <c r="F123" s="53" t="n">
        <v>0</v>
      </c>
      <c r="G123" s="53" t="n">
        <v>0</v>
      </c>
      <c r="H123" s="53" t="n">
        <v>0</v>
      </c>
      <c r="I123" s="53" t="n">
        <v>0</v>
      </c>
      <c r="J123" s="53" t="n">
        <v>0</v>
      </c>
      <c r="K123" s="53" t="n">
        <v>0</v>
      </c>
      <c r="L123" s="53" t="n">
        <v>0</v>
      </c>
      <c r="M123" s="53" t="n">
        <v>0</v>
      </c>
      <c r="N123" s="53" t="n">
        <v>0</v>
      </c>
      <c r="O123" s="53" t="n">
        <v>0</v>
      </c>
      <c r="P123" s="53" t="n">
        <v>0</v>
      </c>
      <c r="Q123" s="53" t="n">
        <v>0</v>
      </c>
      <c r="R123" s="53" t="n">
        <v>0</v>
      </c>
      <c r="S123" s="53" t="n">
        <v>0</v>
      </c>
      <c r="T123" s="53" t="n">
        <v>0</v>
      </c>
      <c r="U123" s="53" t="n">
        <v>0</v>
      </c>
      <c r="V123" s="53" t="n">
        <v>0</v>
      </c>
      <c r="W123" s="53" t="n">
        <v>0</v>
      </c>
      <c r="X123" s="53" t="n">
        <v>0</v>
      </c>
      <c r="Y123" s="51" t="n"/>
      <c r="Z123" s="53" t="n">
        <v>0</v>
      </c>
      <c r="AA123" s="53" t="n">
        <v>0</v>
      </c>
      <c r="AB123" s="53" t="n">
        <v>0</v>
      </c>
      <c r="AC123" s="51" t="n"/>
      <c r="AD123" s="53" t="n">
        <v>0</v>
      </c>
      <c r="AE123" s="53" t="n">
        <v>0</v>
      </c>
    </row>
    <row r="124" ht="15.75" customHeight="1" s="157">
      <c r="A124" s="1" t="inlineStr">
        <is>
          <t>imports</t>
        </is>
      </c>
      <c r="B124" s="51" t="inlineStr">
        <is>
          <t>AZ</t>
        </is>
      </c>
      <c r="C124" s="53" t="n">
        <v>0</v>
      </c>
      <c r="D124" s="53" t="n">
        <v>108577</v>
      </c>
      <c r="E124" s="53" t="n">
        <v>0</v>
      </c>
      <c r="F124" s="53" t="n">
        <v>0</v>
      </c>
      <c r="G124" s="53" t="n">
        <v>21</v>
      </c>
      <c r="H124" s="53" t="n">
        <v>336516</v>
      </c>
      <c r="I124" s="53" t="n">
        <v>0</v>
      </c>
      <c r="J124" s="53" t="n">
        <v>163200</v>
      </c>
      <c r="K124" s="53" t="n">
        <v>4000</v>
      </c>
      <c r="L124" s="53" t="n">
        <v>0</v>
      </c>
      <c r="M124" s="53" t="n">
        <v>47217</v>
      </c>
      <c r="N124" s="53" t="n">
        <v>54954</v>
      </c>
      <c r="O124" s="53" t="n">
        <v>82646</v>
      </c>
      <c r="P124" s="53" t="n">
        <v>55185</v>
      </c>
      <c r="Q124" s="53" t="n">
        <v>171330</v>
      </c>
      <c r="R124" s="53" t="n">
        <v>103114</v>
      </c>
      <c r="S124" s="53" t="n">
        <v>127546</v>
      </c>
      <c r="T124" s="53" t="n">
        <v>223213</v>
      </c>
      <c r="U124" s="53" t="n">
        <v>87916</v>
      </c>
      <c r="V124" s="53" t="n">
        <v>122984</v>
      </c>
      <c r="W124" s="53" t="n">
        <v>248887</v>
      </c>
      <c r="X124" s="53" t="n">
        <v>497461</v>
      </c>
      <c r="Y124" s="53" t="n">
        <v>83320</v>
      </c>
      <c r="Z124" s="53" t="n">
        <v>33363</v>
      </c>
      <c r="AA124" s="53" t="n">
        <v>58348</v>
      </c>
      <c r="AB124" s="53" t="n">
        <v>18339</v>
      </c>
      <c r="AC124" s="53" t="n">
        <v>134053</v>
      </c>
      <c r="AD124" s="53" t="n">
        <v>60613</v>
      </c>
      <c r="AE124" s="53" t="n">
        <v>69643</v>
      </c>
    </row>
    <row r="125" ht="15.75" customHeight="1" s="157">
      <c r="A125" s="1" t="inlineStr">
        <is>
          <t>exports</t>
        </is>
      </c>
      <c r="B125" s="51" t="inlineStr">
        <is>
          <t>AZ</t>
        </is>
      </c>
      <c r="C125" s="53" t="n">
        <v>2074</v>
      </c>
      <c r="D125" s="53" t="n">
        <v>2177</v>
      </c>
      <c r="E125" s="53" t="n">
        <v>2166</v>
      </c>
      <c r="F125" s="53" t="n">
        <v>2255</v>
      </c>
      <c r="G125" s="53" t="n">
        <v>2488</v>
      </c>
      <c r="H125" s="53" t="n">
        <v>567</v>
      </c>
      <c r="I125" s="53" t="n">
        <v>2641</v>
      </c>
      <c r="J125" s="53" t="n">
        <v>48360</v>
      </c>
      <c r="K125" s="53" t="n">
        <v>0</v>
      </c>
      <c r="L125" s="53" t="n">
        <v>0</v>
      </c>
      <c r="M125" s="53" t="n">
        <v>0</v>
      </c>
      <c r="N125" s="53" t="n">
        <v>0</v>
      </c>
      <c r="O125" s="53" t="n">
        <v>68525</v>
      </c>
      <c r="P125" s="53" t="n">
        <v>71059</v>
      </c>
      <c r="Q125" s="53" t="n">
        <v>93550</v>
      </c>
      <c r="R125" s="53" t="n">
        <v>182646</v>
      </c>
      <c r="S125" s="53" t="n">
        <v>309778</v>
      </c>
      <c r="T125" s="53" t="n">
        <v>221286</v>
      </c>
      <c r="U125" s="53" t="n">
        <v>350592</v>
      </c>
      <c r="V125" s="53" t="n">
        <v>354017</v>
      </c>
      <c r="W125" s="53" t="n">
        <v>180279</v>
      </c>
      <c r="X125" s="53" t="n">
        <v>70782</v>
      </c>
      <c r="Y125" s="53" t="n">
        <v>66437</v>
      </c>
      <c r="Z125" s="53" t="n">
        <v>26517</v>
      </c>
      <c r="AA125" s="53" t="n">
        <v>9889</v>
      </c>
      <c r="AB125" s="53" t="n">
        <v>1450</v>
      </c>
      <c r="AC125" s="53" t="n">
        <v>3584</v>
      </c>
      <c r="AD125" s="53" t="n">
        <v>1158</v>
      </c>
      <c r="AE125" s="53" t="n">
        <v>35544</v>
      </c>
    </row>
    <row r="126" ht="15.75" customHeight="1" s="157">
      <c r="A126" s="1" t="inlineStr">
        <is>
          <t>imports</t>
        </is>
      </c>
      <c r="B126" s="51" t="inlineStr">
        <is>
          <t>AR</t>
        </is>
      </c>
      <c r="C126" s="53" t="n">
        <v>0</v>
      </c>
      <c r="D126" s="53" t="n">
        <v>0</v>
      </c>
      <c r="E126" s="53" t="n">
        <v>0</v>
      </c>
      <c r="F126" s="53" t="n">
        <v>0</v>
      </c>
      <c r="G126" s="53" t="n">
        <v>0</v>
      </c>
      <c r="H126" s="53" t="n">
        <v>0</v>
      </c>
      <c r="I126" s="53" t="n">
        <v>0</v>
      </c>
      <c r="J126" s="53" t="n">
        <v>0</v>
      </c>
      <c r="K126" s="53" t="n">
        <v>0</v>
      </c>
      <c r="L126" s="53" t="n">
        <v>0</v>
      </c>
      <c r="M126" s="53" t="n">
        <v>0</v>
      </c>
      <c r="N126" s="53" t="n">
        <v>0</v>
      </c>
      <c r="O126" s="53" t="n">
        <v>0</v>
      </c>
      <c r="P126" s="53" t="n">
        <v>0</v>
      </c>
      <c r="Q126" s="53" t="n">
        <v>0</v>
      </c>
      <c r="R126" s="53" t="n">
        <v>0</v>
      </c>
      <c r="S126" s="53" t="n">
        <v>0</v>
      </c>
      <c r="T126" s="53" t="n">
        <v>0</v>
      </c>
      <c r="U126" s="53" t="n">
        <v>0</v>
      </c>
      <c r="V126" s="53" t="n">
        <v>0</v>
      </c>
      <c r="W126" s="53" t="n">
        <v>0</v>
      </c>
      <c r="X126" s="53" t="n">
        <v>0</v>
      </c>
      <c r="Y126" s="53" t="n">
        <v>0</v>
      </c>
      <c r="Z126" s="53" t="n">
        <v>0</v>
      </c>
      <c r="AA126" s="53" t="n">
        <v>0</v>
      </c>
      <c r="AB126" s="53" t="n">
        <v>0</v>
      </c>
      <c r="AC126" s="51" t="n"/>
      <c r="AD126" s="53" t="n">
        <v>0</v>
      </c>
      <c r="AE126" s="53" t="n">
        <v>0</v>
      </c>
    </row>
    <row r="127" ht="15.75" customHeight="1" s="157">
      <c r="A127" s="1" t="inlineStr">
        <is>
          <t>exports</t>
        </is>
      </c>
      <c r="B127" s="51" t="inlineStr">
        <is>
          <t>AR</t>
        </is>
      </c>
      <c r="C127" s="53" t="n">
        <v>0</v>
      </c>
      <c r="D127" s="53" t="n">
        <v>0</v>
      </c>
      <c r="E127" s="53" t="n">
        <v>0</v>
      </c>
      <c r="F127" s="53" t="n">
        <v>0</v>
      </c>
      <c r="G127" s="53" t="n">
        <v>0</v>
      </c>
      <c r="H127" s="53" t="n">
        <v>0</v>
      </c>
      <c r="I127" s="53" t="n">
        <v>0</v>
      </c>
      <c r="J127" s="53" t="n">
        <v>0</v>
      </c>
      <c r="K127" s="53" t="n">
        <v>0</v>
      </c>
      <c r="L127" s="53" t="n">
        <v>0</v>
      </c>
      <c r="M127" s="53" t="n">
        <v>0</v>
      </c>
      <c r="N127" s="53" t="n">
        <v>0</v>
      </c>
      <c r="O127" s="53" t="n">
        <v>0</v>
      </c>
      <c r="P127" s="53" t="n">
        <v>0</v>
      </c>
      <c r="Q127" s="53" t="n">
        <v>0</v>
      </c>
      <c r="R127" s="53" t="n">
        <v>0</v>
      </c>
      <c r="S127" s="53" t="n">
        <v>0</v>
      </c>
      <c r="T127" s="53" t="n">
        <v>0</v>
      </c>
      <c r="U127" s="53" t="n">
        <v>0</v>
      </c>
      <c r="V127" s="53" t="n">
        <v>0</v>
      </c>
      <c r="W127" s="53" t="n">
        <v>0</v>
      </c>
      <c r="X127" s="53" t="n">
        <v>0</v>
      </c>
      <c r="Y127" s="51" t="n"/>
      <c r="Z127" s="53" t="n">
        <v>0</v>
      </c>
      <c r="AA127" s="53" t="n">
        <v>0</v>
      </c>
      <c r="AB127" s="53" t="n">
        <v>0</v>
      </c>
      <c r="AC127" s="51" t="n"/>
      <c r="AD127" s="53" t="n">
        <v>0</v>
      </c>
      <c r="AE127" s="53" t="n">
        <v>0</v>
      </c>
    </row>
    <row r="128" ht="15.75" customHeight="1" s="157">
      <c r="A128" s="1" t="inlineStr">
        <is>
          <t>imports</t>
        </is>
      </c>
      <c r="B128" s="51" t="inlineStr">
        <is>
          <t>CA</t>
        </is>
      </c>
      <c r="C128" s="53" t="n">
        <v>5142187</v>
      </c>
      <c r="D128" s="53" t="n">
        <v>3157871</v>
      </c>
      <c r="E128" s="53" t="n">
        <v>2098414</v>
      </c>
      <c r="F128" s="53" t="n">
        <v>2012553</v>
      </c>
      <c r="G128" s="53" t="n">
        <v>2157144</v>
      </c>
      <c r="H128" s="53" t="n">
        <v>1967163</v>
      </c>
      <c r="I128" s="53" t="n">
        <v>1511802</v>
      </c>
      <c r="J128" s="53" t="n">
        <v>1671365</v>
      </c>
      <c r="K128" s="53" t="n">
        <v>1351861</v>
      </c>
      <c r="L128" s="53" t="n">
        <v>1452368</v>
      </c>
      <c r="M128" s="53" t="n">
        <v>5507197</v>
      </c>
      <c r="N128" s="53" t="n">
        <v>3419761</v>
      </c>
      <c r="O128" s="53" t="n">
        <v>2066517</v>
      </c>
      <c r="P128" s="53" t="n">
        <v>4148401</v>
      </c>
      <c r="Q128" s="53" t="n">
        <v>1291005</v>
      </c>
      <c r="R128" s="53" t="n">
        <v>5630145</v>
      </c>
      <c r="S128" s="53" t="n">
        <v>2936453</v>
      </c>
      <c r="T128" s="53" t="n">
        <v>5797464</v>
      </c>
      <c r="U128" s="53" t="n">
        <v>5369534</v>
      </c>
      <c r="V128" s="53" t="n">
        <v>3047148</v>
      </c>
      <c r="W128" s="53" t="n">
        <v>3473583</v>
      </c>
      <c r="X128" s="53" t="n">
        <v>6269511</v>
      </c>
      <c r="Y128" s="53" t="n">
        <v>8874748</v>
      </c>
      <c r="Z128" s="53" t="n">
        <v>11010789</v>
      </c>
      <c r="AA128" s="53" t="n">
        <v>12369304</v>
      </c>
      <c r="AB128" s="53" t="n">
        <v>13782398</v>
      </c>
      <c r="AC128" s="53" t="n">
        <v>13852509</v>
      </c>
      <c r="AD128" s="53" t="n">
        <v>14702518</v>
      </c>
      <c r="AE128" s="53" t="n">
        <v>6331389</v>
      </c>
    </row>
    <row r="129" ht="15.75" customHeight="1" s="157">
      <c r="A129" s="1" t="inlineStr">
        <is>
          <t>exports</t>
        </is>
      </c>
      <c r="B129" s="51" t="inlineStr">
        <is>
          <t>CA</t>
        </is>
      </c>
      <c r="C129" s="53" t="n">
        <v>523792</v>
      </c>
      <c r="D129" s="53" t="n">
        <v>167628</v>
      </c>
      <c r="E129" s="53" t="n">
        <v>25311</v>
      </c>
      <c r="F129" s="53" t="n">
        <v>45872</v>
      </c>
      <c r="G129" s="53" t="n">
        <v>101410</v>
      </c>
      <c r="H129" s="53" t="n">
        <v>228484</v>
      </c>
      <c r="I129" s="53" t="n">
        <v>283356</v>
      </c>
      <c r="J129" s="53" t="n">
        <v>351817</v>
      </c>
      <c r="K129" s="53" t="n">
        <v>1968578</v>
      </c>
      <c r="L129" s="53" t="n">
        <v>1263940</v>
      </c>
      <c r="M129" s="53" t="n">
        <v>2126103</v>
      </c>
      <c r="N129" s="53" t="n">
        <v>365041</v>
      </c>
      <c r="O129" s="53" t="n">
        <v>196923</v>
      </c>
      <c r="P129" s="53" t="n">
        <v>22510</v>
      </c>
      <c r="Q129" s="53" t="n">
        <v>48074</v>
      </c>
      <c r="R129" s="53" t="n">
        <v>103051</v>
      </c>
      <c r="S129" s="53" t="n">
        <v>564692</v>
      </c>
      <c r="T129" s="53" t="n">
        <v>292736</v>
      </c>
      <c r="U129" s="53" t="n">
        <v>674638</v>
      </c>
      <c r="V129" s="53" t="n">
        <v>518488</v>
      </c>
      <c r="W129" s="53" t="n">
        <v>401156</v>
      </c>
      <c r="X129" s="53" t="n">
        <v>384207</v>
      </c>
      <c r="Y129" s="53" t="n">
        <v>272295</v>
      </c>
      <c r="Z129" s="53" t="n">
        <v>60525</v>
      </c>
      <c r="AA129" s="53" t="n">
        <v>60333</v>
      </c>
      <c r="AB129" s="53" t="n">
        <v>149197</v>
      </c>
      <c r="AC129" s="53" t="n">
        <v>4697080</v>
      </c>
      <c r="AD129" s="53" t="n">
        <v>459224</v>
      </c>
      <c r="AE129" s="53" t="n">
        <v>5606943</v>
      </c>
    </row>
    <row r="130" ht="15.75" customHeight="1" s="157">
      <c r="A130" s="1" t="inlineStr">
        <is>
          <t>imports</t>
        </is>
      </c>
      <c r="B130" s="51" t="inlineStr">
        <is>
          <t>CO</t>
        </is>
      </c>
      <c r="C130" s="53" t="n">
        <v>0</v>
      </c>
      <c r="D130" s="53" t="n">
        <v>0</v>
      </c>
      <c r="E130" s="53" t="n">
        <v>0</v>
      </c>
      <c r="F130" s="53" t="n">
        <v>0</v>
      </c>
      <c r="G130" s="53" t="n">
        <v>0</v>
      </c>
      <c r="H130" s="53" t="n">
        <v>0</v>
      </c>
      <c r="I130" s="53" t="n">
        <v>0</v>
      </c>
      <c r="J130" s="53" t="n">
        <v>43021</v>
      </c>
      <c r="K130" s="53" t="n">
        <v>1200</v>
      </c>
      <c r="L130" s="53" t="n">
        <v>2330</v>
      </c>
      <c r="M130" s="53" t="n">
        <v>11350</v>
      </c>
      <c r="N130" s="53" t="n">
        <v>36121</v>
      </c>
      <c r="O130" s="53" t="n">
        <v>6707</v>
      </c>
      <c r="P130" s="53" t="n">
        <v>2165</v>
      </c>
      <c r="Q130" s="53" t="n">
        <v>37353</v>
      </c>
      <c r="R130" s="53" t="n">
        <v>6206</v>
      </c>
      <c r="S130" s="53" t="n">
        <v>1188</v>
      </c>
      <c r="T130" s="53" t="n">
        <v>1268</v>
      </c>
      <c r="U130" s="53" t="n">
        <v>1836</v>
      </c>
      <c r="V130" s="53" t="n">
        <v>0</v>
      </c>
      <c r="W130" s="53" t="n">
        <v>15</v>
      </c>
      <c r="X130" s="53" t="n">
        <v>135</v>
      </c>
      <c r="Y130" s="53" t="n">
        <v>0</v>
      </c>
      <c r="Z130" s="53" t="n">
        <v>89</v>
      </c>
      <c r="AA130" s="53" t="n">
        <v>279</v>
      </c>
      <c r="AB130" s="53" t="n">
        <v>638</v>
      </c>
      <c r="AC130" s="51" t="n"/>
      <c r="AD130" s="53" t="n">
        <v>0</v>
      </c>
      <c r="AE130" s="53" t="n">
        <v>826</v>
      </c>
    </row>
    <row r="131" ht="15.75" customHeight="1" s="157">
      <c r="A131" s="1" t="inlineStr">
        <is>
          <t>exports</t>
        </is>
      </c>
      <c r="B131" s="51" t="inlineStr">
        <is>
          <t>CO</t>
        </is>
      </c>
      <c r="C131" s="53" t="n">
        <v>0</v>
      </c>
      <c r="D131" s="53" t="n">
        <v>0</v>
      </c>
      <c r="E131" s="53" t="n">
        <v>0</v>
      </c>
      <c r="F131" s="53" t="n">
        <v>0</v>
      </c>
      <c r="G131" s="53" t="n">
        <v>0</v>
      </c>
      <c r="H131" s="53" t="n">
        <v>0</v>
      </c>
      <c r="I131" s="53" t="n">
        <v>0</v>
      </c>
      <c r="J131" s="53" t="n">
        <v>0</v>
      </c>
      <c r="K131" s="53" t="n">
        <v>0</v>
      </c>
      <c r="L131" s="53" t="n">
        <v>0</v>
      </c>
      <c r="M131" s="53" t="n">
        <v>0</v>
      </c>
      <c r="N131" s="53" t="n">
        <v>0</v>
      </c>
      <c r="O131" s="53" t="n">
        <v>0</v>
      </c>
      <c r="P131" s="53" t="n">
        <v>0</v>
      </c>
      <c r="Q131" s="53" t="n">
        <v>0</v>
      </c>
      <c r="R131" s="53" t="n">
        <v>194</v>
      </c>
      <c r="S131" s="53" t="n">
        <v>0</v>
      </c>
      <c r="T131" s="53" t="n">
        <v>1679</v>
      </c>
      <c r="U131" s="53" t="n">
        <v>3200</v>
      </c>
      <c r="V131" s="53" t="n">
        <v>15</v>
      </c>
      <c r="W131" s="53" t="n">
        <v>3136</v>
      </c>
      <c r="X131" s="53" t="n">
        <v>7877</v>
      </c>
      <c r="Y131" s="53" t="n">
        <v>1365</v>
      </c>
      <c r="Z131" s="53" t="n">
        <v>1366</v>
      </c>
      <c r="AA131" s="53" t="n">
        <v>6912</v>
      </c>
      <c r="AB131" s="53" t="n">
        <v>109</v>
      </c>
      <c r="AC131" s="53" t="n">
        <v>12</v>
      </c>
      <c r="AD131" s="53" t="n">
        <v>0</v>
      </c>
      <c r="AE131" s="53" t="n">
        <v>135</v>
      </c>
    </row>
    <row r="132" ht="15.75" customHeight="1" s="157">
      <c r="A132" s="1" t="inlineStr">
        <is>
          <t>imports</t>
        </is>
      </c>
      <c r="B132" s="51" t="inlineStr">
        <is>
          <t>CT</t>
        </is>
      </c>
      <c r="C132" s="53" t="n">
        <v>36686</v>
      </c>
      <c r="D132" s="53" t="n">
        <v>537158</v>
      </c>
      <c r="E132" s="53" t="n">
        <v>902319</v>
      </c>
      <c r="F132" s="53" t="n">
        <v>1075758</v>
      </c>
      <c r="G132" s="53" t="n">
        <v>1179296</v>
      </c>
      <c r="H132" s="53" t="n">
        <v>1276159</v>
      </c>
      <c r="I132" s="53" t="n">
        <v>1325287</v>
      </c>
      <c r="J132" s="53" t="n">
        <v>1699344</v>
      </c>
      <c r="K132" s="53" t="n">
        <v>1765571</v>
      </c>
      <c r="L132" s="53" t="n">
        <v>1934370</v>
      </c>
      <c r="M132" s="53" t="n">
        <v>1947179</v>
      </c>
      <c r="N132" s="53" t="n">
        <v>765675</v>
      </c>
      <c r="O132" s="53" t="n">
        <v>325649</v>
      </c>
      <c r="P132" s="53" t="n">
        <v>472004</v>
      </c>
      <c r="Q132" s="53" t="n">
        <v>1061203</v>
      </c>
      <c r="R132" s="53" t="n">
        <v>1337800</v>
      </c>
      <c r="S132" s="53" t="n">
        <v>1346065</v>
      </c>
      <c r="T132" s="53" t="n">
        <v>1831553</v>
      </c>
      <c r="U132" s="53" t="n">
        <v>2161054</v>
      </c>
      <c r="V132" s="53" t="n">
        <v>2566745</v>
      </c>
      <c r="W132" s="53" t="n">
        <v>1948867</v>
      </c>
      <c r="X132" s="53" t="n">
        <v>2347986</v>
      </c>
      <c r="Y132" s="53" t="n">
        <v>0</v>
      </c>
      <c r="Z132" s="53" t="n">
        <v>584738</v>
      </c>
      <c r="AA132" s="53" t="n">
        <v>671110</v>
      </c>
      <c r="AB132" s="53" t="n">
        <v>625504</v>
      </c>
      <c r="AC132" s="53" t="n">
        <v>546252</v>
      </c>
      <c r="AD132" s="53" t="n">
        <v>527229</v>
      </c>
      <c r="AE132" s="53" t="n">
        <v>530358</v>
      </c>
    </row>
    <row r="133" ht="15.75" customHeight="1" s="157">
      <c r="A133" s="1" t="inlineStr">
        <is>
          <t>exports</t>
        </is>
      </c>
      <c r="B133" s="51" t="inlineStr">
        <is>
          <t>CT</t>
        </is>
      </c>
      <c r="C133" s="53" t="n">
        <v>0</v>
      </c>
      <c r="D133" s="53" t="n">
        <v>0</v>
      </c>
      <c r="E133" s="53" t="n">
        <v>0</v>
      </c>
      <c r="F133" s="53" t="n">
        <v>0</v>
      </c>
      <c r="G133" s="53" t="n">
        <v>0</v>
      </c>
      <c r="H133" s="53" t="n">
        <v>0</v>
      </c>
      <c r="I133" s="53" t="n">
        <v>0</v>
      </c>
      <c r="J133" s="53" t="n">
        <v>0</v>
      </c>
      <c r="K133" s="53" t="n">
        <v>6239</v>
      </c>
      <c r="L133" s="53" t="n">
        <v>21</v>
      </c>
      <c r="M133" s="53" t="n">
        <v>362070</v>
      </c>
      <c r="N133" s="53" t="n">
        <v>0</v>
      </c>
      <c r="O133" s="53" t="n">
        <v>0</v>
      </c>
      <c r="P133" s="53" t="n">
        <v>125944</v>
      </c>
      <c r="Q133" s="53" t="n">
        <v>66216</v>
      </c>
      <c r="R133" s="53" t="n">
        <v>174431</v>
      </c>
      <c r="S133" s="53" t="n">
        <v>180841</v>
      </c>
      <c r="T133" s="53" t="n">
        <v>331849</v>
      </c>
      <c r="U133" s="53" t="n">
        <v>171332</v>
      </c>
      <c r="V133" s="53" t="n">
        <v>165708</v>
      </c>
      <c r="W133" s="53" t="n">
        <v>167676</v>
      </c>
      <c r="X133" s="53" t="n">
        <v>2398</v>
      </c>
      <c r="Y133" s="51" t="n"/>
      <c r="Z133" s="53" t="n">
        <v>492</v>
      </c>
      <c r="AA133" s="53" t="n">
        <v>252</v>
      </c>
      <c r="AB133" s="53" t="n">
        <v>0</v>
      </c>
      <c r="AC133" s="53" t="n">
        <v>5</v>
      </c>
      <c r="AD133" s="53" t="n">
        <v>0</v>
      </c>
      <c r="AE133" s="53" t="n">
        <v>6</v>
      </c>
    </row>
    <row r="134" ht="15.75" customHeight="1" s="157">
      <c r="A134" s="1" t="inlineStr">
        <is>
          <t>imports</t>
        </is>
      </c>
      <c r="B134" s="51" t="inlineStr">
        <is>
          <t>DE</t>
        </is>
      </c>
      <c r="C134" s="53" t="n">
        <v>0</v>
      </c>
      <c r="D134" s="53" t="n">
        <v>0</v>
      </c>
      <c r="E134" s="53" t="n">
        <v>0</v>
      </c>
      <c r="F134" s="53" t="n">
        <v>0</v>
      </c>
      <c r="G134" s="53" t="n">
        <v>0</v>
      </c>
      <c r="H134" s="53" t="n">
        <v>0</v>
      </c>
      <c r="I134" s="53" t="n">
        <v>0</v>
      </c>
      <c r="J134" s="53" t="n">
        <v>0</v>
      </c>
      <c r="K134" s="53" t="n">
        <v>0</v>
      </c>
      <c r="L134" s="53" t="n">
        <v>0</v>
      </c>
      <c r="M134" s="53" t="n">
        <v>0</v>
      </c>
      <c r="N134" s="53" t="n">
        <v>0</v>
      </c>
      <c r="O134" s="53" t="n">
        <v>0</v>
      </c>
      <c r="P134" s="53" t="n">
        <v>0</v>
      </c>
      <c r="Q134" s="53" t="n">
        <v>0</v>
      </c>
      <c r="R134" s="53" t="n">
        <v>0</v>
      </c>
      <c r="S134" s="53" t="n">
        <v>0</v>
      </c>
      <c r="T134" s="53" t="n">
        <v>0</v>
      </c>
      <c r="U134" s="53" t="n">
        <v>0</v>
      </c>
      <c r="V134" s="53" t="n">
        <v>0</v>
      </c>
      <c r="W134" s="53" t="n">
        <v>0</v>
      </c>
      <c r="X134" s="53" t="n">
        <v>0</v>
      </c>
      <c r="Y134" s="53" t="n">
        <v>0</v>
      </c>
      <c r="Z134" s="53" t="n">
        <v>0</v>
      </c>
      <c r="AA134" s="53" t="n">
        <v>0</v>
      </c>
      <c r="AB134" s="53" t="n">
        <v>0</v>
      </c>
      <c r="AC134" s="51" t="n"/>
      <c r="AD134" s="53" t="n">
        <v>17762</v>
      </c>
      <c r="AE134" s="53" t="n">
        <v>3073</v>
      </c>
    </row>
    <row r="135" ht="15.75" customHeight="1" s="157">
      <c r="A135" s="1" t="inlineStr">
        <is>
          <t>exports</t>
        </is>
      </c>
      <c r="B135" s="51" t="inlineStr">
        <is>
          <t>DE</t>
        </is>
      </c>
      <c r="C135" s="53" t="n">
        <v>0</v>
      </c>
      <c r="D135" s="53" t="n">
        <v>0</v>
      </c>
      <c r="E135" s="53" t="n">
        <v>0</v>
      </c>
      <c r="F135" s="53" t="n">
        <v>0</v>
      </c>
      <c r="G135" s="53" t="n">
        <v>0</v>
      </c>
      <c r="H135" s="53" t="n">
        <v>0</v>
      </c>
      <c r="I135" s="53" t="n">
        <v>0</v>
      </c>
      <c r="J135" s="53" t="n">
        <v>0</v>
      </c>
      <c r="K135" s="53" t="n">
        <v>0</v>
      </c>
      <c r="L135" s="53" t="n">
        <v>0</v>
      </c>
      <c r="M135" s="53" t="n">
        <v>0</v>
      </c>
      <c r="N135" s="53" t="n">
        <v>0</v>
      </c>
      <c r="O135" s="53" t="n">
        <v>0</v>
      </c>
      <c r="P135" s="53" t="n">
        <v>0</v>
      </c>
      <c r="Q135" s="53" t="n">
        <v>0</v>
      </c>
      <c r="R135" s="53" t="n">
        <v>0</v>
      </c>
      <c r="S135" s="53" t="n">
        <v>0</v>
      </c>
      <c r="T135" s="53" t="n">
        <v>0</v>
      </c>
      <c r="U135" s="53" t="n">
        <v>0</v>
      </c>
      <c r="V135" s="53" t="n">
        <v>0</v>
      </c>
      <c r="W135" s="53" t="n">
        <v>0</v>
      </c>
      <c r="X135" s="53" t="n">
        <v>0</v>
      </c>
      <c r="Y135" s="53" t="n">
        <v>0</v>
      </c>
      <c r="Z135" s="53" t="n">
        <v>0</v>
      </c>
      <c r="AA135" s="53" t="n">
        <v>0</v>
      </c>
      <c r="AB135" s="53" t="n">
        <v>0</v>
      </c>
      <c r="AC135" s="51" t="n"/>
      <c r="AD135" s="53" t="n">
        <v>3</v>
      </c>
      <c r="AE135" s="53" t="n">
        <v>86</v>
      </c>
    </row>
    <row r="136" ht="15.75" customHeight="1" s="157">
      <c r="A136" s="1" t="inlineStr">
        <is>
          <t>imports</t>
        </is>
      </c>
      <c r="B136" s="51" t="inlineStr">
        <is>
          <t>FL</t>
        </is>
      </c>
      <c r="C136" s="53" t="n">
        <v>0</v>
      </c>
      <c r="D136" s="53" t="n">
        <v>0</v>
      </c>
      <c r="E136" s="53" t="n">
        <v>0</v>
      </c>
      <c r="F136" s="53" t="n">
        <v>0</v>
      </c>
      <c r="G136" s="53" t="n">
        <v>0</v>
      </c>
      <c r="H136" s="53" t="n">
        <v>0</v>
      </c>
      <c r="I136" s="53" t="n">
        <v>0</v>
      </c>
      <c r="J136" s="53" t="n">
        <v>0</v>
      </c>
      <c r="K136" s="53" t="n">
        <v>0</v>
      </c>
      <c r="L136" s="53" t="n">
        <v>0</v>
      </c>
      <c r="M136" s="53" t="n">
        <v>0</v>
      </c>
      <c r="N136" s="53" t="n">
        <v>0</v>
      </c>
      <c r="O136" s="53" t="n">
        <v>0</v>
      </c>
      <c r="P136" s="53" t="n">
        <v>0</v>
      </c>
      <c r="Q136" s="53" t="n">
        <v>0</v>
      </c>
      <c r="R136" s="53" t="n">
        <v>0</v>
      </c>
      <c r="S136" s="53" t="n">
        <v>0</v>
      </c>
      <c r="T136" s="53" t="n">
        <v>0</v>
      </c>
      <c r="U136" s="53" t="n">
        <v>0</v>
      </c>
      <c r="V136" s="53" t="n">
        <v>0</v>
      </c>
      <c r="W136" s="53" t="n">
        <v>0</v>
      </c>
      <c r="X136" s="53" t="n">
        <v>0</v>
      </c>
      <c r="Y136" s="53" t="n">
        <v>0</v>
      </c>
      <c r="Z136" s="53" t="n">
        <v>0</v>
      </c>
      <c r="AA136" s="53" t="n">
        <v>0</v>
      </c>
      <c r="AB136" s="53" t="n">
        <v>0</v>
      </c>
      <c r="AC136" s="51" t="n"/>
      <c r="AD136" s="53" t="n">
        <v>0</v>
      </c>
      <c r="AE136" s="53" t="n">
        <v>0</v>
      </c>
    </row>
    <row r="137" ht="15.75" customHeight="1" s="157">
      <c r="A137" s="1" t="inlineStr">
        <is>
          <t>exports</t>
        </is>
      </c>
      <c r="B137" s="51" t="inlineStr">
        <is>
          <t>FL</t>
        </is>
      </c>
      <c r="C137" s="53" t="n">
        <v>0</v>
      </c>
      <c r="D137" s="53" t="n">
        <v>0</v>
      </c>
      <c r="E137" s="53" t="n">
        <v>0</v>
      </c>
      <c r="F137" s="53" t="n">
        <v>0</v>
      </c>
      <c r="G137" s="53" t="n">
        <v>0</v>
      </c>
      <c r="H137" s="53" t="n">
        <v>0</v>
      </c>
      <c r="I137" s="53" t="n">
        <v>0</v>
      </c>
      <c r="J137" s="53" t="n">
        <v>0</v>
      </c>
      <c r="K137" s="53" t="n">
        <v>0</v>
      </c>
      <c r="L137" s="53" t="n">
        <v>0</v>
      </c>
      <c r="M137" s="53" t="n">
        <v>0</v>
      </c>
      <c r="N137" s="53" t="n">
        <v>0</v>
      </c>
      <c r="O137" s="53" t="n">
        <v>0</v>
      </c>
      <c r="P137" s="53" t="n">
        <v>0</v>
      </c>
      <c r="Q137" s="53" t="n">
        <v>0</v>
      </c>
      <c r="R137" s="53" t="n">
        <v>0</v>
      </c>
      <c r="S137" s="53" t="n">
        <v>0</v>
      </c>
      <c r="T137" s="53" t="n">
        <v>0</v>
      </c>
      <c r="U137" s="53" t="n">
        <v>0</v>
      </c>
      <c r="V137" s="53" t="n">
        <v>0</v>
      </c>
      <c r="W137" s="53" t="n">
        <v>0</v>
      </c>
      <c r="X137" s="53" t="n">
        <v>0</v>
      </c>
      <c r="Y137" s="53" t="n">
        <v>0</v>
      </c>
      <c r="Z137" s="53" t="n">
        <v>0</v>
      </c>
      <c r="AA137" s="53" t="n">
        <v>0</v>
      </c>
      <c r="AB137" s="53" t="n">
        <v>0</v>
      </c>
      <c r="AC137" s="51" t="n"/>
      <c r="AD137" s="53" t="n">
        <v>0</v>
      </c>
      <c r="AE137" s="53" t="n">
        <v>0</v>
      </c>
    </row>
    <row r="138" ht="15.75" customHeight="1" s="157">
      <c r="A138" s="1" t="inlineStr">
        <is>
          <t>imports</t>
        </is>
      </c>
      <c r="B138" s="51" t="inlineStr">
        <is>
          <t>GA</t>
        </is>
      </c>
      <c r="C138" s="53" t="n">
        <v>0</v>
      </c>
      <c r="D138" s="53" t="n">
        <v>0</v>
      </c>
      <c r="E138" s="53" t="n">
        <v>0</v>
      </c>
      <c r="F138" s="53" t="n">
        <v>0</v>
      </c>
      <c r="G138" s="53" t="n">
        <v>0</v>
      </c>
      <c r="H138" s="53" t="n">
        <v>0</v>
      </c>
      <c r="I138" s="53" t="n">
        <v>0</v>
      </c>
      <c r="J138" s="53" t="n">
        <v>0</v>
      </c>
      <c r="K138" s="53" t="n">
        <v>0</v>
      </c>
      <c r="L138" s="53" t="n">
        <v>0</v>
      </c>
      <c r="M138" s="53" t="n">
        <v>0</v>
      </c>
      <c r="N138" s="53" t="n">
        <v>0</v>
      </c>
      <c r="O138" s="53" t="n">
        <v>0</v>
      </c>
      <c r="P138" s="53" t="n">
        <v>0</v>
      </c>
      <c r="Q138" s="53" t="n">
        <v>0</v>
      </c>
      <c r="R138" s="53" t="n">
        <v>0</v>
      </c>
      <c r="S138" s="53" t="n">
        <v>0</v>
      </c>
      <c r="T138" s="53" t="n">
        <v>0</v>
      </c>
      <c r="U138" s="53" t="n">
        <v>0</v>
      </c>
      <c r="V138" s="53" t="n">
        <v>0</v>
      </c>
      <c r="W138" s="53" t="n">
        <v>0</v>
      </c>
      <c r="X138" s="53" t="n">
        <v>0</v>
      </c>
      <c r="Y138" s="53" t="n">
        <v>0</v>
      </c>
      <c r="Z138" s="53" t="n">
        <v>0</v>
      </c>
      <c r="AA138" s="53" t="n">
        <v>0</v>
      </c>
      <c r="AB138" s="53" t="n">
        <v>0</v>
      </c>
      <c r="AC138" s="51" t="n"/>
      <c r="AD138" s="53" t="n">
        <v>0</v>
      </c>
      <c r="AE138" s="53" t="n">
        <v>0</v>
      </c>
    </row>
    <row r="139" ht="15.75" customHeight="1" s="157">
      <c r="A139" s="1" t="inlineStr">
        <is>
          <t>exports</t>
        </is>
      </c>
      <c r="B139" s="51" t="inlineStr">
        <is>
          <t>GA</t>
        </is>
      </c>
      <c r="C139" s="53" t="n">
        <v>0</v>
      </c>
      <c r="D139" s="53" t="n">
        <v>0</v>
      </c>
      <c r="E139" s="53" t="n">
        <v>0</v>
      </c>
      <c r="F139" s="53" t="n">
        <v>0</v>
      </c>
      <c r="G139" s="53" t="n">
        <v>0</v>
      </c>
      <c r="H139" s="53" t="n">
        <v>0</v>
      </c>
      <c r="I139" s="53" t="n">
        <v>0</v>
      </c>
      <c r="J139" s="53" t="n">
        <v>0</v>
      </c>
      <c r="K139" s="53" t="n">
        <v>0</v>
      </c>
      <c r="L139" s="53" t="n">
        <v>0</v>
      </c>
      <c r="M139" s="53" t="n">
        <v>0</v>
      </c>
      <c r="N139" s="53" t="n">
        <v>0</v>
      </c>
      <c r="O139" s="53" t="n">
        <v>0</v>
      </c>
      <c r="P139" s="53" t="n">
        <v>0</v>
      </c>
      <c r="Q139" s="53" t="n">
        <v>0</v>
      </c>
      <c r="R139" s="53" t="n">
        <v>0</v>
      </c>
      <c r="S139" s="53" t="n">
        <v>0</v>
      </c>
      <c r="T139" s="53" t="n">
        <v>0</v>
      </c>
      <c r="U139" s="53" t="n">
        <v>0</v>
      </c>
      <c r="V139" s="53" t="n">
        <v>0</v>
      </c>
      <c r="W139" s="53" t="n">
        <v>0</v>
      </c>
      <c r="X139" s="53" t="n">
        <v>0</v>
      </c>
      <c r="Y139" s="53" t="n">
        <v>0</v>
      </c>
      <c r="Z139" s="53" t="n">
        <v>0</v>
      </c>
      <c r="AA139" s="53" t="n">
        <v>0</v>
      </c>
      <c r="AB139" s="53" t="n">
        <v>0</v>
      </c>
      <c r="AC139" s="51" t="n"/>
      <c r="AD139" s="53" t="n">
        <v>0</v>
      </c>
      <c r="AE139" s="53" t="n">
        <v>0</v>
      </c>
    </row>
    <row r="140" ht="15.75" customHeight="1" s="157">
      <c r="A140" s="1" t="inlineStr">
        <is>
          <t>imports</t>
        </is>
      </c>
      <c r="B140" s="51" t="inlineStr">
        <is>
          <t>HI</t>
        </is>
      </c>
      <c r="C140" s="53" t="n">
        <v>0</v>
      </c>
      <c r="D140" s="53" t="n">
        <v>0</v>
      </c>
      <c r="E140" s="53" t="n">
        <v>0</v>
      </c>
      <c r="F140" s="53" t="n">
        <v>0</v>
      </c>
      <c r="G140" s="53" t="n">
        <v>0</v>
      </c>
      <c r="H140" s="53" t="n">
        <v>0</v>
      </c>
      <c r="I140" s="53" t="n">
        <v>0</v>
      </c>
      <c r="J140" s="53" t="n">
        <v>0</v>
      </c>
      <c r="K140" s="53" t="n">
        <v>0</v>
      </c>
      <c r="L140" s="53" t="n">
        <v>0</v>
      </c>
      <c r="M140" s="53" t="n">
        <v>0</v>
      </c>
      <c r="N140" s="53" t="n">
        <v>0</v>
      </c>
      <c r="O140" s="53" t="n">
        <v>0</v>
      </c>
      <c r="P140" s="53" t="n">
        <v>0</v>
      </c>
      <c r="Q140" s="53" t="n">
        <v>0</v>
      </c>
      <c r="R140" s="53" t="n">
        <v>0</v>
      </c>
      <c r="S140" s="53" t="n">
        <v>0</v>
      </c>
      <c r="T140" s="53" t="n">
        <v>0</v>
      </c>
      <c r="U140" s="53" t="n">
        <v>0</v>
      </c>
      <c r="V140" s="53" t="n">
        <v>0</v>
      </c>
      <c r="W140" s="53" t="n">
        <v>0</v>
      </c>
      <c r="X140" s="53" t="n">
        <v>0</v>
      </c>
      <c r="Y140" s="53" t="n">
        <v>0</v>
      </c>
      <c r="Z140" s="53" t="n">
        <v>0</v>
      </c>
      <c r="AA140" s="53" t="n">
        <v>0</v>
      </c>
      <c r="AB140" s="53" t="n">
        <v>0</v>
      </c>
      <c r="AC140" s="51" t="n"/>
      <c r="AD140" s="53" t="n">
        <v>0</v>
      </c>
      <c r="AE140" s="53" t="n">
        <v>0</v>
      </c>
    </row>
    <row r="141" ht="15.75" customHeight="1" s="157">
      <c r="A141" s="1" t="inlineStr">
        <is>
          <t>exports</t>
        </is>
      </c>
      <c r="B141" s="51" t="inlineStr">
        <is>
          <t>HI</t>
        </is>
      </c>
      <c r="C141" s="53" t="n">
        <v>0</v>
      </c>
      <c r="D141" s="53" t="n">
        <v>0</v>
      </c>
      <c r="E141" s="53" t="n">
        <v>0</v>
      </c>
      <c r="F141" s="53" t="n">
        <v>0</v>
      </c>
      <c r="G141" s="53" t="n">
        <v>0</v>
      </c>
      <c r="H141" s="53" t="n">
        <v>0</v>
      </c>
      <c r="I141" s="53" t="n">
        <v>0</v>
      </c>
      <c r="J141" s="53" t="n">
        <v>0</v>
      </c>
      <c r="K141" s="53" t="n">
        <v>0</v>
      </c>
      <c r="L141" s="53" t="n">
        <v>0</v>
      </c>
      <c r="M141" s="53" t="n">
        <v>0</v>
      </c>
      <c r="N141" s="53" t="n">
        <v>0</v>
      </c>
      <c r="O141" s="53" t="n">
        <v>0</v>
      </c>
      <c r="P141" s="53" t="n">
        <v>0</v>
      </c>
      <c r="Q141" s="53" t="n">
        <v>0</v>
      </c>
      <c r="R141" s="53" t="n">
        <v>0</v>
      </c>
      <c r="S141" s="53" t="n">
        <v>0</v>
      </c>
      <c r="T141" s="53" t="n">
        <v>0</v>
      </c>
      <c r="U141" s="53" t="n">
        <v>0</v>
      </c>
      <c r="V141" s="53" t="n">
        <v>0</v>
      </c>
      <c r="W141" s="53" t="n">
        <v>0</v>
      </c>
      <c r="X141" s="53" t="n">
        <v>0</v>
      </c>
      <c r="Y141" s="53" t="n">
        <v>0</v>
      </c>
      <c r="Z141" s="53" t="n">
        <v>0</v>
      </c>
      <c r="AA141" s="53" t="n">
        <v>0</v>
      </c>
      <c r="AB141" s="53" t="n">
        <v>0</v>
      </c>
      <c r="AC141" s="51" t="n"/>
      <c r="AD141" s="53" t="n">
        <v>0</v>
      </c>
      <c r="AE141" s="53" t="n">
        <v>0</v>
      </c>
    </row>
    <row r="142" ht="15.75" customHeight="1" s="157">
      <c r="A142" s="1" t="inlineStr">
        <is>
          <t>imports</t>
        </is>
      </c>
      <c r="B142" s="51" t="inlineStr">
        <is>
          <t>ID</t>
        </is>
      </c>
      <c r="C142" s="53" t="n">
        <v>106388</v>
      </c>
      <c r="D142" s="53" t="n">
        <v>144321</v>
      </c>
      <c r="E142" s="53" t="n">
        <v>263031</v>
      </c>
      <c r="F142" s="53" t="n">
        <v>0</v>
      </c>
      <c r="G142" s="53" t="n">
        <v>67315</v>
      </c>
      <c r="H142" s="53" t="n">
        <v>2798</v>
      </c>
      <c r="I142" s="53" t="n">
        <v>170361</v>
      </c>
      <c r="J142" s="53" t="n">
        <v>169813</v>
      </c>
      <c r="K142" s="53" t="n">
        <v>148443</v>
      </c>
      <c r="L142" s="53" t="n">
        <v>86032</v>
      </c>
      <c r="M142" s="53" t="n">
        <v>126751</v>
      </c>
      <c r="N142" s="53" t="n">
        <v>4669</v>
      </c>
      <c r="O142" s="53" t="n">
        <v>626</v>
      </c>
      <c r="P142" s="53" t="n">
        <v>1943</v>
      </c>
      <c r="Q142" s="53" t="n">
        <v>32781</v>
      </c>
      <c r="R142" s="53" t="n">
        <v>89112</v>
      </c>
      <c r="S142" s="53" t="n">
        <v>39888</v>
      </c>
      <c r="T142" s="53" t="n">
        <v>100404</v>
      </c>
      <c r="U142" s="53" t="n">
        <v>54262</v>
      </c>
      <c r="V142" s="53" t="n">
        <v>14317</v>
      </c>
      <c r="W142" s="53" t="n">
        <v>4781</v>
      </c>
      <c r="X142" s="53" t="n">
        <v>29406</v>
      </c>
      <c r="Y142" s="53" t="n">
        <v>34579</v>
      </c>
      <c r="Z142" s="53" t="n">
        <v>16237</v>
      </c>
      <c r="AA142" s="53" t="n">
        <v>17008</v>
      </c>
      <c r="AB142" s="53" t="n">
        <v>19104</v>
      </c>
      <c r="AC142" s="53" t="n">
        <v>12656</v>
      </c>
      <c r="AD142" s="53" t="n">
        <v>19250</v>
      </c>
      <c r="AE142" s="53" t="n">
        <v>33966</v>
      </c>
    </row>
    <row r="143" ht="15.75" customHeight="1" s="157">
      <c r="A143" s="1" t="inlineStr">
        <is>
          <t>exports</t>
        </is>
      </c>
      <c r="B143" s="51" t="inlineStr">
        <is>
          <t>ID</t>
        </is>
      </c>
      <c r="C143" s="53" t="n">
        <v>0</v>
      </c>
      <c r="D143" s="53" t="n">
        <v>0</v>
      </c>
      <c r="E143" s="53" t="n">
        <v>0</v>
      </c>
      <c r="F143" s="53" t="n">
        <v>0</v>
      </c>
      <c r="G143" s="53" t="n">
        <v>0</v>
      </c>
      <c r="H143" s="53" t="n">
        <v>0</v>
      </c>
      <c r="I143" s="53" t="n">
        <v>0</v>
      </c>
      <c r="J143" s="53" t="n">
        <v>100</v>
      </c>
      <c r="K143" s="53" t="n">
        <v>70</v>
      </c>
      <c r="L143" s="53" t="n">
        <v>22339</v>
      </c>
      <c r="M143" s="53" t="n">
        <v>862</v>
      </c>
      <c r="N143" s="53" t="n">
        <v>4484</v>
      </c>
      <c r="O143" s="53" t="n">
        <v>525</v>
      </c>
      <c r="P143" s="53" t="n">
        <v>0</v>
      </c>
      <c r="Q143" s="53" t="n">
        <v>0</v>
      </c>
      <c r="R143" s="53" t="n">
        <v>0</v>
      </c>
      <c r="S143" s="53" t="n">
        <v>0</v>
      </c>
      <c r="T143" s="53" t="n">
        <v>56263</v>
      </c>
      <c r="U143" s="53" t="n">
        <v>88678</v>
      </c>
      <c r="V143" s="53" t="n">
        <v>58520</v>
      </c>
      <c r="W143" s="53" t="n">
        <v>28389</v>
      </c>
      <c r="X143" s="53" t="n">
        <v>46546</v>
      </c>
      <c r="Y143" s="53" t="n">
        <v>20711</v>
      </c>
      <c r="Z143" s="53" t="n">
        <v>24378</v>
      </c>
      <c r="AA143" s="53" t="n">
        <v>29187</v>
      </c>
      <c r="AB143" s="53" t="n">
        <v>5420</v>
      </c>
      <c r="AC143" s="53" t="n">
        <v>1826</v>
      </c>
      <c r="AD143" s="53" t="n">
        <v>4141</v>
      </c>
      <c r="AE143" s="53" t="n">
        <v>10869</v>
      </c>
    </row>
    <row r="144" ht="15.75" customHeight="1" s="157">
      <c r="A144" s="1" t="inlineStr">
        <is>
          <t>imports</t>
        </is>
      </c>
      <c r="B144" s="51" t="inlineStr">
        <is>
          <t>IL</t>
        </is>
      </c>
      <c r="C144" s="53" t="n">
        <v>0</v>
      </c>
      <c r="D144" s="53" t="n">
        <v>0</v>
      </c>
      <c r="E144" s="53" t="n">
        <v>0</v>
      </c>
      <c r="F144" s="53" t="n">
        <v>0</v>
      </c>
      <c r="G144" s="53" t="n">
        <v>0</v>
      </c>
      <c r="H144" s="53" t="n">
        <v>0</v>
      </c>
      <c r="I144" s="53" t="n">
        <v>0</v>
      </c>
      <c r="J144" s="53" t="n">
        <v>0</v>
      </c>
      <c r="K144" s="53" t="n">
        <v>0</v>
      </c>
      <c r="L144" s="53" t="n">
        <v>0</v>
      </c>
      <c r="M144" s="53" t="n">
        <v>0</v>
      </c>
      <c r="N144" s="53" t="n">
        <v>0</v>
      </c>
      <c r="O144" s="53" t="n">
        <v>0</v>
      </c>
      <c r="P144" s="53" t="n">
        <v>0</v>
      </c>
      <c r="Q144" s="53" t="n">
        <v>2104</v>
      </c>
      <c r="R144" s="53" t="n">
        <v>1138</v>
      </c>
      <c r="S144" s="53" t="n">
        <v>0</v>
      </c>
      <c r="T144" s="53" t="n">
        <v>66366</v>
      </c>
      <c r="U144" s="53" t="n">
        <v>52802</v>
      </c>
      <c r="V144" s="53" t="n">
        <v>9468</v>
      </c>
      <c r="W144" s="53" t="n">
        <v>633</v>
      </c>
      <c r="X144" s="53" t="n">
        <v>150</v>
      </c>
      <c r="Y144" s="53" t="n">
        <v>5610</v>
      </c>
      <c r="Z144" s="53" t="n">
        <v>0</v>
      </c>
      <c r="AA144" s="53" t="n">
        <v>0</v>
      </c>
      <c r="AB144" s="53" t="n">
        <v>0</v>
      </c>
      <c r="AC144" s="51" t="n"/>
      <c r="AD144" s="53" t="n">
        <v>2198</v>
      </c>
      <c r="AE144" s="53" t="n">
        <v>24285</v>
      </c>
    </row>
    <row r="145" ht="15.75" customHeight="1" s="157">
      <c r="A145" s="1" t="inlineStr">
        <is>
          <t>exports</t>
        </is>
      </c>
      <c r="B145" s="51" t="inlineStr">
        <is>
          <t>IL</t>
        </is>
      </c>
      <c r="C145" s="53" t="n">
        <v>0</v>
      </c>
      <c r="D145" s="53" t="n">
        <v>0</v>
      </c>
      <c r="E145" s="53" t="n">
        <v>0</v>
      </c>
      <c r="F145" s="53" t="n">
        <v>0</v>
      </c>
      <c r="G145" s="53" t="n">
        <v>0</v>
      </c>
      <c r="H145" s="53" t="n">
        <v>0</v>
      </c>
      <c r="I145" s="53" t="n">
        <v>0</v>
      </c>
      <c r="J145" s="53" t="n">
        <v>0</v>
      </c>
      <c r="K145" s="53" t="n">
        <v>0</v>
      </c>
      <c r="L145" s="53" t="n">
        <v>0</v>
      </c>
      <c r="M145" s="53" t="n">
        <v>0</v>
      </c>
      <c r="N145" s="53" t="n">
        <v>0</v>
      </c>
      <c r="O145" s="53" t="n">
        <v>125015</v>
      </c>
      <c r="P145" s="53" t="n">
        <v>160185</v>
      </c>
      <c r="Q145" s="53" t="n">
        <v>18123</v>
      </c>
      <c r="R145" s="53" t="n">
        <v>19136</v>
      </c>
      <c r="S145" s="53" t="n">
        <v>150</v>
      </c>
      <c r="T145" s="53" t="n">
        <v>6192</v>
      </c>
      <c r="U145" s="53" t="n">
        <v>10435</v>
      </c>
      <c r="V145" s="53" t="n">
        <v>1620</v>
      </c>
      <c r="W145" s="53" t="n">
        <v>0</v>
      </c>
      <c r="X145" s="53" t="n">
        <v>0</v>
      </c>
      <c r="Y145" s="53" t="n">
        <v>0</v>
      </c>
      <c r="Z145" s="53" t="n">
        <v>0</v>
      </c>
      <c r="AA145" s="53" t="n">
        <v>0</v>
      </c>
      <c r="AB145" s="53" t="n">
        <v>0</v>
      </c>
      <c r="AC145" s="51" t="n"/>
      <c r="AD145" s="53" t="n">
        <v>27</v>
      </c>
      <c r="AE145" s="53" t="n">
        <v>681</v>
      </c>
    </row>
    <row r="146" ht="15.75" customHeight="1" s="157">
      <c r="A146" s="1" t="inlineStr">
        <is>
          <t>imports</t>
        </is>
      </c>
      <c r="B146" s="51" t="inlineStr">
        <is>
          <t>IN</t>
        </is>
      </c>
      <c r="C146" s="53" t="n">
        <v>0</v>
      </c>
      <c r="D146" s="53" t="n">
        <v>0</v>
      </c>
      <c r="E146" s="53" t="n">
        <v>0</v>
      </c>
      <c r="F146" s="53" t="n">
        <v>0</v>
      </c>
      <c r="G146" s="53" t="n">
        <v>0</v>
      </c>
      <c r="H146" s="53" t="n">
        <v>0</v>
      </c>
      <c r="I146" s="53" t="n">
        <v>0</v>
      </c>
      <c r="J146" s="53" t="n">
        <v>0</v>
      </c>
      <c r="K146" s="53" t="n">
        <v>0</v>
      </c>
      <c r="L146" s="53" t="n">
        <v>0</v>
      </c>
      <c r="M146" s="53" t="n">
        <v>0</v>
      </c>
      <c r="N146" s="53" t="n">
        <v>0</v>
      </c>
      <c r="O146" s="53" t="n">
        <v>0</v>
      </c>
      <c r="P146" s="53" t="n">
        <v>0</v>
      </c>
      <c r="Q146" s="53" t="n">
        <v>0</v>
      </c>
      <c r="R146" s="53" t="n">
        <v>11768</v>
      </c>
      <c r="S146" s="53" t="n">
        <v>30498</v>
      </c>
      <c r="T146" s="53" t="n">
        <v>79239</v>
      </c>
      <c r="U146" s="53" t="n">
        <v>22719</v>
      </c>
      <c r="V146" s="53" t="n">
        <v>6728</v>
      </c>
      <c r="W146" s="53" t="n">
        <v>6480</v>
      </c>
      <c r="X146" s="53" t="n">
        <v>752</v>
      </c>
      <c r="Y146" s="53" t="n">
        <v>32844</v>
      </c>
      <c r="Z146" s="53" t="n">
        <v>83632</v>
      </c>
      <c r="AA146" s="53" t="n">
        <v>45782</v>
      </c>
      <c r="AB146" s="53" t="n">
        <v>122740</v>
      </c>
      <c r="AC146" s="53" t="n">
        <v>14299</v>
      </c>
      <c r="AD146" s="53" t="n">
        <v>13009</v>
      </c>
      <c r="AE146" s="53" t="n">
        <v>73068</v>
      </c>
    </row>
    <row r="147" ht="15.75" customHeight="1" s="157">
      <c r="A147" s="1" t="inlineStr">
        <is>
          <t>exports</t>
        </is>
      </c>
      <c r="B147" s="51" t="inlineStr">
        <is>
          <t>IN</t>
        </is>
      </c>
      <c r="C147" s="53" t="n">
        <v>0</v>
      </c>
      <c r="D147" s="53" t="n">
        <v>0</v>
      </c>
      <c r="E147" s="53" t="n">
        <v>0</v>
      </c>
      <c r="F147" s="53" t="n">
        <v>0</v>
      </c>
      <c r="G147" s="53" t="n">
        <v>0</v>
      </c>
      <c r="H147" s="53" t="n">
        <v>0</v>
      </c>
      <c r="I147" s="53" t="n">
        <v>0</v>
      </c>
      <c r="J147" s="53" t="n">
        <v>0</v>
      </c>
      <c r="K147" s="53" t="n">
        <v>0</v>
      </c>
      <c r="L147" s="53" t="n">
        <v>0</v>
      </c>
      <c r="M147" s="53" t="n">
        <v>0</v>
      </c>
      <c r="N147" s="53" t="n">
        <v>0</v>
      </c>
      <c r="O147" s="53" t="n">
        <v>810</v>
      </c>
      <c r="P147" s="53" t="n">
        <v>0</v>
      </c>
      <c r="Q147" s="53" t="n">
        <v>0</v>
      </c>
      <c r="R147" s="53" t="n">
        <v>887</v>
      </c>
      <c r="S147" s="53" t="n">
        <v>0</v>
      </c>
      <c r="T147" s="53" t="n">
        <v>101759</v>
      </c>
      <c r="U147" s="53" t="n">
        <v>105268</v>
      </c>
      <c r="V147" s="53" t="n">
        <v>37835</v>
      </c>
      <c r="W147" s="53" t="n">
        <v>5114</v>
      </c>
      <c r="X147" s="53" t="n">
        <v>4574</v>
      </c>
      <c r="Y147" s="53" t="n">
        <v>16294</v>
      </c>
      <c r="Z147" s="53" t="n">
        <v>23092</v>
      </c>
      <c r="AA147" s="53" t="n">
        <v>1361</v>
      </c>
      <c r="AB147" s="53" t="n">
        <v>5185</v>
      </c>
      <c r="AC147" s="53" t="n">
        <v>526</v>
      </c>
      <c r="AD147" s="53" t="n">
        <v>7</v>
      </c>
      <c r="AE147" s="53" t="n">
        <v>162</v>
      </c>
    </row>
    <row r="148" ht="15.75" customHeight="1" s="157">
      <c r="A148" s="1" t="inlineStr">
        <is>
          <t>imports</t>
        </is>
      </c>
      <c r="B148" s="51" t="inlineStr">
        <is>
          <t>IA</t>
        </is>
      </c>
      <c r="C148" s="53" t="n">
        <v>0</v>
      </c>
      <c r="D148" s="53" t="n">
        <v>0</v>
      </c>
      <c r="E148" s="53" t="n">
        <v>0</v>
      </c>
      <c r="F148" s="53" t="n">
        <v>0</v>
      </c>
      <c r="G148" s="53" t="n">
        <v>0</v>
      </c>
      <c r="H148" s="53" t="n">
        <v>0</v>
      </c>
      <c r="I148" s="53" t="n">
        <v>0</v>
      </c>
      <c r="J148" s="53" t="n">
        <v>165062</v>
      </c>
      <c r="K148" s="53" t="n">
        <v>107888</v>
      </c>
      <c r="L148" s="53" t="n">
        <v>68006</v>
      </c>
      <c r="M148" s="53" t="n">
        <v>0</v>
      </c>
      <c r="N148" s="53" t="n">
        <v>5145</v>
      </c>
      <c r="O148" s="53" t="n">
        <v>0</v>
      </c>
      <c r="P148" s="53" t="n">
        <v>0</v>
      </c>
      <c r="Q148" s="53" t="n">
        <v>6</v>
      </c>
      <c r="R148" s="53" t="n">
        <v>2</v>
      </c>
      <c r="S148" s="53" t="n">
        <v>0</v>
      </c>
      <c r="T148" s="53" t="n">
        <v>0</v>
      </c>
      <c r="U148" s="53" t="n">
        <v>0</v>
      </c>
      <c r="V148" s="53" t="n">
        <v>0</v>
      </c>
      <c r="W148" s="53" t="n">
        <v>0</v>
      </c>
      <c r="X148" s="53" t="n">
        <v>0</v>
      </c>
      <c r="Y148" s="53" t="n">
        <v>0</v>
      </c>
      <c r="Z148" s="53" t="n">
        <v>0</v>
      </c>
      <c r="AA148" s="53" t="n">
        <v>0</v>
      </c>
      <c r="AB148" s="53" t="n">
        <v>0</v>
      </c>
      <c r="AC148" s="51" t="n"/>
      <c r="AD148" s="53" t="n">
        <v>0</v>
      </c>
      <c r="AE148" s="53" t="n">
        <v>0</v>
      </c>
    </row>
    <row r="149" ht="15.75" customHeight="1" s="157">
      <c r="A149" s="1" t="inlineStr">
        <is>
          <t>exports</t>
        </is>
      </c>
      <c r="B149" s="51" t="inlineStr">
        <is>
          <t>IA</t>
        </is>
      </c>
      <c r="C149" s="53" t="n">
        <v>0</v>
      </c>
      <c r="D149" s="53" t="n">
        <v>0</v>
      </c>
      <c r="E149" s="53" t="n">
        <v>0</v>
      </c>
      <c r="F149" s="53" t="n">
        <v>0</v>
      </c>
      <c r="G149" s="53" t="n">
        <v>0</v>
      </c>
      <c r="H149" s="53" t="n">
        <v>0</v>
      </c>
      <c r="I149" s="53" t="n">
        <v>0</v>
      </c>
      <c r="J149" s="53" t="n">
        <v>0</v>
      </c>
      <c r="K149" s="53" t="n">
        <v>41264</v>
      </c>
      <c r="L149" s="53" t="n">
        <v>40393</v>
      </c>
      <c r="M149" s="53" t="n">
        <v>25</v>
      </c>
      <c r="N149" s="53" t="n">
        <v>0</v>
      </c>
      <c r="O149" s="53" t="n">
        <v>0</v>
      </c>
      <c r="P149" s="53" t="n">
        <v>1319</v>
      </c>
      <c r="Q149" s="53" t="n">
        <v>621</v>
      </c>
      <c r="R149" s="53" t="n">
        <v>820</v>
      </c>
      <c r="S149" s="53" t="n">
        <v>73</v>
      </c>
      <c r="T149" s="53" t="n">
        <v>9</v>
      </c>
      <c r="U149" s="53" t="n">
        <v>0</v>
      </c>
      <c r="V149" s="53" t="n">
        <v>0</v>
      </c>
      <c r="W149" s="53" t="n">
        <v>0</v>
      </c>
      <c r="X149" s="53" t="n">
        <v>90</v>
      </c>
      <c r="Y149" s="53" t="n">
        <v>82</v>
      </c>
      <c r="Z149" s="53" t="n">
        <v>0</v>
      </c>
      <c r="AA149" s="53" t="n">
        <v>0</v>
      </c>
      <c r="AB149" s="53" t="n">
        <v>0</v>
      </c>
      <c r="AC149" s="51" t="n"/>
      <c r="AD149" s="53" t="n">
        <v>0</v>
      </c>
      <c r="AE149" s="53" t="n">
        <v>0</v>
      </c>
    </row>
    <row r="150" ht="15.75" customHeight="1" s="157">
      <c r="A150" s="1" t="inlineStr">
        <is>
          <t>imports</t>
        </is>
      </c>
      <c r="B150" s="51" t="inlineStr">
        <is>
          <t>KS</t>
        </is>
      </c>
      <c r="C150" s="53" t="n">
        <v>0</v>
      </c>
      <c r="D150" s="53" t="n">
        <v>0</v>
      </c>
      <c r="E150" s="53" t="n">
        <v>0</v>
      </c>
      <c r="F150" s="53" t="n">
        <v>0</v>
      </c>
      <c r="G150" s="53" t="n">
        <v>0</v>
      </c>
      <c r="H150" s="53" t="n">
        <v>0</v>
      </c>
      <c r="I150" s="53" t="n">
        <v>0</v>
      </c>
      <c r="J150" s="53" t="n">
        <v>350</v>
      </c>
      <c r="K150" s="53" t="n">
        <v>3700</v>
      </c>
      <c r="L150" s="53" t="n">
        <v>875</v>
      </c>
      <c r="M150" s="53" t="n">
        <v>0</v>
      </c>
      <c r="N150" s="53" t="n">
        <v>0</v>
      </c>
      <c r="O150" s="53" t="n">
        <v>0</v>
      </c>
      <c r="P150" s="53" t="n">
        <v>0</v>
      </c>
      <c r="Q150" s="53" t="n">
        <v>0</v>
      </c>
      <c r="R150" s="53" t="n">
        <v>0</v>
      </c>
      <c r="S150" s="53" t="n">
        <v>0</v>
      </c>
      <c r="T150" s="53" t="n">
        <v>300</v>
      </c>
      <c r="U150" s="53" t="n">
        <v>0</v>
      </c>
      <c r="V150" s="53" t="n">
        <v>0</v>
      </c>
      <c r="W150" s="53" t="n">
        <v>0</v>
      </c>
      <c r="X150" s="53" t="n">
        <v>0</v>
      </c>
      <c r="Y150" s="53" t="n">
        <v>0</v>
      </c>
      <c r="Z150" s="53" t="n">
        <v>0</v>
      </c>
      <c r="AA150" s="53" t="n">
        <v>0</v>
      </c>
      <c r="AB150" s="53" t="n">
        <v>0</v>
      </c>
      <c r="AC150" s="51" t="n"/>
      <c r="AD150" s="53" t="n">
        <v>84</v>
      </c>
      <c r="AE150" s="53" t="n">
        <v>0</v>
      </c>
    </row>
    <row r="151" ht="15.75" customHeight="1" s="157">
      <c r="A151" s="1" t="inlineStr">
        <is>
          <t>exports</t>
        </is>
      </c>
      <c r="B151" s="51" t="inlineStr">
        <is>
          <t>KS</t>
        </is>
      </c>
      <c r="C151" s="53" t="n">
        <v>0</v>
      </c>
      <c r="D151" s="53" t="n">
        <v>0</v>
      </c>
      <c r="E151" s="53" t="n">
        <v>0</v>
      </c>
      <c r="F151" s="53" t="n">
        <v>0</v>
      </c>
      <c r="G151" s="53" t="n">
        <v>0</v>
      </c>
      <c r="H151" s="53" t="n">
        <v>0</v>
      </c>
      <c r="I151" s="53" t="n">
        <v>0</v>
      </c>
      <c r="J151" s="53" t="n">
        <v>0</v>
      </c>
      <c r="K151" s="53" t="n">
        <v>0</v>
      </c>
      <c r="L151" s="53" t="n">
        <v>7750</v>
      </c>
      <c r="M151" s="53" t="n">
        <v>0</v>
      </c>
      <c r="N151" s="53" t="n">
        <v>0</v>
      </c>
      <c r="O151" s="53" t="n">
        <v>0</v>
      </c>
      <c r="P151" s="53" t="n">
        <v>0</v>
      </c>
      <c r="Q151" s="53" t="n">
        <v>206</v>
      </c>
      <c r="R151" s="53" t="n">
        <v>253</v>
      </c>
      <c r="S151" s="53" t="n">
        <v>0</v>
      </c>
      <c r="T151" s="53" t="n">
        <v>0</v>
      </c>
      <c r="U151" s="53" t="n">
        <v>0</v>
      </c>
      <c r="V151" s="53" t="n">
        <v>114</v>
      </c>
      <c r="W151" s="53" t="n">
        <v>0</v>
      </c>
      <c r="X151" s="53" t="n">
        <v>0</v>
      </c>
      <c r="Y151" s="53" t="n">
        <v>0</v>
      </c>
      <c r="Z151" s="53" t="n">
        <v>0</v>
      </c>
      <c r="AA151" s="53" t="n">
        <v>0</v>
      </c>
      <c r="AB151" s="53" t="n">
        <v>0</v>
      </c>
      <c r="AC151" s="51" t="n"/>
      <c r="AD151" s="53" t="n">
        <v>0</v>
      </c>
      <c r="AE151" s="53" t="n">
        <v>0</v>
      </c>
    </row>
    <row r="152" ht="15.75" customHeight="1" s="157">
      <c r="A152" s="1" t="inlineStr">
        <is>
          <t>imports</t>
        </is>
      </c>
      <c r="B152" s="51" t="inlineStr">
        <is>
          <t>KY</t>
        </is>
      </c>
      <c r="C152" s="53" t="n">
        <v>0</v>
      </c>
      <c r="D152" s="53" t="n">
        <v>0</v>
      </c>
      <c r="E152" s="53" t="n">
        <v>0</v>
      </c>
      <c r="F152" s="53" t="n">
        <v>0</v>
      </c>
      <c r="G152" s="53" t="n">
        <v>0</v>
      </c>
      <c r="H152" s="53" t="n">
        <v>0</v>
      </c>
      <c r="I152" s="53" t="n">
        <v>0</v>
      </c>
      <c r="J152" s="53" t="n">
        <v>0</v>
      </c>
      <c r="K152" s="53" t="n">
        <v>0</v>
      </c>
      <c r="L152" s="53" t="n">
        <v>0</v>
      </c>
      <c r="M152" s="53" t="n">
        <v>0</v>
      </c>
      <c r="N152" s="53" t="n">
        <v>0</v>
      </c>
      <c r="O152" s="53" t="n">
        <v>0</v>
      </c>
      <c r="P152" s="53" t="n">
        <v>0</v>
      </c>
      <c r="Q152" s="53" t="n">
        <v>0</v>
      </c>
      <c r="R152" s="53" t="n">
        <v>0</v>
      </c>
      <c r="S152" s="53" t="n">
        <v>0</v>
      </c>
      <c r="T152" s="53" t="n">
        <v>0</v>
      </c>
      <c r="U152" s="53" t="n">
        <v>0</v>
      </c>
      <c r="V152" s="53" t="n">
        <v>0</v>
      </c>
      <c r="W152" s="53" t="n">
        <v>0</v>
      </c>
      <c r="X152" s="53" t="n">
        <v>0</v>
      </c>
      <c r="Y152" s="53" t="n">
        <v>0</v>
      </c>
      <c r="Z152" s="53" t="n">
        <v>0</v>
      </c>
      <c r="AA152" s="53" t="n">
        <v>0</v>
      </c>
      <c r="AB152" s="53" t="n">
        <v>0</v>
      </c>
      <c r="AC152" s="51" t="n"/>
      <c r="AD152" s="53" t="n">
        <v>2156</v>
      </c>
      <c r="AE152" s="53" t="n">
        <v>5968</v>
      </c>
    </row>
    <row r="153" ht="15.75" customHeight="1" s="157">
      <c r="A153" s="1" t="inlineStr">
        <is>
          <t>exports</t>
        </is>
      </c>
      <c r="B153" s="51" t="inlineStr">
        <is>
          <t>KY</t>
        </is>
      </c>
      <c r="C153" s="53" t="n">
        <v>0</v>
      </c>
      <c r="D153" s="53" t="n">
        <v>0</v>
      </c>
      <c r="E153" s="53" t="n">
        <v>0</v>
      </c>
      <c r="F153" s="53" t="n">
        <v>0</v>
      </c>
      <c r="G153" s="53" t="n">
        <v>0</v>
      </c>
      <c r="H153" s="53" t="n">
        <v>0</v>
      </c>
      <c r="I153" s="53" t="n">
        <v>0</v>
      </c>
      <c r="J153" s="53" t="n">
        <v>0</v>
      </c>
      <c r="K153" s="53" t="n">
        <v>0</v>
      </c>
      <c r="L153" s="53" t="n">
        <v>0</v>
      </c>
      <c r="M153" s="53" t="n">
        <v>0</v>
      </c>
      <c r="N153" s="53" t="n">
        <v>0</v>
      </c>
      <c r="O153" s="53" t="n">
        <v>0</v>
      </c>
      <c r="P153" s="53" t="n">
        <v>0</v>
      </c>
      <c r="Q153" s="53" t="n">
        <v>0</v>
      </c>
      <c r="R153" s="53" t="n">
        <v>250</v>
      </c>
      <c r="S153" s="53" t="n">
        <v>0</v>
      </c>
      <c r="T153" s="53" t="n">
        <v>0</v>
      </c>
      <c r="U153" s="53" t="n">
        <v>0</v>
      </c>
      <c r="V153" s="53" t="n">
        <v>0</v>
      </c>
      <c r="W153" s="53" t="n">
        <v>0</v>
      </c>
      <c r="X153" s="53" t="n">
        <v>0</v>
      </c>
      <c r="Y153" s="53" t="n">
        <v>0</v>
      </c>
      <c r="Z153" s="53" t="n">
        <v>0</v>
      </c>
      <c r="AA153" s="53" t="n">
        <v>0</v>
      </c>
      <c r="AB153" s="53" t="n">
        <v>0</v>
      </c>
      <c r="AC153" s="51" t="n"/>
      <c r="AD153" s="53" t="n">
        <v>7</v>
      </c>
      <c r="AE153" s="53" t="n">
        <v>167</v>
      </c>
    </row>
    <row r="154" ht="15.75" customHeight="1" s="157">
      <c r="A154" s="1" t="inlineStr">
        <is>
          <t>imports</t>
        </is>
      </c>
      <c r="B154" s="51" t="inlineStr">
        <is>
          <t>LA</t>
        </is>
      </c>
      <c r="C154" s="53" t="n">
        <v>0</v>
      </c>
      <c r="D154" s="53" t="n">
        <v>0</v>
      </c>
      <c r="E154" s="53" t="n">
        <v>0</v>
      </c>
      <c r="F154" s="53" t="n">
        <v>0</v>
      </c>
      <c r="G154" s="53" t="n">
        <v>0</v>
      </c>
      <c r="H154" s="53" t="n">
        <v>0</v>
      </c>
      <c r="I154" s="53" t="n">
        <v>0</v>
      </c>
      <c r="J154" s="53" t="n">
        <v>0</v>
      </c>
      <c r="K154" s="53" t="n">
        <v>0</v>
      </c>
      <c r="L154" s="53" t="n">
        <v>0</v>
      </c>
      <c r="M154" s="53" t="n">
        <v>0</v>
      </c>
      <c r="N154" s="53" t="n">
        <v>0</v>
      </c>
      <c r="O154" s="53" t="n">
        <v>0</v>
      </c>
      <c r="P154" s="53" t="n">
        <v>0</v>
      </c>
      <c r="Q154" s="53" t="n">
        <v>0</v>
      </c>
      <c r="R154" s="53" t="n">
        <v>0</v>
      </c>
      <c r="S154" s="53" t="n">
        <v>0</v>
      </c>
      <c r="T154" s="53" t="n">
        <v>0</v>
      </c>
      <c r="U154" s="53" t="n">
        <v>0</v>
      </c>
      <c r="V154" s="53" t="n">
        <v>0</v>
      </c>
      <c r="W154" s="53" t="n">
        <v>0</v>
      </c>
      <c r="X154" s="53" t="n">
        <v>0</v>
      </c>
      <c r="Y154" s="53" t="n">
        <v>0</v>
      </c>
      <c r="Z154" s="53" t="n">
        <v>0</v>
      </c>
      <c r="AA154" s="53" t="n">
        <v>0</v>
      </c>
      <c r="AB154" s="53" t="n">
        <v>0</v>
      </c>
      <c r="AC154" s="51" t="n"/>
      <c r="AD154" s="53" t="n">
        <v>0</v>
      </c>
      <c r="AE154" s="53" t="n">
        <v>0</v>
      </c>
    </row>
    <row r="155" ht="15.75" customHeight="1" s="157">
      <c r="A155" s="1" t="inlineStr">
        <is>
          <t>exports</t>
        </is>
      </c>
      <c r="B155" s="51" t="inlineStr">
        <is>
          <t>LA</t>
        </is>
      </c>
      <c r="C155" s="53" t="n">
        <v>0</v>
      </c>
      <c r="D155" s="53" t="n">
        <v>0</v>
      </c>
      <c r="E155" s="53" t="n">
        <v>0</v>
      </c>
      <c r="F155" s="53" t="n">
        <v>0</v>
      </c>
      <c r="G155" s="53" t="n">
        <v>0</v>
      </c>
      <c r="H155" s="53" t="n">
        <v>0</v>
      </c>
      <c r="I155" s="53" t="n">
        <v>0</v>
      </c>
      <c r="J155" s="53" t="n">
        <v>0</v>
      </c>
      <c r="K155" s="53" t="n">
        <v>0</v>
      </c>
      <c r="L155" s="53" t="n">
        <v>0</v>
      </c>
      <c r="M155" s="53" t="n">
        <v>0</v>
      </c>
      <c r="N155" s="53" t="n">
        <v>0</v>
      </c>
      <c r="O155" s="53" t="n">
        <v>0</v>
      </c>
      <c r="P155" s="53" t="n">
        <v>0</v>
      </c>
      <c r="Q155" s="53" t="n">
        <v>0</v>
      </c>
      <c r="R155" s="53" t="n">
        <v>0</v>
      </c>
      <c r="S155" s="53" t="n">
        <v>0</v>
      </c>
      <c r="T155" s="53" t="n">
        <v>0</v>
      </c>
      <c r="U155" s="53" t="n">
        <v>0</v>
      </c>
      <c r="V155" s="53" t="n">
        <v>0</v>
      </c>
      <c r="W155" s="53" t="n">
        <v>0</v>
      </c>
      <c r="X155" s="53" t="n">
        <v>0</v>
      </c>
      <c r="Y155" s="53" t="n">
        <v>0</v>
      </c>
      <c r="Z155" s="53" t="n">
        <v>0</v>
      </c>
      <c r="AA155" s="53" t="n">
        <v>0</v>
      </c>
      <c r="AB155" s="53" t="n">
        <v>0</v>
      </c>
      <c r="AC155" s="51" t="n"/>
      <c r="AD155" s="53" t="n">
        <v>0</v>
      </c>
      <c r="AE155" s="53" t="n">
        <v>0</v>
      </c>
    </row>
    <row r="156" ht="15.75" customHeight="1" s="157">
      <c r="A156" s="1" t="inlineStr">
        <is>
          <t>imports</t>
        </is>
      </c>
      <c r="B156" s="51" t="inlineStr">
        <is>
          <t>ME</t>
        </is>
      </c>
      <c r="C156" s="53" t="n">
        <v>2338550</v>
      </c>
      <c r="D156" s="53" t="n">
        <v>1880853</v>
      </c>
      <c r="E156" s="53" t="n">
        <v>1875873</v>
      </c>
      <c r="F156" s="53" t="n">
        <v>2091572</v>
      </c>
      <c r="G156" s="53" t="n">
        <v>3179349</v>
      </c>
      <c r="H156" s="53" t="n">
        <v>4622107</v>
      </c>
      <c r="I156" s="53" t="n">
        <v>4326659</v>
      </c>
      <c r="J156" s="53" t="n">
        <v>3441059</v>
      </c>
      <c r="K156" s="53" t="n">
        <v>3956949</v>
      </c>
      <c r="L156" s="53" t="n">
        <v>4436281</v>
      </c>
      <c r="M156" s="53" t="n">
        <v>4236111</v>
      </c>
      <c r="N156" s="53" t="n">
        <v>2901585</v>
      </c>
      <c r="O156" s="53" t="n">
        <v>2277141</v>
      </c>
      <c r="P156" s="53" t="n">
        <v>2675781</v>
      </c>
      <c r="Q156" s="53" t="n">
        <v>3921993</v>
      </c>
      <c r="R156" s="53" t="n">
        <v>2536904</v>
      </c>
      <c r="S156" s="53" t="n">
        <v>3774215</v>
      </c>
      <c r="T156" s="53" t="n">
        <v>4262829</v>
      </c>
      <c r="U156" s="53" t="n">
        <v>1743201</v>
      </c>
      <c r="V156" s="53" t="n">
        <v>2604323</v>
      </c>
      <c r="W156" s="53" t="n">
        <v>2840325</v>
      </c>
      <c r="X156" s="53" t="n">
        <v>3238791</v>
      </c>
      <c r="Y156" s="53" t="n">
        <v>2665099</v>
      </c>
      <c r="Z156" s="53" t="n">
        <v>5099580</v>
      </c>
      <c r="AA156" s="53" t="n">
        <v>4703435</v>
      </c>
      <c r="AB156" s="53" t="n">
        <v>4999517</v>
      </c>
      <c r="AC156" s="53" t="n">
        <v>4983411</v>
      </c>
      <c r="AD156" s="53" t="n">
        <v>4464117</v>
      </c>
      <c r="AE156" s="53" t="n">
        <v>4348760</v>
      </c>
    </row>
    <row r="157" ht="15.75" customHeight="1" s="157">
      <c r="A157" s="1" t="inlineStr">
        <is>
          <t>exports</t>
        </is>
      </c>
      <c r="B157" s="51" t="inlineStr">
        <is>
          <t>ME</t>
        </is>
      </c>
      <c r="C157" s="53" t="n">
        <v>114982</v>
      </c>
      <c r="D157" s="53" t="n">
        <v>242418</v>
      </c>
      <c r="E157" s="53" t="n">
        <v>318469</v>
      </c>
      <c r="F157" s="53" t="n">
        <v>145241</v>
      </c>
      <c r="G157" s="53" t="n">
        <v>44516</v>
      </c>
      <c r="H157" s="53" t="n">
        <v>26445</v>
      </c>
      <c r="I157" s="53" t="n">
        <v>30576</v>
      </c>
      <c r="J157" s="53" t="n">
        <v>7744</v>
      </c>
      <c r="K157" s="53" t="n">
        <v>15775</v>
      </c>
      <c r="L157" s="53" t="n">
        <v>583136</v>
      </c>
      <c r="M157" s="53" t="n">
        <v>381268</v>
      </c>
      <c r="N157" s="53" t="n">
        <v>80562</v>
      </c>
      <c r="O157" s="53" t="n">
        <v>192089</v>
      </c>
      <c r="P157" s="53" t="n">
        <v>236444</v>
      </c>
      <c r="Q157" s="53" t="n">
        <v>124034</v>
      </c>
      <c r="R157" s="53" t="n">
        <v>150974</v>
      </c>
      <c r="S157" s="53" t="n">
        <v>591193</v>
      </c>
      <c r="T157" s="53" t="n">
        <v>898282</v>
      </c>
      <c r="U157" s="53" t="n">
        <v>624146</v>
      </c>
      <c r="V157" s="53" t="n">
        <v>623965</v>
      </c>
      <c r="W157" s="53" t="n">
        <v>993123</v>
      </c>
      <c r="X157" s="53" t="n">
        <v>585508</v>
      </c>
      <c r="Y157" s="53" t="n">
        <v>620069</v>
      </c>
      <c r="Z157" s="53" t="n">
        <v>226742</v>
      </c>
      <c r="AA157" s="53" t="n">
        <v>190871</v>
      </c>
      <c r="AB157" s="53" t="n">
        <v>283445</v>
      </c>
      <c r="AC157" s="53" t="n">
        <v>38347</v>
      </c>
      <c r="AD157" s="53" t="n">
        <v>67532</v>
      </c>
      <c r="AE157" s="53" t="n">
        <v>104527</v>
      </c>
    </row>
    <row r="158" ht="15.75" customHeight="1" s="157">
      <c r="A158" s="1" t="inlineStr">
        <is>
          <t>imports</t>
        </is>
      </c>
      <c r="B158" s="51" t="inlineStr">
        <is>
          <t>MD</t>
        </is>
      </c>
      <c r="C158" s="53" t="n">
        <v>0</v>
      </c>
      <c r="D158" s="53" t="n">
        <v>0</v>
      </c>
      <c r="E158" s="53" t="n">
        <v>0</v>
      </c>
      <c r="F158" s="53" t="n">
        <v>0</v>
      </c>
      <c r="G158" s="53" t="n">
        <v>0</v>
      </c>
      <c r="H158" s="53" t="n">
        <v>0</v>
      </c>
      <c r="I158" s="53" t="n">
        <v>0</v>
      </c>
      <c r="J158" s="53" t="n">
        <v>0</v>
      </c>
      <c r="K158" s="53" t="n">
        <v>0</v>
      </c>
      <c r="L158" s="53" t="n">
        <v>0</v>
      </c>
      <c r="M158" s="53" t="n">
        <v>0</v>
      </c>
      <c r="N158" s="53" t="n">
        <v>37200</v>
      </c>
      <c r="O158" s="53" t="n">
        <v>0</v>
      </c>
      <c r="P158" s="53" t="n">
        <v>0</v>
      </c>
      <c r="Q158" s="53" t="n">
        <v>0</v>
      </c>
      <c r="R158" s="53" t="n">
        <v>0</v>
      </c>
      <c r="S158" s="53" t="n">
        <v>0</v>
      </c>
      <c r="T158" s="53" t="n">
        <v>0</v>
      </c>
      <c r="U158" s="53" t="n">
        <v>0</v>
      </c>
      <c r="V158" s="53" t="n">
        <v>0</v>
      </c>
      <c r="W158" s="53" t="n">
        <v>110803</v>
      </c>
      <c r="X158" s="53" t="n">
        <v>204031</v>
      </c>
      <c r="Y158" s="53" t="n">
        <v>0</v>
      </c>
      <c r="Z158" s="53" t="n">
        <v>299623</v>
      </c>
      <c r="AA158" s="53" t="n">
        <v>181263</v>
      </c>
      <c r="AB158" s="53" t="n">
        <v>191659</v>
      </c>
      <c r="AC158" s="53" t="n">
        <v>116281</v>
      </c>
      <c r="AD158" s="53" t="n">
        <v>4224</v>
      </c>
      <c r="AE158" s="53" t="n">
        <v>16210</v>
      </c>
    </row>
    <row r="159" ht="15.75" customHeight="1" s="157">
      <c r="A159" s="1" t="inlineStr">
        <is>
          <t>exports</t>
        </is>
      </c>
      <c r="B159" s="51" t="inlineStr">
        <is>
          <t>MD</t>
        </is>
      </c>
      <c r="C159" s="53" t="n">
        <v>0</v>
      </c>
      <c r="D159" s="53" t="n">
        <v>0</v>
      </c>
      <c r="E159" s="53" t="n">
        <v>0</v>
      </c>
      <c r="F159" s="53" t="n">
        <v>0</v>
      </c>
      <c r="G159" s="53" t="n">
        <v>0</v>
      </c>
      <c r="H159" s="53" t="n">
        <v>0</v>
      </c>
      <c r="I159" s="53" t="n">
        <v>0</v>
      </c>
      <c r="J159" s="53" t="n">
        <v>0</v>
      </c>
      <c r="K159" s="53" t="n">
        <v>0</v>
      </c>
      <c r="L159" s="53" t="n">
        <v>0</v>
      </c>
      <c r="M159" s="53" t="n">
        <v>0</v>
      </c>
      <c r="N159" s="53" t="n">
        <v>0</v>
      </c>
      <c r="O159" s="53" t="n">
        <v>0</v>
      </c>
      <c r="P159" s="53" t="n">
        <v>0</v>
      </c>
      <c r="Q159" s="53" t="n">
        <v>0</v>
      </c>
      <c r="R159" s="53" t="n">
        <v>0</v>
      </c>
      <c r="S159" s="53" t="n">
        <v>0</v>
      </c>
      <c r="T159" s="53" t="n">
        <v>0</v>
      </c>
      <c r="U159" s="53" t="n">
        <v>0</v>
      </c>
      <c r="V159" s="53" t="n">
        <v>0</v>
      </c>
      <c r="W159" s="53" t="n">
        <v>0</v>
      </c>
      <c r="X159" s="53" t="n">
        <v>0</v>
      </c>
      <c r="Y159" s="53" t="n">
        <v>0</v>
      </c>
      <c r="Z159" s="53" t="n">
        <v>722</v>
      </c>
      <c r="AA159" s="53" t="n">
        <v>1047</v>
      </c>
      <c r="AB159" s="53" t="n">
        <v>2075</v>
      </c>
      <c r="AC159" s="53" t="n">
        <v>377</v>
      </c>
      <c r="AD159" s="53" t="n">
        <v>18</v>
      </c>
      <c r="AE159" s="53" t="n">
        <v>455</v>
      </c>
    </row>
    <row r="160" ht="15.75" customHeight="1" s="157">
      <c r="A160" s="1" t="inlineStr">
        <is>
          <t>imports</t>
        </is>
      </c>
      <c r="B160" s="51" t="inlineStr">
        <is>
          <t>MA</t>
        </is>
      </c>
      <c r="C160" s="53" t="n">
        <v>1921479</v>
      </c>
      <c r="D160" s="53" t="n">
        <v>2280689</v>
      </c>
      <c r="E160" s="53" t="n">
        <v>1659529</v>
      </c>
      <c r="F160" s="53" t="n">
        <v>1839654</v>
      </c>
      <c r="G160" s="53" t="n">
        <v>1533335</v>
      </c>
      <c r="H160" s="53" t="n">
        <v>1790365</v>
      </c>
      <c r="I160" s="53" t="n">
        <v>1591142</v>
      </c>
      <c r="J160" s="53" t="n">
        <v>1863013</v>
      </c>
      <c r="K160" s="53" t="n">
        <v>1765571</v>
      </c>
      <c r="L160" s="53" t="n">
        <v>1934370</v>
      </c>
      <c r="M160" s="53" t="n">
        <v>2143094</v>
      </c>
      <c r="N160" s="53" t="n">
        <v>1136866</v>
      </c>
      <c r="O160" s="53" t="n">
        <v>497377</v>
      </c>
      <c r="P160" s="53" t="n">
        <v>274260</v>
      </c>
      <c r="Q160" s="53" t="n">
        <v>512147</v>
      </c>
      <c r="R160" s="53" t="n">
        <v>2576734</v>
      </c>
      <c r="S160" s="53" t="n">
        <v>696515</v>
      </c>
      <c r="T160" s="53" t="n">
        <v>934812</v>
      </c>
      <c r="U160" s="53" t="n">
        <v>4177025</v>
      </c>
      <c r="V160" s="53" t="n">
        <v>4911406</v>
      </c>
      <c r="W160" s="53" t="n">
        <v>3714165</v>
      </c>
      <c r="X160" s="53" t="n">
        <v>4436435</v>
      </c>
      <c r="Y160" s="53" t="n">
        <v>1073224</v>
      </c>
      <c r="Z160" s="53" t="n">
        <v>1247468</v>
      </c>
      <c r="AA160" s="53" t="n">
        <v>1422472</v>
      </c>
      <c r="AB160" s="53" t="n">
        <v>1338101</v>
      </c>
      <c r="AC160" s="53" t="n">
        <v>1011666</v>
      </c>
      <c r="AD160" s="53" t="n">
        <v>144332</v>
      </c>
      <c r="AE160" s="53" t="n">
        <v>980269</v>
      </c>
    </row>
    <row r="161" ht="15.75" customHeight="1" s="157">
      <c r="A161" s="1" t="inlineStr">
        <is>
          <t>exports</t>
        </is>
      </c>
      <c r="B161" s="51" t="inlineStr">
        <is>
          <t>MA</t>
        </is>
      </c>
      <c r="C161" s="53" t="n">
        <v>0</v>
      </c>
      <c r="D161" s="53" t="n">
        <v>0</v>
      </c>
      <c r="E161" s="53" t="n">
        <v>0</v>
      </c>
      <c r="F161" s="53" t="n">
        <v>0</v>
      </c>
      <c r="G161" s="53" t="n">
        <v>0</v>
      </c>
      <c r="H161" s="53" t="n">
        <v>0</v>
      </c>
      <c r="I161" s="53" t="n">
        <v>0</v>
      </c>
      <c r="J161" s="53" t="n">
        <v>0</v>
      </c>
      <c r="K161" s="53" t="n">
        <v>6239</v>
      </c>
      <c r="L161" s="53" t="n">
        <v>21</v>
      </c>
      <c r="M161" s="53" t="n">
        <v>363600</v>
      </c>
      <c r="N161" s="53" t="n">
        <v>0</v>
      </c>
      <c r="O161" s="53" t="n">
        <v>0</v>
      </c>
      <c r="P161" s="53" t="n">
        <v>61456</v>
      </c>
      <c r="Q161" s="53" t="n">
        <v>31952</v>
      </c>
      <c r="R161" s="53" t="n">
        <v>332489</v>
      </c>
      <c r="S161" s="53" t="n">
        <v>116341</v>
      </c>
      <c r="T161" s="53" t="n">
        <v>201203</v>
      </c>
      <c r="U161" s="53" t="n">
        <v>328490</v>
      </c>
      <c r="V161" s="53" t="n">
        <v>338502</v>
      </c>
      <c r="W161" s="53" t="n">
        <v>326413</v>
      </c>
      <c r="X161" s="53" t="n">
        <v>10669</v>
      </c>
      <c r="Y161" s="53" t="n">
        <v>80446</v>
      </c>
      <c r="Z161" s="53" t="n">
        <v>2332</v>
      </c>
      <c r="AA161" s="53" t="n">
        <v>3041</v>
      </c>
      <c r="AB161" s="53" t="n">
        <v>7650</v>
      </c>
      <c r="AC161" s="53" t="n">
        <v>590</v>
      </c>
      <c r="AD161" s="53" t="n">
        <v>0</v>
      </c>
      <c r="AE161" s="53" t="n">
        <v>122</v>
      </c>
    </row>
    <row r="162" ht="15.75" customHeight="1" s="157">
      <c r="A162" s="1" t="inlineStr">
        <is>
          <t>imports</t>
        </is>
      </c>
      <c r="B162" s="51" t="inlineStr">
        <is>
          <t>MI</t>
        </is>
      </c>
      <c r="C162" s="53" t="n">
        <v>39599</v>
      </c>
      <c r="D162" s="53" t="n">
        <v>107629</v>
      </c>
      <c r="E162" s="53" t="n">
        <v>83476</v>
      </c>
      <c r="F162" s="53" t="n">
        <v>2419866</v>
      </c>
      <c r="G162" s="53" t="n">
        <v>6910227</v>
      </c>
      <c r="H162" s="53" t="n">
        <v>5800588</v>
      </c>
      <c r="I162" s="53" t="n">
        <v>2125829</v>
      </c>
      <c r="J162" s="53" t="n">
        <v>3384292</v>
      </c>
      <c r="K162" s="53" t="n">
        <v>2027472</v>
      </c>
      <c r="L162" s="53" t="n">
        <v>889216</v>
      </c>
      <c r="M162" s="53" t="n">
        <v>1328760</v>
      </c>
      <c r="N162" s="53" t="n">
        <v>74012</v>
      </c>
      <c r="O162" s="53" t="n">
        <v>240232</v>
      </c>
      <c r="P162" s="53" t="n">
        <v>1253352</v>
      </c>
      <c r="Q162" s="53" t="n">
        <v>2054387</v>
      </c>
      <c r="R162" s="53" t="n">
        <v>1681055</v>
      </c>
      <c r="S162" s="53" t="n">
        <v>357046</v>
      </c>
      <c r="T162" s="53" t="n">
        <v>1681860</v>
      </c>
      <c r="U162" s="53" t="n">
        <v>6305172</v>
      </c>
      <c r="V162" s="53" t="n">
        <v>7576434</v>
      </c>
      <c r="W162" s="53" t="n">
        <v>6117627</v>
      </c>
      <c r="X162" s="53" t="n">
        <v>4525243</v>
      </c>
      <c r="Y162" s="53" t="n">
        <v>4572066</v>
      </c>
      <c r="Z162" s="53" t="n">
        <v>6032954</v>
      </c>
      <c r="AA162" s="53" t="n">
        <v>6175525</v>
      </c>
      <c r="AB162" s="53" t="n">
        <v>8481253</v>
      </c>
      <c r="AC162" s="53" t="n">
        <v>7837006</v>
      </c>
      <c r="AD162" s="53" t="n">
        <v>5734967</v>
      </c>
      <c r="AE162" s="53" t="n">
        <v>6540049</v>
      </c>
    </row>
    <row r="163" ht="15.75" customHeight="1" s="157">
      <c r="A163" s="1" t="inlineStr">
        <is>
          <t>exports</t>
        </is>
      </c>
      <c r="B163" s="51" t="inlineStr">
        <is>
          <t>MI</t>
        </is>
      </c>
      <c r="C163" s="53" t="n">
        <v>10957882</v>
      </c>
      <c r="D163" s="53" t="n">
        <v>553719</v>
      </c>
      <c r="E163" s="53" t="n">
        <v>314833</v>
      </c>
      <c r="F163" s="53" t="n">
        <v>28736</v>
      </c>
      <c r="G163" s="53" t="n">
        <v>1172</v>
      </c>
      <c r="H163" s="53" t="n">
        <v>40982</v>
      </c>
      <c r="I163" s="53" t="n">
        <v>219123</v>
      </c>
      <c r="J163" s="53" t="n">
        <v>2004494</v>
      </c>
      <c r="K163" s="53" t="n">
        <v>3561049</v>
      </c>
      <c r="L163" s="53" t="n">
        <v>1108301</v>
      </c>
      <c r="M163" s="53" t="n">
        <v>1656102</v>
      </c>
      <c r="N163" s="53" t="n">
        <v>2175612</v>
      </c>
      <c r="O163" s="53" t="n">
        <v>2474343</v>
      </c>
      <c r="P163" s="53" t="n">
        <v>4817768</v>
      </c>
      <c r="Q163" s="53" t="n">
        <v>5258329</v>
      </c>
      <c r="R163" s="53" t="n">
        <v>4411246</v>
      </c>
      <c r="S163" s="53" t="n">
        <v>2473613</v>
      </c>
      <c r="T163" s="53" t="n">
        <v>2887818</v>
      </c>
      <c r="U163" s="53" t="n">
        <v>4000591</v>
      </c>
      <c r="V163" s="53" t="n">
        <v>1939287</v>
      </c>
      <c r="W163" s="53" t="n">
        <v>2553774</v>
      </c>
      <c r="X163" s="53" t="n">
        <v>456671</v>
      </c>
      <c r="Y163" s="53" t="n">
        <v>302005</v>
      </c>
      <c r="Z163" s="53" t="n">
        <v>214848</v>
      </c>
      <c r="AA163" s="53" t="n">
        <v>331263</v>
      </c>
      <c r="AB163" s="53" t="n">
        <v>190098</v>
      </c>
      <c r="AC163" s="53" t="n">
        <v>30268</v>
      </c>
      <c r="AD163" s="53" t="n">
        <v>29468</v>
      </c>
      <c r="AE163" s="53" t="n">
        <v>53295</v>
      </c>
    </row>
    <row r="164" ht="15.75" customHeight="1" s="157">
      <c r="A164" s="1" t="inlineStr">
        <is>
          <t>imports</t>
        </is>
      </c>
      <c r="B164" s="51" t="inlineStr">
        <is>
          <t>MN</t>
        </is>
      </c>
      <c r="C164" s="53" t="n">
        <v>1741988</v>
      </c>
      <c r="D164" s="53" t="n">
        <v>3120975</v>
      </c>
      <c r="E164" s="53" t="n">
        <v>5470476</v>
      </c>
      <c r="F164" s="53" t="n">
        <v>6710873</v>
      </c>
      <c r="G164" s="53" t="n">
        <v>7855537</v>
      </c>
      <c r="H164" s="53" t="n">
        <v>8588933</v>
      </c>
      <c r="I164" s="53" t="n">
        <v>9092663</v>
      </c>
      <c r="J164" s="53" t="n">
        <v>10009187</v>
      </c>
      <c r="K164" s="53" t="n">
        <v>8953887</v>
      </c>
      <c r="L164" s="53" t="n">
        <v>7100775</v>
      </c>
      <c r="M164" s="53" t="n">
        <v>8516659</v>
      </c>
      <c r="N164" s="53" t="n">
        <v>8870551</v>
      </c>
      <c r="O164" s="53" t="n">
        <v>6605476</v>
      </c>
      <c r="P164" s="53" t="n">
        <v>3851747</v>
      </c>
      <c r="Q164" s="53" t="n">
        <v>6152064</v>
      </c>
      <c r="R164" s="53" t="n">
        <v>10139716</v>
      </c>
      <c r="S164" s="53" t="n">
        <v>11216008</v>
      </c>
      <c r="T164" s="53" t="n">
        <v>10150078</v>
      </c>
      <c r="U164" s="53" t="n">
        <v>8777719</v>
      </c>
      <c r="V164" s="53" t="n">
        <v>8286936</v>
      </c>
      <c r="W164" s="53" t="n">
        <v>7782739</v>
      </c>
      <c r="X164" s="53" t="n">
        <v>7954186</v>
      </c>
      <c r="Y164" s="53" t="n">
        <v>6973759</v>
      </c>
      <c r="Z164" s="53" t="n">
        <v>8179786</v>
      </c>
      <c r="AA164" s="53" t="n">
        <v>7189258</v>
      </c>
      <c r="AB164" s="53" t="n">
        <v>8037772</v>
      </c>
      <c r="AC164" s="53" t="n">
        <v>8510632</v>
      </c>
      <c r="AD164" s="53" t="n">
        <v>7263647</v>
      </c>
      <c r="AE164" s="53" t="n">
        <v>4200623</v>
      </c>
    </row>
    <row r="165" ht="15.75" customHeight="1" s="157">
      <c r="A165" s="1" t="inlineStr">
        <is>
          <t>exports</t>
        </is>
      </c>
      <c r="B165" s="51" t="inlineStr">
        <is>
          <t>MN</t>
        </is>
      </c>
      <c r="C165" s="53" t="n">
        <v>1014279</v>
      </c>
      <c r="D165" s="53" t="n">
        <v>268655</v>
      </c>
      <c r="E165" s="53" t="n">
        <v>45502</v>
      </c>
      <c r="F165" s="53" t="n">
        <v>479646</v>
      </c>
      <c r="G165" s="53" t="n">
        <v>112872</v>
      </c>
      <c r="H165" s="53" t="n">
        <v>147962</v>
      </c>
      <c r="I165" s="53" t="n">
        <v>255240</v>
      </c>
      <c r="J165" s="53" t="n">
        <v>119906</v>
      </c>
      <c r="K165" s="53" t="n">
        <v>1017758</v>
      </c>
      <c r="L165" s="53" t="n">
        <v>1103213</v>
      </c>
      <c r="M165" s="53" t="n">
        <v>624792</v>
      </c>
      <c r="N165" s="53" t="n">
        <v>600755</v>
      </c>
      <c r="O165" s="53" t="n">
        <v>2431052</v>
      </c>
      <c r="P165" s="53" t="n">
        <v>6363046</v>
      </c>
      <c r="Q165" s="53" t="n">
        <v>3541895</v>
      </c>
      <c r="R165" s="53" t="n">
        <v>2328373</v>
      </c>
      <c r="S165" s="53" t="n">
        <v>3290575</v>
      </c>
      <c r="T165" s="53" t="n">
        <v>3288985</v>
      </c>
      <c r="U165" s="53" t="n">
        <v>1010032</v>
      </c>
      <c r="V165" s="53" t="n">
        <v>494647</v>
      </c>
      <c r="W165" s="53" t="n">
        <v>676451</v>
      </c>
      <c r="X165" s="53" t="n">
        <v>244287</v>
      </c>
      <c r="Y165" s="53" t="n">
        <v>459296</v>
      </c>
      <c r="Z165" s="53" t="n">
        <v>262439</v>
      </c>
      <c r="AA165" s="53" t="n">
        <v>441090</v>
      </c>
      <c r="AB165" s="53" t="n">
        <v>117170</v>
      </c>
      <c r="AC165" s="53" t="n">
        <v>33839</v>
      </c>
      <c r="AD165" s="53" t="n">
        <v>65379</v>
      </c>
      <c r="AE165" s="53" t="n">
        <v>348942</v>
      </c>
    </row>
    <row r="166" ht="15.75" customHeight="1" s="157">
      <c r="A166" s="1" t="inlineStr">
        <is>
          <t>imports</t>
        </is>
      </c>
      <c r="B166" s="51" t="inlineStr">
        <is>
          <t>MS</t>
        </is>
      </c>
      <c r="C166" s="53" t="n">
        <v>0</v>
      </c>
      <c r="D166" s="53" t="n">
        <v>0</v>
      </c>
      <c r="E166" s="53" t="n">
        <v>0</v>
      </c>
      <c r="F166" s="53" t="n">
        <v>0</v>
      </c>
      <c r="G166" s="53" t="n">
        <v>0</v>
      </c>
      <c r="H166" s="53" t="n">
        <v>0</v>
      </c>
      <c r="I166" s="53" t="n">
        <v>0</v>
      </c>
      <c r="J166" s="53" t="n">
        <v>0</v>
      </c>
      <c r="K166" s="53" t="n">
        <v>0</v>
      </c>
      <c r="L166" s="53" t="n">
        <v>0</v>
      </c>
      <c r="M166" s="53" t="n">
        <v>0</v>
      </c>
      <c r="N166" s="53" t="n">
        <v>0</v>
      </c>
      <c r="O166" s="53" t="n">
        <v>0</v>
      </c>
      <c r="P166" s="53" t="n">
        <v>0</v>
      </c>
      <c r="Q166" s="53" t="n">
        <v>0</v>
      </c>
      <c r="R166" s="53" t="n">
        <v>0</v>
      </c>
      <c r="S166" s="53" t="n">
        <v>0</v>
      </c>
      <c r="T166" s="53" t="n">
        <v>0</v>
      </c>
      <c r="U166" s="53" t="n">
        <v>0</v>
      </c>
      <c r="V166" s="53" t="n">
        <v>0</v>
      </c>
      <c r="W166" s="53" t="n">
        <v>0</v>
      </c>
      <c r="X166" s="53" t="n">
        <v>0</v>
      </c>
      <c r="Y166" s="53" t="n">
        <v>0</v>
      </c>
      <c r="Z166" s="53" t="n">
        <v>0</v>
      </c>
      <c r="AA166" s="53" t="n">
        <v>0</v>
      </c>
      <c r="AB166" s="53" t="n">
        <v>0</v>
      </c>
      <c r="AC166" s="51" t="n"/>
      <c r="AD166" s="53" t="n">
        <v>0</v>
      </c>
      <c r="AE166" s="53" t="n">
        <v>0</v>
      </c>
    </row>
    <row r="167" ht="15.75" customHeight="1" s="157">
      <c r="A167" s="1" t="inlineStr">
        <is>
          <t>exports</t>
        </is>
      </c>
      <c r="B167" s="51" t="inlineStr">
        <is>
          <t>MS</t>
        </is>
      </c>
      <c r="C167" s="53" t="n">
        <v>0</v>
      </c>
      <c r="D167" s="53" t="n">
        <v>0</v>
      </c>
      <c r="E167" s="53" t="n">
        <v>0</v>
      </c>
      <c r="F167" s="53" t="n">
        <v>0</v>
      </c>
      <c r="G167" s="53" t="n">
        <v>0</v>
      </c>
      <c r="H167" s="53" t="n">
        <v>0</v>
      </c>
      <c r="I167" s="53" t="n">
        <v>0</v>
      </c>
      <c r="J167" s="53" t="n">
        <v>0</v>
      </c>
      <c r="K167" s="53" t="n">
        <v>0</v>
      </c>
      <c r="L167" s="53" t="n">
        <v>0</v>
      </c>
      <c r="M167" s="53" t="n">
        <v>0</v>
      </c>
      <c r="N167" s="53" t="n">
        <v>0</v>
      </c>
      <c r="O167" s="53" t="n">
        <v>0</v>
      </c>
      <c r="P167" s="53" t="n">
        <v>0</v>
      </c>
      <c r="Q167" s="53" t="n">
        <v>0</v>
      </c>
      <c r="R167" s="53" t="n">
        <v>0</v>
      </c>
      <c r="S167" s="53" t="n">
        <v>0</v>
      </c>
      <c r="T167" s="53" t="n">
        <v>0</v>
      </c>
      <c r="U167" s="53" t="n">
        <v>0</v>
      </c>
      <c r="V167" s="53" t="n">
        <v>0</v>
      </c>
      <c r="W167" s="53" t="n">
        <v>0</v>
      </c>
      <c r="X167" s="53" t="n">
        <v>0</v>
      </c>
      <c r="Y167" s="53" t="n">
        <v>0</v>
      </c>
      <c r="Z167" s="53" t="n">
        <v>0</v>
      </c>
      <c r="AA167" s="53" t="n">
        <v>0</v>
      </c>
      <c r="AB167" s="53" t="n">
        <v>0</v>
      </c>
      <c r="AC167" s="51" t="n"/>
      <c r="AD167" s="53" t="n">
        <v>0</v>
      </c>
      <c r="AE167" s="53" t="n">
        <v>0</v>
      </c>
    </row>
    <row r="168" ht="15.75" customHeight="1" s="157">
      <c r="A168" s="1" t="inlineStr">
        <is>
          <t>imports</t>
        </is>
      </c>
      <c r="B168" s="51" t="inlineStr">
        <is>
          <t>MO</t>
        </is>
      </c>
      <c r="C168" s="53" t="n">
        <v>0</v>
      </c>
      <c r="D168" s="53" t="n">
        <v>0</v>
      </c>
      <c r="E168" s="53" t="n">
        <v>0</v>
      </c>
      <c r="F168" s="53" t="n">
        <v>0</v>
      </c>
      <c r="G168" s="53" t="n">
        <v>0</v>
      </c>
      <c r="H168" s="53" t="n">
        <v>450</v>
      </c>
      <c r="I168" s="53" t="n">
        <v>0</v>
      </c>
      <c r="J168" s="53" t="n">
        <v>1160</v>
      </c>
      <c r="K168" s="53" t="n">
        <v>599</v>
      </c>
      <c r="L168" s="53" t="n">
        <v>3559</v>
      </c>
      <c r="M168" s="53" t="n">
        <v>0</v>
      </c>
      <c r="N168" s="53" t="n">
        <v>0</v>
      </c>
      <c r="O168" s="53" t="n">
        <v>136</v>
      </c>
      <c r="P168" s="53" t="n">
        <v>0</v>
      </c>
      <c r="Q168" s="53" t="n">
        <v>0</v>
      </c>
      <c r="R168" s="53" t="n">
        <v>12308</v>
      </c>
      <c r="S168" s="53" t="n">
        <v>2975</v>
      </c>
      <c r="T168" s="53" t="n">
        <v>834</v>
      </c>
      <c r="U168" s="53" t="n">
        <v>208971</v>
      </c>
      <c r="V168" s="53" t="n">
        <v>669248</v>
      </c>
      <c r="W168" s="53" t="n">
        <v>3622</v>
      </c>
      <c r="X168" s="53" t="n">
        <v>11641</v>
      </c>
      <c r="Y168" s="53" t="n">
        <v>11573</v>
      </c>
      <c r="Z168" s="53" t="n">
        <v>1787</v>
      </c>
      <c r="AA168" s="53" t="n">
        <v>0</v>
      </c>
      <c r="AB168" s="53" t="n">
        <v>0</v>
      </c>
      <c r="AC168" s="51" t="n"/>
      <c r="AD168" s="53" t="n">
        <v>0</v>
      </c>
      <c r="AE168" s="53" t="n">
        <v>0</v>
      </c>
    </row>
    <row r="169" ht="15.75" customHeight="1" s="157">
      <c r="A169" s="1" t="inlineStr">
        <is>
          <t>exports</t>
        </is>
      </c>
      <c r="B169" s="51" t="inlineStr">
        <is>
          <t>MO</t>
        </is>
      </c>
      <c r="C169" s="53" t="n">
        <v>0</v>
      </c>
      <c r="D169" s="53" t="n">
        <v>0</v>
      </c>
      <c r="E169" s="53" t="n">
        <v>0</v>
      </c>
      <c r="F169" s="53" t="n">
        <v>0</v>
      </c>
      <c r="G169" s="53" t="n">
        <v>0</v>
      </c>
      <c r="H169" s="53" t="n">
        <v>0</v>
      </c>
      <c r="I169" s="53" t="n">
        <v>0</v>
      </c>
      <c r="J169" s="53" t="n">
        <v>0</v>
      </c>
      <c r="K169" s="53" t="n">
        <v>314</v>
      </c>
      <c r="L169" s="53" t="n">
        <v>122</v>
      </c>
      <c r="M169" s="53" t="n">
        <v>0</v>
      </c>
      <c r="N169" s="53" t="n">
        <v>0</v>
      </c>
      <c r="O169" s="53" t="n">
        <v>136</v>
      </c>
      <c r="P169" s="53" t="n">
        <v>208</v>
      </c>
      <c r="Q169" s="53" t="n">
        <v>6276</v>
      </c>
      <c r="R169" s="53" t="n">
        <v>2087</v>
      </c>
      <c r="S169" s="53" t="n">
        <v>10</v>
      </c>
      <c r="T169" s="53" t="n">
        <v>300</v>
      </c>
      <c r="U169" s="53" t="n">
        <v>15400</v>
      </c>
      <c r="V169" s="53" t="n">
        <v>10786</v>
      </c>
      <c r="W169" s="53" t="n">
        <v>2360</v>
      </c>
      <c r="X169" s="53" t="n">
        <v>201</v>
      </c>
      <c r="Y169" s="53" t="n">
        <v>1197</v>
      </c>
      <c r="Z169" s="53" t="n">
        <v>0</v>
      </c>
      <c r="AA169" s="53" t="n">
        <v>0</v>
      </c>
      <c r="AB169" s="53" t="n">
        <v>0</v>
      </c>
      <c r="AC169" s="51" t="n"/>
      <c r="AD169" s="53" t="n">
        <v>0</v>
      </c>
      <c r="AE169" s="53" t="n">
        <v>0</v>
      </c>
    </row>
    <row r="170" ht="15.75" customHeight="1" s="157">
      <c r="A170" s="1" t="inlineStr">
        <is>
          <t>imports</t>
        </is>
      </c>
      <c r="B170" s="51" t="inlineStr">
        <is>
          <t>MT</t>
        </is>
      </c>
      <c r="C170" s="53" t="n">
        <v>47054</v>
      </c>
      <c r="D170" s="53" t="n">
        <v>25432</v>
      </c>
      <c r="E170" s="53" t="n">
        <v>17091</v>
      </c>
      <c r="F170" s="53" t="n">
        <v>3040</v>
      </c>
      <c r="G170" s="53" t="n">
        <v>0</v>
      </c>
      <c r="H170" s="53" t="n">
        <v>0</v>
      </c>
      <c r="I170" s="53" t="n">
        <v>38140</v>
      </c>
      <c r="J170" s="53" t="n">
        <v>14176</v>
      </c>
      <c r="K170" s="53" t="n">
        <v>26840</v>
      </c>
      <c r="L170" s="53" t="n">
        <v>18826</v>
      </c>
      <c r="M170" s="53" t="n">
        <v>257</v>
      </c>
      <c r="N170" s="53" t="n">
        <v>0</v>
      </c>
      <c r="O170" s="53" t="n">
        <v>52103</v>
      </c>
      <c r="P170" s="53" t="n">
        <v>11070</v>
      </c>
      <c r="Q170" s="53" t="n">
        <v>40136</v>
      </c>
      <c r="R170" s="53" t="n">
        <v>109021</v>
      </c>
      <c r="S170" s="53" t="n">
        <v>85520</v>
      </c>
      <c r="T170" s="53" t="n">
        <v>94523</v>
      </c>
      <c r="U170" s="53" t="n">
        <v>241397</v>
      </c>
      <c r="V170" s="53" t="n">
        <v>215729</v>
      </c>
      <c r="W170" s="53" t="n">
        <v>250017</v>
      </c>
      <c r="X170" s="53" t="n">
        <v>41278</v>
      </c>
      <c r="Y170" s="53" t="n">
        <v>168522</v>
      </c>
      <c r="Z170" s="53" t="n">
        <v>58392</v>
      </c>
      <c r="AA170" s="53" t="n">
        <v>82559</v>
      </c>
      <c r="AB170" s="53" t="n">
        <v>136441</v>
      </c>
      <c r="AC170" s="53" t="n">
        <v>167205</v>
      </c>
      <c r="AD170" s="53" t="n">
        <v>262928</v>
      </c>
      <c r="AE170" s="53" t="n">
        <v>55597</v>
      </c>
    </row>
    <row r="171" ht="15.75" customHeight="1" s="157">
      <c r="A171" s="1" t="inlineStr">
        <is>
          <t>exports</t>
        </is>
      </c>
      <c r="B171" s="51" t="inlineStr">
        <is>
          <t>MT</t>
        </is>
      </c>
      <c r="C171" s="53" t="n">
        <v>168</v>
      </c>
      <c r="D171" s="53" t="n">
        <v>196</v>
      </c>
      <c r="E171" s="53" t="n">
        <v>229</v>
      </c>
      <c r="F171" s="53" t="n">
        <v>329</v>
      </c>
      <c r="G171" s="53" t="n">
        <v>181</v>
      </c>
      <c r="H171" s="53" t="n">
        <v>397</v>
      </c>
      <c r="I171" s="53" t="n">
        <v>205</v>
      </c>
      <c r="J171" s="53" t="n">
        <v>3186</v>
      </c>
      <c r="K171" s="53" t="n">
        <v>4153</v>
      </c>
      <c r="L171" s="53" t="n">
        <v>35360</v>
      </c>
      <c r="M171" s="53" t="n">
        <v>3191</v>
      </c>
      <c r="N171" s="53" t="n">
        <v>55</v>
      </c>
      <c r="O171" s="53" t="n">
        <v>0</v>
      </c>
      <c r="P171" s="53" t="n">
        <v>1001</v>
      </c>
      <c r="Q171" s="53" t="n">
        <v>76247</v>
      </c>
      <c r="R171" s="53" t="n">
        <v>99607</v>
      </c>
      <c r="S171" s="53" t="n">
        <v>299130</v>
      </c>
      <c r="T171" s="53" t="n">
        <v>148774</v>
      </c>
      <c r="U171" s="53" t="n">
        <v>489023</v>
      </c>
      <c r="V171" s="53" t="n">
        <v>503871</v>
      </c>
      <c r="W171" s="53" t="n">
        <v>625508</v>
      </c>
      <c r="X171" s="53" t="n">
        <v>410037</v>
      </c>
      <c r="Y171" s="53" t="n">
        <v>343536</v>
      </c>
      <c r="Z171" s="53" t="n">
        <v>405966</v>
      </c>
      <c r="AA171" s="53" t="n">
        <v>1061102</v>
      </c>
      <c r="AB171" s="53" t="n">
        <v>310843</v>
      </c>
      <c r="AC171" s="53" t="n">
        <v>42794</v>
      </c>
      <c r="AD171" s="53" t="n">
        <v>71574</v>
      </c>
      <c r="AE171" s="53" t="n">
        <v>548897</v>
      </c>
    </row>
    <row r="172" ht="15.75" customHeight="1" s="157">
      <c r="A172" s="1" t="inlineStr">
        <is>
          <t>imports</t>
        </is>
      </c>
      <c r="B172" s="51" t="inlineStr">
        <is>
          <t>NE</t>
        </is>
      </c>
      <c r="C172" s="53" t="n">
        <v>0</v>
      </c>
      <c r="D172" s="53" t="n">
        <v>0</v>
      </c>
      <c r="E172" s="53" t="n">
        <v>0</v>
      </c>
      <c r="F172" s="53" t="n">
        <v>0</v>
      </c>
      <c r="G172" s="53" t="n">
        <v>0</v>
      </c>
      <c r="H172" s="53" t="n">
        <v>0</v>
      </c>
      <c r="I172" s="53" t="n">
        <v>0</v>
      </c>
      <c r="J172" s="53" t="n">
        <v>608</v>
      </c>
      <c r="K172" s="53" t="n">
        <v>29602</v>
      </c>
      <c r="L172" s="53" t="n">
        <v>26729</v>
      </c>
      <c r="M172" s="53" t="n">
        <v>0</v>
      </c>
      <c r="N172" s="53" t="n">
        <v>0</v>
      </c>
      <c r="O172" s="53" t="n">
        <v>0</v>
      </c>
      <c r="P172" s="53" t="n">
        <v>2402</v>
      </c>
      <c r="Q172" s="53" t="n">
        <v>0</v>
      </c>
      <c r="R172" s="53" t="n">
        <v>306</v>
      </c>
      <c r="S172" s="53" t="n">
        <v>10</v>
      </c>
      <c r="T172" s="53" t="n">
        <v>9762</v>
      </c>
      <c r="U172" s="53" t="n">
        <v>257</v>
      </c>
      <c r="V172" s="53" t="n">
        <v>0</v>
      </c>
      <c r="W172" s="53" t="n">
        <v>0</v>
      </c>
      <c r="X172" s="53" t="n">
        <v>0</v>
      </c>
      <c r="Y172" s="53" t="n">
        <v>0</v>
      </c>
      <c r="Z172" s="53" t="n">
        <v>0</v>
      </c>
      <c r="AA172" s="53" t="n">
        <v>860</v>
      </c>
      <c r="AB172" s="53" t="n">
        <v>0</v>
      </c>
      <c r="AC172" s="53" t="n">
        <v>12</v>
      </c>
      <c r="AD172" s="53" t="n">
        <v>5351</v>
      </c>
      <c r="AE172" s="53" t="n">
        <v>12226</v>
      </c>
    </row>
    <row r="173" ht="15.75" customHeight="1" s="157">
      <c r="A173" s="1" t="inlineStr">
        <is>
          <t>exports</t>
        </is>
      </c>
      <c r="B173" s="51" t="inlineStr">
        <is>
          <t>NE</t>
        </is>
      </c>
      <c r="C173" s="53" t="n">
        <v>0</v>
      </c>
      <c r="D173" s="53" t="n">
        <v>0</v>
      </c>
      <c r="E173" s="53" t="n">
        <v>0</v>
      </c>
      <c r="F173" s="53" t="n">
        <v>0</v>
      </c>
      <c r="G173" s="53" t="n">
        <v>0</v>
      </c>
      <c r="H173" s="53" t="n">
        <v>0</v>
      </c>
      <c r="I173" s="53" t="n">
        <v>0</v>
      </c>
      <c r="J173" s="53" t="n">
        <v>0</v>
      </c>
      <c r="K173" s="53" t="n">
        <v>77840</v>
      </c>
      <c r="L173" s="53" t="n">
        <v>68382</v>
      </c>
      <c r="M173" s="53" t="n">
        <v>0</v>
      </c>
      <c r="N173" s="53" t="n">
        <v>0</v>
      </c>
      <c r="O173" s="53" t="n">
        <v>0</v>
      </c>
      <c r="P173" s="53" t="n">
        <v>0</v>
      </c>
      <c r="Q173" s="53" t="n">
        <v>2575</v>
      </c>
      <c r="R173" s="53" t="n">
        <v>4443</v>
      </c>
      <c r="S173" s="53" t="n">
        <v>1288</v>
      </c>
      <c r="T173" s="53" t="n">
        <v>611</v>
      </c>
      <c r="U173" s="53" t="n">
        <v>149</v>
      </c>
      <c r="V173" s="53" t="n">
        <v>13</v>
      </c>
      <c r="W173" s="53" t="n">
        <v>0</v>
      </c>
      <c r="X173" s="53" t="n">
        <v>0</v>
      </c>
      <c r="Y173" s="53" t="n">
        <v>0</v>
      </c>
      <c r="Z173" s="53" t="n">
        <v>0</v>
      </c>
      <c r="AA173" s="53" t="n">
        <v>1074</v>
      </c>
      <c r="AB173" s="53" t="n">
        <v>0</v>
      </c>
      <c r="AC173" s="53" t="n">
        <v>14</v>
      </c>
      <c r="AD173" s="53" t="n">
        <v>813</v>
      </c>
      <c r="AE173" s="53" t="n">
        <v>47791</v>
      </c>
    </row>
    <row r="174" ht="15.75" customHeight="1" s="157">
      <c r="A174" s="1" t="inlineStr">
        <is>
          <t>imports</t>
        </is>
      </c>
      <c r="B174" s="51" t="inlineStr">
        <is>
          <t>NV</t>
        </is>
      </c>
      <c r="C174" s="53" t="n">
        <v>2047</v>
      </c>
      <c r="D174" s="53" t="n">
        <v>7950</v>
      </c>
      <c r="E174" s="53" t="n">
        <v>2327</v>
      </c>
      <c r="F174" s="53" t="n">
        <v>1049</v>
      </c>
      <c r="G174" s="53" t="n">
        <v>6850</v>
      </c>
      <c r="H174" s="53" t="n">
        <v>0</v>
      </c>
      <c r="I174" s="53" t="n">
        <v>0</v>
      </c>
      <c r="J174" s="53" t="n">
        <v>0</v>
      </c>
      <c r="K174" s="53" t="n">
        <v>0</v>
      </c>
      <c r="L174" s="53" t="n">
        <v>0</v>
      </c>
      <c r="M174" s="53" t="n">
        <v>0</v>
      </c>
      <c r="N174" s="53" t="n">
        <v>0</v>
      </c>
      <c r="O174" s="53" t="n">
        <v>84752</v>
      </c>
      <c r="P174" s="53" t="n">
        <v>220896</v>
      </c>
      <c r="Q174" s="53" t="n">
        <v>202963</v>
      </c>
      <c r="R174" s="53" t="n">
        <v>288121</v>
      </c>
      <c r="S174" s="53" t="n">
        <v>157397</v>
      </c>
      <c r="T174" s="53" t="n">
        <v>343517</v>
      </c>
      <c r="U174" s="53" t="n">
        <v>102322</v>
      </c>
      <c r="V174" s="53" t="n">
        <v>37203</v>
      </c>
      <c r="W174" s="53" t="n">
        <v>38246</v>
      </c>
      <c r="X174" s="53" t="n">
        <v>179888</v>
      </c>
      <c r="Y174" s="53" t="n">
        <v>145291</v>
      </c>
      <c r="Z174" s="53" t="n">
        <v>16694</v>
      </c>
      <c r="AA174" s="53" t="n">
        <v>40345</v>
      </c>
      <c r="AB174" s="53" t="n">
        <v>10571</v>
      </c>
      <c r="AC174" s="53" t="n">
        <v>45402</v>
      </c>
      <c r="AD174" s="53" t="n">
        <v>45348</v>
      </c>
      <c r="AE174" s="53" t="n">
        <v>46320</v>
      </c>
    </row>
    <row r="175" ht="15.75" customHeight="1" s="157">
      <c r="A175" s="1" t="inlineStr">
        <is>
          <t>exports</t>
        </is>
      </c>
      <c r="B175" s="51" t="inlineStr">
        <is>
          <t>NV</t>
        </is>
      </c>
      <c r="C175" s="53" t="n">
        <v>0</v>
      </c>
      <c r="D175" s="53" t="n">
        <v>0</v>
      </c>
      <c r="E175" s="53" t="n">
        <v>0</v>
      </c>
      <c r="F175" s="53" t="n">
        <v>0</v>
      </c>
      <c r="G175" s="53" t="n">
        <v>0</v>
      </c>
      <c r="H175" s="53" t="n">
        <v>0</v>
      </c>
      <c r="I175" s="53" t="n">
        <v>0</v>
      </c>
      <c r="J175" s="53" t="n">
        <v>0</v>
      </c>
      <c r="K175" s="53" t="n">
        <v>0</v>
      </c>
      <c r="L175" s="53" t="n">
        <v>0</v>
      </c>
      <c r="M175" s="53" t="n">
        <v>0</v>
      </c>
      <c r="N175" s="53" t="n">
        <v>0</v>
      </c>
      <c r="O175" s="53" t="n">
        <v>0</v>
      </c>
      <c r="P175" s="53" t="n">
        <v>0</v>
      </c>
      <c r="Q175" s="53" t="n">
        <v>14948</v>
      </c>
      <c r="R175" s="53" t="n">
        <v>42720</v>
      </c>
      <c r="S175" s="53" t="n">
        <v>66846</v>
      </c>
      <c r="T175" s="53" t="n">
        <v>43112</v>
      </c>
      <c r="U175" s="53" t="n">
        <v>66761</v>
      </c>
      <c r="V175" s="53" t="n">
        <v>71843</v>
      </c>
      <c r="W175" s="53" t="n">
        <v>37613</v>
      </c>
      <c r="X175" s="53" t="n">
        <v>8983</v>
      </c>
      <c r="Y175" s="53" t="n">
        <v>2254</v>
      </c>
      <c r="Z175" s="53" t="n">
        <v>3347</v>
      </c>
      <c r="AA175" s="53" t="n">
        <v>766</v>
      </c>
      <c r="AB175" s="53" t="n">
        <v>0</v>
      </c>
      <c r="AC175" s="53" t="n">
        <v>107</v>
      </c>
      <c r="AD175" s="53" t="n">
        <v>303</v>
      </c>
      <c r="AE175" s="53" t="n">
        <v>8694</v>
      </c>
    </row>
    <row r="176" ht="15.75" customHeight="1" s="157">
      <c r="A176" s="1" t="inlineStr">
        <is>
          <t>imports</t>
        </is>
      </c>
      <c r="B176" s="51" t="inlineStr">
        <is>
          <t>NH</t>
        </is>
      </c>
      <c r="C176" s="53" t="n">
        <v>36705</v>
      </c>
      <c r="D176" s="53" t="n">
        <v>537160</v>
      </c>
      <c r="E176" s="53" t="n">
        <v>902319</v>
      </c>
      <c r="F176" s="53" t="n">
        <v>1075758</v>
      </c>
      <c r="G176" s="53" t="n">
        <v>1179296</v>
      </c>
      <c r="H176" s="53" t="n">
        <v>1276159</v>
      </c>
      <c r="I176" s="53" t="n">
        <v>1325287</v>
      </c>
      <c r="J176" s="53" t="n">
        <v>1699344</v>
      </c>
      <c r="K176" s="53" t="n">
        <v>1765571</v>
      </c>
      <c r="L176" s="53" t="n">
        <v>1934370</v>
      </c>
      <c r="M176" s="53" t="n">
        <v>1947179</v>
      </c>
      <c r="N176" s="53" t="n">
        <v>765675</v>
      </c>
      <c r="O176" s="53" t="n">
        <v>325649</v>
      </c>
      <c r="P176" s="53" t="n">
        <v>200326</v>
      </c>
      <c r="Q176" s="53" t="n">
        <v>452135</v>
      </c>
      <c r="R176" s="53" t="n">
        <v>576284</v>
      </c>
      <c r="S176" s="53" t="n">
        <v>583207</v>
      </c>
      <c r="T176" s="53" t="n">
        <v>793806</v>
      </c>
      <c r="U176" s="53" t="n">
        <v>938788</v>
      </c>
      <c r="V176" s="53" t="n">
        <v>1101863</v>
      </c>
      <c r="W176" s="53" t="n">
        <v>698324</v>
      </c>
      <c r="X176" s="53" t="n">
        <v>854662</v>
      </c>
      <c r="Y176" s="53" t="n">
        <v>0</v>
      </c>
      <c r="Z176" s="53" t="n">
        <v>216505</v>
      </c>
      <c r="AA176" s="53" t="n">
        <v>250209</v>
      </c>
      <c r="AB176" s="53" t="n">
        <v>233409</v>
      </c>
      <c r="AC176" s="53" t="n">
        <v>205898</v>
      </c>
      <c r="AD176" s="53" t="n">
        <v>138381</v>
      </c>
      <c r="AE176" s="53" t="n">
        <v>203180</v>
      </c>
    </row>
    <row r="177" ht="15.75" customHeight="1" s="157">
      <c r="A177" s="1" t="inlineStr">
        <is>
          <t>exports</t>
        </is>
      </c>
      <c r="B177" s="51" t="inlineStr">
        <is>
          <t>NH</t>
        </is>
      </c>
      <c r="C177" s="53" t="n">
        <v>0</v>
      </c>
      <c r="D177" s="53" t="n">
        <v>0</v>
      </c>
      <c r="E177" s="53" t="n">
        <v>0</v>
      </c>
      <c r="F177" s="53" t="n">
        <v>0</v>
      </c>
      <c r="G177" s="53" t="n">
        <v>0</v>
      </c>
      <c r="H177" s="53" t="n">
        <v>0</v>
      </c>
      <c r="I177" s="53" t="n">
        <v>0</v>
      </c>
      <c r="J177" s="53" t="n">
        <v>0</v>
      </c>
      <c r="K177" s="53" t="n">
        <v>6239</v>
      </c>
      <c r="L177" s="53" t="n">
        <v>21</v>
      </c>
      <c r="M177" s="53" t="n">
        <v>362070</v>
      </c>
      <c r="N177" s="53" t="n">
        <v>0</v>
      </c>
      <c r="O177" s="53" t="n">
        <v>0</v>
      </c>
      <c r="P177" s="53" t="n">
        <v>53453</v>
      </c>
      <c r="Q177" s="53" t="n">
        <v>28212</v>
      </c>
      <c r="R177" s="53" t="n">
        <v>75140</v>
      </c>
      <c r="S177" s="53" t="n">
        <v>105993</v>
      </c>
      <c r="T177" s="53" t="n">
        <v>174225</v>
      </c>
      <c r="U177" s="53" t="n">
        <v>74429</v>
      </c>
      <c r="V177" s="53" t="n">
        <v>71136</v>
      </c>
      <c r="W177" s="53" t="n">
        <v>60082</v>
      </c>
      <c r="X177" s="53" t="n">
        <v>873</v>
      </c>
      <c r="Y177" s="53" t="n">
        <v>0</v>
      </c>
      <c r="Z177" s="53" t="n">
        <v>182</v>
      </c>
      <c r="AA177" s="53" t="n">
        <v>94</v>
      </c>
      <c r="AB177" s="53" t="n">
        <v>0</v>
      </c>
      <c r="AC177" s="53" t="n">
        <v>2</v>
      </c>
      <c r="AD177" s="53" t="n">
        <v>0</v>
      </c>
      <c r="AE177" s="53" t="n">
        <v>2</v>
      </c>
    </row>
    <row r="178" ht="15.75" customHeight="1" s="157">
      <c r="A178" s="1" t="inlineStr">
        <is>
          <t>imports</t>
        </is>
      </c>
      <c r="B178" s="51" t="inlineStr">
        <is>
          <t>NJ</t>
        </is>
      </c>
      <c r="C178" s="53" t="n">
        <v>0</v>
      </c>
      <c r="D178" s="53" t="n">
        <v>0</v>
      </c>
      <c r="E178" s="53" t="n">
        <v>0</v>
      </c>
      <c r="F178" s="53" t="n">
        <v>0</v>
      </c>
      <c r="G178" s="53" t="n">
        <v>0</v>
      </c>
      <c r="H178" s="53" t="n">
        <v>0</v>
      </c>
      <c r="I178" s="53" t="n">
        <v>0</v>
      </c>
      <c r="J178" s="53" t="n">
        <v>0</v>
      </c>
      <c r="K178" s="53" t="n">
        <v>0</v>
      </c>
      <c r="L178" s="53" t="n">
        <v>0</v>
      </c>
      <c r="M178" s="53" t="n">
        <v>0</v>
      </c>
      <c r="N178" s="53" t="n">
        <v>0</v>
      </c>
      <c r="O178" s="53" t="n">
        <v>0</v>
      </c>
      <c r="P178" s="53" t="n">
        <v>0</v>
      </c>
      <c r="Q178" s="53" t="n">
        <v>0</v>
      </c>
      <c r="R178" s="53" t="n">
        <v>0</v>
      </c>
      <c r="S178" s="53" t="n">
        <v>0</v>
      </c>
      <c r="T178" s="53" t="n">
        <v>0</v>
      </c>
      <c r="U178" s="53" t="n">
        <v>0</v>
      </c>
      <c r="V178" s="53" t="n">
        <v>0</v>
      </c>
      <c r="W178" s="53" t="n">
        <v>134281</v>
      </c>
      <c r="X178" s="53" t="n">
        <v>246570</v>
      </c>
      <c r="Y178" s="53" t="n">
        <v>0</v>
      </c>
      <c r="Z178" s="53" t="n">
        <v>361305</v>
      </c>
      <c r="AA178" s="53" t="n">
        <v>234419</v>
      </c>
      <c r="AB178" s="53" t="n">
        <v>234185</v>
      </c>
      <c r="AC178" s="53" t="n">
        <v>142825</v>
      </c>
      <c r="AD178" s="53" t="n">
        <v>782</v>
      </c>
      <c r="AE178" s="53" t="n">
        <v>22881</v>
      </c>
    </row>
    <row r="179" ht="15.75" customHeight="1" s="157">
      <c r="A179" s="1" t="inlineStr">
        <is>
          <t>exports</t>
        </is>
      </c>
      <c r="B179" s="51" t="inlineStr">
        <is>
          <t>NJ</t>
        </is>
      </c>
      <c r="C179" s="53" t="n">
        <v>0</v>
      </c>
      <c r="D179" s="53" t="n">
        <v>0</v>
      </c>
      <c r="E179" s="53" t="n">
        <v>0</v>
      </c>
      <c r="F179" s="53" t="n">
        <v>0</v>
      </c>
      <c r="G179" s="53" t="n">
        <v>0</v>
      </c>
      <c r="H179" s="53" t="n">
        <v>0</v>
      </c>
      <c r="I179" s="53" t="n">
        <v>0</v>
      </c>
      <c r="J179" s="53" t="n">
        <v>0</v>
      </c>
      <c r="K179" s="53" t="n">
        <v>0</v>
      </c>
      <c r="L179" s="53" t="n">
        <v>0</v>
      </c>
      <c r="M179" s="53" t="n">
        <v>0</v>
      </c>
      <c r="N179" s="53" t="n">
        <v>0</v>
      </c>
      <c r="O179" s="53" t="n">
        <v>0</v>
      </c>
      <c r="P179" s="53" t="n">
        <v>0</v>
      </c>
      <c r="Q179" s="53" t="n">
        <v>400</v>
      </c>
      <c r="R179" s="53" t="n">
        <v>0</v>
      </c>
      <c r="S179" s="53" t="n">
        <v>0</v>
      </c>
      <c r="T179" s="53" t="n">
        <v>0</v>
      </c>
      <c r="U179" s="53" t="n">
        <v>0</v>
      </c>
      <c r="V179" s="53" t="n">
        <v>0</v>
      </c>
      <c r="W179" s="53" t="n">
        <v>0</v>
      </c>
      <c r="X179" s="53" t="n">
        <v>0</v>
      </c>
      <c r="Y179" s="53" t="n">
        <v>0</v>
      </c>
      <c r="Z179" s="53" t="n">
        <v>871</v>
      </c>
      <c r="AA179" s="53" t="n">
        <v>1253</v>
      </c>
      <c r="AB179" s="53" t="n">
        <v>2536</v>
      </c>
      <c r="AC179" s="53" t="n">
        <v>463</v>
      </c>
      <c r="AD179" s="53" t="n">
        <v>22</v>
      </c>
      <c r="AE179" s="53" t="n">
        <v>555</v>
      </c>
    </row>
    <row r="180" ht="15.75" customHeight="1" s="157">
      <c r="A180" s="1" t="inlineStr">
        <is>
          <t>imports</t>
        </is>
      </c>
      <c r="B180" s="51" t="inlineStr">
        <is>
          <t>NM</t>
        </is>
      </c>
      <c r="C180" s="53" t="n">
        <v>0</v>
      </c>
      <c r="D180" s="53" t="n">
        <v>0</v>
      </c>
      <c r="E180" s="53" t="n">
        <v>0</v>
      </c>
      <c r="F180" s="53" t="n">
        <v>0</v>
      </c>
      <c r="G180" s="53" t="n">
        <v>0</v>
      </c>
      <c r="H180" s="53" t="n">
        <v>0</v>
      </c>
      <c r="I180" s="53" t="n">
        <v>0</v>
      </c>
      <c r="J180" s="53" t="n">
        <v>0</v>
      </c>
      <c r="K180" s="53" t="n">
        <v>0</v>
      </c>
      <c r="L180" s="53" t="n">
        <v>0</v>
      </c>
      <c r="M180" s="53" t="n">
        <v>30</v>
      </c>
      <c r="N180" s="53" t="n">
        <v>0</v>
      </c>
      <c r="O180" s="53" t="n">
        <v>15310</v>
      </c>
      <c r="P180" s="53" t="n">
        <v>22999</v>
      </c>
      <c r="Q180" s="53" t="n">
        <v>78790</v>
      </c>
      <c r="R180" s="53" t="n">
        <v>82323</v>
      </c>
      <c r="S180" s="53" t="n">
        <v>30451</v>
      </c>
      <c r="T180" s="53" t="n">
        <v>36836</v>
      </c>
      <c r="U180" s="53" t="n">
        <v>39073</v>
      </c>
      <c r="V180" s="53" t="n">
        <v>27173</v>
      </c>
      <c r="W180" s="53" t="n">
        <v>41257</v>
      </c>
      <c r="X180" s="53" t="n">
        <v>44754</v>
      </c>
      <c r="Y180" s="53" t="n">
        <v>30238</v>
      </c>
      <c r="Z180" s="53" t="n">
        <v>22510</v>
      </c>
      <c r="AA180" s="53" t="n">
        <v>29221</v>
      </c>
      <c r="AB180" s="53" t="n">
        <v>12242</v>
      </c>
      <c r="AC180" s="53" t="n">
        <v>10772</v>
      </c>
      <c r="AD180" s="53" t="n">
        <v>7495</v>
      </c>
      <c r="AE180" s="53" t="n">
        <v>4043</v>
      </c>
    </row>
    <row r="181" ht="15.75" customHeight="1" s="157">
      <c r="A181" s="1" t="inlineStr">
        <is>
          <t>exports</t>
        </is>
      </c>
      <c r="B181" s="51" t="inlineStr">
        <is>
          <t>NM</t>
        </is>
      </c>
      <c r="C181" s="53" t="n">
        <v>0</v>
      </c>
      <c r="D181" s="53" t="n">
        <v>0</v>
      </c>
      <c r="E181" s="53" t="n">
        <v>0</v>
      </c>
      <c r="F181" s="53" t="n">
        <v>0</v>
      </c>
      <c r="G181" s="53" t="n">
        <v>0</v>
      </c>
      <c r="H181" s="53" t="n">
        <v>0</v>
      </c>
      <c r="I181" s="53" t="n">
        <v>0</v>
      </c>
      <c r="J181" s="53" t="n">
        <v>0</v>
      </c>
      <c r="K181" s="53" t="n">
        <v>0</v>
      </c>
      <c r="L181" s="53" t="n">
        <v>0</v>
      </c>
      <c r="M181" s="53" t="n">
        <v>0</v>
      </c>
      <c r="N181" s="53" t="n">
        <v>0</v>
      </c>
      <c r="O181" s="53" t="n">
        <v>0</v>
      </c>
      <c r="P181" s="53" t="n">
        <v>0</v>
      </c>
      <c r="Q181" s="53" t="n">
        <v>22224</v>
      </c>
      <c r="R181" s="53" t="n">
        <v>97762</v>
      </c>
      <c r="S181" s="53" t="n">
        <v>64851</v>
      </c>
      <c r="T181" s="53" t="n">
        <v>61505</v>
      </c>
      <c r="U181" s="53" t="n">
        <v>118004</v>
      </c>
      <c r="V181" s="53" t="n">
        <v>115399</v>
      </c>
      <c r="W181" s="53" t="n">
        <v>64173</v>
      </c>
      <c r="X181" s="53" t="n">
        <v>17363</v>
      </c>
      <c r="Y181" s="53" t="n">
        <v>9508</v>
      </c>
      <c r="Z181" s="53" t="n">
        <v>3274</v>
      </c>
      <c r="AA181" s="53" t="n">
        <v>7732</v>
      </c>
      <c r="AB181" s="53" t="n">
        <v>1356</v>
      </c>
      <c r="AC181" s="53" t="n">
        <v>553</v>
      </c>
      <c r="AD181" s="53" t="n">
        <v>96</v>
      </c>
      <c r="AE181" s="53" t="n">
        <v>1060</v>
      </c>
    </row>
    <row r="182" ht="15.75" customHeight="1" s="157">
      <c r="A182" s="1" t="inlineStr">
        <is>
          <t>imports</t>
        </is>
      </c>
      <c r="B182" s="51" t="inlineStr">
        <is>
          <t>NY</t>
        </is>
      </c>
      <c r="C182" s="53" t="n">
        <v>3802493</v>
      </c>
      <c r="D182" s="53" t="n">
        <v>3258823</v>
      </c>
      <c r="E182" s="53" t="n">
        <v>3530110</v>
      </c>
      <c r="F182" s="53" t="n">
        <v>5768216</v>
      </c>
      <c r="G182" s="53" t="n">
        <v>12971432</v>
      </c>
      <c r="H182" s="53" t="n">
        <v>9001949</v>
      </c>
      <c r="I182" s="53" t="n">
        <v>7510801</v>
      </c>
      <c r="J182" s="53" t="n">
        <v>3044692</v>
      </c>
      <c r="K182" s="53" t="n">
        <v>2499796</v>
      </c>
      <c r="L182" s="53" t="n">
        <v>3169897</v>
      </c>
      <c r="M182" s="53" t="n">
        <v>10663363</v>
      </c>
      <c r="N182" s="53" t="n">
        <v>11845026</v>
      </c>
      <c r="O182" s="53" t="n">
        <v>14075278</v>
      </c>
      <c r="P182" s="53" t="n">
        <v>9999750</v>
      </c>
      <c r="Q182" s="53" t="n">
        <v>9458010</v>
      </c>
      <c r="R182" s="53" t="n">
        <v>10717104</v>
      </c>
      <c r="S182" s="53" t="n">
        <v>12495426</v>
      </c>
      <c r="T182" s="53" t="n">
        <v>14365902</v>
      </c>
      <c r="U182" s="53" t="n">
        <v>16677608</v>
      </c>
      <c r="V182" s="53" t="n">
        <v>11254402</v>
      </c>
      <c r="W182" s="53" t="n">
        <v>9373320</v>
      </c>
      <c r="X182" s="53" t="n">
        <v>12089331</v>
      </c>
      <c r="Y182" s="53" t="n">
        <v>16890009</v>
      </c>
      <c r="Z182" s="53" t="n">
        <v>18707621</v>
      </c>
      <c r="AA182" s="53" t="n">
        <v>17133060</v>
      </c>
      <c r="AB182" s="53" t="n">
        <v>17790977</v>
      </c>
      <c r="AC182" s="53" t="n">
        <v>18032802</v>
      </c>
      <c r="AD182" s="53" t="n">
        <v>16495392</v>
      </c>
      <c r="AE182" s="53" t="n">
        <v>15692642</v>
      </c>
    </row>
    <row r="183" ht="15.75" customHeight="1" s="157">
      <c r="A183" s="1" t="inlineStr">
        <is>
          <t>exports</t>
        </is>
      </c>
      <c r="B183" s="51" t="inlineStr">
        <is>
          <t>NY</t>
        </is>
      </c>
      <c r="C183" s="53" t="n">
        <v>3090232</v>
      </c>
      <c r="D183" s="53" t="n">
        <v>201721</v>
      </c>
      <c r="E183" s="53" t="n">
        <v>477073</v>
      </c>
      <c r="F183" s="53" t="n">
        <v>221849</v>
      </c>
      <c r="G183" s="53" t="n">
        <v>189651</v>
      </c>
      <c r="H183" s="53" t="n">
        <v>103028</v>
      </c>
      <c r="I183" s="53" t="n">
        <v>462109</v>
      </c>
      <c r="J183" s="53" t="n">
        <v>1495074</v>
      </c>
      <c r="K183" s="53" t="n">
        <v>1673523</v>
      </c>
      <c r="L183" s="53" t="n">
        <v>2192729</v>
      </c>
      <c r="M183" s="53" t="n">
        <v>1999799</v>
      </c>
      <c r="N183" s="53" t="n">
        <v>4082600</v>
      </c>
      <c r="O183" s="53" t="n">
        <v>3111262</v>
      </c>
      <c r="P183" s="53" t="n">
        <v>4510693</v>
      </c>
      <c r="Q183" s="53" t="n">
        <v>4264422</v>
      </c>
      <c r="R183" s="53" t="n">
        <v>3436504</v>
      </c>
      <c r="S183" s="53" t="n">
        <v>2509908</v>
      </c>
      <c r="T183" s="53" t="n">
        <v>3078192</v>
      </c>
      <c r="U183" s="53" t="n">
        <v>3361222</v>
      </c>
      <c r="V183" s="53" t="n">
        <v>1458858</v>
      </c>
      <c r="W183" s="53" t="n">
        <v>2343356</v>
      </c>
      <c r="X183" s="53" t="n">
        <v>1637113</v>
      </c>
      <c r="Y183" s="53" t="n">
        <v>360868</v>
      </c>
      <c r="Z183" s="53" t="n">
        <v>712633</v>
      </c>
      <c r="AA183" s="53" t="n">
        <v>1029534</v>
      </c>
      <c r="AB183" s="53" t="n">
        <v>495020</v>
      </c>
      <c r="AC183" s="53" t="n">
        <v>86999</v>
      </c>
      <c r="AD183" s="53" t="n">
        <v>46579</v>
      </c>
      <c r="AE183" s="53" t="n">
        <v>138183</v>
      </c>
    </row>
    <row r="184" ht="15.75" customHeight="1" s="157">
      <c r="A184" s="1" t="inlineStr">
        <is>
          <t>imports</t>
        </is>
      </c>
      <c r="B184" s="51" t="inlineStr">
        <is>
          <t>NC</t>
        </is>
      </c>
      <c r="C184" s="53" t="n">
        <v>0</v>
      </c>
      <c r="D184" s="53" t="n">
        <v>0</v>
      </c>
      <c r="E184" s="53" t="n">
        <v>0</v>
      </c>
      <c r="F184" s="53" t="n">
        <v>0</v>
      </c>
      <c r="G184" s="53" t="n">
        <v>0</v>
      </c>
      <c r="H184" s="53" t="n">
        <v>0</v>
      </c>
      <c r="I184" s="53" t="n">
        <v>0</v>
      </c>
      <c r="J184" s="53" t="n">
        <v>0</v>
      </c>
      <c r="K184" s="53" t="n">
        <v>0</v>
      </c>
      <c r="L184" s="53" t="n">
        <v>0</v>
      </c>
      <c r="M184" s="53" t="n">
        <v>0</v>
      </c>
      <c r="N184" s="53" t="n">
        <v>0</v>
      </c>
      <c r="O184" s="53" t="n">
        <v>0</v>
      </c>
      <c r="P184" s="53" t="n">
        <v>0</v>
      </c>
      <c r="Q184" s="53" t="n">
        <v>0</v>
      </c>
      <c r="R184" s="53" t="n">
        <v>0</v>
      </c>
      <c r="S184" s="53" t="n">
        <v>0</v>
      </c>
      <c r="T184" s="53" t="n">
        <v>0</v>
      </c>
      <c r="U184" s="53" t="n">
        <v>0</v>
      </c>
      <c r="V184" s="53" t="n">
        <v>0</v>
      </c>
      <c r="W184" s="53" t="n">
        <v>0</v>
      </c>
      <c r="X184" s="53" t="n">
        <v>0</v>
      </c>
      <c r="Y184" s="53" t="n">
        <v>0</v>
      </c>
      <c r="Z184" s="53" t="n">
        <v>0</v>
      </c>
      <c r="AA184" s="53" t="n">
        <v>0</v>
      </c>
      <c r="AB184" s="53" t="n">
        <v>0</v>
      </c>
      <c r="AC184" s="51" t="n"/>
      <c r="AD184" s="53" t="n">
        <v>1074</v>
      </c>
      <c r="AE184" s="53" t="n">
        <v>1503</v>
      </c>
    </row>
    <row r="185" ht="15.75" customHeight="1" s="157">
      <c r="A185" s="1" t="inlineStr">
        <is>
          <t>exports</t>
        </is>
      </c>
      <c r="B185" s="51" t="inlineStr">
        <is>
          <t>NC</t>
        </is>
      </c>
      <c r="C185" s="53" t="n">
        <v>0</v>
      </c>
      <c r="D185" s="53" t="n">
        <v>0</v>
      </c>
      <c r="E185" s="53" t="n">
        <v>0</v>
      </c>
      <c r="F185" s="53" t="n">
        <v>0</v>
      </c>
      <c r="G185" s="53" t="n">
        <v>0</v>
      </c>
      <c r="H185" s="53" t="n">
        <v>0</v>
      </c>
      <c r="I185" s="53" t="n">
        <v>0</v>
      </c>
      <c r="J185" s="53" t="n">
        <v>0</v>
      </c>
      <c r="K185" s="53" t="n">
        <v>0</v>
      </c>
      <c r="L185" s="53" t="n">
        <v>0</v>
      </c>
      <c r="M185" s="53" t="n">
        <v>0</v>
      </c>
      <c r="N185" s="53" t="n">
        <v>0</v>
      </c>
      <c r="O185" s="53" t="n">
        <v>0</v>
      </c>
      <c r="P185" s="53" t="n">
        <v>0</v>
      </c>
      <c r="Q185" s="53" t="n">
        <v>0</v>
      </c>
      <c r="R185" s="53" t="n">
        <v>0</v>
      </c>
      <c r="S185" s="53" t="n">
        <v>0</v>
      </c>
      <c r="T185" s="53" t="n">
        <v>0</v>
      </c>
      <c r="U185" s="53" t="n">
        <v>0</v>
      </c>
      <c r="V185" s="53" t="n">
        <v>0</v>
      </c>
      <c r="W185" s="53" t="n">
        <v>0</v>
      </c>
      <c r="X185" s="53" t="n">
        <v>0</v>
      </c>
      <c r="Y185" s="53" t="n">
        <v>0</v>
      </c>
      <c r="Z185" s="53" t="n">
        <v>0</v>
      </c>
      <c r="AA185" s="53" t="n">
        <v>0</v>
      </c>
      <c r="AB185" s="53" t="n">
        <v>0</v>
      </c>
      <c r="AC185" s="51" t="n"/>
      <c r="AD185" s="53" t="n">
        <v>2</v>
      </c>
      <c r="AE185" s="53" t="n">
        <v>42</v>
      </c>
    </row>
    <row r="186" ht="15.75" customHeight="1" s="157">
      <c r="A186" s="1" t="inlineStr">
        <is>
          <t>imports</t>
        </is>
      </c>
      <c r="B186" s="51" t="inlineStr">
        <is>
          <t>ND</t>
        </is>
      </c>
      <c r="C186" s="53" t="n">
        <v>250169</v>
      </c>
      <c r="D186" s="53" t="n">
        <v>253543</v>
      </c>
      <c r="E186" s="53" t="n">
        <v>682162</v>
      </c>
      <c r="F186" s="53" t="n">
        <v>1299788</v>
      </c>
      <c r="G186" s="53" t="n">
        <v>1095448</v>
      </c>
      <c r="H186" s="53" t="n">
        <v>785391</v>
      </c>
      <c r="I186" s="53" t="n">
        <v>927231</v>
      </c>
      <c r="J186" s="53" t="n">
        <v>270465</v>
      </c>
      <c r="K186" s="53" t="n">
        <v>223791</v>
      </c>
      <c r="L186" s="53" t="n">
        <v>181152</v>
      </c>
      <c r="M186" s="53" t="n">
        <v>1436356</v>
      </c>
      <c r="N186" s="53" t="n">
        <v>1510173</v>
      </c>
      <c r="O186" s="53" t="n">
        <v>1413538</v>
      </c>
      <c r="P186" s="53" t="n">
        <v>1250828</v>
      </c>
      <c r="Q186" s="53" t="n">
        <v>1512986</v>
      </c>
      <c r="R186" s="53" t="n">
        <v>2161882</v>
      </c>
      <c r="S186" s="53" t="n">
        <v>2007731</v>
      </c>
      <c r="T186" s="53" t="n">
        <v>1657277</v>
      </c>
      <c r="U186" s="53" t="n">
        <v>1413663</v>
      </c>
      <c r="V186" s="53" t="n">
        <v>1349491</v>
      </c>
      <c r="W186" s="53" t="n">
        <v>1597498</v>
      </c>
      <c r="X186" s="53" t="n">
        <v>1672455</v>
      </c>
      <c r="Y186" s="53" t="n">
        <v>1557467</v>
      </c>
      <c r="Z186" s="53" t="n">
        <v>1960950</v>
      </c>
      <c r="AA186" s="53" t="n">
        <v>1868678</v>
      </c>
      <c r="AB186" s="53" t="n">
        <v>2017638</v>
      </c>
      <c r="AC186" s="53" t="n">
        <v>2075864</v>
      </c>
      <c r="AD186" s="53" t="n">
        <v>2159656</v>
      </c>
      <c r="AE186" s="53" t="n">
        <v>1163652</v>
      </c>
    </row>
    <row r="187" ht="15.75" customHeight="1" s="157">
      <c r="A187" s="1" t="inlineStr">
        <is>
          <t>exports</t>
        </is>
      </c>
      <c r="B187" s="51" t="inlineStr">
        <is>
          <t>ND</t>
        </is>
      </c>
      <c r="C187" s="53" t="n">
        <v>229869</v>
      </c>
      <c r="D187" s="53" t="n">
        <v>90457</v>
      </c>
      <c r="E187" s="53" t="n">
        <v>7275</v>
      </c>
      <c r="F187" s="53" t="n">
        <v>232400</v>
      </c>
      <c r="G187" s="53" t="n">
        <v>123948</v>
      </c>
      <c r="H187" s="53" t="n">
        <v>54371</v>
      </c>
      <c r="I187" s="53" t="n">
        <v>59628</v>
      </c>
      <c r="J187" s="53" t="n">
        <v>152158</v>
      </c>
      <c r="K187" s="53" t="n">
        <v>424064</v>
      </c>
      <c r="L187" s="53" t="n">
        <v>341256</v>
      </c>
      <c r="M187" s="53" t="n">
        <v>789690</v>
      </c>
      <c r="N187" s="53" t="n">
        <v>940294</v>
      </c>
      <c r="O187" s="53" t="n">
        <v>1238190</v>
      </c>
      <c r="P187" s="53" t="n">
        <v>1664421</v>
      </c>
      <c r="Q187" s="53" t="n">
        <v>1408681</v>
      </c>
      <c r="R187" s="53" t="n">
        <v>459499</v>
      </c>
      <c r="S187" s="53" t="n">
        <v>1251350</v>
      </c>
      <c r="T187" s="53" t="n">
        <v>327772</v>
      </c>
      <c r="U187" s="53" t="n">
        <v>605996</v>
      </c>
      <c r="V187" s="53" t="n">
        <v>609514</v>
      </c>
      <c r="W187" s="53" t="n">
        <v>477869</v>
      </c>
      <c r="X187" s="53" t="n">
        <v>380781</v>
      </c>
      <c r="Y187" s="53" t="n">
        <v>216715</v>
      </c>
      <c r="Z187" s="53" t="n">
        <v>127490</v>
      </c>
      <c r="AA187" s="53" t="n">
        <v>157814</v>
      </c>
      <c r="AB187" s="53" t="n">
        <v>35718</v>
      </c>
      <c r="AC187" s="53" t="n">
        <v>9864</v>
      </c>
      <c r="AD187" s="53" t="n">
        <v>24563</v>
      </c>
      <c r="AE187" s="53" t="n">
        <v>149736</v>
      </c>
    </row>
    <row r="188" ht="15.75" customHeight="1" s="157">
      <c r="A188" s="1" t="inlineStr">
        <is>
          <t>imports</t>
        </is>
      </c>
      <c r="B188" s="51" t="inlineStr">
        <is>
          <t>OH</t>
        </is>
      </c>
      <c r="C188" s="53" t="n">
        <v>0</v>
      </c>
      <c r="D188" s="53" t="n">
        <v>0</v>
      </c>
      <c r="E188" s="53" t="n">
        <v>0</v>
      </c>
      <c r="F188" s="53" t="n">
        <v>0</v>
      </c>
      <c r="G188" s="53" t="n">
        <v>0</v>
      </c>
      <c r="H188" s="53" t="n">
        <v>0</v>
      </c>
      <c r="I188" s="53" t="n">
        <v>0</v>
      </c>
      <c r="J188" s="53" t="n">
        <v>0</v>
      </c>
      <c r="K188" s="53" t="n">
        <v>0</v>
      </c>
      <c r="L188" s="53" t="n">
        <v>0</v>
      </c>
      <c r="M188" s="53" t="n">
        <v>0</v>
      </c>
      <c r="N188" s="53" t="n">
        <v>0</v>
      </c>
      <c r="O188" s="53" t="n">
        <v>110</v>
      </c>
      <c r="P188" s="53" t="n">
        <v>2057</v>
      </c>
      <c r="Q188" s="53" t="n">
        <v>2828</v>
      </c>
      <c r="R188" s="53" t="n">
        <v>48807</v>
      </c>
      <c r="S188" s="53" t="n">
        <v>844370</v>
      </c>
      <c r="T188" s="53" t="n">
        <v>361048</v>
      </c>
      <c r="U188" s="53" t="n">
        <v>0</v>
      </c>
      <c r="V188" s="53" t="n">
        <v>3972</v>
      </c>
      <c r="W188" s="53" t="n">
        <v>0</v>
      </c>
      <c r="X188" s="53" t="n">
        <v>0</v>
      </c>
      <c r="Y188" s="53" t="n">
        <v>0</v>
      </c>
      <c r="Z188" s="53" t="n">
        <v>0</v>
      </c>
      <c r="AA188" s="53" t="n">
        <v>0</v>
      </c>
      <c r="AB188" s="53" t="n">
        <v>0</v>
      </c>
      <c r="AC188" s="53" t="n">
        <v>1846</v>
      </c>
      <c r="AD188" s="53" t="n">
        <v>17466</v>
      </c>
      <c r="AE188" s="53" t="n">
        <v>82261</v>
      </c>
    </row>
    <row r="189" ht="15.75" customHeight="1" s="157">
      <c r="A189" s="1" t="inlineStr">
        <is>
          <t>exports</t>
        </is>
      </c>
      <c r="B189" s="51" t="inlineStr">
        <is>
          <t>OH</t>
        </is>
      </c>
      <c r="C189" s="53" t="n">
        <v>0</v>
      </c>
      <c r="D189" s="53" t="n">
        <v>0</v>
      </c>
      <c r="E189" s="53" t="n">
        <v>0</v>
      </c>
      <c r="F189" s="53" t="n">
        <v>0</v>
      </c>
      <c r="G189" s="53" t="n">
        <v>0</v>
      </c>
      <c r="H189" s="53" t="n">
        <v>0</v>
      </c>
      <c r="I189" s="53" t="n">
        <v>0</v>
      </c>
      <c r="J189" s="53" t="n">
        <v>0</v>
      </c>
      <c r="K189" s="53" t="n">
        <v>0</v>
      </c>
      <c r="L189" s="53" t="n">
        <v>0</v>
      </c>
      <c r="M189" s="53" t="n">
        <v>0</v>
      </c>
      <c r="N189" s="53" t="n">
        <v>0</v>
      </c>
      <c r="O189" s="53" t="n">
        <v>3902</v>
      </c>
      <c r="P189" s="53" t="n">
        <v>13740</v>
      </c>
      <c r="Q189" s="53" t="n">
        <v>67940</v>
      </c>
      <c r="R189" s="53" t="n">
        <v>396514</v>
      </c>
      <c r="S189" s="53" t="n">
        <v>225034</v>
      </c>
      <c r="T189" s="53" t="n">
        <v>55197</v>
      </c>
      <c r="U189" s="53" t="n">
        <v>0</v>
      </c>
      <c r="V189" s="53" t="n">
        <v>0</v>
      </c>
      <c r="W189" s="53" t="n">
        <v>0</v>
      </c>
      <c r="X189" s="53" t="n">
        <v>0</v>
      </c>
      <c r="Y189" s="53" t="n">
        <v>0</v>
      </c>
      <c r="Z189" s="53" t="n">
        <v>0</v>
      </c>
      <c r="AA189" s="53" t="n">
        <v>0</v>
      </c>
      <c r="AB189" s="53" t="n">
        <v>0</v>
      </c>
      <c r="AC189" s="51" t="n"/>
      <c r="AD189" s="53" t="n">
        <v>45</v>
      </c>
      <c r="AE189" s="53" t="n">
        <v>1119</v>
      </c>
    </row>
    <row r="190" ht="15.75" customHeight="1" s="157">
      <c r="A190" s="1" t="inlineStr">
        <is>
          <t>imports</t>
        </is>
      </c>
      <c r="B190" s="51" t="inlineStr">
        <is>
          <t>OK</t>
        </is>
      </c>
      <c r="C190" s="53" t="n">
        <v>0</v>
      </c>
      <c r="D190" s="53" t="n">
        <v>0</v>
      </c>
      <c r="E190" s="53" t="n">
        <v>0</v>
      </c>
      <c r="F190" s="53" t="n">
        <v>0</v>
      </c>
      <c r="G190" s="53" t="n">
        <v>0</v>
      </c>
      <c r="H190" s="53" t="n">
        <v>0</v>
      </c>
      <c r="I190" s="53" t="n">
        <v>0</v>
      </c>
      <c r="J190" s="53" t="n">
        <v>0</v>
      </c>
      <c r="K190" s="53" t="n">
        <v>0</v>
      </c>
      <c r="L190" s="53" t="n">
        <v>0</v>
      </c>
      <c r="M190" s="53" t="n">
        <v>0</v>
      </c>
      <c r="N190" s="53" t="n">
        <v>0</v>
      </c>
      <c r="O190" s="53" t="n">
        <v>0</v>
      </c>
      <c r="P190" s="53" t="n">
        <v>0</v>
      </c>
      <c r="Q190" s="53" t="n">
        <v>0</v>
      </c>
      <c r="R190" s="53" t="n">
        <v>0</v>
      </c>
      <c r="S190" s="53" t="n">
        <v>0</v>
      </c>
      <c r="T190" s="53" t="n">
        <v>0</v>
      </c>
      <c r="U190" s="53" t="n">
        <v>0</v>
      </c>
      <c r="V190" s="53" t="n">
        <v>0</v>
      </c>
      <c r="W190" s="53" t="n">
        <v>0</v>
      </c>
      <c r="X190" s="53" t="n">
        <v>0</v>
      </c>
      <c r="Y190" s="53" t="n">
        <v>0</v>
      </c>
      <c r="Z190" s="53" t="n">
        <v>0</v>
      </c>
      <c r="AA190" s="53" t="n">
        <v>0</v>
      </c>
      <c r="AB190" s="53" t="n">
        <v>0</v>
      </c>
      <c r="AC190" s="51" t="n"/>
      <c r="AD190" s="53" t="n">
        <v>0</v>
      </c>
      <c r="AE190" s="53" t="n">
        <v>0</v>
      </c>
    </row>
    <row r="191" ht="15.75" customHeight="1" s="157">
      <c r="A191" s="1" t="inlineStr">
        <is>
          <t>exports</t>
        </is>
      </c>
      <c r="B191" s="51" t="inlineStr">
        <is>
          <t>OK</t>
        </is>
      </c>
      <c r="C191" s="53" t="n">
        <v>0</v>
      </c>
      <c r="D191" s="53" t="n">
        <v>0</v>
      </c>
      <c r="E191" s="53" t="n">
        <v>0</v>
      </c>
      <c r="F191" s="53" t="n">
        <v>0</v>
      </c>
      <c r="G191" s="53" t="n">
        <v>0</v>
      </c>
      <c r="H191" s="53" t="n">
        <v>0</v>
      </c>
      <c r="I191" s="53" t="n">
        <v>0</v>
      </c>
      <c r="J191" s="53" t="n">
        <v>0</v>
      </c>
      <c r="K191" s="53" t="n">
        <v>0</v>
      </c>
      <c r="L191" s="53" t="n">
        <v>0</v>
      </c>
      <c r="M191" s="53" t="n">
        <v>0</v>
      </c>
      <c r="N191" s="53" t="n">
        <v>0</v>
      </c>
      <c r="O191" s="53" t="n">
        <v>0</v>
      </c>
      <c r="P191" s="53" t="n">
        <v>0</v>
      </c>
      <c r="Q191" s="53" t="n">
        <v>450</v>
      </c>
      <c r="R191" s="53" t="n">
        <v>342</v>
      </c>
      <c r="S191" s="53" t="n">
        <v>0</v>
      </c>
      <c r="T191" s="53" t="n">
        <v>0</v>
      </c>
      <c r="U191" s="53" t="n">
        <v>0</v>
      </c>
      <c r="V191" s="53" t="n">
        <v>0</v>
      </c>
      <c r="W191" s="53" t="n">
        <v>0</v>
      </c>
      <c r="X191" s="53" t="n">
        <v>0</v>
      </c>
      <c r="Y191" s="53" t="n">
        <v>0</v>
      </c>
      <c r="Z191" s="53" t="n">
        <v>0</v>
      </c>
      <c r="AA191" s="53" t="n">
        <v>0</v>
      </c>
      <c r="AB191" s="53" t="n">
        <v>0</v>
      </c>
      <c r="AC191" s="51" t="n"/>
      <c r="AD191" s="53" t="n">
        <v>0</v>
      </c>
      <c r="AE191" s="53" t="n">
        <v>0</v>
      </c>
    </row>
    <row r="192" ht="15.75" customHeight="1" s="157">
      <c r="A192" s="1" t="inlineStr">
        <is>
          <t>imports</t>
        </is>
      </c>
      <c r="B192" s="51" t="inlineStr">
        <is>
          <t>OR</t>
        </is>
      </c>
      <c r="C192" s="53" t="n">
        <v>852459</v>
      </c>
      <c r="D192" s="53" t="n">
        <v>1322963</v>
      </c>
      <c r="E192" s="53" t="n">
        <v>870479</v>
      </c>
      <c r="F192" s="53" t="n">
        <v>1081483</v>
      </c>
      <c r="G192" s="53" t="n">
        <v>1066362</v>
      </c>
      <c r="H192" s="53" t="n">
        <v>827764</v>
      </c>
      <c r="I192" s="53" t="n">
        <v>2773722</v>
      </c>
      <c r="J192" s="53" t="n">
        <v>772502</v>
      </c>
      <c r="K192" s="53" t="n">
        <v>704403</v>
      </c>
      <c r="L192" s="53" t="n">
        <v>477320</v>
      </c>
      <c r="M192" s="53" t="n">
        <v>180363</v>
      </c>
      <c r="N192" s="53" t="n">
        <v>150777</v>
      </c>
      <c r="O192" s="53" t="n">
        <v>1477034</v>
      </c>
      <c r="P192" s="53" t="n">
        <v>284379</v>
      </c>
      <c r="Q192" s="53" t="n">
        <v>2522683</v>
      </c>
      <c r="R192" s="53" t="n">
        <v>521488</v>
      </c>
      <c r="S192" s="53" t="n">
        <v>456148</v>
      </c>
      <c r="T192" s="53" t="n">
        <v>1441177</v>
      </c>
      <c r="U192" s="53" t="n">
        <v>596545</v>
      </c>
      <c r="V192" s="53" t="n">
        <v>761137</v>
      </c>
      <c r="W192" s="53" t="n">
        <v>434687</v>
      </c>
      <c r="X192" s="53" t="n">
        <v>705598</v>
      </c>
      <c r="Y192" s="53" t="n">
        <v>921763</v>
      </c>
      <c r="Z192" s="53" t="n">
        <v>375509</v>
      </c>
      <c r="AA192" s="53" t="n">
        <v>361403</v>
      </c>
      <c r="AB192" s="53" t="n">
        <v>2369684</v>
      </c>
      <c r="AC192" s="53" t="n">
        <v>956379</v>
      </c>
      <c r="AD192" s="53" t="n">
        <v>1129572</v>
      </c>
      <c r="AE192" s="53" t="n">
        <v>544195</v>
      </c>
    </row>
    <row r="193" ht="15.75" customHeight="1" s="157">
      <c r="A193" s="1" t="inlineStr">
        <is>
          <t>exports</t>
        </is>
      </c>
      <c r="B193" s="51" t="inlineStr">
        <is>
          <t>OR</t>
        </is>
      </c>
      <c r="C193" s="53" t="n">
        <v>0</v>
      </c>
      <c r="D193" s="53" t="n">
        <v>0</v>
      </c>
      <c r="E193" s="53" t="n">
        <v>0</v>
      </c>
      <c r="F193" s="53" t="n">
        <v>0</v>
      </c>
      <c r="G193" s="53" t="n">
        <v>0</v>
      </c>
      <c r="H193" s="53" t="n">
        <v>0</v>
      </c>
      <c r="I193" s="53" t="n">
        <v>0</v>
      </c>
      <c r="J193" s="53" t="n">
        <v>0</v>
      </c>
      <c r="K193" s="53" t="n">
        <v>113109</v>
      </c>
      <c r="L193" s="53" t="n">
        <v>167483</v>
      </c>
      <c r="M193" s="53" t="n">
        <v>27013</v>
      </c>
      <c r="N193" s="53" t="n">
        <v>11171</v>
      </c>
      <c r="O193" s="53" t="n">
        <v>8671</v>
      </c>
      <c r="P193" s="53" t="n">
        <v>6145</v>
      </c>
      <c r="Q193" s="53" t="n">
        <v>77434</v>
      </c>
      <c r="R193" s="53" t="n">
        <v>445386</v>
      </c>
      <c r="S193" s="53" t="n">
        <v>470073</v>
      </c>
      <c r="T193" s="53" t="n">
        <v>207157</v>
      </c>
      <c r="U193" s="53" t="n">
        <v>272439</v>
      </c>
      <c r="V193" s="53" t="n">
        <v>472199</v>
      </c>
      <c r="W193" s="53" t="n">
        <v>215906</v>
      </c>
      <c r="X193" s="53" t="n">
        <v>422084</v>
      </c>
      <c r="Y193" s="53" t="n">
        <v>455353</v>
      </c>
      <c r="Z193" s="53" t="n">
        <v>316652</v>
      </c>
      <c r="AA193" s="53" t="n">
        <v>206281</v>
      </c>
      <c r="AB193" s="53" t="n">
        <v>282239</v>
      </c>
      <c r="AC193" s="53" t="n">
        <v>128991</v>
      </c>
      <c r="AD193" s="53" t="n">
        <v>104848</v>
      </c>
      <c r="AE193" s="53" t="n">
        <v>109987</v>
      </c>
    </row>
    <row r="194" ht="15.75" customHeight="1" s="157">
      <c r="A194" s="1" t="inlineStr">
        <is>
          <t>imports</t>
        </is>
      </c>
      <c r="B194" s="51" t="inlineStr">
        <is>
          <t>PA</t>
        </is>
      </c>
      <c r="C194" s="53" t="n">
        <v>0</v>
      </c>
      <c r="D194" s="53" t="n">
        <v>0</v>
      </c>
      <c r="E194" s="53" t="n">
        <v>0</v>
      </c>
      <c r="F194" s="53" t="n">
        <v>0</v>
      </c>
      <c r="G194" s="53" t="n">
        <v>141341</v>
      </c>
      <c r="H194" s="53" t="n">
        <v>22625</v>
      </c>
      <c r="I194" s="53" t="n">
        <v>207183</v>
      </c>
      <c r="J194" s="53" t="n">
        <v>113818</v>
      </c>
      <c r="K194" s="53" t="n">
        <v>10965</v>
      </c>
      <c r="L194" s="53" t="n">
        <v>13350</v>
      </c>
      <c r="M194" s="53" t="n">
        <v>0</v>
      </c>
      <c r="N194" s="53" t="n">
        <v>0</v>
      </c>
      <c r="O194" s="53" t="n">
        <v>380</v>
      </c>
      <c r="P194" s="53" t="n">
        <v>17906</v>
      </c>
      <c r="Q194" s="53" t="n">
        <v>86274</v>
      </c>
      <c r="R194" s="53" t="n">
        <v>30410</v>
      </c>
      <c r="S194" s="53" t="n">
        <v>31796</v>
      </c>
      <c r="T194" s="53" t="n">
        <v>157589</v>
      </c>
      <c r="U194" s="53" t="n">
        <v>888943</v>
      </c>
      <c r="V194" s="53" t="n">
        <v>616423</v>
      </c>
      <c r="W194" s="53" t="n">
        <v>768676</v>
      </c>
      <c r="X194" s="53" t="n">
        <v>666640</v>
      </c>
      <c r="Y194" s="53" t="n">
        <v>1360342</v>
      </c>
      <c r="Z194" s="53" t="n">
        <v>1141975</v>
      </c>
      <c r="AA194" s="53" t="n">
        <v>577901</v>
      </c>
      <c r="AB194" s="53" t="n">
        <v>566656</v>
      </c>
      <c r="AC194" s="53" t="n">
        <v>314066</v>
      </c>
      <c r="AD194" s="53" t="n">
        <v>33402</v>
      </c>
      <c r="AE194" s="53" t="n">
        <v>56343</v>
      </c>
    </row>
    <row r="195" ht="15.75" customHeight="1" s="157">
      <c r="A195" s="1" t="inlineStr">
        <is>
          <t>exports</t>
        </is>
      </c>
      <c r="B195" s="51" t="inlineStr">
        <is>
          <t>PA</t>
        </is>
      </c>
      <c r="C195" s="53" t="n">
        <v>0</v>
      </c>
      <c r="D195" s="53" t="n">
        <v>0</v>
      </c>
      <c r="E195" s="53" t="n">
        <v>0</v>
      </c>
      <c r="F195" s="53" t="n">
        <v>0</v>
      </c>
      <c r="G195" s="53" t="n">
        <v>0</v>
      </c>
      <c r="H195" s="53" t="n">
        <v>6900</v>
      </c>
      <c r="I195" s="53" t="n">
        <v>7850</v>
      </c>
      <c r="J195" s="53" t="n">
        <v>500</v>
      </c>
      <c r="K195" s="53" t="n">
        <v>174823</v>
      </c>
      <c r="L195" s="53" t="n">
        <v>29760</v>
      </c>
      <c r="M195" s="53" t="n">
        <v>0</v>
      </c>
      <c r="N195" s="53" t="n">
        <v>0</v>
      </c>
      <c r="O195" s="53" t="n">
        <v>96160</v>
      </c>
      <c r="P195" s="53" t="n">
        <v>102811</v>
      </c>
      <c r="Q195" s="53" t="n">
        <v>262799</v>
      </c>
      <c r="R195" s="53" t="n">
        <v>316538</v>
      </c>
      <c r="S195" s="53" t="n">
        <v>126611</v>
      </c>
      <c r="T195" s="53" t="n">
        <v>95607</v>
      </c>
      <c r="U195" s="53" t="n">
        <v>356263</v>
      </c>
      <c r="V195" s="53" t="n">
        <v>445954</v>
      </c>
      <c r="W195" s="53" t="n">
        <v>347966</v>
      </c>
      <c r="X195" s="53" t="n">
        <v>231396</v>
      </c>
      <c r="Y195" s="53" t="n">
        <v>20874</v>
      </c>
      <c r="Z195" s="53" t="n">
        <v>33312</v>
      </c>
      <c r="AA195" s="53" t="n">
        <v>23640</v>
      </c>
      <c r="AB195" s="53" t="n">
        <v>30907</v>
      </c>
      <c r="AC195" s="53" t="n">
        <v>4943</v>
      </c>
      <c r="AD195" s="53" t="n">
        <v>1047</v>
      </c>
      <c r="AE195" s="53" t="n">
        <v>12341</v>
      </c>
    </row>
    <row r="196" ht="15.75" customHeight="1" s="157">
      <c r="A196" s="1" t="inlineStr">
        <is>
          <t>imports</t>
        </is>
      </c>
      <c r="B196" s="51" t="inlineStr">
        <is>
          <t>RI</t>
        </is>
      </c>
      <c r="C196" s="53" t="n">
        <v>36686</v>
      </c>
      <c r="D196" s="53" t="n">
        <v>537158</v>
      </c>
      <c r="E196" s="53" t="n">
        <v>902319</v>
      </c>
      <c r="F196" s="53" t="n">
        <v>1075758</v>
      </c>
      <c r="G196" s="53" t="n">
        <v>1179296</v>
      </c>
      <c r="H196" s="53" t="n">
        <v>1276159</v>
      </c>
      <c r="I196" s="53" t="n">
        <v>1325287</v>
      </c>
      <c r="J196" s="53" t="n">
        <v>1699344</v>
      </c>
      <c r="K196" s="53" t="n">
        <v>1765571</v>
      </c>
      <c r="L196" s="53" t="n">
        <v>1934370</v>
      </c>
      <c r="M196" s="53" t="n">
        <v>1947179</v>
      </c>
      <c r="N196" s="53" t="n">
        <v>765675</v>
      </c>
      <c r="O196" s="53" t="n">
        <v>325649</v>
      </c>
      <c r="P196" s="53" t="n">
        <v>144186</v>
      </c>
      <c r="Q196" s="53" t="n">
        <v>321929</v>
      </c>
      <c r="R196" s="53" t="n">
        <v>407347</v>
      </c>
      <c r="S196" s="53" t="n">
        <v>408691</v>
      </c>
      <c r="T196" s="53" t="n">
        <v>556271</v>
      </c>
      <c r="U196" s="53" t="n">
        <v>654095</v>
      </c>
      <c r="V196" s="53" t="n">
        <v>786718</v>
      </c>
      <c r="W196" s="53" t="n">
        <v>500124</v>
      </c>
      <c r="X196" s="53" t="n">
        <v>608045</v>
      </c>
      <c r="Y196" s="53" t="n">
        <v>0</v>
      </c>
      <c r="Z196" s="53" t="n">
        <v>152551</v>
      </c>
      <c r="AA196" s="53" t="n">
        <v>174739</v>
      </c>
      <c r="AB196" s="53" t="n">
        <v>162651</v>
      </c>
      <c r="AC196" s="53" t="n">
        <v>142067</v>
      </c>
      <c r="AD196" s="53" t="n">
        <v>196271</v>
      </c>
      <c r="AE196" s="53" t="n">
        <v>139484</v>
      </c>
    </row>
    <row r="197" ht="15.75" customHeight="1" s="157">
      <c r="A197" s="1" t="inlineStr">
        <is>
          <t>exports</t>
        </is>
      </c>
      <c r="B197" s="51" t="inlineStr">
        <is>
          <t>RI</t>
        </is>
      </c>
      <c r="C197" s="53" t="n">
        <v>0</v>
      </c>
      <c r="D197" s="53" t="n">
        <v>0</v>
      </c>
      <c r="E197" s="53" t="n">
        <v>0</v>
      </c>
      <c r="F197" s="53" t="n">
        <v>0</v>
      </c>
      <c r="G197" s="53" t="n">
        <v>0</v>
      </c>
      <c r="H197" s="53" t="n">
        <v>0</v>
      </c>
      <c r="I197" s="53" t="n">
        <v>0</v>
      </c>
      <c r="J197" s="53" t="n">
        <v>0</v>
      </c>
      <c r="K197" s="53" t="n">
        <v>6239</v>
      </c>
      <c r="L197" s="53" t="n">
        <v>21</v>
      </c>
      <c r="M197" s="53" t="n">
        <v>362070</v>
      </c>
      <c r="N197" s="53" t="n">
        <v>0</v>
      </c>
      <c r="O197" s="53" t="n">
        <v>0</v>
      </c>
      <c r="P197" s="53" t="n">
        <v>38473</v>
      </c>
      <c r="Q197" s="53" t="n">
        <v>20087</v>
      </c>
      <c r="R197" s="53" t="n">
        <v>53112</v>
      </c>
      <c r="S197" s="53" t="n">
        <v>89064</v>
      </c>
      <c r="T197" s="53" t="n">
        <v>138146</v>
      </c>
      <c r="U197" s="53" t="n">
        <v>51858</v>
      </c>
      <c r="V197" s="53" t="n">
        <v>50790</v>
      </c>
      <c r="W197" s="53" t="n">
        <v>43030</v>
      </c>
      <c r="X197" s="53" t="n">
        <v>621</v>
      </c>
      <c r="Y197" s="53" t="n">
        <v>0</v>
      </c>
      <c r="Z197" s="53" t="n">
        <v>128</v>
      </c>
      <c r="AA197" s="53" t="n">
        <v>65</v>
      </c>
      <c r="AB197" s="53" t="n">
        <v>0</v>
      </c>
      <c r="AC197" s="53" t="n">
        <v>1</v>
      </c>
      <c r="AD197" s="53" t="n">
        <v>0</v>
      </c>
      <c r="AE197" s="53" t="n">
        <v>1</v>
      </c>
    </row>
    <row r="198" ht="15.75" customHeight="1" s="157">
      <c r="A198" s="1" t="inlineStr">
        <is>
          <t>imports</t>
        </is>
      </c>
      <c r="B198" s="51" t="inlineStr">
        <is>
          <t>SC</t>
        </is>
      </c>
      <c r="C198" s="53" t="n">
        <v>0</v>
      </c>
      <c r="D198" s="53" t="n">
        <v>0</v>
      </c>
      <c r="E198" s="53" t="n">
        <v>0</v>
      </c>
      <c r="F198" s="53" t="n">
        <v>0</v>
      </c>
      <c r="G198" s="53" t="n">
        <v>0</v>
      </c>
      <c r="H198" s="53" t="n">
        <v>0</v>
      </c>
      <c r="I198" s="53" t="n">
        <v>0</v>
      </c>
      <c r="J198" s="53" t="n">
        <v>0</v>
      </c>
      <c r="K198" s="53" t="n">
        <v>0</v>
      </c>
      <c r="L198" s="53" t="n">
        <v>0</v>
      </c>
      <c r="M198" s="53" t="n">
        <v>0</v>
      </c>
      <c r="N198" s="53" t="n">
        <v>0</v>
      </c>
      <c r="O198" s="53" t="n">
        <v>0</v>
      </c>
      <c r="P198" s="53" t="n">
        <v>0</v>
      </c>
      <c r="Q198" s="53" t="n">
        <v>0</v>
      </c>
      <c r="R198" s="53" t="n">
        <v>0</v>
      </c>
      <c r="S198" s="53" t="n">
        <v>0</v>
      </c>
      <c r="T198" s="53" t="n">
        <v>0</v>
      </c>
      <c r="U198" s="53" t="n">
        <v>0</v>
      </c>
      <c r="V198" s="53" t="n">
        <v>0</v>
      </c>
      <c r="W198" s="53" t="n">
        <v>0</v>
      </c>
      <c r="X198" s="53" t="n">
        <v>0</v>
      </c>
      <c r="Y198" s="53" t="n">
        <v>0</v>
      </c>
      <c r="Z198" s="53" t="n">
        <v>0</v>
      </c>
      <c r="AA198" s="53" t="n">
        <v>0</v>
      </c>
      <c r="AB198" s="53" t="n">
        <v>0</v>
      </c>
      <c r="AC198" s="51" t="n"/>
      <c r="AD198" s="53" t="n">
        <v>0</v>
      </c>
      <c r="AE198" s="53" t="n">
        <v>0</v>
      </c>
    </row>
    <row r="199" ht="15.75" customHeight="1" s="157">
      <c r="A199" s="1" t="inlineStr">
        <is>
          <t>exports</t>
        </is>
      </c>
      <c r="B199" s="51" t="inlineStr">
        <is>
          <t>SC</t>
        </is>
      </c>
      <c r="C199" s="53" t="n">
        <v>0</v>
      </c>
      <c r="D199" s="53" t="n">
        <v>0</v>
      </c>
      <c r="E199" s="53" t="n">
        <v>0</v>
      </c>
      <c r="F199" s="53" t="n">
        <v>0</v>
      </c>
      <c r="G199" s="53" t="n">
        <v>0</v>
      </c>
      <c r="H199" s="53" t="n">
        <v>0</v>
      </c>
      <c r="I199" s="53" t="n">
        <v>0</v>
      </c>
      <c r="J199" s="53" t="n">
        <v>0</v>
      </c>
      <c r="K199" s="53" t="n">
        <v>0</v>
      </c>
      <c r="L199" s="53" t="n">
        <v>0</v>
      </c>
      <c r="M199" s="53" t="n">
        <v>0</v>
      </c>
      <c r="N199" s="53" t="n">
        <v>0</v>
      </c>
      <c r="O199" s="53" t="n">
        <v>0</v>
      </c>
      <c r="P199" s="53" t="n">
        <v>0</v>
      </c>
      <c r="Q199" s="53" t="n">
        <v>0</v>
      </c>
      <c r="R199" s="53" t="n">
        <v>0</v>
      </c>
      <c r="S199" s="53" t="n">
        <v>0</v>
      </c>
      <c r="T199" s="53" t="n">
        <v>0</v>
      </c>
      <c r="U199" s="53" t="n">
        <v>0</v>
      </c>
      <c r="V199" s="53" t="n">
        <v>0</v>
      </c>
      <c r="W199" s="53" t="n">
        <v>0</v>
      </c>
      <c r="X199" s="53" t="n">
        <v>0</v>
      </c>
      <c r="Y199" s="53" t="n">
        <v>0</v>
      </c>
      <c r="Z199" s="53" t="n">
        <v>0</v>
      </c>
      <c r="AA199" s="53" t="n">
        <v>0</v>
      </c>
      <c r="AB199" s="53" t="n">
        <v>0</v>
      </c>
      <c r="AC199" s="51" t="n"/>
      <c r="AD199" s="53" t="n">
        <v>0</v>
      </c>
      <c r="AE199" s="53" t="n">
        <v>0</v>
      </c>
    </row>
    <row r="200" ht="15.75" customHeight="1" s="157">
      <c r="A200" s="1" t="inlineStr">
        <is>
          <t>imports</t>
        </is>
      </c>
      <c r="B200" s="51" t="inlineStr">
        <is>
          <t>SD</t>
        </is>
      </c>
      <c r="C200" s="53" t="n">
        <v>0</v>
      </c>
      <c r="D200" s="53" t="n">
        <v>0</v>
      </c>
      <c r="E200" s="53" t="n">
        <v>0</v>
      </c>
      <c r="F200" s="53" t="n">
        <v>0</v>
      </c>
      <c r="G200" s="53" t="n">
        <v>0</v>
      </c>
      <c r="H200" s="53" t="n">
        <v>0</v>
      </c>
      <c r="I200" s="53" t="n">
        <v>0</v>
      </c>
      <c r="J200" s="53" t="n">
        <v>78462</v>
      </c>
      <c r="K200" s="53" t="n">
        <v>22372</v>
      </c>
      <c r="L200" s="53" t="n">
        <v>271124</v>
      </c>
      <c r="M200" s="53" t="n">
        <v>12872</v>
      </c>
      <c r="N200" s="53" t="n">
        <v>34</v>
      </c>
      <c r="O200" s="53" t="n">
        <v>363</v>
      </c>
      <c r="P200" s="53" t="n">
        <v>0</v>
      </c>
      <c r="Q200" s="53" t="n">
        <v>0</v>
      </c>
      <c r="R200" s="53" t="n">
        <v>0</v>
      </c>
      <c r="S200" s="53" t="n">
        <v>0</v>
      </c>
      <c r="T200" s="53" t="n">
        <v>0</v>
      </c>
      <c r="U200" s="53" t="n">
        <v>0</v>
      </c>
      <c r="V200" s="53" t="n">
        <v>264</v>
      </c>
      <c r="W200" s="53" t="n">
        <v>0</v>
      </c>
      <c r="X200" s="53" t="n">
        <v>6</v>
      </c>
      <c r="Y200" s="53" t="n">
        <v>0</v>
      </c>
      <c r="Z200" s="53" t="n">
        <v>0</v>
      </c>
      <c r="AA200" s="53" t="n">
        <v>0</v>
      </c>
      <c r="AB200" s="53" t="n">
        <v>0</v>
      </c>
      <c r="AC200" s="51" t="n"/>
      <c r="AD200" s="53" t="n">
        <v>0</v>
      </c>
      <c r="AE200" s="53" t="n">
        <v>0</v>
      </c>
    </row>
    <row r="201" ht="15.75" customHeight="1" s="157">
      <c r="A201" s="1" t="inlineStr">
        <is>
          <t>exports</t>
        </is>
      </c>
      <c r="B201" s="51" t="inlineStr">
        <is>
          <t>SD</t>
        </is>
      </c>
      <c r="C201" s="53" t="n">
        <v>0</v>
      </c>
      <c r="D201" s="53" t="n">
        <v>0</v>
      </c>
      <c r="E201" s="53" t="n">
        <v>0</v>
      </c>
      <c r="F201" s="53" t="n">
        <v>0</v>
      </c>
      <c r="G201" s="53" t="n">
        <v>0</v>
      </c>
      <c r="H201" s="53" t="n">
        <v>0</v>
      </c>
      <c r="I201" s="53" t="n">
        <v>0</v>
      </c>
      <c r="J201" s="53" t="n">
        <v>325</v>
      </c>
      <c r="K201" s="53" t="n">
        <v>52309</v>
      </c>
      <c r="L201" s="53" t="n">
        <v>44132</v>
      </c>
      <c r="M201" s="53" t="n">
        <v>0</v>
      </c>
      <c r="N201" s="53" t="n">
        <v>0</v>
      </c>
      <c r="O201" s="53" t="n">
        <v>0</v>
      </c>
      <c r="P201" s="53" t="n">
        <v>0</v>
      </c>
      <c r="Q201" s="53" t="n">
        <v>841</v>
      </c>
      <c r="R201" s="53" t="n">
        <v>150</v>
      </c>
      <c r="S201" s="53" t="n">
        <v>0</v>
      </c>
      <c r="T201" s="53" t="n">
        <v>35</v>
      </c>
      <c r="U201" s="53" t="n">
        <v>0</v>
      </c>
      <c r="V201" s="53" t="n">
        <v>0</v>
      </c>
      <c r="W201" s="53" t="n">
        <v>0</v>
      </c>
      <c r="X201" s="53" t="n">
        <v>0</v>
      </c>
      <c r="Y201" s="53" t="n">
        <v>0</v>
      </c>
      <c r="Z201" s="53" t="n">
        <v>0</v>
      </c>
      <c r="AA201" s="53" t="n">
        <v>0</v>
      </c>
      <c r="AB201" s="53" t="n">
        <v>0</v>
      </c>
      <c r="AC201" s="51" t="n"/>
      <c r="AD201" s="53" t="n">
        <v>0</v>
      </c>
      <c r="AE201" s="53" t="n">
        <v>0</v>
      </c>
    </row>
    <row r="202" ht="15.75" customHeight="1" s="157">
      <c r="A202" s="1" t="inlineStr">
        <is>
          <t>imports</t>
        </is>
      </c>
      <c r="B202" s="51" t="inlineStr">
        <is>
          <t>TN</t>
        </is>
      </c>
      <c r="C202" s="53" t="n">
        <v>0</v>
      </c>
      <c r="D202" s="53" t="n">
        <v>0</v>
      </c>
      <c r="E202" s="53" t="n">
        <v>0</v>
      </c>
      <c r="F202" s="53" t="n">
        <v>0</v>
      </c>
      <c r="G202" s="53" t="n">
        <v>0</v>
      </c>
      <c r="H202" s="53" t="n">
        <v>0</v>
      </c>
      <c r="I202" s="53" t="n">
        <v>0</v>
      </c>
      <c r="J202" s="53" t="n">
        <v>0</v>
      </c>
      <c r="K202" s="53" t="n">
        <v>0</v>
      </c>
      <c r="L202" s="53" t="n">
        <v>0</v>
      </c>
      <c r="M202" s="53" t="n">
        <v>0</v>
      </c>
      <c r="N202" s="53" t="n">
        <v>0</v>
      </c>
      <c r="O202" s="53" t="n">
        <v>0</v>
      </c>
      <c r="P202" s="53" t="n">
        <v>1</v>
      </c>
      <c r="Q202" s="53" t="n">
        <v>2</v>
      </c>
      <c r="R202" s="53" t="n">
        <v>0</v>
      </c>
      <c r="S202" s="53" t="n">
        <v>0</v>
      </c>
      <c r="T202" s="53" t="n">
        <v>0</v>
      </c>
      <c r="U202" s="53" t="n">
        <v>0</v>
      </c>
      <c r="V202" s="53" t="n">
        <v>0</v>
      </c>
      <c r="W202" s="53" t="n">
        <v>0</v>
      </c>
      <c r="X202" s="53" t="n">
        <v>0</v>
      </c>
      <c r="Y202" s="53" t="n">
        <v>0</v>
      </c>
      <c r="Z202" s="53" t="n">
        <v>0</v>
      </c>
      <c r="AA202" s="53" t="n">
        <v>0</v>
      </c>
      <c r="AB202" s="53" t="n">
        <v>0</v>
      </c>
      <c r="AC202" s="51" t="n"/>
      <c r="AD202" s="53" t="n">
        <v>21771</v>
      </c>
      <c r="AE202" s="53" t="n">
        <v>0</v>
      </c>
    </row>
    <row r="203" ht="15.75" customHeight="1" s="157">
      <c r="A203" s="1" t="inlineStr">
        <is>
          <t>exports</t>
        </is>
      </c>
      <c r="B203" s="51" t="inlineStr">
        <is>
          <t>TN</t>
        </is>
      </c>
      <c r="C203" s="53" t="n">
        <v>0</v>
      </c>
      <c r="D203" s="53" t="n">
        <v>0</v>
      </c>
      <c r="E203" s="53" t="n">
        <v>0</v>
      </c>
      <c r="F203" s="53" t="n">
        <v>0</v>
      </c>
      <c r="G203" s="53" t="n">
        <v>0</v>
      </c>
      <c r="H203" s="53" t="n">
        <v>0</v>
      </c>
      <c r="I203" s="53" t="n">
        <v>0</v>
      </c>
      <c r="J203" s="53" t="n">
        <v>0</v>
      </c>
      <c r="K203" s="53" t="n">
        <v>0</v>
      </c>
      <c r="L203" s="53" t="n">
        <v>0</v>
      </c>
      <c r="M203" s="53" t="n">
        <v>0</v>
      </c>
      <c r="N203" s="53" t="n">
        <v>0</v>
      </c>
      <c r="O203" s="53" t="n">
        <v>0</v>
      </c>
      <c r="P203" s="53" t="n">
        <v>0</v>
      </c>
      <c r="Q203" s="53" t="n">
        <v>0</v>
      </c>
      <c r="R203" s="53" t="n">
        <v>0</v>
      </c>
      <c r="S203" s="53" t="n">
        <v>0</v>
      </c>
      <c r="T203" s="53" t="n">
        <v>0</v>
      </c>
      <c r="U203" s="53" t="n">
        <v>0</v>
      </c>
      <c r="V203" s="53" t="n">
        <v>0</v>
      </c>
      <c r="W203" s="53" t="n">
        <v>0</v>
      </c>
      <c r="X203" s="53" t="n">
        <v>0</v>
      </c>
      <c r="Y203" s="53" t="n">
        <v>0</v>
      </c>
      <c r="Z203" s="53" t="n">
        <v>0</v>
      </c>
      <c r="AA203" s="53" t="n">
        <v>0</v>
      </c>
      <c r="AB203" s="53" t="n">
        <v>0</v>
      </c>
      <c r="AC203" s="51" t="n"/>
      <c r="AD203" s="53" t="n">
        <v>1</v>
      </c>
      <c r="AE203" s="53" t="n">
        <v>0</v>
      </c>
    </row>
    <row r="204" ht="15.75" customHeight="1" s="157">
      <c r="A204" s="1" t="inlineStr">
        <is>
          <t>imports</t>
        </is>
      </c>
      <c r="B204" s="51" t="inlineStr">
        <is>
          <t>TX</t>
        </is>
      </c>
      <c r="C204" s="53" t="n">
        <v>1121</v>
      </c>
      <c r="D204" s="53" t="n">
        <v>14</v>
      </c>
      <c r="E204" s="53" t="n">
        <v>0</v>
      </c>
      <c r="F204" s="53" t="n">
        <v>14</v>
      </c>
      <c r="G204" s="53" t="n">
        <v>70</v>
      </c>
      <c r="H204" s="53" t="n">
        <v>0</v>
      </c>
      <c r="I204" s="53" t="n">
        <v>5566</v>
      </c>
      <c r="J204" s="53" t="n">
        <v>526185</v>
      </c>
      <c r="K204" s="53" t="n">
        <v>738369</v>
      </c>
      <c r="L204" s="53" t="n">
        <v>204117</v>
      </c>
      <c r="M204" s="53" t="n">
        <v>2388</v>
      </c>
      <c r="N204" s="53" t="n">
        <v>3604</v>
      </c>
      <c r="O204" s="53" t="n">
        <v>80264</v>
      </c>
      <c r="P204" s="53" t="n">
        <v>79584</v>
      </c>
      <c r="Q204" s="53" t="n">
        <v>78997</v>
      </c>
      <c r="R204" s="53" t="n">
        <v>78097</v>
      </c>
      <c r="S204" s="53" t="n">
        <v>79523</v>
      </c>
      <c r="T204" s="53" t="n">
        <v>160306</v>
      </c>
      <c r="U204" s="53" t="n">
        <v>960994</v>
      </c>
      <c r="V204" s="53" t="n">
        <v>447308</v>
      </c>
      <c r="W204" s="53" t="n">
        <v>298492</v>
      </c>
      <c r="X204" s="53" t="n">
        <v>82256</v>
      </c>
      <c r="Y204" s="53" t="n">
        <v>81839</v>
      </c>
      <c r="Z204" s="53" t="n">
        <v>9046</v>
      </c>
      <c r="AA204" s="53" t="n">
        <v>12888</v>
      </c>
      <c r="AB204" s="53" t="n">
        <v>0</v>
      </c>
      <c r="AC204" s="51" t="n"/>
      <c r="AD204" s="53" t="n">
        <v>9553</v>
      </c>
      <c r="AE204" s="53" t="n">
        <v>5832178</v>
      </c>
    </row>
    <row r="205" ht="15.75" customHeight="1" s="157">
      <c r="A205" s="1" t="inlineStr">
        <is>
          <t>exports</t>
        </is>
      </c>
      <c r="B205" s="51" t="inlineStr">
        <is>
          <t>TX</t>
        </is>
      </c>
      <c r="C205" s="53" t="n">
        <v>64596</v>
      </c>
      <c r="D205" s="53" t="n">
        <v>446823</v>
      </c>
      <c r="E205" s="53" t="n">
        <v>0</v>
      </c>
      <c r="F205" s="53" t="n">
        <v>801040</v>
      </c>
      <c r="G205" s="53" t="n">
        <v>964770</v>
      </c>
      <c r="H205" s="53" t="n">
        <v>925370</v>
      </c>
      <c r="I205" s="53" t="n">
        <v>1029628</v>
      </c>
      <c r="J205" s="53" t="n">
        <v>1103530</v>
      </c>
      <c r="K205" s="53" t="n">
        <v>4625</v>
      </c>
      <c r="L205" s="53" t="n">
        <v>19575</v>
      </c>
      <c r="M205" s="53" t="n">
        <v>18598</v>
      </c>
      <c r="N205" s="53" t="n">
        <v>2839</v>
      </c>
      <c r="O205" s="53" t="n">
        <v>299155</v>
      </c>
      <c r="P205" s="53" t="n">
        <v>296621</v>
      </c>
      <c r="Q205" s="53" t="n">
        <v>294683</v>
      </c>
      <c r="R205" s="53" t="n">
        <v>294462</v>
      </c>
      <c r="S205" s="53" t="n">
        <v>291883</v>
      </c>
      <c r="T205" s="53" t="n">
        <v>402393</v>
      </c>
      <c r="U205" s="53" t="n">
        <v>1012880</v>
      </c>
      <c r="V205" s="53" t="n">
        <v>337146</v>
      </c>
      <c r="W205" s="53" t="n">
        <v>310478</v>
      </c>
      <c r="X205" s="53" t="n">
        <v>306668</v>
      </c>
      <c r="Y205" s="53" t="n">
        <v>305030</v>
      </c>
      <c r="Z205" s="53" t="n">
        <v>678304</v>
      </c>
      <c r="AA205" s="53" t="n">
        <v>437364</v>
      </c>
      <c r="AB205" s="53" t="n">
        <v>252888</v>
      </c>
      <c r="AC205" s="53" t="n">
        <v>1948376</v>
      </c>
      <c r="AD205" s="53" t="n">
        <v>5600678</v>
      </c>
      <c r="AE205" s="53" t="n">
        <v>1163819</v>
      </c>
    </row>
    <row r="206" ht="15.75" customHeight="1" s="157">
      <c r="A206" s="1" t="inlineStr">
        <is>
          <t>imports</t>
        </is>
      </c>
      <c r="B206" s="51" t="inlineStr">
        <is>
          <t>UT</t>
        </is>
      </c>
      <c r="C206" s="53" t="n">
        <v>0</v>
      </c>
      <c r="D206" s="53" t="n">
        <v>0</v>
      </c>
      <c r="E206" s="53" t="n">
        <v>0</v>
      </c>
      <c r="F206" s="53" t="n">
        <v>0</v>
      </c>
      <c r="G206" s="53" t="n">
        <v>0</v>
      </c>
      <c r="H206" s="53" t="n">
        <v>0</v>
      </c>
      <c r="I206" s="53" t="n">
        <v>0</v>
      </c>
      <c r="J206" s="53" t="n">
        <v>28480</v>
      </c>
      <c r="K206" s="53" t="n">
        <v>1544</v>
      </c>
      <c r="L206" s="53" t="n">
        <v>0</v>
      </c>
      <c r="M206" s="53" t="n">
        <v>0</v>
      </c>
      <c r="N206" s="53" t="n">
        <v>0</v>
      </c>
      <c r="O206" s="53" t="n">
        <v>8800</v>
      </c>
      <c r="P206" s="53" t="n">
        <v>5762</v>
      </c>
      <c r="Q206" s="53" t="n">
        <v>14851</v>
      </c>
      <c r="R206" s="53" t="n">
        <v>41018</v>
      </c>
      <c r="S206" s="53" t="n">
        <v>15238</v>
      </c>
      <c r="T206" s="53" t="n">
        <v>21527</v>
      </c>
      <c r="U206" s="53" t="n">
        <v>12346</v>
      </c>
      <c r="V206" s="53" t="n">
        <v>8238</v>
      </c>
      <c r="W206" s="53" t="n">
        <v>17434</v>
      </c>
      <c r="X206" s="53" t="n">
        <v>11280</v>
      </c>
      <c r="Y206" s="53" t="n">
        <v>11575</v>
      </c>
      <c r="Z206" s="53" t="n">
        <v>0</v>
      </c>
      <c r="AA206" s="53" t="n">
        <v>29087</v>
      </c>
      <c r="AB206" s="53" t="n">
        <v>16351</v>
      </c>
      <c r="AC206" s="53" t="n">
        <v>10466</v>
      </c>
      <c r="AD206" s="53" t="n">
        <v>8465</v>
      </c>
      <c r="AE206" s="53" t="n">
        <v>39595</v>
      </c>
    </row>
    <row r="207" ht="15.75" customHeight="1" s="157">
      <c r="A207" s="1" t="inlineStr">
        <is>
          <t>exports</t>
        </is>
      </c>
      <c r="B207" s="51" t="inlineStr">
        <is>
          <t>UT</t>
        </is>
      </c>
      <c r="C207" s="53" t="n">
        <v>0</v>
      </c>
      <c r="D207" s="53" t="n">
        <v>0</v>
      </c>
      <c r="E207" s="53" t="n">
        <v>0</v>
      </c>
      <c r="F207" s="53" t="n">
        <v>0</v>
      </c>
      <c r="G207" s="53" t="n">
        <v>0</v>
      </c>
      <c r="H207" s="53" t="n">
        <v>0</v>
      </c>
      <c r="I207" s="53" t="n">
        <v>0</v>
      </c>
      <c r="J207" s="53" t="n">
        <v>0</v>
      </c>
      <c r="K207" s="53" t="n">
        <v>0</v>
      </c>
      <c r="L207" s="53" t="n">
        <v>0</v>
      </c>
      <c r="M207" s="53" t="n">
        <v>0</v>
      </c>
      <c r="N207" s="53" t="n">
        <v>0</v>
      </c>
      <c r="O207" s="53" t="n">
        <v>0</v>
      </c>
      <c r="P207" s="53" t="n">
        <v>0</v>
      </c>
      <c r="Q207" s="53" t="n">
        <v>0</v>
      </c>
      <c r="R207" s="53" t="n">
        <v>824</v>
      </c>
      <c r="S207" s="53" t="n">
        <v>814</v>
      </c>
      <c r="T207" s="53" t="n">
        <v>37666</v>
      </c>
      <c r="U207" s="53" t="n">
        <v>54552</v>
      </c>
      <c r="V207" s="53" t="n">
        <v>43030</v>
      </c>
      <c r="W207" s="53" t="n">
        <v>12988</v>
      </c>
      <c r="X207" s="53" t="n">
        <v>1265</v>
      </c>
      <c r="Y207" s="53" t="n">
        <v>1858</v>
      </c>
      <c r="Z207" s="53" t="n">
        <v>17689</v>
      </c>
      <c r="AA207" s="53" t="n">
        <v>27779</v>
      </c>
      <c r="AB207" s="53" t="n">
        <v>934</v>
      </c>
      <c r="AC207" s="53" t="n">
        <v>36</v>
      </c>
      <c r="AD207" s="53" t="n">
        <v>13</v>
      </c>
      <c r="AE207" s="53" t="n">
        <v>955</v>
      </c>
    </row>
    <row r="208" ht="15.75" customHeight="1" s="157">
      <c r="A208" s="1" t="inlineStr">
        <is>
          <t>imports</t>
        </is>
      </c>
      <c r="B208" s="51" t="inlineStr">
        <is>
          <t>VT</t>
        </is>
      </c>
      <c r="C208" s="53" t="n">
        <v>1808826</v>
      </c>
      <c r="D208" s="53" t="n">
        <v>2031891</v>
      </c>
      <c r="E208" s="53" t="n">
        <v>2741116</v>
      </c>
      <c r="F208" s="53" t="n">
        <v>3099617</v>
      </c>
      <c r="G208" s="53" t="n">
        <v>3486657</v>
      </c>
      <c r="H208" s="53" t="n">
        <v>4393837</v>
      </c>
      <c r="I208" s="53" t="n">
        <v>3804746</v>
      </c>
      <c r="J208" s="53" t="n">
        <v>4093278</v>
      </c>
      <c r="K208" s="53" t="n">
        <v>3927660</v>
      </c>
      <c r="L208" s="53" t="n">
        <v>7837392</v>
      </c>
      <c r="M208" s="53" t="n">
        <v>4279526</v>
      </c>
      <c r="N208" s="53" t="n">
        <v>2999082</v>
      </c>
      <c r="O208" s="53" t="n">
        <v>2433433</v>
      </c>
      <c r="P208" s="53" t="n">
        <v>1941502</v>
      </c>
      <c r="Q208" s="53" t="n">
        <v>1952104</v>
      </c>
      <c r="R208" s="53" t="n">
        <v>2159606</v>
      </c>
      <c r="S208" s="53" t="n">
        <v>2508934</v>
      </c>
      <c r="T208" s="53" t="n">
        <v>2610161</v>
      </c>
      <c r="U208" s="53" t="n">
        <v>2534008</v>
      </c>
      <c r="V208" s="53" t="n">
        <v>2604760</v>
      </c>
      <c r="W208" s="53" t="n">
        <v>2458432</v>
      </c>
      <c r="X208" s="53" t="n">
        <v>2524030</v>
      </c>
      <c r="Y208" s="53" t="n">
        <v>11514688</v>
      </c>
      <c r="Z208" s="53" t="n">
        <v>11742473</v>
      </c>
      <c r="AA208" s="53" t="n">
        <v>11181948</v>
      </c>
      <c r="AB208" s="53" t="n">
        <v>10804451</v>
      </c>
      <c r="AC208" s="53" t="n">
        <v>8961559</v>
      </c>
      <c r="AD208" s="53" t="n">
        <v>10345461</v>
      </c>
      <c r="AE208" s="53" t="n">
        <v>9726362</v>
      </c>
    </row>
    <row r="209" ht="15.75" customHeight="1" s="157">
      <c r="A209" s="1" t="inlineStr">
        <is>
          <t>exports</t>
        </is>
      </c>
      <c r="B209" s="51" t="inlineStr">
        <is>
          <t>VT</t>
        </is>
      </c>
      <c r="C209" s="53" t="n">
        <v>98793</v>
      </c>
      <c r="D209" s="53" t="n">
        <v>327830</v>
      </c>
      <c r="E209" s="53" t="n">
        <v>669689</v>
      </c>
      <c r="F209" s="53" t="n">
        <v>499835</v>
      </c>
      <c r="G209" s="53" t="n">
        <v>443336</v>
      </c>
      <c r="H209" s="53" t="n">
        <v>439703</v>
      </c>
      <c r="I209" s="53" t="n">
        <v>287925</v>
      </c>
      <c r="J209" s="53" t="n">
        <v>119741</v>
      </c>
      <c r="K209" s="53" t="n">
        <v>66924</v>
      </c>
      <c r="L209" s="53" t="n">
        <v>165078</v>
      </c>
      <c r="M209" s="53" t="n">
        <v>362070</v>
      </c>
      <c r="N209" s="53" t="n">
        <v>0</v>
      </c>
      <c r="O209" s="53" t="n">
        <v>0</v>
      </c>
      <c r="P209" s="53" t="n">
        <v>25615</v>
      </c>
      <c r="Q209" s="53" t="n">
        <v>14402</v>
      </c>
      <c r="R209" s="53" t="n">
        <v>38272</v>
      </c>
      <c r="S209" s="53" t="n">
        <v>80066</v>
      </c>
      <c r="T209" s="53" t="n">
        <v>117140</v>
      </c>
      <c r="U209" s="53" t="n">
        <v>40650</v>
      </c>
      <c r="V209" s="53" t="n">
        <v>41271</v>
      </c>
      <c r="W209" s="53" t="n">
        <v>32247</v>
      </c>
      <c r="X209" s="53" t="n">
        <v>2161</v>
      </c>
      <c r="Y209" s="53" t="n">
        <v>15700</v>
      </c>
      <c r="Z209" s="53" t="n">
        <v>3704</v>
      </c>
      <c r="AA209" s="53" t="n">
        <v>25398</v>
      </c>
      <c r="AB209" s="53" t="n">
        <v>13235</v>
      </c>
      <c r="AC209" s="53" t="n">
        <v>6937</v>
      </c>
      <c r="AD209" s="53" t="n">
        <v>9496</v>
      </c>
      <c r="AE209" s="53" t="n">
        <v>6440</v>
      </c>
    </row>
    <row r="210" ht="15.75" customHeight="1" s="157">
      <c r="A210" s="1" t="inlineStr">
        <is>
          <t>imports</t>
        </is>
      </c>
      <c r="B210" s="51" t="inlineStr">
        <is>
          <t>VA</t>
        </is>
      </c>
      <c r="C210" s="53" t="n">
        <v>0</v>
      </c>
      <c r="D210" s="53" t="n">
        <v>0</v>
      </c>
      <c r="E210" s="53" t="n">
        <v>0</v>
      </c>
      <c r="F210" s="53" t="n">
        <v>0</v>
      </c>
      <c r="G210" s="53" t="n">
        <v>0</v>
      </c>
      <c r="H210" s="53" t="n">
        <v>0</v>
      </c>
      <c r="I210" s="53" t="n">
        <v>0</v>
      </c>
      <c r="J210" s="53" t="n">
        <v>0</v>
      </c>
      <c r="K210" s="53" t="n">
        <v>0</v>
      </c>
      <c r="L210" s="53" t="n">
        <v>0</v>
      </c>
      <c r="M210" s="53" t="n">
        <v>0</v>
      </c>
      <c r="N210" s="53" t="n">
        <v>0</v>
      </c>
      <c r="O210" s="53" t="n">
        <v>375</v>
      </c>
      <c r="P210" s="53" t="n">
        <v>16</v>
      </c>
      <c r="Q210" s="53" t="n">
        <v>0</v>
      </c>
      <c r="R210" s="53" t="n">
        <v>0</v>
      </c>
      <c r="S210" s="53" t="n">
        <v>0</v>
      </c>
      <c r="T210" s="53" t="n">
        <v>0</v>
      </c>
      <c r="U210" s="53" t="n">
        <v>0</v>
      </c>
      <c r="V210" s="53" t="n">
        <v>0</v>
      </c>
      <c r="W210" s="53" t="n">
        <v>0</v>
      </c>
      <c r="X210" s="53" t="n">
        <v>0</v>
      </c>
      <c r="Y210" s="53" t="n">
        <v>0</v>
      </c>
      <c r="Z210" s="53" t="n">
        <v>0</v>
      </c>
      <c r="AA210" s="53" t="n">
        <v>0</v>
      </c>
      <c r="AB210" s="53" t="n">
        <v>0</v>
      </c>
      <c r="AC210" s="51" t="n"/>
      <c r="AD210" s="53" t="n">
        <v>28220</v>
      </c>
      <c r="AE210" s="53" t="n">
        <v>30492</v>
      </c>
    </row>
    <row r="211" ht="15.75" customHeight="1" s="157">
      <c r="A211" s="1" t="inlineStr">
        <is>
          <t>exports</t>
        </is>
      </c>
      <c r="B211" s="51" t="inlineStr">
        <is>
          <t>VA</t>
        </is>
      </c>
      <c r="C211" s="53" t="n">
        <v>0</v>
      </c>
      <c r="D211" s="53" t="n">
        <v>0</v>
      </c>
      <c r="E211" s="53" t="n">
        <v>0</v>
      </c>
      <c r="F211" s="53" t="n">
        <v>0</v>
      </c>
      <c r="G211" s="53" t="n">
        <v>0</v>
      </c>
      <c r="H211" s="53" t="n">
        <v>0</v>
      </c>
      <c r="I211" s="53" t="n">
        <v>0</v>
      </c>
      <c r="J211" s="53" t="n">
        <v>0</v>
      </c>
      <c r="K211" s="53" t="n">
        <v>0</v>
      </c>
      <c r="L211" s="53" t="n">
        <v>0</v>
      </c>
      <c r="M211" s="53" t="n">
        <v>0</v>
      </c>
      <c r="N211" s="53" t="n">
        <v>0</v>
      </c>
      <c r="O211" s="53" t="n">
        <v>0</v>
      </c>
      <c r="P211" s="53" t="n">
        <v>0</v>
      </c>
      <c r="Q211" s="53" t="n">
        <v>0</v>
      </c>
      <c r="R211" s="53" t="n">
        <v>0</v>
      </c>
      <c r="S211" s="53" t="n">
        <v>0</v>
      </c>
      <c r="T211" s="53" t="n">
        <v>0</v>
      </c>
      <c r="U211" s="53" t="n">
        <v>0</v>
      </c>
      <c r="V211" s="53" t="n">
        <v>0</v>
      </c>
      <c r="W211" s="53" t="n">
        <v>0</v>
      </c>
      <c r="X211" s="53" t="n">
        <v>0</v>
      </c>
      <c r="Y211" s="53" t="n">
        <v>0</v>
      </c>
      <c r="Z211" s="53" t="n">
        <v>0</v>
      </c>
      <c r="AA211" s="53" t="n">
        <v>0</v>
      </c>
      <c r="AB211" s="53" t="n">
        <v>0</v>
      </c>
      <c r="AC211" s="51" t="n"/>
      <c r="AD211" s="53" t="n">
        <v>34</v>
      </c>
      <c r="AE211" s="53" t="n">
        <v>856</v>
      </c>
    </row>
    <row r="212" ht="15.75" customHeight="1" s="157">
      <c r="A212" s="1" t="inlineStr">
        <is>
          <t>imports</t>
        </is>
      </c>
      <c r="B212" s="51" t="inlineStr">
        <is>
          <t>WA</t>
        </is>
      </c>
      <c r="C212" s="53" t="n">
        <v>280050</v>
      </c>
      <c r="D212" s="53" t="n">
        <v>2617362</v>
      </c>
      <c r="E212" s="53" t="n">
        <v>6245029</v>
      </c>
      <c r="F212" s="53" t="n">
        <v>1801202</v>
      </c>
      <c r="G212" s="53" t="n">
        <v>2822891</v>
      </c>
      <c r="H212" s="53" t="n">
        <v>883468</v>
      </c>
      <c r="I212" s="53" t="n">
        <v>5270168</v>
      </c>
      <c r="J212" s="53" t="n">
        <v>7198952</v>
      </c>
      <c r="K212" s="53" t="n">
        <v>6868703</v>
      </c>
      <c r="L212" s="53" t="n">
        <v>8833922</v>
      </c>
      <c r="M212" s="53" t="n">
        <v>4257197</v>
      </c>
      <c r="N212" s="53" t="n">
        <v>3152421</v>
      </c>
      <c r="O212" s="53" t="n">
        <v>4361543</v>
      </c>
      <c r="P212" s="53" t="n">
        <v>3445319</v>
      </c>
      <c r="Q212" s="53" t="n">
        <v>2228741</v>
      </c>
      <c r="R212" s="53" t="n">
        <v>2532518</v>
      </c>
      <c r="S212" s="53" t="n">
        <v>2429604</v>
      </c>
      <c r="T212" s="53" t="n">
        <v>3622104</v>
      </c>
      <c r="U212" s="53" t="n">
        <v>2973166</v>
      </c>
      <c r="V212" s="53" t="n">
        <v>3150023</v>
      </c>
      <c r="W212" s="53" t="n">
        <v>2211420</v>
      </c>
      <c r="X212" s="53" t="n">
        <v>3045037</v>
      </c>
      <c r="Y212" s="53" t="n">
        <v>2246709</v>
      </c>
      <c r="Z212" s="53" t="n">
        <v>1889261</v>
      </c>
      <c r="AA212" s="53" t="n">
        <v>1687101</v>
      </c>
      <c r="AB212" s="53" t="n">
        <v>3618887</v>
      </c>
      <c r="AC212" s="53" t="n">
        <v>1514335</v>
      </c>
      <c r="AD212" s="53" t="n">
        <v>1814257</v>
      </c>
      <c r="AE212" s="53" t="n">
        <v>1435330</v>
      </c>
    </row>
    <row r="213" ht="15.75" customHeight="1" s="157">
      <c r="A213" s="1" t="inlineStr">
        <is>
          <t>exports</t>
        </is>
      </c>
      <c r="B213" s="51" t="inlineStr">
        <is>
          <t>WA</t>
        </is>
      </c>
      <c r="C213" s="53" t="n">
        <v>36917</v>
      </c>
      <c r="D213" s="53" t="n">
        <v>2955</v>
      </c>
      <c r="E213" s="53" t="n">
        <v>2623</v>
      </c>
      <c r="F213" s="53" t="n">
        <v>1083688</v>
      </c>
      <c r="G213" s="53" t="n">
        <v>25538</v>
      </c>
      <c r="H213" s="53" t="n">
        <v>1648456</v>
      </c>
      <c r="I213" s="53" t="n">
        <v>663705</v>
      </c>
      <c r="J213" s="53" t="n">
        <v>3567105</v>
      </c>
      <c r="K213" s="53" t="n">
        <v>4401860</v>
      </c>
      <c r="L213" s="53" t="n">
        <v>7025492</v>
      </c>
      <c r="M213" s="53" t="n">
        <v>5390058</v>
      </c>
      <c r="N213" s="53" t="n">
        <v>8209880</v>
      </c>
      <c r="O213" s="53" t="n">
        <v>5548924</v>
      </c>
      <c r="P213" s="53" t="n">
        <v>5401791</v>
      </c>
      <c r="Q213" s="53" t="n">
        <v>7076947</v>
      </c>
      <c r="R213" s="53" t="n">
        <v>5537369</v>
      </c>
      <c r="S213" s="53" t="n">
        <v>11086396</v>
      </c>
      <c r="T213" s="53" t="n">
        <v>6880724</v>
      </c>
      <c r="U213" s="53" t="n">
        <v>10246628</v>
      </c>
      <c r="V213" s="53" t="n">
        <v>9328182</v>
      </c>
      <c r="W213" s="53" t="n">
        <v>9164045</v>
      </c>
      <c r="X213" s="53" t="n">
        <v>9805972</v>
      </c>
      <c r="Y213" s="53" t="n">
        <v>8420115</v>
      </c>
      <c r="Z213" s="53" t="n">
        <v>8220860</v>
      </c>
      <c r="AA213" s="53" t="n">
        <v>9226485</v>
      </c>
      <c r="AB213" s="53" t="n">
        <v>6929097</v>
      </c>
      <c r="AC213" s="53" t="n">
        <v>2292801</v>
      </c>
      <c r="AD213" s="53" t="n">
        <v>2883609</v>
      </c>
      <c r="AE213" s="53" t="n">
        <v>5447095</v>
      </c>
    </row>
    <row r="214" ht="15.75" customHeight="1" s="157">
      <c r="A214" s="1" t="inlineStr">
        <is>
          <t>imports</t>
        </is>
      </c>
      <c r="B214" s="51" t="inlineStr">
        <is>
          <t>WV</t>
        </is>
      </c>
      <c r="C214" s="53" t="n">
        <v>0</v>
      </c>
      <c r="D214" s="53" t="n">
        <v>0</v>
      </c>
      <c r="E214" s="53" t="n">
        <v>0</v>
      </c>
      <c r="F214" s="53" t="n">
        <v>0</v>
      </c>
      <c r="G214" s="53" t="n">
        <v>0</v>
      </c>
      <c r="H214" s="53" t="n">
        <v>0</v>
      </c>
      <c r="I214" s="53" t="n">
        <v>0</v>
      </c>
      <c r="J214" s="53" t="n">
        <v>0</v>
      </c>
      <c r="K214" s="53" t="n">
        <v>0</v>
      </c>
      <c r="L214" s="53" t="n">
        <v>0</v>
      </c>
      <c r="M214" s="53" t="n">
        <v>0</v>
      </c>
      <c r="N214" s="53" t="n">
        <v>0</v>
      </c>
      <c r="O214" s="53" t="n">
        <v>0</v>
      </c>
      <c r="P214" s="53" t="n">
        <v>0</v>
      </c>
      <c r="Q214" s="53" t="n">
        <v>0</v>
      </c>
      <c r="R214" s="53" t="n">
        <v>0</v>
      </c>
      <c r="S214" s="53" t="n">
        <v>0</v>
      </c>
      <c r="T214" s="53" t="n">
        <v>0</v>
      </c>
      <c r="U214" s="53" t="n">
        <v>0</v>
      </c>
      <c r="V214" s="53" t="n">
        <v>0</v>
      </c>
      <c r="W214" s="53" t="n">
        <v>0</v>
      </c>
      <c r="X214" s="53" t="n">
        <v>0</v>
      </c>
      <c r="Y214" s="53" t="n">
        <v>0</v>
      </c>
      <c r="Z214" s="53" t="n">
        <v>0</v>
      </c>
      <c r="AA214" s="53" t="n">
        <v>0</v>
      </c>
      <c r="AB214" s="53" t="n">
        <v>0</v>
      </c>
      <c r="AC214" s="51" t="n"/>
      <c r="AD214" s="53" t="n">
        <v>397</v>
      </c>
      <c r="AE214" s="53" t="n">
        <v>8784</v>
      </c>
    </row>
    <row r="215" ht="15.75" customHeight="1" s="157">
      <c r="A215" s="1" t="inlineStr">
        <is>
          <t>exports</t>
        </is>
      </c>
      <c r="B215" s="51" t="inlineStr">
        <is>
          <t>WV</t>
        </is>
      </c>
      <c r="C215" s="53" t="n">
        <v>0</v>
      </c>
      <c r="D215" s="53" t="n">
        <v>0</v>
      </c>
      <c r="E215" s="53" t="n">
        <v>0</v>
      </c>
      <c r="F215" s="53" t="n">
        <v>0</v>
      </c>
      <c r="G215" s="53" t="n">
        <v>0</v>
      </c>
      <c r="H215" s="53" t="n">
        <v>0</v>
      </c>
      <c r="I215" s="53" t="n">
        <v>0</v>
      </c>
      <c r="J215" s="53" t="n">
        <v>0</v>
      </c>
      <c r="K215" s="53" t="n">
        <v>0</v>
      </c>
      <c r="L215" s="53" t="n">
        <v>0</v>
      </c>
      <c r="M215" s="53" t="n">
        <v>0</v>
      </c>
      <c r="N215" s="53" t="n">
        <v>0</v>
      </c>
      <c r="O215" s="53" t="n">
        <v>0</v>
      </c>
      <c r="P215" s="53" t="n">
        <v>0</v>
      </c>
      <c r="Q215" s="53" t="n">
        <v>0</v>
      </c>
      <c r="R215" s="53" t="n">
        <v>0</v>
      </c>
      <c r="S215" s="53" t="n">
        <v>0</v>
      </c>
      <c r="T215" s="53" t="n">
        <v>0</v>
      </c>
      <c r="U215" s="53" t="n">
        <v>0</v>
      </c>
      <c r="V215" s="53" t="n">
        <v>0</v>
      </c>
      <c r="W215" s="53" t="n">
        <v>0</v>
      </c>
      <c r="X215" s="53" t="n">
        <v>0</v>
      </c>
      <c r="Y215" s="53" t="n">
        <v>0</v>
      </c>
      <c r="Z215" s="53" t="n">
        <v>0</v>
      </c>
      <c r="AA215" s="53" t="n">
        <v>0</v>
      </c>
      <c r="AB215" s="53" t="n">
        <v>0</v>
      </c>
      <c r="AC215" s="51" t="n"/>
      <c r="AD215" s="53" t="n">
        <v>10</v>
      </c>
      <c r="AE215" s="53" t="n">
        <v>246</v>
      </c>
    </row>
    <row r="216" ht="15.75" customHeight="1" s="157">
      <c r="A216" s="1" t="inlineStr">
        <is>
          <t>imports</t>
        </is>
      </c>
      <c r="B216" s="51" t="inlineStr">
        <is>
          <t>WI</t>
        </is>
      </c>
      <c r="C216" s="53" t="n">
        <v>0</v>
      </c>
      <c r="D216" s="53" t="n">
        <v>0</v>
      </c>
      <c r="E216" s="53" t="n">
        <v>0</v>
      </c>
      <c r="F216" s="53" t="n">
        <v>0</v>
      </c>
      <c r="G216" s="53" t="n">
        <v>0</v>
      </c>
      <c r="H216" s="53" t="n">
        <v>0</v>
      </c>
      <c r="I216" s="53" t="n">
        <v>163471</v>
      </c>
      <c r="J216" s="53" t="n">
        <v>878428</v>
      </c>
      <c r="K216" s="53" t="n">
        <v>840008</v>
      </c>
      <c r="L216" s="53" t="n">
        <v>402581</v>
      </c>
      <c r="M216" s="53" t="n">
        <v>0</v>
      </c>
      <c r="N216" s="53" t="n">
        <v>0</v>
      </c>
      <c r="O216" s="53" t="n">
        <v>0</v>
      </c>
      <c r="P216" s="53" t="n">
        <v>920</v>
      </c>
      <c r="Q216" s="53" t="n">
        <v>0</v>
      </c>
      <c r="R216" s="53" t="n">
        <v>68</v>
      </c>
      <c r="S216" s="53" t="n">
        <v>34</v>
      </c>
      <c r="T216" s="53" t="n">
        <v>80</v>
      </c>
      <c r="U216" s="53" t="n">
        <v>0</v>
      </c>
      <c r="V216" s="53" t="n">
        <v>0</v>
      </c>
      <c r="W216" s="53" t="n">
        <v>0</v>
      </c>
      <c r="X216" s="53" t="n">
        <v>0</v>
      </c>
      <c r="Y216" s="53" t="n">
        <v>0</v>
      </c>
      <c r="Z216" s="53" t="n">
        <v>0</v>
      </c>
      <c r="AA216" s="53" t="n">
        <v>0</v>
      </c>
      <c r="AB216" s="53" t="n">
        <v>0</v>
      </c>
      <c r="AC216" s="51" t="n"/>
      <c r="AD216" s="53" t="n">
        <v>0</v>
      </c>
      <c r="AE216" s="53" t="n">
        <v>0</v>
      </c>
    </row>
    <row r="217" ht="15.75" customHeight="1" s="157">
      <c r="A217" s="1" t="inlineStr">
        <is>
          <t>exports</t>
        </is>
      </c>
      <c r="B217" s="51" t="inlineStr">
        <is>
          <t>WI</t>
        </is>
      </c>
      <c r="C217" s="53" t="n">
        <v>0</v>
      </c>
      <c r="D217" s="53" t="n">
        <v>0</v>
      </c>
      <c r="E217" s="53" t="n">
        <v>0</v>
      </c>
      <c r="F217" s="53" t="n">
        <v>0</v>
      </c>
      <c r="G217" s="53" t="n">
        <v>0</v>
      </c>
      <c r="H217" s="53" t="n">
        <v>0</v>
      </c>
      <c r="I217" s="53" t="n">
        <v>0</v>
      </c>
      <c r="J217" s="53" t="n">
        <v>0</v>
      </c>
      <c r="K217" s="53" t="n">
        <v>33488</v>
      </c>
      <c r="L217" s="53" t="n">
        <v>3248</v>
      </c>
      <c r="M217" s="53" t="n">
        <v>0</v>
      </c>
      <c r="N217" s="53" t="n">
        <v>0</v>
      </c>
      <c r="O217" s="53" t="n">
        <v>0</v>
      </c>
      <c r="P217" s="53" t="n">
        <v>0</v>
      </c>
      <c r="Q217" s="53" t="n">
        <v>0</v>
      </c>
      <c r="R217" s="53" t="n">
        <v>0</v>
      </c>
      <c r="S217" s="53" t="n">
        <v>0</v>
      </c>
      <c r="T217" s="53" t="n">
        <v>0</v>
      </c>
      <c r="U217" s="53" t="n">
        <v>30</v>
      </c>
      <c r="V217" s="53" t="n">
        <v>0</v>
      </c>
      <c r="W217" s="53" t="n">
        <v>0</v>
      </c>
      <c r="X217" s="53" t="n">
        <v>0</v>
      </c>
      <c r="Y217" s="53" t="n">
        <v>0</v>
      </c>
      <c r="Z217" s="53" t="n">
        <v>0</v>
      </c>
      <c r="AA217" s="53" t="n">
        <v>0</v>
      </c>
      <c r="AB217" s="53" t="n">
        <v>0</v>
      </c>
      <c r="AC217" s="51" t="n"/>
      <c r="AD217" s="53" t="n">
        <v>0</v>
      </c>
      <c r="AE217" s="53" t="n">
        <v>0</v>
      </c>
    </row>
    <row r="218" ht="15.75" customHeight="1" s="157">
      <c r="A218" s="1" t="inlineStr">
        <is>
          <t>imports</t>
        </is>
      </c>
      <c r="B218" s="51" t="inlineStr">
        <is>
          <t>WY</t>
        </is>
      </c>
      <c r="C218" s="53" t="n">
        <v>0</v>
      </c>
      <c r="D218" s="53" t="n">
        <v>0</v>
      </c>
      <c r="E218" s="53" t="n">
        <v>0</v>
      </c>
      <c r="F218" s="53" t="n">
        <v>0</v>
      </c>
      <c r="G218" s="53" t="n">
        <v>0</v>
      </c>
      <c r="H218" s="53" t="n">
        <v>0</v>
      </c>
      <c r="I218" s="53" t="n">
        <v>0</v>
      </c>
      <c r="J218" s="53" t="n">
        <v>0</v>
      </c>
      <c r="K218" s="53" t="n">
        <v>0</v>
      </c>
      <c r="L218" s="53" t="n">
        <v>0</v>
      </c>
      <c r="M218" s="53" t="n">
        <v>0</v>
      </c>
      <c r="N218" s="53" t="n">
        <v>0</v>
      </c>
      <c r="O218" s="53" t="n">
        <v>21187</v>
      </c>
      <c r="P218" s="53" t="n">
        <v>28651</v>
      </c>
      <c r="Q218" s="53" t="n">
        <v>19081</v>
      </c>
      <c r="R218" s="53" t="n">
        <v>47611</v>
      </c>
      <c r="S218" s="53" t="n">
        <v>27593</v>
      </c>
      <c r="T218" s="53" t="n">
        <v>32295</v>
      </c>
      <c r="U218" s="53" t="n">
        <v>22734</v>
      </c>
      <c r="V218" s="53" t="n">
        <v>8946</v>
      </c>
      <c r="W218" s="53" t="n">
        <v>7394</v>
      </c>
      <c r="X218" s="53" t="n">
        <v>11016</v>
      </c>
      <c r="Y218" s="53" t="n">
        <v>532</v>
      </c>
      <c r="Z218" s="53" t="n">
        <v>3528</v>
      </c>
      <c r="AA218" s="53" t="n">
        <v>12083</v>
      </c>
      <c r="AB218" s="53" t="n">
        <v>3154</v>
      </c>
      <c r="AC218" s="53" t="n">
        <v>338</v>
      </c>
      <c r="AD218" s="53" t="n">
        <v>521</v>
      </c>
      <c r="AE218" s="53" t="n">
        <v>1437</v>
      </c>
    </row>
    <row r="219" ht="15.75" customHeight="1" s="157">
      <c r="A219" s="1" t="inlineStr">
        <is>
          <t>exports</t>
        </is>
      </c>
      <c r="B219" s="51" t="inlineStr">
        <is>
          <t>WY</t>
        </is>
      </c>
      <c r="C219" s="53" t="n">
        <v>0</v>
      </c>
      <c r="D219" s="53" t="n">
        <v>0</v>
      </c>
      <c r="E219" s="53" t="n">
        <v>0</v>
      </c>
      <c r="F219" s="53" t="n">
        <v>0</v>
      </c>
      <c r="G219" s="53" t="n">
        <v>0</v>
      </c>
      <c r="H219" s="53" t="n">
        <v>0</v>
      </c>
      <c r="I219" s="53" t="n">
        <v>0</v>
      </c>
      <c r="J219" s="53" t="n">
        <v>0</v>
      </c>
      <c r="K219" s="53" t="n">
        <v>0</v>
      </c>
      <c r="L219" s="53" t="n">
        <v>0</v>
      </c>
      <c r="M219" s="53" t="n">
        <v>0</v>
      </c>
      <c r="N219" s="53" t="n">
        <v>0</v>
      </c>
      <c r="O219" s="53" t="n">
        <v>0</v>
      </c>
      <c r="P219" s="53" t="n">
        <v>0</v>
      </c>
      <c r="Q219" s="53" t="n">
        <v>75296</v>
      </c>
      <c r="R219" s="53" t="n">
        <v>145487</v>
      </c>
      <c r="S219" s="53" t="n">
        <v>74760</v>
      </c>
      <c r="T219" s="53" t="n">
        <v>86976</v>
      </c>
      <c r="U219" s="53" t="n">
        <v>64473</v>
      </c>
      <c r="V219" s="53" t="n">
        <v>45275</v>
      </c>
      <c r="W219" s="53" t="n">
        <v>33049</v>
      </c>
      <c r="X219" s="53" t="n">
        <v>9425</v>
      </c>
      <c r="Y219" s="53" t="n">
        <v>3639</v>
      </c>
      <c r="Z219" s="53" t="n">
        <v>5343</v>
      </c>
      <c r="AA219" s="53" t="n">
        <v>16624</v>
      </c>
      <c r="AB219" s="53" t="n">
        <v>963</v>
      </c>
      <c r="AC219" s="53" t="n">
        <v>128</v>
      </c>
      <c r="AD219" s="53" t="n">
        <v>103</v>
      </c>
      <c r="AE219" s="53" t="n">
        <v>4638</v>
      </c>
    </row>
    <row r="220" ht="15.75" customHeight="1" s="157"/>
    <row r="221" ht="15.75" customHeight="1" s="157"/>
    <row r="222" ht="15.75" customHeight="1" s="157"/>
    <row r="223" ht="15.75" customHeight="1" s="157"/>
    <row r="224" ht="15.75" customHeight="1" s="157"/>
    <row r="225" ht="15.75" customHeight="1" s="157"/>
    <row r="226" ht="15.75" customHeight="1" s="157"/>
    <row r="227" ht="15.75" customHeight="1" s="157"/>
    <row r="228" ht="15.75" customHeight="1" s="157"/>
    <row r="229" ht="15.75" customHeight="1" s="157"/>
    <row r="230" ht="15.75" customHeight="1" s="157"/>
    <row r="231" ht="15.75" customHeight="1" s="157"/>
    <row r="232" ht="15.75" customHeight="1" s="157"/>
    <row r="233" ht="15.75" customHeight="1" s="157"/>
    <row r="234" ht="15.75" customHeight="1" s="157"/>
    <row r="235" ht="15.75" customHeight="1" s="157"/>
    <row r="236" ht="15.75" customHeight="1" s="157"/>
    <row r="237" ht="15.75" customHeight="1" s="157"/>
    <row r="238" ht="15.75" customHeight="1" s="157"/>
    <row r="239" ht="15.75" customHeight="1" s="157"/>
    <row r="240" ht="15.75" customHeight="1" s="157"/>
    <row r="241" ht="15.75" customHeight="1" s="157"/>
    <row r="242" ht="15.75" customHeight="1" s="157"/>
    <row r="243" ht="15.75" customHeight="1" s="157"/>
    <row r="244" ht="15.75" customHeight="1" s="157"/>
    <row r="245" ht="15.75" customHeight="1" s="157"/>
    <row r="246" ht="15.75" customHeight="1" s="157"/>
    <row r="247" ht="15.75" customHeight="1" s="157"/>
    <row r="248" ht="15.75" customHeight="1" s="157"/>
    <row r="249" ht="15.75" customHeight="1" s="157"/>
    <row r="250" ht="15.75" customHeight="1" s="157"/>
    <row r="251" ht="15.75" customHeight="1" s="157"/>
    <row r="252" ht="15.75" customHeight="1" s="157"/>
    <row r="253" ht="15.75" customHeight="1" s="157"/>
    <row r="254" ht="15.75" customHeight="1" s="157"/>
    <row r="255" ht="15.75" customHeight="1" s="157"/>
    <row r="256" ht="15.75" customHeight="1" s="157"/>
    <row r="257" ht="15.75" customHeight="1" s="157"/>
    <row r="258" ht="15.75" customHeight="1" s="157"/>
    <row r="259" ht="15.75" customHeight="1" s="157"/>
    <row r="260" ht="15.75" customHeight="1" s="157"/>
    <row r="261" ht="15.75" customHeight="1" s="157"/>
    <row r="262" ht="15.75" customHeight="1" s="157"/>
    <row r="263" ht="15.75" customHeight="1" s="157"/>
    <row r="264" ht="15.75" customHeight="1" s="157"/>
    <row r="265" ht="15.75" customHeight="1" s="157"/>
    <row r="266" ht="15.75" customHeight="1" s="157"/>
    <row r="267" ht="15.75" customHeight="1" s="157"/>
    <row r="268" ht="15.75" customHeight="1" s="157"/>
    <row r="269" ht="15.75" customHeight="1" s="157"/>
    <row r="270" ht="15.75" customHeight="1" s="157"/>
    <row r="271" ht="15.75" customHeight="1" s="157"/>
    <row r="272" ht="15.75" customHeight="1" s="157"/>
    <row r="273" ht="15.75" customHeight="1" s="157"/>
    <row r="274" ht="15.75" customHeight="1" s="157"/>
    <row r="275" ht="15.75" customHeight="1" s="157"/>
    <row r="276" ht="15.75" customHeight="1" s="157"/>
    <row r="277" ht="15.75" customHeight="1" s="157"/>
    <row r="278" ht="15.75" customHeight="1" s="157"/>
    <row r="279" ht="15.75" customHeight="1" s="157"/>
    <row r="280" ht="15.75" customHeight="1" s="157"/>
    <row r="281" ht="15.75" customHeight="1" s="157"/>
    <row r="282" ht="15.75" customHeight="1" s="157"/>
    <row r="283" ht="15.75" customHeight="1" s="157"/>
    <row r="284" ht="15.75" customHeight="1" s="157"/>
    <row r="285" ht="15.75" customHeight="1" s="157"/>
    <row r="286" ht="15.75" customHeight="1" s="157"/>
    <row r="287" ht="15.75" customHeight="1" s="157"/>
    <row r="288" ht="15.75" customHeight="1" s="157"/>
    <row r="289" ht="15.75" customHeight="1" s="157"/>
    <row r="290" ht="15.75" customHeight="1" s="157"/>
    <row r="291" ht="15.75" customHeight="1" s="157"/>
    <row r="292" ht="15.75" customHeight="1" s="157"/>
    <row r="293" ht="15.75" customHeight="1" s="157"/>
    <row r="294" ht="15.75" customHeight="1" s="157"/>
    <row r="295" ht="15.75" customHeight="1" s="157"/>
    <row r="296" ht="15.75" customHeight="1" s="157"/>
    <row r="297" ht="15.75" customHeight="1" s="157"/>
    <row r="298" ht="15.75" customHeight="1" s="157"/>
    <row r="299" ht="15.75" customHeight="1" s="157"/>
    <row r="300" ht="15.75" customHeight="1" s="157"/>
    <row r="301" ht="15.75" customHeight="1" s="157"/>
    <row r="302" ht="15.75" customHeight="1" s="157"/>
    <row r="303" ht="15.75" customHeight="1" s="157"/>
    <row r="304" ht="15.75" customHeight="1" s="157"/>
    <row r="305" ht="15.75" customHeight="1" s="157"/>
    <row r="306" ht="15.75" customHeight="1" s="157"/>
    <row r="307" ht="15.75" customHeight="1" s="157"/>
    <row r="308" ht="15.75" customHeight="1" s="157"/>
    <row r="309" ht="15.75" customHeight="1" s="157"/>
    <row r="310" ht="15.75" customHeight="1" s="157"/>
    <row r="311" ht="15.75" customHeight="1" s="157"/>
    <row r="312" ht="15.75" customHeight="1" s="157"/>
    <row r="313" ht="15.75" customHeight="1" s="157"/>
    <row r="314" ht="15.75" customHeight="1" s="157"/>
    <row r="315" ht="15.75" customHeight="1" s="157"/>
    <row r="316" ht="15.75" customHeight="1" s="157"/>
    <row r="317" ht="15.75" customHeight="1" s="157"/>
    <row r="318" ht="15.75" customHeight="1" s="157"/>
    <row r="319" ht="15.75" customHeight="1" s="157"/>
    <row r="320" ht="15.75" customHeight="1" s="157"/>
    <row r="321" ht="15.75" customHeight="1" s="157"/>
    <row r="322" ht="15.75" customHeight="1" s="157"/>
    <row r="323" ht="15.75" customHeight="1" s="157"/>
    <row r="324" ht="15.75" customHeight="1" s="157"/>
    <row r="325" ht="15.75" customHeight="1" s="157"/>
    <row r="326" ht="15.75" customHeight="1" s="157"/>
    <row r="327" ht="15.75" customHeight="1" s="157"/>
    <row r="328" ht="15.75" customHeight="1" s="157"/>
    <row r="329" ht="15.75" customHeight="1" s="157"/>
    <row r="330" ht="15.75" customHeight="1" s="157"/>
    <row r="331" ht="15.75" customHeight="1" s="157"/>
    <row r="332" ht="15.75" customHeight="1" s="157"/>
    <row r="333" ht="15.75" customHeight="1" s="157"/>
    <row r="334" ht="15.75" customHeight="1" s="157"/>
    <row r="335" ht="15.75" customHeight="1" s="157"/>
    <row r="336" ht="15.75" customHeight="1" s="157"/>
    <row r="337" ht="15.75" customHeight="1" s="157"/>
    <row r="338" ht="15.75" customHeight="1" s="157"/>
    <row r="339" ht="15.75" customHeight="1" s="157"/>
    <row r="340" ht="15.75" customHeight="1" s="157"/>
    <row r="341" ht="15.75" customHeight="1" s="157"/>
    <row r="342" ht="15.75" customHeight="1" s="157"/>
    <row r="343" ht="15.75" customHeight="1" s="157"/>
    <row r="344" ht="15.75" customHeight="1" s="157"/>
    <row r="345" ht="15.75" customHeight="1" s="157"/>
    <row r="346" ht="15.75" customHeight="1" s="157"/>
    <row r="347" ht="15.75" customHeight="1" s="157"/>
    <row r="348" ht="15.75" customHeight="1" s="157"/>
    <row r="349" ht="15.75" customHeight="1" s="157"/>
    <row r="350" ht="15.75" customHeight="1" s="157"/>
    <row r="351" ht="15.75" customHeight="1" s="157"/>
    <row r="352" ht="15.75" customHeight="1" s="157"/>
    <row r="353" ht="15.75" customHeight="1" s="157"/>
    <row r="354" ht="15.75" customHeight="1" s="157"/>
    <row r="355" ht="15.75" customHeight="1" s="157"/>
    <row r="356" ht="15.75" customHeight="1" s="157"/>
    <row r="357" ht="15.75" customHeight="1" s="157"/>
    <row r="358" ht="15.75" customHeight="1" s="157"/>
    <row r="359" ht="15.75" customHeight="1" s="157"/>
    <row r="360" ht="15.75" customHeight="1" s="157"/>
    <row r="361" ht="15.75" customHeight="1" s="157"/>
    <row r="362" ht="15.75" customHeight="1" s="157"/>
    <row r="363" ht="15.75" customHeight="1" s="157"/>
    <row r="364" ht="15.75" customHeight="1" s="157"/>
    <row r="365" ht="15.75" customHeight="1" s="157"/>
    <row r="366" ht="15.75" customHeight="1" s="157"/>
    <row r="367" ht="15.75" customHeight="1" s="157"/>
    <row r="368" ht="15.75" customHeight="1" s="157"/>
    <row r="369" ht="15.75" customHeight="1" s="157"/>
    <row r="370" ht="15.75" customHeight="1" s="157"/>
    <row r="371" ht="15.75" customHeight="1" s="157"/>
    <row r="372" ht="15.75" customHeight="1" s="157"/>
    <row r="373" ht="15.75" customHeight="1" s="157"/>
    <row r="374" ht="15.75" customHeight="1" s="157"/>
    <row r="375" ht="15.75" customHeight="1" s="157"/>
    <row r="376" ht="15.75" customHeight="1" s="157"/>
    <row r="377" ht="15.75" customHeight="1" s="157"/>
    <row r="378" ht="15.75" customHeight="1" s="157"/>
    <row r="379" ht="15.75" customHeight="1" s="157"/>
    <row r="380" ht="15.75" customHeight="1" s="157"/>
    <row r="381" ht="15.75" customHeight="1" s="157"/>
    <row r="382" ht="15.75" customHeight="1" s="157"/>
    <row r="383" ht="15.75" customHeight="1" s="157"/>
    <row r="384" ht="15.75" customHeight="1" s="157"/>
    <row r="385" ht="15.75" customHeight="1" s="157"/>
    <row r="386" ht="15.75" customHeight="1" s="157"/>
    <row r="387" ht="15.75" customHeight="1" s="157"/>
    <row r="388" ht="15.75" customHeight="1" s="157"/>
    <row r="389" ht="15.75" customHeight="1" s="157"/>
    <row r="390" ht="15.75" customHeight="1" s="157"/>
    <row r="391" ht="15.75" customHeight="1" s="157"/>
    <row r="392" ht="15.75" customHeight="1" s="157"/>
    <row r="393" ht="15.75" customHeight="1" s="157"/>
    <row r="394" ht="15.75" customHeight="1" s="157"/>
    <row r="395" ht="15.75" customHeight="1" s="157"/>
    <row r="396" ht="15.75" customHeight="1" s="157"/>
    <row r="397" ht="15.75" customHeight="1" s="157"/>
    <row r="398" ht="15.75" customHeight="1" s="157"/>
    <row r="399" ht="15.75" customHeight="1" s="157"/>
    <row r="400" ht="15.75" customHeight="1" s="157"/>
    <row r="401" ht="15.75" customHeight="1" s="157"/>
    <row r="402" ht="15.75" customHeight="1" s="157"/>
    <row r="403" ht="15.75" customHeight="1" s="157"/>
    <row r="404" ht="15.75" customHeight="1" s="157"/>
    <row r="405" ht="15.75" customHeight="1" s="157"/>
    <row r="406" ht="15.75" customHeight="1" s="157"/>
    <row r="407" ht="15.75" customHeight="1" s="157"/>
    <row r="408" ht="15.75" customHeight="1" s="157"/>
    <row r="409" ht="15.75" customHeight="1" s="157"/>
    <row r="410" ht="15.75" customHeight="1" s="157"/>
    <row r="411" ht="15.75" customHeight="1" s="157"/>
    <row r="412" ht="15.75" customHeight="1" s="157"/>
    <row r="413" ht="15.75" customHeight="1" s="157"/>
    <row r="414" ht="15.75" customHeight="1" s="157"/>
    <row r="415" ht="15.75" customHeight="1" s="157"/>
    <row r="416" ht="15.75" customHeight="1" s="157"/>
    <row r="417" ht="15.75" customHeight="1" s="157"/>
    <row r="418" ht="15.75" customHeight="1" s="157"/>
    <row r="419" ht="15.75" customHeight="1" s="157"/>
    <row r="420" ht="15.75" customHeight="1" s="157"/>
    <row r="421" ht="15.75" customHeight="1" s="157"/>
    <row r="422" ht="15.75" customHeight="1" s="157"/>
    <row r="423" ht="15.75" customHeight="1" s="157"/>
    <row r="424" ht="15.75" customHeight="1" s="157"/>
    <row r="425" ht="15.75" customHeight="1" s="157"/>
    <row r="426" ht="15.75" customHeight="1" s="157"/>
    <row r="427" ht="15.75" customHeight="1" s="157"/>
    <row r="428" ht="15.75" customHeight="1" s="157"/>
    <row r="429" ht="15.75" customHeight="1" s="157"/>
    <row r="430" ht="15.75" customHeight="1" s="157"/>
    <row r="431" ht="15.75" customHeight="1" s="157"/>
    <row r="432" ht="15.75" customHeight="1" s="157"/>
    <row r="433" ht="15.75" customHeight="1" s="157"/>
    <row r="434" ht="15.75" customHeight="1" s="157"/>
    <row r="435" ht="15.75" customHeight="1" s="157"/>
    <row r="436" ht="15.75" customHeight="1" s="157"/>
    <row r="437" ht="15.75" customHeight="1" s="157"/>
    <row r="438" ht="15.75" customHeight="1" s="157"/>
    <row r="439" ht="15.75" customHeight="1" s="157"/>
    <row r="440" ht="15.75" customHeight="1" s="157"/>
    <row r="441" ht="15.75" customHeight="1" s="157"/>
    <row r="442" ht="15.75" customHeight="1" s="157"/>
    <row r="443" ht="15.75" customHeight="1" s="157"/>
    <row r="444" ht="15.75" customHeight="1" s="157"/>
    <row r="445" ht="15.75" customHeight="1" s="157"/>
    <row r="446" ht="15.75" customHeight="1" s="157"/>
    <row r="447" ht="15.75" customHeight="1" s="157"/>
    <row r="448" ht="15.75" customHeight="1" s="157"/>
    <row r="449" ht="15.75" customHeight="1" s="157"/>
    <row r="450" ht="15.75" customHeight="1" s="157"/>
    <row r="451" ht="15.75" customHeight="1" s="157"/>
    <row r="452" ht="15.75" customHeight="1" s="157"/>
    <row r="453" ht="15.75" customHeight="1" s="157"/>
    <row r="454" ht="15.75" customHeight="1" s="157"/>
    <row r="455" ht="15.75" customHeight="1" s="157"/>
    <row r="456" ht="15.75" customHeight="1" s="157"/>
    <row r="457" ht="15.75" customHeight="1" s="157"/>
    <row r="458" ht="15.75" customHeight="1" s="157"/>
    <row r="459" ht="15.75" customHeight="1" s="157"/>
    <row r="460" ht="15.75" customHeight="1" s="157"/>
    <row r="461" ht="15.75" customHeight="1" s="157"/>
    <row r="462" ht="15.75" customHeight="1" s="157"/>
    <row r="463" ht="15.75" customHeight="1" s="157"/>
    <row r="464" ht="15.75" customHeight="1" s="157"/>
    <row r="465" ht="15.75" customHeight="1" s="157"/>
    <row r="466" ht="15.75" customHeight="1" s="157"/>
    <row r="467" ht="15.75" customHeight="1" s="157"/>
    <row r="468" ht="15.75" customHeight="1" s="157"/>
    <row r="469" ht="15.75" customHeight="1" s="157"/>
    <row r="470" ht="15.75" customHeight="1" s="157"/>
    <row r="471" ht="15.75" customHeight="1" s="157"/>
    <row r="472" ht="15.75" customHeight="1" s="157"/>
    <row r="473" ht="15.75" customHeight="1" s="157"/>
    <row r="474" ht="15.75" customHeight="1" s="157"/>
    <row r="475" ht="15.75" customHeight="1" s="157"/>
    <row r="476" ht="15.75" customHeight="1" s="157"/>
    <row r="477" ht="15.75" customHeight="1" s="157"/>
    <row r="478" ht="15.75" customHeight="1" s="157"/>
    <row r="479" ht="15.75" customHeight="1" s="157"/>
    <row r="480" ht="15.75" customHeight="1" s="157"/>
    <row r="481" ht="15.75" customHeight="1" s="157"/>
    <row r="482" ht="15.75" customHeight="1" s="157"/>
    <row r="483" ht="15.75" customHeight="1" s="157"/>
    <row r="484" ht="15.75" customHeight="1" s="157"/>
    <row r="485" ht="15.75" customHeight="1" s="157"/>
    <row r="486" ht="15.75" customHeight="1" s="157"/>
    <row r="487" ht="15.75" customHeight="1" s="157"/>
    <row r="488" ht="15.75" customHeight="1" s="157"/>
    <row r="489" ht="15.75" customHeight="1" s="157"/>
    <row r="490" ht="15.75" customHeight="1" s="157"/>
    <row r="491" ht="15.75" customHeight="1" s="157"/>
    <row r="492" ht="15.75" customHeight="1" s="157"/>
    <row r="493" ht="15.75" customHeight="1" s="157"/>
    <row r="494" ht="15.75" customHeight="1" s="157"/>
    <row r="495" ht="15.75" customHeight="1" s="157"/>
    <row r="496" ht="15.75" customHeight="1" s="157"/>
    <row r="497" ht="15.75" customHeight="1" s="157"/>
    <row r="498" ht="15.75" customHeight="1" s="157"/>
    <row r="499" ht="15.75" customHeight="1" s="157"/>
    <row r="500" ht="15.75" customHeight="1" s="157"/>
    <row r="501" ht="15.75" customHeight="1" s="157"/>
    <row r="502" ht="15.75" customHeight="1" s="157"/>
    <row r="503" ht="15.75" customHeight="1" s="157"/>
    <row r="504" ht="15.75" customHeight="1" s="157"/>
    <row r="505" ht="15.75" customHeight="1" s="157"/>
    <row r="506" ht="15.75" customHeight="1" s="157"/>
    <row r="507" ht="15.75" customHeight="1" s="157"/>
    <row r="508" ht="15.75" customHeight="1" s="157"/>
    <row r="509" ht="15.75" customHeight="1" s="157"/>
    <row r="510" ht="15.75" customHeight="1" s="157"/>
    <row r="511" ht="15.75" customHeight="1" s="157"/>
    <row r="512" ht="15.75" customHeight="1" s="157"/>
    <row r="513" ht="15.75" customHeight="1" s="157"/>
    <row r="514" ht="15.75" customHeight="1" s="157"/>
    <row r="515" ht="15.75" customHeight="1" s="157"/>
    <row r="516" ht="15.75" customHeight="1" s="157"/>
    <row r="517" ht="15.75" customHeight="1" s="157"/>
    <row r="518" ht="15.75" customHeight="1" s="157"/>
    <row r="519" ht="15.75" customHeight="1" s="157"/>
    <row r="520" ht="15.75" customHeight="1" s="157"/>
    <row r="521" ht="15.75" customHeight="1" s="157"/>
    <row r="522" ht="15.75" customHeight="1" s="157"/>
    <row r="523" ht="15.75" customHeight="1" s="157"/>
    <row r="524" ht="15.75" customHeight="1" s="157"/>
    <row r="525" ht="15.75" customHeight="1" s="157"/>
    <row r="526" ht="15.75" customHeight="1" s="157"/>
    <row r="527" ht="15.75" customHeight="1" s="157"/>
    <row r="528" ht="15.75" customHeight="1" s="157"/>
    <row r="529" ht="15.75" customHeight="1" s="157"/>
    <row r="530" ht="15.75" customHeight="1" s="157"/>
    <row r="531" ht="15.75" customHeight="1" s="157"/>
    <row r="532" ht="15.75" customHeight="1" s="157"/>
    <row r="533" ht="15.75" customHeight="1" s="157"/>
    <row r="534" ht="15.75" customHeight="1" s="157"/>
    <row r="535" ht="15.75" customHeight="1" s="157"/>
    <row r="536" ht="15.75" customHeight="1" s="157"/>
    <row r="537" ht="15.75" customHeight="1" s="157"/>
    <row r="538" ht="15.75" customHeight="1" s="157"/>
    <row r="539" ht="15.75" customHeight="1" s="157"/>
    <row r="540" ht="15.75" customHeight="1" s="157"/>
    <row r="541" ht="15.75" customHeight="1" s="157"/>
    <row r="542" ht="15.75" customHeight="1" s="157"/>
    <row r="543" ht="15.75" customHeight="1" s="157"/>
    <row r="544" ht="15.75" customHeight="1" s="157"/>
    <row r="545" ht="15.75" customHeight="1" s="157"/>
    <row r="546" ht="15.75" customHeight="1" s="157"/>
    <row r="547" ht="15.75" customHeight="1" s="157"/>
    <row r="548" ht="15.75" customHeight="1" s="157"/>
    <row r="549" ht="15.75" customHeight="1" s="157"/>
    <row r="550" ht="15.75" customHeight="1" s="157"/>
    <row r="551" ht="15.75" customHeight="1" s="157"/>
    <row r="552" ht="15.75" customHeight="1" s="157"/>
    <row r="553" ht="15.75" customHeight="1" s="157"/>
    <row r="554" ht="15.75" customHeight="1" s="157"/>
    <row r="555" ht="15.75" customHeight="1" s="157"/>
    <row r="556" ht="15.75" customHeight="1" s="157"/>
    <row r="557" ht="15.75" customHeight="1" s="157"/>
    <row r="558" ht="15.75" customHeight="1" s="157"/>
    <row r="559" ht="15.75" customHeight="1" s="157"/>
    <row r="560" ht="15.75" customHeight="1" s="157"/>
    <row r="561" ht="15.75" customHeight="1" s="157"/>
    <row r="562" ht="15.75" customHeight="1" s="157"/>
    <row r="563" ht="15.75" customHeight="1" s="157"/>
    <row r="564" ht="15.75" customHeight="1" s="157"/>
    <row r="565" ht="15.75" customHeight="1" s="157"/>
    <row r="566" ht="15.75" customHeight="1" s="157"/>
    <row r="567" ht="15.75" customHeight="1" s="157"/>
    <row r="568" ht="15.75" customHeight="1" s="157"/>
    <row r="569" ht="15.75" customHeight="1" s="157"/>
    <row r="570" ht="15.75" customHeight="1" s="157"/>
    <row r="571" ht="15.75" customHeight="1" s="157"/>
    <row r="572" ht="15.75" customHeight="1" s="157"/>
    <row r="573" ht="15.75" customHeight="1" s="157"/>
    <row r="574" ht="15.75" customHeight="1" s="157"/>
    <row r="575" ht="15.75" customHeight="1" s="157"/>
    <row r="576" ht="15.75" customHeight="1" s="157"/>
    <row r="577" ht="15.75" customHeight="1" s="157"/>
    <row r="578" ht="15.75" customHeight="1" s="157"/>
    <row r="579" ht="15.75" customHeight="1" s="157"/>
    <row r="580" ht="15.75" customHeight="1" s="157"/>
    <row r="581" ht="15.75" customHeight="1" s="157"/>
    <row r="582" ht="15.75" customHeight="1" s="157"/>
    <row r="583" ht="15.75" customHeight="1" s="157"/>
    <row r="584" ht="15.75" customHeight="1" s="157"/>
    <row r="585" ht="15.75" customHeight="1" s="157"/>
    <row r="586" ht="15.75" customHeight="1" s="157"/>
    <row r="587" ht="15.75" customHeight="1" s="157"/>
    <row r="588" ht="15.75" customHeight="1" s="157"/>
    <row r="589" ht="15.75" customHeight="1" s="157"/>
    <row r="590" ht="15.75" customHeight="1" s="157"/>
    <row r="591" ht="15.75" customHeight="1" s="157"/>
    <row r="592" ht="15.75" customHeight="1" s="157"/>
    <row r="593" ht="15.75" customHeight="1" s="157"/>
    <row r="594" ht="15.75" customHeight="1" s="157"/>
    <row r="595" ht="15.75" customHeight="1" s="157"/>
    <row r="596" ht="15.75" customHeight="1" s="157"/>
    <row r="597" ht="15.75" customHeight="1" s="157"/>
    <row r="598" ht="15.75" customHeight="1" s="157"/>
    <row r="599" ht="15.75" customHeight="1" s="157"/>
    <row r="600" ht="15.75" customHeight="1" s="157"/>
    <row r="601" ht="15.75" customHeight="1" s="157"/>
    <row r="602" ht="15.75" customHeight="1" s="157"/>
    <row r="603" ht="15.75" customHeight="1" s="157"/>
    <row r="604" ht="15.75" customHeight="1" s="157"/>
    <row r="605" ht="15.75" customHeight="1" s="157"/>
    <row r="606" ht="15.75" customHeight="1" s="157"/>
    <row r="607" ht="15.75" customHeight="1" s="157"/>
    <row r="608" ht="15.75" customHeight="1" s="157"/>
    <row r="609" ht="15.75" customHeight="1" s="157"/>
    <row r="610" ht="15.75" customHeight="1" s="157"/>
    <row r="611" ht="15.75" customHeight="1" s="157"/>
    <row r="612" ht="15.75" customHeight="1" s="157"/>
    <row r="613" ht="15.75" customHeight="1" s="157"/>
    <row r="614" ht="15.75" customHeight="1" s="157"/>
    <row r="615" ht="15.75" customHeight="1" s="157"/>
    <row r="616" ht="15.75" customHeight="1" s="157"/>
    <row r="617" ht="15.75" customHeight="1" s="157"/>
    <row r="618" ht="15.75" customHeight="1" s="157"/>
    <row r="619" ht="15.75" customHeight="1" s="157"/>
    <row r="620" ht="15.75" customHeight="1" s="157"/>
    <row r="621" ht="15.75" customHeight="1" s="157"/>
    <row r="622" ht="15.75" customHeight="1" s="157"/>
    <row r="623" ht="15.75" customHeight="1" s="157"/>
    <row r="624" ht="15.75" customHeight="1" s="157"/>
    <row r="625" ht="15.75" customHeight="1" s="157"/>
    <row r="626" ht="15.75" customHeight="1" s="157"/>
    <row r="627" ht="15.75" customHeight="1" s="157"/>
    <row r="628" ht="15.75" customHeight="1" s="157"/>
    <row r="629" ht="15.75" customHeight="1" s="157"/>
    <row r="630" ht="15.75" customHeight="1" s="157"/>
    <row r="631" ht="15.75" customHeight="1" s="157"/>
    <row r="632" ht="15.75" customHeight="1" s="157"/>
    <row r="633" ht="15.75" customHeight="1" s="157"/>
    <row r="634" ht="15.75" customHeight="1" s="157"/>
    <row r="635" ht="15.75" customHeight="1" s="157"/>
    <row r="636" ht="15.75" customHeight="1" s="157"/>
    <row r="637" ht="15.75" customHeight="1" s="157"/>
    <row r="638" ht="15.75" customHeight="1" s="157"/>
    <row r="639" ht="15.75" customHeight="1" s="157"/>
    <row r="640" ht="15.75" customHeight="1" s="157"/>
    <row r="641" ht="15.75" customHeight="1" s="157"/>
    <row r="642" ht="15.75" customHeight="1" s="157"/>
    <row r="643" ht="15.75" customHeight="1" s="157"/>
    <row r="644" ht="15.75" customHeight="1" s="157"/>
    <row r="645" ht="15.75" customHeight="1" s="157"/>
    <row r="646" ht="15.75" customHeight="1" s="157"/>
    <row r="647" ht="15.75" customHeight="1" s="157"/>
    <row r="648" ht="15.75" customHeight="1" s="157"/>
    <row r="649" ht="15.75" customHeight="1" s="157"/>
    <row r="650" ht="15.75" customHeight="1" s="157"/>
    <row r="651" ht="15.75" customHeight="1" s="157"/>
    <row r="652" ht="15.75" customHeight="1" s="157"/>
    <row r="653" ht="15.75" customHeight="1" s="157"/>
    <row r="654" ht="15.75" customHeight="1" s="157"/>
    <row r="655" ht="15.75" customHeight="1" s="157"/>
    <row r="656" ht="15.75" customHeight="1" s="157"/>
    <row r="657" ht="15.75" customHeight="1" s="157"/>
    <row r="658" ht="15.75" customHeight="1" s="157"/>
    <row r="659" ht="15.75" customHeight="1" s="157"/>
    <row r="660" ht="15.75" customHeight="1" s="157"/>
    <row r="661" ht="15.75" customHeight="1" s="157"/>
    <row r="662" ht="15.75" customHeight="1" s="157"/>
    <row r="663" ht="15.75" customHeight="1" s="157"/>
    <row r="664" ht="15.75" customHeight="1" s="157"/>
    <row r="665" ht="15.75" customHeight="1" s="157"/>
    <row r="666" ht="15.75" customHeight="1" s="157"/>
    <row r="667" ht="15.75" customHeight="1" s="157"/>
    <row r="668" ht="15.75" customHeight="1" s="157"/>
    <row r="669" ht="15.75" customHeight="1" s="157"/>
    <row r="670" ht="15.75" customHeight="1" s="157"/>
    <row r="671" ht="15.75" customHeight="1" s="157"/>
    <row r="672" ht="15.75" customHeight="1" s="157"/>
    <row r="673" ht="15.75" customHeight="1" s="157"/>
    <row r="674" ht="15.75" customHeight="1" s="157"/>
    <row r="675" ht="15.75" customHeight="1" s="157"/>
    <row r="676" ht="15.75" customHeight="1" s="157"/>
    <row r="677" ht="15.75" customHeight="1" s="157"/>
    <row r="678" ht="15.75" customHeight="1" s="157"/>
    <row r="679" ht="15.75" customHeight="1" s="157"/>
    <row r="680" ht="15.75" customHeight="1" s="157"/>
    <row r="681" ht="15.75" customHeight="1" s="157"/>
    <row r="682" ht="15.75" customHeight="1" s="157"/>
    <row r="683" ht="15.75" customHeight="1" s="157"/>
    <row r="684" ht="15.75" customHeight="1" s="157"/>
    <row r="685" ht="15.75" customHeight="1" s="157"/>
    <row r="686" ht="15.75" customHeight="1" s="157"/>
    <row r="687" ht="15.75" customHeight="1" s="157"/>
    <row r="688" ht="15.75" customHeight="1" s="157"/>
    <row r="689" ht="15.75" customHeight="1" s="157"/>
    <row r="690" ht="15.75" customHeight="1" s="157"/>
    <row r="691" ht="15.75" customHeight="1" s="157"/>
    <row r="692" ht="15.75" customHeight="1" s="157"/>
    <row r="693" ht="15.75" customHeight="1" s="157"/>
    <row r="694" ht="15.75" customHeight="1" s="157"/>
    <row r="695" ht="15.75" customHeight="1" s="157"/>
    <row r="696" ht="15.75" customHeight="1" s="157"/>
    <row r="697" ht="15.75" customHeight="1" s="157"/>
    <row r="698" ht="15.75" customHeight="1" s="157"/>
    <row r="699" ht="15.75" customHeight="1" s="157"/>
    <row r="700" ht="15.75" customHeight="1" s="157"/>
    <row r="701" ht="15.75" customHeight="1" s="157"/>
    <row r="702" ht="15.75" customHeight="1" s="157"/>
    <row r="703" ht="15.75" customHeight="1" s="157"/>
    <row r="704" ht="15.75" customHeight="1" s="157"/>
    <row r="705" ht="15.75" customHeight="1" s="157"/>
    <row r="706" ht="15.75" customHeight="1" s="157"/>
    <row r="707" ht="15.75" customHeight="1" s="157"/>
    <row r="708" ht="15.75" customHeight="1" s="157"/>
    <row r="709" ht="15.75" customHeight="1" s="157"/>
    <row r="710" ht="15.75" customHeight="1" s="157"/>
    <row r="711" ht="15.75" customHeight="1" s="157"/>
    <row r="712" ht="15.75" customHeight="1" s="157"/>
    <row r="713" ht="15.75" customHeight="1" s="157"/>
    <row r="714" ht="15.75" customHeight="1" s="157"/>
    <row r="715" ht="15.75" customHeight="1" s="157"/>
    <row r="716" ht="15.75" customHeight="1" s="157"/>
    <row r="717" ht="15.75" customHeight="1" s="157"/>
    <row r="718" ht="15.75" customHeight="1" s="157"/>
    <row r="719" ht="15.75" customHeight="1" s="157"/>
    <row r="720" ht="15.75" customHeight="1" s="157"/>
    <row r="721" ht="15.75" customHeight="1" s="157"/>
    <row r="722" ht="15.75" customHeight="1" s="157"/>
    <row r="723" ht="15.75" customHeight="1" s="157"/>
    <row r="724" ht="15.75" customHeight="1" s="157"/>
    <row r="725" ht="15.75" customHeight="1" s="157"/>
    <row r="726" ht="15.75" customHeight="1" s="157"/>
    <row r="727" ht="15.75" customHeight="1" s="157"/>
    <row r="728" ht="15.75" customHeight="1" s="157"/>
    <row r="729" ht="15.75" customHeight="1" s="157"/>
    <row r="730" ht="15.75" customHeight="1" s="157"/>
    <row r="731" ht="15.75" customHeight="1" s="157"/>
    <row r="732" ht="15.75" customHeight="1" s="157"/>
    <row r="733" ht="15.75" customHeight="1" s="157"/>
    <row r="734" ht="15.75" customHeight="1" s="157"/>
    <row r="735" ht="15.75" customHeight="1" s="157"/>
    <row r="736" ht="15.75" customHeight="1" s="157"/>
    <row r="737" ht="15.75" customHeight="1" s="157"/>
    <row r="738" ht="15.75" customHeight="1" s="157"/>
    <row r="739" ht="15.75" customHeight="1" s="157"/>
    <row r="740" ht="15.75" customHeight="1" s="157"/>
    <row r="741" ht="15.75" customHeight="1" s="157"/>
    <row r="742" ht="15.75" customHeight="1" s="157"/>
    <row r="743" ht="15.75" customHeight="1" s="157"/>
    <row r="744" ht="15.75" customHeight="1" s="157"/>
    <row r="745" ht="15.75" customHeight="1" s="157"/>
    <row r="746" ht="15.75" customHeight="1" s="157"/>
    <row r="747" ht="15.75" customHeight="1" s="157"/>
    <row r="748" ht="15.75" customHeight="1" s="157"/>
    <row r="749" ht="15.75" customHeight="1" s="157"/>
    <row r="750" ht="15.75" customHeight="1" s="157"/>
    <row r="751" ht="15.75" customHeight="1" s="157"/>
    <row r="752" ht="15.75" customHeight="1" s="157"/>
    <row r="753" ht="15.75" customHeight="1" s="157"/>
    <row r="754" ht="15.75" customHeight="1" s="157"/>
    <row r="755" ht="15.75" customHeight="1" s="157"/>
    <row r="756" ht="15.75" customHeight="1" s="157"/>
    <row r="757" ht="15.75" customHeight="1" s="157"/>
    <row r="758" ht="15.75" customHeight="1" s="157"/>
    <row r="759" ht="15.75" customHeight="1" s="157"/>
    <row r="760" ht="15.75" customHeight="1" s="157"/>
    <row r="761" ht="15.75" customHeight="1" s="157"/>
    <row r="762" ht="15.75" customHeight="1" s="157"/>
    <row r="763" ht="15.75" customHeight="1" s="157"/>
    <row r="764" ht="15.75" customHeight="1" s="157"/>
    <row r="765" ht="15.75" customHeight="1" s="157"/>
    <row r="766" ht="15.75" customHeight="1" s="157"/>
    <row r="767" ht="15.75" customHeight="1" s="157"/>
    <row r="768" ht="15.75" customHeight="1" s="157"/>
    <row r="769" ht="15.75" customHeight="1" s="157"/>
    <row r="770" ht="15.75" customHeight="1" s="157"/>
    <row r="771" ht="15.75" customHeight="1" s="157"/>
    <row r="772" ht="15.75" customHeight="1" s="157"/>
    <row r="773" ht="15.75" customHeight="1" s="157"/>
    <row r="774" ht="15.75" customHeight="1" s="157"/>
    <row r="775" ht="15.75" customHeight="1" s="157"/>
    <row r="776" ht="15.75" customHeight="1" s="157"/>
    <row r="777" ht="15.75" customHeight="1" s="157"/>
    <row r="778" ht="15.75" customHeight="1" s="157"/>
    <row r="779" ht="15.75" customHeight="1" s="157"/>
    <row r="780" ht="15.75" customHeight="1" s="157"/>
    <row r="781" ht="15.75" customHeight="1" s="157"/>
    <row r="782" ht="15.75" customHeight="1" s="157"/>
    <row r="783" ht="15.75" customHeight="1" s="157"/>
    <row r="784" ht="15.75" customHeight="1" s="157"/>
    <row r="785" ht="15.75" customHeight="1" s="157"/>
    <row r="786" ht="15.75" customHeight="1" s="157"/>
    <row r="787" ht="15.75" customHeight="1" s="157"/>
    <row r="788" ht="15.75" customHeight="1" s="157"/>
    <row r="789" ht="15.75" customHeight="1" s="157"/>
    <row r="790" ht="15.75" customHeight="1" s="157"/>
    <row r="791" ht="15.75" customHeight="1" s="157"/>
    <row r="792" ht="15.75" customHeight="1" s="157"/>
    <row r="793" ht="15.75" customHeight="1" s="157"/>
    <row r="794" ht="15.75" customHeight="1" s="157"/>
    <row r="795" ht="15.75" customHeight="1" s="157"/>
    <row r="796" ht="15.75" customHeight="1" s="157"/>
    <row r="797" ht="15.75" customHeight="1" s="157"/>
    <row r="798" ht="15.75" customHeight="1" s="157"/>
    <row r="799" ht="15.75" customHeight="1" s="157"/>
    <row r="800" ht="15.75" customHeight="1" s="157"/>
    <row r="801" ht="15.75" customHeight="1" s="157"/>
    <row r="802" ht="15.75" customHeight="1" s="157"/>
    <row r="803" ht="15.75" customHeight="1" s="157"/>
    <row r="804" ht="15.75" customHeight="1" s="157"/>
    <row r="805" ht="15.75" customHeight="1" s="157"/>
    <row r="806" ht="15.75" customHeight="1" s="157"/>
    <row r="807" ht="15.75" customHeight="1" s="157"/>
    <row r="808" ht="15.75" customHeight="1" s="157"/>
    <row r="809" ht="15.75" customHeight="1" s="157"/>
    <row r="810" ht="15.75" customHeight="1" s="157"/>
    <row r="811" ht="15.75" customHeight="1" s="157"/>
    <row r="812" ht="15.75" customHeight="1" s="157"/>
    <row r="813" ht="15.75" customHeight="1" s="157"/>
    <row r="814" ht="15.75" customHeight="1" s="157"/>
    <row r="815" ht="15.75" customHeight="1" s="157"/>
    <row r="816" ht="15.75" customHeight="1" s="157"/>
    <row r="817" ht="15.75" customHeight="1" s="157"/>
    <row r="818" ht="15.75" customHeight="1" s="157"/>
    <row r="819" ht="15.75" customHeight="1" s="157"/>
    <row r="820" ht="15.75" customHeight="1" s="157"/>
    <row r="821" ht="15.75" customHeight="1" s="157"/>
    <row r="822" ht="15.75" customHeight="1" s="157"/>
    <row r="823" ht="15.75" customHeight="1" s="157"/>
    <row r="824" ht="15.75" customHeight="1" s="157"/>
    <row r="825" ht="15.75" customHeight="1" s="157"/>
    <row r="826" ht="15.75" customHeight="1" s="157"/>
    <row r="827" ht="15.75" customHeight="1" s="157"/>
    <row r="828" ht="15.75" customHeight="1" s="157"/>
    <row r="829" ht="15.75" customHeight="1" s="157"/>
    <row r="830" ht="15.75" customHeight="1" s="157"/>
    <row r="831" ht="15.75" customHeight="1" s="157"/>
    <row r="832" ht="15.75" customHeight="1" s="157"/>
    <row r="833" ht="15.75" customHeight="1" s="157"/>
    <row r="834" ht="15.75" customHeight="1" s="157"/>
    <row r="835" ht="15.75" customHeight="1" s="157"/>
    <row r="836" ht="15.75" customHeight="1" s="157"/>
    <row r="837" ht="15.75" customHeight="1" s="157"/>
    <row r="838" ht="15.75" customHeight="1" s="157"/>
    <row r="839" ht="15.75" customHeight="1" s="157"/>
    <row r="840" ht="15.75" customHeight="1" s="157"/>
    <row r="841" ht="15.75" customHeight="1" s="157"/>
    <row r="842" ht="15.75" customHeight="1" s="157"/>
    <row r="843" ht="15.75" customHeight="1" s="157"/>
    <row r="844" ht="15.75" customHeight="1" s="157"/>
    <row r="845" ht="15.75" customHeight="1" s="157"/>
    <row r="846" ht="15.75" customHeight="1" s="157"/>
    <row r="847" ht="15.75" customHeight="1" s="157"/>
    <row r="848" ht="15.75" customHeight="1" s="157"/>
    <row r="849" ht="15.75" customHeight="1" s="157"/>
    <row r="850" ht="15.75" customHeight="1" s="157"/>
    <row r="851" ht="15.75" customHeight="1" s="157"/>
    <row r="852" ht="15.75" customHeight="1" s="157"/>
    <row r="853" ht="15.75" customHeight="1" s="157"/>
    <row r="854" ht="15.75" customHeight="1" s="157"/>
    <row r="855" ht="15.75" customHeight="1" s="157"/>
    <row r="856" ht="15.75" customHeight="1" s="157"/>
    <row r="857" ht="15.75" customHeight="1" s="157"/>
    <row r="858" ht="15.75" customHeight="1" s="157"/>
    <row r="859" ht="15.75" customHeight="1" s="157"/>
    <row r="860" ht="15.75" customHeight="1" s="157"/>
    <row r="861" ht="15.75" customHeight="1" s="157"/>
    <row r="862" ht="15.75" customHeight="1" s="157"/>
    <row r="863" ht="15.75" customHeight="1" s="157"/>
    <row r="864" ht="15.75" customHeight="1" s="157"/>
    <row r="865" ht="15.75" customHeight="1" s="157"/>
    <row r="866" ht="15.75" customHeight="1" s="157"/>
    <row r="867" ht="15.75" customHeight="1" s="157"/>
    <row r="868" ht="15.75" customHeight="1" s="157"/>
    <row r="869" ht="15.75" customHeight="1" s="157"/>
    <row r="870" ht="15.75" customHeight="1" s="157"/>
    <row r="871" ht="15.75" customHeight="1" s="157"/>
    <row r="872" ht="15.75" customHeight="1" s="157"/>
    <row r="873" ht="15.75" customHeight="1" s="157"/>
    <row r="874" ht="15.75" customHeight="1" s="157"/>
    <row r="875" ht="15.75" customHeight="1" s="157"/>
    <row r="876" ht="15.75" customHeight="1" s="157"/>
    <row r="877" ht="15.75" customHeight="1" s="157"/>
    <row r="878" ht="15.75" customHeight="1" s="157"/>
    <row r="879" ht="15.75" customHeight="1" s="157"/>
    <row r="880" ht="15.75" customHeight="1" s="157"/>
    <row r="881" ht="15.75" customHeight="1" s="157"/>
    <row r="882" ht="15.75" customHeight="1" s="157"/>
    <row r="883" ht="15.75" customHeight="1" s="157"/>
    <row r="884" ht="15.75" customHeight="1" s="157"/>
    <row r="885" ht="15.75" customHeight="1" s="157"/>
    <row r="886" ht="15.75" customHeight="1" s="157"/>
    <row r="887" ht="15.75" customHeight="1" s="157"/>
    <row r="888" ht="15.75" customHeight="1" s="157"/>
    <row r="889" ht="15.75" customHeight="1" s="157"/>
    <row r="890" ht="15.75" customHeight="1" s="157"/>
    <row r="891" ht="15.75" customHeight="1" s="157"/>
    <row r="892" ht="15.75" customHeight="1" s="157"/>
    <row r="893" ht="15.75" customHeight="1" s="157"/>
    <row r="894" ht="15.75" customHeight="1" s="157"/>
    <row r="895" ht="15.75" customHeight="1" s="157"/>
    <row r="896" ht="15.75" customHeight="1" s="157"/>
    <row r="897" ht="15.75" customHeight="1" s="157"/>
    <row r="898" ht="15.75" customHeight="1" s="157"/>
    <row r="899" ht="15.75" customHeight="1" s="157"/>
    <row r="900" ht="15.75" customHeight="1" s="157"/>
    <row r="901" ht="15.75" customHeight="1" s="157"/>
    <row r="902" ht="15.75" customHeight="1" s="157"/>
    <row r="903" ht="15.75" customHeight="1" s="157"/>
    <row r="904" ht="15.75" customHeight="1" s="157"/>
    <row r="905" ht="15.75" customHeight="1" s="157"/>
    <row r="906" ht="15.75" customHeight="1" s="157"/>
    <row r="907" ht="15.75" customHeight="1" s="157"/>
    <row r="908" ht="15.75" customHeight="1" s="157"/>
    <row r="909" ht="15.75" customHeight="1" s="157"/>
    <row r="910" ht="15.75" customHeight="1" s="157"/>
    <row r="911" ht="15.75" customHeight="1" s="157"/>
    <row r="912" ht="15.75" customHeight="1" s="157"/>
    <row r="913" ht="15.75" customHeight="1" s="157"/>
    <row r="914" ht="15.75" customHeight="1" s="157"/>
    <row r="915" ht="15.75" customHeight="1" s="157"/>
    <row r="916" ht="15.75" customHeight="1" s="157"/>
    <row r="917" ht="15.75" customHeight="1" s="157"/>
    <row r="918" ht="15.75" customHeight="1" s="157"/>
    <row r="919" ht="15.75" customHeight="1" s="157"/>
    <row r="920" ht="15.75" customHeight="1" s="157"/>
    <row r="921" ht="15.75" customHeight="1" s="157"/>
    <row r="922" ht="15.75" customHeight="1" s="157"/>
    <row r="923" ht="15.75" customHeight="1" s="157"/>
    <row r="924" ht="15.75" customHeight="1" s="157"/>
    <row r="925" ht="15.75" customHeight="1" s="157"/>
    <row r="926" ht="15.75" customHeight="1" s="157"/>
    <row r="927" ht="15.75" customHeight="1" s="157"/>
    <row r="928" ht="15.75" customHeight="1" s="157"/>
    <row r="929" ht="15.75" customHeight="1" s="157"/>
    <row r="930" ht="15.75" customHeight="1" s="157"/>
    <row r="931" ht="15.75" customHeight="1" s="157"/>
    <row r="932" ht="15.75" customHeight="1" s="157"/>
    <row r="933" ht="15.75" customHeight="1" s="157"/>
    <row r="934" ht="15.75" customHeight="1" s="157"/>
    <row r="935" ht="15.75" customHeight="1" s="157"/>
    <row r="936" ht="15.75" customHeight="1" s="157"/>
    <row r="937" ht="15.75" customHeight="1" s="157"/>
    <row r="938" ht="15.75" customHeight="1" s="157"/>
    <row r="939" ht="15.75" customHeight="1" s="157"/>
    <row r="940" ht="15.75" customHeight="1" s="157"/>
    <row r="941" ht="15.75" customHeight="1" s="157"/>
    <row r="942" ht="15.75" customHeight="1" s="157"/>
    <row r="943" ht="15.75" customHeight="1" s="157"/>
    <row r="944" ht="15.75" customHeight="1" s="157"/>
    <row r="945" ht="15.75" customHeight="1" s="157"/>
    <row r="946" ht="15.75" customHeight="1" s="157"/>
    <row r="947" ht="15.75" customHeight="1" s="157"/>
    <row r="948" ht="15.75" customHeight="1" s="157"/>
    <row r="949" ht="15.75" customHeight="1" s="157"/>
    <row r="950" ht="15.75" customHeight="1" s="157"/>
    <row r="951" ht="15.75" customHeight="1" s="157"/>
    <row r="952" ht="15.75" customHeight="1" s="157"/>
    <row r="953" ht="15.75" customHeight="1" s="157"/>
    <row r="954" ht="15.75" customHeight="1" s="157"/>
    <row r="955" ht="15.75" customHeight="1" s="157"/>
    <row r="956" ht="15.75" customHeight="1" s="157"/>
    <row r="957" ht="15.75" customHeight="1" s="157"/>
    <row r="958" ht="15.75" customHeight="1" s="157"/>
    <row r="959" ht="15.75" customHeight="1" s="157"/>
    <row r="960" ht="15.75" customHeight="1" s="157"/>
    <row r="961" ht="15.75" customHeight="1" s="157"/>
    <row r="962" ht="15.75" customHeight="1" s="157"/>
    <row r="963" ht="15.75" customHeight="1" s="157"/>
    <row r="964" ht="15.75" customHeight="1" s="157"/>
    <row r="965" ht="15.75" customHeight="1" s="157"/>
    <row r="966" ht="15.75" customHeight="1" s="157"/>
    <row r="967" ht="15.75" customHeight="1" s="157"/>
    <row r="968" ht="15.75" customHeight="1" s="157"/>
    <row r="969" ht="15.75" customHeight="1" s="157"/>
    <row r="970" ht="15.75" customHeight="1" s="157"/>
    <row r="971" ht="15.75" customHeight="1" s="157"/>
    <row r="972" ht="15.75" customHeight="1" s="157"/>
    <row r="973" ht="15.75" customHeight="1" s="157"/>
    <row r="974" ht="15.75" customHeight="1" s="157"/>
    <row r="975" ht="15.75" customHeight="1" s="157"/>
    <row r="976" ht="15.75" customHeight="1" s="157"/>
    <row r="977" ht="15.75" customHeight="1" s="157"/>
    <row r="978" ht="15.75" customHeight="1" s="157"/>
    <row r="979" ht="15.75" customHeight="1" s="157"/>
    <row r="980" ht="15.75" customHeight="1" s="157"/>
    <row r="981" ht="15.75" customHeight="1" s="157"/>
    <row r="982" ht="15.75" customHeight="1" s="157"/>
    <row r="983" ht="15.75" customHeight="1" s="157"/>
    <row r="984" ht="15.75" customHeight="1" s="157"/>
    <row r="985" ht="15.75" customHeight="1" s="157"/>
    <row r="986" ht="15.75" customHeight="1" s="157"/>
    <row r="987" ht="15.75" customHeight="1" s="157"/>
    <row r="988" ht="15.75" customHeight="1" s="157"/>
    <row r="989" ht="15.75" customHeight="1" s="157"/>
    <row r="990" ht="15.75" customHeight="1" s="157"/>
    <row r="991" ht="15.75" customHeight="1" s="157"/>
    <row r="992" ht="15.75" customHeight="1" s="157"/>
    <row r="993" ht="15.75" customHeight="1" s="157"/>
    <row r="994" ht="15.75" customHeight="1" s="157"/>
    <row r="995" ht="15.75" customHeight="1" s="157"/>
    <row r="996" ht="15.75" customHeight="1" s="157"/>
    <row r="997" ht="15.75" customHeight="1" s="157"/>
    <row r="998" ht="15.75" customHeight="1" s="157"/>
    <row r="999" ht="15.75" customHeight="1" s="157"/>
    <row r="1000" ht="15.75" customHeight="1" s="157"/>
  </sheetData>
  <pageMargins left="0.7" right="0.7" top="0.75" bottom="0.75" header="0" footer="0"/>
  <pageSetup orientation="landscape"/>
</worksheet>
</file>

<file path=xl/worksheets/sheet7.xml><?xml version="1.0" encoding="utf-8"?>
<worksheet xmlns="http://schemas.openxmlformats.org/spreadsheetml/2006/main">
  <sheetPr>
    <outlinePr summaryBelow="0" summaryRight="0"/>
    <pageSetUpPr/>
  </sheetPr>
  <dimension ref="A1:AG1000"/>
  <sheetViews>
    <sheetView workbookViewId="0">
      <selection activeCell="G76" sqref="G76"/>
    </sheetView>
  </sheetViews>
  <sheetFormatPr baseColWidth="10" defaultColWidth="12.6640625" defaultRowHeight="15" customHeight="1"/>
  <cols>
    <col width="44.33203125" customWidth="1" style="157" min="1" max="1"/>
    <col width="19.1640625" customWidth="1" style="157" min="3" max="3"/>
    <col width="22.1640625" customWidth="1" style="157" min="5" max="5"/>
    <col width="18.1640625" customWidth="1" style="157" min="6" max="6"/>
    <col width="21.6640625" customWidth="1" style="157" min="10" max="10"/>
  </cols>
  <sheetData>
    <row r="1">
      <c r="A1" s="1" t="n"/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  <c r="P1" s="1" t="n"/>
      <c r="Q1" s="1" t="n"/>
      <c r="R1" s="1" t="n"/>
      <c r="S1" s="1" t="n"/>
      <c r="T1" s="1" t="n"/>
      <c r="U1" s="1" t="n"/>
      <c r="V1" s="1" t="n"/>
      <c r="W1" s="1" t="n"/>
      <c r="X1" s="1" t="n"/>
      <c r="Y1" s="1" t="n"/>
      <c r="Z1" s="1" t="n"/>
      <c r="AA1" s="1" t="n"/>
      <c r="AB1" s="1" t="n"/>
      <c r="AC1" s="1" t="n"/>
      <c r="AD1" s="1" t="n"/>
      <c r="AE1" s="1" t="n"/>
      <c r="AF1" s="1" t="n"/>
      <c r="AG1" s="1" t="n"/>
    </row>
    <row r="2" ht="15" customHeight="1" s="157">
      <c r="A2" s="5" t="inlineStr">
        <is>
          <t>https://www.eia.gov/electricity/data/state/avgprice_annual.xlsx</t>
        </is>
      </c>
      <c r="B2" s="1" t="n"/>
      <c r="C2" s="1" t="n"/>
      <c r="D2" s="1" t="n"/>
      <c r="E2" s="1" t="n"/>
      <c r="F2" s="1" t="n"/>
      <c r="G2" s="1" t="n"/>
      <c r="H2" s="1" t="n"/>
      <c r="I2" s="1" t="n"/>
      <c r="J2" s="1" t="n"/>
      <c r="K2" s="1" t="n"/>
      <c r="L2" s="1" t="n"/>
      <c r="M2" s="1" t="n"/>
      <c r="N2" s="1" t="n"/>
      <c r="O2" s="1" t="n"/>
      <c r="P2" s="1" t="n"/>
      <c r="Q2" s="1" t="n"/>
      <c r="R2" s="1" t="n"/>
      <c r="S2" s="1" t="n"/>
      <c r="T2" s="1" t="n"/>
      <c r="U2" s="1" t="n"/>
      <c r="V2" s="1" t="n"/>
      <c r="W2" s="1" t="n"/>
      <c r="X2" s="1" t="n"/>
      <c r="Y2" s="1" t="n"/>
      <c r="Z2" s="1" t="n"/>
      <c r="AA2" s="1" t="n"/>
      <c r="AB2" s="1" t="n"/>
      <c r="AC2" s="1" t="n"/>
      <c r="AD2" s="1" t="n"/>
      <c r="AE2" s="1" t="n"/>
      <c r="AF2" s="1" t="n"/>
      <c r="AG2" s="1" t="n"/>
    </row>
    <row r="3" ht="16" customHeight="1" s="157">
      <c r="A3" s="156" t="inlineStr">
        <is>
          <t>Average Price (Cents/kilowatthour) by State by Provider, 1990-2018</t>
        </is>
      </c>
      <c r="E3" s="54" t="n"/>
      <c r="F3" s="54" t="n"/>
      <c r="G3" s="54" t="n"/>
      <c r="H3" s="54" t="n"/>
      <c r="I3" s="54" t="n"/>
      <c r="J3" s="1" t="n"/>
      <c r="K3" s="1" t="n"/>
      <c r="L3" s="1" t="n"/>
      <c r="M3" s="1" t="n"/>
      <c r="N3" s="1" t="n"/>
      <c r="O3" s="1" t="n"/>
      <c r="P3" s="1" t="n"/>
      <c r="Q3" s="1" t="n"/>
      <c r="R3" s="1" t="n"/>
      <c r="S3" s="1" t="n"/>
      <c r="T3" s="1" t="n"/>
      <c r="U3" s="1" t="n"/>
      <c r="V3" s="1" t="n"/>
      <c r="W3" s="1" t="n"/>
      <c r="X3" s="1" t="n"/>
      <c r="Y3" s="1" t="n"/>
      <c r="Z3" s="1" t="n"/>
      <c r="AA3" s="1" t="n"/>
      <c r="AB3" s="1" t="n"/>
      <c r="AC3" s="1" t="n"/>
      <c r="AD3" s="1" t="n"/>
      <c r="AE3" s="1" t="n"/>
      <c r="AF3" s="1" t="n"/>
      <c r="AG3" s="1" t="n"/>
    </row>
    <row r="4">
      <c r="A4" s="55" t="inlineStr">
        <is>
          <t>Year</t>
        </is>
      </c>
      <c r="B4" s="56" t="inlineStr">
        <is>
          <t>State</t>
        </is>
      </c>
      <c r="C4" s="56" t="inlineStr">
        <is>
          <t>Industry Sector Category</t>
        </is>
      </c>
      <c r="D4" s="56" t="inlineStr">
        <is>
          <t>Residential</t>
        </is>
      </c>
      <c r="E4" s="56" t="inlineStr">
        <is>
          <t>Commercial</t>
        </is>
      </c>
      <c r="F4" s="56" t="inlineStr">
        <is>
          <t>Industrial</t>
        </is>
      </c>
      <c r="G4" s="56" t="inlineStr">
        <is>
          <t>Transportation</t>
        </is>
      </c>
      <c r="H4" s="56" t="inlineStr">
        <is>
          <t>Other</t>
        </is>
      </c>
      <c r="I4" s="56" t="inlineStr">
        <is>
          <t>Total</t>
        </is>
      </c>
      <c r="J4" s="1" t="n"/>
      <c r="K4" s="1" t="n"/>
      <c r="L4" s="1" t="n"/>
      <c r="M4" s="1" t="n"/>
      <c r="N4" s="1" t="n"/>
      <c r="O4" s="1" t="n"/>
      <c r="P4" s="1" t="n"/>
      <c r="Q4" s="1" t="n"/>
      <c r="R4" s="1" t="n"/>
      <c r="S4" s="1" t="n"/>
      <c r="T4" s="1" t="n"/>
      <c r="U4" s="1" t="n"/>
      <c r="V4" s="1" t="n"/>
      <c r="W4" s="1" t="n"/>
      <c r="X4" s="1" t="n"/>
      <c r="Y4" s="1" t="n"/>
      <c r="Z4" s="1" t="n"/>
      <c r="AA4" s="1" t="n"/>
      <c r="AB4" s="1" t="n"/>
      <c r="AC4" s="1" t="n"/>
      <c r="AD4" s="1" t="n"/>
      <c r="AE4" s="1" t="n"/>
      <c r="AF4" s="1" t="n"/>
      <c r="AG4" s="1" t="n"/>
    </row>
    <row r="5" ht="15" customHeight="1" s="157">
      <c r="A5" s="57" t="n">
        <v>2018</v>
      </c>
      <c r="B5" s="58" t="inlineStr">
        <is>
          <t>AK</t>
        </is>
      </c>
      <c r="C5" s="58" t="inlineStr">
        <is>
          <t>Total Electric Industry</t>
        </is>
      </c>
      <c r="D5" s="59" t="n">
        <v>21.94</v>
      </c>
      <c r="E5" s="59" t="n">
        <v>18.58</v>
      </c>
      <c r="F5" s="59" t="n">
        <v>17.1</v>
      </c>
      <c r="G5" s="59" t="n">
        <v>0</v>
      </c>
      <c r="H5" s="59" t="inlineStr">
        <is>
          <t>NA</t>
        </is>
      </c>
      <c r="I5" s="59" t="n">
        <v>19.36</v>
      </c>
      <c r="J5" s="1" t="n"/>
      <c r="K5" s="1" t="n"/>
      <c r="L5" s="1" t="n"/>
      <c r="M5" s="1" t="n"/>
      <c r="N5" s="1" t="n"/>
      <c r="O5" s="1" t="n"/>
      <c r="P5" s="1" t="n"/>
      <c r="Q5" s="1" t="n"/>
      <c r="R5" s="1" t="n"/>
      <c r="S5" s="1" t="n"/>
      <c r="T5" s="1" t="n"/>
      <c r="U5" s="1" t="n"/>
      <c r="V5" s="1" t="n"/>
      <c r="W5" s="1" t="n"/>
      <c r="X5" s="1" t="n"/>
      <c r="Y5" s="1" t="n"/>
      <c r="Z5" s="1" t="n"/>
      <c r="AA5" s="1" t="n"/>
      <c r="AB5" s="1" t="n"/>
      <c r="AC5" s="1" t="n"/>
      <c r="AD5" s="1" t="n"/>
      <c r="AE5" s="1" t="n"/>
      <c r="AF5" s="1" t="n"/>
      <c r="AG5" s="1" t="n"/>
    </row>
    <row r="6" ht="15" customHeight="1" s="157">
      <c r="A6" s="57" t="n">
        <v>2018</v>
      </c>
      <c r="B6" s="58" t="inlineStr">
        <is>
          <t>AL</t>
        </is>
      </c>
      <c r="C6" s="58" t="inlineStr">
        <is>
          <t>Total Electric Industry</t>
        </is>
      </c>
      <c r="D6" s="59" t="n">
        <v>12.18</v>
      </c>
      <c r="E6" s="59" t="n">
        <v>11.24</v>
      </c>
      <c r="F6" s="59" t="n">
        <v>6.01</v>
      </c>
      <c r="G6" s="59" t="n">
        <v>0</v>
      </c>
      <c r="H6" s="59" t="inlineStr">
        <is>
          <t>NA</t>
        </is>
      </c>
      <c r="I6" s="59" t="n">
        <v>9.630000000000001</v>
      </c>
      <c r="J6" s="1" t="n"/>
      <c r="K6" s="1" t="n"/>
      <c r="L6" s="1" t="n"/>
      <c r="M6" s="1" t="n"/>
      <c r="N6" s="1" t="n"/>
      <c r="O6" s="1" t="n"/>
      <c r="P6" s="1" t="n"/>
      <c r="Q6" s="1" t="n"/>
      <c r="R6" s="1" t="n"/>
      <c r="S6" s="1" t="n"/>
      <c r="T6" s="1" t="n"/>
      <c r="U6" s="1" t="n"/>
      <c r="V6" s="1" t="n"/>
      <c r="W6" s="1" t="n"/>
      <c r="X6" s="1" t="n"/>
      <c r="Y6" s="1" t="n"/>
      <c r="Z6" s="1" t="n"/>
      <c r="AA6" s="1" t="n"/>
      <c r="AB6" s="1" t="n"/>
      <c r="AC6" s="1" t="n"/>
      <c r="AD6" s="1" t="n"/>
      <c r="AE6" s="1" t="n"/>
      <c r="AF6" s="1" t="n"/>
      <c r="AG6" s="1" t="n"/>
    </row>
    <row r="7" ht="15" customHeight="1" s="157">
      <c r="A7" s="57" t="n">
        <v>2018</v>
      </c>
      <c r="B7" s="58" t="inlineStr">
        <is>
          <t>AR</t>
        </is>
      </c>
      <c r="C7" s="58" t="inlineStr">
        <is>
          <t>Total Electric Industry</t>
        </is>
      </c>
      <c r="D7" s="59" t="n">
        <v>9.81</v>
      </c>
      <c r="E7" s="59" t="n">
        <v>7.75</v>
      </c>
      <c r="F7" s="59" t="n">
        <v>5.64</v>
      </c>
      <c r="G7" s="59" t="n">
        <v>11.35</v>
      </c>
      <c r="H7" s="59" t="inlineStr">
        <is>
          <t>NA</t>
        </is>
      </c>
      <c r="I7" s="59" t="n">
        <v>7.78</v>
      </c>
      <c r="J7" s="1" t="n"/>
      <c r="K7" s="1" t="n"/>
      <c r="L7" s="1" t="n"/>
      <c r="M7" s="1" t="n"/>
      <c r="N7" s="1" t="n"/>
      <c r="O7" s="1" t="n"/>
      <c r="P7" s="1" t="n"/>
      <c r="Q7" s="1" t="n"/>
      <c r="R7" s="1" t="n"/>
      <c r="S7" s="1" t="n"/>
      <c r="T7" s="1" t="n"/>
      <c r="U7" s="1" t="n"/>
      <c r="V7" s="1" t="n"/>
      <c r="W7" s="1" t="n"/>
      <c r="X7" s="1" t="n"/>
      <c r="Y7" s="1" t="n"/>
      <c r="Z7" s="1" t="n"/>
      <c r="AA7" s="1" t="n"/>
      <c r="AB7" s="1" t="n"/>
      <c r="AC7" s="1" t="n"/>
      <c r="AD7" s="1" t="n"/>
      <c r="AE7" s="1" t="n"/>
      <c r="AF7" s="1" t="n"/>
      <c r="AG7" s="1" t="n"/>
    </row>
    <row r="8" ht="15" customHeight="1" s="157">
      <c r="A8" s="57" t="n">
        <v>2018</v>
      </c>
      <c r="B8" s="58" t="inlineStr">
        <is>
          <t>AZ</t>
        </is>
      </c>
      <c r="C8" s="58" t="inlineStr">
        <is>
          <t>Total Electric Industry</t>
        </is>
      </c>
      <c r="D8" s="59" t="n">
        <v>12.77</v>
      </c>
      <c r="E8" s="59" t="n">
        <v>10.64</v>
      </c>
      <c r="F8" s="59" t="n">
        <v>6.55</v>
      </c>
      <c r="G8" s="59" t="n">
        <v>10.02</v>
      </c>
      <c r="H8" s="59" t="inlineStr">
        <is>
          <t>NA</t>
        </is>
      </c>
      <c r="I8" s="59" t="n">
        <v>10.85</v>
      </c>
      <c r="J8" s="1" t="n"/>
      <c r="K8" s="1" t="n"/>
      <c r="L8" s="1" t="n"/>
      <c r="M8" s="1" t="n"/>
      <c r="N8" s="1" t="n"/>
      <c r="O8" s="1" t="n"/>
      <c r="P8" s="1" t="n"/>
      <c r="Q8" s="1" t="n"/>
      <c r="R8" s="1" t="n"/>
      <c r="S8" s="1" t="n"/>
      <c r="T8" s="1" t="n"/>
      <c r="U8" s="1" t="n"/>
      <c r="V8" s="1" t="n"/>
      <c r="W8" s="1" t="n"/>
      <c r="X8" s="1" t="n"/>
      <c r="Y8" s="1" t="n"/>
      <c r="Z8" s="1" t="n"/>
      <c r="AA8" s="1" t="n"/>
      <c r="AB8" s="1" t="n"/>
      <c r="AC8" s="1" t="n"/>
      <c r="AD8" s="1" t="n"/>
      <c r="AE8" s="1" t="n"/>
      <c r="AF8" s="1" t="n"/>
      <c r="AG8" s="1" t="n"/>
    </row>
    <row r="9" ht="15" customHeight="1" s="157">
      <c r="A9" s="57" t="n">
        <v>2018</v>
      </c>
      <c r="B9" s="58" t="inlineStr">
        <is>
          <t>CA</t>
        </is>
      </c>
      <c r="C9" s="58" t="inlineStr">
        <is>
          <t>Total Electric Industry</t>
        </is>
      </c>
      <c r="D9" s="59" t="n">
        <v>18.84</v>
      </c>
      <c r="E9" s="59" t="n">
        <v>16.34</v>
      </c>
      <c r="F9" s="59" t="n">
        <v>13.2</v>
      </c>
      <c r="G9" s="59" t="n">
        <v>8.640000000000001</v>
      </c>
      <c r="H9" s="59" t="inlineStr">
        <is>
          <t>NA</t>
        </is>
      </c>
      <c r="I9" s="59" t="n">
        <v>16.58</v>
      </c>
      <c r="J9" s="1" t="n"/>
      <c r="K9" s="1" t="n"/>
      <c r="L9" s="1" t="n"/>
      <c r="M9" s="1" t="n"/>
      <c r="N9" s="1" t="n"/>
      <c r="O9" s="1" t="n"/>
      <c r="P9" s="1" t="n"/>
      <c r="Q9" s="1" t="n"/>
      <c r="R9" s="1" t="n"/>
      <c r="S9" s="1" t="n"/>
      <c r="T9" s="1" t="n"/>
      <c r="U9" s="1" t="n"/>
      <c r="V9" s="1" t="n"/>
      <c r="W9" s="1" t="n"/>
      <c r="X9" s="1" t="n"/>
      <c r="Y9" s="1" t="n"/>
      <c r="Z9" s="1" t="n"/>
      <c r="AA9" s="1" t="n"/>
      <c r="AB9" s="1" t="n"/>
      <c r="AC9" s="1" t="n"/>
      <c r="AD9" s="1" t="n"/>
      <c r="AE9" s="1" t="n"/>
      <c r="AF9" s="1" t="n"/>
      <c r="AG9" s="1" t="n"/>
    </row>
    <row r="10" ht="15" customHeight="1" s="157">
      <c r="A10" s="57" t="n">
        <v>2018</v>
      </c>
      <c r="B10" s="58" t="inlineStr">
        <is>
          <t>CO</t>
        </is>
      </c>
      <c r="C10" s="58" t="inlineStr">
        <is>
          <t>Total Electric Industry</t>
        </is>
      </c>
      <c r="D10" s="59" t="n">
        <v>12.15</v>
      </c>
      <c r="E10" s="59" t="n">
        <v>10.02</v>
      </c>
      <c r="F10" s="59" t="n">
        <v>7.47</v>
      </c>
      <c r="G10" s="59" t="n">
        <v>9</v>
      </c>
      <c r="H10" s="59" t="inlineStr">
        <is>
          <t>NA</t>
        </is>
      </c>
      <c r="I10" s="59" t="n">
        <v>10.02</v>
      </c>
      <c r="J10" s="1" t="n"/>
      <c r="K10" s="1" t="n"/>
      <c r="L10" s="1" t="n"/>
      <c r="M10" s="1" t="n"/>
      <c r="N10" s="1" t="n"/>
      <c r="O10" s="1" t="n"/>
      <c r="P10" s="1" t="n"/>
      <c r="Q10" s="1" t="n"/>
      <c r="R10" s="1" t="n"/>
      <c r="S10" s="1" t="n"/>
      <c r="T10" s="1" t="n"/>
      <c r="U10" s="1" t="n"/>
      <c r="V10" s="1" t="n"/>
      <c r="W10" s="1" t="n"/>
      <c r="X10" s="1" t="n"/>
      <c r="Y10" s="1" t="n"/>
      <c r="Z10" s="1" t="n"/>
      <c r="AA10" s="1" t="n"/>
      <c r="AB10" s="1" t="n"/>
      <c r="AC10" s="1" t="n"/>
      <c r="AD10" s="1" t="n"/>
      <c r="AE10" s="1" t="n"/>
      <c r="AF10" s="1" t="n"/>
      <c r="AG10" s="1" t="n"/>
    </row>
    <row r="11" ht="15" customHeight="1" s="157">
      <c r="A11" s="57" t="n">
        <v>2018</v>
      </c>
      <c r="B11" s="58" t="inlineStr">
        <is>
          <t>CT</t>
        </is>
      </c>
      <c r="C11" s="58" t="inlineStr">
        <is>
          <t>Total Electric Industry</t>
        </is>
      </c>
      <c r="D11" s="59" t="n">
        <v>21.2</v>
      </c>
      <c r="E11" s="59" t="n">
        <v>16.76</v>
      </c>
      <c r="F11" s="59" t="n">
        <v>13.77</v>
      </c>
      <c r="G11" s="59" t="n">
        <v>12.84</v>
      </c>
      <c r="H11" s="59" t="inlineStr">
        <is>
          <t>NA</t>
        </is>
      </c>
      <c r="I11" s="59" t="n">
        <v>18.41</v>
      </c>
      <c r="J11" s="1" t="n"/>
      <c r="K11" s="1" t="n"/>
      <c r="L11" s="1" t="n"/>
      <c r="M11" s="1" t="n"/>
      <c r="N11" s="1" t="n"/>
      <c r="O11" s="1" t="n"/>
      <c r="P11" s="1" t="n"/>
      <c r="Q11" s="1" t="n"/>
      <c r="R11" s="1" t="n"/>
      <c r="S11" s="1" t="n"/>
      <c r="T11" s="1" t="n"/>
      <c r="U11" s="1" t="n"/>
      <c r="V11" s="1" t="n"/>
      <c r="W11" s="1" t="n"/>
      <c r="X11" s="1" t="n"/>
      <c r="Y11" s="1" t="n"/>
      <c r="Z11" s="1" t="n"/>
      <c r="AA11" s="1" t="n"/>
      <c r="AB11" s="1" t="n"/>
      <c r="AC11" s="1" t="n"/>
      <c r="AD11" s="1" t="n"/>
      <c r="AE11" s="1" t="n"/>
      <c r="AF11" s="1" t="n"/>
      <c r="AG11" s="1" t="n"/>
    </row>
    <row r="12" ht="15" customHeight="1" s="157">
      <c r="A12" s="57" t="n">
        <v>2018</v>
      </c>
      <c r="B12" s="58" t="inlineStr">
        <is>
          <t>DC</t>
        </is>
      </c>
      <c r="C12" s="58" t="inlineStr">
        <is>
          <t>Total Electric Industry</t>
        </is>
      </c>
      <c r="D12" s="59" t="n">
        <v>12.84</v>
      </c>
      <c r="E12" s="59" t="n">
        <v>11.97</v>
      </c>
      <c r="F12" s="59" t="n">
        <v>8.300000000000001</v>
      </c>
      <c r="G12" s="59" t="n">
        <v>9.539999999999999</v>
      </c>
      <c r="H12" s="59" t="inlineStr">
        <is>
          <t>NA</t>
        </is>
      </c>
      <c r="I12" s="59" t="n">
        <v>12.03</v>
      </c>
      <c r="J12" s="1" t="n"/>
      <c r="K12" s="1" t="n"/>
      <c r="L12" s="1" t="n"/>
      <c r="M12" s="1" t="n"/>
      <c r="N12" s="1" t="n"/>
      <c r="O12" s="1" t="n"/>
      <c r="P12" s="1" t="n"/>
      <c r="Q12" s="1" t="n"/>
      <c r="R12" s="1" t="n"/>
      <c r="S12" s="1" t="n"/>
      <c r="T12" s="1" t="n"/>
      <c r="U12" s="1" t="n"/>
      <c r="V12" s="1" t="n"/>
      <c r="W12" s="1" t="n"/>
      <c r="X12" s="1" t="n"/>
      <c r="Y12" s="1" t="n"/>
      <c r="Z12" s="1" t="n"/>
      <c r="AA12" s="1" t="n"/>
      <c r="AB12" s="1" t="n"/>
      <c r="AC12" s="1" t="n"/>
      <c r="AD12" s="1" t="n"/>
      <c r="AE12" s="1" t="n"/>
      <c r="AF12" s="1" t="n"/>
      <c r="AG12" s="1" t="n"/>
    </row>
    <row r="13" ht="15" customHeight="1" s="157">
      <c r="A13" s="57" t="n">
        <v>2018</v>
      </c>
      <c r="B13" s="58" t="inlineStr">
        <is>
          <t>DE</t>
        </is>
      </c>
      <c r="C13" s="58" t="inlineStr">
        <is>
          <t>Total Electric Industry</t>
        </is>
      </c>
      <c r="D13" s="59" t="n">
        <v>12.53</v>
      </c>
      <c r="E13" s="59" t="n">
        <v>9.65</v>
      </c>
      <c r="F13" s="59" t="n">
        <v>7.95</v>
      </c>
      <c r="G13" s="59" t="n">
        <v>0</v>
      </c>
      <c r="H13" s="59" t="inlineStr">
        <is>
          <t>NA</t>
        </is>
      </c>
      <c r="I13" s="59" t="n">
        <v>10.55</v>
      </c>
      <c r="J13" s="1" t="n"/>
      <c r="K13" s="1" t="n"/>
      <c r="L13" s="1" t="n"/>
      <c r="M13" s="1" t="n"/>
      <c r="N13" s="1" t="n"/>
      <c r="O13" s="1" t="n"/>
      <c r="P13" s="1" t="n"/>
      <c r="Q13" s="1" t="n"/>
      <c r="R13" s="1" t="n"/>
      <c r="S13" s="1" t="n"/>
      <c r="T13" s="1" t="n"/>
      <c r="U13" s="1" t="n"/>
      <c r="V13" s="1" t="n"/>
      <c r="W13" s="1" t="n"/>
      <c r="X13" s="1" t="n"/>
      <c r="Y13" s="1" t="n"/>
      <c r="Z13" s="1" t="n"/>
      <c r="AA13" s="1" t="n"/>
      <c r="AB13" s="1" t="n"/>
      <c r="AC13" s="1" t="n"/>
      <c r="AD13" s="1" t="n"/>
      <c r="AE13" s="1" t="n"/>
      <c r="AF13" s="1" t="n"/>
      <c r="AG13" s="1" t="n"/>
    </row>
    <row r="14" ht="15" customHeight="1" s="157">
      <c r="A14" s="57" t="n">
        <v>2018</v>
      </c>
      <c r="B14" s="58" t="inlineStr">
        <is>
          <t>FL</t>
        </is>
      </c>
      <c r="C14" s="58" t="inlineStr">
        <is>
          <t>Total Electric Industry</t>
        </is>
      </c>
      <c r="D14" s="59" t="n">
        <v>11.54</v>
      </c>
      <c r="E14" s="59" t="n">
        <v>9.19</v>
      </c>
      <c r="F14" s="59" t="n">
        <v>7.65</v>
      </c>
      <c r="G14" s="59" t="n">
        <v>8.26</v>
      </c>
      <c r="H14" s="59" t="inlineStr">
        <is>
          <t>NA</t>
        </is>
      </c>
      <c r="I14" s="59" t="n">
        <v>10.32</v>
      </c>
      <c r="J14" s="1" t="n"/>
      <c r="K14" s="1" t="n"/>
      <c r="L14" s="1" t="n"/>
      <c r="M14" s="1" t="n"/>
      <c r="N14" s="1" t="n"/>
      <c r="O14" s="1" t="n"/>
      <c r="P14" s="1" t="n"/>
      <c r="Q14" s="1" t="n"/>
      <c r="R14" s="1" t="n"/>
      <c r="S14" s="1" t="n"/>
      <c r="T14" s="1" t="n"/>
      <c r="U14" s="1" t="n"/>
      <c r="V14" s="1" t="n"/>
      <c r="W14" s="1" t="n"/>
      <c r="X14" s="1" t="n"/>
      <c r="Y14" s="1" t="n"/>
      <c r="Z14" s="1" t="n"/>
      <c r="AA14" s="1" t="n"/>
      <c r="AB14" s="1" t="n"/>
      <c r="AC14" s="1" t="n"/>
      <c r="AD14" s="1" t="n"/>
      <c r="AE14" s="1" t="n"/>
      <c r="AF14" s="1" t="n"/>
      <c r="AG14" s="1" t="n"/>
    </row>
    <row r="15" ht="15" customHeight="1" s="157">
      <c r="A15" s="57" t="n">
        <v>2018</v>
      </c>
      <c r="B15" s="58" t="inlineStr">
        <is>
          <t>GA</t>
        </is>
      </c>
      <c r="C15" s="58" t="inlineStr">
        <is>
          <t>Total Electric Industry</t>
        </is>
      </c>
      <c r="D15" s="59" t="n">
        <v>11.47</v>
      </c>
      <c r="E15" s="59" t="n">
        <v>9.789999999999999</v>
      </c>
      <c r="F15" s="59" t="n">
        <v>6</v>
      </c>
      <c r="G15" s="59" t="n">
        <v>5.52</v>
      </c>
      <c r="H15" s="59" t="inlineStr">
        <is>
          <t>NA</t>
        </is>
      </c>
      <c r="I15" s="59" t="n">
        <v>9.619999999999999</v>
      </c>
      <c r="J15" s="1" t="n"/>
      <c r="K15" s="1" t="n"/>
      <c r="L15" s="1" t="n"/>
      <c r="M15" s="1" t="n"/>
      <c r="N15" s="1" t="n"/>
      <c r="O15" s="1" t="n"/>
      <c r="P15" s="1" t="n"/>
      <c r="Q15" s="1" t="n"/>
      <c r="R15" s="1" t="n"/>
      <c r="S15" s="1" t="n"/>
      <c r="T15" s="1" t="n"/>
      <c r="U15" s="1" t="n"/>
      <c r="V15" s="1" t="n"/>
      <c r="W15" s="1" t="n"/>
      <c r="X15" s="1" t="n"/>
      <c r="Y15" s="1" t="n"/>
      <c r="Z15" s="1" t="n"/>
      <c r="AA15" s="1" t="n"/>
      <c r="AB15" s="1" t="n"/>
      <c r="AC15" s="1" t="n"/>
      <c r="AD15" s="1" t="n"/>
      <c r="AE15" s="1" t="n"/>
      <c r="AF15" s="1" t="n"/>
      <c r="AG15" s="1" t="n"/>
    </row>
    <row r="16" ht="15" customHeight="1" s="157">
      <c r="A16" s="57" t="n">
        <v>2018</v>
      </c>
      <c r="B16" s="58" t="inlineStr">
        <is>
          <t>HI</t>
        </is>
      </c>
      <c r="C16" s="58" t="inlineStr">
        <is>
          <t>Total Electric Industry</t>
        </is>
      </c>
      <c r="D16" s="59" t="n">
        <v>32.47</v>
      </c>
      <c r="E16" s="59" t="n">
        <v>29.9</v>
      </c>
      <c r="F16" s="59" t="n">
        <v>26.1</v>
      </c>
      <c r="G16" s="59" t="n">
        <v>0</v>
      </c>
      <c r="H16" s="59" t="inlineStr">
        <is>
          <t>NA</t>
        </is>
      </c>
      <c r="I16" s="59" t="n">
        <v>29.18</v>
      </c>
      <c r="J16" s="1" t="n"/>
      <c r="K16" s="1" t="n"/>
      <c r="L16" s="1" t="n"/>
      <c r="M16" s="1" t="n"/>
      <c r="N16" s="1" t="n"/>
      <c r="O16" s="1" t="n"/>
      <c r="P16" s="1" t="n"/>
      <c r="Q16" s="1" t="n"/>
      <c r="R16" s="1" t="n"/>
      <c r="S16" s="1" t="n"/>
      <c r="T16" s="1" t="n"/>
      <c r="U16" s="1" t="n"/>
      <c r="V16" s="1" t="n"/>
      <c r="W16" s="1" t="n"/>
      <c r="X16" s="1" t="n"/>
      <c r="Y16" s="1" t="n"/>
      <c r="Z16" s="1" t="n"/>
      <c r="AA16" s="1" t="n"/>
      <c r="AB16" s="1" t="n"/>
      <c r="AC16" s="1" t="n"/>
      <c r="AD16" s="1" t="n"/>
      <c r="AE16" s="1" t="n"/>
      <c r="AF16" s="1" t="n"/>
      <c r="AG16" s="1" t="n"/>
    </row>
    <row r="17" ht="15" customHeight="1" s="157">
      <c r="A17" s="57" t="n">
        <v>2018</v>
      </c>
      <c r="B17" s="58" t="inlineStr">
        <is>
          <t>IA</t>
        </is>
      </c>
      <c r="C17" s="58" t="inlineStr">
        <is>
          <t>Total Electric Industry</t>
        </is>
      </c>
      <c r="D17" s="59" t="n">
        <v>12.24</v>
      </c>
      <c r="E17" s="59" t="n">
        <v>9.68</v>
      </c>
      <c r="F17" s="59" t="n">
        <v>6.45</v>
      </c>
      <c r="G17" s="59" t="n">
        <v>0</v>
      </c>
      <c r="H17" s="59" t="inlineStr">
        <is>
          <t>NA</t>
        </is>
      </c>
      <c r="I17" s="59" t="n">
        <v>8.92</v>
      </c>
      <c r="J17" s="1" t="n"/>
      <c r="K17" s="1" t="n"/>
      <c r="L17" s="1" t="n"/>
      <c r="M17" s="1" t="n"/>
      <c r="N17" s="1" t="n"/>
      <c r="O17" s="1" t="n"/>
      <c r="P17" s="1" t="n"/>
      <c r="Q17" s="1" t="n"/>
      <c r="R17" s="1" t="n"/>
      <c r="S17" s="1" t="n"/>
      <c r="T17" s="1" t="n"/>
      <c r="U17" s="1" t="n"/>
      <c r="V17" s="1" t="n"/>
      <c r="W17" s="1" t="n"/>
      <c r="X17" s="1" t="n"/>
      <c r="Y17" s="1" t="n"/>
      <c r="Z17" s="1" t="n"/>
      <c r="AA17" s="1" t="n"/>
      <c r="AB17" s="1" t="n"/>
      <c r="AC17" s="1" t="n"/>
      <c r="AD17" s="1" t="n"/>
      <c r="AE17" s="1" t="n"/>
      <c r="AF17" s="1" t="n"/>
      <c r="AG17" s="1" t="n"/>
    </row>
    <row r="18" ht="15" customHeight="1" s="157">
      <c r="A18" s="57" t="n">
        <v>2018</v>
      </c>
      <c r="B18" s="58" t="inlineStr">
        <is>
          <t>ID</t>
        </is>
      </c>
      <c r="C18" s="58" t="inlineStr">
        <is>
          <t>Total Electric Industry</t>
        </is>
      </c>
      <c r="D18" s="59" t="n">
        <v>10.15</v>
      </c>
      <c r="E18" s="59" t="n">
        <v>7.93</v>
      </c>
      <c r="F18" s="59" t="n">
        <v>6.47</v>
      </c>
      <c r="G18" s="59" t="n">
        <v>0</v>
      </c>
      <c r="H18" s="59" t="inlineStr">
        <is>
          <t>NA</t>
        </is>
      </c>
      <c r="I18" s="59" t="n">
        <v>8.17</v>
      </c>
      <c r="J18" s="1" t="n"/>
      <c r="K18" s="1" t="n"/>
      <c r="L18" s="1" t="n"/>
      <c r="M18" s="1" t="n"/>
      <c r="N18" s="1" t="n"/>
      <c r="O18" s="1" t="n"/>
      <c r="P18" s="1" t="n"/>
      <c r="Q18" s="1" t="n"/>
      <c r="R18" s="1" t="n"/>
      <c r="S18" s="1" t="n"/>
      <c r="T18" s="1" t="n"/>
      <c r="U18" s="1" t="n"/>
      <c r="V18" s="1" t="n"/>
      <c r="W18" s="1" t="n"/>
      <c r="X18" s="1" t="n"/>
      <c r="Y18" s="1" t="n"/>
      <c r="Z18" s="1" t="n"/>
      <c r="AA18" s="1" t="n"/>
      <c r="AB18" s="1" t="n"/>
      <c r="AC18" s="1" t="n"/>
      <c r="AD18" s="1" t="n"/>
      <c r="AE18" s="1" t="n"/>
      <c r="AF18" s="1" t="n"/>
      <c r="AG18" s="1" t="n"/>
    </row>
    <row r="19" ht="15" customHeight="1" s="157">
      <c r="A19" s="57" t="n">
        <v>2018</v>
      </c>
      <c r="B19" s="58" t="inlineStr">
        <is>
          <t>IL</t>
        </is>
      </c>
      <c r="C19" s="58" t="inlineStr">
        <is>
          <t>Total Electric Industry</t>
        </is>
      </c>
      <c r="D19" s="59" t="n">
        <v>12.77</v>
      </c>
      <c r="E19" s="59" t="n">
        <v>9.119999999999999</v>
      </c>
      <c r="F19" s="59" t="n">
        <v>6.8</v>
      </c>
      <c r="G19" s="59" t="n">
        <v>6.75</v>
      </c>
      <c r="H19" s="59" t="inlineStr">
        <is>
          <t>NA</t>
        </is>
      </c>
      <c r="I19" s="59" t="n">
        <v>9.6</v>
      </c>
      <c r="J19" s="1" t="n"/>
      <c r="K19" s="1" t="n"/>
      <c r="L19" s="1" t="n"/>
      <c r="M19" s="1" t="n"/>
      <c r="N19" s="1" t="n"/>
      <c r="O19" s="1" t="n"/>
      <c r="P19" s="1" t="n"/>
      <c r="Q19" s="1" t="n"/>
      <c r="R19" s="1" t="n"/>
      <c r="S19" s="1" t="n"/>
      <c r="T19" s="1" t="n"/>
      <c r="U19" s="1" t="n"/>
      <c r="V19" s="1" t="n"/>
      <c r="W19" s="1" t="n"/>
      <c r="X19" s="1" t="n"/>
      <c r="Y19" s="1" t="n"/>
      <c r="Z19" s="1" t="n"/>
      <c r="AA19" s="1" t="n"/>
      <c r="AB19" s="1" t="n"/>
      <c r="AC19" s="1" t="n"/>
      <c r="AD19" s="1" t="n"/>
      <c r="AE19" s="1" t="n"/>
      <c r="AF19" s="1" t="n"/>
      <c r="AG19" s="1" t="n"/>
    </row>
    <row r="20" ht="15" customHeight="1" s="157">
      <c r="A20" s="57" t="n">
        <v>2018</v>
      </c>
      <c r="B20" s="58" t="inlineStr">
        <is>
          <t>IN</t>
        </is>
      </c>
      <c r="C20" s="58" t="inlineStr">
        <is>
          <t>Total Electric Industry</t>
        </is>
      </c>
      <c r="D20" s="59" t="n">
        <v>12.26</v>
      </c>
      <c r="E20" s="59" t="n">
        <v>10.6</v>
      </c>
      <c r="F20" s="59" t="n">
        <v>7.38</v>
      </c>
      <c r="G20" s="59" t="n">
        <v>10.44</v>
      </c>
      <c r="H20" s="59" t="inlineStr">
        <is>
          <t>NA</t>
        </is>
      </c>
      <c r="I20" s="59" t="n">
        <v>9.75</v>
      </c>
      <c r="J20" s="1" t="n"/>
      <c r="K20" s="1" t="n"/>
      <c r="L20" s="1" t="n"/>
      <c r="M20" s="1" t="n"/>
      <c r="N20" s="1" t="n"/>
      <c r="O20" s="1" t="n"/>
      <c r="P20" s="1" t="n"/>
      <c r="Q20" s="1" t="n"/>
      <c r="R20" s="1" t="n"/>
      <c r="S20" s="1" t="n"/>
      <c r="T20" s="1" t="n"/>
      <c r="U20" s="1" t="n"/>
      <c r="V20" s="1" t="n"/>
      <c r="W20" s="1" t="n"/>
      <c r="X20" s="1" t="n"/>
      <c r="Y20" s="1" t="n"/>
      <c r="Z20" s="1" t="n"/>
      <c r="AA20" s="1" t="n"/>
      <c r="AB20" s="1" t="n"/>
      <c r="AC20" s="1" t="n"/>
      <c r="AD20" s="1" t="n"/>
      <c r="AE20" s="1" t="n"/>
      <c r="AF20" s="1" t="n"/>
      <c r="AG20" s="1" t="n"/>
    </row>
    <row r="21" ht="15" customHeight="1" s="157">
      <c r="A21" s="57" t="n">
        <v>2018</v>
      </c>
      <c r="B21" s="58" t="inlineStr">
        <is>
          <t>KS</t>
        </is>
      </c>
      <c r="C21" s="58" t="inlineStr">
        <is>
          <t>Total Electric Industry</t>
        </is>
      </c>
      <c r="D21" s="59" t="n">
        <v>13.35</v>
      </c>
      <c r="E21" s="59" t="n">
        <v>10.66</v>
      </c>
      <c r="F21" s="59" t="n">
        <v>7.6</v>
      </c>
      <c r="G21" s="59" t="n">
        <v>0</v>
      </c>
      <c r="H21" s="59" t="inlineStr">
        <is>
          <t>NA</t>
        </is>
      </c>
      <c r="I21" s="59" t="n">
        <v>10.72</v>
      </c>
      <c r="J21" s="1" t="n"/>
      <c r="K21" s="1" t="n"/>
      <c r="L21" s="1" t="n"/>
      <c r="M21" s="1" t="n"/>
      <c r="N21" s="1" t="n"/>
      <c r="O21" s="1" t="n"/>
      <c r="P21" s="1" t="n"/>
      <c r="Q21" s="1" t="n"/>
      <c r="R21" s="1" t="n"/>
      <c r="S21" s="1" t="n"/>
      <c r="T21" s="1" t="n"/>
      <c r="U21" s="1" t="n"/>
      <c r="V21" s="1" t="n"/>
      <c r="W21" s="1" t="n"/>
      <c r="X21" s="1" t="n"/>
      <c r="Y21" s="1" t="n"/>
      <c r="Z21" s="1" t="n"/>
      <c r="AA21" s="1" t="n"/>
      <c r="AB21" s="1" t="n"/>
      <c r="AC21" s="1" t="n"/>
      <c r="AD21" s="1" t="n"/>
      <c r="AE21" s="1" t="n"/>
      <c r="AF21" s="1" t="n"/>
      <c r="AG21" s="1" t="n"/>
    </row>
    <row r="22" ht="15" customHeight="1" s="157">
      <c r="A22" s="57" t="n">
        <v>2018</v>
      </c>
      <c r="B22" s="58" t="inlineStr">
        <is>
          <t>KY</t>
        </is>
      </c>
      <c r="C22" s="58" t="inlineStr">
        <is>
          <t>Total Electric Industry</t>
        </is>
      </c>
      <c r="D22" s="59" t="n">
        <v>10.6</v>
      </c>
      <c r="E22" s="59" t="n">
        <v>9.74</v>
      </c>
      <c r="F22" s="59" t="n">
        <v>5.68</v>
      </c>
      <c r="G22" s="59" t="n">
        <v>0</v>
      </c>
      <c r="H22" s="59" t="inlineStr">
        <is>
          <t>NA</t>
        </is>
      </c>
      <c r="I22" s="59" t="n">
        <v>8.52</v>
      </c>
      <c r="J22" s="1" t="n"/>
      <c r="K22" s="1" t="n"/>
      <c r="L22" s="1" t="n"/>
      <c r="M22" s="1" t="n"/>
      <c r="N22" s="1" t="n"/>
      <c r="O22" s="1" t="n"/>
      <c r="P22" s="1" t="n"/>
      <c r="Q22" s="1" t="n"/>
      <c r="R22" s="1" t="n"/>
      <c r="S22" s="1" t="n"/>
      <c r="T22" s="1" t="n"/>
      <c r="U22" s="1" t="n"/>
      <c r="V22" s="1" t="n"/>
      <c r="W22" s="1" t="n"/>
      <c r="X22" s="1" t="n"/>
      <c r="Y22" s="1" t="n"/>
      <c r="Z22" s="1" t="n"/>
      <c r="AA22" s="1" t="n"/>
      <c r="AB22" s="1" t="n"/>
      <c r="AC22" s="1" t="n"/>
      <c r="AD22" s="1" t="n"/>
      <c r="AE22" s="1" t="n"/>
      <c r="AF22" s="1" t="n"/>
      <c r="AG22" s="1" t="n"/>
    </row>
    <row r="23" ht="15" customHeight="1" s="157">
      <c r="A23" s="57" t="n">
        <v>2018</v>
      </c>
      <c r="B23" s="58" t="inlineStr">
        <is>
          <t>LA</t>
        </is>
      </c>
      <c r="C23" s="58" t="inlineStr">
        <is>
          <t>Total Electric Industry</t>
        </is>
      </c>
      <c r="D23" s="59" t="n">
        <v>9.59</v>
      </c>
      <c r="E23" s="59" t="n">
        <v>8.85</v>
      </c>
      <c r="F23" s="59" t="n">
        <v>5.35</v>
      </c>
      <c r="G23" s="59" t="n">
        <v>9.210000000000001</v>
      </c>
      <c r="H23" s="59" t="inlineStr">
        <is>
          <t>NA</t>
        </is>
      </c>
      <c r="I23" s="59" t="n">
        <v>7.71</v>
      </c>
      <c r="J23" s="1" t="n"/>
      <c r="K23" s="1" t="n"/>
      <c r="L23" s="1" t="n"/>
      <c r="M23" s="1" t="n"/>
      <c r="N23" s="1" t="n"/>
      <c r="O23" s="1" t="n"/>
      <c r="P23" s="1" t="n"/>
      <c r="Q23" s="1" t="n"/>
      <c r="R23" s="1" t="n"/>
      <c r="S23" s="1" t="n"/>
      <c r="T23" s="1" t="n"/>
      <c r="U23" s="1" t="n"/>
      <c r="V23" s="1" t="n"/>
      <c r="W23" s="1" t="n"/>
      <c r="X23" s="1" t="n"/>
      <c r="Y23" s="1" t="n"/>
      <c r="Z23" s="1" t="n"/>
      <c r="AA23" s="1" t="n"/>
      <c r="AB23" s="1" t="n"/>
      <c r="AC23" s="1" t="n"/>
      <c r="AD23" s="1" t="n"/>
      <c r="AE23" s="1" t="n"/>
      <c r="AF23" s="1" t="n"/>
      <c r="AG23" s="1" t="n"/>
    </row>
    <row r="24" ht="15" customHeight="1" s="157">
      <c r="A24" s="57" t="n">
        <v>2018</v>
      </c>
      <c r="B24" s="58" t="inlineStr">
        <is>
          <t>MA</t>
        </is>
      </c>
      <c r="C24" s="58" t="inlineStr">
        <is>
          <t>Total Electric Industry</t>
        </is>
      </c>
      <c r="D24" s="59" t="n">
        <v>21.61</v>
      </c>
      <c r="E24" s="59" t="n">
        <v>17.17</v>
      </c>
      <c r="F24" s="59" t="n">
        <v>14.89</v>
      </c>
      <c r="G24" s="59" t="n">
        <v>6.38</v>
      </c>
      <c r="H24" s="59" t="inlineStr">
        <is>
          <t>NA</t>
        </is>
      </c>
      <c r="I24" s="59" t="n">
        <v>18.5</v>
      </c>
      <c r="J24" s="1" t="n"/>
      <c r="K24" s="1" t="n"/>
      <c r="L24" s="1" t="n"/>
      <c r="M24" s="1" t="n"/>
      <c r="N24" s="1" t="n"/>
      <c r="O24" s="1" t="n"/>
      <c r="P24" s="1" t="n"/>
      <c r="Q24" s="1" t="n"/>
      <c r="R24" s="1" t="n"/>
      <c r="S24" s="1" t="n"/>
      <c r="T24" s="1" t="n"/>
      <c r="U24" s="1" t="n"/>
      <c r="V24" s="1" t="n"/>
      <c r="W24" s="1" t="n"/>
      <c r="X24" s="1" t="n"/>
      <c r="Y24" s="1" t="n"/>
      <c r="Z24" s="1" t="n"/>
      <c r="AA24" s="1" t="n"/>
      <c r="AB24" s="1" t="n"/>
      <c r="AC24" s="1" t="n"/>
      <c r="AD24" s="1" t="n"/>
      <c r="AE24" s="1" t="n"/>
      <c r="AF24" s="1" t="n"/>
      <c r="AG24" s="1" t="n"/>
    </row>
    <row r="25" ht="15" customHeight="1" s="157">
      <c r="A25" s="57" t="n">
        <v>2018</v>
      </c>
      <c r="B25" s="58" t="inlineStr">
        <is>
          <t>MD</t>
        </is>
      </c>
      <c r="C25" s="58" t="inlineStr">
        <is>
          <t>Total Electric Industry</t>
        </is>
      </c>
      <c r="D25" s="59" t="n">
        <v>13.3</v>
      </c>
      <c r="E25" s="59" t="n">
        <v>10.43</v>
      </c>
      <c r="F25" s="59" t="n">
        <v>8.23</v>
      </c>
      <c r="G25" s="59" t="n">
        <v>7.44</v>
      </c>
      <c r="H25" s="59" t="inlineStr">
        <is>
          <t>NA</t>
        </is>
      </c>
      <c r="I25" s="59" t="n">
        <v>11.57</v>
      </c>
      <c r="J25" s="1" t="n"/>
      <c r="K25" s="1" t="n"/>
      <c r="L25" s="1" t="n"/>
      <c r="M25" s="1" t="n"/>
      <c r="N25" s="1" t="n"/>
      <c r="O25" s="1" t="n"/>
      <c r="P25" s="1" t="n"/>
      <c r="Q25" s="1" t="n"/>
      <c r="R25" s="1" t="n"/>
      <c r="S25" s="1" t="n"/>
      <c r="T25" s="1" t="n"/>
      <c r="U25" s="1" t="n"/>
      <c r="V25" s="1" t="n"/>
      <c r="W25" s="1" t="n"/>
      <c r="X25" s="1" t="n"/>
      <c r="Y25" s="1" t="n"/>
      <c r="Z25" s="1" t="n"/>
      <c r="AA25" s="1" t="n"/>
      <c r="AB25" s="1" t="n"/>
      <c r="AC25" s="1" t="n"/>
      <c r="AD25" s="1" t="n"/>
      <c r="AE25" s="1" t="n"/>
      <c r="AF25" s="1" t="n"/>
      <c r="AG25" s="1" t="n"/>
    </row>
    <row r="26" ht="15" customHeight="1" s="157">
      <c r="A26" s="57" t="n">
        <v>2018</v>
      </c>
      <c r="B26" s="58" t="inlineStr">
        <is>
          <t>ME</t>
        </is>
      </c>
      <c r="C26" s="58" t="inlineStr">
        <is>
          <t>Total Electric Industry</t>
        </is>
      </c>
      <c r="D26" s="59" t="n">
        <v>16.84</v>
      </c>
      <c r="E26" s="59" t="n">
        <v>12.51</v>
      </c>
      <c r="F26" s="59" t="n">
        <v>9.32</v>
      </c>
      <c r="G26" s="59" t="n">
        <v>0</v>
      </c>
      <c r="H26" s="59" t="inlineStr">
        <is>
          <t>NA</t>
        </is>
      </c>
      <c r="I26" s="59" t="n">
        <v>13.44</v>
      </c>
      <c r="J26" s="1" t="n"/>
      <c r="K26" s="1" t="n"/>
      <c r="L26" s="1" t="n"/>
      <c r="M26" s="1" t="n"/>
      <c r="N26" s="1" t="n"/>
      <c r="O26" s="1" t="n"/>
      <c r="P26" s="1" t="n"/>
      <c r="Q26" s="1" t="n"/>
      <c r="R26" s="1" t="n"/>
      <c r="S26" s="1" t="n"/>
      <c r="T26" s="1" t="n"/>
      <c r="U26" s="1" t="n"/>
      <c r="V26" s="1" t="n"/>
      <c r="W26" s="1" t="n"/>
      <c r="X26" s="1" t="n"/>
      <c r="Y26" s="1" t="n"/>
      <c r="Z26" s="1" t="n"/>
      <c r="AA26" s="1" t="n"/>
      <c r="AB26" s="1" t="n"/>
      <c r="AC26" s="1" t="n"/>
      <c r="AD26" s="1" t="n"/>
      <c r="AE26" s="1" t="n"/>
      <c r="AF26" s="1" t="n"/>
      <c r="AG26" s="1" t="n"/>
    </row>
    <row r="27" ht="15" customHeight="1" s="157">
      <c r="A27" s="57" t="n">
        <v>2018</v>
      </c>
      <c r="B27" s="58" t="inlineStr">
        <is>
          <t>MI</t>
        </is>
      </c>
      <c r="C27" s="58" t="inlineStr">
        <is>
          <t>Total Electric Industry</t>
        </is>
      </c>
      <c r="D27" s="59" t="n">
        <v>15.45</v>
      </c>
      <c r="E27" s="59" t="n">
        <v>11.15</v>
      </c>
      <c r="F27" s="59" t="n">
        <v>7.1</v>
      </c>
      <c r="G27" s="59" t="n">
        <v>10.76</v>
      </c>
      <c r="H27" s="59" t="inlineStr">
        <is>
          <t>NA</t>
        </is>
      </c>
      <c r="I27" s="59" t="n">
        <v>11.4</v>
      </c>
      <c r="J27" s="1" t="n"/>
      <c r="K27" s="1" t="n"/>
      <c r="L27" s="1" t="n"/>
      <c r="M27" s="1" t="n"/>
      <c r="N27" s="1" t="n"/>
      <c r="O27" s="1" t="n"/>
      <c r="P27" s="1" t="n"/>
      <c r="Q27" s="1" t="n"/>
      <c r="R27" s="1" t="n"/>
      <c r="S27" s="1" t="n"/>
      <c r="T27" s="1" t="n"/>
      <c r="U27" s="1" t="n"/>
      <c r="V27" s="1" t="n"/>
      <c r="W27" s="1" t="n"/>
      <c r="X27" s="1" t="n"/>
      <c r="Y27" s="1" t="n"/>
      <c r="Z27" s="1" t="n"/>
      <c r="AA27" s="1" t="n"/>
      <c r="AB27" s="1" t="n"/>
      <c r="AC27" s="1" t="n"/>
      <c r="AD27" s="1" t="n"/>
      <c r="AE27" s="1" t="n"/>
      <c r="AF27" s="1" t="n"/>
      <c r="AG27" s="1" t="n"/>
    </row>
    <row r="28" ht="15" customHeight="1" s="157">
      <c r="A28" s="57" t="n">
        <v>2018</v>
      </c>
      <c r="B28" s="58" t="inlineStr">
        <is>
          <t>MN</t>
        </is>
      </c>
      <c r="C28" s="58" t="inlineStr">
        <is>
          <t>Total Electric Industry</t>
        </is>
      </c>
      <c r="D28" s="59" t="n">
        <v>13.14</v>
      </c>
      <c r="E28" s="59" t="n">
        <v>10.38</v>
      </c>
      <c r="F28" s="59" t="n">
        <v>7.52</v>
      </c>
      <c r="G28" s="59" t="n">
        <v>9.58</v>
      </c>
      <c r="H28" s="59" t="inlineStr">
        <is>
          <t>NA</t>
        </is>
      </c>
      <c r="I28" s="59" t="n">
        <v>10.37</v>
      </c>
      <c r="J28" s="1" t="n"/>
      <c r="K28" s="1" t="n"/>
      <c r="L28" s="1" t="n"/>
      <c r="M28" s="1" t="n"/>
      <c r="N28" s="1" t="n"/>
      <c r="O28" s="1" t="n"/>
      <c r="P28" s="1" t="n"/>
      <c r="Q28" s="1" t="n"/>
      <c r="R28" s="1" t="n"/>
      <c r="S28" s="1" t="n"/>
      <c r="T28" s="1" t="n"/>
      <c r="U28" s="1" t="n"/>
      <c r="V28" s="1" t="n"/>
      <c r="W28" s="1" t="n"/>
      <c r="X28" s="1" t="n"/>
      <c r="Y28" s="1" t="n"/>
      <c r="Z28" s="1" t="n"/>
      <c r="AA28" s="1" t="n"/>
      <c r="AB28" s="1" t="n"/>
      <c r="AC28" s="1" t="n"/>
      <c r="AD28" s="1" t="n"/>
      <c r="AE28" s="1" t="n"/>
      <c r="AF28" s="1" t="n"/>
      <c r="AG28" s="1" t="n"/>
    </row>
    <row r="29" ht="15" customHeight="1" s="157">
      <c r="A29" s="57" t="n">
        <v>2018</v>
      </c>
      <c r="B29" s="58" t="inlineStr">
        <is>
          <t>MO</t>
        </is>
      </c>
      <c r="C29" s="58" t="inlineStr">
        <is>
          <t>Total Electric Industry</t>
        </is>
      </c>
      <c r="D29" s="59" t="n">
        <v>11.34</v>
      </c>
      <c r="E29" s="59" t="n">
        <v>9.4</v>
      </c>
      <c r="F29" s="59" t="n">
        <v>7.22</v>
      </c>
      <c r="G29" s="59" t="n">
        <v>8.52</v>
      </c>
      <c r="H29" s="59" t="inlineStr">
        <is>
          <t>NA</t>
        </is>
      </c>
      <c r="I29" s="59" t="n">
        <v>9.93</v>
      </c>
      <c r="J29" s="1" t="n"/>
      <c r="K29" s="1" t="n"/>
      <c r="L29" s="1" t="n"/>
      <c r="M29" s="1" t="n"/>
      <c r="N29" s="1" t="n"/>
      <c r="O29" s="1" t="n"/>
      <c r="P29" s="1" t="n"/>
      <c r="Q29" s="1" t="n"/>
      <c r="R29" s="1" t="n"/>
      <c r="S29" s="1" t="n"/>
      <c r="T29" s="1" t="n"/>
      <c r="U29" s="1" t="n"/>
      <c r="V29" s="1" t="n"/>
      <c r="W29" s="1" t="n"/>
      <c r="X29" s="1" t="n"/>
      <c r="Y29" s="1" t="n"/>
      <c r="Z29" s="1" t="n"/>
      <c r="AA29" s="1" t="n"/>
      <c r="AB29" s="1" t="n"/>
      <c r="AC29" s="1" t="n"/>
      <c r="AD29" s="1" t="n"/>
      <c r="AE29" s="1" t="n"/>
      <c r="AF29" s="1" t="n"/>
      <c r="AG29" s="1" t="n"/>
    </row>
    <row r="30" ht="15" customHeight="1" s="157">
      <c r="A30" s="57" t="n">
        <v>2018</v>
      </c>
      <c r="B30" s="58" t="inlineStr">
        <is>
          <t>MS</t>
        </is>
      </c>
      <c r="C30" s="58" t="inlineStr">
        <is>
          <t>Total Electric Industry</t>
        </is>
      </c>
      <c r="D30" s="59" t="n">
        <v>11.12</v>
      </c>
      <c r="E30" s="59" t="n">
        <v>10.43</v>
      </c>
      <c r="F30" s="59" t="n">
        <v>6</v>
      </c>
      <c r="G30" s="59" t="n">
        <v>0</v>
      </c>
      <c r="H30" s="59" t="inlineStr">
        <is>
          <t>NA</t>
        </is>
      </c>
      <c r="I30" s="59" t="n">
        <v>9.24</v>
      </c>
      <c r="J30" s="1" t="n"/>
      <c r="K30" s="1" t="n"/>
      <c r="L30" s="1" t="n"/>
      <c r="M30" s="1" t="n"/>
      <c r="N30" s="1" t="n"/>
      <c r="O30" s="1" t="n"/>
      <c r="P30" s="1" t="n"/>
      <c r="Q30" s="1" t="n"/>
      <c r="R30" s="1" t="n"/>
      <c r="S30" s="1" t="n"/>
      <c r="T30" s="1" t="n"/>
      <c r="U30" s="1" t="n"/>
      <c r="V30" s="1" t="n"/>
      <c r="W30" s="1" t="n"/>
      <c r="X30" s="1" t="n"/>
      <c r="Y30" s="1" t="n"/>
      <c r="Z30" s="1" t="n"/>
      <c r="AA30" s="1" t="n"/>
      <c r="AB30" s="1" t="n"/>
      <c r="AC30" s="1" t="n"/>
      <c r="AD30" s="1" t="n"/>
      <c r="AE30" s="1" t="n"/>
      <c r="AF30" s="1" t="n"/>
      <c r="AG30" s="1" t="n"/>
    </row>
    <row r="31" ht="15" customHeight="1" s="157">
      <c r="A31" s="57" t="n">
        <v>2018</v>
      </c>
      <c r="B31" s="58" t="inlineStr">
        <is>
          <t>MT</t>
        </is>
      </c>
      <c r="C31" s="58" t="inlineStr">
        <is>
          <t>Total Electric Industry</t>
        </is>
      </c>
      <c r="D31" s="59" t="n">
        <v>10.96</v>
      </c>
      <c r="E31" s="59" t="n">
        <v>10.11</v>
      </c>
      <c r="F31" s="59" t="n">
        <v>5.19</v>
      </c>
      <c r="G31" s="59" t="n">
        <v>0</v>
      </c>
      <c r="H31" s="59" t="inlineStr">
        <is>
          <t>NA</t>
        </is>
      </c>
      <c r="I31" s="59" t="n">
        <v>8.84</v>
      </c>
      <c r="J31" s="1" t="n"/>
      <c r="K31" s="1" t="n"/>
      <c r="L31" s="1" t="n"/>
      <c r="M31" s="1" t="n"/>
      <c r="N31" s="1" t="n"/>
      <c r="O31" s="1" t="n"/>
      <c r="P31" s="1" t="n"/>
      <c r="Q31" s="1" t="n"/>
      <c r="R31" s="1" t="n"/>
      <c r="S31" s="1" t="n"/>
      <c r="T31" s="1" t="n"/>
      <c r="U31" s="1" t="n"/>
      <c r="V31" s="1" t="n"/>
      <c r="W31" s="1" t="n"/>
      <c r="X31" s="1" t="n"/>
      <c r="Y31" s="1" t="n"/>
      <c r="Z31" s="1" t="n"/>
      <c r="AA31" s="1" t="n"/>
      <c r="AB31" s="1" t="n"/>
      <c r="AC31" s="1" t="n"/>
      <c r="AD31" s="1" t="n"/>
      <c r="AE31" s="1" t="n"/>
      <c r="AF31" s="1" t="n"/>
      <c r="AG31" s="1" t="n"/>
    </row>
    <row r="32" ht="15" customHeight="1" s="157">
      <c r="A32" s="57" t="n">
        <v>2018</v>
      </c>
      <c r="B32" s="58" t="inlineStr">
        <is>
          <t>NC</t>
        </is>
      </c>
      <c r="C32" s="58" t="inlineStr">
        <is>
          <t>Total Electric Industry</t>
        </is>
      </c>
      <c r="D32" s="59" t="n">
        <v>11.09</v>
      </c>
      <c r="E32" s="59" t="n">
        <v>8.58</v>
      </c>
      <c r="F32" s="59" t="n">
        <v>6.33</v>
      </c>
      <c r="G32" s="59" t="n">
        <v>8.02</v>
      </c>
      <c r="H32" s="59" t="inlineStr">
        <is>
          <t>NA</t>
        </is>
      </c>
      <c r="I32" s="59" t="n">
        <v>9.25</v>
      </c>
      <c r="J32" s="1" t="n"/>
      <c r="K32" s="1" t="n"/>
      <c r="L32" s="1" t="n"/>
      <c r="M32" s="1" t="n"/>
      <c r="N32" s="1" t="n"/>
      <c r="O32" s="1" t="n"/>
      <c r="P32" s="1" t="n"/>
      <c r="Q32" s="1" t="n"/>
      <c r="R32" s="1" t="n"/>
      <c r="S32" s="1" t="n"/>
      <c r="T32" s="1" t="n"/>
      <c r="U32" s="1" t="n"/>
      <c r="V32" s="1" t="n"/>
      <c r="W32" s="1" t="n"/>
      <c r="X32" s="1" t="n"/>
      <c r="Y32" s="1" t="n"/>
      <c r="Z32" s="1" t="n"/>
      <c r="AA32" s="1" t="n"/>
      <c r="AB32" s="1" t="n"/>
      <c r="AC32" s="1" t="n"/>
      <c r="AD32" s="1" t="n"/>
      <c r="AE32" s="1" t="n"/>
      <c r="AF32" s="1" t="n"/>
      <c r="AG32" s="1" t="n"/>
    </row>
    <row r="33" ht="15" customHeight="1" s="157">
      <c r="A33" s="57" t="n">
        <v>2018</v>
      </c>
      <c r="B33" s="58" t="inlineStr">
        <is>
          <t>ND</t>
        </is>
      </c>
      <c r="C33" s="58" t="inlineStr">
        <is>
          <t>Total Electric Industry</t>
        </is>
      </c>
      <c r="D33" s="59" t="n">
        <v>10.25</v>
      </c>
      <c r="E33" s="59" t="n">
        <v>9.1</v>
      </c>
      <c r="F33" s="59" t="n">
        <v>7.98</v>
      </c>
      <c r="G33" s="59" t="n">
        <v>0</v>
      </c>
      <c r="H33" s="59" t="inlineStr">
        <is>
          <t>NA</t>
        </is>
      </c>
      <c r="I33" s="59" t="n">
        <v>8.91</v>
      </c>
      <c r="J33" s="1" t="n"/>
      <c r="K33" s="1" t="n"/>
      <c r="L33" s="1" t="n"/>
      <c r="M33" s="1" t="n"/>
      <c r="N33" s="1" t="n"/>
      <c r="O33" s="1" t="n"/>
      <c r="P33" s="1" t="n"/>
      <c r="Q33" s="1" t="n"/>
      <c r="R33" s="1" t="n"/>
      <c r="S33" s="1" t="n"/>
      <c r="T33" s="1" t="n"/>
      <c r="U33" s="1" t="n"/>
      <c r="V33" s="1" t="n"/>
      <c r="W33" s="1" t="n"/>
      <c r="X33" s="1" t="n"/>
      <c r="Y33" s="1" t="n"/>
      <c r="Z33" s="1" t="n"/>
      <c r="AA33" s="1" t="n"/>
      <c r="AB33" s="1" t="n"/>
      <c r="AC33" s="1" t="n"/>
      <c r="AD33" s="1" t="n"/>
      <c r="AE33" s="1" t="n"/>
      <c r="AF33" s="1" t="n"/>
      <c r="AG33" s="1" t="n"/>
    </row>
    <row r="34" ht="15" customHeight="1" s="157">
      <c r="A34" s="57" t="n">
        <v>2018</v>
      </c>
      <c r="B34" s="58" t="inlineStr">
        <is>
          <t>NE</t>
        </is>
      </c>
      <c r="C34" s="58" t="inlineStr">
        <is>
          <t>Total Electric Industry</t>
        </is>
      </c>
      <c r="D34" s="59" t="n">
        <v>10.7</v>
      </c>
      <c r="E34" s="59" t="n">
        <v>8.83</v>
      </c>
      <c r="F34" s="59" t="n">
        <v>7.6</v>
      </c>
      <c r="G34" s="59" t="n">
        <v>0</v>
      </c>
      <c r="H34" s="59" t="inlineStr">
        <is>
          <t>NA</t>
        </is>
      </c>
      <c r="I34" s="59" t="n">
        <v>9.02</v>
      </c>
      <c r="J34" s="1" t="n"/>
      <c r="K34" s="1" t="n"/>
      <c r="L34" s="1" t="n"/>
      <c r="M34" s="1" t="n"/>
      <c r="N34" s="1" t="n"/>
      <c r="O34" s="1" t="n"/>
      <c r="P34" s="1" t="n"/>
      <c r="Q34" s="1" t="n"/>
      <c r="R34" s="1" t="n"/>
      <c r="S34" s="1" t="n"/>
      <c r="T34" s="1" t="n"/>
      <c r="U34" s="1" t="n"/>
      <c r="V34" s="1" t="n"/>
      <c r="W34" s="1" t="n"/>
      <c r="X34" s="1" t="n"/>
      <c r="Y34" s="1" t="n"/>
      <c r="Z34" s="1" t="n"/>
      <c r="AA34" s="1" t="n"/>
      <c r="AB34" s="1" t="n"/>
      <c r="AC34" s="1" t="n"/>
      <c r="AD34" s="1" t="n"/>
      <c r="AE34" s="1" t="n"/>
      <c r="AF34" s="1" t="n"/>
      <c r="AG34" s="1" t="n"/>
    </row>
    <row r="35" ht="15" customHeight="1" s="157">
      <c r="A35" s="57" t="n">
        <v>2018</v>
      </c>
      <c r="B35" s="58" t="inlineStr">
        <is>
          <t>NH</t>
        </is>
      </c>
      <c r="C35" s="58" t="inlineStr">
        <is>
          <t>Total Electric Industry</t>
        </is>
      </c>
      <c r="D35" s="59" t="n">
        <v>19.69</v>
      </c>
      <c r="E35" s="59" t="n">
        <v>15.81</v>
      </c>
      <c r="F35" s="59" t="n">
        <v>13.42</v>
      </c>
      <c r="G35" s="59" t="n">
        <v>0</v>
      </c>
      <c r="H35" s="59" t="inlineStr">
        <is>
          <t>NA</t>
        </is>
      </c>
      <c r="I35" s="59" t="n">
        <v>17.01</v>
      </c>
      <c r="J35" s="1" t="n"/>
      <c r="K35" s="1" t="n"/>
      <c r="L35" s="1" t="n"/>
      <c r="M35" s="1" t="n"/>
      <c r="N35" s="1" t="n"/>
      <c r="O35" s="1" t="n"/>
      <c r="P35" s="1" t="n"/>
      <c r="Q35" s="1" t="n"/>
      <c r="R35" s="1" t="n"/>
      <c r="S35" s="1" t="n"/>
      <c r="T35" s="1" t="n"/>
      <c r="U35" s="1" t="n"/>
      <c r="V35" s="1" t="n"/>
      <c r="W35" s="1" t="n"/>
      <c r="X35" s="1" t="n"/>
      <c r="Y35" s="1" t="n"/>
      <c r="Z35" s="1" t="n"/>
      <c r="AA35" s="1" t="n"/>
      <c r="AB35" s="1" t="n"/>
      <c r="AC35" s="1" t="n"/>
      <c r="AD35" s="1" t="n"/>
      <c r="AE35" s="1" t="n"/>
      <c r="AF35" s="1" t="n"/>
      <c r="AG35" s="1" t="n"/>
    </row>
    <row r="36" ht="15" customHeight="1" s="157">
      <c r="A36" s="57" t="n">
        <v>2018</v>
      </c>
      <c r="B36" s="58" t="inlineStr">
        <is>
          <t>NJ</t>
        </is>
      </c>
      <c r="C36" s="58" t="inlineStr">
        <is>
          <t>Total Electric Industry</t>
        </is>
      </c>
      <c r="D36" s="59" t="n">
        <v>15.41</v>
      </c>
      <c r="E36" s="59" t="n">
        <v>12.21</v>
      </c>
      <c r="F36" s="59" t="n">
        <v>10.07</v>
      </c>
      <c r="G36" s="59" t="n">
        <v>9.07</v>
      </c>
      <c r="H36" s="59" t="inlineStr">
        <is>
          <t>NA</t>
        </is>
      </c>
      <c r="I36" s="59" t="n">
        <v>13.23</v>
      </c>
      <c r="J36" s="1" t="n"/>
      <c r="K36" s="1" t="n"/>
      <c r="L36" s="1" t="n"/>
      <c r="M36" s="1" t="n"/>
      <c r="N36" s="1" t="n"/>
      <c r="O36" s="1" t="n"/>
      <c r="P36" s="1" t="n"/>
      <c r="Q36" s="1" t="n"/>
      <c r="R36" s="1" t="n"/>
      <c r="S36" s="1" t="n"/>
      <c r="T36" s="1" t="n"/>
      <c r="U36" s="1" t="n"/>
      <c r="V36" s="1" t="n"/>
      <c r="W36" s="1" t="n"/>
      <c r="X36" s="1" t="n"/>
      <c r="Y36" s="1" t="n"/>
      <c r="Z36" s="1" t="n"/>
      <c r="AA36" s="1" t="n"/>
      <c r="AB36" s="1" t="n"/>
      <c r="AC36" s="1" t="n"/>
      <c r="AD36" s="1" t="n"/>
      <c r="AE36" s="1" t="n"/>
      <c r="AF36" s="1" t="n"/>
      <c r="AG36" s="1" t="n"/>
    </row>
    <row r="37" ht="15" customHeight="1" s="157">
      <c r="A37" s="57" t="n">
        <v>2018</v>
      </c>
      <c r="B37" s="58" t="inlineStr">
        <is>
          <t>NM</t>
        </is>
      </c>
      <c r="C37" s="58" t="inlineStr">
        <is>
          <t>Total Electric Industry</t>
        </is>
      </c>
      <c r="D37" s="59" t="n">
        <v>12.68</v>
      </c>
      <c r="E37" s="59" t="n">
        <v>10.02</v>
      </c>
      <c r="F37" s="59" t="n">
        <v>5.84</v>
      </c>
      <c r="G37" s="59" t="n">
        <v>0</v>
      </c>
      <c r="H37" s="59" t="inlineStr">
        <is>
          <t>NA</t>
        </is>
      </c>
      <c r="I37" s="59" t="n">
        <v>9.35</v>
      </c>
      <c r="J37" s="1" t="n"/>
      <c r="K37" s="1" t="n"/>
      <c r="L37" s="1" t="n"/>
      <c r="M37" s="1" t="n"/>
      <c r="N37" s="1" t="n"/>
      <c r="O37" s="1" t="n"/>
      <c r="P37" s="1" t="n"/>
      <c r="Q37" s="1" t="n"/>
      <c r="R37" s="1" t="n"/>
      <c r="S37" s="1" t="n"/>
      <c r="T37" s="1" t="n"/>
      <c r="U37" s="1" t="n"/>
      <c r="V37" s="1" t="n"/>
      <c r="W37" s="1" t="n"/>
      <c r="X37" s="1" t="n"/>
      <c r="Y37" s="1" t="n"/>
      <c r="Z37" s="1" t="n"/>
      <c r="AA37" s="1" t="n"/>
      <c r="AB37" s="1" t="n"/>
      <c r="AC37" s="1" t="n"/>
      <c r="AD37" s="1" t="n"/>
      <c r="AE37" s="1" t="n"/>
      <c r="AF37" s="1" t="n"/>
      <c r="AG37" s="1" t="n"/>
    </row>
    <row r="38">
      <c r="A38" s="57" t="n">
        <v>2018</v>
      </c>
      <c r="B38" s="58" t="inlineStr">
        <is>
          <t>NV</t>
        </is>
      </c>
      <c r="C38" s="58" t="inlineStr">
        <is>
          <t>Total Electric Industry</t>
        </is>
      </c>
      <c r="D38" s="59" t="n">
        <v>11.85</v>
      </c>
      <c r="E38" s="59" t="n">
        <v>7.74</v>
      </c>
      <c r="F38" s="59" t="n">
        <v>6.1</v>
      </c>
      <c r="G38" s="59" t="n">
        <v>8.31</v>
      </c>
      <c r="H38" s="59" t="inlineStr">
        <is>
          <t>NA</t>
        </is>
      </c>
      <c r="I38" s="59" t="n">
        <v>8.67</v>
      </c>
      <c r="J38" s="1" t="n"/>
      <c r="K38" s="1" t="n"/>
      <c r="L38" s="1" t="n"/>
      <c r="M38" s="1" t="n"/>
      <c r="N38" s="1" t="n"/>
      <c r="O38" s="1" t="n"/>
      <c r="P38" s="1" t="n"/>
      <c r="Q38" s="1" t="n"/>
      <c r="R38" s="1" t="n"/>
      <c r="S38" s="1" t="n"/>
      <c r="T38" s="1" t="n"/>
      <c r="U38" s="1" t="n"/>
      <c r="V38" s="1" t="n"/>
      <c r="W38" s="1" t="n"/>
      <c r="X38" s="1" t="n"/>
      <c r="Y38" s="1" t="n"/>
      <c r="Z38" s="1" t="n"/>
      <c r="AA38" s="1" t="n"/>
      <c r="AB38" s="1" t="n"/>
      <c r="AC38" s="1" t="n"/>
      <c r="AD38" s="1" t="n"/>
      <c r="AE38" s="1" t="n"/>
      <c r="AF38" s="1" t="n"/>
      <c r="AG38" s="1" t="n"/>
    </row>
    <row r="39">
      <c r="A39" s="57" t="n">
        <v>2018</v>
      </c>
      <c r="B39" s="58" t="inlineStr">
        <is>
          <t>NY</t>
        </is>
      </c>
      <c r="C39" s="58" t="inlineStr">
        <is>
          <t>Total Electric Industry</t>
        </is>
      </c>
      <c r="D39" s="59" t="n">
        <v>18.52</v>
      </c>
      <c r="E39" s="59" t="n">
        <v>14.5</v>
      </c>
      <c r="F39" s="59" t="n">
        <v>6.02</v>
      </c>
      <c r="G39" s="59" t="n">
        <v>12.14</v>
      </c>
      <c r="H39" s="59" t="inlineStr">
        <is>
          <t>NA</t>
        </is>
      </c>
      <c r="I39" s="59" t="n">
        <v>14.83</v>
      </c>
      <c r="J39" s="1" t="n"/>
      <c r="K39" s="1" t="n"/>
      <c r="L39" s="1" t="n"/>
      <c r="M39" s="1" t="n"/>
      <c r="N39" s="1" t="n"/>
      <c r="O39" s="1" t="n"/>
      <c r="P39" s="1" t="n"/>
      <c r="Q39" s="1" t="n"/>
      <c r="R39" s="1" t="n"/>
      <c r="S39" s="1" t="n"/>
      <c r="T39" s="1" t="n"/>
      <c r="U39" s="1" t="n"/>
      <c r="V39" s="1" t="n"/>
      <c r="W39" s="1" t="n"/>
      <c r="X39" s="1" t="n"/>
      <c r="Y39" s="1" t="n"/>
      <c r="Z39" s="1" t="n"/>
      <c r="AA39" s="1" t="n"/>
      <c r="AB39" s="1" t="n"/>
      <c r="AC39" s="1" t="n"/>
      <c r="AD39" s="1" t="n"/>
      <c r="AE39" s="1" t="n"/>
      <c r="AF39" s="1" t="n"/>
      <c r="AG39" s="1" t="n"/>
    </row>
    <row r="40">
      <c r="A40" s="57" t="n">
        <v>2018</v>
      </c>
      <c r="B40" s="58" t="inlineStr">
        <is>
          <t>OH</t>
        </is>
      </c>
      <c r="C40" s="58" t="inlineStr">
        <is>
          <t>Total Electric Industry</t>
        </is>
      </c>
      <c r="D40" s="59" t="n">
        <v>12.56</v>
      </c>
      <c r="E40" s="59" t="n">
        <v>10.11</v>
      </c>
      <c r="F40" s="59" t="n">
        <v>7.01</v>
      </c>
      <c r="G40" s="59" t="n">
        <v>7.33</v>
      </c>
      <c r="H40" s="59" t="inlineStr">
        <is>
          <t>NA</t>
        </is>
      </c>
      <c r="I40" s="59" t="n">
        <v>9.94</v>
      </c>
      <c r="J40" s="1" t="n"/>
      <c r="K40" s="1" t="n"/>
      <c r="L40" s="1" t="n"/>
      <c r="M40" s="1" t="n"/>
      <c r="N40" s="1" t="n"/>
      <c r="O40" s="1" t="n"/>
      <c r="P40" s="1" t="n"/>
      <c r="Q40" s="1" t="n"/>
      <c r="R40" s="1" t="n"/>
      <c r="S40" s="1" t="n"/>
      <c r="T40" s="1" t="n"/>
      <c r="U40" s="1" t="n"/>
      <c r="V40" s="1" t="n"/>
      <c r="W40" s="1" t="n"/>
      <c r="X40" s="1" t="n"/>
      <c r="Y40" s="1" t="n"/>
      <c r="Z40" s="1" t="n"/>
      <c r="AA40" s="1" t="n"/>
      <c r="AB40" s="1" t="n"/>
      <c r="AC40" s="1" t="n"/>
      <c r="AD40" s="1" t="n"/>
      <c r="AE40" s="1" t="n"/>
      <c r="AF40" s="1" t="n"/>
      <c r="AG40" s="1" t="n"/>
    </row>
    <row r="41">
      <c r="A41" s="57" t="n">
        <v>2018</v>
      </c>
      <c r="B41" s="58" t="inlineStr">
        <is>
          <t>OK</t>
        </is>
      </c>
      <c r="C41" s="58" t="inlineStr">
        <is>
          <t>Total Electric Industry</t>
        </is>
      </c>
      <c r="D41" s="59" t="n">
        <v>10.3</v>
      </c>
      <c r="E41" s="59" t="n">
        <v>8.07</v>
      </c>
      <c r="F41" s="59" t="n">
        <v>5.34</v>
      </c>
      <c r="G41" s="59" t="n">
        <v>0</v>
      </c>
      <c r="H41" s="59" t="inlineStr">
        <is>
          <t>NA</t>
        </is>
      </c>
      <c r="I41" s="59" t="n">
        <v>8.09</v>
      </c>
      <c r="J41" s="1" t="n"/>
      <c r="K41" s="1" t="n"/>
      <c r="L41" s="1" t="n"/>
      <c r="M41" s="1" t="n"/>
      <c r="N41" s="1" t="n"/>
      <c r="O41" s="1" t="n"/>
      <c r="P41" s="1" t="n"/>
      <c r="Q41" s="1" t="n"/>
      <c r="R41" s="1" t="n"/>
      <c r="S41" s="1" t="n"/>
      <c r="T41" s="1" t="n"/>
      <c r="U41" s="1" t="n"/>
      <c r="V41" s="1" t="n"/>
      <c r="W41" s="1" t="n"/>
      <c r="X41" s="1" t="n"/>
      <c r="Y41" s="1" t="n"/>
      <c r="Z41" s="1" t="n"/>
      <c r="AA41" s="1" t="n"/>
      <c r="AB41" s="1" t="n"/>
      <c r="AC41" s="1" t="n"/>
      <c r="AD41" s="1" t="n"/>
      <c r="AE41" s="1" t="n"/>
      <c r="AF41" s="1" t="n"/>
      <c r="AG41" s="1" t="n"/>
    </row>
    <row r="42">
      <c r="A42" s="57" t="n">
        <v>2018</v>
      </c>
      <c r="B42" s="58" t="inlineStr">
        <is>
          <t>OR</t>
        </is>
      </c>
      <c r="C42" s="58" t="inlineStr">
        <is>
          <t>Total Electric Industry</t>
        </is>
      </c>
      <c r="D42" s="59" t="n">
        <v>10.98</v>
      </c>
      <c r="E42" s="59" t="n">
        <v>8.91</v>
      </c>
      <c r="F42" s="59" t="n">
        <v>5.86</v>
      </c>
      <c r="G42" s="59" t="n">
        <v>9.16</v>
      </c>
      <c r="H42" s="59" t="inlineStr">
        <is>
          <t>NA</t>
        </is>
      </c>
      <c r="I42" s="59" t="n">
        <v>8.85</v>
      </c>
      <c r="J42" s="1" t="n"/>
      <c r="K42" s="1" t="n"/>
      <c r="L42" s="1" t="n"/>
      <c r="M42" s="1" t="n"/>
      <c r="N42" s="1" t="n"/>
      <c r="O42" s="1" t="n"/>
      <c r="P42" s="1" t="n"/>
      <c r="Q42" s="1" t="n"/>
      <c r="R42" s="1" t="n"/>
      <c r="S42" s="1" t="n"/>
      <c r="T42" s="1" t="n"/>
      <c r="U42" s="1" t="n"/>
      <c r="V42" s="1" t="n"/>
      <c r="W42" s="1" t="n"/>
      <c r="X42" s="1" t="n"/>
      <c r="Y42" s="1" t="n"/>
      <c r="Z42" s="1" t="n"/>
      <c r="AA42" s="1" t="n"/>
      <c r="AB42" s="1" t="n"/>
      <c r="AC42" s="1" t="n"/>
      <c r="AD42" s="1" t="n"/>
      <c r="AE42" s="1" t="n"/>
      <c r="AF42" s="1" t="n"/>
      <c r="AG42" s="1" t="n"/>
    </row>
    <row r="43">
      <c r="A43" s="57" t="n">
        <v>2018</v>
      </c>
      <c r="B43" s="58" t="inlineStr">
        <is>
          <t>PA</t>
        </is>
      </c>
      <c r="C43" s="58" t="inlineStr">
        <is>
          <t>Total Electric Industry</t>
        </is>
      </c>
      <c r="D43" s="59" t="n">
        <v>13.89</v>
      </c>
      <c r="E43" s="59" t="n">
        <v>8.94</v>
      </c>
      <c r="F43" s="59" t="n">
        <v>6.84</v>
      </c>
      <c r="G43" s="59" t="n">
        <v>7.78</v>
      </c>
      <c r="H43" s="59" t="inlineStr">
        <is>
          <t>NA</t>
        </is>
      </c>
      <c r="I43" s="59" t="n">
        <v>10.1</v>
      </c>
      <c r="J43" s="1" t="n"/>
      <c r="K43" s="1" t="n"/>
      <c r="L43" s="1" t="n"/>
      <c r="M43" s="1" t="n"/>
      <c r="N43" s="1" t="n"/>
      <c r="O43" s="1" t="n"/>
      <c r="P43" s="1" t="n"/>
      <c r="Q43" s="1" t="n"/>
      <c r="R43" s="1" t="n"/>
      <c r="S43" s="1" t="n"/>
      <c r="T43" s="1" t="n"/>
      <c r="U43" s="1" t="n"/>
      <c r="V43" s="1" t="n"/>
      <c r="W43" s="1" t="n"/>
      <c r="X43" s="1" t="n"/>
      <c r="Y43" s="1" t="n"/>
      <c r="Z43" s="1" t="n"/>
      <c r="AA43" s="1" t="n"/>
      <c r="AB43" s="1" t="n"/>
      <c r="AC43" s="1" t="n"/>
      <c r="AD43" s="1" t="n"/>
      <c r="AE43" s="1" t="n"/>
      <c r="AF43" s="1" t="n"/>
      <c r="AG43" s="1" t="n"/>
    </row>
    <row r="44">
      <c r="A44" s="57" t="n">
        <v>2018</v>
      </c>
      <c r="B44" s="58" t="inlineStr">
        <is>
          <t>RI</t>
        </is>
      </c>
      <c r="C44" s="58" t="inlineStr">
        <is>
          <t>Total Electric Industry</t>
        </is>
      </c>
      <c r="D44" s="59" t="n">
        <v>20.55</v>
      </c>
      <c r="E44" s="59" t="n">
        <v>16.58</v>
      </c>
      <c r="F44" s="59" t="n">
        <v>15.39</v>
      </c>
      <c r="G44" s="59" t="n">
        <v>17.01</v>
      </c>
      <c r="H44" s="59" t="inlineStr">
        <is>
          <t>NA</t>
        </is>
      </c>
      <c r="I44" s="59" t="n">
        <v>18.1</v>
      </c>
      <c r="J44" s="1" t="n"/>
      <c r="K44" s="1" t="n"/>
      <c r="L44" s="1" t="n"/>
      <c r="M44" s="1" t="n"/>
      <c r="N44" s="1" t="n"/>
      <c r="O44" s="1" t="n"/>
      <c r="P44" s="1" t="n"/>
      <c r="Q44" s="1" t="n"/>
      <c r="R44" s="1" t="n"/>
      <c r="S44" s="1" t="n"/>
      <c r="T44" s="1" t="n"/>
      <c r="U44" s="1" t="n"/>
      <c r="V44" s="1" t="n"/>
      <c r="W44" s="1" t="n"/>
      <c r="X44" s="1" t="n"/>
      <c r="Y44" s="1" t="n"/>
      <c r="Z44" s="1" t="n"/>
      <c r="AA44" s="1" t="n"/>
      <c r="AB44" s="1" t="n"/>
      <c r="AC44" s="1" t="n"/>
      <c r="AD44" s="1" t="n"/>
      <c r="AE44" s="1" t="n"/>
      <c r="AF44" s="1" t="n"/>
      <c r="AG44" s="1" t="n"/>
    </row>
    <row r="45">
      <c r="A45" s="57" t="n">
        <v>2018</v>
      </c>
      <c r="B45" s="58" t="inlineStr">
        <is>
          <t>SC</t>
        </is>
      </c>
      <c r="C45" s="58" t="inlineStr">
        <is>
          <t>Total Electric Industry</t>
        </is>
      </c>
      <c r="D45" s="59" t="n">
        <v>12.44</v>
      </c>
      <c r="E45" s="59" t="n">
        <v>10.11</v>
      </c>
      <c r="F45" s="59" t="n">
        <v>6.1</v>
      </c>
      <c r="G45" s="59" t="n">
        <v>0</v>
      </c>
      <c r="H45" s="59" t="inlineStr">
        <is>
          <t>NA</t>
        </is>
      </c>
      <c r="I45" s="59" t="n">
        <v>9.67</v>
      </c>
      <c r="J45" s="1" t="n"/>
      <c r="K45" s="1" t="n"/>
      <c r="L45" s="1" t="n"/>
      <c r="M45" s="1" t="n"/>
      <c r="N45" s="1" t="n"/>
      <c r="O45" s="1" t="n"/>
      <c r="P45" s="1" t="n"/>
      <c r="Q45" s="1" t="n"/>
      <c r="R45" s="1" t="n"/>
      <c r="S45" s="1" t="n"/>
      <c r="T45" s="1" t="n"/>
      <c r="U45" s="1" t="n"/>
      <c r="V45" s="1" t="n"/>
      <c r="W45" s="1" t="n"/>
      <c r="X45" s="1" t="n"/>
      <c r="Y45" s="1" t="n"/>
      <c r="Z45" s="1" t="n"/>
      <c r="AA45" s="1" t="n"/>
      <c r="AB45" s="1" t="n"/>
      <c r="AC45" s="1" t="n"/>
      <c r="AD45" s="1" t="n"/>
      <c r="AE45" s="1" t="n"/>
      <c r="AF45" s="1" t="n"/>
      <c r="AG45" s="1" t="n"/>
    </row>
    <row r="46">
      <c r="A46" s="57" t="n">
        <v>2018</v>
      </c>
      <c r="B46" s="58" t="inlineStr">
        <is>
          <t>SD</t>
        </is>
      </c>
      <c r="C46" s="58" t="inlineStr">
        <is>
          <t>Total Electric Industry</t>
        </is>
      </c>
      <c r="D46" s="59" t="n">
        <v>11.59</v>
      </c>
      <c r="E46" s="59" t="n">
        <v>9.619999999999999</v>
      </c>
      <c r="F46" s="59" t="n">
        <v>7.77</v>
      </c>
      <c r="G46" s="59" t="n">
        <v>0</v>
      </c>
      <c r="H46" s="59" t="inlineStr">
        <is>
          <t>NA</t>
        </is>
      </c>
      <c r="I46" s="59" t="n">
        <v>9.970000000000001</v>
      </c>
      <c r="J46" s="1" t="n"/>
      <c r="K46" s="1" t="n"/>
      <c r="L46" s="1" t="n"/>
      <c r="M46" s="1" t="n"/>
      <c r="N46" s="1" t="n"/>
      <c r="O46" s="1" t="n"/>
      <c r="P46" s="1" t="n"/>
      <c r="Q46" s="1" t="n"/>
      <c r="R46" s="1" t="n"/>
      <c r="S46" s="1" t="n"/>
      <c r="T46" s="1" t="n"/>
      <c r="U46" s="1" t="n"/>
      <c r="V46" s="1" t="n"/>
      <c r="W46" s="1" t="n"/>
      <c r="X46" s="1" t="n"/>
      <c r="Y46" s="1" t="n"/>
      <c r="Z46" s="1" t="n"/>
      <c r="AA46" s="1" t="n"/>
      <c r="AB46" s="1" t="n"/>
      <c r="AC46" s="1" t="n"/>
      <c r="AD46" s="1" t="n"/>
      <c r="AE46" s="1" t="n"/>
      <c r="AF46" s="1" t="n"/>
      <c r="AG46" s="1" t="n"/>
    </row>
    <row r="47">
      <c r="A47" s="57" t="n">
        <v>2018</v>
      </c>
      <c r="B47" s="58" t="inlineStr">
        <is>
          <t>TN</t>
        </is>
      </c>
      <c r="C47" s="58" t="inlineStr">
        <is>
          <t>Total Electric Industry</t>
        </is>
      </c>
      <c r="D47" s="59" t="n">
        <v>10.71</v>
      </c>
      <c r="E47" s="59" t="n">
        <v>10.51</v>
      </c>
      <c r="F47" s="59" t="n">
        <v>5.68</v>
      </c>
      <c r="G47" s="59" t="n">
        <v>0</v>
      </c>
      <c r="H47" s="59" t="inlineStr">
        <is>
          <t>NA</t>
        </is>
      </c>
      <c r="I47" s="59" t="n">
        <v>9.58</v>
      </c>
      <c r="J47" s="1" t="n"/>
      <c r="K47" s="1" t="n"/>
      <c r="L47" s="1" t="n"/>
      <c r="M47" s="1" t="n"/>
      <c r="N47" s="1" t="n"/>
      <c r="O47" s="1" t="n"/>
      <c r="P47" s="1" t="n"/>
      <c r="Q47" s="1" t="n"/>
      <c r="R47" s="1" t="n"/>
      <c r="S47" s="1" t="n"/>
      <c r="T47" s="1" t="n"/>
      <c r="U47" s="1" t="n"/>
      <c r="V47" s="1" t="n"/>
      <c r="W47" s="1" t="n"/>
      <c r="X47" s="1" t="n"/>
      <c r="Y47" s="1" t="n"/>
      <c r="Z47" s="1" t="n"/>
      <c r="AA47" s="1" t="n"/>
      <c r="AB47" s="1" t="n"/>
      <c r="AC47" s="1" t="n"/>
      <c r="AD47" s="1" t="n"/>
      <c r="AE47" s="1" t="n"/>
      <c r="AF47" s="1" t="n"/>
      <c r="AG47" s="1" t="n"/>
    </row>
    <row r="48">
      <c r="A48" s="57" t="n">
        <v>2018</v>
      </c>
      <c r="B48" s="58" t="inlineStr">
        <is>
          <t>TX</t>
        </is>
      </c>
      <c r="C48" s="58" t="inlineStr">
        <is>
          <t>Total Electric Industry</t>
        </is>
      </c>
      <c r="D48" s="59" t="n">
        <v>11.2</v>
      </c>
      <c r="E48" s="59" t="n">
        <v>8.16</v>
      </c>
      <c r="F48" s="59" t="n">
        <v>5.39</v>
      </c>
      <c r="G48" s="59" t="n">
        <v>8.08</v>
      </c>
      <c r="H48" s="59" t="inlineStr">
        <is>
          <t>NA</t>
        </is>
      </c>
      <c r="I48" s="59" t="n">
        <v>8.48</v>
      </c>
      <c r="J48" s="1" t="n"/>
      <c r="K48" s="1" t="n"/>
      <c r="L48" s="1" t="n"/>
      <c r="M48" s="1" t="n"/>
      <c r="N48" s="1" t="n"/>
      <c r="O48" s="1" t="n"/>
      <c r="P48" s="1" t="n"/>
      <c r="Q48" s="1" t="n"/>
      <c r="R48" s="1" t="n"/>
      <c r="S48" s="1" t="n"/>
      <c r="T48" s="1" t="n"/>
      <c r="U48" s="1" t="n"/>
      <c r="V48" s="1" t="n"/>
      <c r="W48" s="1" t="n"/>
      <c r="X48" s="1" t="n"/>
      <c r="Y48" s="1" t="n"/>
      <c r="Z48" s="1" t="n"/>
      <c r="AA48" s="1" t="n"/>
      <c r="AB48" s="1" t="n"/>
      <c r="AC48" s="1" t="n"/>
      <c r="AD48" s="1" t="n"/>
      <c r="AE48" s="1" t="n"/>
      <c r="AF48" s="1" t="n"/>
      <c r="AG48" s="1" t="n"/>
    </row>
    <row r="49">
      <c r="A49" s="57" t="n">
        <v>2018</v>
      </c>
      <c r="B49" s="58" t="inlineStr">
        <is>
          <t>UT</t>
        </is>
      </c>
      <c r="C49" s="58" t="inlineStr">
        <is>
          <t>Total Electric Industry</t>
        </is>
      </c>
      <c r="D49" s="59" t="n">
        <v>10.41</v>
      </c>
      <c r="E49" s="59" t="n">
        <v>8.23</v>
      </c>
      <c r="F49" s="59" t="n">
        <v>5.9</v>
      </c>
      <c r="G49" s="59" t="n">
        <v>10.59</v>
      </c>
      <c r="H49" s="59" t="inlineStr">
        <is>
          <t>NA</t>
        </is>
      </c>
      <c r="I49" s="59" t="n">
        <v>8.210000000000001</v>
      </c>
      <c r="J49" s="1" t="n"/>
      <c r="K49" s="1" t="n"/>
      <c r="L49" s="1" t="n"/>
      <c r="M49" s="1" t="n"/>
      <c r="N49" s="1" t="n"/>
      <c r="O49" s="1" t="n"/>
      <c r="P49" s="1" t="n"/>
      <c r="Q49" s="1" t="n"/>
      <c r="R49" s="1" t="n"/>
      <c r="S49" s="1" t="n"/>
      <c r="T49" s="1" t="n"/>
      <c r="U49" s="1" t="n"/>
      <c r="V49" s="1" t="n"/>
      <c r="W49" s="1" t="n"/>
      <c r="X49" s="1" t="n"/>
      <c r="Y49" s="1" t="n"/>
      <c r="Z49" s="1" t="n"/>
      <c r="AA49" s="1" t="n"/>
      <c r="AB49" s="1" t="n"/>
      <c r="AC49" s="1" t="n"/>
      <c r="AD49" s="1" t="n"/>
      <c r="AE49" s="1" t="n"/>
      <c r="AF49" s="1" t="n"/>
      <c r="AG49" s="1" t="n"/>
    </row>
    <row r="50">
      <c r="A50" s="57" t="n">
        <v>2018</v>
      </c>
      <c r="B50" s="58" t="inlineStr">
        <is>
          <t>VA</t>
        </is>
      </c>
      <c r="C50" s="58" t="inlineStr">
        <is>
          <t>Total Electric Industry</t>
        </is>
      </c>
      <c r="D50" s="59" t="n">
        <v>11.73</v>
      </c>
      <c r="E50" s="59" t="n">
        <v>8.32</v>
      </c>
      <c r="F50" s="59" t="n">
        <v>6.86</v>
      </c>
      <c r="G50" s="59" t="n">
        <v>8.279999999999999</v>
      </c>
      <c r="H50" s="59" t="inlineStr">
        <is>
          <t>NA</t>
        </is>
      </c>
      <c r="I50" s="59" t="n">
        <v>9.48</v>
      </c>
      <c r="J50" s="1" t="n"/>
      <c r="K50" s="1" t="n"/>
      <c r="L50" s="1" t="n"/>
      <c r="M50" s="1" t="n"/>
      <c r="N50" s="1" t="n"/>
      <c r="O50" s="1" t="n"/>
      <c r="P50" s="1" t="n"/>
      <c r="Q50" s="1" t="n"/>
      <c r="R50" s="1" t="n"/>
      <c r="S50" s="1" t="n"/>
      <c r="T50" s="1" t="n"/>
      <c r="U50" s="1" t="n"/>
      <c r="V50" s="1" t="n"/>
      <c r="W50" s="1" t="n"/>
      <c r="X50" s="1" t="n"/>
      <c r="Y50" s="1" t="n"/>
      <c r="Z50" s="1" t="n"/>
      <c r="AA50" s="1" t="n"/>
      <c r="AB50" s="1" t="n"/>
      <c r="AC50" s="1" t="n"/>
      <c r="AD50" s="1" t="n"/>
      <c r="AE50" s="1" t="n"/>
      <c r="AF50" s="1" t="n"/>
      <c r="AG50" s="1" t="n"/>
    </row>
    <row r="51">
      <c r="A51" s="57" t="n">
        <v>2018</v>
      </c>
      <c r="B51" s="58" t="inlineStr">
        <is>
          <t>VT</t>
        </is>
      </c>
      <c r="C51" s="58" t="inlineStr">
        <is>
          <t>Total Electric Industry</t>
        </is>
      </c>
      <c r="D51" s="59" t="n">
        <v>18.02</v>
      </c>
      <c r="E51" s="59" t="n">
        <v>15.24</v>
      </c>
      <c r="F51" s="59" t="n">
        <v>10.66</v>
      </c>
      <c r="G51" s="59" t="n">
        <v>0</v>
      </c>
      <c r="H51" s="59" t="inlineStr">
        <is>
          <t>NA</t>
        </is>
      </c>
      <c r="I51" s="59" t="n">
        <v>15.13</v>
      </c>
      <c r="J51" s="1" t="n"/>
      <c r="K51" s="1" t="n"/>
      <c r="L51" s="1" t="n"/>
      <c r="M51" s="1" t="n"/>
      <c r="N51" s="1" t="n"/>
      <c r="O51" s="1" t="n"/>
      <c r="P51" s="1" t="n"/>
      <c r="Q51" s="1" t="n"/>
      <c r="R51" s="1" t="n"/>
      <c r="S51" s="1" t="n"/>
      <c r="T51" s="1" t="n"/>
      <c r="U51" s="1" t="n"/>
      <c r="V51" s="1" t="n"/>
      <c r="W51" s="1" t="n"/>
      <c r="X51" s="1" t="n"/>
      <c r="Y51" s="1" t="n"/>
      <c r="Z51" s="1" t="n"/>
      <c r="AA51" s="1" t="n"/>
      <c r="AB51" s="1" t="n"/>
      <c r="AC51" s="1" t="n"/>
      <c r="AD51" s="1" t="n"/>
      <c r="AE51" s="1" t="n"/>
      <c r="AF51" s="1" t="n"/>
      <c r="AG51" s="1" t="n"/>
    </row>
    <row r="52">
      <c r="A52" s="57" t="n">
        <v>2018</v>
      </c>
      <c r="B52" s="58" t="inlineStr">
        <is>
          <t>WA</t>
        </is>
      </c>
      <c r="C52" s="58" t="inlineStr">
        <is>
          <t>Total Electric Industry</t>
        </is>
      </c>
      <c r="D52" s="59" t="n">
        <v>9.75</v>
      </c>
      <c r="E52" s="59" t="n">
        <v>8.720000000000001</v>
      </c>
      <c r="F52" s="59" t="n">
        <v>4.72</v>
      </c>
      <c r="G52" s="59" t="n">
        <v>9.380000000000001</v>
      </c>
      <c r="H52" s="59" t="inlineStr">
        <is>
          <t>NA</t>
        </is>
      </c>
      <c r="I52" s="59" t="n">
        <v>8</v>
      </c>
      <c r="J52" s="1" t="n"/>
      <c r="K52" s="1" t="n"/>
      <c r="L52" s="1" t="n"/>
      <c r="M52" s="1" t="n"/>
      <c r="N52" s="1" t="n"/>
      <c r="O52" s="1" t="n"/>
      <c r="P52" s="1" t="n"/>
      <c r="Q52" s="1" t="n"/>
      <c r="R52" s="1" t="n"/>
      <c r="S52" s="1" t="n"/>
      <c r="T52" s="1" t="n"/>
      <c r="U52" s="1" t="n"/>
      <c r="V52" s="1" t="n"/>
      <c r="W52" s="1" t="n"/>
      <c r="X52" s="1" t="n"/>
      <c r="Y52" s="1" t="n"/>
      <c r="Z52" s="1" t="n"/>
      <c r="AA52" s="1" t="n"/>
      <c r="AB52" s="1" t="n"/>
      <c r="AC52" s="1" t="n"/>
      <c r="AD52" s="1" t="n"/>
      <c r="AE52" s="1" t="n"/>
      <c r="AF52" s="1" t="n"/>
      <c r="AG52" s="1" t="n"/>
    </row>
    <row r="53">
      <c r="A53" s="57" t="n">
        <v>2018</v>
      </c>
      <c r="B53" s="58" t="inlineStr">
        <is>
          <t>WI</t>
        </is>
      </c>
      <c r="C53" s="58" t="inlineStr">
        <is>
          <t>Total Electric Industry</t>
        </is>
      </c>
      <c r="D53" s="59" t="n">
        <v>14.02</v>
      </c>
      <c r="E53" s="59" t="n">
        <v>10.67</v>
      </c>
      <c r="F53" s="59" t="n">
        <v>7.33</v>
      </c>
      <c r="G53" s="59" t="n">
        <v>13.85</v>
      </c>
      <c r="H53" s="59" t="inlineStr">
        <is>
          <t>NA</t>
        </is>
      </c>
      <c r="I53" s="59" t="n">
        <v>10.58</v>
      </c>
      <c r="J53" s="1" t="n"/>
      <c r="K53" s="1" t="n"/>
      <c r="L53" s="1" t="n"/>
      <c r="M53" s="1" t="n"/>
      <c r="N53" s="1" t="n"/>
      <c r="O53" s="1" t="n"/>
      <c r="P53" s="1" t="n"/>
      <c r="Q53" s="1" t="n"/>
      <c r="R53" s="1" t="n"/>
      <c r="S53" s="1" t="n"/>
      <c r="T53" s="1" t="n"/>
      <c r="U53" s="1" t="n"/>
      <c r="V53" s="1" t="n"/>
      <c r="W53" s="1" t="n"/>
      <c r="X53" s="1" t="n"/>
      <c r="Y53" s="1" t="n"/>
      <c r="Z53" s="1" t="n"/>
      <c r="AA53" s="1" t="n"/>
      <c r="AB53" s="1" t="n"/>
      <c r="AC53" s="1" t="n"/>
      <c r="AD53" s="1" t="n"/>
      <c r="AE53" s="1" t="n"/>
      <c r="AF53" s="1" t="n"/>
      <c r="AG53" s="1" t="n"/>
    </row>
    <row r="54">
      <c r="A54" s="57" t="n">
        <v>2018</v>
      </c>
      <c r="B54" s="58" t="inlineStr">
        <is>
          <t>WV</t>
        </is>
      </c>
      <c r="C54" s="58" t="inlineStr">
        <is>
          <t>Total Electric Industry</t>
        </is>
      </c>
      <c r="D54" s="59" t="n">
        <v>11.18</v>
      </c>
      <c r="E54" s="59" t="n">
        <v>9.24</v>
      </c>
      <c r="F54" s="59" t="n">
        <v>6.4</v>
      </c>
      <c r="G54" s="59" t="n">
        <v>0</v>
      </c>
      <c r="H54" s="59" t="inlineStr">
        <is>
          <t>NA</t>
        </is>
      </c>
      <c r="I54" s="59" t="n">
        <v>8.720000000000001</v>
      </c>
      <c r="J54" s="1" t="n"/>
      <c r="K54" s="1" t="n"/>
      <c r="L54" s="1" t="n"/>
      <c r="M54" s="1" t="n"/>
      <c r="N54" s="1" t="n"/>
      <c r="O54" s="1" t="n"/>
      <c r="P54" s="1" t="n"/>
      <c r="Q54" s="1" t="n"/>
      <c r="R54" s="1" t="n"/>
      <c r="S54" s="1" t="n"/>
      <c r="T54" s="1" t="n"/>
      <c r="U54" s="1" t="n"/>
      <c r="V54" s="1" t="n"/>
      <c r="W54" s="1" t="n"/>
      <c r="X54" s="1" t="n"/>
      <c r="Y54" s="1" t="n"/>
      <c r="Z54" s="1" t="n"/>
      <c r="AA54" s="1" t="n"/>
      <c r="AB54" s="1" t="n"/>
      <c r="AC54" s="1" t="n"/>
      <c r="AD54" s="1" t="n"/>
      <c r="AE54" s="1" t="n"/>
      <c r="AF54" s="1" t="n"/>
      <c r="AG54" s="1" t="n"/>
    </row>
    <row r="55">
      <c r="A55" s="57" t="n">
        <v>2018</v>
      </c>
      <c r="B55" s="58" t="inlineStr">
        <is>
          <t>WY</t>
        </is>
      </c>
      <c r="C55" s="58" t="inlineStr">
        <is>
          <t>Total Electric Industry</t>
        </is>
      </c>
      <c r="D55" s="59" t="n">
        <v>11.29</v>
      </c>
      <c r="E55" s="59" t="n">
        <v>9.58</v>
      </c>
      <c r="F55" s="59" t="n">
        <v>6.71</v>
      </c>
      <c r="G55" s="59" t="n">
        <v>0</v>
      </c>
      <c r="H55" s="59" t="inlineStr">
        <is>
          <t>NA</t>
        </is>
      </c>
      <c r="I55" s="59" t="n">
        <v>8.09</v>
      </c>
      <c r="J55" s="1" t="n"/>
      <c r="K55" s="1" t="n"/>
      <c r="L55" s="1" t="n"/>
      <c r="M55" s="1" t="n"/>
      <c r="N55" s="1" t="n"/>
      <c r="O55" s="1" t="n"/>
      <c r="P55" s="1" t="n"/>
      <c r="Q55" s="1" t="n"/>
      <c r="R55" s="1" t="n"/>
      <c r="S55" s="1" t="n"/>
      <c r="T55" s="1" t="n"/>
      <c r="U55" s="1" t="n"/>
      <c r="V55" s="1" t="n"/>
      <c r="W55" s="1" t="n"/>
      <c r="X55" s="1" t="n"/>
      <c r="Y55" s="1" t="n"/>
      <c r="Z55" s="1" t="n"/>
      <c r="AA55" s="1" t="n"/>
      <c r="AB55" s="1" t="n"/>
      <c r="AC55" s="1" t="n"/>
      <c r="AD55" s="1" t="n"/>
      <c r="AE55" s="1" t="n"/>
      <c r="AF55" s="1" t="n"/>
      <c r="AG55" s="1" t="n"/>
    </row>
    <row r="56">
      <c r="A56" s="1" t="n"/>
      <c r="B56" s="1" t="n"/>
      <c r="C56" s="1" t="n"/>
      <c r="D56" s="1" t="n"/>
      <c r="E56" s="1" t="n"/>
      <c r="F56" s="1" t="n"/>
      <c r="G56" s="1" t="n"/>
      <c r="H56" s="1" t="n"/>
      <c r="I56" s="1" t="n"/>
      <c r="J56" s="1" t="n"/>
      <c r="K56" s="1" t="n"/>
      <c r="L56" s="1" t="n"/>
      <c r="M56" s="1" t="n"/>
      <c r="N56" s="1" t="n"/>
      <c r="O56" s="1" t="n"/>
      <c r="P56" s="1" t="n"/>
      <c r="Q56" s="1" t="n"/>
      <c r="R56" s="1" t="n"/>
      <c r="S56" s="1" t="n"/>
      <c r="T56" s="1" t="n"/>
      <c r="U56" s="1" t="n"/>
      <c r="V56" s="1" t="n"/>
      <c r="W56" s="1" t="n"/>
      <c r="X56" s="1" t="n"/>
      <c r="Y56" s="1" t="n"/>
      <c r="Z56" s="1" t="n"/>
      <c r="AA56" s="1" t="n"/>
      <c r="AB56" s="1" t="n"/>
      <c r="AC56" s="1" t="n"/>
      <c r="AD56" s="1" t="n"/>
      <c r="AE56" s="1" t="n"/>
      <c r="AF56" s="1" t="n"/>
      <c r="AG56" s="1" t="n"/>
    </row>
    <row r="57">
      <c r="A57" s="1" t="n"/>
      <c r="B57" s="1" t="n"/>
      <c r="C57" s="1" t="n"/>
      <c r="D57" s="1" t="n"/>
      <c r="E57" s="1" t="n"/>
      <c r="F57" s="1" t="n"/>
      <c r="G57" s="1" t="n"/>
      <c r="H57" s="1" t="n"/>
      <c r="I57" s="1" t="n"/>
      <c r="J57" s="1" t="n"/>
      <c r="K57" s="1" t="n"/>
      <c r="L57" s="1" t="n"/>
      <c r="M57" s="1" t="n"/>
      <c r="N57" s="1" t="n"/>
      <c r="O57" s="1" t="n"/>
      <c r="P57" s="1" t="n"/>
      <c r="Q57" s="1" t="n"/>
      <c r="R57" s="1" t="n"/>
      <c r="S57" s="1" t="n"/>
      <c r="T57" s="1" t="n"/>
      <c r="U57" s="1" t="n"/>
      <c r="V57" s="1" t="n"/>
      <c r="W57" s="1" t="n"/>
      <c r="X57" s="1" t="n"/>
      <c r="Y57" s="1" t="n"/>
      <c r="Z57" s="1" t="n"/>
      <c r="AA57" s="1" t="n"/>
      <c r="AB57" s="1" t="n"/>
      <c r="AC57" s="1" t="n"/>
      <c r="AD57" s="1" t="n"/>
      <c r="AE57" s="1" t="n"/>
      <c r="AF57" s="1" t="n"/>
      <c r="AG57" s="1" t="n"/>
    </row>
    <row r="58">
      <c r="A58" s="1" t="n"/>
      <c r="B58" s="1" t="n"/>
      <c r="C58" s="1" t="n"/>
      <c r="D58" s="1" t="n"/>
      <c r="E58" s="1" t="n"/>
      <c r="F58" s="1" t="n"/>
      <c r="G58" s="1" t="n"/>
      <c r="H58" s="1" t="n"/>
      <c r="I58" s="1" t="n"/>
      <c r="J58" s="1" t="n"/>
      <c r="K58" s="1" t="n"/>
      <c r="L58" s="1" t="n"/>
      <c r="M58" s="1" t="n"/>
      <c r="N58" s="1" t="n"/>
      <c r="O58" s="1" t="n"/>
      <c r="P58" s="1" t="n"/>
      <c r="Q58" s="1" t="n"/>
      <c r="R58" s="1" t="n"/>
      <c r="S58" s="1" t="n"/>
      <c r="T58" s="1" t="n"/>
      <c r="U58" s="1" t="n"/>
      <c r="V58" s="1" t="n"/>
      <c r="W58" s="1" t="n"/>
      <c r="X58" s="1" t="n"/>
      <c r="Y58" s="1" t="n"/>
      <c r="Z58" s="1" t="n"/>
      <c r="AA58" s="1" t="n"/>
      <c r="AB58" s="1" t="n"/>
      <c r="AC58" s="1" t="n"/>
      <c r="AD58" s="1" t="n"/>
      <c r="AE58" s="1" t="n"/>
      <c r="AF58" s="1" t="n"/>
      <c r="AG58" s="1" t="n"/>
    </row>
    <row r="59">
      <c r="A59" s="1" t="n"/>
      <c r="B59" s="1" t="n"/>
      <c r="C59" s="1" t="n"/>
      <c r="D59" s="1" t="n"/>
      <c r="E59" s="1" t="n"/>
      <c r="F59" s="1" t="n"/>
      <c r="G59" s="1" t="n"/>
      <c r="H59" s="1" t="n"/>
      <c r="I59" s="1" t="n"/>
      <c r="J59" s="1" t="n"/>
      <c r="K59" s="1" t="n"/>
      <c r="L59" s="1" t="n"/>
      <c r="M59" s="1" t="n"/>
      <c r="N59" s="1" t="n"/>
      <c r="O59" s="1" t="n"/>
      <c r="P59" s="1" t="n"/>
      <c r="Q59" s="1" t="n"/>
      <c r="R59" s="1" t="n"/>
      <c r="S59" s="1" t="n"/>
      <c r="T59" s="1" t="n"/>
      <c r="U59" s="1" t="n"/>
      <c r="V59" s="1" t="n"/>
      <c r="W59" s="1" t="n"/>
      <c r="X59" s="1" t="n"/>
      <c r="Y59" s="1" t="n"/>
      <c r="Z59" s="1" t="n"/>
      <c r="AA59" s="1" t="n"/>
      <c r="AB59" s="1" t="n"/>
      <c r="AC59" s="1" t="n"/>
      <c r="AD59" s="1" t="n"/>
      <c r="AE59" s="1" t="n"/>
      <c r="AF59" s="1" t="n"/>
      <c r="AG59" s="1" t="n"/>
    </row>
    <row r="60">
      <c r="A60" s="1" t="inlineStr">
        <is>
          <t>Electricity (Case Reference case)</t>
        </is>
      </c>
      <c r="B60" s="1" t="n"/>
      <c r="C60" s="1" t="n"/>
      <c r="D60" s="1" t="n"/>
      <c r="E60" s="1" t="n"/>
      <c r="F60" s="1" t="n"/>
      <c r="G60" s="1" t="n"/>
      <c r="H60" s="1" t="n"/>
      <c r="I60" s="1" t="n"/>
      <c r="J60" s="1" t="n"/>
      <c r="K60" s="1" t="n"/>
      <c r="L60" s="1" t="n"/>
      <c r="M60" s="1" t="n"/>
      <c r="N60" s="1" t="n"/>
      <c r="O60" s="1" t="n"/>
      <c r="P60" s="1" t="n"/>
      <c r="Q60" s="1" t="n"/>
      <c r="R60" s="1" t="n"/>
      <c r="S60" s="1" t="n"/>
      <c r="T60" s="1" t="n"/>
      <c r="U60" s="1" t="n"/>
      <c r="V60" s="1" t="n"/>
      <c r="W60" s="1" t="n"/>
      <c r="X60" s="1" t="n"/>
      <c r="Y60" s="1" t="n"/>
      <c r="Z60" s="1" t="n"/>
      <c r="AA60" s="1" t="n"/>
      <c r="AB60" s="1" t="n"/>
      <c r="AC60" s="1" t="n"/>
      <c r="AD60" s="1" t="n"/>
      <c r="AE60" s="1" t="n"/>
      <c r="AF60" s="1" t="n"/>
      <c r="AG60" s="1" t="n"/>
    </row>
    <row r="61">
      <c r="A61" s="5" t="inlineStr">
        <is>
          <t>https://www.eia.gov/outlooks/aeo/data/browser/#/?id=8-AEO2020&amp;region=0-0&amp;cases=ref2020&amp;start=2018&amp;end=2050&amp;f=A&amp;linechart=ref2020-d112119a.6-8-AEO2020~ref2020-d112119a.74-8-AEO2020~ref2020-d112119a.75-8-AEO2020~ref2020-d112119a.76-8-AEO2020&amp;ctype=linechart&amp;sourcekey=0</t>
        </is>
      </c>
      <c r="B61" s="1" t="n"/>
      <c r="C61" s="1" t="n"/>
      <c r="D61" s="1" t="n"/>
      <c r="E61" s="1" t="n"/>
      <c r="F61" s="1" t="n"/>
      <c r="G61" s="1" t="n"/>
      <c r="H61" s="1" t="n"/>
      <c r="I61" s="1" t="n"/>
      <c r="J61" s="1" t="n"/>
      <c r="K61" s="1" t="n"/>
      <c r="L61" s="1" t="n"/>
      <c r="M61" s="1" t="n"/>
      <c r="N61" s="1" t="n"/>
      <c r="O61" s="1" t="n"/>
      <c r="P61" s="1" t="n"/>
      <c r="Q61" s="1" t="n"/>
      <c r="R61" s="1" t="n"/>
      <c r="S61" s="1" t="n"/>
      <c r="T61" s="1" t="n"/>
      <c r="U61" s="1" t="n"/>
      <c r="V61" s="1" t="n"/>
      <c r="W61" s="1" t="n"/>
      <c r="X61" s="1" t="n"/>
      <c r="Y61" s="1" t="n"/>
      <c r="Z61" s="1" t="n"/>
      <c r="AA61" s="1" t="n"/>
      <c r="AB61" s="1" t="n"/>
      <c r="AC61" s="1" t="n"/>
      <c r="AD61" s="1" t="n"/>
      <c r="AE61" s="1" t="n"/>
      <c r="AF61" s="1" t="n"/>
      <c r="AG61" s="1" t="n"/>
    </row>
    <row r="62">
      <c r="A62" s="1" t="inlineStr">
        <is>
          <t>11:28:04 GMT-0400 (Eastern Daylight Time)</t>
        </is>
      </c>
      <c r="B62" s="1" t="n"/>
      <c r="C62" s="1" t="n"/>
      <c r="D62" s="1" t="n"/>
      <c r="E62" s="1" t="n"/>
      <c r="F62" s="1" t="n"/>
      <c r="G62" s="1" t="n"/>
      <c r="H62" s="1" t="n"/>
      <c r="I62" s="1" t="n"/>
      <c r="J62" s="1" t="n"/>
      <c r="K62" s="1" t="n"/>
      <c r="L62" s="1" t="n"/>
      <c r="M62" s="1" t="n"/>
      <c r="N62" s="1" t="n"/>
      <c r="O62" s="1" t="n"/>
      <c r="P62" s="1" t="n"/>
      <c r="Q62" s="1" t="n"/>
      <c r="R62" s="1" t="n"/>
      <c r="S62" s="1" t="n"/>
      <c r="T62" s="1" t="n"/>
      <c r="U62" s="1" t="n"/>
      <c r="V62" s="1" t="n"/>
      <c r="W62" s="1" t="n"/>
      <c r="X62" s="1" t="n"/>
      <c r="Y62" s="1" t="n"/>
      <c r="Z62" s="1" t="n"/>
      <c r="AA62" s="1" t="n"/>
      <c r="AB62" s="1" t="n"/>
      <c r="AC62" s="1" t="n"/>
      <c r="AD62" s="1" t="n"/>
      <c r="AE62" s="1" t="n"/>
      <c r="AF62" s="1" t="n"/>
      <c r="AG62" s="1" t="n"/>
    </row>
    <row r="63">
      <c r="A63" s="1" t="inlineStr">
        <is>
          <t>Source: U.S. Energy Information Administration</t>
        </is>
      </c>
      <c r="B63" s="1" t="n"/>
      <c r="C63" s="1" t="n"/>
      <c r="D63" s="1" t="n"/>
      <c r="E63" s="1" t="n"/>
      <c r="F63" s="1" t="n"/>
      <c r="G63" s="1" t="n"/>
      <c r="H63" s="1" t="n"/>
      <c r="I63" s="1" t="n"/>
      <c r="J63" s="1" t="n"/>
      <c r="K63" s="1" t="n"/>
      <c r="L63" s="1" t="n"/>
      <c r="M63" s="1" t="n"/>
      <c r="N63" s="1" t="n"/>
      <c r="O63" s="1" t="n"/>
      <c r="P63" s="1" t="n"/>
      <c r="Q63" s="1" t="n"/>
      <c r="R63" s="1" t="n"/>
      <c r="S63" s="1" t="n"/>
      <c r="T63" s="1" t="n"/>
      <c r="U63" s="1" t="n"/>
      <c r="V63" s="1" t="n"/>
      <c r="W63" s="1" t="n"/>
      <c r="X63" s="1" t="n"/>
      <c r="Y63" s="1" t="n"/>
      <c r="Z63" s="1" t="n"/>
      <c r="AA63" s="1" t="n"/>
      <c r="AB63" s="1" t="n"/>
      <c r="AC63" s="1" t="n"/>
      <c r="AD63" s="1" t="n"/>
      <c r="AE63" s="1" t="n"/>
      <c r="AF63" s="1" t="n"/>
      <c r="AG63" s="1" t="n"/>
    </row>
    <row r="64">
      <c r="A64" s="1" t="inlineStr">
        <is>
          <t>Year</t>
        </is>
      </c>
      <c r="B64" s="1" t="inlineStr">
        <is>
          <t>Generation</t>
        </is>
      </c>
      <c r="C64" s="1" t="inlineStr">
        <is>
          <t>Transmission</t>
        </is>
      </c>
      <c r="D64" s="1" t="inlineStr">
        <is>
          <t>Distribution</t>
        </is>
      </c>
      <c r="E64" s="1" t="inlineStr">
        <is>
          <t>Generation percentage</t>
        </is>
      </c>
      <c r="F64" s="1" t="n"/>
      <c r="G64" s="1" t="n"/>
      <c r="H64" s="1" t="n"/>
      <c r="I64" s="1" t="n"/>
      <c r="J64" s="1" t="n"/>
      <c r="K64" s="1" t="n"/>
      <c r="L64" s="1" t="n"/>
      <c r="M64" s="1" t="n"/>
      <c r="N64" s="1" t="n"/>
      <c r="O64" s="1" t="n"/>
      <c r="P64" s="1" t="n"/>
      <c r="Q64" s="1" t="n"/>
      <c r="R64" s="1" t="n"/>
      <c r="S64" s="1" t="n"/>
      <c r="T64" s="1" t="n"/>
      <c r="U64" s="1" t="n"/>
      <c r="V64" s="1" t="n"/>
      <c r="W64" s="1" t="n"/>
      <c r="X64" s="1" t="n"/>
      <c r="Y64" s="1" t="n"/>
      <c r="Z64" s="1" t="n"/>
      <c r="AA64" s="1" t="n"/>
      <c r="AB64" s="1" t="n"/>
      <c r="AC64" s="1" t="n"/>
      <c r="AD64" s="1" t="n"/>
      <c r="AE64" s="1" t="n"/>
      <c r="AF64" s="1" t="n"/>
      <c r="AG64" s="1" t="n"/>
    </row>
    <row r="65">
      <c r="A65" s="1" t="n">
        <v>2019</v>
      </c>
      <c r="B65" s="1" t="n">
        <v>6.066841</v>
      </c>
      <c r="C65" s="1" t="n">
        <v>1.345005</v>
      </c>
      <c r="D65" s="1" t="n">
        <v>2.98354</v>
      </c>
      <c r="E65" s="1">
        <f>B65/SUM(B65:D65)</f>
        <v/>
      </c>
      <c r="F65" s="1" t="n"/>
      <c r="G65" s="1" t="n"/>
      <c r="H65" s="1" t="n"/>
      <c r="I65" s="1" t="n"/>
      <c r="J65" s="1" t="n"/>
      <c r="K65" s="1" t="n"/>
      <c r="L65" s="1" t="n"/>
      <c r="M65" s="1" t="n"/>
      <c r="N65" s="1" t="n"/>
      <c r="O65" s="1" t="n"/>
      <c r="P65" s="1" t="n"/>
      <c r="Q65" s="1" t="n"/>
      <c r="R65" s="1" t="n"/>
      <c r="S65" s="1" t="n"/>
      <c r="T65" s="1" t="n"/>
      <c r="U65" s="1" t="n"/>
      <c r="V65" s="1" t="n"/>
      <c r="W65" s="1" t="n"/>
      <c r="X65" s="1" t="n"/>
      <c r="Y65" s="1" t="n"/>
      <c r="Z65" s="1" t="n"/>
      <c r="AA65" s="1" t="n"/>
      <c r="AB65" s="1" t="n"/>
      <c r="AC65" s="1" t="n"/>
      <c r="AD65" s="1" t="n"/>
      <c r="AE65" s="1" t="n"/>
      <c r="AF65" s="1" t="n"/>
      <c r="AG65" s="1" t="n"/>
    </row>
    <row r="66">
      <c r="A66" s="1" t="n">
        <v>2020</v>
      </c>
      <c r="B66" s="1" t="n">
        <v>5.752738</v>
      </c>
      <c r="C66" s="1" t="n">
        <v>1.363508</v>
      </c>
      <c r="D66" s="1" t="n">
        <v>3.079825</v>
      </c>
      <c r="E66" s="1">
        <f>B66/SUM(B66:D66)</f>
        <v/>
      </c>
      <c r="F66" s="1" t="n"/>
      <c r="G66" s="1" t="n"/>
      <c r="H66" s="1" t="n"/>
      <c r="I66" s="1" t="n"/>
      <c r="J66" s="1" t="n"/>
      <c r="K66" s="1" t="n"/>
      <c r="L66" s="1" t="n"/>
      <c r="M66" s="1" t="n"/>
      <c r="N66" s="1" t="n"/>
      <c r="O66" s="1" t="n"/>
      <c r="P66" s="1" t="n"/>
      <c r="Q66" s="1" t="n"/>
      <c r="R66" s="1" t="n"/>
      <c r="S66" s="1" t="n"/>
      <c r="T66" s="1" t="n"/>
      <c r="U66" s="1" t="n"/>
      <c r="V66" s="1" t="n"/>
      <c r="W66" s="1" t="n"/>
      <c r="X66" s="1" t="n"/>
      <c r="Y66" s="1" t="n"/>
      <c r="Z66" s="1" t="n"/>
      <c r="AA66" s="1" t="n"/>
      <c r="AB66" s="1" t="n"/>
      <c r="AC66" s="1" t="n"/>
      <c r="AD66" s="1" t="n"/>
      <c r="AE66" s="1" t="n"/>
      <c r="AF66" s="1" t="n"/>
      <c r="AG66" s="1" t="n"/>
    </row>
    <row r="67">
      <c r="A67" s="1" t="n">
        <v>2021</v>
      </c>
      <c r="B67" s="1" t="n">
        <v>5.70712</v>
      </c>
      <c r="C67" s="1" t="n">
        <v>1.385522</v>
      </c>
      <c r="D67" s="1" t="n">
        <v>3.046711</v>
      </c>
      <c r="E67" s="1">
        <f>B67/SUM(B67:D67)</f>
        <v/>
      </c>
      <c r="F67" s="1" t="n"/>
      <c r="G67" s="1" t="n"/>
      <c r="H67" s="1" t="n"/>
      <c r="I67" s="1" t="n"/>
      <c r="J67" s="1" t="n"/>
      <c r="K67" s="1" t="n"/>
      <c r="L67" s="1" t="n"/>
      <c r="M67" s="1" t="n"/>
      <c r="N67" s="1" t="n"/>
      <c r="O67" s="1" t="n"/>
      <c r="P67" s="1" t="n"/>
      <c r="Q67" s="1" t="n"/>
      <c r="R67" s="1" t="n"/>
      <c r="S67" s="1" t="n"/>
      <c r="T67" s="1" t="n"/>
      <c r="U67" s="1" t="n"/>
      <c r="V67" s="1" t="n"/>
      <c r="W67" s="1" t="n"/>
      <c r="X67" s="1" t="n"/>
      <c r="Y67" s="1" t="n"/>
      <c r="Z67" s="1" t="n"/>
      <c r="AA67" s="1" t="n"/>
      <c r="AB67" s="1" t="n"/>
      <c r="AC67" s="1" t="n"/>
      <c r="AD67" s="1" t="n"/>
      <c r="AE67" s="1" t="n"/>
      <c r="AF67" s="1" t="n"/>
      <c r="AG67" s="1" t="n"/>
    </row>
    <row r="68">
      <c r="A68" s="1" t="n">
        <v>2022</v>
      </c>
      <c r="B68" s="1" t="n">
        <v>5.624372</v>
      </c>
      <c r="C68" s="1" t="n">
        <v>1.39886</v>
      </c>
      <c r="D68" s="1" t="n">
        <v>3.090486</v>
      </c>
      <c r="E68" s="1">
        <f>B68/SUM(B68:D68)</f>
        <v/>
      </c>
      <c r="F68" s="1" t="n"/>
      <c r="G68" s="1" t="n"/>
      <c r="H68" s="1" t="n"/>
      <c r="I68" s="1" t="n"/>
      <c r="J68" s="1" t="n"/>
      <c r="K68" s="1" t="n"/>
      <c r="L68" s="1" t="n"/>
      <c r="M68" s="1" t="n"/>
      <c r="N68" s="1" t="n"/>
      <c r="O68" s="1" t="n"/>
      <c r="P68" s="1" t="n"/>
      <c r="Q68" s="1" t="n"/>
      <c r="R68" s="1" t="n"/>
      <c r="S68" s="1" t="n"/>
      <c r="T68" s="1" t="n"/>
      <c r="U68" s="1" t="n"/>
      <c r="V68" s="1" t="n"/>
      <c r="W68" s="1" t="n"/>
      <c r="X68" s="1" t="n"/>
      <c r="Y68" s="1" t="n"/>
      <c r="Z68" s="1" t="n"/>
      <c r="AA68" s="1" t="n"/>
      <c r="AB68" s="1" t="n"/>
      <c r="AC68" s="1" t="n"/>
      <c r="AD68" s="1" t="n"/>
      <c r="AE68" s="1" t="n"/>
      <c r="AF68" s="1" t="n"/>
      <c r="AG68" s="1" t="n"/>
    </row>
    <row r="69">
      <c r="A69" s="1" t="n">
        <v>2023</v>
      </c>
      <c r="B69" s="1" t="n">
        <v>5.551081</v>
      </c>
      <c r="C69" s="1" t="n">
        <v>1.416095</v>
      </c>
      <c r="D69" s="1" t="n">
        <v>3.146982</v>
      </c>
      <c r="E69" s="1">
        <f>B69/SUM(B69:D69)</f>
        <v/>
      </c>
      <c r="F69" s="1" t="n"/>
      <c r="G69" s="1" t="n"/>
      <c r="H69" s="1" t="n"/>
      <c r="I69" s="1" t="n"/>
      <c r="J69" s="1" t="n"/>
      <c r="K69" s="1" t="n"/>
      <c r="L69" s="1" t="n"/>
      <c r="M69" s="1" t="n"/>
      <c r="N69" s="1" t="n"/>
      <c r="O69" s="1" t="n"/>
      <c r="P69" s="1" t="n"/>
      <c r="Q69" s="1" t="n"/>
      <c r="R69" s="1" t="n"/>
      <c r="S69" s="1" t="n"/>
      <c r="T69" s="1" t="n"/>
      <c r="U69" s="1" t="n"/>
      <c r="V69" s="1" t="n"/>
      <c r="W69" s="1" t="n"/>
      <c r="X69" s="1" t="n"/>
      <c r="Y69" s="1" t="n"/>
      <c r="Z69" s="1" t="n"/>
      <c r="AA69" s="1" t="n"/>
      <c r="AB69" s="1" t="n"/>
      <c r="AC69" s="1" t="n"/>
      <c r="AD69" s="1" t="n"/>
      <c r="AE69" s="1" t="n"/>
      <c r="AF69" s="1" t="n"/>
      <c r="AG69" s="1" t="n"/>
    </row>
    <row r="70">
      <c r="A70" s="1" t="n">
        <v>2024</v>
      </c>
      <c r="B70" s="1" t="n">
        <v>5.561294</v>
      </c>
      <c r="C70" s="1" t="n">
        <v>1.43295</v>
      </c>
      <c r="D70" s="1" t="n">
        <v>3.184615</v>
      </c>
      <c r="E70" s="1">
        <f>B70/SUM(B70:D70)</f>
        <v/>
      </c>
      <c r="F70" s="1" t="n"/>
      <c r="G70" s="1" t="n"/>
      <c r="H70" s="1" t="n"/>
      <c r="I70" s="1" t="n"/>
      <c r="J70" s="1" t="n"/>
      <c r="K70" s="1" t="n"/>
      <c r="L70" s="1" t="n"/>
      <c r="M70" s="1" t="n"/>
      <c r="N70" s="1" t="n"/>
      <c r="O70" s="1" t="n"/>
      <c r="P70" s="1" t="n"/>
      <c r="Q70" s="1" t="n"/>
      <c r="R70" s="1" t="n"/>
      <c r="S70" s="1" t="n"/>
      <c r="T70" s="1" t="n"/>
      <c r="U70" s="1" t="n"/>
      <c r="V70" s="1" t="n"/>
      <c r="W70" s="1" t="n"/>
      <c r="X70" s="1" t="n"/>
      <c r="Y70" s="1" t="n"/>
      <c r="Z70" s="1" t="n"/>
      <c r="AA70" s="1" t="n"/>
      <c r="AB70" s="1" t="n"/>
      <c r="AC70" s="1" t="n"/>
      <c r="AD70" s="1" t="n"/>
      <c r="AE70" s="1" t="n"/>
      <c r="AF70" s="1" t="n"/>
      <c r="AG70" s="1" t="n"/>
    </row>
    <row r="71">
      <c r="A71" s="1" t="n">
        <v>2025</v>
      </c>
      <c r="B71" s="1" t="n">
        <v>5.60787</v>
      </c>
      <c r="C71" s="1" t="n">
        <v>1.448972</v>
      </c>
      <c r="D71" s="1" t="n">
        <v>3.257505</v>
      </c>
      <c r="E71" s="1">
        <f>B71/SUM(B71:D71)</f>
        <v/>
      </c>
      <c r="F71" s="1" t="n"/>
      <c r="G71" s="1" t="n"/>
      <c r="H71" s="1" t="n"/>
      <c r="I71" s="1" t="n"/>
      <c r="J71" s="1" t="n"/>
      <c r="K71" s="1" t="n"/>
      <c r="L71" s="1" t="n"/>
      <c r="M71" s="1" t="n"/>
      <c r="N71" s="1" t="n"/>
      <c r="O71" s="1" t="n"/>
      <c r="P71" s="1" t="n"/>
      <c r="Q71" s="1" t="n"/>
      <c r="R71" s="1" t="n"/>
      <c r="S71" s="1" t="n"/>
      <c r="T71" s="1" t="n"/>
      <c r="U71" s="1" t="n"/>
      <c r="V71" s="1" t="n"/>
      <c r="W71" s="1" t="n"/>
      <c r="X71" s="1" t="n"/>
      <c r="Y71" s="1" t="n"/>
      <c r="Z71" s="1" t="n"/>
      <c r="AA71" s="1" t="n"/>
      <c r="AB71" s="1" t="n"/>
      <c r="AC71" s="1" t="n"/>
      <c r="AD71" s="1" t="n"/>
      <c r="AE71" s="1" t="n"/>
      <c r="AF71" s="1" t="n"/>
      <c r="AG71" s="1" t="n"/>
    </row>
    <row r="72">
      <c r="A72" s="1" t="n">
        <v>2026</v>
      </c>
      <c r="B72" s="1" t="n">
        <v>5.648951</v>
      </c>
      <c r="C72" s="1" t="n">
        <v>1.464859</v>
      </c>
      <c r="D72" s="1" t="n">
        <v>3.316816</v>
      </c>
      <c r="E72" s="1">
        <f>B72/SUM(B72:D72)</f>
        <v/>
      </c>
      <c r="F72" s="1" t="n"/>
      <c r="G72" s="1" t="n"/>
      <c r="H72" s="1" t="n"/>
      <c r="I72" s="1" t="n"/>
      <c r="J72" s="1" t="n"/>
      <c r="K72" s="1" t="n"/>
      <c r="L72" s="1" t="n"/>
      <c r="M72" s="1" t="n"/>
      <c r="N72" s="1" t="n"/>
      <c r="O72" s="1" t="n"/>
      <c r="P72" s="1" t="n"/>
      <c r="Q72" s="1" t="n"/>
      <c r="R72" s="1" t="n"/>
      <c r="S72" s="1" t="n"/>
      <c r="T72" s="1" t="n"/>
      <c r="U72" s="1" t="n"/>
      <c r="V72" s="1" t="n"/>
      <c r="W72" s="1" t="n"/>
      <c r="X72" s="1" t="n"/>
      <c r="Y72" s="1" t="n"/>
      <c r="Z72" s="1" t="n"/>
      <c r="AA72" s="1" t="n"/>
      <c r="AB72" s="1" t="n"/>
      <c r="AC72" s="1" t="n"/>
      <c r="AD72" s="1" t="n"/>
      <c r="AE72" s="1" t="n"/>
      <c r="AF72" s="1" t="n"/>
      <c r="AG72" s="1" t="n"/>
    </row>
    <row r="73">
      <c r="A73" s="1" t="n">
        <v>2027</v>
      </c>
      <c r="B73" s="1" t="n">
        <v>5.662939</v>
      </c>
      <c r="C73" s="1" t="n">
        <v>1.479277</v>
      </c>
      <c r="D73" s="1" t="n">
        <v>3.343461</v>
      </c>
      <c r="E73" s="1">
        <f>B73/SUM(B73:D73)</f>
        <v/>
      </c>
      <c r="F73" s="1" t="n"/>
      <c r="G73" s="1" t="n"/>
      <c r="H73" s="1" t="n"/>
      <c r="I73" s="1" t="n"/>
      <c r="J73" s="1" t="n"/>
      <c r="K73" s="1" t="n"/>
      <c r="L73" s="1" t="n"/>
      <c r="M73" s="1" t="n"/>
      <c r="N73" s="1" t="n"/>
      <c r="O73" s="1" t="n"/>
      <c r="P73" s="1" t="n"/>
      <c r="Q73" s="1" t="n"/>
      <c r="R73" s="1" t="n"/>
      <c r="S73" s="1" t="n"/>
      <c r="T73" s="1" t="n"/>
      <c r="U73" s="1" t="n"/>
      <c r="V73" s="1" t="n"/>
      <c r="W73" s="1" t="n"/>
      <c r="X73" s="1" t="n"/>
      <c r="Y73" s="1" t="n"/>
      <c r="Z73" s="1" t="n"/>
      <c r="AA73" s="1" t="n"/>
      <c r="AB73" s="1" t="n"/>
      <c r="AC73" s="1" t="n"/>
      <c r="AD73" s="1" t="n"/>
      <c r="AE73" s="1" t="n"/>
      <c r="AF73" s="1" t="n"/>
      <c r="AG73" s="1" t="n"/>
    </row>
    <row r="74">
      <c r="A74" s="1" t="n">
        <v>2028</v>
      </c>
      <c r="B74" s="1" t="n">
        <v>5.585809</v>
      </c>
      <c r="C74" s="1" t="n">
        <v>1.489763</v>
      </c>
      <c r="D74" s="1" t="n">
        <v>3.368097</v>
      </c>
      <c r="E74" s="1">
        <f>B74/SUM(B74:D74)</f>
        <v/>
      </c>
      <c r="F74" s="1" t="n"/>
      <c r="G74" s="1" t="n"/>
      <c r="H74" s="1" t="n"/>
      <c r="I74" s="1" t="n"/>
      <c r="J74" s="1" t="n"/>
      <c r="K74" s="1" t="n"/>
      <c r="L74" s="1" t="n"/>
      <c r="M74" s="1" t="n"/>
      <c r="N74" s="1" t="n"/>
      <c r="O74" s="1" t="n"/>
      <c r="P74" s="1" t="n"/>
      <c r="Q74" s="1" t="n"/>
      <c r="R74" s="1" t="n"/>
      <c r="S74" s="1" t="n"/>
      <c r="T74" s="1" t="n"/>
      <c r="U74" s="1" t="n"/>
      <c r="V74" s="1" t="n"/>
      <c r="W74" s="1" t="n"/>
      <c r="X74" s="1" t="n"/>
      <c r="Y74" s="1" t="n"/>
      <c r="Z74" s="1" t="n"/>
      <c r="AA74" s="1" t="n"/>
      <c r="AB74" s="1" t="n"/>
      <c r="AC74" s="1" t="n"/>
      <c r="AD74" s="1" t="n"/>
      <c r="AE74" s="1" t="n"/>
      <c r="AF74" s="1" t="n"/>
      <c r="AG74" s="1" t="n"/>
    </row>
    <row r="75">
      <c r="A75" s="1" t="n">
        <v>2029</v>
      </c>
      <c r="B75" s="1" t="n">
        <v>5.500926</v>
      </c>
      <c r="C75" s="1" t="n">
        <v>1.496454</v>
      </c>
      <c r="D75" s="1" t="n">
        <v>3.38326</v>
      </c>
      <c r="E75" s="1">
        <f>B75/SUM(B75:D75)</f>
        <v/>
      </c>
      <c r="F75" s="1" t="n"/>
      <c r="G75" s="1" t="n"/>
      <c r="H75" s="1" t="n"/>
      <c r="I75" s="1" t="n"/>
      <c r="J75" s="1" t="n"/>
      <c r="K75" s="1" t="n"/>
      <c r="L75" s="1" t="n"/>
      <c r="M75" s="1" t="n"/>
      <c r="N75" s="1" t="n"/>
      <c r="O75" s="1" t="n"/>
      <c r="P75" s="1" t="n"/>
      <c r="Q75" s="1" t="n"/>
      <c r="R75" s="1" t="n"/>
      <c r="S75" s="1" t="n"/>
      <c r="T75" s="1" t="n"/>
      <c r="U75" s="1" t="n"/>
      <c r="V75" s="1" t="n"/>
      <c r="W75" s="1" t="n"/>
      <c r="X75" s="1" t="n"/>
      <c r="Y75" s="1" t="n"/>
      <c r="Z75" s="1" t="n"/>
      <c r="AA75" s="1" t="n"/>
      <c r="AB75" s="1" t="n"/>
      <c r="AC75" s="1" t="n"/>
      <c r="AD75" s="1" t="n"/>
      <c r="AE75" s="1" t="n"/>
      <c r="AF75" s="1" t="n"/>
      <c r="AG75" s="1" t="n"/>
    </row>
    <row r="76">
      <c r="A76" s="1" t="n">
        <v>2030</v>
      </c>
      <c r="B76" s="1" t="n">
        <v>5.437897</v>
      </c>
      <c r="C76" s="1" t="n">
        <v>1.503475</v>
      </c>
      <c r="D76" s="1" t="n">
        <v>3.418685</v>
      </c>
      <c r="E76" s="1">
        <f>B76/SUM(B76:D76)</f>
        <v/>
      </c>
      <c r="F76" s="1" t="n"/>
      <c r="G76" s="1" t="n"/>
      <c r="H76" s="1" t="n"/>
      <c r="I76" s="1" t="n"/>
      <c r="J76" s="1" t="n"/>
      <c r="K76" s="1" t="n"/>
      <c r="L76" s="1" t="n"/>
      <c r="M76" s="1" t="n"/>
      <c r="N76" s="1" t="n"/>
      <c r="O76" s="1" t="n"/>
      <c r="P76" s="1" t="n"/>
      <c r="Q76" s="1" t="n"/>
      <c r="R76" s="1" t="n"/>
      <c r="S76" s="1" t="n"/>
      <c r="T76" s="1" t="n"/>
      <c r="U76" s="1" t="n"/>
      <c r="V76" s="1" t="n"/>
      <c r="W76" s="1" t="n"/>
      <c r="X76" s="1" t="n"/>
      <c r="Y76" s="1" t="n"/>
      <c r="Z76" s="1" t="n"/>
      <c r="AA76" s="1" t="n"/>
      <c r="AB76" s="1" t="n"/>
      <c r="AC76" s="1" t="n"/>
      <c r="AD76" s="1" t="n"/>
      <c r="AE76" s="1" t="n"/>
      <c r="AF76" s="1" t="n"/>
      <c r="AG76" s="1" t="n"/>
    </row>
    <row r="77">
      <c r="A77" s="1" t="n">
        <v>2031</v>
      </c>
      <c r="B77" s="1" t="n">
        <v>5.351394</v>
      </c>
      <c r="C77" s="1" t="n">
        <v>1.509629</v>
      </c>
      <c r="D77" s="1" t="n">
        <v>3.455426</v>
      </c>
      <c r="E77" s="1">
        <f>B77/SUM(B77:D77)</f>
        <v/>
      </c>
      <c r="F77" s="1" t="n"/>
      <c r="G77" s="1" t="n"/>
      <c r="H77" s="1" t="n"/>
      <c r="I77" s="1" t="n"/>
      <c r="J77" s="1" t="n"/>
      <c r="K77" s="1" t="n"/>
      <c r="L77" s="1" t="n"/>
      <c r="M77" s="1" t="n"/>
      <c r="N77" s="1" t="n"/>
      <c r="O77" s="1" t="n"/>
      <c r="P77" s="1" t="n"/>
      <c r="Q77" s="1" t="n"/>
      <c r="R77" s="1" t="n"/>
      <c r="S77" s="1" t="n"/>
      <c r="T77" s="1" t="n"/>
      <c r="U77" s="1" t="n"/>
      <c r="V77" s="1" t="n"/>
      <c r="W77" s="1" t="n"/>
      <c r="X77" s="1" t="n"/>
      <c r="Y77" s="1" t="n"/>
      <c r="Z77" s="1" t="n"/>
      <c r="AA77" s="1" t="n"/>
      <c r="AB77" s="1" t="n"/>
      <c r="AC77" s="1" t="n"/>
      <c r="AD77" s="1" t="n"/>
      <c r="AE77" s="1" t="n"/>
      <c r="AF77" s="1" t="n"/>
      <c r="AG77" s="1" t="n"/>
    </row>
    <row r="78">
      <c r="A78" s="1" t="n">
        <v>2032</v>
      </c>
      <c r="B78" s="1" t="n">
        <v>5.270693</v>
      </c>
      <c r="C78" s="1" t="n">
        <v>1.513713</v>
      </c>
      <c r="D78" s="1" t="n">
        <v>3.485195</v>
      </c>
      <c r="E78" s="1">
        <f>B78/SUM(B78:D78)</f>
        <v/>
      </c>
      <c r="F78" s="1" t="n"/>
      <c r="G78" s="1" t="n"/>
      <c r="H78" s="1" t="n"/>
      <c r="I78" s="1" t="n"/>
      <c r="J78" s="1" t="n"/>
      <c r="K78" s="1" t="n"/>
      <c r="L78" s="1" t="n"/>
      <c r="M78" s="1" t="n"/>
      <c r="N78" s="1" t="n"/>
      <c r="O78" s="1" t="n"/>
      <c r="P78" s="1" t="n"/>
      <c r="Q78" s="1" t="n"/>
      <c r="R78" s="1" t="n"/>
      <c r="S78" s="1" t="n"/>
      <c r="T78" s="1" t="n"/>
      <c r="U78" s="1" t="n"/>
      <c r="V78" s="1" t="n"/>
      <c r="W78" s="1" t="n"/>
      <c r="X78" s="1" t="n"/>
      <c r="Y78" s="1" t="n"/>
      <c r="Z78" s="1" t="n"/>
      <c r="AA78" s="1" t="n"/>
      <c r="AB78" s="1" t="n"/>
      <c r="AC78" s="1" t="n"/>
      <c r="AD78" s="1" t="n"/>
      <c r="AE78" s="1" t="n"/>
      <c r="AF78" s="1" t="n"/>
      <c r="AG78" s="1" t="n"/>
    </row>
    <row r="79">
      <c r="A79" s="1" t="n">
        <v>2033</v>
      </c>
      <c r="B79" s="1" t="n">
        <v>5.270803</v>
      </c>
      <c r="C79" s="1" t="n">
        <v>1.519737</v>
      </c>
      <c r="D79" s="1" t="n">
        <v>3.512828</v>
      </c>
      <c r="E79" s="1">
        <f>B79/SUM(B79:D79)</f>
        <v/>
      </c>
      <c r="F79" s="1" t="n"/>
      <c r="G79" s="1" t="n"/>
      <c r="H79" s="1" t="n"/>
      <c r="I79" s="1" t="n"/>
      <c r="J79" s="1" t="n"/>
      <c r="K79" s="1" t="n"/>
      <c r="L79" s="1" t="n"/>
      <c r="M79" s="1" t="n"/>
      <c r="N79" s="1" t="n"/>
      <c r="O79" s="1" t="n"/>
      <c r="P79" s="1" t="n"/>
      <c r="Q79" s="1" t="n"/>
      <c r="R79" s="1" t="n"/>
      <c r="S79" s="1" t="n"/>
      <c r="T79" s="1" t="n"/>
      <c r="U79" s="1" t="n"/>
      <c r="V79" s="1" t="n"/>
      <c r="W79" s="1" t="n"/>
      <c r="X79" s="1" t="n"/>
      <c r="Y79" s="1" t="n"/>
      <c r="Z79" s="1" t="n"/>
      <c r="AA79" s="1" t="n"/>
      <c r="AB79" s="1" t="n"/>
      <c r="AC79" s="1" t="n"/>
      <c r="AD79" s="1" t="n"/>
      <c r="AE79" s="1" t="n"/>
      <c r="AF79" s="1" t="n"/>
      <c r="AG79" s="1" t="n"/>
    </row>
    <row r="80">
      <c r="A80" s="1" t="n">
        <v>2034</v>
      </c>
      <c r="B80" s="1" t="n">
        <v>5.246336</v>
      </c>
      <c r="C80" s="1" t="n">
        <v>1.528446</v>
      </c>
      <c r="D80" s="1" t="n">
        <v>3.535885</v>
      </c>
      <c r="E80" s="1">
        <f>B80/SUM(B80:D80)</f>
        <v/>
      </c>
      <c r="F80" s="1" t="n"/>
      <c r="G80" s="1" t="n"/>
      <c r="H80" s="1" t="n"/>
      <c r="I80" s="1" t="n"/>
      <c r="J80" s="1" t="n"/>
      <c r="K80" s="1" t="n"/>
      <c r="L80" s="1" t="n"/>
      <c r="M80" s="1" t="n"/>
      <c r="N80" s="1" t="n"/>
      <c r="O80" s="1" t="n"/>
      <c r="P80" s="1" t="n"/>
      <c r="Q80" s="1" t="n"/>
      <c r="R80" s="1" t="n"/>
      <c r="S80" s="1" t="n"/>
      <c r="T80" s="1" t="n"/>
      <c r="U80" s="1" t="n"/>
      <c r="V80" s="1" t="n"/>
      <c r="W80" s="1" t="n"/>
      <c r="X80" s="1" t="n"/>
      <c r="Y80" s="1" t="n"/>
      <c r="Z80" s="1" t="n"/>
      <c r="AA80" s="1" t="n"/>
      <c r="AB80" s="1" t="n"/>
      <c r="AC80" s="1" t="n"/>
      <c r="AD80" s="1" t="n"/>
      <c r="AE80" s="1" t="n"/>
      <c r="AF80" s="1" t="n"/>
      <c r="AG80" s="1" t="n"/>
    </row>
    <row r="81">
      <c r="A81" s="1" t="n">
        <v>2035</v>
      </c>
      <c r="B81" s="1" t="n">
        <v>5.165203</v>
      </c>
      <c r="C81" s="1" t="n">
        <v>1.538177</v>
      </c>
      <c r="D81" s="1" t="n">
        <v>3.548207</v>
      </c>
      <c r="E81" s="1">
        <f>B81/SUM(B81:D81)</f>
        <v/>
      </c>
      <c r="F81" s="1" t="n"/>
      <c r="G81" s="1" t="n"/>
      <c r="H81" s="1" t="n"/>
      <c r="I81" s="1" t="n"/>
      <c r="J81" s="1" t="n"/>
      <c r="K81" s="1" t="n"/>
      <c r="L81" s="1" t="n"/>
      <c r="M81" s="1" t="n"/>
      <c r="N81" s="1" t="n"/>
      <c r="O81" s="1" t="n"/>
      <c r="P81" s="1" t="n"/>
      <c r="Q81" s="1" t="n"/>
      <c r="R81" s="1" t="n"/>
      <c r="S81" s="1" t="n"/>
      <c r="T81" s="1" t="n"/>
      <c r="U81" s="1" t="n"/>
      <c r="V81" s="1" t="n"/>
      <c r="W81" s="1" t="n"/>
      <c r="X81" s="1" t="n"/>
      <c r="Y81" s="1" t="n"/>
      <c r="Z81" s="1" t="n"/>
      <c r="AA81" s="1" t="n"/>
      <c r="AB81" s="1" t="n"/>
      <c r="AC81" s="1" t="n"/>
      <c r="AD81" s="1" t="n"/>
      <c r="AE81" s="1" t="n"/>
      <c r="AF81" s="1" t="n"/>
      <c r="AG81" s="1" t="n"/>
    </row>
    <row r="82">
      <c r="A82" s="1" t="n">
        <v>2036</v>
      </c>
      <c r="B82" s="1" t="n">
        <v>5.121919</v>
      </c>
      <c r="C82" s="1" t="n">
        <v>1.545397</v>
      </c>
      <c r="D82" s="1" t="n">
        <v>3.553343</v>
      </c>
      <c r="E82" s="1">
        <f>B82/SUM(B82:D82)</f>
        <v/>
      </c>
      <c r="F82" s="1" t="n"/>
      <c r="G82" s="1" t="n"/>
      <c r="H82" s="1" t="n"/>
      <c r="I82" s="1" t="n"/>
      <c r="J82" s="1" t="n"/>
      <c r="K82" s="1" t="n"/>
      <c r="L82" s="1" t="n"/>
      <c r="M82" s="1" t="n"/>
      <c r="N82" s="1" t="n"/>
      <c r="O82" s="1" t="n"/>
      <c r="P82" s="1" t="n"/>
      <c r="Q82" s="1" t="n"/>
      <c r="R82" s="1" t="n"/>
      <c r="S82" s="1" t="n"/>
      <c r="T82" s="1" t="n"/>
      <c r="U82" s="1" t="n"/>
      <c r="V82" s="1" t="n"/>
      <c r="W82" s="1" t="n"/>
      <c r="X82" s="1" t="n"/>
      <c r="Y82" s="1" t="n"/>
      <c r="Z82" s="1" t="n"/>
      <c r="AA82" s="1" t="n"/>
      <c r="AB82" s="1" t="n"/>
      <c r="AC82" s="1" t="n"/>
      <c r="AD82" s="1" t="n"/>
      <c r="AE82" s="1" t="n"/>
      <c r="AF82" s="1" t="n"/>
      <c r="AG82" s="1" t="n"/>
    </row>
    <row r="83">
      <c r="A83" s="1" t="n">
        <v>2037</v>
      </c>
      <c r="B83" s="1" t="n">
        <v>5.0797</v>
      </c>
      <c r="C83" s="1" t="n">
        <v>1.551326</v>
      </c>
      <c r="D83" s="1" t="n">
        <v>3.555497</v>
      </c>
      <c r="E83" s="1">
        <f>B83/SUM(B83:D83)</f>
        <v/>
      </c>
      <c r="F83" s="1" t="n"/>
      <c r="G83" s="1" t="n"/>
      <c r="H83" s="1" t="n"/>
      <c r="I83" s="1" t="n"/>
      <c r="J83" s="1" t="n"/>
      <c r="K83" s="1" t="n"/>
      <c r="L83" s="1" t="n"/>
      <c r="M83" s="1" t="n"/>
      <c r="N83" s="1" t="n"/>
      <c r="O83" s="1" t="n"/>
      <c r="P83" s="1" t="n"/>
      <c r="Q83" s="1" t="n"/>
      <c r="R83" s="1" t="n"/>
      <c r="S83" s="1" t="n"/>
      <c r="T83" s="1" t="n"/>
      <c r="U83" s="1" t="n"/>
      <c r="V83" s="1" t="n"/>
      <c r="W83" s="1" t="n"/>
      <c r="X83" s="1" t="n"/>
      <c r="Y83" s="1" t="n"/>
      <c r="Z83" s="1" t="n"/>
      <c r="AA83" s="1" t="n"/>
      <c r="AB83" s="1" t="n"/>
      <c r="AC83" s="1" t="n"/>
      <c r="AD83" s="1" t="n"/>
      <c r="AE83" s="1" t="n"/>
      <c r="AF83" s="1" t="n"/>
      <c r="AG83" s="1" t="n"/>
    </row>
    <row r="84">
      <c r="A84" s="1" t="n">
        <v>2038</v>
      </c>
      <c r="B84" s="1" t="n">
        <v>5.088126</v>
      </c>
      <c r="C84" s="1" t="n">
        <v>1.557318</v>
      </c>
      <c r="D84" s="1" t="n">
        <v>3.557969</v>
      </c>
      <c r="E84" s="1">
        <f>B84/SUM(B84:D84)</f>
        <v/>
      </c>
      <c r="F84" s="1" t="n"/>
      <c r="G84" s="1" t="n"/>
      <c r="H84" s="1" t="n"/>
      <c r="I84" s="1" t="n"/>
      <c r="J84" s="1" t="n"/>
      <c r="K84" s="1" t="n"/>
      <c r="L84" s="1" t="n"/>
      <c r="M84" s="1" t="n"/>
      <c r="N84" s="1" t="n"/>
      <c r="O84" s="1" t="n"/>
      <c r="P84" s="1" t="n"/>
      <c r="Q84" s="1" t="n"/>
      <c r="R84" s="1" t="n"/>
      <c r="S84" s="1" t="n"/>
      <c r="T84" s="1" t="n"/>
      <c r="U84" s="1" t="n"/>
      <c r="V84" s="1" t="n"/>
      <c r="W84" s="1" t="n"/>
      <c r="X84" s="1" t="n"/>
      <c r="Y84" s="1" t="n"/>
      <c r="Z84" s="1" t="n"/>
      <c r="AA84" s="1" t="n"/>
      <c r="AB84" s="1" t="n"/>
      <c r="AC84" s="1" t="n"/>
      <c r="AD84" s="1" t="n"/>
      <c r="AE84" s="1" t="n"/>
      <c r="AF84" s="1" t="n"/>
      <c r="AG84" s="1" t="n"/>
    </row>
    <row r="85">
      <c r="A85" s="1" t="n">
        <v>2039</v>
      </c>
      <c r="B85" s="1" t="n">
        <v>5.050867</v>
      </c>
      <c r="C85" s="1" t="n">
        <v>1.562894</v>
      </c>
      <c r="D85" s="1" t="n">
        <v>3.559364</v>
      </c>
      <c r="E85" s="1">
        <f>B85/SUM(B85:D85)</f>
        <v/>
      </c>
      <c r="F85" s="1" t="n"/>
      <c r="G85" s="1" t="n"/>
      <c r="H85" s="1" t="n"/>
      <c r="I85" s="1" t="n"/>
      <c r="J85" s="1" t="n"/>
      <c r="K85" s="1" t="n"/>
      <c r="L85" s="1" t="n"/>
      <c r="M85" s="1" t="n"/>
      <c r="N85" s="1" t="n"/>
      <c r="O85" s="1" t="n"/>
      <c r="P85" s="1" t="n"/>
      <c r="Q85" s="1" t="n"/>
      <c r="R85" s="1" t="n"/>
      <c r="S85" s="1" t="n"/>
      <c r="T85" s="1" t="n"/>
      <c r="U85" s="1" t="n"/>
      <c r="V85" s="1" t="n"/>
      <c r="W85" s="1" t="n"/>
      <c r="X85" s="1" t="n"/>
      <c r="Y85" s="1" t="n"/>
      <c r="Z85" s="1" t="n"/>
      <c r="AA85" s="1" t="n"/>
      <c r="AB85" s="1" t="n"/>
      <c r="AC85" s="1" t="n"/>
      <c r="AD85" s="1" t="n"/>
      <c r="AE85" s="1" t="n"/>
      <c r="AF85" s="1" t="n"/>
      <c r="AG85" s="1" t="n"/>
    </row>
    <row r="86">
      <c r="A86" s="1" t="n">
        <v>2040</v>
      </c>
      <c r="B86" s="1" t="n">
        <v>4.985888</v>
      </c>
      <c r="C86" s="1" t="n">
        <v>1.569732</v>
      </c>
      <c r="D86" s="1" t="n">
        <v>3.56339</v>
      </c>
      <c r="E86" s="1">
        <f>B86/SUM(B86:D86)</f>
        <v/>
      </c>
      <c r="F86" s="1" t="n"/>
      <c r="G86" s="1" t="n"/>
      <c r="H86" s="1" t="n"/>
      <c r="I86" s="1" t="n"/>
      <c r="J86" s="1" t="n"/>
      <c r="K86" s="1" t="n"/>
      <c r="L86" s="1" t="n"/>
      <c r="M86" s="1" t="n"/>
      <c r="N86" s="1" t="n"/>
      <c r="O86" s="1" t="n"/>
      <c r="P86" s="1" t="n"/>
      <c r="Q86" s="1" t="n"/>
      <c r="R86" s="1" t="n"/>
      <c r="S86" s="1" t="n"/>
      <c r="T86" s="1" t="n"/>
      <c r="U86" s="1" t="n"/>
      <c r="V86" s="1" t="n"/>
      <c r="W86" s="1" t="n"/>
      <c r="X86" s="1" t="n"/>
      <c r="Y86" s="1" t="n"/>
      <c r="Z86" s="1" t="n"/>
      <c r="AA86" s="1" t="n"/>
      <c r="AB86" s="1" t="n"/>
      <c r="AC86" s="1" t="n"/>
      <c r="AD86" s="1" t="n"/>
      <c r="AE86" s="1" t="n"/>
      <c r="AF86" s="1" t="n"/>
      <c r="AG86" s="1" t="n"/>
    </row>
    <row r="87">
      <c r="A87" s="1" t="n">
        <v>2041</v>
      </c>
      <c r="B87" s="1" t="n">
        <v>4.954855</v>
      </c>
      <c r="C87" s="1" t="n">
        <v>1.578149</v>
      </c>
      <c r="D87" s="1" t="n">
        <v>3.568354</v>
      </c>
      <c r="E87" s="1">
        <f>B87/SUM(B87:D87)</f>
        <v/>
      </c>
      <c r="F87" s="1" t="n"/>
      <c r="G87" s="1" t="n"/>
      <c r="H87" s="1" t="n"/>
      <c r="I87" s="1" t="n"/>
      <c r="J87" s="1" t="n"/>
      <c r="K87" s="1" t="n"/>
      <c r="L87" s="1" t="n"/>
      <c r="M87" s="1" t="n"/>
      <c r="N87" s="1" t="n"/>
      <c r="O87" s="1" t="n"/>
      <c r="P87" s="1" t="n"/>
      <c r="Q87" s="1" t="n"/>
      <c r="R87" s="1" t="n"/>
      <c r="S87" s="1" t="n"/>
      <c r="T87" s="1" t="n"/>
      <c r="U87" s="1" t="n"/>
      <c r="V87" s="1" t="n"/>
      <c r="W87" s="1" t="n"/>
      <c r="X87" s="1" t="n"/>
      <c r="Y87" s="1" t="n"/>
      <c r="Z87" s="1" t="n"/>
      <c r="AA87" s="1" t="n"/>
      <c r="AB87" s="1" t="n"/>
      <c r="AC87" s="1" t="n"/>
      <c r="AD87" s="1" t="n"/>
      <c r="AE87" s="1" t="n"/>
      <c r="AF87" s="1" t="n"/>
      <c r="AG87" s="1" t="n"/>
    </row>
    <row r="88">
      <c r="A88" s="1" t="n">
        <v>2042</v>
      </c>
      <c r="B88" s="1" t="n">
        <v>4.922953</v>
      </c>
      <c r="C88" s="1" t="n">
        <v>1.579433</v>
      </c>
      <c r="D88" s="1" t="n">
        <v>3.572689</v>
      </c>
      <c r="E88" s="1">
        <f>B88/SUM(B88:D88)</f>
        <v/>
      </c>
      <c r="F88" s="1" t="n"/>
      <c r="G88" s="1" t="n"/>
      <c r="H88" s="1" t="n"/>
      <c r="I88" s="1" t="n"/>
      <c r="J88" s="1" t="n"/>
      <c r="K88" s="1" t="n"/>
      <c r="L88" s="1" t="n"/>
      <c r="M88" s="1" t="n"/>
      <c r="N88" s="1" t="n"/>
      <c r="O88" s="1" t="n"/>
      <c r="P88" s="1" t="n"/>
      <c r="Q88" s="1" t="n"/>
      <c r="R88" s="1" t="n"/>
      <c r="S88" s="1" t="n"/>
      <c r="T88" s="1" t="n"/>
      <c r="U88" s="1" t="n"/>
      <c r="V88" s="1" t="n"/>
      <c r="W88" s="1" t="n"/>
      <c r="X88" s="1" t="n"/>
      <c r="Y88" s="1" t="n"/>
      <c r="Z88" s="1" t="n"/>
      <c r="AA88" s="1" t="n"/>
      <c r="AB88" s="1" t="n"/>
      <c r="AC88" s="1" t="n"/>
      <c r="AD88" s="1" t="n"/>
      <c r="AE88" s="1" t="n"/>
      <c r="AF88" s="1" t="n"/>
      <c r="AG88" s="1" t="n"/>
    </row>
    <row r="89">
      <c r="A89" s="1" t="n">
        <v>2043</v>
      </c>
      <c r="B89" s="1" t="n">
        <v>4.888893</v>
      </c>
      <c r="C89" s="1" t="n">
        <v>1.57679</v>
      </c>
      <c r="D89" s="1" t="n">
        <v>3.577631</v>
      </c>
      <c r="E89" s="1">
        <f>B89/SUM(B89:D89)</f>
        <v/>
      </c>
      <c r="F89" s="1" t="n"/>
      <c r="G89" s="1" t="n"/>
      <c r="H89" s="1" t="n"/>
      <c r="I89" s="1" t="n"/>
      <c r="J89" s="1" t="n"/>
      <c r="K89" s="1" t="n"/>
      <c r="L89" s="1" t="n"/>
      <c r="M89" s="1" t="n"/>
      <c r="N89" s="1" t="n"/>
      <c r="O89" s="1" t="n"/>
      <c r="P89" s="1" t="n"/>
      <c r="Q89" s="1" t="n"/>
      <c r="R89" s="1" t="n"/>
      <c r="S89" s="1" t="n"/>
      <c r="T89" s="1" t="n"/>
      <c r="U89" s="1" t="n"/>
      <c r="V89" s="1" t="n"/>
      <c r="W89" s="1" t="n"/>
      <c r="X89" s="1" t="n"/>
      <c r="Y89" s="1" t="n"/>
      <c r="Z89" s="1" t="n"/>
      <c r="AA89" s="1" t="n"/>
      <c r="AB89" s="1" t="n"/>
      <c r="AC89" s="1" t="n"/>
      <c r="AD89" s="1" t="n"/>
      <c r="AE89" s="1" t="n"/>
      <c r="AF89" s="1" t="n"/>
      <c r="AG89" s="1" t="n"/>
    </row>
    <row r="90">
      <c r="A90" s="1" t="n">
        <v>2044</v>
      </c>
      <c r="B90" s="1" t="n">
        <v>4.884336</v>
      </c>
      <c r="C90" s="1" t="n">
        <v>1.573818</v>
      </c>
      <c r="D90" s="1" t="n">
        <v>3.581076</v>
      </c>
      <c r="E90" s="1">
        <f>B90/SUM(B90:D90)</f>
        <v/>
      </c>
      <c r="F90" s="1" t="n"/>
      <c r="G90" s="1" t="n"/>
      <c r="H90" s="1" t="n"/>
      <c r="I90" s="1" t="n"/>
      <c r="J90" s="1" t="n"/>
      <c r="K90" s="1" t="n"/>
      <c r="L90" s="1" t="n"/>
      <c r="M90" s="1" t="n"/>
      <c r="N90" s="1" t="n"/>
      <c r="O90" s="1" t="n"/>
      <c r="P90" s="1" t="n"/>
      <c r="Q90" s="1" t="n"/>
      <c r="R90" s="1" t="n"/>
      <c r="S90" s="1" t="n"/>
      <c r="T90" s="1" t="n"/>
      <c r="U90" s="1" t="n"/>
      <c r="V90" s="1" t="n"/>
      <c r="W90" s="1" t="n"/>
      <c r="X90" s="1" t="n"/>
      <c r="Y90" s="1" t="n"/>
      <c r="Z90" s="1" t="n"/>
      <c r="AA90" s="1" t="n"/>
      <c r="AB90" s="1" t="n"/>
      <c r="AC90" s="1" t="n"/>
      <c r="AD90" s="1" t="n"/>
      <c r="AE90" s="1" t="n"/>
      <c r="AF90" s="1" t="n"/>
      <c r="AG90" s="1" t="n"/>
    </row>
    <row r="91">
      <c r="A91" s="1" t="n">
        <v>2045</v>
      </c>
      <c r="B91" s="1" t="n">
        <v>4.863008</v>
      </c>
      <c r="C91" s="1" t="n">
        <v>1.57096</v>
      </c>
      <c r="D91" s="1" t="n">
        <v>3.584106</v>
      </c>
      <c r="E91" s="1">
        <f>B91/SUM(B91:D91)</f>
        <v/>
      </c>
      <c r="F91" s="1" t="n"/>
      <c r="G91" s="1" t="n"/>
      <c r="H91" s="1" t="n"/>
      <c r="I91" s="1" t="n"/>
      <c r="J91" s="1" t="n"/>
      <c r="K91" s="1" t="n"/>
      <c r="L91" s="1" t="n"/>
      <c r="M91" s="1" t="n"/>
      <c r="N91" s="1" t="n"/>
      <c r="O91" s="1" t="n"/>
      <c r="P91" s="1" t="n"/>
      <c r="Q91" s="1" t="n"/>
      <c r="R91" s="1" t="n"/>
      <c r="S91" s="1" t="n"/>
      <c r="T91" s="1" t="n"/>
      <c r="U91" s="1" t="n"/>
      <c r="V91" s="1" t="n"/>
      <c r="W91" s="1" t="n"/>
      <c r="X91" s="1" t="n"/>
      <c r="Y91" s="1" t="n"/>
      <c r="Z91" s="1" t="n"/>
      <c r="AA91" s="1" t="n"/>
      <c r="AB91" s="1" t="n"/>
      <c r="AC91" s="1" t="n"/>
      <c r="AD91" s="1" t="n"/>
      <c r="AE91" s="1" t="n"/>
      <c r="AF91" s="1" t="n"/>
      <c r="AG91" s="1" t="n"/>
    </row>
    <row r="92">
      <c r="A92" s="1" t="n">
        <v>2046</v>
      </c>
      <c r="B92" s="1" t="n">
        <v>4.839148</v>
      </c>
      <c r="C92" s="1" t="n">
        <v>1.567191</v>
      </c>
      <c r="D92" s="1" t="n">
        <v>3.581931</v>
      </c>
      <c r="E92" s="1">
        <f>B92/SUM(B92:D92)</f>
        <v/>
      </c>
      <c r="F92" s="1" t="n"/>
      <c r="G92" s="1" t="n"/>
      <c r="H92" s="1" t="n"/>
      <c r="I92" s="1" t="n"/>
      <c r="J92" s="1" t="n"/>
      <c r="K92" s="1" t="n"/>
      <c r="L92" s="1" t="n"/>
      <c r="M92" s="1" t="n"/>
      <c r="N92" s="1" t="n"/>
      <c r="O92" s="1" t="n"/>
      <c r="P92" s="1" t="n"/>
      <c r="Q92" s="1" t="n"/>
      <c r="R92" s="1" t="n"/>
      <c r="S92" s="1" t="n"/>
      <c r="T92" s="1" t="n"/>
      <c r="U92" s="1" t="n"/>
      <c r="V92" s="1" t="n"/>
      <c r="W92" s="1" t="n"/>
      <c r="X92" s="1" t="n"/>
      <c r="Y92" s="1" t="n"/>
      <c r="Z92" s="1" t="n"/>
      <c r="AA92" s="1" t="n"/>
      <c r="AB92" s="1" t="n"/>
      <c r="AC92" s="1" t="n"/>
      <c r="AD92" s="1" t="n"/>
      <c r="AE92" s="1" t="n"/>
      <c r="AF92" s="1" t="n"/>
      <c r="AG92" s="1" t="n"/>
    </row>
    <row r="93">
      <c r="A93" s="1" t="n">
        <v>2047</v>
      </c>
      <c r="B93" s="1" t="n">
        <v>4.85469</v>
      </c>
      <c r="C93" s="1" t="n">
        <v>1.561682</v>
      </c>
      <c r="D93" s="1" t="n">
        <v>3.573867</v>
      </c>
      <c r="E93" s="1">
        <f>B93/SUM(B93:D93)</f>
        <v/>
      </c>
      <c r="F93" s="1" t="n"/>
      <c r="G93" s="1" t="n"/>
      <c r="H93" s="1" t="n"/>
      <c r="I93" s="1" t="n"/>
      <c r="J93" s="1" t="n"/>
      <c r="K93" s="1" t="n"/>
      <c r="L93" s="1" t="n"/>
      <c r="M93" s="1" t="n"/>
      <c r="N93" s="1" t="n"/>
      <c r="O93" s="1" t="n"/>
      <c r="P93" s="1" t="n"/>
      <c r="Q93" s="1" t="n"/>
      <c r="R93" s="1" t="n"/>
      <c r="S93" s="1" t="n"/>
      <c r="T93" s="1" t="n"/>
      <c r="U93" s="1" t="n"/>
      <c r="V93" s="1" t="n"/>
      <c r="W93" s="1" t="n"/>
      <c r="X93" s="1" t="n"/>
      <c r="Y93" s="1" t="n"/>
      <c r="Z93" s="1" t="n"/>
      <c r="AA93" s="1" t="n"/>
      <c r="AB93" s="1" t="n"/>
      <c r="AC93" s="1" t="n"/>
      <c r="AD93" s="1" t="n"/>
      <c r="AE93" s="1" t="n"/>
      <c r="AF93" s="1" t="n"/>
      <c r="AG93" s="1" t="n"/>
    </row>
    <row r="94">
      <c r="A94" s="1" t="n">
        <v>2048</v>
      </c>
      <c r="B94" s="1" t="n">
        <v>4.84572</v>
      </c>
      <c r="C94" s="1" t="n">
        <v>1.555966</v>
      </c>
      <c r="D94" s="1" t="n">
        <v>3.562257</v>
      </c>
      <c r="E94" s="1">
        <f>B94/SUM(B94:D94)</f>
        <v/>
      </c>
      <c r="F94" s="1" t="n"/>
      <c r="G94" s="1" t="n"/>
      <c r="H94" s="1" t="n"/>
      <c r="I94" s="1" t="n"/>
      <c r="J94" s="1" t="n"/>
      <c r="K94" s="1" t="n"/>
      <c r="L94" s="1" t="n"/>
      <c r="M94" s="1" t="n"/>
      <c r="N94" s="1" t="n"/>
      <c r="O94" s="1" t="n"/>
      <c r="P94" s="1" t="n"/>
      <c r="Q94" s="1" t="n"/>
      <c r="R94" s="1" t="n"/>
      <c r="S94" s="1" t="n"/>
      <c r="T94" s="1" t="n"/>
      <c r="U94" s="1" t="n"/>
      <c r="V94" s="1" t="n"/>
      <c r="W94" s="1" t="n"/>
      <c r="X94" s="1" t="n"/>
      <c r="Y94" s="1" t="n"/>
      <c r="Z94" s="1" t="n"/>
      <c r="AA94" s="1" t="n"/>
      <c r="AB94" s="1" t="n"/>
      <c r="AC94" s="1" t="n"/>
      <c r="AD94" s="1" t="n"/>
      <c r="AE94" s="1" t="n"/>
      <c r="AF94" s="1" t="n"/>
      <c r="AG94" s="1" t="n"/>
    </row>
    <row r="95">
      <c r="A95" s="1" t="n">
        <v>2049</v>
      </c>
      <c r="B95" s="1" t="n">
        <v>4.830259</v>
      </c>
      <c r="C95" s="1" t="n">
        <v>1.54928</v>
      </c>
      <c r="D95" s="1" t="n">
        <v>3.538252</v>
      </c>
      <c r="E95" s="1">
        <f>B95/SUM(B95:D95)</f>
        <v/>
      </c>
      <c r="F95" s="1" t="n"/>
      <c r="G95" s="1" t="n"/>
      <c r="H95" s="1" t="n"/>
      <c r="I95" s="1" t="n"/>
      <c r="J95" s="1" t="n"/>
      <c r="K95" s="1" t="n"/>
      <c r="L95" s="1" t="n"/>
      <c r="M95" s="1" t="n"/>
      <c r="N95" s="1" t="n"/>
      <c r="O95" s="1" t="n"/>
      <c r="P95" s="1" t="n"/>
      <c r="Q95" s="1" t="n"/>
      <c r="R95" s="1" t="n"/>
      <c r="S95" s="1" t="n"/>
      <c r="T95" s="1" t="n"/>
      <c r="U95" s="1" t="n"/>
      <c r="V95" s="1" t="n"/>
      <c r="W95" s="1" t="n"/>
      <c r="X95" s="1" t="n"/>
      <c r="Y95" s="1" t="n"/>
      <c r="Z95" s="1" t="n"/>
      <c r="AA95" s="1" t="n"/>
      <c r="AB95" s="1" t="n"/>
      <c r="AC95" s="1" t="n"/>
      <c r="AD95" s="1" t="n"/>
      <c r="AE95" s="1" t="n"/>
      <c r="AF95" s="1" t="n"/>
      <c r="AG95" s="1" t="n"/>
    </row>
    <row r="96">
      <c r="A96" s="1" t="n">
        <v>2050</v>
      </c>
      <c r="B96" s="1" t="n">
        <v>4.83534</v>
      </c>
      <c r="C96" s="1" t="n">
        <v>1.542461</v>
      </c>
      <c r="D96" s="1" t="n">
        <v>3.510963</v>
      </c>
      <c r="E96" s="1">
        <f>B96/SUM(B96:D96)</f>
        <v/>
      </c>
      <c r="F96" s="1" t="n"/>
      <c r="G96" s="1" t="n"/>
      <c r="H96" s="1" t="n"/>
      <c r="I96" s="1" t="n"/>
      <c r="J96" s="1" t="n"/>
      <c r="K96" s="1" t="n"/>
      <c r="L96" s="1" t="n"/>
      <c r="M96" s="1" t="n"/>
      <c r="N96" s="1" t="n"/>
      <c r="O96" s="1" t="n"/>
      <c r="P96" s="1" t="n"/>
      <c r="Q96" s="1" t="n"/>
      <c r="R96" s="1" t="n"/>
      <c r="S96" s="1" t="n"/>
      <c r="T96" s="1" t="n"/>
      <c r="U96" s="1" t="n"/>
      <c r="V96" s="1" t="n"/>
      <c r="W96" s="1" t="n"/>
      <c r="X96" s="1" t="n"/>
      <c r="Y96" s="1" t="n"/>
      <c r="Z96" s="1" t="n"/>
      <c r="AA96" s="1" t="n"/>
      <c r="AB96" s="1" t="n"/>
      <c r="AC96" s="1" t="n"/>
      <c r="AD96" s="1" t="n"/>
      <c r="AE96" s="1" t="n"/>
      <c r="AF96" s="1" t="n"/>
      <c r="AG96" s="1" t="n"/>
    </row>
    <row r="97">
      <c r="A97" s="1" t="n"/>
      <c r="B97" s="1" t="n"/>
      <c r="C97" s="1" t="n"/>
      <c r="D97" s="1" t="n"/>
      <c r="E97" s="1" t="n"/>
      <c r="F97" s="1" t="n"/>
      <c r="G97" s="1" t="n"/>
      <c r="H97" s="1" t="n"/>
      <c r="I97" s="1" t="n"/>
      <c r="J97" s="1" t="n"/>
      <c r="K97" s="1" t="n"/>
      <c r="L97" s="1" t="n"/>
      <c r="M97" s="1" t="n"/>
      <c r="N97" s="1" t="n"/>
      <c r="O97" s="1" t="n"/>
      <c r="P97" s="1" t="n"/>
      <c r="Q97" s="1" t="n"/>
      <c r="R97" s="1" t="n"/>
      <c r="S97" s="1" t="n"/>
      <c r="T97" s="1" t="n"/>
      <c r="U97" s="1" t="n"/>
      <c r="V97" s="1" t="n"/>
      <c r="W97" s="1" t="n"/>
      <c r="X97" s="1" t="n"/>
      <c r="Y97" s="1" t="n"/>
      <c r="Z97" s="1" t="n"/>
      <c r="AA97" s="1" t="n"/>
      <c r="AB97" s="1" t="n"/>
      <c r="AC97" s="1" t="n"/>
      <c r="AD97" s="1" t="n"/>
      <c r="AE97" s="1" t="n"/>
      <c r="AF97" s="1" t="n"/>
      <c r="AG97" s="1" t="n"/>
    </row>
    <row r="98" ht="15" customHeight="1" s="157">
      <c r="A98" s="70" t="inlineStr">
        <is>
          <t>National Electricity Price Projection (AEO 2020)</t>
        </is>
      </c>
      <c r="B98" s="22" t="n">
        <v>30.454449</v>
      </c>
      <c r="C98" s="22" t="n">
        <v>29.931808</v>
      </c>
      <c r="D98" s="22" t="n">
        <v>29.732624</v>
      </c>
      <c r="E98" s="22" t="n">
        <v>29.657566</v>
      </c>
      <c r="F98" s="22" t="n">
        <v>29.663189</v>
      </c>
      <c r="G98" s="22" t="n">
        <v>29.849365</v>
      </c>
      <c r="H98" s="22" t="n">
        <v>30.250845</v>
      </c>
      <c r="I98" s="22" t="n">
        <v>30.593702</v>
      </c>
      <c r="J98" s="22" t="n">
        <v>30.753353</v>
      </c>
      <c r="K98" s="22" t="n">
        <v>30.63155</v>
      </c>
      <c r="L98" s="22" t="n">
        <v>30.452465</v>
      </c>
      <c r="M98" s="22" t="n">
        <v>30.394573</v>
      </c>
      <c r="N98" s="22" t="n">
        <v>30.270491</v>
      </c>
      <c r="O98" s="22" t="n">
        <v>30.131779</v>
      </c>
      <c r="P98" s="22" t="n">
        <v>30.234314</v>
      </c>
      <c r="Q98" s="22" t="n">
        <v>30.257355</v>
      </c>
      <c r="R98" s="22" t="n">
        <v>30.084644</v>
      </c>
      <c r="S98" s="22" t="n">
        <v>29.993071</v>
      </c>
      <c r="T98" s="22" t="n">
        <v>29.893633</v>
      </c>
      <c r="U98" s="22" t="n">
        <v>29.942001</v>
      </c>
      <c r="V98" s="22" t="n">
        <v>29.852777</v>
      </c>
      <c r="W98" s="22" t="n">
        <v>29.694433</v>
      </c>
      <c r="X98" s="22" t="n">
        <v>29.642439</v>
      </c>
      <c r="Y98" s="22" t="n">
        <v>29.567022</v>
      </c>
      <c r="Z98" s="22" t="n">
        <v>29.472883</v>
      </c>
      <c r="AA98" s="22" t="n">
        <v>29.460825</v>
      </c>
      <c r="AB98" s="22" t="n">
        <v>29.398705</v>
      </c>
      <c r="AC98" s="22" t="n">
        <v>29.313385</v>
      </c>
      <c r="AD98" s="22" t="n">
        <v>29.3195</v>
      </c>
      <c r="AE98" s="22" t="n">
        <v>29.242496</v>
      </c>
      <c r="AF98" s="22" t="n">
        <v>29.110025</v>
      </c>
      <c r="AG98" s="22" t="n">
        <v>29.024153</v>
      </c>
    </row>
    <row r="99" ht="15" customHeight="1" s="157">
      <c r="A99" s="70" t="inlineStr">
        <is>
          <t>Fractional electricity price change from 2019</t>
        </is>
      </c>
      <c r="B99" s="1">
        <f>B98/$B$98</f>
        <v/>
      </c>
      <c r="C99" s="1">
        <f>C98/$B$98</f>
        <v/>
      </c>
      <c r="D99" s="1">
        <f>D98/$B$98</f>
        <v/>
      </c>
      <c r="E99" s="1">
        <f>E98/$B$98</f>
        <v/>
      </c>
      <c r="F99" s="1">
        <f>F98/$B$98</f>
        <v/>
      </c>
      <c r="G99" s="1">
        <f>G98/$B$98</f>
        <v/>
      </c>
      <c r="H99" s="1">
        <f>H98/$B$98</f>
        <v/>
      </c>
      <c r="I99" s="1">
        <f>I98/$B$98</f>
        <v/>
      </c>
      <c r="J99" s="1">
        <f>J98/$B$98</f>
        <v/>
      </c>
      <c r="K99" s="1">
        <f>K98/$B$98</f>
        <v/>
      </c>
      <c r="L99" s="1">
        <f>L98/$B$98</f>
        <v/>
      </c>
      <c r="M99" s="1">
        <f>M98/$B$98</f>
        <v/>
      </c>
      <c r="N99" s="1">
        <f>N98/$B$98</f>
        <v/>
      </c>
      <c r="O99" s="1">
        <f>O98/$B$98</f>
        <v/>
      </c>
      <c r="P99" s="1">
        <f>P98/$B$98</f>
        <v/>
      </c>
      <c r="Q99" s="1">
        <f>Q98/$B$98</f>
        <v/>
      </c>
      <c r="R99" s="1">
        <f>R98/$B$98</f>
        <v/>
      </c>
      <c r="S99" s="1">
        <f>S98/$B$98</f>
        <v/>
      </c>
      <c r="T99" s="1">
        <f>T98/$B$98</f>
        <v/>
      </c>
      <c r="U99" s="1">
        <f>U98/$B$98</f>
        <v/>
      </c>
      <c r="V99" s="1">
        <f>V98/$B$98</f>
        <v/>
      </c>
      <c r="W99" s="1">
        <f>W98/$B$98</f>
        <v/>
      </c>
      <c r="X99" s="1">
        <f>X98/$B$98</f>
        <v/>
      </c>
      <c r="Y99" s="1">
        <f>Y98/$B$98</f>
        <v/>
      </c>
      <c r="Z99" s="1">
        <f>Z98/$B$98</f>
        <v/>
      </c>
      <c r="AA99" s="1">
        <f>AA98/$B$98</f>
        <v/>
      </c>
      <c r="AB99" s="1">
        <f>AB98/$B$98</f>
        <v/>
      </c>
      <c r="AC99" s="1">
        <f>AC98/$B$98</f>
        <v/>
      </c>
      <c r="AD99" s="1">
        <f>AD98/$B$98</f>
        <v/>
      </c>
      <c r="AE99" s="1">
        <f>AE98/$B$98</f>
        <v/>
      </c>
      <c r="AF99" s="1">
        <f>AF98/$B$98</f>
        <v/>
      </c>
      <c r="AG99" s="1">
        <f>AG98/$B$98</f>
        <v/>
      </c>
    </row>
    <row r="100">
      <c r="A100" s="1" t="n"/>
      <c r="B100" s="1" t="n"/>
      <c r="C100" s="1" t="n"/>
      <c r="D100" s="1" t="n"/>
      <c r="E100" s="1" t="n"/>
      <c r="F100" s="1" t="n"/>
      <c r="G100" s="1" t="n"/>
      <c r="H100" s="1" t="n"/>
      <c r="I100" s="1" t="n"/>
      <c r="J100" s="1" t="n"/>
      <c r="K100" s="1" t="n"/>
      <c r="L100" s="1" t="n"/>
      <c r="M100" s="1" t="n"/>
      <c r="N100" s="1" t="n"/>
      <c r="O100" s="1" t="n"/>
      <c r="P100" s="1" t="n"/>
      <c r="Q100" s="1" t="n"/>
      <c r="R100" s="1" t="n"/>
      <c r="S100" s="1" t="n"/>
      <c r="T100" s="1" t="n"/>
      <c r="U100" s="1" t="n"/>
      <c r="V100" s="1" t="n"/>
      <c r="W100" s="1" t="n"/>
      <c r="X100" s="1" t="n"/>
      <c r="Y100" s="1" t="n"/>
      <c r="Z100" s="1" t="n"/>
      <c r="AA100" s="1" t="n"/>
      <c r="AB100" s="1" t="n"/>
      <c r="AC100" s="1" t="n"/>
      <c r="AD100" s="1" t="n"/>
      <c r="AE100" s="1" t="n"/>
      <c r="AF100" s="1" t="n"/>
      <c r="AG100" s="1" t="n"/>
    </row>
    <row r="101" ht="15" customHeight="1" s="157">
      <c r="A101" s="2" t="inlineStr">
        <is>
          <t>Price of Generation by State ($/MWh) ($2019)</t>
        </is>
      </c>
      <c r="B101" s="60" t="n">
        <v>2019</v>
      </c>
      <c r="C101" s="70" t="n">
        <v>2020</v>
      </c>
      <c r="D101" s="70">
        <f>C101+1</f>
        <v/>
      </c>
      <c r="E101" s="70">
        <f>D101+1</f>
        <v/>
      </c>
      <c r="F101" s="70">
        <f>E101+1</f>
        <v/>
      </c>
      <c r="G101" s="70">
        <f>F101+1</f>
        <v/>
      </c>
      <c r="H101" s="70">
        <f>G101+1</f>
        <v/>
      </c>
      <c r="I101" s="70">
        <f>H101+1</f>
        <v/>
      </c>
      <c r="J101" s="70">
        <f>I101+1</f>
        <v/>
      </c>
      <c r="K101" s="70">
        <f>J101+1</f>
        <v/>
      </c>
      <c r="L101" s="70">
        <f>K101+1</f>
        <v/>
      </c>
      <c r="M101" s="70">
        <f>L101+1</f>
        <v/>
      </c>
      <c r="N101" s="70">
        <f>M101+1</f>
        <v/>
      </c>
      <c r="O101" s="70">
        <f>N101+1</f>
        <v/>
      </c>
      <c r="P101" s="70">
        <f>O101+1</f>
        <v/>
      </c>
      <c r="Q101" s="70">
        <f>P101+1</f>
        <v/>
      </c>
      <c r="R101" s="70">
        <f>Q101+1</f>
        <v/>
      </c>
      <c r="S101" s="70">
        <f>R101+1</f>
        <v/>
      </c>
      <c r="T101" s="70">
        <f>S101+1</f>
        <v/>
      </c>
      <c r="U101" s="70">
        <f>T101+1</f>
        <v/>
      </c>
      <c r="V101" s="70">
        <f>U101+1</f>
        <v/>
      </c>
      <c r="W101" s="70">
        <f>V101+1</f>
        <v/>
      </c>
      <c r="X101" s="70">
        <f>W101+1</f>
        <v/>
      </c>
      <c r="Y101" s="70">
        <f>X101+1</f>
        <v/>
      </c>
      <c r="Z101" s="70">
        <f>Y101+1</f>
        <v/>
      </c>
      <c r="AA101" s="70">
        <f>Z101+1</f>
        <v/>
      </c>
      <c r="AB101" s="70">
        <f>AA101+1</f>
        <v/>
      </c>
      <c r="AC101" s="70">
        <f>AB101+1</f>
        <v/>
      </c>
      <c r="AD101" s="70">
        <f>AC101+1</f>
        <v/>
      </c>
      <c r="AE101" s="70">
        <f>AD101+1</f>
        <v/>
      </c>
      <c r="AF101" s="70">
        <f>AE101+1</f>
        <v/>
      </c>
      <c r="AG101" s="70">
        <f>AF101+1</f>
        <v/>
      </c>
    </row>
    <row r="102">
      <c r="A102" s="1" t="n"/>
      <c r="B102" s="1" t="n"/>
      <c r="C102" s="1" t="n"/>
      <c r="D102" s="1" t="n"/>
      <c r="E102" s="1" t="n"/>
      <c r="F102" s="1" t="n"/>
      <c r="G102" s="1" t="n"/>
      <c r="H102" s="1" t="n"/>
      <c r="I102" s="1" t="n"/>
      <c r="J102" s="1" t="n"/>
      <c r="K102" s="1" t="n"/>
      <c r="L102" s="1" t="n"/>
      <c r="M102" s="1" t="n"/>
      <c r="N102" s="1" t="n"/>
      <c r="O102" s="1" t="n"/>
      <c r="P102" s="1" t="n"/>
      <c r="Q102" s="1" t="n"/>
      <c r="R102" s="1" t="n"/>
      <c r="S102" s="1" t="n"/>
      <c r="T102" s="1" t="n"/>
      <c r="U102" s="1" t="n"/>
      <c r="V102" s="1" t="n"/>
      <c r="W102" s="1" t="n"/>
      <c r="X102" s="1" t="n"/>
      <c r="Y102" s="1" t="n"/>
      <c r="Z102" s="1" t="n"/>
      <c r="AA102" s="1" t="n"/>
      <c r="AB102" s="1" t="n"/>
      <c r="AC102" s="1" t="n"/>
      <c r="AD102" s="1" t="n"/>
      <c r="AE102" s="1" t="n"/>
      <c r="AF102" s="1" t="n"/>
      <c r="AG102" s="1" t="n"/>
    </row>
    <row r="103" ht="15" customHeight="1" s="157">
      <c r="A103" s="70" t="inlineStr">
        <is>
          <t xml:space="preserve">National Generation Fraction of Electricity Price </t>
        </is>
      </c>
      <c r="B103" s="70" t="n">
        <v>0.5836090165386836</v>
      </c>
      <c r="C103" s="70" t="n">
        <v>0.5642112535308944</v>
      </c>
      <c r="D103" s="70" t="n">
        <v>0.5628682619098082</v>
      </c>
      <c r="E103" s="70" t="n">
        <v>0.5561131920031782</v>
      </c>
      <c r="F103" s="70" t="n">
        <v>0.5488426223913053</v>
      </c>
      <c r="G103" s="70" t="n">
        <v>0.5463573078279207</v>
      </c>
      <c r="H103" s="70" t="n">
        <v>0.5436960769305125</v>
      </c>
      <c r="I103" s="70" t="n">
        <v>0.541573535471409</v>
      </c>
      <c r="J103" s="70" t="n">
        <v>0.5400642228441712</v>
      </c>
      <c r="K103" s="70" t="n">
        <v>0.5348512098573787</v>
      </c>
      <c r="L103" s="70" t="n">
        <v>0.5299216618628524</v>
      </c>
      <c r="M103" s="70" t="n">
        <v>0.5248906449066834</v>
      </c>
      <c r="N103" s="70" t="n">
        <v>0.5187244176751128</v>
      </c>
      <c r="O103" s="70" t="n">
        <v>0.5132325004642342</v>
      </c>
      <c r="P103" s="70" t="n">
        <v>0.5115611710656166</v>
      </c>
      <c r="Q103" s="70" t="n">
        <v>0.5088260536394008</v>
      </c>
      <c r="R103" s="70" t="n">
        <v>0.5038442340683447</v>
      </c>
      <c r="S103" s="70" t="n">
        <v>0.5011339288396179</v>
      </c>
      <c r="T103" s="70" t="n">
        <v>0.4986686821401178</v>
      </c>
      <c r="U103" s="70" t="n">
        <v>0.4986690237864527</v>
      </c>
      <c r="V103" s="70" t="n">
        <v>0.4964911961663697</v>
      </c>
      <c r="W103" s="70" t="n">
        <v>0.4927248811889701</v>
      </c>
      <c r="X103" s="70" t="n">
        <v>0.4905137507253975</v>
      </c>
      <c r="Y103" s="70" t="n">
        <v>0.4886269332982632</v>
      </c>
      <c r="Z103" s="70" t="n">
        <v>0.4867808573942824</v>
      </c>
      <c r="AA103" s="70" t="n">
        <v>0.4865249625718308</v>
      </c>
      <c r="AB103" s="70" t="n">
        <v>0.4854234456643063</v>
      </c>
      <c r="AC103" s="70" t="n">
        <v>0.4844830986747455</v>
      </c>
      <c r="AD103" s="70" t="n">
        <v>0.4859433292837139</v>
      </c>
      <c r="AE103" s="70" t="n">
        <v>0.4863255440140514</v>
      </c>
      <c r="AF103" s="70" t="n">
        <v>0.487029722646908</v>
      </c>
      <c r="AG103" s="70" t="n">
        <v>0.4889731416383282</v>
      </c>
    </row>
    <row r="104">
      <c r="A104" s="1" t="n"/>
      <c r="B104" s="1" t="n"/>
      <c r="C104" s="1" t="n"/>
      <c r="D104" s="1" t="n"/>
      <c r="E104" s="1" t="n"/>
      <c r="F104" s="1" t="n"/>
      <c r="G104" s="1" t="n"/>
      <c r="H104" s="1" t="n"/>
      <c r="I104" s="1" t="n"/>
      <c r="J104" s="1" t="n"/>
      <c r="K104" s="1" t="n"/>
      <c r="L104" s="1" t="n"/>
      <c r="M104" s="1" t="n"/>
      <c r="N104" s="1" t="n"/>
      <c r="O104" s="1" t="n"/>
      <c r="P104" s="1" t="n"/>
      <c r="Q104" s="1" t="n"/>
      <c r="R104" s="1" t="n"/>
      <c r="S104" s="1" t="n"/>
      <c r="T104" s="1" t="n"/>
      <c r="U104" s="1" t="n"/>
      <c r="V104" s="1" t="n"/>
      <c r="W104" s="1" t="n"/>
      <c r="X104" s="1" t="n"/>
      <c r="Y104" s="1" t="n"/>
      <c r="Z104" s="1" t="n"/>
      <c r="AA104" s="1" t="n"/>
      <c r="AB104" s="1" t="n"/>
      <c r="AC104" s="1" t="n"/>
      <c r="AD104" s="1" t="n"/>
      <c r="AE104" s="1" t="n"/>
      <c r="AF104" s="1" t="n"/>
      <c r="AG104" s="1" t="n"/>
    </row>
    <row r="105" ht="15" customHeight="1" s="157">
      <c r="A105" s="61" t="inlineStr">
        <is>
          <t>AK</t>
        </is>
      </c>
      <c r="B105" s="1">
        <f>SUMIFS($I$5:$I$55,$B$5:$B$55,$A105)*B$103*B$99*10</f>
        <v/>
      </c>
      <c r="C105" s="1">
        <f>SUMIFS($I$5:$I$55,$B$5:$B$55,$A105)*C$103*C$99*10</f>
        <v/>
      </c>
      <c r="D105" s="1">
        <f>SUMIFS($I$5:$I$55,$B$5:$B$55,$A105)*D$103*D$99*10</f>
        <v/>
      </c>
      <c r="E105" s="1">
        <f>SUMIFS($I$5:$I$55,$B$5:$B$55,$A105)*E$103*E$99*10</f>
        <v/>
      </c>
      <c r="F105" s="1">
        <f>SUMIFS($I$5:$I$55,$B$5:$B$55,$A105)*F$103*F$99*10</f>
        <v/>
      </c>
      <c r="G105" s="1">
        <f>SUMIFS($I$5:$I$55,$B$5:$B$55,$A105)*G$103*G$99*10</f>
        <v/>
      </c>
      <c r="H105" s="1">
        <f>SUMIFS($I$5:$I$55,$B$5:$B$55,$A105)*H$103*H$99*10</f>
        <v/>
      </c>
      <c r="I105" s="1">
        <f>SUMIFS($I$5:$I$55,$B$5:$B$55,$A105)*I$103*I$99*10</f>
        <v/>
      </c>
      <c r="J105" s="1">
        <f>SUMIFS($I$5:$I$55,$B$5:$B$55,$A105)*J$103*J$99*10</f>
        <v/>
      </c>
      <c r="K105" s="1">
        <f>SUMIFS($I$5:$I$55,$B$5:$B$55,$A105)*K$103*K$99*10</f>
        <v/>
      </c>
      <c r="L105" s="1">
        <f>SUMIFS($I$5:$I$55,$B$5:$B$55,$A105)*L$103*L$99*10</f>
        <v/>
      </c>
      <c r="M105" s="1">
        <f>SUMIFS($I$5:$I$55,$B$5:$B$55,$A105)*M$103*M$99*10</f>
        <v/>
      </c>
      <c r="N105" s="1">
        <f>SUMIFS($I$5:$I$55,$B$5:$B$55,$A105)*N$103*N$99*10</f>
        <v/>
      </c>
      <c r="O105" s="1">
        <f>SUMIFS($I$5:$I$55,$B$5:$B$55,$A105)*O$103*O$99*10</f>
        <v/>
      </c>
      <c r="P105" s="1">
        <f>SUMIFS($I$5:$I$55,$B$5:$B$55,$A105)*P$103*P$99*10</f>
        <v/>
      </c>
      <c r="Q105" s="1">
        <f>SUMIFS($I$5:$I$55,$B$5:$B$55,$A105)*Q$103*Q$99*10</f>
        <v/>
      </c>
      <c r="R105" s="1">
        <f>SUMIFS($I$5:$I$55,$B$5:$B$55,$A105)*R$103*R$99*10</f>
        <v/>
      </c>
      <c r="S105" s="1">
        <f>SUMIFS($I$5:$I$55,$B$5:$B$55,$A105)*S$103*S$99*10</f>
        <v/>
      </c>
      <c r="T105" s="1">
        <f>SUMIFS($I$5:$I$55,$B$5:$B$55,$A105)*T$103*T$99*10</f>
        <v/>
      </c>
      <c r="U105" s="1">
        <f>SUMIFS($I$5:$I$55,$B$5:$B$55,$A105)*U$103*U$99*10</f>
        <v/>
      </c>
      <c r="V105" s="1">
        <f>SUMIFS($I$5:$I$55,$B$5:$B$55,$A105)*V$103*V$99*10</f>
        <v/>
      </c>
      <c r="W105" s="1">
        <f>SUMIFS($I$5:$I$55,$B$5:$B$55,$A105)*W$103*W$99*10</f>
        <v/>
      </c>
      <c r="X105" s="1">
        <f>SUMIFS($I$5:$I$55,$B$5:$B$55,$A105)*X$103*X$99*10</f>
        <v/>
      </c>
      <c r="Y105" s="1">
        <f>SUMIFS($I$5:$I$55,$B$5:$B$55,$A105)*Y$103*Y$99*10</f>
        <v/>
      </c>
      <c r="Z105" s="1">
        <f>SUMIFS($I$5:$I$55,$B$5:$B$55,$A105)*Z$103*Z$99*10</f>
        <v/>
      </c>
      <c r="AA105" s="1">
        <f>SUMIFS($I$5:$I$55,$B$5:$B$55,$A105)*AA$103*AA$99*10</f>
        <v/>
      </c>
      <c r="AB105" s="1">
        <f>SUMIFS($I$5:$I$55,$B$5:$B$55,$A105)*AB$103*AB$99*10</f>
        <v/>
      </c>
      <c r="AC105" s="1">
        <f>SUMIFS($I$5:$I$55,$B$5:$B$55,$A105)*AC$103*AC$99*10</f>
        <v/>
      </c>
      <c r="AD105" s="1">
        <f>SUMIFS($I$5:$I$55,$B$5:$B$55,$A105)*AD$103*AD$99*10</f>
        <v/>
      </c>
      <c r="AE105" s="1">
        <f>SUMIFS($I$5:$I$55,$B$5:$B$55,$A105)*AE$103*AE$99*10</f>
        <v/>
      </c>
      <c r="AF105" s="1">
        <f>SUMIFS($I$5:$I$55,$B$5:$B$55,$A105)*AF$103*AF$99*10</f>
        <v/>
      </c>
      <c r="AG105" s="1">
        <f>SUMIFS($I$5:$I$55,$B$5:$B$55,$A105)*AG$103*AG$99*10</f>
        <v/>
      </c>
    </row>
    <row r="106" ht="15" customHeight="1" s="157">
      <c r="A106" s="61" t="inlineStr">
        <is>
          <t>AL</t>
        </is>
      </c>
      <c r="B106" s="1">
        <f>SUMIFS($I$5:$I$55,$B$5:$B$55,$A106)*B$103*B$99*10</f>
        <v/>
      </c>
      <c r="C106" s="1">
        <f>SUMIFS($I$5:$I$55,$B$5:$B$55,$A106)*C$103*C$99*10</f>
        <v/>
      </c>
      <c r="D106" s="1">
        <f>SUMIFS($I$5:$I$55,$B$5:$B$55,$A106)*D$103*D$99*10</f>
        <v/>
      </c>
      <c r="E106" s="1">
        <f>SUMIFS($I$5:$I$55,$B$5:$B$55,$A106)*E$103*E$99*10</f>
        <v/>
      </c>
      <c r="F106" s="1">
        <f>SUMIFS($I$5:$I$55,$B$5:$B$55,$A106)*F$103*F$99*10</f>
        <v/>
      </c>
      <c r="G106" s="1">
        <f>SUMIFS($I$5:$I$55,$B$5:$B$55,$A106)*G$103*G$99*10</f>
        <v/>
      </c>
      <c r="H106" s="1">
        <f>SUMIFS($I$5:$I$55,$B$5:$B$55,$A106)*H$103*H$99*10</f>
        <v/>
      </c>
      <c r="I106" s="1">
        <f>SUMIFS($I$5:$I$55,$B$5:$B$55,$A106)*I$103*I$99*10</f>
        <v/>
      </c>
      <c r="J106" s="1">
        <f>SUMIFS($I$5:$I$55,$B$5:$B$55,$A106)*J$103*J$99*10</f>
        <v/>
      </c>
      <c r="K106" s="1">
        <f>SUMIFS($I$5:$I$55,$B$5:$B$55,$A106)*K$103*K$99*10</f>
        <v/>
      </c>
      <c r="L106" s="1">
        <f>SUMIFS($I$5:$I$55,$B$5:$B$55,$A106)*L$103*L$99*10</f>
        <v/>
      </c>
      <c r="M106" s="1">
        <f>SUMIFS($I$5:$I$55,$B$5:$B$55,$A106)*M$103*M$99*10</f>
        <v/>
      </c>
      <c r="N106" s="1">
        <f>SUMIFS($I$5:$I$55,$B$5:$B$55,$A106)*N$103*N$99*10</f>
        <v/>
      </c>
      <c r="O106" s="1">
        <f>SUMIFS($I$5:$I$55,$B$5:$B$55,$A106)*O$103*O$99*10</f>
        <v/>
      </c>
      <c r="P106" s="1">
        <f>SUMIFS($I$5:$I$55,$B$5:$B$55,$A106)*P$103*P$99*10</f>
        <v/>
      </c>
      <c r="Q106" s="1">
        <f>SUMIFS($I$5:$I$55,$B$5:$B$55,$A106)*Q$103*Q$99*10</f>
        <v/>
      </c>
      <c r="R106" s="1">
        <f>SUMIFS($I$5:$I$55,$B$5:$B$55,$A106)*R$103*R$99*10</f>
        <v/>
      </c>
      <c r="S106" s="1">
        <f>SUMIFS($I$5:$I$55,$B$5:$B$55,$A106)*S$103*S$99*10</f>
        <v/>
      </c>
      <c r="T106" s="1">
        <f>SUMIFS($I$5:$I$55,$B$5:$B$55,$A106)*T$103*T$99*10</f>
        <v/>
      </c>
      <c r="U106" s="1">
        <f>SUMIFS($I$5:$I$55,$B$5:$B$55,$A106)*U$103*U$99*10</f>
        <v/>
      </c>
      <c r="V106" s="1">
        <f>SUMIFS($I$5:$I$55,$B$5:$B$55,$A106)*V$103*V$99*10</f>
        <v/>
      </c>
      <c r="W106" s="1">
        <f>SUMIFS($I$5:$I$55,$B$5:$B$55,$A106)*W$103*W$99*10</f>
        <v/>
      </c>
      <c r="X106" s="1">
        <f>SUMIFS($I$5:$I$55,$B$5:$B$55,$A106)*X$103*X$99*10</f>
        <v/>
      </c>
      <c r="Y106" s="1">
        <f>SUMIFS($I$5:$I$55,$B$5:$B$55,$A106)*Y$103*Y$99*10</f>
        <v/>
      </c>
      <c r="Z106" s="1">
        <f>SUMIFS($I$5:$I$55,$B$5:$B$55,$A106)*Z$103*Z$99*10</f>
        <v/>
      </c>
      <c r="AA106" s="1">
        <f>SUMIFS($I$5:$I$55,$B$5:$B$55,$A106)*AA$103*AA$99*10</f>
        <v/>
      </c>
      <c r="AB106" s="1">
        <f>SUMIFS($I$5:$I$55,$B$5:$B$55,$A106)*AB$103*AB$99*10</f>
        <v/>
      </c>
      <c r="AC106" s="1">
        <f>SUMIFS($I$5:$I$55,$B$5:$B$55,$A106)*AC$103*AC$99*10</f>
        <v/>
      </c>
      <c r="AD106" s="1">
        <f>SUMIFS($I$5:$I$55,$B$5:$B$55,$A106)*AD$103*AD$99*10</f>
        <v/>
      </c>
      <c r="AE106" s="1">
        <f>SUMIFS($I$5:$I$55,$B$5:$B$55,$A106)*AE$103*AE$99*10</f>
        <v/>
      </c>
      <c r="AF106" s="1">
        <f>SUMIFS($I$5:$I$55,$B$5:$B$55,$A106)*AF$103*AF$99*10</f>
        <v/>
      </c>
      <c r="AG106" s="1">
        <f>SUMIFS($I$5:$I$55,$B$5:$B$55,$A106)*AG$103*AG$99*10</f>
        <v/>
      </c>
    </row>
    <row r="107" ht="15" customHeight="1" s="157">
      <c r="A107" s="61" t="inlineStr">
        <is>
          <t>AR</t>
        </is>
      </c>
      <c r="B107" s="1">
        <f>SUMIFS($I$5:$I$55,$B$5:$B$55,$A107)*B$103*B$99*10</f>
        <v/>
      </c>
      <c r="C107" s="1">
        <f>SUMIFS($I$5:$I$55,$B$5:$B$55,$A107)*C$103*C$99*10</f>
        <v/>
      </c>
      <c r="D107" s="1">
        <f>SUMIFS($I$5:$I$55,$B$5:$B$55,$A107)*D$103*D$99*10</f>
        <v/>
      </c>
      <c r="E107" s="1">
        <f>SUMIFS($I$5:$I$55,$B$5:$B$55,$A107)*E$103*E$99*10</f>
        <v/>
      </c>
      <c r="F107" s="1">
        <f>SUMIFS($I$5:$I$55,$B$5:$B$55,$A107)*F$103*F$99*10</f>
        <v/>
      </c>
      <c r="G107" s="1">
        <f>SUMIFS($I$5:$I$55,$B$5:$B$55,$A107)*G$103*G$99*10</f>
        <v/>
      </c>
      <c r="H107" s="1">
        <f>SUMIFS($I$5:$I$55,$B$5:$B$55,$A107)*H$103*H$99*10</f>
        <v/>
      </c>
      <c r="I107" s="1">
        <f>SUMIFS($I$5:$I$55,$B$5:$B$55,$A107)*I$103*I$99*10</f>
        <v/>
      </c>
      <c r="J107" s="1">
        <f>SUMIFS($I$5:$I$55,$B$5:$B$55,$A107)*J$103*J$99*10</f>
        <v/>
      </c>
      <c r="K107" s="1">
        <f>SUMIFS($I$5:$I$55,$B$5:$B$55,$A107)*K$103*K$99*10</f>
        <v/>
      </c>
      <c r="L107" s="1">
        <f>SUMIFS($I$5:$I$55,$B$5:$B$55,$A107)*L$103*L$99*10</f>
        <v/>
      </c>
      <c r="M107" s="1">
        <f>SUMIFS($I$5:$I$55,$B$5:$B$55,$A107)*M$103*M$99*10</f>
        <v/>
      </c>
      <c r="N107" s="1">
        <f>SUMIFS($I$5:$I$55,$B$5:$B$55,$A107)*N$103*N$99*10</f>
        <v/>
      </c>
      <c r="O107" s="1">
        <f>SUMIFS($I$5:$I$55,$B$5:$B$55,$A107)*O$103*O$99*10</f>
        <v/>
      </c>
      <c r="P107" s="1">
        <f>SUMIFS($I$5:$I$55,$B$5:$B$55,$A107)*P$103*P$99*10</f>
        <v/>
      </c>
      <c r="Q107" s="1">
        <f>SUMIFS($I$5:$I$55,$B$5:$B$55,$A107)*Q$103*Q$99*10</f>
        <v/>
      </c>
      <c r="R107" s="1">
        <f>SUMIFS($I$5:$I$55,$B$5:$B$55,$A107)*R$103*R$99*10</f>
        <v/>
      </c>
      <c r="S107" s="1">
        <f>SUMIFS($I$5:$I$55,$B$5:$B$55,$A107)*S$103*S$99*10</f>
        <v/>
      </c>
      <c r="T107" s="1">
        <f>SUMIFS($I$5:$I$55,$B$5:$B$55,$A107)*T$103*T$99*10</f>
        <v/>
      </c>
      <c r="U107" s="1">
        <f>SUMIFS($I$5:$I$55,$B$5:$B$55,$A107)*U$103*U$99*10</f>
        <v/>
      </c>
      <c r="V107" s="1">
        <f>SUMIFS($I$5:$I$55,$B$5:$B$55,$A107)*V$103*V$99*10</f>
        <v/>
      </c>
      <c r="W107" s="1">
        <f>SUMIFS($I$5:$I$55,$B$5:$B$55,$A107)*W$103*W$99*10</f>
        <v/>
      </c>
      <c r="X107" s="1">
        <f>SUMIFS($I$5:$I$55,$B$5:$B$55,$A107)*X$103*X$99*10</f>
        <v/>
      </c>
      <c r="Y107" s="1">
        <f>SUMIFS($I$5:$I$55,$B$5:$B$55,$A107)*Y$103*Y$99*10</f>
        <v/>
      </c>
      <c r="Z107" s="1">
        <f>SUMIFS($I$5:$I$55,$B$5:$B$55,$A107)*Z$103*Z$99*10</f>
        <v/>
      </c>
      <c r="AA107" s="1">
        <f>SUMIFS($I$5:$I$55,$B$5:$B$55,$A107)*AA$103*AA$99*10</f>
        <v/>
      </c>
      <c r="AB107" s="1">
        <f>SUMIFS($I$5:$I$55,$B$5:$B$55,$A107)*AB$103*AB$99*10</f>
        <v/>
      </c>
      <c r="AC107" s="1">
        <f>SUMIFS($I$5:$I$55,$B$5:$B$55,$A107)*AC$103*AC$99*10</f>
        <v/>
      </c>
      <c r="AD107" s="1">
        <f>SUMIFS($I$5:$I$55,$B$5:$B$55,$A107)*AD$103*AD$99*10</f>
        <v/>
      </c>
      <c r="AE107" s="1">
        <f>SUMIFS($I$5:$I$55,$B$5:$B$55,$A107)*AE$103*AE$99*10</f>
        <v/>
      </c>
      <c r="AF107" s="1">
        <f>SUMIFS($I$5:$I$55,$B$5:$B$55,$A107)*AF$103*AF$99*10</f>
        <v/>
      </c>
      <c r="AG107" s="1">
        <f>SUMIFS($I$5:$I$55,$B$5:$B$55,$A107)*AG$103*AG$99*10</f>
        <v/>
      </c>
    </row>
    <row r="108" ht="15" customHeight="1" s="157">
      <c r="A108" s="61" t="inlineStr">
        <is>
          <t>AZ</t>
        </is>
      </c>
      <c r="B108" s="1">
        <f>SUMIFS($I$5:$I$55,$B$5:$B$55,$A108)*B$103*B$99*10</f>
        <v/>
      </c>
      <c r="C108" s="1">
        <f>SUMIFS($I$5:$I$55,$B$5:$B$55,$A108)*C$103*C$99*10</f>
        <v/>
      </c>
      <c r="D108" s="1">
        <f>SUMIFS($I$5:$I$55,$B$5:$B$55,$A108)*D$103*D$99*10</f>
        <v/>
      </c>
      <c r="E108" s="1">
        <f>SUMIFS($I$5:$I$55,$B$5:$B$55,$A108)*E$103*E$99*10</f>
        <v/>
      </c>
      <c r="F108" s="1">
        <f>SUMIFS($I$5:$I$55,$B$5:$B$55,$A108)*F$103*F$99*10</f>
        <v/>
      </c>
      <c r="G108" s="1">
        <f>SUMIFS($I$5:$I$55,$B$5:$B$55,$A108)*G$103*G$99*10</f>
        <v/>
      </c>
      <c r="H108" s="1">
        <f>SUMIFS($I$5:$I$55,$B$5:$B$55,$A108)*H$103*H$99*10</f>
        <v/>
      </c>
      <c r="I108" s="1">
        <f>SUMIFS($I$5:$I$55,$B$5:$B$55,$A108)*I$103*I$99*10</f>
        <v/>
      </c>
      <c r="J108" s="1">
        <f>SUMIFS($I$5:$I$55,$B$5:$B$55,$A108)*J$103*J$99*10</f>
        <v/>
      </c>
      <c r="K108" s="1">
        <f>SUMIFS($I$5:$I$55,$B$5:$B$55,$A108)*K$103*K$99*10</f>
        <v/>
      </c>
      <c r="L108" s="1">
        <f>SUMIFS($I$5:$I$55,$B$5:$B$55,$A108)*L$103*L$99*10</f>
        <v/>
      </c>
      <c r="M108" s="1">
        <f>SUMIFS($I$5:$I$55,$B$5:$B$55,$A108)*M$103*M$99*10</f>
        <v/>
      </c>
      <c r="N108" s="1">
        <f>SUMIFS($I$5:$I$55,$B$5:$B$55,$A108)*N$103*N$99*10</f>
        <v/>
      </c>
      <c r="O108" s="1">
        <f>SUMIFS($I$5:$I$55,$B$5:$B$55,$A108)*O$103*O$99*10</f>
        <v/>
      </c>
      <c r="P108" s="1">
        <f>SUMIFS($I$5:$I$55,$B$5:$B$55,$A108)*P$103*P$99*10</f>
        <v/>
      </c>
      <c r="Q108" s="1">
        <f>SUMIFS($I$5:$I$55,$B$5:$B$55,$A108)*Q$103*Q$99*10</f>
        <v/>
      </c>
      <c r="R108" s="1">
        <f>SUMIFS($I$5:$I$55,$B$5:$B$55,$A108)*R$103*R$99*10</f>
        <v/>
      </c>
      <c r="S108" s="1">
        <f>SUMIFS($I$5:$I$55,$B$5:$B$55,$A108)*S$103*S$99*10</f>
        <v/>
      </c>
      <c r="T108" s="1">
        <f>SUMIFS($I$5:$I$55,$B$5:$B$55,$A108)*T$103*T$99*10</f>
        <v/>
      </c>
      <c r="U108" s="1">
        <f>SUMIFS($I$5:$I$55,$B$5:$B$55,$A108)*U$103*U$99*10</f>
        <v/>
      </c>
      <c r="V108" s="1">
        <f>SUMIFS($I$5:$I$55,$B$5:$B$55,$A108)*V$103*V$99*10</f>
        <v/>
      </c>
      <c r="W108" s="1">
        <f>SUMIFS($I$5:$I$55,$B$5:$B$55,$A108)*W$103*W$99*10</f>
        <v/>
      </c>
      <c r="X108" s="1">
        <f>SUMIFS($I$5:$I$55,$B$5:$B$55,$A108)*X$103*X$99*10</f>
        <v/>
      </c>
      <c r="Y108" s="1">
        <f>SUMIFS($I$5:$I$55,$B$5:$B$55,$A108)*Y$103*Y$99*10</f>
        <v/>
      </c>
      <c r="Z108" s="1">
        <f>SUMIFS($I$5:$I$55,$B$5:$B$55,$A108)*Z$103*Z$99*10</f>
        <v/>
      </c>
      <c r="AA108" s="1">
        <f>SUMIFS($I$5:$I$55,$B$5:$B$55,$A108)*AA$103*AA$99*10</f>
        <v/>
      </c>
      <c r="AB108" s="1">
        <f>SUMIFS($I$5:$I$55,$B$5:$B$55,$A108)*AB$103*AB$99*10</f>
        <v/>
      </c>
      <c r="AC108" s="1">
        <f>SUMIFS($I$5:$I$55,$B$5:$B$55,$A108)*AC$103*AC$99*10</f>
        <v/>
      </c>
      <c r="AD108" s="1">
        <f>SUMIFS($I$5:$I$55,$B$5:$B$55,$A108)*AD$103*AD$99*10</f>
        <v/>
      </c>
      <c r="AE108" s="1">
        <f>SUMIFS($I$5:$I$55,$B$5:$B$55,$A108)*AE$103*AE$99*10</f>
        <v/>
      </c>
      <c r="AF108" s="1">
        <f>SUMIFS($I$5:$I$55,$B$5:$B$55,$A108)*AF$103*AF$99*10</f>
        <v/>
      </c>
      <c r="AG108" s="1">
        <f>SUMIFS($I$5:$I$55,$B$5:$B$55,$A108)*AG$103*AG$99*10</f>
        <v/>
      </c>
    </row>
    <row r="109" ht="15" customHeight="1" s="157">
      <c r="A109" s="61" t="inlineStr">
        <is>
          <t>CA</t>
        </is>
      </c>
      <c r="B109" s="1">
        <f>SUMIFS($I$5:$I$55,$B$5:$B$55,$A109)*B$103*B$99*10</f>
        <v/>
      </c>
      <c r="C109" s="1">
        <f>SUMIFS($I$5:$I$55,$B$5:$B$55,$A109)*C$103*C$99*10</f>
        <v/>
      </c>
      <c r="D109" s="1">
        <f>SUMIFS($I$5:$I$55,$B$5:$B$55,$A109)*D$103*D$99*10</f>
        <v/>
      </c>
      <c r="E109" s="1">
        <f>SUMIFS($I$5:$I$55,$B$5:$B$55,$A109)*E$103*E$99*10</f>
        <v/>
      </c>
      <c r="F109" s="1">
        <f>SUMIFS($I$5:$I$55,$B$5:$B$55,$A109)*F$103*F$99*10</f>
        <v/>
      </c>
      <c r="G109" s="1">
        <f>SUMIFS($I$5:$I$55,$B$5:$B$55,$A109)*G$103*G$99*10</f>
        <v/>
      </c>
      <c r="H109" s="1">
        <f>SUMIFS($I$5:$I$55,$B$5:$B$55,$A109)*H$103*H$99*10</f>
        <v/>
      </c>
      <c r="I109" s="1">
        <f>SUMIFS($I$5:$I$55,$B$5:$B$55,$A109)*I$103*I$99*10</f>
        <v/>
      </c>
      <c r="J109" s="1">
        <f>SUMIFS($I$5:$I$55,$B$5:$B$55,$A109)*J$103*J$99*10</f>
        <v/>
      </c>
      <c r="K109" s="1">
        <f>SUMIFS($I$5:$I$55,$B$5:$B$55,$A109)*K$103*K$99*10</f>
        <v/>
      </c>
      <c r="L109" s="1">
        <f>SUMIFS($I$5:$I$55,$B$5:$B$55,$A109)*L$103*L$99*10</f>
        <v/>
      </c>
      <c r="M109" s="1">
        <f>SUMIFS($I$5:$I$55,$B$5:$B$55,$A109)*M$103*M$99*10</f>
        <v/>
      </c>
      <c r="N109" s="1">
        <f>SUMIFS($I$5:$I$55,$B$5:$B$55,$A109)*N$103*N$99*10</f>
        <v/>
      </c>
      <c r="O109" s="1">
        <f>SUMIFS($I$5:$I$55,$B$5:$B$55,$A109)*O$103*O$99*10</f>
        <v/>
      </c>
      <c r="P109" s="1">
        <f>SUMIFS($I$5:$I$55,$B$5:$B$55,$A109)*P$103*P$99*10</f>
        <v/>
      </c>
      <c r="Q109" s="1">
        <f>SUMIFS($I$5:$I$55,$B$5:$B$55,$A109)*Q$103*Q$99*10</f>
        <v/>
      </c>
      <c r="R109" s="1">
        <f>SUMIFS($I$5:$I$55,$B$5:$B$55,$A109)*R$103*R$99*10</f>
        <v/>
      </c>
      <c r="S109" s="1">
        <f>SUMIFS($I$5:$I$55,$B$5:$B$55,$A109)*S$103*S$99*10</f>
        <v/>
      </c>
      <c r="T109" s="1">
        <f>SUMIFS($I$5:$I$55,$B$5:$B$55,$A109)*T$103*T$99*10</f>
        <v/>
      </c>
      <c r="U109" s="1">
        <f>SUMIFS($I$5:$I$55,$B$5:$B$55,$A109)*U$103*U$99*10</f>
        <v/>
      </c>
      <c r="V109" s="1">
        <f>SUMIFS($I$5:$I$55,$B$5:$B$55,$A109)*V$103*V$99*10</f>
        <v/>
      </c>
      <c r="W109" s="1">
        <f>SUMIFS($I$5:$I$55,$B$5:$B$55,$A109)*W$103*W$99*10</f>
        <v/>
      </c>
      <c r="X109" s="1">
        <f>SUMIFS($I$5:$I$55,$B$5:$B$55,$A109)*X$103*X$99*10</f>
        <v/>
      </c>
      <c r="Y109" s="1">
        <f>SUMIFS($I$5:$I$55,$B$5:$B$55,$A109)*Y$103*Y$99*10</f>
        <v/>
      </c>
      <c r="Z109" s="1">
        <f>SUMIFS($I$5:$I$55,$B$5:$B$55,$A109)*Z$103*Z$99*10</f>
        <v/>
      </c>
      <c r="AA109" s="1">
        <f>SUMIFS($I$5:$I$55,$B$5:$B$55,$A109)*AA$103*AA$99*10</f>
        <v/>
      </c>
      <c r="AB109" s="1">
        <f>SUMIFS($I$5:$I$55,$B$5:$B$55,$A109)*AB$103*AB$99*10</f>
        <v/>
      </c>
      <c r="AC109" s="1">
        <f>SUMIFS($I$5:$I$55,$B$5:$B$55,$A109)*AC$103*AC$99*10</f>
        <v/>
      </c>
      <c r="AD109" s="1">
        <f>SUMIFS($I$5:$I$55,$B$5:$B$55,$A109)*AD$103*AD$99*10</f>
        <v/>
      </c>
      <c r="AE109" s="1">
        <f>SUMIFS($I$5:$I$55,$B$5:$B$55,$A109)*AE$103*AE$99*10</f>
        <v/>
      </c>
      <c r="AF109" s="1">
        <f>SUMIFS($I$5:$I$55,$B$5:$B$55,$A109)*AF$103*AF$99*10</f>
        <v/>
      </c>
      <c r="AG109" s="1">
        <f>SUMIFS($I$5:$I$55,$B$5:$B$55,$A109)*AG$103*AG$99*10</f>
        <v/>
      </c>
    </row>
    <row r="110" ht="15" customHeight="1" s="157">
      <c r="A110" s="61" t="inlineStr">
        <is>
          <t>CO</t>
        </is>
      </c>
      <c r="B110" s="1">
        <f>SUMIFS($I$5:$I$55,$B$5:$B$55,$A110)*B$103*B$99*10</f>
        <v/>
      </c>
      <c r="C110" s="1">
        <f>SUMIFS($I$5:$I$55,$B$5:$B$55,$A110)*C$103*C$99*10</f>
        <v/>
      </c>
      <c r="D110" s="1">
        <f>SUMIFS($I$5:$I$55,$B$5:$B$55,$A110)*D$103*D$99*10</f>
        <v/>
      </c>
      <c r="E110" s="1">
        <f>SUMIFS($I$5:$I$55,$B$5:$B$55,$A110)*E$103*E$99*10</f>
        <v/>
      </c>
      <c r="F110" s="1">
        <f>SUMIFS($I$5:$I$55,$B$5:$B$55,$A110)*F$103*F$99*10</f>
        <v/>
      </c>
      <c r="G110" s="1">
        <f>SUMIFS($I$5:$I$55,$B$5:$B$55,$A110)*G$103*G$99*10</f>
        <v/>
      </c>
      <c r="H110" s="1">
        <f>SUMIFS($I$5:$I$55,$B$5:$B$55,$A110)*H$103*H$99*10</f>
        <v/>
      </c>
      <c r="I110" s="1">
        <f>SUMIFS($I$5:$I$55,$B$5:$B$55,$A110)*I$103*I$99*10</f>
        <v/>
      </c>
      <c r="J110" s="1">
        <f>SUMIFS($I$5:$I$55,$B$5:$B$55,$A110)*J$103*J$99*10</f>
        <v/>
      </c>
      <c r="K110" s="1">
        <f>SUMIFS($I$5:$I$55,$B$5:$B$55,$A110)*K$103*K$99*10</f>
        <v/>
      </c>
      <c r="L110" s="1">
        <f>SUMIFS($I$5:$I$55,$B$5:$B$55,$A110)*L$103*L$99*10</f>
        <v/>
      </c>
      <c r="M110" s="1">
        <f>SUMIFS($I$5:$I$55,$B$5:$B$55,$A110)*M$103*M$99*10</f>
        <v/>
      </c>
      <c r="N110" s="1">
        <f>SUMIFS($I$5:$I$55,$B$5:$B$55,$A110)*N$103*N$99*10</f>
        <v/>
      </c>
      <c r="O110" s="1">
        <f>SUMIFS($I$5:$I$55,$B$5:$B$55,$A110)*O$103*O$99*10</f>
        <v/>
      </c>
      <c r="P110" s="1">
        <f>SUMIFS($I$5:$I$55,$B$5:$B$55,$A110)*P$103*P$99*10</f>
        <v/>
      </c>
      <c r="Q110" s="1">
        <f>SUMIFS($I$5:$I$55,$B$5:$B$55,$A110)*Q$103*Q$99*10</f>
        <v/>
      </c>
      <c r="R110" s="1">
        <f>SUMIFS($I$5:$I$55,$B$5:$B$55,$A110)*R$103*R$99*10</f>
        <v/>
      </c>
      <c r="S110" s="1">
        <f>SUMIFS($I$5:$I$55,$B$5:$B$55,$A110)*S$103*S$99*10</f>
        <v/>
      </c>
      <c r="T110" s="1">
        <f>SUMIFS($I$5:$I$55,$B$5:$B$55,$A110)*T$103*T$99*10</f>
        <v/>
      </c>
      <c r="U110" s="1">
        <f>SUMIFS($I$5:$I$55,$B$5:$B$55,$A110)*U$103*U$99*10</f>
        <v/>
      </c>
      <c r="V110" s="1">
        <f>SUMIFS($I$5:$I$55,$B$5:$B$55,$A110)*V$103*V$99*10</f>
        <v/>
      </c>
      <c r="W110" s="1">
        <f>SUMIFS($I$5:$I$55,$B$5:$B$55,$A110)*W$103*W$99*10</f>
        <v/>
      </c>
      <c r="X110" s="1">
        <f>SUMIFS($I$5:$I$55,$B$5:$B$55,$A110)*X$103*X$99*10</f>
        <v/>
      </c>
      <c r="Y110" s="1">
        <f>SUMIFS($I$5:$I$55,$B$5:$B$55,$A110)*Y$103*Y$99*10</f>
        <v/>
      </c>
      <c r="Z110" s="1">
        <f>SUMIFS($I$5:$I$55,$B$5:$B$55,$A110)*Z$103*Z$99*10</f>
        <v/>
      </c>
      <c r="AA110" s="1">
        <f>SUMIFS($I$5:$I$55,$B$5:$B$55,$A110)*AA$103*AA$99*10</f>
        <v/>
      </c>
      <c r="AB110" s="1">
        <f>SUMIFS($I$5:$I$55,$B$5:$B$55,$A110)*AB$103*AB$99*10</f>
        <v/>
      </c>
      <c r="AC110" s="1">
        <f>SUMIFS($I$5:$I$55,$B$5:$B$55,$A110)*AC$103*AC$99*10</f>
        <v/>
      </c>
      <c r="AD110" s="1">
        <f>SUMIFS($I$5:$I$55,$B$5:$B$55,$A110)*AD$103*AD$99*10</f>
        <v/>
      </c>
      <c r="AE110" s="1">
        <f>SUMIFS($I$5:$I$55,$B$5:$B$55,$A110)*AE$103*AE$99*10</f>
        <v/>
      </c>
      <c r="AF110" s="1">
        <f>SUMIFS($I$5:$I$55,$B$5:$B$55,$A110)*AF$103*AF$99*10</f>
        <v/>
      </c>
      <c r="AG110" s="1">
        <f>SUMIFS($I$5:$I$55,$B$5:$B$55,$A110)*AG$103*AG$99*10</f>
        <v/>
      </c>
    </row>
    <row r="111" ht="15" customHeight="1" s="157">
      <c r="A111" s="61" t="inlineStr">
        <is>
          <t>CT</t>
        </is>
      </c>
      <c r="B111" s="1">
        <f>SUMIFS($I$5:$I$55,$B$5:$B$55,$A111)*B$103*B$99*10</f>
        <v/>
      </c>
      <c r="C111" s="1">
        <f>SUMIFS($I$5:$I$55,$B$5:$B$55,$A111)*C$103*C$99*10</f>
        <v/>
      </c>
      <c r="D111" s="1">
        <f>SUMIFS($I$5:$I$55,$B$5:$B$55,$A111)*D$103*D$99*10</f>
        <v/>
      </c>
      <c r="E111" s="1">
        <f>SUMIFS($I$5:$I$55,$B$5:$B$55,$A111)*E$103*E$99*10</f>
        <v/>
      </c>
      <c r="F111" s="1">
        <f>SUMIFS($I$5:$I$55,$B$5:$B$55,$A111)*F$103*F$99*10</f>
        <v/>
      </c>
      <c r="G111" s="1">
        <f>SUMIFS($I$5:$I$55,$B$5:$B$55,$A111)*G$103*G$99*10</f>
        <v/>
      </c>
      <c r="H111" s="1">
        <f>SUMIFS($I$5:$I$55,$B$5:$B$55,$A111)*H$103*H$99*10</f>
        <v/>
      </c>
      <c r="I111" s="1">
        <f>SUMIFS($I$5:$I$55,$B$5:$B$55,$A111)*I$103*I$99*10</f>
        <v/>
      </c>
      <c r="J111" s="1">
        <f>SUMIFS($I$5:$I$55,$B$5:$B$55,$A111)*J$103*J$99*10</f>
        <v/>
      </c>
      <c r="K111" s="1">
        <f>SUMIFS($I$5:$I$55,$B$5:$B$55,$A111)*K$103*K$99*10</f>
        <v/>
      </c>
      <c r="L111" s="1">
        <f>SUMIFS($I$5:$I$55,$B$5:$B$55,$A111)*L$103*L$99*10</f>
        <v/>
      </c>
      <c r="M111" s="1">
        <f>SUMIFS($I$5:$I$55,$B$5:$B$55,$A111)*M$103*M$99*10</f>
        <v/>
      </c>
      <c r="N111" s="1">
        <f>SUMIFS($I$5:$I$55,$B$5:$B$55,$A111)*N$103*N$99*10</f>
        <v/>
      </c>
      <c r="O111" s="1">
        <f>SUMIFS($I$5:$I$55,$B$5:$B$55,$A111)*O$103*O$99*10</f>
        <v/>
      </c>
      <c r="P111" s="1">
        <f>SUMIFS($I$5:$I$55,$B$5:$B$55,$A111)*P$103*P$99*10</f>
        <v/>
      </c>
      <c r="Q111" s="1">
        <f>SUMIFS($I$5:$I$55,$B$5:$B$55,$A111)*Q$103*Q$99*10</f>
        <v/>
      </c>
      <c r="R111" s="1">
        <f>SUMIFS($I$5:$I$55,$B$5:$B$55,$A111)*R$103*R$99*10</f>
        <v/>
      </c>
      <c r="S111" s="1">
        <f>SUMIFS($I$5:$I$55,$B$5:$B$55,$A111)*S$103*S$99*10</f>
        <v/>
      </c>
      <c r="T111" s="1">
        <f>SUMIFS($I$5:$I$55,$B$5:$B$55,$A111)*T$103*T$99*10</f>
        <v/>
      </c>
      <c r="U111" s="1">
        <f>SUMIFS($I$5:$I$55,$B$5:$B$55,$A111)*U$103*U$99*10</f>
        <v/>
      </c>
      <c r="V111" s="1">
        <f>SUMIFS($I$5:$I$55,$B$5:$B$55,$A111)*V$103*V$99*10</f>
        <v/>
      </c>
      <c r="W111" s="1">
        <f>SUMIFS($I$5:$I$55,$B$5:$B$55,$A111)*W$103*W$99*10</f>
        <v/>
      </c>
      <c r="X111" s="1">
        <f>SUMIFS($I$5:$I$55,$B$5:$B$55,$A111)*X$103*X$99*10</f>
        <v/>
      </c>
      <c r="Y111" s="1">
        <f>SUMIFS($I$5:$I$55,$B$5:$B$55,$A111)*Y$103*Y$99*10</f>
        <v/>
      </c>
      <c r="Z111" s="1">
        <f>SUMIFS($I$5:$I$55,$B$5:$B$55,$A111)*Z$103*Z$99*10</f>
        <v/>
      </c>
      <c r="AA111" s="1">
        <f>SUMIFS($I$5:$I$55,$B$5:$B$55,$A111)*AA$103*AA$99*10</f>
        <v/>
      </c>
      <c r="AB111" s="1">
        <f>SUMIFS($I$5:$I$55,$B$5:$B$55,$A111)*AB$103*AB$99*10</f>
        <v/>
      </c>
      <c r="AC111" s="1">
        <f>SUMIFS($I$5:$I$55,$B$5:$B$55,$A111)*AC$103*AC$99*10</f>
        <v/>
      </c>
      <c r="AD111" s="1">
        <f>SUMIFS($I$5:$I$55,$B$5:$B$55,$A111)*AD$103*AD$99*10</f>
        <v/>
      </c>
      <c r="AE111" s="1">
        <f>SUMIFS($I$5:$I$55,$B$5:$B$55,$A111)*AE$103*AE$99*10</f>
        <v/>
      </c>
      <c r="AF111" s="1">
        <f>SUMIFS($I$5:$I$55,$B$5:$B$55,$A111)*AF$103*AF$99*10</f>
        <v/>
      </c>
      <c r="AG111" s="1">
        <f>SUMIFS($I$5:$I$55,$B$5:$B$55,$A111)*AG$103*AG$99*10</f>
        <v/>
      </c>
    </row>
    <row r="112" ht="15" customHeight="1" s="157">
      <c r="A112" s="61" t="inlineStr">
        <is>
          <t>DC</t>
        </is>
      </c>
      <c r="B112" s="1">
        <f>SUMIFS($I$5:$I$55,$B$5:$B$55,$A112)*B$103*B$99*10</f>
        <v/>
      </c>
      <c r="C112" s="1">
        <f>SUMIFS($I$5:$I$55,$B$5:$B$55,$A112)*C$103*C$99*10</f>
        <v/>
      </c>
      <c r="D112" s="1">
        <f>SUMIFS($I$5:$I$55,$B$5:$B$55,$A112)*D$103*D$99*10</f>
        <v/>
      </c>
      <c r="E112" s="1">
        <f>SUMIFS($I$5:$I$55,$B$5:$B$55,$A112)*E$103*E$99*10</f>
        <v/>
      </c>
      <c r="F112" s="1">
        <f>SUMIFS($I$5:$I$55,$B$5:$B$55,$A112)*F$103*F$99*10</f>
        <v/>
      </c>
      <c r="G112" s="1">
        <f>SUMIFS($I$5:$I$55,$B$5:$B$55,$A112)*G$103*G$99*10</f>
        <v/>
      </c>
      <c r="H112" s="1">
        <f>SUMIFS($I$5:$I$55,$B$5:$B$55,$A112)*H$103*H$99*10</f>
        <v/>
      </c>
      <c r="I112" s="1">
        <f>SUMIFS($I$5:$I$55,$B$5:$B$55,$A112)*I$103*I$99*10</f>
        <v/>
      </c>
      <c r="J112" s="1">
        <f>SUMIFS($I$5:$I$55,$B$5:$B$55,$A112)*J$103*J$99*10</f>
        <v/>
      </c>
      <c r="K112" s="1">
        <f>SUMIFS($I$5:$I$55,$B$5:$B$55,$A112)*K$103*K$99*10</f>
        <v/>
      </c>
      <c r="L112" s="1">
        <f>SUMIFS($I$5:$I$55,$B$5:$B$55,$A112)*L$103*L$99*10</f>
        <v/>
      </c>
      <c r="M112" s="1">
        <f>SUMIFS($I$5:$I$55,$B$5:$B$55,$A112)*M$103*M$99*10</f>
        <v/>
      </c>
      <c r="N112" s="1">
        <f>SUMIFS($I$5:$I$55,$B$5:$B$55,$A112)*N$103*N$99*10</f>
        <v/>
      </c>
      <c r="O112" s="1">
        <f>SUMIFS($I$5:$I$55,$B$5:$B$55,$A112)*O$103*O$99*10</f>
        <v/>
      </c>
      <c r="P112" s="1">
        <f>SUMIFS($I$5:$I$55,$B$5:$B$55,$A112)*P$103*P$99*10</f>
        <v/>
      </c>
      <c r="Q112" s="1">
        <f>SUMIFS($I$5:$I$55,$B$5:$B$55,$A112)*Q$103*Q$99*10</f>
        <v/>
      </c>
      <c r="R112" s="1">
        <f>SUMIFS($I$5:$I$55,$B$5:$B$55,$A112)*R$103*R$99*10</f>
        <v/>
      </c>
      <c r="S112" s="1">
        <f>SUMIFS($I$5:$I$55,$B$5:$B$55,$A112)*S$103*S$99*10</f>
        <v/>
      </c>
      <c r="T112" s="1">
        <f>SUMIFS($I$5:$I$55,$B$5:$B$55,$A112)*T$103*T$99*10</f>
        <v/>
      </c>
      <c r="U112" s="1">
        <f>SUMIFS($I$5:$I$55,$B$5:$B$55,$A112)*U$103*U$99*10</f>
        <v/>
      </c>
      <c r="V112" s="1">
        <f>SUMIFS($I$5:$I$55,$B$5:$B$55,$A112)*V$103*V$99*10</f>
        <v/>
      </c>
      <c r="W112" s="1">
        <f>SUMIFS($I$5:$I$55,$B$5:$B$55,$A112)*W$103*W$99*10</f>
        <v/>
      </c>
      <c r="X112" s="1">
        <f>SUMIFS($I$5:$I$55,$B$5:$B$55,$A112)*X$103*X$99*10</f>
        <v/>
      </c>
      <c r="Y112" s="1">
        <f>SUMIFS($I$5:$I$55,$B$5:$B$55,$A112)*Y$103*Y$99*10</f>
        <v/>
      </c>
      <c r="Z112" s="1">
        <f>SUMIFS($I$5:$I$55,$B$5:$B$55,$A112)*Z$103*Z$99*10</f>
        <v/>
      </c>
      <c r="AA112" s="1">
        <f>SUMIFS($I$5:$I$55,$B$5:$B$55,$A112)*AA$103*AA$99*10</f>
        <v/>
      </c>
      <c r="AB112" s="1">
        <f>SUMIFS($I$5:$I$55,$B$5:$B$55,$A112)*AB$103*AB$99*10</f>
        <v/>
      </c>
      <c r="AC112" s="1">
        <f>SUMIFS($I$5:$I$55,$B$5:$B$55,$A112)*AC$103*AC$99*10</f>
        <v/>
      </c>
      <c r="AD112" s="1">
        <f>SUMIFS($I$5:$I$55,$B$5:$B$55,$A112)*AD$103*AD$99*10</f>
        <v/>
      </c>
      <c r="AE112" s="1">
        <f>SUMIFS($I$5:$I$55,$B$5:$B$55,$A112)*AE$103*AE$99*10</f>
        <v/>
      </c>
      <c r="AF112" s="1">
        <f>SUMIFS($I$5:$I$55,$B$5:$B$55,$A112)*AF$103*AF$99*10</f>
        <v/>
      </c>
      <c r="AG112" s="1">
        <f>SUMIFS($I$5:$I$55,$B$5:$B$55,$A112)*AG$103*AG$99*10</f>
        <v/>
      </c>
    </row>
    <row r="113" ht="15" customHeight="1" s="157">
      <c r="A113" s="61" t="inlineStr">
        <is>
          <t>DE</t>
        </is>
      </c>
      <c r="B113" s="1">
        <f>SUMIFS($I$5:$I$55,$B$5:$B$55,$A113)*B$103*B$99*10</f>
        <v/>
      </c>
      <c r="C113" s="1">
        <f>SUMIFS($I$5:$I$55,$B$5:$B$55,$A113)*C$103*C$99*10</f>
        <v/>
      </c>
      <c r="D113" s="1">
        <f>SUMIFS($I$5:$I$55,$B$5:$B$55,$A113)*D$103*D$99*10</f>
        <v/>
      </c>
      <c r="E113" s="1">
        <f>SUMIFS($I$5:$I$55,$B$5:$B$55,$A113)*E$103*E$99*10</f>
        <v/>
      </c>
      <c r="F113" s="1">
        <f>SUMIFS($I$5:$I$55,$B$5:$B$55,$A113)*F$103*F$99*10</f>
        <v/>
      </c>
      <c r="G113" s="1">
        <f>SUMIFS($I$5:$I$55,$B$5:$B$55,$A113)*G$103*G$99*10</f>
        <v/>
      </c>
      <c r="H113" s="1">
        <f>SUMIFS($I$5:$I$55,$B$5:$B$55,$A113)*H$103*H$99*10</f>
        <v/>
      </c>
      <c r="I113" s="1">
        <f>SUMIFS($I$5:$I$55,$B$5:$B$55,$A113)*I$103*I$99*10</f>
        <v/>
      </c>
      <c r="J113" s="1">
        <f>SUMIFS($I$5:$I$55,$B$5:$B$55,$A113)*J$103*J$99*10</f>
        <v/>
      </c>
      <c r="K113" s="1">
        <f>SUMIFS($I$5:$I$55,$B$5:$B$55,$A113)*K$103*K$99*10</f>
        <v/>
      </c>
      <c r="L113" s="1">
        <f>SUMIFS($I$5:$I$55,$B$5:$B$55,$A113)*L$103*L$99*10</f>
        <v/>
      </c>
      <c r="M113" s="1">
        <f>SUMIFS($I$5:$I$55,$B$5:$B$55,$A113)*M$103*M$99*10</f>
        <v/>
      </c>
      <c r="N113" s="1">
        <f>SUMIFS($I$5:$I$55,$B$5:$B$55,$A113)*N$103*N$99*10</f>
        <v/>
      </c>
      <c r="O113" s="1">
        <f>SUMIFS($I$5:$I$55,$B$5:$B$55,$A113)*O$103*O$99*10</f>
        <v/>
      </c>
      <c r="P113" s="1">
        <f>SUMIFS($I$5:$I$55,$B$5:$B$55,$A113)*P$103*P$99*10</f>
        <v/>
      </c>
      <c r="Q113" s="1">
        <f>SUMIFS($I$5:$I$55,$B$5:$B$55,$A113)*Q$103*Q$99*10</f>
        <v/>
      </c>
      <c r="R113" s="1">
        <f>SUMIFS($I$5:$I$55,$B$5:$B$55,$A113)*R$103*R$99*10</f>
        <v/>
      </c>
      <c r="S113" s="1">
        <f>SUMIFS($I$5:$I$55,$B$5:$B$55,$A113)*S$103*S$99*10</f>
        <v/>
      </c>
      <c r="T113" s="1">
        <f>SUMIFS($I$5:$I$55,$B$5:$B$55,$A113)*T$103*T$99*10</f>
        <v/>
      </c>
      <c r="U113" s="1">
        <f>SUMIFS($I$5:$I$55,$B$5:$B$55,$A113)*U$103*U$99*10</f>
        <v/>
      </c>
      <c r="V113" s="1">
        <f>SUMIFS($I$5:$I$55,$B$5:$B$55,$A113)*V$103*V$99*10</f>
        <v/>
      </c>
      <c r="W113" s="1">
        <f>SUMIFS($I$5:$I$55,$B$5:$B$55,$A113)*W$103*W$99*10</f>
        <v/>
      </c>
      <c r="X113" s="1">
        <f>SUMIFS($I$5:$I$55,$B$5:$B$55,$A113)*X$103*X$99*10</f>
        <v/>
      </c>
      <c r="Y113" s="1">
        <f>SUMIFS($I$5:$I$55,$B$5:$B$55,$A113)*Y$103*Y$99*10</f>
        <v/>
      </c>
      <c r="Z113" s="1">
        <f>SUMIFS($I$5:$I$55,$B$5:$B$55,$A113)*Z$103*Z$99*10</f>
        <v/>
      </c>
      <c r="AA113" s="1">
        <f>SUMIFS($I$5:$I$55,$B$5:$B$55,$A113)*AA$103*AA$99*10</f>
        <v/>
      </c>
      <c r="AB113" s="1">
        <f>SUMIFS($I$5:$I$55,$B$5:$B$55,$A113)*AB$103*AB$99*10</f>
        <v/>
      </c>
      <c r="AC113" s="1">
        <f>SUMIFS($I$5:$I$55,$B$5:$B$55,$A113)*AC$103*AC$99*10</f>
        <v/>
      </c>
      <c r="AD113" s="1">
        <f>SUMIFS($I$5:$I$55,$B$5:$B$55,$A113)*AD$103*AD$99*10</f>
        <v/>
      </c>
      <c r="AE113" s="1">
        <f>SUMIFS($I$5:$I$55,$B$5:$B$55,$A113)*AE$103*AE$99*10</f>
        <v/>
      </c>
      <c r="AF113" s="1">
        <f>SUMIFS($I$5:$I$55,$B$5:$B$55,$A113)*AF$103*AF$99*10</f>
        <v/>
      </c>
      <c r="AG113" s="1">
        <f>SUMIFS($I$5:$I$55,$B$5:$B$55,$A113)*AG$103*AG$99*10</f>
        <v/>
      </c>
    </row>
    <row r="114" ht="15" customHeight="1" s="157">
      <c r="A114" s="61" t="inlineStr">
        <is>
          <t>FL</t>
        </is>
      </c>
      <c r="B114" s="1">
        <f>SUMIFS($I$5:$I$55,$B$5:$B$55,$A114)*B$103*B$99*10</f>
        <v/>
      </c>
      <c r="C114" s="1">
        <f>SUMIFS($I$5:$I$55,$B$5:$B$55,$A114)*C$103*C$99*10</f>
        <v/>
      </c>
      <c r="D114" s="1">
        <f>SUMIFS($I$5:$I$55,$B$5:$B$55,$A114)*D$103*D$99*10</f>
        <v/>
      </c>
      <c r="E114" s="1">
        <f>SUMIFS($I$5:$I$55,$B$5:$B$55,$A114)*E$103*E$99*10</f>
        <v/>
      </c>
      <c r="F114" s="1">
        <f>SUMIFS($I$5:$I$55,$B$5:$B$55,$A114)*F$103*F$99*10</f>
        <v/>
      </c>
      <c r="G114" s="1">
        <f>SUMIFS($I$5:$I$55,$B$5:$B$55,$A114)*G$103*G$99*10</f>
        <v/>
      </c>
      <c r="H114" s="1">
        <f>SUMIFS($I$5:$I$55,$B$5:$B$55,$A114)*H$103*H$99*10</f>
        <v/>
      </c>
      <c r="I114" s="1">
        <f>SUMIFS($I$5:$I$55,$B$5:$B$55,$A114)*I$103*I$99*10</f>
        <v/>
      </c>
      <c r="J114" s="1">
        <f>SUMIFS($I$5:$I$55,$B$5:$B$55,$A114)*J$103*J$99*10</f>
        <v/>
      </c>
      <c r="K114" s="1">
        <f>SUMIFS($I$5:$I$55,$B$5:$B$55,$A114)*K$103*K$99*10</f>
        <v/>
      </c>
      <c r="L114" s="1">
        <f>SUMIFS($I$5:$I$55,$B$5:$B$55,$A114)*L$103*L$99*10</f>
        <v/>
      </c>
      <c r="M114" s="1">
        <f>SUMIFS($I$5:$I$55,$B$5:$B$55,$A114)*M$103*M$99*10</f>
        <v/>
      </c>
      <c r="N114" s="1">
        <f>SUMIFS($I$5:$I$55,$B$5:$B$55,$A114)*N$103*N$99*10</f>
        <v/>
      </c>
      <c r="O114" s="1">
        <f>SUMIFS($I$5:$I$55,$B$5:$B$55,$A114)*O$103*O$99*10</f>
        <v/>
      </c>
      <c r="P114" s="1">
        <f>SUMIFS($I$5:$I$55,$B$5:$B$55,$A114)*P$103*P$99*10</f>
        <v/>
      </c>
      <c r="Q114" s="1">
        <f>SUMIFS($I$5:$I$55,$B$5:$B$55,$A114)*Q$103*Q$99*10</f>
        <v/>
      </c>
      <c r="R114" s="1">
        <f>SUMIFS($I$5:$I$55,$B$5:$B$55,$A114)*R$103*R$99*10</f>
        <v/>
      </c>
      <c r="S114" s="1">
        <f>SUMIFS($I$5:$I$55,$B$5:$B$55,$A114)*S$103*S$99*10</f>
        <v/>
      </c>
      <c r="T114" s="1">
        <f>SUMIFS($I$5:$I$55,$B$5:$B$55,$A114)*T$103*T$99*10</f>
        <v/>
      </c>
      <c r="U114" s="1">
        <f>SUMIFS($I$5:$I$55,$B$5:$B$55,$A114)*U$103*U$99*10</f>
        <v/>
      </c>
      <c r="V114" s="1">
        <f>SUMIFS($I$5:$I$55,$B$5:$B$55,$A114)*V$103*V$99*10</f>
        <v/>
      </c>
      <c r="W114" s="1">
        <f>SUMIFS($I$5:$I$55,$B$5:$B$55,$A114)*W$103*W$99*10</f>
        <v/>
      </c>
      <c r="X114" s="1">
        <f>SUMIFS($I$5:$I$55,$B$5:$B$55,$A114)*X$103*X$99*10</f>
        <v/>
      </c>
      <c r="Y114" s="1">
        <f>SUMIFS($I$5:$I$55,$B$5:$B$55,$A114)*Y$103*Y$99*10</f>
        <v/>
      </c>
      <c r="Z114" s="1">
        <f>SUMIFS($I$5:$I$55,$B$5:$B$55,$A114)*Z$103*Z$99*10</f>
        <v/>
      </c>
      <c r="AA114" s="1">
        <f>SUMIFS($I$5:$I$55,$B$5:$B$55,$A114)*AA$103*AA$99*10</f>
        <v/>
      </c>
      <c r="AB114" s="1">
        <f>SUMIFS($I$5:$I$55,$B$5:$B$55,$A114)*AB$103*AB$99*10</f>
        <v/>
      </c>
      <c r="AC114" s="1">
        <f>SUMIFS($I$5:$I$55,$B$5:$B$55,$A114)*AC$103*AC$99*10</f>
        <v/>
      </c>
      <c r="AD114" s="1">
        <f>SUMIFS($I$5:$I$55,$B$5:$B$55,$A114)*AD$103*AD$99*10</f>
        <v/>
      </c>
      <c r="AE114" s="1">
        <f>SUMIFS($I$5:$I$55,$B$5:$B$55,$A114)*AE$103*AE$99*10</f>
        <v/>
      </c>
      <c r="AF114" s="1">
        <f>SUMIFS($I$5:$I$55,$B$5:$B$55,$A114)*AF$103*AF$99*10</f>
        <v/>
      </c>
      <c r="AG114" s="1">
        <f>SUMIFS($I$5:$I$55,$B$5:$B$55,$A114)*AG$103*AG$99*10</f>
        <v/>
      </c>
    </row>
    <row r="115" ht="15" customHeight="1" s="157">
      <c r="A115" s="61" t="inlineStr">
        <is>
          <t>GA</t>
        </is>
      </c>
      <c r="B115" s="1">
        <f>SUMIFS($I$5:$I$55,$B$5:$B$55,$A115)*B$103*B$99*10</f>
        <v/>
      </c>
      <c r="C115" s="1">
        <f>SUMIFS($I$5:$I$55,$B$5:$B$55,$A115)*C$103*C$99*10</f>
        <v/>
      </c>
      <c r="D115" s="1">
        <f>SUMIFS($I$5:$I$55,$B$5:$B$55,$A115)*D$103*D$99*10</f>
        <v/>
      </c>
      <c r="E115" s="1">
        <f>SUMIFS($I$5:$I$55,$B$5:$B$55,$A115)*E$103*E$99*10</f>
        <v/>
      </c>
      <c r="F115" s="1">
        <f>SUMIFS($I$5:$I$55,$B$5:$B$55,$A115)*F$103*F$99*10</f>
        <v/>
      </c>
      <c r="G115" s="1">
        <f>SUMIFS($I$5:$I$55,$B$5:$B$55,$A115)*G$103*G$99*10</f>
        <v/>
      </c>
      <c r="H115" s="1">
        <f>SUMIFS($I$5:$I$55,$B$5:$B$55,$A115)*H$103*H$99*10</f>
        <v/>
      </c>
      <c r="I115" s="1">
        <f>SUMIFS($I$5:$I$55,$B$5:$B$55,$A115)*I$103*I$99*10</f>
        <v/>
      </c>
      <c r="J115" s="1">
        <f>SUMIFS($I$5:$I$55,$B$5:$B$55,$A115)*J$103*J$99*10</f>
        <v/>
      </c>
      <c r="K115" s="1">
        <f>SUMIFS($I$5:$I$55,$B$5:$B$55,$A115)*K$103*K$99*10</f>
        <v/>
      </c>
      <c r="L115" s="1">
        <f>SUMIFS($I$5:$I$55,$B$5:$B$55,$A115)*L$103*L$99*10</f>
        <v/>
      </c>
      <c r="M115" s="1">
        <f>SUMIFS($I$5:$I$55,$B$5:$B$55,$A115)*M$103*M$99*10</f>
        <v/>
      </c>
      <c r="N115" s="1">
        <f>SUMIFS($I$5:$I$55,$B$5:$B$55,$A115)*N$103*N$99*10</f>
        <v/>
      </c>
      <c r="O115" s="1">
        <f>SUMIFS($I$5:$I$55,$B$5:$B$55,$A115)*O$103*O$99*10</f>
        <v/>
      </c>
      <c r="P115" s="1">
        <f>SUMIFS($I$5:$I$55,$B$5:$B$55,$A115)*P$103*P$99*10</f>
        <v/>
      </c>
      <c r="Q115" s="1">
        <f>SUMIFS($I$5:$I$55,$B$5:$B$55,$A115)*Q$103*Q$99*10</f>
        <v/>
      </c>
      <c r="R115" s="1">
        <f>SUMIFS($I$5:$I$55,$B$5:$B$55,$A115)*R$103*R$99*10</f>
        <v/>
      </c>
      <c r="S115" s="1">
        <f>SUMIFS($I$5:$I$55,$B$5:$B$55,$A115)*S$103*S$99*10</f>
        <v/>
      </c>
      <c r="T115" s="1">
        <f>SUMIFS($I$5:$I$55,$B$5:$B$55,$A115)*T$103*T$99*10</f>
        <v/>
      </c>
      <c r="U115" s="1">
        <f>SUMIFS($I$5:$I$55,$B$5:$B$55,$A115)*U$103*U$99*10</f>
        <v/>
      </c>
      <c r="V115" s="1">
        <f>SUMIFS($I$5:$I$55,$B$5:$B$55,$A115)*V$103*V$99*10</f>
        <v/>
      </c>
      <c r="W115" s="1">
        <f>SUMIFS($I$5:$I$55,$B$5:$B$55,$A115)*W$103*W$99*10</f>
        <v/>
      </c>
      <c r="X115" s="1">
        <f>SUMIFS($I$5:$I$55,$B$5:$B$55,$A115)*X$103*X$99*10</f>
        <v/>
      </c>
      <c r="Y115" s="1">
        <f>SUMIFS($I$5:$I$55,$B$5:$B$55,$A115)*Y$103*Y$99*10</f>
        <v/>
      </c>
      <c r="Z115" s="1">
        <f>SUMIFS($I$5:$I$55,$B$5:$B$55,$A115)*Z$103*Z$99*10</f>
        <v/>
      </c>
      <c r="AA115" s="1">
        <f>SUMIFS($I$5:$I$55,$B$5:$B$55,$A115)*AA$103*AA$99*10</f>
        <v/>
      </c>
      <c r="AB115" s="1">
        <f>SUMIFS($I$5:$I$55,$B$5:$B$55,$A115)*AB$103*AB$99*10</f>
        <v/>
      </c>
      <c r="AC115" s="1">
        <f>SUMIFS($I$5:$I$55,$B$5:$B$55,$A115)*AC$103*AC$99*10</f>
        <v/>
      </c>
      <c r="AD115" s="1">
        <f>SUMIFS($I$5:$I$55,$B$5:$B$55,$A115)*AD$103*AD$99*10</f>
        <v/>
      </c>
      <c r="AE115" s="1">
        <f>SUMIFS($I$5:$I$55,$B$5:$B$55,$A115)*AE$103*AE$99*10</f>
        <v/>
      </c>
      <c r="AF115" s="1">
        <f>SUMIFS($I$5:$I$55,$B$5:$B$55,$A115)*AF$103*AF$99*10</f>
        <v/>
      </c>
      <c r="AG115" s="1">
        <f>SUMIFS($I$5:$I$55,$B$5:$B$55,$A115)*AG$103*AG$99*10</f>
        <v/>
      </c>
    </row>
    <row r="116" ht="15" customHeight="1" s="157">
      <c r="A116" s="61" t="inlineStr">
        <is>
          <t>HI</t>
        </is>
      </c>
      <c r="B116" s="1">
        <f>SUMIFS($I$5:$I$55,$B$5:$B$55,$A116)*B$103*B$99*10</f>
        <v/>
      </c>
      <c r="C116" s="1">
        <f>SUMIFS($I$5:$I$55,$B$5:$B$55,$A116)*C$103*C$99*10</f>
        <v/>
      </c>
      <c r="D116" s="1">
        <f>SUMIFS($I$5:$I$55,$B$5:$B$55,$A116)*D$103*D$99*10</f>
        <v/>
      </c>
      <c r="E116" s="1">
        <f>SUMIFS($I$5:$I$55,$B$5:$B$55,$A116)*E$103*E$99*10</f>
        <v/>
      </c>
      <c r="F116" s="1">
        <f>SUMIFS($I$5:$I$55,$B$5:$B$55,$A116)*F$103*F$99*10</f>
        <v/>
      </c>
      <c r="G116" s="1">
        <f>SUMIFS($I$5:$I$55,$B$5:$B$55,$A116)*G$103*G$99*10</f>
        <v/>
      </c>
      <c r="H116" s="1">
        <f>SUMIFS($I$5:$I$55,$B$5:$B$55,$A116)*H$103*H$99*10</f>
        <v/>
      </c>
      <c r="I116" s="1">
        <f>SUMIFS($I$5:$I$55,$B$5:$B$55,$A116)*I$103*I$99*10</f>
        <v/>
      </c>
      <c r="J116" s="1">
        <f>SUMIFS($I$5:$I$55,$B$5:$B$55,$A116)*J$103*J$99*10</f>
        <v/>
      </c>
      <c r="K116" s="1">
        <f>SUMIFS($I$5:$I$55,$B$5:$B$55,$A116)*K$103*K$99*10</f>
        <v/>
      </c>
      <c r="L116" s="1">
        <f>SUMIFS($I$5:$I$55,$B$5:$B$55,$A116)*L$103*L$99*10</f>
        <v/>
      </c>
      <c r="M116" s="1">
        <f>SUMIFS($I$5:$I$55,$B$5:$B$55,$A116)*M$103*M$99*10</f>
        <v/>
      </c>
      <c r="N116" s="1">
        <f>SUMIFS($I$5:$I$55,$B$5:$B$55,$A116)*N$103*N$99*10</f>
        <v/>
      </c>
      <c r="O116" s="1">
        <f>SUMIFS($I$5:$I$55,$B$5:$B$55,$A116)*O$103*O$99*10</f>
        <v/>
      </c>
      <c r="P116" s="1">
        <f>SUMIFS($I$5:$I$55,$B$5:$B$55,$A116)*P$103*P$99*10</f>
        <v/>
      </c>
      <c r="Q116" s="1">
        <f>SUMIFS($I$5:$I$55,$B$5:$B$55,$A116)*Q$103*Q$99*10</f>
        <v/>
      </c>
      <c r="R116" s="1">
        <f>SUMIFS($I$5:$I$55,$B$5:$B$55,$A116)*R$103*R$99*10</f>
        <v/>
      </c>
      <c r="S116" s="1">
        <f>SUMIFS($I$5:$I$55,$B$5:$B$55,$A116)*S$103*S$99*10</f>
        <v/>
      </c>
      <c r="T116" s="1">
        <f>SUMIFS($I$5:$I$55,$B$5:$B$55,$A116)*T$103*T$99*10</f>
        <v/>
      </c>
      <c r="U116" s="1">
        <f>SUMIFS($I$5:$I$55,$B$5:$B$55,$A116)*U$103*U$99*10</f>
        <v/>
      </c>
      <c r="V116" s="1">
        <f>SUMIFS($I$5:$I$55,$B$5:$B$55,$A116)*V$103*V$99*10</f>
        <v/>
      </c>
      <c r="W116" s="1">
        <f>SUMIFS($I$5:$I$55,$B$5:$B$55,$A116)*W$103*W$99*10</f>
        <v/>
      </c>
      <c r="X116" s="1">
        <f>SUMIFS($I$5:$I$55,$B$5:$B$55,$A116)*X$103*X$99*10</f>
        <v/>
      </c>
      <c r="Y116" s="1">
        <f>SUMIFS($I$5:$I$55,$B$5:$B$55,$A116)*Y$103*Y$99*10</f>
        <v/>
      </c>
      <c r="Z116" s="1">
        <f>SUMIFS($I$5:$I$55,$B$5:$B$55,$A116)*Z$103*Z$99*10</f>
        <v/>
      </c>
      <c r="AA116" s="1">
        <f>SUMIFS($I$5:$I$55,$B$5:$B$55,$A116)*AA$103*AA$99*10</f>
        <v/>
      </c>
      <c r="AB116" s="1">
        <f>SUMIFS($I$5:$I$55,$B$5:$B$55,$A116)*AB$103*AB$99*10</f>
        <v/>
      </c>
      <c r="AC116" s="1">
        <f>SUMIFS($I$5:$I$55,$B$5:$B$55,$A116)*AC$103*AC$99*10</f>
        <v/>
      </c>
      <c r="AD116" s="1">
        <f>SUMIFS($I$5:$I$55,$B$5:$B$55,$A116)*AD$103*AD$99*10</f>
        <v/>
      </c>
      <c r="AE116" s="1">
        <f>SUMIFS($I$5:$I$55,$B$5:$B$55,$A116)*AE$103*AE$99*10</f>
        <v/>
      </c>
      <c r="AF116" s="1">
        <f>SUMIFS($I$5:$I$55,$B$5:$B$55,$A116)*AF$103*AF$99*10</f>
        <v/>
      </c>
      <c r="AG116" s="1">
        <f>SUMIFS($I$5:$I$55,$B$5:$B$55,$A116)*AG$103*AG$99*10</f>
        <v/>
      </c>
    </row>
    <row r="117" ht="15" customHeight="1" s="157">
      <c r="A117" s="61" t="inlineStr">
        <is>
          <t>IA</t>
        </is>
      </c>
      <c r="B117" s="1">
        <f>SUMIFS($I$5:$I$55,$B$5:$B$55,$A117)*B$103*B$99*10</f>
        <v/>
      </c>
      <c r="C117" s="1">
        <f>SUMIFS($I$5:$I$55,$B$5:$B$55,$A117)*C$103*C$99*10</f>
        <v/>
      </c>
      <c r="D117" s="1">
        <f>SUMIFS($I$5:$I$55,$B$5:$B$55,$A117)*D$103*D$99*10</f>
        <v/>
      </c>
      <c r="E117" s="1">
        <f>SUMIFS($I$5:$I$55,$B$5:$B$55,$A117)*E$103*E$99*10</f>
        <v/>
      </c>
      <c r="F117" s="1">
        <f>SUMIFS($I$5:$I$55,$B$5:$B$55,$A117)*F$103*F$99*10</f>
        <v/>
      </c>
      <c r="G117" s="1">
        <f>SUMIFS($I$5:$I$55,$B$5:$B$55,$A117)*G$103*G$99*10</f>
        <v/>
      </c>
      <c r="H117" s="1">
        <f>SUMIFS($I$5:$I$55,$B$5:$B$55,$A117)*H$103*H$99*10</f>
        <v/>
      </c>
      <c r="I117" s="1">
        <f>SUMIFS($I$5:$I$55,$B$5:$B$55,$A117)*I$103*I$99*10</f>
        <v/>
      </c>
      <c r="J117" s="1">
        <f>SUMIFS($I$5:$I$55,$B$5:$B$55,$A117)*J$103*J$99*10</f>
        <v/>
      </c>
      <c r="K117" s="1">
        <f>SUMIFS($I$5:$I$55,$B$5:$B$55,$A117)*K$103*K$99*10</f>
        <v/>
      </c>
      <c r="L117" s="1">
        <f>SUMIFS($I$5:$I$55,$B$5:$B$55,$A117)*L$103*L$99*10</f>
        <v/>
      </c>
      <c r="M117" s="1">
        <f>SUMIFS($I$5:$I$55,$B$5:$B$55,$A117)*M$103*M$99*10</f>
        <v/>
      </c>
      <c r="N117" s="1">
        <f>SUMIFS($I$5:$I$55,$B$5:$B$55,$A117)*N$103*N$99*10</f>
        <v/>
      </c>
      <c r="O117" s="1">
        <f>SUMIFS($I$5:$I$55,$B$5:$B$55,$A117)*O$103*O$99*10</f>
        <v/>
      </c>
      <c r="P117" s="1">
        <f>SUMIFS($I$5:$I$55,$B$5:$B$55,$A117)*P$103*P$99*10</f>
        <v/>
      </c>
      <c r="Q117" s="1">
        <f>SUMIFS($I$5:$I$55,$B$5:$B$55,$A117)*Q$103*Q$99*10</f>
        <v/>
      </c>
      <c r="R117" s="1">
        <f>SUMIFS($I$5:$I$55,$B$5:$B$55,$A117)*R$103*R$99*10</f>
        <v/>
      </c>
      <c r="S117" s="1">
        <f>SUMIFS($I$5:$I$55,$B$5:$B$55,$A117)*S$103*S$99*10</f>
        <v/>
      </c>
      <c r="T117" s="1">
        <f>SUMIFS($I$5:$I$55,$B$5:$B$55,$A117)*T$103*T$99*10</f>
        <v/>
      </c>
      <c r="U117" s="1">
        <f>SUMIFS($I$5:$I$55,$B$5:$B$55,$A117)*U$103*U$99*10</f>
        <v/>
      </c>
      <c r="V117" s="1">
        <f>SUMIFS($I$5:$I$55,$B$5:$B$55,$A117)*V$103*V$99*10</f>
        <v/>
      </c>
      <c r="W117" s="1">
        <f>SUMIFS($I$5:$I$55,$B$5:$B$55,$A117)*W$103*W$99*10</f>
        <v/>
      </c>
      <c r="X117" s="1">
        <f>SUMIFS($I$5:$I$55,$B$5:$B$55,$A117)*X$103*X$99*10</f>
        <v/>
      </c>
      <c r="Y117" s="1">
        <f>SUMIFS($I$5:$I$55,$B$5:$B$55,$A117)*Y$103*Y$99*10</f>
        <v/>
      </c>
      <c r="Z117" s="1">
        <f>SUMIFS($I$5:$I$55,$B$5:$B$55,$A117)*Z$103*Z$99*10</f>
        <v/>
      </c>
      <c r="AA117" s="1">
        <f>SUMIFS($I$5:$I$55,$B$5:$B$55,$A117)*AA$103*AA$99*10</f>
        <v/>
      </c>
      <c r="AB117" s="1">
        <f>SUMIFS($I$5:$I$55,$B$5:$B$55,$A117)*AB$103*AB$99*10</f>
        <v/>
      </c>
      <c r="AC117" s="1">
        <f>SUMIFS($I$5:$I$55,$B$5:$B$55,$A117)*AC$103*AC$99*10</f>
        <v/>
      </c>
      <c r="AD117" s="1">
        <f>SUMIFS($I$5:$I$55,$B$5:$B$55,$A117)*AD$103*AD$99*10</f>
        <v/>
      </c>
      <c r="AE117" s="1">
        <f>SUMIFS($I$5:$I$55,$B$5:$B$55,$A117)*AE$103*AE$99*10</f>
        <v/>
      </c>
      <c r="AF117" s="1">
        <f>SUMIFS($I$5:$I$55,$B$5:$B$55,$A117)*AF$103*AF$99*10</f>
        <v/>
      </c>
      <c r="AG117" s="1">
        <f>SUMIFS($I$5:$I$55,$B$5:$B$55,$A117)*AG$103*AG$99*10</f>
        <v/>
      </c>
    </row>
    <row r="118" ht="15" customHeight="1" s="157">
      <c r="A118" s="61" t="inlineStr">
        <is>
          <t>ID</t>
        </is>
      </c>
      <c r="B118" s="1">
        <f>SUMIFS($I$5:$I$55,$B$5:$B$55,$A118)*B$103*B$99*10</f>
        <v/>
      </c>
      <c r="C118" s="1">
        <f>SUMIFS($I$5:$I$55,$B$5:$B$55,$A118)*C$103*C$99*10</f>
        <v/>
      </c>
      <c r="D118" s="1">
        <f>SUMIFS($I$5:$I$55,$B$5:$B$55,$A118)*D$103*D$99*10</f>
        <v/>
      </c>
      <c r="E118" s="1">
        <f>SUMIFS($I$5:$I$55,$B$5:$B$55,$A118)*E$103*E$99*10</f>
        <v/>
      </c>
      <c r="F118" s="1">
        <f>SUMIFS($I$5:$I$55,$B$5:$B$55,$A118)*F$103*F$99*10</f>
        <v/>
      </c>
      <c r="G118" s="1">
        <f>SUMIFS($I$5:$I$55,$B$5:$B$55,$A118)*G$103*G$99*10</f>
        <v/>
      </c>
      <c r="H118" s="1">
        <f>SUMIFS($I$5:$I$55,$B$5:$B$55,$A118)*H$103*H$99*10</f>
        <v/>
      </c>
      <c r="I118" s="1">
        <f>SUMIFS($I$5:$I$55,$B$5:$B$55,$A118)*I$103*I$99*10</f>
        <v/>
      </c>
      <c r="J118" s="1">
        <f>SUMIFS($I$5:$I$55,$B$5:$B$55,$A118)*J$103*J$99*10</f>
        <v/>
      </c>
      <c r="K118" s="1">
        <f>SUMIFS($I$5:$I$55,$B$5:$B$55,$A118)*K$103*K$99*10</f>
        <v/>
      </c>
      <c r="L118" s="1">
        <f>SUMIFS($I$5:$I$55,$B$5:$B$55,$A118)*L$103*L$99*10</f>
        <v/>
      </c>
      <c r="M118" s="1">
        <f>SUMIFS($I$5:$I$55,$B$5:$B$55,$A118)*M$103*M$99*10</f>
        <v/>
      </c>
      <c r="N118" s="1">
        <f>SUMIFS($I$5:$I$55,$B$5:$B$55,$A118)*N$103*N$99*10</f>
        <v/>
      </c>
      <c r="O118" s="1">
        <f>SUMIFS($I$5:$I$55,$B$5:$B$55,$A118)*O$103*O$99*10</f>
        <v/>
      </c>
      <c r="P118" s="1">
        <f>SUMIFS($I$5:$I$55,$B$5:$B$55,$A118)*P$103*P$99*10</f>
        <v/>
      </c>
      <c r="Q118" s="1">
        <f>SUMIFS($I$5:$I$55,$B$5:$B$55,$A118)*Q$103*Q$99*10</f>
        <v/>
      </c>
      <c r="R118" s="1">
        <f>SUMIFS($I$5:$I$55,$B$5:$B$55,$A118)*R$103*R$99*10</f>
        <v/>
      </c>
      <c r="S118" s="1">
        <f>SUMIFS($I$5:$I$55,$B$5:$B$55,$A118)*S$103*S$99*10</f>
        <v/>
      </c>
      <c r="T118" s="1">
        <f>SUMIFS($I$5:$I$55,$B$5:$B$55,$A118)*T$103*T$99*10</f>
        <v/>
      </c>
      <c r="U118" s="1">
        <f>SUMIFS($I$5:$I$55,$B$5:$B$55,$A118)*U$103*U$99*10</f>
        <v/>
      </c>
      <c r="V118" s="1">
        <f>SUMIFS($I$5:$I$55,$B$5:$B$55,$A118)*V$103*V$99*10</f>
        <v/>
      </c>
      <c r="W118" s="1">
        <f>SUMIFS($I$5:$I$55,$B$5:$B$55,$A118)*W$103*W$99*10</f>
        <v/>
      </c>
      <c r="X118" s="1">
        <f>SUMIFS($I$5:$I$55,$B$5:$B$55,$A118)*X$103*X$99*10</f>
        <v/>
      </c>
      <c r="Y118" s="1">
        <f>SUMIFS($I$5:$I$55,$B$5:$B$55,$A118)*Y$103*Y$99*10</f>
        <v/>
      </c>
      <c r="Z118" s="1">
        <f>SUMIFS($I$5:$I$55,$B$5:$B$55,$A118)*Z$103*Z$99*10</f>
        <v/>
      </c>
      <c r="AA118" s="1">
        <f>SUMIFS($I$5:$I$55,$B$5:$B$55,$A118)*AA$103*AA$99*10</f>
        <v/>
      </c>
      <c r="AB118" s="1">
        <f>SUMIFS($I$5:$I$55,$B$5:$B$55,$A118)*AB$103*AB$99*10</f>
        <v/>
      </c>
      <c r="AC118" s="1">
        <f>SUMIFS($I$5:$I$55,$B$5:$B$55,$A118)*AC$103*AC$99*10</f>
        <v/>
      </c>
      <c r="AD118" s="1">
        <f>SUMIFS($I$5:$I$55,$B$5:$B$55,$A118)*AD$103*AD$99*10</f>
        <v/>
      </c>
      <c r="AE118" s="1">
        <f>SUMIFS($I$5:$I$55,$B$5:$B$55,$A118)*AE$103*AE$99*10</f>
        <v/>
      </c>
      <c r="AF118" s="1">
        <f>SUMIFS($I$5:$I$55,$B$5:$B$55,$A118)*AF$103*AF$99*10</f>
        <v/>
      </c>
      <c r="AG118" s="1">
        <f>SUMIFS($I$5:$I$55,$B$5:$B$55,$A118)*AG$103*AG$99*10</f>
        <v/>
      </c>
    </row>
    <row r="119" ht="15" customHeight="1" s="157">
      <c r="A119" s="61" t="inlineStr">
        <is>
          <t>IL</t>
        </is>
      </c>
      <c r="B119" s="1">
        <f>SUMIFS($I$5:$I$55,$B$5:$B$55,$A119)*B$103*B$99*10</f>
        <v/>
      </c>
      <c r="C119" s="1">
        <f>SUMIFS($I$5:$I$55,$B$5:$B$55,$A119)*C$103*C$99*10</f>
        <v/>
      </c>
      <c r="D119" s="1">
        <f>SUMIFS($I$5:$I$55,$B$5:$B$55,$A119)*D$103*D$99*10</f>
        <v/>
      </c>
      <c r="E119" s="1">
        <f>SUMIFS($I$5:$I$55,$B$5:$B$55,$A119)*E$103*E$99*10</f>
        <v/>
      </c>
      <c r="F119" s="1">
        <f>SUMIFS($I$5:$I$55,$B$5:$B$55,$A119)*F$103*F$99*10</f>
        <v/>
      </c>
      <c r="G119" s="1">
        <f>SUMIFS($I$5:$I$55,$B$5:$B$55,$A119)*G$103*G$99*10</f>
        <v/>
      </c>
      <c r="H119" s="1">
        <f>SUMIFS($I$5:$I$55,$B$5:$B$55,$A119)*H$103*H$99*10</f>
        <v/>
      </c>
      <c r="I119" s="1">
        <f>SUMIFS($I$5:$I$55,$B$5:$B$55,$A119)*I$103*I$99*10</f>
        <v/>
      </c>
      <c r="J119" s="1">
        <f>SUMIFS($I$5:$I$55,$B$5:$B$55,$A119)*J$103*J$99*10</f>
        <v/>
      </c>
      <c r="K119" s="1">
        <f>SUMIFS($I$5:$I$55,$B$5:$B$55,$A119)*K$103*K$99*10</f>
        <v/>
      </c>
      <c r="L119" s="1">
        <f>SUMIFS($I$5:$I$55,$B$5:$B$55,$A119)*L$103*L$99*10</f>
        <v/>
      </c>
      <c r="M119" s="1">
        <f>SUMIFS($I$5:$I$55,$B$5:$B$55,$A119)*M$103*M$99*10</f>
        <v/>
      </c>
      <c r="N119" s="1">
        <f>SUMIFS($I$5:$I$55,$B$5:$B$55,$A119)*N$103*N$99*10</f>
        <v/>
      </c>
      <c r="O119" s="1">
        <f>SUMIFS($I$5:$I$55,$B$5:$B$55,$A119)*O$103*O$99*10</f>
        <v/>
      </c>
      <c r="P119" s="1">
        <f>SUMIFS($I$5:$I$55,$B$5:$B$55,$A119)*P$103*P$99*10</f>
        <v/>
      </c>
      <c r="Q119" s="1">
        <f>SUMIFS($I$5:$I$55,$B$5:$B$55,$A119)*Q$103*Q$99*10</f>
        <v/>
      </c>
      <c r="R119" s="1">
        <f>SUMIFS($I$5:$I$55,$B$5:$B$55,$A119)*R$103*R$99*10</f>
        <v/>
      </c>
      <c r="S119" s="1">
        <f>SUMIFS($I$5:$I$55,$B$5:$B$55,$A119)*S$103*S$99*10</f>
        <v/>
      </c>
      <c r="T119" s="1">
        <f>SUMIFS($I$5:$I$55,$B$5:$B$55,$A119)*T$103*T$99*10</f>
        <v/>
      </c>
      <c r="U119" s="1">
        <f>SUMIFS($I$5:$I$55,$B$5:$B$55,$A119)*U$103*U$99*10</f>
        <v/>
      </c>
      <c r="V119" s="1">
        <f>SUMIFS($I$5:$I$55,$B$5:$B$55,$A119)*V$103*V$99*10</f>
        <v/>
      </c>
      <c r="W119" s="1">
        <f>SUMIFS($I$5:$I$55,$B$5:$B$55,$A119)*W$103*W$99*10</f>
        <v/>
      </c>
      <c r="X119" s="1">
        <f>SUMIFS($I$5:$I$55,$B$5:$B$55,$A119)*X$103*X$99*10</f>
        <v/>
      </c>
      <c r="Y119" s="1">
        <f>SUMIFS($I$5:$I$55,$B$5:$B$55,$A119)*Y$103*Y$99*10</f>
        <v/>
      </c>
      <c r="Z119" s="1">
        <f>SUMIFS($I$5:$I$55,$B$5:$B$55,$A119)*Z$103*Z$99*10</f>
        <v/>
      </c>
      <c r="AA119" s="1">
        <f>SUMIFS($I$5:$I$55,$B$5:$B$55,$A119)*AA$103*AA$99*10</f>
        <v/>
      </c>
      <c r="AB119" s="1">
        <f>SUMIFS($I$5:$I$55,$B$5:$B$55,$A119)*AB$103*AB$99*10</f>
        <v/>
      </c>
      <c r="AC119" s="1">
        <f>SUMIFS($I$5:$I$55,$B$5:$B$55,$A119)*AC$103*AC$99*10</f>
        <v/>
      </c>
      <c r="AD119" s="1">
        <f>SUMIFS($I$5:$I$55,$B$5:$B$55,$A119)*AD$103*AD$99*10</f>
        <v/>
      </c>
      <c r="AE119" s="1">
        <f>SUMIFS($I$5:$I$55,$B$5:$B$55,$A119)*AE$103*AE$99*10</f>
        <v/>
      </c>
      <c r="AF119" s="1">
        <f>SUMIFS($I$5:$I$55,$B$5:$B$55,$A119)*AF$103*AF$99*10</f>
        <v/>
      </c>
      <c r="AG119" s="1">
        <f>SUMIFS($I$5:$I$55,$B$5:$B$55,$A119)*AG$103*AG$99*10</f>
        <v/>
      </c>
    </row>
    <row r="120" ht="15" customHeight="1" s="157">
      <c r="A120" s="61" t="inlineStr">
        <is>
          <t>IN</t>
        </is>
      </c>
      <c r="B120" s="1">
        <f>SUMIFS($I$5:$I$55,$B$5:$B$55,$A120)*B$103*B$99*10</f>
        <v/>
      </c>
      <c r="C120" s="1">
        <f>SUMIFS($I$5:$I$55,$B$5:$B$55,$A120)*C$103*C$99*10</f>
        <v/>
      </c>
      <c r="D120" s="1">
        <f>SUMIFS($I$5:$I$55,$B$5:$B$55,$A120)*D$103*D$99*10</f>
        <v/>
      </c>
      <c r="E120" s="1">
        <f>SUMIFS($I$5:$I$55,$B$5:$B$55,$A120)*E$103*E$99*10</f>
        <v/>
      </c>
      <c r="F120" s="1">
        <f>SUMIFS($I$5:$I$55,$B$5:$B$55,$A120)*F$103*F$99*10</f>
        <v/>
      </c>
      <c r="G120" s="1">
        <f>SUMIFS($I$5:$I$55,$B$5:$B$55,$A120)*G$103*G$99*10</f>
        <v/>
      </c>
      <c r="H120" s="1">
        <f>SUMIFS($I$5:$I$55,$B$5:$B$55,$A120)*H$103*H$99*10</f>
        <v/>
      </c>
      <c r="I120" s="1">
        <f>SUMIFS($I$5:$I$55,$B$5:$B$55,$A120)*I$103*I$99*10</f>
        <v/>
      </c>
      <c r="J120" s="1">
        <f>SUMIFS($I$5:$I$55,$B$5:$B$55,$A120)*J$103*J$99*10</f>
        <v/>
      </c>
      <c r="K120" s="1">
        <f>SUMIFS($I$5:$I$55,$B$5:$B$55,$A120)*K$103*K$99*10</f>
        <v/>
      </c>
      <c r="L120" s="1">
        <f>SUMIFS($I$5:$I$55,$B$5:$B$55,$A120)*L$103*L$99*10</f>
        <v/>
      </c>
      <c r="M120" s="1">
        <f>SUMIFS($I$5:$I$55,$B$5:$B$55,$A120)*M$103*M$99*10</f>
        <v/>
      </c>
      <c r="N120" s="1">
        <f>SUMIFS($I$5:$I$55,$B$5:$B$55,$A120)*N$103*N$99*10</f>
        <v/>
      </c>
      <c r="O120" s="1">
        <f>SUMIFS($I$5:$I$55,$B$5:$B$55,$A120)*O$103*O$99*10</f>
        <v/>
      </c>
      <c r="P120" s="1">
        <f>SUMIFS($I$5:$I$55,$B$5:$B$55,$A120)*P$103*P$99*10</f>
        <v/>
      </c>
      <c r="Q120" s="1">
        <f>SUMIFS($I$5:$I$55,$B$5:$B$55,$A120)*Q$103*Q$99*10</f>
        <v/>
      </c>
      <c r="R120" s="1">
        <f>SUMIFS($I$5:$I$55,$B$5:$B$55,$A120)*R$103*R$99*10</f>
        <v/>
      </c>
      <c r="S120" s="1">
        <f>SUMIFS($I$5:$I$55,$B$5:$B$55,$A120)*S$103*S$99*10</f>
        <v/>
      </c>
      <c r="T120" s="1">
        <f>SUMIFS($I$5:$I$55,$B$5:$B$55,$A120)*T$103*T$99*10</f>
        <v/>
      </c>
      <c r="U120" s="1">
        <f>SUMIFS($I$5:$I$55,$B$5:$B$55,$A120)*U$103*U$99*10</f>
        <v/>
      </c>
      <c r="V120" s="1">
        <f>SUMIFS($I$5:$I$55,$B$5:$B$55,$A120)*V$103*V$99*10</f>
        <v/>
      </c>
      <c r="W120" s="1">
        <f>SUMIFS($I$5:$I$55,$B$5:$B$55,$A120)*W$103*W$99*10</f>
        <v/>
      </c>
      <c r="X120" s="1">
        <f>SUMIFS($I$5:$I$55,$B$5:$B$55,$A120)*X$103*X$99*10</f>
        <v/>
      </c>
      <c r="Y120" s="1">
        <f>SUMIFS($I$5:$I$55,$B$5:$B$55,$A120)*Y$103*Y$99*10</f>
        <v/>
      </c>
      <c r="Z120" s="1">
        <f>SUMIFS($I$5:$I$55,$B$5:$B$55,$A120)*Z$103*Z$99*10</f>
        <v/>
      </c>
      <c r="AA120" s="1">
        <f>SUMIFS($I$5:$I$55,$B$5:$B$55,$A120)*AA$103*AA$99*10</f>
        <v/>
      </c>
      <c r="AB120" s="1">
        <f>SUMIFS($I$5:$I$55,$B$5:$B$55,$A120)*AB$103*AB$99*10</f>
        <v/>
      </c>
      <c r="AC120" s="1">
        <f>SUMIFS($I$5:$I$55,$B$5:$B$55,$A120)*AC$103*AC$99*10</f>
        <v/>
      </c>
      <c r="AD120" s="1">
        <f>SUMIFS($I$5:$I$55,$B$5:$B$55,$A120)*AD$103*AD$99*10</f>
        <v/>
      </c>
      <c r="AE120" s="1">
        <f>SUMIFS($I$5:$I$55,$B$5:$B$55,$A120)*AE$103*AE$99*10</f>
        <v/>
      </c>
      <c r="AF120" s="1">
        <f>SUMIFS($I$5:$I$55,$B$5:$B$55,$A120)*AF$103*AF$99*10</f>
        <v/>
      </c>
      <c r="AG120" s="1">
        <f>SUMIFS($I$5:$I$55,$B$5:$B$55,$A120)*AG$103*AG$99*10</f>
        <v/>
      </c>
    </row>
    <row r="121" ht="15" customHeight="1" s="157">
      <c r="A121" s="61" t="inlineStr">
        <is>
          <t>KS</t>
        </is>
      </c>
      <c r="B121" s="1">
        <f>SUMIFS($I$5:$I$55,$B$5:$B$55,$A121)*B$103*B$99*10</f>
        <v/>
      </c>
      <c r="C121" s="1">
        <f>SUMIFS($I$5:$I$55,$B$5:$B$55,$A121)*C$103*C$99*10</f>
        <v/>
      </c>
      <c r="D121" s="1">
        <f>SUMIFS($I$5:$I$55,$B$5:$B$55,$A121)*D$103*D$99*10</f>
        <v/>
      </c>
      <c r="E121" s="1">
        <f>SUMIFS($I$5:$I$55,$B$5:$B$55,$A121)*E$103*E$99*10</f>
        <v/>
      </c>
      <c r="F121" s="1">
        <f>SUMIFS($I$5:$I$55,$B$5:$B$55,$A121)*F$103*F$99*10</f>
        <v/>
      </c>
      <c r="G121" s="1">
        <f>SUMIFS($I$5:$I$55,$B$5:$B$55,$A121)*G$103*G$99*10</f>
        <v/>
      </c>
      <c r="H121" s="1">
        <f>SUMIFS($I$5:$I$55,$B$5:$B$55,$A121)*H$103*H$99*10</f>
        <v/>
      </c>
      <c r="I121" s="1">
        <f>SUMIFS($I$5:$I$55,$B$5:$B$55,$A121)*I$103*I$99*10</f>
        <v/>
      </c>
      <c r="J121" s="1">
        <f>SUMIFS($I$5:$I$55,$B$5:$B$55,$A121)*J$103*J$99*10</f>
        <v/>
      </c>
      <c r="K121" s="1">
        <f>SUMIFS($I$5:$I$55,$B$5:$B$55,$A121)*K$103*K$99*10</f>
        <v/>
      </c>
      <c r="L121" s="1">
        <f>SUMIFS($I$5:$I$55,$B$5:$B$55,$A121)*L$103*L$99*10</f>
        <v/>
      </c>
      <c r="M121" s="1">
        <f>SUMIFS($I$5:$I$55,$B$5:$B$55,$A121)*M$103*M$99*10</f>
        <v/>
      </c>
      <c r="N121" s="1">
        <f>SUMIFS($I$5:$I$55,$B$5:$B$55,$A121)*N$103*N$99*10</f>
        <v/>
      </c>
      <c r="O121" s="1">
        <f>SUMIFS($I$5:$I$55,$B$5:$B$55,$A121)*O$103*O$99*10</f>
        <v/>
      </c>
      <c r="P121" s="1">
        <f>SUMIFS($I$5:$I$55,$B$5:$B$55,$A121)*P$103*P$99*10</f>
        <v/>
      </c>
      <c r="Q121" s="1">
        <f>SUMIFS($I$5:$I$55,$B$5:$B$55,$A121)*Q$103*Q$99*10</f>
        <v/>
      </c>
      <c r="R121" s="1">
        <f>SUMIFS($I$5:$I$55,$B$5:$B$55,$A121)*R$103*R$99*10</f>
        <v/>
      </c>
      <c r="S121" s="1">
        <f>SUMIFS($I$5:$I$55,$B$5:$B$55,$A121)*S$103*S$99*10</f>
        <v/>
      </c>
      <c r="T121" s="1">
        <f>SUMIFS($I$5:$I$55,$B$5:$B$55,$A121)*T$103*T$99*10</f>
        <v/>
      </c>
      <c r="U121" s="1">
        <f>SUMIFS($I$5:$I$55,$B$5:$B$55,$A121)*U$103*U$99*10</f>
        <v/>
      </c>
      <c r="V121" s="1">
        <f>SUMIFS($I$5:$I$55,$B$5:$B$55,$A121)*V$103*V$99*10</f>
        <v/>
      </c>
      <c r="W121" s="1">
        <f>SUMIFS($I$5:$I$55,$B$5:$B$55,$A121)*W$103*W$99*10</f>
        <v/>
      </c>
      <c r="X121" s="1">
        <f>SUMIFS($I$5:$I$55,$B$5:$B$55,$A121)*X$103*X$99*10</f>
        <v/>
      </c>
      <c r="Y121" s="1">
        <f>SUMIFS($I$5:$I$55,$B$5:$B$55,$A121)*Y$103*Y$99*10</f>
        <v/>
      </c>
      <c r="Z121" s="1">
        <f>SUMIFS($I$5:$I$55,$B$5:$B$55,$A121)*Z$103*Z$99*10</f>
        <v/>
      </c>
      <c r="AA121" s="1">
        <f>SUMIFS($I$5:$I$55,$B$5:$B$55,$A121)*AA$103*AA$99*10</f>
        <v/>
      </c>
      <c r="AB121" s="1">
        <f>SUMIFS($I$5:$I$55,$B$5:$B$55,$A121)*AB$103*AB$99*10</f>
        <v/>
      </c>
      <c r="AC121" s="1">
        <f>SUMIFS($I$5:$I$55,$B$5:$B$55,$A121)*AC$103*AC$99*10</f>
        <v/>
      </c>
      <c r="AD121" s="1">
        <f>SUMIFS($I$5:$I$55,$B$5:$B$55,$A121)*AD$103*AD$99*10</f>
        <v/>
      </c>
      <c r="AE121" s="1">
        <f>SUMIFS($I$5:$I$55,$B$5:$B$55,$A121)*AE$103*AE$99*10</f>
        <v/>
      </c>
      <c r="AF121" s="1">
        <f>SUMIFS($I$5:$I$55,$B$5:$B$55,$A121)*AF$103*AF$99*10</f>
        <v/>
      </c>
      <c r="AG121" s="1">
        <f>SUMIFS($I$5:$I$55,$B$5:$B$55,$A121)*AG$103*AG$99*10</f>
        <v/>
      </c>
    </row>
    <row r="122" ht="15" customHeight="1" s="157">
      <c r="A122" s="61" t="inlineStr">
        <is>
          <t>KY</t>
        </is>
      </c>
      <c r="B122" s="1">
        <f>SUMIFS($I$5:$I$55,$B$5:$B$55,$A122)*B$103*B$99*10</f>
        <v/>
      </c>
      <c r="C122" s="1">
        <f>SUMIFS($I$5:$I$55,$B$5:$B$55,$A122)*C$103*C$99*10</f>
        <v/>
      </c>
      <c r="D122" s="1">
        <f>SUMIFS($I$5:$I$55,$B$5:$B$55,$A122)*D$103*D$99*10</f>
        <v/>
      </c>
      <c r="E122" s="1">
        <f>SUMIFS($I$5:$I$55,$B$5:$B$55,$A122)*E$103*E$99*10</f>
        <v/>
      </c>
      <c r="F122" s="1">
        <f>SUMIFS($I$5:$I$55,$B$5:$B$55,$A122)*F$103*F$99*10</f>
        <v/>
      </c>
      <c r="G122" s="1">
        <f>SUMIFS($I$5:$I$55,$B$5:$B$55,$A122)*G$103*G$99*10</f>
        <v/>
      </c>
      <c r="H122" s="1">
        <f>SUMIFS($I$5:$I$55,$B$5:$B$55,$A122)*H$103*H$99*10</f>
        <v/>
      </c>
      <c r="I122" s="1">
        <f>SUMIFS($I$5:$I$55,$B$5:$B$55,$A122)*I$103*I$99*10</f>
        <v/>
      </c>
      <c r="J122" s="1">
        <f>SUMIFS($I$5:$I$55,$B$5:$B$55,$A122)*J$103*J$99*10</f>
        <v/>
      </c>
      <c r="K122" s="1">
        <f>SUMIFS($I$5:$I$55,$B$5:$B$55,$A122)*K$103*K$99*10</f>
        <v/>
      </c>
      <c r="L122" s="1">
        <f>SUMIFS($I$5:$I$55,$B$5:$B$55,$A122)*L$103*L$99*10</f>
        <v/>
      </c>
      <c r="M122" s="1">
        <f>SUMIFS($I$5:$I$55,$B$5:$B$55,$A122)*M$103*M$99*10</f>
        <v/>
      </c>
      <c r="N122" s="1">
        <f>SUMIFS($I$5:$I$55,$B$5:$B$55,$A122)*N$103*N$99*10</f>
        <v/>
      </c>
      <c r="O122" s="1">
        <f>SUMIFS($I$5:$I$55,$B$5:$B$55,$A122)*O$103*O$99*10</f>
        <v/>
      </c>
      <c r="P122" s="1">
        <f>SUMIFS($I$5:$I$55,$B$5:$B$55,$A122)*P$103*P$99*10</f>
        <v/>
      </c>
      <c r="Q122" s="1">
        <f>SUMIFS($I$5:$I$55,$B$5:$B$55,$A122)*Q$103*Q$99*10</f>
        <v/>
      </c>
      <c r="R122" s="1">
        <f>SUMIFS($I$5:$I$55,$B$5:$B$55,$A122)*R$103*R$99*10</f>
        <v/>
      </c>
      <c r="S122" s="1">
        <f>SUMIFS($I$5:$I$55,$B$5:$B$55,$A122)*S$103*S$99*10</f>
        <v/>
      </c>
      <c r="T122" s="1">
        <f>SUMIFS($I$5:$I$55,$B$5:$B$55,$A122)*T$103*T$99*10</f>
        <v/>
      </c>
      <c r="U122" s="1">
        <f>SUMIFS($I$5:$I$55,$B$5:$B$55,$A122)*U$103*U$99*10</f>
        <v/>
      </c>
      <c r="V122" s="1">
        <f>SUMIFS($I$5:$I$55,$B$5:$B$55,$A122)*V$103*V$99*10</f>
        <v/>
      </c>
      <c r="W122" s="1">
        <f>SUMIFS($I$5:$I$55,$B$5:$B$55,$A122)*W$103*W$99*10</f>
        <v/>
      </c>
      <c r="X122" s="1">
        <f>SUMIFS($I$5:$I$55,$B$5:$B$55,$A122)*X$103*X$99*10</f>
        <v/>
      </c>
      <c r="Y122" s="1">
        <f>SUMIFS($I$5:$I$55,$B$5:$B$55,$A122)*Y$103*Y$99*10</f>
        <v/>
      </c>
      <c r="Z122" s="1">
        <f>SUMIFS($I$5:$I$55,$B$5:$B$55,$A122)*Z$103*Z$99*10</f>
        <v/>
      </c>
      <c r="AA122" s="1">
        <f>SUMIFS($I$5:$I$55,$B$5:$B$55,$A122)*AA$103*AA$99*10</f>
        <v/>
      </c>
      <c r="AB122" s="1">
        <f>SUMIFS($I$5:$I$55,$B$5:$B$55,$A122)*AB$103*AB$99*10</f>
        <v/>
      </c>
      <c r="AC122" s="1">
        <f>SUMIFS($I$5:$I$55,$B$5:$B$55,$A122)*AC$103*AC$99*10</f>
        <v/>
      </c>
      <c r="AD122" s="1">
        <f>SUMIFS($I$5:$I$55,$B$5:$B$55,$A122)*AD$103*AD$99*10</f>
        <v/>
      </c>
      <c r="AE122" s="1">
        <f>SUMIFS($I$5:$I$55,$B$5:$B$55,$A122)*AE$103*AE$99*10</f>
        <v/>
      </c>
      <c r="AF122" s="1">
        <f>SUMIFS($I$5:$I$55,$B$5:$B$55,$A122)*AF$103*AF$99*10</f>
        <v/>
      </c>
      <c r="AG122" s="1">
        <f>SUMIFS($I$5:$I$55,$B$5:$B$55,$A122)*AG$103*AG$99*10</f>
        <v/>
      </c>
    </row>
    <row r="123" ht="15" customHeight="1" s="157">
      <c r="A123" s="61" t="inlineStr">
        <is>
          <t>LA</t>
        </is>
      </c>
      <c r="B123" s="1">
        <f>SUMIFS($I$5:$I$55,$B$5:$B$55,$A123)*B$103*B$99*10</f>
        <v/>
      </c>
      <c r="C123" s="1">
        <f>SUMIFS($I$5:$I$55,$B$5:$B$55,$A123)*C$103*C$99*10</f>
        <v/>
      </c>
      <c r="D123" s="1">
        <f>SUMIFS($I$5:$I$55,$B$5:$B$55,$A123)*D$103*D$99*10</f>
        <v/>
      </c>
      <c r="E123" s="1">
        <f>SUMIFS($I$5:$I$55,$B$5:$B$55,$A123)*E$103*E$99*10</f>
        <v/>
      </c>
      <c r="F123" s="1">
        <f>SUMIFS($I$5:$I$55,$B$5:$B$55,$A123)*F$103*F$99*10</f>
        <v/>
      </c>
      <c r="G123" s="1">
        <f>SUMIFS($I$5:$I$55,$B$5:$B$55,$A123)*G$103*G$99*10</f>
        <v/>
      </c>
      <c r="H123" s="1">
        <f>SUMIFS($I$5:$I$55,$B$5:$B$55,$A123)*H$103*H$99*10</f>
        <v/>
      </c>
      <c r="I123" s="1">
        <f>SUMIFS($I$5:$I$55,$B$5:$B$55,$A123)*I$103*I$99*10</f>
        <v/>
      </c>
      <c r="J123" s="1">
        <f>SUMIFS($I$5:$I$55,$B$5:$B$55,$A123)*J$103*J$99*10</f>
        <v/>
      </c>
      <c r="K123" s="1">
        <f>SUMIFS($I$5:$I$55,$B$5:$B$55,$A123)*K$103*K$99*10</f>
        <v/>
      </c>
      <c r="L123" s="1">
        <f>SUMIFS($I$5:$I$55,$B$5:$B$55,$A123)*L$103*L$99*10</f>
        <v/>
      </c>
      <c r="M123" s="1">
        <f>SUMIFS($I$5:$I$55,$B$5:$B$55,$A123)*M$103*M$99*10</f>
        <v/>
      </c>
      <c r="N123" s="1">
        <f>SUMIFS($I$5:$I$55,$B$5:$B$55,$A123)*N$103*N$99*10</f>
        <v/>
      </c>
      <c r="O123" s="1">
        <f>SUMIFS($I$5:$I$55,$B$5:$B$55,$A123)*O$103*O$99*10</f>
        <v/>
      </c>
      <c r="P123" s="1">
        <f>SUMIFS($I$5:$I$55,$B$5:$B$55,$A123)*P$103*P$99*10</f>
        <v/>
      </c>
      <c r="Q123" s="1">
        <f>SUMIFS($I$5:$I$55,$B$5:$B$55,$A123)*Q$103*Q$99*10</f>
        <v/>
      </c>
      <c r="R123" s="1">
        <f>SUMIFS($I$5:$I$55,$B$5:$B$55,$A123)*R$103*R$99*10</f>
        <v/>
      </c>
      <c r="S123" s="1">
        <f>SUMIFS($I$5:$I$55,$B$5:$B$55,$A123)*S$103*S$99*10</f>
        <v/>
      </c>
      <c r="T123" s="1">
        <f>SUMIFS($I$5:$I$55,$B$5:$B$55,$A123)*T$103*T$99*10</f>
        <v/>
      </c>
      <c r="U123" s="1">
        <f>SUMIFS($I$5:$I$55,$B$5:$B$55,$A123)*U$103*U$99*10</f>
        <v/>
      </c>
      <c r="V123" s="1">
        <f>SUMIFS($I$5:$I$55,$B$5:$B$55,$A123)*V$103*V$99*10</f>
        <v/>
      </c>
      <c r="W123" s="1">
        <f>SUMIFS($I$5:$I$55,$B$5:$B$55,$A123)*W$103*W$99*10</f>
        <v/>
      </c>
      <c r="X123" s="1">
        <f>SUMIFS($I$5:$I$55,$B$5:$B$55,$A123)*X$103*X$99*10</f>
        <v/>
      </c>
      <c r="Y123" s="1">
        <f>SUMIFS($I$5:$I$55,$B$5:$B$55,$A123)*Y$103*Y$99*10</f>
        <v/>
      </c>
      <c r="Z123" s="1">
        <f>SUMIFS($I$5:$I$55,$B$5:$B$55,$A123)*Z$103*Z$99*10</f>
        <v/>
      </c>
      <c r="AA123" s="1">
        <f>SUMIFS($I$5:$I$55,$B$5:$B$55,$A123)*AA$103*AA$99*10</f>
        <v/>
      </c>
      <c r="AB123" s="1">
        <f>SUMIFS($I$5:$I$55,$B$5:$B$55,$A123)*AB$103*AB$99*10</f>
        <v/>
      </c>
      <c r="AC123" s="1">
        <f>SUMIFS($I$5:$I$55,$B$5:$B$55,$A123)*AC$103*AC$99*10</f>
        <v/>
      </c>
      <c r="AD123" s="1">
        <f>SUMIFS($I$5:$I$55,$B$5:$B$55,$A123)*AD$103*AD$99*10</f>
        <v/>
      </c>
      <c r="AE123" s="1">
        <f>SUMIFS($I$5:$I$55,$B$5:$B$55,$A123)*AE$103*AE$99*10</f>
        <v/>
      </c>
      <c r="AF123" s="1">
        <f>SUMIFS($I$5:$I$55,$B$5:$B$55,$A123)*AF$103*AF$99*10</f>
        <v/>
      </c>
      <c r="AG123" s="1">
        <f>SUMIFS($I$5:$I$55,$B$5:$B$55,$A123)*AG$103*AG$99*10</f>
        <v/>
      </c>
    </row>
    <row r="124" ht="15" customHeight="1" s="157">
      <c r="A124" s="61" t="inlineStr">
        <is>
          <t>MA</t>
        </is>
      </c>
      <c r="B124" s="1">
        <f>SUMIFS($I$5:$I$55,$B$5:$B$55,$A124)*B$103*B$99*10</f>
        <v/>
      </c>
      <c r="C124" s="1">
        <f>SUMIFS($I$5:$I$55,$B$5:$B$55,$A124)*C$103*C$99*10</f>
        <v/>
      </c>
      <c r="D124" s="1">
        <f>SUMIFS($I$5:$I$55,$B$5:$B$55,$A124)*D$103*D$99*10</f>
        <v/>
      </c>
      <c r="E124" s="1">
        <f>SUMIFS($I$5:$I$55,$B$5:$B$55,$A124)*E$103*E$99*10</f>
        <v/>
      </c>
      <c r="F124" s="1">
        <f>SUMIFS($I$5:$I$55,$B$5:$B$55,$A124)*F$103*F$99*10</f>
        <v/>
      </c>
      <c r="G124" s="1">
        <f>SUMIFS($I$5:$I$55,$B$5:$B$55,$A124)*G$103*G$99*10</f>
        <v/>
      </c>
      <c r="H124" s="1">
        <f>SUMIFS($I$5:$I$55,$B$5:$B$55,$A124)*H$103*H$99*10</f>
        <v/>
      </c>
      <c r="I124" s="1">
        <f>SUMIFS($I$5:$I$55,$B$5:$B$55,$A124)*I$103*I$99*10</f>
        <v/>
      </c>
      <c r="J124" s="1">
        <f>SUMIFS($I$5:$I$55,$B$5:$B$55,$A124)*J$103*J$99*10</f>
        <v/>
      </c>
      <c r="K124" s="1">
        <f>SUMIFS($I$5:$I$55,$B$5:$B$55,$A124)*K$103*K$99*10</f>
        <v/>
      </c>
      <c r="L124" s="1">
        <f>SUMIFS($I$5:$I$55,$B$5:$B$55,$A124)*L$103*L$99*10</f>
        <v/>
      </c>
      <c r="M124" s="1">
        <f>SUMIFS($I$5:$I$55,$B$5:$B$55,$A124)*M$103*M$99*10</f>
        <v/>
      </c>
      <c r="N124" s="1">
        <f>SUMIFS($I$5:$I$55,$B$5:$B$55,$A124)*N$103*N$99*10</f>
        <v/>
      </c>
      <c r="O124" s="1">
        <f>SUMIFS($I$5:$I$55,$B$5:$B$55,$A124)*O$103*O$99*10</f>
        <v/>
      </c>
      <c r="P124" s="1">
        <f>SUMIFS($I$5:$I$55,$B$5:$B$55,$A124)*P$103*P$99*10</f>
        <v/>
      </c>
      <c r="Q124" s="1">
        <f>SUMIFS($I$5:$I$55,$B$5:$B$55,$A124)*Q$103*Q$99*10</f>
        <v/>
      </c>
      <c r="R124" s="1">
        <f>SUMIFS($I$5:$I$55,$B$5:$B$55,$A124)*R$103*R$99*10</f>
        <v/>
      </c>
      <c r="S124" s="1">
        <f>SUMIFS($I$5:$I$55,$B$5:$B$55,$A124)*S$103*S$99*10</f>
        <v/>
      </c>
      <c r="T124" s="1">
        <f>SUMIFS($I$5:$I$55,$B$5:$B$55,$A124)*T$103*T$99*10</f>
        <v/>
      </c>
      <c r="U124" s="1">
        <f>SUMIFS($I$5:$I$55,$B$5:$B$55,$A124)*U$103*U$99*10</f>
        <v/>
      </c>
      <c r="V124" s="1">
        <f>SUMIFS($I$5:$I$55,$B$5:$B$55,$A124)*V$103*V$99*10</f>
        <v/>
      </c>
      <c r="W124" s="1">
        <f>SUMIFS($I$5:$I$55,$B$5:$B$55,$A124)*W$103*W$99*10</f>
        <v/>
      </c>
      <c r="X124" s="1">
        <f>SUMIFS($I$5:$I$55,$B$5:$B$55,$A124)*X$103*X$99*10</f>
        <v/>
      </c>
      <c r="Y124" s="1">
        <f>SUMIFS($I$5:$I$55,$B$5:$B$55,$A124)*Y$103*Y$99*10</f>
        <v/>
      </c>
      <c r="Z124" s="1">
        <f>SUMIFS($I$5:$I$55,$B$5:$B$55,$A124)*Z$103*Z$99*10</f>
        <v/>
      </c>
      <c r="AA124" s="1">
        <f>SUMIFS($I$5:$I$55,$B$5:$B$55,$A124)*AA$103*AA$99*10</f>
        <v/>
      </c>
      <c r="AB124" s="1">
        <f>SUMIFS($I$5:$I$55,$B$5:$B$55,$A124)*AB$103*AB$99*10</f>
        <v/>
      </c>
      <c r="AC124" s="1">
        <f>SUMIFS($I$5:$I$55,$B$5:$B$55,$A124)*AC$103*AC$99*10</f>
        <v/>
      </c>
      <c r="AD124" s="1">
        <f>SUMIFS($I$5:$I$55,$B$5:$B$55,$A124)*AD$103*AD$99*10</f>
        <v/>
      </c>
      <c r="AE124" s="1">
        <f>SUMIFS($I$5:$I$55,$B$5:$B$55,$A124)*AE$103*AE$99*10</f>
        <v/>
      </c>
      <c r="AF124" s="1">
        <f>SUMIFS($I$5:$I$55,$B$5:$B$55,$A124)*AF$103*AF$99*10</f>
        <v/>
      </c>
      <c r="AG124" s="1">
        <f>SUMIFS($I$5:$I$55,$B$5:$B$55,$A124)*AG$103*AG$99*10</f>
        <v/>
      </c>
    </row>
    <row r="125" ht="15" customHeight="1" s="157">
      <c r="A125" s="61" t="inlineStr">
        <is>
          <t>MD</t>
        </is>
      </c>
      <c r="B125" s="1">
        <f>SUMIFS($I$5:$I$55,$B$5:$B$55,$A125)*B$103*B$99*10</f>
        <v/>
      </c>
      <c r="C125" s="1">
        <f>SUMIFS($I$5:$I$55,$B$5:$B$55,$A125)*C$103*C$99*10</f>
        <v/>
      </c>
      <c r="D125" s="1">
        <f>SUMIFS($I$5:$I$55,$B$5:$B$55,$A125)*D$103*D$99*10</f>
        <v/>
      </c>
      <c r="E125" s="1">
        <f>SUMIFS($I$5:$I$55,$B$5:$B$55,$A125)*E$103*E$99*10</f>
        <v/>
      </c>
      <c r="F125" s="1">
        <f>SUMIFS($I$5:$I$55,$B$5:$B$55,$A125)*F$103*F$99*10</f>
        <v/>
      </c>
      <c r="G125" s="1">
        <f>SUMIFS($I$5:$I$55,$B$5:$B$55,$A125)*G$103*G$99*10</f>
        <v/>
      </c>
      <c r="H125" s="1">
        <f>SUMIFS($I$5:$I$55,$B$5:$B$55,$A125)*H$103*H$99*10</f>
        <v/>
      </c>
      <c r="I125" s="1">
        <f>SUMIFS($I$5:$I$55,$B$5:$B$55,$A125)*I$103*I$99*10</f>
        <v/>
      </c>
      <c r="J125" s="1">
        <f>SUMIFS($I$5:$I$55,$B$5:$B$55,$A125)*J$103*J$99*10</f>
        <v/>
      </c>
      <c r="K125" s="1">
        <f>SUMIFS($I$5:$I$55,$B$5:$B$55,$A125)*K$103*K$99*10</f>
        <v/>
      </c>
      <c r="L125" s="1">
        <f>SUMIFS($I$5:$I$55,$B$5:$B$55,$A125)*L$103*L$99*10</f>
        <v/>
      </c>
      <c r="M125" s="1">
        <f>SUMIFS($I$5:$I$55,$B$5:$B$55,$A125)*M$103*M$99*10</f>
        <v/>
      </c>
      <c r="N125" s="1">
        <f>SUMIFS($I$5:$I$55,$B$5:$B$55,$A125)*N$103*N$99*10</f>
        <v/>
      </c>
      <c r="O125" s="1">
        <f>SUMIFS($I$5:$I$55,$B$5:$B$55,$A125)*O$103*O$99*10</f>
        <v/>
      </c>
      <c r="P125" s="1">
        <f>SUMIFS($I$5:$I$55,$B$5:$B$55,$A125)*P$103*P$99*10</f>
        <v/>
      </c>
      <c r="Q125" s="1">
        <f>SUMIFS($I$5:$I$55,$B$5:$B$55,$A125)*Q$103*Q$99*10</f>
        <v/>
      </c>
      <c r="R125" s="1">
        <f>SUMIFS($I$5:$I$55,$B$5:$B$55,$A125)*R$103*R$99*10</f>
        <v/>
      </c>
      <c r="S125" s="1">
        <f>SUMIFS($I$5:$I$55,$B$5:$B$55,$A125)*S$103*S$99*10</f>
        <v/>
      </c>
      <c r="T125" s="1">
        <f>SUMIFS($I$5:$I$55,$B$5:$B$55,$A125)*T$103*T$99*10</f>
        <v/>
      </c>
      <c r="U125" s="1">
        <f>SUMIFS($I$5:$I$55,$B$5:$B$55,$A125)*U$103*U$99*10</f>
        <v/>
      </c>
      <c r="V125" s="1">
        <f>SUMIFS($I$5:$I$55,$B$5:$B$55,$A125)*V$103*V$99*10</f>
        <v/>
      </c>
      <c r="W125" s="1">
        <f>SUMIFS($I$5:$I$55,$B$5:$B$55,$A125)*W$103*W$99*10</f>
        <v/>
      </c>
      <c r="X125" s="1">
        <f>SUMIFS($I$5:$I$55,$B$5:$B$55,$A125)*X$103*X$99*10</f>
        <v/>
      </c>
      <c r="Y125" s="1">
        <f>SUMIFS($I$5:$I$55,$B$5:$B$55,$A125)*Y$103*Y$99*10</f>
        <v/>
      </c>
      <c r="Z125" s="1">
        <f>SUMIFS($I$5:$I$55,$B$5:$B$55,$A125)*Z$103*Z$99*10</f>
        <v/>
      </c>
      <c r="AA125" s="1">
        <f>SUMIFS($I$5:$I$55,$B$5:$B$55,$A125)*AA$103*AA$99*10</f>
        <v/>
      </c>
      <c r="AB125" s="1">
        <f>SUMIFS($I$5:$I$55,$B$5:$B$55,$A125)*AB$103*AB$99*10</f>
        <v/>
      </c>
      <c r="AC125" s="1">
        <f>SUMIFS($I$5:$I$55,$B$5:$B$55,$A125)*AC$103*AC$99*10</f>
        <v/>
      </c>
      <c r="AD125" s="1">
        <f>SUMIFS($I$5:$I$55,$B$5:$B$55,$A125)*AD$103*AD$99*10</f>
        <v/>
      </c>
      <c r="AE125" s="1">
        <f>SUMIFS($I$5:$I$55,$B$5:$B$55,$A125)*AE$103*AE$99*10</f>
        <v/>
      </c>
      <c r="AF125" s="1">
        <f>SUMIFS($I$5:$I$55,$B$5:$B$55,$A125)*AF$103*AF$99*10</f>
        <v/>
      </c>
      <c r="AG125" s="1">
        <f>SUMIFS($I$5:$I$55,$B$5:$B$55,$A125)*AG$103*AG$99*10</f>
        <v/>
      </c>
    </row>
    <row r="126" ht="15" customHeight="1" s="157">
      <c r="A126" s="61" t="inlineStr">
        <is>
          <t>ME</t>
        </is>
      </c>
      <c r="B126" s="1">
        <f>SUMIFS($I$5:$I$55,$B$5:$B$55,$A126)*B$103*B$99*10</f>
        <v/>
      </c>
      <c r="C126" s="1">
        <f>SUMIFS($I$5:$I$55,$B$5:$B$55,$A126)*C$103*C$99*10</f>
        <v/>
      </c>
      <c r="D126" s="1">
        <f>SUMIFS($I$5:$I$55,$B$5:$B$55,$A126)*D$103*D$99*10</f>
        <v/>
      </c>
      <c r="E126" s="1">
        <f>SUMIFS($I$5:$I$55,$B$5:$B$55,$A126)*E$103*E$99*10</f>
        <v/>
      </c>
      <c r="F126" s="1">
        <f>SUMIFS($I$5:$I$55,$B$5:$B$55,$A126)*F$103*F$99*10</f>
        <v/>
      </c>
      <c r="G126" s="1">
        <f>SUMIFS($I$5:$I$55,$B$5:$B$55,$A126)*G$103*G$99*10</f>
        <v/>
      </c>
      <c r="H126" s="1">
        <f>SUMIFS($I$5:$I$55,$B$5:$B$55,$A126)*H$103*H$99*10</f>
        <v/>
      </c>
      <c r="I126" s="1">
        <f>SUMIFS($I$5:$I$55,$B$5:$B$55,$A126)*I$103*I$99*10</f>
        <v/>
      </c>
      <c r="J126" s="1">
        <f>SUMIFS($I$5:$I$55,$B$5:$B$55,$A126)*J$103*J$99*10</f>
        <v/>
      </c>
      <c r="K126" s="1">
        <f>SUMIFS($I$5:$I$55,$B$5:$B$55,$A126)*K$103*K$99*10</f>
        <v/>
      </c>
      <c r="L126" s="1">
        <f>SUMIFS($I$5:$I$55,$B$5:$B$55,$A126)*L$103*L$99*10</f>
        <v/>
      </c>
      <c r="M126" s="1">
        <f>SUMIFS($I$5:$I$55,$B$5:$B$55,$A126)*M$103*M$99*10</f>
        <v/>
      </c>
      <c r="N126" s="1">
        <f>SUMIFS($I$5:$I$55,$B$5:$B$55,$A126)*N$103*N$99*10</f>
        <v/>
      </c>
      <c r="O126" s="1">
        <f>SUMIFS($I$5:$I$55,$B$5:$B$55,$A126)*O$103*O$99*10</f>
        <v/>
      </c>
      <c r="P126" s="1">
        <f>SUMIFS($I$5:$I$55,$B$5:$B$55,$A126)*P$103*P$99*10</f>
        <v/>
      </c>
      <c r="Q126" s="1">
        <f>SUMIFS($I$5:$I$55,$B$5:$B$55,$A126)*Q$103*Q$99*10</f>
        <v/>
      </c>
      <c r="R126" s="1">
        <f>SUMIFS($I$5:$I$55,$B$5:$B$55,$A126)*R$103*R$99*10</f>
        <v/>
      </c>
      <c r="S126" s="1">
        <f>SUMIFS($I$5:$I$55,$B$5:$B$55,$A126)*S$103*S$99*10</f>
        <v/>
      </c>
      <c r="T126" s="1">
        <f>SUMIFS($I$5:$I$55,$B$5:$B$55,$A126)*T$103*T$99*10</f>
        <v/>
      </c>
      <c r="U126" s="1">
        <f>SUMIFS($I$5:$I$55,$B$5:$B$55,$A126)*U$103*U$99*10</f>
        <v/>
      </c>
      <c r="V126" s="1">
        <f>SUMIFS($I$5:$I$55,$B$5:$B$55,$A126)*V$103*V$99*10</f>
        <v/>
      </c>
      <c r="W126" s="1">
        <f>SUMIFS($I$5:$I$55,$B$5:$B$55,$A126)*W$103*W$99*10</f>
        <v/>
      </c>
      <c r="X126" s="1">
        <f>SUMIFS($I$5:$I$55,$B$5:$B$55,$A126)*X$103*X$99*10</f>
        <v/>
      </c>
      <c r="Y126" s="1">
        <f>SUMIFS($I$5:$I$55,$B$5:$B$55,$A126)*Y$103*Y$99*10</f>
        <v/>
      </c>
      <c r="Z126" s="1">
        <f>SUMIFS($I$5:$I$55,$B$5:$B$55,$A126)*Z$103*Z$99*10</f>
        <v/>
      </c>
      <c r="AA126" s="1">
        <f>SUMIFS($I$5:$I$55,$B$5:$B$55,$A126)*AA$103*AA$99*10</f>
        <v/>
      </c>
      <c r="AB126" s="1">
        <f>SUMIFS($I$5:$I$55,$B$5:$B$55,$A126)*AB$103*AB$99*10</f>
        <v/>
      </c>
      <c r="AC126" s="1">
        <f>SUMIFS($I$5:$I$55,$B$5:$B$55,$A126)*AC$103*AC$99*10</f>
        <v/>
      </c>
      <c r="AD126" s="1">
        <f>SUMIFS($I$5:$I$55,$B$5:$B$55,$A126)*AD$103*AD$99*10</f>
        <v/>
      </c>
      <c r="AE126" s="1">
        <f>SUMIFS($I$5:$I$55,$B$5:$B$55,$A126)*AE$103*AE$99*10</f>
        <v/>
      </c>
      <c r="AF126" s="1">
        <f>SUMIFS($I$5:$I$55,$B$5:$B$55,$A126)*AF$103*AF$99*10</f>
        <v/>
      </c>
      <c r="AG126" s="1">
        <f>SUMIFS($I$5:$I$55,$B$5:$B$55,$A126)*AG$103*AG$99*10</f>
        <v/>
      </c>
    </row>
    <row r="127" ht="15" customHeight="1" s="157">
      <c r="A127" s="61" t="inlineStr">
        <is>
          <t>MI</t>
        </is>
      </c>
      <c r="B127" s="1">
        <f>SUMIFS($I$5:$I$55,$B$5:$B$55,$A127)*B$103*B$99*10</f>
        <v/>
      </c>
      <c r="C127" s="1">
        <f>SUMIFS($I$5:$I$55,$B$5:$B$55,$A127)*C$103*C$99*10</f>
        <v/>
      </c>
      <c r="D127" s="1">
        <f>SUMIFS($I$5:$I$55,$B$5:$B$55,$A127)*D$103*D$99*10</f>
        <v/>
      </c>
      <c r="E127" s="1">
        <f>SUMIFS($I$5:$I$55,$B$5:$B$55,$A127)*E$103*E$99*10</f>
        <v/>
      </c>
      <c r="F127" s="1">
        <f>SUMIFS($I$5:$I$55,$B$5:$B$55,$A127)*F$103*F$99*10</f>
        <v/>
      </c>
      <c r="G127" s="1">
        <f>SUMIFS($I$5:$I$55,$B$5:$B$55,$A127)*G$103*G$99*10</f>
        <v/>
      </c>
      <c r="H127" s="1">
        <f>SUMIFS($I$5:$I$55,$B$5:$B$55,$A127)*H$103*H$99*10</f>
        <v/>
      </c>
      <c r="I127" s="1">
        <f>SUMIFS($I$5:$I$55,$B$5:$B$55,$A127)*I$103*I$99*10</f>
        <v/>
      </c>
      <c r="J127" s="1">
        <f>SUMIFS($I$5:$I$55,$B$5:$B$55,$A127)*J$103*J$99*10</f>
        <v/>
      </c>
      <c r="K127" s="1">
        <f>SUMIFS($I$5:$I$55,$B$5:$B$55,$A127)*K$103*K$99*10</f>
        <v/>
      </c>
      <c r="L127" s="1">
        <f>SUMIFS($I$5:$I$55,$B$5:$B$55,$A127)*L$103*L$99*10</f>
        <v/>
      </c>
      <c r="M127" s="1">
        <f>SUMIFS($I$5:$I$55,$B$5:$B$55,$A127)*M$103*M$99*10</f>
        <v/>
      </c>
      <c r="N127" s="1">
        <f>SUMIFS($I$5:$I$55,$B$5:$B$55,$A127)*N$103*N$99*10</f>
        <v/>
      </c>
      <c r="O127" s="1">
        <f>SUMIFS($I$5:$I$55,$B$5:$B$55,$A127)*O$103*O$99*10</f>
        <v/>
      </c>
      <c r="P127" s="1">
        <f>SUMIFS($I$5:$I$55,$B$5:$B$55,$A127)*P$103*P$99*10</f>
        <v/>
      </c>
      <c r="Q127" s="1">
        <f>SUMIFS($I$5:$I$55,$B$5:$B$55,$A127)*Q$103*Q$99*10</f>
        <v/>
      </c>
      <c r="R127" s="1">
        <f>SUMIFS($I$5:$I$55,$B$5:$B$55,$A127)*R$103*R$99*10</f>
        <v/>
      </c>
      <c r="S127" s="1">
        <f>SUMIFS($I$5:$I$55,$B$5:$B$55,$A127)*S$103*S$99*10</f>
        <v/>
      </c>
      <c r="T127" s="1">
        <f>SUMIFS($I$5:$I$55,$B$5:$B$55,$A127)*T$103*T$99*10</f>
        <v/>
      </c>
      <c r="U127" s="1">
        <f>SUMIFS($I$5:$I$55,$B$5:$B$55,$A127)*U$103*U$99*10</f>
        <v/>
      </c>
      <c r="V127" s="1">
        <f>SUMIFS($I$5:$I$55,$B$5:$B$55,$A127)*V$103*V$99*10</f>
        <v/>
      </c>
      <c r="W127" s="1">
        <f>SUMIFS($I$5:$I$55,$B$5:$B$55,$A127)*W$103*W$99*10</f>
        <v/>
      </c>
      <c r="X127" s="1">
        <f>SUMIFS($I$5:$I$55,$B$5:$B$55,$A127)*X$103*X$99*10</f>
        <v/>
      </c>
      <c r="Y127" s="1">
        <f>SUMIFS($I$5:$I$55,$B$5:$B$55,$A127)*Y$103*Y$99*10</f>
        <v/>
      </c>
      <c r="Z127" s="1">
        <f>SUMIFS($I$5:$I$55,$B$5:$B$55,$A127)*Z$103*Z$99*10</f>
        <v/>
      </c>
      <c r="AA127" s="1">
        <f>SUMIFS($I$5:$I$55,$B$5:$B$55,$A127)*AA$103*AA$99*10</f>
        <v/>
      </c>
      <c r="AB127" s="1">
        <f>SUMIFS($I$5:$I$55,$B$5:$B$55,$A127)*AB$103*AB$99*10</f>
        <v/>
      </c>
      <c r="AC127" s="1">
        <f>SUMIFS($I$5:$I$55,$B$5:$B$55,$A127)*AC$103*AC$99*10</f>
        <v/>
      </c>
      <c r="AD127" s="1">
        <f>SUMIFS($I$5:$I$55,$B$5:$B$55,$A127)*AD$103*AD$99*10</f>
        <v/>
      </c>
      <c r="AE127" s="1">
        <f>SUMIFS($I$5:$I$55,$B$5:$B$55,$A127)*AE$103*AE$99*10</f>
        <v/>
      </c>
      <c r="AF127" s="1">
        <f>SUMIFS($I$5:$I$55,$B$5:$B$55,$A127)*AF$103*AF$99*10</f>
        <v/>
      </c>
      <c r="AG127" s="1">
        <f>SUMIFS($I$5:$I$55,$B$5:$B$55,$A127)*AG$103*AG$99*10</f>
        <v/>
      </c>
    </row>
    <row r="128" ht="15" customHeight="1" s="157">
      <c r="A128" s="61" t="inlineStr">
        <is>
          <t>MN</t>
        </is>
      </c>
      <c r="B128" s="1">
        <f>SUMIFS($I$5:$I$55,$B$5:$B$55,$A128)*B$103*B$99*10</f>
        <v/>
      </c>
      <c r="C128" s="1">
        <f>SUMIFS($I$5:$I$55,$B$5:$B$55,$A128)*C$103*C$99*10</f>
        <v/>
      </c>
      <c r="D128" s="1">
        <f>SUMIFS($I$5:$I$55,$B$5:$B$55,$A128)*D$103*D$99*10</f>
        <v/>
      </c>
      <c r="E128" s="1">
        <f>SUMIFS($I$5:$I$55,$B$5:$B$55,$A128)*E$103*E$99*10</f>
        <v/>
      </c>
      <c r="F128" s="1">
        <f>SUMIFS($I$5:$I$55,$B$5:$B$55,$A128)*F$103*F$99*10</f>
        <v/>
      </c>
      <c r="G128" s="1">
        <f>SUMIFS($I$5:$I$55,$B$5:$B$55,$A128)*G$103*G$99*10</f>
        <v/>
      </c>
      <c r="H128" s="1">
        <f>SUMIFS($I$5:$I$55,$B$5:$B$55,$A128)*H$103*H$99*10</f>
        <v/>
      </c>
      <c r="I128" s="1">
        <f>SUMIFS($I$5:$I$55,$B$5:$B$55,$A128)*I$103*I$99*10</f>
        <v/>
      </c>
      <c r="J128" s="1">
        <f>SUMIFS($I$5:$I$55,$B$5:$B$55,$A128)*J$103*J$99*10</f>
        <v/>
      </c>
      <c r="K128" s="1">
        <f>SUMIFS($I$5:$I$55,$B$5:$B$55,$A128)*K$103*K$99*10</f>
        <v/>
      </c>
      <c r="L128" s="1">
        <f>SUMIFS($I$5:$I$55,$B$5:$B$55,$A128)*L$103*L$99*10</f>
        <v/>
      </c>
      <c r="M128" s="1">
        <f>SUMIFS($I$5:$I$55,$B$5:$B$55,$A128)*M$103*M$99*10</f>
        <v/>
      </c>
      <c r="N128" s="1">
        <f>SUMIFS($I$5:$I$55,$B$5:$B$55,$A128)*N$103*N$99*10</f>
        <v/>
      </c>
      <c r="O128" s="1">
        <f>SUMIFS($I$5:$I$55,$B$5:$B$55,$A128)*O$103*O$99*10</f>
        <v/>
      </c>
      <c r="P128" s="1">
        <f>SUMIFS($I$5:$I$55,$B$5:$B$55,$A128)*P$103*P$99*10</f>
        <v/>
      </c>
      <c r="Q128" s="1">
        <f>SUMIFS($I$5:$I$55,$B$5:$B$55,$A128)*Q$103*Q$99*10</f>
        <v/>
      </c>
      <c r="R128" s="1">
        <f>SUMIFS($I$5:$I$55,$B$5:$B$55,$A128)*R$103*R$99*10</f>
        <v/>
      </c>
      <c r="S128" s="1">
        <f>SUMIFS($I$5:$I$55,$B$5:$B$55,$A128)*S$103*S$99*10</f>
        <v/>
      </c>
      <c r="T128" s="1">
        <f>SUMIFS($I$5:$I$55,$B$5:$B$55,$A128)*T$103*T$99*10</f>
        <v/>
      </c>
      <c r="U128" s="1">
        <f>SUMIFS($I$5:$I$55,$B$5:$B$55,$A128)*U$103*U$99*10</f>
        <v/>
      </c>
      <c r="V128" s="1">
        <f>SUMIFS($I$5:$I$55,$B$5:$B$55,$A128)*V$103*V$99*10</f>
        <v/>
      </c>
      <c r="W128" s="1">
        <f>SUMIFS($I$5:$I$55,$B$5:$B$55,$A128)*W$103*W$99*10</f>
        <v/>
      </c>
      <c r="X128" s="1">
        <f>SUMIFS($I$5:$I$55,$B$5:$B$55,$A128)*X$103*X$99*10</f>
        <v/>
      </c>
      <c r="Y128" s="1">
        <f>SUMIFS($I$5:$I$55,$B$5:$B$55,$A128)*Y$103*Y$99*10</f>
        <v/>
      </c>
      <c r="Z128" s="1">
        <f>SUMIFS($I$5:$I$55,$B$5:$B$55,$A128)*Z$103*Z$99*10</f>
        <v/>
      </c>
      <c r="AA128" s="1">
        <f>SUMIFS($I$5:$I$55,$B$5:$B$55,$A128)*AA$103*AA$99*10</f>
        <v/>
      </c>
      <c r="AB128" s="1">
        <f>SUMIFS($I$5:$I$55,$B$5:$B$55,$A128)*AB$103*AB$99*10</f>
        <v/>
      </c>
      <c r="AC128" s="1">
        <f>SUMIFS($I$5:$I$55,$B$5:$B$55,$A128)*AC$103*AC$99*10</f>
        <v/>
      </c>
      <c r="AD128" s="1">
        <f>SUMIFS($I$5:$I$55,$B$5:$B$55,$A128)*AD$103*AD$99*10</f>
        <v/>
      </c>
      <c r="AE128" s="1">
        <f>SUMIFS($I$5:$I$55,$B$5:$B$55,$A128)*AE$103*AE$99*10</f>
        <v/>
      </c>
      <c r="AF128" s="1">
        <f>SUMIFS($I$5:$I$55,$B$5:$B$55,$A128)*AF$103*AF$99*10</f>
        <v/>
      </c>
      <c r="AG128" s="1">
        <f>SUMIFS($I$5:$I$55,$B$5:$B$55,$A128)*AG$103*AG$99*10</f>
        <v/>
      </c>
    </row>
    <row r="129" ht="15" customHeight="1" s="157">
      <c r="A129" s="61" t="inlineStr">
        <is>
          <t>MO</t>
        </is>
      </c>
      <c r="B129" s="1">
        <f>SUMIFS($I$5:$I$55,$B$5:$B$55,$A129)*B$103*B$99*10</f>
        <v/>
      </c>
      <c r="C129" s="1">
        <f>SUMIFS($I$5:$I$55,$B$5:$B$55,$A129)*C$103*C$99*10</f>
        <v/>
      </c>
      <c r="D129" s="1">
        <f>SUMIFS($I$5:$I$55,$B$5:$B$55,$A129)*D$103*D$99*10</f>
        <v/>
      </c>
      <c r="E129" s="1">
        <f>SUMIFS($I$5:$I$55,$B$5:$B$55,$A129)*E$103*E$99*10</f>
        <v/>
      </c>
      <c r="F129" s="1">
        <f>SUMIFS($I$5:$I$55,$B$5:$B$55,$A129)*F$103*F$99*10</f>
        <v/>
      </c>
      <c r="G129" s="1">
        <f>SUMIFS($I$5:$I$55,$B$5:$B$55,$A129)*G$103*G$99*10</f>
        <v/>
      </c>
      <c r="H129" s="1">
        <f>SUMIFS($I$5:$I$55,$B$5:$B$55,$A129)*H$103*H$99*10</f>
        <v/>
      </c>
      <c r="I129" s="1">
        <f>SUMIFS($I$5:$I$55,$B$5:$B$55,$A129)*I$103*I$99*10</f>
        <v/>
      </c>
      <c r="J129" s="1">
        <f>SUMIFS($I$5:$I$55,$B$5:$B$55,$A129)*J$103*J$99*10</f>
        <v/>
      </c>
      <c r="K129" s="1">
        <f>SUMIFS($I$5:$I$55,$B$5:$B$55,$A129)*K$103*K$99*10</f>
        <v/>
      </c>
      <c r="L129" s="1">
        <f>SUMIFS($I$5:$I$55,$B$5:$B$55,$A129)*L$103*L$99*10</f>
        <v/>
      </c>
      <c r="M129" s="1">
        <f>SUMIFS($I$5:$I$55,$B$5:$B$55,$A129)*M$103*M$99*10</f>
        <v/>
      </c>
      <c r="N129" s="1">
        <f>SUMIFS($I$5:$I$55,$B$5:$B$55,$A129)*N$103*N$99*10</f>
        <v/>
      </c>
      <c r="O129" s="1">
        <f>SUMIFS($I$5:$I$55,$B$5:$B$55,$A129)*O$103*O$99*10</f>
        <v/>
      </c>
      <c r="P129" s="1">
        <f>SUMIFS($I$5:$I$55,$B$5:$B$55,$A129)*P$103*P$99*10</f>
        <v/>
      </c>
      <c r="Q129" s="1">
        <f>SUMIFS($I$5:$I$55,$B$5:$B$55,$A129)*Q$103*Q$99*10</f>
        <v/>
      </c>
      <c r="R129" s="1">
        <f>SUMIFS($I$5:$I$55,$B$5:$B$55,$A129)*R$103*R$99*10</f>
        <v/>
      </c>
      <c r="S129" s="1">
        <f>SUMIFS($I$5:$I$55,$B$5:$B$55,$A129)*S$103*S$99*10</f>
        <v/>
      </c>
      <c r="T129" s="1">
        <f>SUMIFS($I$5:$I$55,$B$5:$B$55,$A129)*T$103*T$99*10</f>
        <v/>
      </c>
      <c r="U129" s="1">
        <f>SUMIFS($I$5:$I$55,$B$5:$B$55,$A129)*U$103*U$99*10</f>
        <v/>
      </c>
      <c r="V129" s="1">
        <f>SUMIFS($I$5:$I$55,$B$5:$B$55,$A129)*V$103*V$99*10</f>
        <v/>
      </c>
      <c r="W129" s="1">
        <f>SUMIFS($I$5:$I$55,$B$5:$B$55,$A129)*W$103*W$99*10</f>
        <v/>
      </c>
      <c r="X129" s="1">
        <f>SUMIFS($I$5:$I$55,$B$5:$B$55,$A129)*X$103*X$99*10</f>
        <v/>
      </c>
      <c r="Y129" s="1">
        <f>SUMIFS($I$5:$I$55,$B$5:$B$55,$A129)*Y$103*Y$99*10</f>
        <v/>
      </c>
      <c r="Z129" s="1">
        <f>SUMIFS($I$5:$I$55,$B$5:$B$55,$A129)*Z$103*Z$99*10</f>
        <v/>
      </c>
      <c r="AA129" s="1">
        <f>SUMIFS($I$5:$I$55,$B$5:$B$55,$A129)*AA$103*AA$99*10</f>
        <v/>
      </c>
      <c r="AB129" s="1">
        <f>SUMIFS($I$5:$I$55,$B$5:$B$55,$A129)*AB$103*AB$99*10</f>
        <v/>
      </c>
      <c r="AC129" s="1">
        <f>SUMIFS($I$5:$I$55,$B$5:$B$55,$A129)*AC$103*AC$99*10</f>
        <v/>
      </c>
      <c r="AD129" s="1">
        <f>SUMIFS($I$5:$I$55,$B$5:$B$55,$A129)*AD$103*AD$99*10</f>
        <v/>
      </c>
      <c r="AE129" s="1">
        <f>SUMIFS($I$5:$I$55,$B$5:$B$55,$A129)*AE$103*AE$99*10</f>
        <v/>
      </c>
      <c r="AF129" s="1">
        <f>SUMIFS($I$5:$I$55,$B$5:$B$55,$A129)*AF$103*AF$99*10</f>
        <v/>
      </c>
      <c r="AG129" s="1">
        <f>SUMIFS($I$5:$I$55,$B$5:$B$55,$A129)*AG$103*AG$99*10</f>
        <v/>
      </c>
    </row>
    <row r="130" ht="15" customHeight="1" s="157">
      <c r="A130" s="61" t="inlineStr">
        <is>
          <t>MS</t>
        </is>
      </c>
      <c r="B130" s="1">
        <f>SUMIFS($I$5:$I$55,$B$5:$B$55,$A130)*B$103*B$99*10</f>
        <v/>
      </c>
      <c r="C130" s="1">
        <f>SUMIFS($I$5:$I$55,$B$5:$B$55,$A130)*C$103*C$99*10</f>
        <v/>
      </c>
      <c r="D130" s="1">
        <f>SUMIFS($I$5:$I$55,$B$5:$B$55,$A130)*D$103*D$99*10</f>
        <v/>
      </c>
      <c r="E130" s="1">
        <f>SUMIFS($I$5:$I$55,$B$5:$B$55,$A130)*E$103*E$99*10</f>
        <v/>
      </c>
      <c r="F130" s="1">
        <f>SUMIFS($I$5:$I$55,$B$5:$B$55,$A130)*F$103*F$99*10</f>
        <v/>
      </c>
      <c r="G130" s="1">
        <f>SUMIFS($I$5:$I$55,$B$5:$B$55,$A130)*G$103*G$99*10</f>
        <v/>
      </c>
      <c r="H130" s="1">
        <f>SUMIFS($I$5:$I$55,$B$5:$B$55,$A130)*H$103*H$99*10</f>
        <v/>
      </c>
      <c r="I130" s="1">
        <f>SUMIFS($I$5:$I$55,$B$5:$B$55,$A130)*I$103*I$99*10</f>
        <v/>
      </c>
      <c r="J130" s="1">
        <f>SUMIFS($I$5:$I$55,$B$5:$B$55,$A130)*J$103*J$99*10</f>
        <v/>
      </c>
      <c r="K130" s="1">
        <f>SUMIFS($I$5:$I$55,$B$5:$B$55,$A130)*K$103*K$99*10</f>
        <v/>
      </c>
      <c r="L130" s="1">
        <f>SUMIFS($I$5:$I$55,$B$5:$B$55,$A130)*L$103*L$99*10</f>
        <v/>
      </c>
      <c r="M130" s="1">
        <f>SUMIFS($I$5:$I$55,$B$5:$B$55,$A130)*M$103*M$99*10</f>
        <v/>
      </c>
      <c r="N130" s="1">
        <f>SUMIFS($I$5:$I$55,$B$5:$B$55,$A130)*N$103*N$99*10</f>
        <v/>
      </c>
      <c r="O130" s="1">
        <f>SUMIFS($I$5:$I$55,$B$5:$B$55,$A130)*O$103*O$99*10</f>
        <v/>
      </c>
      <c r="P130" s="1">
        <f>SUMIFS($I$5:$I$55,$B$5:$B$55,$A130)*P$103*P$99*10</f>
        <v/>
      </c>
      <c r="Q130" s="1">
        <f>SUMIFS($I$5:$I$55,$B$5:$B$55,$A130)*Q$103*Q$99*10</f>
        <v/>
      </c>
      <c r="R130" s="1">
        <f>SUMIFS($I$5:$I$55,$B$5:$B$55,$A130)*R$103*R$99*10</f>
        <v/>
      </c>
      <c r="S130" s="1">
        <f>SUMIFS($I$5:$I$55,$B$5:$B$55,$A130)*S$103*S$99*10</f>
        <v/>
      </c>
      <c r="T130" s="1">
        <f>SUMIFS($I$5:$I$55,$B$5:$B$55,$A130)*T$103*T$99*10</f>
        <v/>
      </c>
      <c r="U130" s="1">
        <f>SUMIFS($I$5:$I$55,$B$5:$B$55,$A130)*U$103*U$99*10</f>
        <v/>
      </c>
      <c r="V130" s="1">
        <f>SUMIFS($I$5:$I$55,$B$5:$B$55,$A130)*V$103*V$99*10</f>
        <v/>
      </c>
      <c r="W130" s="1">
        <f>SUMIFS($I$5:$I$55,$B$5:$B$55,$A130)*W$103*W$99*10</f>
        <v/>
      </c>
      <c r="X130" s="1">
        <f>SUMIFS($I$5:$I$55,$B$5:$B$55,$A130)*X$103*X$99*10</f>
        <v/>
      </c>
      <c r="Y130" s="1">
        <f>SUMIFS($I$5:$I$55,$B$5:$B$55,$A130)*Y$103*Y$99*10</f>
        <v/>
      </c>
      <c r="Z130" s="1">
        <f>SUMIFS($I$5:$I$55,$B$5:$B$55,$A130)*Z$103*Z$99*10</f>
        <v/>
      </c>
      <c r="AA130" s="1">
        <f>SUMIFS($I$5:$I$55,$B$5:$B$55,$A130)*AA$103*AA$99*10</f>
        <v/>
      </c>
      <c r="AB130" s="1">
        <f>SUMIFS($I$5:$I$55,$B$5:$B$55,$A130)*AB$103*AB$99*10</f>
        <v/>
      </c>
      <c r="AC130" s="1">
        <f>SUMIFS($I$5:$I$55,$B$5:$B$55,$A130)*AC$103*AC$99*10</f>
        <v/>
      </c>
      <c r="AD130" s="1">
        <f>SUMIFS($I$5:$I$55,$B$5:$B$55,$A130)*AD$103*AD$99*10</f>
        <v/>
      </c>
      <c r="AE130" s="1">
        <f>SUMIFS($I$5:$I$55,$B$5:$B$55,$A130)*AE$103*AE$99*10</f>
        <v/>
      </c>
      <c r="AF130" s="1">
        <f>SUMIFS($I$5:$I$55,$B$5:$B$55,$A130)*AF$103*AF$99*10</f>
        <v/>
      </c>
      <c r="AG130" s="1">
        <f>SUMIFS($I$5:$I$55,$B$5:$B$55,$A130)*AG$103*AG$99*10</f>
        <v/>
      </c>
    </row>
    <row r="131" ht="15" customHeight="1" s="157">
      <c r="A131" s="61" t="inlineStr">
        <is>
          <t>MT</t>
        </is>
      </c>
      <c r="B131" s="1">
        <f>SUMIFS($I$5:$I$55,$B$5:$B$55,$A131)*B$103*B$99*10</f>
        <v/>
      </c>
      <c r="C131" s="1">
        <f>SUMIFS($I$5:$I$55,$B$5:$B$55,$A131)*C$103*C$99*10</f>
        <v/>
      </c>
      <c r="D131" s="1">
        <f>SUMIFS($I$5:$I$55,$B$5:$B$55,$A131)*D$103*D$99*10</f>
        <v/>
      </c>
      <c r="E131" s="1">
        <f>SUMIFS($I$5:$I$55,$B$5:$B$55,$A131)*E$103*E$99*10</f>
        <v/>
      </c>
      <c r="F131" s="1">
        <f>SUMIFS($I$5:$I$55,$B$5:$B$55,$A131)*F$103*F$99*10</f>
        <v/>
      </c>
      <c r="G131" s="1">
        <f>SUMIFS($I$5:$I$55,$B$5:$B$55,$A131)*G$103*G$99*10</f>
        <v/>
      </c>
      <c r="H131" s="1">
        <f>SUMIFS($I$5:$I$55,$B$5:$B$55,$A131)*H$103*H$99*10</f>
        <v/>
      </c>
      <c r="I131" s="1">
        <f>SUMIFS($I$5:$I$55,$B$5:$B$55,$A131)*I$103*I$99*10</f>
        <v/>
      </c>
      <c r="J131" s="1">
        <f>SUMIFS($I$5:$I$55,$B$5:$B$55,$A131)*J$103*J$99*10</f>
        <v/>
      </c>
      <c r="K131" s="1">
        <f>SUMIFS($I$5:$I$55,$B$5:$B$55,$A131)*K$103*K$99*10</f>
        <v/>
      </c>
      <c r="L131" s="1">
        <f>SUMIFS($I$5:$I$55,$B$5:$B$55,$A131)*L$103*L$99*10</f>
        <v/>
      </c>
      <c r="M131" s="1">
        <f>SUMIFS($I$5:$I$55,$B$5:$B$55,$A131)*M$103*M$99*10</f>
        <v/>
      </c>
      <c r="N131" s="1">
        <f>SUMIFS($I$5:$I$55,$B$5:$B$55,$A131)*N$103*N$99*10</f>
        <v/>
      </c>
      <c r="O131" s="1">
        <f>SUMIFS($I$5:$I$55,$B$5:$B$55,$A131)*O$103*O$99*10</f>
        <v/>
      </c>
      <c r="P131" s="1">
        <f>SUMIFS($I$5:$I$55,$B$5:$B$55,$A131)*P$103*P$99*10</f>
        <v/>
      </c>
      <c r="Q131" s="1">
        <f>SUMIFS($I$5:$I$55,$B$5:$B$55,$A131)*Q$103*Q$99*10</f>
        <v/>
      </c>
      <c r="R131" s="1">
        <f>SUMIFS($I$5:$I$55,$B$5:$B$55,$A131)*R$103*R$99*10</f>
        <v/>
      </c>
      <c r="S131" s="1">
        <f>SUMIFS($I$5:$I$55,$B$5:$B$55,$A131)*S$103*S$99*10</f>
        <v/>
      </c>
      <c r="T131" s="1">
        <f>SUMIFS($I$5:$I$55,$B$5:$B$55,$A131)*T$103*T$99*10</f>
        <v/>
      </c>
      <c r="U131" s="1">
        <f>SUMIFS($I$5:$I$55,$B$5:$B$55,$A131)*U$103*U$99*10</f>
        <v/>
      </c>
      <c r="V131" s="1">
        <f>SUMIFS($I$5:$I$55,$B$5:$B$55,$A131)*V$103*V$99*10</f>
        <v/>
      </c>
      <c r="W131" s="1">
        <f>SUMIFS($I$5:$I$55,$B$5:$B$55,$A131)*W$103*W$99*10</f>
        <v/>
      </c>
      <c r="X131" s="1">
        <f>SUMIFS($I$5:$I$55,$B$5:$B$55,$A131)*X$103*X$99*10</f>
        <v/>
      </c>
      <c r="Y131" s="1">
        <f>SUMIFS($I$5:$I$55,$B$5:$B$55,$A131)*Y$103*Y$99*10</f>
        <v/>
      </c>
      <c r="Z131" s="1">
        <f>SUMIFS($I$5:$I$55,$B$5:$B$55,$A131)*Z$103*Z$99*10</f>
        <v/>
      </c>
      <c r="AA131" s="1">
        <f>SUMIFS($I$5:$I$55,$B$5:$B$55,$A131)*AA$103*AA$99*10</f>
        <v/>
      </c>
      <c r="AB131" s="1">
        <f>SUMIFS($I$5:$I$55,$B$5:$B$55,$A131)*AB$103*AB$99*10</f>
        <v/>
      </c>
      <c r="AC131" s="1">
        <f>SUMIFS($I$5:$I$55,$B$5:$B$55,$A131)*AC$103*AC$99*10</f>
        <v/>
      </c>
      <c r="AD131" s="1">
        <f>SUMIFS($I$5:$I$55,$B$5:$B$55,$A131)*AD$103*AD$99*10</f>
        <v/>
      </c>
      <c r="AE131" s="1">
        <f>SUMIFS($I$5:$I$55,$B$5:$B$55,$A131)*AE$103*AE$99*10</f>
        <v/>
      </c>
      <c r="AF131" s="1">
        <f>SUMIFS($I$5:$I$55,$B$5:$B$55,$A131)*AF$103*AF$99*10</f>
        <v/>
      </c>
      <c r="AG131" s="1">
        <f>SUMIFS($I$5:$I$55,$B$5:$B$55,$A131)*AG$103*AG$99*10</f>
        <v/>
      </c>
    </row>
    <row r="132" ht="15" customHeight="1" s="157">
      <c r="A132" s="61" t="inlineStr">
        <is>
          <t>NC</t>
        </is>
      </c>
      <c r="B132" s="1">
        <f>SUMIFS($I$5:$I$55,$B$5:$B$55,$A132)*B$103*B$99*10</f>
        <v/>
      </c>
      <c r="C132" s="1">
        <f>SUMIFS($I$5:$I$55,$B$5:$B$55,$A132)*C$103*C$99*10</f>
        <v/>
      </c>
      <c r="D132" s="1">
        <f>SUMIFS($I$5:$I$55,$B$5:$B$55,$A132)*D$103*D$99*10</f>
        <v/>
      </c>
      <c r="E132" s="1">
        <f>SUMIFS($I$5:$I$55,$B$5:$B$55,$A132)*E$103*E$99*10</f>
        <v/>
      </c>
      <c r="F132" s="1">
        <f>SUMIFS($I$5:$I$55,$B$5:$B$55,$A132)*F$103*F$99*10</f>
        <v/>
      </c>
      <c r="G132" s="1">
        <f>SUMIFS($I$5:$I$55,$B$5:$B$55,$A132)*G$103*G$99*10</f>
        <v/>
      </c>
      <c r="H132" s="1">
        <f>SUMIFS($I$5:$I$55,$B$5:$B$55,$A132)*H$103*H$99*10</f>
        <v/>
      </c>
      <c r="I132" s="1">
        <f>SUMIFS($I$5:$I$55,$B$5:$B$55,$A132)*I$103*I$99*10</f>
        <v/>
      </c>
      <c r="J132" s="1">
        <f>SUMIFS($I$5:$I$55,$B$5:$B$55,$A132)*J$103*J$99*10</f>
        <v/>
      </c>
      <c r="K132" s="1">
        <f>SUMIFS($I$5:$I$55,$B$5:$B$55,$A132)*K$103*K$99*10</f>
        <v/>
      </c>
      <c r="L132" s="1">
        <f>SUMIFS($I$5:$I$55,$B$5:$B$55,$A132)*L$103*L$99*10</f>
        <v/>
      </c>
      <c r="M132" s="1">
        <f>SUMIFS($I$5:$I$55,$B$5:$B$55,$A132)*M$103*M$99*10</f>
        <v/>
      </c>
      <c r="N132" s="1">
        <f>SUMIFS($I$5:$I$55,$B$5:$B$55,$A132)*N$103*N$99*10</f>
        <v/>
      </c>
      <c r="O132" s="1">
        <f>SUMIFS($I$5:$I$55,$B$5:$B$55,$A132)*O$103*O$99*10</f>
        <v/>
      </c>
      <c r="P132" s="1">
        <f>SUMIFS($I$5:$I$55,$B$5:$B$55,$A132)*P$103*P$99*10</f>
        <v/>
      </c>
      <c r="Q132" s="1">
        <f>SUMIFS($I$5:$I$55,$B$5:$B$55,$A132)*Q$103*Q$99*10</f>
        <v/>
      </c>
      <c r="R132" s="1">
        <f>SUMIFS($I$5:$I$55,$B$5:$B$55,$A132)*R$103*R$99*10</f>
        <v/>
      </c>
      <c r="S132" s="1">
        <f>SUMIFS($I$5:$I$55,$B$5:$B$55,$A132)*S$103*S$99*10</f>
        <v/>
      </c>
      <c r="T132" s="1">
        <f>SUMIFS($I$5:$I$55,$B$5:$B$55,$A132)*T$103*T$99*10</f>
        <v/>
      </c>
      <c r="U132" s="1">
        <f>SUMIFS($I$5:$I$55,$B$5:$B$55,$A132)*U$103*U$99*10</f>
        <v/>
      </c>
      <c r="V132" s="1">
        <f>SUMIFS($I$5:$I$55,$B$5:$B$55,$A132)*V$103*V$99*10</f>
        <v/>
      </c>
      <c r="W132" s="1">
        <f>SUMIFS($I$5:$I$55,$B$5:$B$55,$A132)*W$103*W$99*10</f>
        <v/>
      </c>
      <c r="X132" s="1">
        <f>SUMIFS($I$5:$I$55,$B$5:$B$55,$A132)*X$103*X$99*10</f>
        <v/>
      </c>
      <c r="Y132" s="1">
        <f>SUMIFS($I$5:$I$55,$B$5:$B$55,$A132)*Y$103*Y$99*10</f>
        <v/>
      </c>
      <c r="Z132" s="1">
        <f>SUMIFS($I$5:$I$55,$B$5:$B$55,$A132)*Z$103*Z$99*10</f>
        <v/>
      </c>
      <c r="AA132" s="1">
        <f>SUMIFS($I$5:$I$55,$B$5:$B$55,$A132)*AA$103*AA$99*10</f>
        <v/>
      </c>
      <c r="AB132" s="1">
        <f>SUMIFS($I$5:$I$55,$B$5:$B$55,$A132)*AB$103*AB$99*10</f>
        <v/>
      </c>
      <c r="AC132" s="1">
        <f>SUMIFS($I$5:$I$55,$B$5:$B$55,$A132)*AC$103*AC$99*10</f>
        <v/>
      </c>
      <c r="AD132" s="1">
        <f>SUMIFS($I$5:$I$55,$B$5:$B$55,$A132)*AD$103*AD$99*10</f>
        <v/>
      </c>
      <c r="AE132" s="1">
        <f>SUMIFS($I$5:$I$55,$B$5:$B$55,$A132)*AE$103*AE$99*10</f>
        <v/>
      </c>
      <c r="AF132" s="1">
        <f>SUMIFS($I$5:$I$55,$B$5:$B$55,$A132)*AF$103*AF$99*10</f>
        <v/>
      </c>
      <c r="AG132" s="1">
        <f>SUMIFS($I$5:$I$55,$B$5:$B$55,$A132)*AG$103*AG$99*10</f>
        <v/>
      </c>
    </row>
    <row r="133" ht="15" customHeight="1" s="157">
      <c r="A133" s="61" t="inlineStr">
        <is>
          <t>ND</t>
        </is>
      </c>
      <c r="B133" s="1">
        <f>SUMIFS($I$5:$I$55,$B$5:$B$55,$A133)*B$103*B$99*10</f>
        <v/>
      </c>
      <c r="C133" s="1">
        <f>SUMIFS($I$5:$I$55,$B$5:$B$55,$A133)*C$103*C$99*10</f>
        <v/>
      </c>
      <c r="D133" s="1">
        <f>SUMIFS($I$5:$I$55,$B$5:$B$55,$A133)*D$103*D$99*10</f>
        <v/>
      </c>
      <c r="E133" s="1">
        <f>SUMIFS($I$5:$I$55,$B$5:$B$55,$A133)*E$103*E$99*10</f>
        <v/>
      </c>
      <c r="F133" s="1">
        <f>SUMIFS($I$5:$I$55,$B$5:$B$55,$A133)*F$103*F$99*10</f>
        <v/>
      </c>
      <c r="G133" s="1">
        <f>SUMIFS($I$5:$I$55,$B$5:$B$55,$A133)*G$103*G$99*10</f>
        <v/>
      </c>
      <c r="H133" s="1">
        <f>SUMIFS($I$5:$I$55,$B$5:$B$55,$A133)*H$103*H$99*10</f>
        <v/>
      </c>
      <c r="I133" s="1">
        <f>SUMIFS($I$5:$I$55,$B$5:$B$55,$A133)*I$103*I$99*10</f>
        <v/>
      </c>
      <c r="J133" s="1">
        <f>SUMIFS($I$5:$I$55,$B$5:$B$55,$A133)*J$103*J$99*10</f>
        <v/>
      </c>
      <c r="K133" s="1">
        <f>SUMIFS($I$5:$I$55,$B$5:$B$55,$A133)*K$103*K$99*10</f>
        <v/>
      </c>
      <c r="L133" s="1">
        <f>SUMIFS($I$5:$I$55,$B$5:$B$55,$A133)*L$103*L$99*10</f>
        <v/>
      </c>
      <c r="M133" s="1">
        <f>SUMIFS($I$5:$I$55,$B$5:$B$55,$A133)*M$103*M$99*10</f>
        <v/>
      </c>
      <c r="N133" s="1">
        <f>SUMIFS($I$5:$I$55,$B$5:$B$55,$A133)*N$103*N$99*10</f>
        <v/>
      </c>
      <c r="O133" s="1">
        <f>SUMIFS($I$5:$I$55,$B$5:$B$55,$A133)*O$103*O$99*10</f>
        <v/>
      </c>
      <c r="P133" s="1">
        <f>SUMIFS($I$5:$I$55,$B$5:$B$55,$A133)*P$103*P$99*10</f>
        <v/>
      </c>
      <c r="Q133" s="1">
        <f>SUMIFS($I$5:$I$55,$B$5:$B$55,$A133)*Q$103*Q$99*10</f>
        <v/>
      </c>
      <c r="R133" s="1">
        <f>SUMIFS($I$5:$I$55,$B$5:$B$55,$A133)*R$103*R$99*10</f>
        <v/>
      </c>
      <c r="S133" s="1">
        <f>SUMIFS($I$5:$I$55,$B$5:$B$55,$A133)*S$103*S$99*10</f>
        <v/>
      </c>
      <c r="T133" s="1">
        <f>SUMIFS($I$5:$I$55,$B$5:$B$55,$A133)*T$103*T$99*10</f>
        <v/>
      </c>
      <c r="U133" s="1">
        <f>SUMIFS($I$5:$I$55,$B$5:$B$55,$A133)*U$103*U$99*10</f>
        <v/>
      </c>
      <c r="V133" s="1">
        <f>SUMIFS($I$5:$I$55,$B$5:$B$55,$A133)*V$103*V$99*10</f>
        <v/>
      </c>
      <c r="W133" s="1">
        <f>SUMIFS($I$5:$I$55,$B$5:$B$55,$A133)*W$103*W$99*10</f>
        <v/>
      </c>
      <c r="X133" s="1">
        <f>SUMIFS($I$5:$I$55,$B$5:$B$55,$A133)*X$103*X$99*10</f>
        <v/>
      </c>
      <c r="Y133" s="1">
        <f>SUMIFS($I$5:$I$55,$B$5:$B$55,$A133)*Y$103*Y$99*10</f>
        <v/>
      </c>
      <c r="Z133" s="1">
        <f>SUMIFS($I$5:$I$55,$B$5:$B$55,$A133)*Z$103*Z$99*10</f>
        <v/>
      </c>
      <c r="AA133" s="1">
        <f>SUMIFS($I$5:$I$55,$B$5:$B$55,$A133)*AA$103*AA$99*10</f>
        <v/>
      </c>
      <c r="AB133" s="1">
        <f>SUMIFS($I$5:$I$55,$B$5:$B$55,$A133)*AB$103*AB$99*10</f>
        <v/>
      </c>
      <c r="AC133" s="1">
        <f>SUMIFS($I$5:$I$55,$B$5:$B$55,$A133)*AC$103*AC$99*10</f>
        <v/>
      </c>
      <c r="AD133" s="1">
        <f>SUMIFS($I$5:$I$55,$B$5:$B$55,$A133)*AD$103*AD$99*10</f>
        <v/>
      </c>
      <c r="AE133" s="1">
        <f>SUMIFS($I$5:$I$55,$B$5:$B$55,$A133)*AE$103*AE$99*10</f>
        <v/>
      </c>
      <c r="AF133" s="1">
        <f>SUMIFS($I$5:$I$55,$B$5:$B$55,$A133)*AF$103*AF$99*10</f>
        <v/>
      </c>
      <c r="AG133" s="1">
        <f>SUMIFS($I$5:$I$55,$B$5:$B$55,$A133)*AG$103*AG$99*10</f>
        <v/>
      </c>
    </row>
    <row r="134" ht="15" customHeight="1" s="157">
      <c r="A134" s="61" t="inlineStr">
        <is>
          <t>NE</t>
        </is>
      </c>
      <c r="B134" s="1">
        <f>SUMIFS($I$5:$I$55,$B$5:$B$55,$A134)*B$103*B$99*10</f>
        <v/>
      </c>
      <c r="C134" s="1">
        <f>SUMIFS($I$5:$I$55,$B$5:$B$55,$A134)*C$103*C$99*10</f>
        <v/>
      </c>
      <c r="D134" s="1">
        <f>SUMIFS($I$5:$I$55,$B$5:$B$55,$A134)*D$103*D$99*10</f>
        <v/>
      </c>
      <c r="E134" s="1">
        <f>SUMIFS($I$5:$I$55,$B$5:$B$55,$A134)*E$103*E$99*10</f>
        <v/>
      </c>
      <c r="F134" s="1">
        <f>SUMIFS($I$5:$I$55,$B$5:$B$55,$A134)*F$103*F$99*10</f>
        <v/>
      </c>
      <c r="G134" s="1">
        <f>SUMIFS($I$5:$I$55,$B$5:$B$55,$A134)*G$103*G$99*10</f>
        <v/>
      </c>
      <c r="H134" s="1">
        <f>SUMIFS($I$5:$I$55,$B$5:$B$55,$A134)*H$103*H$99*10</f>
        <v/>
      </c>
      <c r="I134" s="1">
        <f>SUMIFS($I$5:$I$55,$B$5:$B$55,$A134)*I$103*I$99*10</f>
        <v/>
      </c>
      <c r="J134" s="1">
        <f>SUMIFS($I$5:$I$55,$B$5:$B$55,$A134)*J$103*J$99*10</f>
        <v/>
      </c>
      <c r="K134" s="1">
        <f>SUMIFS($I$5:$I$55,$B$5:$B$55,$A134)*K$103*K$99*10</f>
        <v/>
      </c>
      <c r="L134" s="1">
        <f>SUMIFS($I$5:$I$55,$B$5:$B$55,$A134)*L$103*L$99*10</f>
        <v/>
      </c>
      <c r="M134" s="1">
        <f>SUMIFS($I$5:$I$55,$B$5:$B$55,$A134)*M$103*M$99*10</f>
        <v/>
      </c>
      <c r="N134" s="1">
        <f>SUMIFS($I$5:$I$55,$B$5:$B$55,$A134)*N$103*N$99*10</f>
        <v/>
      </c>
      <c r="O134" s="1">
        <f>SUMIFS($I$5:$I$55,$B$5:$B$55,$A134)*O$103*O$99*10</f>
        <v/>
      </c>
      <c r="P134" s="1">
        <f>SUMIFS($I$5:$I$55,$B$5:$B$55,$A134)*P$103*P$99*10</f>
        <v/>
      </c>
      <c r="Q134" s="1">
        <f>SUMIFS($I$5:$I$55,$B$5:$B$55,$A134)*Q$103*Q$99*10</f>
        <v/>
      </c>
      <c r="R134" s="1">
        <f>SUMIFS($I$5:$I$55,$B$5:$B$55,$A134)*R$103*R$99*10</f>
        <v/>
      </c>
      <c r="S134" s="1">
        <f>SUMIFS($I$5:$I$55,$B$5:$B$55,$A134)*S$103*S$99*10</f>
        <v/>
      </c>
      <c r="T134" s="1">
        <f>SUMIFS($I$5:$I$55,$B$5:$B$55,$A134)*T$103*T$99*10</f>
        <v/>
      </c>
      <c r="U134" s="1">
        <f>SUMIFS($I$5:$I$55,$B$5:$B$55,$A134)*U$103*U$99*10</f>
        <v/>
      </c>
      <c r="V134" s="1">
        <f>SUMIFS($I$5:$I$55,$B$5:$B$55,$A134)*V$103*V$99*10</f>
        <v/>
      </c>
      <c r="W134" s="1">
        <f>SUMIFS($I$5:$I$55,$B$5:$B$55,$A134)*W$103*W$99*10</f>
        <v/>
      </c>
      <c r="X134" s="1">
        <f>SUMIFS($I$5:$I$55,$B$5:$B$55,$A134)*X$103*X$99*10</f>
        <v/>
      </c>
      <c r="Y134" s="1">
        <f>SUMIFS($I$5:$I$55,$B$5:$B$55,$A134)*Y$103*Y$99*10</f>
        <v/>
      </c>
      <c r="Z134" s="1">
        <f>SUMIFS($I$5:$I$55,$B$5:$B$55,$A134)*Z$103*Z$99*10</f>
        <v/>
      </c>
      <c r="AA134" s="1">
        <f>SUMIFS($I$5:$I$55,$B$5:$B$55,$A134)*AA$103*AA$99*10</f>
        <v/>
      </c>
      <c r="AB134" s="1">
        <f>SUMIFS($I$5:$I$55,$B$5:$B$55,$A134)*AB$103*AB$99*10</f>
        <v/>
      </c>
      <c r="AC134" s="1">
        <f>SUMIFS($I$5:$I$55,$B$5:$B$55,$A134)*AC$103*AC$99*10</f>
        <v/>
      </c>
      <c r="AD134" s="1">
        <f>SUMIFS($I$5:$I$55,$B$5:$B$55,$A134)*AD$103*AD$99*10</f>
        <v/>
      </c>
      <c r="AE134" s="1">
        <f>SUMIFS($I$5:$I$55,$B$5:$B$55,$A134)*AE$103*AE$99*10</f>
        <v/>
      </c>
      <c r="AF134" s="1">
        <f>SUMIFS($I$5:$I$55,$B$5:$B$55,$A134)*AF$103*AF$99*10</f>
        <v/>
      </c>
      <c r="AG134" s="1">
        <f>SUMIFS($I$5:$I$55,$B$5:$B$55,$A134)*AG$103*AG$99*10</f>
        <v/>
      </c>
    </row>
    <row r="135" ht="15" customHeight="1" s="157">
      <c r="A135" s="61" t="inlineStr">
        <is>
          <t>NH</t>
        </is>
      </c>
      <c r="B135" s="1">
        <f>SUMIFS($I$5:$I$55,$B$5:$B$55,$A135)*B$103*B$99*10</f>
        <v/>
      </c>
      <c r="C135" s="1">
        <f>SUMIFS($I$5:$I$55,$B$5:$B$55,$A135)*C$103*C$99*10</f>
        <v/>
      </c>
      <c r="D135" s="1">
        <f>SUMIFS($I$5:$I$55,$B$5:$B$55,$A135)*D$103*D$99*10</f>
        <v/>
      </c>
      <c r="E135" s="1">
        <f>SUMIFS($I$5:$I$55,$B$5:$B$55,$A135)*E$103*E$99*10</f>
        <v/>
      </c>
      <c r="F135" s="1">
        <f>SUMIFS($I$5:$I$55,$B$5:$B$55,$A135)*F$103*F$99*10</f>
        <v/>
      </c>
      <c r="G135" s="1">
        <f>SUMIFS($I$5:$I$55,$B$5:$B$55,$A135)*G$103*G$99*10</f>
        <v/>
      </c>
      <c r="H135" s="1">
        <f>SUMIFS($I$5:$I$55,$B$5:$B$55,$A135)*H$103*H$99*10</f>
        <v/>
      </c>
      <c r="I135" s="1">
        <f>SUMIFS($I$5:$I$55,$B$5:$B$55,$A135)*I$103*I$99*10</f>
        <v/>
      </c>
      <c r="J135" s="1">
        <f>SUMIFS($I$5:$I$55,$B$5:$B$55,$A135)*J$103*J$99*10</f>
        <v/>
      </c>
      <c r="K135" s="1">
        <f>SUMIFS($I$5:$I$55,$B$5:$B$55,$A135)*K$103*K$99*10</f>
        <v/>
      </c>
      <c r="L135" s="1">
        <f>SUMIFS($I$5:$I$55,$B$5:$B$55,$A135)*L$103*L$99*10</f>
        <v/>
      </c>
      <c r="M135" s="1">
        <f>SUMIFS($I$5:$I$55,$B$5:$B$55,$A135)*M$103*M$99*10</f>
        <v/>
      </c>
      <c r="N135" s="1">
        <f>SUMIFS($I$5:$I$55,$B$5:$B$55,$A135)*N$103*N$99*10</f>
        <v/>
      </c>
      <c r="O135" s="1">
        <f>SUMIFS($I$5:$I$55,$B$5:$B$55,$A135)*O$103*O$99*10</f>
        <v/>
      </c>
      <c r="P135" s="1">
        <f>SUMIFS($I$5:$I$55,$B$5:$B$55,$A135)*P$103*P$99*10</f>
        <v/>
      </c>
      <c r="Q135" s="1">
        <f>SUMIFS($I$5:$I$55,$B$5:$B$55,$A135)*Q$103*Q$99*10</f>
        <v/>
      </c>
      <c r="R135" s="1">
        <f>SUMIFS($I$5:$I$55,$B$5:$B$55,$A135)*R$103*R$99*10</f>
        <v/>
      </c>
      <c r="S135" s="1">
        <f>SUMIFS($I$5:$I$55,$B$5:$B$55,$A135)*S$103*S$99*10</f>
        <v/>
      </c>
      <c r="T135" s="1">
        <f>SUMIFS($I$5:$I$55,$B$5:$B$55,$A135)*T$103*T$99*10</f>
        <v/>
      </c>
      <c r="U135" s="1">
        <f>SUMIFS($I$5:$I$55,$B$5:$B$55,$A135)*U$103*U$99*10</f>
        <v/>
      </c>
      <c r="V135" s="1">
        <f>SUMIFS($I$5:$I$55,$B$5:$B$55,$A135)*V$103*V$99*10</f>
        <v/>
      </c>
      <c r="W135" s="1">
        <f>SUMIFS($I$5:$I$55,$B$5:$B$55,$A135)*W$103*W$99*10</f>
        <v/>
      </c>
      <c r="X135" s="1">
        <f>SUMIFS($I$5:$I$55,$B$5:$B$55,$A135)*X$103*X$99*10</f>
        <v/>
      </c>
      <c r="Y135" s="1">
        <f>SUMIFS($I$5:$I$55,$B$5:$B$55,$A135)*Y$103*Y$99*10</f>
        <v/>
      </c>
      <c r="Z135" s="1">
        <f>SUMIFS($I$5:$I$55,$B$5:$B$55,$A135)*Z$103*Z$99*10</f>
        <v/>
      </c>
      <c r="AA135" s="1">
        <f>SUMIFS($I$5:$I$55,$B$5:$B$55,$A135)*AA$103*AA$99*10</f>
        <v/>
      </c>
      <c r="AB135" s="1">
        <f>SUMIFS($I$5:$I$55,$B$5:$B$55,$A135)*AB$103*AB$99*10</f>
        <v/>
      </c>
      <c r="AC135" s="1">
        <f>SUMIFS($I$5:$I$55,$B$5:$B$55,$A135)*AC$103*AC$99*10</f>
        <v/>
      </c>
      <c r="AD135" s="1">
        <f>SUMIFS($I$5:$I$55,$B$5:$B$55,$A135)*AD$103*AD$99*10</f>
        <v/>
      </c>
      <c r="AE135" s="1">
        <f>SUMIFS($I$5:$I$55,$B$5:$B$55,$A135)*AE$103*AE$99*10</f>
        <v/>
      </c>
      <c r="AF135" s="1">
        <f>SUMIFS($I$5:$I$55,$B$5:$B$55,$A135)*AF$103*AF$99*10</f>
        <v/>
      </c>
      <c r="AG135" s="1">
        <f>SUMIFS($I$5:$I$55,$B$5:$B$55,$A135)*AG$103*AG$99*10</f>
        <v/>
      </c>
    </row>
    <row r="136" ht="15" customHeight="1" s="157">
      <c r="A136" s="61" t="inlineStr">
        <is>
          <t>NJ</t>
        </is>
      </c>
      <c r="B136" s="1">
        <f>SUMIFS($I$5:$I$55,$B$5:$B$55,$A136)*B$103*B$99*10</f>
        <v/>
      </c>
      <c r="C136" s="1">
        <f>SUMIFS($I$5:$I$55,$B$5:$B$55,$A136)*C$103*C$99*10</f>
        <v/>
      </c>
      <c r="D136" s="1">
        <f>SUMIFS($I$5:$I$55,$B$5:$B$55,$A136)*D$103*D$99*10</f>
        <v/>
      </c>
      <c r="E136" s="1">
        <f>SUMIFS($I$5:$I$55,$B$5:$B$55,$A136)*E$103*E$99*10</f>
        <v/>
      </c>
      <c r="F136" s="1">
        <f>SUMIFS($I$5:$I$55,$B$5:$B$55,$A136)*F$103*F$99*10</f>
        <v/>
      </c>
      <c r="G136" s="1">
        <f>SUMIFS($I$5:$I$55,$B$5:$B$55,$A136)*G$103*G$99*10</f>
        <v/>
      </c>
      <c r="H136" s="1">
        <f>SUMIFS($I$5:$I$55,$B$5:$B$55,$A136)*H$103*H$99*10</f>
        <v/>
      </c>
      <c r="I136" s="1">
        <f>SUMIFS($I$5:$I$55,$B$5:$B$55,$A136)*I$103*I$99*10</f>
        <v/>
      </c>
      <c r="J136" s="1">
        <f>SUMIFS($I$5:$I$55,$B$5:$B$55,$A136)*J$103*J$99*10</f>
        <v/>
      </c>
      <c r="K136" s="1">
        <f>SUMIFS($I$5:$I$55,$B$5:$B$55,$A136)*K$103*K$99*10</f>
        <v/>
      </c>
      <c r="L136" s="1">
        <f>SUMIFS($I$5:$I$55,$B$5:$B$55,$A136)*L$103*L$99*10</f>
        <v/>
      </c>
      <c r="M136" s="1">
        <f>SUMIFS($I$5:$I$55,$B$5:$B$55,$A136)*M$103*M$99*10</f>
        <v/>
      </c>
      <c r="N136" s="1">
        <f>SUMIFS($I$5:$I$55,$B$5:$B$55,$A136)*N$103*N$99*10</f>
        <v/>
      </c>
      <c r="O136" s="1">
        <f>SUMIFS($I$5:$I$55,$B$5:$B$55,$A136)*O$103*O$99*10</f>
        <v/>
      </c>
      <c r="P136" s="1">
        <f>SUMIFS($I$5:$I$55,$B$5:$B$55,$A136)*P$103*P$99*10</f>
        <v/>
      </c>
      <c r="Q136" s="1">
        <f>SUMIFS($I$5:$I$55,$B$5:$B$55,$A136)*Q$103*Q$99*10</f>
        <v/>
      </c>
      <c r="R136" s="1">
        <f>SUMIFS($I$5:$I$55,$B$5:$B$55,$A136)*R$103*R$99*10</f>
        <v/>
      </c>
      <c r="S136" s="1">
        <f>SUMIFS($I$5:$I$55,$B$5:$B$55,$A136)*S$103*S$99*10</f>
        <v/>
      </c>
      <c r="T136" s="1">
        <f>SUMIFS($I$5:$I$55,$B$5:$B$55,$A136)*T$103*T$99*10</f>
        <v/>
      </c>
      <c r="U136" s="1">
        <f>SUMIFS($I$5:$I$55,$B$5:$B$55,$A136)*U$103*U$99*10</f>
        <v/>
      </c>
      <c r="V136" s="1">
        <f>SUMIFS($I$5:$I$55,$B$5:$B$55,$A136)*V$103*V$99*10</f>
        <v/>
      </c>
      <c r="W136" s="1">
        <f>SUMIFS($I$5:$I$55,$B$5:$B$55,$A136)*W$103*W$99*10</f>
        <v/>
      </c>
      <c r="X136" s="1">
        <f>SUMIFS($I$5:$I$55,$B$5:$B$55,$A136)*X$103*X$99*10</f>
        <v/>
      </c>
      <c r="Y136" s="1">
        <f>SUMIFS($I$5:$I$55,$B$5:$B$55,$A136)*Y$103*Y$99*10</f>
        <v/>
      </c>
      <c r="Z136" s="1">
        <f>SUMIFS($I$5:$I$55,$B$5:$B$55,$A136)*Z$103*Z$99*10</f>
        <v/>
      </c>
      <c r="AA136" s="1">
        <f>SUMIFS($I$5:$I$55,$B$5:$B$55,$A136)*AA$103*AA$99*10</f>
        <v/>
      </c>
      <c r="AB136" s="1">
        <f>SUMIFS($I$5:$I$55,$B$5:$B$55,$A136)*AB$103*AB$99*10</f>
        <v/>
      </c>
      <c r="AC136" s="1">
        <f>SUMIFS($I$5:$I$55,$B$5:$B$55,$A136)*AC$103*AC$99*10</f>
        <v/>
      </c>
      <c r="AD136" s="1">
        <f>SUMIFS($I$5:$I$55,$B$5:$B$55,$A136)*AD$103*AD$99*10</f>
        <v/>
      </c>
      <c r="AE136" s="1">
        <f>SUMIFS($I$5:$I$55,$B$5:$B$55,$A136)*AE$103*AE$99*10</f>
        <v/>
      </c>
      <c r="AF136" s="1">
        <f>SUMIFS($I$5:$I$55,$B$5:$B$55,$A136)*AF$103*AF$99*10</f>
        <v/>
      </c>
      <c r="AG136" s="1">
        <f>SUMIFS($I$5:$I$55,$B$5:$B$55,$A136)*AG$103*AG$99*10</f>
        <v/>
      </c>
    </row>
    <row r="137" ht="15" customHeight="1" s="157">
      <c r="A137" s="61" t="inlineStr">
        <is>
          <t>NM</t>
        </is>
      </c>
      <c r="B137" s="1">
        <f>SUMIFS($I$5:$I$55,$B$5:$B$55,$A137)*B$103*B$99*10</f>
        <v/>
      </c>
      <c r="C137" s="1">
        <f>SUMIFS($I$5:$I$55,$B$5:$B$55,$A137)*C$103*C$99*10</f>
        <v/>
      </c>
      <c r="D137" s="1">
        <f>SUMIFS($I$5:$I$55,$B$5:$B$55,$A137)*D$103*D$99*10</f>
        <v/>
      </c>
      <c r="E137" s="1">
        <f>SUMIFS($I$5:$I$55,$B$5:$B$55,$A137)*E$103*E$99*10</f>
        <v/>
      </c>
      <c r="F137" s="1">
        <f>SUMIFS($I$5:$I$55,$B$5:$B$55,$A137)*F$103*F$99*10</f>
        <v/>
      </c>
      <c r="G137" s="1">
        <f>SUMIFS($I$5:$I$55,$B$5:$B$55,$A137)*G$103*G$99*10</f>
        <v/>
      </c>
      <c r="H137" s="1">
        <f>SUMIFS($I$5:$I$55,$B$5:$B$55,$A137)*H$103*H$99*10</f>
        <v/>
      </c>
      <c r="I137" s="1">
        <f>SUMIFS($I$5:$I$55,$B$5:$B$55,$A137)*I$103*I$99*10</f>
        <v/>
      </c>
      <c r="J137" s="1">
        <f>SUMIFS($I$5:$I$55,$B$5:$B$55,$A137)*J$103*J$99*10</f>
        <v/>
      </c>
      <c r="K137" s="1">
        <f>SUMIFS($I$5:$I$55,$B$5:$B$55,$A137)*K$103*K$99*10</f>
        <v/>
      </c>
      <c r="L137" s="1">
        <f>SUMIFS($I$5:$I$55,$B$5:$B$55,$A137)*L$103*L$99*10</f>
        <v/>
      </c>
      <c r="M137" s="1">
        <f>SUMIFS($I$5:$I$55,$B$5:$B$55,$A137)*M$103*M$99*10</f>
        <v/>
      </c>
      <c r="N137" s="1">
        <f>SUMIFS($I$5:$I$55,$B$5:$B$55,$A137)*N$103*N$99*10</f>
        <v/>
      </c>
      <c r="O137" s="1">
        <f>SUMIFS($I$5:$I$55,$B$5:$B$55,$A137)*O$103*O$99*10</f>
        <v/>
      </c>
      <c r="P137" s="1">
        <f>SUMIFS($I$5:$I$55,$B$5:$B$55,$A137)*P$103*P$99*10</f>
        <v/>
      </c>
      <c r="Q137" s="1">
        <f>SUMIFS($I$5:$I$55,$B$5:$B$55,$A137)*Q$103*Q$99*10</f>
        <v/>
      </c>
      <c r="R137" s="1">
        <f>SUMIFS($I$5:$I$55,$B$5:$B$55,$A137)*R$103*R$99*10</f>
        <v/>
      </c>
      <c r="S137" s="1">
        <f>SUMIFS($I$5:$I$55,$B$5:$B$55,$A137)*S$103*S$99*10</f>
        <v/>
      </c>
      <c r="T137" s="1">
        <f>SUMIFS($I$5:$I$55,$B$5:$B$55,$A137)*T$103*T$99*10</f>
        <v/>
      </c>
      <c r="U137" s="1">
        <f>SUMIFS($I$5:$I$55,$B$5:$B$55,$A137)*U$103*U$99*10</f>
        <v/>
      </c>
      <c r="V137" s="1">
        <f>SUMIFS($I$5:$I$55,$B$5:$B$55,$A137)*V$103*V$99*10</f>
        <v/>
      </c>
      <c r="W137" s="1">
        <f>SUMIFS($I$5:$I$55,$B$5:$B$55,$A137)*W$103*W$99*10</f>
        <v/>
      </c>
      <c r="X137" s="1">
        <f>SUMIFS($I$5:$I$55,$B$5:$B$55,$A137)*X$103*X$99*10</f>
        <v/>
      </c>
      <c r="Y137" s="1">
        <f>SUMIFS($I$5:$I$55,$B$5:$B$55,$A137)*Y$103*Y$99*10</f>
        <v/>
      </c>
      <c r="Z137" s="1">
        <f>SUMIFS($I$5:$I$55,$B$5:$B$55,$A137)*Z$103*Z$99*10</f>
        <v/>
      </c>
      <c r="AA137" s="1">
        <f>SUMIFS($I$5:$I$55,$B$5:$B$55,$A137)*AA$103*AA$99*10</f>
        <v/>
      </c>
      <c r="AB137" s="1">
        <f>SUMIFS($I$5:$I$55,$B$5:$B$55,$A137)*AB$103*AB$99*10</f>
        <v/>
      </c>
      <c r="AC137" s="1">
        <f>SUMIFS($I$5:$I$55,$B$5:$B$55,$A137)*AC$103*AC$99*10</f>
        <v/>
      </c>
      <c r="AD137" s="1">
        <f>SUMIFS($I$5:$I$55,$B$5:$B$55,$A137)*AD$103*AD$99*10</f>
        <v/>
      </c>
      <c r="AE137" s="1">
        <f>SUMIFS($I$5:$I$55,$B$5:$B$55,$A137)*AE$103*AE$99*10</f>
        <v/>
      </c>
      <c r="AF137" s="1">
        <f>SUMIFS($I$5:$I$55,$B$5:$B$55,$A137)*AF$103*AF$99*10</f>
        <v/>
      </c>
      <c r="AG137" s="1">
        <f>SUMIFS($I$5:$I$55,$B$5:$B$55,$A137)*AG$103*AG$99*10</f>
        <v/>
      </c>
    </row>
    <row r="138" ht="15" customHeight="1" s="157">
      <c r="A138" s="61" t="inlineStr">
        <is>
          <t>NV</t>
        </is>
      </c>
      <c r="B138" s="1">
        <f>SUMIFS($I$5:$I$55,$B$5:$B$55,$A138)*B$103*B$99*10</f>
        <v/>
      </c>
      <c r="C138" s="1">
        <f>SUMIFS($I$5:$I$55,$B$5:$B$55,$A138)*C$103*C$99*10</f>
        <v/>
      </c>
      <c r="D138" s="1">
        <f>SUMIFS($I$5:$I$55,$B$5:$B$55,$A138)*D$103*D$99*10</f>
        <v/>
      </c>
      <c r="E138" s="1">
        <f>SUMIFS($I$5:$I$55,$B$5:$B$55,$A138)*E$103*E$99*10</f>
        <v/>
      </c>
      <c r="F138" s="1">
        <f>SUMIFS($I$5:$I$55,$B$5:$B$55,$A138)*F$103*F$99*10</f>
        <v/>
      </c>
      <c r="G138" s="1">
        <f>SUMIFS($I$5:$I$55,$B$5:$B$55,$A138)*G$103*G$99*10</f>
        <v/>
      </c>
      <c r="H138" s="1">
        <f>SUMIFS($I$5:$I$55,$B$5:$B$55,$A138)*H$103*H$99*10</f>
        <v/>
      </c>
      <c r="I138" s="1">
        <f>SUMIFS($I$5:$I$55,$B$5:$B$55,$A138)*I$103*I$99*10</f>
        <v/>
      </c>
      <c r="J138" s="1">
        <f>SUMIFS($I$5:$I$55,$B$5:$B$55,$A138)*J$103*J$99*10</f>
        <v/>
      </c>
      <c r="K138" s="1">
        <f>SUMIFS($I$5:$I$55,$B$5:$B$55,$A138)*K$103*K$99*10</f>
        <v/>
      </c>
      <c r="L138" s="1">
        <f>SUMIFS($I$5:$I$55,$B$5:$B$55,$A138)*L$103*L$99*10</f>
        <v/>
      </c>
      <c r="M138" s="1">
        <f>SUMIFS($I$5:$I$55,$B$5:$B$55,$A138)*M$103*M$99*10</f>
        <v/>
      </c>
      <c r="N138" s="1">
        <f>SUMIFS($I$5:$I$55,$B$5:$B$55,$A138)*N$103*N$99*10</f>
        <v/>
      </c>
      <c r="O138" s="1">
        <f>SUMIFS($I$5:$I$55,$B$5:$B$55,$A138)*O$103*O$99*10</f>
        <v/>
      </c>
      <c r="P138" s="1">
        <f>SUMIFS($I$5:$I$55,$B$5:$B$55,$A138)*P$103*P$99*10</f>
        <v/>
      </c>
      <c r="Q138" s="1">
        <f>SUMIFS($I$5:$I$55,$B$5:$B$55,$A138)*Q$103*Q$99*10</f>
        <v/>
      </c>
      <c r="R138" s="1">
        <f>SUMIFS($I$5:$I$55,$B$5:$B$55,$A138)*R$103*R$99*10</f>
        <v/>
      </c>
      <c r="S138" s="1">
        <f>SUMIFS($I$5:$I$55,$B$5:$B$55,$A138)*S$103*S$99*10</f>
        <v/>
      </c>
      <c r="T138" s="1">
        <f>SUMIFS($I$5:$I$55,$B$5:$B$55,$A138)*T$103*T$99*10</f>
        <v/>
      </c>
      <c r="U138" s="1">
        <f>SUMIFS($I$5:$I$55,$B$5:$B$55,$A138)*U$103*U$99*10</f>
        <v/>
      </c>
      <c r="V138" s="1">
        <f>SUMIFS($I$5:$I$55,$B$5:$B$55,$A138)*V$103*V$99*10</f>
        <v/>
      </c>
      <c r="W138" s="1">
        <f>SUMIFS($I$5:$I$55,$B$5:$B$55,$A138)*W$103*W$99*10</f>
        <v/>
      </c>
      <c r="X138" s="1">
        <f>SUMIFS($I$5:$I$55,$B$5:$B$55,$A138)*X$103*X$99*10</f>
        <v/>
      </c>
      <c r="Y138" s="1">
        <f>SUMIFS($I$5:$I$55,$B$5:$B$55,$A138)*Y$103*Y$99*10</f>
        <v/>
      </c>
      <c r="Z138" s="1">
        <f>SUMIFS($I$5:$I$55,$B$5:$B$55,$A138)*Z$103*Z$99*10</f>
        <v/>
      </c>
      <c r="AA138" s="1">
        <f>SUMIFS($I$5:$I$55,$B$5:$B$55,$A138)*AA$103*AA$99*10</f>
        <v/>
      </c>
      <c r="AB138" s="1">
        <f>SUMIFS($I$5:$I$55,$B$5:$B$55,$A138)*AB$103*AB$99*10</f>
        <v/>
      </c>
      <c r="AC138" s="1">
        <f>SUMIFS($I$5:$I$55,$B$5:$B$55,$A138)*AC$103*AC$99*10</f>
        <v/>
      </c>
      <c r="AD138" s="1">
        <f>SUMIFS($I$5:$I$55,$B$5:$B$55,$A138)*AD$103*AD$99*10</f>
        <v/>
      </c>
      <c r="AE138" s="1">
        <f>SUMIFS($I$5:$I$55,$B$5:$B$55,$A138)*AE$103*AE$99*10</f>
        <v/>
      </c>
      <c r="AF138" s="1">
        <f>SUMIFS($I$5:$I$55,$B$5:$B$55,$A138)*AF$103*AF$99*10</f>
        <v/>
      </c>
      <c r="AG138" s="1">
        <f>SUMIFS($I$5:$I$55,$B$5:$B$55,$A138)*AG$103*AG$99*10</f>
        <v/>
      </c>
    </row>
    <row r="139" ht="15" customHeight="1" s="157">
      <c r="A139" s="61" t="inlineStr">
        <is>
          <t>NY</t>
        </is>
      </c>
      <c r="B139" s="1">
        <f>SUMIFS($I$5:$I$55,$B$5:$B$55,$A139)*B$103*B$99*10</f>
        <v/>
      </c>
      <c r="C139" s="1">
        <f>SUMIFS($I$5:$I$55,$B$5:$B$55,$A139)*C$103*C$99*10</f>
        <v/>
      </c>
      <c r="D139" s="1">
        <f>SUMIFS($I$5:$I$55,$B$5:$B$55,$A139)*D$103*D$99*10</f>
        <v/>
      </c>
      <c r="E139" s="1">
        <f>SUMIFS($I$5:$I$55,$B$5:$B$55,$A139)*E$103*E$99*10</f>
        <v/>
      </c>
      <c r="F139" s="1">
        <f>SUMIFS($I$5:$I$55,$B$5:$B$55,$A139)*F$103*F$99*10</f>
        <v/>
      </c>
      <c r="G139" s="1">
        <f>SUMIFS($I$5:$I$55,$B$5:$B$55,$A139)*G$103*G$99*10</f>
        <v/>
      </c>
      <c r="H139" s="1">
        <f>SUMIFS($I$5:$I$55,$B$5:$B$55,$A139)*H$103*H$99*10</f>
        <v/>
      </c>
      <c r="I139" s="1">
        <f>SUMIFS($I$5:$I$55,$B$5:$B$55,$A139)*I$103*I$99*10</f>
        <v/>
      </c>
      <c r="J139" s="1">
        <f>SUMIFS($I$5:$I$55,$B$5:$B$55,$A139)*J$103*J$99*10</f>
        <v/>
      </c>
      <c r="K139" s="1">
        <f>SUMIFS($I$5:$I$55,$B$5:$B$55,$A139)*K$103*K$99*10</f>
        <v/>
      </c>
      <c r="L139" s="1">
        <f>SUMIFS($I$5:$I$55,$B$5:$B$55,$A139)*L$103*L$99*10</f>
        <v/>
      </c>
      <c r="M139" s="1">
        <f>SUMIFS($I$5:$I$55,$B$5:$B$55,$A139)*M$103*M$99*10</f>
        <v/>
      </c>
      <c r="N139" s="1">
        <f>SUMIFS($I$5:$I$55,$B$5:$B$55,$A139)*N$103*N$99*10</f>
        <v/>
      </c>
      <c r="O139" s="1">
        <f>SUMIFS($I$5:$I$55,$B$5:$B$55,$A139)*O$103*O$99*10</f>
        <v/>
      </c>
      <c r="P139" s="1">
        <f>SUMIFS($I$5:$I$55,$B$5:$B$55,$A139)*P$103*P$99*10</f>
        <v/>
      </c>
      <c r="Q139" s="1">
        <f>SUMIFS($I$5:$I$55,$B$5:$B$55,$A139)*Q$103*Q$99*10</f>
        <v/>
      </c>
      <c r="R139" s="1">
        <f>SUMIFS($I$5:$I$55,$B$5:$B$55,$A139)*R$103*R$99*10</f>
        <v/>
      </c>
      <c r="S139" s="1">
        <f>SUMIFS($I$5:$I$55,$B$5:$B$55,$A139)*S$103*S$99*10</f>
        <v/>
      </c>
      <c r="T139" s="1">
        <f>SUMIFS($I$5:$I$55,$B$5:$B$55,$A139)*T$103*T$99*10</f>
        <v/>
      </c>
      <c r="U139" s="1">
        <f>SUMIFS($I$5:$I$55,$B$5:$B$55,$A139)*U$103*U$99*10</f>
        <v/>
      </c>
      <c r="V139" s="1">
        <f>SUMIFS($I$5:$I$55,$B$5:$B$55,$A139)*V$103*V$99*10</f>
        <v/>
      </c>
      <c r="W139" s="1">
        <f>SUMIFS($I$5:$I$55,$B$5:$B$55,$A139)*W$103*W$99*10</f>
        <v/>
      </c>
      <c r="X139" s="1">
        <f>SUMIFS($I$5:$I$55,$B$5:$B$55,$A139)*X$103*X$99*10</f>
        <v/>
      </c>
      <c r="Y139" s="1">
        <f>SUMIFS($I$5:$I$55,$B$5:$B$55,$A139)*Y$103*Y$99*10</f>
        <v/>
      </c>
      <c r="Z139" s="1">
        <f>SUMIFS($I$5:$I$55,$B$5:$B$55,$A139)*Z$103*Z$99*10</f>
        <v/>
      </c>
      <c r="AA139" s="1">
        <f>SUMIFS($I$5:$I$55,$B$5:$B$55,$A139)*AA$103*AA$99*10</f>
        <v/>
      </c>
      <c r="AB139" s="1">
        <f>SUMIFS($I$5:$I$55,$B$5:$B$55,$A139)*AB$103*AB$99*10</f>
        <v/>
      </c>
      <c r="AC139" s="1">
        <f>SUMIFS($I$5:$I$55,$B$5:$B$55,$A139)*AC$103*AC$99*10</f>
        <v/>
      </c>
      <c r="AD139" s="1">
        <f>SUMIFS($I$5:$I$55,$B$5:$B$55,$A139)*AD$103*AD$99*10</f>
        <v/>
      </c>
      <c r="AE139" s="1">
        <f>SUMIFS($I$5:$I$55,$B$5:$B$55,$A139)*AE$103*AE$99*10</f>
        <v/>
      </c>
      <c r="AF139" s="1">
        <f>SUMIFS($I$5:$I$55,$B$5:$B$55,$A139)*AF$103*AF$99*10</f>
        <v/>
      </c>
      <c r="AG139" s="1">
        <f>SUMIFS($I$5:$I$55,$B$5:$B$55,$A139)*AG$103*AG$99*10</f>
        <v/>
      </c>
    </row>
    <row r="140" ht="15" customHeight="1" s="157">
      <c r="A140" s="61" t="inlineStr">
        <is>
          <t>OH</t>
        </is>
      </c>
      <c r="B140" s="1">
        <f>SUMIFS($I$5:$I$55,$B$5:$B$55,$A140)*B$103*B$99*10</f>
        <v/>
      </c>
      <c r="C140" s="1">
        <f>SUMIFS($I$5:$I$55,$B$5:$B$55,$A140)*C$103*C$99*10</f>
        <v/>
      </c>
      <c r="D140" s="1">
        <f>SUMIFS($I$5:$I$55,$B$5:$B$55,$A140)*D$103*D$99*10</f>
        <v/>
      </c>
      <c r="E140" s="1">
        <f>SUMIFS($I$5:$I$55,$B$5:$B$55,$A140)*E$103*E$99*10</f>
        <v/>
      </c>
      <c r="F140" s="1">
        <f>SUMIFS($I$5:$I$55,$B$5:$B$55,$A140)*F$103*F$99*10</f>
        <v/>
      </c>
      <c r="G140" s="1">
        <f>SUMIFS($I$5:$I$55,$B$5:$B$55,$A140)*G$103*G$99*10</f>
        <v/>
      </c>
      <c r="H140" s="1">
        <f>SUMIFS($I$5:$I$55,$B$5:$B$55,$A140)*H$103*H$99*10</f>
        <v/>
      </c>
      <c r="I140" s="1">
        <f>SUMIFS($I$5:$I$55,$B$5:$B$55,$A140)*I$103*I$99*10</f>
        <v/>
      </c>
      <c r="J140" s="1">
        <f>SUMIFS($I$5:$I$55,$B$5:$B$55,$A140)*J$103*J$99*10</f>
        <v/>
      </c>
      <c r="K140" s="1">
        <f>SUMIFS($I$5:$I$55,$B$5:$B$55,$A140)*K$103*K$99*10</f>
        <v/>
      </c>
      <c r="L140" s="1">
        <f>SUMIFS($I$5:$I$55,$B$5:$B$55,$A140)*L$103*L$99*10</f>
        <v/>
      </c>
      <c r="M140" s="1">
        <f>SUMIFS($I$5:$I$55,$B$5:$B$55,$A140)*M$103*M$99*10</f>
        <v/>
      </c>
      <c r="N140" s="1">
        <f>SUMIFS($I$5:$I$55,$B$5:$B$55,$A140)*N$103*N$99*10</f>
        <v/>
      </c>
      <c r="O140" s="1">
        <f>SUMIFS($I$5:$I$55,$B$5:$B$55,$A140)*O$103*O$99*10</f>
        <v/>
      </c>
      <c r="P140" s="1">
        <f>SUMIFS($I$5:$I$55,$B$5:$B$55,$A140)*P$103*P$99*10</f>
        <v/>
      </c>
      <c r="Q140" s="1">
        <f>SUMIFS($I$5:$I$55,$B$5:$B$55,$A140)*Q$103*Q$99*10</f>
        <v/>
      </c>
      <c r="R140" s="1">
        <f>SUMIFS($I$5:$I$55,$B$5:$B$55,$A140)*R$103*R$99*10</f>
        <v/>
      </c>
      <c r="S140" s="1">
        <f>SUMIFS($I$5:$I$55,$B$5:$B$55,$A140)*S$103*S$99*10</f>
        <v/>
      </c>
      <c r="T140" s="1">
        <f>SUMIFS($I$5:$I$55,$B$5:$B$55,$A140)*T$103*T$99*10</f>
        <v/>
      </c>
      <c r="U140" s="1">
        <f>SUMIFS($I$5:$I$55,$B$5:$B$55,$A140)*U$103*U$99*10</f>
        <v/>
      </c>
      <c r="V140" s="1">
        <f>SUMIFS($I$5:$I$55,$B$5:$B$55,$A140)*V$103*V$99*10</f>
        <v/>
      </c>
      <c r="W140" s="1">
        <f>SUMIFS($I$5:$I$55,$B$5:$B$55,$A140)*W$103*W$99*10</f>
        <v/>
      </c>
      <c r="X140" s="1">
        <f>SUMIFS($I$5:$I$55,$B$5:$B$55,$A140)*X$103*X$99*10</f>
        <v/>
      </c>
      <c r="Y140" s="1">
        <f>SUMIFS($I$5:$I$55,$B$5:$B$55,$A140)*Y$103*Y$99*10</f>
        <v/>
      </c>
      <c r="Z140" s="1">
        <f>SUMIFS($I$5:$I$55,$B$5:$B$55,$A140)*Z$103*Z$99*10</f>
        <v/>
      </c>
      <c r="AA140" s="1">
        <f>SUMIFS($I$5:$I$55,$B$5:$B$55,$A140)*AA$103*AA$99*10</f>
        <v/>
      </c>
      <c r="AB140" s="1">
        <f>SUMIFS($I$5:$I$55,$B$5:$B$55,$A140)*AB$103*AB$99*10</f>
        <v/>
      </c>
      <c r="AC140" s="1">
        <f>SUMIFS($I$5:$I$55,$B$5:$B$55,$A140)*AC$103*AC$99*10</f>
        <v/>
      </c>
      <c r="AD140" s="1">
        <f>SUMIFS($I$5:$I$55,$B$5:$B$55,$A140)*AD$103*AD$99*10</f>
        <v/>
      </c>
      <c r="AE140" s="1">
        <f>SUMIFS($I$5:$I$55,$B$5:$B$55,$A140)*AE$103*AE$99*10</f>
        <v/>
      </c>
      <c r="AF140" s="1">
        <f>SUMIFS($I$5:$I$55,$B$5:$B$55,$A140)*AF$103*AF$99*10</f>
        <v/>
      </c>
      <c r="AG140" s="1">
        <f>SUMIFS($I$5:$I$55,$B$5:$B$55,$A140)*AG$103*AG$99*10</f>
        <v/>
      </c>
    </row>
    <row r="141" ht="15" customHeight="1" s="157">
      <c r="A141" s="61" t="inlineStr">
        <is>
          <t>OK</t>
        </is>
      </c>
      <c r="B141" s="1">
        <f>SUMIFS($I$5:$I$55,$B$5:$B$55,$A141)*B$103*B$99*10</f>
        <v/>
      </c>
      <c r="C141" s="1">
        <f>SUMIFS($I$5:$I$55,$B$5:$B$55,$A141)*C$103*C$99*10</f>
        <v/>
      </c>
      <c r="D141" s="1">
        <f>SUMIFS($I$5:$I$55,$B$5:$B$55,$A141)*D$103*D$99*10</f>
        <v/>
      </c>
      <c r="E141" s="1">
        <f>SUMIFS($I$5:$I$55,$B$5:$B$55,$A141)*E$103*E$99*10</f>
        <v/>
      </c>
      <c r="F141" s="1">
        <f>SUMIFS($I$5:$I$55,$B$5:$B$55,$A141)*F$103*F$99*10</f>
        <v/>
      </c>
      <c r="G141" s="1">
        <f>SUMIFS($I$5:$I$55,$B$5:$B$55,$A141)*G$103*G$99*10</f>
        <v/>
      </c>
      <c r="H141" s="1">
        <f>SUMIFS($I$5:$I$55,$B$5:$B$55,$A141)*H$103*H$99*10</f>
        <v/>
      </c>
      <c r="I141" s="1">
        <f>SUMIFS($I$5:$I$55,$B$5:$B$55,$A141)*I$103*I$99*10</f>
        <v/>
      </c>
      <c r="J141" s="1">
        <f>SUMIFS($I$5:$I$55,$B$5:$B$55,$A141)*J$103*J$99*10</f>
        <v/>
      </c>
      <c r="K141" s="1">
        <f>SUMIFS($I$5:$I$55,$B$5:$B$55,$A141)*K$103*K$99*10</f>
        <v/>
      </c>
      <c r="L141" s="1">
        <f>SUMIFS($I$5:$I$55,$B$5:$B$55,$A141)*L$103*L$99*10</f>
        <v/>
      </c>
      <c r="M141" s="1">
        <f>SUMIFS($I$5:$I$55,$B$5:$B$55,$A141)*M$103*M$99*10</f>
        <v/>
      </c>
      <c r="N141" s="1">
        <f>SUMIFS($I$5:$I$55,$B$5:$B$55,$A141)*N$103*N$99*10</f>
        <v/>
      </c>
      <c r="O141" s="1">
        <f>SUMIFS($I$5:$I$55,$B$5:$B$55,$A141)*O$103*O$99*10</f>
        <v/>
      </c>
      <c r="P141" s="1">
        <f>SUMIFS($I$5:$I$55,$B$5:$B$55,$A141)*P$103*P$99*10</f>
        <v/>
      </c>
      <c r="Q141" s="1">
        <f>SUMIFS($I$5:$I$55,$B$5:$B$55,$A141)*Q$103*Q$99*10</f>
        <v/>
      </c>
      <c r="R141" s="1">
        <f>SUMIFS($I$5:$I$55,$B$5:$B$55,$A141)*R$103*R$99*10</f>
        <v/>
      </c>
      <c r="S141" s="1">
        <f>SUMIFS($I$5:$I$55,$B$5:$B$55,$A141)*S$103*S$99*10</f>
        <v/>
      </c>
      <c r="T141" s="1">
        <f>SUMIFS($I$5:$I$55,$B$5:$B$55,$A141)*T$103*T$99*10</f>
        <v/>
      </c>
      <c r="U141" s="1">
        <f>SUMIFS($I$5:$I$55,$B$5:$B$55,$A141)*U$103*U$99*10</f>
        <v/>
      </c>
      <c r="V141" s="1">
        <f>SUMIFS($I$5:$I$55,$B$5:$B$55,$A141)*V$103*V$99*10</f>
        <v/>
      </c>
      <c r="W141" s="1">
        <f>SUMIFS($I$5:$I$55,$B$5:$B$55,$A141)*W$103*W$99*10</f>
        <v/>
      </c>
      <c r="X141" s="1">
        <f>SUMIFS($I$5:$I$55,$B$5:$B$55,$A141)*X$103*X$99*10</f>
        <v/>
      </c>
      <c r="Y141" s="1">
        <f>SUMIFS($I$5:$I$55,$B$5:$B$55,$A141)*Y$103*Y$99*10</f>
        <v/>
      </c>
      <c r="Z141" s="1">
        <f>SUMIFS($I$5:$I$55,$B$5:$B$55,$A141)*Z$103*Z$99*10</f>
        <v/>
      </c>
      <c r="AA141" s="1">
        <f>SUMIFS($I$5:$I$55,$B$5:$B$55,$A141)*AA$103*AA$99*10</f>
        <v/>
      </c>
      <c r="AB141" s="1">
        <f>SUMIFS($I$5:$I$55,$B$5:$B$55,$A141)*AB$103*AB$99*10</f>
        <v/>
      </c>
      <c r="AC141" s="1">
        <f>SUMIFS($I$5:$I$55,$B$5:$B$55,$A141)*AC$103*AC$99*10</f>
        <v/>
      </c>
      <c r="AD141" s="1">
        <f>SUMIFS($I$5:$I$55,$B$5:$B$55,$A141)*AD$103*AD$99*10</f>
        <v/>
      </c>
      <c r="AE141" s="1">
        <f>SUMIFS($I$5:$I$55,$B$5:$B$55,$A141)*AE$103*AE$99*10</f>
        <v/>
      </c>
      <c r="AF141" s="1">
        <f>SUMIFS($I$5:$I$55,$B$5:$B$55,$A141)*AF$103*AF$99*10</f>
        <v/>
      </c>
      <c r="AG141" s="1">
        <f>SUMIFS($I$5:$I$55,$B$5:$B$55,$A141)*AG$103*AG$99*10</f>
        <v/>
      </c>
    </row>
    <row r="142" ht="15" customHeight="1" s="157">
      <c r="A142" s="61" t="inlineStr">
        <is>
          <t>OR</t>
        </is>
      </c>
      <c r="B142" s="1">
        <f>SUMIFS($I$5:$I$55,$B$5:$B$55,$A142)*B$103*B$99*10</f>
        <v/>
      </c>
      <c r="C142" s="1">
        <f>SUMIFS($I$5:$I$55,$B$5:$B$55,$A142)*C$103*C$99*10</f>
        <v/>
      </c>
      <c r="D142" s="1">
        <f>SUMIFS($I$5:$I$55,$B$5:$B$55,$A142)*D$103*D$99*10</f>
        <v/>
      </c>
      <c r="E142" s="1">
        <f>SUMIFS($I$5:$I$55,$B$5:$B$55,$A142)*E$103*E$99*10</f>
        <v/>
      </c>
      <c r="F142" s="1">
        <f>SUMIFS($I$5:$I$55,$B$5:$B$55,$A142)*F$103*F$99*10</f>
        <v/>
      </c>
      <c r="G142" s="1">
        <f>SUMIFS($I$5:$I$55,$B$5:$B$55,$A142)*G$103*G$99*10</f>
        <v/>
      </c>
      <c r="H142" s="1">
        <f>SUMIFS($I$5:$I$55,$B$5:$B$55,$A142)*H$103*H$99*10</f>
        <v/>
      </c>
      <c r="I142" s="1">
        <f>SUMIFS($I$5:$I$55,$B$5:$B$55,$A142)*I$103*I$99*10</f>
        <v/>
      </c>
      <c r="J142" s="1">
        <f>SUMIFS($I$5:$I$55,$B$5:$B$55,$A142)*J$103*J$99*10</f>
        <v/>
      </c>
      <c r="K142" s="1">
        <f>SUMIFS($I$5:$I$55,$B$5:$B$55,$A142)*K$103*K$99*10</f>
        <v/>
      </c>
      <c r="L142" s="1">
        <f>SUMIFS($I$5:$I$55,$B$5:$B$55,$A142)*L$103*L$99*10</f>
        <v/>
      </c>
      <c r="M142" s="1">
        <f>SUMIFS($I$5:$I$55,$B$5:$B$55,$A142)*M$103*M$99*10</f>
        <v/>
      </c>
      <c r="N142" s="1">
        <f>SUMIFS($I$5:$I$55,$B$5:$B$55,$A142)*N$103*N$99*10</f>
        <v/>
      </c>
      <c r="O142" s="1">
        <f>SUMIFS($I$5:$I$55,$B$5:$B$55,$A142)*O$103*O$99*10</f>
        <v/>
      </c>
      <c r="P142" s="1">
        <f>SUMIFS($I$5:$I$55,$B$5:$B$55,$A142)*P$103*P$99*10</f>
        <v/>
      </c>
      <c r="Q142" s="1">
        <f>SUMIFS($I$5:$I$55,$B$5:$B$55,$A142)*Q$103*Q$99*10</f>
        <v/>
      </c>
      <c r="R142" s="1">
        <f>SUMIFS($I$5:$I$55,$B$5:$B$55,$A142)*R$103*R$99*10</f>
        <v/>
      </c>
      <c r="S142" s="1">
        <f>SUMIFS($I$5:$I$55,$B$5:$B$55,$A142)*S$103*S$99*10</f>
        <v/>
      </c>
      <c r="T142" s="1">
        <f>SUMIFS($I$5:$I$55,$B$5:$B$55,$A142)*T$103*T$99*10</f>
        <v/>
      </c>
      <c r="U142" s="1">
        <f>SUMIFS($I$5:$I$55,$B$5:$B$55,$A142)*U$103*U$99*10</f>
        <v/>
      </c>
      <c r="V142" s="1">
        <f>SUMIFS($I$5:$I$55,$B$5:$B$55,$A142)*V$103*V$99*10</f>
        <v/>
      </c>
      <c r="W142" s="1">
        <f>SUMIFS($I$5:$I$55,$B$5:$B$55,$A142)*W$103*W$99*10</f>
        <v/>
      </c>
      <c r="X142" s="1">
        <f>SUMIFS($I$5:$I$55,$B$5:$B$55,$A142)*X$103*X$99*10</f>
        <v/>
      </c>
      <c r="Y142" s="1">
        <f>SUMIFS($I$5:$I$55,$B$5:$B$55,$A142)*Y$103*Y$99*10</f>
        <v/>
      </c>
      <c r="Z142" s="1">
        <f>SUMIFS($I$5:$I$55,$B$5:$B$55,$A142)*Z$103*Z$99*10</f>
        <v/>
      </c>
      <c r="AA142" s="1">
        <f>SUMIFS($I$5:$I$55,$B$5:$B$55,$A142)*AA$103*AA$99*10</f>
        <v/>
      </c>
      <c r="AB142" s="1">
        <f>SUMIFS($I$5:$I$55,$B$5:$B$55,$A142)*AB$103*AB$99*10</f>
        <v/>
      </c>
      <c r="AC142" s="1">
        <f>SUMIFS($I$5:$I$55,$B$5:$B$55,$A142)*AC$103*AC$99*10</f>
        <v/>
      </c>
      <c r="AD142" s="1">
        <f>SUMIFS($I$5:$I$55,$B$5:$B$55,$A142)*AD$103*AD$99*10</f>
        <v/>
      </c>
      <c r="AE142" s="1">
        <f>SUMIFS($I$5:$I$55,$B$5:$B$55,$A142)*AE$103*AE$99*10</f>
        <v/>
      </c>
      <c r="AF142" s="1">
        <f>SUMIFS($I$5:$I$55,$B$5:$B$55,$A142)*AF$103*AF$99*10</f>
        <v/>
      </c>
      <c r="AG142" s="1">
        <f>SUMIFS($I$5:$I$55,$B$5:$B$55,$A142)*AG$103*AG$99*10</f>
        <v/>
      </c>
    </row>
    <row r="143" ht="15" customHeight="1" s="157">
      <c r="A143" s="61" t="inlineStr">
        <is>
          <t>PA</t>
        </is>
      </c>
      <c r="B143" s="1">
        <f>SUMIFS($I$5:$I$55,$B$5:$B$55,$A143)*B$103*B$99*10</f>
        <v/>
      </c>
      <c r="C143" s="1">
        <f>SUMIFS($I$5:$I$55,$B$5:$B$55,$A143)*C$103*C$99*10</f>
        <v/>
      </c>
      <c r="D143" s="1">
        <f>SUMIFS($I$5:$I$55,$B$5:$B$55,$A143)*D$103*D$99*10</f>
        <v/>
      </c>
      <c r="E143" s="1">
        <f>SUMIFS($I$5:$I$55,$B$5:$B$55,$A143)*E$103*E$99*10</f>
        <v/>
      </c>
      <c r="F143" s="1">
        <f>SUMIFS($I$5:$I$55,$B$5:$B$55,$A143)*F$103*F$99*10</f>
        <v/>
      </c>
      <c r="G143" s="1">
        <f>SUMIFS($I$5:$I$55,$B$5:$B$55,$A143)*G$103*G$99*10</f>
        <v/>
      </c>
      <c r="H143" s="1">
        <f>SUMIFS($I$5:$I$55,$B$5:$B$55,$A143)*H$103*H$99*10</f>
        <v/>
      </c>
      <c r="I143" s="1">
        <f>SUMIFS($I$5:$I$55,$B$5:$B$55,$A143)*I$103*I$99*10</f>
        <v/>
      </c>
      <c r="J143" s="1">
        <f>SUMIFS($I$5:$I$55,$B$5:$B$55,$A143)*J$103*J$99*10</f>
        <v/>
      </c>
      <c r="K143" s="1">
        <f>SUMIFS($I$5:$I$55,$B$5:$B$55,$A143)*K$103*K$99*10</f>
        <v/>
      </c>
      <c r="L143" s="1">
        <f>SUMIFS($I$5:$I$55,$B$5:$B$55,$A143)*L$103*L$99*10</f>
        <v/>
      </c>
      <c r="M143" s="1">
        <f>SUMIFS($I$5:$I$55,$B$5:$B$55,$A143)*M$103*M$99*10</f>
        <v/>
      </c>
      <c r="N143" s="1">
        <f>SUMIFS($I$5:$I$55,$B$5:$B$55,$A143)*N$103*N$99*10</f>
        <v/>
      </c>
      <c r="O143" s="1">
        <f>SUMIFS($I$5:$I$55,$B$5:$B$55,$A143)*O$103*O$99*10</f>
        <v/>
      </c>
      <c r="P143" s="1">
        <f>SUMIFS($I$5:$I$55,$B$5:$B$55,$A143)*P$103*P$99*10</f>
        <v/>
      </c>
      <c r="Q143" s="1">
        <f>SUMIFS($I$5:$I$55,$B$5:$B$55,$A143)*Q$103*Q$99*10</f>
        <v/>
      </c>
      <c r="R143" s="1">
        <f>SUMIFS($I$5:$I$55,$B$5:$B$55,$A143)*R$103*R$99*10</f>
        <v/>
      </c>
      <c r="S143" s="1">
        <f>SUMIFS($I$5:$I$55,$B$5:$B$55,$A143)*S$103*S$99*10</f>
        <v/>
      </c>
      <c r="T143" s="1">
        <f>SUMIFS($I$5:$I$55,$B$5:$B$55,$A143)*T$103*T$99*10</f>
        <v/>
      </c>
      <c r="U143" s="1">
        <f>SUMIFS($I$5:$I$55,$B$5:$B$55,$A143)*U$103*U$99*10</f>
        <v/>
      </c>
      <c r="V143" s="1">
        <f>SUMIFS($I$5:$I$55,$B$5:$B$55,$A143)*V$103*V$99*10</f>
        <v/>
      </c>
      <c r="W143" s="1">
        <f>SUMIFS($I$5:$I$55,$B$5:$B$55,$A143)*W$103*W$99*10</f>
        <v/>
      </c>
      <c r="X143" s="1">
        <f>SUMIFS($I$5:$I$55,$B$5:$B$55,$A143)*X$103*X$99*10</f>
        <v/>
      </c>
      <c r="Y143" s="1">
        <f>SUMIFS($I$5:$I$55,$B$5:$B$55,$A143)*Y$103*Y$99*10</f>
        <v/>
      </c>
      <c r="Z143" s="1">
        <f>SUMIFS($I$5:$I$55,$B$5:$B$55,$A143)*Z$103*Z$99*10</f>
        <v/>
      </c>
      <c r="AA143" s="1">
        <f>SUMIFS($I$5:$I$55,$B$5:$B$55,$A143)*AA$103*AA$99*10</f>
        <v/>
      </c>
      <c r="AB143" s="1">
        <f>SUMIFS($I$5:$I$55,$B$5:$B$55,$A143)*AB$103*AB$99*10</f>
        <v/>
      </c>
      <c r="AC143" s="1">
        <f>SUMIFS($I$5:$I$55,$B$5:$B$55,$A143)*AC$103*AC$99*10</f>
        <v/>
      </c>
      <c r="AD143" s="1">
        <f>SUMIFS($I$5:$I$55,$B$5:$B$55,$A143)*AD$103*AD$99*10</f>
        <v/>
      </c>
      <c r="AE143" s="1">
        <f>SUMIFS($I$5:$I$55,$B$5:$B$55,$A143)*AE$103*AE$99*10</f>
        <v/>
      </c>
      <c r="AF143" s="1">
        <f>SUMIFS($I$5:$I$55,$B$5:$B$55,$A143)*AF$103*AF$99*10</f>
        <v/>
      </c>
      <c r="AG143" s="1">
        <f>SUMIFS($I$5:$I$55,$B$5:$B$55,$A143)*AG$103*AG$99*10</f>
        <v/>
      </c>
    </row>
    <row r="144" ht="15" customHeight="1" s="157">
      <c r="A144" s="61" t="inlineStr">
        <is>
          <t>RI</t>
        </is>
      </c>
      <c r="B144" s="1">
        <f>SUMIFS($I$5:$I$55,$B$5:$B$55,$A144)*B$103*B$99*10</f>
        <v/>
      </c>
      <c r="C144" s="1">
        <f>SUMIFS($I$5:$I$55,$B$5:$B$55,$A144)*C$103*C$99*10</f>
        <v/>
      </c>
      <c r="D144" s="1">
        <f>SUMIFS($I$5:$I$55,$B$5:$B$55,$A144)*D$103*D$99*10</f>
        <v/>
      </c>
      <c r="E144" s="1">
        <f>SUMIFS($I$5:$I$55,$B$5:$B$55,$A144)*E$103*E$99*10</f>
        <v/>
      </c>
      <c r="F144" s="1">
        <f>SUMIFS($I$5:$I$55,$B$5:$B$55,$A144)*F$103*F$99*10</f>
        <v/>
      </c>
      <c r="G144" s="1">
        <f>SUMIFS($I$5:$I$55,$B$5:$B$55,$A144)*G$103*G$99*10</f>
        <v/>
      </c>
      <c r="H144" s="1">
        <f>SUMIFS($I$5:$I$55,$B$5:$B$55,$A144)*H$103*H$99*10</f>
        <v/>
      </c>
      <c r="I144" s="1">
        <f>SUMIFS($I$5:$I$55,$B$5:$B$55,$A144)*I$103*I$99*10</f>
        <v/>
      </c>
      <c r="J144" s="1">
        <f>SUMIFS($I$5:$I$55,$B$5:$B$55,$A144)*J$103*J$99*10</f>
        <v/>
      </c>
      <c r="K144" s="1">
        <f>SUMIFS($I$5:$I$55,$B$5:$B$55,$A144)*K$103*K$99*10</f>
        <v/>
      </c>
      <c r="L144" s="1">
        <f>SUMIFS($I$5:$I$55,$B$5:$B$55,$A144)*L$103*L$99*10</f>
        <v/>
      </c>
      <c r="M144" s="1">
        <f>SUMIFS($I$5:$I$55,$B$5:$B$55,$A144)*M$103*M$99*10</f>
        <v/>
      </c>
      <c r="N144" s="1">
        <f>SUMIFS($I$5:$I$55,$B$5:$B$55,$A144)*N$103*N$99*10</f>
        <v/>
      </c>
      <c r="O144" s="1">
        <f>SUMIFS($I$5:$I$55,$B$5:$B$55,$A144)*O$103*O$99*10</f>
        <v/>
      </c>
      <c r="P144" s="1">
        <f>SUMIFS($I$5:$I$55,$B$5:$B$55,$A144)*P$103*P$99*10</f>
        <v/>
      </c>
      <c r="Q144" s="1">
        <f>SUMIFS($I$5:$I$55,$B$5:$B$55,$A144)*Q$103*Q$99*10</f>
        <v/>
      </c>
      <c r="R144" s="1">
        <f>SUMIFS($I$5:$I$55,$B$5:$B$55,$A144)*R$103*R$99*10</f>
        <v/>
      </c>
      <c r="S144" s="1">
        <f>SUMIFS($I$5:$I$55,$B$5:$B$55,$A144)*S$103*S$99*10</f>
        <v/>
      </c>
      <c r="T144" s="1">
        <f>SUMIFS($I$5:$I$55,$B$5:$B$55,$A144)*T$103*T$99*10</f>
        <v/>
      </c>
      <c r="U144" s="1">
        <f>SUMIFS($I$5:$I$55,$B$5:$B$55,$A144)*U$103*U$99*10</f>
        <v/>
      </c>
      <c r="V144" s="1">
        <f>SUMIFS($I$5:$I$55,$B$5:$B$55,$A144)*V$103*V$99*10</f>
        <v/>
      </c>
      <c r="W144" s="1">
        <f>SUMIFS($I$5:$I$55,$B$5:$B$55,$A144)*W$103*W$99*10</f>
        <v/>
      </c>
      <c r="X144" s="1">
        <f>SUMIFS($I$5:$I$55,$B$5:$B$55,$A144)*X$103*X$99*10</f>
        <v/>
      </c>
      <c r="Y144" s="1">
        <f>SUMIFS($I$5:$I$55,$B$5:$B$55,$A144)*Y$103*Y$99*10</f>
        <v/>
      </c>
      <c r="Z144" s="1">
        <f>SUMIFS($I$5:$I$55,$B$5:$B$55,$A144)*Z$103*Z$99*10</f>
        <v/>
      </c>
      <c r="AA144" s="1">
        <f>SUMIFS($I$5:$I$55,$B$5:$B$55,$A144)*AA$103*AA$99*10</f>
        <v/>
      </c>
      <c r="AB144" s="1">
        <f>SUMIFS($I$5:$I$55,$B$5:$B$55,$A144)*AB$103*AB$99*10</f>
        <v/>
      </c>
      <c r="AC144" s="1">
        <f>SUMIFS($I$5:$I$55,$B$5:$B$55,$A144)*AC$103*AC$99*10</f>
        <v/>
      </c>
      <c r="AD144" s="1">
        <f>SUMIFS($I$5:$I$55,$B$5:$B$55,$A144)*AD$103*AD$99*10</f>
        <v/>
      </c>
      <c r="AE144" s="1">
        <f>SUMIFS($I$5:$I$55,$B$5:$B$55,$A144)*AE$103*AE$99*10</f>
        <v/>
      </c>
      <c r="AF144" s="1">
        <f>SUMIFS($I$5:$I$55,$B$5:$B$55,$A144)*AF$103*AF$99*10</f>
        <v/>
      </c>
      <c r="AG144" s="1">
        <f>SUMIFS($I$5:$I$55,$B$5:$B$55,$A144)*AG$103*AG$99*10</f>
        <v/>
      </c>
    </row>
    <row r="145" ht="15" customHeight="1" s="157">
      <c r="A145" s="61" t="inlineStr">
        <is>
          <t>SC</t>
        </is>
      </c>
      <c r="B145" s="1">
        <f>SUMIFS($I$5:$I$55,$B$5:$B$55,$A145)*B$103*B$99*10</f>
        <v/>
      </c>
      <c r="C145" s="1">
        <f>SUMIFS($I$5:$I$55,$B$5:$B$55,$A145)*C$103*C$99*10</f>
        <v/>
      </c>
      <c r="D145" s="1">
        <f>SUMIFS($I$5:$I$55,$B$5:$B$55,$A145)*D$103*D$99*10</f>
        <v/>
      </c>
      <c r="E145" s="1">
        <f>SUMIFS($I$5:$I$55,$B$5:$B$55,$A145)*E$103*E$99*10</f>
        <v/>
      </c>
      <c r="F145" s="1">
        <f>SUMIFS($I$5:$I$55,$B$5:$B$55,$A145)*F$103*F$99*10</f>
        <v/>
      </c>
      <c r="G145" s="1">
        <f>SUMIFS($I$5:$I$55,$B$5:$B$55,$A145)*G$103*G$99*10</f>
        <v/>
      </c>
      <c r="H145" s="1">
        <f>SUMIFS($I$5:$I$55,$B$5:$B$55,$A145)*H$103*H$99*10</f>
        <v/>
      </c>
      <c r="I145" s="1">
        <f>SUMIFS($I$5:$I$55,$B$5:$B$55,$A145)*I$103*I$99*10</f>
        <v/>
      </c>
      <c r="J145" s="1">
        <f>SUMIFS($I$5:$I$55,$B$5:$B$55,$A145)*J$103*J$99*10</f>
        <v/>
      </c>
      <c r="K145" s="1">
        <f>SUMIFS($I$5:$I$55,$B$5:$B$55,$A145)*K$103*K$99*10</f>
        <v/>
      </c>
      <c r="L145" s="1">
        <f>SUMIFS($I$5:$I$55,$B$5:$B$55,$A145)*L$103*L$99*10</f>
        <v/>
      </c>
      <c r="M145" s="1">
        <f>SUMIFS($I$5:$I$55,$B$5:$B$55,$A145)*M$103*M$99*10</f>
        <v/>
      </c>
      <c r="N145" s="1">
        <f>SUMIFS($I$5:$I$55,$B$5:$B$55,$A145)*N$103*N$99*10</f>
        <v/>
      </c>
      <c r="O145" s="1">
        <f>SUMIFS($I$5:$I$55,$B$5:$B$55,$A145)*O$103*O$99*10</f>
        <v/>
      </c>
      <c r="P145" s="1">
        <f>SUMIFS($I$5:$I$55,$B$5:$B$55,$A145)*P$103*P$99*10</f>
        <v/>
      </c>
      <c r="Q145" s="1">
        <f>SUMIFS($I$5:$I$55,$B$5:$B$55,$A145)*Q$103*Q$99*10</f>
        <v/>
      </c>
      <c r="R145" s="1">
        <f>SUMIFS($I$5:$I$55,$B$5:$B$55,$A145)*R$103*R$99*10</f>
        <v/>
      </c>
      <c r="S145" s="1">
        <f>SUMIFS($I$5:$I$55,$B$5:$B$55,$A145)*S$103*S$99*10</f>
        <v/>
      </c>
      <c r="T145" s="1">
        <f>SUMIFS($I$5:$I$55,$B$5:$B$55,$A145)*T$103*T$99*10</f>
        <v/>
      </c>
      <c r="U145" s="1">
        <f>SUMIFS($I$5:$I$55,$B$5:$B$55,$A145)*U$103*U$99*10</f>
        <v/>
      </c>
      <c r="V145" s="1">
        <f>SUMIFS($I$5:$I$55,$B$5:$B$55,$A145)*V$103*V$99*10</f>
        <v/>
      </c>
      <c r="W145" s="1">
        <f>SUMIFS($I$5:$I$55,$B$5:$B$55,$A145)*W$103*W$99*10</f>
        <v/>
      </c>
      <c r="X145" s="1">
        <f>SUMIFS($I$5:$I$55,$B$5:$B$55,$A145)*X$103*X$99*10</f>
        <v/>
      </c>
      <c r="Y145" s="1">
        <f>SUMIFS($I$5:$I$55,$B$5:$B$55,$A145)*Y$103*Y$99*10</f>
        <v/>
      </c>
      <c r="Z145" s="1">
        <f>SUMIFS($I$5:$I$55,$B$5:$B$55,$A145)*Z$103*Z$99*10</f>
        <v/>
      </c>
      <c r="AA145" s="1">
        <f>SUMIFS($I$5:$I$55,$B$5:$B$55,$A145)*AA$103*AA$99*10</f>
        <v/>
      </c>
      <c r="AB145" s="1">
        <f>SUMIFS($I$5:$I$55,$B$5:$B$55,$A145)*AB$103*AB$99*10</f>
        <v/>
      </c>
      <c r="AC145" s="1">
        <f>SUMIFS($I$5:$I$55,$B$5:$B$55,$A145)*AC$103*AC$99*10</f>
        <v/>
      </c>
      <c r="AD145" s="1">
        <f>SUMIFS($I$5:$I$55,$B$5:$B$55,$A145)*AD$103*AD$99*10</f>
        <v/>
      </c>
      <c r="AE145" s="1">
        <f>SUMIFS($I$5:$I$55,$B$5:$B$55,$A145)*AE$103*AE$99*10</f>
        <v/>
      </c>
      <c r="AF145" s="1">
        <f>SUMIFS($I$5:$I$55,$B$5:$B$55,$A145)*AF$103*AF$99*10</f>
        <v/>
      </c>
      <c r="AG145" s="1">
        <f>SUMIFS($I$5:$I$55,$B$5:$B$55,$A145)*AG$103*AG$99*10</f>
        <v/>
      </c>
    </row>
    <row r="146" ht="15" customHeight="1" s="157">
      <c r="A146" s="61" t="inlineStr">
        <is>
          <t>SD</t>
        </is>
      </c>
      <c r="B146" s="1">
        <f>SUMIFS($I$5:$I$55,$B$5:$B$55,$A146)*B$103*B$99*10</f>
        <v/>
      </c>
      <c r="C146" s="1">
        <f>SUMIFS($I$5:$I$55,$B$5:$B$55,$A146)*C$103*C$99*10</f>
        <v/>
      </c>
      <c r="D146" s="1">
        <f>SUMIFS($I$5:$I$55,$B$5:$B$55,$A146)*D$103*D$99*10</f>
        <v/>
      </c>
      <c r="E146" s="1">
        <f>SUMIFS($I$5:$I$55,$B$5:$B$55,$A146)*E$103*E$99*10</f>
        <v/>
      </c>
      <c r="F146" s="1">
        <f>SUMIFS($I$5:$I$55,$B$5:$B$55,$A146)*F$103*F$99*10</f>
        <v/>
      </c>
      <c r="G146" s="1">
        <f>SUMIFS($I$5:$I$55,$B$5:$B$55,$A146)*G$103*G$99*10</f>
        <v/>
      </c>
      <c r="H146" s="1">
        <f>SUMIFS($I$5:$I$55,$B$5:$B$55,$A146)*H$103*H$99*10</f>
        <v/>
      </c>
      <c r="I146" s="1">
        <f>SUMIFS($I$5:$I$55,$B$5:$B$55,$A146)*I$103*I$99*10</f>
        <v/>
      </c>
      <c r="J146" s="1">
        <f>SUMIFS($I$5:$I$55,$B$5:$B$55,$A146)*J$103*J$99*10</f>
        <v/>
      </c>
      <c r="K146" s="1">
        <f>SUMIFS($I$5:$I$55,$B$5:$B$55,$A146)*K$103*K$99*10</f>
        <v/>
      </c>
      <c r="L146" s="1">
        <f>SUMIFS($I$5:$I$55,$B$5:$B$55,$A146)*L$103*L$99*10</f>
        <v/>
      </c>
      <c r="M146" s="1">
        <f>SUMIFS($I$5:$I$55,$B$5:$B$55,$A146)*M$103*M$99*10</f>
        <v/>
      </c>
      <c r="N146" s="1">
        <f>SUMIFS($I$5:$I$55,$B$5:$B$55,$A146)*N$103*N$99*10</f>
        <v/>
      </c>
      <c r="O146" s="1">
        <f>SUMIFS($I$5:$I$55,$B$5:$B$55,$A146)*O$103*O$99*10</f>
        <v/>
      </c>
      <c r="P146" s="1">
        <f>SUMIFS($I$5:$I$55,$B$5:$B$55,$A146)*P$103*P$99*10</f>
        <v/>
      </c>
      <c r="Q146" s="1">
        <f>SUMIFS($I$5:$I$55,$B$5:$B$55,$A146)*Q$103*Q$99*10</f>
        <v/>
      </c>
      <c r="R146" s="1">
        <f>SUMIFS($I$5:$I$55,$B$5:$B$55,$A146)*R$103*R$99*10</f>
        <v/>
      </c>
      <c r="S146" s="1">
        <f>SUMIFS($I$5:$I$55,$B$5:$B$55,$A146)*S$103*S$99*10</f>
        <v/>
      </c>
      <c r="T146" s="1">
        <f>SUMIFS($I$5:$I$55,$B$5:$B$55,$A146)*T$103*T$99*10</f>
        <v/>
      </c>
      <c r="U146" s="1">
        <f>SUMIFS($I$5:$I$55,$B$5:$B$55,$A146)*U$103*U$99*10</f>
        <v/>
      </c>
      <c r="V146" s="1">
        <f>SUMIFS($I$5:$I$55,$B$5:$B$55,$A146)*V$103*V$99*10</f>
        <v/>
      </c>
      <c r="W146" s="1">
        <f>SUMIFS($I$5:$I$55,$B$5:$B$55,$A146)*W$103*W$99*10</f>
        <v/>
      </c>
      <c r="X146" s="1">
        <f>SUMIFS($I$5:$I$55,$B$5:$B$55,$A146)*X$103*X$99*10</f>
        <v/>
      </c>
      <c r="Y146" s="1">
        <f>SUMIFS($I$5:$I$55,$B$5:$B$55,$A146)*Y$103*Y$99*10</f>
        <v/>
      </c>
      <c r="Z146" s="1">
        <f>SUMIFS($I$5:$I$55,$B$5:$B$55,$A146)*Z$103*Z$99*10</f>
        <v/>
      </c>
      <c r="AA146" s="1">
        <f>SUMIFS($I$5:$I$55,$B$5:$B$55,$A146)*AA$103*AA$99*10</f>
        <v/>
      </c>
      <c r="AB146" s="1">
        <f>SUMIFS($I$5:$I$55,$B$5:$B$55,$A146)*AB$103*AB$99*10</f>
        <v/>
      </c>
      <c r="AC146" s="1">
        <f>SUMIFS($I$5:$I$55,$B$5:$B$55,$A146)*AC$103*AC$99*10</f>
        <v/>
      </c>
      <c r="AD146" s="1">
        <f>SUMIFS($I$5:$I$55,$B$5:$B$55,$A146)*AD$103*AD$99*10</f>
        <v/>
      </c>
      <c r="AE146" s="1">
        <f>SUMIFS($I$5:$I$55,$B$5:$B$55,$A146)*AE$103*AE$99*10</f>
        <v/>
      </c>
      <c r="AF146" s="1">
        <f>SUMIFS($I$5:$I$55,$B$5:$B$55,$A146)*AF$103*AF$99*10</f>
        <v/>
      </c>
      <c r="AG146" s="1">
        <f>SUMIFS($I$5:$I$55,$B$5:$B$55,$A146)*AG$103*AG$99*10</f>
        <v/>
      </c>
    </row>
    <row r="147" ht="15" customHeight="1" s="157">
      <c r="A147" s="61" t="inlineStr">
        <is>
          <t>TN</t>
        </is>
      </c>
      <c r="B147" s="1">
        <f>SUMIFS($I$5:$I$55,$B$5:$B$55,$A147)*B$103*B$99*10</f>
        <v/>
      </c>
      <c r="C147" s="1">
        <f>SUMIFS($I$5:$I$55,$B$5:$B$55,$A147)*C$103*C$99*10</f>
        <v/>
      </c>
      <c r="D147" s="1">
        <f>SUMIFS($I$5:$I$55,$B$5:$B$55,$A147)*D$103*D$99*10</f>
        <v/>
      </c>
      <c r="E147" s="1">
        <f>SUMIFS($I$5:$I$55,$B$5:$B$55,$A147)*E$103*E$99*10</f>
        <v/>
      </c>
      <c r="F147" s="1">
        <f>SUMIFS($I$5:$I$55,$B$5:$B$55,$A147)*F$103*F$99*10</f>
        <v/>
      </c>
      <c r="G147" s="1">
        <f>SUMIFS($I$5:$I$55,$B$5:$B$55,$A147)*G$103*G$99*10</f>
        <v/>
      </c>
      <c r="H147" s="1">
        <f>SUMIFS($I$5:$I$55,$B$5:$B$55,$A147)*H$103*H$99*10</f>
        <v/>
      </c>
      <c r="I147" s="1">
        <f>SUMIFS($I$5:$I$55,$B$5:$B$55,$A147)*I$103*I$99*10</f>
        <v/>
      </c>
      <c r="J147" s="1">
        <f>SUMIFS($I$5:$I$55,$B$5:$B$55,$A147)*J$103*J$99*10</f>
        <v/>
      </c>
      <c r="K147" s="1">
        <f>SUMIFS($I$5:$I$55,$B$5:$B$55,$A147)*K$103*K$99*10</f>
        <v/>
      </c>
      <c r="L147" s="1">
        <f>SUMIFS($I$5:$I$55,$B$5:$B$55,$A147)*L$103*L$99*10</f>
        <v/>
      </c>
      <c r="M147" s="1">
        <f>SUMIFS($I$5:$I$55,$B$5:$B$55,$A147)*M$103*M$99*10</f>
        <v/>
      </c>
      <c r="N147" s="1">
        <f>SUMIFS($I$5:$I$55,$B$5:$B$55,$A147)*N$103*N$99*10</f>
        <v/>
      </c>
      <c r="O147" s="1">
        <f>SUMIFS($I$5:$I$55,$B$5:$B$55,$A147)*O$103*O$99*10</f>
        <v/>
      </c>
      <c r="P147" s="1">
        <f>SUMIFS($I$5:$I$55,$B$5:$B$55,$A147)*P$103*P$99*10</f>
        <v/>
      </c>
      <c r="Q147" s="1">
        <f>SUMIFS($I$5:$I$55,$B$5:$B$55,$A147)*Q$103*Q$99*10</f>
        <v/>
      </c>
      <c r="R147" s="1">
        <f>SUMIFS($I$5:$I$55,$B$5:$B$55,$A147)*R$103*R$99*10</f>
        <v/>
      </c>
      <c r="S147" s="1">
        <f>SUMIFS($I$5:$I$55,$B$5:$B$55,$A147)*S$103*S$99*10</f>
        <v/>
      </c>
      <c r="T147" s="1">
        <f>SUMIFS($I$5:$I$55,$B$5:$B$55,$A147)*T$103*T$99*10</f>
        <v/>
      </c>
      <c r="U147" s="1">
        <f>SUMIFS($I$5:$I$55,$B$5:$B$55,$A147)*U$103*U$99*10</f>
        <v/>
      </c>
      <c r="V147" s="1">
        <f>SUMIFS($I$5:$I$55,$B$5:$B$55,$A147)*V$103*V$99*10</f>
        <v/>
      </c>
      <c r="W147" s="1">
        <f>SUMIFS($I$5:$I$55,$B$5:$B$55,$A147)*W$103*W$99*10</f>
        <v/>
      </c>
      <c r="X147" s="1">
        <f>SUMIFS($I$5:$I$55,$B$5:$B$55,$A147)*X$103*X$99*10</f>
        <v/>
      </c>
      <c r="Y147" s="1">
        <f>SUMIFS($I$5:$I$55,$B$5:$B$55,$A147)*Y$103*Y$99*10</f>
        <v/>
      </c>
      <c r="Z147" s="1">
        <f>SUMIFS($I$5:$I$55,$B$5:$B$55,$A147)*Z$103*Z$99*10</f>
        <v/>
      </c>
      <c r="AA147" s="1">
        <f>SUMIFS($I$5:$I$55,$B$5:$B$55,$A147)*AA$103*AA$99*10</f>
        <v/>
      </c>
      <c r="AB147" s="1">
        <f>SUMIFS($I$5:$I$55,$B$5:$B$55,$A147)*AB$103*AB$99*10</f>
        <v/>
      </c>
      <c r="AC147" s="1">
        <f>SUMIFS($I$5:$I$55,$B$5:$B$55,$A147)*AC$103*AC$99*10</f>
        <v/>
      </c>
      <c r="AD147" s="1">
        <f>SUMIFS($I$5:$I$55,$B$5:$B$55,$A147)*AD$103*AD$99*10</f>
        <v/>
      </c>
      <c r="AE147" s="1">
        <f>SUMIFS($I$5:$I$55,$B$5:$B$55,$A147)*AE$103*AE$99*10</f>
        <v/>
      </c>
      <c r="AF147" s="1">
        <f>SUMIFS($I$5:$I$55,$B$5:$B$55,$A147)*AF$103*AF$99*10</f>
        <v/>
      </c>
      <c r="AG147" s="1">
        <f>SUMIFS($I$5:$I$55,$B$5:$B$55,$A147)*AG$103*AG$99*10</f>
        <v/>
      </c>
    </row>
    <row r="148" ht="15" customHeight="1" s="157">
      <c r="A148" s="61" t="inlineStr">
        <is>
          <t>TX</t>
        </is>
      </c>
      <c r="B148" s="1">
        <f>SUMIFS($I$5:$I$55,$B$5:$B$55,$A148)*B$103*B$99*10</f>
        <v/>
      </c>
      <c r="C148" s="1">
        <f>SUMIFS($I$5:$I$55,$B$5:$B$55,$A148)*C$103*C$99*10</f>
        <v/>
      </c>
      <c r="D148" s="1">
        <f>SUMIFS($I$5:$I$55,$B$5:$B$55,$A148)*D$103*D$99*10</f>
        <v/>
      </c>
      <c r="E148" s="1">
        <f>SUMIFS($I$5:$I$55,$B$5:$B$55,$A148)*E$103*E$99*10</f>
        <v/>
      </c>
      <c r="F148" s="1">
        <f>SUMIFS($I$5:$I$55,$B$5:$B$55,$A148)*F$103*F$99*10</f>
        <v/>
      </c>
      <c r="G148" s="1">
        <f>SUMIFS($I$5:$I$55,$B$5:$B$55,$A148)*G$103*G$99*10</f>
        <v/>
      </c>
      <c r="H148" s="1">
        <f>SUMIFS($I$5:$I$55,$B$5:$B$55,$A148)*H$103*H$99*10</f>
        <v/>
      </c>
      <c r="I148" s="1">
        <f>SUMIFS($I$5:$I$55,$B$5:$B$55,$A148)*I$103*I$99*10</f>
        <v/>
      </c>
      <c r="J148" s="1">
        <f>SUMIFS($I$5:$I$55,$B$5:$B$55,$A148)*J$103*J$99*10</f>
        <v/>
      </c>
      <c r="K148" s="1">
        <f>SUMIFS($I$5:$I$55,$B$5:$B$55,$A148)*K$103*K$99*10</f>
        <v/>
      </c>
      <c r="L148" s="1">
        <f>SUMIFS($I$5:$I$55,$B$5:$B$55,$A148)*L$103*L$99*10</f>
        <v/>
      </c>
      <c r="M148" s="1">
        <f>SUMIFS($I$5:$I$55,$B$5:$B$55,$A148)*M$103*M$99*10</f>
        <v/>
      </c>
      <c r="N148" s="1">
        <f>SUMIFS($I$5:$I$55,$B$5:$B$55,$A148)*N$103*N$99*10</f>
        <v/>
      </c>
      <c r="O148" s="1">
        <f>SUMIFS($I$5:$I$55,$B$5:$B$55,$A148)*O$103*O$99*10</f>
        <v/>
      </c>
      <c r="P148" s="1">
        <f>SUMIFS($I$5:$I$55,$B$5:$B$55,$A148)*P$103*P$99*10</f>
        <v/>
      </c>
      <c r="Q148" s="1">
        <f>SUMIFS($I$5:$I$55,$B$5:$B$55,$A148)*Q$103*Q$99*10</f>
        <v/>
      </c>
      <c r="R148" s="1">
        <f>SUMIFS($I$5:$I$55,$B$5:$B$55,$A148)*R$103*R$99*10</f>
        <v/>
      </c>
      <c r="S148" s="1">
        <f>SUMIFS($I$5:$I$55,$B$5:$B$55,$A148)*S$103*S$99*10</f>
        <v/>
      </c>
      <c r="T148" s="1">
        <f>SUMIFS($I$5:$I$55,$B$5:$B$55,$A148)*T$103*T$99*10</f>
        <v/>
      </c>
      <c r="U148" s="1">
        <f>SUMIFS($I$5:$I$55,$B$5:$B$55,$A148)*U$103*U$99*10</f>
        <v/>
      </c>
      <c r="V148" s="1">
        <f>SUMIFS($I$5:$I$55,$B$5:$B$55,$A148)*V$103*V$99*10</f>
        <v/>
      </c>
      <c r="W148" s="1">
        <f>SUMIFS($I$5:$I$55,$B$5:$B$55,$A148)*W$103*W$99*10</f>
        <v/>
      </c>
      <c r="X148" s="1">
        <f>SUMIFS($I$5:$I$55,$B$5:$B$55,$A148)*X$103*X$99*10</f>
        <v/>
      </c>
      <c r="Y148" s="1">
        <f>SUMIFS($I$5:$I$55,$B$5:$B$55,$A148)*Y$103*Y$99*10</f>
        <v/>
      </c>
      <c r="Z148" s="1">
        <f>SUMIFS($I$5:$I$55,$B$5:$B$55,$A148)*Z$103*Z$99*10</f>
        <v/>
      </c>
      <c r="AA148" s="1">
        <f>SUMIFS($I$5:$I$55,$B$5:$B$55,$A148)*AA$103*AA$99*10</f>
        <v/>
      </c>
      <c r="AB148" s="1">
        <f>SUMIFS($I$5:$I$55,$B$5:$B$55,$A148)*AB$103*AB$99*10</f>
        <v/>
      </c>
      <c r="AC148" s="1">
        <f>SUMIFS($I$5:$I$55,$B$5:$B$55,$A148)*AC$103*AC$99*10</f>
        <v/>
      </c>
      <c r="AD148" s="1">
        <f>SUMIFS($I$5:$I$55,$B$5:$B$55,$A148)*AD$103*AD$99*10</f>
        <v/>
      </c>
      <c r="AE148" s="1">
        <f>SUMIFS($I$5:$I$55,$B$5:$B$55,$A148)*AE$103*AE$99*10</f>
        <v/>
      </c>
      <c r="AF148" s="1">
        <f>SUMIFS($I$5:$I$55,$B$5:$B$55,$A148)*AF$103*AF$99*10</f>
        <v/>
      </c>
      <c r="AG148" s="1">
        <f>SUMIFS($I$5:$I$55,$B$5:$B$55,$A148)*AG$103*AG$99*10</f>
        <v/>
      </c>
    </row>
    <row r="149" ht="15" customHeight="1" s="157">
      <c r="A149" s="61" t="inlineStr">
        <is>
          <t>UT</t>
        </is>
      </c>
      <c r="B149" s="1">
        <f>SUMIFS($I$5:$I$55,$B$5:$B$55,$A149)*B$103*B$99*10</f>
        <v/>
      </c>
      <c r="C149" s="1">
        <f>SUMIFS($I$5:$I$55,$B$5:$B$55,$A149)*C$103*C$99*10</f>
        <v/>
      </c>
      <c r="D149" s="1">
        <f>SUMIFS($I$5:$I$55,$B$5:$B$55,$A149)*D$103*D$99*10</f>
        <v/>
      </c>
      <c r="E149" s="1">
        <f>SUMIFS($I$5:$I$55,$B$5:$B$55,$A149)*E$103*E$99*10</f>
        <v/>
      </c>
      <c r="F149" s="1">
        <f>SUMIFS($I$5:$I$55,$B$5:$B$55,$A149)*F$103*F$99*10</f>
        <v/>
      </c>
      <c r="G149" s="1">
        <f>SUMIFS($I$5:$I$55,$B$5:$B$55,$A149)*G$103*G$99*10</f>
        <v/>
      </c>
      <c r="H149" s="1">
        <f>SUMIFS($I$5:$I$55,$B$5:$B$55,$A149)*H$103*H$99*10</f>
        <v/>
      </c>
      <c r="I149" s="1">
        <f>SUMIFS($I$5:$I$55,$B$5:$B$55,$A149)*I$103*I$99*10</f>
        <v/>
      </c>
      <c r="J149" s="1">
        <f>SUMIFS($I$5:$I$55,$B$5:$B$55,$A149)*J$103*J$99*10</f>
        <v/>
      </c>
      <c r="K149" s="1">
        <f>SUMIFS($I$5:$I$55,$B$5:$B$55,$A149)*K$103*K$99*10</f>
        <v/>
      </c>
      <c r="L149" s="1">
        <f>SUMIFS($I$5:$I$55,$B$5:$B$55,$A149)*L$103*L$99*10</f>
        <v/>
      </c>
      <c r="M149" s="1">
        <f>SUMIFS($I$5:$I$55,$B$5:$B$55,$A149)*M$103*M$99*10</f>
        <v/>
      </c>
      <c r="N149" s="1">
        <f>SUMIFS($I$5:$I$55,$B$5:$B$55,$A149)*N$103*N$99*10</f>
        <v/>
      </c>
      <c r="O149" s="1">
        <f>SUMIFS($I$5:$I$55,$B$5:$B$55,$A149)*O$103*O$99*10</f>
        <v/>
      </c>
      <c r="P149" s="1">
        <f>SUMIFS($I$5:$I$55,$B$5:$B$55,$A149)*P$103*P$99*10</f>
        <v/>
      </c>
      <c r="Q149" s="1">
        <f>SUMIFS($I$5:$I$55,$B$5:$B$55,$A149)*Q$103*Q$99*10</f>
        <v/>
      </c>
      <c r="R149" s="1">
        <f>SUMIFS($I$5:$I$55,$B$5:$B$55,$A149)*R$103*R$99*10</f>
        <v/>
      </c>
      <c r="S149" s="1">
        <f>SUMIFS($I$5:$I$55,$B$5:$B$55,$A149)*S$103*S$99*10</f>
        <v/>
      </c>
      <c r="T149" s="1">
        <f>SUMIFS($I$5:$I$55,$B$5:$B$55,$A149)*T$103*T$99*10</f>
        <v/>
      </c>
      <c r="U149" s="1">
        <f>SUMIFS($I$5:$I$55,$B$5:$B$55,$A149)*U$103*U$99*10</f>
        <v/>
      </c>
      <c r="V149" s="1">
        <f>SUMIFS($I$5:$I$55,$B$5:$B$55,$A149)*V$103*V$99*10</f>
        <v/>
      </c>
      <c r="W149" s="1">
        <f>SUMIFS($I$5:$I$55,$B$5:$B$55,$A149)*W$103*W$99*10</f>
        <v/>
      </c>
      <c r="X149" s="1">
        <f>SUMIFS($I$5:$I$55,$B$5:$B$55,$A149)*X$103*X$99*10</f>
        <v/>
      </c>
      <c r="Y149" s="1">
        <f>SUMIFS($I$5:$I$55,$B$5:$B$55,$A149)*Y$103*Y$99*10</f>
        <v/>
      </c>
      <c r="Z149" s="1">
        <f>SUMIFS($I$5:$I$55,$B$5:$B$55,$A149)*Z$103*Z$99*10</f>
        <v/>
      </c>
      <c r="AA149" s="1">
        <f>SUMIFS($I$5:$I$55,$B$5:$B$55,$A149)*AA$103*AA$99*10</f>
        <v/>
      </c>
      <c r="AB149" s="1">
        <f>SUMIFS($I$5:$I$55,$B$5:$B$55,$A149)*AB$103*AB$99*10</f>
        <v/>
      </c>
      <c r="AC149" s="1">
        <f>SUMIFS($I$5:$I$55,$B$5:$B$55,$A149)*AC$103*AC$99*10</f>
        <v/>
      </c>
      <c r="AD149" s="1">
        <f>SUMIFS($I$5:$I$55,$B$5:$B$55,$A149)*AD$103*AD$99*10</f>
        <v/>
      </c>
      <c r="AE149" s="1">
        <f>SUMIFS($I$5:$I$55,$B$5:$B$55,$A149)*AE$103*AE$99*10</f>
        <v/>
      </c>
      <c r="AF149" s="1">
        <f>SUMIFS($I$5:$I$55,$B$5:$B$55,$A149)*AF$103*AF$99*10</f>
        <v/>
      </c>
      <c r="AG149" s="1">
        <f>SUMIFS($I$5:$I$55,$B$5:$B$55,$A149)*AG$103*AG$99*10</f>
        <v/>
      </c>
    </row>
    <row r="150" ht="15" customHeight="1" s="157">
      <c r="A150" s="61" t="inlineStr">
        <is>
          <t>VA</t>
        </is>
      </c>
      <c r="B150" s="1">
        <f>SUMIFS($I$5:$I$55,$B$5:$B$55,$A150)*B$103*B$99*10</f>
        <v/>
      </c>
      <c r="C150" s="1">
        <f>SUMIFS($I$5:$I$55,$B$5:$B$55,$A150)*C$103*C$99*10</f>
        <v/>
      </c>
      <c r="D150" s="1">
        <f>SUMIFS($I$5:$I$55,$B$5:$B$55,$A150)*D$103*D$99*10</f>
        <v/>
      </c>
      <c r="E150" s="1">
        <f>SUMIFS($I$5:$I$55,$B$5:$B$55,$A150)*E$103*E$99*10</f>
        <v/>
      </c>
      <c r="F150" s="1">
        <f>SUMIFS($I$5:$I$55,$B$5:$B$55,$A150)*F$103*F$99*10</f>
        <v/>
      </c>
      <c r="G150" s="1">
        <f>SUMIFS($I$5:$I$55,$B$5:$B$55,$A150)*G$103*G$99*10</f>
        <v/>
      </c>
      <c r="H150" s="1">
        <f>SUMIFS($I$5:$I$55,$B$5:$B$55,$A150)*H$103*H$99*10</f>
        <v/>
      </c>
      <c r="I150" s="1">
        <f>SUMIFS($I$5:$I$55,$B$5:$B$55,$A150)*I$103*I$99*10</f>
        <v/>
      </c>
      <c r="J150" s="1">
        <f>SUMIFS($I$5:$I$55,$B$5:$B$55,$A150)*J$103*J$99*10</f>
        <v/>
      </c>
      <c r="K150" s="1">
        <f>SUMIFS($I$5:$I$55,$B$5:$B$55,$A150)*K$103*K$99*10</f>
        <v/>
      </c>
      <c r="L150" s="1">
        <f>SUMIFS($I$5:$I$55,$B$5:$B$55,$A150)*L$103*L$99*10</f>
        <v/>
      </c>
      <c r="M150" s="1">
        <f>SUMIFS($I$5:$I$55,$B$5:$B$55,$A150)*M$103*M$99*10</f>
        <v/>
      </c>
      <c r="N150" s="1">
        <f>SUMIFS($I$5:$I$55,$B$5:$B$55,$A150)*N$103*N$99*10</f>
        <v/>
      </c>
      <c r="O150" s="1">
        <f>SUMIFS($I$5:$I$55,$B$5:$B$55,$A150)*O$103*O$99*10</f>
        <v/>
      </c>
      <c r="P150" s="1">
        <f>SUMIFS($I$5:$I$55,$B$5:$B$55,$A150)*P$103*P$99*10</f>
        <v/>
      </c>
      <c r="Q150" s="1">
        <f>SUMIFS($I$5:$I$55,$B$5:$B$55,$A150)*Q$103*Q$99*10</f>
        <v/>
      </c>
      <c r="R150" s="1">
        <f>SUMIFS($I$5:$I$55,$B$5:$B$55,$A150)*R$103*R$99*10</f>
        <v/>
      </c>
      <c r="S150" s="1">
        <f>SUMIFS($I$5:$I$55,$B$5:$B$55,$A150)*S$103*S$99*10</f>
        <v/>
      </c>
      <c r="T150" s="1">
        <f>SUMIFS($I$5:$I$55,$B$5:$B$55,$A150)*T$103*T$99*10</f>
        <v/>
      </c>
      <c r="U150" s="1">
        <f>SUMIFS($I$5:$I$55,$B$5:$B$55,$A150)*U$103*U$99*10</f>
        <v/>
      </c>
      <c r="V150" s="1">
        <f>SUMIFS($I$5:$I$55,$B$5:$B$55,$A150)*V$103*V$99*10</f>
        <v/>
      </c>
      <c r="W150" s="1">
        <f>SUMIFS($I$5:$I$55,$B$5:$B$55,$A150)*W$103*W$99*10</f>
        <v/>
      </c>
      <c r="X150" s="1">
        <f>SUMIFS($I$5:$I$55,$B$5:$B$55,$A150)*X$103*X$99*10</f>
        <v/>
      </c>
      <c r="Y150" s="1">
        <f>SUMIFS($I$5:$I$55,$B$5:$B$55,$A150)*Y$103*Y$99*10</f>
        <v/>
      </c>
      <c r="Z150" s="1">
        <f>SUMIFS($I$5:$I$55,$B$5:$B$55,$A150)*Z$103*Z$99*10</f>
        <v/>
      </c>
      <c r="AA150" s="1">
        <f>SUMIFS($I$5:$I$55,$B$5:$B$55,$A150)*AA$103*AA$99*10</f>
        <v/>
      </c>
      <c r="AB150" s="1">
        <f>SUMIFS($I$5:$I$55,$B$5:$B$55,$A150)*AB$103*AB$99*10</f>
        <v/>
      </c>
      <c r="AC150" s="1">
        <f>SUMIFS($I$5:$I$55,$B$5:$B$55,$A150)*AC$103*AC$99*10</f>
        <v/>
      </c>
      <c r="AD150" s="1">
        <f>SUMIFS($I$5:$I$55,$B$5:$B$55,$A150)*AD$103*AD$99*10</f>
        <v/>
      </c>
      <c r="AE150" s="1">
        <f>SUMIFS($I$5:$I$55,$B$5:$B$55,$A150)*AE$103*AE$99*10</f>
        <v/>
      </c>
      <c r="AF150" s="1">
        <f>SUMIFS($I$5:$I$55,$B$5:$B$55,$A150)*AF$103*AF$99*10</f>
        <v/>
      </c>
      <c r="AG150" s="1">
        <f>SUMIFS($I$5:$I$55,$B$5:$B$55,$A150)*AG$103*AG$99*10</f>
        <v/>
      </c>
    </row>
    <row r="151" ht="15" customHeight="1" s="157">
      <c r="A151" s="61" t="inlineStr">
        <is>
          <t>VT</t>
        </is>
      </c>
      <c r="B151" s="1">
        <f>SUMIFS($I$5:$I$55,$B$5:$B$55,$A151)*B$103*B$99*10</f>
        <v/>
      </c>
      <c r="C151" s="1">
        <f>SUMIFS($I$5:$I$55,$B$5:$B$55,$A151)*C$103*C$99*10</f>
        <v/>
      </c>
      <c r="D151" s="1">
        <f>SUMIFS($I$5:$I$55,$B$5:$B$55,$A151)*D$103*D$99*10</f>
        <v/>
      </c>
      <c r="E151" s="1">
        <f>SUMIFS($I$5:$I$55,$B$5:$B$55,$A151)*E$103*E$99*10</f>
        <v/>
      </c>
      <c r="F151" s="1">
        <f>SUMIFS($I$5:$I$55,$B$5:$B$55,$A151)*F$103*F$99*10</f>
        <v/>
      </c>
      <c r="G151" s="1">
        <f>SUMIFS($I$5:$I$55,$B$5:$B$55,$A151)*G$103*G$99*10</f>
        <v/>
      </c>
      <c r="H151" s="1">
        <f>SUMIFS($I$5:$I$55,$B$5:$B$55,$A151)*H$103*H$99*10</f>
        <v/>
      </c>
      <c r="I151" s="1">
        <f>SUMIFS($I$5:$I$55,$B$5:$B$55,$A151)*I$103*I$99*10</f>
        <v/>
      </c>
      <c r="J151" s="1">
        <f>SUMIFS($I$5:$I$55,$B$5:$B$55,$A151)*J$103*J$99*10</f>
        <v/>
      </c>
      <c r="K151" s="1">
        <f>SUMIFS($I$5:$I$55,$B$5:$B$55,$A151)*K$103*K$99*10</f>
        <v/>
      </c>
      <c r="L151" s="1">
        <f>SUMIFS($I$5:$I$55,$B$5:$B$55,$A151)*L$103*L$99*10</f>
        <v/>
      </c>
      <c r="M151" s="1">
        <f>SUMIFS($I$5:$I$55,$B$5:$B$55,$A151)*M$103*M$99*10</f>
        <v/>
      </c>
      <c r="N151" s="1">
        <f>SUMIFS($I$5:$I$55,$B$5:$B$55,$A151)*N$103*N$99*10</f>
        <v/>
      </c>
      <c r="O151" s="1">
        <f>SUMIFS($I$5:$I$55,$B$5:$B$55,$A151)*O$103*O$99*10</f>
        <v/>
      </c>
      <c r="P151" s="1">
        <f>SUMIFS($I$5:$I$55,$B$5:$B$55,$A151)*P$103*P$99*10</f>
        <v/>
      </c>
      <c r="Q151" s="1">
        <f>SUMIFS($I$5:$I$55,$B$5:$B$55,$A151)*Q$103*Q$99*10</f>
        <v/>
      </c>
      <c r="R151" s="1">
        <f>SUMIFS($I$5:$I$55,$B$5:$B$55,$A151)*R$103*R$99*10</f>
        <v/>
      </c>
      <c r="S151" s="1">
        <f>SUMIFS($I$5:$I$55,$B$5:$B$55,$A151)*S$103*S$99*10</f>
        <v/>
      </c>
      <c r="T151" s="1">
        <f>SUMIFS($I$5:$I$55,$B$5:$B$55,$A151)*T$103*T$99*10</f>
        <v/>
      </c>
      <c r="U151" s="1">
        <f>SUMIFS($I$5:$I$55,$B$5:$B$55,$A151)*U$103*U$99*10</f>
        <v/>
      </c>
      <c r="V151" s="1">
        <f>SUMIFS($I$5:$I$55,$B$5:$B$55,$A151)*V$103*V$99*10</f>
        <v/>
      </c>
      <c r="W151" s="1">
        <f>SUMIFS($I$5:$I$55,$B$5:$B$55,$A151)*W$103*W$99*10</f>
        <v/>
      </c>
      <c r="X151" s="1">
        <f>SUMIFS($I$5:$I$55,$B$5:$B$55,$A151)*X$103*X$99*10</f>
        <v/>
      </c>
      <c r="Y151" s="1">
        <f>SUMIFS($I$5:$I$55,$B$5:$B$55,$A151)*Y$103*Y$99*10</f>
        <v/>
      </c>
      <c r="Z151" s="1">
        <f>SUMIFS($I$5:$I$55,$B$5:$B$55,$A151)*Z$103*Z$99*10</f>
        <v/>
      </c>
      <c r="AA151" s="1">
        <f>SUMIFS($I$5:$I$55,$B$5:$B$55,$A151)*AA$103*AA$99*10</f>
        <v/>
      </c>
      <c r="AB151" s="1">
        <f>SUMIFS($I$5:$I$55,$B$5:$B$55,$A151)*AB$103*AB$99*10</f>
        <v/>
      </c>
      <c r="AC151" s="1">
        <f>SUMIFS($I$5:$I$55,$B$5:$B$55,$A151)*AC$103*AC$99*10</f>
        <v/>
      </c>
      <c r="AD151" s="1">
        <f>SUMIFS($I$5:$I$55,$B$5:$B$55,$A151)*AD$103*AD$99*10</f>
        <v/>
      </c>
      <c r="AE151" s="1">
        <f>SUMIFS($I$5:$I$55,$B$5:$B$55,$A151)*AE$103*AE$99*10</f>
        <v/>
      </c>
      <c r="AF151" s="1">
        <f>SUMIFS($I$5:$I$55,$B$5:$B$55,$A151)*AF$103*AF$99*10</f>
        <v/>
      </c>
      <c r="AG151" s="1">
        <f>SUMIFS($I$5:$I$55,$B$5:$B$55,$A151)*AG$103*AG$99*10</f>
        <v/>
      </c>
    </row>
    <row r="152" ht="15" customHeight="1" s="157">
      <c r="A152" s="61" t="inlineStr">
        <is>
          <t>WA</t>
        </is>
      </c>
      <c r="B152" s="1">
        <f>SUMIFS($I$5:$I$55,$B$5:$B$55,$A152)*B$103*B$99*10</f>
        <v/>
      </c>
      <c r="C152" s="1">
        <f>SUMIFS($I$5:$I$55,$B$5:$B$55,$A152)*C$103*C$99*10</f>
        <v/>
      </c>
      <c r="D152" s="1">
        <f>SUMIFS($I$5:$I$55,$B$5:$B$55,$A152)*D$103*D$99*10</f>
        <v/>
      </c>
      <c r="E152" s="1">
        <f>SUMIFS($I$5:$I$55,$B$5:$B$55,$A152)*E$103*E$99*10</f>
        <v/>
      </c>
      <c r="F152" s="1">
        <f>SUMIFS($I$5:$I$55,$B$5:$B$55,$A152)*F$103*F$99*10</f>
        <v/>
      </c>
      <c r="G152" s="1">
        <f>SUMIFS($I$5:$I$55,$B$5:$B$55,$A152)*G$103*G$99*10</f>
        <v/>
      </c>
      <c r="H152" s="1">
        <f>SUMIFS($I$5:$I$55,$B$5:$B$55,$A152)*H$103*H$99*10</f>
        <v/>
      </c>
      <c r="I152" s="1">
        <f>SUMIFS($I$5:$I$55,$B$5:$B$55,$A152)*I$103*I$99*10</f>
        <v/>
      </c>
      <c r="J152" s="1">
        <f>SUMIFS($I$5:$I$55,$B$5:$B$55,$A152)*J$103*J$99*10</f>
        <v/>
      </c>
      <c r="K152" s="1">
        <f>SUMIFS($I$5:$I$55,$B$5:$B$55,$A152)*K$103*K$99*10</f>
        <v/>
      </c>
      <c r="L152" s="1">
        <f>SUMIFS($I$5:$I$55,$B$5:$B$55,$A152)*L$103*L$99*10</f>
        <v/>
      </c>
      <c r="M152" s="1">
        <f>SUMIFS($I$5:$I$55,$B$5:$B$55,$A152)*M$103*M$99*10</f>
        <v/>
      </c>
      <c r="N152" s="1">
        <f>SUMIFS($I$5:$I$55,$B$5:$B$55,$A152)*N$103*N$99*10</f>
        <v/>
      </c>
      <c r="O152" s="1">
        <f>SUMIFS($I$5:$I$55,$B$5:$B$55,$A152)*O$103*O$99*10</f>
        <v/>
      </c>
      <c r="P152" s="1">
        <f>SUMIFS($I$5:$I$55,$B$5:$B$55,$A152)*P$103*P$99*10</f>
        <v/>
      </c>
      <c r="Q152" s="1">
        <f>SUMIFS($I$5:$I$55,$B$5:$B$55,$A152)*Q$103*Q$99*10</f>
        <v/>
      </c>
      <c r="R152" s="1">
        <f>SUMIFS($I$5:$I$55,$B$5:$B$55,$A152)*R$103*R$99*10</f>
        <v/>
      </c>
      <c r="S152" s="1">
        <f>SUMIFS($I$5:$I$55,$B$5:$B$55,$A152)*S$103*S$99*10</f>
        <v/>
      </c>
      <c r="T152" s="1">
        <f>SUMIFS($I$5:$I$55,$B$5:$B$55,$A152)*T$103*T$99*10</f>
        <v/>
      </c>
      <c r="U152" s="1">
        <f>SUMIFS($I$5:$I$55,$B$5:$B$55,$A152)*U$103*U$99*10</f>
        <v/>
      </c>
      <c r="V152" s="1">
        <f>SUMIFS($I$5:$I$55,$B$5:$B$55,$A152)*V$103*V$99*10</f>
        <v/>
      </c>
      <c r="W152" s="1">
        <f>SUMIFS($I$5:$I$55,$B$5:$B$55,$A152)*W$103*W$99*10</f>
        <v/>
      </c>
      <c r="X152" s="1">
        <f>SUMIFS($I$5:$I$55,$B$5:$B$55,$A152)*X$103*X$99*10</f>
        <v/>
      </c>
      <c r="Y152" s="1">
        <f>SUMIFS($I$5:$I$55,$B$5:$B$55,$A152)*Y$103*Y$99*10</f>
        <v/>
      </c>
      <c r="Z152" s="1">
        <f>SUMIFS($I$5:$I$55,$B$5:$B$55,$A152)*Z$103*Z$99*10</f>
        <v/>
      </c>
      <c r="AA152" s="1">
        <f>SUMIFS($I$5:$I$55,$B$5:$B$55,$A152)*AA$103*AA$99*10</f>
        <v/>
      </c>
      <c r="AB152" s="1">
        <f>SUMIFS($I$5:$I$55,$B$5:$B$55,$A152)*AB$103*AB$99*10</f>
        <v/>
      </c>
      <c r="AC152" s="1">
        <f>SUMIFS($I$5:$I$55,$B$5:$B$55,$A152)*AC$103*AC$99*10</f>
        <v/>
      </c>
      <c r="AD152" s="1">
        <f>SUMIFS($I$5:$I$55,$B$5:$B$55,$A152)*AD$103*AD$99*10</f>
        <v/>
      </c>
      <c r="AE152" s="1">
        <f>SUMIFS($I$5:$I$55,$B$5:$B$55,$A152)*AE$103*AE$99*10</f>
        <v/>
      </c>
      <c r="AF152" s="1">
        <f>SUMIFS($I$5:$I$55,$B$5:$B$55,$A152)*AF$103*AF$99*10</f>
        <v/>
      </c>
      <c r="AG152" s="1">
        <f>SUMIFS($I$5:$I$55,$B$5:$B$55,$A152)*AG$103*AG$99*10</f>
        <v/>
      </c>
    </row>
    <row r="153" ht="15" customHeight="1" s="157">
      <c r="A153" s="61" t="inlineStr">
        <is>
          <t>WI</t>
        </is>
      </c>
      <c r="B153" s="1">
        <f>SUMIFS($I$5:$I$55,$B$5:$B$55,$A153)*B$103*B$99*10</f>
        <v/>
      </c>
      <c r="C153" s="1">
        <f>SUMIFS($I$5:$I$55,$B$5:$B$55,$A153)*C$103*C$99*10</f>
        <v/>
      </c>
      <c r="D153" s="1">
        <f>SUMIFS($I$5:$I$55,$B$5:$B$55,$A153)*D$103*D$99*10</f>
        <v/>
      </c>
      <c r="E153" s="1">
        <f>SUMIFS($I$5:$I$55,$B$5:$B$55,$A153)*E$103*E$99*10</f>
        <v/>
      </c>
      <c r="F153" s="1">
        <f>SUMIFS($I$5:$I$55,$B$5:$B$55,$A153)*F$103*F$99*10</f>
        <v/>
      </c>
      <c r="G153" s="1">
        <f>SUMIFS($I$5:$I$55,$B$5:$B$55,$A153)*G$103*G$99*10</f>
        <v/>
      </c>
      <c r="H153" s="1">
        <f>SUMIFS($I$5:$I$55,$B$5:$B$55,$A153)*H$103*H$99*10</f>
        <v/>
      </c>
      <c r="I153" s="1">
        <f>SUMIFS($I$5:$I$55,$B$5:$B$55,$A153)*I$103*I$99*10</f>
        <v/>
      </c>
      <c r="J153" s="1">
        <f>SUMIFS($I$5:$I$55,$B$5:$B$55,$A153)*J$103*J$99*10</f>
        <v/>
      </c>
      <c r="K153" s="1">
        <f>SUMIFS($I$5:$I$55,$B$5:$B$55,$A153)*K$103*K$99*10</f>
        <v/>
      </c>
      <c r="L153" s="1">
        <f>SUMIFS($I$5:$I$55,$B$5:$B$55,$A153)*L$103*L$99*10</f>
        <v/>
      </c>
      <c r="M153" s="1">
        <f>SUMIFS($I$5:$I$55,$B$5:$B$55,$A153)*M$103*M$99*10</f>
        <v/>
      </c>
      <c r="N153" s="1">
        <f>SUMIFS($I$5:$I$55,$B$5:$B$55,$A153)*N$103*N$99*10</f>
        <v/>
      </c>
      <c r="O153" s="1">
        <f>SUMIFS($I$5:$I$55,$B$5:$B$55,$A153)*O$103*O$99*10</f>
        <v/>
      </c>
      <c r="P153" s="1">
        <f>SUMIFS($I$5:$I$55,$B$5:$B$55,$A153)*P$103*P$99*10</f>
        <v/>
      </c>
      <c r="Q153" s="1">
        <f>SUMIFS($I$5:$I$55,$B$5:$B$55,$A153)*Q$103*Q$99*10</f>
        <v/>
      </c>
      <c r="R153" s="1">
        <f>SUMIFS($I$5:$I$55,$B$5:$B$55,$A153)*R$103*R$99*10</f>
        <v/>
      </c>
      <c r="S153" s="1">
        <f>SUMIFS($I$5:$I$55,$B$5:$B$55,$A153)*S$103*S$99*10</f>
        <v/>
      </c>
      <c r="T153" s="1">
        <f>SUMIFS($I$5:$I$55,$B$5:$B$55,$A153)*T$103*T$99*10</f>
        <v/>
      </c>
      <c r="U153" s="1">
        <f>SUMIFS($I$5:$I$55,$B$5:$B$55,$A153)*U$103*U$99*10</f>
        <v/>
      </c>
      <c r="V153" s="1">
        <f>SUMIFS($I$5:$I$55,$B$5:$B$55,$A153)*V$103*V$99*10</f>
        <v/>
      </c>
      <c r="W153" s="1">
        <f>SUMIFS($I$5:$I$55,$B$5:$B$55,$A153)*W$103*W$99*10</f>
        <v/>
      </c>
      <c r="X153" s="1">
        <f>SUMIFS($I$5:$I$55,$B$5:$B$55,$A153)*X$103*X$99*10</f>
        <v/>
      </c>
      <c r="Y153" s="1">
        <f>SUMIFS($I$5:$I$55,$B$5:$B$55,$A153)*Y$103*Y$99*10</f>
        <v/>
      </c>
      <c r="Z153" s="1">
        <f>SUMIFS($I$5:$I$55,$B$5:$B$55,$A153)*Z$103*Z$99*10</f>
        <v/>
      </c>
      <c r="AA153" s="1">
        <f>SUMIFS($I$5:$I$55,$B$5:$B$55,$A153)*AA$103*AA$99*10</f>
        <v/>
      </c>
      <c r="AB153" s="1">
        <f>SUMIFS($I$5:$I$55,$B$5:$B$55,$A153)*AB$103*AB$99*10</f>
        <v/>
      </c>
      <c r="AC153" s="1">
        <f>SUMIFS($I$5:$I$55,$B$5:$B$55,$A153)*AC$103*AC$99*10</f>
        <v/>
      </c>
      <c r="AD153" s="1">
        <f>SUMIFS($I$5:$I$55,$B$5:$B$55,$A153)*AD$103*AD$99*10</f>
        <v/>
      </c>
      <c r="AE153" s="1">
        <f>SUMIFS($I$5:$I$55,$B$5:$B$55,$A153)*AE$103*AE$99*10</f>
        <v/>
      </c>
      <c r="AF153" s="1">
        <f>SUMIFS($I$5:$I$55,$B$5:$B$55,$A153)*AF$103*AF$99*10</f>
        <v/>
      </c>
      <c r="AG153" s="1">
        <f>SUMIFS($I$5:$I$55,$B$5:$B$55,$A153)*AG$103*AG$99*10</f>
        <v/>
      </c>
    </row>
    <row r="154" ht="15" customHeight="1" s="157">
      <c r="A154" s="61" t="inlineStr">
        <is>
          <t>WV</t>
        </is>
      </c>
      <c r="B154" s="1">
        <f>SUMIFS($I$5:$I$55,$B$5:$B$55,$A154)*B$103*B$99*10</f>
        <v/>
      </c>
      <c r="C154" s="1">
        <f>SUMIFS($I$5:$I$55,$B$5:$B$55,$A154)*C$103*C$99*10</f>
        <v/>
      </c>
      <c r="D154" s="1">
        <f>SUMIFS($I$5:$I$55,$B$5:$B$55,$A154)*D$103*D$99*10</f>
        <v/>
      </c>
      <c r="E154" s="1">
        <f>SUMIFS($I$5:$I$55,$B$5:$B$55,$A154)*E$103*E$99*10</f>
        <v/>
      </c>
      <c r="F154" s="1">
        <f>SUMIFS($I$5:$I$55,$B$5:$B$55,$A154)*F$103*F$99*10</f>
        <v/>
      </c>
      <c r="G154" s="1">
        <f>SUMIFS($I$5:$I$55,$B$5:$B$55,$A154)*G$103*G$99*10</f>
        <v/>
      </c>
      <c r="H154" s="1">
        <f>SUMIFS($I$5:$I$55,$B$5:$B$55,$A154)*H$103*H$99*10</f>
        <v/>
      </c>
      <c r="I154" s="1">
        <f>SUMIFS($I$5:$I$55,$B$5:$B$55,$A154)*I$103*I$99*10</f>
        <v/>
      </c>
      <c r="J154" s="1">
        <f>SUMIFS($I$5:$I$55,$B$5:$B$55,$A154)*J$103*J$99*10</f>
        <v/>
      </c>
      <c r="K154" s="1">
        <f>SUMIFS($I$5:$I$55,$B$5:$B$55,$A154)*K$103*K$99*10</f>
        <v/>
      </c>
      <c r="L154" s="1">
        <f>SUMIFS($I$5:$I$55,$B$5:$B$55,$A154)*L$103*L$99*10</f>
        <v/>
      </c>
      <c r="M154" s="1">
        <f>SUMIFS($I$5:$I$55,$B$5:$B$55,$A154)*M$103*M$99*10</f>
        <v/>
      </c>
      <c r="N154" s="1">
        <f>SUMIFS($I$5:$I$55,$B$5:$B$55,$A154)*N$103*N$99*10</f>
        <v/>
      </c>
      <c r="O154" s="1">
        <f>SUMIFS($I$5:$I$55,$B$5:$B$55,$A154)*O$103*O$99*10</f>
        <v/>
      </c>
      <c r="P154" s="1">
        <f>SUMIFS($I$5:$I$55,$B$5:$B$55,$A154)*P$103*P$99*10</f>
        <v/>
      </c>
      <c r="Q154" s="1">
        <f>SUMIFS($I$5:$I$55,$B$5:$B$55,$A154)*Q$103*Q$99*10</f>
        <v/>
      </c>
      <c r="R154" s="1">
        <f>SUMIFS($I$5:$I$55,$B$5:$B$55,$A154)*R$103*R$99*10</f>
        <v/>
      </c>
      <c r="S154" s="1">
        <f>SUMIFS($I$5:$I$55,$B$5:$B$55,$A154)*S$103*S$99*10</f>
        <v/>
      </c>
      <c r="T154" s="1">
        <f>SUMIFS($I$5:$I$55,$B$5:$B$55,$A154)*T$103*T$99*10</f>
        <v/>
      </c>
      <c r="U154" s="1">
        <f>SUMIFS($I$5:$I$55,$B$5:$B$55,$A154)*U$103*U$99*10</f>
        <v/>
      </c>
      <c r="V154" s="1">
        <f>SUMIFS($I$5:$I$55,$B$5:$B$55,$A154)*V$103*V$99*10</f>
        <v/>
      </c>
      <c r="W154" s="1">
        <f>SUMIFS($I$5:$I$55,$B$5:$B$55,$A154)*W$103*W$99*10</f>
        <v/>
      </c>
      <c r="X154" s="1">
        <f>SUMIFS($I$5:$I$55,$B$5:$B$55,$A154)*X$103*X$99*10</f>
        <v/>
      </c>
      <c r="Y154" s="1">
        <f>SUMIFS($I$5:$I$55,$B$5:$B$55,$A154)*Y$103*Y$99*10</f>
        <v/>
      </c>
      <c r="Z154" s="1">
        <f>SUMIFS($I$5:$I$55,$B$5:$B$55,$A154)*Z$103*Z$99*10</f>
        <v/>
      </c>
      <c r="AA154" s="1">
        <f>SUMIFS($I$5:$I$55,$B$5:$B$55,$A154)*AA$103*AA$99*10</f>
        <v/>
      </c>
      <c r="AB154" s="1">
        <f>SUMIFS($I$5:$I$55,$B$5:$B$55,$A154)*AB$103*AB$99*10</f>
        <v/>
      </c>
      <c r="AC154" s="1">
        <f>SUMIFS($I$5:$I$55,$B$5:$B$55,$A154)*AC$103*AC$99*10</f>
        <v/>
      </c>
      <c r="AD154" s="1">
        <f>SUMIFS($I$5:$I$55,$B$5:$B$55,$A154)*AD$103*AD$99*10</f>
        <v/>
      </c>
      <c r="AE154" s="1">
        <f>SUMIFS($I$5:$I$55,$B$5:$B$55,$A154)*AE$103*AE$99*10</f>
        <v/>
      </c>
      <c r="AF154" s="1">
        <f>SUMIFS($I$5:$I$55,$B$5:$B$55,$A154)*AF$103*AF$99*10</f>
        <v/>
      </c>
      <c r="AG154" s="1">
        <f>SUMIFS($I$5:$I$55,$B$5:$B$55,$A154)*AG$103*AG$99*10</f>
        <v/>
      </c>
    </row>
    <row r="155" ht="15" customHeight="1" s="157">
      <c r="A155" s="61" t="inlineStr">
        <is>
          <t>WY</t>
        </is>
      </c>
      <c r="B155" s="1">
        <f>SUMIFS($I$5:$I$55,$B$5:$B$55,$A155)*B$103*B$99*10</f>
        <v/>
      </c>
      <c r="C155" s="1">
        <f>SUMIFS($I$5:$I$55,$B$5:$B$55,$A155)*C$103*C$99*10</f>
        <v/>
      </c>
      <c r="D155" s="1">
        <f>SUMIFS($I$5:$I$55,$B$5:$B$55,$A155)*D$103*D$99*10</f>
        <v/>
      </c>
      <c r="E155" s="1">
        <f>SUMIFS($I$5:$I$55,$B$5:$B$55,$A155)*E$103*E$99*10</f>
        <v/>
      </c>
      <c r="F155" s="1">
        <f>SUMIFS($I$5:$I$55,$B$5:$B$55,$A155)*F$103*F$99*10</f>
        <v/>
      </c>
      <c r="G155" s="1">
        <f>SUMIFS($I$5:$I$55,$B$5:$B$55,$A155)*G$103*G$99*10</f>
        <v/>
      </c>
      <c r="H155" s="1">
        <f>SUMIFS($I$5:$I$55,$B$5:$B$55,$A155)*H$103*H$99*10</f>
        <v/>
      </c>
      <c r="I155" s="1">
        <f>SUMIFS($I$5:$I$55,$B$5:$B$55,$A155)*I$103*I$99*10</f>
        <v/>
      </c>
      <c r="J155" s="1">
        <f>SUMIFS($I$5:$I$55,$B$5:$B$55,$A155)*J$103*J$99*10</f>
        <v/>
      </c>
      <c r="K155" s="1">
        <f>SUMIFS($I$5:$I$55,$B$5:$B$55,$A155)*K$103*K$99*10</f>
        <v/>
      </c>
      <c r="L155" s="1">
        <f>SUMIFS($I$5:$I$55,$B$5:$B$55,$A155)*L$103*L$99*10</f>
        <v/>
      </c>
      <c r="M155" s="1">
        <f>SUMIFS($I$5:$I$55,$B$5:$B$55,$A155)*M$103*M$99*10</f>
        <v/>
      </c>
      <c r="N155" s="1">
        <f>SUMIFS($I$5:$I$55,$B$5:$B$55,$A155)*N$103*N$99*10</f>
        <v/>
      </c>
      <c r="O155" s="1">
        <f>SUMIFS($I$5:$I$55,$B$5:$B$55,$A155)*O$103*O$99*10</f>
        <v/>
      </c>
      <c r="P155" s="1">
        <f>SUMIFS($I$5:$I$55,$B$5:$B$55,$A155)*P$103*P$99*10</f>
        <v/>
      </c>
      <c r="Q155" s="1">
        <f>SUMIFS($I$5:$I$55,$B$5:$B$55,$A155)*Q$103*Q$99*10</f>
        <v/>
      </c>
      <c r="R155" s="1">
        <f>SUMIFS($I$5:$I$55,$B$5:$B$55,$A155)*R$103*R$99*10</f>
        <v/>
      </c>
      <c r="S155" s="1">
        <f>SUMIFS($I$5:$I$55,$B$5:$B$55,$A155)*S$103*S$99*10</f>
        <v/>
      </c>
      <c r="T155" s="1">
        <f>SUMIFS($I$5:$I$55,$B$5:$B$55,$A155)*T$103*T$99*10</f>
        <v/>
      </c>
      <c r="U155" s="1">
        <f>SUMIFS($I$5:$I$55,$B$5:$B$55,$A155)*U$103*U$99*10</f>
        <v/>
      </c>
      <c r="V155" s="1">
        <f>SUMIFS($I$5:$I$55,$B$5:$B$55,$A155)*V$103*V$99*10</f>
        <v/>
      </c>
      <c r="W155" s="1">
        <f>SUMIFS($I$5:$I$55,$B$5:$B$55,$A155)*W$103*W$99*10</f>
        <v/>
      </c>
      <c r="X155" s="1">
        <f>SUMIFS($I$5:$I$55,$B$5:$B$55,$A155)*X$103*X$99*10</f>
        <v/>
      </c>
      <c r="Y155" s="1">
        <f>SUMIFS($I$5:$I$55,$B$5:$B$55,$A155)*Y$103*Y$99*10</f>
        <v/>
      </c>
      <c r="Z155" s="1">
        <f>SUMIFS($I$5:$I$55,$B$5:$B$55,$A155)*Z$103*Z$99*10</f>
        <v/>
      </c>
      <c r="AA155" s="1">
        <f>SUMIFS($I$5:$I$55,$B$5:$B$55,$A155)*AA$103*AA$99*10</f>
        <v/>
      </c>
      <c r="AB155" s="1">
        <f>SUMIFS($I$5:$I$55,$B$5:$B$55,$A155)*AB$103*AB$99*10</f>
        <v/>
      </c>
      <c r="AC155" s="1">
        <f>SUMIFS($I$5:$I$55,$B$5:$B$55,$A155)*AC$103*AC$99*10</f>
        <v/>
      </c>
      <c r="AD155" s="1">
        <f>SUMIFS($I$5:$I$55,$B$5:$B$55,$A155)*AD$103*AD$99*10</f>
        <v/>
      </c>
      <c r="AE155" s="1">
        <f>SUMIFS($I$5:$I$55,$B$5:$B$55,$A155)*AE$103*AE$99*10</f>
        <v/>
      </c>
      <c r="AF155" s="1">
        <f>SUMIFS($I$5:$I$55,$B$5:$B$55,$A155)*AF$103*AF$99*10</f>
        <v/>
      </c>
      <c r="AG155" s="1">
        <f>SUMIFS($I$5:$I$55,$B$5:$B$55,$A155)*AG$103*AG$99*10</f>
        <v/>
      </c>
    </row>
    <row r="156">
      <c r="A156" s="1" t="n"/>
      <c r="B156" s="1" t="n"/>
      <c r="C156" s="1" t="n"/>
      <c r="D156" s="1" t="n"/>
      <c r="E156" s="1" t="n"/>
      <c r="F156" s="1" t="n"/>
      <c r="G156" s="1" t="n"/>
      <c r="H156" s="1" t="n"/>
      <c r="I156" s="1" t="n"/>
      <c r="J156" s="1" t="n"/>
      <c r="K156" s="1" t="n"/>
      <c r="L156" s="1" t="n"/>
      <c r="M156" s="1" t="n"/>
      <c r="N156" s="1" t="n"/>
      <c r="O156" s="1" t="n"/>
      <c r="P156" s="1" t="n"/>
      <c r="Q156" s="1" t="n"/>
      <c r="R156" s="1" t="n"/>
      <c r="S156" s="1" t="n"/>
      <c r="T156" s="1" t="n"/>
      <c r="U156" s="1" t="n"/>
      <c r="V156" s="1" t="n"/>
      <c r="W156" s="1" t="n"/>
      <c r="X156" s="1" t="n"/>
      <c r="Y156" s="1" t="n"/>
      <c r="Z156" s="1" t="n"/>
      <c r="AA156" s="1" t="n"/>
      <c r="AB156" s="1" t="n"/>
      <c r="AC156" s="1" t="n"/>
      <c r="AD156" s="1" t="n"/>
      <c r="AE156" s="1" t="n"/>
      <c r="AF156" s="1" t="n"/>
      <c r="AG156" s="1" t="n"/>
    </row>
    <row r="157">
      <c r="A157" s="1" t="n"/>
      <c r="B157" s="1" t="n"/>
      <c r="C157" s="1" t="n"/>
      <c r="D157" s="1" t="n"/>
      <c r="E157" s="1" t="n"/>
      <c r="F157" s="1" t="n"/>
      <c r="G157" s="1" t="n"/>
      <c r="H157" s="1" t="n"/>
      <c r="I157" s="1" t="n"/>
      <c r="J157" s="1" t="n"/>
      <c r="K157" s="1" t="n"/>
      <c r="L157" s="1" t="n"/>
      <c r="M157" s="1" t="n"/>
      <c r="N157" s="1" t="n"/>
      <c r="O157" s="1" t="n"/>
      <c r="P157" s="1" t="n"/>
      <c r="Q157" s="1" t="n"/>
      <c r="R157" s="1" t="n"/>
      <c r="S157" s="1" t="n"/>
      <c r="T157" s="1" t="n"/>
      <c r="U157" s="1" t="n"/>
      <c r="V157" s="1" t="n"/>
      <c r="W157" s="1" t="n"/>
      <c r="X157" s="1" t="n"/>
      <c r="Y157" s="1" t="n"/>
      <c r="Z157" s="1" t="n"/>
      <c r="AA157" s="1" t="n"/>
      <c r="AB157" s="1" t="n"/>
      <c r="AC157" s="1" t="n"/>
      <c r="AD157" s="1" t="n"/>
      <c r="AE157" s="1" t="n"/>
      <c r="AF157" s="1" t="n"/>
      <c r="AG157" s="1" t="n"/>
    </row>
    <row r="158">
      <c r="A158" s="1" t="n"/>
      <c r="B158" s="1" t="n"/>
      <c r="C158" s="1" t="n"/>
      <c r="D158" s="1" t="n"/>
      <c r="E158" s="1" t="n"/>
      <c r="F158" s="1" t="n"/>
      <c r="G158" s="1" t="n"/>
      <c r="H158" s="1" t="n"/>
      <c r="I158" s="1" t="n"/>
      <c r="J158" s="1" t="n"/>
      <c r="K158" s="1" t="n"/>
      <c r="L158" s="1" t="n"/>
      <c r="M158" s="1" t="n"/>
      <c r="N158" s="1" t="n"/>
      <c r="O158" s="1" t="n"/>
      <c r="P158" s="1" t="n"/>
      <c r="Q158" s="1" t="n"/>
      <c r="R158" s="1" t="n"/>
      <c r="S158" s="1" t="n"/>
      <c r="T158" s="1" t="n"/>
      <c r="U158" s="1" t="n"/>
      <c r="V158" s="1" t="n"/>
      <c r="W158" s="1" t="n"/>
      <c r="X158" s="1" t="n"/>
      <c r="Y158" s="1" t="n"/>
      <c r="Z158" s="1" t="n"/>
      <c r="AA158" s="1" t="n"/>
      <c r="AB158" s="1" t="n"/>
      <c r="AC158" s="1" t="n"/>
      <c r="AD158" s="1" t="n"/>
      <c r="AE158" s="1" t="n"/>
      <c r="AF158" s="1" t="n"/>
      <c r="AG158" s="1" t="n"/>
    </row>
    <row r="159">
      <c r="A159" s="1" t="n"/>
      <c r="B159" s="1" t="n"/>
      <c r="C159" s="1" t="n"/>
      <c r="D159" s="1" t="n"/>
      <c r="E159" s="1" t="n"/>
      <c r="F159" s="1" t="n"/>
      <c r="G159" s="1" t="n"/>
      <c r="H159" s="1" t="n"/>
      <c r="I159" s="1" t="n"/>
      <c r="J159" s="1" t="n"/>
      <c r="K159" s="1" t="n"/>
      <c r="L159" s="1" t="n"/>
      <c r="M159" s="1" t="n"/>
      <c r="N159" s="1" t="n"/>
      <c r="O159" s="1" t="n"/>
      <c r="P159" s="1" t="n"/>
      <c r="Q159" s="1" t="n"/>
      <c r="R159" s="1" t="n"/>
      <c r="S159" s="1" t="n"/>
      <c r="T159" s="1" t="n"/>
      <c r="U159" s="1" t="n"/>
      <c r="V159" s="1" t="n"/>
      <c r="W159" s="1" t="n"/>
      <c r="X159" s="1" t="n"/>
      <c r="Y159" s="1" t="n"/>
      <c r="Z159" s="1" t="n"/>
      <c r="AA159" s="1" t="n"/>
      <c r="AB159" s="1" t="n"/>
      <c r="AC159" s="1" t="n"/>
      <c r="AD159" s="1" t="n"/>
      <c r="AE159" s="1" t="n"/>
      <c r="AF159" s="1" t="n"/>
      <c r="AG159" s="1" t="n"/>
    </row>
    <row r="160">
      <c r="A160" s="1" t="n"/>
      <c r="B160" s="1" t="n"/>
      <c r="C160" s="1" t="n"/>
      <c r="D160" s="1" t="n"/>
      <c r="E160" s="1" t="n"/>
      <c r="F160" s="1" t="n"/>
      <c r="G160" s="1" t="n"/>
      <c r="H160" s="1" t="n"/>
      <c r="I160" s="1" t="n"/>
      <c r="J160" s="1" t="n"/>
      <c r="K160" s="1" t="n"/>
      <c r="L160" s="1" t="n"/>
      <c r="M160" s="1" t="n"/>
      <c r="N160" s="1" t="n"/>
      <c r="O160" s="1" t="n"/>
      <c r="P160" s="1" t="n"/>
      <c r="Q160" s="1" t="n"/>
      <c r="R160" s="1" t="n"/>
      <c r="S160" s="1" t="n"/>
      <c r="T160" s="1" t="n"/>
      <c r="U160" s="1" t="n"/>
      <c r="V160" s="1" t="n"/>
      <c r="W160" s="1" t="n"/>
      <c r="X160" s="1" t="n"/>
      <c r="Y160" s="1" t="n"/>
      <c r="Z160" s="1" t="n"/>
      <c r="AA160" s="1" t="n"/>
      <c r="AB160" s="1" t="n"/>
      <c r="AC160" s="1" t="n"/>
      <c r="AD160" s="1" t="n"/>
      <c r="AE160" s="1" t="n"/>
      <c r="AF160" s="1" t="n"/>
      <c r="AG160" s="1" t="n"/>
    </row>
    <row r="161">
      <c r="A161" s="1" t="n"/>
      <c r="B161" s="1" t="n"/>
      <c r="C161" s="1" t="n"/>
      <c r="D161" s="1" t="n"/>
      <c r="E161" s="1" t="n"/>
      <c r="F161" s="1" t="n"/>
      <c r="G161" s="1" t="n"/>
      <c r="H161" s="1" t="n"/>
      <c r="I161" s="1" t="n"/>
      <c r="J161" s="1" t="n"/>
      <c r="K161" s="1" t="n"/>
      <c r="L161" s="1" t="n"/>
      <c r="M161" s="1" t="n"/>
      <c r="N161" s="1" t="n"/>
      <c r="O161" s="1" t="n"/>
      <c r="P161" s="1" t="n"/>
      <c r="Q161" s="1" t="n"/>
      <c r="R161" s="1" t="n"/>
      <c r="S161" s="1" t="n"/>
      <c r="T161" s="1" t="n"/>
      <c r="U161" s="1" t="n"/>
      <c r="V161" s="1" t="n"/>
      <c r="W161" s="1" t="n"/>
      <c r="X161" s="1" t="n"/>
      <c r="Y161" s="1" t="n"/>
      <c r="Z161" s="1" t="n"/>
      <c r="AA161" s="1" t="n"/>
      <c r="AB161" s="1" t="n"/>
      <c r="AC161" s="1" t="n"/>
      <c r="AD161" s="1" t="n"/>
      <c r="AE161" s="1" t="n"/>
      <c r="AF161" s="1" t="n"/>
      <c r="AG161" s="1" t="n"/>
    </row>
    <row r="162">
      <c r="A162" s="1" t="n"/>
      <c r="B162" s="1" t="n"/>
      <c r="C162" s="1" t="n"/>
      <c r="D162" s="1" t="n"/>
      <c r="E162" s="1" t="n"/>
      <c r="F162" s="1" t="n"/>
      <c r="G162" s="1" t="n"/>
      <c r="H162" s="1" t="n"/>
      <c r="I162" s="1" t="n"/>
      <c r="J162" s="1" t="n"/>
      <c r="K162" s="1" t="n"/>
      <c r="L162" s="1" t="n"/>
      <c r="M162" s="1" t="n"/>
      <c r="N162" s="1" t="n"/>
      <c r="O162" s="1" t="n"/>
      <c r="P162" s="1" t="n"/>
      <c r="Q162" s="1" t="n"/>
      <c r="R162" s="1" t="n"/>
      <c r="S162" s="1" t="n"/>
      <c r="T162" s="1" t="n"/>
      <c r="U162" s="1" t="n"/>
      <c r="V162" s="1" t="n"/>
      <c r="W162" s="1" t="n"/>
      <c r="X162" s="1" t="n"/>
      <c r="Y162" s="1" t="n"/>
      <c r="Z162" s="1" t="n"/>
      <c r="AA162" s="1" t="n"/>
      <c r="AB162" s="1" t="n"/>
      <c r="AC162" s="1" t="n"/>
      <c r="AD162" s="1" t="n"/>
      <c r="AE162" s="1" t="n"/>
      <c r="AF162" s="1" t="n"/>
      <c r="AG162" s="1" t="n"/>
    </row>
    <row r="163">
      <c r="A163" s="1" t="n"/>
      <c r="B163" s="1" t="n"/>
      <c r="C163" s="1" t="n"/>
      <c r="D163" s="1" t="n"/>
      <c r="E163" s="1" t="n"/>
      <c r="F163" s="1" t="n"/>
      <c r="G163" s="1" t="n"/>
      <c r="H163" s="1" t="n"/>
      <c r="I163" s="1" t="n"/>
      <c r="J163" s="1" t="n"/>
      <c r="K163" s="1" t="n"/>
      <c r="L163" s="1" t="n"/>
      <c r="M163" s="1" t="n"/>
      <c r="N163" s="1" t="n"/>
      <c r="O163" s="1" t="n"/>
      <c r="P163" s="1" t="n"/>
      <c r="Q163" s="1" t="n"/>
      <c r="R163" s="1" t="n"/>
      <c r="S163" s="1" t="n"/>
      <c r="T163" s="1" t="n"/>
      <c r="U163" s="1" t="n"/>
      <c r="V163" s="1" t="n"/>
      <c r="W163" s="1" t="n"/>
      <c r="X163" s="1" t="n"/>
      <c r="Y163" s="1" t="n"/>
      <c r="Z163" s="1" t="n"/>
      <c r="AA163" s="1" t="n"/>
      <c r="AB163" s="1" t="n"/>
      <c r="AC163" s="1" t="n"/>
      <c r="AD163" s="1" t="n"/>
      <c r="AE163" s="1" t="n"/>
      <c r="AF163" s="1" t="n"/>
      <c r="AG163" s="1" t="n"/>
    </row>
    <row r="164">
      <c r="A164" s="1" t="n"/>
      <c r="B164" s="1" t="n"/>
      <c r="C164" s="1" t="n"/>
      <c r="D164" s="1" t="n"/>
      <c r="E164" s="1" t="n"/>
      <c r="F164" s="1" t="n"/>
      <c r="G164" s="1" t="n"/>
      <c r="H164" s="1" t="n"/>
      <c r="I164" s="1" t="n"/>
      <c r="J164" s="1" t="n"/>
      <c r="K164" s="1" t="n"/>
      <c r="L164" s="1" t="n"/>
      <c r="M164" s="1" t="n"/>
      <c r="N164" s="1" t="n"/>
      <c r="O164" s="1" t="n"/>
      <c r="P164" s="1" t="n"/>
      <c r="Q164" s="1" t="n"/>
      <c r="R164" s="1" t="n"/>
      <c r="S164" s="1" t="n"/>
      <c r="T164" s="1" t="n"/>
      <c r="U164" s="1" t="n"/>
      <c r="V164" s="1" t="n"/>
      <c r="W164" s="1" t="n"/>
      <c r="X164" s="1" t="n"/>
      <c r="Y164" s="1" t="n"/>
      <c r="Z164" s="1" t="n"/>
      <c r="AA164" s="1" t="n"/>
      <c r="AB164" s="1" t="n"/>
      <c r="AC164" s="1" t="n"/>
      <c r="AD164" s="1" t="n"/>
      <c r="AE164" s="1" t="n"/>
      <c r="AF164" s="1" t="n"/>
      <c r="AG164" s="1" t="n"/>
    </row>
    <row r="165">
      <c r="A165" s="1" t="n"/>
      <c r="B165" s="1" t="n"/>
      <c r="C165" s="1" t="n"/>
      <c r="D165" s="1" t="n"/>
      <c r="E165" s="1" t="n"/>
      <c r="F165" s="1" t="n"/>
      <c r="G165" s="1" t="n"/>
      <c r="H165" s="1" t="n"/>
      <c r="I165" s="1" t="n"/>
      <c r="J165" s="1" t="n"/>
      <c r="K165" s="1" t="n"/>
      <c r="L165" s="1" t="n"/>
      <c r="M165" s="1" t="n"/>
      <c r="N165" s="1" t="n"/>
      <c r="O165" s="1" t="n"/>
      <c r="P165" s="1" t="n"/>
      <c r="Q165" s="1" t="n"/>
      <c r="R165" s="1" t="n"/>
      <c r="S165" s="1" t="n"/>
      <c r="T165" s="1" t="n"/>
      <c r="U165" s="1" t="n"/>
      <c r="V165" s="1" t="n"/>
      <c r="W165" s="1" t="n"/>
      <c r="X165" s="1" t="n"/>
      <c r="Y165" s="1" t="n"/>
      <c r="Z165" s="1" t="n"/>
      <c r="AA165" s="1" t="n"/>
      <c r="AB165" s="1" t="n"/>
      <c r="AC165" s="1" t="n"/>
      <c r="AD165" s="1" t="n"/>
      <c r="AE165" s="1" t="n"/>
      <c r="AF165" s="1" t="n"/>
      <c r="AG165" s="1" t="n"/>
    </row>
    <row r="166">
      <c r="A166" s="1" t="n"/>
      <c r="B166" s="1" t="n"/>
      <c r="C166" s="1" t="n"/>
      <c r="D166" s="1" t="n"/>
      <c r="E166" s="1" t="n"/>
      <c r="F166" s="1" t="n"/>
      <c r="G166" s="1" t="n"/>
      <c r="H166" s="1" t="n"/>
      <c r="I166" s="1" t="n"/>
      <c r="J166" s="1" t="n"/>
      <c r="K166" s="1" t="n"/>
      <c r="L166" s="1" t="n"/>
      <c r="M166" s="1" t="n"/>
      <c r="N166" s="1" t="n"/>
      <c r="O166" s="1" t="n"/>
      <c r="P166" s="1" t="n"/>
      <c r="Q166" s="1" t="n"/>
      <c r="R166" s="1" t="n"/>
      <c r="S166" s="1" t="n"/>
      <c r="T166" s="1" t="n"/>
      <c r="U166" s="1" t="n"/>
      <c r="V166" s="1" t="n"/>
      <c r="W166" s="1" t="n"/>
      <c r="X166" s="1" t="n"/>
      <c r="Y166" s="1" t="n"/>
      <c r="Z166" s="1" t="n"/>
      <c r="AA166" s="1" t="n"/>
      <c r="AB166" s="1" t="n"/>
      <c r="AC166" s="1" t="n"/>
      <c r="AD166" s="1" t="n"/>
      <c r="AE166" s="1" t="n"/>
      <c r="AF166" s="1" t="n"/>
      <c r="AG166" s="1" t="n"/>
    </row>
    <row r="167">
      <c r="A167" s="1" t="n"/>
      <c r="B167" s="1" t="n"/>
      <c r="C167" s="1" t="n"/>
      <c r="D167" s="1" t="n"/>
      <c r="E167" s="1" t="n"/>
      <c r="F167" s="1" t="n"/>
      <c r="G167" s="1" t="n"/>
      <c r="H167" s="1" t="n"/>
      <c r="I167" s="1" t="n"/>
      <c r="J167" s="1" t="n"/>
      <c r="K167" s="1" t="n"/>
      <c r="L167" s="1" t="n"/>
      <c r="M167" s="1" t="n"/>
      <c r="N167" s="1" t="n"/>
      <c r="O167" s="1" t="n"/>
      <c r="P167" s="1" t="n"/>
      <c r="Q167" s="1" t="n"/>
      <c r="R167" s="1" t="n"/>
      <c r="S167" s="1" t="n"/>
      <c r="T167" s="1" t="n"/>
      <c r="U167" s="1" t="n"/>
      <c r="V167" s="1" t="n"/>
      <c r="W167" s="1" t="n"/>
      <c r="X167" s="1" t="n"/>
      <c r="Y167" s="1" t="n"/>
      <c r="Z167" s="1" t="n"/>
      <c r="AA167" s="1" t="n"/>
      <c r="AB167" s="1" t="n"/>
      <c r="AC167" s="1" t="n"/>
      <c r="AD167" s="1" t="n"/>
      <c r="AE167" s="1" t="n"/>
      <c r="AF167" s="1" t="n"/>
      <c r="AG167" s="1" t="n"/>
    </row>
    <row r="168">
      <c r="A168" s="1" t="n"/>
      <c r="B168" s="1" t="n"/>
      <c r="C168" s="1" t="n"/>
      <c r="D168" s="1" t="n"/>
      <c r="E168" s="1" t="n"/>
      <c r="F168" s="1" t="n"/>
      <c r="G168" s="1" t="n"/>
      <c r="H168" s="1" t="n"/>
      <c r="I168" s="1" t="n"/>
      <c r="J168" s="1" t="n"/>
      <c r="K168" s="1" t="n"/>
      <c r="L168" s="1" t="n"/>
      <c r="M168" s="1" t="n"/>
      <c r="N168" s="1" t="n"/>
      <c r="O168" s="1" t="n"/>
      <c r="P168" s="1" t="n"/>
      <c r="Q168" s="1" t="n"/>
      <c r="R168" s="1" t="n"/>
      <c r="S168" s="1" t="n"/>
      <c r="T168" s="1" t="n"/>
      <c r="U168" s="1" t="n"/>
      <c r="V168" s="1" t="n"/>
      <c r="W168" s="1" t="n"/>
      <c r="X168" s="1" t="n"/>
      <c r="Y168" s="1" t="n"/>
      <c r="Z168" s="1" t="n"/>
      <c r="AA168" s="1" t="n"/>
      <c r="AB168" s="1" t="n"/>
      <c r="AC168" s="1" t="n"/>
      <c r="AD168" s="1" t="n"/>
      <c r="AE168" s="1" t="n"/>
      <c r="AF168" s="1" t="n"/>
      <c r="AG168" s="1" t="n"/>
    </row>
    <row r="169">
      <c r="A169" s="1" t="n"/>
      <c r="B169" s="1" t="n"/>
      <c r="C169" s="1" t="n"/>
      <c r="D169" s="1" t="n"/>
      <c r="E169" s="1" t="n"/>
      <c r="F169" s="1" t="n"/>
      <c r="G169" s="1" t="n"/>
      <c r="H169" s="1" t="n"/>
      <c r="I169" s="1" t="n"/>
      <c r="J169" s="1" t="n"/>
      <c r="K169" s="1" t="n"/>
      <c r="L169" s="1" t="n"/>
      <c r="M169" s="1" t="n"/>
      <c r="N169" s="1" t="n"/>
      <c r="O169" s="1" t="n"/>
      <c r="P169" s="1" t="n"/>
      <c r="Q169" s="1" t="n"/>
      <c r="R169" s="1" t="n"/>
      <c r="S169" s="1" t="n"/>
      <c r="T169" s="1" t="n"/>
      <c r="U169" s="1" t="n"/>
      <c r="V169" s="1" t="n"/>
      <c r="W169" s="1" t="n"/>
      <c r="X169" s="1" t="n"/>
      <c r="Y169" s="1" t="n"/>
      <c r="Z169" s="1" t="n"/>
      <c r="AA169" s="1" t="n"/>
      <c r="AB169" s="1" t="n"/>
      <c r="AC169" s="1" t="n"/>
      <c r="AD169" s="1" t="n"/>
      <c r="AE169" s="1" t="n"/>
      <c r="AF169" s="1" t="n"/>
      <c r="AG169" s="1" t="n"/>
    </row>
    <row r="170">
      <c r="A170" s="1" t="n"/>
      <c r="B170" s="1" t="n"/>
      <c r="C170" s="1" t="n"/>
      <c r="D170" s="1" t="n"/>
      <c r="E170" s="1" t="n"/>
      <c r="F170" s="1" t="n"/>
      <c r="G170" s="1" t="n"/>
      <c r="H170" s="1" t="n"/>
      <c r="I170" s="1" t="n"/>
      <c r="J170" s="1" t="n"/>
      <c r="K170" s="1" t="n"/>
      <c r="L170" s="1" t="n"/>
      <c r="M170" s="1" t="n"/>
      <c r="N170" s="1" t="n"/>
      <c r="O170" s="1" t="n"/>
      <c r="P170" s="1" t="n"/>
      <c r="Q170" s="1" t="n"/>
      <c r="R170" s="1" t="n"/>
      <c r="S170" s="1" t="n"/>
      <c r="T170" s="1" t="n"/>
      <c r="U170" s="1" t="n"/>
      <c r="V170" s="1" t="n"/>
      <c r="W170" s="1" t="n"/>
      <c r="X170" s="1" t="n"/>
      <c r="Y170" s="1" t="n"/>
      <c r="Z170" s="1" t="n"/>
      <c r="AA170" s="1" t="n"/>
      <c r="AB170" s="1" t="n"/>
      <c r="AC170" s="1" t="n"/>
      <c r="AD170" s="1" t="n"/>
      <c r="AE170" s="1" t="n"/>
      <c r="AF170" s="1" t="n"/>
      <c r="AG170" s="1" t="n"/>
    </row>
    <row r="171">
      <c r="A171" s="1" t="n"/>
      <c r="B171" s="1" t="n"/>
      <c r="C171" s="1" t="n"/>
      <c r="D171" s="1" t="n"/>
      <c r="E171" s="1" t="n"/>
      <c r="F171" s="1" t="n"/>
      <c r="G171" s="1" t="n"/>
      <c r="H171" s="1" t="n"/>
      <c r="I171" s="1" t="n"/>
      <c r="J171" s="1" t="n"/>
      <c r="K171" s="1" t="n"/>
      <c r="L171" s="1" t="n"/>
      <c r="M171" s="1" t="n"/>
      <c r="N171" s="1" t="n"/>
      <c r="O171" s="1" t="n"/>
      <c r="P171" s="1" t="n"/>
      <c r="Q171" s="1" t="n"/>
      <c r="R171" s="1" t="n"/>
      <c r="S171" s="1" t="n"/>
      <c r="T171" s="1" t="n"/>
      <c r="U171" s="1" t="n"/>
      <c r="V171" s="1" t="n"/>
      <c r="W171" s="1" t="n"/>
      <c r="X171" s="1" t="n"/>
      <c r="Y171" s="1" t="n"/>
      <c r="Z171" s="1" t="n"/>
      <c r="AA171" s="1" t="n"/>
      <c r="AB171" s="1" t="n"/>
      <c r="AC171" s="1" t="n"/>
      <c r="AD171" s="1" t="n"/>
      <c r="AE171" s="1" t="n"/>
      <c r="AF171" s="1" t="n"/>
      <c r="AG171" s="1" t="n"/>
    </row>
    <row r="172">
      <c r="A172" s="1" t="n"/>
      <c r="B172" s="1" t="n"/>
      <c r="C172" s="1" t="n"/>
      <c r="D172" s="1" t="n"/>
      <c r="E172" s="1" t="n"/>
      <c r="F172" s="1" t="n"/>
      <c r="G172" s="1" t="n"/>
      <c r="H172" s="1" t="n"/>
      <c r="I172" s="1" t="n"/>
      <c r="J172" s="1" t="n"/>
      <c r="K172" s="1" t="n"/>
      <c r="L172" s="1" t="n"/>
      <c r="M172" s="1" t="n"/>
      <c r="N172" s="1" t="n"/>
      <c r="O172" s="1" t="n"/>
      <c r="P172" s="1" t="n"/>
      <c r="Q172" s="1" t="n"/>
      <c r="R172" s="1" t="n"/>
      <c r="S172" s="1" t="n"/>
      <c r="T172" s="1" t="n"/>
      <c r="U172" s="1" t="n"/>
      <c r="V172" s="1" t="n"/>
      <c r="W172" s="1" t="n"/>
      <c r="X172" s="1" t="n"/>
      <c r="Y172" s="1" t="n"/>
      <c r="Z172" s="1" t="n"/>
      <c r="AA172" s="1" t="n"/>
      <c r="AB172" s="1" t="n"/>
      <c r="AC172" s="1" t="n"/>
      <c r="AD172" s="1" t="n"/>
      <c r="AE172" s="1" t="n"/>
      <c r="AF172" s="1" t="n"/>
      <c r="AG172" s="1" t="n"/>
    </row>
    <row r="173">
      <c r="A173" s="1" t="n"/>
      <c r="B173" s="1" t="n"/>
      <c r="C173" s="1" t="n"/>
      <c r="D173" s="1" t="n"/>
      <c r="E173" s="1" t="n"/>
      <c r="F173" s="1" t="n"/>
      <c r="G173" s="1" t="n"/>
      <c r="H173" s="1" t="n"/>
      <c r="I173" s="1" t="n"/>
      <c r="J173" s="1" t="n"/>
      <c r="K173" s="1" t="n"/>
      <c r="L173" s="1" t="n"/>
      <c r="M173" s="1" t="n"/>
      <c r="N173" s="1" t="n"/>
      <c r="O173" s="1" t="n"/>
      <c r="P173" s="1" t="n"/>
      <c r="Q173" s="1" t="n"/>
      <c r="R173" s="1" t="n"/>
      <c r="S173" s="1" t="n"/>
      <c r="T173" s="1" t="n"/>
      <c r="U173" s="1" t="n"/>
      <c r="V173" s="1" t="n"/>
      <c r="W173" s="1" t="n"/>
      <c r="X173" s="1" t="n"/>
      <c r="Y173" s="1" t="n"/>
      <c r="Z173" s="1" t="n"/>
      <c r="AA173" s="1" t="n"/>
      <c r="AB173" s="1" t="n"/>
      <c r="AC173" s="1" t="n"/>
      <c r="AD173" s="1" t="n"/>
      <c r="AE173" s="1" t="n"/>
      <c r="AF173" s="1" t="n"/>
      <c r="AG173" s="1" t="n"/>
    </row>
    <row r="174">
      <c r="A174" s="1" t="n"/>
      <c r="B174" s="1" t="n"/>
      <c r="C174" s="1" t="n"/>
      <c r="D174" s="1" t="n"/>
      <c r="E174" s="1" t="n"/>
      <c r="F174" s="1" t="n"/>
      <c r="G174" s="1" t="n"/>
      <c r="H174" s="1" t="n"/>
      <c r="I174" s="1" t="n"/>
      <c r="J174" s="1" t="n"/>
      <c r="K174" s="1" t="n"/>
      <c r="L174" s="1" t="n"/>
      <c r="M174" s="1" t="n"/>
      <c r="N174" s="1" t="n"/>
      <c r="O174" s="1" t="n"/>
      <c r="P174" s="1" t="n"/>
      <c r="Q174" s="1" t="n"/>
      <c r="R174" s="1" t="n"/>
      <c r="S174" s="1" t="n"/>
      <c r="T174" s="1" t="n"/>
      <c r="U174" s="1" t="n"/>
      <c r="V174" s="1" t="n"/>
      <c r="W174" s="1" t="n"/>
      <c r="X174" s="1" t="n"/>
      <c r="Y174" s="1" t="n"/>
      <c r="Z174" s="1" t="n"/>
      <c r="AA174" s="1" t="n"/>
      <c r="AB174" s="1" t="n"/>
      <c r="AC174" s="1" t="n"/>
      <c r="AD174" s="1" t="n"/>
      <c r="AE174" s="1" t="n"/>
      <c r="AF174" s="1" t="n"/>
      <c r="AG174" s="1" t="n"/>
    </row>
    <row r="175">
      <c r="A175" s="1" t="n"/>
      <c r="B175" s="1" t="n"/>
      <c r="C175" s="1" t="n"/>
      <c r="D175" s="1" t="n"/>
      <c r="E175" s="1" t="n"/>
      <c r="F175" s="1" t="n"/>
      <c r="G175" s="1" t="n"/>
      <c r="H175" s="1" t="n"/>
      <c r="I175" s="1" t="n"/>
      <c r="J175" s="1" t="n"/>
      <c r="K175" s="1" t="n"/>
      <c r="L175" s="1" t="n"/>
      <c r="M175" s="1" t="n"/>
      <c r="N175" s="1" t="n"/>
      <c r="O175" s="1" t="n"/>
      <c r="P175" s="1" t="n"/>
      <c r="Q175" s="1" t="n"/>
      <c r="R175" s="1" t="n"/>
      <c r="S175" s="1" t="n"/>
      <c r="T175" s="1" t="n"/>
      <c r="U175" s="1" t="n"/>
      <c r="V175" s="1" t="n"/>
      <c r="W175" s="1" t="n"/>
      <c r="X175" s="1" t="n"/>
      <c r="Y175" s="1" t="n"/>
      <c r="Z175" s="1" t="n"/>
      <c r="AA175" s="1" t="n"/>
      <c r="AB175" s="1" t="n"/>
      <c r="AC175" s="1" t="n"/>
      <c r="AD175" s="1" t="n"/>
      <c r="AE175" s="1" t="n"/>
      <c r="AF175" s="1" t="n"/>
      <c r="AG175" s="1" t="n"/>
    </row>
    <row r="176">
      <c r="A176" s="1" t="n"/>
      <c r="B176" s="1" t="n"/>
      <c r="C176" s="1" t="n"/>
      <c r="D176" s="1" t="n"/>
      <c r="E176" s="1" t="n"/>
      <c r="F176" s="1" t="n"/>
      <c r="G176" s="1" t="n"/>
      <c r="H176" s="1" t="n"/>
      <c r="I176" s="1" t="n"/>
      <c r="J176" s="1" t="n"/>
      <c r="K176" s="1" t="n"/>
      <c r="L176" s="1" t="n"/>
      <c r="M176" s="1" t="n"/>
      <c r="N176" s="1" t="n"/>
      <c r="O176" s="1" t="n"/>
      <c r="P176" s="1" t="n"/>
      <c r="Q176" s="1" t="n"/>
      <c r="R176" s="1" t="n"/>
      <c r="S176" s="1" t="n"/>
      <c r="T176" s="1" t="n"/>
      <c r="U176" s="1" t="n"/>
      <c r="V176" s="1" t="n"/>
      <c r="W176" s="1" t="n"/>
      <c r="X176" s="1" t="n"/>
      <c r="Y176" s="1" t="n"/>
      <c r="Z176" s="1" t="n"/>
      <c r="AA176" s="1" t="n"/>
      <c r="AB176" s="1" t="n"/>
      <c r="AC176" s="1" t="n"/>
      <c r="AD176" s="1" t="n"/>
      <c r="AE176" s="1" t="n"/>
      <c r="AF176" s="1" t="n"/>
      <c r="AG176" s="1" t="n"/>
    </row>
    <row r="177">
      <c r="A177" s="1" t="n"/>
      <c r="B177" s="1" t="n"/>
      <c r="C177" s="1" t="n"/>
      <c r="D177" s="1" t="n"/>
      <c r="E177" s="1" t="n"/>
      <c r="F177" s="1" t="n"/>
      <c r="G177" s="1" t="n"/>
      <c r="H177" s="1" t="n"/>
      <c r="I177" s="1" t="n"/>
      <c r="J177" s="1" t="n"/>
      <c r="K177" s="1" t="n"/>
      <c r="L177" s="1" t="n"/>
      <c r="M177" s="1" t="n"/>
      <c r="N177" s="1" t="n"/>
      <c r="O177" s="1" t="n"/>
      <c r="P177" s="1" t="n"/>
      <c r="Q177" s="1" t="n"/>
      <c r="R177" s="1" t="n"/>
      <c r="S177" s="1" t="n"/>
      <c r="T177" s="1" t="n"/>
      <c r="U177" s="1" t="n"/>
      <c r="V177" s="1" t="n"/>
      <c r="W177" s="1" t="n"/>
      <c r="X177" s="1" t="n"/>
      <c r="Y177" s="1" t="n"/>
      <c r="Z177" s="1" t="n"/>
      <c r="AA177" s="1" t="n"/>
      <c r="AB177" s="1" t="n"/>
      <c r="AC177" s="1" t="n"/>
      <c r="AD177" s="1" t="n"/>
      <c r="AE177" s="1" t="n"/>
      <c r="AF177" s="1" t="n"/>
      <c r="AG177" s="1" t="n"/>
    </row>
    <row r="178">
      <c r="A178" s="1" t="n"/>
      <c r="B178" s="1" t="n"/>
      <c r="C178" s="1" t="n"/>
      <c r="D178" s="1" t="n"/>
      <c r="E178" s="1" t="n"/>
      <c r="F178" s="1" t="n"/>
      <c r="G178" s="1" t="n"/>
      <c r="H178" s="1" t="n"/>
      <c r="I178" s="1" t="n"/>
      <c r="J178" s="1" t="n"/>
      <c r="K178" s="1" t="n"/>
      <c r="L178" s="1" t="n"/>
      <c r="M178" s="1" t="n"/>
      <c r="N178" s="1" t="n"/>
      <c r="O178" s="1" t="n"/>
      <c r="P178" s="1" t="n"/>
      <c r="Q178" s="1" t="n"/>
      <c r="R178" s="1" t="n"/>
      <c r="S178" s="1" t="n"/>
      <c r="T178" s="1" t="n"/>
      <c r="U178" s="1" t="n"/>
      <c r="V178" s="1" t="n"/>
      <c r="W178" s="1" t="n"/>
      <c r="X178" s="1" t="n"/>
      <c r="Y178" s="1" t="n"/>
      <c r="Z178" s="1" t="n"/>
      <c r="AA178" s="1" t="n"/>
      <c r="AB178" s="1" t="n"/>
      <c r="AC178" s="1" t="n"/>
      <c r="AD178" s="1" t="n"/>
      <c r="AE178" s="1" t="n"/>
      <c r="AF178" s="1" t="n"/>
      <c r="AG178" s="1" t="n"/>
    </row>
    <row r="179">
      <c r="A179" s="1" t="n"/>
      <c r="B179" s="1" t="n"/>
      <c r="C179" s="1" t="n"/>
      <c r="D179" s="1" t="n"/>
      <c r="E179" s="1" t="n"/>
      <c r="F179" s="1" t="n"/>
      <c r="G179" s="1" t="n"/>
      <c r="H179" s="1" t="n"/>
      <c r="I179" s="1" t="n"/>
      <c r="J179" s="1" t="n"/>
      <c r="K179" s="1" t="n"/>
      <c r="L179" s="1" t="n"/>
      <c r="M179" s="1" t="n"/>
      <c r="N179" s="1" t="n"/>
      <c r="O179" s="1" t="n"/>
      <c r="P179" s="1" t="n"/>
      <c r="Q179" s="1" t="n"/>
      <c r="R179" s="1" t="n"/>
      <c r="S179" s="1" t="n"/>
      <c r="T179" s="1" t="n"/>
      <c r="U179" s="1" t="n"/>
      <c r="V179" s="1" t="n"/>
      <c r="W179" s="1" t="n"/>
      <c r="X179" s="1" t="n"/>
      <c r="Y179" s="1" t="n"/>
      <c r="Z179" s="1" t="n"/>
      <c r="AA179" s="1" t="n"/>
      <c r="AB179" s="1" t="n"/>
      <c r="AC179" s="1" t="n"/>
      <c r="AD179" s="1" t="n"/>
      <c r="AE179" s="1" t="n"/>
      <c r="AF179" s="1" t="n"/>
      <c r="AG179" s="1" t="n"/>
    </row>
    <row r="180">
      <c r="A180" s="1" t="n"/>
      <c r="B180" s="1" t="n"/>
      <c r="C180" s="1" t="n"/>
      <c r="D180" s="1" t="n"/>
      <c r="E180" s="1" t="n"/>
      <c r="F180" s="1" t="n"/>
      <c r="G180" s="1" t="n"/>
      <c r="H180" s="1" t="n"/>
      <c r="I180" s="1" t="n"/>
      <c r="J180" s="1" t="n"/>
      <c r="K180" s="1" t="n"/>
      <c r="L180" s="1" t="n"/>
      <c r="M180" s="1" t="n"/>
      <c r="N180" s="1" t="n"/>
      <c r="O180" s="1" t="n"/>
      <c r="P180" s="1" t="n"/>
      <c r="Q180" s="1" t="n"/>
      <c r="R180" s="1" t="n"/>
      <c r="S180" s="1" t="n"/>
      <c r="T180" s="1" t="n"/>
      <c r="U180" s="1" t="n"/>
      <c r="V180" s="1" t="n"/>
      <c r="W180" s="1" t="n"/>
      <c r="X180" s="1" t="n"/>
      <c r="Y180" s="1" t="n"/>
      <c r="Z180" s="1" t="n"/>
      <c r="AA180" s="1" t="n"/>
      <c r="AB180" s="1" t="n"/>
      <c r="AC180" s="1" t="n"/>
      <c r="AD180" s="1" t="n"/>
      <c r="AE180" s="1" t="n"/>
      <c r="AF180" s="1" t="n"/>
      <c r="AG180" s="1" t="n"/>
    </row>
    <row r="181">
      <c r="A181" s="1" t="n"/>
      <c r="B181" s="1" t="n"/>
      <c r="C181" s="1" t="n"/>
      <c r="D181" s="1" t="n"/>
      <c r="E181" s="1" t="n"/>
      <c r="F181" s="1" t="n"/>
      <c r="G181" s="1" t="n"/>
      <c r="H181" s="1" t="n"/>
      <c r="I181" s="1" t="n"/>
      <c r="J181" s="1" t="n"/>
      <c r="K181" s="1" t="n"/>
      <c r="L181" s="1" t="n"/>
      <c r="M181" s="1" t="n"/>
      <c r="N181" s="1" t="n"/>
      <c r="O181" s="1" t="n"/>
      <c r="P181" s="1" t="n"/>
      <c r="Q181" s="1" t="n"/>
      <c r="R181" s="1" t="n"/>
      <c r="S181" s="1" t="n"/>
      <c r="T181" s="1" t="n"/>
      <c r="U181" s="1" t="n"/>
      <c r="V181" s="1" t="n"/>
      <c r="W181" s="1" t="n"/>
      <c r="X181" s="1" t="n"/>
      <c r="Y181" s="1" t="n"/>
      <c r="Z181" s="1" t="n"/>
      <c r="AA181" s="1" t="n"/>
      <c r="AB181" s="1" t="n"/>
      <c r="AC181" s="1" t="n"/>
      <c r="AD181" s="1" t="n"/>
      <c r="AE181" s="1" t="n"/>
      <c r="AF181" s="1" t="n"/>
      <c r="AG181" s="1" t="n"/>
    </row>
    <row r="182">
      <c r="A182" s="1" t="n"/>
      <c r="B182" s="1" t="n"/>
      <c r="C182" s="1" t="n"/>
      <c r="D182" s="1" t="n"/>
      <c r="E182" s="1" t="n"/>
      <c r="F182" s="1" t="n"/>
      <c r="G182" s="1" t="n"/>
      <c r="H182" s="1" t="n"/>
      <c r="I182" s="1" t="n"/>
      <c r="J182" s="1" t="n"/>
      <c r="K182" s="1" t="n"/>
      <c r="L182" s="1" t="n"/>
      <c r="M182" s="1" t="n"/>
      <c r="N182" s="1" t="n"/>
      <c r="O182" s="1" t="n"/>
      <c r="P182" s="1" t="n"/>
      <c r="Q182" s="1" t="n"/>
      <c r="R182" s="1" t="n"/>
      <c r="S182" s="1" t="n"/>
      <c r="T182" s="1" t="n"/>
      <c r="U182" s="1" t="n"/>
      <c r="V182" s="1" t="n"/>
      <c r="W182" s="1" t="n"/>
      <c r="X182" s="1" t="n"/>
      <c r="Y182" s="1" t="n"/>
      <c r="Z182" s="1" t="n"/>
      <c r="AA182" s="1" t="n"/>
      <c r="AB182" s="1" t="n"/>
      <c r="AC182" s="1" t="n"/>
      <c r="AD182" s="1" t="n"/>
      <c r="AE182" s="1" t="n"/>
      <c r="AF182" s="1" t="n"/>
      <c r="AG182" s="1" t="n"/>
    </row>
    <row r="183">
      <c r="A183" s="1" t="n"/>
      <c r="B183" s="1" t="n"/>
      <c r="C183" s="1" t="n"/>
      <c r="D183" s="1" t="n"/>
      <c r="E183" s="1" t="n"/>
      <c r="F183" s="1" t="n"/>
      <c r="G183" s="1" t="n"/>
      <c r="H183" s="1" t="n"/>
      <c r="I183" s="1" t="n"/>
      <c r="J183" s="1" t="n"/>
      <c r="K183" s="1" t="n"/>
      <c r="L183" s="1" t="n"/>
      <c r="M183" s="1" t="n"/>
      <c r="N183" s="1" t="n"/>
      <c r="O183" s="1" t="n"/>
      <c r="P183" s="1" t="n"/>
      <c r="Q183" s="1" t="n"/>
      <c r="R183" s="1" t="n"/>
      <c r="S183" s="1" t="n"/>
      <c r="T183" s="1" t="n"/>
      <c r="U183" s="1" t="n"/>
      <c r="V183" s="1" t="n"/>
      <c r="W183" s="1" t="n"/>
      <c r="X183" s="1" t="n"/>
      <c r="Y183" s="1" t="n"/>
      <c r="Z183" s="1" t="n"/>
      <c r="AA183" s="1" t="n"/>
      <c r="AB183" s="1" t="n"/>
      <c r="AC183" s="1" t="n"/>
      <c r="AD183" s="1" t="n"/>
      <c r="AE183" s="1" t="n"/>
      <c r="AF183" s="1" t="n"/>
      <c r="AG183" s="1" t="n"/>
    </row>
    <row r="184">
      <c r="A184" s="1" t="n"/>
      <c r="B184" s="1" t="n"/>
      <c r="C184" s="1" t="n"/>
      <c r="D184" s="1" t="n"/>
      <c r="E184" s="1" t="n"/>
      <c r="F184" s="1" t="n"/>
      <c r="G184" s="1" t="n"/>
      <c r="H184" s="1" t="n"/>
      <c r="I184" s="1" t="n"/>
      <c r="J184" s="1" t="n"/>
      <c r="K184" s="1" t="n"/>
      <c r="L184" s="1" t="n"/>
      <c r="M184" s="1" t="n"/>
      <c r="N184" s="1" t="n"/>
      <c r="O184" s="1" t="n"/>
      <c r="P184" s="1" t="n"/>
      <c r="Q184" s="1" t="n"/>
      <c r="R184" s="1" t="n"/>
      <c r="S184" s="1" t="n"/>
      <c r="T184" s="1" t="n"/>
      <c r="U184" s="1" t="n"/>
      <c r="V184" s="1" t="n"/>
      <c r="W184" s="1" t="n"/>
      <c r="X184" s="1" t="n"/>
      <c r="Y184" s="1" t="n"/>
      <c r="Z184" s="1" t="n"/>
      <c r="AA184" s="1" t="n"/>
      <c r="AB184" s="1" t="n"/>
      <c r="AC184" s="1" t="n"/>
      <c r="AD184" s="1" t="n"/>
      <c r="AE184" s="1" t="n"/>
      <c r="AF184" s="1" t="n"/>
      <c r="AG184" s="1" t="n"/>
    </row>
    <row r="185">
      <c r="A185" s="1" t="n"/>
      <c r="B185" s="1" t="n"/>
      <c r="C185" s="1" t="n"/>
      <c r="D185" s="1" t="n"/>
      <c r="E185" s="1" t="n"/>
      <c r="F185" s="1" t="n"/>
      <c r="G185" s="1" t="n"/>
      <c r="H185" s="1" t="n"/>
      <c r="I185" s="1" t="n"/>
      <c r="J185" s="1" t="n"/>
      <c r="K185" s="1" t="n"/>
      <c r="L185" s="1" t="n"/>
      <c r="M185" s="1" t="n"/>
      <c r="N185" s="1" t="n"/>
      <c r="O185" s="1" t="n"/>
      <c r="P185" s="1" t="n"/>
      <c r="Q185" s="1" t="n"/>
      <c r="R185" s="1" t="n"/>
      <c r="S185" s="1" t="n"/>
      <c r="T185" s="1" t="n"/>
      <c r="U185" s="1" t="n"/>
      <c r="V185" s="1" t="n"/>
      <c r="W185" s="1" t="n"/>
      <c r="X185" s="1" t="n"/>
      <c r="Y185" s="1" t="n"/>
      <c r="Z185" s="1" t="n"/>
      <c r="AA185" s="1" t="n"/>
      <c r="AB185" s="1" t="n"/>
      <c r="AC185" s="1" t="n"/>
      <c r="AD185" s="1" t="n"/>
      <c r="AE185" s="1" t="n"/>
      <c r="AF185" s="1" t="n"/>
      <c r="AG185" s="1" t="n"/>
    </row>
    <row r="186">
      <c r="A186" s="1" t="n"/>
      <c r="B186" s="1" t="n"/>
      <c r="C186" s="1" t="n"/>
      <c r="D186" s="1" t="n"/>
      <c r="E186" s="1" t="n"/>
      <c r="F186" s="1" t="n"/>
      <c r="G186" s="1" t="n"/>
      <c r="H186" s="1" t="n"/>
      <c r="I186" s="1" t="n"/>
      <c r="J186" s="1" t="n"/>
      <c r="K186" s="1" t="n"/>
      <c r="L186" s="1" t="n"/>
      <c r="M186" s="1" t="n"/>
      <c r="N186" s="1" t="n"/>
      <c r="O186" s="1" t="n"/>
      <c r="P186" s="1" t="n"/>
      <c r="Q186" s="1" t="n"/>
      <c r="R186" s="1" t="n"/>
      <c r="S186" s="1" t="n"/>
      <c r="T186" s="1" t="n"/>
      <c r="U186" s="1" t="n"/>
      <c r="V186" s="1" t="n"/>
      <c r="W186" s="1" t="n"/>
      <c r="X186" s="1" t="n"/>
      <c r="Y186" s="1" t="n"/>
      <c r="Z186" s="1" t="n"/>
      <c r="AA186" s="1" t="n"/>
      <c r="AB186" s="1" t="n"/>
      <c r="AC186" s="1" t="n"/>
      <c r="AD186" s="1" t="n"/>
      <c r="AE186" s="1" t="n"/>
      <c r="AF186" s="1" t="n"/>
      <c r="AG186" s="1" t="n"/>
    </row>
    <row r="187">
      <c r="A187" s="1" t="n"/>
      <c r="B187" s="1" t="n"/>
      <c r="C187" s="1" t="n"/>
      <c r="D187" s="1" t="n"/>
      <c r="E187" s="1" t="n"/>
      <c r="F187" s="1" t="n"/>
      <c r="G187" s="1" t="n"/>
      <c r="H187" s="1" t="n"/>
      <c r="I187" s="1" t="n"/>
      <c r="J187" s="1" t="n"/>
      <c r="K187" s="1" t="n"/>
      <c r="L187" s="1" t="n"/>
      <c r="M187" s="1" t="n"/>
      <c r="N187" s="1" t="n"/>
      <c r="O187" s="1" t="n"/>
      <c r="P187" s="1" t="n"/>
      <c r="Q187" s="1" t="n"/>
      <c r="R187" s="1" t="n"/>
      <c r="S187" s="1" t="n"/>
      <c r="T187" s="1" t="n"/>
      <c r="U187" s="1" t="n"/>
      <c r="V187" s="1" t="n"/>
      <c r="W187" s="1" t="n"/>
      <c r="X187" s="1" t="n"/>
      <c r="Y187" s="1" t="n"/>
      <c r="Z187" s="1" t="n"/>
      <c r="AA187" s="1" t="n"/>
      <c r="AB187" s="1" t="n"/>
      <c r="AC187" s="1" t="n"/>
      <c r="AD187" s="1" t="n"/>
      <c r="AE187" s="1" t="n"/>
      <c r="AF187" s="1" t="n"/>
      <c r="AG187" s="1" t="n"/>
    </row>
    <row r="188">
      <c r="A188" s="1" t="n"/>
      <c r="B188" s="1" t="n"/>
      <c r="C188" s="1" t="n"/>
      <c r="D188" s="1" t="n"/>
      <c r="E188" s="1" t="n"/>
      <c r="F188" s="1" t="n"/>
      <c r="G188" s="1" t="n"/>
      <c r="H188" s="1" t="n"/>
      <c r="I188" s="1" t="n"/>
      <c r="J188" s="1" t="n"/>
      <c r="K188" s="1" t="n"/>
      <c r="L188" s="1" t="n"/>
      <c r="M188" s="1" t="n"/>
      <c r="N188" s="1" t="n"/>
      <c r="O188" s="1" t="n"/>
      <c r="P188" s="1" t="n"/>
      <c r="Q188" s="1" t="n"/>
      <c r="R188" s="1" t="n"/>
      <c r="S188" s="1" t="n"/>
      <c r="T188" s="1" t="n"/>
      <c r="U188" s="1" t="n"/>
      <c r="V188" s="1" t="n"/>
      <c r="W188" s="1" t="n"/>
      <c r="X188" s="1" t="n"/>
      <c r="Y188" s="1" t="n"/>
      <c r="Z188" s="1" t="n"/>
      <c r="AA188" s="1" t="n"/>
      <c r="AB188" s="1" t="n"/>
      <c r="AC188" s="1" t="n"/>
      <c r="AD188" s="1" t="n"/>
      <c r="AE188" s="1" t="n"/>
      <c r="AF188" s="1" t="n"/>
      <c r="AG188" s="1" t="n"/>
    </row>
    <row r="189">
      <c r="A189" s="1" t="n"/>
      <c r="B189" s="1" t="n"/>
      <c r="C189" s="1" t="n"/>
      <c r="D189" s="1" t="n"/>
      <c r="E189" s="1" t="n"/>
      <c r="F189" s="1" t="n"/>
      <c r="G189" s="1" t="n"/>
      <c r="H189" s="1" t="n"/>
      <c r="I189" s="1" t="n"/>
      <c r="J189" s="1" t="n"/>
      <c r="K189" s="1" t="n"/>
      <c r="L189" s="1" t="n"/>
      <c r="M189" s="1" t="n"/>
      <c r="N189" s="1" t="n"/>
      <c r="O189" s="1" t="n"/>
      <c r="P189" s="1" t="n"/>
      <c r="Q189" s="1" t="n"/>
      <c r="R189" s="1" t="n"/>
      <c r="S189" s="1" t="n"/>
      <c r="T189" s="1" t="n"/>
      <c r="U189" s="1" t="n"/>
      <c r="V189" s="1" t="n"/>
      <c r="W189" s="1" t="n"/>
      <c r="X189" s="1" t="n"/>
      <c r="Y189" s="1" t="n"/>
      <c r="Z189" s="1" t="n"/>
      <c r="AA189" s="1" t="n"/>
      <c r="AB189" s="1" t="n"/>
      <c r="AC189" s="1" t="n"/>
      <c r="AD189" s="1" t="n"/>
      <c r="AE189" s="1" t="n"/>
      <c r="AF189" s="1" t="n"/>
      <c r="AG189" s="1" t="n"/>
    </row>
    <row r="190">
      <c r="A190" s="1" t="n"/>
      <c r="B190" s="1" t="n"/>
      <c r="C190" s="1" t="n"/>
      <c r="D190" s="1" t="n"/>
      <c r="E190" s="1" t="n"/>
      <c r="F190" s="1" t="n"/>
      <c r="G190" s="1" t="n"/>
      <c r="H190" s="1" t="n"/>
      <c r="I190" s="1" t="n"/>
      <c r="J190" s="1" t="n"/>
      <c r="K190" s="1" t="n"/>
      <c r="L190" s="1" t="n"/>
      <c r="M190" s="1" t="n"/>
      <c r="N190" s="1" t="n"/>
      <c r="O190" s="1" t="n"/>
      <c r="P190" s="1" t="n"/>
      <c r="Q190" s="1" t="n"/>
      <c r="R190" s="1" t="n"/>
      <c r="S190" s="1" t="n"/>
      <c r="T190" s="1" t="n"/>
      <c r="U190" s="1" t="n"/>
      <c r="V190" s="1" t="n"/>
      <c r="W190" s="1" t="n"/>
      <c r="X190" s="1" t="n"/>
      <c r="Y190" s="1" t="n"/>
      <c r="Z190" s="1" t="n"/>
      <c r="AA190" s="1" t="n"/>
      <c r="AB190" s="1" t="n"/>
      <c r="AC190" s="1" t="n"/>
      <c r="AD190" s="1" t="n"/>
      <c r="AE190" s="1" t="n"/>
      <c r="AF190" s="1" t="n"/>
      <c r="AG190" s="1" t="n"/>
    </row>
    <row r="191">
      <c r="A191" s="1" t="n"/>
      <c r="B191" s="1" t="n"/>
      <c r="C191" s="1" t="n"/>
      <c r="D191" s="1" t="n"/>
      <c r="E191" s="1" t="n"/>
      <c r="F191" s="1" t="n"/>
      <c r="G191" s="1" t="n"/>
      <c r="H191" s="1" t="n"/>
      <c r="I191" s="1" t="n"/>
      <c r="J191" s="1" t="n"/>
      <c r="K191" s="1" t="n"/>
      <c r="L191" s="1" t="n"/>
      <c r="M191" s="1" t="n"/>
      <c r="N191" s="1" t="n"/>
      <c r="O191" s="1" t="n"/>
      <c r="P191" s="1" t="n"/>
      <c r="Q191" s="1" t="n"/>
      <c r="R191" s="1" t="n"/>
      <c r="S191" s="1" t="n"/>
      <c r="T191" s="1" t="n"/>
      <c r="U191" s="1" t="n"/>
      <c r="V191" s="1" t="n"/>
      <c r="W191" s="1" t="n"/>
      <c r="X191" s="1" t="n"/>
      <c r="Y191" s="1" t="n"/>
      <c r="Z191" s="1" t="n"/>
      <c r="AA191" s="1" t="n"/>
      <c r="AB191" s="1" t="n"/>
      <c r="AC191" s="1" t="n"/>
      <c r="AD191" s="1" t="n"/>
      <c r="AE191" s="1" t="n"/>
      <c r="AF191" s="1" t="n"/>
      <c r="AG191" s="1" t="n"/>
    </row>
    <row r="192">
      <c r="A192" s="1" t="n"/>
      <c r="B192" s="1" t="n"/>
      <c r="C192" s="1" t="n"/>
      <c r="D192" s="1" t="n"/>
      <c r="E192" s="1" t="n"/>
      <c r="F192" s="1" t="n"/>
      <c r="G192" s="1" t="n"/>
      <c r="H192" s="1" t="n"/>
      <c r="I192" s="1" t="n"/>
      <c r="J192" s="1" t="n"/>
      <c r="K192" s="1" t="n"/>
      <c r="L192" s="1" t="n"/>
      <c r="M192" s="1" t="n"/>
      <c r="N192" s="1" t="n"/>
      <c r="O192" s="1" t="n"/>
      <c r="P192" s="1" t="n"/>
      <c r="Q192" s="1" t="n"/>
      <c r="R192" s="1" t="n"/>
      <c r="S192" s="1" t="n"/>
      <c r="T192" s="1" t="n"/>
      <c r="U192" s="1" t="n"/>
      <c r="V192" s="1" t="n"/>
      <c r="W192" s="1" t="n"/>
      <c r="X192" s="1" t="n"/>
      <c r="Y192" s="1" t="n"/>
      <c r="Z192" s="1" t="n"/>
      <c r="AA192" s="1" t="n"/>
      <c r="AB192" s="1" t="n"/>
      <c r="AC192" s="1" t="n"/>
      <c r="AD192" s="1" t="n"/>
      <c r="AE192" s="1" t="n"/>
      <c r="AF192" s="1" t="n"/>
      <c r="AG192" s="1" t="n"/>
    </row>
    <row r="193">
      <c r="A193" s="1" t="n"/>
      <c r="B193" s="1" t="n"/>
      <c r="C193" s="1" t="n"/>
      <c r="D193" s="1" t="n"/>
      <c r="E193" s="1" t="n"/>
      <c r="F193" s="1" t="n"/>
      <c r="G193" s="1" t="n"/>
      <c r="H193" s="1" t="n"/>
      <c r="I193" s="1" t="n"/>
      <c r="J193" s="1" t="n"/>
      <c r="K193" s="1" t="n"/>
      <c r="L193" s="1" t="n"/>
      <c r="M193" s="1" t="n"/>
      <c r="N193" s="1" t="n"/>
      <c r="O193" s="1" t="n"/>
      <c r="P193" s="1" t="n"/>
      <c r="Q193" s="1" t="n"/>
      <c r="R193" s="1" t="n"/>
      <c r="S193" s="1" t="n"/>
      <c r="T193" s="1" t="n"/>
      <c r="U193" s="1" t="n"/>
      <c r="V193" s="1" t="n"/>
      <c r="W193" s="1" t="n"/>
      <c r="X193" s="1" t="n"/>
      <c r="Y193" s="1" t="n"/>
      <c r="Z193" s="1" t="n"/>
      <c r="AA193" s="1" t="n"/>
      <c r="AB193" s="1" t="n"/>
      <c r="AC193" s="1" t="n"/>
      <c r="AD193" s="1" t="n"/>
      <c r="AE193" s="1" t="n"/>
      <c r="AF193" s="1" t="n"/>
      <c r="AG193" s="1" t="n"/>
    </row>
    <row r="194">
      <c r="A194" s="1" t="n"/>
      <c r="B194" s="1" t="n"/>
      <c r="C194" s="1" t="n"/>
      <c r="D194" s="1" t="n"/>
      <c r="E194" s="1" t="n"/>
      <c r="F194" s="1" t="n"/>
      <c r="G194" s="1" t="n"/>
      <c r="H194" s="1" t="n"/>
      <c r="I194" s="1" t="n"/>
      <c r="J194" s="1" t="n"/>
      <c r="K194" s="1" t="n"/>
      <c r="L194" s="1" t="n"/>
      <c r="M194" s="1" t="n"/>
      <c r="N194" s="1" t="n"/>
      <c r="O194" s="1" t="n"/>
      <c r="P194" s="1" t="n"/>
      <c r="Q194" s="1" t="n"/>
      <c r="R194" s="1" t="n"/>
      <c r="S194" s="1" t="n"/>
      <c r="T194" s="1" t="n"/>
      <c r="U194" s="1" t="n"/>
      <c r="V194" s="1" t="n"/>
      <c r="W194" s="1" t="n"/>
      <c r="X194" s="1" t="n"/>
      <c r="Y194" s="1" t="n"/>
      <c r="Z194" s="1" t="n"/>
      <c r="AA194" s="1" t="n"/>
      <c r="AB194" s="1" t="n"/>
      <c r="AC194" s="1" t="n"/>
      <c r="AD194" s="1" t="n"/>
      <c r="AE194" s="1" t="n"/>
      <c r="AF194" s="1" t="n"/>
      <c r="AG194" s="1" t="n"/>
    </row>
    <row r="195">
      <c r="A195" s="1" t="n"/>
      <c r="B195" s="1" t="n"/>
      <c r="C195" s="1" t="n"/>
      <c r="D195" s="1" t="n"/>
      <c r="E195" s="1" t="n"/>
      <c r="F195" s="1" t="n"/>
      <c r="G195" s="1" t="n"/>
      <c r="H195" s="1" t="n"/>
      <c r="I195" s="1" t="n"/>
      <c r="J195" s="1" t="n"/>
      <c r="K195" s="1" t="n"/>
      <c r="L195" s="1" t="n"/>
      <c r="M195" s="1" t="n"/>
      <c r="N195" s="1" t="n"/>
      <c r="O195" s="1" t="n"/>
      <c r="P195" s="1" t="n"/>
      <c r="Q195" s="1" t="n"/>
      <c r="R195" s="1" t="n"/>
      <c r="S195" s="1" t="n"/>
      <c r="T195" s="1" t="n"/>
      <c r="U195" s="1" t="n"/>
      <c r="V195" s="1" t="n"/>
      <c r="W195" s="1" t="n"/>
      <c r="X195" s="1" t="n"/>
      <c r="Y195" s="1" t="n"/>
      <c r="Z195" s="1" t="n"/>
      <c r="AA195" s="1" t="n"/>
      <c r="AB195" s="1" t="n"/>
      <c r="AC195" s="1" t="n"/>
      <c r="AD195" s="1" t="n"/>
      <c r="AE195" s="1" t="n"/>
      <c r="AF195" s="1" t="n"/>
      <c r="AG195" s="1" t="n"/>
    </row>
    <row r="196">
      <c r="A196" s="1" t="n"/>
      <c r="B196" s="1" t="n"/>
      <c r="C196" s="1" t="n"/>
      <c r="D196" s="1" t="n"/>
      <c r="E196" s="1" t="n"/>
      <c r="F196" s="1" t="n"/>
      <c r="G196" s="1" t="n"/>
      <c r="H196" s="1" t="n"/>
      <c r="I196" s="1" t="n"/>
      <c r="J196" s="1" t="n"/>
      <c r="K196" s="1" t="n"/>
      <c r="L196" s="1" t="n"/>
      <c r="M196" s="1" t="n"/>
      <c r="N196" s="1" t="n"/>
      <c r="O196" s="1" t="n"/>
      <c r="P196" s="1" t="n"/>
      <c r="Q196" s="1" t="n"/>
      <c r="R196" s="1" t="n"/>
      <c r="S196" s="1" t="n"/>
      <c r="T196" s="1" t="n"/>
      <c r="U196" s="1" t="n"/>
      <c r="V196" s="1" t="n"/>
      <c r="W196" s="1" t="n"/>
      <c r="X196" s="1" t="n"/>
      <c r="Y196" s="1" t="n"/>
      <c r="Z196" s="1" t="n"/>
      <c r="AA196" s="1" t="n"/>
      <c r="AB196" s="1" t="n"/>
      <c r="AC196" s="1" t="n"/>
      <c r="AD196" s="1" t="n"/>
      <c r="AE196" s="1" t="n"/>
      <c r="AF196" s="1" t="n"/>
      <c r="AG196" s="1" t="n"/>
    </row>
    <row r="197">
      <c r="A197" s="1" t="n"/>
      <c r="B197" s="1" t="n"/>
      <c r="C197" s="1" t="n"/>
      <c r="D197" s="1" t="n"/>
      <c r="E197" s="1" t="n"/>
      <c r="F197" s="1" t="n"/>
      <c r="G197" s="1" t="n"/>
      <c r="H197" s="1" t="n"/>
      <c r="I197" s="1" t="n"/>
      <c r="J197" s="1" t="n"/>
      <c r="K197" s="1" t="n"/>
      <c r="L197" s="1" t="n"/>
      <c r="M197" s="1" t="n"/>
      <c r="N197" s="1" t="n"/>
      <c r="O197" s="1" t="n"/>
      <c r="P197" s="1" t="n"/>
      <c r="Q197" s="1" t="n"/>
      <c r="R197" s="1" t="n"/>
      <c r="S197" s="1" t="n"/>
      <c r="T197" s="1" t="n"/>
      <c r="U197" s="1" t="n"/>
      <c r="V197" s="1" t="n"/>
      <c r="W197" s="1" t="n"/>
      <c r="X197" s="1" t="n"/>
      <c r="Y197" s="1" t="n"/>
      <c r="Z197" s="1" t="n"/>
      <c r="AA197" s="1" t="n"/>
      <c r="AB197" s="1" t="n"/>
      <c r="AC197" s="1" t="n"/>
      <c r="AD197" s="1" t="n"/>
      <c r="AE197" s="1" t="n"/>
      <c r="AF197" s="1" t="n"/>
      <c r="AG197" s="1" t="n"/>
    </row>
    <row r="198">
      <c r="A198" s="1" t="n"/>
      <c r="B198" s="1" t="n"/>
      <c r="C198" s="1" t="n"/>
      <c r="D198" s="1" t="n"/>
      <c r="E198" s="1" t="n"/>
      <c r="F198" s="1" t="n"/>
      <c r="G198" s="1" t="n"/>
      <c r="H198" s="1" t="n"/>
      <c r="I198" s="1" t="n"/>
      <c r="J198" s="1" t="n"/>
      <c r="K198" s="1" t="n"/>
      <c r="L198" s="1" t="n"/>
      <c r="M198" s="1" t="n"/>
      <c r="N198" s="1" t="n"/>
      <c r="O198" s="1" t="n"/>
      <c r="P198" s="1" t="n"/>
      <c r="Q198" s="1" t="n"/>
      <c r="R198" s="1" t="n"/>
      <c r="S198" s="1" t="n"/>
      <c r="T198" s="1" t="n"/>
      <c r="U198" s="1" t="n"/>
      <c r="V198" s="1" t="n"/>
      <c r="W198" s="1" t="n"/>
      <c r="X198" s="1" t="n"/>
      <c r="Y198" s="1" t="n"/>
      <c r="Z198" s="1" t="n"/>
      <c r="AA198" s="1" t="n"/>
      <c r="AB198" s="1" t="n"/>
      <c r="AC198" s="1" t="n"/>
      <c r="AD198" s="1" t="n"/>
      <c r="AE198" s="1" t="n"/>
      <c r="AF198" s="1" t="n"/>
      <c r="AG198" s="1" t="n"/>
    </row>
    <row r="199">
      <c r="A199" s="1" t="n"/>
      <c r="B199" s="1" t="n"/>
      <c r="C199" s="1" t="n"/>
      <c r="D199" s="1" t="n"/>
      <c r="E199" s="1" t="n"/>
      <c r="F199" s="1" t="n"/>
      <c r="G199" s="1" t="n"/>
      <c r="H199" s="1" t="n"/>
      <c r="I199" s="1" t="n"/>
      <c r="J199" s="1" t="n"/>
      <c r="K199" s="1" t="n"/>
      <c r="L199" s="1" t="n"/>
      <c r="M199" s="1" t="n"/>
      <c r="N199" s="1" t="n"/>
      <c r="O199" s="1" t="n"/>
      <c r="P199" s="1" t="n"/>
      <c r="Q199" s="1" t="n"/>
      <c r="R199" s="1" t="n"/>
      <c r="S199" s="1" t="n"/>
      <c r="T199" s="1" t="n"/>
      <c r="U199" s="1" t="n"/>
      <c r="V199" s="1" t="n"/>
      <c r="W199" s="1" t="n"/>
      <c r="X199" s="1" t="n"/>
      <c r="Y199" s="1" t="n"/>
      <c r="Z199" s="1" t="n"/>
      <c r="AA199" s="1" t="n"/>
      <c r="AB199" s="1" t="n"/>
      <c r="AC199" s="1" t="n"/>
      <c r="AD199" s="1" t="n"/>
      <c r="AE199" s="1" t="n"/>
      <c r="AF199" s="1" t="n"/>
      <c r="AG199" s="1" t="n"/>
    </row>
    <row r="200">
      <c r="A200" s="1" t="n"/>
      <c r="B200" s="1" t="n"/>
      <c r="C200" s="1" t="n"/>
      <c r="D200" s="1" t="n"/>
      <c r="E200" s="1" t="n"/>
      <c r="F200" s="1" t="n"/>
      <c r="G200" s="1" t="n"/>
      <c r="H200" s="1" t="n"/>
      <c r="I200" s="1" t="n"/>
      <c r="J200" s="1" t="n"/>
      <c r="K200" s="1" t="n"/>
      <c r="L200" s="1" t="n"/>
      <c r="M200" s="1" t="n"/>
      <c r="N200" s="1" t="n"/>
      <c r="O200" s="1" t="n"/>
      <c r="P200" s="1" t="n"/>
      <c r="Q200" s="1" t="n"/>
      <c r="R200" s="1" t="n"/>
      <c r="S200" s="1" t="n"/>
      <c r="T200" s="1" t="n"/>
      <c r="U200" s="1" t="n"/>
      <c r="V200" s="1" t="n"/>
      <c r="W200" s="1" t="n"/>
      <c r="X200" s="1" t="n"/>
      <c r="Y200" s="1" t="n"/>
      <c r="Z200" s="1" t="n"/>
      <c r="AA200" s="1" t="n"/>
      <c r="AB200" s="1" t="n"/>
      <c r="AC200" s="1" t="n"/>
      <c r="AD200" s="1" t="n"/>
      <c r="AE200" s="1" t="n"/>
      <c r="AF200" s="1" t="n"/>
      <c r="AG200" s="1" t="n"/>
    </row>
    <row r="201">
      <c r="A201" s="1" t="n"/>
      <c r="B201" s="1" t="n"/>
      <c r="C201" s="1" t="n"/>
      <c r="D201" s="1" t="n"/>
      <c r="E201" s="1" t="n"/>
      <c r="F201" s="1" t="n"/>
      <c r="G201" s="1" t="n"/>
      <c r="H201" s="1" t="n"/>
      <c r="I201" s="1" t="n"/>
      <c r="J201" s="1" t="n"/>
      <c r="K201" s="1" t="n"/>
      <c r="L201" s="1" t="n"/>
      <c r="M201" s="1" t="n"/>
      <c r="N201" s="1" t="n"/>
      <c r="O201" s="1" t="n"/>
      <c r="P201" s="1" t="n"/>
      <c r="Q201" s="1" t="n"/>
      <c r="R201" s="1" t="n"/>
      <c r="S201" s="1" t="n"/>
      <c r="T201" s="1" t="n"/>
      <c r="U201" s="1" t="n"/>
      <c r="V201" s="1" t="n"/>
      <c r="W201" s="1" t="n"/>
      <c r="X201" s="1" t="n"/>
      <c r="Y201" s="1" t="n"/>
      <c r="Z201" s="1" t="n"/>
      <c r="AA201" s="1" t="n"/>
      <c r="AB201" s="1" t="n"/>
      <c r="AC201" s="1" t="n"/>
      <c r="AD201" s="1" t="n"/>
      <c r="AE201" s="1" t="n"/>
      <c r="AF201" s="1" t="n"/>
      <c r="AG201" s="1" t="n"/>
    </row>
    <row r="202">
      <c r="A202" s="1" t="n"/>
      <c r="B202" s="1" t="n"/>
      <c r="C202" s="1" t="n"/>
      <c r="D202" s="1" t="n"/>
      <c r="E202" s="1" t="n"/>
      <c r="F202" s="1" t="n"/>
      <c r="G202" s="1" t="n"/>
      <c r="H202" s="1" t="n"/>
      <c r="I202" s="1" t="n"/>
      <c r="J202" s="1" t="n"/>
      <c r="K202" s="1" t="n"/>
      <c r="L202" s="1" t="n"/>
      <c r="M202" s="1" t="n"/>
      <c r="N202" s="1" t="n"/>
      <c r="O202" s="1" t="n"/>
      <c r="P202" s="1" t="n"/>
      <c r="Q202" s="1" t="n"/>
      <c r="R202" s="1" t="n"/>
      <c r="S202" s="1" t="n"/>
      <c r="T202" s="1" t="n"/>
      <c r="U202" s="1" t="n"/>
      <c r="V202" s="1" t="n"/>
      <c r="W202" s="1" t="n"/>
      <c r="X202" s="1" t="n"/>
      <c r="Y202" s="1" t="n"/>
      <c r="Z202" s="1" t="n"/>
      <c r="AA202" s="1" t="n"/>
      <c r="AB202" s="1" t="n"/>
      <c r="AC202" s="1" t="n"/>
      <c r="AD202" s="1" t="n"/>
      <c r="AE202" s="1" t="n"/>
      <c r="AF202" s="1" t="n"/>
      <c r="AG202" s="1" t="n"/>
    </row>
    <row r="203">
      <c r="A203" s="1" t="n"/>
      <c r="B203" s="1" t="n"/>
      <c r="C203" s="1" t="n"/>
      <c r="D203" s="1" t="n"/>
      <c r="E203" s="1" t="n"/>
      <c r="F203" s="1" t="n"/>
      <c r="G203" s="1" t="n"/>
      <c r="H203" s="1" t="n"/>
      <c r="I203" s="1" t="n"/>
      <c r="J203" s="1" t="n"/>
      <c r="K203" s="1" t="n"/>
      <c r="L203" s="1" t="n"/>
      <c r="M203" s="1" t="n"/>
      <c r="N203" s="1" t="n"/>
      <c r="O203" s="1" t="n"/>
      <c r="P203" s="1" t="n"/>
      <c r="Q203" s="1" t="n"/>
      <c r="R203" s="1" t="n"/>
      <c r="S203" s="1" t="n"/>
      <c r="T203" s="1" t="n"/>
      <c r="U203" s="1" t="n"/>
      <c r="V203" s="1" t="n"/>
      <c r="W203" s="1" t="n"/>
      <c r="X203" s="1" t="n"/>
      <c r="Y203" s="1" t="n"/>
      <c r="Z203" s="1" t="n"/>
      <c r="AA203" s="1" t="n"/>
      <c r="AB203" s="1" t="n"/>
      <c r="AC203" s="1" t="n"/>
      <c r="AD203" s="1" t="n"/>
      <c r="AE203" s="1" t="n"/>
      <c r="AF203" s="1" t="n"/>
      <c r="AG203" s="1" t="n"/>
    </row>
    <row r="204">
      <c r="A204" s="1" t="n"/>
      <c r="B204" s="1" t="n"/>
      <c r="C204" s="1" t="n"/>
      <c r="D204" s="1" t="n"/>
      <c r="E204" s="1" t="n"/>
      <c r="F204" s="1" t="n"/>
      <c r="G204" s="1" t="n"/>
      <c r="H204" s="1" t="n"/>
      <c r="I204" s="1" t="n"/>
      <c r="J204" s="1" t="n"/>
      <c r="K204" s="1" t="n"/>
      <c r="L204" s="1" t="n"/>
      <c r="M204" s="1" t="n"/>
      <c r="N204" s="1" t="n"/>
      <c r="O204" s="1" t="n"/>
      <c r="P204" s="1" t="n"/>
      <c r="Q204" s="1" t="n"/>
      <c r="R204" s="1" t="n"/>
      <c r="S204" s="1" t="n"/>
      <c r="T204" s="1" t="n"/>
      <c r="U204" s="1" t="n"/>
      <c r="V204" s="1" t="n"/>
      <c r="W204" s="1" t="n"/>
      <c r="X204" s="1" t="n"/>
      <c r="Y204" s="1" t="n"/>
      <c r="Z204" s="1" t="n"/>
      <c r="AA204" s="1" t="n"/>
      <c r="AB204" s="1" t="n"/>
      <c r="AC204" s="1" t="n"/>
      <c r="AD204" s="1" t="n"/>
      <c r="AE204" s="1" t="n"/>
      <c r="AF204" s="1" t="n"/>
      <c r="AG204" s="1" t="n"/>
    </row>
    <row r="205">
      <c r="A205" s="1" t="n"/>
      <c r="B205" s="1" t="n"/>
      <c r="C205" s="1" t="n"/>
      <c r="D205" s="1" t="n"/>
      <c r="E205" s="1" t="n"/>
      <c r="F205" s="1" t="n"/>
      <c r="G205" s="1" t="n"/>
      <c r="H205" s="1" t="n"/>
      <c r="I205" s="1" t="n"/>
      <c r="J205" s="1" t="n"/>
      <c r="K205" s="1" t="n"/>
      <c r="L205" s="1" t="n"/>
      <c r="M205" s="1" t="n"/>
      <c r="N205" s="1" t="n"/>
      <c r="O205" s="1" t="n"/>
      <c r="P205" s="1" t="n"/>
      <c r="Q205" s="1" t="n"/>
      <c r="R205" s="1" t="n"/>
      <c r="S205" s="1" t="n"/>
      <c r="T205" s="1" t="n"/>
      <c r="U205" s="1" t="n"/>
      <c r="V205" s="1" t="n"/>
      <c r="W205" s="1" t="n"/>
      <c r="X205" s="1" t="n"/>
      <c r="Y205" s="1" t="n"/>
      <c r="Z205" s="1" t="n"/>
      <c r="AA205" s="1" t="n"/>
      <c r="AB205" s="1" t="n"/>
      <c r="AC205" s="1" t="n"/>
      <c r="AD205" s="1" t="n"/>
      <c r="AE205" s="1" t="n"/>
      <c r="AF205" s="1" t="n"/>
      <c r="AG205" s="1" t="n"/>
    </row>
    <row r="206">
      <c r="A206" s="1" t="n"/>
      <c r="B206" s="1" t="n"/>
      <c r="C206" s="1" t="n"/>
      <c r="D206" s="1" t="n"/>
      <c r="E206" s="1" t="n"/>
      <c r="F206" s="1" t="n"/>
      <c r="G206" s="1" t="n"/>
      <c r="H206" s="1" t="n"/>
      <c r="I206" s="1" t="n"/>
      <c r="J206" s="1" t="n"/>
      <c r="K206" s="1" t="n"/>
      <c r="L206" s="1" t="n"/>
      <c r="M206" s="1" t="n"/>
      <c r="N206" s="1" t="n"/>
      <c r="O206" s="1" t="n"/>
      <c r="P206" s="1" t="n"/>
      <c r="Q206" s="1" t="n"/>
      <c r="R206" s="1" t="n"/>
      <c r="S206" s="1" t="n"/>
      <c r="T206" s="1" t="n"/>
      <c r="U206" s="1" t="n"/>
      <c r="V206" s="1" t="n"/>
      <c r="W206" s="1" t="n"/>
      <c r="X206" s="1" t="n"/>
      <c r="Y206" s="1" t="n"/>
      <c r="Z206" s="1" t="n"/>
      <c r="AA206" s="1" t="n"/>
      <c r="AB206" s="1" t="n"/>
      <c r="AC206" s="1" t="n"/>
      <c r="AD206" s="1" t="n"/>
      <c r="AE206" s="1" t="n"/>
      <c r="AF206" s="1" t="n"/>
      <c r="AG206" s="1" t="n"/>
    </row>
    <row r="207">
      <c r="A207" s="1" t="n"/>
      <c r="B207" s="1" t="n"/>
      <c r="C207" s="1" t="n"/>
      <c r="D207" s="1" t="n"/>
      <c r="E207" s="1" t="n"/>
      <c r="F207" s="1" t="n"/>
      <c r="G207" s="1" t="n"/>
      <c r="H207" s="1" t="n"/>
      <c r="I207" s="1" t="n"/>
      <c r="J207" s="1" t="n"/>
      <c r="K207" s="1" t="n"/>
      <c r="L207" s="1" t="n"/>
      <c r="M207" s="1" t="n"/>
      <c r="N207" s="1" t="n"/>
      <c r="O207" s="1" t="n"/>
      <c r="P207" s="1" t="n"/>
      <c r="Q207" s="1" t="n"/>
      <c r="R207" s="1" t="n"/>
      <c r="S207" s="1" t="n"/>
      <c r="T207" s="1" t="n"/>
      <c r="U207" s="1" t="n"/>
      <c r="V207" s="1" t="n"/>
      <c r="W207" s="1" t="n"/>
      <c r="X207" s="1" t="n"/>
      <c r="Y207" s="1" t="n"/>
      <c r="Z207" s="1" t="n"/>
      <c r="AA207" s="1" t="n"/>
      <c r="AB207" s="1" t="n"/>
      <c r="AC207" s="1" t="n"/>
      <c r="AD207" s="1" t="n"/>
      <c r="AE207" s="1" t="n"/>
      <c r="AF207" s="1" t="n"/>
      <c r="AG207" s="1" t="n"/>
    </row>
    <row r="208">
      <c r="A208" s="1" t="n"/>
      <c r="B208" s="1" t="n"/>
      <c r="C208" s="1" t="n"/>
      <c r="D208" s="1" t="n"/>
      <c r="E208" s="1" t="n"/>
      <c r="F208" s="1" t="n"/>
      <c r="G208" s="1" t="n"/>
      <c r="H208" s="1" t="n"/>
      <c r="I208" s="1" t="n"/>
      <c r="J208" s="1" t="n"/>
      <c r="K208" s="1" t="n"/>
      <c r="L208" s="1" t="n"/>
      <c r="M208" s="1" t="n"/>
      <c r="N208" s="1" t="n"/>
      <c r="O208" s="1" t="n"/>
      <c r="P208" s="1" t="n"/>
      <c r="Q208" s="1" t="n"/>
      <c r="R208" s="1" t="n"/>
      <c r="S208" s="1" t="n"/>
      <c r="T208" s="1" t="n"/>
      <c r="U208" s="1" t="n"/>
      <c r="V208" s="1" t="n"/>
      <c r="W208" s="1" t="n"/>
      <c r="X208" s="1" t="n"/>
      <c r="Y208" s="1" t="n"/>
      <c r="Z208" s="1" t="n"/>
      <c r="AA208" s="1" t="n"/>
      <c r="AB208" s="1" t="n"/>
      <c r="AC208" s="1" t="n"/>
      <c r="AD208" s="1" t="n"/>
      <c r="AE208" s="1" t="n"/>
      <c r="AF208" s="1" t="n"/>
      <c r="AG208" s="1" t="n"/>
    </row>
    <row r="209">
      <c r="A209" s="1" t="n"/>
      <c r="B209" s="1" t="n"/>
      <c r="C209" s="1" t="n"/>
      <c r="D209" s="1" t="n"/>
      <c r="E209" s="1" t="n"/>
      <c r="F209" s="1" t="n"/>
      <c r="G209" s="1" t="n"/>
      <c r="H209" s="1" t="n"/>
      <c r="I209" s="1" t="n"/>
      <c r="J209" s="1" t="n"/>
      <c r="K209" s="1" t="n"/>
      <c r="L209" s="1" t="n"/>
      <c r="M209" s="1" t="n"/>
      <c r="N209" s="1" t="n"/>
      <c r="O209" s="1" t="n"/>
      <c r="P209" s="1" t="n"/>
      <c r="Q209" s="1" t="n"/>
      <c r="R209" s="1" t="n"/>
      <c r="S209" s="1" t="n"/>
      <c r="T209" s="1" t="n"/>
      <c r="U209" s="1" t="n"/>
      <c r="V209" s="1" t="n"/>
      <c r="W209" s="1" t="n"/>
      <c r="X209" s="1" t="n"/>
      <c r="Y209" s="1" t="n"/>
      <c r="Z209" s="1" t="n"/>
      <c r="AA209" s="1" t="n"/>
      <c r="AB209" s="1" t="n"/>
      <c r="AC209" s="1" t="n"/>
      <c r="AD209" s="1" t="n"/>
      <c r="AE209" s="1" t="n"/>
      <c r="AF209" s="1" t="n"/>
      <c r="AG209" s="1" t="n"/>
    </row>
    <row r="210">
      <c r="A210" s="1" t="n"/>
      <c r="B210" s="1" t="n"/>
      <c r="C210" s="1" t="n"/>
      <c r="D210" s="1" t="n"/>
      <c r="E210" s="1" t="n"/>
      <c r="F210" s="1" t="n"/>
      <c r="G210" s="1" t="n"/>
      <c r="H210" s="1" t="n"/>
      <c r="I210" s="1" t="n"/>
      <c r="J210" s="1" t="n"/>
      <c r="K210" s="1" t="n"/>
      <c r="L210" s="1" t="n"/>
      <c r="M210" s="1" t="n"/>
      <c r="N210" s="1" t="n"/>
      <c r="O210" s="1" t="n"/>
      <c r="P210" s="1" t="n"/>
      <c r="Q210" s="1" t="n"/>
      <c r="R210" s="1" t="n"/>
      <c r="S210" s="1" t="n"/>
      <c r="T210" s="1" t="n"/>
      <c r="U210" s="1" t="n"/>
      <c r="V210" s="1" t="n"/>
      <c r="W210" s="1" t="n"/>
      <c r="X210" s="1" t="n"/>
      <c r="Y210" s="1" t="n"/>
      <c r="Z210" s="1" t="n"/>
      <c r="AA210" s="1" t="n"/>
      <c r="AB210" s="1" t="n"/>
      <c r="AC210" s="1" t="n"/>
      <c r="AD210" s="1" t="n"/>
      <c r="AE210" s="1" t="n"/>
      <c r="AF210" s="1" t="n"/>
      <c r="AG210" s="1" t="n"/>
    </row>
    <row r="211">
      <c r="A211" s="1" t="n"/>
      <c r="B211" s="1" t="n"/>
      <c r="C211" s="1" t="n"/>
      <c r="D211" s="1" t="n"/>
      <c r="E211" s="1" t="n"/>
      <c r="F211" s="1" t="n"/>
      <c r="G211" s="1" t="n"/>
      <c r="H211" s="1" t="n"/>
      <c r="I211" s="1" t="n"/>
      <c r="J211" s="1" t="n"/>
      <c r="K211" s="1" t="n"/>
      <c r="L211" s="1" t="n"/>
      <c r="M211" s="1" t="n"/>
      <c r="N211" s="1" t="n"/>
      <c r="O211" s="1" t="n"/>
      <c r="P211" s="1" t="n"/>
      <c r="Q211" s="1" t="n"/>
      <c r="R211" s="1" t="n"/>
      <c r="S211" s="1" t="n"/>
      <c r="T211" s="1" t="n"/>
      <c r="U211" s="1" t="n"/>
      <c r="V211" s="1" t="n"/>
      <c r="W211" s="1" t="n"/>
      <c r="X211" s="1" t="n"/>
      <c r="Y211" s="1" t="n"/>
      <c r="Z211" s="1" t="n"/>
      <c r="AA211" s="1" t="n"/>
      <c r="AB211" s="1" t="n"/>
      <c r="AC211" s="1" t="n"/>
      <c r="AD211" s="1" t="n"/>
      <c r="AE211" s="1" t="n"/>
      <c r="AF211" s="1" t="n"/>
      <c r="AG211" s="1" t="n"/>
    </row>
    <row r="212">
      <c r="A212" s="1" t="n"/>
      <c r="B212" s="1" t="n"/>
      <c r="C212" s="1" t="n"/>
      <c r="D212" s="1" t="n"/>
      <c r="E212" s="1" t="n"/>
      <c r="F212" s="1" t="n"/>
      <c r="G212" s="1" t="n"/>
      <c r="H212" s="1" t="n"/>
      <c r="I212" s="1" t="n"/>
      <c r="J212" s="1" t="n"/>
      <c r="K212" s="1" t="n"/>
      <c r="L212" s="1" t="n"/>
      <c r="M212" s="1" t="n"/>
      <c r="N212" s="1" t="n"/>
      <c r="O212" s="1" t="n"/>
      <c r="P212" s="1" t="n"/>
      <c r="Q212" s="1" t="n"/>
      <c r="R212" s="1" t="n"/>
      <c r="S212" s="1" t="n"/>
      <c r="T212" s="1" t="n"/>
      <c r="U212" s="1" t="n"/>
      <c r="V212" s="1" t="n"/>
      <c r="W212" s="1" t="n"/>
      <c r="X212" s="1" t="n"/>
      <c r="Y212" s="1" t="n"/>
      <c r="Z212" s="1" t="n"/>
      <c r="AA212" s="1" t="n"/>
      <c r="AB212" s="1" t="n"/>
      <c r="AC212" s="1" t="n"/>
      <c r="AD212" s="1" t="n"/>
      <c r="AE212" s="1" t="n"/>
      <c r="AF212" s="1" t="n"/>
      <c r="AG212" s="1" t="n"/>
    </row>
    <row r="213">
      <c r="A213" s="1" t="n"/>
      <c r="B213" s="1" t="n"/>
      <c r="C213" s="1" t="n"/>
      <c r="D213" s="1" t="n"/>
      <c r="E213" s="1" t="n"/>
      <c r="F213" s="1" t="n"/>
      <c r="G213" s="1" t="n"/>
      <c r="H213" s="1" t="n"/>
      <c r="I213" s="1" t="n"/>
      <c r="J213" s="1" t="n"/>
      <c r="K213" s="1" t="n"/>
      <c r="L213" s="1" t="n"/>
      <c r="M213" s="1" t="n"/>
      <c r="N213" s="1" t="n"/>
      <c r="O213" s="1" t="n"/>
      <c r="P213" s="1" t="n"/>
      <c r="Q213" s="1" t="n"/>
      <c r="R213" s="1" t="n"/>
      <c r="S213" s="1" t="n"/>
      <c r="T213" s="1" t="n"/>
      <c r="U213" s="1" t="n"/>
      <c r="V213" s="1" t="n"/>
      <c r="W213" s="1" t="n"/>
      <c r="X213" s="1" t="n"/>
      <c r="Y213" s="1" t="n"/>
      <c r="Z213" s="1" t="n"/>
      <c r="AA213" s="1" t="n"/>
      <c r="AB213" s="1" t="n"/>
      <c r="AC213" s="1" t="n"/>
      <c r="AD213" s="1" t="n"/>
      <c r="AE213" s="1" t="n"/>
      <c r="AF213" s="1" t="n"/>
      <c r="AG213" s="1" t="n"/>
    </row>
    <row r="214">
      <c r="A214" s="1" t="n"/>
      <c r="B214" s="1" t="n"/>
      <c r="C214" s="1" t="n"/>
      <c r="D214" s="1" t="n"/>
      <c r="E214" s="1" t="n"/>
      <c r="F214" s="1" t="n"/>
      <c r="G214" s="1" t="n"/>
      <c r="H214" s="1" t="n"/>
      <c r="I214" s="1" t="n"/>
      <c r="J214" s="1" t="n"/>
      <c r="K214" s="1" t="n"/>
      <c r="L214" s="1" t="n"/>
      <c r="M214" s="1" t="n"/>
      <c r="N214" s="1" t="n"/>
      <c r="O214" s="1" t="n"/>
      <c r="P214" s="1" t="n"/>
      <c r="Q214" s="1" t="n"/>
      <c r="R214" s="1" t="n"/>
      <c r="S214" s="1" t="n"/>
      <c r="T214" s="1" t="n"/>
      <c r="U214" s="1" t="n"/>
      <c r="V214" s="1" t="n"/>
      <c r="W214" s="1" t="n"/>
      <c r="X214" s="1" t="n"/>
      <c r="Y214" s="1" t="n"/>
      <c r="Z214" s="1" t="n"/>
      <c r="AA214" s="1" t="n"/>
      <c r="AB214" s="1" t="n"/>
      <c r="AC214" s="1" t="n"/>
      <c r="AD214" s="1" t="n"/>
      <c r="AE214" s="1" t="n"/>
      <c r="AF214" s="1" t="n"/>
      <c r="AG214" s="1" t="n"/>
    </row>
    <row r="215">
      <c r="A215" s="1" t="n"/>
      <c r="B215" s="1" t="n"/>
      <c r="C215" s="1" t="n"/>
      <c r="D215" s="1" t="n"/>
      <c r="E215" s="1" t="n"/>
      <c r="F215" s="1" t="n"/>
      <c r="G215" s="1" t="n"/>
      <c r="H215" s="1" t="n"/>
      <c r="I215" s="1" t="n"/>
      <c r="J215" s="1" t="n"/>
      <c r="K215" s="1" t="n"/>
      <c r="L215" s="1" t="n"/>
      <c r="M215" s="1" t="n"/>
      <c r="N215" s="1" t="n"/>
      <c r="O215" s="1" t="n"/>
      <c r="P215" s="1" t="n"/>
      <c r="Q215" s="1" t="n"/>
      <c r="R215" s="1" t="n"/>
      <c r="S215" s="1" t="n"/>
      <c r="T215" s="1" t="n"/>
      <c r="U215" s="1" t="n"/>
      <c r="V215" s="1" t="n"/>
      <c r="W215" s="1" t="n"/>
      <c r="X215" s="1" t="n"/>
      <c r="Y215" s="1" t="n"/>
      <c r="Z215" s="1" t="n"/>
      <c r="AA215" s="1" t="n"/>
      <c r="AB215" s="1" t="n"/>
      <c r="AC215" s="1" t="n"/>
      <c r="AD215" s="1" t="n"/>
      <c r="AE215" s="1" t="n"/>
      <c r="AF215" s="1" t="n"/>
      <c r="AG215" s="1" t="n"/>
    </row>
    <row r="216">
      <c r="A216" s="1" t="n"/>
      <c r="B216" s="1" t="n"/>
      <c r="C216" s="1" t="n"/>
      <c r="D216" s="1" t="n"/>
      <c r="E216" s="1" t="n"/>
      <c r="F216" s="1" t="n"/>
      <c r="G216" s="1" t="n"/>
      <c r="H216" s="1" t="n"/>
      <c r="I216" s="1" t="n"/>
      <c r="J216" s="1" t="n"/>
      <c r="K216" s="1" t="n"/>
      <c r="L216" s="1" t="n"/>
      <c r="M216" s="1" t="n"/>
      <c r="N216" s="1" t="n"/>
      <c r="O216" s="1" t="n"/>
      <c r="P216" s="1" t="n"/>
      <c r="Q216" s="1" t="n"/>
      <c r="R216" s="1" t="n"/>
      <c r="S216" s="1" t="n"/>
      <c r="T216" s="1" t="n"/>
      <c r="U216" s="1" t="n"/>
      <c r="V216" s="1" t="n"/>
      <c r="W216" s="1" t="n"/>
      <c r="X216" s="1" t="n"/>
      <c r="Y216" s="1" t="n"/>
      <c r="Z216" s="1" t="n"/>
      <c r="AA216" s="1" t="n"/>
      <c r="AB216" s="1" t="n"/>
      <c r="AC216" s="1" t="n"/>
      <c r="AD216" s="1" t="n"/>
      <c r="AE216" s="1" t="n"/>
      <c r="AF216" s="1" t="n"/>
      <c r="AG216" s="1" t="n"/>
    </row>
    <row r="217">
      <c r="A217" s="1" t="n"/>
      <c r="B217" s="1" t="n"/>
      <c r="C217" s="1" t="n"/>
      <c r="D217" s="1" t="n"/>
      <c r="E217" s="1" t="n"/>
      <c r="F217" s="1" t="n"/>
      <c r="G217" s="1" t="n"/>
      <c r="H217" s="1" t="n"/>
      <c r="I217" s="1" t="n"/>
      <c r="J217" s="1" t="n"/>
      <c r="K217" s="1" t="n"/>
      <c r="L217" s="1" t="n"/>
      <c r="M217" s="1" t="n"/>
      <c r="N217" s="1" t="n"/>
      <c r="O217" s="1" t="n"/>
      <c r="P217" s="1" t="n"/>
      <c r="Q217" s="1" t="n"/>
      <c r="R217" s="1" t="n"/>
      <c r="S217" s="1" t="n"/>
      <c r="T217" s="1" t="n"/>
      <c r="U217" s="1" t="n"/>
      <c r="V217" s="1" t="n"/>
      <c r="W217" s="1" t="n"/>
      <c r="X217" s="1" t="n"/>
      <c r="Y217" s="1" t="n"/>
      <c r="Z217" s="1" t="n"/>
      <c r="AA217" s="1" t="n"/>
      <c r="AB217" s="1" t="n"/>
      <c r="AC217" s="1" t="n"/>
      <c r="AD217" s="1" t="n"/>
      <c r="AE217" s="1" t="n"/>
      <c r="AF217" s="1" t="n"/>
      <c r="AG217" s="1" t="n"/>
    </row>
    <row r="218">
      <c r="A218" s="1" t="n"/>
      <c r="B218" s="1" t="n"/>
      <c r="C218" s="1" t="n"/>
      <c r="D218" s="1" t="n"/>
      <c r="E218" s="1" t="n"/>
      <c r="F218" s="1" t="n"/>
      <c r="G218" s="1" t="n"/>
      <c r="H218" s="1" t="n"/>
      <c r="I218" s="1" t="n"/>
      <c r="J218" s="1" t="n"/>
      <c r="K218" s="1" t="n"/>
      <c r="L218" s="1" t="n"/>
      <c r="M218" s="1" t="n"/>
      <c r="N218" s="1" t="n"/>
      <c r="O218" s="1" t="n"/>
      <c r="P218" s="1" t="n"/>
      <c r="Q218" s="1" t="n"/>
      <c r="R218" s="1" t="n"/>
      <c r="S218" s="1" t="n"/>
      <c r="T218" s="1" t="n"/>
      <c r="U218" s="1" t="n"/>
      <c r="V218" s="1" t="n"/>
      <c r="W218" s="1" t="n"/>
      <c r="X218" s="1" t="n"/>
      <c r="Y218" s="1" t="n"/>
      <c r="Z218" s="1" t="n"/>
      <c r="AA218" s="1" t="n"/>
      <c r="AB218" s="1" t="n"/>
      <c r="AC218" s="1" t="n"/>
      <c r="AD218" s="1" t="n"/>
      <c r="AE218" s="1" t="n"/>
      <c r="AF218" s="1" t="n"/>
      <c r="AG218" s="1" t="n"/>
    </row>
    <row r="219">
      <c r="A219" s="1" t="n"/>
      <c r="B219" s="1" t="n"/>
      <c r="C219" s="1" t="n"/>
      <c r="D219" s="1" t="n"/>
      <c r="E219" s="1" t="n"/>
      <c r="F219" s="1" t="n"/>
      <c r="G219" s="1" t="n"/>
      <c r="H219" s="1" t="n"/>
      <c r="I219" s="1" t="n"/>
      <c r="J219" s="1" t="n"/>
      <c r="K219" s="1" t="n"/>
      <c r="L219" s="1" t="n"/>
      <c r="M219" s="1" t="n"/>
      <c r="N219" s="1" t="n"/>
      <c r="O219" s="1" t="n"/>
      <c r="P219" s="1" t="n"/>
      <c r="Q219" s="1" t="n"/>
      <c r="R219" s="1" t="n"/>
      <c r="S219" s="1" t="n"/>
      <c r="T219" s="1" t="n"/>
      <c r="U219" s="1" t="n"/>
      <c r="V219" s="1" t="n"/>
      <c r="W219" s="1" t="n"/>
      <c r="X219" s="1" t="n"/>
      <c r="Y219" s="1" t="n"/>
      <c r="Z219" s="1" t="n"/>
      <c r="AA219" s="1" t="n"/>
      <c r="AB219" s="1" t="n"/>
      <c r="AC219" s="1" t="n"/>
      <c r="AD219" s="1" t="n"/>
      <c r="AE219" s="1" t="n"/>
      <c r="AF219" s="1" t="n"/>
      <c r="AG219" s="1" t="n"/>
    </row>
    <row r="220">
      <c r="A220" s="1" t="n"/>
      <c r="B220" s="1" t="n"/>
      <c r="C220" s="1" t="n"/>
      <c r="D220" s="1" t="n"/>
      <c r="E220" s="1" t="n"/>
      <c r="F220" s="1" t="n"/>
      <c r="G220" s="1" t="n"/>
      <c r="H220" s="1" t="n"/>
      <c r="I220" s="1" t="n"/>
      <c r="J220" s="1" t="n"/>
      <c r="K220" s="1" t="n"/>
      <c r="L220" s="1" t="n"/>
      <c r="M220" s="1" t="n"/>
      <c r="N220" s="1" t="n"/>
      <c r="O220" s="1" t="n"/>
      <c r="P220" s="1" t="n"/>
      <c r="Q220" s="1" t="n"/>
      <c r="R220" s="1" t="n"/>
      <c r="S220" s="1" t="n"/>
      <c r="T220" s="1" t="n"/>
      <c r="U220" s="1" t="n"/>
      <c r="V220" s="1" t="n"/>
      <c r="W220" s="1" t="n"/>
      <c r="X220" s="1" t="n"/>
      <c r="Y220" s="1" t="n"/>
      <c r="Z220" s="1" t="n"/>
      <c r="AA220" s="1" t="n"/>
      <c r="AB220" s="1" t="n"/>
      <c r="AC220" s="1" t="n"/>
      <c r="AD220" s="1" t="n"/>
      <c r="AE220" s="1" t="n"/>
      <c r="AF220" s="1" t="n"/>
      <c r="AG220" s="1" t="n"/>
    </row>
    <row r="221">
      <c r="A221" s="1" t="n"/>
      <c r="B221" s="1" t="n"/>
      <c r="C221" s="1" t="n"/>
      <c r="D221" s="1" t="n"/>
      <c r="E221" s="1" t="n"/>
      <c r="F221" s="1" t="n"/>
      <c r="G221" s="1" t="n"/>
      <c r="H221" s="1" t="n"/>
      <c r="I221" s="1" t="n"/>
      <c r="J221" s="1" t="n"/>
      <c r="K221" s="1" t="n"/>
      <c r="L221" s="1" t="n"/>
      <c r="M221" s="1" t="n"/>
      <c r="N221" s="1" t="n"/>
      <c r="O221" s="1" t="n"/>
      <c r="P221" s="1" t="n"/>
      <c r="Q221" s="1" t="n"/>
      <c r="R221" s="1" t="n"/>
      <c r="S221" s="1" t="n"/>
      <c r="T221" s="1" t="n"/>
      <c r="U221" s="1" t="n"/>
      <c r="V221" s="1" t="n"/>
      <c r="W221" s="1" t="n"/>
      <c r="X221" s="1" t="n"/>
      <c r="Y221" s="1" t="n"/>
      <c r="Z221" s="1" t="n"/>
      <c r="AA221" s="1" t="n"/>
      <c r="AB221" s="1" t="n"/>
      <c r="AC221" s="1" t="n"/>
      <c r="AD221" s="1" t="n"/>
      <c r="AE221" s="1" t="n"/>
      <c r="AF221" s="1" t="n"/>
      <c r="AG221" s="1" t="n"/>
    </row>
    <row r="222">
      <c r="A222" s="1" t="n"/>
      <c r="B222" s="1" t="n"/>
      <c r="C222" s="1" t="n"/>
      <c r="D222" s="1" t="n"/>
      <c r="E222" s="1" t="n"/>
      <c r="F222" s="1" t="n"/>
      <c r="G222" s="1" t="n"/>
      <c r="H222" s="1" t="n"/>
      <c r="I222" s="1" t="n"/>
      <c r="J222" s="1" t="n"/>
      <c r="K222" s="1" t="n"/>
      <c r="L222" s="1" t="n"/>
      <c r="M222" s="1" t="n"/>
      <c r="N222" s="1" t="n"/>
      <c r="O222" s="1" t="n"/>
      <c r="P222" s="1" t="n"/>
      <c r="Q222" s="1" t="n"/>
      <c r="R222" s="1" t="n"/>
      <c r="S222" s="1" t="n"/>
      <c r="T222" s="1" t="n"/>
      <c r="U222" s="1" t="n"/>
      <c r="V222" s="1" t="n"/>
      <c r="W222" s="1" t="n"/>
      <c r="X222" s="1" t="n"/>
      <c r="Y222" s="1" t="n"/>
      <c r="Z222" s="1" t="n"/>
      <c r="AA222" s="1" t="n"/>
      <c r="AB222" s="1" t="n"/>
      <c r="AC222" s="1" t="n"/>
      <c r="AD222" s="1" t="n"/>
      <c r="AE222" s="1" t="n"/>
      <c r="AF222" s="1" t="n"/>
      <c r="AG222" s="1" t="n"/>
    </row>
    <row r="223">
      <c r="A223" s="1" t="n"/>
      <c r="B223" s="1" t="n"/>
      <c r="C223" s="1" t="n"/>
      <c r="D223" s="1" t="n"/>
      <c r="E223" s="1" t="n"/>
      <c r="F223" s="1" t="n"/>
      <c r="G223" s="1" t="n"/>
      <c r="H223" s="1" t="n"/>
      <c r="I223" s="1" t="n"/>
      <c r="J223" s="1" t="n"/>
      <c r="K223" s="1" t="n"/>
      <c r="L223" s="1" t="n"/>
      <c r="M223" s="1" t="n"/>
      <c r="N223" s="1" t="n"/>
      <c r="O223" s="1" t="n"/>
      <c r="P223" s="1" t="n"/>
      <c r="Q223" s="1" t="n"/>
      <c r="R223" s="1" t="n"/>
      <c r="S223" s="1" t="n"/>
      <c r="T223" s="1" t="n"/>
      <c r="U223" s="1" t="n"/>
      <c r="V223" s="1" t="n"/>
      <c r="W223" s="1" t="n"/>
      <c r="X223" s="1" t="n"/>
      <c r="Y223" s="1" t="n"/>
      <c r="Z223" s="1" t="n"/>
      <c r="AA223" s="1" t="n"/>
      <c r="AB223" s="1" t="n"/>
      <c r="AC223" s="1" t="n"/>
      <c r="AD223" s="1" t="n"/>
      <c r="AE223" s="1" t="n"/>
      <c r="AF223" s="1" t="n"/>
      <c r="AG223" s="1" t="n"/>
    </row>
    <row r="224">
      <c r="A224" s="1" t="n"/>
      <c r="B224" s="1" t="n"/>
      <c r="C224" s="1" t="n"/>
      <c r="D224" s="1" t="n"/>
      <c r="E224" s="1" t="n"/>
      <c r="F224" s="1" t="n"/>
      <c r="G224" s="1" t="n"/>
      <c r="H224" s="1" t="n"/>
      <c r="I224" s="1" t="n"/>
      <c r="J224" s="1" t="n"/>
      <c r="K224" s="1" t="n"/>
      <c r="L224" s="1" t="n"/>
      <c r="M224" s="1" t="n"/>
      <c r="N224" s="1" t="n"/>
      <c r="O224" s="1" t="n"/>
      <c r="P224" s="1" t="n"/>
      <c r="Q224" s="1" t="n"/>
      <c r="R224" s="1" t="n"/>
      <c r="S224" s="1" t="n"/>
      <c r="T224" s="1" t="n"/>
      <c r="U224" s="1" t="n"/>
      <c r="V224" s="1" t="n"/>
      <c r="W224" s="1" t="n"/>
      <c r="X224" s="1" t="n"/>
      <c r="Y224" s="1" t="n"/>
      <c r="Z224" s="1" t="n"/>
      <c r="AA224" s="1" t="n"/>
      <c r="AB224" s="1" t="n"/>
      <c r="AC224" s="1" t="n"/>
      <c r="AD224" s="1" t="n"/>
      <c r="AE224" s="1" t="n"/>
      <c r="AF224" s="1" t="n"/>
      <c r="AG224" s="1" t="n"/>
    </row>
    <row r="225">
      <c r="A225" s="1" t="n"/>
      <c r="B225" s="1" t="n"/>
      <c r="C225" s="1" t="n"/>
      <c r="D225" s="1" t="n"/>
      <c r="E225" s="1" t="n"/>
      <c r="F225" s="1" t="n"/>
      <c r="G225" s="1" t="n"/>
      <c r="H225" s="1" t="n"/>
      <c r="I225" s="1" t="n"/>
      <c r="J225" s="1" t="n"/>
      <c r="K225" s="1" t="n"/>
      <c r="L225" s="1" t="n"/>
      <c r="M225" s="1" t="n"/>
      <c r="N225" s="1" t="n"/>
      <c r="O225" s="1" t="n"/>
      <c r="P225" s="1" t="n"/>
      <c r="Q225" s="1" t="n"/>
      <c r="R225" s="1" t="n"/>
      <c r="S225" s="1" t="n"/>
      <c r="T225" s="1" t="n"/>
      <c r="U225" s="1" t="n"/>
      <c r="V225" s="1" t="n"/>
      <c r="W225" s="1" t="n"/>
      <c r="X225" s="1" t="n"/>
      <c r="Y225" s="1" t="n"/>
      <c r="Z225" s="1" t="n"/>
      <c r="AA225" s="1" t="n"/>
      <c r="AB225" s="1" t="n"/>
      <c r="AC225" s="1" t="n"/>
      <c r="AD225" s="1" t="n"/>
      <c r="AE225" s="1" t="n"/>
      <c r="AF225" s="1" t="n"/>
      <c r="AG225" s="1" t="n"/>
    </row>
    <row r="226">
      <c r="A226" s="1" t="n"/>
      <c r="B226" s="1" t="n"/>
      <c r="C226" s="1" t="n"/>
      <c r="D226" s="1" t="n"/>
      <c r="E226" s="1" t="n"/>
      <c r="F226" s="1" t="n"/>
      <c r="G226" s="1" t="n"/>
      <c r="H226" s="1" t="n"/>
      <c r="I226" s="1" t="n"/>
      <c r="J226" s="1" t="n"/>
      <c r="K226" s="1" t="n"/>
      <c r="L226" s="1" t="n"/>
      <c r="M226" s="1" t="n"/>
      <c r="N226" s="1" t="n"/>
      <c r="O226" s="1" t="n"/>
      <c r="P226" s="1" t="n"/>
      <c r="Q226" s="1" t="n"/>
      <c r="R226" s="1" t="n"/>
      <c r="S226" s="1" t="n"/>
      <c r="T226" s="1" t="n"/>
      <c r="U226" s="1" t="n"/>
      <c r="V226" s="1" t="n"/>
      <c r="W226" s="1" t="n"/>
      <c r="X226" s="1" t="n"/>
      <c r="Y226" s="1" t="n"/>
      <c r="Z226" s="1" t="n"/>
      <c r="AA226" s="1" t="n"/>
      <c r="AB226" s="1" t="n"/>
      <c r="AC226" s="1" t="n"/>
      <c r="AD226" s="1" t="n"/>
      <c r="AE226" s="1" t="n"/>
      <c r="AF226" s="1" t="n"/>
      <c r="AG226" s="1" t="n"/>
    </row>
    <row r="227">
      <c r="A227" s="1" t="n"/>
      <c r="B227" s="1" t="n"/>
      <c r="C227" s="1" t="n"/>
      <c r="D227" s="1" t="n"/>
      <c r="E227" s="1" t="n"/>
      <c r="F227" s="1" t="n"/>
      <c r="G227" s="1" t="n"/>
      <c r="H227" s="1" t="n"/>
      <c r="I227" s="1" t="n"/>
      <c r="J227" s="1" t="n"/>
      <c r="K227" s="1" t="n"/>
      <c r="L227" s="1" t="n"/>
      <c r="M227" s="1" t="n"/>
      <c r="N227" s="1" t="n"/>
      <c r="O227" s="1" t="n"/>
      <c r="P227" s="1" t="n"/>
      <c r="Q227" s="1" t="n"/>
      <c r="R227" s="1" t="n"/>
      <c r="S227" s="1" t="n"/>
      <c r="T227" s="1" t="n"/>
      <c r="U227" s="1" t="n"/>
      <c r="V227" s="1" t="n"/>
      <c r="W227" s="1" t="n"/>
      <c r="X227" s="1" t="n"/>
      <c r="Y227" s="1" t="n"/>
      <c r="Z227" s="1" t="n"/>
      <c r="AA227" s="1" t="n"/>
      <c r="AB227" s="1" t="n"/>
      <c r="AC227" s="1" t="n"/>
      <c r="AD227" s="1" t="n"/>
      <c r="AE227" s="1" t="n"/>
      <c r="AF227" s="1" t="n"/>
      <c r="AG227" s="1" t="n"/>
    </row>
    <row r="228">
      <c r="A228" s="1" t="n"/>
      <c r="B228" s="1" t="n"/>
      <c r="C228" s="1" t="n"/>
      <c r="D228" s="1" t="n"/>
      <c r="E228" s="1" t="n"/>
      <c r="F228" s="1" t="n"/>
      <c r="G228" s="1" t="n"/>
      <c r="H228" s="1" t="n"/>
      <c r="I228" s="1" t="n"/>
      <c r="J228" s="1" t="n"/>
      <c r="K228" s="1" t="n"/>
      <c r="L228" s="1" t="n"/>
      <c r="M228" s="1" t="n"/>
      <c r="N228" s="1" t="n"/>
      <c r="O228" s="1" t="n"/>
      <c r="P228" s="1" t="n"/>
      <c r="Q228" s="1" t="n"/>
      <c r="R228" s="1" t="n"/>
      <c r="S228" s="1" t="n"/>
      <c r="T228" s="1" t="n"/>
      <c r="U228" s="1" t="n"/>
      <c r="V228" s="1" t="n"/>
      <c r="W228" s="1" t="n"/>
      <c r="X228" s="1" t="n"/>
      <c r="Y228" s="1" t="n"/>
      <c r="Z228" s="1" t="n"/>
      <c r="AA228" s="1" t="n"/>
      <c r="AB228" s="1" t="n"/>
      <c r="AC228" s="1" t="n"/>
      <c r="AD228" s="1" t="n"/>
      <c r="AE228" s="1" t="n"/>
      <c r="AF228" s="1" t="n"/>
      <c r="AG228" s="1" t="n"/>
    </row>
    <row r="229">
      <c r="A229" s="1" t="n"/>
      <c r="B229" s="1" t="n"/>
      <c r="C229" s="1" t="n"/>
      <c r="D229" s="1" t="n"/>
      <c r="E229" s="1" t="n"/>
      <c r="F229" s="1" t="n"/>
      <c r="G229" s="1" t="n"/>
      <c r="H229" s="1" t="n"/>
      <c r="I229" s="1" t="n"/>
      <c r="J229" s="1" t="n"/>
      <c r="K229" s="1" t="n"/>
      <c r="L229" s="1" t="n"/>
      <c r="M229" s="1" t="n"/>
      <c r="N229" s="1" t="n"/>
      <c r="O229" s="1" t="n"/>
      <c r="P229" s="1" t="n"/>
      <c r="Q229" s="1" t="n"/>
      <c r="R229" s="1" t="n"/>
      <c r="S229" s="1" t="n"/>
      <c r="T229" s="1" t="n"/>
      <c r="U229" s="1" t="n"/>
      <c r="V229" s="1" t="n"/>
      <c r="W229" s="1" t="n"/>
      <c r="X229" s="1" t="n"/>
      <c r="Y229" s="1" t="n"/>
      <c r="Z229" s="1" t="n"/>
      <c r="AA229" s="1" t="n"/>
      <c r="AB229" s="1" t="n"/>
      <c r="AC229" s="1" t="n"/>
      <c r="AD229" s="1" t="n"/>
      <c r="AE229" s="1" t="n"/>
      <c r="AF229" s="1" t="n"/>
      <c r="AG229" s="1" t="n"/>
    </row>
    <row r="230">
      <c r="A230" s="1" t="n"/>
      <c r="B230" s="1" t="n"/>
      <c r="C230" s="1" t="n"/>
      <c r="D230" s="1" t="n"/>
      <c r="E230" s="1" t="n"/>
      <c r="F230" s="1" t="n"/>
      <c r="G230" s="1" t="n"/>
      <c r="H230" s="1" t="n"/>
      <c r="I230" s="1" t="n"/>
      <c r="J230" s="1" t="n"/>
      <c r="K230" s="1" t="n"/>
      <c r="L230" s="1" t="n"/>
      <c r="M230" s="1" t="n"/>
      <c r="N230" s="1" t="n"/>
      <c r="O230" s="1" t="n"/>
      <c r="P230" s="1" t="n"/>
      <c r="Q230" s="1" t="n"/>
      <c r="R230" s="1" t="n"/>
      <c r="S230" s="1" t="n"/>
      <c r="T230" s="1" t="n"/>
      <c r="U230" s="1" t="n"/>
      <c r="V230" s="1" t="n"/>
      <c r="W230" s="1" t="n"/>
      <c r="X230" s="1" t="n"/>
      <c r="Y230" s="1" t="n"/>
      <c r="Z230" s="1" t="n"/>
      <c r="AA230" s="1" t="n"/>
      <c r="AB230" s="1" t="n"/>
      <c r="AC230" s="1" t="n"/>
      <c r="AD230" s="1" t="n"/>
      <c r="AE230" s="1" t="n"/>
      <c r="AF230" s="1" t="n"/>
      <c r="AG230" s="1" t="n"/>
    </row>
    <row r="231">
      <c r="A231" s="1" t="n"/>
      <c r="B231" s="1" t="n"/>
      <c r="C231" s="1" t="n"/>
      <c r="D231" s="1" t="n"/>
      <c r="E231" s="1" t="n"/>
      <c r="F231" s="1" t="n"/>
      <c r="G231" s="1" t="n"/>
      <c r="H231" s="1" t="n"/>
      <c r="I231" s="1" t="n"/>
      <c r="J231" s="1" t="n"/>
      <c r="K231" s="1" t="n"/>
      <c r="L231" s="1" t="n"/>
      <c r="M231" s="1" t="n"/>
      <c r="N231" s="1" t="n"/>
      <c r="O231" s="1" t="n"/>
      <c r="P231" s="1" t="n"/>
      <c r="Q231" s="1" t="n"/>
      <c r="R231" s="1" t="n"/>
      <c r="S231" s="1" t="n"/>
      <c r="T231" s="1" t="n"/>
      <c r="U231" s="1" t="n"/>
      <c r="V231" s="1" t="n"/>
      <c r="W231" s="1" t="n"/>
      <c r="X231" s="1" t="n"/>
      <c r="Y231" s="1" t="n"/>
      <c r="Z231" s="1" t="n"/>
      <c r="AA231" s="1" t="n"/>
      <c r="AB231" s="1" t="n"/>
      <c r="AC231" s="1" t="n"/>
      <c r="AD231" s="1" t="n"/>
      <c r="AE231" s="1" t="n"/>
      <c r="AF231" s="1" t="n"/>
      <c r="AG231" s="1" t="n"/>
    </row>
    <row r="232">
      <c r="A232" s="1" t="n"/>
      <c r="B232" s="1" t="n"/>
      <c r="C232" s="1" t="n"/>
      <c r="D232" s="1" t="n"/>
      <c r="E232" s="1" t="n"/>
      <c r="F232" s="1" t="n"/>
      <c r="G232" s="1" t="n"/>
      <c r="H232" s="1" t="n"/>
      <c r="I232" s="1" t="n"/>
      <c r="J232" s="1" t="n"/>
      <c r="K232" s="1" t="n"/>
      <c r="L232" s="1" t="n"/>
      <c r="M232" s="1" t="n"/>
      <c r="N232" s="1" t="n"/>
      <c r="O232" s="1" t="n"/>
      <c r="P232" s="1" t="n"/>
      <c r="Q232" s="1" t="n"/>
      <c r="R232" s="1" t="n"/>
      <c r="S232" s="1" t="n"/>
      <c r="T232" s="1" t="n"/>
      <c r="U232" s="1" t="n"/>
      <c r="V232" s="1" t="n"/>
      <c r="W232" s="1" t="n"/>
      <c r="X232" s="1" t="n"/>
      <c r="Y232" s="1" t="n"/>
      <c r="Z232" s="1" t="n"/>
      <c r="AA232" s="1" t="n"/>
      <c r="AB232" s="1" t="n"/>
      <c r="AC232" s="1" t="n"/>
      <c r="AD232" s="1" t="n"/>
      <c r="AE232" s="1" t="n"/>
      <c r="AF232" s="1" t="n"/>
      <c r="AG232" s="1" t="n"/>
    </row>
    <row r="233">
      <c r="A233" s="1" t="n"/>
      <c r="B233" s="1" t="n"/>
      <c r="C233" s="1" t="n"/>
      <c r="D233" s="1" t="n"/>
      <c r="E233" s="1" t="n"/>
      <c r="F233" s="1" t="n"/>
      <c r="G233" s="1" t="n"/>
      <c r="H233" s="1" t="n"/>
      <c r="I233" s="1" t="n"/>
      <c r="J233" s="1" t="n"/>
      <c r="K233" s="1" t="n"/>
      <c r="L233" s="1" t="n"/>
      <c r="M233" s="1" t="n"/>
      <c r="N233" s="1" t="n"/>
      <c r="O233" s="1" t="n"/>
      <c r="P233" s="1" t="n"/>
      <c r="Q233" s="1" t="n"/>
      <c r="R233" s="1" t="n"/>
      <c r="S233" s="1" t="n"/>
      <c r="T233" s="1" t="n"/>
      <c r="U233" s="1" t="n"/>
      <c r="V233" s="1" t="n"/>
      <c r="W233" s="1" t="n"/>
      <c r="X233" s="1" t="n"/>
      <c r="Y233" s="1" t="n"/>
      <c r="Z233" s="1" t="n"/>
      <c r="AA233" s="1" t="n"/>
      <c r="AB233" s="1" t="n"/>
      <c r="AC233" s="1" t="n"/>
      <c r="AD233" s="1" t="n"/>
      <c r="AE233" s="1" t="n"/>
      <c r="AF233" s="1" t="n"/>
      <c r="AG233" s="1" t="n"/>
    </row>
    <row r="234">
      <c r="A234" s="1" t="n"/>
      <c r="B234" s="1" t="n"/>
      <c r="C234" s="1" t="n"/>
      <c r="D234" s="1" t="n"/>
      <c r="E234" s="1" t="n"/>
      <c r="F234" s="1" t="n"/>
      <c r="G234" s="1" t="n"/>
      <c r="H234" s="1" t="n"/>
      <c r="I234" s="1" t="n"/>
      <c r="J234" s="1" t="n"/>
      <c r="K234" s="1" t="n"/>
      <c r="L234" s="1" t="n"/>
      <c r="M234" s="1" t="n"/>
      <c r="N234" s="1" t="n"/>
      <c r="O234" s="1" t="n"/>
      <c r="P234" s="1" t="n"/>
      <c r="Q234" s="1" t="n"/>
      <c r="R234" s="1" t="n"/>
      <c r="S234" s="1" t="n"/>
      <c r="T234" s="1" t="n"/>
      <c r="U234" s="1" t="n"/>
      <c r="V234" s="1" t="n"/>
      <c r="W234" s="1" t="n"/>
      <c r="X234" s="1" t="n"/>
      <c r="Y234" s="1" t="n"/>
      <c r="Z234" s="1" t="n"/>
      <c r="AA234" s="1" t="n"/>
      <c r="AB234" s="1" t="n"/>
      <c r="AC234" s="1" t="n"/>
      <c r="AD234" s="1" t="n"/>
      <c r="AE234" s="1" t="n"/>
      <c r="AF234" s="1" t="n"/>
      <c r="AG234" s="1" t="n"/>
    </row>
    <row r="235">
      <c r="A235" s="1" t="n"/>
      <c r="B235" s="1" t="n"/>
      <c r="C235" s="1" t="n"/>
      <c r="D235" s="1" t="n"/>
      <c r="E235" s="1" t="n"/>
      <c r="F235" s="1" t="n"/>
      <c r="G235" s="1" t="n"/>
      <c r="H235" s="1" t="n"/>
      <c r="I235" s="1" t="n"/>
      <c r="J235" s="1" t="n"/>
      <c r="K235" s="1" t="n"/>
      <c r="L235" s="1" t="n"/>
      <c r="M235" s="1" t="n"/>
      <c r="N235" s="1" t="n"/>
      <c r="O235" s="1" t="n"/>
      <c r="P235" s="1" t="n"/>
      <c r="Q235" s="1" t="n"/>
      <c r="R235" s="1" t="n"/>
      <c r="S235" s="1" t="n"/>
      <c r="T235" s="1" t="n"/>
      <c r="U235" s="1" t="n"/>
      <c r="V235" s="1" t="n"/>
      <c r="W235" s="1" t="n"/>
      <c r="X235" s="1" t="n"/>
      <c r="Y235" s="1" t="n"/>
      <c r="Z235" s="1" t="n"/>
      <c r="AA235" s="1" t="n"/>
      <c r="AB235" s="1" t="n"/>
      <c r="AC235" s="1" t="n"/>
      <c r="AD235" s="1" t="n"/>
      <c r="AE235" s="1" t="n"/>
      <c r="AF235" s="1" t="n"/>
      <c r="AG235" s="1" t="n"/>
    </row>
    <row r="236">
      <c r="A236" s="1" t="n"/>
      <c r="B236" s="1" t="n"/>
      <c r="C236" s="1" t="n"/>
      <c r="D236" s="1" t="n"/>
      <c r="E236" s="1" t="n"/>
      <c r="F236" s="1" t="n"/>
      <c r="G236" s="1" t="n"/>
      <c r="H236" s="1" t="n"/>
      <c r="I236" s="1" t="n"/>
      <c r="J236" s="1" t="n"/>
      <c r="K236" s="1" t="n"/>
      <c r="L236" s="1" t="n"/>
      <c r="M236" s="1" t="n"/>
      <c r="N236" s="1" t="n"/>
      <c r="O236" s="1" t="n"/>
      <c r="P236" s="1" t="n"/>
      <c r="Q236" s="1" t="n"/>
      <c r="R236" s="1" t="n"/>
      <c r="S236" s="1" t="n"/>
      <c r="T236" s="1" t="n"/>
      <c r="U236" s="1" t="n"/>
      <c r="V236" s="1" t="n"/>
      <c r="W236" s="1" t="n"/>
      <c r="X236" s="1" t="n"/>
      <c r="Y236" s="1" t="n"/>
      <c r="Z236" s="1" t="n"/>
      <c r="AA236" s="1" t="n"/>
      <c r="AB236" s="1" t="n"/>
      <c r="AC236" s="1" t="n"/>
      <c r="AD236" s="1" t="n"/>
      <c r="AE236" s="1" t="n"/>
      <c r="AF236" s="1" t="n"/>
      <c r="AG236" s="1" t="n"/>
    </row>
    <row r="237">
      <c r="A237" s="1" t="n"/>
      <c r="B237" s="1" t="n"/>
      <c r="C237" s="1" t="n"/>
      <c r="D237" s="1" t="n"/>
      <c r="E237" s="1" t="n"/>
      <c r="F237" s="1" t="n"/>
      <c r="G237" s="1" t="n"/>
      <c r="H237" s="1" t="n"/>
      <c r="I237" s="1" t="n"/>
      <c r="J237" s="1" t="n"/>
      <c r="K237" s="1" t="n"/>
      <c r="L237" s="1" t="n"/>
      <c r="M237" s="1" t="n"/>
      <c r="N237" s="1" t="n"/>
      <c r="O237" s="1" t="n"/>
      <c r="P237" s="1" t="n"/>
      <c r="Q237" s="1" t="n"/>
      <c r="R237" s="1" t="n"/>
      <c r="S237" s="1" t="n"/>
      <c r="T237" s="1" t="n"/>
      <c r="U237" s="1" t="n"/>
      <c r="V237" s="1" t="n"/>
      <c r="W237" s="1" t="n"/>
      <c r="X237" s="1" t="n"/>
      <c r="Y237" s="1" t="n"/>
      <c r="Z237" s="1" t="n"/>
      <c r="AA237" s="1" t="n"/>
      <c r="AB237" s="1" t="n"/>
      <c r="AC237" s="1" t="n"/>
      <c r="AD237" s="1" t="n"/>
      <c r="AE237" s="1" t="n"/>
      <c r="AF237" s="1" t="n"/>
      <c r="AG237" s="1" t="n"/>
    </row>
    <row r="238">
      <c r="A238" s="1" t="n"/>
      <c r="B238" s="1" t="n"/>
      <c r="C238" s="1" t="n"/>
      <c r="D238" s="1" t="n"/>
      <c r="E238" s="1" t="n"/>
      <c r="F238" s="1" t="n"/>
      <c r="G238" s="1" t="n"/>
      <c r="H238" s="1" t="n"/>
      <c r="I238" s="1" t="n"/>
      <c r="J238" s="1" t="n"/>
      <c r="K238" s="1" t="n"/>
      <c r="L238" s="1" t="n"/>
      <c r="M238" s="1" t="n"/>
      <c r="N238" s="1" t="n"/>
      <c r="O238" s="1" t="n"/>
      <c r="P238" s="1" t="n"/>
      <c r="Q238" s="1" t="n"/>
      <c r="R238" s="1" t="n"/>
      <c r="S238" s="1" t="n"/>
      <c r="T238" s="1" t="n"/>
      <c r="U238" s="1" t="n"/>
      <c r="V238" s="1" t="n"/>
      <c r="W238" s="1" t="n"/>
      <c r="X238" s="1" t="n"/>
      <c r="Y238" s="1" t="n"/>
      <c r="Z238" s="1" t="n"/>
      <c r="AA238" s="1" t="n"/>
      <c r="AB238" s="1" t="n"/>
      <c r="AC238" s="1" t="n"/>
      <c r="AD238" s="1" t="n"/>
      <c r="AE238" s="1" t="n"/>
      <c r="AF238" s="1" t="n"/>
      <c r="AG238" s="1" t="n"/>
    </row>
    <row r="239">
      <c r="A239" s="1" t="n"/>
      <c r="B239" s="1" t="n"/>
      <c r="C239" s="1" t="n"/>
      <c r="D239" s="1" t="n"/>
      <c r="E239" s="1" t="n"/>
      <c r="F239" s="1" t="n"/>
      <c r="G239" s="1" t="n"/>
      <c r="H239" s="1" t="n"/>
      <c r="I239" s="1" t="n"/>
      <c r="J239" s="1" t="n"/>
      <c r="K239" s="1" t="n"/>
      <c r="L239" s="1" t="n"/>
      <c r="M239" s="1" t="n"/>
      <c r="N239" s="1" t="n"/>
      <c r="O239" s="1" t="n"/>
      <c r="P239" s="1" t="n"/>
      <c r="Q239" s="1" t="n"/>
      <c r="R239" s="1" t="n"/>
      <c r="S239" s="1" t="n"/>
      <c r="T239" s="1" t="n"/>
      <c r="U239" s="1" t="n"/>
      <c r="V239" s="1" t="n"/>
      <c r="W239" s="1" t="n"/>
      <c r="X239" s="1" t="n"/>
      <c r="Y239" s="1" t="n"/>
      <c r="Z239" s="1" t="n"/>
      <c r="AA239" s="1" t="n"/>
      <c r="AB239" s="1" t="n"/>
      <c r="AC239" s="1" t="n"/>
      <c r="AD239" s="1" t="n"/>
      <c r="AE239" s="1" t="n"/>
      <c r="AF239" s="1" t="n"/>
      <c r="AG239" s="1" t="n"/>
    </row>
    <row r="240">
      <c r="A240" s="1" t="n"/>
      <c r="B240" s="1" t="n"/>
      <c r="C240" s="1" t="n"/>
      <c r="D240" s="1" t="n"/>
      <c r="E240" s="1" t="n"/>
      <c r="F240" s="1" t="n"/>
      <c r="G240" s="1" t="n"/>
      <c r="H240" s="1" t="n"/>
      <c r="I240" s="1" t="n"/>
      <c r="J240" s="1" t="n"/>
      <c r="K240" s="1" t="n"/>
      <c r="L240" s="1" t="n"/>
      <c r="M240" s="1" t="n"/>
      <c r="N240" s="1" t="n"/>
      <c r="O240" s="1" t="n"/>
      <c r="P240" s="1" t="n"/>
      <c r="Q240" s="1" t="n"/>
      <c r="R240" s="1" t="n"/>
      <c r="S240" s="1" t="n"/>
      <c r="T240" s="1" t="n"/>
      <c r="U240" s="1" t="n"/>
      <c r="V240" s="1" t="n"/>
      <c r="W240" s="1" t="n"/>
      <c r="X240" s="1" t="n"/>
      <c r="Y240" s="1" t="n"/>
      <c r="Z240" s="1" t="n"/>
      <c r="AA240" s="1" t="n"/>
      <c r="AB240" s="1" t="n"/>
      <c r="AC240" s="1" t="n"/>
      <c r="AD240" s="1" t="n"/>
      <c r="AE240" s="1" t="n"/>
      <c r="AF240" s="1" t="n"/>
      <c r="AG240" s="1" t="n"/>
    </row>
    <row r="241">
      <c r="A241" s="1" t="n"/>
      <c r="B241" s="1" t="n"/>
      <c r="C241" s="1" t="n"/>
      <c r="D241" s="1" t="n"/>
      <c r="E241" s="1" t="n"/>
      <c r="F241" s="1" t="n"/>
      <c r="G241" s="1" t="n"/>
      <c r="H241" s="1" t="n"/>
      <c r="I241" s="1" t="n"/>
      <c r="J241" s="1" t="n"/>
      <c r="K241" s="1" t="n"/>
      <c r="L241" s="1" t="n"/>
      <c r="M241" s="1" t="n"/>
      <c r="N241" s="1" t="n"/>
      <c r="O241" s="1" t="n"/>
      <c r="P241" s="1" t="n"/>
      <c r="Q241" s="1" t="n"/>
      <c r="R241" s="1" t="n"/>
      <c r="S241" s="1" t="n"/>
      <c r="T241" s="1" t="n"/>
      <c r="U241" s="1" t="n"/>
      <c r="V241" s="1" t="n"/>
      <c r="W241" s="1" t="n"/>
      <c r="X241" s="1" t="n"/>
      <c r="Y241" s="1" t="n"/>
      <c r="Z241" s="1" t="n"/>
      <c r="AA241" s="1" t="n"/>
      <c r="AB241" s="1" t="n"/>
      <c r="AC241" s="1" t="n"/>
      <c r="AD241" s="1" t="n"/>
      <c r="AE241" s="1" t="n"/>
      <c r="AF241" s="1" t="n"/>
      <c r="AG241" s="1" t="n"/>
    </row>
    <row r="242">
      <c r="A242" s="1" t="n"/>
      <c r="B242" s="1" t="n"/>
      <c r="C242" s="1" t="n"/>
      <c r="D242" s="1" t="n"/>
      <c r="E242" s="1" t="n"/>
      <c r="F242" s="1" t="n"/>
      <c r="G242" s="1" t="n"/>
      <c r="H242" s="1" t="n"/>
      <c r="I242" s="1" t="n"/>
      <c r="J242" s="1" t="n"/>
      <c r="K242" s="1" t="n"/>
      <c r="L242" s="1" t="n"/>
      <c r="M242" s="1" t="n"/>
      <c r="N242" s="1" t="n"/>
      <c r="O242" s="1" t="n"/>
      <c r="P242" s="1" t="n"/>
      <c r="Q242" s="1" t="n"/>
      <c r="R242" s="1" t="n"/>
      <c r="S242" s="1" t="n"/>
      <c r="T242" s="1" t="n"/>
      <c r="U242" s="1" t="n"/>
      <c r="V242" s="1" t="n"/>
      <c r="W242" s="1" t="n"/>
      <c r="X242" s="1" t="n"/>
      <c r="Y242" s="1" t="n"/>
      <c r="Z242" s="1" t="n"/>
      <c r="AA242" s="1" t="n"/>
      <c r="AB242" s="1" t="n"/>
      <c r="AC242" s="1" t="n"/>
      <c r="AD242" s="1" t="n"/>
      <c r="AE242" s="1" t="n"/>
      <c r="AF242" s="1" t="n"/>
      <c r="AG242" s="1" t="n"/>
    </row>
    <row r="243">
      <c r="A243" s="1" t="n"/>
      <c r="B243" s="1" t="n"/>
      <c r="C243" s="1" t="n"/>
      <c r="D243" s="1" t="n"/>
      <c r="E243" s="1" t="n"/>
      <c r="F243" s="1" t="n"/>
      <c r="G243" s="1" t="n"/>
      <c r="H243" s="1" t="n"/>
      <c r="I243" s="1" t="n"/>
      <c r="J243" s="1" t="n"/>
      <c r="K243" s="1" t="n"/>
      <c r="L243" s="1" t="n"/>
      <c r="M243" s="1" t="n"/>
      <c r="N243" s="1" t="n"/>
      <c r="O243" s="1" t="n"/>
      <c r="P243" s="1" t="n"/>
      <c r="Q243" s="1" t="n"/>
      <c r="R243" s="1" t="n"/>
      <c r="S243" s="1" t="n"/>
      <c r="T243" s="1" t="n"/>
      <c r="U243" s="1" t="n"/>
      <c r="V243" s="1" t="n"/>
      <c r="W243" s="1" t="n"/>
      <c r="X243" s="1" t="n"/>
      <c r="Y243" s="1" t="n"/>
      <c r="Z243" s="1" t="n"/>
      <c r="AA243" s="1" t="n"/>
      <c r="AB243" s="1" t="n"/>
      <c r="AC243" s="1" t="n"/>
      <c r="AD243" s="1" t="n"/>
      <c r="AE243" s="1" t="n"/>
      <c r="AF243" s="1" t="n"/>
      <c r="AG243" s="1" t="n"/>
    </row>
    <row r="244">
      <c r="A244" s="1" t="n"/>
      <c r="B244" s="1" t="n"/>
      <c r="C244" s="1" t="n"/>
      <c r="D244" s="1" t="n"/>
      <c r="E244" s="1" t="n"/>
      <c r="F244" s="1" t="n"/>
      <c r="G244" s="1" t="n"/>
      <c r="H244" s="1" t="n"/>
      <c r="I244" s="1" t="n"/>
      <c r="J244" s="1" t="n"/>
      <c r="K244" s="1" t="n"/>
      <c r="L244" s="1" t="n"/>
      <c r="M244" s="1" t="n"/>
      <c r="N244" s="1" t="n"/>
      <c r="O244" s="1" t="n"/>
      <c r="P244" s="1" t="n"/>
      <c r="Q244" s="1" t="n"/>
      <c r="R244" s="1" t="n"/>
      <c r="S244" s="1" t="n"/>
      <c r="T244" s="1" t="n"/>
      <c r="U244" s="1" t="n"/>
      <c r="V244" s="1" t="n"/>
      <c r="W244" s="1" t="n"/>
      <c r="X244" s="1" t="n"/>
      <c r="Y244" s="1" t="n"/>
      <c r="Z244" s="1" t="n"/>
      <c r="AA244" s="1" t="n"/>
      <c r="AB244" s="1" t="n"/>
      <c r="AC244" s="1" t="n"/>
      <c r="AD244" s="1" t="n"/>
      <c r="AE244" s="1" t="n"/>
      <c r="AF244" s="1" t="n"/>
      <c r="AG244" s="1" t="n"/>
    </row>
    <row r="245">
      <c r="A245" s="1" t="n"/>
      <c r="B245" s="1" t="n"/>
      <c r="C245" s="1" t="n"/>
      <c r="D245" s="1" t="n"/>
      <c r="E245" s="1" t="n"/>
      <c r="F245" s="1" t="n"/>
      <c r="G245" s="1" t="n"/>
      <c r="H245" s="1" t="n"/>
      <c r="I245" s="1" t="n"/>
      <c r="J245" s="1" t="n"/>
      <c r="K245" s="1" t="n"/>
      <c r="L245" s="1" t="n"/>
      <c r="M245" s="1" t="n"/>
      <c r="N245" s="1" t="n"/>
      <c r="O245" s="1" t="n"/>
      <c r="P245" s="1" t="n"/>
      <c r="Q245" s="1" t="n"/>
      <c r="R245" s="1" t="n"/>
      <c r="S245" s="1" t="n"/>
      <c r="T245" s="1" t="n"/>
      <c r="U245" s="1" t="n"/>
      <c r="V245" s="1" t="n"/>
      <c r="W245" s="1" t="n"/>
      <c r="X245" s="1" t="n"/>
      <c r="Y245" s="1" t="n"/>
      <c r="Z245" s="1" t="n"/>
      <c r="AA245" s="1" t="n"/>
      <c r="AB245" s="1" t="n"/>
      <c r="AC245" s="1" t="n"/>
      <c r="AD245" s="1" t="n"/>
      <c r="AE245" s="1" t="n"/>
      <c r="AF245" s="1" t="n"/>
      <c r="AG245" s="1" t="n"/>
    </row>
    <row r="246">
      <c r="A246" s="1" t="n"/>
      <c r="B246" s="1" t="n"/>
      <c r="C246" s="1" t="n"/>
      <c r="D246" s="1" t="n"/>
      <c r="E246" s="1" t="n"/>
      <c r="F246" s="1" t="n"/>
      <c r="G246" s="1" t="n"/>
      <c r="H246" s="1" t="n"/>
      <c r="I246" s="1" t="n"/>
      <c r="J246" s="1" t="n"/>
      <c r="K246" s="1" t="n"/>
      <c r="L246" s="1" t="n"/>
      <c r="M246" s="1" t="n"/>
      <c r="N246" s="1" t="n"/>
      <c r="O246" s="1" t="n"/>
      <c r="P246" s="1" t="n"/>
      <c r="Q246" s="1" t="n"/>
      <c r="R246" s="1" t="n"/>
      <c r="S246" s="1" t="n"/>
      <c r="T246" s="1" t="n"/>
      <c r="U246" s="1" t="n"/>
      <c r="V246" s="1" t="n"/>
      <c r="W246" s="1" t="n"/>
      <c r="X246" s="1" t="n"/>
      <c r="Y246" s="1" t="n"/>
      <c r="Z246" s="1" t="n"/>
      <c r="AA246" s="1" t="n"/>
      <c r="AB246" s="1" t="n"/>
      <c r="AC246" s="1" t="n"/>
      <c r="AD246" s="1" t="n"/>
      <c r="AE246" s="1" t="n"/>
      <c r="AF246" s="1" t="n"/>
      <c r="AG246" s="1" t="n"/>
    </row>
    <row r="247">
      <c r="A247" s="1" t="n"/>
      <c r="B247" s="1" t="n"/>
      <c r="C247" s="1" t="n"/>
      <c r="D247" s="1" t="n"/>
      <c r="E247" s="1" t="n"/>
      <c r="F247" s="1" t="n"/>
      <c r="G247" s="1" t="n"/>
      <c r="H247" s="1" t="n"/>
      <c r="I247" s="1" t="n"/>
      <c r="J247" s="1" t="n"/>
      <c r="K247" s="1" t="n"/>
      <c r="L247" s="1" t="n"/>
      <c r="M247" s="1" t="n"/>
      <c r="N247" s="1" t="n"/>
      <c r="O247" s="1" t="n"/>
      <c r="P247" s="1" t="n"/>
      <c r="Q247" s="1" t="n"/>
      <c r="R247" s="1" t="n"/>
      <c r="S247" s="1" t="n"/>
      <c r="T247" s="1" t="n"/>
      <c r="U247" s="1" t="n"/>
      <c r="V247" s="1" t="n"/>
      <c r="W247" s="1" t="n"/>
      <c r="X247" s="1" t="n"/>
      <c r="Y247" s="1" t="n"/>
      <c r="Z247" s="1" t="n"/>
      <c r="AA247" s="1" t="n"/>
      <c r="AB247" s="1" t="n"/>
      <c r="AC247" s="1" t="n"/>
      <c r="AD247" s="1" t="n"/>
      <c r="AE247" s="1" t="n"/>
      <c r="AF247" s="1" t="n"/>
      <c r="AG247" s="1" t="n"/>
    </row>
    <row r="248">
      <c r="A248" s="1" t="n"/>
      <c r="B248" s="1" t="n"/>
      <c r="C248" s="1" t="n"/>
      <c r="D248" s="1" t="n"/>
      <c r="E248" s="1" t="n"/>
      <c r="F248" s="1" t="n"/>
      <c r="G248" s="1" t="n"/>
      <c r="H248" s="1" t="n"/>
      <c r="I248" s="1" t="n"/>
      <c r="J248" s="1" t="n"/>
      <c r="K248" s="1" t="n"/>
      <c r="L248" s="1" t="n"/>
      <c r="M248" s="1" t="n"/>
      <c r="N248" s="1" t="n"/>
      <c r="O248" s="1" t="n"/>
      <c r="P248" s="1" t="n"/>
      <c r="Q248" s="1" t="n"/>
      <c r="R248" s="1" t="n"/>
      <c r="S248" s="1" t="n"/>
      <c r="T248" s="1" t="n"/>
      <c r="U248" s="1" t="n"/>
      <c r="V248" s="1" t="n"/>
      <c r="W248" s="1" t="n"/>
      <c r="X248" s="1" t="n"/>
      <c r="Y248" s="1" t="n"/>
      <c r="Z248" s="1" t="n"/>
      <c r="AA248" s="1" t="n"/>
      <c r="AB248" s="1" t="n"/>
      <c r="AC248" s="1" t="n"/>
      <c r="AD248" s="1" t="n"/>
      <c r="AE248" s="1" t="n"/>
      <c r="AF248" s="1" t="n"/>
      <c r="AG248" s="1" t="n"/>
    </row>
    <row r="249">
      <c r="A249" s="1" t="n"/>
      <c r="B249" s="1" t="n"/>
      <c r="C249" s="1" t="n"/>
      <c r="D249" s="1" t="n"/>
      <c r="E249" s="1" t="n"/>
      <c r="F249" s="1" t="n"/>
      <c r="G249" s="1" t="n"/>
      <c r="H249" s="1" t="n"/>
      <c r="I249" s="1" t="n"/>
      <c r="J249" s="1" t="n"/>
      <c r="K249" s="1" t="n"/>
      <c r="L249" s="1" t="n"/>
      <c r="M249" s="1" t="n"/>
      <c r="N249" s="1" t="n"/>
      <c r="O249" s="1" t="n"/>
      <c r="P249" s="1" t="n"/>
      <c r="Q249" s="1" t="n"/>
      <c r="R249" s="1" t="n"/>
      <c r="S249" s="1" t="n"/>
      <c r="T249" s="1" t="n"/>
      <c r="U249" s="1" t="n"/>
      <c r="V249" s="1" t="n"/>
      <c r="W249" s="1" t="n"/>
      <c r="X249" s="1" t="n"/>
      <c r="Y249" s="1" t="n"/>
      <c r="Z249" s="1" t="n"/>
      <c r="AA249" s="1" t="n"/>
      <c r="AB249" s="1" t="n"/>
      <c r="AC249" s="1" t="n"/>
      <c r="AD249" s="1" t="n"/>
      <c r="AE249" s="1" t="n"/>
      <c r="AF249" s="1" t="n"/>
      <c r="AG249" s="1" t="n"/>
    </row>
    <row r="250">
      <c r="A250" s="1" t="n"/>
      <c r="B250" s="1" t="n"/>
      <c r="C250" s="1" t="n"/>
      <c r="D250" s="1" t="n"/>
      <c r="E250" s="1" t="n"/>
      <c r="F250" s="1" t="n"/>
      <c r="G250" s="1" t="n"/>
      <c r="H250" s="1" t="n"/>
      <c r="I250" s="1" t="n"/>
      <c r="J250" s="1" t="n"/>
      <c r="K250" s="1" t="n"/>
      <c r="L250" s="1" t="n"/>
      <c r="M250" s="1" t="n"/>
      <c r="N250" s="1" t="n"/>
      <c r="O250" s="1" t="n"/>
      <c r="P250" s="1" t="n"/>
      <c r="Q250" s="1" t="n"/>
      <c r="R250" s="1" t="n"/>
      <c r="S250" s="1" t="n"/>
      <c r="T250" s="1" t="n"/>
      <c r="U250" s="1" t="n"/>
      <c r="V250" s="1" t="n"/>
      <c r="W250" s="1" t="n"/>
      <c r="X250" s="1" t="n"/>
      <c r="Y250" s="1" t="n"/>
      <c r="Z250" s="1" t="n"/>
      <c r="AA250" s="1" t="n"/>
      <c r="AB250" s="1" t="n"/>
      <c r="AC250" s="1" t="n"/>
      <c r="AD250" s="1" t="n"/>
      <c r="AE250" s="1" t="n"/>
      <c r="AF250" s="1" t="n"/>
      <c r="AG250" s="1" t="n"/>
    </row>
    <row r="251">
      <c r="A251" s="1" t="n"/>
      <c r="B251" s="1" t="n"/>
      <c r="C251" s="1" t="n"/>
      <c r="D251" s="1" t="n"/>
      <c r="E251" s="1" t="n"/>
      <c r="F251" s="1" t="n"/>
      <c r="G251" s="1" t="n"/>
      <c r="H251" s="1" t="n"/>
      <c r="I251" s="1" t="n"/>
      <c r="J251" s="1" t="n"/>
      <c r="K251" s="1" t="n"/>
      <c r="L251" s="1" t="n"/>
      <c r="M251" s="1" t="n"/>
      <c r="N251" s="1" t="n"/>
      <c r="O251" s="1" t="n"/>
      <c r="P251" s="1" t="n"/>
      <c r="Q251" s="1" t="n"/>
      <c r="R251" s="1" t="n"/>
      <c r="S251" s="1" t="n"/>
      <c r="T251" s="1" t="n"/>
      <c r="U251" s="1" t="n"/>
      <c r="V251" s="1" t="n"/>
      <c r="W251" s="1" t="n"/>
      <c r="X251" s="1" t="n"/>
      <c r="Y251" s="1" t="n"/>
      <c r="Z251" s="1" t="n"/>
      <c r="AA251" s="1" t="n"/>
      <c r="AB251" s="1" t="n"/>
      <c r="AC251" s="1" t="n"/>
      <c r="AD251" s="1" t="n"/>
      <c r="AE251" s="1" t="n"/>
      <c r="AF251" s="1" t="n"/>
      <c r="AG251" s="1" t="n"/>
    </row>
    <row r="252">
      <c r="A252" s="1" t="n"/>
      <c r="B252" s="1" t="n"/>
      <c r="C252" s="1" t="n"/>
      <c r="D252" s="1" t="n"/>
      <c r="E252" s="1" t="n"/>
      <c r="F252" s="1" t="n"/>
      <c r="G252" s="1" t="n"/>
      <c r="H252" s="1" t="n"/>
      <c r="I252" s="1" t="n"/>
      <c r="J252" s="1" t="n"/>
      <c r="K252" s="1" t="n"/>
      <c r="L252" s="1" t="n"/>
      <c r="M252" s="1" t="n"/>
      <c r="N252" s="1" t="n"/>
      <c r="O252" s="1" t="n"/>
      <c r="P252" s="1" t="n"/>
      <c r="Q252" s="1" t="n"/>
      <c r="R252" s="1" t="n"/>
      <c r="S252" s="1" t="n"/>
      <c r="T252" s="1" t="n"/>
      <c r="U252" s="1" t="n"/>
      <c r="V252" s="1" t="n"/>
      <c r="W252" s="1" t="n"/>
      <c r="X252" s="1" t="n"/>
      <c r="Y252" s="1" t="n"/>
      <c r="Z252" s="1" t="n"/>
      <c r="AA252" s="1" t="n"/>
      <c r="AB252" s="1" t="n"/>
      <c r="AC252" s="1" t="n"/>
      <c r="AD252" s="1" t="n"/>
      <c r="AE252" s="1" t="n"/>
      <c r="AF252" s="1" t="n"/>
      <c r="AG252" s="1" t="n"/>
    </row>
    <row r="253">
      <c r="A253" s="1" t="n"/>
      <c r="B253" s="1" t="n"/>
      <c r="C253" s="1" t="n"/>
      <c r="D253" s="1" t="n"/>
      <c r="E253" s="1" t="n"/>
      <c r="F253" s="1" t="n"/>
      <c r="G253" s="1" t="n"/>
      <c r="H253" s="1" t="n"/>
      <c r="I253" s="1" t="n"/>
      <c r="J253" s="1" t="n"/>
      <c r="K253" s="1" t="n"/>
      <c r="L253" s="1" t="n"/>
      <c r="M253" s="1" t="n"/>
      <c r="N253" s="1" t="n"/>
      <c r="O253" s="1" t="n"/>
      <c r="P253" s="1" t="n"/>
      <c r="Q253" s="1" t="n"/>
      <c r="R253" s="1" t="n"/>
      <c r="S253" s="1" t="n"/>
      <c r="T253" s="1" t="n"/>
      <c r="U253" s="1" t="n"/>
      <c r="V253" s="1" t="n"/>
      <c r="W253" s="1" t="n"/>
      <c r="X253" s="1" t="n"/>
      <c r="Y253" s="1" t="n"/>
      <c r="Z253" s="1" t="n"/>
      <c r="AA253" s="1" t="n"/>
      <c r="AB253" s="1" t="n"/>
      <c r="AC253" s="1" t="n"/>
      <c r="AD253" s="1" t="n"/>
      <c r="AE253" s="1" t="n"/>
      <c r="AF253" s="1" t="n"/>
      <c r="AG253" s="1" t="n"/>
    </row>
    <row r="254">
      <c r="A254" s="1" t="n"/>
      <c r="B254" s="1" t="n"/>
      <c r="C254" s="1" t="n"/>
      <c r="D254" s="1" t="n"/>
      <c r="E254" s="1" t="n"/>
      <c r="F254" s="1" t="n"/>
      <c r="G254" s="1" t="n"/>
      <c r="H254" s="1" t="n"/>
      <c r="I254" s="1" t="n"/>
      <c r="J254" s="1" t="n"/>
      <c r="K254" s="1" t="n"/>
      <c r="L254" s="1" t="n"/>
      <c r="M254" s="1" t="n"/>
      <c r="N254" s="1" t="n"/>
      <c r="O254" s="1" t="n"/>
      <c r="P254" s="1" t="n"/>
      <c r="Q254" s="1" t="n"/>
      <c r="R254" s="1" t="n"/>
      <c r="S254" s="1" t="n"/>
      <c r="T254" s="1" t="n"/>
      <c r="U254" s="1" t="n"/>
      <c r="V254" s="1" t="n"/>
      <c r="W254" s="1" t="n"/>
      <c r="X254" s="1" t="n"/>
      <c r="Y254" s="1" t="n"/>
      <c r="Z254" s="1" t="n"/>
      <c r="AA254" s="1" t="n"/>
      <c r="AB254" s="1" t="n"/>
      <c r="AC254" s="1" t="n"/>
      <c r="AD254" s="1" t="n"/>
      <c r="AE254" s="1" t="n"/>
      <c r="AF254" s="1" t="n"/>
      <c r="AG254" s="1" t="n"/>
    </row>
    <row r="255">
      <c r="A255" s="1" t="n"/>
      <c r="B255" s="1" t="n"/>
      <c r="C255" s="1" t="n"/>
      <c r="D255" s="1" t="n"/>
      <c r="E255" s="1" t="n"/>
      <c r="F255" s="1" t="n"/>
      <c r="G255" s="1" t="n"/>
      <c r="H255" s="1" t="n"/>
      <c r="I255" s="1" t="n"/>
      <c r="J255" s="1" t="n"/>
      <c r="K255" s="1" t="n"/>
      <c r="L255" s="1" t="n"/>
      <c r="M255" s="1" t="n"/>
      <c r="N255" s="1" t="n"/>
      <c r="O255" s="1" t="n"/>
      <c r="P255" s="1" t="n"/>
      <c r="Q255" s="1" t="n"/>
      <c r="R255" s="1" t="n"/>
      <c r="S255" s="1" t="n"/>
      <c r="T255" s="1" t="n"/>
      <c r="U255" s="1" t="n"/>
      <c r="V255" s="1" t="n"/>
      <c r="W255" s="1" t="n"/>
      <c r="X255" s="1" t="n"/>
      <c r="Y255" s="1" t="n"/>
      <c r="Z255" s="1" t="n"/>
      <c r="AA255" s="1" t="n"/>
      <c r="AB255" s="1" t="n"/>
      <c r="AC255" s="1" t="n"/>
      <c r="AD255" s="1" t="n"/>
      <c r="AE255" s="1" t="n"/>
      <c r="AF255" s="1" t="n"/>
      <c r="AG255" s="1" t="n"/>
    </row>
    <row r="256">
      <c r="A256" s="1" t="n"/>
      <c r="B256" s="1" t="n"/>
      <c r="C256" s="1" t="n"/>
      <c r="D256" s="1" t="n"/>
      <c r="E256" s="1" t="n"/>
      <c r="F256" s="1" t="n"/>
      <c r="G256" s="1" t="n"/>
      <c r="H256" s="1" t="n"/>
      <c r="I256" s="1" t="n"/>
      <c r="J256" s="1" t="n"/>
      <c r="K256" s="1" t="n"/>
      <c r="L256" s="1" t="n"/>
      <c r="M256" s="1" t="n"/>
      <c r="N256" s="1" t="n"/>
      <c r="O256" s="1" t="n"/>
      <c r="P256" s="1" t="n"/>
      <c r="Q256" s="1" t="n"/>
      <c r="R256" s="1" t="n"/>
      <c r="S256" s="1" t="n"/>
      <c r="T256" s="1" t="n"/>
      <c r="U256" s="1" t="n"/>
      <c r="V256" s="1" t="n"/>
      <c r="W256" s="1" t="n"/>
      <c r="X256" s="1" t="n"/>
      <c r="Y256" s="1" t="n"/>
      <c r="Z256" s="1" t="n"/>
      <c r="AA256" s="1" t="n"/>
      <c r="AB256" s="1" t="n"/>
      <c r="AC256" s="1" t="n"/>
      <c r="AD256" s="1" t="n"/>
      <c r="AE256" s="1" t="n"/>
      <c r="AF256" s="1" t="n"/>
      <c r="AG256" s="1" t="n"/>
    </row>
    <row r="257">
      <c r="A257" s="1" t="n"/>
      <c r="B257" s="1" t="n"/>
      <c r="C257" s="1" t="n"/>
      <c r="D257" s="1" t="n"/>
      <c r="E257" s="1" t="n"/>
      <c r="F257" s="1" t="n"/>
      <c r="G257" s="1" t="n"/>
      <c r="H257" s="1" t="n"/>
      <c r="I257" s="1" t="n"/>
      <c r="J257" s="1" t="n"/>
      <c r="K257" s="1" t="n"/>
      <c r="L257" s="1" t="n"/>
      <c r="M257" s="1" t="n"/>
      <c r="N257" s="1" t="n"/>
      <c r="O257" s="1" t="n"/>
      <c r="P257" s="1" t="n"/>
      <c r="Q257" s="1" t="n"/>
      <c r="R257" s="1" t="n"/>
      <c r="S257" s="1" t="n"/>
      <c r="T257" s="1" t="n"/>
      <c r="U257" s="1" t="n"/>
      <c r="V257" s="1" t="n"/>
      <c r="W257" s="1" t="n"/>
      <c r="X257" s="1" t="n"/>
      <c r="Y257" s="1" t="n"/>
      <c r="Z257" s="1" t="n"/>
      <c r="AA257" s="1" t="n"/>
      <c r="AB257" s="1" t="n"/>
      <c r="AC257" s="1" t="n"/>
      <c r="AD257" s="1" t="n"/>
      <c r="AE257" s="1" t="n"/>
      <c r="AF257" s="1" t="n"/>
      <c r="AG257" s="1" t="n"/>
    </row>
    <row r="258">
      <c r="A258" s="1" t="n"/>
      <c r="B258" s="1" t="n"/>
      <c r="C258" s="1" t="n"/>
      <c r="D258" s="1" t="n"/>
      <c r="E258" s="1" t="n"/>
      <c r="F258" s="1" t="n"/>
      <c r="G258" s="1" t="n"/>
      <c r="H258" s="1" t="n"/>
      <c r="I258" s="1" t="n"/>
      <c r="J258" s="1" t="n"/>
      <c r="K258" s="1" t="n"/>
      <c r="L258" s="1" t="n"/>
      <c r="M258" s="1" t="n"/>
      <c r="N258" s="1" t="n"/>
      <c r="O258" s="1" t="n"/>
      <c r="P258" s="1" t="n"/>
      <c r="Q258" s="1" t="n"/>
      <c r="R258" s="1" t="n"/>
      <c r="S258" s="1" t="n"/>
      <c r="T258" s="1" t="n"/>
      <c r="U258" s="1" t="n"/>
      <c r="V258" s="1" t="n"/>
      <c r="W258" s="1" t="n"/>
      <c r="X258" s="1" t="n"/>
      <c r="Y258" s="1" t="n"/>
      <c r="Z258" s="1" t="n"/>
      <c r="AA258" s="1" t="n"/>
      <c r="AB258" s="1" t="n"/>
      <c r="AC258" s="1" t="n"/>
      <c r="AD258" s="1" t="n"/>
      <c r="AE258" s="1" t="n"/>
      <c r="AF258" s="1" t="n"/>
      <c r="AG258" s="1" t="n"/>
    </row>
    <row r="259">
      <c r="A259" s="1" t="n"/>
      <c r="B259" s="1" t="n"/>
      <c r="C259" s="1" t="n"/>
      <c r="D259" s="1" t="n"/>
      <c r="E259" s="1" t="n"/>
      <c r="F259" s="1" t="n"/>
      <c r="G259" s="1" t="n"/>
      <c r="H259" s="1" t="n"/>
      <c r="I259" s="1" t="n"/>
      <c r="J259" s="1" t="n"/>
      <c r="K259" s="1" t="n"/>
      <c r="L259" s="1" t="n"/>
      <c r="M259" s="1" t="n"/>
      <c r="N259" s="1" t="n"/>
      <c r="O259" s="1" t="n"/>
      <c r="P259" s="1" t="n"/>
      <c r="Q259" s="1" t="n"/>
      <c r="R259" s="1" t="n"/>
      <c r="S259" s="1" t="n"/>
      <c r="T259" s="1" t="n"/>
      <c r="U259" s="1" t="n"/>
      <c r="V259" s="1" t="n"/>
      <c r="W259" s="1" t="n"/>
      <c r="X259" s="1" t="n"/>
      <c r="Y259" s="1" t="n"/>
      <c r="Z259" s="1" t="n"/>
      <c r="AA259" s="1" t="n"/>
      <c r="AB259" s="1" t="n"/>
      <c r="AC259" s="1" t="n"/>
      <c r="AD259" s="1" t="n"/>
      <c r="AE259" s="1" t="n"/>
      <c r="AF259" s="1" t="n"/>
      <c r="AG259" s="1" t="n"/>
    </row>
    <row r="260">
      <c r="A260" s="1" t="n"/>
      <c r="B260" s="1" t="n"/>
      <c r="C260" s="1" t="n"/>
      <c r="D260" s="1" t="n"/>
      <c r="E260" s="1" t="n"/>
      <c r="F260" s="1" t="n"/>
      <c r="G260" s="1" t="n"/>
      <c r="H260" s="1" t="n"/>
      <c r="I260" s="1" t="n"/>
      <c r="J260" s="1" t="n"/>
      <c r="K260" s="1" t="n"/>
      <c r="L260" s="1" t="n"/>
      <c r="M260" s="1" t="n"/>
      <c r="N260" s="1" t="n"/>
      <c r="O260" s="1" t="n"/>
      <c r="P260" s="1" t="n"/>
      <c r="Q260" s="1" t="n"/>
      <c r="R260" s="1" t="n"/>
      <c r="S260" s="1" t="n"/>
      <c r="T260" s="1" t="n"/>
      <c r="U260" s="1" t="n"/>
      <c r="V260" s="1" t="n"/>
      <c r="W260" s="1" t="n"/>
      <c r="X260" s="1" t="n"/>
      <c r="Y260" s="1" t="n"/>
      <c r="Z260" s="1" t="n"/>
      <c r="AA260" s="1" t="n"/>
      <c r="AB260" s="1" t="n"/>
      <c r="AC260" s="1" t="n"/>
      <c r="AD260" s="1" t="n"/>
      <c r="AE260" s="1" t="n"/>
      <c r="AF260" s="1" t="n"/>
      <c r="AG260" s="1" t="n"/>
    </row>
    <row r="261">
      <c r="A261" s="1" t="n"/>
      <c r="B261" s="1" t="n"/>
      <c r="C261" s="1" t="n"/>
      <c r="D261" s="1" t="n"/>
      <c r="E261" s="1" t="n"/>
      <c r="F261" s="1" t="n"/>
      <c r="G261" s="1" t="n"/>
      <c r="H261" s="1" t="n"/>
      <c r="I261" s="1" t="n"/>
      <c r="J261" s="1" t="n"/>
      <c r="K261" s="1" t="n"/>
      <c r="L261" s="1" t="n"/>
      <c r="M261" s="1" t="n"/>
      <c r="N261" s="1" t="n"/>
      <c r="O261" s="1" t="n"/>
      <c r="P261" s="1" t="n"/>
      <c r="Q261" s="1" t="n"/>
      <c r="R261" s="1" t="n"/>
      <c r="S261" s="1" t="n"/>
      <c r="T261" s="1" t="n"/>
      <c r="U261" s="1" t="n"/>
      <c r="V261" s="1" t="n"/>
      <c r="W261" s="1" t="n"/>
      <c r="X261" s="1" t="n"/>
      <c r="Y261" s="1" t="n"/>
      <c r="Z261" s="1" t="n"/>
      <c r="AA261" s="1" t="n"/>
      <c r="AB261" s="1" t="n"/>
      <c r="AC261" s="1" t="n"/>
      <c r="AD261" s="1" t="n"/>
      <c r="AE261" s="1" t="n"/>
      <c r="AF261" s="1" t="n"/>
      <c r="AG261" s="1" t="n"/>
    </row>
    <row r="262">
      <c r="A262" s="1" t="n"/>
      <c r="B262" s="1" t="n"/>
      <c r="C262" s="1" t="n"/>
      <c r="D262" s="1" t="n"/>
      <c r="E262" s="1" t="n"/>
      <c r="F262" s="1" t="n"/>
      <c r="G262" s="1" t="n"/>
      <c r="H262" s="1" t="n"/>
      <c r="I262" s="1" t="n"/>
      <c r="J262" s="1" t="n"/>
      <c r="K262" s="1" t="n"/>
      <c r="L262" s="1" t="n"/>
      <c r="M262" s="1" t="n"/>
      <c r="N262" s="1" t="n"/>
      <c r="O262" s="1" t="n"/>
      <c r="P262" s="1" t="n"/>
      <c r="Q262" s="1" t="n"/>
      <c r="R262" s="1" t="n"/>
      <c r="S262" s="1" t="n"/>
      <c r="T262" s="1" t="n"/>
      <c r="U262" s="1" t="n"/>
      <c r="V262" s="1" t="n"/>
      <c r="W262" s="1" t="n"/>
      <c r="X262" s="1" t="n"/>
      <c r="Y262" s="1" t="n"/>
      <c r="Z262" s="1" t="n"/>
      <c r="AA262" s="1" t="n"/>
      <c r="AB262" s="1" t="n"/>
      <c r="AC262" s="1" t="n"/>
      <c r="AD262" s="1" t="n"/>
      <c r="AE262" s="1" t="n"/>
      <c r="AF262" s="1" t="n"/>
      <c r="AG262" s="1" t="n"/>
    </row>
    <row r="263">
      <c r="A263" s="1" t="n"/>
      <c r="B263" s="1" t="n"/>
      <c r="C263" s="1" t="n"/>
      <c r="D263" s="1" t="n"/>
      <c r="E263" s="1" t="n"/>
      <c r="F263" s="1" t="n"/>
      <c r="G263" s="1" t="n"/>
      <c r="H263" s="1" t="n"/>
      <c r="I263" s="1" t="n"/>
      <c r="J263" s="1" t="n"/>
      <c r="K263" s="1" t="n"/>
      <c r="L263" s="1" t="n"/>
      <c r="M263" s="1" t="n"/>
      <c r="N263" s="1" t="n"/>
      <c r="O263" s="1" t="n"/>
      <c r="P263" s="1" t="n"/>
      <c r="Q263" s="1" t="n"/>
      <c r="R263" s="1" t="n"/>
      <c r="S263" s="1" t="n"/>
      <c r="T263" s="1" t="n"/>
      <c r="U263" s="1" t="n"/>
      <c r="V263" s="1" t="n"/>
      <c r="W263" s="1" t="n"/>
      <c r="X263" s="1" t="n"/>
      <c r="Y263" s="1" t="n"/>
      <c r="Z263" s="1" t="n"/>
      <c r="AA263" s="1" t="n"/>
      <c r="AB263" s="1" t="n"/>
      <c r="AC263" s="1" t="n"/>
      <c r="AD263" s="1" t="n"/>
      <c r="AE263" s="1" t="n"/>
      <c r="AF263" s="1" t="n"/>
      <c r="AG263" s="1" t="n"/>
    </row>
    <row r="264">
      <c r="A264" s="1" t="n"/>
      <c r="B264" s="1" t="n"/>
      <c r="C264" s="1" t="n"/>
      <c r="D264" s="1" t="n"/>
      <c r="E264" s="1" t="n"/>
      <c r="F264" s="1" t="n"/>
      <c r="G264" s="1" t="n"/>
      <c r="H264" s="1" t="n"/>
      <c r="I264" s="1" t="n"/>
      <c r="J264" s="1" t="n"/>
      <c r="K264" s="1" t="n"/>
      <c r="L264" s="1" t="n"/>
      <c r="M264" s="1" t="n"/>
      <c r="N264" s="1" t="n"/>
      <c r="O264" s="1" t="n"/>
      <c r="P264" s="1" t="n"/>
      <c r="Q264" s="1" t="n"/>
      <c r="R264" s="1" t="n"/>
      <c r="S264" s="1" t="n"/>
      <c r="T264" s="1" t="n"/>
      <c r="U264" s="1" t="n"/>
      <c r="V264" s="1" t="n"/>
      <c r="W264" s="1" t="n"/>
      <c r="X264" s="1" t="n"/>
      <c r="Y264" s="1" t="n"/>
      <c r="Z264" s="1" t="n"/>
      <c r="AA264" s="1" t="n"/>
      <c r="AB264" s="1" t="n"/>
      <c r="AC264" s="1" t="n"/>
      <c r="AD264" s="1" t="n"/>
      <c r="AE264" s="1" t="n"/>
      <c r="AF264" s="1" t="n"/>
      <c r="AG264" s="1" t="n"/>
    </row>
    <row r="265">
      <c r="A265" s="1" t="n"/>
      <c r="B265" s="1" t="n"/>
      <c r="C265" s="1" t="n"/>
      <c r="D265" s="1" t="n"/>
      <c r="E265" s="1" t="n"/>
      <c r="F265" s="1" t="n"/>
      <c r="G265" s="1" t="n"/>
      <c r="H265" s="1" t="n"/>
      <c r="I265" s="1" t="n"/>
      <c r="J265" s="1" t="n"/>
      <c r="K265" s="1" t="n"/>
      <c r="L265" s="1" t="n"/>
      <c r="M265" s="1" t="n"/>
      <c r="N265" s="1" t="n"/>
      <c r="O265" s="1" t="n"/>
      <c r="P265" s="1" t="n"/>
      <c r="Q265" s="1" t="n"/>
      <c r="R265" s="1" t="n"/>
      <c r="S265" s="1" t="n"/>
      <c r="T265" s="1" t="n"/>
      <c r="U265" s="1" t="n"/>
      <c r="V265" s="1" t="n"/>
      <c r="W265" s="1" t="n"/>
      <c r="X265" s="1" t="n"/>
      <c r="Y265" s="1" t="n"/>
      <c r="Z265" s="1" t="n"/>
      <c r="AA265" s="1" t="n"/>
      <c r="AB265" s="1" t="n"/>
      <c r="AC265" s="1" t="n"/>
      <c r="AD265" s="1" t="n"/>
      <c r="AE265" s="1" t="n"/>
      <c r="AF265" s="1" t="n"/>
      <c r="AG265" s="1" t="n"/>
    </row>
    <row r="266">
      <c r="A266" s="1" t="n"/>
      <c r="B266" s="1" t="n"/>
      <c r="C266" s="1" t="n"/>
      <c r="D266" s="1" t="n"/>
      <c r="E266" s="1" t="n"/>
      <c r="F266" s="1" t="n"/>
      <c r="G266" s="1" t="n"/>
      <c r="H266" s="1" t="n"/>
      <c r="I266" s="1" t="n"/>
      <c r="J266" s="1" t="n"/>
      <c r="K266" s="1" t="n"/>
      <c r="L266" s="1" t="n"/>
      <c r="M266" s="1" t="n"/>
      <c r="N266" s="1" t="n"/>
      <c r="O266" s="1" t="n"/>
      <c r="P266" s="1" t="n"/>
      <c r="Q266" s="1" t="n"/>
      <c r="R266" s="1" t="n"/>
      <c r="S266" s="1" t="n"/>
      <c r="T266" s="1" t="n"/>
      <c r="U266" s="1" t="n"/>
      <c r="V266" s="1" t="n"/>
      <c r="W266" s="1" t="n"/>
      <c r="X266" s="1" t="n"/>
      <c r="Y266" s="1" t="n"/>
      <c r="Z266" s="1" t="n"/>
      <c r="AA266" s="1" t="n"/>
      <c r="AB266" s="1" t="n"/>
      <c r="AC266" s="1" t="n"/>
      <c r="AD266" s="1" t="n"/>
      <c r="AE266" s="1" t="n"/>
      <c r="AF266" s="1" t="n"/>
      <c r="AG266" s="1" t="n"/>
    </row>
    <row r="267">
      <c r="A267" s="1" t="n"/>
      <c r="B267" s="1" t="n"/>
      <c r="C267" s="1" t="n"/>
      <c r="D267" s="1" t="n"/>
      <c r="E267" s="1" t="n"/>
      <c r="F267" s="1" t="n"/>
      <c r="G267" s="1" t="n"/>
      <c r="H267" s="1" t="n"/>
      <c r="I267" s="1" t="n"/>
      <c r="J267" s="1" t="n"/>
      <c r="K267" s="1" t="n"/>
      <c r="L267" s="1" t="n"/>
      <c r="M267" s="1" t="n"/>
      <c r="N267" s="1" t="n"/>
      <c r="O267" s="1" t="n"/>
      <c r="P267" s="1" t="n"/>
      <c r="Q267" s="1" t="n"/>
      <c r="R267" s="1" t="n"/>
      <c r="S267" s="1" t="n"/>
      <c r="T267" s="1" t="n"/>
      <c r="U267" s="1" t="n"/>
      <c r="V267" s="1" t="n"/>
      <c r="W267" s="1" t="n"/>
      <c r="X267" s="1" t="n"/>
      <c r="Y267" s="1" t="n"/>
      <c r="Z267" s="1" t="n"/>
      <c r="AA267" s="1" t="n"/>
      <c r="AB267" s="1" t="n"/>
      <c r="AC267" s="1" t="n"/>
      <c r="AD267" s="1" t="n"/>
      <c r="AE267" s="1" t="n"/>
      <c r="AF267" s="1" t="n"/>
      <c r="AG267" s="1" t="n"/>
    </row>
    <row r="268">
      <c r="A268" s="1" t="n"/>
      <c r="B268" s="1" t="n"/>
      <c r="C268" s="1" t="n"/>
      <c r="D268" s="1" t="n"/>
      <c r="E268" s="1" t="n"/>
      <c r="F268" s="1" t="n"/>
      <c r="G268" s="1" t="n"/>
      <c r="H268" s="1" t="n"/>
      <c r="I268" s="1" t="n"/>
      <c r="J268" s="1" t="n"/>
      <c r="K268" s="1" t="n"/>
      <c r="L268" s="1" t="n"/>
      <c r="M268" s="1" t="n"/>
      <c r="N268" s="1" t="n"/>
      <c r="O268" s="1" t="n"/>
      <c r="P268" s="1" t="n"/>
      <c r="Q268" s="1" t="n"/>
      <c r="R268" s="1" t="n"/>
      <c r="S268" s="1" t="n"/>
      <c r="T268" s="1" t="n"/>
      <c r="U268" s="1" t="n"/>
      <c r="V268" s="1" t="n"/>
      <c r="W268" s="1" t="n"/>
      <c r="X268" s="1" t="n"/>
      <c r="Y268" s="1" t="n"/>
      <c r="Z268" s="1" t="n"/>
      <c r="AA268" s="1" t="n"/>
      <c r="AB268" s="1" t="n"/>
      <c r="AC268" s="1" t="n"/>
      <c r="AD268" s="1" t="n"/>
      <c r="AE268" s="1" t="n"/>
      <c r="AF268" s="1" t="n"/>
      <c r="AG268" s="1" t="n"/>
    </row>
    <row r="269">
      <c r="A269" s="1" t="n"/>
      <c r="B269" s="1" t="n"/>
      <c r="C269" s="1" t="n"/>
      <c r="D269" s="1" t="n"/>
      <c r="E269" s="1" t="n"/>
      <c r="F269" s="1" t="n"/>
      <c r="G269" s="1" t="n"/>
      <c r="H269" s="1" t="n"/>
      <c r="I269" s="1" t="n"/>
      <c r="J269" s="1" t="n"/>
      <c r="K269" s="1" t="n"/>
      <c r="L269" s="1" t="n"/>
      <c r="M269" s="1" t="n"/>
      <c r="N269" s="1" t="n"/>
      <c r="O269" s="1" t="n"/>
      <c r="P269" s="1" t="n"/>
      <c r="Q269" s="1" t="n"/>
      <c r="R269" s="1" t="n"/>
      <c r="S269" s="1" t="n"/>
      <c r="T269" s="1" t="n"/>
      <c r="U269" s="1" t="n"/>
      <c r="V269" s="1" t="n"/>
      <c r="W269" s="1" t="n"/>
      <c r="X269" s="1" t="n"/>
      <c r="Y269" s="1" t="n"/>
      <c r="Z269" s="1" t="n"/>
      <c r="AA269" s="1" t="n"/>
      <c r="AB269" s="1" t="n"/>
      <c r="AC269" s="1" t="n"/>
      <c r="AD269" s="1" t="n"/>
      <c r="AE269" s="1" t="n"/>
      <c r="AF269" s="1" t="n"/>
      <c r="AG269" s="1" t="n"/>
    </row>
    <row r="270">
      <c r="A270" s="1" t="n"/>
      <c r="B270" s="1" t="n"/>
      <c r="C270" s="1" t="n"/>
      <c r="D270" s="1" t="n"/>
      <c r="E270" s="1" t="n"/>
      <c r="F270" s="1" t="n"/>
      <c r="G270" s="1" t="n"/>
      <c r="H270" s="1" t="n"/>
      <c r="I270" s="1" t="n"/>
      <c r="J270" s="1" t="n"/>
      <c r="K270" s="1" t="n"/>
      <c r="L270" s="1" t="n"/>
      <c r="M270" s="1" t="n"/>
      <c r="N270" s="1" t="n"/>
      <c r="O270" s="1" t="n"/>
      <c r="P270" s="1" t="n"/>
      <c r="Q270" s="1" t="n"/>
      <c r="R270" s="1" t="n"/>
      <c r="S270" s="1" t="n"/>
      <c r="T270" s="1" t="n"/>
      <c r="U270" s="1" t="n"/>
      <c r="V270" s="1" t="n"/>
      <c r="W270" s="1" t="n"/>
      <c r="X270" s="1" t="n"/>
      <c r="Y270" s="1" t="n"/>
      <c r="Z270" s="1" t="n"/>
      <c r="AA270" s="1" t="n"/>
      <c r="AB270" s="1" t="n"/>
      <c r="AC270" s="1" t="n"/>
      <c r="AD270" s="1" t="n"/>
      <c r="AE270" s="1" t="n"/>
      <c r="AF270" s="1" t="n"/>
      <c r="AG270" s="1" t="n"/>
    </row>
    <row r="271">
      <c r="A271" s="1" t="n"/>
      <c r="B271" s="1" t="n"/>
      <c r="C271" s="1" t="n"/>
      <c r="D271" s="1" t="n"/>
      <c r="E271" s="1" t="n"/>
      <c r="F271" s="1" t="n"/>
      <c r="G271" s="1" t="n"/>
      <c r="H271" s="1" t="n"/>
      <c r="I271" s="1" t="n"/>
      <c r="J271" s="1" t="n"/>
      <c r="K271" s="1" t="n"/>
      <c r="L271" s="1" t="n"/>
      <c r="M271" s="1" t="n"/>
      <c r="N271" s="1" t="n"/>
      <c r="O271" s="1" t="n"/>
      <c r="P271" s="1" t="n"/>
      <c r="Q271" s="1" t="n"/>
      <c r="R271" s="1" t="n"/>
      <c r="S271" s="1" t="n"/>
      <c r="T271" s="1" t="n"/>
      <c r="U271" s="1" t="n"/>
      <c r="V271" s="1" t="n"/>
      <c r="W271" s="1" t="n"/>
      <c r="X271" s="1" t="n"/>
      <c r="Y271" s="1" t="n"/>
      <c r="Z271" s="1" t="n"/>
      <c r="AA271" s="1" t="n"/>
      <c r="AB271" s="1" t="n"/>
      <c r="AC271" s="1" t="n"/>
      <c r="AD271" s="1" t="n"/>
      <c r="AE271" s="1" t="n"/>
      <c r="AF271" s="1" t="n"/>
      <c r="AG271" s="1" t="n"/>
    </row>
    <row r="272">
      <c r="A272" s="1" t="n"/>
      <c r="B272" s="1" t="n"/>
      <c r="C272" s="1" t="n"/>
      <c r="D272" s="1" t="n"/>
      <c r="E272" s="1" t="n"/>
      <c r="F272" s="1" t="n"/>
      <c r="G272" s="1" t="n"/>
      <c r="H272" s="1" t="n"/>
      <c r="I272" s="1" t="n"/>
      <c r="J272" s="1" t="n"/>
      <c r="K272" s="1" t="n"/>
      <c r="L272" s="1" t="n"/>
      <c r="M272" s="1" t="n"/>
      <c r="N272" s="1" t="n"/>
      <c r="O272" s="1" t="n"/>
      <c r="P272" s="1" t="n"/>
      <c r="Q272" s="1" t="n"/>
      <c r="R272" s="1" t="n"/>
      <c r="S272" s="1" t="n"/>
      <c r="T272" s="1" t="n"/>
      <c r="U272" s="1" t="n"/>
      <c r="V272" s="1" t="n"/>
      <c r="W272" s="1" t="n"/>
      <c r="X272" s="1" t="n"/>
      <c r="Y272" s="1" t="n"/>
      <c r="Z272" s="1" t="n"/>
      <c r="AA272" s="1" t="n"/>
      <c r="AB272" s="1" t="n"/>
      <c r="AC272" s="1" t="n"/>
      <c r="AD272" s="1" t="n"/>
      <c r="AE272" s="1" t="n"/>
      <c r="AF272" s="1" t="n"/>
      <c r="AG272" s="1" t="n"/>
    </row>
    <row r="273">
      <c r="A273" s="1" t="n"/>
      <c r="B273" s="1" t="n"/>
      <c r="C273" s="1" t="n"/>
      <c r="D273" s="1" t="n"/>
      <c r="E273" s="1" t="n"/>
      <c r="F273" s="1" t="n"/>
      <c r="G273" s="1" t="n"/>
      <c r="H273" s="1" t="n"/>
      <c r="I273" s="1" t="n"/>
      <c r="J273" s="1" t="n"/>
      <c r="K273" s="1" t="n"/>
      <c r="L273" s="1" t="n"/>
      <c r="M273" s="1" t="n"/>
      <c r="N273" s="1" t="n"/>
      <c r="O273" s="1" t="n"/>
      <c r="P273" s="1" t="n"/>
      <c r="Q273" s="1" t="n"/>
      <c r="R273" s="1" t="n"/>
      <c r="S273" s="1" t="n"/>
      <c r="T273" s="1" t="n"/>
      <c r="U273" s="1" t="n"/>
      <c r="V273" s="1" t="n"/>
      <c r="W273" s="1" t="n"/>
      <c r="X273" s="1" t="n"/>
      <c r="Y273" s="1" t="n"/>
      <c r="Z273" s="1" t="n"/>
      <c r="AA273" s="1" t="n"/>
      <c r="AB273" s="1" t="n"/>
      <c r="AC273" s="1" t="n"/>
      <c r="AD273" s="1" t="n"/>
      <c r="AE273" s="1" t="n"/>
      <c r="AF273" s="1" t="n"/>
      <c r="AG273" s="1" t="n"/>
    </row>
    <row r="274">
      <c r="A274" s="1" t="n"/>
      <c r="B274" s="1" t="n"/>
      <c r="C274" s="1" t="n"/>
      <c r="D274" s="1" t="n"/>
      <c r="E274" s="1" t="n"/>
      <c r="F274" s="1" t="n"/>
      <c r="G274" s="1" t="n"/>
      <c r="H274" s="1" t="n"/>
      <c r="I274" s="1" t="n"/>
      <c r="J274" s="1" t="n"/>
      <c r="K274" s="1" t="n"/>
      <c r="L274" s="1" t="n"/>
      <c r="M274" s="1" t="n"/>
      <c r="N274" s="1" t="n"/>
      <c r="O274" s="1" t="n"/>
      <c r="P274" s="1" t="n"/>
      <c r="Q274" s="1" t="n"/>
      <c r="R274" s="1" t="n"/>
      <c r="S274" s="1" t="n"/>
      <c r="T274" s="1" t="n"/>
      <c r="U274" s="1" t="n"/>
      <c r="V274" s="1" t="n"/>
      <c r="W274" s="1" t="n"/>
      <c r="X274" s="1" t="n"/>
      <c r="Y274" s="1" t="n"/>
      <c r="Z274" s="1" t="n"/>
      <c r="AA274" s="1" t="n"/>
      <c r="AB274" s="1" t="n"/>
      <c r="AC274" s="1" t="n"/>
      <c r="AD274" s="1" t="n"/>
      <c r="AE274" s="1" t="n"/>
      <c r="AF274" s="1" t="n"/>
      <c r="AG274" s="1" t="n"/>
    </row>
    <row r="275">
      <c r="A275" s="1" t="n"/>
      <c r="B275" s="1" t="n"/>
      <c r="C275" s="1" t="n"/>
      <c r="D275" s="1" t="n"/>
      <c r="E275" s="1" t="n"/>
      <c r="F275" s="1" t="n"/>
      <c r="G275" s="1" t="n"/>
      <c r="H275" s="1" t="n"/>
      <c r="I275" s="1" t="n"/>
      <c r="J275" s="1" t="n"/>
      <c r="K275" s="1" t="n"/>
      <c r="L275" s="1" t="n"/>
      <c r="M275" s="1" t="n"/>
      <c r="N275" s="1" t="n"/>
      <c r="O275" s="1" t="n"/>
      <c r="P275" s="1" t="n"/>
      <c r="Q275" s="1" t="n"/>
      <c r="R275" s="1" t="n"/>
      <c r="S275" s="1" t="n"/>
      <c r="T275" s="1" t="n"/>
      <c r="U275" s="1" t="n"/>
      <c r="V275" s="1" t="n"/>
      <c r="W275" s="1" t="n"/>
      <c r="X275" s="1" t="n"/>
      <c r="Y275" s="1" t="n"/>
      <c r="Z275" s="1" t="n"/>
      <c r="AA275" s="1" t="n"/>
      <c r="AB275" s="1" t="n"/>
      <c r="AC275" s="1" t="n"/>
      <c r="AD275" s="1" t="n"/>
      <c r="AE275" s="1" t="n"/>
      <c r="AF275" s="1" t="n"/>
      <c r="AG275" s="1" t="n"/>
    </row>
    <row r="276">
      <c r="A276" s="1" t="n"/>
      <c r="B276" s="1" t="n"/>
      <c r="C276" s="1" t="n"/>
      <c r="D276" s="1" t="n"/>
      <c r="E276" s="1" t="n"/>
      <c r="F276" s="1" t="n"/>
      <c r="G276" s="1" t="n"/>
      <c r="H276" s="1" t="n"/>
      <c r="I276" s="1" t="n"/>
      <c r="J276" s="1" t="n"/>
      <c r="K276" s="1" t="n"/>
      <c r="L276" s="1" t="n"/>
      <c r="M276" s="1" t="n"/>
      <c r="N276" s="1" t="n"/>
      <c r="O276" s="1" t="n"/>
      <c r="P276" s="1" t="n"/>
      <c r="Q276" s="1" t="n"/>
      <c r="R276" s="1" t="n"/>
      <c r="S276" s="1" t="n"/>
      <c r="T276" s="1" t="n"/>
      <c r="U276" s="1" t="n"/>
      <c r="V276" s="1" t="n"/>
      <c r="W276" s="1" t="n"/>
      <c r="X276" s="1" t="n"/>
      <c r="Y276" s="1" t="n"/>
      <c r="Z276" s="1" t="n"/>
      <c r="AA276" s="1" t="n"/>
      <c r="AB276" s="1" t="n"/>
      <c r="AC276" s="1" t="n"/>
      <c r="AD276" s="1" t="n"/>
      <c r="AE276" s="1" t="n"/>
      <c r="AF276" s="1" t="n"/>
      <c r="AG276" s="1" t="n"/>
    </row>
    <row r="277">
      <c r="A277" s="1" t="n"/>
      <c r="B277" s="1" t="n"/>
      <c r="C277" s="1" t="n"/>
      <c r="D277" s="1" t="n"/>
      <c r="E277" s="1" t="n"/>
      <c r="F277" s="1" t="n"/>
      <c r="G277" s="1" t="n"/>
      <c r="H277" s="1" t="n"/>
      <c r="I277" s="1" t="n"/>
      <c r="J277" s="1" t="n"/>
      <c r="K277" s="1" t="n"/>
      <c r="L277" s="1" t="n"/>
      <c r="M277" s="1" t="n"/>
      <c r="N277" s="1" t="n"/>
      <c r="O277" s="1" t="n"/>
      <c r="P277" s="1" t="n"/>
      <c r="Q277" s="1" t="n"/>
      <c r="R277" s="1" t="n"/>
      <c r="S277" s="1" t="n"/>
      <c r="T277" s="1" t="n"/>
      <c r="U277" s="1" t="n"/>
      <c r="V277" s="1" t="n"/>
      <c r="W277" s="1" t="n"/>
      <c r="X277" s="1" t="n"/>
      <c r="Y277" s="1" t="n"/>
      <c r="Z277" s="1" t="n"/>
      <c r="AA277" s="1" t="n"/>
      <c r="AB277" s="1" t="n"/>
      <c r="AC277" s="1" t="n"/>
      <c r="AD277" s="1" t="n"/>
      <c r="AE277" s="1" t="n"/>
      <c r="AF277" s="1" t="n"/>
      <c r="AG277" s="1" t="n"/>
    </row>
    <row r="278">
      <c r="A278" s="1" t="n"/>
      <c r="B278" s="1" t="n"/>
      <c r="C278" s="1" t="n"/>
      <c r="D278" s="1" t="n"/>
      <c r="E278" s="1" t="n"/>
      <c r="F278" s="1" t="n"/>
      <c r="G278" s="1" t="n"/>
      <c r="H278" s="1" t="n"/>
      <c r="I278" s="1" t="n"/>
      <c r="J278" s="1" t="n"/>
      <c r="K278" s="1" t="n"/>
      <c r="L278" s="1" t="n"/>
      <c r="M278" s="1" t="n"/>
      <c r="N278" s="1" t="n"/>
      <c r="O278" s="1" t="n"/>
      <c r="P278" s="1" t="n"/>
      <c r="Q278" s="1" t="n"/>
      <c r="R278" s="1" t="n"/>
      <c r="S278" s="1" t="n"/>
      <c r="T278" s="1" t="n"/>
      <c r="U278" s="1" t="n"/>
      <c r="V278" s="1" t="n"/>
      <c r="W278" s="1" t="n"/>
      <c r="X278" s="1" t="n"/>
      <c r="Y278" s="1" t="n"/>
      <c r="Z278" s="1" t="n"/>
      <c r="AA278" s="1" t="n"/>
      <c r="AB278" s="1" t="n"/>
      <c r="AC278" s="1" t="n"/>
      <c r="AD278" s="1" t="n"/>
      <c r="AE278" s="1" t="n"/>
      <c r="AF278" s="1" t="n"/>
      <c r="AG278" s="1" t="n"/>
    </row>
    <row r="279">
      <c r="A279" s="1" t="n"/>
      <c r="B279" s="1" t="n"/>
      <c r="C279" s="1" t="n"/>
      <c r="D279" s="1" t="n"/>
      <c r="E279" s="1" t="n"/>
      <c r="F279" s="1" t="n"/>
      <c r="G279" s="1" t="n"/>
      <c r="H279" s="1" t="n"/>
      <c r="I279" s="1" t="n"/>
      <c r="J279" s="1" t="n"/>
      <c r="K279" s="1" t="n"/>
      <c r="L279" s="1" t="n"/>
      <c r="M279" s="1" t="n"/>
      <c r="N279" s="1" t="n"/>
      <c r="O279" s="1" t="n"/>
      <c r="P279" s="1" t="n"/>
      <c r="Q279" s="1" t="n"/>
      <c r="R279" s="1" t="n"/>
      <c r="S279" s="1" t="n"/>
      <c r="T279" s="1" t="n"/>
      <c r="U279" s="1" t="n"/>
      <c r="V279" s="1" t="n"/>
      <c r="W279" s="1" t="n"/>
      <c r="X279" s="1" t="n"/>
      <c r="Y279" s="1" t="n"/>
      <c r="Z279" s="1" t="n"/>
      <c r="AA279" s="1" t="n"/>
      <c r="AB279" s="1" t="n"/>
      <c r="AC279" s="1" t="n"/>
      <c r="AD279" s="1" t="n"/>
      <c r="AE279" s="1" t="n"/>
      <c r="AF279" s="1" t="n"/>
      <c r="AG279" s="1" t="n"/>
    </row>
    <row r="280">
      <c r="A280" s="1" t="n"/>
      <c r="B280" s="1" t="n"/>
      <c r="C280" s="1" t="n"/>
      <c r="D280" s="1" t="n"/>
      <c r="E280" s="1" t="n"/>
      <c r="F280" s="1" t="n"/>
      <c r="G280" s="1" t="n"/>
      <c r="H280" s="1" t="n"/>
      <c r="I280" s="1" t="n"/>
      <c r="J280" s="1" t="n"/>
      <c r="K280" s="1" t="n"/>
      <c r="L280" s="1" t="n"/>
      <c r="M280" s="1" t="n"/>
      <c r="N280" s="1" t="n"/>
      <c r="O280" s="1" t="n"/>
      <c r="P280" s="1" t="n"/>
      <c r="Q280" s="1" t="n"/>
      <c r="R280" s="1" t="n"/>
      <c r="S280" s="1" t="n"/>
      <c r="T280" s="1" t="n"/>
      <c r="U280" s="1" t="n"/>
      <c r="V280" s="1" t="n"/>
      <c r="W280" s="1" t="n"/>
      <c r="X280" s="1" t="n"/>
      <c r="Y280" s="1" t="n"/>
      <c r="Z280" s="1" t="n"/>
      <c r="AA280" s="1" t="n"/>
      <c r="AB280" s="1" t="n"/>
      <c r="AC280" s="1" t="n"/>
      <c r="AD280" s="1" t="n"/>
      <c r="AE280" s="1" t="n"/>
      <c r="AF280" s="1" t="n"/>
      <c r="AG280" s="1" t="n"/>
    </row>
    <row r="281">
      <c r="A281" s="1" t="n"/>
      <c r="B281" s="1" t="n"/>
      <c r="C281" s="1" t="n"/>
      <c r="D281" s="1" t="n"/>
      <c r="E281" s="1" t="n"/>
      <c r="F281" s="1" t="n"/>
      <c r="G281" s="1" t="n"/>
      <c r="H281" s="1" t="n"/>
      <c r="I281" s="1" t="n"/>
      <c r="J281" s="1" t="n"/>
      <c r="K281" s="1" t="n"/>
      <c r="L281" s="1" t="n"/>
      <c r="M281" s="1" t="n"/>
      <c r="N281" s="1" t="n"/>
      <c r="O281" s="1" t="n"/>
      <c r="P281" s="1" t="n"/>
      <c r="Q281" s="1" t="n"/>
      <c r="R281" s="1" t="n"/>
      <c r="S281" s="1" t="n"/>
      <c r="T281" s="1" t="n"/>
      <c r="U281" s="1" t="n"/>
      <c r="V281" s="1" t="n"/>
      <c r="W281" s="1" t="n"/>
      <c r="X281" s="1" t="n"/>
      <c r="Y281" s="1" t="n"/>
      <c r="Z281" s="1" t="n"/>
      <c r="AA281" s="1" t="n"/>
      <c r="AB281" s="1" t="n"/>
      <c r="AC281" s="1" t="n"/>
      <c r="AD281" s="1" t="n"/>
      <c r="AE281" s="1" t="n"/>
      <c r="AF281" s="1" t="n"/>
      <c r="AG281" s="1" t="n"/>
    </row>
    <row r="282">
      <c r="A282" s="1" t="n"/>
      <c r="B282" s="1" t="n"/>
      <c r="C282" s="1" t="n"/>
      <c r="D282" s="1" t="n"/>
      <c r="E282" s="1" t="n"/>
      <c r="F282" s="1" t="n"/>
      <c r="G282" s="1" t="n"/>
      <c r="H282" s="1" t="n"/>
      <c r="I282" s="1" t="n"/>
      <c r="J282" s="1" t="n"/>
      <c r="K282" s="1" t="n"/>
      <c r="L282" s="1" t="n"/>
      <c r="M282" s="1" t="n"/>
      <c r="N282" s="1" t="n"/>
      <c r="O282" s="1" t="n"/>
      <c r="P282" s="1" t="n"/>
      <c r="Q282" s="1" t="n"/>
      <c r="R282" s="1" t="n"/>
      <c r="S282" s="1" t="n"/>
      <c r="T282" s="1" t="n"/>
      <c r="U282" s="1" t="n"/>
      <c r="V282" s="1" t="n"/>
      <c r="W282" s="1" t="n"/>
      <c r="X282" s="1" t="n"/>
      <c r="Y282" s="1" t="n"/>
      <c r="Z282" s="1" t="n"/>
      <c r="AA282" s="1" t="n"/>
      <c r="AB282" s="1" t="n"/>
      <c r="AC282" s="1" t="n"/>
      <c r="AD282" s="1" t="n"/>
      <c r="AE282" s="1" t="n"/>
      <c r="AF282" s="1" t="n"/>
      <c r="AG282" s="1" t="n"/>
    </row>
    <row r="283">
      <c r="A283" s="1" t="n"/>
      <c r="B283" s="1" t="n"/>
      <c r="C283" s="1" t="n"/>
      <c r="D283" s="1" t="n"/>
      <c r="E283" s="1" t="n"/>
      <c r="F283" s="1" t="n"/>
      <c r="G283" s="1" t="n"/>
      <c r="H283" s="1" t="n"/>
      <c r="I283" s="1" t="n"/>
      <c r="J283" s="1" t="n"/>
      <c r="K283" s="1" t="n"/>
      <c r="L283" s="1" t="n"/>
      <c r="M283" s="1" t="n"/>
      <c r="N283" s="1" t="n"/>
      <c r="O283" s="1" t="n"/>
      <c r="P283" s="1" t="n"/>
      <c r="Q283" s="1" t="n"/>
      <c r="R283" s="1" t="n"/>
      <c r="S283" s="1" t="n"/>
      <c r="T283" s="1" t="n"/>
      <c r="U283" s="1" t="n"/>
      <c r="V283" s="1" t="n"/>
      <c r="W283" s="1" t="n"/>
      <c r="X283" s="1" t="n"/>
      <c r="Y283" s="1" t="n"/>
      <c r="Z283" s="1" t="n"/>
      <c r="AA283" s="1" t="n"/>
      <c r="AB283" s="1" t="n"/>
      <c r="AC283" s="1" t="n"/>
      <c r="AD283" s="1" t="n"/>
      <c r="AE283" s="1" t="n"/>
      <c r="AF283" s="1" t="n"/>
      <c r="AG283" s="1" t="n"/>
    </row>
    <row r="284">
      <c r="A284" s="1" t="n"/>
      <c r="B284" s="1" t="n"/>
      <c r="C284" s="1" t="n"/>
      <c r="D284" s="1" t="n"/>
      <c r="E284" s="1" t="n"/>
      <c r="F284" s="1" t="n"/>
      <c r="G284" s="1" t="n"/>
      <c r="H284" s="1" t="n"/>
      <c r="I284" s="1" t="n"/>
      <c r="J284" s="1" t="n"/>
      <c r="K284" s="1" t="n"/>
      <c r="L284" s="1" t="n"/>
      <c r="M284" s="1" t="n"/>
      <c r="N284" s="1" t="n"/>
      <c r="O284" s="1" t="n"/>
      <c r="P284" s="1" t="n"/>
      <c r="Q284" s="1" t="n"/>
      <c r="R284" s="1" t="n"/>
      <c r="S284" s="1" t="n"/>
      <c r="T284" s="1" t="n"/>
      <c r="U284" s="1" t="n"/>
      <c r="V284" s="1" t="n"/>
      <c r="W284" s="1" t="n"/>
      <c r="X284" s="1" t="n"/>
      <c r="Y284" s="1" t="n"/>
      <c r="Z284" s="1" t="n"/>
      <c r="AA284" s="1" t="n"/>
      <c r="AB284" s="1" t="n"/>
      <c r="AC284" s="1" t="n"/>
      <c r="AD284" s="1" t="n"/>
      <c r="AE284" s="1" t="n"/>
      <c r="AF284" s="1" t="n"/>
      <c r="AG284" s="1" t="n"/>
    </row>
    <row r="285">
      <c r="A285" s="1" t="n"/>
      <c r="B285" s="1" t="n"/>
      <c r="C285" s="1" t="n"/>
      <c r="D285" s="1" t="n"/>
      <c r="E285" s="1" t="n"/>
      <c r="F285" s="1" t="n"/>
      <c r="G285" s="1" t="n"/>
      <c r="H285" s="1" t="n"/>
      <c r="I285" s="1" t="n"/>
      <c r="J285" s="1" t="n"/>
      <c r="K285" s="1" t="n"/>
      <c r="L285" s="1" t="n"/>
      <c r="M285" s="1" t="n"/>
      <c r="N285" s="1" t="n"/>
      <c r="O285" s="1" t="n"/>
      <c r="P285" s="1" t="n"/>
      <c r="Q285" s="1" t="n"/>
      <c r="R285" s="1" t="n"/>
      <c r="S285" s="1" t="n"/>
      <c r="T285" s="1" t="n"/>
      <c r="U285" s="1" t="n"/>
      <c r="V285" s="1" t="n"/>
      <c r="W285" s="1" t="n"/>
      <c r="X285" s="1" t="n"/>
      <c r="Y285" s="1" t="n"/>
      <c r="Z285" s="1" t="n"/>
      <c r="AA285" s="1" t="n"/>
      <c r="AB285" s="1" t="n"/>
      <c r="AC285" s="1" t="n"/>
      <c r="AD285" s="1" t="n"/>
      <c r="AE285" s="1" t="n"/>
      <c r="AF285" s="1" t="n"/>
      <c r="AG285" s="1" t="n"/>
    </row>
    <row r="286">
      <c r="A286" s="1" t="n"/>
      <c r="B286" s="1" t="n"/>
      <c r="C286" s="1" t="n"/>
      <c r="D286" s="1" t="n"/>
      <c r="E286" s="1" t="n"/>
      <c r="F286" s="1" t="n"/>
      <c r="G286" s="1" t="n"/>
      <c r="H286" s="1" t="n"/>
      <c r="I286" s="1" t="n"/>
      <c r="J286" s="1" t="n"/>
      <c r="K286" s="1" t="n"/>
      <c r="L286" s="1" t="n"/>
      <c r="M286" s="1" t="n"/>
      <c r="N286" s="1" t="n"/>
      <c r="O286" s="1" t="n"/>
      <c r="P286" s="1" t="n"/>
      <c r="Q286" s="1" t="n"/>
      <c r="R286" s="1" t="n"/>
      <c r="S286" s="1" t="n"/>
      <c r="T286" s="1" t="n"/>
      <c r="U286" s="1" t="n"/>
      <c r="V286" s="1" t="n"/>
      <c r="W286" s="1" t="n"/>
      <c r="X286" s="1" t="n"/>
      <c r="Y286" s="1" t="n"/>
      <c r="Z286" s="1" t="n"/>
      <c r="AA286" s="1" t="n"/>
      <c r="AB286" s="1" t="n"/>
      <c r="AC286" s="1" t="n"/>
      <c r="AD286" s="1" t="n"/>
      <c r="AE286" s="1" t="n"/>
      <c r="AF286" s="1" t="n"/>
      <c r="AG286" s="1" t="n"/>
    </row>
    <row r="287">
      <c r="A287" s="1" t="n"/>
      <c r="B287" s="1" t="n"/>
      <c r="C287" s="1" t="n"/>
      <c r="D287" s="1" t="n"/>
      <c r="E287" s="1" t="n"/>
      <c r="F287" s="1" t="n"/>
      <c r="G287" s="1" t="n"/>
      <c r="H287" s="1" t="n"/>
      <c r="I287" s="1" t="n"/>
      <c r="J287" s="1" t="n"/>
      <c r="K287" s="1" t="n"/>
      <c r="L287" s="1" t="n"/>
      <c r="M287" s="1" t="n"/>
      <c r="N287" s="1" t="n"/>
      <c r="O287" s="1" t="n"/>
      <c r="P287" s="1" t="n"/>
      <c r="Q287" s="1" t="n"/>
      <c r="R287" s="1" t="n"/>
      <c r="S287" s="1" t="n"/>
      <c r="T287" s="1" t="n"/>
      <c r="U287" s="1" t="n"/>
      <c r="V287" s="1" t="n"/>
      <c r="W287" s="1" t="n"/>
      <c r="X287" s="1" t="n"/>
      <c r="Y287" s="1" t="n"/>
      <c r="Z287" s="1" t="n"/>
      <c r="AA287" s="1" t="n"/>
      <c r="AB287" s="1" t="n"/>
      <c r="AC287" s="1" t="n"/>
      <c r="AD287" s="1" t="n"/>
      <c r="AE287" s="1" t="n"/>
      <c r="AF287" s="1" t="n"/>
      <c r="AG287" s="1" t="n"/>
    </row>
    <row r="288">
      <c r="A288" s="1" t="n"/>
      <c r="B288" s="1" t="n"/>
      <c r="C288" s="1" t="n"/>
      <c r="D288" s="1" t="n"/>
      <c r="E288" s="1" t="n"/>
      <c r="F288" s="1" t="n"/>
      <c r="G288" s="1" t="n"/>
      <c r="H288" s="1" t="n"/>
      <c r="I288" s="1" t="n"/>
      <c r="J288" s="1" t="n"/>
      <c r="K288" s="1" t="n"/>
      <c r="L288" s="1" t="n"/>
      <c r="M288" s="1" t="n"/>
      <c r="N288" s="1" t="n"/>
      <c r="O288" s="1" t="n"/>
      <c r="P288" s="1" t="n"/>
      <c r="Q288" s="1" t="n"/>
      <c r="R288" s="1" t="n"/>
      <c r="S288" s="1" t="n"/>
      <c r="T288" s="1" t="n"/>
      <c r="U288" s="1" t="n"/>
      <c r="V288" s="1" t="n"/>
      <c r="W288" s="1" t="n"/>
      <c r="X288" s="1" t="n"/>
      <c r="Y288" s="1" t="n"/>
      <c r="Z288" s="1" t="n"/>
      <c r="AA288" s="1" t="n"/>
      <c r="AB288" s="1" t="n"/>
      <c r="AC288" s="1" t="n"/>
      <c r="AD288" s="1" t="n"/>
      <c r="AE288" s="1" t="n"/>
      <c r="AF288" s="1" t="n"/>
      <c r="AG288" s="1" t="n"/>
    </row>
    <row r="289">
      <c r="A289" s="1" t="n"/>
      <c r="B289" s="1" t="n"/>
      <c r="C289" s="1" t="n"/>
      <c r="D289" s="1" t="n"/>
      <c r="E289" s="1" t="n"/>
      <c r="F289" s="1" t="n"/>
      <c r="G289" s="1" t="n"/>
      <c r="H289" s="1" t="n"/>
      <c r="I289" s="1" t="n"/>
      <c r="J289" s="1" t="n"/>
      <c r="K289" s="1" t="n"/>
      <c r="L289" s="1" t="n"/>
      <c r="M289" s="1" t="n"/>
      <c r="N289" s="1" t="n"/>
      <c r="O289" s="1" t="n"/>
      <c r="P289" s="1" t="n"/>
      <c r="Q289" s="1" t="n"/>
      <c r="R289" s="1" t="n"/>
      <c r="S289" s="1" t="n"/>
      <c r="T289" s="1" t="n"/>
      <c r="U289" s="1" t="n"/>
      <c r="V289" s="1" t="n"/>
      <c r="W289" s="1" t="n"/>
      <c r="X289" s="1" t="n"/>
      <c r="Y289" s="1" t="n"/>
      <c r="Z289" s="1" t="n"/>
      <c r="AA289" s="1" t="n"/>
      <c r="AB289" s="1" t="n"/>
      <c r="AC289" s="1" t="n"/>
      <c r="AD289" s="1" t="n"/>
      <c r="AE289" s="1" t="n"/>
      <c r="AF289" s="1" t="n"/>
      <c r="AG289" s="1" t="n"/>
    </row>
    <row r="290">
      <c r="A290" s="1" t="n"/>
      <c r="B290" s="1" t="n"/>
      <c r="C290" s="1" t="n"/>
      <c r="D290" s="1" t="n"/>
      <c r="E290" s="1" t="n"/>
      <c r="F290" s="1" t="n"/>
      <c r="G290" s="1" t="n"/>
      <c r="H290" s="1" t="n"/>
      <c r="I290" s="1" t="n"/>
      <c r="J290" s="1" t="n"/>
      <c r="K290" s="1" t="n"/>
      <c r="L290" s="1" t="n"/>
      <c r="M290" s="1" t="n"/>
      <c r="N290" s="1" t="n"/>
      <c r="O290" s="1" t="n"/>
      <c r="P290" s="1" t="n"/>
      <c r="Q290" s="1" t="n"/>
      <c r="R290" s="1" t="n"/>
      <c r="S290" s="1" t="n"/>
      <c r="T290" s="1" t="n"/>
      <c r="U290" s="1" t="n"/>
      <c r="V290" s="1" t="n"/>
      <c r="W290" s="1" t="n"/>
      <c r="X290" s="1" t="n"/>
      <c r="Y290" s="1" t="n"/>
      <c r="Z290" s="1" t="n"/>
      <c r="AA290" s="1" t="n"/>
      <c r="AB290" s="1" t="n"/>
      <c r="AC290" s="1" t="n"/>
      <c r="AD290" s="1" t="n"/>
      <c r="AE290" s="1" t="n"/>
      <c r="AF290" s="1" t="n"/>
      <c r="AG290" s="1" t="n"/>
    </row>
    <row r="291">
      <c r="A291" s="1" t="n"/>
      <c r="B291" s="1" t="n"/>
      <c r="C291" s="1" t="n"/>
      <c r="D291" s="1" t="n"/>
      <c r="E291" s="1" t="n"/>
      <c r="F291" s="1" t="n"/>
      <c r="G291" s="1" t="n"/>
      <c r="H291" s="1" t="n"/>
      <c r="I291" s="1" t="n"/>
      <c r="J291" s="1" t="n"/>
      <c r="K291" s="1" t="n"/>
      <c r="L291" s="1" t="n"/>
      <c r="M291" s="1" t="n"/>
      <c r="N291" s="1" t="n"/>
      <c r="O291" s="1" t="n"/>
      <c r="P291" s="1" t="n"/>
      <c r="Q291" s="1" t="n"/>
      <c r="R291" s="1" t="n"/>
      <c r="S291" s="1" t="n"/>
      <c r="T291" s="1" t="n"/>
      <c r="U291" s="1" t="n"/>
      <c r="V291" s="1" t="n"/>
      <c r="W291" s="1" t="n"/>
      <c r="X291" s="1" t="n"/>
      <c r="Y291" s="1" t="n"/>
      <c r="Z291" s="1" t="n"/>
      <c r="AA291" s="1" t="n"/>
      <c r="AB291" s="1" t="n"/>
      <c r="AC291" s="1" t="n"/>
      <c r="AD291" s="1" t="n"/>
      <c r="AE291" s="1" t="n"/>
      <c r="AF291" s="1" t="n"/>
      <c r="AG291" s="1" t="n"/>
    </row>
    <row r="292">
      <c r="A292" s="1" t="n"/>
      <c r="B292" s="1" t="n"/>
      <c r="C292" s="1" t="n"/>
      <c r="D292" s="1" t="n"/>
      <c r="E292" s="1" t="n"/>
      <c r="F292" s="1" t="n"/>
      <c r="G292" s="1" t="n"/>
      <c r="H292" s="1" t="n"/>
      <c r="I292" s="1" t="n"/>
      <c r="J292" s="1" t="n"/>
      <c r="K292" s="1" t="n"/>
      <c r="L292" s="1" t="n"/>
      <c r="M292" s="1" t="n"/>
      <c r="N292" s="1" t="n"/>
      <c r="O292" s="1" t="n"/>
      <c r="P292" s="1" t="n"/>
      <c r="Q292" s="1" t="n"/>
      <c r="R292" s="1" t="n"/>
      <c r="S292" s="1" t="n"/>
      <c r="T292" s="1" t="n"/>
      <c r="U292" s="1" t="n"/>
      <c r="V292" s="1" t="n"/>
      <c r="W292" s="1" t="n"/>
      <c r="X292" s="1" t="n"/>
      <c r="Y292" s="1" t="n"/>
      <c r="Z292" s="1" t="n"/>
      <c r="AA292" s="1" t="n"/>
      <c r="AB292" s="1" t="n"/>
      <c r="AC292" s="1" t="n"/>
      <c r="AD292" s="1" t="n"/>
      <c r="AE292" s="1" t="n"/>
      <c r="AF292" s="1" t="n"/>
      <c r="AG292" s="1" t="n"/>
    </row>
    <row r="293">
      <c r="A293" s="1" t="n"/>
      <c r="B293" s="1" t="n"/>
      <c r="C293" s="1" t="n"/>
      <c r="D293" s="1" t="n"/>
      <c r="E293" s="1" t="n"/>
      <c r="F293" s="1" t="n"/>
      <c r="G293" s="1" t="n"/>
      <c r="H293" s="1" t="n"/>
      <c r="I293" s="1" t="n"/>
      <c r="J293" s="1" t="n"/>
      <c r="K293" s="1" t="n"/>
      <c r="L293" s="1" t="n"/>
      <c r="M293" s="1" t="n"/>
      <c r="N293" s="1" t="n"/>
      <c r="O293" s="1" t="n"/>
      <c r="P293" s="1" t="n"/>
      <c r="Q293" s="1" t="n"/>
      <c r="R293" s="1" t="n"/>
      <c r="S293" s="1" t="n"/>
      <c r="T293" s="1" t="n"/>
      <c r="U293" s="1" t="n"/>
      <c r="V293" s="1" t="n"/>
      <c r="W293" s="1" t="n"/>
      <c r="X293" s="1" t="n"/>
      <c r="Y293" s="1" t="n"/>
      <c r="Z293" s="1" t="n"/>
      <c r="AA293" s="1" t="n"/>
      <c r="AB293" s="1" t="n"/>
      <c r="AC293" s="1" t="n"/>
      <c r="AD293" s="1" t="n"/>
      <c r="AE293" s="1" t="n"/>
      <c r="AF293" s="1" t="n"/>
      <c r="AG293" s="1" t="n"/>
    </row>
    <row r="294">
      <c r="A294" s="1" t="n"/>
      <c r="B294" s="1" t="n"/>
      <c r="C294" s="1" t="n"/>
      <c r="D294" s="1" t="n"/>
      <c r="E294" s="1" t="n"/>
      <c r="F294" s="1" t="n"/>
      <c r="G294" s="1" t="n"/>
      <c r="H294" s="1" t="n"/>
      <c r="I294" s="1" t="n"/>
      <c r="J294" s="1" t="n"/>
      <c r="K294" s="1" t="n"/>
      <c r="L294" s="1" t="n"/>
      <c r="M294" s="1" t="n"/>
      <c r="N294" s="1" t="n"/>
      <c r="O294" s="1" t="n"/>
      <c r="P294" s="1" t="n"/>
      <c r="Q294" s="1" t="n"/>
      <c r="R294" s="1" t="n"/>
      <c r="S294" s="1" t="n"/>
      <c r="T294" s="1" t="n"/>
      <c r="U294" s="1" t="n"/>
      <c r="V294" s="1" t="n"/>
      <c r="W294" s="1" t="n"/>
      <c r="X294" s="1" t="n"/>
      <c r="Y294" s="1" t="n"/>
      <c r="Z294" s="1" t="n"/>
      <c r="AA294" s="1" t="n"/>
      <c r="AB294" s="1" t="n"/>
      <c r="AC294" s="1" t="n"/>
      <c r="AD294" s="1" t="n"/>
      <c r="AE294" s="1" t="n"/>
      <c r="AF294" s="1" t="n"/>
      <c r="AG294" s="1" t="n"/>
    </row>
    <row r="295">
      <c r="A295" s="1" t="n"/>
      <c r="B295" s="1" t="n"/>
      <c r="C295" s="1" t="n"/>
      <c r="D295" s="1" t="n"/>
      <c r="E295" s="1" t="n"/>
      <c r="F295" s="1" t="n"/>
      <c r="G295" s="1" t="n"/>
      <c r="H295" s="1" t="n"/>
      <c r="I295" s="1" t="n"/>
      <c r="J295" s="1" t="n"/>
      <c r="K295" s="1" t="n"/>
      <c r="L295" s="1" t="n"/>
      <c r="M295" s="1" t="n"/>
      <c r="N295" s="1" t="n"/>
      <c r="O295" s="1" t="n"/>
      <c r="P295" s="1" t="n"/>
      <c r="Q295" s="1" t="n"/>
      <c r="R295" s="1" t="n"/>
      <c r="S295" s="1" t="n"/>
      <c r="T295" s="1" t="n"/>
      <c r="U295" s="1" t="n"/>
      <c r="V295" s="1" t="n"/>
      <c r="W295" s="1" t="n"/>
      <c r="X295" s="1" t="n"/>
      <c r="Y295" s="1" t="n"/>
      <c r="Z295" s="1" t="n"/>
      <c r="AA295" s="1" t="n"/>
      <c r="AB295" s="1" t="n"/>
      <c r="AC295" s="1" t="n"/>
      <c r="AD295" s="1" t="n"/>
      <c r="AE295" s="1" t="n"/>
      <c r="AF295" s="1" t="n"/>
      <c r="AG295" s="1" t="n"/>
    </row>
    <row r="296">
      <c r="A296" s="1" t="n"/>
      <c r="B296" s="1" t="n"/>
      <c r="C296" s="1" t="n"/>
      <c r="D296" s="1" t="n"/>
      <c r="E296" s="1" t="n"/>
      <c r="F296" s="1" t="n"/>
      <c r="G296" s="1" t="n"/>
      <c r="H296" s="1" t="n"/>
      <c r="I296" s="1" t="n"/>
      <c r="J296" s="1" t="n"/>
      <c r="K296" s="1" t="n"/>
      <c r="L296" s="1" t="n"/>
      <c r="M296" s="1" t="n"/>
      <c r="N296" s="1" t="n"/>
      <c r="O296" s="1" t="n"/>
      <c r="P296" s="1" t="n"/>
      <c r="Q296" s="1" t="n"/>
      <c r="R296" s="1" t="n"/>
      <c r="S296" s="1" t="n"/>
      <c r="T296" s="1" t="n"/>
      <c r="U296" s="1" t="n"/>
      <c r="V296" s="1" t="n"/>
      <c r="W296" s="1" t="n"/>
      <c r="X296" s="1" t="n"/>
      <c r="Y296" s="1" t="n"/>
      <c r="Z296" s="1" t="n"/>
      <c r="AA296" s="1" t="n"/>
      <c r="AB296" s="1" t="n"/>
      <c r="AC296" s="1" t="n"/>
      <c r="AD296" s="1" t="n"/>
      <c r="AE296" s="1" t="n"/>
      <c r="AF296" s="1" t="n"/>
      <c r="AG296" s="1" t="n"/>
    </row>
    <row r="297">
      <c r="A297" s="1" t="n"/>
      <c r="B297" s="1" t="n"/>
      <c r="C297" s="1" t="n"/>
      <c r="D297" s="1" t="n"/>
      <c r="E297" s="1" t="n"/>
      <c r="F297" s="1" t="n"/>
      <c r="G297" s="1" t="n"/>
      <c r="H297" s="1" t="n"/>
      <c r="I297" s="1" t="n"/>
      <c r="J297" s="1" t="n"/>
      <c r="K297" s="1" t="n"/>
      <c r="L297" s="1" t="n"/>
      <c r="M297" s="1" t="n"/>
      <c r="N297" s="1" t="n"/>
      <c r="O297" s="1" t="n"/>
      <c r="P297" s="1" t="n"/>
      <c r="Q297" s="1" t="n"/>
      <c r="R297" s="1" t="n"/>
      <c r="S297" s="1" t="n"/>
      <c r="T297" s="1" t="n"/>
      <c r="U297" s="1" t="n"/>
      <c r="V297" s="1" t="n"/>
      <c r="W297" s="1" t="n"/>
      <c r="X297" s="1" t="n"/>
      <c r="Y297" s="1" t="n"/>
      <c r="Z297" s="1" t="n"/>
      <c r="AA297" s="1" t="n"/>
      <c r="AB297" s="1" t="n"/>
      <c r="AC297" s="1" t="n"/>
      <c r="AD297" s="1" t="n"/>
      <c r="AE297" s="1" t="n"/>
      <c r="AF297" s="1" t="n"/>
      <c r="AG297" s="1" t="n"/>
    </row>
    <row r="298">
      <c r="A298" s="1" t="n"/>
      <c r="B298" s="1" t="n"/>
      <c r="C298" s="1" t="n"/>
      <c r="D298" s="1" t="n"/>
      <c r="E298" s="1" t="n"/>
      <c r="F298" s="1" t="n"/>
      <c r="G298" s="1" t="n"/>
      <c r="H298" s="1" t="n"/>
      <c r="I298" s="1" t="n"/>
      <c r="J298" s="1" t="n"/>
      <c r="K298" s="1" t="n"/>
      <c r="L298" s="1" t="n"/>
      <c r="M298" s="1" t="n"/>
      <c r="N298" s="1" t="n"/>
      <c r="O298" s="1" t="n"/>
      <c r="P298" s="1" t="n"/>
      <c r="Q298" s="1" t="n"/>
      <c r="R298" s="1" t="n"/>
      <c r="S298" s="1" t="n"/>
      <c r="T298" s="1" t="n"/>
      <c r="U298" s="1" t="n"/>
      <c r="V298" s="1" t="n"/>
      <c r="W298" s="1" t="n"/>
      <c r="X298" s="1" t="n"/>
      <c r="Y298" s="1" t="n"/>
      <c r="Z298" s="1" t="n"/>
      <c r="AA298" s="1" t="n"/>
      <c r="AB298" s="1" t="n"/>
      <c r="AC298" s="1" t="n"/>
      <c r="AD298" s="1" t="n"/>
      <c r="AE298" s="1" t="n"/>
      <c r="AF298" s="1" t="n"/>
      <c r="AG298" s="1" t="n"/>
    </row>
    <row r="299">
      <c r="A299" s="1" t="n"/>
      <c r="B299" s="1" t="n"/>
      <c r="C299" s="1" t="n"/>
      <c r="D299" s="1" t="n"/>
      <c r="E299" s="1" t="n"/>
      <c r="F299" s="1" t="n"/>
      <c r="G299" s="1" t="n"/>
      <c r="H299" s="1" t="n"/>
      <c r="I299" s="1" t="n"/>
      <c r="J299" s="1" t="n"/>
      <c r="K299" s="1" t="n"/>
      <c r="L299" s="1" t="n"/>
      <c r="M299" s="1" t="n"/>
      <c r="N299" s="1" t="n"/>
      <c r="O299" s="1" t="n"/>
      <c r="P299" s="1" t="n"/>
      <c r="Q299" s="1" t="n"/>
      <c r="R299" s="1" t="n"/>
      <c r="S299" s="1" t="n"/>
      <c r="T299" s="1" t="n"/>
      <c r="U299" s="1" t="n"/>
      <c r="V299" s="1" t="n"/>
      <c r="W299" s="1" t="n"/>
      <c r="X299" s="1" t="n"/>
      <c r="Y299" s="1" t="n"/>
      <c r="Z299" s="1" t="n"/>
      <c r="AA299" s="1" t="n"/>
      <c r="AB299" s="1" t="n"/>
      <c r="AC299" s="1" t="n"/>
      <c r="AD299" s="1" t="n"/>
      <c r="AE299" s="1" t="n"/>
      <c r="AF299" s="1" t="n"/>
      <c r="AG299" s="1" t="n"/>
    </row>
    <row r="300">
      <c r="A300" s="1" t="n"/>
      <c r="B300" s="1" t="n"/>
      <c r="C300" s="1" t="n"/>
      <c r="D300" s="1" t="n"/>
      <c r="E300" s="1" t="n"/>
      <c r="F300" s="1" t="n"/>
      <c r="G300" s="1" t="n"/>
      <c r="H300" s="1" t="n"/>
      <c r="I300" s="1" t="n"/>
      <c r="J300" s="1" t="n"/>
      <c r="K300" s="1" t="n"/>
      <c r="L300" s="1" t="n"/>
      <c r="M300" s="1" t="n"/>
      <c r="N300" s="1" t="n"/>
      <c r="O300" s="1" t="n"/>
      <c r="P300" s="1" t="n"/>
      <c r="Q300" s="1" t="n"/>
      <c r="R300" s="1" t="n"/>
      <c r="S300" s="1" t="n"/>
      <c r="T300" s="1" t="n"/>
      <c r="U300" s="1" t="n"/>
      <c r="V300" s="1" t="n"/>
      <c r="W300" s="1" t="n"/>
      <c r="X300" s="1" t="n"/>
      <c r="Y300" s="1" t="n"/>
      <c r="Z300" s="1" t="n"/>
      <c r="AA300" s="1" t="n"/>
      <c r="AB300" s="1" t="n"/>
      <c r="AC300" s="1" t="n"/>
      <c r="AD300" s="1" t="n"/>
      <c r="AE300" s="1" t="n"/>
      <c r="AF300" s="1" t="n"/>
      <c r="AG300" s="1" t="n"/>
    </row>
    <row r="301">
      <c r="A301" s="1" t="n"/>
      <c r="B301" s="1" t="n"/>
      <c r="C301" s="1" t="n"/>
      <c r="D301" s="1" t="n"/>
      <c r="E301" s="1" t="n"/>
      <c r="F301" s="1" t="n"/>
      <c r="G301" s="1" t="n"/>
      <c r="H301" s="1" t="n"/>
      <c r="I301" s="1" t="n"/>
      <c r="J301" s="1" t="n"/>
      <c r="K301" s="1" t="n"/>
      <c r="L301" s="1" t="n"/>
      <c r="M301" s="1" t="n"/>
      <c r="N301" s="1" t="n"/>
      <c r="O301" s="1" t="n"/>
      <c r="P301" s="1" t="n"/>
      <c r="Q301" s="1" t="n"/>
      <c r="R301" s="1" t="n"/>
      <c r="S301" s="1" t="n"/>
      <c r="T301" s="1" t="n"/>
      <c r="U301" s="1" t="n"/>
      <c r="V301" s="1" t="n"/>
      <c r="W301" s="1" t="n"/>
      <c r="X301" s="1" t="n"/>
      <c r="Y301" s="1" t="n"/>
      <c r="Z301" s="1" t="n"/>
      <c r="AA301" s="1" t="n"/>
      <c r="AB301" s="1" t="n"/>
      <c r="AC301" s="1" t="n"/>
      <c r="AD301" s="1" t="n"/>
      <c r="AE301" s="1" t="n"/>
      <c r="AF301" s="1" t="n"/>
      <c r="AG301" s="1" t="n"/>
    </row>
    <row r="302">
      <c r="A302" s="1" t="n"/>
      <c r="B302" s="1" t="n"/>
      <c r="C302" s="1" t="n"/>
      <c r="D302" s="1" t="n"/>
      <c r="E302" s="1" t="n"/>
      <c r="F302" s="1" t="n"/>
      <c r="G302" s="1" t="n"/>
      <c r="H302" s="1" t="n"/>
      <c r="I302" s="1" t="n"/>
      <c r="J302" s="1" t="n"/>
      <c r="K302" s="1" t="n"/>
      <c r="L302" s="1" t="n"/>
      <c r="M302" s="1" t="n"/>
      <c r="N302" s="1" t="n"/>
      <c r="O302" s="1" t="n"/>
      <c r="P302" s="1" t="n"/>
      <c r="Q302" s="1" t="n"/>
      <c r="R302" s="1" t="n"/>
      <c r="S302" s="1" t="n"/>
      <c r="T302" s="1" t="n"/>
      <c r="U302" s="1" t="n"/>
      <c r="V302" s="1" t="n"/>
      <c r="W302" s="1" t="n"/>
      <c r="X302" s="1" t="n"/>
      <c r="Y302" s="1" t="n"/>
      <c r="Z302" s="1" t="n"/>
      <c r="AA302" s="1" t="n"/>
      <c r="AB302" s="1" t="n"/>
      <c r="AC302" s="1" t="n"/>
      <c r="AD302" s="1" t="n"/>
      <c r="AE302" s="1" t="n"/>
      <c r="AF302" s="1" t="n"/>
      <c r="AG302" s="1" t="n"/>
    </row>
    <row r="303">
      <c r="A303" s="1" t="n"/>
      <c r="B303" s="1" t="n"/>
      <c r="C303" s="1" t="n"/>
      <c r="D303" s="1" t="n"/>
      <c r="E303" s="1" t="n"/>
      <c r="F303" s="1" t="n"/>
      <c r="G303" s="1" t="n"/>
      <c r="H303" s="1" t="n"/>
      <c r="I303" s="1" t="n"/>
      <c r="J303" s="1" t="n"/>
      <c r="K303" s="1" t="n"/>
      <c r="L303" s="1" t="n"/>
      <c r="M303" s="1" t="n"/>
      <c r="N303" s="1" t="n"/>
      <c r="O303" s="1" t="n"/>
      <c r="P303" s="1" t="n"/>
      <c r="Q303" s="1" t="n"/>
      <c r="R303" s="1" t="n"/>
      <c r="S303" s="1" t="n"/>
      <c r="T303" s="1" t="n"/>
      <c r="U303" s="1" t="n"/>
      <c r="V303" s="1" t="n"/>
      <c r="W303" s="1" t="n"/>
      <c r="X303" s="1" t="n"/>
      <c r="Y303" s="1" t="n"/>
      <c r="Z303" s="1" t="n"/>
      <c r="AA303" s="1" t="n"/>
      <c r="AB303" s="1" t="n"/>
      <c r="AC303" s="1" t="n"/>
      <c r="AD303" s="1" t="n"/>
      <c r="AE303" s="1" t="n"/>
      <c r="AF303" s="1" t="n"/>
      <c r="AG303" s="1" t="n"/>
    </row>
    <row r="304">
      <c r="A304" s="1" t="n"/>
      <c r="B304" s="1" t="n"/>
      <c r="C304" s="1" t="n"/>
      <c r="D304" s="1" t="n"/>
      <c r="E304" s="1" t="n"/>
      <c r="F304" s="1" t="n"/>
      <c r="G304" s="1" t="n"/>
      <c r="H304" s="1" t="n"/>
      <c r="I304" s="1" t="n"/>
      <c r="J304" s="1" t="n"/>
      <c r="K304" s="1" t="n"/>
      <c r="L304" s="1" t="n"/>
      <c r="M304" s="1" t="n"/>
      <c r="N304" s="1" t="n"/>
      <c r="O304" s="1" t="n"/>
      <c r="P304" s="1" t="n"/>
      <c r="Q304" s="1" t="n"/>
      <c r="R304" s="1" t="n"/>
      <c r="S304" s="1" t="n"/>
      <c r="T304" s="1" t="n"/>
      <c r="U304" s="1" t="n"/>
      <c r="V304" s="1" t="n"/>
      <c r="W304" s="1" t="n"/>
      <c r="X304" s="1" t="n"/>
      <c r="Y304" s="1" t="n"/>
      <c r="Z304" s="1" t="n"/>
      <c r="AA304" s="1" t="n"/>
      <c r="AB304" s="1" t="n"/>
      <c r="AC304" s="1" t="n"/>
      <c r="AD304" s="1" t="n"/>
      <c r="AE304" s="1" t="n"/>
      <c r="AF304" s="1" t="n"/>
      <c r="AG304" s="1" t="n"/>
    </row>
    <row r="305">
      <c r="A305" s="1" t="n"/>
      <c r="B305" s="1" t="n"/>
      <c r="C305" s="1" t="n"/>
      <c r="D305" s="1" t="n"/>
      <c r="E305" s="1" t="n"/>
      <c r="F305" s="1" t="n"/>
      <c r="G305" s="1" t="n"/>
      <c r="H305" s="1" t="n"/>
      <c r="I305" s="1" t="n"/>
      <c r="J305" s="1" t="n"/>
      <c r="K305" s="1" t="n"/>
      <c r="L305" s="1" t="n"/>
      <c r="M305" s="1" t="n"/>
      <c r="N305" s="1" t="n"/>
      <c r="O305" s="1" t="n"/>
      <c r="P305" s="1" t="n"/>
      <c r="Q305" s="1" t="n"/>
      <c r="R305" s="1" t="n"/>
      <c r="S305" s="1" t="n"/>
      <c r="T305" s="1" t="n"/>
      <c r="U305" s="1" t="n"/>
      <c r="V305" s="1" t="n"/>
      <c r="W305" s="1" t="n"/>
      <c r="X305" s="1" t="n"/>
      <c r="Y305" s="1" t="n"/>
      <c r="Z305" s="1" t="n"/>
      <c r="AA305" s="1" t="n"/>
      <c r="AB305" s="1" t="n"/>
      <c r="AC305" s="1" t="n"/>
      <c r="AD305" s="1" t="n"/>
      <c r="AE305" s="1" t="n"/>
      <c r="AF305" s="1" t="n"/>
      <c r="AG305" s="1" t="n"/>
    </row>
    <row r="306">
      <c r="A306" s="1" t="n"/>
      <c r="B306" s="1" t="n"/>
      <c r="C306" s="1" t="n"/>
      <c r="D306" s="1" t="n"/>
      <c r="E306" s="1" t="n"/>
      <c r="F306" s="1" t="n"/>
      <c r="G306" s="1" t="n"/>
      <c r="H306" s="1" t="n"/>
      <c r="I306" s="1" t="n"/>
      <c r="J306" s="1" t="n"/>
      <c r="K306" s="1" t="n"/>
      <c r="L306" s="1" t="n"/>
      <c r="M306" s="1" t="n"/>
      <c r="N306" s="1" t="n"/>
      <c r="O306" s="1" t="n"/>
      <c r="P306" s="1" t="n"/>
      <c r="Q306" s="1" t="n"/>
      <c r="R306" s="1" t="n"/>
      <c r="S306" s="1" t="n"/>
      <c r="T306" s="1" t="n"/>
      <c r="U306" s="1" t="n"/>
      <c r="V306" s="1" t="n"/>
      <c r="W306" s="1" t="n"/>
      <c r="X306" s="1" t="n"/>
      <c r="Y306" s="1" t="n"/>
      <c r="Z306" s="1" t="n"/>
      <c r="AA306" s="1" t="n"/>
      <c r="AB306" s="1" t="n"/>
      <c r="AC306" s="1" t="n"/>
      <c r="AD306" s="1" t="n"/>
      <c r="AE306" s="1" t="n"/>
      <c r="AF306" s="1" t="n"/>
      <c r="AG306" s="1" t="n"/>
    </row>
    <row r="307">
      <c r="A307" s="1" t="n"/>
      <c r="B307" s="1" t="n"/>
      <c r="C307" s="1" t="n"/>
      <c r="D307" s="1" t="n"/>
      <c r="E307" s="1" t="n"/>
      <c r="F307" s="1" t="n"/>
      <c r="G307" s="1" t="n"/>
      <c r="H307" s="1" t="n"/>
      <c r="I307" s="1" t="n"/>
      <c r="J307" s="1" t="n"/>
      <c r="K307" s="1" t="n"/>
      <c r="L307" s="1" t="n"/>
      <c r="M307" s="1" t="n"/>
      <c r="N307" s="1" t="n"/>
      <c r="O307" s="1" t="n"/>
      <c r="P307" s="1" t="n"/>
      <c r="Q307" s="1" t="n"/>
      <c r="R307" s="1" t="n"/>
      <c r="S307" s="1" t="n"/>
      <c r="T307" s="1" t="n"/>
      <c r="U307" s="1" t="n"/>
      <c r="V307" s="1" t="n"/>
      <c r="W307" s="1" t="n"/>
      <c r="X307" s="1" t="n"/>
      <c r="Y307" s="1" t="n"/>
      <c r="Z307" s="1" t="n"/>
      <c r="AA307" s="1" t="n"/>
      <c r="AB307" s="1" t="n"/>
      <c r="AC307" s="1" t="n"/>
      <c r="AD307" s="1" t="n"/>
      <c r="AE307" s="1" t="n"/>
      <c r="AF307" s="1" t="n"/>
      <c r="AG307" s="1" t="n"/>
    </row>
    <row r="308">
      <c r="A308" s="1" t="n"/>
      <c r="B308" s="1" t="n"/>
      <c r="C308" s="1" t="n"/>
      <c r="D308" s="1" t="n"/>
      <c r="E308" s="1" t="n"/>
      <c r="F308" s="1" t="n"/>
      <c r="G308" s="1" t="n"/>
      <c r="H308" s="1" t="n"/>
      <c r="I308" s="1" t="n"/>
      <c r="J308" s="1" t="n"/>
      <c r="K308" s="1" t="n"/>
      <c r="L308" s="1" t="n"/>
      <c r="M308" s="1" t="n"/>
      <c r="N308" s="1" t="n"/>
      <c r="O308" s="1" t="n"/>
      <c r="P308" s="1" t="n"/>
      <c r="Q308" s="1" t="n"/>
      <c r="R308" s="1" t="n"/>
      <c r="S308" s="1" t="n"/>
      <c r="T308" s="1" t="n"/>
      <c r="U308" s="1" t="n"/>
      <c r="V308" s="1" t="n"/>
      <c r="W308" s="1" t="n"/>
      <c r="X308" s="1" t="n"/>
      <c r="Y308" s="1" t="n"/>
      <c r="Z308" s="1" t="n"/>
      <c r="AA308" s="1" t="n"/>
      <c r="AB308" s="1" t="n"/>
      <c r="AC308" s="1" t="n"/>
      <c r="AD308" s="1" t="n"/>
      <c r="AE308" s="1" t="n"/>
      <c r="AF308" s="1" t="n"/>
      <c r="AG308" s="1" t="n"/>
    </row>
    <row r="309">
      <c r="A309" s="1" t="n"/>
      <c r="B309" s="1" t="n"/>
      <c r="C309" s="1" t="n"/>
      <c r="D309" s="1" t="n"/>
      <c r="E309" s="1" t="n"/>
      <c r="F309" s="1" t="n"/>
      <c r="G309" s="1" t="n"/>
      <c r="H309" s="1" t="n"/>
      <c r="I309" s="1" t="n"/>
      <c r="J309" s="1" t="n"/>
      <c r="K309" s="1" t="n"/>
      <c r="L309" s="1" t="n"/>
      <c r="M309" s="1" t="n"/>
      <c r="N309" s="1" t="n"/>
      <c r="O309" s="1" t="n"/>
      <c r="P309" s="1" t="n"/>
      <c r="Q309" s="1" t="n"/>
      <c r="R309" s="1" t="n"/>
      <c r="S309" s="1" t="n"/>
      <c r="T309" s="1" t="n"/>
      <c r="U309" s="1" t="n"/>
      <c r="V309" s="1" t="n"/>
      <c r="W309" s="1" t="n"/>
      <c r="X309" s="1" t="n"/>
      <c r="Y309" s="1" t="n"/>
      <c r="Z309" s="1" t="n"/>
      <c r="AA309" s="1" t="n"/>
      <c r="AB309" s="1" t="n"/>
      <c r="AC309" s="1" t="n"/>
      <c r="AD309" s="1" t="n"/>
      <c r="AE309" s="1" t="n"/>
      <c r="AF309" s="1" t="n"/>
      <c r="AG309" s="1" t="n"/>
    </row>
    <row r="310">
      <c r="A310" s="1" t="n"/>
      <c r="B310" s="1" t="n"/>
      <c r="C310" s="1" t="n"/>
      <c r="D310" s="1" t="n"/>
      <c r="E310" s="1" t="n"/>
      <c r="F310" s="1" t="n"/>
      <c r="G310" s="1" t="n"/>
      <c r="H310" s="1" t="n"/>
      <c r="I310" s="1" t="n"/>
      <c r="J310" s="1" t="n"/>
      <c r="K310" s="1" t="n"/>
      <c r="L310" s="1" t="n"/>
      <c r="M310" s="1" t="n"/>
      <c r="N310" s="1" t="n"/>
      <c r="O310" s="1" t="n"/>
      <c r="P310" s="1" t="n"/>
      <c r="Q310" s="1" t="n"/>
      <c r="R310" s="1" t="n"/>
      <c r="S310" s="1" t="n"/>
      <c r="T310" s="1" t="n"/>
      <c r="U310" s="1" t="n"/>
      <c r="V310" s="1" t="n"/>
      <c r="W310" s="1" t="n"/>
      <c r="X310" s="1" t="n"/>
      <c r="Y310" s="1" t="n"/>
      <c r="Z310" s="1" t="n"/>
      <c r="AA310" s="1" t="n"/>
      <c r="AB310" s="1" t="n"/>
      <c r="AC310" s="1" t="n"/>
      <c r="AD310" s="1" t="n"/>
      <c r="AE310" s="1" t="n"/>
      <c r="AF310" s="1" t="n"/>
      <c r="AG310" s="1" t="n"/>
    </row>
    <row r="311">
      <c r="A311" s="1" t="n"/>
      <c r="B311" s="1" t="n"/>
      <c r="C311" s="1" t="n"/>
      <c r="D311" s="1" t="n"/>
      <c r="E311" s="1" t="n"/>
      <c r="F311" s="1" t="n"/>
      <c r="G311" s="1" t="n"/>
      <c r="H311" s="1" t="n"/>
      <c r="I311" s="1" t="n"/>
      <c r="J311" s="1" t="n"/>
      <c r="K311" s="1" t="n"/>
      <c r="L311" s="1" t="n"/>
      <c r="M311" s="1" t="n"/>
      <c r="N311" s="1" t="n"/>
      <c r="O311" s="1" t="n"/>
      <c r="P311" s="1" t="n"/>
      <c r="Q311" s="1" t="n"/>
      <c r="R311" s="1" t="n"/>
      <c r="S311" s="1" t="n"/>
      <c r="T311" s="1" t="n"/>
      <c r="U311" s="1" t="n"/>
      <c r="V311" s="1" t="n"/>
      <c r="W311" s="1" t="n"/>
      <c r="X311" s="1" t="n"/>
      <c r="Y311" s="1" t="n"/>
      <c r="Z311" s="1" t="n"/>
      <c r="AA311" s="1" t="n"/>
      <c r="AB311" s="1" t="n"/>
      <c r="AC311" s="1" t="n"/>
      <c r="AD311" s="1" t="n"/>
      <c r="AE311" s="1" t="n"/>
      <c r="AF311" s="1" t="n"/>
      <c r="AG311" s="1" t="n"/>
    </row>
    <row r="312">
      <c r="A312" s="1" t="n"/>
      <c r="B312" s="1" t="n"/>
      <c r="C312" s="1" t="n"/>
      <c r="D312" s="1" t="n"/>
      <c r="E312" s="1" t="n"/>
      <c r="F312" s="1" t="n"/>
      <c r="G312" s="1" t="n"/>
      <c r="H312" s="1" t="n"/>
      <c r="I312" s="1" t="n"/>
      <c r="J312" s="1" t="n"/>
      <c r="K312" s="1" t="n"/>
      <c r="L312" s="1" t="n"/>
      <c r="M312" s="1" t="n"/>
      <c r="N312" s="1" t="n"/>
      <c r="O312" s="1" t="n"/>
      <c r="P312" s="1" t="n"/>
      <c r="Q312" s="1" t="n"/>
      <c r="R312" s="1" t="n"/>
      <c r="S312" s="1" t="n"/>
      <c r="T312" s="1" t="n"/>
      <c r="U312" s="1" t="n"/>
      <c r="V312" s="1" t="n"/>
      <c r="W312" s="1" t="n"/>
      <c r="X312" s="1" t="n"/>
      <c r="Y312" s="1" t="n"/>
      <c r="Z312" s="1" t="n"/>
      <c r="AA312" s="1" t="n"/>
      <c r="AB312" s="1" t="n"/>
      <c r="AC312" s="1" t="n"/>
      <c r="AD312" s="1" t="n"/>
      <c r="AE312" s="1" t="n"/>
      <c r="AF312" s="1" t="n"/>
      <c r="AG312" s="1" t="n"/>
    </row>
    <row r="313">
      <c r="A313" s="1" t="n"/>
      <c r="B313" s="1" t="n"/>
      <c r="C313" s="1" t="n"/>
      <c r="D313" s="1" t="n"/>
      <c r="E313" s="1" t="n"/>
      <c r="F313" s="1" t="n"/>
      <c r="G313" s="1" t="n"/>
      <c r="H313" s="1" t="n"/>
      <c r="I313" s="1" t="n"/>
      <c r="J313" s="1" t="n"/>
      <c r="K313" s="1" t="n"/>
      <c r="L313" s="1" t="n"/>
      <c r="M313" s="1" t="n"/>
      <c r="N313" s="1" t="n"/>
      <c r="O313" s="1" t="n"/>
      <c r="P313" s="1" t="n"/>
      <c r="Q313" s="1" t="n"/>
      <c r="R313" s="1" t="n"/>
      <c r="S313" s="1" t="n"/>
      <c r="T313" s="1" t="n"/>
      <c r="U313" s="1" t="n"/>
      <c r="V313" s="1" t="n"/>
      <c r="W313" s="1" t="n"/>
      <c r="X313" s="1" t="n"/>
      <c r="Y313" s="1" t="n"/>
      <c r="Z313" s="1" t="n"/>
      <c r="AA313" s="1" t="n"/>
      <c r="AB313" s="1" t="n"/>
      <c r="AC313" s="1" t="n"/>
      <c r="AD313" s="1" t="n"/>
      <c r="AE313" s="1" t="n"/>
      <c r="AF313" s="1" t="n"/>
      <c r="AG313" s="1" t="n"/>
    </row>
    <row r="314">
      <c r="A314" s="1" t="n"/>
      <c r="B314" s="1" t="n"/>
      <c r="C314" s="1" t="n"/>
      <c r="D314" s="1" t="n"/>
      <c r="E314" s="1" t="n"/>
      <c r="F314" s="1" t="n"/>
      <c r="G314" s="1" t="n"/>
      <c r="H314" s="1" t="n"/>
      <c r="I314" s="1" t="n"/>
      <c r="J314" s="1" t="n"/>
      <c r="K314" s="1" t="n"/>
      <c r="L314" s="1" t="n"/>
      <c r="M314" s="1" t="n"/>
      <c r="N314" s="1" t="n"/>
      <c r="O314" s="1" t="n"/>
      <c r="P314" s="1" t="n"/>
      <c r="Q314" s="1" t="n"/>
      <c r="R314" s="1" t="n"/>
      <c r="S314" s="1" t="n"/>
      <c r="T314" s="1" t="n"/>
      <c r="U314" s="1" t="n"/>
      <c r="V314" s="1" t="n"/>
      <c r="W314" s="1" t="n"/>
      <c r="X314" s="1" t="n"/>
      <c r="Y314" s="1" t="n"/>
      <c r="Z314" s="1" t="n"/>
      <c r="AA314" s="1" t="n"/>
      <c r="AB314" s="1" t="n"/>
      <c r="AC314" s="1" t="n"/>
      <c r="AD314" s="1" t="n"/>
      <c r="AE314" s="1" t="n"/>
      <c r="AF314" s="1" t="n"/>
      <c r="AG314" s="1" t="n"/>
    </row>
    <row r="315">
      <c r="A315" s="1" t="n"/>
      <c r="B315" s="1" t="n"/>
      <c r="C315" s="1" t="n"/>
      <c r="D315" s="1" t="n"/>
      <c r="E315" s="1" t="n"/>
      <c r="F315" s="1" t="n"/>
      <c r="G315" s="1" t="n"/>
      <c r="H315" s="1" t="n"/>
      <c r="I315" s="1" t="n"/>
      <c r="J315" s="1" t="n"/>
      <c r="K315" s="1" t="n"/>
      <c r="L315" s="1" t="n"/>
      <c r="M315" s="1" t="n"/>
      <c r="N315" s="1" t="n"/>
      <c r="O315" s="1" t="n"/>
      <c r="P315" s="1" t="n"/>
      <c r="Q315" s="1" t="n"/>
      <c r="R315" s="1" t="n"/>
      <c r="S315" s="1" t="n"/>
      <c r="T315" s="1" t="n"/>
      <c r="U315" s="1" t="n"/>
      <c r="V315" s="1" t="n"/>
      <c r="W315" s="1" t="n"/>
      <c r="X315" s="1" t="n"/>
      <c r="Y315" s="1" t="n"/>
      <c r="Z315" s="1" t="n"/>
      <c r="AA315" s="1" t="n"/>
      <c r="AB315" s="1" t="n"/>
      <c r="AC315" s="1" t="n"/>
      <c r="AD315" s="1" t="n"/>
      <c r="AE315" s="1" t="n"/>
      <c r="AF315" s="1" t="n"/>
      <c r="AG315" s="1" t="n"/>
    </row>
    <row r="316">
      <c r="A316" s="1" t="n"/>
      <c r="B316" s="1" t="n"/>
      <c r="C316" s="1" t="n"/>
      <c r="D316" s="1" t="n"/>
      <c r="E316" s="1" t="n"/>
      <c r="F316" s="1" t="n"/>
      <c r="G316" s="1" t="n"/>
      <c r="H316" s="1" t="n"/>
      <c r="I316" s="1" t="n"/>
      <c r="J316" s="1" t="n"/>
      <c r="K316" s="1" t="n"/>
      <c r="L316" s="1" t="n"/>
      <c r="M316" s="1" t="n"/>
      <c r="N316" s="1" t="n"/>
      <c r="O316" s="1" t="n"/>
      <c r="P316" s="1" t="n"/>
      <c r="Q316" s="1" t="n"/>
      <c r="R316" s="1" t="n"/>
      <c r="S316" s="1" t="n"/>
      <c r="T316" s="1" t="n"/>
      <c r="U316" s="1" t="n"/>
      <c r="V316" s="1" t="n"/>
      <c r="W316" s="1" t="n"/>
      <c r="X316" s="1" t="n"/>
      <c r="Y316" s="1" t="n"/>
      <c r="Z316" s="1" t="n"/>
      <c r="AA316" s="1" t="n"/>
      <c r="AB316" s="1" t="n"/>
      <c r="AC316" s="1" t="n"/>
      <c r="AD316" s="1" t="n"/>
      <c r="AE316" s="1" t="n"/>
      <c r="AF316" s="1" t="n"/>
      <c r="AG316" s="1" t="n"/>
    </row>
    <row r="317">
      <c r="A317" s="1" t="n"/>
      <c r="B317" s="1" t="n"/>
      <c r="C317" s="1" t="n"/>
      <c r="D317" s="1" t="n"/>
      <c r="E317" s="1" t="n"/>
      <c r="F317" s="1" t="n"/>
      <c r="G317" s="1" t="n"/>
      <c r="H317" s="1" t="n"/>
      <c r="I317" s="1" t="n"/>
      <c r="J317" s="1" t="n"/>
      <c r="K317" s="1" t="n"/>
      <c r="L317" s="1" t="n"/>
      <c r="M317" s="1" t="n"/>
      <c r="N317" s="1" t="n"/>
      <c r="O317" s="1" t="n"/>
      <c r="P317" s="1" t="n"/>
      <c r="Q317" s="1" t="n"/>
      <c r="R317" s="1" t="n"/>
      <c r="S317" s="1" t="n"/>
      <c r="T317" s="1" t="n"/>
      <c r="U317" s="1" t="n"/>
      <c r="V317" s="1" t="n"/>
      <c r="W317" s="1" t="n"/>
      <c r="X317" s="1" t="n"/>
      <c r="Y317" s="1" t="n"/>
      <c r="Z317" s="1" t="n"/>
      <c r="AA317" s="1" t="n"/>
      <c r="AB317" s="1" t="n"/>
      <c r="AC317" s="1" t="n"/>
      <c r="AD317" s="1" t="n"/>
      <c r="AE317" s="1" t="n"/>
      <c r="AF317" s="1" t="n"/>
      <c r="AG317" s="1" t="n"/>
    </row>
    <row r="318">
      <c r="A318" s="1" t="n"/>
      <c r="B318" s="1" t="n"/>
      <c r="C318" s="1" t="n"/>
      <c r="D318" s="1" t="n"/>
      <c r="E318" s="1" t="n"/>
      <c r="F318" s="1" t="n"/>
      <c r="G318" s="1" t="n"/>
      <c r="H318" s="1" t="n"/>
      <c r="I318" s="1" t="n"/>
      <c r="J318" s="1" t="n"/>
      <c r="K318" s="1" t="n"/>
      <c r="L318" s="1" t="n"/>
      <c r="M318" s="1" t="n"/>
      <c r="N318" s="1" t="n"/>
      <c r="O318" s="1" t="n"/>
      <c r="P318" s="1" t="n"/>
      <c r="Q318" s="1" t="n"/>
      <c r="R318" s="1" t="n"/>
      <c r="S318" s="1" t="n"/>
      <c r="T318" s="1" t="n"/>
      <c r="U318" s="1" t="n"/>
      <c r="V318" s="1" t="n"/>
      <c r="W318" s="1" t="n"/>
      <c r="X318" s="1" t="n"/>
      <c r="Y318" s="1" t="n"/>
      <c r="Z318" s="1" t="n"/>
      <c r="AA318" s="1" t="n"/>
      <c r="AB318" s="1" t="n"/>
      <c r="AC318" s="1" t="n"/>
      <c r="AD318" s="1" t="n"/>
      <c r="AE318" s="1" t="n"/>
      <c r="AF318" s="1" t="n"/>
      <c r="AG318" s="1" t="n"/>
    </row>
    <row r="319">
      <c r="A319" s="1" t="n"/>
      <c r="B319" s="1" t="n"/>
      <c r="C319" s="1" t="n"/>
      <c r="D319" s="1" t="n"/>
      <c r="E319" s="1" t="n"/>
      <c r="F319" s="1" t="n"/>
      <c r="G319" s="1" t="n"/>
      <c r="H319" s="1" t="n"/>
      <c r="I319" s="1" t="n"/>
      <c r="J319" s="1" t="n"/>
      <c r="K319" s="1" t="n"/>
      <c r="L319" s="1" t="n"/>
      <c r="M319" s="1" t="n"/>
      <c r="N319" s="1" t="n"/>
      <c r="O319" s="1" t="n"/>
      <c r="P319" s="1" t="n"/>
      <c r="Q319" s="1" t="n"/>
      <c r="R319" s="1" t="n"/>
      <c r="S319" s="1" t="n"/>
      <c r="T319" s="1" t="n"/>
      <c r="U319" s="1" t="n"/>
      <c r="V319" s="1" t="n"/>
      <c r="W319" s="1" t="n"/>
      <c r="X319" s="1" t="n"/>
      <c r="Y319" s="1" t="n"/>
      <c r="Z319" s="1" t="n"/>
      <c r="AA319" s="1" t="n"/>
      <c r="AB319" s="1" t="n"/>
      <c r="AC319" s="1" t="n"/>
      <c r="AD319" s="1" t="n"/>
      <c r="AE319" s="1" t="n"/>
      <c r="AF319" s="1" t="n"/>
      <c r="AG319" s="1" t="n"/>
    </row>
    <row r="320">
      <c r="A320" s="1" t="n"/>
      <c r="B320" s="1" t="n"/>
      <c r="C320" s="1" t="n"/>
      <c r="D320" s="1" t="n"/>
      <c r="E320" s="1" t="n"/>
      <c r="F320" s="1" t="n"/>
      <c r="G320" s="1" t="n"/>
      <c r="H320" s="1" t="n"/>
      <c r="I320" s="1" t="n"/>
      <c r="J320" s="1" t="n"/>
      <c r="K320" s="1" t="n"/>
      <c r="L320" s="1" t="n"/>
      <c r="M320" s="1" t="n"/>
      <c r="N320" s="1" t="n"/>
      <c r="O320" s="1" t="n"/>
      <c r="P320" s="1" t="n"/>
      <c r="Q320" s="1" t="n"/>
      <c r="R320" s="1" t="n"/>
      <c r="S320" s="1" t="n"/>
      <c r="T320" s="1" t="n"/>
      <c r="U320" s="1" t="n"/>
      <c r="V320" s="1" t="n"/>
      <c r="W320" s="1" t="n"/>
      <c r="X320" s="1" t="n"/>
      <c r="Y320" s="1" t="n"/>
      <c r="Z320" s="1" t="n"/>
      <c r="AA320" s="1" t="n"/>
      <c r="AB320" s="1" t="n"/>
      <c r="AC320" s="1" t="n"/>
      <c r="AD320" s="1" t="n"/>
      <c r="AE320" s="1" t="n"/>
      <c r="AF320" s="1" t="n"/>
      <c r="AG320" s="1" t="n"/>
    </row>
    <row r="321">
      <c r="A321" s="1" t="n"/>
      <c r="B321" s="1" t="n"/>
      <c r="C321" s="1" t="n"/>
      <c r="D321" s="1" t="n"/>
      <c r="E321" s="1" t="n"/>
      <c r="F321" s="1" t="n"/>
      <c r="G321" s="1" t="n"/>
      <c r="H321" s="1" t="n"/>
      <c r="I321" s="1" t="n"/>
      <c r="J321" s="1" t="n"/>
      <c r="K321" s="1" t="n"/>
      <c r="L321" s="1" t="n"/>
      <c r="M321" s="1" t="n"/>
      <c r="N321" s="1" t="n"/>
      <c r="O321" s="1" t="n"/>
      <c r="P321" s="1" t="n"/>
      <c r="Q321" s="1" t="n"/>
      <c r="R321" s="1" t="n"/>
      <c r="S321" s="1" t="n"/>
      <c r="T321" s="1" t="n"/>
      <c r="U321" s="1" t="n"/>
      <c r="V321" s="1" t="n"/>
      <c r="W321" s="1" t="n"/>
      <c r="X321" s="1" t="n"/>
      <c r="Y321" s="1" t="n"/>
      <c r="Z321" s="1" t="n"/>
      <c r="AA321" s="1" t="n"/>
      <c r="AB321" s="1" t="n"/>
      <c r="AC321" s="1" t="n"/>
      <c r="AD321" s="1" t="n"/>
      <c r="AE321" s="1" t="n"/>
      <c r="AF321" s="1" t="n"/>
      <c r="AG321" s="1" t="n"/>
    </row>
    <row r="322">
      <c r="A322" s="1" t="n"/>
      <c r="B322" s="1" t="n"/>
      <c r="C322" s="1" t="n"/>
      <c r="D322" s="1" t="n"/>
      <c r="E322" s="1" t="n"/>
      <c r="F322" s="1" t="n"/>
      <c r="G322" s="1" t="n"/>
      <c r="H322" s="1" t="n"/>
      <c r="I322" s="1" t="n"/>
      <c r="J322" s="1" t="n"/>
      <c r="K322" s="1" t="n"/>
      <c r="L322" s="1" t="n"/>
      <c r="M322" s="1" t="n"/>
      <c r="N322" s="1" t="n"/>
      <c r="O322" s="1" t="n"/>
      <c r="P322" s="1" t="n"/>
      <c r="Q322" s="1" t="n"/>
      <c r="R322" s="1" t="n"/>
      <c r="S322" s="1" t="n"/>
      <c r="T322" s="1" t="n"/>
      <c r="U322" s="1" t="n"/>
      <c r="V322" s="1" t="n"/>
      <c r="W322" s="1" t="n"/>
      <c r="X322" s="1" t="n"/>
      <c r="Y322" s="1" t="n"/>
      <c r="Z322" s="1" t="n"/>
      <c r="AA322" s="1" t="n"/>
      <c r="AB322" s="1" t="n"/>
      <c r="AC322" s="1" t="n"/>
      <c r="AD322" s="1" t="n"/>
      <c r="AE322" s="1" t="n"/>
      <c r="AF322" s="1" t="n"/>
      <c r="AG322" s="1" t="n"/>
    </row>
    <row r="323">
      <c r="A323" s="1" t="n"/>
      <c r="B323" s="1" t="n"/>
      <c r="C323" s="1" t="n"/>
      <c r="D323" s="1" t="n"/>
      <c r="E323" s="1" t="n"/>
      <c r="F323" s="1" t="n"/>
      <c r="G323" s="1" t="n"/>
      <c r="H323" s="1" t="n"/>
      <c r="I323" s="1" t="n"/>
      <c r="J323" s="1" t="n"/>
      <c r="K323" s="1" t="n"/>
      <c r="L323" s="1" t="n"/>
      <c r="M323" s="1" t="n"/>
      <c r="N323" s="1" t="n"/>
      <c r="O323" s="1" t="n"/>
      <c r="P323" s="1" t="n"/>
      <c r="Q323" s="1" t="n"/>
      <c r="R323" s="1" t="n"/>
      <c r="S323" s="1" t="n"/>
      <c r="T323" s="1" t="n"/>
      <c r="U323" s="1" t="n"/>
      <c r="V323" s="1" t="n"/>
      <c r="W323" s="1" t="n"/>
      <c r="X323" s="1" t="n"/>
      <c r="Y323" s="1" t="n"/>
      <c r="Z323" s="1" t="n"/>
      <c r="AA323" s="1" t="n"/>
      <c r="AB323" s="1" t="n"/>
      <c r="AC323" s="1" t="n"/>
      <c r="AD323" s="1" t="n"/>
      <c r="AE323" s="1" t="n"/>
      <c r="AF323" s="1" t="n"/>
      <c r="AG323" s="1" t="n"/>
    </row>
    <row r="324">
      <c r="A324" s="1" t="n"/>
      <c r="B324" s="1" t="n"/>
      <c r="C324" s="1" t="n"/>
      <c r="D324" s="1" t="n"/>
      <c r="E324" s="1" t="n"/>
      <c r="F324" s="1" t="n"/>
      <c r="G324" s="1" t="n"/>
      <c r="H324" s="1" t="n"/>
      <c r="I324" s="1" t="n"/>
      <c r="J324" s="1" t="n"/>
      <c r="K324" s="1" t="n"/>
      <c r="L324" s="1" t="n"/>
      <c r="M324" s="1" t="n"/>
      <c r="N324" s="1" t="n"/>
      <c r="O324" s="1" t="n"/>
      <c r="P324" s="1" t="n"/>
      <c r="Q324" s="1" t="n"/>
      <c r="R324" s="1" t="n"/>
      <c r="S324" s="1" t="n"/>
      <c r="T324" s="1" t="n"/>
      <c r="U324" s="1" t="n"/>
      <c r="V324" s="1" t="n"/>
      <c r="W324" s="1" t="n"/>
      <c r="X324" s="1" t="n"/>
      <c r="Y324" s="1" t="n"/>
      <c r="Z324" s="1" t="n"/>
      <c r="AA324" s="1" t="n"/>
      <c r="AB324" s="1" t="n"/>
      <c r="AC324" s="1" t="n"/>
      <c r="AD324" s="1" t="n"/>
      <c r="AE324" s="1" t="n"/>
      <c r="AF324" s="1" t="n"/>
      <c r="AG324" s="1" t="n"/>
    </row>
    <row r="325">
      <c r="A325" s="1" t="n"/>
      <c r="B325" s="1" t="n"/>
      <c r="C325" s="1" t="n"/>
      <c r="D325" s="1" t="n"/>
      <c r="E325" s="1" t="n"/>
      <c r="F325" s="1" t="n"/>
      <c r="G325" s="1" t="n"/>
      <c r="H325" s="1" t="n"/>
      <c r="I325" s="1" t="n"/>
      <c r="J325" s="1" t="n"/>
      <c r="K325" s="1" t="n"/>
      <c r="L325" s="1" t="n"/>
      <c r="M325" s="1" t="n"/>
      <c r="N325" s="1" t="n"/>
      <c r="O325" s="1" t="n"/>
      <c r="P325" s="1" t="n"/>
      <c r="Q325" s="1" t="n"/>
      <c r="R325" s="1" t="n"/>
      <c r="S325" s="1" t="n"/>
      <c r="T325" s="1" t="n"/>
      <c r="U325" s="1" t="n"/>
      <c r="V325" s="1" t="n"/>
      <c r="W325" s="1" t="n"/>
      <c r="X325" s="1" t="n"/>
      <c r="Y325" s="1" t="n"/>
      <c r="Z325" s="1" t="n"/>
      <c r="AA325" s="1" t="n"/>
      <c r="AB325" s="1" t="n"/>
      <c r="AC325" s="1" t="n"/>
      <c r="AD325" s="1" t="n"/>
      <c r="AE325" s="1" t="n"/>
      <c r="AF325" s="1" t="n"/>
      <c r="AG325" s="1" t="n"/>
    </row>
    <row r="326">
      <c r="A326" s="1" t="n"/>
      <c r="B326" s="1" t="n"/>
      <c r="C326" s="1" t="n"/>
      <c r="D326" s="1" t="n"/>
      <c r="E326" s="1" t="n"/>
      <c r="F326" s="1" t="n"/>
      <c r="G326" s="1" t="n"/>
      <c r="H326" s="1" t="n"/>
      <c r="I326" s="1" t="n"/>
      <c r="J326" s="1" t="n"/>
      <c r="K326" s="1" t="n"/>
      <c r="L326" s="1" t="n"/>
      <c r="M326" s="1" t="n"/>
      <c r="N326" s="1" t="n"/>
      <c r="O326" s="1" t="n"/>
      <c r="P326" s="1" t="n"/>
      <c r="Q326" s="1" t="n"/>
      <c r="R326" s="1" t="n"/>
      <c r="S326" s="1" t="n"/>
      <c r="T326" s="1" t="n"/>
      <c r="U326" s="1" t="n"/>
      <c r="V326" s="1" t="n"/>
      <c r="W326" s="1" t="n"/>
      <c r="X326" s="1" t="n"/>
      <c r="Y326" s="1" t="n"/>
      <c r="Z326" s="1" t="n"/>
      <c r="AA326" s="1" t="n"/>
      <c r="AB326" s="1" t="n"/>
      <c r="AC326" s="1" t="n"/>
      <c r="AD326" s="1" t="n"/>
      <c r="AE326" s="1" t="n"/>
      <c r="AF326" s="1" t="n"/>
      <c r="AG326" s="1" t="n"/>
    </row>
    <row r="327">
      <c r="A327" s="1" t="n"/>
      <c r="B327" s="1" t="n"/>
      <c r="C327" s="1" t="n"/>
      <c r="D327" s="1" t="n"/>
      <c r="E327" s="1" t="n"/>
      <c r="F327" s="1" t="n"/>
      <c r="G327" s="1" t="n"/>
      <c r="H327" s="1" t="n"/>
      <c r="I327" s="1" t="n"/>
      <c r="J327" s="1" t="n"/>
      <c r="K327" s="1" t="n"/>
      <c r="L327" s="1" t="n"/>
      <c r="M327" s="1" t="n"/>
      <c r="N327" s="1" t="n"/>
      <c r="O327" s="1" t="n"/>
      <c r="P327" s="1" t="n"/>
      <c r="Q327" s="1" t="n"/>
      <c r="R327" s="1" t="n"/>
      <c r="S327" s="1" t="n"/>
      <c r="T327" s="1" t="n"/>
      <c r="U327" s="1" t="n"/>
      <c r="V327" s="1" t="n"/>
      <c r="W327" s="1" t="n"/>
      <c r="X327" s="1" t="n"/>
      <c r="Y327" s="1" t="n"/>
      <c r="Z327" s="1" t="n"/>
      <c r="AA327" s="1" t="n"/>
      <c r="AB327" s="1" t="n"/>
      <c r="AC327" s="1" t="n"/>
      <c r="AD327" s="1" t="n"/>
      <c r="AE327" s="1" t="n"/>
      <c r="AF327" s="1" t="n"/>
      <c r="AG327" s="1" t="n"/>
    </row>
    <row r="328">
      <c r="A328" s="1" t="n"/>
      <c r="B328" s="1" t="n"/>
      <c r="C328" s="1" t="n"/>
      <c r="D328" s="1" t="n"/>
      <c r="E328" s="1" t="n"/>
      <c r="F328" s="1" t="n"/>
      <c r="G328" s="1" t="n"/>
      <c r="H328" s="1" t="n"/>
      <c r="I328" s="1" t="n"/>
      <c r="J328" s="1" t="n"/>
      <c r="K328" s="1" t="n"/>
      <c r="L328" s="1" t="n"/>
      <c r="M328" s="1" t="n"/>
      <c r="N328" s="1" t="n"/>
      <c r="O328" s="1" t="n"/>
      <c r="P328" s="1" t="n"/>
      <c r="Q328" s="1" t="n"/>
      <c r="R328" s="1" t="n"/>
      <c r="S328" s="1" t="n"/>
      <c r="T328" s="1" t="n"/>
      <c r="U328" s="1" t="n"/>
      <c r="V328" s="1" t="n"/>
      <c r="W328" s="1" t="n"/>
      <c r="X328" s="1" t="n"/>
      <c r="Y328" s="1" t="n"/>
      <c r="Z328" s="1" t="n"/>
      <c r="AA328" s="1" t="n"/>
      <c r="AB328" s="1" t="n"/>
      <c r="AC328" s="1" t="n"/>
      <c r="AD328" s="1" t="n"/>
      <c r="AE328" s="1" t="n"/>
      <c r="AF328" s="1" t="n"/>
      <c r="AG328" s="1" t="n"/>
    </row>
    <row r="329">
      <c r="A329" s="1" t="n"/>
      <c r="B329" s="1" t="n"/>
      <c r="C329" s="1" t="n"/>
      <c r="D329" s="1" t="n"/>
      <c r="E329" s="1" t="n"/>
      <c r="F329" s="1" t="n"/>
      <c r="G329" s="1" t="n"/>
      <c r="H329" s="1" t="n"/>
      <c r="I329" s="1" t="n"/>
      <c r="J329" s="1" t="n"/>
      <c r="K329" s="1" t="n"/>
      <c r="L329" s="1" t="n"/>
      <c r="M329" s="1" t="n"/>
      <c r="N329" s="1" t="n"/>
      <c r="O329" s="1" t="n"/>
      <c r="P329" s="1" t="n"/>
      <c r="Q329" s="1" t="n"/>
      <c r="R329" s="1" t="n"/>
      <c r="S329" s="1" t="n"/>
      <c r="T329" s="1" t="n"/>
      <c r="U329" s="1" t="n"/>
      <c r="V329" s="1" t="n"/>
      <c r="W329" s="1" t="n"/>
      <c r="X329" s="1" t="n"/>
      <c r="Y329" s="1" t="n"/>
      <c r="Z329" s="1" t="n"/>
      <c r="AA329" s="1" t="n"/>
      <c r="AB329" s="1" t="n"/>
      <c r="AC329" s="1" t="n"/>
      <c r="AD329" s="1" t="n"/>
      <c r="AE329" s="1" t="n"/>
      <c r="AF329" s="1" t="n"/>
      <c r="AG329" s="1" t="n"/>
    </row>
    <row r="330">
      <c r="A330" s="1" t="n"/>
      <c r="B330" s="1" t="n"/>
      <c r="C330" s="1" t="n"/>
      <c r="D330" s="1" t="n"/>
      <c r="E330" s="1" t="n"/>
      <c r="F330" s="1" t="n"/>
      <c r="G330" s="1" t="n"/>
      <c r="H330" s="1" t="n"/>
      <c r="I330" s="1" t="n"/>
      <c r="J330" s="1" t="n"/>
      <c r="K330" s="1" t="n"/>
      <c r="L330" s="1" t="n"/>
      <c r="M330" s="1" t="n"/>
      <c r="N330" s="1" t="n"/>
      <c r="O330" s="1" t="n"/>
      <c r="P330" s="1" t="n"/>
      <c r="Q330" s="1" t="n"/>
      <c r="R330" s="1" t="n"/>
      <c r="S330" s="1" t="n"/>
      <c r="T330" s="1" t="n"/>
      <c r="U330" s="1" t="n"/>
      <c r="V330" s="1" t="n"/>
      <c r="W330" s="1" t="n"/>
      <c r="X330" s="1" t="n"/>
      <c r="Y330" s="1" t="n"/>
      <c r="Z330" s="1" t="n"/>
      <c r="AA330" s="1" t="n"/>
      <c r="AB330" s="1" t="n"/>
      <c r="AC330" s="1" t="n"/>
      <c r="AD330" s="1" t="n"/>
      <c r="AE330" s="1" t="n"/>
      <c r="AF330" s="1" t="n"/>
      <c r="AG330" s="1" t="n"/>
    </row>
    <row r="331">
      <c r="A331" s="1" t="n"/>
      <c r="B331" s="1" t="n"/>
      <c r="C331" s="1" t="n"/>
      <c r="D331" s="1" t="n"/>
      <c r="E331" s="1" t="n"/>
      <c r="F331" s="1" t="n"/>
      <c r="G331" s="1" t="n"/>
      <c r="H331" s="1" t="n"/>
      <c r="I331" s="1" t="n"/>
      <c r="J331" s="1" t="n"/>
      <c r="K331" s="1" t="n"/>
      <c r="L331" s="1" t="n"/>
      <c r="M331" s="1" t="n"/>
      <c r="N331" s="1" t="n"/>
      <c r="O331" s="1" t="n"/>
      <c r="P331" s="1" t="n"/>
      <c r="Q331" s="1" t="n"/>
      <c r="R331" s="1" t="n"/>
      <c r="S331" s="1" t="n"/>
      <c r="T331" s="1" t="n"/>
      <c r="U331" s="1" t="n"/>
      <c r="V331" s="1" t="n"/>
      <c r="W331" s="1" t="n"/>
      <c r="X331" s="1" t="n"/>
      <c r="Y331" s="1" t="n"/>
      <c r="Z331" s="1" t="n"/>
      <c r="AA331" s="1" t="n"/>
      <c r="AB331" s="1" t="n"/>
      <c r="AC331" s="1" t="n"/>
      <c r="AD331" s="1" t="n"/>
      <c r="AE331" s="1" t="n"/>
      <c r="AF331" s="1" t="n"/>
      <c r="AG331" s="1" t="n"/>
    </row>
    <row r="332">
      <c r="A332" s="1" t="n"/>
      <c r="B332" s="1" t="n"/>
      <c r="C332" s="1" t="n"/>
      <c r="D332" s="1" t="n"/>
      <c r="E332" s="1" t="n"/>
      <c r="F332" s="1" t="n"/>
      <c r="G332" s="1" t="n"/>
      <c r="H332" s="1" t="n"/>
      <c r="I332" s="1" t="n"/>
      <c r="J332" s="1" t="n"/>
      <c r="K332" s="1" t="n"/>
      <c r="L332" s="1" t="n"/>
      <c r="M332" s="1" t="n"/>
      <c r="N332" s="1" t="n"/>
      <c r="O332" s="1" t="n"/>
      <c r="P332" s="1" t="n"/>
      <c r="Q332" s="1" t="n"/>
      <c r="R332" s="1" t="n"/>
      <c r="S332" s="1" t="n"/>
      <c r="T332" s="1" t="n"/>
      <c r="U332" s="1" t="n"/>
      <c r="V332" s="1" t="n"/>
      <c r="W332" s="1" t="n"/>
      <c r="X332" s="1" t="n"/>
      <c r="Y332" s="1" t="n"/>
      <c r="Z332" s="1" t="n"/>
      <c r="AA332" s="1" t="n"/>
      <c r="AB332" s="1" t="n"/>
      <c r="AC332" s="1" t="n"/>
      <c r="AD332" s="1" t="n"/>
      <c r="AE332" s="1" t="n"/>
      <c r="AF332" s="1" t="n"/>
      <c r="AG332" s="1" t="n"/>
    </row>
    <row r="333">
      <c r="A333" s="1" t="n"/>
      <c r="B333" s="1" t="n"/>
      <c r="C333" s="1" t="n"/>
      <c r="D333" s="1" t="n"/>
      <c r="E333" s="1" t="n"/>
      <c r="F333" s="1" t="n"/>
      <c r="G333" s="1" t="n"/>
      <c r="H333" s="1" t="n"/>
      <c r="I333" s="1" t="n"/>
      <c r="J333" s="1" t="n"/>
      <c r="K333" s="1" t="n"/>
      <c r="L333" s="1" t="n"/>
      <c r="M333" s="1" t="n"/>
      <c r="N333" s="1" t="n"/>
      <c r="O333" s="1" t="n"/>
      <c r="P333" s="1" t="n"/>
      <c r="Q333" s="1" t="n"/>
      <c r="R333" s="1" t="n"/>
      <c r="S333" s="1" t="n"/>
      <c r="T333" s="1" t="n"/>
      <c r="U333" s="1" t="n"/>
      <c r="V333" s="1" t="n"/>
      <c r="W333" s="1" t="n"/>
      <c r="X333" s="1" t="n"/>
      <c r="Y333" s="1" t="n"/>
      <c r="Z333" s="1" t="n"/>
      <c r="AA333" s="1" t="n"/>
      <c r="AB333" s="1" t="n"/>
      <c r="AC333" s="1" t="n"/>
      <c r="AD333" s="1" t="n"/>
      <c r="AE333" s="1" t="n"/>
      <c r="AF333" s="1" t="n"/>
      <c r="AG333" s="1" t="n"/>
    </row>
    <row r="334">
      <c r="A334" s="1" t="n"/>
      <c r="B334" s="1" t="n"/>
      <c r="C334" s="1" t="n"/>
      <c r="D334" s="1" t="n"/>
      <c r="E334" s="1" t="n"/>
      <c r="F334" s="1" t="n"/>
      <c r="G334" s="1" t="n"/>
      <c r="H334" s="1" t="n"/>
      <c r="I334" s="1" t="n"/>
      <c r="J334" s="1" t="n"/>
      <c r="K334" s="1" t="n"/>
      <c r="L334" s="1" t="n"/>
      <c r="M334" s="1" t="n"/>
      <c r="N334" s="1" t="n"/>
      <c r="O334" s="1" t="n"/>
      <c r="P334" s="1" t="n"/>
      <c r="Q334" s="1" t="n"/>
      <c r="R334" s="1" t="n"/>
      <c r="S334" s="1" t="n"/>
      <c r="T334" s="1" t="n"/>
      <c r="U334" s="1" t="n"/>
      <c r="V334" s="1" t="n"/>
      <c r="W334" s="1" t="n"/>
      <c r="X334" s="1" t="n"/>
      <c r="Y334" s="1" t="n"/>
      <c r="Z334" s="1" t="n"/>
      <c r="AA334" s="1" t="n"/>
      <c r="AB334" s="1" t="n"/>
      <c r="AC334" s="1" t="n"/>
      <c r="AD334" s="1" t="n"/>
      <c r="AE334" s="1" t="n"/>
      <c r="AF334" s="1" t="n"/>
      <c r="AG334" s="1" t="n"/>
    </row>
    <row r="335">
      <c r="A335" s="1" t="n"/>
      <c r="B335" s="1" t="n"/>
      <c r="C335" s="1" t="n"/>
      <c r="D335" s="1" t="n"/>
      <c r="E335" s="1" t="n"/>
      <c r="F335" s="1" t="n"/>
      <c r="G335" s="1" t="n"/>
      <c r="H335" s="1" t="n"/>
      <c r="I335" s="1" t="n"/>
      <c r="J335" s="1" t="n"/>
      <c r="K335" s="1" t="n"/>
      <c r="L335" s="1" t="n"/>
      <c r="M335" s="1" t="n"/>
      <c r="N335" s="1" t="n"/>
      <c r="O335" s="1" t="n"/>
      <c r="P335" s="1" t="n"/>
      <c r="Q335" s="1" t="n"/>
      <c r="R335" s="1" t="n"/>
      <c r="S335" s="1" t="n"/>
      <c r="T335" s="1" t="n"/>
      <c r="U335" s="1" t="n"/>
      <c r="V335" s="1" t="n"/>
      <c r="W335" s="1" t="n"/>
      <c r="X335" s="1" t="n"/>
      <c r="Y335" s="1" t="n"/>
      <c r="Z335" s="1" t="n"/>
      <c r="AA335" s="1" t="n"/>
      <c r="AB335" s="1" t="n"/>
      <c r="AC335" s="1" t="n"/>
      <c r="AD335" s="1" t="n"/>
      <c r="AE335" s="1" t="n"/>
      <c r="AF335" s="1" t="n"/>
      <c r="AG335" s="1" t="n"/>
    </row>
    <row r="336">
      <c r="A336" s="1" t="n"/>
      <c r="B336" s="1" t="n"/>
      <c r="C336" s="1" t="n"/>
      <c r="D336" s="1" t="n"/>
      <c r="E336" s="1" t="n"/>
      <c r="F336" s="1" t="n"/>
      <c r="G336" s="1" t="n"/>
      <c r="H336" s="1" t="n"/>
      <c r="I336" s="1" t="n"/>
      <c r="J336" s="1" t="n"/>
      <c r="K336" s="1" t="n"/>
      <c r="L336" s="1" t="n"/>
      <c r="M336" s="1" t="n"/>
      <c r="N336" s="1" t="n"/>
      <c r="O336" s="1" t="n"/>
      <c r="P336" s="1" t="n"/>
      <c r="Q336" s="1" t="n"/>
      <c r="R336" s="1" t="n"/>
      <c r="S336" s="1" t="n"/>
      <c r="T336" s="1" t="n"/>
      <c r="U336" s="1" t="n"/>
      <c r="V336" s="1" t="n"/>
      <c r="W336" s="1" t="n"/>
      <c r="X336" s="1" t="n"/>
      <c r="Y336" s="1" t="n"/>
      <c r="Z336" s="1" t="n"/>
      <c r="AA336" s="1" t="n"/>
      <c r="AB336" s="1" t="n"/>
      <c r="AC336" s="1" t="n"/>
      <c r="AD336" s="1" t="n"/>
      <c r="AE336" s="1" t="n"/>
      <c r="AF336" s="1" t="n"/>
      <c r="AG336" s="1" t="n"/>
    </row>
    <row r="337">
      <c r="A337" s="1" t="n"/>
      <c r="B337" s="1" t="n"/>
      <c r="C337" s="1" t="n"/>
      <c r="D337" s="1" t="n"/>
      <c r="E337" s="1" t="n"/>
      <c r="F337" s="1" t="n"/>
      <c r="G337" s="1" t="n"/>
      <c r="H337" s="1" t="n"/>
      <c r="I337" s="1" t="n"/>
      <c r="J337" s="1" t="n"/>
      <c r="K337" s="1" t="n"/>
      <c r="L337" s="1" t="n"/>
      <c r="M337" s="1" t="n"/>
      <c r="N337" s="1" t="n"/>
      <c r="O337" s="1" t="n"/>
      <c r="P337" s="1" t="n"/>
      <c r="Q337" s="1" t="n"/>
      <c r="R337" s="1" t="n"/>
      <c r="S337" s="1" t="n"/>
      <c r="T337" s="1" t="n"/>
      <c r="U337" s="1" t="n"/>
      <c r="V337" s="1" t="n"/>
      <c r="W337" s="1" t="n"/>
      <c r="X337" s="1" t="n"/>
      <c r="Y337" s="1" t="n"/>
      <c r="Z337" s="1" t="n"/>
      <c r="AA337" s="1" t="n"/>
      <c r="AB337" s="1" t="n"/>
      <c r="AC337" s="1" t="n"/>
      <c r="AD337" s="1" t="n"/>
      <c r="AE337" s="1" t="n"/>
      <c r="AF337" s="1" t="n"/>
      <c r="AG337" s="1" t="n"/>
    </row>
    <row r="338">
      <c r="A338" s="1" t="n"/>
      <c r="B338" s="1" t="n"/>
      <c r="C338" s="1" t="n"/>
      <c r="D338" s="1" t="n"/>
      <c r="E338" s="1" t="n"/>
      <c r="F338" s="1" t="n"/>
      <c r="G338" s="1" t="n"/>
      <c r="H338" s="1" t="n"/>
      <c r="I338" s="1" t="n"/>
      <c r="J338" s="1" t="n"/>
      <c r="K338" s="1" t="n"/>
      <c r="L338" s="1" t="n"/>
      <c r="M338" s="1" t="n"/>
      <c r="N338" s="1" t="n"/>
      <c r="O338" s="1" t="n"/>
      <c r="P338" s="1" t="n"/>
      <c r="Q338" s="1" t="n"/>
      <c r="R338" s="1" t="n"/>
      <c r="S338" s="1" t="n"/>
      <c r="T338" s="1" t="n"/>
      <c r="U338" s="1" t="n"/>
      <c r="V338" s="1" t="n"/>
      <c r="W338" s="1" t="n"/>
      <c r="X338" s="1" t="n"/>
      <c r="Y338" s="1" t="n"/>
      <c r="Z338" s="1" t="n"/>
      <c r="AA338" s="1" t="n"/>
      <c r="AB338" s="1" t="n"/>
      <c r="AC338" s="1" t="n"/>
      <c r="AD338" s="1" t="n"/>
      <c r="AE338" s="1" t="n"/>
      <c r="AF338" s="1" t="n"/>
      <c r="AG338" s="1" t="n"/>
    </row>
    <row r="339">
      <c r="A339" s="1" t="n"/>
      <c r="B339" s="1" t="n"/>
      <c r="C339" s="1" t="n"/>
      <c r="D339" s="1" t="n"/>
      <c r="E339" s="1" t="n"/>
      <c r="F339" s="1" t="n"/>
      <c r="G339" s="1" t="n"/>
      <c r="H339" s="1" t="n"/>
      <c r="I339" s="1" t="n"/>
      <c r="J339" s="1" t="n"/>
      <c r="K339" s="1" t="n"/>
      <c r="L339" s="1" t="n"/>
      <c r="M339" s="1" t="n"/>
      <c r="N339" s="1" t="n"/>
      <c r="O339" s="1" t="n"/>
      <c r="P339" s="1" t="n"/>
      <c r="Q339" s="1" t="n"/>
      <c r="R339" s="1" t="n"/>
      <c r="S339" s="1" t="n"/>
      <c r="T339" s="1" t="n"/>
      <c r="U339" s="1" t="n"/>
      <c r="V339" s="1" t="n"/>
      <c r="W339" s="1" t="n"/>
      <c r="X339" s="1" t="n"/>
      <c r="Y339" s="1" t="n"/>
      <c r="Z339" s="1" t="n"/>
      <c r="AA339" s="1" t="n"/>
      <c r="AB339" s="1" t="n"/>
      <c r="AC339" s="1" t="n"/>
      <c r="AD339" s="1" t="n"/>
      <c r="AE339" s="1" t="n"/>
      <c r="AF339" s="1" t="n"/>
      <c r="AG339" s="1" t="n"/>
    </row>
    <row r="340">
      <c r="A340" s="1" t="n"/>
      <c r="B340" s="1" t="n"/>
      <c r="C340" s="1" t="n"/>
      <c r="D340" s="1" t="n"/>
      <c r="E340" s="1" t="n"/>
      <c r="F340" s="1" t="n"/>
      <c r="G340" s="1" t="n"/>
      <c r="H340" s="1" t="n"/>
      <c r="I340" s="1" t="n"/>
      <c r="J340" s="1" t="n"/>
      <c r="K340" s="1" t="n"/>
      <c r="L340" s="1" t="n"/>
      <c r="M340" s="1" t="n"/>
      <c r="N340" s="1" t="n"/>
      <c r="O340" s="1" t="n"/>
      <c r="P340" s="1" t="n"/>
      <c r="Q340" s="1" t="n"/>
      <c r="R340" s="1" t="n"/>
      <c r="S340" s="1" t="n"/>
      <c r="T340" s="1" t="n"/>
      <c r="U340" s="1" t="n"/>
      <c r="V340" s="1" t="n"/>
      <c r="W340" s="1" t="n"/>
      <c r="X340" s="1" t="n"/>
      <c r="Y340" s="1" t="n"/>
      <c r="Z340" s="1" t="n"/>
      <c r="AA340" s="1" t="n"/>
      <c r="AB340" s="1" t="n"/>
      <c r="AC340" s="1" t="n"/>
      <c r="AD340" s="1" t="n"/>
      <c r="AE340" s="1" t="n"/>
      <c r="AF340" s="1" t="n"/>
      <c r="AG340" s="1" t="n"/>
    </row>
    <row r="341">
      <c r="A341" s="1" t="n"/>
      <c r="B341" s="1" t="n"/>
      <c r="C341" s="1" t="n"/>
      <c r="D341" s="1" t="n"/>
      <c r="E341" s="1" t="n"/>
      <c r="F341" s="1" t="n"/>
      <c r="G341" s="1" t="n"/>
      <c r="H341" s="1" t="n"/>
      <c r="I341" s="1" t="n"/>
      <c r="J341" s="1" t="n"/>
      <c r="K341" s="1" t="n"/>
      <c r="L341" s="1" t="n"/>
      <c r="M341" s="1" t="n"/>
      <c r="N341" s="1" t="n"/>
      <c r="O341" s="1" t="n"/>
      <c r="P341" s="1" t="n"/>
      <c r="Q341" s="1" t="n"/>
      <c r="R341" s="1" t="n"/>
      <c r="S341" s="1" t="n"/>
      <c r="T341" s="1" t="n"/>
      <c r="U341" s="1" t="n"/>
      <c r="V341" s="1" t="n"/>
      <c r="W341" s="1" t="n"/>
      <c r="X341" s="1" t="n"/>
      <c r="Y341" s="1" t="n"/>
      <c r="Z341" s="1" t="n"/>
      <c r="AA341" s="1" t="n"/>
      <c r="AB341" s="1" t="n"/>
      <c r="AC341" s="1" t="n"/>
      <c r="AD341" s="1" t="n"/>
      <c r="AE341" s="1" t="n"/>
      <c r="AF341" s="1" t="n"/>
      <c r="AG341" s="1" t="n"/>
    </row>
    <row r="342">
      <c r="A342" s="1" t="n"/>
      <c r="B342" s="1" t="n"/>
      <c r="C342" s="1" t="n"/>
      <c r="D342" s="1" t="n"/>
      <c r="E342" s="1" t="n"/>
      <c r="F342" s="1" t="n"/>
      <c r="G342" s="1" t="n"/>
      <c r="H342" s="1" t="n"/>
      <c r="I342" s="1" t="n"/>
      <c r="J342" s="1" t="n"/>
      <c r="K342" s="1" t="n"/>
      <c r="L342" s="1" t="n"/>
      <c r="M342" s="1" t="n"/>
      <c r="N342" s="1" t="n"/>
      <c r="O342" s="1" t="n"/>
      <c r="P342" s="1" t="n"/>
      <c r="Q342" s="1" t="n"/>
      <c r="R342" s="1" t="n"/>
      <c r="S342" s="1" t="n"/>
      <c r="T342" s="1" t="n"/>
      <c r="U342" s="1" t="n"/>
      <c r="V342" s="1" t="n"/>
      <c r="W342" s="1" t="n"/>
      <c r="X342" s="1" t="n"/>
      <c r="Y342" s="1" t="n"/>
      <c r="Z342" s="1" t="n"/>
      <c r="AA342" s="1" t="n"/>
      <c r="AB342" s="1" t="n"/>
      <c r="AC342" s="1" t="n"/>
      <c r="AD342" s="1" t="n"/>
      <c r="AE342" s="1" t="n"/>
      <c r="AF342" s="1" t="n"/>
      <c r="AG342" s="1" t="n"/>
    </row>
    <row r="343">
      <c r="A343" s="1" t="n"/>
      <c r="B343" s="1" t="n"/>
      <c r="C343" s="1" t="n"/>
      <c r="D343" s="1" t="n"/>
      <c r="E343" s="1" t="n"/>
      <c r="F343" s="1" t="n"/>
      <c r="G343" s="1" t="n"/>
      <c r="H343" s="1" t="n"/>
      <c r="I343" s="1" t="n"/>
      <c r="J343" s="1" t="n"/>
      <c r="K343" s="1" t="n"/>
      <c r="L343" s="1" t="n"/>
      <c r="M343" s="1" t="n"/>
      <c r="N343" s="1" t="n"/>
      <c r="O343" s="1" t="n"/>
      <c r="P343" s="1" t="n"/>
      <c r="Q343" s="1" t="n"/>
      <c r="R343" s="1" t="n"/>
      <c r="S343" s="1" t="n"/>
      <c r="T343" s="1" t="n"/>
      <c r="U343" s="1" t="n"/>
      <c r="V343" s="1" t="n"/>
      <c r="W343" s="1" t="n"/>
      <c r="X343" s="1" t="n"/>
      <c r="Y343" s="1" t="n"/>
      <c r="Z343" s="1" t="n"/>
      <c r="AA343" s="1" t="n"/>
      <c r="AB343" s="1" t="n"/>
      <c r="AC343" s="1" t="n"/>
      <c r="AD343" s="1" t="n"/>
      <c r="AE343" s="1" t="n"/>
      <c r="AF343" s="1" t="n"/>
      <c r="AG343" s="1" t="n"/>
    </row>
    <row r="344">
      <c r="A344" s="1" t="n"/>
      <c r="B344" s="1" t="n"/>
      <c r="C344" s="1" t="n"/>
      <c r="D344" s="1" t="n"/>
      <c r="E344" s="1" t="n"/>
      <c r="F344" s="1" t="n"/>
      <c r="G344" s="1" t="n"/>
      <c r="H344" s="1" t="n"/>
      <c r="I344" s="1" t="n"/>
      <c r="J344" s="1" t="n"/>
      <c r="K344" s="1" t="n"/>
      <c r="L344" s="1" t="n"/>
      <c r="M344" s="1" t="n"/>
      <c r="N344" s="1" t="n"/>
      <c r="O344" s="1" t="n"/>
      <c r="P344" s="1" t="n"/>
      <c r="Q344" s="1" t="n"/>
      <c r="R344" s="1" t="n"/>
      <c r="S344" s="1" t="n"/>
      <c r="T344" s="1" t="n"/>
      <c r="U344" s="1" t="n"/>
      <c r="V344" s="1" t="n"/>
      <c r="W344" s="1" t="n"/>
      <c r="X344" s="1" t="n"/>
      <c r="Y344" s="1" t="n"/>
      <c r="Z344" s="1" t="n"/>
      <c r="AA344" s="1" t="n"/>
      <c r="AB344" s="1" t="n"/>
      <c r="AC344" s="1" t="n"/>
      <c r="AD344" s="1" t="n"/>
      <c r="AE344" s="1" t="n"/>
      <c r="AF344" s="1" t="n"/>
      <c r="AG344" s="1" t="n"/>
    </row>
    <row r="345">
      <c r="A345" s="1" t="n"/>
      <c r="B345" s="1" t="n"/>
      <c r="C345" s="1" t="n"/>
      <c r="D345" s="1" t="n"/>
      <c r="E345" s="1" t="n"/>
      <c r="F345" s="1" t="n"/>
      <c r="G345" s="1" t="n"/>
      <c r="H345" s="1" t="n"/>
      <c r="I345" s="1" t="n"/>
      <c r="J345" s="1" t="n"/>
      <c r="K345" s="1" t="n"/>
      <c r="L345" s="1" t="n"/>
      <c r="M345" s="1" t="n"/>
      <c r="N345" s="1" t="n"/>
      <c r="O345" s="1" t="n"/>
      <c r="P345" s="1" t="n"/>
      <c r="Q345" s="1" t="n"/>
      <c r="R345" s="1" t="n"/>
      <c r="S345" s="1" t="n"/>
      <c r="T345" s="1" t="n"/>
      <c r="U345" s="1" t="n"/>
      <c r="V345" s="1" t="n"/>
      <c r="W345" s="1" t="n"/>
      <c r="X345" s="1" t="n"/>
      <c r="Y345" s="1" t="n"/>
      <c r="Z345" s="1" t="n"/>
      <c r="AA345" s="1" t="n"/>
      <c r="AB345" s="1" t="n"/>
      <c r="AC345" s="1" t="n"/>
      <c r="AD345" s="1" t="n"/>
      <c r="AE345" s="1" t="n"/>
      <c r="AF345" s="1" t="n"/>
      <c r="AG345" s="1" t="n"/>
    </row>
    <row r="346">
      <c r="A346" s="1" t="n"/>
      <c r="B346" s="1" t="n"/>
      <c r="C346" s="1" t="n"/>
      <c r="D346" s="1" t="n"/>
      <c r="E346" s="1" t="n"/>
      <c r="F346" s="1" t="n"/>
      <c r="G346" s="1" t="n"/>
      <c r="H346" s="1" t="n"/>
      <c r="I346" s="1" t="n"/>
      <c r="J346" s="1" t="n"/>
      <c r="K346" s="1" t="n"/>
      <c r="L346" s="1" t="n"/>
      <c r="M346" s="1" t="n"/>
      <c r="N346" s="1" t="n"/>
      <c r="O346" s="1" t="n"/>
      <c r="P346" s="1" t="n"/>
      <c r="Q346" s="1" t="n"/>
      <c r="R346" s="1" t="n"/>
      <c r="S346" s="1" t="n"/>
      <c r="T346" s="1" t="n"/>
      <c r="U346" s="1" t="n"/>
      <c r="V346" s="1" t="n"/>
      <c r="W346" s="1" t="n"/>
      <c r="X346" s="1" t="n"/>
      <c r="Y346" s="1" t="n"/>
      <c r="Z346" s="1" t="n"/>
      <c r="AA346" s="1" t="n"/>
      <c r="AB346" s="1" t="n"/>
      <c r="AC346" s="1" t="n"/>
      <c r="AD346" s="1" t="n"/>
      <c r="AE346" s="1" t="n"/>
      <c r="AF346" s="1" t="n"/>
      <c r="AG346" s="1" t="n"/>
    </row>
    <row r="347">
      <c r="A347" s="1" t="n"/>
      <c r="B347" s="1" t="n"/>
      <c r="C347" s="1" t="n"/>
      <c r="D347" s="1" t="n"/>
      <c r="E347" s="1" t="n"/>
      <c r="F347" s="1" t="n"/>
      <c r="G347" s="1" t="n"/>
      <c r="H347" s="1" t="n"/>
      <c r="I347" s="1" t="n"/>
      <c r="J347" s="1" t="n"/>
      <c r="K347" s="1" t="n"/>
      <c r="L347" s="1" t="n"/>
      <c r="M347" s="1" t="n"/>
      <c r="N347" s="1" t="n"/>
      <c r="O347" s="1" t="n"/>
      <c r="P347" s="1" t="n"/>
      <c r="Q347" s="1" t="n"/>
      <c r="R347" s="1" t="n"/>
      <c r="S347" s="1" t="n"/>
      <c r="T347" s="1" t="n"/>
      <c r="U347" s="1" t="n"/>
      <c r="V347" s="1" t="n"/>
      <c r="W347" s="1" t="n"/>
      <c r="X347" s="1" t="n"/>
      <c r="Y347" s="1" t="n"/>
      <c r="Z347" s="1" t="n"/>
      <c r="AA347" s="1" t="n"/>
      <c r="AB347" s="1" t="n"/>
      <c r="AC347" s="1" t="n"/>
      <c r="AD347" s="1" t="n"/>
      <c r="AE347" s="1" t="n"/>
      <c r="AF347" s="1" t="n"/>
      <c r="AG347" s="1" t="n"/>
    </row>
    <row r="348">
      <c r="A348" s="1" t="n"/>
      <c r="B348" s="1" t="n"/>
      <c r="C348" s="1" t="n"/>
      <c r="D348" s="1" t="n"/>
      <c r="E348" s="1" t="n"/>
      <c r="F348" s="1" t="n"/>
      <c r="G348" s="1" t="n"/>
      <c r="H348" s="1" t="n"/>
      <c r="I348" s="1" t="n"/>
      <c r="J348" s="1" t="n"/>
      <c r="K348" s="1" t="n"/>
      <c r="L348" s="1" t="n"/>
      <c r="M348" s="1" t="n"/>
      <c r="N348" s="1" t="n"/>
      <c r="O348" s="1" t="n"/>
      <c r="P348" s="1" t="n"/>
      <c r="Q348" s="1" t="n"/>
      <c r="R348" s="1" t="n"/>
      <c r="S348" s="1" t="n"/>
      <c r="T348" s="1" t="n"/>
      <c r="U348" s="1" t="n"/>
      <c r="V348" s="1" t="n"/>
      <c r="W348" s="1" t="n"/>
      <c r="X348" s="1" t="n"/>
      <c r="Y348" s="1" t="n"/>
      <c r="Z348" s="1" t="n"/>
      <c r="AA348" s="1" t="n"/>
      <c r="AB348" s="1" t="n"/>
      <c r="AC348" s="1" t="n"/>
      <c r="AD348" s="1" t="n"/>
      <c r="AE348" s="1" t="n"/>
      <c r="AF348" s="1" t="n"/>
      <c r="AG348" s="1" t="n"/>
    </row>
    <row r="349">
      <c r="A349" s="1" t="n"/>
      <c r="B349" s="1" t="n"/>
      <c r="C349" s="1" t="n"/>
      <c r="D349" s="1" t="n"/>
      <c r="E349" s="1" t="n"/>
      <c r="F349" s="1" t="n"/>
      <c r="G349" s="1" t="n"/>
      <c r="H349" s="1" t="n"/>
      <c r="I349" s="1" t="n"/>
      <c r="J349" s="1" t="n"/>
      <c r="K349" s="1" t="n"/>
      <c r="L349" s="1" t="n"/>
      <c r="M349" s="1" t="n"/>
      <c r="N349" s="1" t="n"/>
      <c r="O349" s="1" t="n"/>
      <c r="P349" s="1" t="n"/>
      <c r="Q349" s="1" t="n"/>
      <c r="R349" s="1" t="n"/>
      <c r="S349" s="1" t="n"/>
      <c r="T349" s="1" t="n"/>
      <c r="U349" s="1" t="n"/>
      <c r="V349" s="1" t="n"/>
      <c r="W349" s="1" t="n"/>
      <c r="X349" s="1" t="n"/>
      <c r="Y349" s="1" t="n"/>
      <c r="Z349" s="1" t="n"/>
      <c r="AA349" s="1" t="n"/>
      <c r="AB349" s="1" t="n"/>
      <c r="AC349" s="1" t="n"/>
      <c r="AD349" s="1" t="n"/>
      <c r="AE349" s="1" t="n"/>
      <c r="AF349" s="1" t="n"/>
      <c r="AG349" s="1" t="n"/>
    </row>
    <row r="350">
      <c r="A350" s="1" t="n"/>
      <c r="B350" s="1" t="n"/>
      <c r="C350" s="1" t="n"/>
      <c r="D350" s="1" t="n"/>
      <c r="E350" s="1" t="n"/>
      <c r="F350" s="1" t="n"/>
      <c r="G350" s="1" t="n"/>
      <c r="H350" s="1" t="n"/>
      <c r="I350" s="1" t="n"/>
      <c r="J350" s="1" t="n"/>
      <c r="K350" s="1" t="n"/>
      <c r="L350" s="1" t="n"/>
      <c r="M350" s="1" t="n"/>
      <c r="N350" s="1" t="n"/>
      <c r="O350" s="1" t="n"/>
      <c r="P350" s="1" t="n"/>
      <c r="Q350" s="1" t="n"/>
      <c r="R350" s="1" t="n"/>
      <c r="S350" s="1" t="n"/>
      <c r="T350" s="1" t="n"/>
      <c r="U350" s="1" t="n"/>
      <c r="V350" s="1" t="n"/>
      <c r="W350" s="1" t="n"/>
      <c r="X350" s="1" t="n"/>
      <c r="Y350" s="1" t="n"/>
      <c r="Z350" s="1" t="n"/>
      <c r="AA350" s="1" t="n"/>
      <c r="AB350" s="1" t="n"/>
      <c r="AC350" s="1" t="n"/>
      <c r="AD350" s="1" t="n"/>
      <c r="AE350" s="1" t="n"/>
      <c r="AF350" s="1" t="n"/>
      <c r="AG350" s="1" t="n"/>
    </row>
    <row r="351">
      <c r="A351" s="1" t="n"/>
      <c r="B351" s="1" t="n"/>
      <c r="C351" s="1" t="n"/>
      <c r="D351" s="1" t="n"/>
      <c r="E351" s="1" t="n"/>
      <c r="F351" s="1" t="n"/>
      <c r="G351" s="1" t="n"/>
      <c r="H351" s="1" t="n"/>
      <c r="I351" s="1" t="n"/>
      <c r="J351" s="1" t="n"/>
      <c r="K351" s="1" t="n"/>
      <c r="L351" s="1" t="n"/>
      <c r="M351" s="1" t="n"/>
      <c r="N351" s="1" t="n"/>
      <c r="O351" s="1" t="n"/>
      <c r="P351" s="1" t="n"/>
      <c r="Q351" s="1" t="n"/>
      <c r="R351" s="1" t="n"/>
      <c r="S351" s="1" t="n"/>
      <c r="T351" s="1" t="n"/>
      <c r="U351" s="1" t="n"/>
      <c r="V351" s="1" t="n"/>
      <c r="W351" s="1" t="n"/>
      <c r="X351" s="1" t="n"/>
      <c r="Y351" s="1" t="n"/>
      <c r="Z351" s="1" t="n"/>
      <c r="AA351" s="1" t="n"/>
      <c r="AB351" s="1" t="n"/>
      <c r="AC351" s="1" t="n"/>
      <c r="AD351" s="1" t="n"/>
      <c r="AE351" s="1" t="n"/>
      <c r="AF351" s="1" t="n"/>
      <c r="AG351" s="1" t="n"/>
    </row>
    <row r="352">
      <c r="A352" s="1" t="n"/>
      <c r="B352" s="1" t="n"/>
      <c r="C352" s="1" t="n"/>
      <c r="D352" s="1" t="n"/>
      <c r="E352" s="1" t="n"/>
      <c r="F352" s="1" t="n"/>
      <c r="G352" s="1" t="n"/>
      <c r="H352" s="1" t="n"/>
      <c r="I352" s="1" t="n"/>
      <c r="J352" s="1" t="n"/>
      <c r="K352" s="1" t="n"/>
      <c r="L352" s="1" t="n"/>
      <c r="M352" s="1" t="n"/>
      <c r="N352" s="1" t="n"/>
      <c r="O352" s="1" t="n"/>
      <c r="P352" s="1" t="n"/>
      <c r="Q352" s="1" t="n"/>
      <c r="R352" s="1" t="n"/>
      <c r="S352" s="1" t="n"/>
      <c r="T352" s="1" t="n"/>
      <c r="U352" s="1" t="n"/>
      <c r="V352" s="1" t="n"/>
      <c r="W352" s="1" t="n"/>
      <c r="X352" s="1" t="n"/>
      <c r="Y352" s="1" t="n"/>
      <c r="Z352" s="1" t="n"/>
      <c r="AA352" s="1" t="n"/>
      <c r="AB352" s="1" t="n"/>
      <c r="AC352" s="1" t="n"/>
      <c r="AD352" s="1" t="n"/>
      <c r="AE352" s="1" t="n"/>
      <c r="AF352" s="1" t="n"/>
      <c r="AG352" s="1" t="n"/>
    </row>
    <row r="353">
      <c r="A353" s="1" t="n"/>
      <c r="B353" s="1" t="n"/>
      <c r="C353" s="1" t="n"/>
      <c r="D353" s="1" t="n"/>
      <c r="E353" s="1" t="n"/>
      <c r="F353" s="1" t="n"/>
      <c r="G353" s="1" t="n"/>
      <c r="H353" s="1" t="n"/>
      <c r="I353" s="1" t="n"/>
      <c r="J353" s="1" t="n"/>
      <c r="K353" s="1" t="n"/>
      <c r="L353" s="1" t="n"/>
      <c r="M353" s="1" t="n"/>
      <c r="N353" s="1" t="n"/>
      <c r="O353" s="1" t="n"/>
      <c r="P353" s="1" t="n"/>
      <c r="Q353" s="1" t="n"/>
      <c r="R353" s="1" t="n"/>
      <c r="S353" s="1" t="n"/>
      <c r="T353" s="1" t="n"/>
      <c r="U353" s="1" t="n"/>
      <c r="V353" s="1" t="n"/>
      <c r="W353" s="1" t="n"/>
      <c r="X353" s="1" t="n"/>
      <c r="Y353" s="1" t="n"/>
      <c r="Z353" s="1" t="n"/>
      <c r="AA353" s="1" t="n"/>
      <c r="AB353" s="1" t="n"/>
      <c r="AC353" s="1" t="n"/>
      <c r="AD353" s="1" t="n"/>
      <c r="AE353" s="1" t="n"/>
      <c r="AF353" s="1" t="n"/>
      <c r="AG353" s="1" t="n"/>
    </row>
    <row r="354">
      <c r="A354" s="1" t="n"/>
      <c r="B354" s="1" t="n"/>
      <c r="C354" s="1" t="n"/>
      <c r="D354" s="1" t="n"/>
      <c r="E354" s="1" t="n"/>
      <c r="F354" s="1" t="n"/>
      <c r="G354" s="1" t="n"/>
      <c r="H354" s="1" t="n"/>
      <c r="I354" s="1" t="n"/>
      <c r="J354" s="1" t="n"/>
      <c r="K354" s="1" t="n"/>
      <c r="L354" s="1" t="n"/>
      <c r="M354" s="1" t="n"/>
      <c r="N354" s="1" t="n"/>
      <c r="O354" s="1" t="n"/>
      <c r="P354" s="1" t="n"/>
      <c r="Q354" s="1" t="n"/>
      <c r="R354" s="1" t="n"/>
      <c r="S354" s="1" t="n"/>
      <c r="T354" s="1" t="n"/>
      <c r="U354" s="1" t="n"/>
      <c r="V354" s="1" t="n"/>
      <c r="W354" s="1" t="n"/>
      <c r="X354" s="1" t="n"/>
      <c r="Y354" s="1" t="n"/>
      <c r="Z354" s="1" t="n"/>
      <c r="AA354" s="1" t="n"/>
      <c r="AB354" s="1" t="n"/>
      <c r="AC354" s="1" t="n"/>
      <c r="AD354" s="1" t="n"/>
      <c r="AE354" s="1" t="n"/>
      <c r="AF354" s="1" t="n"/>
      <c r="AG354" s="1" t="n"/>
    </row>
    <row r="355">
      <c r="A355" s="1" t="n"/>
      <c r="B355" s="1" t="n"/>
      <c r="C355" s="1" t="n"/>
      <c r="D355" s="1" t="n"/>
      <c r="E355" s="1" t="n"/>
      <c r="F355" s="1" t="n"/>
      <c r="G355" s="1" t="n"/>
      <c r="H355" s="1" t="n"/>
      <c r="I355" s="1" t="n"/>
      <c r="J355" s="1" t="n"/>
      <c r="K355" s="1" t="n"/>
      <c r="L355" s="1" t="n"/>
      <c r="M355" s="1" t="n"/>
      <c r="N355" s="1" t="n"/>
      <c r="O355" s="1" t="n"/>
      <c r="P355" s="1" t="n"/>
      <c r="Q355" s="1" t="n"/>
      <c r="R355" s="1" t="n"/>
      <c r="S355" s="1" t="n"/>
      <c r="T355" s="1" t="n"/>
      <c r="U355" s="1" t="n"/>
      <c r="V355" s="1" t="n"/>
      <c r="W355" s="1" t="n"/>
      <c r="X355" s="1" t="n"/>
      <c r="Y355" s="1" t="n"/>
      <c r="Z355" s="1" t="n"/>
      <c r="AA355" s="1" t="n"/>
      <c r="AB355" s="1" t="n"/>
      <c r="AC355" s="1" t="n"/>
      <c r="AD355" s="1" t="n"/>
      <c r="AE355" s="1" t="n"/>
      <c r="AF355" s="1" t="n"/>
      <c r="AG355" s="1" t="n"/>
    </row>
    <row r="356">
      <c r="A356" s="1" t="n"/>
      <c r="B356" s="1" t="n"/>
      <c r="C356" s="1" t="n"/>
      <c r="D356" s="1" t="n"/>
      <c r="E356" s="1" t="n"/>
      <c r="F356" s="1" t="n"/>
      <c r="G356" s="1" t="n"/>
      <c r="H356" s="1" t="n"/>
      <c r="I356" s="1" t="n"/>
      <c r="J356" s="1" t="n"/>
      <c r="K356" s="1" t="n"/>
      <c r="L356" s="1" t="n"/>
      <c r="M356" s="1" t="n"/>
      <c r="N356" s="1" t="n"/>
      <c r="O356" s="1" t="n"/>
      <c r="P356" s="1" t="n"/>
      <c r="Q356" s="1" t="n"/>
      <c r="R356" s="1" t="n"/>
      <c r="S356" s="1" t="n"/>
      <c r="T356" s="1" t="n"/>
      <c r="U356" s="1" t="n"/>
      <c r="V356" s="1" t="n"/>
      <c r="W356" s="1" t="n"/>
      <c r="X356" s="1" t="n"/>
      <c r="Y356" s="1" t="n"/>
      <c r="Z356" s="1" t="n"/>
      <c r="AA356" s="1" t="n"/>
      <c r="AB356" s="1" t="n"/>
      <c r="AC356" s="1" t="n"/>
      <c r="AD356" s="1" t="n"/>
      <c r="AE356" s="1" t="n"/>
      <c r="AF356" s="1" t="n"/>
      <c r="AG356" s="1" t="n"/>
    </row>
    <row r="357">
      <c r="A357" s="1" t="n"/>
      <c r="B357" s="1" t="n"/>
      <c r="C357" s="1" t="n"/>
      <c r="D357" s="1" t="n"/>
      <c r="E357" s="1" t="n"/>
      <c r="F357" s="1" t="n"/>
      <c r="G357" s="1" t="n"/>
      <c r="H357" s="1" t="n"/>
      <c r="I357" s="1" t="n"/>
      <c r="J357" s="1" t="n"/>
      <c r="K357" s="1" t="n"/>
      <c r="L357" s="1" t="n"/>
      <c r="M357" s="1" t="n"/>
      <c r="N357" s="1" t="n"/>
      <c r="O357" s="1" t="n"/>
      <c r="P357" s="1" t="n"/>
      <c r="Q357" s="1" t="n"/>
      <c r="R357" s="1" t="n"/>
      <c r="S357" s="1" t="n"/>
      <c r="T357" s="1" t="n"/>
      <c r="U357" s="1" t="n"/>
      <c r="V357" s="1" t="n"/>
      <c r="W357" s="1" t="n"/>
      <c r="X357" s="1" t="n"/>
      <c r="Y357" s="1" t="n"/>
      <c r="Z357" s="1" t="n"/>
      <c r="AA357" s="1" t="n"/>
      <c r="AB357" s="1" t="n"/>
      <c r="AC357" s="1" t="n"/>
      <c r="AD357" s="1" t="n"/>
      <c r="AE357" s="1" t="n"/>
      <c r="AF357" s="1" t="n"/>
      <c r="AG357" s="1" t="n"/>
    </row>
    <row r="358">
      <c r="A358" s="1" t="n"/>
      <c r="B358" s="1" t="n"/>
      <c r="C358" s="1" t="n"/>
      <c r="D358" s="1" t="n"/>
      <c r="E358" s="1" t="n"/>
      <c r="F358" s="1" t="n"/>
      <c r="G358" s="1" t="n"/>
      <c r="H358" s="1" t="n"/>
      <c r="I358" s="1" t="n"/>
      <c r="J358" s="1" t="n"/>
      <c r="K358" s="1" t="n"/>
      <c r="L358" s="1" t="n"/>
      <c r="M358" s="1" t="n"/>
      <c r="N358" s="1" t="n"/>
      <c r="O358" s="1" t="n"/>
      <c r="P358" s="1" t="n"/>
      <c r="Q358" s="1" t="n"/>
      <c r="R358" s="1" t="n"/>
      <c r="S358" s="1" t="n"/>
      <c r="T358" s="1" t="n"/>
      <c r="U358" s="1" t="n"/>
      <c r="V358" s="1" t="n"/>
      <c r="W358" s="1" t="n"/>
      <c r="X358" s="1" t="n"/>
      <c r="Y358" s="1" t="n"/>
      <c r="Z358" s="1" t="n"/>
      <c r="AA358" s="1" t="n"/>
      <c r="AB358" s="1" t="n"/>
      <c r="AC358" s="1" t="n"/>
      <c r="AD358" s="1" t="n"/>
      <c r="AE358" s="1" t="n"/>
      <c r="AF358" s="1" t="n"/>
      <c r="AG358" s="1" t="n"/>
    </row>
    <row r="359">
      <c r="A359" s="1" t="n"/>
      <c r="B359" s="1" t="n"/>
      <c r="C359" s="1" t="n"/>
      <c r="D359" s="1" t="n"/>
      <c r="E359" s="1" t="n"/>
      <c r="F359" s="1" t="n"/>
      <c r="G359" s="1" t="n"/>
      <c r="H359" s="1" t="n"/>
      <c r="I359" s="1" t="n"/>
      <c r="J359" s="1" t="n"/>
      <c r="K359" s="1" t="n"/>
      <c r="L359" s="1" t="n"/>
      <c r="M359" s="1" t="n"/>
      <c r="N359" s="1" t="n"/>
      <c r="O359" s="1" t="n"/>
      <c r="P359" s="1" t="n"/>
      <c r="Q359" s="1" t="n"/>
      <c r="R359" s="1" t="n"/>
      <c r="S359" s="1" t="n"/>
      <c r="T359" s="1" t="n"/>
      <c r="U359" s="1" t="n"/>
      <c r="V359" s="1" t="n"/>
      <c r="W359" s="1" t="n"/>
      <c r="X359" s="1" t="n"/>
      <c r="Y359" s="1" t="n"/>
      <c r="Z359" s="1" t="n"/>
      <c r="AA359" s="1" t="n"/>
      <c r="AB359" s="1" t="n"/>
      <c r="AC359" s="1" t="n"/>
      <c r="AD359" s="1" t="n"/>
      <c r="AE359" s="1" t="n"/>
      <c r="AF359" s="1" t="n"/>
      <c r="AG359" s="1" t="n"/>
    </row>
    <row r="360">
      <c r="A360" s="1" t="n"/>
      <c r="B360" s="1" t="n"/>
      <c r="C360" s="1" t="n"/>
      <c r="D360" s="1" t="n"/>
      <c r="E360" s="1" t="n"/>
      <c r="F360" s="1" t="n"/>
      <c r="G360" s="1" t="n"/>
      <c r="H360" s="1" t="n"/>
      <c r="I360" s="1" t="n"/>
      <c r="J360" s="1" t="n"/>
      <c r="K360" s="1" t="n"/>
      <c r="L360" s="1" t="n"/>
      <c r="M360" s="1" t="n"/>
      <c r="N360" s="1" t="n"/>
      <c r="O360" s="1" t="n"/>
      <c r="P360" s="1" t="n"/>
      <c r="Q360" s="1" t="n"/>
      <c r="R360" s="1" t="n"/>
      <c r="S360" s="1" t="n"/>
      <c r="T360" s="1" t="n"/>
      <c r="U360" s="1" t="n"/>
      <c r="V360" s="1" t="n"/>
      <c r="W360" s="1" t="n"/>
      <c r="X360" s="1" t="n"/>
      <c r="Y360" s="1" t="n"/>
      <c r="Z360" s="1" t="n"/>
      <c r="AA360" s="1" t="n"/>
      <c r="AB360" s="1" t="n"/>
      <c r="AC360" s="1" t="n"/>
      <c r="AD360" s="1" t="n"/>
      <c r="AE360" s="1" t="n"/>
      <c r="AF360" s="1" t="n"/>
      <c r="AG360" s="1" t="n"/>
    </row>
    <row r="361">
      <c r="A361" s="1" t="n"/>
      <c r="B361" s="1" t="n"/>
      <c r="C361" s="1" t="n"/>
      <c r="D361" s="1" t="n"/>
      <c r="E361" s="1" t="n"/>
      <c r="F361" s="1" t="n"/>
      <c r="G361" s="1" t="n"/>
      <c r="H361" s="1" t="n"/>
      <c r="I361" s="1" t="n"/>
      <c r="J361" s="1" t="n"/>
      <c r="K361" s="1" t="n"/>
      <c r="L361" s="1" t="n"/>
      <c r="M361" s="1" t="n"/>
      <c r="N361" s="1" t="n"/>
      <c r="O361" s="1" t="n"/>
      <c r="P361" s="1" t="n"/>
      <c r="Q361" s="1" t="n"/>
      <c r="R361" s="1" t="n"/>
      <c r="S361" s="1" t="n"/>
      <c r="T361" s="1" t="n"/>
      <c r="U361" s="1" t="n"/>
      <c r="V361" s="1" t="n"/>
      <c r="W361" s="1" t="n"/>
      <c r="X361" s="1" t="n"/>
      <c r="Y361" s="1" t="n"/>
      <c r="Z361" s="1" t="n"/>
      <c r="AA361" s="1" t="n"/>
      <c r="AB361" s="1" t="n"/>
      <c r="AC361" s="1" t="n"/>
      <c r="AD361" s="1" t="n"/>
      <c r="AE361" s="1" t="n"/>
      <c r="AF361" s="1" t="n"/>
      <c r="AG361" s="1" t="n"/>
    </row>
    <row r="362">
      <c r="A362" s="1" t="n"/>
      <c r="B362" s="1" t="n"/>
      <c r="C362" s="1" t="n"/>
      <c r="D362" s="1" t="n"/>
      <c r="E362" s="1" t="n"/>
      <c r="F362" s="1" t="n"/>
      <c r="G362" s="1" t="n"/>
      <c r="H362" s="1" t="n"/>
      <c r="I362" s="1" t="n"/>
      <c r="J362" s="1" t="n"/>
      <c r="K362" s="1" t="n"/>
      <c r="L362" s="1" t="n"/>
      <c r="M362" s="1" t="n"/>
      <c r="N362" s="1" t="n"/>
      <c r="O362" s="1" t="n"/>
      <c r="P362" s="1" t="n"/>
      <c r="Q362" s="1" t="n"/>
      <c r="R362" s="1" t="n"/>
      <c r="S362" s="1" t="n"/>
      <c r="T362" s="1" t="n"/>
      <c r="U362" s="1" t="n"/>
      <c r="V362" s="1" t="n"/>
      <c r="W362" s="1" t="n"/>
      <c r="X362" s="1" t="n"/>
      <c r="Y362" s="1" t="n"/>
      <c r="Z362" s="1" t="n"/>
      <c r="AA362" s="1" t="n"/>
      <c r="AB362" s="1" t="n"/>
      <c r="AC362" s="1" t="n"/>
      <c r="AD362" s="1" t="n"/>
      <c r="AE362" s="1" t="n"/>
      <c r="AF362" s="1" t="n"/>
      <c r="AG362" s="1" t="n"/>
    </row>
    <row r="363">
      <c r="A363" s="1" t="n"/>
      <c r="B363" s="1" t="n"/>
      <c r="C363" s="1" t="n"/>
      <c r="D363" s="1" t="n"/>
      <c r="E363" s="1" t="n"/>
      <c r="F363" s="1" t="n"/>
      <c r="G363" s="1" t="n"/>
      <c r="H363" s="1" t="n"/>
      <c r="I363" s="1" t="n"/>
      <c r="J363" s="1" t="n"/>
      <c r="K363" s="1" t="n"/>
      <c r="L363" s="1" t="n"/>
      <c r="M363" s="1" t="n"/>
      <c r="N363" s="1" t="n"/>
      <c r="O363" s="1" t="n"/>
      <c r="P363" s="1" t="n"/>
      <c r="Q363" s="1" t="n"/>
      <c r="R363" s="1" t="n"/>
      <c r="S363" s="1" t="n"/>
      <c r="T363" s="1" t="n"/>
      <c r="U363" s="1" t="n"/>
      <c r="V363" s="1" t="n"/>
      <c r="W363" s="1" t="n"/>
      <c r="X363" s="1" t="n"/>
      <c r="Y363" s="1" t="n"/>
      <c r="Z363" s="1" t="n"/>
      <c r="AA363" s="1" t="n"/>
      <c r="AB363" s="1" t="n"/>
      <c r="AC363" s="1" t="n"/>
      <c r="AD363" s="1" t="n"/>
      <c r="AE363" s="1" t="n"/>
      <c r="AF363" s="1" t="n"/>
      <c r="AG363" s="1" t="n"/>
    </row>
    <row r="364">
      <c r="A364" s="1" t="n"/>
      <c r="B364" s="1" t="n"/>
      <c r="C364" s="1" t="n"/>
      <c r="D364" s="1" t="n"/>
      <c r="E364" s="1" t="n"/>
      <c r="F364" s="1" t="n"/>
      <c r="G364" s="1" t="n"/>
      <c r="H364" s="1" t="n"/>
      <c r="I364" s="1" t="n"/>
      <c r="J364" s="1" t="n"/>
      <c r="K364" s="1" t="n"/>
      <c r="L364" s="1" t="n"/>
      <c r="M364" s="1" t="n"/>
      <c r="N364" s="1" t="n"/>
      <c r="O364" s="1" t="n"/>
      <c r="P364" s="1" t="n"/>
      <c r="Q364" s="1" t="n"/>
      <c r="R364" s="1" t="n"/>
      <c r="S364" s="1" t="n"/>
      <c r="T364" s="1" t="n"/>
      <c r="U364" s="1" t="n"/>
      <c r="V364" s="1" t="n"/>
      <c r="W364" s="1" t="n"/>
      <c r="X364" s="1" t="n"/>
      <c r="Y364" s="1" t="n"/>
      <c r="Z364" s="1" t="n"/>
      <c r="AA364" s="1" t="n"/>
      <c r="AB364" s="1" t="n"/>
      <c r="AC364" s="1" t="n"/>
      <c r="AD364" s="1" t="n"/>
      <c r="AE364" s="1" t="n"/>
      <c r="AF364" s="1" t="n"/>
      <c r="AG364" s="1" t="n"/>
    </row>
    <row r="365">
      <c r="A365" s="1" t="n"/>
      <c r="B365" s="1" t="n"/>
      <c r="C365" s="1" t="n"/>
      <c r="D365" s="1" t="n"/>
      <c r="E365" s="1" t="n"/>
      <c r="F365" s="1" t="n"/>
      <c r="G365" s="1" t="n"/>
      <c r="H365" s="1" t="n"/>
      <c r="I365" s="1" t="n"/>
      <c r="J365" s="1" t="n"/>
      <c r="K365" s="1" t="n"/>
      <c r="L365" s="1" t="n"/>
      <c r="M365" s="1" t="n"/>
      <c r="N365" s="1" t="n"/>
      <c r="O365" s="1" t="n"/>
      <c r="P365" s="1" t="n"/>
      <c r="Q365" s="1" t="n"/>
      <c r="R365" s="1" t="n"/>
      <c r="S365" s="1" t="n"/>
      <c r="T365" s="1" t="n"/>
      <c r="U365" s="1" t="n"/>
      <c r="V365" s="1" t="n"/>
      <c r="W365" s="1" t="n"/>
      <c r="X365" s="1" t="n"/>
      <c r="Y365" s="1" t="n"/>
      <c r="Z365" s="1" t="n"/>
      <c r="AA365" s="1" t="n"/>
      <c r="AB365" s="1" t="n"/>
      <c r="AC365" s="1" t="n"/>
      <c r="AD365" s="1" t="n"/>
      <c r="AE365" s="1" t="n"/>
      <c r="AF365" s="1" t="n"/>
      <c r="AG365" s="1" t="n"/>
    </row>
    <row r="366">
      <c r="A366" s="1" t="n"/>
      <c r="B366" s="1" t="n"/>
      <c r="C366" s="1" t="n"/>
      <c r="D366" s="1" t="n"/>
      <c r="E366" s="1" t="n"/>
      <c r="F366" s="1" t="n"/>
      <c r="G366" s="1" t="n"/>
      <c r="H366" s="1" t="n"/>
      <c r="I366" s="1" t="n"/>
      <c r="J366" s="1" t="n"/>
      <c r="K366" s="1" t="n"/>
      <c r="L366" s="1" t="n"/>
      <c r="M366" s="1" t="n"/>
      <c r="N366" s="1" t="n"/>
      <c r="O366" s="1" t="n"/>
      <c r="P366" s="1" t="n"/>
      <c r="Q366" s="1" t="n"/>
      <c r="R366" s="1" t="n"/>
      <c r="S366" s="1" t="n"/>
      <c r="T366" s="1" t="n"/>
      <c r="U366" s="1" t="n"/>
      <c r="V366" s="1" t="n"/>
      <c r="W366" s="1" t="n"/>
      <c r="X366" s="1" t="n"/>
      <c r="Y366" s="1" t="n"/>
      <c r="Z366" s="1" t="n"/>
      <c r="AA366" s="1" t="n"/>
      <c r="AB366" s="1" t="n"/>
      <c r="AC366" s="1" t="n"/>
      <c r="AD366" s="1" t="n"/>
      <c r="AE366" s="1" t="n"/>
      <c r="AF366" s="1" t="n"/>
      <c r="AG366" s="1" t="n"/>
    </row>
    <row r="367">
      <c r="A367" s="1" t="n"/>
      <c r="B367" s="1" t="n"/>
      <c r="C367" s="1" t="n"/>
      <c r="D367" s="1" t="n"/>
      <c r="E367" s="1" t="n"/>
      <c r="F367" s="1" t="n"/>
      <c r="G367" s="1" t="n"/>
      <c r="H367" s="1" t="n"/>
      <c r="I367" s="1" t="n"/>
      <c r="J367" s="1" t="n"/>
      <c r="K367" s="1" t="n"/>
      <c r="L367" s="1" t="n"/>
      <c r="M367" s="1" t="n"/>
      <c r="N367" s="1" t="n"/>
      <c r="O367" s="1" t="n"/>
      <c r="P367" s="1" t="n"/>
      <c r="Q367" s="1" t="n"/>
      <c r="R367" s="1" t="n"/>
      <c r="S367" s="1" t="n"/>
      <c r="T367" s="1" t="n"/>
      <c r="U367" s="1" t="n"/>
      <c r="V367" s="1" t="n"/>
      <c r="W367" s="1" t="n"/>
      <c r="X367" s="1" t="n"/>
      <c r="Y367" s="1" t="n"/>
      <c r="Z367" s="1" t="n"/>
      <c r="AA367" s="1" t="n"/>
      <c r="AB367" s="1" t="n"/>
      <c r="AC367" s="1" t="n"/>
      <c r="AD367" s="1" t="n"/>
      <c r="AE367" s="1" t="n"/>
      <c r="AF367" s="1" t="n"/>
      <c r="AG367" s="1" t="n"/>
    </row>
    <row r="368">
      <c r="A368" s="1" t="n"/>
      <c r="B368" s="1" t="n"/>
      <c r="C368" s="1" t="n"/>
      <c r="D368" s="1" t="n"/>
      <c r="E368" s="1" t="n"/>
      <c r="F368" s="1" t="n"/>
      <c r="G368" s="1" t="n"/>
      <c r="H368" s="1" t="n"/>
      <c r="I368" s="1" t="n"/>
      <c r="J368" s="1" t="n"/>
      <c r="K368" s="1" t="n"/>
      <c r="L368" s="1" t="n"/>
      <c r="M368" s="1" t="n"/>
      <c r="N368" s="1" t="n"/>
      <c r="O368" s="1" t="n"/>
      <c r="P368" s="1" t="n"/>
      <c r="Q368" s="1" t="n"/>
      <c r="R368" s="1" t="n"/>
      <c r="S368" s="1" t="n"/>
      <c r="T368" s="1" t="n"/>
      <c r="U368" s="1" t="n"/>
      <c r="V368" s="1" t="n"/>
      <c r="W368" s="1" t="n"/>
      <c r="X368" s="1" t="n"/>
      <c r="Y368" s="1" t="n"/>
      <c r="Z368" s="1" t="n"/>
      <c r="AA368" s="1" t="n"/>
      <c r="AB368" s="1" t="n"/>
      <c r="AC368" s="1" t="n"/>
      <c r="AD368" s="1" t="n"/>
      <c r="AE368" s="1" t="n"/>
      <c r="AF368" s="1" t="n"/>
      <c r="AG368" s="1" t="n"/>
    </row>
    <row r="369">
      <c r="A369" s="1" t="n"/>
      <c r="B369" s="1" t="n"/>
      <c r="C369" s="1" t="n"/>
      <c r="D369" s="1" t="n"/>
      <c r="E369" s="1" t="n"/>
      <c r="F369" s="1" t="n"/>
      <c r="G369" s="1" t="n"/>
      <c r="H369" s="1" t="n"/>
      <c r="I369" s="1" t="n"/>
      <c r="J369" s="1" t="n"/>
      <c r="K369" s="1" t="n"/>
      <c r="L369" s="1" t="n"/>
      <c r="M369" s="1" t="n"/>
      <c r="N369" s="1" t="n"/>
      <c r="O369" s="1" t="n"/>
      <c r="P369" s="1" t="n"/>
      <c r="Q369" s="1" t="n"/>
      <c r="R369" s="1" t="n"/>
      <c r="S369" s="1" t="n"/>
      <c r="T369" s="1" t="n"/>
      <c r="U369" s="1" t="n"/>
      <c r="V369" s="1" t="n"/>
      <c r="W369" s="1" t="n"/>
      <c r="X369" s="1" t="n"/>
      <c r="Y369" s="1" t="n"/>
      <c r="Z369" s="1" t="n"/>
      <c r="AA369" s="1" t="n"/>
      <c r="AB369" s="1" t="n"/>
      <c r="AC369" s="1" t="n"/>
      <c r="AD369" s="1" t="n"/>
      <c r="AE369" s="1" t="n"/>
      <c r="AF369" s="1" t="n"/>
      <c r="AG369" s="1" t="n"/>
    </row>
    <row r="370">
      <c r="A370" s="1" t="n"/>
      <c r="B370" s="1" t="n"/>
      <c r="C370" s="1" t="n"/>
      <c r="D370" s="1" t="n"/>
      <c r="E370" s="1" t="n"/>
      <c r="F370" s="1" t="n"/>
      <c r="G370" s="1" t="n"/>
      <c r="H370" s="1" t="n"/>
      <c r="I370" s="1" t="n"/>
      <c r="J370" s="1" t="n"/>
      <c r="K370" s="1" t="n"/>
      <c r="L370" s="1" t="n"/>
      <c r="M370" s="1" t="n"/>
      <c r="N370" s="1" t="n"/>
      <c r="O370" s="1" t="n"/>
      <c r="P370" s="1" t="n"/>
      <c r="Q370" s="1" t="n"/>
      <c r="R370" s="1" t="n"/>
      <c r="S370" s="1" t="n"/>
      <c r="T370" s="1" t="n"/>
      <c r="U370" s="1" t="n"/>
      <c r="V370" s="1" t="n"/>
      <c r="W370" s="1" t="n"/>
      <c r="X370" s="1" t="n"/>
      <c r="Y370" s="1" t="n"/>
      <c r="Z370" s="1" t="n"/>
      <c r="AA370" s="1" t="n"/>
      <c r="AB370" s="1" t="n"/>
      <c r="AC370" s="1" t="n"/>
      <c r="AD370" s="1" t="n"/>
      <c r="AE370" s="1" t="n"/>
      <c r="AF370" s="1" t="n"/>
      <c r="AG370" s="1" t="n"/>
    </row>
    <row r="371">
      <c r="A371" s="1" t="n"/>
      <c r="B371" s="1" t="n"/>
      <c r="C371" s="1" t="n"/>
      <c r="D371" s="1" t="n"/>
      <c r="E371" s="1" t="n"/>
      <c r="F371" s="1" t="n"/>
      <c r="G371" s="1" t="n"/>
      <c r="H371" s="1" t="n"/>
      <c r="I371" s="1" t="n"/>
      <c r="J371" s="1" t="n"/>
      <c r="K371" s="1" t="n"/>
      <c r="L371" s="1" t="n"/>
      <c r="M371" s="1" t="n"/>
      <c r="N371" s="1" t="n"/>
      <c r="O371" s="1" t="n"/>
      <c r="P371" s="1" t="n"/>
      <c r="Q371" s="1" t="n"/>
      <c r="R371" s="1" t="n"/>
      <c r="S371" s="1" t="n"/>
      <c r="T371" s="1" t="n"/>
      <c r="U371" s="1" t="n"/>
      <c r="V371" s="1" t="n"/>
      <c r="W371" s="1" t="n"/>
      <c r="X371" s="1" t="n"/>
      <c r="Y371" s="1" t="n"/>
      <c r="Z371" s="1" t="n"/>
      <c r="AA371" s="1" t="n"/>
      <c r="AB371" s="1" t="n"/>
      <c r="AC371" s="1" t="n"/>
      <c r="AD371" s="1" t="n"/>
      <c r="AE371" s="1" t="n"/>
      <c r="AF371" s="1" t="n"/>
      <c r="AG371" s="1" t="n"/>
    </row>
    <row r="372">
      <c r="A372" s="1" t="n"/>
      <c r="B372" s="1" t="n"/>
      <c r="C372" s="1" t="n"/>
      <c r="D372" s="1" t="n"/>
      <c r="E372" s="1" t="n"/>
      <c r="F372" s="1" t="n"/>
      <c r="G372" s="1" t="n"/>
      <c r="H372" s="1" t="n"/>
      <c r="I372" s="1" t="n"/>
      <c r="J372" s="1" t="n"/>
      <c r="K372" s="1" t="n"/>
      <c r="L372" s="1" t="n"/>
      <c r="M372" s="1" t="n"/>
      <c r="N372" s="1" t="n"/>
      <c r="O372" s="1" t="n"/>
      <c r="P372" s="1" t="n"/>
      <c r="Q372" s="1" t="n"/>
      <c r="R372" s="1" t="n"/>
      <c r="S372" s="1" t="n"/>
      <c r="T372" s="1" t="n"/>
      <c r="U372" s="1" t="n"/>
      <c r="V372" s="1" t="n"/>
      <c r="W372" s="1" t="n"/>
      <c r="X372" s="1" t="n"/>
      <c r="Y372" s="1" t="n"/>
      <c r="Z372" s="1" t="n"/>
      <c r="AA372" s="1" t="n"/>
      <c r="AB372" s="1" t="n"/>
      <c r="AC372" s="1" t="n"/>
      <c r="AD372" s="1" t="n"/>
      <c r="AE372" s="1" t="n"/>
      <c r="AF372" s="1" t="n"/>
      <c r="AG372" s="1" t="n"/>
    </row>
    <row r="373">
      <c r="A373" s="1" t="n"/>
      <c r="B373" s="1" t="n"/>
      <c r="C373" s="1" t="n"/>
      <c r="D373" s="1" t="n"/>
      <c r="E373" s="1" t="n"/>
      <c r="F373" s="1" t="n"/>
      <c r="G373" s="1" t="n"/>
      <c r="H373" s="1" t="n"/>
      <c r="I373" s="1" t="n"/>
      <c r="J373" s="1" t="n"/>
      <c r="K373" s="1" t="n"/>
      <c r="L373" s="1" t="n"/>
      <c r="M373" s="1" t="n"/>
      <c r="N373" s="1" t="n"/>
      <c r="O373" s="1" t="n"/>
      <c r="P373" s="1" t="n"/>
      <c r="Q373" s="1" t="n"/>
      <c r="R373" s="1" t="n"/>
      <c r="S373" s="1" t="n"/>
      <c r="T373" s="1" t="n"/>
      <c r="U373" s="1" t="n"/>
      <c r="V373" s="1" t="n"/>
      <c r="W373" s="1" t="n"/>
      <c r="X373" s="1" t="n"/>
      <c r="Y373" s="1" t="n"/>
      <c r="Z373" s="1" t="n"/>
      <c r="AA373" s="1" t="n"/>
      <c r="AB373" s="1" t="n"/>
      <c r="AC373" s="1" t="n"/>
      <c r="AD373" s="1" t="n"/>
      <c r="AE373" s="1" t="n"/>
      <c r="AF373" s="1" t="n"/>
      <c r="AG373" s="1" t="n"/>
    </row>
    <row r="374">
      <c r="A374" s="1" t="n"/>
      <c r="B374" s="1" t="n"/>
      <c r="C374" s="1" t="n"/>
      <c r="D374" s="1" t="n"/>
      <c r="E374" s="1" t="n"/>
      <c r="F374" s="1" t="n"/>
      <c r="G374" s="1" t="n"/>
      <c r="H374" s="1" t="n"/>
      <c r="I374" s="1" t="n"/>
      <c r="J374" s="1" t="n"/>
      <c r="K374" s="1" t="n"/>
      <c r="L374" s="1" t="n"/>
      <c r="M374" s="1" t="n"/>
      <c r="N374" s="1" t="n"/>
      <c r="O374" s="1" t="n"/>
      <c r="P374" s="1" t="n"/>
      <c r="Q374" s="1" t="n"/>
      <c r="R374" s="1" t="n"/>
      <c r="S374" s="1" t="n"/>
      <c r="T374" s="1" t="n"/>
      <c r="U374" s="1" t="n"/>
      <c r="V374" s="1" t="n"/>
      <c r="W374" s="1" t="n"/>
      <c r="X374" s="1" t="n"/>
      <c r="Y374" s="1" t="n"/>
      <c r="Z374" s="1" t="n"/>
      <c r="AA374" s="1" t="n"/>
      <c r="AB374" s="1" t="n"/>
      <c r="AC374" s="1" t="n"/>
      <c r="AD374" s="1" t="n"/>
      <c r="AE374" s="1" t="n"/>
      <c r="AF374" s="1" t="n"/>
      <c r="AG374" s="1" t="n"/>
    </row>
    <row r="375">
      <c r="A375" s="1" t="n"/>
      <c r="B375" s="1" t="n"/>
      <c r="C375" s="1" t="n"/>
      <c r="D375" s="1" t="n"/>
      <c r="E375" s="1" t="n"/>
      <c r="F375" s="1" t="n"/>
      <c r="G375" s="1" t="n"/>
      <c r="H375" s="1" t="n"/>
      <c r="I375" s="1" t="n"/>
      <c r="J375" s="1" t="n"/>
      <c r="K375" s="1" t="n"/>
      <c r="L375" s="1" t="n"/>
      <c r="M375" s="1" t="n"/>
      <c r="N375" s="1" t="n"/>
      <c r="O375" s="1" t="n"/>
      <c r="P375" s="1" t="n"/>
      <c r="Q375" s="1" t="n"/>
      <c r="R375" s="1" t="n"/>
      <c r="S375" s="1" t="n"/>
      <c r="T375" s="1" t="n"/>
      <c r="U375" s="1" t="n"/>
      <c r="V375" s="1" t="n"/>
      <c r="W375" s="1" t="n"/>
      <c r="X375" s="1" t="n"/>
      <c r="Y375" s="1" t="n"/>
      <c r="Z375" s="1" t="n"/>
      <c r="AA375" s="1" t="n"/>
      <c r="AB375" s="1" t="n"/>
      <c r="AC375" s="1" t="n"/>
      <c r="AD375" s="1" t="n"/>
      <c r="AE375" s="1" t="n"/>
      <c r="AF375" s="1" t="n"/>
      <c r="AG375" s="1" t="n"/>
    </row>
    <row r="376">
      <c r="A376" s="1" t="n"/>
      <c r="B376" s="1" t="n"/>
      <c r="C376" s="1" t="n"/>
      <c r="D376" s="1" t="n"/>
      <c r="E376" s="1" t="n"/>
      <c r="F376" s="1" t="n"/>
      <c r="G376" s="1" t="n"/>
      <c r="H376" s="1" t="n"/>
      <c r="I376" s="1" t="n"/>
      <c r="J376" s="1" t="n"/>
      <c r="K376" s="1" t="n"/>
      <c r="L376" s="1" t="n"/>
      <c r="M376" s="1" t="n"/>
      <c r="N376" s="1" t="n"/>
      <c r="O376" s="1" t="n"/>
      <c r="P376" s="1" t="n"/>
      <c r="Q376" s="1" t="n"/>
      <c r="R376" s="1" t="n"/>
      <c r="S376" s="1" t="n"/>
      <c r="T376" s="1" t="n"/>
      <c r="U376" s="1" t="n"/>
      <c r="V376" s="1" t="n"/>
      <c r="W376" s="1" t="n"/>
      <c r="X376" s="1" t="n"/>
      <c r="Y376" s="1" t="n"/>
      <c r="Z376" s="1" t="n"/>
      <c r="AA376" s="1" t="n"/>
      <c r="AB376" s="1" t="n"/>
      <c r="AC376" s="1" t="n"/>
      <c r="AD376" s="1" t="n"/>
      <c r="AE376" s="1" t="n"/>
      <c r="AF376" s="1" t="n"/>
      <c r="AG376" s="1" t="n"/>
    </row>
    <row r="377">
      <c r="A377" s="1" t="n"/>
      <c r="B377" s="1" t="n"/>
      <c r="C377" s="1" t="n"/>
      <c r="D377" s="1" t="n"/>
      <c r="E377" s="1" t="n"/>
      <c r="F377" s="1" t="n"/>
      <c r="G377" s="1" t="n"/>
      <c r="H377" s="1" t="n"/>
      <c r="I377" s="1" t="n"/>
      <c r="J377" s="1" t="n"/>
      <c r="K377" s="1" t="n"/>
      <c r="L377" s="1" t="n"/>
      <c r="M377" s="1" t="n"/>
      <c r="N377" s="1" t="n"/>
      <c r="O377" s="1" t="n"/>
      <c r="P377" s="1" t="n"/>
      <c r="Q377" s="1" t="n"/>
      <c r="R377" s="1" t="n"/>
      <c r="S377" s="1" t="n"/>
      <c r="T377" s="1" t="n"/>
      <c r="U377" s="1" t="n"/>
      <c r="V377" s="1" t="n"/>
      <c r="W377" s="1" t="n"/>
      <c r="X377" s="1" t="n"/>
      <c r="Y377" s="1" t="n"/>
      <c r="Z377" s="1" t="n"/>
      <c r="AA377" s="1" t="n"/>
      <c r="AB377" s="1" t="n"/>
      <c r="AC377" s="1" t="n"/>
      <c r="AD377" s="1" t="n"/>
      <c r="AE377" s="1" t="n"/>
      <c r="AF377" s="1" t="n"/>
      <c r="AG377" s="1" t="n"/>
    </row>
    <row r="378">
      <c r="A378" s="1" t="n"/>
      <c r="B378" s="1" t="n"/>
      <c r="C378" s="1" t="n"/>
      <c r="D378" s="1" t="n"/>
      <c r="E378" s="1" t="n"/>
      <c r="F378" s="1" t="n"/>
      <c r="G378" s="1" t="n"/>
      <c r="H378" s="1" t="n"/>
      <c r="I378" s="1" t="n"/>
      <c r="J378" s="1" t="n"/>
      <c r="K378" s="1" t="n"/>
      <c r="L378" s="1" t="n"/>
      <c r="M378" s="1" t="n"/>
      <c r="N378" s="1" t="n"/>
      <c r="O378" s="1" t="n"/>
      <c r="P378" s="1" t="n"/>
      <c r="Q378" s="1" t="n"/>
      <c r="R378" s="1" t="n"/>
      <c r="S378" s="1" t="n"/>
      <c r="T378" s="1" t="n"/>
      <c r="U378" s="1" t="n"/>
      <c r="V378" s="1" t="n"/>
      <c r="W378" s="1" t="n"/>
      <c r="X378" s="1" t="n"/>
      <c r="Y378" s="1" t="n"/>
      <c r="Z378" s="1" t="n"/>
      <c r="AA378" s="1" t="n"/>
      <c r="AB378" s="1" t="n"/>
      <c r="AC378" s="1" t="n"/>
      <c r="AD378" s="1" t="n"/>
      <c r="AE378" s="1" t="n"/>
      <c r="AF378" s="1" t="n"/>
      <c r="AG378" s="1" t="n"/>
    </row>
    <row r="379">
      <c r="A379" s="1" t="n"/>
      <c r="B379" s="1" t="n"/>
      <c r="C379" s="1" t="n"/>
      <c r="D379" s="1" t="n"/>
      <c r="E379" s="1" t="n"/>
      <c r="F379" s="1" t="n"/>
      <c r="G379" s="1" t="n"/>
      <c r="H379" s="1" t="n"/>
      <c r="I379" s="1" t="n"/>
      <c r="J379" s="1" t="n"/>
      <c r="K379" s="1" t="n"/>
      <c r="L379" s="1" t="n"/>
      <c r="M379" s="1" t="n"/>
      <c r="N379" s="1" t="n"/>
      <c r="O379" s="1" t="n"/>
      <c r="P379" s="1" t="n"/>
      <c r="Q379" s="1" t="n"/>
      <c r="R379" s="1" t="n"/>
      <c r="S379" s="1" t="n"/>
      <c r="T379" s="1" t="n"/>
      <c r="U379" s="1" t="n"/>
      <c r="V379" s="1" t="n"/>
      <c r="W379" s="1" t="n"/>
      <c r="X379" s="1" t="n"/>
      <c r="Y379" s="1" t="n"/>
      <c r="Z379" s="1" t="n"/>
      <c r="AA379" s="1" t="n"/>
      <c r="AB379" s="1" t="n"/>
      <c r="AC379" s="1" t="n"/>
      <c r="AD379" s="1" t="n"/>
      <c r="AE379" s="1" t="n"/>
      <c r="AF379" s="1" t="n"/>
      <c r="AG379" s="1" t="n"/>
    </row>
    <row r="380">
      <c r="A380" s="1" t="n"/>
      <c r="B380" s="1" t="n"/>
      <c r="C380" s="1" t="n"/>
      <c r="D380" s="1" t="n"/>
      <c r="E380" s="1" t="n"/>
      <c r="F380" s="1" t="n"/>
      <c r="G380" s="1" t="n"/>
      <c r="H380" s="1" t="n"/>
      <c r="I380" s="1" t="n"/>
      <c r="J380" s="1" t="n"/>
      <c r="K380" s="1" t="n"/>
      <c r="L380" s="1" t="n"/>
      <c r="M380" s="1" t="n"/>
      <c r="N380" s="1" t="n"/>
      <c r="O380" s="1" t="n"/>
      <c r="P380" s="1" t="n"/>
      <c r="Q380" s="1" t="n"/>
      <c r="R380" s="1" t="n"/>
      <c r="S380" s="1" t="n"/>
      <c r="T380" s="1" t="n"/>
      <c r="U380" s="1" t="n"/>
      <c r="V380" s="1" t="n"/>
      <c r="W380" s="1" t="n"/>
      <c r="X380" s="1" t="n"/>
      <c r="Y380" s="1" t="n"/>
      <c r="Z380" s="1" t="n"/>
      <c r="AA380" s="1" t="n"/>
      <c r="AB380" s="1" t="n"/>
      <c r="AC380" s="1" t="n"/>
      <c r="AD380" s="1" t="n"/>
      <c r="AE380" s="1" t="n"/>
      <c r="AF380" s="1" t="n"/>
      <c r="AG380" s="1" t="n"/>
    </row>
    <row r="381">
      <c r="A381" s="1" t="n"/>
      <c r="B381" s="1" t="n"/>
      <c r="C381" s="1" t="n"/>
      <c r="D381" s="1" t="n"/>
      <c r="E381" s="1" t="n"/>
      <c r="F381" s="1" t="n"/>
      <c r="G381" s="1" t="n"/>
      <c r="H381" s="1" t="n"/>
      <c r="I381" s="1" t="n"/>
      <c r="J381" s="1" t="n"/>
      <c r="K381" s="1" t="n"/>
      <c r="L381" s="1" t="n"/>
      <c r="M381" s="1" t="n"/>
      <c r="N381" s="1" t="n"/>
      <c r="O381" s="1" t="n"/>
      <c r="P381" s="1" t="n"/>
      <c r="Q381" s="1" t="n"/>
      <c r="R381" s="1" t="n"/>
      <c r="S381" s="1" t="n"/>
      <c r="T381" s="1" t="n"/>
      <c r="U381" s="1" t="n"/>
      <c r="V381" s="1" t="n"/>
      <c r="W381" s="1" t="n"/>
      <c r="X381" s="1" t="n"/>
      <c r="Y381" s="1" t="n"/>
      <c r="Z381" s="1" t="n"/>
      <c r="AA381" s="1" t="n"/>
      <c r="AB381" s="1" t="n"/>
      <c r="AC381" s="1" t="n"/>
      <c r="AD381" s="1" t="n"/>
      <c r="AE381" s="1" t="n"/>
      <c r="AF381" s="1" t="n"/>
      <c r="AG381" s="1" t="n"/>
    </row>
    <row r="382">
      <c r="A382" s="1" t="n"/>
      <c r="B382" s="1" t="n"/>
      <c r="C382" s="1" t="n"/>
      <c r="D382" s="1" t="n"/>
      <c r="E382" s="1" t="n"/>
      <c r="F382" s="1" t="n"/>
      <c r="G382" s="1" t="n"/>
      <c r="H382" s="1" t="n"/>
      <c r="I382" s="1" t="n"/>
      <c r="J382" s="1" t="n"/>
      <c r="K382" s="1" t="n"/>
      <c r="L382" s="1" t="n"/>
      <c r="M382" s="1" t="n"/>
      <c r="N382" s="1" t="n"/>
      <c r="O382" s="1" t="n"/>
      <c r="P382" s="1" t="n"/>
      <c r="Q382" s="1" t="n"/>
      <c r="R382" s="1" t="n"/>
      <c r="S382" s="1" t="n"/>
      <c r="T382" s="1" t="n"/>
      <c r="U382" s="1" t="n"/>
      <c r="V382" s="1" t="n"/>
      <c r="W382" s="1" t="n"/>
      <c r="X382" s="1" t="n"/>
      <c r="Y382" s="1" t="n"/>
      <c r="Z382" s="1" t="n"/>
      <c r="AA382" s="1" t="n"/>
      <c r="AB382" s="1" t="n"/>
      <c r="AC382" s="1" t="n"/>
      <c r="AD382" s="1" t="n"/>
      <c r="AE382" s="1" t="n"/>
      <c r="AF382" s="1" t="n"/>
      <c r="AG382" s="1" t="n"/>
    </row>
    <row r="383">
      <c r="A383" s="1" t="n"/>
      <c r="B383" s="1" t="n"/>
      <c r="C383" s="1" t="n"/>
      <c r="D383" s="1" t="n"/>
      <c r="E383" s="1" t="n"/>
      <c r="F383" s="1" t="n"/>
      <c r="G383" s="1" t="n"/>
      <c r="H383" s="1" t="n"/>
      <c r="I383" s="1" t="n"/>
      <c r="J383" s="1" t="n"/>
      <c r="K383" s="1" t="n"/>
      <c r="L383" s="1" t="n"/>
      <c r="M383" s="1" t="n"/>
      <c r="N383" s="1" t="n"/>
      <c r="O383" s="1" t="n"/>
      <c r="P383" s="1" t="n"/>
      <c r="Q383" s="1" t="n"/>
      <c r="R383" s="1" t="n"/>
      <c r="S383" s="1" t="n"/>
      <c r="T383" s="1" t="n"/>
      <c r="U383" s="1" t="n"/>
      <c r="V383" s="1" t="n"/>
      <c r="W383" s="1" t="n"/>
      <c r="X383" s="1" t="n"/>
      <c r="Y383" s="1" t="n"/>
      <c r="Z383" s="1" t="n"/>
      <c r="AA383" s="1" t="n"/>
      <c r="AB383" s="1" t="n"/>
      <c r="AC383" s="1" t="n"/>
      <c r="AD383" s="1" t="n"/>
      <c r="AE383" s="1" t="n"/>
      <c r="AF383" s="1" t="n"/>
      <c r="AG383" s="1" t="n"/>
    </row>
    <row r="384">
      <c r="A384" s="1" t="n"/>
      <c r="B384" s="1" t="n"/>
      <c r="C384" s="1" t="n"/>
      <c r="D384" s="1" t="n"/>
      <c r="E384" s="1" t="n"/>
      <c r="F384" s="1" t="n"/>
      <c r="G384" s="1" t="n"/>
      <c r="H384" s="1" t="n"/>
      <c r="I384" s="1" t="n"/>
      <c r="J384" s="1" t="n"/>
      <c r="K384" s="1" t="n"/>
      <c r="L384" s="1" t="n"/>
      <c r="M384" s="1" t="n"/>
      <c r="N384" s="1" t="n"/>
      <c r="O384" s="1" t="n"/>
      <c r="P384" s="1" t="n"/>
      <c r="Q384" s="1" t="n"/>
      <c r="R384" s="1" t="n"/>
      <c r="S384" s="1" t="n"/>
      <c r="T384" s="1" t="n"/>
      <c r="U384" s="1" t="n"/>
      <c r="V384" s="1" t="n"/>
      <c r="W384" s="1" t="n"/>
      <c r="X384" s="1" t="n"/>
      <c r="Y384" s="1" t="n"/>
      <c r="Z384" s="1" t="n"/>
      <c r="AA384" s="1" t="n"/>
      <c r="AB384" s="1" t="n"/>
      <c r="AC384" s="1" t="n"/>
      <c r="AD384" s="1" t="n"/>
      <c r="AE384" s="1" t="n"/>
      <c r="AF384" s="1" t="n"/>
      <c r="AG384" s="1" t="n"/>
    </row>
    <row r="385">
      <c r="A385" s="1" t="n"/>
      <c r="B385" s="1" t="n"/>
      <c r="C385" s="1" t="n"/>
      <c r="D385" s="1" t="n"/>
      <c r="E385" s="1" t="n"/>
      <c r="F385" s="1" t="n"/>
      <c r="G385" s="1" t="n"/>
      <c r="H385" s="1" t="n"/>
      <c r="I385" s="1" t="n"/>
      <c r="J385" s="1" t="n"/>
      <c r="K385" s="1" t="n"/>
      <c r="L385" s="1" t="n"/>
      <c r="M385" s="1" t="n"/>
      <c r="N385" s="1" t="n"/>
      <c r="O385" s="1" t="n"/>
      <c r="P385" s="1" t="n"/>
      <c r="Q385" s="1" t="n"/>
      <c r="R385" s="1" t="n"/>
      <c r="S385" s="1" t="n"/>
      <c r="T385" s="1" t="n"/>
      <c r="U385" s="1" t="n"/>
      <c r="V385" s="1" t="n"/>
      <c r="W385" s="1" t="n"/>
      <c r="X385" s="1" t="n"/>
      <c r="Y385" s="1" t="n"/>
      <c r="Z385" s="1" t="n"/>
      <c r="AA385" s="1" t="n"/>
      <c r="AB385" s="1" t="n"/>
      <c r="AC385" s="1" t="n"/>
      <c r="AD385" s="1" t="n"/>
      <c r="AE385" s="1" t="n"/>
      <c r="AF385" s="1" t="n"/>
      <c r="AG385" s="1" t="n"/>
    </row>
    <row r="386">
      <c r="A386" s="1" t="n"/>
      <c r="B386" s="1" t="n"/>
      <c r="C386" s="1" t="n"/>
      <c r="D386" s="1" t="n"/>
      <c r="E386" s="1" t="n"/>
      <c r="F386" s="1" t="n"/>
      <c r="G386" s="1" t="n"/>
      <c r="H386" s="1" t="n"/>
      <c r="I386" s="1" t="n"/>
      <c r="J386" s="1" t="n"/>
      <c r="K386" s="1" t="n"/>
      <c r="L386" s="1" t="n"/>
      <c r="M386" s="1" t="n"/>
      <c r="N386" s="1" t="n"/>
      <c r="O386" s="1" t="n"/>
      <c r="P386" s="1" t="n"/>
      <c r="Q386" s="1" t="n"/>
      <c r="R386" s="1" t="n"/>
      <c r="S386" s="1" t="n"/>
      <c r="T386" s="1" t="n"/>
      <c r="U386" s="1" t="n"/>
      <c r="V386" s="1" t="n"/>
      <c r="W386" s="1" t="n"/>
      <c r="X386" s="1" t="n"/>
      <c r="Y386" s="1" t="n"/>
      <c r="Z386" s="1" t="n"/>
      <c r="AA386" s="1" t="n"/>
      <c r="AB386" s="1" t="n"/>
      <c r="AC386" s="1" t="n"/>
      <c r="AD386" s="1" t="n"/>
      <c r="AE386" s="1" t="n"/>
      <c r="AF386" s="1" t="n"/>
      <c r="AG386" s="1" t="n"/>
    </row>
    <row r="387">
      <c r="A387" s="1" t="n"/>
      <c r="B387" s="1" t="n"/>
      <c r="C387" s="1" t="n"/>
      <c r="D387" s="1" t="n"/>
      <c r="E387" s="1" t="n"/>
      <c r="F387" s="1" t="n"/>
      <c r="G387" s="1" t="n"/>
      <c r="H387" s="1" t="n"/>
      <c r="I387" s="1" t="n"/>
      <c r="J387" s="1" t="n"/>
      <c r="K387" s="1" t="n"/>
      <c r="L387" s="1" t="n"/>
      <c r="M387" s="1" t="n"/>
      <c r="N387" s="1" t="n"/>
      <c r="O387" s="1" t="n"/>
      <c r="P387" s="1" t="n"/>
      <c r="Q387" s="1" t="n"/>
      <c r="R387" s="1" t="n"/>
      <c r="S387" s="1" t="n"/>
      <c r="T387" s="1" t="n"/>
      <c r="U387" s="1" t="n"/>
      <c r="V387" s="1" t="n"/>
      <c r="W387" s="1" t="n"/>
      <c r="X387" s="1" t="n"/>
      <c r="Y387" s="1" t="n"/>
      <c r="Z387" s="1" t="n"/>
      <c r="AA387" s="1" t="n"/>
      <c r="AB387" s="1" t="n"/>
      <c r="AC387" s="1" t="n"/>
      <c r="AD387" s="1" t="n"/>
      <c r="AE387" s="1" t="n"/>
      <c r="AF387" s="1" t="n"/>
      <c r="AG387" s="1" t="n"/>
    </row>
    <row r="388">
      <c r="A388" s="1" t="n"/>
      <c r="B388" s="1" t="n"/>
      <c r="C388" s="1" t="n"/>
      <c r="D388" s="1" t="n"/>
      <c r="E388" s="1" t="n"/>
      <c r="F388" s="1" t="n"/>
      <c r="G388" s="1" t="n"/>
      <c r="H388" s="1" t="n"/>
      <c r="I388" s="1" t="n"/>
      <c r="J388" s="1" t="n"/>
      <c r="K388" s="1" t="n"/>
      <c r="L388" s="1" t="n"/>
      <c r="M388" s="1" t="n"/>
      <c r="N388" s="1" t="n"/>
      <c r="O388" s="1" t="n"/>
      <c r="P388" s="1" t="n"/>
      <c r="Q388" s="1" t="n"/>
      <c r="R388" s="1" t="n"/>
      <c r="S388" s="1" t="n"/>
      <c r="T388" s="1" t="n"/>
      <c r="U388" s="1" t="n"/>
      <c r="V388" s="1" t="n"/>
      <c r="W388" s="1" t="n"/>
      <c r="X388" s="1" t="n"/>
      <c r="Y388" s="1" t="n"/>
      <c r="Z388" s="1" t="n"/>
      <c r="AA388" s="1" t="n"/>
      <c r="AB388" s="1" t="n"/>
      <c r="AC388" s="1" t="n"/>
      <c r="AD388" s="1" t="n"/>
      <c r="AE388" s="1" t="n"/>
      <c r="AF388" s="1" t="n"/>
      <c r="AG388" s="1" t="n"/>
    </row>
    <row r="389">
      <c r="A389" s="1" t="n"/>
      <c r="B389" s="1" t="n"/>
      <c r="C389" s="1" t="n"/>
      <c r="D389" s="1" t="n"/>
      <c r="E389" s="1" t="n"/>
      <c r="F389" s="1" t="n"/>
      <c r="G389" s="1" t="n"/>
      <c r="H389" s="1" t="n"/>
      <c r="I389" s="1" t="n"/>
      <c r="J389" s="1" t="n"/>
      <c r="K389" s="1" t="n"/>
      <c r="L389" s="1" t="n"/>
      <c r="M389" s="1" t="n"/>
      <c r="N389" s="1" t="n"/>
      <c r="O389" s="1" t="n"/>
      <c r="P389" s="1" t="n"/>
      <c r="Q389" s="1" t="n"/>
      <c r="R389" s="1" t="n"/>
      <c r="S389" s="1" t="n"/>
      <c r="T389" s="1" t="n"/>
      <c r="U389" s="1" t="n"/>
      <c r="V389" s="1" t="n"/>
      <c r="W389" s="1" t="n"/>
      <c r="X389" s="1" t="n"/>
      <c r="Y389" s="1" t="n"/>
      <c r="Z389" s="1" t="n"/>
      <c r="AA389" s="1" t="n"/>
      <c r="AB389" s="1" t="n"/>
      <c r="AC389" s="1" t="n"/>
      <c r="AD389" s="1" t="n"/>
      <c r="AE389" s="1" t="n"/>
      <c r="AF389" s="1" t="n"/>
      <c r="AG389" s="1" t="n"/>
    </row>
    <row r="390">
      <c r="A390" s="1" t="n"/>
      <c r="B390" s="1" t="n"/>
      <c r="C390" s="1" t="n"/>
      <c r="D390" s="1" t="n"/>
      <c r="E390" s="1" t="n"/>
      <c r="F390" s="1" t="n"/>
      <c r="G390" s="1" t="n"/>
      <c r="H390" s="1" t="n"/>
      <c r="I390" s="1" t="n"/>
      <c r="J390" s="1" t="n"/>
      <c r="K390" s="1" t="n"/>
      <c r="L390" s="1" t="n"/>
      <c r="M390" s="1" t="n"/>
      <c r="N390" s="1" t="n"/>
      <c r="O390" s="1" t="n"/>
      <c r="P390" s="1" t="n"/>
      <c r="Q390" s="1" t="n"/>
      <c r="R390" s="1" t="n"/>
      <c r="S390" s="1" t="n"/>
      <c r="T390" s="1" t="n"/>
      <c r="U390" s="1" t="n"/>
      <c r="V390" s="1" t="n"/>
      <c r="W390" s="1" t="n"/>
      <c r="X390" s="1" t="n"/>
      <c r="Y390" s="1" t="n"/>
      <c r="Z390" s="1" t="n"/>
      <c r="AA390" s="1" t="n"/>
      <c r="AB390" s="1" t="n"/>
      <c r="AC390" s="1" t="n"/>
      <c r="AD390" s="1" t="n"/>
      <c r="AE390" s="1" t="n"/>
      <c r="AF390" s="1" t="n"/>
      <c r="AG390" s="1" t="n"/>
    </row>
    <row r="391">
      <c r="A391" s="1" t="n"/>
      <c r="B391" s="1" t="n"/>
      <c r="C391" s="1" t="n"/>
      <c r="D391" s="1" t="n"/>
      <c r="E391" s="1" t="n"/>
      <c r="F391" s="1" t="n"/>
      <c r="G391" s="1" t="n"/>
      <c r="H391" s="1" t="n"/>
      <c r="I391" s="1" t="n"/>
      <c r="J391" s="1" t="n"/>
      <c r="K391" s="1" t="n"/>
      <c r="L391" s="1" t="n"/>
      <c r="M391" s="1" t="n"/>
      <c r="N391" s="1" t="n"/>
      <c r="O391" s="1" t="n"/>
      <c r="P391" s="1" t="n"/>
      <c r="Q391" s="1" t="n"/>
      <c r="R391" s="1" t="n"/>
      <c r="S391" s="1" t="n"/>
      <c r="T391" s="1" t="n"/>
      <c r="U391" s="1" t="n"/>
      <c r="V391" s="1" t="n"/>
      <c r="W391" s="1" t="n"/>
      <c r="X391" s="1" t="n"/>
      <c r="Y391" s="1" t="n"/>
      <c r="Z391" s="1" t="n"/>
      <c r="AA391" s="1" t="n"/>
      <c r="AB391" s="1" t="n"/>
      <c r="AC391" s="1" t="n"/>
      <c r="AD391" s="1" t="n"/>
      <c r="AE391" s="1" t="n"/>
      <c r="AF391" s="1" t="n"/>
      <c r="AG391" s="1" t="n"/>
    </row>
    <row r="392">
      <c r="A392" s="1" t="n"/>
      <c r="B392" s="1" t="n"/>
      <c r="C392" s="1" t="n"/>
      <c r="D392" s="1" t="n"/>
      <c r="E392" s="1" t="n"/>
      <c r="F392" s="1" t="n"/>
      <c r="G392" s="1" t="n"/>
      <c r="H392" s="1" t="n"/>
      <c r="I392" s="1" t="n"/>
      <c r="J392" s="1" t="n"/>
      <c r="K392" s="1" t="n"/>
      <c r="L392" s="1" t="n"/>
      <c r="M392" s="1" t="n"/>
      <c r="N392" s="1" t="n"/>
      <c r="O392" s="1" t="n"/>
      <c r="P392" s="1" t="n"/>
      <c r="Q392" s="1" t="n"/>
      <c r="R392" s="1" t="n"/>
      <c r="S392" s="1" t="n"/>
      <c r="T392" s="1" t="n"/>
      <c r="U392" s="1" t="n"/>
      <c r="V392" s="1" t="n"/>
      <c r="W392" s="1" t="n"/>
      <c r="X392" s="1" t="n"/>
      <c r="Y392" s="1" t="n"/>
      <c r="Z392" s="1" t="n"/>
      <c r="AA392" s="1" t="n"/>
      <c r="AB392" s="1" t="n"/>
      <c r="AC392" s="1" t="n"/>
      <c r="AD392" s="1" t="n"/>
      <c r="AE392" s="1" t="n"/>
      <c r="AF392" s="1" t="n"/>
      <c r="AG392" s="1" t="n"/>
    </row>
    <row r="393">
      <c r="A393" s="1" t="n"/>
      <c r="B393" s="1" t="n"/>
      <c r="C393" s="1" t="n"/>
      <c r="D393" s="1" t="n"/>
      <c r="E393" s="1" t="n"/>
      <c r="F393" s="1" t="n"/>
      <c r="G393" s="1" t="n"/>
      <c r="H393" s="1" t="n"/>
      <c r="I393" s="1" t="n"/>
      <c r="J393" s="1" t="n"/>
      <c r="K393" s="1" t="n"/>
      <c r="L393" s="1" t="n"/>
      <c r="M393" s="1" t="n"/>
      <c r="N393" s="1" t="n"/>
      <c r="O393" s="1" t="n"/>
      <c r="P393" s="1" t="n"/>
      <c r="Q393" s="1" t="n"/>
      <c r="R393" s="1" t="n"/>
      <c r="S393" s="1" t="n"/>
      <c r="T393" s="1" t="n"/>
      <c r="U393" s="1" t="n"/>
      <c r="V393" s="1" t="n"/>
      <c r="W393" s="1" t="n"/>
      <c r="X393" s="1" t="n"/>
      <c r="Y393" s="1" t="n"/>
      <c r="Z393" s="1" t="n"/>
      <c r="AA393" s="1" t="n"/>
      <c r="AB393" s="1" t="n"/>
      <c r="AC393" s="1" t="n"/>
      <c r="AD393" s="1" t="n"/>
      <c r="AE393" s="1" t="n"/>
      <c r="AF393" s="1" t="n"/>
      <c r="AG393" s="1" t="n"/>
    </row>
    <row r="394">
      <c r="A394" s="1" t="n"/>
      <c r="B394" s="1" t="n"/>
      <c r="C394" s="1" t="n"/>
      <c r="D394" s="1" t="n"/>
      <c r="E394" s="1" t="n"/>
      <c r="F394" s="1" t="n"/>
      <c r="G394" s="1" t="n"/>
      <c r="H394" s="1" t="n"/>
      <c r="I394" s="1" t="n"/>
      <c r="J394" s="1" t="n"/>
      <c r="K394" s="1" t="n"/>
      <c r="L394" s="1" t="n"/>
      <c r="M394" s="1" t="n"/>
      <c r="N394" s="1" t="n"/>
      <c r="O394" s="1" t="n"/>
      <c r="P394" s="1" t="n"/>
      <c r="Q394" s="1" t="n"/>
      <c r="R394" s="1" t="n"/>
      <c r="S394" s="1" t="n"/>
      <c r="T394" s="1" t="n"/>
      <c r="U394" s="1" t="n"/>
      <c r="V394" s="1" t="n"/>
      <c r="W394" s="1" t="n"/>
      <c r="X394" s="1" t="n"/>
      <c r="Y394" s="1" t="n"/>
      <c r="Z394" s="1" t="n"/>
      <c r="AA394" s="1" t="n"/>
      <c r="AB394" s="1" t="n"/>
      <c r="AC394" s="1" t="n"/>
      <c r="AD394" s="1" t="n"/>
      <c r="AE394" s="1" t="n"/>
      <c r="AF394" s="1" t="n"/>
      <c r="AG394" s="1" t="n"/>
    </row>
    <row r="395">
      <c r="A395" s="1" t="n"/>
      <c r="B395" s="1" t="n"/>
      <c r="C395" s="1" t="n"/>
      <c r="D395" s="1" t="n"/>
      <c r="E395" s="1" t="n"/>
      <c r="F395" s="1" t="n"/>
      <c r="G395" s="1" t="n"/>
      <c r="H395" s="1" t="n"/>
      <c r="I395" s="1" t="n"/>
      <c r="J395" s="1" t="n"/>
      <c r="K395" s="1" t="n"/>
      <c r="L395" s="1" t="n"/>
      <c r="M395" s="1" t="n"/>
      <c r="N395" s="1" t="n"/>
      <c r="O395" s="1" t="n"/>
      <c r="P395" s="1" t="n"/>
      <c r="Q395" s="1" t="n"/>
      <c r="R395" s="1" t="n"/>
      <c r="S395" s="1" t="n"/>
      <c r="T395" s="1" t="n"/>
      <c r="U395" s="1" t="n"/>
      <c r="V395" s="1" t="n"/>
      <c r="W395" s="1" t="n"/>
      <c r="X395" s="1" t="n"/>
      <c r="Y395" s="1" t="n"/>
      <c r="Z395" s="1" t="n"/>
      <c r="AA395" s="1" t="n"/>
      <c r="AB395" s="1" t="n"/>
      <c r="AC395" s="1" t="n"/>
      <c r="AD395" s="1" t="n"/>
      <c r="AE395" s="1" t="n"/>
      <c r="AF395" s="1" t="n"/>
      <c r="AG395" s="1" t="n"/>
    </row>
    <row r="396">
      <c r="A396" s="1" t="n"/>
      <c r="B396" s="1" t="n"/>
      <c r="C396" s="1" t="n"/>
      <c r="D396" s="1" t="n"/>
      <c r="E396" s="1" t="n"/>
      <c r="F396" s="1" t="n"/>
      <c r="G396" s="1" t="n"/>
      <c r="H396" s="1" t="n"/>
      <c r="I396" s="1" t="n"/>
      <c r="J396" s="1" t="n"/>
      <c r="K396" s="1" t="n"/>
      <c r="L396" s="1" t="n"/>
      <c r="M396" s="1" t="n"/>
      <c r="N396" s="1" t="n"/>
      <c r="O396" s="1" t="n"/>
      <c r="P396" s="1" t="n"/>
      <c r="Q396" s="1" t="n"/>
      <c r="R396" s="1" t="n"/>
      <c r="S396" s="1" t="n"/>
      <c r="T396" s="1" t="n"/>
      <c r="U396" s="1" t="n"/>
      <c r="V396" s="1" t="n"/>
      <c r="W396" s="1" t="n"/>
      <c r="X396" s="1" t="n"/>
      <c r="Y396" s="1" t="n"/>
      <c r="Z396" s="1" t="n"/>
      <c r="AA396" s="1" t="n"/>
      <c r="AB396" s="1" t="n"/>
      <c r="AC396" s="1" t="n"/>
      <c r="AD396" s="1" t="n"/>
      <c r="AE396" s="1" t="n"/>
      <c r="AF396" s="1" t="n"/>
      <c r="AG396" s="1" t="n"/>
    </row>
    <row r="397">
      <c r="A397" s="1" t="n"/>
      <c r="B397" s="1" t="n"/>
      <c r="C397" s="1" t="n"/>
      <c r="D397" s="1" t="n"/>
      <c r="E397" s="1" t="n"/>
      <c r="F397" s="1" t="n"/>
      <c r="G397" s="1" t="n"/>
      <c r="H397" s="1" t="n"/>
      <c r="I397" s="1" t="n"/>
      <c r="J397" s="1" t="n"/>
      <c r="K397" s="1" t="n"/>
      <c r="L397" s="1" t="n"/>
      <c r="M397" s="1" t="n"/>
      <c r="N397" s="1" t="n"/>
      <c r="O397" s="1" t="n"/>
      <c r="P397" s="1" t="n"/>
      <c r="Q397" s="1" t="n"/>
      <c r="R397" s="1" t="n"/>
      <c r="S397" s="1" t="n"/>
      <c r="T397" s="1" t="n"/>
      <c r="U397" s="1" t="n"/>
      <c r="V397" s="1" t="n"/>
      <c r="W397" s="1" t="n"/>
      <c r="X397" s="1" t="n"/>
      <c r="Y397" s="1" t="n"/>
      <c r="Z397" s="1" t="n"/>
      <c r="AA397" s="1" t="n"/>
      <c r="AB397" s="1" t="n"/>
      <c r="AC397" s="1" t="n"/>
      <c r="AD397" s="1" t="n"/>
      <c r="AE397" s="1" t="n"/>
      <c r="AF397" s="1" t="n"/>
      <c r="AG397" s="1" t="n"/>
    </row>
    <row r="398">
      <c r="A398" s="1" t="n"/>
      <c r="B398" s="1" t="n"/>
      <c r="C398" s="1" t="n"/>
      <c r="D398" s="1" t="n"/>
      <c r="E398" s="1" t="n"/>
      <c r="F398" s="1" t="n"/>
      <c r="G398" s="1" t="n"/>
      <c r="H398" s="1" t="n"/>
      <c r="I398" s="1" t="n"/>
      <c r="J398" s="1" t="n"/>
      <c r="K398" s="1" t="n"/>
      <c r="L398" s="1" t="n"/>
      <c r="M398" s="1" t="n"/>
      <c r="N398" s="1" t="n"/>
      <c r="O398" s="1" t="n"/>
      <c r="P398" s="1" t="n"/>
      <c r="Q398" s="1" t="n"/>
      <c r="R398" s="1" t="n"/>
      <c r="S398" s="1" t="n"/>
      <c r="T398" s="1" t="n"/>
      <c r="U398" s="1" t="n"/>
      <c r="V398" s="1" t="n"/>
      <c r="W398" s="1" t="n"/>
      <c r="X398" s="1" t="n"/>
      <c r="Y398" s="1" t="n"/>
      <c r="Z398" s="1" t="n"/>
      <c r="AA398" s="1" t="n"/>
      <c r="AB398" s="1" t="n"/>
      <c r="AC398" s="1" t="n"/>
      <c r="AD398" s="1" t="n"/>
      <c r="AE398" s="1" t="n"/>
      <c r="AF398" s="1" t="n"/>
      <c r="AG398" s="1" t="n"/>
    </row>
    <row r="399">
      <c r="A399" s="1" t="n"/>
      <c r="B399" s="1" t="n"/>
      <c r="C399" s="1" t="n"/>
      <c r="D399" s="1" t="n"/>
      <c r="E399" s="1" t="n"/>
      <c r="F399" s="1" t="n"/>
      <c r="G399" s="1" t="n"/>
      <c r="H399" s="1" t="n"/>
      <c r="I399" s="1" t="n"/>
      <c r="J399" s="1" t="n"/>
      <c r="K399" s="1" t="n"/>
      <c r="L399" s="1" t="n"/>
      <c r="M399" s="1" t="n"/>
      <c r="N399" s="1" t="n"/>
      <c r="O399" s="1" t="n"/>
      <c r="P399" s="1" t="n"/>
      <c r="Q399" s="1" t="n"/>
      <c r="R399" s="1" t="n"/>
      <c r="S399" s="1" t="n"/>
      <c r="T399" s="1" t="n"/>
      <c r="U399" s="1" t="n"/>
      <c r="V399" s="1" t="n"/>
      <c r="W399" s="1" t="n"/>
      <c r="X399" s="1" t="n"/>
      <c r="Y399" s="1" t="n"/>
      <c r="Z399" s="1" t="n"/>
      <c r="AA399" s="1" t="n"/>
      <c r="AB399" s="1" t="n"/>
      <c r="AC399" s="1" t="n"/>
      <c r="AD399" s="1" t="n"/>
      <c r="AE399" s="1" t="n"/>
      <c r="AF399" s="1" t="n"/>
      <c r="AG399" s="1" t="n"/>
    </row>
    <row r="400">
      <c r="A400" s="1" t="n"/>
      <c r="B400" s="1" t="n"/>
      <c r="C400" s="1" t="n"/>
      <c r="D400" s="1" t="n"/>
      <c r="E400" s="1" t="n"/>
      <c r="F400" s="1" t="n"/>
      <c r="G400" s="1" t="n"/>
      <c r="H400" s="1" t="n"/>
      <c r="I400" s="1" t="n"/>
      <c r="J400" s="1" t="n"/>
      <c r="K400" s="1" t="n"/>
      <c r="L400" s="1" t="n"/>
      <c r="M400" s="1" t="n"/>
      <c r="N400" s="1" t="n"/>
      <c r="O400" s="1" t="n"/>
      <c r="P400" s="1" t="n"/>
      <c r="Q400" s="1" t="n"/>
      <c r="R400" s="1" t="n"/>
      <c r="S400" s="1" t="n"/>
      <c r="T400" s="1" t="n"/>
      <c r="U400" s="1" t="n"/>
      <c r="V400" s="1" t="n"/>
      <c r="W400" s="1" t="n"/>
      <c r="X400" s="1" t="n"/>
      <c r="Y400" s="1" t="n"/>
      <c r="Z400" s="1" t="n"/>
      <c r="AA400" s="1" t="n"/>
      <c r="AB400" s="1" t="n"/>
      <c r="AC400" s="1" t="n"/>
      <c r="AD400" s="1" t="n"/>
      <c r="AE400" s="1" t="n"/>
      <c r="AF400" s="1" t="n"/>
      <c r="AG400" s="1" t="n"/>
    </row>
    <row r="401">
      <c r="A401" s="1" t="n"/>
      <c r="B401" s="1" t="n"/>
      <c r="C401" s="1" t="n"/>
      <c r="D401" s="1" t="n"/>
      <c r="E401" s="1" t="n"/>
      <c r="F401" s="1" t="n"/>
      <c r="G401" s="1" t="n"/>
      <c r="H401" s="1" t="n"/>
      <c r="I401" s="1" t="n"/>
      <c r="J401" s="1" t="n"/>
      <c r="K401" s="1" t="n"/>
      <c r="L401" s="1" t="n"/>
      <c r="M401" s="1" t="n"/>
      <c r="N401" s="1" t="n"/>
      <c r="O401" s="1" t="n"/>
      <c r="P401" s="1" t="n"/>
      <c r="Q401" s="1" t="n"/>
      <c r="R401" s="1" t="n"/>
      <c r="S401" s="1" t="n"/>
      <c r="T401" s="1" t="n"/>
      <c r="U401" s="1" t="n"/>
      <c r="V401" s="1" t="n"/>
      <c r="W401" s="1" t="n"/>
      <c r="X401" s="1" t="n"/>
      <c r="Y401" s="1" t="n"/>
      <c r="Z401" s="1" t="n"/>
      <c r="AA401" s="1" t="n"/>
      <c r="AB401" s="1" t="n"/>
      <c r="AC401" s="1" t="n"/>
      <c r="AD401" s="1" t="n"/>
      <c r="AE401" s="1" t="n"/>
      <c r="AF401" s="1" t="n"/>
      <c r="AG401" s="1" t="n"/>
    </row>
    <row r="402">
      <c r="A402" s="1" t="n"/>
      <c r="B402" s="1" t="n"/>
      <c r="C402" s="1" t="n"/>
      <c r="D402" s="1" t="n"/>
      <c r="E402" s="1" t="n"/>
      <c r="F402" s="1" t="n"/>
      <c r="G402" s="1" t="n"/>
      <c r="H402" s="1" t="n"/>
      <c r="I402" s="1" t="n"/>
      <c r="J402" s="1" t="n"/>
      <c r="K402" s="1" t="n"/>
      <c r="L402" s="1" t="n"/>
      <c r="M402" s="1" t="n"/>
      <c r="N402" s="1" t="n"/>
      <c r="O402" s="1" t="n"/>
      <c r="P402" s="1" t="n"/>
      <c r="Q402" s="1" t="n"/>
      <c r="R402" s="1" t="n"/>
      <c r="S402" s="1" t="n"/>
      <c r="T402" s="1" t="n"/>
      <c r="U402" s="1" t="n"/>
      <c r="V402" s="1" t="n"/>
      <c r="W402" s="1" t="n"/>
      <c r="X402" s="1" t="n"/>
      <c r="Y402" s="1" t="n"/>
      <c r="Z402" s="1" t="n"/>
      <c r="AA402" s="1" t="n"/>
      <c r="AB402" s="1" t="n"/>
      <c r="AC402" s="1" t="n"/>
      <c r="AD402" s="1" t="n"/>
      <c r="AE402" s="1" t="n"/>
      <c r="AF402" s="1" t="n"/>
      <c r="AG402" s="1" t="n"/>
    </row>
    <row r="403">
      <c r="A403" s="1" t="n"/>
      <c r="B403" s="1" t="n"/>
      <c r="C403" s="1" t="n"/>
      <c r="D403" s="1" t="n"/>
      <c r="E403" s="1" t="n"/>
      <c r="F403" s="1" t="n"/>
      <c r="G403" s="1" t="n"/>
      <c r="H403" s="1" t="n"/>
      <c r="I403" s="1" t="n"/>
      <c r="J403" s="1" t="n"/>
      <c r="K403" s="1" t="n"/>
      <c r="L403" s="1" t="n"/>
      <c r="M403" s="1" t="n"/>
      <c r="N403" s="1" t="n"/>
      <c r="O403" s="1" t="n"/>
      <c r="P403" s="1" t="n"/>
      <c r="Q403" s="1" t="n"/>
      <c r="R403" s="1" t="n"/>
      <c r="S403" s="1" t="n"/>
      <c r="T403" s="1" t="n"/>
      <c r="U403" s="1" t="n"/>
      <c r="V403" s="1" t="n"/>
      <c r="W403" s="1" t="n"/>
      <c r="X403" s="1" t="n"/>
      <c r="Y403" s="1" t="n"/>
      <c r="Z403" s="1" t="n"/>
      <c r="AA403" s="1" t="n"/>
      <c r="AB403" s="1" t="n"/>
      <c r="AC403" s="1" t="n"/>
      <c r="AD403" s="1" t="n"/>
      <c r="AE403" s="1" t="n"/>
      <c r="AF403" s="1" t="n"/>
      <c r="AG403" s="1" t="n"/>
    </row>
    <row r="404">
      <c r="A404" s="1" t="n"/>
      <c r="B404" s="1" t="n"/>
      <c r="C404" s="1" t="n"/>
      <c r="D404" s="1" t="n"/>
      <c r="E404" s="1" t="n"/>
      <c r="F404" s="1" t="n"/>
      <c r="G404" s="1" t="n"/>
      <c r="H404" s="1" t="n"/>
      <c r="I404" s="1" t="n"/>
      <c r="J404" s="1" t="n"/>
      <c r="K404" s="1" t="n"/>
      <c r="L404" s="1" t="n"/>
      <c r="M404" s="1" t="n"/>
      <c r="N404" s="1" t="n"/>
      <c r="O404" s="1" t="n"/>
      <c r="P404" s="1" t="n"/>
      <c r="Q404" s="1" t="n"/>
      <c r="R404" s="1" t="n"/>
      <c r="S404" s="1" t="n"/>
      <c r="T404" s="1" t="n"/>
      <c r="U404" s="1" t="n"/>
      <c r="V404" s="1" t="n"/>
      <c r="W404" s="1" t="n"/>
      <c r="X404" s="1" t="n"/>
      <c r="Y404" s="1" t="n"/>
      <c r="Z404" s="1" t="n"/>
      <c r="AA404" s="1" t="n"/>
      <c r="AB404" s="1" t="n"/>
      <c r="AC404" s="1" t="n"/>
      <c r="AD404" s="1" t="n"/>
      <c r="AE404" s="1" t="n"/>
      <c r="AF404" s="1" t="n"/>
      <c r="AG404" s="1" t="n"/>
    </row>
    <row r="405">
      <c r="A405" s="1" t="n"/>
      <c r="B405" s="1" t="n"/>
      <c r="C405" s="1" t="n"/>
      <c r="D405" s="1" t="n"/>
      <c r="E405" s="1" t="n"/>
      <c r="F405" s="1" t="n"/>
      <c r="G405" s="1" t="n"/>
      <c r="H405" s="1" t="n"/>
      <c r="I405" s="1" t="n"/>
      <c r="J405" s="1" t="n"/>
      <c r="K405" s="1" t="n"/>
      <c r="L405" s="1" t="n"/>
      <c r="M405" s="1" t="n"/>
      <c r="N405" s="1" t="n"/>
      <c r="O405" s="1" t="n"/>
      <c r="P405" s="1" t="n"/>
      <c r="Q405" s="1" t="n"/>
      <c r="R405" s="1" t="n"/>
      <c r="S405" s="1" t="n"/>
      <c r="T405" s="1" t="n"/>
      <c r="U405" s="1" t="n"/>
      <c r="V405" s="1" t="n"/>
      <c r="W405" s="1" t="n"/>
      <c r="X405" s="1" t="n"/>
      <c r="Y405" s="1" t="n"/>
      <c r="Z405" s="1" t="n"/>
      <c r="AA405" s="1" t="n"/>
      <c r="AB405" s="1" t="n"/>
      <c r="AC405" s="1" t="n"/>
      <c r="AD405" s="1" t="n"/>
      <c r="AE405" s="1" t="n"/>
      <c r="AF405" s="1" t="n"/>
      <c r="AG405" s="1" t="n"/>
    </row>
    <row r="406">
      <c r="A406" s="1" t="n"/>
      <c r="B406" s="1" t="n"/>
      <c r="C406" s="1" t="n"/>
      <c r="D406" s="1" t="n"/>
      <c r="E406" s="1" t="n"/>
      <c r="F406" s="1" t="n"/>
      <c r="G406" s="1" t="n"/>
      <c r="H406" s="1" t="n"/>
      <c r="I406" s="1" t="n"/>
      <c r="J406" s="1" t="n"/>
      <c r="K406" s="1" t="n"/>
      <c r="L406" s="1" t="n"/>
      <c r="M406" s="1" t="n"/>
      <c r="N406" s="1" t="n"/>
      <c r="O406" s="1" t="n"/>
      <c r="P406" s="1" t="n"/>
      <c r="Q406" s="1" t="n"/>
      <c r="R406" s="1" t="n"/>
      <c r="S406" s="1" t="n"/>
      <c r="T406" s="1" t="n"/>
      <c r="U406" s="1" t="n"/>
      <c r="V406" s="1" t="n"/>
      <c r="W406" s="1" t="n"/>
      <c r="X406" s="1" t="n"/>
      <c r="Y406" s="1" t="n"/>
      <c r="Z406" s="1" t="n"/>
      <c r="AA406" s="1" t="n"/>
      <c r="AB406" s="1" t="n"/>
      <c r="AC406" s="1" t="n"/>
      <c r="AD406" s="1" t="n"/>
      <c r="AE406" s="1" t="n"/>
      <c r="AF406" s="1" t="n"/>
      <c r="AG406" s="1" t="n"/>
    </row>
    <row r="407">
      <c r="A407" s="1" t="n"/>
      <c r="B407" s="1" t="n"/>
      <c r="C407" s="1" t="n"/>
      <c r="D407" s="1" t="n"/>
      <c r="E407" s="1" t="n"/>
      <c r="F407" s="1" t="n"/>
      <c r="G407" s="1" t="n"/>
      <c r="H407" s="1" t="n"/>
      <c r="I407" s="1" t="n"/>
      <c r="J407" s="1" t="n"/>
      <c r="K407" s="1" t="n"/>
      <c r="L407" s="1" t="n"/>
      <c r="M407" s="1" t="n"/>
      <c r="N407" s="1" t="n"/>
      <c r="O407" s="1" t="n"/>
      <c r="P407" s="1" t="n"/>
      <c r="Q407" s="1" t="n"/>
      <c r="R407" s="1" t="n"/>
      <c r="S407" s="1" t="n"/>
      <c r="T407" s="1" t="n"/>
      <c r="U407" s="1" t="n"/>
      <c r="V407" s="1" t="n"/>
      <c r="W407" s="1" t="n"/>
      <c r="X407" s="1" t="n"/>
      <c r="Y407" s="1" t="n"/>
      <c r="Z407" s="1" t="n"/>
      <c r="AA407" s="1" t="n"/>
      <c r="AB407" s="1" t="n"/>
      <c r="AC407" s="1" t="n"/>
      <c r="AD407" s="1" t="n"/>
      <c r="AE407" s="1" t="n"/>
      <c r="AF407" s="1" t="n"/>
      <c r="AG407" s="1" t="n"/>
    </row>
    <row r="408">
      <c r="A408" s="1" t="n"/>
      <c r="B408" s="1" t="n"/>
      <c r="C408" s="1" t="n"/>
      <c r="D408" s="1" t="n"/>
      <c r="E408" s="1" t="n"/>
      <c r="F408" s="1" t="n"/>
      <c r="G408" s="1" t="n"/>
      <c r="H408" s="1" t="n"/>
      <c r="I408" s="1" t="n"/>
      <c r="J408" s="1" t="n"/>
      <c r="K408" s="1" t="n"/>
      <c r="L408" s="1" t="n"/>
      <c r="M408" s="1" t="n"/>
      <c r="N408" s="1" t="n"/>
      <c r="O408" s="1" t="n"/>
      <c r="P408" s="1" t="n"/>
      <c r="Q408" s="1" t="n"/>
      <c r="R408" s="1" t="n"/>
      <c r="S408" s="1" t="n"/>
      <c r="T408" s="1" t="n"/>
      <c r="U408" s="1" t="n"/>
      <c r="V408" s="1" t="n"/>
      <c r="W408" s="1" t="n"/>
      <c r="X408" s="1" t="n"/>
      <c r="Y408" s="1" t="n"/>
      <c r="Z408" s="1" t="n"/>
      <c r="AA408" s="1" t="n"/>
      <c r="AB408" s="1" t="n"/>
      <c r="AC408" s="1" t="n"/>
      <c r="AD408" s="1" t="n"/>
      <c r="AE408" s="1" t="n"/>
      <c r="AF408" s="1" t="n"/>
      <c r="AG408" s="1" t="n"/>
    </row>
    <row r="409">
      <c r="A409" s="1" t="n"/>
      <c r="B409" s="1" t="n"/>
      <c r="C409" s="1" t="n"/>
      <c r="D409" s="1" t="n"/>
      <c r="E409" s="1" t="n"/>
      <c r="F409" s="1" t="n"/>
      <c r="G409" s="1" t="n"/>
      <c r="H409" s="1" t="n"/>
      <c r="I409" s="1" t="n"/>
      <c r="J409" s="1" t="n"/>
      <c r="K409" s="1" t="n"/>
      <c r="L409" s="1" t="n"/>
      <c r="M409" s="1" t="n"/>
      <c r="N409" s="1" t="n"/>
      <c r="O409" s="1" t="n"/>
      <c r="P409" s="1" t="n"/>
      <c r="Q409" s="1" t="n"/>
      <c r="R409" s="1" t="n"/>
      <c r="S409" s="1" t="n"/>
      <c r="T409" s="1" t="n"/>
      <c r="U409" s="1" t="n"/>
      <c r="V409" s="1" t="n"/>
      <c r="W409" s="1" t="n"/>
      <c r="X409" s="1" t="n"/>
      <c r="Y409" s="1" t="n"/>
      <c r="Z409" s="1" t="n"/>
      <c r="AA409" s="1" t="n"/>
      <c r="AB409" s="1" t="n"/>
      <c r="AC409" s="1" t="n"/>
      <c r="AD409" s="1" t="n"/>
      <c r="AE409" s="1" t="n"/>
      <c r="AF409" s="1" t="n"/>
      <c r="AG409" s="1" t="n"/>
    </row>
    <row r="410">
      <c r="A410" s="1" t="n"/>
      <c r="B410" s="1" t="n"/>
      <c r="C410" s="1" t="n"/>
      <c r="D410" s="1" t="n"/>
      <c r="E410" s="1" t="n"/>
      <c r="F410" s="1" t="n"/>
      <c r="G410" s="1" t="n"/>
      <c r="H410" s="1" t="n"/>
      <c r="I410" s="1" t="n"/>
      <c r="J410" s="1" t="n"/>
      <c r="K410" s="1" t="n"/>
      <c r="L410" s="1" t="n"/>
      <c r="M410" s="1" t="n"/>
      <c r="N410" s="1" t="n"/>
      <c r="O410" s="1" t="n"/>
      <c r="P410" s="1" t="n"/>
      <c r="Q410" s="1" t="n"/>
      <c r="R410" s="1" t="n"/>
      <c r="S410" s="1" t="n"/>
      <c r="T410" s="1" t="n"/>
      <c r="U410" s="1" t="n"/>
      <c r="V410" s="1" t="n"/>
      <c r="W410" s="1" t="n"/>
      <c r="X410" s="1" t="n"/>
      <c r="Y410" s="1" t="n"/>
      <c r="Z410" s="1" t="n"/>
      <c r="AA410" s="1" t="n"/>
      <c r="AB410" s="1" t="n"/>
      <c r="AC410" s="1" t="n"/>
      <c r="AD410" s="1" t="n"/>
      <c r="AE410" s="1" t="n"/>
      <c r="AF410" s="1" t="n"/>
      <c r="AG410" s="1" t="n"/>
    </row>
    <row r="411">
      <c r="A411" s="1" t="n"/>
      <c r="B411" s="1" t="n"/>
      <c r="C411" s="1" t="n"/>
      <c r="D411" s="1" t="n"/>
      <c r="E411" s="1" t="n"/>
      <c r="F411" s="1" t="n"/>
      <c r="G411" s="1" t="n"/>
      <c r="H411" s="1" t="n"/>
      <c r="I411" s="1" t="n"/>
      <c r="J411" s="1" t="n"/>
      <c r="K411" s="1" t="n"/>
      <c r="L411" s="1" t="n"/>
      <c r="M411" s="1" t="n"/>
      <c r="N411" s="1" t="n"/>
      <c r="O411" s="1" t="n"/>
      <c r="P411" s="1" t="n"/>
      <c r="Q411" s="1" t="n"/>
      <c r="R411" s="1" t="n"/>
      <c r="S411" s="1" t="n"/>
      <c r="T411" s="1" t="n"/>
      <c r="U411" s="1" t="n"/>
      <c r="V411" s="1" t="n"/>
      <c r="W411" s="1" t="n"/>
      <c r="X411" s="1" t="n"/>
      <c r="Y411" s="1" t="n"/>
      <c r="Z411" s="1" t="n"/>
      <c r="AA411" s="1" t="n"/>
      <c r="AB411" s="1" t="n"/>
      <c r="AC411" s="1" t="n"/>
      <c r="AD411" s="1" t="n"/>
      <c r="AE411" s="1" t="n"/>
      <c r="AF411" s="1" t="n"/>
      <c r="AG411" s="1" t="n"/>
    </row>
    <row r="412">
      <c r="A412" s="1" t="n"/>
      <c r="B412" s="1" t="n"/>
      <c r="C412" s="1" t="n"/>
      <c r="D412" s="1" t="n"/>
      <c r="E412" s="1" t="n"/>
      <c r="F412" s="1" t="n"/>
      <c r="G412" s="1" t="n"/>
      <c r="H412" s="1" t="n"/>
      <c r="I412" s="1" t="n"/>
      <c r="J412" s="1" t="n"/>
      <c r="K412" s="1" t="n"/>
      <c r="L412" s="1" t="n"/>
      <c r="M412" s="1" t="n"/>
      <c r="N412" s="1" t="n"/>
      <c r="O412" s="1" t="n"/>
      <c r="P412" s="1" t="n"/>
      <c r="Q412" s="1" t="n"/>
      <c r="R412" s="1" t="n"/>
      <c r="S412" s="1" t="n"/>
      <c r="T412" s="1" t="n"/>
      <c r="U412" s="1" t="n"/>
      <c r="V412" s="1" t="n"/>
      <c r="W412" s="1" t="n"/>
      <c r="X412" s="1" t="n"/>
      <c r="Y412" s="1" t="n"/>
      <c r="Z412" s="1" t="n"/>
      <c r="AA412" s="1" t="n"/>
      <c r="AB412" s="1" t="n"/>
      <c r="AC412" s="1" t="n"/>
      <c r="AD412" s="1" t="n"/>
      <c r="AE412" s="1" t="n"/>
      <c r="AF412" s="1" t="n"/>
      <c r="AG412" s="1" t="n"/>
    </row>
    <row r="413">
      <c r="A413" s="1" t="n"/>
      <c r="B413" s="1" t="n"/>
      <c r="C413" s="1" t="n"/>
      <c r="D413" s="1" t="n"/>
      <c r="E413" s="1" t="n"/>
      <c r="F413" s="1" t="n"/>
      <c r="G413" s="1" t="n"/>
      <c r="H413" s="1" t="n"/>
      <c r="I413" s="1" t="n"/>
      <c r="J413" s="1" t="n"/>
      <c r="K413" s="1" t="n"/>
      <c r="L413" s="1" t="n"/>
      <c r="M413" s="1" t="n"/>
      <c r="N413" s="1" t="n"/>
      <c r="O413" s="1" t="n"/>
      <c r="P413" s="1" t="n"/>
      <c r="Q413" s="1" t="n"/>
      <c r="R413" s="1" t="n"/>
      <c r="S413" s="1" t="n"/>
      <c r="T413" s="1" t="n"/>
      <c r="U413" s="1" t="n"/>
      <c r="V413" s="1" t="n"/>
      <c r="W413" s="1" t="n"/>
      <c r="X413" s="1" t="n"/>
      <c r="Y413" s="1" t="n"/>
      <c r="Z413" s="1" t="n"/>
      <c r="AA413" s="1" t="n"/>
      <c r="AB413" s="1" t="n"/>
      <c r="AC413" s="1" t="n"/>
      <c r="AD413" s="1" t="n"/>
      <c r="AE413" s="1" t="n"/>
      <c r="AF413" s="1" t="n"/>
      <c r="AG413" s="1" t="n"/>
    </row>
    <row r="414">
      <c r="A414" s="1" t="n"/>
      <c r="B414" s="1" t="n"/>
      <c r="C414" s="1" t="n"/>
      <c r="D414" s="1" t="n"/>
      <c r="E414" s="1" t="n"/>
      <c r="F414" s="1" t="n"/>
      <c r="G414" s="1" t="n"/>
      <c r="H414" s="1" t="n"/>
      <c r="I414" s="1" t="n"/>
      <c r="J414" s="1" t="n"/>
      <c r="K414" s="1" t="n"/>
      <c r="L414" s="1" t="n"/>
      <c r="M414" s="1" t="n"/>
      <c r="N414" s="1" t="n"/>
      <c r="O414" s="1" t="n"/>
      <c r="P414" s="1" t="n"/>
      <c r="Q414" s="1" t="n"/>
      <c r="R414" s="1" t="n"/>
      <c r="S414" s="1" t="n"/>
      <c r="T414" s="1" t="n"/>
      <c r="U414" s="1" t="n"/>
      <c r="V414" s="1" t="n"/>
      <c r="W414" s="1" t="n"/>
      <c r="X414" s="1" t="n"/>
      <c r="Y414" s="1" t="n"/>
      <c r="Z414" s="1" t="n"/>
      <c r="AA414" s="1" t="n"/>
      <c r="AB414" s="1" t="n"/>
      <c r="AC414" s="1" t="n"/>
      <c r="AD414" s="1" t="n"/>
      <c r="AE414" s="1" t="n"/>
      <c r="AF414" s="1" t="n"/>
      <c r="AG414" s="1" t="n"/>
    </row>
    <row r="415">
      <c r="A415" s="1" t="n"/>
      <c r="B415" s="1" t="n"/>
      <c r="C415" s="1" t="n"/>
      <c r="D415" s="1" t="n"/>
      <c r="E415" s="1" t="n"/>
      <c r="F415" s="1" t="n"/>
      <c r="G415" s="1" t="n"/>
      <c r="H415" s="1" t="n"/>
      <c r="I415" s="1" t="n"/>
      <c r="J415" s="1" t="n"/>
      <c r="K415" s="1" t="n"/>
      <c r="L415" s="1" t="n"/>
      <c r="M415" s="1" t="n"/>
      <c r="N415" s="1" t="n"/>
      <c r="O415" s="1" t="n"/>
      <c r="P415" s="1" t="n"/>
      <c r="Q415" s="1" t="n"/>
      <c r="R415" s="1" t="n"/>
      <c r="S415" s="1" t="n"/>
      <c r="T415" s="1" t="n"/>
      <c r="U415" s="1" t="n"/>
      <c r="V415" s="1" t="n"/>
      <c r="W415" s="1" t="n"/>
      <c r="X415" s="1" t="n"/>
      <c r="Y415" s="1" t="n"/>
      <c r="Z415" s="1" t="n"/>
      <c r="AA415" s="1" t="n"/>
      <c r="AB415" s="1" t="n"/>
      <c r="AC415" s="1" t="n"/>
      <c r="AD415" s="1" t="n"/>
      <c r="AE415" s="1" t="n"/>
      <c r="AF415" s="1" t="n"/>
      <c r="AG415" s="1" t="n"/>
    </row>
    <row r="416">
      <c r="A416" s="1" t="n"/>
      <c r="B416" s="1" t="n"/>
      <c r="C416" s="1" t="n"/>
      <c r="D416" s="1" t="n"/>
      <c r="E416" s="1" t="n"/>
      <c r="F416" s="1" t="n"/>
      <c r="G416" s="1" t="n"/>
      <c r="H416" s="1" t="n"/>
      <c r="I416" s="1" t="n"/>
      <c r="J416" s="1" t="n"/>
      <c r="K416" s="1" t="n"/>
      <c r="L416" s="1" t="n"/>
      <c r="M416" s="1" t="n"/>
      <c r="N416" s="1" t="n"/>
      <c r="O416" s="1" t="n"/>
      <c r="P416" s="1" t="n"/>
      <c r="Q416" s="1" t="n"/>
      <c r="R416" s="1" t="n"/>
      <c r="S416" s="1" t="n"/>
      <c r="T416" s="1" t="n"/>
      <c r="U416" s="1" t="n"/>
      <c r="V416" s="1" t="n"/>
      <c r="W416" s="1" t="n"/>
      <c r="X416" s="1" t="n"/>
      <c r="Y416" s="1" t="n"/>
      <c r="Z416" s="1" t="n"/>
      <c r="AA416" s="1" t="n"/>
      <c r="AB416" s="1" t="n"/>
      <c r="AC416" s="1" t="n"/>
      <c r="AD416" s="1" t="n"/>
      <c r="AE416" s="1" t="n"/>
      <c r="AF416" s="1" t="n"/>
      <c r="AG416" s="1" t="n"/>
    </row>
    <row r="417">
      <c r="A417" s="1" t="n"/>
      <c r="B417" s="1" t="n"/>
      <c r="C417" s="1" t="n"/>
      <c r="D417" s="1" t="n"/>
      <c r="E417" s="1" t="n"/>
      <c r="F417" s="1" t="n"/>
      <c r="G417" s="1" t="n"/>
      <c r="H417" s="1" t="n"/>
      <c r="I417" s="1" t="n"/>
      <c r="J417" s="1" t="n"/>
      <c r="K417" s="1" t="n"/>
      <c r="L417" s="1" t="n"/>
      <c r="M417" s="1" t="n"/>
      <c r="N417" s="1" t="n"/>
      <c r="O417" s="1" t="n"/>
      <c r="P417" s="1" t="n"/>
      <c r="Q417" s="1" t="n"/>
      <c r="R417" s="1" t="n"/>
      <c r="S417" s="1" t="n"/>
      <c r="T417" s="1" t="n"/>
      <c r="U417" s="1" t="n"/>
      <c r="V417" s="1" t="n"/>
      <c r="W417" s="1" t="n"/>
      <c r="X417" s="1" t="n"/>
      <c r="Y417" s="1" t="n"/>
      <c r="Z417" s="1" t="n"/>
      <c r="AA417" s="1" t="n"/>
      <c r="AB417" s="1" t="n"/>
      <c r="AC417" s="1" t="n"/>
      <c r="AD417" s="1" t="n"/>
      <c r="AE417" s="1" t="n"/>
      <c r="AF417" s="1" t="n"/>
      <c r="AG417" s="1" t="n"/>
    </row>
    <row r="418">
      <c r="A418" s="1" t="n"/>
      <c r="B418" s="1" t="n"/>
      <c r="C418" s="1" t="n"/>
      <c r="D418" s="1" t="n"/>
      <c r="E418" s="1" t="n"/>
      <c r="F418" s="1" t="n"/>
      <c r="G418" s="1" t="n"/>
      <c r="H418" s="1" t="n"/>
      <c r="I418" s="1" t="n"/>
      <c r="J418" s="1" t="n"/>
      <c r="K418" s="1" t="n"/>
      <c r="L418" s="1" t="n"/>
      <c r="M418" s="1" t="n"/>
      <c r="N418" s="1" t="n"/>
      <c r="O418" s="1" t="n"/>
      <c r="P418" s="1" t="n"/>
      <c r="Q418" s="1" t="n"/>
      <c r="R418" s="1" t="n"/>
      <c r="S418" s="1" t="n"/>
      <c r="T418" s="1" t="n"/>
      <c r="U418" s="1" t="n"/>
      <c r="V418" s="1" t="n"/>
      <c r="W418" s="1" t="n"/>
      <c r="X418" s="1" t="n"/>
      <c r="Y418" s="1" t="n"/>
      <c r="Z418" s="1" t="n"/>
      <c r="AA418" s="1" t="n"/>
      <c r="AB418" s="1" t="n"/>
      <c r="AC418" s="1" t="n"/>
      <c r="AD418" s="1" t="n"/>
      <c r="AE418" s="1" t="n"/>
      <c r="AF418" s="1" t="n"/>
      <c r="AG418" s="1" t="n"/>
    </row>
    <row r="419">
      <c r="A419" s="1" t="n"/>
      <c r="B419" s="1" t="n"/>
      <c r="C419" s="1" t="n"/>
      <c r="D419" s="1" t="n"/>
      <c r="E419" s="1" t="n"/>
      <c r="F419" s="1" t="n"/>
      <c r="G419" s="1" t="n"/>
      <c r="H419" s="1" t="n"/>
      <c r="I419" s="1" t="n"/>
      <c r="J419" s="1" t="n"/>
      <c r="K419" s="1" t="n"/>
      <c r="L419" s="1" t="n"/>
      <c r="M419" s="1" t="n"/>
      <c r="N419" s="1" t="n"/>
      <c r="O419" s="1" t="n"/>
      <c r="P419" s="1" t="n"/>
      <c r="Q419" s="1" t="n"/>
      <c r="R419" s="1" t="n"/>
      <c r="S419" s="1" t="n"/>
      <c r="T419" s="1" t="n"/>
      <c r="U419" s="1" t="n"/>
      <c r="V419" s="1" t="n"/>
      <c r="W419" s="1" t="n"/>
      <c r="X419" s="1" t="n"/>
      <c r="Y419" s="1" t="n"/>
      <c r="Z419" s="1" t="n"/>
      <c r="AA419" s="1" t="n"/>
      <c r="AB419" s="1" t="n"/>
      <c r="AC419" s="1" t="n"/>
      <c r="AD419" s="1" t="n"/>
      <c r="AE419" s="1" t="n"/>
      <c r="AF419" s="1" t="n"/>
      <c r="AG419" s="1" t="n"/>
    </row>
    <row r="420">
      <c r="A420" s="1" t="n"/>
      <c r="B420" s="1" t="n"/>
      <c r="C420" s="1" t="n"/>
      <c r="D420" s="1" t="n"/>
      <c r="E420" s="1" t="n"/>
      <c r="F420" s="1" t="n"/>
      <c r="G420" s="1" t="n"/>
      <c r="H420" s="1" t="n"/>
      <c r="I420" s="1" t="n"/>
      <c r="J420" s="1" t="n"/>
      <c r="K420" s="1" t="n"/>
      <c r="L420" s="1" t="n"/>
      <c r="M420" s="1" t="n"/>
      <c r="N420" s="1" t="n"/>
      <c r="O420" s="1" t="n"/>
      <c r="P420" s="1" t="n"/>
      <c r="Q420" s="1" t="n"/>
      <c r="R420" s="1" t="n"/>
      <c r="S420" s="1" t="n"/>
      <c r="T420" s="1" t="n"/>
      <c r="U420" s="1" t="n"/>
      <c r="V420" s="1" t="n"/>
      <c r="W420" s="1" t="n"/>
      <c r="X420" s="1" t="n"/>
      <c r="Y420" s="1" t="n"/>
      <c r="Z420" s="1" t="n"/>
      <c r="AA420" s="1" t="n"/>
      <c r="AB420" s="1" t="n"/>
      <c r="AC420" s="1" t="n"/>
      <c r="AD420" s="1" t="n"/>
      <c r="AE420" s="1" t="n"/>
      <c r="AF420" s="1" t="n"/>
      <c r="AG420" s="1" t="n"/>
    </row>
    <row r="421">
      <c r="A421" s="1" t="n"/>
      <c r="B421" s="1" t="n"/>
      <c r="C421" s="1" t="n"/>
      <c r="D421" s="1" t="n"/>
      <c r="E421" s="1" t="n"/>
      <c r="F421" s="1" t="n"/>
      <c r="G421" s="1" t="n"/>
      <c r="H421" s="1" t="n"/>
      <c r="I421" s="1" t="n"/>
      <c r="J421" s="1" t="n"/>
      <c r="K421" s="1" t="n"/>
      <c r="L421" s="1" t="n"/>
      <c r="M421" s="1" t="n"/>
      <c r="N421" s="1" t="n"/>
      <c r="O421" s="1" t="n"/>
      <c r="P421" s="1" t="n"/>
      <c r="Q421" s="1" t="n"/>
      <c r="R421" s="1" t="n"/>
      <c r="S421" s="1" t="n"/>
      <c r="T421" s="1" t="n"/>
      <c r="U421" s="1" t="n"/>
      <c r="V421" s="1" t="n"/>
      <c r="W421" s="1" t="n"/>
      <c r="X421" s="1" t="n"/>
      <c r="Y421" s="1" t="n"/>
      <c r="Z421" s="1" t="n"/>
      <c r="AA421" s="1" t="n"/>
      <c r="AB421" s="1" t="n"/>
      <c r="AC421" s="1" t="n"/>
      <c r="AD421" s="1" t="n"/>
      <c r="AE421" s="1" t="n"/>
      <c r="AF421" s="1" t="n"/>
      <c r="AG421" s="1" t="n"/>
    </row>
    <row r="422">
      <c r="A422" s="1" t="n"/>
      <c r="B422" s="1" t="n"/>
      <c r="C422" s="1" t="n"/>
      <c r="D422" s="1" t="n"/>
      <c r="E422" s="1" t="n"/>
      <c r="F422" s="1" t="n"/>
      <c r="G422" s="1" t="n"/>
      <c r="H422" s="1" t="n"/>
      <c r="I422" s="1" t="n"/>
      <c r="J422" s="1" t="n"/>
      <c r="K422" s="1" t="n"/>
      <c r="L422" s="1" t="n"/>
      <c r="M422" s="1" t="n"/>
      <c r="N422" s="1" t="n"/>
      <c r="O422" s="1" t="n"/>
      <c r="P422" s="1" t="n"/>
      <c r="Q422" s="1" t="n"/>
      <c r="R422" s="1" t="n"/>
      <c r="S422" s="1" t="n"/>
      <c r="T422" s="1" t="n"/>
      <c r="U422" s="1" t="n"/>
      <c r="V422" s="1" t="n"/>
      <c r="W422" s="1" t="n"/>
      <c r="X422" s="1" t="n"/>
      <c r="Y422" s="1" t="n"/>
      <c r="Z422" s="1" t="n"/>
      <c r="AA422" s="1" t="n"/>
      <c r="AB422" s="1" t="n"/>
      <c r="AC422" s="1" t="n"/>
      <c r="AD422" s="1" t="n"/>
      <c r="AE422" s="1" t="n"/>
      <c r="AF422" s="1" t="n"/>
      <c r="AG422" s="1" t="n"/>
    </row>
    <row r="423">
      <c r="A423" s="1" t="n"/>
      <c r="B423" s="1" t="n"/>
      <c r="C423" s="1" t="n"/>
      <c r="D423" s="1" t="n"/>
      <c r="E423" s="1" t="n"/>
      <c r="F423" s="1" t="n"/>
      <c r="G423" s="1" t="n"/>
      <c r="H423" s="1" t="n"/>
      <c r="I423" s="1" t="n"/>
      <c r="J423" s="1" t="n"/>
      <c r="K423" s="1" t="n"/>
      <c r="L423" s="1" t="n"/>
      <c r="M423" s="1" t="n"/>
      <c r="N423" s="1" t="n"/>
      <c r="O423" s="1" t="n"/>
      <c r="P423" s="1" t="n"/>
      <c r="Q423" s="1" t="n"/>
      <c r="R423" s="1" t="n"/>
      <c r="S423" s="1" t="n"/>
      <c r="T423" s="1" t="n"/>
      <c r="U423" s="1" t="n"/>
      <c r="V423" s="1" t="n"/>
      <c r="W423" s="1" t="n"/>
      <c r="X423" s="1" t="n"/>
      <c r="Y423" s="1" t="n"/>
      <c r="Z423" s="1" t="n"/>
      <c r="AA423" s="1" t="n"/>
      <c r="AB423" s="1" t="n"/>
      <c r="AC423" s="1" t="n"/>
      <c r="AD423" s="1" t="n"/>
      <c r="AE423" s="1" t="n"/>
      <c r="AF423" s="1" t="n"/>
      <c r="AG423" s="1" t="n"/>
    </row>
    <row r="424">
      <c r="A424" s="1" t="n"/>
      <c r="B424" s="1" t="n"/>
      <c r="C424" s="1" t="n"/>
      <c r="D424" s="1" t="n"/>
      <c r="E424" s="1" t="n"/>
      <c r="F424" s="1" t="n"/>
      <c r="G424" s="1" t="n"/>
      <c r="H424" s="1" t="n"/>
      <c r="I424" s="1" t="n"/>
      <c r="J424" s="1" t="n"/>
      <c r="K424" s="1" t="n"/>
      <c r="L424" s="1" t="n"/>
      <c r="M424" s="1" t="n"/>
      <c r="N424" s="1" t="n"/>
      <c r="O424" s="1" t="n"/>
      <c r="P424" s="1" t="n"/>
      <c r="Q424" s="1" t="n"/>
      <c r="R424" s="1" t="n"/>
      <c r="S424" s="1" t="n"/>
      <c r="T424" s="1" t="n"/>
      <c r="U424" s="1" t="n"/>
      <c r="V424" s="1" t="n"/>
      <c r="W424" s="1" t="n"/>
      <c r="X424" s="1" t="n"/>
      <c r="Y424" s="1" t="n"/>
      <c r="Z424" s="1" t="n"/>
      <c r="AA424" s="1" t="n"/>
      <c r="AB424" s="1" t="n"/>
      <c r="AC424" s="1" t="n"/>
      <c r="AD424" s="1" t="n"/>
      <c r="AE424" s="1" t="n"/>
      <c r="AF424" s="1" t="n"/>
      <c r="AG424" s="1" t="n"/>
    </row>
    <row r="425">
      <c r="A425" s="1" t="n"/>
      <c r="B425" s="1" t="n"/>
      <c r="C425" s="1" t="n"/>
      <c r="D425" s="1" t="n"/>
      <c r="E425" s="1" t="n"/>
      <c r="F425" s="1" t="n"/>
      <c r="G425" s="1" t="n"/>
      <c r="H425" s="1" t="n"/>
      <c r="I425" s="1" t="n"/>
      <c r="J425" s="1" t="n"/>
      <c r="K425" s="1" t="n"/>
      <c r="L425" s="1" t="n"/>
      <c r="M425" s="1" t="n"/>
      <c r="N425" s="1" t="n"/>
      <c r="O425" s="1" t="n"/>
      <c r="P425" s="1" t="n"/>
      <c r="Q425" s="1" t="n"/>
      <c r="R425" s="1" t="n"/>
      <c r="S425" s="1" t="n"/>
      <c r="T425" s="1" t="n"/>
      <c r="U425" s="1" t="n"/>
      <c r="V425" s="1" t="n"/>
      <c r="W425" s="1" t="n"/>
      <c r="X425" s="1" t="n"/>
      <c r="Y425" s="1" t="n"/>
      <c r="Z425" s="1" t="n"/>
      <c r="AA425" s="1" t="n"/>
      <c r="AB425" s="1" t="n"/>
      <c r="AC425" s="1" t="n"/>
      <c r="AD425" s="1" t="n"/>
      <c r="AE425" s="1" t="n"/>
      <c r="AF425" s="1" t="n"/>
      <c r="AG425" s="1" t="n"/>
    </row>
    <row r="426">
      <c r="A426" s="1" t="n"/>
      <c r="B426" s="1" t="n"/>
      <c r="C426" s="1" t="n"/>
      <c r="D426" s="1" t="n"/>
      <c r="E426" s="1" t="n"/>
      <c r="F426" s="1" t="n"/>
      <c r="G426" s="1" t="n"/>
      <c r="H426" s="1" t="n"/>
      <c r="I426" s="1" t="n"/>
      <c r="J426" s="1" t="n"/>
      <c r="K426" s="1" t="n"/>
      <c r="L426" s="1" t="n"/>
      <c r="M426" s="1" t="n"/>
      <c r="N426" s="1" t="n"/>
      <c r="O426" s="1" t="n"/>
      <c r="P426" s="1" t="n"/>
      <c r="Q426" s="1" t="n"/>
      <c r="R426" s="1" t="n"/>
      <c r="S426" s="1" t="n"/>
      <c r="T426" s="1" t="n"/>
      <c r="U426" s="1" t="n"/>
      <c r="V426" s="1" t="n"/>
      <c r="W426" s="1" t="n"/>
      <c r="X426" s="1" t="n"/>
      <c r="Y426" s="1" t="n"/>
      <c r="Z426" s="1" t="n"/>
      <c r="AA426" s="1" t="n"/>
      <c r="AB426" s="1" t="n"/>
      <c r="AC426" s="1" t="n"/>
      <c r="AD426" s="1" t="n"/>
      <c r="AE426" s="1" t="n"/>
      <c r="AF426" s="1" t="n"/>
      <c r="AG426" s="1" t="n"/>
    </row>
    <row r="427">
      <c r="A427" s="1" t="n"/>
      <c r="B427" s="1" t="n"/>
      <c r="C427" s="1" t="n"/>
      <c r="D427" s="1" t="n"/>
      <c r="E427" s="1" t="n"/>
      <c r="F427" s="1" t="n"/>
      <c r="G427" s="1" t="n"/>
      <c r="H427" s="1" t="n"/>
      <c r="I427" s="1" t="n"/>
      <c r="J427" s="1" t="n"/>
      <c r="K427" s="1" t="n"/>
      <c r="L427" s="1" t="n"/>
      <c r="M427" s="1" t="n"/>
      <c r="N427" s="1" t="n"/>
      <c r="O427" s="1" t="n"/>
      <c r="P427" s="1" t="n"/>
      <c r="Q427" s="1" t="n"/>
      <c r="R427" s="1" t="n"/>
      <c r="S427" s="1" t="n"/>
      <c r="T427" s="1" t="n"/>
      <c r="U427" s="1" t="n"/>
      <c r="V427" s="1" t="n"/>
      <c r="W427" s="1" t="n"/>
      <c r="X427" s="1" t="n"/>
      <c r="Y427" s="1" t="n"/>
      <c r="Z427" s="1" t="n"/>
      <c r="AA427" s="1" t="n"/>
      <c r="AB427" s="1" t="n"/>
      <c r="AC427" s="1" t="n"/>
      <c r="AD427" s="1" t="n"/>
      <c r="AE427" s="1" t="n"/>
      <c r="AF427" s="1" t="n"/>
      <c r="AG427" s="1" t="n"/>
    </row>
    <row r="428">
      <c r="A428" s="1" t="n"/>
      <c r="B428" s="1" t="n"/>
      <c r="C428" s="1" t="n"/>
      <c r="D428" s="1" t="n"/>
      <c r="E428" s="1" t="n"/>
      <c r="F428" s="1" t="n"/>
      <c r="G428" s="1" t="n"/>
      <c r="H428" s="1" t="n"/>
      <c r="I428" s="1" t="n"/>
      <c r="J428" s="1" t="n"/>
      <c r="K428" s="1" t="n"/>
      <c r="L428" s="1" t="n"/>
      <c r="M428" s="1" t="n"/>
      <c r="N428" s="1" t="n"/>
      <c r="O428" s="1" t="n"/>
      <c r="P428" s="1" t="n"/>
      <c r="Q428" s="1" t="n"/>
      <c r="R428" s="1" t="n"/>
      <c r="S428" s="1" t="n"/>
      <c r="T428" s="1" t="n"/>
      <c r="U428" s="1" t="n"/>
      <c r="V428" s="1" t="n"/>
      <c r="W428" s="1" t="n"/>
      <c r="X428" s="1" t="n"/>
      <c r="Y428" s="1" t="n"/>
      <c r="Z428" s="1" t="n"/>
      <c r="AA428" s="1" t="n"/>
      <c r="AB428" s="1" t="n"/>
      <c r="AC428" s="1" t="n"/>
      <c r="AD428" s="1" t="n"/>
      <c r="AE428" s="1" t="n"/>
      <c r="AF428" s="1" t="n"/>
      <c r="AG428" s="1" t="n"/>
    </row>
    <row r="429">
      <c r="A429" s="1" t="n"/>
      <c r="B429" s="1" t="n"/>
      <c r="C429" s="1" t="n"/>
      <c r="D429" s="1" t="n"/>
      <c r="E429" s="1" t="n"/>
      <c r="F429" s="1" t="n"/>
      <c r="G429" s="1" t="n"/>
      <c r="H429" s="1" t="n"/>
      <c r="I429" s="1" t="n"/>
      <c r="J429" s="1" t="n"/>
      <c r="K429" s="1" t="n"/>
      <c r="L429" s="1" t="n"/>
      <c r="M429" s="1" t="n"/>
      <c r="N429" s="1" t="n"/>
      <c r="O429" s="1" t="n"/>
      <c r="P429" s="1" t="n"/>
      <c r="Q429" s="1" t="n"/>
      <c r="R429" s="1" t="n"/>
      <c r="S429" s="1" t="n"/>
      <c r="T429" s="1" t="n"/>
      <c r="U429" s="1" t="n"/>
      <c r="V429" s="1" t="n"/>
      <c r="W429" s="1" t="n"/>
      <c r="X429" s="1" t="n"/>
      <c r="Y429" s="1" t="n"/>
      <c r="Z429" s="1" t="n"/>
      <c r="AA429" s="1" t="n"/>
      <c r="AB429" s="1" t="n"/>
      <c r="AC429" s="1" t="n"/>
      <c r="AD429" s="1" t="n"/>
      <c r="AE429" s="1" t="n"/>
      <c r="AF429" s="1" t="n"/>
      <c r="AG429" s="1" t="n"/>
    </row>
    <row r="430">
      <c r="A430" s="1" t="n"/>
      <c r="B430" s="1" t="n"/>
      <c r="C430" s="1" t="n"/>
      <c r="D430" s="1" t="n"/>
      <c r="E430" s="1" t="n"/>
      <c r="F430" s="1" t="n"/>
      <c r="G430" s="1" t="n"/>
      <c r="H430" s="1" t="n"/>
      <c r="I430" s="1" t="n"/>
      <c r="J430" s="1" t="n"/>
      <c r="K430" s="1" t="n"/>
      <c r="L430" s="1" t="n"/>
      <c r="M430" s="1" t="n"/>
      <c r="N430" s="1" t="n"/>
      <c r="O430" s="1" t="n"/>
      <c r="P430" s="1" t="n"/>
      <c r="Q430" s="1" t="n"/>
      <c r="R430" s="1" t="n"/>
      <c r="S430" s="1" t="n"/>
      <c r="T430" s="1" t="n"/>
      <c r="U430" s="1" t="n"/>
      <c r="V430" s="1" t="n"/>
      <c r="W430" s="1" t="n"/>
      <c r="X430" s="1" t="n"/>
      <c r="Y430" s="1" t="n"/>
      <c r="Z430" s="1" t="n"/>
      <c r="AA430" s="1" t="n"/>
      <c r="AB430" s="1" t="n"/>
      <c r="AC430" s="1" t="n"/>
      <c r="AD430" s="1" t="n"/>
      <c r="AE430" s="1" t="n"/>
      <c r="AF430" s="1" t="n"/>
      <c r="AG430" s="1" t="n"/>
    </row>
    <row r="431">
      <c r="A431" s="1" t="n"/>
      <c r="B431" s="1" t="n"/>
      <c r="C431" s="1" t="n"/>
      <c r="D431" s="1" t="n"/>
      <c r="E431" s="1" t="n"/>
      <c r="F431" s="1" t="n"/>
      <c r="G431" s="1" t="n"/>
      <c r="H431" s="1" t="n"/>
      <c r="I431" s="1" t="n"/>
      <c r="J431" s="1" t="n"/>
      <c r="K431" s="1" t="n"/>
      <c r="L431" s="1" t="n"/>
      <c r="M431" s="1" t="n"/>
      <c r="N431" s="1" t="n"/>
      <c r="O431" s="1" t="n"/>
      <c r="P431" s="1" t="n"/>
      <c r="Q431" s="1" t="n"/>
      <c r="R431" s="1" t="n"/>
      <c r="S431" s="1" t="n"/>
      <c r="T431" s="1" t="n"/>
      <c r="U431" s="1" t="n"/>
      <c r="V431" s="1" t="n"/>
      <c r="W431" s="1" t="n"/>
      <c r="X431" s="1" t="n"/>
      <c r="Y431" s="1" t="n"/>
      <c r="Z431" s="1" t="n"/>
      <c r="AA431" s="1" t="n"/>
      <c r="AB431" s="1" t="n"/>
      <c r="AC431" s="1" t="n"/>
      <c r="AD431" s="1" t="n"/>
      <c r="AE431" s="1" t="n"/>
      <c r="AF431" s="1" t="n"/>
      <c r="AG431" s="1" t="n"/>
    </row>
    <row r="432">
      <c r="A432" s="1" t="n"/>
      <c r="B432" s="1" t="n"/>
      <c r="C432" s="1" t="n"/>
      <c r="D432" s="1" t="n"/>
      <c r="E432" s="1" t="n"/>
      <c r="F432" s="1" t="n"/>
      <c r="G432" s="1" t="n"/>
      <c r="H432" s="1" t="n"/>
      <c r="I432" s="1" t="n"/>
      <c r="J432" s="1" t="n"/>
      <c r="K432" s="1" t="n"/>
      <c r="L432" s="1" t="n"/>
      <c r="M432" s="1" t="n"/>
      <c r="N432" s="1" t="n"/>
      <c r="O432" s="1" t="n"/>
      <c r="P432" s="1" t="n"/>
      <c r="Q432" s="1" t="n"/>
      <c r="R432" s="1" t="n"/>
      <c r="S432" s="1" t="n"/>
      <c r="T432" s="1" t="n"/>
      <c r="U432" s="1" t="n"/>
      <c r="V432" s="1" t="n"/>
      <c r="W432" s="1" t="n"/>
      <c r="X432" s="1" t="n"/>
      <c r="Y432" s="1" t="n"/>
      <c r="Z432" s="1" t="n"/>
      <c r="AA432" s="1" t="n"/>
      <c r="AB432" s="1" t="n"/>
      <c r="AC432" s="1" t="n"/>
      <c r="AD432" s="1" t="n"/>
      <c r="AE432" s="1" t="n"/>
      <c r="AF432" s="1" t="n"/>
      <c r="AG432" s="1" t="n"/>
    </row>
    <row r="433">
      <c r="A433" s="1" t="n"/>
      <c r="B433" s="1" t="n"/>
      <c r="C433" s="1" t="n"/>
      <c r="D433" s="1" t="n"/>
      <c r="E433" s="1" t="n"/>
      <c r="F433" s="1" t="n"/>
      <c r="G433" s="1" t="n"/>
      <c r="H433" s="1" t="n"/>
      <c r="I433" s="1" t="n"/>
      <c r="J433" s="1" t="n"/>
      <c r="K433" s="1" t="n"/>
      <c r="L433" s="1" t="n"/>
      <c r="M433" s="1" t="n"/>
      <c r="N433" s="1" t="n"/>
      <c r="O433" s="1" t="n"/>
      <c r="P433" s="1" t="n"/>
      <c r="Q433" s="1" t="n"/>
      <c r="R433" s="1" t="n"/>
      <c r="S433" s="1" t="n"/>
      <c r="T433" s="1" t="n"/>
      <c r="U433" s="1" t="n"/>
      <c r="V433" s="1" t="n"/>
      <c r="W433" s="1" t="n"/>
      <c r="X433" s="1" t="n"/>
      <c r="Y433" s="1" t="n"/>
      <c r="Z433" s="1" t="n"/>
      <c r="AA433" s="1" t="n"/>
      <c r="AB433" s="1" t="n"/>
      <c r="AC433" s="1" t="n"/>
      <c r="AD433" s="1" t="n"/>
      <c r="AE433" s="1" t="n"/>
      <c r="AF433" s="1" t="n"/>
      <c r="AG433" s="1" t="n"/>
    </row>
    <row r="434">
      <c r="A434" s="1" t="n"/>
      <c r="B434" s="1" t="n"/>
      <c r="C434" s="1" t="n"/>
      <c r="D434" s="1" t="n"/>
      <c r="E434" s="1" t="n"/>
      <c r="F434" s="1" t="n"/>
      <c r="G434" s="1" t="n"/>
      <c r="H434" s="1" t="n"/>
      <c r="I434" s="1" t="n"/>
      <c r="J434" s="1" t="n"/>
      <c r="K434" s="1" t="n"/>
      <c r="L434" s="1" t="n"/>
      <c r="M434" s="1" t="n"/>
      <c r="N434" s="1" t="n"/>
      <c r="O434" s="1" t="n"/>
      <c r="P434" s="1" t="n"/>
      <c r="Q434" s="1" t="n"/>
      <c r="R434" s="1" t="n"/>
      <c r="S434" s="1" t="n"/>
      <c r="T434" s="1" t="n"/>
      <c r="U434" s="1" t="n"/>
      <c r="V434" s="1" t="n"/>
      <c r="W434" s="1" t="n"/>
      <c r="X434" s="1" t="n"/>
      <c r="Y434" s="1" t="n"/>
      <c r="Z434" s="1" t="n"/>
      <c r="AA434" s="1" t="n"/>
      <c r="AB434" s="1" t="n"/>
      <c r="AC434" s="1" t="n"/>
      <c r="AD434" s="1" t="n"/>
      <c r="AE434" s="1" t="n"/>
      <c r="AF434" s="1" t="n"/>
      <c r="AG434" s="1" t="n"/>
    </row>
    <row r="435">
      <c r="A435" s="1" t="n"/>
      <c r="B435" s="1" t="n"/>
      <c r="C435" s="1" t="n"/>
      <c r="D435" s="1" t="n"/>
      <c r="E435" s="1" t="n"/>
      <c r="F435" s="1" t="n"/>
      <c r="G435" s="1" t="n"/>
      <c r="H435" s="1" t="n"/>
      <c r="I435" s="1" t="n"/>
      <c r="J435" s="1" t="n"/>
      <c r="K435" s="1" t="n"/>
      <c r="L435" s="1" t="n"/>
      <c r="M435" s="1" t="n"/>
      <c r="N435" s="1" t="n"/>
      <c r="O435" s="1" t="n"/>
      <c r="P435" s="1" t="n"/>
      <c r="Q435" s="1" t="n"/>
      <c r="R435" s="1" t="n"/>
      <c r="S435" s="1" t="n"/>
      <c r="T435" s="1" t="n"/>
      <c r="U435" s="1" t="n"/>
      <c r="V435" s="1" t="n"/>
      <c r="W435" s="1" t="n"/>
      <c r="X435" s="1" t="n"/>
      <c r="Y435" s="1" t="n"/>
      <c r="Z435" s="1" t="n"/>
      <c r="AA435" s="1" t="n"/>
      <c r="AB435" s="1" t="n"/>
      <c r="AC435" s="1" t="n"/>
      <c r="AD435" s="1" t="n"/>
      <c r="AE435" s="1" t="n"/>
      <c r="AF435" s="1" t="n"/>
      <c r="AG435" s="1" t="n"/>
    </row>
    <row r="436">
      <c r="A436" s="1" t="n"/>
      <c r="B436" s="1" t="n"/>
      <c r="C436" s="1" t="n"/>
      <c r="D436" s="1" t="n"/>
      <c r="E436" s="1" t="n"/>
      <c r="F436" s="1" t="n"/>
      <c r="G436" s="1" t="n"/>
      <c r="H436" s="1" t="n"/>
      <c r="I436" s="1" t="n"/>
      <c r="J436" s="1" t="n"/>
      <c r="K436" s="1" t="n"/>
      <c r="L436" s="1" t="n"/>
      <c r="M436" s="1" t="n"/>
      <c r="N436" s="1" t="n"/>
      <c r="O436" s="1" t="n"/>
      <c r="P436" s="1" t="n"/>
      <c r="Q436" s="1" t="n"/>
      <c r="R436" s="1" t="n"/>
      <c r="S436" s="1" t="n"/>
      <c r="T436" s="1" t="n"/>
      <c r="U436" s="1" t="n"/>
      <c r="V436" s="1" t="n"/>
      <c r="W436" s="1" t="n"/>
      <c r="X436" s="1" t="n"/>
      <c r="Y436" s="1" t="n"/>
      <c r="Z436" s="1" t="n"/>
      <c r="AA436" s="1" t="n"/>
      <c r="AB436" s="1" t="n"/>
      <c r="AC436" s="1" t="n"/>
      <c r="AD436" s="1" t="n"/>
      <c r="AE436" s="1" t="n"/>
      <c r="AF436" s="1" t="n"/>
      <c r="AG436" s="1" t="n"/>
    </row>
    <row r="437">
      <c r="A437" s="1" t="n"/>
      <c r="B437" s="1" t="n"/>
      <c r="C437" s="1" t="n"/>
      <c r="D437" s="1" t="n"/>
      <c r="E437" s="1" t="n"/>
      <c r="F437" s="1" t="n"/>
      <c r="G437" s="1" t="n"/>
      <c r="H437" s="1" t="n"/>
      <c r="I437" s="1" t="n"/>
      <c r="J437" s="1" t="n"/>
      <c r="K437" s="1" t="n"/>
      <c r="L437" s="1" t="n"/>
      <c r="M437" s="1" t="n"/>
      <c r="N437" s="1" t="n"/>
      <c r="O437" s="1" t="n"/>
      <c r="P437" s="1" t="n"/>
      <c r="Q437" s="1" t="n"/>
      <c r="R437" s="1" t="n"/>
      <c r="S437" s="1" t="n"/>
      <c r="T437" s="1" t="n"/>
      <c r="U437" s="1" t="n"/>
      <c r="V437" s="1" t="n"/>
      <c r="W437" s="1" t="n"/>
      <c r="X437" s="1" t="n"/>
      <c r="Y437" s="1" t="n"/>
      <c r="Z437" s="1" t="n"/>
      <c r="AA437" s="1" t="n"/>
      <c r="AB437" s="1" t="n"/>
      <c r="AC437" s="1" t="n"/>
      <c r="AD437" s="1" t="n"/>
      <c r="AE437" s="1" t="n"/>
      <c r="AF437" s="1" t="n"/>
      <c r="AG437" s="1" t="n"/>
    </row>
    <row r="438">
      <c r="A438" s="1" t="n"/>
      <c r="B438" s="1" t="n"/>
      <c r="C438" s="1" t="n"/>
      <c r="D438" s="1" t="n"/>
      <c r="E438" s="1" t="n"/>
      <c r="F438" s="1" t="n"/>
      <c r="G438" s="1" t="n"/>
      <c r="H438" s="1" t="n"/>
      <c r="I438" s="1" t="n"/>
      <c r="J438" s="1" t="n"/>
      <c r="K438" s="1" t="n"/>
      <c r="L438" s="1" t="n"/>
      <c r="M438" s="1" t="n"/>
      <c r="N438" s="1" t="n"/>
      <c r="O438" s="1" t="n"/>
      <c r="P438" s="1" t="n"/>
      <c r="Q438" s="1" t="n"/>
      <c r="R438" s="1" t="n"/>
      <c r="S438" s="1" t="n"/>
      <c r="T438" s="1" t="n"/>
      <c r="U438" s="1" t="n"/>
      <c r="V438" s="1" t="n"/>
      <c r="W438" s="1" t="n"/>
      <c r="X438" s="1" t="n"/>
      <c r="Y438" s="1" t="n"/>
      <c r="Z438" s="1" t="n"/>
      <c r="AA438" s="1" t="n"/>
      <c r="AB438" s="1" t="n"/>
      <c r="AC438" s="1" t="n"/>
      <c r="AD438" s="1" t="n"/>
      <c r="AE438" s="1" t="n"/>
      <c r="AF438" s="1" t="n"/>
      <c r="AG438" s="1" t="n"/>
    </row>
    <row r="439">
      <c r="A439" s="1" t="n"/>
      <c r="B439" s="1" t="n"/>
      <c r="C439" s="1" t="n"/>
      <c r="D439" s="1" t="n"/>
      <c r="E439" s="1" t="n"/>
      <c r="F439" s="1" t="n"/>
      <c r="G439" s="1" t="n"/>
      <c r="H439" s="1" t="n"/>
      <c r="I439" s="1" t="n"/>
      <c r="J439" s="1" t="n"/>
      <c r="K439" s="1" t="n"/>
      <c r="L439" s="1" t="n"/>
      <c r="M439" s="1" t="n"/>
      <c r="N439" s="1" t="n"/>
      <c r="O439" s="1" t="n"/>
      <c r="P439" s="1" t="n"/>
      <c r="Q439" s="1" t="n"/>
      <c r="R439" s="1" t="n"/>
      <c r="S439" s="1" t="n"/>
      <c r="T439" s="1" t="n"/>
      <c r="U439" s="1" t="n"/>
      <c r="V439" s="1" t="n"/>
      <c r="W439" s="1" t="n"/>
      <c r="X439" s="1" t="n"/>
      <c r="Y439" s="1" t="n"/>
      <c r="Z439" s="1" t="n"/>
      <c r="AA439" s="1" t="n"/>
      <c r="AB439" s="1" t="n"/>
      <c r="AC439" s="1" t="n"/>
      <c r="AD439" s="1" t="n"/>
      <c r="AE439" s="1" t="n"/>
      <c r="AF439" s="1" t="n"/>
      <c r="AG439" s="1" t="n"/>
    </row>
    <row r="440">
      <c r="A440" s="1" t="n"/>
      <c r="B440" s="1" t="n"/>
      <c r="C440" s="1" t="n"/>
      <c r="D440" s="1" t="n"/>
      <c r="E440" s="1" t="n"/>
      <c r="F440" s="1" t="n"/>
      <c r="G440" s="1" t="n"/>
      <c r="H440" s="1" t="n"/>
      <c r="I440" s="1" t="n"/>
      <c r="J440" s="1" t="n"/>
      <c r="K440" s="1" t="n"/>
      <c r="L440" s="1" t="n"/>
      <c r="M440" s="1" t="n"/>
      <c r="N440" s="1" t="n"/>
      <c r="O440" s="1" t="n"/>
      <c r="P440" s="1" t="n"/>
      <c r="Q440" s="1" t="n"/>
      <c r="R440" s="1" t="n"/>
      <c r="S440" s="1" t="n"/>
      <c r="T440" s="1" t="n"/>
      <c r="U440" s="1" t="n"/>
      <c r="V440" s="1" t="n"/>
      <c r="W440" s="1" t="n"/>
      <c r="X440" s="1" t="n"/>
      <c r="Y440" s="1" t="n"/>
      <c r="Z440" s="1" t="n"/>
      <c r="AA440" s="1" t="n"/>
      <c r="AB440" s="1" t="n"/>
      <c r="AC440" s="1" t="n"/>
      <c r="AD440" s="1" t="n"/>
      <c r="AE440" s="1" t="n"/>
      <c r="AF440" s="1" t="n"/>
      <c r="AG440" s="1" t="n"/>
    </row>
    <row r="441">
      <c r="A441" s="1" t="n"/>
      <c r="B441" s="1" t="n"/>
      <c r="C441" s="1" t="n"/>
      <c r="D441" s="1" t="n"/>
      <c r="E441" s="1" t="n"/>
      <c r="F441" s="1" t="n"/>
      <c r="G441" s="1" t="n"/>
      <c r="H441" s="1" t="n"/>
      <c r="I441" s="1" t="n"/>
      <c r="J441" s="1" t="n"/>
      <c r="K441" s="1" t="n"/>
      <c r="L441" s="1" t="n"/>
      <c r="M441" s="1" t="n"/>
      <c r="N441" s="1" t="n"/>
      <c r="O441" s="1" t="n"/>
      <c r="P441" s="1" t="n"/>
      <c r="Q441" s="1" t="n"/>
      <c r="R441" s="1" t="n"/>
      <c r="S441" s="1" t="n"/>
      <c r="T441" s="1" t="n"/>
      <c r="U441" s="1" t="n"/>
      <c r="V441" s="1" t="n"/>
      <c r="W441" s="1" t="n"/>
      <c r="X441" s="1" t="n"/>
      <c r="Y441" s="1" t="n"/>
      <c r="Z441" s="1" t="n"/>
      <c r="AA441" s="1" t="n"/>
      <c r="AB441" s="1" t="n"/>
      <c r="AC441" s="1" t="n"/>
      <c r="AD441" s="1" t="n"/>
      <c r="AE441" s="1" t="n"/>
      <c r="AF441" s="1" t="n"/>
      <c r="AG441" s="1" t="n"/>
    </row>
    <row r="442">
      <c r="A442" s="1" t="n"/>
      <c r="B442" s="1" t="n"/>
      <c r="C442" s="1" t="n"/>
      <c r="D442" s="1" t="n"/>
      <c r="E442" s="1" t="n"/>
      <c r="F442" s="1" t="n"/>
      <c r="G442" s="1" t="n"/>
      <c r="H442" s="1" t="n"/>
      <c r="I442" s="1" t="n"/>
      <c r="J442" s="1" t="n"/>
      <c r="K442" s="1" t="n"/>
      <c r="L442" s="1" t="n"/>
      <c r="M442" s="1" t="n"/>
      <c r="N442" s="1" t="n"/>
      <c r="O442" s="1" t="n"/>
      <c r="P442" s="1" t="n"/>
      <c r="Q442" s="1" t="n"/>
      <c r="R442" s="1" t="n"/>
      <c r="S442" s="1" t="n"/>
      <c r="T442" s="1" t="n"/>
      <c r="U442" s="1" t="n"/>
      <c r="V442" s="1" t="n"/>
      <c r="W442" s="1" t="n"/>
      <c r="X442" s="1" t="n"/>
      <c r="Y442" s="1" t="n"/>
      <c r="Z442" s="1" t="n"/>
      <c r="AA442" s="1" t="n"/>
      <c r="AB442" s="1" t="n"/>
      <c r="AC442" s="1" t="n"/>
      <c r="AD442" s="1" t="n"/>
      <c r="AE442" s="1" t="n"/>
      <c r="AF442" s="1" t="n"/>
      <c r="AG442" s="1" t="n"/>
    </row>
    <row r="443">
      <c r="A443" s="1" t="n"/>
      <c r="B443" s="1" t="n"/>
      <c r="C443" s="1" t="n"/>
      <c r="D443" s="1" t="n"/>
      <c r="E443" s="1" t="n"/>
      <c r="F443" s="1" t="n"/>
      <c r="G443" s="1" t="n"/>
      <c r="H443" s="1" t="n"/>
      <c r="I443" s="1" t="n"/>
      <c r="J443" s="1" t="n"/>
      <c r="K443" s="1" t="n"/>
      <c r="L443" s="1" t="n"/>
      <c r="M443" s="1" t="n"/>
      <c r="N443" s="1" t="n"/>
      <c r="O443" s="1" t="n"/>
      <c r="P443" s="1" t="n"/>
      <c r="Q443" s="1" t="n"/>
      <c r="R443" s="1" t="n"/>
      <c r="S443" s="1" t="n"/>
      <c r="T443" s="1" t="n"/>
      <c r="U443" s="1" t="n"/>
      <c r="V443" s="1" t="n"/>
      <c r="W443" s="1" t="n"/>
      <c r="X443" s="1" t="n"/>
      <c r="Y443" s="1" t="n"/>
      <c r="Z443" s="1" t="n"/>
      <c r="AA443" s="1" t="n"/>
      <c r="AB443" s="1" t="n"/>
      <c r="AC443" s="1" t="n"/>
      <c r="AD443" s="1" t="n"/>
      <c r="AE443" s="1" t="n"/>
      <c r="AF443" s="1" t="n"/>
      <c r="AG443" s="1" t="n"/>
    </row>
    <row r="444">
      <c r="A444" s="1" t="n"/>
      <c r="B444" s="1" t="n"/>
      <c r="C444" s="1" t="n"/>
      <c r="D444" s="1" t="n"/>
      <c r="E444" s="1" t="n"/>
      <c r="F444" s="1" t="n"/>
      <c r="G444" s="1" t="n"/>
      <c r="H444" s="1" t="n"/>
      <c r="I444" s="1" t="n"/>
      <c r="J444" s="1" t="n"/>
      <c r="K444" s="1" t="n"/>
      <c r="L444" s="1" t="n"/>
      <c r="M444" s="1" t="n"/>
      <c r="N444" s="1" t="n"/>
      <c r="O444" s="1" t="n"/>
      <c r="P444" s="1" t="n"/>
      <c r="Q444" s="1" t="n"/>
      <c r="R444" s="1" t="n"/>
      <c r="S444" s="1" t="n"/>
      <c r="T444" s="1" t="n"/>
      <c r="U444" s="1" t="n"/>
      <c r="V444" s="1" t="n"/>
      <c r="W444" s="1" t="n"/>
      <c r="X444" s="1" t="n"/>
      <c r="Y444" s="1" t="n"/>
      <c r="Z444" s="1" t="n"/>
      <c r="AA444" s="1" t="n"/>
      <c r="AB444" s="1" t="n"/>
      <c r="AC444" s="1" t="n"/>
      <c r="AD444" s="1" t="n"/>
      <c r="AE444" s="1" t="n"/>
      <c r="AF444" s="1" t="n"/>
      <c r="AG444" s="1" t="n"/>
    </row>
    <row r="445">
      <c r="A445" s="1" t="n"/>
      <c r="B445" s="1" t="n"/>
      <c r="C445" s="1" t="n"/>
      <c r="D445" s="1" t="n"/>
      <c r="E445" s="1" t="n"/>
      <c r="F445" s="1" t="n"/>
      <c r="G445" s="1" t="n"/>
      <c r="H445" s="1" t="n"/>
      <c r="I445" s="1" t="n"/>
      <c r="J445" s="1" t="n"/>
      <c r="K445" s="1" t="n"/>
      <c r="L445" s="1" t="n"/>
      <c r="M445" s="1" t="n"/>
      <c r="N445" s="1" t="n"/>
      <c r="O445" s="1" t="n"/>
      <c r="P445" s="1" t="n"/>
      <c r="Q445" s="1" t="n"/>
      <c r="R445" s="1" t="n"/>
      <c r="S445" s="1" t="n"/>
      <c r="T445" s="1" t="n"/>
      <c r="U445" s="1" t="n"/>
      <c r="V445" s="1" t="n"/>
      <c r="W445" s="1" t="n"/>
      <c r="X445" s="1" t="n"/>
      <c r="Y445" s="1" t="n"/>
      <c r="Z445" s="1" t="n"/>
      <c r="AA445" s="1" t="n"/>
      <c r="AB445" s="1" t="n"/>
      <c r="AC445" s="1" t="n"/>
      <c r="AD445" s="1" t="n"/>
      <c r="AE445" s="1" t="n"/>
      <c r="AF445" s="1" t="n"/>
      <c r="AG445" s="1" t="n"/>
    </row>
    <row r="446">
      <c r="A446" s="1" t="n"/>
      <c r="B446" s="1" t="n"/>
      <c r="C446" s="1" t="n"/>
      <c r="D446" s="1" t="n"/>
      <c r="E446" s="1" t="n"/>
      <c r="F446" s="1" t="n"/>
      <c r="G446" s="1" t="n"/>
      <c r="H446" s="1" t="n"/>
      <c r="I446" s="1" t="n"/>
      <c r="J446" s="1" t="n"/>
      <c r="K446" s="1" t="n"/>
      <c r="L446" s="1" t="n"/>
      <c r="M446" s="1" t="n"/>
      <c r="N446" s="1" t="n"/>
      <c r="O446" s="1" t="n"/>
      <c r="P446" s="1" t="n"/>
      <c r="Q446" s="1" t="n"/>
      <c r="R446" s="1" t="n"/>
      <c r="S446" s="1" t="n"/>
      <c r="T446" s="1" t="n"/>
      <c r="U446" s="1" t="n"/>
      <c r="V446" s="1" t="n"/>
      <c r="W446" s="1" t="n"/>
      <c r="X446" s="1" t="n"/>
      <c r="Y446" s="1" t="n"/>
      <c r="Z446" s="1" t="n"/>
      <c r="AA446" s="1" t="n"/>
      <c r="AB446" s="1" t="n"/>
      <c r="AC446" s="1" t="n"/>
      <c r="AD446" s="1" t="n"/>
      <c r="AE446" s="1" t="n"/>
      <c r="AF446" s="1" t="n"/>
      <c r="AG446" s="1" t="n"/>
    </row>
    <row r="447">
      <c r="A447" s="1" t="n"/>
      <c r="B447" s="1" t="n"/>
      <c r="C447" s="1" t="n"/>
      <c r="D447" s="1" t="n"/>
      <c r="E447" s="1" t="n"/>
      <c r="F447" s="1" t="n"/>
      <c r="G447" s="1" t="n"/>
      <c r="H447" s="1" t="n"/>
      <c r="I447" s="1" t="n"/>
      <c r="J447" s="1" t="n"/>
      <c r="K447" s="1" t="n"/>
      <c r="L447" s="1" t="n"/>
      <c r="M447" s="1" t="n"/>
      <c r="N447" s="1" t="n"/>
      <c r="O447" s="1" t="n"/>
      <c r="P447" s="1" t="n"/>
      <c r="Q447" s="1" t="n"/>
      <c r="R447" s="1" t="n"/>
      <c r="S447" s="1" t="n"/>
      <c r="T447" s="1" t="n"/>
      <c r="U447" s="1" t="n"/>
      <c r="V447" s="1" t="n"/>
      <c r="W447" s="1" t="n"/>
      <c r="X447" s="1" t="n"/>
      <c r="Y447" s="1" t="n"/>
      <c r="Z447" s="1" t="n"/>
      <c r="AA447" s="1" t="n"/>
      <c r="AB447" s="1" t="n"/>
      <c r="AC447" s="1" t="n"/>
      <c r="AD447" s="1" t="n"/>
      <c r="AE447" s="1" t="n"/>
      <c r="AF447" s="1" t="n"/>
      <c r="AG447" s="1" t="n"/>
    </row>
    <row r="448">
      <c r="A448" s="1" t="n"/>
      <c r="B448" s="1" t="n"/>
      <c r="C448" s="1" t="n"/>
      <c r="D448" s="1" t="n"/>
      <c r="E448" s="1" t="n"/>
      <c r="F448" s="1" t="n"/>
      <c r="G448" s="1" t="n"/>
      <c r="H448" s="1" t="n"/>
      <c r="I448" s="1" t="n"/>
      <c r="J448" s="1" t="n"/>
      <c r="K448" s="1" t="n"/>
      <c r="L448" s="1" t="n"/>
      <c r="M448" s="1" t="n"/>
      <c r="N448" s="1" t="n"/>
      <c r="O448" s="1" t="n"/>
      <c r="P448" s="1" t="n"/>
      <c r="Q448" s="1" t="n"/>
      <c r="R448" s="1" t="n"/>
      <c r="S448" s="1" t="n"/>
      <c r="T448" s="1" t="n"/>
      <c r="U448" s="1" t="n"/>
      <c r="V448" s="1" t="n"/>
      <c r="W448" s="1" t="n"/>
      <c r="X448" s="1" t="n"/>
      <c r="Y448" s="1" t="n"/>
      <c r="Z448" s="1" t="n"/>
      <c r="AA448" s="1" t="n"/>
      <c r="AB448" s="1" t="n"/>
      <c r="AC448" s="1" t="n"/>
      <c r="AD448" s="1" t="n"/>
      <c r="AE448" s="1" t="n"/>
      <c r="AF448" s="1" t="n"/>
      <c r="AG448" s="1" t="n"/>
    </row>
    <row r="449">
      <c r="A449" s="1" t="n"/>
      <c r="B449" s="1" t="n"/>
      <c r="C449" s="1" t="n"/>
      <c r="D449" s="1" t="n"/>
      <c r="E449" s="1" t="n"/>
      <c r="F449" s="1" t="n"/>
      <c r="G449" s="1" t="n"/>
      <c r="H449" s="1" t="n"/>
      <c r="I449" s="1" t="n"/>
      <c r="J449" s="1" t="n"/>
      <c r="K449" s="1" t="n"/>
      <c r="L449" s="1" t="n"/>
      <c r="M449" s="1" t="n"/>
      <c r="N449" s="1" t="n"/>
      <c r="O449" s="1" t="n"/>
      <c r="P449" s="1" t="n"/>
      <c r="Q449" s="1" t="n"/>
      <c r="R449" s="1" t="n"/>
      <c r="S449" s="1" t="n"/>
      <c r="T449" s="1" t="n"/>
      <c r="U449" s="1" t="n"/>
      <c r="V449" s="1" t="n"/>
      <c r="W449" s="1" t="n"/>
      <c r="X449" s="1" t="n"/>
      <c r="Y449" s="1" t="n"/>
      <c r="Z449" s="1" t="n"/>
      <c r="AA449" s="1" t="n"/>
      <c r="AB449" s="1" t="n"/>
      <c r="AC449" s="1" t="n"/>
      <c r="AD449" s="1" t="n"/>
      <c r="AE449" s="1" t="n"/>
      <c r="AF449" s="1" t="n"/>
      <c r="AG449" s="1" t="n"/>
    </row>
    <row r="450">
      <c r="A450" s="1" t="n"/>
      <c r="B450" s="1" t="n"/>
      <c r="C450" s="1" t="n"/>
      <c r="D450" s="1" t="n"/>
      <c r="E450" s="1" t="n"/>
      <c r="F450" s="1" t="n"/>
      <c r="G450" s="1" t="n"/>
      <c r="H450" s="1" t="n"/>
      <c r="I450" s="1" t="n"/>
      <c r="J450" s="1" t="n"/>
      <c r="K450" s="1" t="n"/>
      <c r="L450" s="1" t="n"/>
      <c r="M450" s="1" t="n"/>
      <c r="N450" s="1" t="n"/>
      <c r="O450" s="1" t="n"/>
      <c r="P450" s="1" t="n"/>
      <c r="Q450" s="1" t="n"/>
      <c r="R450" s="1" t="n"/>
      <c r="S450" s="1" t="n"/>
      <c r="T450" s="1" t="n"/>
      <c r="U450" s="1" t="n"/>
      <c r="V450" s="1" t="n"/>
      <c r="W450" s="1" t="n"/>
      <c r="X450" s="1" t="n"/>
      <c r="Y450" s="1" t="n"/>
      <c r="Z450" s="1" t="n"/>
      <c r="AA450" s="1" t="n"/>
      <c r="AB450" s="1" t="n"/>
      <c r="AC450" s="1" t="n"/>
      <c r="AD450" s="1" t="n"/>
      <c r="AE450" s="1" t="n"/>
      <c r="AF450" s="1" t="n"/>
      <c r="AG450" s="1" t="n"/>
    </row>
    <row r="451">
      <c r="A451" s="1" t="n"/>
      <c r="B451" s="1" t="n"/>
      <c r="C451" s="1" t="n"/>
      <c r="D451" s="1" t="n"/>
      <c r="E451" s="1" t="n"/>
      <c r="F451" s="1" t="n"/>
      <c r="G451" s="1" t="n"/>
      <c r="H451" s="1" t="n"/>
      <c r="I451" s="1" t="n"/>
      <c r="J451" s="1" t="n"/>
      <c r="K451" s="1" t="n"/>
      <c r="L451" s="1" t="n"/>
      <c r="M451" s="1" t="n"/>
      <c r="N451" s="1" t="n"/>
      <c r="O451" s="1" t="n"/>
      <c r="P451" s="1" t="n"/>
      <c r="Q451" s="1" t="n"/>
      <c r="R451" s="1" t="n"/>
      <c r="S451" s="1" t="n"/>
      <c r="T451" s="1" t="n"/>
      <c r="U451" s="1" t="n"/>
      <c r="V451" s="1" t="n"/>
      <c r="W451" s="1" t="n"/>
      <c r="X451" s="1" t="n"/>
      <c r="Y451" s="1" t="n"/>
      <c r="Z451" s="1" t="n"/>
      <c r="AA451" s="1" t="n"/>
      <c r="AB451" s="1" t="n"/>
      <c r="AC451" s="1" t="n"/>
      <c r="AD451" s="1" t="n"/>
      <c r="AE451" s="1" t="n"/>
      <c r="AF451" s="1" t="n"/>
      <c r="AG451" s="1" t="n"/>
    </row>
    <row r="452">
      <c r="A452" s="1" t="n"/>
      <c r="B452" s="1" t="n"/>
      <c r="C452" s="1" t="n"/>
      <c r="D452" s="1" t="n"/>
      <c r="E452" s="1" t="n"/>
      <c r="F452" s="1" t="n"/>
      <c r="G452" s="1" t="n"/>
      <c r="H452" s="1" t="n"/>
      <c r="I452" s="1" t="n"/>
      <c r="J452" s="1" t="n"/>
      <c r="K452" s="1" t="n"/>
      <c r="L452" s="1" t="n"/>
      <c r="M452" s="1" t="n"/>
      <c r="N452" s="1" t="n"/>
      <c r="O452" s="1" t="n"/>
      <c r="P452" s="1" t="n"/>
      <c r="Q452" s="1" t="n"/>
      <c r="R452" s="1" t="n"/>
      <c r="S452" s="1" t="n"/>
      <c r="T452" s="1" t="n"/>
      <c r="U452" s="1" t="n"/>
      <c r="V452" s="1" t="n"/>
      <c r="W452" s="1" t="n"/>
      <c r="X452" s="1" t="n"/>
      <c r="Y452" s="1" t="n"/>
      <c r="Z452" s="1" t="n"/>
      <c r="AA452" s="1" t="n"/>
      <c r="AB452" s="1" t="n"/>
      <c r="AC452" s="1" t="n"/>
      <c r="AD452" s="1" t="n"/>
      <c r="AE452" s="1" t="n"/>
      <c r="AF452" s="1" t="n"/>
      <c r="AG452" s="1" t="n"/>
    </row>
    <row r="453">
      <c r="A453" s="1" t="n"/>
      <c r="B453" s="1" t="n"/>
      <c r="C453" s="1" t="n"/>
      <c r="D453" s="1" t="n"/>
      <c r="E453" s="1" t="n"/>
      <c r="F453" s="1" t="n"/>
      <c r="G453" s="1" t="n"/>
      <c r="H453" s="1" t="n"/>
      <c r="I453" s="1" t="n"/>
      <c r="J453" s="1" t="n"/>
      <c r="K453" s="1" t="n"/>
      <c r="L453" s="1" t="n"/>
      <c r="M453" s="1" t="n"/>
      <c r="N453" s="1" t="n"/>
      <c r="O453" s="1" t="n"/>
      <c r="P453" s="1" t="n"/>
      <c r="Q453" s="1" t="n"/>
      <c r="R453" s="1" t="n"/>
      <c r="S453" s="1" t="n"/>
      <c r="T453" s="1" t="n"/>
      <c r="U453" s="1" t="n"/>
      <c r="V453" s="1" t="n"/>
      <c r="W453" s="1" t="n"/>
      <c r="X453" s="1" t="n"/>
      <c r="Y453" s="1" t="n"/>
      <c r="Z453" s="1" t="n"/>
      <c r="AA453" s="1" t="n"/>
      <c r="AB453" s="1" t="n"/>
      <c r="AC453" s="1" t="n"/>
      <c r="AD453" s="1" t="n"/>
      <c r="AE453" s="1" t="n"/>
      <c r="AF453" s="1" t="n"/>
      <c r="AG453" s="1" t="n"/>
    </row>
    <row r="454">
      <c r="A454" s="1" t="n"/>
      <c r="B454" s="1" t="n"/>
      <c r="C454" s="1" t="n"/>
      <c r="D454" s="1" t="n"/>
      <c r="E454" s="1" t="n"/>
      <c r="F454" s="1" t="n"/>
      <c r="G454" s="1" t="n"/>
      <c r="H454" s="1" t="n"/>
      <c r="I454" s="1" t="n"/>
      <c r="J454" s="1" t="n"/>
      <c r="K454" s="1" t="n"/>
      <c r="L454" s="1" t="n"/>
      <c r="M454" s="1" t="n"/>
      <c r="N454" s="1" t="n"/>
      <c r="O454" s="1" t="n"/>
      <c r="P454" s="1" t="n"/>
      <c r="Q454" s="1" t="n"/>
      <c r="R454" s="1" t="n"/>
      <c r="S454" s="1" t="n"/>
      <c r="T454" s="1" t="n"/>
      <c r="U454" s="1" t="n"/>
      <c r="V454" s="1" t="n"/>
      <c r="W454" s="1" t="n"/>
      <c r="X454" s="1" t="n"/>
      <c r="Y454" s="1" t="n"/>
      <c r="Z454" s="1" t="n"/>
      <c r="AA454" s="1" t="n"/>
      <c r="AB454" s="1" t="n"/>
      <c r="AC454" s="1" t="n"/>
      <c r="AD454" s="1" t="n"/>
      <c r="AE454" s="1" t="n"/>
      <c r="AF454" s="1" t="n"/>
      <c r="AG454" s="1" t="n"/>
    </row>
    <row r="455">
      <c r="A455" s="1" t="n"/>
      <c r="B455" s="1" t="n"/>
      <c r="C455" s="1" t="n"/>
      <c r="D455" s="1" t="n"/>
      <c r="E455" s="1" t="n"/>
      <c r="F455" s="1" t="n"/>
      <c r="G455" s="1" t="n"/>
      <c r="H455" s="1" t="n"/>
      <c r="I455" s="1" t="n"/>
      <c r="J455" s="1" t="n"/>
      <c r="K455" s="1" t="n"/>
      <c r="L455" s="1" t="n"/>
      <c r="M455" s="1" t="n"/>
      <c r="N455" s="1" t="n"/>
      <c r="O455" s="1" t="n"/>
      <c r="P455" s="1" t="n"/>
      <c r="Q455" s="1" t="n"/>
      <c r="R455" s="1" t="n"/>
      <c r="S455" s="1" t="n"/>
      <c r="T455" s="1" t="n"/>
      <c r="U455" s="1" t="n"/>
      <c r="V455" s="1" t="n"/>
      <c r="W455" s="1" t="n"/>
      <c r="X455" s="1" t="n"/>
      <c r="Y455" s="1" t="n"/>
      <c r="Z455" s="1" t="n"/>
      <c r="AA455" s="1" t="n"/>
      <c r="AB455" s="1" t="n"/>
      <c r="AC455" s="1" t="n"/>
      <c r="AD455" s="1" t="n"/>
      <c r="AE455" s="1" t="n"/>
      <c r="AF455" s="1" t="n"/>
      <c r="AG455" s="1" t="n"/>
    </row>
    <row r="456">
      <c r="A456" s="1" t="n"/>
      <c r="B456" s="1" t="n"/>
      <c r="C456" s="1" t="n"/>
      <c r="D456" s="1" t="n"/>
      <c r="E456" s="1" t="n"/>
      <c r="F456" s="1" t="n"/>
      <c r="G456" s="1" t="n"/>
      <c r="H456" s="1" t="n"/>
      <c r="I456" s="1" t="n"/>
      <c r="J456" s="1" t="n"/>
      <c r="K456" s="1" t="n"/>
      <c r="L456" s="1" t="n"/>
      <c r="M456" s="1" t="n"/>
      <c r="N456" s="1" t="n"/>
      <c r="O456" s="1" t="n"/>
      <c r="P456" s="1" t="n"/>
      <c r="Q456" s="1" t="n"/>
      <c r="R456" s="1" t="n"/>
      <c r="S456" s="1" t="n"/>
      <c r="T456" s="1" t="n"/>
      <c r="U456" s="1" t="n"/>
      <c r="V456" s="1" t="n"/>
      <c r="W456" s="1" t="n"/>
      <c r="X456" s="1" t="n"/>
      <c r="Y456" s="1" t="n"/>
      <c r="Z456" s="1" t="n"/>
      <c r="AA456" s="1" t="n"/>
      <c r="AB456" s="1" t="n"/>
      <c r="AC456" s="1" t="n"/>
      <c r="AD456" s="1" t="n"/>
      <c r="AE456" s="1" t="n"/>
      <c r="AF456" s="1" t="n"/>
      <c r="AG456" s="1" t="n"/>
    </row>
    <row r="457">
      <c r="A457" s="1" t="n"/>
      <c r="B457" s="1" t="n"/>
      <c r="C457" s="1" t="n"/>
      <c r="D457" s="1" t="n"/>
      <c r="E457" s="1" t="n"/>
      <c r="F457" s="1" t="n"/>
      <c r="G457" s="1" t="n"/>
      <c r="H457" s="1" t="n"/>
      <c r="I457" s="1" t="n"/>
      <c r="J457" s="1" t="n"/>
      <c r="K457" s="1" t="n"/>
      <c r="L457" s="1" t="n"/>
      <c r="M457" s="1" t="n"/>
      <c r="N457" s="1" t="n"/>
      <c r="O457" s="1" t="n"/>
      <c r="P457" s="1" t="n"/>
      <c r="Q457" s="1" t="n"/>
      <c r="R457" s="1" t="n"/>
      <c r="S457" s="1" t="n"/>
      <c r="T457" s="1" t="n"/>
      <c r="U457" s="1" t="n"/>
      <c r="V457" s="1" t="n"/>
      <c r="W457" s="1" t="n"/>
      <c r="X457" s="1" t="n"/>
      <c r="Y457" s="1" t="n"/>
      <c r="Z457" s="1" t="n"/>
      <c r="AA457" s="1" t="n"/>
      <c r="AB457" s="1" t="n"/>
      <c r="AC457" s="1" t="n"/>
      <c r="AD457" s="1" t="n"/>
      <c r="AE457" s="1" t="n"/>
      <c r="AF457" s="1" t="n"/>
      <c r="AG457" s="1" t="n"/>
    </row>
    <row r="458">
      <c r="A458" s="1" t="n"/>
      <c r="B458" s="1" t="n"/>
      <c r="C458" s="1" t="n"/>
      <c r="D458" s="1" t="n"/>
      <c r="E458" s="1" t="n"/>
      <c r="F458" s="1" t="n"/>
      <c r="G458" s="1" t="n"/>
      <c r="H458" s="1" t="n"/>
      <c r="I458" s="1" t="n"/>
      <c r="J458" s="1" t="n"/>
      <c r="K458" s="1" t="n"/>
      <c r="L458" s="1" t="n"/>
      <c r="M458" s="1" t="n"/>
      <c r="N458" s="1" t="n"/>
      <c r="O458" s="1" t="n"/>
      <c r="P458" s="1" t="n"/>
      <c r="Q458" s="1" t="n"/>
      <c r="R458" s="1" t="n"/>
      <c r="S458" s="1" t="n"/>
      <c r="T458" s="1" t="n"/>
      <c r="U458" s="1" t="n"/>
      <c r="V458" s="1" t="n"/>
      <c r="W458" s="1" t="n"/>
      <c r="X458" s="1" t="n"/>
      <c r="Y458" s="1" t="n"/>
      <c r="Z458" s="1" t="n"/>
      <c r="AA458" s="1" t="n"/>
      <c r="AB458" s="1" t="n"/>
      <c r="AC458" s="1" t="n"/>
      <c r="AD458" s="1" t="n"/>
      <c r="AE458" s="1" t="n"/>
      <c r="AF458" s="1" t="n"/>
      <c r="AG458" s="1" t="n"/>
    </row>
    <row r="459">
      <c r="A459" s="1" t="n"/>
      <c r="B459" s="1" t="n"/>
      <c r="C459" s="1" t="n"/>
      <c r="D459" s="1" t="n"/>
      <c r="E459" s="1" t="n"/>
      <c r="F459" s="1" t="n"/>
      <c r="G459" s="1" t="n"/>
      <c r="H459" s="1" t="n"/>
      <c r="I459" s="1" t="n"/>
      <c r="J459" s="1" t="n"/>
      <c r="K459" s="1" t="n"/>
      <c r="L459" s="1" t="n"/>
      <c r="M459" s="1" t="n"/>
      <c r="N459" s="1" t="n"/>
      <c r="O459" s="1" t="n"/>
      <c r="P459" s="1" t="n"/>
      <c r="Q459" s="1" t="n"/>
      <c r="R459" s="1" t="n"/>
      <c r="S459" s="1" t="n"/>
      <c r="T459" s="1" t="n"/>
      <c r="U459" s="1" t="n"/>
      <c r="V459" s="1" t="n"/>
      <c r="W459" s="1" t="n"/>
      <c r="X459" s="1" t="n"/>
      <c r="Y459" s="1" t="n"/>
      <c r="Z459" s="1" t="n"/>
      <c r="AA459" s="1" t="n"/>
      <c r="AB459" s="1" t="n"/>
      <c r="AC459" s="1" t="n"/>
      <c r="AD459" s="1" t="n"/>
      <c r="AE459" s="1" t="n"/>
      <c r="AF459" s="1" t="n"/>
      <c r="AG459" s="1" t="n"/>
    </row>
    <row r="460">
      <c r="A460" s="1" t="n"/>
      <c r="B460" s="1" t="n"/>
      <c r="C460" s="1" t="n"/>
      <c r="D460" s="1" t="n"/>
      <c r="E460" s="1" t="n"/>
      <c r="F460" s="1" t="n"/>
      <c r="G460" s="1" t="n"/>
      <c r="H460" s="1" t="n"/>
      <c r="I460" s="1" t="n"/>
      <c r="J460" s="1" t="n"/>
      <c r="K460" s="1" t="n"/>
      <c r="L460" s="1" t="n"/>
      <c r="M460" s="1" t="n"/>
      <c r="N460" s="1" t="n"/>
      <c r="O460" s="1" t="n"/>
      <c r="P460" s="1" t="n"/>
      <c r="Q460" s="1" t="n"/>
      <c r="R460" s="1" t="n"/>
      <c r="S460" s="1" t="n"/>
      <c r="T460" s="1" t="n"/>
      <c r="U460" s="1" t="n"/>
      <c r="V460" s="1" t="n"/>
      <c r="W460" s="1" t="n"/>
      <c r="X460" s="1" t="n"/>
      <c r="Y460" s="1" t="n"/>
      <c r="Z460" s="1" t="n"/>
      <c r="AA460" s="1" t="n"/>
      <c r="AB460" s="1" t="n"/>
      <c r="AC460" s="1" t="n"/>
      <c r="AD460" s="1" t="n"/>
      <c r="AE460" s="1" t="n"/>
      <c r="AF460" s="1" t="n"/>
      <c r="AG460" s="1" t="n"/>
    </row>
    <row r="461">
      <c r="A461" s="1" t="n"/>
      <c r="B461" s="1" t="n"/>
      <c r="C461" s="1" t="n"/>
      <c r="D461" s="1" t="n"/>
      <c r="E461" s="1" t="n"/>
      <c r="F461" s="1" t="n"/>
      <c r="G461" s="1" t="n"/>
      <c r="H461" s="1" t="n"/>
      <c r="I461" s="1" t="n"/>
      <c r="J461" s="1" t="n"/>
      <c r="K461" s="1" t="n"/>
      <c r="L461" s="1" t="n"/>
      <c r="M461" s="1" t="n"/>
      <c r="N461" s="1" t="n"/>
      <c r="O461" s="1" t="n"/>
      <c r="P461" s="1" t="n"/>
      <c r="Q461" s="1" t="n"/>
      <c r="R461" s="1" t="n"/>
      <c r="S461" s="1" t="n"/>
      <c r="T461" s="1" t="n"/>
      <c r="U461" s="1" t="n"/>
      <c r="V461" s="1" t="n"/>
      <c r="W461" s="1" t="n"/>
      <c r="X461" s="1" t="n"/>
      <c r="Y461" s="1" t="n"/>
      <c r="Z461" s="1" t="n"/>
      <c r="AA461" s="1" t="n"/>
      <c r="AB461" s="1" t="n"/>
      <c r="AC461" s="1" t="n"/>
      <c r="AD461" s="1" t="n"/>
      <c r="AE461" s="1" t="n"/>
      <c r="AF461" s="1" t="n"/>
      <c r="AG461" s="1" t="n"/>
    </row>
    <row r="462">
      <c r="A462" s="1" t="n"/>
      <c r="B462" s="1" t="n"/>
      <c r="C462" s="1" t="n"/>
      <c r="D462" s="1" t="n"/>
      <c r="E462" s="1" t="n"/>
      <c r="F462" s="1" t="n"/>
      <c r="G462" s="1" t="n"/>
      <c r="H462" s="1" t="n"/>
      <c r="I462" s="1" t="n"/>
      <c r="J462" s="1" t="n"/>
      <c r="K462" s="1" t="n"/>
      <c r="L462" s="1" t="n"/>
      <c r="M462" s="1" t="n"/>
      <c r="N462" s="1" t="n"/>
      <c r="O462" s="1" t="n"/>
      <c r="P462" s="1" t="n"/>
      <c r="Q462" s="1" t="n"/>
      <c r="R462" s="1" t="n"/>
      <c r="S462" s="1" t="n"/>
      <c r="T462" s="1" t="n"/>
      <c r="U462" s="1" t="n"/>
      <c r="V462" s="1" t="n"/>
      <c r="W462" s="1" t="n"/>
      <c r="X462" s="1" t="n"/>
      <c r="Y462" s="1" t="n"/>
      <c r="Z462" s="1" t="n"/>
      <c r="AA462" s="1" t="n"/>
      <c r="AB462" s="1" t="n"/>
      <c r="AC462" s="1" t="n"/>
      <c r="AD462" s="1" t="n"/>
      <c r="AE462" s="1" t="n"/>
      <c r="AF462" s="1" t="n"/>
      <c r="AG462" s="1" t="n"/>
    </row>
    <row r="463">
      <c r="A463" s="1" t="n"/>
      <c r="B463" s="1" t="n"/>
      <c r="C463" s="1" t="n"/>
      <c r="D463" s="1" t="n"/>
      <c r="E463" s="1" t="n"/>
      <c r="F463" s="1" t="n"/>
      <c r="G463" s="1" t="n"/>
      <c r="H463" s="1" t="n"/>
      <c r="I463" s="1" t="n"/>
      <c r="J463" s="1" t="n"/>
      <c r="K463" s="1" t="n"/>
      <c r="L463" s="1" t="n"/>
      <c r="M463" s="1" t="n"/>
      <c r="N463" s="1" t="n"/>
      <c r="O463" s="1" t="n"/>
      <c r="P463" s="1" t="n"/>
      <c r="Q463" s="1" t="n"/>
      <c r="R463" s="1" t="n"/>
      <c r="S463" s="1" t="n"/>
      <c r="T463" s="1" t="n"/>
      <c r="U463" s="1" t="n"/>
      <c r="V463" s="1" t="n"/>
      <c r="W463" s="1" t="n"/>
      <c r="X463" s="1" t="n"/>
      <c r="Y463" s="1" t="n"/>
      <c r="Z463" s="1" t="n"/>
      <c r="AA463" s="1" t="n"/>
      <c r="AB463" s="1" t="n"/>
      <c r="AC463" s="1" t="n"/>
      <c r="AD463" s="1" t="n"/>
      <c r="AE463" s="1" t="n"/>
      <c r="AF463" s="1" t="n"/>
      <c r="AG463" s="1" t="n"/>
    </row>
    <row r="464">
      <c r="A464" s="1" t="n"/>
      <c r="B464" s="1" t="n"/>
      <c r="C464" s="1" t="n"/>
      <c r="D464" s="1" t="n"/>
      <c r="E464" s="1" t="n"/>
      <c r="F464" s="1" t="n"/>
      <c r="G464" s="1" t="n"/>
      <c r="H464" s="1" t="n"/>
      <c r="I464" s="1" t="n"/>
      <c r="J464" s="1" t="n"/>
      <c r="K464" s="1" t="n"/>
      <c r="L464" s="1" t="n"/>
      <c r="M464" s="1" t="n"/>
      <c r="N464" s="1" t="n"/>
      <c r="O464" s="1" t="n"/>
      <c r="P464" s="1" t="n"/>
      <c r="Q464" s="1" t="n"/>
      <c r="R464" s="1" t="n"/>
      <c r="S464" s="1" t="n"/>
      <c r="T464" s="1" t="n"/>
      <c r="U464" s="1" t="n"/>
      <c r="V464" s="1" t="n"/>
      <c r="W464" s="1" t="n"/>
      <c r="X464" s="1" t="n"/>
      <c r="Y464" s="1" t="n"/>
      <c r="Z464" s="1" t="n"/>
      <c r="AA464" s="1" t="n"/>
      <c r="AB464" s="1" t="n"/>
      <c r="AC464" s="1" t="n"/>
      <c r="AD464" s="1" t="n"/>
      <c r="AE464" s="1" t="n"/>
      <c r="AF464" s="1" t="n"/>
      <c r="AG464" s="1" t="n"/>
    </row>
    <row r="465">
      <c r="A465" s="1" t="n"/>
      <c r="B465" s="1" t="n"/>
      <c r="C465" s="1" t="n"/>
      <c r="D465" s="1" t="n"/>
      <c r="E465" s="1" t="n"/>
      <c r="F465" s="1" t="n"/>
      <c r="G465" s="1" t="n"/>
      <c r="H465" s="1" t="n"/>
      <c r="I465" s="1" t="n"/>
      <c r="J465" s="1" t="n"/>
      <c r="K465" s="1" t="n"/>
      <c r="L465" s="1" t="n"/>
      <c r="M465" s="1" t="n"/>
      <c r="N465" s="1" t="n"/>
      <c r="O465" s="1" t="n"/>
      <c r="P465" s="1" t="n"/>
      <c r="Q465" s="1" t="n"/>
      <c r="R465" s="1" t="n"/>
      <c r="S465" s="1" t="n"/>
      <c r="T465" s="1" t="n"/>
      <c r="U465" s="1" t="n"/>
      <c r="V465" s="1" t="n"/>
      <c r="W465" s="1" t="n"/>
      <c r="X465" s="1" t="n"/>
      <c r="Y465" s="1" t="n"/>
      <c r="Z465" s="1" t="n"/>
      <c r="AA465" s="1" t="n"/>
      <c r="AB465" s="1" t="n"/>
      <c r="AC465" s="1" t="n"/>
      <c r="AD465" s="1" t="n"/>
      <c r="AE465" s="1" t="n"/>
      <c r="AF465" s="1" t="n"/>
      <c r="AG465" s="1" t="n"/>
    </row>
    <row r="466">
      <c r="A466" s="1" t="n"/>
      <c r="B466" s="1" t="n"/>
      <c r="C466" s="1" t="n"/>
      <c r="D466" s="1" t="n"/>
      <c r="E466" s="1" t="n"/>
      <c r="F466" s="1" t="n"/>
      <c r="G466" s="1" t="n"/>
      <c r="H466" s="1" t="n"/>
      <c r="I466" s="1" t="n"/>
      <c r="J466" s="1" t="n"/>
      <c r="K466" s="1" t="n"/>
      <c r="L466" s="1" t="n"/>
      <c r="M466" s="1" t="n"/>
      <c r="N466" s="1" t="n"/>
      <c r="O466" s="1" t="n"/>
      <c r="P466" s="1" t="n"/>
      <c r="Q466" s="1" t="n"/>
      <c r="R466" s="1" t="n"/>
      <c r="S466" s="1" t="n"/>
      <c r="T466" s="1" t="n"/>
      <c r="U466" s="1" t="n"/>
      <c r="V466" s="1" t="n"/>
      <c r="W466" s="1" t="n"/>
      <c r="X466" s="1" t="n"/>
      <c r="Y466" s="1" t="n"/>
      <c r="Z466" s="1" t="n"/>
      <c r="AA466" s="1" t="n"/>
      <c r="AB466" s="1" t="n"/>
      <c r="AC466" s="1" t="n"/>
      <c r="AD466" s="1" t="n"/>
      <c r="AE466" s="1" t="n"/>
      <c r="AF466" s="1" t="n"/>
      <c r="AG466" s="1" t="n"/>
    </row>
    <row r="467">
      <c r="A467" s="1" t="n"/>
      <c r="B467" s="1" t="n"/>
      <c r="C467" s="1" t="n"/>
      <c r="D467" s="1" t="n"/>
      <c r="E467" s="1" t="n"/>
      <c r="F467" s="1" t="n"/>
      <c r="G467" s="1" t="n"/>
      <c r="H467" s="1" t="n"/>
      <c r="I467" s="1" t="n"/>
      <c r="J467" s="1" t="n"/>
      <c r="K467" s="1" t="n"/>
      <c r="L467" s="1" t="n"/>
      <c r="M467" s="1" t="n"/>
      <c r="N467" s="1" t="n"/>
      <c r="O467" s="1" t="n"/>
      <c r="P467" s="1" t="n"/>
      <c r="Q467" s="1" t="n"/>
      <c r="R467" s="1" t="n"/>
      <c r="S467" s="1" t="n"/>
      <c r="T467" s="1" t="n"/>
      <c r="U467" s="1" t="n"/>
      <c r="V467" s="1" t="n"/>
      <c r="W467" s="1" t="n"/>
      <c r="X467" s="1" t="n"/>
      <c r="Y467" s="1" t="n"/>
      <c r="Z467" s="1" t="n"/>
      <c r="AA467" s="1" t="n"/>
      <c r="AB467" s="1" t="n"/>
      <c r="AC467" s="1" t="n"/>
      <c r="AD467" s="1" t="n"/>
      <c r="AE467" s="1" t="n"/>
      <c r="AF467" s="1" t="n"/>
      <c r="AG467" s="1" t="n"/>
    </row>
    <row r="468">
      <c r="A468" s="1" t="n"/>
      <c r="B468" s="1" t="n"/>
      <c r="C468" s="1" t="n"/>
      <c r="D468" s="1" t="n"/>
      <c r="E468" s="1" t="n"/>
      <c r="F468" s="1" t="n"/>
      <c r="G468" s="1" t="n"/>
      <c r="H468" s="1" t="n"/>
      <c r="I468" s="1" t="n"/>
      <c r="J468" s="1" t="n"/>
      <c r="K468" s="1" t="n"/>
      <c r="L468" s="1" t="n"/>
      <c r="M468" s="1" t="n"/>
      <c r="N468" s="1" t="n"/>
      <c r="O468" s="1" t="n"/>
      <c r="P468" s="1" t="n"/>
      <c r="Q468" s="1" t="n"/>
      <c r="R468" s="1" t="n"/>
      <c r="S468" s="1" t="n"/>
      <c r="T468" s="1" t="n"/>
      <c r="U468" s="1" t="n"/>
      <c r="V468" s="1" t="n"/>
      <c r="W468" s="1" t="n"/>
      <c r="X468" s="1" t="n"/>
      <c r="Y468" s="1" t="n"/>
      <c r="Z468" s="1" t="n"/>
      <c r="AA468" s="1" t="n"/>
      <c r="AB468" s="1" t="n"/>
      <c r="AC468" s="1" t="n"/>
      <c r="AD468" s="1" t="n"/>
      <c r="AE468" s="1" t="n"/>
      <c r="AF468" s="1" t="n"/>
      <c r="AG468" s="1" t="n"/>
    </row>
    <row r="469">
      <c r="A469" s="1" t="n"/>
      <c r="B469" s="1" t="n"/>
      <c r="C469" s="1" t="n"/>
      <c r="D469" s="1" t="n"/>
      <c r="E469" s="1" t="n"/>
      <c r="F469" s="1" t="n"/>
      <c r="G469" s="1" t="n"/>
      <c r="H469" s="1" t="n"/>
      <c r="I469" s="1" t="n"/>
      <c r="J469" s="1" t="n"/>
      <c r="K469" s="1" t="n"/>
      <c r="L469" s="1" t="n"/>
      <c r="M469" s="1" t="n"/>
      <c r="N469" s="1" t="n"/>
      <c r="O469" s="1" t="n"/>
      <c r="P469" s="1" t="n"/>
      <c r="Q469" s="1" t="n"/>
      <c r="R469" s="1" t="n"/>
      <c r="S469" s="1" t="n"/>
      <c r="T469" s="1" t="n"/>
      <c r="U469" s="1" t="n"/>
      <c r="V469" s="1" t="n"/>
      <c r="W469" s="1" t="n"/>
      <c r="X469" s="1" t="n"/>
      <c r="Y469" s="1" t="n"/>
      <c r="Z469" s="1" t="n"/>
      <c r="AA469" s="1" t="n"/>
      <c r="AB469" s="1" t="n"/>
      <c r="AC469" s="1" t="n"/>
      <c r="AD469" s="1" t="n"/>
      <c r="AE469" s="1" t="n"/>
      <c r="AF469" s="1" t="n"/>
      <c r="AG469" s="1" t="n"/>
    </row>
    <row r="470">
      <c r="A470" s="1" t="n"/>
      <c r="B470" s="1" t="n"/>
      <c r="C470" s="1" t="n"/>
      <c r="D470" s="1" t="n"/>
      <c r="E470" s="1" t="n"/>
      <c r="F470" s="1" t="n"/>
      <c r="G470" s="1" t="n"/>
      <c r="H470" s="1" t="n"/>
      <c r="I470" s="1" t="n"/>
      <c r="J470" s="1" t="n"/>
      <c r="K470" s="1" t="n"/>
      <c r="L470" s="1" t="n"/>
      <c r="M470" s="1" t="n"/>
      <c r="N470" s="1" t="n"/>
      <c r="O470" s="1" t="n"/>
      <c r="P470" s="1" t="n"/>
      <c r="Q470" s="1" t="n"/>
      <c r="R470" s="1" t="n"/>
      <c r="S470" s="1" t="n"/>
      <c r="T470" s="1" t="n"/>
      <c r="U470" s="1" t="n"/>
      <c r="V470" s="1" t="n"/>
      <c r="W470" s="1" t="n"/>
      <c r="X470" s="1" t="n"/>
      <c r="Y470" s="1" t="n"/>
      <c r="Z470" s="1" t="n"/>
      <c r="AA470" s="1" t="n"/>
      <c r="AB470" s="1" t="n"/>
      <c r="AC470" s="1" t="n"/>
      <c r="AD470" s="1" t="n"/>
      <c r="AE470" s="1" t="n"/>
      <c r="AF470" s="1" t="n"/>
      <c r="AG470" s="1" t="n"/>
    </row>
    <row r="471">
      <c r="A471" s="1" t="n"/>
      <c r="B471" s="1" t="n"/>
      <c r="C471" s="1" t="n"/>
      <c r="D471" s="1" t="n"/>
      <c r="E471" s="1" t="n"/>
      <c r="F471" s="1" t="n"/>
      <c r="G471" s="1" t="n"/>
      <c r="H471" s="1" t="n"/>
      <c r="I471" s="1" t="n"/>
      <c r="J471" s="1" t="n"/>
      <c r="K471" s="1" t="n"/>
      <c r="L471" s="1" t="n"/>
      <c r="M471" s="1" t="n"/>
      <c r="N471" s="1" t="n"/>
      <c r="O471" s="1" t="n"/>
      <c r="P471" s="1" t="n"/>
      <c r="Q471" s="1" t="n"/>
      <c r="R471" s="1" t="n"/>
      <c r="S471" s="1" t="n"/>
      <c r="T471" s="1" t="n"/>
      <c r="U471" s="1" t="n"/>
      <c r="V471" s="1" t="n"/>
      <c r="W471" s="1" t="n"/>
      <c r="X471" s="1" t="n"/>
      <c r="Y471" s="1" t="n"/>
      <c r="Z471" s="1" t="n"/>
      <c r="AA471" s="1" t="n"/>
      <c r="AB471" s="1" t="n"/>
      <c r="AC471" s="1" t="n"/>
      <c r="AD471" s="1" t="n"/>
      <c r="AE471" s="1" t="n"/>
      <c r="AF471" s="1" t="n"/>
      <c r="AG471" s="1" t="n"/>
    </row>
    <row r="472">
      <c r="A472" s="1" t="n"/>
      <c r="B472" s="1" t="n"/>
      <c r="C472" s="1" t="n"/>
      <c r="D472" s="1" t="n"/>
      <c r="E472" s="1" t="n"/>
      <c r="F472" s="1" t="n"/>
      <c r="G472" s="1" t="n"/>
      <c r="H472" s="1" t="n"/>
      <c r="I472" s="1" t="n"/>
      <c r="J472" s="1" t="n"/>
      <c r="K472" s="1" t="n"/>
      <c r="L472" s="1" t="n"/>
      <c r="M472" s="1" t="n"/>
      <c r="N472" s="1" t="n"/>
      <c r="O472" s="1" t="n"/>
      <c r="P472" s="1" t="n"/>
      <c r="Q472" s="1" t="n"/>
      <c r="R472" s="1" t="n"/>
      <c r="S472" s="1" t="n"/>
      <c r="T472" s="1" t="n"/>
      <c r="U472" s="1" t="n"/>
      <c r="V472" s="1" t="n"/>
      <c r="W472" s="1" t="n"/>
      <c r="X472" s="1" t="n"/>
      <c r="Y472" s="1" t="n"/>
      <c r="Z472" s="1" t="n"/>
      <c r="AA472" s="1" t="n"/>
      <c r="AB472" s="1" t="n"/>
      <c r="AC472" s="1" t="n"/>
      <c r="AD472" s="1" t="n"/>
      <c r="AE472" s="1" t="n"/>
      <c r="AF472" s="1" t="n"/>
      <c r="AG472" s="1" t="n"/>
    </row>
    <row r="473">
      <c r="A473" s="1" t="n"/>
      <c r="B473" s="1" t="n"/>
      <c r="C473" s="1" t="n"/>
      <c r="D473" s="1" t="n"/>
      <c r="E473" s="1" t="n"/>
      <c r="F473" s="1" t="n"/>
      <c r="G473" s="1" t="n"/>
      <c r="H473" s="1" t="n"/>
      <c r="I473" s="1" t="n"/>
      <c r="J473" s="1" t="n"/>
      <c r="K473" s="1" t="n"/>
      <c r="L473" s="1" t="n"/>
      <c r="M473" s="1" t="n"/>
      <c r="N473" s="1" t="n"/>
      <c r="O473" s="1" t="n"/>
      <c r="P473" s="1" t="n"/>
      <c r="Q473" s="1" t="n"/>
      <c r="R473" s="1" t="n"/>
      <c r="S473" s="1" t="n"/>
      <c r="T473" s="1" t="n"/>
      <c r="U473" s="1" t="n"/>
      <c r="V473" s="1" t="n"/>
      <c r="W473" s="1" t="n"/>
      <c r="X473" s="1" t="n"/>
      <c r="Y473" s="1" t="n"/>
      <c r="Z473" s="1" t="n"/>
      <c r="AA473" s="1" t="n"/>
      <c r="AB473" s="1" t="n"/>
      <c r="AC473" s="1" t="n"/>
      <c r="AD473" s="1" t="n"/>
      <c r="AE473" s="1" t="n"/>
      <c r="AF473" s="1" t="n"/>
      <c r="AG473" s="1" t="n"/>
    </row>
    <row r="474">
      <c r="A474" s="1" t="n"/>
      <c r="B474" s="1" t="n"/>
      <c r="C474" s="1" t="n"/>
      <c r="D474" s="1" t="n"/>
      <c r="E474" s="1" t="n"/>
      <c r="F474" s="1" t="n"/>
      <c r="G474" s="1" t="n"/>
      <c r="H474" s="1" t="n"/>
      <c r="I474" s="1" t="n"/>
      <c r="J474" s="1" t="n"/>
      <c r="K474" s="1" t="n"/>
      <c r="L474" s="1" t="n"/>
      <c r="M474" s="1" t="n"/>
      <c r="N474" s="1" t="n"/>
      <c r="O474" s="1" t="n"/>
      <c r="P474" s="1" t="n"/>
      <c r="Q474" s="1" t="n"/>
      <c r="R474" s="1" t="n"/>
      <c r="S474" s="1" t="n"/>
      <c r="T474" s="1" t="n"/>
      <c r="U474" s="1" t="n"/>
      <c r="V474" s="1" t="n"/>
      <c r="W474" s="1" t="n"/>
      <c r="X474" s="1" t="n"/>
      <c r="Y474" s="1" t="n"/>
      <c r="Z474" s="1" t="n"/>
      <c r="AA474" s="1" t="n"/>
      <c r="AB474" s="1" t="n"/>
      <c r="AC474" s="1" t="n"/>
      <c r="AD474" s="1" t="n"/>
      <c r="AE474" s="1" t="n"/>
      <c r="AF474" s="1" t="n"/>
      <c r="AG474" s="1" t="n"/>
    </row>
    <row r="475">
      <c r="A475" s="1" t="n"/>
      <c r="B475" s="1" t="n"/>
      <c r="C475" s="1" t="n"/>
      <c r="D475" s="1" t="n"/>
      <c r="E475" s="1" t="n"/>
      <c r="F475" s="1" t="n"/>
      <c r="G475" s="1" t="n"/>
      <c r="H475" s="1" t="n"/>
      <c r="I475" s="1" t="n"/>
      <c r="J475" s="1" t="n"/>
      <c r="K475" s="1" t="n"/>
      <c r="L475" s="1" t="n"/>
      <c r="M475" s="1" t="n"/>
      <c r="N475" s="1" t="n"/>
      <c r="O475" s="1" t="n"/>
      <c r="P475" s="1" t="n"/>
      <c r="Q475" s="1" t="n"/>
      <c r="R475" s="1" t="n"/>
      <c r="S475" s="1" t="n"/>
      <c r="T475" s="1" t="n"/>
      <c r="U475" s="1" t="n"/>
      <c r="V475" s="1" t="n"/>
      <c r="W475" s="1" t="n"/>
      <c r="X475" s="1" t="n"/>
      <c r="Y475" s="1" t="n"/>
      <c r="Z475" s="1" t="n"/>
      <c r="AA475" s="1" t="n"/>
      <c r="AB475" s="1" t="n"/>
      <c r="AC475" s="1" t="n"/>
      <c r="AD475" s="1" t="n"/>
      <c r="AE475" s="1" t="n"/>
      <c r="AF475" s="1" t="n"/>
      <c r="AG475" s="1" t="n"/>
    </row>
    <row r="476">
      <c r="A476" s="1" t="n"/>
      <c r="B476" s="1" t="n"/>
      <c r="C476" s="1" t="n"/>
      <c r="D476" s="1" t="n"/>
      <c r="E476" s="1" t="n"/>
      <c r="F476" s="1" t="n"/>
      <c r="G476" s="1" t="n"/>
      <c r="H476" s="1" t="n"/>
      <c r="I476" s="1" t="n"/>
      <c r="J476" s="1" t="n"/>
      <c r="K476" s="1" t="n"/>
      <c r="L476" s="1" t="n"/>
      <c r="M476" s="1" t="n"/>
      <c r="N476" s="1" t="n"/>
      <c r="O476" s="1" t="n"/>
      <c r="P476" s="1" t="n"/>
      <c r="Q476" s="1" t="n"/>
      <c r="R476" s="1" t="n"/>
      <c r="S476" s="1" t="n"/>
      <c r="T476" s="1" t="n"/>
      <c r="U476" s="1" t="n"/>
      <c r="V476" s="1" t="n"/>
      <c r="W476" s="1" t="n"/>
      <c r="X476" s="1" t="n"/>
      <c r="Y476" s="1" t="n"/>
      <c r="Z476" s="1" t="n"/>
      <c r="AA476" s="1" t="n"/>
      <c r="AB476" s="1" t="n"/>
      <c r="AC476" s="1" t="n"/>
      <c r="AD476" s="1" t="n"/>
      <c r="AE476" s="1" t="n"/>
      <c r="AF476" s="1" t="n"/>
      <c r="AG476" s="1" t="n"/>
    </row>
    <row r="477">
      <c r="A477" s="1" t="n"/>
      <c r="B477" s="1" t="n"/>
      <c r="C477" s="1" t="n"/>
      <c r="D477" s="1" t="n"/>
      <c r="E477" s="1" t="n"/>
      <c r="F477" s="1" t="n"/>
      <c r="G477" s="1" t="n"/>
      <c r="H477" s="1" t="n"/>
      <c r="I477" s="1" t="n"/>
      <c r="J477" s="1" t="n"/>
      <c r="K477" s="1" t="n"/>
      <c r="L477" s="1" t="n"/>
      <c r="M477" s="1" t="n"/>
      <c r="N477" s="1" t="n"/>
      <c r="O477" s="1" t="n"/>
      <c r="P477" s="1" t="n"/>
      <c r="Q477" s="1" t="n"/>
      <c r="R477" s="1" t="n"/>
      <c r="S477" s="1" t="n"/>
      <c r="T477" s="1" t="n"/>
      <c r="U477" s="1" t="n"/>
      <c r="V477" s="1" t="n"/>
      <c r="W477" s="1" t="n"/>
      <c r="X477" s="1" t="n"/>
      <c r="Y477" s="1" t="n"/>
      <c r="Z477" s="1" t="n"/>
      <c r="AA477" s="1" t="n"/>
      <c r="AB477" s="1" t="n"/>
      <c r="AC477" s="1" t="n"/>
      <c r="AD477" s="1" t="n"/>
      <c r="AE477" s="1" t="n"/>
      <c r="AF477" s="1" t="n"/>
      <c r="AG477" s="1" t="n"/>
    </row>
    <row r="478">
      <c r="A478" s="1" t="n"/>
      <c r="B478" s="1" t="n"/>
      <c r="C478" s="1" t="n"/>
      <c r="D478" s="1" t="n"/>
      <c r="E478" s="1" t="n"/>
      <c r="F478" s="1" t="n"/>
      <c r="G478" s="1" t="n"/>
      <c r="H478" s="1" t="n"/>
      <c r="I478" s="1" t="n"/>
      <c r="J478" s="1" t="n"/>
      <c r="K478" s="1" t="n"/>
      <c r="L478" s="1" t="n"/>
      <c r="M478" s="1" t="n"/>
      <c r="N478" s="1" t="n"/>
      <c r="O478" s="1" t="n"/>
      <c r="P478" s="1" t="n"/>
      <c r="Q478" s="1" t="n"/>
      <c r="R478" s="1" t="n"/>
      <c r="S478" s="1" t="n"/>
      <c r="T478" s="1" t="n"/>
      <c r="U478" s="1" t="n"/>
      <c r="V478" s="1" t="n"/>
      <c r="W478" s="1" t="n"/>
      <c r="X478" s="1" t="n"/>
      <c r="Y478" s="1" t="n"/>
      <c r="Z478" s="1" t="n"/>
      <c r="AA478" s="1" t="n"/>
      <c r="AB478" s="1" t="n"/>
      <c r="AC478" s="1" t="n"/>
      <c r="AD478" s="1" t="n"/>
      <c r="AE478" s="1" t="n"/>
      <c r="AF478" s="1" t="n"/>
      <c r="AG478" s="1" t="n"/>
    </row>
    <row r="479">
      <c r="A479" s="1" t="n"/>
      <c r="B479" s="1" t="n"/>
      <c r="C479" s="1" t="n"/>
      <c r="D479" s="1" t="n"/>
      <c r="E479" s="1" t="n"/>
      <c r="F479" s="1" t="n"/>
      <c r="G479" s="1" t="n"/>
      <c r="H479" s="1" t="n"/>
      <c r="I479" s="1" t="n"/>
      <c r="J479" s="1" t="n"/>
      <c r="K479" s="1" t="n"/>
      <c r="L479" s="1" t="n"/>
      <c r="M479" s="1" t="n"/>
      <c r="N479" s="1" t="n"/>
      <c r="O479" s="1" t="n"/>
      <c r="P479" s="1" t="n"/>
      <c r="Q479" s="1" t="n"/>
      <c r="R479" s="1" t="n"/>
      <c r="S479" s="1" t="n"/>
      <c r="T479" s="1" t="n"/>
      <c r="U479" s="1" t="n"/>
      <c r="V479" s="1" t="n"/>
      <c r="W479" s="1" t="n"/>
      <c r="X479" s="1" t="n"/>
      <c r="Y479" s="1" t="n"/>
      <c r="Z479" s="1" t="n"/>
      <c r="AA479" s="1" t="n"/>
      <c r="AB479" s="1" t="n"/>
      <c r="AC479" s="1" t="n"/>
      <c r="AD479" s="1" t="n"/>
      <c r="AE479" s="1" t="n"/>
      <c r="AF479" s="1" t="n"/>
      <c r="AG479" s="1" t="n"/>
    </row>
    <row r="480">
      <c r="A480" s="1" t="n"/>
      <c r="B480" s="1" t="n"/>
      <c r="C480" s="1" t="n"/>
      <c r="D480" s="1" t="n"/>
      <c r="E480" s="1" t="n"/>
      <c r="F480" s="1" t="n"/>
      <c r="G480" s="1" t="n"/>
      <c r="H480" s="1" t="n"/>
      <c r="I480" s="1" t="n"/>
      <c r="J480" s="1" t="n"/>
      <c r="K480" s="1" t="n"/>
      <c r="L480" s="1" t="n"/>
      <c r="M480" s="1" t="n"/>
      <c r="N480" s="1" t="n"/>
      <c r="O480" s="1" t="n"/>
      <c r="P480" s="1" t="n"/>
      <c r="Q480" s="1" t="n"/>
      <c r="R480" s="1" t="n"/>
      <c r="S480" s="1" t="n"/>
      <c r="T480" s="1" t="n"/>
      <c r="U480" s="1" t="n"/>
      <c r="V480" s="1" t="n"/>
      <c r="W480" s="1" t="n"/>
      <c r="X480" s="1" t="n"/>
      <c r="Y480" s="1" t="n"/>
      <c r="Z480" s="1" t="n"/>
      <c r="AA480" s="1" t="n"/>
      <c r="AB480" s="1" t="n"/>
      <c r="AC480" s="1" t="n"/>
      <c r="AD480" s="1" t="n"/>
      <c r="AE480" s="1" t="n"/>
      <c r="AF480" s="1" t="n"/>
      <c r="AG480" s="1" t="n"/>
    </row>
    <row r="481">
      <c r="A481" s="1" t="n"/>
      <c r="B481" s="1" t="n"/>
      <c r="C481" s="1" t="n"/>
      <c r="D481" s="1" t="n"/>
      <c r="E481" s="1" t="n"/>
      <c r="F481" s="1" t="n"/>
      <c r="G481" s="1" t="n"/>
      <c r="H481" s="1" t="n"/>
      <c r="I481" s="1" t="n"/>
      <c r="J481" s="1" t="n"/>
      <c r="K481" s="1" t="n"/>
      <c r="L481" s="1" t="n"/>
      <c r="M481" s="1" t="n"/>
      <c r="N481" s="1" t="n"/>
      <c r="O481" s="1" t="n"/>
      <c r="P481" s="1" t="n"/>
      <c r="Q481" s="1" t="n"/>
      <c r="R481" s="1" t="n"/>
      <c r="S481" s="1" t="n"/>
      <c r="T481" s="1" t="n"/>
      <c r="U481" s="1" t="n"/>
      <c r="V481" s="1" t="n"/>
      <c r="W481" s="1" t="n"/>
      <c r="X481" s="1" t="n"/>
      <c r="Y481" s="1" t="n"/>
      <c r="Z481" s="1" t="n"/>
      <c r="AA481" s="1" t="n"/>
      <c r="AB481" s="1" t="n"/>
      <c r="AC481" s="1" t="n"/>
      <c r="AD481" s="1" t="n"/>
      <c r="AE481" s="1" t="n"/>
      <c r="AF481" s="1" t="n"/>
      <c r="AG481" s="1" t="n"/>
    </row>
    <row r="482">
      <c r="A482" s="1" t="n"/>
      <c r="B482" s="1" t="n"/>
      <c r="C482" s="1" t="n"/>
      <c r="D482" s="1" t="n"/>
      <c r="E482" s="1" t="n"/>
      <c r="F482" s="1" t="n"/>
      <c r="G482" s="1" t="n"/>
      <c r="H482" s="1" t="n"/>
      <c r="I482" s="1" t="n"/>
      <c r="J482" s="1" t="n"/>
      <c r="K482" s="1" t="n"/>
      <c r="L482" s="1" t="n"/>
      <c r="M482" s="1" t="n"/>
      <c r="N482" s="1" t="n"/>
      <c r="O482" s="1" t="n"/>
      <c r="P482" s="1" t="n"/>
      <c r="Q482" s="1" t="n"/>
      <c r="R482" s="1" t="n"/>
      <c r="S482" s="1" t="n"/>
      <c r="T482" s="1" t="n"/>
      <c r="U482" s="1" t="n"/>
      <c r="V482" s="1" t="n"/>
      <c r="W482" s="1" t="n"/>
      <c r="X482" s="1" t="n"/>
      <c r="Y482" s="1" t="n"/>
      <c r="Z482" s="1" t="n"/>
      <c r="AA482" s="1" t="n"/>
      <c r="AB482" s="1" t="n"/>
      <c r="AC482" s="1" t="n"/>
      <c r="AD482" s="1" t="n"/>
      <c r="AE482" s="1" t="n"/>
      <c r="AF482" s="1" t="n"/>
      <c r="AG482" s="1" t="n"/>
    </row>
    <row r="483">
      <c r="A483" s="1" t="n"/>
      <c r="B483" s="1" t="n"/>
      <c r="C483" s="1" t="n"/>
      <c r="D483" s="1" t="n"/>
      <c r="E483" s="1" t="n"/>
      <c r="F483" s="1" t="n"/>
      <c r="G483" s="1" t="n"/>
      <c r="H483" s="1" t="n"/>
      <c r="I483" s="1" t="n"/>
      <c r="J483" s="1" t="n"/>
      <c r="K483" s="1" t="n"/>
      <c r="L483" s="1" t="n"/>
      <c r="M483" s="1" t="n"/>
      <c r="N483" s="1" t="n"/>
      <c r="O483" s="1" t="n"/>
      <c r="P483" s="1" t="n"/>
      <c r="Q483" s="1" t="n"/>
      <c r="R483" s="1" t="n"/>
      <c r="S483" s="1" t="n"/>
      <c r="T483" s="1" t="n"/>
      <c r="U483" s="1" t="n"/>
      <c r="V483" s="1" t="n"/>
      <c r="W483" s="1" t="n"/>
      <c r="X483" s="1" t="n"/>
      <c r="Y483" s="1" t="n"/>
      <c r="Z483" s="1" t="n"/>
      <c r="AA483" s="1" t="n"/>
      <c r="AB483" s="1" t="n"/>
      <c r="AC483" s="1" t="n"/>
      <c r="AD483" s="1" t="n"/>
      <c r="AE483" s="1" t="n"/>
      <c r="AF483" s="1" t="n"/>
      <c r="AG483" s="1" t="n"/>
    </row>
    <row r="484">
      <c r="A484" s="1" t="n"/>
      <c r="B484" s="1" t="n"/>
      <c r="C484" s="1" t="n"/>
      <c r="D484" s="1" t="n"/>
      <c r="E484" s="1" t="n"/>
      <c r="F484" s="1" t="n"/>
      <c r="G484" s="1" t="n"/>
      <c r="H484" s="1" t="n"/>
      <c r="I484" s="1" t="n"/>
      <c r="J484" s="1" t="n"/>
      <c r="K484" s="1" t="n"/>
      <c r="L484" s="1" t="n"/>
      <c r="M484" s="1" t="n"/>
      <c r="N484" s="1" t="n"/>
      <c r="O484" s="1" t="n"/>
      <c r="P484" s="1" t="n"/>
      <c r="Q484" s="1" t="n"/>
      <c r="R484" s="1" t="n"/>
      <c r="S484" s="1" t="n"/>
      <c r="T484" s="1" t="n"/>
      <c r="U484" s="1" t="n"/>
      <c r="V484" s="1" t="n"/>
      <c r="W484" s="1" t="n"/>
      <c r="X484" s="1" t="n"/>
      <c r="Y484" s="1" t="n"/>
      <c r="Z484" s="1" t="n"/>
      <c r="AA484" s="1" t="n"/>
      <c r="AB484" s="1" t="n"/>
      <c r="AC484" s="1" t="n"/>
      <c r="AD484" s="1" t="n"/>
      <c r="AE484" s="1" t="n"/>
      <c r="AF484" s="1" t="n"/>
      <c r="AG484" s="1" t="n"/>
    </row>
    <row r="485">
      <c r="A485" s="1" t="n"/>
      <c r="B485" s="1" t="n"/>
      <c r="C485" s="1" t="n"/>
      <c r="D485" s="1" t="n"/>
      <c r="E485" s="1" t="n"/>
      <c r="F485" s="1" t="n"/>
      <c r="G485" s="1" t="n"/>
      <c r="H485" s="1" t="n"/>
      <c r="I485" s="1" t="n"/>
      <c r="J485" s="1" t="n"/>
      <c r="K485" s="1" t="n"/>
      <c r="L485" s="1" t="n"/>
      <c r="M485" s="1" t="n"/>
      <c r="N485" s="1" t="n"/>
      <c r="O485" s="1" t="n"/>
      <c r="P485" s="1" t="n"/>
      <c r="Q485" s="1" t="n"/>
      <c r="R485" s="1" t="n"/>
      <c r="S485" s="1" t="n"/>
      <c r="T485" s="1" t="n"/>
      <c r="U485" s="1" t="n"/>
      <c r="V485" s="1" t="n"/>
      <c r="W485" s="1" t="n"/>
      <c r="X485" s="1" t="n"/>
      <c r="Y485" s="1" t="n"/>
      <c r="Z485" s="1" t="n"/>
      <c r="AA485" s="1" t="n"/>
      <c r="AB485" s="1" t="n"/>
      <c r="AC485" s="1" t="n"/>
      <c r="AD485" s="1" t="n"/>
      <c r="AE485" s="1" t="n"/>
      <c r="AF485" s="1" t="n"/>
      <c r="AG485" s="1" t="n"/>
    </row>
    <row r="486">
      <c r="A486" s="1" t="n"/>
      <c r="B486" s="1" t="n"/>
      <c r="C486" s="1" t="n"/>
      <c r="D486" s="1" t="n"/>
      <c r="E486" s="1" t="n"/>
      <c r="F486" s="1" t="n"/>
      <c r="G486" s="1" t="n"/>
      <c r="H486" s="1" t="n"/>
      <c r="I486" s="1" t="n"/>
      <c r="J486" s="1" t="n"/>
      <c r="K486" s="1" t="n"/>
      <c r="L486" s="1" t="n"/>
      <c r="M486" s="1" t="n"/>
      <c r="N486" s="1" t="n"/>
      <c r="O486" s="1" t="n"/>
      <c r="P486" s="1" t="n"/>
      <c r="Q486" s="1" t="n"/>
      <c r="R486" s="1" t="n"/>
      <c r="S486" s="1" t="n"/>
      <c r="T486" s="1" t="n"/>
      <c r="U486" s="1" t="n"/>
      <c r="V486" s="1" t="n"/>
      <c r="W486" s="1" t="n"/>
      <c r="X486" s="1" t="n"/>
      <c r="Y486" s="1" t="n"/>
      <c r="Z486" s="1" t="n"/>
      <c r="AA486" s="1" t="n"/>
      <c r="AB486" s="1" t="n"/>
      <c r="AC486" s="1" t="n"/>
      <c r="AD486" s="1" t="n"/>
      <c r="AE486" s="1" t="n"/>
      <c r="AF486" s="1" t="n"/>
      <c r="AG486" s="1" t="n"/>
    </row>
    <row r="487">
      <c r="A487" s="1" t="n"/>
      <c r="B487" s="1" t="n"/>
      <c r="C487" s="1" t="n"/>
      <c r="D487" s="1" t="n"/>
      <c r="E487" s="1" t="n"/>
      <c r="F487" s="1" t="n"/>
      <c r="G487" s="1" t="n"/>
      <c r="H487" s="1" t="n"/>
      <c r="I487" s="1" t="n"/>
      <c r="J487" s="1" t="n"/>
      <c r="K487" s="1" t="n"/>
      <c r="L487" s="1" t="n"/>
      <c r="M487" s="1" t="n"/>
      <c r="N487" s="1" t="n"/>
      <c r="O487" s="1" t="n"/>
      <c r="P487" s="1" t="n"/>
      <c r="Q487" s="1" t="n"/>
      <c r="R487" s="1" t="n"/>
      <c r="S487" s="1" t="n"/>
      <c r="T487" s="1" t="n"/>
      <c r="U487" s="1" t="n"/>
      <c r="V487" s="1" t="n"/>
      <c r="W487" s="1" t="n"/>
      <c r="X487" s="1" t="n"/>
      <c r="Y487" s="1" t="n"/>
      <c r="Z487" s="1" t="n"/>
      <c r="AA487" s="1" t="n"/>
      <c r="AB487" s="1" t="n"/>
      <c r="AC487" s="1" t="n"/>
      <c r="AD487" s="1" t="n"/>
      <c r="AE487" s="1" t="n"/>
      <c r="AF487" s="1" t="n"/>
      <c r="AG487" s="1" t="n"/>
    </row>
    <row r="488">
      <c r="A488" s="1" t="n"/>
      <c r="B488" s="1" t="n"/>
      <c r="C488" s="1" t="n"/>
      <c r="D488" s="1" t="n"/>
      <c r="E488" s="1" t="n"/>
      <c r="F488" s="1" t="n"/>
      <c r="G488" s="1" t="n"/>
      <c r="H488" s="1" t="n"/>
      <c r="I488" s="1" t="n"/>
      <c r="J488" s="1" t="n"/>
      <c r="K488" s="1" t="n"/>
      <c r="L488" s="1" t="n"/>
      <c r="M488" s="1" t="n"/>
      <c r="N488" s="1" t="n"/>
      <c r="O488" s="1" t="n"/>
      <c r="P488" s="1" t="n"/>
      <c r="Q488" s="1" t="n"/>
      <c r="R488" s="1" t="n"/>
      <c r="S488" s="1" t="n"/>
      <c r="T488" s="1" t="n"/>
      <c r="U488" s="1" t="n"/>
      <c r="V488" s="1" t="n"/>
      <c r="W488" s="1" t="n"/>
      <c r="X488" s="1" t="n"/>
      <c r="Y488" s="1" t="n"/>
      <c r="Z488" s="1" t="n"/>
      <c r="AA488" s="1" t="n"/>
      <c r="AB488" s="1" t="n"/>
      <c r="AC488" s="1" t="n"/>
      <c r="AD488" s="1" t="n"/>
      <c r="AE488" s="1" t="n"/>
      <c r="AF488" s="1" t="n"/>
      <c r="AG488" s="1" t="n"/>
    </row>
    <row r="489">
      <c r="A489" s="1" t="n"/>
      <c r="B489" s="1" t="n"/>
      <c r="C489" s="1" t="n"/>
      <c r="D489" s="1" t="n"/>
      <c r="E489" s="1" t="n"/>
      <c r="F489" s="1" t="n"/>
      <c r="G489" s="1" t="n"/>
      <c r="H489" s="1" t="n"/>
      <c r="I489" s="1" t="n"/>
      <c r="J489" s="1" t="n"/>
      <c r="K489" s="1" t="n"/>
      <c r="L489" s="1" t="n"/>
      <c r="M489" s="1" t="n"/>
      <c r="N489" s="1" t="n"/>
      <c r="O489" s="1" t="n"/>
      <c r="P489" s="1" t="n"/>
      <c r="Q489" s="1" t="n"/>
      <c r="R489" s="1" t="n"/>
      <c r="S489" s="1" t="n"/>
      <c r="T489" s="1" t="n"/>
      <c r="U489" s="1" t="n"/>
      <c r="V489" s="1" t="n"/>
      <c r="W489" s="1" t="n"/>
      <c r="X489" s="1" t="n"/>
      <c r="Y489" s="1" t="n"/>
      <c r="Z489" s="1" t="n"/>
      <c r="AA489" s="1" t="n"/>
      <c r="AB489" s="1" t="n"/>
      <c r="AC489" s="1" t="n"/>
      <c r="AD489" s="1" t="n"/>
      <c r="AE489" s="1" t="n"/>
      <c r="AF489" s="1" t="n"/>
      <c r="AG489" s="1" t="n"/>
    </row>
    <row r="490">
      <c r="A490" s="1" t="n"/>
      <c r="B490" s="1" t="n"/>
      <c r="C490" s="1" t="n"/>
      <c r="D490" s="1" t="n"/>
      <c r="E490" s="1" t="n"/>
      <c r="F490" s="1" t="n"/>
      <c r="G490" s="1" t="n"/>
      <c r="H490" s="1" t="n"/>
      <c r="I490" s="1" t="n"/>
      <c r="J490" s="1" t="n"/>
      <c r="K490" s="1" t="n"/>
      <c r="L490" s="1" t="n"/>
      <c r="M490" s="1" t="n"/>
      <c r="N490" s="1" t="n"/>
      <c r="O490" s="1" t="n"/>
      <c r="P490" s="1" t="n"/>
      <c r="Q490" s="1" t="n"/>
      <c r="R490" s="1" t="n"/>
      <c r="S490" s="1" t="n"/>
      <c r="T490" s="1" t="n"/>
      <c r="U490" s="1" t="n"/>
      <c r="V490" s="1" t="n"/>
      <c r="W490" s="1" t="n"/>
      <c r="X490" s="1" t="n"/>
      <c r="Y490" s="1" t="n"/>
      <c r="Z490" s="1" t="n"/>
      <c r="AA490" s="1" t="n"/>
      <c r="AB490" s="1" t="n"/>
      <c r="AC490" s="1" t="n"/>
      <c r="AD490" s="1" t="n"/>
      <c r="AE490" s="1" t="n"/>
      <c r="AF490" s="1" t="n"/>
      <c r="AG490" s="1" t="n"/>
    </row>
    <row r="491">
      <c r="A491" s="1" t="n"/>
      <c r="B491" s="1" t="n"/>
      <c r="C491" s="1" t="n"/>
      <c r="D491" s="1" t="n"/>
      <c r="E491" s="1" t="n"/>
      <c r="F491" s="1" t="n"/>
      <c r="G491" s="1" t="n"/>
      <c r="H491" s="1" t="n"/>
      <c r="I491" s="1" t="n"/>
      <c r="J491" s="1" t="n"/>
      <c r="K491" s="1" t="n"/>
      <c r="L491" s="1" t="n"/>
      <c r="M491" s="1" t="n"/>
      <c r="N491" s="1" t="n"/>
      <c r="O491" s="1" t="n"/>
      <c r="P491" s="1" t="n"/>
      <c r="Q491" s="1" t="n"/>
      <c r="R491" s="1" t="n"/>
      <c r="S491" s="1" t="n"/>
      <c r="T491" s="1" t="n"/>
      <c r="U491" s="1" t="n"/>
      <c r="V491" s="1" t="n"/>
      <c r="W491" s="1" t="n"/>
      <c r="X491" s="1" t="n"/>
      <c r="Y491" s="1" t="n"/>
      <c r="Z491" s="1" t="n"/>
      <c r="AA491" s="1" t="n"/>
      <c r="AB491" s="1" t="n"/>
      <c r="AC491" s="1" t="n"/>
      <c r="AD491" s="1" t="n"/>
      <c r="AE491" s="1" t="n"/>
      <c r="AF491" s="1" t="n"/>
      <c r="AG491" s="1" t="n"/>
    </row>
    <row r="492">
      <c r="A492" s="1" t="n"/>
      <c r="B492" s="1" t="n"/>
      <c r="C492" s="1" t="n"/>
      <c r="D492" s="1" t="n"/>
      <c r="E492" s="1" t="n"/>
      <c r="F492" s="1" t="n"/>
      <c r="G492" s="1" t="n"/>
      <c r="H492" s="1" t="n"/>
      <c r="I492" s="1" t="n"/>
      <c r="J492" s="1" t="n"/>
      <c r="K492" s="1" t="n"/>
      <c r="L492" s="1" t="n"/>
      <c r="M492" s="1" t="n"/>
      <c r="N492" s="1" t="n"/>
      <c r="O492" s="1" t="n"/>
      <c r="P492" s="1" t="n"/>
      <c r="Q492" s="1" t="n"/>
      <c r="R492" s="1" t="n"/>
      <c r="S492" s="1" t="n"/>
      <c r="T492" s="1" t="n"/>
      <c r="U492" s="1" t="n"/>
      <c r="V492" s="1" t="n"/>
      <c r="W492" s="1" t="n"/>
      <c r="X492" s="1" t="n"/>
      <c r="Y492" s="1" t="n"/>
      <c r="Z492" s="1" t="n"/>
      <c r="AA492" s="1" t="n"/>
      <c r="AB492" s="1" t="n"/>
      <c r="AC492" s="1" t="n"/>
      <c r="AD492" s="1" t="n"/>
      <c r="AE492" s="1" t="n"/>
      <c r="AF492" s="1" t="n"/>
      <c r="AG492" s="1" t="n"/>
    </row>
    <row r="493">
      <c r="A493" s="1" t="n"/>
      <c r="B493" s="1" t="n"/>
      <c r="C493" s="1" t="n"/>
      <c r="D493" s="1" t="n"/>
      <c r="E493" s="1" t="n"/>
      <c r="F493" s="1" t="n"/>
      <c r="G493" s="1" t="n"/>
      <c r="H493" s="1" t="n"/>
      <c r="I493" s="1" t="n"/>
      <c r="J493" s="1" t="n"/>
      <c r="K493" s="1" t="n"/>
      <c r="L493" s="1" t="n"/>
      <c r="M493" s="1" t="n"/>
      <c r="N493" s="1" t="n"/>
      <c r="O493" s="1" t="n"/>
      <c r="P493" s="1" t="n"/>
      <c r="Q493" s="1" t="n"/>
      <c r="R493" s="1" t="n"/>
      <c r="S493" s="1" t="n"/>
      <c r="T493" s="1" t="n"/>
      <c r="U493" s="1" t="n"/>
      <c r="V493" s="1" t="n"/>
      <c r="W493" s="1" t="n"/>
      <c r="X493" s="1" t="n"/>
      <c r="Y493" s="1" t="n"/>
      <c r="Z493" s="1" t="n"/>
      <c r="AA493" s="1" t="n"/>
      <c r="AB493" s="1" t="n"/>
      <c r="AC493" s="1" t="n"/>
      <c r="AD493" s="1" t="n"/>
      <c r="AE493" s="1" t="n"/>
      <c r="AF493" s="1" t="n"/>
      <c r="AG493" s="1" t="n"/>
    </row>
    <row r="494">
      <c r="A494" s="1" t="n"/>
      <c r="B494" s="1" t="n"/>
      <c r="C494" s="1" t="n"/>
      <c r="D494" s="1" t="n"/>
      <c r="E494" s="1" t="n"/>
      <c r="F494" s="1" t="n"/>
      <c r="G494" s="1" t="n"/>
      <c r="H494" s="1" t="n"/>
      <c r="I494" s="1" t="n"/>
      <c r="J494" s="1" t="n"/>
      <c r="K494" s="1" t="n"/>
      <c r="L494" s="1" t="n"/>
      <c r="M494" s="1" t="n"/>
      <c r="N494" s="1" t="n"/>
      <c r="O494" s="1" t="n"/>
      <c r="P494" s="1" t="n"/>
      <c r="Q494" s="1" t="n"/>
      <c r="R494" s="1" t="n"/>
      <c r="S494" s="1" t="n"/>
      <c r="T494" s="1" t="n"/>
      <c r="U494" s="1" t="n"/>
      <c r="V494" s="1" t="n"/>
      <c r="W494" s="1" t="n"/>
      <c r="X494" s="1" t="n"/>
      <c r="Y494" s="1" t="n"/>
      <c r="Z494" s="1" t="n"/>
      <c r="AA494" s="1" t="n"/>
      <c r="AB494" s="1" t="n"/>
      <c r="AC494" s="1" t="n"/>
      <c r="AD494" s="1" t="n"/>
      <c r="AE494" s="1" t="n"/>
      <c r="AF494" s="1" t="n"/>
      <c r="AG494" s="1" t="n"/>
    </row>
    <row r="495">
      <c r="A495" s="1" t="n"/>
      <c r="B495" s="1" t="n"/>
      <c r="C495" s="1" t="n"/>
      <c r="D495" s="1" t="n"/>
      <c r="E495" s="1" t="n"/>
      <c r="F495" s="1" t="n"/>
      <c r="G495" s="1" t="n"/>
      <c r="H495" s="1" t="n"/>
      <c r="I495" s="1" t="n"/>
      <c r="J495" s="1" t="n"/>
      <c r="K495" s="1" t="n"/>
      <c r="L495" s="1" t="n"/>
      <c r="M495" s="1" t="n"/>
      <c r="N495" s="1" t="n"/>
      <c r="O495" s="1" t="n"/>
      <c r="P495" s="1" t="n"/>
      <c r="Q495" s="1" t="n"/>
      <c r="R495" s="1" t="n"/>
      <c r="S495" s="1" t="n"/>
      <c r="T495" s="1" t="n"/>
      <c r="U495" s="1" t="n"/>
      <c r="V495" s="1" t="n"/>
      <c r="W495" s="1" t="n"/>
      <c r="X495" s="1" t="n"/>
      <c r="Y495" s="1" t="n"/>
      <c r="Z495" s="1" t="n"/>
      <c r="AA495" s="1" t="n"/>
      <c r="AB495" s="1" t="n"/>
      <c r="AC495" s="1" t="n"/>
      <c r="AD495" s="1" t="n"/>
      <c r="AE495" s="1" t="n"/>
      <c r="AF495" s="1" t="n"/>
      <c r="AG495" s="1" t="n"/>
    </row>
    <row r="496">
      <c r="A496" s="1" t="n"/>
      <c r="B496" s="1" t="n"/>
      <c r="C496" s="1" t="n"/>
      <c r="D496" s="1" t="n"/>
      <c r="E496" s="1" t="n"/>
      <c r="F496" s="1" t="n"/>
      <c r="G496" s="1" t="n"/>
      <c r="H496" s="1" t="n"/>
      <c r="I496" s="1" t="n"/>
      <c r="J496" s="1" t="n"/>
      <c r="K496" s="1" t="n"/>
      <c r="L496" s="1" t="n"/>
      <c r="M496" s="1" t="n"/>
      <c r="N496" s="1" t="n"/>
      <c r="O496" s="1" t="n"/>
      <c r="P496" s="1" t="n"/>
      <c r="Q496" s="1" t="n"/>
      <c r="R496" s="1" t="n"/>
      <c r="S496" s="1" t="n"/>
      <c r="T496" s="1" t="n"/>
      <c r="U496" s="1" t="n"/>
      <c r="V496" s="1" t="n"/>
      <c r="W496" s="1" t="n"/>
      <c r="X496" s="1" t="n"/>
      <c r="Y496" s="1" t="n"/>
      <c r="Z496" s="1" t="n"/>
      <c r="AA496" s="1" t="n"/>
      <c r="AB496" s="1" t="n"/>
      <c r="AC496" s="1" t="n"/>
      <c r="AD496" s="1" t="n"/>
      <c r="AE496" s="1" t="n"/>
      <c r="AF496" s="1" t="n"/>
      <c r="AG496" s="1" t="n"/>
    </row>
    <row r="497">
      <c r="A497" s="1" t="n"/>
      <c r="B497" s="1" t="n"/>
      <c r="C497" s="1" t="n"/>
      <c r="D497" s="1" t="n"/>
      <c r="E497" s="1" t="n"/>
      <c r="F497" s="1" t="n"/>
      <c r="G497" s="1" t="n"/>
      <c r="H497" s="1" t="n"/>
      <c r="I497" s="1" t="n"/>
      <c r="J497" s="1" t="n"/>
      <c r="K497" s="1" t="n"/>
      <c r="L497" s="1" t="n"/>
      <c r="M497" s="1" t="n"/>
      <c r="N497" s="1" t="n"/>
      <c r="O497" s="1" t="n"/>
      <c r="P497" s="1" t="n"/>
      <c r="Q497" s="1" t="n"/>
      <c r="R497" s="1" t="n"/>
      <c r="S497" s="1" t="n"/>
      <c r="T497" s="1" t="n"/>
      <c r="U497" s="1" t="n"/>
      <c r="V497" s="1" t="n"/>
      <c r="W497" s="1" t="n"/>
      <c r="X497" s="1" t="n"/>
      <c r="Y497" s="1" t="n"/>
      <c r="Z497" s="1" t="n"/>
      <c r="AA497" s="1" t="n"/>
      <c r="AB497" s="1" t="n"/>
      <c r="AC497" s="1" t="n"/>
      <c r="AD497" s="1" t="n"/>
      <c r="AE497" s="1" t="n"/>
      <c r="AF497" s="1" t="n"/>
      <c r="AG497" s="1" t="n"/>
    </row>
    <row r="498">
      <c r="A498" s="1" t="n"/>
      <c r="B498" s="1" t="n"/>
      <c r="C498" s="1" t="n"/>
      <c r="D498" s="1" t="n"/>
      <c r="E498" s="1" t="n"/>
      <c r="F498" s="1" t="n"/>
      <c r="G498" s="1" t="n"/>
      <c r="H498" s="1" t="n"/>
      <c r="I498" s="1" t="n"/>
      <c r="J498" s="1" t="n"/>
      <c r="K498" s="1" t="n"/>
      <c r="L498" s="1" t="n"/>
      <c r="M498" s="1" t="n"/>
      <c r="N498" s="1" t="n"/>
      <c r="O498" s="1" t="n"/>
      <c r="P498" s="1" t="n"/>
      <c r="Q498" s="1" t="n"/>
      <c r="R498" s="1" t="n"/>
      <c r="S498" s="1" t="n"/>
      <c r="T498" s="1" t="n"/>
      <c r="U498" s="1" t="n"/>
      <c r="V498" s="1" t="n"/>
      <c r="W498" s="1" t="n"/>
      <c r="X498" s="1" t="n"/>
      <c r="Y498" s="1" t="n"/>
      <c r="Z498" s="1" t="n"/>
      <c r="AA498" s="1" t="n"/>
      <c r="AB498" s="1" t="n"/>
      <c r="AC498" s="1" t="n"/>
      <c r="AD498" s="1" t="n"/>
      <c r="AE498" s="1" t="n"/>
      <c r="AF498" s="1" t="n"/>
      <c r="AG498" s="1" t="n"/>
    </row>
    <row r="499">
      <c r="A499" s="1" t="n"/>
      <c r="B499" s="1" t="n"/>
      <c r="C499" s="1" t="n"/>
      <c r="D499" s="1" t="n"/>
      <c r="E499" s="1" t="n"/>
      <c r="F499" s="1" t="n"/>
      <c r="G499" s="1" t="n"/>
      <c r="H499" s="1" t="n"/>
      <c r="I499" s="1" t="n"/>
      <c r="J499" s="1" t="n"/>
      <c r="K499" s="1" t="n"/>
      <c r="L499" s="1" t="n"/>
      <c r="M499" s="1" t="n"/>
      <c r="N499" s="1" t="n"/>
      <c r="O499" s="1" t="n"/>
      <c r="P499" s="1" t="n"/>
      <c r="Q499" s="1" t="n"/>
      <c r="R499" s="1" t="n"/>
      <c r="S499" s="1" t="n"/>
      <c r="T499" s="1" t="n"/>
      <c r="U499" s="1" t="n"/>
      <c r="V499" s="1" t="n"/>
      <c r="W499" s="1" t="n"/>
      <c r="X499" s="1" t="n"/>
      <c r="Y499" s="1" t="n"/>
      <c r="Z499" s="1" t="n"/>
      <c r="AA499" s="1" t="n"/>
      <c r="AB499" s="1" t="n"/>
      <c r="AC499" s="1" t="n"/>
      <c r="AD499" s="1" t="n"/>
      <c r="AE499" s="1" t="n"/>
      <c r="AF499" s="1" t="n"/>
      <c r="AG499" s="1" t="n"/>
    </row>
    <row r="500">
      <c r="A500" s="1" t="n"/>
      <c r="B500" s="1" t="n"/>
      <c r="C500" s="1" t="n"/>
      <c r="D500" s="1" t="n"/>
      <c r="E500" s="1" t="n"/>
      <c r="F500" s="1" t="n"/>
      <c r="G500" s="1" t="n"/>
      <c r="H500" s="1" t="n"/>
      <c r="I500" s="1" t="n"/>
      <c r="J500" s="1" t="n"/>
      <c r="K500" s="1" t="n"/>
      <c r="L500" s="1" t="n"/>
      <c r="M500" s="1" t="n"/>
      <c r="N500" s="1" t="n"/>
      <c r="O500" s="1" t="n"/>
      <c r="P500" s="1" t="n"/>
      <c r="Q500" s="1" t="n"/>
      <c r="R500" s="1" t="n"/>
      <c r="S500" s="1" t="n"/>
      <c r="T500" s="1" t="n"/>
      <c r="U500" s="1" t="n"/>
      <c r="V500" s="1" t="n"/>
      <c r="W500" s="1" t="n"/>
      <c r="X500" s="1" t="n"/>
      <c r="Y500" s="1" t="n"/>
      <c r="Z500" s="1" t="n"/>
      <c r="AA500" s="1" t="n"/>
      <c r="AB500" s="1" t="n"/>
      <c r="AC500" s="1" t="n"/>
      <c r="AD500" s="1" t="n"/>
      <c r="AE500" s="1" t="n"/>
      <c r="AF500" s="1" t="n"/>
      <c r="AG500" s="1" t="n"/>
    </row>
    <row r="501">
      <c r="A501" s="1" t="n"/>
      <c r="B501" s="1" t="n"/>
      <c r="C501" s="1" t="n"/>
      <c r="D501" s="1" t="n"/>
      <c r="E501" s="1" t="n"/>
      <c r="F501" s="1" t="n"/>
      <c r="G501" s="1" t="n"/>
      <c r="H501" s="1" t="n"/>
      <c r="I501" s="1" t="n"/>
      <c r="J501" s="1" t="n"/>
      <c r="K501" s="1" t="n"/>
      <c r="L501" s="1" t="n"/>
      <c r="M501" s="1" t="n"/>
      <c r="N501" s="1" t="n"/>
      <c r="O501" s="1" t="n"/>
      <c r="P501" s="1" t="n"/>
      <c r="Q501" s="1" t="n"/>
      <c r="R501" s="1" t="n"/>
      <c r="S501" s="1" t="n"/>
      <c r="T501" s="1" t="n"/>
      <c r="U501" s="1" t="n"/>
      <c r="V501" s="1" t="n"/>
      <c r="W501" s="1" t="n"/>
      <c r="X501" s="1" t="n"/>
      <c r="Y501" s="1" t="n"/>
      <c r="Z501" s="1" t="n"/>
      <c r="AA501" s="1" t="n"/>
      <c r="AB501" s="1" t="n"/>
      <c r="AC501" s="1" t="n"/>
      <c r="AD501" s="1" t="n"/>
      <c r="AE501" s="1" t="n"/>
      <c r="AF501" s="1" t="n"/>
      <c r="AG501" s="1" t="n"/>
    </row>
    <row r="502">
      <c r="A502" s="1" t="n"/>
      <c r="B502" s="1" t="n"/>
      <c r="C502" s="1" t="n"/>
      <c r="D502" s="1" t="n"/>
      <c r="E502" s="1" t="n"/>
      <c r="F502" s="1" t="n"/>
      <c r="G502" s="1" t="n"/>
      <c r="H502" s="1" t="n"/>
      <c r="I502" s="1" t="n"/>
      <c r="J502" s="1" t="n"/>
      <c r="K502" s="1" t="n"/>
      <c r="L502" s="1" t="n"/>
      <c r="M502" s="1" t="n"/>
      <c r="N502" s="1" t="n"/>
      <c r="O502" s="1" t="n"/>
      <c r="P502" s="1" t="n"/>
      <c r="Q502" s="1" t="n"/>
      <c r="R502" s="1" t="n"/>
      <c r="S502" s="1" t="n"/>
      <c r="T502" s="1" t="n"/>
      <c r="U502" s="1" t="n"/>
      <c r="V502" s="1" t="n"/>
      <c r="W502" s="1" t="n"/>
      <c r="X502" s="1" t="n"/>
      <c r="Y502" s="1" t="n"/>
      <c r="Z502" s="1" t="n"/>
      <c r="AA502" s="1" t="n"/>
      <c r="AB502" s="1" t="n"/>
      <c r="AC502" s="1" t="n"/>
      <c r="AD502" s="1" t="n"/>
      <c r="AE502" s="1" t="n"/>
      <c r="AF502" s="1" t="n"/>
      <c r="AG502" s="1" t="n"/>
    </row>
    <row r="503">
      <c r="A503" s="1" t="n"/>
      <c r="B503" s="1" t="n"/>
      <c r="C503" s="1" t="n"/>
      <c r="D503" s="1" t="n"/>
      <c r="E503" s="1" t="n"/>
      <c r="F503" s="1" t="n"/>
      <c r="G503" s="1" t="n"/>
      <c r="H503" s="1" t="n"/>
      <c r="I503" s="1" t="n"/>
      <c r="J503" s="1" t="n"/>
      <c r="K503" s="1" t="n"/>
      <c r="L503" s="1" t="n"/>
      <c r="M503" s="1" t="n"/>
      <c r="N503" s="1" t="n"/>
      <c r="O503" s="1" t="n"/>
      <c r="P503" s="1" t="n"/>
      <c r="Q503" s="1" t="n"/>
      <c r="R503" s="1" t="n"/>
      <c r="S503" s="1" t="n"/>
      <c r="T503" s="1" t="n"/>
      <c r="U503" s="1" t="n"/>
      <c r="V503" s="1" t="n"/>
      <c r="W503" s="1" t="n"/>
      <c r="X503" s="1" t="n"/>
      <c r="Y503" s="1" t="n"/>
      <c r="Z503" s="1" t="n"/>
      <c r="AA503" s="1" t="n"/>
      <c r="AB503" s="1" t="n"/>
      <c r="AC503" s="1" t="n"/>
      <c r="AD503" s="1" t="n"/>
      <c r="AE503" s="1" t="n"/>
      <c r="AF503" s="1" t="n"/>
      <c r="AG503" s="1" t="n"/>
    </row>
    <row r="504">
      <c r="A504" s="1" t="n"/>
      <c r="B504" s="1" t="n"/>
      <c r="C504" s="1" t="n"/>
      <c r="D504" s="1" t="n"/>
      <c r="E504" s="1" t="n"/>
      <c r="F504" s="1" t="n"/>
      <c r="G504" s="1" t="n"/>
      <c r="H504" s="1" t="n"/>
      <c r="I504" s="1" t="n"/>
      <c r="J504" s="1" t="n"/>
      <c r="K504" s="1" t="n"/>
      <c r="L504" s="1" t="n"/>
      <c r="M504" s="1" t="n"/>
      <c r="N504" s="1" t="n"/>
      <c r="O504" s="1" t="n"/>
      <c r="P504" s="1" t="n"/>
      <c r="Q504" s="1" t="n"/>
      <c r="R504" s="1" t="n"/>
      <c r="S504" s="1" t="n"/>
      <c r="T504" s="1" t="n"/>
      <c r="U504" s="1" t="n"/>
      <c r="V504" s="1" t="n"/>
      <c r="W504" s="1" t="n"/>
      <c r="X504" s="1" t="n"/>
      <c r="Y504" s="1" t="n"/>
      <c r="Z504" s="1" t="n"/>
      <c r="AA504" s="1" t="n"/>
      <c r="AB504" s="1" t="n"/>
      <c r="AC504" s="1" t="n"/>
      <c r="AD504" s="1" t="n"/>
      <c r="AE504" s="1" t="n"/>
      <c r="AF504" s="1" t="n"/>
      <c r="AG504" s="1" t="n"/>
    </row>
    <row r="505">
      <c r="A505" s="1" t="n"/>
      <c r="B505" s="1" t="n"/>
      <c r="C505" s="1" t="n"/>
      <c r="D505" s="1" t="n"/>
      <c r="E505" s="1" t="n"/>
      <c r="F505" s="1" t="n"/>
      <c r="G505" s="1" t="n"/>
      <c r="H505" s="1" t="n"/>
      <c r="I505" s="1" t="n"/>
      <c r="J505" s="1" t="n"/>
      <c r="K505" s="1" t="n"/>
      <c r="L505" s="1" t="n"/>
      <c r="M505" s="1" t="n"/>
      <c r="N505" s="1" t="n"/>
      <c r="O505" s="1" t="n"/>
      <c r="P505" s="1" t="n"/>
      <c r="Q505" s="1" t="n"/>
      <c r="R505" s="1" t="n"/>
      <c r="S505" s="1" t="n"/>
      <c r="T505" s="1" t="n"/>
      <c r="U505" s="1" t="n"/>
      <c r="V505" s="1" t="n"/>
      <c r="W505" s="1" t="n"/>
      <c r="X505" s="1" t="n"/>
      <c r="Y505" s="1" t="n"/>
      <c r="Z505" s="1" t="n"/>
      <c r="AA505" s="1" t="n"/>
      <c r="AB505" s="1" t="n"/>
      <c r="AC505" s="1" t="n"/>
      <c r="AD505" s="1" t="n"/>
      <c r="AE505" s="1" t="n"/>
      <c r="AF505" s="1" t="n"/>
      <c r="AG505" s="1" t="n"/>
    </row>
    <row r="506">
      <c r="A506" s="1" t="n"/>
      <c r="B506" s="1" t="n"/>
      <c r="C506" s="1" t="n"/>
      <c r="D506" s="1" t="n"/>
      <c r="E506" s="1" t="n"/>
      <c r="F506" s="1" t="n"/>
      <c r="G506" s="1" t="n"/>
      <c r="H506" s="1" t="n"/>
      <c r="I506" s="1" t="n"/>
      <c r="J506" s="1" t="n"/>
      <c r="K506" s="1" t="n"/>
      <c r="L506" s="1" t="n"/>
      <c r="M506" s="1" t="n"/>
      <c r="N506" s="1" t="n"/>
      <c r="O506" s="1" t="n"/>
      <c r="P506" s="1" t="n"/>
      <c r="Q506" s="1" t="n"/>
      <c r="R506" s="1" t="n"/>
      <c r="S506" s="1" t="n"/>
      <c r="T506" s="1" t="n"/>
      <c r="U506" s="1" t="n"/>
      <c r="V506" s="1" t="n"/>
      <c r="W506" s="1" t="n"/>
      <c r="X506" s="1" t="n"/>
      <c r="Y506" s="1" t="n"/>
      <c r="Z506" s="1" t="n"/>
      <c r="AA506" s="1" t="n"/>
      <c r="AB506" s="1" t="n"/>
      <c r="AC506" s="1" t="n"/>
      <c r="AD506" s="1" t="n"/>
      <c r="AE506" s="1" t="n"/>
      <c r="AF506" s="1" t="n"/>
      <c r="AG506" s="1" t="n"/>
    </row>
    <row r="507">
      <c r="A507" s="1" t="n"/>
      <c r="B507" s="1" t="n"/>
      <c r="C507" s="1" t="n"/>
      <c r="D507" s="1" t="n"/>
      <c r="E507" s="1" t="n"/>
      <c r="F507" s="1" t="n"/>
      <c r="G507" s="1" t="n"/>
      <c r="H507" s="1" t="n"/>
      <c r="I507" s="1" t="n"/>
      <c r="J507" s="1" t="n"/>
      <c r="K507" s="1" t="n"/>
      <c r="L507" s="1" t="n"/>
      <c r="M507" s="1" t="n"/>
      <c r="N507" s="1" t="n"/>
      <c r="O507" s="1" t="n"/>
      <c r="P507" s="1" t="n"/>
      <c r="Q507" s="1" t="n"/>
      <c r="R507" s="1" t="n"/>
      <c r="S507" s="1" t="n"/>
      <c r="T507" s="1" t="n"/>
      <c r="U507" s="1" t="n"/>
      <c r="V507" s="1" t="n"/>
      <c r="W507" s="1" t="n"/>
      <c r="X507" s="1" t="n"/>
      <c r="Y507" s="1" t="n"/>
      <c r="Z507" s="1" t="n"/>
      <c r="AA507" s="1" t="n"/>
      <c r="AB507" s="1" t="n"/>
      <c r="AC507" s="1" t="n"/>
      <c r="AD507" s="1" t="n"/>
      <c r="AE507" s="1" t="n"/>
      <c r="AF507" s="1" t="n"/>
      <c r="AG507" s="1" t="n"/>
    </row>
    <row r="508">
      <c r="A508" s="1" t="n"/>
      <c r="B508" s="1" t="n"/>
      <c r="C508" s="1" t="n"/>
      <c r="D508" s="1" t="n"/>
      <c r="E508" s="1" t="n"/>
      <c r="F508" s="1" t="n"/>
      <c r="G508" s="1" t="n"/>
      <c r="H508" s="1" t="n"/>
      <c r="I508" s="1" t="n"/>
      <c r="J508" s="1" t="n"/>
      <c r="K508" s="1" t="n"/>
      <c r="L508" s="1" t="n"/>
      <c r="M508" s="1" t="n"/>
      <c r="N508" s="1" t="n"/>
      <c r="O508" s="1" t="n"/>
      <c r="P508" s="1" t="n"/>
      <c r="Q508" s="1" t="n"/>
      <c r="R508" s="1" t="n"/>
      <c r="S508" s="1" t="n"/>
      <c r="T508" s="1" t="n"/>
      <c r="U508" s="1" t="n"/>
      <c r="V508" s="1" t="n"/>
      <c r="W508" s="1" t="n"/>
      <c r="X508" s="1" t="n"/>
      <c r="Y508" s="1" t="n"/>
      <c r="Z508" s="1" t="n"/>
      <c r="AA508" s="1" t="n"/>
      <c r="AB508" s="1" t="n"/>
      <c r="AC508" s="1" t="n"/>
      <c r="AD508" s="1" t="n"/>
      <c r="AE508" s="1" t="n"/>
      <c r="AF508" s="1" t="n"/>
      <c r="AG508" s="1" t="n"/>
    </row>
    <row r="509">
      <c r="A509" s="1" t="n"/>
      <c r="B509" s="1" t="n"/>
      <c r="C509" s="1" t="n"/>
      <c r="D509" s="1" t="n"/>
      <c r="E509" s="1" t="n"/>
      <c r="F509" s="1" t="n"/>
      <c r="G509" s="1" t="n"/>
      <c r="H509" s="1" t="n"/>
      <c r="I509" s="1" t="n"/>
      <c r="J509" s="1" t="n"/>
      <c r="K509" s="1" t="n"/>
      <c r="L509" s="1" t="n"/>
      <c r="M509" s="1" t="n"/>
      <c r="N509" s="1" t="n"/>
      <c r="O509" s="1" t="n"/>
      <c r="P509" s="1" t="n"/>
      <c r="Q509" s="1" t="n"/>
      <c r="R509" s="1" t="n"/>
      <c r="S509" s="1" t="n"/>
      <c r="T509" s="1" t="n"/>
      <c r="U509" s="1" t="n"/>
      <c r="V509" s="1" t="n"/>
      <c r="W509" s="1" t="n"/>
      <c r="X509" s="1" t="n"/>
      <c r="Y509" s="1" t="n"/>
      <c r="Z509" s="1" t="n"/>
      <c r="AA509" s="1" t="n"/>
      <c r="AB509" s="1" t="n"/>
      <c r="AC509" s="1" t="n"/>
      <c r="AD509" s="1" t="n"/>
      <c r="AE509" s="1" t="n"/>
      <c r="AF509" s="1" t="n"/>
      <c r="AG509" s="1" t="n"/>
    </row>
    <row r="510">
      <c r="A510" s="1" t="n"/>
      <c r="B510" s="1" t="n"/>
      <c r="C510" s="1" t="n"/>
      <c r="D510" s="1" t="n"/>
      <c r="E510" s="1" t="n"/>
      <c r="F510" s="1" t="n"/>
      <c r="G510" s="1" t="n"/>
      <c r="H510" s="1" t="n"/>
      <c r="I510" s="1" t="n"/>
      <c r="J510" s="1" t="n"/>
      <c r="K510" s="1" t="n"/>
      <c r="L510" s="1" t="n"/>
      <c r="M510" s="1" t="n"/>
      <c r="N510" s="1" t="n"/>
      <c r="O510" s="1" t="n"/>
      <c r="P510" s="1" t="n"/>
      <c r="Q510" s="1" t="n"/>
      <c r="R510" s="1" t="n"/>
      <c r="S510" s="1" t="n"/>
      <c r="T510" s="1" t="n"/>
      <c r="U510" s="1" t="n"/>
      <c r="V510" s="1" t="n"/>
      <c r="W510" s="1" t="n"/>
      <c r="X510" s="1" t="n"/>
      <c r="Y510" s="1" t="n"/>
      <c r="Z510" s="1" t="n"/>
      <c r="AA510" s="1" t="n"/>
      <c r="AB510" s="1" t="n"/>
      <c r="AC510" s="1" t="n"/>
      <c r="AD510" s="1" t="n"/>
      <c r="AE510" s="1" t="n"/>
      <c r="AF510" s="1" t="n"/>
      <c r="AG510" s="1" t="n"/>
    </row>
    <row r="511">
      <c r="A511" s="1" t="n"/>
      <c r="B511" s="1" t="n"/>
      <c r="C511" s="1" t="n"/>
      <c r="D511" s="1" t="n"/>
      <c r="E511" s="1" t="n"/>
      <c r="F511" s="1" t="n"/>
      <c r="G511" s="1" t="n"/>
      <c r="H511" s="1" t="n"/>
      <c r="I511" s="1" t="n"/>
      <c r="J511" s="1" t="n"/>
      <c r="K511" s="1" t="n"/>
      <c r="L511" s="1" t="n"/>
      <c r="M511" s="1" t="n"/>
      <c r="N511" s="1" t="n"/>
      <c r="O511" s="1" t="n"/>
      <c r="P511" s="1" t="n"/>
      <c r="Q511" s="1" t="n"/>
      <c r="R511" s="1" t="n"/>
      <c r="S511" s="1" t="n"/>
      <c r="T511" s="1" t="n"/>
      <c r="U511" s="1" t="n"/>
      <c r="V511" s="1" t="n"/>
      <c r="W511" s="1" t="n"/>
      <c r="X511" s="1" t="n"/>
      <c r="Y511" s="1" t="n"/>
      <c r="Z511" s="1" t="n"/>
      <c r="AA511" s="1" t="n"/>
      <c r="AB511" s="1" t="n"/>
      <c r="AC511" s="1" t="n"/>
      <c r="AD511" s="1" t="n"/>
      <c r="AE511" s="1" t="n"/>
      <c r="AF511" s="1" t="n"/>
      <c r="AG511" s="1" t="n"/>
    </row>
    <row r="512">
      <c r="A512" s="1" t="n"/>
      <c r="B512" s="1" t="n"/>
      <c r="C512" s="1" t="n"/>
      <c r="D512" s="1" t="n"/>
      <c r="E512" s="1" t="n"/>
      <c r="F512" s="1" t="n"/>
      <c r="G512" s="1" t="n"/>
      <c r="H512" s="1" t="n"/>
      <c r="I512" s="1" t="n"/>
      <c r="J512" s="1" t="n"/>
      <c r="K512" s="1" t="n"/>
      <c r="L512" s="1" t="n"/>
      <c r="M512" s="1" t="n"/>
      <c r="N512" s="1" t="n"/>
      <c r="O512" s="1" t="n"/>
      <c r="P512" s="1" t="n"/>
      <c r="Q512" s="1" t="n"/>
      <c r="R512" s="1" t="n"/>
      <c r="S512" s="1" t="n"/>
      <c r="T512" s="1" t="n"/>
      <c r="U512" s="1" t="n"/>
      <c r="V512" s="1" t="n"/>
      <c r="W512" s="1" t="n"/>
      <c r="X512" s="1" t="n"/>
      <c r="Y512" s="1" t="n"/>
      <c r="Z512" s="1" t="n"/>
      <c r="AA512" s="1" t="n"/>
      <c r="AB512" s="1" t="n"/>
      <c r="AC512" s="1" t="n"/>
      <c r="AD512" s="1" t="n"/>
      <c r="AE512" s="1" t="n"/>
      <c r="AF512" s="1" t="n"/>
      <c r="AG512" s="1" t="n"/>
    </row>
    <row r="513">
      <c r="A513" s="1" t="n"/>
      <c r="B513" s="1" t="n"/>
      <c r="C513" s="1" t="n"/>
      <c r="D513" s="1" t="n"/>
      <c r="E513" s="1" t="n"/>
      <c r="F513" s="1" t="n"/>
      <c r="G513" s="1" t="n"/>
      <c r="H513" s="1" t="n"/>
      <c r="I513" s="1" t="n"/>
      <c r="J513" s="1" t="n"/>
      <c r="K513" s="1" t="n"/>
      <c r="L513" s="1" t="n"/>
      <c r="M513" s="1" t="n"/>
      <c r="N513" s="1" t="n"/>
      <c r="O513" s="1" t="n"/>
      <c r="P513" s="1" t="n"/>
      <c r="Q513" s="1" t="n"/>
      <c r="R513" s="1" t="n"/>
      <c r="S513" s="1" t="n"/>
      <c r="T513" s="1" t="n"/>
      <c r="U513" s="1" t="n"/>
      <c r="V513" s="1" t="n"/>
      <c r="W513" s="1" t="n"/>
      <c r="X513" s="1" t="n"/>
      <c r="Y513" s="1" t="n"/>
      <c r="Z513" s="1" t="n"/>
      <c r="AA513" s="1" t="n"/>
      <c r="AB513" s="1" t="n"/>
      <c r="AC513" s="1" t="n"/>
      <c r="AD513" s="1" t="n"/>
      <c r="AE513" s="1" t="n"/>
      <c r="AF513" s="1" t="n"/>
      <c r="AG513" s="1" t="n"/>
    </row>
    <row r="514">
      <c r="A514" s="1" t="n"/>
      <c r="B514" s="1" t="n"/>
      <c r="C514" s="1" t="n"/>
      <c r="D514" s="1" t="n"/>
      <c r="E514" s="1" t="n"/>
      <c r="F514" s="1" t="n"/>
      <c r="G514" s="1" t="n"/>
      <c r="H514" s="1" t="n"/>
      <c r="I514" s="1" t="n"/>
      <c r="J514" s="1" t="n"/>
      <c r="K514" s="1" t="n"/>
      <c r="L514" s="1" t="n"/>
      <c r="M514" s="1" t="n"/>
      <c r="N514" s="1" t="n"/>
      <c r="O514" s="1" t="n"/>
      <c r="P514" s="1" t="n"/>
      <c r="Q514" s="1" t="n"/>
      <c r="R514" s="1" t="n"/>
      <c r="S514" s="1" t="n"/>
      <c r="T514" s="1" t="n"/>
      <c r="U514" s="1" t="n"/>
      <c r="V514" s="1" t="n"/>
      <c r="W514" s="1" t="n"/>
      <c r="X514" s="1" t="n"/>
      <c r="Y514" s="1" t="n"/>
      <c r="Z514" s="1" t="n"/>
      <c r="AA514" s="1" t="n"/>
      <c r="AB514" s="1" t="n"/>
      <c r="AC514" s="1" t="n"/>
      <c r="AD514" s="1" t="n"/>
      <c r="AE514" s="1" t="n"/>
      <c r="AF514" s="1" t="n"/>
      <c r="AG514" s="1" t="n"/>
    </row>
    <row r="515">
      <c r="A515" s="1" t="n"/>
      <c r="B515" s="1" t="n"/>
      <c r="C515" s="1" t="n"/>
      <c r="D515" s="1" t="n"/>
      <c r="E515" s="1" t="n"/>
      <c r="F515" s="1" t="n"/>
      <c r="G515" s="1" t="n"/>
      <c r="H515" s="1" t="n"/>
      <c r="I515" s="1" t="n"/>
      <c r="J515" s="1" t="n"/>
      <c r="K515" s="1" t="n"/>
      <c r="L515" s="1" t="n"/>
      <c r="M515" s="1" t="n"/>
      <c r="N515" s="1" t="n"/>
      <c r="O515" s="1" t="n"/>
      <c r="P515" s="1" t="n"/>
      <c r="Q515" s="1" t="n"/>
      <c r="R515" s="1" t="n"/>
      <c r="S515" s="1" t="n"/>
      <c r="T515" s="1" t="n"/>
      <c r="U515" s="1" t="n"/>
      <c r="V515" s="1" t="n"/>
      <c r="W515" s="1" t="n"/>
      <c r="X515" s="1" t="n"/>
      <c r="Y515" s="1" t="n"/>
      <c r="Z515" s="1" t="n"/>
      <c r="AA515" s="1" t="n"/>
      <c r="AB515" s="1" t="n"/>
      <c r="AC515" s="1" t="n"/>
      <c r="AD515" s="1" t="n"/>
      <c r="AE515" s="1" t="n"/>
      <c r="AF515" s="1" t="n"/>
      <c r="AG515" s="1" t="n"/>
    </row>
    <row r="516">
      <c r="A516" s="1" t="n"/>
      <c r="B516" s="1" t="n"/>
      <c r="C516" s="1" t="n"/>
      <c r="D516" s="1" t="n"/>
      <c r="E516" s="1" t="n"/>
      <c r="F516" s="1" t="n"/>
      <c r="G516" s="1" t="n"/>
      <c r="H516" s="1" t="n"/>
      <c r="I516" s="1" t="n"/>
      <c r="J516" s="1" t="n"/>
      <c r="K516" s="1" t="n"/>
      <c r="L516" s="1" t="n"/>
      <c r="M516" s="1" t="n"/>
      <c r="N516" s="1" t="n"/>
      <c r="O516" s="1" t="n"/>
      <c r="P516" s="1" t="n"/>
      <c r="Q516" s="1" t="n"/>
      <c r="R516" s="1" t="n"/>
      <c r="S516" s="1" t="n"/>
      <c r="T516" s="1" t="n"/>
      <c r="U516" s="1" t="n"/>
      <c r="V516" s="1" t="n"/>
      <c r="W516" s="1" t="n"/>
      <c r="X516" s="1" t="n"/>
      <c r="Y516" s="1" t="n"/>
      <c r="Z516" s="1" t="n"/>
      <c r="AA516" s="1" t="n"/>
      <c r="AB516" s="1" t="n"/>
      <c r="AC516" s="1" t="n"/>
      <c r="AD516" s="1" t="n"/>
      <c r="AE516" s="1" t="n"/>
      <c r="AF516" s="1" t="n"/>
      <c r="AG516" s="1" t="n"/>
    </row>
    <row r="517">
      <c r="A517" s="1" t="n"/>
      <c r="B517" s="1" t="n"/>
      <c r="C517" s="1" t="n"/>
      <c r="D517" s="1" t="n"/>
      <c r="E517" s="1" t="n"/>
      <c r="F517" s="1" t="n"/>
      <c r="G517" s="1" t="n"/>
      <c r="H517" s="1" t="n"/>
      <c r="I517" s="1" t="n"/>
      <c r="J517" s="1" t="n"/>
      <c r="K517" s="1" t="n"/>
      <c r="L517" s="1" t="n"/>
      <c r="M517" s="1" t="n"/>
      <c r="N517" s="1" t="n"/>
      <c r="O517" s="1" t="n"/>
      <c r="P517" s="1" t="n"/>
      <c r="Q517" s="1" t="n"/>
      <c r="R517" s="1" t="n"/>
      <c r="S517" s="1" t="n"/>
      <c r="T517" s="1" t="n"/>
      <c r="U517" s="1" t="n"/>
      <c r="V517" s="1" t="n"/>
      <c r="W517" s="1" t="n"/>
      <c r="X517" s="1" t="n"/>
      <c r="Y517" s="1" t="n"/>
      <c r="Z517" s="1" t="n"/>
      <c r="AA517" s="1" t="n"/>
      <c r="AB517" s="1" t="n"/>
      <c r="AC517" s="1" t="n"/>
      <c r="AD517" s="1" t="n"/>
      <c r="AE517" s="1" t="n"/>
      <c r="AF517" s="1" t="n"/>
      <c r="AG517" s="1" t="n"/>
    </row>
    <row r="518">
      <c r="A518" s="1" t="n"/>
      <c r="B518" s="1" t="n"/>
      <c r="C518" s="1" t="n"/>
      <c r="D518" s="1" t="n"/>
      <c r="E518" s="1" t="n"/>
      <c r="F518" s="1" t="n"/>
      <c r="G518" s="1" t="n"/>
      <c r="H518" s="1" t="n"/>
      <c r="I518" s="1" t="n"/>
      <c r="J518" s="1" t="n"/>
      <c r="K518" s="1" t="n"/>
      <c r="L518" s="1" t="n"/>
      <c r="M518" s="1" t="n"/>
      <c r="N518" s="1" t="n"/>
      <c r="O518" s="1" t="n"/>
      <c r="P518" s="1" t="n"/>
      <c r="Q518" s="1" t="n"/>
      <c r="R518" s="1" t="n"/>
      <c r="S518" s="1" t="n"/>
      <c r="T518" s="1" t="n"/>
      <c r="U518" s="1" t="n"/>
      <c r="V518" s="1" t="n"/>
      <c r="W518" s="1" t="n"/>
      <c r="X518" s="1" t="n"/>
      <c r="Y518" s="1" t="n"/>
      <c r="Z518" s="1" t="n"/>
      <c r="AA518" s="1" t="n"/>
      <c r="AB518" s="1" t="n"/>
      <c r="AC518" s="1" t="n"/>
      <c r="AD518" s="1" t="n"/>
      <c r="AE518" s="1" t="n"/>
      <c r="AF518" s="1" t="n"/>
      <c r="AG518" s="1" t="n"/>
    </row>
    <row r="519">
      <c r="A519" s="1" t="n"/>
      <c r="B519" s="1" t="n"/>
      <c r="C519" s="1" t="n"/>
      <c r="D519" s="1" t="n"/>
      <c r="E519" s="1" t="n"/>
      <c r="F519" s="1" t="n"/>
      <c r="G519" s="1" t="n"/>
      <c r="H519" s="1" t="n"/>
      <c r="I519" s="1" t="n"/>
      <c r="J519" s="1" t="n"/>
      <c r="K519" s="1" t="n"/>
      <c r="L519" s="1" t="n"/>
      <c r="M519" s="1" t="n"/>
      <c r="N519" s="1" t="n"/>
      <c r="O519" s="1" t="n"/>
      <c r="P519" s="1" t="n"/>
      <c r="Q519" s="1" t="n"/>
      <c r="R519" s="1" t="n"/>
      <c r="S519" s="1" t="n"/>
      <c r="T519" s="1" t="n"/>
      <c r="U519" s="1" t="n"/>
      <c r="V519" s="1" t="n"/>
      <c r="W519" s="1" t="n"/>
      <c r="X519" s="1" t="n"/>
      <c r="Y519" s="1" t="n"/>
      <c r="Z519" s="1" t="n"/>
      <c r="AA519" s="1" t="n"/>
      <c r="AB519" s="1" t="n"/>
      <c r="AC519" s="1" t="n"/>
      <c r="AD519" s="1" t="n"/>
      <c r="AE519" s="1" t="n"/>
      <c r="AF519" s="1" t="n"/>
      <c r="AG519" s="1" t="n"/>
    </row>
    <row r="520">
      <c r="A520" s="1" t="n"/>
      <c r="B520" s="1" t="n"/>
      <c r="C520" s="1" t="n"/>
      <c r="D520" s="1" t="n"/>
      <c r="E520" s="1" t="n"/>
      <c r="F520" s="1" t="n"/>
      <c r="G520" s="1" t="n"/>
      <c r="H520" s="1" t="n"/>
      <c r="I520" s="1" t="n"/>
      <c r="J520" s="1" t="n"/>
      <c r="K520" s="1" t="n"/>
      <c r="L520" s="1" t="n"/>
      <c r="M520" s="1" t="n"/>
      <c r="N520" s="1" t="n"/>
      <c r="O520" s="1" t="n"/>
      <c r="P520" s="1" t="n"/>
      <c r="Q520" s="1" t="n"/>
      <c r="R520" s="1" t="n"/>
      <c r="S520" s="1" t="n"/>
      <c r="T520" s="1" t="n"/>
      <c r="U520" s="1" t="n"/>
      <c r="V520" s="1" t="n"/>
      <c r="W520" s="1" t="n"/>
      <c r="X520" s="1" t="n"/>
      <c r="Y520" s="1" t="n"/>
      <c r="Z520" s="1" t="n"/>
      <c r="AA520" s="1" t="n"/>
      <c r="AB520" s="1" t="n"/>
      <c r="AC520" s="1" t="n"/>
      <c r="AD520" s="1" t="n"/>
      <c r="AE520" s="1" t="n"/>
      <c r="AF520" s="1" t="n"/>
      <c r="AG520" s="1" t="n"/>
    </row>
    <row r="521">
      <c r="A521" s="1" t="n"/>
      <c r="B521" s="1" t="n"/>
      <c r="C521" s="1" t="n"/>
      <c r="D521" s="1" t="n"/>
      <c r="E521" s="1" t="n"/>
      <c r="F521" s="1" t="n"/>
      <c r="G521" s="1" t="n"/>
      <c r="H521" s="1" t="n"/>
      <c r="I521" s="1" t="n"/>
      <c r="J521" s="1" t="n"/>
      <c r="K521" s="1" t="n"/>
      <c r="L521" s="1" t="n"/>
      <c r="M521" s="1" t="n"/>
      <c r="N521" s="1" t="n"/>
      <c r="O521" s="1" t="n"/>
      <c r="P521" s="1" t="n"/>
      <c r="Q521" s="1" t="n"/>
      <c r="R521" s="1" t="n"/>
      <c r="S521" s="1" t="n"/>
      <c r="T521" s="1" t="n"/>
      <c r="U521" s="1" t="n"/>
      <c r="V521" s="1" t="n"/>
      <c r="W521" s="1" t="n"/>
      <c r="X521" s="1" t="n"/>
      <c r="Y521" s="1" t="n"/>
      <c r="Z521" s="1" t="n"/>
      <c r="AA521" s="1" t="n"/>
      <c r="AB521" s="1" t="n"/>
      <c r="AC521" s="1" t="n"/>
      <c r="AD521" s="1" t="n"/>
      <c r="AE521" s="1" t="n"/>
      <c r="AF521" s="1" t="n"/>
      <c r="AG521" s="1" t="n"/>
    </row>
    <row r="522">
      <c r="A522" s="1" t="n"/>
      <c r="B522" s="1" t="n"/>
      <c r="C522" s="1" t="n"/>
      <c r="D522" s="1" t="n"/>
      <c r="E522" s="1" t="n"/>
      <c r="F522" s="1" t="n"/>
      <c r="G522" s="1" t="n"/>
      <c r="H522" s="1" t="n"/>
      <c r="I522" s="1" t="n"/>
      <c r="J522" s="1" t="n"/>
      <c r="K522" s="1" t="n"/>
      <c r="L522" s="1" t="n"/>
      <c r="M522" s="1" t="n"/>
      <c r="N522" s="1" t="n"/>
      <c r="O522" s="1" t="n"/>
      <c r="P522" s="1" t="n"/>
      <c r="Q522" s="1" t="n"/>
      <c r="R522" s="1" t="n"/>
      <c r="S522" s="1" t="n"/>
      <c r="T522" s="1" t="n"/>
      <c r="U522" s="1" t="n"/>
      <c r="V522" s="1" t="n"/>
      <c r="W522" s="1" t="n"/>
      <c r="X522" s="1" t="n"/>
      <c r="Y522" s="1" t="n"/>
      <c r="Z522" s="1" t="n"/>
      <c r="AA522" s="1" t="n"/>
      <c r="AB522" s="1" t="n"/>
      <c r="AC522" s="1" t="n"/>
      <c r="AD522" s="1" t="n"/>
      <c r="AE522" s="1" t="n"/>
      <c r="AF522" s="1" t="n"/>
      <c r="AG522" s="1" t="n"/>
    </row>
    <row r="523">
      <c r="A523" s="1" t="n"/>
      <c r="B523" s="1" t="n"/>
      <c r="C523" s="1" t="n"/>
      <c r="D523" s="1" t="n"/>
      <c r="E523" s="1" t="n"/>
      <c r="F523" s="1" t="n"/>
      <c r="G523" s="1" t="n"/>
      <c r="H523" s="1" t="n"/>
      <c r="I523" s="1" t="n"/>
      <c r="J523" s="1" t="n"/>
      <c r="K523" s="1" t="n"/>
      <c r="L523" s="1" t="n"/>
      <c r="M523" s="1" t="n"/>
      <c r="N523" s="1" t="n"/>
      <c r="O523" s="1" t="n"/>
      <c r="P523" s="1" t="n"/>
      <c r="Q523" s="1" t="n"/>
      <c r="R523" s="1" t="n"/>
      <c r="S523" s="1" t="n"/>
      <c r="T523" s="1" t="n"/>
      <c r="U523" s="1" t="n"/>
      <c r="V523" s="1" t="n"/>
      <c r="W523" s="1" t="n"/>
      <c r="X523" s="1" t="n"/>
      <c r="Y523" s="1" t="n"/>
      <c r="Z523" s="1" t="n"/>
      <c r="AA523" s="1" t="n"/>
      <c r="AB523" s="1" t="n"/>
      <c r="AC523" s="1" t="n"/>
      <c r="AD523" s="1" t="n"/>
      <c r="AE523" s="1" t="n"/>
      <c r="AF523" s="1" t="n"/>
      <c r="AG523" s="1" t="n"/>
    </row>
    <row r="524">
      <c r="A524" s="1" t="n"/>
      <c r="B524" s="1" t="n"/>
      <c r="C524" s="1" t="n"/>
      <c r="D524" s="1" t="n"/>
      <c r="E524" s="1" t="n"/>
      <c r="F524" s="1" t="n"/>
      <c r="G524" s="1" t="n"/>
      <c r="H524" s="1" t="n"/>
      <c r="I524" s="1" t="n"/>
      <c r="J524" s="1" t="n"/>
      <c r="K524" s="1" t="n"/>
      <c r="L524" s="1" t="n"/>
      <c r="M524" s="1" t="n"/>
      <c r="N524" s="1" t="n"/>
      <c r="O524" s="1" t="n"/>
      <c r="P524" s="1" t="n"/>
      <c r="Q524" s="1" t="n"/>
      <c r="R524" s="1" t="n"/>
      <c r="S524" s="1" t="n"/>
      <c r="T524" s="1" t="n"/>
      <c r="U524" s="1" t="n"/>
      <c r="V524" s="1" t="n"/>
      <c r="W524" s="1" t="n"/>
      <c r="X524" s="1" t="n"/>
      <c r="Y524" s="1" t="n"/>
      <c r="Z524" s="1" t="n"/>
      <c r="AA524" s="1" t="n"/>
      <c r="AB524" s="1" t="n"/>
      <c r="AC524" s="1" t="n"/>
      <c r="AD524" s="1" t="n"/>
      <c r="AE524" s="1" t="n"/>
      <c r="AF524" s="1" t="n"/>
      <c r="AG524" s="1" t="n"/>
    </row>
    <row r="525">
      <c r="A525" s="1" t="n"/>
      <c r="B525" s="1" t="n"/>
      <c r="C525" s="1" t="n"/>
      <c r="D525" s="1" t="n"/>
      <c r="E525" s="1" t="n"/>
      <c r="F525" s="1" t="n"/>
      <c r="G525" s="1" t="n"/>
      <c r="H525" s="1" t="n"/>
      <c r="I525" s="1" t="n"/>
      <c r="J525" s="1" t="n"/>
      <c r="K525" s="1" t="n"/>
      <c r="L525" s="1" t="n"/>
      <c r="M525" s="1" t="n"/>
      <c r="N525" s="1" t="n"/>
      <c r="O525" s="1" t="n"/>
      <c r="P525" s="1" t="n"/>
      <c r="Q525" s="1" t="n"/>
      <c r="R525" s="1" t="n"/>
      <c r="S525" s="1" t="n"/>
      <c r="T525" s="1" t="n"/>
      <c r="U525" s="1" t="n"/>
      <c r="V525" s="1" t="n"/>
      <c r="W525" s="1" t="n"/>
      <c r="X525" s="1" t="n"/>
      <c r="Y525" s="1" t="n"/>
      <c r="Z525" s="1" t="n"/>
      <c r="AA525" s="1" t="n"/>
      <c r="AB525" s="1" t="n"/>
      <c r="AC525" s="1" t="n"/>
      <c r="AD525" s="1" t="n"/>
      <c r="AE525" s="1" t="n"/>
      <c r="AF525" s="1" t="n"/>
      <c r="AG525" s="1" t="n"/>
    </row>
    <row r="526">
      <c r="A526" s="1" t="n"/>
      <c r="B526" s="1" t="n"/>
      <c r="C526" s="1" t="n"/>
      <c r="D526" s="1" t="n"/>
      <c r="E526" s="1" t="n"/>
      <c r="F526" s="1" t="n"/>
      <c r="G526" s="1" t="n"/>
      <c r="H526" s="1" t="n"/>
      <c r="I526" s="1" t="n"/>
      <c r="J526" s="1" t="n"/>
      <c r="K526" s="1" t="n"/>
      <c r="L526" s="1" t="n"/>
      <c r="M526" s="1" t="n"/>
      <c r="N526" s="1" t="n"/>
      <c r="O526" s="1" t="n"/>
      <c r="P526" s="1" t="n"/>
      <c r="Q526" s="1" t="n"/>
      <c r="R526" s="1" t="n"/>
      <c r="S526" s="1" t="n"/>
      <c r="T526" s="1" t="n"/>
      <c r="U526" s="1" t="n"/>
      <c r="V526" s="1" t="n"/>
      <c r="W526" s="1" t="n"/>
      <c r="X526" s="1" t="n"/>
      <c r="Y526" s="1" t="n"/>
      <c r="Z526" s="1" t="n"/>
      <c r="AA526" s="1" t="n"/>
      <c r="AB526" s="1" t="n"/>
      <c r="AC526" s="1" t="n"/>
      <c r="AD526" s="1" t="n"/>
      <c r="AE526" s="1" t="n"/>
      <c r="AF526" s="1" t="n"/>
      <c r="AG526" s="1" t="n"/>
    </row>
    <row r="527">
      <c r="A527" s="1" t="n"/>
      <c r="B527" s="1" t="n"/>
      <c r="C527" s="1" t="n"/>
      <c r="D527" s="1" t="n"/>
      <c r="E527" s="1" t="n"/>
      <c r="F527" s="1" t="n"/>
      <c r="G527" s="1" t="n"/>
      <c r="H527" s="1" t="n"/>
      <c r="I527" s="1" t="n"/>
      <c r="J527" s="1" t="n"/>
      <c r="K527" s="1" t="n"/>
      <c r="L527" s="1" t="n"/>
      <c r="M527" s="1" t="n"/>
      <c r="N527" s="1" t="n"/>
      <c r="O527" s="1" t="n"/>
      <c r="P527" s="1" t="n"/>
      <c r="Q527" s="1" t="n"/>
      <c r="R527" s="1" t="n"/>
      <c r="S527" s="1" t="n"/>
      <c r="T527" s="1" t="n"/>
      <c r="U527" s="1" t="n"/>
      <c r="V527" s="1" t="n"/>
      <c r="W527" s="1" t="n"/>
      <c r="X527" s="1" t="n"/>
      <c r="Y527" s="1" t="n"/>
      <c r="Z527" s="1" t="n"/>
      <c r="AA527" s="1" t="n"/>
      <c r="AB527" s="1" t="n"/>
      <c r="AC527" s="1" t="n"/>
      <c r="AD527" s="1" t="n"/>
      <c r="AE527" s="1" t="n"/>
      <c r="AF527" s="1" t="n"/>
      <c r="AG527" s="1" t="n"/>
    </row>
    <row r="528">
      <c r="A528" s="1" t="n"/>
      <c r="B528" s="1" t="n"/>
      <c r="C528" s="1" t="n"/>
      <c r="D528" s="1" t="n"/>
      <c r="E528" s="1" t="n"/>
      <c r="F528" s="1" t="n"/>
      <c r="G528" s="1" t="n"/>
      <c r="H528" s="1" t="n"/>
      <c r="I528" s="1" t="n"/>
      <c r="J528" s="1" t="n"/>
      <c r="K528" s="1" t="n"/>
      <c r="L528" s="1" t="n"/>
      <c r="M528" s="1" t="n"/>
      <c r="N528" s="1" t="n"/>
      <c r="O528" s="1" t="n"/>
      <c r="P528" s="1" t="n"/>
      <c r="Q528" s="1" t="n"/>
      <c r="R528" s="1" t="n"/>
      <c r="S528" s="1" t="n"/>
      <c r="T528" s="1" t="n"/>
      <c r="U528" s="1" t="n"/>
      <c r="V528" s="1" t="n"/>
      <c r="W528" s="1" t="n"/>
      <c r="X528" s="1" t="n"/>
      <c r="Y528" s="1" t="n"/>
      <c r="Z528" s="1" t="n"/>
      <c r="AA528" s="1" t="n"/>
      <c r="AB528" s="1" t="n"/>
      <c r="AC528" s="1" t="n"/>
      <c r="AD528" s="1" t="n"/>
      <c r="AE528" s="1" t="n"/>
      <c r="AF528" s="1" t="n"/>
      <c r="AG528" s="1" t="n"/>
    </row>
    <row r="529">
      <c r="A529" s="1" t="n"/>
      <c r="B529" s="1" t="n"/>
      <c r="C529" s="1" t="n"/>
      <c r="D529" s="1" t="n"/>
      <c r="E529" s="1" t="n"/>
      <c r="F529" s="1" t="n"/>
      <c r="G529" s="1" t="n"/>
      <c r="H529" s="1" t="n"/>
      <c r="I529" s="1" t="n"/>
      <c r="J529" s="1" t="n"/>
      <c r="K529" s="1" t="n"/>
      <c r="L529" s="1" t="n"/>
      <c r="M529" s="1" t="n"/>
      <c r="N529" s="1" t="n"/>
      <c r="O529" s="1" t="n"/>
      <c r="P529" s="1" t="n"/>
      <c r="Q529" s="1" t="n"/>
      <c r="R529" s="1" t="n"/>
      <c r="S529" s="1" t="n"/>
      <c r="T529" s="1" t="n"/>
      <c r="U529" s="1" t="n"/>
      <c r="V529" s="1" t="n"/>
      <c r="W529" s="1" t="n"/>
      <c r="X529" s="1" t="n"/>
      <c r="Y529" s="1" t="n"/>
      <c r="Z529" s="1" t="n"/>
      <c r="AA529" s="1" t="n"/>
      <c r="AB529" s="1" t="n"/>
      <c r="AC529" s="1" t="n"/>
      <c r="AD529" s="1" t="n"/>
      <c r="AE529" s="1" t="n"/>
      <c r="AF529" s="1" t="n"/>
      <c r="AG529" s="1" t="n"/>
    </row>
    <row r="530">
      <c r="A530" s="1" t="n"/>
      <c r="B530" s="1" t="n"/>
      <c r="C530" s="1" t="n"/>
      <c r="D530" s="1" t="n"/>
      <c r="E530" s="1" t="n"/>
      <c r="F530" s="1" t="n"/>
      <c r="G530" s="1" t="n"/>
      <c r="H530" s="1" t="n"/>
      <c r="I530" s="1" t="n"/>
      <c r="J530" s="1" t="n"/>
      <c r="K530" s="1" t="n"/>
      <c r="L530" s="1" t="n"/>
      <c r="M530" s="1" t="n"/>
      <c r="N530" s="1" t="n"/>
      <c r="O530" s="1" t="n"/>
      <c r="P530" s="1" t="n"/>
      <c r="Q530" s="1" t="n"/>
      <c r="R530" s="1" t="n"/>
      <c r="S530" s="1" t="n"/>
      <c r="T530" s="1" t="n"/>
      <c r="U530" s="1" t="n"/>
      <c r="V530" s="1" t="n"/>
      <c r="W530" s="1" t="n"/>
      <c r="X530" s="1" t="n"/>
      <c r="Y530" s="1" t="n"/>
      <c r="Z530" s="1" t="n"/>
      <c r="AA530" s="1" t="n"/>
      <c r="AB530" s="1" t="n"/>
      <c r="AC530" s="1" t="n"/>
      <c r="AD530" s="1" t="n"/>
      <c r="AE530" s="1" t="n"/>
      <c r="AF530" s="1" t="n"/>
      <c r="AG530" s="1" t="n"/>
    </row>
    <row r="531">
      <c r="A531" s="1" t="n"/>
      <c r="B531" s="1" t="n"/>
      <c r="C531" s="1" t="n"/>
      <c r="D531" s="1" t="n"/>
      <c r="E531" s="1" t="n"/>
      <c r="F531" s="1" t="n"/>
      <c r="G531" s="1" t="n"/>
      <c r="H531" s="1" t="n"/>
      <c r="I531" s="1" t="n"/>
      <c r="J531" s="1" t="n"/>
      <c r="K531" s="1" t="n"/>
      <c r="L531" s="1" t="n"/>
      <c r="M531" s="1" t="n"/>
      <c r="N531" s="1" t="n"/>
      <c r="O531" s="1" t="n"/>
      <c r="P531" s="1" t="n"/>
      <c r="Q531" s="1" t="n"/>
      <c r="R531" s="1" t="n"/>
      <c r="S531" s="1" t="n"/>
      <c r="T531" s="1" t="n"/>
      <c r="U531" s="1" t="n"/>
      <c r="V531" s="1" t="n"/>
      <c r="W531" s="1" t="n"/>
      <c r="X531" s="1" t="n"/>
      <c r="Y531" s="1" t="n"/>
      <c r="Z531" s="1" t="n"/>
      <c r="AA531" s="1" t="n"/>
      <c r="AB531" s="1" t="n"/>
      <c r="AC531" s="1" t="n"/>
      <c r="AD531" s="1" t="n"/>
      <c r="AE531" s="1" t="n"/>
      <c r="AF531" s="1" t="n"/>
      <c r="AG531" s="1" t="n"/>
    </row>
    <row r="532">
      <c r="A532" s="1" t="n"/>
      <c r="B532" s="1" t="n"/>
      <c r="C532" s="1" t="n"/>
      <c r="D532" s="1" t="n"/>
      <c r="E532" s="1" t="n"/>
      <c r="F532" s="1" t="n"/>
      <c r="G532" s="1" t="n"/>
      <c r="H532" s="1" t="n"/>
      <c r="I532" s="1" t="n"/>
      <c r="J532" s="1" t="n"/>
      <c r="K532" s="1" t="n"/>
      <c r="L532" s="1" t="n"/>
      <c r="M532" s="1" t="n"/>
      <c r="N532" s="1" t="n"/>
      <c r="O532" s="1" t="n"/>
      <c r="P532" s="1" t="n"/>
      <c r="Q532" s="1" t="n"/>
      <c r="R532" s="1" t="n"/>
      <c r="S532" s="1" t="n"/>
      <c r="T532" s="1" t="n"/>
      <c r="U532" s="1" t="n"/>
      <c r="V532" s="1" t="n"/>
      <c r="W532" s="1" t="n"/>
      <c r="X532" s="1" t="n"/>
      <c r="Y532" s="1" t="n"/>
      <c r="Z532" s="1" t="n"/>
      <c r="AA532" s="1" t="n"/>
      <c r="AB532" s="1" t="n"/>
      <c r="AC532" s="1" t="n"/>
      <c r="AD532" s="1" t="n"/>
      <c r="AE532" s="1" t="n"/>
      <c r="AF532" s="1" t="n"/>
      <c r="AG532" s="1" t="n"/>
    </row>
    <row r="533">
      <c r="A533" s="1" t="n"/>
      <c r="B533" s="1" t="n"/>
      <c r="C533" s="1" t="n"/>
      <c r="D533" s="1" t="n"/>
      <c r="E533" s="1" t="n"/>
      <c r="F533" s="1" t="n"/>
      <c r="G533" s="1" t="n"/>
      <c r="H533" s="1" t="n"/>
      <c r="I533" s="1" t="n"/>
      <c r="J533" s="1" t="n"/>
      <c r="K533" s="1" t="n"/>
      <c r="L533" s="1" t="n"/>
      <c r="M533" s="1" t="n"/>
      <c r="N533" s="1" t="n"/>
      <c r="O533" s="1" t="n"/>
      <c r="P533" s="1" t="n"/>
      <c r="Q533" s="1" t="n"/>
      <c r="R533" s="1" t="n"/>
      <c r="S533" s="1" t="n"/>
      <c r="T533" s="1" t="n"/>
      <c r="U533" s="1" t="n"/>
      <c r="V533" s="1" t="n"/>
      <c r="W533" s="1" t="n"/>
      <c r="X533" s="1" t="n"/>
      <c r="Y533" s="1" t="n"/>
      <c r="Z533" s="1" t="n"/>
      <c r="AA533" s="1" t="n"/>
      <c r="AB533" s="1" t="n"/>
      <c r="AC533" s="1" t="n"/>
      <c r="AD533" s="1" t="n"/>
      <c r="AE533" s="1" t="n"/>
      <c r="AF533" s="1" t="n"/>
      <c r="AG533" s="1" t="n"/>
    </row>
    <row r="534">
      <c r="A534" s="1" t="n"/>
      <c r="B534" s="1" t="n"/>
      <c r="C534" s="1" t="n"/>
      <c r="D534" s="1" t="n"/>
      <c r="E534" s="1" t="n"/>
      <c r="F534" s="1" t="n"/>
      <c r="G534" s="1" t="n"/>
      <c r="H534" s="1" t="n"/>
      <c r="I534" s="1" t="n"/>
      <c r="J534" s="1" t="n"/>
      <c r="K534" s="1" t="n"/>
      <c r="L534" s="1" t="n"/>
      <c r="M534" s="1" t="n"/>
      <c r="N534" s="1" t="n"/>
      <c r="O534" s="1" t="n"/>
      <c r="P534" s="1" t="n"/>
      <c r="Q534" s="1" t="n"/>
      <c r="R534" s="1" t="n"/>
      <c r="S534" s="1" t="n"/>
      <c r="T534" s="1" t="n"/>
      <c r="U534" s="1" t="n"/>
      <c r="V534" s="1" t="n"/>
      <c r="W534" s="1" t="n"/>
      <c r="X534" s="1" t="n"/>
      <c r="Y534" s="1" t="n"/>
      <c r="Z534" s="1" t="n"/>
      <c r="AA534" s="1" t="n"/>
      <c r="AB534" s="1" t="n"/>
      <c r="AC534" s="1" t="n"/>
      <c r="AD534" s="1" t="n"/>
      <c r="AE534" s="1" t="n"/>
      <c r="AF534" s="1" t="n"/>
      <c r="AG534" s="1" t="n"/>
    </row>
    <row r="535">
      <c r="A535" s="1" t="n"/>
      <c r="B535" s="1" t="n"/>
      <c r="C535" s="1" t="n"/>
      <c r="D535" s="1" t="n"/>
      <c r="E535" s="1" t="n"/>
      <c r="F535" s="1" t="n"/>
      <c r="G535" s="1" t="n"/>
      <c r="H535" s="1" t="n"/>
      <c r="I535" s="1" t="n"/>
      <c r="J535" s="1" t="n"/>
      <c r="K535" s="1" t="n"/>
      <c r="L535" s="1" t="n"/>
      <c r="M535" s="1" t="n"/>
      <c r="N535" s="1" t="n"/>
      <c r="O535" s="1" t="n"/>
      <c r="P535" s="1" t="n"/>
      <c r="Q535" s="1" t="n"/>
      <c r="R535" s="1" t="n"/>
      <c r="S535" s="1" t="n"/>
      <c r="T535" s="1" t="n"/>
      <c r="U535" s="1" t="n"/>
      <c r="V535" s="1" t="n"/>
      <c r="W535" s="1" t="n"/>
      <c r="X535" s="1" t="n"/>
      <c r="Y535" s="1" t="n"/>
      <c r="Z535" s="1" t="n"/>
      <c r="AA535" s="1" t="n"/>
      <c r="AB535" s="1" t="n"/>
      <c r="AC535" s="1" t="n"/>
      <c r="AD535" s="1" t="n"/>
      <c r="AE535" s="1" t="n"/>
      <c r="AF535" s="1" t="n"/>
      <c r="AG535" s="1" t="n"/>
    </row>
    <row r="536">
      <c r="A536" s="1" t="n"/>
      <c r="B536" s="1" t="n"/>
      <c r="C536" s="1" t="n"/>
      <c r="D536" s="1" t="n"/>
      <c r="E536" s="1" t="n"/>
      <c r="F536" s="1" t="n"/>
      <c r="G536" s="1" t="n"/>
      <c r="H536" s="1" t="n"/>
      <c r="I536" s="1" t="n"/>
      <c r="J536" s="1" t="n"/>
      <c r="K536" s="1" t="n"/>
      <c r="L536" s="1" t="n"/>
      <c r="M536" s="1" t="n"/>
      <c r="N536" s="1" t="n"/>
      <c r="O536" s="1" t="n"/>
      <c r="P536" s="1" t="n"/>
      <c r="Q536" s="1" t="n"/>
      <c r="R536" s="1" t="n"/>
      <c r="S536" s="1" t="n"/>
      <c r="T536" s="1" t="n"/>
      <c r="U536" s="1" t="n"/>
      <c r="V536" s="1" t="n"/>
      <c r="W536" s="1" t="n"/>
      <c r="X536" s="1" t="n"/>
      <c r="Y536" s="1" t="n"/>
      <c r="Z536" s="1" t="n"/>
      <c r="AA536" s="1" t="n"/>
      <c r="AB536" s="1" t="n"/>
      <c r="AC536" s="1" t="n"/>
      <c r="AD536" s="1" t="n"/>
      <c r="AE536" s="1" t="n"/>
      <c r="AF536" s="1" t="n"/>
      <c r="AG536" s="1" t="n"/>
    </row>
    <row r="537">
      <c r="A537" s="1" t="n"/>
      <c r="B537" s="1" t="n"/>
      <c r="C537" s="1" t="n"/>
      <c r="D537" s="1" t="n"/>
      <c r="E537" s="1" t="n"/>
      <c r="F537" s="1" t="n"/>
      <c r="G537" s="1" t="n"/>
      <c r="H537" s="1" t="n"/>
      <c r="I537" s="1" t="n"/>
      <c r="J537" s="1" t="n"/>
      <c r="K537" s="1" t="n"/>
      <c r="L537" s="1" t="n"/>
      <c r="M537" s="1" t="n"/>
      <c r="N537" s="1" t="n"/>
      <c r="O537" s="1" t="n"/>
      <c r="P537" s="1" t="n"/>
      <c r="Q537" s="1" t="n"/>
      <c r="R537" s="1" t="n"/>
      <c r="S537" s="1" t="n"/>
      <c r="T537" s="1" t="n"/>
      <c r="U537" s="1" t="n"/>
      <c r="V537" s="1" t="n"/>
      <c r="W537" s="1" t="n"/>
      <c r="X537" s="1" t="n"/>
      <c r="Y537" s="1" t="n"/>
      <c r="Z537" s="1" t="n"/>
      <c r="AA537" s="1" t="n"/>
      <c r="AB537" s="1" t="n"/>
      <c r="AC537" s="1" t="n"/>
      <c r="AD537" s="1" t="n"/>
      <c r="AE537" s="1" t="n"/>
      <c r="AF537" s="1" t="n"/>
      <c r="AG537" s="1" t="n"/>
    </row>
    <row r="538">
      <c r="A538" s="1" t="n"/>
      <c r="B538" s="1" t="n"/>
      <c r="C538" s="1" t="n"/>
      <c r="D538" s="1" t="n"/>
      <c r="E538" s="1" t="n"/>
      <c r="F538" s="1" t="n"/>
      <c r="G538" s="1" t="n"/>
      <c r="H538" s="1" t="n"/>
      <c r="I538" s="1" t="n"/>
      <c r="J538" s="1" t="n"/>
      <c r="K538" s="1" t="n"/>
      <c r="L538" s="1" t="n"/>
      <c r="M538" s="1" t="n"/>
      <c r="N538" s="1" t="n"/>
      <c r="O538" s="1" t="n"/>
      <c r="P538" s="1" t="n"/>
      <c r="Q538" s="1" t="n"/>
      <c r="R538" s="1" t="n"/>
      <c r="S538" s="1" t="n"/>
      <c r="T538" s="1" t="n"/>
      <c r="U538" s="1" t="n"/>
      <c r="V538" s="1" t="n"/>
      <c r="W538" s="1" t="n"/>
      <c r="X538" s="1" t="n"/>
      <c r="Y538" s="1" t="n"/>
      <c r="Z538" s="1" t="n"/>
      <c r="AA538" s="1" t="n"/>
      <c r="AB538" s="1" t="n"/>
      <c r="AC538" s="1" t="n"/>
      <c r="AD538" s="1" t="n"/>
      <c r="AE538" s="1" t="n"/>
      <c r="AF538" s="1" t="n"/>
      <c r="AG538" s="1" t="n"/>
    </row>
    <row r="539">
      <c r="A539" s="1" t="n"/>
      <c r="B539" s="1" t="n"/>
      <c r="C539" s="1" t="n"/>
      <c r="D539" s="1" t="n"/>
      <c r="E539" s="1" t="n"/>
      <c r="F539" s="1" t="n"/>
      <c r="G539" s="1" t="n"/>
      <c r="H539" s="1" t="n"/>
      <c r="I539" s="1" t="n"/>
      <c r="J539" s="1" t="n"/>
      <c r="K539" s="1" t="n"/>
      <c r="L539" s="1" t="n"/>
      <c r="M539" s="1" t="n"/>
      <c r="N539" s="1" t="n"/>
      <c r="O539" s="1" t="n"/>
      <c r="P539" s="1" t="n"/>
      <c r="Q539" s="1" t="n"/>
      <c r="R539" s="1" t="n"/>
      <c r="S539" s="1" t="n"/>
      <c r="T539" s="1" t="n"/>
      <c r="U539" s="1" t="n"/>
      <c r="V539" s="1" t="n"/>
      <c r="W539" s="1" t="n"/>
      <c r="X539" s="1" t="n"/>
      <c r="Y539" s="1" t="n"/>
      <c r="Z539" s="1" t="n"/>
      <c r="AA539" s="1" t="n"/>
      <c r="AB539" s="1" t="n"/>
      <c r="AC539" s="1" t="n"/>
      <c r="AD539" s="1" t="n"/>
      <c r="AE539" s="1" t="n"/>
      <c r="AF539" s="1" t="n"/>
      <c r="AG539" s="1" t="n"/>
    </row>
    <row r="540">
      <c r="A540" s="1" t="n"/>
      <c r="B540" s="1" t="n"/>
      <c r="C540" s="1" t="n"/>
      <c r="D540" s="1" t="n"/>
      <c r="E540" s="1" t="n"/>
      <c r="F540" s="1" t="n"/>
      <c r="G540" s="1" t="n"/>
      <c r="H540" s="1" t="n"/>
      <c r="I540" s="1" t="n"/>
      <c r="J540" s="1" t="n"/>
      <c r="K540" s="1" t="n"/>
      <c r="L540" s="1" t="n"/>
      <c r="M540" s="1" t="n"/>
      <c r="N540" s="1" t="n"/>
      <c r="O540" s="1" t="n"/>
      <c r="P540" s="1" t="n"/>
      <c r="Q540" s="1" t="n"/>
      <c r="R540" s="1" t="n"/>
      <c r="S540" s="1" t="n"/>
      <c r="T540" s="1" t="n"/>
      <c r="U540" s="1" t="n"/>
      <c r="V540" s="1" t="n"/>
      <c r="W540" s="1" t="n"/>
      <c r="X540" s="1" t="n"/>
      <c r="Y540" s="1" t="n"/>
      <c r="Z540" s="1" t="n"/>
      <c r="AA540" s="1" t="n"/>
      <c r="AB540" s="1" t="n"/>
      <c r="AC540" s="1" t="n"/>
      <c r="AD540" s="1" t="n"/>
      <c r="AE540" s="1" t="n"/>
      <c r="AF540" s="1" t="n"/>
      <c r="AG540" s="1" t="n"/>
    </row>
    <row r="541">
      <c r="A541" s="1" t="n"/>
      <c r="B541" s="1" t="n"/>
      <c r="C541" s="1" t="n"/>
      <c r="D541" s="1" t="n"/>
      <c r="E541" s="1" t="n"/>
      <c r="F541" s="1" t="n"/>
      <c r="G541" s="1" t="n"/>
      <c r="H541" s="1" t="n"/>
      <c r="I541" s="1" t="n"/>
      <c r="J541" s="1" t="n"/>
      <c r="K541" s="1" t="n"/>
      <c r="L541" s="1" t="n"/>
      <c r="M541" s="1" t="n"/>
      <c r="N541" s="1" t="n"/>
      <c r="O541" s="1" t="n"/>
      <c r="P541" s="1" t="n"/>
      <c r="Q541" s="1" t="n"/>
      <c r="R541" s="1" t="n"/>
      <c r="S541" s="1" t="n"/>
      <c r="T541" s="1" t="n"/>
      <c r="U541" s="1" t="n"/>
      <c r="V541" s="1" t="n"/>
      <c r="W541" s="1" t="n"/>
      <c r="X541" s="1" t="n"/>
      <c r="Y541" s="1" t="n"/>
      <c r="Z541" s="1" t="n"/>
      <c r="AA541" s="1" t="n"/>
      <c r="AB541" s="1" t="n"/>
      <c r="AC541" s="1" t="n"/>
      <c r="AD541" s="1" t="n"/>
      <c r="AE541" s="1" t="n"/>
      <c r="AF541" s="1" t="n"/>
      <c r="AG541" s="1" t="n"/>
    </row>
    <row r="542">
      <c r="A542" s="1" t="n"/>
      <c r="B542" s="1" t="n"/>
      <c r="C542" s="1" t="n"/>
      <c r="D542" s="1" t="n"/>
      <c r="E542" s="1" t="n"/>
      <c r="F542" s="1" t="n"/>
      <c r="G542" s="1" t="n"/>
      <c r="H542" s="1" t="n"/>
      <c r="I542" s="1" t="n"/>
      <c r="J542" s="1" t="n"/>
      <c r="K542" s="1" t="n"/>
      <c r="L542" s="1" t="n"/>
      <c r="M542" s="1" t="n"/>
      <c r="N542" s="1" t="n"/>
      <c r="O542" s="1" t="n"/>
      <c r="P542" s="1" t="n"/>
      <c r="Q542" s="1" t="n"/>
      <c r="R542" s="1" t="n"/>
      <c r="S542" s="1" t="n"/>
      <c r="T542" s="1" t="n"/>
      <c r="U542" s="1" t="n"/>
      <c r="V542" s="1" t="n"/>
      <c r="W542" s="1" t="n"/>
      <c r="X542" s="1" t="n"/>
      <c r="Y542" s="1" t="n"/>
      <c r="Z542" s="1" t="n"/>
      <c r="AA542" s="1" t="n"/>
      <c r="AB542" s="1" t="n"/>
      <c r="AC542" s="1" t="n"/>
      <c r="AD542" s="1" t="n"/>
      <c r="AE542" s="1" t="n"/>
      <c r="AF542" s="1" t="n"/>
      <c r="AG542" s="1" t="n"/>
    </row>
    <row r="543">
      <c r="A543" s="1" t="n"/>
      <c r="B543" s="1" t="n"/>
      <c r="C543" s="1" t="n"/>
      <c r="D543" s="1" t="n"/>
      <c r="E543" s="1" t="n"/>
      <c r="F543" s="1" t="n"/>
      <c r="G543" s="1" t="n"/>
      <c r="H543" s="1" t="n"/>
      <c r="I543" s="1" t="n"/>
      <c r="J543" s="1" t="n"/>
      <c r="K543" s="1" t="n"/>
      <c r="L543" s="1" t="n"/>
      <c r="M543" s="1" t="n"/>
      <c r="N543" s="1" t="n"/>
      <c r="O543" s="1" t="n"/>
      <c r="P543" s="1" t="n"/>
      <c r="Q543" s="1" t="n"/>
      <c r="R543" s="1" t="n"/>
      <c r="S543" s="1" t="n"/>
      <c r="T543" s="1" t="n"/>
      <c r="U543" s="1" t="n"/>
      <c r="V543" s="1" t="n"/>
      <c r="W543" s="1" t="n"/>
      <c r="X543" s="1" t="n"/>
      <c r="Y543" s="1" t="n"/>
      <c r="Z543" s="1" t="n"/>
      <c r="AA543" s="1" t="n"/>
      <c r="AB543" s="1" t="n"/>
      <c r="AC543" s="1" t="n"/>
      <c r="AD543" s="1" t="n"/>
      <c r="AE543" s="1" t="n"/>
      <c r="AF543" s="1" t="n"/>
      <c r="AG543" s="1" t="n"/>
    </row>
    <row r="544">
      <c r="A544" s="1" t="n"/>
      <c r="B544" s="1" t="n"/>
      <c r="C544" s="1" t="n"/>
      <c r="D544" s="1" t="n"/>
      <c r="E544" s="1" t="n"/>
      <c r="F544" s="1" t="n"/>
      <c r="G544" s="1" t="n"/>
      <c r="H544" s="1" t="n"/>
      <c r="I544" s="1" t="n"/>
      <c r="J544" s="1" t="n"/>
      <c r="K544" s="1" t="n"/>
      <c r="L544" s="1" t="n"/>
      <c r="M544" s="1" t="n"/>
      <c r="N544" s="1" t="n"/>
      <c r="O544" s="1" t="n"/>
      <c r="P544" s="1" t="n"/>
      <c r="Q544" s="1" t="n"/>
      <c r="R544" s="1" t="n"/>
      <c r="S544" s="1" t="n"/>
      <c r="T544" s="1" t="n"/>
      <c r="U544" s="1" t="n"/>
      <c r="V544" s="1" t="n"/>
      <c r="W544" s="1" t="n"/>
      <c r="X544" s="1" t="n"/>
      <c r="Y544" s="1" t="n"/>
      <c r="Z544" s="1" t="n"/>
      <c r="AA544" s="1" t="n"/>
      <c r="AB544" s="1" t="n"/>
      <c r="AC544" s="1" t="n"/>
      <c r="AD544" s="1" t="n"/>
      <c r="AE544" s="1" t="n"/>
      <c r="AF544" s="1" t="n"/>
      <c r="AG544" s="1" t="n"/>
    </row>
    <row r="545">
      <c r="A545" s="1" t="n"/>
      <c r="B545" s="1" t="n"/>
      <c r="C545" s="1" t="n"/>
      <c r="D545" s="1" t="n"/>
      <c r="E545" s="1" t="n"/>
      <c r="F545" s="1" t="n"/>
      <c r="G545" s="1" t="n"/>
      <c r="H545" s="1" t="n"/>
      <c r="I545" s="1" t="n"/>
      <c r="J545" s="1" t="n"/>
      <c r="K545" s="1" t="n"/>
      <c r="L545" s="1" t="n"/>
      <c r="M545" s="1" t="n"/>
      <c r="N545" s="1" t="n"/>
      <c r="O545" s="1" t="n"/>
      <c r="P545" s="1" t="n"/>
      <c r="Q545" s="1" t="n"/>
      <c r="R545" s="1" t="n"/>
      <c r="S545" s="1" t="n"/>
      <c r="T545" s="1" t="n"/>
      <c r="U545" s="1" t="n"/>
      <c r="V545" s="1" t="n"/>
      <c r="W545" s="1" t="n"/>
      <c r="X545" s="1" t="n"/>
      <c r="Y545" s="1" t="n"/>
      <c r="Z545" s="1" t="n"/>
      <c r="AA545" s="1" t="n"/>
      <c r="AB545" s="1" t="n"/>
      <c r="AC545" s="1" t="n"/>
      <c r="AD545" s="1" t="n"/>
      <c r="AE545" s="1" t="n"/>
      <c r="AF545" s="1" t="n"/>
      <c r="AG545" s="1" t="n"/>
    </row>
    <row r="546">
      <c r="A546" s="1" t="n"/>
      <c r="B546" s="1" t="n"/>
      <c r="C546" s="1" t="n"/>
      <c r="D546" s="1" t="n"/>
      <c r="E546" s="1" t="n"/>
      <c r="F546" s="1" t="n"/>
      <c r="G546" s="1" t="n"/>
      <c r="H546" s="1" t="n"/>
      <c r="I546" s="1" t="n"/>
      <c r="J546" s="1" t="n"/>
      <c r="K546" s="1" t="n"/>
      <c r="L546" s="1" t="n"/>
      <c r="M546" s="1" t="n"/>
      <c r="N546" s="1" t="n"/>
      <c r="O546" s="1" t="n"/>
      <c r="P546" s="1" t="n"/>
      <c r="Q546" s="1" t="n"/>
      <c r="R546" s="1" t="n"/>
      <c r="S546" s="1" t="n"/>
      <c r="T546" s="1" t="n"/>
      <c r="U546" s="1" t="n"/>
      <c r="V546" s="1" t="n"/>
      <c r="W546" s="1" t="n"/>
      <c r="X546" s="1" t="n"/>
      <c r="Y546" s="1" t="n"/>
      <c r="Z546" s="1" t="n"/>
      <c r="AA546" s="1" t="n"/>
      <c r="AB546" s="1" t="n"/>
      <c r="AC546" s="1" t="n"/>
      <c r="AD546" s="1" t="n"/>
      <c r="AE546" s="1" t="n"/>
      <c r="AF546" s="1" t="n"/>
      <c r="AG546" s="1" t="n"/>
    </row>
    <row r="547">
      <c r="A547" s="1" t="n"/>
      <c r="B547" s="1" t="n"/>
      <c r="C547" s="1" t="n"/>
      <c r="D547" s="1" t="n"/>
      <c r="E547" s="1" t="n"/>
      <c r="F547" s="1" t="n"/>
      <c r="G547" s="1" t="n"/>
      <c r="H547" s="1" t="n"/>
      <c r="I547" s="1" t="n"/>
      <c r="J547" s="1" t="n"/>
      <c r="K547" s="1" t="n"/>
      <c r="L547" s="1" t="n"/>
      <c r="M547" s="1" t="n"/>
      <c r="N547" s="1" t="n"/>
      <c r="O547" s="1" t="n"/>
      <c r="P547" s="1" t="n"/>
      <c r="Q547" s="1" t="n"/>
      <c r="R547" s="1" t="n"/>
      <c r="S547" s="1" t="n"/>
      <c r="T547" s="1" t="n"/>
      <c r="U547" s="1" t="n"/>
      <c r="V547" s="1" t="n"/>
      <c r="W547" s="1" t="n"/>
      <c r="X547" s="1" t="n"/>
      <c r="Y547" s="1" t="n"/>
      <c r="Z547" s="1" t="n"/>
      <c r="AA547" s="1" t="n"/>
      <c r="AB547" s="1" t="n"/>
      <c r="AC547" s="1" t="n"/>
      <c r="AD547" s="1" t="n"/>
      <c r="AE547" s="1" t="n"/>
      <c r="AF547" s="1" t="n"/>
      <c r="AG547" s="1" t="n"/>
    </row>
    <row r="548">
      <c r="A548" s="1" t="n"/>
      <c r="B548" s="1" t="n"/>
      <c r="C548" s="1" t="n"/>
      <c r="D548" s="1" t="n"/>
      <c r="E548" s="1" t="n"/>
      <c r="F548" s="1" t="n"/>
      <c r="G548" s="1" t="n"/>
      <c r="H548" s="1" t="n"/>
      <c r="I548" s="1" t="n"/>
      <c r="J548" s="1" t="n"/>
      <c r="K548" s="1" t="n"/>
      <c r="L548" s="1" t="n"/>
      <c r="M548" s="1" t="n"/>
      <c r="N548" s="1" t="n"/>
      <c r="O548" s="1" t="n"/>
      <c r="P548" s="1" t="n"/>
      <c r="Q548" s="1" t="n"/>
      <c r="R548" s="1" t="n"/>
      <c r="S548" s="1" t="n"/>
      <c r="T548" s="1" t="n"/>
      <c r="U548" s="1" t="n"/>
      <c r="V548" s="1" t="n"/>
      <c r="W548" s="1" t="n"/>
      <c r="X548" s="1" t="n"/>
      <c r="Y548" s="1" t="n"/>
      <c r="Z548" s="1" t="n"/>
      <c r="AA548" s="1" t="n"/>
      <c r="AB548" s="1" t="n"/>
      <c r="AC548" s="1" t="n"/>
      <c r="AD548" s="1" t="n"/>
      <c r="AE548" s="1" t="n"/>
      <c r="AF548" s="1" t="n"/>
      <c r="AG548" s="1" t="n"/>
    </row>
    <row r="549">
      <c r="A549" s="1" t="n"/>
      <c r="B549" s="1" t="n"/>
      <c r="C549" s="1" t="n"/>
      <c r="D549" s="1" t="n"/>
      <c r="E549" s="1" t="n"/>
      <c r="F549" s="1" t="n"/>
      <c r="G549" s="1" t="n"/>
      <c r="H549" s="1" t="n"/>
      <c r="I549" s="1" t="n"/>
      <c r="J549" s="1" t="n"/>
      <c r="K549" s="1" t="n"/>
      <c r="L549" s="1" t="n"/>
      <c r="M549" s="1" t="n"/>
      <c r="N549" s="1" t="n"/>
      <c r="O549" s="1" t="n"/>
      <c r="P549" s="1" t="n"/>
      <c r="Q549" s="1" t="n"/>
      <c r="R549" s="1" t="n"/>
      <c r="S549" s="1" t="n"/>
      <c r="T549" s="1" t="n"/>
      <c r="U549" s="1" t="n"/>
      <c r="V549" s="1" t="n"/>
      <c r="W549" s="1" t="n"/>
      <c r="X549" s="1" t="n"/>
      <c r="Y549" s="1" t="n"/>
      <c r="Z549" s="1" t="n"/>
      <c r="AA549" s="1" t="n"/>
      <c r="AB549" s="1" t="n"/>
      <c r="AC549" s="1" t="n"/>
      <c r="AD549" s="1" t="n"/>
      <c r="AE549" s="1" t="n"/>
      <c r="AF549" s="1" t="n"/>
      <c r="AG549" s="1" t="n"/>
    </row>
    <row r="550">
      <c r="A550" s="1" t="n"/>
      <c r="B550" s="1" t="n"/>
      <c r="C550" s="1" t="n"/>
      <c r="D550" s="1" t="n"/>
      <c r="E550" s="1" t="n"/>
      <c r="F550" s="1" t="n"/>
      <c r="G550" s="1" t="n"/>
      <c r="H550" s="1" t="n"/>
      <c r="I550" s="1" t="n"/>
      <c r="J550" s="1" t="n"/>
      <c r="K550" s="1" t="n"/>
      <c r="L550" s="1" t="n"/>
      <c r="M550" s="1" t="n"/>
      <c r="N550" s="1" t="n"/>
      <c r="O550" s="1" t="n"/>
      <c r="P550" s="1" t="n"/>
      <c r="Q550" s="1" t="n"/>
      <c r="R550" s="1" t="n"/>
      <c r="S550" s="1" t="n"/>
      <c r="T550" s="1" t="n"/>
      <c r="U550" s="1" t="n"/>
      <c r="V550" s="1" t="n"/>
      <c r="W550" s="1" t="n"/>
      <c r="X550" s="1" t="n"/>
      <c r="Y550" s="1" t="n"/>
      <c r="Z550" s="1" t="n"/>
      <c r="AA550" s="1" t="n"/>
      <c r="AB550" s="1" t="n"/>
      <c r="AC550" s="1" t="n"/>
      <c r="AD550" s="1" t="n"/>
      <c r="AE550" s="1" t="n"/>
      <c r="AF550" s="1" t="n"/>
      <c r="AG550" s="1" t="n"/>
    </row>
    <row r="551">
      <c r="A551" s="1" t="n"/>
      <c r="B551" s="1" t="n"/>
      <c r="C551" s="1" t="n"/>
      <c r="D551" s="1" t="n"/>
      <c r="E551" s="1" t="n"/>
      <c r="F551" s="1" t="n"/>
      <c r="G551" s="1" t="n"/>
      <c r="H551" s="1" t="n"/>
      <c r="I551" s="1" t="n"/>
      <c r="J551" s="1" t="n"/>
      <c r="K551" s="1" t="n"/>
      <c r="L551" s="1" t="n"/>
      <c r="M551" s="1" t="n"/>
      <c r="N551" s="1" t="n"/>
      <c r="O551" s="1" t="n"/>
      <c r="P551" s="1" t="n"/>
      <c r="Q551" s="1" t="n"/>
      <c r="R551" s="1" t="n"/>
      <c r="S551" s="1" t="n"/>
      <c r="T551" s="1" t="n"/>
      <c r="U551" s="1" t="n"/>
      <c r="V551" s="1" t="n"/>
      <c r="W551" s="1" t="n"/>
      <c r="X551" s="1" t="n"/>
      <c r="Y551" s="1" t="n"/>
      <c r="Z551" s="1" t="n"/>
      <c r="AA551" s="1" t="n"/>
      <c r="AB551" s="1" t="n"/>
      <c r="AC551" s="1" t="n"/>
      <c r="AD551" s="1" t="n"/>
      <c r="AE551" s="1" t="n"/>
      <c r="AF551" s="1" t="n"/>
      <c r="AG551" s="1" t="n"/>
    </row>
    <row r="552">
      <c r="A552" s="1" t="n"/>
      <c r="B552" s="1" t="n"/>
      <c r="C552" s="1" t="n"/>
      <c r="D552" s="1" t="n"/>
      <c r="E552" s="1" t="n"/>
      <c r="F552" s="1" t="n"/>
      <c r="G552" s="1" t="n"/>
      <c r="H552" s="1" t="n"/>
      <c r="I552" s="1" t="n"/>
      <c r="J552" s="1" t="n"/>
      <c r="K552" s="1" t="n"/>
      <c r="L552" s="1" t="n"/>
      <c r="M552" s="1" t="n"/>
      <c r="N552" s="1" t="n"/>
      <c r="O552" s="1" t="n"/>
      <c r="P552" s="1" t="n"/>
      <c r="Q552" s="1" t="n"/>
      <c r="R552" s="1" t="n"/>
      <c r="S552" s="1" t="n"/>
      <c r="T552" s="1" t="n"/>
      <c r="U552" s="1" t="n"/>
      <c r="V552" s="1" t="n"/>
      <c r="W552" s="1" t="n"/>
      <c r="X552" s="1" t="n"/>
      <c r="Y552" s="1" t="n"/>
      <c r="Z552" s="1" t="n"/>
      <c r="AA552" s="1" t="n"/>
      <c r="AB552" s="1" t="n"/>
      <c r="AC552" s="1" t="n"/>
      <c r="AD552" s="1" t="n"/>
      <c r="AE552" s="1" t="n"/>
      <c r="AF552" s="1" t="n"/>
      <c r="AG552" s="1" t="n"/>
    </row>
    <row r="553">
      <c r="A553" s="1" t="n"/>
      <c r="B553" s="1" t="n"/>
      <c r="C553" s="1" t="n"/>
      <c r="D553" s="1" t="n"/>
      <c r="E553" s="1" t="n"/>
      <c r="F553" s="1" t="n"/>
      <c r="G553" s="1" t="n"/>
      <c r="H553" s="1" t="n"/>
      <c r="I553" s="1" t="n"/>
      <c r="J553" s="1" t="n"/>
      <c r="K553" s="1" t="n"/>
      <c r="L553" s="1" t="n"/>
      <c r="M553" s="1" t="n"/>
      <c r="N553" s="1" t="n"/>
      <c r="O553" s="1" t="n"/>
      <c r="P553" s="1" t="n"/>
      <c r="Q553" s="1" t="n"/>
      <c r="R553" s="1" t="n"/>
      <c r="S553" s="1" t="n"/>
      <c r="T553" s="1" t="n"/>
      <c r="U553" s="1" t="n"/>
      <c r="V553" s="1" t="n"/>
      <c r="W553" s="1" t="n"/>
      <c r="X553" s="1" t="n"/>
      <c r="Y553" s="1" t="n"/>
      <c r="Z553" s="1" t="n"/>
      <c r="AA553" s="1" t="n"/>
      <c r="AB553" s="1" t="n"/>
      <c r="AC553" s="1" t="n"/>
      <c r="AD553" s="1" t="n"/>
      <c r="AE553" s="1" t="n"/>
      <c r="AF553" s="1" t="n"/>
      <c r="AG553" s="1" t="n"/>
    </row>
    <row r="554">
      <c r="A554" s="1" t="n"/>
      <c r="B554" s="1" t="n"/>
      <c r="C554" s="1" t="n"/>
      <c r="D554" s="1" t="n"/>
      <c r="E554" s="1" t="n"/>
      <c r="F554" s="1" t="n"/>
      <c r="G554" s="1" t="n"/>
      <c r="H554" s="1" t="n"/>
      <c r="I554" s="1" t="n"/>
      <c r="J554" s="1" t="n"/>
      <c r="K554" s="1" t="n"/>
      <c r="L554" s="1" t="n"/>
      <c r="M554" s="1" t="n"/>
      <c r="N554" s="1" t="n"/>
      <c r="O554" s="1" t="n"/>
      <c r="P554" s="1" t="n"/>
      <c r="Q554" s="1" t="n"/>
      <c r="R554" s="1" t="n"/>
      <c r="S554" s="1" t="n"/>
      <c r="T554" s="1" t="n"/>
      <c r="U554" s="1" t="n"/>
      <c r="V554" s="1" t="n"/>
      <c r="W554" s="1" t="n"/>
      <c r="X554" s="1" t="n"/>
      <c r="Y554" s="1" t="n"/>
      <c r="Z554" s="1" t="n"/>
      <c r="AA554" s="1" t="n"/>
      <c r="AB554" s="1" t="n"/>
      <c r="AC554" s="1" t="n"/>
      <c r="AD554" s="1" t="n"/>
      <c r="AE554" s="1" t="n"/>
      <c r="AF554" s="1" t="n"/>
      <c r="AG554" s="1" t="n"/>
    </row>
    <row r="555">
      <c r="A555" s="1" t="n"/>
      <c r="B555" s="1" t="n"/>
      <c r="C555" s="1" t="n"/>
      <c r="D555" s="1" t="n"/>
      <c r="E555" s="1" t="n"/>
      <c r="F555" s="1" t="n"/>
      <c r="G555" s="1" t="n"/>
      <c r="H555" s="1" t="n"/>
      <c r="I555" s="1" t="n"/>
      <c r="J555" s="1" t="n"/>
      <c r="K555" s="1" t="n"/>
      <c r="L555" s="1" t="n"/>
      <c r="M555" s="1" t="n"/>
      <c r="N555" s="1" t="n"/>
      <c r="O555" s="1" t="n"/>
      <c r="P555" s="1" t="n"/>
      <c r="Q555" s="1" t="n"/>
      <c r="R555" s="1" t="n"/>
      <c r="S555" s="1" t="n"/>
      <c r="T555" s="1" t="n"/>
      <c r="U555" s="1" t="n"/>
      <c r="V555" s="1" t="n"/>
      <c r="W555" s="1" t="n"/>
      <c r="X555" s="1" t="n"/>
      <c r="Y555" s="1" t="n"/>
      <c r="Z555" s="1" t="n"/>
      <c r="AA555" s="1" t="n"/>
      <c r="AB555" s="1" t="n"/>
      <c r="AC555" s="1" t="n"/>
      <c r="AD555" s="1" t="n"/>
      <c r="AE555" s="1" t="n"/>
      <c r="AF555" s="1" t="n"/>
      <c r="AG555" s="1" t="n"/>
    </row>
    <row r="556">
      <c r="A556" s="1" t="n"/>
      <c r="B556" s="1" t="n"/>
      <c r="C556" s="1" t="n"/>
      <c r="D556" s="1" t="n"/>
      <c r="E556" s="1" t="n"/>
      <c r="F556" s="1" t="n"/>
      <c r="G556" s="1" t="n"/>
      <c r="H556" s="1" t="n"/>
      <c r="I556" s="1" t="n"/>
      <c r="J556" s="1" t="n"/>
      <c r="K556" s="1" t="n"/>
      <c r="L556" s="1" t="n"/>
      <c r="M556" s="1" t="n"/>
      <c r="N556" s="1" t="n"/>
      <c r="O556" s="1" t="n"/>
      <c r="P556" s="1" t="n"/>
      <c r="Q556" s="1" t="n"/>
      <c r="R556" s="1" t="n"/>
      <c r="S556" s="1" t="n"/>
      <c r="T556" s="1" t="n"/>
      <c r="U556" s="1" t="n"/>
      <c r="V556" s="1" t="n"/>
      <c r="W556" s="1" t="n"/>
      <c r="X556" s="1" t="n"/>
      <c r="Y556" s="1" t="n"/>
      <c r="Z556" s="1" t="n"/>
      <c r="AA556" s="1" t="n"/>
      <c r="AB556" s="1" t="n"/>
      <c r="AC556" s="1" t="n"/>
      <c r="AD556" s="1" t="n"/>
      <c r="AE556" s="1" t="n"/>
      <c r="AF556" s="1" t="n"/>
      <c r="AG556" s="1" t="n"/>
    </row>
    <row r="557">
      <c r="A557" s="1" t="n"/>
      <c r="B557" s="1" t="n"/>
      <c r="C557" s="1" t="n"/>
      <c r="D557" s="1" t="n"/>
      <c r="E557" s="1" t="n"/>
      <c r="F557" s="1" t="n"/>
      <c r="G557" s="1" t="n"/>
      <c r="H557" s="1" t="n"/>
      <c r="I557" s="1" t="n"/>
      <c r="J557" s="1" t="n"/>
      <c r="K557" s="1" t="n"/>
      <c r="L557" s="1" t="n"/>
      <c r="M557" s="1" t="n"/>
      <c r="N557" s="1" t="n"/>
      <c r="O557" s="1" t="n"/>
      <c r="P557" s="1" t="n"/>
      <c r="Q557" s="1" t="n"/>
      <c r="R557" s="1" t="n"/>
      <c r="S557" s="1" t="n"/>
      <c r="T557" s="1" t="n"/>
      <c r="U557" s="1" t="n"/>
      <c r="V557" s="1" t="n"/>
      <c r="W557" s="1" t="n"/>
      <c r="X557" s="1" t="n"/>
      <c r="Y557" s="1" t="n"/>
      <c r="Z557" s="1" t="n"/>
      <c r="AA557" s="1" t="n"/>
      <c r="AB557" s="1" t="n"/>
      <c r="AC557" s="1" t="n"/>
      <c r="AD557" s="1" t="n"/>
      <c r="AE557" s="1" t="n"/>
      <c r="AF557" s="1" t="n"/>
      <c r="AG557" s="1" t="n"/>
    </row>
    <row r="558">
      <c r="A558" s="1" t="n"/>
      <c r="B558" s="1" t="n"/>
      <c r="C558" s="1" t="n"/>
      <c r="D558" s="1" t="n"/>
      <c r="E558" s="1" t="n"/>
      <c r="F558" s="1" t="n"/>
      <c r="G558" s="1" t="n"/>
      <c r="H558" s="1" t="n"/>
      <c r="I558" s="1" t="n"/>
      <c r="J558" s="1" t="n"/>
      <c r="K558" s="1" t="n"/>
      <c r="L558" s="1" t="n"/>
      <c r="M558" s="1" t="n"/>
      <c r="N558" s="1" t="n"/>
      <c r="O558" s="1" t="n"/>
      <c r="P558" s="1" t="n"/>
      <c r="Q558" s="1" t="n"/>
      <c r="R558" s="1" t="n"/>
      <c r="S558" s="1" t="n"/>
      <c r="T558" s="1" t="n"/>
      <c r="U558" s="1" t="n"/>
      <c r="V558" s="1" t="n"/>
      <c r="W558" s="1" t="n"/>
      <c r="X558" s="1" t="n"/>
      <c r="Y558" s="1" t="n"/>
      <c r="Z558" s="1" t="n"/>
      <c r="AA558" s="1" t="n"/>
      <c r="AB558" s="1" t="n"/>
      <c r="AC558" s="1" t="n"/>
      <c r="AD558" s="1" t="n"/>
      <c r="AE558" s="1" t="n"/>
      <c r="AF558" s="1" t="n"/>
      <c r="AG558" s="1" t="n"/>
    </row>
    <row r="559">
      <c r="A559" s="1" t="n"/>
      <c r="B559" s="1" t="n"/>
      <c r="C559" s="1" t="n"/>
      <c r="D559" s="1" t="n"/>
      <c r="E559" s="1" t="n"/>
      <c r="F559" s="1" t="n"/>
      <c r="G559" s="1" t="n"/>
      <c r="H559" s="1" t="n"/>
      <c r="I559" s="1" t="n"/>
      <c r="J559" s="1" t="n"/>
      <c r="K559" s="1" t="n"/>
      <c r="L559" s="1" t="n"/>
      <c r="M559" s="1" t="n"/>
      <c r="N559" s="1" t="n"/>
      <c r="O559" s="1" t="n"/>
      <c r="P559" s="1" t="n"/>
      <c r="Q559" s="1" t="n"/>
      <c r="R559" s="1" t="n"/>
      <c r="S559" s="1" t="n"/>
      <c r="T559" s="1" t="n"/>
      <c r="U559" s="1" t="n"/>
      <c r="V559" s="1" t="n"/>
      <c r="W559" s="1" t="n"/>
      <c r="X559" s="1" t="n"/>
      <c r="Y559" s="1" t="n"/>
      <c r="Z559" s="1" t="n"/>
      <c r="AA559" s="1" t="n"/>
      <c r="AB559" s="1" t="n"/>
      <c r="AC559" s="1" t="n"/>
      <c r="AD559" s="1" t="n"/>
      <c r="AE559" s="1" t="n"/>
      <c r="AF559" s="1" t="n"/>
      <c r="AG559" s="1" t="n"/>
    </row>
    <row r="560">
      <c r="A560" s="1" t="n"/>
      <c r="B560" s="1" t="n"/>
      <c r="C560" s="1" t="n"/>
      <c r="D560" s="1" t="n"/>
      <c r="E560" s="1" t="n"/>
      <c r="F560" s="1" t="n"/>
      <c r="G560" s="1" t="n"/>
      <c r="H560" s="1" t="n"/>
      <c r="I560" s="1" t="n"/>
      <c r="J560" s="1" t="n"/>
      <c r="K560" s="1" t="n"/>
      <c r="L560" s="1" t="n"/>
      <c r="M560" s="1" t="n"/>
      <c r="N560" s="1" t="n"/>
      <c r="O560" s="1" t="n"/>
      <c r="P560" s="1" t="n"/>
      <c r="Q560" s="1" t="n"/>
      <c r="R560" s="1" t="n"/>
      <c r="S560" s="1" t="n"/>
      <c r="T560" s="1" t="n"/>
      <c r="U560" s="1" t="n"/>
      <c r="V560" s="1" t="n"/>
      <c r="W560" s="1" t="n"/>
      <c r="X560" s="1" t="n"/>
      <c r="Y560" s="1" t="n"/>
      <c r="Z560" s="1" t="n"/>
      <c r="AA560" s="1" t="n"/>
      <c r="AB560" s="1" t="n"/>
      <c r="AC560" s="1" t="n"/>
      <c r="AD560" s="1" t="n"/>
      <c r="AE560" s="1" t="n"/>
      <c r="AF560" s="1" t="n"/>
      <c r="AG560" s="1" t="n"/>
    </row>
    <row r="561">
      <c r="A561" s="1" t="n"/>
      <c r="B561" s="1" t="n"/>
      <c r="C561" s="1" t="n"/>
      <c r="D561" s="1" t="n"/>
      <c r="E561" s="1" t="n"/>
      <c r="F561" s="1" t="n"/>
      <c r="G561" s="1" t="n"/>
      <c r="H561" s="1" t="n"/>
      <c r="I561" s="1" t="n"/>
      <c r="J561" s="1" t="n"/>
      <c r="K561" s="1" t="n"/>
      <c r="L561" s="1" t="n"/>
      <c r="M561" s="1" t="n"/>
      <c r="N561" s="1" t="n"/>
      <c r="O561" s="1" t="n"/>
      <c r="P561" s="1" t="n"/>
      <c r="Q561" s="1" t="n"/>
      <c r="R561" s="1" t="n"/>
      <c r="S561" s="1" t="n"/>
      <c r="T561" s="1" t="n"/>
      <c r="U561" s="1" t="n"/>
      <c r="V561" s="1" t="n"/>
      <c r="W561" s="1" t="n"/>
      <c r="X561" s="1" t="n"/>
      <c r="Y561" s="1" t="n"/>
      <c r="Z561" s="1" t="n"/>
      <c r="AA561" s="1" t="n"/>
      <c r="AB561" s="1" t="n"/>
      <c r="AC561" s="1" t="n"/>
      <c r="AD561" s="1" t="n"/>
      <c r="AE561" s="1" t="n"/>
      <c r="AF561" s="1" t="n"/>
      <c r="AG561" s="1" t="n"/>
    </row>
    <row r="562">
      <c r="A562" s="1" t="n"/>
      <c r="B562" s="1" t="n"/>
      <c r="C562" s="1" t="n"/>
      <c r="D562" s="1" t="n"/>
      <c r="E562" s="1" t="n"/>
      <c r="F562" s="1" t="n"/>
      <c r="G562" s="1" t="n"/>
      <c r="H562" s="1" t="n"/>
      <c r="I562" s="1" t="n"/>
      <c r="J562" s="1" t="n"/>
      <c r="K562" s="1" t="n"/>
      <c r="L562" s="1" t="n"/>
      <c r="M562" s="1" t="n"/>
      <c r="N562" s="1" t="n"/>
      <c r="O562" s="1" t="n"/>
      <c r="P562" s="1" t="n"/>
      <c r="Q562" s="1" t="n"/>
      <c r="R562" s="1" t="n"/>
      <c r="S562" s="1" t="n"/>
      <c r="T562" s="1" t="n"/>
      <c r="U562" s="1" t="n"/>
      <c r="V562" s="1" t="n"/>
      <c r="W562" s="1" t="n"/>
      <c r="X562" s="1" t="n"/>
      <c r="Y562" s="1" t="n"/>
      <c r="Z562" s="1" t="n"/>
      <c r="AA562" s="1" t="n"/>
      <c r="AB562" s="1" t="n"/>
      <c r="AC562" s="1" t="n"/>
      <c r="AD562" s="1" t="n"/>
      <c r="AE562" s="1" t="n"/>
      <c r="AF562" s="1" t="n"/>
      <c r="AG562" s="1" t="n"/>
    </row>
    <row r="563">
      <c r="A563" s="1" t="n"/>
      <c r="B563" s="1" t="n"/>
      <c r="C563" s="1" t="n"/>
      <c r="D563" s="1" t="n"/>
      <c r="E563" s="1" t="n"/>
      <c r="F563" s="1" t="n"/>
      <c r="G563" s="1" t="n"/>
      <c r="H563" s="1" t="n"/>
      <c r="I563" s="1" t="n"/>
      <c r="J563" s="1" t="n"/>
      <c r="K563" s="1" t="n"/>
      <c r="L563" s="1" t="n"/>
      <c r="M563" s="1" t="n"/>
      <c r="N563" s="1" t="n"/>
      <c r="O563" s="1" t="n"/>
      <c r="P563" s="1" t="n"/>
      <c r="Q563" s="1" t="n"/>
      <c r="R563" s="1" t="n"/>
      <c r="S563" s="1" t="n"/>
      <c r="T563" s="1" t="n"/>
      <c r="U563" s="1" t="n"/>
      <c r="V563" s="1" t="n"/>
      <c r="W563" s="1" t="n"/>
      <c r="X563" s="1" t="n"/>
      <c r="Y563" s="1" t="n"/>
      <c r="Z563" s="1" t="n"/>
      <c r="AA563" s="1" t="n"/>
      <c r="AB563" s="1" t="n"/>
      <c r="AC563" s="1" t="n"/>
      <c r="AD563" s="1" t="n"/>
      <c r="AE563" s="1" t="n"/>
      <c r="AF563" s="1" t="n"/>
      <c r="AG563" s="1" t="n"/>
    </row>
    <row r="564">
      <c r="A564" s="1" t="n"/>
      <c r="B564" s="1" t="n"/>
      <c r="C564" s="1" t="n"/>
      <c r="D564" s="1" t="n"/>
      <c r="E564" s="1" t="n"/>
      <c r="F564" s="1" t="n"/>
      <c r="G564" s="1" t="n"/>
      <c r="H564" s="1" t="n"/>
      <c r="I564" s="1" t="n"/>
      <c r="J564" s="1" t="n"/>
      <c r="K564" s="1" t="n"/>
      <c r="L564" s="1" t="n"/>
      <c r="M564" s="1" t="n"/>
      <c r="N564" s="1" t="n"/>
      <c r="O564" s="1" t="n"/>
      <c r="P564" s="1" t="n"/>
      <c r="Q564" s="1" t="n"/>
      <c r="R564" s="1" t="n"/>
      <c r="S564" s="1" t="n"/>
      <c r="T564" s="1" t="n"/>
      <c r="U564" s="1" t="n"/>
      <c r="V564" s="1" t="n"/>
      <c r="W564" s="1" t="n"/>
      <c r="X564" s="1" t="n"/>
      <c r="Y564" s="1" t="n"/>
      <c r="Z564" s="1" t="n"/>
      <c r="AA564" s="1" t="n"/>
      <c r="AB564" s="1" t="n"/>
      <c r="AC564" s="1" t="n"/>
      <c r="AD564" s="1" t="n"/>
      <c r="AE564" s="1" t="n"/>
      <c r="AF564" s="1" t="n"/>
      <c r="AG564" s="1" t="n"/>
    </row>
    <row r="565">
      <c r="A565" s="1" t="n"/>
      <c r="B565" s="1" t="n"/>
      <c r="C565" s="1" t="n"/>
      <c r="D565" s="1" t="n"/>
      <c r="E565" s="1" t="n"/>
      <c r="F565" s="1" t="n"/>
      <c r="G565" s="1" t="n"/>
      <c r="H565" s="1" t="n"/>
      <c r="I565" s="1" t="n"/>
      <c r="J565" s="1" t="n"/>
      <c r="K565" s="1" t="n"/>
      <c r="L565" s="1" t="n"/>
      <c r="M565" s="1" t="n"/>
      <c r="N565" s="1" t="n"/>
      <c r="O565" s="1" t="n"/>
      <c r="P565" s="1" t="n"/>
      <c r="Q565" s="1" t="n"/>
      <c r="R565" s="1" t="n"/>
      <c r="S565" s="1" t="n"/>
      <c r="T565" s="1" t="n"/>
      <c r="U565" s="1" t="n"/>
      <c r="V565" s="1" t="n"/>
      <c r="W565" s="1" t="n"/>
      <c r="X565" s="1" t="n"/>
      <c r="Y565" s="1" t="n"/>
      <c r="Z565" s="1" t="n"/>
      <c r="AA565" s="1" t="n"/>
      <c r="AB565" s="1" t="n"/>
      <c r="AC565" s="1" t="n"/>
      <c r="AD565" s="1" t="n"/>
      <c r="AE565" s="1" t="n"/>
      <c r="AF565" s="1" t="n"/>
      <c r="AG565" s="1" t="n"/>
    </row>
    <row r="566">
      <c r="A566" s="1" t="n"/>
      <c r="B566" s="1" t="n"/>
      <c r="C566" s="1" t="n"/>
      <c r="D566" s="1" t="n"/>
      <c r="E566" s="1" t="n"/>
      <c r="F566" s="1" t="n"/>
      <c r="G566" s="1" t="n"/>
      <c r="H566" s="1" t="n"/>
      <c r="I566" s="1" t="n"/>
      <c r="J566" s="1" t="n"/>
      <c r="K566" s="1" t="n"/>
      <c r="L566" s="1" t="n"/>
      <c r="M566" s="1" t="n"/>
      <c r="N566" s="1" t="n"/>
      <c r="O566" s="1" t="n"/>
      <c r="P566" s="1" t="n"/>
      <c r="Q566" s="1" t="n"/>
      <c r="R566" s="1" t="n"/>
      <c r="S566" s="1" t="n"/>
      <c r="T566" s="1" t="n"/>
      <c r="U566" s="1" t="n"/>
      <c r="V566" s="1" t="n"/>
      <c r="W566" s="1" t="n"/>
      <c r="X566" s="1" t="n"/>
      <c r="Y566" s="1" t="n"/>
      <c r="Z566" s="1" t="n"/>
      <c r="AA566" s="1" t="n"/>
      <c r="AB566" s="1" t="n"/>
      <c r="AC566" s="1" t="n"/>
      <c r="AD566" s="1" t="n"/>
      <c r="AE566" s="1" t="n"/>
      <c r="AF566" s="1" t="n"/>
      <c r="AG566" s="1" t="n"/>
    </row>
    <row r="567">
      <c r="A567" s="1" t="n"/>
      <c r="B567" s="1" t="n"/>
      <c r="C567" s="1" t="n"/>
      <c r="D567" s="1" t="n"/>
      <c r="E567" s="1" t="n"/>
      <c r="F567" s="1" t="n"/>
      <c r="G567" s="1" t="n"/>
      <c r="H567" s="1" t="n"/>
      <c r="I567" s="1" t="n"/>
      <c r="J567" s="1" t="n"/>
      <c r="K567" s="1" t="n"/>
      <c r="L567" s="1" t="n"/>
      <c r="M567" s="1" t="n"/>
      <c r="N567" s="1" t="n"/>
      <c r="O567" s="1" t="n"/>
      <c r="P567" s="1" t="n"/>
      <c r="Q567" s="1" t="n"/>
      <c r="R567" s="1" t="n"/>
      <c r="S567" s="1" t="n"/>
      <c r="T567" s="1" t="n"/>
      <c r="U567" s="1" t="n"/>
      <c r="V567" s="1" t="n"/>
      <c r="W567" s="1" t="n"/>
      <c r="X567" s="1" t="n"/>
      <c r="Y567" s="1" t="n"/>
      <c r="Z567" s="1" t="n"/>
      <c r="AA567" s="1" t="n"/>
      <c r="AB567" s="1" t="n"/>
      <c r="AC567" s="1" t="n"/>
      <c r="AD567" s="1" t="n"/>
      <c r="AE567" s="1" t="n"/>
      <c r="AF567" s="1" t="n"/>
      <c r="AG567" s="1" t="n"/>
    </row>
    <row r="568">
      <c r="A568" s="1" t="n"/>
      <c r="B568" s="1" t="n"/>
      <c r="C568" s="1" t="n"/>
      <c r="D568" s="1" t="n"/>
      <c r="E568" s="1" t="n"/>
      <c r="F568" s="1" t="n"/>
      <c r="G568" s="1" t="n"/>
      <c r="H568" s="1" t="n"/>
      <c r="I568" s="1" t="n"/>
      <c r="J568" s="1" t="n"/>
      <c r="K568" s="1" t="n"/>
      <c r="L568" s="1" t="n"/>
      <c r="M568" s="1" t="n"/>
      <c r="N568" s="1" t="n"/>
      <c r="O568" s="1" t="n"/>
      <c r="P568" s="1" t="n"/>
      <c r="Q568" s="1" t="n"/>
      <c r="R568" s="1" t="n"/>
      <c r="S568" s="1" t="n"/>
      <c r="T568" s="1" t="n"/>
      <c r="U568" s="1" t="n"/>
      <c r="V568" s="1" t="n"/>
      <c r="W568" s="1" t="n"/>
      <c r="X568" s="1" t="n"/>
      <c r="Y568" s="1" t="n"/>
      <c r="Z568" s="1" t="n"/>
      <c r="AA568" s="1" t="n"/>
      <c r="AB568" s="1" t="n"/>
      <c r="AC568" s="1" t="n"/>
      <c r="AD568" s="1" t="n"/>
      <c r="AE568" s="1" t="n"/>
      <c r="AF568" s="1" t="n"/>
      <c r="AG568" s="1" t="n"/>
    </row>
    <row r="569">
      <c r="A569" s="1" t="n"/>
      <c r="B569" s="1" t="n"/>
      <c r="C569" s="1" t="n"/>
      <c r="D569" s="1" t="n"/>
      <c r="E569" s="1" t="n"/>
      <c r="F569" s="1" t="n"/>
      <c r="G569" s="1" t="n"/>
      <c r="H569" s="1" t="n"/>
      <c r="I569" s="1" t="n"/>
      <c r="J569" s="1" t="n"/>
      <c r="K569" s="1" t="n"/>
      <c r="L569" s="1" t="n"/>
      <c r="M569" s="1" t="n"/>
      <c r="N569" s="1" t="n"/>
      <c r="O569" s="1" t="n"/>
      <c r="P569" s="1" t="n"/>
      <c r="Q569" s="1" t="n"/>
      <c r="R569" s="1" t="n"/>
      <c r="S569" s="1" t="n"/>
      <c r="T569" s="1" t="n"/>
      <c r="U569" s="1" t="n"/>
      <c r="V569" s="1" t="n"/>
      <c r="W569" s="1" t="n"/>
      <c r="X569" s="1" t="n"/>
      <c r="Y569" s="1" t="n"/>
      <c r="Z569" s="1" t="n"/>
      <c r="AA569" s="1" t="n"/>
      <c r="AB569" s="1" t="n"/>
      <c r="AC569" s="1" t="n"/>
      <c r="AD569" s="1" t="n"/>
      <c r="AE569" s="1" t="n"/>
      <c r="AF569" s="1" t="n"/>
      <c r="AG569" s="1" t="n"/>
    </row>
    <row r="570">
      <c r="A570" s="1" t="n"/>
      <c r="B570" s="1" t="n"/>
      <c r="C570" s="1" t="n"/>
      <c r="D570" s="1" t="n"/>
      <c r="E570" s="1" t="n"/>
      <c r="F570" s="1" t="n"/>
      <c r="G570" s="1" t="n"/>
      <c r="H570" s="1" t="n"/>
      <c r="I570" s="1" t="n"/>
      <c r="J570" s="1" t="n"/>
      <c r="K570" s="1" t="n"/>
      <c r="L570" s="1" t="n"/>
      <c r="M570" s="1" t="n"/>
      <c r="N570" s="1" t="n"/>
      <c r="O570" s="1" t="n"/>
      <c r="P570" s="1" t="n"/>
      <c r="Q570" s="1" t="n"/>
      <c r="R570" s="1" t="n"/>
      <c r="S570" s="1" t="n"/>
      <c r="T570" s="1" t="n"/>
      <c r="U570" s="1" t="n"/>
      <c r="V570" s="1" t="n"/>
      <c r="W570" s="1" t="n"/>
      <c r="X570" s="1" t="n"/>
      <c r="Y570" s="1" t="n"/>
      <c r="Z570" s="1" t="n"/>
      <c r="AA570" s="1" t="n"/>
      <c r="AB570" s="1" t="n"/>
      <c r="AC570" s="1" t="n"/>
      <c r="AD570" s="1" t="n"/>
      <c r="AE570" s="1" t="n"/>
      <c r="AF570" s="1" t="n"/>
      <c r="AG570" s="1" t="n"/>
    </row>
    <row r="571">
      <c r="A571" s="1" t="n"/>
      <c r="B571" s="1" t="n"/>
      <c r="C571" s="1" t="n"/>
      <c r="D571" s="1" t="n"/>
      <c r="E571" s="1" t="n"/>
      <c r="F571" s="1" t="n"/>
      <c r="G571" s="1" t="n"/>
      <c r="H571" s="1" t="n"/>
      <c r="I571" s="1" t="n"/>
      <c r="J571" s="1" t="n"/>
      <c r="K571" s="1" t="n"/>
      <c r="L571" s="1" t="n"/>
      <c r="M571" s="1" t="n"/>
      <c r="N571" s="1" t="n"/>
      <c r="O571" s="1" t="n"/>
      <c r="P571" s="1" t="n"/>
      <c r="Q571" s="1" t="n"/>
      <c r="R571" s="1" t="n"/>
      <c r="S571" s="1" t="n"/>
      <c r="T571" s="1" t="n"/>
      <c r="U571" s="1" t="n"/>
      <c r="V571" s="1" t="n"/>
      <c r="W571" s="1" t="n"/>
      <c r="X571" s="1" t="n"/>
      <c r="Y571" s="1" t="n"/>
      <c r="Z571" s="1" t="n"/>
      <c r="AA571" s="1" t="n"/>
      <c r="AB571" s="1" t="n"/>
      <c r="AC571" s="1" t="n"/>
      <c r="AD571" s="1" t="n"/>
      <c r="AE571" s="1" t="n"/>
      <c r="AF571" s="1" t="n"/>
      <c r="AG571" s="1" t="n"/>
    </row>
    <row r="572">
      <c r="A572" s="1" t="n"/>
      <c r="B572" s="1" t="n"/>
      <c r="C572" s="1" t="n"/>
      <c r="D572" s="1" t="n"/>
      <c r="E572" s="1" t="n"/>
      <c r="F572" s="1" t="n"/>
      <c r="G572" s="1" t="n"/>
      <c r="H572" s="1" t="n"/>
      <c r="I572" s="1" t="n"/>
      <c r="J572" s="1" t="n"/>
      <c r="K572" s="1" t="n"/>
      <c r="L572" s="1" t="n"/>
      <c r="M572" s="1" t="n"/>
      <c r="N572" s="1" t="n"/>
      <c r="O572" s="1" t="n"/>
      <c r="P572" s="1" t="n"/>
      <c r="Q572" s="1" t="n"/>
      <c r="R572" s="1" t="n"/>
      <c r="S572" s="1" t="n"/>
      <c r="T572" s="1" t="n"/>
      <c r="U572" s="1" t="n"/>
      <c r="V572" s="1" t="n"/>
      <c r="W572" s="1" t="n"/>
      <c r="X572" s="1" t="n"/>
      <c r="Y572" s="1" t="n"/>
      <c r="Z572" s="1" t="n"/>
      <c r="AA572" s="1" t="n"/>
      <c r="AB572" s="1" t="n"/>
      <c r="AC572" s="1" t="n"/>
      <c r="AD572" s="1" t="n"/>
      <c r="AE572" s="1" t="n"/>
      <c r="AF572" s="1" t="n"/>
      <c r="AG572" s="1" t="n"/>
    </row>
    <row r="573">
      <c r="A573" s="1" t="n"/>
      <c r="B573" s="1" t="n"/>
      <c r="C573" s="1" t="n"/>
      <c r="D573" s="1" t="n"/>
      <c r="E573" s="1" t="n"/>
      <c r="F573" s="1" t="n"/>
      <c r="G573" s="1" t="n"/>
      <c r="H573" s="1" t="n"/>
      <c r="I573" s="1" t="n"/>
      <c r="J573" s="1" t="n"/>
      <c r="K573" s="1" t="n"/>
      <c r="L573" s="1" t="n"/>
      <c r="M573" s="1" t="n"/>
      <c r="N573" s="1" t="n"/>
      <c r="O573" s="1" t="n"/>
      <c r="P573" s="1" t="n"/>
      <c r="Q573" s="1" t="n"/>
      <c r="R573" s="1" t="n"/>
      <c r="S573" s="1" t="n"/>
      <c r="T573" s="1" t="n"/>
      <c r="U573" s="1" t="n"/>
      <c r="V573" s="1" t="n"/>
      <c r="W573" s="1" t="n"/>
      <c r="X573" s="1" t="n"/>
      <c r="Y573" s="1" t="n"/>
      <c r="Z573" s="1" t="n"/>
      <c r="AA573" s="1" t="n"/>
      <c r="AB573" s="1" t="n"/>
      <c r="AC573" s="1" t="n"/>
      <c r="AD573" s="1" t="n"/>
      <c r="AE573" s="1" t="n"/>
      <c r="AF573" s="1" t="n"/>
      <c r="AG573" s="1" t="n"/>
    </row>
    <row r="574">
      <c r="A574" s="1" t="n"/>
      <c r="B574" s="1" t="n"/>
      <c r="C574" s="1" t="n"/>
      <c r="D574" s="1" t="n"/>
      <c r="E574" s="1" t="n"/>
      <c r="F574" s="1" t="n"/>
      <c r="G574" s="1" t="n"/>
      <c r="H574" s="1" t="n"/>
      <c r="I574" s="1" t="n"/>
      <c r="J574" s="1" t="n"/>
      <c r="K574" s="1" t="n"/>
      <c r="L574" s="1" t="n"/>
      <c r="M574" s="1" t="n"/>
      <c r="N574" s="1" t="n"/>
      <c r="O574" s="1" t="n"/>
      <c r="P574" s="1" t="n"/>
      <c r="Q574" s="1" t="n"/>
      <c r="R574" s="1" t="n"/>
      <c r="S574" s="1" t="n"/>
      <c r="T574" s="1" t="n"/>
      <c r="U574" s="1" t="n"/>
      <c r="V574" s="1" t="n"/>
      <c r="W574" s="1" t="n"/>
      <c r="X574" s="1" t="n"/>
      <c r="Y574" s="1" t="n"/>
      <c r="Z574" s="1" t="n"/>
      <c r="AA574" s="1" t="n"/>
      <c r="AB574" s="1" t="n"/>
      <c r="AC574" s="1" t="n"/>
      <c r="AD574" s="1" t="n"/>
      <c r="AE574" s="1" t="n"/>
      <c r="AF574" s="1" t="n"/>
      <c r="AG574" s="1" t="n"/>
    </row>
    <row r="575">
      <c r="A575" s="1" t="n"/>
      <c r="B575" s="1" t="n"/>
      <c r="C575" s="1" t="n"/>
      <c r="D575" s="1" t="n"/>
      <c r="E575" s="1" t="n"/>
      <c r="F575" s="1" t="n"/>
      <c r="G575" s="1" t="n"/>
      <c r="H575" s="1" t="n"/>
      <c r="I575" s="1" t="n"/>
      <c r="J575" s="1" t="n"/>
      <c r="K575" s="1" t="n"/>
      <c r="L575" s="1" t="n"/>
      <c r="M575" s="1" t="n"/>
      <c r="N575" s="1" t="n"/>
      <c r="O575" s="1" t="n"/>
      <c r="P575" s="1" t="n"/>
      <c r="Q575" s="1" t="n"/>
      <c r="R575" s="1" t="n"/>
      <c r="S575" s="1" t="n"/>
      <c r="T575" s="1" t="n"/>
      <c r="U575" s="1" t="n"/>
      <c r="V575" s="1" t="n"/>
      <c r="W575" s="1" t="n"/>
      <c r="X575" s="1" t="n"/>
      <c r="Y575" s="1" t="n"/>
      <c r="Z575" s="1" t="n"/>
      <c r="AA575" s="1" t="n"/>
      <c r="AB575" s="1" t="n"/>
      <c r="AC575" s="1" t="n"/>
      <c r="AD575" s="1" t="n"/>
      <c r="AE575" s="1" t="n"/>
      <c r="AF575" s="1" t="n"/>
      <c r="AG575" s="1" t="n"/>
    </row>
    <row r="576">
      <c r="A576" s="1" t="n"/>
      <c r="B576" s="1" t="n"/>
      <c r="C576" s="1" t="n"/>
      <c r="D576" s="1" t="n"/>
      <c r="E576" s="1" t="n"/>
      <c r="F576" s="1" t="n"/>
      <c r="G576" s="1" t="n"/>
      <c r="H576" s="1" t="n"/>
      <c r="I576" s="1" t="n"/>
      <c r="J576" s="1" t="n"/>
      <c r="K576" s="1" t="n"/>
      <c r="L576" s="1" t="n"/>
      <c r="M576" s="1" t="n"/>
      <c r="N576" s="1" t="n"/>
      <c r="O576" s="1" t="n"/>
      <c r="P576" s="1" t="n"/>
      <c r="Q576" s="1" t="n"/>
      <c r="R576" s="1" t="n"/>
      <c r="S576" s="1" t="n"/>
      <c r="T576" s="1" t="n"/>
      <c r="U576" s="1" t="n"/>
      <c r="V576" s="1" t="n"/>
      <c r="W576" s="1" t="n"/>
      <c r="X576" s="1" t="n"/>
      <c r="Y576" s="1" t="n"/>
      <c r="Z576" s="1" t="n"/>
      <c r="AA576" s="1" t="n"/>
      <c r="AB576" s="1" t="n"/>
      <c r="AC576" s="1" t="n"/>
      <c r="AD576" s="1" t="n"/>
      <c r="AE576" s="1" t="n"/>
      <c r="AF576" s="1" t="n"/>
      <c r="AG576" s="1" t="n"/>
    </row>
    <row r="577">
      <c r="A577" s="1" t="n"/>
      <c r="B577" s="1" t="n"/>
      <c r="C577" s="1" t="n"/>
      <c r="D577" s="1" t="n"/>
      <c r="E577" s="1" t="n"/>
      <c r="F577" s="1" t="n"/>
      <c r="G577" s="1" t="n"/>
      <c r="H577" s="1" t="n"/>
      <c r="I577" s="1" t="n"/>
      <c r="J577" s="1" t="n"/>
      <c r="K577" s="1" t="n"/>
      <c r="L577" s="1" t="n"/>
      <c r="M577" s="1" t="n"/>
      <c r="N577" s="1" t="n"/>
      <c r="O577" s="1" t="n"/>
      <c r="P577" s="1" t="n"/>
      <c r="Q577" s="1" t="n"/>
      <c r="R577" s="1" t="n"/>
      <c r="S577" s="1" t="n"/>
      <c r="T577" s="1" t="n"/>
      <c r="U577" s="1" t="n"/>
      <c r="V577" s="1" t="n"/>
      <c r="W577" s="1" t="n"/>
      <c r="X577" s="1" t="n"/>
      <c r="Y577" s="1" t="n"/>
      <c r="Z577" s="1" t="n"/>
      <c r="AA577" s="1" t="n"/>
      <c r="AB577" s="1" t="n"/>
      <c r="AC577" s="1" t="n"/>
      <c r="AD577" s="1" t="n"/>
      <c r="AE577" s="1" t="n"/>
      <c r="AF577" s="1" t="n"/>
      <c r="AG577" s="1" t="n"/>
    </row>
    <row r="578">
      <c r="A578" s="1" t="n"/>
      <c r="B578" s="1" t="n"/>
      <c r="C578" s="1" t="n"/>
      <c r="D578" s="1" t="n"/>
      <c r="E578" s="1" t="n"/>
      <c r="F578" s="1" t="n"/>
      <c r="G578" s="1" t="n"/>
      <c r="H578" s="1" t="n"/>
      <c r="I578" s="1" t="n"/>
      <c r="J578" s="1" t="n"/>
      <c r="K578" s="1" t="n"/>
      <c r="L578" s="1" t="n"/>
      <c r="M578" s="1" t="n"/>
      <c r="N578" s="1" t="n"/>
      <c r="O578" s="1" t="n"/>
      <c r="P578" s="1" t="n"/>
      <c r="Q578" s="1" t="n"/>
      <c r="R578" s="1" t="n"/>
      <c r="S578" s="1" t="n"/>
      <c r="T578" s="1" t="n"/>
      <c r="U578" s="1" t="n"/>
      <c r="V578" s="1" t="n"/>
      <c r="W578" s="1" t="n"/>
      <c r="X578" s="1" t="n"/>
      <c r="Y578" s="1" t="n"/>
      <c r="Z578" s="1" t="n"/>
      <c r="AA578" s="1" t="n"/>
      <c r="AB578" s="1" t="n"/>
      <c r="AC578" s="1" t="n"/>
      <c r="AD578" s="1" t="n"/>
      <c r="AE578" s="1" t="n"/>
      <c r="AF578" s="1" t="n"/>
      <c r="AG578" s="1" t="n"/>
    </row>
    <row r="579">
      <c r="A579" s="1" t="n"/>
      <c r="B579" s="1" t="n"/>
      <c r="C579" s="1" t="n"/>
      <c r="D579" s="1" t="n"/>
      <c r="E579" s="1" t="n"/>
      <c r="F579" s="1" t="n"/>
      <c r="G579" s="1" t="n"/>
      <c r="H579" s="1" t="n"/>
      <c r="I579" s="1" t="n"/>
      <c r="J579" s="1" t="n"/>
      <c r="K579" s="1" t="n"/>
      <c r="L579" s="1" t="n"/>
      <c r="M579" s="1" t="n"/>
      <c r="N579" s="1" t="n"/>
      <c r="O579" s="1" t="n"/>
      <c r="P579" s="1" t="n"/>
      <c r="Q579" s="1" t="n"/>
      <c r="R579" s="1" t="n"/>
      <c r="S579" s="1" t="n"/>
      <c r="T579" s="1" t="n"/>
      <c r="U579" s="1" t="n"/>
      <c r="V579" s="1" t="n"/>
      <c r="W579" s="1" t="n"/>
      <c r="X579" s="1" t="n"/>
      <c r="Y579" s="1" t="n"/>
      <c r="Z579" s="1" t="n"/>
      <c r="AA579" s="1" t="n"/>
      <c r="AB579" s="1" t="n"/>
      <c r="AC579" s="1" t="n"/>
      <c r="AD579" s="1" t="n"/>
      <c r="AE579" s="1" t="n"/>
      <c r="AF579" s="1" t="n"/>
      <c r="AG579" s="1" t="n"/>
    </row>
    <row r="580">
      <c r="A580" s="1" t="n"/>
      <c r="B580" s="1" t="n"/>
      <c r="C580" s="1" t="n"/>
      <c r="D580" s="1" t="n"/>
      <c r="E580" s="1" t="n"/>
      <c r="F580" s="1" t="n"/>
      <c r="G580" s="1" t="n"/>
      <c r="H580" s="1" t="n"/>
      <c r="I580" s="1" t="n"/>
      <c r="J580" s="1" t="n"/>
      <c r="K580" s="1" t="n"/>
      <c r="L580" s="1" t="n"/>
      <c r="M580" s="1" t="n"/>
      <c r="N580" s="1" t="n"/>
      <c r="O580" s="1" t="n"/>
      <c r="P580" s="1" t="n"/>
      <c r="Q580" s="1" t="n"/>
      <c r="R580" s="1" t="n"/>
      <c r="S580" s="1" t="n"/>
      <c r="T580" s="1" t="n"/>
      <c r="U580" s="1" t="n"/>
      <c r="V580" s="1" t="n"/>
      <c r="W580" s="1" t="n"/>
      <c r="X580" s="1" t="n"/>
      <c r="Y580" s="1" t="n"/>
      <c r="Z580" s="1" t="n"/>
      <c r="AA580" s="1" t="n"/>
      <c r="AB580" s="1" t="n"/>
      <c r="AC580" s="1" t="n"/>
      <c r="AD580" s="1" t="n"/>
      <c r="AE580" s="1" t="n"/>
      <c r="AF580" s="1" t="n"/>
      <c r="AG580" s="1" t="n"/>
    </row>
    <row r="581">
      <c r="A581" s="1" t="n"/>
      <c r="B581" s="1" t="n"/>
      <c r="C581" s="1" t="n"/>
      <c r="D581" s="1" t="n"/>
      <c r="E581" s="1" t="n"/>
      <c r="F581" s="1" t="n"/>
      <c r="G581" s="1" t="n"/>
      <c r="H581" s="1" t="n"/>
      <c r="I581" s="1" t="n"/>
      <c r="J581" s="1" t="n"/>
      <c r="K581" s="1" t="n"/>
      <c r="L581" s="1" t="n"/>
      <c r="M581" s="1" t="n"/>
      <c r="N581" s="1" t="n"/>
      <c r="O581" s="1" t="n"/>
      <c r="P581" s="1" t="n"/>
      <c r="Q581" s="1" t="n"/>
      <c r="R581" s="1" t="n"/>
      <c r="S581" s="1" t="n"/>
      <c r="T581" s="1" t="n"/>
      <c r="U581" s="1" t="n"/>
      <c r="V581" s="1" t="n"/>
      <c r="W581" s="1" t="n"/>
      <c r="X581" s="1" t="n"/>
      <c r="Y581" s="1" t="n"/>
      <c r="Z581" s="1" t="n"/>
      <c r="AA581" s="1" t="n"/>
      <c r="AB581" s="1" t="n"/>
      <c r="AC581" s="1" t="n"/>
      <c r="AD581" s="1" t="n"/>
      <c r="AE581" s="1" t="n"/>
      <c r="AF581" s="1" t="n"/>
      <c r="AG581" s="1" t="n"/>
    </row>
    <row r="582">
      <c r="A582" s="1" t="n"/>
      <c r="B582" s="1" t="n"/>
      <c r="C582" s="1" t="n"/>
      <c r="D582" s="1" t="n"/>
      <c r="E582" s="1" t="n"/>
      <c r="F582" s="1" t="n"/>
      <c r="G582" s="1" t="n"/>
      <c r="H582" s="1" t="n"/>
      <c r="I582" s="1" t="n"/>
      <c r="J582" s="1" t="n"/>
      <c r="K582" s="1" t="n"/>
      <c r="L582" s="1" t="n"/>
      <c r="M582" s="1" t="n"/>
      <c r="N582" s="1" t="n"/>
      <c r="O582" s="1" t="n"/>
      <c r="P582" s="1" t="n"/>
      <c r="Q582" s="1" t="n"/>
      <c r="R582" s="1" t="n"/>
      <c r="S582" s="1" t="n"/>
      <c r="T582" s="1" t="n"/>
      <c r="U582" s="1" t="n"/>
      <c r="V582" s="1" t="n"/>
      <c r="W582" s="1" t="n"/>
      <c r="X582" s="1" t="n"/>
      <c r="Y582" s="1" t="n"/>
      <c r="Z582" s="1" t="n"/>
      <c r="AA582" s="1" t="n"/>
      <c r="AB582" s="1" t="n"/>
      <c r="AC582" s="1" t="n"/>
      <c r="AD582" s="1" t="n"/>
      <c r="AE582" s="1" t="n"/>
      <c r="AF582" s="1" t="n"/>
      <c r="AG582" s="1" t="n"/>
    </row>
    <row r="583">
      <c r="A583" s="1" t="n"/>
      <c r="B583" s="1" t="n"/>
      <c r="C583" s="1" t="n"/>
      <c r="D583" s="1" t="n"/>
      <c r="E583" s="1" t="n"/>
      <c r="F583" s="1" t="n"/>
      <c r="G583" s="1" t="n"/>
      <c r="H583" s="1" t="n"/>
      <c r="I583" s="1" t="n"/>
      <c r="J583" s="1" t="n"/>
      <c r="K583" s="1" t="n"/>
      <c r="L583" s="1" t="n"/>
      <c r="M583" s="1" t="n"/>
      <c r="N583" s="1" t="n"/>
      <c r="O583" s="1" t="n"/>
      <c r="P583" s="1" t="n"/>
      <c r="Q583" s="1" t="n"/>
      <c r="R583" s="1" t="n"/>
      <c r="S583" s="1" t="n"/>
      <c r="T583" s="1" t="n"/>
      <c r="U583" s="1" t="n"/>
      <c r="V583" s="1" t="n"/>
      <c r="W583" s="1" t="n"/>
      <c r="X583" s="1" t="n"/>
      <c r="Y583" s="1" t="n"/>
      <c r="Z583" s="1" t="n"/>
      <c r="AA583" s="1" t="n"/>
      <c r="AB583" s="1" t="n"/>
      <c r="AC583" s="1" t="n"/>
      <c r="AD583" s="1" t="n"/>
      <c r="AE583" s="1" t="n"/>
      <c r="AF583" s="1" t="n"/>
      <c r="AG583" s="1" t="n"/>
    </row>
    <row r="584">
      <c r="A584" s="1" t="n"/>
      <c r="B584" s="1" t="n"/>
      <c r="C584" s="1" t="n"/>
      <c r="D584" s="1" t="n"/>
      <c r="E584" s="1" t="n"/>
      <c r="F584" s="1" t="n"/>
      <c r="G584" s="1" t="n"/>
      <c r="H584" s="1" t="n"/>
      <c r="I584" s="1" t="n"/>
      <c r="J584" s="1" t="n"/>
      <c r="K584" s="1" t="n"/>
      <c r="L584" s="1" t="n"/>
      <c r="M584" s="1" t="n"/>
      <c r="N584" s="1" t="n"/>
      <c r="O584" s="1" t="n"/>
      <c r="P584" s="1" t="n"/>
      <c r="Q584" s="1" t="n"/>
      <c r="R584" s="1" t="n"/>
      <c r="S584" s="1" t="n"/>
      <c r="T584" s="1" t="n"/>
      <c r="U584" s="1" t="n"/>
      <c r="V584" s="1" t="n"/>
      <c r="W584" s="1" t="n"/>
      <c r="X584" s="1" t="n"/>
      <c r="Y584" s="1" t="n"/>
      <c r="Z584" s="1" t="n"/>
      <c r="AA584" s="1" t="n"/>
      <c r="AB584" s="1" t="n"/>
      <c r="AC584" s="1" t="n"/>
      <c r="AD584" s="1" t="n"/>
      <c r="AE584" s="1" t="n"/>
      <c r="AF584" s="1" t="n"/>
      <c r="AG584" s="1" t="n"/>
    </row>
    <row r="585">
      <c r="A585" s="1" t="n"/>
      <c r="B585" s="1" t="n"/>
      <c r="C585" s="1" t="n"/>
      <c r="D585" s="1" t="n"/>
      <c r="E585" s="1" t="n"/>
      <c r="F585" s="1" t="n"/>
      <c r="G585" s="1" t="n"/>
      <c r="H585" s="1" t="n"/>
      <c r="I585" s="1" t="n"/>
      <c r="J585" s="1" t="n"/>
      <c r="K585" s="1" t="n"/>
      <c r="L585" s="1" t="n"/>
      <c r="M585" s="1" t="n"/>
      <c r="N585" s="1" t="n"/>
      <c r="O585" s="1" t="n"/>
      <c r="P585" s="1" t="n"/>
      <c r="Q585" s="1" t="n"/>
      <c r="R585" s="1" t="n"/>
      <c r="S585" s="1" t="n"/>
      <c r="T585" s="1" t="n"/>
      <c r="U585" s="1" t="n"/>
      <c r="V585" s="1" t="n"/>
      <c r="W585" s="1" t="n"/>
      <c r="X585" s="1" t="n"/>
      <c r="Y585" s="1" t="n"/>
      <c r="Z585" s="1" t="n"/>
      <c r="AA585" s="1" t="n"/>
      <c r="AB585" s="1" t="n"/>
      <c r="AC585" s="1" t="n"/>
      <c r="AD585" s="1" t="n"/>
      <c r="AE585" s="1" t="n"/>
      <c r="AF585" s="1" t="n"/>
      <c r="AG585" s="1" t="n"/>
    </row>
    <row r="586">
      <c r="A586" s="1" t="n"/>
      <c r="B586" s="1" t="n"/>
      <c r="C586" s="1" t="n"/>
      <c r="D586" s="1" t="n"/>
      <c r="E586" s="1" t="n"/>
      <c r="F586" s="1" t="n"/>
      <c r="G586" s="1" t="n"/>
      <c r="H586" s="1" t="n"/>
      <c r="I586" s="1" t="n"/>
      <c r="J586" s="1" t="n"/>
      <c r="K586" s="1" t="n"/>
      <c r="L586" s="1" t="n"/>
      <c r="M586" s="1" t="n"/>
      <c r="N586" s="1" t="n"/>
      <c r="O586" s="1" t="n"/>
      <c r="P586" s="1" t="n"/>
      <c r="Q586" s="1" t="n"/>
      <c r="R586" s="1" t="n"/>
      <c r="S586" s="1" t="n"/>
      <c r="T586" s="1" t="n"/>
      <c r="U586" s="1" t="n"/>
      <c r="V586" s="1" t="n"/>
      <c r="W586" s="1" t="n"/>
      <c r="X586" s="1" t="n"/>
      <c r="Y586" s="1" t="n"/>
      <c r="Z586" s="1" t="n"/>
      <c r="AA586" s="1" t="n"/>
      <c r="AB586" s="1" t="n"/>
      <c r="AC586" s="1" t="n"/>
      <c r="AD586" s="1" t="n"/>
      <c r="AE586" s="1" t="n"/>
      <c r="AF586" s="1" t="n"/>
      <c r="AG586" s="1" t="n"/>
    </row>
    <row r="587">
      <c r="A587" s="1" t="n"/>
      <c r="B587" s="1" t="n"/>
      <c r="C587" s="1" t="n"/>
      <c r="D587" s="1" t="n"/>
      <c r="E587" s="1" t="n"/>
      <c r="F587" s="1" t="n"/>
      <c r="G587" s="1" t="n"/>
      <c r="H587" s="1" t="n"/>
      <c r="I587" s="1" t="n"/>
      <c r="J587" s="1" t="n"/>
      <c r="K587" s="1" t="n"/>
      <c r="L587" s="1" t="n"/>
      <c r="M587" s="1" t="n"/>
      <c r="N587" s="1" t="n"/>
      <c r="O587" s="1" t="n"/>
      <c r="P587" s="1" t="n"/>
      <c r="Q587" s="1" t="n"/>
      <c r="R587" s="1" t="n"/>
      <c r="S587" s="1" t="n"/>
      <c r="T587" s="1" t="n"/>
      <c r="U587" s="1" t="n"/>
      <c r="V587" s="1" t="n"/>
      <c r="W587" s="1" t="n"/>
      <c r="X587" s="1" t="n"/>
      <c r="Y587" s="1" t="n"/>
      <c r="Z587" s="1" t="n"/>
      <c r="AA587" s="1" t="n"/>
      <c r="AB587" s="1" t="n"/>
      <c r="AC587" s="1" t="n"/>
      <c r="AD587" s="1" t="n"/>
      <c r="AE587" s="1" t="n"/>
      <c r="AF587" s="1" t="n"/>
      <c r="AG587" s="1" t="n"/>
    </row>
    <row r="588">
      <c r="A588" s="1" t="n"/>
      <c r="B588" s="1" t="n"/>
      <c r="C588" s="1" t="n"/>
      <c r="D588" s="1" t="n"/>
      <c r="E588" s="1" t="n"/>
      <c r="F588" s="1" t="n"/>
      <c r="G588" s="1" t="n"/>
      <c r="H588" s="1" t="n"/>
      <c r="I588" s="1" t="n"/>
      <c r="J588" s="1" t="n"/>
      <c r="K588" s="1" t="n"/>
      <c r="L588" s="1" t="n"/>
      <c r="M588" s="1" t="n"/>
      <c r="N588" s="1" t="n"/>
      <c r="O588" s="1" t="n"/>
      <c r="P588" s="1" t="n"/>
      <c r="Q588" s="1" t="n"/>
      <c r="R588" s="1" t="n"/>
      <c r="S588" s="1" t="n"/>
      <c r="T588" s="1" t="n"/>
      <c r="U588" s="1" t="n"/>
      <c r="V588" s="1" t="n"/>
      <c r="W588" s="1" t="n"/>
      <c r="X588" s="1" t="n"/>
      <c r="Y588" s="1" t="n"/>
      <c r="Z588" s="1" t="n"/>
      <c r="AA588" s="1" t="n"/>
      <c r="AB588" s="1" t="n"/>
      <c r="AC588" s="1" t="n"/>
      <c r="AD588" s="1" t="n"/>
      <c r="AE588" s="1" t="n"/>
      <c r="AF588" s="1" t="n"/>
      <c r="AG588" s="1" t="n"/>
    </row>
    <row r="589">
      <c r="A589" s="1" t="n"/>
      <c r="B589" s="1" t="n"/>
      <c r="C589" s="1" t="n"/>
      <c r="D589" s="1" t="n"/>
      <c r="E589" s="1" t="n"/>
      <c r="F589" s="1" t="n"/>
      <c r="G589" s="1" t="n"/>
      <c r="H589" s="1" t="n"/>
      <c r="I589" s="1" t="n"/>
      <c r="J589" s="1" t="n"/>
      <c r="K589" s="1" t="n"/>
      <c r="L589" s="1" t="n"/>
      <c r="M589" s="1" t="n"/>
      <c r="N589" s="1" t="n"/>
      <c r="O589" s="1" t="n"/>
      <c r="P589" s="1" t="n"/>
      <c r="Q589" s="1" t="n"/>
      <c r="R589" s="1" t="n"/>
      <c r="S589" s="1" t="n"/>
      <c r="T589" s="1" t="n"/>
      <c r="U589" s="1" t="n"/>
      <c r="V589" s="1" t="n"/>
      <c r="W589" s="1" t="n"/>
      <c r="X589" s="1" t="n"/>
      <c r="Y589" s="1" t="n"/>
      <c r="Z589" s="1" t="n"/>
      <c r="AA589" s="1" t="n"/>
      <c r="AB589" s="1" t="n"/>
      <c r="AC589" s="1" t="n"/>
      <c r="AD589" s="1" t="n"/>
      <c r="AE589" s="1" t="n"/>
      <c r="AF589" s="1" t="n"/>
      <c r="AG589" s="1" t="n"/>
    </row>
    <row r="590">
      <c r="A590" s="1" t="n"/>
      <c r="B590" s="1" t="n"/>
      <c r="C590" s="1" t="n"/>
      <c r="D590" s="1" t="n"/>
      <c r="E590" s="1" t="n"/>
      <c r="F590" s="1" t="n"/>
      <c r="G590" s="1" t="n"/>
      <c r="H590" s="1" t="n"/>
      <c r="I590" s="1" t="n"/>
      <c r="J590" s="1" t="n"/>
      <c r="K590" s="1" t="n"/>
      <c r="L590" s="1" t="n"/>
      <c r="M590" s="1" t="n"/>
      <c r="N590" s="1" t="n"/>
      <c r="O590" s="1" t="n"/>
      <c r="P590" s="1" t="n"/>
      <c r="Q590" s="1" t="n"/>
      <c r="R590" s="1" t="n"/>
      <c r="S590" s="1" t="n"/>
      <c r="T590" s="1" t="n"/>
      <c r="U590" s="1" t="n"/>
      <c r="V590" s="1" t="n"/>
      <c r="W590" s="1" t="n"/>
      <c r="X590" s="1" t="n"/>
      <c r="Y590" s="1" t="n"/>
      <c r="Z590" s="1" t="n"/>
      <c r="AA590" s="1" t="n"/>
      <c r="AB590" s="1" t="n"/>
      <c r="AC590" s="1" t="n"/>
      <c r="AD590" s="1" t="n"/>
      <c r="AE590" s="1" t="n"/>
      <c r="AF590" s="1" t="n"/>
      <c r="AG590" s="1" t="n"/>
    </row>
    <row r="591">
      <c r="A591" s="1" t="n"/>
      <c r="B591" s="1" t="n"/>
      <c r="C591" s="1" t="n"/>
      <c r="D591" s="1" t="n"/>
      <c r="E591" s="1" t="n"/>
      <c r="F591" s="1" t="n"/>
      <c r="G591" s="1" t="n"/>
      <c r="H591" s="1" t="n"/>
      <c r="I591" s="1" t="n"/>
      <c r="J591" s="1" t="n"/>
      <c r="K591" s="1" t="n"/>
      <c r="L591" s="1" t="n"/>
      <c r="M591" s="1" t="n"/>
      <c r="N591" s="1" t="n"/>
      <c r="O591" s="1" t="n"/>
      <c r="P591" s="1" t="n"/>
      <c r="Q591" s="1" t="n"/>
      <c r="R591" s="1" t="n"/>
      <c r="S591" s="1" t="n"/>
      <c r="T591" s="1" t="n"/>
      <c r="U591" s="1" t="n"/>
      <c r="V591" s="1" t="n"/>
      <c r="W591" s="1" t="n"/>
      <c r="X591" s="1" t="n"/>
      <c r="Y591" s="1" t="n"/>
      <c r="Z591" s="1" t="n"/>
      <c r="AA591" s="1" t="n"/>
      <c r="AB591" s="1" t="n"/>
      <c r="AC591" s="1" t="n"/>
      <c r="AD591" s="1" t="n"/>
      <c r="AE591" s="1" t="n"/>
      <c r="AF591" s="1" t="n"/>
      <c r="AG591" s="1" t="n"/>
    </row>
    <row r="592">
      <c r="A592" s="1" t="n"/>
      <c r="B592" s="1" t="n"/>
      <c r="C592" s="1" t="n"/>
      <c r="D592" s="1" t="n"/>
      <c r="E592" s="1" t="n"/>
      <c r="F592" s="1" t="n"/>
      <c r="G592" s="1" t="n"/>
      <c r="H592" s="1" t="n"/>
      <c r="I592" s="1" t="n"/>
      <c r="J592" s="1" t="n"/>
      <c r="K592" s="1" t="n"/>
      <c r="L592" s="1" t="n"/>
      <c r="M592" s="1" t="n"/>
      <c r="N592" s="1" t="n"/>
      <c r="O592" s="1" t="n"/>
      <c r="P592" s="1" t="n"/>
      <c r="Q592" s="1" t="n"/>
      <c r="R592" s="1" t="n"/>
      <c r="S592" s="1" t="n"/>
      <c r="T592" s="1" t="n"/>
      <c r="U592" s="1" t="n"/>
      <c r="V592" s="1" t="n"/>
      <c r="W592" s="1" t="n"/>
      <c r="X592" s="1" t="n"/>
      <c r="Y592" s="1" t="n"/>
      <c r="Z592" s="1" t="n"/>
      <c r="AA592" s="1" t="n"/>
      <c r="AB592" s="1" t="n"/>
      <c r="AC592" s="1" t="n"/>
      <c r="AD592" s="1" t="n"/>
      <c r="AE592" s="1" t="n"/>
      <c r="AF592" s="1" t="n"/>
      <c r="AG592" s="1" t="n"/>
    </row>
    <row r="593">
      <c r="A593" s="1" t="n"/>
      <c r="B593" s="1" t="n"/>
      <c r="C593" s="1" t="n"/>
      <c r="D593" s="1" t="n"/>
      <c r="E593" s="1" t="n"/>
      <c r="F593" s="1" t="n"/>
      <c r="G593" s="1" t="n"/>
      <c r="H593" s="1" t="n"/>
      <c r="I593" s="1" t="n"/>
      <c r="J593" s="1" t="n"/>
      <c r="K593" s="1" t="n"/>
      <c r="L593" s="1" t="n"/>
      <c r="M593" s="1" t="n"/>
      <c r="N593" s="1" t="n"/>
      <c r="O593" s="1" t="n"/>
      <c r="P593" s="1" t="n"/>
      <c r="Q593" s="1" t="n"/>
      <c r="R593" s="1" t="n"/>
      <c r="S593" s="1" t="n"/>
      <c r="T593" s="1" t="n"/>
      <c r="U593" s="1" t="n"/>
      <c r="V593" s="1" t="n"/>
      <c r="W593" s="1" t="n"/>
      <c r="X593" s="1" t="n"/>
      <c r="Y593" s="1" t="n"/>
      <c r="Z593" s="1" t="n"/>
      <c r="AA593" s="1" t="n"/>
      <c r="AB593" s="1" t="n"/>
      <c r="AC593" s="1" t="n"/>
      <c r="AD593" s="1" t="n"/>
      <c r="AE593" s="1" t="n"/>
      <c r="AF593" s="1" t="n"/>
      <c r="AG593" s="1" t="n"/>
    </row>
    <row r="594">
      <c r="A594" s="1" t="n"/>
      <c r="B594" s="1" t="n"/>
      <c r="C594" s="1" t="n"/>
      <c r="D594" s="1" t="n"/>
      <c r="E594" s="1" t="n"/>
      <c r="F594" s="1" t="n"/>
      <c r="G594" s="1" t="n"/>
      <c r="H594" s="1" t="n"/>
      <c r="I594" s="1" t="n"/>
      <c r="J594" s="1" t="n"/>
      <c r="K594" s="1" t="n"/>
      <c r="L594" s="1" t="n"/>
      <c r="M594" s="1" t="n"/>
      <c r="N594" s="1" t="n"/>
      <c r="O594" s="1" t="n"/>
      <c r="P594" s="1" t="n"/>
      <c r="Q594" s="1" t="n"/>
      <c r="R594" s="1" t="n"/>
      <c r="S594" s="1" t="n"/>
      <c r="T594" s="1" t="n"/>
      <c r="U594" s="1" t="n"/>
      <c r="V594" s="1" t="n"/>
      <c r="W594" s="1" t="n"/>
      <c r="X594" s="1" t="n"/>
      <c r="Y594" s="1" t="n"/>
      <c r="Z594" s="1" t="n"/>
      <c r="AA594" s="1" t="n"/>
      <c r="AB594" s="1" t="n"/>
      <c r="AC594" s="1" t="n"/>
      <c r="AD594" s="1" t="n"/>
      <c r="AE594" s="1" t="n"/>
      <c r="AF594" s="1" t="n"/>
      <c r="AG594" s="1" t="n"/>
    </row>
    <row r="595">
      <c r="A595" s="1" t="n"/>
      <c r="B595" s="1" t="n"/>
      <c r="C595" s="1" t="n"/>
      <c r="D595" s="1" t="n"/>
      <c r="E595" s="1" t="n"/>
      <c r="F595" s="1" t="n"/>
      <c r="G595" s="1" t="n"/>
      <c r="H595" s="1" t="n"/>
      <c r="I595" s="1" t="n"/>
      <c r="J595" s="1" t="n"/>
      <c r="K595" s="1" t="n"/>
      <c r="L595" s="1" t="n"/>
      <c r="M595" s="1" t="n"/>
      <c r="N595" s="1" t="n"/>
      <c r="O595" s="1" t="n"/>
      <c r="P595" s="1" t="n"/>
      <c r="Q595" s="1" t="n"/>
      <c r="R595" s="1" t="n"/>
      <c r="S595" s="1" t="n"/>
      <c r="T595" s="1" t="n"/>
      <c r="U595" s="1" t="n"/>
      <c r="V595" s="1" t="n"/>
      <c r="W595" s="1" t="n"/>
      <c r="X595" s="1" t="n"/>
      <c r="Y595" s="1" t="n"/>
      <c r="Z595" s="1" t="n"/>
      <c r="AA595" s="1" t="n"/>
      <c r="AB595" s="1" t="n"/>
      <c r="AC595" s="1" t="n"/>
      <c r="AD595" s="1" t="n"/>
      <c r="AE595" s="1" t="n"/>
      <c r="AF595" s="1" t="n"/>
      <c r="AG595" s="1" t="n"/>
    </row>
    <row r="596">
      <c r="A596" s="1" t="n"/>
      <c r="B596" s="1" t="n"/>
      <c r="C596" s="1" t="n"/>
      <c r="D596" s="1" t="n"/>
      <c r="E596" s="1" t="n"/>
      <c r="F596" s="1" t="n"/>
      <c r="G596" s="1" t="n"/>
      <c r="H596" s="1" t="n"/>
      <c r="I596" s="1" t="n"/>
      <c r="J596" s="1" t="n"/>
      <c r="K596" s="1" t="n"/>
      <c r="L596" s="1" t="n"/>
      <c r="M596" s="1" t="n"/>
      <c r="N596" s="1" t="n"/>
      <c r="O596" s="1" t="n"/>
      <c r="P596" s="1" t="n"/>
      <c r="Q596" s="1" t="n"/>
      <c r="R596" s="1" t="n"/>
      <c r="S596" s="1" t="n"/>
      <c r="T596" s="1" t="n"/>
      <c r="U596" s="1" t="n"/>
      <c r="V596" s="1" t="n"/>
      <c r="W596" s="1" t="n"/>
      <c r="X596" s="1" t="n"/>
      <c r="Y596" s="1" t="n"/>
      <c r="Z596" s="1" t="n"/>
      <c r="AA596" s="1" t="n"/>
      <c r="AB596" s="1" t="n"/>
      <c r="AC596" s="1" t="n"/>
      <c r="AD596" s="1" t="n"/>
      <c r="AE596" s="1" t="n"/>
      <c r="AF596" s="1" t="n"/>
      <c r="AG596" s="1" t="n"/>
    </row>
    <row r="597">
      <c r="A597" s="1" t="n"/>
      <c r="B597" s="1" t="n"/>
      <c r="C597" s="1" t="n"/>
      <c r="D597" s="1" t="n"/>
      <c r="E597" s="1" t="n"/>
      <c r="F597" s="1" t="n"/>
      <c r="G597" s="1" t="n"/>
      <c r="H597" s="1" t="n"/>
      <c r="I597" s="1" t="n"/>
      <c r="J597" s="1" t="n"/>
      <c r="K597" s="1" t="n"/>
      <c r="L597" s="1" t="n"/>
      <c r="M597" s="1" t="n"/>
      <c r="N597" s="1" t="n"/>
      <c r="O597" s="1" t="n"/>
      <c r="P597" s="1" t="n"/>
      <c r="Q597" s="1" t="n"/>
      <c r="R597" s="1" t="n"/>
      <c r="S597" s="1" t="n"/>
      <c r="T597" s="1" t="n"/>
      <c r="U597" s="1" t="n"/>
      <c r="V597" s="1" t="n"/>
      <c r="W597" s="1" t="n"/>
      <c r="X597" s="1" t="n"/>
      <c r="Y597" s="1" t="n"/>
      <c r="Z597" s="1" t="n"/>
      <c r="AA597" s="1" t="n"/>
      <c r="AB597" s="1" t="n"/>
      <c r="AC597" s="1" t="n"/>
      <c r="AD597" s="1" t="n"/>
      <c r="AE597" s="1" t="n"/>
      <c r="AF597" s="1" t="n"/>
      <c r="AG597" s="1" t="n"/>
    </row>
    <row r="598">
      <c r="A598" s="1" t="n"/>
      <c r="B598" s="1" t="n"/>
      <c r="C598" s="1" t="n"/>
      <c r="D598" s="1" t="n"/>
      <c r="E598" s="1" t="n"/>
      <c r="F598" s="1" t="n"/>
      <c r="G598" s="1" t="n"/>
      <c r="H598" s="1" t="n"/>
      <c r="I598" s="1" t="n"/>
      <c r="J598" s="1" t="n"/>
      <c r="K598" s="1" t="n"/>
      <c r="L598" s="1" t="n"/>
      <c r="M598" s="1" t="n"/>
      <c r="N598" s="1" t="n"/>
      <c r="O598" s="1" t="n"/>
      <c r="P598" s="1" t="n"/>
      <c r="Q598" s="1" t="n"/>
      <c r="R598" s="1" t="n"/>
      <c r="S598" s="1" t="n"/>
      <c r="T598" s="1" t="n"/>
      <c r="U598" s="1" t="n"/>
      <c r="V598" s="1" t="n"/>
      <c r="W598" s="1" t="n"/>
      <c r="X598" s="1" t="n"/>
      <c r="Y598" s="1" t="n"/>
      <c r="Z598" s="1" t="n"/>
      <c r="AA598" s="1" t="n"/>
      <c r="AB598" s="1" t="n"/>
      <c r="AC598" s="1" t="n"/>
      <c r="AD598" s="1" t="n"/>
      <c r="AE598" s="1" t="n"/>
      <c r="AF598" s="1" t="n"/>
      <c r="AG598" s="1" t="n"/>
    </row>
    <row r="599">
      <c r="A599" s="1" t="n"/>
      <c r="B599" s="1" t="n"/>
      <c r="C599" s="1" t="n"/>
      <c r="D599" s="1" t="n"/>
      <c r="E599" s="1" t="n"/>
      <c r="F599" s="1" t="n"/>
      <c r="G599" s="1" t="n"/>
      <c r="H599" s="1" t="n"/>
      <c r="I599" s="1" t="n"/>
      <c r="J599" s="1" t="n"/>
      <c r="K599" s="1" t="n"/>
      <c r="L599" s="1" t="n"/>
      <c r="M599" s="1" t="n"/>
      <c r="N599" s="1" t="n"/>
      <c r="O599" s="1" t="n"/>
      <c r="P599" s="1" t="n"/>
      <c r="Q599" s="1" t="n"/>
      <c r="R599" s="1" t="n"/>
      <c r="S599" s="1" t="n"/>
      <c r="T599" s="1" t="n"/>
      <c r="U599" s="1" t="n"/>
      <c r="V599" s="1" t="n"/>
      <c r="W599" s="1" t="n"/>
      <c r="X599" s="1" t="n"/>
      <c r="Y599" s="1" t="n"/>
      <c r="Z599" s="1" t="n"/>
      <c r="AA599" s="1" t="n"/>
      <c r="AB599" s="1" t="n"/>
      <c r="AC599" s="1" t="n"/>
      <c r="AD599" s="1" t="n"/>
      <c r="AE599" s="1" t="n"/>
      <c r="AF599" s="1" t="n"/>
      <c r="AG599" s="1" t="n"/>
    </row>
    <row r="600">
      <c r="A600" s="1" t="n"/>
      <c r="B600" s="1" t="n"/>
      <c r="C600" s="1" t="n"/>
      <c r="D600" s="1" t="n"/>
      <c r="E600" s="1" t="n"/>
      <c r="F600" s="1" t="n"/>
      <c r="G600" s="1" t="n"/>
      <c r="H600" s="1" t="n"/>
      <c r="I600" s="1" t="n"/>
      <c r="J600" s="1" t="n"/>
      <c r="K600" s="1" t="n"/>
      <c r="L600" s="1" t="n"/>
      <c r="M600" s="1" t="n"/>
      <c r="N600" s="1" t="n"/>
      <c r="O600" s="1" t="n"/>
      <c r="P600" s="1" t="n"/>
      <c r="Q600" s="1" t="n"/>
      <c r="R600" s="1" t="n"/>
      <c r="S600" s="1" t="n"/>
      <c r="T600" s="1" t="n"/>
      <c r="U600" s="1" t="n"/>
      <c r="V600" s="1" t="n"/>
      <c r="W600" s="1" t="n"/>
      <c r="X600" s="1" t="n"/>
      <c r="Y600" s="1" t="n"/>
      <c r="Z600" s="1" t="n"/>
      <c r="AA600" s="1" t="n"/>
      <c r="AB600" s="1" t="n"/>
      <c r="AC600" s="1" t="n"/>
      <c r="AD600" s="1" t="n"/>
      <c r="AE600" s="1" t="n"/>
      <c r="AF600" s="1" t="n"/>
      <c r="AG600" s="1" t="n"/>
    </row>
    <row r="601">
      <c r="A601" s="1" t="n"/>
      <c r="B601" s="1" t="n"/>
      <c r="C601" s="1" t="n"/>
      <c r="D601" s="1" t="n"/>
      <c r="E601" s="1" t="n"/>
      <c r="F601" s="1" t="n"/>
      <c r="G601" s="1" t="n"/>
      <c r="H601" s="1" t="n"/>
      <c r="I601" s="1" t="n"/>
      <c r="J601" s="1" t="n"/>
      <c r="K601" s="1" t="n"/>
      <c r="L601" s="1" t="n"/>
      <c r="M601" s="1" t="n"/>
      <c r="N601" s="1" t="n"/>
      <c r="O601" s="1" t="n"/>
      <c r="P601" s="1" t="n"/>
      <c r="Q601" s="1" t="n"/>
      <c r="R601" s="1" t="n"/>
      <c r="S601" s="1" t="n"/>
      <c r="T601" s="1" t="n"/>
      <c r="U601" s="1" t="n"/>
      <c r="V601" s="1" t="n"/>
      <c r="W601" s="1" t="n"/>
      <c r="X601" s="1" t="n"/>
      <c r="Y601" s="1" t="n"/>
      <c r="Z601" s="1" t="n"/>
      <c r="AA601" s="1" t="n"/>
      <c r="AB601" s="1" t="n"/>
      <c r="AC601" s="1" t="n"/>
      <c r="AD601" s="1" t="n"/>
      <c r="AE601" s="1" t="n"/>
      <c r="AF601" s="1" t="n"/>
      <c r="AG601" s="1" t="n"/>
    </row>
    <row r="602">
      <c r="A602" s="1" t="n"/>
      <c r="B602" s="1" t="n"/>
      <c r="C602" s="1" t="n"/>
      <c r="D602" s="1" t="n"/>
      <c r="E602" s="1" t="n"/>
      <c r="F602" s="1" t="n"/>
      <c r="G602" s="1" t="n"/>
      <c r="H602" s="1" t="n"/>
      <c r="I602" s="1" t="n"/>
      <c r="J602" s="1" t="n"/>
      <c r="K602" s="1" t="n"/>
      <c r="L602" s="1" t="n"/>
      <c r="M602" s="1" t="n"/>
      <c r="N602" s="1" t="n"/>
      <c r="O602" s="1" t="n"/>
      <c r="P602" s="1" t="n"/>
      <c r="Q602" s="1" t="n"/>
      <c r="R602" s="1" t="n"/>
      <c r="S602" s="1" t="n"/>
      <c r="T602" s="1" t="n"/>
      <c r="U602" s="1" t="n"/>
      <c r="V602" s="1" t="n"/>
      <c r="W602" s="1" t="n"/>
      <c r="X602" s="1" t="n"/>
      <c r="Y602" s="1" t="n"/>
      <c r="Z602" s="1" t="n"/>
      <c r="AA602" s="1" t="n"/>
      <c r="AB602" s="1" t="n"/>
      <c r="AC602" s="1" t="n"/>
      <c r="AD602" s="1" t="n"/>
      <c r="AE602" s="1" t="n"/>
      <c r="AF602" s="1" t="n"/>
      <c r="AG602" s="1" t="n"/>
    </row>
    <row r="603">
      <c r="A603" s="1" t="n"/>
      <c r="B603" s="1" t="n"/>
      <c r="C603" s="1" t="n"/>
      <c r="D603" s="1" t="n"/>
      <c r="E603" s="1" t="n"/>
      <c r="F603" s="1" t="n"/>
      <c r="G603" s="1" t="n"/>
      <c r="H603" s="1" t="n"/>
      <c r="I603" s="1" t="n"/>
      <c r="J603" s="1" t="n"/>
      <c r="K603" s="1" t="n"/>
      <c r="L603" s="1" t="n"/>
      <c r="M603" s="1" t="n"/>
      <c r="N603" s="1" t="n"/>
      <c r="O603" s="1" t="n"/>
      <c r="P603" s="1" t="n"/>
      <c r="Q603" s="1" t="n"/>
      <c r="R603" s="1" t="n"/>
      <c r="S603" s="1" t="n"/>
      <c r="T603" s="1" t="n"/>
      <c r="U603" s="1" t="n"/>
      <c r="V603" s="1" t="n"/>
      <c r="W603" s="1" t="n"/>
      <c r="X603" s="1" t="n"/>
      <c r="Y603" s="1" t="n"/>
      <c r="Z603" s="1" t="n"/>
      <c r="AA603" s="1" t="n"/>
      <c r="AB603" s="1" t="n"/>
      <c r="AC603" s="1" t="n"/>
      <c r="AD603" s="1" t="n"/>
      <c r="AE603" s="1" t="n"/>
      <c r="AF603" s="1" t="n"/>
      <c r="AG603" s="1" t="n"/>
    </row>
    <row r="604">
      <c r="A604" s="1" t="n"/>
      <c r="B604" s="1" t="n"/>
      <c r="C604" s="1" t="n"/>
      <c r="D604" s="1" t="n"/>
      <c r="E604" s="1" t="n"/>
      <c r="F604" s="1" t="n"/>
      <c r="G604" s="1" t="n"/>
      <c r="H604" s="1" t="n"/>
      <c r="I604" s="1" t="n"/>
      <c r="J604" s="1" t="n"/>
      <c r="K604" s="1" t="n"/>
      <c r="L604" s="1" t="n"/>
      <c r="M604" s="1" t="n"/>
      <c r="N604" s="1" t="n"/>
      <c r="O604" s="1" t="n"/>
      <c r="P604" s="1" t="n"/>
      <c r="Q604" s="1" t="n"/>
      <c r="R604" s="1" t="n"/>
      <c r="S604" s="1" t="n"/>
      <c r="T604" s="1" t="n"/>
      <c r="U604" s="1" t="n"/>
      <c r="V604" s="1" t="n"/>
      <c r="W604" s="1" t="n"/>
      <c r="X604" s="1" t="n"/>
      <c r="Y604" s="1" t="n"/>
      <c r="Z604" s="1" t="n"/>
      <c r="AA604" s="1" t="n"/>
      <c r="AB604" s="1" t="n"/>
      <c r="AC604" s="1" t="n"/>
      <c r="AD604" s="1" t="n"/>
      <c r="AE604" s="1" t="n"/>
      <c r="AF604" s="1" t="n"/>
      <c r="AG604" s="1" t="n"/>
    </row>
    <row r="605">
      <c r="A605" s="1" t="n"/>
      <c r="B605" s="1" t="n"/>
      <c r="C605" s="1" t="n"/>
      <c r="D605" s="1" t="n"/>
      <c r="E605" s="1" t="n"/>
      <c r="F605" s="1" t="n"/>
      <c r="G605" s="1" t="n"/>
      <c r="H605" s="1" t="n"/>
      <c r="I605" s="1" t="n"/>
      <c r="J605" s="1" t="n"/>
      <c r="K605" s="1" t="n"/>
      <c r="L605" s="1" t="n"/>
      <c r="M605" s="1" t="n"/>
      <c r="N605" s="1" t="n"/>
      <c r="O605" s="1" t="n"/>
      <c r="P605" s="1" t="n"/>
      <c r="Q605" s="1" t="n"/>
      <c r="R605" s="1" t="n"/>
      <c r="S605" s="1" t="n"/>
      <c r="T605" s="1" t="n"/>
      <c r="U605" s="1" t="n"/>
      <c r="V605" s="1" t="n"/>
      <c r="W605" s="1" t="n"/>
      <c r="X605" s="1" t="n"/>
      <c r="Y605" s="1" t="n"/>
      <c r="Z605" s="1" t="n"/>
      <c r="AA605" s="1" t="n"/>
      <c r="AB605" s="1" t="n"/>
      <c r="AC605" s="1" t="n"/>
      <c r="AD605" s="1" t="n"/>
      <c r="AE605" s="1" t="n"/>
      <c r="AF605" s="1" t="n"/>
      <c r="AG605" s="1" t="n"/>
    </row>
    <row r="606">
      <c r="A606" s="1" t="n"/>
      <c r="B606" s="1" t="n"/>
      <c r="C606" s="1" t="n"/>
      <c r="D606" s="1" t="n"/>
      <c r="E606" s="1" t="n"/>
      <c r="F606" s="1" t="n"/>
      <c r="G606" s="1" t="n"/>
      <c r="H606" s="1" t="n"/>
      <c r="I606" s="1" t="n"/>
      <c r="J606" s="1" t="n"/>
      <c r="K606" s="1" t="n"/>
      <c r="L606" s="1" t="n"/>
      <c r="M606" s="1" t="n"/>
      <c r="N606" s="1" t="n"/>
      <c r="O606" s="1" t="n"/>
      <c r="P606" s="1" t="n"/>
      <c r="Q606" s="1" t="n"/>
      <c r="R606" s="1" t="n"/>
      <c r="S606" s="1" t="n"/>
      <c r="T606" s="1" t="n"/>
      <c r="U606" s="1" t="n"/>
      <c r="V606" s="1" t="n"/>
      <c r="W606" s="1" t="n"/>
      <c r="X606" s="1" t="n"/>
      <c r="Y606" s="1" t="n"/>
      <c r="Z606" s="1" t="n"/>
      <c r="AA606" s="1" t="n"/>
      <c r="AB606" s="1" t="n"/>
      <c r="AC606" s="1" t="n"/>
      <c r="AD606" s="1" t="n"/>
      <c r="AE606" s="1" t="n"/>
      <c r="AF606" s="1" t="n"/>
      <c r="AG606" s="1" t="n"/>
    </row>
    <row r="607">
      <c r="A607" s="1" t="n"/>
      <c r="B607" s="1" t="n"/>
      <c r="C607" s="1" t="n"/>
      <c r="D607" s="1" t="n"/>
      <c r="E607" s="1" t="n"/>
      <c r="F607" s="1" t="n"/>
      <c r="G607" s="1" t="n"/>
      <c r="H607" s="1" t="n"/>
      <c r="I607" s="1" t="n"/>
      <c r="J607" s="1" t="n"/>
      <c r="K607" s="1" t="n"/>
      <c r="L607" s="1" t="n"/>
      <c r="M607" s="1" t="n"/>
      <c r="N607" s="1" t="n"/>
      <c r="O607" s="1" t="n"/>
      <c r="P607" s="1" t="n"/>
      <c r="Q607" s="1" t="n"/>
      <c r="R607" s="1" t="n"/>
      <c r="S607" s="1" t="n"/>
      <c r="T607" s="1" t="n"/>
      <c r="U607" s="1" t="n"/>
      <c r="V607" s="1" t="n"/>
      <c r="W607" s="1" t="n"/>
      <c r="X607" s="1" t="n"/>
      <c r="Y607" s="1" t="n"/>
      <c r="Z607" s="1" t="n"/>
      <c r="AA607" s="1" t="n"/>
      <c r="AB607" s="1" t="n"/>
      <c r="AC607" s="1" t="n"/>
      <c r="AD607" s="1" t="n"/>
      <c r="AE607" s="1" t="n"/>
      <c r="AF607" s="1" t="n"/>
      <c r="AG607" s="1" t="n"/>
    </row>
    <row r="608">
      <c r="A608" s="1" t="n"/>
      <c r="B608" s="1" t="n"/>
      <c r="C608" s="1" t="n"/>
      <c r="D608" s="1" t="n"/>
      <c r="E608" s="1" t="n"/>
      <c r="F608" s="1" t="n"/>
      <c r="G608" s="1" t="n"/>
      <c r="H608" s="1" t="n"/>
      <c r="I608" s="1" t="n"/>
      <c r="J608" s="1" t="n"/>
      <c r="K608" s="1" t="n"/>
      <c r="L608" s="1" t="n"/>
      <c r="M608" s="1" t="n"/>
      <c r="N608" s="1" t="n"/>
      <c r="O608" s="1" t="n"/>
      <c r="P608" s="1" t="n"/>
      <c r="Q608" s="1" t="n"/>
      <c r="R608" s="1" t="n"/>
      <c r="S608" s="1" t="n"/>
      <c r="T608" s="1" t="n"/>
      <c r="U608" s="1" t="n"/>
      <c r="V608" s="1" t="n"/>
      <c r="W608" s="1" t="n"/>
      <c r="X608" s="1" t="n"/>
      <c r="Y608" s="1" t="n"/>
      <c r="Z608" s="1" t="n"/>
      <c r="AA608" s="1" t="n"/>
      <c r="AB608" s="1" t="n"/>
      <c r="AC608" s="1" t="n"/>
      <c r="AD608" s="1" t="n"/>
      <c r="AE608" s="1" t="n"/>
      <c r="AF608" s="1" t="n"/>
      <c r="AG608" s="1" t="n"/>
    </row>
    <row r="609">
      <c r="A609" s="1" t="n"/>
      <c r="B609" s="1" t="n"/>
      <c r="C609" s="1" t="n"/>
      <c r="D609" s="1" t="n"/>
      <c r="E609" s="1" t="n"/>
      <c r="F609" s="1" t="n"/>
      <c r="G609" s="1" t="n"/>
      <c r="H609" s="1" t="n"/>
      <c r="I609" s="1" t="n"/>
      <c r="J609" s="1" t="n"/>
      <c r="K609" s="1" t="n"/>
      <c r="L609" s="1" t="n"/>
      <c r="M609" s="1" t="n"/>
      <c r="N609" s="1" t="n"/>
      <c r="O609" s="1" t="n"/>
      <c r="P609" s="1" t="n"/>
      <c r="Q609" s="1" t="n"/>
      <c r="R609" s="1" t="n"/>
      <c r="S609" s="1" t="n"/>
      <c r="T609" s="1" t="n"/>
      <c r="U609" s="1" t="n"/>
      <c r="V609" s="1" t="n"/>
      <c r="W609" s="1" t="n"/>
      <c r="X609" s="1" t="n"/>
      <c r="Y609" s="1" t="n"/>
      <c r="Z609" s="1" t="n"/>
      <c r="AA609" s="1" t="n"/>
      <c r="AB609" s="1" t="n"/>
      <c r="AC609" s="1" t="n"/>
      <c r="AD609" s="1" t="n"/>
      <c r="AE609" s="1" t="n"/>
      <c r="AF609" s="1" t="n"/>
      <c r="AG609" s="1" t="n"/>
    </row>
    <row r="610">
      <c r="A610" s="1" t="n"/>
      <c r="B610" s="1" t="n"/>
      <c r="C610" s="1" t="n"/>
      <c r="D610" s="1" t="n"/>
      <c r="E610" s="1" t="n"/>
      <c r="F610" s="1" t="n"/>
      <c r="G610" s="1" t="n"/>
      <c r="H610" s="1" t="n"/>
      <c r="I610" s="1" t="n"/>
      <c r="J610" s="1" t="n"/>
      <c r="K610" s="1" t="n"/>
      <c r="L610" s="1" t="n"/>
      <c r="M610" s="1" t="n"/>
      <c r="N610" s="1" t="n"/>
      <c r="O610" s="1" t="n"/>
      <c r="P610" s="1" t="n"/>
      <c r="Q610" s="1" t="n"/>
      <c r="R610" s="1" t="n"/>
      <c r="S610" s="1" t="n"/>
      <c r="T610" s="1" t="n"/>
      <c r="U610" s="1" t="n"/>
      <c r="V610" s="1" t="n"/>
      <c r="W610" s="1" t="n"/>
      <c r="X610" s="1" t="n"/>
      <c r="Y610" s="1" t="n"/>
      <c r="Z610" s="1" t="n"/>
      <c r="AA610" s="1" t="n"/>
      <c r="AB610" s="1" t="n"/>
      <c r="AC610" s="1" t="n"/>
      <c r="AD610" s="1" t="n"/>
      <c r="AE610" s="1" t="n"/>
      <c r="AF610" s="1" t="n"/>
      <c r="AG610" s="1" t="n"/>
    </row>
    <row r="611">
      <c r="A611" s="1" t="n"/>
      <c r="B611" s="1" t="n"/>
      <c r="C611" s="1" t="n"/>
      <c r="D611" s="1" t="n"/>
      <c r="E611" s="1" t="n"/>
      <c r="F611" s="1" t="n"/>
      <c r="G611" s="1" t="n"/>
      <c r="H611" s="1" t="n"/>
      <c r="I611" s="1" t="n"/>
      <c r="J611" s="1" t="n"/>
      <c r="K611" s="1" t="n"/>
      <c r="L611" s="1" t="n"/>
      <c r="M611" s="1" t="n"/>
      <c r="N611" s="1" t="n"/>
      <c r="O611" s="1" t="n"/>
      <c r="P611" s="1" t="n"/>
      <c r="Q611" s="1" t="n"/>
      <c r="R611" s="1" t="n"/>
      <c r="S611" s="1" t="n"/>
      <c r="T611" s="1" t="n"/>
      <c r="U611" s="1" t="n"/>
      <c r="V611" s="1" t="n"/>
      <c r="W611" s="1" t="n"/>
      <c r="X611" s="1" t="n"/>
      <c r="Y611" s="1" t="n"/>
      <c r="Z611" s="1" t="n"/>
      <c r="AA611" s="1" t="n"/>
      <c r="AB611" s="1" t="n"/>
      <c r="AC611" s="1" t="n"/>
      <c r="AD611" s="1" t="n"/>
      <c r="AE611" s="1" t="n"/>
      <c r="AF611" s="1" t="n"/>
      <c r="AG611" s="1" t="n"/>
    </row>
    <row r="612">
      <c r="A612" s="1" t="n"/>
      <c r="B612" s="1" t="n"/>
      <c r="C612" s="1" t="n"/>
      <c r="D612" s="1" t="n"/>
      <c r="E612" s="1" t="n"/>
      <c r="F612" s="1" t="n"/>
      <c r="G612" s="1" t="n"/>
      <c r="H612" s="1" t="n"/>
      <c r="I612" s="1" t="n"/>
      <c r="J612" s="1" t="n"/>
      <c r="K612" s="1" t="n"/>
      <c r="L612" s="1" t="n"/>
      <c r="M612" s="1" t="n"/>
      <c r="N612" s="1" t="n"/>
      <c r="O612" s="1" t="n"/>
      <c r="P612" s="1" t="n"/>
      <c r="Q612" s="1" t="n"/>
      <c r="R612" s="1" t="n"/>
      <c r="S612" s="1" t="n"/>
      <c r="T612" s="1" t="n"/>
      <c r="U612" s="1" t="n"/>
      <c r="V612" s="1" t="n"/>
      <c r="W612" s="1" t="n"/>
      <c r="X612" s="1" t="n"/>
      <c r="Y612" s="1" t="n"/>
      <c r="Z612" s="1" t="n"/>
      <c r="AA612" s="1" t="n"/>
      <c r="AB612" s="1" t="n"/>
      <c r="AC612" s="1" t="n"/>
      <c r="AD612" s="1" t="n"/>
      <c r="AE612" s="1" t="n"/>
      <c r="AF612" s="1" t="n"/>
      <c r="AG612" s="1" t="n"/>
    </row>
    <row r="613">
      <c r="A613" s="1" t="n"/>
      <c r="B613" s="1" t="n"/>
      <c r="C613" s="1" t="n"/>
      <c r="D613" s="1" t="n"/>
      <c r="E613" s="1" t="n"/>
      <c r="F613" s="1" t="n"/>
      <c r="G613" s="1" t="n"/>
      <c r="H613" s="1" t="n"/>
      <c r="I613" s="1" t="n"/>
      <c r="J613" s="1" t="n"/>
      <c r="K613" s="1" t="n"/>
      <c r="L613" s="1" t="n"/>
      <c r="M613" s="1" t="n"/>
      <c r="N613" s="1" t="n"/>
      <c r="O613" s="1" t="n"/>
      <c r="P613" s="1" t="n"/>
      <c r="Q613" s="1" t="n"/>
      <c r="R613" s="1" t="n"/>
      <c r="S613" s="1" t="n"/>
      <c r="T613" s="1" t="n"/>
      <c r="U613" s="1" t="n"/>
      <c r="V613" s="1" t="n"/>
      <c r="W613" s="1" t="n"/>
      <c r="X613" s="1" t="n"/>
      <c r="Y613" s="1" t="n"/>
      <c r="Z613" s="1" t="n"/>
      <c r="AA613" s="1" t="n"/>
      <c r="AB613" s="1" t="n"/>
      <c r="AC613" s="1" t="n"/>
      <c r="AD613" s="1" t="n"/>
      <c r="AE613" s="1" t="n"/>
      <c r="AF613" s="1" t="n"/>
      <c r="AG613" s="1" t="n"/>
    </row>
    <row r="614">
      <c r="A614" s="1" t="n"/>
      <c r="B614" s="1" t="n"/>
      <c r="C614" s="1" t="n"/>
      <c r="D614" s="1" t="n"/>
      <c r="E614" s="1" t="n"/>
      <c r="F614" s="1" t="n"/>
      <c r="G614" s="1" t="n"/>
      <c r="H614" s="1" t="n"/>
      <c r="I614" s="1" t="n"/>
      <c r="J614" s="1" t="n"/>
      <c r="K614" s="1" t="n"/>
      <c r="L614" s="1" t="n"/>
      <c r="M614" s="1" t="n"/>
      <c r="N614" s="1" t="n"/>
      <c r="O614" s="1" t="n"/>
      <c r="P614" s="1" t="n"/>
      <c r="Q614" s="1" t="n"/>
      <c r="R614" s="1" t="n"/>
      <c r="S614" s="1" t="n"/>
      <c r="T614" s="1" t="n"/>
      <c r="U614" s="1" t="n"/>
      <c r="V614" s="1" t="n"/>
      <c r="W614" s="1" t="n"/>
      <c r="X614" s="1" t="n"/>
      <c r="Y614" s="1" t="n"/>
      <c r="Z614" s="1" t="n"/>
      <c r="AA614" s="1" t="n"/>
      <c r="AB614" s="1" t="n"/>
      <c r="AC614" s="1" t="n"/>
      <c r="AD614" s="1" t="n"/>
      <c r="AE614" s="1" t="n"/>
      <c r="AF614" s="1" t="n"/>
      <c r="AG614" s="1" t="n"/>
    </row>
    <row r="615">
      <c r="A615" s="1" t="n"/>
      <c r="B615" s="1" t="n"/>
      <c r="C615" s="1" t="n"/>
      <c r="D615" s="1" t="n"/>
      <c r="E615" s="1" t="n"/>
      <c r="F615" s="1" t="n"/>
      <c r="G615" s="1" t="n"/>
      <c r="H615" s="1" t="n"/>
      <c r="I615" s="1" t="n"/>
      <c r="J615" s="1" t="n"/>
      <c r="K615" s="1" t="n"/>
      <c r="L615" s="1" t="n"/>
      <c r="M615" s="1" t="n"/>
      <c r="N615" s="1" t="n"/>
      <c r="O615" s="1" t="n"/>
      <c r="P615" s="1" t="n"/>
      <c r="Q615" s="1" t="n"/>
      <c r="R615" s="1" t="n"/>
      <c r="S615" s="1" t="n"/>
      <c r="T615" s="1" t="n"/>
      <c r="U615" s="1" t="n"/>
      <c r="V615" s="1" t="n"/>
      <c r="W615" s="1" t="n"/>
      <c r="X615" s="1" t="n"/>
      <c r="Y615" s="1" t="n"/>
      <c r="Z615" s="1" t="n"/>
      <c r="AA615" s="1" t="n"/>
      <c r="AB615" s="1" t="n"/>
      <c r="AC615" s="1" t="n"/>
      <c r="AD615" s="1" t="n"/>
      <c r="AE615" s="1" t="n"/>
      <c r="AF615" s="1" t="n"/>
      <c r="AG615" s="1" t="n"/>
    </row>
    <row r="616">
      <c r="A616" s="1" t="n"/>
      <c r="B616" s="1" t="n"/>
      <c r="C616" s="1" t="n"/>
      <c r="D616" s="1" t="n"/>
      <c r="E616" s="1" t="n"/>
      <c r="F616" s="1" t="n"/>
      <c r="G616" s="1" t="n"/>
      <c r="H616" s="1" t="n"/>
      <c r="I616" s="1" t="n"/>
      <c r="J616" s="1" t="n"/>
      <c r="K616" s="1" t="n"/>
      <c r="L616" s="1" t="n"/>
      <c r="M616" s="1" t="n"/>
      <c r="N616" s="1" t="n"/>
      <c r="O616" s="1" t="n"/>
      <c r="P616" s="1" t="n"/>
      <c r="Q616" s="1" t="n"/>
      <c r="R616" s="1" t="n"/>
      <c r="S616" s="1" t="n"/>
      <c r="T616" s="1" t="n"/>
      <c r="U616" s="1" t="n"/>
      <c r="V616" s="1" t="n"/>
      <c r="W616" s="1" t="n"/>
      <c r="X616" s="1" t="n"/>
      <c r="Y616" s="1" t="n"/>
      <c r="Z616" s="1" t="n"/>
      <c r="AA616" s="1" t="n"/>
      <c r="AB616" s="1" t="n"/>
      <c r="AC616" s="1" t="n"/>
      <c r="AD616" s="1" t="n"/>
      <c r="AE616" s="1" t="n"/>
      <c r="AF616" s="1" t="n"/>
      <c r="AG616" s="1" t="n"/>
    </row>
    <row r="617">
      <c r="A617" s="1" t="n"/>
      <c r="B617" s="1" t="n"/>
      <c r="C617" s="1" t="n"/>
      <c r="D617" s="1" t="n"/>
      <c r="E617" s="1" t="n"/>
      <c r="F617" s="1" t="n"/>
      <c r="G617" s="1" t="n"/>
      <c r="H617" s="1" t="n"/>
      <c r="I617" s="1" t="n"/>
      <c r="J617" s="1" t="n"/>
      <c r="K617" s="1" t="n"/>
      <c r="L617" s="1" t="n"/>
      <c r="M617" s="1" t="n"/>
      <c r="N617" s="1" t="n"/>
      <c r="O617" s="1" t="n"/>
      <c r="P617" s="1" t="n"/>
      <c r="Q617" s="1" t="n"/>
      <c r="R617" s="1" t="n"/>
      <c r="S617" s="1" t="n"/>
      <c r="T617" s="1" t="n"/>
      <c r="U617" s="1" t="n"/>
      <c r="V617" s="1" t="n"/>
      <c r="W617" s="1" t="n"/>
      <c r="X617" s="1" t="n"/>
      <c r="Y617" s="1" t="n"/>
      <c r="Z617" s="1" t="n"/>
      <c r="AA617" s="1" t="n"/>
      <c r="AB617" s="1" t="n"/>
      <c r="AC617" s="1" t="n"/>
      <c r="AD617" s="1" t="n"/>
      <c r="AE617" s="1" t="n"/>
      <c r="AF617" s="1" t="n"/>
      <c r="AG617" s="1" t="n"/>
    </row>
    <row r="618">
      <c r="A618" s="1" t="n"/>
      <c r="B618" s="1" t="n"/>
      <c r="C618" s="1" t="n"/>
      <c r="D618" s="1" t="n"/>
      <c r="E618" s="1" t="n"/>
      <c r="F618" s="1" t="n"/>
      <c r="G618" s="1" t="n"/>
      <c r="H618" s="1" t="n"/>
      <c r="I618" s="1" t="n"/>
      <c r="J618" s="1" t="n"/>
      <c r="K618" s="1" t="n"/>
      <c r="L618" s="1" t="n"/>
      <c r="M618" s="1" t="n"/>
      <c r="N618" s="1" t="n"/>
      <c r="O618" s="1" t="n"/>
      <c r="P618" s="1" t="n"/>
      <c r="Q618" s="1" t="n"/>
      <c r="R618" s="1" t="n"/>
      <c r="S618" s="1" t="n"/>
      <c r="T618" s="1" t="n"/>
      <c r="U618" s="1" t="n"/>
      <c r="V618" s="1" t="n"/>
      <c r="W618" s="1" t="n"/>
      <c r="X618" s="1" t="n"/>
      <c r="Y618" s="1" t="n"/>
      <c r="Z618" s="1" t="n"/>
      <c r="AA618" s="1" t="n"/>
      <c r="AB618" s="1" t="n"/>
      <c r="AC618" s="1" t="n"/>
      <c r="AD618" s="1" t="n"/>
      <c r="AE618" s="1" t="n"/>
      <c r="AF618" s="1" t="n"/>
      <c r="AG618" s="1" t="n"/>
    </row>
    <row r="619">
      <c r="A619" s="1" t="n"/>
      <c r="B619" s="1" t="n"/>
      <c r="C619" s="1" t="n"/>
      <c r="D619" s="1" t="n"/>
      <c r="E619" s="1" t="n"/>
      <c r="F619" s="1" t="n"/>
      <c r="G619" s="1" t="n"/>
      <c r="H619" s="1" t="n"/>
      <c r="I619" s="1" t="n"/>
      <c r="J619" s="1" t="n"/>
      <c r="K619" s="1" t="n"/>
      <c r="L619" s="1" t="n"/>
      <c r="M619" s="1" t="n"/>
      <c r="N619" s="1" t="n"/>
      <c r="O619" s="1" t="n"/>
      <c r="P619" s="1" t="n"/>
      <c r="Q619" s="1" t="n"/>
      <c r="R619" s="1" t="n"/>
      <c r="S619" s="1" t="n"/>
      <c r="T619" s="1" t="n"/>
      <c r="U619" s="1" t="n"/>
      <c r="V619" s="1" t="n"/>
      <c r="W619" s="1" t="n"/>
      <c r="X619" s="1" t="n"/>
      <c r="Y619" s="1" t="n"/>
      <c r="Z619" s="1" t="n"/>
      <c r="AA619" s="1" t="n"/>
      <c r="AB619" s="1" t="n"/>
      <c r="AC619" s="1" t="n"/>
      <c r="AD619" s="1" t="n"/>
      <c r="AE619" s="1" t="n"/>
      <c r="AF619" s="1" t="n"/>
      <c r="AG619" s="1" t="n"/>
    </row>
    <row r="620">
      <c r="A620" s="1" t="n"/>
      <c r="B620" s="1" t="n"/>
      <c r="C620" s="1" t="n"/>
      <c r="D620" s="1" t="n"/>
      <c r="E620" s="1" t="n"/>
      <c r="F620" s="1" t="n"/>
      <c r="G620" s="1" t="n"/>
      <c r="H620" s="1" t="n"/>
      <c r="I620" s="1" t="n"/>
      <c r="J620" s="1" t="n"/>
      <c r="K620" s="1" t="n"/>
      <c r="L620" s="1" t="n"/>
      <c r="M620" s="1" t="n"/>
      <c r="N620" s="1" t="n"/>
      <c r="O620" s="1" t="n"/>
      <c r="P620" s="1" t="n"/>
      <c r="Q620" s="1" t="n"/>
      <c r="R620" s="1" t="n"/>
      <c r="S620" s="1" t="n"/>
      <c r="T620" s="1" t="n"/>
      <c r="U620" s="1" t="n"/>
      <c r="V620" s="1" t="n"/>
      <c r="W620" s="1" t="n"/>
      <c r="X620" s="1" t="n"/>
      <c r="Y620" s="1" t="n"/>
      <c r="Z620" s="1" t="n"/>
      <c r="AA620" s="1" t="n"/>
      <c r="AB620" s="1" t="n"/>
      <c r="AC620" s="1" t="n"/>
      <c r="AD620" s="1" t="n"/>
      <c r="AE620" s="1" t="n"/>
      <c r="AF620" s="1" t="n"/>
      <c r="AG620" s="1" t="n"/>
    </row>
    <row r="621">
      <c r="A621" s="1" t="n"/>
      <c r="B621" s="1" t="n"/>
      <c r="C621" s="1" t="n"/>
      <c r="D621" s="1" t="n"/>
      <c r="E621" s="1" t="n"/>
      <c r="F621" s="1" t="n"/>
      <c r="G621" s="1" t="n"/>
      <c r="H621" s="1" t="n"/>
      <c r="I621" s="1" t="n"/>
      <c r="J621" s="1" t="n"/>
      <c r="K621" s="1" t="n"/>
      <c r="L621" s="1" t="n"/>
      <c r="M621" s="1" t="n"/>
      <c r="N621" s="1" t="n"/>
      <c r="O621" s="1" t="n"/>
      <c r="P621" s="1" t="n"/>
      <c r="Q621" s="1" t="n"/>
      <c r="R621" s="1" t="n"/>
      <c r="S621" s="1" t="n"/>
      <c r="T621" s="1" t="n"/>
      <c r="U621" s="1" t="n"/>
      <c r="V621" s="1" t="n"/>
      <c r="W621" s="1" t="n"/>
      <c r="X621" s="1" t="n"/>
      <c r="Y621" s="1" t="n"/>
      <c r="Z621" s="1" t="n"/>
      <c r="AA621" s="1" t="n"/>
      <c r="AB621" s="1" t="n"/>
      <c r="AC621" s="1" t="n"/>
      <c r="AD621" s="1" t="n"/>
      <c r="AE621" s="1" t="n"/>
      <c r="AF621" s="1" t="n"/>
      <c r="AG621" s="1" t="n"/>
    </row>
    <row r="622">
      <c r="A622" s="1" t="n"/>
      <c r="B622" s="1" t="n"/>
      <c r="C622" s="1" t="n"/>
      <c r="D622" s="1" t="n"/>
      <c r="E622" s="1" t="n"/>
      <c r="F622" s="1" t="n"/>
      <c r="G622" s="1" t="n"/>
      <c r="H622" s="1" t="n"/>
      <c r="I622" s="1" t="n"/>
      <c r="J622" s="1" t="n"/>
      <c r="K622" s="1" t="n"/>
      <c r="L622" s="1" t="n"/>
      <c r="M622" s="1" t="n"/>
      <c r="N622" s="1" t="n"/>
      <c r="O622" s="1" t="n"/>
      <c r="P622" s="1" t="n"/>
      <c r="Q622" s="1" t="n"/>
      <c r="R622" s="1" t="n"/>
      <c r="S622" s="1" t="n"/>
      <c r="T622" s="1" t="n"/>
      <c r="U622" s="1" t="n"/>
      <c r="V622" s="1" t="n"/>
      <c r="W622" s="1" t="n"/>
      <c r="X622" s="1" t="n"/>
      <c r="Y622" s="1" t="n"/>
      <c r="Z622" s="1" t="n"/>
      <c r="AA622" s="1" t="n"/>
      <c r="AB622" s="1" t="n"/>
      <c r="AC622" s="1" t="n"/>
      <c r="AD622" s="1" t="n"/>
      <c r="AE622" s="1" t="n"/>
      <c r="AF622" s="1" t="n"/>
      <c r="AG622" s="1" t="n"/>
    </row>
    <row r="623">
      <c r="A623" s="1" t="n"/>
      <c r="B623" s="1" t="n"/>
      <c r="C623" s="1" t="n"/>
      <c r="D623" s="1" t="n"/>
      <c r="E623" s="1" t="n"/>
      <c r="F623" s="1" t="n"/>
      <c r="G623" s="1" t="n"/>
      <c r="H623" s="1" t="n"/>
      <c r="I623" s="1" t="n"/>
      <c r="J623" s="1" t="n"/>
      <c r="K623" s="1" t="n"/>
      <c r="L623" s="1" t="n"/>
      <c r="M623" s="1" t="n"/>
      <c r="N623" s="1" t="n"/>
      <c r="O623" s="1" t="n"/>
      <c r="P623" s="1" t="n"/>
      <c r="Q623" s="1" t="n"/>
      <c r="R623" s="1" t="n"/>
      <c r="S623" s="1" t="n"/>
      <c r="T623" s="1" t="n"/>
      <c r="U623" s="1" t="n"/>
      <c r="V623" s="1" t="n"/>
      <c r="W623" s="1" t="n"/>
      <c r="X623" s="1" t="n"/>
      <c r="Y623" s="1" t="n"/>
      <c r="Z623" s="1" t="n"/>
      <c r="AA623" s="1" t="n"/>
      <c r="AB623" s="1" t="n"/>
      <c r="AC623" s="1" t="n"/>
      <c r="AD623" s="1" t="n"/>
      <c r="AE623" s="1" t="n"/>
      <c r="AF623" s="1" t="n"/>
      <c r="AG623" s="1" t="n"/>
    </row>
    <row r="624">
      <c r="A624" s="1" t="n"/>
      <c r="B624" s="1" t="n"/>
      <c r="C624" s="1" t="n"/>
      <c r="D624" s="1" t="n"/>
      <c r="E624" s="1" t="n"/>
      <c r="F624" s="1" t="n"/>
      <c r="G624" s="1" t="n"/>
      <c r="H624" s="1" t="n"/>
      <c r="I624" s="1" t="n"/>
      <c r="J624" s="1" t="n"/>
      <c r="K624" s="1" t="n"/>
      <c r="L624" s="1" t="n"/>
      <c r="M624" s="1" t="n"/>
      <c r="N624" s="1" t="n"/>
      <c r="O624" s="1" t="n"/>
      <c r="P624" s="1" t="n"/>
      <c r="Q624" s="1" t="n"/>
      <c r="R624" s="1" t="n"/>
      <c r="S624" s="1" t="n"/>
      <c r="T624" s="1" t="n"/>
      <c r="U624" s="1" t="n"/>
      <c r="V624" s="1" t="n"/>
      <c r="W624" s="1" t="n"/>
      <c r="X624" s="1" t="n"/>
      <c r="Y624" s="1" t="n"/>
      <c r="Z624" s="1" t="n"/>
      <c r="AA624" s="1" t="n"/>
      <c r="AB624" s="1" t="n"/>
      <c r="AC624" s="1" t="n"/>
      <c r="AD624" s="1" t="n"/>
      <c r="AE624" s="1" t="n"/>
      <c r="AF624" s="1" t="n"/>
      <c r="AG624" s="1" t="n"/>
    </row>
    <row r="625">
      <c r="A625" s="1" t="n"/>
      <c r="B625" s="1" t="n"/>
      <c r="C625" s="1" t="n"/>
      <c r="D625" s="1" t="n"/>
      <c r="E625" s="1" t="n"/>
      <c r="F625" s="1" t="n"/>
      <c r="G625" s="1" t="n"/>
      <c r="H625" s="1" t="n"/>
      <c r="I625" s="1" t="n"/>
      <c r="J625" s="1" t="n"/>
      <c r="K625" s="1" t="n"/>
      <c r="L625" s="1" t="n"/>
      <c r="M625" s="1" t="n"/>
      <c r="N625" s="1" t="n"/>
      <c r="O625" s="1" t="n"/>
      <c r="P625" s="1" t="n"/>
      <c r="Q625" s="1" t="n"/>
      <c r="R625" s="1" t="n"/>
      <c r="S625" s="1" t="n"/>
      <c r="T625" s="1" t="n"/>
      <c r="U625" s="1" t="n"/>
      <c r="V625" s="1" t="n"/>
      <c r="W625" s="1" t="n"/>
      <c r="X625" s="1" t="n"/>
      <c r="Y625" s="1" t="n"/>
      <c r="Z625" s="1" t="n"/>
      <c r="AA625" s="1" t="n"/>
      <c r="AB625" s="1" t="n"/>
      <c r="AC625" s="1" t="n"/>
      <c r="AD625" s="1" t="n"/>
      <c r="AE625" s="1" t="n"/>
      <c r="AF625" s="1" t="n"/>
      <c r="AG625" s="1" t="n"/>
    </row>
    <row r="626">
      <c r="A626" s="1" t="n"/>
      <c r="B626" s="1" t="n"/>
      <c r="C626" s="1" t="n"/>
      <c r="D626" s="1" t="n"/>
      <c r="E626" s="1" t="n"/>
      <c r="F626" s="1" t="n"/>
      <c r="G626" s="1" t="n"/>
      <c r="H626" s="1" t="n"/>
      <c r="I626" s="1" t="n"/>
      <c r="J626" s="1" t="n"/>
      <c r="K626" s="1" t="n"/>
      <c r="L626" s="1" t="n"/>
      <c r="M626" s="1" t="n"/>
      <c r="N626" s="1" t="n"/>
      <c r="O626" s="1" t="n"/>
      <c r="P626" s="1" t="n"/>
      <c r="Q626" s="1" t="n"/>
      <c r="R626" s="1" t="n"/>
      <c r="S626" s="1" t="n"/>
      <c r="T626" s="1" t="n"/>
      <c r="U626" s="1" t="n"/>
      <c r="V626" s="1" t="n"/>
      <c r="W626" s="1" t="n"/>
      <c r="X626" s="1" t="n"/>
      <c r="Y626" s="1" t="n"/>
      <c r="Z626" s="1" t="n"/>
      <c r="AA626" s="1" t="n"/>
      <c r="AB626" s="1" t="n"/>
      <c r="AC626" s="1" t="n"/>
      <c r="AD626" s="1" t="n"/>
      <c r="AE626" s="1" t="n"/>
      <c r="AF626" s="1" t="n"/>
      <c r="AG626" s="1" t="n"/>
    </row>
    <row r="627">
      <c r="A627" s="1" t="n"/>
      <c r="B627" s="1" t="n"/>
      <c r="C627" s="1" t="n"/>
      <c r="D627" s="1" t="n"/>
      <c r="E627" s="1" t="n"/>
      <c r="F627" s="1" t="n"/>
      <c r="G627" s="1" t="n"/>
      <c r="H627" s="1" t="n"/>
      <c r="I627" s="1" t="n"/>
      <c r="J627" s="1" t="n"/>
      <c r="K627" s="1" t="n"/>
      <c r="L627" s="1" t="n"/>
      <c r="M627" s="1" t="n"/>
      <c r="N627" s="1" t="n"/>
      <c r="O627" s="1" t="n"/>
      <c r="P627" s="1" t="n"/>
      <c r="Q627" s="1" t="n"/>
      <c r="R627" s="1" t="n"/>
      <c r="S627" s="1" t="n"/>
      <c r="T627" s="1" t="n"/>
      <c r="U627" s="1" t="n"/>
      <c r="V627" s="1" t="n"/>
      <c r="W627" s="1" t="n"/>
      <c r="X627" s="1" t="n"/>
      <c r="Y627" s="1" t="n"/>
      <c r="Z627" s="1" t="n"/>
      <c r="AA627" s="1" t="n"/>
      <c r="AB627" s="1" t="n"/>
      <c r="AC627" s="1" t="n"/>
      <c r="AD627" s="1" t="n"/>
      <c r="AE627" s="1" t="n"/>
      <c r="AF627" s="1" t="n"/>
      <c r="AG627" s="1" t="n"/>
    </row>
    <row r="628">
      <c r="A628" s="1" t="n"/>
      <c r="B628" s="1" t="n"/>
      <c r="C628" s="1" t="n"/>
      <c r="D628" s="1" t="n"/>
      <c r="E628" s="1" t="n"/>
      <c r="F628" s="1" t="n"/>
      <c r="G628" s="1" t="n"/>
      <c r="H628" s="1" t="n"/>
      <c r="I628" s="1" t="n"/>
      <c r="J628" s="1" t="n"/>
      <c r="K628" s="1" t="n"/>
      <c r="L628" s="1" t="n"/>
      <c r="M628" s="1" t="n"/>
      <c r="N628" s="1" t="n"/>
      <c r="O628" s="1" t="n"/>
      <c r="P628" s="1" t="n"/>
      <c r="Q628" s="1" t="n"/>
      <c r="R628" s="1" t="n"/>
      <c r="S628" s="1" t="n"/>
      <c r="T628" s="1" t="n"/>
      <c r="U628" s="1" t="n"/>
      <c r="V628" s="1" t="n"/>
      <c r="W628" s="1" t="n"/>
      <c r="X628" s="1" t="n"/>
      <c r="Y628" s="1" t="n"/>
      <c r="Z628" s="1" t="n"/>
      <c r="AA628" s="1" t="n"/>
      <c r="AB628" s="1" t="n"/>
      <c r="AC628" s="1" t="n"/>
      <c r="AD628" s="1" t="n"/>
      <c r="AE628" s="1" t="n"/>
      <c r="AF628" s="1" t="n"/>
      <c r="AG628" s="1" t="n"/>
    </row>
    <row r="629">
      <c r="A629" s="1" t="n"/>
      <c r="B629" s="1" t="n"/>
      <c r="C629" s="1" t="n"/>
      <c r="D629" s="1" t="n"/>
      <c r="E629" s="1" t="n"/>
      <c r="F629" s="1" t="n"/>
      <c r="G629" s="1" t="n"/>
      <c r="H629" s="1" t="n"/>
      <c r="I629" s="1" t="n"/>
      <c r="J629" s="1" t="n"/>
      <c r="K629" s="1" t="n"/>
      <c r="L629" s="1" t="n"/>
      <c r="M629" s="1" t="n"/>
      <c r="N629" s="1" t="n"/>
      <c r="O629" s="1" t="n"/>
      <c r="P629" s="1" t="n"/>
      <c r="Q629" s="1" t="n"/>
      <c r="R629" s="1" t="n"/>
      <c r="S629" s="1" t="n"/>
      <c r="T629" s="1" t="n"/>
      <c r="U629" s="1" t="n"/>
      <c r="V629" s="1" t="n"/>
      <c r="W629" s="1" t="n"/>
      <c r="X629" s="1" t="n"/>
      <c r="Y629" s="1" t="n"/>
      <c r="Z629" s="1" t="n"/>
      <c r="AA629" s="1" t="n"/>
      <c r="AB629" s="1" t="n"/>
      <c r="AC629" s="1" t="n"/>
      <c r="AD629" s="1" t="n"/>
      <c r="AE629" s="1" t="n"/>
      <c r="AF629" s="1" t="n"/>
      <c r="AG629" s="1" t="n"/>
    </row>
    <row r="630">
      <c r="A630" s="1" t="n"/>
      <c r="B630" s="1" t="n"/>
      <c r="C630" s="1" t="n"/>
      <c r="D630" s="1" t="n"/>
      <c r="E630" s="1" t="n"/>
      <c r="F630" s="1" t="n"/>
      <c r="G630" s="1" t="n"/>
      <c r="H630" s="1" t="n"/>
      <c r="I630" s="1" t="n"/>
      <c r="J630" s="1" t="n"/>
      <c r="K630" s="1" t="n"/>
      <c r="L630" s="1" t="n"/>
      <c r="M630" s="1" t="n"/>
      <c r="N630" s="1" t="n"/>
      <c r="O630" s="1" t="n"/>
      <c r="P630" s="1" t="n"/>
      <c r="Q630" s="1" t="n"/>
      <c r="R630" s="1" t="n"/>
      <c r="S630" s="1" t="n"/>
      <c r="T630" s="1" t="n"/>
      <c r="U630" s="1" t="n"/>
      <c r="V630" s="1" t="n"/>
      <c r="W630" s="1" t="n"/>
      <c r="X630" s="1" t="n"/>
      <c r="Y630" s="1" t="n"/>
      <c r="Z630" s="1" t="n"/>
      <c r="AA630" s="1" t="n"/>
      <c r="AB630" s="1" t="n"/>
      <c r="AC630" s="1" t="n"/>
      <c r="AD630" s="1" t="n"/>
      <c r="AE630" s="1" t="n"/>
      <c r="AF630" s="1" t="n"/>
      <c r="AG630" s="1" t="n"/>
    </row>
    <row r="631">
      <c r="A631" s="1" t="n"/>
      <c r="B631" s="1" t="n"/>
      <c r="C631" s="1" t="n"/>
      <c r="D631" s="1" t="n"/>
      <c r="E631" s="1" t="n"/>
      <c r="F631" s="1" t="n"/>
      <c r="G631" s="1" t="n"/>
      <c r="H631" s="1" t="n"/>
      <c r="I631" s="1" t="n"/>
      <c r="J631" s="1" t="n"/>
      <c r="K631" s="1" t="n"/>
      <c r="L631" s="1" t="n"/>
      <c r="M631" s="1" t="n"/>
      <c r="N631" s="1" t="n"/>
      <c r="O631" s="1" t="n"/>
      <c r="P631" s="1" t="n"/>
      <c r="Q631" s="1" t="n"/>
      <c r="R631" s="1" t="n"/>
      <c r="S631" s="1" t="n"/>
      <c r="T631" s="1" t="n"/>
      <c r="U631" s="1" t="n"/>
      <c r="V631" s="1" t="n"/>
      <c r="W631" s="1" t="n"/>
      <c r="X631" s="1" t="n"/>
      <c r="Y631" s="1" t="n"/>
      <c r="Z631" s="1" t="n"/>
      <c r="AA631" s="1" t="n"/>
      <c r="AB631" s="1" t="n"/>
      <c r="AC631" s="1" t="n"/>
      <c r="AD631" s="1" t="n"/>
      <c r="AE631" s="1" t="n"/>
      <c r="AF631" s="1" t="n"/>
      <c r="AG631" s="1" t="n"/>
    </row>
    <row r="632">
      <c r="A632" s="1" t="n"/>
      <c r="B632" s="1" t="n"/>
      <c r="C632" s="1" t="n"/>
      <c r="D632" s="1" t="n"/>
      <c r="E632" s="1" t="n"/>
      <c r="F632" s="1" t="n"/>
      <c r="G632" s="1" t="n"/>
      <c r="H632" s="1" t="n"/>
      <c r="I632" s="1" t="n"/>
      <c r="J632" s="1" t="n"/>
      <c r="K632" s="1" t="n"/>
      <c r="L632" s="1" t="n"/>
      <c r="M632" s="1" t="n"/>
      <c r="N632" s="1" t="n"/>
      <c r="O632" s="1" t="n"/>
      <c r="P632" s="1" t="n"/>
      <c r="Q632" s="1" t="n"/>
      <c r="R632" s="1" t="n"/>
      <c r="S632" s="1" t="n"/>
      <c r="T632" s="1" t="n"/>
      <c r="U632" s="1" t="n"/>
      <c r="V632" s="1" t="n"/>
      <c r="W632" s="1" t="n"/>
      <c r="X632" s="1" t="n"/>
      <c r="Y632" s="1" t="n"/>
      <c r="Z632" s="1" t="n"/>
      <c r="AA632" s="1" t="n"/>
      <c r="AB632" s="1" t="n"/>
      <c r="AC632" s="1" t="n"/>
      <c r="AD632" s="1" t="n"/>
      <c r="AE632" s="1" t="n"/>
      <c r="AF632" s="1" t="n"/>
      <c r="AG632" s="1" t="n"/>
    </row>
    <row r="633">
      <c r="A633" s="1" t="n"/>
      <c r="B633" s="1" t="n"/>
      <c r="C633" s="1" t="n"/>
      <c r="D633" s="1" t="n"/>
      <c r="E633" s="1" t="n"/>
      <c r="F633" s="1" t="n"/>
      <c r="G633" s="1" t="n"/>
      <c r="H633" s="1" t="n"/>
      <c r="I633" s="1" t="n"/>
      <c r="J633" s="1" t="n"/>
      <c r="K633" s="1" t="n"/>
      <c r="L633" s="1" t="n"/>
      <c r="M633" s="1" t="n"/>
      <c r="N633" s="1" t="n"/>
      <c r="O633" s="1" t="n"/>
      <c r="P633" s="1" t="n"/>
      <c r="Q633" s="1" t="n"/>
      <c r="R633" s="1" t="n"/>
      <c r="S633" s="1" t="n"/>
      <c r="T633" s="1" t="n"/>
      <c r="U633" s="1" t="n"/>
      <c r="V633" s="1" t="n"/>
      <c r="W633" s="1" t="n"/>
      <c r="X633" s="1" t="n"/>
      <c r="Y633" s="1" t="n"/>
      <c r="Z633" s="1" t="n"/>
      <c r="AA633" s="1" t="n"/>
      <c r="AB633" s="1" t="n"/>
      <c r="AC633" s="1" t="n"/>
      <c r="AD633" s="1" t="n"/>
      <c r="AE633" s="1" t="n"/>
      <c r="AF633" s="1" t="n"/>
      <c r="AG633" s="1" t="n"/>
    </row>
    <row r="634">
      <c r="A634" s="1" t="n"/>
      <c r="B634" s="1" t="n"/>
      <c r="C634" s="1" t="n"/>
      <c r="D634" s="1" t="n"/>
      <c r="E634" s="1" t="n"/>
      <c r="F634" s="1" t="n"/>
      <c r="G634" s="1" t="n"/>
      <c r="H634" s="1" t="n"/>
      <c r="I634" s="1" t="n"/>
      <c r="J634" s="1" t="n"/>
      <c r="K634" s="1" t="n"/>
      <c r="L634" s="1" t="n"/>
      <c r="M634" s="1" t="n"/>
      <c r="N634" s="1" t="n"/>
      <c r="O634" s="1" t="n"/>
      <c r="P634" s="1" t="n"/>
      <c r="Q634" s="1" t="n"/>
      <c r="R634" s="1" t="n"/>
      <c r="S634" s="1" t="n"/>
      <c r="T634" s="1" t="n"/>
      <c r="U634" s="1" t="n"/>
      <c r="V634" s="1" t="n"/>
      <c r="W634" s="1" t="n"/>
      <c r="X634" s="1" t="n"/>
      <c r="Y634" s="1" t="n"/>
      <c r="Z634" s="1" t="n"/>
      <c r="AA634" s="1" t="n"/>
      <c r="AB634" s="1" t="n"/>
      <c r="AC634" s="1" t="n"/>
      <c r="AD634" s="1" t="n"/>
      <c r="AE634" s="1" t="n"/>
      <c r="AF634" s="1" t="n"/>
      <c r="AG634" s="1" t="n"/>
    </row>
    <row r="635">
      <c r="A635" s="1" t="n"/>
      <c r="B635" s="1" t="n"/>
      <c r="C635" s="1" t="n"/>
      <c r="D635" s="1" t="n"/>
      <c r="E635" s="1" t="n"/>
      <c r="F635" s="1" t="n"/>
      <c r="G635" s="1" t="n"/>
      <c r="H635" s="1" t="n"/>
      <c r="I635" s="1" t="n"/>
      <c r="J635" s="1" t="n"/>
      <c r="K635" s="1" t="n"/>
      <c r="L635" s="1" t="n"/>
      <c r="M635" s="1" t="n"/>
      <c r="N635" s="1" t="n"/>
      <c r="O635" s="1" t="n"/>
      <c r="P635" s="1" t="n"/>
      <c r="Q635" s="1" t="n"/>
      <c r="R635" s="1" t="n"/>
      <c r="S635" s="1" t="n"/>
      <c r="T635" s="1" t="n"/>
      <c r="U635" s="1" t="n"/>
      <c r="V635" s="1" t="n"/>
      <c r="W635" s="1" t="n"/>
      <c r="X635" s="1" t="n"/>
      <c r="Y635" s="1" t="n"/>
      <c r="Z635" s="1" t="n"/>
      <c r="AA635" s="1" t="n"/>
      <c r="AB635" s="1" t="n"/>
      <c r="AC635" s="1" t="n"/>
      <c r="AD635" s="1" t="n"/>
      <c r="AE635" s="1" t="n"/>
      <c r="AF635" s="1" t="n"/>
      <c r="AG635" s="1" t="n"/>
    </row>
    <row r="636">
      <c r="A636" s="1" t="n"/>
      <c r="B636" s="1" t="n"/>
      <c r="C636" s="1" t="n"/>
      <c r="D636" s="1" t="n"/>
      <c r="E636" s="1" t="n"/>
      <c r="F636" s="1" t="n"/>
      <c r="G636" s="1" t="n"/>
      <c r="H636" s="1" t="n"/>
      <c r="I636" s="1" t="n"/>
      <c r="J636" s="1" t="n"/>
      <c r="K636" s="1" t="n"/>
      <c r="L636" s="1" t="n"/>
      <c r="M636" s="1" t="n"/>
      <c r="N636" s="1" t="n"/>
      <c r="O636" s="1" t="n"/>
      <c r="P636" s="1" t="n"/>
      <c r="Q636" s="1" t="n"/>
      <c r="R636" s="1" t="n"/>
      <c r="S636" s="1" t="n"/>
      <c r="T636" s="1" t="n"/>
      <c r="U636" s="1" t="n"/>
      <c r="V636" s="1" t="n"/>
      <c r="W636" s="1" t="n"/>
      <c r="X636" s="1" t="n"/>
      <c r="Y636" s="1" t="n"/>
      <c r="Z636" s="1" t="n"/>
      <c r="AA636" s="1" t="n"/>
      <c r="AB636" s="1" t="n"/>
      <c r="AC636" s="1" t="n"/>
      <c r="AD636" s="1" t="n"/>
      <c r="AE636" s="1" t="n"/>
      <c r="AF636" s="1" t="n"/>
      <c r="AG636" s="1" t="n"/>
    </row>
    <row r="637">
      <c r="A637" s="1" t="n"/>
      <c r="B637" s="1" t="n"/>
      <c r="C637" s="1" t="n"/>
      <c r="D637" s="1" t="n"/>
      <c r="E637" s="1" t="n"/>
      <c r="F637" s="1" t="n"/>
      <c r="G637" s="1" t="n"/>
      <c r="H637" s="1" t="n"/>
      <c r="I637" s="1" t="n"/>
      <c r="J637" s="1" t="n"/>
      <c r="K637" s="1" t="n"/>
      <c r="L637" s="1" t="n"/>
      <c r="M637" s="1" t="n"/>
      <c r="N637" s="1" t="n"/>
      <c r="O637" s="1" t="n"/>
      <c r="P637" s="1" t="n"/>
      <c r="Q637" s="1" t="n"/>
      <c r="R637" s="1" t="n"/>
      <c r="S637" s="1" t="n"/>
      <c r="T637" s="1" t="n"/>
      <c r="U637" s="1" t="n"/>
      <c r="V637" s="1" t="n"/>
      <c r="W637" s="1" t="n"/>
      <c r="X637" s="1" t="n"/>
      <c r="Y637" s="1" t="n"/>
      <c r="Z637" s="1" t="n"/>
      <c r="AA637" s="1" t="n"/>
      <c r="AB637" s="1" t="n"/>
      <c r="AC637" s="1" t="n"/>
      <c r="AD637" s="1" t="n"/>
      <c r="AE637" s="1" t="n"/>
      <c r="AF637" s="1" t="n"/>
      <c r="AG637" s="1" t="n"/>
    </row>
    <row r="638">
      <c r="A638" s="1" t="n"/>
      <c r="B638" s="1" t="n"/>
      <c r="C638" s="1" t="n"/>
      <c r="D638" s="1" t="n"/>
      <c r="E638" s="1" t="n"/>
      <c r="F638" s="1" t="n"/>
      <c r="G638" s="1" t="n"/>
      <c r="H638" s="1" t="n"/>
      <c r="I638" s="1" t="n"/>
      <c r="J638" s="1" t="n"/>
      <c r="K638" s="1" t="n"/>
      <c r="L638" s="1" t="n"/>
      <c r="M638" s="1" t="n"/>
      <c r="N638" s="1" t="n"/>
      <c r="O638" s="1" t="n"/>
      <c r="P638" s="1" t="n"/>
      <c r="Q638" s="1" t="n"/>
      <c r="R638" s="1" t="n"/>
      <c r="S638" s="1" t="n"/>
      <c r="T638" s="1" t="n"/>
      <c r="U638" s="1" t="n"/>
      <c r="V638" s="1" t="n"/>
      <c r="W638" s="1" t="n"/>
      <c r="X638" s="1" t="n"/>
      <c r="Y638" s="1" t="n"/>
      <c r="Z638" s="1" t="n"/>
      <c r="AA638" s="1" t="n"/>
      <c r="AB638" s="1" t="n"/>
      <c r="AC638" s="1" t="n"/>
      <c r="AD638" s="1" t="n"/>
      <c r="AE638" s="1" t="n"/>
      <c r="AF638" s="1" t="n"/>
      <c r="AG638" s="1" t="n"/>
    </row>
    <row r="639">
      <c r="A639" s="1" t="n"/>
      <c r="B639" s="1" t="n"/>
      <c r="C639" s="1" t="n"/>
      <c r="D639" s="1" t="n"/>
      <c r="E639" s="1" t="n"/>
      <c r="F639" s="1" t="n"/>
      <c r="G639" s="1" t="n"/>
      <c r="H639" s="1" t="n"/>
      <c r="I639" s="1" t="n"/>
      <c r="J639" s="1" t="n"/>
      <c r="K639" s="1" t="n"/>
      <c r="L639" s="1" t="n"/>
      <c r="M639" s="1" t="n"/>
      <c r="N639" s="1" t="n"/>
      <c r="O639" s="1" t="n"/>
      <c r="P639" s="1" t="n"/>
      <c r="Q639" s="1" t="n"/>
      <c r="R639" s="1" t="n"/>
      <c r="S639" s="1" t="n"/>
      <c r="T639" s="1" t="n"/>
      <c r="U639" s="1" t="n"/>
      <c r="V639" s="1" t="n"/>
      <c r="W639" s="1" t="n"/>
      <c r="X639" s="1" t="n"/>
      <c r="Y639" s="1" t="n"/>
      <c r="Z639" s="1" t="n"/>
      <c r="AA639" s="1" t="n"/>
      <c r="AB639" s="1" t="n"/>
      <c r="AC639" s="1" t="n"/>
      <c r="AD639" s="1" t="n"/>
      <c r="AE639" s="1" t="n"/>
      <c r="AF639" s="1" t="n"/>
      <c r="AG639" s="1" t="n"/>
    </row>
    <row r="640">
      <c r="A640" s="1" t="n"/>
      <c r="B640" s="1" t="n"/>
      <c r="C640" s="1" t="n"/>
      <c r="D640" s="1" t="n"/>
      <c r="E640" s="1" t="n"/>
      <c r="F640" s="1" t="n"/>
      <c r="G640" s="1" t="n"/>
      <c r="H640" s="1" t="n"/>
      <c r="I640" s="1" t="n"/>
      <c r="J640" s="1" t="n"/>
      <c r="K640" s="1" t="n"/>
      <c r="L640" s="1" t="n"/>
      <c r="M640" s="1" t="n"/>
      <c r="N640" s="1" t="n"/>
      <c r="O640" s="1" t="n"/>
      <c r="P640" s="1" t="n"/>
      <c r="Q640" s="1" t="n"/>
      <c r="R640" s="1" t="n"/>
      <c r="S640" s="1" t="n"/>
      <c r="T640" s="1" t="n"/>
      <c r="U640" s="1" t="n"/>
      <c r="V640" s="1" t="n"/>
      <c r="W640" s="1" t="n"/>
      <c r="X640" s="1" t="n"/>
      <c r="Y640" s="1" t="n"/>
      <c r="Z640" s="1" t="n"/>
      <c r="AA640" s="1" t="n"/>
      <c r="AB640" s="1" t="n"/>
      <c r="AC640" s="1" t="n"/>
      <c r="AD640" s="1" t="n"/>
      <c r="AE640" s="1" t="n"/>
      <c r="AF640" s="1" t="n"/>
      <c r="AG640" s="1" t="n"/>
    </row>
    <row r="641">
      <c r="A641" s="1" t="n"/>
      <c r="B641" s="1" t="n"/>
      <c r="C641" s="1" t="n"/>
      <c r="D641" s="1" t="n"/>
      <c r="E641" s="1" t="n"/>
      <c r="F641" s="1" t="n"/>
      <c r="G641" s="1" t="n"/>
      <c r="H641" s="1" t="n"/>
      <c r="I641" s="1" t="n"/>
      <c r="J641" s="1" t="n"/>
      <c r="K641" s="1" t="n"/>
      <c r="L641" s="1" t="n"/>
      <c r="M641" s="1" t="n"/>
      <c r="N641" s="1" t="n"/>
      <c r="O641" s="1" t="n"/>
      <c r="P641" s="1" t="n"/>
      <c r="Q641" s="1" t="n"/>
      <c r="R641" s="1" t="n"/>
      <c r="S641" s="1" t="n"/>
      <c r="T641" s="1" t="n"/>
      <c r="U641" s="1" t="n"/>
      <c r="V641" s="1" t="n"/>
      <c r="W641" s="1" t="n"/>
      <c r="X641" s="1" t="n"/>
      <c r="Y641" s="1" t="n"/>
      <c r="Z641" s="1" t="n"/>
      <c r="AA641" s="1" t="n"/>
      <c r="AB641" s="1" t="n"/>
      <c r="AC641" s="1" t="n"/>
      <c r="AD641" s="1" t="n"/>
      <c r="AE641" s="1" t="n"/>
      <c r="AF641" s="1" t="n"/>
      <c r="AG641" s="1" t="n"/>
    </row>
    <row r="642">
      <c r="A642" s="1" t="n"/>
      <c r="B642" s="1" t="n"/>
      <c r="C642" s="1" t="n"/>
      <c r="D642" s="1" t="n"/>
      <c r="E642" s="1" t="n"/>
      <c r="F642" s="1" t="n"/>
      <c r="G642" s="1" t="n"/>
      <c r="H642" s="1" t="n"/>
      <c r="I642" s="1" t="n"/>
      <c r="J642" s="1" t="n"/>
      <c r="K642" s="1" t="n"/>
      <c r="L642" s="1" t="n"/>
      <c r="M642" s="1" t="n"/>
      <c r="N642" s="1" t="n"/>
      <c r="O642" s="1" t="n"/>
      <c r="P642" s="1" t="n"/>
      <c r="Q642" s="1" t="n"/>
      <c r="R642" s="1" t="n"/>
      <c r="S642" s="1" t="n"/>
      <c r="T642" s="1" t="n"/>
      <c r="U642" s="1" t="n"/>
      <c r="V642" s="1" t="n"/>
      <c r="W642" s="1" t="n"/>
      <c r="X642" s="1" t="n"/>
      <c r="Y642" s="1" t="n"/>
      <c r="Z642" s="1" t="n"/>
      <c r="AA642" s="1" t="n"/>
      <c r="AB642" s="1" t="n"/>
      <c r="AC642" s="1" t="n"/>
      <c r="AD642" s="1" t="n"/>
      <c r="AE642" s="1" t="n"/>
      <c r="AF642" s="1" t="n"/>
      <c r="AG642" s="1" t="n"/>
    </row>
    <row r="643">
      <c r="A643" s="1" t="n"/>
      <c r="B643" s="1" t="n"/>
      <c r="C643" s="1" t="n"/>
      <c r="D643" s="1" t="n"/>
      <c r="E643" s="1" t="n"/>
      <c r="F643" s="1" t="n"/>
      <c r="G643" s="1" t="n"/>
      <c r="H643" s="1" t="n"/>
      <c r="I643" s="1" t="n"/>
      <c r="J643" s="1" t="n"/>
      <c r="K643" s="1" t="n"/>
      <c r="L643" s="1" t="n"/>
      <c r="M643" s="1" t="n"/>
      <c r="N643" s="1" t="n"/>
      <c r="O643" s="1" t="n"/>
      <c r="P643" s="1" t="n"/>
      <c r="Q643" s="1" t="n"/>
      <c r="R643" s="1" t="n"/>
      <c r="S643" s="1" t="n"/>
      <c r="T643" s="1" t="n"/>
      <c r="U643" s="1" t="n"/>
      <c r="V643" s="1" t="n"/>
      <c r="W643" s="1" t="n"/>
      <c r="X643" s="1" t="n"/>
      <c r="Y643" s="1" t="n"/>
      <c r="Z643" s="1" t="n"/>
      <c r="AA643" s="1" t="n"/>
      <c r="AB643" s="1" t="n"/>
      <c r="AC643" s="1" t="n"/>
      <c r="AD643" s="1" t="n"/>
      <c r="AE643" s="1" t="n"/>
      <c r="AF643" s="1" t="n"/>
      <c r="AG643" s="1" t="n"/>
    </row>
    <row r="644">
      <c r="A644" s="1" t="n"/>
      <c r="B644" s="1" t="n"/>
      <c r="C644" s="1" t="n"/>
      <c r="D644" s="1" t="n"/>
      <c r="E644" s="1" t="n"/>
      <c r="F644" s="1" t="n"/>
      <c r="G644" s="1" t="n"/>
      <c r="H644" s="1" t="n"/>
      <c r="I644" s="1" t="n"/>
      <c r="J644" s="1" t="n"/>
      <c r="K644" s="1" t="n"/>
      <c r="L644" s="1" t="n"/>
      <c r="M644" s="1" t="n"/>
      <c r="N644" s="1" t="n"/>
      <c r="O644" s="1" t="n"/>
      <c r="P644" s="1" t="n"/>
      <c r="Q644" s="1" t="n"/>
      <c r="R644" s="1" t="n"/>
      <c r="S644" s="1" t="n"/>
      <c r="T644" s="1" t="n"/>
      <c r="U644" s="1" t="n"/>
      <c r="V644" s="1" t="n"/>
      <c r="W644" s="1" t="n"/>
      <c r="X644" s="1" t="n"/>
      <c r="Y644" s="1" t="n"/>
      <c r="Z644" s="1" t="n"/>
      <c r="AA644" s="1" t="n"/>
      <c r="AB644" s="1" t="n"/>
      <c r="AC644" s="1" t="n"/>
      <c r="AD644" s="1" t="n"/>
      <c r="AE644" s="1" t="n"/>
      <c r="AF644" s="1" t="n"/>
      <c r="AG644" s="1" t="n"/>
    </row>
    <row r="645">
      <c r="A645" s="1" t="n"/>
      <c r="B645" s="1" t="n"/>
      <c r="C645" s="1" t="n"/>
      <c r="D645" s="1" t="n"/>
      <c r="E645" s="1" t="n"/>
      <c r="F645" s="1" t="n"/>
      <c r="G645" s="1" t="n"/>
      <c r="H645" s="1" t="n"/>
      <c r="I645" s="1" t="n"/>
      <c r="J645" s="1" t="n"/>
      <c r="K645" s="1" t="n"/>
      <c r="L645" s="1" t="n"/>
      <c r="M645" s="1" t="n"/>
      <c r="N645" s="1" t="n"/>
      <c r="O645" s="1" t="n"/>
      <c r="P645" s="1" t="n"/>
      <c r="Q645" s="1" t="n"/>
      <c r="R645" s="1" t="n"/>
      <c r="S645" s="1" t="n"/>
      <c r="T645" s="1" t="n"/>
      <c r="U645" s="1" t="n"/>
      <c r="V645" s="1" t="n"/>
      <c r="W645" s="1" t="n"/>
      <c r="X645" s="1" t="n"/>
      <c r="Y645" s="1" t="n"/>
      <c r="Z645" s="1" t="n"/>
      <c r="AA645" s="1" t="n"/>
      <c r="AB645" s="1" t="n"/>
      <c r="AC645" s="1" t="n"/>
      <c r="AD645" s="1" t="n"/>
      <c r="AE645" s="1" t="n"/>
      <c r="AF645" s="1" t="n"/>
      <c r="AG645" s="1" t="n"/>
    </row>
    <row r="646">
      <c r="A646" s="1" t="n"/>
      <c r="B646" s="1" t="n"/>
      <c r="C646" s="1" t="n"/>
      <c r="D646" s="1" t="n"/>
      <c r="E646" s="1" t="n"/>
      <c r="F646" s="1" t="n"/>
      <c r="G646" s="1" t="n"/>
      <c r="H646" s="1" t="n"/>
      <c r="I646" s="1" t="n"/>
      <c r="J646" s="1" t="n"/>
      <c r="K646" s="1" t="n"/>
      <c r="L646" s="1" t="n"/>
      <c r="M646" s="1" t="n"/>
      <c r="N646" s="1" t="n"/>
      <c r="O646" s="1" t="n"/>
      <c r="P646" s="1" t="n"/>
      <c r="Q646" s="1" t="n"/>
      <c r="R646" s="1" t="n"/>
      <c r="S646" s="1" t="n"/>
      <c r="T646" s="1" t="n"/>
      <c r="U646" s="1" t="n"/>
      <c r="V646" s="1" t="n"/>
      <c r="W646" s="1" t="n"/>
      <c r="X646" s="1" t="n"/>
      <c r="Y646" s="1" t="n"/>
      <c r="Z646" s="1" t="n"/>
      <c r="AA646" s="1" t="n"/>
      <c r="AB646" s="1" t="n"/>
      <c r="AC646" s="1" t="n"/>
      <c r="AD646" s="1" t="n"/>
      <c r="AE646" s="1" t="n"/>
      <c r="AF646" s="1" t="n"/>
      <c r="AG646" s="1" t="n"/>
    </row>
    <row r="647">
      <c r="A647" s="1" t="n"/>
      <c r="B647" s="1" t="n"/>
      <c r="C647" s="1" t="n"/>
      <c r="D647" s="1" t="n"/>
      <c r="E647" s="1" t="n"/>
      <c r="F647" s="1" t="n"/>
      <c r="G647" s="1" t="n"/>
      <c r="H647" s="1" t="n"/>
      <c r="I647" s="1" t="n"/>
      <c r="J647" s="1" t="n"/>
      <c r="K647" s="1" t="n"/>
      <c r="L647" s="1" t="n"/>
      <c r="M647" s="1" t="n"/>
      <c r="N647" s="1" t="n"/>
      <c r="O647" s="1" t="n"/>
      <c r="P647" s="1" t="n"/>
      <c r="Q647" s="1" t="n"/>
      <c r="R647" s="1" t="n"/>
      <c r="S647" s="1" t="n"/>
      <c r="T647" s="1" t="n"/>
      <c r="U647" s="1" t="n"/>
      <c r="V647" s="1" t="n"/>
      <c r="W647" s="1" t="n"/>
      <c r="X647" s="1" t="n"/>
      <c r="Y647" s="1" t="n"/>
      <c r="Z647" s="1" t="n"/>
      <c r="AA647" s="1" t="n"/>
      <c r="AB647" s="1" t="n"/>
      <c r="AC647" s="1" t="n"/>
      <c r="AD647" s="1" t="n"/>
      <c r="AE647" s="1" t="n"/>
      <c r="AF647" s="1" t="n"/>
      <c r="AG647" s="1" t="n"/>
    </row>
    <row r="648">
      <c r="A648" s="1" t="n"/>
      <c r="B648" s="1" t="n"/>
      <c r="C648" s="1" t="n"/>
      <c r="D648" s="1" t="n"/>
      <c r="E648" s="1" t="n"/>
      <c r="F648" s="1" t="n"/>
      <c r="G648" s="1" t="n"/>
      <c r="H648" s="1" t="n"/>
      <c r="I648" s="1" t="n"/>
      <c r="J648" s="1" t="n"/>
      <c r="K648" s="1" t="n"/>
      <c r="L648" s="1" t="n"/>
      <c r="M648" s="1" t="n"/>
      <c r="N648" s="1" t="n"/>
      <c r="O648" s="1" t="n"/>
      <c r="P648" s="1" t="n"/>
      <c r="Q648" s="1" t="n"/>
      <c r="R648" s="1" t="n"/>
      <c r="S648" s="1" t="n"/>
      <c r="T648" s="1" t="n"/>
      <c r="U648" s="1" t="n"/>
      <c r="V648" s="1" t="n"/>
      <c r="W648" s="1" t="n"/>
      <c r="X648" s="1" t="n"/>
      <c r="Y648" s="1" t="n"/>
      <c r="Z648" s="1" t="n"/>
      <c r="AA648" s="1" t="n"/>
      <c r="AB648" s="1" t="n"/>
      <c r="AC648" s="1" t="n"/>
      <c r="AD648" s="1" t="n"/>
      <c r="AE648" s="1" t="n"/>
      <c r="AF648" s="1" t="n"/>
      <c r="AG648" s="1" t="n"/>
    </row>
    <row r="649">
      <c r="A649" s="1" t="n"/>
      <c r="B649" s="1" t="n"/>
      <c r="C649" s="1" t="n"/>
      <c r="D649" s="1" t="n"/>
      <c r="E649" s="1" t="n"/>
      <c r="F649" s="1" t="n"/>
      <c r="G649" s="1" t="n"/>
      <c r="H649" s="1" t="n"/>
      <c r="I649" s="1" t="n"/>
      <c r="J649" s="1" t="n"/>
      <c r="K649" s="1" t="n"/>
      <c r="L649" s="1" t="n"/>
      <c r="M649" s="1" t="n"/>
      <c r="N649" s="1" t="n"/>
      <c r="O649" s="1" t="n"/>
      <c r="P649" s="1" t="n"/>
      <c r="Q649" s="1" t="n"/>
      <c r="R649" s="1" t="n"/>
      <c r="S649" s="1" t="n"/>
      <c r="T649" s="1" t="n"/>
      <c r="U649" s="1" t="n"/>
      <c r="V649" s="1" t="n"/>
      <c r="W649" s="1" t="n"/>
      <c r="X649" s="1" t="n"/>
      <c r="Y649" s="1" t="n"/>
      <c r="Z649" s="1" t="n"/>
      <c r="AA649" s="1" t="n"/>
      <c r="AB649" s="1" t="n"/>
      <c r="AC649" s="1" t="n"/>
      <c r="AD649" s="1" t="n"/>
      <c r="AE649" s="1" t="n"/>
      <c r="AF649" s="1" t="n"/>
      <c r="AG649" s="1" t="n"/>
    </row>
    <row r="650">
      <c r="A650" s="1" t="n"/>
      <c r="B650" s="1" t="n"/>
      <c r="C650" s="1" t="n"/>
      <c r="D650" s="1" t="n"/>
      <c r="E650" s="1" t="n"/>
      <c r="F650" s="1" t="n"/>
      <c r="G650" s="1" t="n"/>
      <c r="H650" s="1" t="n"/>
      <c r="I650" s="1" t="n"/>
      <c r="J650" s="1" t="n"/>
      <c r="K650" s="1" t="n"/>
      <c r="L650" s="1" t="n"/>
      <c r="M650" s="1" t="n"/>
      <c r="N650" s="1" t="n"/>
      <c r="O650" s="1" t="n"/>
      <c r="P650" s="1" t="n"/>
      <c r="Q650" s="1" t="n"/>
      <c r="R650" s="1" t="n"/>
      <c r="S650" s="1" t="n"/>
      <c r="T650" s="1" t="n"/>
      <c r="U650" s="1" t="n"/>
      <c r="V650" s="1" t="n"/>
      <c r="W650" s="1" t="n"/>
      <c r="X650" s="1" t="n"/>
      <c r="Y650" s="1" t="n"/>
      <c r="Z650" s="1" t="n"/>
      <c r="AA650" s="1" t="n"/>
      <c r="AB650" s="1" t="n"/>
      <c r="AC650" s="1" t="n"/>
      <c r="AD650" s="1" t="n"/>
      <c r="AE650" s="1" t="n"/>
      <c r="AF650" s="1" t="n"/>
      <c r="AG650" s="1" t="n"/>
    </row>
    <row r="651">
      <c r="A651" s="1" t="n"/>
      <c r="B651" s="1" t="n"/>
      <c r="C651" s="1" t="n"/>
      <c r="D651" s="1" t="n"/>
      <c r="E651" s="1" t="n"/>
      <c r="F651" s="1" t="n"/>
      <c r="G651" s="1" t="n"/>
      <c r="H651" s="1" t="n"/>
      <c r="I651" s="1" t="n"/>
      <c r="J651" s="1" t="n"/>
      <c r="K651" s="1" t="n"/>
      <c r="L651" s="1" t="n"/>
      <c r="M651" s="1" t="n"/>
      <c r="N651" s="1" t="n"/>
      <c r="O651" s="1" t="n"/>
      <c r="P651" s="1" t="n"/>
      <c r="Q651" s="1" t="n"/>
      <c r="R651" s="1" t="n"/>
      <c r="S651" s="1" t="n"/>
      <c r="T651" s="1" t="n"/>
      <c r="U651" s="1" t="n"/>
      <c r="V651" s="1" t="n"/>
      <c r="W651" s="1" t="n"/>
      <c r="X651" s="1" t="n"/>
      <c r="Y651" s="1" t="n"/>
      <c r="Z651" s="1" t="n"/>
      <c r="AA651" s="1" t="n"/>
      <c r="AB651" s="1" t="n"/>
      <c r="AC651" s="1" t="n"/>
      <c r="AD651" s="1" t="n"/>
      <c r="AE651" s="1" t="n"/>
      <c r="AF651" s="1" t="n"/>
      <c r="AG651" s="1" t="n"/>
    </row>
    <row r="652">
      <c r="A652" s="1" t="n"/>
      <c r="B652" s="1" t="n"/>
      <c r="C652" s="1" t="n"/>
      <c r="D652" s="1" t="n"/>
      <c r="E652" s="1" t="n"/>
      <c r="F652" s="1" t="n"/>
      <c r="G652" s="1" t="n"/>
      <c r="H652" s="1" t="n"/>
      <c r="I652" s="1" t="n"/>
      <c r="J652" s="1" t="n"/>
      <c r="K652" s="1" t="n"/>
      <c r="L652" s="1" t="n"/>
      <c r="M652" s="1" t="n"/>
      <c r="N652" s="1" t="n"/>
      <c r="O652" s="1" t="n"/>
      <c r="P652" s="1" t="n"/>
      <c r="Q652" s="1" t="n"/>
      <c r="R652" s="1" t="n"/>
      <c r="S652" s="1" t="n"/>
      <c r="T652" s="1" t="n"/>
      <c r="U652" s="1" t="n"/>
      <c r="V652" s="1" t="n"/>
      <c r="W652" s="1" t="n"/>
      <c r="X652" s="1" t="n"/>
      <c r="Y652" s="1" t="n"/>
      <c r="Z652" s="1" t="n"/>
      <c r="AA652" s="1" t="n"/>
      <c r="AB652" s="1" t="n"/>
      <c r="AC652" s="1" t="n"/>
      <c r="AD652" s="1" t="n"/>
      <c r="AE652" s="1" t="n"/>
      <c r="AF652" s="1" t="n"/>
      <c r="AG652" s="1" t="n"/>
    </row>
    <row r="653">
      <c r="A653" s="1" t="n"/>
      <c r="B653" s="1" t="n"/>
      <c r="C653" s="1" t="n"/>
      <c r="D653" s="1" t="n"/>
      <c r="E653" s="1" t="n"/>
      <c r="F653" s="1" t="n"/>
      <c r="G653" s="1" t="n"/>
      <c r="H653" s="1" t="n"/>
      <c r="I653" s="1" t="n"/>
      <c r="J653" s="1" t="n"/>
      <c r="K653" s="1" t="n"/>
      <c r="L653" s="1" t="n"/>
      <c r="M653" s="1" t="n"/>
      <c r="N653" s="1" t="n"/>
      <c r="O653" s="1" t="n"/>
      <c r="P653" s="1" t="n"/>
      <c r="Q653" s="1" t="n"/>
      <c r="R653" s="1" t="n"/>
      <c r="S653" s="1" t="n"/>
      <c r="T653" s="1" t="n"/>
      <c r="U653" s="1" t="n"/>
      <c r="V653" s="1" t="n"/>
      <c r="W653" s="1" t="n"/>
      <c r="X653" s="1" t="n"/>
      <c r="Y653" s="1" t="n"/>
      <c r="Z653" s="1" t="n"/>
      <c r="AA653" s="1" t="n"/>
      <c r="AB653" s="1" t="n"/>
      <c r="AC653" s="1" t="n"/>
      <c r="AD653" s="1" t="n"/>
      <c r="AE653" s="1" t="n"/>
      <c r="AF653" s="1" t="n"/>
      <c r="AG653" s="1" t="n"/>
    </row>
    <row r="654">
      <c r="A654" s="1" t="n"/>
      <c r="B654" s="1" t="n"/>
      <c r="C654" s="1" t="n"/>
      <c r="D654" s="1" t="n"/>
      <c r="E654" s="1" t="n"/>
      <c r="F654" s="1" t="n"/>
      <c r="G654" s="1" t="n"/>
      <c r="H654" s="1" t="n"/>
      <c r="I654" s="1" t="n"/>
      <c r="J654" s="1" t="n"/>
      <c r="K654" s="1" t="n"/>
      <c r="L654" s="1" t="n"/>
      <c r="M654" s="1" t="n"/>
      <c r="N654" s="1" t="n"/>
      <c r="O654" s="1" t="n"/>
      <c r="P654" s="1" t="n"/>
      <c r="Q654" s="1" t="n"/>
      <c r="R654" s="1" t="n"/>
      <c r="S654" s="1" t="n"/>
      <c r="T654" s="1" t="n"/>
      <c r="U654" s="1" t="n"/>
      <c r="V654" s="1" t="n"/>
      <c r="W654" s="1" t="n"/>
      <c r="X654" s="1" t="n"/>
      <c r="Y654" s="1" t="n"/>
      <c r="Z654" s="1" t="n"/>
      <c r="AA654" s="1" t="n"/>
      <c r="AB654" s="1" t="n"/>
      <c r="AC654" s="1" t="n"/>
      <c r="AD654" s="1" t="n"/>
      <c r="AE654" s="1" t="n"/>
      <c r="AF654" s="1" t="n"/>
      <c r="AG654" s="1" t="n"/>
    </row>
    <row r="655">
      <c r="A655" s="1" t="n"/>
      <c r="B655" s="1" t="n"/>
      <c r="C655" s="1" t="n"/>
      <c r="D655" s="1" t="n"/>
      <c r="E655" s="1" t="n"/>
      <c r="F655" s="1" t="n"/>
      <c r="G655" s="1" t="n"/>
      <c r="H655" s="1" t="n"/>
      <c r="I655" s="1" t="n"/>
      <c r="J655" s="1" t="n"/>
      <c r="K655" s="1" t="n"/>
      <c r="L655" s="1" t="n"/>
      <c r="M655" s="1" t="n"/>
      <c r="N655" s="1" t="n"/>
      <c r="O655" s="1" t="n"/>
      <c r="P655" s="1" t="n"/>
      <c r="Q655" s="1" t="n"/>
      <c r="R655" s="1" t="n"/>
      <c r="S655" s="1" t="n"/>
      <c r="T655" s="1" t="n"/>
      <c r="U655" s="1" t="n"/>
      <c r="V655" s="1" t="n"/>
      <c r="W655" s="1" t="n"/>
      <c r="X655" s="1" t="n"/>
      <c r="Y655" s="1" t="n"/>
      <c r="Z655" s="1" t="n"/>
      <c r="AA655" s="1" t="n"/>
      <c r="AB655" s="1" t="n"/>
      <c r="AC655" s="1" t="n"/>
      <c r="AD655" s="1" t="n"/>
      <c r="AE655" s="1" t="n"/>
      <c r="AF655" s="1" t="n"/>
      <c r="AG655" s="1" t="n"/>
    </row>
    <row r="656">
      <c r="A656" s="1" t="n"/>
      <c r="B656" s="1" t="n"/>
      <c r="C656" s="1" t="n"/>
      <c r="D656" s="1" t="n"/>
      <c r="E656" s="1" t="n"/>
      <c r="F656" s="1" t="n"/>
      <c r="G656" s="1" t="n"/>
      <c r="H656" s="1" t="n"/>
      <c r="I656" s="1" t="n"/>
      <c r="J656" s="1" t="n"/>
      <c r="K656" s="1" t="n"/>
      <c r="L656" s="1" t="n"/>
      <c r="M656" s="1" t="n"/>
      <c r="N656" s="1" t="n"/>
      <c r="O656" s="1" t="n"/>
      <c r="P656" s="1" t="n"/>
      <c r="Q656" s="1" t="n"/>
      <c r="R656" s="1" t="n"/>
      <c r="S656" s="1" t="n"/>
      <c r="T656" s="1" t="n"/>
      <c r="U656" s="1" t="n"/>
      <c r="V656" s="1" t="n"/>
      <c r="W656" s="1" t="n"/>
      <c r="X656" s="1" t="n"/>
      <c r="Y656" s="1" t="n"/>
      <c r="Z656" s="1" t="n"/>
      <c r="AA656" s="1" t="n"/>
      <c r="AB656" s="1" t="n"/>
      <c r="AC656" s="1" t="n"/>
      <c r="AD656" s="1" t="n"/>
      <c r="AE656" s="1" t="n"/>
      <c r="AF656" s="1" t="n"/>
      <c r="AG656" s="1" t="n"/>
    </row>
    <row r="657">
      <c r="A657" s="1" t="n"/>
      <c r="B657" s="1" t="n"/>
      <c r="C657" s="1" t="n"/>
      <c r="D657" s="1" t="n"/>
      <c r="E657" s="1" t="n"/>
      <c r="F657" s="1" t="n"/>
      <c r="G657" s="1" t="n"/>
      <c r="H657" s="1" t="n"/>
      <c r="I657" s="1" t="n"/>
      <c r="J657" s="1" t="n"/>
      <c r="K657" s="1" t="n"/>
      <c r="L657" s="1" t="n"/>
      <c r="M657" s="1" t="n"/>
      <c r="N657" s="1" t="n"/>
      <c r="O657" s="1" t="n"/>
      <c r="P657" s="1" t="n"/>
      <c r="Q657" s="1" t="n"/>
      <c r="R657" s="1" t="n"/>
      <c r="S657" s="1" t="n"/>
      <c r="T657" s="1" t="n"/>
      <c r="U657" s="1" t="n"/>
      <c r="V657" s="1" t="n"/>
      <c r="W657" s="1" t="n"/>
      <c r="X657" s="1" t="n"/>
      <c r="Y657" s="1" t="n"/>
      <c r="Z657" s="1" t="n"/>
      <c r="AA657" s="1" t="n"/>
      <c r="AB657" s="1" t="n"/>
      <c r="AC657" s="1" t="n"/>
      <c r="AD657" s="1" t="n"/>
      <c r="AE657" s="1" t="n"/>
      <c r="AF657" s="1" t="n"/>
      <c r="AG657" s="1" t="n"/>
    </row>
    <row r="658">
      <c r="A658" s="1" t="n"/>
      <c r="B658" s="1" t="n"/>
      <c r="C658" s="1" t="n"/>
      <c r="D658" s="1" t="n"/>
      <c r="E658" s="1" t="n"/>
      <c r="F658" s="1" t="n"/>
      <c r="G658" s="1" t="n"/>
      <c r="H658" s="1" t="n"/>
      <c r="I658" s="1" t="n"/>
      <c r="J658" s="1" t="n"/>
      <c r="K658" s="1" t="n"/>
      <c r="L658" s="1" t="n"/>
      <c r="M658" s="1" t="n"/>
      <c r="N658" s="1" t="n"/>
      <c r="O658" s="1" t="n"/>
      <c r="P658" s="1" t="n"/>
      <c r="Q658" s="1" t="n"/>
      <c r="R658" s="1" t="n"/>
      <c r="S658" s="1" t="n"/>
      <c r="T658" s="1" t="n"/>
      <c r="U658" s="1" t="n"/>
      <c r="V658" s="1" t="n"/>
      <c r="W658" s="1" t="n"/>
      <c r="X658" s="1" t="n"/>
      <c r="Y658" s="1" t="n"/>
      <c r="Z658" s="1" t="n"/>
      <c r="AA658" s="1" t="n"/>
      <c r="AB658" s="1" t="n"/>
      <c r="AC658" s="1" t="n"/>
      <c r="AD658" s="1" t="n"/>
      <c r="AE658" s="1" t="n"/>
      <c r="AF658" s="1" t="n"/>
      <c r="AG658" s="1" t="n"/>
    </row>
    <row r="659">
      <c r="A659" s="1" t="n"/>
      <c r="B659" s="1" t="n"/>
      <c r="C659" s="1" t="n"/>
      <c r="D659" s="1" t="n"/>
      <c r="E659" s="1" t="n"/>
      <c r="F659" s="1" t="n"/>
      <c r="G659" s="1" t="n"/>
      <c r="H659" s="1" t="n"/>
      <c r="I659" s="1" t="n"/>
      <c r="J659" s="1" t="n"/>
      <c r="K659" s="1" t="n"/>
      <c r="L659" s="1" t="n"/>
      <c r="M659" s="1" t="n"/>
      <c r="N659" s="1" t="n"/>
      <c r="O659" s="1" t="n"/>
      <c r="P659" s="1" t="n"/>
      <c r="Q659" s="1" t="n"/>
      <c r="R659" s="1" t="n"/>
      <c r="S659" s="1" t="n"/>
      <c r="T659" s="1" t="n"/>
      <c r="U659" s="1" t="n"/>
      <c r="V659" s="1" t="n"/>
      <c r="W659" s="1" t="n"/>
      <c r="X659" s="1" t="n"/>
      <c r="Y659" s="1" t="n"/>
      <c r="Z659" s="1" t="n"/>
      <c r="AA659" s="1" t="n"/>
      <c r="AB659" s="1" t="n"/>
      <c r="AC659" s="1" t="n"/>
      <c r="AD659" s="1" t="n"/>
      <c r="AE659" s="1" t="n"/>
      <c r="AF659" s="1" t="n"/>
      <c r="AG659" s="1" t="n"/>
    </row>
    <row r="660">
      <c r="A660" s="1" t="n"/>
      <c r="B660" s="1" t="n"/>
      <c r="C660" s="1" t="n"/>
      <c r="D660" s="1" t="n"/>
      <c r="E660" s="1" t="n"/>
      <c r="F660" s="1" t="n"/>
      <c r="G660" s="1" t="n"/>
      <c r="H660" s="1" t="n"/>
      <c r="I660" s="1" t="n"/>
      <c r="J660" s="1" t="n"/>
      <c r="K660" s="1" t="n"/>
      <c r="L660" s="1" t="n"/>
      <c r="M660" s="1" t="n"/>
      <c r="N660" s="1" t="n"/>
      <c r="O660" s="1" t="n"/>
      <c r="P660" s="1" t="n"/>
      <c r="Q660" s="1" t="n"/>
      <c r="R660" s="1" t="n"/>
      <c r="S660" s="1" t="n"/>
      <c r="T660" s="1" t="n"/>
      <c r="U660" s="1" t="n"/>
      <c r="V660" s="1" t="n"/>
      <c r="W660" s="1" t="n"/>
      <c r="X660" s="1" t="n"/>
      <c r="Y660" s="1" t="n"/>
      <c r="Z660" s="1" t="n"/>
      <c r="AA660" s="1" t="n"/>
      <c r="AB660" s="1" t="n"/>
      <c r="AC660" s="1" t="n"/>
      <c r="AD660" s="1" t="n"/>
      <c r="AE660" s="1" t="n"/>
      <c r="AF660" s="1" t="n"/>
      <c r="AG660" s="1" t="n"/>
    </row>
    <row r="661">
      <c r="A661" s="1" t="n"/>
      <c r="B661" s="1" t="n"/>
      <c r="C661" s="1" t="n"/>
      <c r="D661" s="1" t="n"/>
      <c r="E661" s="1" t="n"/>
      <c r="F661" s="1" t="n"/>
      <c r="G661" s="1" t="n"/>
      <c r="H661" s="1" t="n"/>
      <c r="I661" s="1" t="n"/>
      <c r="J661" s="1" t="n"/>
      <c r="K661" s="1" t="n"/>
      <c r="L661" s="1" t="n"/>
      <c r="M661" s="1" t="n"/>
      <c r="N661" s="1" t="n"/>
      <c r="O661" s="1" t="n"/>
      <c r="P661" s="1" t="n"/>
      <c r="Q661" s="1" t="n"/>
      <c r="R661" s="1" t="n"/>
      <c r="S661" s="1" t="n"/>
      <c r="T661" s="1" t="n"/>
      <c r="U661" s="1" t="n"/>
      <c r="V661" s="1" t="n"/>
      <c r="W661" s="1" t="n"/>
      <c r="X661" s="1" t="n"/>
      <c r="Y661" s="1" t="n"/>
      <c r="Z661" s="1" t="n"/>
      <c r="AA661" s="1" t="n"/>
      <c r="AB661" s="1" t="n"/>
      <c r="AC661" s="1" t="n"/>
      <c r="AD661" s="1" t="n"/>
      <c r="AE661" s="1" t="n"/>
      <c r="AF661" s="1" t="n"/>
      <c r="AG661" s="1" t="n"/>
    </row>
    <row r="662">
      <c r="A662" s="1" t="n"/>
      <c r="B662" s="1" t="n"/>
      <c r="C662" s="1" t="n"/>
      <c r="D662" s="1" t="n"/>
      <c r="E662" s="1" t="n"/>
      <c r="F662" s="1" t="n"/>
      <c r="G662" s="1" t="n"/>
      <c r="H662" s="1" t="n"/>
      <c r="I662" s="1" t="n"/>
      <c r="J662" s="1" t="n"/>
      <c r="K662" s="1" t="n"/>
      <c r="L662" s="1" t="n"/>
      <c r="M662" s="1" t="n"/>
      <c r="N662" s="1" t="n"/>
      <c r="O662" s="1" t="n"/>
      <c r="P662" s="1" t="n"/>
      <c r="Q662" s="1" t="n"/>
      <c r="R662" s="1" t="n"/>
      <c r="S662" s="1" t="n"/>
      <c r="T662" s="1" t="n"/>
      <c r="U662" s="1" t="n"/>
      <c r="V662" s="1" t="n"/>
      <c r="W662" s="1" t="n"/>
      <c r="X662" s="1" t="n"/>
      <c r="Y662" s="1" t="n"/>
      <c r="Z662" s="1" t="n"/>
      <c r="AA662" s="1" t="n"/>
      <c r="AB662" s="1" t="n"/>
      <c r="AC662" s="1" t="n"/>
      <c r="AD662" s="1" t="n"/>
      <c r="AE662" s="1" t="n"/>
      <c r="AF662" s="1" t="n"/>
      <c r="AG662" s="1" t="n"/>
    </row>
    <row r="663">
      <c r="A663" s="1" t="n"/>
      <c r="B663" s="1" t="n"/>
      <c r="C663" s="1" t="n"/>
      <c r="D663" s="1" t="n"/>
      <c r="E663" s="1" t="n"/>
      <c r="F663" s="1" t="n"/>
      <c r="G663" s="1" t="n"/>
      <c r="H663" s="1" t="n"/>
      <c r="I663" s="1" t="n"/>
      <c r="J663" s="1" t="n"/>
      <c r="K663" s="1" t="n"/>
      <c r="L663" s="1" t="n"/>
      <c r="M663" s="1" t="n"/>
      <c r="N663" s="1" t="n"/>
      <c r="O663" s="1" t="n"/>
      <c r="P663" s="1" t="n"/>
      <c r="Q663" s="1" t="n"/>
      <c r="R663" s="1" t="n"/>
      <c r="S663" s="1" t="n"/>
      <c r="T663" s="1" t="n"/>
      <c r="U663" s="1" t="n"/>
      <c r="V663" s="1" t="n"/>
      <c r="W663" s="1" t="n"/>
      <c r="X663" s="1" t="n"/>
      <c r="Y663" s="1" t="n"/>
      <c r="Z663" s="1" t="n"/>
      <c r="AA663" s="1" t="n"/>
      <c r="AB663" s="1" t="n"/>
      <c r="AC663" s="1" t="n"/>
      <c r="AD663" s="1" t="n"/>
      <c r="AE663" s="1" t="n"/>
      <c r="AF663" s="1" t="n"/>
      <c r="AG663" s="1" t="n"/>
    </row>
    <row r="664">
      <c r="A664" s="1" t="n"/>
      <c r="B664" s="1" t="n"/>
      <c r="C664" s="1" t="n"/>
      <c r="D664" s="1" t="n"/>
      <c r="E664" s="1" t="n"/>
      <c r="F664" s="1" t="n"/>
      <c r="G664" s="1" t="n"/>
      <c r="H664" s="1" t="n"/>
      <c r="I664" s="1" t="n"/>
      <c r="J664" s="1" t="n"/>
      <c r="K664" s="1" t="n"/>
      <c r="L664" s="1" t="n"/>
      <c r="M664" s="1" t="n"/>
      <c r="N664" s="1" t="n"/>
      <c r="O664" s="1" t="n"/>
      <c r="P664" s="1" t="n"/>
      <c r="Q664" s="1" t="n"/>
      <c r="R664" s="1" t="n"/>
      <c r="S664" s="1" t="n"/>
      <c r="T664" s="1" t="n"/>
      <c r="U664" s="1" t="n"/>
      <c r="V664" s="1" t="n"/>
      <c r="W664" s="1" t="n"/>
      <c r="X664" s="1" t="n"/>
      <c r="Y664" s="1" t="n"/>
      <c r="Z664" s="1" t="n"/>
      <c r="AA664" s="1" t="n"/>
      <c r="AB664" s="1" t="n"/>
      <c r="AC664" s="1" t="n"/>
      <c r="AD664" s="1" t="n"/>
      <c r="AE664" s="1" t="n"/>
      <c r="AF664" s="1" t="n"/>
      <c r="AG664" s="1" t="n"/>
    </row>
    <row r="665">
      <c r="A665" s="1" t="n"/>
      <c r="B665" s="1" t="n"/>
      <c r="C665" s="1" t="n"/>
      <c r="D665" s="1" t="n"/>
      <c r="E665" s="1" t="n"/>
      <c r="F665" s="1" t="n"/>
      <c r="G665" s="1" t="n"/>
      <c r="H665" s="1" t="n"/>
      <c r="I665" s="1" t="n"/>
      <c r="J665" s="1" t="n"/>
      <c r="K665" s="1" t="n"/>
      <c r="L665" s="1" t="n"/>
      <c r="M665" s="1" t="n"/>
      <c r="N665" s="1" t="n"/>
      <c r="O665" s="1" t="n"/>
      <c r="P665" s="1" t="n"/>
      <c r="Q665" s="1" t="n"/>
      <c r="R665" s="1" t="n"/>
      <c r="S665" s="1" t="n"/>
      <c r="T665" s="1" t="n"/>
      <c r="U665" s="1" t="n"/>
      <c r="V665" s="1" t="n"/>
      <c r="W665" s="1" t="n"/>
      <c r="X665" s="1" t="n"/>
      <c r="Y665" s="1" t="n"/>
      <c r="Z665" s="1" t="n"/>
      <c r="AA665" s="1" t="n"/>
      <c r="AB665" s="1" t="n"/>
      <c r="AC665" s="1" t="n"/>
      <c r="AD665" s="1" t="n"/>
      <c r="AE665" s="1" t="n"/>
      <c r="AF665" s="1" t="n"/>
      <c r="AG665" s="1" t="n"/>
    </row>
    <row r="666">
      <c r="A666" s="1" t="n"/>
      <c r="B666" s="1" t="n"/>
      <c r="C666" s="1" t="n"/>
      <c r="D666" s="1" t="n"/>
      <c r="E666" s="1" t="n"/>
      <c r="F666" s="1" t="n"/>
      <c r="G666" s="1" t="n"/>
      <c r="H666" s="1" t="n"/>
      <c r="I666" s="1" t="n"/>
      <c r="J666" s="1" t="n"/>
      <c r="K666" s="1" t="n"/>
      <c r="L666" s="1" t="n"/>
      <c r="M666" s="1" t="n"/>
      <c r="N666" s="1" t="n"/>
      <c r="O666" s="1" t="n"/>
      <c r="P666" s="1" t="n"/>
      <c r="Q666" s="1" t="n"/>
      <c r="R666" s="1" t="n"/>
      <c r="S666" s="1" t="n"/>
      <c r="T666" s="1" t="n"/>
      <c r="U666" s="1" t="n"/>
      <c r="V666" s="1" t="n"/>
      <c r="W666" s="1" t="n"/>
      <c r="X666" s="1" t="n"/>
      <c r="Y666" s="1" t="n"/>
      <c r="Z666" s="1" t="n"/>
      <c r="AA666" s="1" t="n"/>
      <c r="AB666" s="1" t="n"/>
      <c r="AC666" s="1" t="n"/>
      <c r="AD666" s="1" t="n"/>
      <c r="AE666" s="1" t="n"/>
      <c r="AF666" s="1" t="n"/>
      <c r="AG666" s="1" t="n"/>
    </row>
    <row r="667">
      <c r="A667" s="1" t="n"/>
      <c r="B667" s="1" t="n"/>
      <c r="C667" s="1" t="n"/>
      <c r="D667" s="1" t="n"/>
      <c r="E667" s="1" t="n"/>
      <c r="F667" s="1" t="n"/>
      <c r="G667" s="1" t="n"/>
      <c r="H667" s="1" t="n"/>
      <c r="I667" s="1" t="n"/>
      <c r="J667" s="1" t="n"/>
      <c r="K667" s="1" t="n"/>
      <c r="L667" s="1" t="n"/>
      <c r="M667" s="1" t="n"/>
      <c r="N667" s="1" t="n"/>
      <c r="O667" s="1" t="n"/>
      <c r="P667" s="1" t="n"/>
      <c r="Q667" s="1" t="n"/>
      <c r="R667" s="1" t="n"/>
      <c r="S667" s="1" t="n"/>
      <c r="T667" s="1" t="n"/>
      <c r="U667" s="1" t="n"/>
      <c r="V667" s="1" t="n"/>
      <c r="W667" s="1" t="n"/>
      <c r="X667" s="1" t="n"/>
      <c r="Y667" s="1" t="n"/>
      <c r="Z667" s="1" t="n"/>
      <c r="AA667" s="1" t="n"/>
      <c r="AB667" s="1" t="n"/>
      <c r="AC667" s="1" t="n"/>
      <c r="AD667" s="1" t="n"/>
      <c r="AE667" s="1" t="n"/>
      <c r="AF667" s="1" t="n"/>
      <c r="AG667" s="1" t="n"/>
    </row>
    <row r="668">
      <c r="A668" s="1" t="n"/>
      <c r="B668" s="1" t="n"/>
      <c r="C668" s="1" t="n"/>
      <c r="D668" s="1" t="n"/>
      <c r="E668" s="1" t="n"/>
      <c r="F668" s="1" t="n"/>
      <c r="G668" s="1" t="n"/>
      <c r="H668" s="1" t="n"/>
      <c r="I668" s="1" t="n"/>
      <c r="J668" s="1" t="n"/>
      <c r="K668" s="1" t="n"/>
      <c r="L668" s="1" t="n"/>
      <c r="M668" s="1" t="n"/>
      <c r="N668" s="1" t="n"/>
      <c r="O668" s="1" t="n"/>
      <c r="P668" s="1" t="n"/>
      <c r="Q668" s="1" t="n"/>
      <c r="R668" s="1" t="n"/>
      <c r="S668" s="1" t="n"/>
      <c r="T668" s="1" t="n"/>
      <c r="U668" s="1" t="n"/>
      <c r="V668" s="1" t="n"/>
      <c r="W668" s="1" t="n"/>
      <c r="X668" s="1" t="n"/>
      <c r="Y668" s="1" t="n"/>
      <c r="Z668" s="1" t="n"/>
      <c r="AA668" s="1" t="n"/>
      <c r="AB668" s="1" t="n"/>
      <c r="AC668" s="1" t="n"/>
      <c r="AD668" s="1" t="n"/>
      <c r="AE668" s="1" t="n"/>
      <c r="AF668" s="1" t="n"/>
      <c r="AG668" s="1" t="n"/>
    </row>
    <row r="669">
      <c r="A669" s="1" t="n"/>
      <c r="B669" s="1" t="n"/>
      <c r="C669" s="1" t="n"/>
      <c r="D669" s="1" t="n"/>
      <c r="E669" s="1" t="n"/>
      <c r="F669" s="1" t="n"/>
      <c r="G669" s="1" t="n"/>
      <c r="H669" s="1" t="n"/>
      <c r="I669" s="1" t="n"/>
      <c r="J669" s="1" t="n"/>
      <c r="K669" s="1" t="n"/>
      <c r="L669" s="1" t="n"/>
      <c r="M669" s="1" t="n"/>
      <c r="N669" s="1" t="n"/>
      <c r="O669" s="1" t="n"/>
      <c r="P669" s="1" t="n"/>
      <c r="Q669" s="1" t="n"/>
      <c r="R669" s="1" t="n"/>
      <c r="S669" s="1" t="n"/>
      <c r="T669" s="1" t="n"/>
      <c r="U669" s="1" t="n"/>
      <c r="V669" s="1" t="n"/>
      <c r="W669" s="1" t="n"/>
      <c r="X669" s="1" t="n"/>
      <c r="Y669" s="1" t="n"/>
      <c r="Z669" s="1" t="n"/>
      <c r="AA669" s="1" t="n"/>
      <c r="AB669" s="1" t="n"/>
      <c r="AC669" s="1" t="n"/>
      <c r="AD669" s="1" t="n"/>
      <c r="AE669" s="1" t="n"/>
      <c r="AF669" s="1" t="n"/>
      <c r="AG669" s="1" t="n"/>
    </row>
    <row r="670">
      <c r="A670" s="1" t="n"/>
      <c r="B670" s="1" t="n"/>
      <c r="C670" s="1" t="n"/>
      <c r="D670" s="1" t="n"/>
      <c r="E670" s="1" t="n"/>
      <c r="F670" s="1" t="n"/>
      <c r="G670" s="1" t="n"/>
      <c r="H670" s="1" t="n"/>
      <c r="I670" s="1" t="n"/>
      <c r="J670" s="1" t="n"/>
      <c r="K670" s="1" t="n"/>
      <c r="L670" s="1" t="n"/>
      <c r="M670" s="1" t="n"/>
      <c r="N670" s="1" t="n"/>
      <c r="O670" s="1" t="n"/>
      <c r="P670" s="1" t="n"/>
      <c r="Q670" s="1" t="n"/>
      <c r="R670" s="1" t="n"/>
      <c r="S670" s="1" t="n"/>
      <c r="T670" s="1" t="n"/>
      <c r="U670" s="1" t="n"/>
      <c r="V670" s="1" t="n"/>
      <c r="W670" s="1" t="n"/>
      <c r="X670" s="1" t="n"/>
      <c r="Y670" s="1" t="n"/>
      <c r="Z670" s="1" t="n"/>
      <c r="AA670" s="1" t="n"/>
      <c r="AB670" s="1" t="n"/>
      <c r="AC670" s="1" t="n"/>
      <c r="AD670" s="1" t="n"/>
      <c r="AE670" s="1" t="n"/>
      <c r="AF670" s="1" t="n"/>
      <c r="AG670" s="1" t="n"/>
    </row>
    <row r="671">
      <c r="A671" s="1" t="n"/>
      <c r="B671" s="1" t="n"/>
      <c r="C671" s="1" t="n"/>
      <c r="D671" s="1" t="n"/>
      <c r="E671" s="1" t="n"/>
      <c r="F671" s="1" t="n"/>
      <c r="G671" s="1" t="n"/>
      <c r="H671" s="1" t="n"/>
      <c r="I671" s="1" t="n"/>
      <c r="J671" s="1" t="n"/>
      <c r="K671" s="1" t="n"/>
      <c r="L671" s="1" t="n"/>
      <c r="M671" s="1" t="n"/>
      <c r="N671" s="1" t="n"/>
      <c r="O671" s="1" t="n"/>
      <c r="P671" s="1" t="n"/>
      <c r="Q671" s="1" t="n"/>
      <c r="R671" s="1" t="n"/>
      <c r="S671" s="1" t="n"/>
      <c r="T671" s="1" t="n"/>
      <c r="U671" s="1" t="n"/>
      <c r="V671" s="1" t="n"/>
      <c r="W671" s="1" t="n"/>
      <c r="X671" s="1" t="n"/>
      <c r="Y671" s="1" t="n"/>
      <c r="Z671" s="1" t="n"/>
      <c r="AA671" s="1" t="n"/>
      <c r="AB671" s="1" t="n"/>
      <c r="AC671" s="1" t="n"/>
      <c r="AD671" s="1" t="n"/>
      <c r="AE671" s="1" t="n"/>
      <c r="AF671" s="1" t="n"/>
      <c r="AG671" s="1" t="n"/>
    </row>
    <row r="672">
      <c r="A672" s="1" t="n"/>
      <c r="B672" s="1" t="n"/>
      <c r="C672" s="1" t="n"/>
      <c r="D672" s="1" t="n"/>
      <c r="E672" s="1" t="n"/>
      <c r="F672" s="1" t="n"/>
      <c r="G672" s="1" t="n"/>
      <c r="H672" s="1" t="n"/>
      <c r="I672" s="1" t="n"/>
      <c r="J672" s="1" t="n"/>
      <c r="K672" s="1" t="n"/>
      <c r="L672" s="1" t="n"/>
      <c r="M672" s="1" t="n"/>
      <c r="N672" s="1" t="n"/>
      <c r="O672" s="1" t="n"/>
      <c r="P672" s="1" t="n"/>
      <c r="Q672" s="1" t="n"/>
      <c r="R672" s="1" t="n"/>
      <c r="S672" s="1" t="n"/>
      <c r="T672" s="1" t="n"/>
      <c r="U672" s="1" t="n"/>
      <c r="V672" s="1" t="n"/>
      <c r="W672" s="1" t="n"/>
      <c r="X672" s="1" t="n"/>
      <c r="Y672" s="1" t="n"/>
      <c r="Z672" s="1" t="n"/>
      <c r="AA672" s="1" t="n"/>
      <c r="AB672" s="1" t="n"/>
      <c r="AC672" s="1" t="n"/>
      <c r="AD672" s="1" t="n"/>
      <c r="AE672" s="1" t="n"/>
      <c r="AF672" s="1" t="n"/>
      <c r="AG672" s="1" t="n"/>
    </row>
    <row r="673">
      <c r="A673" s="1" t="n"/>
      <c r="B673" s="1" t="n"/>
      <c r="C673" s="1" t="n"/>
      <c r="D673" s="1" t="n"/>
      <c r="E673" s="1" t="n"/>
      <c r="F673" s="1" t="n"/>
      <c r="G673" s="1" t="n"/>
      <c r="H673" s="1" t="n"/>
      <c r="I673" s="1" t="n"/>
      <c r="J673" s="1" t="n"/>
      <c r="K673" s="1" t="n"/>
      <c r="L673" s="1" t="n"/>
      <c r="M673" s="1" t="n"/>
      <c r="N673" s="1" t="n"/>
      <c r="O673" s="1" t="n"/>
      <c r="P673" s="1" t="n"/>
      <c r="Q673" s="1" t="n"/>
      <c r="R673" s="1" t="n"/>
      <c r="S673" s="1" t="n"/>
      <c r="T673" s="1" t="n"/>
      <c r="U673" s="1" t="n"/>
      <c r="V673" s="1" t="n"/>
      <c r="W673" s="1" t="n"/>
      <c r="X673" s="1" t="n"/>
      <c r="Y673" s="1" t="n"/>
      <c r="Z673" s="1" t="n"/>
      <c r="AA673" s="1" t="n"/>
      <c r="AB673" s="1" t="n"/>
      <c r="AC673" s="1" t="n"/>
      <c r="AD673" s="1" t="n"/>
      <c r="AE673" s="1" t="n"/>
      <c r="AF673" s="1" t="n"/>
      <c r="AG673" s="1" t="n"/>
    </row>
    <row r="674">
      <c r="A674" s="1" t="n"/>
      <c r="B674" s="1" t="n"/>
      <c r="C674" s="1" t="n"/>
      <c r="D674" s="1" t="n"/>
      <c r="E674" s="1" t="n"/>
      <c r="F674" s="1" t="n"/>
      <c r="G674" s="1" t="n"/>
      <c r="H674" s="1" t="n"/>
      <c r="I674" s="1" t="n"/>
      <c r="J674" s="1" t="n"/>
      <c r="K674" s="1" t="n"/>
      <c r="L674" s="1" t="n"/>
      <c r="M674" s="1" t="n"/>
      <c r="N674" s="1" t="n"/>
      <c r="O674" s="1" t="n"/>
      <c r="P674" s="1" t="n"/>
      <c r="Q674" s="1" t="n"/>
      <c r="R674" s="1" t="n"/>
      <c r="S674" s="1" t="n"/>
      <c r="T674" s="1" t="n"/>
      <c r="U674" s="1" t="n"/>
      <c r="V674" s="1" t="n"/>
      <c r="W674" s="1" t="n"/>
      <c r="X674" s="1" t="n"/>
      <c r="Y674" s="1" t="n"/>
      <c r="Z674" s="1" t="n"/>
      <c r="AA674" s="1" t="n"/>
      <c r="AB674" s="1" t="n"/>
      <c r="AC674" s="1" t="n"/>
      <c r="AD674" s="1" t="n"/>
      <c r="AE674" s="1" t="n"/>
      <c r="AF674" s="1" t="n"/>
      <c r="AG674" s="1" t="n"/>
    </row>
    <row r="675">
      <c r="A675" s="1" t="n"/>
      <c r="B675" s="1" t="n"/>
      <c r="C675" s="1" t="n"/>
      <c r="D675" s="1" t="n"/>
      <c r="E675" s="1" t="n"/>
      <c r="F675" s="1" t="n"/>
      <c r="G675" s="1" t="n"/>
      <c r="H675" s="1" t="n"/>
      <c r="I675" s="1" t="n"/>
      <c r="J675" s="1" t="n"/>
      <c r="K675" s="1" t="n"/>
      <c r="L675" s="1" t="n"/>
      <c r="M675" s="1" t="n"/>
      <c r="N675" s="1" t="n"/>
      <c r="O675" s="1" t="n"/>
      <c r="P675" s="1" t="n"/>
      <c r="Q675" s="1" t="n"/>
      <c r="R675" s="1" t="n"/>
      <c r="S675" s="1" t="n"/>
      <c r="T675" s="1" t="n"/>
      <c r="U675" s="1" t="n"/>
      <c r="V675" s="1" t="n"/>
      <c r="W675" s="1" t="n"/>
      <c r="X675" s="1" t="n"/>
      <c r="Y675" s="1" t="n"/>
      <c r="Z675" s="1" t="n"/>
      <c r="AA675" s="1" t="n"/>
      <c r="AB675" s="1" t="n"/>
      <c r="AC675" s="1" t="n"/>
      <c r="AD675" s="1" t="n"/>
      <c r="AE675" s="1" t="n"/>
      <c r="AF675" s="1" t="n"/>
      <c r="AG675" s="1" t="n"/>
    </row>
    <row r="676">
      <c r="A676" s="1" t="n"/>
      <c r="B676" s="1" t="n"/>
      <c r="C676" s="1" t="n"/>
      <c r="D676" s="1" t="n"/>
      <c r="E676" s="1" t="n"/>
      <c r="F676" s="1" t="n"/>
      <c r="G676" s="1" t="n"/>
      <c r="H676" s="1" t="n"/>
      <c r="I676" s="1" t="n"/>
      <c r="J676" s="1" t="n"/>
      <c r="K676" s="1" t="n"/>
      <c r="L676" s="1" t="n"/>
      <c r="M676" s="1" t="n"/>
      <c r="N676" s="1" t="n"/>
      <c r="O676" s="1" t="n"/>
      <c r="P676" s="1" t="n"/>
      <c r="Q676" s="1" t="n"/>
      <c r="R676" s="1" t="n"/>
      <c r="S676" s="1" t="n"/>
      <c r="T676" s="1" t="n"/>
      <c r="U676" s="1" t="n"/>
      <c r="V676" s="1" t="n"/>
      <c r="W676" s="1" t="n"/>
      <c r="X676" s="1" t="n"/>
      <c r="Y676" s="1" t="n"/>
      <c r="Z676" s="1" t="n"/>
      <c r="AA676" s="1" t="n"/>
      <c r="AB676" s="1" t="n"/>
      <c r="AC676" s="1" t="n"/>
      <c r="AD676" s="1" t="n"/>
      <c r="AE676" s="1" t="n"/>
      <c r="AF676" s="1" t="n"/>
      <c r="AG676" s="1" t="n"/>
    </row>
    <row r="677">
      <c r="A677" s="1" t="n"/>
      <c r="B677" s="1" t="n"/>
      <c r="C677" s="1" t="n"/>
      <c r="D677" s="1" t="n"/>
      <c r="E677" s="1" t="n"/>
      <c r="F677" s="1" t="n"/>
      <c r="G677" s="1" t="n"/>
      <c r="H677" s="1" t="n"/>
      <c r="I677" s="1" t="n"/>
      <c r="J677" s="1" t="n"/>
      <c r="K677" s="1" t="n"/>
      <c r="L677" s="1" t="n"/>
      <c r="M677" s="1" t="n"/>
      <c r="N677" s="1" t="n"/>
      <c r="O677" s="1" t="n"/>
      <c r="P677" s="1" t="n"/>
      <c r="Q677" s="1" t="n"/>
      <c r="R677" s="1" t="n"/>
      <c r="S677" s="1" t="n"/>
      <c r="T677" s="1" t="n"/>
      <c r="U677" s="1" t="n"/>
      <c r="V677" s="1" t="n"/>
      <c r="W677" s="1" t="n"/>
      <c r="X677" s="1" t="n"/>
      <c r="Y677" s="1" t="n"/>
      <c r="Z677" s="1" t="n"/>
      <c r="AA677" s="1" t="n"/>
      <c r="AB677" s="1" t="n"/>
      <c r="AC677" s="1" t="n"/>
      <c r="AD677" s="1" t="n"/>
      <c r="AE677" s="1" t="n"/>
      <c r="AF677" s="1" t="n"/>
      <c r="AG677" s="1" t="n"/>
    </row>
    <row r="678">
      <c r="A678" s="1" t="n"/>
      <c r="B678" s="1" t="n"/>
      <c r="C678" s="1" t="n"/>
      <c r="D678" s="1" t="n"/>
      <c r="E678" s="1" t="n"/>
      <c r="F678" s="1" t="n"/>
      <c r="G678" s="1" t="n"/>
      <c r="H678" s="1" t="n"/>
      <c r="I678" s="1" t="n"/>
      <c r="J678" s="1" t="n"/>
      <c r="K678" s="1" t="n"/>
      <c r="L678" s="1" t="n"/>
      <c r="M678" s="1" t="n"/>
      <c r="N678" s="1" t="n"/>
      <c r="O678" s="1" t="n"/>
      <c r="P678" s="1" t="n"/>
      <c r="Q678" s="1" t="n"/>
      <c r="R678" s="1" t="n"/>
      <c r="S678" s="1" t="n"/>
      <c r="T678" s="1" t="n"/>
      <c r="U678" s="1" t="n"/>
      <c r="V678" s="1" t="n"/>
      <c r="W678" s="1" t="n"/>
      <c r="X678" s="1" t="n"/>
      <c r="Y678" s="1" t="n"/>
      <c r="Z678" s="1" t="n"/>
      <c r="AA678" s="1" t="n"/>
      <c r="AB678" s="1" t="n"/>
      <c r="AC678" s="1" t="n"/>
      <c r="AD678" s="1" t="n"/>
      <c r="AE678" s="1" t="n"/>
      <c r="AF678" s="1" t="n"/>
      <c r="AG678" s="1" t="n"/>
    </row>
    <row r="679">
      <c r="A679" s="1" t="n"/>
      <c r="B679" s="1" t="n"/>
      <c r="C679" s="1" t="n"/>
      <c r="D679" s="1" t="n"/>
      <c r="E679" s="1" t="n"/>
      <c r="F679" s="1" t="n"/>
      <c r="G679" s="1" t="n"/>
      <c r="H679" s="1" t="n"/>
      <c r="I679" s="1" t="n"/>
      <c r="J679" s="1" t="n"/>
      <c r="K679" s="1" t="n"/>
      <c r="L679" s="1" t="n"/>
      <c r="M679" s="1" t="n"/>
      <c r="N679" s="1" t="n"/>
      <c r="O679" s="1" t="n"/>
      <c r="P679" s="1" t="n"/>
      <c r="Q679" s="1" t="n"/>
      <c r="R679" s="1" t="n"/>
      <c r="S679" s="1" t="n"/>
      <c r="T679" s="1" t="n"/>
      <c r="U679" s="1" t="n"/>
      <c r="V679" s="1" t="n"/>
      <c r="W679" s="1" t="n"/>
      <c r="X679" s="1" t="n"/>
      <c r="Y679" s="1" t="n"/>
      <c r="Z679" s="1" t="n"/>
      <c r="AA679" s="1" t="n"/>
      <c r="AB679" s="1" t="n"/>
      <c r="AC679" s="1" t="n"/>
      <c r="AD679" s="1" t="n"/>
      <c r="AE679" s="1" t="n"/>
      <c r="AF679" s="1" t="n"/>
      <c r="AG679" s="1" t="n"/>
    </row>
    <row r="680">
      <c r="A680" s="1" t="n"/>
      <c r="B680" s="1" t="n"/>
      <c r="C680" s="1" t="n"/>
      <c r="D680" s="1" t="n"/>
      <c r="E680" s="1" t="n"/>
      <c r="F680" s="1" t="n"/>
      <c r="G680" s="1" t="n"/>
      <c r="H680" s="1" t="n"/>
      <c r="I680" s="1" t="n"/>
      <c r="J680" s="1" t="n"/>
      <c r="K680" s="1" t="n"/>
      <c r="L680" s="1" t="n"/>
      <c r="M680" s="1" t="n"/>
      <c r="N680" s="1" t="n"/>
      <c r="O680" s="1" t="n"/>
      <c r="P680" s="1" t="n"/>
      <c r="Q680" s="1" t="n"/>
      <c r="R680" s="1" t="n"/>
      <c r="S680" s="1" t="n"/>
      <c r="T680" s="1" t="n"/>
      <c r="U680" s="1" t="n"/>
      <c r="V680" s="1" t="n"/>
      <c r="W680" s="1" t="n"/>
      <c r="X680" s="1" t="n"/>
      <c r="Y680" s="1" t="n"/>
      <c r="Z680" s="1" t="n"/>
      <c r="AA680" s="1" t="n"/>
      <c r="AB680" s="1" t="n"/>
      <c r="AC680" s="1" t="n"/>
      <c r="AD680" s="1" t="n"/>
      <c r="AE680" s="1" t="n"/>
      <c r="AF680" s="1" t="n"/>
      <c r="AG680" s="1" t="n"/>
    </row>
    <row r="681">
      <c r="A681" s="1" t="n"/>
      <c r="B681" s="1" t="n"/>
      <c r="C681" s="1" t="n"/>
      <c r="D681" s="1" t="n"/>
      <c r="E681" s="1" t="n"/>
      <c r="F681" s="1" t="n"/>
      <c r="G681" s="1" t="n"/>
      <c r="H681" s="1" t="n"/>
      <c r="I681" s="1" t="n"/>
      <c r="J681" s="1" t="n"/>
      <c r="K681" s="1" t="n"/>
      <c r="L681" s="1" t="n"/>
      <c r="M681" s="1" t="n"/>
      <c r="N681" s="1" t="n"/>
      <c r="O681" s="1" t="n"/>
      <c r="P681" s="1" t="n"/>
      <c r="Q681" s="1" t="n"/>
      <c r="R681" s="1" t="n"/>
      <c r="S681" s="1" t="n"/>
      <c r="T681" s="1" t="n"/>
      <c r="U681" s="1" t="n"/>
      <c r="V681" s="1" t="n"/>
      <c r="W681" s="1" t="n"/>
      <c r="X681" s="1" t="n"/>
      <c r="Y681" s="1" t="n"/>
      <c r="Z681" s="1" t="n"/>
      <c r="AA681" s="1" t="n"/>
      <c r="AB681" s="1" t="n"/>
      <c r="AC681" s="1" t="n"/>
      <c r="AD681" s="1" t="n"/>
      <c r="AE681" s="1" t="n"/>
      <c r="AF681" s="1" t="n"/>
      <c r="AG681" s="1" t="n"/>
    </row>
    <row r="682">
      <c r="A682" s="1" t="n"/>
      <c r="B682" s="1" t="n"/>
      <c r="C682" s="1" t="n"/>
      <c r="D682" s="1" t="n"/>
      <c r="E682" s="1" t="n"/>
      <c r="F682" s="1" t="n"/>
      <c r="G682" s="1" t="n"/>
      <c r="H682" s="1" t="n"/>
      <c r="I682" s="1" t="n"/>
      <c r="J682" s="1" t="n"/>
      <c r="K682" s="1" t="n"/>
      <c r="L682" s="1" t="n"/>
      <c r="M682" s="1" t="n"/>
      <c r="N682" s="1" t="n"/>
      <c r="O682" s="1" t="n"/>
      <c r="P682" s="1" t="n"/>
      <c r="Q682" s="1" t="n"/>
      <c r="R682" s="1" t="n"/>
      <c r="S682" s="1" t="n"/>
      <c r="T682" s="1" t="n"/>
      <c r="U682" s="1" t="n"/>
      <c r="V682" s="1" t="n"/>
      <c r="W682" s="1" t="n"/>
      <c r="X682" s="1" t="n"/>
      <c r="Y682" s="1" t="n"/>
      <c r="Z682" s="1" t="n"/>
      <c r="AA682" s="1" t="n"/>
      <c r="AB682" s="1" t="n"/>
      <c r="AC682" s="1" t="n"/>
      <c r="AD682" s="1" t="n"/>
      <c r="AE682" s="1" t="n"/>
      <c r="AF682" s="1" t="n"/>
      <c r="AG682" s="1" t="n"/>
    </row>
    <row r="683">
      <c r="A683" s="1" t="n"/>
      <c r="B683" s="1" t="n"/>
      <c r="C683" s="1" t="n"/>
      <c r="D683" s="1" t="n"/>
      <c r="E683" s="1" t="n"/>
      <c r="F683" s="1" t="n"/>
      <c r="G683" s="1" t="n"/>
      <c r="H683" s="1" t="n"/>
      <c r="I683" s="1" t="n"/>
      <c r="J683" s="1" t="n"/>
      <c r="K683" s="1" t="n"/>
      <c r="L683" s="1" t="n"/>
      <c r="M683" s="1" t="n"/>
      <c r="N683" s="1" t="n"/>
      <c r="O683" s="1" t="n"/>
      <c r="P683" s="1" t="n"/>
      <c r="Q683" s="1" t="n"/>
      <c r="R683" s="1" t="n"/>
      <c r="S683" s="1" t="n"/>
      <c r="T683" s="1" t="n"/>
      <c r="U683" s="1" t="n"/>
      <c r="V683" s="1" t="n"/>
      <c r="W683" s="1" t="n"/>
      <c r="X683" s="1" t="n"/>
      <c r="Y683" s="1" t="n"/>
      <c r="Z683" s="1" t="n"/>
      <c r="AA683" s="1" t="n"/>
      <c r="AB683" s="1" t="n"/>
      <c r="AC683" s="1" t="n"/>
      <c r="AD683" s="1" t="n"/>
      <c r="AE683" s="1" t="n"/>
      <c r="AF683" s="1" t="n"/>
      <c r="AG683" s="1" t="n"/>
    </row>
    <row r="684">
      <c r="A684" s="1" t="n"/>
      <c r="B684" s="1" t="n"/>
      <c r="C684" s="1" t="n"/>
      <c r="D684" s="1" t="n"/>
      <c r="E684" s="1" t="n"/>
      <c r="F684" s="1" t="n"/>
      <c r="G684" s="1" t="n"/>
      <c r="H684" s="1" t="n"/>
      <c r="I684" s="1" t="n"/>
      <c r="J684" s="1" t="n"/>
      <c r="K684" s="1" t="n"/>
      <c r="L684" s="1" t="n"/>
      <c r="M684" s="1" t="n"/>
      <c r="N684" s="1" t="n"/>
      <c r="O684" s="1" t="n"/>
      <c r="P684" s="1" t="n"/>
      <c r="Q684" s="1" t="n"/>
      <c r="R684" s="1" t="n"/>
      <c r="S684" s="1" t="n"/>
      <c r="T684" s="1" t="n"/>
      <c r="U684" s="1" t="n"/>
      <c r="V684" s="1" t="n"/>
      <c r="W684" s="1" t="n"/>
      <c r="X684" s="1" t="n"/>
      <c r="Y684" s="1" t="n"/>
      <c r="Z684" s="1" t="n"/>
      <c r="AA684" s="1" t="n"/>
      <c r="AB684" s="1" t="n"/>
      <c r="AC684" s="1" t="n"/>
      <c r="AD684" s="1" t="n"/>
      <c r="AE684" s="1" t="n"/>
      <c r="AF684" s="1" t="n"/>
      <c r="AG684" s="1" t="n"/>
    </row>
    <row r="685">
      <c r="A685" s="1" t="n"/>
      <c r="B685" s="1" t="n"/>
      <c r="C685" s="1" t="n"/>
      <c r="D685" s="1" t="n"/>
      <c r="E685" s="1" t="n"/>
      <c r="F685" s="1" t="n"/>
      <c r="G685" s="1" t="n"/>
      <c r="H685" s="1" t="n"/>
      <c r="I685" s="1" t="n"/>
      <c r="J685" s="1" t="n"/>
      <c r="K685" s="1" t="n"/>
      <c r="L685" s="1" t="n"/>
      <c r="M685" s="1" t="n"/>
      <c r="N685" s="1" t="n"/>
      <c r="O685" s="1" t="n"/>
      <c r="P685" s="1" t="n"/>
      <c r="Q685" s="1" t="n"/>
      <c r="R685" s="1" t="n"/>
      <c r="S685" s="1" t="n"/>
      <c r="T685" s="1" t="n"/>
      <c r="U685" s="1" t="n"/>
      <c r="V685" s="1" t="n"/>
      <c r="W685" s="1" t="n"/>
      <c r="X685" s="1" t="n"/>
      <c r="Y685" s="1" t="n"/>
      <c r="Z685" s="1" t="n"/>
      <c r="AA685" s="1" t="n"/>
      <c r="AB685" s="1" t="n"/>
      <c r="AC685" s="1" t="n"/>
      <c r="AD685" s="1" t="n"/>
      <c r="AE685" s="1" t="n"/>
      <c r="AF685" s="1" t="n"/>
      <c r="AG685" s="1" t="n"/>
    </row>
    <row r="686">
      <c r="A686" s="1" t="n"/>
      <c r="B686" s="1" t="n"/>
      <c r="C686" s="1" t="n"/>
      <c r="D686" s="1" t="n"/>
      <c r="E686" s="1" t="n"/>
      <c r="F686" s="1" t="n"/>
      <c r="G686" s="1" t="n"/>
      <c r="H686" s="1" t="n"/>
      <c r="I686" s="1" t="n"/>
      <c r="J686" s="1" t="n"/>
      <c r="K686" s="1" t="n"/>
      <c r="L686" s="1" t="n"/>
      <c r="M686" s="1" t="n"/>
      <c r="N686" s="1" t="n"/>
      <c r="O686" s="1" t="n"/>
      <c r="P686" s="1" t="n"/>
      <c r="Q686" s="1" t="n"/>
      <c r="R686" s="1" t="n"/>
      <c r="S686" s="1" t="n"/>
      <c r="T686" s="1" t="n"/>
      <c r="U686" s="1" t="n"/>
      <c r="V686" s="1" t="n"/>
      <c r="W686" s="1" t="n"/>
      <c r="X686" s="1" t="n"/>
      <c r="Y686" s="1" t="n"/>
      <c r="Z686" s="1" t="n"/>
      <c r="AA686" s="1" t="n"/>
      <c r="AB686" s="1" t="n"/>
      <c r="AC686" s="1" t="n"/>
      <c r="AD686" s="1" t="n"/>
      <c r="AE686" s="1" t="n"/>
      <c r="AF686" s="1" t="n"/>
      <c r="AG686" s="1" t="n"/>
    </row>
    <row r="687">
      <c r="A687" s="1" t="n"/>
      <c r="B687" s="1" t="n"/>
      <c r="C687" s="1" t="n"/>
      <c r="D687" s="1" t="n"/>
      <c r="E687" s="1" t="n"/>
      <c r="F687" s="1" t="n"/>
      <c r="G687" s="1" t="n"/>
      <c r="H687" s="1" t="n"/>
      <c r="I687" s="1" t="n"/>
      <c r="J687" s="1" t="n"/>
      <c r="K687" s="1" t="n"/>
      <c r="L687" s="1" t="n"/>
      <c r="M687" s="1" t="n"/>
      <c r="N687" s="1" t="n"/>
      <c r="O687" s="1" t="n"/>
      <c r="P687" s="1" t="n"/>
      <c r="Q687" s="1" t="n"/>
      <c r="R687" s="1" t="n"/>
      <c r="S687" s="1" t="n"/>
      <c r="T687" s="1" t="n"/>
      <c r="U687" s="1" t="n"/>
      <c r="V687" s="1" t="n"/>
      <c r="W687" s="1" t="n"/>
      <c r="X687" s="1" t="n"/>
      <c r="Y687" s="1" t="n"/>
      <c r="Z687" s="1" t="n"/>
      <c r="AA687" s="1" t="n"/>
      <c r="AB687" s="1" t="n"/>
      <c r="AC687" s="1" t="n"/>
      <c r="AD687" s="1" t="n"/>
      <c r="AE687" s="1" t="n"/>
      <c r="AF687" s="1" t="n"/>
      <c r="AG687" s="1" t="n"/>
    </row>
    <row r="688">
      <c r="A688" s="1" t="n"/>
      <c r="B688" s="1" t="n"/>
      <c r="C688" s="1" t="n"/>
      <c r="D688" s="1" t="n"/>
      <c r="E688" s="1" t="n"/>
      <c r="F688" s="1" t="n"/>
      <c r="G688" s="1" t="n"/>
      <c r="H688" s="1" t="n"/>
      <c r="I688" s="1" t="n"/>
      <c r="J688" s="1" t="n"/>
      <c r="K688" s="1" t="n"/>
      <c r="L688" s="1" t="n"/>
      <c r="M688" s="1" t="n"/>
      <c r="N688" s="1" t="n"/>
      <c r="O688" s="1" t="n"/>
      <c r="P688" s="1" t="n"/>
      <c r="Q688" s="1" t="n"/>
      <c r="R688" s="1" t="n"/>
      <c r="S688" s="1" t="n"/>
      <c r="T688" s="1" t="n"/>
      <c r="U688" s="1" t="n"/>
      <c r="V688" s="1" t="n"/>
      <c r="W688" s="1" t="n"/>
      <c r="X688" s="1" t="n"/>
      <c r="Y688" s="1" t="n"/>
      <c r="Z688" s="1" t="n"/>
      <c r="AA688" s="1" t="n"/>
      <c r="AB688" s="1" t="n"/>
      <c r="AC688" s="1" t="n"/>
      <c r="AD688" s="1" t="n"/>
      <c r="AE688" s="1" t="n"/>
      <c r="AF688" s="1" t="n"/>
      <c r="AG688" s="1" t="n"/>
    </row>
    <row r="689">
      <c r="A689" s="1" t="n"/>
      <c r="B689" s="1" t="n"/>
      <c r="C689" s="1" t="n"/>
      <c r="D689" s="1" t="n"/>
      <c r="E689" s="1" t="n"/>
      <c r="F689" s="1" t="n"/>
      <c r="G689" s="1" t="n"/>
      <c r="H689" s="1" t="n"/>
      <c r="I689" s="1" t="n"/>
      <c r="J689" s="1" t="n"/>
      <c r="K689" s="1" t="n"/>
      <c r="L689" s="1" t="n"/>
      <c r="M689" s="1" t="n"/>
      <c r="N689" s="1" t="n"/>
      <c r="O689" s="1" t="n"/>
      <c r="P689" s="1" t="n"/>
      <c r="Q689" s="1" t="n"/>
      <c r="R689" s="1" t="n"/>
      <c r="S689" s="1" t="n"/>
      <c r="T689" s="1" t="n"/>
      <c r="U689" s="1" t="n"/>
      <c r="V689" s="1" t="n"/>
      <c r="W689" s="1" t="n"/>
      <c r="X689" s="1" t="n"/>
      <c r="Y689" s="1" t="n"/>
      <c r="Z689" s="1" t="n"/>
      <c r="AA689" s="1" t="n"/>
      <c r="AB689" s="1" t="n"/>
      <c r="AC689" s="1" t="n"/>
      <c r="AD689" s="1" t="n"/>
      <c r="AE689" s="1" t="n"/>
      <c r="AF689" s="1" t="n"/>
      <c r="AG689" s="1" t="n"/>
    </row>
    <row r="690">
      <c r="A690" s="1" t="n"/>
      <c r="B690" s="1" t="n"/>
      <c r="C690" s="1" t="n"/>
      <c r="D690" s="1" t="n"/>
      <c r="E690" s="1" t="n"/>
      <c r="F690" s="1" t="n"/>
      <c r="G690" s="1" t="n"/>
      <c r="H690" s="1" t="n"/>
      <c r="I690" s="1" t="n"/>
      <c r="J690" s="1" t="n"/>
      <c r="K690" s="1" t="n"/>
      <c r="L690" s="1" t="n"/>
      <c r="M690" s="1" t="n"/>
      <c r="N690" s="1" t="n"/>
      <c r="O690" s="1" t="n"/>
      <c r="P690" s="1" t="n"/>
      <c r="Q690" s="1" t="n"/>
      <c r="R690" s="1" t="n"/>
      <c r="S690" s="1" t="n"/>
      <c r="T690" s="1" t="n"/>
      <c r="U690" s="1" t="n"/>
      <c r="V690" s="1" t="n"/>
      <c r="W690" s="1" t="n"/>
      <c r="X690" s="1" t="n"/>
      <c r="Y690" s="1" t="n"/>
      <c r="Z690" s="1" t="n"/>
      <c r="AA690" s="1" t="n"/>
      <c r="AB690" s="1" t="n"/>
      <c r="AC690" s="1" t="n"/>
      <c r="AD690" s="1" t="n"/>
      <c r="AE690" s="1" t="n"/>
      <c r="AF690" s="1" t="n"/>
      <c r="AG690" s="1" t="n"/>
    </row>
    <row r="691">
      <c r="A691" s="1" t="n"/>
      <c r="B691" s="1" t="n"/>
      <c r="C691" s="1" t="n"/>
      <c r="D691" s="1" t="n"/>
      <c r="E691" s="1" t="n"/>
      <c r="F691" s="1" t="n"/>
      <c r="G691" s="1" t="n"/>
      <c r="H691" s="1" t="n"/>
      <c r="I691" s="1" t="n"/>
      <c r="J691" s="1" t="n"/>
      <c r="K691" s="1" t="n"/>
      <c r="L691" s="1" t="n"/>
      <c r="M691" s="1" t="n"/>
      <c r="N691" s="1" t="n"/>
      <c r="O691" s="1" t="n"/>
      <c r="P691" s="1" t="n"/>
      <c r="Q691" s="1" t="n"/>
      <c r="R691" s="1" t="n"/>
      <c r="S691" s="1" t="n"/>
      <c r="T691" s="1" t="n"/>
      <c r="U691" s="1" t="n"/>
      <c r="V691" s="1" t="n"/>
      <c r="W691" s="1" t="n"/>
      <c r="X691" s="1" t="n"/>
      <c r="Y691" s="1" t="n"/>
      <c r="Z691" s="1" t="n"/>
      <c r="AA691" s="1" t="n"/>
      <c r="AB691" s="1" t="n"/>
      <c r="AC691" s="1" t="n"/>
      <c r="AD691" s="1" t="n"/>
      <c r="AE691" s="1" t="n"/>
      <c r="AF691" s="1" t="n"/>
      <c r="AG691" s="1" t="n"/>
    </row>
    <row r="692">
      <c r="A692" s="1" t="n"/>
      <c r="B692" s="1" t="n"/>
      <c r="C692" s="1" t="n"/>
      <c r="D692" s="1" t="n"/>
      <c r="E692" s="1" t="n"/>
      <c r="F692" s="1" t="n"/>
      <c r="G692" s="1" t="n"/>
      <c r="H692" s="1" t="n"/>
      <c r="I692" s="1" t="n"/>
      <c r="J692" s="1" t="n"/>
      <c r="K692" s="1" t="n"/>
      <c r="L692" s="1" t="n"/>
      <c r="M692" s="1" t="n"/>
      <c r="N692" s="1" t="n"/>
      <c r="O692" s="1" t="n"/>
      <c r="P692" s="1" t="n"/>
      <c r="Q692" s="1" t="n"/>
      <c r="R692" s="1" t="n"/>
      <c r="S692" s="1" t="n"/>
      <c r="T692" s="1" t="n"/>
      <c r="U692" s="1" t="n"/>
      <c r="V692" s="1" t="n"/>
      <c r="W692" s="1" t="n"/>
      <c r="X692" s="1" t="n"/>
      <c r="Y692" s="1" t="n"/>
      <c r="Z692" s="1" t="n"/>
      <c r="AA692" s="1" t="n"/>
      <c r="AB692" s="1" t="n"/>
      <c r="AC692" s="1" t="n"/>
      <c r="AD692" s="1" t="n"/>
      <c r="AE692" s="1" t="n"/>
      <c r="AF692" s="1" t="n"/>
      <c r="AG692" s="1" t="n"/>
    </row>
    <row r="693">
      <c r="A693" s="1" t="n"/>
      <c r="B693" s="1" t="n"/>
      <c r="C693" s="1" t="n"/>
      <c r="D693" s="1" t="n"/>
      <c r="E693" s="1" t="n"/>
      <c r="F693" s="1" t="n"/>
      <c r="G693" s="1" t="n"/>
      <c r="H693" s="1" t="n"/>
      <c r="I693" s="1" t="n"/>
      <c r="J693" s="1" t="n"/>
      <c r="K693" s="1" t="n"/>
      <c r="L693" s="1" t="n"/>
      <c r="M693" s="1" t="n"/>
      <c r="N693" s="1" t="n"/>
      <c r="O693" s="1" t="n"/>
      <c r="P693" s="1" t="n"/>
      <c r="Q693" s="1" t="n"/>
      <c r="R693" s="1" t="n"/>
      <c r="S693" s="1" t="n"/>
      <c r="T693" s="1" t="n"/>
      <c r="U693" s="1" t="n"/>
      <c r="V693" s="1" t="n"/>
      <c r="W693" s="1" t="n"/>
      <c r="X693" s="1" t="n"/>
      <c r="Y693" s="1" t="n"/>
      <c r="Z693" s="1" t="n"/>
      <c r="AA693" s="1" t="n"/>
      <c r="AB693" s="1" t="n"/>
      <c r="AC693" s="1" t="n"/>
      <c r="AD693" s="1" t="n"/>
      <c r="AE693" s="1" t="n"/>
      <c r="AF693" s="1" t="n"/>
      <c r="AG693" s="1" t="n"/>
    </row>
    <row r="694">
      <c r="A694" s="1" t="n"/>
      <c r="B694" s="1" t="n"/>
      <c r="C694" s="1" t="n"/>
      <c r="D694" s="1" t="n"/>
      <c r="E694" s="1" t="n"/>
      <c r="F694" s="1" t="n"/>
      <c r="G694" s="1" t="n"/>
      <c r="H694" s="1" t="n"/>
      <c r="I694" s="1" t="n"/>
      <c r="J694" s="1" t="n"/>
      <c r="K694" s="1" t="n"/>
      <c r="L694" s="1" t="n"/>
      <c r="M694" s="1" t="n"/>
      <c r="N694" s="1" t="n"/>
      <c r="O694" s="1" t="n"/>
      <c r="P694" s="1" t="n"/>
      <c r="Q694" s="1" t="n"/>
      <c r="R694" s="1" t="n"/>
      <c r="S694" s="1" t="n"/>
      <c r="T694" s="1" t="n"/>
      <c r="U694" s="1" t="n"/>
      <c r="V694" s="1" t="n"/>
      <c r="W694" s="1" t="n"/>
      <c r="X694" s="1" t="n"/>
      <c r="Y694" s="1" t="n"/>
      <c r="Z694" s="1" t="n"/>
      <c r="AA694" s="1" t="n"/>
      <c r="AB694" s="1" t="n"/>
      <c r="AC694" s="1" t="n"/>
      <c r="AD694" s="1" t="n"/>
      <c r="AE694" s="1" t="n"/>
      <c r="AF694" s="1" t="n"/>
      <c r="AG694" s="1" t="n"/>
    </row>
    <row r="695">
      <c r="A695" s="1" t="n"/>
      <c r="B695" s="1" t="n"/>
      <c r="C695" s="1" t="n"/>
      <c r="D695" s="1" t="n"/>
      <c r="E695" s="1" t="n"/>
      <c r="F695" s="1" t="n"/>
      <c r="G695" s="1" t="n"/>
      <c r="H695" s="1" t="n"/>
      <c r="I695" s="1" t="n"/>
      <c r="J695" s="1" t="n"/>
      <c r="K695" s="1" t="n"/>
      <c r="L695" s="1" t="n"/>
      <c r="M695" s="1" t="n"/>
      <c r="N695" s="1" t="n"/>
      <c r="O695" s="1" t="n"/>
      <c r="P695" s="1" t="n"/>
      <c r="Q695" s="1" t="n"/>
      <c r="R695" s="1" t="n"/>
      <c r="S695" s="1" t="n"/>
      <c r="T695" s="1" t="n"/>
      <c r="U695" s="1" t="n"/>
      <c r="V695" s="1" t="n"/>
      <c r="W695" s="1" t="n"/>
      <c r="X695" s="1" t="n"/>
      <c r="Y695" s="1" t="n"/>
      <c r="Z695" s="1" t="n"/>
      <c r="AA695" s="1" t="n"/>
      <c r="AB695" s="1" t="n"/>
      <c r="AC695" s="1" t="n"/>
      <c r="AD695" s="1" t="n"/>
      <c r="AE695" s="1" t="n"/>
      <c r="AF695" s="1" t="n"/>
      <c r="AG695" s="1" t="n"/>
    </row>
    <row r="696">
      <c r="A696" s="1" t="n"/>
      <c r="B696" s="1" t="n"/>
      <c r="C696" s="1" t="n"/>
      <c r="D696" s="1" t="n"/>
      <c r="E696" s="1" t="n"/>
      <c r="F696" s="1" t="n"/>
      <c r="G696" s="1" t="n"/>
      <c r="H696" s="1" t="n"/>
      <c r="I696" s="1" t="n"/>
      <c r="J696" s="1" t="n"/>
      <c r="K696" s="1" t="n"/>
      <c r="L696" s="1" t="n"/>
      <c r="M696" s="1" t="n"/>
      <c r="N696" s="1" t="n"/>
      <c r="O696" s="1" t="n"/>
      <c r="P696" s="1" t="n"/>
      <c r="Q696" s="1" t="n"/>
      <c r="R696" s="1" t="n"/>
      <c r="S696" s="1" t="n"/>
      <c r="T696" s="1" t="n"/>
      <c r="U696" s="1" t="n"/>
      <c r="V696" s="1" t="n"/>
      <c r="W696" s="1" t="n"/>
      <c r="X696" s="1" t="n"/>
      <c r="Y696" s="1" t="n"/>
      <c r="Z696" s="1" t="n"/>
      <c r="AA696" s="1" t="n"/>
      <c r="AB696" s="1" t="n"/>
      <c r="AC696" s="1" t="n"/>
      <c r="AD696" s="1" t="n"/>
      <c r="AE696" s="1" t="n"/>
      <c r="AF696" s="1" t="n"/>
      <c r="AG696" s="1" t="n"/>
    </row>
    <row r="697">
      <c r="A697" s="1" t="n"/>
      <c r="B697" s="1" t="n"/>
      <c r="C697" s="1" t="n"/>
      <c r="D697" s="1" t="n"/>
      <c r="E697" s="1" t="n"/>
      <c r="F697" s="1" t="n"/>
      <c r="G697" s="1" t="n"/>
      <c r="H697" s="1" t="n"/>
      <c r="I697" s="1" t="n"/>
      <c r="J697" s="1" t="n"/>
      <c r="K697" s="1" t="n"/>
      <c r="L697" s="1" t="n"/>
      <c r="M697" s="1" t="n"/>
      <c r="N697" s="1" t="n"/>
      <c r="O697" s="1" t="n"/>
      <c r="P697" s="1" t="n"/>
      <c r="Q697" s="1" t="n"/>
      <c r="R697" s="1" t="n"/>
      <c r="S697" s="1" t="n"/>
      <c r="T697" s="1" t="n"/>
      <c r="U697" s="1" t="n"/>
      <c r="V697" s="1" t="n"/>
      <c r="W697" s="1" t="n"/>
      <c r="X697" s="1" t="n"/>
      <c r="Y697" s="1" t="n"/>
      <c r="Z697" s="1" t="n"/>
      <c r="AA697" s="1" t="n"/>
      <c r="AB697" s="1" t="n"/>
      <c r="AC697" s="1" t="n"/>
      <c r="AD697" s="1" t="n"/>
      <c r="AE697" s="1" t="n"/>
      <c r="AF697" s="1" t="n"/>
      <c r="AG697" s="1" t="n"/>
    </row>
    <row r="698">
      <c r="A698" s="1" t="n"/>
      <c r="B698" s="1" t="n"/>
      <c r="C698" s="1" t="n"/>
      <c r="D698" s="1" t="n"/>
      <c r="E698" s="1" t="n"/>
      <c r="F698" s="1" t="n"/>
      <c r="G698" s="1" t="n"/>
      <c r="H698" s="1" t="n"/>
      <c r="I698" s="1" t="n"/>
      <c r="J698" s="1" t="n"/>
      <c r="K698" s="1" t="n"/>
      <c r="L698" s="1" t="n"/>
      <c r="M698" s="1" t="n"/>
      <c r="N698" s="1" t="n"/>
      <c r="O698" s="1" t="n"/>
      <c r="P698" s="1" t="n"/>
      <c r="Q698" s="1" t="n"/>
      <c r="R698" s="1" t="n"/>
      <c r="S698" s="1" t="n"/>
      <c r="T698" s="1" t="n"/>
      <c r="U698" s="1" t="n"/>
      <c r="V698" s="1" t="n"/>
      <c r="W698" s="1" t="n"/>
      <c r="X698" s="1" t="n"/>
      <c r="Y698" s="1" t="n"/>
      <c r="Z698" s="1" t="n"/>
      <c r="AA698" s="1" t="n"/>
      <c r="AB698" s="1" t="n"/>
      <c r="AC698" s="1" t="n"/>
      <c r="AD698" s="1" t="n"/>
      <c r="AE698" s="1" t="n"/>
      <c r="AF698" s="1" t="n"/>
      <c r="AG698" s="1" t="n"/>
    </row>
    <row r="699">
      <c r="A699" s="1" t="n"/>
      <c r="B699" s="1" t="n"/>
      <c r="C699" s="1" t="n"/>
      <c r="D699" s="1" t="n"/>
      <c r="E699" s="1" t="n"/>
      <c r="F699" s="1" t="n"/>
      <c r="G699" s="1" t="n"/>
      <c r="H699" s="1" t="n"/>
      <c r="I699" s="1" t="n"/>
      <c r="J699" s="1" t="n"/>
      <c r="K699" s="1" t="n"/>
      <c r="L699" s="1" t="n"/>
      <c r="M699" s="1" t="n"/>
      <c r="N699" s="1" t="n"/>
      <c r="O699" s="1" t="n"/>
      <c r="P699" s="1" t="n"/>
      <c r="Q699" s="1" t="n"/>
      <c r="R699" s="1" t="n"/>
      <c r="S699" s="1" t="n"/>
      <c r="T699" s="1" t="n"/>
      <c r="U699" s="1" t="n"/>
      <c r="V699" s="1" t="n"/>
      <c r="W699" s="1" t="n"/>
      <c r="X699" s="1" t="n"/>
      <c r="Y699" s="1" t="n"/>
      <c r="Z699" s="1" t="n"/>
      <c r="AA699" s="1" t="n"/>
      <c r="AB699" s="1" t="n"/>
      <c r="AC699" s="1" t="n"/>
      <c r="AD699" s="1" t="n"/>
      <c r="AE699" s="1" t="n"/>
      <c r="AF699" s="1" t="n"/>
      <c r="AG699" s="1" t="n"/>
    </row>
    <row r="700">
      <c r="A700" s="1" t="n"/>
      <c r="B700" s="1" t="n"/>
      <c r="C700" s="1" t="n"/>
      <c r="D700" s="1" t="n"/>
      <c r="E700" s="1" t="n"/>
      <c r="F700" s="1" t="n"/>
      <c r="G700" s="1" t="n"/>
      <c r="H700" s="1" t="n"/>
      <c r="I700" s="1" t="n"/>
      <c r="J700" s="1" t="n"/>
      <c r="K700" s="1" t="n"/>
      <c r="L700" s="1" t="n"/>
      <c r="M700" s="1" t="n"/>
      <c r="N700" s="1" t="n"/>
      <c r="O700" s="1" t="n"/>
      <c r="P700" s="1" t="n"/>
      <c r="Q700" s="1" t="n"/>
      <c r="R700" s="1" t="n"/>
      <c r="S700" s="1" t="n"/>
      <c r="T700" s="1" t="n"/>
      <c r="U700" s="1" t="n"/>
      <c r="V700" s="1" t="n"/>
      <c r="W700" s="1" t="n"/>
      <c r="X700" s="1" t="n"/>
      <c r="Y700" s="1" t="n"/>
      <c r="Z700" s="1" t="n"/>
      <c r="AA700" s="1" t="n"/>
      <c r="AB700" s="1" t="n"/>
      <c r="AC700" s="1" t="n"/>
      <c r="AD700" s="1" t="n"/>
      <c r="AE700" s="1" t="n"/>
      <c r="AF700" s="1" t="n"/>
      <c r="AG700" s="1" t="n"/>
    </row>
    <row r="701">
      <c r="A701" s="1" t="n"/>
      <c r="B701" s="1" t="n"/>
      <c r="C701" s="1" t="n"/>
      <c r="D701" s="1" t="n"/>
      <c r="E701" s="1" t="n"/>
      <c r="F701" s="1" t="n"/>
      <c r="G701" s="1" t="n"/>
      <c r="H701" s="1" t="n"/>
      <c r="I701" s="1" t="n"/>
      <c r="J701" s="1" t="n"/>
      <c r="K701" s="1" t="n"/>
      <c r="L701" s="1" t="n"/>
      <c r="M701" s="1" t="n"/>
      <c r="N701" s="1" t="n"/>
      <c r="O701" s="1" t="n"/>
      <c r="P701" s="1" t="n"/>
      <c r="Q701" s="1" t="n"/>
      <c r="R701" s="1" t="n"/>
      <c r="S701" s="1" t="n"/>
      <c r="T701" s="1" t="n"/>
      <c r="U701" s="1" t="n"/>
      <c r="V701" s="1" t="n"/>
      <c r="W701" s="1" t="n"/>
      <c r="X701" s="1" t="n"/>
      <c r="Y701" s="1" t="n"/>
      <c r="Z701" s="1" t="n"/>
      <c r="AA701" s="1" t="n"/>
      <c r="AB701" s="1" t="n"/>
      <c r="AC701" s="1" t="n"/>
      <c r="AD701" s="1" t="n"/>
      <c r="AE701" s="1" t="n"/>
      <c r="AF701" s="1" t="n"/>
      <c r="AG701" s="1" t="n"/>
    </row>
    <row r="702">
      <c r="A702" s="1" t="n"/>
      <c r="B702" s="1" t="n"/>
      <c r="C702" s="1" t="n"/>
      <c r="D702" s="1" t="n"/>
      <c r="E702" s="1" t="n"/>
      <c r="F702" s="1" t="n"/>
      <c r="G702" s="1" t="n"/>
      <c r="H702" s="1" t="n"/>
      <c r="I702" s="1" t="n"/>
      <c r="J702" s="1" t="n"/>
      <c r="K702" s="1" t="n"/>
      <c r="L702" s="1" t="n"/>
      <c r="M702" s="1" t="n"/>
      <c r="N702" s="1" t="n"/>
      <c r="O702" s="1" t="n"/>
      <c r="P702" s="1" t="n"/>
      <c r="Q702" s="1" t="n"/>
      <c r="R702" s="1" t="n"/>
      <c r="S702" s="1" t="n"/>
      <c r="T702" s="1" t="n"/>
      <c r="U702" s="1" t="n"/>
      <c r="V702" s="1" t="n"/>
      <c r="W702" s="1" t="n"/>
      <c r="X702" s="1" t="n"/>
      <c r="Y702" s="1" t="n"/>
      <c r="Z702" s="1" t="n"/>
      <c r="AA702" s="1" t="n"/>
      <c r="AB702" s="1" t="n"/>
      <c r="AC702" s="1" t="n"/>
      <c r="AD702" s="1" t="n"/>
      <c r="AE702" s="1" t="n"/>
      <c r="AF702" s="1" t="n"/>
      <c r="AG702" s="1" t="n"/>
    </row>
    <row r="703">
      <c r="A703" s="1" t="n"/>
      <c r="B703" s="1" t="n"/>
      <c r="C703" s="1" t="n"/>
      <c r="D703" s="1" t="n"/>
      <c r="E703" s="1" t="n"/>
      <c r="F703" s="1" t="n"/>
      <c r="G703" s="1" t="n"/>
      <c r="H703" s="1" t="n"/>
      <c r="I703" s="1" t="n"/>
      <c r="J703" s="1" t="n"/>
      <c r="K703" s="1" t="n"/>
      <c r="L703" s="1" t="n"/>
      <c r="M703" s="1" t="n"/>
      <c r="N703" s="1" t="n"/>
      <c r="O703" s="1" t="n"/>
      <c r="P703" s="1" t="n"/>
      <c r="Q703" s="1" t="n"/>
      <c r="R703" s="1" t="n"/>
      <c r="S703" s="1" t="n"/>
      <c r="T703" s="1" t="n"/>
      <c r="U703" s="1" t="n"/>
      <c r="V703" s="1" t="n"/>
      <c r="W703" s="1" t="n"/>
      <c r="X703" s="1" t="n"/>
      <c r="Y703" s="1" t="n"/>
      <c r="Z703" s="1" t="n"/>
      <c r="AA703" s="1" t="n"/>
      <c r="AB703" s="1" t="n"/>
      <c r="AC703" s="1" t="n"/>
      <c r="AD703" s="1" t="n"/>
      <c r="AE703" s="1" t="n"/>
      <c r="AF703" s="1" t="n"/>
      <c r="AG703" s="1" t="n"/>
    </row>
    <row r="704">
      <c r="A704" s="1" t="n"/>
      <c r="B704" s="1" t="n"/>
      <c r="C704" s="1" t="n"/>
      <c r="D704" s="1" t="n"/>
      <c r="E704" s="1" t="n"/>
      <c r="F704" s="1" t="n"/>
      <c r="G704" s="1" t="n"/>
      <c r="H704" s="1" t="n"/>
      <c r="I704" s="1" t="n"/>
      <c r="J704" s="1" t="n"/>
      <c r="K704" s="1" t="n"/>
      <c r="L704" s="1" t="n"/>
      <c r="M704" s="1" t="n"/>
      <c r="N704" s="1" t="n"/>
      <c r="O704" s="1" t="n"/>
      <c r="P704" s="1" t="n"/>
      <c r="Q704" s="1" t="n"/>
      <c r="R704" s="1" t="n"/>
      <c r="S704" s="1" t="n"/>
      <c r="T704" s="1" t="n"/>
      <c r="U704" s="1" t="n"/>
      <c r="V704" s="1" t="n"/>
      <c r="W704" s="1" t="n"/>
      <c r="X704" s="1" t="n"/>
      <c r="Y704" s="1" t="n"/>
      <c r="Z704" s="1" t="n"/>
      <c r="AA704" s="1" t="n"/>
      <c r="AB704" s="1" t="n"/>
      <c r="AC704" s="1" t="n"/>
      <c r="AD704" s="1" t="n"/>
      <c r="AE704" s="1" t="n"/>
      <c r="AF704" s="1" t="n"/>
      <c r="AG704" s="1" t="n"/>
    </row>
    <row r="705">
      <c r="A705" s="1" t="n"/>
      <c r="B705" s="1" t="n"/>
      <c r="C705" s="1" t="n"/>
      <c r="D705" s="1" t="n"/>
      <c r="E705" s="1" t="n"/>
      <c r="F705" s="1" t="n"/>
      <c r="G705" s="1" t="n"/>
      <c r="H705" s="1" t="n"/>
      <c r="I705" s="1" t="n"/>
      <c r="J705" s="1" t="n"/>
      <c r="K705" s="1" t="n"/>
      <c r="L705" s="1" t="n"/>
      <c r="M705" s="1" t="n"/>
      <c r="N705" s="1" t="n"/>
      <c r="O705" s="1" t="n"/>
      <c r="P705" s="1" t="n"/>
      <c r="Q705" s="1" t="n"/>
      <c r="R705" s="1" t="n"/>
      <c r="S705" s="1" t="n"/>
      <c r="T705" s="1" t="n"/>
      <c r="U705" s="1" t="n"/>
      <c r="V705" s="1" t="n"/>
      <c r="W705" s="1" t="n"/>
      <c r="X705" s="1" t="n"/>
      <c r="Y705" s="1" t="n"/>
      <c r="Z705" s="1" t="n"/>
      <c r="AA705" s="1" t="n"/>
      <c r="AB705" s="1" t="n"/>
      <c r="AC705" s="1" t="n"/>
      <c r="AD705" s="1" t="n"/>
      <c r="AE705" s="1" t="n"/>
      <c r="AF705" s="1" t="n"/>
      <c r="AG705" s="1" t="n"/>
    </row>
    <row r="706">
      <c r="A706" s="1" t="n"/>
      <c r="B706" s="1" t="n"/>
      <c r="C706" s="1" t="n"/>
      <c r="D706" s="1" t="n"/>
      <c r="E706" s="1" t="n"/>
      <c r="F706" s="1" t="n"/>
      <c r="G706" s="1" t="n"/>
      <c r="H706" s="1" t="n"/>
      <c r="I706" s="1" t="n"/>
      <c r="J706" s="1" t="n"/>
      <c r="K706" s="1" t="n"/>
      <c r="L706" s="1" t="n"/>
      <c r="M706" s="1" t="n"/>
      <c r="N706" s="1" t="n"/>
      <c r="O706" s="1" t="n"/>
      <c r="P706" s="1" t="n"/>
      <c r="Q706" s="1" t="n"/>
      <c r="R706" s="1" t="n"/>
      <c r="S706" s="1" t="n"/>
      <c r="T706" s="1" t="n"/>
      <c r="U706" s="1" t="n"/>
      <c r="V706" s="1" t="n"/>
      <c r="W706" s="1" t="n"/>
      <c r="X706" s="1" t="n"/>
      <c r="Y706" s="1" t="n"/>
      <c r="Z706" s="1" t="n"/>
      <c r="AA706" s="1" t="n"/>
      <c r="AB706" s="1" t="n"/>
      <c r="AC706" s="1" t="n"/>
      <c r="AD706" s="1" t="n"/>
      <c r="AE706" s="1" t="n"/>
      <c r="AF706" s="1" t="n"/>
      <c r="AG706" s="1" t="n"/>
    </row>
    <row r="707">
      <c r="A707" s="1" t="n"/>
      <c r="B707" s="1" t="n"/>
      <c r="C707" s="1" t="n"/>
      <c r="D707" s="1" t="n"/>
      <c r="E707" s="1" t="n"/>
      <c r="F707" s="1" t="n"/>
      <c r="G707" s="1" t="n"/>
      <c r="H707" s="1" t="n"/>
      <c r="I707" s="1" t="n"/>
      <c r="J707" s="1" t="n"/>
      <c r="K707" s="1" t="n"/>
      <c r="L707" s="1" t="n"/>
      <c r="M707" s="1" t="n"/>
      <c r="N707" s="1" t="n"/>
      <c r="O707" s="1" t="n"/>
      <c r="P707" s="1" t="n"/>
      <c r="Q707" s="1" t="n"/>
      <c r="R707" s="1" t="n"/>
      <c r="S707" s="1" t="n"/>
      <c r="T707" s="1" t="n"/>
      <c r="U707" s="1" t="n"/>
      <c r="V707" s="1" t="n"/>
      <c r="W707" s="1" t="n"/>
      <c r="X707" s="1" t="n"/>
      <c r="Y707" s="1" t="n"/>
      <c r="Z707" s="1" t="n"/>
      <c r="AA707" s="1" t="n"/>
      <c r="AB707" s="1" t="n"/>
      <c r="AC707" s="1" t="n"/>
      <c r="AD707" s="1" t="n"/>
      <c r="AE707" s="1" t="n"/>
      <c r="AF707" s="1" t="n"/>
      <c r="AG707" s="1" t="n"/>
    </row>
    <row r="708">
      <c r="A708" s="1" t="n"/>
      <c r="B708" s="1" t="n"/>
      <c r="C708" s="1" t="n"/>
      <c r="D708" s="1" t="n"/>
      <c r="E708" s="1" t="n"/>
      <c r="F708" s="1" t="n"/>
      <c r="G708" s="1" t="n"/>
      <c r="H708" s="1" t="n"/>
      <c r="I708" s="1" t="n"/>
      <c r="J708" s="1" t="n"/>
      <c r="K708" s="1" t="n"/>
      <c r="L708" s="1" t="n"/>
      <c r="M708" s="1" t="n"/>
      <c r="N708" s="1" t="n"/>
      <c r="O708" s="1" t="n"/>
      <c r="P708" s="1" t="n"/>
      <c r="Q708" s="1" t="n"/>
      <c r="R708" s="1" t="n"/>
      <c r="S708" s="1" t="n"/>
      <c r="T708" s="1" t="n"/>
      <c r="U708" s="1" t="n"/>
      <c r="V708" s="1" t="n"/>
      <c r="W708" s="1" t="n"/>
      <c r="X708" s="1" t="n"/>
      <c r="Y708" s="1" t="n"/>
      <c r="Z708" s="1" t="n"/>
      <c r="AA708" s="1" t="n"/>
      <c r="AB708" s="1" t="n"/>
      <c r="AC708" s="1" t="n"/>
      <c r="AD708" s="1" t="n"/>
      <c r="AE708" s="1" t="n"/>
      <c r="AF708" s="1" t="n"/>
      <c r="AG708" s="1" t="n"/>
    </row>
    <row r="709">
      <c r="A709" s="1" t="n"/>
      <c r="B709" s="1" t="n"/>
      <c r="C709" s="1" t="n"/>
      <c r="D709" s="1" t="n"/>
      <c r="E709" s="1" t="n"/>
      <c r="F709" s="1" t="n"/>
      <c r="G709" s="1" t="n"/>
      <c r="H709" s="1" t="n"/>
      <c r="I709" s="1" t="n"/>
      <c r="J709" s="1" t="n"/>
      <c r="K709" s="1" t="n"/>
      <c r="L709" s="1" t="n"/>
      <c r="M709" s="1" t="n"/>
      <c r="N709" s="1" t="n"/>
      <c r="O709" s="1" t="n"/>
      <c r="P709" s="1" t="n"/>
      <c r="Q709" s="1" t="n"/>
      <c r="R709" s="1" t="n"/>
      <c r="S709" s="1" t="n"/>
      <c r="T709" s="1" t="n"/>
      <c r="U709" s="1" t="n"/>
      <c r="V709" s="1" t="n"/>
      <c r="W709" s="1" t="n"/>
      <c r="X709" s="1" t="n"/>
      <c r="Y709" s="1" t="n"/>
      <c r="Z709" s="1" t="n"/>
      <c r="AA709" s="1" t="n"/>
      <c r="AB709" s="1" t="n"/>
      <c r="AC709" s="1" t="n"/>
      <c r="AD709" s="1" t="n"/>
      <c r="AE709" s="1" t="n"/>
      <c r="AF709" s="1" t="n"/>
      <c r="AG709" s="1" t="n"/>
    </row>
    <row r="710">
      <c r="A710" s="1" t="n"/>
      <c r="B710" s="1" t="n"/>
      <c r="C710" s="1" t="n"/>
      <c r="D710" s="1" t="n"/>
      <c r="E710" s="1" t="n"/>
      <c r="F710" s="1" t="n"/>
      <c r="G710" s="1" t="n"/>
      <c r="H710" s="1" t="n"/>
      <c r="I710" s="1" t="n"/>
      <c r="J710" s="1" t="n"/>
      <c r="K710" s="1" t="n"/>
      <c r="L710" s="1" t="n"/>
      <c r="M710" s="1" t="n"/>
      <c r="N710" s="1" t="n"/>
      <c r="O710" s="1" t="n"/>
      <c r="P710" s="1" t="n"/>
      <c r="Q710" s="1" t="n"/>
      <c r="R710" s="1" t="n"/>
      <c r="S710" s="1" t="n"/>
      <c r="T710" s="1" t="n"/>
      <c r="U710" s="1" t="n"/>
      <c r="V710" s="1" t="n"/>
      <c r="W710" s="1" t="n"/>
      <c r="X710" s="1" t="n"/>
      <c r="Y710" s="1" t="n"/>
      <c r="Z710" s="1" t="n"/>
      <c r="AA710" s="1" t="n"/>
      <c r="AB710" s="1" t="n"/>
      <c r="AC710" s="1" t="n"/>
      <c r="AD710" s="1" t="n"/>
      <c r="AE710" s="1" t="n"/>
      <c r="AF710" s="1" t="n"/>
      <c r="AG710" s="1" t="n"/>
    </row>
    <row r="711">
      <c r="A711" s="1" t="n"/>
      <c r="B711" s="1" t="n"/>
      <c r="C711" s="1" t="n"/>
      <c r="D711" s="1" t="n"/>
      <c r="E711" s="1" t="n"/>
      <c r="F711" s="1" t="n"/>
      <c r="G711" s="1" t="n"/>
      <c r="H711" s="1" t="n"/>
      <c r="I711" s="1" t="n"/>
      <c r="J711" s="1" t="n"/>
      <c r="K711" s="1" t="n"/>
      <c r="L711" s="1" t="n"/>
      <c r="M711" s="1" t="n"/>
      <c r="N711" s="1" t="n"/>
      <c r="O711" s="1" t="n"/>
      <c r="P711" s="1" t="n"/>
      <c r="Q711" s="1" t="n"/>
      <c r="R711" s="1" t="n"/>
      <c r="S711" s="1" t="n"/>
      <c r="T711" s="1" t="n"/>
      <c r="U711" s="1" t="n"/>
      <c r="V711" s="1" t="n"/>
      <c r="W711" s="1" t="n"/>
      <c r="X711" s="1" t="n"/>
      <c r="Y711" s="1" t="n"/>
      <c r="Z711" s="1" t="n"/>
      <c r="AA711" s="1" t="n"/>
      <c r="AB711" s="1" t="n"/>
      <c r="AC711" s="1" t="n"/>
      <c r="AD711" s="1" t="n"/>
      <c r="AE711" s="1" t="n"/>
      <c r="AF711" s="1" t="n"/>
      <c r="AG711" s="1" t="n"/>
    </row>
    <row r="712">
      <c r="A712" s="1" t="n"/>
      <c r="B712" s="1" t="n"/>
      <c r="C712" s="1" t="n"/>
      <c r="D712" s="1" t="n"/>
      <c r="E712" s="1" t="n"/>
      <c r="F712" s="1" t="n"/>
      <c r="G712" s="1" t="n"/>
      <c r="H712" s="1" t="n"/>
      <c r="I712" s="1" t="n"/>
      <c r="J712" s="1" t="n"/>
      <c r="K712" s="1" t="n"/>
      <c r="L712" s="1" t="n"/>
      <c r="M712" s="1" t="n"/>
      <c r="N712" s="1" t="n"/>
      <c r="O712" s="1" t="n"/>
      <c r="P712" s="1" t="n"/>
      <c r="Q712" s="1" t="n"/>
      <c r="R712" s="1" t="n"/>
      <c r="S712" s="1" t="n"/>
      <c r="T712" s="1" t="n"/>
      <c r="U712" s="1" t="n"/>
      <c r="V712" s="1" t="n"/>
      <c r="W712" s="1" t="n"/>
      <c r="X712" s="1" t="n"/>
      <c r="Y712" s="1" t="n"/>
      <c r="Z712" s="1" t="n"/>
      <c r="AA712" s="1" t="n"/>
      <c r="AB712" s="1" t="n"/>
      <c r="AC712" s="1" t="n"/>
      <c r="AD712" s="1" t="n"/>
      <c r="AE712" s="1" t="n"/>
      <c r="AF712" s="1" t="n"/>
      <c r="AG712" s="1" t="n"/>
    </row>
    <row r="713">
      <c r="A713" s="1" t="n"/>
      <c r="B713" s="1" t="n"/>
      <c r="C713" s="1" t="n"/>
      <c r="D713" s="1" t="n"/>
      <c r="E713" s="1" t="n"/>
      <c r="F713" s="1" t="n"/>
      <c r="G713" s="1" t="n"/>
      <c r="H713" s="1" t="n"/>
      <c r="I713" s="1" t="n"/>
      <c r="J713" s="1" t="n"/>
      <c r="K713" s="1" t="n"/>
      <c r="L713" s="1" t="n"/>
      <c r="M713" s="1" t="n"/>
      <c r="N713" s="1" t="n"/>
      <c r="O713" s="1" t="n"/>
      <c r="P713" s="1" t="n"/>
      <c r="Q713" s="1" t="n"/>
      <c r="R713" s="1" t="n"/>
      <c r="S713" s="1" t="n"/>
      <c r="T713" s="1" t="n"/>
      <c r="U713" s="1" t="n"/>
      <c r="V713" s="1" t="n"/>
      <c r="W713" s="1" t="n"/>
      <c r="X713" s="1" t="n"/>
      <c r="Y713" s="1" t="n"/>
      <c r="Z713" s="1" t="n"/>
      <c r="AA713" s="1" t="n"/>
      <c r="AB713" s="1" t="n"/>
      <c r="AC713" s="1" t="n"/>
      <c r="AD713" s="1" t="n"/>
      <c r="AE713" s="1" t="n"/>
      <c r="AF713" s="1" t="n"/>
      <c r="AG713" s="1" t="n"/>
    </row>
    <row r="714">
      <c r="A714" s="1" t="n"/>
      <c r="B714" s="1" t="n"/>
      <c r="C714" s="1" t="n"/>
      <c r="D714" s="1" t="n"/>
      <c r="E714" s="1" t="n"/>
      <c r="F714" s="1" t="n"/>
      <c r="G714" s="1" t="n"/>
      <c r="H714" s="1" t="n"/>
      <c r="I714" s="1" t="n"/>
      <c r="J714" s="1" t="n"/>
      <c r="K714" s="1" t="n"/>
      <c r="L714" s="1" t="n"/>
      <c r="M714" s="1" t="n"/>
      <c r="N714" s="1" t="n"/>
      <c r="O714" s="1" t="n"/>
      <c r="P714" s="1" t="n"/>
      <c r="Q714" s="1" t="n"/>
      <c r="R714" s="1" t="n"/>
      <c r="S714" s="1" t="n"/>
      <c r="T714" s="1" t="n"/>
      <c r="U714" s="1" t="n"/>
      <c r="V714" s="1" t="n"/>
      <c r="W714" s="1" t="n"/>
      <c r="X714" s="1" t="n"/>
      <c r="Y714" s="1" t="n"/>
      <c r="Z714" s="1" t="n"/>
      <c r="AA714" s="1" t="n"/>
      <c r="AB714" s="1" t="n"/>
      <c r="AC714" s="1" t="n"/>
      <c r="AD714" s="1" t="n"/>
      <c r="AE714" s="1" t="n"/>
      <c r="AF714" s="1" t="n"/>
      <c r="AG714" s="1" t="n"/>
    </row>
    <row r="715">
      <c r="A715" s="1" t="n"/>
      <c r="B715" s="1" t="n"/>
      <c r="C715" s="1" t="n"/>
      <c r="D715" s="1" t="n"/>
      <c r="E715" s="1" t="n"/>
      <c r="F715" s="1" t="n"/>
      <c r="G715" s="1" t="n"/>
      <c r="H715" s="1" t="n"/>
      <c r="I715" s="1" t="n"/>
      <c r="J715" s="1" t="n"/>
      <c r="K715" s="1" t="n"/>
      <c r="L715" s="1" t="n"/>
      <c r="M715" s="1" t="n"/>
      <c r="N715" s="1" t="n"/>
      <c r="O715" s="1" t="n"/>
      <c r="P715" s="1" t="n"/>
      <c r="Q715" s="1" t="n"/>
      <c r="R715" s="1" t="n"/>
      <c r="S715" s="1" t="n"/>
      <c r="T715" s="1" t="n"/>
      <c r="U715" s="1" t="n"/>
      <c r="V715" s="1" t="n"/>
      <c r="W715" s="1" t="n"/>
      <c r="X715" s="1" t="n"/>
      <c r="Y715" s="1" t="n"/>
      <c r="Z715" s="1" t="n"/>
      <c r="AA715" s="1" t="n"/>
      <c r="AB715" s="1" t="n"/>
      <c r="AC715" s="1" t="n"/>
      <c r="AD715" s="1" t="n"/>
      <c r="AE715" s="1" t="n"/>
      <c r="AF715" s="1" t="n"/>
      <c r="AG715" s="1" t="n"/>
    </row>
    <row r="716">
      <c r="A716" s="1" t="n"/>
      <c r="B716" s="1" t="n"/>
      <c r="C716" s="1" t="n"/>
      <c r="D716" s="1" t="n"/>
      <c r="E716" s="1" t="n"/>
      <c r="F716" s="1" t="n"/>
      <c r="G716" s="1" t="n"/>
      <c r="H716" s="1" t="n"/>
      <c r="I716" s="1" t="n"/>
      <c r="J716" s="1" t="n"/>
      <c r="K716" s="1" t="n"/>
      <c r="L716" s="1" t="n"/>
      <c r="M716" s="1" t="n"/>
      <c r="N716" s="1" t="n"/>
      <c r="O716" s="1" t="n"/>
      <c r="P716" s="1" t="n"/>
      <c r="Q716" s="1" t="n"/>
      <c r="R716" s="1" t="n"/>
      <c r="S716" s="1" t="n"/>
      <c r="T716" s="1" t="n"/>
      <c r="U716" s="1" t="n"/>
      <c r="V716" s="1" t="n"/>
      <c r="W716" s="1" t="n"/>
      <c r="X716" s="1" t="n"/>
      <c r="Y716" s="1" t="n"/>
      <c r="Z716" s="1" t="n"/>
      <c r="AA716" s="1" t="n"/>
      <c r="AB716" s="1" t="n"/>
      <c r="AC716" s="1" t="n"/>
      <c r="AD716" s="1" t="n"/>
      <c r="AE716" s="1" t="n"/>
      <c r="AF716" s="1" t="n"/>
      <c r="AG716" s="1" t="n"/>
    </row>
    <row r="717">
      <c r="A717" s="1" t="n"/>
      <c r="B717" s="1" t="n"/>
      <c r="C717" s="1" t="n"/>
      <c r="D717" s="1" t="n"/>
      <c r="E717" s="1" t="n"/>
      <c r="F717" s="1" t="n"/>
      <c r="G717" s="1" t="n"/>
      <c r="H717" s="1" t="n"/>
      <c r="I717" s="1" t="n"/>
      <c r="J717" s="1" t="n"/>
      <c r="K717" s="1" t="n"/>
      <c r="L717" s="1" t="n"/>
      <c r="M717" s="1" t="n"/>
      <c r="N717" s="1" t="n"/>
      <c r="O717" s="1" t="n"/>
      <c r="P717" s="1" t="n"/>
      <c r="Q717" s="1" t="n"/>
      <c r="R717" s="1" t="n"/>
      <c r="S717" s="1" t="n"/>
      <c r="T717" s="1" t="n"/>
      <c r="U717" s="1" t="n"/>
      <c r="V717" s="1" t="n"/>
      <c r="W717" s="1" t="n"/>
      <c r="X717" s="1" t="n"/>
      <c r="Y717" s="1" t="n"/>
      <c r="Z717" s="1" t="n"/>
      <c r="AA717" s="1" t="n"/>
      <c r="AB717" s="1" t="n"/>
      <c r="AC717" s="1" t="n"/>
      <c r="AD717" s="1" t="n"/>
      <c r="AE717" s="1" t="n"/>
      <c r="AF717" s="1" t="n"/>
      <c r="AG717" s="1" t="n"/>
    </row>
    <row r="718">
      <c r="A718" s="1" t="n"/>
      <c r="B718" s="1" t="n"/>
      <c r="C718" s="1" t="n"/>
      <c r="D718" s="1" t="n"/>
      <c r="E718" s="1" t="n"/>
      <c r="F718" s="1" t="n"/>
      <c r="G718" s="1" t="n"/>
      <c r="H718" s="1" t="n"/>
      <c r="I718" s="1" t="n"/>
      <c r="J718" s="1" t="n"/>
      <c r="K718" s="1" t="n"/>
      <c r="L718" s="1" t="n"/>
      <c r="M718" s="1" t="n"/>
      <c r="N718" s="1" t="n"/>
      <c r="O718" s="1" t="n"/>
      <c r="P718" s="1" t="n"/>
      <c r="Q718" s="1" t="n"/>
      <c r="R718" s="1" t="n"/>
      <c r="S718" s="1" t="n"/>
      <c r="T718" s="1" t="n"/>
      <c r="U718" s="1" t="n"/>
      <c r="V718" s="1" t="n"/>
      <c r="W718" s="1" t="n"/>
      <c r="X718" s="1" t="n"/>
      <c r="Y718" s="1" t="n"/>
      <c r="Z718" s="1" t="n"/>
      <c r="AA718" s="1" t="n"/>
      <c r="AB718" s="1" t="n"/>
      <c r="AC718" s="1" t="n"/>
      <c r="AD718" s="1" t="n"/>
      <c r="AE718" s="1" t="n"/>
      <c r="AF718" s="1" t="n"/>
      <c r="AG718" s="1" t="n"/>
    </row>
    <row r="719">
      <c r="A719" s="1" t="n"/>
      <c r="B719" s="1" t="n"/>
      <c r="C719" s="1" t="n"/>
      <c r="D719" s="1" t="n"/>
      <c r="E719" s="1" t="n"/>
      <c r="F719" s="1" t="n"/>
      <c r="G719" s="1" t="n"/>
      <c r="H719" s="1" t="n"/>
      <c r="I719" s="1" t="n"/>
      <c r="J719" s="1" t="n"/>
      <c r="K719" s="1" t="n"/>
      <c r="L719" s="1" t="n"/>
      <c r="M719" s="1" t="n"/>
      <c r="N719" s="1" t="n"/>
      <c r="O719" s="1" t="n"/>
      <c r="P719" s="1" t="n"/>
      <c r="Q719" s="1" t="n"/>
      <c r="R719" s="1" t="n"/>
      <c r="S719" s="1" t="n"/>
      <c r="T719" s="1" t="n"/>
      <c r="U719" s="1" t="n"/>
      <c r="V719" s="1" t="n"/>
      <c r="W719" s="1" t="n"/>
      <c r="X719" s="1" t="n"/>
      <c r="Y719" s="1" t="n"/>
      <c r="Z719" s="1" t="n"/>
      <c r="AA719" s="1" t="n"/>
      <c r="AB719" s="1" t="n"/>
      <c r="AC719" s="1" t="n"/>
      <c r="AD719" s="1" t="n"/>
      <c r="AE719" s="1" t="n"/>
      <c r="AF719" s="1" t="n"/>
      <c r="AG719" s="1" t="n"/>
    </row>
    <row r="720">
      <c r="A720" s="1" t="n"/>
      <c r="B720" s="1" t="n"/>
      <c r="C720" s="1" t="n"/>
      <c r="D720" s="1" t="n"/>
      <c r="E720" s="1" t="n"/>
      <c r="F720" s="1" t="n"/>
      <c r="G720" s="1" t="n"/>
      <c r="H720" s="1" t="n"/>
      <c r="I720" s="1" t="n"/>
      <c r="J720" s="1" t="n"/>
      <c r="K720" s="1" t="n"/>
      <c r="L720" s="1" t="n"/>
      <c r="M720" s="1" t="n"/>
      <c r="N720" s="1" t="n"/>
      <c r="O720" s="1" t="n"/>
      <c r="P720" s="1" t="n"/>
      <c r="Q720" s="1" t="n"/>
      <c r="R720" s="1" t="n"/>
      <c r="S720" s="1" t="n"/>
      <c r="T720" s="1" t="n"/>
      <c r="U720" s="1" t="n"/>
      <c r="V720" s="1" t="n"/>
      <c r="W720" s="1" t="n"/>
      <c r="X720" s="1" t="n"/>
      <c r="Y720" s="1" t="n"/>
      <c r="Z720" s="1" t="n"/>
      <c r="AA720" s="1" t="n"/>
      <c r="AB720" s="1" t="n"/>
      <c r="AC720" s="1" t="n"/>
      <c r="AD720" s="1" t="n"/>
      <c r="AE720" s="1" t="n"/>
      <c r="AF720" s="1" t="n"/>
      <c r="AG720" s="1" t="n"/>
    </row>
    <row r="721">
      <c r="A721" s="1" t="n"/>
      <c r="B721" s="1" t="n"/>
      <c r="C721" s="1" t="n"/>
      <c r="D721" s="1" t="n"/>
      <c r="E721" s="1" t="n"/>
      <c r="F721" s="1" t="n"/>
      <c r="G721" s="1" t="n"/>
      <c r="H721" s="1" t="n"/>
      <c r="I721" s="1" t="n"/>
      <c r="J721" s="1" t="n"/>
      <c r="K721" s="1" t="n"/>
      <c r="L721" s="1" t="n"/>
      <c r="M721" s="1" t="n"/>
      <c r="N721" s="1" t="n"/>
      <c r="O721" s="1" t="n"/>
      <c r="P721" s="1" t="n"/>
      <c r="Q721" s="1" t="n"/>
      <c r="R721" s="1" t="n"/>
      <c r="S721" s="1" t="n"/>
      <c r="T721" s="1" t="n"/>
      <c r="U721" s="1" t="n"/>
      <c r="V721" s="1" t="n"/>
      <c r="W721" s="1" t="n"/>
      <c r="X721" s="1" t="n"/>
      <c r="Y721" s="1" t="n"/>
      <c r="Z721" s="1" t="n"/>
      <c r="AA721" s="1" t="n"/>
      <c r="AB721" s="1" t="n"/>
      <c r="AC721" s="1" t="n"/>
      <c r="AD721" s="1" t="n"/>
      <c r="AE721" s="1" t="n"/>
      <c r="AF721" s="1" t="n"/>
      <c r="AG721" s="1" t="n"/>
    </row>
    <row r="722">
      <c r="A722" s="1" t="n"/>
      <c r="B722" s="1" t="n"/>
      <c r="C722" s="1" t="n"/>
      <c r="D722" s="1" t="n"/>
      <c r="E722" s="1" t="n"/>
      <c r="F722" s="1" t="n"/>
      <c r="G722" s="1" t="n"/>
      <c r="H722" s="1" t="n"/>
      <c r="I722" s="1" t="n"/>
      <c r="J722" s="1" t="n"/>
      <c r="K722" s="1" t="n"/>
      <c r="L722" s="1" t="n"/>
      <c r="M722" s="1" t="n"/>
      <c r="N722" s="1" t="n"/>
      <c r="O722" s="1" t="n"/>
      <c r="P722" s="1" t="n"/>
      <c r="Q722" s="1" t="n"/>
      <c r="R722" s="1" t="n"/>
      <c r="S722" s="1" t="n"/>
      <c r="T722" s="1" t="n"/>
      <c r="U722" s="1" t="n"/>
      <c r="V722" s="1" t="n"/>
      <c r="W722" s="1" t="n"/>
      <c r="X722" s="1" t="n"/>
      <c r="Y722" s="1" t="n"/>
      <c r="Z722" s="1" t="n"/>
      <c r="AA722" s="1" t="n"/>
      <c r="AB722" s="1" t="n"/>
      <c r="AC722" s="1" t="n"/>
      <c r="AD722" s="1" t="n"/>
      <c r="AE722" s="1" t="n"/>
      <c r="AF722" s="1" t="n"/>
      <c r="AG722" s="1" t="n"/>
    </row>
    <row r="723">
      <c r="A723" s="1" t="n"/>
      <c r="B723" s="1" t="n"/>
      <c r="C723" s="1" t="n"/>
      <c r="D723" s="1" t="n"/>
      <c r="E723" s="1" t="n"/>
      <c r="F723" s="1" t="n"/>
      <c r="G723" s="1" t="n"/>
      <c r="H723" s="1" t="n"/>
      <c r="I723" s="1" t="n"/>
      <c r="J723" s="1" t="n"/>
      <c r="K723" s="1" t="n"/>
      <c r="L723" s="1" t="n"/>
      <c r="M723" s="1" t="n"/>
      <c r="N723" s="1" t="n"/>
      <c r="O723" s="1" t="n"/>
      <c r="P723" s="1" t="n"/>
      <c r="Q723" s="1" t="n"/>
      <c r="R723" s="1" t="n"/>
      <c r="S723" s="1" t="n"/>
      <c r="T723" s="1" t="n"/>
      <c r="U723" s="1" t="n"/>
      <c r="V723" s="1" t="n"/>
      <c r="W723" s="1" t="n"/>
      <c r="X723" s="1" t="n"/>
      <c r="Y723" s="1" t="n"/>
      <c r="Z723" s="1" t="n"/>
      <c r="AA723" s="1" t="n"/>
      <c r="AB723" s="1" t="n"/>
      <c r="AC723" s="1" t="n"/>
      <c r="AD723" s="1" t="n"/>
      <c r="AE723" s="1" t="n"/>
      <c r="AF723" s="1" t="n"/>
      <c r="AG723" s="1" t="n"/>
    </row>
    <row r="724">
      <c r="A724" s="1" t="n"/>
      <c r="B724" s="1" t="n"/>
      <c r="C724" s="1" t="n"/>
      <c r="D724" s="1" t="n"/>
      <c r="E724" s="1" t="n"/>
      <c r="F724" s="1" t="n"/>
      <c r="G724" s="1" t="n"/>
      <c r="H724" s="1" t="n"/>
      <c r="I724" s="1" t="n"/>
      <c r="J724" s="1" t="n"/>
      <c r="K724" s="1" t="n"/>
      <c r="L724" s="1" t="n"/>
      <c r="M724" s="1" t="n"/>
      <c r="N724" s="1" t="n"/>
      <c r="O724" s="1" t="n"/>
      <c r="P724" s="1" t="n"/>
      <c r="Q724" s="1" t="n"/>
      <c r="R724" s="1" t="n"/>
      <c r="S724" s="1" t="n"/>
      <c r="T724" s="1" t="n"/>
      <c r="U724" s="1" t="n"/>
      <c r="V724" s="1" t="n"/>
      <c r="W724" s="1" t="n"/>
      <c r="X724" s="1" t="n"/>
      <c r="Y724" s="1" t="n"/>
      <c r="Z724" s="1" t="n"/>
      <c r="AA724" s="1" t="n"/>
      <c r="AB724" s="1" t="n"/>
      <c r="AC724" s="1" t="n"/>
      <c r="AD724" s="1" t="n"/>
      <c r="AE724" s="1" t="n"/>
      <c r="AF724" s="1" t="n"/>
      <c r="AG724" s="1" t="n"/>
    </row>
    <row r="725">
      <c r="A725" s="1" t="n"/>
      <c r="B725" s="1" t="n"/>
      <c r="C725" s="1" t="n"/>
      <c r="D725" s="1" t="n"/>
      <c r="E725" s="1" t="n"/>
      <c r="F725" s="1" t="n"/>
      <c r="G725" s="1" t="n"/>
      <c r="H725" s="1" t="n"/>
      <c r="I725" s="1" t="n"/>
      <c r="J725" s="1" t="n"/>
      <c r="K725" s="1" t="n"/>
      <c r="L725" s="1" t="n"/>
      <c r="M725" s="1" t="n"/>
      <c r="N725" s="1" t="n"/>
      <c r="O725" s="1" t="n"/>
      <c r="P725" s="1" t="n"/>
      <c r="Q725" s="1" t="n"/>
      <c r="R725" s="1" t="n"/>
      <c r="S725" s="1" t="n"/>
      <c r="T725" s="1" t="n"/>
      <c r="U725" s="1" t="n"/>
      <c r="V725" s="1" t="n"/>
      <c r="W725" s="1" t="n"/>
      <c r="X725" s="1" t="n"/>
      <c r="Y725" s="1" t="n"/>
      <c r="Z725" s="1" t="n"/>
      <c r="AA725" s="1" t="n"/>
      <c r="AB725" s="1" t="n"/>
      <c r="AC725" s="1" t="n"/>
      <c r="AD725" s="1" t="n"/>
      <c r="AE725" s="1" t="n"/>
      <c r="AF725" s="1" t="n"/>
      <c r="AG725" s="1" t="n"/>
    </row>
    <row r="726">
      <c r="A726" s="1" t="n"/>
      <c r="B726" s="1" t="n"/>
      <c r="C726" s="1" t="n"/>
      <c r="D726" s="1" t="n"/>
      <c r="E726" s="1" t="n"/>
      <c r="F726" s="1" t="n"/>
      <c r="G726" s="1" t="n"/>
      <c r="H726" s="1" t="n"/>
      <c r="I726" s="1" t="n"/>
      <c r="J726" s="1" t="n"/>
      <c r="K726" s="1" t="n"/>
      <c r="L726" s="1" t="n"/>
      <c r="M726" s="1" t="n"/>
      <c r="N726" s="1" t="n"/>
      <c r="O726" s="1" t="n"/>
      <c r="P726" s="1" t="n"/>
      <c r="Q726" s="1" t="n"/>
      <c r="R726" s="1" t="n"/>
      <c r="S726" s="1" t="n"/>
      <c r="T726" s="1" t="n"/>
      <c r="U726" s="1" t="n"/>
      <c r="V726" s="1" t="n"/>
      <c r="W726" s="1" t="n"/>
      <c r="X726" s="1" t="n"/>
      <c r="Y726" s="1" t="n"/>
      <c r="Z726" s="1" t="n"/>
      <c r="AA726" s="1" t="n"/>
      <c r="AB726" s="1" t="n"/>
      <c r="AC726" s="1" t="n"/>
      <c r="AD726" s="1" t="n"/>
      <c r="AE726" s="1" t="n"/>
      <c r="AF726" s="1" t="n"/>
      <c r="AG726" s="1" t="n"/>
    </row>
    <row r="727">
      <c r="A727" s="1" t="n"/>
      <c r="B727" s="1" t="n"/>
      <c r="C727" s="1" t="n"/>
      <c r="D727" s="1" t="n"/>
      <c r="E727" s="1" t="n"/>
      <c r="F727" s="1" t="n"/>
      <c r="G727" s="1" t="n"/>
      <c r="H727" s="1" t="n"/>
      <c r="I727" s="1" t="n"/>
      <c r="J727" s="1" t="n"/>
      <c r="K727" s="1" t="n"/>
      <c r="L727" s="1" t="n"/>
      <c r="M727" s="1" t="n"/>
      <c r="N727" s="1" t="n"/>
      <c r="O727" s="1" t="n"/>
      <c r="P727" s="1" t="n"/>
      <c r="Q727" s="1" t="n"/>
      <c r="R727" s="1" t="n"/>
      <c r="S727" s="1" t="n"/>
      <c r="T727" s="1" t="n"/>
      <c r="U727" s="1" t="n"/>
      <c r="V727" s="1" t="n"/>
      <c r="W727" s="1" t="n"/>
      <c r="X727" s="1" t="n"/>
      <c r="Y727" s="1" t="n"/>
      <c r="Z727" s="1" t="n"/>
      <c r="AA727" s="1" t="n"/>
      <c r="AB727" s="1" t="n"/>
      <c r="AC727" s="1" t="n"/>
      <c r="AD727" s="1" t="n"/>
      <c r="AE727" s="1" t="n"/>
      <c r="AF727" s="1" t="n"/>
      <c r="AG727" s="1" t="n"/>
    </row>
    <row r="728">
      <c r="A728" s="1" t="n"/>
      <c r="B728" s="1" t="n"/>
      <c r="C728" s="1" t="n"/>
      <c r="D728" s="1" t="n"/>
      <c r="E728" s="1" t="n"/>
      <c r="F728" s="1" t="n"/>
      <c r="G728" s="1" t="n"/>
      <c r="H728" s="1" t="n"/>
      <c r="I728" s="1" t="n"/>
      <c r="J728" s="1" t="n"/>
      <c r="K728" s="1" t="n"/>
      <c r="L728" s="1" t="n"/>
      <c r="M728" s="1" t="n"/>
      <c r="N728" s="1" t="n"/>
      <c r="O728" s="1" t="n"/>
      <c r="P728" s="1" t="n"/>
      <c r="Q728" s="1" t="n"/>
      <c r="R728" s="1" t="n"/>
      <c r="S728" s="1" t="n"/>
      <c r="T728" s="1" t="n"/>
      <c r="U728" s="1" t="n"/>
      <c r="V728" s="1" t="n"/>
      <c r="W728" s="1" t="n"/>
      <c r="X728" s="1" t="n"/>
      <c r="Y728" s="1" t="n"/>
      <c r="Z728" s="1" t="n"/>
      <c r="AA728" s="1" t="n"/>
      <c r="AB728" s="1" t="n"/>
      <c r="AC728" s="1" t="n"/>
      <c r="AD728" s="1" t="n"/>
      <c r="AE728" s="1" t="n"/>
      <c r="AF728" s="1" t="n"/>
      <c r="AG728" s="1" t="n"/>
    </row>
    <row r="729">
      <c r="A729" s="1" t="n"/>
      <c r="B729" s="1" t="n"/>
      <c r="C729" s="1" t="n"/>
      <c r="D729" s="1" t="n"/>
      <c r="E729" s="1" t="n"/>
      <c r="F729" s="1" t="n"/>
      <c r="G729" s="1" t="n"/>
      <c r="H729" s="1" t="n"/>
      <c r="I729" s="1" t="n"/>
      <c r="J729" s="1" t="n"/>
      <c r="K729" s="1" t="n"/>
      <c r="L729" s="1" t="n"/>
      <c r="M729" s="1" t="n"/>
      <c r="N729" s="1" t="n"/>
      <c r="O729" s="1" t="n"/>
      <c r="P729" s="1" t="n"/>
      <c r="Q729" s="1" t="n"/>
      <c r="R729" s="1" t="n"/>
      <c r="S729" s="1" t="n"/>
      <c r="T729" s="1" t="n"/>
      <c r="U729" s="1" t="n"/>
      <c r="V729" s="1" t="n"/>
      <c r="W729" s="1" t="n"/>
      <c r="X729" s="1" t="n"/>
      <c r="Y729" s="1" t="n"/>
      <c r="Z729" s="1" t="n"/>
      <c r="AA729" s="1" t="n"/>
      <c r="AB729" s="1" t="n"/>
      <c r="AC729" s="1" t="n"/>
      <c r="AD729" s="1" t="n"/>
      <c r="AE729" s="1" t="n"/>
      <c r="AF729" s="1" t="n"/>
      <c r="AG729" s="1" t="n"/>
    </row>
    <row r="730">
      <c r="A730" s="1" t="n"/>
      <c r="B730" s="1" t="n"/>
      <c r="C730" s="1" t="n"/>
      <c r="D730" s="1" t="n"/>
      <c r="E730" s="1" t="n"/>
      <c r="F730" s="1" t="n"/>
      <c r="G730" s="1" t="n"/>
      <c r="H730" s="1" t="n"/>
      <c r="I730" s="1" t="n"/>
      <c r="J730" s="1" t="n"/>
      <c r="K730" s="1" t="n"/>
      <c r="L730" s="1" t="n"/>
      <c r="M730" s="1" t="n"/>
      <c r="N730" s="1" t="n"/>
      <c r="O730" s="1" t="n"/>
      <c r="P730" s="1" t="n"/>
      <c r="Q730" s="1" t="n"/>
      <c r="R730" s="1" t="n"/>
      <c r="S730" s="1" t="n"/>
      <c r="T730" s="1" t="n"/>
      <c r="U730" s="1" t="n"/>
      <c r="V730" s="1" t="n"/>
      <c r="W730" s="1" t="n"/>
      <c r="X730" s="1" t="n"/>
      <c r="Y730" s="1" t="n"/>
      <c r="Z730" s="1" t="n"/>
      <c r="AA730" s="1" t="n"/>
      <c r="AB730" s="1" t="n"/>
      <c r="AC730" s="1" t="n"/>
      <c r="AD730" s="1" t="n"/>
      <c r="AE730" s="1" t="n"/>
      <c r="AF730" s="1" t="n"/>
      <c r="AG730" s="1" t="n"/>
    </row>
    <row r="731">
      <c r="A731" s="1" t="n"/>
      <c r="B731" s="1" t="n"/>
      <c r="C731" s="1" t="n"/>
      <c r="D731" s="1" t="n"/>
      <c r="E731" s="1" t="n"/>
      <c r="F731" s="1" t="n"/>
      <c r="G731" s="1" t="n"/>
      <c r="H731" s="1" t="n"/>
      <c r="I731" s="1" t="n"/>
      <c r="J731" s="1" t="n"/>
      <c r="K731" s="1" t="n"/>
      <c r="L731" s="1" t="n"/>
      <c r="M731" s="1" t="n"/>
      <c r="N731" s="1" t="n"/>
      <c r="O731" s="1" t="n"/>
      <c r="P731" s="1" t="n"/>
      <c r="Q731" s="1" t="n"/>
      <c r="R731" s="1" t="n"/>
      <c r="S731" s="1" t="n"/>
      <c r="T731" s="1" t="n"/>
      <c r="U731" s="1" t="n"/>
      <c r="V731" s="1" t="n"/>
      <c r="W731" s="1" t="n"/>
      <c r="X731" s="1" t="n"/>
      <c r="Y731" s="1" t="n"/>
      <c r="Z731" s="1" t="n"/>
      <c r="AA731" s="1" t="n"/>
      <c r="AB731" s="1" t="n"/>
      <c r="AC731" s="1" t="n"/>
      <c r="AD731" s="1" t="n"/>
      <c r="AE731" s="1" t="n"/>
      <c r="AF731" s="1" t="n"/>
      <c r="AG731" s="1" t="n"/>
    </row>
    <row r="732">
      <c r="A732" s="1" t="n"/>
      <c r="B732" s="1" t="n"/>
      <c r="C732" s="1" t="n"/>
      <c r="D732" s="1" t="n"/>
      <c r="E732" s="1" t="n"/>
      <c r="F732" s="1" t="n"/>
      <c r="G732" s="1" t="n"/>
      <c r="H732" s="1" t="n"/>
      <c r="I732" s="1" t="n"/>
      <c r="J732" s="1" t="n"/>
      <c r="K732" s="1" t="n"/>
      <c r="L732" s="1" t="n"/>
      <c r="M732" s="1" t="n"/>
      <c r="N732" s="1" t="n"/>
      <c r="O732" s="1" t="n"/>
      <c r="P732" s="1" t="n"/>
      <c r="Q732" s="1" t="n"/>
      <c r="R732" s="1" t="n"/>
      <c r="S732" s="1" t="n"/>
      <c r="T732" s="1" t="n"/>
      <c r="U732" s="1" t="n"/>
      <c r="V732" s="1" t="n"/>
      <c r="W732" s="1" t="n"/>
      <c r="X732" s="1" t="n"/>
      <c r="Y732" s="1" t="n"/>
      <c r="Z732" s="1" t="n"/>
      <c r="AA732" s="1" t="n"/>
      <c r="AB732" s="1" t="n"/>
      <c r="AC732" s="1" t="n"/>
      <c r="AD732" s="1" t="n"/>
      <c r="AE732" s="1" t="n"/>
      <c r="AF732" s="1" t="n"/>
      <c r="AG732" s="1" t="n"/>
    </row>
    <row r="733">
      <c r="A733" s="1" t="n"/>
      <c r="B733" s="1" t="n"/>
      <c r="C733" s="1" t="n"/>
      <c r="D733" s="1" t="n"/>
      <c r="E733" s="1" t="n"/>
      <c r="F733" s="1" t="n"/>
      <c r="G733" s="1" t="n"/>
      <c r="H733" s="1" t="n"/>
      <c r="I733" s="1" t="n"/>
      <c r="J733" s="1" t="n"/>
      <c r="K733" s="1" t="n"/>
      <c r="L733" s="1" t="n"/>
      <c r="M733" s="1" t="n"/>
      <c r="N733" s="1" t="n"/>
      <c r="O733" s="1" t="n"/>
      <c r="P733" s="1" t="n"/>
      <c r="Q733" s="1" t="n"/>
      <c r="R733" s="1" t="n"/>
      <c r="S733" s="1" t="n"/>
      <c r="T733" s="1" t="n"/>
      <c r="U733" s="1" t="n"/>
      <c r="V733" s="1" t="n"/>
      <c r="W733" s="1" t="n"/>
      <c r="X733" s="1" t="n"/>
      <c r="Y733" s="1" t="n"/>
      <c r="Z733" s="1" t="n"/>
      <c r="AA733" s="1" t="n"/>
      <c r="AB733" s="1" t="n"/>
      <c r="AC733" s="1" t="n"/>
      <c r="AD733" s="1" t="n"/>
      <c r="AE733" s="1" t="n"/>
      <c r="AF733" s="1" t="n"/>
      <c r="AG733" s="1" t="n"/>
    </row>
    <row r="734">
      <c r="A734" s="1" t="n"/>
      <c r="B734" s="1" t="n"/>
      <c r="C734" s="1" t="n"/>
      <c r="D734" s="1" t="n"/>
      <c r="E734" s="1" t="n"/>
      <c r="F734" s="1" t="n"/>
      <c r="G734" s="1" t="n"/>
      <c r="H734" s="1" t="n"/>
      <c r="I734" s="1" t="n"/>
      <c r="J734" s="1" t="n"/>
      <c r="K734" s="1" t="n"/>
      <c r="L734" s="1" t="n"/>
      <c r="M734" s="1" t="n"/>
      <c r="N734" s="1" t="n"/>
      <c r="O734" s="1" t="n"/>
      <c r="P734" s="1" t="n"/>
      <c r="Q734" s="1" t="n"/>
      <c r="R734" s="1" t="n"/>
      <c r="S734" s="1" t="n"/>
      <c r="T734" s="1" t="n"/>
      <c r="U734" s="1" t="n"/>
      <c r="V734" s="1" t="n"/>
      <c r="W734" s="1" t="n"/>
      <c r="X734" s="1" t="n"/>
      <c r="Y734" s="1" t="n"/>
      <c r="Z734" s="1" t="n"/>
      <c r="AA734" s="1" t="n"/>
      <c r="AB734" s="1" t="n"/>
      <c r="AC734" s="1" t="n"/>
      <c r="AD734" s="1" t="n"/>
      <c r="AE734" s="1" t="n"/>
      <c r="AF734" s="1" t="n"/>
      <c r="AG734" s="1" t="n"/>
    </row>
    <row r="735">
      <c r="A735" s="1" t="n"/>
      <c r="B735" s="1" t="n"/>
      <c r="C735" s="1" t="n"/>
      <c r="D735" s="1" t="n"/>
      <c r="E735" s="1" t="n"/>
      <c r="F735" s="1" t="n"/>
      <c r="G735" s="1" t="n"/>
      <c r="H735" s="1" t="n"/>
      <c r="I735" s="1" t="n"/>
      <c r="J735" s="1" t="n"/>
      <c r="K735" s="1" t="n"/>
      <c r="L735" s="1" t="n"/>
      <c r="M735" s="1" t="n"/>
      <c r="N735" s="1" t="n"/>
      <c r="O735" s="1" t="n"/>
      <c r="P735" s="1" t="n"/>
      <c r="Q735" s="1" t="n"/>
      <c r="R735" s="1" t="n"/>
      <c r="S735" s="1" t="n"/>
      <c r="T735" s="1" t="n"/>
      <c r="U735" s="1" t="n"/>
      <c r="V735" s="1" t="n"/>
      <c r="W735" s="1" t="n"/>
      <c r="X735" s="1" t="n"/>
      <c r="Y735" s="1" t="n"/>
      <c r="Z735" s="1" t="n"/>
      <c r="AA735" s="1" t="n"/>
      <c r="AB735" s="1" t="n"/>
      <c r="AC735" s="1" t="n"/>
      <c r="AD735" s="1" t="n"/>
      <c r="AE735" s="1" t="n"/>
      <c r="AF735" s="1" t="n"/>
      <c r="AG735" s="1" t="n"/>
    </row>
    <row r="736">
      <c r="A736" s="1" t="n"/>
      <c r="B736" s="1" t="n"/>
      <c r="C736" s="1" t="n"/>
      <c r="D736" s="1" t="n"/>
      <c r="E736" s="1" t="n"/>
      <c r="F736" s="1" t="n"/>
      <c r="G736" s="1" t="n"/>
      <c r="H736" s="1" t="n"/>
      <c r="I736" s="1" t="n"/>
      <c r="J736" s="1" t="n"/>
      <c r="K736" s="1" t="n"/>
      <c r="L736" s="1" t="n"/>
      <c r="M736" s="1" t="n"/>
      <c r="N736" s="1" t="n"/>
      <c r="O736" s="1" t="n"/>
      <c r="P736" s="1" t="n"/>
      <c r="Q736" s="1" t="n"/>
      <c r="R736" s="1" t="n"/>
      <c r="S736" s="1" t="n"/>
      <c r="T736" s="1" t="n"/>
      <c r="U736" s="1" t="n"/>
      <c r="V736" s="1" t="n"/>
      <c r="W736" s="1" t="n"/>
      <c r="X736" s="1" t="n"/>
      <c r="Y736" s="1" t="n"/>
      <c r="Z736" s="1" t="n"/>
      <c r="AA736" s="1" t="n"/>
      <c r="AB736" s="1" t="n"/>
      <c r="AC736" s="1" t="n"/>
      <c r="AD736" s="1" t="n"/>
      <c r="AE736" s="1" t="n"/>
      <c r="AF736" s="1" t="n"/>
      <c r="AG736" s="1" t="n"/>
    </row>
    <row r="737">
      <c r="A737" s="1" t="n"/>
      <c r="B737" s="1" t="n"/>
      <c r="C737" s="1" t="n"/>
      <c r="D737" s="1" t="n"/>
      <c r="E737" s="1" t="n"/>
      <c r="F737" s="1" t="n"/>
      <c r="G737" s="1" t="n"/>
      <c r="H737" s="1" t="n"/>
      <c r="I737" s="1" t="n"/>
      <c r="J737" s="1" t="n"/>
      <c r="K737" s="1" t="n"/>
      <c r="L737" s="1" t="n"/>
      <c r="M737" s="1" t="n"/>
      <c r="N737" s="1" t="n"/>
      <c r="O737" s="1" t="n"/>
      <c r="P737" s="1" t="n"/>
      <c r="Q737" s="1" t="n"/>
      <c r="R737" s="1" t="n"/>
      <c r="S737" s="1" t="n"/>
      <c r="T737" s="1" t="n"/>
      <c r="U737" s="1" t="n"/>
      <c r="V737" s="1" t="n"/>
      <c r="W737" s="1" t="n"/>
      <c r="X737" s="1" t="n"/>
      <c r="Y737" s="1" t="n"/>
      <c r="Z737" s="1" t="n"/>
      <c r="AA737" s="1" t="n"/>
      <c r="AB737" s="1" t="n"/>
      <c r="AC737" s="1" t="n"/>
      <c r="AD737" s="1" t="n"/>
      <c r="AE737" s="1" t="n"/>
      <c r="AF737" s="1" t="n"/>
      <c r="AG737" s="1" t="n"/>
    </row>
    <row r="738">
      <c r="A738" s="1" t="n"/>
      <c r="B738" s="1" t="n"/>
      <c r="C738" s="1" t="n"/>
      <c r="D738" s="1" t="n"/>
      <c r="E738" s="1" t="n"/>
      <c r="F738" s="1" t="n"/>
      <c r="G738" s="1" t="n"/>
      <c r="H738" s="1" t="n"/>
      <c r="I738" s="1" t="n"/>
      <c r="J738" s="1" t="n"/>
      <c r="K738" s="1" t="n"/>
      <c r="L738" s="1" t="n"/>
      <c r="M738" s="1" t="n"/>
      <c r="N738" s="1" t="n"/>
      <c r="O738" s="1" t="n"/>
      <c r="P738" s="1" t="n"/>
      <c r="Q738" s="1" t="n"/>
      <c r="R738" s="1" t="n"/>
      <c r="S738" s="1" t="n"/>
      <c r="T738" s="1" t="n"/>
      <c r="U738" s="1" t="n"/>
      <c r="V738" s="1" t="n"/>
      <c r="W738" s="1" t="n"/>
      <c r="X738" s="1" t="n"/>
      <c r="Y738" s="1" t="n"/>
      <c r="Z738" s="1" t="n"/>
      <c r="AA738" s="1" t="n"/>
      <c r="AB738" s="1" t="n"/>
      <c r="AC738" s="1" t="n"/>
      <c r="AD738" s="1" t="n"/>
      <c r="AE738" s="1" t="n"/>
      <c r="AF738" s="1" t="n"/>
      <c r="AG738" s="1" t="n"/>
    </row>
    <row r="739">
      <c r="A739" s="1" t="n"/>
      <c r="B739" s="1" t="n"/>
      <c r="C739" s="1" t="n"/>
      <c r="D739" s="1" t="n"/>
      <c r="E739" s="1" t="n"/>
      <c r="F739" s="1" t="n"/>
      <c r="G739" s="1" t="n"/>
      <c r="H739" s="1" t="n"/>
      <c r="I739" s="1" t="n"/>
      <c r="J739" s="1" t="n"/>
      <c r="K739" s="1" t="n"/>
      <c r="L739" s="1" t="n"/>
      <c r="M739" s="1" t="n"/>
      <c r="N739" s="1" t="n"/>
      <c r="O739" s="1" t="n"/>
      <c r="P739" s="1" t="n"/>
      <c r="Q739" s="1" t="n"/>
      <c r="R739" s="1" t="n"/>
      <c r="S739" s="1" t="n"/>
      <c r="T739" s="1" t="n"/>
      <c r="U739" s="1" t="n"/>
      <c r="V739" s="1" t="n"/>
      <c r="W739" s="1" t="n"/>
      <c r="X739" s="1" t="n"/>
      <c r="Y739" s="1" t="n"/>
      <c r="Z739" s="1" t="n"/>
      <c r="AA739" s="1" t="n"/>
      <c r="AB739" s="1" t="n"/>
      <c r="AC739" s="1" t="n"/>
      <c r="AD739" s="1" t="n"/>
      <c r="AE739" s="1" t="n"/>
      <c r="AF739" s="1" t="n"/>
      <c r="AG739" s="1" t="n"/>
    </row>
    <row r="740">
      <c r="A740" s="1" t="n"/>
      <c r="B740" s="1" t="n"/>
      <c r="C740" s="1" t="n"/>
      <c r="D740" s="1" t="n"/>
      <c r="E740" s="1" t="n"/>
      <c r="F740" s="1" t="n"/>
      <c r="G740" s="1" t="n"/>
      <c r="H740" s="1" t="n"/>
      <c r="I740" s="1" t="n"/>
      <c r="J740" s="1" t="n"/>
      <c r="K740" s="1" t="n"/>
      <c r="L740" s="1" t="n"/>
      <c r="M740" s="1" t="n"/>
      <c r="N740" s="1" t="n"/>
      <c r="O740" s="1" t="n"/>
      <c r="P740" s="1" t="n"/>
      <c r="Q740" s="1" t="n"/>
      <c r="R740" s="1" t="n"/>
      <c r="S740" s="1" t="n"/>
      <c r="T740" s="1" t="n"/>
      <c r="U740" s="1" t="n"/>
      <c r="V740" s="1" t="n"/>
      <c r="W740" s="1" t="n"/>
      <c r="X740" s="1" t="n"/>
      <c r="Y740" s="1" t="n"/>
      <c r="Z740" s="1" t="n"/>
      <c r="AA740" s="1" t="n"/>
      <c r="AB740" s="1" t="n"/>
      <c r="AC740" s="1" t="n"/>
      <c r="AD740" s="1" t="n"/>
      <c r="AE740" s="1" t="n"/>
      <c r="AF740" s="1" t="n"/>
      <c r="AG740" s="1" t="n"/>
    </row>
    <row r="741">
      <c r="A741" s="1" t="n"/>
      <c r="B741" s="1" t="n"/>
      <c r="C741" s="1" t="n"/>
      <c r="D741" s="1" t="n"/>
      <c r="E741" s="1" t="n"/>
      <c r="F741" s="1" t="n"/>
      <c r="G741" s="1" t="n"/>
      <c r="H741" s="1" t="n"/>
      <c r="I741" s="1" t="n"/>
      <c r="J741" s="1" t="n"/>
      <c r="K741" s="1" t="n"/>
      <c r="L741" s="1" t="n"/>
      <c r="M741" s="1" t="n"/>
      <c r="N741" s="1" t="n"/>
      <c r="O741" s="1" t="n"/>
      <c r="P741" s="1" t="n"/>
      <c r="Q741" s="1" t="n"/>
      <c r="R741" s="1" t="n"/>
      <c r="S741" s="1" t="n"/>
      <c r="T741" s="1" t="n"/>
      <c r="U741" s="1" t="n"/>
      <c r="V741" s="1" t="n"/>
      <c r="W741" s="1" t="n"/>
      <c r="X741" s="1" t="n"/>
      <c r="Y741" s="1" t="n"/>
      <c r="Z741" s="1" t="n"/>
      <c r="AA741" s="1" t="n"/>
      <c r="AB741" s="1" t="n"/>
      <c r="AC741" s="1" t="n"/>
      <c r="AD741" s="1" t="n"/>
      <c r="AE741" s="1" t="n"/>
      <c r="AF741" s="1" t="n"/>
      <c r="AG741" s="1" t="n"/>
    </row>
    <row r="742">
      <c r="A742" s="1" t="n"/>
      <c r="B742" s="1" t="n"/>
      <c r="C742" s="1" t="n"/>
      <c r="D742" s="1" t="n"/>
      <c r="E742" s="1" t="n"/>
      <c r="F742" s="1" t="n"/>
      <c r="G742" s="1" t="n"/>
      <c r="H742" s="1" t="n"/>
      <c r="I742" s="1" t="n"/>
      <c r="J742" s="1" t="n"/>
      <c r="K742" s="1" t="n"/>
      <c r="L742" s="1" t="n"/>
      <c r="M742" s="1" t="n"/>
      <c r="N742" s="1" t="n"/>
      <c r="O742" s="1" t="n"/>
      <c r="P742" s="1" t="n"/>
      <c r="Q742" s="1" t="n"/>
      <c r="R742" s="1" t="n"/>
      <c r="S742" s="1" t="n"/>
      <c r="T742" s="1" t="n"/>
      <c r="U742" s="1" t="n"/>
      <c r="V742" s="1" t="n"/>
      <c r="W742" s="1" t="n"/>
      <c r="X742" s="1" t="n"/>
      <c r="Y742" s="1" t="n"/>
      <c r="Z742" s="1" t="n"/>
      <c r="AA742" s="1" t="n"/>
      <c r="AB742" s="1" t="n"/>
      <c r="AC742" s="1" t="n"/>
      <c r="AD742" s="1" t="n"/>
      <c r="AE742" s="1" t="n"/>
      <c r="AF742" s="1" t="n"/>
      <c r="AG742" s="1" t="n"/>
    </row>
    <row r="743">
      <c r="A743" s="1" t="n"/>
      <c r="B743" s="1" t="n"/>
      <c r="C743" s="1" t="n"/>
      <c r="D743" s="1" t="n"/>
      <c r="E743" s="1" t="n"/>
      <c r="F743" s="1" t="n"/>
      <c r="G743" s="1" t="n"/>
      <c r="H743" s="1" t="n"/>
      <c r="I743" s="1" t="n"/>
      <c r="J743" s="1" t="n"/>
      <c r="K743" s="1" t="n"/>
      <c r="L743" s="1" t="n"/>
      <c r="M743" s="1" t="n"/>
      <c r="N743" s="1" t="n"/>
      <c r="O743" s="1" t="n"/>
      <c r="P743" s="1" t="n"/>
      <c r="Q743" s="1" t="n"/>
      <c r="R743" s="1" t="n"/>
      <c r="S743" s="1" t="n"/>
      <c r="T743" s="1" t="n"/>
      <c r="U743" s="1" t="n"/>
      <c r="V743" s="1" t="n"/>
      <c r="W743" s="1" t="n"/>
      <c r="X743" s="1" t="n"/>
      <c r="Y743" s="1" t="n"/>
      <c r="Z743" s="1" t="n"/>
      <c r="AA743" s="1" t="n"/>
      <c r="AB743" s="1" t="n"/>
      <c r="AC743" s="1" t="n"/>
      <c r="AD743" s="1" t="n"/>
      <c r="AE743" s="1" t="n"/>
      <c r="AF743" s="1" t="n"/>
      <c r="AG743" s="1" t="n"/>
    </row>
    <row r="744">
      <c r="A744" s="1" t="n"/>
      <c r="B744" s="1" t="n"/>
      <c r="C744" s="1" t="n"/>
      <c r="D744" s="1" t="n"/>
      <c r="E744" s="1" t="n"/>
      <c r="F744" s="1" t="n"/>
      <c r="G744" s="1" t="n"/>
      <c r="H744" s="1" t="n"/>
      <c r="I744" s="1" t="n"/>
      <c r="J744" s="1" t="n"/>
      <c r="K744" s="1" t="n"/>
      <c r="L744" s="1" t="n"/>
      <c r="M744" s="1" t="n"/>
      <c r="N744" s="1" t="n"/>
      <c r="O744" s="1" t="n"/>
      <c r="P744" s="1" t="n"/>
      <c r="Q744" s="1" t="n"/>
      <c r="R744" s="1" t="n"/>
      <c r="S744" s="1" t="n"/>
      <c r="T744" s="1" t="n"/>
      <c r="U744" s="1" t="n"/>
      <c r="V744" s="1" t="n"/>
      <c r="W744" s="1" t="n"/>
      <c r="X744" s="1" t="n"/>
      <c r="Y744" s="1" t="n"/>
      <c r="Z744" s="1" t="n"/>
      <c r="AA744" s="1" t="n"/>
      <c r="AB744" s="1" t="n"/>
      <c r="AC744" s="1" t="n"/>
      <c r="AD744" s="1" t="n"/>
      <c r="AE744" s="1" t="n"/>
      <c r="AF744" s="1" t="n"/>
      <c r="AG744" s="1" t="n"/>
    </row>
    <row r="745">
      <c r="A745" s="1" t="n"/>
      <c r="B745" s="1" t="n"/>
      <c r="C745" s="1" t="n"/>
      <c r="D745" s="1" t="n"/>
      <c r="E745" s="1" t="n"/>
      <c r="F745" s="1" t="n"/>
      <c r="G745" s="1" t="n"/>
      <c r="H745" s="1" t="n"/>
      <c r="I745" s="1" t="n"/>
      <c r="J745" s="1" t="n"/>
      <c r="K745" s="1" t="n"/>
      <c r="L745" s="1" t="n"/>
      <c r="M745" s="1" t="n"/>
      <c r="N745" s="1" t="n"/>
      <c r="O745" s="1" t="n"/>
      <c r="P745" s="1" t="n"/>
      <c r="Q745" s="1" t="n"/>
      <c r="R745" s="1" t="n"/>
      <c r="S745" s="1" t="n"/>
      <c r="T745" s="1" t="n"/>
      <c r="U745" s="1" t="n"/>
      <c r="V745" s="1" t="n"/>
      <c r="W745" s="1" t="n"/>
      <c r="X745" s="1" t="n"/>
      <c r="Y745" s="1" t="n"/>
      <c r="Z745" s="1" t="n"/>
      <c r="AA745" s="1" t="n"/>
      <c r="AB745" s="1" t="n"/>
      <c r="AC745" s="1" t="n"/>
      <c r="AD745" s="1" t="n"/>
      <c r="AE745" s="1" t="n"/>
      <c r="AF745" s="1" t="n"/>
      <c r="AG745" s="1" t="n"/>
    </row>
    <row r="746">
      <c r="A746" s="1" t="n"/>
      <c r="B746" s="1" t="n"/>
      <c r="C746" s="1" t="n"/>
      <c r="D746" s="1" t="n"/>
      <c r="E746" s="1" t="n"/>
      <c r="F746" s="1" t="n"/>
      <c r="G746" s="1" t="n"/>
      <c r="H746" s="1" t="n"/>
      <c r="I746" s="1" t="n"/>
      <c r="J746" s="1" t="n"/>
      <c r="K746" s="1" t="n"/>
      <c r="L746" s="1" t="n"/>
      <c r="M746" s="1" t="n"/>
      <c r="N746" s="1" t="n"/>
      <c r="O746" s="1" t="n"/>
      <c r="P746" s="1" t="n"/>
      <c r="Q746" s="1" t="n"/>
      <c r="R746" s="1" t="n"/>
      <c r="S746" s="1" t="n"/>
      <c r="T746" s="1" t="n"/>
      <c r="U746" s="1" t="n"/>
      <c r="V746" s="1" t="n"/>
      <c r="W746" s="1" t="n"/>
      <c r="X746" s="1" t="n"/>
      <c r="Y746" s="1" t="n"/>
      <c r="Z746" s="1" t="n"/>
      <c r="AA746" s="1" t="n"/>
      <c r="AB746" s="1" t="n"/>
      <c r="AC746" s="1" t="n"/>
      <c r="AD746" s="1" t="n"/>
      <c r="AE746" s="1" t="n"/>
      <c r="AF746" s="1" t="n"/>
      <c r="AG746" s="1" t="n"/>
    </row>
    <row r="747">
      <c r="A747" s="1" t="n"/>
      <c r="B747" s="1" t="n"/>
      <c r="C747" s="1" t="n"/>
      <c r="D747" s="1" t="n"/>
      <c r="E747" s="1" t="n"/>
      <c r="F747" s="1" t="n"/>
      <c r="G747" s="1" t="n"/>
      <c r="H747" s="1" t="n"/>
      <c r="I747" s="1" t="n"/>
      <c r="J747" s="1" t="n"/>
      <c r="K747" s="1" t="n"/>
      <c r="L747" s="1" t="n"/>
      <c r="M747" s="1" t="n"/>
      <c r="N747" s="1" t="n"/>
      <c r="O747" s="1" t="n"/>
      <c r="P747" s="1" t="n"/>
      <c r="Q747" s="1" t="n"/>
      <c r="R747" s="1" t="n"/>
      <c r="S747" s="1" t="n"/>
      <c r="T747" s="1" t="n"/>
      <c r="U747" s="1" t="n"/>
      <c r="V747" s="1" t="n"/>
      <c r="W747" s="1" t="n"/>
      <c r="X747" s="1" t="n"/>
      <c r="Y747" s="1" t="n"/>
      <c r="Z747" s="1" t="n"/>
      <c r="AA747" s="1" t="n"/>
      <c r="AB747" s="1" t="n"/>
      <c r="AC747" s="1" t="n"/>
      <c r="AD747" s="1" t="n"/>
      <c r="AE747" s="1" t="n"/>
      <c r="AF747" s="1" t="n"/>
      <c r="AG747" s="1" t="n"/>
    </row>
    <row r="748">
      <c r="A748" s="1" t="n"/>
      <c r="B748" s="1" t="n"/>
      <c r="C748" s="1" t="n"/>
      <c r="D748" s="1" t="n"/>
      <c r="E748" s="1" t="n"/>
      <c r="F748" s="1" t="n"/>
      <c r="G748" s="1" t="n"/>
      <c r="H748" s="1" t="n"/>
      <c r="I748" s="1" t="n"/>
      <c r="J748" s="1" t="n"/>
      <c r="K748" s="1" t="n"/>
      <c r="L748" s="1" t="n"/>
      <c r="M748" s="1" t="n"/>
      <c r="N748" s="1" t="n"/>
      <c r="O748" s="1" t="n"/>
      <c r="P748" s="1" t="n"/>
      <c r="Q748" s="1" t="n"/>
      <c r="R748" s="1" t="n"/>
      <c r="S748" s="1" t="n"/>
      <c r="T748" s="1" t="n"/>
      <c r="U748" s="1" t="n"/>
      <c r="V748" s="1" t="n"/>
      <c r="W748" s="1" t="n"/>
      <c r="X748" s="1" t="n"/>
      <c r="Y748" s="1" t="n"/>
      <c r="Z748" s="1" t="n"/>
      <c r="AA748" s="1" t="n"/>
      <c r="AB748" s="1" t="n"/>
      <c r="AC748" s="1" t="n"/>
      <c r="AD748" s="1" t="n"/>
      <c r="AE748" s="1" t="n"/>
      <c r="AF748" s="1" t="n"/>
      <c r="AG748" s="1" t="n"/>
    </row>
    <row r="749">
      <c r="A749" s="1" t="n"/>
      <c r="B749" s="1" t="n"/>
      <c r="C749" s="1" t="n"/>
      <c r="D749" s="1" t="n"/>
      <c r="E749" s="1" t="n"/>
      <c r="F749" s="1" t="n"/>
      <c r="G749" s="1" t="n"/>
      <c r="H749" s="1" t="n"/>
      <c r="I749" s="1" t="n"/>
      <c r="J749" s="1" t="n"/>
      <c r="K749" s="1" t="n"/>
      <c r="L749" s="1" t="n"/>
      <c r="M749" s="1" t="n"/>
      <c r="N749" s="1" t="n"/>
      <c r="O749" s="1" t="n"/>
      <c r="P749" s="1" t="n"/>
      <c r="Q749" s="1" t="n"/>
      <c r="R749" s="1" t="n"/>
      <c r="S749" s="1" t="n"/>
      <c r="T749" s="1" t="n"/>
      <c r="U749" s="1" t="n"/>
      <c r="V749" s="1" t="n"/>
      <c r="W749" s="1" t="n"/>
      <c r="X749" s="1" t="n"/>
      <c r="Y749" s="1" t="n"/>
      <c r="Z749" s="1" t="n"/>
      <c r="AA749" s="1" t="n"/>
      <c r="AB749" s="1" t="n"/>
      <c r="AC749" s="1" t="n"/>
      <c r="AD749" s="1" t="n"/>
      <c r="AE749" s="1" t="n"/>
      <c r="AF749" s="1" t="n"/>
      <c r="AG749" s="1" t="n"/>
    </row>
    <row r="750">
      <c r="A750" s="1" t="n"/>
      <c r="B750" s="1" t="n"/>
      <c r="C750" s="1" t="n"/>
      <c r="D750" s="1" t="n"/>
      <c r="E750" s="1" t="n"/>
      <c r="F750" s="1" t="n"/>
      <c r="G750" s="1" t="n"/>
      <c r="H750" s="1" t="n"/>
      <c r="I750" s="1" t="n"/>
      <c r="J750" s="1" t="n"/>
      <c r="K750" s="1" t="n"/>
      <c r="L750" s="1" t="n"/>
      <c r="M750" s="1" t="n"/>
      <c r="N750" s="1" t="n"/>
      <c r="O750" s="1" t="n"/>
      <c r="P750" s="1" t="n"/>
      <c r="Q750" s="1" t="n"/>
      <c r="R750" s="1" t="n"/>
      <c r="S750" s="1" t="n"/>
      <c r="T750" s="1" t="n"/>
      <c r="U750" s="1" t="n"/>
      <c r="V750" s="1" t="n"/>
      <c r="W750" s="1" t="n"/>
      <c r="X750" s="1" t="n"/>
      <c r="Y750" s="1" t="n"/>
      <c r="Z750" s="1" t="n"/>
      <c r="AA750" s="1" t="n"/>
      <c r="AB750" s="1" t="n"/>
      <c r="AC750" s="1" t="n"/>
      <c r="AD750" s="1" t="n"/>
      <c r="AE750" s="1" t="n"/>
      <c r="AF750" s="1" t="n"/>
      <c r="AG750" s="1" t="n"/>
    </row>
    <row r="751">
      <c r="A751" s="1" t="n"/>
      <c r="B751" s="1" t="n"/>
      <c r="C751" s="1" t="n"/>
      <c r="D751" s="1" t="n"/>
      <c r="E751" s="1" t="n"/>
      <c r="F751" s="1" t="n"/>
      <c r="G751" s="1" t="n"/>
      <c r="H751" s="1" t="n"/>
      <c r="I751" s="1" t="n"/>
      <c r="J751" s="1" t="n"/>
      <c r="K751" s="1" t="n"/>
      <c r="L751" s="1" t="n"/>
      <c r="M751" s="1" t="n"/>
      <c r="N751" s="1" t="n"/>
      <c r="O751" s="1" t="n"/>
      <c r="P751" s="1" t="n"/>
      <c r="Q751" s="1" t="n"/>
      <c r="R751" s="1" t="n"/>
      <c r="S751" s="1" t="n"/>
      <c r="T751" s="1" t="n"/>
      <c r="U751" s="1" t="n"/>
      <c r="V751" s="1" t="n"/>
      <c r="W751" s="1" t="n"/>
      <c r="X751" s="1" t="n"/>
      <c r="Y751" s="1" t="n"/>
      <c r="Z751" s="1" t="n"/>
      <c r="AA751" s="1" t="n"/>
      <c r="AB751" s="1" t="n"/>
      <c r="AC751" s="1" t="n"/>
      <c r="AD751" s="1" t="n"/>
      <c r="AE751" s="1" t="n"/>
      <c r="AF751" s="1" t="n"/>
      <c r="AG751" s="1" t="n"/>
    </row>
    <row r="752">
      <c r="A752" s="1" t="n"/>
      <c r="B752" s="1" t="n"/>
      <c r="C752" s="1" t="n"/>
      <c r="D752" s="1" t="n"/>
      <c r="E752" s="1" t="n"/>
      <c r="F752" s="1" t="n"/>
      <c r="G752" s="1" t="n"/>
      <c r="H752" s="1" t="n"/>
      <c r="I752" s="1" t="n"/>
      <c r="J752" s="1" t="n"/>
      <c r="K752" s="1" t="n"/>
      <c r="L752" s="1" t="n"/>
      <c r="M752" s="1" t="n"/>
      <c r="N752" s="1" t="n"/>
      <c r="O752" s="1" t="n"/>
      <c r="P752" s="1" t="n"/>
      <c r="Q752" s="1" t="n"/>
      <c r="R752" s="1" t="n"/>
      <c r="S752" s="1" t="n"/>
      <c r="T752" s="1" t="n"/>
      <c r="U752" s="1" t="n"/>
      <c r="V752" s="1" t="n"/>
      <c r="W752" s="1" t="n"/>
      <c r="X752" s="1" t="n"/>
      <c r="Y752" s="1" t="n"/>
      <c r="Z752" s="1" t="n"/>
      <c r="AA752" s="1" t="n"/>
      <c r="AB752" s="1" t="n"/>
      <c r="AC752" s="1" t="n"/>
      <c r="AD752" s="1" t="n"/>
      <c r="AE752" s="1" t="n"/>
      <c r="AF752" s="1" t="n"/>
      <c r="AG752" s="1" t="n"/>
    </row>
    <row r="753">
      <c r="A753" s="1" t="n"/>
      <c r="B753" s="1" t="n"/>
      <c r="C753" s="1" t="n"/>
      <c r="D753" s="1" t="n"/>
      <c r="E753" s="1" t="n"/>
      <c r="F753" s="1" t="n"/>
      <c r="G753" s="1" t="n"/>
      <c r="H753" s="1" t="n"/>
      <c r="I753" s="1" t="n"/>
      <c r="J753" s="1" t="n"/>
      <c r="K753" s="1" t="n"/>
      <c r="L753" s="1" t="n"/>
      <c r="M753" s="1" t="n"/>
      <c r="N753" s="1" t="n"/>
      <c r="O753" s="1" t="n"/>
      <c r="P753" s="1" t="n"/>
      <c r="Q753" s="1" t="n"/>
      <c r="R753" s="1" t="n"/>
      <c r="S753" s="1" t="n"/>
      <c r="T753" s="1" t="n"/>
      <c r="U753" s="1" t="n"/>
      <c r="V753" s="1" t="n"/>
      <c r="W753" s="1" t="n"/>
      <c r="X753" s="1" t="n"/>
      <c r="Y753" s="1" t="n"/>
      <c r="Z753" s="1" t="n"/>
      <c r="AA753" s="1" t="n"/>
      <c r="AB753" s="1" t="n"/>
      <c r="AC753" s="1" t="n"/>
      <c r="AD753" s="1" t="n"/>
      <c r="AE753" s="1" t="n"/>
      <c r="AF753" s="1" t="n"/>
      <c r="AG753" s="1" t="n"/>
    </row>
    <row r="754">
      <c r="A754" s="1" t="n"/>
      <c r="B754" s="1" t="n"/>
      <c r="C754" s="1" t="n"/>
      <c r="D754" s="1" t="n"/>
      <c r="E754" s="1" t="n"/>
      <c r="F754" s="1" t="n"/>
      <c r="G754" s="1" t="n"/>
      <c r="H754" s="1" t="n"/>
      <c r="I754" s="1" t="n"/>
      <c r="J754" s="1" t="n"/>
      <c r="K754" s="1" t="n"/>
      <c r="L754" s="1" t="n"/>
      <c r="M754" s="1" t="n"/>
      <c r="N754" s="1" t="n"/>
      <c r="O754" s="1" t="n"/>
      <c r="P754" s="1" t="n"/>
      <c r="Q754" s="1" t="n"/>
      <c r="R754" s="1" t="n"/>
      <c r="S754" s="1" t="n"/>
      <c r="T754" s="1" t="n"/>
      <c r="U754" s="1" t="n"/>
      <c r="V754" s="1" t="n"/>
      <c r="W754" s="1" t="n"/>
      <c r="X754" s="1" t="n"/>
      <c r="Y754" s="1" t="n"/>
      <c r="Z754" s="1" t="n"/>
      <c r="AA754" s="1" t="n"/>
      <c r="AB754" s="1" t="n"/>
      <c r="AC754" s="1" t="n"/>
      <c r="AD754" s="1" t="n"/>
      <c r="AE754" s="1" t="n"/>
      <c r="AF754" s="1" t="n"/>
      <c r="AG754" s="1" t="n"/>
    </row>
    <row r="755">
      <c r="A755" s="1" t="n"/>
      <c r="B755" s="1" t="n"/>
      <c r="C755" s="1" t="n"/>
      <c r="D755" s="1" t="n"/>
      <c r="E755" s="1" t="n"/>
      <c r="F755" s="1" t="n"/>
      <c r="G755" s="1" t="n"/>
      <c r="H755" s="1" t="n"/>
      <c r="I755" s="1" t="n"/>
      <c r="J755" s="1" t="n"/>
      <c r="K755" s="1" t="n"/>
      <c r="L755" s="1" t="n"/>
      <c r="M755" s="1" t="n"/>
      <c r="N755" s="1" t="n"/>
      <c r="O755" s="1" t="n"/>
      <c r="P755" s="1" t="n"/>
      <c r="Q755" s="1" t="n"/>
      <c r="R755" s="1" t="n"/>
      <c r="S755" s="1" t="n"/>
      <c r="T755" s="1" t="n"/>
      <c r="U755" s="1" t="n"/>
      <c r="V755" s="1" t="n"/>
      <c r="W755" s="1" t="n"/>
      <c r="X755" s="1" t="n"/>
      <c r="Y755" s="1" t="n"/>
      <c r="Z755" s="1" t="n"/>
      <c r="AA755" s="1" t="n"/>
      <c r="AB755" s="1" t="n"/>
      <c r="AC755" s="1" t="n"/>
      <c r="AD755" s="1" t="n"/>
      <c r="AE755" s="1" t="n"/>
      <c r="AF755" s="1" t="n"/>
      <c r="AG755" s="1" t="n"/>
    </row>
    <row r="756">
      <c r="A756" s="1" t="n"/>
      <c r="B756" s="1" t="n"/>
      <c r="C756" s="1" t="n"/>
      <c r="D756" s="1" t="n"/>
      <c r="E756" s="1" t="n"/>
      <c r="F756" s="1" t="n"/>
      <c r="G756" s="1" t="n"/>
      <c r="H756" s="1" t="n"/>
      <c r="I756" s="1" t="n"/>
      <c r="J756" s="1" t="n"/>
      <c r="K756" s="1" t="n"/>
      <c r="L756" s="1" t="n"/>
      <c r="M756" s="1" t="n"/>
      <c r="N756" s="1" t="n"/>
      <c r="O756" s="1" t="n"/>
      <c r="P756" s="1" t="n"/>
      <c r="Q756" s="1" t="n"/>
      <c r="R756" s="1" t="n"/>
      <c r="S756" s="1" t="n"/>
      <c r="T756" s="1" t="n"/>
      <c r="U756" s="1" t="n"/>
      <c r="V756" s="1" t="n"/>
      <c r="W756" s="1" t="n"/>
      <c r="X756" s="1" t="n"/>
      <c r="Y756" s="1" t="n"/>
      <c r="Z756" s="1" t="n"/>
      <c r="AA756" s="1" t="n"/>
      <c r="AB756" s="1" t="n"/>
      <c r="AC756" s="1" t="n"/>
      <c r="AD756" s="1" t="n"/>
      <c r="AE756" s="1" t="n"/>
      <c r="AF756" s="1" t="n"/>
      <c r="AG756" s="1" t="n"/>
    </row>
    <row r="757">
      <c r="A757" s="1" t="n"/>
      <c r="B757" s="1" t="n"/>
      <c r="C757" s="1" t="n"/>
      <c r="D757" s="1" t="n"/>
      <c r="E757" s="1" t="n"/>
      <c r="F757" s="1" t="n"/>
      <c r="G757" s="1" t="n"/>
      <c r="H757" s="1" t="n"/>
      <c r="I757" s="1" t="n"/>
      <c r="J757" s="1" t="n"/>
      <c r="K757" s="1" t="n"/>
      <c r="L757" s="1" t="n"/>
      <c r="M757" s="1" t="n"/>
      <c r="N757" s="1" t="n"/>
      <c r="O757" s="1" t="n"/>
      <c r="P757" s="1" t="n"/>
      <c r="Q757" s="1" t="n"/>
      <c r="R757" s="1" t="n"/>
      <c r="S757" s="1" t="n"/>
      <c r="T757" s="1" t="n"/>
      <c r="U757" s="1" t="n"/>
      <c r="V757" s="1" t="n"/>
      <c r="W757" s="1" t="n"/>
      <c r="X757" s="1" t="n"/>
      <c r="Y757" s="1" t="n"/>
      <c r="Z757" s="1" t="n"/>
      <c r="AA757" s="1" t="n"/>
      <c r="AB757" s="1" t="n"/>
      <c r="AC757" s="1" t="n"/>
      <c r="AD757" s="1" t="n"/>
      <c r="AE757" s="1" t="n"/>
      <c r="AF757" s="1" t="n"/>
      <c r="AG757" s="1" t="n"/>
    </row>
    <row r="758">
      <c r="A758" s="1" t="n"/>
      <c r="B758" s="1" t="n"/>
      <c r="C758" s="1" t="n"/>
      <c r="D758" s="1" t="n"/>
      <c r="E758" s="1" t="n"/>
      <c r="F758" s="1" t="n"/>
      <c r="G758" s="1" t="n"/>
      <c r="H758" s="1" t="n"/>
      <c r="I758" s="1" t="n"/>
      <c r="J758" s="1" t="n"/>
      <c r="K758" s="1" t="n"/>
      <c r="L758" s="1" t="n"/>
      <c r="M758" s="1" t="n"/>
      <c r="N758" s="1" t="n"/>
      <c r="O758" s="1" t="n"/>
      <c r="P758" s="1" t="n"/>
      <c r="Q758" s="1" t="n"/>
      <c r="R758" s="1" t="n"/>
      <c r="S758" s="1" t="n"/>
      <c r="T758" s="1" t="n"/>
      <c r="U758" s="1" t="n"/>
      <c r="V758" s="1" t="n"/>
      <c r="W758" s="1" t="n"/>
      <c r="X758" s="1" t="n"/>
      <c r="Y758" s="1" t="n"/>
      <c r="Z758" s="1" t="n"/>
      <c r="AA758" s="1" t="n"/>
      <c r="AB758" s="1" t="n"/>
      <c r="AC758" s="1" t="n"/>
      <c r="AD758" s="1" t="n"/>
      <c r="AE758" s="1" t="n"/>
      <c r="AF758" s="1" t="n"/>
      <c r="AG758" s="1" t="n"/>
    </row>
    <row r="759">
      <c r="A759" s="1" t="n"/>
      <c r="B759" s="1" t="n"/>
      <c r="C759" s="1" t="n"/>
      <c r="D759" s="1" t="n"/>
      <c r="E759" s="1" t="n"/>
      <c r="F759" s="1" t="n"/>
      <c r="G759" s="1" t="n"/>
      <c r="H759" s="1" t="n"/>
      <c r="I759" s="1" t="n"/>
      <c r="J759" s="1" t="n"/>
      <c r="K759" s="1" t="n"/>
      <c r="L759" s="1" t="n"/>
      <c r="M759" s="1" t="n"/>
      <c r="N759" s="1" t="n"/>
      <c r="O759" s="1" t="n"/>
      <c r="P759" s="1" t="n"/>
      <c r="Q759" s="1" t="n"/>
      <c r="R759" s="1" t="n"/>
      <c r="S759" s="1" t="n"/>
      <c r="T759" s="1" t="n"/>
      <c r="U759" s="1" t="n"/>
      <c r="V759" s="1" t="n"/>
      <c r="W759" s="1" t="n"/>
      <c r="X759" s="1" t="n"/>
      <c r="Y759" s="1" t="n"/>
      <c r="Z759" s="1" t="n"/>
      <c r="AA759" s="1" t="n"/>
      <c r="AB759" s="1" t="n"/>
      <c r="AC759" s="1" t="n"/>
      <c r="AD759" s="1" t="n"/>
      <c r="AE759" s="1" t="n"/>
      <c r="AF759" s="1" t="n"/>
      <c r="AG759" s="1" t="n"/>
    </row>
    <row r="760">
      <c r="A760" s="1" t="n"/>
      <c r="B760" s="1" t="n"/>
      <c r="C760" s="1" t="n"/>
      <c r="D760" s="1" t="n"/>
      <c r="E760" s="1" t="n"/>
      <c r="F760" s="1" t="n"/>
      <c r="G760" s="1" t="n"/>
      <c r="H760" s="1" t="n"/>
      <c r="I760" s="1" t="n"/>
      <c r="J760" s="1" t="n"/>
      <c r="K760" s="1" t="n"/>
      <c r="L760" s="1" t="n"/>
      <c r="M760" s="1" t="n"/>
      <c r="N760" s="1" t="n"/>
      <c r="O760" s="1" t="n"/>
      <c r="P760" s="1" t="n"/>
      <c r="Q760" s="1" t="n"/>
      <c r="R760" s="1" t="n"/>
      <c r="S760" s="1" t="n"/>
      <c r="T760" s="1" t="n"/>
      <c r="U760" s="1" t="n"/>
      <c r="V760" s="1" t="n"/>
      <c r="W760" s="1" t="n"/>
      <c r="X760" s="1" t="n"/>
      <c r="Y760" s="1" t="n"/>
      <c r="Z760" s="1" t="n"/>
      <c r="AA760" s="1" t="n"/>
      <c r="AB760" s="1" t="n"/>
      <c r="AC760" s="1" t="n"/>
      <c r="AD760" s="1" t="n"/>
      <c r="AE760" s="1" t="n"/>
      <c r="AF760" s="1" t="n"/>
      <c r="AG760" s="1" t="n"/>
    </row>
    <row r="761">
      <c r="A761" s="1" t="n"/>
      <c r="B761" s="1" t="n"/>
      <c r="C761" s="1" t="n"/>
      <c r="D761" s="1" t="n"/>
      <c r="E761" s="1" t="n"/>
      <c r="F761" s="1" t="n"/>
      <c r="G761" s="1" t="n"/>
      <c r="H761" s="1" t="n"/>
      <c r="I761" s="1" t="n"/>
      <c r="J761" s="1" t="n"/>
      <c r="K761" s="1" t="n"/>
      <c r="L761" s="1" t="n"/>
      <c r="M761" s="1" t="n"/>
      <c r="N761" s="1" t="n"/>
      <c r="O761" s="1" t="n"/>
      <c r="P761" s="1" t="n"/>
      <c r="Q761" s="1" t="n"/>
      <c r="R761" s="1" t="n"/>
      <c r="S761" s="1" t="n"/>
      <c r="T761" s="1" t="n"/>
      <c r="U761" s="1" t="n"/>
      <c r="V761" s="1" t="n"/>
      <c r="W761" s="1" t="n"/>
      <c r="X761" s="1" t="n"/>
      <c r="Y761" s="1" t="n"/>
      <c r="Z761" s="1" t="n"/>
      <c r="AA761" s="1" t="n"/>
      <c r="AB761" s="1" t="n"/>
      <c r="AC761" s="1" t="n"/>
      <c r="AD761" s="1" t="n"/>
      <c r="AE761" s="1" t="n"/>
      <c r="AF761" s="1" t="n"/>
      <c r="AG761" s="1" t="n"/>
    </row>
    <row r="762">
      <c r="A762" s="1" t="n"/>
      <c r="B762" s="1" t="n"/>
      <c r="C762" s="1" t="n"/>
      <c r="D762" s="1" t="n"/>
      <c r="E762" s="1" t="n"/>
      <c r="F762" s="1" t="n"/>
      <c r="G762" s="1" t="n"/>
      <c r="H762" s="1" t="n"/>
      <c r="I762" s="1" t="n"/>
      <c r="J762" s="1" t="n"/>
      <c r="K762" s="1" t="n"/>
      <c r="L762" s="1" t="n"/>
      <c r="M762" s="1" t="n"/>
      <c r="N762" s="1" t="n"/>
      <c r="O762" s="1" t="n"/>
      <c r="P762" s="1" t="n"/>
      <c r="Q762" s="1" t="n"/>
      <c r="R762" s="1" t="n"/>
      <c r="S762" s="1" t="n"/>
      <c r="T762" s="1" t="n"/>
      <c r="U762" s="1" t="n"/>
      <c r="V762" s="1" t="n"/>
      <c r="W762" s="1" t="n"/>
      <c r="X762" s="1" t="n"/>
      <c r="Y762" s="1" t="n"/>
      <c r="Z762" s="1" t="n"/>
      <c r="AA762" s="1" t="n"/>
      <c r="AB762" s="1" t="n"/>
      <c r="AC762" s="1" t="n"/>
      <c r="AD762" s="1" t="n"/>
      <c r="AE762" s="1" t="n"/>
      <c r="AF762" s="1" t="n"/>
      <c r="AG762" s="1" t="n"/>
    </row>
    <row r="763">
      <c r="A763" s="1" t="n"/>
      <c r="B763" s="1" t="n"/>
      <c r="C763" s="1" t="n"/>
      <c r="D763" s="1" t="n"/>
      <c r="E763" s="1" t="n"/>
      <c r="F763" s="1" t="n"/>
      <c r="G763" s="1" t="n"/>
      <c r="H763" s="1" t="n"/>
      <c r="I763" s="1" t="n"/>
      <c r="J763" s="1" t="n"/>
      <c r="K763" s="1" t="n"/>
      <c r="L763" s="1" t="n"/>
      <c r="M763" s="1" t="n"/>
      <c r="N763" s="1" t="n"/>
      <c r="O763" s="1" t="n"/>
      <c r="P763" s="1" t="n"/>
      <c r="Q763" s="1" t="n"/>
      <c r="R763" s="1" t="n"/>
      <c r="S763" s="1" t="n"/>
      <c r="T763" s="1" t="n"/>
      <c r="U763" s="1" t="n"/>
      <c r="V763" s="1" t="n"/>
      <c r="W763" s="1" t="n"/>
      <c r="X763" s="1" t="n"/>
      <c r="Y763" s="1" t="n"/>
      <c r="Z763" s="1" t="n"/>
      <c r="AA763" s="1" t="n"/>
      <c r="AB763" s="1" t="n"/>
      <c r="AC763" s="1" t="n"/>
      <c r="AD763" s="1" t="n"/>
      <c r="AE763" s="1" t="n"/>
      <c r="AF763" s="1" t="n"/>
      <c r="AG763" s="1" t="n"/>
    </row>
    <row r="764">
      <c r="A764" s="1" t="n"/>
      <c r="B764" s="1" t="n"/>
      <c r="C764" s="1" t="n"/>
      <c r="D764" s="1" t="n"/>
      <c r="E764" s="1" t="n"/>
      <c r="F764" s="1" t="n"/>
      <c r="G764" s="1" t="n"/>
      <c r="H764" s="1" t="n"/>
      <c r="I764" s="1" t="n"/>
      <c r="J764" s="1" t="n"/>
      <c r="K764" s="1" t="n"/>
      <c r="L764" s="1" t="n"/>
      <c r="M764" s="1" t="n"/>
      <c r="N764" s="1" t="n"/>
      <c r="O764" s="1" t="n"/>
      <c r="P764" s="1" t="n"/>
      <c r="Q764" s="1" t="n"/>
      <c r="R764" s="1" t="n"/>
      <c r="S764" s="1" t="n"/>
      <c r="T764" s="1" t="n"/>
      <c r="U764" s="1" t="n"/>
      <c r="V764" s="1" t="n"/>
      <c r="W764" s="1" t="n"/>
      <c r="X764" s="1" t="n"/>
      <c r="Y764" s="1" t="n"/>
      <c r="Z764" s="1" t="n"/>
      <c r="AA764" s="1" t="n"/>
      <c r="AB764" s="1" t="n"/>
      <c r="AC764" s="1" t="n"/>
      <c r="AD764" s="1" t="n"/>
      <c r="AE764" s="1" t="n"/>
      <c r="AF764" s="1" t="n"/>
      <c r="AG764" s="1" t="n"/>
    </row>
    <row r="765">
      <c r="A765" s="1" t="n"/>
      <c r="B765" s="1" t="n"/>
      <c r="C765" s="1" t="n"/>
      <c r="D765" s="1" t="n"/>
      <c r="E765" s="1" t="n"/>
      <c r="F765" s="1" t="n"/>
      <c r="G765" s="1" t="n"/>
      <c r="H765" s="1" t="n"/>
      <c r="I765" s="1" t="n"/>
      <c r="J765" s="1" t="n"/>
      <c r="K765" s="1" t="n"/>
      <c r="L765" s="1" t="n"/>
      <c r="M765" s="1" t="n"/>
      <c r="N765" s="1" t="n"/>
      <c r="O765" s="1" t="n"/>
      <c r="P765" s="1" t="n"/>
      <c r="Q765" s="1" t="n"/>
      <c r="R765" s="1" t="n"/>
      <c r="S765" s="1" t="n"/>
      <c r="T765" s="1" t="n"/>
      <c r="U765" s="1" t="n"/>
      <c r="V765" s="1" t="n"/>
      <c r="W765" s="1" t="n"/>
      <c r="X765" s="1" t="n"/>
      <c r="Y765" s="1" t="n"/>
      <c r="Z765" s="1" t="n"/>
      <c r="AA765" s="1" t="n"/>
      <c r="AB765" s="1" t="n"/>
      <c r="AC765" s="1" t="n"/>
      <c r="AD765" s="1" t="n"/>
      <c r="AE765" s="1" t="n"/>
      <c r="AF765" s="1" t="n"/>
      <c r="AG765" s="1" t="n"/>
    </row>
    <row r="766">
      <c r="A766" s="1" t="n"/>
      <c r="B766" s="1" t="n"/>
      <c r="C766" s="1" t="n"/>
      <c r="D766" s="1" t="n"/>
      <c r="E766" s="1" t="n"/>
      <c r="F766" s="1" t="n"/>
      <c r="G766" s="1" t="n"/>
      <c r="H766" s="1" t="n"/>
      <c r="I766" s="1" t="n"/>
      <c r="J766" s="1" t="n"/>
      <c r="K766" s="1" t="n"/>
      <c r="L766" s="1" t="n"/>
      <c r="M766" s="1" t="n"/>
      <c r="N766" s="1" t="n"/>
      <c r="O766" s="1" t="n"/>
      <c r="P766" s="1" t="n"/>
      <c r="Q766" s="1" t="n"/>
      <c r="R766" s="1" t="n"/>
      <c r="S766" s="1" t="n"/>
      <c r="T766" s="1" t="n"/>
      <c r="U766" s="1" t="n"/>
      <c r="V766" s="1" t="n"/>
      <c r="W766" s="1" t="n"/>
      <c r="X766" s="1" t="n"/>
      <c r="Y766" s="1" t="n"/>
      <c r="Z766" s="1" t="n"/>
      <c r="AA766" s="1" t="n"/>
      <c r="AB766" s="1" t="n"/>
      <c r="AC766" s="1" t="n"/>
      <c r="AD766" s="1" t="n"/>
      <c r="AE766" s="1" t="n"/>
      <c r="AF766" s="1" t="n"/>
      <c r="AG766" s="1" t="n"/>
    </row>
    <row r="767">
      <c r="A767" s="1" t="n"/>
      <c r="B767" s="1" t="n"/>
      <c r="C767" s="1" t="n"/>
      <c r="D767" s="1" t="n"/>
      <c r="E767" s="1" t="n"/>
      <c r="F767" s="1" t="n"/>
      <c r="G767" s="1" t="n"/>
      <c r="H767" s="1" t="n"/>
      <c r="I767" s="1" t="n"/>
      <c r="J767" s="1" t="n"/>
      <c r="K767" s="1" t="n"/>
      <c r="L767" s="1" t="n"/>
      <c r="M767" s="1" t="n"/>
      <c r="N767" s="1" t="n"/>
      <c r="O767" s="1" t="n"/>
      <c r="P767" s="1" t="n"/>
      <c r="Q767" s="1" t="n"/>
      <c r="R767" s="1" t="n"/>
      <c r="S767" s="1" t="n"/>
      <c r="T767" s="1" t="n"/>
      <c r="U767" s="1" t="n"/>
      <c r="V767" s="1" t="n"/>
      <c r="W767" s="1" t="n"/>
      <c r="X767" s="1" t="n"/>
      <c r="Y767" s="1" t="n"/>
      <c r="Z767" s="1" t="n"/>
      <c r="AA767" s="1" t="n"/>
      <c r="AB767" s="1" t="n"/>
      <c r="AC767" s="1" t="n"/>
      <c r="AD767" s="1" t="n"/>
      <c r="AE767" s="1" t="n"/>
      <c r="AF767" s="1" t="n"/>
      <c r="AG767" s="1" t="n"/>
    </row>
    <row r="768">
      <c r="A768" s="1" t="n"/>
      <c r="B768" s="1" t="n"/>
      <c r="C768" s="1" t="n"/>
      <c r="D768" s="1" t="n"/>
      <c r="E768" s="1" t="n"/>
      <c r="F768" s="1" t="n"/>
      <c r="G768" s="1" t="n"/>
      <c r="H768" s="1" t="n"/>
      <c r="I768" s="1" t="n"/>
      <c r="J768" s="1" t="n"/>
      <c r="K768" s="1" t="n"/>
      <c r="L768" s="1" t="n"/>
      <c r="M768" s="1" t="n"/>
      <c r="N768" s="1" t="n"/>
      <c r="O768" s="1" t="n"/>
      <c r="P768" s="1" t="n"/>
      <c r="Q768" s="1" t="n"/>
      <c r="R768" s="1" t="n"/>
      <c r="S768" s="1" t="n"/>
      <c r="T768" s="1" t="n"/>
      <c r="U768" s="1" t="n"/>
      <c r="V768" s="1" t="n"/>
      <c r="W768" s="1" t="n"/>
      <c r="X768" s="1" t="n"/>
      <c r="Y768" s="1" t="n"/>
      <c r="Z768" s="1" t="n"/>
      <c r="AA768" s="1" t="n"/>
      <c r="AB768" s="1" t="n"/>
      <c r="AC768" s="1" t="n"/>
      <c r="AD768" s="1" t="n"/>
      <c r="AE768" s="1" t="n"/>
      <c r="AF768" s="1" t="n"/>
      <c r="AG768" s="1" t="n"/>
    </row>
    <row r="769">
      <c r="A769" s="1" t="n"/>
      <c r="B769" s="1" t="n"/>
      <c r="C769" s="1" t="n"/>
      <c r="D769" s="1" t="n"/>
      <c r="E769" s="1" t="n"/>
      <c r="F769" s="1" t="n"/>
      <c r="G769" s="1" t="n"/>
      <c r="H769" s="1" t="n"/>
      <c r="I769" s="1" t="n"/>
      <c r="J769" s="1" t="n"/>
      <c r="K769" s="1" t="n"/>
      <c r="L769" s="1" t="n"/>
      <c r="M769" s="1" t="n"/>
      <c r="N769" s="1" t="n"/>
      <c r="O769" s="1" t="n"/>
      <c r="P769" s="1" t="n"/>
      <c r="Q769" s="1" t="n"/>
      <c r="R769" s="1" t="n"/>
      <c r="S769" s="1" t="n"/>
      <c r="T769" s="1" t="n"/>
      <c r="U769" s="1" t="n"/>
      <c r="V769" s="1" t="n"/>
      <c r="W769" s="1" t="n"/>
      <c r="X769" s="1" t="n"/>
      <c r="Y769" s="1" t="n"/>
      <c r="Z769" s="1" t="n"/>
      <c r="AA769" s="1" t="n"/>
      <c r="AB769" s="1" t="n"/>
      <c r="AC769" s="1" t="n"/>
      <c r="AD769" s="1" t="n"/>
      <c r="AE769" s="1" t="n"/>
      <c r="AF769" s="1" t="n"/>
      <c r="AG769" s="1" t="n"/>
    </row>
    <row r="770">
      <c r="A770" s="1" t="n"/>
      <c r="B770" s="1" t="n"/>
      <c r="C770" s="1" t="n"/>
      <c r="D770" s="1" t="n"/>
      <c r="E770" s="1" t="n"/>
      <c r="F770" s="1" t="n"/>
      <c r="G770" s="1" t="n"/>
      <c r="H770" s="1" t="n"/>
      <c r="I770" s="1" t="n"/>
      <c r="J770" s="1" t="n"/>
      <c r="K770" s="1" t="n"/>
      <c r="L770" s="1" t="n"/>
      <c r="M770" s="1" t="n"/>
      <c r="N770" s="1" t="n"/>
      <c r="O770" s="1" t="n"/>
      <c r="P770" s="1" t="n"/>
      <c r="Q770" s="1" t="n"/>
      <c r="R770" s="1" t="n"/>
      <c r="S770" s="1" t="n"/>
      <c r="T770" s="1" t="n"/>
      <c r="U770" s="1" t="n"/>
      <c r="V770" s="1" t="n"/>
      <c r="W770" s="1" t="n"/>
      <c r="X770" s="1" t="n"/>
      <c r="Y770" s="1" t="n"/>
      <c r="Z770" s="1" t="n"/>
      <c r="AA770" s="1" t="n"/>
      <c r="AB770" s="1" t="n"/>
      <c r="AC770" s="1" t="n"/>
      <c r="AD770" s="1" t="n"/>
      <c r="AE770" s="1" t="n"/>
      <c r="AF770" s="1" t="n"/>
      <c r="AG770" s="1" t="n"/>
    </row>
    <row r="771">
      <c r="A771" s="1" t="n"/>
      <c r="B771" s="1" t="n"/>
      <c r="C771" s="1" t="n"/>
      <c r="D771" s="1" t="n"/>
      <c r="E771" s="1" t="n"/>
      <c r="F771" s="1" t="n"/>
      <c r="G771" s="1" t="n"/>
      <c r="H771" s="1" t="n"/>
      <c r="I771" s="1" t="n"/>
      <c r="J771" s="1" t="n"/>
      <c r="K771" s="1" t="n"/>
      <c r="L771" s="1" t="n"/>
      <c r="M771" s="1" t="n"/>
      <c r="N771" s="1" t="n"/>
      <c r="O771" s="1" t="n"/>
      <c r="P771" s="1" t="n"/>
      <c r="Q771" s="1" t="n"/>
      <c r="R771" s="1" t="n"/>
      <c r="S771" s="1" t="n"/>
      <c r="T771" s="1" t="n"/>
      <c r="U771" s="1" t="n"/>
      <c r="V771" s="1" t="n"/>
      <c r="W771" s="1" t="n"/>
      <c r="X771" s="1" t="n"/>
      <c r="Y771" s="1" t="n"/>
      <c r="Z771" s="1" t="n"/>
      <c r="AA771" s="1" t="n"/>
      <c r="AB771" s="1" t="n"/>
      <c r="AC771" s="1" t="n"/>
      <c r="AD771" s="1" t="n"/>
      <c r="AE771" s="1" t="n"/>
      <c r="AF771" s="1" t="n"/>
      <c r="AG771" s="1" t="n"/>
    </row>
    <row r="772">
      <c r="A772" s="1" t="n"/>
      <c r="B772" s="1" t="n"/>
      <c r="C772" s="1" t="n"/>
      <c r="D772" s="1" t="n"/>
      <c r="E772" s="1" t="n"/>
      <c r="F772" s="1" t="n"/>
      <c r="G772" s="1" t="n"/>
      <c r="H772" s="1" t="n"/>
      <c r="I772" s="1" t="n"/>
      <c r="J772" s="1" t="n"/>
      <c r="K772" s="1" t="n"/>
      <c r="L772" s="1" t="n"/>
      <c r="M772" s="1" t="n"/>
      <c r="N772" s="1" t="n"/>
      <c r="O772" s="1" t="n"/>
      <c r="P772" s="1" t="n"/>
      <c r="Q772" s="1" t="n"/>
      <c r="R772" s="1" t="n"/>
      <c r="S772" s="1" t="n"/>
      <c r="T772" s="1" t="n"/>
      <c r="U772" s="1" t="n"/>
      <c r="V772" s="1" t="n"/>
      <c r="W772" s="1" t="n"/>
      <c r="X772" s="1" t="n"/>
      <c r="Y772" s="1" t="n"/>
      <c r="Z772" s="1" t="n"/>
      <c r="AA772" s="1" t="n"/>
      <c r="AB772" s="1" t="n"/>
      <c r="AC772" s="1" t="n"/>
      <c r="AD772" s="1" t="n"/>
      <c r="AE772" s="1" t="n"/>
      <c r="AF772" s="1" t="n"/>
      <c r="AG772" s="1" t="n"/>
    </row>
    <row r="773">
      <c r="A773" s="1" t="n"/>
      <c r="B773" s="1" t="n"/>
      <c r="C773" s="1" t="n"/>
      <c r="D773" s="1" t="n"/>
      <c r="E773" s="1" t="n"/>
      <c r="F773" s="1" t="n"/>
      <c r="G773" s="1" t="n"/>
      <c r="H773" s="1" t="n"/>
      <c r="I773" s="1" t="n"/>
      <c r="J773" s="1" t="n"/>
      <c r="K773" s="1" t="n"/>
      <c r="L773" s="1" t="n"/>
      <c r="M773" s="1" t="n"/>
      <c r="N773" s="1" t="n"/>
      <c r="O773" s="1" t="n"/>
      <c r="P773" s="1" t="n"/>
      <c r="Q773" s="1" t="n"/>
      <c r="R773" s="1" t="n"/>
      <c r="S773" s="1" t="n"/>
      <c r="T773" s="1" t="n"/>
      <c r="U773" s="1" t="n"/>
      <c r="V773" s="1" t="n"/>
      <c r="W773" s="1" t="n"/>
      <c r="X773" s="1" t="n"/>
      <c r="Y773" s="1" t="n"/>
      <c r="Z773" s="1" t="n"/>
      <c r="AA773" s="1" t="n"/>
      <c r="AB773" s="1" t="n"/>
      <c r="AC773" s="1" t="n"/>
      <c r="AD773" s="1" t="n"/>
      <c r="AE773" s="1" t="n"/>
      <c r="AF773" s="1" t="n"/>
      <c r="AG773" s="1" t="n"/>
    </row>
    <row r="774">
      <c r="A774" s="1" t="n"/>
      <c r="B774" s="1" t="n"/>
      <c r="C774" s="1" t="n"/>
      <c r="D774" s="1" t="n"/>
      <c r="E774" s="1" t="n"/>
      <c r="F774" s="1" t="n"/>
      <c r="G774" s="1" t="n"/>
      <c r="H774" s="1" t="n"/>
      <c r="I774" s="1" t="n"/>
      <c r="J774" s="1" t="n"/>
      <c r="K774" s="1" t="n"/>
      <c r="L774" s="1" t="n"/>
      <c r="M774" s="1" t="n"/>
      <c r="N774" s="1" t="n"/>
      <c r="O774" s="1" t="n"/>
      <c r="P774" s="1" t="n"/>
      <c r="Q774" s="1" t="n"/>
      <c r="R774" s="1" t="n"/>
      <c r="S774" s="1" t="n"/>
      <c r="T774" s="1" t="n"/>
      <c r="U774" s="1" t="n"/>
      <c r="V774" s="1" t="n"/>
      <c r="W774" s="1" t="n"/>
      <c r="X774" s="1" t="n"/>
      <c r="Y774" s="1" t="n"/>
      <c r="Z774" s="1" t="n"/>
      <c r="AA774" s="1" t="n"/>
      <c r="AB774" s="1" t="n"/>
      <c r="AC774" s="1" t="n"/>
      <c r="AD774" s="1" t="n"/>
      <c r="AE774" s="1" t="n"/>
      <c r="AF774" s="1" t="n"/>
      <c r="AG774" s="1" t="n"/>
    </row>
    <row r="775">
      <c r="A775" s="1" t="n"/>
      <c r="B775" s="1" t="n"/>
      <c r="C775" s="1" t="n"/>
      <c r="D775" s="1" t="n"/>
      <c r="E775" s="1" t="n"/>
      <c r="F775" s="1" t="n"/>
      <c r="G775" s="1" t="n"/>
      <c r="H775" s="1" t="n"/>
      <c r="I775" s="1" t="n"/>
      <c r="J775" s="1" t="n"/>
      <c r="K775" s="1" t="n"/>
      <c r="L775" s="1" t="n"/>
      <c r="M775" s="1" t="n"/>
      <c r="N775" s="1" t="n"/>
      <c r="O775" s="1" t="n"/>
      <c r="P775" s="1" t="n"/>
      <c r="Q775" s="1" t="n"/>
      <c r="R775" s="1" t="n"/>
      <c r="S775" s="1" t="n"/>
      <c r="T775" s="1" t="n"/>
      <c r="U775" s="1" t="n"/>
      <c r="V775" s="1" t="n"/>
      <c r="W775" s="1" t="n"/>
      <c r="X775" s="1" t="n"/>
      <c r="Y775" s="1" t="n"/>
      <c r="Z775" s="1" t="n"/>
      <c r="AA775" s="1" t="n"/>
      <c r="AB775" s="1" t="n"/>
      <c r="AC775" s="1" t="n"/>
      <c r="AD775" s="1" t="n"/>
      <c r="AE775" s="1" t="n"/>
      <c r="AF775" s="1" t="n"/>
      <c r="AG775" s="1" t="n"/>
    </row>
    <row r="776">
      <c r="A776" s="1" t="n"/>
      <c r="B776" s="1" t="n"/>
      <c r="C776" s="1" t="n"/>
      <c r="D776" s="1" t="n"/>
      <c r="E776" s="1" t="n"/>
      <c r="F776" s="1" t="n"/>
      <c r="G776" s="1" t="n"/>
      <c r="H776" s="1" t="n"/>
      <c r="I776" s="1" t="n"/>
      <c r="J776" s="1" t="n"/>
      <c r="K776" s="1" t="n"/>
      <c r="L776" s="1" t="n"/>
      <c r="M776" s="1" t="n"/>
      <c r="N776" s="1" t="n"/>
      <c r="O776" s="1" t="n"/>
      <c r="P776" s="1" t="n"/>
      <c r="Q776" s="1" t="n"/>
      <c r="R776" s="1" t="n"/>
      <c r="S776" s="1" t="n"/>
      <c r="T776" s="1" t="n"/>
      <c r="U776" s="1" t="n"/>
      <c r="V776" s="1" t="n"/>
      <c r="W776" s="1" t="n"/>
      <c r="X776" s="1" t="n"/>
      <c r="Y776" s="1" t="n"/>
      <c r="Z776" s="1" t="n"/>
      <c r="AA776" s="1" t="n"/>
      <c r="AB776" s="1" t="n"/>
      <c r="AC776" s="1" t="n"/>
      <c r="AD776" s="1" t="n"/>
      <c r="AE776" s="1" t="n"/>
      <c r="AF776" s="1" t="n"/>
      <c r="AG776" s="1" t="n"/>
    </row>
    <row r="777">
      <c r="A777" s="1" t="n"/>
      <c r="B777" s="1" t="n"/>
      <c r="C777" s="1" t="n"/>
      <c r="D777" s="1" t="n"/>
      <c r="E777" s="1" t="n"/>
      <c r="F777" s="1" t="n"/>
      <c r="G777" s="1" t="n"/>
      <c r="H777" s="1" t="n"/>
      <c r="I777" s="1" t="n"/>
      <c r="J777" s="1" t="n"/>
      <c r="K777" s="1" t="n"/>
      <c r="L777" s="1" t="n"/>
      <c r="M777" s="1" t="n"/>
      <c r="N777" s="1" t="n"/>
      <c r="O777" s="1" t="n"/>
      <c r="P777" s="1" t="n"/>
      <c r="Q777" s="1" t="n"/>
      <c r="R777" s="1" t="n"/>
      <c r="S777" s="1" t="n"/>
      <c r="T777" s="1" t="n"/>
      <c r="U777" s="1" t="n"/>
      <c r="V777" s="1" t="n"/>
      <c r="W777" s="1" t="n"/>
      <c r="X777" s="1" t="n"/>
      <c r="Y777" s="1" t="n"/>
      <c r="Z777" s="1" t="n"/>
      <c r="AA777" s="1" t="n"/>
      <c r="AB777" s="1" t="n"/>
      <c r="AC777" s="1" t="n"/>
      <c r="AD777" s="1" t="n"/>
      <c r="AE777" s="1" t="n"/>
      <c r="AF777" s="1" t="n"/>
      <c r="AG777" s="1" t="n"/>
    </row>
    <row r="778">
      <c r="A778" s="1" t="n"/>
      <c r="B778" s="1" t="n"/>
      <c r="C778" s="1" t="n"/>
      <c r="D778" s="1" t="n"/>
      <c r="E778" s="1" t="n"/>
      <c r="F778" s="1" t="n"/>
      <c r="G778" s="1" t="n"/>
      <c r="H778" s="1" t="n"/>
      <c r="I778" s="1" t="n"/>
      <c r="J778" s="1" t="n"/>
      <c r="K778" s="1" t="n"/>
      <c r="L778" s="1" t="n"/>
      <c r="M778" s="1" t="n"/>
      <c r="N778" s="1" t="n"/>
      <c r="O778" s="1" t="n"/>
      <c r="P778" s="1" t="n"/>
      <c r="Q778" s="1" t="n"/>
      <c r="R778" s="1" t="n"/>
      <c r="S778" s="1" t="n"/>
      <c r="T778" s="1" t="n"/>
      <c r="U778" s="1" t="n"/>
      <c r="V778" s="1" t="n"/>
      <c r="W778" s="1" t="n"/>
      <c r="X778" s="1" t="n"/>
      <c r="Y778" s="1" t="n"/>
      <c r="Z778" s="1" t="n"/>
      <c r="AA778" s="1" t="n"/>
      <c r="AB778" s="1" t="n"/>
      <c r="AC778" s="1" t="n"/>
      <c r="AD778" s="1" t="n"/>
      <c r="AE778" s="1" t="n"/>
      <c r="AF778" s="1" t="n"/>
      <c r="AG778" s="1" t="n"/>
    </row>
    <row r="779">
      <c r="A779" s="1" t="n"/>
      <c r="B779" s="1" t="n"/>
      <c r="C779" s="1" t="n"/>
      <c r="D779" s="1" t="n"/>
      <c r="E779" s="1" t="n"/>
      <c r="F779" s="1" t="n"/>
      <c r="G779" s="1" t="n"/>
      <c r="H779" s="1" t="n"/>
      <c r="I779" s="1" t="n"/>
      <c r="J779" s="1" t="n"/>
      <c r="K779" s="1" t="n"/>
      <c r="L779" s="1" t="n"/>
      <c r="M779" s="1" t="n"/>
      <c r="N779" s="1" t="n"/>
      <c r="O779" s="1" t="n"/>
      <c r="P779" s="1" t="n"/>
      <c r="Q779" s="1" t="n"/>
      <c r="R779" s="1" t="n"/>
      <c r="S779" s="1" t="n"/>
      <c r="T779" s="1" t="n"/>
      <c r="U779" s="1" t="n"/>
      <c r="V779" s="1" t="n"/>
      <c r="W779" s="1" t="n"/>
      <c r="X779" s="1" t="n"/>
      <c r="Y779" s="1" t="n"/>
      <c r="Z779" s="1" t="n"/>
      <c r="AA779" s="1" t="n"/>
      <c r="AB779" s="1" t="n"/>
      <c r="AC779" s="1" t="n"/>
      <c r="AD779" s="1" t="n"/>
      <c r="AE779" s="1" t="n"/>
      <c r="AF779" s="1" t="n"/>
      <c r="AG779" s="1" t="n"/>
    </row>
    <row r="780">
      <c r="A780" s="1" t="n"/>
      <c r="B780" s="1" t="n"/>
      <c r="C780" s="1" t="n"/>
      <c r="D780" s="1" t="n"/>
      <c r="E780" s="1" t="n"/>
      <c r="F780" s="1" t="n"/>
      <c r="G780" s="1" t="n"/>
      <c r="H780" s="1" t="n"/>
      <c r="I780" s="1" t="n"/>
      <c r="J780" s="1" t="n"/>
      <c r="K780" s="1" t="n"/>
      <c r="L780" s="1" t="n"/>
      <c r="M780" s="1" t="n"/>
      <c r="N780" s="1" t="n"/>
      <c r="O780" s="1" t="n"/>
      <c r="P780" s="1" t="n"/>
      <c r="Q780" s="1" t="n"/>
      <c r="R780" s="1" t="n"/>
      <c r="S780" s="1" t="n"/>
      <c r="T780" s="1" t="n"/>
      <c r="U780" s="1" t="n"/>
      <c r="V780" s="1" t="n"/>
      <c r="W780" s="1" t="n"/>
      <c r="X780" s="1" t="n"/>
      <c r="Y780" s="1" t="n"/>
      <c r="Z780" s="1" t="n"/>
      <c r="AA780" s="1" t="n"/>
      <c r="AB780" s="1" t="n"/>
      <c r="AC780" s="1" t="n"/>
      <c r="AD780" s="1" t="n"/>
      <c r="AE780" s="1" t="n"/>
      <c r="AF780" s="1" t="n"/>
      <c r="AG780" s="1" t="n"/>
    </row>
    <row r="781">
      <c r="A781" s="1" t="n"/>
      <c r="B781" s="1" t="n"/>
      <c r="C781" s="1" t="n"/>
      <c r="D781" s="1" t="n"/>
      <c r="E781" s="1" t="n"/>
      <c r="F781" s="1" t="n"/>
      <c r="G781" s="1" t="n"/>
      <c r="H781" s="1" t="n"/>
      <c r="I781" s="1" t="n"/>
      <c r="J781" s="1" t="n"/>
      <c r="K781" s="1" t="n"/>
      <c r="L781" s="1" t="n"/>
      <c r="M781" s="1" t="n"/>
      <c r="N781" s="1" t="n"/>
      <c r="O781" s="1" t="n"/>
      <c r="P781" s="1" t="n"/>
      <c r="Q781" s="1" t="n"/>
      <c r="R781" s="1" t="n"/>
      <c r="S781" s="1" t="n"/>
      <c r="T781" s="1" t="n"/>
      <c r="U781" s="1" t="n"/>
      <c r="V781" s="1" t="n"/>
      <c r="W781" s="1" t="n"/>
      <c r="X781" s="1" t="n"/>
      <c r="Y781" s="1" t="n"/>
      <c r="Z781" s="1" t="n"/>
      <c r="AA781" s="1" t="n"/>
      <c r="AB781" s="1" t="n"/>
      <c r="AC781" s="1" t="n"/>
      <c r="AD781" s="1" t="n"/>
      <c r="AE781" s="1" t="n"/>
      <c r="AF781" s="1" t="n"/>
      <c r="AG781" s="1" t="n"/>
    </row>
    <row r="782">
      <c r="A782" s="1" t="n"/>
      <c r="B782" s="1" t="n"/>
      <c r="C782" s="1" t="n"/>
      <c r="D782" s="1" t="n"/>
      <c r="E782" s="1" t="n"/>
      <c r="F782" s="1" t="n"/>
      <c r="G782" s="1" t="n"/>
      <c r="H782" s="1" t="n"/>
      <c r="I782" s="1" t="n"/>
      <c r="J782" s="1" t="n"/>
      <c r="K782" s="1" t="n"/>
      <c r="L782" s="1" t="n"/>
      <c r="M782" s="1" t="n"/>
      <c r="N782" s="1" t="n"/>
      <c r="O782" s="1" t="n"/>
      <c r="P782" s="1" t="n"/>
      <c r="Q782" s="1" t="n"/>
      <c r="R782" s="1" t="n"/>
      <c r="S782" s="1" t="n"/>
      <c r="T782" s="1" t="n"/>
      <c r="U782" s="1" t="n"/>
      <c r="V782" s="1" t="n"/>
      <c r="W782" s="1" t="n"/>
      <c r="X782" s="1" t="n"/>
      <c r="Y782" s="1" t="n"/>
      <c r="Z782" s="1" t="n"/>
      <c r="AA782" s="1" t="n"/>
      <c r="AB782" s="1" t="n"/>
      <c r="AC782" s="1" t="n"/>
      <c r="AD782" s="1" t="n"/>
      <c r="AE782" s="1" t="n"/>
      <c r="AF782" s="1" t="n"/>
      <c r="AG782" s="1" t="n"/>
    </row>
    <row r="783">
      <c r="A783" s="1" t="n"/>
      <c r="B783" s="1" t="n"/>
      <c r="C783" s="1" t="n"/>
      <c r="D783" s="1" t="n"/>
      <c r="E783" s="1" t="n"/>
      <c r="F783" s="1" t="n"/>
      <c r="G783" s="1" t="n"/>
      <c r="H783" s="1" t="n"/>
      <c r="I783" s="1" t="n"/>
      <c r="J783" s="1" t="n"/>
      <c r="K783" s="1" t="n"/>
      <c r="L783" s="1" t="n"/>
      <c r="M783" s="1" t="n"/>
      <c r="N783" s="1" t="n"/>
      <c r="O783" s="1" t="n"/>
      <c r="P783" s="1" t="n"/>
      <c r="Q783" s="1" t="n"/>
      <c r="R783" s="1" t="n"/>
      <c r="S783" s="1" t="n"/>
      <c r="T783" s="1" t="n"/>
      <c r="U783" s="1" t="n"/>
      <c r="V783" s="1" t="n"/>
      <c r="W783" s="1" t="n"/>
      <c r="X783" s="1" t="n"/>
      <c r="Y783" s="1" t="n"/>
      <c r="Z783" s="1" t="n"/>
      <c r="AA783" s="1" t="n"/>
      <c r="AB783" s="1" t="n"/>
      <c r="AC783" s="1" t="n"/>
      <c r="AD783" s="1" t="n"/>
      <c r="AE783" s="1" t="n"/>
      <c r="AF783" s="1" t="n"/>
      <c r="AG783" s="1" t="n"/>
    </row>
    <row r="784">
      <c r="A784" s="1" t="n"/>
      <c r="B784" s="1" t="n"/>
      <c r="C784" s="1" t="n"/>
      <c r="D784" s="1" t="n"/>
      <c r="E784" s="1" t="n"/>
      <c r="F784" s="1" t="n"/>
      <c r="G784" s="1" t="n"/>
      <c r="H784" s="1" t="n"/>
      <c r="I784" s="1" t="n"/>
      <c r="J784" s="1" t="n"/>
      <c r="K784" s="1" t="n"/>
      <c r="L784" s="1" t="n"/>
      <c r="M784" s="1" t="n"/>
      <c r="N784" s="1" t="n"/>
      <c r="O784" s="1" t="n"/>
      <c r="P784" s="1" t="n"/>
      <c r="Q784" s="1" t="n"/>
      <c r="R784" s="1" t="n"/>
      <c r="S784" s="1" t="n"/>
      <c r="T784" s="1" t="n"/>
      <c r="U784" s="1" t="n"/>
      <c r="V784" s="1" t="n"/>
      <c r="W784" s="1" t="n"/>
      <c r="X784" s="1" t="n"/>
      <c r="Y784" s="1" t="n"/>
      <c r="Z784" s="1" t="n"/>
      <c r="AA784" s="1" t="n"/>
      <c r="AB784" s="1" t="n"/>
      <c r="AC784" s="1" t="n"/>
      <c r="AD784" s="1" t="n"/>
      <c r="AE784" s="1" t="n"/>
      <c r="AF784" s="1" t="n"/>
      <c r="AG784" s="1" t="n"/>
    </row>
    <row r="785">
      <c r="A785" s="1" t="n"/>
      <c r="B785" s="1" t="n"/>
      <c r="C785" s="1" t="n"/>
      <c r="D785" s="1" t="n"/>
      <c r="E785" s="1" t="n"/>
      <c r="F785" s="1" t="n"/>
      <c r="G785" s="1" t="n"/>
      <c r="H785" s="1" t="n"/>
      <c r="I785" s="1" t="n"/>
      <c r="J785" s="1" t="n"/>
      <c r="K785" s="1" t="n"/>
      <c r="L785" s="1" t="n"/>
      <c r="M785" s="1" t="n"/>
      <c r="N785" s="1" t="n"/>
      <c r="O785" s="1" t="n"/>
      <c r="P785" s="1" t="n"/>
      <c r="Q785" s="1" t="n"/>
      <c r="R785" s="1" t="n"/>
      <c r="S785" s="1" t="n"/>
      <c r="T785" s="1" t="n"/>
      <c r="U785" s="1" t="n"/>
      <c r="V785" s="1" t="n"/>
      <c r="W785" s="1" t="n"/>
      <c r="X785" s="1" t="n"/>
      <c r="Y785" s="1" t="n"/>
      <c r="Z785" s="1" t="n"/>
      <c r="AA785" s="1" t="n"/>
      <c r="AB785" s="1" t="n"/>
      <c r="AC785" s="1" t="n"/>
      <c r="AD785" s="1" t="n"/>
      <c r="AE785" s="1" t="n"/>
      <c r="AF785" s="1" t="n"/>
      <c r="AG785" s="1" t="n"/>
    </row>
    <row r="786">
      <c r="A786" s="1" t="n"/>
      <c r="B786" s="1" t="n"/>
      <c r="C786" s="1" t="n"/>
      <c r="D786" s="1" t="n"/>
      <c r="E786" s="1" t="n"/>
      <c r="F786" s="1" t="n"/>
      <c r="G786" s="1" t="n"/>
      <c r="H786" s="1" t="n"/>
      <c r="I786" s="1" t="n"/>
      <c r="J786" s="1" t="n"/>
      <c r="K786" s="1" t="n"/>
      <c r="L786" s="1" t="n"/>
      <c r="M786" s="1" t="n"/>
      <c r="N786" s="1" t="n"/>
      <c r="O786" s="1" t="n"/>
      <c r="P786" s="1" t="n"/>
      <c r="Q786" s="1" t="n"/>
      <c r="R786" s="1" t="n"/>
      <c r="S786" s="1" t="n"/>
      <c r="T786" s="1" t="n"/>
      <c r="U786" s="1" t="n"/>
      <c r="V786" s="1" t="n"/>
      <c r="W786" s="1" t="n"/>
      <c r="X786" s="1" t="n"/>
      <c r="Y786" s="1" t="n"/>
      <c r="Z786" s="1" t="n"/>
      <c r="AA786" s="1" t="n"/>
      <c r="AB786" s="1" t="n"/>
      <c r="AC786" s="1" t="n"/>
      <c r="AD786" s="1" t="n"/>
      <c r="AE786" s="1" t="n"/>
      <c r="AF786" s="1" t="n"/>
      <c r="AG786" s="1" t="n"/>
    </row>
    <row r="787">
      <c r="A787" s="1" t="n"/>
      <c r="B787" s="1" t="n"/>
      <c r="C787" s="1" t="n"/>
      <c r="D787" s="1" t="n"/>
      <c r="E787" s="1" t="n"/>
      <c r="F787" s="1" t="n"/>
      <c r="G787" s="1" t="n"/>
      <c r="H787" s="1" t="n"/>
      <c r="I787" s="1" t="n"/>
      <c r="J787" s="1" t="n"/>
      <c r="K787" s="1" t="n"/>
      <c r="L787" s="1" t="n"/>
      <c r="M787" s="1" t="n"/>
      <c r="N787" s="1" t="n"/>
      <c r="O787" s="1" t="n"/>
      <c r="P787" s="1" t="n"/>
      <c r="Q787" s="1" t="n"/>
      <c r="R787" s="1" t="n"/>
      <c r="S787" s="1" t="n"/>
      <c r="T787" s="1" t="n"/>
      <c r="U787" s="1" t="n"/>
      <c r="V787" s="1" t="n"/>
      <c r="W787" s="1" t="n"/>
      <c r="X787" s="1" t="n"/>
      <c r="Y787" s="1" t="n"/>
      <c r="Z787" s="1" t="n"/>
      <c r="AA787" s="1" t="n"/>
      <c r="AB787" s="1" t="n"/>
      <c r="AC787" s="1" t="n"/>
      <c r="AD787" s="1" t="n"/>
      <c r="AE787" s="1" t="n"/>
      <c r="AF787" s="1" t="n"/>
      <c r="AG787" s="1" t="n"/>
    </row>
    <row r="788">
      <c r="A788" s="1" t="n"/>
      <c r="B788" s="1" t="n"/>
      <c r="C788" s="1" t="n"/>
      <c r="D788" s="1" t="n"/>
      <c r="E788" s="1" t="n"/>
      <c r="F788" s="1" t="n"/>
      <c r="G788" s="1" t="n"/>
      <c r="H788" s="1" t="n"/>
      <c r="I788" s="1" t="n"/>
      <c r="J788" s="1" t="n"/>
      <c r="K788" s="1" t="n"/>
      <c r="L788" s="1" t="n"/>
      <c r="M788" s="1" t="n"/>
      <c r="N788" s="1" t="n"/>
      <c r="O788" s="1" t="n"/>
      <c r="P788" s="1" t="n"/>
      <c r="Q788" s="1" t="n"/>
      <c r="R788" s="1" t="n"/>
      <c r="S788" s="1" t="n"/>
      <c r="T788" s="1" t="n"/>
      <c r="U788" s="1" t="n"/>
      <c r="V788" s="1" t="n"/>
      <c r="W788" s="1" t="n"/>
      <c r="X788" s="1" t="n"/>
      <c r="Y788" s="1" t="n"/>
      <c r="Z788" s="1" t="n"/>
      <c r="AA788" s="1" t="n"/>
      <c r="AB788" s="1" t="n"/>
      <c r="AC788" s="1" t="n"/>
      <c r="AD788" s="1" t="n"/>
      <c r="AE788" s="1" t="n"/>
      <c r="AF788" s="1" t="n"/>
      <c r="AG788" s="1" t="n"/>
    </row>
    <row r="789">
      <c r="A789" s="1" t="n"/>
      <c r="B789" s="1" t="n"/>
      <c r="C789" s="1" t="n"/>
      <c r="D789" s="1" t="n"/>
      <c r="E789" s="1" t="n"/>
      <c r="F789" s="1" t="n"/>
      <c r="G789" s="1" t="n"/>
      <c r="H789" s="1" t="n"/>
      <c r="I789" s="1" t="n"/>
      <c r="J789" s="1" t="n"/>
      <c r="K789" s="1" t="n"/>
      <c r="L789" s="1" t="n"/>
      <c r="M789" s="1" t="n"/>
      <c r="N789" s="1" t="n"/>
      <c r="O789" s="1" t="n"/>
      <c r="P789" s="1" t="n"/>
      <c r="Q789" s="1" t="n"/>
      <c r="R789" s="1" t="n"/>
      <c r="S789" s="1" t="n"/>
      <c r="T789" s="1" t="n"/>
      <c r="U789" s="1" t="n"/>
      <c r="V789" s="1" t="n"/>
      <c r="W789" s="1" t="n"/>
      <c r="X789" s="1" t="n"/>
      <c r="Y789" s="1" t="n"/>
      <c r="Z789" s="1" t="n"/>
      <c r="AA789" s="1" t="n"/>
      <c r="AB789" s="1" t="n"/>
      <c r="AC789" s="1" t="n"/>
      <c r="AD789" s="1" t="n"/>
      <c r="AE789" s="1" t="n"/>
      <c r="AF789" s="1" t="n"/>
      <c r="AG789" s="1" t="n"/>
    </row>
    <row r="790">
      <c r="A790" s="1" t="n"/>
      <c r="B790" s="1" t="n"/>
      <c r="C790" s="1" t="n"/>
      <c r="D790" s="1" t="n"/>
      <c r="E790" s="1" t="n"/>
      <c r="F790" s="1" t="n"/>
      <c r="G790" s="1" t="n"/>
      <c r="H790" s="1" t="n"/>
      <c r="I790" s="1" t="n"/>
      <c r="J790" s="1" t="n"/>
      <c r="K790" s="1" t="n"/>
      <c r="L790" s="1" t="n"/>
      <c r="M790" s="1" t="n"/>
      <c r="N790" s="1" t="n"/>
      <c r="O790" s="1" t="n"/>
      <c r="P790" s="1" t="n"/>
      <c r="Q790" s="1" t="n"/>
      <c r="R790" s="1" t="n"/>
      <c r="S790" s="1" t="n"/>
      <c r="T790" s="1" t="n"/>
      <c r="U790" s="1" t="n"/>
      <c r="V790" s="1" t="n"/>
      <c r="W790" s="1" t="n"/>
      <c r="X790" s="1" t="n"/>
      <c r="Y790" s="1" t="n"/>
      <c r="Z790" s="1" t="n"/>
      <c r="AA790" s="1" t="n"/>
      <c r="AB790" s="1" t="n"/>
      <c r="AC790" s="1" t="n"/>
      <c r="AD790" s="1" t="n"/>
      <c r="AE790" s="1" t="n"/>
      <c r="AF790" s="1" t="n"/>
      <c r="AG790" s="1" t="n"/>
    </row>
    <row r="791">
      <c r="A791" s="1" t="n"/>
      <c r="B791" s="1" t="n"/>
      <c r="C791" s="1" t="n"/>
      <c r="D791" s="1" t="n"/>
      <c r="E791" s="1" t="n"/>
      <c r="F791" s="1" t="n"/>
      <c r="G791" s="1" t="n"/>
      <c r="H791" s="1" t="n"/>
      <c r="I791" s="1" t="n"/>
      <c r="J791" s="1" t="n"/>
      <c r="K791" s="1" t="n"/>
      <c r="L791" s="1" t="n"/>
      <c r="M791" s="1" t="n"/>
      <c r="N791" s="1" t="n"/>
      <c r="O791" s="1" t="n"/>
      <c r="P791" s="1" t="n"/>
      <c r="Q791" s="1" t="n"/>
      <c r="R791" s="1" t="n"/>
      <c r="S791" s="1" t="n"/>
      <c r="T791" s="1" t="n"/>
      <c r="U791" s="1" t="n"/>
      <c r="V791" s="1" t="n"/>
      <c r="W791" s="1" t="n"/>
      <c r="X791" s="1" t="n"/>
      <c r="Y791" s="1" t="n"/>
      <c r="Z791" s="1" t="n"/>
      <c r="AA791" s="1" t="n"/>
      <c r="AB791" s="1" t="n"/>
      <c r="AC791" s="1" t="n"/>
      <c r="AD791" s="1" t="n"/>
      <c r="AE791" s="1" t="n"/>
      <c r="AF791" s="1" t="n"/>
      <c r="AG791" s="1" t="n"/>
    </row>
    <row r="792">
      <c r="A792" s="1" t="n"/>
      <c r="B792" s="1" t="n"/>
      <c r="C792" s="1" t="n"/>
      <c r="D792" s="1" t="n"/>
      <c r="E792" s="1" t="n"/>
      <c r="F792" s="1" t="n"/>
      <c r="G792" s="1" t="n"/>
      <c r="H792" s="1" t="n"/>
      <c r="I792" s="1" t="n"/>
      <c r="J792" s="1" t="n"/>
      <c r="K792" s="1" t="n"/>
      <c r="L792" s="1" t="n"/>
      <c r="M792" s="1" t="n"/>
      <c r="N792" s="1" t="n"/>
      <c r="O792" s="1" t="n"/>
      <c r="P792" s="1" t="n"/>
      <c r="Q792" s="1" t="n"/>
      <c r="R792" s="1" t="n"/>
      <c r="S792" s="1" t="n"/>
      <c r="T792" s="1" t="n"/>
      <c r="U792" s="1" t="n"/>
      <c r="V792" s="1" t="n"/>
      <c r="W792" s="1" t="n"/>
      <c r="X792" s="1" t="n"/>
      <c r="Y792" s="1" t="n"/>
      <c r="Z792" s="1" t="n"/>
      <c r="AA792" s="1" t="n"/>
      <c r="AB792" s="1" t="n"/>
      <c r="AC792" s="1" t="n"/>
      <c r="AD792" s="1" t="n"/>
      <c r="AE792" s="1" t="n"/>
      <c r="AF792" s="1" t="n"/>
      <c r="AG792" s="1" t="n"/>
    </row>
    <row r="793">
      <c r="A793" s="1" t="n"/>
      <c r="B793" s="1" t="n"/>
      <c r="C793" s="1" t="n"/>
      <c r="D793" s="1" t="n"/>
      <c r="E793" s="1" t="n"/>
      <c r="F793" s="1" t="n"/>
      <c r="G793" s="1" t="n"/>
      <c r="H793" s="1" t="n"/>
      <c r="I793" s="1" t="n"/>
      <c r="J793" s="1" t="n"/>
      <c r="K793" s="1" t="n"/>
      <c r="L793" s="1" t="n"/>
      <c r="M793" s="1" t="n"/>
      <c r="N793" s="1" t="n"/>
      <c r="O793" s="1" t="n"/>
      <c r="P793" s="1" t="n"/>
      <c r="Q793" s="1" t="n"/>
      <c r="R793" s="1" t="n"/>
      <c r="S793" s="1" t="n"/>
      <c r="T793" s="1" t="n"/>
      <c r="U793" s="1" t="n"/>
      <c r="V793" s="1" t="n"/>
      <c r="W793" s="1" t="n"/>
      <c r="X793" s="1" t="n"/>
      <c r="Y793" s="1" t="n"/>
      <c r="Z793" s="1" t="n"/>
      <c r="AA793" s="1" t="n"/>
      <c r="AB793" s="1" t="n"/>
      <c r="AC793" s="1" t="n"/>
      <c r="AD793" s="1" t="n"/>
      <c r="AE793" s="1" t="n"/>
      <c r="AF793" s="1" t="n"/>
      <c r="AG793" s="1" t="n"/>
    </row>
    <row r="794">
      <c r="A794" s="1" t="n"/>
      <c r="B794" s="1" t="n"/>
      <c r="C794" s="1" t="n"/>
      <c r="D794" s="1" t="n"/>
      <c r="E794" s="1" t="n"/>
      <c r="F794" s="1" t="n"/>
      <c r="G794" s="1" t="n"/>
      <c r="H794" s="1" t="n"/>
      <c r="I794" s="1" t="n"/>
      <c r="J794" s="1" t="n"/>
      <c r="K794" s="1" t="n"/>
      <c r="L794" s="1" t="n"/>
      <c r="M794" s="1" t="n"/>
      <c r="N794" s="1" t="n"/>
      <c r="O794" s="1" t="n"/>
      <c r="P794" s="1" t="n"/>
      <c r="Q794" s="1" t="n"/>
      <c r="R794" s="1" t="n"/>
      <c r="S794" s="1" t="n"/>
      <c r="T794" s="1" t="n"/>
      <c r="U794" s="1" t="n"/>
      <c r="V794" s="1" t="n"/>
      <c r="W794" s="1" t="n"/>
      <c r="X794" s="1" t="n"/>
      <c r="Y794" s="1" t="n"/>
      <c r="Z794" s="1" t="n"/>
      <c r="AA794" s="1" t="n"/>
      <c r="AB794" s="1" t="n"/>
      <c r="AC794" s="1" t="n"/>
      <c r="AD794" s="1" t="n"/>
      <c r="AE794" s="1" t="n"/>
      <c r="AF794" s="1" t="n"/>
      <c r="AG794" s="1" t="n"/>
    </row>
    <row r="795">
      <c r="A795" s="1" t="n"/>
      <c r="B795" s="1" t="n"/>
      <c r="C795" s="1" t="n"/>
      <c r="D795" s="1" t="n"/>
      <c r="E795" s="1" t="n"/>
      <c r="F795" s="1" t="n"/>
      <c r="G795" s="1" t="n"/>
      <c r="H795" s="1" t="n"/>
      <c r="I795" s="1" t="n"/>
      <c r="J795" s="1" t="n"/>
      <c r="K795" s="1" t="n"/>
      <c r="L795" s="1" t="n"/>
      <c r="M795" s="1" t="n"/>
      <c r="N795" s="1" t="n"/>
      <c r="O795" s="1" t="n"/>
      <c r="P795" s="1" t="n"/>
      <c r="Q795" s="1" t="n"/>
      <c r="R795" s="1" t="n"/>
      <c r="S795" s="1" t="n"/>
      <c r="T795" s="1" t="n"/>
      <c r="U795" s="1" t="n"/>
      <c r="V795" s="1" t="n"/>
      <c r="W795" s="1" t="n"/>
      <c r="X795" s="1" t="n"/>
      <c r="Y795" s="1" t="n"/>
      <c r="Z795" s="1" t="n"/>
      <c r="AA795" s="1" t="n"/>
      <c r="AB795" s="1" t="n"/>
      <c r="AC795" s="1" t="n"/>
      <c r="AD795" s="1" t="n"/>
      <c r="AE795" s="1" t="n"/>
      <c r="AF795" s="1" t="n"/>
      <c r="AG795" s="1" t="n"/>
    </row>
    <row r="796">
      <c r="A796" s="1" t="n"/>
      <c r="B796" s="1" t="n"/>
      <c r="C796" s="1" t="n"/>
      <c r="D796" s="1" t="n"/>
      <c r="E796" s="1" t="n"/>
      <c r="F796" s="1" t="n"/>
      <c r="G796" s="1" t="n"/>
      <c r="H796" s="1" t="n"/>
      <c r="I796" s="1" t="n"/>
      <c r="J796" s="1" t="n"/>
      <c r="K796" s="1" t="n"/>
      <c r="L796" s="1" t="n"/>
      <c r="M796" s="1" t="n"/>
      <c r="N796" s="1" t="n"/>
      <c r="O796" s="1" t="n"/>
      <c r="P796" s="1" t="n"/>
      <c r="Q796" s="1" t="n"/>
      <c r="R796" s="1" t="n"/>
      <c r="S796" s="1" t="n"/>
      <c r="T796" s="1" t="n"/>
      <c r="U796" s="1" t="n"/>
      <c r="V796" s="1" t="n"/>
      <c r="W796" s="1" t="n"/>
      <c r="X796" s="1" t="n"/>
      <c r="Y796" s="1" t="n"/>
      <c r="Z796" s="1" t="n"/>
      <c r="AA796" s="1" t="n"/>
      <c r="AB796" s="1" t="n"/>
      <c r="AC796" s="1" t="n"/>
      <c r="AD796" s="1" t="n"/>
      <c r="AE796" s="1" t="n"/>
      <c r="AF796" s="1" t="n"/>
      <c r="AG796" s="1" t="n"/>
    </row>
    <row r="797">
      <c r="A797" s="1" t="n"/>
      <c r="B797" s="1" t="n"/>
      <c r="C797" s="1" t="n"/>
      <c r="D797" s="1" t="n"/>
      <c r="E797" s="1" t="n"/>
      <c r="F797" s="1" t="n"/>
      <c r="G797" s="1" t="n"/>
      <c r="H797" s="1" t="n"/>
      <c r="I797" s="1" t="n"/>
      <c r="J797" s="1" t="n"/>
      <c r="K797" s="1" t="n"/>
      <c r="L797" s="1" t="n"/>
      <c r="M797" s="1" t="n"/>
      <c r="N797" s="1" t="n"/>
      <c r="O797" s="1" t="n"/>
      <c r="P797" s="1" t="n"/>
      <c r="Q797" s="1" t="n"/>
      <c r="R797" s="1" t="n"/>
      <c r="S797" s="1" t="n"/>
      <c r="T797" s="1" t="n"/>
      <c r="U797" s="1" t="n"/>
      <c r="V797" s="1" t="n"/>
      <c r="W797" s="1" t="n"/>
      <c r="X797" s="1" t="n"/>
      <c r="Y797" s="1" t="n"/>
      <c r="Z797" s="1" t="n"/>
      <c r="AA797" s="1" t="n"/>
      <c r="AB797" s="1" t="n"/>
      <c r="AC797" s="1" t="n"/>
      <c r="AD797" s="1" t="n"/>
      <c r="AE797" s="1" t="n"/>
      <c r="AF797" s="1" t="n"/>
      <c r="AG797" s="1" t="n"/>
    </row>
    <row r="798">
      <c r="A798" s="1" t="n"/>
      <c r="B798" s="1" t="n"/>
      <c r="C798" s="1" t="n"/>
      <c r="D798" s="1" t="n"/>
      <c r="E798" s="1" t="n"/>
      <c r="F798" s="1" t="n"/>
      <c r="G798" s="1" t="n"/>
      <c r="H798" s="1" t="n"/>
      <c r="I798" s="1" t="n"/>
      <c r="J798" s="1" t="n"/>
      <c r="K798" s="1" t="n"/>
      <c r="L798" s="1" t="n"/>
      <c r="M798" s="1" t="n"/>
      <c r="N798" s="1" t="n"/>
      <c r="O798" s="1" t="n"/>
      <c r="P798" s="1" t="n"/>
      <c r="Q798" s="1" t="n"/>
      <c r="R798" s="1" t="n"/>
      <c r="S798" s="1" t="n"/>
      <c r="T798" s="1" t="n"/>
      <c r="U798" s="1" t="n"/>
      <c r="V798" s="1" t="n"/>
      <c r="W798" s="1" t="n"/>
      <c r="X798" s="1" t="n"/>
      <c r="Y798" s="1" t="n"/>
      <c r="Z798" s="1" t="n"/>
      <c r="AA798" s="1" t="n"/>
      <c r="AB798" s="1" t="n"/>
      <c r="AC798" s="1" t="n"/>
      <c r="AD798" s="1" t="n"/>
      <c r="AE798" s="1" t="n"/>
      <c r="AF798" s="1" t="n"/>
      <c r="AG798" s="1" t="n"/>
    </row>
    <row r="799">
      <c r="A799" s="1" t="n"/>
      <c r="B799" s="1" t="n"/>
      <c r="C799" s="1" t="n"/>
      <c r="D799" s="1" t="n"/>
      <c r="E799" s="1" t="n"/>
      <c r="F799" s="1" t="n"/>
      <c r="G799" s="1" t="n"/>
      <c r="H799" s="1" t="n"/>
      <c r="I799" s="1" t="n"/>
      <c r="J799" s="1" t="n"/>
      <c r="K799" s="1" t="n"/>
      <c r="L799" s="1" t="n"/>
      <c r="M799" s="1" t="n"/>
      <c r="N799" s="1" t="n"/>
      <c r="O799" s="1" t="n"/>
      <c r="P799" s="1" t="n"/>
      <c r="Q799" s="1" t="n"/>
      <c r="R799" s="1" t="n"/>
      <c r="S799" s="1" t="n"/>
      <c r="T799" s="1" t="n"/>
      <c r="U799" s="1" t="n"/>
      <c r="V799" s="1" t="n"/>
      <c r="W799" s="1" t="n"/>
      <c r="X799" s="1" t="n"/>
      <c r="Y799" s="1" t="n"/>
      <c r="Z799" s="1" t="n"/>
      <c r="AA799" s="1" t="n"/>
      <c r="AB799" s="1" t="n"/>
      <c r="AC799" s="1" t="n"/>
      <c r="AD799" s="1" t="n"/>
      <c r="AE799" s="1" t="n"/>
      <c r="AF799" s="1" t="n"/>
      <c r="AG799" s="1" t="n"/>
    </row>
    <row r="800">
      <c r="A800" s="1" t="n"/>
      <c r="B800" s="1" t="n"/>
      <c r="C800" s="1" t="n"/>
      <c r="D800" s="1" t="n"/>
      <c r="E800" s="1" t="n"/>
      <c r="F800" s="1" t="n"/>
      <c r="G800" s="1" t="n"/>
      <c r="H800" s="1" t="n"/>
      <c r="I800" s="1" t="n"/>
      <c r="J800" s="1" t="n"/>
      <c r="K800" s="1" t="n"/>
      <c r="L800" s="1" t="n"/>
      <c r="M800" s="1" t="n"/>
      <c r="N800" s="1" t="n"/>
      <c r="O800" s="1" t="n"/>
      <c r="P800" s="1" t="n"/>
      <c r="Q800" s="1" t="n"/>
      <c r="R800" s="1" t="n"/>
      <c r="S800" s="1" t="n"/>
      <c r="T800" s="1" t="n"/>
      <c r="U800" s="1" t="n"/>
      <c r="V800" s="1" t="n"/>
      <c r="W800" s="1" t="n"/>
      <c r="X800" s="1" t="n"/>
      <c r="Y800" s="1" t="n"/>
      <c r="Z800" s="1" t="n"/>
      <c r="AA800" s="1" t="n"/>
      <c r="AB800" s="1" t="n"/>
      <c r="AC800" s="1" t="n"/>
      <c r="AD800" s="1" t="n"/>
      <c r="AE800" s="1" t="n"/>
      <c r="AF800" s="1" t="n"/>
      <c r="AG800" s="1" t="n"/>
    </row>
    <row r="801">
      <c r="A801" s="1" t="n"/>
      <c r="B801" s="1" t="n"/>
      <c r="C801" s="1" t="n"/>
      <c r="D801" s="1" t="n"/>
      <c r="E801" s="1" t="n"/>
      <c r="F801" s="1" t="n"/>
      <c r="G801" s="1" t="n"/>
      <c r="H801" s="1" t="n"/>
      <c r="I801" s="1" t="n"/>
      <c r="J801" s="1" t="n"/>
      <c r="K801" s="1" t="n"/>
      <c r="L801" s="1" t="n"/>
      <c r="M801" s="1" t="n"/>
      <c r="N801" s="1" t="n"/>
      <c r="O801" s="1" t="n"/>
      <c r="P801" s="1" t="n"/>
      <c r="Q801" s="1" t="n"/>
      <c r="R801" s="1" t="n"/>
      <c r="S801" s="1" t="n"/>
      <c r="T801" s="1" t="n"/>
      <c r="U801" s="1" t="n"/>
      <c r="V801" s="1" t="n"/>
      <c r="W801" s="1" t="n"/>
      <c r="X801" s="1" t="n"/>
      <c r="Y801" s="1" t="n"/>
      <c r="Z801" s="1" t="n"/>
      <c r="AA801" s="1" t="n"/>
      <c r="AB801" s="1" t="n"/>
      <c r="AC801" s="1" t="n"/>
      <c r="AD801" s="1" t="n"/>
      <c r="AE801" s="1" t="n"/>
      <c r="AF801" s="1" t="n"/>
      <c r="AG801" s="1" t="n"/>
    </row>
    <row r="802">
      <c r="A802" s="1" t="n"/>
      <c r="B802" s="1" t="n"/>
      <c r="C802" s="1" t="n"/>
      <c r="D802" s="1" t="n"/>
      <c r="E802" s="1" t="n"/>
      <c r="F802" s="1" t="n"/>
      <c r="G802" s="1" t="n"/>
      <c r="H802" s="1" t="n"/>
      <c r="I802" s="1" t="n"/>
      <c r="J802" s="1" t="n"/>
      <c r="K802" s="1" t="n"/>
      <c r="L802" s="1" t="n"/>
      <c r="M802" s="1" t="n"/>
      <c r="N802" s="1" t="n"/>
      <c r="O802" s="1" t="n"/>
      <c r="P802" s="1" t="n"/>
      <c r="Q802" s="1" t="n"/>
      <c r="R802" s="1" t="n"/>
      <c r="S802" s="1" t="n"/>
      <c r="T802" s="1" t="n"/>
      <c r="U802" s="1" t="n"/>
      <c r="V802" s="1" t="n"/>
      <c r="W802" s="1" t="n"/>
      <c r="X802" s="1" t="n"/>
      <c r="Y802" s="1" t="n"/>
      <c r="Z802" s="1" t="n"/>
      <c r="AA802" s="1" t="n"/>
      <c r="AB802" s="1" t="n"/>
      <c r="AC802" s="1" t="n"/>
      <c r="AD802" s="1" t="n"/>
      <c r="AE802" s="1" t="n"/>
      <c r="AF802" s="1" t="n"/>
      <c r="AG802" s="1" t="n"/>
    </row>
    <row r="803">
      <c r="A803" s="1" t="n"/>
      <c r="B803" s="1" t="n"/>
      <c r="C803" s="1" t="n"/>
      <c r="D803" s="1" t="n"/>
      <c r="E803" s="1" t="n"/>
      <c r="F803" s="1" t="n"/>
      <c r="G803" s="1" t="n"/>
      <c r="H803" s="1" t="n"/>
      <c r="I803" s="1" t="n"/>
      <c r="J803" s="1" t="n"/>
      <c r="K803" s="1" t="n"/>
      <c r="L803" s="1" t="n"/>
      <c r="M803" s="1" t="n"/>
      <c r="N803" s="1" t="n"/>
      <c r="O803" s="1" t="n"/>
      <c r="P803" s="1" t="n"/>
      <c r="Q803" s="1" t="n"/>
      <c r="R803" s="1" t="n"/>
      <c r="S803" s="1" t="n"/>
      <c r="T803" s="1" t="n"/>
      <c r="U803" s="1" t="n"/>
      <c r="V803" s="1" t="n"/>
      <c r="W803" s="1" t="n"/>
      <c r="X803" s="1" t="n"/>
      <c r="Y803" s="1" t="n"/>
      <c r="Z803" s="1" t="n"/>
      <c r="AA803" s="1" t="n"/>
      <c r="AB803" s="1" t="n"/>
      <c r="AC803" s="1" t="n"/>
      <c r="AD803" s="1" t="n"/>
      <c r="AE803" s="1" t="n"/>
      <c r="AF803" s="1" t="n"/>
      <c r="AG803" s="1" t="n"/>
    </row>
    <row r="804">
      <c r="A804" s="1" t="n"/>
      <c r="B804" s="1" t="n"/>
      <c r="C804" s="1" t="n"/>
      <c r="D804" s="1" t="n"/>
      <c r="E804" s="1" t="n"/>
      <c r="F804" s="1" t="n"/>
      <c r="G804" s="1" t="n"/>
      <c r="H804" s="1" t="n"/>
      <c r="I804" s="1" t="n"/>
      <c r="J804" s="1" t="n"/>
      <c r="K804" s="1" t="n"/>
      <c r="L804" s="1" t="n"/>
      <c r="M804" s="1" t="n"/>
      <c r="N804" s="1" t="n"/>
      <c r="O804" s="1" t="n"/>
      <c r="P804" s="1" t="n"/>
      <c r="Q804" s="1" t="n"/>
      <c r="R804" s="1" t="n"/>
      <c r="S804" s="1" t="n"/>
      <c r="T804" s="1" t="n"/>
      <c r="U804" s="1" t="n"/>
      <c r="V804" s="1" t="n"/>
      <c r="W804" s="1" t="n"/>
      <c r="X804" s="1" t="n"/>
      <c r="Y804" s="1" t="n"/>
      <c r="Z804" s="1" t="n"/>
      <c r="AA804" s="1" t="n"/>
      <c r="AB804" s="1" t="n"/>
      <c r="AC804" s="1" t="n"/>
      <c r="AD804" s="1" t="n"/>
      <c r="AE804" s="1" t="n"/>
      <c r="AF804" s="1" t="n"/>
      <c r="AG804" s="1" t="n"/>
    </row>
    <row r="805">
      <c r="A805" s="1" t="n"/>
      <c r="B805" s="1" t="n"/>
      <c r="C805" s="1" t="n"/>
      <c r="D805" s="1" t="n"/>
      <c r="E805" s="1" t="n"/>
      <c r="F805" s="1" t="n"/>
      <c r="G805" s="1" t="n"/>
      <c r="H805" s="1" t="n"/>
      <c r="I805" s="1" t="n"/>
      <c r="J805" s="1" t="n"/>
      <c r="K805" s="1" t="n"/>
      <c r="L805" s="1" t="n"/>
      <c r="M805" s="1" t="n"/>
      <c r="N805" s="1" t="n"/>
      <c r="O805" s="1" t="n"/>
      <c r="P805" s="1" t="n"/>
      <c r="Q805" s="1" t="n"/>
      <c r="R805" s="1" t="n"/>
      <c r="S805" s="1" t="n"/>
      <c r="T805" s="1" t="n"/>
      <c r="U805" s="1" t="n"/>
      <c r="V805" s="1" t="n"/>
      <c r="W805" s="1" t="n"/>
      <c r="X805" s="1" t="n"/>
      <c r="Y805" s="1" t="n"/>
      <c r="Z805" s="1" t="n"/>
      <c r="AA805" s="1" t="n"/>
      <c r="AB805" s="1" t="n"/>
      <c r="AC805" s="1" t="n"/>
      <c r="AD805" s="1" t="n"/>
      <c r="AE805" s="1" t="n"/>
      <c r="AF805" s="1" t="n"/>
      <c r="AG805" s="1" t="n"/>
    </row>
    <row r="806">
      <c r="A806" s="1" t="n"/>
      <c r="B806" s="1" t="n"/>
      <c r="C806" s="1" t="n"/>
      <c r="D806" s="1" t="n"/>
      <c r="E806" s="1" t="n"/>
      <c r="F806" s="1" t="n"/>
      <c r="G806" s="1" t="n"/>
      <c r="H806" s="1" t="n"/>
      <c r="I806" s="1" t="n"/>
      <c r="J806" s="1" t="n"/>
      <c r="K806" s="1" t="n"/>
      <c r="L806" s="1" t="n"/>
      <c r="M806" s="1" t="n"/>
      <c r="N806" s="1" t="n"/>
      <c r="O806" s="1" t="n"/>
      <c r="P806" s="1" t="n"/>
      <c r="Q806" s="1" t="n"/>
      <c r="R806" s="1" t="n"/>
      <c r="S806" s="1" t="n"/>
      <c r="T806" s="1" t="n"/>
      <c r="U806" s="1" t="n"/>
      <c r="V806" s="1" t="n"/>
      <c r="W806" s="1" t="n"/>
      <c r="X806" s="1" t="n"/>
      <c r="Y806" s="1" t="n"/>
      <c r="Z806" s="1" t="n"/>
      <c r="AA806" s="1" t="n"/>
      <c r="AB806" s="1" t="n"/>
      <c r="AC806" s="1" t="n"/>
      <c r="AD806" s="1" t="n"/>
      <c r="AE806" s="1" t="n"/>
      <c r="AF806" s="1" t="n"/>
      <c r="AG806" s="1" t="n"/>
    </row>
    <row r="807">
      <c r="A807" s="1" t="n"/>
      <c r="B807" s="1" t="n"/>
      <c r="C807" s="1" t="n"/>
      <c r="D807" s="1" t="n"/>
      <c r="E807" s="1" t="n"/>
      <c r="F807" s="1" t="n"/>
      <c r="G807" s="1" t="n"/>
      <c r="H807" s="1" t="n"/>
      <c r="I807" s="1" t="n"/>
      <c r="J807" s="1" t="n"/>
      <c r="K807" s="1" t="n"/>
      <c r="L807" s="1" t="n"/>
      <c r="M807" s="1" t="n"/>
      <c r="N807" s="1" t="n"/>
      <c r="O807" s="1" t="n"/>
      <c r="P807" s="1" t="n"/>
      <c r="Q807" s="1" t="n"/>
      <c r="R807" s="1" t="n"/>
      <c r="S807" s="1" t="n"/>
      <c r="T807" s="1" t="n"/>
      <c r="U807" s="1" t="n"/>
      <c r="V807" s="1" t="n"/>
      <c r="W807" s="1" t="n"/>
      <c r="X807" s="1" t="n"/>
      <c r="Y807" s="1" t="n"/>
      <c r="Z807" s="1" t="n"/>
      <c r="AA807" s="1" t="n"/>
      <c r="AB807" s="1" t="n"/>
      <c r="AC807" s="1" t="n"/>
      <c r="AD807" s="1" t="n"/>
      <c r="AE807" s="1" t="n"/>
      <c r="AF807" s="1" t="n"/>
      <c r="AG807" s="1" t="n"/>
    </row>
    <row r="808">
      <c r="A808" s="1" t="n"/>
      <c r="B808" s="1" t="n"/>
      <c r="C808" s="1" t="n"/>
      <c r="D808" s="1" t="n"/>
      <c r="E808" s="1" t="n"/>
      <c r="F808" s="1" t="n"/>
      <c r="G808" s="1" t="n"/>
      <c r="H808" s="1" t="n"/>
      <c r="I808" s="1" t="n"/>
      <c r="J808" s="1" t="n"/>
      <c r="K808" s="1" t="n"/>
      <c r="L808" s="1" t="n"/>
      <c r="M808" s="1" t="n"/>
      <c r="N808" s="1" t="n"/>
      <c r="O808" s="1" t="n"/>
      <c r="P808" s="1" t="n"/>
      <c r="Q808" s="1" t="n"/>
      <c r="R808" s="1" t="n"/>
      <c r="S808" s="1" t="n"/>
      <c r="T808" s="1" t="n"/>
      <c r="U808" s="1" t="n"/>
      <c r="V808" s="1" t="n"/>
      <c r="W808" s="1" t="n"/>
      <c r="X808" s="1" t="n"/>
      <c r="Y808" s="1" t="n"/>
      <c r="Z808" s="1" t="n"/>
      <c r="AA808" s="1" t="n"/>
      <c r="AB808" s="1" t="n"/>
      <c r="AC808" s="1" t="n"/>
      <c r="AD808" s="1" t="n"/>
      <c r="AE808" s="1" t="n"/>
      <c r="AF808" s="1" t="n"/>
      <c r="AG808" s="1" t="n"/>
    </row>
    <row r="809">
      <c r="A809" s="1" t="n"/>
      <c r="B809" s="1" t="n"/>
      <c r="C809" s="1" t="n"/>
      <c r="D809" s="1" t="n"/>
      <c r="E809" s="1" t="n"/>
      <c r="F809" s="1" t="n"/>
      <c r="G809" s="1" t="n"/>
      <c r="H809" s="1" t="n"/>
      <c r="I809" s="1" t="n"/>
      <c r="J809" s="1" t="n"/>
      <c r="K809" s="1" t="n"/>
      <c r="L809" s="1" t="n"/>
      <c r="M809" s="1" t="n"/>
      <c r="N809" s="1" t="n"/>
      <c r="O809" s="1" t="n"/>
      <c r="P809" s="1" t="n"/>
      <c r="Q809" s="1" t="n"/>
      <c r="R809" s="1" t="n"/>
      <c r="S809" s="1" t="n"/>
      <c r="T809" s="1" t="n"/>
      <c r="U809" s="1" t="n"/>
      <c r="V809" s="1" t="n"/>
      <c r="W809" s="1" t="n"/>
      <c r="X809" s="1" t="n"/>
      <c r="Y809" s="1" t="n"/>
      <c r="Z809" s="1" t="n"/>
      <c r="AA809" s="1" t="n"/>
      <c r="AB809" s="1" t="n"/>
      <c r="AC809" s="1" t="n"/>
      <c r="AD809" s="1" t="n"/>
      <c r="AE809" s="1" t="n"/>
      <c r="AF809" s="1" t="n"/>
      <c r="AG809" s="1" t="n"/>
    </row>
    <row r="810">
      <c r="A810" s="1" t="n"/>
      <c r="B810" s="1" t="n"/>
      <c r="C810" s="1" t="n"/>
      <c r="D810" s="1" t="n"/>
      <c r="E810" s="1" t="n"/>
      <c r="F810" s="1" t="n"/>
      <c r="G810" s="1" t="n"/>
      <c r="H810" s="1" t="n"/>
      <c r="I810" s="1" t="n"/>
      <c r="J810" s="1" t="n"/>
      <c r="K810" s="1" t="n"/>
      <c r="L810" s="1" t="n"/>
      <c r="M810" s="1" t="n"/>
      <c r="N810" s="1" t="n"/>
      <c r="O810" s="1" t="n"/>
      <c r="P810" s="1" t="n"/>
      <c r="Q810" s="1" t="n"/>
      <c r="R810" s="1" t="n"/>
      <c r="S810" s="1" t="n"/>
      <c r="T810" s="1" t="n"/>
      <c r="U810" s="1" t="n"/>
      <c r="V810" s="1" t="n"/>
      <c r="W810" s="1" t="n"/>
      <c r="X810" s="1" t="n"/>
      <c r="Y810" s="1" t="n"/>
      <c r="Z810" s="1" t="n"/>
      <c r="AA810" s="1" t="n"/>
      <c r="AB810" s="1" t="n"/>
      <c r="AC810" s="1" t="n"/>
      <c r="AD810" s="1" t="n"/>
      <c r="AE810" s="1" t="n"/>
      <c r="AF810" s="1" t="n"/>
      <c r="AG810" s="1" t="n"/>
    </row>
    <row r="811">
      <c r="A811" s="1" t="n"/>
      <c r="B811" s="1" t="n"/>
      <c r="C811" s="1" t="n"/>
      <c r="D811" s="1" t="n"/>
      <c r="E811" s="1" t="n"/>
      <c r="F811" s="1" t="n"/>
      <c r="G811" s="1" t="n"/>
      <c r="H811" s="1" t="n"/>
      <c r="I811" s="1" t="n"/>
      <c r="J811" s="1" t="n"/>
      <c r="K811" s="1" t="n"/>
      <c r="L811" s="1" t="n"/>
      <c r="M811" s="1" t="n"/>
      <c r="N811" s="1" t="n"/>
      <c r="O811" s="1" t="n"/>
      <c r="P811" s="1" t="n"/>
      <c r="Q811" s="1" t="n"/>
      <c r="R811" s="1" t="n"/>
      <c r="S811" s="1" t="n"/>
      <c r="T811" s="1" t="n"/>
      <c r="U811" s="1" t="n"/>
      <c r="V811" s="1" t="n"/>
      <c r="W811" s="1" t="n"/>
      <c r="X811" s="1" t="n"/>
      <c r="Y811" s="1" t="n"/>
      <c r="Z811" s="1" t="n"/>
      <c r="AA811" s="1" t="n"/>
      <c r="AB811" s="1" t="n"/>
      <c r="AC811" s="1" t="n"/>
      <c r="AD811" s="1" t="n"/>
      <c r="AE811" s="1" t="n"/>
      <c r="AF811" s="1" t="n"/>
      <c r="AG811" s="1" t="n"/>
    </row>
    <row r="812">
      <c r="A812" s="1" t="n"/>
      <c r="B812" s="1" t="n"/>
      <c r="C812" s="1" t="n"/>
      <c r="D812" s="1" t="n"/>
      <c r="E812" s="1" t="n"/>
      <c r="F812" s="1" t="n"/>
      <c r="G812" s="1" t="n"/>
      <c r="H812" s="1" t="n"/>
      <c r="I812" s="1" t="n"/>
      <c r="J812" s="1" t="n"/>
      <c r="K812" s="1" t="n"/>
      <c r="L812" s="1" t="n"/>
      <c r="M812" s="1" t="n"/>
      <c r="N812" s="1" t="n"/>
      <c r="O812" s="1" t="n"/>
      <c r="P812" s="1" t="n"/>
      <c r="Q812" s="1" t="n"/>
      <c r="R812" s="1" t="n"/>
      <c r="S812" s="1" t="n"/>
      <c r="T812" s="1" t="n"/>
      <c r="U812" s="1" t="n"/>
      <c r="V812" s="1" t="n"/>
      <c r="W812" s="1" t="n"/>
      <c r="X812" s="1" t="n"/>
      <c r="Y812" s="1" t="n"/>
      <c r="Z812" s="1" t="n"/>
      <c r="AA812" s="1" t="n"/>
      <c r="AB812" s="1" t="n"/>
      <c r="AC812" s="1" t="n"/>
      <c r="AD812" s="1" t="n"/>
      <c r="AE812" s="1" t="n"/>
      <c r="AF812" s="1" t="n"/>
      <c r="AG812" s="1" t="n"/>
    </row>
    <row r="813">
      <c r="A813" s="1" t="n"/>
      <c r="B813" s="1" t="n"/>
      <c r="C813" s="1" t="n"/>
      <c r="D813" s="1" t="n"/>
      <c r="E813" s="1" t="n"/>
      <c r="F813" s="1" t="n"/>
      <c r="G813" s="1" t="n"/>
      <c r="H813" s="1" t="n"/>
      <c r="I813" s="1" t="n"/>
      <c r="J813" s="1" t="n"/>
      <c r="K813" s="1" t="n"/>
      <c r="L813" s="1" t="n"/>
      <c r="M813" s="1" t="n"/>
      <c r="N813" s="1" t="n"/>
      <c r="O813" s="1" t="n"/>
      <c r="P813" s="1" t="n"/>
      <c r="Q813" s="1" t="n"/>
      <c r="R813" s="1" t="n"/>
      <c r="S813" s="1" t="n"/>
      <c r="T813" s="1" t="n"/>
      <c r="U813" s="1" t="n"/>
      <c r="V813" s="1" t="n"/>
      <c r="W813" s="1" t="n"/>
      <c r="X813" s="1" t="n"/>
      <c r="Y813" s="1" t="n"/>
      <c r="Z813" s="1" t="n"/>
      <c r="AA813" s="1" t="n"/>
      <c r="AB813" s="1" t="n"/>
      <c r="AC813" s="1" t="n"/>
      <c r="AD813" s="1" t="n"/>
      <c r="AE813" s="1" t="n"/>
      <c r="AF813" s="1" t="n"/>
      <c r="AG813" s="1" t="n"/>
    </row>
    <row r="814">
      <c r="A814" s="1" t="n"/>
      <c r="B814" s="1" t="n"/>
      <c r="C814" s="1" t="n"/>
      <c r="D814" s="1" t="n"/>
      <c r="E814" s="1" t="n"/>
      <c r="F814" s="1" t="n"/>
      <c r="G814" s="1" t="n"/>
      <c r="H814" s="1" t="n"/>
      <c r="I814" s="1" t="n"/>
      <c r="J814" s="1" t="n"/>
      <c r="K814" s="1" t="n"/>
      <c r="L814" s="1" t="n"/>
      <c r="M814" s="1" t="n"/>
      <c r="N814" s="1" t="n"/>
      <c r="O814" s="1" t="n"/>
      <c r="P814" s="1" t="n"/>
      <c r="Q814" s="1" t="n"/>
      <c r="R814" s="1" t="n"/>
      <c r="S814" s="1" t="n"/>
      <c r="T814" s="1" t="n"/>
      <c r="U814" s="1" t="n"/>
      <c r="V814" s="1" t="n"/>
      <c r="W814" s="1" t="n"/>
      <c r="X814" s="1" t="n"/>
      <c r="Y814" s="1" t="n"/>
      <c r="Z814" s="1" t="n"/>
      <c r="AA814" s="1" t="n"/>
      <c r="AB814" s="1" t="n"/>
      <c r="AC814" s="1" t="n"/>
      <c r="AD814" s="1" t="n"/>
      <c r="AE814" s="1" t="n"/>
      <c r="AF814" s="1" t="n"/>
      <c r="AG814" s="1" t="n"/>
    </row>
    <row r="815">
      <c r="A815" s="1" t="n"/>
      <c r="B815" s="1" t="n"/>
      <c r="C815" s="1" t="n"/>
      <c r="D815" s="1" t="n"/>
      <c r="E815" s="1" t="n"/>
      <c r="F815" s="1" t="n"/>
      <c r="G815" s="1" t="n"/>
      <c r="H815" s="1" t="n"/>
      <c r="I815" s="1" t="n"/>
      <c r="J815" s="1" t="n"/>
      <c r="K815" s="1" t="n"/>
      <c r="L815" s="1" t="n"/>
      <c r="M815" s="1" t="n"/>
      <c r="N815" s="1" t="n"/>
      <c r="O815" s="1" t="n"/>
      <c r="P815" s="1" t="n"/>
      <c r="Q815" s="1" t="n"/>
      <c r="R815" s="1" t="n"/>
      <c r="S815" s="1" t="n"/>
      <c r="T815" s="1" t="n"/>
      <c r="U815" s="1" t="n"/>
      <c r="V815" s="1" t="n"/>
      <c r="W815" s="1" t="n"/>
      <c r="X815" s="1" t="n"/>
      <c r="Y815" s="1" t="n"/>
      <c r="Z815" s="1" t="n"/>
      <c r="AA815" s="1" t="n"/>
      <c r="AB815" s="1" t="n"/>
      <c r="AC815" s="1" t="n"/>
      <c r="AD815" s="1" t="n"/>
      <c r="AE815" s="1" t="n"/>
      <c r="AF815" s="1" t="n"/>
      <c r="AG815" s="1" t="n"/>
    </row>
    <row r="816">
      <c r="A816" s="1" t="n"/>
      <c r="B816" s="1" t="n"/>
      <c r="C816" s="1" t="n"/>
      <c r="D816" s="1" t="n"/>
      <c r="E816" s="1" t="n"/>
      <c r="F816" s="1" t="n"/>
      <c r="G816" s="1" t="n"/>
      <c r="H816" s="1" t="n"/>
      <c r="I816" s="1" t="n"/>
      <c r="J816" s="1" t="n"/>
      <c r="K816" s="1" t="n"/>
      <c r="L816" s="1" t="n"/>
      <c r="M816" s="1" t="n"/>
      <c r="N816" s="1" t="n"/>
      <c r="O816" s="1" t="n"/>
      <c r="P816" s="1" t="n"/>
      <c r="Q816" s="1" t="n"/>
      <c r="R816" s="1" t="n"/>
      <c r="S816" s="1" t="n"/>
      <c r="T816" s="1" t="n"/>
      <c r="U816" s="1" t="n"/>
      <c r="V816" s="1" t="n"/>
      <c r="W816" s="1" t="n"/>
      <c r="X816" s="1" t="n"/>
      <c r="Y816" s="1" t="n"/>
      <c r="Z816" s="1" t="n"/>
      <c r="AA816" s="1" t="n"/>
      <c r="AB816" s="1" t="n"/>
      <c r="AC816" s="1" t="n"/>
      <c r="AD816" s="1" t="n"/>
      <c r="AE816" s="1" t="n"/>
      <c r="AF816" s="1" t="n"/>
      <c r="AG816" s="1" t="n"/>
    </row>
    <row r="817">
      <c r="A817" s="1" t="n"/>
      <c r="B817" s="1" t="n"/>
      <c r="C817" s="1" t="n"/>
      <c r="D817" s="1" t="n"/>
      <c r="E817" s="1" t="n"/>
      <c r="F817" s="1" t="n"/>
      <c r="G817" s="1" t="n"/>
      <c r="H817" s="1" t="n"/>
      <c r="I817" s="1" t="n"/>
      <c r="J817" s="1" t="n"/>
      <c r="K817" s="1" t="n"/>
      <c r="L817" s="1" t="n"/>
      <c r="M817" s="1" t="n"/>
      <c r="N817" s="1" t="n"/>
      <c r="O817" s="1" t="n"/>
      <c r="P817" s="1" t="n"/>
      <c r="Q817" s="1" t="n"/>
      <c r="R817" s="1" t="n"/>
      <c r="S817" s="1" t="n"/>
      <c r="T817" s="1" t="n"/>
      <c r="U817" s="1" t="n"/>
      <c r="V817" s="1" t="n"/>
      <c r="W817" s="1" t="n"/>
      <c r="X817" s="1" t="n"/>
      <c r="Y817" s="1" t="n"/>
      <c r="Z817" s="1" t="n"/>
      <c r="AA817" s="1" t="n"/>
      <c r="AB817" s="1" t="n"/>
      <c r="AC817" s="1" t="n"/>
      <c r="AD817" s="1" t="n"/>
      <c r="AE817" s="1" t="n"/>
      <c r="AF817" s="1" t="n"/>
      <c r="AG817" s="1" t="n"/>
    </row>
    <row r="818">
      <c r="A818" s="1" t="n"/>
      <c r="B818" s="1" t="n"/>
      <c r="C818" s="1" t="n"/>
      <c r="D818" s="1" t="n"/>
      <c r="E818" s="1" t="n"/>
      <c r="F818" s="1" t="n"/>
      <c r="G818" s="1" t="n"/>
      <c r="H818" s="1" t="n"/>
      <c r="I818" s="1" t="n"/>
      <c r="J818" s="1" t="n"/>
      <c r="K818" s="1" t="n"/>
      <c r="L818" s="1" t="n"/>
      <c r="M818" s="1" t="n"/>
      <c r="N818" s="1" t="n"/>
      <c r="O818" s="1" t="n"/>
      <c r="P818" s="1" t="n"/>
      <c r="Q818" s="1" t="n"/>
      <c r="R818" s="1" t="n"/>
      <c r="S818" s="1" t="n"/>
      <c r="T818" s="1" t="n"/>
      <c r="U818" s="1" t="n"/>
      <c r="V818" s="1" t="n"/>
      <c r="W818" s="1" t="n"/>
      <c r="X818" s="1" t="n"/>
      <c r="Y818" s="1" t="n"/>
      <c r="Z818" s="1" t="n"/>
      <c r="AA818" s="1" t="n"/>
      <c r="AB818" s="1" t="n"/>
      <c r="AC818" s="1" t="n"/>
      <c r="AD818" s="1" t="n"/>
      <c r="AE818" s="1" t="n"/>
      <c r="AF818" s="1" t="n"/>
      <c r="AG818" s="1" t="n"/>
    </row>
    <row r="819">
      <c r="A819" s="1" t="n"/>
      <c r="B819" s="1" t="n"/>
      <c r="C819" s="1" t="n"/>
      <c r="D819" s="1" t="n"/>
      <c r="E819" s="1" t="n"/>
      <c r="F819" s="1" t="n"/>
      <c r="G819" s="1" t="n"/>
      <c r="H819" s="1" t="n"/>
      <c r="I819" s="1" t="n"/>
      <c r="J819" s="1" t="n"/>
      <c r="K819" s="1" t="n"/>
      <c r="L819" s="1" t="n"/>
      <c r="M819" s="1" t="n"/>
      <c r="N819" s="1" t="n"/>
      <c r="O819" s="1" t="n"/>
      <c r="P819" s="1" t="n"/>
      <c r="Q819" s="1" t="n"/>
      <c r="R819" s="1" t="n"/>
      <c r="S819" s="1" t="n"/>
      <c r="T819" s="1" t="n"/>
      <c r="U819" s="1" t="n"/>
      <c r="V819" s="1" t="n"/>
      <c r="W819" s="1" t="n"/>
      <c r="X819" s="1" t="n"/>
      <c r="Y819" s="1" t="n"/>
      <c r="Z819" s="1" t="n"/>
      <c r="AA819" s="1" t="n"/>
      <c r="AB819" s="1" t="n"/>
      <c r="AC819" s="1" t="n"/>
      <c r="AD819" s="1" t="n"/>
      <c r="AE819" s="1" t="n"/>
      <c r="AF819" s="1" t="n"/>
      <c r="AG819" s="1" t="n"/>
    </row>
    <row r="820">
      <c r="A820" s="1" t="n"/>
      <c r="B820" s="1" t="n"/>
      <c r="C820" s="1" t="n"/>
      <c r="D820" s="1" t="n"/>
      <c r="E820" s="1" t="n"/>
      <c r="F820" s="1" t="n"/>
      <c r="G820" s="1" t="n"/>
      <c r="H820" s="1" t="n"/>
      <c r="I820" s="1" t="n"/>
      <c r="J820" s="1" t="n"/>
      <c r="K820" s="1" t="n"/>
      <c r="L820" s="1" t="n"/>
      <c r="M820" s="1" t="n"/>
      <c r="N820" s="1" t="n"/>
      <c r="O820" s="1" t="n"/>
      <c r="P820" s="1" t="n"/>
      <c r="Q820" s="1" t="n"/>
      <c r="R820" s="1" t="n"/>
      <c r="S820" s="1" t="n"/>
      <c r="T820" s="1" t="n"/>
      <c r="U820" s="1" t="n"/>
      <c r="V820" s="1" t="n"/>
      <c r="W820" s="1" t="n"/>
      <c r="X820" s="1" t="n"/>
      <c r="Y820" s="1" t="n"/>
      <c r="Z820" s="1" t="n"/>
      <c r="AA820" s="1" t="n"/>
      <c r="AB820" s="1" t="n"/>
      <c r="AC820" s="1" t="n"/>
      <c r="AD820" s="1" t="n"/>
      <c r="AE820" s="1" t="n"/>
      <c r="AF820" s="1" t="n"/>
      <c r="AG820" s="1" t="n"/>
    </row>
    <row r="821">
      <c r="A821" s="1" t="n"/>
      <c r="B821" s="1" t="n"/>
      <c r="C821" s="1" t="n"/>
      <c r="D821" s="1" t="n"/>
      <c r="E821" s="1" t="n"/>
      <c r="F821" s="1" t="n"/>
      <c r="G821" s="1" t="n"/>
      <c r="H821" s="1" t="n"/>
      <c r="I821" s="1" t="n"/>
      <c r="J821" s="1" t="n"/>
      <c r="K821" s="1" t="n"/>
      <c r="L821" s="1" t="n"/>
      <c r="M821" s="1" t="n"/>
      <c r="N821" s="1" t="n"/>
      <c r="O821" s="1" t="n"/>
      <c r="P821" s="1" t="n"/>
      <c r="Q821" s="1" t="n"/>
      <c r="R821" s="1" t="n"/>
      <c r="S821" s="1" t="n"/>
      <c r="T821" s="1" t="n"/>
      <c r="U821" s="1" t="n"/>
      <c r="V821" s="1" t="n"/>
      <c r="W821" s="1" t="n"/>
      <c r="X821" s="1" t="n"/>
      <c r="Y821" s="1" t="n"/>
      <c r="Z821" s="1" t="n"/>
      <c r="AA821" s="1" t="n"/>
      <c r="AB821" s="1" t="n"/>
      <c r="AC821" s="1" t="n"/>
      <c r="AD821" s="1" t="n"/>
      <c r="AE821" s="1" t="n"/>
      <c r="AF821" s="1" t="n"/>
      <c r="AG821" s="1" t="n"/>
    </row>
    <row r="822">
      <c r="A822" s="1" t="n"/>
      <c r="B822" s="1" t="n"/>
      <c r="C822" s="1" t="n"/>
      <c r="D822" s="1" t="n"/>
      <c r="E822" s="1" t="n"/>
      <c r="F822" s="1" t="n"/>
      <c r="G822" s="1" t="n"/>
      <c r="H822" s="1" t="n"/>
      <c r="I822" s="1" t="n"/>
      <c r="J822" s="1" t="n"/>
      <c r="K822" s="1" t="n"/>
      <c r="L822" s="1" t="n"/>
      <c r="M822" s="1" t="n"/>
      <c r="N822" s="1" t="n"/>
      <c r="O822" s="1" t="n"/>
      <c r="P822" s="1" t="n"/>
      <c r="Q822" s="1" t="n"/>
      <c r="R822" s="1" t="n"/>
      <c r="S822" s="1" t="n"/>
      <c r="T822" s="1" t="n"/>
      <c r="U822" s="1" t="n"/>
      <c r="V822" s="1" t="n"/>
      <c r="W822" s="1" t="n"/>
      <c r="X822" s="1" t="n"/>
      <c r="Y822" s="1" t="n"/>
      <c r="Z822" s="1" t="n"/>
      <c r="AA822" s="1" t="n"/>
      <c r="AB822" s="1" t="n"/>
      <c r="AC822" s="1" t="n"/>
      <c r="AD822" s="1" t="n"/>
      <c r="AE822" s="1" t="n"/>
      <c r="AF822" s="1" t="n"/>
      <c r="AG822" s="1" t="n"/>
    </row>
    <row r="823">
      <c r="A823" s="1" t="n"/>
      <c r="B823" s="1" t="n"/>
      <c r="C823" s="1" t="n"/>
      <c r="D823" s="1" t="n"/>
      <c r="E823" s="1" t="n"/>
      <c r="F823" s="1" t="n"/>
      <c r="G823" s="1" t="n"/>
      <c r="H823" s="1" t="n"/>
      <c r="I823" s="1" t="n"/>
      <c r="J823" s="1" t="n"/>
      <c r="K823" s="1" t="n"/>
      <c r="L823" s="1" t="n"/>
      <c r="M823" s="1" t="n"/>
      <c r="N823" s="1" t="n"/>
      <c r="O823" s="1" t="n"/>
      <c r="P823" s="1" t="n"/>
      <c r="Q823" s="1" t="n"/>
      <c r="R823" s="1" t="n"/>
      <c r="S823" s="1" t="n"/>
      <c r="T823" s="1" t="n"/>
      <c r="U823" s="1" t="n"/>
      <c r="V823" s="1" t="n"/>
      <c r="W823" s="1" t="n"/>
      <c r="X823" s="1" t="n"/>
      <c r="Y823" s="1" t="n"/>
      <c r="Z823" s="1" t="n"/>
      <c r="AA823" s="1" t="n"/>
      <c r="AB823" s="1" t="n"/>
      <c r="AC823" s="1" t="n"/>
      <c r="AD823" s="1" t="n"/>
      <c r="AE823" s="1" t="n"/>
      <c r="AF823" s="1" t="n"/>
      <c r="AG823" s="1" t="n"/>
    </row>
    <row r="824">
      <c r="A824" s="1" t="n"/>
      <c r="B824" s="1" t="n"/>
      <c r="C824" s="1" t="n"/>
      <c r="D824" s="1" t="n"/>
      <c r="E824" s="1" t="n"/>
      <c r="F824" s="1" t="n"/>
      <c r="G824" s="1" t="n"/>
      <c r="H824" s="1" t="n"/>
      <c r="I824" s="1" t="n"/>
      <c r="J824" s="1" t="n"/>
      <c r="K824" s="1" t="n"/>
      <c r="L824" s="1" t="n"/>
      <c r="M824" s="1" t="n"/>
      <c r="N824" s="1" t="n"/>
      <c r="O824" s="1" t="n"/>
      <c r="P824" s="1" t="n"/>
      <c r="Q824" s="1" t="n"/>
      <c r="R824" s="1" t="n"/>
      <c r="S824" s="1" t="n"/>
      <c r="T824" s="1" t="n"/>
      <c r="U824" s="1" t="n"/>
      <c r="V824" s="1" t="n"/>
      <c r="W824" s="1" t="n"/>
      <c r="X824" s="1" t="n"/>
      <c r="Y824" s="1" t="n"/>
      <c r="Z824" s="1" t="n"/>
      <c r="AA824" s="1" t="n"/>
      <c r="AB824" s="1" t="n"/>
      <c r="AC824" s="1" t="n"/>
      <c r="AD824" s="1" t="n"/>
      <c r="AE824" s="1" t="n"/>
      <c r="AF824" s="1" t="n"/>
      <c r="AG824" s="1" t="n"/>
    </row>
    <row r="825">
      <c r="A825" s="1" t="n"/>
      <c r="B825" s="1" t="n"/>
      <c r="C825" s="1" t="n"/>
      <c r="D825" s="1" t="n"/>
      <c r="E825" s="1" t="n"/>
      <c r="F825" s="1" t="n"/>
      <c r="G825" s="1" t="n"/>
      <c r="H825" s="1" t="n"/>
      <c r="I825" s="1" t="n"/>
      <c r="J825" s="1" t="n"/>
      <c r="K825" s="1" t="n"/>
      <c r="L825" s="1" t="n"/>
      <c r="M825" s="1" t="n"/>
      <c r="N825" s="1" t="n"/>
      <c r="O825" s="1" t="n"/>
      <c r="P825" s="1" t="n"/>
      <c r="Q825" s="1" t="n"/>
      <c r="R825" s="1" t="n"/>
      <c r="S825" s="1" t="n"/>
      <c r="T825" s="1" t="n"/>
      <c r="U825" s="1" t="n"/>
      <c r="V825" s="1" t="n"/>
      <c r="W825" s="1" t="n"/>
      <c r="X825" s="1" t="n"/>
      <c r="Y825" s="1" t="n"/>
      <c r="Z825" s="1" t="n"/>
      <c r="AA825" s="1" t="n"/>
      <c r="AB825" s="1" t="n"/>
      <c r="AC825" s="1" t="n"/>
      <c r="AD825" s="1" t="n"/>
      <c r="AE825" s="1" t="n"/>
      <c r="AF825" s="1" t="n"/>
      <c r="AG825" s="1" t="n"/>
    </row>
    <row r="826">
      <c r="A826" s="1" t="n"/>
      <c r="B826" s="1" t="n"/>
      <c r="C826" s="1" t="n"/>
      <c r="D826" s="1" t="n"/>
      <c r="E826" s="1" t="n"/>
      <c r="F826" s="1" t="n"/>
      <c r="G826" s="1" t="n"/>
      <c r="H826" s="1" t="n"/>
      <c r="I826" s="1" t="n"/>
      <c r="J826" s="1" t="n"/>
      <c r="K826" s="1" t="n"/>
      <c r="L826" s="1" t="n"/>
      <c r="M826" s="1" t="n"/>
      <c r="N826" s="1" t="n"/>
      <c r="O826" s="1" t="n"/>
      <c r="P826" s="1" t="n"/>
      <c r="Q826" s="1" t="n"/>
      <c r="R826" s="1" t="n"/>
      <c r="S826" s="1" t="n"/>
      <c r="T826" s="1" t="n"/>
      <c r="U826" s="1" t="n"/>
      <c r="V826" s="1" t="n"/>
      <c r="W826" s="1" t="n"/>
      <c r="X826" s="1" t="n"/>
      <c r="Y826" s="1" t="n"/>
      <c r="Z826" s="1" t="n"/>
      <c r="AA826" s="1" t="n"/>
      <c r="AB826" s="1" t="n"/>
      <c r="AC826" s="1" t="n"/>
      <c r="AD826" s="1" t="n"/>
      <c r="AE826" s="1" t="n"/>
      <c r="AF826" s="1" t="n"/>
      <c r="AG826" s="1" t="n"/>
    </row>
    <row r="827">
      <c r="A827" s="1" t="n"/>
      <c r="B827" s="1" t="n"/>
      <c r="C827" s="1" t="n"/>
      <c r="D827" s="1" t="n"/>
      <c r="E827" s="1" t="n"/>
      <c r="F827" s="1" t="n"/>
      <c r="G827" s="1" t="n"/>
      <c r="H827" s="1" t="n"/>
      <c r="I827" s="1" t="n"/>
      <c r="J827" s="1" t="n"/>
      <c r="K827" s="1" t="n"/>
      <c r="L827" s="1" t="n"/>
      <c r="M827" s="1" t="n"/>
      <c r="N827" s="1" t="n"/>
      <c r="O827" s="1" t="n"/>
      <c r="P827" s="1" t="n"/>
      <c r="Q827" s="1" t="n"/>
      <c r="R827" s="1" t="n"/>
      <c r="S827" s="1" t="n"/>
      <c r="T827" s="1" t="n"/>
      <c r="U827" s="1" t="n"/>
      <c r="V827" s="1" t="n"/>
      <c r="W827" s="1" t="n"/>
      <c r="X827" s="1" t="n"/>
      <c r="Y827" s="1" t="n"/>
      <c r="Z827" s="1" t="n"/>
      <c r="AA827" s="1" t="n"/>
      <c r="AB827" s="1" t="n"/>
      <c r="AC827" s="1" t="n"/>
      <c r="AD827" s="1" t="n"/>
      <c r="AE827" s="1" t="n"/>
      <c r="AF827" s="1" t="n"/>
      <c r="AG827" s="1" t="n"/>
    </row>
    <row r="828">
      <c r="A828" s="1" t="n"/>
      <c r="B828" s="1" t="n"/>
      <c r="C828" s="1" t="n"/>
      <c r="D828" s="1" t="n"/>
      <c r="E828" s="1" t="n"/>
      <c r="F828" s="1" t="n"/>
      <c r="G828" s="1" t="n"/>
      <c r="H828" s="1" t="n"/>
      <c r="I828" s="1" t="n"/>
      <c r="J828" s="1" t="n"/>
      <c r="K828" s="1" t="n"/>
      <c r="L828" s="1" t="n"/>
      <c r="M828" s="1" t="n"/>
      <c r="N828" s="1" t="n"/>
      <c r="O828" s="1" t="n"/>
      <c r="P828" s="1" t="n"/>
      <c r="Q828" s="1" t="n"/>
      <c r="R828" s="1" t="n"/>
      <c r="S828" s="1" t="n"/>
      <c r="T828" s="1" t="n"/>
      <c r="U828" s="1" t="n"/>
      <c r="V828" s="1" t="n"/>
      <c r="W828" s="1" t="n"/>
      <c r="X828" s="1" t="n"/>
      <c r="Y828" s="1" t="n"/>
      <c r="Z828" s="1" t="n"/>
      <c r="AA828" s="1" t="n"/>
      <c r="AB828" s="1" t="n"/>
      <c r="AC828" s="1" t="n"/>
      <c r="AD828" s="1" t="n"/>
      <c r="AE828" s="1" t="n"/>
      <c r="AF828" s="1" t="n"/>
      <c r="AG828" s="1" t="n"/>
    </row>
    <row r="829">
      <c r="A829" s="1" t="n"/>
      <c r="B829" s="1" t="n"/>
      <c r="C829" s="1" t="n"/>
      <c r="D829" s="1" t="n"/>
      <c r="E829" s="1" t="n"/>
      <c r="F829" s="1" t="n"/>
      <c r="G829" s="1" t="n"/>
      <c r="H829" s="1" t="n"/>
      <c r="I829" s="1" t="n"/>
      <c r="J829" s="1" t="n"/>
      <c r="K829" s="1" t="n"/>
      <c r="L829" s="1" t="n"/>
      <c r="M829" s="1" t="n"/>
      <c r="N829" s="1" t="n"/>
      <c r="O829" s="1" t="n"/>
      <c r="P829" s="1" t="n"/>
      <c r="Q829" s="1" t="n"/>
      <c r="R829" s="1" t="n"/>
      <c r="S829" s="1" t="n"/>
      <c r="T829" s="1" t="n"/>
      <c r="U829" s="1" t="n"/>
      <c r="V829" s="1" t="n"/>
      <c r="W829" s="1" t="n"/>
      <c r="X829" s="1" t="n"/>
      <c r="Y829" s="1" t="n"/>
      <c r="Z829" s="1" t="n"/>
      <c r="AA829" s="1" t="n"/>
      <c r="AB829" s="1" t="n"/>
      <c r="AC829" s="1" t="n"/>
      <c r="AD829" s="1" t="n"/>
      <c r="AE829" s="1" t="n"/>
      <c r="AF829" s="1" t="n"/>
      <c r="AG829" s="1" t="n"/>
    </row>
    <row r="830">
      <c r="A830" s="1" t="n"/>
      <c r="B830" s="1" t="n"/>
      <c r="C830" s="1" t="n"/>
      <c r="D830" s="1" t="n"/>
      <c r="E830" s="1" t="n"/>
      <c r="F830" s="1" t="n"/>
      <c r="G830" s="1" t="n"/>
      <c r="H830" s="1" t="n"/>
      <c r="I830" s="1" t="n"/>
      <c r="J830" s="1" t="n"/>
      <c r="K830" s="1" t="n"/>
      <c r="L830" s="1" t="n"/>
      <c r="M830" s="1" t="n"/>
      <c r="N830" s="1" t="n"/>
      <c r="O830" s="1" t="n"/>
      <c r="P830" s="1" t="n"/>
      <c r="Q830" s="1" t="n"/>
      <c r="R830" s="1" t="n"/>
      <c r="S830" s="1" t="n"/>
      <c r="T830" s="1" t="n"/>
      <c r="U830" s="1" t="n"/>
      <c r="V830" s="1" t="n"/>
      <c r="W830" s="1" t="n"/>
      <c r="X830" s="1" t="n"/>
      <c r="Y830" s="1" t="n"/>
      <c r="Z830" s="1" t="n"/>
      <c r="AA830" s="1" t="n"/>
      <c r="AB830" s="1" t="n"/>
      <c r="AC830" s="1" t="n"/>
      <c r="AD830" s="1" t="n"/>
      <c r="AE830" s="1" t="n"/>
      <c r="AF830" s="1" t="n"/>
      <c r="AG830" s="1" t="n"/>
    </row>
    <row r="831">
      <c r="A831" s="1" t="n"/>
      <c r="B831" s="1" t="n"/>
      <c r="C831" s="1" t="n"/>
      <c r="D831" s="1" t="n"/>
      <c r="E831" s="1" t="n"/>
      <c r="F831" s="1" t="n"/>
      <c r="G831" s="1" t="n"/>
      <c r="H831" s="1" t="n"/>
      <c r="I831" s="1" t="n"/>
      <c r="J831" s="1" t="n"/>
      <c r="K831" s="1" t="n"/>
      <c r="L831" s="1" t="n"/>
      <c r="M831" s="1" t="n"/>
      <c r="N831" s="1" t="n"/>
      <c r="O831" s="1" t="n"/>
      <c r="P831" s="1" t="n"/>
      <c r="Q831" s="1" t="n"/>
      <c r="R831" s="1" t="n"/>
      <c r="S831" s="1" t="n"/>
      <c r="T831" s="1" t="n"/>
      <c r="U831" s="1" t="n"/>
      <c r="V831" s="1" t="n"/>
      <c r="W831" s="1" t="n"/>
      <c r="X831" s="1" t="n"/>
      <c r="Y831" s="1" t="n"/>
      <c r="Z831" s="1" t="n"/>
      <c r="AA831" s="1" t="n"/>
      <c r="AB831" s="1" t="n"/>
      <c r="AC831" s="1" t="n"/>
      <c r="AD831" s="1" t="n"/>
      <c r="AE831" s="1" t="n"/>
      <c r="AF831" s="1" t="n"/>
      <c r="AG831" s="1" t="n"/>
    </row>
    <row r="832">
      <c r="A832" s="1" t="n"/>
      <c r="B832" s="1" t="n"/>
      <c r="C832" s="1" t="n"/>
      <c r="D832" s="1" t="n"/>
      <c r="E832" s="1" t="n"/>
      <c r="F832" s="1" t="n"/>
      <c r="G832" s="1" t="n"/>
      <c r="H832" s="1" t="n"/>
      <c r="I832" s="1" t="n"/>
      <c r="J832" s="1" t="n"/>
      <c r="K832" s="1" t="n"/>
      <c r="L832" s="1" t="n"/>
      <c r="M832" s="1" t="n"/>
      <c r="N832" s="1" t="n"/>
      <c r="O832" s="1" t="n"/>
      <c r="P832" s="1" t="n"/>
      <c r="Q832" s="1" t="n"/>
      <c r="R832" s="1" t="n"/>
      <c r="S832" s="1" t="n"/>
      <c r="T832" s="1" t="n"/>
      <c r="U832" s="1" t="n"/>
      <c r="V832" s="1" t="n"/>
      <c r="W832" s="1" t="n"/>
      <c r="X832" s="1" t="n"/>
      <c r="Y832" s="1" t="n"/>
      <c r="Z832" s="1" t="n"/>
      <c r="AA832" s="1" t="n"/>
      <c r="AB832" s="1" t="n"/>
      <c r="AC832" s="1" t="n"/>
      <c r="AD832" s="1" t="n"/>
      <c r="AE832" s="1" t="n"/>
      <c r="AF832" s="1" t="n"/>
      <c r="AG832" s="1" t="n"/>
    </row>
    <row r="833">
      <c r="A833" s="1" t="n"/>
      <c r="B833" s="1" t="n"/>
      <c r="C833" s="1" t="n"/>
      <c r="D833" s="1" t="n"/>
      <c r="E833" s="1" t="n"/>
      <c r="F833" s="1" t="n"/>
      <c r="G833" s="1" t="n"/>
      <c r="H833" s="1" t="n"/>
      <c r="I833" s="1" t="n"/>
      <c r="J833" s="1" t="n"/>
      <c r="K833" s="1" t="n"/>
      <c r="L833" s="1" t="n"/>
      <c r="M833" s="1" t="n"/>
      <c r="N833" s="1" t="n"/>
      <c r="O833" s="1" t="n"/>
      <c r="P833" s="1" t="n"/>
      <c r="Q833" s="1" t="n"/>
      <c r="R833" s="1" t="n"/>
      <c r="S833" s="1" t="n"/>
      <c r="T833" s="1" t="n"/>
      <c r="U833" s="1" t="n"/>
      <c r="V833" s="1" t="n"/>
      <c r="W833" s="1" t="n"/>
      <c r="X833" s="1" t="n"/>
      <c r="Y833" s="1" t="n"/>
      <c r="Z833" s="1" t="n"/>
      <c r="AA833" s="1" t="n"/>
      <c r="AB833" s="1" t="n"/>
      <c r="AC833" s="1" t="n"/>
      <c r="AD833" s="1" t="n"/>
      <c r="AE833" s="1" t="n"/>
      <c r="AF833" s="1" t="n"/>
      <c r="AG833" s="1" t="n"/>
    </row>
    <row r="834">
      <c r="A834" s="1" t="n"/>
      <c r="B834" s="1" t="n"/>
      <c r="C834" s="1" t="n"/>
      <c r="D834" s="1" t="n"/>
      <c r="E834" s="1" t="n"/>
      <c r="F834" s="1" t="n"/>
      <c r="G834" s="1" t="n"/>
      <c r="H834" s="1" t="n"/>
      <c r="I834" s="1" t="n"/>
      <c r="J834" s="1" t="n"/>
      <c r="K834" s="1" t="n"/>
      <c r="L834" s="1" t="n"/>
      <c r="M834" s="1" t="n"/>
      <c r="N834" s="1" t="n"/>
      <c r="O834" s="1" t="n"/>
      <c r="P834" s="1" t="n"/>
      <c r="Q834" s="1" t="n"/>
      <c r="R834" s="1" t="n"/>
      <c r="S834" s="1" t="n"/>
      <c r="T834" s="1" t="n"/>
      <c r="U834" s="1" t="n"/>
      <c r="V834" s="1" t="n"/>
      <c r="W834" s="1" t="n"/>
      <c r="X834" s="1" t="n"/>
      <c r="Y834" s="1" t="n"/>
      <c r="Z834" s="1" t="n"/>
      <c r="AA834" s="1" t="n"/>
      <c r="AB834" s="1" t="n"/>
      <c r="AC834" s="1" t="n"/>
      <c r="AD834" s="1" t="n"/>
      <c r="AE834" s="1" t="n"/>
      <c r="AF834" s="1" t="n"/>
      <c r="AG834" s="1" t="n"/>
    </row>
    <row r="835">
      <c r="A835" s="1" t="n"/>
      <c r="B835" s="1" t="n"/>
      <c r="C835" s="1" t="n"/>
      <c r="D835" s="1" t="n"/>
      <c r="E835" s="1" t="n"/>
      <c r="F835" s="1" t="n"/>
      <c r="G835" s="1" t="n"/>
      <c r="H835" s="1" t="n"/>
      <c r="I835" s="1" t="n"/>
      <c r="J835" s="1" t="n"/>
      <c r="K835" s="1" t="n"/>
      <c r="L835" s="1" t="n"/>
      <c r="M835" s="1" t="n"/>
      <c r="N835" s="1" t="n"/>
      <c r="O835" s="1" t="n"/>
      <c r="P835" s="1" t="n"/>
      <c r="Q835" s="1" t="n"/>
      <c r="R835" s="1" t="n"/>
      <c r="S835" s="1" t="n"/>
      <c r="T835" s="1" t="n"/>
      <c r="U835" s="1" t="n"/>
      <c r="V835" s="1" t="n"/>
      <c r="W835" s="1" t="n"/>
      <c r="X835" s="1" t="n"/>
      <c r="Y835" s="1" t="n"/>
      <c r="Z835" s="1" t="n"/>
      <c r="AA835" s="1" t="n"/>
      <c r="AB835" s="1" t="n"/>
      <c r="AC835" s="1" t="n"/>
      <c r="AD835" s="1" t="n"/>
      <c r="AE835" s="1" t="n"/>
      <c r="AF835" s="1" t="n"/>
      <c r="AG835" s="1" t="n"/>
    </row>
    <row r="836">
      <c r="A836" s="1" t="n"/>
      <c r="B836" s="1" t="n"/>
      <c r="C836" s="1" t="n"/>
      <c r="D836" s="1" t="n"/>
      <c r="E836" s="1" t="n"/>
      <c r="F836" s="1" t="n"/>
      <c r="G836" s="1" t="n"/>
      <c r="H836" s="1" t="n"/>
      <c r="I836" s="1" t="n"/>
      <c r="J836" s="1" t="n"/>
      <c r="K836" s="1" t="n"/>
      <c r="L836" s="1" t="n"/>
      <c r="M836" s="1" t="n"/>
      <c r="N836" s="1" t="n"/>
      <c r="O836" s="1" t="n"/>
      <c r="P836" s="1" t="n"/>
      <c r="Q836" s="1" t="n"/>
      <c r="R836" s="1" t="n"/>
      <c r="S836" s="1" t="n"/>
      <c r="T836" s="1" t="n"/>
      <c r="U836" s="1" t="n"/>
      <c r="V836" s="1" t="n"/>
      <c r="W836" s="1" t="n"/>
      <c r="X836" s="1" t="n"/>
      <c r="Y836" s="1" t="n"/>
      <c r="Z836" s="1" t="n"/>
      <c r="AA836" s="1" t="n"/>
      <c r="AB836" s="1" t="n"/>
      <c r="AC836" s="1" t="n"/>
      <c r="AD836" s="1" t="n"/>
      <c r="AE836" s="1" t="n"/>
      <c r="AF836" s="1" t="n"/>
      <c r="AG836" s="1" t="n"/>
    </row>
    <row r="837">
      <c r="A837" s="1" t="n"/>
      <c r="B837" s="1" t="n"/>
      <c r="C837" s="1" t="n"/>
      <c r="D837" s="1" t="n"/>
      <c r="E837" s="1" t="n"/>
      <c r="F837" s="1" t="n"/>
      <c r="G837" s="1" t="n"/>
      <c r="H837" s="1" t="n"/>
      <c r="I837" s="1" t="n"/>
      <c r="J837" s="1" t="n"/>
      <c r="K837" s="1" t="n"/>
      <c r="L837" s="1" t="n"/>
      <c r="M837" s="1" t="n"/>
      <c r="N837" s="1" t="n"/>
      <c r="O837" s="1" t="n"/>
      <c r="P837" s="1" t="n"/>
      <c r="Q837" s="1" t="n"/>
      <c r="R837" s="1" t="n"/>
      <c r="S837" s="1" t="n"/>
      <c r="T837" s="1" t="n"/>
      <c r="U837" s="1" t="n"/>
      <c r="V837" s="1" t="n"/>
      <c r="W837" s="1" t="n"/>
      <c r="X837" s="1" t="n"/>
      <c r="Y837" s="1" t="n"/>
      <c r="Z837" s="1" t="n"/>
      <c r="AA837" s="1" t="n"/>
      <c r="AB837" s="1" t="n"/>
      <c r="AC837" s="1" t="n"/>
      <c r="AD837" s="1" t="n"/>
      <c r="AE837" s="1" t="n"/>
      <c r="AF837" s="1" t="n"/>
      <c r="AG837" s="1" t="n"/>
    </row>
    <row r="838">
      <c r="A838" s="1" t="n"/>
      <c r="B838" s="1" t="n"/>
      <c r="C838" s="1" t="n"/>
      <c r="D838" s="1" t="n"/>
      <c r="E838" s="1" t="n"/>
      <c r="F838" s="1" t="n"/>
      <c r="G838" s="1" t="n"/>
      <c r="H838" s="1" t="n"/>
      <c r="I838" s="1" t="n"/>
      <c r="J838" s="1" t="n"/>
      <c r="K838" s="1" t="n"/>
      <c r="L838" s="1" t="n"/>
      <c r="M838" s="1" t="n"/>
      <c r="N838" s="1" t="n"/>
      <c r="O838" s="1" t="n"/>
      <c r="P838" s="1" t="n"/>
      <c r="Q838" s="1" t="n"/>
      <c r="R838" s="1" t="n"/>
      <c r="S838" s="1" t="n"/>
      <c r="T838" s="1" t="n"/>
      <c r="U838" s="1" t="n"/>
      <c r="V838" s="1" t="n"/>
      <c r="W838" s="1" t="n"/>
      <c r="X838" s="1" t="n"/>
      <c r="Y838" s="1" t="n"/>
      <c r="Z838" s="1" t="n"/>
      <c r="AA838" s="1" t="n"/>
      <c r="AB838" s="1" t="n"/>
      <c r="AC838" s="1" t="n"/>
      <c r="AD838" s="1" t="n"/>
      <c r="AE838" s="1" t="n"/>
      <c r="AF838" s="1" t="n"/>
      <c r="AG838" s="1" t="n"/>
    </row>
    <row r="839">
      <c r="A839" s="1" t="n"/>
      <c r="B839" s="1" t="n"/>
      <c r="C839" s="1" t="n"/>
      <c r="D839" s="1" t="n"/>
      <c r="E839" s="1" t="n"/>
      <c r="F839" s="1" t="n"/>
      <c r="G839" s="1" t="n"/>
      <c r="H839" s="1" t="n"/>
      <c r="I839" s="1" t="n"/>
      <c r="J839" s="1" t="n"/>
      <c r="K839" s="1" t="n"/>
      <c r="L839" s="1" t="n"/>
      <c r="M839" s="1" t="n"/>
      <c r="N839" s="1" t="n"/>
      <c r="O839" s="1" t="n"/>
      <c r="P839" s="1" t="n"/>
      <c r="Q839" s="1" t="n"/>
      <c r="R839" s="1" t="n"/>
      <c r="S839" s="1" t="n"/>
      <c r="T839" s="1" t="n"/>
      <c r="U839" s="1" t="n"/>
      <c r="V839" s="1" t="n"/>
      <c r="W839" s="1" t="n"/>
      <c r="X839" s="1" t="n"/>
      <c r="Y839" s="1" t="n"/>
      <c r="Z839" s="1" t="n"/>
      <c r="AA839" s="1" t="n"/>
      <c r="AB839" s="1" t="n"/>
      <c r="AC839" s="1" t="n"/>
      <c r="AD839" s="1" t="n"/>
      <c r="AE839" s="1" t="n"/>
      <c r="AF839" s="1" t="n"/>
      <c r="AG839" s="1" t="n"/>
    </row>
    <row r="840">
      <c r="A840" s="1" t="n"/>
      <c r="B840" s="1" t="n"/>
      <c r="C840" s="1" t="n"/>
      <c r="D840" s="1" t="n"/>
      <c r="E840" s="1" t="n"/>
      <c r="F840" s="1" t="n"/>
      <c r="G840" s="1" t="n"/>
      <c r="H840" s="1" t="n"/>
      <c r="I840" s="1" t="n"/>
      <c r="J840" s="1" t="n"/>
      <c r="K840" s="1" t="n"/>
      <c r="L840" s="1" t="n"/>
      <c r="M840" s="1" t="n"/>
      <c r="N840" s="1" t="n"/>
      <c r="O840" s="1" t="n"/>
      <c r="P840" s="1" t="n"/>
      <c r="Q840" s="1" t="n"/>
      <c r="R840" s="1" t="n"/>
      <c r="S840" s="1" t="n"/>
      <c r="T840" s="1" t="n"/>
      <c r="U840" s="1" t="n"/>
      <c r="V840" s="1" t="n"/>
      <c r="W840" s="1" t="n"/>
      <c r="X840" s="1" t="n"/>
      <c r="Y840" s="1" t="n"/>
      <c r="Z840" s="1" t="n"/>
      <c r="AA840" s="1" t="n"/>
      <c r="AB840" s="1" t="n"/>
      <c r="AC840" s="1" t="n"/>
      <c r="AD840" s="1" t="n"/>
      <c r="AE840" s="1" t="n"/>
      <c r="AF840" s="1" t="n"/>
      <c r="AG840" s="1" t="n"/>
    </row>
    <row r="841">
      <c r="A841" s="1" t="n"/>
      <c r="B841" s="1" t="n"/>
      <c r="C841" s="1" t="n"/>
      <c r="D841" s="1" t="n"/>
      <c r="E841" s="1" t="n"/>
      <c r="F841" s="1" t="n"/>
      <c r="G841" s="1" t="n"/>
      <c r="H841" s="1" t="n"/>
      <c r="I841" s="1" t="n"/>
      <c r="J841" s="1" t="n"/>
      <c r="K841" s="1" t="n"/>
      <c r="L841" s="1" t="n"/>
      <c r="M841" s="1" t="n"/>
      <c r="N841" s="1" t="n"/>
      <c r="O841" s="1" t="n"/>
      <c r="P841" s="1" t="n"/>
      <c r="Q841" s="1" t="n"/>
      <c r="R841" s="1" t="n"/>
      <c r="S841" s="1" t="n"/>
      <c r="T841" s="1" t="n"/>
      <c r="U841" s="1" t="n"/>
      <c r="V841" s="1" t="n"/>
      <c r="W841" s="1" t="n"/>
      <c r="X841" s="1" t="n"/>
      <c r="Y841" s="1" t="n"/>
      <c r="Z841" s="1" t="n"/>
      <c r="AA841" s="1" t="n"/>
      <c r="AB841" s="1" t="n"/>
      <c r="AC841" s="1" t="n"/>
      <c r="AD841" s="1" t="n"/>
      <c r="AE841" s="1" t="n"/>
      <c r="AF841" s="1" t="n"/>
      <c r="AG841" s="1" t="n"/>
    </row>
    <row r="842">
      <c r="A842" s="1" t="n"/>
      <c r="B842" s="1" t="n"/>
      <c r="C842" s="1" t="n"/>
      <c r="D842" s="1" t="n"/>
      <c r="E842" s="1" t="n"/>
      <c r="F842" s="1" t="n"/>
      <c r="G842" s="1" t="n"/>
      <c r="H842" s="1" t="n"/>
      <c r="I842" s="1" t="n"/>
      <c r="J842" s="1" t="n"/>
      <c r="K842" s="1" t="n"/>
      <c r="L842" s="1" t="n"/>
      <c r="M842" s="1" t="n"/>
      <c r="N842" s="1" t="n"/>
      <c r="O842" s="1" t="n"/>
      <c r="P842" s="1" t="n"/>
      <c r="Q842" s="1" t="n"/>
      <c r="R842" s="1" t="n"/>
      <c r="S842" s="1" t="n"/>
      <c r="T842" s="1" t="n"/>
      <c r="U842" s="1" t="n"/>
      <c r="V842" s="1" t="n"/>
      <c r="W842" s="1" t="n"/>
      <c r="X842" s="1" t="n"/>
      <c r="Y842" s="1" t="n"/>
      <c r="Z842" s="1" t="n"/>
      <c r="AA842" s="1" t="n"/>
      <c r="AB842" s="1" t="n"/>
      <c r="AC842" s="1" t="n"/>
      <c r="AD842" s="1" t="n"/>
      <c r="AE842" s="1" t="n"/>
      <c r="AF842" s="1" t="n"/>
      <c r="AG842" s="1" t="n"/>
    </row>
    <row r="843">
      <c r="A843" s="1" t="n"/>
      <c r="B843" s="1" t="n"/>
      <c r="C843" s="1" t="n"/>
      <c r="D843" s="1" t="n"/>
      <c r="E843" s="1" t="n"/>
      <c r="F843" s="1" t="n"/>
      <c r="G843" s="1" t="n"/>
      <c r="H843" s="1" t="n"/>
      <c r="I843" s="1" t="n"/>
      <c r="J843" s="1" t="n"/>
      <c r="K843" s="1" t="n"/>
      <c r="L843" s="1" t="n"/>
      <c r="M843" s="1" t="n"/>
      <c r="N843" s="1" t="n"/>
      <c r="O843" s="1" t="n"/>
      <c r="P843" s="1" t="n"/>
      <c r="Q843" s="1" t="n"/>
      <c r="R843" s="1" t="n"/>
      <c r="S843" s="1" t="n"/>
      <c r="T843" s="1" t="n"/>
      <c r="U843" s="1" t="n"/>
      <c r="V843" s="1" t="n"/>
      <c r="W843" s="1" t="n"/>
      <c r="X843" s="1" t="n"/>
      <c r="Y843" s="1" t="n"/>
      <c r="Z843" s="1" t="n"/>
      <c r="AA843" s="1" t="n"/>
      <c r="AB843" s="1" t="n"/>
      <c r="AC843" s="1" t="n"/>
      <c r="AD843" s="1" t="n"/>
      <c r="AE843" s="1" t="n"/>
      <c r="AF843" s="1" t="n"/>
      <c r="AG843" s="1" t="n"/>
    </row>
    <row r="844">
      <c r="A844" s="1" t="n"/>
      <c r="B844" s="1" t="n"/>
      <c r="C844" s="1" t="n"/>
      <c r="D844" s="1" t="n"/>
      <c r="E844" s="1" t="n"/>
      <c r="F844" s="1" t="n"/>
      <c r="G844" s="1" t="n"/>
      <c r="H844" s="1" t="n"/>
      <c r="I844" s="1" t="n"/>
      <c r="J844" s="1" t="n"/>
      <c r="K844" s="1" t="n"/>
      <c r="L844" s="1" t="n"/>
      <c r="M844" s="1" t="n"/>
      <c r="N844" s="1" t="n"/>
      <c r="O844" s="1" t="n"/>
      <c r="P844" s="1" t="n"/>
      <c r="Q844" s="1" t="n"/>
      <c r="R844" s="1" t="n"/>
      <c r="S844" s="1" t="n"/>
      <c r="T844" s="1" t="n"/>
      <c r="U844" s="1" t="n"/>
      <c r="V844" s="1" t="n"/>
      <c r="W844" s="1" t="n"/>
      <c r="X844" s="1" t="n"/>
      <c r="Y844" s="1" t="n"/>
      <c r="Z844" s="1" t="n"/>
      <c r="AA844" s="1" t="n"/>
      <c r="AB844" s="1" t="n"/>
      <c r="AC844" s="1" t="n"/>
      <c r="AD844" s="1" t="n"/>
      <c r="AE844" s="1" t="n"/>
      <c r="AF844" s="1" t="n"/>
      <c r="AG844" s="1" t="n"/>
    </row>
    <row r="845">
      <c r="A845" s="1" t="n"/>
      <c r="B845" s="1" t="n"/>
      <c r="C845" s="1" t="n"/>
      <c r="D845" s="1" t="n"/>
      <c r="E845" s="1" t="n"/>
      <c r="F845" s="1" t="n"/>
      <c r="G845" s="1" t="n"/>
      <c r="H845" s="1" t="n"/>
      <c r="I845" s="1" t="n"/>
      <c r="J845" s="1" t="n"/>
      <c r="K845" s="1" t="n"/>
      <c r="L845" s="1" t="n"/>
      <c r="M845" s="1" t="n"/>
      <c r="N845" s="1" t="n"/>
      <c r="O845" s="1" t="n"/>
      <c r="P845" s="1" t="n"/>
      <c r="Q845" s="1" t="n"/>
      <c r="R845" s="1" t="n"/>
      <c r="S845" s="1" t="n"/>
      <c r="T845" s="1" t="n"/>
      <c r="U845" s="1" t="n"/>
      <c r="V845" s="1" t="n"/>
      <c r="W845" s="1" t="n"/>
      <c r="X845" s="1" t="n"/>
      <c r="Y845" s="1" t="n"/>
      <c r="Z845" s="1" t="n"/>
      <c r="AA845" s="1" t="n"/>
      <c r="AB845" s="1" t="n"/>
      <c r="AC845" s="1" t="n"/>
      <c r="AD845" s="1" t="n"/>
      <c r="AE845" s="1" t="n"/>
      <c r="AF845" s="1" t="n"/>
      <c r="AG845" s="1" t="n"/>
    </row>
    <row r="846">
      <c r="A846" s="1" t="n"/>
      <c r="B846" s="1" t="n"/>
      <c r="C846" s="1" t="n"/>
      <c r="D846" s="1" t="n"/>
      <c r="E846" s="1" t="n"/>
      <c r="F846" s="1" t="n"/>
      <c r="G846" s="1" t="n"/>
      <c r="H846" s="1" t="n"/>
      <c r="I846" s="1" t="n"/>
      <c r="J846" s="1" t="n"/>
      <c r="K846" s="1" t="n"/>
      <c r="L846" s="1" t="n"/>
      <c r="M846" s="1" t="n"/>
      <c r="N846" s="1" t="n"/>
      <c r="O846" s="1" t="n"/>
      <c r="P846" s="1" t="n"/>
      <c r="Q846" s="1" t="n"/>
      <c r="R846" s="1" t="n"/>
      <c r="S846" s="1" t="n"/>
      <c r="T846" s="1" t="n"/>
      <c r="U846" s="1" t="n"/>
      <c r="V846" s="1" t="n"/>
      <c r="W846" s="1" t="n"/>
      <c r="X846" s="1" t="n"/>
      <c r="Y846" s="1" t="n"/>
      <c r="Z846" s="1" t="n"/>
      <c r="AA846" s="1" t="n"/>
      <c r="AB846" s="1" t="n"/>
      <c r="AC846" s="1" t="n"/>
      <c r="AD846" s="1" t="n"/>
      <c r="AE846" s="1" t="n"/>
      <c r="AF846" s="1" t="n"/>
      <c r="AG846" s="1" t="n"/>
    </row>
    <row r="847">
      <c r="A847" s="1" t="n"/>
      <c r="B847" s="1" t="n"/>
      <c r="C847" s="1" t="n"/>
      <c r="D847" s="1" t="n"/>
      <c r="E847" s="1" t="n"/>
      <c r="F847" s="1" t="n"/>
      <c r="G847" s="1" t="n"/>
      <c r="H847" s="1" t="n"/>
      <c r="I847" s="1" t="n"/>
      <c r="J847" s="1" t="n"/>
      <c r="K847" s="1" t="n"/>
      <c r="L847" s="1" t="n"/>
      <c r="M847" s="1" t="n"/>
      <c r="N847" s="1" t="n"/>
      <c r="O847" s="1" t="n"/>
      <c r="P847" s="1" t="n"/>
      <c r="Q847" s="1" t="n"/>
      <c r="R847" s="1" t="n"/>
      <c r="S847" s="1" t="n"/>
      <c r="T847" s="1" t="n"/>
      <c r="U847" s="1" t="n"/>
      <c r="V847" s="1" t="n"/>
      <c r="W847" s="1" t="n"/>
      <c r="X847" s="1" t="n"/>
      <c r="Y847" s="1" t="n"/>
      <c r="Z847" s="1" t="n"/>
      <c r="AA847" s="1" t="n"/>
      <c r="AB847" s="1" t="n"/>
      <c r="AC847" s="1" t="n"/>
      <c r="AD847" s="1" t="n"/>
      <c r="AE847" s="1" t="n"/>
      <c r="AF847" s="1" t="n"/>
      <c r="AG847" s="1" t="n"/>
    </row>
    <row r="848">
      <c r="A848" s="1" t="n"/>
      <c r="B848" s="1" t="n"/>
      <c r="C848" s="1" t="n"/>
      <c r="D848" s="1" t="n"/>
      <c r="E848" s="1" t="n"/>
      <c r="F848" s="1" t="n"/>
      <c r="G848" s="1" t="n"/>
      <c r="H848" s="1" t="n"/>
      <c r="I848" s="1" t="n"/>
      <c r="J848" s="1" t="n"/>
      <c r="K848" s="1" t="n"/>
      <c r="L848" s="1" t="n"/>
      <c r="M848" s="1" t="n"/>
      <c r="N848" s="1" t="n"/>
      <c r="O848" s="1" t="n"/>
      <c r="P848" s="1" t="n"/>
      <c r="Q848" s="1" t="n"/>
      <c r="R848" s="1" t="n"/>
      <c r="S848" s="1" t="n"/>
      <c r="T848" s="1" t="n"/>
      <c r="U848" s="1" t="n"/>
      <c r="V848" s="1" t="n"/>
      <c r="W848" s="1" t="n"/>
      <c r="X848" s="1" t="n"/>
      <c r="Y848" s="1" t="n"/>
      <c r="Z848" s="1" t="n"/>
      <c r="AA848" s="1" t="n"/>
      <c r="AB848" s="1" t="n"/>
      <c r="AC848" s="1" t="n"/>
      <c r="AD848" s="1" t="n"/>
      <c r="AE848" s="1" t="n"/>
      <c r="AF848" s="1" t="n"/>
      <c r="AG848" s="1" t="n"/>
    </row>
    <row r="849">
      <c r="A849" s="1" t="n"/>
      <c r="B849" s="1" t="n"/>
      <c r="C849" s="1" t="n"/>
      <c r="D849" s="1" t="n"/>
      <c r="E849" s="1" t="n"/>
      <c r="F849" s="1" t="n"/>
      <c r="G849" s="1" t="n"/>
      <c r="H849" s="1" t="n"/>
      <c r="I849" s="1" t="n"/>
      <c r="J849" s="1" t="n"/>
      <c r="K849" s="1" t="n"/>
      <c r="L849" s="1" t="n"/>
      <c r="M849" s="1" t="n"/>
      <c r="N849" s="1" t="n"/>
      <c r="O849" s="1" t="n"/>
      <c r="P849" s="1" t="n"/>
      <c r="Q849" s="1" t="n"/>
      <c r="R849" s="1" t="n"/>
      <c r="S849" s="1" t="n"/>
      <c r="T849" s="1" t="n"/>
      <c r="U849" s="1" t="n"/>
      <c r="V849" s="1" t="n"/>
      <c r="W849" s="1" t="n"/>
      <c r="X849" s="1" t="n"/>
      <c r="Y849" s="1" t="n"/>
      <c r="Z849" s="1" t="n"/>
      <c r="AA849" s="1" t="n"/>
      <c r="AB849" s="1" t="n"/>
      <c r="AC849" s="1" t="n"/>
      <c r="AD849" s="1" t="n"/>
      <c r="AE849" s="1" t="n"/>
      <c r="AF849" s="1" t="n"/>
      <c r="AG849" s="1" t="n"/>
    </row>
    <row r="850">
      <c r="A850" s="1" t="n"/>
      <c r="B850" s="1" t="n"/>
      <c r="C850" s="1" t="n"/>
      <c r="D850" s="1" t="n"/>
      <c r="E850" s="1" t="n"/>
      <c r="F850" s="1" t="n"/>
      <c r="G850" s="1" t="n"/>
      <c r="H850" s="1" t="n"/>
      <c r="I850" s="1" t="n"/>
      <c r="J850" s="1" t="n"/>
      <c r="K850" s="1" t="n"/>
      <c r="L850" s="1" t="n"/>
      <c r="M850" s="1" t="n"/>
      <c r="N850" s="1" t="n"/>
      <c r="O850" s="1" t="n"/>
      <c r="P850" s="1" t="n"/>
      <c r="Q850" s="1" t="n"/>
      <c r="R850" s="1" t="n"/>
      <c r="S850" s="1" t="n"/>
      <c r="T850" s="1" t="n"/>
      <c r="U850" s="1" t="n"/>
      <c r="V850" s="1" t="n"/>
      <c r="W850" s="1" t="n"/>
      <c r="X850" s="1" t="n"/>
      <c r="Y850" s="1" t="n"/>
      <c r="Z850" s="1" t="n"/>
      <c r="AA850" s="1" t="n"/>
      <c r="AB850" s="1" t="n"/>
      <c r="AC850" s="1" t="n"/>
      <c r="AD850" s="1" t="n"/>
      <c r="AE850" s="1" t="n"/>
      <c r="AF850" s="1" t="n"/>
      <c r="AG850" s="1" t="n"/>
    </row>
    <row r="851">
      <c r="A851" s="1" t="n"/>
      <c r="B851" s="1" t="n"/>
      <c r="C851" s="1" t="n"/>
      <c r="D851" s="1" t="n"/>
      <c r="E851" s="1" t="n"/>
      <c r="F851" s="1" t="n"/>
      <c r="G851" s="1" t="n"/>
      <c r="H851" s="1" t="n"/>
      <c r="I851" s="1" t="n"/>
      <c r="J851" s="1" t="n"/>
      <c r="K851" s="1" t="n"/>
      <c r="L851" s="1" t="n"/>
      <c r="M851" s="1" t="n"/>
      <c r="N851" s="1" t="n"/>
      <c r="O851" s="1" t="n"/>
      <c r="P851" s="1" t="n"/>
      <c r="Q851" s="1" t="n"/>
      <c r="R851" s="1" t="n"/>
      <c r="S851" s="1" t="n"/>
      <c r="T851" s="1" t="n"/>
      <c r="U851" s="1" t="n"/>
      <c r="V851" s="1" t="n"/>
      <c r="W851" s="1" t="n"/>
      <c r="X851" s="1" t="n"/>
      <c r="Y851" s="1" t="n"/>
      <c r="Z851" s="1" t="n"/>
      <c r="AA851" s="1" t="n"/>
      <c r="AB851" s="1" t="n"/>
      <c r="AC851" s="1" t="n"/>
      <c r="AD851" s="1" t="n"/>
      <c r="AE851" s="1" t="n"/>
      <c r="AF851" s="1" t="n"/>
      <c r="AG851" s="1" t="n"/>
    </row>
    <row r="852">
      <c r="A852" s="1" t="n"/>
      <c r="B852" s="1" t="n"/>
      <c r="C852" s="1" t="n"/>
      <c r="D852" s="1" t="n"/>
      <c r="E852" s="1" t="n"/>
      <c r="F852" s="1" t="n"/>
      <c r="G852" s="1" t="n"/>
      <c r="H852" s="1" t="n"/>
      <c r="I852" s="1" t="n"/>
      <c r="J852" s="1" t="n"/>
      <c r="K852" s="1" t="n"/>
      <c r="L852" s="1" t="n"/>
      <c r="M852" s="1" t="n"/>
      <c r="N852" s="1" t="n"/>
      <c r="O852" s="1" t="n"/>
      <c r="P852" s="1" t="n"/>
      <c r="Q852" s="1" t="n"/>
      <c r="R852" s="1" t="n"/>
      <c r="S852" s="1" t="n"/>
      <c r="T852" s="1" t="n"/>
      <c r="U852" s="1" t="n"/>
      <c r="V852" s="1" t="n"/>
      <c r="W852" s="1" t="n"/>
      <c r="X852" s="1" t="n"/>
      <c r="Y852" s="1" t="n"/>
      <c r="Z852" s="1" t="n"/>
      <c r="AA852" s="1" t="n"/>
      <c r="AB852" s="1" t="n"/>
      <c r="AC852" s="1" t="n"/>
      <c r="AD852" s="1" t="n"/>
      <c r="AE852" s="1" t="n"/>
      <c r="AF852" s="1" t="n"/>
      <c r="AG852" s="1" t="n"/>
    </row>
    <row r="853">
      <c r="A853" s="1" t="n"/>
      <c r="B853" s="1" t="n"/>
      <c r="C853" s="1" t="n"/>
      <c r="D853" s="1" t="n"/>
      <c r="E853" s="1" t="n"/>
      <c r="F853" s="1" t="n"/>
      <c r="G853" s="1" t="n"/>
      <c r="H853" s="1" t="n"/>
      <c r="I853" s="1" t="n"/>
      <c r="J853" s="1" t="n"/>
      <c r="K853" s="1" t="n"/>
      <c r="L853" s="1" t="n"/>
      <c r="M853" s="1" t="n"/>
      <c r="N853" s="1" t="n"/>
      <c r="O853" s="1" t="n"/>
      <c r="P853" s="1" t="n"/>
      <c r="Q853" s="1" t="n"/>
      <c r="R853" s="1" t="n"/>
      <c r="S853" s="1" t="n"/>
      <c r="T853" s="1" t="n"/>
      <c r="U853" s="1" t="n"/>
      <c r="V853" s="1" t="n"/>
      <c r="W853" s="1" t="n"/>
      <c r="X853" s="1" t="n"/>
      <c r="Y853" s="1" t="n"/>
      <c r="Z853" s="1" t="n"/>
      <c r="AA853" s="1" t="n"/>
      <c r="AB853" s="1" t="n"/>
      <c r="AC853" s="1" t="n"/>
      <c r="AD853" s="1" t="n"/>
      <c r="AE853" s="1" t="n"/>
      <c r="AF853" s="1" t="n"/>
      <c r="AG853" s="1" t="n"/>
    </row>
    <row r="854">
      <c r="A854" s="1" t="n"/>
      <c r="B854" s="1" t="n"/>
      <c r="C854" s="1" t="n"/>
      <c r="D854" s="1" t="n"/>
      <c r="E854" s="1" t="n"/>
      <c r="F854" s="1" t="n"/>
      <c r="G854" s="1" t="n"/>
      <c r="H854" s="1" t="n"/>
      <c r="I854" s="1" t="n"/>
      <c r="J854" s="1" t="n"/>
      <c r="K854" s="1" t="n"/>
      <c r="L854" s="1" t="n"/>
      <c r="M854" s="1" t="n"/>
      <c r="N854" s="1" t="n"/>
      <c r="O854" s="1" t="n"/>
      <c r="P854" s="1" t="n"/>
      <c r="Q854" s="1" t="n"/>
      <c r="R854" s="1" t="n"/>
      <c r="S854" s="1" t="n"/>
      <c r="T854" s="1" t="n"/>
      <c r="U854" s="1" t="n"/>
      <c r="V854" s="1" t="n"/>
      <c r="W854" s="1" t="n"/>
      <c r="X854" s="1" t="n"/>
      <c r="Y854" s="1" t="n"/>
      <c r="Z854" s="1" t="n"/>
      <c r="AA854" s="1" t="n"/>
      <c r="AB854" s="1" t="n"/>
      <c r="AC854" s="1" t="n"/>
      <c r="AD854" s="1" t="n"/>
      <c r="AE854" s="1" t="n"/>
      <c r="AF854" s="1" t="n"/>
      <c r="AG854" s="1" t="n"/>
    </row>
    <row r="855">
      <c r="A855" s="1" t="n"/>
      <c r="B855" s="1" t="n"/>
      <c r="C855" s="1" t="n"/>
      <c r="D855" s="1" t="n"/>
      <c r="E855" s="1" t="n"/>
      <c r="F855" s="1" t="n"/>
      <c r="G855" s="1" t="n"/>
      <c r="H855" s="1" t="n"/>
      <c r="I855" s="1" t="n"/>
      <c r="J855" s="1" t="n"/>
      <c r="K855" s="1" t="n"/>
      <c r="L855" s="1" t="n"/>
      <c r="M855" s="1" t="n"/>
      <c r="N855" s="1" t="n"/>
      <c r="O855" s="1" t="n"/>
      <c r="P855" s="1" t="n"/>
      <c r="Q855" s="1" t="n"/>
      <c r="R855" s="1" t="n"/>
      <c r="S855" s="1" t="n"/>
      <c r="T855" s="1" t="n"/>
      <c r="U855" s="1" t="n"/>
      <c r="V855" s="1" t="n"/>
      <c r="W855" s="1" t="n"/>
      <c r="X855" s="1" t="n"/>
      <c r="Y855" s="1" t="n"/>
      <c r="Z855" s="1" t="n"/>
      <c r="AA855" s="1" t="n"/>
      <c r="AB855" s="1" t="n"/>
      <c r="AC855" s="1" t="n"/>
      <c r="AD855" s="1" t="n"/>
      <c r="AE855" s="1" t="n"/>
      <c r="AF855" s="1" t="n"/>
      <c r="AG855" s="1" t="n"/>
    </row>
    <row r="856">
      <c r="A856" s="1" t="n"/>
      <c r="B856" s="1" t="n"/>
      <c r="C856" s="1" t="n"/>
      <c r="D856" s="1" t="n"/>
      <c r="E856" s="1" t="n"/>
      <c r="F856" s="1" t="n"/>
      <c r="G856" s="1" t="n"/>
      <c r="H856" s="1" t="n"/>
      <c r="I856" s="1" t="n"/>
      <c r="J856" s="1" t="n"/>
      <c r="K856" s="1" t="n"/>
      <c r="L856" s="1" t="n"/>
      <c r="M856" s="1" t="n"/>
      <c r="N856" s="1" t="n"/>
      <c r="O856" s="1" t="n"/>
      <c r="P856" s="1" t="n"/>
      <c r="Q856" s="1" t="n"/>
      <c r="R856" s="1" t="n"/>
      <c r="S856" s="1" t="n"/>
      <c r="T856" s="1" t="n"/>
      <c r="U856" s="1" t="n"/>
      <c r="V856" s="1" t="n"/>
      <c r="W856" s="1" t="n"/>
      <c r="X856" s="1" t="n"/>
      <c r="Y856" s="1" t="n"/>
      <c r="Z856" s="1" t="n"/>
      <c r="AA856" s="1" t="n"/>
      <c r="AB856" s="1" t="n"/>
      <c r="AC856" s="1" t="n"/>
      <c r="AD856" s="1" t="n"/>
      <c r="AE856" s="1" t="n"/>
      <c r="AF856" s="1" t="n"/>
      <c r="AG856" s="1" t="n"/>
    </row>
    <row r="857">
      <c r="A857" s="1" t="n"/>
      <c r="B857" s="1" t="n"/>
      <c r="C857" s="1" t="n"/>
      <c r="D857" s="1" t="n"/>
      <c r="E857" s="1" t="n"/>
      <c r="F857" s="1" t="n"/>
      <c r="G857" s="1" t="n"/>
      <c r="H857" s="1" t="n"/>
      <c r="I857" s="1" t="n"/>
      <c r="J857" s="1" t="n"/>
      <c r="K857" s="1" t="n"/>
      <c r="L857" s="1" t="n"/>
      <c r="M857" s="1" t="n"/>
      <c r="N857" s="1" t="n"/>
      <c r="O857" s="1" t="n"/>
      <c r="P857" s="1" t="n"/>
      <c r="Q857" s="1" t="n"/>
      <c r="R857" s="1" t="n"/>
      <c r="S857" s="1" t="n"/>
      <c r="T857" s="1" t="n"/>
      <c r="U857" s="1" t="n"/>
      <c r="V857" s="1" t="n"/>
      <c r="W857" s="1" t="n"/>
      <c r="X857" s="1" t="n"/>
      <c r="Y857" s="1" t="n"/>
      <c r="Z857" s="1" t="n"/>
      <c r="AA857" s="1" t="n"/>
      <c r="AB857" s="1" t="n"/>
      <c r="AC857" s="1" t="n"/>
      <c r="AD857" s="1" t="n"/>
      <c r="AE857" s="1" t="n"/>
      <c r="AF857" s="1" t="n"/>
      <c r="AG857" s="1" t="n"/>
    </row>
    <row r="858">
      <c r="A858" s="1" t="n"/>
      <c r="B858" s="1" t="n"/>
      <c r="C858" s="1" t="n"/>
      <c r="D858" s="1" t="n"/>
      <c r="E858" s="1" t="n"/>
      <c r="F858" s="1" t="n"/>
      <c r="G858" s="1" t="n"/>
      <c r="H858" s="1" t="n"/>
      <c r="I858" s="1" t="n"/>
      <c r="J858" s="1" t="n"/>
      <c r="K858" s="1" t="n"/>
      <c r="L858" s="1" t="n"/>
      <c r="M858" s="1" t="n"/>
      <c r="N858" s="1" t="n"/>
      <c r="O858" s="1" t="n"/>
      <c r="P858" s="1" t="n"/>
      <c r="Q858" s="1" t="n"/>
      <c r="R858" s="1" t="n"/>
      <c r="S858" s="1" t="n"/>
      <c r="T858" s="1" t="n"/>
      <c r="U858" s="1" t="n"/>
      <c r="V858" s="1" t="n"/>
      <c r="W858" s="1" t="n"/>
      <c r="X858" s="1" t="n"/>
      <c r="Y858" s="1" t="n"/>
      <c r="Z858" s="1" t="n"/>
      <c r="AA858" s="1" t="n"/>
      <c r="AB858" s="1" t="n"/>
      <c r="AC858" s="1" t="n"/>
      <c r="AD858" s="1" t="n"/>
      <c r="AE858" s="1" t="n"/>
      <c r="AF858" s="1" t="n"/>
      <c r="AG858" s="1" t="n"/>
    </row>
    <row r="859">
      <c r="A859" s="1" t="n"/>
      <c r="B859" s="1" t="n"/>
      <c r="C859" s="1" t="n"/>
      <c r="D859" s="1" t="n"/>
      <c r="E859" s="1" t="n"/>
      <c r="F859" s="1" t="n"/>
      <c r="G859" s="1" t="n"/>
      <c r="H859" s="1" t="n"/>
      <c r="I859" s="1" t="n"/>
      <c r="J859" s="1" t="n"/>
      <c r="K859" s="1" t="n"/>
      <c r="L859" s="1" t="n"/>
      <c r="M859" s="1" t="n"/>
      <c r="N859" s="1" t="n"/>
      <c r="O859" s="1" t="n"/>
      <c r="P859" s="1" t="n"/>
      <c r="Q859" s="1" t="n"/>
      <c r="R859" s="1" t="n"/>
      <c r="S859" s="1" t="n"/>
      <c r="T859" s="1" t="n"/>
      <c r="U859" s="1" t="n"/>
      <c r="V859" s="1" t="n"/>
      <c r="W859" s="1" t="n"/>
      <c r="X859" s="1" t="n"/>
      <c r="Y859" s="1" t="n"/>
      <c r="Z859" s="1" t="n"/>
      <c r="AA859" s="1" t="n"/>
      <c r="AB859" s="1" t="n"/>
      <c r="AC859" s="1" t="n"/>
      <c r="AD859" s="1" t="n"/>
      <c r="AE859" s="1" t="n"/>
      <c r="AF859" s="1" t="n"/>
      <c r="AG859" s="1" t="n"/>
    </row>
    <row r="860">
      <c r="A860" s="1" t="n"/>
      <c r="B860" s="1" t="n"/>
      <c r="C860" s="1" t="n"/>
      <c r="D860" s="1" t="n"/>
      <c r="E860" s="1" t="n"/>
      <c r="F860" s="1" t="n"/>
      <c r="G860" s="1" t="n"/>
      <c r="H860" s="1" t="n"/>
      <c r="I860" s="1" t="n"/>
      <c r="J860" s="1" t="n"/>
      <c r="K860" s="1" t="n"/>
      <c r="L860" s="1" t="n"/>
      <c r="M860" s="1" t="n"/>
      <c r="N860" s="1" t="n"/>
      <c r="O860" s="1" t="n"/>
      <c r="P860" s="1" t="n"/>
      <c r="Q860" s="1" t="n"/>
      <c r="R860" s="1" t="n"/>
      <c r="S860" s="1" t="n"/>
      <c r="T860" s="1" t="n"/>
      <c r="U860" s="1" t="n"/>
      <c r="V860" s="1" t="n"/>
      <c r="W860" s="1" t="n"/>
      <c r="X860" s="1" t="n"/>
      <c r="Y860" s="1" t="n"/>
      <c r="Z860" s="1" t="n"/>
      <c r="AA860" s="1" t="n"/>
      <c r="AB860" s="1" t="n"/>
      <c r="AC860" s="1" t="n"/>
      <c r="AD860" s="1" t="n"/>
      <c r="AE860" s="1" t="n"/>
      <c r="AF860" s="1" t="n"/>
      <c r="AG860" s="1" t="n"/>
    </row>
    <row r="861">
      <c r="A861" s="1" t="n"/>
      <c r="B861" s="1" t="n"/>
      <c r="C861" s="1" t="n"/>
      <c r="D861" s="1" t="n"/>
      <c r="E861" s="1" t="n"/>
      <c r="F861" s="1" t="n"/>
      <c r="G861" s="1" t="n"/>
      <c r="H861" s="1" t="n"/>
      <c r="I861" s="1" t="n"/>
      <c r="J861" s="1" t="n"/>
      <c r="K861" s="1" t="n"/>
      <c r="L861" s="1" t="n"/>
      <c r="M861" s="1" t="n"/>
      <c r="N861" s="1" t="n"/>
      <c r="O861" s="1" t="n"/>
      <c r="P861" s="1" t="n"/>
      <c r="Q861" s="1" t="n"/>
      <c r="R861" s="1" t="n"/>
      <c r="S861" s="1" t="n"/>
      <c r="T861" s="1" t="n"/>
      <c r="U861" s="1" t="n"/>
      <c r="V861" s="1" t="n"/>
      <c r="W861" s="1" t="n"/>
      <c r="X861" s="1" t="n"/>
      <c r="Y861" s="1" t="n"/>
      <c r="Z861" s="1" t="n"/>
      <c r="AA861" s="1" t="n"/>
      <c r="AB861" s="1" t="n"/>
      <c r="AC861" s="1" t="n"/>
      <c r="AD861" s="1" t="n"/>
      <c r="AE861" s="1" t="n"/>
      <c r="AF861" s="1" t="n"/>
      <c r="AG861" s="1" t="n"/>
    </row>
    <row r="862">
      <c r="A862" s="1" t="n"/>
      <c r="B862" s="1" t="n"/>
      <c r="C862" s="1" t="n"/>
      <c r="D862" s="1" t="n"/>
      <c r="E862" s="1" t="n"/>
      <c r="F862" s="1" t="n"/>
      <c r="G862" s="1" t="n"/>
      <c r="H862" s="1" t="n"/>
      <c r="I862" s="1" t="n"/>
      <c r="J862" s="1" t="n"/>
      <c r="K862" s="1" t="n"/>
      <c r="L862" s="1" t="n"/>
      <c r="M862" s="1" t="n"/>
      <c r="N862" s="1" t="n"/>
      <c r="O862" s="1" t="n"/>
      <c r="P862" s="1" t="n"/>
      <c r="Q862" s="1" t="n"/>
      <c r="R862" s="1" t="n"/>
      <c r="S862" s="1" t="n"/>
      <c r="T862" s="1" t="n"/>
      <c r="U862" s="1" t="n"/>
      <c r="V862" s="1" t="n"/>
      <c r="W862" s="1" t="n"/>
      <c r="X862" s="1" t="n"/>
      <c r="Y862" s="1" t="n"/>
      <c r="Z862" s="1" t="n"/>
      <c r="AA862" s="1" t="n"/>
      <c r="AB862" s="1" t="n"/>
      <c r="AC862" s="1" t="n"/>
      <c r="AD862" s="1" t="n"/>
      <c r="AE862" s="1" t="n"/>
      <c r="AF862" s="1" t="n"/>
      <c r="AG862" s="1" t="n"/>
    </row>
    <row r="863">
      <c r="A863" s="1" t="n"/>
      <c r="B863" s="1" t="n"/>
      <c r="C863" s="1" t="n"/>
      <c r="D863" s="1" t="n"/>
      <c r="E863" s="1" t="n"/>
      <c r="F863" s="1" t="n"/>
      <c r="G863" s="1" t="n"/>
      <c r="H863" s="1" t="n"/>
      <c r="I863" s="1" t="n"/>
      <c r="J863" s="1" t="n"/>
      <c r="K863" s="1" t="n"/>
      <c r="L863" s="1" t="n"/>
      <c r="M863" s="1" t="n"/>
      <c r="N863" s="1" t="n"/>
      <c r="O863" s="1" t="n"/>
      <c r="P863" s="1" t="n"/>
      <c r="Q863" s="1" t="n"/>
      <c r="R863" s="1" t="n"/>
      <c r="S863" s="1" t="n"/>
      <c r="T863" s="1" t="n"/>
      <c r="U863" s="1" t="n"/>
      <c r="V863" s="1" t="n"/>
      <c r="W863" s="1" t="n"/>
      <c r="X863" s="1" t="n"/>
      <c r="Y863" s="1" t="n"/>
      <c r="Z863" s="1" t="n"/>
      <c r="AA863" s="1" t="n"/>
      <c r="AB863" s="1" t="n"/>
      <c r="AC863" s="1" t="n"/>
      <c r="AD863" s="1" t="n"/>
      <c r="AE863" s="1" t="n"/>
      <c r="AF863" s="1" t="n"/>
      <c r="AG863" s="1" t="n"/>
    </row>
    <row r="864">
      <c r="A864" s="1" t="n"/>
      <c r="B864" s="1" t="n"/>
      <c r="C864" s="1" t="n"/>
      <c r="D864" s="1" t="n"/>
      <c r="E864" s="1" t="n"/>
      <c r="F864" s="1" t="n"/>
      <c r="G864" s="1" t="n"/>
      <c r="H864" s="1" t="n"/>
      <c r="I864" s="1" t="n"/>
      <c r="J864" s="1" t="n"/>
      <c r="K864" s="1" t="n"/>
      <c r="L864" s="1" t="n"/>
      <c r="M864" s="1" t="n"/>
      <c r="N864" s="1" t="n"/>
      <c r="O864" s="1" t="n"/>
      <c r="P864" s="1" t="n"/>
      <c r="Q864" s="1" t="n"/>
      <c r="R864" s="1" t="n"/>
      <c r="S864" s="1" t="n"/>
      <c r="T864" s="1" t="n"/>
      <c r="U864" s="1" t="n"/>
      <c r="V864" s="1" t="n"/>
      <c r="W864" s="1" t="n"/>
      <c r="X864" s="1" t="n"/>
      <c r="Y864" s="1" t="n"/>
      <c r="Z864" s="1" t="n"/>
      <c r="AA864" s="1" t="n"/>
      <c r="AB864" s="1" t="n"/>
      <c r="AC864" s="1" t="n"/>
      <c r="AD864" s="1" t="n"/>
      <c r="AE864" s="1" t="n"/>
      <c r="AF864" s="1" t="n"/>
      <c r="AG864" s="1" t="n"/>
    </row>
    <row r="865">
      <c r="A865" s="1" t="n"/>
      <c r="B865" s="1" t="n"/>
      <c r="C865" s="1" t="n"/>
      <c r="D865" s="1" t="n"/>
      <c r="E865" s="1" t="n"/>
      <c r="F865" s="1" t="n"/>
      <c r="G865" s="1" t="n"/>
      <c r="H865" s="1" t="n"/>
      <c r="I865" s="1" t="n"/>
      <c r="J865" s="1" t="n"/>
      <c r="K865" s="1" t="n"/>
      <c r="L865" s="1" t="n"/>
      <c r="M865" s="1" t="n"/>
      <c r="N865" s="1" t="n"/>
      <c r="O865" s="1" t="n"/>
      <c r="P865" s="1" t="n"/>
      <c r="Q865" s="1" t="n"/>
      <c r="R865" s="1" t="n"/>
      <c r="S865" s="1" t="n"/>
      <c r="T865" s="1" t="n"/>
      <c r="U865" s="1" t="n"/>
      <c r="V865" s="1" t="n"/>
      <c r="W865" s="1" t="n"/>
      <c r="X865" s="1" t="n"/>
      <c r="Y865" s="1" t="n"/>
      <c r="Z865" s="1" t="n"/>
      <c r="AA865" s="1" t="n"/>
      <c r="AB865" s="1" t="n"/>
      <c r="AC865" s="1" t="n"/>
      <c r="AD865" s="1" t="n"/>
      <c r="AE865" s="1" t="n"/>
      <c r="AF865" s="1" t="n"/>
      <c r="AG865" s="1" t="n"/>
    </row>
    <row r="866">
      <c r="A866" s="1" t="n"/>
      <c r="B866" s="1" t="n"/>
      <c r="C866" s="1" t="n"/>
      <c r="D866" s="1" t="n"/>
      <c r="E866" s="1" t="n"/>
      <c r="F866" s="1" t="n"/>
      <c r="G866" s="1" t="n"/>
      <c r="H866" s="1" t="n"/>
      <c r="I866" s="1" t="n"/>
      <c r="J866" s="1" t="n"/>
      <c r="K866" s="1" t="n"/>
      <c r="L866" s="1" t="n"/>
      <c r="M866" s="1" t="n"/>
      <c r="N866" s="1" t="n"/>
      <c r="O866" s="1" t="n"/>
      <c r="P866" s="1" t="n"/>
      <c r="Q866" s="1" t="n"/>
      <c r="R866" s="1" t="n"/>
      <c r="S866" s="1" t="n"/>
      <c r="T866" s="1" t="n"/>
      <c r="U866" s="1" t="n"/>
      <c r="V866" s="1" t="n"/>
      <c r="W866" s="1" t="n"/>
      <c r="X866" s="1" t="n"/>
      <c r="Y866" s="1" t="n"/>
      <c r="Z866" s="1" t="n"/>
      <c r="AA866" s="1" t="n"/>
      <c r="AB866" s="1" t="n"/>
      <c r="AC866" s="1" t="n"/>
      <c r="AD866" s="1" t="n"/>
      <c r="AE866" s="1" t="n"/>
      <c r="AF866" s="1" t="n"/>
      <c r="AG866" s="1" t="n"/>
    </row>
    <row r="867">
      <c r="A867" s="1" t="n"/>
      <c r="B867" s="1" t="n"/>
      <c r="C867" s="1" t="n"/>
      <c r="D867" s="1" t="n"/>
      <c r="E867" s="1" t="n"/>
      <c r="F867" s="1" t="n"/>
      <c r="G867" s="1" t="n"/>
      <c r="H867" s="1" t="n"/>
      <c r="I867" s="1" t="n"/>
      <c r="J867" s="1" t="n"/>
      <c r="K867" s="1" t="n"/>
      <c r="L867" s="1" t="n"/>
      <c r="M867" s="1" t="n"/>
      <c r="N867" s="1" t="n"/>
      <c r="O867" s="1" t="n"/>
      <c r="P867" s="1" t="n"/>
      <c r="Q867" s="1" t="n"/>
      <c r="R867" s="1" t="n"/>
      <c r="S867" s="1" t="n"/>
      <c r="T867" s="1" t="n"/>
      <c r="U867" s="1" t="n"/>
      <c r="V867" s="1" t="n"/>
      <c r="W867" s="1" t="n"/>
      <c r="X867" s="1" t="n"/>
      <c r="Y867" s="1" t="n"/>
      <c r="Z867" s="1" t="n"/>
      <c r="AA867" s="1" t="n"/>
      <c r="AB867" s="1" t="n"/>
      <c r="AC867" s="1" t="n"/>
      <c r="AD867" s="1" t="n"/>
      <c r="AE867" s="1" t="n"/>
      <c r="AF867" s="1" t="n"/>
      <c r="AG867" s="1" t="n"/>
    </row>
    <row r="868">
      <c r="A868" s="1" t="n"/>
      <c r="B868" s="1" t="n"/>
      <c r="C868" s="1" t="n"/>
      <c r="D868" s="1" t="n"/>
      <c r="E868" s="1" t="n"/>
      <c r="F868" s="1" t="n"/>
      <c r="G868" s="1" t="n"/>
      <c r="H868" s="1" t="n"/>
      <c r="I868" s="1" t="n"/>
      <c r="J868" s="1" t="n"/>
      <c r="K868" s="1" t="n"/>
      <c r="L868" s="1" t="n"/>
      <c r="M868" s="1" t="n"/>
      <c r="N868" s="1" t="n"/>
      <c r="O868" s="1" t="n"/>
      <c r="P868" s="1" t="n"/>
      <c r="Q868" s="1" t="n"/>
      <c r="R868" s="1" t="n"/>
      <c r="S868" s="1" t="n"/>
      <c r="T868" s="1" t="n"/>
      <c r="U868" s="1" t="n"/>
      <c r="V868" s="1" t="n"/>
      <c r="W868" s="1" t="n"/>
      <c r="X868" s="1" t="n"/>
      <c r="Y868" s="1" t="n"/>
      <c r="Z868" s="1" t="n"/>
      <c r="AA868" s="1" t="n"/>
      <c r="AB868" s="1" t="n"/>
      <c r="AC868" s="1" t="n"/>
      <c r="AD868" s="1" t="n"/>
      <c r="AE868" s="1" t="n"/>
      <c r="AF868" s="1" t="n"/>
      <c r="AG868" s="1" t="n"/>
    </row>
    <row r="869">
      <c r="A869" s="1" t="n"/>
      <c r="B869" s="1" t="n"/>
      <c r="C869" s="1" t="n"/>
      <c r="D869" s="1" t="n"/>
      <c r="E869" s="1" t="n"/>
      <c r="F869" s="1" t="n"/>
      <c r="G869" s="1" t="n"/>
      <c r="H869" s="1" t="n"/>
      <c r="I869" s="1" t="n"/>
      <c r="J869" s="1" t="n"/>
      <c r="K869" s="1" t="n"/>
      <c r="L869" s="1" t="n"/>
      <c r="M869" s="1" t="n"/>
      <c r="N869" s="1" t="n"/>
      <c r="O869" s="1" t="n"/>
      <c r="P869" s="1" t="n"/>
      <c r="Q869" s="1" t="n"/>
      <c r="R869" s="1" t="n"/>
      <c r="S869" s="1" t="n"/>
      <c r="T869" s="1" t="n"/>
      <c r="U869" s="1" t="n"/>
      <c r="V869" s="1" t="n"/>
      <c r="W869" s="1" t="n"/>
      <c r="X869" s="1" t="n"/>
      <c r="Y869" s="1" t="n"/>
      <c r="Z869" s="1" t="n"/>
      <c r="AA869" s="1" t="n"/>
      <c r="AB869" s="1" t="n"/>
      <c r="AC869" s="1" t="n"/>
      <c r="AD869" s="1" t="n"/>
      <c r="AE869" s="1" t="n"/>
      <c r="AF869" s="1" t="n"/>
      <c r="AG869" s="1" t="n"/>
    </row>
    <row r="870">
      <c r="A870" s="1" t="n"/>
      <c r="B870" s="1" t="n"/>
      <c r="C870" s="1" t="n"/>
      <c r="D870" s="1" t="n"/>
      <c r="E870" s="1" t="n"/>
      <c r="F870" s="1" t="n"/>
      <c r="G870" s="1" t="n"/>
      <c r="H870" s="1" t="n"/>
      <c r="I870" s="1" t="n"/>
      <c r="J870" s="1" t="n"/>
      <c r="K870" s="1" t="n"/>
      <c r="L870" s="1" t="n"/>
      <c r="M870" s="1" t="n"/>
      <c r="N870" s="1" t="n"/>
      <c r="O870" s="1" t="n"/>
      <c r="P870" s="1" t="n"/>
      <c r="Q870" s="1" t="n"/>
      <c r="R870" s="1" t="n"/>
      <c r="S870" s="1" t="n"/>
      <c r="T870" s="1" t="n"/>
      <c r="U870" s="1" t="n"/>
      <c r="V870" s="1" t="n"/>
      <c r="W870" s="1" t="n"/>
      <c r="X870" s="1" t="n"/>
      <c r="Y870" s="1" t="n"/>
      <c r="Z870" s="1" t="n"/>
      <c r="AA870" s="1" t="n"/>
      <c r="AB870" s="1" t="n"/>
      <c r="AC870" s="1" t="n"/>
      <c r="AD870" s="1" t="n"/>
      <c r="AE870" s="1" t="n"/>
      <c r="AF870" s="1" t="n"/>
      <c r="AG870" s="1" t="n"/>
    </row>
    <row r="871">
      <c r="A871" s="1" t="n"/>
      <c r="B871" s="1" t="n"/>
      <c r="C871" s="1" t="n"/>
      <c r="D871" s="1" t="n"/>
      <c r="E871" s="1" t="n"/>
      <c r="F871" s="1" t="n"/>
      <c r="G871" s="1" t="n"/>
      <c r="H871" s="1" t="n"/>
      <c r="I871" s="1" t="n"/>
      <c r="J871" s="1" t="n"/>
      <c r="K871" s="1" t="n"/>
      <c r="L871" s="1" t="n"/>
      <c r="M871" s="1" t="n"/>
      <c r="N871" s="1" t="n"/>
      <c r="O871" s="1" t="n"/>
      <c r="P871" s="1" t="n"/>
      <c r="Q871" s="1" t="n"/>
      <c r="R871" s="1" t="n"/>
      <c r="S871" s="1" t="n"/>
      <c r="T871" s="1" t="n"/>
      <c r="U871" s="1" t="n"/>
      <c r="V871" s="1" t="n"/>
      <c r="W871" s="1" t="n"/>
      <c r="X871" s="1" t="n"/>
      <c r="Y871" s="1" t="n"/>
      <c r="Z871" s="1" t="n"/>
      <c r="AA871" s="1" t="n"/>
      <c r="AB871" s="1" t="n"/>
      <c r="AC871" s="1" t="n"/>
      <c r="AD871" s="1" t="n"/>
      <c r="AE871" s="1" t="n"/>
      <c r="AF871" s="1" t="n"/>
      <c r="AG871" s="1" t="n"/>
    </row>
    <row r="872">
      <c r="A872" s="1" t="n"/>
      <c r="B872" s="1" t="n"/>
      <c r="C872" s="1" t="n"/>
      <c r="D872" s="1" t="n"/>
      <c r="E872" s="1" t="n"/>
      <c r="F872" s="1" t="n"/>
      <c r="G872" s="1" t="n"/>
      <c r="H872" s="1" t="n"/>
      <c r="I872" s="1" t="n"/>
      <c r="J872" s="1" t="n"/>
      <c r="K872" s="1" t="n"/>
      <c r="L872" s="1" t="n"/>
      <c r="M872" s="1" t="n"/>
      <c r="N872" s="1" t="n"/>
      <c r="O872" s="1" t="n"/>
      <c r="P872" s="1" t="n"/>
      <c r="Q872" s="1" t="n"/>
      <c r="R872" s="1" t="n"/>
      <c r="S872" s="1" t="n"/>
      <c r="T872" s="1" t="n"/>
      <c r="U872" s="1" t="n"/>
      <c r="V872" s="1" t="n"/>
      <c r="W872" s="1" t="n"/>
      <c r="X872" s="1" t="n"/>
      <c r="Y872" s="1" t="n"/>
      <c r="Z872" s="1" t="n"/>
      <c r="AA872" s="1" t="n"/>
      <c r="AB872" s="1" t="n"/>
      <c r="AC872" s="1" t="n"/>
      <c r="AD872" s="1" t="n"/>
      <c r="AE872" s="1" t="n"/>
      <c r="AF872" s="1" t="n"/>
      <c r="AG872" s="1" t="n"/>
    </row>
    <row r="873">
      <c r="A873" s="1" t="n"/>
      <c r="B873" s="1" t="n"/>
      <c r="C873" s="1" t="n"/>
      <c r="D873" s="1" t="n"/>
      <c r="E873" s="1" t="n"/>
      <c r="F873" s="1" t="n"/>
      <c r="G873" s="1" t="n"/>
      <c r="H873" s="1" t="n"/>
      <c r="I873" s="1" t="n"/>
      <c r="J873" s="1" t="n"/>
      <c r="K873" s="1" t="n"/>
      <c r="L873" s="1" t="n"/>
      <c r="M873" s="1" t="n"/>
      <c r="N873" s="1" t="n"/>
      <c r="O873" s="1" t="n"/>
      <c r="P873" s="1" t="n"/>
      <c r="Q873" s="1" t="n"/>
      <c r="R873" s="1" t="n"/>
      <c r="S873" s="1" t="n"/>
      <c r="T873" s="1" t="n"/>
      <c r="U873" s="1" t="n"/>
      <c r="V873" s="1" t="n"/>
      <c r="W873" s="1" t="n"/>
      <c r="X873" s="1" t="n"/>
      <c r="Y873" s="1" t="n"/>
      <c r="Z873" s="1" t="n"/>
      <c r="AA873" s="1" t="n"/>
      <c r="AB873" s="1" t="n"/>
      <c r="AC873" s="1" t="n"/>
      <c r="AD873" s="1" t="n"/>
      <c r="AE873" s="1" t="n"/>
      <c r="AF873" s="1" t="n"/>
      <c r="AG873" s="1" t="n"/>
    </row>
    <row r="874">
      <c r="A874" s="1" t="n"/>
      <c r="B874" s="1" t="n"/>
      <c r="C874" s="1" t="n"/>
      <c r="D874" s="1" t="n"/>
      <c r="E874" s="1" t="n"/>
      <c r="F874" s="1" t="n"/>
      <c r="G874" s="1" t="n"/>
      <c r="H874" s="1" t="n"/>
      <c r="I874" s="1" t="n"/>
      <c r="J874" s="1" t="n"/>
      <c r="K874" s="1" t="n"/>
      <c r="L874" s="1" t="n"/>
      <c r="M874" s="1" t="n"/>
      <c r="N874" s="1" t="n"/>
      <c r="O874" s="1" t="n"/>
      <c r="P874" s="1" t="n"/>
      <c r="Q874" s="1" t="n"/>
      <c r="R874" s="1" t="n"/>
      <c r="S874" s="1" t="n"/>
      <c r="T874" s="1" t="n"/>
      <c r="U874" s="1" t="n"/>
      <c r="V874" s="1" t="n"/>
      <c r="W874" s="1" t="n"/>
      <c r="X874" s="1" t="n"/>
      <c r="Y874" s="1" t="n"/>
      <c r="Z874" s="1" t="n"/>
      <c r="AA874" s="1" t="n"/>
      <c r="AB874" s="1" t="n"/>
      <c r="AC874" s="1" t="n"/>
      <c r="AD874" s="1" t="n"/>
      <c r="AE874" s="1" t="n"/>
      <c r="AF874" s="1" t="n"/>
      <c r="AG874" s="1" t="n"/>
    </row>
    <row r="875">
      <c r="A875" s="1" t="n"/>
      <c r="B875" s="1" t="n"/>
      <c r="C875" s="1" t="n"/>
      <c r="D875" s="1" t="n"/>
      <c r="E875" s="1" t="n"/>
      <c r="F875" s="1" t="n"/>
      <c r="G875" s="1" t="n"/>
      <c r="H875" s="1" t="n"/>
      <c r="I875" s="1" t="n"/>
      <c r="J875" s="1" t="n"/>
      <c r="K875" s="1" t="n"/>
      <c r="L875" s="1" t="n"/>
      <c r="M875" s="1" t="n"/>
      <c r="N875" s="1" t="n"/>
      <c r="O875" s="1" t="n"/>
      <c r="P875" s="1" t="n"/>
      <c r="Q875" s="1" t="n"/>
      <c r="R875" s="1" t="n"/>
      <c r="S875" s="1" t="n"/>
      <c r="T875" s="1" t="n"/>
      <c r="U875" s="1" t="n"/>
      <c r="V875" s="1" t="n"/>
      <c r="W875" s="1" t="n"/>
      <c r="X875" s="1" t="n"/>
      <c r="Y875" s="1" t="n"/>
      <c r="Z875" s="1" t="n"/>
      <c r="AA875" s="1" t="n"/>
      <c r="AB875" s="1" t="n"/>
      <c r="AC875" s="1" t="n"/>
      <c r="AD875" s="1" t="n"/>
      <c r="AE875" s="1" t="n"/>
      <c r="AF875" s="1" t="n"/>
      <c r="AG875" s="1" t="n"/>
    </row>
    <row r="876">
      <c r="A876" s="1" t="n"/>
      <c r="B876" s="1" t="n"/>
      <c r="C876" s="1" t="n"/>
      <c r="D876" s="1" t="n"/>
      <c r="E876" s="1" t="n"/>
      <c r="F876" s="1" t="n"/>
      <c r="G876" s="1" t="n"/>
      <c r="H876" s="1" t="n"/>
      <c r="I876" s="1" t="n"/>
      <c r="J876" s="1" t="n"/>
      <c r="K876" s="1" t="n"/>
      <c r="L876" s="1" t="n"/>
      <c r="M876" s="1" t="n"/>
      <c r="N876" s="1" t="n"/>
      <c r="O876" s="1" t="n"/>
      <c r="P876" s="1" t="n"/>
      <c r="Q876" s="1" t="n"/>
      <c r="R876" s="1" t="n"/>
      <c r="S876" s="1" t="n"/>
      <c r="T876" s="1" t="n"/>
      <c r="U876" s="1" t="n"/>
      <c r="V876" s="1" t="n"/>
      <c r="W876" s="1" t="n"/>
      <c r="X876" s="1" t="n"/>
      <c r="Y876" s="1" t="n"/>
      <c r="Z876" s="1" t="n"/>
      <c r="AA876" s="1" t="n"/>
      <c r="AB876" s="1" t="n"/>
      <c r="AC876" s="1" t="n"/>
      <c r="AD876" s="1" t="n"/>
      <c r="AE876" s="1" t="n"/>
      <c r="AF876" s="1" t="n"/>
      <c r="AG876" s="1" t="n"/>
    </row>
    <row r="877">
      <c r="A877" s="1" t="n"/>
      <c r="B877" s="1" t="n"/>
      <c r="C877" s="1" t="n"/>
      <c r="D877" s="1" t="n"/>
      <c r="E877" s="1" t="n"/>
      <c r="F877" s="1" t="n"/>
      <c r="G877" s="1" t="n"/>
      <c r="H877" s="1" t="n"/>
      <c r="I877" s="1" t="n"/>
      <c r="J877" s="1" t="n"/>
      <c r="K877" s="1" t="n"/>
      <c r="L877" s="1" t="n"/>
      <c r="M877" s="1" t="n"/>
      <c r="N877" s="1" t="n"/>
      <c r="O877" s="1" t="n"/>
      <c r="P877" s="1" t="n"/>
      <c r="Q877" s="1" t="n"/>
      <c r="R877" s="1" t="n"/>
      <c r="S877" s="1" t="n"/>
      <c r="T877" s="1" t="n"/>
      <c r="U877" s="1" t="n"/>
      <c r="V877" s="1" t="n"/>
      <c r="W877" s="1" t="n"/>
      <c r="X877" s="1" t="n"/>
      <c r="Y877" s="1" t="n"/>
      <c r="Z877" s="1" t="n"/>
      <c r="AA877" s="1" t="n"/>
      <c r="AB877" s="1" t="n"/>
      <c r="AC877" s="1" t="n"/>
      <c r="AD877" s="1" t="n"/>
      <c r="AE877" s="1" t="n"/>
      <c r="AF877" s="1" t="n"/>
      <c r="AG877" s="1" t="n"/>
    </row>
    <row r="878">
      <c r="A878" s="1" t="n"/>
      <c r="B878" s="1" t="n"/>
      <c r="C878" s="1" t="n"/>
      <c r="D878" s="1" t="n"/>
      <c r="E878" s="1" t="n"/>
      <c r="F878" s="1" t="n"/>
      <c r="G878" s="1" t="n"/>
      <c r="H878" s="1" t="n"/>
      <c r="I878" s="1" t="n"/>
      <c r="J878" s="1" t="n"/>
      <c r="K878" s="1" t="n"/>
      <c r="L878" s="1" t="n"/>
      <c r="M878" s="1" t="n"/>
      <c r="N878" s="1" t="n"/>
      <c r="O878" s="1" t="n"/>
      <c r="P878" s="1" t="n"/>
      <c r="Q878" s="1" t="n"/>
      <c r="R878" s="1" t="n"/>
      <c r="S878" s="1" t="n"/>
      <c r="T878" s="1" t="n"/>
      <c r="U878" s="1" t="n"/>
      <c r="V878" s="1" t="n"/>
      <c r="W878" s="1" t="n"/>
      <c r="X878" s="1" t="n"/>
      <c r="Y878" s="1" t="n"/>
      <c r="Z878" s="1" t="n"/>
      <c r="AA878" s="1" t="n"/>
      <c r="AB878" s="1" t="n"/>
      <c r="AC878" s="1" t="n"/>
      <c r="AD878" s="1" t="n"/>
      <c r="AE878" s="1" t="n"/>
      <c r="AF878" s="1" t="n"/>
      <c r="AG878" s="1" t="n"/>
    </row>
    <row r="879">
      <c r="A879" s="1" t="n"/>
      <c r="B879" s="1" t="n"/>
      <c r="C879" s="1" t="n"/>
      <c r="D879" s="1" t="n"/>
      <c r="E879" s="1" t="n"/>
      <c r="F879" s="1" t="n"/>
      <c r="G879" s="1" t="n"/>
      <c r="H879" s="1" t="n"/>
      <c r="I879" s="1" t="n"/>
      <c r="J879" s="1" t="n"/>
      <c r="K879" s="1" t="n"/>
      <c r="L879" s="1" t="n"/>
      <c r="M879" s="1" t="n"/>
      <c r="N879" s="1" t="n"/>
      <c r="O879" s="1" t="n"/>
      <c r="P879" s="1" t="n"/>
      <c r="Q879" s="1" t="n"/>
      <c r="R879" s="1" t="n"/>
      <c r="S879" s="1" t="n"/>
      <c r="T879" s="1" t="n"/>
      <c r="U879" s="1" t="n"/>
      <c r="V879" s="1" t="n"/>
      <c r="W879" s="1" t="n"/>
      <c r="X879" s="1" t="n"/>
      <c r="Y879" s="1" t="n"/>
      <c r="Z879" s="1" t="n"/>
      <c r="AA879" s="1" t="n"/>
      <c r="AB879" s="1" t="n"/>
      <c r="AC879" s="1" t="n"/>
      <c r="AD879" s="1" t="n"/>
      <c r="AE879" s="1" t="n"/>
      <c r="AF879" s="1" t="n"/>
      <c r="AG879" s="1" t="n"/>
    </row>
    <row r="880">
      <c r="A880" s="1" t="n"/>
      <c r="B880" s="1" t="n"/>
      <c r="C880" s="1" t="n"/>
      <c r="D880" s="1" t="n"/>
      <c r="E880" s="1" t="n"/>
      <c r="F880" s="1" t="n"/>
      <c r="G880" s="1" t="n"/>
      <c r="H880" s="1" t="n"/>
      <c r="I880" s="1" t="n"/>
      <c r="J880" s="1" t="n"/>
      <c r="K880" s="1" t="n"/>
      <c r="L880" s="1" t="n"/>
      <c r="M880" s="1" t="n"/>
      <c r="N880" s="1" t="n"/>
      <c r="O880" s="1" t="n"/>
      <c r="P880" s="1" t="n"/>
      <c r="Q880" s="1" t="n"/>
      <c r="R880" s="1" t="n"/>
      <c r="S880" s="1" t="n"/>
      <c r="T880" s="1" t="n"/>
      <c r="U880" s="1" t="n"/>
      <c r="V880" s="1" t="n"/>
      <c r="W880" s="1" t="n"/>
      <c r="X880" s="1" t="n"/>
      <c r="Y880" s="1" t="n"/>
      <c r="Z880" s="1" t="n"/>
      <c r="AA880" s="1" t="n"/>
      <c r="AB880" s="1" t="n"/>
      <c r="AC880" s="1" t="n"/>
      <c r="AD880" s="1" t="n"/>
      <c r="AE880" s="1" t="n"/>
      <c r="AF880" s="1" t="n"/>
      <c r="AG880" s="1" t="n"/>
    </row>
    <row r="881">
      <c r="A881" s="1" t="n"/>
      <c r="B881" s="1" t="n"/>
      <c r="C881" s="1" t="n"/>
      <c r="D881" s="1" t="n"/>
      <c r="E881" s="1" t="n"/>
      <c r="F881" s="1" t="n"/>
      <c r="G881" s="1" t="n"/>
      <c r="H881" s="1" t="n"/>
      <c r="I881" s="1" t="n"/>
      <c r="J881" s="1" t="n"/>
      <c r="K881" s="1" t="n"/>
      <c r="L881" s="1" t="n"/>
      <c r="M881" s="1" t="n"/>
      <c r="N881" s="1" t="n"/>
      <c r="O881" s="1" t="n"/>
      <c r="P881" s="1" t="n"/>
      <c r="Q881" s="1" t="n"/>
      <c r="R881" s="1" t="n"/>
      <c r="S881" s="1" t="n"/>
      <c r="T881" s="1" t="n"/>
      <c r="U881" s="1" t="n"/>
      <c r="V881" s="1" t="n"/>
      <c r="W881" s="1" t="n"/>
      <c r="X881" s="1" t="n"/>
      <c r="Y881" s="1" t="n"/>
      <c r="Z881" s="1" t="n"/>
      <c r="AA881" s="1" t="n"/>
      <c r="AB881" s="1" t="n"/>
      <c r="AC881" s="1" t="n"/>
      <c r="AD881" s="1" t="n"/>
      <c r="AE881" s="1" t="n"/>
      <c r="AF881" s="1" t="n"/>
      <c r="AG881" s="1" t="n"/>
    </row>
    <row r="882">
      <c r="A882" s="1" t="n"/>
      <c r="B882" s="1" t="n"/>
      <c r="C882" s="1" t="n"/>
      <c r="D882" s="1" t="n"/>
      <c r="E882" s="1" t="n"/>
      <c r="F882" s="1" t="n"/>
      <c r="G882" s="1" t="n"/>
      <c r="H882" s="1" t="n"/>
      <c r="I882" s="1" t="n"/>
      <c r="J882" s="1" t="n"/>
      <c r="K882" s="1" t="n"/>
      <c r="L882" s="1" t="n"/>
      <c r="M882" s="1" t="n"/>
      <c r="N882" s="1" t="n"/>
      <c r="O882" s="1" t="n"/>
      <c r="P882" s="1" t="n"/>
      <c r="Q882" s="1" t="n"/>
      <c r="R882" s="1" t="n"/>
      <c r="S882" s="1" t="n"/>
      <c r="T882" s="1" t="n"/>
      <c r="U882" s="1" t="n"/>
      <c r="V882" s="1" t="n"/>
      <c r="W882" s="1" t="n"/>
      <c r="X882" s="1" t="n"/>
      <c r="Y882" s="1" t="n"/>
      <c r="Z882" s="1" t="n"/>
      <c r="AA882" s="1" t="n"/>
      <c r="AB882" s="1" t="n"/>
      <c r="AC882" s="1" t="n"/>
      <c r="AD882" s="1" t="n"/>
      <c r="AE882" s="1" t="n"/>
      <c r="AF882" s="1" t="n"/>
      <c r="AG882" s="1" t="n"/>
    </row>
    <row r="883">
      <c r="A883" s="1" t="n"/>
      <c r="B883" s="1" t="n"/>
      <c r="C883" s="1" t="n"/>
      <c r="D883" s="1" t="n"/>
      <c r="E883" s="1" t="n"/>
      <c r="F883" s="1" t="n"/>
      <c r="G883" s="1" t="n"/>
      <c r="H883" s="1" t="n"/>
      <c r="I883" s="1" t="n"/>
      <c r="J883" s="1" t="n"/>
      <c r="K883" s="1" t="n"/>
      <c r="L883" s="1" t="n"/>
      <c r="M883" s="1" t="n"/>
      <c r="N883" s="1" t="n"/>
      <c r="O883" s="1" t="n"/>
      <c r="P883" s="1" t="n"/>
      <c r="Q883" s="1" t="n"/>
      <c r="R883" s="1" t="n"/>
      <c r="S883" s="1" t="n"/>
      <c r="T883" s="1" t="n"/>
      <c r="U883" s="1" t="n"/>
      <c r="V883" s="1" t="n"/>
      <c r="W883" s="1" t="n"/>
      <c r="X883" s="1" t="n"/>
      <c r="Y883" s="1" t="n"/>
      <c r="Z883" s="1" t="n"/>
      <c r="AA883" s="1" t="n"/>
      <c r="AB883" s="1" t="n"/>
      <c r="AC883" s="1" t="n"/>
      <c r="AD883" s="1" t="n"/>
      <c r="AE883" s="1" t="n"/>
      <c r="AF883" s="1" t="n"/>
      <c r="AG883" s="1" t="n"/>
    </row>
    <row r="884">
      <c r="A884" s="1" t="n"/>
      <c r="B884" s="1" t="n"/>
      <c r="C884" s="1" t="n"/>
      <c r="D884" s="1" t="n"/>
      <c r="E884" s="1" t="n"/>
      <c r="F884" s="1" t="n"/>
      <c r="G884" s="1" t="n"/>
      <c r="H884" s="1" t="n"/>
      <c r="I884" s="1" t="n"/>
      <c r="J884" s="1" t="n"/>
      <c r="K884" s="1" t="n"/>
      <c r="L884" s="1" t="n"/>
      <c r="M884" s="1" t="n"/>
      <c r="N884" s="1" t="n"/>
      <c r="O884" s="1" t="n"/>
      <c r="P884" s="1" t="n"/>
      <c r="Q884" s="1" t="n"/>
      <c r="R884" s="1" t="n"/>
      <c r="S884" s="1" t="n"/>
      <c r="T884" s="1" t="n"/>
      <c r="U884" s="1" t="n"/>
      <c r="V884" s="1" t="n"/>
      <c r="W884" s="1" t="n"/>
      <c r="X884" s="1" t="n"/>
      <c r="Y884" s="1" t="n"/>
      <c r="Z884" s="1" t="n"/>
      <c r="AA884" s="1" t="n"/>
      <c r="AB884" s="1" t="n"/>
      <c r="AC884" s="1" t="n"/>
      <c r="AD884" s="1" t="n"/>
      <c r="AE884" s="1" t="n"/>
      <c r="AF884" s="1" t="n"/>
      <c r="AG884" s="1" t="n"/>
    </row>
    <row r="885">
      <c r="A885" s="1" t="n"/>
      <c r="B885" s="1" t="n"/>
      <c r="C885" s="1" t="n"/>
      <c r="D885" s="1" t="n"/>
      <c r="E885" s="1" t="n"/>
      <c r="F885" s="1" t="n"/>
      <c r="G885" s="1" t="n"/>
      <c r="H885" s="1" t="n"/>
      <c r="I885" s="1" t="n"/>
      <c r="J885" s="1" t="n"/>
      <c r="K885" s="1" t="n"/>
      <c r="L885" s="1" t="n"/>
      <c r="M885" s="1" t="n"/>
      <c r="N885" s="1" t="n"/>
      <c r="O885" s="1" t="n"/>
      <c r="P885" s="1" t="n"/>
      <c r="Q885" s="1" t="n"/>
      <c r="R885" s="1" t="n"/>
      <c r="S885" s="1" t="n"/>
      <c r="T885" s="1" t="n"/>
      <c r="U885" s="1" t="n"/>
      <c r="V885" s="1" t="n"/>
      <c r="W885" s="1" t="n"/>
      <c r="X885" s="1" t="n"/>
      <c r="Y885" s="1" t="n"/>
      <c r="Z885" s="1" t="n"/>
      <c r="AA885" s="1" t="n"/>
      <c r="AB885" s="1" t="n"/>
      <c r="AC885" s="1" t="n"/>
      <c r="AD885" s="1" t="n"/>
      <c r="AE885" s="1" t="n"/>
      <c r="AF885" s="1" t="n"/>
      <c r="AG885" s="1" t="n"/>
    </row>
    <row r="886">
      <c r="A886" s="1" t="n"/>
      <c r="B886" s="1" t="n"/>
      <c r="C886" s="1" t="n"/>
      <c r="D886" s="1" t="n"/>
      <c r="E886" s="1" t="n"/>
      <c r="F886" s="1" t="n"/>
      <c r="G886" s="1" t="n"/>
      <c r="H886" s="1" t="n"/>
      <c r="I886" s="1" t="n"/>
      <c r="J886" s="1" t="n"/>
      <c r="K886" s="1" t="n"/>
      <c r="L886" s="1" t="n"/>
      <c r="M886" s="1" t="n"/>
      <c r="N886" s="1" t="n"/>
      <c r="O886" s="1" t="n"/>
      <c r="P886" s="1" t="n"/>
      <c r="Q886" s="1" t="n"/>
      <c r="R886" s="1" t="n"/>
      <c r="S886" s="1" t="n"/>
      <c r="T886" s="1" t="n"/>
      <c r="U886" s="1" t="n"/>
      <c r="V886" s="1" t="n"/>
      <c r="W886" s="1" t="n"/>
      <c r="X886" s="1" t="n"/>
      <c r="Y886" s="1" t="n"/>
      <c r="Z886" s="1" t="n"/>
      <c r="AA886" s="1" t="n"/>
      <c r="AB886" s="1" t="n"/>
      <c r="AC886" s="1" t="n"/>
      <c r="AD886" s="1" t="n"/>
      <c r="AE886" s="1" t="n"/>
      <c r="AF886" s="1" t="n"/>
      <c r="AG886" s="1" t="n"/>
    </row>
    <row r="887">
      <c r="A887" s="1" t="n"/>
      <c r="B887" s="1" t="n"/>
      <c r="C887" s="1" t="n"/>
      <c r="D887" s="1" t="n"/>
      <c r="E887" s="1" t="n"/>
      <c r="F887" s="1" t="n"/>
      <c r="G887" s="1" t="n"/>
      <c r="H887" s="1" t="n"/>
      <c r="I887" s="1" t="n"/>
      <c r="J887" s="1" t="n"/>
      <c r="K887" s="1" t="n"/>
      <c r="L887" s="1" t="n"/>
      <c r="M887" s="1" t="n"/>
      <c r="N887" s="1" t="n"/>
      <c r="O887" s="1" t="n"/>
      <c r="P887" s="1" t="n"/>
      <c r="Q887" s="1" t="n"/>
      <c r="R887" s="1" t="n"/>
      <c r="S887" s="1" t="n"/>
      <c r="T887" s="1" t="n"/>
      <c r="U887" s="1" t="n"/>
      <c r="V887" s="1" t="n"/>
      <c r="W887" s="1" t="n"/>
      <c r="X887" s="1" t="n"/>
      <c r="Y887" s="1" t="n"/>
      <c r="Z887" s="1" t="n"/>
      <c r="AA887" s="1" t="n"/>
      <c r="AB887" s="1" t="n"/>
      <c r="AC887" s="1" t="n"/>
      <c r="AD887" s="1" t="n"/>
      <c r="AE887" s="1" t="n"/>
      <c r="AF887" s="1" t="n"/>
      <c r="AG887" s="1" t="n"/>
    </row>
    <row r="888">
      <c r="A888" s="1" t="n"/>
      <c r="B888" s="1" t="n"/>
      <c r="C888" s="1" t="n"/>
      <c r="D888" s="1" t="n"/>
      <c r="E888" s="1" t="n"/>
      <c r="F888" s="1" t="n"/>
      <c r="G888" s="1" t="n"/>
      <c r="H888" s="1" t="n"/>
      <c r="I888" s="1" t="n"/>
      <c r="J888" s="1" t="n"/>
      <c r="K888" s="1" t="n"/>
      <c r="L888" s="1" t="n"/>
      <c r="M888" s="1" t="n"/>
      <c r="N888" s="1" t="n"/>
      <c r="O888" s="1" t="n"/>
      <c r="P888" s="1" t="n"/>
      <c r="Q888" s="1" t="n"/>
      <c r="R888" s="1" t="n"/>
      <c r="S888" s="1" t="n"/>
      <c r="T888" s="1" t="n"/>
      <c r="U888" s="1" t="n"/>
      <c r="V888" s="1" t="n"/>
      <c r="W888" s="1" t="n"/>
      <c r="X888" s="1" t="n"/>
      <c r="Y888" s="1" t="n"/>
      <c r="Z888" s="1" t="n"/>
      <c r="AA888" s="1" t="n"/>
      <c r="AB888" s="1" t="n"/>
      <c r="AC888" s="1" t="n"/>
      <c r="AD888" s="1" t="n"/>
      <c r="AE888" s="1" t="n"/>
      <c r="AF888" s="1" t="n"/>
      <c r="AG888" s="1" t="n"/>
    </row>
    <row r="889">
      <c r="A889" s="1" t="n"/>
      <c r="B889" s="1" t="n"/>
      <c r="C889" s="1" t="n"/>
      <c r="D889" s="1" t="n"/>
      <c r="E889" s="1" t="n"/>
      <c r="F889" s="1" t="n"/>
      <c r="G889" s="1" t="n"/>
      <c r="H889" s="1" t="n"/>
      <c r="I889" s="1" t="n"/>
      <c r="J889" s="1" t="n"/>
      <c r="K889" s="1" t="n"/>
      <c r="L889" s="1" t="n"/>
      <c r="M889" s="1" t="n"/>
      <c r="N889" s="1" t="n"/>
      <c r="O889" s="1" t="n"/>
      <c r="P889" s="1" t="n"/>
      <c r="Q889" s="1" t="n"/>
      <c r="R889" s="1" t="n"/>
      <c r="S889" s="1" t="n"/>
      <c r="T889" s="1" t="n"/>
      <c r="U889" s="1" t="n"/>
      <c r="V889" s="1" t="n"/>
      <c r="W889" s="1" t="n"/>
      <c r="X889" s="1" t="n"/>
      <c r="Y889" s="1" t="n"/>
      <c r="Z889" s="1" t="n"/>
      <c r="AA889" s="1" t="n"/>
      <c r="AB889" s="1" t="n"/>
      <c r="AC889" s="1" t="n"/>
      <c r="AD889" s="1" t="n"/>
      <c r="AE889" s="1" t="n"/>
      <c r="AF889" s="1" t="n"/>
      <c r="AG889" s="1" t="n"/>
    </row>
    <row r="890">
      <c r="A890" s="1" t="n"/>
      <c r="B890" s="1" t="n"/>
      <c r="C890" s="1" t="n"/>
      <c r="D890" s="1" t="n"/>
      <c r="E890" s="1" t="n"/>
      <c r="F890" s="1" t="n"/>
      <c r="G890" s="1" t="n"/>
      <c r="H890" s="1" t="n"/>
      <c r="I890" s="1" t="n"/>
      <c r="J890" s="1" t="n"/>
      <c r="K890" s="1" t="n"/>
      <c r="L890" s="1" t="n"/>
      <c r="M890" s="1" t="n"/>
      <c r="N890" s="1" t="n"/>
      <c r="O890" s="1" t="n"/>
      <c r="P890" s="1" t="n"/>
      <c r="Q890" s="1" t="n"/>
      <c r="R890" s="1" t="n"/>
      <c r="S890" s="1" t="n"/>
      <c r="T890" s="1" t="n"/>
      <c r="U890" s="1" t="n"/>
      <c r="V890" s="1" t="n"/>
      <c r="W890" s="1" t="n"/>
      <c r="X890" s="1" t="n"/>
      <c r="Y890" s="1" t="n"/>
      <c r="Z890" s="1" t="n"/>
      <c r="AA890" s="1" t="n"/>
      <c r="AB890" s="1" t="n"/>
      <c r="AC890" s="1" t="n"/>
      <c r="AD890" s="1" t="n"/>
      <c r="AE890" s="1" t="n"/>
      <c r="AF890" s="1" t="n"/>
      <c r="AG890" s="1" t="n"/>
    </row>
    <row r="891">
      <c r="A891" s="1" t="n"/>
      <c r="B891" s="1" t="n"/>
      <c r="C891" s="1" t="n"/>
      <c r="D891" s="1" t="n"/>
      <c r="E891" s="1" t="n"/>
      <c r="F891" s="1" t="n"/>
      <c r="G891" s="1" t="n"/>
      <c r="H891" s="1" t="n"/>
      <c r="I891" s="1" t="n"/>
      <c r="J891" s="1" t="n"/>
      <c r="K891" s="1" t="n"/>
      <c r="L891" s="1" t="n"/>
      <c r="M891" s="1" t="n"/>
      <c r="N891" s="1" t="n"/>
      <c r="O891" s="1" t="n"/>
      <c r="P891" s="1" t="n"/>
      <c r="Q891" s="1" t="n"/>
      <c r="R891" s="1" t="n"/>
      <c r="S891" s="1" t="n"/>
      <c r="T891" s="1" t="n"/>
      <c r="U891" s="1" t="n"/>
      <c r="V891" s="1" t="n"/>
      <c r="W891" s="1" t="n"/>
      <c r="X891" s="1" t="n"/>
      <c r="Y891" s="1" t="n"/>
      <c r="Z891" s="1" t="n"/>
      <c r="AA891" s="1" t="n"/>
      <c r="AB891" s="1" t="n"/>
      <c r="AC891" s="1" t="n"/>
      <c r="AD891" s="1" t="n"/>
      <c r="AE891" s="1" t="n"/>
      <c r="AF891" s="1" t="n"/>
      <c r="AG891" s="1" t="n"/>
    </row>
    <row r="892">
      <c r="A892" s="1" t="n"/>
      <c r="B892" s="1" t="n"/>
      <c r="C892" s="1" t="n"/>
      <c r="D892" s="1" t="n"/>
      <c r="E892" s="1" t="n"/>
      <c r="F892" s="1" t="n"/>
      <c r="G892" s="1" t="n"/>
      <c r="H892" s="1" t="n"/>
      <c r="I892" s="1" t="n"/>
      <c r="J892" s="1" t="n"/>
      <c r="K892" s="1" t="n"/>
      <c r="L892" s="1" t="n"/>
      <c r="M892" s="1" t="n"/>
      <c r="N892" s="1" t="n"/>
      <c r="O892" s="1" t="n"/>
      <c r="P892" s="1" t="n"/>
      <c r="Q892" s="1" t="n"/>
      <c r="R892" s="1" t="n"/>
      <c r="S892" s="1" t="n"/>
      <c r="T892" s="1" t="n"/>
      <c r="U892" s="1" t="n"/>
      <c r="V892" s="1" t="n"/>
      <c r="W892" s="1" t="n"/>
      <c r="X892" s="1" t="n"/>
      <c r="Y892" s="1" t="n"/>
      <c r="Z892" s="1" t="n"/>
      <c r="AA892" s="1" t="n"/>
      <c r="AB892" s="1" t="n"/>
      <c r="AC892" s="1" t="n"/>
      <c r="AD892" s="1" t="n"/>
      <c r="AE892" s="1" t="n"/>
      <c r="AF892" s="1" t="n"/>
      <c r="AG892" s="1" t="n"/>
    </row>
    <row r="893">
      <c r="A893" s="1" t="n"/>
      <c r="B893" s="1" t="n"/>
      <c r="C893" s="1" t="n"/>
      <c r="D893" s="1" t="n"/>
      <c r="E893" s="1" t="n"/>
      <c r="F893" s="1" t="n"/>
      <c r="G893" s="1" t="n"/>
      <c r="H893" s="1" t="n"/>
      <c r="I893" s="1" t="n"/>
      <c r="J893" s="1" t="n"/>
      <c r="K893" s="1" t="n"/>
      <c r="L893" s="1" t="n"/>
      <c r="M893" s="1" t="n"/>
      <c r="N893" s="1" t="n"/>
      <c r="O893" s="1" t="n"/>
      <c r="P893" s="1" t="n"/>
      <c r="Q893" s="1" t="n"/>
      <c r="R893" s="1" t="n"/>
      <c r="S893" s="1" t="n"/>
      <c r="T893" s="1" t="n"/>
      <c r="U893" s="1" t="n"/>
      <c r="V893" s="1" t="n"/>
      <c r="W893" s="1" t="n"/>
      <c r="X893" s="1" t="n"/>
      <c r="Y893" s="1" t="n"/>
      <c r="Z893" s="1" t="n"/>
      <c r="AA893" s="1" t="n"/>
      <c r="AB893" s="1" t="n"/>
      <c r="AC893" s="1" t="n"/>
      <c r="AD893" s="1" t="n"/>
      <c r="AE893" s="1" t="n"/>
      <c r="AF893" s="1" t="n"/>
      <c r="AG893" s="1" t="n"/>
    </row>
    <row r="894">
      <c r="A894" s="1" t="n"/>
      <c r="B894" s="1" t="n"/>
      <c r="C894" s="1" t="n"/>
      <c r="D894" s="1" t="n"/>
      <c r="E894" s="1" t="n"/>
      <c r="F894" s="1" t="n"/>
      <c r="G894" s="1" t="n"/>
      <c r="H894" s="1" t="n"/>
      <c r="I894" s="1" t="n"/>
      <c r="J894" s="1" t="n"/>
      <c r="K894" s="1" t="n"/>
      <c r="L894" s="1" t="n"/>
      <c r="M894" s="1" t="n"/>
      <c r="N894" s="1" t="n"/>
      <c r="O894" s="1" t="n"/>
      <c r="P894" s="1" t="n"/>
      <c r="Q894" s="1" t="n"/>
      <c r="R894" s="1" t="n"/>
      <c r="S894" s="1" t="n"/>
      <c r="T894" s="1" t="n"/>
      <c r="U894" s="1" t="n"/>
      <c r="V894" s="1" t="n"/>
      <c r="W894" s="1" t="n"/>
      <c r="X894" s="1" t="n"/>
      <c r="Y894" s="1" t="n"/>
      <c r="Z894" s="1" t="n"/>
      <c r="AA894" s="1" t="n"/>
      <c r="AB894" s="1" t="n"/>
      <c r="AC894" s="1" t="n"/>
      <c r="AD894" s="1" t="n"/>
      <c r="AE894" s="1" t="n"/>
      <c r="AF894" s="1" t="n"/>
      <c r="AG894" s="1" t="n"/>
    </row>
    <row r="895">
      <c r="A895" s="1" t="n"/>
      <c r="B895" s="1" t="n"/>
      <c r="C895" s="1" t="n"/>
      <c r="D895" s="1" t="n"/>
      <c r="E895" s="1" t="n"/>
      <c r="F895" s="1" t="n"/>
      <c r="G895" s="1" t="n"/>
      <c r="H895" s="1" t="n"/>
      <c r="I895" s="1" t="n"/>
      <c r="J895" s="1" t="n"/>
      <c r="K895" s="1" t="n"/>
      <c r="L895" s="1" t="n"/>
      <c r="M895" s="1" t="n"/>
      <c r="N895" s="1" t="n"/>
      <c r="O895" s="1" t="n"/>
      <c r="P895" s="1" t="n"/>
      <c r="Q895" s="1" t="n"/>
      <c r="R895" s="1" t="n"/>
      <c r="S895" s="1" t="n"/>
      <c r="T895" s="1" t="n"/>
      <c r="U895" s="1" t="n"/>
      <c r="V895" s="1" t="n"/>
      <c r="W895" s="1" t="n"/>
      <c r="X895" s="1" t="n"/>
      <c r="Y895" s="1" t="n"/>
      <c r="Z895" s="1" t="n"/>
      <c r="AA895" s="1" t="n"/>
      <c r="AB895" s="1" t="n"/>
      <c r="AC895" s="1" t="n"/>
      <c r="AD895" s="1" t="n"/>
      <c r="AE895" s="1" t="n"/>
      <c r="AF895" s="1" t="n"/>
      <c r="AG895" s="1" t="n"/>
    </row>
    <row r="896">
      <c r="A896" s="1" t="n"/>
      <c r="B896" s="1" t="n"/>
      <c r="C896" s="1" t="n"/>
      <c r="D896" s="1" t="n"/>
      <c r="E896" s="1" t="n"/>
      <c r="F896" s="1" t="n"/>
      <c r="G896" s="1" t="n"/>
      <c r="H896" s="1" t="n"/>
      <c r="I896" s="1" t="n"/>
      <c r="J896" s="1" t="n"/>
      <c r="K896" s="1" t="n"/>
      <c r="L896" s="1" t="n"/>
      <c r="M896" s="1" t="n"/>
      <c r="N896" s="1" t="n"/>
      <c r="O896" s="1" t="n"/>
      <c r="P896" s="1" t="n"/>
      <c r="Q896" s="1" t="n"/>
      <c r="R896" s="1" t="n"/>
      <c r="S896" s="1" t="n"/>
      <c r="T896" s="1" t="n"/>
      <c r="U896" s="1" t="n"/>
      <c r="V896" s="1" t="n"/>
      <c r="W896" s="1" t="n"/>
      <c r="X896" s="1" t="n"/>
      <c r="Y896" s="1" t="n"/>
      <c r="Z896" s="1" t="n"/>
      <c r="AA896" s="1" t="n"/>
      <c r="AB896" s="1" t="n"/>
      <c r="AC896" s="1" t="n"/>
      <c r="AD896" s="1" t="n"/>
      <c r="AE896" s="1" t="n"/>
      <c r="AF896" s="1" t="n"/>
      <c r="AG896" s="1" t="n"/>
    </row>
    <row r="897">
      <c r="A897" s="1" t="n"/>
      <c r="B897" s="1" t="n"/>
      <c r="C897" s="1" t="n"/>
      <c r="D897" s="1" t="n"/>
      <c r="E897" s="1" t="n"/>
      <c r="F897" s="1" t="n"/>
      <c r="G897" s="1" t="n"/>
      <c r="H897" s="1" t="n"/>
      <c r="I897" s="1" t="n"/>
      <c r="J897" s="1" t="n"/>
      <c r="K897" s="1" t="n"/>
      <c r="L897" s="1" t="n"/>
      <c r="M897" s="1" t="n"/>
      <c r="N897" s="1" t="n"/>
      <c r="O897" s="1" t="n"/>
      <c r="P897" s="1" t="n"/>
      <c r="Q897" s="1" t="n"/>
      <c r="R897" s="1" t="n"/>
      <c r="S897" s="1" t="n"/>
      <c r="T897" s="1" t="n"/>
      <c r="U897" s="1" t="n"/>
      <c r="V897" s="1" t="n"/>
      <c r="W897" s="1" t="n"/>
      <c r="X897" s="1" t="n"/>
      <c r="Y897" s="1" t="n"/>
      <c r="Z897" s="1" t="n"/>
      <c r="AA897" s="1" t="n"/>
      <c r="AB897" s="1" t="n"/>
      <c r="AC897" s="1" t="n"/>
      <c r="AD897" s="1" t="n"/>
      <c r="AE897" s="1" t="n"/>
      <c r="AF897" s="1" t="n"/>
      <c r="AG897" s="1" t="n"/>
    </row>
    <row r="898">
      <c r="A898" s="1" t="n"/>
      <c r="B898" s="1" t="n"/>
      <c r="C898" s="1" t="n"/>
      <c r="D898" s="1" t="n"/>
      <c r="E898" s="1" t="n"/>
      <c r="F898" s="1" t="n"/>
      <c r="G898" s="1" t="n"/>
      <c r="H898" s="1" t="n"/>
      <c r="I898" s="1" t="n"/>
      <c r="J898" s="1" t="n"/>
      <c r="K898" s="1" t="n"/>
      <c r="L898" s="1" t="n"/>
      <c r="M898" s="1" t="n"/>
      <c r="N898" s="1" t="n"/>
      <c r="O898" s="1" t="n"/>
      <c r="P898" s="1" t="n"/>
      <c r="Q898" s="1" t="n"/>
      <c r="R898" s="1" t="n"/>
      <c r="S898" s="1" t="n"/>
      <c r="T898" s="1" t="n"/>
      <c r="U898" s="1" t="n"/>
      <c r="V898" s="1" t="n"/>
      <c r="W898" s="1" t="n"/>
      <c r="X898" s="1" t="n"/>
      <c r="Y898" s="1" t="n"/>
      <c r="Z898" s="1" t="n"/>
      <c r="AA898" s="1" t="n"/>
      <c r="AB898" s="1" t="n"/>
      <c r="AC898" s="1" t="n"/>
      <c r="AD898" s="1" t="n"/>
      <c r="AE898" s="1" t="n"/>
      <c r="AF898" s="1" t="n"/>
      <c r="AG898" s="1" t="n"/>
    </row>
    <row r="899">
      <c r="A899" s="1" t="n"/>
      <c r="B899" s="1" t="n"/>
      <c r="C899" s="1" t="n"/>
      <c r="D899" s="1" t="n"/>
      <c r="E899" s="1" t="n"/>
      <c r="F899" s="1" t="n"/>
      <c r="G899" s="1" t="n"/>
      <c r="H899" s="1" t="n"/>
      <c r="I899" s="1" t="n"/>
      <c r="J899" s="1" t="n"/>
      <c r="K899" s="1" t="n"/>
      <c r="L899" s="1" t="n"/>
      <c r="M899" s="1" t="n"/>
      <c r="N899" s="1" t="n"/>
      <c r="O899" s="1" t="n"/>
      <c r="P899" s="1" t="n"/>
      <c r="Q899" s="1" t="n"/>
      <c r="R899" s="1" t="n"/>
      <c r="S899" s="1" t="n"/>
      <c r="T899" s="1" t="n"/>
      <c r="U899" s="1" t="n"/>
      <c r="V899" s="1" t="n"/>
      <c r="W899" s="1" t="n"/>
      <c r="X899" s="1" t="n"/>
      <c r="Y899" s="1" t="n"/>
      <c r="Z899" s="1" t="n"/>
      <c r="AA899" s="1" t="n"/>
      <c r="AB899" s="1" t="n"/>
      <c r="AC899" s="1" t="n"/>
      <c r="AD899" s="1" t="n"/>
      <c r="AE899" s="1" t="n"/>
      <c r="AF899" s="1" t="n"/>
      <c r="AG899" s="1" t="n"/>
    </row>
    <row r="900">
      <c r="A900" s="1" t="n"/>
      <c r="B900" s="1" t="n"/>
      <c r="C900" s="1" t="n"/>
      <c r="D900" s="1" t="n"/>
      <c r="E900" s="1" t="n"/>
      <c r="F900" s="1" t="n"/>
      <c r="G900" s="1" t="n"/>
      <c r="H900" s="1" t="n"/>
      <c r="I900" s="1" t="n"/>
      <c r="J900" s="1" t="n"/>
      <c r="K900" s="1" t="n"/>
      <c r="L900" s="1" t="n"/>
      <c r="M900" s="1" t="n"/>
      <c r="N900" s="1" t="n"/>
      <c r="O900" s="1" t="n"/>
      <c r="P900" s="1" t="n"/>
      <c r="Q900" s="1" t="n"/>
      <c r="R900" s="1" t="n"/>
      <c r="S900" s="1" t="n"/>
      <c r="T900" s="1" t="n"/>
      <c r="U900" s="1" t="n"/>
      <c r="V900" s="1" t="n"/>
      <c r="W900" s="1" t="n"/>
      <c r="X900" s="1" t="n"/>
      <c r="Y900" s="1" t="n"/>
      <c r="Z900" s="1" t="n"/>
      <c r="AA900" s="1" t="n"/>
      <c r="AB900" s="1" t="n"/>
      <c r="AC900" s="1" t="n"/>
      <c r="AD900" s="1" t="n"/>
      <c r="AE900" s="1" t="n"/>
      <c r="AF900" s="1" t="n"/>
      <c r="AG900" s="1" t="n"/>
    </row>
    <row r="901">
      <c r="A901" s="1" t="n"/>
      <c r="B901" s="1" t="n"/>
      <c r="C901" s="1" t="n"/>
      <c r="D901" s="1" t="n"/>
      <c r="E901" s="1" t="n"/>
      <c r="F901" s="1" t="n"/>
      <c r="G901" s="1" t="n"/>
      <c r="H901" s="1" t="n"/>
      <c r="I901" s="1" t="n"/>
      <c r="J901" s="1" t="n"/>
      <c r="K901" s="1" t="n"/>
      <c r="L901" s="1" t="n"/>
      <c r="M901" s="1" t="n"/>
      <c r="N901" s="1" t="n"/>
      <c r="O901" s="1" t="n"/>
      <c r="P901" s="1" t="n"/>
      <c r="Q901" s="1" t="n"/>
      <c r="R901" s="1" t="n"/>
      <c r="S901" s="1" t="n"/>
      <c r="T901" s="1" t="n"/>
      <c r="U901" s="1" t="n"/>
      <c r="V901" s="1" t="n"/>
      <c r="W901" s="1" t="n"/>
      <c r="X901" s="1" t="n"/>
      <c r="Y901" s="1" t="n"/>
      <c r="Z901" s="1" t="n"/>
      <c r="AA901" s="1" t="n"/>
      <c r="AB901" s="1" t="n"/>
      <c r="AC901" s="1" t="n"/>
      <c r="AD901" s="1" t="n"/>
      <c r="AE901" s="1" t="n"/>
      <c r="AF901" s="1" t="n"/>
      <c r="AG901" s="1" t="n"/>
    </row>
    <row r="902">
      <c r="A902" s="1" t="n"/>
      <c r="B902" s="1" t="n"/>
      <c r="C902" s="1" t="n"/>
      <c r="D902" s="1" t="n"/>
      <c r="E902" s="1" t="n"/>
      <c r="F902" s="1" t="n"/>
      <c r="G902" s="1" t="n"/>
      <c r="H902" s="1" t="n"/>
      <c r="I902" s="1" t="n"/>
      <c r="J902" s="1" t="n"/>
      <c r="K902" s="1" t="n"/>
      <c r="L902" s="1" t="n"/>
      <c r="M902" s="1" t="n"/>
      <c r="N902" s="1" t="n"/>
      <c r="O902" s="1" t="n"/>
      <c r="P902" s="1" t="n"/>
      <c r="Q902" s="1" t="n"/>
      <c r="R902" s="1" t="n"/>
      <c r="S902" s="1" t="n"/>
      <c r="T902" s="1" t="n"/>
      <c r="U902" s="1" t="n"/>
      <c r="V902" s="1" t="n"/>
      <c r="W902" s="1" t="n"/>
      <c r="X902" s="1" t="n"/>
      <c r="Y902" s="1" t="n"/>
      <c r="Z902" s="1" t="n"/>
      <c r="AA902" s="1" t="n"/>
      <c r="AB902" s="1" t="n"/>
      <c r="AC902" s="1" t="n"/>
      <c r="AD902" s="1" t="n"/>
      <c r="AE902" s="1" t="n"/>
      <c r="AF902" s="1" t="n"/>
      <c r="AG902" s="1" t="n"/>
    </row>
    <row r="903">
      <c r="A903" s="1" t="n"/>
      <c r="B903" s="1" t="n"/>
      <c r="C903" s="1" t="n"/>
      <c r="D903" s="1" t="n"/>
      <c r="E903" s="1" t="n"/>
      <c r="F903" s="1" t="n"/>
      <c r="G903" s="1" t="n"/>
      <c r="H903" s="1" t="n"/>
      <c r="I903" s="1" t="n"/>
      <c r="J903" s="1" t="n"/>
      <c r="K903" s="1" t="n"/>
      <c r="L903" s="1" t="n"/>
      <c r="M903" s="1" t="n"/>
      <c r="N903" s="1" t="n"/>
      <c r="O903" s="1" t="n"/>
      <c r="P903" s="1" t="n"/>
      <c r="Q903" s="1" t="n"/>
      <c r="R903" s="1" t="n"/>
      <c r="S903" s="1" t="n"/>
      <c r="T903" s="1" t="n"/>
      <c r="U903" s="1" t="n"/>
      <c r="V903" s="1" t="n"/>
      <c r="W903" s="1" t="n"/>
      <c r="X903" s="1" t="n"/>
      <c r="Y903" s="1" t="n"/>
      <c r="Z903" s="1" t="n"/>
      <c r="AA903" s="1" t="n"/>
      <c r="AB903" s="1" t="n"/>
      <c r="AC903" s="1" t="n"/>
      <c r="AD903" s="1" t="n"/>
      <c r="AE903" s="1" t="n"/>
      <c r="AF903" s="1" t="n"/>
      <c r="AG903" s="1" t="n"/>
    </row>
    <row r="904">
      <c r="A904" s="1" t="n"/>
      <c r="B904" s="1" t="n"/>
      <c r="C904" s="1" t="n"/>
      <c r="D904" s="1" t="n"/>
      <c r="E904" s="1" t="n"/>
      <c r="F904" s="1" t="n"/>
      <c r="G904" s="1" t="n"/>
      <c r="H904" s="1" t="n"/>
      <c r="I904" s="1" t="n"/>
      <c r="J904" s="1" t="n"/>
      <c r="K904" s="1" t="n"/>
      <c r="L904" s="1" t="n"/>
      <c r="M904" s="1" t="n"/>
      <c r="N904" s="1" t="n"/>
      <c r="O904" s="1" t="n"/>
      <c r="P904" s="1" t="n"/>
      <c r="Q904" s="1" t="n"/>
      <c r="R904" s="1" t="n"/>
      <c r="S904" s="1" t="n"/>
      <c r="T904" s="1" t="n"/>
      <c r="U904" s="1" t="n"/>
      <c r="V904" s="1" t="n"/>
      <c r="W904" s="1" t="n"/>
      <c r="X904" s="1" t="n"/>
      <c r="Y904" s="1" t="n"/>
      <c r="Z904" s="1" t="n"/>
      <c r="AA904" s="1" t="n"/>
      <c r="AB904" s="1" t="n"/>
      <c r="AC904" s="1" t="n"/>
      <c r="AD904" s="1" t="n"/>
      <c r="AE904" s="1" t="n"/>
      <c r="AF904" s="1" t="n"/>
      <c r="AG904" s="1" t="n"/>
    </row>
    <row r="905">
      <c r="A905" s="1" t="n"/>
      <c r="B905" s="1" t="n"/>
      <c r="C905" s="1" t="n"/>
      <c r="D905" s="1" t="n"/>
      <c r="E905" s="1" t="n"/>
      <c r="F905" s="1" t="n"/>
      <c r="G905" s="1" t="n"/>
      <c r="H905" s="1" t="n"/>
      <c r="I905" s="1" t="n"/>
      <c r="J905" s="1" t="n"/>
      <c r="K905" s="1" t="n"/>
      <c r="L905" s="1" t="n"/>
      <c r="M905" s="1" t="n"/>
      <c r="N905" s="1" t="n"/>
      <c r="O905" s="1" t="n"/>
      <c r="P905" s="1" t="n"/>
      <c r="Q905" s="1" t="n"/>
      <c r="R905" s="1" t="n"/>
      <c r="S905" s="1" t="n"/>
      <c r="T905" s="1" t="n"/>
      <c r="U905" s="1" t="n"/>
      <c r="V905" s="1" t="n"/>
      <c r="W905" s="1" t="n"/>
      <c r="X905" s="1" t="n"/>
      <c r="Y905" s="1" t="n"/>
      <c r="Z905" s="1" t="n"/>
      <c r="AA905" s="1" t="n"/>
      <c r="AB905" s="1" t="n"/>
      <c r="AC905" s="1" t="n"/>
      <c r="AD905" s="1" t="n"/>
      <c r="AE905" s="1" t="n"/>
      <c r="AF905" s="1" t="n"/>
      <c r="AG905" s="1" t="n"/>
    </row>
    <row r="906">
      <c r="A906" s="1" t="n"/>
      <c r="B906" s="1" t="n"/>
      <c r="C906" s="1" t="n"/>
      <c r="D906" s="1" t="n"/>
      <c r="E906" s="1" t="n"/>
      <c r="F906" s="1" t="n"/>
      <c r="G906" s="1" t="n"/>
      <c r="H906" s="1" t="n"/>
      <c r="I906" s="1" t="n"/>
      <c r="J906" s="1" t="n"/>
      <c r="K906" s="1" t="n"/>
      <c r="L906" s="1" t="n"/>
      <c r="M906" s="1" t="n"/>
      <c r="N906" s="1" t="n"/>
      <c r="O906" s="1" t="n"/>
      <c r="P906" s="1" t="n"/>
      <c r="Q906" s="1" t="n"/>
      <c r="R906" s="1" t="n"/>
      <c r="S906" s="1" t="n"/>
      <c r="T906" s="1" t="n"/>
      <c r="U906" s="1" t="n"/>
      <c r="V906" s="1" t="n"/>
      <c r="W906" s="1" t="n"/>
      <c r="X906" s="1" t="n"/>
      <c r="Y906" s="1" t="n"/>
      <c r="Z906" s="1" t="n"/>
      <c r="AA906" s="1" t="n"/>
      <c r="AB906" s="1" t="n"/>
      <c r="AC906" s="1" t="n"/>
      <c r="AD906" s="1" t="n"/>
      <c r="AE906" s="1" t="n"/>
      <c r="AF906" s="1" t="n"/>
      <c r="AG906" s="1" t="n"/>
    </row>
    <row r="907">
      <c r="A907" s="1" t="n"/>
      <c r="B907" s="1" t="n"/>
      <c r="C907" s="1" t="n"/>
      <c r="D907" s="1" t="n"/>
      <c r="E907" s="1" t="n"/>
      <c r="F907" s="1" t="n"/>
      <c r="G907" s="1" t="n"/>
      <c r="H907" s="1" t="n"/>
      <c r="I907" s="1" t="n"/>
      <c r="J907" s="1" t="n"/>
      <c r="K907" s="1" t="n"/>
      <c r="L907" s="1" t="n"/>
      <c r="M907" s="1" t="n"/>
      <c r="N907" s="1" t="n"/>
      <c r="O907" s="1" t="n"/>
      <c r="P907" s="1" t="n"/>
      <c r="Q907" s="1" t="n"/>
      <c r="R907" s="1" t="n"/>
      <c r="S907" s="1" t="n"/>
      <c r="T907" s="1" t="n"/>
      <c r="U907" s="1" t="n"/>
      <c r="V907" s="1" t="n"/>
      <c r="W907" s="1" t="n"/>
      <c r="X907" s="1" t="n"/>
      <c r="Y907" s="1" t="n"/>
      <c r="Z907" s="1" t="n"/>
      <c r="AA907" s="1" t="n"/>
      <c r="AB907" s="1" t="n"/>
      <c r="AC907" s="1" t="n"/>
      <c r="AD907" s="1" t="n"/>
      <c r="AE907" s="1" t="n"/>
      <c r="AF907" s="1" t="n"/>
      <c r="AG907" s="1" t="n"/>
    </row>
    <row r="908">
      <c r="A908" s="1" t="n"/>
      <c r="B908" s="1" t="n"/>
      <c r="C908" s="1" t="n"/>
      <c r="D908" s="1" t="n"/>
      <c r="E908" s="1" t="n"/>
      <c r="F908" s="1" t="n"/>
      <c r="G908" s="1" t="n"/>
      <c r="H908" s="1" t="n"/>
      <c r="I908" s="1" t="n"/>
      <c r="J908" s="1" t="n"/>
      <c r="K908" s="1" t="n"/>
      <c r="L908" s="1" t="n"/>
      <c r="M908" s="1" t="n"/>
      <c r="N908" s="1" t="n"/>
      <c r="O908" s="1" t="n"/>
      <c r="P908" s="1" t="n"/>
      <c r="Q908" s="1" t="n"/>
      <c r="R908" s="1" t="n"/>
      <c r="S908" s="1" t="n"/>
      <c r="T908" s="1" t="n"/>
      <c r="U908" s="1" t="n"/>
      <c r="V908" s="1" t="n"/>
      <c r="W908" s="1" t="n"/>
      <c r="X908" s="1" t="n"/>
      <c r="Y908" s="1" t="n"/>
      <c r="Z908" s="1" t="n"/>
      <c r="AA908" s="1" t="n"/>
      <c r="AB908" s="1" t="n"/>
      <c r="AC908" s="1" t="n"/>
      <c r="AD908" s="1" t="n"/>
      <c r="AE908" s="1" t="n"/>
      <c r="AF908" s="1" t="n"/>
      <c r="AG908" s="1" t="n"/>
    </row>
    <row r="909">
      <c r="A909" s="1" t="n"/>
      <c r="B909" s="1" t="n"/>
      <c r="C909" s="1" t="n"/>
      <c r="D909" s="1" t="n"/>
      <c r="E909" s="1" t="n"/>
      <c r="F909" s="1" t="n"/>
      <c r="G909" s="1" t="n"/>
      <c r="H909" s="1" t="n"/>
      <c r="I909" s="1" t="n"/>
      <c r="J909" s="1" t="n"/>
      <c r="K909" s="1" t="n"/>
      <c r="L909" s="1" t="n"/>
      <c r="M909" s="1" t="n"/>
      <c r="N909" s="1" t="n"/>
      <c r="O909" s="1" t="n"/>
      <c r="P909" s="1" t="n"/>
      <c r="Q909" s="1" t="n"/>
      <c r="R909" s="1" t="n"/>
      <c r="S909" s="1" t="n"/>
      <c r="T909" s="1" t="n"/>
      <c r="U909" s="1" t="n"/>
      <c r="V909" s="1" t="n"/>
      <c r="W909" s="1" t="n"/>
      <c r="X909" s="1" t="n"/>
      <c r="Y909" s="1" t="n"/>
      <c r="Z909" s="1" t="n"/>
      <c r="AA909" s="1" t="n"/>
      <c r="AB909" s="1" t="n"/>
      <c r="AC909" s="1" t="n"/>
      <c r="AD909" s="1" t="n"/>
      <c r="AE909" s="1" t="n"/>
      <c r="AF909" s="1" t="n"/>
      <c r="AG909" s="1" t="n"/>
    </row>
    <row r="910">
      <c r="A910" s="1" t="n"/>
      <c r="B910" s="1" t="n"/>
      <c r="C910" s="1" t="n"/>
      <c r="D910" s="1" t="n"/>
      <c r="E910" s="1" t="n"/>
      <c r="F910" s="1" t="n"/>
      <c r="G910" s="1" t="n"/>
      <c r="H910" s="1" t="n"/>
      <c r="I910" s="1" t="n"/>
      <c r="J910" s="1" t="n"/>
      <c r="K910" s="1" t="n"/>
      <c r="L910" s="1" t="n"/>
      <c r="M910" s="1" t="n"/>
      <c r="N910" s="1" t="n"/>
      <c r="O910" s="1" t="n"/>
      <c r="P910" s="1" t="n"/>
      <c r="Q910" s="1" t="n"/>
      <c r="R910" s="1" t="n"/>
      <c r="S910" s="1" t="n"/>
      <c r="T910" s="1" t="n"/>
      <c r="U910" s="1" t="n"/>
      <c r="V910" s="1" t="n"/>
      <c r="W910" s="1" t="n"/>
      <c r="X910" s="1" t="n"/>
      <c r="Y910" s="1" t="n"/>
      <c r="Z910" s="1" t="n"/>
      <c r="AA910" s="1" t="n"/>
      <c r="AB910" s="1" t="n"/>
      <c r="AC910" s="1" t="n"/>
      <c r="AD910" s="1" t="n"/>
      <c r="AE910" s="1" t="n"/>
      <c r="AF910" s="1" t="n"/>
      <c r="AG910" s="1" t="n"/>
    </row>
    <row r="911">
      <c r="A911" s="1" t="n"/>
      <c r="B911" s="1" t="n"/>
      <c r="C911" s="1" t="n"/>
      <c r="D911" s="1" t="n"/>
      <c r="E911" s="1" t="n"/>
      <c r="F911" s="1" t="n"/>
      <c r="G911" s="1" t="n"/>
      <c r="H911" s="1" t="n"/>
      <c r="I911" s="1" t="n"/>
      <c r="J911" s="1" t="n"/>
      <c r="K911" s="1" t="n"/>
      <c r="L911" s="1" t="n"/>
      <c r="M911" s="1" t="n"/>
      <c r="N911" s="1" t="n"/>
      <c r="O911" s="1" t="n"/>
      <c r="P911" s="1" t="n"/>
      <c r="Q911" s="1" t="n"/>
      <c r="R911" s="1" t="n"/>
      <c r="S911" s="1" t="n"/>
      <c r="T911" s="1" t="n"/>
      <c r="U911" s="1" t="n"/>
      <c r="V911" s="1" t="n"/>
      <c r="W911" s="1" t="n"/>
      <c r="X911" s="1" t="n"/>
      <c r="Y911" s="1" t="n"/>
      <c r="Z911" s="1" t="n"/>
      <c r="AA911" s="1" t="n"/>
      <c r="AB911" s="1" t="n"/>
      <c r="AC911" s="1" t="n"/>
      <c r="AD911" s="1" t="n"/>
      <c r="AE911" s="1" t="n"/>
      <c r="AF911" s="1" t="n"/>
      <c r="AG911" s="1" t="n"/>
    </row>
    <row r="912">
      <c r="A912" s="1" t="n"/>
      <c r="B912" s="1" t="n"/>
      <c r="C912" s="1" t="n"/>
      <c r="D912" s="1" t="n"/>
      <c r="E912" s="1" t="n"/>
      <c r="F912" s="1" t="n"/>
      <c r="G912" s="1" t="n"/>
      <c r="H912" s="1" t="n"/>
      <c r="I912" s="1" t="n"/>
      <c r="J912" s="1" t="n"/>
      <c r="K912" s="1" t="n"/>
      <c r="L912" s="1" t="n"/>
      <c r="M912" s="1" t="n"/>
      <c r="N912" s="1" t="n"/>
      <c r="O912" s="1" t="n"/>
      <c r="P912" s="1" t="n"/>
      <c r="Q912" s="1" t="n"/>
      <c r="R912" s="1" t="n"/>
      <c r="S912" s="1" t="n"/>
      <c r="T912" s="1" t="n"/>
      <c r="U912" s="1" t="n"/>
      <c r="V912" s="1" t="n"/>
      <c r="W912" s="1" t="n"/>
      <c r="X912" s="1" t="n"/>
      <c r="Y912" s="1" t="n"/>
      <c r="Z912" s="1" t="n"/>
      <c r="AA912" s="1" t="n"/>
      <c r="AB912" s="1" t="n"/>
      <c r="AC912" s="1" t="n"/>
      <c r="AD912" s="1" t="n"/>
      <c r="AE912" s="1" t="n"/>
      <c r="AF912" s="1" t="n"/>
      <c r="AG912" s="1" t="n"/>
    </row>
    <row r="913">
      <c r="A913" s="1" t="n"/>
      <c r="B913" s="1" t="n"/>
      <c r="C913" s="1" t="n"/>
      <c r="D913" s="1" t="n"/>
      <c r="E913" s="1" t="n"/>
      <c r="F913" s="1" t="n"/>
      <c r="G913" s="1" t="n"/>
      <c r="H913" s="1" t="n"/>
      <c r="I913" s="1" t="n"/>
      <c r="J913" s="1" t="n"/>
      <c r="K913" s="1" t="n"/>
      <c r="L913" s="1" t="n"/>
      <c r="M913" s="1" t="n"/>
      <c r="N913" s="1" t="n"/>
      <c r="O913" s="1" t="n"/>
      <c r="P913" s="1" t="n"/>
      <c r="Q913" s="1" t="n"/>
      <c r="R913" s="1" t="n"/>
      <c r="S913" s="1" t="n"/>
      <c r="T913" s="1" t="n"/>
      <c r="U913" s="1" t="n"/>
      <c r="V913" s="1" t="n"/>
      <c r="W913" s="1" t="n"/>
      <c r="X913" s="1" t="n"/>
      <c r="Y913" s="1" t="n"/>
      <c r="Z913" s="1" t="n"/>
      <c r="AA913" s="1" t="n"/>
      <c r="AB913" s="1" t="n"/>
      <c r="AC913" s="1" t="n"/>
      <c r="AD913" s="1" t="n"/>
      <c r="AE913" s="1" t="n"/>
      <c r="AF913" s="1" t="n"/>
      <c r="AG913" s="1" t="n"/>
    </row>
    <row r="914">
      <c r="A914" s="1" t="n"/>
      <c r="B914" s="1" t="n"/>
      <c r="C914" s="1" t="n"/>
      <c r="D914" s="1" t="n"/>
      <c r="E914" s="1" t="n"/>
      <c r="F914" s="1" t="n"/>
      <c r="G914" s="1" t="n"/>
      <c r="H914" s="1" t="n"/>
      <c r="I914" s="1" t="n"/>
      <c r="J914" s="1" t="n"/>
      <c r="K914" s="1" t="n"/>
      <c r="L914" s="1" t="n"/>
      <c r="M914" s="1" t="n"/>
      <c r="N914" s="1" t="n"/>
      <c r="O914" s="1" t="n"/>
      <c r="P914" s="1" t="n"/>
      <c r="Q914" s="1" t="n"/>
      <c r="R914" s="1" t="n"/>
      <c r="S914" s="1" t="n"/>
      <c r="T914" s="1" t="n"/>
      <c r="U914" s="1" t="n"/>
      <c r="V914" s="1" t="n"/>
      <c r="W914" s="1" t="n"/>
      <c r="X914" s="1" t="n"/>
      <c r="Y914" s="1" t="n"/>
      <c r="Z914" s="1" t="n"/>
      <c r="AA914" s="1" t="n"/>
      <c r="AB914" s="1" t="n"/>
      <c r="AC914" s="1" t="n"/>
      <c r="AD914" s="1" t="n"/>
      <c r="AE914" s="1" t="n"/>
      <c r="AF914" s="1" t="n"/>
      <c r="AG914" s="1" t="n"/>
    </row>
    <row r="915">
      <c r="A915" s="1" t="n"/>
      <c r="B915" s="1" t="n"/>
      <c r="C915" s="1" t="n"/>
      <c r="D915" s="1" t="n"/>
      <c r="E915" s="1" t="n"/>
      <c r="F915" s="1" t="n"/>
      <c r="G915" s="1" t="n"/>
      <c r="H915" s="1" t="n"/>
      <c r="I915" s="1" t="n"/>
      <c r="J915" s="1" t="n"/>
      <c r="K915" s="1" t="n"/>
      <c r="L915" s="1" t="n"/>
      <c r="M915" s="1" t="n"/>
      <c r="N915" s="1" t="n"/>
      <c r="O915" s="1" t="n"/>
      <c r="P915" s="1" t="n"/>
      <c r="Q915" s="1" t="n"/>
      <c r="R915" s="1" t="n"/>
      <c r="S915" s="1" t="n"/>
      <c r="T915" s="1" t="n"/>
      <c r="U915" s="1" t="n"/>
      <c r="V915" s="1" t="n"/>
      <c r="W915" s="1" t="n"/>
      <c r="X915" s="1" t="n"/>
      <c r="Y915" s="1" t="n"/>
      <c r="Z915" s="1" t="n"/>
      <c r="AA915" s="1" t="n"/>
      <c r="AB915" s="1" t="n"/>
      <c r="AC915" s="1" t="n"/>
      <c r="AD915" s="1" t="n"/>
      <c r="AE915" s="1" t="n"/>
      <c r="AF915" s="1" t="n"/>
      <c r="AG915" s="1" t="n"/>
    </row>
    <row r="916">
      <c r="A916" s="1" t="n"/>
      <c r="B916" s="1" t="n"/>
      <c r="C916" s="1" t="n"/>
      <c r="D916" s="1" t="n"/>
      <c r="E916" s="1" t="n"/>
      <c r="F916" s="1" t="n"/>
      <c r="G916" s="1" t="n"/>
      <c r="H916" s="1" t="n"/>
      <c r="I916" s="1" t="n"/>
      <c r="J916" s="1" t="n"/>
      <c r="K916" s="1" t="n"/>
      <c r="L916" s="1" t="n"/>
      <c r="M916" s="1" t="n"/>
      <c r="N916" s="1" t="n"/>
      <c r="O916" s="1" t="n"/>
      <c r="P916" s="1" t="n"/>
      <c r="Q916" s="1" t="n"/>
      <c r="R916" s="1" t="n"/>
      <c r="S916" s="1" t="n"/>
      <c r="T916" s="1" t="n"/>
      <c r="U916" s="1" t="n"/>
      <c r="V916" s="1" t="n"/>
      <c r="W916" s="1" t="n"/>
      <c r="X916" s="1" t="n"/>
      <c r="Y916" s="1" t="n"/>
      <c r="Z916" s="1" t="n"/>
      <c r="AA916" s="1" t="n"/>
      <c r="AB916" s="1" t="n"/>
      <c r="AC916" s="1" t="n"/>
      <c r="AD916" s="1" t="n"/>
      <c r="AE916" s="1" t="n"/>
      <c r="AF916" s="1" t="n"/>
      <c r="AG916" s="1" t="n"/>
    </row>
    <row r="917">
      <c r="A917" s="1" t="n"/>
      <c r="B917" s="1" t="n"/>
      <c r="C917" s="1" t="n"/>
      <c r="D917" s="1" t="n"/>
      <c r="E917" s="1" t="n"/>
      <c r="F917" s="1" t="n"/>
      <c r="G917" s="1" t="n"/>
      <c r="H917" s="1" t="n"/>
      <c r="I917" s="1" t="n"/>
      <c r="J917" s="1" t="n"/>
      <c r="K917" s="1" t="n"/>
      <c r="L917" s="1" t="n"/>
      <c r="M917" s="1" t="n"/>
      <c r="N917" s="1" t="n"/>
      <c r="O917" s="1" t="n"/>
      <c r="P917" s="1" t="n"/>
      <c r="Q917" s="1" t="n"/>
      <c r="R917" s="1" t="n"/>
      <c r="S917" s="1" t="n"/>
      <c r="T917" s="1" t="n"/>
      <c r="U917" s="1" t="n"/>
      <c r="V917" s="1" t="n"/>
      <c r="W917" s="1" t="n"/>
      <c r="X917" s="1" t="n"/>
      <c r="Y917" s="1" t="n"/>
      <c r="Z917" s="1" t="n"/>
      <c r="AA917" s="1" t="n"/>
      <c r="AB917" s="1" t="n"/>
      <c r="AC917" s="1" t="n"/>
      <c r="AD917" s="1" t="n"/>
      <c r="AE917" s="1" t="n"/>
      <c r="AF917" s="1" t="n"/>
      <c r="AG917" s="1" t="n"/>
    </row>
    <row r="918">
      <c r="A918" s="1" t="n"/>
      <c r="B918" s="1" t="n"/>
      <c r="C918" s="1" t="n"/>
      <c r="D918" s="1" t="n"/>
      <c r="E918" s="1" t="n"/>
      <c r="F918" s="1" t="n"/>
      <c r="G918" s="1" t="n"/>
      <c r="H918" s="1" t="n"/>
      <c r="I918" s="1" t="n"/>
      <c r="J918" s="1" t="n"/>
      <c r="K918" s="1" t="n"/>
      <c r="L918" s="1" t="n"/>
      <c r="M918" s="1" t="n"/>
      <c r="N918" s="1" t="n"/>
      <c r="O918" s="1" t="n"/>
      <c r="P918" s="1" t="n"/>
      <c r="Q918" s="1" t="n"/>
      <c r="R918" s="1" t="n"/>
      <c r="S918" s="1" t="n"/>
      <c r="T918" s="1" t="n"/>
      <c r="U918" s="1" t="n"/>
      <c r="V918" s="1" t="n"/>
      <c r="W918" s="1" t="n"/>
      <c r="X918" s="1" t="n"/>
      <c r="Y918" s="1" t="n"/>
      <c r="Z918" s="1" t="n"/>
      <c r="AA918" s="1" t="n"/>
      <c r="AB918" s="1" t="n"/>
      <c r="AC918" s="1" t="n"/>
      <c r="AD918" s="1" t="n"/>
      <c r="AE918" s="1" t="n"/>
      <c r="AF918" s="1" t="n"/>
      <c r="AG918" s="1" t="n"/>
    </row>
    <row r="919">
      <c r="A919" s="1" t="n"/>
      <c r="B919" s="1" t="n"/>
      <c r="C919" s="1" t="n"/>
      <c r="D919" s="1" t="n"/>
      <c r="E919" s="1" t="n"/>
      <c r="F919" s="1" t="n"/>
      <c r="G919" s="1" t="n"/>
      <c r="H919" s="1" t="n"/>
      <c r="I919" s="1" t="n"/>
      <c r="J919" s="1" t="n"/>
      <c r="K919" s="1" t="n"/>
      <c r="L919" s="1" t="n"/>
      <c r="M919" s="1" t="n"/>
      <c r="N919" s="1" t="n"/>
      <c r="O919" s="1" t="n"/>
      <c r="P919" s="1" t="n"/>
      <c r="Q919" s="1" t="n"/>
      <c r="R919" s="1" t="n"/>
      <c r="S919" s="1" t="n"/>
      <c r="T919" s="1" t="n"/>
      <c r="U919" s="1" t="n"/>
      <c r="V919" s="1" t="n"/>
      <c r="W919" s="1" t="n"/>
      <c r="X919" s="1" t="n"/>
      <c r="Y919" s="1" t="n"/>
      <c r="Z919" s="1" t="n"/>
      <c r="AA919" s="1" t="n"/>
      <c r="AB919" s="1" t="n"/>
      <c r="AC919" s="1" t="n"/>
      <c r="AD919" s="1" t="n"/>
      <c r="AE919" s="1" t="n"/>
      <c r="AF919" s="1" t="n"/>
      <c r="AG919" s="1" t="n"/>
    </row>
    <row r="920">
      <c r="A920" s="1" t="n"/>
      <c r="B920" s="1" t="n"/>
      <c r="C920" s="1" t="n"/>
      <c r="D920" s="1" t="n"/>
      <c r="E920" s="1" t="n"/>
      <c r="F920" s="1" t="n"/>
      <c r="G920" s="1" t="n"/>
      <c r="H920" s="1" t="n"/>
      <c r="I920" s="1" t="n"/>
      <c r="J920" s="1" t="n"/>
      <c r="K920" s="1" t="n"/>
      <c r="L920" s="1" t="n"/>
      <c r="M920" s="1" t="n"/>
      <c r="N920" s="1" t="n"/>
      <c r="O920" s="1" t="n"/>
      <c r="P920" s="1" t="n"/>
      <c r="Q920" s="1" t="n"/>
      <c r="R920" s="1" t="n"/>
      <c r="S920" s="1" t="n"/>
      <c r="T920" s="1" t="n"/>
      <c r="U920" s="1" t="n"/>
      <c r="V920" s="1" t="n"/>
      <c r="W920" s="1" t="n"/>
      <c r="X920" s="1" t="n"/>
      <c r="Y920" s="1" t="n"/>
      <c r="Z920" s="1" t="n"/>
      <c r="AA920" s="1" t="n"/>
      <c r="AB920" s="1" t="n"/>
      <c r="AC920" s="1" t="n"/>
      <c r="AD920" s="1" t="n"/>
      <c r="AE920" s="1" t="n"/>
      <c r="AF920" s="1" t="n"/>
      <c r="AG920" s="1" t="n"/>
    </row>
    <row r="921">
      <c r="A921" s="1" t="n"/>
      <c r="B921" s="1" t="n"/>
      <c r="C921" s="1" t="n"/>
      <c r="D921" s="1" t="n"/>
      <c r="E921" s="1" t="n"/>
      <c r="F921" s="1" t="n"/>
      <c r="G921" s="1" t="n"/>
      <c r="H921" s="1" t="n"/>
      <c r="I921" s="1" t="n"/>
      <c r="J921" s="1" t="n"/>
      <c r="K921" s="1" t="n"/>
      <c r="L921" s="1" t="n"/>
      <c r="M921" s="1" t="n"/>
      <c r="N921" s="1" t="n"/>
      <c r="O921" s="1" t="n"/>
      <c r="P921" s="1" t="n"/>
      <c r="Q921" s="1" t="n"/>
      <c r="R921" s="1" t="n"/>
      <c r="S921" s="1" t="n"/>
      <c r="T921" s="1" t="n"/>
      <c r="U921" s="1" t="n"/>
      <c r="V921" s="1" t="n"/>
      <c r="W921" s="1" t="n"/>
      <c r="X921" s="1" t="n"/>
      <c r="Y921" s="1" t="n"/>
      <c r="Z921" s="1" t="n"/>
      <c r="AA921" s="1" t="n"/>
      <c r="AB921" s="1" t="n"/>
      <c r="AC921" s="1" t="n"/>
      <c r="AD921" s="1" t="n"/>
      <c r="AE921" s="1" t="n"/>
      <c r="AF921" s="1" t="n"/>
      <c r="AG921" s="1" t="n"/>
    </row>
    <row r="922">
      <c r="A922" s="1" t="n"/>
      <c r="B922" s="1" t="n"/>
      <c r="C922" s="1" t="n"/>
      <c r="D922" s="1" t="n"/>
      <c r="E922" s="1" t="n"/>
      <c r="F922" s="1" t="n"/>
      <c r="G922" s="1" t="n"/>
      <c r="H922" s="1" t="n"/>
      <c r="I922" s="1" t="n"/>
      <c r="J922" s="1" t="n"/>
      <c r="K922" s="1" t="n"/>
      <c r="L922" s="1" t="n"/>
      <c r="M922" s="1" t="n"/>
      <c r="N922" s="1" t="n"/>
      <c r="O922" s="1" t="n"/>
      <c r="P922" s="1" t="n"/>
      <c r="Q922" s="1" t="n"/>
      <c r="R922" s="1" t="n"/>
      <c r="S922" s="1" t="n"/>
      <c r="T922" s="1" t="n"/>
      <c r="U922" s="1" t="n"/>
      <c r="V922" s="1" t="n"/>
      <c r="W922" s="1" t="n"/>
      <c r="X922" s="1" t="n"/>
      <c r="Y922" s="1" t="n"/>
      <c r="Z922" s="1" t="n"/>
      <c r="AA922" s="1" t="n"/>
      <c r="AB922" s="1" t="n"/>
      <c r="AC922" s="1" t="n"/>
      <c r="AD922" s="1" t="n"/>
      <c r="AE922" s="1" t="n"/>
      <c r="AF922" s="1" t="n"/>
      <c r="AG922" s="1" t="n"/>
    </row>
    <row r="923">
      <c r="A923" s="1" t="n"/>
      <c r="B923" s="1" t="n"/>
      <c r="C923" s="1" t="n"/>
      <c r="D923" s="1" t="n"/>
      <c r="E923" s="1" t="n"/>
      <c r="F923" s="1" t="n"/>
      <c r="G923" s="1" t="n"/>
      <c r="H923" s="1" t="n"/>
      <c r="I923" s="1" t="n"/>
      <c r="J923" s="1" t="n"/>
      <c r="K923" s="1" t="n"/>
      <c r="L923" s="1" t="n"/>
      <c r="M923" s="1" t="n"/>
      <c r="N923" s="1" t="n"/>
      <c r="O923" s="1" t="n"/>
      <c r="P923" s="1" t="n"/>
      <c r="Q923" s="1" t="n"/>
      <c r="R923" s="1" t="n"/>
      <c r="S923" s="1" t="n"/>
      <c r="T923" s="1" t="n"/>
      <c r="U923" s="1" t="n"/>
      <c r="V923" s="1" t="n"/>
      <c r="W923" s="1" t="n"/>
      <c r="X923" s="1" t="n"/>
      <c r="Y923" s="1" t="n"/>
      <c r="Z923" s="1" t="n"/>
      <c r="AA923" s="1" t="n"/>
      <c r="AB923" s="1" t="n"/>
      <c r="AC923" s="1" t="n"/>
      <c r="AD923" s="1" t="n"/>
      <c r="AE923" s="1" t="n"/>
      <c r="AF923" s="1" t="n"/>
      <c r="AG923" s="1" t="n"/>
    </row>
    <row r="924">
      <c r="A924" s="1" t="n"/>
      <c r="B924" s="1" t="n"/>
      <c r="C924" s="1" t="n"/>
      <c r="D924" s="1" t="n"/>
      <c r="E924" s="1" t="n"/>
      <c r="F924" s="1" t="n"/>
      <c r="G924" s="1" t="n"/>
      <c r="H924" s="1" t="n"/>
      <c r="I924" s="1" t="n"/>
      <c r="J924" s="1" t="n"/>
      <c r="K924" s="1" t="n"/>
      <c r="L924" s="1" t="n"/>
      <c r="M924" s="1" t="n"/>
      <c r="N924" s="1" t="n"/>
      <c r="O924" s="1" t="n"/>
      <c r="P924" s="1" t="n"/>
      <c r="Q924" s="1" t="n"/>
      <c r="R924" s="1" t="n"/>
      <c r="S924" s="1" t="n"/>
      <c r="T924" s="1" t="n"/>
      <c r="U924" s="1" t="n"/>
      <c r="V924" s="1" t="n"/>
      <c r="W924" s="1" t="n"/>
      <c r="X924" s="1" t="n"/>
      <c r="Y924" s="1" t="n"/>
      <c r="Z924" s="1" t="n"/>
      <c r="AA924" s="1" t="n"/>
      <c r="AB924" s="1" t="n"/>
      <c r="AC924" s="1" t="n"/>
      <c r="AD924" s="1" t="n"/>
      <c r="AE924" s="1" t="n"/>
      <c r="AF924" s="1" t="n"/>
      <c r="AG924" s="1" t="n"/>
    </row>
    <row r="925">
      <c r="A925" s="1" t="n"/>
      <c r="B925" s="1" t="n"/>
      <c r="C925" s="1" t="n"/>
      <c r="D925" s="1" t="n"/>
      <c r="E925" s="1" t="n"/>
      <c r="F925" s="1" t="n"/>
      <c r="G925" s="1" t="n"/>
      <c r="H925" s="1" t="n"/>
      <c r="I925" s="1" t="n"/>
      <c r="J925" s="1" t="n"/>
      <c r="K925" s="1" t="n"/>
      <c r="L925" s="1" t="n"/>
      <c r="M925" s="1" t="n"/>
      <c r="N925" s="1" t="n"/>
      <c r="O925" s="1" t="n"/>
      <c r="P925" s="1" t="n"/>
      <c r="Q925" s="1" t="n"/>
      <c r="R925" s="1" t="n"/>
      <c r="S925" s="1" t="n"/>
      <c r="T925" s="1" t="n"/>
      <c r="U925" s="1" t="n"/>
      <c r="V925" s="1" t="n"/>
      <c r="W925" s="1" t="n"/>
      <c r="X925" s="1" t="n"/>
      <c r="Y925" s="1" t="n"/>
      <c r="Z925" s="1" t="n"/>
      <c r="AA925" s="1" t="n"/>
      <c r="AB925" s="1" t="n"/>
      <c r="AC925" s="1" t="n"/>
      <c r="AD925" s="1" t="n"/>
      <c r="AE925" s="1" t="n"/>
      <c r="AF925" s="1" t="n"/>
      <c r="AG925" s="1" t="n"/>
    </row>
    <row r="926">
      <c r="A926" s="1" t="n"/>
      <c r="B926" s="1" t="n"/>
      <c r="C926" s="1" t="n"/>
      <c r="D926" s="1" t="n"/>
      <c r="E926" s="1" t="n"/>
      <c r="F926" s="1" t="n"/>
      <c r="G926" s="1" t="n"/>
      <c r="H926" s="1" t="n"/>
      <c r="I926" s="1" t="n"/>
      <c r="J926" s="1" t="n"/>
      <c r="K926" s="1" t="n"/>
      <c r="L926" s="1" t="n"/>
      <c r="M926" s="1" t="n"/>
      <c r="N926" s="1" t="n"/>
      <c r="O926" s="1" t="n"/>
      <c r="P926" s="1" t="n"/>
      <c r="Q926" s="1" t="n"/>
      <c r="R926" s="1" t="n"/>
      <c r="S926" s="1" t="n"/>
      <c r="T926" s="1" t="n"/>
      <c r="U926" s="1" t="n"/>
      <c r="V926" s="1" t="n"/>
      <c r="W926" s="1" t="n"/>
      <c r="X926" s="1" t="n"/>
      <c r="Y926" s="1" t="n"/>
      <c r="Z926" s="1" t="n"/>
      <c r="AA926" s="1" t="n"/>
      <c r="AB926" s="1" t="n"/>
      <c r="AC926" s="1" t="n"/>
      <c r="AD926" s="1" t="n"/>
      <c r="AE926" s="1" t="n"/>
      <c r="AF926" s="1" t="n"/>
      <c r="AG926" s="1" t="n"/>
    </row>
    <row r="927">
      <c r="A927" s="1" t="n"/>
      <c r="B927" s="1" t="n"/>
      <c r="C927" s="1" t="n"/>
      <c r="D927" s="1" t="n"/>
      <c r="E927" s="1" t="n"/>
      <c r="F927" s="1" t="n"/>
      <c r="G927" s="1" t="n"/>
      <c r="H927" s="1" t="n"/>
      <c r="I927" s="1" t="n"/>
      <c r="J927" s="1" t="n"/>
      <c r="K927" s="1" t="n"/>
      <c r="L927" s="1" t="n"/>
      <c r="M927" s="1" t="n"/>
      <c r="N927" s="1" t="n"/>
      <c r="O927" s="1" t="n"/>
      <c r="P927" s="1" t="n"/>
      <c r="Q927" s="1" t="n"/>
      <c r="R927" s="1" t="n"/>
      <c r="S927" s="1" t="n"/>
      <c r="T927" s="1" t="n"/>
      <c r="U927" s="1" t="n"/>
      <c r="V927" s="1" t="n"/>
      <c r="W927" s="1" t="n"/>
      <c r="X927" s="1" t="n"/>
      <c r="Y927" s="1" t="n"/>
      <c r="Z927" s="1" t="n"/>
      <c r="AA927" s="1" t="n"/>
      <c r="AB927" s="1" t="n"/>
      <c r="AC927" s="1" t="n"/>
      <c r="AD927" s="1" t="n"/>
      <c r="AE927" s="1" t="n"/>
      <c r="AF927" s="1" t="n"/>
      <c r="AG927" s="1" t="n"/>
    </row>
    <row r="928">
      <c r="A928" s="1" t="n"/>
      <c r="B928" s="1" t="n"/>
      <c r="C928" s="1" t="n"/>
      <c r="D928" s="1" t="n"/>
      <c r="E928" s="1" t="n"/>
      <c r="F928" s="1" t="n"/>
      <c r="G928" s="1" t="n"/>
      <c r="H928" s="1" t="n"/>
      <c r="I928" s="1" t="n"/>
      <c r="J928" s="1" t="n"/>
      <c r="K928" s="1" t="n"/>
      <c r="L928" s="1" t="n"/>
      <c r="M928" s="1" t="n"/>
      <c r="N928" s="1" t="n"/>
      <c r="O928" s="1" t="n"/>
      <c r="P928" s="1" t="n"/>
      <c r="Q928" s="1" t="n"/>
      <c r="R928" s="1" t="n"/>
      <c r="S928" s="1" t="n"/>
      <c r="T928" s="1" t="n"/>
      <c r="U928" s="1" t="n"/>
      <c r="V928" s="1" t="n"/>
      <c r="W928" s="1" t="n"/>
      <c r="X928" s="1" t="n"/>
      <c r="Y928" s="1" t="n"/>
      <c r="Z928" s="1" t="n"/>
      <c r="AA928" s="1" t="n"/>
      <c r="AB928" s="1" t="n"/>
      <c r="AC928" s="1" t="n"/>
      <c r="AD928" s="1" t="n"/>
      <c r="AE928" s="1" t="n"/>
      <c r="AF928" s="1" t="n"/>
      <c r="AG928" s="1" t="n"/>
    </row>
    <row r="929">
      <c r="A929" s="1" t="n"/>
      <c r="B929" s="1" t="n"/>
      <c r="C929" s="1" t="n"/>
      <c r="D929" s="1" t="n"/>
      <c r="E929" s="1" t="n"/>
      <c r="F929" s="1" t="n"/>
      <c r="G929" s="1" t="n"/>
      <c r="H929" s="1" t="n"/>
      <c r="I929" s="1" t="n"/>
      <c r="J929" s="1" t="n"/>
      <c r="K929" s="1" t="n"/>
      <c r="L929" s="1" t="n"/>
      <c r="M929" s="1" t="n"/>
      <c r="N929" s="1" t="n"/>
      <c r="O929" s="1" t="n"/>
      <c r="P929" s="1" t="n"/>
      <c r="Q929" s="1" t="n"/>
      <c r="R929" s="1" t="n"/>
      <c r="S929" s="1" t="n"/>
      <c r="T929" s="1" t="n"/>
      <c r="U929" s="1" t="n"/>
      <c r="V929" s="1" t="n"/>
      <c r="W929" s="1" t="n"/>
      <c r="X929" s="1" t="n"/>
      <c r="Y929" s="1" t="n"/>
      <c r="Z929" s="1" t="n"/>
      <c r="AA929" s="1" t="n"/>
      <c r="AB929" s="1" t="n"/>
      <c r="AC929" s="1" t="n"/>
      <c r="AD929" s="1" t="n"/>
      <c r="AE929" s="1" t="n"/>
      <c r="AF929" s="1" t="n"/>
      <c r="AG929" s="1" t="n"/>
    </row>
    <row r="930">
      <c r="A930" s="1" t="n"/>
      <c r="B930" s="1" t="n"/>
      <c r="C930" s="1" t="n"/>
      <c r="D930" s="1" t="n"/>
      <c r="E930" s="1" t="n"/>
      <c r="F930" s="1" t="n"/>
      <c r="G930" s="1" t="n"/>
      <c r="H930" s="1" t="n"/>
      <c r="I930" s="1" t="n"/>
      <c r="J930" s="1" t="n"/>
      <c r="K930" s="1" t="n"/>
      <c r="L930" s="1" t="n"/>
      <c r="M930" s="1" t="n"/>
      <c r="N930" s="1" t="n"/>
      <c r="O930" s="1" t="n"/>
      <c r="P930" s="1" t="n"/>
      <c r="Q930" s="1" t="n"/>
      <c r="R930" s="1" t="n"/>
      <c r="S930" s="1" t="n"/>
      <c r="T930" s="1" t="n"/>
      <c r="U930" s="1" t="n"/>
      <c r="V930" s="1" t="n"/>
      <c r="W930" s="1" t="n"/>
      <c r="X930" s="1" t="n"/>
      <c r="Y930" s="1" t="n"/>
      <c r="Z930" s="1" t="n"/>
      <c r="AA930" s="1" t="n"/>
      <c r="AB930" s="1" t="n"/>
      <c r="AC930" s="1" t="n"/>
      <c r="AD930" s="1" t="n"/>
      <c r="AE930" s="1" t="n"/>
      <c r="AF930" s="1" t="n"/>
      <c r="AG930" s="1" t="n"/>
    </row>
    <row r="931">
      <c r="A931" s="1" t="n"/>
      <c r="B931" s="1" t="n"/>
      <c r="C931" s="1" t="n"/>
      <c r="D931" s="1" t="n"/>
      <c r="E931" s="1" t="n"/>
      <c r="F931" s="1" t="n"/>
      <c r="G931" s="1" t="n"/>
      <c r="H931" s="1" t="n"/>
      <c r="I931" s="1" t="n"/>
      <c r="J931" s="1" t="n"/>
      <c r="K931" s="1" t="n"/>
      <c r="L931" s="1" t="n"/>
      <c r="M931" s="1" t="n"/>
      <c r="N931" s="1" t="n"/>
      <c r="O931" s="1" t="n"/>
      <c r="P931" s="1" t="n"/>
      <c r="Q931" s="1" t="n"/>
      <c r="R931" s="1" t="n"/>
      <c r="S931" s="1" t="n"/>
      <c r="T931" s="1" t="n"/>
      <c r="U931" s="1" t="n"/>
      <c r="V931" s="1" t="n"/>
      <c r="W931" s="1" t="n"/>
      <c r="X931" s="1" t="n"/>
      <c r="Y931" s="1" t="n"/>
      <c r="Z931" s="1" t="n"/>
      <c r="AA931" s="1" t="n"/>
      <c r="AB931" s="1" t="n"/>
      <c r="AC931" s="1" t="n"/>
      <c r="AD931" s="1" t="n"/>
      <c r="AE931" s="1" t="n"/>
      <c r="AF931" s="1" t="n"/>
      <c r="AG931" s="1" t="n"/>
    </row>
    <row r="932">
      <c r="A932" s="1" t="n"/>
      <c r="B932" s="1" t="n"/>
      <c r="C932" s="1" t="n"/>
      <c r="D932" s="1" t="n"/>
      <c r="E932" s="1" t="n"/>
      <c r="F932" s="1" t="n"/>
      <c r="G932" s="1" t="n"/>
      <c r="H932" s="1" t="n"/>
      <c r="I932" s="1" t="n"/>
      <c r="J932" s="1" t="n"/>
      <c r="K932" s="1" t="n"/>
      <c r="L932" s="1" t="n"/>
      <c r="M932" s="1" t="n"/>
      <c r="N932" s="1" t="n"/>
      <c r="O932" s="1" t="n"/>
      <c r="P932" s="1" t="n"/>
      <c r="Q932" s="1" t="n"/>
      <c r="R932" s="1" t="n"/>
      <c r="S932" s="1" t="n"/>
      <c r="T932" s="1" t="n"/>
      <c r="U932" s="1" t="n"/>
      <c r="V932" s="1" t="n"/>
      <c r="W932" s="1" t="n"/>
      <c r="X932" s="1" t="n"/>
      <c r="Y932" s="1" t="n"/>
      <c r="Z932" s="1" t="n"/>
      <c r="AA932" s="1" t="n"/>
      <c r="AB932" s="1" t="n"/>
      <c r="AC932" s="1" t="n"/>
      <c r="AD932" s="1" t="n"/>
      <c r="AE932" s="1" t="n"/>
      <c r="AF932" s="1" t="n"/>
      <c r="AG932" s="1" t="n"/>
    </row>
    <row r="933">
      <c r="A933" s="1" t="n"/>
      <c r="B933" s="1" t="n"/>
      <c r="C933" s="1" t="n"/>
      <c r="D933" s="1" t="n"/>
      <c r="E933" s="1" t="n"/>
      <c r="F933" s="1" t="n"/>
      <c r="G933" s="1" t="n"/>
      <c r="H933" s="1" t="n"/>
      <c r="I933" s="1" t="n"/>
      <c r="J933" s="1" t="n"/>
      <c r="K933" s="1" t="n"/>
      <c r="L933" s="1" t="n"/>
      <c r="M933" s="1" t="n"/>
      <c r="N933" s="1" t="n"/>
      <c r="O933" s="1" t="n"/>
      <c r="P933" s="1" t="n"/>
      <c r="Q933" s="1" t="n"/>
      <c r="R933" s="1" t="n"/>
      <c r="S933" s="1" t="n"/>
      <c r="T933" s="1" t="n"/>
      <c r="U933" s="1" t="n"/>
      <c r="V933" s="1" t="n"/>
      <c r="W933" s="1" t="n"/>
      <c r="X933" s="1" t="n"/>
      <c r="Y933" s="1" t="n"/>
      <c r="Z933" s="1" t="n"/>
      <c r="AA933" s="1" t="n"/>
      <c r="AB933" s="1" t="n"/>
      <c r="AC933" s="1" t="n"/>
      <c r="AD933" s="1" t="n"/>
      <c r="AE933" s="1" t="n"/>
      <c r="AF933" s="1" t="n"/>
      <c r="AG933" s="1" t="n"/>
    </row>
    <row r="934">
      <c r="A934" s="1" t="n"/>
      <c r="B934" s="1" t="n"/>
      <c r="C934" s="1" t="n"/>
      <c r="D934" s="1" t="n"/>
      <c r="E934" s="1" t="n"/>
      <c r="F934" s="1" t="n"/>
      <c r="G934" s="1" t="n"/>
      <c r="H934" s="1" t="n"/>
      <c r="I934" s="1" t="n"/>
      <c r="J934" s="1" t="n"/>
      <c r="K934" s="1" t="n"/>
      <c r="L934" s="1" t="n"/>
      <c r="M934" s="1" t="n"/>
      <c r="N934" s="1" t="n"/>
      <c r="O934" s="1" t="n"/>
      <c r="P934" s="1" t="n"/>
      <c r="Q934" s="1" t="n"/>
      <c r="R934" s="1" t="n"/>
      <c r="S934" s="1" t="n"/>
      <c r="T934" s="1" t="n"/>
      <c r="U934" s="1" t="n"/>
      <c r="V934" s="1" t="n"/>
      <c r="W934" s="1" t="n"/>
      <c r="X934" s="1" t="n"/>
      <c r="Y934" s="1" t="n"/>
      <c r="Z934" s="1" t="n"/>
      <c r="AA934" s="1" t="n"/>
      <c r="AB934" s="1" t="n"/>
      <c r="AC934" s="1" t="n"/>
      <c r="AD934" s="1" t="n"/>
      <c r="AE934" s="1" t="n"/>
      <c r="AF934" s="1" t="n"/>
      <c r="AG934" s="1" t="n"/>
    </row>
    <row r="935">
      <c r="A935" s="1" t="n"/>
      <c r="B935" s="1" t="n"/>
      <c r="C935" s="1" t="n"/>
      <c r="D935" s="1" t="n"/>
      <c r="E935" s="1" t="n"/>
      <c r="F935" s="1" t="n"/>
      <c r="G935" s="1" t="n"/>
      <c r="H935" s="1" t="n"/>
      <c r="I935" s="1" t="n"/>
      <c r="J935" s="1" t="n"/>
      <c r="K935" s="1" t="n"/>
      <c r="L935" s="1" t="n"/>
      <c r="M935" s="1" t="n"/>
      <c r="N935" s="1" t="n"/>
      <c r="O935" s="1" t="n"/>
      <c r="P935" s="1" t="n"/>
      <c r="Q935" s="1" t="n"/>
      <c r="R935" s="1" t="n"/>
      <c r="S935" s="1" t="n"/>
      <c r="T935" s="1" t="n"/>
      <c r="U935" s="1" t="n"/>
      <c r="V935" s="1" t="n"/>
      <c r="W935" s="1" t="n"/>
      <c r="X935" s="1" t="n"/>
      <c r="Y935" s="1" t="n"/>
      <c r="Z935" s="1" t="n"/>
      <c r="AA935" s="1" t="n"/>
      <c r="AB935" s="1" t="n"/>
      <c r="AC935" s="1" t="n"/>
      <c r="AD935" s="1" t="n"/>
      <c r="AE935" s="1" t="n"/>
      <c r="AF935" s="1" t="n"/>
      <c r="AG935" s="1" t="n"/>
    </row>
    <row r="936">
      <c r="A936" s="1" t="n"/>
      <c r="B936" s="1" t="n"/>
      <c r="C936" s="1" t="n"/>
      <c r="D936" s="1" t="n"/>
      <c r="E936" s="1" t="n"/>
      <c r="F936" s="1" t="n"/>
      <c r="G936" s="1" t="n"/>
      <c r="H936" s="1" t="n"/>
      <c r="I936" s="1" t="n"/>
      <c r="J936" s="1" t="n"/>
      <c r="K936" s="1" t="n"/>
      <c r="L936" s="1" t="n"/>
      <c r="M936" s="1" t="n"/>
      <c r="N936" s="1" t="n"/>
      <c r="O936" s="1" t="n"/>
      <c r="P936" s="1" t="n"/>
      <c r="Q936" s="1" t="n"/>
      <c r="R936" s="1" t="n"/>
      <c r="S936" s="1" t="n"/>
      <c r="T936" s="1" t="n"/>
      <c r="U936" s="1" t="n"/>
      <c r="V936" s="1" t="n"/>
      <c r="W936" s="1" t="n"/>
      <c r="X936" s="1" t="n"/>
      <c r="Y936" s="1" t="n"/>
      <c r="Z936" s="1" t="n"/>
      <c r="AA936" s="1" t="n"/>
      <c r="AB936" s="1" t="n"/>
      <c r="AC936" s="1" t="n"/>
      <c r="AD936" s="1" t="n"/>
      <c r="AE936" s="1" t="n"/>
      <c r="AF936" s="1" t="n"/>
      <c r="AG936" s="1" t="n"/>
    </row>
    <row r="937">
      <c r="A937" s="1" t="n"/>
      <c r="B937" s="1" t="n"/>
      <c r="C937" s="1" t="n"/>
      <c r="D937" s="1" t="n"/>
      <c r="E937" s="1" t="n"/>
      <c r="F937" s="1" t="n"/>
      <c r="G937" s="1" t="n"/>
      <c r="H937" s="1" t="n"/>
      <c r="I937" s="1" t="n"/>
      <c r="J937" s="1" t="n"/>
      <c r="K937" s="1" t="n"/>
      <c r="L937" s="1" t="n"/>
      <c r="M937" s="1" t="n"/>
      <c r="N937" s="1" t="n"/>
      <c r="O937" s="1" t="n"/>
      <c r="P937" s="1" t="n"/>
      <c r="Q937" s="1" t="n"/>
      <c r="R937" s="1" t="n"/>
      <c r="S937" s="1" t="n"/>
      <c r="T937" s="1" t="n"/>
      <c r="U937" s="1" t="n"/>
      <c r="V937" s="1" t="n"/>
      <c r="W937" s="1" t="n"/>
      <c r="X937" s="1" t="n"/>
      <c r="Y937" s="1" t="n"/>
      <c r="Z937" s="1" t="n"/>
      <c r="AA937" s="1" t="n"/>
      <c r="AB937" s="1" t="n"/>
      <c r="AC937" s="1" t="n"/>
      <c r="AD937" s="1" t="n"/>
      <c r="AE937" s="1" t="n"/>
      <c r="AF937" s="1" t="n"/>
      <c r="AG937" s="1" t="n"/>
    </row>
    <row r="938">
      <c r="A938" s="1" t="n"/>
      <c r="B938" s="1" t="n"/>
      <c r="C938" s="1" t="n"/>
      <c r="D938" s="1" t="n"/>
      <c r="E938" s="1" t="n"/>
      <c r="F938" s="1" t="n"/>
      <c r="G938" s="1" t="n"/>
      <c r="H938" s="1" t="n"/>
      <c r="I938" s="1" t="n"/>
      <c r="J938" s="1" t="n"/>
      <c r="K938" s="1" t="n"/>
      <c r="L938" s="1" t="n"/>
      <c r="M938" s="1" t="n"/>
      <c r="N938" s="1" t="n"/>
      <c r="O938" s="1" t="n"/>
      <c r="P938" s="1" t="n"/>
      <c r="Q938" s="1" t="n"/>
      <c r="R938" s="1" t="n"/>
      <c r="S938" s="1" t="n"/>
      <c r="T938" s="1" t="n"/>
      <c r="U938" s="1" t="n"/>
      <c r="V938" s="1" t="n"/>
      <c r="W938" s="1" t="n"/>
      <c r="X938" s="1" t="n"/>
      <c r="Y938" s="1" t="n"/>
      <c r="Z938" s="1" t="n"/>
      <c r="AA938" s="1" t="n"/>
      <c r="AB938" s="1" t="n"/>
      <c r="AC938" s="1" t="n"/>
      <c r="AD938" s="1" t="n"/>
      <c r="AE938" s="1" t="n"/>
      <c r="AF938" s="1" t="n"/>
      <c r="AG938" s="1" t="n"/>
    </row>
    <row r="939">
      <c r="A939" s="1" t="n"/>
      <c r="B939" s="1" t="n"/>
      <c r="C939" s="1" t="n"/>
      <c r="D939" s="1" t="n"/>
      <c r="E939" s="1" t="n"/>
      <c r="F939" s="1" t="n"/>
      <c r="G939" s="1" t="n"/>
      <c r="H939" s="1" t="n"/>
      <c r="I939" s="1" t="n"/>
      <c r="J939" s="1" t="n"/>
      <c r="K939" s="1" t="n"/>
      <c r="L939" s="1" t="n"/>
      <c r="M939" s="1" t="n"/>
      <c r="N939" s="1" t="n"/>
      <c r="O939" s="1" t="n"/>
      <c r="P939" s="1" t="n"/>
      <c r="Q939" s="1" t="n"/>
      <c r="R939" s="1" t="n"/>
      <c r="S939" s="1" t="n"/>
      <c r="T939" s="1" t="n"/>
      <c r="U939" s="1" t="n"/>
      <c r="V939" s="1" t="n"/>
      <c r="W939" s="1" t="n"/>
      <c r="X939" s="1" t="n"/>
      <c r="Y939" s="1" t="n"/>
      <c r="Z939" s="1" t="n"/>
      <c r="AA939" s="1" t="n"/>
      <c r="AB939" s="1" t="n"/>
      <c r="AC939" s="1" t="n"/>
      <c r="AD939" s="1" t="n"/>
      <c r="AE939" s="1" t="n"/>
      <c r="AF939" s="1" t="n"/>
      <c r="AG939" s="1" t="n"/>
    </row>
    <row r="940">
      <c r="A940" s="1" t="n"/>
      <c r="B940" s="1" t="n"/>
      <c r="C940" s="1" t="n"/>
      <c r="D940" s="1" t="n"/>
      <c r="E940" s="1" t="n"/>
      <c r="F940" s="1" t="n"/>
      <c r="G940" s="1" t="n"/>
      <c r="H940" s="1" t="n"/>
      <c r="I940" s="1" t="n"/>
      <c r="J940" s="1" t="n"/>
      <c r="K940" s="1" t="n"/>
      <c r="L940" s="1" t="n"/>
      <c r="M940" s="1" t="n"/>
      <c r="N940" s="1" t="n"/>
      <c r="O940" s="1" t="n"/>
      <c r="P940" s="1" t="n"/>
      <c r="Q940" s="1" t="n"/>
      <c r="R940" s="1" t="n"/>
      <c r="S940" s="1" t="n"/>
      <c r="T940" s="1" t="n"/>
      <c r="U940" s="1" t="n"/>
      <c r="V940" s="1" t="n"/>
      <c r="W940" s="1" t="n"/>
      <c r="X940" s="1" t="n"/>
      <c r="Y940" s="1" t="n"/>
      <c r="Z940" s="1" t="n"/>
      <c r="AA940" s="1" t="n"/>
      <c r="AB940" s="1" t="n"/>
      <c r="AC940" s="1" t="n"/>
      <c r="AD940" s="1" t="n"/>
      <c r="AE940" s="1" t="n"/>
      <c r="AF940" s="1" t="n"/>
      <c r="AG940" s="1" t="n"/>
    </row>
    <row r="941">
      <c r="A941" s="1" t="n"/>
      <c r="B941" s="1" t="n"/>
      <c r="C941" s="1" t="n"/>
      <c r="D941" s="1" t="n"/>
      <c r="E941" s="1" t="n"/>
      <c r="F941" s="1" t="n"/>
      <c r="G941" s="1" t="n"/>
      <c r="H941" s="1" t="n"/>
      <c r="I941" s="1" t="n"/>
      <c r="J941" s="1" t="n"/>
      <c r="K941" s="1" t="n"/>
      <c r="L941" s="1" t="n"/>
      <c r="M941" s="1" t="n"/>
      <c r="N941" s="1" t="n"/>
      <c r="O941" s="1" t="n"/>
      <c r="P941" s="1" t="n"/>
      <c r="Q941" s="1" t="n"/>
      <c r="R941" s="1" t="n"/>
      <c r="S941" s="1" t="n"/>
      <c r="T941" s="1" t="n"/>
      <c r="U941" s="1" t="n"/>
      <c r="V941" s="1" t="n"/>
      <c r="W941" s="1" t="n"/>
      <c r="X941" s="1" t="n"/>
      <c r="Y941" s="1" t="n"/>
      <c r="Z941" s="1" t="n"/>
      <c r="AA941" s="1" t="n"/>
      <c r="AB941" s="1" t="n"/>
      <c r="AC941" s="1" t="n"/>
      <c r="AD941" s="1" t="n"/>
      <c r="AE941" s="1" t="n"/>
      <c r="AF941" s="1" t="n"/>
      <c r="AG941" s="1" t="n"/>
    </row>
    <row r="942">
      <c r="A942" s="1" t="n"/>
      <c r="B942" s="1" t="n"/>
      <c r="C942" s="1" t="n"/>
      <c r="D942" s="1" t="n"/>
      <c r="E942" s="1" t="n"/>
      <c r="F942" s="1" t="n"/>
      <c r="G942" s="1" t="n"/>
      <c r="H942" s="1" t="n"/>
      <c r="I942" s="1" t="n"/>
      <c r="J942" s="1" t="n"/>
      <c r="K942" s="1" t="n"/>
      <c r="L942" s="1" t="n"/>
      <c r="M942" s="1" t="n"/>
      <c r="N942" s="1" t="n"/>
      <c r="O942" s="1" t="n"/>
      <c r="P942" s="1" t="n"/>
      <c r="Q942" s="1" t="n"/>
      <c r="R942" s="1" t="n"/>
      <c r="S942" s="1" t="n"/>
      <c r="T942" s="1" t="n"/>
      <c r="U942" s="1" t="n"/>
      <c r="V942" s="1" t="n"/>
      <c r="W942" s="1" t="n"/>
      <c r="X942" s="1" t="n"/>
      <c r="Y942" s="1" t="n"/>
      <c r="Z942" s="1" t="n"/>
      <c r="AA942" s="1" t="n"/>
      <c r="AB942" s="1" t="n"/>
      <c r="AC942" s="1" t="n"/>
      <c r="AD942" s="1" t="n"/>
      <c r="AE942" s="1" t="n"/>
      <c r="AF942" s="1" t="n"/>
      <c r="AG942" s="1" t="n"/>
    </row>
    <row r="943">
      <c r="A943" s="1" t="n"/>
      <c r="B943" s="1" t="n"/>
      <c r="C943" s="1" t="n"/>
      <c r="D943" s="1" t="n"/>
      <c r="E943" s="1" t="n"/>
      <c r="F943" s="1" t="n"/>
      <c r="G943" s="1" t="n"/>
      <c r="H943" s="1" t="n"/>
      <c r="I943" s="1" t="n"/>
      <c r="J943" s="1" t="n"/>
      <c r="K943" s="1" t="n"/>
      <c r="L943" s="1" t="n"/>
      <c r="M943" s="1" t="n"/>
      <c r="N943" s="1" t="n"/>
      <c r="O943" s="1" t="n"/>
      <c r="P943" s="1" t="n"/>
      <c r="Q943" s="1" t="n"/>
      <c r="R943" s="1" t="n"/>
      <c r="S943" s="1" t="n"/>
      <c r="T943" s="1" t="n"/>
      <c r="U943" s="1" t="n"/>
      <c r="V943" s="1" t="n"/>
      <c r="W943" s="1" t="n"/>
      <c r="X943" s="1" t="n"/>
      <c r="Y943" s="1" t="n"/>
      <c r="Z943" s="1" t="n"/>
      <c r="AA943" s="1" t="n"/>
      <c r="AB943" s="1" t="n"/>
      <c r="AC943" s="1" t="n"/>
      <c r="AD943" s="1" t="n"/>
      <c r="AE943" s="1" t="n"/>
      <c r="AF943" s="1" t="n"/>
      <c r="AG943" s="1" t="n"/>
    </row>
    <row r="944">
      <c r="A944" s="1" t="n"/>
      <c r="B944" s="1" t="n"/>
      <c r="C944" s="1" t="n"/>
      <c r="D944" s="1" t="n"/>
      <c r="E944" s="1" t="n"/>
      <c r="F944" s="1" t="n"/>
      <c r="G944" s="1" t="n"/>
      <c r="H944" s="1" t="n"/>
      <c r="I944" s="1" t="n"/>
      <c r="J944" s="1" t="n"/>
      <c r="K944" s="1" t="n"/>
      <c r="L944" s="1" t="n"/>
      <c r="M944" s="1" t="n"/>
      <c r="N944" s="1" t="n"/>
      <c r="O944" s="1" t="n"/>
      <c r="P944" s="1" t="n"/>
      <c r="Q944" s="1" t="n"/>
      <c r="R944" s="1" t="n"/>
      <c r="S944" s="1" t="n"/>
      <c r="T944" s="1" t="n"/>
      <c r="U944" s="1" t="n"/>
      <c r="V944" s="1" t="n"/>
      <c r="W944" s="1" t="n"/>
      <c r="X944" s="1" t="n"/>
      <c r="Y944" s="1" t="n"/>
      <c r="Z944" s="1" t="n"/>
      <c r="AA944" s="1" t="n"/>
      <c r="AB944" s="1" t="n"/>
      <c r="AC944" s="1" t="n"/>
      <c r="AD944" s="1" t="n"/>
      <c r="AE944" s="1" t="n"/>
      <c r="AF944" s="1" t="n"/>
      <c r="AG944" s="1" t="n"/>
    </row>
    <row r="945">
      <c r="A945" s="1" t="n"/>
      <c r="B945" s="1" t="n"/>
      <c r="C945" s="1" t="n"/>
      <c r="D945" s="1" t="n"/>
      <c r="E945" s="1" t="n"/>
      <c r="F945" s="1" t="n"/>
      <c r="G945" s="1" t="n"/>
      <c r="H945" s="1" t="n"/>
      <c r="I945" s="1" t="n"/>
      <c r="J945" s="1" t="n"/>
      <c r="K945" s="1" t="n"/>
      <c r="L945" s="1" t="n"/>
      <c r="M945" s="1" t="n"/>
      <c r="N945" s="1" t="n"/>
      <c r="O945" s="1" t="n"/>
      <c r="P945" s="1" t="n"/>
      <c r="Q945" s="1" t="n"/>
      <c r="R945" s="1" t="n"/>
      <c r="S945" s="1" t="n"/>
      <c r="T945" s="1" t="n"/>
      <c r="U945" s="1" t="n"/>
      <c r="V945" s="1" t="n"/>
      <c r="W945" s="1" t="n"/>
      <c r="X945" s="1" t="n"/>
      <c r="Y945" s="1" t="n"/>
      <c r="Z945" s="1" t="n"/>
      <c r="AA945" s="1" t="n"/>
      <c r="AB945" s="1" t="n"/>
      <c r="AC945" s="1" t="n"/>
      <c r="AD945" s="1" t="n"/>
      <c r="AE945" s="1" t="n"/>
      <c r="AF945" s="1" t="n"/>
      <c r="AG945" s="1" t="n"/>
    </row>
    <row r="946">
      <c r="A946" s="1" t="n"/>
      <c r="B946" s="1" t="n"/>
      <c r="C946" s="1" t="n"/>
      <c r="D946" s="1" t="n"/>
      <c r="E946" s="1" t="n"/>
      <c r="F946" s="1" t="n"/>
      <c r="G946" s="1" t="n"/>
      <c r="H946" s="1" t="n"/>
      <c r="I946" s="1" t="n"/>
      <c r="J946" s="1" t="n"/>
      <c r="K946" s="1" t="n"/>
      <c r="L946" s="1" t="n"/>
      <c r="M946" s="1" t="n"/>
      <c r="N946" s="1" t="n"/>
      <c r="O946" s="1" t="n"/>
      <c r="P946" s="1" t="n"/>
      <c r="Q946" s="1" t="n"/>
      <c r="R946" s="1" t="n"/>
      <c r="S946" s="1" t="n"/>
      <c r="T946" s="1" t="n"/>
      <c r="U946" s="1" t="n"/>
      <c r="V946" s="1" t="n"/>
      <c r="W946" s="1" t="n"/>
      <c r="X946" s="1" t="n"/>
      <c r="Y946" s="1" t="n"/>
      <c r="Z946" s="1" t="n"/>
      <c r="AA946" s="1" t="n"/>
      <c r="AB946" s="1" t="n"/>
      <c r="AC946" s="1" t="n"/>
      <c r="AD946" s="1" t="n"/>
      <c r="AE946" s="1" t="n"/>
      <c r="AF946" s="1" t="n"/>
      <c r="AG946" s="1" t="n"/>
    </row>
    <row r="947">
      <c r="A947" s="1" t="n"/>
      <c r="B947" s="1" t="n"/>
      <c r="C947" s="1" t="n"/>
      <c r="D947" s="1" t="n"/>
      <c r="E947" s="1" t="n"/>
      <c r="F947" s="1" t="n"/>
      <c r="G947" s="1" t="n"/>
      <c r="H947" s="1" t="n"/>
      <c r="I947" s="1" t="n"/>
      <c r="J947" s="1" t="n"/>
      <c r="K947" s="1" t="n"/>
      <c r="L947" s="1" t="n"/>
      <c r="M947" s="1" t="n"/>
      <c r="N947" s="1" t="n"/>
      <c r="O947" s="1" t="n"/>
      <c r="P947" s="1" t="n"/>
      <c r="Q947" s="1" t="n"/>
      <c r="R947" s="1" t="n"/>
      <c r="S947" s="1" t="n"/>
      <c r="T947" s="1" t="n"/>
      <c r="U947" s="1" t="n"/>
      <c r="V947" s="1" t="n"/>
      <c r="W947" s="1" t="n"/>
      <c r="X947" s="1" t="n"/>
      <c r="Y947" s="1" t="n"/>
      <c r="Z947" s="1" t="n"/>
      <c r="AA947" s="1" t="n"/>
      <c r="AB947" s="1" t="n"/>
      <c r="AC947" s="1" t="n"/>
      <c r="AD947" s="1" t="n"/>
      <c r="AE947" s="1" t="n"/>
      <c r="AF947" s="1" t="n"/>
      <c r="AG947" s="1" t="n"/>
    </row>
    <row r="948">
      <c r="A948" s="1" t="n"/>
      <c r="B948" s="1" t="n"/>
      <c r="C948" s="1" t="n"/>
      <c r="D948" s="1" t="n"/>
      <c r="E948" s="1" t="n"/>
      <c r="F948" s="1" t="n"/>
      <c r="G948" s="1" t="n"/>
      <c r="H948" s="1" t="n"/>
      <c r="I948" s="1" t="n"/>
      <c r="J948" s="1" t="n"/>
      <c r="K948" s="1" t="n"/>
      <c r="L948" s="1" t="n"/>
      <c r="M948" s="1" t="n"/>
      <c r="N948" s="1" t="n"/>
      <c r="O948" s="1" t="n"/>
      <c r="P948" s="1" t="n"/>
      <c r="Q948" s="1" t="n"/>
      <c r="R948" s="1" t="n"/>
      <c r="S948" s="1" t="n"/>
      <c r="T948" s="1" t="n"/>
      <c r="U948" s="1" t="n"/>
      <c r="V948" s="1" t="n"/>
      <c r="W948" s="1" t="n"/>
      <c r="X948" s="1" t="n"/>
      <c r="Y948" s="1" t="n"/>
      <c r="Z948" s="1" t="n"/>
      <c r="AA948" s="1" t="n"/>
      <c r="AB948" s="1" t="n"/>
      <c r="AC948" s="1" t="n"/>
      <c r="AD948" s="1" t="n"/>
      <c r="AE948" s="1" t="n"/>
      <c r="AF948" s="1" t="n"/>
      <c r="AG948" s="1" t="n"/>
    </row>
    <row r="949">
      <c r="A949" s="1" t="n"/>
      <c r="B949" s="1" t="n"/>
      <c r="C949" s="1" t="n"/>
      <c r="D949" s="1" t="n"/>
      <c r="E949" s="1" t="n"/>
      <c r="F949" s="1" t="n"/>
      <c r="G949" s="1" t="n"/>
      <c r="H949" s="1" t="n"/>
      <c r="I949" s="1" t="n"/>
      <c r="J949" s="1" t="n"/>
      <c r="K949" s="1" t="n"/>
      <c r="L949" s="1" t="n"/>
      <c r="M949" s="1" t="n"/>
      <c r="N949" s="1" t="n"/>
      <c r="O949" s="1" t="n"/>
      <c r="P949" s="1" t="n"/>
      <c r="Q949" s="1" t="n"/>
      <c r="R949" s="1" t="n"/>
      <c r="S949" s="1" t="n"/>
      <c r="T949" s="1" t="n"/>
      <c r="U949" s="1" t="n"/>
      <c r="V949" s="1" t="n"/>
      <c r="W949" s="1" t="n"/>
      <c r="X949" s="1" t="n"/>
      <c r="Y949" s="1" t="n"/>
      <c r="Z949" s="1" t="n"/>
      <c r="AA949" s="1" t="n"/>
      <c r="AB949" s="1" t="n"/>
      <c r="AC949" s="1" t="n"/>
      <c r="AD949" s="1" t="n"/>
      <c r="AE949" s="1" t="n"/>
      <c r="AF949" s="1" t="n"/>
      <c r="AG949" s="1" t="n"/>
    </row>
    <row r="950">
      <c r="A950" s="1" t="n"/>
      <c r="B950" s="1" t="n"/>
      <c r="C950" s="1" t="n"/>
      <c r="D950" s="1" t="n"/>
      <c r="E950" s="1" t="n"/>
      <c r="F950" s="1" t="n"/>
      <c r="G950" s="1" t="n"/>
      <c r="H950" s="1" t="n"/>
      <c r="I950" s="1" t="n"/>
      <c r="J950" s="1" t="n"/>
      <c r="K950" s="1" t="n"/>
      <c r="L950" s="1" t="n"/>
      <c r="M950" s="1" t="n"/>
      <c r="N950" s="1" t="n"/>
      <c r="O950" s="1" t="n"/>
      <c r="P950" s="1" t="n"/>
      <c r="Q950" s="1" t="n"/>
      <c r="R950" s="1" t="n"/>
      <c r="S950" s="1" t="n"/>
      <c r="T950" s="1" t="n"/>
      <c r="U950" s="1" t="n"/>
      <c r="V950" s="1" t="n"/>
      <c r="W950" s="1" t="n"/>
      <c r="X950" s="1" t="n"/>
      <c r="Y950" s="1" t="n"/>
      <c r="Z950" s="1" t="n"/>
      <c r="AA950" s="1" t="n"/>
      <c r="AB950" s="1" t="n"/>
      <c r="AC950" s="1" t="n"/>
      <c r="AD950" s="1" t="n"/>
      <c r="AE950" s="1" t="n"/>
      <c r="AF950" s="1" t="n"/>
      <c r="AG950" s="1" t="n"/>
    </row>
    <row r="951">
      <c r="A951" s="1" t="n"/>
      <c r="B951" s="1" t="n"/>
      <c r="C951" s="1" t="n"/>
      <c r="D951" s="1" t="n"/>
      <c r="E951" s="1" t="n"/>
      <c r="F951" s="1" t="n"/>
      <c r="G951" s="1" t="n"/>
      <c r="H951" s="1" t="n"/>
      <c r="I951" s="1" t="n"/>
      <c r="J951" s="1" t="n"/>
      <c r="K951" s="1" t="n"/>
      <c r="L951" s="1" t="n"/>
      <c r="M951" s="1" t="n"/>
      <c r="N951" s="1" t="n"/>
      <c r="O951" s="1" t="n"/>
      <c r="P951" s="1" t="n"/>
      <c r="Q951" s="1" t="n"/>
      <c r="R951" s="1" t="n"/>
      <c r="S951" s="1" t="n"/>
      <c r="T951" s="1" t="n"/>
      <c r="U951" s="1" t="n"/>
      <c r="V951" s="1" t="n"/>
      <c r="W951" s="1" t="n"/>
      <c r="X951" s="1" t="n"/>
      <c r="Y951" s="1" t="n"/>
      <c r="Z951" s="1" t="n"/>
      <c r="AA951" s="1" t="n"/>
      <c r="AB951" s="1" t="n"/>
      <c r="AC951" s="1" t="n"/>
      <c r="AD951" s="1" t="n"/>
      <c r="AE951" s="1" t="n"/>
      <c r="AF951" s="1" t="n"/>
      <c r="AG951" s="1" t="n"/>
    </row>
    <row r="952">
      <c r="A952" s="1" t="n"/>
      <c r="B952" s="1" t="n"/>
      <c r="C952" s="1" t="n"/>
      <c r="D952" s="1" t="n"/>
      <c r="E952" s="1" t="n"/>
      <c r="F952" s="1" t="n"/>
      <c r="G952" s="1" t="n"/>
      <c r="H952" s="1" t="n"/>
      <c r="I952" s="1" t="n"/>
      <c r="J952" s="1" t="n"/>
      <c r="K952" s="1" t="n"/>
      <c r="L952" s="1" t="n"/>
      <c r="M952" s="1" t="n"/>
      <c r="N952" s="1" t="n"/>
      <c r="O952" s="1" t="n"/>
      <c r="P952" s="1" t="n"/>
      <c r="Q952" s="1" t="n"/>
      <c r="R952" s="1" t="n"/>
      <c r="S952" s="1" t="n"/>
      <c r="T952" s="1" t="n"/>
      <c r="U952" s="1" t="n"/>
      <c r="V952" s="1" t="n"/>
      <c r="W952" s="1" t="n"/>
      <c r="X952" s="1" t="n"/>
      <c r="Y952" s="1" t="n"/>
      <c r="Z952" s="1" t="n"/>
      <c r="AA952" s="1" t="n"/>
      <c r="AB952" s="1" t="n"/>
      <c r="AC952" s="1" t="n"/>
      <c r="AD952" s="1" t="n"/>
      <c r="AE952" s="1" t="n"/>
      <c r="AF952" s="1" t="n"/>
      <c r="AG952" s="1" t="n"/>
    </row>
    <row r="953">
      <c r="A953" s="1" t="n"/>
      <c r="B953" s="1" t="n"/>
      <c r="C953" s="1" t="n"/>
      <c r="D953" s="1" t="n"/>
      <c r="E953" s="1" t="n"/>
      <c r="F953" s="1" t="n"/>
      <c r="G953" s="1" t="n"/>
      <c r="H953" s="1" t="n"/>
      <c r="I953" s="1" t="n"/>
      <c r="J953" s="1" t="n"/>
      <c r="K953" s="1" t="n"/>
      <c r="L953" s="1" t="n"/>
      <c r="M953" s="1" t="n"/>
      <c r="N953" s="1" t="n"/>
      <c r="O953" s="1" t="n"/>
      <c r="P953" s="1" t="n"/>
      <c r="Q953" s="1" t="n"/>
      <c r="R953" s="1" t="n"/>
      <c r="S953" s="1" t="n"/>
      <c r="T953" s="1" t="n"/>
      <c r="U953" s="1" t="n"/>
      <c r="V953" s="1" t="n"/>
      <c r="W953" s="1" t="n"/>
      <c r="X953" s="1" t="n"/>
      <c r="Y953" s="1" t="n"/>
      <c r="Z953" s="1" t="n"/>
      <c r="AA953" s="1" t="n"/>
      <c r="AB953" s="1" t="n"/>
      <c r="AC953" s="1" t="n"/>
      <c r="AD953" s="1" t="n"/>
      <c r="AE953" s="1" t="n"/>
      <c r="AF953" s="1" t="n"/>
      <c r="AG953" s="1" t="n"/>
    </row>
    <row r="954">
      <c r="A954" s="1" t="n"/>
      <c r="B954" s="1" t="n"/>
      <c r="C954" s="1" t="n"/>
      <c r="D954" s="1" t="n"/>
      <c r="E954" s="1" t="n"/>
      <c r="F954" s="1" t="n"/>
      <c r="G954" s="1" t="n"/>
      <c r="H954" s="1" t="n"/>
      <c r="I954" s="1" t="n"/>
      <c r="J954" s="1" t="n"/>
      <c r="K954" s="1" t="n"/>
      <c r="L954" s="1" t="n"/>
      <c r="M954" s="1" t="n"/>
      <c r="N954" s="1" t="n"/>
      <c r="O954" s="1" t="n"/>
      <c r="P954" s="1" t="n"/>
      <c r="Q954" s="1" t="n"/>
      <c r="R954" s="1" t="n"/>
      <c r="S954" s="1" t="n"/>
      <c r="T954" s="1" t="n"/>
      <c r="U954" s="1" t="n"/>
      <c r="V954" s="1" t="n"/>
      <c r="W954" s="1" t="n"/>
      <c r="X954" s="1" t="n"/>
      <c r="Y954" s="1" t="n"/>
      <c r="Z954" s="1" t="n"/>
      <c r="AA954" s="1" t="n"/>
      <c r="AB954" s="1" t="n"/>
      <c r="AC954" s="1" t="n"/>
      <c r="AD954" s="1" t="n"/>
      <c r="AE954" s="1" t="n"/>
      <c r="AF954" s="1" t="n"/>
      <c r="AG954" s="1" t="n"/>
    </row>
    <row r="955">
      <c r="A955" s="1" t="n"/>
      <c r="B955" s="1" t="n"/>
      <c r="C955" s="1" t="n"/>
      <c r="D955" s="1" t="n"/>
      <c r="E955" s="1" t="n"/>
      <c r="F955" s="1" t="n"/>
      <c r="G955" s="1" t="n"/>
      <c r="H955" s="1" t="n"/>
      <c r="I955" s="1" t="n"/>
      <c r="J955" s="1" t="n"/>
      <c r="K955" s="1" t="n"/>
      <c r="L955" s="1" t="n"/>
      <c r="M955" s="1" t="n"/>
      <c r="N955" s="1" t="n"/>
      <c r="O955" s="1" t="n"/>
      <c r="P955" s="1" t="n"/>
      <c r="Q955" s="1" t="n"/>
      <c r="R955" s="1" t="n"/>
      <c r="S955" s="1" t="n"/>
      <c r="T955" s="1" t="n"/>
      <c r="U955" s="1" t="n"/>
      <c r="V955" s="1" t="n"/>
      <c r="W955" s="1" t="n"/>
      <c r="X955" s="1" t="n"/>
      <c r="Y955" s="1" t="n"/>
      <c r="Z955" s="1" t="n"/>
      <c r="AA955" s="1" t="n"/>
      <c r="AB955" s="1" t="n"/>
      <c r="AC955" s="1" t="n"/>
      <c r="AD955" s="1" t="n"/>
      <c r="AE955" s="1" t="n"/>
      <c r="AF955" s="1" t="n"/>
      <c r="AG955" s="1" t="n"/>
    </row>
    <row r="956">
      <c r="A956" s="1" t="n"/>
      <c r="B956" s="1" t="n"/>
      <c r="C956" s="1" t="n"/>
      <c r="D956" s="1" t="n"/>
      <c r="E956" s="1" t="n"/>
      <c r="F956" s="1" t="n"/>
      <c r="G956" s="1" t="n"/>
      <c r="H956" s="1" t="n"/>
      <c r="I956" s="1" t="n"/>
      <c r="J956" s="1" t="n"/>
      <c r="K956" s="1" t="n"/>
      <c r="L956" s="1" t="n"/>
      <c r="M956" s="1" t="n"/>
      <c r="N956" s="1" t="n"/>
      <c r="O956" s="1" t="n"/>
      <c r="P956" s="1" t="n"/>
      <c r="Q956" s="1" t="n"/>
      <c r="R956" s="1" t="n"/>
      <c r="S956" s="1" t="n"/>
      <c r="T956" s="1" t="n"/>
      <c r="U956" s="1" t="n"/>
      <c r="V956" s="1" t="n"/>
      <c r="W956" s="1" t="n"/>
      <c r="X956" s="1" t="n"/>
      <c r="Y956" s="1" t="n"/>
      <c r="Z956" s="1" t="n"/>
      <c r="AA956" s="1" t="n"/>
      <c r="AB956" s="1" t="n"/>
      <c r="AC956" s="1" t="n"/>
      <c r="AD956" s="1" t="n"/>
      <c r="AE956" s="1" t="n"/>
      <c r="AF956" s="1" t="n"/>
      <c r="AG956" s="1" t="n"/>
    </row>
    <row r="957">
      <c r="A957" s="1" t="n"/>
      <c r="B957" s="1" t="n"/>
      <c r="C957" s="1" t="n"/>
      <c r="D957" s="1" t="n"/>
      <c r="E957" s="1" t="n"/>
      <c r="F957" s="1" t="n"/>
      <c r="G957" s="1" t="n"/>
      <c r="H957" s="1" t="n"/>
      <c r="I957" s="1" t="n"/>
      <c r="J957" s="1" t="n"/>
      <c r="K957" s="1" t="n"/>
      <c r="L957" s="1" t="n"/>
      <c r="M957" s="1" t="n"/>
      <c r="N957" s="1" t="n"/>
      <c r="O957" s="1" t="n"/>
      <c r="P957" s="1" t="n"/>
      <c r="Q957" s="1" t="n"/>
      <c r="R957" s="1" t="n"/>
      <c r="S957" s="1" t="n"/>
      <c r="T957" s="1" t="n"/>
      <c r="U957" s="1" t="n"/>
      <c r="V957" s="1" t="n"/>
      <c r="W957" s="1" t="n"/>
      <c r="X957" s="1" t="n"/>
      <c r="Y957" s="1" t="n"/>
      <c r="Z957" s="1" t="n"/>
      <c r="AA957" s="1" t="n"/>
      <c r="AB957" s="1" t="n"/>
      <c r="AC957" s="1" t="n"/>
      <c r="AD957" s="1" t="n"/>
      <c r="AE957" s="1" t="n"/>
      <c r="AF957" s="1" t="n"/>
      <c r="AG957" s="1" t="n"/>
    </row>
    <row r="958">
      <c r="A958" s="1" t="n"/>
      <c r="B958" s="1" t="n"/>
      <c r="C958" s="1" t="n"/>
      <c r="D958" s="1" t="n"/>
      <c r="E958" s="1" t="n"/>
      <c r="F958" s="1" t="n"/>
      <c r="G958" s="1" t="n"/>
      <c r="H958" s="1" t="n"/>
      <c r="I958" s="1" t="n"/>
      <c r="J958" s="1" t="n"/>
      <c r="K958" s="1" t="n"/>
      <c r="L958" s="1" t="n"/>
      <c r="M958" s="1" t="n"/>
      <c r="N958" s="1" t="n"/>
      <c r="O958" s="1" t="n"/>
      <c r="P958" s="1" t="n"/>
      <c r="Q958" s="1" t="n"/>
      <c r="R958" s="1" t="n"/>
      <c r="S958" s="1" t="n"/>
      <c r="T958" s="1" t="n"/>
      <c r="U958" s="1" t="n"/>
      <c r="V958" s="1" t="n"/>
      <c r="W958" s="1" t="n"/>
      <c r="X958" s="1" t="n"/>
      <c r="Y958" s="1" t="n"/>
      <c r="Z958" s="1" t="n"/>
      <c r="AA958" s="1" t="n"/>
      <c r="AB958" s="1" t="n"/>
      <c r="AC958" s="1" t="n"/>
      <c r="AD958" s="1" t="n"/>
      <c r="AE958" s="1" t="n"/>
      <c r="AF958" s="1" t="n"/>
      <c r="AG958" s="1" t="n"/>
    </row>
    <row r="959">
      <c r="A959" s="1" t="n"/>
      <c r="B959" s="1" t="n"/>
      <c r="C959" s="1" t="n"/>
      <c r="D959" s="1" t="n"/>
      <c r="E959" s="1" t="n"/>
      <c r="F959" s="1" t="n"/>
      <c r="G959" s="1" t="n"/>
      <c r="H959" s="1" t="n"/>
      <c r="I959" s="1" t="n"/>
      <c r="J959" s="1" t="n"/>
      <c r="K959" s="1" t="n"/>
      <c r="L959" s="1" t="n"/>
      <c r="M959" s="1" t="n"/>
      <c r="N959" s="1" t="n"/>
      <c r="O959" s="1" t="n"/>
      <c r="P959" s="1" t="n"/>
      <c r="Q959" s="1" t="n"/>
      <c r="R959" s="1" t="n"/>
      <c r="S959" s="1" t="n"/>
      <c r="T959" s="1" t="n"/>
      <c r="U959" s="1" t="n"/>
      <c r="V959" s="1" t="n"/>
      <c r="W959" s="1" t="n"/>
      <c r="X959" s="1" t="n"/>
      <c r="Y959" s="1" t="n"/>
      <c r="Z959" s="1" t="n"/>
      <c r="AA959" s="1" t="n"/>
      <c r="AB959" s="1" t="n"/>
      <c r="AC959" s="1" t="n"/>
      <c r="AD959" s="1" t="n"/>
      <c r="AE959" s="1" t="n"/>
      <c r="AF959" s="1" t="n"/>
      <c r="AG959" s="1" t="n"/>
    </row>
    <row r="960">
      <c r="A960" s="1" t="n"/>
      <c r="B960" s="1" t="n"/>
      <c r="C960" s="1" t="n"/>
      <c r="D960" s="1" t="n"/>
      <c r="E960" s="1" t="n"/>
      <c r="F960" s="1" t="n"/>
      <c r="G960" s="1" t="n"/>
      <c r="H960" s="1" t="n"/>
      <c r="I960" s="1" t="n"/>
      <c r="J960" s="1" t="n"/>
      <c r="K960" s="1" t="n"/>
      <c r="L960" s="1" t="n"/>
      <c r="M960" s="1" t="n"/>
      <c r="N960" s="1" t="n"/>
      <c r="O960" s="1" t="n"/>
      <c r="P960" s="1" t="n"/>
      <c r="Q960" s="1" t="n"/>
      <c r="R960" s="1" t="n"/>
      <c r="S960" s="1" t="n"/>
      <c r="T960" s="1" t="n"/>
      <c r="U960" s="1" t="n"/>
      <c r="V960" s="1" t="n"/>
      <c r="W960" s="1" t="n"/>
      <c r="X960" s="1" t="n"/>
      <c r="Y960" s="1" t="n"/>
      <c r="Z960" s="1" t="n"/>
      <c r="AA960" s="1" t="n"/>
      <c r="AB960" s="1" t="n"/>
      <c r="AC960" s="1" t="n"/>
      <c r="AD960" s="1" t="n"/>
      <c r="AE960" s="1" t="n"/>
      <c r="AF960" s="1" t="n"/>
      <c r="AG960" s="1" t="n"/>
    </row>
    <row r="961">
      <c r="A961" s="1" t="n"/>
      <c r="B961" s="1" t="n"/>
      <c r="C961" s="1" t="n"/>
      <c r="D961" s="1" t="n"/>
      <c r="E961" s="1" t="n"/>
      <c r="F961" s="1" t="n"/>
      <c r="G961" s="1" t="n"/>
      <c r="H961" s="1" t="n"/>
      <c r="I961" s="1" t="n"/>
      <c r="J961" s="1" t="n"/>
      <c r="K961" s="1" t="n"/>
      <c r="L961" s="1" t="n"/>
      <c r="M961" s="1" t="n"/>
      <c r="N961" s="1" t="n"/>
      <c r="O961" s="1" t="n"/>
      <c r="P961" s="1" t="n"/>
      <c r="Q961" s="1" t="n"/>
      <c r="R961" s="1" t="n"/>
      <c r="S961" s="1" t="n"/>
      <c r="T961" s="1" t="n"/>
      <c r="U961" s="1" t="n"/>
      <c r="V961" s="1" t="n"/>
      <c r="W961" s="1" t="n"/>
      <c r="X961" s="1" t="n"/>
      <c r="Y961" s="1" t="n"/>
      <c r="Z961" s="1" t="n"/>
      <c r="AA961" s="1" t="n"/>
      <c r="AB961" s="1" t="n"/>
      <c r="AC961" s="1" t="n"/>
      <c r="AD961" s="1" t="n"/>
      <c r="AE961" s="1" t="n"/>
      <c r="AF961" s="1" t="n"/>
      <c r="AG961" s="1" t="n"/>
    </row>
    <row r="962">
      <c r="A962" s="1" t="n"/>
      <c r="B962" s="1" t="n"/>
      <c r="C962" s="1" t="n"/>
      <c r="D962" s="1" t="n"/>
      <c r="E962" s="1" t="n"/>
      <c r="F962" s="1" t="n"/>
      <c r="G962" s="1" t="n"/>
      <c r="H962" s="1" t="n"/>
      <c r="I962" s="1" t="n"/>
      <c r="J962" s="1" t="n"/>
      <c r="K962" s="1" t="n"/>
      <c r="L962" s="1" t="n"/>
      <c r="M962" s="1" t="n"/>
      <c r="N962" s="1" t="n"/>
      <c r="O962" s="1" t="n"/>
      <c r="P962" s="1" t="n"/>
      <c r="Q962" s="1" t="n"/>
      <c r="R962" s="1" t="n"/>
      <c r="S962" s="1" t="n"/>
      <c r="T962" s="1" t="n"/>
      <c r="U962" s="1" t="n"/>
      <c r="V962" s="1" t="n"/>
      <c r="W962" s="1" t="n"/>
      <c r="X962" s="1" t="n"/>
      <c r="Y962" s="1" t="n"/>
      <c r="Z962" s="1" t="n"/>
      <c r="AA962" s="1" t="n"/>
      <c r="AB962" s="1" t="n"/>
      <c r="AC962" s="1" t="n"/>
      <c r="AD962" s="1" t="n"/>
      <c r="AE962" s="1" t="n"/>
      <c r="AF962" s="1" t="n"/>
      <c r="AG962" s="1" t="n"/>
    </row>
    <row r="963">
      <c r="A963" s="1" t="n"/>
      <c r="B963" s="1" t="n"/>
      <c r="C963" s="1" t="n"/>
      <c r="D963" s="1" t="n"/>
      <c r="E963" s="1" t="n"/>
      <c r="F963" s="1" t="n"/>
      <c r="G963" s="1" t="n"/>
      <c r="H963" s="1" t="n"/>
      <c r="I963" s="1" t="n"/>
      <c r="J963" s="1" t="n"/>
      <c r="K963" s="1" t="n"/>
      <c r="L963" s="1" t="n"/>
      <c r="M963" s="1" t="n"/>
      <c r="N963" s="1" t="n"/>
      <c r="O963" s="1" t="n"/>
      <c r="P963" s="1" t="n"/>
      <c r="Q963" s="1" t="n"/>
      <c r="R963" s="1" t="n"/>
      <c r="S963" s="1" t="n"/>
      <c r="T963" s="1" t="n"/>
      <c r="U963" s="1" t="n"/>
      <c r="V963" s="1" t="n"/>
      <c r="W963" s="1" t="n"/>
      <c r="X963" s="1" t="n"/>
      <c r="Y963" s="1" t="n"/>
      <c r="Z963" s="1" t="n"/>
      <c r="AA963" s="1" t="n"/>
      <c r="AB963" s="1" t="n"/>
      <c r="AC963" s="1" t="n"/>
      <c r="AD963" s="1" t="n"/>
      <c r="AE963" s="1" t="n"/>
      <c r="AF963" s="1" t="n"/>
      <c r="AG963" s="1" t="n"/>
    </row>
    <row r="964">
      <c r="A964" s="1" t="n"/>
      <c r="B964" s="1" t="n"/>
      <c r="C964" s="1" t="n"/>
      <c r="D964" s="1" t="n"/>
      <c r="E964" s="1" t="n"/>
      <c r="F964" s="1" t="n"/>
      <c r="G964" s="1" t="n"/>
      <c r="H964" s="1" t="n"/>
      <c r="I964" s="1" t="n"/>
      <c r="J964" s="1" t="n"/>
      <c r="K964" s="1" t="n"/>
      <c r="L964" s="1" t="n"/>
      <c r="M964" s="1" t="n"/>
      <c r="N964" s="1" t="n"/>
      <c r="O964" s="1" t="n"/>
      <c r="P964" s="1" t="n"/>
      <c r="Q964" s="1" t="n"/>
      <c r="R964" s="1" t="n"/>
      <c r="S964" s="1" t="n"/>
      <c r="T964" s="1" t="n"/>
      <c r="U964" s="1" t="n"/>
      <c r="V964" s="1" t="n"/>
      <c r="W964" s="1" t="n"/>
      <c r="X964" s="1" t="n"/>
      <c r="Y964" s="1" t="n"/>
      <c r="Z964" s="1" t="n"/>
      <c r="AA964" s="1" t="n"/>
      <c r="AB964" s="1" t="n"/>
      <c r="AC964" s="1" t="n"/>
      <c r="AD964" s="1" t="n"/>
      <c r="AE964" s="1" t="n"/>
      <c r="AF964" s="1" t="n"/>
      <c r="AG964" s="1" t="n"/>
    </row>
    <row r="965">
      <c r="A965" s="1" t="n"/>
      <c r="B965" s="1" t="n"/>
      <c r="C965" s="1" t="n"/>
      <c r="D965" s="1" t="n"/>
      <c r="E965" s="1" t="n"/>
      <c r="F965" s="1" t="n"/>
      <c r="G965" s="1" t="n"/>
      <c r="H965" s="1" t="n"/>
      <c r="I965" s="1" t="n"/>
      <c r="J965" s="1" t="n"/>
      <c r="K965" s="1" t="n"/>
      <c r="L965" s="1" t="n"/>
      <c r="M965" s="1" t="n"/>
      <c r="N965" s="1" t="n"/>
      <c r="O965" s="1" t="n"/>
      <c r="P965" s="1" t="n"/>
      <c r="Q965" s="1" t="n"/>
      <c r="R965" s="1" t="n"/>
      <c r="S965" s="1" t="n"/>
      <c r="T965" s="1" t="n"/>
      <c r="U965" s="1" t="n"/>
      <c r="V965" s="1" t="n"/>
      <c r="W965" s="1" t="n"/>
      <c r="X965" s="1" t="n"/>
      <c r="Y965" s="1" t="n"/>
      <c r="Z965" s="1" t="n"/>
      <c r="AA965" s="1" t="n"/>
      <c r="AB965" s="1" t="n"/>
      <c r="AC965" s="1" t="n"/>
      <c r="AD965" s="1" t="n"/>
      <c r="AE965" s="1" t="n"/>
      <c r="AF965" s="1" t="n"/>
      <c r="AG965" s="1" t="n"/>
    </row>
    <row r="966">
      <c r="A966" s="1" t="n"/>
      <c r="B966" s="1" t="n"/>
      <c r="C966" s="1" t="n"/>
      <c r="D966" s="1" t="n"/>
      <c r="E966" s="1" t="n"/>
      <c r="F966" s="1" t="n"/>
      <c r="G966" s="1" t="n"/>
      <c r="H966" s="1" t="n"/>
      <c r="I966" s="1" t="n"/>
      <c r="J966" s="1" t="n"/>
      <c r="K966" s="1" t="n"/>
      <c r="L966" s="1" t="n"/>
      <c r="M966" s="1" t="n"/>
      <c r="N966" s="1" t="n"/>
      <c r="O966" s="1" t="n"/>
      <c r="P966" s="1" t="n"/>
      <c r="Q966" s="1" t="n"/>
      <c r="R966" s="1" t="n"/>
      <c r="S966" s="1" t="n"/>
      <c r="T966" s="1" t="n"/>
      <c r="U966" s="1" t="n"/>
      <c r="V966" s="1" t="n"/>
      <c r="W966" s="1" t="n"/>
      <c r="X966" s="1" t="n"/>
      <c r="Y966" s="1" t="n"/>
      <c r="Z966" s="1" t="n"/>
      <c r="AA966" s="1" t="n"/>
      <c r="AB966" s="1" t="n"/>
      <c r="AC966" s="1" t="n"/>
      <c r="AD966" s="1" t="n"/>
      <c r="AE966" s="1" t="n"/>
      <c r="AF966" s="1" t="n"/>
      <c r="AG966" s="1" t="n"/>
    </row>
    <row r="967">
      <c r="A967" s="1" t="n"/>
      <c r="B967" s="1" t="n"/>
      <c r="C967" s="1" t="n"/>
      <c r="D967" s="1" t="n"/>
      <c r="E967" s="1" t="n"/>
      <c r="F967" s="1" t="n"/>
      <c r="G967" s="1" t="n"/>
      <c r="H967" s="1" t="n"/>
      <c r="I967" s="1" t="n"/>
      <c r="J967" s="1" t="n"/>
      <c r="K967" s="1" t="n"/>
      <c r="L967" s="1" t="n"/>
      <c r="M967" s="1" t="n"/>
      <c r="N967" s="1" t="n"/>
      <c r="O967" s="1" t="n"/>
      <c r="P967" s="1" t="n"/>
      <c r="Q967" s="1" t="n"/>
      <c r="R967" s="1" t="n"/>
      <c r="S967" s="1" t="n"/>
      <c r="T967" s="1" t="n"/>
      <c r="U967" s="1" t="n"/>
      <c r="V967" s="1" t="n"/>
      <c r="W967" s="1" t="n"/>
      <c r="X967" s="1" t="n"/>
      <c r="Y967" s="1" t="n"/>
      <c r="Z967" s="1" t="n"/>
      <c r="AA967" s="1" t="n"/>
      <c r="AB967" s="1" t="n"/>
      <c r="AC967" s="1" t="n"/>
      <c r="AD967" s="1" t="n"/>
      <c r="AE967" s="1" t="n"/>
      <c r="AF967" s="1" t="n"/>
      <c r="AG967" s="1" t="n"/>
    </row>
    <row r="968">
      <c r="A968" s="1" t="n"/>
      <c r="B968" s="1" t="n"/>
      <c r="C968" s="1" t="n"/>
      <c r="D968" s="1" t="n"/>
      <c r="E968" s="1" t="n"/>
      <c r="F968" s="1" t="n"/>
      <c r="G968" s="1" t="n"/>
      <c r="H968" s="1" t="n"/>
      <c r="I968" s="1" t="n"/>
      <c r="J968" s="1" t="n"/>
      <c r="K968" s="1" t="n"/>
      <c r="L968" s="1" t="n"/>
      <c r="M968" s="1" t="n"/>
      <c r="N968" s="1" t="n"/>
      <c r="O968" s="1" t="n"/>
      <c r="P968" s="1" t="n"/>
      <c r="Q968" s="1" t="n"/>
      <c r="R968" s="1" t="n"/>
      <c r="S968" s="1" t="n"/>
      <c r="T968" s="1" t="n"/>
      <c r="U968" s="1" t="n"/>
      <c r="V968" s="1" t="n"/>
      <c r="W968" s="1" t="n"/>
      <c r="X968" s="1" t="n"/>
      <c r="Y968" s="1" t="n"/>
      <c r="Z968" s="1" t="n"/>
      <c r="AA968" s="1" t="n"/>
      <c r="AB968" s="1" t="n"/>
      <c r="AC968" s="1" t="n"/>
      <c r="AD968" s="1" t="n"/>
      <c r="AE968" s="1" t="n"/>
      <c r="AF968" s="1" t="n"/>
      <c r="AG968" s="1" t="n"/>
    </row>
    <row r="969">
      <c r="A969" s="1" t="n"/>
      <c r="B969" s="1" t="n"/>
      <c r="C969" s="1" t="n"/>
      <c r="D969" s="1" t="n"/>
      <c r="E969" s="1" t="n"/>
      <c r="F969" s="1" t="n"/>
      <c r="G969" s="1" t="n"/>
      <c r="H969" s="1" t="n"/>
      <c r="I969" s="1" t="n"/>
      <c r="J969" s="1" t="n"/>
      <c r="K969" s="1" t="n"/>
      <c r="L969" s="1" t="n"/>
      <c r="M969" s="1" t="n"/>
      <c r="N969" s="1" t="n"/>
      <c r="O969" s="1" t="n"/>
      <c r="P969" s="1" t="n"/>
      <c r="Q969" s="1" t="n"/>
      <c r="R969" s="1" t="n"/>
      <c r="S969" s="1" t="n"/>
      <c r="T969" s="1" t="n"/>
      <c r="U969" s="1" t="n"/>
      <c r="V969" s="1" t="n"/>
      <c r="W969" s="1" t="n"/>
      <c r="X969" s="1" t="n"/>
      <c r="Y969" s="1" t="n"/>
      <c r="Z969" s="1" t="n"/>
      <c r="AA969" s="1" t="n"/>
      <c r="AB969" s="1" t="n"/>
      <c r="AC969" s="1" t="n"/>
      <c r="AD969" s="1" t="n"/>
      <c r="AE969" s="1" t="n"/>
      <c r="AF969" s="1" t="n"/>
      <c r="AG969" s="1" t="n"/>
    </row>
    <row r="970">
      <c r="A970" s="1" t="n"/>
      <c r="B970" s="1" t="n"/>
      <c r="C970" s="1" t="n"/>
      <c r="D970" s="1" t="n"/>
      <c r="E970" s="1" t="n"/>
      <c r="F970" s="1" t="n"/>
      <c r="G970" s="1" t="n"/>
      <c r="H970" s="1" t="n"/>
      <c r="I970" s="1" t="n"/>
      <c r="J970" s="1" t="n"/>
      <c r="K970" s="1" t="n"/>
      <c r="L970" s="1" t="n"/>
      <c r="M970" s="1" t="n"/>
      <c r="N970" s="1" t="n"/>
      <c r="O970" s="1" t="n"/>
      <c r="P970" s="1" t="n"/>
      <c r="Q970" s="1" t="n"/>
      <c r="R970" s="1" t="n"/>
      <c r="S970" s="1" t="n"/>
      <c r="T970" s="1" t="n"/>
      <c r="U970" s="1" t="n"/>
      <c r="V970" s="1" t="n"/>
      <c r="W970" s="1" t="n"/>
      <c r="X970" s="1" t="n"/>
      <c r="Y970" s="1" t="n"/>
      <c r="Z970" s="1" t="n"/>
      <c r="AA970" s="1" t="n"/>
      <c r="AB970" s="1" t="n"/>
      <c r="AC970" s="1" t="n"/>
      <c r="AD970" s="1" t="n"/>
      <c r="AE970" s="1" t="n"/>
      <c r="AF970" s="1" t="n"/>
      <c r="AG970" s="1" t="n"/>
    </row>
    <row r="971">
      <c r="A971" s="1" t="n"/>
      <c r="B971" s="1" t="n"/>
      <c r="C971" s="1" t="n"/>
      <c r="D971" s="1" t="n"/>
      <c r="E971" s="1" t="n"/>
      <c r="F971" s="1" t="n"/>
      <c r="G971" s="1" t="n"/>
      <c r="H971" s="1" t="n"/>
      <c r="I971" s="1" t="n"/>
      <c r="J971" s="1" t="n"/>
      <c r="K971" s="1" t="n"/>
      <c r="L971" s="1" t="n"/>
      <c r="M971" s="1" t="n"/>
      <c r="N971" s="1" t="n"/>
      <c r="O971" s="1" t="n"/>
      <c r="P971" s="1" t="n"/>
      <c r="Q971" s="1" t="n"/>
      <c r="R971" s="1" t="n"/>
      <c r="S971" s="1" t="n"/>
      <c r="T971" s="1" t="n"/>
      <c r="U971" s="1" t="n"/>
      <c r="V971" s="1" t="n"/>
      <c r="W971" s="1" t="n"/>
      <c r="X971" s="1" t="n"/>
      <c r="Y971" s="1" t="n"/>
      <c r="Z971" s="1" t="n"/>
      <c r="AA971" s="1" t="n"/>
      <c r="AB971" s="1" t="n"/>
      <c r="AC971" s="1" t="n"/>
      <c r="AD971" s="1" t="n"/>
      <c r="AE971" s="1" t="n"/>
      <c r="AF971" s="1" t="n"/>
      <c r="AG971" s="1" t="n"/>
    </row>
    <row r="972">
      <c r="A972" s="1" t="n"/>
      <c r="B972" s="1" t="n"/>
      <c r="C972" s="1" t="n"/>
      <c r="D972" s="1" t="n"/>
      <c r="E972" s="1" t="n"/>
      <c r="F972" s="1" t="n"/>
      <c r="G972" s="1" t="n"/>
      <c r="H972" s="1" t="n"/>
      <c r="I972" s="1" t="n"/>
      <c r="J972" s="1" t="n"/>
      <c r="K972" s="1" t="n"/>
      <c r="L972" s="1" t="n"/>
      <c r="M972" s="1" t="n"/>
      <c r="N972" s="1" t="n"/>
      <c r="O972" s="1" t="n"/>
      <c r="P972" s="1" t="n"/>
      <c r="Q972" s="1" t="n"/>
      <c r="R972" s="1" t="n"/>
      <c r="S972" s="1" t="n"/>
      <c r="T972" s="1" t="n"/>
      <c r="U972" s="1" t="n"/>
      <c r="V972" s="1" t="n"/>
      <c r="W972" s="1" t="n"/>
      <c r="X972" s="1" t="n"/>
      <c r="Y972" s="1" t="n"/>
      <c r="Z972" s="1" t="n"/>
      <c r="AA972" s="1" t="n"/>
      <c r="AB972" s="1" t="n"/>
      <c r="AC972" s="1" t="n"/>
      <c r="AD972" s="1" t="n"/>
      <c r="AE972" s="1" t="n"/>
      <c r="AF972" s="1" t="n"/>
      <c r="AG972" s="1" t="n"/>
    </row>
    <row r="973">
      <c r="A973" s="1" t="n"/>
      <c r="B973" s="1" t="n"/>
      <c r="C973" s="1" t="n"/>
      <c r="D973" s="1" t="n"/>
      <c r="E973" s="1" t="n"/>
      <c r="F973" s="1" t="n"/>
      <c r="G973" s="1" t="n"/>
      <c r="H973" s="1" t="n"/>
      <c r="I973" s="1" t="n"/>
      <c r="J973" s="1" t="n"/>
      <c r="K973" s="1" t="n"/>
      <c r="L973" s="1" t="n"/>
      <c r="M973" s="1" t="n"/>
      <c r="N973" s="1" t="n"/>
      <c r="O973" s="1" t="n"/>
      <c r="P973" s="1" t="n"/>
      <c r="Q973" s="1" t="n"/>
      <c r="R973" s="1" t="n"/>
      <c r="S973" s="1" t="n"/>
      <c r="T973" s="1" t="n"/>
      <c r="U973" s="1" t="n"/>
      <c r="V973" s="1" t="n"/>
      <c r="W973" s="1" t="n"/>
      <c r="X973" s="1" t="n"/>
      <c r="Y973" s="1" t="n"/>
      <c r="Z973" s="1" t="n"/>
      <c r="AA973" s="1" t="n"/>
      <c r="AB973" s="1" t="n"/>
      <c r="AC973" s="1" t="n"/>
      <c r="AD973" s="1" t="n"/>
      <c r="AE973" s="1" t="n"/>
      <c r="AF973" s="1" t="n"/>
      <c r="AG973" s="1" t="n"/>
    </row>
    <row r="974">
      <c r="A974" s="1" t="n"/>
      <c r="B974" s="1" t="n"/>
      <c r="C974" s="1" t="n"/>
      <c r="D974" s="1" t="n"/>
      <c r="E974" s="1" t="n"/>
      <c r="F974" s="1" t="n"/>
      <c r="G974" s="1" t="n"/>
      <c r="H974" s="1" t="n"/>
      <c r="I974" s="1" t="n"/>
      <c r="J974" s="1" t="n"/>
      <c r="K974" s="1" t="n"/>
      <c r="L974" s="1" t="n"/>
      <c r="M974" s="1" t="n"/>
      <c r="N974" s="1" t="n"/>
      <c r="O974" s="1" t="n"/>
      <c r="P974" s="1" t="n"/>
      <c r="Q974" s="1" t="n"/>
      <c r="R974" s="1" t="n"/>
      <c r="S974" s="1" t="n"/>
      <c r="T974" s="1" t="n"/>
      <c r="U974" s="1" t="n"/>
      <c r="V974" s="1" t="n"/>
      <c r="W974" s="1" t="n"/>
      <c r="X974" s="1" t="n"/>
      <c r="Y974" s="1" t="n"/>
      <c r="Z974" s="1" t="n"/>
      <c r="AA974" s="1" t="n"/>
      <c r="AB974" s="1" t="n"/>
      <c r="AC974" s="1" t="n"/>
      <c r="AD974" s="1" t="n"/>
      <c r="AE974" s="1" t="n"/>
      <c r="AF974" s="1" t="n"/>
      <c r="AG974" s="1" t="n"/>
    </row>
    <row r="975">
      <c r="A975" s="1" t="n"/>
      <c r="B975" s="1" t="n"/>
      <c r="C975" s="1" t="n"/>
      <c r="D975" s="1" t="n"/>
      <c r="E975" s="1" t="n"/>
      <c r="F975" s="1" t="n"/>
      <c r="G975" s="1" t="n"/>
      <c r="H975" s="1" t="n"/>
      <c r="I975" s="1" t="n"/>
      <c r="J975" s="1" t="n"/>
      <c r="K975" s="1" t="n"/>
      <c r="L975" s="1" t="n"/>
      <c r="M975" s="1" t="n"/>
      <c r="N975" s="1" t="n"/>
      <c r="O975" s="1" t="n"/>
      <c r="P975" s="1" t="n"/>
      <c r="Q975" s="1" t="n"/>
      <c r="R975" s="1" t="n"/>
      <c r="S975" s="1" t="n"/>
      <c r="T975" s="1" t="n"/>
      <c r="U975" s="1" t="n"/>
      <c r="V975" s="1" t="n"/>
      <c r="W975" s="1" t="n"/>
      <c r="X975" s="1" t="n"/>
      <c r="Y975" s="1" t="n"/>
      <c r="Z975" s="1" t="n"/>
      <c r="AA975" s="1" t="n"/>
      <c r="AB975" s="1" t="n"/>
      <c r="AC975" s="1" t="n"/>
      <c r="AD975" s="1" t="n"/>
      <c r="AE975" s="1" t="n"/>
      <c r="AF975" s="1" t="n"/>
      <c r="AG975" s="1" t="n"/>
    </row>
    <row r="976">
      <c r="A976" s="1" t="n"/>
      <c r="B976" s="1" t="n"/>
      <c r="C976" s="1" t="n"/>
      <c r="D976" s="1" t="n"/>
      <c r="E976" s="1" t="n"/>
      <c r="F976" s="1" t="n"/>
      <c r="G976" s="1" t="n"/>
      <c r="H976" s="1" t="n"/>
      <c r="I976" s="1" t="n"/>
      <c r="J976" s="1" t="n"/>
      <c r="K976" s="1" t="n"/>
      <c r="L976" s="1" t="n"/>
      <c r="M976" s="1" t="n"/>
      <c r="N976" s="1" t="n"/>
      <c r="O976" s="1" t="n"/>
      <c r="P976" s="1" t="n"/>
      <c r="Q976" s="1" t="n"/>
      <c r="R976" s="1" t="n"/>
      <c r="S976" s="1" t="n"/>
      <c r="T976" s="1" t="n"/>
      <c r="U976" s="1" t="n"/>
      <c r="V976" s="1" t="n"/>
      <c r="W976" s="1" t="n"/>
      <c r="X976" s="1" t="n"/>
      <c r="Y976" s="1" t="n"/>
      <c r="Z976" s="1" t="n"/>
      <c r="AA976" s="1" t="n"/>
      <c r="AB976" s="1" t="n"/>
      <c r="AC976" s="1" t="n"/>
      <c r="AD976" s="1" t="n"/>
      <c r="AE976" s="1" t="n"/>
      <c r="AF976" s="1" t="n"/>
      <c r="AG976" s="1" t="n"/>
    </row>
    <row r="977">
      <c r="A977" s="1" t="n"/>
      <c r="B977" s="1" t="n"/>
      <c r="C977" s="1" t="n"/>
      <c r="D977" s="1" t="n"/>
      <c r="E977" s="1" t="n"/>
      <c r="F977" s="1" t="n"/>
      <c r="G977" s="1" t="n"/>
      <c r="H977" s="1" t="n"/>
      <c r="I977" s="1" t="n"/>
      <c r="J977" s="1" t="n"/>
      <c r="K977" s="1" t="n"/>
      <c r="L977" s="1" t="n"/>
      <c r="M977" s="1" t="n"/>
      <c r="N977" s="1" t="n"/>
      <c r="O977" s="1" t="n"/>
      <c r="P977" s="1" t="n"/>
      <c r="Q977" s="1" t="n"/>
      <c r="R977" s="1" t="n"/>
      <c r="S977" s="1" t="n"/>
      <c r="T977" s="1" t="n"/>
      <c r="U977" s="1" t="n"/>
      <c r="V977" s="1" t="n"/>
      <c r="W977" s="1" t="n"/>
      <c r="X977" s="1" t="n"/>
      <c r="Y977" s="1" t="n"/>
      <c r="Z977" s="1" t="n"/>
      <c r="AA977" s="1" t="n"/>
      <c r="AB977" s="1" t="n"/>
      <c r="AC977" s="1" t="n"/>
      <c r="AD977" s="1" t="n"/>
      <c r="AE977" s="1" t="n"/>
      <c r="AF977" s="1" t="n"/>
      <c r="AG977" s="1" t="n"/>
    </row>
    <row r="978">
      <c r="A978" s="1" t="n"/>
      <c r="B978" s="1" t="n"/>
      <c r="C978" s="1" t="n"/>
      <c r="D978" s="1" t="n"/>
      <c r="E978" s="1" t="n"/>
      <c r="F978" s="1" t="n"/>
      <c r="G978" s="1" t="n"/>
      <c r="H978" s="1" t="n"/>
      <c r="I978" s="1" t="n"/>
      <c r="J978" s="1" t="n"/>
      <c r="K978" s="1" t="n"/>
      <c r="L978" s="1" t="n"/>
      <c r="M978" s="1" t="n"/>
      <c r="N978" s="1" t="n"/>
      <c r="O978" s="1" t="n"/>
      <c r="P978" s="1" t="n"/>
      <c r="Q978" s="1" t="n"/>
      <c r="R978" s="1" t="n"/>
      <c r="S978" s="1" t="n"/>
      <c r="T978" s="1" t="n"/>
      <c r="U978" s="1" t="n"/>
      <c r="V978" s="1" t="n"/>
      <c r="W978" s="1" t="n"/>
      <c r="X978" s="1" t="n"/>
      <c r="Y978" s="1" t="n"/>
      <c r="Z978" s="1" t="n"/>
      <c r="AA978" s="1" t="n"/>
      <c r="AB978" s="1" t="n"/>
      <c r="AC978" s="1" t="n"/>
      <c r="AD978" s="1" t="n"/>
      <c r="AE978" s="1" t="n"/>
      <c r="AF978" s="1" t="n"/>
      <c r="AG978" s="1" t="n"/>
    </row>
    <row r="979">
      <c r="A979" s="1" t="n"/>
      <c r="B979" s="1" t="n"/>
      <c r="C979" s="1" t="n"/>
      <c r="D979" s="1" t="n"/>
      <c r="E979" s="1" t="n"/>
      <c r="F979" s="1" t="n"/>
      <c r="G979" s="1" t="n"/>
      <c r="H979" s="1" t="n"/>
      <c r="I979" s="1" t="n"/>
      <c r="J979" s="1" t="n"/>
      <c r="K979" s="1" t="n"/>
      <c r="L979" s="1" t="n"/>
      <c r="M979" s="1" t="n"/>
      <c r="N979" s="1" t="n"/>
      <c r="O979" s="1" t="n"/>
      <c r="P979" s="1" t="n"/>
      <c r="Q979" s="1" t="n"/>
      <c r="R979" s="1" t="n"/>
      <c r="S979" s="1" t="n"/>
      <c r="T979" s="1" t="n"/>
      <c r="U979" s="1" t="n"/>
      <c r="V979" s="1" t="n"/>
      <c r="W979" s="1" t="n"/>
      <c r="X979" s="1" t="n"/>
      <c r="Y979" s="1" t="n"/>
      <c r="Z979" s="1" t="n"/>
      <c r="AA979" s="1" t="n"/>
      <c r="AB979" s="1" t="n"/>
      <c r="AC979" s="1" t="n"/>
      <c r="AD979" s="1" t="n"/>
      <c r="AE979" s="1" t="n"/>
      <c r="AF979" s="1" t="n"/>
      <c r="AG979" s="1" t="n"/>
    </row>
    <row r="980">
      <c r="A980" s="1" t="n"/>
      <c r="B980" s="1" t="n"/>
      <c r="C980" s="1" t="n"/>
      <c r="D980" s="1" t="n"/>
      <c r="E980" s="1" t="n"/>
      <c r="F980" s="1" t="n"/>
      <c r="G980" s="1" t="n"/>
      <c r="H980" s="1" t="n"/>
      <c r="I980" s="1" t="n"/>
      <c r="J980" s="1" t="n"/>
      <c r="K980" s="1" t="n"/>
      <c r="L980" s="1" t="n"/>
      <c r="M980" s="1" t="n"/>
      <c r="N980" s="1" t="n"/>
      <c r="O980" s="1" t="n"/>
      <c r="P980" s="1" t="n"/>
      <c r="Q980" s="1" t="n"/>
      <c r="R980" s="1" t="n"/>
      <c r="S980" s="1" t="n"/>
      <c r="T980" s="1" t="n"/>
      <c r="U980" s="1" t="n"/>
      <c r="V980" s="1" t="n"/>
      <c r="W980" s="1" t="n"/>
      <c r="X980" s="1" t="n"/>
      <c r="Y980" s="1" t="n"/>
      <c r="Z980" s="1" t="n"/>
      <c r="AA980" s="1" t="n"/>
      <c r="AB980" s="1" t="n"/>
      <c r="AC980" s="1" t="n"/>
      <c r="AD980" s="1" t="n"/>
      <c r="AE980" s="1" t="n"/>
      <c r="AF980" s="1" t="n"/>
      <c r="AG980" s="1" t="n"/>
    </row>
    <row r="981">
      <c r="A981" s="1" t="n"/>
      <c r="B981" s="1" t="n"/>
      <c r="C981" s="1" t="n"/>
      <c r="D981" s="1" t="n"/>
      <c r="E981" s="1" t="n"/>
      <c r="F981" s="1" t="n"/>
      <c r="G981" s="1" t="n"/>
      <c r="H981" s="1" t="n"/>
      <c r="I981" s="1" t="n"/>
      <c r="J981" s="1" t="n"/>
      <c r="K981" s="1" t="n"/>
      <c r="L981" s="1" t="n"/>
      <c r="M981" s="1" t="n"/>
      <c r="N981" s="1" t="n"/>
      <c r="O981" s="1" t="n"/>
      <c r="P981" s="1" t="n"/>
      <c r="Q981" s="1" t="n"/>
      <c r="R981" s="1" t="n"/>
      <c r="S981" s="1" t="n"/>
      <c r="T981" s="1" t="n"/>
      <c r="U981" s="1" t="n"/>
      <c r="V981" s="1" t="n"/>
      <c r="W981" s="1" t="n"/>
      <c r="X981" s="1" t="n"/>
      <c r="Y981" s="1" t="n"/>
      <c r="Z981" s="1" t="n"/>
      <c r="AA981" s="1" t="n"/>
      <c r="AB981" s="1" t="n"/>
      <c r="AC981" s="1" t="n"/>
      <c r="AD981" s="1" t="n"/>
      <c r="AE981" s="1" t="n"/>
      <c r="AF981" s="1" t="n"/>
      <c r="AG981" s="1" t="n"/>
    </row>
    <row r="982">
      <c r="A982" s="1" t="n"/>
      <c r="B982" s="1" t="n"/>
      <c r="C982" s="1" t="n"/>
      <c r="D982" s="1" t="n"/>
      <c r="E982" s="1" t="n"/>
      <c r="F982" s="1" t="n"/>
      <c r="G982" s="1" t="n"/>
      <c r="H982" s="1" t="n"/>
      <c r="I982" s="1" t="n"/>
      <c r="J982" s="1" t="n"/>
      <c r="K982" s="1" t="n"/>
      <c r="L982" s="1" t="n"/>
      <c r="M982" s="1" t="n"/>
      <c r="N982" s="1" t="n"/>
      <c r="O982" s="1" t="n"/>
      <c r="P982" s="1" t="n"/>
      <c r="Q982" s="1" t="n"/>
      <c r="R982" s="1" t="n"/>
      <c r="S982" s="1" t="n"/>
      <c r="T982" s="1" t="n"/>
      <c r="U982" s="1" t="n"/>
      <c r="V982" s="1" t="n"/>
      <c r="W982" s="1" t="n"/>
      <c r="X982" s="1" t="n"/>
      <c r="Y982" s="1" t="n"/>
      <c r="Z982" s="1" t="n"/>
      <c r="AA982" s="1" t="n"/>
      <c r="AB982" s="1" t="n"/>
      <c r="AC982" s="1" t="n"/>
      <c r="AD982" s="1" t="n"/>
      <c r="AE982" s="1" t="n"/>
      <c r="AF982" s="1" t="n"/>
      <c r="AG982" s="1" t="n"/>
    </row>
    <row r="983">
      <c r="A983" s="1" t="n"/>
      <c r="B983" s="1" t="n"/>
      <c r="C983" s="1" t="n"/>
      <c r="D983" s="1" t="n"/>
      <c r="E983" s="1" t="n"/>
      <c r="F983" s="1" t="n"/>
      <c r="G983" s="1" t="n"/>
      <c r="H983" s="1" t="n"/>
      <c r="I983" s="1" t="n"/>
      <c r="J983" s="1" t="n"/>
      <c r="K983" s="1" t="n"/>
      <c r="L983" s="1" t="n"/>
      <c r="M983" s="1" t="n"/>
      <c r="N983" s="1" t="n"/>
      <c r="O983" s="1" t="n"/>
      <c r="P983" s="1" t="n"/>
      <c r="Q983" s="1" t="n"/>
      <c r="R983" s="1" t="n"/>
      <c r="S983" s="1" t="n"/>
      <c r="T983" s="1" t="n"/>
      <c r="U983" s="1" t="n"/>
      <c r="V983" s="1" t="n"/>
      <c r="W983" s="1" t="n"/>
      <c r="X983" s="1" t="n"/>
      <c r="Y983" s="1" t="n"/>
      <c r="Z983" s="1" t="n"/>
      <c r="AA983" s="1" t="n"/>
      <c r="AB983" s="1" t="n"/>
      <c r="AC983" s="1" t="n"/>
      <c r="AD983" s="1" t="n"/>
      <c r="AE983" s="1" t="n"/>
      <c r="AF983" s="1" t="n"/>
      <c r="AG983" s="1" t="n"/>
    </row>
    <row r="984">
      <c r="A984" s="1" t="n"/>
      <c r="B984" s="1" t="n"/>
      <c r="C984" s="1" t="n"/>
      <c r="D984" s="1" t="n"/>
      <c r="E984" s="1" t="n"/>
      <c r="F984" s="1" t="n"/>
      <c r="G984" s="1" t="n"/>
      <c r="H984" s="1" t="n"/>
      <c r="I984" s="1" t="n"/>
      <c r="J984" s="1" t="n"/>
      <c r="K984" s="1" t="n"/>
      <c r="L984" s="1" t="n"/>
      <c r="M984" s="1" t="n"/>
      <c r="N984" s="1" t="n"/>
      <c r="O984" s="1" t="n"/>
      <c r="P984" s="1" t="n"/>
      <c r="Q984" s="1" t="n"/>
      <c r="R984" s="1" t="n"/>
      <c r="S984" s="1" t="n"/>
      <c r="T984" s="1" t="n"/>
      <c r="U984" s="1" t="n"/>
      <c r="V984" s="1" t="n"/>
      <c r="W984" s="1" t="n"/>
      <c r="X984" s="1" t="n"/>
      <c r="Y984" s="1" t="n"/>
      <c r="Z984" s="1" t="n"/>
      <c r="AA984" s="1" t="n"/>
      <c r="AB984" s="1" t="n"/>
      <c r="AC984" s="1" t="n"/>
      <c r="AD984" s="1" t="n"/>
      <c r="AE984" s="1" t="n"/>
      <c r="AF984" s="1" t="n"/>
      <c r="AG984" s="1" t="n"/>
    </row>
    <row r="985">
      <c r="A985" s="1" t="n"/>
      <c r="B985" s="1" t="n"/>
      <c r="C985" s="1" t="n"/>
      <c r="D985" s="1" t="n"/>
      <c r="E985" s="1" t="n"/>
      <c r="F985" s="1" t="n"/>
      <c r="G985" s="1" t="n"/>
      <c r="H985" s="1" t="n"/>
      <c r="I985" s="1" t="n"/>
      <c r="J985" s="1" t="n"/>
      <c r="K985" s="1" t="n"/>
      <c r="L985" s="1" t="n"/>
      <c r="M985" s="1" t="n"/>
      <c r="N985" s="1" t="n"/>
      <c r="O985" s="1" t="n"/>
      <c r="P985" s="1" t="n"/>
      <c r="Q985" s="1" t="n"/>
      <c r="R985" s="1" t="n"/>
      <c r="S985" s="1" t="n"/>
      <c r="T985" s="1" t="n"/>
      <c r="U985" s="1" t="n"/>
      <c r="V985" s="1" t="n"/>
      <c r="W985" s="1" t="n"/>
      <c r="X985" s="1" t="n"/>
      <c r="Y985" s="1" t="n"/>
      <c r="Z985" s="1" t="n"/>
      <c r="AA985" s="1" t="n"/>
      <c r="AB985" s="1" t="n"/>
      <c r="AC985" s="1" t="n"/>
      <c r="AD985" s="1" t="n"/>
      <c r="AE985" s="1" t="n"/>
      <c r="AF985" s="1" t="n"/>
      <c r="AG985" s="1" t="n"/>
    </row>
    <row r="986">
      <c r="A986" s="1" t="n"/>
      <c r="B986" s="1" t="n"/>
      <c r="C986" s="1" t="n"/>
      <c r="D986" s="1" t="n"/>
      <c r="E986" s="1" t="n"/>
      <c r="F986" s="1" t="n"/>
      <c r="G986" s="1" t="n"/>
      <c r="H986" s="1" t="n"/>
      <c r="I986" s="1" t="n"/>
      <c r="J986" s="1" t="n"/>
      <c r="K986" s="1" t="n"/>
      <c r="L986" s="1" t="n"/>
      <c r="M986" s="1" t="n"/>
      <c r="N986" s="1" t="n"/>
      <c r="O986" s="1" t="n"/>
      <c r="P986" s="1" t="n"/>
      <c r="Q986" s="1" t="n"/>
      <c r="R986" s="1" t="n"/>
      <c r="S986" s="1" t="n"/>
      <c r="T986" s="1" t="n"/>
      <c r="U986" s="1" t="n"/>
      <c r="V986" s="1" t="n"/>
      <c r="W986" s="1" t="n"/>
      <c r="X986" s="1" t="n"/>
      <c r="Y986" s="1" t="n"/>
      <c r="Z986" s="1" t="n"/>
      <c r="AA986" s="1" t="n"/>
      <c r="AB986" s="1" t="n"/>
      <c r="AC986" s="1" t="n"/>
      <c r="AD986" s="1" t="n"/>
      <c r="AE986" s="1" t="n"/>
      <c r="AF986" s="1" t="n"/>
      <c r="AG986" s="1" t="n"/>
    </row>
    <row r="987">
      <c r="A987" s="1" t="n"/>
      <c r="B987" s="1" t="n"/>
      <c r="C987" s="1" t="n"/>
      <c r="D987" s="1" t="n"/>
      <c r="E987" s="1" t="n"/>
      <c r="F987" s="1" t="n"/>
      <c r="G987" s="1" t="n"/>
      <c r="H987" s="1" t="n"/>
      <c r="I987" s="1" t="n"/>
      <c r="J987" s="1" t="n"/>
      <c r="K987" s="1" t="n"/>
      <c r="L987" s="1" t="n"/>
      <c r="M987" s="1" t="n"/>
      <c r="N987" s="1" t="n"/>
      <c r="O987" s="1" t="n"/>
      <c r="P987" s="1" t="n"/>
      <c r="Q987" s="1" t="n"/>
      <c r="R987" s="1" t="n"/>
      <c r="S987" s="1" t="n"/>
      <c r="T987" s="1" t="n"/>
      <c r="U987" s="1" t="n"/>
      <c r="V987" s="1" t="n"/>
      <c r="W987" s="1" t="n"/>
      <c r="X987" s="1" t="n"/>
      <c r="Y987" s="1" t="n"/>
      <c r="Z987" s="1" t="n"/>
      <c r="AA987" s="1" t="n"/>
      <c r="AB987" s="1" t="n"/>
      <c r="AC987" s="1" t="n"/>
      <c r="AD987" s="1" t="n"/>
      <c r="AE987" s="1" t="n"/>
      <c r="AF987" s="1" t="n"/>
      <c r="AG987" s="1" t="n"/>
    </row>
    <row r="988">
      <c r="A988" s="1" t="n"/>
      <c r="B988" s="1" t="n"/>
      <c r="C988" s="1" t="n"/>
      <c r="D988" s="1" t="n"/>
      <c r="E988" s="1" t="n"/>
      <c r="F988" s="1" t="n"/>
      <c r="G988" s="1" t="n"/>
      <c r="H988" s="1" t="n"/>
      <c r="I988" s="1" t="n"/>
      <c r="J988" s="1" t="n"/>
      <c r="K988" s="1" t="n"/>
      <c r="L988" s="1" t="n"/>
      <c r="M988" s="1" t="n"/>
      <c r="N988" s="1" t="n"/>
      <c r="O988" s="1" t="n"/>
      <c r="P988" s="1" t="n"/>
      <c r="Q988" s="1" t="n"/>
      <c r="R988" s="1" t="n"/>
      <c r="S988" s="1" t="n"/>
      <c r="T988" s="1" t="n"/>
      <c r="U988" s="1" t="n"/>
      <c r="V988" s="1" t="n"/>
      <c r="W988" s="1" t="n"/>
      <c r="X988" s="1" t="n"/>
      <c r="Y988" s="1" t="n"/>
      <c r="Z988" s="1" t="n"/>
      <c r="AA988" s="1" t="n"/>
      <c r="AB988" s="1" t="n"/>
      <c r="AC988" s="1" t="n"/>
      <c r="AD988" s="1" t="n"/>
      <c r="AE988" s="1" t="n"/>
      <c r="AF988" s="1" t="n"/>
      <c r="AG988" s="1" t="n"/>
    </row>
    <row r="989">
      <c r="A989" s="1" t="n"/>
      <c r="B989" s="1" t="n"/>
      <c r="C989" s="1" t="n"/>
      <c r="D989" s="1" t="n"/>
      <c r="E989" s="1" t="n"/>
      <c r="F989" s="1" t="n"/>
      <c r="G989" s="1" t="n"/>
      <c r="H989" s="1" t="n"/>
      <c r="I989" s="1" t="n"/>
      <c r="J989" s="1" t="n"/>
      <c r="K989" s="1" t="n"/>
      <c r="L989" s="1" t="n"/>
      <c r="M989" s="1" t="n"/>
      <c r="N989" s="1" t="n"/>
      <c r="O989" s="1" t="n"/>
      <c r="P989" s="1" t="n"/>
      <c r="Q989" s="1" t="n"/>
      <c r="R989" s="1" t="n"/>
      <c r="S989" s="1" t="n"/>
      <c r="T989" s="1" t="n"/>
      <c r="U989" s="1" t="n"/>
      <c r="V989" s="1" t="n"/>
      <c r="W989" s="1" t="n"/>
      <c r="X989" s="1" t="n"/>
      <c r="Y989" s="1" t="n"/>
      <c r="Z989" s="1" t="n"/>
      <c r="AA989" s="1" t="n"/>
      <c r="AB989" s="1" t="n"/>
      <c r="AC989" s="1" t="n"/>
      <c r="AD989" s="1" t="n"/>
      <c r="AE989" s="1" t="n"/>
      <c r="AF989" s="1" t="n"/>
      <c r="AG989" s="1" t="n"/>
    </row>
    <row r="990">
      <c r="A990" s="1" t="n"/>
      <c r="B990" s="1" t="n"/>
      <c r="C990" s="1" t="n"/>
      <c r="D990" s="1" t="n"/>
      <c r="E990" s="1" t="n"/>
      <c r="F990" s="1" t="n"/>
      <c r="G990" s="1" t="n"/>
      <c r="H990" s="1" t="n"/>
      <c r="I990" s="1" t="n"/>
      <c r="J990" s="1" t="n"/>
      <c r="K990" s="1" t="n"/>
      <c r="L990" s="1" t="n"/>
      <c r="M990" s="1" t="n"/>
      <c r="N990" s="1" t="n"/>
      <c r="O990" s="1" t="n"/>
      <c r="P990" s="1" t="n"/>
      <c r="Q990" s="1" t="n"/>
      <c r="R990" s="1" t="n"/>
      <c r="S990" s="1" t="n"/>
      <c r="T990" s="1" t="n"/>
      <c r="U990" s="1" t="n"/>
      <c r="V990" s="1" t="n"/>
      <c r="W990" s="1" t="n"/>
      <c r="X990" s="1" t="n"/>
      <c r="Y990" s="1" t="n"/>
      <c r="Z990" s="1" t="n"/>
      <c r="AA990" s="1" t="n"/>
      <c r="AB990" s="1" t="n"/>
      <c r="AC990" s="1" t="n"/>
      <c r="AD990" s="1" t="n"/>
      <c r="AE990" s="1" t="n"/>
      <c r="AF990" s="1" t="n"/>
      <c r="AG990" s="1" t="n"/>
    </row>
    <row r="991">
      <c r="A991" s="1" t="n"/>
      <c r="B991" s="1" t="n"/>
      <c r="C991" s="1" t="n"/>
      <c r="D991" s="1" t="n"/>
      <c r="E991" s="1" t="n"/>
      <c r="F991" s="1" t="n"/>
      <c r="G991" s="1" t="n"/>
      <c r="H991" s="1" t="n"/>
      <c r="I991" s="1" t="n"/>
      <c r="J991" s="1" t="n"/>
      <c r="K991" s="1" t="n"/>
      <c r="L991" s="1" t="n"/>
      <c r="M991" s="1" t="n"/>
      <c r="N991" s="1" t="n"/>
      <c r="O991" s="1" t="n"/>
      <c r="P991" s="1" t="n"/>
      <c r="Q991" s="1" t="n"/>
      <c r="R991" s="1" t="n"/>
      <c r="S991" s="1" t="n"/>
      <c r="T991" s="1" t="n"/>
      <c r="U991" s="1" t="n"/>
      <c r="V991" s="1" t="n"/>
      <c r="W991" s="1" t="n"/>
      <c r="X991" s="1" t="n"/>
      <c r="Y991" s="1" t="n"/>
      <c r="Z991" s="1" t="n"/>
      <c r="AA991" s="1" t="n"/>
      <c r="AB991" s="1" t="n"/>
      <c r="AC991" s="1" t="n"/>
      <c r="AD991" s="1" t="n"/>
      <c r="AE991" s="1" t="n"/>
      <c r="AF991" s="1" t="n"/>
      <c r="AG991" s="1" t="n"/>
    </row>
    <row r="992">
      <c r="A992" s="1" t="n"/>
      <c r="B992" s="1" t="n"/>
      <c r="C992" s="1" t="n"/>
      <c r="D992" s="1" t="n"/>
      <c r="E992" s="1" t="n"/>
      <c r="F992" s="1" t="n"/>
      <c r="G992" s="1" t="n"/>
      <c r="H992" s="1" t="n"/>
      <c r="I992" s="1" t="n"/>
      <c r="J992" s="1" t="n"/>
      <c r="K992" s="1" t="n"/>
      <c r="L992" s="1" t="n"/>
      <c r="M992" s="1" t="n"/>
      <c r="N992" s="1" t="n"/>
      <c r="O992" s="1" t="n"/>
      <c r="P992" s="1" t="n"/>
      <c r="Q992" s="1" t="n"/>
      <c r="R992" s="1" t="n"/>
      <c r="S992" s="1" t="n"/>
      <c r="T992" s="1" t="n"/>
      <c r="U992" s="1" t="n"/>
      <c r="V992" s="1" t="n"/>
      <c r="W992" s="1" t="n"/>
      <c r="X992" s="1" t="n"/>
      <c r="Y992" s="1" t="n"/>
      <c r="Z992" s="1" t="n"/>
      <c r="AA992" s="1" t="n"/>
      <c r="AB992" s="1" t="n"/>
      <c r="AC992" s="1" t="n"/>
      <c r="AD992" s="1" t="n"/>
      <c r="AE992" s="1" t="n"/>
      <c r="AF992" s="1" t="n"/>
      <c r="AG992" s="1" t="n"/>
    </row>
    <row r="993">
      <c r="A993" s="1" t="n"/>
      <c r="B993" s="1" t="n"/>
      <c r="C993" s="1" t="n"/>
      <c r="D993" s="1" t="n"/>
      <c r="E993" s="1" t="n"/>
      <c r="F993" s="1" t="n"/>
      <c r="G993" s="1" t="n"/>
      <c r="H993" s="1" t="n"/>
      <c r="I993" s="1" t="n"/>
      <c r="J993" s="1" t="n"/>
      <c r="K993" s="1" t="n"/>
      <c r="L993" s="1" t="n"/>
      <c r="M993" s="1" t="n"/>
      <c r="N993" s="1" t="n"/>
      <c r="O993" s="1" t="n"/>
      <c r="P993" s="1" t="n"/>
      <c r="Q993" s="1" t="n"/>
      <c r="R993" s="1" t="n"/>
      <c r="S993" s="1" t="n"/>
      <c r="T993" s="1" t="n"/>
      <c r="U993" s="1" t="n"/>
      <c r="V993" s="1" t="n"/>
      <c r="W993" s="1" t="n"/>
      <c r="X993" s="1" t="n"/>
      <c r="Y993" s="1" t="n"/>
      <c r="Z993" s="1" t="n"/>
      <c r="AA993" s="1" t="n"/>
      <c r="AB993" s="1" t="n"/>
      <c r="AC993" s="1" t="n"/>
      <c r="AD993" s="1" t="n"/>
      <c r="AE993" s="1" t="n"/>
      <c r="AF993" s="1" t="n"/>
      <c r="AG993" s="1" t="n"/>
    </row>
    <row r="994">
      <c r="A994" s="1" t="n"/>
      <c r="B994" s="1" t="n"/>
      <c r="C994" s="1" t="n"/>
      <c r="D994" s="1" t="n"/>
      <c r="E994" s="1" t="n"/>
      <c r="F994" s="1" t="n"/>
      <c r="G994" s="1" t="n"/>
      <c r="H994" s="1" t="n"/>
      <c r="I994" s="1" t="n"/>
      <c r="J994" s="1" t="n"/>
      <c r="K994" s="1" t="n"/>
      <c r="L994" s="1" t="n"/>
      <c r="M994" s="1" t="n"/>
      <c r="N994" s="1" t="n"/>
      <c r="O994" s="1" t="n"/>
      <c r="P994" s="1" t="n"/>
      <c r="Q994" s="1" t="n"/>
      <c r="R994" s="1" t="n"/>
      <c r="S994" s="1" t="n"/>
      <c r="T994" s="1" t="n"/>
      <c r="U994" s="1" t="n"/>
      <c r="V994" s="1" t="n"/>
      <c r="W994" s="1" t="n"/>
      <c r="X994" s="1" t="n"/>
      <c r="Y994" s="1" t="n"/>
      <c r="Z994" s="1" t="n"/>
      <c r="AA994" s="1" t="n"/>
      <c r="AB994" s="1" t="n"/>
      <c r="AC994" s="1" t="n"/>
      <c r="AD994" s="1" t="n"/>
      <c r="AE994" s="1" t="n"/>
      <c r="AF994" s="1" t="n"/>
      <c r="AG994" s="1" t="n"/>
    </row>
    <row r="995">
      <c r="A995" s="1" t="n"/>
      <c r="B995" s="1" t="n"/>
      <c r="C995" s="1" t="n"/>
      <c r="D995" s="1" t="n"/>
      <c r="E995" s="1" t="n"/>
      <c r="F995" s="1" t="n"/>
      <c r="G995" s="1" t="n"/>
      <c r="H995" s="1" t="n"/>
      <c r="I995" s="1" t="n"/>
      <c r="J995" s="1" t="n"/>
      <c r="K995" s="1" t="n"/>
      <c r="L995" s="1" t="n"/>
      <c r="M995" s="1" t="n"/>
      <c r="N995" s="1" t="n"/>
      <c r="O995" s="1" t="n"/>
      <c r="P995" s="1" t="n"/>
      <c r="Q995" s="1" t="n"/>
      <c r="R995" s="1" t="n"/>
      <c r="S995" s="1" t="n"/>
      <c r="T995" s="1" t="n"/>
      <c r="U995" s="1" t="n"/>
      <c r="V995" s="1" t="n"/>
      <c r="W995" s="1" t="n"/>
      <c r="X995" s="1" t="n"/>
      <c r="Y995" s="1" t="n"/>
      <c r="Z995" s="1" t="n"/>
      <c r="AA995" s="1" t="n"/>
      <c r="AB995" s="1" t="n"/>
      <c r="AC995" s="1" t="n"/>
      <c r="AD995" s="1" t="n"/>
      <c r="AE995" s="1" t="n"/>
      <c r="AF995" s="1" t="n"/>
      <c r="AG995" s="1" t="n"/>
    </row>
    <row r="996">
      <c r="A996" s="1" t="n"/>
      <c r="B996" s="1" t="n"/>
      <c r="C996" s="1" t="n"/>
      <c r="D996" s="1" t="n"/>
      <c r="E996" s="1" t="n"/>
      <c r="F996" s="1" t="n"/>
      <c r="G996" s="1" t="n"/>
      <c r="H996" s="1" t="n"/>
      <c r="I996" s="1" t="n"/>
      <c r="J996" s="1" t="n"/>
      <c r="K996" s="1" t="n"/>
      <c r="L996" s="1" t="n"/>
      <c r="M996" s="1" t="n"/>
      <c r="N996" s="1" t="n"/>
      <c r="O996" s="1" t="n"/>
      <c r="P996" s="1" t="n"/>
      <c r="Q996" s="1" t="n"/>
      <c r="R996" s="1" t="n"/>
      <c r="S996" s="1" t="n"/>
      <c r="T996" s="1" t="n"/>
      <c r="U996" s="1" t="n"/>
      <c r="V996" s="1" t="n"/>
      <c r="W996" s="1" t="n"/>
      <c r="X996" s="1" t="n"/>
      <c r="Y996" s="1" t="n"/>
      <c r="Z996" s="1" t="n"/>
      <c r="AA996" s="1" t="n"/>
      <c r="AB996" s="1" t="n"/>
      <c r="AC996" s="1" t="n"/>
      <c r="AD996" s="1" t="n"/>
      <c r="AE996" s="1" t="n"/>
      <c r="AF996" s="1" t="n"/>
      <c r="AG996" s="1" t="n"/>
    </row>
    <row r="997">
      <c r="A997" s="1" t="n"/>
      <c r="B997" s="1" t="n"/>
      <c r="C997" s="1" t="n"/>
      <c r="D997" s="1" t="n"/>
      <c r="E997" s="1" t="n"/>
      <c r="F997" s="1" t="n"/>
      <c r="G997" s="1" t="n"/>
      <c r="H997" s="1" t="n"/>
      <c r="I997" s="1" t="n"/>
      <c r="J997" s="1" t="n"/>
      <c r="K997" s="1" t="n"/>
      <c r="L997" s="1" t="n"/>
      <c r="M997" s="1" t="n"/>
      <c r="N997" s="1" t="n"/>
      <c r="O997" s="1" t="n"/>
      <c r="P997" s="1" t="n"/>
      <c r="Q997" s="1" t="n"/>
      <c r="R997" s="1" t="n"/>
      <c r="S997" s="1" t="n"/>
      <c r="T997" s="1" t="n"/>
      <c r="U997" s="1" t="n"/>
      <c r="V997" s="1" t="n"/>
      <c r="W997" s="1" t="n"/>
      <c r="X997" s="1" t="n"/>
      <c r="Y997" s="1" t="n"/>
      <c r="Z997" s="1" t="n"/>
      <c r="AA997" s="1" t="n"/>
      <c r="AB997" s="1" t="n"/>
      <c r="AC997" s="1" t="n"/>
      <c r="AD997" s="1" t="n"/>
      <c r="AE997" s="1" t="n"/>
      <c r="AF997" s="1" t="n"/>
      <c r="AG997" s="1" t="n"/>
    </row>
    <row r="998">
      <c r="A998" s="1" t="n"/>
      <c r="B998" s="1" t="n"/>
      <c r="C998" s="1" t="n"/>
      <c r="D998" s="1" t="n"/>
      <c r="E998" s="1" t="n"/>
      <c r="F998" s="1" t="n"/>
      <c r="G998" s="1" t="n"/>
      <c r="H998" s="1" t="n"/>
      <c r="I998" s="1" t="n"/>
      <c r="J998" s="1" t="n"/>
      <c r="K998" s="1" t="n"/>
      <c r="L998" s="1" t="n"/>
      <c r="M998" s="1" t="n"/>
      <c r="N998" s="1" t="n"/>
      <c r="O998" s="1" t="n"/>
      <c r="P998" s="1" t="n"/>
      <c r="Q998" s="1" t="n"/>
      <c r="R998" s="1" t="n"/>
      <c r="S998" s="1" t="n"/>
      <c r="T998" s="1" t="n"/>
      <c r="U998" s="1" t="n"/>
      <c r="V998" s="1" t="n"/>
      <c r="W998" s="1" t="n"/>
      <c r="X998" s="1" t="n"/>
      <c r="Y998" s="1" t="n"/>
      <c r="Z998" s="1" t="n"/>
      <c r="AA998" s="1" t="n"/>
      <c r="AB998" s="1" t="n"/>
      <c r="AC998" s="1" t="n"/>
      <c r="AD998" s="1" t="n"/>
      <c r="AE998" s="1" t="n"/>
      <c r="AF998" s="1" t="n"/>
      <c r="AG998" s="1" t="n"/>
    </row>
    <row r="999">
      <c r="A999" s="1" t="n"/>
      <c r="B999" s="1" t="n"/>
      <c r="C999" s="1" t="n"/>
      <c r="D999" s="1" t="n"/>
      <c r="E999" s="1" t="n"/>
      <c r="F999" s="1" t="n"/>
      <c r="G999" s="1" t="n"/>
      <c r="H999" s="1" t="n"/>
      <c r="I999" s="1" t="n"/>
      <c r="J999" s="1" t="n"/>
      <c r="K999" s="1" t="n"/>
      <c r="L999" s="1" t="n"/>
      <c r="M999" s="1" t="n"/>
      <c r="N999" s="1" t="n"/>
      <c r="O999" s="1" t="n"/>
      <c r="P999" s="1" t="n"/>
      <c r="Q999" s="1" t="n"/>
      <c r="R999" s="1" t="n"/>
      <c r="S999" s="1" t="n"/>
      <c r="T999" s="1" t="n"/>
      <c r="U999" s="1" t="n"/>
      <c r="V999" s="1" t="n"/>
      <c r="W999" s="1" t="n"/>
      <c r="X999" s="1" t="n"/>
      <c r="Y999" s="1" t="n"/>
      <c r="Z999" s="1" t="n"/>
      <c r="AA999" s="1" t="n"/>
      <c r="AB999" s="1" t="n"/>
      <c r="AC999" s="1" t="n"/>
      <c r="AD999" s="1" t="n"/>
      <c r="AE999" s="1" t="n"/>
      <c r="AF999" s="1" t="n"/>
      <c r="AG999" s="1" t="n"/>
    </row>
    <row r="1000">
      <c r="A1000" s="1" t="n"/>
      <c r="B1000" s="1" t="n"/>
      <c r="C1000" s="1" t="n"/>
      <c r="D1000" s="1" t="n"/>
      <c r="E1000" s="1" t="n"/>
      <c r="F1000" s="1" t="n"/>
      <c r="G1000" s="1" t="n"/>
      <c r="H1000" s="1" t="n"/>
      <c r="I1000" s="1" t="n"/>
      <c r="J1000" s="1" t="n"/>
      <c r="K1000" s="1" t="n"/>
      <c r="L1000" s="1" t="n"/>
      <c r="M1000" s="1" t="n"/>
      <c r="N1000" s="1" t="n"/>
      <c r="O1000" s="1" t="n"/>
      <c r="P1000" s="1" t="n"/>
      <c r="Q1000" s="1" t="n"/>
      <c r="R1000" s="1" t="n"/>
      <c r="S1000" s="1" t="n"/>
      <c r="T1000" s="1" t="n"/>
      <c r="U1000" s="1" t="n"/>
      <c r="V1000" s="1" t="n"/>
      <c r="W1000" s="1" t="n"/>
      <c r="X1000" s="1" t="n"/>
      <c r="Y1000" s="1" t="n"/>
      <c r="Z1000" s="1" t="n"/>
      <c r="AA1000" s="1" t="n"/>
      <c r="AB1000" s="1" t="n"/>
      <c r="AC1000" s="1" t="n"/>
      <c r="AD1000" s="1" t="n"/>
      <c r="AE1000" s="1" t="n"/>
      <c r="AF1000" s="1" t="n"/>
      <c r="AG1000" s="1" t="n"/>
    </row>
  </sheetData>
  <mergeCells count="1">
    <mergeCell ref="A3:D3"/>
  </mergeCells>
  <hyperlinks>
    <hyperlink xmlns:r="http://schemas.openxmlformats.org/officeDocument/2006/relationships" ref="A2" r:id="rId1"/>
    <hyperlink xmlns:r="http://schemas.openxmlformats.org/officeDocument/2006/relationships" ref="A61" location="/?id=8-AEO2020&amp;region=0-0&amp;cases=ref2020&amp;start=2018&amp;end=2050&amp;f=A&amp;linechart=ref2020-d112119a.6-8-AEO2020~ref2020-d112119a.74-8-AEO2020~ref2020-d112119a.75-8-AEO2020~ref2020-d112119a.76-8-AEO2020&amp;ctype=linechart&amp;sourcekey=0" r:id="rId2"/>
  </hyperlinks>
  <pageMargins left="0.7" right="0.7" top="0.75" bottom="0.75" header="0" footer="0"/>
  <pageSetup orientation="portrait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XFD55"/>
  <sheetViews>
    <sheetView workbookViewId="0">
      <selection activeCell="B7" sqref="B7"/>
    </sheetView>
  </sheetViews>
  <sheetFormatPr baseColWidth="10" defaultColWidth="11" defaultRowHeight="14"/>
  <cols>
    <col width="42.1640625" customWidth="1" style="157" min="1" max="1"/>
    <col width="22.33203125" bestFit="1" customWidth="1" style="157" min="2" max="2"/>
    <col width="18.1640625" bestFit="1" customWidth="1" style="157" min="3" max="3"/>
    <col width="16" bestFit="1" customWidth="1" style="157" min="4" max="4"/>
    <col width="16.33203125" bestFit="1" customWidth="1" style="157" min="5" max="5"/>
    <col width="23.6640625" customWidth="1" style="157" min="6" max="6"/>
    <col width="19.33203125" customWidth="1" style="157" min="7" max="7"/>
  </cols>
  <sheetData>
    <row r="1" customFormat="1" s="158">
      <c r="A1" s="158" t="inlineStr">
        <is>
          <t>Where BAU 2020 generation does not meet EIA SEDS, we multiply generation by the gap</t>
        </is>
      </c>
    </row>
    <row r="2" customFormat="1" s="159">
      <c r="A2" s="159" t="inlineStr">
        <is>
          <t>Example: NM generation is 8.1% greater in the EPS BAU than it is in EIA SEDS during calibration. We therefore allow for generation to increase by the gap</t>
        </is>
      </c>
    </row>
    <row r="3" customFormat="1" s="76">
      <c r="A3" s="77" t="inlineStr">
        <is>
          <t>Only change the green cells</t>
        </is>
      </c>
    </row>
    <row r="4" customFormat="1" s="107">
      <c r="F4" s="107" t="n">
        <v>2020</v>
      </c>
      <c r="G4" s="107" t="b">
        <v>1</v>
      </c>
    </row>
    <row r="5">
      <c r="A5" s="78" t="inlineStr">
        <is>
          <t>Total generation in STATE (2020): EPS BAU</t>
        </is>
      </c>
      <c r="B5" s="114">
        <f>'From EPS'!B21</f>
        <v/>
      </c>
      <c r="C5" s="80" t="inlineStr">
        <is>
          <t>MWh</t>
        </is>
      </c>
      <c r="F5" s="160" t="inlineStr">
        <is>
          <t>Net Generation</t>
        </is>
      </c>
      <c r="I5" s="107" t="n"/>
    </row>
    <row r="6">
      <c r="A6" s="78" t="inlineStr">
        <is>
          <t>Generation in STATE (2019) SEDS</t>
        </is>
      </c>
      <c r="B6" s="109">
        <f>IF(B5=0,0,SUMIFS(G6:G55,F6:F55,About!B2))</f>
        <v/>
      </c>
      <c r="C6" s="81" t="inlineStr">
        <is>
          <t>MWh</t>
        </is>
      </c>
      <c r="F6" s="107" t="inlineStr">
        <is>
          <t>AL</t>
        </is>
      </c>
      <c r="G6" s="150">
        <f>SUMIFS('923'!$J:$J,'923'!$M:$M,'Manual Adjustment'!$G$4,'923'!$E:$E,'Manual Adjustment'!F6)</f>
        <v/>
      </c>
      <c r="H6" s="151">
        <f>G6/SUM($G$6:$G$55)</f>
        <v/>
      </c>
    </row>
    <row r="7">
      <c r="A7" s="78" t="inlineStr">
        <is>
          <t>Gap (%)</t>
        </is>
      </c>
      <c r="B7" s="83">
        <f>ROUND((B5-B6)/B6, 3) * 100</f>
        <v/>
      </c>
      <c r="C7" s="82" t="n"/>
      <c r="F7" s="107" t="inlineStr">
        <is>
          <t>AK</t>
        </is>
      </c>
      <c r="G7" s="150">
        <f>SUMIFS('923'!$J:$J,'923'!$M:$M,'Manual Adjustment'!$G$4,'923'!$E:$E,'Manual Adjustment'!F7)</f>
        <v/>
      </c>
      <c r="H7" s="151">
        <f>G7/SUM($G$6:$G$55)</f>
        <v/>
      </c>
    </row>
    <row r="8">
      <c r="A8" s="78" t="inlineStr">
        <is>
          <t>Gap (MWh)</t>
        </is>
      </c>
      <c r="B8" s="152">
        <f>B5-B6</f>
        <v/>
      </c>
      <c r="C8" s="82" t="n"/>
      <c r="F8" s="107" t="inlineStr">
        <is>
          <t>AZ</t>
        </is>
      </c>
      <c r="G8" s="150">
        <f>SUMIFS('923'!$J:$J,'923'!$M:$M,'Manual Adjustment'!$G$4,'923'!$E:$E,'Manual Adjustment'!F8)</f>
        <v/>
      </c>
      <c r="H8" s="151">
        <f>G8/SUM($G$6:$G$55)</f>
        <v/>
      </c>
    </row>
    <row r="9">
      <c r="F9" s="107" t="inlineStr">
        <is>
          <t>AR</t>
        </is>
      </c>
      <c r="G9" s="150">
        <f>SUMIFS('923'!$J:$J,'923'!$M:$M,'Manual Adjustment'!$G$4,'923'!$E:$E,'Manual Adjustment'!F9)</f>
        <v/>
      </c>
      <c r="H9" s="151">
        <f>G9/SUM($G$6:$G$55)</f>
        <v/>
      </c>
    </row>
    <row r="10">
      <c r="A10" s="74" t="inlineStr">
        <is>
          <t>The state should be…</t>
        </is>
      </c>
      <c r="B10" s="74">
        <f>IF(B8&gt;0, "importing...", "exporting...")</f>
        <v/>
      </c>
      <c r="C10" s="74">
        <f>_xlfn.CONCAT(ROUND(B8, 0), " MWh more")</f>
        <v/>
      </c>
      <c r="F10" s="107" t="inlineStr">
        <is>
          <t>CA</t>
        </is>
      </c>
      <c r="G10" s="150">
        <f>SUMIFS('923'!$J:$J,'923'!$M:$M,'Manual Adjustment'!$G$4,'923'!$E:$E,'Manual Adjustment'!F10)</f>
        <v/>
      </c>
      <c r="H10" s="151">
        <f>G10/SUM($G$6:$G$55)</f>
        <v/>
      </c>
    </row>
    <row r="11">
      <c r="F11" s="107" t="inlineStr">
        <is>
          <t>CO</t>
        </is>
      </c>
      <c r="G11" s="150">
        <f>SUMIFS('923'!$J:$J,'923'!$M:$M,'Manual Adjustment'!$G$4,'923'!$E:$E,'Manual Adjustment'!F11)</f>
        <v/>
      </c>
      <c r="H11" s="151">
        <f>G11/SUM($G$6:$G$55)</f>
        <v/>
      </c>
    </row>
    <row r="12">
      <c r="A12" s="95" t="inlineStr">
        <is>
          <t>IMPORTS</t>
        </is>
      </c>
      <c r="B12" s="96" t="n"/>
      <c r="C12" s="97" t="n"/>
      <c r="F12" s="117" t="inlineStr">
        <is>
          <t>CT</t>
        </is>
      </c>
      <c r="G12" s="150">
        <f>SUMIFS('923'!$J:$J,'923'!$M:$M,'Manual Adjustment'!$G$4,'923'!$E:$E,'Manual Adjustment'!F12)</f>
        <v/>
      </c>
      <c r="H12" s="151">
        <f>G12/SUM($G$6:$G$55)</f>
        <v/>
      </c>
    </row>
    <row r="13">
      <c r="A13" s="86" t="inlineStr">
        <is>
          <t>Here are the proportions of imported values (exports are not proportioned by fuel)</t>
        </is>
      </c>
      <c r="B13" s="87" t="n"/>
      <c r="C13" s="88" t="n"/>
      <c r="D13" s="75" t="n"/>
      <c r="E13" s="84" t="n"/>
      <c r="F13" s="107" t="inlineStr">
        <is>
          <t>DE</t>
        </is>
      </c>
      <c r="G13" s="150">
        <f>SUMIFS('923'!$J:$J,'923'!$M:$M,'Manual Adjustment'!$G$4,'923'!$E:$E,'Manual Adjustment'!F13)</f>
        <v/>
      </c>
      <c r="H13" s="151">
        <f>G13/SUM($G$6:$G$55)</f>
        <v/>
      </c>
    </row>
    <row r="14">
      <c r="A14" s="89" t="n"/>
      <c r="B14" s="90" t="inlineStr">
        <is>
          <t>Imports</t>
        </is>
      </c>
      <c r="C14" s="91" t="inlineStr">
        <is>
          <t>Import Proportions</t>
        </is>
      </c>
      <c r="D14" s="75" t="n"/>
      <c r="E14" s="84" t="n"/>
      <c r="F14" s="107" t="inlineStr">
        <is>
          <t>FL</t>
        </is>
      </c>
      <c r="G14" s="150">
        <f>SUMIFS('923'!$J:$J,'923'!$M:$M,'Manual Adjustment'!$G$4,'923'!$E:$E,'Manual Adjustment'!F14)</f>
        <v/>
      </c>
      <c r="H14" s="151">
        <f>G14/SUM($G$6:$G$55)</f>
        <v/>
      </c>
    </row>
    <row r="15" ht="15" customHeight="1" s="157">
      <c r="A15" s="92" t="inlineStr">
        <is>
          <t>hard coal</t>
        </is>
      </c>
      <c r="B15" s="93">
        <f>(Calculations!B60*'EIA SEDS data'!AF$6)+('EIA SEDS data'!AF$10*IF(About!$N$12,Calculations!$B114,Calculations!B92))</f>
        <v/>
      </c>
      <c r="C15" s="94">
        <f>B15/SUM($B$15:$B$30)</f>
        <v/>
      </c>
      <c r="D15" s="69" t="n"/>
      <c r="F15" s="107" t="inlineStr">
        <is>
          <t>GA</t>
        </is>
      </c>
      <c r="G15" s="150">
        <f>SUMIFS('923'!$J:$J,'923'!$M:$M,'Manual Adjustment'!$G$4,'923'!$E:$E,'Manual Adjustment'!F15)</f>
        <v/>
      </c>
      <c r="H15" s="151">
        <f>G15/SUM($G$6:$G$55)</f>
        <v/>
      </c>
    </row>
    <row r="16" ht="15" customHeight="1" s="157">
      <c r="A16" s="92" t="inlineStr">
        <is>
          <t>natural gas nonpeaker</t>
        </is>
      </c>
      <c r="B16" s="93">
        <f>(Calculations!B61*'EIA SEDS data'!AF$6)+('EIA SEDS data'!AF$10*IF(About!$N$12,Calculations!$B115,Calculations!B93))</f>
        <v/>
      </c>
      <c r="C16" s="94">
        <f>B16/SUM($B$15:$B$30)</f>
        <v/>
      </c>
      <c r="F16" s="107" t="inlineStr">
        <is>
          <t>HI</t>
        </is>
      </c>
      <c r="G16" s="150">
        <f>SUMIFS('923'!$J:$J,'923'!$M:$M,'Manual Adjustment'!$G$4,'923'!$E:$E,'Manual Adjustment'!F16)</f>
        <v/>
      </c>
      <c r="H16" s="151">
        <f>G16/SUM($G$6:$G$55)</f>
        <v/>
      </c>
    </row>
    <row r="17" ht="15" customHeight="1" s="157">
      <c r="A17" s="92" t="inlineStr">
        <is>
          <t>nuclear</t>
        </is>
      </c>
      <c r="B17" s="93">
        <f>(Calculations!B62*'EIA SEDS data'!AF$6)+('EIA SEDS data'!AF$10*IF(About!$N$12,Calculations!$B116,Calculations!B94))</f>
        <v/>
      </c>
      <c r="C17" s="94">
        <f>B17/SUM($B$15:$B$30)</f>
        <v/>
      </c>
      <c r="F17" s="107" t="inlineStr">
        <is>
          <t>ID</t>
        </is>
      </c>
      <c r="G17" s="150">
        <f>SUMIFS('923'!$J:$J,'923'!$M:$M,'Manual Adjustment'!$G$4,'923'!$E:$E,'Manual Adjustment'!F17)</f>
        <v/>
      </c>
      <c r="H17" s="151">
        <f>G17/SUM($G$6:$G$55)</f>
        <v/>
      </c>
    </row>
    <row r="18" ht="15" customHeight="1" s="157">
      <c r="A18" s="92" t="inlineStr">
        <is>
          <t>hydro</t>
        </is>
      </c>
      <c r="B18" s="93">
        <f>(Calculations!B63*'EIA SEDS data'!AF$6)+('EIA SEDS data'!AF$10*IF(About!$N$12,Calculations!$B117,Calculations!B95))</f>
        <v/>
      </c>
      <c r="C18" s="94">
        <f>B18/SUM($B$15:$B$30)</f>
        <v/>
      </c>
      <c r="F18" s="107" t="inlineStr">
        <is>
          <t>IL</t>
        </is>
      </c>
      <c r="G18" s="150">
        <f>SUMIFS('923'!$J:$J,'923'!$M:$M,'Manual Adjustment'!$G$4,'923'!$E:$E,'Manual Adjustment'!F18)</f>
        <v/>
      </c>
      <c r="H18" s="151">
        <f>G18/SUM($G$6:$G$55)</f>
        <v/>
      </c>
    </row>
    <row r="19" ht="15" customHeight="1" s="157">
      <c r="A19" s="92" t="inlineStr">
        <is>
          <t>onshore wind</t>
        </is>
      </c>
      <c r="B19" s="93">
        <f>(Calculations!B64*'EIA SEDS data'!AF$6)+('EIA SEDS data'!AF$10*IF(About!$N$12,Calculations!$B118,Calculations!B96))</f>
        <v/>
      </c>
      <c r="C19" s="94">
        <f>B19/SUM($B$15:$B$30)</f>
        <v/>
      </c>
      <c r="F19" s="107" t="inlineStr">
        <is>
          <t>IN</t>
        </is>
      </c>
      <c r="G19" s="150">
        <f>SUMIFS('923'!$J:$J,'923'!$M:$M,'Manual Adjustment'!$G$4,'923'!$E:$E,'Manual Adjustment'!F19)</f>
        <v/>
      </c>
      <c r="H19" s="151">
        <f>G19/SUM($G$6:$G$55)</f>
        <v/>
      </c>
    </row>
    <row r="20" ht="15" customHeight="1" s="157">
      <c r="A20" s="92" t="inlineStr">
        <is>
          <t>solar PV</t>
        </is>
      </c>
      <c r="B20" s="93">
        <f>(Calculations!B65*'EIA SEDS data'!AF$6)+('EIA SEDS data'!AF$10*IF(About!$N$12,Calculations!$B119,Calculations!B97))</f>
        <v/>
      </c>
      <c r="C20" s="94">
        <f>B20/SUM($B$15:$B$30)</f>
        <v/>
      </c>
      <c r="F20" s="107" t="inlineStr">
        <is>
          <t>IA</t>
        </is>
      </c>
      <c r="G20" s="150">
        <f>SUMIFS('923'!$J:$J,'923'!$M:$M,'Manual Adjustment'!$G$4,'923'!$E:$E,'Manual Adjustment'!F20)</f>
        <v/>
      </c>
      <c r="H20" s="151">
        <f>G20/SUM($G$6:$G$55)</f>
        <v/>
      </c>
    </row>
    <row r="21" ht="15" customHeight="1" s="157">
      <c r="A21" s="92" t="inlineStr">
        <is>
          <t>solar thermal</t>
        </is>
      </c>
      <c r="B21" s="93">
        <f>(Calculations!B66*'EIA SEDS data'!AF$6)+('EIA SEDS data'!AF$10*IF(About!$N$12,Calculations!$B120,Calculations!B98))</f>
        <v/>
      </c>
      <c r="C21" s="94">
        <f>B21/SUM($B$15:$B$30)</f>
        <v/>
      </c>
      <c r="F21" s="107" t="inlineStr">
        <is>
          <t>KS</t>
        </is>
      </c>
      <c r="G21" s="150">
        <f>SUMIFS('923'!$J:$J,'923'!$M:$M,'Manual Adjustment'!$G$4,'923'!$E:$E,'Manual Adjustment'!F21)</f>
        <v/>
      </c>
      <c r="H21" s="151">
        <f>G21/SUM($G$6:$G$55)</f>
        <v/>
      </c>
    </row>
    <row r="22" ht="15" customHeight="1" s="157">
      <c r="A22" s="92" t="inlineStr">
        <is>
          <t>biomass</t>
        </is>
      </c>
      <c r="B22" s="93">
        <f>(Calculations!B67*'EIA SEDS data'!AF$6)+('EIA SEDS data'!AF$10*IF(About!$N$12,Calculations!$B121,Calculations!B99))</f>
        <v/>
      </c>
      <c r="C22" s="94">
        <f>B22/SUM($B$15:$B$30)</f>
        <v/>
      </c>
      <c r="F22" s="107" t="inlineStr">
        <is>
          <t>KY</t>
        </is>
      </c>
      <c r="G22" s="150">
        <f>SUMIFS('923'!$J:$J,'923'!$M:$M,'Manual Adjustment'!$G$4,'923'!$E:$E,'Manual Adjustment'!F22)</f>
        <v/>
      </c>
      <c r="H22" s="151">
        <f>G22/SUM($G$6:$G$55)</f>
        <v/>
      </c>
    </row>
    <row r="23" ht="15" customHeight="1" s="157">
      <c r="A23" s="92" t="inlineStr">
        <is>
          <t>geothermal</t>
        </is>
      </c>
      <c r="B23" s="93">
        <f>(Calculations!B68*'EIA SEDS data'!AF$6)+('EIA SEDS data'!AF$10*IF(About!$N$12,Calculations!$B122,Calculations!B100))</f>
        <v/>
      </c>
      <c r="C23" s="94">
        <f>B23/SUM($B$15:$B$30)</f>
        <v/>
      </c>
      <c r="F23" s="107" t="inlineStr">
        <is>
          <t>LA</t>
        </is>
      </c>
      <c r="G23" s="150">
        <f>SUMIFS('923'!$J:$J,'923'!$M:$M,'Manual Adjustment'!$G$4,'923'!$E:$E,'Manual Adjustment'!F23)</f>
        <v/>
      </c>
      <c r="H23" s="151">
        <f>G23/SUM($G$6:$G$55)</f>
        <v/>
      </c>
    </row>
    <row r="24" ht="15" customHeight="1" s="157">
      <c r="A24" s="92" t="inlineStr">
        <is>
          <t>petroleum</t>
        </is>
      </c>
      <c r="B24" s="93">
        <f>(Calculations!B69*'EIA SEDS data'!AF$6)+('EIA SEDS data'!AF$10*IF(About!$N$12,Calculations!$B123,Calculations!B101))</f>
        <v/>
      </c>
      <c r="C24" s="94">
        <f>B24/SUM($B$15:$B$30)</f>
        <v/>
      </c>
      <c r="F24" s="107" t="inlineStr">
        <is>
          <t>ME</t>
        </is>
      </c>
      <c r="G24" s="150">
        <f>SUMIFS('923'!$J:$J,'923'!$M:$M,'Manual Adjustment'!$G$4,'923'!$E:$E,'Manual Adjustment'!F24)</f>
        <v/>
      </c>
      <c r="H24" s="151">
        <f>G24/SUM($G$6:$G$55)</f>
        <v/>
      </c>
    </row>
    <row r="25" ht="15" customHeight="1" s="157">
      <c r="A25" s="92" t="inlineStr">
        <is>
          <t>natural gas peaker</t>
        </is>
      </c>
      <c r="B25" s="93">
        <f>(Calculations!B70*'EIA SEDS data'!AF$6)+('EIA SEDS data'!AF$10*IF(About!$N$12,Calculations!$B124,Calculations!B102))</f>
        <v/>
      </c>
      <c r="C25" s="94">
        <f>B25/SUM($B$15:$B$30)</f>
        <v/>
      </c>
      <c r="F25" s="107" t="inlineStr">
        <is>
          <t>MD</t>
        </is>
      </c>
      <c r="G25" s="150">
        <f>SUMIFS('923'!$J:$J,'923'!$M:$M,'Manual Adjustment'!$G$4,'923'!$E:$E,'Manual Adjustment'!F25)</f>
        <v/>
      </c>
      <c r="H25" s="151">
        <f>G25/SUM($G$6:$G$55)</f>
        <v/>
      </c>
    </row>
    <row r="26" ht="15" customHeight="1" s="157">
      <c r="A26" s="92" t="inlineStr">
        <is>
          <t>lignite</t>
        </is>
      </c>
      <c r="B26" s="93">
        <f>(Calculations!B71*'EIA SEDS data'!AF$6)+('EIA SEDS data'!AF$10*IF(About!$N$12,Calculations!$B125,Calculations!B103))</f>
        <v/>
      </c>
      <c r="C26" s="94">
        <f>B26/SUM($B$15:$B$30)</f>
        <v/>
      </c>
      <c r="F26" s="107" t="inlineStr">
        <is>
          <t>MA</t>
        </is>
      </c>
      <c r="G26" s="150">
        <f>SUMIFS('923'!$J:$J,'923'!$M:$M,'Manual Adjustment'!$G$4,'923'!$E:$E,'Manual Adjustment'!F26)</f>
        <v/>
      </c>
      <c r="H26" s="151">
        <f>G26/SUM($G$6:$G$55)</f>
        <v/>
      </c>
    </row>
    <row r="27" ht="15" customHeight="1" s="157">
      <c r="A27" s="92" t="inlineStr">
        <is>
          <t>offshore wind</t>
        </is>
      </c>
      <c r="B27" s="93">
        <f>(Calculations!B72*'EIA SEDS data'!AF$6)+('EIA SEDS data'!AF$10*IF(About!$N$12,Calculations!$B126,Calculations!B104))</f>
        <v/>
      </c>
      <c r="C27" s="94">
        <f>B27/SUM($B$15:$B$30)</f>
        <v/>
      </c>
      <c r="F27" s="107" t="inlineStr">
        <is>
          <t>MI</t>
        </is>
      </c>
      <c r="G27" s="150">
        <f>SUMIFS('923'!$J:$J,'923'!$M:$M,'Manual Adjustment'!$G$4,'923'!$E:$E,'Manual Adjustment'!F27)</f>
        <v/>
      </c>
      <c r="H27" s="151">
        <f>G27/SUM($G$6:$G$55)</f>
        <v/>
      </c>
    </row>
    <row r="28" ht="15" customHeight="1" s="157">
      <c r="A28" s="92" t="inlineStr">
        <is>
          <t>crude oil</t>
        </is>
      </c>
      <c r="B28" s="93">
        <f>(Calculations!B73*'EIA SEDS data'!AF$6)+('EIA SEDS data'!AF$10*IF(About!$N$12,Calculations!$B127,Calculations!B105))</f>
        <v/>
      </c>
      <c r="C28" s="94">
        <f>B28/SUM($B$15:$B$30)</f>
        <v/>
      </c>
      <c r="F28" s="107" t="inlineStr">
        <is>
          <t>MN</t>
        </is>
      </c>
      <c r="G28" s="150">
        <f>SUMIFS('923'!$J:$J,'923'!$M:$M,'Manual Adjustment'!$G$4,'923'!$E:$E,'Manual Adjustment'!F28)</f>
        <v/>
      </c>
      <c r="H28" s="151">
        <f>G28/SUM($G$6:$G$55)</f>
        <v/>
      </c>
    </row>
    <row r="29" ht="15" customHeight="1" s="157">
      <c r="A29" s="92" t="inlineStr">
        <is>
          <t>heavy or residual fuel oil</t>
        </is>
      </c>
      <c r="B29" s="93">
        <f>(Calculations!B74*'EIA SEDS data'!AF$6)+('EIA SEDS data'!AF$10*IF(About!$N$12,Calculations!$B128,Calculations!B106))</f>
        <v/>
      </c>
      <c r="C29" s="94">
        <f>B29/SUM($B$15:$B$30)</f>
        <v/>
      </c>
      <c r="F29" s="107" t="inlineStr">
        <is>
          <t>MS</t>
        </is>
      </c>
      <c r="G29" s="150">
        <f>SUMIFS('923'!$J:$J,'923'!$M:$M,'Manual Adjustment'!$G$4,'923'!$E:$E,'Manual Adjustment'!F29)</f>
        <v/>
      </c>
      <c r="H29" s="151">
        <f>G29/SUM($G$6:$G$55)</f>
        <v/>
      </c>
    </row>
    <row r="30" ht="15" customHeight="1" s="157">
      <c r="A30" s="92" t="inlineStr">
        <is>
          <t>municipal solid waste</t>
        </is>
      </c>
      <c r="B30" s="93">
        <f>(Calculations!B75*'EIA SEDS data'!AF$6)+('EIA SEDS data'!AF$10*IF(About!$N$12,Calculations!$B129,Calculations!B107))</f>
        <v/>
      </c>
      <c r="C30" s="94">
        <f>B30/SUM($B$15:$B$30)</f>
        <v/>
      </c>
      <c r="F30" s="107" t="inlineStr">
        <is>
          <t>MO</t>
        </is>
      </c>
      <c r="G30" s="150">
        <f>SUMIFS('923'!$J:$J,'923'!$M:$M,'Manual Adjustment'!$G$4,'923'!$E:$E,'Manual Adjustment'!F30)</f>
        <v/>
      </c>
      <c r="H30" s="151">
        <f>G30/SUM($G$6:$G$55)</f>
        <v/>
      </c>
    </row>
    <row r="31">
      <c r="A31" s="89" t="n"/>
      <c r="B31" s="79" t="n"/>
      <c r="C31" s="94" t="n"/>
      <c r="F31" s="107" t="inlineStr">
        <is>
          <t>MT</t>
        </is>
      </c>
      <c r="G31" s="150">
        <f>SUMIFS('923'!$J:$J,'923'!$M:$M,'Manual Adjustment'!$G$4,'923'!$E:$E,'Manual Adjustment'!F31)</f>
        <v/>
      </c>
      <c r="H31" s="151">
        <f>G31/SUM($G$6:$G$55)</f>
        <v/>
      </c>
    </row>
    <row r="32">
      <c r="A32" s="86" t="inlineStr">
        <is>
          <t>Value added to imports:</t>
        </is>
      </c>
      <c r="B32" s="98" t="inlineStr">
        <is>
          <t>Gap to be added (MWh)</t>
        </is>
      </c>
      <c r="C32" s="99" t="n"/>
      <c r="F32" s="107" t="inlineStr">
        <is>
          <t>NE</t>
        </is>
      </c>
      <c r="G32" s="150">
        <f>SUMIFS('923'!$J:$J,'923'!$M:$M,'Manual Adjustment'!$G$4,'923'!$E:$E,'Manual Adjustment'!F32)</f>
        <v/>
      </c>
      <c r="H32" s="151">
        <f>G32/SUM($G$6:$G$55)</f>
        <v/>
      </c>
    </row>
    <row r="33" ht="15" customHeight="1" s="157">
      <c r="A33" s="92" t="inlineStr">
        <is>
          <t>hard coal</t>
        </is>
      </c>
      <c r="B33" s="100">
        <f>IF($B$8&gt;0, $B$8*C15, 0)</f>
        <v/>
      </c>
      <c r="C33" s="101" t="n"/>
      <c r="F33" s="107" t="inlineStr">
        <is>
          <t>NV</t>
        </is>
      </c>
      <c r="G33" s="150">
        <f>SUMIFS('923'!$J:$J,'923'!$M:$M,'Manual Adjustment'!$G$4,'923'!$E:$E,'Manual Adjustment'!F33)</f>
        <v/>
      </c>
      <c r="H33" s="151">
        <f>G33/SUM($G$6:$G$55)</f>
        <v/>
      </c>
    </row>
    <row r="34" ht="15" customHeight="1" s="157">
      <c r="A34" s="92" t="inlineStr">
        <is>
          <t>natural gas nonpeaker</t>
        </is>
      </c>
      <c r="B34" s="100">
        <f>IF($B$8&gt;0, $B$8*C16, 0)</f>
        <v/>
      </c>
      <c r="C34" s="101" t="n"/>
      <c r="F34" s="107" t="inlineStr">
        <is>
          <t>NH</t>
        </is>
      </c>
      <c r="G34" s="150">
        <f>SUMIFS('923'!$J:$J,'923'!$M:$M,'Manual Adjustment'!$G$4,'923'!$E:$E,'Manual Adjustment'!F34)</f>
        <v/>
      </c>
      <c r="H34" s="151">
        <f>G34/SUM($G$6:$G$55)</f>
        <v/>
      </c>
    </row>
    <row r="35" ht="15" customHeight="1" s="157">
      <c r="A35" s="92" t="inlineStr">
        <is>
          <t>nuclear</t>
        </is>
      </c>
      <c r="B35" s="100">
        <f>IF($B$8&gt;0, $B$8*C17, 0)</f>
        <v/>
      </c>
      <c r="C35" s="101" t="n"/>
      <c r="F35" s="107" t="inlineStr">
        <is>
          <t>NJ</t>
        </is>
      </c>
      <c r="G35" s="150">
        <f>SUMIFS('923'!$J:$J,'923'!$M:$M,'Manual Adjustment'!$G$4,'923'!$E:$E,'Manual Adjustment'!F35)</f>
        <v/>
      </c>
      <c r="H35" s="151">
        <f>G35/SUM($G$6:$G$55)</f>
        <v/>
      </c>
    </row>
    <row r="36" ht="15" customHeight="1" s="157">
      <c r="A36" s="92" t="inlineStr">
        <is>
          <t>hydro</t>
        </is>
      </c>
      <c r="B36" s="100">
        <f>IF($B$8&gt;0, $B$8*C18, 0)</f>
        <v/>
      </c>
      <c r="C36" s="101" t="n"/>
      <c r="F36" s="107" t="inlineStr">
        <is>
          <t>NM</t>
        </is>
      </c>
      <c r="G36" s="150">
        <f>SUMIFS('923'!$J:$J,'923'!$M:$M,'Manual Adjustment'!$G$4,'923'!$E:$E,'Manual Adjustment'!F36)</f>
        <v/>
      </c>
      <c r="H36" s="151">
        <f>G36/SUM($G$6:$G$55)</f>
        <v/>
      </c>
    </row>
    <row r="37" ht="15" customHeight="1" s="157">
      <c r="A37" s="92" t="inlineStr">
        <is>
          <t>onshore wind</t>
        </is>
      </c>
      <c r="B37" s="100">
        <f>IF($B$8&gt;0, $B$8*C19, 0)</f>
        <v/>
      </c>
      <c r="C37" s="101" t="n"/>
      <c r="F37" s="107" t="inlineStr">
        <is>
          <t>NY</t>
        </is>
      </c>
      <c r="G37" s="150">
        <f>SUMIFS('923'!$J:$J,'923'!$M:$M,'Manual Adjustment'!$G$4,'923'!$E:$E,'Manual Adjustment'!F37)</f>
        <v/>
      </c>
      <c r="H37" s="151">
        <f>G37/SUM($G$6:$G$55)</f>
        <v/>
      </c>
    </row>
    <row r="38" ht="15" customHeight="1" s="157">
      <c r="A38" s="92" t="inlineStr">
        <is>
          <t>solar PV</t>
        </is>
      </c>
      <c r="B38" s="100">
        <f>IF($B$8&gt;0, $B$8*C20, 0)</f>
        <v/>
      </c>
      <c r="C38" s="101" t="n"/>
      <c r="F38" s="107" t="inlineStr">
        <is>
          <t>NC</t>
        </is>
      </c>
      <c r="G38" s="150">
        <f>SUMIFS('923'!$J:$J,'923'!$M:$M,'Manual Adjustment'!$G$4,'923'!$E:$E,'Manual Adjustment'!F38)</f>
        <v/>
      </c>
      <c r="H38" s="151">
        <f>G38/SUM($G$6:$G$55)</f>
        <v/>
      </c>
    </row>
    <row r="39" ht="15" customHeight="1" s="157">
      <c r="A39" s="92" t="inlineStr">
        <is>
          <t>solar thermal</t>
        </is>
      </c>
      <c r="B39" s="100">
        <f>IF($B$8&gt;0, $B$8*C21, 0)</f>
        <v/>
      </c>
      <c r="C39" s="101" t="n"/>
      <c r="F39" s="107" t="inlineStr">
        <is>
          <t>ND</t>
        </is>
      </c>
      <c r="G39" s="150">
        <f>SUMIFS('923'!$J:$J,'923'!$M:$M,'Manual Adjustment'!$G$4,'923'!$E:$E,'Manual Adjustment'!F39)</f>
        <v/>
      </c>
      <c r="H39" s="151">
        <f>G39/SUM($G$6:$G$55)</f>
        <v/>
      </c>
    </row>
    <row r="40" ht="15" customHeight="1" s="157">
      <c r="A40" s="92" t="inlineStr">
        <is>
          <t>biomass</t>
        </is>
      </c>
      <c r="B40" s="100">
        <f>IF($B$8&gt;0, $B$8*C22, 0)</f>
        <v/>
      </c>
      <c r="C40" s="101" t="n"/>
      <c r="F40" s="107" t="inlineStr">
        <is>
          <t>OH</t>
        </is>
      </c>
      <c r="G40" s="150">
        <f>SUMIFS('923'!$J:$J,'923'!$M:$M,'Manual Adjustment'!$G$4,'923'!$E:$E,'Manual Adjustment'!F40)</f>
        <v/>
      </c>
      <c r="H40" s="151">
        <f>G40/SUM($G$6:$G$55)</f>
        <v/>
      </c>
    </row>
    <row r="41" ht="15" customHeight="1" s="157">
      <c r="A41" s="92" t="inlineStr">
        <is>
          <t>geothermal</t>
        </is>
      </c>
      <c r="B41" s="100">
        <f>IF($B$8&gt;0, $B$8*C23, 0)</f>
        <v/>
      </c>
      <c r="C41" s="101" t="n"/>
      <c r="F41" s="107" t="inlineStr">
        <is>
          <t>OK</t>
        </is>
      </c>
      <c r="G41" s="150">
        <f>SUMIFS('923'!$J:$J,'923'!$M:$M,'Manual Adjustment'!$G$4,'923'!$E:$E,'Manual Adjustment'!F41)</f>
        <v/>
      </c>
      <c r="H41" s="151">
        <f>G41/SUM($G$6:$G$55)</f>
        <v/>
      </c>
    </row>
    <row r="42" ht="15" customHeight="1" s="157">
      <c r="A42" s="92" t="inlineStr">
        <is>
          <t>petroleum</t>
        </is>
      </c>
      <c r="B42" s="100">
        <f>IF($B$8&gt;0, $B$8*C24, 0)</f>
        <v/>
      </c>
      <c r="C42" s="101" t="n"/>
      <c r="F42" s="107" t="inlineStr">
        <is>
          <t>OR</t>
        </is>
      </c>
      <c r="G42" s="150">
        <f>SUMIFS('923'!$J:$J,'923'!$M:$M,'Manual Adjustment'!$G$4,'923'!$E:$E,'Manual Adjustment'!F42)</f>
        <v/>
      </c>
      <c r="H42" s="151">
        <f>G42/SUM($G$6:$G$55)</f>
        <v/>
      </c>
    </row>
    <row r="43" ht="15" customHeight="1" s="157">
      <c r="A43" s="92" t="inlineStr">
        <is>
          <t>natural gas peaker</t>
        </is>
      </c>
      <c r="B43" s="100">
        <f>IF($B$8&gt;0, $B$8*C25, 0)</f>
        <v/>
      </c>
      <c r="C43" s="101" t="n"/>
      <c r="F43" s="107" t="inlineStr">
        <is>
          <t>PA</t>
        </is>
      </c>
      <c r="G43" s="150">
        <f>SUMIFS('923'!$J:$J,'923'!$M:$M,'Manual Adjustment'!$G$4,'923'!$E:$E,'Manual Adjustment'!F43)</f>
        <v/>
      </c>
      <c r="H43" s="151">
        <f>G43/SUM($G$6:$G$55)</f>
        <v/>
      </c>
    </row>
    <row r="44" ht="15" customHeight="1" s="157">
      <c r="A44" s="92" t="inlineStr">
        <is>
          <t>lignite</t>
        </is>
      </c>
      <c r="B44" s="100">
        <f>IF($B$8&gt;0, $B$8*C26, 0)</f>
        <v/>
      </c>
      <c r="C44" s="101" t="n"/>
      <c r="F44" s="107" t="inlineStr">
        <is>
          <t>RI</t>
        </is>
      </c>
      <c r="G44" s="150">
        <f>SUMIFS('923'!$J:$J,'923'!$M:$M,'Manual Adjustment'!$G$4,'923'!$E:$E,'Manual Adjustment'!F44)</f>
        <v/>
      </c>
      <c r="H44" s="151">
        <f>G44/SUM($G$6:$G$55)</f>
        <v/>
      </c>
    </row>
    <row r="45" ht="15" customHeight="1" s="157">
      <c r="A45" s="92" t="inlineStr">
        <is>
          <t>offshore wind</t>
        </is>
      </c>
      <c r="B45" s="100">
        <f>IF($B$8&gt;0, $B$8*C27, 0)</f>
        <v/>
      </c>
      <c r="C45" s="101" t="n"/>
      <c r="F45" s="107" t="inlineStr">
        <is>
          <t>SC</t>
        </is>
      </c>
      <c r="G45" s="150">
        <f>SUMIFS('923'!$J:$J,'923'!$M:$M,'Manual Adjustment'!$G$4,'923'!$E:$E,'Manual Adjustment'!F45)</f>
        <v/>
      </c>
      <c r="H45" s="151">
        <f>G45/SUM($G$6:$G$55)</f>
        <v/>
      </c>
    </row>
    <row r="46" ht="15" customHeight="1" s="157">
      <c r="A46" s="92" t="inlineStr">
        <is>
          <t>crude oil</t>
        </is>
      </c>
      <c r="B46" s="100">
        <f>IF($B$8&gt;0, $B$8*C28, 0)</f>
        <v/>
      </c>
      <c r="C46" s="101" t="n"/>
      <c r="F46" s="107" t="inlineStr">
        <is>
          <t>SD</t>
        </is>
      </c>
      <c r="G46" s="150">
        <f>SUMIFS('923'!$J:$J,'923'!$M:$M,'Manual Adjustment'!$G$4,'923'!$E:$E,'Manual Adjustment'!F46)</f>
        <v/>
      </c>
      <c r="H46" s="151">
        <f>G46/SUM($G$6:$G$55)</f>
        <v/>
      </c>
    </row>
    <row r="47" ht="15" customHeight="1" s="157">
      <c r="A47" s="92" t="inlineStr">
        <is>
          <t>heavy or residual fuel oil</t>
        </is>
      </c>
      <c r="B47" s="100">
        <f>IF($B$8&gt;0, $B$8*C29, 0)</f>
        <v/>
      </c>
      <c r="C47" s="101" t="n"/>
      <c r="F47" s="107" t="inlineStr">
        <is>
          <t>TN</t>
        </is>
      </c>
      <c r="G47" s="150">
        <f>SUMIFS('923'!$J:$J,'923'!$M:$M,'Manual Adjustment'!$G$4,'923'!$E:$E,'Manual Adjustment'!F47)</f>
        <v/>
      </c>
      <c r="H47" s="151">
        <f>G47/SUM($G$6:$G$55)</f>
        <v/>
      </c>
    </row>
    <row r="48" ht="15" customHeight="1" s="157">
      <c r="A48" s="102" t="inlineStr">
        <is>
          <t>municipal solid waste</t>
        </is>
      </c>
      <c r="B48" s="103">
        <f>IF($B$8&gt;0, $B$8*C30, 0)</f>
        <v/>
      </c>
      <c r="C48" s="104" t="n"/>
      <c r="F48" s="107" t="inlineStr">
        <is>
          <t>TX</t>
        </is>
      </c>
      <c r="G48" s="150">
        <f>SUMIFS('923'!$J:$J,'923'!$M:$M,'Manual Adjustment'!$G$4,'923'!$E:$E,'Manual Adjustment'!F48)</f>
        <v/>
      </c>
      <c r="H48" s="151">
        <f>G48/SUM($G$6:$G$55)</f>
        <v/>
      </c>
    </row>
    <row r="49">
      <c r="B49" s="69" t="n"/>
      <c r="F49" s="107" t="inlineStr">
        <is>
          <t>UT</t>
        </is>
      </c>
      <c r="G49" s="150">
        <f>SUMIFS('923'!$J:$J,'923'!$M:$M,'Manual Adjustment'!$G$4,'923'!$E:$E,'Manual Adjustment'!F49)</f>
        <v/>
      </c>
      <c r="H49" s="151">
        <f>G49/SUM($G$6:$G$55)</f>
        <v/>
      </c>
    </row>
    <row r="50">
      <c r="A50" s="95" t="inlineStr">
        <is>
          <t>IMPORTS</t>
        </is>
      </c>
      <c r="B50" s="96" t="n"/>
      <c r="C50" s="97" t="n"/>
      <c r="F50" s="107" t="inlineStr">
        <is>
          <t>VT</t>
        </is>
      </c>
      <c r="G50" s="150">
        <f>SUMIFS('923'!$J:$J,'923'!$M:$M,'Manual Adjustment'!$G$4,'923'!$E:$E,'Manual Adjustment'!F50)</f>
        <v/>
      </c>
      <c r="H50" s="151">
        <f>G50/SUM($G$6:$G$55)</f>
        <v/>
      </c>
    </row>
    <row r="51" ht="15" customHeight="1" s="157">
      <c r="A51" s="105" t="inlineStr">
        <is>
          <t>Value to be added to exports</t>
        </is>
      </c>
      <c r="B51" s="153">
        <f>IF(B8&lt;0, B8, 0)*-1</f>
        <v/>
      </c>
      <c r="C51" s="85" t="n"/>
      <c r="F51" s="107" t="inlineStr">
        <is>
          <t>VA</t>
        </is>
      </c>
      <c r="G51" s="150">
        <f>SUMIFS('923'!$J:$J,'923'!$M:$M,'Manual Adjustment'!$G$4,'923'!$E:$E,'Manual Adjustment'!F51)</f>
        <v/>
      </c>
      <c r="H51" s="151">
        <f>G51/SUM($G$6:$G$55)</f>
        <v/>
      </c>
    </row>
    <row r="52">
      <c r="F52" s="107" t="inlineStr">
        <is>
          <t>WA</t>
        </is>
      </c>
      <c r="G52" s="150">
        <f>SUMIFS('923'!$J:$J,'923'!$M:$M,'Manual Adjustment'!$G$4,'923'!$E:$E,'Manual Adjustment'!F52)</f>
        <v/>
      </c>
      <c r="H52" s="151">
        <f>G52/SUM($G$6:$G$55)</f>
        <v/>
      </c>
    </row>
    <row r="53">
      <c r="F53" s="107" t="inlineStr">
        <is>
          <t>WV</t>
        </is>
      </c>
      <c r="G53" s="150">
        <f>SUMIFS('923'!$J:$J,'923'!$M:$M,'Manual Adjustment'!$G$4,'923'!$E:$E,'Manual Adjustment'!F53)</f>
        <v/>
      </c>
      <c r="H53" s="151">
        <f>G53/SUM($G$6:$G$55)</f>
        <v/>
      </c>
    </row>
    <row r="54">
      <c r="F54" s="107" t="inlineStr">
        <is>
          <t>WI</t>
        </is>
      </c>
      <c r="G54" s="150">
        <f>SUMIFS('923'!$J:$J,'923'!$M:$M,'Manual Adjustment'!$G$4,'923'!$E:$E,'Manual Adjustment'!F54)</f>
        <v/>
      </c>
      <c r="H54" s="151">
        <f>G54/SUM($G$6:$G$55)</f>
        <v/>
      </c>
    </row>
    <row r="55">
      <c r="F55" s="107" t="inlineStr">
        <is>
          <t>WY</t>
        </is>
      </c>
      <c r="G55" s="150">
        <f>SUMIFS('923'!$J:$J,'923'!$M:$M,'Manual Adjustment'!$G$4,'923'!$E:$E,'Manual Adjustment'!F55)</f>
        <v/>
      </c>
      <c r="H55" s="151">
        <f>G55/SUM($G$6:$G$55)</f>
        <v/>
      </c>
    </row>
  </sheetData>
  <mergeCells count="3">
    <mergeCell ref="A1:XFD1"/>
    <mergeCell ref="A2:XFD2"/>
    <mergeCell ref="F5:G5"/>
  </mergeCells>
  <pageMargins left="0.7" right="0.7" top="0.75" bottom="0.75" header="0.3" footer="0.3"/>
  <drawing xmlns:r="http://schemas.openxmlformats.org/officeDocument/2006/relationships" r:id="rId1"/>
</worksheet>
</file>

<file path=xl/worksheets/sheet9.xml><?xml version="1.0" encoding="utf-8"?>
<worksheet xmlns="http://schemas.openxmlformats.org/spreadsheetml/2006/main">
  <sheetPr>
    <tabColor theme="5"/>
    <outlinePr summaryBelow="1" summaryRight="1"/>
    <pageSetUpPr fitToPage="1"/>
  </sheetPr>
  <dimension ref="A1:P6743"/>
  <sheetViews>
    <sheetView topLeftCell="C1" zoomScaleNormal="100" workbookViewId="0">
      <selection activeCell="F6" sqref="F6"/>
    </sheetView>
  </sheetViews>
  <sheetFormatPr baseColWidth="10" defaultColWidth="7.6640625" defaultRowHeight="15"/>
  <cols>
    <col width="8.6640625" bestFit="1" customWidth="1" style="120" min="1" max="1"/>
    <col width="35.6640625" bestFit="1" customWidth="1" style="120" min="2" max="3"/>
    <col width="14.33203125" bestFit="1" customWidth="1" style="120" min="4" max="5"/>
    <col width="28.6640625" bestFit="1" customWidth="1" style="120" min="6" max="6"/>
    <col width="21.5" bestFit="1" customWidth="1" style="120" min="7" max="9"/>
    <col width="28.6640625" bestFit="1" customWidth="1" style="120" min="10" max="10"/>
    <col width="8.6640625" bestFit="1" customWidth="1" style="120" min="11" max="11"/>
    <col width="20.6640625" customWidth="1" style="120" min="12" max="12"/>
    <col width="7.6640625" customWidth="1" style="120" min="13" max="16384"/>
  </cols>
  <sheetData>
    <row r="1" ht="16" customFormat="1" customHeight="1" s="118">
      <c r="A1" s="118" t="inlineStr">
        <is>
          <t>U.S. Department of Energy, The Energy Information Administration (EIA)</t>
        </is>
      </c>
    </row>
    <row r="2" ht="16" customFormat="1" customHeight="1" s="118">
      <c r="A2" s="118" t="inlineStr">
        <is>
          <t>EIA-923 Monthly Generation and Fuel Consumption Time Series File, 2020 December</t>
        </is>
      </c>
      <c r="O2" s="119" t="inlineStr">
        <is>
          <t>Include CHP Plants?</t>
        </is>
      </c>
      <c r="P2" s="119" t="b">
        <v>1</v>
      </c>
    </row>
    <row r="3" ht="16" customFormat="1" customHeight="1" s="118">
      <c r="A3" s="118" t="inlineStr">
        <is>
          <t>Sources: EIA-923 and EIA-860 Reports</t>
        </is>
      </c>
      <c r="O3" s="119" t="inlineStr">
        <is>
          <t>Include Non-Utilty Plants?</t>
        </is>
      </c>
      <c r="P3" s="119" t="b">
        <v>0</v>
      </c>
    </row>
    <row r="4" ht="16" customHeight="1" s="157">
      <c r="J4" s="121">
        <f>SUBTOTAL(9,J7:J6743)</f>
        <v/>
      </c>
    </row>
    <row r="5" ht="15" customHeight="1" s="157">
      <c r="A5" s="122" t="inlineStr"/>
      <c r="B5" s="123" t="n"/>
      <c r="C5" s="123" t="n"/>
      <c r="D5" s="123" t="n"/>
      <c r="E5" s="123" t="n"/>
      <c r="F5" s="123" t="n"/>
      <c r="G5" s="123" t="n"/>
      <c r="H5" s="123" t="n"/>
      <c r="I5" s="123" t="n"/>
      <c r="J5" s="124" t="n"/>
      <c r="K5" s="125" t="inlineStr"/>
    </row>
    <row r="6" ht="32" customHeight="1" s="157">
      <c r="A6" s="126" t="inlineStr">
        <is>
          <t>Plant Id</t>
        </is>
      </c>
      <c r="B6" s="125" t="inlineStr">
        <is>
          <t>Plant Name</t>
        </is>
      </c>
      <c r="C6" s="125" t="inlineStr">
        <is>
          <t>Operator Name</t>
        </is>
      </c>
      <c r="D6" s="125" t="inlineStr">
        <is>
          <t>Operator Id</t>
        </is>
      </c>
      <c r="E6" s="126" t="inlineStr">
        <is>
          <t>Plant State</t>
        </is>
      </c>
      <c r="F6" s="126" t="inlineStr">
        <is>
          <t>Sector Name</t>
        </is>
      </c>
      <c r="G6" s="126" t="inlineStr">
        <is>
          <t>Reported
Prime Mover</t>
        </is>
      </c>
      <c r="H6" s="126" t="inlineStr">
        <is>
          <t>Reported
Fuel Type Code</t>
        </is>
      </c>
      <c r="I6" s="126" t="inlineStr">
        <is>
          <t>AER
Fuel Type Code</t>
        </is>
      </c>
      <c r="J6" s="127" t="inlineStr">
        <is>
          <t>Net Generation
(Megawatthours)</t>
        </is>
      </c>
      <c r="K6" s="125" t="inlineStr">
        <is>
          <t>YEAR</t>
        </is>
      </c>
      <c r="L6" s="128" t="inlineStr">
        <is>
          <t>Model Energy Source</t>
        </is>
      </c>
      <c r="M6" s="128" t="inlineStr">
        <is>
          <t>Include?</t>
        </is>
      </c>
    </row>
    <row r="7">
      <c r="A7" s="129" t="n">
        <v>3</v>
      </c>
      <c r="B7" s="130" t="inlineStr">
        <is>
          <t>Barry</t>
        </is>
      </c>
      <c r="C7" s="130" t="inlineStr">
        <is>
          <t>Alabama Power Co</t>
        </is>
      </c>
      <c r="D7" s="129" t="n">
        <v>195</v>
      </c>
      <c r="E7" s="130" t="inlineStr">
        <is>
          <t>AL</t>
        </is>
      </c>
      <c r="F7" s="130" t="inlineStr">
        <is>
          <t>Electric Utility</t>
        </is>
      </c>
      <c r="G7" s="130" t="inlineStr">
        <is>
          <t>CA</t>
        </is>
      </c>
      <c r="H7" s="130" t="inlineStr">
        <is>
          <t>NG</t>
        </is>
      </c>
      <c r="I7" s="130" t="inlineStr">
        <is>
          <t>NG</t>
        </is>
      </c>
      <c r="J7" s="131" t="n">
        <v>2633517</v>
      </c>
      <c r="K7" s="129" t="n">
        <v>2020</v>
      </c>
      <c r="L7" s="120">
        <f>IF(VLOOKUP(H7,'Cross-Page Data'!$D$4:$F$48,3,FALSE)="natural gas",VLOOKUP(G7,'Cross-Page Data'!$I$4:$J$19,2,FALSE),IF(VLOOKUP(H7,'Cross-Page Data'!$D$4:$F$48,3,FALSE)="solar",IF(G7="PV","solar PV","solar thermal"),IF(VLOOKUP(H7,'Cross-Page Data'!$D$4:$F$48,3,FALSE)="wind",VLOOKUP(G7,'Cross-Page Data'!$I$4:$J$19,2,FALSE),IF(VLOOKUP(H7,'Cross-Page Data'!$D$4:$F$48,3,FALSE)="hydro",VLOOKUP(G7,'Cross-Page Data'!$I$4:$J$19,2,FALSE),VLOOKUP(H7,'Cross-Page Data'!$D$4:$F$48,3,FALSE)))))</f>
        <v/>
      </c>
      <c r="M7" s="120">
        <f>IF(AND($P$2=FALSE,OR(F7="Commercial NAICS Cogen",F7="Industrial NAICS Cogen",F7="NAICS-22 Cogen")),FALSE,IF(AND($P$3=FALSE,OR(F7="Commercial NAICS Cogen",F7="Commercial NAICS Non-Cogen",F7="Industrial NAICS Cogen", F7="industrial NAICS non-Cogen")),FALSE, TRUE))</f>
        <v/>
      </c>
    </row>
    <row r="8">
      <c r="A8" s="129" t="n">
        <v>3</v>
      </c>
      <c r="B8" s="130" t="inlineStr">
        <is>
          <t>Barry</t>
        </is>
      </c>
      <c r="C8" s="130" t="inlineStr">
        <is>
          <t>Alabama Power Co</t>
        </is>
      </c>
      <c r="D8" s="129" t="n">
        <v>195</v>
      </c>
      <c r="E8" s="130" t="inlineStr">
        <is>
          <t>AL</t>
        </is>
      </c>
      <c r="F8" s="130" t="inlineStr">
        <is>
          <t>Electric Utility</t>
        </is>
      </c>
      <c r="G8" s="130" t="inlineStr">
        <is>
          <t>CT</t>
        </is>
      </c>
      <c r="H8" s="130" t="inlineStr">
        <is>
          <t>NG</t>
        </is>
      </c>
      <c r="I8" s="130" t="inlineStr">
        <is>
          <t>NG</t>
        </is>
      </c>
      <c r="J8" s="131" t="n">
        <v>5084350</v>
      </c>
      <c r="K8" s="129" t="n">
        <v>2020</v>
      </c>
      <c r="L8" s="120">
        <f>IF(VLOOKUP(H8,'Cross-Page Data'!$D$4:$F$48,3,FALSE)="natural gas",VLOOKUP(G8,'Cross-Page Data'!$I$4:$J$19,2,FALSE),IF(VLOOKUP(H8,'Cross-Page Data'!$D$4:$F$48,3,FALSE)="solar",IF(G8="PV","solar PV","solar thermal"),IF(VLOOKUP(H8,'Cross-Page Data'!$D$4:$F$48,3,FALSE)="wind",VLOOKUP(G8,'Cross-Page Data'!$I$4:$J$19,2,FALSE),IF(VLOOKUP(H8,'Cross-Page Data'!$D$4:$F$48,3,FALSE)="hydro",VLOOKUP(G8,'Cross-Page Data'!$I$4:$J$19,2,FALSE),VLOOKUP(H8,'Cross-Page Data'!$D$4:$F$48,3,FALSE)))))</f>
        <v/>
      </c>
      <c r="M8" s="120">
        <f>IF(AND($P$2=FALSE,OR(F8="Commercial NAICS Cogen",F8="Industrial NAICS Cogen",F8="NAICS-22 Cogen")),FALSE,IF(AND($P$3=FALSE,OR(F8="Commercial NAICS Cogen",F8="Commercial NAICS Non-Cogen",F8="Industrial NAICS Cogen", F8="industrial NAICS non-Cogen")),FALSE, TRUE))</f>
        <v/>
      </c>
    </row>
    <row r="9">
      <c r="A9" s="129" t="n">
        <v>3</v>
      </c>
      <c r="B9" s="130" t="inlineStr">
        <is>
          <t>Barry</t>
        </is>
      </c>
      <c r="C9" s="130" t="inlineStr">
        <is>
          <t>Alabama Power Co</t>
        </is>
      </c>
      <c r="D9" s="129" t="n">
        <v>195</v>
      </c>
      <c r="E9" s="130" t="inlineStr">
        <is>
          <t>AL</t>
        </is>
      </c>
      <c r="F9" s="130" t="inlineStr">
        <is>
          <t>Electric Utility</t>
        </is>
      </c>
      <c r="G9" s="130" t="inlineStr">
        <is>
          <t>ST</t>
        </is>
      </c>
      <c r="H9" s="130" t="inlineStr">
        <is>
          <t>BIT</t>
        </is>
      </c>
      <c r="I9" s="130" t="inlineStr">
        <is>
          <t>COL</t>
        </is>
      </c>
      <c r="J9" s="131" t="n">
        <v>2625834.5</v>
      </c>
      <c r="K9" s="129" t="n">
        <v>2020</v>
      </c>
      <c r="L9" s="120">
        <f>IF(VLOOKUP(H9,'Cross-Page Data'!$D$4:$F$48,3,FALSE)="natural gas",VLOOKUP(G9,'Cross-Page Data'!$I$4:$J$19,2,FALSE),IF(VLOOKUP(H9,'Cross-Page Data'!$D$4:$F$48,3,FALSE)="solar",IF(G9="PV","solar PV","solar thermal"),IF(VLOOKUP(H9,'Cross-Page Data'!$D$4:$F$48,3,FALSE)="wind",VLOOKUP(G9,'Cross-Page Data'!$I$4:$J$19,2,FALSE),IF(VLOOKUP(H9,'Cross-Page Data'!$D$4:$F$48,3,FALSE)="hydro",VLOOKUP(G9,'Cross-Page Data'!$I$4:$J$19,2,FALSE),VLOOKUP(H9,'Cross-Page Data'!$D$4:$F$48,3,FALSE)))))</f>
        <v/>
      </c>
      <c r="M9" s="120">
        <f>IF(AND($P$2=FALSE,OR(F9="Commercial NAICS Cogen",F9="Industrial NAICS Cogen",F9="NAICS-22 Cogen")),FALSE,IF(AND($P$3=FALSE,OR(F9="Commercial NAICS Cogen",F9="Commercial NAICS Non-Cogen",F9="Industrial NAICS Cogen", F9="industrial NAICS non-Cogen")),FALSE, TRUE))</f>
        <v/>
      </c>
    </row>
    <row r="10">
      <c r="A10" s="129" t="n">
        <v>3</v>
      </c>
      <c r="B10" s="130" t="inlineStr">
        <is>
          <t>Barry</t>
        </is>
      </c>
      <c r="C10" s="130" t="inlineStr">
        <is>
          <t>Alabama Power Co</t>
        </is>
      </c>
      <c r="D10" s="129" t="n">
        <v>195</v>
      </c>
      <c r="E10" s="130" t="inlineStr">
        <is>
          <t>AL</t>
        </is>
      </c>
      <c r="F10" s="130" t="inlineStr">
        <is>
          <t>Electric Utility</t>
        </is>
      </c>
      <c r="G10" s="130" t="inlineStr">
        <is>
          <t>ST</t>
        </is>
      </c>
      <c r="H10" s="130" t="inlineStr">
        <is>
          <t>NG</t>
        </is>
      </c>
      <c r="I10" s="130" t="inlineStr">
        <is>
          <t>NG</t>
        </is>
      </c>
      <c r="J10" s="131" t="n">
        <v>155444.47</v>
      </c>
      <c r="K10" s="129" t="n">
        <v>2020</v>
      </c>
      <c r="L10" s="120">
        <f>IF(VLOOKUP(H10,'Cross-Page Data'!$D$4:$F$48,3,FALSE)="natural gas",VLOOKUP(G10,'Cross-Page Data'!$I$4:$J$19,2,FALSE),IF(VLOOKUP(H10,'Cross-Page Data'!$D$4:$F$48,3,FALSE)="solar",IF(G10="PV","solar PV","solar thermal"),IF(VLOOKUP(H10,'Cross-Page Data'!$D$4:$F$48,3,FALSE)="wind",VLOOKUP(G10,'Cross-Page Data'!$I$4:$J$19,2,FALSE),IF(VLOOKUP(H10,'Cross-Page Data'!$D$4:$F$48,3,FALSE)="hydro",VLOOKUP(G10,'Cross-Page Data'!$I$4:$J$19,2,FALSE),VLOOKUP(H10,'Cross-Page Data'!$D$4:$F$48,3,FALSE)))))</f>
        <v/>
      </c>
      <c r="M10" s="120">
        <f>IF(AND($P$2=FALSE,OR(F10="Commercial NAICS Cogen",F10="Industrial NAICS Cogen",F10="NAICS-22 Cogen")),FALSE,IF(AND($P$3=FALSE,OR(F10="Commercial NAICS Cogen",F10="Commercial NAICS Non-Cogen",F10="Industrial NAICS Cogen", F10="industrial NAICS non-Cogen")),FALSE, TRUE))</f>
        <v/>
      </c>
    </row>
    <row r="11">
      <c r="A11" s="129" t="n">
        <v>3</v>
      </c>
      <c r="B11" s="130" t="inlineStr">
        <is>
          <t>Barry</t>
        </is>
      </c>
      <c r="C11" s="130" t="inlineStr">
        <is>
          <t>Alabama Power Co</t>
        </is>
      </c>
      <c r="D11" s="129" t="n">
        <v>195</v>
      </c>
      <c r="E11" s="130" t="inlineStr">
        <is>
          <t>AL</t>
        </is>
      </c>
      <c r="F11" s="130" t="inlineStr">
        <is>
          <t>Electric Utility</t>
        </is>
      </c>
      <c r="G11" s="130" t="inlineStr">
        <is>
          <t>ST</t>
        </is>
      </c>
      <c r="H11" s="130" t="inlineStr">
        <is>
          <t>SUB</t>
        </is>
      </c>
      <c r="I11" s="130" t="inlineStr">
        <is>
          <t>COL</t>
        </is>
      </c>
      <c r="J11" s="131" t="n">
        <v>0</v>
      </c>
      <c r="K11" s="129" t="n">
        <v>2020</v>
      </c>
      <c r="L11" s="120">
        <f>IF(VLOOKUP(H11,'Cross-Page Data'!$D$4:$F$48,3,FALSE)="natural gas",VLOOKUP(G11,'Cross-Page Data'!$I$4:$J$19,2,FALSE),IF(VLOOKUP(H11,'Cross-Page Data'!$D$4:$F$48,3,FALSE)="solar",IF(G11="PV","solar PV","solar thermal"),IF(VLOOKUP(H11,'Cross-Page Data'!$D$4:$F$48,3,FALSE)="wind",VLOOKUP(G11,'Cross-Page Data'!$I$4:$J$19,2,FALSE),IF(VLOOKUP(H11,'Cross-Page Data'!$D$4:$F$48,3,FALSE)="hydro",VLOOKUP(G11,'Cross-Page Data'!$I$4:$J$19,2,FALSE),VLOOKUP(H11,'Cross-Page Data'!$D$4:$F$48,3,FALSE)))))</f>
        <v/>
      </c>
      <c r="M11" s="120">
        <f>IF(AND($P$2=FALSE,OR(F11="Commercial NAICS Cogen",F11="Industrial NAICS Cogen",F11="NAICS-22 Cogen")),FALSE,IF(AND($P$3=FALSE,OR(F11="Commercial NAICS Cogen",F11="Commercial NAICS Non-Cogen",F11="Industrial NAICS Cogen", F11="industrial NAICS non-Cogen")),FALSE, TRUE))</f>
        <v/>
      </c>
    </row>
    <row r="12">
      <c r="A12" s="129" t="n">
        <v>7</v>
      </c>
      <c r="B12" s="130" t="inlineStr">
        <is>
          <t>Gadsden</t>
        </is>
      </c>
      <c r="C12" s="130" t="inlineStr">
        <is>
          <t>Alabama Power Co</t>
        </is>
      </c>
      <c r="D12" s="129" t="n">
        <v>195</v>
      </c>
      <c r="E12" s="130" t="inlineStr">
        <is>
          <t>AL</t>
        </is>
      </c>
      <c r="F12" s="130" t="inlineStr">
        <is>
          <t>Electric Utility</t>
        </is>
      </c>
      <c r="G12" s="130" t="inlineStr">
        <is>
          <t>ST</t>
        </is>
      </c>
      <c r="H12" s="130" t="inlineStr">
        <is>
          <t>NG</t>
        </is>
      </c>
      <c r="I12" s="130" t="inlineStr">
        <is>
          <t>NG</t>
        </is>
      </c>
      <c r="J12" s="131" t="n">
        <v>50435</v>
      </c>
      <c r="K12" s="129" t="n">
        <v>2020</v>
      </c>
      <c r="L12" s="120">
        <f>IF(VLOOKUP(H12,'Cross-Page Data'!$D$4:$F$48,3,FALSE)="natural gas",VLOOKUP(G12,'Cross-Page Data'!$I$4:$J$19,2,FALSE),IF(VLOOKUP(H12,'Cross-Page Data'!$D$4:$F$48,3,FALSE)="solar",IF(G12="PV","solar PV","solar thermal"),IF(VLOOKUP(H12,'Cross-Page Data'!$D$4:$F$48,3,FALSE)="wind",VLOOKUP(G12,'Cross-Page Data'!$I$4:$J$19,2,FALSE),IF(VLOOKUP(H12,'Cross-Page Data'!$D$4:$F$48,3,FALSE)="hydro",VLOOKUP(G12,'Cross-Page Data'!$I$4:$J$19,2,FALSE),VLOOKUP(H12,'Cross-Page Data'!$D$4:$F$48,3,FALSE)))))</f>
        <v/>
      </c>
      <c r="M12" s="120">
        <f>IF(AND($P$2=FALSE,OR(F12="Commercial NAICS Cogen",F12="Industrial NAICS Cogen",F12="NAICS-22 Cogen")),FALSE,IF(AND($P$3=FALSE,OR(F12="Commercial NAICS Cogen",F12="Commercial NAICS Non-Cogen",F12="Industrial NAICS Cogen", F12="industrial NAICS non-Cogen")),FALSE, TRUE))</f>
        <v/>
      </c>
    </row>
    <row r="13">
      <c r="A13" s="129" t="n">
        <v>10</v>
      </c>
      <c r="B13" s="130" t="inlineStr">
        <is>
          <t>Greene County</t>
        </is>
      </c>
      <c r="C13" s="130" t="inlineStr">
        <is>
          <t>Alabama Power Co</t>
        </is>
      </c>
      <c r="D13" s="129" t="n">
        <v>195</v>
      </c>
      <c r="E13" s="130" t="inlineStr">
        <is>
          <t>AL</t>
        </is>
      </c>
      <c r="F13" s="130" t="inlineStr">
        <is>
          <t>Electric Utility</t>
        </is>
      </c>
      <c r="G13" s="130" t="inlineStr">
        <is>
          <t>GT</t>
        </is>
      </c>
      <c r="H13" s="130" t="inlineStr">
        <is>
          <t>DFO</t>
        </is>
      </c>
      <c r="I13" s="130" t="inlineStr">
        <is>
          <t>DFO</t>
        </is>
      </c>
      <c r="J13" s="131" t="n">
        <v>134.685</v>
      </c>
      <c r="K13" s="129" t="n">
        <v>2020</v>
      </c>
      <c r="L13" s="120">
        <f>IF(VLOOKUP(H13,'Cross-Page Data'!$D$4:$F$48,3,FALSE)="natural gas",VLOOKUP(G13,'Cross-Page Data'!$I$4:$J$19,2,FALSE),IF(VLOOKUP(H13,'Cross-Page Data'!$D$4:$F$48,3,FALSE)="solar",IF(G13="PV","solar PV","solar thermal"),IF(VLOOKUP(H13,'Cross-Page Data'!$D$4:$F$48,3,FALSE)="wind",VLOOKUP(G13,'Cross-Page Data'!$I$4:$J$19,2,FALSE),IF(VLOOKUP(H13,'Cross-Page Data'!$D$4:$F$48,3,FALSE)="hydro",VLOOKUP(G13,'Cross-Page Data'!$I$4:$J$19,2,FALSE),VLOOKUP(H13,'Cross-Page Data'!$D$4:$F$48,3,FALSE)))))</f>
        <v/>
      </c>
      <c r="M13" s="120">
        <f>IF(AND($P$2=FALSE,OR(F13="Commercial NAICS Cogen",F13="Industrial NAICS Cogen",F13="NAICS-22 Cogen")),FALSE,IF(AND($P$3=FALSE,OR(F13="Commercial NAICS Cogen",F13="Commercial NAICS Non-Cogen",F13="Industrial NAICS Cogen", F13="industrial NAICS non-Cogen")),FALSE, TRUE))</f>
        <v/>
      </c>
    </row>
    <row r="14">
      <c r="A14" s="129" t="n">
        <v>10</v>
      </c>
      <c r="B14" s="130" t="inlineStr">
        <is>
          <t>Greene County</t>
        </is>
      </c>
      <c r="C14" s="130" t="inlineStr">
        <is>
          <t>Alabama Power Co</t>
        </is>
      </c>
      <c r="D14" s="129" t="n">
        <v>195</v>
      </c>
      <c r="E14" s="130" t="inlineStr">
        <is>
          <t>AL</t>
        </is>
      </c>
      <c r="F14" s="130" t="inlineStr">
        <is>
          <t>Electric Utility</t>
        </is>
      </c>
      <c r="G14" s="130" t="inlineStr">
        <is>
          <t>GT</t>
        </is>
      </c>
      <c r="H14" s="130" t="inlineStr">
        <is>
          <t>NG</t>
        </is>
      </c>
      <c r="I14" s="130" t="inlineStr">
        <is>
          <t>NG</t>
        </is>
      </c>
      <c r="J14" s="131" t="n">
        <v>47405.315</v>
      </c>
      <c r="K14" s="129" t="n">
        <v>2020</v>
      </c>
      <c r="L14" s="120">
        <f>IF(VLOOKUP(H14,'Cross-Page Data'!$D$4:$F$48,3,FALSE)="natural gas",VLOOKUP(G14,'Cross-Page Data'!$I$4:$J$19,2,FALSE),IF(VLOOKUP(H14,'Cross-Page Data'!$D$4:$F$48,3,FALSE)="solar",IF(G14="PV","solar PV","solar thermal"),IF(VLOOKUP(H14,'Cross-Page Data'!$D$4:$F$48,3,FALSE)="wind",VLOOKUP(G14,'Cross-Page Data'!$I$4:$J$19,2,FALSE),IF(VLOOKUP(H14,'Cross-Page Data'!$D$4:$F$48,3,FALSE)="hydro",VLOOKUP(G14,'Cross-Page Data'!$I$4:$J$19,2,FALSE),VLOOKUP(H14,'Cross-Page Data'!$D$4:$F$48,3,FALSE)))))</f>
        <v/>
      </c>
      <c r="M14" s="120">
        <f>IF(AND($P$2=FALSE,OR(F14="Commercial NAICS Cogen",F14="Industrial NAICS Cogen",F14="NAICS-22 Cogen")),FALSE,IF(AND($P$3=FALSE,OR(F14="Commercial NAICS Cogen",F14="Commercial NAICS Non-Cogen",F14="Industrial NAICS Cogen", F14="industrial NAICS non-Cogen")),FALSE, TRUE))</f>
        <v/>
      </c>
    </row>
    <row r="15">
      <c r="A15" s="129" t="n">
        <v>10</v>
      </c>
      <c r="B15" s="130" t="inlineStr">
        <is>
          <t>Greene County</t>
        </is>
      </c>
      <c r="C15" s="130" t="inlineStr">
        <is>
          <t>Alabama Power Co</t>
        </is>
      </c>
      <c r="D15" s="129" t="n">
        <v>195</v>
      </c>
      <c r="E15" s="130" t="inlineStr">
        <is>
          <t>AL</t>
        </is>
      </c>
      <c r="F15" s="130" t="inlineStr">
        <is>
          <t>Electric Utility</t>
        </is>
      </c>
      <c r="G15" s="130" t="inlineStr">
        <is>
          <t>ST</t>
        </is>
      </c>
      <c r="H15" s="130" t="inlineStr">
        <is>
          <t>NG</t>
        </is>
      </c>
      <c r="I15" s="130" t="inlineStr">
        <is>
          <t>NG</t>
        </is>
      </c>
      <c r="J15" s="131" t="n">
        <v>1023602</v>
      </c>
      <c r="K15" s="129" t="n">
        <v>2020</v>
      </c>
      <c r="L15" s="120">
        <f>IF(VLOOKUP(H15,'Cross-Page Data'!$D$4:$F$48,3,FALSE)="natural gas",VLOOKUP(G15,'Cross-Page Data'!$I$4:$J$19,2,FALSE),IF(VLOOKUP(H15,'Cross-Page Data'!$D$4:$F$48,3,FALSE)="solar",IF(G15="PV","solar PV","solar thermal"),IF(VLOOKUP(H15,'Cross-Page Data'!$D$4:$F$48,3,FALSE)="wind",VLOOKUP(G15,'Cross-Page Data'!$I$4:$J$19,2,FALSE),IF(VLOOKUP(H15,'Cross-Page Data'!$D$4:$F$48,3,FALSE)="hydro",VLOOKUP(G15,'Cross-Page Data'!$I$4:$J$19,2,FALSE),VLOOKUP(H15,'Cross-Page Data'!$D$4:$F$48,3,FALSE)))))</f>
        <v/>
      </c>
      <c r="M15" s="120">
        <f>IF(AND($P$2=FALSE,OR(F15="Commercial NAICS Cogen",F15="Industrial NAICS Cogen",F15="NAICS-22 Cogen")),FALSE,IF(AND($P$3=FALSE,OR(F15="Commercial NAICS Cogen",F15="Commercial NAICS Non-Cogen",F15="Industrial NAICS Cogen", F15="industrial NAICS non-Cogen")),FALSE, TRUE))</f>
        <v/>
      </c>
    </row>
    <row r="16">
      <c r="A16" s="129" t="n">
        <v>26</v>
      </c>
      <c r="B16" s="130" t="inlineStr">
        <is>
          <t>E C Gaston</t>
        </is>
      </c>
      <c r="C16" s="130" t="inlineStr">
        <is>
          <t>Alabama Power Co</t>
        </is>
      </c>
      <c r="D16" s="129" t="n">
        <v>195</v>
      </c>
      <c r="E16" s="130" t="inlineStr">
        <is>
          <t>AL</t>
        </is>
      </c>
      <c r="F16" s="130" t="inlineStr">
        <is>
          <t>Electric Utility</t>
        </is>
      </c>
      <c r="G16" s="130" t="inlineStr">
        <is>
          <t>GT</t>
        </is>
      </c>
      <c r="H16" s="130" t="inlineStr">
        <is>
          <t>DFO</t>
        </is>
      </c>
      <c r="I16" s="130" t="inlineStr">
        <is>
          <t>DFO</t>
        </is>
      </c>
      <c r="J16" s="131" t="n">
        <v>132</v>
      </c>
      <c r="K16" s="129" t="n">
        <v>2020</v>
      </c>
      <c r="L16" s="120">
        <f>IF(VLOOKUP(H16,'Cross-Page Data'!$D$4:$F$48,3,FALSE)="natural gas",VLOOKUP(G16,'Cross-Page Data'!$I$4:$J$19,2,FALSE),IF(VLOOKUP(H16,'Cross-Page Data'!$D$4:$F$48,3,FALSE)="solar",IF(G16="PV","solar PV","solar thermal"),IF(VLOOKUP(H16,'Cross-Page Data'!$D$4:$F$48,3,FALSE)="wind",VLOOKUP(G16,'Cross-Page Data'!$I$4:$J$19,2,FALSE),IF(VLOOKUP(H16,'Cross-Page Data'!$D$4:$F$48,3,FALSE)="hydro",VLOOKUP(G16,'Cross-Page Data'!$I$4:$J$19,2,FALSE),VLOOKUP(H16,'Cross-Page Data'!$D$4:$F$48,3,FALSE)))))</f>
        <v/>
      </c>
      <c r="M16" s="120">
        <f>IF(AND($P$2=FALSE,OR(F16="Commercial NAICS Cogen",F16="Industrial NAICS Cogen",F16="NAICS-22 Cogen")),FALSE,IF(AND($P$3=FALSE,OR(F16="Commercial NAICS Cogen",F16="Commercial NAICS Non-Cogen",F16="Industrial NAICS Cogen", F16="industrial NAICS non-Cogen")),FALSE, TRUE))</f>
        <v/>
      </c>
    </row>
    <row r="17">
      <c r="A17" s="129" t="n">
        <v>26</v>
      </c>
      <c r="B17" s="130" t="inlineStr">
        <is>
          <t>E C Gaston</t>
        </is>
      </c>
      <c r="C17" s="130" t="inlineStr">
        <is>
          <t>Alabama Power Co</t>
        </is>
      </c>
      <c r="D17" s="129" t="n">
        <v>195</v>
      </c>
      <c r="E17" s="130" t="inlineStr">
        <is>
          <t>AL</t>
        </is>
      </c>
      <c r="F17" s="130" t="inlineStr">
        <is>
          <t>Electric Utility</t>
        </is>
      </c>
      <c r="G17" s="130" t="inlineStr">
        <is>
          <t>ST</t>
        </is>
      </c>
      <c r="H17" s="130" t="inlineStr">
        <is>
          <t>BIT</t>
        </is>
      </c>
      <c r="I17" s="130" t="inlineStr">
        <is>
          <t>COL</t>
        </is>
      </c>
      <c r="J17" s="131" t="n">
        <v>2384708.5</v>
      </c>
      <c r="K17" s="129" t="n">
        <v>2020</v>
      </c>
      <c r="L17" s="120">
        <f>IF(VLOOKUP(H17,'Cross-Page Data'!$D$4:$F$48,3,FALSE)="natural gas",VLOOKUP(G17,'Cross-Page Data'!$I$4:$J$19,2,FALSE),IF(VLOOKUP(H17,'Cross-Page Data'!$D$4:$F$48,3,FALSE)="solar",IF(G17="PV","solar PV","solar thermal"),IF(VLOOKUP(H17,'Cross-Page Data'!$D$4:$F$48,3,FALSE)="wind",VLOOKUP(G17,'Cross-Page Data'!$I$4:$J$19,2,FALSE),IF(VLOOKUP(H17,'Cross-Page Data'!$D$4:$F$48,3,FALSE)="hydro",VLOOKUP(G17,'Cross-Page Data'!$I$4:$J$19,2,FALSE),VLOOKUP(H17,'Cross-Page Data'!$D$4:$F$48,3,FALSE)))))</f>
        <v/>
      </c>
      <c r="M17" s="120">
        <f>IF(AND($P$2=FALSE,OR(F17="Commercial NAICS Cogen",F17="Industrial NAICS Cogen",F17="NAICS-22 Cogen")),FALSE,IF(AND($P$3=FALSE,OR(F17="Commercial NAICS Cogen",F17="Commercial NAICS Non-Cogen",F17="Industrial NAICS Cogen", F17="industrial NAICS non-Cogen")),FALSE, TRUE))</f>
        <v/>
      </c>
    </row>
    <row r="18">
      <c r="A18" s="129" t="n">
        <v>26</v>
      </c>
      <c r="B18" s="130" t="inlineStr">
        <is>
          <t>E C Gaston</t>
        </is>
      </c>
      <c r="C18" s="130" t="inlineStr">
        <is>
          <t>Alabama Power Co</t>
        </is>
      </c>
      <c r="D18" s="129" t="n">
        <v>195</v>
      </c>
      <c r="E18" s="130" t="inlineStr">
        <is>
          <t>AL</t>
        </is>
      </c>
      <c r="F18" s="130" t="inlineStr">
        <is>
          <t>Electric Utility</t>
        </is>
      </c>
      <c r="G18" s="130" t="inlineStr">
        <is>
          <t>ST</t>
        </is>
      </c>
      <c r="H18" s="130" t="inlineStr">
        <is>
          <t>NG</t>
        </is>
      </c>
      <c r="I18" s="130" t="inlineStr">
        <is>
          <t>NG</t>
        </is>
      </c>
      <c r="J18" s="131" t="n">
        <v>1412104.5</v>
      </c>
      <c r="K18" s="129" t="n">
        <v>2020</v>
      </c>
      <c r="L18" s="120">
        <f>IF(VLOOKUP(H18,'Cross-Page Data'!$D$4:$F$48,3,FALSE)="natural gas",VLOOKUP(G18,'Cross-Page Data'!$I$4:$J$19,2,FALSE),IF(VLOOKUP(H18,'Cross-Page Data'!$D$4:$F$48,3,FALSE)="solar",IF(G18="PV","solar PV","solar thermal"),IF(VLOOKUP(H18,'Cross-Page Data'!$D$4:$F$48,3,FALSE)="wind",VLOOKUP(G18,'Cross-Page Data'!$I$4:$J$19,2,FALSE),IF(VLOOKUP(H18,'Cross-Page Data'!$D$4:$F$48,3,FALSE)="hydro",VLOOKUP(G18,'Cross-Page Data'!$I$4:$J$19,2,FALSE),VLOOKUP(H18,'Cross-Page Data'!$D$4:$F$48,3,FALSE)))))</f>
        <v/>
      </c>
      <c r="M18" s="120">
        <f>IF(AND($P$2=FALSE,OR(F18="Commercial NAICS Cogen",F18="Industrial NAICS Cogen",F18="NAICS-22 Cogen")),FALSE,IF(AND($P$3=FALSE,OR(F18="Commercial NAICS Cogen",F18="Commercial NAICS Non-Cogen",F18="Industrial NAICS Cogen", F18="industrial NAICS non-Cogen")),FALSE, TRUE))</f>
        <v/>
      </c>
    </row>
    <row r="19">
      <c r="A19" s="129" t="n">
        <v>46</v>
      </c>
      <c r="B19" s="130" t="inlineStr">
        <is>
          <t>Browns Ferry</t>
        </is>
      </c>
      <c r="C19" s="130" t="inlineStr">
        <is>
          <t>Tennessee Valley Authority</t>
        </is>
      </c>
      <c r="D19" s="129" t="n">
        <v>18642</v>
      </c>
      <c r="E19" s="130" t="inlineStr">
        <is>
          <t>AL</t>
        </is>
      </c>
      <c r="F19" s="130" t="inlineStr">
        <is>
          <t>Electric Utility</t>
        </is>
      </c>
      <c r="G19" s="130" t="inlineStr">
        <is>
          <t>ST</t>
        </is>
      </c>
      <c r="H19" s="130" t="inlineStr">
        <is>
          <t>NUC</t>
        </is>
      </c>
      <c r="I19" s="130" t="inlineStr">
        <is>
          <t>NUC</t>
        </is>
      </c>
      <c r="J19" s="131" t="n">
        <v>9174116</v>
      </c>
      <c r="K19" s="129" t="n">
        <v>2020</v>
      </c>
      <c r="L19" s="120">
        <f>IF(VLOOKUP(H19,'Cross-Page Data'!$D$4:$F$48,3,FALSE)="natural gas",VLOOKUP(G19,'Cross-Page Data'!$I$4:$J$19,2,FALSE),IF(VLOOKUP(H19,'Cross-Page Data'!$D$4:$F$48,3,FALSE)="solar",IF(G19="PV","solar PV","solar thermal"),IF(VLOOKUP(H19,'Cross-Page Data'!$D$4:$F$48,3,FALSE)="wind",VLOOKUP(G19,'Cross-Page Data'!$I$4:$J$19,2,FALSE),IF(VLOOKUP(H19,'Cross-Page Data'!$D$4:$F$48,3,FALSE)="hydro",VLOOKUP(G19,'Cross-Page Data'!$I$4:$J$19,2,FALSE),VLOOKUP(H19,'Cross-Page Data'!$D$4:$F$48,3,FALSE)))))</f>
        <v/>
      </c>
      <c r="M19" s="120">
        <f>IF(AND($P$2=FALSE,OR(F19="Commercial NAICS Cogen",F19="Industrial NAICS Cogen",F19="NAICS-22 Cogen")),FALSE,IF(AND($P$3=FALSE,OR(F19="Commercial NAICS Cogen",F19="Commercial NAICS Non-Cogen",F19="Industrial NAICS Cogen", F19="industrial NAICS non-Cogen")),FALSE, TRUE))</f>
        <v/>
      </c>
    </row>
    <row r="20">
      <c r="A20" s="129" t="n">
        <v>46</v>
      </c>
      <c r="B20" s="130" t="inlineStr">
        <is>
          <t>Browns Ferry</t>
        </is>
      </c>
      <c r="C20" s="130" t="inlineStr">
        <is>
          <t>Tennessee Valley Authority</t>
        </is>
      </c>
      <c r="D20" s="129" t="n">
        <v>18642</v>
      </c>
      <c r="E20" s="130" t="inlineStr">
        <is>
          <t>AL</t>
        </is>
      </c>
      <c r="F20" s="130" t="inlineStr">
        <is>
          <t>Electric Utility</t>
        </is>
      </c>
      <c r="G20" s="130" t="inlineStr">
        <is>
          <t>ST</t>
        </is>
      </c>
      <c r="H20" s="130" t="inlineStr">
        <is>
          <t>NUC</t>
        </is>
      </c>
      <c r="I20" s="130" t="inlineStr">
        <is>
          <t>NUC</t>
        </is>
      </c>
      <c r="J20" s="131" t="n">
        <v>10098922</v>
      </c>
      <c r="K20" s="129" t="n">
        <v>2020</v>
      </c>
      <c r="L20" s="120">
        <f>IF(VLOOKUP(H20,'Cross-Page Data'!$D$4:$F$48,3,FALSE)="natural gas",VLOOKUP(G20,'Cross-Page Data'!$I$4:$J$19,2,FALSE),IF(VLOOKUP(H20,'Cross-Page Data'!$D$4:$F$48,3,FALSE)="solar",IF(G20="PV","solar PV","solar thermal"),IF(VLOOKUP(H20,'Cross-Page Data'!$D$4:$F$48,3,FALSE)="wind",VLOOKUP(G20,'Cross-Page Data'!$I$4:$J$19,2,FALSE),IF(VLOOKUP(H20,'Cross-Page Data'!$D$4:$F$48,3,FALSE)="hydro",VLOOKUP(G20,'Cross-Page Data'!$I$4:$J$19,2,FALSE),VLOOKUP(H20,'Cross-Page Data'!$D$4:$F$48,3,FALSE)))))</f>
        <v/>
      </c>
      <c r="M20" s="120">
        <f>IF(AND($P$2=FALSE,OR(F20="Commercial NAICS Cogen",F20="Industrial NAICS Cogen",F20="NAICS-22 Cogen")),FALSE,IF(AND($P$3=FALSE,OR(F20="Commercial NAICS Cogen",F20="Commercial NAICS Non-Cogen",F20="Industrial NAICS Cogen", F20="industrial NAICS non-Cogen")),FALSE, TRUE))</f>
        <v/>
      </c>
    </row>
    <row r="21">
      <c r="A21" s="129" t="n">
        <v>46</v>
      </c>
      <c r="B21" s="130" t="inlineStr">
        <is>
          <t>Browns Ferry</t>
        </is>
      </c>
      <c r="C21" s="130" t="inlineStr">
        <is>
          <t>Tennessee Valley Authority</t>
        </is>
      </c>
      <c r="D21" s="129" t="n">
        <v>18642</v>
      </c>
      <c r="E21" s="130" t="inlineStr">
        <is>
          <t>AL</t>
        </is>
      </c>
      <c r="F21" s="130" t="inlineStr">
        <is>
          <t>Electric Utility</t>
        </is>
      </c>
      <c r="G21" s="130" t="inlineStr">
        <is>
          <t>ST</t>
        </is>
      </c>
      <c r="H21" s="130" t="inlineStr">
        <is>
          <t>NUC</t>
        </is>
      </c>
      <c r="I21" s="130" t="inlineStr">
        <is>
          <t>NUC</t>
        </is>
      </c>
      <c r="J21" s="131" t="n">
        <v>9501812</v>
      </c>
      <c r="K21" s="129" t="n">
        <v>2020</v>
      </c>
      <c r="L21" s="120">
        <f>IF(VLOOKUP(H21,'Cross-Page Data'!$D$4:$F$48,3,FALSE)="natural gas",VLOOKUP(G21,'Cross-Page Data'!$I$4:$J$19,2,FALSE),IF(VLOOKUP(H21,'Cross-Page Data'!$D$4:$F$48,3,FALSE)="solar",IF(G21="PV","solar PV","solar thermal"),IF(VLOOKUP(H21,'Cross-Page Data'!$D$4:$F$48,3,FALSE)="wind",VLOOKUP(G21,'Cross-Page Data'!$I$4:$J$19,2,FALSE),IF(VLOOKUP(H21,'Cross-Page Data'!$D$4:$F$48,3,FALSE)="hydro",VLOOKUP(G21,'Cross-Page Data'!$I$4:$J$19,2,FALSE),VLOOKUP(H21,'Cross-Page Data'!$D$4:$F$48,3,FALSE)))))</f>
        <v/>
      </c>
      <c r="M21" s="120">
        <f>IF(AND($P$2=FALSE,OR(F21="Commercial NAICS Cogen",F21="Industrial NAICS Cogen",F21="NAICS-22 Cogen")),FALSE,IF(AND($P$3=FALSE,OR(F21="Commercial NAICS Cogen",F21="Commercial NAICS Non-Cogen",F21="Industrial NAICS Cogen", F21="industrial NAICS non-Cogen")),FALSE, TRUE))</f>
        <v/>
      </c>
    </row>
    <row r="22">
      <c r="A22" s="129" t="n">
        <v>51</v>
      </c>
      <c r="B22" s="130" t="inlineStr">
        <is>
          <t>Dolet Hills</t>
        </is>
      </c>
      <c r="C22" s="130" t="inlineStr">
        <is>
          <t>Cleco Power LLC</t>
        </is>
      </c>
      <c r="D22" s="129" t="n">
        <v>3265</v>
      </c>
      <c r="E22" s="130" t="inlineStr">
        <is>
          <t>LA</t>
        </is>
      </c>
      <c r="F22" s="130" t="inlineStr">
        <is>
          <t>Electric Utility</t>
        </is>
      </c>
      <c r="G22" s="130" t="inlineStr">
        <is>
          <t>ST</t>
        </is>
      </c>
      <c r="H22" s="130" t="inlineStr">
        <is>
          <t>LIG</t>
        </is>
      </c>
      <c r="I22" s="130" t="inlineStr">
        <is>
          <t>COL</t>
        </is>
      </c>
      <c r="J22" s="131" t="n">
        <v>639124.15</v>
      </c>
      <c r="K22" s="129" t="n">
        <v>2020</v>
      </c>
      <c r="L22" s="120">
        <f>IF(VLOOKUP(H22,'Cross-Page Data'!$D$4:$F$48,3,FALSE)="natural gas",VLOOKUP(G22,'Cross-Page Data'!$I$4:$J$19,2,FALSE),IF(VLOOKUP(H22,'Cross-Page Data'!$D$4:$F$48,3,FALSE)="solar",IF(G22="PV","solar PV","solar thermal"),IF(VLOOKUP(H22,'Cross-Page Data'!$D$4:$F$48,3,FALSE)="wind",VLOOKUP(G22,'Cross-Page Data'!$I$4:$J$19,2,FALSE),IF(VLOOKUP(H22,'Cross-Page Data'!$D$4:$F$48,3,FALSE)="hydro",VLOOKUP(G22,'Cross-Page Data'!$I$4:$J$19,2,FALSE),VLOOKUP(H22,'Cross-Page Data'!$D$4:$F$48,3,FALSE)))))</f>
        <v/>
      </c>
      <c r="M22" s="120">
        <f>IF(AND($P$2=FALSE,OR(F22="Commercial NAICS Cogen",F22="Industrial NAICS Cogen",F22="NAICS-22 Cogen")),FALSE,IF(AND($P$3=FALSE,OR(F22="Commercial NAICS Cogen",F22="Commercial NAICS Non-Cogen",F22="Industrial NAICS Cogen", F22="industrial NAICS non-Cogen")),FALSE, TRUE))</f>
        <v/>
      </c>
    </row>
    <row r="23">
      <c r="A23" s="129" t="n">
        <v>51</v>
      </c>
      <c r="B23" s="130" t="inlineStr">
        <is>
          <t>Dolet Hills</t>
        </is>
      </c>
      <c r="C23" s="130" t="inlineStr">
        <is>
          <t>Cleco Power LLC</t>
        </is>
      </c>
      <c r="D23" s="129" t="n">
        <v>3265</v>
      </c>
      <c r="E23" s="130" t="inlineStr">
        <is>
          <t>LA</t>
        </is>
      </c>
      <c r="F23" s="130" t="inlineStr">
        <is>
          <t>Electric Utility</t>
        </is>
      </c>
      <c r="G23" s="130" t="inlineStr">
        <is>
          <t>ST</t>
        </is>
      </c>
      <c r="H23" s="130" t="inlineStr">
        <is>
          <t>NG</t>
        </is>
      </c>
      <c r="I23" s="130" t="inlineStr">
        <is>
          <t>NG</t>
        </is>
      </c>
      <c r="J23" s="131" t="n">
        <v>28112.846</v>
      </c>
      <c r="K23" s="129" t="n">
        <v>2020</v>
      </c>
      <c r="L23" s="120">
        <f>IF(VLOOKUP(H23,'Cross-Page Data'!$D$4:$F$48,3,FALSE)="natural gas",VLOOKUP(G23,'Cross-Page Data'!$I$4:$J$19,2,FALSE),IF(VLOOKUP(H23,'Cross-Page Data'!$D$4:$F$48,3,FALSE)="solar",IF(G23="PV","solar PV","solar thermal"),IF(VLOOKUP(H23,'Cross-Page Data'!$D$4:$F$48,3,FALSE)="wind",VLOOKUP(G23,'Cross-Page Data'!$I$4:$J$19,2,FALSE),IF(VLOOKUP(H23,'Cross-Page Data'!$D$4:$F$48,3,FALSE)="hydro",VLOOKUP(G23,'Cross-Page Data'!$I$4:$J$19,2,FALSE),VLOOKUP(H23,'Cross-Page Data'!$D$4:$F$48,3,FALSE)))))</f>
        <v/>
      </c>
      <c r="M23" s="120">
        <f>IF(AND($P$2=FALSE,OR(F23="Commercial NAICS Cogen",F23="Industrial NAICS Cogen",F23="NAICS-22 Cogen")),FALSE,IF(AND($P$3=FALSE,OR(F23="Commercial NAICS Cogen",F23="Commercial NAICS Non-Cogen",F23="Industrial NAICS Cogen", F23="industrial NAICS non-Cogen")),FALSE, TRUE))</f>
        <v/>
      </c>
    </row>
    <row r="24">
      <c r="A24" s="129" t="n">
        <v>51</v>
      </c>
      <c r="B24" s="130" t="inlineStr">
        <is>
          <t>Dolet Hills</t>
        </is>
      </c>
      <c r="C24" s="130" t="inlineStr">
        <is>
          <t>Cleco Power LLC</t>
        </is>
      </c>
      <c r="D24" s="129" t="n">
        <v>3265</v>
      </c>
      <c r="E24" s="130" t="inlineStr">
        <is>
          <t>LA</t>
        </is>
      </c>
      <c r="F24" s="130" t="inlineStr">
        <is>
          <t>Electric Utility</t>
        </is>
      </c>
      <c r="G24" s="130" t="inlineStr">
        <is>
          <t>ST</t>
        </is>
      </c>
      <c r="H24" s="130" t="inlineStr">
        <is>
          <t>PG</t>
        </is>
      </c>
      <c r="I24" s="130" t="inlineStr">
        <is>
          <t>WOO</t>
        </is>
      </c>
      <c r="J24" s="131" t="n">
        <v>0</v>
      </c>
      <c r="K24" s="129" t="n">
        <v>2020</v>
      </c>
      <c r="L24" s="120">
        <f>IF(VLOOKUP(H24,'Cross-Page Data'!$D$4:$F$48,3,FALSE)="natural gas",VLOOKUP(G24,'Cross-Page Data'!$I$4:$J$19,2,FALSE),IF(VLOOKUP(H24,'Cross-Page Data'!$D$4:$F$48,3,FALSE)="solar",IF(G24="PV","solar PV","solar thermal"),IF(VLOOKUP(H24,'Cross-Page Data'!$D$4:$F$48,3,FALSE)="wind",VLOOKUP(G24,'Cross-Page Data'!$I$4:$J$19,2,FALSE),IF(VLOOKUP(H24,'Cross-Page Data'!$D$4:$F$48,3,FALSE)="hydro",VLOOKUP(G24,'Cross-Page Data'!$I$4:$J$19,2,FALSE),VLOOKUP(H24,'Cross-Page Data'!$D$4:$F$48,3,FALSE)))))</f>
        <v/>
      </c>
      <c r="M24" s="120">
        <f>IF(AND($P$2=FALSE,OR(F24="Commercial NAICS Cogen",F24="Industrial NAICS Cogen",F24="NAICS-22 Cogen")),FALSE,IF(AND($P$3=FALSE,OR(F24="Commercial NAICS Cogen",F24="Commercial NAICS Non-Cogen",F24="Industrial NAICS Cogen", F24="industrial NAICS non-Cogen")),FALSE, TRUE))</f>
        <v/>
      </c>
    </row>
    <row r="25">
      <c r="A25" s="129" t="n">
        <v>54</v>
      </c>
      <c r="B25" s="130" t="inlineStr">
        <is>
          <t>J K Smith</t>
        </is>
      </c>
      <c r="C25" s="130" t="inlineStr">
        <is>
          <t>East Kentucky Power Coop, Inc</t>
        </is>
      </c>
      <c r="D25" s="129" t="n">
        <v>5580</v>
      </c>
      <c r="E25" s="130" t="inlineStr">
        <is>
          <t>KY</t>
        </is>
      </c>
      <c r="F25" s="130" t="inlineStr">
        <is>
          <t>Electric Utility</t>
        </is>
      </c>
      <c r="G25" s="130" t="inlineStr">
        <is>
          <t>GT</t>
        </is>
      </c>
      <c r="H25" s="130" t="inlineStr">
        <is>
          <t>BIT</t>
        </is>
      </c>
      <c r="I25" s="130" t="inlineStr">
        <is>
          <t>COL</t>
        </is>
      </c>
      <c r="J25" s="131" t="n">
        <v>0</v>
      </c>
      <c r="K25" s="129" t="n">
        <v>2020</v>
      </c>
      <c r="L25" s="120">
        <f>IF(VLOOKUP(H25,'Cross-Page Data'!$D$4:$F$48,3,FALSE)="natural gas",VLOOKUP(G25,'Cross-Page Data'!$I$4:$J$19,2,FALSE),IF(VLOOKUP(H25,'Cross-Page Data'!$D$4:$F$48,3,FALSE)="solar",IF(G25="PV","solar PV","solar thermal"),IF(VLOOKUP(H25,'Cross-Page Data'!$D$4:$F$48,3,FALSE)="wind",VLOOKUP(G25,'Cross-Page Data'!$I$4:$J$19,2,FALSE),IF(VLOOKUP(H25,'Cross-Page Data'!$D$4:$F$48,3,FALSE)="hydro",VLOOKUP(G25,'Cross-Page Data'!$I$4:$J$19,2,FALSE),VLOOKUP(H25,'Cross-Page Data'!$D$4:$F$48,3,FALSE)))))</f>
        <v/>
      </c>
      <c r="M25" s="120">
        <f>IF(AND($P$2=FALSE,OR(F25="Commercial NAICS Cogen",F25="Industrial NAICS Cogen",F25="NAICS-22 Cogen")),FALSE,IF(AND($P$3=FALSE,OR(F25="Commercial NAICS Cogen",F25="Commercial NAICS Non-Cogen",F25="Industrial NAICS Cogen", F25="industrial NAICS non-Cogen")),FALSE, TRUE))</f>
        <v/>
      </c>
    </row>
    <row r="26">
      <c r="A26" s="129" t="n">
        <v>54</v>
      </c>
      <c r="B26" s="130" t="inlineStr">
        <is>
          <t>J K Smith</t>
        </is>
      </c>
      <c r="C26" s="130" t="inlineStr">
        <is>
          <t>East Kentucky Power Coop, Inc</t>
        </is>
      </c>
      <c r="D26" s="129" t="n">
        <v>5580</v>
      </c>
      <c r="E26" s="130" t="inlineStr">
        <is>
          <t>KY</t>
        </is>
      </c>
      <c r="F26" s="130" t="inlineStr">
        <is>
          <t>Electric Utility</t>
        </is>
      </c>
      <c r="G26" s="130" t="inlineStr">
        <is>
          <t>GT</t>
        </is>
      </c>
      <c r="H26" s="130" t="inlineStr">
        <is>
          <t>DFO</t>
        </is>
      </c>
      <c r="I26" s="130" t="inlineStr">
        <is>
          <t>DFO</t>
        </is>
      </c>
      <c r="J26" s="131" t="n">
        <v>299.534</v>
      </c>
      <c r="K26" s="129" t="n">
        <v>2020</v>
      </c>
      <c r="L26" s="120">
        <f>IF(VLOOKUP(H26,'Cross-Page Data'!$D$4:$F$48,3,FALSE)="natural gas",VLOOKUP(G26,'Cross-Page Data'!$I$4:$J$19,2,FALSE),IF(VLOOKUP(H26,'Cross-Page Data'!$D$4:$F$48,3,FALSE)="solar",IF(G26="PV","solar PV","solar thermal"),IF(VLOOKUP(H26,'Cross-Page Data'!$D$4:$F$48,3,FALSE)="wind",VLOOKUP(G26,'Cross-Page Data'!$I$4:$J$19,2,FALSE),IF(VLOOKUP(H26,'Cross-Page Data'!$D$4:$F$48,3,FALSE)="hydro",VLOOKUP(G26,'Cross-Page Data'!$I$4:$J$19,2,FALSE),VLOOKUP(H26,'Cross-Page Data'!$D$4:$F$48,3,FALSE)))))</f>
        <v/>
      </c>
      <c r="M26" s="120">
        <f>IF(AND($P$2=FALSE,OR(F26="Commercial NAICS Cogen",F26="Industrial NAICS Cogen",F26="NAICS-22 Cogen")),FALSE,IF(AND($P$3=FALSE,OR(F26="Commercial NAICS Cogen",F26="Commercial NAICS Non-Cogen",F26="Industrial NAICS Cogen", F26="industrial NAICS non-Cogen")),FALSE, TRUE))</f>
        <v/>
      </c>
    </row>
    <row r="27">
      <c r="A27" s="129" t="n">
        <v>54</v>
      </c>
      <c r="B27" s="130" t="inlineStr">
        <is>
          <t>J K Smith</t>
        </is>
      </c>
      <c r="C27" s="130" t="inlineStr">
        <is>
          <t>East Kentucky Power Coop, Inc</t>
        </is>
      </c>
      <c r="D27" s="129" t="n">
        <v>5580</v>
      </c>
      <c r="E27" s="130" t="inlineStr">
        <is>
          <t>KY</t>
        </is>
      </c>
      <c r="F27" s="130" t="inlineStr">
        <is>
          <t>Electric Utility</t>
        </is>
      </c>
      <c r="G27" s="130" t="inlineStr">
        <is>
          <t>GT</t>
        </is>
      </c>
      <c r="H27" s="130" t="inlineStr">
        <is>
          <t>NG</t>
        </is>
      </c>
      <c r="I27" s="130" t="inlineStr">
        <is>
          <t>NG</t>
        </is>
      </c>
      <c r="J27" s="131" t="n">
        <v>313949.47</v>
      </c>
      <c r="K27" s="129" t="n">
        <v>2020</v>
      </c>
      <c r="L27" s="120">
        <f>IF(VLOOKUP(H27,'Cross-Page Data'!$D$4:$F$48,3,FALSE)="natural gas",VLOOKUP(G27,'Cross-Page Data'!$I$4:$J$19,2,FALSE),IF(VLOOKUP(H27,'Cross-Page Data'!$D$4:$F$48,3,FALSE)="solar",IF(G27="PV","solar PV","solar thermal"),IF(VLOOKUP(H27,'Cross-Page Data'!$D$4:$F$48,3,FALSE)="wind",VLOOKUP(G27,'Cross-Page Data'!$I$4:$J$19,2,FALSE),IF(VLOOKUP(H27,'Cross-Page Data'!$D$4:$F$48,3,FALSE)="hydro",VLOOKUP(G27,'Cross-Page Data'!$I$4:$J$19,2,FALSE),VLOOKUP(H27,'Cross-Page Data'!$D$4:$F$48,3,FALSE)))))</f>
        <v/>
      </c>
      <c r="M27" s="120">
        <f>IF(AND($P$2=FALSE,OR(F27="Commercial NAICS Cogen",F27="Industrial NAICS Cogen",F27="NAICS-22 Cogen")),FALSE,IF(AND($P$3=FALSE,OR(F27="Commercial NAICS Cogen",F27="Commercial NAICS Non-Cogen",F27="Industrial NAICS Cogen", F27="industrial NAICS non-Cogen")),FALSE, TRUE))</f>
        <v/>
      </c>
    </row>
    <row r="28">
      <c r="A28" s="129" t="n">
        <v>56</v>
      </c>
      <c r="B28" s="130" t="inlineStr">
        <is>
          <t>Lowman Energy Center</t>
        </is>
      </c>
      <c r="C28" s="130" t="inlineStr">
        <is>
          <t>PowerSouth Energy Cooperative</t>
        </is>
      </c>
      <c r="D28" s="129" t="n">
        <v>189</v>
      </c>
      <c r="E28" s="130" t="inlineStr">
        <is>
          <t>AL</t>
        </is>
      </c>
      <c r="F28" s="130" t="inlineStr">
        <is>
          <t>Electric Utility</t>
        </is>
      </c>
      <c r="G28" s="130" t="inlineStr">
        <is>
          <t>ST</t>
        </is>
      </c>
      <c r="H28" s="130" t="inlineStr">
        <is>
          <t>BIT</t>
        </is>
      </c>
      <c r="I28" s="130" t="inlineStr">
        <is>
          <t>COL</t>
        </is>
      </c>
      <c r="J28" s="131" t="n">
        <v>314886.57</v>
      </c>
      <c r="K28" s="129" t="n">
        <v>2020</v>
      </c>
      <c r="L28" s="120">
        <f>IF(VLOOKUP(H28,'Cross-Page Data'!$D$4:$F$48,3,FALSE)="natural gas",VLOOKUP(G28,'Cross-Page Data'!$I$4:$J$19,2,FALSE),IF(VLOOKUP(H28,'Cross-Page Data'!$D$4:$F$48,3,FALSE)="solar",IF(G28="PV","solar PV","solar thermal"),IF(VLOOKUP(H28,'Cross-Page Data'!$D$4:$F$48,3,FALSE)="wind",VLOOKUP(G28,'Cross-Page Data'!$I$4:$J$19,2,FALSE),IF(VLOOKUP(H28,'Cross-Page Data'!$D$4:$F$48,3,FALSE)="hydro",VLOOKUP(G28,'Cross-Page Data'!$I$4:$J$19,2,FALSE),VLOOKUP(H28,'Cross-Page Data'!$D$4:$F$48,3,FALSE)))))</f>
        <v/>
      </c>
      <c r="M28" s="120">
        <f>IF(AND($P$2=FALSE,OR(F28="Commercial NAICS Cogen",F28="Industrial NAICS Cogen",F28="NAICS-22 Cogen")),FALSE,IF(AND($P$3=FALSE,OR(F28="Commercial NAICS Cogen",F28="Commercial NAICS Non-Cogen",F28="Industrial NAICS Cogen", F28="industrial NAICS non-Cogen")),FALSE, TRUE))</f>
        <v/>
      </c>
    </row>
    <row r="29">
      <c r="A29" s="129" t="n">
        <v>56</v>
      </c>
      <c r="B29" s="130" t="inlineStr">
        <is>
          <t>Lowman Energy Center</t>
        </is>
      </c>
      <c r="C29" s="130" t="inlineStr">
        <is>
          <t>PowerSouth Energy Cooperative</t>
        </is>
      </c>
      <c r="D29" s="129" t="n">
        <v>189</v>
      </c>
      <c r="E29" s="130" t="inlineStr">
        <is>
          <t>AL</t>
        </is>
      </c>
      <c r="F29" s="130" t="inlineStr">
        <is>
          <t>Electric Utility</t>
        </is>
      </c>
      <c r="G29" s="130" t="inlineStr">
        <is>
          <t>ST</t>
        </is>
      </c>
      <c r="H29" s="130" t="inlineStr">
        <is>
          <t>DFO</t>
        </is>
      </c>
      <c r="I29" s="130" t="inlineStr">
        <is>
          <t>DFO</t>
        </is>
      </c>
      <c r="J29" s="131" t="n">
        <v>2404.434</v>
      </c>
      <c r="K29" s="129" t="n">
        <v>2020</v>
      </c>
      <c r="L29" s="120">
        <f>IF(VLOOKUP(H29,'Cross-Page Data'!$D$4:$F$48,3,FALSE)="natural gas",VLOOKUP(G29,'Cross-Page Data'!$I$4:$J$19,2,FALSE),IF(VLOOKUP(H29,'Cross-Page Data'!$D$4:$F$48,3,FALSE)="solar",IF(G29="PV","solar PV","solar thermal"),IF(VLOOKUP(H29,'Cross-Page Data'!$D$4:$F$48,3,FALSE)="wind",VLOOKUP(G29,'Cross-Page Data'!$I$4:$J$19,2,FALSE),IF(VLOOKUP(H29,'Cross-Page Data'!$D$4:$F$48,3,FALSE)="hydro",VLOOKUP(G29,'Cross-Page Data'!$I$4:$J$19,2,FALSE),VLOOKUP(H29,'Cross-Page Data'!$D$4:$F$48,3,FALSE)))))</f>
        <v/>
      </c>
      <c r="M29" s="120">
        <f>IF(AND($P$2=FALSE,OR(F29="Commercial NAICS Cogen",F29="Industrial NAICS Cogen",F29="NAICS-22 Cogen")),FALSE,IF(AND($P$3=FALSE,OR(F29="Commercial NAICS Cogen",F29="Commercial NAICS Non-Cogen",F29="Industrial NAICS Cogen", F29="industrial NAICS non-Cogen")),FALSE, TRUE))</f>
        <v/>
      </c>
    </row>
    <row r="30">
      <c r="A30" s="129" t="n">
        <v>60</v>
      </c>
      <c r="B30" s="130" t="inlineStr">
        <is>
          <t>Whelan Energy Center</t>
        </is>
      </c>
      <c r="C30" s="130" t="inlineStr">
        <is>
          <t>City of Hastings - (NE)</t>
        </is>
      </c>
      <c r="D30" s="129" t="n">
        <v>8245</v>
      </c>
      <c r="E30" s="130" t="inlineStr">
        <is>
          <t>NE</t>
        </is>
      </c>
      <c r="F30" s="130" t="inlineStr">
        <is>
          <t>Electric Utility</t>
        </is>
      </c>
      <c r="G30" s="130" t="inlineStr">
        <is>
          <t>ST</t>
        </is>
      </c>
      <c r="H30" s="130" t="inlineStr">
        <is>
          <t>DFO</t>
        </is>
      </c>
      <c r="I30" s="130" t="inlineStr">
        <is>
          <t>DFO</t>
        </is>
      </c>
      <c r="J30" s="131" t="n">
        <v>1412.581</v>
      </c>
      <c r="K30" s="129" t="n">
        <v>2020</v>
      </c>
      <c r="L30" s="120">
        <f>IF(VLOOKUP(H30,'Cross-Page Data'!$D$4:$F$48,3,FALSE)="natural gas",VLOOKUP(G30,'Cross-Page Data'!$I$4:$J$19,2,FALSE),IF(VLOOKUP(H30,'Cross-Page Data'!$D$4:$F$48,3,FALSE)="solar",IF(G30="PV","solar PV","solar thermal"),IF(VLOOKUP(H30,'Cross-Page Data'!$D$4:$F$48,3,FALSE)="wind",VLOOKUP(G30,'Cross-Page Data'!$I$4:$J$19,2,FALSE),IF(VLOOKUP(H30,'Cross-Page Data'!$D$4:$F$48,3,FALSE)="hydro",VLOOKUP(G30,'Cross-Page Data'!$I$4:$J$19,2,FALSE),VLOOKUP(H30,'Cross-Page Data'!$D$4:$F$48,3,FALSE)))))</f>
        <v/>
      </c>
      <c r="M30" s="120">
        <f>IF(AND($P$2=FALSE,OR(F30="Commercial NAICS Cogen",F30="Industrial NAICS Cogen",F30="NAICS-22 Cogen")),FALSE,IF(AND($P$3=FALSE,OR(F30="Commercial NAICS Cogen",F30="Commercial NAICS Non-Cogen",F30="Industrial NAICS Cogen", F30="industrial NAICS non-Cogen")),FALSE, TRUE))</f>
        <v/>
      </c>
    </row>
    <row r="31">
      <c r="A31" s="129" t="n">
        <v>60</v>
      </c>
      <c r="B31" s="130" t="inlineStr">
        <is>
          <t>Whelan Energy Center</t>
        </is>
      </c>
      <c r="C31" s="130" t="inlineStr">
        <is>
          <t>City of Hastings - (NE)</t>
        </is>
      </c>
      <c r="D31" s="129" t="n">
        <v>8245</v>
      </c>
      <c r="E31" s="130" t="inlineStr">
        <is>
          <t>NE</t>
        </is>
      </c>
      <c r="F31" s="130" t="inlineStr">
        <is>
          <t>Electric Utility</t>
        </is>
      </c>
      <c r="G31" s="130" t="inlineStr">
        <is>
          <t>ST</t>
        </is>
      </c>
      <c r="H31" s="130" t="inlineStr">
        <is>
          <t>RC</t>
        </is>
      </c>
      <c r="I31" s="130" t="inlineStr">
        <is>
          <t>COL</t>
        </is>
      </c>
      <c r="J31" s="131" t="n">
        <v>298876.04</v>
      </c>
      <c r="K31" s="129" t="n">
        <v>2020</v>
      </c>
      <c r="L31" s="120">
        <f>IF(VLOOKUP(H31,'Cross-Page Data'!$D$4:$F$48,3,FALSE)="natural gas",VLOOKUP(G31,'Cross-Page Data'!$I$4:$J$19,2,FALSE),IF(VLOOKUP(H31,'Cross-Page Data'!$D$4:$F$48,3,FALSE)="solar",IF(G31="PV","solar PV","solar thermal"),IF(VLOOKUP(H31,'Cross-Page Data'!$D$4:$F$48,3,FALSE)="wind",VLOOKUP(G31,'Cross-Page Data'!$I$4:$J$19,2,FALSE),IF(VLOOKUP(H31,'Cross-Page Data'!$D$4:$F$48,3,FALSE)="hydro",VLOOKUP(G31,'Cross-Page Data'!$I$4:$J$19,2,FALSE),VLOOKUP(H31,'Cross-Page Data'!$D$4:$F$48,3,FALSE)))))</f>
        <v/>
      </c>
      <c r="M31" s="120">
        <f>IF(AND($P$2=FALSE,OR(F31="Commercial NAICS Cogen",F31="Industrial NAICS Cogen",F31="NAICS-22 Cogen")),FALSE,IF(AND($P$3=FALSE,OR(F31="Commercial NAICS Cogen",F31="Commercial NAICS Non-Cogen",F31="Industrial NAICS Cogen", F31="industrial NAICS non-Cogen")),FALSE, TRUE))</f>
        <v/>
      </c>
    </row>
    <row r="32">
      <c r="A32" s="129" t="n">
        <v>60</v>
      </c>
      <c r="B32" s="130" t="inlineStr">
        <is>
          <t>Whelan Energy Center</t>
        </is>
      </c>
      <c r="C32" s="130" t="inlineStr">
        <is>
          <t>City of Hastings - (NE)</t>
        </is>
      </c>
      <c r="D32" s="129" t="n">
        <v>8245</v>
      </c>
      <c r="E32" s="130" t="inlineStr">
        <is>
          <t>NE</t>
        </is>
      </c>
      <c r="F32" s="130" t="inlineStr">
        <is>
          <t>Electric Utility</t>
        </is>
      </c>
      <c r="G32" s="130" t="inlineStr">
        <is>
          <t>ST</t>
        </is>
      </c>
      <c r="H32" s="130" t="inlineStr">
        <is>
          <t>SUB</t>
        </is>
      </c>
      <c r="I32" s="130" t="inlineStr">
        <is>
          <t>COL</t>
        </is>
      </c>
      <c r="J32" s="131" t="n">
        <v>605252.38</v>
      </c>
      <c r="K32" s="129" t="n">
        <v>2020</v>
      </c>
      <c r="L32" s="120">
        <f>IF(VLOOKUP(H32,'Cross-Page Data'!$D$4:$F$48,3,FALSE)="natural gas",VLOOKUP(G32,'Cross-Page Data'!$I$4:$J$19,2,FALSE),IF(VLOOKUP(H32,'Cross-Page Data'!$D$4:$F$48,3,FALSE)="solar",IF(G32="PV","solar PV","solar thermal"),IF(VLOOKUP(H32,'Cross-Page Data'!$D$4:$F$48,3,FALSE)="wind",VLOOKUP(G32,'Cross-Page Data'!$I$4:$J$19,2,FALSE),IF(VLOOKUP(H32,'Cross-Page Data'!$D$4:$F$48,3,FALSE)="hydro",VLOOKUP(G32,'Cross-Page Data'!$I$4:$J$19,2,FALSE),VLOOKUP(H32,'Cross-Page Data'!$D$4:$F$48,3,FALSE)))))</f>
        <v/>
      </c>
      <c r="M32" s="120">
        <f>IF(AND($P$2=FALSE,OR(F32="Commercial NAICS Cogen",F32="Industrial NAICS Cogen",F32="NAICS-22 Cogen")),FALSE,IF(AND($P$3=FALSE,OR(F32="Commercial NAICS Cogen",F32="Commercial NAICS Non-Cogen",F32="Industrial NAICS Cogen", F32="industrial NAICS non-Cogen")),FALSE, TRUE))</f>
        <v/>
      </c>
    </row>
    <row r="33">
      <c r="A33" s="129" t="n">
        <v>87</v>
      </c>
      <c r="B33" s="130" t="inlineStr">
        <is>
          <t>Escalante</t>
        </is>
      </c>
      <c r="C33" s="130" t="inlineStr">
        <is>
          <t>Tri-State G &amp; T Assn, Inc</t>
        </is>
      </c>
      <c r="D33" s="129" t="n">
        <v>30151</v>
      </c>
      <c r="E33" s="130" t="inlineStr">
        <is>
          <t>NM</t>
        </is>
      </c>
      <c r="F33" s="130" t="inlineStr">
        <is>
          <t>Electric Utility</t>
        </is>
      </c>
      <c r="G33" s="130" t="inlineStr">
        <is>
          <t>ST</t>
        </is>
      </c>
      <c r="H33" s="130" t="inlineStr">
        <is>
          <t>NG</t>
        </is>
      </c>
      <c r="I33" s="130" t="inlineStr">
        <is>
          <t>NG</t>
        </is>
      </c>
      <c r="J33" s="131" t="n">
        <v>2714.518</v>
      </c>
      <c r="K33" s="129" t="n">
        <v>2020</v>
      </c>
      <c r="L33" s="120">
        <f>IF(VLOOKUP(H33,'Cross-Page Data'!$D$4:$F$48,3,FALSE)="natural gas",VLOOKUP(G33,'Cross-Page Data'!$I$4:$J$19,2,FALSE),IF(VLOOKUP(H33,'Cross-Page Data'!$D$4:$F$48,3,FALSE)="solar",IF(G33="PV","solar PV","solar thermal"),IF(VLOOKUP(H33,'Cross-Page Data'!$D$4:$F$48,3,FALSE)="wind",VLOOKUP(G33,'Cross-Page Data'!$I$4:$J$19,2,FALSE),IF(VLOOKUP(H33,'Cross-Page Data'!$D$4:$F$48,3,FALSE)="hydro",VLOOKUP(G33,'Cross-Page Data'!$I$4:$J$19,2,FALSE),VLOOKUP(H33,'Cross-Page Data'!$D$4:$F$48,3,FALSE)))))</f>
        <v/>
      </c>
      <c r="M33" s="120">
        <f>IF(AND($P$2=FALSE,OR(F33="Commercial NAICS Cogen",F33="Industrial NAICS Cogen",F33="NAICS-22 Cogen")),FALSE,IF(AND($P$3=FALSE,OR(F33="Commercial NAICS Cogen",F33="Commercial NAICS Non-Cogen",F33="Industrial NAICS Cogen", F33="industrial NAICS non-Cogen")),FALSE, TRUE))</f>
        <v/>
      </c>
    </row>
    <row r="34">
      <c r="A34" s="129" t="n">
        <v>87</v>
      </c>
      <c r="B34" s="130" t="inlineStr">
        <is>
          <t>Escalante</t>
        </is>
      </c>
      <c r="C34" s="130" t="inlineStr">
        <is>
          <t>Tri-State G &amp; T Assn, Inc</t>
        </is>
      </c>
      <c r="D34" s="129" t="n">
        <v>30151</v>
      </c>
      <c r="E34" s="130" t="inlineStr">
        <is>
          <t>NM</t>
        </is>
      </c>
      <c r="F34" s="130" t="inlineStr">
        <is>
          <t>Electric Utility</t>
        </is>
      </c>
      <c r="G34" s="130" t="inlineStr">
        <is>
          <t>ST</t>
        </is>
      </c>
      <c r="H34" s="130" t="inlineStr">
        <is>
          <t>SUB</t>
        </is>
      </c>
      <c r="I34" s="130" t="inlineStr">
        <is>
          <t>COL</t>
        </is>
      </c>
      <c r="J34" s="131" t="n">
        <v>593563.48</v>
      </c>
      <c r="K34" s="129" t="n">
        <v>2020</v>
      </c>
      <c r="L34" s="120">
        <f>IF(VLOOKUP(H34,'Cross-Page Data'!$D$4:$F$48,3,FALSE)="natural gas",VLOOKUP(G34,'Cross-Page Data'!$I$4:$J$19,2,FALSE),IF(VLOOKUP(H34,'Cross-Page Data'!$D$4:$F$48,3,FALSE)="solar",IF(G34="PV","solar PV","solar thermal"),IF(VLOOKUP(H34,'Cross-Page Data'!$D$4:$F$48,3,FALSE)="wind",VLOOKUP(G34,'Cross-Page Data'!$I$4:$J$19,2,FALSE),IF(VLOOKUP(H34,'Cross-Page Data'!$D$4:$F$48,3,FALSE)="hydro",VLOOKUP(G34,'Cross-Page Data'!$I$4:$J$19,2,FALSE),VLOOKUP(H34,'Cross-Page Data'!$D$4:$F$48,3,FALSE)))))</f>
        <v/>
      </c>
      <c r="M34" s="120">
        <f>IF(AND($P$2=FALSE,OR(F34="Commercial NAICS Cogen",F34="Industrial NAICS Cogen",F34="NAICS-22 Cogen")),FALSE,IF(AND($P$3=FALSE,OR(F34="Commercial NAICS Cogen",F34="Commercial NAICS Non-Cogen",F34="Industrial NAICS Cogen", F34="industrial NAICS non-Cogen")),FALSE, TRUE))</f>
        <v/>
      </c>
    </row>
    <row r="35">
      <c r="A35" s="129" t="n">
        <v>96</v>
      </c>
      <c r="B35" s="130" t="inlineStr">
        <is>
          <t>Beluga</t>
        </is>
      </c>
      <c r="C35" s="130" t="inlineStr">
        <is>
          <t>Chugach Electric Assn Inc</t>
        </is>
      </c>
      <c r="D35" s="129" t="n">
        <v>3522</v>
      </c>
      <c r="E35" s="130" t="inlineStr">
        <is>
          <t>AK</t>
        </is>
      </c>
      <c r="F35" s="130" t="inlineStr">
        <is>
          <t>Electric Utility</t>
        </is>
      </c>
      <c r="G35" s="130" t="inlineStr">
        <is>
          <t>GT</t>
        </is>
      </c>
      <c r="H35" s="130" t="inlineStr">
        <is>
          <t>NG</t>
        </is>
      </c>
      <c r="I35" s="130" t="inlineStr">
        <is>
          <t>NG</t>
        </is>
      </c>
      <c r="J35" s="131" t="n">
        <v>16401</v>
      </c>
      <c r="K35" s="129" t="n">
        <v>2020</v>
      </c>
      <c r="L35" s="120">
        <f>IF(VLOOKUP(H35,'Cross-Page Data'!$D$4:$F$48,3,FALSE)="natural gas",VLOOKUP(G35,'Cross-Page Data'!$I$4:$J$19,2,FALSE),IF(VLOOKUP(H35,'Cross-Page Data'!$D$4:$F$48,3,FALSE)="solar",IF(G35="PV","solar PV","solar thermal"),IF(VLOOKUP(H35,'Cross-Page Data'!$D$4:$F$48,3,FALSE)="wind",VLOOKUP(G35,'Cross-Page Data'!$I$4:$J$19,2,FALSE),IF(VLOOKUP(H35,'Cross-Page Data'!$D$4:$F$48,3,FALSE)="hydro",VLOOKUP(G35,'Cross-Page Data'!$I$4:$J$19,2,FALSE),VLOOKUP(H35,'Cross-Page Data'!$D$4:$F$48,3,FALSE)))))</f>
        <v/>
      </c>
      <c r="M35" s="120">
        <f>IF(AND($P$2=FALSE,OR(F35="Commercial NAICS Cogen",F35="Industrial NAICS Cogen",F35="NAICS-22 Cogen")),FALSE,IF(AND($P$3=FALSE,OR(F35="Commercial NAICS Cogen",F35="Commercial NAICS Non-Cogen",F35="Industrial NAICS Cogen", F35="industrial NAICS non-Cogen")),FALSE, TRUE))</f>
        <v/>
      </c>
    </row>
    <row r="36">
      <c r="A36" s="129" t="n">
        <v>104</v>
      </c>
      <c r="B36" s="130" t="inlineStr">
        <is>
          <t>J S Eastwood</t>
        </is>
      </c>
      <c r="C36" s="130" t="inlineStr">
        <is>
          <t>Southern California Edison Co</t>
        </is>
      </c>
      <c r="D36" s="129" t="n">
        <v>17609</v>
      </c>
      <c r="E36" s="130" t="inlineStr">
        <is>
          <t>CA</t>
        </is>
      </c>
      <c r="F36" s="130" t="inlineStr">
        <is>
          <t>Electric Utility</t>
        </is>
      </c>
      <c r="G36" s="130" t="inlineStr">
        <is>
          <t>PS</t>
        </is>
      </c>
      <c r="H36" s="130" t="inlineStr">
        <is>
          <t>WAT</t>
        </is>
      </c>
      <c r="I36" s="130" t="inlineStr">
        <is>
          <t>HPS</t>
        </is>
      </c>
      <c r="J36" s="131" t="n">
        <v>131832</v>
      </c>
      <c r="K36" s="129" t="n">
        <v>2020</v>
      </c>
      <c r="L36" s="120">
        <f>IF(VLOOKUP(H36,'Cross-Page Data'!$D$4:$F$48,3,FALSE)="natural gas",VLOOKUP(G36,'Cross-Page Data'!$I$4:$J$19,2,FALSE),IF(VLOOKUP(H36,'Cross-Page Data'!$D$4:$F$48,3,FALSE)="solar",IF(G36="PV","solar PV","solar thermal"),IF(VLOOKUP(H36,'Cross-Page Data'!$D$4:$F$48,3,FALSE)="wind",VLOOKUP(G36,'Cross-Page Data'!$I$4:$J$19,2,FALSE),IF(VLOOKUP(H36,'Cross-Page Data'!$D$4:$F$48,3,FALSE)="hydro",VLOOKUP(G36,'Cross-Page Data'!$I$4:$J$19,2,FALSE),VLOOKUP(H36,'Cross-Page Data'!$D$4:$F$48,3,FALSE)))))</f>
        <v/>
      </c>
      <c r="M36" s="120">
        <f>IF(AND($P$2=FALSE,OR(F36="Commercial NAICS Cogen",F36="Industrial NAICS Cogen",F36="NAICS-22 Cogen")),FALSE,IF(AND($P$3=FALSE,OR(F36="Commercial NAICS Cogen",F36="Commercial NAICS Non-Cogen",F36="Industrial NAICS Cogen", F36="industrial NAICS non-Cogen")),FALSE, TRUE))</f>
        <v/>
      </c>
    </row>
    <row r="37">
      <c r="A37" s="129" t="n">
        <v>108</v>
      </c>
      <c r="B37" s="130" t="inlineStr">
        <is>
          <t>Holcomb</t>
        </is>
      </c>
      <c r="C37" s="130" t="inlineStr">
        <is>
          <t>Sunflower Electric Power Corp</t>
        </is>
      </c>
      <c r="D37" s="129" t="n">
        <v>18315</v>
      </c>
      <c r="E37" s="130" t="inlineStr">
        <is>
          <t>KS</t>
        </is>
      </c>
      <c r="F37" s="130" t="inlineStr">
        <is>
          <t>Electric Utility</t>
        </is>
      </c>
      <c r="G37" s="130" t="inlineStr">
        <is>
          <t>ST</t>
        </is>
      </c>
      <c r="H37" s="130" t="inlineStr">
        <is>
          <t>NG</t>
        </is>
      </c>
      <c r="I37" s="130" t="inlineStr">
        <is>
          <t>NG</t>
        </is>
      </c>
      <c r="J37" s="131" t="n">
        <v>7490.331</v>
      </c>
      <c r="K37" s="129" t="n">
        <v>2020</v>
      </c>
      <c r="L37" s="120">
        <f>IF(VLOOKUP(H37,'Cross-Page Data'!$D$4:$F$48,3,FALSE)="natural gas",VLOOKUP(G37,'Cross-Page Data'!$I$4:$J$19,2,FALSE),IF(VLOOKUP(H37,'Cross-Page Data'!$D$4:$F$48,3,FALSE)="solar",IF(G37="PV","solar PV","solar thermal"),IF(VLOOKUP(H37,'Cross-Page Data'!$D$4:$F$48,3,FALSE)="wind",VLOOKUP(G37,'Cross-Page Data'!$I$4:$J$19,2,FALSE),IF(VLOOKUP(H37,'Cross-Page Data'!$D$4:$F$48,3,FALSE)="hydro",VLOOKUP(G37,'Cross-Page Data'!$I$4:$J$19,2,FALSE),VLOOKUP(H37,'Cross-Page Data'!$D$4:$F$48,3,FALSE)))))</f>
        <v/>
      </c>
      <c r="M37" s="120">
        <f>IF(AND($P$2=FALSE,OR(F37="Commercial NAICS Cogen",F37="Industrial NAICS Cogen",F37="NAICS-22 Cogen")),FALSE,IF(AND($P$3=FALSE,OR(F37="Commercial NAICS Cogen",F37="Commercial NAICS Non-Cogen",F37="Industrial NAICS Cogen", F37="industrial NAICS non-Cogen")),FALSE, TRUE))</f>
        <v/>
      </c>
    </row>
    <row r="38">
      <c r="A38" s="129" t="n">
        <v>108</v>
      </c>
      <c r="B38" s="130" t="inlineStr">
        <is>
          <t>Holcomb</t>
        </is>
      </c>
      <c r="C38" s="130" t="inlineStr">
        <is>
          <t>Sunflower Electric Power Corp</t>
        </is>
      </c>
      <c r="D38" s="129" t="n">
        <v>18315</v>
      </c>
      <c r="E38" s="130" t="inlineStr">
        <is>
          <t>KS</t>
        </is>
      </c>
      <c r="F38" s="130" t="inlineStr">
        <is>
          <t>Electric Utility</t>
        </is>
      </c>
      <c r="G38" s="130" t="inlineStr">
        <is>
          <t>ST</t>
        </is>
      </c>
      <c r="H38" s="130" t="inlineStr">
        <is>
          <t>SUB</t>
        </is>
      </c>
      <c r="I38" s="130" t="inlineStr">
        <is>
          <t>COL</t>
        </is>
      </c>
      <c r="J38" s="131" t="n">
        <v>1440743.7</v>
      </c>
      <c r="K38" s="129" t="n">
        <v>2020</v>
      </c>
      <c r="L38" s="120">
        <f>IF(VLOOKUP(H38,'Cross-Page Data'!$D$4:$F$48,3,FALSE)="natural gas",VLOOKUP(G38,'Cross-Page Data'!$I$4:$J$19,2,FALSE),IF(VLOOKUP(H38,'Cross-Page Data'!$D$4:$F$48,3,FALSE)="solar",IF(G38="PV","solar PV","solar thermal"),IF(VLOOKUP(H38,'Cross-Page Data'!$D$4:$F$48,3,FALSE)="wind",VLOOKUP(G38,'Cross-Page Data'!$I$4:$J$19,2,FALSE),IF(VLOOKUP(H38,'Cross-Page Data'!$D$4:$F$48,3,FALSE)="hydro",VLOOKUP(G38,'Cross-Page Data'!$I$4:$J$19,2,FALSE),VLOOKUP(H38,'Cross-Page Data'!$D$4:$F$48,3,FALSE)))))</f>
        <v/>
      </c>
      <c r="M38" s="120">
        <f>IF(AND($P$2=FALSE,OR(F38="Commercial NAICS Cogen",F38="Industrial NAICS Cogen",F38="NAICS-22 Cogen")),FALSE,IF(AND($P$3=FALSE,OR(F38="Commercial NAICS Cogen",F38="Commercial NAICS Non-Cogen",F38="Industrial NAICS Cogen", F38="industrial NAICS non-Cogen")),FALSE, TRUE))</f>
        <v/>
      </c>
    </row>
    <row r="39">
      <c r="A39" s="129" t="n">
        <v>113</v>
      </c>
      <c r="B39" s="130" t="inlineStr">
        <is>
          <t>Cholla</t>
        </is>
      </c>
      <c r="C39" s="130" t="inlineStr">
        <is>
          <t>Arizona Public Service Co</t>
        </is>
      </c>
      <c r="D39" s="129" t="n">
        <v>803</v>
      </c>
      <c r="E39" s="130" t="inlineStr">
        <is>
          <t>AZ</t>
        </is>
      </c>
      <c r="F39" s="130" t="inlineStr">
        <is>
          <t>Electric Utility</t>
        </is>
      </c>
      <c r="G39" s="130" t="inlineStr">
        <is>
          <t>ST</t>
        </is>
      </c>
      <c r="H39" s="130" t="inlineStr">
        <is>
          <t>BIT</t>
        </is>
      </c>
      <c r="I39" s="130" t="inlineStr">
        <is>
          <t>COL</t>
        </is>
      </c>
      <c r="J39" s="131" t="n">
        <v>0</v>
      </c>
      <c r="K39" s="129" t="n">
        <v>2020</v>
      </c>
      <c r="L39" s="120">
        <f>IF(VLOOKUP(H39,'Cross-Page Data'!$D$4:$F$48,3,FALSE)="natural gas",VLOOKUP(G39,'Cross-Page Data'!$I$4:$J$19,2,FALSE),IF(VLOOKUP(H39,'Cross-Page Data'!$D$4:$F$48,3,FALSE)="solar",IF(G39="PV","solar PV","solar thermal"),IF(VLOOKUP(H39,'Cross-Page Data'!$D$4:$F$48,3,FALSE)="wind",VLOOKUP(G39,'Cross-Page Data'!$I$4:$J$19,2,FALSE),IF(VLOOKUP(H39,'Cross-Page Data'!$D$4:$F$48,3,FALSE)="hydro",VLOOKUP(G39,'Cross-Page Data'!$I$4:$J$19,2,FALSE),VLOOKUP(H39,'Cross-Page Data'!$D$4:$F$48,3,FALSE)))))</f>
        <v/>
      </c>
      <c r="M39" s="120">
        <f>IF(AND($P$2=FALSE,OR(F39="Commercial NAICS Cogen",F39="Industrial NAICS Cogen",F39="NAICS-22 Cogen")),FALSE,IF(AND($P$3=FALSE,OR(F39="Commercial NAICS Cogen",F39="Commercial NAICS Non-Cogen",F39="Industrial NAICS Cogen", F39="industrial NAICS non-Cogen")),FALSE, TRUE))</f>
        <v/>
      </c>
    </row>
    <row r="40">
      <c r="A40" s="129" t="n">
        <v>113</v>
      </c>
      <c r="B40" s="130" t="inlineStr">
        <is>
          <t>Cholla</t>
        </is>
      </c>
      <c r="C40" s="130" t="inlineStr">
        <is>
          <t>Arizona Public Service Co</t>
        </is>
      </c>
      <c r="D40" s="129" t="n">
        <v>803</v>
      </c>
      <c r="E40" s="130" t="inlineStr">
        <is>
          <t>AZ</t>
        </is>
      </c>
      <c r="F40" s="130" t="inlineStr">
        <is>
          <t>Electric Utility</t>
        </is>
      </c>
      <c r="G40" s="130" t="inlineStr">
        <is>
          <t>ST</t>
        </is>
      </c>
      <c r="H40" s="130" t="inlineStr">
        <is>
          <t>DFO</t>
        </is>
      </c>
      <c r="I40" s="130" t="inlineStr">
        <is>
          <t>DFO</t>
        </is>
      </c>
      <c r="J40" s="131" t="n">
        <v>3025.438</v>
      </c>
      <c r="K40" s="129" t="n">
        <v>2020</v>
      </c>
      <c r="L40" s="120">
        <f>IF(VLOOKUP(H40,'Cross-Page Data'!$D$4:$F$48,3,FALSE)="natural gas",VLOOKUP(G40,'Cross-Page Data'!$I$4:$J$19,2,FALSE),IF(VLOOKUP(H40,'Cross-Page Data'!$D$4:$F$48,3,FALSE)="solar",IF(G40="PV","solar PV","solar thermal"),IF(VLOOKUP(H40,'Cross-Page Data'!$D$4:$F$48,3,FALSE)="wind",VLOOKUP(G40,'Cross-Page Data'!$I$4:$J$19,2,FALSE),IF(VLOOKUP(H40,'Cross-Page Data'!$D$4:$F$48,3,FALSE)="hydro",VLOOKUP(G40,'Cross-Page Data'!$I$4:$J$19,2,FALSE),VLOOKUP(H40,'Cross-Page Data'!$D$4:$F$48,3,FALSE)))))</f>
        <v/>
      </c>
      <c r="M40" s="120">
        <f>IF(AND($P$2=FALSE,OR(F40="Commercial NAICS Cogen",F40="Industrial NAICS Cogen",F40="NAICS-22 Cogen")),FALSE,IF(AND($P$3=FALSE,OR(F40="Commercial NAICS Cogen",F40="Commercial NAICS Non-Cogen",F40="Industrial NAICS Cogen", F40="industrial NAICS non-Cogen")),FALSE, TRUE))</f>
        <v/>
      </c>
    </row>
    <row r="41">
      <c r="A41" s="129" t="n">
        <v>113</v>
      </c>
      <c r="B41" s="130" t="inlineStr">
        <is>
          <t>Cholla</t>
        </is>
      </c>
      <c r="C41" s="130" t="inlineStr">
        <is>
          <t>Arizona Public Service Co</t>
        </is>
      </c>
      <c r="D41" s="129" t="n">
        <v>803</v>
      </c>
      <c r="E41" s="130" t="inlineStr">
        <is>
          <t>AZ</t>
        </is>
      </c>
      <c r="F41" s="130" t="inlineStr">
        <is>
          <t>Electric Utility</t>
        </is>
      </c>
      <c r="G41" s="130" t="inlineStr">
        <is>
          <t>ST</t>
        </is>
      </c>
      <c r="H41" s="130" t="inlineStr">
        <is>
          <t>NG</t>
        </is>
      </c>
      <c r="I41" s="130" t="inlineStr">
        <is>
          <t>NG</t>
        </is>
      </c>
      <c r="J41" s="131" t="n">
        <v>108.356</v>
      </c>
      <c r="K41" s="129" t="n">
        <v>2020</v>
      </c>
      <c r="L41" s="120">
        <f>IF(VLOOKUP(H41,'Cross-Page Data'!$D$4:$F$48,3,FALSE)="natural gas",VLOOKUP(G41,'Cross-Page Data'!$I$4:$J$19,2,FALSE),IF(VLOOKUP(H41,'Cross-Page Data'!$D$4:$F$48,3,FALSE)="solar",IF(G41="PV","solar PV","solar thermal"),IF(VLOOKUP(H41,'Cross-Page Data'!$D$4:$F$48,3,FALSE)="wind",VLOOKUP(G41,'Cross-Page Data'!$I$4:$J$19,2,FALSE),IF(VLOOKUP(H41,'Cross-Page Data'!$D$4:$F$48,3,FALSE)="hydro",VLOOKUP(G41,'Cross-Page Data'!$I$4:$J$19,2,FALSE),VLOOKUP(H41,'Cross-Page Data'!$D$4:$F$48,3,FALSE)))))</f>
        <v/>
      </c>
      <c r="M41" s="120">
        <f>IF(AND($P$2=FALSE,OR(F41="Commercial NAICS Cogen",F41="Industrial NAICS Cogen",F41="NAICS-22 Cogen")),FALSE,IF(AND($P$3=FALSE,OR(F41="Commercial NAICS Cogen",F41="Commercial NAICS Non-Cogen",F41="Industrial NAICS Cogen", F41="industrial NAICS non-Cogen")),FALSE, TRUE))</f>
        <v/>
      </c>
    </row>
    <row r="42">
      <c r="A42" s="129" t="n">
        <v>113</v>
      </c>
      <c r="B42" s="130" t="inlineStr">
        <is>
          <t>Cholla</t>
        </is>
      </c>
      <c r="C42" s="130" t="inlineStr">
        <is>
          <t>Arizona Public Service Co</t>
        </is>
      </c>
      <c r="D42" s="129" t="n">
        <v>803</v>
      </c>
      <c r="E42" s="130" t="inlineStr">
        <is>
          <t>AZ</t>
        </is>
      </c>
      <c r="F42" s="130" t="inlineStr">
        <is>
          <t>Electric Utility</t>
        </is>
      </c>
      <c r="G42" s="130" t="inlineStr">
        <is>
          <t>ST</t>
        </is>
      </c>
      <c r="H42" s="130" t="inlineStr">
        <is>
          <t>SUB</t>
        </is>
      </c>
      <c r="I42" s="130" t="inlineStr">
        <is>
          <t>COL</t>
        </is>
      </c>
      <c r="J42" s="131" t="n">
        <v>3146865.2</v>
      </c>
      <c r="K42" s="129" t="n">
        <v>2020</v>
      </c>
      <c r="L42" s="120">
        <f>IF(VLOOKUP(H42,'Cross-Page Data'!$D$4:$F$48,3,FALSE)="natural gas",VLOOKUP(G42,'Cross-Page Data'!$I$4:$J$19,2,FALSE),IF(VLOOKUP(H42,'Cross-Page Data'!$D$4:$F$48,3,FALSE)="solar",IF(G42="PV","solar PV","solar thermal"),IF(VLOOKUP(H42,'Cross-Page Data'!$D$4:$F$48,3,FALSE)="wind",VLOOKUP(G42,'Cross-Page Data'!$I$4:$J$19,2,FALSE),IF(VLOOKUP(H42,'Cross-Page Data'!$D$4:$F$48,3,FALSE)="hydro",VLOOKUP(G42,'Cross-Page Data'!$I$4:$J$19,2,FALSE),VLOOKUP(H42,'Cross-Page Data'!$D$4:$F$48,3,FALSE)))))</f>
        <v/>
      </c>
      <c r="M42" s="120">
        <f>IF(AND($P$2=FALSE,OR(F42="Commercial NAICS Cogen",F42="Industrial NAICS Cogen",F42="NAICS-22 Cogen")),FALSE,IF(AND($P$3=FALSE,OR(F42="Commercial NAICS Cogen",F42="Commercial NAICS Non-Cogen",F42="Industrial NAICS Cogen", F42="industrial NAICS non-Cogen")),FALSE, TRUE))</f>
        <v/>
      </c>
    </row>
    <row r="43">
      <c r="A43" s="129" t="n">
        <v>116</v>
      </c>
      <c r="B43" s="130" t="inlineStr">
        <is>
          <t>Ocotillo</t>
        </is>
      </c>
      <c r="C43" s="130" t="inlineStr">
        <is>
          <t>Arizona Public Service Co</t>
        </is>
      </c>
      <c r="D43" s="129" t="n">
        <v>803</v>
      </c>
      <c r="E43" s="130" t="inlineStr">
        <is>
          <t>AZ</t>
        </is>
      </c>
      <c r="F43" s="130" t="inlineStr">
        <is>
          <t>Electric Utility</t>
        </is>
      </c>
      <c r="G43" s="130" t="inlineStr">
        <is>
          <t>GT</t>
        </is>
      </c>
      <c r="H43" s="130" t="inlineStr">
        <is>
          <t>NG</t>
        </is>
      </c>
      <c r="I43" s="130" t="inlineStr">
        <is>
          <t>NG</t>
        </is>
      </c>
      <c r="J43" s="131" t="n">
        <v>740914</v>
      </c>
      <c r="K43" s="129" t="n">
        <v>2020</v>
      </c>
      <c r="L43" s="120">
        <f>IF(VLOOKUP(H43,'Cross-Page Data'!$D$4:$F$48,3,FALSE)="natural gas",VLOOKUP(G43,'Cross-Page Data'!$I$4:$J$19,2,FALSE),IF(VLOOKUP(H43,'Cross-Page Data'!$D$4:$F$48,3,FALSE)="solar",IF(G43="PV","solar PV","solar thermal"),IF(VLOOKUP(H43,'Cross-Page Data'!$D$4:$F$48,3,FALSE)="wind",VLOOKUP(G43,'Cross-Page Data'!$I$4:$J$19,2,FALSE),IF(VLOOKUP(H43,'Cross-Page Data'!$D$4:$F$48,3,FALSE)="hydro",VLOOKUP(G43,'Cross-Page Data'!$I$4:$J$19,2,FALSE),VLOOKUP(H43,'Cross-Page Data'!$D$4:$F$48,3,FALSE)))))</f>
        <v/>
      </c>
      <c r="M43" s="120">
        <f>IF(AND($P$2=FALSE,OR(F43="Commercial NAICS Cogen",F43="Industrial NAICS Cogen",F43="NAICS-22 Cogen")),FALSE,IF(AND($P$3=FALSE,OR(F43="Commercial NAICS Cogen",F43="Commercial NAICS Non-Cogen",F43="Industrial NAICS Cogen", F43="industrial NAICS non-Cogen")),FALSE, TRUE))</f>
        <v/>
      </c>
    </row>
    <row r="44">
      <c r="A44" s="129" t="n">
        <v>117</v>
      </c>
      <c r="B44" s="130" t="inlineStr">
        <is>
          <t>West Phoenix</t>
        </is>
      </c>
      <c r="C44" s="130" t="inlineStr">
        <is>
          <t>Arizona Public Service Co</t>
        </is>
      </c>
      <c r="D44" s="129" t="n">
        <v>803</v>
      </c>
      <c r="E44" s="130" t="inlineStr">
        <is>
          <t>AZ</t>
        </is>
      </c>
      <c r="F44" s="130" t="inlineStr">
        <is>
          <t>Electric Utility</t>
        </is>
      </c>
      <c r="G44" s="130" t="inlineStr">
        <is>
          <t>CA</t>
        </is>
      </c>
      <c r="H44" s="130" t="inlineStr">
        <is>
          <t>NG</t>
        </is>
      </c>
      <c r="I44" s="130" t="inlineStr">
        <is>
          <t>NG</t>
        </is>
      </c>
      <c r="J44" s="131" t="n">
        <v>830391</v>
      </c>
      <c r="K44" s="129" t="n">
        <v>2020</v>
      </c>
      <c r="L44" s="120">
        <f>IF(VLOOKUP(H44,'Cross-Page Data'!$D$4:$F$48,3,FALSE)="natural gas",VLOOKUP(G44,'Cross-Page Data'!$I$4:$J$19,2,FALSE),IF(VLOOKUP(H44,'Cross-Page Data'!$D$4:$F$48,3,FALSE)="solar",IF(G44="PV","solar PV","solar thermal"),IF(VLOOKUP(H44,'Cross-Page Data'!$D$4:$F$48,3,FALSE)="wind",VLOOKUP(G44,'Cross-Page Data'!$I$4:$J$19,2,FALSE),IF(VLOOKUP(H44,'Cross-Page Data'!$D$4:$F$48,3,FALSE)="hydro",VLOOKUP(G44,'Cross-Page Data'!$I$4:$J$19,2,FALSE),VLOOKUP(H44,'Cross-Page Data'!$D$4:$F$48,3,FALSE)))))</f>
        <v/>
      </c>
      <c r="M44" s="120">
        <f>IF(AND($P$2=FALSE,OR(F44="Commercial NAICS Cogen",F44="Industrial NAICS Cogen",F44="NAICS-22 Cogen")),FALSE,IF(AND($P$3=FALSE,OR(F44="Commercial NAICS Cogen",F44="Commercial NAICS Non-Cogen",F44="Industrial NAICS Cogen", F44="industrial NAICS non-Cogen")),FALSE, TRUE))</f>
        <v/>
      </c>
    </row>
    <row r="45">
      <c r="A45" s="129" t="n">
        <v>117</v>
      </c>
      <c r="B45" s="130" t="inlineStr">
        <is>
          <t>West Phoenix</t>
        </is>
      </c>
      <c r="C45" s="130" t="inlineStr">
        <is>
          <t>Arizona Public Service Co</t>
        </is>
      </c>
      <c r="D45" s="129" t="n">
        <v>803</v>
      </c>
      <c r="E45" s="130" t="inlineStr">
        <is>
          <t>AZ</t>
        </is>
      </c>
      <c r="F45" s="130" t="inlineStr">
        <is>
          <t>Electric Utility</t>
        </is>
      </c>
      <c r="G45" s="130" t="inlineStr">
        <is>
          <t>CS</t>
        </is>
      </c>
      <c r="H45" s="130" t="inlineStr">
        <is>
          <t>NG</t>
        </is>
      </c>
      <c r="I45" s="130" t="inlineStr">
        <is>
          <t>NG</t>
        </is>
      </c>
      <c r="J45" s="131" t="n">
        <v>969261</v>
      </c>
      <c r="K45" s="129" t="n">
        <v>2020</v>
      </c>
      <c r="L45" s="120">
        <f>IF(VLOOKUP(H45,'Cross-Page Data'!$D$4:$F$48,3,FALSE)="natural gas",VLOOKUP(G45,'Cross-Page Data'!$I$4:$J$19,2,FALSE),IF(VLOOKUP(H45,'Cross-Page Data'!$D$4:$F$48,3,FALSE)="solar",IF(G45="PV","solar PV","solar thermal"),IF(VLOOKUP(H45,'Cross-Page Data'!$D$4:$F$48,3,FALSE)="wind",VLOOKUP(G45,'Cross-Page Data'!$I$4:$J$19,2,FALSE),IF(VLOOKUP(H45,'Cross-Page Data'!$D$4:$F$48,3,FALSE)="hydro",VLOOKUP(G45,'Cross-Page Data'!$I$4:$J$19,2,FALSE),VLOOKUP(H45,'Cross-Page Data'!$D$4:$F$48,3,FALSE)))))</f>
        <v/>
      </c>
      <c r="M45" s="120">
        <f>IF(AND($P$2=FALSE,OR(F45="Commercial NAICS Cogen",F45="Industrial NAICS Cogen",F45="NAICS-22 Cogen")),FALSE,IF(AND($P$3=FALSE,OR(F45="Commercial NAICS Cogen",F45="Commercial NAICS Non-Cogen",F45="Industrial NAICS Cogen", F45="industrial NAICS non-Cogen")),FALSE, TRUE))</f>
        <v/>
      </c>
    </row>
    <row r="46">
      <c r="A46" s="129" t="n">
        <v>117</v>
      </c>
      <c r="B46" s="130" t="inlineStr">
        <is>
          <t>West Phoenix</t>
        </is>
      </c>
      <c r="C46" s="130" t="inlineStr">
        <is>
          <t>Arizona Public Service Co</t>
        </is>
      </c>
      <c r="D46" s="129" t="n">
        <v>803</v>
      </c>
      <c r="E46" s="130" t="inlineStr">
        <is>
          <t>AZ</t>
        </is>
      </c>
      <c r="F46" s="130" t="inlineStr">
        <is>
          <t>Electric Utility</t>
        </is>
      </c>
      <c r="G46" s="130" t="inlineStr">
        <is>
          <t>CT</t>
        </is>
      </c>
      <c r="H46" s="130" t="inlineStr">
        <is>
          <t>DFO</t>
        </is>
      </c>
      <c r="I46" s="130" t="inlineStr">
        <is>
          <t>DFO</t>
        </is>
      </c>
      <c r="J46" s="131" t="n">
        <v>0</v>
      </c>
      <c r="K46" s="129" t="n">
        <v>2020</v>
      </c>
      <c r="L46" s="120">
        <f>IF(VLOOKUP(H46,'Cross-Page Data'!$D$4:$F$48,3,FALSE)="natural gas",VLOOKUP(G46,'Cross-Page Data'!$I$4:$J$19,2,FALSE),IF(VLOOKUP(H46,'Cross-Page Data'!$D$4:$F$48,3,FALSE)="solar",IF(G46="PV","solar PV","solar thermal"),IF(VLOOKUP(H46,'Cross-Page Data'!$D$4:$F$48,3,FALSE)="wind",VLOOKUP(G46,'Cross-Page Data'!$I$4:$J$19,2,FALSE),IF(VLOOKUP(H46,'Cross-Page Data'!$D$4:$F$48,3,FALSE)="hydro",VLOOKUP(G46,'Cross-Page Data'!$I$4:$J$19,2,FALSE),VLOOKUP(H46,'Cross-Page Data'!$D$4:$F$48,3,FALSE)))))</f>
        <v/>
      </c>
      <c r="M46" s="120">
        <f>IF(AND($P$2=FALSE,OR(F46="Commercial NAICS Cogen",F46="Industrial NAICS Cogen",F46="NAICS-22 Cogen")),FALSE,IF(AND($P$3=FALSE,OR(F46="Commercial NAICS Cogen",F46="Commercial NAICS Non-Cogen",F46="Industrial NAICS Cogen", F46="industrial NAICS non-Cogen")),FALSE, TRUE))</f>
        <v/>
      </c>
    </row>
    <row r="47">
      <c r="A47" s="129" t="n">
        <v>117</v>
      </c>
      <c r="B47" s="130" t="inlineStr">
        <is>
          <t>West Phoenix</t>
        </is>
      </c>
      <c r="C47" s="130" t="inlineStr">
        <is>
          <t>Arizona Public Service Co</t>
        </is>
      </c>
      <c r="D47" s="129" t="n">
        <v>803</v>
      </c>
      <c r="E47" s="130" t="inlineStr">
        <is>
          <t>AZ</t>
        </is>
      </c>
      <c r="F47" s="130" t="inlineStr">
        <is>
          <t>Electric Utility</t>
        </is>
      </c>
      <c r="G47" s="130" t="inlineStr">
        <is>
          <t>CT</t>
        </is>
      </c>
      <c r="H47" s="130" t="inlineStr">
        <is>
          <t>NG</t>
        </is>
      </c>
      <c r="I47" s="130" t="inlineStr">
        <is>
          <t>NG</t>
        </is>
      </c>
      <c r="J47" s="131" t="n">
        <v>1773484</v>
      </c>
      <c r="K47" s="129" t="n">
        <v>2020</v>
      </c>
      <c r="L47" s="120">
        <f>IF(VLOOKUP(H47,'Cross-Page Data'!$D$4:$F$48,3,FALSE)="natural gas",VLOOKUP(G47,'Cross-Page Data'!$I$4:$J$19,2,FALSE),IF(VLOOKUP(H47,'Cross-Page Data'!$D$4:$F$48,3,FALSE)="solar",IF(G47="PV","solar PV","solar thermal"),IF(VLOOKUP(H47,'Cross-Page Data'!$D$4:$F$48,3,FALSE)="wind",VLOOKUP(G47,'Cross-Page Data'!$I$4:$J$19,2,FALSE),IF(VLOOKUP(H47,'Cross-Page Data'!$D$4:$F$48,3,FALSE)="hydro",VLOOKUP(G47,'Cross-Page Data'!$I$4:$J$19,2,FALSE),VLOOKUP(H47,'Cross-Page Data'!$D$4:$F$48,3,FALSE)))))</f>
        <v/>
      </c>
      <c r="M47" s="120">
        <f>IF(AND($P$2=FALSE,OR(F47="Commercial NAICS Cogen",F47="Industrial NAICS Cogen",F47="NAICS-22 Cogen")),FALSE,IF(AND($P$3=FALSE,OR(F47="Commercial NAICS Cogen",F47="Commercial NAICS Non-Cogen",F47="Industrial NAICS Cogen", F47="industrial NAICS non-Cogen")),FALSE, TRUE))</f>
        <v/>
      </c>
    </row>
    <row r="48">
      <c r="A48" s="129" t="n">
        <v>117</v>
      </c>
      <c r="B48" s="130" t="inlineStr">
        <is>
          <t>West Phoenix</t>
        </is>
      </c>
      <c r="C48" s="130" t="inlineStr">
        <is>
          <t>Arizona Public Service Co</t>
        </is>
      </c>
      <c r="D48" s="129" t="n">
        <v>803</v>
      </c>
      <c r="E48" s="130" t="inlineStr">
        <is>
          <t>AZ</t>
        </is>
      </c>
      <c r="F48" s="130" t="inlineStr">
        <is>
          <t>Electric Utility</t>
        </is>
      </c>
      <c r="G48" s="130" t="inlineStr">
        <is>
          <t>GT</t>
        </is>
      </c>
      <c r="H48" s="130" t="inlineStr">
        <is>
          <t>NG</t>
        </is>
      </c>
      <c r="I48" s="130" t="inlineStr">
        <is>
          <t>NG</t>
        </is>
      </c>
      <c r="J48" s="131" t="n">
        <v>31377</v>
      </c>
      <c r="K48" s="129" t="n">
        <v>2020</v>
      </c>
      <c r="L48" s="120">
        <f>IF(VLOOKUP(H48,'Cross-Page Data'!$D$4:$F$48,3,FALSE)="natural gas",VLOOKUP(G48,'Cross-Page Data'!$I$4:$J$19,2,FALSE),IF(VLOOKUP(H48,'Cross-Page Data'!$D$4:$F$48,3,FALSE)="solar",IF(G48="PV","solar PV","solar thermal"),IF(VLOOKUP(H48,'Cross-Page Data'!$D$4:$F$48,3,FALSE)="wind",VLOOKUP(G48,'Cross-Page Data'!$I$4:$J$19,2,FALSE),IF(VLOOKUP(H48,'Cross-Page Data'!$D$4:$F$48,3,FALSE)="hydro",VLOOKUP(G48,'Cross-Page Data'!$I$4:$J$19,2,FALSE),VLOOKUP(H48,'Cross-Page Data'!$D$4:$F$48,3,FALSE)))))</f>
        <v/>
      </c>
      <c r="M48" s="120">
        <f>IF(AND($P$2=FALSE,OR(F48="Commercial NAICS Cogen",F48="Industrial NAICS Cogen",F48="NAICS-22 Cogen")),FALSE,IF(AND($P$3=FALSE,OR(F48="Commercial NAICS Cogen",F48="Commercial NAICS Non-Cogen",F48="Industrial NAICS Cogen", F48="industrial NAICS non-Cogen")),FALSE, TRUE))</f>
        <v/>
      </c>
    </row>
    <row r="49">
      <c r="A49" s="129" t="n">
        <v>120</v>
      </c>
      <c r="B49" s="130" t="inlineStr">
        <is>
          <t>Yucca</t>
        </is>
      </c>
      <c r="C49" s="130" t="inlineStr">
        <is>
          <t>Arizona Public Service Co</t>
        </is>
      </c>
      <c r="D49" s="129" t="n">
        <v>803</v>
      </c>
      <c r="E49" s="130" t="inlineStr">
        <is>
          <t>AZ</t>
        </is>
      </c>
      <c r="F49" s="130" t="inlineStr">
        <is>
          <t>Electric Utility</t>
        </is>
      </c>
      <c r="G49" s="130" t="inlineStr">
        <is>
          <t>GT</t>
        </is>
      </c>
      <c r="H49" s="130" t="inlineStr">
        <is>
          <t>DFO</t>
        </is>
      </c>
      <c r="I49" s="130" t="inlineStr">
        <is>
          <t>DFO</t>
        </is>
      </c>
      <c r="J49" s="131" t="n">
        <v>4618.484</v>
      </c>
      <c r="K49" s="129" t="n">
        <v>2020</v>
      </c>
      <c r="L49" s="120">
        <f>IF(VLOOKUP(H49,'Cross-Page Data'!$D$4:$F$48,3,FALSE)="natural gas",VLOOKUP(G49,'Cross-Page Data'!$I$4:$J$19,2,FALSE),IF(VLOOKUP(H49,'Cross-Page Data'!$D$4:$F$48,3,FALSE)="solar",IF(G49="PV","solar PV","solar thermal"),IF(VLOOKUP(H49,'Cross-Page Data'!$D$4:$F$48,3,FALSE)="wind",VLOOKUP(G49,'Cross-Page Data'!$I$4:$J$19,2,FALSE),IF(VLOOKUP(H49,'Cross-Page Data'!$D$4:$F$48,3,FALSE)="hydro",VLOOKUP(G49,'Cross-Page Data'!$I$4:$J$19,2,FALSE),VLOOKUP(H49,'Cross-Page Data'!$D$4:$F$48,3,FALSE)))))</f>
        <v/>
      </c>
      <c r="M49" s="120">
        <f>IF(AND($P$2=FALSE,OR(F49="Commercial NAICS Cogen",F49="Industrial NAICS Cogen",F49="NAICS-22 Cogen")),FALSE,IF(AND($P$3=FALSE,OR(F49="Commercial NAICS Cogen",F49="Commercial NAICS Non-Cogen",F49="Industrial NAICS Cogen", F49="industrial NAICS non-Cogen")),FALSE, TRUE))</f>
        <v/>
      </c>
    </row>
    <row r="50">
      <c r="A50" s="129" t="n">
        <v>120</v>
      </c>
      <c r="B50" s="130" t="inlineStr">
        <is>
          <t>Yucca</t>
        </is>
      </c>
      <c r="C50" s="130" t="inlineStr">
        <is>
          <t>Arizona Public Service Co</t>
        </is>
      </c>
      <c r="D50" s="129" t="n">
        <v>803</v>
      </c>
      <c r="E50" s="130" t="inlineStr">
        <is>
          <t>AZ</t>
        </is>
      </c>
      <c r="F50" s="130" t="inlineStr">
        <is>
          <t>Electric Utility</t>
        </is>
      </c>
      <c r="G50" s="130" t="inlineStr">
        <is>
          <t>GT</t>
        </is>
      </c>
      <c r="H50" s="130" t="inlineStr">
        <is>
          <t>NG</t>
        </is>
      </c>
      <c r="I50" s="130" t="inlineStr">
        <is>
          <t>NG</t>
        </is>
      </c>
      <c r="J50" s="131" t="n">
        <v>165364.52</v>
      </c>
      <c r="K50" s="129" t="n">
        <v>2020</v>
      </c>
      <c r="L50" s="120">
        <f>IF(VLOOKUP(H50,'Cross-Page Data'!$D$4:$F$48,3,FALSE)="natural gas",VLOOKUP(G50,'Cross-Page Data'!$I$4:$J$19,2,FALSE),IF(VLOOKUP(H50,'Cross-Page Data'!$D$4:$F$48,3,FALSE)="solar",IF(G50="PV","solar PV","solar thermal"),IF(VLOOKUP(H50,'Cross-Page Data'!$D$4:$F$48,3,FALSE)="wind",VLOOKUP(G50,'Cross-Page Data'!$I$4:$J$19,2,FALSE),IF(VLOOKUP(H50,'Cross-Page Data'!$D$4:$F$48,3,FALSE)="hydro",VLOOKUP(G50,'Cross-Page Data'!$I$4:$J$19,2,FALSE),VLOOKUP(H50,'Cross-Page Data'!$D$4:$F$48,3,FALSE)))))</f>
        <v/>
      </c>
      <c r="M50" s="120">
        <f>IF(AND($P$2=FALSE,OR(F50="Commercial NAICS Cogen",F50="Industrial NAICS Cogen",F50="NAICS-22 Cogen")),FALSE,IF(AND($P$3=FALSE,OR(F50="Commercial NAICS Cogen",F50="Commercial NAICS Non-Cogen",F50="Industrial NAICS Cogen", F50="industrial NAICS non-Cogen")),FALSE, TRUE))</f>
        <v/>
      </c>
    </row>
    <row r="51">
      <c r="A51" s="129" t="n">
        <v>120</v>
      </c>
      <c r="B51" s="130" t="inlineStr">
        <is>
          <t>Yucca</t>
        </is>
      </c>
      <c r="C51" s="130" t="inlineStr">
        <is>
          <t>Arizona Public Service Co</t>
        </is>
      </c>
      <c r="D51" s="129" t="n">
        <v>803</v>
      </c>
      <c r="E51" s="130" t="inlineStr">
        <is>
          <t>AZ</t>
        </is>
      </c>
      <c r="F51" s="130" t="inlineStr">
        <is>
          <t>Electric Utility</t>
        </is>
      </c>
      <c r="G51" s="130" t="inlineStr">
        <is>
          <t>ST</t>
        </is>
      </c>
      <c r="H51" s="130" t="inlineStr">
        <is>
          <t>NG</t>
        </is>
      </c>
      <c r="I51" s="130" t="inlineStr">
        <is>
          <t>NG</t>
        </is>
      </c>
      <c r="J51" s="131" t="n">
        <v>246777</v>
      </c>
      <c r="K51" s="129" t="n">
        <v>2020</v>
      </c>
      <c r="L51" s="120">
        <f>IF(VLOOKUP(H51,'Cross-Page Data'!$D$4:$F$48,3,FALSE)="natural gas",VLOOKUP(G51,'Cross-Page Data'!$I$4:$J$19,2,FALSE),IF(VLOOKUP(H51,'Cross-Page Data'!$D$4:$F$48,3,FALSE)="solar",IF(G51="PV","solar PV","solar thermal"),IF(VLOOKUP(H51,'Cross-Page Data'!$D$4:$F$48,3,FALSE)="wind",VLOOKUP(G51,'Cross-Page Data'!$I$4:$J$19,2,FALSE),IF(VLOOKUP(H51,'Cross-Page Data'!$D$4:$F$48,3,FALSE)="hydro",VLOOKUP(G51,'Cross-Page Data'!$I$4:$J$19,2,FALSE),VLOOKUP(H51,'Cross-Page Data'!$D$4:$F$48,3,FALSE)))))</f>
        <v/>
      </c>
      <c r="M51" s="120">
        <f>IF(AND($P$2=FALSE,OR(F51="Commercial NAICS Cogen",F51="Industrial NAICS Cogen",F51="NAICS-22 Cogen")),FALSE,IF(AND($P$3=FALSE,OR(F51="Commercial NAICS Cogen",F51="Commercial NAICS Non-Cogen",F51="Industrial NAICS Cogen", F51="industrial NAICS non-Cogen")),FALSE, TRUE))</f>
        <v/>
      </c>
    </row>
    <row r="52">
      <c r="A52" s="129" t="n">
        <v>120</v>
      </c>
      <c r="B52" s="130" t="inlineStr">
        <is>
          <t>Yucca</t>
        </is>
      </c>
      <c r="C52" s="130" t="inlineStr">
        <is>
          <t>Arizona Public Service Co</t>
        </is>
      </c>
      <c r="D52" s="129" t="n">
        <v>803</v>
      </c>
      <c r="E52" s="130" t="inlineStr">
        <is>
          <t>AZ</t>
        </is>
      </c>
      <c r="F52" s="130" t="inlineStr">
        <is>
          <t>Electric Utility</t>
        </is>
      </c>
      <c r="G52" s="130" t="inlineStr">
        <is>
          <t>ST</t>
        </is>
      </c>
      <c r="H52" s="130" t="inlineStr">
        <is>
          <t>RFO</t>
        </is>
      </c>
      <c r="I52" s="130" t="inlineStr">
        <is>
          <t>RFO</t>
        </is>
      </c>
      <c r="J52" s="131" t="n">
        <v>0</v>
      </c>
      <c r="K52" s="129" t="n">
        <v>2020</v>
      </c>
      <c r="L52" s="120">
        <f>IF(VLOOKUP(H52,'Cross-Page Data'!$D$4:$F$48,3,FALSE)="natural gas",VLOOKUP(G52,'Cross-Page Data'!$I$4:$J$19,2,FALSE),IF(VLOOKUP(H52,'Cross-Page Data'!$D$4:$F$48,3,FALSE)="solar",IF(G52="PV","solar PV","solar thermal"),IF(VLOOKUP(H52,'Cross-Page Data'!$D$4:$F$48,3,FALSE)="wind",VLOOKUP(G52,'Cross-Page Data'!$I$4:$J$19,2,FALSE),IF(VLOOKUP(H52,'Cross-Page Data'!$D$4:$F$48,3,FALSE)="hydro",VLOOKUP(G52,'Cross-Page Data'!$I$4:$J$19,2,FALSE),VLOOKUP(H52,'Cross-Page Data'!$D$4:$F$48,3,FALSE)))))</f>
        <v/>
      </c>
      <c r="M52" s="120">
        <f>IF(AND($P$2=FALSE,OR(F52="Commercial NAICS Cogen",F52="Industrial NAICS Cogen",F52="NAICS-22 Cogen")),FALSE,IF(AND($P$3=FALSE,OR(F52="Commercial NAICS Cogen",F52="Commercial NAICS Non-Cogen",F52="Industrial NAICS Cogen", F52="industrial NAICS non-Cogen")),FALSE, TRUE))</f>
        <v/>
      </c>
    </row>
    <row r="53">
      <c r="A53" s="129" t="n">
        <v>126</v>
      </c>
      <c r="B53" s="130" t="inlineStr">
        <is>
          <t>H Wilson Sundt Generating Station</t>
        </is>
      </c>
      <c r="C53" s="130" t="inlineStr">
        <is>
          <t>Tucson Electric Power Co</t>
        </is>
      </c>
      <c r="D53" s="129" t="n">
        <v>24211</v>
      </c>
      <c r="E53" s="130" t="inlineStr">
        <is>
          <t>AZ</t>
        </is>
      </c>
      <c r="F53" s="130" t="inlineStr">
        <is>
          <t>Electric Utility</t>
        </is>
      </c>
      <c r="G53" s="130" t="inlineStr">
        <is>
          <t>GT</t>
        </is>
      </c>
      <c r="H53" s="130" t="inlineStr">
        <is>
          <t>DFO</t>
        </is>
      </c>
      <c r="I53" s="130" t="inlineStr">
        <is>
          <t>DFO</t>
        </is>
      </c>
      <c r="J53" s="131" t="n">
        <v>0</v>
      </c>
      <c r="K53" s="129" t="n">
        <v>2020</v>
      </c>
      <c r="L53" s="120">
        <f>IF(VLOOKUP(H53,'Cross-Page Data'!$D$4:$F$48,3,FALSE)="natural gas",VLOOKUP(G53,'Cross-Page Data'!$I$4:$J$19,2,FALSE),IF(VLOOKUP(H53,'Cross-Page Data'!$D$4:$F$48,3,FALSE)="solar",IF(G53="PV","solar PV","solar thermal"),IF(VLOOKUP(H53,'Cross-Page Data'!$D$4:$F$48,3,FALSE)="wind",VLOOKUP(G53,'Cross-Page Data'!$I$4:$J$19,2,FALSE),IF(VLOOKUP(H53,'Cross-Page Data'!$D$4:$F$48,3,FALSE)="hydro",VLOOKUP(G53,'Cross-Page Data'!$I$4:$J$19,2,FALSE),VLOOKUP(H53,'Cross-Page Data'!$D$4:$F$48,3,FALSE)))))</f>
        <v/>
      </c>
      <c r="M53" s="120">
        <f>IF(AND($P$2=FALSE,OR(F53="Commercial NAICS Cogen",F53="Industrial NAICS Cogen",F53="NAICS-22 Cogen")),FALSE,IF(AND($P$3=FALSE,OR(F53="Commercial NAICS Cogen",F53="Commercial NAICS Non-Cogen",F53="Industrial NAICS Cogen", F53="industrial NAICS non-Cogen")),FALSE, TRUE))</f>
        <v/>
      </c>
    </row>
    <row r="54">
      <c r="A54" s="129" t="n">
        <v>126</v>
      </c>
      <c r="B54" s="130" t="inlineStr">
        <is>
          <t>H Wilson Sundt Generating Station</t>
        </is>
      </c>
      <c r="C54" s="130" t="inlineStr">
        <is>
          <t>Tucson Electric Power Co</t>
        </is>
      </c>
      <c r="D54" s="129" t="n">
        <v>24211</v>
      </c>
      <c r="E54" s="130" t="inlineStr">
        <is>
          <t>AZ</t>
        </is>
      </c>
      <c r="F54" s="130" t="inlineStr">
        <is>
          <t>Electric Utility</t>
        </is>
      </c>
      <c r="G54" s="130" t="inlineStr">
        <is>
          <t>GT</t>
        </is>
      </c>
      <c r="H54" s="130" t="inlineStr">
        <is>
          <t>NG</t>
        </is>
      </c>
      <c r="I54" s="130" t="inlineStr">
        <is>
          <t>NG</t>
        </is>
      </c>
      <c r="J54" s="131" t="n">
        <v>11542</v>
      </c>
      <c r="K54" s="129" t="n">
        <v>2020</v>
      </c>
      <c r="L54" s="120">
        <f>IF(VLOOKUP(H54,'Cross-Page Data'!$D$4:$F$48,3,FALSE)="natural gas",VLOOKUP(G54,'Cross-Page Data'!$I$4:$J$19,2,FALSE),IF(VLOOKUP(H54,'Cross-Page Data'!$D$4:$F$48,3,FALSE)="solar",IF(G54="PV","solar PV","solar thermal"),IF(VLOOKUP(H54,'Cross-Page Data'!$D$4:$F$48,3,FALSE)="wind",VLOOKUP(G54,'Cross-Page Data'!$I$4:$J$19,2,FALSE),IF(VLOOKUP(H54,'Cross-Page Data'!$D$4:$F$48,3,FALSE)="hydro",VLOOKUP(G54,'Cross-Page Data'!$I$4:$J$19,2,FALSE),VLOOKUP(H54,'Cross-Page Data'!$D$4:$F$48,3,FALSE)))))</f>
        <v/>
      </c>
      <c r="M54" s="120">
        <f>IF(AND($P$2=FALSE,OR(F54="Commercial NAICS Cogen",F54="Industrial NAICS Cogen",F54="NAICS-22 Cogen")),FALSE,IF(AND($P$3=FALSE,OR(F54="Commercial NAICS Cogen",F54="Commercial NAICS Non-Cogen",F54="Industrial NAICS Cogen", F54="industrial NAICS non-Cogen")),FALSE, TRUE))</f>
        <v/>
      </c>
    </row>
    <row r="55">
      <c r="A55" s="129" t="n">
        <v>126</v>
      </c>
      <c r="B55" s="130" t="inlineStr">
        <is>
          <t>H Wilson Sundt Generating Station</t>
        </is>
      </c>
      <c r="C55" s="130" t="inlineStr">
        <is>
          <t>Tucson Electric Power Co</t>
        </is>
      </c>
      <c r="D55" s="129" t="n">
        <v>24211</v>
      </c>
      <c r="E55" s="130" t="inlineStr">
        <is>
          <t>AZ</t>
        </is>
      </c>
      <c r="F55" s="130" t="inlineStr">
        <is>
          <t>Electric Utility</t>
        </is>
      </c>
      <c r="G55" s="130" t="inlineStr">
        <is>
          <t>IC</t>
        </is>
      </c>
      <c r="H55" s="130" t="inlineStr">
        <is>
          <t>NG</t>
        </is>
      </c>
      <c r="I55" s="130" t="inlineStr">
        <is>
          <t>NG</t>
        </is>
      </c>
      <c r="J55" s="131" t="n">
        <v>496476.76</v>
      </c>
      <c r="K55" s="129" t="n">
        <v>2020</v>
      </c>
      <c r="L55" s="120">
        <f>IF(VLOOKUP(H55,'Cross-Page Data'!$D$4:$F$48,3,FALSE)="natural gas",VLOOKUP(G55,'Cross-Page Data'!$I$4:$J$19,2,FALSE),IF(VLOOKUP(H55,'Cross-Page Data'!$D$4:$F$48,3,FALSE)="solar",IF(G55="PV","solar PV","solar thermal"),IF(VLOOKUP(H55,'Cross-Page Data'!$D$4:$F$48,3,FALSE)="wind",VLOOKUP(G55,'Cross-Page Data'!$I$4:$J$19,2,FALSE),IF(VLOOKUP(H55,'Cross-Page Data'!$D$4:$F$48,3,FALSE)="hydro",VLOOKUP(G55,'Cross-Page Data'!$I$4:$J$19,2,FALSE),VLOOKUP(H55,'Cross-Page Data'!$D$4:$F$48,3,FALSE)))))</f>
        <v/>
      </c>
      <c r="M55" s="120">
        <f>IF(AND($P$2=FALSE,OR(F55="Commercial NAICS Cogen",F55="Industrial NAICS Cogen",F55="NAICS-22 Cogen")),FALSE,IF(AND($P$3=FALSE,OR(F55="Commercial NAICS Cogen",F55="Commercial NAICS Non-Cogen",F55="Industrial NAICS Cogen", F55="industrial NAICS non-Cogen")),FALSE, TRUE))</f>
        <v/>
      </c>
    </row>
    <row r="56">
      <c r="A56" s="129" t="n">
        <v>126</v>
      </c>
      <c r="B56" s="130" t="inlineStr">
        <is>
          <t>H Wilson Sundt Generating Station</t>
        </is>
      </c>
      <c r="C56" s="130" t="inlineStr">
        <is>
          <t>Tucson Electric Power Co</t>
        </is>
      </c>
      <c r="D56" s="129" t="n">
        <v>24211</v>
      </c>
      <c r="E56" s="130" t="inlineStr">
        <is>
          <t>AZ</t>
        </is>
      </c>
      <c r="F56" s="130" t="inlineStr">
        <is>
          <t>Electric Utility</t>
        </is>
      </c>
      <c r="G56" s="130" t="inlineStr">
        <is>
          <t>ST</t>
        </is>
      </c>
      <c r="H56" s="130" t="inlineStr">
        <is>
          <t>BIT</t>
        </is>
      </c>
      <c r="I56" s="130" t="inlineStr">
        <is>
          <t>COL</t>
        </is>
      </c>
      <c r="J56" s="131" t="n">
        <v>0</v>
      </c>
      <c r="K56" s="129" t="n">
        <v>2020</v>
      </c>
      <c r="L56" s="120">
        <f>IF(VLOOKUP(H56,'Cross-Page Data'!$D$4:$F$48,3,FALSE)="natural gas",VLOOKUP(G56,'Cross-Page Data'!$I$4:$J$19,2,FALSE),IF(VLOOKUP(H56,'Cross-Page Data'!$D$4:$F$48,3,FALSE)="solar",IF(G56="PV","solar PV","solar thermal"),IF(VLOOKUP(H56,'Cross-Page Data'!$D$4:$F$48,3,FALSE)="wind",VLOOKUP(G56,'Cross-Page Data'!$I$4:$J$19,2,FALSE),IF(VLOOKUP(H56,'Cross-Page Data'!$D$4:$F$48,3,FALSE)="hydro",VLOOKUP(G56,'Cross-Page Data'!$I$4:$J$19,2,FALSE),VLOOKUP(H56,'Cross-Page Data'!$D$4:$F$48,3,FALSE)))))</f>
        <v/>
      </c>
      <c r="M56" s="120">
        <f>IF(AND($P$2=FALSE,OR(F56="Commercial NAICS Cogen",F56="Industrial NAICS Cogen",F56="NAICS-22 Cogen")),FALSE,IF(AND($P$3=FALSE,OR(F56="Commercial NAICS Cogen",F56="Commercial NAICS Non-Cogen",F56="Industrial NAICS Cogen", F56="industrial NAICS non-Cogen")),FALSE, TRUE))</f>
        <v/>
      </c>
    </row>
    <row r="57">
      <c r="A57" s="129" t="n">
        <v>126</v>
      </c>
      <c r="B57" s="130" t="inlineStr">
        <is>
          <t>H Wilson Sundt Generating Station</t>
        </is>
      </c>
      <c r="C57" s="130" t="inlineStr">
        <is>
          <t>Tucson Electric Power Co</t>
        </is>
      </c>
      <c r="D57" s="129" t="n">
        <v>24211</v>
      </c>
      <c r="E57" s="130" t="inlineStr">
        <is>
          <t>AZ</t>
        </is>
      </c>
      <c r="F57" s="130" t="inlineStr">
        <is>
          <t>Electric Utility</t>
        </is>
      </c>
      <c r="G57" s="130" t="inlineStr">
        <is>
          <t>ST</t>
        </is>
      </c>
      <c r="H57" s="130" t="inlineStr">
        <is>
          <t>LFG</t>
        </is>
      </c>
      <c r="I57" s="130" t="inlineStr">
        <is>
          <t>MLG</t>
        </is>
      </c>
      <c r="J57" s="131" t="n">
        <v>0</v>
      </c>
      <c r="K57" s="129" t="n">
        <v>2020</v>
      </c>
      <c r="L57" s="120">
        <f>IF(VLOOKUP(H57,'Cross-Page Data'!$D$4:$F$48,3,FALSE)="natural gas",VLOOKUP(G57,'Cross-Page Data'!$I$4:$J$19,2,FALSE),IF(VLOOKUP(H57,'Cross-Page Data'!$D$4:$F$48,3,FALSE)="solar",IF(G57="PV","solar PV","solar thermal"),IF(VLOOKUP(H57,'Cross-Page Data'!$D$4:$F$48,3,FALSE)="wind",VLOOKUP(G57,'Cross-Page Data'!$I$4:$J$19,2,FALSE),IF(VLOOKUP(H57,'Cross-Page Data'!$D$4:$F$48,3,FALSE)="hydro",VLOOKUP(G57,'Cross-Page Data'!$I$4:$J$19,2,FALSE),VLOOKUP(H57,'Cross-Page Data'!$D$4:$F$48,3,FALSE)))))</f>
        <v/>
      </c>
      <c r="M57" s="120">
        <f>IF(AND($P$2=FALSE,OR(F57="Commercial NAICS Cogen",F57="Industrial NAICS Cogen",F57="NAICS-22 Cogen")),FALSE,IF(AND($P$3=FALSE,OR(F57="Commercial NAICS Cogen",F57="Commercial NAICS Non-Cogen",F57="Industrial NAICS Cogen", F57="industrial NAICS non-Cogen")),FALSE, TRUE))</f>
        <v/>
      </c>
    </row>
    <row r="58">
      <c r="A58" s="129" t="n">
        <v>126</v>
      </c>
      <c r="B58" s="130" t="inlineStr">
        <is>
          <t>H Wilson Sundt Generating Station</t>
        </is>
      </c>
      <c r="C58" s="130" t="inlineStr">
        <is>
          <t>Tucson Electric Power Co</t>
        </is>
      </c>
      <c r="D58" s="129" t="n">
        <v>24211</v>
      </c>
      <c r="E58" s="130" t="inlineStr">
        <is>
          <t>AZ</t>
        </is>
      </c>
      <c r="F58" s="130" t="inlineStr">
        <is>
          <t>Electric Utility</t>
        </is>
      </c>
      <c r="G58" s="130" t="inlineStr">
        <is>
          <t>ST</t>
        </is>
      </c>
      <c r="H58" s="130" t="inlineStr">
        <is>
          <t>NG</t>
        </is>
      </c>
      <c r="I58" s="130" t="inlineStr">
        <is>
          <t>NG</t>
        </is>
      </c>
      <c r="J58" s="131" t="n">
        <v>955452</v>
      </c>
      <c r="K58" s="129" t="n">
        <v>2020</v>
      </c>
      <c r="L58" s="120">
        <f>IF(VLOOKUP(H58,'Cross-Page Data'!$D$4:$F$48,3,FALSE)="natural gas",VLOOKUP(G58,'Cross-Page Data'!$I$4:$J$19,2,FALSE),IF(VLOOKUP(H58,'Cross-Page Data'!$D$4:$F$48,3,FALSE)="solar",IF(G58="PV","solar PV","solar thermal"),IF(VLOOKUP(H58,'Cross-Page Data'!$D$4:$F$48,3,FALSE)="wind",VLOOKUP(G58,'Cross-Page Data'!$I$4:$J$19,2,FALSE),IF(VLOOKUP(H58,'Cross-Page Data'!$D$4:$F$48,3,FALSE)="hydro",VLOOKUP(G58,'Cross-Page Data'!$I$4:$J$19,2,FALSE),VLOOKUP(H58,'Cross-Page Data'!$D$4:$F$48,3,FALSE)))))</f>
        <v/>
      </c>
      <c r="M58" s="120">
        <f>IF(AND($P$2=FALSE,OR(F58="Commercial NAICS Cogen",F58="Industrial NAICS Cogen",F58="NAICS-22 Cogen")),FALSE,IF(AND($P$3=FALSE,OR(F58="Commercial NAICS Cogen",F58="Commercial NAICS Non-Cogen",F58="Industrial NAICS Cogen", F58="industrial NAICS non-Cogen")),FALSE, TRUE))</f>
        <v/>
      </c>
    </row>
    <row r="59">
      <c r="A59" s="129" t="n">
        <v>126</v>
      </c>
      <c r="B59" s="130" t="inlineStr">
        <is>
          <t>H Wilson Sundt Generating Station</t>
        </is>
      </c>
      <c r="C59" s="130" t="inlineStr">
        <is>
          <t>Tucson Electric Power Co</t>
        </is>
      </c>
      <c r="D59" s="129" t="n">
        <v>24211</v>
      </c>
      <c r="E59" s="130" t="inlineStr">
        <is>
          <t>AZ</t>
        </is>
      </c>
      <c r="F59" s="130" t="inlineStr">
        <is>
          <t>Electric Utility</t>
        </is>
      </c>
      <c r="G59" s="130" t="inlineStr">
        <is>
          <t>ST</t>
        </is>
      </c>
      <c r="H59" s="130" t="inlineStr">
        <is>
          <t>RFO</t>
        </is>
      </c>
      <c r="I59" s="130" t="inlineStr">
        <is>
          <t>RFO</t>
        </is>
      </c>
      <c r="J59" s="131" t="n">
        <v>0</v>
      </c>
      <c r="K59" s="129" t="n">
        <v>2020</v>
      </c>
      <c r="L59" s="120">
        <f>IF(VLOOKUP(H59,'Cross-Page Data'!$D$4:$F$48,3,FALSE)="natural gas",VLOOKUP(G59,'Cross-Page Data'!$I$4:$J$19,2,FALSE),IF(VLOOKUP(H59,'Cross-Page Data'!$D$4:$F$48,3,FALSE)="solar",IF(G59="PV","solar PV","solar thermal"),IF(VLOOKUP(H59,'Cross-Page Data'!$D$4:$F$48,3,FALSE)="wind",VLOOKUP(G59,'Cross-Page Data'!$I$4:$J$19,2,FALSE),IF(VLOOKUP(H59,'Cross-Page Data'!$D$4:$F$48,3,FALSE)="hydro",VLOOKUP(G59,'Cross-Page Data'!$I$4:$J$19,2,FALSE),VLOOKUP(H59,'Cross-Page Data'!$D$4:$F$48,3,FALSE)))))</f>
        <v/>
      </c>
      <c r="M59" s="120">
        <f>IF(AND($P$2=FALSE,OR(F59="Commercial NAICS Cogen",F59="Industrial NAICS Cogen",F59="NAICS-22 Cogen")),FALSE,IF(AND($P$3=FALSE,OR(F59="Commercial NAICS Cogen",F59="Commercial NAICS Non-Cogen",F59="Industrial NAICS Cogen", F59="industrial NAICS non-Cogen")),FALSE, TRUE))</f>
        <v/>
      </c>
    </row>
    <row r="60">
      <c r="A60" s="129" t="n">
        <v>126</v>
      </c>
      <c r="B60" s="130" t="inlineStr">
        <is>
          <t>H Wilson Sundt Generating Station</t>
        </is>
      </c>
      <c r="C60" s="130" t="inlineStr">
        <is>
          <t>Tucson Electric Power Co</t>
        </is>
      </c>
      <c r="D60" s="129" t="n">
        <v>24211</v>
      </c>
      <c r="E60" s="130" t="inlineStr">
        <is>
          <t>AZ</t>
        </is>
      </c>
      <c r="F60" s="130" t="inlineStr">
        <is>
          <t>Electric Utility</t>
        </is>
      </c>
      <c r="G60" s="130" t="inlineStr">
        <is>
          <t>ST</t>
        </is>
      </c>
      <c r="H60" s="130" t="inlineStr">
        <is>
          <t>SUB</t>
        </is>
      </c>
      <c r="I60" s="130" t="inlineStr">
        <is>
          <t>COL</t>
        </is>
      </c>
      <c r="J60" s="131" t="n">
        <v>0</v>
      </c>
      <c r="K60" s="129" t="n">
        <v>2020</v>
      </c>
      <c r="L60" s="120">
        <f>IF(VLOOKUP(H60,'Cross-Page Data'!$D$4:$F$48,3,FALSE)="natural gas",VLOOKUP(G60,'Cross-Page Data'!$I$4:$J$19,2,FALSE),IF(VLOOKUP(H60,'Cross-Page Data'!$D$4:$F$48,3,FALSE)="solar",IF(G60="PV","solar PV","solar thermal"),IF(VLOOKUP(H60,'Cross-Page Data'!$D$4:$F$48,3,FALSE)="wind",VLOOKUP(G60,'Cross-Page Data'!$I$4:$J$19,2,FALSE),IF(VLOOKUP(H60,'Cross-Page Data'!$D$4:$F$48,3,FALSE)="hydro",VLOOKUP(G60,'Cross-Page Data'!$I$4:$J$19,2,FALSE),VLOOKUP(H60,'Cross-Page Data'!$D$4:$F$48,3,FALSE)))))</f>
        <v/>
      </c>
      <c r="M60" s="120">
        <f>IF(AND($P$2=FALSE,OR(F60="Commercial NAICS Cogen",F60="Industrial NAICS Cogen",F60="NAICS-22 Cogen")),FALSE,IF(AND($P$3=FALSE,OR(F60="Commercial NAICS Cogen",F60="Commercial NAICS Non-Cogen",F60="Industrial NAICS Cogen", F60="industrial NAICS non-Cogen")),FALSE, TRUE))</f>
        <v/>
      </c>
    </row>
    <row r="61">
      <c r="A61" s="129" t="n">
        <v>127</v>
      </c>
      <c r="B61" s="130" t="inlineStr">
        <is>
          <t>Oklaunion</t>
        </is>
      </c>
      <c r="C61" s="130" t="inlineStr">
        <is>
          <t>Oklaunion Power Station</t>
        </is>
      </c>
      <c r="D61" s="129" t="n">
        <v>63884</v>
      </c>
      <c r="E61" s="130" t="inlineStr">
        <is>
          <t>TX</t>
        </is>
      </c>
      <c r="F61" s="130" t="inlineStr">
        <is>
          <t>Electric Utility</t>
        </is>
      </c>
      <c r="G61" s="130" t="inlineStr">
        <is>
          <t>ST</t>
        </is>
      </c>
      <c r="H61" s="130" t="inlineStr">
        <is>
          <t>BIT</t>
        </is>
      </c>
      <c r="I61" s="130" t="inlineStr">
        <is>
          <t>COL</t>
        </is>
      </c>
      <c r="J61" s="131" t="n">
        <v>0</v>
      </c>
      <c r="K61" s="129" t="n">
        <v>2020</v>
      </c>
      <c r="L61" s="120">
        <f>IF(VLOOKUP(H61,'Cross-Page Data'!$D$4:$F$48,3,FALSE)="natural gas",VLOOKUP(G61,'Cross-Page Data'!$I$4:$J$19,2,FALSE),IF(VLOOKUP(H61,'Cross-Page Data'!$D$4:$F$48,3,FALSE)="solar",IF(G61="PV","solar PV","solar thermal"),IF(VLOOKUP(H61,'Cross-Page Data'!$D$4:$F$48,3,FALSE)="wind",VLOOKUP(G61,'Cross-Page Data'!$I$4:$J$19,2,FALSE),IF(VLOOKUP(H61,'Cross-Page Data'!$D$4:$F$48,3,FALSE)="hydro",VLOOKUP(G61,'Cross-Page Data'!$I$4:$J$19,2,FALSE),VLOOKUP(H61,'Cross-Page Data'!$D$4:$F$48,3,FALSE)))))</f>
        <v/>
      </c>
      <c r="M61" s="120">
        <f>IF(AND($P$2=FALSE,OR(F61="Commercial NAICS Cogen",F61="Industrial NAICS Cogen",F61="NAICS-22 Cogen")),FALSE,IF(AND($P$3=FALSE,OR(F61="Commercial NAICS Cogen",F61="Commercial NAICS Non-Cogen",F61="Industrial NAICS Cogen", F61="industrial NAICS non-Cogen")),FALSE, TRUE))</f>
        <v/>
      </c>
    </row>
    <row r="62">
      <c r="A62" s="129" t="n">
        <v>127</v>
      </c>
      <c r="B62" s="130" t="inlineStr">
        <is>
          <t>Oklaunion</t>
        </is>
      </c>
      <c r="C62" s="130" t="inlineStr">
        <is>
          <t>Oklaunion Power Station</t>
        </is>
      </c>
      <c r="D62" s="129" t="n">
        <v>63884</v>
      </c>
      <c r="E62" s="130" t="inlineStr">
        <is>
          <t>TX</t>
        </is>
      </c>
      <c r="F62" s="130" t="inlineStr">
        <is>
          <t>Electric Utility</t>
        </is>
      </c>
      <c r="G62" s="130" t="inlineStr">
        <is>
          <t>ST</t>
        </is>
      </c>
      <c r="H62" s="130" t="inlineStr">
        <is>
          <t>DFO</t>
        </is>
      </c>
      <c r="I62" s="130" t="inlineStr">
        <is>
          <t>DFO</t>
        </is>
      </c>
      <c r="J62" s="131" t="n">
        <v>2969.097</v>
      </c>
      <c r="K62" s="129" t="n">
        <v>2020</v>
      </c>
      <c r="L62" s="120">
        <f>IF(VLOOKUP(H62,'Cross-Page Data'!$D$4:$F$48,3,FALSE)="natural gas",VLOOKUP(G62,'Cross-Page Data'!$I$4:$J$19,2,FALSE),IF(VLOOKUP(H62,'Cross-Page Data'!$D$4:$F$48,3,FALSE)="solar",IF(G62="PV","solar PV","solar thermal"),IF(VLOOKUP(H62,'Cross-Page Data'!$D$4:$F$48,3,FALSE)="wind",VLOOKUP(G62,'Cross-Page Data'!$I$4:$J$19,2,FALSE),IF(VLOOKUP(H62,'Cross-Page Data'!$D$4:$F$48,3,FALSE)="hydro",VLOOKUP(G62,'Cross-Page Data'!$I$4:$J$19,2,FALSE),VLOOKUP(H62,'Cross-Page Data'!$D$4:$F$48,3,FALSE)))))</f>
        <v/>
      </c>
      <c r="M62" s="120">
        <f>IF(AND($P$2=FALSE,OR(F62="Commercial NAICS Cogen",F62="Industrial NAICS Cogen",F62="NAICS-22 Cogen")),FALSE,IF(AND($P$3=FALSE,OR(F62="Commercial NAICS Cogen",F62="Commercial NAICS Non-Cogen",F62="Industrial NAICS Cogen", F62="industrial NAICS non-Cogen")),FALSE, TRUE))</f>
        <v/>
      </c>
    </row>
    <row r="63">
      <c r="A63" s="129" t="n">
        <v>127</v>
      </c>
      <c r="B63" s="130" t="inlineStr">
        <is>
          <t>Oklaunion</t>
        </is>
      </c>
      <c r="C63" s="130" t="inlineStr">
        <is>
          <t>Oklaunion Power Station</t>
        </is>
      </c>
      <c r="D63" s="129" t="n">
        <v>63884</v>
      </c>
      <c r="E63" s="130" t="inlineStr">
        <is>
          <t>TX</t>
        </is>
      </c>
      <c r="F63" s="130" t="inlineStr">
        <is>
          <t>Electric Utility</t>
        </is>
      </c>
      <c r="G63" s="130" t="inlineStr">
        <is>
          <t>ST</t>
        </is>
      </c>
      <c r="H63" s="130" t="inlineStr">
        <is>
          <t>SUB</t>
        </is>
      </c>
      <c r="I63" s="130" t="inlineStr">
        <is>
          <t>COL</t>
        </is>
      </c>
      <c r="J63" s="131" t="n">
        <v>1100657.9</v>
      </c>
      <c r="K63" s="129" t="n">
        <v>2020</v>
      </c>
      <c r="L63" s="120">
        <f>IF(VLOOKUP(H63,'Cross-Page Data'!$D$4:$F$48,3,FALSE)="natural gas",VLOOKUP(G63,'Cross-Page Data'!$I$4:$J$19,2,FALSE),IF(VLOOKUP(H63,'Cross-Page Data'!$D$4:$F$48,3,FALSE)="solar",IF(G63="PV","solar PV","solar thermal"),IF(VLOOKUP(H63,'Cross-Page Data'!$D$4:$F$48,3,FALSE)="wind",VLOOKUP(G63,'Cross-Page Data'!$I$4:$J$19,2,FALSE),IF(VLOOKUP(H63,'Cross-Page Data'!$D$4:$F$48,3,FALSE)="hydro",VLOOKUP(G63,'Cross-Page Data'!$I$4:$J$19,2,FALSE),VLOOKUP(H63,'Cross-Page Data'!$D$4:$F$48,3,FALSE)))))</f>
        <v/>
      </c>
      <c r="M63" s="120">
        <f>IF(AND($P$2=FALSE,OR(F63="Commercial NAICS Cogen",F63="Industrial NAICS Cogen",F63="NAICS-22 Cogen")),FALSE,IF(AND($P$3=FALSE,OR(F63="Commercial NAICS Cogen",F63="Commercial NAICS Non-Cogen",F63="Industrial NAICS Cogen", F63="industrial NAICS non-Cogen")),FALSE, TRUE))</f>
        <v/>
      </c>
    </row>
    <row r="64">
      <c r="A64" s="129" t="n">
        <v>130</v>
      </c>
      <c r="B64" s="130" t="inlineStr">
        <is>
          <t>Cross</t>
        </is>
      </c>
      <c r="C64" s="130" t="inlineStr">
        <is>
          <t>South Carolina Public Service Authority</t>
        </is>
      </c>
      <c r="D64" s="129" t="n">
        <v>17543</v>
      </c>
      <c r="E64" s="130" t="inlineStr">
        <is>
          <t>SC</t>
        </is>
      </c>
      <c r="F64" s="130" t="inlineStr">
        <is>
          <t>Electric Utility</t>
        </is>
      </c>
      <c r="G64" s="130" t="inlineStr">
        <is>
          <t>ST</t>
        </is>
      </c>
      <c r="H64" s="130" t="inlineStr">
        <is>
          <t>BIT</t>
        </is>
      </c>
      <c r="I64" s="130" t="inlineStr">
        <is>
          <t>COL</t>
        </is>
      </c>
      <c r="J64" s="131" t="n">
        <v>0</v>
      </c>
      <c r="K64" s="129" t="n">
        <v>2020</v>
      </c>
      <c r="L64" s="120">
        <f>IF(VLOOKUP(H64,'Cross-Page Data'!$D$4:$F$48,3,FALSE)="natural gas",VLOOKUP(G64,'Cross-Page Data'!$I$4:$J$19,2,FALSE),IF(VLOOKUP(H64,'Cross-Page Data'!$D$4:$F$48,3,FALSE)="solar",IF(G64="PV","solar PV","solar thermal"),IF(VLOOKUP(H64,'Cross-Page Data'!$D$4:$F$48,3,FALSE)="wind",VLOOKUP(G64,'Cross-Page Data'!$I$4:$J$19,2,FALSE),IF(VLOOKUP(H64,'Cross-Page Data'!$D$4:$F$48,3,FALSE)="hydro",VLOOKUP(G64,'Cross-Page Data'!$I$4:$J$19,2,FALSE),VLOOKUP(H64,'Cross-Page Data'!$D$4:$F$48,3,FALSE)))))</f>
        <v/>
      </c>
      <c r="M64" s="120">
        <f>IF(AND($P$2=FALSE,OR(F64="Commercial NAICS Cogen",F64="Industrial NAICS Cogen",F64="NAICS-22 Cogen")),FALSE,IF(AND($P$3=FALSE,OR(F64="Commercial NAICS Cogen",F64="Commercial NAICS Non-Cogen",F64="Industrial NAICS Cogen", F64="industrial NAICS non-Cogen")),FALSE, TRUE))</f>
        <v/>
      </c>
    </row>
    <row r="65">
      <c r="A65" s="129" t="n">
        <v>130</v>
      </c>
      <c r="B65" s="130" t="inlineStr">
        <is>
          <t>Cross</t>
        </is>
      </c>
      <c r="C65" s="130" t="inlineStr">
        <is>
          <t>South Carolina Public Service Authority</t>
        </is>
      </c>
      <c r="D65" s="129" t="n">
        <v>17543</v>
      </c>
      <c r="E65" s="130" t="inlineStr">
        <is>
          <t>SC</t>
        </is>
      </c>
      <c r="F65" s="130" t="inlineStr">
        <is>
          <t>Electric Utility</t>
        </is>
      </c>
      <c r="G65" s="130" t="inlineStr">
        <is>
          <t>ST</t>
        </is>
      </c>
      <c r="H65" s="130" t="inlineStr">
        <is>
          <t>DFO</t>
        </is>
      </c>
      <c r="I65" s="130" t="inlineStr">
        <is>
          <t>DFO</t>
        </is>
      </c>
      <c r="J65" s="131" t="n">
        <v>15541.944</v>
      </c>
      <c r="K65" s="129" t="n">
        <v>2020</v>
      </c>
      <c r="L65" s="120">
        <f>IF(VLOOKUP(H65,'Cross-Page Data'!$D$4:$F$48,3,FALSE)="natural gas",VLOOKUP(G65,'Cross-Page Data'!$I$4:$J$19,2,FALSE),IF(VLOOKUP(H65,'Cross-Page Data'!$D$4:$F$48,3,FALSE)="solar",IF(G65="PV","solar PV","solar thermal"),IF(VLOOKUP(H65,'Cross-Page Data'!$D$4:$F$48,3,FALSE)="wind",VLOOKUP(G65,'Cross-Page Data'!$I$4:$J$19,2,FALSE),IF(VLOOKUP(H65,'Cross-Page Data'!$D$4:$F$48,3,FALSE)="hydro",VLOOKUP(G65,'Cross-Page Data'!$I$4:$J$19,2,FALSE),VLOOKUP(H65,'Cross-Page Data'!$D$4:$F$48,3,FALSE)))))</f>
        <v/>
      </c>
      <c r="M65" s="120">
        <f>IF(AND($P$2=FALSE,OR(F65="Commercial NAICS Cogen",F65="Industrial NAICS Cogen",F65="NAICS-22 Cogen")),FALSE,IF(AND($P$3=FALSE,OR(F65="Commercial NAICS Cogen",F65="Commercial NAICS Non-Cogen",F65="Industrial NAICS Cogen", F65="industrial NAICS non-Cogen")),FALSE, TRUE))</f>
        <v/>
      </c>
    </row>
    <row r="66">
      <c r="A66" s="129" t="n">
        <v>130</v>
      </c>
      <c r="B66" s="130" t="inlineStr">
        <is>
          <t>Cross</t>
        </is>
      </c>
      <c r="C66" s="130" t="inlineStr">
        <is>
          <t>South Carolina Public Service Authority</t>
        </is>
      </c>
      <c r="D66" s="129" t="n">
        <v>17543</v>
      </c>
      <c r="E66" s="130" t="inlineStr">
        <is>
          <t>SC</t>
        </is>
      </c>
      <c r="F66" s="130" t="inlineStr">
        <is>
          <t>Electric Utility</t>
        </is>
      </c>
      <c r="G66" s="130" t="inlineStr">
        <is>
          <t>ST</t>
        </is>
      </c>
      <c r="H66" s="130" t="inlineStr">
        <is>
          <t>PC</t>
        </is>
      </c>
      <c r="I66" s="130" t="inlineStr">
        <is>
          <t>PC</t>
        </is>
      </c>
      <c r="J66" s="131" t="n">
        <v>0</v>
      </c>
      <c r="K66" s="129" t="n">
        <v>2020</v>
      </c>
      <c r="L66" s="120">
        <f>IF(VLOOKUP(H66,'Cross-Page Data'!$D$4:$F$48,3,FALSE)="natural gas",VLOOKUP(G66,'Cross-Page Data'!$I$4:$J$19,2,FALSE),IF(VLOOKUP(H66,'Cross-Page Data'!$D$4:$F$48,3,FALSE)="solar",IF(G66="PV","solar PV","solar thermal"),IF(VLOOKUP(H66,'Cross-Page Data'!$D$4:$F$48,3,FALSE)="wind",VLOOKUP(G66,'Cross-Page Data'!$I$4:$J$19,2,FALSE),IF(VLOOKUP(H66,'Cross-Page Data'!$D$4:$F$48,3,FALSE)="hydro",VLOOKUP(G66,'Cross-Page Data'!$I$4:$J$19,2,FALSE),VLOOKUP(H66,'Cross-Page Data'!$D$4:$F$48,3,FALSE)))))</f>
        <v/>
      </c>
      <c r="M66" s="120">
        <f>IF(AND($P$2=FALSE,OR(F66="Commercial NAICS Cogen",F66="Industrial NAICS Cogen",F66="NAICS-22 Cogen")),FALSE,IF(AND($P$3=FALSE,OR(F66="Commercial NAICS Cogen",F66="Commercial NAICS Non-Cogen",F66="Industrial NAICS Cogen", F66="industrial NAICS non-Cogen")),FALSE, TRUE))</f>
        <v/>
      </c>
    </row>
    <row r="67">
      <c r="A67" s="129" t="n">
        <v>130</v>
      </c>
      <c r="B67" s="130" t="inlineStr">
        <is>
          <t>Cross</t>
        </is>
      </c>
      <c r="C67" s="130" t="inlineStr">
        <is>
          <t>South Carolina Public Service Authority</t>
        </is>
      </c>
      <c r="D67" s="129" t="n">
        <v>17543</v>
      </c>
      <c r="E67" s="130" t="inlineStr">
        <is>
          <t>SC</t>
        </is>
      </c>
      <c r="F67" s="130" t="inlineStr">
        <is>
          <t>Electric Utility</t>
        </is>
      </c>
      <c r="G67" s="130" t="inlineStr">
        <is>
          <t>ST</t>
        </is>
      </c>
      <c r="H67" s="130" t="inlineStr">
        <is>
          <t>RC</t>
        </is>
      </c>
      <c r="I67" s="130" t="inlineStr">
        <is>
          <t>COL</t>
        </is>
      </c>
      <c r="J67" s="131" t="n">
        <v>6210633.1</v>
      </c>
      <c r="K67" s="129" t="n">
        <v>2020</v>
      </c>
      <c r="L67" s="120">
        <f>IF(VLOOKUP(H67,'Cross-Page Data'!$D$4:$F$48,3,FALSE)="natural gas",VLOOKUP(G67,'Cross-Page Data'!$I$4:$J$19,2,FALSE),IF(VLOOKUP(H67,'Cross-Page Data'!$D$4:$F$48,3,FALSE)="solar",IF(G67="PV","solar PV","solar thermal"),IF(VLOOKUP(H67,'Cross-Page Data'!$D$4:$F$48,3,FALSE)="wind",VLOOKUP(G67,'Cross-Page Data'!$I$4:$J$19,2,FALSE),IF(VLOOKUP(H67,'Cross-Page Data'!$D$4:$F$48,3,FALSE)="hydro",VLOOKUP(G67,'Cross-Page Data'!$I$4:$J$19,2,FALSE),VLOOKUP(H67,'Cross-Page Data'!$D$4:$F$48,3,FALSE)))))</f>
        <v/>
      </c>
      <c r="M67" s="120">
        <f>IF(AND($P$2=FALSE,OR(F67="Commercial NAICS Cogen",F67="Industrial NAICS Cogen",F67="NAICS-22 Cogen")),FALSE,IF(AND($P$3=FALSE,OR(F67="Commercial NAICS Cogen",F67="Commercial NAICS Non-Cogen",F67="Industrial NAICS Cogen", F67="industrial NAICS non-Cogen")),FALSE, TRUE))</f>
        <v/>
      </c>
    </row>
    <row r="68">
      <c r="A68" s="129" t="n">
        <v>136</v>
      </c>
      <c r="B68" s="130" t="inlineStr">
        <is>
          <t>Seminole (FL)</t>
        </is>
      </c>
      <c r="C68" s="130" t="inlineStr">
        <is>
          <t>Seminole Electric Cooperative Inc</t>
        </is>
      </c>
      <c r="D68" s="129" t="n">
        <v>21554</v>
      </c>
      <c r="E68" s="130" t="inlineStr">
        <is>
          <t>FL</t>
        </is>
      </c>
      <c r="F68" s="130" t="inlineStr">
        <is>
          <t>Electric Utility</t>
        </is>
      </c>
      <c r="G68" s="130" t="inlineStr">
        <is>
          <t>ST</t>
        </is>
      </c>
      <c r="H68" s="130" t="inlineStr">
        <is>
          <t>BIT</t>
        </is>
      </c>
      <c r="I68" s="130" t="inlineStr">
        <is>
          <t>COL</t>
        </is>
      </c>
      <c r="J68" s="131" t="n">
        <v>6627915.5</v>
      </c>
      <c r="K68" s="129" t="n">
        <v>2020</v>
      </c>
      <c r="L68" s="120">
        <f>IF(VLOOKUP(H68,'Cross-Page Data'!$D$4:$F$48,3,FALSE)="natural gas",VLOOKUP(G68,'Cross-Page Data'!$I$4:$J$19,2,FALSE),IF(VLOOKUP(H68,'Cross-Page Data'!$D$4:$F$48,3,FALSE)="solar",IF(G68="PV","solar PV","solar thermal"),IF(VLOOKUP(H68,'Cross-Page Data'!$D$4:$F$48,3,FALSE)="wind",VLOOKUP(G68,'Cross-Page Data'!$I$4:$J$19,2,FALSE),IF(VLOOKUP(H68,'Cross-Page Data'!$D$4:$F$48,3,FALSE)="hydro",VLOOKUP(G68,'Cross-Page Data'!$I$4:$J$19,2,FALSE),VLOOKUP(H68,'Cross-Page Data'!$D$4:$F$48,3,FALSE)))))</f>
        <v/>
      </c>
      <c r="M68" s="120">
        <f>IF(AND($P$2=FALSE,OR(F68="Commercial NAICS Cogen",F68="Industrial NAICS Cogen",F68="NAICS-22 Cogen")),FALSE,IF(AND($P$3=FALSE,OR(F68="Commercial NAICS Cogen",F68="Commercial NAICS Non-Cogen",F68="Industrial NAICS Cogen", F68="industrial NAICS non-Cogen")),FALSE, TRUE))</f>
        <v/>
      </c>
    </row>
    <row r="69">
      <c r="A69" s="129" t="n">
        <v>136</v>
      </c>
      <c r="B69" s="130" t="inlineStr">
        <is>
          <t>Seminole (FL)</t>
        </is>
      </c>
      <c r="C69" s="130" t="inlineStr">
        <is>
          <t>Seminole Electric Cooperative Inc</t>
        </is>
      </c>
      <c r="D69" s="129" t="n">
        <v>21554</v>
      </c>
      <c r="E69" s="130" t="inlineStr">
        <is>
          <t>FL</t>
        </is>
      </c>
      <c r="F69" s="130" t="inlineStr">
        <is>
          <t>Electric Utility</t>
        </is>
      </c>
      <c r="G69" s="130" t="inlineStr">
        <is>
          <t>ST</t>
        </is>
      </c>
      <c r="H69" s="130" t="inlineStr">
        <is>
          <t>DFO</t>
        </is>
      </c>
      <c r="I69" s="130" t="inlineStr">
        <is>
          <t>DFO</t>
        </is>
      </c>
      <c r="J69" s="131" t="n">
        <v>21383.523</v>
      </c>
      <c r="K69" s="129" t="n">
        <v>2020</v>
      </c>
      <c r="L69" s="120">
        <f>IF(VLOOKUP(H69,'Cross-Page Data'!$D$4:$F$48,3,FALSE)="natural gas",VLOOKUP(G69,'Cross-Page Data'!$I$4:$J$19,2,FALSE),IF(VLOOKUP(H69,'Cross-Page Data'!$D$4:$F$48,3,FALSE)="solar",IF(G69="PV","solar PV","solar thermal"),IF(VLOOKUP(H69,'Cross-Page Data'!$D$4:$F$48,3,FALSE)="wind",VLOOKUP(G69,'Cross-Page Data'!$I$4:$J$19,2,FALSE),IF(VLOOKUP(H69,'Cross-Page Data'!$D$4:$F$48,3,FALSE)="hydro",VLOOKUP(G69,'Cross-Page Data'!$I$4:$J$19,2,FALSE),VLOOKUP(H69,'Cross-Page Data'!$D$4:$F$48,3,FALSE)))))</f>
        <v/>
      </c>
      <c r="M69" s="120">
        <f>IF(AND($P$2=FALSE,OR(F69="Commercial NAICS Cogen",F69="Industrial NAICS Cogen",F69="NAICS-22 Cogen")),FALSE,IF(AND($P$3=FALSE,OR(F69="Commercial NAICS Cogen",F69="Commercial NAICS Non-Cogen",F69="Industrial NAICS Cogen", F69="industrial NAICS non-Cogen")),FALSE, TRUE))</f>
        <v/>
      </c>
    </row>
    <row r="70">
      <c r="A70" s="129" t="n">
        <v>141</v>
      </c>
      <c r="B70" s="130" t="inlineStr">
        <is>
          <t>Agua Fria</t>
        </is>
      </c>
      <c r="C70" s="130" t="inlineStr">
        <is>
          <t>Salt River Project</t>
        </is>
      </c>
      <c r="D70" s="129" t="n">
        <v>16572</v>
      </c>
      <c r="E70" s="130" t="inlineStr">
        <is>
          <t>AZ</t>
        </is>
      </c>
      <c r="F70" s="130" t="inlineStr">
        <is>
          <t>Electric Utility</t>
        </is>
      </c>
      <c r="G70" s="130" t="inlineStr">
        <is>
          <t>GT</t>
        </is>
      </c>
      <c r="H70" s="130" t="inlineStr">
        <is>
          <t>DFO</t>
        </is>
      </c>
      <c r="I70" s="130" t="inlineStr">
        <is>
          <t>DFO</t>
        </is>
      </c>
      <c r="J70" s="131" t="n">
        <v>58.833</v>
      </c>
      <c r="K70" s="129" t="n">
        <v>2020</v>
      </c>
      <c r="L70" s="120">
        <f>IF(VLOOKUP(H70,'Cross-Page Data'!$D$4:$F$48,3,FALSE)="natural gas",VLOOKUP(G70,'Cross-Page Data'!$I$4:$J$19,2,FALSE),IF(VLOOKUP(H70,'Cross-Page Data'!$D$4:$F$48,3,FALSE)="solar",IF(G70="PV","solar PV","solar thermal"),IF(VLOOKUP(H70,'Cross-Page Data'!$D$4:$F$48,3,FALSE)="wind",VLOOKUP(G70,'Cross-Page Data'!$I$4:$J$19,2,FALSE),IF(VLOOKUP(H70,'Cross-Page Data'!$D$4:$F$48,3,FALSE)="hydro",VLOOKUP(G70,'Cross-Page Data'!$I$4:$J$19,2,FALSE),VLOOKUP(H70,'Cross-Page Data'!$D$4:$F$48,3,FALSE)))))</f>
        <v/>
      </c>
      <c r="M70" s="120">
        <f>IF(AND($P$2=FALSE,OR(F70="Commercial NAICS Cogen",F70="Industrial NAICS Cogen",F70="NAICS-22 Cogen")),FALSE,IF(AND($P$3=FALSE,OR(F70="Commercial NAICS Cogen",F70="Commercial NAICS Non-Cogen",F70="Industrial NAICS Cogen", F70="industrial NAICS non-Cogen")),FALSE, TRUE))</f>
        <v/>
      </c>
    </row>
    <row r="71">
      <c r="A71" s="129" t="n">
        <v>141</v>
      </c>
      <c r="B71" s="130" t="inlineStr">
        <is>
          <t>Agua Fria</t>
        </is>
      </c>
      <c r="C71" s="130" t="inlineStr">
        <is>
          <t>Salt River Project</t>
        </is>
      </c>
      <c r="D71" s="129" t="n">
        <v>16572</v>
      </c>
      <c r="E71" s="130" t="inlineStr">
        <is>
          <t>AZ</t>
        </is>
      </c>
      <c r="F71" s="130" t="inlineStr">
        <is>
          <t>Electric Utility</t>
        </is>
      </c>
      <c r="G71" s="130" t="inlineStr">
        <is>
          <t>GT</t>
        </is>
      </c>
      <c r="H71" s="130" t="inlineStr">
        <is>
          <t>NG</t>
        </is>
      </c>
      <c r="I71" s="130" t="inlineStr">
        <is>
          <t>NG</t>
        </is>
      </c>
      <c r="J71" s="131" t="n">
        <v>9641.166999999999</v>
      </c>
      <c r="K71" s="129" t="n">
        <v>2020</v>
      </c>
      <c r="L71" s="120">
        <f>IF(VLOOKUP(H71,'Cross-Page Data'!$D$4:$F$48,3,FALSE)="natural gas",VLOOKUP(G71,'Cross-Page Data'!$I$4:$J$19,2,FALSE),IF(VLOOKUP(H71,'Cross-Page Data'!$D$4:$F$48,3,FALSE)="solar",IF(G71="PV","solar PV","solar thermal"),IF(VLOOKUP(H71,'Cross-Page Data'!$D$4:$F$48,3,FALSE)="wind",VLOOKUP(G71,'Cross-Page Data'!$I$4:$J$19,2,FALSE),IF(VLOOKUP(H71,'Cross-Page Data'!$D$4:$F$48,3,FALSE)="hydro",VLOOKUP(G71,'Cross-Page Data'!$I$4:$J$19,2,FALSE),VLOOKUP(H71,'Cross-Page Data'!$D$4:$F$48,3,FALSE)))))</f>
        <v/>
      </c>
      <c r="M71" s="120">
        <f>IF(AND($P$2=FALSE,OR(F71="Commercial NAICS Cogen",F71="Industrial NAICS Cogen",F71="NAICS-22 Cogen")),FALSE,IF(AND($P$3=FALSE,OR(F71="Commercial NAICS Cogen",F71="Commercial NAICS Non-Cogen",F71="Industrial NAICS Cogen", F71="industrial NAICS non-Cogen")),FALSE, TRUE))</f>
        <v/>
      </c>
    </row>
    <row r="72">
      <c r="A72" s="129" t="n">
        <v>141</v>
      </c>
      <c r="B72" s="130" t="inlineStr">
        <is>
          <t>Agua Fria</t>
        </is>
      </c>
      <c r="C72" s="130" t="inlineStr">
        <is>
          <t>Salt River Project</t>
        </is>
      </c>
      <c r="D72" s="129" t="n">
        <v>16572</v>
      </c>
      <c r="E72" s="130" t="inlineStr">
        <is>
          <t>AZ</t>
        </is>
      </c>
      <c r="F72" s="130" t="inlineStr">
        <is>
          <t>Electric Utility</t>
        </is>
      </c>
      <c r="G72" s="130" t="inlineStr">
        <is>
          <t>PV</t>
        </is>
      </c>
      <c r="H72" s="130" t="inlineStr">
        <is>
          <t>SUN</t>
        </is>
      </c>
      <c r="I72" s="130" t="inlineStr">
        <is>
          <t>SUN</t>
        </is>
      </c>
      <c r="J72" s="131" t="n">
        <v>0</v>
      </c>
      <c r="K72" s="129" t="n">
        <v>2020</v>
      </c>
      <c r="L72" s="120">
        <f>IF(VLOOKUP(H72,'Cross-Page Data'!$D$4:$F$48,3,FALSE)="natural gas",VLOOKUP(G72,'Cross-Page Data'!$I$4:$J$19,2,FALSE),IF(VLOOKUP(H72,'Cross-Page Data'!$D$4:$F$48,3,FALSE)="solar",IF(G72="PV","solar PV","solar thermal"),IF(VLOOKUP(H72,'Cross-Page Data'!$D$4:$F$48,3,FALSE)="wind",VLOOKUP(G72,'Cross-Page Data'!$I$4:$J$19,2,FALSE),IF(VLOOKUP(H72,'Cross-Page Data'!$D$4:$F$48,3,FALSE)="hydro",VLOOKUP(G72,'Cross-Page Data'!$I$4:$J$19,2,FALSE),VLOOKUP(H72,'Cross-Page Data'!$D$4:$F$48,3,FALSE)))))</f>
        <v/>
      </c>
      <c r="M72" s="120">
        <f>IF(AND($P$2=FALSE,OR(F72="Commercial NAICS Cogen",F72="Industrial NAICS Cogen",F72="NAICS-22 Cogen")),FALSE,IF(AND($P$3=FALSE,OR(F72="Commercial NAICS Cogen",F72="Commercial NAICS Non-Cogen",F72="Industrial NAICS Cogen", F72="industrial NAICS non-Cogen")),FALSE, TRUE))</f>
        <v/>
      </c>
    </row>
    <row r="73">
      <c r="A73" s="129" t="n">
        <v>141</v>
      </c>
      <c r="B73" s="130" t="inlineStr">
        <is>
          <t>Agua Fria</t>
        </is>
      </c>
      <c r="C73" s="130" t="inlineStr">
        <is>
          <t>Salt River Project</t>
        </is>
      </c>
      <c r="D73" s="129" t="n">
        <v>16572</v>
      </c>
      <c r="E73" s="130" t="inlineStr">
        <is>
          <t>AZ</t>
        </is>
      </c>
      <c r="F73" s="130" t="inlineStr">
        <is>
          <t>Electric Utility</t>
        </is>
      </c>
      <c r="G73" s="130" t="inlineStr">
        <is>
          <t>ST</t>
        </is>
      </c>
      <c r="H73" s="130" t="inlineStr">
        <is>
          <t>DFO</t>
        </is>
      </c>
      <c r="I73" s="130" t="inlineStr">
        <is>
          <t>DFO</t>
        </is>
      </c>
      <c r="J73" s="131" t="n">
        <v>0</v>
      </c>
      <c r="K73" s="129" t="n">
        <v>2020</v>
      </c>
      <c r="L73" s="120">
        <f>IF(VLOOKUP(H73,'Cross-Page Data'!$D$4:$F$48,3,FALSE)="natural gas",VLOOKUP(G73,'Cross-Page Data'!$I$4:$J$19,2,FALSE),IF(VLOOKUP(H73,'Cross-Page Data'!$D$4:$F$48,3,FALSE)="solar",IF(G73="PV","solar PV","solar thermal"),IF(VLOOKUP(H73,'Cross-Page Data'!$D$4:$F$48,3,FALSE)="wind",VLOOKUP(G73,'Cross-Page Data'!$I$4:$J$19,2,FALSE),IF(VLOOKUP(H73,'Cross-Page Data'!$D$4:$F$48,3,FALSE)="hydro",VLOOKUP(G73,'Cross-Page Data'!$I$4:$J$19,2,FALSE),VLOOKUP(H73,'Cross-Page Data'!$D$4:$F$48,3,FALSE)))))</f>
        <v/>
      </c>
      <c r="M73" s="120">
        <f>IF(AND($P$2=FALSE,OR(F73="Commercial NAICS Cogen",F73="Industrial NAICS Cogen",F73="NAICS-22 Cogen")),FALSE,IF(AND($P$3=FALSE,OR(F73="Commercial NAICS Cogen",F73="Commercial NAICS Non-Cogen",F73="Industrial NAICS Cogen", F73="industrial NAICS non-Cogen")),FALSE, TRUE))</f>
        <v/>
      </c>
    </row>
    <row r="74">
      <c r="A74" s="129" t="n">
        <v>141</v>
      </c>
      <c r="B74" s="130" t="inlineStr">
        <is>
          <t>Agua Fria</t>
        </is>
      </c>
      <c r="C74" s="130" t="inlineStr">
        <is>
          <t>Salt River Project</t>
        </is>
      </c>
      <c r="D74" s="129" t="n">
        <v>16572</v>
      </c>
      <c r="E74" s="130" t="inlineStr">
        <is>
          <t>AZ</t>
        </is>
      </c>
      <c r="F74" s="130" t="inlineStr">
        <is>
          <t>Electric Utility</t>
        </is>
      </c>
      <c r="G74" s="130" t="inlineStr">
        <is>
          <t>ST</t>
        </is>
      </c>
      <c r="H74" s="130" t="inlineStr">
        <is>
          <t>NG</t>
        </is>
      </c>
      <c r="I74" s="130" t="inlineStr">
        <is>
          <t>NG</t>
        </is>
      </c>
      <c r="J74" s="131" t="n">
        <v>332753</v>
      </c>
      <c r="K74" s="129" t="n">
        <v>2020</v>
      </c>
      <c r="L74" s="120">
        <f>IF(VLOOKUP(H74,'Cross-Page Data'!$D$4:$F$48,3,FALSE)="natural gas",VLOOKUP(G74,'Cross-Page Data'!$I$4:$J$19,2,FALSE),IF(VLOOKUP(H74,'Cross-Page Data'!$D$4:$F$48,3,FALSE)="solar",IF(G74="PV","solar PV","solar thermal"),IF(VLOOKUP(H74,'Cross-Page Data'!$D$4:$F$48,3,FALSE)="wind",VLOOKUP(G74,'Cross-Page Data'!$I$4:$J$19,2,FALSE),IF(VLOOKUP(H74,'Cross-Page Data'!$D$4:$F$48,3,FALSE)="hydro",VLOOKUP(G74,'Cross-Page Data'!$I$4:$J$19,2,FALSE),VLOOKUP(H74,'Cross-Page Data'!$D$4:$F$48,3,FALSE)))))</f>
        <v/>
      </c>
      <c r="M74" s="120">
        <f>IF(AND($P$2=FALSE,OR(F74="Commercial NAICS Cogen",F74="Industrial NAICS Cogen",F74="NAICS-22 Cogen")),FALSE,IF(AND($P$3=FALSE,OR(F74="Commercial NAICS Cogen",F74="Commercial NAICS Non-Cogen",F74="Industrial NAICS Cogen", F74="industrial NAICS non-Cogen")),FALSE, TRUE))</f>
        <v/>
      </c>
    </row>
    <row r="75">
      <c r="A75" s="129" t="n">
        <v>145</v>
      </c>
      <c r="B75" s="130" t="inlineStr">
        <is>
          <t>Horse Mesa</t>
        </is>
      </c>
      <c r="C75" s="130" t="inlineStr">
        <is>
          <t>Salt River Project</t>
        </is>
      </c>
      <c r="D75" s="129" t="n">
        <v>16572</v>
      </c>
      <c r="E75" s="130" t="inlineStr">
        <is>
          <t>AZ</t>
        </is>
      </c>
      <c r="F75" s="130" t="inlineStr">
        <is>
          <t>Electric Utility</t>
        </is>
      </c>
      <c r="G75" s="130" t="inlineStr">
        <is>
          <t>HY</t>
        </is>
      </c>
      <c r="H75" s="130" t="inlineStr">
        <is>
          <t>WAT</t>
        </is>
      </c>
      <c r="I75" s="130" t="inlineStr">
        <is>
          <t>HYC</t>
        </is>
      </c>
      <c r="J75" s="131" t="n">
        <v>4310</v>
      </c>
      <c r="K75" s="129" t="n">
        <v>2020</v>
      </c>
      <c r="L75" s="120">
        <f>IF(VLOOKUP(H75,'Cross-Page Data'!$D$4:$F$48,3,FALSE)="natural gas",VLOOKUP(G75,'Cross-Page Data'!$I$4:$J$19,2,FALSE),IF(VLOOKUP(H75,'Cross-Page Data'!$D$4:$F$48,3,FALSE)="solar",IF(G75="PV","solar PV","solar thermal"),IF(VLOOKUP(H75,'Cross-Page Data'!$D$4:$F$48,3,FALSE)="wind",VLOOKUP(G75,'Cross-Page Data'!$I$4:$J$19,2,FALSE),IF(VLOOKUP(H75,'Cross-Page Data'!$D$4:$F$48,3,FALSE)="hydro",VLOOKUP(G75,'Cross-Page Data'!$I$4:$J$19,2,FALSE),VLOOKUP(H75,'Cross-Page Data'!$D$4:$F$48,3,FALSE)))))</f>
        <v/>
      </c>
      <c r="M75" s="120">
        <f>IF(AND($P$2=FALSE,OR(F75="Commercial NAICS Cogen",F75="Industrial NAICS Cogen",F75="NAICS-22 Cogen")),FALSE,IF(AND($P$3=FALSE,OR(F75="Commercial NAICS Cogen",F75="Commercial NAICS Non-Cogen",F75="Industrial NAICS Cogen", F75="industrial NAICS non-Cogen")),FALSE, TRUE))</f>
        <v/>
      </c>
    </row>
    <row r="76">
      <c r="A76" s="129" t="n">
        <v>145</v>
      </c>
      <c r="B76" s="130" t="inlineStr">
        <is>
          <t>Horse Mesa</t>
        </is>
      </c>
      <c r="C76" s="130" t="inlineStr">
        <is>
          <t>Salt River Project</t>
        </is>
      </c>
      <c r="D76" s="129" t="n">
        <v>16572</v>
      </c>
      <c r="E76" s="130" t="inlineStr">
        <is>
          <t>AZ</t>
        </is>
      </c>
      <c r="F76" s="130" t="inlineStr">
        <is>
          <t>Electric Utility</t>
        </is>
      </c>
      <c r="G76" s="130" t="inlineStr">
        <is>
          <t>PS</t>
        </is>
      </c>
      <c r="H76" s="130" t="inlineStr">
        <is>
          <t>WAT</t>
        </is>
      </c>
      <c r="I76" s="130" t="inlineStr">
        <is>
          <t>HPS</t>
        </is>
      </c>
      <c r="J76" s="131" t="n">
        <v>47723</v>
      </c>
      <c r="K76" s="129" t="n">
        <v>2020</v>
      </c>
      <c r="L76" s="120">
        <f>IF(VLOOKUP(H76,'Cross-Page Data'!$D$4:$F$48,3,FALSE)="natural gas",VLOOKUP(G76,'Cross-Page Data'!$I$4:$J$19,2,FALSE),IF(VLOOKUP(H76,'Cross-Page Data'!$D$4:$F$48,3,FALSE)="solar",IF(G76="PV","solar PV","solar thermal"),IF(VLOOKUP(H76,'Cross-Page Data'!$D$4:$F$48,3,FALSE)="wind",VLOOKUP(G76,'Cross-Page Data'!$I$4:$J$19,2,FALSE),IF(VLOOKUP(H76,'Cross-Page Data'!$D$4:$F$48,3,FALSE)="hydro",VLOOKUP(G76,'Cross-Page Data'!$I$4:$J$19,2,FALSE),VLOOKUP(H76,'Cross-Page Data'!$D$4:$F$48,3,FALSE)))))</f>
        <v/>
      </c>
      <c r="M76" s="120">
        <f>IF(AND($P$2=FALSE,OR(F76="Commercial NAICS Cogen",F76="Industrial NAICS Cogen",F76="NAICS-22 Cogen")),FALSE,IF(AND($P$3=FALSE,OR(F76="Commercial NAICS Cogen",F76="Commercial NAICS Non-Cogen",F76="Industrial NAICS Cogen", F76="industrial NAICS non-Cogen")),FALSE, TRUE))</f>
        <v/>
      </c>
    </row>
    <row r="77">
      <c r="A77" s="129" t="n">
        <v>147</v>
      </c>
      <c r="B77" s="130" t="inlineStr">
        <is>
          <t>Kyrene</t>
        </is>
      </c>
      <c r="C77" s="130" t="inlineStr">
        <is>
          <t>Salt River Project</t>
        </is>
      </c>
      <c r="D77" s="129" t="n">
        <v>16572</v>
      </c>
      <c r="E77" s="130" t="inlineStr">
        <is>
          <t>AZ</t>
        </is>
      </c>
      <c r="F77" s="130" t="inlineStr">
        <is>
          <t>Electric Utility</t>
        </is>
      </c>
      <c r="G77" s="130" t="inlineStr">
        <is>
          <t>CA</t>
        </is>
      </c>
      <c r="H77" s="130" t="inlineStr">
        <is>
          <t>NG</t>
        </is>
      </c>
      <c r="I77" s="130" t="inlineStr">
        <is>
          <t>NG</t>
        </is>
      </c>
      <c r="J77" s="131" t="n">
        <v>583215</v>
      </c>
      <c r="K77" s="129" t="n">
        <v>2020</v>
      </c>
      <c r="L77" s="120">
        <f>IF(VLOOKUP(H77,'Cross-Page Data'!$D$4:$F$48,3,FALSE)="natural gas",VLOOKUP(G77,'Cross-Page Data'!$I$4:$J$19,2,FALSE),IF(VLOOKUP(H77,'Cross-Page Data'!$D$4:$F$48,3,FALSE)="solar",IF(G77="PV","solar PV","solar thermal"),IF(VLOOKUP(H77,'Cross-Page Data'!$D$4:$F$48,3,FALSE)="wind",VLOOKUP(G77,'Cross-Page Data'!$I$4:$J$19,2,FALSE),IF(VLOOKUP(H77,'Cross-Page Data'!$D$4:$F$48,3,FALSE)="hydro",VLOOKUP(G77,'Cross-Page Data'!$I$4:$J$19,2,FALSE),VLOOKUP(H77,'Cross-Page Data'!$D$4:$F$48,3,FALSE)))))</f>
        <v/>
      </c>
      <c r="M77" s="120">
        <f>IF(AND($P$2=FALSE,OR(F77="Commercial NAICS Cogen",F77="Industrial NAICS Cogen",F77="NAICS-22 Cogen")),FALSE,IF(AND($P$3=FALSE,OR(F77="Commercial NAICS Cogen",F77="Commercial NAICS Non-Cogen",F77="Industrial NAICS Cogen", F77="industrial NAICS non-Cogen")),FALSE, TRUE))</f>
        <v/>
      </c>
    </row>
    <row r="78">
      <c r="A78" s="129" t="n">
        <v>147</v>
      </c>
      <c r="B78" s="130" t="inlineStr">
        <is>
          <t>Kyrene</t>
        </is>
      </c>
      <c r="C78" s="130" t="inlineStr">
        <is>
          <t>Salt River Project</t>
        </is>
      </c>
      <c r="D78" s="129" t="n">
        <v>16572</v>
      </c>
      <c r="E78" s="130" t="inlineStr">
        <is>
          <t>AZ</t>
        </is>
      </c>
      <c r="F78" s="130" t="inlineStr">
        <is>
          <t>Electric Utility</t>
        </is>
      </c>
      <c r="G78" s="130" t="inlineStr">
        <is>
          <t>CT</t>
        </is>
      </c>
      <c r="H78" s="130" t="inlineStr">
        <is>
          <t>NG</t>
        </is>
      </c>
      <c r="I78" s="130" t="inlineStr">
        <is>
          <t>NG</t>
        </is>
      </c>
      <c r="J78" s="131" t="n">
        <v>1077513</v>
      </c>
      <c r="K78" s="129" t="n">
        <v>2020</v>
      </c>
      <c r="L78" s="120">
        <f>IF(VLOOKUP(H78,'Cross-Page Data'!$D$4:$F$48,3,FALSE)="natural gas",VLOOKUP(G78,'Cross-Page Data'!$I$4:$J$19,2,FALSE),IF(VLOOKUP(H78,'Cross-Page Data'!$D$4:$F$48,3,FALSE)="solar",IF(G78="PV","solar PV","solar thermal"),IF(VLOOKUP(H78,'Cross-Page Data'!$D$4:$F$48,3,FALSE)="wind",VLOOKUP(G78,'Cross-Page Data'!$I$4:$J$19,2,FALSE),IF(VLOOKUP(H78,'Cross-Page Data'!$D$4:$F$48,3,FALSE)="hydro",VLOOKUP(G78,'Cross-Page Data'!$I$4:$J$19,2,FALSE),VLOOKUP(H78,'Cross-Page Data'!$D$4:$F$48,3,FALSE)))))</f>
        <v/>
      </c>
      <c r="M78" s="120">
        <f>IF(AND($P$2=FALSE,OR(F78="Commercial NAICS Cogen",F78="Industrial NAICS Cogen",F78="NAICS-22 Cogen")),FALSE,IF(AND($P$3=FALSE,OR(F78="Commercial NAICS Cogen",F78="Commercial NAICS Non-Cogen",F78="Industrial NAICS Cogen", F78="industrial NAICS non-Cogen")),FALSE, TRUE))</f>
        <v/>
      </c>
    </row>
    <row r="79">
      <c r="A79" s="129" t="n">
        <v>147</v>
      </c>
      <c r="B79" s="130" t="inlineStr">
        <is>
          <t>Kyrene</t>
        </is>
      </c>
      <c r="C79" s="130" t="inlineStr">
        <is>
          <t>Salt River Project</t>
        </is>
      </c>
      <c r="D79" s="129" t="n">
        <v>16572</v>
      </c>
      <c r="E79" s="130" t="inlineStr">
        <is>
          <t>AZ</t>
        </is>
      </c>
      <c r="F79" s="130" t="inlineStr">
        <is>
          <t>Electric Utility</t>
        </is>
      </c>
      <c r="G79" s="130" t="inlineStr">
        <is>
          <t>GT</t>
        </is>
      </c>
      <c r="H79" s="130" t="inlineStr">
        <is>
          <t>DFO</t>
        </is>
      </c>
      <c r="I79" s="130" t="inlineStr">
        <is>
          <t>DFO</t>
        </is>
      </c>
      <c r="J79" s="131" t="n">
        <v>0</v>
      </c>
      <c r="K79" s="129" t="n">
        <v>2020</v>
      </c>
      <c r="L79" s="120">
        <f>IF(VLOOKUP(H79,'Cross-Page Data'!$D$4:$F$48,3,FALSE)="natural gas",VLOOKUP(G79,'Cross-Page Data'!$I$4:$J$19,2,FALSE),IF(VLOOKUP(H79,'Cross-Page Data'!$D$4:$F$48,3,FALSE)="solar",IF(G79="PV","solar PV","solar thermal"),IF(VLOOKUP(H79,'Cross-Page Data'!$D$4:$F$48,3,FALSE)="wind",VLOOKUP(G79,'Cross-Page Data'!$I$4:$J$19,2,FALSE),IF(VLOOKUP(H79,'Cross-Page Data'!$D$4:$F$48,3,FALSE)="hydro",VLOOKUP(G79,'Cross-Page Data'!$I$4:$J$19,2,FALSE),VLOOKUP(H79,'Cross-Page Data'!$D$4:$F$48,3,FALSE)))))</f>
        <v/>
      </c>
      <c r="M79" s="120">
        <f>IF(AND($P$2=FALSE,OR(F79="Commercial NAICS Cogen",F79="Industrial NAICS Cogen",F79="NAICS-22 Cogen")),FALSE,IF(AND($P$3=FALSE,OR(F79="Commercial NAICS Cogen",F79="Commercial NAICS Non-Cogen",F79="Industrial NAICS Cogen", F79="industrial NAICS non-Cogen")),FALSE, TRUE))</f>
        <v/>
      </c>
    </row>
    <row r="80">
      <c r="A80" s="129" t="n">
        <v>147</v>
      </c>
      <c r="B80" s="130" t="inlineStr">
        <is>
          <t>Kyrene</t>
        </is>
      </c>
      <c r="C80" s="130" t="inlineStr">
        <is>
          <t>Salt River Project</t>
        </is>
      </c>
      <c r="D80" s="129" t="n">
        <v>16572</v>
      </c>
      <c r="E80" s="130" t="inlineStr">
        <is>
          <t>AZ</t>
        </is>
      </c>
      <c r="F80" s="130" t="inlineStr">
        <is>
          <t>Electric Utility</t>
        </is>
      </c>
      <c r="G80" s="130" t="inlineStr">
        <is>
          <t>GT</t>
        </is>
      </c>
      <c r="H80" s="130" t="inlineStr">
        <is>
          <t>NG</t>
        </is>
      </c>
      <c r="I80" s="130" t="inlineStr">
        <is>
          <t>NG</t>
        </is>
      </c>
      <c r="J80" s="131" t="n">
        <v>161</v>
      </c>
      <c r="K80" s="129" t="n">
        <v>2020</v>
      </c>
      <c r="L80" s="120">
        <f>IF(VLOOKUP(H80,'Cross-Page Data'!$D$4:$F$48,3,FALSE)="natural gas",VLOOKUP(G80,'Cross-Page Data'!$I$4:$J$19,2,FALSE),IF(VLOOKUP(H80,'Cross-Page Data'!$D$4:$F$48,3,FALSE)="solar",IF(G80="PV","solar PV","solar thermal"),IF(VLOOKUP(H80,'Cross-Page Data'!$D$4:$F$48,3,FALSE)="wind",VLOOKUP(G80,'Cross-Page Data'!$I$4:$J$19,2,FALSE),IF(VLOOKUP(H80,'Cross-Page Data'!$D$4:$F$48,3,FALSE)="hydro",VLOOKUP(G80,'Cross-Page Data'!$I$4:$J$19,2,FALSE),VLOOKUP(H80,'Cross-Page Data'!$D$4:$F$48,3,FALSE)))))</f>
        <v/>
      </c>
      <c r="M80" s="120">
        <f>IF(AND($P$2=FALSE,OR(F80="Commercial NAICS Cogen",F80="Industrial NAICS Cogen",F80="NAICS-22 Cogen")),FALSE,IF(AND($P$3=FALSE,OR(F80="Commercial NAICS Cogen",F80="Commercial NAICS Non-Cogen",F80="Industrial NAICS Cogen", F80="industrial NAICS non-Cogen")),FALSE, TRUE))</f>
        <v/>
      </c>
    </row>
    <row r="81">
      <c r="A81" s="129" t="n">
        <v>148</v>
      </c>
      <c r="B81" s="130" t="inlineStr">
        <is>
          <t>Mormon Flat</t>
        </is>
      </c>
      <c r="C81" s="130" t="inlineStr">
        <is>
          <t>Salt River Project</t>
        </is>
      </c>
      <c r="D81" s="129" t="n">
        <v>16572</v>
      </c>
      <c r="E81" s="130" t="inlineStr">
        <is>
          <t>AZ</t>
        </is>
      </c>
      <c r="F81" s="130" t="inlineStr">
        <is>
          <t>Electric Utility</t>
        </is>
      </c>
      <c r="G81" s="130" t="inlineStr">
        <is>
          <t>HY</t>
        </is>
      </c>
      <c r="H81" s="130" t="inlineStr">
        <is>
          <t>WAT</t>
        </is>
      </c>
      <c r="I81" s="130" t="inlineStr">
        <is>
          <t>HYC</t>
        </is>
      </c>
      <c r="J81" s="131" t="n">
        <v>3008</v>
      </c>
      <c r="K81" s="129" t="n">
        <v>2020</v>
      </c>
      <c r="L81" s="120">
        <f>IF(VLOOKUP(H81,'Cross-Page Data'!$D$4:$F$48,3,FALSE)="natural gas",VLOOKUP(G81,'Cross-Page Data'!$I$4:$J$19,2,FALSE),IF(VLOOKUP(H81,'Cross-Page Data'!$D$4:$F$48,3,FALSE)="solar",IF(G81="PV","solar PV","solar thermal"),IF(VLOOKUP(H81,'Cross-Page Data'!$D$4:$F$48,3,FALSE)="wind",VLOOKUP(G81,'Cross-Page Data'!$I$4:$J$19,2,FALSE),IF(VLOOKUP(H81,'Cross-Page Data'!$D$4:$F$48,3,FALSE)="hydro",VLOOKUP(G81,'Cross-Page Data'!$I$4:$J$19,2,FALSE),VLOOKUP(H81,'Cross-Page Data'!$D$4:$F$48,3,FALSE)))))</f>
        <v/>
      </c>
      <c r="M81" s="120">
        <f>IF(AND($P$2=FALSE,OR(F81="Commercial NAICS Cogen",F81="Industrial NAICS Cogen",F81="NAICS-22 Cogen")),FALSE,IF(AND($P$3=FALSE,OR(F81="Commercial NAICS Cogen",F81="Commercial NAICS Non-Cogen",F81="Industrial NAICS Cogen", F81="industrial NAICS non-Cogen")),FALSE, TRUE))</f>
        <v/>
      </c>
    </row>
    <row r="82">
      <c r="A82" s="129" t="n">
        <v>148</v>
      </c>
      <c r="B82" s="130" t="inlineStr">
        <is>
          <t>Mormon Flat</t>
        </is>
      </c>
      <c r="C82" s="130" t="inlineStr">
        <is>
          <t>Salt River Project</t>
        </is>
      </c>
      <c r="D82" s="129" t="n">
        <v>16572</v>
      </c>
      <c r="E82" s="130" t="inlineStr">
        <is>
          <t>AZ</t>
        </is>
      </c>
      <c r="F82" s="130" t="inlineStr">
        <is>
          <t>Electric Utility</t>
        </is>
      </c>
      <c r="G82" s="130" t="inlineStr">
        <is>
          <t>PS</t>
        </is>
      </c>
      <c r="H82" s="130" t="inlineStr">
        <is>
          <t>WAT</t>
        </is>
      </c>
      <c r="I82" s="130" t="inlineStr">
        <is>
          <t>HPS</t>
        </is>
      </c>
      <c r="J82" s="131" t="n">
        <v>25880</v>
      </c>
      <c r="K82" s="129" t="n">
        <v>2020</v>
      </c>
      <c r="L82" s="120">
        <f>IF(VLOOKUP(H82,'Cross-Page Data'!$D$4:$F$48,3,FALSE)="natural gas",VLOOKUP(G82,'Cross-Page Data'!$I$4:$J$19,2,FALSE),IF(VLOOKUP(H82,'Cross-Page Data'!$D$4:$F$48,3,FALSE)="solar",IF(G82="PV","solar PV","solar thermal"),IF(VLOOKUP(H82,'Cross-Page Data'!$D$4:$F$48,3,FALSE)="wind",VLOOKUP(G82,'Cross-Page Data'!$I$4:$J$19,2,FALSE),IF(VLOOKUP(H82,'Cross-Page Data'!$D$4:$F$48,3,FALSE)="hydro",VLOOKUP(G82,'Cross-Page Data'!$I$4:$J$19,2,FALSE),VLOOKUP(H82,'Cross-Page Data'!$D$4:$F$48,3,FALSE)))))</f>
        <v/>
      </c>
      <c r="M82" s="120">
        <f>IF(AND($P$2=FALSE,OR(F82="Commercial NAICS Cogen",F82="Industrial NAICS Cogen",F82="NAICS-22 Cogen")),FALSE,IF(AND($P$3=FALSE,OR(F82="Commercial NAICS Cogen",F82="Commercial NAICS Non-Cogen",F82="Industrial NAICS Cogen", F82="industrial NAICS non-Cogen")),FALSE, TRUE))</f>
        <v/>
      </c>
    </row>
    <row r="83">
      <c r="A83" s="129" t="n">
        <v>153</v>
      </c>
      <c r="B83" s="130" t="inlineStr">
        <is>
          <t>Glen Canyon Dam</t>
        </is>
      </c>
      <c r="C83" s="130" t="inlineStr">
        <is>
          <t>U S Bureau of Reclamation</t>
        </is>
      </c>
      <c r="D83" s="129" t="n">
        <v>2518</v>
      </c>
      <c r="E83" s="130" t="inlineStr">
        <is>
          <t>AZ</t>
        </is>
      </c>
      <c r="F83" s="130" t="inlineStr">
        <is>
          <t>Electric Utility</t>
        </is>
      </c>
      <c r="G83" s="130" t="inlineStr">
        <is>
          <t>HY</t>
        </is>
      </c>
      <c r="H83" s="130" t="inlineStr">
        <is>
          <t>WAT</t>
        </is>
      </c>
      <c r="I83" s="130" t="inlineStr">
        <is>
          <t>HYC</t>
        </is>
      </c>
      <c r="J83" s="131" t="n">
        <v>3598780</v>
      </c>
      <c r="K83" s="129" t="n">
        <v>2020</v>
      </c>
      <c r="L83" s="120">
        <f>IF(VLOOKUP(H83,'Cross-Page Data'!$D$4:$F$48,3,FALSE)="natural gas",VLOOKUP(G83,'Cross-Page Data'!$I$4:$J$19,2,FALSE),IF(VLOOKUP(H83,'Cross-Page Data'!$D$4:$F$48,3,FALSE)="solar",IF(G83="PV","solar PV","solar thermal"),IF(VLOOKUP(H83,'Cross-Page Data'!$D$4:$F$48,3,FALSE)="wind",VLOOKUP(G83,'Cross-Page Data'!$I$4:$J$19,2,FALSE),IF(VLOOKUP(H83,'Cross-Page Data'!$D$4:$F$48,3,FALSE)="hydro",VLOOKUP(G83,'Cross-Page Data'!$I$4:$J$19,2,FALSE),VLOOKUP(H83,'Cross-Page Data'!$D$4:$F$48,3,FALSE)))))</f>
        <v/>
      </c>
      <c r="M83" s="120">
        <f>IF(AND($P$2=FALSE,OR(F83="Commercial NAICS Cogen",F83="Industrial NAICS Cogen",F83="NAICS-22 Cogen")),FALSE,IF(AND($P$3=FALSE,OR(F83="Commercial NAICS Cogen",F83="Commercial NAICS Non-Cogen",F83="Industrial NAICS Cogen", F83="industrial NAICS non-Cogen")),FALSE, TRUE))</f>
        <v/>
      </c>
    </row>
    <row r="84">
      <c r="A84" s="129" t="n">
        <v>154</v>
      </c>
      <c r="B84" s="130" t="inlineStr">
        <is>
          <t>Hoover Dam (NV)</t>
        </is>
      </c>
      <c r="C84" s="130" t="inlineStr">
        <is>
          <t>U S Bureau of Reclamation</t>
        </is>
      </c>
      <c r="D84" s="129" t="n">
        <v>2518</v>
      </c>
      <c r="E84" s="130" t="inlineStr">
        <is>
          <t>NV</t>
        </is>
      </c>
      <c r="F84" s="130" t="inlineStr">
        <is>
          <t>Electric Utility</t>
        </is>
      </c>
      <c r="G84" s="130" t="inlineStr">
        <is>
          <t>HY</t>
        </is>
      </c>
      <c r="H84" s="130" t="inlineStr">
        <is>
          <t>WAT</t>
        </is>
      </c>
      <c r="I84" s="130" t="inlineStr">
        <is>
          <t>HYC</t>
        </is>
      </c>
      <c r="J84" s="131" t="n">
        <v>1867070</v>
      </c>
      <c r="K84" s="129" t="n">
        <v>2020</v>
      </c>
      <c r="L84" s="120">
        <f>IF(VLOOKUP(H84,'Cross-Page Data'!$D$4:$F$48,3,FALSE)="natural gas",VLOOKUP(G84,'Cross-Page Data'!$I$4:$J$19,2,FALSE),IF(VLOOKUP(H84,'Cross-Page Data'!$D$4:$F$48,3,FALSE)="solar",IF(G84="PV","solar PV","solar thermal"),IF(VLOOKUP(H84,'Cross-Page Data'!$D$4:$F$48,3,FALSE)="wind",VLOOKUP(G84,'Cross-Page Data'!$I$4:$J$19,2,FALSE),IF(VLOOKUP(H84,'Cross-Page Data'!$D$4:$F$48,3,FALSE)="hydro",VLOOKUP(G84,'Cross-Page Data'!$I$4:$J$19,2,FALSE),VLOOKUP(H84,'Cross-Page Data'!$D$4:$F$48,3,FALSE)))))</f>
        <v/>
      </c>
      <c r="M84" s="120">
        <f>IF(AND($P$2=FALSE,OR(F84="Commercial NAICS Cogen",F84="Industrial NAICS Cogen",F84="NAICS-22 Cogen")),FALSE,IF(AND($P$3=FALSE,OR(F84="Commercial NAICS Cogen",F84="Commercial NAICS Non-Cogen",F84="Industrial NAICS Cogen", F84="industrial NAICS non-Cogen")),FALSE, TRUE))</f>
        <v/>
      </c>
    </row>
    <row r="85">
      <c r="A85" s="129" t="n">
        <v>160</v>
      </c>
      <c r="B85" s="130" t="inlineStr">
        <is>
          <t>Apache Station</t>
        </is>
      </c>
      <c r="C85" s="130" t="inlineStr">
        <is>
          <t>Arizona Electric Pwr Coop Inc</t>
        </is>
      </c>
      <c r="D85" s="129" t="n">
        <v>796</v>
      </c>
      <c r="E85" s="130" t="inlineStr">
        <is>
          <t>AZ</t>
        </is>
      </c>
      <c r="F85" s="130" t="inlineStr">
        <is>
          <t>Electric Utility</t>
        </is>
      </c>
      <c r="G85" s="130" t="inlineStr">
        <is>
          <t>GT</t>
        </is>
      </c>
      <c r="H85" s="130" t="inlineStr">
        <is>
          <t>DFO</t>
        </is>
      </c>
      <c r="I85" s="130" t="inlineStr">
        <is>
          <t>DFO</t>
        </is>
      </c>
      <c r="J85" s="131" t="n">
        <v>0</v>
      </c>
      <c r="K85" s="129" t="n">
        <v>2020</v>
      </c>
      <c r="L85" s="120">
        <f>IF(VLOOKUP(H85,'Cross-Page Data'!$D$4:$F$48,3,FALSE)="natural gas",VLOOKUP(G85,'Cross-Page Data'!$I$4:$J$19,2,FALSE),IF(VLOOKUP(H85,'Cross-Page Data'!$D$4:$F$48,3,FALSE)="solar",IF(G85="PV","solar PV","solar thermal"),IF(VLOOKUP(H85,'Cross-Page Data'!$D$4:$F$48,3,FALSE)="wind",VLOOKUP(G85,'Cross-Page Data'!$I$4:$J$19,2,FALSE),IF(VLOOKUP(H85,'Cross-Page Data'!$D$4:$F$48,3,FALSE)="hydro",VLOOKUP(G85,'Cross-Page Data'!$I$4:$J$19,2,FALSE),VLOOKUP(H85,'Cross-Page Data'!$D$4:$F$48,3,FALSE)))))</f>
        <v/>
      </c>
      <c r="M85" s="120">
        <f>IF(AND($P$2=FALSE,OR(F85="Commercial NAICS Cogen",F85="Industrial NAICS Cogen",F85="NAICS-22 Cogen")),FALSE,IF(AND($P$3=FALSE,OR(F85="Commercial NAICS Cogen",F85="Commercial NAICS Non-Cogen",F85="Industrial NAICS Cogen", F85="industrial NAICS non-Cogen")),FALSE, TRUE))</f>
        <v/>
      </c>
    </row>
    <row r="86">
      <c r="A86" s="129" t="n">
        <v>160</v>
      </c>
      <c r="B86" s="130" t="inlineStr">
        <is>
          <t>Apache Station</t>
        </is>
      </c>
      <c r="C86" s="130" t="inlineStr">
        <is>
          <t>Arizona Electric Pwr Coop Inc</t>
        </is>
      </c>
      <c r="D86" s="129" t="n">
        <v>796</v>
      </c>
      <c r="E86" s="130" t="inlineStr">
        <is>
          <t>AZ</t>
        </is>
      </c>
      <c r="F86" s="130" t="inlineStr">
        <is>
          <t>Electric Utility</t>
        </is>
      </c>
      <c r="G86" s="130" t="inlineStr">
        <is>
          <t>GT</t>
        </is>
      </c>
      <c r="H86" s="130" t="inlineStr">
        <is>
          <t>NG</t>
        </is>
      </c>
      <c r="I86" s="130" t="inlineStr">
        <is>
          <t>NG</t>
        </is>
      </c>
      <c r="J86" s="131" t="n">
        <v>153469</v>
      </c>
      <c r="K86" s="129" t="n">
        <v>2020</v>
      </c>
      <c r="L86" s="120">
        <f>IF(VLOOKUP(H86,'Cross-Page Data'!$D$4:$F$48,3,FALSE)="natural gas",VLOOKUP(G86,'Cross-Page Data'!$I$4:$J$19,2,FALSE),IF(VLOOKUP(H86,'Cross-Page Data'!$D$4:$F$48,3,FALSE)="solar",IF(G86="PV","solar PV","solar thermal"),IF(VLOOKUP(H86,'Cross-Page Data'!$D$4:$F$48,3,FALSE)="wind",VLOOKUP(G86,'Cross-Page Data'!$I$4:$J$19,2,FALSE),IF(VLOOKUP(H86,'Cross-Page Data'!$D$4:$F$48,3,FALSE)="hydro",VLOOKUP(G86,'Cross-Page Data'!$I$4:$J$19,2,FALSE),VLOOKUP(H86,'Cross-Page Data'!$D$4:$F$48,3,FALSE)))))</f>
        <v/>
      </c>
      <c r="M86" s="120">
        <f>IF(AND($P$2=FALSE,OR(F86="Commercial NAICS Cogen",F86="Industrial NAICS Cogen",F86="NAICS-22 Cogen")),FALSE,IF(AND($P$3=FALSE,OR(F86="Commercial NAICS Cogen",F86="Commercial NAICS Non-Cogen",F86="Industrial NAICS Cogen", F86="industrial NAICS non-Cogen")),FALSE, TRUE))</f>
        <v/>
      </c>
    </row>
    <row r="87">
      <c r="A87" s="129" t="n">
        <v>160</v>
      </c>
      <c r="B87" s="130" t="inlineStr">
        <is>
          <t>Apache Station</t>
        </is>
      </c>
      <c r="C87" s="130" t="inlineStr">
        <is>
          <t>Arizona Electric Pwr Coop Inc</t>
        </is>
      </c>
      <c r="D87" s="129" t="n">
        <v>796</v>
      </c>
      <c r="E87" s="130" t="inlineStr">
        <is>
          <t>AZ</t>
        </is>
      </c>
      <c r="F87" s="130" t="inlineStr">
        <is>
          <t>Electric Utility</t>
        </is>
      </c>
      <c r="G87" s="130" t="inlineStr">
        <is>
          <t>ST</t>
        </is>
      </c>
      <c r="H87" s="130" t="inlineStr">
        <is>
          <t>BIT</t>
        </is>
      </c>
      <c r="I87" s="130" t="inlineStr">
        <is>
          <t>COL</t>
        </is>
      </c>
      <c r="J87" s="131" t="n">
        <v>9916.585999999999</v>
      </c>
      <c r="K87" s="129" t="n">
        <v>2020</v>
      </c>
      <c r="L87" s="120">
        <f>IF(VLOOKUP(H87,'Cross-Page Data'!$D$4:$F$48,3,FALSE)="natural gas",VLOOKUP(G87,'Cross-Page Data'!$I$4:$J$19,2,FALSE),IF(VLOOKUP(H87,'Cross-Page Data'!$D$4:$F$48,3,FALSE)="solar",IF(G87="PV","solar PV","solar thermal"),IF(VLOOKUP(H87,'Cross-Page Data'!$D$4:$F$48,3,FALSE)="wind",VLOOKUP(G87,'Cross-Page Data'!$I$4:$J$19,2,FALSE),IF(VLOOKUP(H87,'Cross-Page Data'!$D$4:$F$48,3,FALSE)="hydro",VLOOKUP(G87,'Cross-Page Data'!$I$4:$J$19,2,FALSE),VLOOKUP(H87,'Cross-Page Data'!$D$4:$F$48,3,FALSE)))))</f>
        <v/>
      </c>
      <c r="M87" s="120">
        <f>IF(AND($P$2=FALSE,OR(F87="Commercial NAICS Cogen",F87="Industrial NAICS Cogen",F87="NAICS-22 Cogen")),FALSE,IF(AND($P$3=FALSE,OR(F87="Commercial NAICS Cogen",F87="Commercial NAICS Non-Cogen",F87="Industrial NAICS Cogen", F87="industrial NAICS non-Cogen")),FALSE, TRUE))</f>
        <v/>
      </c>
    </row>
    <row r="88">
      <c r="A88" s="129" t="n">
        <v>160</v>
      </c>
      <c r="B88" s="130" t="inlineStr">
        <is>
          <t>Apache Station</t>
        </is>
      </c>
      <c r="C88" s="130" t="inlineStr">
        <is>
          <t>Arizona Electric Pwr Coop Inc</t>
        </is>
      </c>
      <c r="D88" s="129" t="n">
        <v>796</v>
      </c>
      <c r="E88" s="130" t="inlineStr">
        <is>
          <t>AZ</t>
        </is>
      </c>
      <c r="F88" s="130" t="inlineStr">
        <is>
          <t>Electric Utility</t>
        </is>
      </c>
      <c r="G88" s="130" t="inlineStr">
        <is>
          <t>ST</t>
        </is>
      </c>
      <c r="H88" s="130" t="inlineStr">
        <is>
          <t>NG</t>
        </is>
      </c>
      <c r="I88" s="130" t="inlineStr">
        <is>
          <t>NG</t>
        </is>
      </c>
      <c r="J88" s="131" t="n">
        <v>1551008.2</v>
      </c>
      <c r="K88" s="129" t="n">
        <v>2020</v>
      </c>
      <c r="L88" s="120">
        <f>IF(VLOOKUP(H88,'Cross-Page Data'!$D$4:$F$48,3,FALSE)="natural gas",VLOOKUP(G88,'Cross-Page Data'!$I$4:$J$19,2,FALSE),IF(VLOOKUP(H88,'Cross-Page Data'!$D$4:$F$48,3,FALSE)="solar",IF(G88="PV","solar PV","solar thermal"),IF(VLOOKUP(H88,'Cross-Page Data'!$D$4:$F$48,3,FALSE)="wind",VLOOKUP(G88,'Cross-Page Data'!$I$4:$J$19,2,FALSE),IF(VLOOKUP(H88,'Cross-Page Data'!$D$4:$F$48,3,FALSE)="hydro",VLOOKUP(G88,'Cross-Page Data'!$I$4:$J$19,2,FALSE),VLOOKUP(H88,'Cross-Page Data'!$D$4:$F$48,3,FALSE)))))</f>
        <v/>
      </c>
      <c r="M88" s="120">
        <f>IF(AND($P$2=FALSE,OR(F88="Commercial NAICS Cogen",F88="Industrial NAICS Cogen",F88="NAICS-22 Cogen")),FALSE,IF(AND($P$3=FALSE,OR(F88="Commercial NAICS Cogen",F88="Commercial NAICS Non-Cogen",F88="Industrial NAICS Cogen", F88="industrial NAICS non-Cogen")),FALSE, TRUE))</f>
        <v/>
      </c>
    </row>
    <row r="89">
      <c r="A89" s="129" t="n">
        <v>160</v>
      </c>
      <c r="B89" s="130" t="inlineStr">
        <is>
          <t>Apache Station</t>
        </is>
      </c>
      <c r="C89" s="130" t="inlineStr">
        <is>
          <t>Arizona Electric Pwr Coop Inc</t>
        </is>
      </c>
      <c r="D89" s="129" t="n">
        <v>796</v>
      </c>
      <c r="E89" s="130" t="inlineStr">
        <is>
          <t>AZ</t>
        </is>
      </c>
      <c r="F89" s="130" t="inlineStr">
        <is>
          <t>Electric Utility</t>
        </is>
      </c>
      <c r="G89" s="130" t="inlineStr">
        <is>
          <t>ST</t>
        </is>
      </c>
      <c r="H89" s="130" t="inlineStr">
        <is>
          <t>SUB</t>
        </is>
      </c>
      <c r="I89" s="130" t="inlineStr">
        <is>
          <t>COL</t>
        </is>
      </c>
      <c r="J89" s="131" t="n">
        <v>496020.24</v>
      </c>
      <c r="K89" s="129" t="n">
        <v>2020</v>
      </c>
      <c r="L89" s="120">
        <f>IF(VLOOKUP(H89,'Cross-Page Data'!$D$4:$F$48,3,FALSE)="natural gas",VLOOKUP(G89,'Cross-Page Data'!$I$4:$J$19,2,FALSE),IF(VLOOKUP(H89,'Cross-Page Data'!$D$4:$F$48,3,FALSE)="solar",IF(G89="PV","solar PV","solar thermal"),IF(VLOOKUP(H89,'Cross-Page Data'!$D$4:$F$48,3,FALSE)="wind",VLOOKUP(G89,'Cross-Page Data'!$I$4:$J$19,2,FALSE),IF(VLOOKUP(H89,'Cross-Page Data'!$D$4:$F$48,3,FALSE)="hydro",VLOOKUP(G89,'Cross-Page Data'!$I$4:$J$19,2,FALSE),VLOOKUP(H89,'Cross-Page Data'!$D$4:$F$48,3,FALSE)))))</f>
        <v/>
      </c>
      <c r="M89" s="120">
        <f>IF(AND($P$2=FALSE,OR(F89="Commercial NAICS Cogen",F89="Industrial NAICS Cogen",F89="NAICS-22 Cogen")),FALSE,IF(AND($P$3=FALSE,OR(F89="Commercial NAICS Cogen",F89="Commercial NAICS Non-Cogen",F89="Industrial NAICS Cogen", F89="industrial NAICS non-Cogen")),FALSE, TRUE))</f>
        <v/>
      </c>
    </row>
    <row r="90">
      <c r="A90" s="129" t="n">
        <v>165</v>
      </c>
      <c r="B90" s="130" t="inlineStr">
        <is>
          <t>GREC</t>
        </is>
      </c>
      <c r="C90" s="130" t="inlineStr">
        <is>
          <t>Grand River Dam Authority</t>
        </is>
      </c>
      <c r="D90" s="129" t="n">
        <v>7490</v>
      </c>
      <c r="E90" s="130" t="inlineStr">
        <is>
          <t>OK</t>
        </is>
      </c>
      <c r="F90" s="130" t="inlineStr">
        <is>
          <t>Electric Utility</t>
        </is>
      </c>
      <c r="G90" s="130" t="inlineStr">
        <is>
          <t>CA</t>
        </is>
      </c>
      <c r="H90" s="130" t="inlineStr">
        <is>
          <t>NG</t>
        </is>
      </c>
      <c r="I90" s="130" t="inlineStr">
        <is>
          <t>NG</t>
        </is>
      </c>
      <c r="J90" s="131" t="n">
        <v>821716</v>
      </c>
      <c r="K90" s="129" t="n">
        <v>2020</v>
      </c>
      <c r="L90" s="120">
        <f>IF(VLOOKUP(H90,'Cross-Page Data'!$D$4:$F$48,3,FALSE)="natural gas",VLOOKUP(G90,'Cross-Page Data'!$I$4:$J$19,2,FALSE),IF(VLOOKUP(H90,'Cross-Page Data'!$D$4:$F$48,3,FALSE)="solar",IF(G90="PV","solar PV","solar thermal"),IF(VLOOKUP(H90,'Cross-Page Data'!$D$4:$F$48,3,FALSE)="wind",VLOOKUP(G90,'Cross-Page Data'!$I$4:$J$19,2,FALSE),IF(VLOOKUP(H90,'Cross-Page Data'!$D$4:$F$48,3,FALSE)="hydro",VLOOKUP(G90,'Cross-Page Data'!$I$4:$J$19,2,FALSE),VLOOKUP(H90,'Cross-Page Data'!$D$4:$F$48,3,FALSE)))))</f>
        <v/>
      </c>
      <c r="M90" s="120">
        <f>IF(AND($P$2=FALSE,OR(F90="Commercial NAICS Cogen",F90="Industrial NAICS Cogen",F90="NAICS-22 Cogen")),FALSE,IF(AND($P$3=FALSE,OR(F90="Commercial NAICS Cogen",F90="Commercial NAICS Non-Cogen",F90="Industrial NAICS Cogen", F90="industrial NAICS non-Cogen")),FALSE, TRUE))</f>
        <v/>
      </c>
    </row>
    <row r="91">
      <c r="A91" s="129" t="n">
        <v>165</v>
      </c>
      <c r="B91" s="130" t="inlineStr">
        <is>
          <t>GREC</t>
        </is>
      </c>
      <c r="C91" s="130" t="inlineStr">
        <is>
          <t>Grand River Dam Authority</t>
        </is>
      </c>
      <c r="D91" s="129" t="n">
        <v>7490</v>
      </c>
      <c r="E91" s="130" t="inlineStr">
        <is>
          <t>OK</t>
        </is>
      </c>
      <c r="F91" s="130" t="inlineStr">
        <is>
          <t>Electric Utility</t>
        </is>
      </c>
      <c r="G91" s="130" t="inlineStr">
        <is>
          <t>CT</t>
        </is>
      </c>
      <c r="H91" s="130" t="inlineStr">
        <is>
          <t>NG</t>
        </is>
      </c>
      <c r="I91" s="130" t="inlineStr">
        <is>
          <t>NG</t>
        </is>
      </c>
      <c r="J91" s="131" t="n">
        <v>1630884</v>
      </c>
      <c r="K91" s="129" t="n">
        <v>2020</v>
      </c>
      <c r="L91" s="120">
        <f>IF(VLOOKUP(H91,'Cross-Page Data'!$D$4:$F$48,3,FALSE)="natural gas",VLOOKUP(G91,'Cross-Page Data'!$I$4:$J$19,2,FALSE),IF(VLOOKUP(H91,'Cross-Page Data'!$D$4:$F$48,3,FALSE)="solar",IF(G91="PV","solar PV","solar thermal"),IF(VLOOKUP(H91,'Cross-Page Data'!$D$4:$F$48,3,FALSE)="wind",VLOOKUP(G91,'Cross-Page Data'!$I$4:$J$19,2,FALSE),IF(VLOOKUP(H91,'Cross-Page Data'!$D$4:$F$48,3,FALSE)="hydro",VLOOKUP(G91,'Cross-Page Data'!$I$4:$J$19,2,FALSE),VLOOKUP(H91,'Cross-Page Data'!$D$4:$F$48,3,FALSE)))))</f>
        <v/>
      </c>
      <c r="M91" s="120">
        <f>IF(AND($P$2=FALSE,OR(F91="Commercial NAICS Cogen",F91="Industrial NAICS Cogen",F91="NAICS-22 Cogen")),FALSE,IF(AND($P$3=FALSE,OR(F91="Commercial NAICS Cogen",F91="Commercial NAICS Non-Cogen",F91="Industrial NAICS Cogen", F91="industrial NAICS non-Cogen")),FALSE, TRUE))</f>
        <v/>
      </c>
    </row>
    <row r="92">
      <c r="A92" s="129" t="n">
        <v>165</v>
      </c>
      <c r="B92" s="130" t="inlineStr">
        <is>
          <t>GREC</t>
        </is>
      </c>
      <c r="C92" s="130" t="inlineStr">
        <is>
          <t>Grand River Dam Authority</t>
        </is>
      </c>
      <c r="D92" s="129" t="n">
        <v>7490</v>
      </c>
      <c r="E92" s="130" t="inlineStr">
        <is>
          <t>OK</t>
        </is>
      </c>
      <c r="F92" s="130" t="inlineStr">
        <is>
          <t>Electric Utility</t>
        </is>
      </c>
      <c r="G92" s="130" t="inlineStr">
        <is>
          <t>ST</t>
        </is>
      </c>
      <c r="H92" s="130" t="inlineStr">
        <is>
          <t>NG</t>
        </is>
      </c>
      <c r="I92" s="130" t="inlineStr">
        <is>
          <t>NG</t>
        </is>
      </c>
      <c r="J92" s="131" t="n">
        <v>-2991.929</v>
      </c>
      <c r="K92" s="129" t="n">
        <v>2020</v>
      </c>
      <c r="L92" s="120">
        <f>IF(VLOOKUP(H92,'Cross-Page Data'!$D$4:$F$48,3,FALSE)="natural gas",VLOOKUP(G92,'Cross-Page Data'!$I$4:$J$19,2,FALSE),IF(VLOOKUP(H92,'Cross-Page Data'!$D$4:$F$48,3,FALSE)="solar",IF(G92="PV","solar PV","solar thermal"),IF(VLOOKUP(H92,'Cross-Page Data'!$D$4:$F$48,3,FALSE)="wind",VLOOKUP(G92,'Cross-Page Data'!$I$4:$J$19,2,FALSE),IF(VLOOKUP(H92,'Cross-Page Data'!$D$4:$F$48,3,FALSE)="hydro",VLOOKUP(G92,'Cross-Page Data'!$I$4:$J$19,2,FALSE),VLOOKUP(H92,'Cross-Page Data'!$D$4:$F$48,3,FALSE)))))</f>
        <v/>
      </c>
      <c r="M92" s="120">
        <f>IF(AND($P$2=FALSE,OR(F92="Commercial NAICS Cogen",F92="Industrial NAICS Cogen",F92="NAICS-22 Cogen")),FALSE,IF(AND($P$3=FALSE,OR(F92="Commercial NAICS Cogen",F92="Commercial NAICS Non-Cogen",F92="Industrial NAICS Cogen", F92="industrial NAICS non-Cogen")),FALSE, TRUE))</f>
        <v/>
      </c>
    </row>
    <row r="93">
      <c r="A93" s="129" t="n">
        <v>165</v>
      </c>
      <c r="B93" s="130" t="inlineStr">
        <is>
          <t>GREC</t>
        </is>
      </c>
      <c r="C93" s="130" t="inlineStr">
        <is>
          <t>Grand River Dam Authority</t>
        </is>
      </c>
      <c r="D93" s="129" t="n">
        <v>7490</v>
      </c>
      <c r="E93" s="130" t="inlineStr">
        <is>
          <t>OK</t>
        </is>
      </c>
      <c r="F93" s="130" t="inlineStr">
        <is>
          <t>Electric Utility</t>
        </is>
      </c>
      <c r="G93" s="130" t="inlineStr">
        <is>
          <t>ST</t>
        </is>
      </c>
      <c r="H93" s="130" t="inlineStr">
        <is>
          <t>SUB</t>
        </is>
      </c>
      <c r="I93" s="130" t="inlineStr">
        <is>
          <t>COL</t>
        </is>
      </c>
      <c r="J93" s="131" t="n">
        <v>29649.929</v>
      </c>
      <c r="K93" s="129" t="n">
        <v>2020</v>
      </c>
      <c r="L93" s="120">
        <f>IF(VLOOKUP(H93,'Cross-Page Data'!$D$4:$F$48,3,FALSE)="natural gas",VLOOKUP(G93,'Cross-Page Data'!$I$4:$J$19,2,FALSE),IF(VLOOKUP(H93,'Cross-Page Data'!$D$4:$F$48,3,FALSE)="solar",IF(G93="PV","solar PV","solar thermal"),IF(VLOOKUP(H93,'Cross-Page Data'!$D$4:$F$48,3,FALSE)="wind",VLOOKUP(G93,'Cross-Page Data'!$I$4:$J$19,2,FALSE),IF(VLOOKUP(H93,'Cross-Page Data'!$D$4:$F$48,3,FALSE)="hydro",VLOOKUP(G93,'Cross-Page Data'!$I$4:$J$19,2,FALSE),VLOOKUP(H93,'Cross-Page Data'!$D$4:$F$48,3,FALSE)))))</f>
        <v/>
      </c>
      <c r="M93" s="120">
        <f>IF(AND($P$2=FALSE,OR(F93="Commercial NAICS Cogen",F93="Industrial NAICS Cogen",F93="NAICS-22 Cogen")),FALSE,IF(AND($P$3=FALSE,OR(F93="Commercial NAICS Cogen",F93="Commercial NAICS Non-Cogen",F93="Industrial NAICS Cogen", F93="industrial NAICS non-Cogen")),FALSE, TRUE))</f>
        <v/>
      </c>
    </row>
    <row r="94">
      <c r="A94" s="129" t="n">
        <v>187</v>
      </c>
      <c r="B94" s="130" t="inlineStr">
        <is>
          <t>Degray</t>
        </is>
      </c>
      <c r="C94" s="130" t="inlineStr">
        <is>
          <t>USCE -Vickburg District</t>
        </is>
      </c>
      <c r="D94" s="129" t="n">
        <v>19406</v>
      </c>
      <c r="E94" s="130" t="inlineStr">
        <is>
          <t>AR</t>
        </is>
      </c>
      <c r="F94" s="130" t="inlineStr">
        <is>
          <t>Electric Utility</t>
        </is>
      </c>
      <c r="G94" s="130" t="inlineStr">
        <is>
          <t>HY</t>
        </is>
      </c>
      <c r="H94" s="130" t="inlineStr">
        <is>
          <t>WAT</t>
        </is>
      </c>
      <c r="I94" s="130" t="inlineStr">
        <is>
          <t>HYC</t>
        </is>
      </c>
      <c r="J94" s="131" t="n">
        <v>81086</v>
      </c>
      <c r="K94" s="129" t="n">
        <v>2020</v>
      </c>
      <c r="L94" s="120">
        <f>IF(VLOOKUP(H94,'Cross-Page Data'!$D$4:$F$48,3,FALSE)="natural gas",VLOOKUP(G94,'Cross-Page Data'!$I$4:$J$19,2,FALSE),IF(VLOOKUP(H94,'Cross-Page Data'!$D$4:$F$48,3,FALSE)="solar",IF(G94="PV","solar PV","solar thermal"),IF(VLOOKUP(H94,'Cross-Page Data'!$D$4:$F$48,3,FALSE)="wind",VLOOKUP(G94,'Cross-Page Data'!$I$4:$J$19,2,FALSE),IF(VLOOKUP(H94,'Cross-Page Data'!$D$4:$F$48,3,FALSE)="hydro",VLOOKUP(G94,'Cross-Page Data'!$I$4:$J$19,2,FALSE),VLOOKUP(H94,'Cross-Page Data'!$D$4:$F$48,3,FALSE)))))</f>
        <v/>
      </c>
      <c r="M94" s="120">
        <f>IF(AND($P$2=FALSE,OR(F94="Commercial NAICS Cogen",F94="Industrial NAICS Cogen",F94="NAICS-22 Cogen")),FALSE,IF(AND($P$3=FALSE,OR(F94="Commercial NAICS Cogen",F94="Commercial NAICS Non-Cogen",F94="Industrial NAICS Cogen", F94="industrial NAICS non-Cogen")),FALSE, TRUE))</f>
        <v/>
      </c>
    </row>
    <row r="95">
      <c r="A95" s="129" t="n">
        <v>187</v>
      </c>
      <c r="B95" s="130" t="inlineStr">
        <is>
          <t>Degray</t>
        </is>
      </c>
      <c r="C95" s="130" t="inlineStr">
        <is>
          <t>USCE -Vickburg District</t>
        </is>
      </c>
      <c r="D95" s="129" t="n">
        <v>19406</v>
      </c>
      <c r="E95" s="130" t="inlineStr">
        <is>
          <t>AR</t>
        </is>
      </c>
      <c r="F95" s="130" t="inlineStr">
        <is>
          <t>Electric Utility</t>
        </is>
      </c>
      <c r="G95" s="130" t="inlineStr">
        <is>
          <t>PS</t>
        </is>
      </c>
      <c r="H95" s="130" t="inlineStr">
        <is>
          <t>WAT</t>
        </is>
      </c>
      <c r="I95" s="130" t="inlineStr">
        <is>
          <t>HPS</t>
        </is>
      </c>
      <c r="J95" s="131" t="n">
        <v>65579</v>
      </c>
      <c r="K95" s="129" t="n">
        <v>2020</v>
      </c>
      <c r="L95" s="120">
        <f>IF(VLOOKUP(H95,'Cross-Page Data'!$D$4:$F$48,3,FALSE)="natural gas",VLOOKUP(G95,'Cross-Page Data'!$I$4:$J$19,2,FALSE),IF(VLOOKUP(H95,'Cross-Page Data'!$D$4:$F$48,3,FALSE)="solar",IF(G95="PV","solar PV","solar thermal"),IF(VLOOKUP(H95,'Cross-Page Data'!$D$4:$F$48,3,FALSE)="wind",VLOOKUP(G95,'Cross-Page Data'!$I$4:$J$19,2,FALSE),IF(VLOOKUP(H95,'Cross-Page Data'!$D$4:$F$48,3,FALSE)="hydro",VLOOKUP(G95,'Cross-Page Data'!$I$4:$J$19,2,FALSE),VLOOKUP(H95,'Cross-Page Data'!$D$4:$F$48,3,FALSE)))))</f>
        <v/>
      </c>
      <c r="M95" s="120">
        <f>IF(AND($P$2=FALSE,OR(F95="Commercial NAICS Cogen",F95="Industrial NAICS Cogen",F95="NAICS-22 Cogen")),FALSE,IF(AND($P$3=FALSE,OR(F95="Commercial NAICS Cogen",F95="Commercial NAICS Non-Cogen",F95="Industrial NAICS Cogen", F95="industrial NAICS non-Cogen")),FALSE, TRUE))</f>
        <v/>
      </c>
    </row>
    <row r="96">
      <c r="A96" s="129" t="n">
        <v>204</v>
      </c>
      <c r="B96" s="130" t="inlineStr">
        <is>
          <t>Clinton Power Station</t>
        </is>
      </c>
      <c r="C96" s="130" t="inlineStr">
        <is>
          <t>Exelon Nuclear</t>
        </is>
      </c>
      <c r="D96" s="129" t="n">
        <v>55951</v>
      </c>
      <c r="E96" s="130" t="inlineStr">
        <is>
          <t>IL</t>
        </is>
      </c>
      <c r="F96" s="130" t="inlineStr">
        <is>
          <t>NAICS-22 Non-Cogen</t>
        </is>
      </c>
      <c r="G96" s="130" t="inlineStr">
        <is>
          <t>ST</t>
        </is>
      </c>
      <c r="H96" s="130" t="inlineStr">
        <is>
          <t>NUC</t>
        </is>
      </c>
      <c r="I96" s="130" t="inlineStr">
        <is>
          <t>NUC</t>
        </is>
      </c>
      <c r="J96" s="131" t="n">
        <v>9462481</v>
      </c>
      <c r="K96" s="129" t="n">
        <v>2020</v>
      </c>
      <c r="L96" s="120">
        <f>IF(VLOOKUP(H96,'Cross-Page Data'!$D$4:$F$48,3,FALSE)="natural gas",VLOOKUP(G96,'Cross-Page Data'!$I$4:$J$19,2,FALSE),IF(VLOOKUP(H96,'Cross-Page Data'!$D$4:$F$48,3,FALSE)="solar",IF(G96="PV","solar PV","solar thermal"),IF(VLOOKUP(H96,'Cross-Page Data'!$D$4:$F$48,3,FALSE)="wind",VLOOKUP(G96,'Cross-Page Data'!$I$4:$J$19,2,FALSE),IF(VLOOKUP(H96,'Cross-Page Data'!$D$4:$F$48,3,FALSE)="hydro",VLOOKUP(G96,'Cross-Page Data'!$I$4:$J$19,2,FALSE),VLOOKUP(H96,'Cross-Page Data'!$D$4:$F$48,3,FALSE)))))</f>
        <v/>
      </c>
      <c r="M96" s="120">
        <f>IF(AND($P$2=FALSE,OR(F96="Commercial NAICS Cogen",F96="Industrial NAICS Cogen",F96="NAICS-22 Cogen")),FALSE,IF(AND($P$3=FALSE,OR(F96="Commercial NAICS Cogen",F96="Commercial NAICS Non-Cogen",F96="Industrial NAICS Cogen", F96="industrial NAICS non-Cogen")),FALSE, TRUE))</f>
        <v/>
      </c>
    </row>
    <row r="97">
      <c r="A97" s="129" t="n">
        <v>210</v>
      </c>
      <c r="B97" s="130" t="inlineStr">
        <is>
          <t>Wolf Creek Generating Station</t>
        </is>
      </c>
      <c r="C97" s="130" t="inlineStr">
        <is>
          <t>Wolf Creek Nuclear Optg Corp</t>
        </is>
      </c>
      <c r="D97" s="129" t="n">
        <v>20893</v>
      </c>
      <c r="E97" s="130" t="inlineStr">
        <is>
          <t>KS</t>
        </is>
      </c>
      <c r="F97" s="130" t="inlineStr">
        <is>
          <t>Electric Utility</t>
        </is>
      </c>
      <c r="G97" s="130" t="inlineStr">
        <is>
          <t>ST</t>
        </is>
      </c>
      <c r="H97" s="130" t="inlineStr">
        <is>
          <t>NUC</t>
        </is>
      </c>
      <c r="I97" s="130" t="inlineStr">
        <is>
          <t>NUC</t>
        </is>
      </c>
      <c r="J97" s="131" t="n">
        <v>10582482</v>
      </c>
      <c r="K97" s="129" t="n">
        <v>2020</v>
      </c>
      <c r="L97" s="120">
        <f>IF(VLOOKUP(H97,'Cross-Page Data'!$D$4:$F$48,3,FALSE)="natural gas",VLOOKUP(G97,'Cross-Page Data'!$I$4:$J$19,2,FALSE),IF(VLOOKUP(H97,'Cross-Page Data'!$D$4:$F$48,3,FALSE)="solar",IF(G97="PV","solar PV","solar thermal"),IF(VLOOKUP(H97,'Cross-Page Data'!$D$4:$F$48,3,FALSE)="wind",VLOOKUP(G97,'Cross-Page Data'!$I$4:$J$19,2,FALSE),IF(VLOOKUP(H97,'Cross-Page Data'!$D$4:$F$48,3,FALSE)="hydro",VLOOKUP(G97,'Cross-Page Data'!$I$4:$J$19,2,FALSE),VLOOKUP(H97,'Cross-Page Data'!$D$4:$F$48,3,FALSE)))))</f>
        <v/>
      </c>
      <c r="M97" s="120">
        <f>IF(AND($P$2=FALSE,OR(F97="Commercial NAICS Cogen",F97="Industrial NAICS Cogen",F97="NAICS-22 Cogen")),FALSE,IF(AND($P$3=FALSE,OR(F97="Commercial NAICS Cogen",F97="Commercial NAICS Non-Cogen",F97="Industrial NAICS Cogen", F97="industrial NAICS non-Cogen")),FALSE, TRUE))</f>
        <v/>
      </c>
    </row>
    <row r="98">
      <c r="A98" s="129" t="n">
        <v>219</v>
      </c>
      <c r="B98" s="130" t="inlineStr">
        <is>
          <t>Belden</t>
        </is>
      </c>
      <c r="C98" s="130" t="inlineStr">
        <is>
          <t>Pacific Gas &amp; Electric Co.</t>
        </is>
      </c>
      <c r="D98" s="129" t="n">
        <v>14328</v>
      </c>
      <c r="E98" s="130" t="inlineStr">
        <is>
          <t>CA</t>
        </is>
      </c>
      <c r="F98" s="130" t="inlineStr">
        <is>
          <t>Electric Utility</t>
        </is>
      </c>
      <c r="G98" s="130" t="inlineStr">
        <is>
          <t>HY</t>
        </is>
      </c>
      <c r="H98" s="130" t="inlineStr">
        <is>
          <t>WAT</t>
        </is>
      </c>
      <c r="I98" s="130" t="inlineStr">
        <is>
          <t>HYC</t>
        </is>
      </c>
      <c r="J98" s="131" t="n">
        <v>247400</v>
      </c>
      <c r="K98" s="129" t="n">
        <v>2020</v>
      </c>
      <c r="L98" s="120">
        <f>IF(VLOOKUP(H98,'Cross-Page Data'!$D$4:$F$48,3,FALSE)="natural gas",VLOOKUP(G98,'Cross-Page Data'!$I$4:$J$19,2,FALSE),IF(VLOOKUP(H98,'Cross-Page Data'!$D$4:$F$48,3,FALSE)="solar",IF(G98="PV","solar PV","solar thermal"),IF(VLOOKUP(H98,'Cross-Page Data'!$D$4:$F$48,3,FALSE)="wind",VLOOKUP(G98,'Cross-Page Data'!$I$4:$J$19,2,FALSE),IF(VLOOKUP(H98,'Cross-Page Data'!$D$4:$F$48,3,FALSE)="hydro",VLOOKUP(G98,'Cross-Page Data'!$I$4:$J$19,2,FALSE),VLOOKUP(H98,'Cross-Page Data'!$D$4:$F$48,3,FALSE)))))</f>
        <v/>
      </c>
      <c r="M98" s="120">
        <f>IF(AND($P$2=FALSE,OR(F98="Commercial NAICS Cogen",F98="Industrial NAICS Cogen",F98="NAICS-22 Cogen")),FALSE,IF(AND($P$3=FALSE,OR(F98="Commercial NAICS Cogen",F98="Commercial NAICS Non-Cogen",F98="Industrial NAICS Cogen", F98="industrial NAICS non-Cogen")),FALSE, TRUE))</f>
        <v/>
      </c>
    </row>
    <row r="99">
      <c r="A99" s="129" t="n">
        <v>223</v>
      </c>
      <c r="B99" s="130" t="inlineStr">
        <is>
          <t>Caribou 2</t>
        </is>
      </c>
      <c r="C99" s="130" t="inlineStr">
        <is>
          <t>Pacific Gas &amp; Electric Co.</t>
        </is>
      </c>
      <c r="D99" s="129" t="n">
        <v>14328</v>
      </c>
      <c r="E99" s="130" t="inlineStr">
        <is>
          <t>CA</t>
        </is>
      </c>
      <c r="F99" s="130" t="inlineStr">
        <is>
          <t>Electric Utility</t>
        </is>
      </c>
      <c r="G99" s="130" t="inlineStr">
        <is>
          <t>HY</t>
        </is>
      </c>
      <c r="H99" s="130" t="inlineStr">
        <is>
          <t>WAT</t>
        </is>
      </c>
      <c r="I99" s="130" t="inlineStr">
        <is>
          <t>HYC</t>
        </is>
      </c>
      <c r="J99" s="131" t="n">
        <v>344354</v>
      </c>
      <c r="K99" s="129" t="n">
        <v>2020</v>
      </c>
      <c r="L99" s="120">
        <f>IF(VLOOKUP(H99,'Cross-Page Data'!$D$4:$F$48,3,FALSE)="natural gas",VLOOKUP(G99,'Cross-Page Data'!$I$4:$J$19,2,FALSE),IF(VLOOKUP(H99,'Cross-Page Data'!$D$4:$F$48,3,FALSE)="solar",IF(G99="PV","solar PV","solar thermal"),IF(VLOOKUP(H99,'Cross-Page Data'!$D$4:$F$48,3,FALSE)="wind",VLOOKUP(G99,'Cross-Page Data'!$I$4:$J$19,2,FALSE),IF(VLOOKUP(H99,'Cross-Page Data'!$D$4:$F$48,3,FALSE)="hydro",VLOOKUP(G99,'Cross-Page Data'!$I$4:$J$19,2,FALSE),VLOOKUP(H99,'Cross-Page Data'!$D$4:$F$48,3,FALSE)))))</f>
        <v/>
      </c>
      <c r="M99" s="120">
        <f>IF(AND($P$2=FALSE,OR(F99="Commercial NAICS Cogen",F99="Industrial NAICS Cogen",F99="NAICS-22 Cogen")),FALSE,IF(AND($P$3=FALSE,OR(F99="Commercial NAICS Cogen",F99="Commercial NAICS Non-Cogen",F99="Industrial NAICS Cogen", F99="industrial NAICS non-Cogen")),FALSE, TRUE))</f>
        <v/>
      </c>
    </row>
    <row r="100">
      <c r="A100" s="129" t="n">
        <v>239</v>
      </c>
      <c r="B100" s="130" t="inlineStr">
        <is>
          <t>Electra</t>
        </is>
      </c>
      <c r="C100" s="130" t="inlineStr">
        <is>
          <t>Pacific Gas &amp; Electric Co.</t>
        </is>
      </c>
      <c r="D100" s="129" t="n">
        <v>14328</v>
      </c>
      <c r="E100" s="130" t="inlineStr">
        <is>
          <t>CA</t>
        </is>
      </c>
      <c r="F100" s="130" t="inlineStr">
        <is>
          <t>Electric Utility</t>
        </is>
      </c>
      <c r="G100" s="130" t="inlineStr">
        <is>
          <t>HY</t>
        </is>
      </c>
      <c r="H100" s="130" t="inlineStr">
        <is>
          <t>WAT</t>
        </is>
      </c>
      <c r="I100" s="130" t="inlineStr">
        <is>
          <t>HYC</t>
        </is>
      </c>
      <c r="J100" s="131" t="n">
        <v>286159</v>
      </c>
      <c r="K100" s="129" t="n">
        <v>2020</v>
      </c>
      <c r="L100" s="120">
        <f>IF(VLOOKUP(H100,'Cross-Page Data'!$D$4:$F$48,3,FALSE)="natural gas",VLOOKUP(G100,'Cross-Page Data'!$I$4:$J$19,2,FALSE),IF(VLOOKUP(H100,'Cross-Page Data'!$D$4:$F$48,3,FALSE)="solar",IF(G100="PV","solar PV","solar thermal"),IF(VLOOKUP(H100,'Cross-Page Data'!$D$4:$F$48,3,FALSE)="wind",VLOOKUP(G100,'Cross-Page Data'!$I$4:$J$19,2,FALSE),IF(VLOOKUP(H100,'Cross-Page Data'!$D$4:$F$48,3,FALSE)="hydro",VLOOKUP(G100,'Cross-Page Data'!$I$4:$J$19,2,FALSE),VLOOKUP(H100,'Cross-Page Data'!$D$4:$F$48,3,FALSE)))))</f>
        <v/>
      </c>
      <c r="M100" s="120">
        <f>IF(AND($P$2=FALSE,OR(F100="Commercial NAICS Cogen",F100="Industrial NAICS Cogen",F100="NAICS-22 Cogen")),FALSE,IF(AND($P$3=FALSE,OR(F100="Commercial NAICS Cogen",F100="Commercial NAICS Non-Cogen",F100="Industrial NAICS Cogen", F100="industrial NAICS non-Cogen")),FALSE, TRUE))</f>
        <v/>
      </c>
    </row>
    <row r="101">
      <c r="A101" s="129" t="n">
        <v>240</v>
      </c>
      <c r="B101" s="130" t="inlineStr">
        <is>
          <t>Haas</t>
        </is>
      </c>
      <c r="C101" s="130" t="inlineStr">
        <is>
          <t>Pacific Gas &amp; Electric Co.</t>
        </is>
      </c>
      <c r="D101" s="129" t="n">
        <v>14328</v>
      </c>
      <c r="E101" s="130" t="inlineStr">
        <is>
          <t>CA</t>
        </is>
      </c>
      <c r="F101" s="130" t="inlineStr">
        <is>
          <t>Electric Utility</t>
        </is>
      </c>
      <c r="G101" s="130" t="inlineStr">
        <is>
          <t>HY</t>
        </is>
      </c>
      <c r="H101" s="130" t="inlineStr">
        <is>
          <t>WAT</t>
        </is>
      </c>
      <c r="I101" s="130" t="inlineStr">
        <is>
          <t>HYC</t>
        </is>
      </c>
      <c r="J101" s="131" t="n">
        <v>204472</v>
      </c>
      <c r="K101" s="129" t="n">
        <v>2020</v>
      </c>
      <c r="L101" s="120">
        <f>IF(VLOOKUP(H101,'Cross-Page Data'!$D$4:$F$48,3,FALSE)="natural gas",VLOOKUP(G101,'Cross-Page Data'!$I$4:$J$19,2,FALSE),IF(VLOOKUP(H101,'Cross-Page Data'!$D$4:$F$48,3,FALSE)="solar",IF(G101="PV","solar PV","solar thermal"),IF(VLOOKUP(H101,'Cross-Page Data'!$D$4:$F$48,3,FALSE)="wind",VLOOKUP(G101,'Cross-Page Data'!$I$4:$J$19,2,FALSE),IF(VLOOKUP(H101,'Cross-Page Data'!$D$4:$F$48,3,FALSE)="hydro",VLOOKUP(G101,'Cross-Page Data'!$I$4:$J$19,2,FALSE),VLOOKUP(H101,'Cross-Page Data'!$D$4:$F$48,3,FALSE)))))</f>
        <v/>
      </c>
      <c r="M101" s="120">
        <f>IF(AND($P$2=FALSE,OR(F101="Commercial NAICS Cogen",F101="Industrial NAICS Cogen",F101="NAICS-22 Cogen")),FALSE,IF(AND($P$3=FALSE,OR(F101="Commercial NAICS Cogen",F101="Commercial NAICS Non-Cogen",F101="Industrial NAICS Cogen", F101="industrial NAICS non-Cogen")),FALSE, TRUE))</f>
        <v/>
      </c>
    </row>
    <row r="102">
      <c r="A102" s="129" t="n">
        <v>246</v>
      </c>
      <c r="B102" s="130" t="inlineStr">
        <is>
          <t>Humboldt Bay</t>
        </is>
      </c>
      <c r="C102" s="130" t="inlineStr">
        <is>
          <t>Pacific Gas &amp; Electric Co.</t>
        </is>
      </c>
      <c r="D102" s="129" t="n">
        <v>14328</v>
      </c>
      <c r="E102" s="130" t="inlineStr">
        <is>
          <t>CA</t>
        </is>
      </c>
      <c r="F102" s="130" t="inlineStr">
        <is>
          <t>Electric Utility</t>
        </is>
      </c>
      <c r="G102" s="130" t="inlineStr">
        <is>
          <t>IC</t>
        </is>
      </c>
      <c r="H102" s="130" t="inlineStr">
        <is>
          <t>DFO</t>
        </is>
      </c>
      <c r="I102" s="130" t="inlineStr">
        <is>
          <t>DFO</t>
        </is>
      </c>
      <c r="J102" s="131" t="n">
        <v>3530.903</v>
      </c>
      <c r="K102" s="129" t="n">
        <v>2020</v>
      </c>
      <c r="L102" s="120">
        <f>IF(VLOOKUP(H102,'Cross-Page Data'!$D$4:$F$48,3,FALSE)="natural gas",VLOOKUP(G102,'Cross-Page Data'!$I$4:$J$19,2,FALSE),IF(VLOOKUP(H102,'Cross-Page Data'!$D$4:$F$48,3,FALSE)="solar",IF(G102="PV","solar PV","solar thermal"),IF(VLOOKUP(H102,'Cross-Page Data'!$D$4:$F$48,3,FALSE)="wind",VLOOKUP(G102,'Cross-Page Data'!$I$4:$J$19,2,FALSE),IF(VLOOKUP(H102,'Cross-Page Data'!$D$4:$F$48,3,FALSE)="hydro",VLOOKUP(G102,'Cross-Page Data'!$I$4:$J$19,2,FALSE),VLOOKUP(H102,'Cross-Page Data'!$D$4:$F$48,3,FALSE)))))</f>
        <v/>
      </c>
      <c r="M102" s="120">
        <f>IF(AND($P$2=FALSE,OR(F102="Commercial NAICS Cogen",F102="Industrial NAICS Cogen",F102="NAICS-22 Cogen")),FALSE,IF(AND($P$3=FALSE,OR(F102="Commercial NAICS Cogen",F102="Commercial NAICS Non-Cogen",F102="Industrial NAICS Cogen", F102="industrial NAICS non-Cogen")),FALSE, TRUE))</f>
        <v/>
      </c>
    </row>
    <row r="103">
      <c r="A103" s="129" t="n">
        <v>246</v>
      </c>
      <c r="B103" s="130" t="inlineStr">
        <is>
          <t>Humboldt Bay</t>
        </is>
      </c>
      <c r="C103" s="130" t="inlineStr">
        <is>
          <t>Pacific Gas &amp; Electric Co.</t>
        </is>
      </c>
      <c r="D103" s="129" t="n">
        <v>14328</v>
      </c>
      <c r="E103" s="130" t="inlineStr">
        <is>
          <t>CA</t>
        </is>
      </c>
      <c r="F103" s="130" t="inlineStr">
        <is>
          <t>Electric Utility</t>
        </is>
      </c>
      <c r="G103" s="130" t="inlineStr">
        <is>
          <t>IC</t>
        </is>
      </c>
      <c r="H103" s="130" t="inlineStr">
        <is>
          <t>NG</t>
        </is>
      </c>
      <c r="I103" s="130" t="inlineStr">
        <is>
          <t>NG</t>
        </is>
      </c>
      <c r="J103" s="131" t="n">
        <v>480804.1</v>
      </c>
      <c r="K103" s="129" t="n">
        <v>2020</v>
      </c>
      <c r="L103" s="120">
        <f>IF(VLOOKUP(H103,'Cross-Page Data'!$D$4:$F$48,3,FALSE)="natural gas",VLOOKUP(G103,'Cross-Page Data'!$I$4:$J$19,2,FALSE),IF(VLOOKUP(H103,'Cross-Page Data'!$D$4:$F$48,3,FALSE)="solar",IF(G103="PV","solar PV","solar thermal"),IF(VLOOKUP(H103,'Cross-Page Data'!$D$4:$F$48,3,FALSE)="wind",VLOOKUP(G103,'Cross-Page Data'!$I$4:$J$19,2,FALSE),IF(VLOOKUP(H103,'Cross-Page Data'!$D$4:$F$48,3,FALSE)="hydro",VLOOKUP(G103,'Cross-Page Data'!$I$4:$J$19,2,FALSE),VLOOKUP(H103,'Cross-Page Data'!$D$4:$F$48,3,FALSE)))))</f>
        <v/>
      </c>
      <c r="M103" s="120">
        <f>IF(AND($P$2=FALSE,OR(F103="Commercial NAICS Cogen",F103="Industrial NAICS Cogen",F103="NAICS-22 Cogen")),FALSE,IF(AND($P$3=FALSE,OR(F103="Commercial NAICS Cogen",F103="Commercial NAICS Non-Cogen",F103="Industrial NAICS Cogen", F103="industrial NAICS non-Cogen")),FALSE, TRUE))</f>
        <v/>
      </c>
    </row>
    <row r="104">
      <c r="A104" s="129" t="n">
        <v>246</v>
      </c>
      <c r="B104" s="130" t="inlineStr">
        <is>
          <t>Humboldt Bay</t>
        </is>
      </c>
      <c r="C104" s="130" t="inlineStr">
        <is>
          <t>Pacific Gas &amp; Electric Co.</t>
        </is>
      </c>
      <c r="D104" s="129" t="n">
        <v>14328</v>
      </c>
      <c r="E104" s="130" t="inlineStr">
        <is>
          <t>CA</t>
        </is>
      </c>
      <c r="F104" s="130" t="inlineStr">
        <is>
          <t>Electric Utility</t>
        </is>
      </c>
      <c r="G104" s="130" t="inlineStr">
        <is>
          <t>IC</t>
        </is>
      </c>
      <c r="H104" s="130" t="inlineStr">
        <is>
          <t>OBG</t>
        </is>
      </c>
      <c r="I104" s="130" t="inlineStr">
        <is>
          <t>ORW</t>
        </is>
      </c>
      <c r="J104" s="131" t="n">
        <v>0</v>
      </c>
      <c r="K104" s="129" t="n">
        <v>2020</v>
      </c>
      <c r="L104" s="120">
        <f>IF(VLOOKUP(H104,'Cross-Page Data'!$D$4:$F$48,3,FALSE)="natural gas",VLOOKUP(G104,'Cross-Page Data'!$I$4:$J$19,2,FALSE),IF(VLOOKUP(H104,'Cross-Page Data'!$D$4:$F$48,3,FALSE)="solar",IF(G104="PV","solar PV","solar thermal"),IF(VLOOKUP(H104,'Cross-Page Data'!$D$4:$F$48,3,FALSE)="wind",VLOOKUP(G104,'Cross-Page Data'!$I$4:$J$19,2,FALSE),IF(VLOOKUP(H104,'Cross-Page Data'!$D$4:$F$48,3,FALSE)="hydro",VLOOKUP(G104,'Cross-Page Data'!$I$4:$J$19,2,FALSE),VLOOKUP(H104,'Cross-Page Data'!$D$4:$F$48,3,FALSE)))))</f>
        <v/>
      </c>
      <c r="M104" s="120">
        <f>IF(AND($P$2=FALSE,OR(F104="Commercial NAICS Cogen",F104="Industrial NAICS Cogen",F104="NAICS-22 Cogen")),FALSE,IF(AND($P$3=FALSE,OR(F104="Commercial NAICS Cogen",F104="Commercial NAICS Non-Cogen",F104="Industrial NAICS Cogen", F104="industrial NAICS non-Cogen")),FALSE, TRUE))</f>
        <v/>
      </c>
    </row>
    <row r="105">
      <c r="A105" s="129" t="n">
        <v>249</v>
      </c>
      <c r="B105" s="130" t="inlineStr">
        <is>
          <t>James B Black</t>
        </is>
      </c>
      <c r="C105" s="130" t="inlineStr">
        <is>
          <t>Pacific Gas &amp; Electric Co.</t>
        </is>
      </c>
      <c r="D105" s="129" t="n">
        <v>14328</v>
      </c>
      <c r="E105" s="130" t="inlineStr">
        <is>
          <t>CA</t>
        </is>
      </c>
      <c r="F105" s="130" t="inlineStr">
        <is>
          <t>Electric Utility</t>
        </is>
      </c>
      <c r="G105" s="130" t="inlineStr">
        <is>
          <t>HY</t>
        </is>
      </c>
      <c r="H105" s="130" t="inlineStr">
        <is>
          <t>WAT</t>
        </is>
      </c>
      <c r="I105" s="130" t="inlineStr">
        <is>
          <t>HYC</t>
        </is>
      </c>
      <c r="J105" s="131" t="n">
        <v>449611</v>
      </c>
      <c r="K105" s="129" t="n">
        <v>2020</v>
      </c>
      <c r="L105" s="120">
        <f>IF(VLOOKUP(H105,'Cross-Page Data'!$D$4:$F$48,3,FALSE)="natural gas",VLOOKUP(G105,'Cross-Page Data'!$I$4:$J$19,2,FALSE),IF(VLOOKUP(H105,'Cross-Page Data'!$D$4:$F$48,3,FALSE)="solar",IF(G105="PV","solar PV","solar thermal"),IF(VLOOKUP(H105,'Cross-Page Data'!$D$4:$F$48,3,FALSE)="wind",VLOOKUP(G105,'Cross-Page Data'!$I$4:$J$19,2,FALSE),IF(VLOOKUP(H105,'Cross-Page Data'!$D$4:$F$48,3,FALSE)="hydro",VLOOKUP(G105,'Cross-Page Data'!$I$4:$J$19,2,FALSE),VLOOKUP(H105,'Cross-Page Data'!$D$4:$F$48,3,FALSE)))))</f>
        <v/>
      </c>
      <c r="M105" s="120">
        <f>IF(AND($P$2=FALSE,OR(F105="Commercial NAICS Cogen",F105="Industrial NAICS Cogen",F105="NAICS-22 Cogen")),FALSE,IF(AND($P$3=FALSE,OR(F105="Commercial NAICS Cogen",F105="Commercial NAICS Non-Cogen",F105="Industrial NAICS Cogen", F105="industrial NAICS non-Cogen")),FALSE, TRUE))</f>
        <v/>
      </c>
    </row>
    <row r="106">
      <c r="A106" s="129" t="n">
        <v>260</v>
      </c>
      <c r="B106" s="130" t="inlineStr">
        <is>
          <t>Dynegy Moss Landing Power Plant Hybrid</t>
        </is>
      </c>
      <c r="C106" s="130" t="inlineStr">
        <is>
          <t>Dynegy -Moss Landing LLC</t>
        </is>
      </c>
      <c r="D106" s="129" t="n">
        <v>54802</v>
      </c>
      <c r="E106" s="130" t="inlineStr">
        <is>
          <t>CA</t>
        </is>
      </c>
      <c r="F106" s="130" t="inlineStr">
        <is>
          <t>NAICS-22 Non-Cogen</t>
        </is>
      </c>
      <c r="G106" s="130" t="inlineStr">
        <is>
          <t>CA</t>
        </is>
      </c>
      <c r="H106" s="130" t="inlineStr">
        <is>
          <t>NG</t>
        </is>
      </c>
      <c r="I106" s="130" t="inlineStr">
        <is>
          <t>NG</t>
        </is>
      </c>
      <c r="J106" s="131" t="n">
        <v>1823432</v>
      </c>
      <c r="K106" s="129" t="n">
        <v>2020</v>
      </c>
      <c r="L106" s="120">
        <f>IF(VLOOKUP(H106,'Cross-Page Data'!$D$4:$F$48,3,FALSE)="natural gas",VLOOKUP(G106,'Cross-Page Data'!$I$4:$J$19,2,FALSE),IF(VLOOKUP(H106,'Cross-Page Data'!$D$4:$F$48,3,FALSE)="solar",IF(G106="PV","solar PV","solar thermal"),IF(VLOOKUP(H106,'Cross-Page Data'!$D$4:$F$48,3,FALSE)="wind",VLOOKUP(G106,'Cross-Page Data'!$I$4:$J$19,2,FALSE),IF(VLOOKUP(H106,'Cross-Page Data'!$D$4:$F$48,3,FALSE)="hydro",VLOOKUP(G106,'Cross-Page Data'!$I$4:$J$19,2,FALSE),VLOOKUP(H106,'Cross-Page Data'!$D$4:$F$48,3,FALSE)))))</f>
        <v/>
      </c>
      <c r="M106" s="120">
        <f>IF(AND($P$2=FALSE,OR(F106="Commercial NAICS Cogen",F106="Industrial NAICS Cogen",F106="NAICS-22 Cogen")),FALSE,IF(AND($P$3=FALSE,OR(F106="Commercial NAICS Cogen",F106="Commercial NAICS Non-Cogen",F106="Industrial NAICS Cogen", F106="industrial NAICS non-Cogen")),FALSE, TRUE))</f>
        <v/>
      </c>
    </row>
    <row r="107">
      <c r="A107" s="129" t="n">
        <v>260</v>
      </c>
      <c r="B107" s="130" t="inlineStr">
        <is>
          <t>Dynegy Moss Landing Power Plant Hybrid</t>
        </is>
      </c>
      <c r="C107" s="130" t="inlineStr">
        <is>
          <t>Dynegy -Moss Landing LLC</t>
        </is>
      </c>
      <c r="D107" s="129" t="n">
        <v>54802</v>
      </c>
      <c r="E107" s="130" t="inlineStr">
        <is>
          <t>CA</t>
        </is>
      </c>
      <c r="F107" s="130" t="inlineStr">
        <is>
          <t>NAICS-22 Non-Cogen</t>
        </is>
      </c>
      <c r="G107" s="130" t="inlineStr">
        <is>
          <t>CT</t>
        </is>
      </c>
      <c r="H107" s="130" t="inlineStr">
        <is>
          <t>NG</t>
        </is>
      </c>
      <c r="I107" s="130" t="inlineStr">
        <is>
          <t>NG</t>
        </is>
      </c>
      <c r="J107" s="131" t="n">
        <v>3399600</v>
      </c>
      <c r="K107" s="129" t="n">
        <v>2020</v>
      </c>
      <c r="L107" s="120">
        <f>IF(VLOOKUP(H107,'Cross-Page Data'!$D$4:$F$48,3,FALSE)="natural gas",VLOOKUP(G107,'Cross-Page Data'!$I$4:$J$19,2,FALSE),IF(VLOOKUP(H107,'Cross-Page Data'!$D$4:$F$48,3,FALSE)="solar",IF(G107="PV","solar PV","solar thermal"),IF(VLOOKUP(H107,'Cross-Page Data'!$D$4:$F$48,3,FALSE)="wind",VLOOKUP(G107,'Cross-Page Data'!$I$4:$J$19,2,FALSE),IF(VLOOKUP(H107,'Cross-Page Data'!$D$4:$F$48,3,FALSE)="hydro",VLOOKUP(G107,'Cross-Page Data'!$I$4:$J$19,2,FALSE),VLOOKUP(H107,'Cross-Page Data'!$D$4:$F$48,3,FALSE)))))</f>
        <v/>
      </c>
      <c r="M107" s="120">
        <f>IF(AND($P$2=FALSE,OR(F107="Commercial NAICS Cogen",F107="Industrial NAICS Cogen",F107="NAICS-22 Cogen")),FALSE,IF(AND($P$3=FALSE,OR(F107="Commercial NAICS Cogen",F107="Commercial NAICS Non-Cogen",F107="Industrial NAICS Cogen", F107="industrial NAICS non-Cogen")),FALSE, TRUE))</f>
        <v/>
      </c>
    </row>
    <row r="108">
      <c r="A108" s="129" t="n">
        <v>267</v>
      </c>
      <c r="B108" s="130" t="inlineStr">
        <is>
          <t>Pit 4</t>
        </is>
      </c>
      <c r="C108" s="130" t="inlineStr">
        <is>
          <t>Pacific Gas &amp; Electric Co.</t>
        </is>
      </c>
      <c r="D108" s="129" t="n">
        <v>14328</v>
      </c>
      <c r="E108" s="130" t="inlineStr">
        <is>
          <t>CA</t>
        </is>
      </c>
      <c r="F108" s="130" t="inlineStr">
        <is>
          <t>Electric Utility</t>
        </is>
      </c>
      <c r="G108" s="130" t="inlineStr">
        <is>
          <t>HY</t>
        </is>
      </c>
      <c r="H108" s="130" t="inlineStr">
        <is>
          <t>WAT</t>
        </is>
      </c>
      <c r="I108" s="130" t="inlineStr">
        <is>
          <t>HYC</t>
        </is>
      </c>
      <c r="J108" s="131" t="n">
        <v>330935</v>
      </c>
      <c r="K108" s="129" t="n">
        <v>2020</v>
      </c>
      <c r="L108" s="120">
        <f>IF(VLOOKUP(H108,'Cross-Page Data'!$D$4:$F$48,3,FALSE)="natural gas",VLOOKUP(G108,'Cross-Page Data'!$I$4:$J$19,2,FALSE),IF(VLOOKUP(H108,'Cross-Page Data'!$D$4:$F$48,3,FALSE)="solar",IF(G108="PV","solar PV","solar thermal"),IF(VLOOKUP(H108,'Cross-Page Data'!$D$4:$F$48,3,FALSE)="wind",VLOOKUP(G108,'Cross-Page Data'!$I$4:$J$19,2,FALSE),IF(VLOOKUP(H108,'Cross-Page Data'!$D$4:$F$48,3,FALSE)="hydro",VLOOKUP(G108,'Cross-Page Data'!$I$4:$J$19,2,FALSE),VLOOKUP(H108,'Cross-Page Data'!$D$4:$F$48,3,FALSE)))))</f>
        <v/>
      </c>
      <c r="M108" s="120">
        <f>IF(AND($P$2=FALSE,OR(F108="Commercial NAICS Cogen",F108="Industrial NAICS Cogen",F108="NAICS-22 Cogen")),FALSE,IF(AND($P$3=FALSE,OR(F108="Commercial NAICS Cogen",F108="Commercial NAICS Non-Cogen",F108="Industrial NAICS Cogen", F108="industrial NAICS non-Cogen")),FALSE, TRUE))</f>
        <v/>
      </c>
    </row>
    <row r="109">
      <c r="A109" s="129" t="n">
        <v>268</v>
      </c>
      <c r="B109" s="130" t="inlineStr">
        <is>
          <t>Pit 5</t>
        </is>
      </c>
      <c r="C109" s="130" t="inlineStr">
        <is>
          <t>Pacific Gas &amp; Electric Co.</t>
        </is>
      </c>
      <c r="D109" s="129" t="n">
        <v>14328</v>
      </c>
      <c r="E109" s="130" t="inlineStr">
        <is>
          <t>CA</t>
        </is>
      </c>
      <c r="F109" s="130" t="inlineStr">
        <is>
          <t>Electric Utility</t>
        </is>
      </c>
      <c r="G109" s="130" t="inlineStr">
        <is>
          <t>HY</t>
        </is>
      </c>
      <c r="H109" s="130" t="inlineStr">
        <is>
          <t>WAT</t>
        </is>
      </c>
      <c r="I109" s="130" t="inlineStr">
        <is>
          <t>HYC</t>
        </is>
      </c>
      <c r="J109" s="131" t="n">
        <v>547242</v>
      </c>
      <c r="K109" s="129" t="n">
        <v>2020</v>
      </c>
      <c r="L109" s="120">
        <f>IF(VLOOKUP(H109,'Cross-Page Data'!$D$4:$F$48,3,FALSE)="natural gas",VLOOKUP(G109,'Cross-Page Data'!$I$4:$J$19,2,FALSE),IF(VLOOKUP(H109,'Cross-Page Data'!$D$4:$F$48,3,FALSE)="solar",IF(G109="PV","solar PV","solar thermal"),IF(VLOOKUP(H109,'Cross-Page Data'!$D$4:$F$48,3,FALSE)="wind",VLOOKUP(G109,'Cross-Page Data'!$I$4:$J$19,2,FALSE),IF(VLOOKUP(H109,'Cross-Page Data'!$D$4:$F$48,3,FALSE)="hydro",VLOOKUP(G109,'Cross-Page Data'!$I$4:$J$19,2,FALSE),VLOOKUP(H109,'Cross-Page Data'!$D$4:$F$48,3,FALSE)))))</f>
        <v/>
      </c>
      <c r="M109" s="120">
        <f>IF(AND($P$2=FALSE,OR(F109="Commercial NAICS Cogen",F109="Industrial NAICS Cogen",F109="NAICS-22 Cogen")),FALSE,IF(AND($P$3=FALSE,OR(F109="Commercial NAICS Cogen",F109="Commercial NAICS Non-Cogen",F109="Industrial NAICS Cogen", F109="industrial NAICS non-Cogen")),FALSE, TRUE))</f>
        <v/>
      </c>
    </row>
    <row r="110">
      <c r="A110" s="129" t="n">
        <v>270</v>
      </c>
      <c r="B110" s="130" t="inlineStr">
        <is>
          <t>Pit 7</t>
        </is>
      </c>
      <c r="C110" s="130" t="inlineStr">
        <is>
          <t>Pacific Gas &amp; Electric Co.</t>
        </is>
      </c>
      <c r="D110" s="129" t="n">
        <v>14328</v>
      </c>
      <c r="E110" s="130" t="inlineStr">
        <is>
          <t>CA</t>
        </is>
      </c>
      <c r="F110" s="130" t="inlineStr">
        <is>
          <t>Electric Utility</t>
        </is>
      </c>
      <c r="G110" s="130" t="inlineStr">
        <is>
          <t>HY</t>
        </is>
      </c>
      <c r="H110" s="130" t="inlineStr">
        <is>
          <t>WAT</t>
        </is>
      </c>
      <c r="I110" s="130" t="inlineStr">
        <is>
          <t>HYC</t>
        </is>
      </c>
      <c r="J110" s="131" t="n">
        <v>314550</v>
      </c>
      <c r="K110" s="129" t="n">
        <v>2020</v>
      </c>
      <c r="L110" s="120">
        <f>IF(VLOOKUP(H110,'Cross-Page Data'!$D$4:$F$48,3,FALSE)="natural gas",VLOOKUP(G110,'Cross-Page Data'!$I$4:$J$19,2,FALSE),IF(VLOOKUP(H110,'Cross-Page Data'!$D$4:$F$48,3,FALSE)="solar",IF(G110="PV","solar PV","solar thermal"),IF(VLOOKUP(H110,'Cross-Page Data'!$D$4:$F$48,3,FALSE)="wind",VLOOKUP(G110,'Cross-Page Data'!$I$4:$J$19,2,FALSE),IF(VLOOKUP(H110,'Cross-Page Data'!$D$4:$F$48,3,FALSE)="hydro",VLOOKUP(G110,'Cross-Page Data'!$I$4:$J$19,2,FALSE),VLOOKUP(H110,'Cross-Page Data'!$D$4:$F$48,3,FALSE)))))</f>
        <v/>
      </c>
      <c r="M110" s="120">
        <f>IF(AND($P$2=FALSE,OR(F110="Commercial NAICS Cogen",F110="Industrial NAICS Cogen",F110="NAICS-22 Cogen")),FALSE,IF(AND($P$3=FALSE,OR(F110="Commercial NAICS Cogen",F110="Commercial NAICS Non-Cogen",F110="Industrial NAICS Cogen", F110="industrial NAICS non-Cogen")),FALSE, TRUE))</f>
        <v/>
      </c>
    </row>
    <row r="111">
      <c r="A111" s="129" t="n">
        <v>272</v>
      </c>
      <c r="B111" s="130" t="inlineStr">
        <is>
          <t>Poe</t>
        </is>
      </c>
      <c r="C111" s="130" t="inlineStr">
        <is>
          <t>Pacific Gas &amp; Electric Co.</t>
        </is>
      </c>
      <c r="D111" s="129" t="n">
        <v>14328</v>
      </c>
      <c r="E111" s="130" t="inlineStr">
        <is>
          <t>CA</t>
        </is>
      </c>
      <c r="F111" s="130" t="inlineStr">
        <is>
          <t>Electric Utility</t>
        </is>
      </c>
      <c r="G111" s="130" t="inlineStr">
        <is>
          <t>HY</t>
        </is>
      </c>
      <c r="H111" s="130" t="inlineStr">
        <is>
          <t>WAT</t>
        </is>
      </c>
      <c r="I111" s="130" t="inlineStr">
        <is>
          <t>HYC</t>
        </is>
      </c>
      <c r="J111" s="131" t="n">
        <v>236234</v>
      </c>
      <c r="K111" s="129" t="n">
        <v>2020</v>
      </c>
      <c r="L111" s="120">
        <f>IF(VLOOKUP(H111,'Cross-Page Data'!$D$4:$F$48,3,FALSE)="natural gas",VLOOKUP(G111,'Cross-Page Data'!$I$4:$J$19,2,FALSE),IF(VLOOKUP(H111,'Cross-Page Data'!$D$4:$F$48,3,FALSE)="solar",IF(G111="PV","solar PV","solar thermal"),IF(VLOOKUP(H111,'Cross-Page Data'!$D$4:$F$48,3,FALSE)="wind",VLOOKUP(G111,'Cross-Page Data'!$I$4:$J$19,2,FALSE),IF(VLOOKUP(H111,'Cross-Page Data'!$D$4:$F$48,3,FALSE)="hydro",VLOOKUP(G111,'Cross-Page Data'!$I$4:$J$19,2,FALSE),VLOOKUP(H111,'Cross-Page Data'!$D$4:$F$48,3,FALSE)))))</f>
        <v/>
      </c>
      <c r="M111" s="120">
        <f>IF(AND($P$2=FALSE,OR(F111="Commercial NAICS Cogen",F111="Industrial NAICS Cogen",F111="NAICS-22 Cogen")),FALSE,IF(AND($P$3=FALSE,OR(F111="Commercial NAICS Cogen",F111="Commercial NAICS Non-Cogen",F111="Industrial NAICS Cogen", F111="industrial NAICS non-Cogen")),FALSE, TRUE))</f>
        <v/>
      </c>
    </row>
    <row r="112">
      <c r="A112" s="129" t="n">
        <v>275</v>
      </c>
      <c r="B112" s="130" t="inlineStr">
        <is>
          <t>Rock Creek</t>
        </is>
      </c>
      <c r="C112" s="130" t="inlineStr">
        <is>
          <t>Pacific Gas &amp; Electric Co.</t>
        </is>
      </c>
      <c r="D112" s="129" t="n">
        <v>14328</v>
      </c>
      <c r="E112" s="130" t="inlineStr">
        <is>
          <t>CA</t>
        </is>
      </c>
      <c r="F112" s="130" t="inlineStr">
        <is>
          <t>Electric Utility</t>
        </is>
      </c>
      <c r="G112" s="130" t="inlineStr">
        <is>
          <t>HY</t>
        </is>
      </c>
      <c r="H112" s="130" t="inlineStr">
        <is>
          <t>WAT</t>
        </is>
      </c>
      <c r="I112" s="130" t="inlineStr">
        <is>
          <t>HYC</t>
        </is>
      </c>
      <c r="J112" s="131" t="n">
        <v>302018</v>
      </c>
      <c r="K112" s="129" t="n">
        <v>2020</v>
      </c>
      <c r="L112" s="120">
        <f>IF(VLOOKUP(H112,'Cross-Page Data'!$D$4:$F$48,3,FALSE)="natural gas",VLOOKUP(G112,'Cross-Page Data'!$I$4:$J$19,2,FALSE),IF(VLOOKUP(H112,'Cross-Page Data'!$D$4:$F$48,3,FALSE)="solar",IF(G112="PV","solar PV","solar thermal"),IF(VLOOKUP(H112,'Cross-Page Data'!$D$4:$F$48,3,FALSE)="wind",VLOOKUP(G112,'Cross-Page Data'!$I$4:$J$19,2,FALSE),IF(VLOOKUP(H112,'Cross-Page Data'!$D$4:$F$48,3,FALSE)="hydro",VLOOKUP(G112,'Cross-Page Data'!$I$4:$J$19,2,FALSE),VLOOKUP(H112,'Cross-Page Data'!$D$4:$F$48,3,FALSE)))))</f>
        <v/>
      </c>
      <c r="M112" s="120">
        <f>IF(AND($P$2=FALSE,OR(F112="Commercial NAICS Cogen",F112="Industrial NAICS Cogen",F112="NAICS-22 Cogen")),FALSE,IF(AND($P$3=FALSE,OR(F112="Commercial NAICS Cogen",F112="Commercial NAICS Non-Cogen",F112="Industrial NAICS Cogen", F112="industrial NAICS non-Cogen")),FALSE, TRUE))</f>
        <v/>
      </c>
    </row>
    <row r="113">
      <c r="A113" s="129" t="n">
        <v>286</v>
      </c>
      <c r="B113" s="130" t="inlineStr">
        <is>
          <t>Geysers Unit 5-20</t>
        </is>
      </c>
      <c r="C113" s="130" t="inlineStr">
        <is>
          <t>Geysers Power Co LLC</t>
        </is>
      </c>
      <c r="D113" s="129" t="n">
        <v>7160</v>
      </c>
      <c r="E113" s="130" t="inlineStr">
        <is>
          <t>CA</t>
        </is>
      </c>
      <c r="F113" s="130" t="inlineStr">
        <is>
          <t>NAICS-22 Non-Cogen</t>
        </is>
      </c>
      <c r="G113" s="130" t="inlineStr">
        <is>
          <t>ST</t>
        </is>
      </c>
      <c r="H113" s="130" t="inlineStr">
        <is>
          <t>GEO</t>
        </is>
      </c>
      <c r="I113" s="130" t="inlineStr">
        <is>
          <t>GEO</t>
        </is>
      </c>
      <c r="J113" s="131" t="n">
        <v>4609873</v>
      </c>
      <c r="K113" s="129" t="n">
        <v>2020</v>
      </c>
      <c r="L113" s="120">
        <f>IF(VLOOKUP(H113,'Cross-Page Data'!$D$4:$F$48,3,FALSE)="natural gas",VLOOKUP(G113,'Cross-Page Data'!$I$4:$J$19,2,FALSE),IF(VLOOKUP(H113,'Cross-Page Data'!$D$4:$F$48,3,FALSE)="solar",IF(G113="PV","solar PV","solar thermal"),IF(VLOOKUP(H113,'Cross-Page Data'!$D$4:$F$48,3,FALSE)="wind",VLOOKUP(G113,'Cross-Page Data'!$I$4:$J$19,2,FALSE),IF(VLOOKUP(H113,'Cross-Page Data'!$D$4:$F$48,3,FALSE)="hydro",VLOOKUP(G113,'Cross-Page Data'!$I$4:$J$19,2,FALSE),VLOOKUP(H113,'Cross-Page Data'!$D$4:$F$48,3,FALSE)))))</f>
        <v/>
      </c>
      <c r="M113" s="120">
        <f>IF(AND($P$2=FALSE,OR(F113="Commercial NAICS Cogen",F113="Industrial NAICS Cogen",F113="NAICS-22 Cogen")),FALSE,IF(AND($P$3=FALSE,OR(F113="Commercial NAICS Cogen",F113="Commercial NAICS Non-Cogen",F113="Industrial NAICS Cogen", F113="industrial NAICS non-Cogen")),FALSE, TRUE))</f>
        <v/>
      </c>
    </row>
    <row r="114">
      <c r="A114" s="129" t="n">
        <v>298</v>
      </c>
      <c r="B114" s="130" t="inlineStr">
        <is>
          <t>Limestone</t>
        </is>
      </c>
      <c r="C114" s="130" t="inlineStr">
        <is>
          <t>NRG Texas Power LLC</t>
        </is>
      </c>
      <c r="D114" s="129" t="n">
        <v>54888</v>
      </c>
      <c r="E114" s="130" t="inlineStr">
        <is>
          <t>TX</t>
        </is>
      </c>
      <c r="F114" s="130" t="inlineStr">
        <is>
          <t>NAICS-22 Non-Cogen</t>
        </is>
      </c>
      <c r="G114" s="130" t="inlineStr">
        <is>
          <t>ST</t>
        </is>
      </c>
      <c r="H114" s="130" t="inlineStr">
        <is>
          <t>LIG</t>
        </is>
      </c>
      <c r="I114" s="130" t="inlineStr">
        <is>
          <t>COL</t>
        </is>
      </c>
      <c r="J114" s="131" t="n">
        <v>0</v>
      </c>
      <c r="K114" s="129" t="n">
        <v>2020</v>
      </c>
      <c r="L114" s="120">
        <f>IF(VLOOKUP(H114,'Cross-Page Data'!$D$4:$F$48,3,FALSE)="natural gas",VLOOKUP(G114,'Cross-Page Data'!$I$4:$J$19,2,FALSE),IF(VLOOKUP(H114,'Cross-Page Data'!$D$4:$F$48,3,FALSE)="solar",IF(G114="PV","solar PV","solar thermal"),IF(VLOOKUP(H114,'Cross-Page Data'!$D$4:$F$48,3,FALSE)="wind",VLOOKUP(G114,'Cross-Page Data'!$I$4:$J$19,2,FALSE),IF(VLOOKUP(H114,'Cross-Page Data'!$D$4:$F$48,3,FALSE)="hydro",VLOOKUP(G114,'Cross-Page Data'!$I$4:$J$19,2,FALSE),VLOOKUP(H114,'Cross-Page Data'!$D$4:$F$48,3,FALSE)))))</f>
        <v/>
      </c>
      <c r="M114" s="120">
        <f>IF(AND($P$2=FALSE,OR(F114="Commercial NAICS Cogen",F114="Industrial NAICS Cogen",F114="NAICS-22 Cogen")),FALSE,IF(AND($P$3=FALSE,OR(F114="Commercial NAICS Cogen",F114="Commercial NAICS Non-Cogen",F114="Industrial NAICS Cogen", F114="industrial NAICS non-Cogen")),FALSE, TRUE))</f>
        <v/>
      </c>
    </row>
    <row r="115">
      <c r="A115" s="129" t="n">
        <v>298</v>
      </c>
      <c r="B115" s="130" t="inlineStr">
        <is>
          <t>Limestone</t>
        </is>
      </c>
      <c r="C115" s="130" t="inlineStr">
        <is>
          <t>NRG Texas Power LLC</t>
        </is>
      </c>
      <c r="D115" s="129" t="n">
        <v>54888</v>
      </c>
      <c r="E115" s="130" t="inlineStr">
        <is>
          <t>TX</t>
        </is>
      </c>
      <c r="F115" s="130" t="inlineStr">
        <is>
          <t>NAICS-22 Non-Cogen</t>
        </is>
      </c>
      <c r="G115" s="130" t="inlineStr">
        <is>
          <t>ST</t>
        </is>
      </c>
      <c r="H115" s="130" t="inlineStr">
        <is>
          <t>NG</t>
        </is>
      </c>
      <c r="I115" s="130" t="inlineStr">
        <is>
          <t>NG</t>
        </is>
      </c>
      <c r="J115" s="131" t="n">
        <v>60051.655</v>
      </c>
      <c r="K115" s="129" t="n">
        <v>2020</v>
      </c>
      <c r="L115" s="120">
        <f>IF(VLOOKUP(H115,'Cross-Page Data'!$D$4:$F$48,3,FALSE)="natural gas",VLOOKUP(G115,'Cross-Page Data'!$I$4:$J$19,2,FALSE),IF(VLOOKUP(H115,'Cross-Page Data'!$D$4:$F$48,3,FALSE)="solar",IF(G115="PV","solar PV","solar thermal"),IF(VLOOKUP(H115,'Cross-Page Data'!$D$4:$F$48,3,FALSE)="wind",VLOOKUP(G115,'Cross-Page Data'!$I$4:$J$19,2,FALSE),IF(VLOOKUP(H115,'Cross-Page Data'!$D$4:$F$48,3,FALSE)="hydro",VLOOKUP(G115,'Cross-Page Data'!$I$4:$J$19,2,FALSE),VLOOKUP(H115,'Cross-Page Data'!$D$4:$F$48,3,FALSE)))))</f>
        <v/>
      </c>
      <c r="M115" s="120">
        <f>IF(AND($P$2=FALSE,OR(F115="Commercial NAICS Cogen",F115="Industrial NAICS Cogen",F115="NAICS-22 Cogen")),FALSE,IF(AND($P$3=FALSE,OR(F115="Commercial NAICS Cogen",F115="Commercial NAICS Non-Cogen",F115="Industrial NAICS Cogen", F115="industrial NAICS non-Cogen")),FALSE, TRUE))</f>
        <v/>
      </c>
    </row>
    <row r="116">
      <c r="A116" s="129" t="n">
        <v>298</v>
      </c>
      <c r="B116" s="130" t="inlineStr">
        <is>
          <t>Limestone</t>
        </is>
      </c>
      <c r="C116" s="130" t="inlineStr">
        <is>
          <t>NRG Texas Power LLC</t>
        </is>
      </c>
      <c r="D116" s="129" t="n">
        <v>54888</v>
      </c>
      <c r="E116" s="130" t="inlineStr">
        <is>
          <t>TX</t>
        </is>
      </c>
      <c r="F116" s="130" t="inlineStr">
        <is>
          <t>NAICS-22 Non-Cogen</t>
        </is>
      </c>
      <c r="G116" s="130" t="inlineStr">
        <is>
          <t>ST</t>
        </is>
      </c>
      <c r="H116" s="130" t="inlineStr">
        <is>
          <t>PC</t>
        </is>
      </c>
      <c r="I116" s="130" t="inlineStr">
        <is>
          <t>PC</t>
        </is>
      </c>
      <c r="J116" s="131" t="n">
        <v>0</v>
      </c>
      <c r="K116" s="129" t="n">
        <v>2020</v>
      </c>
      <c r="L116" s="120">
        <f>IF(VLOOKUP(H116,'Cross-Page Data'!$D$4:$F$48,3,FALSE)="natural gas",VLOOKUP(G116,'Cross-Page Data'!$I$4:$J$19,2,FALSE),IF(VLOOKUP(H116,'Cross-Page Data'!$D$4:$F$48,3,FALSE)="solar",IF(G116="PV","solar PV","solar thermal"),IF(VLOOKUP(H116,'Cross-Page Data'!$D$4:$F$48,3,FALSE)="wind",VLOOKUP(G116,'Cross-Page Data'!$I$4:$J$19,2,FALSE),IF(VLOOKUP(H116,'Cross-Page Data'!$D$4:$F$48,3,FALSE)="hydro",VLOOKUP(G116,'Cross-Page Data'!$I$4:$J$19,2,FALSE),VLOOKUP(H116,'Cross-Page Data'!$D$4:$F$48,3,FALSE)))))</f>
        <v/>
      </c>
      <c r="M116" s="120">
        <f>IF(AND($P$2=FALSE,OR(F116="Commercial NAICS Cogen",F116="Industrial NAICS Cogen",F116="NAICS-22 Cogen")),FALSE,IF(AND($P$3=FALSE,OR(F116="Commercial NAICS Cogen",F116="Commercial NAICS Non-Cogen",F116="Industrial NAICS Cogen", F116="industrial NAICS non-Cogen")),FALSE, TRUE))</f>
        <v/>
      </c>
    </row>
    <row r="117">
      <c r="A117" s="129" t="n">
        <v>298</v>
      </c>
      <c r="B117" s="130" t="inlineStr">
        <is>
          <t>Limestone</t>
        </is>
      </c>
      <c r="C117" s="130" t="inlineStr">
        <is>
          <t>NRG Texas Power LLC</t>
        </is>
      </c>
      <c r="D117" s="129" t="n">
        <v>54888</v>
      </c>
      <c r="E117" s="130" t="inlineStr">
        <is>
          <t>TX</t>
        </is>
      </c>
      <c r="F117" s="130" t="inlineStr">
        <is>
          <t>NAICS-22 Non-Cogen</t>
        </is>
      </c>
      <c r="G117" s="130" t="inlineStr">
        <is>
          <t>ST</t>
        </is>
      </c>
      <c r="H117" s="130" t="inlineStr">
        <is>
          <t>SUB</t>
        </is>
      </c>
      <c r="I117" s="130" t="inlineStr">
        <is>
          <t>COL</t>
        </is>
      </c>
      <c r="J117" s="131" t="n">
        <v>5656227.3</v>
      </c>
      <c r="K117" s="129" t="n">
        <v>2020</v>
      </c>
      <c r="L117" s="120">
        <f>IF(VLOOKUP(H117,'Cross-Page Data'!$D$4:$F$48,3,FALSE)="natural gas",VLOOKUP(G117,'Cross-Page Data'!$I$4:$J$19,2,FALSE),IF(VLOOKUP(H117,'Cross-Page Data'!$D$4:$F$48,3,FALSE)="solar",IF(G117="PV","solar PV","solar thermal"),IF(VLOOKUP(H117,'Cross-Page Data'!$D$4:$F$48,3,FALSE)="wind",VLOOKUP(G117,'Cross-Page Data'!$I$4:$J$19,2,FALSE),IF(VLOOKUP(H117,'Cross-Page Data'!$D$4:$F$48,3,FALSE)="hydro",VLOOKUP(G117,'Cross-Page Data'!$I$4:$J$19,2,FALSE),VLOOKUP(H117,'Cross-Page Data'!$D$4:$F$48,3,FALSE)))))</f>
        <v/>
      </c>
      <c r="M117" s="120">
        <f>IF(AND($P$2=FALSE,OR(F117="Commercial NAICS Cogen",F117="Industrial NAICS Cogen",F117="NAICS-22 Cogen")),FALSE,IF(AND($P$3=FALSE,OR(F117="Commercial NAICS Cogen",F117="Commercial NAICS Non-Cogen",F117="Industrial NAICS Cogen", F117="industrial NAICS non-Cogen")),FALSE, TRUE))</f>
        <v/>
      </c>
    </row>
    <row r="118">
      <c r="A118" s="129" t="n">
        <v>315</v>
      </c>
      <c r="B118" s="130" t="inlineStr">
        <is>
          <t>AES Alamitos LLC</t>
        </is>
      </c>
      <c r="C118" s="130" t="inlineStr">
        <is>
          <t>AES Alamitos LLC</t>
        </is>
      </c>
      <c r="D118" s="129" t="n">
        <v>22148</v>
      </c>
      <c r="E118" s="130" t="inlineStr">
        <is>
          <t>CA</t>
        </is>
      </c>
      <c r="F118" s="130" t="inlineStr">
        <is>
          <t>NAICS-22 Non-Cogen</t>
        </is>
      </c>
      <c r="G118" s="130" t="inlineStr">
        <is>
          <t>ST</t>
        </is>
      </c>
      <c r="H118" s="130" t="inlineStr">
        <is>
          <t>NG</t>
        </is>
      </c>
      <c r="I118" s="130" t="inlineStr">
        <is>
          <t>NG</t>
        </is>
      </c>
      <c r="J118" s="131" t="n">
        <v>544278</v>
      </c>
      <c r="K118" s="129" t="n">
        <v>2020</v>
      </c>
      <c r="L118" s="120">
        <f>IF(VLOOKUP(H118,'Cross-Page Data'!$D$4:$F$48,3,FALSE)="natural gas",VLOOKUP(G118,'Cross-Page Data'!$I$4:$J$19,2,FALSE),IF(VLOOKUP(H118,'Cross-Page Data'!$D$4:$F$48,3,FALSE)="solar",IF(G118="PV","solar PV","solar thermal"),IF(VLOOKUP(H118,'Cross-Page Data'!$D$4:$F$48,3,FALSE)="wind",VLOOKUP(G118,'Cross-Page Data'!$I$4:$J$19,2,FALSE),IF(VLOOKUP(H118,'Cross-Page Data'!$D$4:$F$48,3,FALSE)="hydro",VLOOKUP(G118,'Cross-Page Data'!$I$4:$J$19,2,FALSE),VLOOKUP(H118,'Cross-Page Data'!$D$4:$F$48,3,FALSE)))))</f>
        <v/>
      </c>
      <c r="M118" s="120">
        <f>IF(AND($P$2=FALSE,OR(F118="Commercial NAICS Cogen",F118="Industrial NAICS Cogen",F118="NAICS-22 Cogen")),FALSE,IF(AND($P$3=FALSE,OR(F118="Commercial NAICS Cogen",F118="Commercial NAICS Non-Cogen",F118="Industrial NAICS Cogen", F118="industrial NAICS non-Cogen")),FALSE, TRUE))</f>
        <v/>
      </c>
    </row>
    <row r="119">
      <c r="A119" s="129" t="n">
        <v>319</v>
      </c>
      <c r="B119" s="130" t="inlineStr">
        <is>
          <t>Big Creek 3</t>
        </is>
      </c>
      <c r="C119" s="130" t="inlineStr">
        <is>
          <t>Southern California Edison Co</t>
        </is>
      </c>
      <c r="D119" s="129" t="n">
        <v>17609</v>
      </c>
      <c r="E119" s="130" t="inlineStr">
        <is>
          <t>CA</t>
        </is>
      </c>
      <c r="F119" s="130" t="inlineStr">
        <is>
          <t>Electric Utility</t>
        </is>
      </c>
      <c r="G119" s="130" t="inlineStr">
        <is>
          <t>HY</t>
        </is>
      </c>
      <c r="H119" s="130" t="inlineStr">
        <is>
          <t>WAT</t>
        </is>
      </c>
      <c r="I119" s="130" t="inlineStr">
        <is>
          <t>HYC</t>
        </is>
      </c>
      <c r="J119" s="131" t="n">
        <v>404914</v>
      </c>
      <c r="K119" s="129" t="n">
        <v>2020</v>
      </c>
      <c r="L119" s="120">
        <f>IF(VLOOKUP(H119,'Cross-Page Data'!$D$4:$F$48,3,FALSE)="natural gas",VLOOKUP(G119,'Cross-Page Data'!$I$4:$J$19,2,FALSE),IF(VLOOKUP(H119,'Cross-Page Data'!$D$4:$F$48,3,FALSE)="solar",IF(G119="PV","solar PV","solar thermal"),IF(VLOOKUP(H119,'Cross-Page Data'!$D$4:$F$48,3,FALSE)="wind",VLOOKUP(G119,'Cross-Page Data'!$I$4:$J$19,2,FALSE),IF(VLOOKUP(H119,'Cross-Page Data'!$D$4:$F$48,3,FALSE)="hydro",VLOOKUP(G119,'Cross-Page Data'!$I$4:$J$19,2,FALSE),VLOOKUP(H119,'Cross-Page Data'!$D$4:$F$48,3,FALSE)))))</f>
        <v/>
      </c>
      <c r="M119" s="120">
        <f>IF(AND($P$2=FALSE,OR(F119="Commercial NAICS Cogen",F119="Industrial NAICS Cogen",F119="NAICS-22 Cogen")),FALSE,IF(AND($P$3=FALSE,OR(F119="Commercial NAICS Cogen",F119="Commercial NAICS Non-Cogen",F119="Industrial NAICS Cogen", F119="industrial NAICS non-Cogen")),FALSE, TRUE))</f>
        <v/>
      </c>
    </row>
    <row r="120">
      <c r="A120" s="129" t="n">
        <v>320</v>
      </c>
      <c r="B120" s="130" t="inlineStr">
        <is>
          <t>Big Creek 4</t>
        </is>
      </c>
      <c r="C120" s="130" t="inlineStr">
        <is>
          <t>Southern California Edison Co</t>
        </is>
      </c>
      <c r="D120" s="129" t="n">
        <v>17609</v>
      </c>
      <c r="E120" s="130" t="inlineStr">
        <is>
          <t>CA</t>
        </is>
      </c>
      <c r="F120" s="130" t="inlineStr">
        <is>
          <t>Electric Utility</t>
        </is>
      </c>
      <c r="G120" s="130" t="inlineStr">
        <is>
          <t>HY</t>
        </is>
      </c>
      <c r="H120" s="130" t="inlineStr">
        <is>
          <t>WAT</t>
        </is>
      </c>
      <c r="I120" s="130" t="inlineStr">
        <is>
          <t>HYC</t>
        </is>
      </c>
      <c r="J120" s="131" t="n">
        <v>215539</v>
      </c>
      <c r="K120" s="129" t="n">
        <v>2020</v>
      </c>
      <c r="L120" s="120">
        <f>IF(VLOOKUP(H120,'Cross-Page Data'!$D$4:$F$48,3,FALSE)="natural gas",VLOOKUP(G120,'Cross-Page Data'!$I$4:$J$19,2,FALSE),IF(VLOOKUP(H120,'Cross-Page Data'!$D$4:$F$48,3,FALSE)="solar",IF(G120="PV","solar PV","solar thermal"),IF(VLOOKUP(H120,'Cross-Page Data'!$D$4:$F$48,3,FALSE)="wind",VLOOKUP(G120,'Cross-Page Data'!$I$4:$J$19,2,FALSE),IF(VLOOKUP(H120,'Cross-Page Data'!$D$4:$F$48,3,FALSE)="hydro",VLOOKUP(G120,'Cross-Page Data'!$I$4:$J$19,2,FALSE),VLOOKUP(H120,'Cross-Page Data'!$D$4:$F$48,3,FALSE)))))</f>
        <v/>
      </c>
      <c r="M120" s="120">
        <f>IF(AND($P$2=FALSE,OR(F120="Commercial NAICS Cogen",F120="Industrial NAICS Cogen",F120="NAICS-22 Cogen")),FALSE,IF(AND($P$3=FALSE,OR(F120="Commercial NAICS Cogen",F120="Commercial NAICS Non-Cogen",F120="Industrial NAICS Cogen", F120="industrial NAICS non-Cogen")),FALSE, TRUE))</f>
        <v/>
      </c>
    </row>
    <row r="121">
      <c r="A121" s="129" t="n">
        <v>322</v>
      </c>
      <c r="B121" s="130" t="inlineStr">
        <is>
          <t>Big Creek 2A</t>
        </is>
      </c>
      <c r="C121" s="130" t="inlineStr">
        <is>
          <t>Southern California Edison Co</t>
        </is>
      </c>
      <c r="D121" s="129" t="n">
        <v>17609</v>
      </c>
      <c r="E121" s="130" t="inlineStr">
        <is>
          <t>CA</t>
        </is>
      </c>
      <c r="F121" s="130" t="inlineStr">
        <is>
          <t>Electric Utility</t>
        </is>
      </c>
      <c r="G121" s="130" t="inlineStr">
        <is>
          <t>HY</t>
        </is>
      </c>
      <c r="H121" s="130" t="inlineStr">
        <is>
          <t>WAT</t>
        </is>
      </c>
      <c r="I121" s="130" t="inlineStr">
        <is>
          <t>HYC</t>
        </is>
      </c>
      <c r="J121" s="131" t="n">
        <v>215127</v>
      </c>
      <c r="K121" s="129" t="n">
        <v>2020</v>
      </c>
      <c r="L121" s="120">
        <f>IF(VLOOKUP(H121,'Cross-Page Data'!$D$4:$F$48,3,FALSE)="natural gas",VLOOKUP(G121,'Cross-Page Data'!$I$4:$J$19,2,FALSE),IF(VLOOKUP(H121,'Cross-Page Data'!$D$4:$F$48,3,FALSE)="solar",IF(G121="PV","solar PV","solar thermal"),IF(VLOOKUP(H121,'Cross-Page Data'!$D$4:$F$48,3,FALSE)="wind",VLOOKUP(G121,'Cross-Page Data'!$I$4:$J$19,2,FALSE),IF(VLOOKUP(H121,'Cross-Page Data'!$D$4:$F$48,3,FALSE)="hydro",VLOOKUP(G121,'Cross-Page Data'!$I$4:$J$19,2,FALSE),VLOOKUP(H121,'Cross-Page Data'!$D$4:$F$48,3,FALSE)))))</f>
        <v/>
      </c>
      <c r="M121" s="120">
        <f>IF(AND($P$2=FALSE,OR(F121="Commercial NAICS Cogen",F121="Industrial NAICS Cogen",F121="NAICS-22 Cogen")),FALSE,IF(AND($P$3=FALSE,OR(F121="Commercial NAICS Cogen",F121="Commercial NAICS Non-Cogen",F121="Industrial NAICS Cogen", F121="industrial NAICS non-Cogen")),FALSE, TRUE))</f>
        <v/>
      </c>
    </row>
    <row r="122">
      <c r="A122" s="129" t="n">
        <v>335</v>
      </c>
      <c r="B122" s="130" t="inlineStr">
        <is>
          <t>AES Huntington Beach LLC</t>
        </is>
      </c>
      <c r="C122" s="130" t="inlineStr">
        <is>
          <t>AES Huntington Beach LLC</t>
        </is>
      </c>
      <c r="D122" s="129" t="n">
        <v>23693</v>
      </c>
      <c r="E122" s="130" t="inlineStr">
        <is>
          <t>CA</t>
        </is>
      </c>
      <c r="F122" s="130" t="inlineStr">
        <is>
          <t>NAICS-22 Non-Cogen</t>
        </is>
      </c>
      <c r="G122" s="130" t="inlineStr">
        <is>
          <t>ST</t>
        </is>
      </c>
      <c r="H122" s="130" t="inlineStr">
        <is>
          <t>NG</t>
        </is>
      </c>
      <c r="I122" s="130" t="inlineStr">
        <is>
          <t>NG</t>
        </is>
      </c>
      <c r="J122" s="131" t="n">
        <v>107419</v>
      </c>
      <c r="K122" s="129" t="n">
        <v>2020</v>
      </c>
      <c r="L122" s="120">
        <f>IF(VLOOKUP(H122,'Cross-Page Data'!$D$4:$F$48,3,FALSE)="natural gas",VLOOKUP(G122,'Cross-Page Data'!$I$4:$J$19,2,FALSE),IF(VLOOKUP(H122,'Cross-Page Data'!$D$4:$F$48,3,FALSE)="solar",IF(G122="PV","solar PV","solar thermal"),IF(VLOOKUP(H122,'Cross-Page Data'!$D$4:$F$48,3,FALSE)="wind",VLOOKUP(G122,'Cross-Page Data'!$I$4:$J$19,2,FALSE),IF(VLOOKUP(H122,'Cross-Page Data'!$D$4:$F$48,3,FALSE)="hydro",VLOOKUP(G122,'Cross-Page Data'!$I$4:$J$19,2,FALSE),VLOOKUP(H122,'Cross-Page Data'!$D$4:$F$48,3,FALSE)))))</f>
        <v/>
      </c>
      <c r="M122" s="120">
        <f>IF(AND($P$2=FALSE,OR(F122="Commercial NAICS Cogen",F122="Industrial NAICS Cogen",F122="NAICS-22 Cogen")),FALSE,IF(AND($P$3=FALSE,OR(F122="Commercial NAICS Cogen",F122="Commercial NAICS Non-Cogen",F122="Industrial NAICS Cogen", F122="industrial NAICS non-Cogen")),FALSE, TRUE))</f>
        <v/>
      </c>
    </row>
    <row r="123">
      <c r="A123" s="129" t="n">
        <v>344</v>
      </c>
      <c r="B123" s="130" t="inlineStr">
        <is>
          <t>Mammoth Pool</t>
        </is>
      </c>
      <c r="C123" s="130" t="inlineStr">
        <is>
          <t>Southern California Edison Co</t>
        </is>
      </c>
      <c r="D123" s="129" t="n">
        <v>17609</v>
      </c>
      <c r="E123" s="130" t="inlineStr">
        <is>
          <t>CA</t>
        </is>
      </c>
      <c r="F123" s="130" t="inlineStr">
        <is>
          <t>Electric Utility</t>
        </is>
      </c>
      <c r="G123" s="130" t="inlineStr">
        <is>
          <t>HY</t>
        </is>
      </c>
      <c r="H123" s="130" t="inlineStr">
        <is>
          <t>WAT</t>
        </is>
      </c>
      <c r="I123" s="130" t="inlineStr">
        <is>
          <t>HYC</t>
        </is>
      </c>
      <c r="J123" s="131" t="n">
        <v>320642</v>
      </c>
      <c r="K123" s="129" t="n">
        <v>2020</v>
      </c>
      <c r="L123" s="120">
        <f>IF(VLOOKUP(H123,'Cross-Page Data'!$D$4:$F$48,3,FALSE)="natural gas",VLOOKUP(G123,'Cross-Page Data'!$I$4:$J$19,2,FALSE),IF(VLOOKUP(H123,'Cross-Page Data'!$D$4:$F$48,3,FALSE)="solar",IF(G123="PV","solar PV","solar thermal"),IF(VLOOKUP(H123,'Cross-Page Data'!$D$4:$F$48,3,FALSE)="wind",VLOOKUP(G123,'Cross-Page Data'!$I$4:$J$19,2,FALSE),IF(VLOOKUP(H123,'Cross-Page Data'!$D$4:$F$48,3,FALSE)="hydro",VLOOKUP(G123,'Cross-Page Data'!$I$4:$J$19,2,FALSE),VLOOKUP(H123,'Cross-Page Data'!$D$4:$F$48,3,FALSE)))))</f>
        <v/>
      </c>
      <c r="M123" s="120">
        <f>IF(AND($P$2=FALSE,OR(F123="Commercial NAICS Cogen",F123="Industrial NAICS Cogen",F123="NAICS-22 Cogen")),FALSE,IF(AND($P$3=FALSE,OR(F123="Commercial NAICS Cogen",F123="Commercial NAICS Non-Cogen",F123="Industrial NAICS Cogen", F123="industrial NAICS non-Cogen")),FALSE, TRUE))</f>
        <v/>
      </c>
    </row>
    <row r="124">
      <c r="A124" s="129" t="n">
        <v>350</v>
      </c>
      <c r="B124" s="130" t="inlineStr">
        <is>
          <t>Ormond Beach</t>
        </is>
      </c>
      <c r="C124" s="130" t="inlineStr">
        <is>
          <t>Ormond Beach Power, LLC</t>
        </is>
      </c>
      <c r="D124" s="129" t="n">
        <v>63843</v>
      </c>
      <c r="E124" s="130" t="inlineStr">
        <is>
          <t>CA</t>
        </is>
      </c>
      <c r="F124" s="130" t="inlineStr">
        <is>
          <t>NAICS-22 Non-Cogen</t>
        </is>
      </c>
      <c r="G124" s="130" t="inlineStr">
        <is>
          <t>ST</t>
        </is>
      </c>
      <c r="H124" s="130" t="inlineStr">
        <is>
          <t>NG</t>
        </is>
      </c>
      <c r="I124" s="130" t="inlineStr">
        <is>
          <t>NG</t>
        </is>
      </c>
      <c r="J124" s="131" t="n">
        <v>726691</v>
      </c>
      <c r="K124" s="129" t="n">
        <v>2020</v>
      </c>
      <c r="L124" s="120">
        <f>IF(VLOOKUP(H124,'Cross-Page Data'!$D$4:$F$48,3,FALSE)="natural gas",VLOOKUP(G124,'Cross-Page Data'!$I$4:$J$19,2,FALSE),IF(VLOOKUP(H124,'Cross-Page Data'!$D$4:$F$48,3,FALSE)="solar",IF(G124="PV","solar PV","solar thermal"),IF(VLOOKUP(H124,'Cross-Page Data'!$D$4:$F$48,3,FALSE)="wind",VLOOKUP(G124,'Cross-Page Data'!$I$4:$J$19,2,FALSE),IF(VLOOKUP(H124,'Cross-Page Data'!$D$4:$F$48,3,FALSE)="hydro",VLOOKUP(G124,'Cross-Page Data'!$I$4:$J$19,2,FALSE),VLOOKUP(H124,'Cross-Page Data'!$D$4:$F$48,3,FALSE)))))</f>
        <v/>
      </c>
      <c r="M124" s="120">
        <f>IF(AND($P$2=FALSE,OR(F124="Commercial NAICS Cogen",F124="Industrial NAICS Cogen",F124="NAICS-22 Cogen")),FALSE,IF(AND($P$3=FALSE,OR(F124="Commercial NAICS Cogen",F124="Commercial NAICS Non-Cogen",F124="Industrial NAICS Cogen", F124="industrial NAICS non-Cogen")),FALSE, TRUE))</f>
        <v/>
      </c>
    </row>
    <row r="125">
      <c r="A125" s="129" t="n">
        <v>356</v>
      </c>
      <c r="B125" s="130" t="inlineStr">
        <is>
          <t>AES Redondo Beach LLC</t>
        </is>
      </c>
      <c r="C125" s="130" t="inlineStr">
        <is>
          <t>AES Redondo Beach LLC</t>
        </is>
      </c>
      <c r="D125" s="129" t="n">
        <v>22484</v>
      </c>
      <c r="E125" s="130" t="inlineStr">
        <is>
          <t>CA</t>
        </is>
      </c>
      <c r="F125" s="130" t="inlineStr">
        <is>
          <t>NAICS-22 Non-Cogen</t>
        </is>
      </c>
      <c r="G125" s="130" t="inlineStr">
        <is>
          <t>ST</t>
        </is>
      </c>
      <c r="H125" s="130" t="inlineStr">
        <is>
          <t>NG</t>
        </is>
      </c>
      <c r="I125" s="130" t="inlineStr">
        <is>
          <t>NG</t>
        </is>
      </c>
      <c r="J125" s="131" t="n">
        <v>307081</v>
      </c>
      <c r="K125" s="129" t="n">
        <v>2020</v>
      </c>
      <c r="L125" s="120">
        <f>IF(VLOOKUP(H125,'Cross-Page Data'!$D$4:$F$48,3,FALSE)="natural gas",VLOOKUP(G125,'Cross-Page Data'!$I$4:$J$19,2,FALSE),IF(VLOOKUP(H125,'Cross-Page Data'!$D$4:$F$48,3,FALSE)="solar",IF(G125="PV","solar PV","solar thermal"),IF(VLOOKUP(H125,'Cross-Page Data'!$D$4:$F$48,3,FALSE)="wind",VLOOKUP(G125,'Cross-Page Data'!$I$4:$J$19,2,FALSE),IF(VLOOKUP(H125,'Cross-Page Data'!$D$4:$F$48,3,FALSE)="hydro",VLOOKUP(G125,'Cross-Page Data'!$I$4:$J$19,2,FALSE),VLOOKUP(H125,'Cross-Page Data'!$D$4:$F$48,3,FALSE)))))</f>
        <v/>
      </c>
      <c r="M125" s="120">
        <f>IF(AND($P$2=FALSE,OR(F125="Commercial NAICS Cogen",F125="Industrial NAICS Cogen",F125="NAICS-22 Cogen")),FALSE,IF(AND($P$3=FALSE,OR(F125="Commercial NAICS Cogen",F125="Commercial NAICS Non-Cogen",F125="Industrial NAICS Cogen", F125="industrial NAICS non-Cogen")),FALSE, TRUE))</f>
        <v/>
      </c>
    </row>
    <row r="126">
      <c r="A126" s="129" t="n">
        <v>358</v>
      </c>
      <c r="B126" s="130" t="inlineStr">
        <is>
          <t>Mountainview Generating Station</t>
        </is>
      </c>
      <c r="C126" s="130" t="inlineStr">
        <is>
          <t>Southern California Edison Co</t>
        </is>
      </c>
      <c r="D126" s="129" t="n">
        <v>17609</v>
      </c>
      <c r="E126" s="130" t="inlineStr">
        <is>
          <t>CA</t>
        </is>
      </c>
      <c r="F126" s="130" t="inlineStr">
        <is>
          <t>Electric Utility</t>
        </is>
      </c>
      <c r="G126" s="130" t="inlineStr">
        <is>
          <t>CA</t>
        </is>
      </c>
      <c r="H126" s="130" t="inlineStr">
        <is>
          <t>NG</t>
        </is>
      </c>
      <c r="I126" s="130" t="inlineStr">
        <is>
          <t>NG</t>
        </is>
      </c>
      <c r="J126" s="131" t="n">
        <v>1112129.3</v>
      </c>
      <c r="K126" s="129" t="n">
        <v>2020</v>
      </c>
      <c r="L126" s="120">
        <f>IF(VLOOKUP(H126,'Cross-Page Data'!$D$4:$F$48,3,FALSE)="natural gas",VLOOKUP(G126,'Cross-Page Data'!$I$4:$J$19,2,FALSE),IF(VLOOKUP(H126,'Cross-Page Data'!$D$4:$F$48,3,FALSE)="solar",IF(G126="PV","solar PV","solar thermal"),IF(VLOOKUP(H126,'Cross-Page Data'!$D$4:$F$48,3,FALSE)="wind",VLOOKUP(G126,'Cross-Page Data'!$I$4:$J$19,2,FALSE),IF(VLOOKUP(H126,'Cross-Page Data'!$D$4:$F$48,3,FALSE)="hydro",VLOOKUP(G126,'Cross-Page Data'!$I$4:$J$19,2,FALSE),VLOOKUP(H126,'Cross-Page Data'!$D$4:$F$48,3,FALSE)))))</f>
        <v/>
      </c>
      <c r="M126" s="120">
        <f>IF(AND($P$2=FALSE,OR(F126="Commercial NAICS Cogen",F126="Industrial NAICS Cogen",F126="NAICS-22 Cogen")),FALSE,IF(AND($P$3=FALSE,OR(F126="Commercial NAICS Cogen",F126="Commercial NAICS Non-Cogen",F126="Industrial NAICS Cogen", F126="industrial NAICS non-Cogen")),FALSE, TRUE))</f>
        <v/>
      </c>
    </row>
    <row r="127">
      <c r="A127" s="129" t="n">
        <v>358</v>
      </c>
      <c r="B127" s="130" t="inlineStr">
        <is>
          <t>Mountainview Generating Station</t>
        </is>
      </c>
      <c r="C127" s="130" t="inlineStr">
        <is>
          <t>Southern California Edison Co</t>
        </is>
      </c>
      <c r="D127" s="129" t="n">
        <v>17609</v>
      </c>
      <c r="E127" s="130" t="inlineStr">
        <is>
          <t>CA</t>
        </is>
      </c>
      <c r="F127" s="130" t="inlineStr">
        <is>
          <t>Electric Utility</t>
        </is>
      </c>
      <c r="G127" s="130" t="inlineStr">
        <is>
          <t>CT</t>
        </is>
      </c>
      <c r="H127" s="130" t="inlineStr">
        <is>
          <t>NG</t>
        </is>
      </c>
      <c r="I127" s="130" t="inlineStr">
        <is>
          <t>NG</t>
        </is>
      </c>
      <c r="J127" s="131" t="n">
        <v>1754770.7</v>
      </c>
      <c r="K127" s="129" t="n">
        <v>2020</v>
      </c>
      <c r="L127" s="120">
        <f>IF(VLOOKUP(H127,'Cross-Page Data'!$D$4:$F$48,3,FALSE)="natural gas",VLOOKUP(G127,'Cross-Page Data'!$I$4:$J$19,2,FALSE),IF(VLOOKUP(H127,'Cross-Page Data'!$D$4:$F$48,3,FALSE)="solar",IF(G127="PV","solar PV","solar thermal"),IF(VLOOKUP(H127,'Cross-Page Data'!$D$4:$F$48,3,FALSE)="wind",VLOOKUP(G127,'Cross-Page Data'!$I$4:$J$19,2,FALSE),IF(VLOOKUP(H127,'Cross-Page Data'!$D$4:$F$48,3,FALSE)="hydro",VLOOKUP(G127,'Cross-Page Data'!$I$4:$J$19,2,FALSE),VLOOKUP(H127,'Cross-Page Data'!$D$4:$F$48,3,FALSE)))))</f>
        <v/>
      </c>
      <c r="M127" s="120">
        <f>IF(AND($P$2=FALSE,OR(F127="Commercial NAICS Cogen",F127="Industrial NAICS Cogen",F127="NAICS-22 Cogen")),FALSE,IF(AND($P$3=FALSE,OR(F127="Commercial NAICS Cogen",F127="Commercial NAICS Non-Cogen",F127="Industrial NAICS Cogen", F127="industrial NAICS non-Cogen")),FALSE, TRUE))</f>
        <v/>
      </c>
    </row>
    <row r="128">
      <c r="A128" s="129" t="n">
        <v>371</v>
      </c>
      <c r="B128" s="130" t="inlineStr">
        <is>
          <t>Columbia Generating Station</t>
        </is>
      </c>
      <c r="C128" s="130" t="inlineStr">
        <is>
          <t>Energy Northwest</t>
        </is>
      </c>
      <c r="D128" s="129" t="n">
        <v>20160</v>
      </c>
      <c r="E128" s="130" t="inlineStr">
        <is>
          <t>WA</t>
        </is>
      </c>
      <c r="F128" s="130" t="inlineStr">
        <is>
          <t>Electric Utility</t>
        </is>
      </c>
      <c r="G128" s="130" t="inlineStr">
        <is>
          <t>ST</t>
        </is>
      </c>
      <c r="H128" s="130" t="inlineStr">
        <is>
          <t>NUC</t>
        </is>
      </c>
      <c r="I128" s="130" t="inlineStr">
        <is>
          <t>NUC</t>
        </is>
      </c>
      <c r="J128" s="131" t="n">
        <v>9427050</v>
      </c>
      <c r="K128" s="129" t="n">
        <v>2020</v>
      </c>
      <c r="L128" s="120">
        <f>IF(VLOOKUP(H128,'Cross-Page Data'!$D$4:$F$48,3,FALSE)="natural gas",VLOOKUP(G128,'Cross-Page Data'!$I$4:$J$19,2,FALSE),IF(VLOOKUP(H128,'Cross-Page Data'!$D$4:$F$48,3,FALSE)="solar",IF(G128="PV","solar PV","solar thermal"),IF(VLOOKUP(H128,'Cross-Page Data'!$D$4:$F$48,3,FALSE)="wind",VLOOKUP(G128,'Cross-Page Data'!$I$4:$J$19,2,FALSE),IF(VLOOKUP(H128,'Cross-Page Data'!$D$4:$F$48,3,FALSE)="hydro",VLOOKUP(G128,'Cross-Page Data'!$I$4:$J$19,2,FALSE),VLOOKUP(H128,'Cross-Page Data'!$D$4:$F$48,3,FALSE)))))</f>
        <v/>
      </c>
      <c r="M128" s="120">
        <f>IF(AND($P$2=FALSE,OR(F128="Commercial NAICS Cogen",F128="Industrial NAICS Cogen",F128="NAICS-22 Cogen")),FALSE,IF(AND($P$3=FALSE,OR(F128="Commercial NAICS Cogen",F128="Commercial NAICS Non-Cogen",F128="Industrial NAICS Cogen", F128="industrial NAICS non-Cogen")),FALSE, TRUE))</f>
        <v/>
      </c>
    </row>
    <row r="129">
      <c r="A129" s="129" t="n">
        <v>377</v>
      </c>
      <c r="B129" s="130" t="inlineStr">
        <is>
          <t>Grayson</t>
        </is>
      </c>
      <c r="C129" s="130" t="inlineStr">
        <is>
          <t>City of Glendale - (CA)</t>
        </is>
      </c>
      <c r="D129" s="129" t="n">
        <v>7294</v>
      </c>
      <c r="E129" s="130" t="inlineStr">
        <is>
          <t>CA</t>
        </is>
      </c>
      <c r="F129" s="130" t="inlineStr">
        <is>
          <t>Electric Utility</t>
        </is>
      </c>
      <c r="G129" s="130" t="inlineStr">
        <is>
          <t>CA</t>
        </is>
      </c>
      <c r="H129" s="130" t="inlineStr">
        <is>
          <t>NG</t>
        </is>
      </c>
      <c r="I129" s="130" t="inlineStr">
        <is>
          <t>NG</t>
        </is>
      </c>
      <c r="J129" s="131" t="n">
        <v>1637</v>
      </c>
      <c r="K129" s="129" t="n">
        <v>2020</v>
      </c>
      <c r="L129" s="120">
        <f>IF(VLOOKUP(H129,'Cross-Page Data'!$D$4:$F$48,3,FALSE)="natural gas",VLOOKUP(G129,'Cross-Page Data'!$I$4:$J$19,2,FALSE),IF(VLOOKUP(H129,'Cross-Page Data'!$D$4:$F$48,3,FALSE)="solar",IF(G129="PV","solar PV","solar thermal"),IF(VLOOKUP(H129,'Cross-Page Data'!$D$4:$F$48,3,FALSE)="wind",VLOOKUP(G129,'Cross-Page Data'!$I$4:$J$19,2,FALSE),IF(VLOOKUP(H129,'Cross-Page Data'!$D$4:$F$48,3,FALSE)="hydro",VLOOKUP(G129,'Cross-Page Data'!$I$4:$J$19,2,FALSE),VLOOKUP(H129,'Cross-Page Data'!$D$4:$F$48,3,FALSE)))))</f>
        <v/>
      </c>
      <c r="M129" s="120">
        <f>IF(AND($P$2=FALSE,OR(F129="Commercial NAICS Cogen",F129="Industrial NAICS Cogen",F129="NAICS-22 Cogen")),FALSE,IF(AND($P$3=FALSE,OR(F129="Commercial NAICS Cogen",F129="Commercial NAICS Non-Cogen",F129="Industrial NAICS Cogen", F129="industrial NAICS non-Cogen")),FALSE, TRUE))</f>
        <v/>
      </c>
    </row>
    <row r="130">
      <c r="A130" s="129" t="n">
        <v>377</v>
      </c>
      <c r="B130" s="130" t="inlineStr">
        <is>
          <t>Grayson</t>
        </is>
      </c>
      <c r="C130" s="130" t="inlineStr">
        <is>
          <t>City of Glendale - (CA)</t>
        </is>
      </c>
      <c r="D130" s="129" t="n">
        <v>7294</v>
      </c>
      <c r="E130" s="130" t="inlineStr">
        <is>
          <t>CA</t>
        </is>
      </c>
      <c r="F130" s="130" t="inlineStr">
        <is>
          <t>Electric Utility</t>
        </is>
      </c>
      <c r="G130" s="130" t="inlineStr">
        <is>
          <t>CT</t>
        </is>
      </c>
      <c r="H130" s="130" t="inlineStr">
        <is>
          <t>NG</t>
        </is>
      </c>
      <c r="I130" s="130" t="inlineStr">
        <is>
          <t>NG</t>
        </is>
      </c>
      <c r="J130" s="131" t="n">
        <v>3694</v>
      </c>
      <c r="K130" s="129" t="n">
        <v>2020</v>
      </c>
      <c r="L130" s="120">
        <f>IF(VLOOKUP(H130,'Cross-Page Data'!$D$4:$F$48,3,FALSE)="natural gas",VLOOKUP(G130,'Cross-Page Data'!$I$4:$J$19,2,FALSE),IF(VLOOKUP(H130,'Cross-Page Data'!$D$4:$F$48,3,FALSE)="solar",IF(G130="PV","solar PV","solar thermal"),IF(VLOOKUP(H130,'Cross-Page Data'!$D$4:$F$48,3,FALSE)="wind",VLOOKUP(G130,'Cross-Page Data'!$I$4:$J$19,2,FALSE),IF(VLOOKUP(H130,'Cross-Page Data'!$D$4:$F$48,3,FALSE)="hydro",VLOOKUP(G130,'Cross-Page Data'!$I$4:$J$19,2,FALSE),VLOOKUP(H130,'Cross-Page Data'!$D$4:$F$48,3,FALSE)))))</f>
        <v/>
      </c>
      <c r="M130" s="120">
        <f>IF(AND($P$2=FALSE,OR(F130="Commercial NAICS Cogen",F130="Industrial NAICS Cogen",F130="NAICS-22 Cogen")),FALSE,IF(AND($P$3=FALSE,OR(F130="Commercial NAICS Cogen",F130="Commercial NAICS Non-Cogen",F130="Industrial NAICS Cogen", F130="industrial NAICS non-Cogen")),FALSE, TRUE))</f>
        <v/>
      </c>
    </row>
    <row r="131">
      <c r="A131" s="129" t="n">
        <v>377</v>
      </c>
      <c r="B131" s="130" t="inlineStr">
        <is>
          <t>Grayson</t>
        </is>
      </c>
      <c r="C131" s="130" t="inlineStr">
        <is>
          <t>City of Glendale - (CA)</t>
        </is>
      </c>
      <c r="D131" s="129" t="n">
        <v>7294</v>
      </c>
      <c r="E131" s="130" t="inlineStr">
        <is>
          <t>CA</t>
        </is>
      </c>
      <c r="F131" s="130" t="inlineStr">
        <is>
          <t>Electric Utility</t>
        </is>
      </c>
      <c r="G131" s="130" t="inlineStr">
        <is>
          <t>GT</t>
        </is>
      </c>
      <c r="H131" s="130" t="inlineStr">
        <is>
          <t>NG</t>
        </is>
      </c>
      <c r="I131" s="130" t="inlineStr">
        <is>
          <t>NG</t>
        </is>
      </c>
      <c r="J131" s="131" t="n">
        <v>19119</v>
      </c>
      <c r="K131" s="129" t="n">
        <v>2020</v>
      </c>
      <c r="L131" s="120">
        <f>IF(VLOOKUP(H131,'Cross-Page Data'!$D$4:$F$48,3,FALSE)="natural gas",VLOOKUP(G131,'Cross-Page Data'!$I$4:$J$19,2,FALSE),IF(VLOOKUP(H131,'Cross-Page Data'!$D$4:$F$48,3,FALSE)="solar",IF(G131="PV","solar PV","solar thermal"),IF(VLOOKUP(H131,'Cross-Page Data'!$D$4:$F$48,3,FALSE)="wind",VLOOKUP(G131,'Cross-Page Data'!$I$4:$J$19,2,FALSE),IF(VLOOKUP(H131,'Cross-Page Data'!$D$4:$F$48,3,FALSE)="hydro",VLOOKUP(G131,'Cross-Page Data'!$I$4:$J$19,2,FALSE),VLOOKUP(H131,'Cross-Page Data'!$D$4:$F$48,3,FALSE)))))</f>
        <v/>
      </c>
      <c r="M131" s="120">
        <f>IF(AND($P$2=FALSE,OR(F131="Commercial NAICS Cogen",F131="Industrial NAICS Cogen",F131="NAICS-22 Cogen")),FALSE,IF(AND($P$3=FALSE,OR(F131="Commercial NAICS Cogen",F131="Commercial NAICS Non-Cogen",F131="Industrial NAICS Cogen", F131="industrial NAICS non-Cogen")),FALSE, TRUE))</f>
        <v/>
      </c>
    </row>
    <row r="132">
      <c r="A132" s="129" t="n">
        <v>377</v>
      </c>
      <c r="B132" s="130" t="inlineStr">
        <is>
          <t>Grayson</t>
        </is>
      </c>
      <c r="C132" s="130" t="inlineStr">
        <is>
          <t>City of Glendale - (CA)</t>
        </is>
      </c>
      <c r="D132" s="129" t="n">
        <v>7294</v>
      </c>
      <c r="E132" s="130" t="inlineStr">
        <is>
          <t>CA</t>
        </is>
      </c>
      <c r="F132" s="130" t="inlineStr">
        <is>
          <t>Electric Utility</t>
        </is>
      </c>
      <c r="G132" s="130" t="inlineStr">
        <is>
          <t>ST</t>
        </is>
      </c>
      <c r="H132" s="130" t="inlineStr">
        <is>
          <t>LFG</t>
        </is>
      </c>
      <c r="I132" s="130" t="inlineStr">
        <is>
          <t>MLG</t>
        </is>
      </c>
      <c r="J132" s="131" t="n">
        <v>0</v>
      </c>
      <c r="K132" s="129" t="n">
        <v>2020</v>
      </c>
      <c r="L132" s="120">
        <f>IF(VLOOKUP(H132,'Cross-Page Data'!$D$4:$F$48,3,FALSE)="natural gas",VLOOKUP(G132,'Cross-Page Data'!$I$4:$J$19,2,FALSE),IF(VLOOKUP(H132,'Cross-Page Data'!$D$4:$F$48,3,FALSE)="solar",IF(G132="PV","solar PV","solar thermal"),IF(VLOOKUP(H132,'Cross-Page Data'!$D$4:$F$48,3,FALSE)="wind",VLOOKUP(G132,'Cross-Page Data'!$I$4:$J$19,2,FALSE),IF(VLOOKUP(H132,'Cross-Page Data'!$D$4:$F$48,3,FALSE)="hydro",VLOOKUP(G132,'Cross-Page Data'!$I$4:$J$19,2,FALSE),VLOOKUP(H132,'Cross-Page Data'!$D$4:$F$48,3,FALSE)))))</f>
        <v/>
      </c>
      <c r="M132" s="120">
        <f>IF(AND($P$2=FALSE,OR(F132="Commercial NAICS Cogen",F132="Industrial NAICS Cogen",F132="NAICS-22 Cogen")),FALSE,IF(AND($P$3=FALSE,OR(F132="Commercial NAICS Cogen",F132="Commercial NAICS Non-Cogen",F132="Industrial NAICS Cogen", F132="industrial NAICS non-Cogen")),FALSE, TRUE))</f>
        <v/>
      </c>
    </row>
    <row r="133">
      <c r="A133" s="129" t="n">
        <v>377</v>
      </c>
      <c r="B133" s="130" t="inlineStr">
        <is>
          <t>Grayson</t>
        </is>
      </c>
      <c r="C133" s="130" t="inlineStr">
        <is>
          <t>City of Glendale - (CA)</t>
        </is>
      </c>
      <c r="D133" s="129" t="n">
        <v>7294</v>
      </c>
      <c r="E133" s="130" t="inlineStr">
        <is>
          <t>CA</t>
        </is>
      </c>
      <c r="F133" s="130" t="inlineStr">
        <is>
          <t>Electric Utility</t>
        </is>
      </c>
      <c r="G133" s="130" t="inlineStr">
        <is>
          <t>ST</t>
        </is>
      </c>
      <c r="H133" s="130" t="inlineStr">
        <is>
          <t>NG</t>
        </is>
      </c>
      <c r="I133" s="130" t="inlineStr">
        <is>
          <t>NG</t>
        </is>
      </c>
      <c r="J133" s="131" t="n">
        <v>91620</v>
      </c>
      <c r="K133" s="129" t="n">
        <v>2020</v>
      </c>
      <c r="L133" s="120">
        <f>IF(VLOOKUP(H133,'Cross-Page Data'!$D$4:$F$48,3,FALSE)="natural gas",VLOOKUP(G133,'Cross-Page Data'!$I$4:$J$19,2,FALSE),IF(VLOOKUP(H133,'Cross-Page Data'!$D$4:$F$48,3,FALSE)="solar",IF(G133="PV","solar PV","solar thermal"),IF(VLOOKUP(H133,'Cross-Page Data'!$D$4:$F$48,3,FALSE)="wind",VLOOKUP(G133,'Cross-Page Data'!$I$4:$J$19,2,FALSE),IF(VLOOKUP(H133,'Cross-Page Data'!$D$4:$F$48,3,FALSE)="hydro",VLOOKUP(G133,'Cross-Page Data'!$I$4:$J$19,2,FALSE),VLOOKUP(H133,'Cross-Page Data'!$D$4:$F$48,3,FALSE)))))</f>
        <v/>
      </c>
      <c r="M133" s="120">
        <f>IF(AND($P$2=FALSE,OR(F133="Commercial NAICS Cogen",F133="Industrial NAICS Cogen",F133="NAICS-22 Cogen")),FALSE,IF(AND($P$3=FALSE,OR(F133="Commercial NAICS Cogen",F133="Commercial NAICS Non-Cogen",F133="Industrial NAICS Cogen", F133="industrial NAICS non-Cogen")),FALSE, TRUE))</f>
        <v/>
      </c>
    </row>
    <row r="134">
      <c r="A134" s="129" t="n">
        <v>380</v>
      </c>
      <c r="B134" s="130" t="inlineStr">
        <is>
          <t>Dion R Holm</t>
        </is>
      </c>
      <c r="C134" s="130" t="inlineStr">
        <is>
          <t>City &amp; County of San Francisco</t>
        </is>
      </c>
      <c r="D134" s="129" t="n">
        <v>16612</v>
      </c>
      <c r="E134" s="130" t="inlineStr">
        <is>
          <t>CA</t>
        </is>
      </c>
      <c r="F134" s="130" t="inlineStr">
        <is>
          <t>Electric Utility</t>
        </is>
      </c>
      <c r="G134" s="130" t="inlineStr">
        <is>
          <t>HY</t>
        </is>
      </c>
      <c r="H134" s="130" t="inlineStr">
        <is>
          <t>WAT</t>
        </is>
      </c>
      <c r="I134" s="130" t="inlineStr">
        <is>
          <t>HYC</t>
        </is>
      </c>
      <c r="J134" s="131" t="n">
        <v>479883</v>
      </c>
      <c r="K134" s="129" t="n">
        <v>2020</v>
      </c>
      <c r="L134" s="120">
        <f>IF(VLOOKUP(H134,'Cross-Page Data'!$D$4:$F$48,3,FALSE)="natural gas",VLOOKUP(G134,'Cross-Page Data'!$I$4:$J$19,2,FALSE),IF(VLOOKUP(H134,'Cross-Page Data'!$D$4:$F$48,3,FALSE)="solar",IF(G134="PV","solar PV","solar thermal"),IF(VLOOKUP(H134,'Cross-Page Data'!$D$4:$F$48,3,FALSE)="wind",VLOOKUP(G134,'Cross-Page Data'!$I$4:$J$19,2,FALSE),IF(VLOOKUP(H134,'Cross-Page Data'!$D$4:$F$48,3,FALSE)="hydro",VLOOKUP(G134,'Cross-Page Data'!$I$4:$J$19,2,FALSE),VLOOKUP(H134,'Cross-Page Data'!$D$4:$F$48,3,FALSE)))))</f>
        <v/>
      </c>
      <c r="M134" s="120">
        <f>IF(AND($P$2=FALSE,OR(F134="Commercial NAICS Cogen",F134="Industrial NAICS Cogen",F134="NAICS-22 Cogen")),FALSE,IF(AND($P$3=FALSE,OR(F134="Commercial NAICS Cogen",F134="Commercial NAICS Non-Cogen",F134="Industrial NAICS Cogen", F134="industrial NAICS non-Cogen")),FALSE, TRUE))</f>
        <v/>
      </c>
    </row>
    <row r="135">
      <c r="A135" s="129" t="n">
        <v>381</v>
      </c>
      <c r="B135" s="130" t="inlineStr">
        <is>
          <t>Moccasin</t>
        </is>
      </c>
      <c r="C135" s="130" t="inlineStr">
        <is>
          <t>City &amp; County of San Francisco</t>
        </is>
      </c>
      <c r="D135" s="129" t="n">
        <v>16612</v>
      </c>
      <c r="E135" s="130" t="inlineStr">
        <is>
          <t>CA</t>
        </is>
      </c>
      <c r="F135" s="130" t="inlineStr">
        <is>
          <t>Electric Utility</t>
        </is>
      </c>
      <c r="G135" s="130" t="inlineStr">
        <is>
          <t>HY</t>
        </is>
      </c>
      <c r="H135" s="130" t="inlineStr">
        <is>
          <t>WAT</t>
        </is>
      </c>
      <c r="I135" s="130" t="inlineStr">
        <is>
          <t>HYC</t>
        </is>
      </c>
      <c r="J135" s="131" t="n">
        <v>304127</v>
      </c>
      <c r="K135" s="129" t="n">
        <v>2020</v>
      </c>
      <c r="L135" s="120">
        <f>IF(VLOOKUP(H135,'Cross-Page Data'!$D$4:$F$48,3,FALSE)="natural gas",VLOOKUP(G135,'Cross-Page Data'!$I$4:$J$19,2,FALSE),IF(VLOOKUP(H135,'Cross-Page Data'!$D$4:$F$48,3,FALSE)="solar",IF(G135="PV","solar PV","solar thermal"),IF(VLOOKUP(H135,'Cross-Page Data'!$D$4:$F$48,3,FALSE)="wind",VLOOKUP(G135,'Cross-Page Data'!$I$4:$J$19,2,FALSE),IF(VLOOKUP(H135,'Cross-Page Data'!$D$4:$F$48,3,FALSE)="hydro",VLOOKUP(G135,'Cross-Page Data'!$I$4:$J$19,2,FALSE),VLOOKUP(H135,'Cross-Page Data'!$D$4:$F$48,3,FALSE)))))</f>
        <v/>
      </c>
      <c r="M135" s="120">
        <f>IF(AND($P$2=FALSE,OR(F135="Commercial NAICS Cogen",F135="Industrial NAICS Cogen",F135="NAICS-22 Cogen")),FALSE,IF(AND($P$3=FALSE,OR(F135="Commercial NAICS Cogen",F135="Commercial NAICS Non-Cogen",F135="Industrial NAICS Cogen", F135="industrial NAICS non-Cogen")),FALSE, TRUE))</f>
        <v/>
      </c>
    </row>
    <row r="136">
      <c r="A136" s="129" t="n">
        <v>382</v>
      </c>
      <c r="B136" s="130" t="inlineStr">
        <is>
          <t>R C Kirkwood</t>
        </is>
      </c>
      <c r="C136" s="130" t="inlineStr">
        <is>
          <t>City &amp; County of San Francisco</t>
        </is>
      </c>
      <c r="D136" s="129" t="n">
        <v>16612</v>
      </c>
      <c r="E136" s="130" t="inlineStr">
        <is>
          <t>CA</t>
        </is>
      </c>
      <c r="F136" s="130" t="inlineStr">
        <is>
          <t>Electric Utility</t>
        </is>
      </c>
      <c r="G136" s="130" t="inlineStr">
        <is>
          <t>HY</t>
        </is>
      </c>
      <c r="H136" s="130" t="inlineStr">
        <is>
          <t>WAT</t>
        </is>
      </c>
      <c r="I136" s="130" t="inlineStr">
        <is>
          <t>HYC</t>
        </is>
      </c>
      <c r="J136" s="131" t="n">
        <v>377753</v>
      </c>
      <c r="K136" s="129" t="n">
        <v>2020</v>
      </c>
      <c r="L136" s="120">
        <f>IF(VLOOKUP(H136,'Cross-Page Data'!$D$4:$F$48,3,FALSE)="natural gas",VLOOKUP(G136,'Cross-Page Data'!$I$4:$J$19,2,FALSE),IF(VLOOKUP(H136,'Cross-Page Data'!$D$4:$F$48,3,FALSE)="solar",IF(G136="PV","solar PV","solar thermal"),IF(VLOOKUP(H136,'Cross-Page Data'!$D$4:$F$48,3,FALSE)="wind",VLOOKUP(G136,'Cross-Page Data'!$I$4:$J$19,2,FALSE),IF(VLOOKUP(H136,'Cross-Page Data'!$D$4:$F$48,3,FALSE)="hydro",VLOOKUP(G136,'Cross-Page Data'!$I$4:$J$19,2,FALSE),VLOOKUP(H136,'Cross-Page Data'!$D$4:$F$48,3,FALSE)))))</f>
        <v/>
      </c>
      <c r="M136" s="120">
        <f>IF(AND($P$2=FALSE,OR(F136="Commercial NAICS Cogen",F136="Industrial NAICS Cogen",F136="NAICS-22 Cogen")),FALSE,IF(AND($P$3=FALSE,OR(F136="Commercial NAICS Cogen",F136="Commercial NAICS Non-Cogen",F136="Industrial NAICS Cogen", F136="industrial NAICS non-Cogen")),FALSE, TRUE))</f>
        <v/>
      </c>
    </row>
    <row r="137">
      <c r="A137" s="129" t="n">
        <v>384</v>
      </c>
      <c r="B137" s="130" t="inlineStr">
        <is>
          <t>Joliet 29</t>
        </is>
      </c>
      <c r="C137" s="130" t="inlineStr">
        <is>
          <t>Midwest Generations EME LLC</t>
        </is>
      </c>
      <c r="D137" s="129" t="n">
        <v>12384</v>
      </c>
      <c r="E137" s="130" t="inlineStr">
        <is>
          <t>IL</t>
        </is>
      </c>
      <c r="F137" s="130" t="inlineStr">
        <is>
          <t>NAICS-22 Non-Cogen</t>
        </is>
      </c>
      <c r="G137" s="130" t="inlineStr">
        <is>
          <t>ST</t>
        </is>
      </c>
      <c r="H137" s="130" t="inlineStr">
        <is>
          <t>NG</t>
        </is>
      </c>
      <c r="I137" s="130" t="inlineStr">
        <is>
          <t>NG</t>
        </is>
      </c>
      <c r="J137" s="131" t="n">
        <v>1052271</v>
      </c>
      <c r="K137" s="129" t="n">
        <v>2020</v>
      </c>
      <c r="L137" s="120">
        <f>IF(VLOOKUP(H137,'Cross-Page Data'!$D$4:$F$48,3,FALSE)="natural gas",VLOOKUP(G137,'Cross-Page Data'!$I$4:$J$19,2,FALSE),IF(VLOOKUP(H137,'Cross-Page Data'!$D$4:$F$48,3,FALSE)="solar",IF(G137="PV","solar PV","solar thermal"),IF(VLOOKUP(H137,'Cross-Page Data'!$D$4:$F$48,3,FALSE)="wind",VLOOKUP(G137,'Cross-Page Data'!$I$4:$J$19,2,FALSE),IF(VLOOKUP(H137,'Cross-Page Data'!$D$4:$F$48,3,FALSE)="hydro",VLOOKUP(G137,'Cross-Page Data'!$I$4:$J$19,2,FALSE),VLOOKUP(H137,'Cross-Page Data'!$D$4:$F$48,3,FALSE)))))</f>
        <v/>
      </c>
      <c r="M137" s="120">
        <f>IF(AND($P$2=FALSE,OR(F137="Commercial NAICS Cogen",F137="Industrial NAICS Cogen",F137="NAICS-22 Cogen")),FALSE,IF(AND($P$3=FALSE,OR(F137="Commercial NAICS Cogen",F137="Commercial NAICS Non-Cogen",F137="Industrial NAICS Cogen", F137="industrial NAICS non-Cogen")),FALSE, TRUE))</f>
        <v/>
      </c>
    </row>
    <row r="138">
      <c r="A138" s="129" t="n">
        <v>384</v>
      </c>
      <c r="B138" s="130" t="inlineStr">
        <is>
          <t>Joliet 29</t>
        </is>
      </c>
      <c r="C138" s="130" t="inlineStr">
        <is>
          <t>Midwest Generations EME LLC</t>
        </is>
      </c>
      <c r="D138" s="129" t="n">
        <v>12384</v>
      </c>
      <c r="E138" s="130" t="inlineStr">
        <is>
          <t>IL</t>
        </is>
      </c>
      <c r="F138" s="130" t="inlineStr">
        <is>
          <t>NAICS-22 Non-Cogen</t>
        </is>
      </c>
      <c r="G138" s="130" t="inlineStr">
        <is>
          <t>ST</t>
        </is>
      </c>
      <c r="H138" s="130" t="inlineStr">
        <is>
          <t>SUB</t>
        </is>
      </c>
      <c r="I138" s="130" t="inlineStr">
        <is>
          <t>COL</t>
        </is>
      </c>
      <c r="J138" s="131" t="n">
        <v>0</v>
      </c>
      <c r="K138" s="129" t="n">
        <v>2020</v>
      </c>
      <c r="L138" s="120">
        <f>IF(VLOOKUP(H138,'Cross-Page Data'!$D$4:$F$48,3,FALSE)="natural gas",VLOOKUP(G138,'Cross-Page Data'!$I$4:$J$19,2,FALSE),IF(VLOOKUP(H138,'Cross-Page Data'!$D$4:$F$48,3,FALSE)="solar",IF(G138="PV","solar PV","solar thermal"),IF(VLOOKUP(H138,'Cross-Page Data'!$D$4:$F$48,3,FALSE)="wind",VLOOKUP(G138,'Cross-Page Data'!$I$4:$J$19,2,FALSE),IF(VLOOKUP(H138,'Cross-Page Data'!$D$4:$F$48,3,FALSE)="hydro",VLOOKUP(G138,'Cross-Page Data'!$I$4:$J$19,2,FALSE),VLOOKUP(H138,'Cross-Page Data'!$D$4:$F$48,3,FALSE)))))</f>
        <v/>
      </c>
      <c r="M138" s="120">
        <f>IF(AND($P$2=FALSE,OR(F138="Commercial NAICS Cogen",F138="Industrial NAICS Cogen",F138="NAICS-22 Cogen")),FALSE,IF(AND($P$3=FALSE,OR(F138="Commercial NAICS Cogen",F138="Commercial NAICS Non-Cogen",F138="Industrial NAICS Cogen", F138="industrial NAICS non-Cogen")),FALSE, TRUE))</f>
        <v/>
      </c>
    </row>
    <row r="139">
      <c r="A139" s="129" t="n">
        <v>389</v>
      </c>
      <c r="B139" s="130" t="inlineStr">
        <is>
          <t>El Centro Hybrid</t>
        </is>
      </c>
      <c r="C139" s="130" t="inlineStr">
        <is>
          <t>Imperial Irrigation District</t>
        </is>
      </c>
      <c r="D139" s="129" t="n">
        <v>9216</v>
      </c>
      <c r="E139" s="130" t="inlineStr">
        <is>
          <t>CA</t>
        </is>
      </c>
      <c r="F139" s="130" t="inlineStr">
        <is>
          <t>Electric Utility</t>
        </is>
      </c>
      <c r="G139" s="130" t="inlineStr">
        <is>
          <t>BA</t>
        </is>
      </c>
      <c r="H139" s="130" t="inlineStr">
        <is>
          <t>MWH</t>
        </is>
      </c>
      <c r="I139" s="130" t="inlineStr">
        <is>
          <t>OTH</t>
        </is>
      </c>
      <c r="J139" s="131" t="n">
        <v>-3405</v>
      </c>
      <c r="K139" s="129" t="n">
        <v>2020</v>
      </c>
      <c r="L139" s="120">
        <f>IF(VLOOKUP(H139,'Cross-Page Data'!$D$4:$F$48,3,FALSE)="natural gas",VLOOKUP(G139,'Cross-Page Data'!$I$4:$J$19,2,FALSE),IF(VLOOKUP(H139,'Cross-Page Data'!$D$4:$F$48,3,FALSE)="solar",IF(G139="PV","solar PV","solar thermal"),IF(VLOOKUP(H139,'Cross-Page Data'!$D$4:$F$48,3,FALSE)="wind",VLOOKUP(G139,'Cross-Page Data'!$I$4:$J$19,2,FALSE),IF(VLOOKUP(H139,'Cross-Page Data'!$D$4:$F$48,3,FALSE)="hydro",VLOOKUP(G139,'Cross-Page Data'!$I$4:$J$19,2,FALSE),VLOOKUP(H139,'Cross-Page Data'!$D$4:$F$48,3,FALSE)))))</f>
        <v/>
      </c>
      <c r="M139" s="120">
        <f>IF(AND($P$2=FALSE,OR(F139="Commercial NAICS Cogen",F139="Industrial NAICS Cogen",F139="NAICS-22 Cogen")),FALSE,IF(AND($P$3=FALSE,OR(F139="Commercial NAICS Cogen",F139="Commercial NAICS Non-Cogen",F139="Industrial NAICS Cogen", F139="industrial NAICS non-Cogen")),FALSE, TRUE))</f>
        <v/>
      </c>
    </row>
    <row r="140">
      <c r="A140" s="129" t="n">
        <v>389</v>
      </c>
      <c r="B140" s="130" t="inlineStr">
        <is>
          <t>El Centro Hybrid</t>
        </is>
      </c>
      <c r="C140" s="130" t="inlineStr">
        <is>
          <t>Imperial Irrigation District</t>
        </is>
      </c>
      <c r="D140" s="129" t="n">
        <v>9216</v>
      </c>
      <c r="E140" s="130" t="inlineStr">
        <is>
          <t>CA</t>
        </is>
      </c>
      <c r="F140" s="130" t="inlineStr">
        <is>
          <t>Electric Utility</t>
        </is>
      </c>
      <c r="G140" s="130" t="inlineStr">
        <is>
          <t>CA</t>
        </is>
      </c>
      <c r="H140" s="130" t="inlineStr">
        <is>
          <t>DFO</t>
        </is>
      </c>
      <c r="I140" s="130" t="inlineStr">
        <is>
          <t>DFO</t>
        </is>
      </c>
      <c r="J140" s="131" t="n">
        <v>0</v>
      </c>
      <c r="K140" s="129" t="n">
        <v>2020</v>
      </c>
      <c r="L140" s="120">
        <f>IF(VLOOKUP(H140,'Cross-Page Data'!$D$4:$F$48,3,FALSE)="natural gas",VLOOKUP(G140,'Cross-Page Data'!$I$4:$J$19,2,FALSE),IF(VLOOKUP(H140,'Cross-Page Data'!$D$4:$F$48,3,FALSE)="solar",IF(G140="PV","solar PV","solar thermal"),IF(VLOOKUP(H140,'Cross-Page Data'!$D$4:$F$48,3,FALSE)="wind",VLOOKUP(G140,'Cross-Page Data'!$I$4:$J$19,2,FALSE),IF(VLOOKUP(H140,'Cross-Page Data'!$D$4:$F$48,3,FALSE)="hydro",VLOOKUP(G140,'Cross-Page Data'!$I$4:$J$19,2,FALSE),VLOOKUP(H140,'Cross-Page Data'!$D$4:$F$48,3,FALSE)))))</f>
        <v/>
      </c>
      <c r="M140" s="120">
        <f>IF(AND($P$2=FALSE,OR(F140="Commercial NAICS Cogen",F140="Industrial NAICS Cogen",F140="NAICS-22 Cogen")),FALSE,IF(AND($P$3=FALSE,OR(F140="Commercial NAICS Cogen",F140="Commercial NAICS Non-Cogen",F140="Industrial NAICS Cogen", F140="industrial NAICS non-Cogen")),FALSE, TRUE))</f>
        <v/>
      </c>
    </row>
    <row r="141">
      <c r="A141" s="129" t="n">
        <v>389</v>
      </c>
      <c r="B141" s="130" t="inlineStr">
        <is>
          <t>El Centro Hybrid</t>
        </is>
      </c>
      <c r="C141" s="130" t="inlineStr">
        <is>
          <t>Imperial Irrigation District</t>
        </is>
      </c>
      <c r="D141" s="129" t="n">
        <v>9216</v>
      </c>
      <c r="E141" s="130" t="inlineStr">
        <is>
          <t>CA</t>
        </is>
      </c>
      <c r="F141" s="130" t="inlineStr">
        <is>
          <t>Electric Utility</t>
        </is>
      </c>
      <c r="G141" s="130" t="inlineStr">
        <is>
          <t>CA</t>
        </is>
      </c>
      <c r="H141" s="130" t="inlineStr">
        <is>
          <t>NG</t>
        </is>
      </c>
      <c r="I141" s="130" t="inlineStr">
        <is>
          <t>NG</t>
        </is>
      </c>
      <c r="J141" s="131" t="n">
        <v>189110</v>
      </c>
      <c r="K141" s="129" t="n">
        <v>2020</v>
      </c>
      <c r="L141" s="120">
        <f>IF(VLOOKUP(H141,'Cross-Page Data'!$D$4:$F$48,3,FALSE)="natural gas",VLOOKUP(G141,'Cross-Page Data'!$I$4:$J$19,2,FALSE),IF(VLOOKUP(H141,'Cross-Page Data'!$D$4:$F$48,3,FALSE)="solar",IF(G141="PV","solar PV","solar thermal"),IF(VLOOKUP(H141,'Cross-Page Data'!$D$4:$F$48,3,FALSE)="wind",VLOOKUP(G141,'Cross-Page Data'!$I$4:$J$19,2,FALSE),IF(VLOOKUP(H141,'Cross-Page Data'!$D$4:$F$48,3,FALSE)="hydro",VLOOKUP(G141,'Cross-Page Data'!$I$4:$J$19,2,FALSE),VLOOKUP(H141,'Cross-Page Data'!$D$4:$F$48,3,FALSE)))))</f>
        <v/>
      </c>
      <c r="M141" s="120">
        <f>IF(AND($P$2=FALSE,OR(F141="Commercial NAICS Cogen",F141="Industrial NAICS Cogen",F141="NAICS-22 Cogen")),FALSE,IF(AND($P$3=FALSE,OR(F141="Commercial NAICS Cogen",F141="Commercial NAICS Non-Cogen",F141="Industrial NAICS Cogen", F141="industrial NAICS non-Cogen")),FALSE, TRUE))</f>
        <v/>
      </c>
    </row>
    <row r="142">
      <c r="A142" s="129" t="n">
        <v>389</v>
      </c>
      <c r="B142" s="130" t="inlineStr">
        <is>
          <t>El Centro Hybrid</t>
        </is>
      </c>
      <c r="C142" s="130" t="inlineStr">
        <is>
          <t>Imperial Irrigation District</t>
        </is>
      </c>
      <c r="D142" s="129" t="n">
        <v>9216</v>
      </c>
      <c r="E142" s="130" t="inlineStr">
        <is>
          <t>CA</t>
        </is>
      </c>
      <c r="F142" s="130" t="inlineStr">
        <is>
          <t>Electric Utility</t>
        </is>
      </c>
      <c r="G142" s="130" t="inlineStr">
        <is>
          <t>CT</t>
        </is>
      </c>
      <c r="H142" s="130" t="inlineStr">
        <is>
          <t>DFO</t>
        </is>
      </c>
      <c r="I142" s="130" t="inlineStr">
        <is>
          <t>DFO</t>
        </is>
      </c>
      <c r="J142" s="131" t="n">
        <v>0</v>
      </c>
      <c r="K142" s="129" t="n">
        <v>2020</v>
      </c>
      <c r="L142" s="120">
        <f>IF(VLOOKUP(H142,'Cross-Page Data'!$D$4:$F$48,3,FALSE)="natural gas",VLOOKUP(G142,'Cross-Page Data'!$I$4:$J$19,2,FALSE),IF(VLOOKUP(H142,'Cross-Page Data'!$D$4:$F$48,3,FALSE)="solar",IF(G142="PV","solar PV","solar thermal"),IF(VLOOKUP(H142,'Cross-Page Data'!$D$4:$F$48,3,FALSE)="wind",VLOOKUP(G142,'Cross-Page Data'!$I$4:$J$19,2,FALSE),IF(VLOOKUP(H142,'Cross-Page Data'!$D$4:$F$48,3,FALSE)="hydro",VLOOKUP(G142,'Cross-Page Data'!$I$4:$J$19,2,FALSE),VLOOKUP(H142,'Cross-Page Data'!$D$4:$F$48,3,FALSE)))))</f>
        <v/>
      </c>
      <c r="M142" s="120">
        <f>IF(AND($P$2=FALSE,OR(F142="Commercial NAICS Cogen",F142="Industrial NAICS Cogen",F142="NAICS-22 Cogen")),FALSE,IF(AND($P$3=FALSE,OR(F142="Commercial NAICS Cogen",F142="Commercial NAICS Non-Cogen",F142="Industrial NAICS Cogen", F142="industrial NAICS non-Cogen")),FALSE, TRUE))</f>
        <v/>
      </c>
    </row>
    <row r="143">
      <c r="A143" s="129" t="n">
        <v>389</v>
      </c>
      <c r="B143" s="130" t="inlineStr">
        <is>
          <t>El Centro Hybrid</t>
        </is>
      </c>
      <c r="C143" s="130" t="inlineStr">
        <is>
          <t>Imperial Irrigation District</t>
        </is>
      </c>
      <c r="D143" s="129" t="n">
        <v>9216</v>
      </c>
      <c r="E143" s="130" t="inlineStr">
        <is>
          <t>CA</t>
        </is>
      </c>
      <c r="F143" s="130" t="inlineStr">
        <is>
          <t>Electric Utility</t>
        </is>
      </c>
      <c r="G143" s="130" t="inlineStr">
        <is>
          <t>CT</t>
        </is>
      </c>
      <c r="H143" s="130" t="inlineStr">
        <is>
          <t>NG</t>
        </is>
      </c>
      <c r="I143" s="130" t="inlineStr">
        <is>
          <t>NG</t>
        </is>
      </c>
      <c r="J143" s="131" t="n">
        <v>407088</v>
      </c>
      <c r="K143" s="129" t="n">
        <v>2020</v>
      </c>
      <c r="L143" s="120">
        <f>IF(VLOOKUP(H143,'Cross-Page Data'!$D$4:$F$48,3,FALSE)="natural gas",VLOOKUP(G143,'Cross-Page Data'!$I$4:$J$19,2,FALSE),IF(VLOOKUP(H143,'Cross-Page Data'!$D$4:$F$48,3,FALSE)="solar",IF(G143="PV","solar PV","solar thermal"),IF(VLOOKUP(H143,'Cross-Page Data'!$D$4:$F$48,3,FALSE)="wind",VLOOKUP(G143,'Cross-Page Data'!$I$4:$J$19,2,FALSE),IF(VLOOKUP(H143,'Cross-Page Data'!$D$4:$F$48,3,FALSE)="hydro",VLOOKUP(G143,'Cross-Page Data'!$I$4:$J$19,2,FALSE),VLOOKUP(H143,'Cross-Page Data'!$D$4:$F$48,3,FALSE)))))</f>
        <v/>
      </c>
      <c r="M143" s="120">
        <f>IF(AND($P$2=FALSE,OR(F143="Commercial NAICS Cogen",F143="Industrial NAICS Cogen",F143="NAICS-22 Cogen")),FALSE,IF(AND($P$3=FALSE,OR(F143="Commercial NAICS Cogen",F143="Commercial NAICS Non-Cogen",F143="Industrial NAICS Cogen", F143="industrial NAICS non-Cogen")),FALSE, TRUE))</f>
        <v/>
      </c>
    </row>
    <row r="144">
      <c r="A144" s="129" t="n">
        <v>389</v>
      </c>
      <c r="B144" s="130" t="inlineStr">
        <is>
          <t>El Centro Hybrid</t>
        </is>
      </c>
      <c r="C144" s="130" t="inlineStr">
        <is>
          <t>Imperial Irrigation District</t>
        </is>
      </c>
      <c r="D144" s="129" t="n">
        <v>9216</v>
      </c>
      <c r="E144" s="130" t="inlineStr">
        <is>
          <t>CA</t>
        </is>
      </c>
      <c r="F144" s="130" t="inlineStr">
        <is>
          <t>Electric Utility</t>
        </is>
      </c>
      <c r="G144" s="130" t="inlineStr">
        <is>
          <t>ST</t>
        </is>
      </c>
      <c r="H144" s="130" t="inlineStr">
        <is>
          <t>NG</t>
        </is>
      </c>
      <c r="I144" s="130" t="inlineStr">
        <is>
          <t>NG</t>
        </is>
      </c>
      <c r="J144" s="131" t="n">
        <v>40597</v>
      </c>
      <c r="K144" s="129" t="n">
        <v>2020</v>
      </c>
      <c r="L144" s="120">
        <f>IF(VLOOKUP(H144,'Cross-Page Data'!$D$4:$F$48,3,FALSE)="natural gas",VLOOKUP(G144,'Cross-Page Data'!$I$4:$J$19,2,FALSE),IF(VLOOKUP(H144,'Cross-Page Data'!$D$4:$F$48,3,FALSE)="solar",IF(G144="PV","solar PV","solar thermal"),IF(VLOOKUP(H144,'Cross-Page Data'!$D$4:$F$48,3,FALSE)="wind",VLOOKUP(G144,'Cross-Page Data'!$I$4:$J$19,2,FALSE),IF(VLOOKUP(H144,'Cross-Page Data'!$D$4:$F$48,3,FALSE)="hydro",VLOOKUP(G144,'Cross-Page Data'!$I$4:$J$19,2,FALSE),VLOOKUP(H144,'Cross-Page Data'!$D$4:$F$48,3,FALSE)))))</f>
        <v/>
      </c>
      <c r="M144" s="120">
        <f>IF(AND($P$2=FALSE,OR(F144="Commercial NAICS Cogen",F144="Industrial NAICS Cogen",F144="NAICS-22 Cogen")),FALSE,IF(AND($P$3=FALSE,OR(F144="Commercial NAICS Cogen",F144="Commercial NAICS Non-Cogen",F144="Industrial NAICS Cogen", F144="industrial NAICS non-Cogen")),FALSE, TRUE))</f>
        <v/>
      </c>
    </row>
    <row r="145">
      <c r="A145" s="129" t="n">
        <v>389</v>
      </c>
      <c r="B145" s="130" t="inlineStr">
        <is>
          <t>El Centro Hybrid</t>
        </is>
      </c>
      <c r="C145" s="130" t="inlineStr">
        <is>
          <t>Imperial Irrigation District</t>
        </is>
      </c>
      <c r="D145" s="129" t="n">
        <v>9216</v>
      </c>
      <c r="E145" s="130" t="inlineStr">
        <is>
          <t>CA</t>
        </is>
      </c>
      <c r="F145" s="130" t="inlineStr">
        <is>
          <t>Electric Utility</t>
        </is>
      </c>
      <c r="G145" s="130" t="inlineStr">
        <is>
          <t>ST</t>
        </is>
      </c>
      <c r="H145" s="130" t="inlineStr">
        <is>
          <t>RFO</t>
        </is>
      </c>
      <c r="I145" s="130" t="inlineStr">
        <is>
          <t>RFO</t>
        </is>
      </c>
      <c r="J145" s="131" t="n">
        <v>0</v>
      </c>
      <c r="K145" s="129" t="n">
        <v>2020</v>
      </c>
      <c r="L145" s="120">
        <f>IF(VLOOKUP(H145,'Cross-Page Data'!$D$4:$F$48,3,FALSE)="natural gas",VLOOKUP(G145,'Cross-Page Data'!$I$4:$J$19,2,FALSE),IF(VLOOKUP(H145,'Cross-Page Data'!$D$4:$F$48,3,FALSE)="solar",IF(G145="PV","solar PV","solar thermal"),IF(VLOOKUP(H145,'Cross-Page Data'!$D$4:$F$48,3,FALSE)="wind",VLOOKUP(G145,'Cross-Page Data'!$I$4:$J$19,2,FALSE),IF(VLOOKUP(H145,'Cross-Page Data'!$D$4:$F$48,3,FALSE)="hydro",VLOOKUP(G145,'Cross-Page Data'!$I$4:$J$19,2,FALSE),VLOOKUP(H145,'Cross-Page Data'!$D$4:$F$48,3,FALSE)))))</f>
        <v/>
      </c>
      <c r="M145" s="120">
        <f>IF(AND($P$2=FALSE,OR(F145="Commercial NAICS Cogen",F145="Industrial NAICS Cogen",F145="NAICS-22 Cogen")),FALSE,IF(AND($P$3=FALSE,OR(F145="Commercial NAICS Cogen",F145="Commercial NAICS Non-Cogen",F145="Industrial NAICS Cogen", F145="industrial NAICS non-Cogen")),FALSE, TRUE))</f>
        <v/>
      </c>
    </row>
    <row r="146">
      <c r="A146" s="129" t="n">
        <v>392</v>
      </c>
      <c r="B146" s="130" t="inlineStr">
        <is>
          <t>Castaic</t>
        </is>
      </c>
      <c r="C146" s="130" t="inlineStr">
        <is>
          <t>Los Angeles Department of Water &amp; Power</t>
        </is>
      </c>
      <c r="D146" s="129" t="n">
        <v>11208</v>
      </c>
      <c r="E146" s="130" t="inlineStr">
        <is>
          <t>CA</t>
        </is>
      </c>
      <c r="F146" s="130" t="inlineStr">
        <is>
          <t>Electric Utility</t>
        </is>
      </c>
      <c r="G146" s="130" t="inlineStr">
        <is>
          <t>HY</t>
        </is>
      </c>
      <c r="H146" s="130" t="inlineStr">
        <is>
          <t>WAT</t>
        </is>
      </c>
      <c r="I146" s="130" t="inlineStr">
        <is>
          <t>HYC</t>
        </is>
      </c>
      <c r="J146" s="131" t="n">
        <v>0</v>
      </c>
      <c r="K146" s="129" t="n">
        <v>2020</v>
      </c>
      <c r="L146" s="120">
        <f>IF(VLOOKUP(H146,'Cross-Page Data'!$D$4:$F$48,3,FALSE)="natural gas",VLOOKUP(G146,'Cross-Page Data'!$I$4:$J$19,2,FALSE),IF(VLOOKUP(H146,'Cross-Page Data'!$D$4:$F$48,3,FALSE)="solar",IF(G146="PV","solar PV","solar thermal"),IF(VLOOKUP(H146,'Cross-Page Data'!$D$4:$F$48,3,FALSE)="wind",VLOOKUP(G146,'Cross-Page Data'!$I$4:$J$19,2,FALSE),IF(VLOOKUP(H146,'Cross-Page Data'!$D$4:$F$48,3,FALSE)="hydro",VLOOKUP(G146,'Cross-Page Data'!$I$4:$J$19,2,FALSE),VLOOKUP(H146,'Cross-Page Data'!$D$4:$F$48,3,FALSE)))))</f>
        <v/>
      </c>
      <c r="M146" s="120">
        <f>IF(AND($P$2=FALSE,OR(F146="Commercial NAICS Cogen",F146="Industrial NAICS Cogen",F146="NAICS-22 Cogen")),FALSE,IF(AND($P$3=FALSE,OR(F146="Commercial NAICS Cogen",F146="Commercial NAICS Non-Cogen",F146="Industrial NAICS Cogen", F146="industrial NAICS non-Cogen")),FALSE, TRUE))</f>
        <v/>
      </c>
    </row>
    <row r="147">
      <c r="A147" s="129" t="n">
        <v>392</v>
      </c>
      <c r="B147" s="130" t="inlineStr">
        <is>
          <t>Castaic</t>
        </is>
      </c>
      <c r="C147" s="130" t="inlineStr">
        <is>
          <t>Los Angeles Department of Water &amp; Power</t>
        </is>
      </c>
      <c r="D147" s="129" t="n">
        <v>11208</v>
      </c>
      <c r="E147" s="130" t="inlineStr">
        <is>
          <t>CA</t>
        </is>
      </c>
      <c r="F147" s="130" t="inlineStr">
        <is>
          <t>Electric Utility</t>
        </is>
      </c>
      <c r="G147" s="130" t="inlineStr">
        <is>
          <t>PS</t>
        </is>
      </c>
      <c r="H147" s="130" t="inlineStr">
        <is>
          <t>WAT</t>
        </is>
      </c>
      <c r="I147" s="130" t="inlineStr">
        <is>
          <t>HPS</t>
        </is>
      </c>
      <c r="J147" s="131" t="n">
        <v>274273</v>
      </c>
      <c r="K147" s="129" t="n">
        <v>2020</v>
      </c>
      <c r="L147" s="120">
        <f>IF(VLOOKUP(H147,'Cross-Page Data'!$D$4:$F$48,3,FALSE)="natural gas",VLOOKUP(G147,'Cross-Page Data'!$I$4:$J$19,2,FALSE),IF(VLOOKUP(H147,'Cross-Page Data'!$D$4:$F$48,3,FALSE)="solar",IF(G147="PV","solar PV","solar thermal"),IF(VLOOKUP(H147,'Cross-Page Data'!$D$4:$F$48,3,FALSE)="wind",VLOOKUP(G147,'Cross-Page Data'!$I$4:$J$19,2,FALSE),IF(VLOOKUP(H147,'Cross-Page Data'!$D$4:$F$48,3,FALSE)="hydro",VLOOKUP(G147,'Cross-Page Data'!$I$4:$J$19,2,FALSE),VLOOKUP(H147,'Cross-Page Data'!$D$4:$F$48,3,FALSE)))))</f>
        <v/>
      </c>
      <c r="M147" s="120">
        <f>IF(AND($P$2=FALSE,OR(F147="Commercial NAICS Cogen",F147="Industrial NAICS Cogen",F147="NAICS-22 Cogen")),FALSE,IF(AND($P$3=FALSE,OR(F147="Commercial NAICS Cogen",F147="Commercial NAICS Non-Cogen",F147="Industrial NAICS Cogen", F147="industrial NAICS non-Cogen")),FALSE, TRUE))</f>
        <v/>
      </c>
    </row>
    <row r="148">
      <c r="A148" s="129" t="n">
        <v>399</v>
      </c>
      <c r="B148" s="130" t="inlineStr">
        <is>
          <t>Harbor</t>
        </is>
      </c>
      <c r="C148" s="130" t="inlineStr">
        <is>
          <t>Los Angeles Department of Water &amp; Power</t>
        </is>
      </c>
      <c r="D148" s="129" t="n">
        <v>11208</v>
      </c>
      <c r="E148" s="130" t="inlineStr">
        <is>
          <t>CA</t>
        </is>
      </c>
      <c r="F148" s="130" t="inlineStr">
        <is>
          <t>Electric Utility</t>
        </is>
      </c>
      <c r="G148" s="130" t="inlineStr">
        <is>
          <t>CA</t>
        </is>
      </c>
      <c r="H148" s="130" t="inlineStr">
        <is>
          <t>DFO</t>
        </is>
      </c>
      <c r="I148" s="130" t="inlineStr">
        <is>
          <t>DFO</t>
        </is>
      </c>
      <c r="J148" s="131" t="n">
        <v>0</v>
      </c>
      <c r="K148" s="129" t="n">
        <v>2020</v>
      </c>
      <c r="L148" s="120">
        <f>IF(VLOOKUP(H148,'Cross-Page Data'!$D$4:$F$48,3,FALSE)="natural gas",VLOOKUP(G148,'Cross-Page Data'!$I$4:$J$19,2,FALSE),IF(VLOOKUP(H148,'Cross-Page Data'!$D$4:$F$48,3,FALSE)="solar",IF(G148="PV","solar PV","solar thermal"),IF(VLOOKUP(H148,'Cross-Page Data'!$D$4:$F$48,3,FALSE)="wind",VLOOKUP(G148,'Cross-Page Data'!$I$4:$J$19,2,FALSE),IF(VLOOKUP(H148,'Cross-Page Data'!$D$4:$F$48,3,FALSE)="hydro",VLOOKUP(G148,'Cross-Page Data'!$I$4:$J$19,2,FALSE),VLOOKUP(H148,'Cross-Page Data'!$D$4:$F$48,3,FALSE)))))</f>
        <v/>
      </c>
      <c r="M148" s="120">
        <f>IF(AND($P$2=FALSE,OR(F148="Commercial NAICS Cogen",F148="Industrial NAICS Cogen",F148="NAICS-22 Cogen")),FALSE,IF(AND($P$3=FALSE,OR(F148="Commercial NAICS Cogen",F148="Commercial NAICS Non-Cogen",F148="Industrial NAICS Cogen", F148="industrial NAICS non-Cogen")),FALSE, TRUE))</f>
        <v/>
      </c>
    </row>
    <row r="149">
      <c r="A149" s="129" t="n">
        <v>399</v>
      </c>
      <c r="B149" s="130" t="inlineStr">
        <is>
          <t>Harbor</t>
        </is>
      </c>
      <c r="C149" s="130" t="inlineStr">
        <is>
          <t>Los Angeles Department of Water &amp; Power</t>
        </is>
      </c>
      <c r="D149" s="129" t="n">
        <v>11208</v>
      </c>
      <c r="E149" s="130" t="inlineStr">
        <is>
          <t>CA</t>
        </is>
      </c>
      <c r="F149" s="130" t="inlineStr">
        <is>
          <t>Electric Utility</t>
        </is>
      </c>
      <c r="G149" s="130" t="inlineStr">
        <is>
          <t>CA</t>
        </is>
      </c>
      <c r="H149" s="130" t="inlineStr">
        <is>
          <t>NG</t>
        </is>
      </c>
      <c r="I149" s="130" t="inlineStr">
        <is>
          <t>NG</t>
        </is>
      </c>
      <c r="J149" s="131" t="n">
        <v>3765</v>
      </c>
      <c r="K149" s="129" t="n">
        <v>2020</v>
      </c>
      <c r="L149" s="120">
        <f>IF(VLOOKUP(H149,'Cross-Page Data'!$D$4:$F$48,3,FALSE)="natural gas",VLOOKUP(G149,'Cross-Page Data'!$I$4:$J$19,2,FALSE),IF(VLOOKUP(H149,'Cross-Page Data'!$D$4:$F$48,3,FALSE)="solar",IF(G149="PV","solar PV","solar thermal"),IF(VLOOKUP(H149,'Cross-Page Data'!$D$4:$F$48,3,FALSE)="wind",VLOOKUP(G149,'Cross-Page Data'!$I$4:$J$19,2,FALSE),IF(VLOOKUP(H149,'Cross-Page Data'!$D$4:$F$48,3,FALSE)="hydro",VLOOKUP(G149,'Cross-Page Data'!$I$4:$J$19,2,FALSE),VLOOKUP(H149,'Cross-Page Data'!$D$4:$F$48,3,FALSE)))))</f>
        <v/>
      </c>
      <c r="M149" s="120">
        <f>IF(AND($P$2=FALSE,OR(F149="Commercial NAICS Cogen",F149="Industrial NAICS Cogen",F149="NAICS-22 Cogen")),FALSE,IF(AND($P$3=FALSE,OR(F149="Commercial NAICS Cogen",F149="Commercial NAICS Non-Cogen",F149="Industrial NAICS Cogen", F149="industrial NAICS non-Cogen")),FALSE, TRUE))</f>
        <v/>
      </c>
    </row>
    <row r="150">
      <c r="A150" s="129" t="n">
        <v>399</v>
      </c>
      <c r="B150" s="130" t="inlineStr">
        <is>
          <t>Harbor</t>
        </is>
      </c>
      <c r="C150" s="130" t="inlineStr">
        <is>
          <t>Los Angeles Department of Water &amp; Power</t>
        </is>
      </c>
      <c r="D150" s="129" t="n">
        <v>11208</v>
      </c>
      <c r="E150" s="130" t="inlineStr">
        <is>
          <t>CA</t>
        </is>
      </c>
      <c r="F150" s="130" t="inlineStr">
        <is>
          <t>Electric Utility</t>
        </is>
      </c>
      <c r="G150" s="130" t="inlineStr">
        <is>
          <t>CA</t>
        </is>
      </c>
      <c r="H150" s="130" t="inlineStr">
        <is>
          <t>OBG</t>
        </is>
      </c>
      <c r="I150" s="130" t="inlineStr">
        <is>
          <t>ORW</t>
        </is>
      </c>
      <c r="J150" s="131" t="n">
        <v>0</v>
      </c>
      <c r="K150" s="129" t="n">
        <v>2020</v>
      </c>
      <c r="L150" s="120">
        <f>IF(VLOOKUP(H150,'Cross-Page Data'!$D$4:$F$48,3,FALSE)="natural gas",VLOOKUP(G150,'Cross-Page Data'!$I$4:$J$19,2,FALSE),IF(VLOOKUP(H150,'Cross-Page Data'!$D$4:$F$48,3,FALSE)="solar",IF(G150="PV","solar PV","solar thermal"),IF(VLOOKUP(H150,'Cross-Page Data'!$D$4:$F$48,3,FALSE)="wind",VLOOKUP(G150,'Cross-Page Data'!$I$4:$J$19,2,FALSE),IF(VLOOKUP(H150,'Cross-Page Data'!$D$4:$F$48,3,FALSE)="hydro",VLOOKUP(G150,'Cross-Page Data'!$I$4:$J$19,2,FALSE),VLOOKUP(H150,'Cross-Page Data'!$D$4:$F$48,3,FALSE)))))</f>
        <v/>
      </c>
      <c r="M150" s="120">
        <f>IF(AND($P$2=FALSE,OR(F150="Commercial NAICS Cogen",F150="Industrial NAICS Cogen",F150="NAICS-22 Cogen")),FALSE,IF(AND($P$3=FALSE,OR(F150="Commercial NAICS Cogen",F150="Commercial NAICS Non-Cogen",F150="Industrial NAICS Cogen", F150="industrial NAICS non-Cogen")),FALSE, TRUE))</f>
        <v/>
      </c>
    </row>
    <row r="151">
      <c r="A151" s="129" t="n">
        <v>399</v>
      </c>
      <c r="B151" s="130" t="inlineStr">
        <is>
          <t>Harbor</t>
        </is>
      </c>
      <c r="C151" s="130" t="inlineStr">
        <is>
          <t>Los Angeles Department of Water &amp; Power</t>
        </is>
      </c>
      <c r="D151" s="129" t="n">
        <v>11208</v>
      </c>
      <c r="E151" s="130" t="inlineStr">
        <is>
          <t>CA</t>
        </is>
      </c>
      <c r="F151" s="130" t="inlineStr">
        <is>
          <t>Electric Utility</t>
        </is>
      </c>
      <c r="G151" s="130" t="inlineStr">
        <is>
          <t>CT</t>
        </is>
      </c>
      <c r="H151" s="130" t="inlineStr">
        <is>
          <t>DFO</t>
        </is>
      </c>
      <c r="I151" s="130" t="inlineStr">
        <is>
          <t>DFO</t>
        </is>
      </c>
      <c r="J151" s="131" t="n">
        <v>0</v>
      </c>
      <c r="K151" s="129" t="n">
        <v>2020</v>
      </c>
      <c r="L151" s="120">
        <f>IF(VLOOKUP(H151,'Cross-Page Data'!$D$4:$F$48,3,FALSE)="natural gas",VLOOKUP(G151,'Cross-Page Data'!$I$4:$J$19,2,FALSE),IF(VLOOKUP(H151,'Cross-Page Data'!$D$4:$F$48,3,FALSE)="solar",IF(G151="PV","solar PV","solar thermal"),IF(VLOOKUP(H151,'Cross-Page Data'!$D$4:$F$48,3,FALSE)="wind",VLOOKUP(G151,'Cross-Page Data'!$I$4:$J$19,2,FALSE),IF(VLOOKUP(H151,'Cross-Page Data'!$D$4:$F$48,3,FALSE)="hydro",VLOOKUP(G151,'Cross-Page Data'!$I$4:$J$19,2,FALSE),VLOOKUP(H151,'Cross-Page Data'!$D$4:$F$48,3,FALSE)))))</f>
        <v/>
      </c>
      <c r="M151" s="120">
        <f>IF(AND($P$2=FALSE,OR(F151="Commercial NAICS Cogen",F151="Industrial NAICS Cogen",F151="NAICS-22 Cogen")),FALSE,IF(AND($P$3=FALSE,OR(F151="Commercial NAICS Cogen",F151="Commercial NAICS Non-Cogen",F151="Industrial NAICS Cogen", F151="industrial NAICS non-Cogen")),FALSE, TRUE))</f>
        <v/>
      </c>
    </row>
    <row r="152">
      <c r="A152" s="129" t="n">
        <v>399</v>
      </c>
      <c r="B152" s="130" t="inlineStr">
        <is>
          <t>Harbor</t>
        </is>
      </c>
      <c r="C152" s="130" t="inlineStr">
        <is>
          <t>Los Angeles Department of Water &amp; Power</t>
        </is>
      </c>
      <c r="D152" s="129" t="n">
        <v>11208</v>
      </c>
      <c r="E152" s="130" t="inlineStr">
        <is>
          <t>CA</t>
        </is>
      </c>
      <c r="F152" s="130" t="inlineStr">
        <is>
          <t>Electric Utility</t>
        </is>
      </c>
      <c r="G152" s="130" t="inlineStr">
        <is>
          <t>CT</t>
        </is>
      </c>
      <c r="H152" s="130" t="inlineStr">
        <is>
          <t>NG</t>
        </is>
      </c>
      <c r="I152" s="130" t="inlineStr">
        <is>
          <t>NG</t>
        </is>
      </c>
      <c r="J152" s="131" t="n">
        <v>8564</v>
      </c>
      <c r="K152" s="129" t="n">
        <v>2020</v>
      </c>
      <c r="L152" s="120">
        <f>IF(VLOOKUP(H152,'Cross-Page Data'!$D$4:$F$48,3,FALSE)="natural gas",VLOOKUP(G152,'Cross-Page Data'!$I$4:$J$19,2,FALSE),IF(VLOOKUP(H152,'Cross-Page Data'!$D$4:$F$48,3,FALSE)="solar",IF(G152="PV","solar PV","solar thermal"),IF(VLOOKUP(H152,'Cross-Page Data'!$D$4:$F$48,3,FALSE)="wind",VLOOKUP(G152,'Cross-Page Data'!$I$4:$J$19,2,FALSE),IF(VLOOKUP(H152,'Cross-Page Data'!$D$4:$F$48,3,FALSE)="hydro",VLOOKUP(G152,'Cross-Page Data'!$I$4:$J$19,2,FALSE),VLOOKUP(H152,'Cross-Page Data'!$D$4:$F$48,3,FALSE)))))</f>
        <v/>
      </c>
      <c r="M152" s="120">
        <f>IF(AND($P$2=FALSE,OR(F152="Commercial NAICS Cogen",F152="Industrial NAICS Cogen",F152="NAICS-22 Cogen")),FALSE,IF(AND($P$3=FALSE,OR(F152="Commercial NAICS Cogen",F152="Commercial NAICS Non-Cogen",F152="Industrial NAICS Cogen", F152="industrial NAICS non-Cogen")),FALSE, TRUE))</f>
        <v/>
      </c>
    </row>
    <row r="153">
      <c r="A153" s="129" t="n">
        <v>399</v>
      </c>
      <c r="B153" s="130" t="inlineStr">
        <is>
          <t>Harbor</t>
        </is>
      </c>
      <c r="C153" s="130" t="inlineStr">
        <is>
          <t>Los Angeles Department of Water &amp; Power</t>
        </is>
      </c>
      <c r="D153" s="129" t="n">
        <v>11208</v>
      </c>
      <c r="E153" s="130" t="inlineStr">
        <is>
          <t>CA</t>
        </is>
      </c>
      <c r="F153" s="130" t="inlineStr">
        <is>
          <t>Electric Utility</t>
        </is>
      </c>
      <c r="G153" s="130" t="inlineStr">
        <is>
          <t>CT</t>
        </is>
      </c>
      <c r="H153" s="130" t="inlineStr">
        <is>
          <t>OBG</t>
        </is>
      </c>
      <c r="I153" s="130" t="inlineStr">
        <is>
          <t>ORW</t>
        </is>
      </c>
      <c r="J153" s="131" t="n">
        <v>0</v>
      </c>
      <c r="K153" s="129" t="n">
        <v>2020</v>
      </c>
      <c r="L153" s="120">
        <f>IF(VLOOKUP(H153,'Cross-Page Data'!$D$4:$F$48,3,FALSE)="natural gas",VLOOKUP(G153,'Cross-Page Data'!$I$4:$J$19,2,FALSE),IF(VLOOKUP(H153,'Cross-Page Data'!$D$4:$F$48,3,FALSE)="solar",IF(G153="PV","solar PV","solar thermal"),IF(VLOOKUP(H153,'Cross-Page Data'!$D$4:$F$48,3,FALSE)="wind",VLOOKUP(G153,'Cross-Page Data'!$I$4:$J$19,2,FALSE),IF(VLOOKUP(H153,'Cross-Page Data'!$D$4:$F$48,3,FALSE)="hydro",VLOOKUP(G153,'Cross-Page Data'!$I$4:$J$19,2,FALSE),VLOOKUP(H153,'Cross-Page Data'!$D$4:$F$48,3,FALSE)))))</f>
        <v/>
      </c>
      <c r="M153" s="120">
        <f>IF(AND($P$2=FALSE,OR(F153="Commercial NAICS Cogen",F153="Industrial NAICS Cogen",F153="NAICS-22 Cogen")),FALSE,IF(AND($P$3=FALSE,OR(F153="Commercial NAICS Cogen",F153="Commercial NAICS Non-Cogen",F153="Industrial NAICS Cogen", F153="industrial NAICS non-Cogen")),FALSE, TRUE))</f>
        <v/>
      </c>
    </row>
    <row r="154">
      <c r="A154" s="129" t="n">
        <v>399</v>
      </c>
      <c r="B154" s="130" t="inlineStr">
        <is>
          <t>Harbor</t>
        </is>
      </c>
      <c r="C154" s="130" t="inlineStr">
        <is>
          <t>Los Angeles Department of Water &amp; Power</t>
        </is>
      </c>
      <c r="D154" s="129" t="n">
        <v>11208</v>
      </c>
      <c r="E154" s="130" t="inlineStr">
        <is>
          <t>CA</t>
        </is>
      </c>
      <c r="F154" s="130" t="inlineStr">
        <is>
          <t>Electric Utility</t>
        </is>
      </c>
      <c r="G154" s="130" t="inlineStr">
        <is>
          <t>GT</t>
        </is>
      </c>
      <c r="H154" s="130" t="inlineStr">
        <is>
          <t>DFO</t>
        </is>
      </c>
      <c r="I154" s="130" t="inlineStr">
        <is>
          <t>DFO</t>
        </is>
      </c>
      <c r="J154" s="131" t="n">
        <v>0</v>
      </c>
      <c r="K154" s="129" t="n">
        <v>2020</v>
      </c>
      <c r="L154" s="120">
        <f>IF(VLOOKUP(H154,'Cross-Page Data'!$D$4:$F$48,3,FALSE)="natural gas",VLOOKUP(G154,'Cross-Page Data'!$I$4:$J$19,2,FALSE),IF(VLOOKUP(H154,'Cross-Page Data'!$D$4:$F$48,3,FALSE)="solar",IF(G154="PV","solar PV","solar thermal"),IF(VLOOKUP(H154,'Cross-Page Data'!$D$4:$F$48,3,FALSE)="wind",VLOOKUP(G154,'Cross-Page Data'!$I$4:$J$19,2,FALSE),IF(VLOOKUP(H154,'Cross-Page Data'!$D$4:$F$48,3,FALSE)="hydro",VLOOKUP(G154,'Cross-Page Data'!$I$4:$J$19,2,FALSE),VLOOKUP(H154,'Cross-Page Data'!$D$4:$F$48,3,FALSE)))))</f>
        <v/>
      </c>
      <c r="M154" s="120">
        <f>IF(AND($P$2=FALSE,OR(F154="Commercial NAICS Cogen",F154="Industrial NAICS Cogen",F154="NAICS-22 Cogen")),FALSE,IF(AND($P$3=FALSE,OR(F154="Commercial NAICS Cogen",F154="Commercial NAICS Non-Cogen",F154="Industrial NAICS Cogen", F154="industrial NAICS non-Cogen")),FALSE, TRUE))</f>
        <v/>
      </c>
    </row>
    <row r="155">
      <c r="A155" s="129" t="n">
        <v>399</v>
      </c>
      <c r="B155" s="130" t="inlineStr">
        <is>
          <t>Harbor</t>
        </is>
      </c>
      <c r="C155" s="130" t="inlineStr">
        <is>
          <t>Los Angeles Department of Water &amp; Power</t>
        </is>
      </c>
      <c r="D155" s="129" t="n">
        <v>11208</v>
      </c>
      <c r="E155" s="130" t="inlineStr">
        <is>
          <t>CA</t>
        </is>
      </c>
      <c r="F155" s="130" t="inlineStr">
        <is>
          <t>Electric Utility</t>
        </is>
      </c>
      <c r="G155" s="130" t="inlineStr">
        <is>
          <t>GT</t>
        </is>
      </c>
      <c r="H155" s="130" t="inlineStr">
        <is>
          <t>NG</t>
        </is>
      </c>
      <c r="I155" s="130" t="inlineStr">
        <is>
          <t>NG</t>
        </is>
      </c>
      <c r="J155" s="131" t="n">
        <v>46198</v>
      </c>
      <c r="K155" s="129" t="n">
        <v>2020</v>
      </c>
      <c r="L155" s="120">
        <f>IF(VLOOKUP(H155,'Cross-Page Data'!$D$4:$F$48,3,FALSE)="natural gas",VLOOKUP(G155,'Cross-Page Data'!$I$4:$J$19,2,FALSE),IF(VLOOKUP(H155,'Cross-Page Data'!$D$4:$F$48,3,FALSE)="solar",IF(G155="PV","solar PV","solar thermal"),IF(VLOOKUP(H155,'Cross-Page Data'!$D$4:$F$48,3,FALSE)="wind",VLOOKUP(G155,'Cross-Page Data'!$I$4:$J$19,2,FALSE),IF(VLOOKUP(H155,'Cross-Page Data'!$D$4:$F$48,3,FALSE)="hydro",VLOOKUP(G155,'Cross-Page Data'!$I$4:$J$19,2,FALSE),VLOOKUP(H155,'Cross-Page Data'!$D$4:$F$48,3,FALSE)))))</f>
        <v/>
      </c>
      <c r="M155" s="120">
        <f>IF(AND($P$2=FALSE,OR(F155="Commercial NAICS Cogen",F155="Industrial NAICS Cogen",F155="NAICS-22 Cogen")),FALSE,IF(AND($P$3=FALSE,OR(F155="Commercial NAICS Cogen",F155="Commercial NAICS Non-Cogen",F155="Industrial NAICS Cogen", F155="industrial NAICS non-Cogen")),FALSE, TRUE))</f>
        <v/>
      </c>
    </row>
    <row r="156">
      <c r="A156" s="129" t="n">
        <v>399</v>
      </c>
      <c r="B156" s="130" t="inlineStr">
        <is>
          <t>Harbor</t>
        </is>
      </c>
      <c r="C156" s="130" t="inlineStr">
        <is>
          <t>Los Angeles Department of Water &amp; Power</t>
        </is>
      </c>
      <c r="D156" s="129" t="n">
        <v>11208</v>
      </c>
      <c r="E156" s="130" t="inlineStr">
        <is>
          <t>CA</t>
        </is>
      </c>
      <c r="F156" s="130" t="inlineStr">
        <is>
          <t>Electric Utility</t>
        </is>
      </c>
      <c r="G156" s="130" t="inlineStr">
        <is>
          <t>GT</t>
        </is>
      </c>
      <c r="H156" s="130" t="inlineStr">
        <is>
          <t>OBG</t>
        </is>
      </c>
      <c r="I156" s="130" t="inlineStr">
        <is>
          <t>ORW</t>
        </is>
      </c>
      <c r="J156" s="131" t="n">
        <v>0</v>
      </c>
      <c r="K156" s="129" t="n">
        <v>2020</v>
      </c>
      <c r="L156" s="120">
        <f>IF(VLOOKUP(H156,'Cross-Page Data'!$D$4:$F$48,3,FALSE)="natural gas",VLOOKUP(G156,'Cross-Page Data'!$I$4:$J$19,2,FALSE),IF(VLOOKUP(H156,'Cross-Page Data'!$D$4:$F$48,3,FALSE)="solar",IF(G156="PV","solar PV","solar thermal"),IF(VLOOKUP(H156,'Cross-Page Data'!$D$4:$F$48,3,FALSE)="wind",VLOOKUP(G156,'Cross-Page Data'!$I$4:$J$19,2,FALSE),IF(VLOOKUP(H156,'Cross-Page Data'!$D$4:$F$48,3,FALSE)="hydro",VLOOKUP(G156,'Cross-Page Data'!$I$4:$J$19,2,FALSE),VLOOKUP(H156,'Cross-Page Data'!$D$4:$F$48,3,FALSE)))))</f>
        <v/>
      </c>
      <c r="M156" s="120">
        <f>IF(AND($P$2=FALSE,OR(F156="Commercial NAICS Cogen",F156="Industrial NAICS Cogen",F156="NAICS-22 Cogen")),FALSE,IF(AND($P$3=FALSE,OR(F156="Commercial NAICS Cogen",F156="Commercial NAICS Non-Cogen",F156="Industrial NAICS Cogen", F156="industrial NAICS non-Cogen")),FALSE, TRUE))</f>
        <v/>
      </c>
    </row>
    <row r="157">
      <c r="A157" s="129" t="n">
        <v>400</v>
      </c>
      <c r="B157" s="130" t="inlineStr">
        <is>
          <t>Haynes</t>
        </is>
      </c>
      <c r="C157" s="130" t="inlineStr">
        <is>
          <t>Los Angeles Department of Water &amp; Power</t>
        </is>
      </c>
      <c r="D157" s="129" t="n">
        <v>11208</v>
      </c>
      <c r="E157" s="130" t="inlineStr">
        <is>
          <t>CA</t>
        </is>
      </c>
      <c r="F157" s="130" t="inlineStr">
        <is>
          <t>Electric Utility</t>
        </is>
      </c>
      <c r="G157" s="130" t="inlineStr">
        <is>
          <t>CA</t>
        </is>
      </c>
      <c r="H157" s="130" t="inlineStr">
        <is>
          <t>DFO</t>
        </is>
      </c>
      <c r="I157" s="130" t="inlineStr">
        <is>
          <t>DFO</t>
        </is>
      </c>
      <c r="J157" s="131" t="n">
        <v>0</v>
      </c>
      <c r="K157" s="129" t="n">
        <v>2020</v>
      </c>
      <c r="L157" s="120">
        <f>IF(VLOOKUP(H157,'Cross-Page Data'!$D$4:$F$48,3,FALSE)="natural gas",VLOOKUP(G157,'Cross-Page Data'!$I$4:$J$19,2,FALSE),IF(VLOOKUP(H157,'Cross-Page Data'!$D$4:$F$48,3,FALSE)="solar",IF(G157="PV","solar PV","solar thermal"),IF(VLOOKUP(H157,'Cross-Page Data'!$D$4:$F$48,3,FALSE)="wind",VLOOKUP(G157,'Cross-Page Data'!$I$4:$J$19,2,FALSE),IF(VLOOKUP(H157,'Cross-Page Data'!$D$4:$F$48,3,FALSE)="hydro",VLOOKUP(G157,'Cross-Page Data'!$I$4:$J$19,2,FALSE),VLOOKUP(H157,'Cross-Page Data'!$D$4:$F$48,3,FALSE)))))</f>
        <v/>
      </c>
      <c r="M157" s="120">
        <f>IF(AND($P$2=FALSE,OR(F157="Commercial NAICS Cogen",F157="Industrial NAICS Cogen",F157="NAICS-22 Cogen")),FALSE,IF(AND($P$3=FALSE,OR(F157="Commercial NAICS Cogen",F157="Commercial NAICS Non-Cogen",F157="Industrial NAICS Cogen", F157="industrial NAICS non-Cogen")),FALSE, TRUE))</f>
        <v/>
      </c>
    </row>
    <row r="158">
      <c r="A158" s="129" t="n">
        <v>400</v>
      </c>
      <c r="B158" s="130" t="inlineStr">
        <is>
          <t>Haynes</t>
        </is>
      </c>
      <c r="C158" s="130" t="inlineStr">
        <is>
          <t>Los Angeles Department of Water &amp; Power</t>
        </is>
      </c>
      <c r="D158" s="129" t="n">
        <v>11208</v>
      </c>
      <c r="E158" s="130" t="inlineStr">
        <is>
          <t>CA</t>
        </is>
      </c>
      <c r="F158" s="130" t="inlineStr">
        <is>
          <t>Electric Utility</t>
        </is>
      </c>
      <c r="G158" s="130" t="inlineStr">
        <is>
          <t>CA</t>
        </is>
      </c>
      <c r="H158" s="130" t="inlineStr">
        <is>
          <t>NG</t>
        </is>
      </c>
      <c r="I158" s="130" t="inlineStr">
        <is>
          <t>NG</t>
        </is>
      </c>
      <c r="J158" s="131" t="n">
        <v>1135597</v>
      </c>
      <c r="K158" s="129" t="n">
        <v>2020</v>
      </c>
      <c r="L158" s="120">
        <f>IF(VLOOKUP(H158,'Cross-Page Data'!$D$4:$F$48,3,FALSE)="natural gas",VLOOKUP(G158,'Cross-Page Data'!$I$4:$J$19,2,FALSE),IF(VLOOKUP(H158,'Cross-Page Data'!$D$4:$F$48,3,FALSE)="solar",IF(G158="PV","solar PV","solar thermal"),IF(VLOOKUP(H158,'Cross-Page Data'!$D$4:$F$48,3,FALSE)="wind",VLOOKUP(G158,'Cross-Page Data'!$I$4:$J$19,2,FALSE),IF(VLOOKUP(H158,'Cross-Page Data'!$D$4:$F$48,3,FALSE)="hydro",VLOOKUP(G158,'Cross-Page Data'!$I$4:$J$19,2,FALSE),VLOOKUP(H158,'Cross-Page Data'!$D$4:$F$48,3,FALSE)))))</f>
        <v/>
      </c>
      <c r="M158" s="120">
        <f>IF(AND($P$2=FALSE,OR(F158="Commercial NAICS Cogen",F158="Industrial NAICS Cogen",F158="NAICS-22 Cogen")),FALSE,IF(AND($P$3=FALSE,OR(F158="Commercial NAICS Cogen",F158="Commercial NAICS Non-Cogen",F158="Industrial NAICS Cogen", F158="industrial NAICS non-Cogen")),FALSE, TRUE))</f>
        <v/>
      </c>
    </row>
    <row r="159">
      <c r="A159" s="129" t="n">
        <v>400</v>
      </c>
      <c r="B159" s="130" t="inlineStr">
        <is>
          <t>Haynes</t>
        </is>
      </c>
      <c r="C159" s="130" t="inlineStr">
        <is>
          <t>Los Angeles Department of Water &amp; Power</t>
        </is>
      </c>
      <c r="D159" s="129" t="n">
        <v>11208</v>
      </c>
      <c r="E159" s="130" t="inlineStr">
        <is>
          <t>CA</t>
        </is>
      </c>
      <c r="F159" s="130" t="inlineStr">
        <is>
          <t>Electric Utility</t>
        </is>
      </c>
      <c r="G159" s="130" t="inlineStr">
        <is>
          <t>CA</t>
        </is>
      </c>
      <c r="H159" s="130" t="inlineStr">
        <is>
          <t>OBG</t>
        </is>
      </c>
      <c r="I159" s="130" t="inlineStr">
        <is>
          <t>ORW</t>
        </is>
      </c>
      <c r="J159" s="131" t="n">
        <v>0</v>
      </c>
      <c r="K159" s="129" t="n">
        <v>2020</v>
      </c>
      <c r="L159" s="120">
        <f>IF(VLOOKUP(H159,'Cross-Page Data'!$D$4:$F$48,3,FALSE)="natural gas",VLOOKUP(G159,'Cross-Page Data'!$I$4:$J$19,2,FALSE),IF(VLOOKUP(H159,'Cross-Page Data'!$D$4:$F$48,3,FALSE)="solar",IF(G159="PV","solar PV","solar thermal"),IF(VLOOKUP(H159,'Cross-Page Data'!$D$4:$F$48,3,FALSE)="wind",VLOOKUP(G159,'Cross-Page Data'!$I$4:$J$19,2,FALSE),IF(VLOOKUP(H159,'Cross-Page Data'!$D$4:$F$48,3,FALSE)="hydro",VLOOKUP(G159,'Cross-Page Data'!$I$4:$J$19,2,FALSE),VLOOKUP(H159,'Cross-Page Data'!$D$4:$F$48,3,FALSE)))))</f>
        <v/>
      </c>
      <c r="M159" s="120">
        <f>IF(AND($P$2=FALSE,OR(F159="Commercial NAICS Cogen",F159="Industrial NAICS Cogen",F159="NAICS-22 Cogen")),FALSE,IF(AND($P$3=FALSE,OR(F159="Commercial NAICS Cogen",F159="Commercial NAICS Non-Cogen",F159="Industrial NAICS Cogen", F159="industrial NAICS non-Cogen")),FALSE, TRUE))</f>
        <v/>
      </c>
    </row>
    <row r="160">
      <c r="A160" s="129" t="n">
        <v>400</v>
      </c>
      <c r="B160" s="130" t="inlineStr">
        <is>
          <t>Haynes</t>
        </is>
      </c>
      <c r="C160" s="130" t="inlineStr">
        <is>
          <t>Los Angeles Department of Water &amp; Power</t>
        </is>
      </c>
      <c r="D160" s="129" t="n">
        <v>11208</v>
      </c>
      <c r="E160" s="130" t="inlineStr">
        <is>
          <t>CA</t>
        </is>
      </c>
      <c r="F160" s="130" t="inlineStr">
        <is>
          <t>Electric Utility</t>
        </is>
      </c>
      <c r="G160" s="130" t="inlineStr">
        <is>
          <t>CT</t>
        </is>
      </c>
      <c r="H160" s="130" t="inlineStr">
        <is>
          <t>DFO</t>
        </is>
      </c>
      <c r="I160" s="130" t="inlineStr">
        <is>
          <t>DFO</t>
        </is>
      </c>
      <c r="J160" s="131" t="n">
        <v>0</v>
      </c>
      <c r="K160" s="129" t="n">
        <v>2020</v>
      </c>
      <c r="L160" s="120">
        <f>IF(VLOOKUP(H160,'Cross-Page Data'!$D$4:$F$48,3,FALSE)="natural gas",VLOOKUP(G160,'Cross-Page Data'!$I$4:$J$19,2,FALSE),IF(VLOOKUP(H160,'Cross-Page Data'!$D$4:$F$48,3,FALSE)="solar",IF(G160="PV","solar PV","solar thermal"),IF(VLOOKUP(H160,'Cross-Page Data'!$D$4:$F$48,3,FALSE)="wind",VLOOKUP(G160,'Cross-Page Data'!$I$4:$J$19,2,FALSE),IF(VLOOKUP(H160,'Cross-Page Data'!$D$4:$F$48,3,FALSE)="hydro",VLOOKUP(G160,'Cross-Page Data'!$I$4:$J$19,2,FALSE),VLOOKUP(H160,'Cross-Page Data'!$D$4:$F$48,3,FALSE)))))</f>
        <v/>
      </c>
      <c r="M160" s="120">
        <f>IF(AND($P$2=FALSE,OR(F160="Commercial NAICS Cogen",F160="Industrial NAICS Cogen",F160="NAICS-22 Cogen")),FALSE,IF(AND($P$3=FALSE,OR(F160="Commercial NAICS Cogen",F160="Commercial NAICS Non-Cogen",F160="Industrial NAICS Cogen", F160="industrial NAICS non-Cogen")),FALSE, TRUE))</f>
        <v/>
      </c>
    </row>
    <row r="161">
      <c r="A161" s="129" t="n">
        <v>400</v>
      </c>
      <c r="B161" s="130" t="inlineStr">
        <is>
          <t>Haynes</t>
        </is>
      </c>
      <c r="C161" s="130" t="inlineStr">
        <is>
          <t>Los Angeles Department of Water &amp; Power</t>
        </is>
      </c>
      <c r="D161" s="129" t="n">
        <v>11208</v>
      </c>
      <c r="E161" s="130" t="inlineStr">
        <is>
          <t>CA</t>
        </is>
      </c>
      <c r="F161" s="130" t="inlineStr">
        <is>
          <t>Electric Utility</t>
        </is>
      </c>
      <c r="G161" s="130" t="inlineStr">
        <is>
          <t>CT</t>
        </is>
      </c>
      <c r="H161" s="130" t="inlineStr">
        <is>
          <t>NG</t>
        </is>
      </c>
      <c r="I161" s="130" t="inlineStr">
        <is>
          <t>NG</t>
        </is>
      </c>
      <c r="J161" s="131" t="n">
        <v>1948745</v>
      </c>
      <c r="K161" s="129" t="n">
        <v>2020</v>
      </c>
      <c r="L161" s="120">
        <f>IF(VLOOKUP(H161,'Cross-Page Data'!$D$4:$F$48,3,FALSE)="natural gas",VLOOKUP(G161,'Cross-Page Data'!$I$4:$J$19,2,FALSE),IF(VLOOKUP(H161,'Cross-Page Data'!$D$4:$F$48,3,FALSE)="solar",IF(G161="PV","solar PV","solar thermal"),IF(VLOOKUP(H161,'Cross-Page Data'!$D$4:$F$48,3,FALSE)="wind",VLOOKUP(G161,'Cross-Page Data'!$I$4:$J$19,2,FALSE),IF(VLOOKUP(H161,'Cross-Page Data'!$D$4:$F$48,3,FALSE)="hydro",VLOOKUP(G161,'Cross-Page Data'!$I$4:$J$19,2,FALSE),VLOOKUP(H161,'Cross-Page Data'!$D$4:$F$48,3,FALSE)))))</f>
        <v/>
      </c>
      <c r="M161" s="120">
        <f>IF(AND($P$2=FALSE,OR(F161="Commercial NAICS Cogen",F161="Industrial NAICS Cogen",F161="NAICS-22 Cogen")),FALSE,IF(AND($P$3=FALSE,OR(F161="Commercial NAICS Cogen",F161="Commercial NAICS Non-Cogen",F161="Industrial NAICS Cogen", F161="industrial NAICS non-Cogen")),FALSE, TRUE))</f>
        <v/>
      </c>
    </row>
    <row r="162">
      <c r="A162" s="129" t="n">
        <v>400</v>
      </c>
      <c r="B162" s="130" t="inlineStr">
        <is>
          <t>Haynes</t>
        </is>
      </c>
      <c r="C162" s="130" t="inlineStr">
        <is>
          <t>Los Angeles Department of Water &amp; Power</t>
        </is>
      </c>
      <c r="D162" s="129" t="n">
        <v>11208</v>
      </c>
      <c r="E162" s="130" t="inlineStr">
        <is>
          <t>CA</t>
        </is>
      </c>
      <c r="F162" s="130" t="inlineStr">
        <is>
          <t>Electric Utility</t>
        </is>
      </c>
      <c r="G162" s="130" t="inlineStr">
        <is>
          <t>CT</t>
        </is>
      </c>
      <c r="H162" s="130" t="inlineStr">
        <is>
          <t>OBG</t>
        </is>
      </c>
      <c r="I162" s="130" t="inlineStr">
        <is>
          <t>ORW</t>
        </is>
      </c>
      <c r="J162" s="131" t="n">
        <v>0</v>
      </c>
      <c r="K162" s="129" t="n">
        <v>2020</v>
      </c>
      <c r="L162" s="120">
        <f>IF(VLOOKUP(H162,'Cross-Page Data'!$D$4:$F$48,3,FALSE)="natural gas",VLOOKUP(G162,'Cross-Page Data'!$I$4:$J$19,2,FALSE),IF(VLOOKUP(H162,'Cross-Page Data'!$D$4:$F$48,3,FALSE)="solar",IF(G162="PV","solar PV","solar thermal"),IF(VLOOKUP(H162,'Cross-Page Data'!$D$4:$F$48,3,FALSE)="wind",VLOOKUP(G162,'Cross-Page Data'!$I$4:$J$19,2,FALSE),IF(VLOOKUP(H162,'Cross-Page Data'!$D$4:$F$48,3,FALSE)="hydro",VLOOKUP(G162,'Cross-Page Data'!$I$4:$J$19,2,FALSE),VLOOKUP(H162,'Cross-Page Data'!$D$4:$F$48,3,FALSE)))))</f>
        <v/>
      </c>
      <c r="M162" s="120">
        <f>IF(AND($P$2=FALSE,OR(F162="Commercial NAICS Cogen",F162="Industrial NAICS Cogen",F162="NAICS-22 Cogen")),FALSE,IF(AND($P$3=FALSE,OR(F162="Commercial NAICS Cogen",F162="Commercial NAICS Non-Cogen",F162="Industrial NAICS Cogen", F162="industrial NAICS non-Cogen")),FALSE, TRUE))</f>
        <v/>
      </c>
    </row>
    <row r="163">
      <c r="A163" s="129" t="n">
        <v>400</v>
      </c>
      <c r="B163" s="130" t="inlineStr">
        <is>
          <t>Haynes</t>
        </is>
      </c>
      <c r="C163" s="130" t="inlineStr">
        <is>
          <t>Los Angeles Department of Water &amp; Power</t>
        </is>
      </c>
      <c r="D163" s="129" t="n">
        <v>11208</v>
      </c>
      <c r="E163" s="130" t="inlineStr">
        <is>
          <t>CA</t>
        </is>
      </c>
      <c r="F163" s="130" t="inlineStr">
        <is>
          <t>Electric Utility</t>
        </is>
      </c>
      <c r="G163" s="130" t="inlineStr">
        <is>
          <t>GT</t>
        </is>
      </c>
      <c r="H163" s="130" t="inlineStr">
        <is>
          <t>NG</t>
        </is>
      </c>
      <c r="I163" s="130" t="inlineStr">
        <is>
          <t>NG</t>
        </is>
      </c>
      <c r="J163" s="131" t="n">
        <v>401086</v>
      </c>
      <c r="K163" s="129" t="n">
        <v>2020</v>
      </c>
      <c r="L163" s="120">
        <f>IF(VLOOKUP(H163,'Cross-Page Data'!$D$4:$F$48,3,FALSE)="natural gas",VLOOKUP(G163,'Cross-Page Data'!$I$4:$J$19,2,FALSE),IF(VLOOKUP(H163,'Cross-Page Data'!$D$4:$F$48,3,FALSE)="solar",IF(G163="PV","solar PV","solar thermal"),IF(VLOOKUP(H163,'Cross-Page Data'!$D$4:$F$48,3,FALSE)="wind",VLOOKUP(G163,'Cross-Page Data'!$I$4:$J$19,2,FALSE),IF(VLOOKUP(H163,'Cross-Page Data'!$D$4:$F$48,3,FALSE)="hydro",VLOOKUP(G163,'Cross-Page Data'!$I$4:$J$19,2,FALSE),VLOOKUP(H163,'Cross-Page Data'!$D$4:$F$48,3,FALSE)))))</f>
        <v/>
      </c>
      <c r="M163" s="120">
        <f>IF(AND($P$2=FALSE,OR(F163="Commercial NAICS Cogen",F163="Industrial NAICS Cogen",F163="NAICS-22 Cogen")),FALSE,IF(AND($P$3=FALSE,OR(F163="Commercial NAICS Cogen",F163="Commercial NAICS Non-Cogen",F163="Industrial NAICS Cogen", F163="industrial NAICS non-Cogen")),FALSE, TRUE))</f>
        <v/>
      </c>
    </row>
    <row r="164">
      <c r="A164" s="129" t="n">
        <v>400</v>
      </c>
      <c r="B164" s="130" t="inlineStr">
        <is>
          <t>Haynes</t>
        </is>
      </c>
      <c r="C164" s="130" t="inlineStr">
        <is>
          <t>Los Angeles Department of Water &amp; Power</t>
        </is>
      </c>
      <c r="D164" s="129" t="n">
        <v>11208</v>
      </c>
      <c r="E164" s="130" t="inlineStr">
        <is>
          <t>CA</t>
        </is>
      </c>
      <c r="F164" s="130" t="inlineStr">
        <is>
          <t>Electric Utility</t>
        </is>
      </c>
      <c r="G164" s="130" t="inlineStr">
        <is>
          <t>GT</t>
        </is>
      </c>
      <c r="H164" s="130" t="inlineStr">
        <is>
          <t>OBG</t>
        </is>
      </c>
      <c r="I164" s="130" t="inlineStr">
        <is>
          <t>ORW</t>
        </is>
      </c>
      <c r="J164" s="131" t="n">
        <v>0</v>
      </c>
      <c r="K164" s="129" t="n">
        <v>2020</v>
      </c>
      <c r="L164" s="120">
        <f>IF(VLOOKUP(H164,'Cross-Page Data'!$D$4:$F$48,3,FALSE)="natural gas",VLOOKUP(G164,'Cross-Page Data'!$I$4:$J$19,2,FALSE),IF(VLOOKUP(H164,'Cross-Page Data'!$D$4:$F$48,3,FALSE)="solar",IF(G164="PV","solar PV","solar thermal"),IF(VLOOKUP(H164,'Cross-Page Data'!$D$4:$F$48,3,FALSE)="wind",VLOOKUP(G164,'Cross-Page Data'!$I$4:$J$19,2,FALSE),IF(VLOOKUP(H164,'Cross-Page Data'!$D$4:$F$48,3,FALSE)="hydro",VLOOKUP(G164,'Cross-Page Data'!$I$4:$J$19,2,FALSE),VLOOKUP(H164,'Cross-Page Data'!$D$4:$F$48,3,FALSE)))))</f>
        <v/>
      </c>
      <c r="M164" s="120">
        <f>IF(AND($P$2=FALSE,OR(F164="Commercial NAICS Cogen",F164="Industrial NAICS Cogen",F164="NAICS-22 Cogen")),FALSE,IF(AND($P$3=FALSE,OR(F164="Commercial NAICS Cogen",F164="Commercial NAICS Non-Cogen",F164="Industrial NAICS Cogen", F164="industrial NAICS non-Cogen")),FALSE, TRUE))</f>
        <v/>
      </c>
    </row>
    <row r="165">
      <c r="A165" s="129" t="n">
        <v>400</v>
      </c>
      <c r="B165" s="130" t="inlineStr">
        <is>
          <t>Haynes</t>
        </is>
      </c>
      <c r="C165" s="130" t="inlineStr">
        <is>
          <t>Los Angeles Department of Water &amp; Power</t>
        </is>
      </c>
      <c r="D165" s="129" t="n">
        <v>11208</v>
      </c>
      <c r="E165" s="130" t="inlineStr">
        <is>
          <t>CA</t>
        </is>
      </c>
      <c r="F165" s="130" t="inlineStr">
        <is>
          <t>Electric Utility</t>
        </is>
      </c>
      <c r="G165" s="130" t="inlineStr">
        <is>
          <t>ST</t>
        </is>
      </c>
      <c r="H165" s="130" t="inlineStr">
        <is>
          <t>NG</t>
        </is>
      </c>
      <c r="I165" s="130" t="inlineStr">
        <is>
          <t>NG</t>
        </is>
      </c>
      <c r="J165" s="131" t="n">
        <v>194694</v>
      </c>
      <c r="K165" s="129" t="n">
        <v>2020</v>
      </c>
      <c r="L165" s="120">
        <f>IF(VLOOKUP(H165,'Cross-Page Data'!$D$4:$F$48,3,FALSE)="natural gas",VLOOKUP(G165,'Cross-Page Data'!$I$4:$J$19,2,FALSE),IF(VLOOKUP(H165,'Cross-Page Data'!$D$4:$F$48,3,FALSE)="solar",IF(G165="PV","solar PV","solar thermal"),IF(VLOOKUP(H165,'Cross-Page Data'!$D$4:$F$48,3,FALSE)="wind",VLOOKUP(G165,'Cross-Page Data'!$I$4:$J$19,2,FALSE),IF(VLOOKUP(H165,'Cross-Page Data'!$D$4:$F$48,3,FALSE)="hydro",VLOOKUP(G165,'Cross-Page Data'!$I$4:$J$19,2,FALSE),VLOOKUP(H165,'Cross-Page Data'!$D$4:$F$48,3,FALSE)))))</f>
        <v/>
      </c>
      <c r="M165" s="120">
        <f>IF(AND($P$2=FALSE,OR(F165="Commercial NAICS Cogen",F165="Industrial NAICS Cogen",F165="NAICS-22 Cogen")),FALSE,IF(AND($P$3=FALSE,OR(F165="Commercial NAICS Cogen",F165="Commercial NAICS Non-Cogen",F165="Industrial NAICS Cogen", F165="industrial NAICS non-Cogen")),FALSE, TRUE))</f>
        <v/>
      </c>
    </row>
    <row r="166">
      <c r="A166" s="129" t="n">
        <v>400</v>
      </c>
      <c r="B166" s="130" t="inlineStr">
        <is>
          <t>Haynes</t>
        </is>
      </c>
      <c r="C166" s="130" t="inlineStr">
        <is>
          <t>Los Angeles Department of Water &amp; Power</t>
        </is>
      </c>
      <c r="D166" s="129" t="n">
        <v>11208</v>
      </c>
      <c r="E166" s="130" t="inlineStr">
        <is>
          <t>CA</t>
        </is>
      </c>
      <c r="F166" s="130" t="inlineStr">
        <is>
          <t>Electric Utility</t>
        </is>
      </c>
      <c r="G166" s="130" t="inlineStr">
        <is>
          <t>ST</t>
        </is>
      </c>
      <c r="H166" s="130" t="inlineStr">
        <is>
          <t>OBG</t>
        </is>
      </c>
      <c r="I166" s="130" t="inlineStr">
        <is>
          <t>ORW</t>
        </is>
      </c>
      <c r="J166" s="131" t="n">
        <v>0</v>
      </c>
      <c r="K166" s="129" t="n">
        <v>2020</v>
      </c>
      <c r="L166" s="120">
        <f>IF(VLOOKUP(H166,'Cross-Page Data'!$D$4:$F$48,3,FALSE)="natural gas",VLOOKUP(G166,'Cross-Page Data'!$I$4:$J$19,2,FALSE),IF(VLOOKUP(H166,'Cross-Page Data'!$D$4:$F$48,3,FALSE)="solar",IF(G166="PV","solar PV","solar thermal"),IF(VLOOKUP(H166,'Cross-Page Data'!$D$4:$F$48,3,FALSE)="wind",VLOOKUP(G166,'Cross-Page Data'!$I$4:$J$19,2,FALSE),IF(VLOOKUP(H166,'Cross-Page Data'!$D$4:$F$48,3,FALSE)="hydro",VLOOKUP(G166,'Cross-Page Data'!$I$4:$J$19,2,FALSE),VLOOKUP(H166,'Cross-Page Data'!$D$4:$F$48,3,FALSE)))))</f>
        <v/>
      </c>
      <c r="M166" s="120">
        <f>IF(AND($P$2=FALSE,OR(F166="Commercial NAICS Cogen",F166="Industrial NAICS Cogen",F166="NAICS-22 Cogen")),FALSE,IF(AND($P$3=FALSE,OR(F166="Commercial NAICS Cogen",F166="Commercial NAICS Non-Cogen",F166="Industrial NAICS Cogen", F166="industrial NAICS non-Cogen")),FALSE, TRUE))</f>
        <v/>
      </c>
    </row>
    <row r="167">
      <c r="A167" s="129" t="n">
        <v>400</v>
      </c>
      <c r="B167" s="130" t="inlineStr">
        <is>
          <t>Haynes</t>
        </is>
      </c>
      <c r="C167" s="130" t="inlineStr">
        <is>
          <t>Los Angeles Department of Water &amp; Power</t>
        </is>
      </c>
      <c r="D167" s="129" t="n">
        <v>11208</v>
      </c>
      <c r="E167" s="130" t="inlineStr">
        <is>
          <t>CA</t>
        </is>
      </c>
      <c r="F167" s="130" t="inlineStr">
        <is>
          <t>Electric Utility</t>
        </is>
      </c>
      <c r="G167" s="130" t="inlineStr">
        <is>
          <t>ST</t>
        </is>
      </c>
      <c r="H167" s="130" t="inlineStr">
        <is>
          <t>RFO</t>
        </is>
      </c>
      <c r="I167" s="130" t="inlineStr">
        <is>
          <t>RFO</t>
        </is>
      </c>
      <c r="J167" s="131" t="n">
        <v>0</v>
      </c>
      <c r="K167" s="129" t="n">
        <v>2020</v>
      </c>
      <c r="L167" s="120">
        <f>IF(VLOOKUP(H167,'Cross-Page Data'!$D$4:$F$48,3,FALSE)="natural gas",VLOOKUP(G167,'Cross-Page Data'!$I$4:$J$19,2,FALSE),IF(VLOOKUP(H167,'Cross-Page Data'!$D$4:$F$48,3,FALSE)="solar",IF(G167="PV","solar PV","solar thermal"),IF(VLOOKUP(H167,'Cross-Page Data'!$D$4:$F$48,3,FALSE)="wind",VLOOKUP(G167,'Cross-Page Data'!$I$4:$J$19,2,FALSE),IF(VLOOKUP(H167,'Cross-Page Data'!$D$4:$F$48,3,FALSE)="hydro",VLOOKUP(G167,'Cross-Page Data'!$I$4:$J$19,2,FALSE),VLOOKUP(H167,'Cross-Page Data'!$D$4:$F$48,3,FALSE)))))</f>
        <v/>
      </c>
      <c r="M167" s="120">
        <f>IF(AND($P$2=FALSE,OR(F167="Commercial NAICS Cogen",F167="Industrial NAICS Cogen",F167="NAICS-22 Cogen")),FALSE,IF(AND($P$3=FALSE,OR(F167="Commercial NAICS Cogen",F167="Commercial NAICS Non-Cogen",F167="Industrial NAICS Cogen", F167="industrial NAICS non-Cogen")),FALSE, TRUE))</f>
        <v/>
      </c>
    </row>
    <row r="168">
      <c r="A168" s="129" t="n">
        <v>404</v>
      </c>
      <c r="B168" s="130" t="inlineStr">
        <is>
          <t>Scattergood</t>
        </is>
      </c>
      <c r="C168" s="130" t="inlineStr">
        <is>
          <t>Los Angeles Department of Water &amp; Power</t>
        </is>
      </c>
      <c r="D168" s="129" t="n">
        <v>11208</v>
      </c>
      <c r="E168" s="130" t="inlineStr">
        <is>
          <t>CA</t>
        </is>
      </c>
      <c r="F168" s="130" t="inlineStr">
        <is>
          <t>Electric Utility</t>
        </is>
      </c>
      <c r="G168" s="130" t="inlineStr">
        <is>
          <t>CA</t>
        </is>
      </c>
      <c r="H168" s="130" t="inlineStr">
        <is>
          <t>NG</t>
        </is>
      </c>
      <c r="I168" s="130" t="inlineStr">
        <is>
          <t>NG</t>
        </is>
      </c>
      <c r="J168" s="131" t="n">
        <v>465632</v>
      </c>
      <c r="K168" s="129" t="n">
        <v>2020</v>
      </c>
      <c r="L168" s="120">
        <f>IF(VLOOKUP(H168,'Cross-Page Data'!$D$4:$F$48,3,FALSE)="natural gas",VLOOKUP(G168,'Cross-Page Data'!$I$4:$J$19,2,FALSE),IF(VLOOKUP(H168,'Cross-Page Data'!$D$4:$F$48,3,FALSE)="solar",IF(G168="PV","solar PV","solar thermal"),IF(VLOOKUP(H168,'Cross-Page Data'!$D$4:$F$48,3,FALSE)="wind",VLOOKUP(G168,'Cross-Page Data'!$I$4:$J$19,2,FALSE),IF(VLOOKUP(H168,'Cross-Page Data'!$D$4:$F$48,3,FALSE)="hydro",VLOOKUP(G168,'Cross-Page Data'!$I$4:$J$19,2,FALSE),VLOOKUP(H168,'Cross-Page Data'!$D$4:$F$48,3,FALSE)))))</f>
        <v/>
      </c>
      <c r="M168" s="120">
        <f>IF(AND($P$2=FALSE,OR(F168="Commercial NAICS Cogen",F168="Industrial NAICS Cogen",F168="NAICS-22 Cogen")),FALSE,IF(AND($P$3=FALSE,OR(F168="Commercial NAICS Cogen",F168="Commercial NAICS Non-Cogen",F168="Industrial NAICS Cogen", F168="industrial NAICS non-Cogen")),FALSE, TRUE))</f>
        <v/>
      </c>
    </row>
    <row r="169">
      <c r="A169" s="129" t="n">
        <v>404</v>
      </c>
      <c r="B169" s="130" t="inlineStr">
        <is>
          <t>Scattergood</t>
        </is>
      </c>
      <c r="C169" s="130" t="inlineStr">
        <is>
          <t>Los Angeles Department of Water &amp; Power</t>
        </is>
      </c>
      <c r="D169" s="129" t="n">
        <v>11208</v>
      </c>
      <c r="E169" s="130" t="inlineStr">
        <is>
          <t>CA</t>
        </is>
      </c>
      <c r="F169" s="130" t="inlineStr">
        <is>
          <t>Electric Utility</t>
        </is>
      </c>
      <c r="G169" s="130" t="inlineStr">
        <is>
          <t>CA</t>
        </is>
      </c>
      <c r="H169" s="130" t="inlineStr">
        <is>
          <t>OG</t>
        </is>
      </c>
      <c r="I169" s="130" t="inlineStr">
        <is>
          <t>OOG</t>
        </is>
      </c>
      <c r="J169" s="131" t="n">
        <v>0</v>
      </c>
      <c r="K169" s="129" t="n">
        <v>2020</v>
      </c>
      <c r="L169" s="120">
        <f>IF(VLOOKUP(H169,'Cross-Page Data'!$D$4:$F$48,3,FALSE)="natural gas",VLOOKUP(G169,'Cross-Page Data'!$I$4:$J$19,2,FALSE),IF(VLOOKUP(H169,'Cross-Page Data'!$D$4:$F$48,3,FALSE)="solar",IF(G169="PV","solar PV","solar thermal"),IF(VLOOKUP(H169,'Cross-Page Data'!$D$4:$F$48,3,FALSE)="wind",VLOOKUP(G169,'Cross-Page Data'!$I$4:$J$19,2,FALSE),IF(VLOOKUP(H169,'Cross-Page Data'!$D$4:$F$48,3,FALSE)="hydro",VLOOKUP(G169,'Cross-Page Data'!$I$4:$J$19,2,FALSE),VLOOKUP(H169,'Cross-Page Data'!$D$4:$F$48,3,FALSE)))))</f>
        <v/>
      </c>
      <c r="M169" s="120">
        <f>IF(AND($P$2=FALSE,OR(F169="Commercial NAICS Cogen",F169="Industrial NAICS Cogen",F169="NAICS-22 Cogen")),FALSE,IF(AND($P$3=FALSE,OR(F169="Commercial NAICS Cogen",F169="Commercial NAICS Non-Cogen",F169="Industrial NAICS Cogen", F169="industrial NAICS non-Cogen")),FALSE, TRUE))</f>
        <v/>
      </c>
    </row>
    <row r="170">
      <c r="A170" s="129" t="n">
        <v>404</v>
      </c>
      <c r="B170" s="130" t="inlineStr">
        <is>
          <t>Scattergood</t>
        </is>
      </c>
      <c r="C170" s="130" t="inlineStr">
        <is>
          <t>Los Angeles Department of Water &amp; Power</t>
        </is>
      </c>
      <c r="D170" s="129" t="n">
        <v>11208</v>
      </c>
      <c r="E170" s="130" t="inlineStr">
        <is>
          <t>CA</t>
        </is>
      </c>
      <c r="F170" s="130" t="inlineStr">
        <is>
          <t>Electric Utility</t>
        </is>
      </c>
      <c r="G170" s="130" t="inlineStr">
        <is>
          <t>CT</t>
        </is>
      </c>
      <c r="H170" s="130" t="inlineStr">
        <is>
          <t>NG</t>
        </is>
      </c>
      <c r="I170" s="130" t="inlineStr">
        <is>
          <t>NG</t>
        </is>
      </c>
      <c r="J170" s="131" t="n">
        <v>903742</v>
      </c>
      <c r="K170" s="129" t="n">
        <v>2020</v>
      </c>
      <c r="L170" s="120">
        <f>IF(VLOOKUP(H170,'Cross-Page Data'!$D$4:$F$48,3,FALSE)="natural gas",VLOOKUP(G170,'Cross-Page Data'!$I$4:$J$19,2,FALSE),IF(VLOOKUP(H170,'Cross-Page Data'!$D$4:$F$48,3,FALSE)="solar",IF(G170="PV","solar PV","solar thermal"),IF(VLOOKUP(H170,'Cross-Page Data'!$D$4:$F$48,3,FALSE)="wind",VLOOKUP(G170,'Cross-Page Data'!$I$4:$J$19,2,FALSE),IF(VLOOKUP(H170,'Cross-Page Data'!$D$4:$F$48,3,FALSE)="hydro",VLOOKUP(G170,'Cross-Page Data'!$I$4:$J$19,2,FALSE),VLOOKUP(H170,'Cross-Page Data'!$D$4:$F$48,3,FALSE)))))</f>
        <v/>
      </c>
      <c r="M170" s="120">
        <f>IF(AND($P$2=FALSE,OR(F170="Commercial NAICS Cogen",F170="Industrial NAICS Cogen",F170="NAICS-22 Cogen")),FALSE,IF(AND($P$3=FALSE,OR(F170="Commercial NAICS Cogen",F170="Commercial NAICS Non-Cogen",F170="Industrial NAICS Cogen", F170="industrial NAICS non-Cogen")),FALSE, TRUE))</f>
        <v/>
      </c>
    </row>
    <row r="171">
      <c r="A171" s="129" t="n">
        <v>404</v>
      </c>
      <c r="B171" s="130" t="inlineStr">
        <is>
          <t>Scattergood</t>
        </is>
      </c>
      <c r="C171" s="130" t="inlineStr">
        <is>
          <t>Los Angeles Department of Water &amp; Power</t>
        </is>
      </c>
      <c r="D171" s="129" t="n">
        <v>11208</v>
      </c>
      <c r="E171" s="130" t="inlineStr">
        <is>
          <t>CA</t>
        </is>
      </c>
      <c r="F171" s="130" t="inlineStr">
        <is>
          <t>Electric Utility</t>
        </is>
      </c>
      <c r="G171" s="130" t="inlineStr">
        <is>
          <t>CT</t>
        </is>
      </c>
      <c r="H171" s="130" t="inlineStr">
        <is>
          <t>OG</t>
        </is>
      </c>
      <c r="I171" s="130" t="inlineStr">
        <is>
          <t>OOG</t>
        </is>
      </c>
      <c r="J171" s="131" t="n">
        <v>0</v>
      </c>
      <c r="K171" s="129" t="n">
        <v>2020</v>
      </c>
      <c r="L171" s="120">
        <f>IF(VLOOKUP(H171,'Cross-Page Data'!$D$4:$F$48,3,FALSE)="natural gas",VLOOKUP(G171,'Cross-Page Data'!$I$4:$J$19,2,FALSE),IF(VLOOKUP(H171,'Cross-Page Data'!$D$4:$F$48,3,FALSE)="solar",IF(G171="PV","solar PV","solar thermal"),IF(VLOOKUP(H171,'Cross-Page Data'!$D$4:$F$48,3,FALSE)="wind",VLOOKUP(G171,'Cross-Page Data'!$I$4:$J$19,2,FALSE),IF(VLOOKUP(H171,'Cross-Page Data'!$D$4:$F$48,3,FALSE)="hydro",VLOOKUP(G171,'Cross-Page Data'!$I$4:$J$19,2,FALSE),VLOOKUP(H171,'Cross-Page Data'!$D$4:$F$48,3,FALSE)))))</f>
        <v/>
      </c>
      <c r="M171" s="120">
        <f>IF(AND($P$2=FALSE,OR(F171="Commercial NAICS Cogen",F171="Industrial NAICS Cogen",F171="NAICS-22 Cogen")),FALSE,IF(AND($P$3=FALSE,OR(F171="Commercial NAICS Cogen",F171="Commercial NAICS Non-Cogen",F171="Industrial NAICS Cogen", F171="industrial NAICS non-Cogen")),FALSE, TRUE))</f>
        <v/>
      </c>
    </row>
    <row r="172">
      <c r="A172" s="129" t="n">
        <v>404</v>
      </c>
      <c r="B172" s="130" t="inlineStr">
        <is>
          <t>Scattergood</t>
        </is>
      </c>
      <c r="C172" s="130" t="inlineStr">
        <is>
          <t>Los Angeles Department of Water &amp; Power</t>
        </is>
      </c>
      <c r="D172" s="129" t="n">
        <v>11208</v>
      </c>
      <c r="E172" s="130" t="inlineStr">
        <is>
          <t>CA</t>
        </is>
      </c>
      <c r="F172" s="130" t="inlineStr">
        <is>
          <t>Electric Utility</t>
        </is>
      </c>
      <c r="G172" s="130" t="inlineStr">
        <is>
          <t>GT</t>
        </is>
      </c>
      <c r="H172" s="130" t="inlineStr">
        <is>
          <t>NG</t>
        </is>
      </c>
      <c r="I172" s="130" t="inlineStr">
        <is>
          <t>NG</t>
        </is>
      </c>
      <c r="J172" s="131" t="n">
        <v>130703</v>
      </c>
      <c r="K172" s="129" t="n">
        <v>2020</v>
      </c>
      <c r="L172" s="120">
        <f>IF(VLOOKUP(H172,'Cross-Page Data'!$D$4:$F$48,3,FALSE)="natural gas",VLOOKUP(G172,'Cross-Page Data'!$I$4:$J$19,2,FALSE),IF(VLOOKUP(H172,'Cross-Page Data'!$D$4:$F$48,3,FALSE)="solar",IF(G172="PV","solar PV","solar thermal"),IF(VLOOKUP(H172,'Cross-Page Data'!$D$4:$F$48,3,FALSE)="wind",VLOOKUP(G172,'Cross-Page Data'!$I$4:$J$19,2,FALSE),IF(VLOOKUP(H172,'Cross-Page Data'!$D$4:$F$48,3,FALSE)="hydro",VLOOKUP(G172,'Cross-Page Data'!$I$4:$J$19,2,FALSE),VLOOKUP(H172,'Cross-Page Data'!$D$4:$F$48,3,FALSE)))))</f>
        <v/>
      </c>
      <c r="M172" s="120">
        <f>IF(AND($P$2=FALSE,OR(F172="Commercial NAICS Cogen",F172="Industrial NAICS Cogen",F172="NAICS-22 Cogen")),FALSE,IF(AND($P$3=FALSE,OR(F172="Commercial NAICS Cogen",F172="Commercial NAICS Non-Cogen",F172="Industrial NAICS Cogen", F172="industrial NAICS non-Cogen")),FALSE, TRUE))</f>
        <v/>
      </c>
    </row>
    <row r="173">
      <c r="A173" s="129" t="n">
        <v>404</v>
      </c>
      <c r="B173" s="130" t="inlineStr">
        <is>
          <t>Scattergood</t>
        </is>
      </c>
      <c r="C173" s="130" t="inlineStr">
        <is>
          <t>Los Angeles Department of Water &amp; Power</t>
        </is>
      </c>
      <c r="D173" s="129" t="n">
        <v>11208</v>
      </c>
      <c r="E173" s="130" t="inlineStr">
        <is>
          <t>CA</t>
        </is>
      </c>
      <c r="F173" s="130" t="inlineStr">
        <is>
          <t>Electric Utility</t>
        </is>
      </c>
      <c r="G173" s="130" t="inlineStr">
        <is>
          <t>GT</t>
        </is>
      </c>
      <c r="H173" s="130" t="inlineStr">
        <is>
          <t>OBG</t>
        </is>
      </c>
      <c r="I173" s="130" t="inlineStr">
        <is>
          <t>ORW</t>
        </is>
      </c>
      <c r="J173" s="131" t="n">
        <v>0</v>
      </c>
      <c r="K173" s="129" t="n">
        <v>2020</v>
      </c>
      <c r="L173" s="120">
        <f>IF(VLOOKUP(H173,'Cross-Page Data'!$D$4:$F$48,3,FALSE)="natural gas",VLOOKUP(G173,'Cross-Page Data'!$I$4:$J$19,2,FALSE),IF(VLOOKUP(H173,'Cross-Page Data'!$D$4:$F$48,3,FALSE)="solar",IF(G173="PV","solar PV","solar thermal"),IF(VLOOKUP(H173,'Cross-Page Data'!$D$4:$F$48,3,FALSE)="wind",VLOOKUP(G173,'Cross-Page Data'!$I$4:$J$19,2,FALSE),IF(VLOOKUP(H173,'Cross-Page Data'!$D$4:$F$48,3,FALSE)="hydro",VLOOKUP(G173,'Cross-Page Data'!$I$4:$J$19,2,FALSE),VLOOKUP(H173,'Cross-Page Data'!$D$4:$F$48,3,FALSE)))))</f>
        <v/>
      </c>
      <c r="M173" s="120">
        <f>IF(AND($P$2=FALSE,OR(F173="Commercial NAICS Cogen",F173="Industrial NAICS Cogen",F173="NAICS-22 Cogen")),FALSE,IF(AND($P$3=FALSE,OR(F173="Commercial NAICS Cogen",F173="Commercial NAICS Non-Cogen",F173="Industrial NAICS Cogen", F173="industrial NAICS non-Cogen")),FALSE, TRUE))</f>
        <v/>
      </c>
    </row>
    <row r="174">
      <c r="A174" s="129" t="n">
        <v>404</v>
      </c>
      <c r="B174" s="130" t="inlineStr">
        <is>
          <t>Scattergood</t>
        </is>
      </c>
      <c r="C174" s="130" t="inlineStr">
        <is>
          <t>Los Angeles Department of Water &amp; Power</t>
        </is>
      </c>
      <c r="D174" s="129" t="n">
        <v>11208</v>
      </c>
      <c r="E174" s="130" t="inlineStr">
        <is>
          <t>CA</t>
        </is>
      </c>
      <c r="F174" s="130" t="inlineStr">
        <is>
          <t>Electric Utility</t>
        </is>
      </c>
      <c r="G174" s="130" t="inlineStr">
        <is>
          <t>ST</t>
        </is>
      </c>
      <c r="H174" s="130" t="inlineStr">
        <is>
          <t>NG</t>
        </is>
      </c>
      <c r="I174" s="130" t="inlineStr">
        <is>
          <t>NG</t>
        </is>
      </c>
      <c r="J174" s="131" t="n">
        <v>201608</v>
      </c>
      <c r="K174" s="129" t="n">
        <v>2020</v>
      </c>
      <c r="L174" s="120">
        <f>IF(VLOOKUP(H174,'Cross-Page Data'!$D$4:$F$48,3,FALSE)="natural gas",VLOOKUP(G174,'Cross-Page Data'!$I$4:$J$19,2,FALSE),IF(VLOOKUP(H174,'Cross-Page Data'!$D$4:$F$48,3,FALSE)="solar",IF(G174="PV","solar PV","solar thermal"),IF(VLOOKUP(H174,'Cross-Page Data'!$D$4:$F$48,3,FALSE)="wind",VLOOKUP(G174,'Cross-Page Data'!$I$4:$J$19,2,FALSE),IF(VLOOKUP(H174,'Cross-Page Data'!$D$4:$F$48,3,FALSE)="hydro",VLOOKUP(G174,'Cross-Page Data'!$I$4:$J$19,2,FALSE),VLOOKUP(H174,'Cross-Page Data'!$D$4:$F$48,3,FALSE)))))</f>
        <v/>
      </c>
      <c r="M174" s="120">
        <f>IF(AND($P$2=FALSE,OR(F174="Commercial NAICS Cogen",F174="Industrial NAICS Cogen",F174="NAICS-22 Cogen")),FALSE,IF(AND($P$3=FALSE,OR(F174="Commercial NAICS Cogen",F174="Commercial NAICS Non-Cogen",F174="Industrial NAICS Cogen", F174="industrial NAICS non-Cogen")),FALSE, TRUE))</f>
        <v/>
      </c>
    </row>
    <row r="175">
      <c r="A175" s="129" t="n">
        <v>404</v>
      </c>
      <c r="B175" s="130" t="inlineStr">
        <is>
          <t>Scattergood</t>
        </is>
      </c>
      <c r="C175" s="130" t="inlineStr">
        <is>
          <t>Los Angeles Department of Water &amp; Power</t>
        </is>
      </c>
      <c r="D175" s="129" t="n">
        <v>11208</v>
      </c>
      <c r="E175" s="130" t="inlineStr">
        <is>
          <t>CA</t>
        </is>
      </c>
      <c r="F175" s="130" t="inlineStr">
        <is>
          <t>Electric Utility</t>
        </is>
      </c>
      <c r="G175" s="130" t="inlineStr">
        <is>
          <t>ST</t>
        </is>
      </c>
      <c r="H175" s="130" t="inlineStr">
        <is>
          <t>OBG</t>
        </is>
      </c>
      <c r="I175" s="130" t="inlineStr">
        <is>
          <t>ORW</t>
        </is>
      </c>
      <c r="J175" s="131" t="n">
        <v>0</v>
      </c>
      <c r="K175" s="129" t="n">
        <v>2020</v>
      </c>
      <c r="L175" s="120">
        <f>IF(VLOOKUP(H175,'Cross-Page Data'!$D$4:$F$48,3,FALSE)="natural gas",VLOOKUP(G175,'Cross-Page Data'!$I$4:$J$19,2,FALSE),IF(VLOOKUP(H175,'Cross-Page Data'!$D$4:$F$48,3,FALSE)="solar",IF(G175="PV","solar PV","solar thermal"),IF(VLOOKUP(H175,'Cross-Page Data'!$D$4:$F$48,3,FALSE)="wind",VLOOKUP(G175,'Cross-Page Data'!$I$4:$J$19,2,FALSE),IF(VLOOKUP(H175,'Cross-Page Data'!$D$4:$F$48,3,FALSE)="hydro",VLOOKUP(G175,'Cross-Page Data'!$I$4:$J$19,2,FALSE),VLOOKUP(H175,'Cross-Page Data'!$D$4:$F$48,3,FALSE)))))</f>
        <v/>
      </c>
      <c r="M175" s="120">
        <f>IF(AND($P$2=FALSE,OR(F175="Commercial NAICS Cogen",F175="Industrial NAICS Cogen",F175="NAICS-22 Cogen")),FALSE,IF(AND($P$3=FALSE,OR(F175="Commercial NAICS Cogen",F175="Commercial NAICS Non-Cogen",F175="Industrial NAICS Cogen", F175="industrial NAICS non-Cogen")),FALSE, TRUE))</f>
        <v/>
      </c>
    </row>
    <row r="176">
      <c r="A176" s="129" t="n">
        <v>408</v>
      </c>
      <c r="B176" s="130" t="inlineStr">
        <is>
          <t>Valley (CA)</t>
        </is>
      </c>
      <c r="C176" s="130" t="inlineStr">
        <is>
          <t>Los Angeles Department of Water &amp; Power</t>
        </is>
      </c>
      <c r="D176" s="129" t="n">
        <v>11208</v>
      </c>
      <c r="E176" s="130" t="inlineStr">
        <is>
          <t>CA</t>
        </is>
      </c>
      <c r="F176" s="130" t="inlineStr">
        <is>
          <t>Electric Utility</t>
        </is>
      </c>
      <c r="G176" s="130" t="inlineStr">
        <is>
          <t>CA</t>
        </is>
      </c>
      <c r="H176" s="130" t="inlineStr">
        <is>
          <t>DFO</t>
        </is>
      </c>
      <c r="I176" s="130" t="inlineStr">
        <is>
          <t>DFO</t>
        </is>
      </c>
      <c r="J176" s="131" t="n">
        <v>0</v>
      </c>
      <c r="K176" s="129" t="n">
        <v>2020</v>
      </c>
      <c r="L176" s="120">
        <f>IF(VLOOKUP(H176,'Cross-Page Data'!$D$4:$F$48,3,FALSE)="natural gas",VLOOKUP(G176,'Cross-Page Data'!$I$4:$J$19,2,FALSE),IF(VLOOKUP(H176,'Cross-Page Data'!$D$4:$F$48,3,FALSE)="solar",IF(G176="PV","solar PV","solar thermal"),IF(VLOOKUP(H176,'Cross-Page Data'!$D$4:$F$48,3,FALSE)="wind",VLOOKUP(G176,'Cross-Page Data'!$I$4:$J$19,2,FALSE),IF(VLOOKUP(H176,'Cross-Page Data'!$D$4:$F$48,3,FALSE)="hydro",VLOOKUP(G176,'Cross-Page Data'!$I$4:$J$19,2,FALSE),VLOOKUP(H176,'Cross-Page Data'!$D$4:$F$48,3,FALSE)))))</f>
        <v/>
      </c>
      <c r="M176" s="120">
        <f>IF(AND($P$2=FALSE,OR(F176="Commercial NAICS Cogen",F176="Industrial NAICS Cogen",F176="NAICS-22 Cogen")),FALSE,IF(AND($P$3=FALSE,OR(F176="Commercial NAICS Cogen",F176="Commercial NAICS Non-Cogen",F176="Industrial NAICS Cogen", F176="industrial NAICS non-Cogen")),FALSE, TRUE))</f>
        <v/>
      </c>
    </row>
    <row r="177">
      <c r="A177" s="129" t="n">
        <v>408</v>
      </c>
      <c r="B177" s="130" t="inlineStr">
        <is>
          <t>Valley (CA)</t>
        </is>
      </c>
      <c r="C177" s="130" t="inlineStr">
        <is>
          <t>Los Angeles Department of Water &amp; Power</t>
        </is>
      </c>
      <c r="D177" s="129" t="n">
        <v>11208</v>
      </c>
      <c r="E177" s="130" t="inlineStr">
        <is>
          <t>CA</t>
        </is>
      </c>
      <c r="F177" s="130" t="inlineStr">
        <is>
          <t>Electric Utility</t>
        </is>
      </c>
      <c r="G177" s="130" t="inlineStr">
        <is>
          <t>CA</t>
        </is>
      </c>
      <c r="H177" s="130" t="inlineStr">
        <is>
          <t>NG</t>
        </is>
      </c>
      <c r="I177" s="130" t="inlineStr">
        <is>
          <t>NG</t>
        </is>
      </c>
      <c r="J177" s="131" t="n">
        <v>319719</v>
      </c>
      <c r="K177" s="129" t="n">
        <v>2020</v>
      </c>
      <c r="L177" s="120">
        <f>IF(VLOOKUP(H177,'Cross-Page Data'!$D$4:$F$48,3,FALSE)="natural gas",VLOOKUP(G177,'Cross-Page Data'!$I$4:$J$19,2,FALSE),IF(VLOOKUP(H177,'Cross-Page Data'!$D$4:$F$48,3,FALSE)="solar",IF(G177="PV","solar PV","solar thermal"),IF(VLOOKUP(H177,'Cross-Page Data'!$D$4:$F$48,3,FALSE)="wind",VLOOKUP(G177,'Cross-Page Data'!$I$4:$J$19,2,FALSE),IF(VLOOKUP(H177,'Cross-Page Data'!$D$4:$F$48,3,FALSE)="hydro",VLOOKUP(G177,'Cross-Page Data'!$I$4:$J$19,2,FALSE),VLOOKUP(H177,'Cross-Page Data'!$D$4:$F$48,3,FALSE)))))</f>
        <v/>
      </c>
      <c r="M177" s="120">
        <f>IF(AND($P$2=FALSE,OR(F177="Commercial NAICS Cogen",F177="Industrial NAICS Cogen",F177="NAICS-22 Cogen")),FALSE,IF(AND($P$3=FALSE,OR(F177="Commercial NAICS Cogen",F177="Commercial NAICS Non-Cogen",F177="Industrial NAICS Cogen", F177="industrial NAICS non-Cogen")),FALSE, TRUE))</f>
        <v/>
      </c>
    </row>
    <row r="178">
      <c r="A178" s="129" t="n">
        <v>408</v>
      </c>
      <c r="B178" s="130" t="inlineStr">
        <is>
          <t>Valley (CA)</t>
        </is>
      </c>
      <c r="C178" s="130" t="inlineStr">
        <is>
          <t>Los Angeles Department of Water &amp; Power</t>
        </is>
      </c>
      <c r="D178" s="129" t="n">
        <v>11208</v>
      </c>
      <c r="E178" s="130" t="inlineStr">
        <is>
          <t>CA</t>
        </is>
      </c>
      <c r="F178" s="130" t="inlineStr">
        <is>
          <t>Electric Utility</t>
        </is>
      </c>
      <c r="G178" s="130" t="inlineStr">
        <is>
          <t>CA</t>
        </is>
      </c>
      <c r="H178" s="130" t="inlineStr">
        <is>
          <t>OBG</t>
        </is>
      </c>
      <c r="I178" s="130" t="inlineStr">
        <is>
          <t>ORW</t>
        </is>
      </c>
      <c r="J178" s="131" t="n">
        <v>0</v>
      </c>
      <c r="K178" s="129" t="n">
        <v>2020</v>
      </c>
      <c r="L178" s="120">
        <f>IF(VLOOKUP(H178,'Cross-Page Data'!$D$4:$F$48,3,FALSE)="natural gas",VLOOKUP(G178,'Cross-Page Data'!$I$4:$J$19,2,FALSE),IF(VLOOKUP(H178,'Cross-Page Data'!$D$4:$F$48,3,FALSE)="solar",IF(G178="PV","solar PV","solar thermal"),IF(VLOOKUP(H178,'Cross-Page Data'!$D$4:$F$48,3,FALSE)="wind",VLOOKUP(G178,'Cross-Page Data'!$I$4:$J$19,2,FALSE),IF(VLOOKUP(H178,'Cross-Page Data'!$D$4:$F$48,3,FALSE)="hydro",VLOOKUP(G178,'Cross-Page Data'!$I$4:$J$19,2,FALSE),VLOOKUP(H178,'Cross-Page Data'!$D$4:$F$48,3,FALSE)))))</f>
        <v/>
      </c>
      <c r="M178" s="120">
        <f>IF(AND($P$2=FALSE,OR(F178="Commercial NAICS Cogen",F178="Industrial NAICS Cogen",F178="NAICS-22 Cogen")),FALSE,IF(AND($P$3=FALSE,OR(F178="Commercial NAICS Cogen",F178="Commercial NAICS Non-Cogen",F178="Industrial NAICS Cogen", F178="industrial NAICS non-Cogen")),FALSE, TRUE))</f>
        <v/>
      </c>
    </row>
    <row r="179">
      <c r="A179" s="129" t="n">
        <v>408</v>
      </c>
      <c r="B179" s="130" t="inlineStr">
        <is>
          <t>Valley (CA)</t>
        </is>
      </c>
      <c r="C179" s="130" t="inlineStr">
        <is>
          <t>Los Angeles Department of Water &amp; Power</t>
        </is>
      </c>
      <c r="D179" s="129" t="n">
        <v>11208</v>
      </c>
      <c r="E179" s="130" t="inlineStr">
        <is>
          <t>CA</t>
        </is>
      </c>
      <c r="F179" s="130" t="inlineStr">
        <is>
          <t>Electric Utility</t>
        </is>
      </c>
      <c r="G179" s="130" t="inlineStr">
        <is>
          <t>CT</t>
        </is>
      </c>
      <c r="H179" s="130" t="inlineStr">
        <is>
          <t>DFO</t>
        </is>
      </c>
      <c r="I179" s="130" t="inlineStr">
        <is>
          <t>DFO</t>
        </is>
      </c>
      <c r="J179" s="131" t="n">
        <v>0</v>
      </c>
      <c r="K179" s="129" t="n">
        <v>2020</v>
      </c>
      <c r="L179" s="120">
        <f>IF(VLOOKUP(H179,'Cross-Page Data'!$D$4:$F$48,3,FALSE)="natural gas",VLOOKUP(G179,'Cross-Page Data'!$I$4:$J$19,2,FALSE),IF(VLOOKUP(H179,'Cross-Page Data'!$D$4:$F$48,3,FALSE)="solar",IF(G179="PV","solar PV","solar thermal"),IF(VLOOKUP(H179,'Cross-Page Data'!$D$4:$F$48,3,FALSE)="wind",VLOOKUP(G179,'Cross-Page Data'!$I$4:$J$19,2,FALSE),IF(VLOOKUP(H179,'Cross-Page Data'!$D$4:$F$48,3,FALSE)="hydro",VLOOKUP(G179,'Cross-Page Data'!$I$4:$J$19,2,FALSE),VLOOKUP(H179,'Cross-Page Data'!$D$4:$F$48,3,FALSE)))))</f>
        <v/>
      </c>
      <c r="M179" s="120">
        <f>IF(AND($P$2=FALSE,OR(F179="Commercial NAICS Cogen",F179="Industrial NAICS Cogen",F179="NAICS-22 Cogen")),FALSE,IF(AND($P$3=FALSE,OR(F179="Commercial NAICS Cogen",F179="Commercial NAICS Non-Cogen",F179="Industrial NAICS Cogen", F179="industrial NAICS non-Cogen")),FALSE, TRUE))</f>
        <v/>
      </c>
    </row>
    <row r="180">
      <c r="A180" s="129" t="n">
        <v>408</v>
      </c>
      <c r="B180" s="130" t="inlineStr">
        <is>
          <t>Valley (CA)</t>
        </is>
      </c>
      <c r="C180" s="130" t="inlineStr">
        <is>
          <t>Los Angeles Department of Water &amp; Power</t>
        </is>
      </c>
      <c r="D180" s="129" t="n">
        <v>11208</v>
      </c>
      <c r="E180" s="130" t="inlineStr">
        <is>
          <t>CA</t>
        </is>
      </c>
      <c r="F180" s="130" t="inlineStr">
        <is>
          <t>Electric Utility</t>
        </is>
      </c>
      <c r="G180" s="130" t="inlineStr">
        <is>
          <t>CT</t>
        </is>
      </c>
      <c r="H180" s="130" t="inlineStr">
        <is>
          <t>NG</t>
        </is>
      </c>
      <c r="I180" s="130" t="inlineStr">
        <is>
          <t>NG</t>
        </is>
      </c>
      <c r="J180" s="131" t="n">
        <v>510721</v>
      </c>
      <c r="K180" s="129" t="n">
        <v>2020</v>
      </c>
      <c r="L180" s="120">
        <f>IF(VLOOKUP(H180,'Cross-Page Data'!$D$4:$F$48,3,FALSE)="natural gas",VLOOKUP(G180,'Cross-Page Data'!$I$4:$J$19,2,FALSE),IF(VLOOKUP(H180,'Cross-Page Data'!$D$4:$F$48,3,FALSE)="solar",IF(G180="PV","solar PV","solar thermal"),IF(VLOOKUP(H180,'Cross-Page Data'!$D$4:$F$48,3,FALSE)="wind",VLOOKUP(G180,'Cross-Page Data'!$I$4:$J$19,2,FALSE),IF(VLOOKUP(H180,'Cross-Page Data'!$D$4:$F$48,3,FALSE)="hydro",VLOOKUP(G180,'Cross-Page Data'!$I$4:$J$19,2,FALSE),VLOOKUP(H180,'Cross-Page Data'!$D$4:$F$48,3,FALSE)))))</f>
        <v/>
      </c>
      <c r="M180" s="120">
        <f>IF(AND($P$2=FALSE,OR(F180="Commercial NAICS Cogen",F180="Industrial NAICS Cogen",F180="NAICS-22 Cogen")),FALSE,IF(AND($P$3=FALSE,OR(F180="Commercial NAICS Cogen",F180="Commercial NAICS Non-Cogen",F180="Industrial NAICS Cogen", F180="industrial NAICS non-Cogen")),FALSE, TRUE))</f>
        <v/>
      </c>
    </row>
    <row r="181">
      <c r="A181" s="129" t="n">
        <v>408</v>
      </c>
      <c r="B181" s="130" t="inlineStr">
        <is>
          <t>Valley (CA)</t>
        </is>
      </c>
      <c r="C181" s="130" t="inlineStr">
        <is>
          <t>Los Angeles Department of Water &amp; Power</t>
        </is>
      </c>
      <c r="D181" s="129" t="n">
        <v>11208</v>
      </c>
      <c r="E181" s="130" t="inlineStr">
        <is>
          <t>CA</t>
        </is>
      </c>
      <c r="F181" s="130" t="inlineStr">
        <is>
          <t>Electric Utility</t>
        </is>
      </c>
      <c r="G181" s="130" t="inlineStr">
        <is>
          <t>CT</t>
        </is>
      </c>
      <c r="H181" s="130" t="inlineStr">
        <is>
          <t>OBG</t>
        </is>
      </c>
      <c r="I181" s="130" t="inlineStr">
        <is>
          <t>ORW</t>
        </is>
      </c>
      <c r="J181" s="131" t="n">
        <v>0</v>
      </c>
      <c r="K181" s="129" t="n">
        <v>2020</v>
      </c>
      <c r="L181" s="120">
        <f>IF(VLOOKUP(H181,'Cross-Page Data'!$D$4:$F$48,3,FALSE)="natural gas",VLOOKUP(G181,'Cross-Page Data'!$I$4:$J$19,2,FALSE),IF(VLOOKUP(H181,'Cross-Page Data'!$D$4:$F$48,3,FALSE)="solar",IF(G181="PV","solar PV","solar thermal"),IF(VLOOKUP(H181,'Cross-Page Data'!$D$4:$F$48,3,FALSE)="wind",VLOOKUP(G181,'Cross-Page Data'!$I$4:$J$19,2,FALSE),IF(VLOOKUP(H181,'Cross-Page Data'!$D$4:$F$48,3,FALSE)="hydro",VLOOKUP(G181,'Cross-Page Data'!$I$4:$J$19,2,FALSE),VLOOKUP(H181,'Cross-Page Data'!$D$4:$F$48,3,FALSE)))))</f>
        <v/>
      </c>
      <c r="M181" s="120">
        <f>IF(AND($P$2=FALSE,OR(F181="Commercial NAICS Cogen",F181="Industrial NAICS Cogen",F181="NAICS-22 Cogen")),FALSE,IF(AND($P$3=FALSE,OR(F181="Commercial NAICS Cogen",F181="Commercial NAICS Non-Cogen",F181="Industrial NAICS Cogen", F181="industrial NAICS non-Cogen")),FALSE, TRUE))</f>
        <v/>
      </c>
    </row>
    <row r="182">
      <c r="A182" s="129" t="n">
        <v>408</v>
      </c>
      <c r="B182" s="130" t="inlineStr">
        <is>
          <t>Valley (CA)</t>
        </is>
      </c>
      <c r="C182" s="130" t="inlineStr">
        <is>
          <t>Los Angeles Department of Water &amp; Power</t>
        </is>
      </c>
      <c r="D182" s="129" t="n">
        <v>11208</v>
      </c>
      <c r="E182" s="130" t="inlineStr">
        <is>
          <t>CA</t>
        </is>
      </c>
      <c r="F182" s="130" t="inlineStr">
        <is>
          <t>Electric Utility</t>
        </is>
      </c>
      <c r="G182" s="130" t="inlineStr">
        <is>
          <t>GT</t>
        </is>
      </c>
      <c r="H182" s="130" t="inlineStr">
        <is>
          <t>DFO</t>
        </is>
      </c>
      <c r="I182" s="130" t="inlineStr">
        <is>
          <t>DFO</t>
        </is>
      </c>
      <c r="J182" s="131" t="n">
        <v>0</v>
      </c>
      <c r="K182" s="129" t="n">
        <v>2020</v>
      </c>
      <c r="L182" s="120">
        <f>IF(VLOOKUP(H182,'Cross-Page Data'!$D$4:$F$48,3,FALSE)="natural gas",VLOOKUP(G182,'Cross-Page Data'!$I$4:$J$19,2,FALSE),IF(VLOOKUP(H182,'Cross-Page Data'!$D$4:$F$48,3,FALSE)="solar",IF(G182="PV","solar PV","solar thermal"),IF(VLOOKUP(H182,'Cross-Page Data'!$D$4:$F$48,3,FALSE)="wind",VLOOKUP(G182,'Cross-Page Data'!$I$4:$J$19,2,FALSE),IF(VLOOKUP(H182,'Cross-Page Data'!$D$4:$F$48,3,FALSE)="hydro",VLOOKUP(G182,'Cross-Page Data'!$I$4:$J$19,2,FALSE),VLOOKUP(H182,'Cross-Page Data'!$D$4:$F$48,3,FALSE)))))</f>
        <v/>
      </c>
      <c r="M182" s="120">
        <f>IF(AND($P$2=FALSE,OR(F182="Commercial NAICS Cogen",F182="Industrial NAICS Cogen",F182="NAICS-22 Cogen")),FALSE,IF(AND($P$3=FALSE,OR(F182="Commercial NAICS Cogen",F182="Commercial NAICS Non-Cogen",F182="Industrial NAICS Cogen", F182="industrial NAICS non-Cogen")),FALSE, TRUE))</f>
        <v/>
      </c>
    </row>
    <row r="183">
      <c r="A183" s="129" t="n">
        <v>408</v>
      </c>
      <c r="B183" s="130" t="inlineStr">
        <is>
          <t>Valley (CA)</t>
        </is>
      </c>
      <c r="C183" s="130" t="inlineStr">
        <is>
          <t>Los Angeles Department of Water &amp; Power</t>
        </is>
      </c>
      <c r="D183" s="129" t="n">
        <v>11208</v>
      </c>
      <c r="E183" s="130" t="inlineStr">
        <is>
          <t>CA</t>
        </is>
      </c>
      <c r="F183" s="130" t="inlineStr">
        <is>
          <t>Electric Utility</t>
        </is>
      </c>
      <c r="G183" s="130" t="inlineStr">
        <is>
          <t>GT</t>
        </is>
      </c>
      <c r="H183" s="130" t="inlineStr">
        <is>
          <t>NG</t>
        </is>
      </c>
      <c r="I183" s="130" t="inlineStr">
        <is>
          <t>NG</t>
        </is>
      </c>
      <c r="J183" s="131" t="n">
        <v>12978</v>
      </c>
      <c r="K183" s="129" t="n">
        <v>2020</v>
      </c>
      <c r="L183" s="120">
        <f>IF(VLOOKUP(H183,'Cross-Page Data'!$D$4:$F$48,3,FALSE)="natural gas",VLOOKUP(G183,'Cross-Page Data'!$I$4:$J$19,2,FALSE),IF(VLOOKUP(H183,'Cross-Page Data'!$D$4:$F$48,3,FALSE)="solar",IF(G183="PV","solar PV","solar thermal"),IF(VLOOKUP(H183,'Cross-Page Data'!$D$4:$F$48,3,FALSE)="wind",VLOOKUP(G183,'Cross-Page Data'!$I$4:$J$19,2,FALSE),IF(VLOOKUP(H183,'Cross-Page Data'!$D$4:$F$48,3,FALSE)="hydro",VLOOKUP(G183,'Cross-Page Data'!$I$4:$J$19,2,FALSE),VLOOKUP(H183,'Cross-Page Data'!$D$4:$F$48,3,FALSE)))))</f>
        <v/>
      </c>
      <c r="M183" s="120">
        <f>IF(AND($P$2=FALSE,OR(F183="Commercial NAICS Cogen",F183="Industrial NAICS Cogen",F183="NAICS-22 Cogen")),FALSE,IF(AND($P$3=FALSE,OR(F183="Commercial NAICS Cogen",F183="Commercial NAICS Non-Cogen",F183="Industrial NAICS Cogen", F183="industrial NAICS non-Cogen")),FALSE, TRUE))</f>
        <v/>
      </c>
    </row>
    <row r="184">
      <c r="A184" s="129" t="n">
        <v>408</v>
      </c>
      <c r="B184" s="130" t="inlineStr">
        <is>
          <t>Valley (CA)</t>
        </is>
      </c>
      <c r="C184" s="130" t="inlineStr">
        <is>
          <t>Los Angeles Department of Water &amp; Power</t>
        </is>
      </c>
      <c r="D184" s="129" t="n">
        <v>11208</v>
      </c>
      <c r="E184" s="130" t="inlineStr">
        <is>
          <t>CA</t>
        </is>
      </c>
      <c r="F184" s="130" t="inlineStr">
        <is>
          <t>Electric Utility</t>
        </is>
      </c>
      <c r="G184" s="130" t="inlineStr">
        <is>
          <t>GT</t>
        </is>
      </c>
      <c r="H184" s="130" t="inlineStr">
        <is>
          <t>OBG</t>
        </is>
      </c>
      <c r="I184" s="130" t="inlineStr">
        <is>
          <t>ORW</t>
        </is>
      </c>
      <c r="J184" s="131" t="n">
        <v>0</v>
      </c>
      <c r="K184" s="129" t="n">
        <v>2020</v>
      </c>
      <c r="L184" s="120">
        <f>IF(VLOOKUP(H184,'Cross-Page Data'!$D$4:$F$48,3,FALSE)="natural gas",VLOOKUP(G184,'Cross-Page Data'!$I$4:$J$19,2,FALSE),IF(VLOOKUP(H184,'Cross-Page Data'!$D$4:$F$48,3,FALSE)="solar",IF(G184="PV","solar PV","solar thermal"),IF(VLOOKUP(H184,'Cross-Page Data'!$D$4:$F$48,3,FALSE)="wind",VLOOKUP(G184,'Cross-Page Data'!$I$4:$J$19,2,FALSE),IF(VLOOKUP(H184,'Cross-Page Data'!$D$4:$F$48,3,FALSE)="hydro",VLOOKUP(G184,'Cross-Page Data'!$I$4:$J$19,2,FALSE),VLOOKUP(H184,'Cross-Page Data'!$D$4:$F$48,3,FALSE)))))</f>
        <v/>
      </c>
      <c r="M184" s="120">
        <f>IF(AND($P$2=FALSE,OR(F184="Commercial NAICS Cogen",F184="Industrial NAICS Cogen",F184="NAICS-22 Cogen")),FALSE,IF(AND($P$3=FALSE,OR(F184="Commercial NAICS Cogen",F184="Commercial NAICS Non-Cogen",F184="Industrial NAICS Cogen", F184="industrial NAICS non-Cogen")),FALSE, TRUE))</f>
        <v/>
      </c>
    </row>
    <row r="185">
      <c r="A185" s="129" t="n">
        <v>425</v>
      </c>
      <c r="B185" s="130" t="inlineStr">
        <is>
          <t>Middle Fork</t>
        </is>
      </c>
      <c r="C185" s="130" t="inlineStr">
        <is>
          <t>Placer County Water Agency</t>
        </is>
      </c>
      <c r="D185" s="129" t="n">
        <v>15127</v>
      </c>
      <c r="E185" s="130" t="inlineStr">
        <is>
          <t>CA</t>
        </is>
      </c>
      <c r="F185" s="130" t="inlineStr">
        <is>
          <t>Electric Utility</t>
        </is>
      </c>
      <c r="G185" s="130" t="inlineStr">
        <is>
          <t>HY</t>
        </is>
      </c>
      <c r="H185" s="130" t="inlineStr">
        <is>
          <t>WAT</t>
        </is>
      </c>
      <c r="I185" s="130" t="inlineStr">
        <is>
          <t>HYC</t>
        </is>
      </c>
      <c r="J185" s="131" t="n">
        <v>265910</v>
      </c>
      <c r="K185" s="129" t="n">
        <v>2020</v>
      </c>
      <c r="L185" s="120">
        <f>IF(VLOOKUP(H185,'Cross-Page Data'!$D$4:$F$48,3,FALSE)="natural gas",VLOOKUP(G185,'Cross-Page Data'!$I$4:$J$19,2,FALSE),IF(VLOOKUP(H185,'Cross-Page Data'!$D$4:$F$48,3,FALSE)="solar",IF(G185="PV","solar PV","solar thermal"),IF(VLOOKUP(H185,'Cross-Page Data'!$D$4:$F$48,3,FALSE)="wind",VLOOKUP(G185,'Cross-Page Data'!$I$4:$J$19,2,FALSE),IF(VLOOKUP(H185,'Cross-Page Data'!$D$4:$F$48,3,FALSE)="hydro",VLOOKUP(G185,'Cross-Page Data'!$I$4:$J$19,2,FALSE),VLOOKUP(H185,'Cross-Page Data'!$D$4:$F$48,3,FALSE)))))</f>
        <v/>
      </c>
      <c r="M185" s="120">
        <f>IF(AND($P$2=FALSE,OR(F185="Commercial NAICS Cogen",F185="Industrial NAICS Cogen",F185="NAICS-22 Cogen")),FALSE,IF(AND($P$3=FALSE,OR(F185="Commercial NAICS Cogen",F185="Commercial NAICS Non-Cogen",F185="Industrial NAICS Cogen", F185="industrial NAICS non-Cogen")),FALSE, TRUE))</f>
        <v/>
      </c>
    </row>
    <row r="186">
      <c r="A186" s="129" t="n">
        <v>430</v>
      </c>
      <c r="B186" s="130" t="inlineStr">
        <is>
          <t>Camino</t>
        </is>
      </c>
      <c r="C186" s="130" t="inlineStr">
        <is>
          <t>Sacramento Municipal Util Dist</t>
        </is>
      </c>
      <c r="D186" s="129" t="n">
        <v>16534</v>
      </c>
      <c r="E186" s="130" t="inlineStr">
        <is>
          <t>CA</t>
        </is>
      </c>
      <c r="F186" s="130" t="inlineStr">
        <is>
          <t>Electric Utility</t>
        </is>
      </c>
      <c r="G186" s="130" t="inlineStr">
        <is>
          <t>HY</t>
        </is>
      </c>
      <c r="H186" s="130" t="inlineStr">
        <is>
          <t>WAT</t>
        </is>
      </c>
      <c r="I186" s="130" t="inlineStr">
        <is>
          <t>HYC</t>
        </is>
      </c>
      <c r="J186" s="131" t="n">
        <v>145795</v>
      </c>
      <c r="K186" s="129" t="n">
        <v>2020</v>
      </c>
      <c r="L186" s="120">
        <f>IF(VLOOKUP(H186,'Cross-Page Data'!$D$4:$F$48,3,FALSE)="natural gas",VLOOKUP(G186,'Cross-Page Data'!$I$4:$J$19,2,FALSE),IF(VLOOKUP(H186,'Cross-Page Data'!$D$4:$F$48,3,FALSE)="solar",IF(G186="PV","solar PV","solar thermal"),IF(VLOOKUP(H186,'Cross-Page Data'!$D$4:$F$48,3,FALSE)="wind",VLOOKUP(G186,'Cross-Page Data'!$I$4:$J$19,2,FALSE),IF(VLOOKUP(H186,'Cross-Page Data'!$D$4:$F$48,3,FALSE)="hydro",VLOOKUP(G186,'Cross-Page Data'!$I$4:$J$19,2,FALSE),VLOOKUP(H186,'Cross-Page Data'!$D$4:$F$48,3,FALSE)))))</f>
        <v/>
      </c>
      <c r="M186" s="120">
        <f>IF(AND($P$2=FALSE,OR(F186="Commercial NAICS Cogen",F186="Industrial NAICS Cogen",F186="NAICS-22 Cogen")),FALSE,IF(AND($P$3=FALSE,OR(F186="Commercial NAICS Cogen",F186="Commercial NAICS Non-Cogen",F186="Industrial NAICS Cogen", F186="industrial NAICS non-Cogen")),FALSE, TRUE))</f>
        <v/>
      </c>
    </row>
    <row r="187">
      <c r="A187" s="129" t="n">
        <v>431</v>
      </c>
      <c r="B187" s="130" t="inlineStr">
        <is>
          <t>Jaybird</t>
        </is>
      </c>
      <c r="C187" s="130" t="inlineStr">
        <is>
          <t>Sacramento Municipal Util Dist</t>
        </is>
      </c>
      <c r="D187" s="129" t="n">
        <v>16534</v>
      </c>
      <c r="E187" s="130" t="inlineStr">
        <is>
          <t>CA</t>
        </is>
      </c>
      <c r="F187" s="130" t="inlineStr">
        <is>
          <t>Electric Utility</t>
        </is>
      </c>
      <c r="G187" s="130" t="inlineStr">
        <is>
          <t>HY</t>
        </is>
      </c>
      <c r="H187" s="130" t="inlineStr">
        <is>
          <t>WAT</t>
        </is>
      </c>
      <c r="I187" s="130" t="inlineStr">
        <is>
          <t>HYC</t>
        </is>
      </c>
      <c r="J187" s="131" t="n">
        <v>269887</v>
      </c>
      <c r="K187" s="129" t="n">
        <v>2020</v>
      </c>
      <c r="L187" s="120">
        <f>IF(VLOOKUP(H187,'Cross-Page Data'!$D$4:$F$48,3,FALSE)="natural gas",VLOOKUP(G187,'Cross-Page Data'!$I$4:$J$19,2,FALSE),IF(VLOOKUP(H187,'Cross-Page Data'!$D$4:$F$48,3,FALSE)="solar",IF(G187="PV","solar PV","solar thermal"),IF(VLOOKUP(H187,'Cross-Page Data'!$D$4:$F$48,3,FALSE)="wind",VLOOKUP(G187,'Cross-Page Data'!$I$4:$J$19,2,FALSE),IF(VLOOKUP(H187,'Cross-Page Data'!$D$4:$F$48,3,FALSE)="hydro",VLOOKUP(G187,'Cross-Page Data'!$I$4:$J$19,2,FALSE),VLOOKUP(H187,'Cross-Page Data'!$D$4:$F$48,3,FALSE)))))</f>
        <v/>
      </c>
      <c r="M187" s="120">
        <f>IF(AND($P$2=FALSE,OR(F187="Commercial NAICS Cogen",F187="Industrial NAICS Cogen",F187="NAICS-22 Cogen")),FALSE,IF(AND($P$3=FALSE,OR(F187="Commercial NAICS Cogen",F187="Commercial NAICS Non-Cogen",F187="Industrial NAICS Cogen", F187="industrial NAICS non-Cogen")),FALSE, TRUE))</f>
        <v/>
      </c>
    </row>
    <row r="188">
      <c r="A188" s="129" t="n">
        <v>435</v>
      </c>
      <c r="B188" s="130" t="inlineStr">
        <is>
          <t>White Rock/Slab Creek</t>
        </is>
      </c>
      <c r="C188" s="130" t="inlineStr">
        <is>
          <t>Sacramento Municipal Util Dist</t>
        </is>
      </c>
      <c r="D188" s="129" t="n">
        <v>16534</v>
      </c>
      <c r="E188" s="130" t="inlineStr">
        <is>
          <t>CA</t>
        </is>
      </c>
      <c r="F188" s="130" t="inlineStr">
        <is>
          <t>Electric Utility</t>
        </is>
      </c>
      <c r="G188" s="130" t="inlineStr">
        <is>
          <t>HY</t>
        </is>
      </c>
      <c r="H188" s="130" t="inlineStr">
        <is>
          <t>WAT</t>
        </is>
      </c>
      <c r="I188" s="130" t="inlineStr">
        <is>
          <t>HYC</t>
        </is>
      </c>
      <c r="J188" s="131" t="n">
        <v>182695</v>
      </c>
      <c r="K188" s="129" t="n">
        <v>2020</v>
      </c>
      <c r="L188" s="120">
        <f>IF(VLOOKUP(H188,'Cross-Page Data'!$D$4:$F$48,3,FALSE)="natural gas",VLOOKUP(G188,'Cross-Page Data'!$I$4:$J$19,2,FALSE),IF(VLOOKUP(H188,'Cross-Page Data'!$D$4:$F$48,3,FALSE)="solar",IF(G188="PV","solar PV","solar thermal"),IF(VLOOKUP(H188,'Cross-Page Data'!$D$4:$F$48,3,FALSE)="wind",VLOOKUP(G188,'Cross-Page Data'!$I$4:$J$19,2,FALSE),IF(VLOOKUP(H188,'Cross-Page Data'!$D$4:$F$48,3,FALSE)="hydro",VLOOKUP(G188,'Cross-Page Data'!$I$4:$J$19,2,FALSE),VLOOKUP(H188,'Cross-Page Data'!$D$4:$F$48,3,FALSE)))))</f>
        <v/>
      </c>
      <c r="M188" s="120">
        <f>IF(AND($P$2=FALSE,OR(F188="Commercial NAICS Cogen",F188="Industrial NAICS Cogen",F188="NAICS-22 Cogen")),FALSE,IF(AND($P$3=FALSE,OR(F188="Commercial NAICS Cogen",F188="Commercial NAICS Non-Cogen",F188="Industrial NAICS Cogen", F188="industrial NAICS non-Cogen")),FALSE, TRUE))</f>
        <v/>
      </c>
    </row>
    <row r="189">
      <c r="A189" s="129" t="n">
        <v>436</v>
      </c>
      <c r="B189" s="130" t="inlineStr">
        <is>
          <t>Devil Canyon</t>
        </is>
      </c>
      <c r="C189" s="130" t="inlineStr">
        <is>
          <t>California Dept. of Water Resources</t>
        </is>
      </c>
      <c r="D189" s="129" t="n">
        <v>3255</v>
      </c>
      <c r="E189" s="130" t="inlineStr">
        <is>
          <t>CA</t>
        </is>
      </c>
      <c r="F189" s="130" t="inlineStr">
        <is>
          <t>Electric Utility</t>
        </is>
      </c>
      <c r="G189" s="130" t="inlineStr">
        <is>
          <t>HY</t>
        </is>
      </c>
      <c r="H189" s="130" t="inlineStr">
        <is>
          <t>WAT</t>
        </is>
      </c>
      <c r="I189" s="130" t="inlineStr">
        <is>
          <t>HYC</t>
        </is>
      </c>
      <c r="J189" s="131" t="n">
        <v>384071</v>
      </c>
      <c r="K189" s="129" t="n">
        <v>2020</v>
      </c>
      <c r="L189" s="120">
        <f>IF(VLOOKUP(H189,'Cross-Page Data'!$D$4:$F$48,3,FALSE)="natural gas",VLOOKUP(G189,'Cross-Page Data'!$I$4:$J$19,2,FALSE),IF(VLOOKUP(H189,'Cross-Page Data'!$D$4:$F$48,3,FALSE)="solar",IF(G189="PV","solar PV","solar thermal"),IF(VLOOKUP(H189,'Cross-Page Data'!$D$4:$F$48,3,FALSE)="wind",VLOOKUP(G189,'Cross-Page Data'!$I$4:$J$19,2,FALSE),IF(VLOOKUP(H189,'Cross-Page Data'!$D$4:$F$48,3,FALSE)="hydro",VLOOKUP(G189,'Cross-Page Data'!$I$4:$J$19,2,FALSE),VLOOKUP(H189,'Cross-Page Data'!$D$4:$F$48,3,FALSE)))))</f>
        <v/>
      </c>
      <c r="M189" s="120">
        <f>IF(AND($P$2=FALSE,OR(F189="Commercial NAICS Cogen",F189="Industrial NAICS Cogen",F189="NAICS-22 Cogen")),FALSE,IF(AND($P$3=FALSE,OR(F189="Commercial NAICS Cogen",F189="Commercial NAICS Non-Cogen",F189="Industrial NAICS Cogen", F189="industrial NAICS non-Cogen")),FALSE, TRUE))</f>
        <v/>
      </c>
    </row>
    <row r="190">
      <c r="A190" s="129" t="n">
        <v>437</v>
      </c>
      <c r="B190" s="130" t="inlineStr">
        <is>
          <t>Edward C Hyatt</t>
        </is>
      </c>
      <c r="C190" s="130" t="inlineStr">
        <is>
          <t>California Dept. of Water Resources</t>
        </is>
      </c>
      <c r="D190" s="129" t="n">
        <v>3255</v>
      </c>
      <c r="E190" s="130" t="inlineStr">
        <is>
          <t>CA</t>
        </is>
      </c>
      <c r="F190" s="130" t="inlineStr">
        <is>
          <t>Electric Utility</t>
        </is>
      </c>
      <c r="G190" s="130" t="inlineStr">
        <is>
          <t>HY</t>
        </is>
      </c>
      <c r="H190" s="130" t="inlineStr">
        <is>
          <t>WAT</t>
        </is>
      </c>
      <c r="I190" s="130" t="inlineStr">
        <is>
          <t>HYC</t>
        </is>
      </c>
      <c r="J190" s="131" t="n">
        <v>1174136</v>
      </c>
      <c r="K190" s="129" t="n">
        <v>2020</v>
      </c>
      <c r="L190" s="120">
        <f>IF(VLOOKUP(H190,'Cross-Page Data'!$D$4:$F$48,3,FALSE)="natural gas",VLOOKUP(G190,'Cross-Page Data'!$I$4:$J$19,2,FALSE),IF(VLOOKUP(H190,'Cross-Page Data'!$D$4:$F$48,3,FALSE)="solar",IF(G190="PV","solar PV","solar thermal"),IF(VLOOKUP(H190,'Cross-Page Data'!$D$4:$F$48,3,FALSE)="wind",VLOOKUP(G190,'Cross-Page Data'!$I$4:$J$19,2,FALSE),IF(VLOOKUP(H190,'Cross-Page Data'!$D$4:$F$48,3,FALSE)="hydro",VLOOKUP(G190,'Cross-Page Data'!$I$4:$J$19,2,FALSE),VLOOKUP(H190,'Cross-Page Data'!$D$4:$F$48,3,FALSE)))))</f>
        <v/>
      </c>
      <c r="M190" s="120">
        <f>IF(AND($P$2=FALSE,OR(F190="Commercial NAICS Cogen",F190="Industrial NAICS Cogen",F190="NAICS-22 Cogen")),FALSE,IF(AND($P$3=FALSE,OR(F190="Commercial NAICS Cogen",F190="Commercial NAICS Non-Cogen",F190="Industrial NAICS Cogen", F190="industrial NAICS non-Cogen")),FALSE, TRUE))</f>
        <v/>
      </c>
    </row>
    <row r="191">
      <c r="A191" s="129" t="n">
        <v>437</v>
      </c>
      <c r="B191" s="130" t="inlineStr">
        <is>
          <t>Edward C Hyatt</t>
        </is>
      </c>
      <c r="C191" s="130" t="inlineStr">
        <is>
          <t>California Dept. of Water Resources</t>
        </is>
      </c>
      <c r="D191" s="129" t="n">
        <v>3255</v>
      </c>
      <c r="E191" s="130" t="inlineStr">
        <is>
          <t>CA</t>
        </is>
      </c>
      <c r="F191" s="130" t="inlineStr">
        <is>
          <t>Electric Utility</t>
        </is>
      </c>
      <c r="G191" s="130" t="inlineStr">
        <is>
          <t>PS</t>
        </is>
      </c>
      <c r="H191" s="130" t="inlineStr">
        <is>
          <t>WAT</t>
        </is>
      </c>
      <c r="I191" s="130" t="inlineStr">
        <is>
          <t>HPS</t>
        </is>
      </c>
      <c r="J191" s="131" t="n">
        <v>0</v>
      </c>
      <c r="K191" s="129" t="n">
        <v>2020</v>
      </c>
      <c r="L191" s="120">
        <f>IF(VLOOKUP(H191,'Cross-Page Data'!$D$4:$F$48,3,FALSE)="natural gas",VLOOKUP(G191,'Cross-Page Data'!$I$4:$J$19,2,FALSE),IF(VLOOKUP(H191,'Cross-Page Data'!$D$4:$F$48,3,FALSE)="solar",IF(G191="PV","solar PV","solar thermal"),IF(VLOOKUP(H191,'Cross-Page Data'!$D$4:$F$48,3,FALSE)="wind",VLOOKUP(G191,'Cross-Page Data'!$I$4:$J$19,2,FALSE),IF(VLOOKUP(H191,'Cross-Page Data'!$D$4:$F$48,3,FALSE)="hydro",VLOOKUP(G191,'Cross-Page Data'!$I$4:$J$19,2,FALSE),VLOOKUP(H191,'Cross-Page Data'!$D$4:$F$48,3,FALSE)))))</f>
        <v/>
      </c>
      <c r="M191" s="120">
        <f>IF(AND($P$2=FALSE,OR(F191="Commercial NAICS Cogen",F191="Industrial NAICS Cogen",F191="NAICS-22 Cogen")),FALSE,IF(AND($P$3=FALSE,OR(F191="Commercial NAICS Cogen",F191="Commercial NAICS Non-Cogen",F191="Industrial NAICS Cogen", F191="industrial NAICS non-Cogen")),FALSE, TRUE))</f>
        <v/>
      </c>
    </row>
    <row r="192">
      <c r="A192" s="129" t="n">
        <v>438</v>
      </c>
      <c r="B192" s="130" t="inlineStr">
        <is>
          <t>Thermalito</t>
        </is>
      </c>
      <c r="C192" s="130" t="inlineStr">
        <is>
          <t>California Dept. of Water Resources</t>
        </is>
      </c>
      <c r="D192" s="129" t="n">
        <v>3255</v>
      </c>
      <c r="E192" s="130" t="inlineStr">
        <is>
          <t>CA</t>
        </is>
      </c>
      <c r="F192" s="130" t="inlineStr">
        <is>
          <t>Electric Utility</t>
        </is>
      </c>
      <c r="G192" s="130" t="inlineStr">
        <is>
          <t>HY</t>
        </is>
      </c>
      <c r="H192" s="130" t="inlineStr">
        <is>
          <t>WAT</t>
        </is>
      </c>
      <c r="I192" s="130" t="inlineStr">
        <is>
          <t>HYC</t>
        </is>
      </c>
      <c r="J192" s="131" t="n">
        <v>48089</v>
      </c>
      <c r="K192" s="129" t="n">
        <v>2020</v>
      </c>
      <c r="L192" s="120">
        <f>IF(VLOOKUP(H192,'Cross-Page Data'!$D$4:$F$48,3,FALSE)="natural gas",VLOOKUP(G192,'Cross-Page Data'!$I$4:$J$19,2,FALSE),IF(VLOOKUP(H192,'Cross-Page Data'!$D$4:$F$48,3,FALSE)="solar",IF(G192="PV","solar PV","solar thermal"),IF(VLOOKUP(H192,'Cross-Page Data'!$D$4:$F$48,3,FALSE)="wind",VLOOKUP(G192,'Cross-Page Data'!$I$4:$J$19,2,FALSE),IF(VLOOKUP(H192,'Cross-Page Data'!$D$4:$F$48,3,FALSE)="hydro",VLOOKUP(G192,'Cross-Page Data'!$I$4:$J$19,2,FALSE),VLOOKUP(H192,'Cross-Page Data'!$D$4:$F$48,3,FALSE)))))</f>
        <v/>
      </c>
      <c r="M192" s="120">
        <f>IF(AND($P$2=FALSE,OR(F192="Commercial NAICS Cogen",F192="Industrial NAICS Cogen",F192="NAICS-22 Cogen")),FALSE,IF(AND($P$3=FALSE,OR(F192="Commercial NAICS Cogen",F192="Commercial NAICS Non-Cogen",F192="Industrial NAICS Cogen", F192="industrial NAICS non-Cogen")),FALSE, TRUE))</f>
        <v/>
      </c>
    </row>
    <row r="193">
      <c r="A193" s="129" t="n">
        <v>438</v>
      </c>
      <c r="B193" s="130" t="inlineStr">
        <is>
          <t>Thermalito</t>
        </is>
      </c>
      <c r="C193" s="130" t="inlineStr">
        <is>
          <t>California Dept. of Water Resources</t>
        </is>
      </c>
      <c r="D193" s="129" t="n">
        <v>3255</v>
      </c>
      <c r="E193" s="130" t="inlineStr">
        <is>
          <t>CA</t>
        </is>
      </c>
      <c r="F193" s="130" t="inlineStr">
        <is>
          <t>Electric Utility</t>
        </is>
      </c>
      <c r="G193" s="130" t="inlineStr">
        <is>
          <t>PS</t>
        </is>
      </c>
      <c r="H193" s="130" t="inlineStr">
        <is>
          <t>WAT</t>
        </is>
      </c>
      <c r="I193" s="130" t="inlineStr">
        <is>
          <t>HPS</t>
        </is>
      </c>
      <c r="J193" s="131" t="n">
        <v>0</v>
      </c>
      <c r="K193" s="129" t="n">
        <v>2020</v>
      </c>
      <c r="L193" s="120">
        <f>IF(VLOOKUP(H193,'Cross-Page Data'!$D$4:$F$48,3,FALSE)="natural gas",VLOOKUP(G193,'Cross-Page Data'!$I$4:$J$19,2,FALSE),IF(VLOOKUP(H193,'Cross-Page Data'!$D$4:$F$48,3,FALSE)="solar",IF(G193="PV","solar PV","solar thermal"),IF(VLOOKUP(H193,'Cross-Page Data'!$D$4:$F$48,3,FALSE)="wind",VLOOKUP(G193,'Cross-Page Data'!$I$4:$J$19,2,FALSE),IF(VLOOKUP(H193,'Cross-Page Data'!$D$4:$F$48,3,FALSE)="hydro",VLOOKUP(G193,'Cross-Page Data'!$I$4:$J$19,2,FALSE),VLOOKUP(H193,'Cross-Page Data'!$D$4:$F$48,3,FALSE)))))</f>
        <v/>
      </c>
      <c r="M193" s="120">
        <f>IF(AND($P$2=FALSE,OR(F193="Commercial NAICS Cogen",F193="Industrial NAICS Cogen",F193="NAICS-22 Cogen")),FALSE,IF(AND($P$3=FALSE,OR(F193="Commercial NAICS Cogen",F193="Commercial NAICS Non-Cogen",F193="Industrial NAICS Cogen", F193="industrial NAICS non-Cogen")),FALSE, TRUE))</f>
        <v/>
      </c>
    </row>
    <row r="194">
      <c r="A194" s="129" t="n">
        <v>439</v>
      </c>
      <c r="B194" s="130" t="inlineStr">
        <is>
          <t>Don Pedro</t>
        </is>
      </c>
      <c r="C194" s="130" t="inlineStr">
        <is>
          <t>Turlock Irrigation District</t>
        </is>
      </c>
      <c r="D194" s="129" t="n">
        <v>19281</v>
      </c>
      <c r="E194" s="130" t="inlineStr">
        <is>
          <t>CA</t>
        </is>
      </c>
      <c r="F194" s="130" t="inlineStr">
        <is>
          <t>Electric Utility</t>
        </is>
      </c>
      <c r="G194" s="130" t="inlineStr">
        <is>
          <t>HY</t>
        </is>
      </c>
      <c r="H194" s="130" t="inlineStr">
        <is>
          <t>WAT</t>
        </is>
      </c>
      <c r="I194" s="130" t="inlineStr">
        <is>
          <t>HYC</t>
        </is>
      </c>
      <c r="J194" s="131" t="n">
        <v>241722</v>
      </c>
      <c r="K194" s="129" t="n">
        <v>2020</v>
      </c>
      <c r="L194" s="120">
        <f>IF(VLOOKUP(H194,'Cross-Page Data'!$D$4:$F$48,3,FALSE)="natural gas",VLOOKUP(G194,'Cross-Page Data'!$I$4:$J$19,2,FALSE),IF(VLOOKUP(H194,'Cross-Page Data'!$D$4:$F$48,3,FALSE)="solar",IF(G194="PV","solar PV","solar thermal"),IF(VLOOKUP(H194,'Cross-Page Data'!$D$4:$F$48,3,FALSE)="wind",VLOOKUP(G194,'Cross-Page Data'!$I$4:$J$19,2,FALSE),IF(VLOOKUP(H194,'Cross-Page Data'!$D$4:$F$48,3,FALSE)="hydro",VLOOKUP(G194,'Cross-Page Data'!$I$4:$J$19,2,FALSE),VLOOKUP(H194,'Cross-Page Data'!$D$4:$F$48,3,FALSE)))))</f>
        <v/>
      </c>
      <c r="M194" s="120">
        <f>IF(AND($P$2=FALSE,OR(F194="Commercial NAICS Cogen",F194="Industrial NAICS Cogen",F194="NAICS-22 Cogen")),FALSE,IF(AND($P$3=FALSE,OR(F194="Commercial NAICS Cogen",F194="Commercial NAICS Non-Cogen",F194="Industrial NAICS Cogen", F194="industrial NAICS non-Cogen")),FALSE, TRUE))</f>
        <v/>
      </c>
    </row>
    <row r="195">
      <c r="A195" s="129" t="n">
        <v>441</v>
      </c>
      <c r="B195" s="130" t="inlineStr">
        <is>
          <t>Folsom</t>
        </is>
      </c>
      <c r="C195" s="130" t="inlineStr">
        <is>
          <t>U S Bureau of Reclamation</t>
        </is>
      </c>
      <c r="D195" s="129" t="n">
        <v>2518</v>
      </c>
      <c r="E195" s="130" t="inlineStr">
        <is>
          <t>CA</t>
        </is>
      </c>
      <c r="F195" s="130" t="inlineStr">
        <is>
          <t>Electric Utility</t>
        </is>
      </c>
      <c r="G195" s="130" t="inlineStr">
        <is>
          <t>HY</t>
        </is>
      </c>
      <c r="H195" s="130" t="inlineStr">
        <is>
          <t>WAT</t>
        </is>
      </c>
      <c r="I195" s="130" t="inlineStr">
        <is>
          <t>HYC</t>
        </is>
      </c>
      <c r="J195" s="131" t="n">
        <v>360674</v>
      </c>
      <c r="K195" s="129" t="n">
        <v>2020</v>
      </c>
      <c r="L195" s="120">
        <f>IF(VLOOKUP(H195,'Cross-Page Data'!$D$4:$F$48,3,FALSE)="natural gas",VLOOKUP(G195,'Cross-Page Data'!$I$4:$J$19,2,FALSE),IF(VLOOKUP(H195,'Cross-Page Data'!$D$4:$F$48,3,FALSE)="solar",IF(G195="PV","solar PV","solar thermal"),IF(VLOOKUP(H195,'Cross-Page Data'!$D$4:$F$48,3,FALSE)="wind",VLOOKUP(G195,'Cross-Page Data'!$I$4:$J$19,2,FALSE),IF(VLOOKUP(H195,'Cross-Page Data'!$D$4:$F$48,3,FALSE)="hydro",VLOOKUP(G195,'Cross-Page Data'!$I$4:$J$19,2,FALSE),VLOOKUP(H195,'Cross-Page Data'!$D$4:$F$48,3,FALSE)))))</f>
        <v/>
      </c>
      <c r="M195" s="120">
        <f>IF(AND($P$2=FALSE,OR(F195="Commercial NAICS Cogen",F195="Industrial NAICS Cogen",F195="NAICS-22 Cogen")),FALSE,IF(AND($P$3=FALSE,OR(F195="Commercial NAICS Cogen",F195="Commercial NAICS Non-Cogen",F195="Industrial NAICS Cogen", F195="industrial NAICS non-Cogen")),FALSE, TRUE))</f>
        <v/>
      </c>
    </row>
    <row r="196">
      <c r="A196" s="129" t="n">
        <v>442</v>
      </c>
      <c r="B196" s="130" t="inlineStr">
        <is>
          <t>Judge F Carr</t>
        </is>
      </c>
      <c r="C196" s="130" t="inlineStr">
        <is>
          <t>U S Bureau of Reclamation</t>
        </is>
      </c>
      <c r="D196" s="129" t="n">
        <v>2518</v>
      </c>
      <c r="E196" s="130" t="inlineStr">
        <is>
          <t>CA</t>
        </is>
      </c>
      <c r="F196" s="130" t="inlineStr">
        <is>
          <t>Electric Utility</t>
        </is>
      </c>
      <c r="G196" s="130" t="inlineStr">
        <is>
          <t>HY</t>
        </is>
      </c>
      <c r="H196" s="130" t="inlineStr">
        <is>
          <t>WAT</t>
        </is>
      </c>
      <c r="I196" s="130" t="inlineStr">
        <is>
          <t>HYC</t>
        </is>
      </c>
      <c r="J196" s="131" t="n">
        <v>426332</v>
      </c>
      <c r="K196" s="129" t="n">
        <v>2020</v>
      </c>
      <c r="L196" s="120">
        <f>IF(VLOOKUP(H196,'Cross-Page Data'!$D$4:$F$48,3,FALSE)="natural gas",VLOOKUP(G196,'Cross-Page Data'!$I$4:$J$19,2,FALSE),IF(VLOOKUP(H196,'Cross-Page Data'!$D$4:$F$48,3,FALSE)="solar",IF(G196="PV","solar PV","solar thermal"),IF(VLOOKUP(H196,'Cross-Page Data'!$D$4:$F$48,3,FALSE)="wind",VLOOKUP(G196,'Cross-Page Data'!$I$4:$J$19,2,FALSE),IF(VLOOKUP(H196,'Cross-Page Data'!$D$4:$F$48,3,FALSE)="hydro",VLOOKUP(G196,'Cross-Page Data'!$I$4:$J$19,2,FALSE),VLOOKUP(H196,'Cross-Page Data'!$D$4:$F$48,3,FALSE)))))</f>
        <v/>
      </c>
      <c r="M196" s="120">
        <f>IF(AND($P$2=FALSE,OR(F196="Commercial NAICS Cogen",F196="Industrial NAICS Cogen",F196="NAICS-22 Cogen")),FALSE,IF(AND($P$3=FALSE,OR(F196="Commercial NAICS Cogen",F196="Commercial NAICS Non-Cogen",F196="Industrial NAICS Cogen", F196="industrial NAICS non-Cogen")),FALSE, TRUE))</f>
        <v/>
      </c>
    </row>
    <row r="197">
      <c r="A197" s="129" t="n">
        <v>443</v>
      </c>
      <c r="B197" s="130" t="inlineStr">
        <is>
          <t>Keswick</t>
        </is>
      </c>
      <c r="C197" s="130" t="inlineStr">
        <is>
          <t>U S Bureau of Reclamation</t>
        </is>
      </c>
      <c r="D197" s="129" t="n">
        <v>2518</v>
      </c>
      <c r="E197" s="130" t="inlineStr">
        <is>
          <t>CA</t>
        </is>
      </c>
      <c r="F197" s="130" t="inlineStr">
        <is>
          <t>Electric Utility</t>
        </is>
      </c>
      <c r="G197" s="130" t="inlineStr">
        <is>
          <t>HY</t>
        </is>
      </c>
      <c r="H197" s="130" t="inlineStr">
        <is>
          <t>WAT</t>
        </is>
      </c>
      <c r="I197" s="130" t="inlineStr">
        <is>
          <t>HYC</t>
        </is>
      </c>
      <c r="J197" s="131" t="n">
        <v>327938</v>
      </c>
      <c r="K197" s="129" t="n">
        <v>2020</v>
      </c>
      <c r="L197" s="120">
        <f>IF(VLOOKUP(H197,'Cross-Page Data'!$D$4:$F$48,3,FALSE)="natural gas",VLOOKUP(G197,'Cross-Page Data'!$I$4:$J$19,2,FALSE),IF(VLOOKUP(H197,'Cross-Page Data'!$D$4:$F$48,3,FALSE)="solar",IF(G197="PV","solar PV","solar thermal"),IF(VLOOKUP(H197,'Cross-Page Data'!$D$4:$F$48,3,FALSE)="wind",VLOOKUP(G197,'Cross-Page Data'!$I$4:$J$19,2,FALSE),IF(VLOOKUP(H197,'Cross-Page Data'!$D$4:$F$48,3,FALSE)="hydro",VLOOKUP(G197,'Cross-Page Data'!$I$4:$J$19,2,FALSE),VLOOKUP(H197,'Cross-Page Data'!$D$4:$F$48,3,FALSE)))))</f>
        <v/>
      </c>
      <c r="M197" s="120">
        <f>IF(AND($P$2=FALSE,OR(F197="Commercial NAICS Cogen",F197="Industrial NAICS Cogen",F197="NAICS-22 Cogen")),FALSE,IF(AND($P$3=FALSE,OR(F197="Commercial NAICS Cogen",F197="Commercial NAICS Non-Cogen",F197="Industrial NAICS Cogen", F197="industrial NAICS non-Cogen")),FALSE, TRUE))</f>
        <v/>
      </c>
    </row>
    <row r="198">
      <c r="A198" s="129" t="n">
        <v>445</v>
      </c>
      <c r="B198" s="130" t="inlineStr">
        <is>
          <t>Shasta</t>
        </is>
      </c>
      <c r="C198" s="130" t="inlineStr">
        <is>
          <t>U S Bureau of Reclamation</t>
        </is>
      </c>
      <c r="D198" s="129" t="n">
        <v>2518</v>
      </c>
      <c r="E198" s="130" t="inlineStr">
        <is>
          <t>CA</t>
        </is>
      </c>
      <c r="F198" s="130" t="inlineStr">
        <is>
          <t>Electric Utility</t>
        </is>
      </c>
      <c r="G198" s="130" t="inlineStr">
        <is>
          <t>HY</t>
        </is>
      </c>
      <c r="H198" s="130" t="inlineStr">
        <is>
          <t>WAT</t>
        </is>
      </c>
      <c r="I198" s="130" t="inlineStr">
        <is>
          <t>HYC</t>
        </is>
      </c>
      <c r="J198" s="131" t="n">
        <v>1670966</v>
      </c>
      <c r="K198" s="129" t="n">
        <v>2020</v>
      </c>
      <c r="L198" s="120">
        <f>IF(VLOOKUP(H198,'Cross-Page Data'!$D$4:$F$48,3,FALSE)="natural gas",VLOOKUP(G198,'Cross-Page Data'!$I$4:$J$19,2,FALSE),IF(VLOOKUP(H198,'Cross-Page Data'!$D$4:$F$48,3,FALSE)="solar",IF(G198="PV","solar PV","solar thermal"),IF(VLOOKUP(H198,'Cross-Page Data'!$D$4:$F$48,3,FALSE)="wind",VLOOKUP(G198,'Cross-Page Data'!$I$4:$J$19,2,FALSE),IF(VLOOKUP(H198,'Cross-Page Data'!$D$4:$F$48,3,FALSE)="hydro",VLOOKUP(G198,'Cross-Page Data'!$I$4:$J$19,2,FALSE),VLOOKUP(H198,'Cross-Page Data'!$D$4:$F$48,3,FALSE)))))</f>
        <v/>
      </c>
      <c r="M198" s="120">
        <f>IF(AND($P$2=FALSE,OR(F198="Commercial NAICS Cogen",F198="Industrial NAICS Cogen",F198="NAICS-22 Cogen")),FALSE,IF(AND($P$3=FALSE,OR(F198="Commercial NAICS Cogen",F198="Commercial NAICS Non-Cogen",F198="Industrial NAICS Cogen", F198="industrial NAICS non-Cogen")),FALSE, TRUE))</f>
        <v/>
      </c>
    </row>
    <row r="199">
      <c r="A199" s="129" t="n">
        <v>446</v>
      </c>
      <c r="B199" s="130" t="inlineStr">
        <is>
          <t>ONeill</t>
        </is>
      </c>
      <c r="C199" s="130" t="inlineStr">
        <is>
          <t>U S Bureau of Reclamation</t>
        </is>
      </c>
      <c r="D199" s="129" t="n">
        <v>2518</v>
      </c>
      <c r="E199" s="130" t="inlineStr">
        <is>
          <t>CA</t>
        </is>
      </c>
      <c r="F199" s="130" t="inlineStr">
        <is>
          <t>Electric Utility</t>
        </is>
      </c>
      <c r="G199" s="130" t="inlineStr">
        <is>
          <t>PS</t>
        </is>
      </c>
      <c r="H199" s="130" t="inlineStr">
        <is>
          <t>WAT</t>
        </is>
      </c>
      <c r="I199" s="130" t="inlineStr">
        <is>
          <t>HPS</t>
        </is>
      </c>
      <c r="J199" s="131" t="n">
        <v>-45652</v>
      </c>
      <c r="K199" s="129" t="n">
        <v>2020</v>
      </c>
      <c r="L199" s="120">
        <f>IF(VLOOKUP(H199,'Cross-Page Data'!$D$4:$F$48,3,FALSE)="natural gas",VLOOKUP(G199,'Cross-Page Data'!$I$4:$J$19,2,FALSE),IF(VLOOKUP(H199,'Cross-Page Data'!$D$4:$F$48,3,FALSE)="solar",IF(G199="PV","solar PV","solar thermal"),IF(VLOOKUP(H199,'Cross-Page Data'!$D$4:$F$48,3,FALSE)="wind",VLOOKUP(G199,'Cross-Page Data'!$I$4:$J$19,2,FALSE),IF(VLOOKUP(H199,'Cross-Page Data'!$D$4:$F$48,3,FALSE)="hydro",VLOOKUP(G199,'Cross-Page Data'!$I$4:$J$19,2,FALSE),VLOOKUP(H199,'Cross-Page Data'!$D$4:$F$48,3,FALSE)))))</f>
        <v/>
      </c>
      <c r="M199" s="120">
        <f>IF(AND($P$2=FALSE,OR(F199="Commercial NAICS Cogen",F199="Industrial NAICS Cogen",F199="NAICS-22 Cogen")),FALSE,IF(AND($P$3=FALSE,OR(F199="Commercial NAICS Cogen",F199="Commercial NAICS Non-Cogen",F199="Industrial NAICS Cogen", F199="industrial NAICS non-Cogen")),FALSE, TRUE))</f>
        <v/>
      </c>
    </row>
    <row r="200">
      <c r="A200" s="129" t="n">
        <v>447</v>
      </c>
      <c r="B200" s="130" t="inlineStr">
        <is>
          <t>Parker Dam</t>
        </is>
      </c>
      <c r="C200" s="130" t="inlineStr">
        <is>
          <t>U S Bureau of Reclamation</t>
        </is>
      </c>
      <c r="D200" s="129" t="n">
        <v>2518</v>
      </c>
      <c r="E200" s="130" t="inlineStr">
        <is>
          <t>CA</t>
        </is>
      </c>
      <c r="F200" s="130" t="inlineStr">
        <is>
          <t>Electric Utility</t>
        </is>
      </c>
      <c r="G200" s="130" t="inlineStr">
        <is>
          <t>HY</t>
        </is>
      </c>
      <c r="H200" s="130" t="inlineStr">
        <is>
          <t>WAT</t>
        </is>
      </c>
      <c r="I200" s="130" t="inlineStr">
        <is>
          <t>HYC</t>
        </is>
      </c>
      <c r="J200" s="131" t="n">
        <v>430008</v>
      </c>
      <c r="K200" s="129" t="n">
        <v>2020</v>
      </c>
      <c r="L200" s="120">
        <f>IF(VLOOKUP(H200,'Cross-Page Data'!$D$4:$F$48,3,FALSE)="natural gas",VLOOKUP(G200,'Cross-Page Data'!$I$4:$J$19,2,FALSE),IF(VLOOKUP(H200,'Cross-Page Data'!$D$4:$F$48,3,FALSE)="solar",IF(G200="PV","solar PV","solar thermal"),IF(VLOOKUP(H200,'Cross-Page Data'!$D$4:$F$48,3,FALSE)="wind",VLOOKUP(G200,'Cross-Page Data'!$I$4:$J$19,2,FALSE),IF(VLOOKUP(H200,'Cross-Page Data'!$D$4:$F$48,3,FALSE)="hydro",VLOOKUP(G200,'Cross-Page Data'!$I$4:$J$19,2,FALSE),VLOOKUP(H200,'Cross-Page Data'!$D$4:$F$48,3,FALSE)))))</f>
        <v/>
      </c>
      <c r="M200" s="120">
        <f>IF(AND($P$2=FALSE,OR(F200="Commercial NAICS Cogen",F200="Industrial NAICS Cogen",F200="NAICS-22 Cogen")),FALSE,IF(AND($P$3=FALSE,OR(F200="Commercial NAICS Cogen",F200="Commercial NAICS Non-Cogen",F200="Industrial NAICS Cogen", F200="industrial NAICS non-Cogen")),FALSE, TRUE))</f>
        <v/>
      </c>
    </row>
    <row r="201">
      <c r="A201" s="129" t="n">
        <v>448</v>
      </c>
      <c r="B201" s="130" t="inlineStr">
        <is>
          <t>W R Gianelli</t>
        </is>
      </c>
      <c r="C201" s="130" t="inlineStr">
        <is>
          <t>California Dept. of Water Resources</t>
        </is>
      </c>
      <c r="D201" s="129" t="n">
        <v>3255</v>
      </c>
      <c r="E201" s="130" t="inlineStr">
        <is>
          <t>CA</t>
        </is>
      </c>
      <c r="F201" s="130" t="inlineStr">
        <is>
          <t>Electric Utility</t>
        </is>
      </c>
      <c r="G201" s="130" t="inlineStr">
        <is>
          <t>PS</t>
        </is>
      </c>
      <c r="H201" s="130" t="inlineStr">
        <is>
          <t>WAT</t>
        </is>
      </c>
      <c r="I201" s="130" t="inlineStr">
        <is>
          <t>HPS</t>
        </is>
      </c>
      <c r="J201" s="131" t="n">
        <v>-24380</v>
      </c>
      <c r="K201" s="129" t="n">
        <v>2020</v>
      </c>
      <c r="L201" s="120">
        <f>IF(VLOOKUP(H201,'Cross-Page Data'!$D$4:$F$48,3,FALSE)="natural gas",VLOOKUP(G201,'Cross-Page Data'!$I$4:$J$19,2,FALSE),IF(VLOOKUP(H201,'Cross-Page Data'!$D$4:$F$48,3,FALSE)="solar",IF(G201="PV","solar PV","solar thermal"),IF(VLOOKUP(H201,'Cross-Page Data'!$D$4:$F$48,3,FALSE)="wind",VLOOKUP(G201,'Cross-Page Data'!$I$4:$J$19,2,FALSE),IF(VLOOKUP(H201,'Cross-Page Data'!$D$4:$F$48,3,FALSE)="hydro",VLOOKUP(G201,'Cross-Page Data'!$I$4:$J$19,2,FALSE),VLOOKUP(H201,'Cross-Page Data'!$D$4:$F$48,3,FALSE)))))</f>
        <v/>
      </c>
      <c r="M201" s="120">
        <f>IF(AND($P$2=FALSE,OR(F201="Commercial NAICS Cogen",F201="Industrial NAICS Cogen",F201="NAICS-22 Cogen")),FALSE,IF(AND($P$3=FALSE,OR(F201="Commercial NAICS Cogen",F201="Commercial NAICS Non-Cogen",F201="Industrial NAICS Cogen", F201="industrial NAICS non-Cogen")),FALSE, TRUE))</f>
        <v/>
      </c>
    </row>
    <row r="202">
      <c r="A202" s="129" t="n">
        <v>450</v>
      </c>
      <c r="B202" s="130" t="inlineStr">
        <is>
          <t>Spring Creek</t>
        </is>
      </c>
      <c r="C202" s="130" t="inlineStr">
        <is>
          <t>U S Bureau of Reclamation</t>
        </is>
      </c>
      <c r="D202" s="129" t="n">
        <v>2518</v>
      </c>
      <c r="E202" s="130" t="inlineStr">
        <is>
          <t>CA</t>
        </is>
      </c>
      <c r="F202" s="130" t="inlineStr">
        <is>
          <t>Electric Utility</t>
        </is>
      </c>
      <c r="G202" s="130" t="inlineStr">
        <is>
          <t>HY</t>
        </is>
      </c>
      <c r="H202" s="130" t="inlineStr">
        <is>
          <t>WAT</t>
        </is>
      </c>
      <c r="I202" s="130" t="inlineStr">
        <is>
          <t>HYC</t>
        </is>
      </c>
      <c r="J202" s="131" t="n">
        <v>366539</v>
      </c>
      <c r="K202" s="129" t="n">
        <v>2020</v>
      </c>
      <c r="L202" s="120">
        <f>IF(VLOOKUP(H202,'Cross-Page Data'!$D$4:$F$48,3,FALSE)="natural gas",VLOOKUP(G202,'Cross-Page Data'!$I$4:$J$19,2,FALSE),IF(VLOOKUP(H202,'Cross-Page Data'!$D$4:$F$48,3,FALSE)="solar",IF(G202="PV","solar PV","solar thermal"),IF(VLOOKUP(H202,'Cross-Page Data'!$D$4:$F$48,3,FALSE)="wind",VLOOKUP(G202,'Cross-Page Data'!$I$4:$J$19,2,FALSE),IF(VLOOKUP(H202,'Cross-Page Data'!$D$4:$F$48,3,FALSE)="hydro",VLOOKUP(G202,'Cross-Page Data'!$I$4:$J$19,2,FALSE),VLOOKUP(H202,'Cross-Page Data'!$D$4:$F$48,3,FALSE)))))</f>
        <v/>
      </c>
      <c r="M202" s="120">
        <f>IF(AND($P$2=FALSE,OR(F202="Commercial NAICS Cogen",F202="Industrial NAICS Cogen",F202="NAICS-22 Cogen")),FALSE,IF(AND($P$3=FALSE,OR(F202="Commercial NAICS Cogen",F202="Commercial NAICS Non-Cogen",F202="Industrial NAICS Cogen", F202="industrial NAICS non-Cogen")),FALSE, TRUE))</f>
        <v/>
      </c>
    </row>
    <row r="203">
      <c r="A203" s="129" t="n">
        <v>451</v>
      </c>
      <c r="B203" s="130" t="inlineStr">
        <is>
          <t>Trinity</t>
        </is>
      </c>
      <c r="C203" s="130" t="inlineStr">
        <is>
          <t>U S Bureau of Reclamation</t>
        </is>
      </c>
      <c r="D203" s="129" t="n">
        <v>2518</v>
      </c>
      <c r="E203" s="130" t="inlineStr">
        <is>
          <t>CA</t>
        </is>
      </c>
      <c r="F203" s="130" t="inlineStr">
        <is>
          <t>Electric Utility</t>
        </is>
      </c>
      <c r="G203" s="130" t="inlineStr">
        <is>
          <t>HY</t>
        </is>
      </c>
      <c r="H203" s="130" t="inlineStr">
        <is>
          <t>WAT</t>
        </is>
      </c>
      <c r="I203" s="130" t="inlineStr">
        <is>
          <t>HYC</t>
        </is>
      </c>
      <c r="J203" s="131" t="n">
        <v>408652</v>
      </c>
      <c r="K203" s="129" t="n">
        <v>2020</v>
      </c>
      <c r="L203" s="120">
        <f>IF(VLOOKUP(H203,'Cross-Page Data'!$D$4:$F$48,3,FALSE)="natural gas",VLOOKUP(G203,'Cross-Page Data'!$I$4:$J$19,2,FALSE),IF(VLOOKUP(H203,'Cross-Page Data'!$D$4:$F$48,3,FALSE)="solar",IF(G203="PV","solar PV","solar thermal"),IF(VLOOKUP(H203,'Cross-Page Data'!$D$4:$F$48,3,FALSE)="wind",VLOOKUP(G203,'Cross-Page Data'!$I$4:$J$19,2,FALSE),IF(VLOOKUP(H203,'Cross-Page Data'!$D$4:$F$48,3,FALSE)="hydro",VLOOKUP(G203,'Cross-Page Data'!$I$4:$J$19,2,FALSE),VLOOKUP(H203,'Cross-Page Data'!$D$4:$F$48,3,FALSE)))))</f>
        <v/>
      </c>
      <c r="M203" s="120">
        <f>IF(AND($P$2=FALSE,OR(F203="Commercial NAICS Cogen",F203="Industrial NAICS Cogen",F203="NAICS-22 Cogen")),FALSE,IF(AND($P$3=FALSE,OR(F203="Commercial NAICS Cogen",F203="Commercial NAICS Non-Cogen",F203="Industrial NAICS Cogen", F203="industrial NAICS non-Cogen")),FALSE, TRUE))</f>
        <v/>
      </c>
    </row>
    <row r="204">
      <c r="A204" s="129" t="n">
        <v>454</v>
      </c>
      <c r="B204" s="130" t="inlineStr">
        <is>
          <t>Colgate</t>
        </is>
      </c>
      <c r="C204" s="130" t="inlineStr">
        <is>
          <t>Yuba County Water Agency</t>
        </is>
      </c>
      <c r="D204" s="129" t="n">
        <v>21140</v>
      </c>
      <c r="E204" s="130" t="inlineStr">
        <is>
          <t>CA</t>
        </is>
      </c>
      <c r="F204" s="130" t="inlineStr">
        <is>
          <t>Electric Utility</t>
        </is>
      </c>
      <c r="G204" s="130" t="inlineStr">
        <is>
          <t>HY</t>
        </is>
      </c>
      <c r="H204" s="130" t="inlineStr">
        <is>
          <t>WAT</t>
        </is>
      </c>
      <c r="I204" s="130" t="inlineStr">
        <is>
          <t>HYC</t>
        </is>
      </c>
      <c r="J204" s="131" t="n">
        <v>747460</v>
      </c>
      <c r="K204" s="129" t="n">
        <v>2020</v>
      </c>
      <c r="L204" s="120">
        <f>IF(VLOOKUP(H204,'Cross-Page Data'!$D$4:$F$48,3,FALSE)="natural gas",VLOOKUP(G204,'Cross-Page Data'!$I$4:$J$19,2,FALSE),IF(VLOOKUP(H204,'Cross-Page Data'!$D$4:$F$48,3,FALSE)="solar",IF(G204="PV","solar PV","solar thermal"),IF(VLOOKUP(H204,'Cross-Page Data'!$D$4:$F$48,3,FALSE)="wind",VLOOKUP(G204,'Cross-Page Data'!$I$4:$J$19,2,FALSE),IF(VLOOKUP(H204,'Cross-Page Data'!$D$4:$F$48,3,FALSE)="hydro",VLOOKUP(G204,'Cross-Page Data'!$I$4:$J$19,2,FALSE),VLOOKUP(H204,'Cross-Page Data'!$D$4:$F$48,3,FALSE)))))</f>
        <v/>
      </c>
      <c r="M204" s="120">
        <f>IF(AND($P$2=FALSE,OR(F204="Commercial NAICS Cogen",F204="Industrial NAICS Cogen",F204="NAICS-22 Cogen")),FALSE,IF(AND($P$3=FALSE,OR(F204="Commercial NAICS Cogen",F204="Commercial NAICS Non-Cogen",F204="Industrial NAICS Cogen", F204="industrial NAICS non-Cogen")),FALSE, TRUE))</f>
        <v/>
      </c>
    </row>
    <row r="205">
      <c r="A205" s="129" t="n">
        <v>467</v>
      </c>
      <c r="B205" s="130" t="inlineStr">
        <is>
          <t>Cabin Creek</t>
        </is>
      </c>
      <c r="C205" s="130" t="inlineStr">
        <is>
          <t>Public Service Co of Colorado</t>
        </is>
      </c>
      <c r="D205" s="129" t="n">
        <v>15466</v>
      </c>
      <c r="E205" s="130" t="inlineStr">
        <is>
          <t>CO</t>
        </is>
      </c>
      <c r="F205" s="130" t="inlineStr">
        <is>
          <t>Electric Utility</t>
        </is>
      </c>
      <c r="G205" s="130" t="inlineStr">
        <is>
          <t>PS</t>
        </is>
      </c>
      <c r="H205" s="130" t="inlineStr">
        <is>
          <t>WAT</t>
        </is>
      </c>
      <c r="I205" s="130" t="inlineStr">
        <is>
          <t>HPS</t>
        </is>
      </c>
      <c r="J205" s="131" t="n">
        <v>-61944</v>
      </c>
      <c r="K205" s="129" t="n">
        <v>2020</v>
      </c>
      <c r="L205" s="120">
        <f>IF(VLOOKUP(H205,'Cross-Page Data'!$D$4:$F$48,3,FALSE)="natural gas",VLOOKUP(G205,'Cross-Page Data'!$I$4:$J$19,2,FALSE),IF(VLOOKUP(H205,'Cross-Page Data'!$D$4:$F$48,3,FALSE)="solar",IF(G205="PV","solar PV","solar thermal"),IF(VLOOKUP(H205,'Cross-Page Data'!$D$4:$F$48,3,FALSE)="wind",VLOOKUP(G205,'Cross-Page Data'!$I$4:$J$19,2,FALSE),IF(VLOOKUP(H205,'Cross-Page Data'!$D$4:$F$48,3,FALSE)="hydro",VLOOKUP(G205,'Cross-Page Data'!$I$4:$J$19,2,FALSE),VLOOKUP(H205,'Cross-Page Data'!$D$4:$F$48,3,FALSE)))))</f>
        <v/>
      </c>
      <c r="M205" s="120">
        <f>IF(AND($P$2=FALSE,OR(F205="Commercial NAICS Cogen",F205="Industrial NAICS Cogen",F205="NAICS-22 Cogen")),FALSE,IF(AND($P$3=FALSE,OR(F205="Commercial NAICS Cogen",F205="Commercial NAICS Non-Cogen",F205="Industrial NAICS Cogen", F205="industrial NAICS non-Cogen")),FALSE, TRUE))</f>
        <v/>
      </c>
    </row>
    <row r="206">
      <c r="A206" s="129" t="n">
        <v>469</v>
      </c>
      <c r="B206" s="130" t="inlineStr">
        <is>
          <t>Cherokee</t>
        </is>
      </c>
      <c r="C206" s="130" t="inlineStr">
        <is>
          <t>Public Service Co of Colorado</t>
        </is>
      </c>
      <c r="D206" s="129" t="n">
        <v>15466</v>
      </c>
      <c r="E206" s="130" t="inlineStr">
        <is>
          <t>CO</t>
        </is>
      </c>
      <c r="F206" s="130" t="inlineStr">
        <is>
          <t>Electric Utility</t>
        </is>
      </c>
      <c r="G206" s="130" t="inlineStr">
        <is>
          <t>CA</t>
        </is>
      </c>
      <c r="H206" s="130" t="inlineStr">
        <is>
          <t>NG</t>
        </is>
      </c>
      <c r="I206" s="130" t="inlineStr">
        <is>
          <t>NG</t>
        </is>
      </c>
      <c r="J206" s="131" t="n">
        <v>1149127</v>
      </c>
      <c r="K206" s="129" t="n">
        <v>2020</v>
      </c>
      <c r="L206" s="120">
        <f>IF(VLOOKUP(H206,'Cross-Page Data'!$D$4:$F$48,3,FALSE)="natural gas",VLOOKUP(G206,'Cross-Page Data'!$I$4:$J$19,2,FALSE),IF(VLOOKUP(H206,'Cross-Page Data'!$D$4:$F$48,3,FALSE)="solar",IF(G206="PV","solar PV","solar thermal"),IF(VLOOKUP(H206,'Cross-Page Data'!$D$4:$F$48,3,FALSE)="wind",VLOOKUP(G206,'Cross-Page Data'!$I$4:$J$19,2,FALSE),IF(VLOOKUP(H206,'Cross-Page Data'!$D$4:$F$48,3,FALSE)="hydro",VLOOKUP(G206,'Cross-Page Data'!$I$4:$J$19,2,FALSE),VLOOKUP(H206,'Cross-Page Data'!$D$4:$F$48,3,FALSE)))))</f>
        <v/>
      </c>
      <c r="M206" s="120">
        <f>IF(AND($P$2=FALSE,OR(F206="Commercial NAICS Cogen",F206="Industrial NAICS Cogen",F206="NAICS-22 Cogen")),FALSE,IF(AND($P$3=FALSE,OR(F206="Commercial NAICS Cogen",F206="Commercial NAICS Non-Cogen",F206="Industrial NAICS Cogen", F206="industrial NAICS non-Cogen")),FALSE, TRUE))</f>
        <v/>
      </c>
    </row>
    <row r="207">
      <c r="A207" s="129" t="n">
        <v>469</v>
      </c>
      <c r="B207" s="130" t="inlineStr">
        <is>
          <t>Cherokee</t>
        </is>
      </c>
      <c r="C207" s="130" t="inlineStr">
        <is>
          <t>Public Service Co of Colorado</t>
        </is>
      </c>
      <c r="D207" s="129" t="n">
        <v>15466</v>
      </c>
      <c r="E207" s="130" t="inlineStr">
        <is>
          <t>CO</t>
        </is>
      </c>
      <c r="F207" s="130" t="inlineStr">
        <is>
          <t>Electric Utility</t>
        </is>
      </c>
      <c r="G207" s="130" t="inlineStr">
        <is>
          <t>CT</t>
        </is>
      </c>
      <c r="H207" s="130" t="inlineStr">
        <is>
          <t>NG</t>
        </is>
      </c>
      <c r="I207" s="130" t="inlineStr">
        <is>
          <t>NG</t>
        </is>
      </c>
      <c r="J207" s="131" t="n">
        <v>1796289</v>
      </c>
      <c r="K207" s="129" t="n">
        <v>2020</v>
      </c>
      <c r="L207" s="120">
        <f>IF(VLOOKUP(H207,'Cross-Page Data'!$D$4:$F$48,3,FALSE)="natural gas",VLOOKUP(G207,'Cross-Page Data'!$I$4:$J$19,2,FALSE),IF(VLOOKUP(H207,'Cross-Page Data'!$D$4:$F$48,3,FALSE)="solar",IF(G207="PV","solar PV","solar thermal"),IF(VLOOKUP(H207,'Cross-Page Data'!$D$4:$F$48,3,FALSE)="wind",VLOOKUP(G207,'Cross-Page Data'!$I$4:$J$19,2,FALSE),IF(VLOOKUP(H207,'Cross-Page Data'!$D$4:$F$48,3,FALSE)="hydro",VLOOKUP(G207,'Cross-Page Data'!$I$4:$J$19,2,FALSE),VLOOKUP(H207,'Cross-Page Data'!$D$4:$F$48,3,FALSE)))))</f>
        <v/>
      </c>
      <c r="M207" s="120">
        <f>IF(AND($P$2=FALSE,OR(F207="Commercial NAICS Cogen",F207="Industrial NAICS Cogen",F207="NAICS-22 Cogen")),FALSE,IF(AND($P$3=FALSE,OR(F207="Commercial NAICS Cogen",F207="Commercial NAICS Non-Cogen",F207="Industrial NAICS Cogen", F207="industrial NAICS non-Cogen")),FALSE, TRUE))</f>
        <v/>
      </c>
    </row>
    <row r="208">
      <c r="A208" s="129" t="n">
        <v>469</v>
      </c>
      <c r="B208" s="130" t="inlineStr">
        <is>
          <t>Cherokee</t>
        </is>
      </c>
      <c r="C208" s="130" t="inlineStr">
        <is>
          <t>Public Service Co of Colorado</t>
        </is>
      </c>
      <c r="D208" s="129" t="n">
        <v>15466</v>
      </c>
      <c r="E208" s="130" t="inlineStr">
        <is>
          <t>CO</t>
        </is>
      </c>
      <c r="F208" s="130" t="inlineStr">
        <is>
          <t>Electric Utility</t>
        </is>
      </c>
      <c r="G208" s="130" t="inlineStr">
        <is>
          <t>ST</t>
        </is>
      </c>
      <c r="H208" s="130" t="inlineStr">
        <is>
          <t>BIT</t>
        </is>
      </c>
      <c r="I208" s="130" t="inlineStr">
        <is>
          <t>COL</t>
        </is>
      </c>
      <c r="J208" s="131" t="n">
        <v>0</v>
      </c>
      <c r="K208" s="129" t="n">
        <v>2020</v>
      </c>
      <c r="L208" s="120">
        <f>IF(VLOOKUP(H208,'Cross-Page Data'!$D$4:$F$48,3,FALSE)="natural gas",VLOOKUP(G208,'Cross-Page Data'!$I$4:$J$19,2,FALSE),IF(VLOOKUP(H208,'Cross-Page Data'!$D$4:$F$48,3,FALSE)="solar",IF(G208="PV","solar PV","solar thermal"),IF(VLOOKUP(H208,'Cross-Page Data'!$D$4:$F$48,3,FALSE)="wind",VLOOKUP(G208,'Cross-Page Data'!$I$4:$J$19,2,FALSE),IF(VLOOKUP(H208,'Cross-Page Data'!$D$4:$F$48,3,FALSE)="hydro",VLOOKUP(G208,'Cross-Page Data'!$I$4:$J$19,2,FALSE),VLOOKUP(H208,'Cross-Page Data'!$D$4:$F$48,3,FALSE)))))</f>
        <v/>
      </c>
      <c r="M208" s="120">
        <f>IF(AND($P$2=FALSE,OR(F208="Commercial NAICS Cogen",F208="Industrial NAICS Cogen",F208="NAICS-22 Cogen")),FALSE,IF(AND($P$3=FALSE,OR(F208="Commercial NAICS Cogen",F208="Commercial NAICS Non-Cogen",F208="Industrial NAICS Cogen", F208="industrial NAICS non-Cogen")),FALSE, TRUE))</f>
        <v/>
      </c>
    </row>
    <row r="209">
      <c r="A209" s="129" t="n">
        <v>469</v>
      </c>
      <c r="B209" s="130" t="inlineStr">
        <is>
          <t>Cherokee</t>
        </is>
      </c>
      <c r="C209" s="130" t="inlineStr">
        <is>
          <t>Public Service Co of Colorado</t>
        </is>
      </c>
      <c r="D209" s="129" t="n">
        <v>15466</v>
      </c>
      <c r="E209" s="130" t="inlineStr">
        <is>
          <t>CO</t>
        </is>
      </c>
      <c r="F209" s="130" t="inlineStr">
        <is>
          <t>Electric Utility</t>
        </is>
      </c>
      <c r="G209" s="130" t="inlineStr">
        <is>
          <t>ST</t>
        </is>
      </c>
      <c r="H209" s="130" t="inlineStr">
        <is>
          <t>NG</t>
        </is>
      </c>
      <c r="I209" s="130" t="inlineStr">
        <is>
          <t>NG</t>
        </is>
      </c>
      <c r="J209" s="131" t="n">
        <v>883808</v>
      </c>
      <c r="K209" s="129" t="n">
        <v>2020</v>
      </c>
      <c r="L209" s="120">
        <f>IF(VLOOKUP(H209,'Cross-Page Data'!$D$4:$F$48,3,FALSE)="natural gas",VLOOKUP(G209,'Cross-Page Data'!$I$4:$J$19,2,FALSE),IF(VLOOKUP(H209,'Cross-Page Data'!$D$4:$F$48,3,FALSE)="solar",IF(G209="PV","solar PV","solar thermal"),IF(VLOOKUP(H209,'Cross-Page Data'!$D$4:$F$48,3,FALSE)="wind",VLOOKUP(G209,'Cross-Page Data'!$I$4:$J$19,2,FALSE),IF(VLOOKUP(H209,'Cross-Page Data'!$D$4:$F$48,3,FALSE)="hydro",VLOOKUP(G209,'Cross-Page Data'!$I$4:$J$19,2,FALSE),VLOOKUP(H209,'Cross-Page Data'!$D$4:$F$48,3,FALSE)))))</f>
        <v/>
      </c>
      <c r="M209" s="120">
        <f>IF(AND($P$2=FALSE,OR(F209="Commercial NAICS Cogen",F209="Industrial NAICS Cogen",F209="NAICS-22 Cogen")),FALSE,IF(AND($P$3=FALSE,OR(F209="Commercial NAICS Cogen",F209="Commercial NAICS Non-Cogen",F209="Industrial NAICS Cogen", F209="industrial NAICS non-Cogen")),FALSE, TRUE))</f>
        <v/>
      </c>
    </row>
    <row r="210">
      <c r="A210" s="129" t="n">
        <v>470</v>
      </c>
      <c r="B210" s="130" t="inlineStr">
        <is>
          <t>Comanche (CO)</t>
        </is>
      </c>
      <c r="C210" s="130" t="inlineStr">
        <is>
          <t>Public Service Co of Colorado</t>
        </is>
      </c>
      <c r="D210" s="129" t="n">
        <v>15466</v>
      </c>
      <c r="E210" s="130" t="inlineStr">
        <is>
          <t>CO</t>
        </is>
      </c>
      <c r="F210" s="130" t="inlineStr">
        <is>
          <t>Electric Utility</t>
        </is>
      </c>
      <c r="G210" s="130" t="inlineStr">
        <is>
          <t>ST</t>
        </is>
      </c>
      <c r="H210" s="130" t="inlineStr">
        <is>
          <t>NG</t>
        </is>
      </c>
      <c r="I210" s="130" t="inlineStr">
        <is>
          <t>NG</t>
        </is>
      </c>
      <c r="J210" s="131" t="n">
        <v>169280.29</v>
      </c>
      <c r="K210" s="129" t="n">
        <v>2020</v>
      </c>
      <c r="L210" s="120">
        <f>IF(VLOOKUP(H210,'Cross-Page Data'!$D$4:$F$48,3,FALSE)="natural gas",VLOOKUP(G210,'Cross-Page Data'!$I$4:$J$19,2,FALSE),IF(VLOOKUP(H210,'Cross-Page Data'!$D$4:$F$48,3,FALSE)="solar",IF(G210="PV","solar PV","solar thermal"),IF(VLOOKUP(H210,'Cross-Page Data'!$D$4:$F$48,3,FALSE)="wind",VLOOKUP(G210,'Cross-Page Data'!$I$4:$J$19,2,FALSE),IF(VLOOKUP(H210,'Cross-Page Data'!$D$4:$F$48,3,FALSE)="hydro",VLOOKUP(G210,'Cross-Page Data'!$I$4:$J$19,2,FALSE),VLOOKUP(H210,'Cross-Page Data'!$D$4:$F$48,3,FALSE)))))</f>
        <v/>
      </c>
      <c r="M210" s="120">
        <f>IF(AND($P$2=FALSE,OR(F210="Commercial NAICS Cogen",F210="Industrial NAICS Cogen",F210="NAICS-22 Cogen")),FALSE,IF(AND($P$3=FALSE,OR(F210="Commercial NAICS Cogen",F210="Commercial NAICS Non-Cogen",F210="Industrial NAICS Cogen", F210="industrial NAICS non-Cogen")),FALSE, TRUE))</f>
        <v/>
      </c>
    </row>
    <row r="211">
      <c r="A211" s="129" t="n">
        <v>470</v>
      </c>
      <c r="B211" s="130" t="inlineStr">
        <is>
          <t>Comanche (CO)</t>
        </is>
      </c>
      <c r="C211" s="130" t="inlineStr">
        <is>
          <t>Public Service Co of Colorado</t>
        </is>
      </c>
      <c r="D211" s="129" t="n">
        <v>15466</v>
      </c>
      <c r="E211" s="130" t="inlineStr">
        <is>
          <t>CO</t>
        </is>
      </c>
      <c r="F211" s="130" t="inlineStr">
        <is>
          <t>Electric Utility</t>
        </is>
      </c>
      <c r="G211" s="130" t="inlineStr">
        <is>
          <t>ST</t>
        </is>
      </c>
      <c r="H211" s="130" t="inlineStr">
        <is>
          <t>SUB</t>
        </is>
      </c>
      <c r="I211" s="130" t="inlineStr">
        <is>
          <t>COL</t>
        </is>
      </c>
      <c r="J211" s="131" t="n">
        <v>3980633.7</v>
      </c>
      <c r="K211" s="129" t="n">
        <v>2020</v>
      </c>
      <c r="L211" s="120">
        <f>IF(VLOOKUP(H211,'Cross-Page Data'!$D$4:$F$48,3,FALSE)="natural gas",VLOOKUP(G211,'Cross-Page Data'!$I$4:$J$19,2,FALSE),IF(VLOOKUP(H211,'Cross-Page Data'!$D$4:$F$48,3,FALSE)="solar",IF(G211="PV","solar PV","solar thermal"),IF(VLOOKUP(H211,'Cross-Page Data'!$D$4:$F$48,3,FALSE)="wind",VLOOKUP(G211,'Cross-Page Data'!$I$4:$J$19,2,FALSE),IF(VLOOKUP(H211,'Cross-Page Data'!$D$4:$F$48,3,FALSE)="hydro",VLOOKUP(G211,'Cross-Page Data'!$I$4:$J$19,2,FALSE),VLOOKUP(H211,'Cross-Page Data'!$D$4:$F$48,3,FALSE)))))</f>
        <v/>
      </c>
      <c r="M211" s="120">
        <f>IF(AND($P$2=FALSE,OR(F211="Commercial NAICS Cogen",F211="Industrial NAICS Cogen",F211="NAICS-22 Cogen")),FALSE,IF(AND($P$3=FALSE,OR(F211="Commercial NAICS Cogen",F211="Commercial NAICS Non-Cogen",F211="Industrial NAICS Cogen", F211="industrial NAICS non-Cogen")),FALSE, TRUE))</f>
        <v/>
      </c>
    </row>
    <row r="212">
      <c r="A212" s="129" t="n">
        <v>477</v>
      </c>
      <c r="B212" s="130" t="inlineStr">
        <is>
          <t>Valmont</t>
        </is>
      </c>
      <c r="C212" s="130" t="inlineStr">
        <is>
          <t>Public Service Co of Colorado</t>
        </is>
      </c>
      <c r="D212" s="129" t="n">
        <v>15466</v>
      </c>
      <c r="E212" s="130" t="inlineStr">
        <is>
          <t>CO</t>
        </is>
      </c>
      <c r="F212" s="130" t="inlineStr">
        <is>
          <t>Electric Utility</t>
        </is>
      </c>
      <c r="G212" s="130" t="inlineStr">
        <is>
          <t>GT</t>
        </is>
      </c>
      <c r="H212" s="130" t="inlineStr">
        <is>
          <t>NG</t>
        </is>
      </c>
      <c r="I212" s="130" t="inlineStr">
        <is>
          <t>NG</t>
        </is>
      </c>
      <c r="J212" s="131" t="n">
        <v>3791</v>
      </c>
      <c r="K212" s="129" t="n">
        <v>2020</v>
      </c>
      <c r="L212" s="120">
        <f>IF(VLOOKUP(H212,'Cross-Page Data'!$D$4:$F$48,3,FALSE)="natural gas",VLOOKUP(G212,'Cross-Page Data'!$I$4:$J$19,2,FALSE),IF(VLOOKUP(H212,'Cross-Page Data'!$D$4:$F$48,3,FALSE)="solar",IF(G212="PV","solar PV","solar thermal"),IF(VLOOKUP(H212,'Cross-Page Data'!$D$4:$F$48,3,FALSE)="wind",VLOOKUP(G212,'Cross-Page Data'!$I$4:$J$19,2,FALSE),IF(VLOOKUP(H212,'Cross-Page Data'!$D$4:$F$48,3,FALSE)="hydro",VLOOKUP(G212,'Cross-Page Data'!$I$4:$J$19,2,FALSE),VLOOKUP(H212,'Cross-Page Data'!$D$4:$F$48,3,FALSE)))))</f>
        <v/>
      </c>
      <c r="M212" s="120">
        <f>IF(AND($P$2=FALSE,OR(F212="Commercial NAICS Cogen",F212="Industrial NAICS Cogen",F212="NAICS-22 Cogen")),FALSE,IF(AND($P$3=FALSE,OR(F212="Commercial NAICS Cogen",F212="Commercial NAICS Non-Cogen",F212="Industrial NAICS Cogen", F212="industrial NAICS non-Cogen")),FALSE, TRUE))</f>
        <v/>
      </c>
    </row>
    <row r="213">
      <c r="A213" s="129" t="n">
        <v>492</v>
      </c>
      <c r="B213" s="130" t="inlineStr">
        <is>
          <t>Martin Drake</t>
        </is>
      </c>
      <c r="C213" s="130" t="inlineStr">
        <is>
          <t>City of Colorado Springs - (CO)</t>
        </is>
      </c>
      <c r="D213" s="129" t="n">
        <v>3989</v>
      </c>
      <c r="E213" s="130" t="inlineStr">
        <is>
          <t>CO</t>
        </is>
      </c>
      <c r="F213" s="130" t="inlineStr">
        <is>
          <t>Electric Utility</t>
        </is>
      </c>
      <c r="G213" s="130" t="inlineStr">
        <is>
          <t>ST</t>
        </is>
      </c>
      <c r="H213" s="130" t="inlineStr">
        <is>
          <t>BIT</t>
        </is>
      </c>
      <c r="I213" s="130" t="inlineStr">
        <is>
          <t>COL</t>
        </is>
      </c>
      <c r="J213" s="131" t="n">
        <v>0</v>
      </c>
      <c r="K213" s="129" t="n">
        <v>2020</v>
      </c>
      <c r="L213" s="120">
        <f>IF(VLOOKUP(H213,'Cross-Page Data'!$D$4:$F$48,3,FALSE)="natural gas",VLOOKUP(G213,'Cross-Page Data'!$I$4:$J$19,2,FALSE),IF(VLOOKUP(H213,'Cross-Page Data'!$D$4:$F$48,3,FALSE)="solar",IF(G213="PV","solar PV","solar thermal"),IF(VLOOKUP(H213,'Cross-Page Data'!$D$4:$F$48,3,FALSE)="wind",VLOOKUP(G213,'Cross-Page Data'!$I$4:$J$19,2,FALSE),IF(VLOOKUP(H213,'Cross-Page Data'!$D$4:$F$48,3,FALSE)="hydro",VLOOKUP(G213,'Cross-Page Data'!$I$4:$J$19,2,FALSE),VLOOKUP(H213,'Cross-Page Data'!$D$4:$F$48,3,FALSE)))))</f>
        <v/>
      </c>
      <c r="M213" s="120">
        <f>IF(AND($P$2=FALSE,OR(F213="Commercial NAICS Cogen",F213="Industrial NAICS Cogen",F213="NAICS-22 Cogen")),FALSE,IF(AND($P$3=FALSE,OR(F213="Commercial NAICS Cogen",F213="Commercial NAICS Non-Cogen",F213="Industrial NAICS Cogen", F213="industrial NAICS non-Cogen")),FALSE, TRUE))</f>
        <v/>
      </c>
    </row>
    <row r="214">
      <c r="A214" s="129" t="n">
        <v>492</v>
      </c>
      <c r="B214" s="130" t="inlineStr">
        <is>
          <t>Martin Drake</t>
        </is>
      </c>
      <c r="C214" s="130" t="inlineStr">
        <is>
          <t>City of Colorado Springs - (CO)</t>
        </is>
      </c>
      <c r="D214" s="129" t="n">
        <v>3989</v>
      </c>
      <c r="E214" s="130" t="inlineStr">
        <is>
          <t>CO</t>
        </is>
      </c>
      <c r="F214" s="130" t="inlineStr">
        <is>
          <t>Electric Utility</t>
        </is>
      </c>
      <c r="G214" s="130" t="inlineStr">
        <is>
          <t>ST</t>
        </is>
      </c>
      <c r="H214" s="130" t="inlineStr">
        <is>
          <t>NG</t>
        </is>
      </c>
      <c r="I214" s="130" t="inlineStr">
        <is>
          <t>NG</t>
        </is>
      </c>
      <c r="J214" s="131" t="n">
        <v>80308.913</v>
      </c>
      <c r="K214" s="129" t="n">
        <v>2020</v>
      </c>
      <c r="L214" s="120">
        <f>IF(VLOOKUP(H214,'Cross-Page Data'!$D$4:$F$48,3,FALSE)="natural gas",VLOOKUP(G214,'Cross-Page Data'!$I$4:$J$19,2,FALSE),IF(VLOOKUP(H214,'Cross-Page Data'!$D$4:$F$48,3,FALSE)="solar",IF(G214="PV","solar PV","solar thermal"),IF(VLOOKUP(H214,'Cross-Page Data'!$D$4:$F$48,3,FALSE)="wind",VLOOKUP(G214,'Cross-Page Data'!$I$4:$J$19,2,FALSE),IF(VLOOKUP(H214,'Cross-Page Data'!$D$4:$F$48,3,FALSE)="hydro",VLOOKUP(G214,'Cross-Page Data'!$I$4:$J$19,2,FALSE),VLOOKUP(H214,'Cross-Page Data'!$D$4:$F$48,3,FALSE)))))</f>
        <v/>
      </c>
      <c r="M214" s="120">
        <f>IF(AND($P$2=FALSE,OR(F214="Commercial NAICS Cogen",F214="Industrial NAICS Cogen",F214="NAICS-22 Cogen")),FALSE,IF(AND($P$3=FALSE,OR(F214="Commercial NAICS Cogen",F214="Commercial NAICS Non-Cogen",F214="Industrial NAICS Cogen", F214="industrial NAICS non-Cogen")),FALSE, TRUE))</f>
        <v/>
      </c>
    </row>
    <row r="215">
      <c r="A215" s="129" t="n">
        <v>492</v>
      </c>
      <c r="B215" s="130" t="inlineStr">
        <is>
          <t>Martin Drake</t>
        </is>
      </c>
      <c r="C215" s="130" t="inlineStr">
        <is>
          <t>City of Colorado Springs - (CO)</t>
        </is>
      </c>
      <c r="D215" s="129" t="n">
        <v>3989</v>
      </c>
      <c r="E215" s="130" t="inlineStr">
        <is>
          <t>CO</t>
        </is>
      </c>
      <c r="F215" s="130" t="inlineStr">
        <is>
          <t>Electric Utility</t>
        </is>
      </c>
      <c r="G215" s="130" t="inlineStr">
        <is>
          <t>ST</t>
        </is>
      </c>
      <c r="H215" s="130" t="inlineStr">
        <is>
          <t>SUB</t>
        </is>
      </c>
      <c r="I215" s="130" t="inlineStr">
        <is>
          <t>COL</t>
        </is>
      </c>
      <c r="J215" s="131" t="n">
        <v>321376.09</v>
      </c>
      <c r="K215" s="129" t="n">
        <v>2020</v>
      </c>
      <c r="L215" s="120">
        <f>IF(VLOOKUP(H215,'Cross-Page Data'!$D$4:$F$48,3,FALSE)="natural gas",VLOOKUP(G215,'Cross-Page Data'!$I$4:$J$19,2,FALSE),IF(VLOOKUP(H215,'Cross-Page Data'!$D$4:$F$48,3,FALSE)="solar",IF(G215="PV","solar PV","solar thermal"),IF(VLOOKUP(H215,'Cross-Page Data'!$D$4:$F$48,3,FALSE)="wind",VLOOKUP(G215,'Cross-Page Data'!$I$4:$J$19,2,FALSE),IF(VLOOKUP(H215,'Cross-Page Data'!$D$4:$F$48,3,FALSE)="hydro",VLOOKUP(G215,'Cross-Page Data'!$I$4:$J$19,2,FALSE),VLOOKUP(H215,'Cross-Page Data'!$D$4:$F$48,3,FALSE)))))</f>
        <v/>
      </c>
      <c r="M215" s="120">
        <f>IF(AND($P$2=FALSE,OR(F215="Commercial NAICS Cogen",F215="Industrial NAICS Cogen",F215="NAICS-22 Cogen")),FALSE,IF(AND($P$3=FALSE,OR(F215="Commercial NAICS Cogen",F215="Commercial NAICS Non-Cogen",F215="Industrial NAICS Cogen", F215="industrial NAICS non-Cogen")),FALSE, TRUE))</f>
        <v/>
      </c>
    </row>
    <row r="216">
      <c r="A216" s="129" t="n">
        <v>493</v>
      </c>
      <c r="B216" s="130" t="inlineStr">
        <is>
          <t>George Birdsall</t>
        </is>
      </c>
      <c r="C216" s="130" t="inlineStr">
        <is>
          <t>City of Colorado Springs - (CO)</t>
        </is>
      </c>
      <c r="D216" s="129" t="n">
        <v>3989</v>
      </c>
      <c r="E216" s="130" t="inlineStr">
        <is>
          <t>CO</t>
        </is>
      </c>
      <c r="F216" s="130" t="inlineStr">
        <is>
          <t>Electric Utility</t>
        </is>
      </c>
      <c r="G216" s="130" t="inlineStr">
        <is>
          <t>ST</t>
        </is>
      </c>
      <c r="H216" s="130" t="inlineStr">
        <is>
          <t>DFO</t>
        </is>
      </c>
      <c r="I216" s="130" t="inlineStr">
        <is>
          <t>DFO</t>
        </is>
      </c>
      <c r="J216" s="131" t="n">
        <v>88.447</v>
      </c>
      <c r="K216" s="129" t="n">
        <v>2020</v>
      </c>
      <c r="L216" s="120">
        <f>IF(VLOOKUP(H216,'Cross-Page Data'!$D$4:$F$48,3,FALSE)="natural gas",VLOOKUP(G216,'Cross-Page Data'!$I$4:$J$19,2,FALSE),IF(VLOOKUP(H216,'Cross-Page Data'!$D$4:$F$48,3,FALSE)="solar",IF(G216="PV","solar PV","solar thermal"),IF(VLOOKUP(H216,'Cross-Page Data'!$D$4:$F$48,3,FALSE)="wind",VLOOKUP(G216,'Cross-Page Data'!$I$4:$J$19,2,FALSE),IF(VLOOKUP(H216,'Cross-Page Data'!$D$4:$F$48,3,FALSE)="hydro",VLOOKUP(G216,'Cross-Page Data'!$I$4:$J$19,2,FALSE),VLOOKUP(H216,'Cross-Page Data'!$D$4:$F$48,3,FALSE)))))</f>
        <v/>
      </c>
      <c r="M216" s="120">
        <f>IF(AND($P$2=FALSE,OR(F216="Commercial NAICS Cogen",F216="Industrial NAICS Cogen",F216="NAICS-22 Cogen")),FALSE,IF(AND($P$3=FALSE,OR(F216="Commercial NAICS Cogen",F216="Commercial NAICS Non-Cogen",F216="Industrial NAICS Cogen", F216="industrial NAICS non-Cogen")),FALSE, TRUE))</f>
        <v/>
      </c>
    </row>
    <row r="217">
      <c r="A217" s="129" t="n">
        <v>493</v>
      </c>
      <c r="B217" s="130" t="inlineStr">
        <is>
          <t>George Birdsall</t>
        </is>
      </c>
      <c r="C217" s="130" t="inlineStr">
        <is>
          <t>City of Colorado Springs - (CO)</t>
        </is>
      </c>
      <c r="D217" s="129" t="n">
        <v>3989</v>
      </c>
      <c r="E217" s="130" t="inlineStr">
        <is>
          <t>CO</t>
        </is>
      </c>
      <c r="F217" s="130" t="inlineStr">
        <is>
          <t>Electric Utility</t>
        </is>
      </c>
      <c r="G217" s="130" t="inlineStr">
        <is>
          <t>ST</t>
        </is>
      </c>
      <c r="H217" s="130" t="inlineStr">
        <is>
          <t>NG</t>
        </is>
      </c>
      <c r="I217" s="130" t="inlineStr">
        <is>
          <t>NG</t>
        </is>
      </c>
      <c r="J217" s="131" t="n">
        <v>7310.553</v>
      </c>
      <c r="K217" s="129" t="n">
        <v>2020</v>
      </c>
      <c r="L217" s="120">
        <f>IF(VLOOKUP(H217,'Cross-Page Data'!$D$4:$F$48,3,FALSE)="natural gas",VLOOKUP(G217,'Cross-Page Data'!$I$4:$J$19,2,FALSE),IF(VLOOKUP(H217,'Cross-Page Data'!$D$4:$F$48,3,FALSE)="solar",IF(G217="PV","solar PV","solar thermal"),IF(VLOOKUP(H217,'Cross-Page Data'!$D$4:$F$48,3,FALSE)="wind",VLOOKUP(G217,'Cross-Page Data'!$I$4:$J$19,2,FALSE),IF(VLOOKUP(H217,'Cross-Page Data'!$D$4:$F$48,3,FALSE)="hydro",VLOOKUP(G217,'Cross-Page Data'!$I$4:$J$19,2,FALSE),VLOOKUP(H217,'Cross-Page Data'!$D$4:$F$48,3,FALSE)))))</f>
        <v/>
      </c>
      <c r="M217" s="120">
        <f>IF(AND($P$2=FALSE,OR(F217="Commercial NAICS Cogen",F217="Industrial NAICS Cogen",F217="NAICS-22 Cogen")),FALSE,IF(AND($P$3=FALSE,OR(F217="Commercial NAICS Cogen",F217="Commercial NAICS Non-Cogen",F217="Industrial NAICS Cogen", F217="industrial NAICS non-Cogen")),FALSE, TRUE))</f>
        <v/>
      </c>
    </row>
    <row r="218">
      <c r="A218" s="129" t="n">
        <v>518</v>
      </c>
      <c r="B218" s="130" t="inlineStr">
        <is>
          <t>Flatiron</t>
        </is>
      </c>
      <c r="C218" s="130" t="inlineStr">
        <is>
          <t>U S Bureau of Reclamation</t>
        </is>
      </c>
      <c r="D218" s="129" t="n">
        <v>2518</v>
      </c>
      <c r="E218" s="130" t="inlineStr">
        <is>
          <t>CO</t>
        </is>
      </c>
      <c r="F218" s="130" t="inlineStr">
        <is>
          <t>Electric Utility</t>
        </is>
      </c>
      <c r="G218" s="130" t="inlineStr">
        <is>
          <t>HY</t>
        </is>
      </c>
      <c r="H218" s="130" t="inlineStr">
        <is>
          <t>WAT</t>
        </is>
      </c>
      <c r="I218" s="130" t="inlineStr">
        <is>
          <t>HYC</t>
        </is>
      </c>
      <c r="J218" s="131" t="n">
        <v>168593</v>
      </c>
      <c r="K218" s="129" t="n">
        <v>2020</v>
      </c>
      <c r="L218" s="120">
        <f>IF(VLOOKUP(H218,'Cross-Page Data'!$D$4:$F$48,3,FALSE)="natural gas",VLOOKUP(G218,'Cross-Page Data'!$I$4:$J$19,2,FALSE),IF(VLOOKUP(H218,'Cross-Page Data'!$D$4:$F$48,3,FALSE)="solar",IF(G218="PV","solar PV","solar thermal"),IF(VLOOKUP(H218,'Cross-Page Data'!$D$4:$F$48,3,FALSE)="wind",VLOOKUP(G218,'Cross-Page Data'!$I$4:$J$19,2,FALSE),IF(VLOOKUP(H218,'Cross-Page Data'!$D$4:$F$48,3,FALSE)="hydro",VLOOKUP(G218,'Cross-Page Data'!$I$4:$J$19,2,FALSE),VLOOKUP(H218,'Cross-Page Data'!$D$4:$F$48,3,FALSE)))))</f>
        <v/>
      </c>
      <c r="M218" s="120">
        <f>IF(AND($P$2=FALSE,OR(F218="Commercial NAICS Cogen",F218="Industrial NAICS Cogen",F218="NAICS-22 Cogen")),FALSE,IF(AND($P$3=FALSE,OR(F218="Commercial NAICS Cogen",F218="Commercial NAICS Non-Cogen",F218="Industrial NAICS Cogen", F218="industrial NAICS non-Cogen")),FALSE, TRUE))</f>
        <v/>
      </c>
    </row>
    <row r="219">
      <c r="A219" s="129" t="n">
        <v>518</v>
      </c>
      <c r="B219" s="130" t="inlineStr">
        <is>
          <t>Flatiron</t>
        </is>
      </c>
      <c r="C219" s="130" t="inlineStr">
        <is>
          <t>U S Bureau of Reclamation</t>
        </is>
      </c>
      <c r="D219" s="129" t="n">
        <v>2518</v>
      </c>
      <c r="E219" s="130" t="inlineStr">
        <is>
          <t>CO</t>
        </is>
      </c>
      <c r="F219" s="130" t="inlineStr">
        <is>
          <t>Electric Utility</t>
        </is>
      </c>
      <c r="G219" s="130" t="inlineStr">
        <is>
          <t>PS</t>
        </is>
      </c>
      <c r="H219" s="130" t="inlineStr">
        <is>
          <t>WAT</t>
        </is>
      </c>
      <c r="I219" s="130" t="inlineStr">
        <is>
          <t>HPS</t>
        </is>
      </c>
      <c r="J219" s="131" t="n">
        <v>-41801</v>
      </c>
      <c r="K219" s="129" t="n">
        <v>2020</v>
      </c>
      <c r="L219" s="120">
        <f>IF(VLOOKUP(H219,'Cross-Page Data'!$D$4:$F$48,3,FALSE)="natural gas",VLOOKUP(G219,'Cross-Page Data'!$I$4:$J$19,2,FALSE),IF(VLOOKUP(H219,'Cross-Page Data'!$D$4:$F$48,3,FALSE)="solar",IF(G219="PV","solar PV","solar thermal"),IF(VLOOKUP(H219,'Cross-Page Data'!$D$4:$F$48,3,FALSE)="wind",VLOOKUP(G219,'Cross-Page Data'!$I$4:$J$19,2,FALSE),IF(VLOOKUP(H219,'Cross-Page Data'!$D$4:$F$48,3,FALSE)="hydro",VLOOKUP(G219,'Cross-Page Data'!$I$4:$J$19,2,FALSE),VLOOKUP(H219,'Cross-Page Data'!$D$4:$F$48,3,FALSE)))))</f>
        <v/>
      </c>
      <c r="M219" s="120">
        <f>IF(AND($P$2=FALSE,OR(F219="Commercial NAICS Cogen",F219="Industrial NAICS Cogen",F219="NAICS-22 Cogen")),FALSE,IF(AND($P$3=FALSE,OR(F219="Commercial NAICS Cogen",F219="Commercial NAICS Non-Cogen",F219="Industrial NAICS Cogen", F219="industrial NAICS non-Cogen")),FALSE, TRUE))</f>
        <v/>
      </c>
    </row>
    <row r="220">
      <c r="A220" s="129" t="n">
        <v>525</v>
      </c>
      <c r="B220" s="130" t="inlineStr">
        <is>
          <t>Hayden</t>
        </is>
      </c>
      <c r="C220" s="130" t="inlineStr">
        <is>
          <t>Public Service Co of Colorado</t>
        </is>
      </c>
      <c r="D220" s="129" t="n">
        <v>15466</v>
      </c>
      <c r="E220" s="130" t="inlineStr">
        <is>
          <t>CO</t>
        </is>
      </c>
      <c r="F220" s="130" t="inlineStr">
        <is>
          <t>Electric Utility</t>
        </is>
      </c>
      <c r="G220" s="130" t="inlineStr">
        <is>
          <t>ST</t>
        </is>
      </c>
      <c r="H220" s="130" t="inlineStr">
        <is>
          <t>BIT</t>
        </is>
      </c>
      <c r="I220" s="130" t="inlineStr">
        <is>
          <t>COL</t>
        </is>
      </c>
      <c r="J220" s="131" t="n">
        <v>2028891.3</v>
      </c>
      <c r="K220" s="129" t="n">
        <v>2020</v>
      </c>
      <c r="L220" s="120">
        <f>IF(VLOOKUP(H220,'Cross-Page Data'!$D$4:$F$48,3,FALSE)="natural gas",VLOOKUP(G220,'Cross-Page Data'!$I$4:$J$19,2,FALSE),IF(VLOOKUP(H220,'Cross-Page Data'!$D$4:$F$48,3,FALSE)="solar",IF(G220="PV","solar PV","solar thermal"),IF(VLOOKUP(H220,'Cross-Page Data'!$D$4:$F$48,3,FALSE)="wind",VLOOKUP(G220,'Cross-Page Data'!$I$4:$J$19,2,FALSE),IF(VLOOKUP(H220,'Cross-Page Data'!$D$4:$F$48,3,FALSE)="hydro",VLOOKUP(G220,'Cross-Page Data'!$I$4:$J$19,2,FALSE),VLOOKUP(H220,'Cross-Page Data'!$D$4:$F$48,3,FALSE)))))</f>
        <v/>
      </c>
      <c r="M220" s="120">
        <f>IF(AND($P$2=FALSE,OR(F220="Commercial NAICS Cogen",F220="Industrial NAICS Cogen",F220="NAICS-22 Cogen")),FALSE,IF(AND($P$3=FALSE,OR(F220="Commercial NAICS Cogen",F220="Commercial NAICS Non-Cogen",F220="Industrial NAICS Cogen", F220="industrial NAICS non-Cogen")),FALSE, TRUE))</f>
        <v/>
      </c>
    </row>
    <row r="221">
      <c r="A221" s="129" t="n">
        <v>525</v>
      </c>
      <c r="B221" s="130" t="inlineStr">
        <is>
          <t>Hayden</t>
        </is>
      </c>
      <c r="C221" s="130" t="inlineStr">
        <is>
          <t>Public Service Co of Colorado</t>
        </is>
      </c>
      <c r="D221" s="129" t="n">
        <v>15466</v>
      </c>
      <c r="E221" s="130" t="inlineStr">
        <is>
          <t>CO</t>
        </is>
      </c>
      <c r="F221" s="130" t="inlineStr">
        <is>
          <t>Electric Utility</t>
        </is>
      </c>
      <c r="G221" s="130" t="inlineStr">
        <is>
          <t>ST</t>
        </is>
      </c>
      <c r="H221" s="130" t="inlineStr">
        <is>
          <t>DFO</t>
        </is>
      </c>
      <c r="I221" s="130" t="inlineStr">
        <is>
          <t>DFO</t>
        </is>
      </c>
      <c r="J221" s="131" t="n">
        <v>1564.024</v>
      </c>
      <c r="K221" s="129" t="n">
        <v>2020</v>
      </c>
      <c r="L221" s="120">
        <f>IF(VLOOKUP(H221,'Cross-Page Data'!$D$4:$F$48,3,FALSE)="natural gas",VLOOKUP(G221,'Cross-Page Data'!$I$4:$J$19,2,FALSE),IF(VLOOKUP(H221,'Cross-Page Data'!$D$4:$F$48,3,FALSE)="solar",IF(G221="PV","solar PV","solar thermal"),IF(VLOOKUP(H221,'Cross-Page Data'!$D$4:$F$48,3,FALSE)="wind",VLOOKUP(G221,'Cross-Page Data'!$I$4:$J$19,2,FALSE),IF(VLOOKUP(H221,'Cross-Page Data'!$D$4:$F$48,3,FALSE)="hydro",VLOOKUP(G221,'Cross-Page Data'!$I$4:$J$19,2,FALSE),VLOOKUP(H221,'Cross-Page Data'!$D$4:$F$48,3,FALSE)))))</f>
        <v/>
      </c>
      <c r="M221" s="120">
        <f>IF(AND($P$2=FALSE,OR(F221="Commercial NAICS Cogen",F221="Industrial NAICS Cogen",F221="NAICS-22 Cogen")),FALSE,IF(AND($P$3=FALSE,OR(F221="Commercial NAICS Cogen",F221="Commercial NAICS Non-Cogen",F221="Industrial NAICS Cogen", F221="industrial NAICS non-Cogen")),FALSE, TRUE))</f>
        <v/>
      </c>
    </row>
    <row r="222">
      <c r="A222" s="129" t="n">
        <v>525</v>
      </c>
      <c r="B222" s="130" t="inlineStr">
        <is>
          <t>Hayden</t>
        </is>
      </c>
      <c r="C222" s="130" t="inlineStr">
        <is>
          <t>Public Service Co of Colorado</t>
        </is>
      </c>
      <c r="D222" s="129" t="n">
        <v>15466</v>
      </c>
      <c r="E222" s="130" t="inlineStr">
        <is>
          <t>CO</t>
        </is>
      </c>
      <c r="F222" s="130" t="inlineStr">
        <is>
          <t>Electric Utility</t>
        </is>
      </c>
      <c r="G222" s="130" t="inlineStr">
        <is>
          <t>ST</t>
        </is>
      </c>
      <c r="H222" s="130" t="inlineStr">
        <is>
          <t>NG</t>
        </is>
      </c>
      <c r="I222" s="130" t="inlineStr">
        <is>
          <t>NG</t>
        </is>
      </c>
      <c r="J222" s="131" t="n">
        <v>1359.716</v>
      </c>
      <c r="K222" s="129" t="n">
        <v>2020</v>
      </c>
      <c r="L222" s="120">
        <f>IF(VLOOKUP(H222,'Cross-Page Data'!$D$4:$F$48,3,FALSE)="natural gas",VLOOKUP(G222,'Cross-Page Data'!$I$4:$J$19,2,FALSE),IF(VLOOKUP(H222,'Cross-Page Data'!$D$4:$F$48,3,FALSE)="solar",IF(G222="PV","solar PV","solar thermal"),IF(VLOOKUP(H222,'Cross-Page Data'!$D$4:$F$48,3,FALSE)="wind",VLOOKUP(G222,'Cross-Page Data'!$I$4:$J$19,2,FALSE),IF(VLOOKUP(H222,'Cross-Page Data'!$D$4:$F$48,3,FALSE)="hydro",VLOOKUP(G222,'Cross-Page Data'!$I$4:$J$19,2,FALSE),VLOOKUP(H222,'Cross-Page Data'!$D$4:$F$48,3,FALSE)))))</f>
        <v/>
      </c>
      <c r="M222" s="120">
        <f>IF(AND($P$2=FALSE,OR(F222="Commercial NAICS Cogen",F222="Industrial NAICS Cogen",F222="NAICS-22 Cogen")),FALSE,IF(AND($P$3=FALSE,OR(F222="Commercial NAICS Cogen",F222="Commercial NAICS Non-Cogen",F222="Industrial NAICS Cogen", F222="industrial NAICS non-Cogen")),FALSE, TRUE))</f>
        <v/>
      </c>
    </row>
    <row r="223">
      <c r="A223" s="129" t="n">
        <v>533</v>
      </c>
      <c r="B223" s="130" t="inlineStr">
        <is>
          <t>McWilliams</t>
        </is>
      </c>
      <c r="C223" s="130" t="inlineStr">
        <is>
          <t>PowerSouth Energy Cooperative</t>
        </is>
      </c>
      <c r="D223" s="129" t="n">
        <v>189</v>
      </c>
      <c r="E223" s="130" t="inlineStr">
        <is>
          <t>AL</t>
        </is>
      </c>
      <c r="F223" s="130" t="inlineStr">
        <is>
          <t>Electric Utility</t>
        </is>
      </c>
      <c r="G223" s="130" t="inlineStr">
        <is>
          <t>CA</t>
        </is>
      </c>
      <c r="H223" s="130" t="inlineStr">
        <is>
          <t>DFO</t>
        </is>
      </c>
      <c r="I223" s="130" t="inlineStr">
        <is>
          <t>DFO</t>
        </is>
      </c>
      <c r="J223" s="131" t="n">
        <v>0</v>
      </c>
      <c r="K223" s="129" t="n">
        <v>2020</v>
      </c>
      <c r="L223" s="120">
        <f>IF(VLOOKUP(H223,'Cross-Page Data'!$D$4:$F$48,3,FALSE)="natural gas",VLOOKUP(G223,'Cross-Page Data'!$I$4:$J$19,2,FALSE),IF(VLOOKUP(H223,'Cross-Page Data'!$D$4:$F$48,3,FALSE)="solar",IF(G223="PV","solar PV","solar thermal"),IF(VLOOKUP(H223,'Cross-Page Data'!$D$4:$F$48,3,FALSE)="wind",VLOOKUP(G223,'Cross-Page Data'!$I$4:$J$19,2,FALSE),IF(VLOOKUP(H223,'Cross-Page Data'!$D$4:$F$48,3,FALSE)="hydro",VLOOKUP(G223,'Cross-Page Data'!$I$4:$J$19,2,FALSE),VLOOKUP(H223,'Cross-Page Data'!$D$4:$F$48,3,FALSE)))))</f>
        <v/>
      </c>
      <c r="M223" s="120">
        <f>IF(AND($P$2=FALSE,OR(F223="Commercial NAICS Cogen",F223="Industrial NAICS Cogen",F223="NAICS-22 Cogen")),FALSE,IF(AND($P$3=FALSE,OR(F223="Commercial NAICS Cogen",F223="Commercial NAICS Non-Cogen",F223="Industrial NAICS Cogen", F223="industrial NAICS non-Cogen")),FALSE, TRUE))</f>
        <v/>
      </c>
    </row>
    <row r="224">
      <c r="A224" s="129" t="n">
        <v>533</v>
      </c>
      <c r="B224" s="130" t="inlineStr">
        <is>
          <t>McWilliams</t>
        </is>
      </c>
      <c r="C224" s="130" t="inlineStr">
        <is>
          <t>PowerSouth Energy Cooperative</t>
        </is>
      </c>
      <c r="D224" s="129" t="n">
        <v>189</v>
      </c>
      <c r="E224" s="130" t="inlineStr">
        <is>
          <t>AL</t>
        </is>
      </c>
      <c r="F224" s="130" t="inlineStr">
        <is>
          <t>Electric Utility</t>
        </is>
      </c>
      <c r="G224" s="130" t="inlineStr">
        <is>
          <t>CA</t>
        </is>
      </c>
      <c r="H224" s="130" t="inlineStr">
        <is>
          <t>NG</t>
        </is>
      </c>
      <c r="I224" s="130" t="inlineStr">
        <is>
          <t>NG</t>
        </is>
      </c>
      <c r="J224" s="131" t="n">
        <v>1373105</v>
      </c>
      <c r="K224" s="129" t="n">
        <v>2020</v>
      </c>
      <c r="L224" s="120">
        <f>IF(VLOOKUP(H224,'Cross-Page Data'!$D$4:$F$48,3,FALSE)="natural gas",VLOOKUP(G224,'Cross-Page Data'!$I$4:$J$19,2,FALSE),IF(VLOOKUP(H224,'Cross-Page Data'!$D$4:$F$48,3,FALSE)="solar",IF(G224="PV","solar PV","solar thermal"),IF(VLOOKUP(H224,'Cross-Page Data'!$D$4:$F$48,3,FALSE)="wind",VLOOKUP(G224,'Cross-Page Data'!$I$4:$J$19,2,FALSE),IF(VLOOKUP(H224,'Cross-Page Data'!$D$4:$F$48,3,FALSE)="hydro",VLOOKUP(G224,'Cross-Page Data'!$I$4:$J$19,2,FALSE),VLOOKUP(H224,'Cross-Page Data'!$D$4:$F$48,3,FALSE)))))</f>
        <v/>
      </c>
      <c r="M224" s="120">
        <f>IF(AND($P$2=FALSE,OR(F224="Commercial NAICS Cogen",F224="Industrial NAICS Cogen",F224="NAICS-22 Cogen")),FALSE,IF(AND($P$3=FALSE,OR(F224="Commercial NAICS Cogen",F224="Commercial NAICS Non-Cogen",F224="Industrial NAICS Cogen", F224="industrial NAICS non-Cogen")),FALSE, TRUE))</f>
        <v/>
      </c>
    </row>
    <row r="225">
      <c r="A225" s="129" t="n">
        <v>533</v>
      </c>
      <c r="B225" s="130" t="inlineStr">
        <is>
          <t>McWilliams</t>
        </is>
      </c>
      <c r="C225" s="130" t="inlineStr">
        <is>
          <t>PowerSouth Energy Cooperative</t>
        </is>
      </c>
      <c r="D225" s="129" t="n">
        <v>189</v>
      </c>
      <c r="E225" s="130" t="inlineStr">
        <is>
          <t>AL</t>
        </is>
      </c>
      <c r="F225" s="130" t="inlineStr">
        <is>
          <t>Electric Utility</t>
        </is>
      </c>
      <c r="G225" s="130" t="inlineStr">
        <is>
          <t>CT</t>
        </is>
      </c>
      <c r="H225" s="130" t="inlineStr">
        <is>
          <t>DFO</t>
        </is>
      </c>
      <c r="I225" s="130" t="inlineStr">
        <is>
          <t>DFO</t>
        </is>
      </c>
      <c r="J225" s="131" t="n">
        <v>0</v>
      </c>
      <c r="K225" s="129" t="n">
        <v>2020</v>
      </c>
      <c r="L225" s="120">
        <f>IF(VLOOKUP(H225,'Cross-Page Data'!$D$4:$F$48,3,FALSE)="natural gas",VLOOKUP(G225,'Cross-Page Data'!$I$4:$J$19,2,FALSE),IF(VLOOKUP(H225,'Cross-Page Data'!$D$4:$F$48,3,FALSE)="solar",IF(G225="PV","solar PV","solar thermal"),IF(VLOOKUP(H225,'Cross-Page Data'!$D$4:$F$48,3,FALSE)="wind",VLOOKUP(G225,'Cross-Page Data'!$I$4:$J$19,2,FALSE),IF(VLOOKUP(H225,'Cross-Page Data'!$D$4:$F$48,3,FALSE)="hydro",VLOOKUP(G225,'Cross-Page Data'!$I$4:$J$19,2,FALSE),VLOOKUP(H225,'Cross-Page Data'!$D$4:$F$48,3,FALSE)))))</f>
        <v/>
      </c>
      <c r="M225" s="120">
        <f>IF(AND($P$2=FALSE,OR(F225="Commercial NAICS Cogen",F225="Industrial NAICS Cogen",F225="NAICS-22 Cogen")),FALSE,IF(AND($P$3=FALSE,OR(F225="Commercial NAICS Cogen",F225="Commercial NAICS Non-Cogen",F225="Industrial NAICS Cogen", F225="industrial NAICS non-Cogen")),FALSE, TRUE))</f>
        <v/>
      </c>
    </row>
    <row r="226">
      <c r="A226" s="129" t="n">
        <v>533</v>
      </c>
      <c r="B226" s="130" t="inlineStr">
        <is>
          <t>McWilliams</t>
        </is>
      </c>
      <c r="C226" s="130" t="inlineStr">
        <is>
          <t>PowerSouth Energy Cooperative</t>
        </is>
      </c>
      <c r="D226" s="129" t="n">
        <v>189</v>
      </c>
      <c r="E226" s="130" t="inlineStr">
        <is>
          <t>AL</t>
        </is>
      </c>
      <c r="F226" s="130" t="inlineStr">
        <is>
          <t>Electric Utility</t>
        </is>
      </c>
      <c r="G226" s="130" t="inlineStr">
        <is>
          <t>CT</t>
        </is>
      </c>
      <c r="H226" s="130" t="inlineStr">
        <is>
          <t>NG</t>
        </is>
      </c>
      <c r="I226" s="130" t="inlineStr">
        <is>
          <t>NG</t>
        </is>
      </c>
      <c r="J226" s="131" t="n">
        <v>2785008</v>
      </c>
      <c r="K226" s="129" t="n">
        <v>2020</v>
      </c>
      <c r="L226" s="120">
        <f>IF(VLOOKUP(H226,'Cross-Page Data'!$D$4:$F$48,3,FALSE)="natural gas",VLOOKUP(G226,'Cross-Page Data'!$I$4:$J$19,2,FALSE),IF(VLOOKUP(H226,'Cross-Page Data'!$D$4:$F$48,3,FALSE)="solar",IF(G226="PV","solar PV","solar thermal"),IF(VLOOKUP(H226,'Cross-Page Data'!$D$4:$F$48,3,FALSE)="wind",VLOOKUP(G226,'Cross-Page Data'!$I$4:$J$19,2,FALSE),IF(VLOOKUP(H226,'Cross-Page Data'!$D$4:$F$48,3,FALSE)="hydro",VLOOKUP(G226,'Cross-Page Data'!$I$4:$J$19,2,FALSE),VLOOKUP(H226,'Cross-Page Data'!$D$4:$F$48,3,FALSE)))))</f>
        <v/>
      </c>
      <c r="M226" s="120">
        <f>IF(AND($P$2=FALSE,OR(F226="Commercial NAICS Cogen",F226="Industrial NAICS Cogen",F226="NAICS-22 Cogen")),FALSE,IF(AND($P$3=FALSE,OR(F226="Commercial NAICS Cogen",F226="Commercial NAICS Non-Cogen",F226="Industrial NAICS Cogen", F226="industrial NAICS non-Cogen")),FALSE, TRUE))</f>
        <v/>
      </c>
    </row>
    <row r="227">
      <c r="A227" s="129" t="n">
        <v>539</v>
      </c>
      <c r="B227" s="130" t="inlineStr">
        <is>
          <t>Rocky River (CT)</t>
        </is>
      </c>
      <c r="C227" s="130" t="inlineStr">
        <is>
          <t>FirstLight Power Resources Services LLC</t>
        </is>
      </c>
      <c r="D227" s="129" t="n">
        <v>54895</v>
      </c>
      <c r="E227" s="130" t="inlineStr">
        <is>
          <t>CT</t>
        </is>
      </c>
      <c r="F227" s="130" t="inlineStr">
        <is>
          <t>NAICS-22 Non-Cogen</t>
        </is>
      </c>
      <c r="G227" s="130" t="inlineStr">
        <is>
          <t>PS</t>
        </is>
      </c>
      <c r="H227" s="130" t="inlineStr">
        <is>
          <t>WAT</t>
        </is>
      </c>
      <c r="I227" s="130" t="inlineStr">
        <is>
          <t>HPS</t>
        </is>
      </c>
      <c r="J227" s="131" t="n">
        <v>1321</v>
      </c>
      <c r="K227" s="129" t="n">
        <v>2020</v>
      </c>
      <c r="L227" s="120">
        <f>IF(VLOOKUP(H227,'Cross-Page Data'!$D$4:$F$48,3,FALSE)="natural gas",VLOOKUP(G227,'Cross-Page Data'!$I$4:$J$19,2,FALSE),IF(VLOOKUP(H227,'Cross-Page Data'!$D$4:$F$48,3,FALSE)="solar",IF(G227="PV","solar PV","solar thermal"),IF(VLOOKUP(H227,'Cross-Page Data'!$D$4:$F$48,3,FALSE)="wind",VLOOKUP(G227,'Cross-Page Data'!$I$4:$J$19,2,FALSE),IF(VLOOKUP(H227,'Cross-Page Data'!$D$4:$F$48,3,FALSE)="hydro",VLOOKUP(G227,'Cross-Page Data'!$I$4:$J$19,2,FALSE),VLOOKUP(H227,'Cross-Page Data'!$D$4:$F$48,3,FALSE)))))</f>
        <v/>
      </c>
      <c r="M227" s="120">
        <f>IF(AND($P$2=FALSE,OR(F227="Commercial NAICS Cogen",F227="Industrial NAICS Cogen",F227="NAICS-22 Cogen")),FALSE,IF(AND($P$3=FALSE,OR(F227="Commercial NAICS Cogen",F227="Commercial NAICS Non-Cogen",F227="Industrial NAICS Cogen", F227="industrial NAICS non-Cogen")),FALSE, TRUE))</f>
        <v/>
      </c>
    </row>
    <row r="228">
      <c r="A228" s="129" t="n">
        <v>547</v>
      </c>
      <c r="B228" s="130" t="inlineStr">
        <is>
          <t>Northfield Mountain</t>
        </is>
      </c>
      <c r="C228" s="130" t="inlineStr">
        <is>
          <t>FirstLight Power Resources, Inc. - MA</t>
        </is>
      </c>
      <c r="D228" s="129" t="n">
        <v>58185</v>
      </c>
      <c r="E228" s="130" t="inlineStr">
        <is>
          <t>MA</t>
        </is>
      </c>
      <c r="F228" s="130" t="inlineStr">
        <is>
          <t>NAICS-22 Non-Cogen</t>
        </is>
      </c>
      <c r="G228" s="130" t="inlineStr">
        <is>
          <t>PS</t>
        </is>
      </c>
      <c r="H228" s="130" t="inlineStr">
        <is>
          <t>WAT</t>
        </is>
      </c>
      <c r="I228" s="130" t="inlineStr">
        <is>
          <t>HPS</t>
        </is>
      </c>
      <c r="J228" s="131" t="n">
        <v>-262172</v>
      </c>
      <c r="K228" s="129" t="n">
        <v>2020</v>
      </c>
      <c r="L228" s="120">
        <f>IF(VLOOKUP(H228,'Cross-Page Data'!$D$4:$F$48,3,FALSE)="natural gas",VLOOKUP(G228,'Cross-Page Data'!$I$4:$J$19,2,FALSE),IF(VLOOKUP(H228,'Cross-Page Data'!$D$4:$F$48,3,FALSE)="solar",IF(G228="PV","solar PV","solar thermal"),IF(VLOOKUP(H228,'Cross-Page Data'!$D$4:$F$48,3,FALSE)="wind",VLOOKUP(G228,'Cross-Page Data'!$I$4:$J$19,2,FALSE),IF(VLOOKUP(H228,'Cross-Page Data'!$D$4:$F$48,3,FALSE)="hydro",VLOOKUP(G228,'Cross-Page Data'!$I$4:$J$19,2,FALSE),VLOOKUP(H228,'Cross-Page Data'!$D$4:$F$48,3,FALSE)))))</f>
        <v/>
      </c>
      <c r="M228" s="120">
        <f>IF(AND($P$2=FALSE,OR(F228="Commercial NAICS Cogen",F228="Industrial NAICS Cogen",F228="NAICS-22 Cogen")),FALSE,IF(AND($P$3=FALSE,OR(F228="Commercial NAICS Cogen",F228="Commercial NAICS Non-Cogen",F228="Industrial NAICS Cogen", F228="industrial NAICS non-Cogen")),FALSE, TRUE))</f>
        <v/>
      </c>
    </row>
    <row r="229">
      <c r="A229" s="129" t="n">
        <v>559</v>
      </c>
      <c r="B229" s="130" t="inlineStr">
        <is>
          <t>Rainbow (CT)</t>
        </is>
      </c>
      <c r="C229" s="130" t="inlineStr">
        <is>
          <t>Farmington River Power Company</t>
        </is>
      </c>
      <c r="D229" s="129" t="n">
        <v>6207</v>
      </c>
      <c r="E229" s="130" t="inlineStr">
        <is>
          <t>CT</t>
        </is>
      </c>
      <c r="F229" s="130" t="inlineStr">
        <is>
          <t>Electric Utility</t>
        </is>
      </c>
      <c r="G229" s="130" t="inlineStr">
        <is>
          <t>HY</t>
        </is>
      </c>
      <c r="H229" s="130" t="inlineStr">
        <is>
          <t>WAT</t>
        </is>
      </c>
      <c r="I229" s="130" t="inlineStr">
        <is>
          <t>HYC</t>
        </is>
      </c>
      <c r="J229" s="131" t="n">
        <v>24440.13</v>
      </c>
      <c r="K229" s="129" t="n">
        <v>2020</v>
      </c>
      <c r="L229" s="120">
        <f>IF(VLOOKUP(H229,'Cross-Page Data'!$D$4:$F$48,3,FALSE)="natural gas",VLOOKUP(G229,'Cross-Page Data'!$I$4:$J$19,2,FALSE),IF(VLOOKUP(H229,'Cross-Page Data'!$D$4:$F$48,3,FALSE)="solar",IF(G229="PV","solar PV","solar thermal"),IF(VLOOKUP(H229,'Cross-Page Data'!$D$4:$F$48,3,FALSE)="wind",VLOOKUP(G229,'Cross-Page Data'!$I$4:$J$19,2,FALSE),IF(VLOOKUP(H229,'Cross-Page Data'!$D$4:$F$48,3,FALSE)="hydro",VLOOKUP(G229,'Cross-Page Data'!$I$4:$J$19,2,FALSE),VLOOKUP(H229,'Cross-Page Data'!$D$4:$F$48,3,FALSE)))))</f>
        <v/>
      </c>
      <c r="M229" s="120">
        <f>IF(AND($P$2=FALSE,OR(F229="Commercial NAICS Cogen",F229="Industrial NAICS Cogen",F229="NAICS-22 Cogen")),FALSE,IF(AND($P$3=FALSE,OR(F229="Commercial NAICS Cogen",F229="Commercial NAICS Non-Cogen",F229="Industrial NAICS Cogen", F229="industrial NAICS non-Cogen")),FALSE, TRUE))</f>
        <v/>
      </c>
    </row>
    <row r="230">
      <c r="A230" s="129" t="n">
        <v>564</v>
      </c>
      <c r="B230" s="130" t="inlineStr">
        <is>
          <t>Stanton Energy Center</t>
        </is>
      </c>
      <c r="C230" s="130" t="inlineStr">
        <is>
          <t>Orlando Utilities Comm</t>
        </is>
      </c>
      <c r="D230" s="129" t="n">
        <v>14610</v>
      </c>
      <c r="E230" s="130" t="inlineStr">
        <is>
          <t>FL</t>
        </is>
      </c>
      <c r="F230" s="130" t="inlineStr">
        <is>
          <t>Electric Utility</t>
        </is>
      </c>
      <c r="G230" s="130" t="inlineStr">
        <is>
          <t>CA</t>
        </is>
      </c>
      <c r="H230" s="130" t="inlineStr">
        <is>
          <t>DFO</t>
        </is>
      </c>
      <c r="I230" s="130" t="inlineStr">
        <is>
          <t>DFO</t>
        </is>
      </c>
      <c r="J230" s="131" t="n">
        <v>594.074</v>
      </c>
      <c r="K230" s="129" t="n">
        <v>2020</v>
      </c>
      <c r="L230" s="120">
        <f>IF(VLOOKUP(H230,'Cross-Page Data'!$D$4:$F$48,3,FALSE)="natural gas",VLOOKUP(G230,'Cross-Page Data'!$I$4:$J$19,2,FALSE),IF(VLOOKUP(H230,'Cross-Page Data'!$D$4:$F$48,3,FALSE)="solar",IF(G230="PV","solar PV","solar thermal"),IF(VLOOKUP(H230,'Cross-Page Data'!$D$4:$F$48,3,FALSE)="wind",VLOOKUP(G230,'Cross-Page Data'!$I$4:$J$19,2,FALSE),IF(VLOOKUP(H230,'Cross-Page Data'!$D$4:$F$48,3,FALSE)="hydro",VLOOKUP(G230,'Cross-Page Data'!$I$4:$J$19,2,FALSE),VLOOKUP(H230,'Cross-Page Data'!$D$4:$F$48,3,FALSE)))))</f>
        <v/>
      </c>
      <c r="M230" s="120">
        <f>IF(AND($P$2=FALSE,OR(F230="Commercial NAICS Cogen",F230="Industrial NAICS Cogen",F230="NAICS-22 Cogen")),FALSE,IF(AND($P$3=FALSE,OR(F230="Commercial NAICS Cogen",F230="Commercial NAICS Non-Cogen",F230="Industrial NAICS Cogen", F230="industrial NAICS non-Cogen")),FALSE, TRUE))</f>
        <v/>
      </c>
    </row>
    <row r="231">
      <c r="A231" s="129" t="n">
        <v>564</v>
      </c>
      <c r="B231" s="130" t="inlineStr">
        <is>
          <t>Stanton Energy Center</t>
        </is>
      </c>
      <c r="C231" s="130" t="inlineStr">
        <is>
          <t>Orlando Utilities Comm</t>
        </is>
      </c>
      <c r="D231" s="129" t="n">
        <v>14610</v>
      </c>
      <c r="E231" s="130" t="inlineStr">
        <is>
          <t>FL</t>
        </is>
      </c>
      <c r="F231" s="130" t="inlineStr">
        <is>
          <t>Electric Utility</t>
        </is>
      </c>
      <c r="G231" s="130" t="inlineStr">
        <is>
          <t>CA</t>
        </is>
      </c>
      <c r="H231" s="130" t="inlineStr">
        <is>
          <t>NG</t>
        </is>
      </c>
      <c r="I231" s="130" t="inlineStr">
        <is>
          <t>NG</t>
        </is>
      </c>
      <c r="J231" s="131" t="n">
        <v>738425.9300000001</v>
      </c>
      <c r="K231" s="129" t="n">
        <v>2020</v>
      </c>
      <c r="L231" s="120">
        <f>IF(VLOOKUP(H231,'Cross-Page Data'!$D$4:$F$48,3,FALSE)="natural gas",VLOOKUP(G231,'Cross-Page Data'!$I$4:$J$19,2,FALSE),IF(VLOOKUP(H231,'Cross-Page Data'!$D$4:$F$48,3,FALSE)="solar",IF(G231="PV","solar PV","solar thermal"),IF(VLOOKUP(H231,'Cross-Page Data'!$D$4:$F$48,3,FALSE)="wind",VLOOKUP(G231,'Cross-Page Data'!$I$4:$J$19,2,FALSE),IF(VLOOKUP(H231,'Cross-Page Data'!$D$4:$F$48,3,FALSE)="hydro",VLOOKUP(G231,'Cross-Page Data'!$I$4:$J$19,2,FALSE),VLOOKUP(H231,'Cross-Page Data'!$D$4:$F$48,3,FALSE)))))</f>
        <v/>
      </c>
      <c r="M231" s="120">
        <f>IF(AND($P$2=FALSE,OR(F231="Commercial NAICS Cogen",F231="Industrial NAICS Cogen",F231="NAICS-22 Cogen")),FALSE,IF(AND($P$3=FALSE,OR(F231="Commercial NAICS Cogen",F231="Commercial NAICS Non-Cogen",F231="Industrial NAICS Cogen", F231="industrial NAICS non-Cogen")),FALSE, TRUE))</f>
        <v/>
      </c>
    </row>
    <row r="232">
      <c r="A232" s="129" t="n">
        <v>564</v>
      </c>
      <c r="B232" s="130" t="inlineStr">
        <is>
          <t>Stanton Energy Center</t>
        </is>
      </c>
      <c r="C232" s="130" t="inlineStr">
        <is>
          <t>Orlando Utilities Comm</t>
        </is>
      </c>
      <c r="D232" s="129" t="n">
        <v>14610</v>
      </c>
      <c r="E232" s="130" t="inlineStr">
        <is>
          <t>FL</t>
        </is>
      </c>
      <c r="F232" s="130" t="inlineStr">
        <is>
          <t>Electric Utility</t>
        </is>
      </c>
      <c r="G232" s="130" t="inlineStr">
        <is>
          <t>CT</t>
        </is>
      </c>
      <c r="H232" s="130" t="inlineStr">
        <is>
          <t>DFO</t>
        </is>
      </c>
      <c r="I232" s="130" t="inlineStr">
        <is>
          <t>DFO</t>
        </is>
      </c>
      <c r="J232" s="131" t="n">
        <v>541.833</v>
      </c>
      <c r="K232" s="129" t="n">
        <v>2020</v>
      </c>
      <c r="L232" s="120">
        <f>IF(VLOOKUP(H232,'Cross-Page Data'!$D$4:$F$48,3,FALSE)="natural gas",VLOOKUP(G232,'Cross-Page Data'!$I$4:$J$19,2,FALSE),IF(VLOOKUP(H232,'Cross-Page Data'!$D$4:$F$48,3,FALSE)="solar",IF(G232="PV","solar PV","solar thermal"),IF(VLOOKUP(H232,'Cross-Page Data'!$D$4:$F$48,3,FALSE)="wind",VLOOKUP(G232,'Cross-Page Data'!$I$4:$J$19,2,FALSE),IF(VLOOKUP(H232,'Cross-Page Data'!$D$4:$F$48,3,FALSE)="hydro",VLOOKUP(G232,'Cross-Page Data'!$I$4:$J$19,2,FALSE),VLOOKUP(H232,'Cross-Page Data'!$D$4:$F$48,3,FALSE)))))</f>
        <v/>
      </c>
      <c r="M232" s="120">
        <f>IF(AND($P$2=FALSE,OR(F232="Commercial NAICS Cogen",F232="Industrial NAICS Cogen",F232="NAICS-22 Cogen")),FALSE,IF(AND($P$3=FALSE,OR(F232="Commercial NAICS Cogen",F232="Commercial NAICS Non-Cogen",F232="Industrial NAICS Cogen", F232="industrial NAICS non-Cogen")),FALSE, TRUE))</f>
        <v/>
      </c>
    </row>
    <row r="233">
      <c r="A233" s="129" t="n">
        <v>564</v>
      </c>
      <c r="B233" s="130" t="inlineStr">
        <is>
          <t>Stanton Energy Center</t>
        </is>
      </c>
      <c r="C233" s="130" t="inlineStr">
        <is>
          <t>Orlando Utilities Comm</t>
        </is>
      </c>
      <c r="D233" s="129" t="n">
        <v>14610</v>
      </c>
      <c r="E233" s="130" t="inlineStr">
        <is>
          <t>FL</t>
        </is>
      </c>
      <c r="F233" s="130" t="inlineStr">
        <is>
          <t>Electric Utility</t>
        </is>
      </c>
      <c r="G233" s="130" t="inlineStr">
        <is>
          <t>CT</t>
        </is>
      </c>
      <c r="H233" s="130" t="inlineStr">
        <is>
          <t>NG</t>
        </is>
      </c>
      <c r="I233" s="130" t="inlineStr">
        <is>
          <t>NG</t>
        </is>
      </c>
      <c r="J233" s="131" t="n">
        <v>1002096.2</v>
      </c>
      <c r="K233" s="129" t="n">
        <v>2020</v>
      </c>
      <c r="L233" s="120">
        <f>IF(VLOOKUP(H233,'Cross-Page Data'!$D$4:$F$48,3,FALSE)="natural gas",VLOOKUP(G233,'Cross-Page Data'!$I$4:$J$19,2,FALSE),IF(VLOOKUP(H233,'Cross-Page Data'!$D$4:$F$48,3,FALSE)="solar",IF(G233="PV","solar PV","solar thermal"),IF(VLOOKUP(H233,'Cross-Page Data'!$D$4:$F$48,3,FALSE)="wind",VLOOKUP(G233,'Cross-Page Data'!$I$4:$J$19,2,FALSE),IF(VLOOKUP(H233,'Cross-Page Data'!$D$4:$F$48,3,FALSE)="hydro",VLOOKUP(G233,'Cross-Page Data'!$I$4:$J$19,2,FALSE),VLOOKUP(H233,'Cross-Page Data'!$D$4:$F$48,3,FALSE)))))</f>
        <v/>
      </c>
      <c r="M233" s="120">
        <f>IF(AND($P$2=FALSE,OR(F233="Commercial NAICS Cogen",F233="Industrial NAICS Cogen",F233="NAICS-22 Cogen")),FALSE,IF(AND($P$3=FALSE,OR(F233="Commercial NAICS Cogen",F233="Commercial NAICS Non-Cogen",F233="Industrial NAICS Cogen", F233="industrial NAICS non-Cogen")),FALSE, TRUE))</f>
        <v/>
      </c>
    </row>
    <row r="234">
      <c r="A234" s="129" t="n">
        <v>564</v>
      </c>
      <c r="B234" s="130" t="inlineStr">
        <is>
          <t>Stanton Energy Center</t>
        </is>
      </c>
      <c r="C234" s="130" t="inlineStr">
        <is>
          <t>Orlando Utilities Comm</t>
        </is>
      </c>
      <c r="D234" s="129" t="n">
        <v>14610</v>
      </c>
      <c r="E234" s="130" t="inlineStr">
        <is>
          <t>FL</t>
        </is>
      </c>
      <c r="F234" s="130" t="inlineStr">
        <is>
          <t>Electric Utility</t>
        </is>
      </c>
      <c r="G234" s="130" t="inlineStr">
        <is>
          <t>ST</t>
        </is>
      </c>
      <c r="H234" s="130" t="inlineStr">
        <is>
          <t>BIT</t>
        </is>
      </c>
      <c r="I234" s="130" t="inlineStr">
        <is>
          <t>COL</t>
        </is>
      </c>
      <c r="J234" s="131" t="n">
        <v>3552639.6</v>
      </c>
      <c r="K234" s="129" t="n">
        <v>2020</v>
      </c>
      <c r="L234" s="120">
        <f>IF(VLOOKUP(H234,'Cross-Page Data'!$D$4:$F$48,3,FALSE)="natural gas",VLOOKUP(G234,'Cross-Page Data'!$I$4:$J$19,2,FALSE),IF(VLOOKUP(H234,'Cross-Page Data'!$D$4:$F$48,3,FALSE)="solar",IF(G234="PV","solar PV","solar thermal"),IF(VLOOKUP(H234,'Cross-Page Data'!$D$4:$F$48,3,FALSE)="wind",VLOOKUP(G234,'Cross-Page Data'!$I$4:$J$19,2,FALSE),IF(VLOOKUP(H234,'Cross-Page Data'!$D$4:$F$48,3,FALSE)="hydro",VLOOKUP(G234,'Cross-Page Data'!$I$4:$J$19,2,FALSE),VLOOKUP(H234,'Cross-Page Data'!$D$4:$F$48,3,FALSE)))))</f>
        <v/>
      </c>
      <c r="M234" s="120">
        <f>IF(AND($P$2=FALSE,OR(F234="Commercial NAICS Cogen",F234="Industrial NAICS Cogen",F234="NAICS-22 Cogen")),FALSE,IF(AND($P$3=FALSE,OR(F234="Commercial NAICS Cogen",F234="Commercial NAICS Non-Cogen",F234="Industrial NAICS Cogen", F234="industrial NAICS non-Cogen")),FALSE, TRUE))</f>
        <v/>
      </c>
    </row>
    <row r="235">
      <c r="A235" s="129" t="n">
        <v>564</v>
      </c>
      <c r="B235" s="130" t="inlineStr">
        <is>
          <t>Stanton Energy Center</t>
        </is>
      </c>
      <c r="C235" s="130" t="inlineStr">
        <is>
          <t>Orlando Utilities Comm</t>
        </is>
      </c>
      <c r="D235" s="129" t="n">
        <v>14610</v>
      </c>
      <c r="E235" s="130" t="inlineStr">
        <is>
          <t>FL</t>
        </is>
      </c>
      <c r="F235" s="130" t="inlineStr">
        <is>
          <t>Electric Utility</t>
        </is>
      </c>
      <c r="G235" s="130" t="inlineStr">
        <is>
          <t>ST</t>
        </is>
      </c>
      <c r="H235" s="130" t="inlineStr">
        <is>
          <t>LFG</t>
        </is>
      </c>
      <c r="I235" s="130" t="inlineStr">
        <is>
          <t>MLG</t>
        </is>
      </c>
      <c r="J235" s="131" t="n">
        <v>71622.88800000001</v>
      </c>
      <c r="K235" s="129" t="n">
        <v>2020</v>
      </c>
      <c r="L235" s="120">
        <f>IF(VLOOKUP(H235,'Cross-Page Data'!$D$4:$F$48,3,FALSE)="natural gas",VLOOKUP(G235,'Cross-Page Data'!$I$4:$J$19,2,FALSE),IF(VLOOKUP(H235,'Cross-Page Data'!$D$4:$F$48,3,FALSE)="solar",IF(G235="PV","solar PV","solar thermal"),IF(VLOOKUP(H235,'Cross-Page Data'!$D$4:$F$48,3,FALSE)="wind",VLOOKUP(G235,'Cross-Page Data'!$I$4:$J$19,2,FALSE),IF(VLOOKUP(H235,'Cross-Page Data'!$D$4:$F$48,3,FALSE)="hydro",VLOOKUP(G235,'Cross-Page Data'!$I$4:$J$19,2,FALSE),VLOOKUP(H235,'Cross-Page Data'!$D$4:$F$48,3,FALSE)))))</f>
        <v/>
      </c>
      <c r="M235" s="120">
        <f>IF(AND($P$2=FALSE,OR(F235="Commercial NAICS Cogen",F235="Industrial NAICS Cogen",F235="NAICS-22 Cogen")),FALSE,IF(AND($P$3=FALSE,OR(F235="Commercial NAICS Cogen",F235="Commercial NAICS Non-Cogen",F235="Industrial NAICS Cogen", F235="industrial NAICS non-Cogen")),FALSE, TRUE))</f>
        <v/>
      </c>
    </row>
    <row r="236">
      <c r="A236" s="129" t="n">
        <v>564</v>
      </c>
      <c r="B236" s="130" t="inlineStr">
        <is>
          <t>Stanton Energy Center</t>
        </is>
      </c>
      <c r="C236" s="130" t="inlineStr">
        <is>
          <t>Orlando Utilities Comm</t>
        </is>
      </c>
      <c r="D236" s="129" t="n">
        <v>14610</v>
      </c>
      <c r="E236" s="130" t="inlineStr">
        <is>
          <t>FL</t>
        </is>
      </c>
      <c r="F236" s="130" t="inlineStr">
        <is>
          <t>Electric Utility</t>
        </is>
      </c>
      <c r="G236" s="130" t="inlineStr">
        <is>
          <t>ST</t>
        </is>
      </c>
      <c r="H236" s="130" t="inlineStr">
        <is>
          <t>NG</t>
        </is>
      </c>
      <c r="I236" s="130" t="inlineStr">
        <is>
          <t>NG</t>
        </is>
      </c>
      <c r="J236" s="131" t="n">
        <v>422981.47</v>
      </c>
      <c r="K236" s="129" t="n">
        <v>2020</v>
      </c>
      <c r="L236" s="120">
        <f>IF(VLOOKUP(H236,'Cross-Page Data'!$D$4:$F$48,3,FALSE)="natural gas",VLOOKUP(G236,'Cross-Page Data'!$I$4:$J$19,2,FALSE),IF(VLOOKUP(H236,'Cross-Page Data'!$D$4:$F$48,3,FALSE)="solar",IF(G236="PV","solar PV","solar thermal"),IF(VLOOKUP(H236,'Cross-Page Data'!$D$4:$F$48,3,FALSE)="wind",VLOOKUP(G236,'Cross-Page Data'!$I$4:$J$19,2,FALSE),IF(VLOOKUP(H236,'Cross-Page Data'!$D$4:$F$48,3,FALSE)="hydro",VLOOKUP(G236,'Cross-Page Data'!$I$4:$J$19,2,FALSE),VLOOKUP(H236,'Cross-Page Data'!$D$4:$F$48,3,FALSE)))))</f>
        <v/>
      </c>
      <c r="M236" s="120">
        <f>IF(AND($P$2=FALSE,OR(F236="Commercial NAICS Cogen",F236="Industrial NAICS Cogen",F236="NAICS-22 Cogen")),FALSE,IF(AND($P$3=FALSE,OR(F236="Commercial NAICS Cogen",F236="Commercial NAICS Non-Cogen",F236="Industrial NAICS Cogen", F236="industrial NAICS non-Cogen")),FALSE, TRUE))</f>
        <v/>
      </c>
    </row>
    <row r="237">
      <c r="A237" s="129" t="n">
        <v>566</v>
      </c>
      <c r="B237" s="130" t="inlineStr">
        <is>
          <t>Millstone</t>
        </is>
      </c>
      <c r="C237" s="130" t="inlineStr">
        <is>
          <t>Dominion Energy Nuclear Conn Inc</t>
        </is>
      </c>
      <c r="D237" s="129" t="n">
        <v>5221</v>
      </c>
      <c r="E237" s="130" t="inlineStr">
        <is>
          <t>CT</t>
        </is>
      </c>
      <c r="F237" s="130" t="inlineStr">
        <is>
          <t>NAICS-22 Non-Cogen</t>
        </is>
      </c>
      <c r="G237" s="130" t="inlineStr">
        <is>
          <t>ST</t>
        </is>
      </c>
      <c r="H237" s="130" t="inlineStr">
        <is>
          <t>NUC</t>
        </is>
      </c>
      <c r="I237" s="130" t="inlineStr">
        <is>
          <t>NUC</t>
        </is>
      </c>
      <c r="J237" s="131" t="n">
        <v>6690501</v>
      </c>
      <c r="K237" s="129" t="n">
        <v>2020</v>
      </c>
      <c r="L237" s="120">
        <f>IF(VLOOKUP(H237,'Cross-Page Data'!$D$4:$F$48,3,FALSE)="natural gas",VLOOKUP(G237,'Cross-Page Data'!$I$4:$J$19,2,FALSE),IF(VLOOKUP(H237,'Cross-Page Data'!$D$4:$F$48,3,FALSE)="solar",IF(G237="PV","solar PV","solar thermal"),IF(VLOOKUP(H237,'Cross-Page Data'!$D$4:$F$48,3,FALSE)="wind",VLOOKUP(G237,'Cross-Page Data'!$I$4:$J$19,2,FALSE),IF(VLOOKUP(H237,'Cross-Page Data'!$D$4:$F$48,3,FALSE)="hydro",VLOOKUP(G237,'Cross-Page Data'!$I$4:$J$19,2,FALSE),VLOOKUP(H237,'Cross-Page Data'!$D$4:$F$48,3,FALSE)))))</f>
        <v/>
      </c>
      <c r="M237" s="120">
        <f>IF(AND($P$2=FALSE,OR(F237="Commercial NAICS Cogen",F237="Industrial NAICS Cogen",F237="NAICS-22 Cogen")),FALSE,IF(AND($P$3=FALSE,OR(F237="Commercial NAICS Cogen",F237="Commercial NAICS Non-Cogen",F237="Industrial NAICS Cogen", F237="industrial NAICS non-Cogen")),FALSE, TRUE))</f>
        <v/>
      </c>
    </row>
    <row r="238">
      <c r="A238" s="129" t="n">
        <v>566</v>
      </c>
      <c r="B238" s="130" t="inlineStr">
        <is>
          <t>Millstone</t>
        </is>
      </c>
      <c r="C238" s="130" t="inlineStr">
        <is>
          <t>Dominion Energy Nuclear Conn Inc</t>
        </is>
      </c>
      <c r="D238" s="129" t="n">
        <v>5221</v>
      </c>
      <c r="E238" s="130" t="inlineStr">
        <is>
          <t>CT</t>
        </is>
      </c>
      <c r="F238" s="130" t="inlineStr">
        <is>
          <t>NAICS-22 Non-Cogen</t>
        </is>
      </c>
      <c r="G238" s="130" t="inlineStr">
        <is>
          <t>ST</t>
        </is>
      </c>
      <c r="H238" s="130" t="inlineStr">
        <is>
          <t>NUC</t>
        </is>
      </c>
      <c r="I238" s="130" t="inlineStr">
        <is>
          <t>NUC</t>
        </is>
      </c>
      <c r="J238" s="131" t="n">
        <v>9024354</v>
      </c>
      <c r="K238" s="129" t="n">
        <v>2020</v>
      </c>
      <c r="L238" s="120">
        <f>IF(VLOOKUP(H238,'Cross-Page Data'!$D$4:$F$48,3,FALSE)="natural gas",VLOOKUP(G238,'Cross-Page Data'!$I$4:$J$19,2,FALSE),IF(VLOOKUP(H238,'Cross-Page Data'!$D$4:$F$48,3,FALSE)="solar",IF(G238="PV","solar PV","solar thermal"),IF(VLOOKUP(H238,'Cross-Page Data'!$D$4:$F$48,3,FALSE)="wind",VLOOKUP(G238,'Cross-Page Data'!$I$4:$J$19,2,FALSE),IF(VLOOKUP(H238,'Cross-Page Data'!$D$4:$F$48,3,FALSE)="hydro",VLOOKUP(G238,'Cross-Page Data'!$I$4:$J$19,2,FALSE),VLOOKUP(H238,'Cross-Page Data'!$D$4:$F$48,3,FALSE)))))</f>
        <v/>
      </c>
      <c r="M238" s="120">
        <f>IF(AND($P$2=FALSE,OR(F238="Commercial NAICS Cogen",F238="Industrial NAICS Cogen",F238="NAICS-22 Cogen")),FALSE,IF(AND($P$3=FALSE,OR(F238="Commercial NAICS Cogen",F238="Commercial NAICS Non-Cogen",F238="Industrial NAICS Cogen", F238="industrial NAICS non-Cogen")),FALSE, TRUE))</f>
        <v/>
      </c>
    </row>
    <row r="239">
      <c r="A239" s="129" t="n">
        <v>568</v>
      </c>
      <c r="B239" s="130" t="inlineStr">
        <is>
          <t>Bridgeport Station</t>
        </is>
      </c>
      <c r="C239" s="130" t="inlineStr">
        <is>
          <t>PSEG Power Connecticut LLC</t>
        </is>
      </c>
      <c r="D239" s="129" t="n">
        <v>15452</v>
      </c>
      <c r="E239" s="130" t="inlineStr">
        <is>
          <t>CT</t>
        </is>
      </c>
      <c r="F239" s="130" t="inlineStr">
        <is>
          <t>NAICS-22 Non-Cogen</t>
        </is>
      </c>
      <c r="G239" s="130" t="inlineStr">
        <is>
          <t>CA</t>
        </is>
      </c>
      <c r="H239" s="130" t="inlineStr">
        <is>
          <t>NG</t>
        </is>
      </c>
      <c r="I239" s="130" t="inlineStr">
        <is>
          <t>NG</t>
        </is>
      </c>
      <c r="J239" s="131" t="n">
        <v>1084861</v>
      </c>
      <c r="K239" s="129" t="n">
        <v>2020</v>
      </c>
      <c r="L239" s="120">
        <f>IF(VLOOKUP(H239,'Cross-Page Data'!$D$4:$F$48,3,FALSE)="natural gas",VLOOKUP(G239,'Cross-Page Data'!$I$4:$J$19,2,FALSE),IF(VLOOKUP(H239,'Cross-Page Data'!$D$4:$F$48,3,FALSE)="solar",IF(G239="PV","solar PV","solar thermal"),IF(VLOOKUP(H239,'Cross-Page Data'!$D$4:$F$48,3,FALSE)="wind",VLOOKUP(G239,'Cross-Page Data'!$I$4:$J$19,2,FALSE),IF(VLOOKUP(H239,'Cross-Page Data'!$D$4:$F$48,3,FALSE)="hydro",VLOOKUP(G239,'Cross-Page Data'!$I$4:$J$19,2,FALSE),VLOOKUP(H239,'Cross-Page Data'!$D$4:$F$48,3,FALSE)))))</f>
        <v/>
      </c>
      <c r="M239" s="120">
        <f>IF(AND($P$2=FALSE,OR(F239="Commercial NAICS Cogen",F239="Industrial NAICS Cogen",F239="NAICS-22 Cogen")),FALSE,IF(AND($P$3=FALSE,OR(F239="Commercial NAICS Cogen",F239="Commercial NAICS Non-Cogen",F239="Industrial NAICS Cogen", F239="industrial NAICS non-Cogen")),FALSE, TRUE))</f>
        <v/>
      </c>
    </row>
    <row r="240">
      <c r="A240" s="129" t="n">
        <v>568</v>
      </c>
      <c r="B240" s="130" t="inlineStr">
        <is>
          <t>Bridgeport Station</t>
        </is>
      </c>
      <c r="C240" s="130" t="inlineStr">
        <is>
          <t>PSEG Power Connecticut LLC</t>
        </is>
      </c>
      <c r="D240" s="129" t="n">
        <v>15452</v>
      </c>
      <c r="E240" s="130" t="inlineStr">
        <is>
          <t>CT</t>
        </is>
      </c>
      <c r="F240" s="130" t="inlineStr">
        <is>
          <t>NAICS-22 Non-Cogen</t>
        </is>
      </c>
      <c r="G240" s="130" t="inlineStr">
        <is>
          <t>CT</t>
        </is>
      </c>
      <c r="H240" s="130" t="inlineStr">
        <is>
          <t>NG</t>
        </is>
      </c>
      <c r="I240" s="130" t="inlineStr">
        <is>
          <t>NG</t>
        </is>
      </c>
      <c r="J240" s="131" t="n">
        <v>2538989</v>
      </c>
      <c r="K240" s="129" t="n">
        <v>2020</v>
      </c>
      <c r="L240" s="120">
        <f>IF(VLOOKUP(H240,'Cross-Page Data'!$D$4:$F$48,3,FALSE)="natural gas",VLOOKUP(G240,'Cross-Page Data'!$I$4:$J$19,2,FALSE),IF(VLOOKUP(H240,'Cross-Page Data'!$D$4:$F$48,3,FALSE)="solar",IF(G240="PV","solar PV","solar thermal"),IF(VLOOKUP(H240,'Cross-Page Data'!$D$4:$F$48,3,FALSE)="wind",VLOOKUP(G240,'Cross-Page Data'!$I$4:$J$19,2,FALSE),IF(VLOOKUP(H240,'Cross-Page Data'!$D$4:$F$48,3,FALSE)="hydro",VLOOKUP(G240,'Cross-Page Data'!$I$4:$J$19,2,FALSE),VLOOKUP(H240,'Cross-Page Data'!$D$4:$F$48,3,FALSE)))))</f>
        <v/>
      </c>
      <c r="M240" s="120">
        <f>IF(AND($P$2=FALSE,OR(F240="Commercial NAICS Cogen",F240="Industrial NAICS Cogen",F240="NAICS-22 Cogen")),FALSE,IF(AND($P$3=FALSE,OR(F240="Commercial NAICS Cogen",F240="Commercial NAICS Non-Cogen",F240="Industrial NAICS Cogen", F240="industrial NAICS non-Cogen")),FALSE, TRUE))</f>
        <v/>
      </c>
    </row>
    <row r="241">
      <c r="A241" s="129" t="n">
        <v>568</v>
      </c>
      <c r="B241" s="130" t="inlineStr">
        <is>
          <t>Bridgeport Station</t>
        </is>
      </c>
      <c r="C241" s="130" t="inlineStr">
        <is>
          <t>PSEG Power Connecticut LLC</t>
        </is>
      </c>
      <c r="D241" s="129" t="n">
        <v>15452</v>
      </c>
      <c r="E241" s="130" t="inlineStr">
        <is>
          <t>CT</t>
        </is>
      </c>
      <c r="F241" s="130" t="inlineStr">
        <is>
          <t>NAICS-22 Non-Cogen</t>
        </is>
      </c>
      <c r="G241" s="130" t="inlineStr">
        <is>
          <t>GT</t>
        </is>
      </c>
      <c r="H241" s="130" t="inlineStr">
        <is>
          <t>KER</t>
        </is>
      </c>
      <c r="I241" s="130" t="inlineStr">
        <is>
          <t>WOO</t>
        </is>
      </c>
      <c r="J241" s="131" t="n">
        <v>156</v>
      </c>
      <c r="K241" s="129" t="n">
        <v>2020</v>
      </c>
      <c r="L241" s="120">
        <f>IF(VLOOKUP(H241,'Cross-Page Data'!$D$4:$F$48,3,FALSE)="natural gas",VLOOKUP(G241,'Cross-Page Data'!$I$4:$J$19,2,FALSE),IF(VLOOKUP(H241,'Cross-Page Data'!$D$4:$F$48,3,FALSE)="solar",IF(G241="PV","solar PV","solar thermal"),IF(VLOOKUP(H241,'Cross-Page Data'!$D$4:$F$48,3,FALSE)="wind",VLOOKUP(G241,'Cross-Page Data'!$I$4:$J$19,2,FALSE),IF(VLOOKUP(H241,'Cross-Page Data'!$D$4:$F$48,3,FALSE)="hydro",VLOOKUP(G241,'Cross-Page Data'!$I$4:$J$19,2,FALSE),VLOOKUP(H241,'Cross-Page Data'!$D$4:$F$48,3,FALSE)))))</f>
        <v/>
      </c>
      <c r="M241" s="120">
        <f>IF(AND($P$2=FALSE,OR(F241="Commercial NAICS Cogen",F241="Industrial NAICS Cogen",F241="NAICS-22 Cogen")),FALSE,IF(AND($P$3=FALSE,OR(F241="Commercial NAICS Cogen",F241="Commercial NAICS Non-Cogen",F241="Industrial NAICS Cogen", F241="industrial NAICS non-Cogen")),FALSE, TRUE))</f>
        <v/>
      </c>
    </row>
    <row r="242">
      <c r="A242" s="129" t="n">
        <v>568</v>
      </c>
      <c r="B242" s="130" t="inlineStr">
        <is>
          <t>Bridgeport Station</t>
        </is>
      </c>
      <c r="C242" s="130" t="inlineStr">
        <is>
          <t>PSEG Power Connecticut LLC</t>
        </is>
      </c>
      <c r="D242" s="129" t="n">
        <v>15452</v>
      </c>
      <c r="E242" s="130" t="inlineStr">
        <is>
          <t>CT</t>
        </is>
      </c>
      <c r="F242" s="130" t="inlineStr">
        <is>
          <t>NAICS-22 Non-Cogen</t>
        </is>
      </c>
      <c r="G242" s="130" t="inlineStr">
        <is>
          <t>ST</t>
        </is>
      </c>
      <c r="H242" s="130" t="inlineStr">
        <is>
          <t>DFO</t>
        </is>
      </c>
      <c r="I242" s="130" t="inlineStr">
        <is>
          <t>DFO</t>
        </is>
      </c>
      <c r="J242" s="131" t="n">
        <v>-565.373</v>
      </c>
      <c r="K242" s="129" t="n">
        <v>2020</v>
      </c>
      <c r="L242" s="120">
        <f>IF(VLOOKUP(H242,'Cross-Page Data'!$D$4:$F$48,3,FALSE)="natural gas",VLOOKUP(G242,'Cross-Page Data'!$I$4:$J$19,2,FALSE),IF(VLOOKUP(H242,'Cross-Page Data'!$D$4:$F$48,3,FALSE)="solar",IF(G242="PV","solar PV","solar thermal"),IF(VLOOKUP(H242,'Cross-Page Data'!$D$4:$F$48,3,FALSE)="wind",VLOOKUP(G242,'Cross-Page Data'!$I$4:$J$19,2,FALSE),IF(VLOOKUP(H242,'Cross-Page Data'!$D$4:$F$48,3,FALSE)="hydro",VLOOKUP(G242,'Cross-Page Data'!$I$4:$J$19,2,FALSE),VLOOKUP(H242,'Cross-Page Data'!$D$4:$F$48,3,FALSE)))))</f>
        <v/>
      </c>
      <c r="M242" s="120">
        <f>IF(AND($P$2=FALSE,OR(F242="Commercial NAICS Cogen",F242="Industrial NAICS Cogen",F242="NAICS-22 Cogen")),FALSE,IF(AND($P$3=FALSE,OR(F242="Commercial NAICS Cogen",F242="Commercial NAICS Non-Cogen",F242="Industrial NAICS Cogen", F242="industrial NAICS non-Cogen")),FALSE, TRUE))</f>
        <v/>
      </c>
    </row>
    <row r="243">
      <c r="A243" s="129" t="n">
        <v>568</v>
      </c>
      <c r="B243" s="130" t="inlineStr">
        <is>
          <t>Bridgeport Station</t>
        </is>
      </c>
      <c r="C243" s="130" t="inlineStr">
        <is>
          <t>PSEG Power Connecticut LLC</t>
        </is>
      </c>
      <c r="D243" s="129" t="n">
        <v>15452</v>
      </c>
      <c r="E243" s="130" t="inlineStr">
        <is>
          <t>CT</t>
        </is>
      </c>
      <c r="F243" s="130" t="inlineStr">
        <is>
          <t>NAICS-22 Non-Cogen</t>
        </is>
      </c>
      <c r="G243" s="130" t="inlineStr">
        <is>
          <t>ST</t>
        </is>
      </c>
      <c r="H243" s="130" t="inlineStr">
        <is>
          <t>RFO</t>
        </is>
      </c>
      <c r="I243" s="130" t="inlineStr">
        <is>
          <t>RFO</t>
        </is>
      </c>
      <c r="J243" s="131" t="n">
        <v>0</v>
      </c>
      <c r="K243" s="129" t="n">
        <v>2020</v>
      </c>
      <c r="L243" s="120">
        <f>IF(VLOOKUP(H243,'Cross-Page Data'!$D$4:$F$48,3,FALSE)="natural gas",VLOOKUP(G243,'Cross-Page Data'!$I$4:$J$19,2,FALSE),IF(VLOOKUP(H243,'Cross-Page Data'!$D$4:$F$48,3,FALSE)="solar",IF(G243="PV","solar PV","solar thermal"),IF(VLOOKUP(H243,'Cross-Page Data'!$D$4:$F$48,3,FALSE)="wind",VLOOKUP(G243,'Cross-Page Data'!$I$4:$J$19,2,FALSE),IF(VLOOKUP(H243,'Cross-Page Data'!$D$4:$F$48,3,FALSE)="hydro",VLOOKUP(G243,'Cross-Page Data'!$I$4:$J$19,2,FALSE),VLOOKUP(H243,'Cross-Page Data'!$D$4:$F$48,3,FALSE)))))</f>
        <v/>
      </c>
      <c r="M243" s="120">
        <f>IF(AND($P$2=FALSE,OR(F243="Commercial NAICS Cogen",F243="Industrial NAICS Cogen",F243="NAICS-22 Cogen")),FALSE,IF(AND($P$3=FALSE,OR(F243="Commercial NAICS Cogen",F243="Commercial NAICS Non-Cogen",F243="Industrial NAICS Cogen", F243="industrial NAICS non-Cogen")),FALSE, TRUE))</f>
        <v/>
      </c>
    </row>
    <row r="244">
      <c r="A244" s="129" t="n">
        <v>568</v>
      </c>
      <c r="B244" s="130" t="inlineStr">
        <is>
          <t>Bridgeport Station</t>
        </is>
      </c>
      <c r="C244" s="130" t="inlineStr">
        <is>
          <t>PSEG Power Connecticut LLC</t>
        </is>
      </c>
      <c r="D244" s="129" t="n">
        <v>15452</v>
      </c>
      <c r="E244" s="130" t="inlineStr">
        <is>
          <t>CT</t>
        </is>
      </c>
      <c r="F244" s="130" t="inlineStr">
        <is>
          <t>NAICS-22 Non-Cogen</t>
        </is>
      </c>
      <c r="G244" s="130" t="inlineStr">
        <is>
          <t>ST</t>
        </is>
      </c>
      <c r="H244" s="130" t="inlineStr">
        <is>
          <t>SUB</t>
        </is>
      </c>
      <c r="I244" s="130" t="inlineStr">
        <is>
          <t>COL</t>
        </is>
      </c>
      <c r="J244" s="131" t="n">
        <v>-19081.63</v>
      </c>
      <c r="K244" s="129" t="n">
        <v>2020</v>
      </c>
      <c r="L244" s="120">
        <f>IF(VLOOKUP(H244,'Cross-Page Data'!$D$4:$F$48,3,FALSE)="natural gas",VLOOKUP(G244,'Cross-Page Data'!$I$4:$J$19,2,FALSE),IF(VLOOKUP(H244,'Cross-Page Data'!$D$4:$F$48,3,FALSE)="solar",IF(G244="PV","solar PV","solar thermal"),IF(VLOOKUP(H244,'Cross-Page Data'!$D$4:$F$48,3,FALSE)="wind",VLOOKUP(G244,'Cross-Page Data'!$I$4:$J$19,2,FALSE),IF(VLOOKUP(H244,'Cross-Page Data'!$D$4:$F$48,3,FALSE)="hydro",VLOOKUP(G244,'Cross-Page Data'!$I$4:$J$19,2,FALSE),VLOOKUP(H244,'Cross-Page Data'!$D$4:$F$48,3,FALSE)))))</f>
        <v/>
      </c>
      <c r="M244" s="120">
        <f>IF(AND($P$2=FALSE,OR(F244="Commercial NAICS Cogen",F244="Industrial NAICS Cogen",F244="NAICS-22 Cogen")),FALSE,IF(AND($P$3=FALSE,OR(F244="Commercial NAICS Cogen",F244="Commercial NAICS Non-Cogen",F244="Industrial NAICS Cogen", F244="industrial NAICS non-Cogen")),FALSE, TRUE))</f>
        <v/>
      </c>
    </row>
    <row r="245">
      <c r="A245" s="129" t="n">
        <v>589</v>
      </c>
      <c r="B245" s="130" t="inlineStr">
        <is>
          <t>J C McNeil</t>
        </is>
      </c>
      <c r="C245" s="130" t="inlineStr">
        <is>
          <t>City of Burlington Electric - (VT)</t>
        </is>
      </c>
      <c r="D245" s="129" t="n">
        <v>2548</v>
      </c>
      <c r="E245" s="130" t="inlineStr">
        <is>
          <t>VT</t>
        </is>
      </c>
      <c r="F245" s="130" t="inlineStr">
        <is>
          <t>Electric Utility</t>
        </is>
      </c>
      <c r="G245" s="130" t="inlineStr">
        <is>
          <t>ST</t>
        </is>
      </c>
      <c r="H245" s="130" t="inlineStr">
        <is>
          <t>DFO</t>
        </is>
      </c>
      <c r="I245" s="130" t="inlineStr">
        <is>
          <t>DFO</t>
        </is>
      </c>
      <c r="J245" s="131" t="n">
        <v>0</v>
      </c>
      <c r="K245" s="129" t="n">
        <v>2020</v>
      </c>
      <c r="L245" s="120">
        <f>IF(VLOOKUP(H245,'Cross-Page Data'!$D$4:$F$48,3,FALSE)="natural gas",VLOOKUP(G245,'Cross-Page Data'!$I$4:$J$19,2,FALSE),IF(VLOOKUP(H245,'Cross-Page Data'!$D$4:$F$48,3,FALSE)="solar",IF(G245="PV","solar PV","solar thermal"),IF(VLOOKUP(H245,'Cross-Page Data'!$D$4:$F$48,3,FALSE)="wind",VLOOKUP(G245,'Cross-Page Data'!$I$4:$J$19,2,FALSE),IF(VLOOKUP(H245,'Cross-Page Data'!$D$4:$F$48,3,FALSE)="hydro",VLOOKUP(G245,'Cross-Page Data'!$I$4:$J$19,2,FALSE),VLOOKUP(H245,'Cross-Page Data'!$D$4:$F$48,3,FALSE)))))</f>
        <v/>
      </c>
      <c r="M245" s="120">
        <f>IF(AND($P$2=FALSE,OR(F245="Commercial NAICS Cogen",F245="Industrial NAICS Cogen",F245="NAICS-22 Cogen")),FALSE,IF(AND($P$3=FALSE,OR(F245="Commercial NAICS Cogen",F245="Commercial NAICS Non-Cogen",F245="Industrial NAICS Cogen", F245="industrial NAICS non-Cogen")),FALSE, TRUE))</f>
        <v/>
      </c>
    </row>
    <row r="246">
      <c r="A246" s="129" t="n">
        <v>589</v>
      </c>
      <c r="B246" s="130" t="inlineStr">
        <is>
          <t>J C McNeil</t>
        </is>
      </c>
      <c r="C246" s="130" t="inlineStr">
        <is>
          <t>City of Burlington Electric - (VT)</t>
        </is>
      </c>
      <c r="D246" s="129" t="n">
        <v>2548</v>
      </c>
      <c r="E246" s="130" t="inlineStr">
        <is>
          <t>VT</t>
        </is>
      </c>
      <c r="F246" s="130" t="inlineStr">
        <is>
          <t>Electric Utility</t>
        </is>
      </c>
      <c r="G246" s="130" t="inlineStr">
        <is>
          <t>ST</t>
        </is>
      </c>
      <c r="H246" s="130" t="inlineStr">
        <is>
          <t>NG</t>
        </is>
      </c>
      <c r="I246" s="130" t="inlineStr">
        <is>
          <t>NG</t>
        </is>
      </c>
      <c r="J246" s="131" t="n">
        <v>918.792</v>
      </c>
      <c r="K246" s="129" t="n">
        <v>2020</v>
      </c>
      <c r="L246" s="120">
        <f>IF(VLOOKUP(H246,'Cross-Page Data'!$D$4:$F$48,3,FALSE)="natural gas",VLOOKUP(G246,'Cross-Page Data'!$I$4:$J$19,2,FALSE),IF(VLOOKUP(H246,'Cross-Page Data'!$D$4:$F$48,3,FALSE)="solar",IF(G246="PV","solar PV","solar thermal"),IF(VLOOKUP(H246,'Cross-Page Data'!$D$4:$F$48,3,FALSE)="wind",VLOOKUP(G246,'Cross-Page Data'!$I$4:$J$19,2,FALSE),IF(VLOOKUP(H246,'Cross-Page Data'!$D$4:$F$48,3,FALSE)="hydro",VLOOKUP(G246,'Cross-Page Data'!$I$4:$J$19,2,FALSE),VLOOKUP(H246,'Cross-Page Data'!$D$4:$F$48,3,FALSE)))))</f>
        <v/>
      </c>
      <c r="M246" s="120">
        <f>IF(AND($P$2=FALSE,OR(F246="Commercial NAICS Cogen",F246="Industrial NAICS Cogen",F246="NAICS-22 Cogen")),FALSE,IF(AND($P$3=FALSE,OR(F246="Commercial NAICS Cogen",F246="Commercial NAICS Non-Cogen",F246="Industrial NAICS Cogen", F246="industrial NAICS non-Cogen")),FALSE, TRUE))</f>
        <v/>
      </c>
    </row>
    <row r="247">
      <c r="A247" s="129" t="n">
        <v>589</v>
      </c>
      <c r="B247" s="130" t="inlineStr">
        <is>
          <t>J C McNeil</t>
        </is>
      </c>
      <c r="C247" s="130" t="inlineStr">
        <is>
          <t>City of Burlington Electric - (VT)</t>
        </is>
      </c>
      <c r="D247" s="129" t="n">
        <v>2548</v>
      </c>
      <c r="E247" s="130" t="inlineStr">
        <is>
          <t>VT</t>
        </is>
      </c>
      <c r="F247" s="130" t="inlineStr">
        <is>
          <t>Electric Utility</t>
        </is>
      </c>
      <c r="G247" s="130" t="inlineStr">
        <is>
          <t>ST</t>
        </is>
      </c>
      <c r="H247" s="130" t="inlineStr">
        <is>
          <t>WDS</t>
        </is>
      </c>
      <c r="I247" s="130" t="inlineStr">
        <is>
          <t>WWW</t>
        </is>
      </c>
      <c r="J247" s="131" t="n">
        <v>228806.21</v>
      </c>
      <c r="K247" s="129" t="n">
        <v>2020</v>
      </c>
      <c r="L247" s="120">
        <f>IF(VLOOKUP(H247,'Cross-Page Data'!$D$4:$F$48,3,FALSE)="natural gas",VLOOKUP(G247,'Cross-Page Data'!$I$4:$J$19,2,FALSE),IF(VLOOKUP(H247,'Cross-Page Data'!$D$4:$F$48,3,FALSE)="solar",IF(G247="PV","solar PV","solar thermal"),IF(VLOOKUP(H247,'Cross-Page Data'!$D$4:$F$48,3,FALSE)="wind",VLOOKUP(G247,'Cross-Page Data'!$I$4:$J$19,2,FALSE),IF(VLOOKUP(H247,'Cross-Page Data'!$D$4:$F$48,3,FALSE)="hydro",VLOOKUP(G247,'Cross-Page Data'!$I$4:$J$19,2,FALSE),VLOOKUP(H247,'Cross-Page Data'!$D$4:$F$48,3,FALSE)))))</f>
        <v/>
      </c>
      <c r="M247" s="120">
        <f>IF(AND($P$2=FALSE,OR(F247="Commercial NAICS Cogen",F247="Industrial NAICS Cogen",F247="NAICS-22 Cogen")),FALSE,IF(AND($P$3=FALSE,OR(F247="Commercial NAICS Cogen",F247="Commercial NAICS Non-Cogen",F247="Industrial NAICS Cogen", F247="industrial NAICS non-Cogen")),FALSE, TRUE))</f>
        <v/>
      </c>
    </row>
    <row r="248">
      <c r="A248" s="129" t="n">
        <v>594</v>
      </c>
      <c r="B248" s="130" t="inlineStr">
        <is>
          <t>Indian River Generating Station</t>
        </is>
      </c>
      <c r="C248" s="130" t="inlineStr">
        <is>
          <t>Indian River Operations Inc</t>
        </is>
      </c>
      <c r="D248" s="129" t="n">
        <v>9332</v>
      </c>
      <c r="E248" s="130" t="inlineStr">
        <is>
          <t>DE</t>
        </is>
      </c>
      <c r="F248" s="130" t="inlineStr">
        <is>
          <t>NAICS-22 Non-Cogen</t>
        </is>
      </c>
      <c r="G248" s="130" t="inlineStr">
        <is>
          <t>GT</t>
        </is>
      </c>
      <c r="H248" s="130" t="inlineStr">
        <is>
          <t>DFO</t>
        </is>
      </c>
      <c r="I248" s="130" t="inlineStr">
        <is>
          <t>DFO</t>
        </is>
      </c>
      <c r="J248" s="131" t="n">
        <v>589</v>
      </c>
      <c r="K248" s="129" t="n">
        <v>2020</v>
      </c>
      <c r="L248" s="120">
        <f>IF(VLOOKUP(H248,'Cross-Page Data'!$D$4:$F$48,3,FALSE)="natural gas",VLOOKUP(G248,'Cross-Page Data'!$I$4:$J$19,2,FALSE),IF(VLOOKUP(H248,'Cross-Page Data'!$D$4:$F$48,3,FALSE)="solar",IF(G248="PV","solar PV","solar thermal"),IF(VLOOKUP(H248,'Cross-Page Data'!$D$4:$F$48,3,FALSE)="wind",VLOOKUP(G248,'Cross-Page Data'!$I$4:$J$19,2,FALSE),IF(VLOOKUP(H248,'Cross-Page Data'!$D$4:$F$48,3,FALSE)="hydro",VLOOKUP(G248,'Cross-Page Data'!$I$4:$J$19,2,FALSE),VLOOKUP(H248,'Cross-Page Data'!$D$4:$F$48,3,FALSE)))))</f>
        <v/>
      </c>
      <c r="M248" s="120">
        <f>IF(AND($P$2=FALSE,OR(F248="Commercial NAICS Cogen",F248="Industrial NAICS Cogen",F248="NAICS-22 Cogen")),FALSE,IF(AND($P$3=FALSE,OR(F248="Commercial NAICS Cogen",F248="Commercial NAICS Non-Cogen",F248="Industrial NAICS Cogen", F248="industrial NAICS non-Cogen")),FALSE, TRUE))</f>
        <v/>
      </c>
    </row>
    <row r="249">
      <c r="A249" s="129" t="n">
        <v>594</v>
      </c>
      <c r="B249" s="130" t="inlineStr">
        <is>
          <t>Indian River Generating Station</t>
        </is>
      </c>
      <c r="C249" s="130" t="inlineStr">
        <is>
          <t>Indian River Operations Inc</t>
        </is>
      </c>
      <c r="D249" s="129" t="n">
        <v>9332</v>
      </c>
      <c r="E249" s="130" t="inlineStr">
        <is>
          <t>DE</t>
        </is>
      </c>
      <c r="F249" s="130" t="inlineStr">
        <is>
          <t>NAICS-22 Non-Cogen</t>
        </is>
      </c>
      <c r="G249" s="130" t="inlineStr">
        <is>
          <t>GT</t>
        </is>
      </c>
      <c r="H249" s="130" t="inlineStr">
        <is>
          <t>RFO</t>
        </is>
      </c>
      <c r="I249" s="130" t="inlineStr">
        <is>
          <t>RFO</t>
        </is>
      </c>
      <c r="J249" s="131" t="n">
        <v>0</v>
      </c>
      <c r="K249" s="129" t="n">
        <v>2020</v>
      </c>
      <c r="L249" s="120">
        <f>IF(VLOOKUP(H249,'Cross-Page Data'!$D$4:$F$48,3,FALSE)="natural gas",VLOOKUP(G249,'Cross-Page Data'!$I$4:$J$19,2,FALSE),IF(VLOOKUP(H249,'Cross-Page Data'!$D$4:$F$48,3,FALSE)="solar",IF(G249="PV","solar PV","solar thermal"),IF(VLOOKUP(H249,'Cross-Page Data'!$D$4:$F$48,3,FALSE)="wind",VLOOKUP(G249,'Cross-Page Data'!$I$4:$J$19,2,FALSE),IF(VLOOKUP(H249,'Cross-Page Data'!$D$4:$F$48,3,FALSE)="hydro",VLOOKUP(G249,'Cross-Page Data'!$I$4:$J$19,2,FALSE),VLOOKUP(H249,'Cross-Page Data'!$D$4:$F$48,3,FALSE)))))</f>
        <v/>
      </c>
      <c r="M249" s="120">
        <f>IF(AND($P$2=FALSE,OR(F249="Commercial NAICS Cogen",F249="Industrial NAICS Cogen",F249="NAICS-22 Cogen")),FALSE,IF(AND($P$3=FALSE,OR(F249="Commercial NAICS Cogen",F249="Commercial NAICS Non-Cogen",F249="Industrial NAICS Cogen", F249="industrial NAICS non-Cogen")),FALSE, TRUE))</f>
        <v/>
      </c>
    </row>
    <row r="250">
      <c r="A250" s="129" t="n">
        <v>594</v>
      </c>
      <c r="B250" s="130" t="inlineStr">
        <is>
          <t>Indian River Generating Station</t>
        </is>
      </c>
      <c r="C250" s="130" t="inlineStr">
        <is>
          <t>Indian River Operations Inc</t>
        </is>
      </c>
      <c r="D250" s="129" t="n">
        <v>9332</v>
      </c>
      <c r="E250" s="130" t="inlineStr">
        <is>
          <t>DE</t>
        </is>
      </c>
      <c r="F250" s="130" t="inlineStr">
        <is>
          <t>NAICS-22 Non-Cogen</t>
        </is>
      </c>
      <c r="G250" s="130" t="inlineStr">
        <is>
          <t>GT</t>
        </is>
      </c>
      <c r="H250" s="130" t="inlineStr">
        <is>
          <t>SUB</t>
        </is>
      </c>
      <c r="I250" s="130" t="inlineStr">
        <is>
          <t>COL</t>
        </is>
      </c>
      <c r="J250" s="131" t="n">
        <v>0</v>
      </c>
      <c r="K250" s="129" t="n">
        <v>2020</v>
      </c>
      <c r="L250" s="120">
        <f>IF(VLOOKUP(H250,'Cross-Page Data'!$D$4:$F$48,3,FALSE)="natural gas",VLOOKUP(G250,'Cross-Page Data'!$I$4:$J$19,2,FALSE),IF(VLOOKUP(H250,'Cross-Page Data'!$D$4:$F$48,3,FALSE)="solar",IF(G250="PV","solar PV","solar thermal"),IF(VLOOKUP(H250,'Cross-Page Data'!$D$4:$F$48,3,FALSE)="wind",VLOOKUP(G250,'Cross-Page Data'!$I$4:$J$19,2,FALSE),IF(VLOOKUP(H250,'Cross-Page Data'!$D$4:$F$48,3,FALSE)="hydro",VLOOKUP(G250,'Cross-Page Data'!$I$4:$J$19,2,FALSE),VLOOKUP(H250,'Cross-Page Data'!$D$4:$F$48,3,FALSE)))))</f>
        <v/>
      </c>
      <c r="M250" s="120">
        <f>IF(AND($P$2=FALSE,OR(F250="Commercial NAICS Cogen",F250="Industrial NAICS Cogen",F250="NAICS-22 Cogen")),FALSE,IF(AND($P$3=FALSE,OR(F250="Commercial NAICS Cogen",F250="Commercial NAICS Non-Cogen",F250="Industrial NAICS Cogen", F250="industrial NAICS non-Cogen")),FALSE, TRUE))</f>
        <v/>
      </c>
    </row>
    <row r="251">
      <c r="A251" s="129" t="n">
        <v>594</v>
      </c>
      <c r="B251" s="130" t="inlineStr">
        <is>
          <t>Indian River Generating Station</t>
        </is>
      </c>
      <c r="C251" s="130" t="inlineStr">
        <is>
          <t>Indian River Operations Inc</t>
        </is>
      </c>
      <c r="D251" s="129" t="n">
        <v>9332</v>
      </c>
      <c r="E251" s="130" t="inlineStr">
        <is>
          <t>DE</t>
        </is>
      </c>
      <c r="F251" s="130" t="inlineStr">
        <is>
          <t>NAICS-22 Non-Cogen</t>
        </is>
      </c>
      <c r="G251" s="130" t="inlineStr">
        <is>
          <t>ST</t>
        </is>
      </c>
      <c r="H251" s="130" t="inlineStr">
        <is>
          <t>BIT</t>
        </is>
      </c>
      <c r="I251" s="130" t="inlineStr">
        <is>
          <t>COL</t>
        </is>
      </c>
      <c r="J251" s="131" t="n">
        <v>102274.17</v>
      </c>
      <c r="K251" s="129" t="n">
        <v>2020</v>
      </c>
      <c r="L251" s="120">
        <f>IF(VLOOKUP(H251,'Cross-Page Data'!$D$4:$F$48,3,FALSE)="natural gas",VLOOKUP(G251,'Cross-Page Data'!$I$4:$J$19,2,FALSE),IF(VLOOKUP(H251,'Cross-Page Data'!$D$4:$F$48,3,FALSE)="solar",IF(G251="PV","solar PV","solar thermal"),IF(VLOOKUP(H251,'Cross-Page Data'!$D$4:$F$48,3,FALSE)="wind",VLOOKUP(G251,'Cross-Page Data'!$I$4:$J$19,2,FALSE),IF(VLOOKUP(H251,'Cross-Page Data'!$D$4:$F$48,3,FALSE)="hydro",VLOOKUP(G251,'Cross-Page Data'!$I$4:$J$19,2,FALSE),VLOOKUP(H251,'Cross-Page Data'!$D$4:$F$48,3,FALSE)))))</f>
        <v/>
      </c>
      <c r="M251" s="120">
        <f>IF(AND($P$2=FALSE,OR(F251="Commercial NAICS Cogen",F251="Industrial NAICS Cogen",F251="NAICS-22 Cogen")),FALSE,IF(AND($P$3=FALSE,OR(F251="Commercial NAICS Cogen",F251="Commercial NAICS Non-Cogen",F251="Industrial NAICS Cogen", F251="industrial NAICS non-Cogen")),FALSE, TRUE))</f>
        <v/>
      </c>
    </row>
    <row r="252">
      <c r="A252" s="129" t="n">
        <v>594</v>
      </c>
      <c r="B252" s="130" t="inlineStr">
        <is>
          <t>Indian River Generating Station</t>
        </is>
      </c>
      <c r="C252" s="130" t="inlineStr">
        <is>
          <t>Indian River Operations Inc</t>
        </is>
      </c>
      <c r="D252" s="129" t="n">
        <v>9332</v>
      </c>
      <c r="E252" s="130" t="inlineStr">
        <is>
          <t>DE</t>
        </is>
      </c>
      <c r="F252" s="130" t="inlineStr">
        <is>
          <t>NAICS-22 Non-Cogen</t>
        </is>
      </c>
      <c r="G252" s="130" t="inlineStr">
        <is>
          <t>ST</t>
        </is>
      </c>
      <c r="H252" s="130" t="inlineStr">
        <is>
          <t>DFO</t>
        </is>
      </c>
      <c r="I252" s="130" t="inlineStr">
        <is>
          <t>DFO</t>
        </is>
      </c>
      <c r="J252" s="131" t="n">
        <v>3113.832</v>
      </c>
      <c r="K252" s="129" t="n">
        <v>2020</v>
      </c>
      <c r="L252" s="120">
        <f>IF(VLOOKUP(H252,'Cross-Page Data'!$D$4:$F$48,3,FALSE)="natural gas",VLOOKUP(G252,'Cross-Page Data'!$I$4:$J$19,2,FALSE),IF(VLOOKUP(H252,'Cross-Page Data'!$D$4:$F$48,3,FALSE)="solar",IF(G252="PV","solar PV","solar thermal"),IF(VLOOKUP(H252,'Cross-Page Data'!$D$4:$F$48,3,FALSE)="wind",VLOOKUP(G252,'Cross-Page Data'!$I$4:$J$19,2,FALSE),IF(VLOOKUP(H252,'Cross-Page Data'!$D$4:$F$48,3,FALSE)="hydro",VLOOKUP(G252,'Cross-Page Data'!$I$4:$J$19,2,FALSE),VLOOKUP(H252,'Cross-Page Data'!$D$4:$F$48,3,FALSE)))))</f>
        <v/>
      </c>
      <c r="M252" s="120">
        <f>IF(AND($P$2=FALSE,OR(F252="Commercial NAICS Cogen",F252="Industrial NAICS Cogen",F252="NAICS-22 Cogen")),FALSE,IF(AND($P$3=FALSE,OR(F252="Commercial NAICS Cogen",F252="Commercial NAICS Non-Cogen",F252="Industrial NAICS Cogen", F252="industrial NAICS non-Cogen")),FALSE, TRUE))</f>
        <v/>
      </c>
    </row>
    <row r="253">
      <c r="A253" s="129" t="n">
        <v>594</v>
      </c>
      <c r="B253" s="130" t="inlineStr">
        <is>
          <t>Indian River Generating Station</t>
        </is>
      </c>
      <c r="C253" s="130" t="inlineStr">
        <is>
          <t>Indian River Operations Inc</t>
        </is>
      </c>
      <c r="D253" s="129" t="n">
        <v>9332</v>
      </c>
      <c r="E253" s="130" t="inlineStr">
        <is>
          <t>DE</t>
        </is>
      </c>
      <c r="F253" s="130" t="inlineStr">
        <is>
          <t>NAICS-22 Non-Cogen</t>
        </is>
      </c>
      <c r="G253" s="130" t="inlineStr">
        <is>
          <t>ST</t>
        </is>
      </c>
      <c r="H253" s="130" t="inlineStr">
        <is>
          <t>RFO</t>
        </is>
      </c>
      <c r="I253" s="130" t="inlineStr">
        <is>
          <t>RFO</t>
        </is>
      </c>
      <c r="J253" s="131" t="n">
        <v>0</v>
      </c>
      <c r="K253" s="129" t="n">
        <v>2020</v>
      </c>
      <c r="L253" s="120">
        <f>IF(VLOOKUP(H253,'Cross-Page Data'!$D$4:$F$48,3,FALSE)="natural gas",VLOOKUP(G253,'Cross-Page Data'!$I$4:$J$19,2,FALSE),IF(VLOOKUP(H253,'Cross-Page Data'!$D$4:$F$48,3,FALSE)="solar",IF(G253="PV","solar PV","solar thermal"),IF(VLOOKUP(H253,'Cross-Page Data'!$D$4:$F$48,3,FALSE)="wind",VLOOKUP(G253,'Cross-Page Data'!$I$4:$J$19,2,FALSE),IF(VLOOKUP(H253,'Cross-Page Data'!$D$4:$F$48,3,FALSE)="hydro",VLOOKUP(G253,'Cross-Page Data'!$I$4:$J$19,2,FALSE),VLOOKUP(H253,'Cross-Page Data'!$D$4:$F$48,3,FALSE)))))</f>
        <v/>
      </c>
      <c r="M253" s="120">
        <f>IF(AND($P$2=FALSE,OR(F253="Commercial NAICS Cogen",F253="Industrial NAICS Cogen",F253="NAICS-22 Cogen")),FALSE,IF(AND($P$3=FALSE,OR(F253="Commercial NAICS Cogen",F253="Commercial NAICS Non-Cogen",F253="Industrial NAICS Cogen", F253="industrial NAICS non-Cogen")),FALSE, TRUE))</f>
        <v/>
      </c>
    </row>
    <row r="254">
      <c r="A254" s="129" t="n">
        <v>594</v>
      </c>
      <c r="B254" s="130" t="inlineStr">
        <is>
          <t>Indian River Generating Station</t>
        </is>
      </c>
      <c r="C254" s="130" t="inlineStr">
        <is>
          <t>Indian River Operations Inc</t>
        </is>
      </c>
      <c r="D254" s="129" t="n">
        <v>9332</v>
      </c>
      <c r="E254" s="130" t="inlineStr">
        <is>
          <t>DE</t>
        </is>
      </c>
      <c r="F254" s="130" t="inlineStr">
        <is>
          <t>NAICS-22 Non-Cogen</t>
        </is>
      </c>
      <c r="G254" s="130" t="inlineStr">
        <is>
          <t>ST</t>
        </is>
      </c>
      <c r="H254" s="130" t="inlineStr">
        <is>
          <t>SUB</t>
        </is>
      </c>
      <c r="I254" s="130" t="inlineStr">
        <is>
          <t>COL</t>
        </is>
      </c>
      <c r="J254" s="131" t="n">
        <v>0</v>
      </c>
      <c r="K254" s="129" t="n">
        <v>2020</v>
      </c>
      <c r="L254" s="120">
        <f>IF(VLOOKUP(H254,'Cross-Page Data'!$D$4:$F$48,3,FALSE)="natural gas",VLOOKUP(G254,'Cross-Page Data'!$I$4:$J$19,2,FALSE),IF(VLOOKUP(H254,'Cross-Page Data'!$D$4:$F$48,3,FALSE)="solar",IF(G254="PV","solar PV","solar thermal"),IF(VLOOKUP(H254,'Cross-Page Data'!$D$4:$F$48,3,FALSE)="wind",VLOOKUP(G254,'Cross-Page Data'!$I$4:$J$19,2,FALSE),IF(VLOOKUP(H254,'Cross-Page Data'!$D$4:$F$48,3,FALSE)="hydro",VLOOKUP(G254,'Cross-Page Data'!$I$4:$J$19,2,FALSE),VLOOKUP(H254,'Cross-Page Data'!$D$4:$F$48,3,FALSE)))))</f>
        <v/>
      </c>
      <c r="M254" s="120">
        <f>IF(AND($P$2=FALSE,OR(F254="Commercial NAICS Cogen",F254="Industrial NAICS Cogen",F254="NAICS-22 Cogen")),FALSE,IF(AND($P$3=FALSE,OR(F254="Commercial NAICS Cogen",F254="Commercial NAICS Non-Cogen",F254="Industrial NAICS Cogen", F254="industrial NAICS non-Cogen")),FALSE, TRUE))</f>
        <v/>
      </c>
    </row>
    <row r="255">
      <c r="A255" s="129" t="n">
        <v>602</v>
      </c>
      <c r="B255" s="130" t="inlineStr">
        <is>
          <t>Brandon Shores</t>
        </is>
      </c>
      <c r="C255" s="130" t="inlineStr">
        <is>
          <t>Brandon Shores LLC</t>
        </is>
      </c>
      <c r="D255" s="129" t="n">
        <v>60421</v>
      </c>
      <c r="E255" s="130" t="inlineStr">
        <is>
          <t>MD</t>
        </is>
      </c>
      <c r="F255" s="130" t="inlineStr">
        <is>
          <t>NAICS-22 Non-Cogen</t>
        </is>
      </c>
      <c r="G255" s="130" t="inlineStr">
        <is>
          <t>ST</t>
        </is>
      </c>
      <c r="H255" s="130" t="inlineStr">
        <is>
          <t>BIT</t>
        </is>
      </c>
      <c r="I255" s="130" t="inlineStr">
        <is>
          <t>COL</t>
        </is>
      </c>
      <c r="J255" s="131" t="n">
        <v>929925.38</v>
      </c>
      <c r="K255" s="129" t="n">
        <v>2020</v>
      </c>
      <c r="L255" s="120">
        <f>IF(VLOOKUP(H255,'Cross-Page Data'!$D$4:$F$48,3,FALSE)="natural gas",VLOOKUP(G255,'Cross-Page Data'!$I$4:$J$19,2,FALSE),IF(VLOOKUP(H255,'Cross-Page Data'!$D$4:$F$48,3,FALSE)="solar",IF(G255="PV","solar PV","solar thermal"),IF(VLOOKUP(H255,'Cross-Page Data'!$D$4:$F$48,3,FALSE)="wind",VLOOKUP(G255,'Cross-Page Data'!$I$4:$J$19,2,FALSE),IF(VLOOKUP(H255,'Cross-Page Data'!$D$4:$F$48,3,FALSE)="hydro",VLOOKUP(G255,'Cross-Page Data'!$I$4:$J$19,2,FALSE),VLOOKUP(H255,'Cross-Page Data'!$D$4:$F$48,3,FALSE)))))</f>
        <v/>
      </c>
      <c r="M255" s="120">
        <f>IF(AND($P$2=FALSE,OR(F255="Commercial NAICS Cogen",F255="Industrial NAICS Cogen",F255="NAICS-22 Cogen")),FALSE,IF(AND($P$3=FALSE,OR(F255="Commercial NAICS Cogen",F255="Commercial NAICS Non-Cogen",F255="Industrial NAICS Cogen", F255="industrial NAICS non-Cogen")),FALSE, TRUE))</f>
        <v/>
      </c>
    </row>
    <row r="256">
      <c r="A256" s="129" t="n">
        <v>602</v>
      </c>
      <c r="B256" s="130" t="inlineStr">
        <is>
          <t>Brandon Shores</t>
        </is>
      </c>
      <c r="C256" s="130" t="inlineStr">
        <is>
          <t>Brandon Shores LLC</t>
        </is>
      </c>
      <c r="D256" s="129" t="n">
        <v>60421</v>
      </c>
      <c r="E256" s="130" t="inlineStr">
        <is>
          <t>MD</t>
        </is>
      </c>
      <c r="F256" s="130" t="inlineStr">
        <is>
          <t>NAICS-22 Non-Cogen</t>
        </is>
      </c>
      <c r="G256" s="130" t="inlineStr">
        <is>
          <t>ST</t>
        </is>
      </c>
      <c r="H256" s="130" t="inlineStr">
        <is>
          <t>DFO</t>
        </is>
      </c>
      <c r="I256" s="130" t="inlineStr">
        <is>
          <t>DFO</t>
        </is>
      </c>
      <c r="J256" s="131" t="n">
        <v>21126.623</v>
      </c>
      <c r="K256" s="129" t="n">
        <v>2020</v>
      </c>
      <c r="L256" s="120">
        <f>IF(VLOOKUP(H256,'Cross-Page Data'!$D$4:$F$48,3,FALSE)="natural gas",VLOOKUP(G256,'Cross-Page Data'!$I$4:$J$19,2,FALSE),IF(VLOOKUP(H256,'Cross-Page Data'!$D$4:$F$48,3,FALSE)="solar",IF(G256="PV","solar PV","solar thermal"),IF(VLOOKUP(H256,'Cross-Page Data'!$D$4:$F$48,3,FALSE)="wind",VLOOKUP(G256,'Cross-Page Data'!$I$4:$J$19,2,FALSE),IF(VLOOKUP(H256,'Cross-Page Data'!$D$4:$F$48,3,FALSE)="hydro",VLOOKUP(G256,'Cross-Page Data'!$I$4:$J$19,2,FALSE),VLOOKUP(H256,'Cross-Page Data'!$D$4:$F$48,3,FALSE)))))</f>
        <v/>
      </c>
      <c r="M256" s="120">
        <f>IF(AND($P$2=FALSE,OR(F256="Commercial NAICS Cogen",F256="Industrial NAICS Cogen",F256="NAICS-22 Cogen")),FALSE,IF(AND($P$3=FALSE,OR(F256="Commercial NAICS Cogen",F256="Commercial NAICS Non-Cogen",F256="Industrial NAICS Cogen", F256="industrial NAICS non-Cogen")),FALSE, TRUE))</f>
        <v/>
      </c>
    </row>
    <row r="257">
      <c r="A257" s="129" t="n">
        <v>602</v>
      </c>
      <c r="B257" s="130" t="inlineStr">
        <is>
          <t>Brandon Shores</t>
        </is>
      </c>
      <c r="C257" s="130" t="inlineStr">
        <is>
          <t>Brandon Shores LLC</t>
        </is>
      </c>
      <c r="D257" s="129" t="n">
        <v>60421</v>
      </c>
      <c r="E257" s="130" t="inlineStr">
        <is>
          <t>MD</t>
        </is>
      </c>
      <c r="F257" s="130" t="inlineStr">
        <is>
          <t>NAICS-22 Non-Cogen</t>
        </is>
      </c>
      <c r="G257" s="130" t="inlineStr">
        <is>
          <t>ST</t>
        </is>
      </c>
      <c r="H257" s="130" t="inlineStr">
        <is>
          <t>RC</t>
        </is>
      </c>
      <c r="I257" s="130" t="inlineStr">
        <is>
          <t>COL</t>
        </is>
      </c>
      <c r="J257" s="131" t="n">
        <v>0</v>
      </c>
      <c r="K257" s="129" t="n">
        <v>2020</v>
      </c>
      <c r="L257" s="120">
        <f>IF(VLOOKUP(H257,'Cross-Page Data'!$D$4:$F$48,3,FALSE)="natural gas",VLOOKUP(G257,'Cross-Page Data'!$I$4:$J$19,2,FALSE),IF(VLOOKUP(H257,'Cross-Page Data'!$D$4:$F$48,3,FALSE)="solar",IF(G257="PV","solar PV","solar thermal"),IF(VLOOKUP(H257,'Cross-Page Data'!$D$4:$F$48,3,FALSE)="wind",VLOOKUP(G257,'Cross-Page Data'!$I$4:$J$19,2,FALSE),IF(VLOOKUP(H257,'Cross-Page Data'!$D$4:$F$48,3,FALSE)="hydro",VLOOKUP(G257,'Cross-Page Data'!$I$4:$J$19,2,FALSE),VLOOKUP(H257,'Cross-Page Data'!$D$4:$F$48,3,FALSE)))))</f>
        <v/>
      </c>
      <c r="M257" s="120">
        <f>IF(AND($P$2=FALSE,OR(F257="Commercial NAICS Cogen",F257="Industrial NAICS Cogen",F257="NAICS-22 Cogen")),FALSE,IF(AND($P$3=FALSE,OR(F257="Commercial NAICS Cogen",F257="Commercial NAICS Non-Cogen",F257="Industrial NAICS Cogen", F257="industrial NAICS non-Cogen")),FALSE, TRUE))</f>
        <v/>
      </c>
    </row>
    <row r="258">
      <c r="A258" s="129" t="n">
        <v>607</v>
      </c>
      <c r="B258" s="130" t="inlineStr">
        <is>
          <t>Fredonia</t>
        </is>
      </c>
      <c r="C258" s="130" t="inlineStr">
        <is>
          <t>Puget Sound Energy Inc</t>
        </is>
      </c>
      <c r="D258" s="129" t="n">
        <v>15500</v>
      </c>
      <c r="E258" s="130" t="inlineStr">
        <is>
          <t>WA</t>
        </is>
      </c>
      <c r="F258" s="130" t="inlineStr">
        <is>
          <t>Electric Utility</t>
        </is>
      </c>
      <c r="G258" s="130" t="inlineStr">
        <is>
          <t>GT</t>
        </is>
      </c>
      <c r="H258" s="130" t="inlineStr">
        <is>
          <t>DFO</t>
        </is>
      </c>
      <c r="I258" s="130" t="inlineStr">
        <is>
          <t>DFO</t>
        </is>
      </c>
      <c r="J258" s="131" t="n">
        <v>3179.281</v>
      </c>
      <c r="K258" s="129" t="n">
        <v>2020</v>
      </c>
      <c r="L258" s="120">
        <f>IF(VLOOKUP(H258,'Cross-Page Data'!$D$4:$F$48,3,FALSE)="natural gas",VLOOKUP(G258,'Cross-Page Data'!$I$4:$J$19,2,FALSE),IF(VLOOKUP(H258,'Cross-Page Data'!$D$4:$F$48,3,FALSE)="solar",IF(G258="PV","solar PV","solar thermal"),IF(VLOOKUP(H258,'Cross-Page Data'!$D$4:$F$48,3,FALSE)="wind",VLOOKUP(G258,'Cross-Page Data'!$I$4:$J$19,2,FALSE),IF(VLOOKUP(H258,'Cross-Page Data'!$D$4:$F$48,3,FALSE)="hydro",VLOOKUP(G258,'Cross-Page Data'!$I$4:$J$19,2,FALSE),VLOOKUP(H258,'Cross-Page Data'!$D$4:$F$48,3,FALSE)))))</f>
        <v/>
      </c>
      <c r="M258" s="120">
        <f>IF(AND($P$2=FALSE,OR(F258="Commercial NAICS Cogen",F258="Industrial NAICS Cogen",F258="NAICS-22 Cogen")),FALSE,IF(AND($P$3=FALSE,OR(F258="Commercial NAICS Cogen",F258="Commercial NAICS Non-Cogen",F258="Industrial NAICS Cogen", F258="industrial NAICS non-Cogen")),FALSE, TRUE))</f>
        <v/>
      </c>
    </row>
    <row r="259">
      <c r="A259" s="129" t="n">
        <v>607</v>
      </c>
      <c r="B259" s="130" t="inlineStr">
        <is>
          <t>Fredonia</t>
        </is>
      </c>
      <c r="C259" s="130" t="inlineStr">
        <is>
          <t>Puget Sound Energy Inc</t>
        </is>
      </c>
      <c r="D259" s="129" t="n">
        <v>15500</v>
      </c>
      <c r="E259" s="130" t="inlineStr">
        <is>
          <t>WA</t>
        </is>
      </c>
      <c r="F259" s="130" t="inlineStr">
        <is>
          <t>Electric Utility</t>
        </is>
      </c>
      <c r="G259" s="130" t="inlineStr">
        <is>
          <t>GT</t>
        </is>
      </c>
      <c r="H259" s="130" t="inlineStr">
        <is>
          <t>NG</t>
        </is>
      </c>
      <c r="I259" s="130" t="inlineStr">
        <is>
          <t>NG</t>
        </is>
      </c>
      <c r="J259" s="131" t="n">
        <v>192134.72</v>
      </c>
      <c r="K259" s="129" t="n">
        <v>2020</v>
      </c>
      <c r="L259" s="120">
        <f>IF(VLOOKUP(H259,'Cross-Page Data'!$D$4:$F$48,3,FALSE)="natural gas",VLOOKUP(G259,'Cross-Page Data'!$I$4:$J$19,2,FALSE),IF(VLOOKUP(H259,'Cross-Page Data'!$D$4:$F$48,3,FALSE)="solar",IF(G259="PV","solar PV","solar thermal"),IF(VLOOKUP(H259,'Cross-Page Data'!$D$4:$F$48,3,FALSE)="wind",VLOOKUP(G259,'Cross-Page Data'!$I$4:$J$19,2,FALSE),IF(VLOOKUP(H259,'Cross-Page Data'!$D$4:$F$48,3,FALSE)="hydro",VLOOKUP(G259,'Cross-Page Data'!$I$4:$J$19,2,FALSE),VLOOKUP(H259,'Cross-Page Data'!$D$4:$F$48,3,FALSE)))))</f>
        <v/>
      </c>
      <c r="M259" s="120">
        <f>IF(AND($P$2=FALSE,OR(F259="Commercial NAICS Cogen",F259="Industrial NAICS Cogen",F259="NAICS-22 Cogen")),FALSE,IF(AND($P$3=FALSE,OR(F259="Commercial NAICS Cogen",F259="Commercial NAICS Non-Cogen",F259="Industrial NAICS Cogen", F259="industrial NAICS non-Cogen")),FALSE, TRUE))</f>
        <v/>
      </c>
    </row>
    <row r="260">
      <c r="A260" s="129" t="n">
        <v>609</v>
      </c>
      <c r="B260" s="130" t="inlineStr">
        <is>
          <t>Cape Canaveral</t>
        </is>
      </c>
      <c r="C260" s="130" t="inlineStr">
        <is>
          <t>Florida Power &amp; Light Co</t>
        </is>
      </c>
      <c r="D260" s="129" t="n">
        <v>6452</v>
      </c>
      <c r="E260" s="130" t="inlineStr">
        <is>
          <t>FL</t>
        </is>
      </c>
      <c r="F260" s="130" t="inlineStr">
        <is>
          <t>Electric Utility</t>
        </is>
      </c>
      <c r="G260" s="130" t="inlineStr">
        <is>
          <t>CA</t>
        </is>
      </c>
      <c r="H260" s="130" t="inlineStr">
        <is>
          <t>DFO</t>
        </is>
      </c>
      <c r="I260" s="130" t="inlineStr">
        <is>
          <t>DFO</t>
        </is>
      </c>
      <c r="J260" s="131" t="n">
        <v>2742.392</v>
      </c>
      <c r="K260" s="129" t="n">
        <v>2020</v>
      </c>
      <c r="L260" s="120">
        <f>IF(VLOOKUP(H260,'Cross-Page Data'!$D$4:$F$48,3,FALSE)="natural gas",VLOOKUP(G260,'Cross-Page Data'!$I$4:$J$19,2,FALSE),IF(VLOOKUP(H260,'Cross-Page Data'!$D$4:$F$48,3,FALSE)="solar",IF(G260="PV","solar PV","solar thermal"),IF(VLOOKUP(H260,'Cross-Page Data'!$D$4:$F$48,3,FALSE)="wind",VLOOKUP(G260,'Cross-Page Data'!$I$4:$J$19,2,FALSE),IF(VLOOKUP(H260,'Cross-Page Data'!$D$4:$F$48,3,FALSE)="hydro",VLOOKUP(G260,'Cross-Page Data'!$I$4:$J$19,2,FALSE),VLOOKUP(H260,'Cross-Page Data'!$D$4:$F$48,3,FALSE)))))</f>
        <v/>
      </c>
      <c r="M260" s="120">
        <f>IF(AND($P$2=FALSE,OR(F260="Commercial NAICS Cogen",F260="Industrial NAICS Cogen",F260="NAICS-22 Cogen")),FALSE,IF(AND($P$3=FALSE,OR(F260="Commercial NAICS Cogen",F260="Commercial NAICS Non-Cogen",F260="Industrial NAICS Cogen", F260="industrial NAICS non-Cogen")),FALSE, TRUE))</f>
        <v/>
      </c>
    </row>
    <row r="261">
      <c r="A261" s="129" t="n">
        <v>609</v>
      </c>
      <c r="B261" s="130" t="inlineStr">
        <is>
          <t>Cape Canaveral</t>
        </is>
      </c>
      <c r="C261" s="130" t="inlineStr">
        <is>
          <t>Florida Power &amp; Light Co</t>
        </is>
      </c>
      <c r="D261" s="129" t="n">
        <v>6452</v>
      </c>
      <c r="E261" s="130" t="inlineStr">
        <is>
          <t>FL</t>
        </is>
      </c>
      <c r="F261" s="130" t="inlineStr">
        <is>
          <t>Electric Utility</t>
        </is>
      </c>
      <c r="G261" s="130" t="inlineStr">
        <is>
          <t>CA</t>
        </is>
      </c>
      <c r="H261" s="130" t="inlineStr">
        <is>
          <t>NG</t>
        </is>
      </c>
      <c r="I261" s="130" t="inlineStr">
        <is>
          <t>NG</t>
        </is>
      </c>
      <c r="J261" s="131" t="n">
        <v>1306019.6</v>
      </c>
      <c r="K261" s="129" t="n">
        <v>2020</v>
      </c>
      <c r="L261" s="120">
        <f>IF(VLOOKUP(H261,'Cross-Page Data'!$D$4:$F$48,3,FALSE)="natural gas",VLOOKUP(G261,'Cross-Page Data'!$I$4:$J$19,2,FALSE),IF(VLOOKUP(H261,'Cross-Page Data'!$D$4:$F$48,3,FALSE)="solar",IF(G261="PV","solar PV","solar thermal"),IF(VLOOKUP(H261,'Cross-Page Data'!$D$4:$F$48,3,FALSE)="wind",VLOOKUP(G261,'Cross-Page Data'!$I$4:$J$19,2,FALSE),IF(VLOOKUP(H261,'Cross-Page Data'!$D$4:$F$48,3,FALSE)="hydro",VLOOKUP(G261,'Cross-Page Data'!$I$4:$J$19,2,FALSE),VLOOKUP(H261,'Cross-Page Data'!$D$4:$F$48,3,FALSE)))))</f>
        <v/>
      </c>
      <c r="M261" s="120">
        <f>IF(AND($P$2=FALSE,OR(F261="Commercial NAICS Cogen",F261="Industrial NAICS Cogen",F261="NAICS-22 Cogen")),FALSE,IF(AND($P$3=FALSE,OR(F261="Commercial NAICS Cogen",F261="Commercial NAICS Non-Cogen",F261="Industrial NAICS Cogen", F261="industrial NAICS non-Cogen")),FALSE, TRUE))</f>
        <v/>
      </c>
    </row>
    <row r="262">
      <c r="A262" s="129" t="n">
        <v>609</v>
      </c>
      <c r="B262" s="130" t="inlineStr">
        <is>
          <t>Cape Canaveral</t>
        </is>
      </c>
      <c r="C262" s="130" t="inlineStr">
        <is>
          <t>Florida Power &amp; Light Co</t>
        </is>
      </c>
      <c r="D262" s="129" t="n">
        <v>6452</v>
      </c>
      <c r="E262" s="130" t="inlineStr">
        <is>
          <t>FL</t>
        </is>
      </c>
      <c r="F262" s="130" t="inlineStr">
        <is>
          <t>Electric Utility</t>
        </is>
      </c>
      <c r="G262" s="130" t="inlineStr">
        <is>
          <t>CT</t>
        </is>
      </c>
      <c r="H262" s="130" t="inlineStr">
        <is>
          <t>DFO</t>
        </is>
      </c>
      <c r="I262" s="130" t="inlineStr">
        <is>
          <t>DFO</t>
        </is>
      </c>
      <c r="J262" s="131" t="n">
        <v>11119.281</v>
      </c>
      <c r="K262" s="129" t="n">
        <v>2020</v>
      </c>
      <c r="L262" s="120">
        <f>IF(VLOOKUP(H262,'Cross-Page Data'!$D$4:$F$48,3,FALSE)="natural gas",VLOOKUP(G262,'Cross-Page Data'!$I$4:$J$19,2,FALSE),IF(VLOOKUP(H262,'Cross-Page Data'!$D$4:$F$48,3,FALSE)="solar",IF(G262="PV","solar PV","solar thermal"),IF(VLOOKUP(H262,'Cross-Page Data'!$D$4:$F$48,3,FALSE)="wind",VLOOKUP(G262,'Cross-Page Data'!$I$4:$J$19,2,FALSE),IF(VLOOKUP(H262,'Cross-Page Data'!$D$4:$F$48,3,FALSE)="hydro",VLOOKUP(G262,'Cross-Page Data'!$I$4:$J$19,2,FALSE),VLOOKUP(H262,'Cross-Page Data'!$D$4:$F$48,3,FALSE)))))</f>
        <v/>
      </c>
      <c r="M262" s="120">
        <f>IF(AND($P$2=FALSE,OR(F262="Commercial NAICS Cogen",F262="Industrial NAICS Cogen",F262="NAICS-22 Cogen")),FALSE,IF(AND($P$3=FALSE,OR(F262="Commercial NAICS Cogen",F262="Commercial NAICS Non-Cogen",F262="Industrial NAICS Cogen", F262="industrial NAICS non-Cogen")),FALSE, TRUE))</f>
        <v/>
      </c>
    </row>
    <row r="263">
      <c r="A263" s="129" t="n">
        <v>609</v>
      </c>
      <c r="B263" s="130" t="inlineStr">
        <is>
          <t>Cape Canaveral</t>
        </is>
      </c>
      <c r="C263" s="130" t="inlineStr">
        <is>
          <t>Florida Power &amp; Light Co</t>
        </is>
      </c>
      <c r="D263" s="129" t="n">
        <v>6452</v>
      </c>
      <c r="E263" s="130" t="inlineStr">
        <is>
          <t>FL</t>
        </is>
      </c>
      <c r="F263" s="130" t="inlineStr">
        <is>
          <t>Electric Utility</t>
        </is>
      </c>
      <c r="G263" s="130" t="inlineStr">
        <is>
          <t>CT</t>
        </is>
      </c>
      <c r="H263" s="130" t="inlineStr">
        <is>
          <t>NG</t>
        </is>
      </c>
      <c r="I263" s="130" t="inlineStr">
        <is>
          <t>NG</t>
        </is>
      </c>
      <c r="J263" s="131" t="n">
        <v>5058475.7</v>
      </c>
      <c r="K263" s="129" t="n">
        <v>2020</v>
      </c>
      <c r="L263" s="120">
        <f>IF(VLOOKUP(H263,'Cross-Page Data'!$D$4:$F$48,3,FALSE)="natural gas",VLOOKUP(G263,'Cross-Page Data'!$I$4:$J$19,2,FALSE),IF(VLOOKUP(H263,'Cross-Page Data'!$D$4:$F$48,3,FALSE)="solar",IF(G263="PV","solar PV","solar thermal"),IF(VLOOKUP(H263,'Cross-Page Data'!$D$4:$F$48,3,FALSE)="wind",VLOOKUP(G263,'Cross-Page Data'!$I$4:$J$19,2,FALSE),IF(VLOOKUP(H263,'Cross-Page Data'!$D$4:$F$48,3,FALSE)="hydro",VLOOKUP(G263,'Cross-Page Data'!$I$4:$J$19,2,FALSE),VLOOKUP(H263,'Cross-Page Data'!$D$4:$F$48,3,FALSE)))))</f>
        <v/>
      </c>
      <c r="M263" s="120">
        <f>IF(AND($P$2=FALSE,OR(F263="Commercial NAICS Cogen",F263="Industrial NAICS Cogen",F263="NAICS-22 Cogen")),FALSE,IF(AND($P$3=FALSE,OR(F263="Commercial NAICS Cogen",F263="Commercial NAICS Non-Cogen",F263="Industrial NAICS Cogen", F263="industrial NAICS non-Cogen")),FALSE, TRUE))</f>
        <v/>
      </c>
    </row>
    <row r="264">
      <c r="A264" s="129" t="n">
        <v>612</v>
      </c>
      <c r="B264" s="130" t="inlineStr">
        <is>
          <t>Fort Myers</t>
        </is>
      </c>
      <c r="C264" s="130" t="inlineStr">
        <is>
          <t>Florida Power &amp; Light Co</t>
        </is>
      </c>
      <c r="D264" s="129" t="n">
        <v>6452</v>
      </c>
      <c r="E264" s="130" t="inlineStr">
        <is>
          <t>FL</t>
        </is>
      </c>
      <c r="F264" s="130" t="inlineStr">
        <is>
          <t>Electric Utility</t>
        </is>
      </c>
      <c r="G264" s="130" t="inlineStr">
        <is>
          <t>CA</t>
        </is>
      </c>
      <c r="H264" s="130" t="inlineStr">
        <is>
          <t>DFO</t>
        </is>
      </c>
      <c r="I264" s="130" t="inlineStr">
        <is>
          <t>DFO</t>
        </is>
      </c>
      <c r="J264" s="131" t="n">
        <v>0</v>
      </c>
      <c r="K264" s="129" t="n">
        <v>2020</v>
      </c>
      <c r="L264" s="120">
        <f>IF(VLOOKUP(H264,'Cross-Page Data'!$D$4:$F$48,3,FALSE)="natural gas",VLOOKUP(G264,'Cross-Page Data'!$I$4:$J$19,2,FALSE),IF(VLOOKUP(H264,'Cross-Page Data'!$D$4:$F$48,3,FALSE)="solar",IF(G264="PV","solar PV","solar thermal"),IF(VLOOKUP(H264,'Cross-Page Data'!$D$4:$F$48,3,FALSE)="wind",VLOOKUP(G264,'Cross-Page Data'!$I$4:$J$19,2,FALSE),IF(VLOOKUP(H264,'Cross-Page Data'!$D$4:$F$48,3,FALSE)="hydro",VLOOKUP(G264,'Cross-Page Data'!$I$4:$J$19,2,FALSE),VLOOKUP(H264,'Cross-Page Data'!$D$4:$F$48,3,FALSE)))))</f>
        <v/>
      </c>
      <c r="M264" s="120">
        <f>IF(AND($P$2=FALSE,OR(F264="Commercial NAICS Cogen",F264="Industrial NAICS Cogen",F264="NAICS-22 Cogen")),FALSE,IF(AND($P$3=FALSE,OR(F264="Commercial NAICS Cogen",F264="Commercial NAICS Non-Cogen",F264="Industrial NAICS Cogen", F264="industrial NAICS non-Cogen")),FALSE, TRUE))</f>
        <v/>
      </c>
    </row>
    <row r="265">
      <c r="A265" s="129" t="n">
        <v>612</v>
      </c>
      <c r="B265" s="130" t="inlineStr">
        <is>
          <t>Fort Myers</t>
        </is>
      </c>
      <c r="C265" s="130" t="inlineStr">
        <is>
          <t>Florida Power &amp; Light Co</t>
        </is>
      </c>
      <c r="D265" s="129" t="n">
        <v>6452</v>
      </c>
      <c r="E265" s="130" t="inlineStr">
        <is>
          <t>FL</t>
        </is>
      </c>
      <c r="F265" s="130" t="inlineStr">
        <is>
          <t>Electric Utility</t>
        </is>
      </c>
      <c r="G265" s="130" t="inlineStr">
        <is>
          <t>CA</t>
        </is>
      </c>
      <c r="H265" s="130" t="inlineStr">
        <is>
          <t>NG</t>
        </is>
      </c>
      <c r="I265" s="130" t="inlineStr">
        <is>
          <t>NG</t>
        </is>
      </c>
      <c r="J265" s="131" t="n">
        <v>3283166</v>
      </c>
      <c r="K265" s="129" t="n">
        <v>2020</v>
      </c>
      <c r="L265" s="120">
        <f>IF(VLOOKUP(H265,'Cross-Page Data'!$D$4:$F$48,3,FALSE)="natural gas",VLOOKUP(G265,'Cross-Page Data'!$I$4:$J$19,2,FALSE),IF(VLOOKUP(H265,'Cross-Page Data'!$D$4:$F$48,3,FALSE)="solar",IF(G265="PV","solar PV","solar thermal"),IF(VLOOKUP(H265,'Cross-Page Data'!$D$4:$F$48,3,FALSE)="wind",VLOOKUP(G265,'Cross-Page Data'!$I$4:$J$19,2,FALSE),IF(VLOOKUP(H265,'Cross-Page Data'!$D$4:$F$48,3,FALSE)="hydro",VLOOKUP(G265,'Cross-Page Data'!$I$4:$J$19,2,FALSE),VLOOKUP(H265,'Cross-Page Data'!$D$4:$F$48,3,FALSE)))))</f>
        <v/>
      </c>
      <c r="M265" s="120">
        <f>IF(AND($P$2=FALSE,OR(F265="Commercial NAICS Cogen",F265="Industrial NAICS Cogen",F265="NAICS-22 Cogen")),FALSE,IF(AND($P$3=FALSE,OR(F265="Commercial NAICS Cogen",F265="Commercial NAICS Non-Cogen",F265="Industrial NAICS Cogen", F265="industrial NAICS non-Cogen")),FALSE, TRUE))</f>
        <v/>
      </c>
    </row>
    <row r="266">
      <c r="A266" s="129" t="n">
        <v>612</v>
      </c>
      <c r="B266" s="130" t="inlineStr">
        <is>
          <t>Fort Myers</t>
        </is>
      </c>
      <c r="C266" s="130" t="inlineStr">
        <is>
          <t>Florida Power &amp; Light Co</t>
        </is>
      </c>
      <c r="D266" s="129" t="n">
        <v>6452</v>
      </c>
      <c r="E266" s="130" t="inlineStr">
        <is>
          <t>FL</t>
        </is>
      </c>
      <c r="F266" s="130" t="inlineStr">
        <is>
          <t>Electric Utility</t>
        </is>
      </c>
      <c r="G266" s="130" t="inlineStr">
        <is>
          <t>CT</t>
        </is>
      </c>
      <c r="H266" s="130" t="inlineStr">
        <is>
          <t>DFO</t>
        </is>
      </c>
      <c r="I266" s="130" t="inlineStr">
        <is>
          <t>DFO</t>
        </is>
      </c>
      <c r="J266" s="131" t="n">
        <v>0</v>
      </c>
      <c r="K266" s="129" t="n">
        <v>2020</v>
      </c>
      <c r="L266" s="120">
        <f>IF(VLOOKUP(H266,'Cross-Page Data'!$D$4:$F$48,3,FALSE)="natural gas",VLOOKUP(G266,'Cross-Page Data'!$I$4:$J$19,2,FALSE),IF(VLOOKUP(H266,'Cross-Page Data'!$D$4:$F$48,3,FALSE)="solar",IF(G266="PV","solar PV","solar thermal"),IF(VLOOKUP(H266,'Cross-Page Data'!$D$4:$F$48,3,FALSE)="wind",VLOOKUP(G266,'Cross-Page Data'!$I$4:$J$19,2,FALSE),IF(VLOOKUP(H266,'Cross-Page Data'!$D$4:$F$48,3,FALSE)="hydro",VLOOKUP(G266,'Cross-Page Data'!$I$4:$J$19,2,FALSE),VLOOKUP(H266,'Cross-Page Data'!$D$4:$F$48,3,FALSE)))))</f>
        <v/>
      </c>
      <c r="M266" s="120">
        <f>IF(AND($P$2=FALSE,OR(F266="Commercial NAICS Cogen",F266="Industrial NAICS Cogen",F266="NAICS-22 Cogen")),FALSE,IF(AND($P$3=FALSE,OR(F266="Commercial NAICS Cogen",F266="Commercial NAICS Non-Cogen",F266="Industrial NAICS Cogen", F266="industrial NAICS non-Cogen")),FALSE, TRUE))</f>
        <v/>
      </c>
    </row>
    <row r="267">
      <c r="A267" s="129" t="n">
        <v>612</v>
      </c>
      <c r="B267" s="130" t="inlineStr">
        <is>
          <t>Fort Myers</t>
        </is>
      </c>
      <c r="C267" s="130" t="inlineStr">
        <is>
          <t>Florida Power &amp; Light Co</t>
        </is>
      </c>
      <c r="D267" s="129" t="n">
        <v>6452</v>
      </c>
      <c r="E267" s="130" t="inlineStr">
        <is>
          <t>FL</t>
        </is>
      </c>
      <c r="F267" s="130" t="inlineStr">
        <is>
          <t>Electric Utility</t>
        </is>
      </c>
      <c r="G267" s="130" t="inlineStr">
        <is>
          <t>CT</t>
        </is>
      </c>
      <c r="H267" s="130" t="inlineStr">
        <is>
          <t>NG</t>
        </is>
      </c>
      <c r="I267" s="130" t="inlineStr">
        <is>
          <t>NG</t>
        </is>
      </c>
      <c r="J267" s="131" t="n">
        <v>6357870</v>
      </c>
      <c r="K267" s="129" t="n">
        <v>2020</v>
      </c>
      <c r="L267" s="120">
        <f>IF(VLOOKUP(H267,'Cross-Page Data'!$D$4:$F$48,3,FALSE)="natural gas",VLOOKUP(G267,'Cross-Page Data'!$I$4:$J$19,2,FALSE),IF(VLOOKUP(H267,'Cross-Page Data'!$D$4:$F$48,3,FALSE)="solar",IF(G267="PV","solar PV","solar thermal"),IF(VLOOKUP(H267,'Cross-Page Data'!$D$4:$F$48,3,FALSE)="wind",VLOOKUP(G267,'Cross-Page Data'!$I$4:$J$19,2,FALSE),IF(VLOOKUP(H267,'Cross-Page Data'!$D$4:$F$48,3,FALSE)="hydro",VLOOKUP(G267,'Cross-Page Data'!$I$4:$J$19,2,FALSE),VLOOKUP(H267,'Cross-Page Data'!$D$4:$F$48,3,FALSE)))))</f>
        <v/>
      </c>
      <c r="M267" s="120">
        <f>IF(AND($P$2=FALSE,OR(F267="Commercial NAICS Cogen",F267="Industrial NAICS Cogen",F267="NAICS-22 Cogen")),FALSE,IF(AND($P$3=FALSE,OR(F267="Commercial NAICS Cogen",F267="Commercial NAICS Non-Cogen",F267="Industrial NAICS Cogen", F267="industrial NAICS non-Cogen")),FALSE, TRUE))</f>
        <v/>
      </c>
    </row>
    <row r="268">
      <c r="A268" s="129" t="n">
        <v>612</v>
      </c>
      <c r="B268" s="130" t="inlineStr">
        <is>
          <t>Fort Myers</t>
        </is>
      </c>
      <c r="C268" s="130" t="inlineStr">
        <is>
          <t>Florida Power &amp; Light Co</t>
        </is>
      </c>
      <c r="D268" s="129" t="n">
        <v>6452</v>
      </c>
      <c r="E268" s="130" t="inlineStr">
        <is>
          <t>FL</t>
        </is>
      </c>
      <c r="F268" s="130" t="inlineStr">
        <is>
          <t>Electric Utility</t>
        </is>
      </c>
      <c r="G268" s="130" t="inlineStr">
        <is>
          <t>GT</t>
        </is>
      </c>
      <c r="H268" s="130" t="inlineStr">
        <is>
          <t>DFO</t>
        </is>
      </c>
      <c r="I268" s="130" t="inlineStr">
        <is>
          <t>DFO</t>
        </is>
      </c>
      <c r="J268" s="131" t="n">
        <v>8352.578</v>
      </c>
      <c r="K268" s="129" t="n">
        <v>2020</v>
      </c>
      <c r="L268" s="120">
        <f>IF(VLOOKUP(H268,'Cross-Page Data'!$D$4:$F$48,3,FALSE)="natural gas",VLOOKUP(G268,'Cross-Page Data'!$I$4:$J$19,2,FALSE),IF(VLOOKUP(H268,'Cross-Page Data'!$D$4:$F$48,3,FALSE)="solar",IF(G268="PV","solar PV","solar thermal"),IF(VLOOKUP(H268,'Cross-Page Data'!$D$4:$F$48,3,FALSE)="wind",VLOOKUP(G268,'Cross-Page Data'!$I$4:$J$19,2,FALSE),IF(VLOOKUP(H268,'Cross-Page Data'!$D$4:$F$48,3,FALSE)="hydro",VLOOKUP(G268,'Cross-Page Data'!$I$4:$J$19,2,FALSE),VLOOKUP(H268,'Cross-Page Data'!$D$4:$F$48,3,FALSE)))))</f>
        <v/>
      </c>
      <c r="M268" s="120">
        <f>IF(AND($P$2=FALSE,OR(F268="Commercial NAICS Cogen",F268="Industrial NAICS Cogen",F268="NAICS-22 Cogen")),FALSE,IF(AND($P$3=FALSE,OR(F268="Commercial NAICS Cogen",F268="Commercial NAICS Non-Cogen",F268="Industrial NAICS Cogen", F268="industrial NAICS non-Cogen")),FALSE, TRUE))</f>
        <v/>
      </c>
    </row>
    <row r="269">
      <c r="A269" s="129" t="n">
        <v>612</v>
      </c>
      <c r="B269" s="130" t="inlineStr">
        <is>
          <t>Fort Myers</t>
        </is>
      </c>
      <c r="C269" s="130" t="inlineStr">
        <is>
          <t>Florida Power &amp; Light Co</t>
        </is>
      </c>
      <c r="D269" s="129" t="n">
        <v>6452</v>
      </c>
      <c r="E269" s="130" t="inlineStr">
        <is>
          <t>FL</t>
        </is>
      </c>
      <c r="F269" s="130" t="inlineStr">
        <is>
          <t>Electric Utility</t>
        </is>
      </c>
      <c r="G269" s="130" t="inlineStr">
        <is>
          <t>GT</t>
        </is>
      </c>
      <c r="H269" s="130" t="inlineStr">
        <is>
          <t>NG</t>
        </is>
      </c>
      <c r="I269" s="130" t="inlineStr">
        <is>
          <t>NG</t>
        </is>
      </c>
      <c r="J269" s="131" t="n">
        <v>95061.42200000001</v>
      </c>
      <c r="K269" s="129" t="n">
        <v>2020</v>
      </c>
      <c r="L269" s="120">
        <f>IF(VLOOKUP(H269,'Cross-Page Data'!$D$4:$F$48,3,FALSE)="natural gas",VLOOKUP(G269,'Cross-Page Data'!$I$4:$J$19,2,FALSE),IF(VLOOKUP(H269,'Cross-Page Data'!$D$4:$F$48,3,FALSE)="solar",IF(G269="PV","solar PV","solar thermal"),IF(VLOOKUP(H269,'Cross-Page Data'!$D$4:$F$48,3,FALSE)="wind",VLOOKUP(G269,'Cross-Page Data'!$I$4:$J$19,2,FALSE),IF(VLOOKUP(H269,'Cross-Page Data'!$D$4:$F$48,3,FALSE)="hydro",VLOOKUP(G269,'Cross-Page Data'!$I$4:$J$19,2,FALSE),VLOOKUP(H269,'Cross-Page Data'!$D$4:$F$48,3,FALSE)))))</f>
        <v/>
      </c>
      <c r="M269" s="120">
        <f>IF(AND($P$2=FALSE,OR(F269="Commercial NAICS Cogen",F269="Industrial NAICS Cogen",F269="NAICS-22 Cogen")),FALSE,IF(AND($P$3=FALSE,OR(F269="Commercial NAICS Cogen",F269="Commercial NAICS Non-Cogen",F269="Industrial NAICS Cogen", F269="industrial NAICS non-Cogen")),FALSE, TRUE))</f>
        <v/>
      </c>
    </row>
    <row r="270">
      <c r="A270" s="129" t="n">
        <v>613</v>
      </c>
      <c r="B270" s="130" t="inlineStr">
        <is>
          <t>Lauderdale</t>
        </is>
      </c>
      <c r="C270" s="130" t="inlineStr">
        <is>
          <t>Florida Power &amp; Light Co</t>
        </is>
      </c>
      <c r="D270" s="129" t="n">
        <v>6452</v>
      </c>
      <c r="E270" s="130" t="inlineStr">
        <is>
          <t>FL</t>
        </is>
      </c>
      <c r="F270" s="130" t="inlineStr">
        <is>
          <t>Electric Utility</t>
        </is>
      </c>
      <c r="G270" s="130" t="inlineStr">
        <is>
          <t>GT</t>
        </is>
      </c>
      <c r="H270" s="130" t="inlineStr">
        <is>
          <t>DFO</t>
        </is>
      </c>
      <c r="I270" s="130" t="inlineStr">
        <is>
          <t>DFO</t>
        </is>
      </c>
      <c r="J270" s="131" t="n">
        <v>2234.767</v>
      </c>
      <c r="K270" s="129" t="n">
        <v>2020</v>
      </c>
      <c r="L270" s="120">
        <f>IF(VLOOKUP(H270,'Cross-Page Data'!$D$4:$F$48,3,FALSE)="natural gas",VLOOKUP(G270,'Cross-Page Data'!$I$4:$J$19,2,FALSE),IF(VLOOKUP(H270,'Cross-Page Data'!$D$4:$F$48,3,FALSE)="solar",IF(G270="PV","solar PV","solar thermal"),IF(VLOOKUP(H270,'Cross-Page Data'!$D$4:$F$48,3,FALSE)="wind",VLOOKUP(G270,'Cross-Page Data'!$I$4:$J$19,2,FALSE),IF(VLOOKUP(H270,'Cross-Page Data'!$D$4:$F$48,3,FALSE)="hydro",VLOOKUP(G270,'Cross-Page Data'!$I$4:$J$19,2,FALSE),VLOOKUP(H270,'Cross-Page Data'!$D$4:$F$48,3,FALSE)))))</f>
        <v/>
      </c>
      <c r="M270" s="120">
        <f>IF(AND($P$2=FALSE,OR(F270="Commercial NAICS Cogen",F270="Industrial NAICS Cogen",F270="NAICS-22 Cogen")),FALSE,IF(AND($P$3=FALSE,OR(F270="Commercial NAICS Cogen",F270="Commercial NAICS Non-Cogen",F270="Industrial NAICS Cogen", F270="industrial NAICS non-Cogen")),FALSE, TRUE))</f>
        <v/>
      </c>
    </row>
    <row r="271">
      <c r="A271" s="129" t="n">
        <v>613</v>
      </c>
      <c r="B271" s="130" t="inlineStr">
        <is>
          <t>Lauderdale</t>
        </is>
      </c>
      <c r="C271" s="130" t="inlineStr">
        <is>
          <t>Florida Power &amp; Light Co</t>
        </is>
      </c>
      <c r="D271" s="129" t="n">
        <v>6452</v>
      </c>
      <c r="E271" s="130" t="inlineStr">
        <is>
          <t>FL</t>
        </is>
      </c>
      <c r="F271" s="130" t="inlineStr">
        <is>
          <t>Electric Utility</t>
        </is>
      </c>
      <c r="G271" s="130" t="inlineStr">
        <is>
          <t>GT</t>
        </is>
      </c>
      <c r="H271" s="130" t="inlineStr">
        <is>
          <t>NG</t>
        </is>
      </c>
      <c r="I271" s="130" t="inlineStr">
        <is>
          <t>NG</t>
        </is>
      </c>
      <c r="J271" s="131" t="n">
        <v>371502.23</v>
      </c>
      <c r="K271" s="129" t="n">
        <v>2020</v>
      </c>
      <c r="L271" s="120">
        <f>IF(VLOOKUP(H271,'Cross-Page Data'!$D$4:$F$48,3,FALSE)="natural gas",VLOOKUP(G271,'Cross-Page Data'!$I$4:$J$19,2,FALSE),IF(VLOOKUP(H271,'Cross-Page Data'!$D$4:$F$48,3,FALSE)="solar",IF(G271="PV","solar PV","solar thermal"),IF(VLOOKUP(H271,'Cross-Page Data'!$D$4:$F$48,3,FALSE)="wind",VLOOKUP(G271,'Cross-Page Data'!$I$4:$J$19,2,FALSE),IF(VLOOKUP(H271,'Cross-Page Data'!$D$4:$F$48,3,FALSE)="hydro",VLOOKUP(G271,'Cross-Page Data'!$I$4:$J$19,2,FALSE),VLOOKUP(H271,'Cross-Page Data'!$D$4:$F$48,3,FALSE)))))</f>
        <v/>
      </c>
      <c r="M271" s="120">
        <f>IF(AND($P$2=FALSE,OR(F271="Commercial NAICS Cogen",F271="Industrial NAICS Cogen",F271="NAICS-22 Cogen")),FALSE,IF(AND($P$3=FALSE,OR(F271="Commercial NAICS Cogen",F271="Commercial NAICS Non-Cogen",F271="Industrial NAICS Cogen", F271="industrial NAICS non-Cogen")),FALSE, TRUE))</f>
        <v/>
      </c>
    </row>
    <row r="272">
      <c r="A272" s="129" t="n">
        <v>617</v>
      </c>
      <c r="B272" s="130" t="inlineStr">
        <is>
          <t>Port Everglades</t>
        </is>
      </c>
      <c r="C272" s="130" t="inlineStr">
        <is>
          <t>Florida Power &amp; Light Co</t>
        </is>
      </c>
      <c r="D272" s="129" t="n">
        <v>6452</v>
      </c>
      <c r="E272" s="130" t="inlineStr">
        <is>
          <t>FL</t>
        </is>
      </c>
      <c r="F272" s="130" t="inlineStr">
        <is>
          <t>Electric Utility</t>
        </is>
      </c>
      <c r="G272" s="130" t="inlineStr">
        <is>
          <t>CA</t>
        </is>
      </c>
      <c r="H272" s="130" t="inlineStr">
        <is>
          <t>DFO</t>
        </is>
      </c>
      <c r="I272" s="130" t="inlineStr">
        <is>
          <t>DFO</t>
        </is>
      </c>
      <c r="J272" s="131" t="n">
        <v>2035.854</v>
      </c>
      <c r="K272" s="129" t="n">
        <v>2020</v>
      </c>
      <c r="L272" s="120">
        <f>IF(VLOOKUP(H272,'Cross-Page Data'!$D$4:$F$48,3,FALSE)="natural gas",VLOOKUP(G272,'Cross-Page Data'!$I$4:$J$19,2,FALSE),IF(VLOOKUP(H272,'Cross-Page Data'!$D$4:$F$48,3,FALSE)="solar",IF(G272="PV","solar PV","solar thermal"),IF(VLOOKUP(H272,'Cross-Page Data'!$D$4:$F$48,3,FALSE)="wind",VLOOKUP(G272,'Cross-Page Data'!$I$4:$J$19,2,FALSE),IF(VLOOKUP(H272,'Cross-Page Data'!$D$4:$F$48,3,FALSE)="hydro",VLOOKUP(G272,'Cross-Page Data'!$I$4:$J$19,2,FALSE),VLOOKUP(H272,'Cross-Page Data'!$D$4:$F$48,3,FALSE)))))</f>
        <v/>
      </c>
      <c r="M272" s="120">
        <f>IF(AND($P$2=FALSE,OR(F272="Commercial NAICS Cogen",F272="Industrial NAICS Cogen",F272="NAICS-22 Cogen")),FALSE,IF(AND($P$3=FALSE,OR(F272="Commercial NAICS Cogen",F272="Commercial NAICS Non-Cogen",F272="Industrial NAICS Cogen", F272="industrial NAICS non-Cogen")),FALSE, TRUE))</f>
        <v/>
      </c>
    </row>
    <row r="273">
      <c r="A273" s="129" t="n">
        <v>617</v>
      </c>
      <c r="B273" s="130" t="inlineStr">
        <is>
          <t>Port Everglades</t>
        </is>
      </c>
      <c r="C273" s="130" t="inlineStr">
        <is>
          <t>Florida Power &amp; Light Co</t>
        </is>
      </c>
      <c r="D273" s="129" t="n">
        <v>6452</v>
      </c>
      <c r="E273" s="130" t="inlineStr">
        <is>
          <t>FL</t>
        </is>
      </c>
      <c r="F273" s="130" t="inlineStr">
        <is>
          <t>Electric Utility</t>
        </is>
      </c>
      <c r="G273" s="130" t="inlineStr">
        <is>
          <t>CA</t>
        </is>
      </c>
      <c r="H273" s="130" t="inlineStr">
        <is>
          <t>NG</t>
        </is>
      </c>
      <c r="I273" s="130" t="inlineStr">
        <is>
          <t>NG</t>
        </is>
      </c>
      <c r="J273" s="131" t="n">
        <v>2201497.1</v>
      </c>
      <c r="K273" s="129" t="n">
        <v>2020</v>
      </c>
      <c r="L273" s="120">
        <f>IF(VLOOKUP(H273,'Cross-Page Data'!$D$4:$F$48,3,FALSE)="natural gas",VLOOKUP(G273,'Cross-Page Data'!$I$4:$J$19,2,FALSE),IF(VLOOKUP(H273,'Cross-Page Data'!$D$4:$F$48,3,FALSE)="solar",IF(G273="PV","solar PV","solar thermal"),IF(VLOOKUP(H273,'Cross-Page Data'!$D$4:$F$48,3,FALSE)="wind",VLOOKUP(G273,'Cross-Page Data'!$I$4:$J$19,2,FALSE),IF(VLOOKUP(H273,'Cross-Page Data'!$D$4:$F$48,3,FALSE)="hydro",VLOOKUP(G273,'Cross-Page Data'!$I$4:$J$19,2,FALSE),VLOOKUP(H273,'Cross-Page Data'!$D$4:$F$48,3,FALSE)))))</f>
        <v/>
      </c>
      <c r="M273" s="120">
        <f>IF(AND($P$2=FALSE,OR(F273="Commercial NAICS Cogen",F273="Industrial NAICS Cogen",F273="NAICS-22 Cogen")),FALSE,IF(AND($P$3=FALSE,OR(F273="Commercial NAICS Cogen",F273="Commercial NAICS Non-Cogen",F273="Industrial NAICS Cogen", F273="industrial NAICS non-Cogen")),FALSE, TRUE))</f>
        <v/>
      </c>
    </row>
    <row r="274">
      <c r="A274" s="129" t="n">
        <v>617</v>
      </c>
      <c r="B274" s="130" t="inlineStr">
        <is>
          <t>Port Everglades</t>
        </is>
      </c>
      <c r="C274" s="130" t="inlineStr">
        <is>
          <t>Florida Power &amp; Light Co</t>
        </is>
      </c>
      <c r="D274" s="129" t="n">
        <v>6452</v>
      </c>
      <c r="E274" s="130" t="inlineStr">
        <is>
          <t>FL</t>
        </is>
      </c>
      <c r="F274" s="130" t="inlineStr">
        <is>
          <t>Electric Utility</t>
        </is>
      </c>
      <c r="G274" s="130" t="inlineStr">
        <is>
          <t>CT</t>
        </is>
      </c>
      <c r="H274" s="130" t="inlineStr">
        <is>
          <t>DFO</t>
        </is>
      </c>
      <c r="I274" s="130" t="inlineStr">
        <is>
          <t>DFO</t>
        </is>
      </c>
      <c r="J274" s="131" t="n">
        <v>3812.09</v>
      </c>
      <c r="K274" s="129" t="n">
        <v>2020</v>
      </c>
      <c r="L274" s="120">
        <f>IF(VLOOKUP(H274,'Cross-Page Data'!$D$4:$F$48,3,FALSE)="natural gas",VLOOKUP(G274,'Cross-Page Data'!$I$4:$J$19,2,FALSE),IF(VLOOKUP(H274,'Cross-Page Data'!$D$4:$F$48,3,FALSE)="solar",IF(G274="PV","solar PV","solar thermal"),IF(VLOOKUP(H274,'Cross-Page Data'!$D$4:$F$48,3,FALSE)="wind",VLOOKUP(G274,'Cross-Page Data'!$I$4:$J$19,2,FALSE),IF(VLOOKUP(H274,'Cross-Page Data'!$D$4:$F$48,3,FALSE)="hydro",VLOOKUP(G274,'Cross-Page Data'!$I$4:$J$19,2,FALSE),VLOOKUP(H274,'Cross-Page Data'!$D$4:$F$48,3,FALSE)))))</f>
        <v/>
      </c>
      <c r="M274" s="120">
        <f>IF(AND($P$2=FALSE,OR(F274="Commercial NAICS Cogen",F274="Industrial NAICS Cogen",F274="NAICS-22 Cogen")),FALSE,IF(AND($P$3=FALSE,OR(F274="Commercial NAICS Cogen",F274="Commercial NAICS Non-Cogen",F274="Industrial NAICS Cogen", F274="industrial NAICS non-Cogen")),FALSE, TRUE))</f>
        <v/>
      </c>
    </row>
    <row r="275">
      <c r="A275" s="129" t="n">
        <v>617</v>
      </c>
      <c r="B275" s="130" t="inlineStr">
        <is>
          <t>Port Everglades</t>
        </is>
      </c>
      <c r="C275" s="130" t="inlineStr">
        <is>
          <t>Florida Power &amp; Light Co</t>
        </is>
      </c>
      <c r="D275" s="129" t="n">
        <v>6452</v>
      </c>
      <c r="E275" s="130" t="inlineStr">
        <is>
          <t>FL</t>
        </is>
      </c>
      <c r="F275" s="130" t="inlineStr">
        <is>
          <t>Electric Utility</t>
        </is>
      </c>
      <c r="G275" s="130" t="inlineStr">
        <is>
          <t>CT</t>
        </is>
      </c>
      <c r="H275" s="130" t="inlineStr">
        <is>
          <t>NG</t>
        </is>
      </c>
      <c r="I275" s="130" t="inlineStr">
        <is>
          <t>NG</t>
        </is>
      </c>
      <c r="J275" s="131" t="n">
        <v>4076127.9</v>
      </c>
      <c r="K275" s="129" t="n">
        <v>2020</v>
      </c>
      <c r="L275" s="120">
        <f>IF(VLOOKUP(H275,'Cross-Page Data'!$D$4:$F$48,3,FALSE)="natural gas",VLOOKUP(G275,'Cross-Page Data'!$I$4:$J$19,2,FALSE),IF(VLOOKUP(H275,'Cross-Page Data'!$D$4:$F$48,3,FALSE)="solar",IF(G275="PV","solar PV","solar thermal"),IF(VLOOKUP(H275,'Cross-Page Data'!$D$4:$F$48,3,FALSE)="wind",VLOOKUP(G275,'Cross-Page Data'!$I$4:$J$19,2,FALSE),IF(VLOOKUP(H275,'Cross-Page Data'!$D$4:$F$48,3,FALSE)="hydro",VLOOKUP(G275,'Cross-Page Data'!$I$4:$J$19,2,FALSE),VLOOKUP(H275,'Cross-Page Data'!$D$4:$F$48,3,FALSE)))))</f>
        <v/>
      </c>
      <c r="M275" s="120">
        <f>IF(AND($P$2=FALSE,OR(F275="Commercial NAICS Cogen",F275="Industrial NAICS Cogen",F275="NAICS-22 Cogen")),FALSE,IF(AND($P$3=FALSE,OR(F275="Commercial NAICS Cogen",F275="Commercial NAICS Non-Cogen",F275="Industrial NAICS Cogen", F275="industrial NAICS non-Cogen")),FALSE, TRUE))</f>
        <v/>
      </c>
    </row>
    <row r="276">
      <c r="A276" s="129" t="n">
        <v>617</v>
      </c>
      <c r="B276" s="130" t="inlineStr">
        <is>
          <t>Port Everglades</t>
        </is>
      </c>
      <c r="C276" s="130" t="inlineStr">
        <is>
          <t>Florida Power &amp; Light Co</t>
        </is>
      </c>
      <c r="D276" s="129" t="n">
        <v>6452</v>
      </c>
      <c r="E276" s="130" t="inlineStr">
        <is>
          <t>FL</t>
        </is>
      </c>
      <c r="F276" s="130" t="inlineStr">
        <is>
          <t>Electric Utility</t>
        </is>
      </c>
      <c r="G276" s="130" t="inlineStr">
        <is>
          <t>GT</t>
        </is>
      </c>
      <c r="H276" s="130" t="inlineStr">
        <is>
          <t>DFO</t>
        </is>
      </c>
      <c r="I276" s="130" t="inlineStr">
        <is>
          <t>DFO</t>
        </is>
      </c>
      <c r="J276" s="131" t="n">
        <v>0</v>
      </c>
      <c r="K276" s="129" t="n">
        <v>2020</v>
      </c>
      <c r="L276" s="120">
        <f>IF(VLOOKUP(H276,'Cross-Page Data'!$D$4:$F$48,3,FALSE)="natural gas",VLOOKUP(G276,'Cross-Page Data'!$I$4:$J$19,2,FALSE),IF(VLOOKUP(H276,'Cross-Page Data'!$D$4:$F$48,3,FALSE)="solar",IF(G276="PV","solar PV","solar thermal"),IF(VLOOKUP(H276,'Cross-Page Data'!$D$4:$F$48,3,FALSE)="wind",VLOOKUP(G276,'Cross-Page Data'!$I$4:$J$19,2,FALSE),IF(VLOOKUP(H276,'Cross-Page Data'!$D$4:$F$48,3,FALSE)="hydro",VLOOKUP(G276,'Cross-Page Data'!$I$4:$J$19,2,FALSE),VLOOKUP(H276,'Cross-Page Data'!$D$4:$F$48,3,FALSE)))))</f>
        <v/>
      </c>
      <c r="M276" s="120">
        <f>IF(AND($P$2=FALSE,OR(F276="Commercial NAICS Cogen",F276="Industrial NAICS Cogen",F276="NAICS-22 Cogen")),FALSE,IF(AND($P$3=FALSE,OR(F276="Commercial NAICS Cogen",F276="Commercial NAICS Non-Cogen",F276="Industrial NAICS Cogen", F276="industrial NAICS non-Cogen")),FALSE, TRUE))</f>
        <v/>
      </c>
    </row>
    <row r="277">
      <c r="A277" s="129" t="n">
        <v>617</v>
      </c>
      <c r="B277" s="130" t="inlineStr">
        <is>
          <t>Port Everglades</t>
        </is>
      </c>
      <c r="C277" s="130" t="inlineStr">
        <is>
          <t>Florida Power &amp; Light Co</t>
        </is>
      </c>
      <c r="D277" s="129" t="n">
        <v>6452</v>
      </c>
      <c r="E277" s="130" t="inlineStr">
        <is>
          <t>FL</t>
        </is>
      </c>
      <c r="F277" s="130" t="inlineStr">
        <is>
          <t>Electric Utility</t>
        </is>
      </c>
      <c r="G277" s="130" t="inlineStr">
        <is>
          <t>GT</t>
        </is>
      </c>
      <c r="H277" s="130" t="inlineStr">
        <is>
          <t>NG</t>
        </is>
      </c>
      <c r="I277" s="130" t="inlineStr">
        <is>
          <t>NG</t>
        </is>
      </c>
      <c r="J277" s="131" t="n">
        <v>0</v>
      </c>
      <c r="K277" s="129" t="n">
        <v>2020</v>
      </c>
      <c r="L277" s="120">
        <f>IF(VLOOKUP(H277,'Cross-Page Data'!$D$4:$F$48,3,FALSE)="natural gas",VLOOKUP(G277,'Cross-Page Data'!$I$4:$J$19,2,FALSE),IF(VLOOKUP(H277,'Cross-Page Data'!$D$4:$F$48,3,FALSE)="solar",IF(G277="PV","solar PV","solar thermal"),IF(VLOOKUP(H277,'Cross-Page Data'!$D$4:$F$48,3,FALSE)="wind",VLOOKUP(G277,'Cross-Page Data'!$I$4:$J$19,2,FALSE),IF(VLOOKUP(H277,'Cross-Page Data'!$D$4:$F$48,3,FALSE)="hydro",VLOOKUP(G277,'Cross-Page Data'!$I$4:$J$19,2,FALSE),VLOOKUP(H277,'Cross-Page Data'!$D$4:$F$48,3,FALSE)))))</f>
        <v/>
      </c>
      <c r="M277" s="120">
        <f>IF(AND($P$2=FALSE,OR(F277="Commercial NAICS Cogen",F277="Industrial NAICS Cogen",F277="NAICS-22 Cogen")),FALSE,IF(AND($P$3=FALSE,OR(F277="Commercial NAICS Cogen",F277="Commercial NAICS Non-Cogen",F277="Industrial NAICS Cogen", F277="industrial NAICS non-Cogen")),FALSE, TRUE))</f>
        <v/>
      </c>
    </row>
    <row r="278">
      <c r="A278" s="129" t="n">
        <v>619</v>
      </c>
      <c r="B278" s="130" t="inlineStr">
        <is>
          <t>Riviera</t>
        </is>
      </c>
      <c r="C278" s="130" t="inlineStr">
        <is>
          <t>Florida Power &amp; Light Co</t>
        </is>
      </c>
      <c r="D278" s="129" t="n">
        <v>6452</v>
      </c>
      <c r="E278" s="130" t="inlineStr">
        <is>
          <t>FL</t>
        </is>
      </c>
      <c r="F278" s="130" t="inlineStr">
        <is>
          <t>Electric Utility</t>
        </is>
      </c>
      <c r="G278" s="130" t="inlineStr">
        <is>
          <t>CA</t>
        </is>
      </c>
      <c r="H278" s="130" t="inlineStr">
        <is>
          <t>DFO</t>
        </is>
      </c>
      <c r="I278" s="130" t="inlineStr">
        <is>
          <t>DFO</t>
        </is>
      </c>
      <c r="J278" s="131" t="n">
        <v>5195.609</v>
      </c>
      <c r="K278" s="129" t="n">
        <v>2020</v>
      </c>
      <c r="L278" s="120">
        <f>IF(VLOOKUP(H278,'Cross-Page Data'!$D$4:$F$48,3,FALSE)="natural gas",VLOOKUP(G278,'Cross-Page Data'!$I$4:$J$19,2,FALSE),IF(VLOOKUP(H278,'Cross-Page Data'!$D$4:$F$48,3,FALSE)="solar",IF(G278="PV","solar PV","solar thermal"),IF(VLOOKUP(H278,'Cross-Page Data'!$D$4:$F$48,3,FALSE)="wind",VLOOKUP(G278,'Cross-Page Data'!$I$4:$J$19,2,FALSE),IF(VLOOKUP(H278,'Cross-Page Data'!$D$4:$F$48,3,FALSE)="hydro",VLOOKUP(G278,'Cross-Page Data'!$I$4:$J$19,2,FALSE),VLOOKUP(H278,'Cross-Page Data'!$D$4:$F$48,3,FALSE)))))</f>
        <v/>
      </c>
      <c r="M278" s="120">
        <f>IF(AND($P$2=FALSE,OR(F278="Commercial NAICS Cogen",F278="Industrial NAICS Cogen",F278="NAICS-22 Cogen")),FALSE,IF(AND($P$3=FALSE,OR(F278="Commercial NAICS Cogen",F278="Commercial NAICS Non-Cogen",F278="Industrial NAICS Cogen", F278="industrial NAICS non-Cogen")),FALSE, TRUE))</f>
        <v/>
      </c>
    </row>
    <row r="279">
      <c r="A279" s="129" t="n">
        <v>619</v>
      </c>
      <c r="B279" s="130" t="inlineStr">
        <is>
          <t>Riviera</t>
        </is>
      </c>
      <c r="C279" s="130" t="inlineStr">
        <is>
          <t>Florida Power &amp; Light Co</t>
        </is>
      </c>
      <c r="D279" s="129" t="n">
        <v>6452</v>
      </c>
      <c r="E279" s="130" t="inlineStr">
        <is>
          <t>FL</t>
        </is>
      </c>
      <c r="F279" s="130" t="inlineStr">
        <is>
          <t>Electric Utility</t>
        </is>
      </c>
      <c r="G279" s="130" t="inlineStr">
        <is>
          <t>CA</t>
        </is>
      </c>
      <c r="H279" s="130" t="inlineStr">
        <is>
          <t>NG</t>
        </is>
      </c>
      <c r="I279" s="130" t="inlineStr">
        <is>
          <t>NG</t>
        </is>
      </c>
      <c r="J279" s="131" t="n">
        <v>2048590.4</v>
      </c>
      <c r="K279" s="129" t="n">
        <v>2020</v>
      </c>
      <c r="L279" s="120">
        <f>IF(VLOOKUP(H279,'Cross-Page Data'!$D$4:$F$48,3,FALSE)="natural gas",VLOOKUP(G279,'Cross-Page Data'!$I$4:$J$19,2,FALSE),IF(VLOOKUP(H279,'Cross-Page Data'!$D$4:$F$48,3,FALSE)="solar",IF(G279="PV","solar PV","solar thermal"),IF(VLOOKUP(H279,'Cross-Page Data'!$D$4:$F$48,3,FALSE)="wind",VLOOKUP(G279,'Cross-Page Data'!$I$4:$J$19,2,FALSE),IF(VLOOKUP(H279,'Cross-Page Data'!$D$4:$F$48,3,FALSE)="hydro",VLOOKUP(G279,'Cross-Page Data'!$I$4:$J$19,2,FALSE),VLOOKUP(H279,'Cross-Page Data'!$D$4:$F$48,3,FALSE)))))</f>
        <v/>
      </c>
      <c r="M279" s="120">
        <f>IF(AND($P$2=FALSE,OR(F279="Commercial NAICS Cogen",F279="Industrial NAICS Cogen",F279="NAICS-22 Cogen")),FALSE,IF(AND($P$3=FALSE,OR(F279="Commercial NAICS Cogen",F279="Commercial NAICS Non-Cogen",F279="Industrial NAICS Cogen", F279="industrial NAICS non-Cogen")),FALSE, TRUE))</f>
        <v/>
      </c>
    </row>
    <row r="280">
      <c r="A280" s="129" t="n">
        <v>619</v>
      </c>
      <c r="B280" s="130" t="inlineStr">
        <is>
          <t>Riviera</t>
        </is>
      </c>
      <c r="C280" s="130" t="inlineStr">
        <is>
          <t>Florida Power &amp; Light Co</t>
        </is>
      </c>
      <c r="D280" s="129" t="n">
        <v>6452</v>
      </c>
      <c r="E280" s="130" t="inlineStr">
        <is>
          <t>FL</t>
        </is>
      </c>
      <c r="F280" s="130" t="inlineStr">
        <is>
          <t>Electric Utility</t>
        </is>
      </c>
      <c r="G280" s="130" t="inlineStr">
        <is>
          <t>CT</t>
        </is>
      </c>
      <c r="H280" s="130" t="inlineStr">
        <is>
          <t>DFO</t>
        </is>
      </c>
      <c r="I280" s="130" t="inlineStr">
        <is>
          <t>DFO</t>
        </is>
      </c>
      <c r="J280" s="131" t="n">
        <v>14030.581</v>
      </c>
      <c r="K280" s="129" t="n">
        <v>2020</v>
      </c>
      <c r="L280" s="120">
        <f>IF(VLOOKUP(H280,'Cross-Page Data'!$D$4:$F$48,3,FALSE)="natural gas",VLOOKUP(G280,'Cross-Page Data'!$I$4:$J$19,2,FALSE),IF(VLOOKUP(H280,'Cross-Page Data'!$D$4:$F$48,3,FALSE)="solar",IF(G280="PV","solar PV","solar thermal"),IF(VLOOKUP(H280,'Cross-Page Data'!$D$4:$F$48,3,FALSE)="wind",VLOOKUP(G280,'Cross-Page Data'!$I$4:$J$19,2,FALSE),IF(VLOOKUP(H280,'Cross-Page Data'!$D$4:$F$48,3,FALSE)="hydro",VLOOKUP(G280,'Cross-Page Data'!$I$4:$J$19,2,FALSE),VLOOKUP(H280,'Cross-Page Data'!$D$4:$F$48,3,FALSE)))))</f>
        <v/>
      </c>
      <c r="M280" s="120">
        <f>IF(AND($P$2=FALSE,OR(F280="Commercial NAICS Cogen",F280="Industrial NAICS Cogen",F280="NAICS-22 Cogen")),FALSE,IF(AND($P$3=FALSE,OR(F280="Commercial NAICS Cogen",F280="Commercial NAICS Non-Cogen",F280="Industrial NAICS Cogen", F280="industrial NAICS non-Cogen")),FALSE, TRUE))</f>
        <v/>
      </c>
    </row>
    <row r="281">
      <c r="A281" s="129" t="n">
        <v>619</v>
      </c>
      <c r="B281" s="130" t="inlineStr">
        <is>
          <t>Riviera</t>
        </is>
      </c>
      <c r="C281" s="130" t="inlineStr">
        <is>
          <t>Florida Power &amp; Light Co</t>
        </is>
      </c>
      <c r="D281" s="129" t="n">
        <v>6452</v>
      </c>
      <c r="E281" s="130" t="inlineStr">
        <is>
          <t>FL</t>
        </is>
      </c>
      <c r="F281" s="130" t="inlineStr">
        <is>
          <t>Electric Utility</t>
        </is>
      </c>
      <c r="G281" s="130" t="inlineStr">
        <is>
          <t>CT</t>
        </is>
      </c>
      <c r="H281" s="130" t="inlineStr">
        <is>
          <t>NG</t>
        </is>
      </c>
      <c r="I281" s="130" t="inlineStr">
        <is>
          <t>NG</t>
        </is>
      </c>
      <c r="J281" s="131" t="n">
        <v>4503781.4</v>
      </c>
      <c r="K281" s="129" t="n">
        <v>2020</v>
      </c>
      <c r="L281" s="120">
        <f>IF(VLOOKUP(H281,'Cross-Page Data'!$D$4:$F$48,3,FALSE)="natural gas",VLOOKUP(G281,'Cross-Page Data'!$I$4:$J$19,2,FALSE),IF(VLOOKUP(H281,'Cross-Page Data'!$D$4:$F$48,3,FALSE)="solar",IF(G281="PV","solar PV","solar thermal"),IF(VLOOKUP(H281,'Cross-Page Data'!$D$4:$F$48,3,FALSE)="wind",VLOOKUP(G281,'Cross-Page Data'!$I$4:$J$19,2,FALSE),IF(VLOOKUP(H281,'Cross-Page Data'!$D$4:$F$48,3,FALSE)="hydro",VLOOKUP(G281,'Cross-Page Data'!$I$4:$J$19,2,FALSE),VLOOKUP(H281,'Cross-Page Data'!$D$4:$F$48,3,FALSE)))))</f>
        <v/>
      </c>
      <c r="M281" s="120">
        <f>IF(AND($P$2=FALSE,OR(F281="Commercial NAICS Cogen",F281="Industrial NAICS Cogen",F281="NAICS-22 Cogen")),FALSE,IF(AND($P$3=FALSE,OR(F281="Commercial NAICS Cogen",F281="Commercial NAICS Non-Cogen",F281="Industrial NAICS Cogen", F281="industrial NAICS non-Cogen")),FALSE, TRUE))</f>
        <v/>
      </c>
    </row>
    <row r="282">
      <c r="A282" s="129" t="n">
        <v>619</v>
      </c>
      <c r="B282" s="130" t="inlineStr">
        <is>
          <t>Riviera</t>
        </is>
      </c>
      <c r="C282" s="130" t="inlineStr">
        <is>
          <t>Florida Power &amp; Light Co</t>
        </is>
      </c>
      <c r="D282" s="129" t="n">
        <v>6452</v>
      </c>
      <c r="E282" s="130" t="inlineStr">
        <is>
          <t>FL</t>
        </is>
      </c>
      <c r="F282" s="130" t="inlineStr">
        <is>
          <t>Electric Utility</t>
        </is>
      </c>
      <c r="G282" s="130" t="inlineStr">
        <is>
          <t>CT</t>
        </is>
      </c>
      <c r="H282" s="130" t="inlineStr">
        <is>
          <t>RFO</t>
        </is>
      </c>
      <c r="I282" s="130" t="inlineStr">
        <is>
          <t>RFO</t>
        </is>
      </c>
      <c r="J282" s="131" t="n">
        <v>0</v>
      </c>
      <c r="K282" s="129" t="n">
        <v>2020</v>
      </c>
      <c r="L282" s="120">
        <f>IF(VLOOKUP(H282,'Cross-Page Data'!$D$4:$F$48,3,FALSE)="natural gas",VLOOKUP(G282,'Cross-Page Data'!$I$4:$J$19,2,FALSE),IF(VLOOKUP(H282,'Cross-Page Data'!$D$4:$F$48,3,FALSE)="solar",IF(G282="PV","solar PV","solar thermal"),IF(VLOOKUP(H282,'Cross-Page Data'!$D$4:$F$48,3,FALSE)="wind",VLOOKUP(G282,'Cross-Page Data'!$I$4:$J$19,2,FALSE),IF(VLOOKUP(H282,'Cross-Page Data'!$D$4:$F$48,3,FALSE)="hydro",VLOOKUP(G282,'Cross-Page Data'!$I$4:$J$19,2,FALSE),VLOOKUP(H282,'Cross-Page Data'!$D$4:$F$48,3,FALSE)))))</f>
        <v/>
      </c>
      <c r="M282" s="120">
        <f>IF(AND($P$2=FALSE,OR(F282="Commercial NAICS Cogen",F282="Industrial NAICS Cogen",F282="NAICS-22 Cogen")),FALSE,IF(AND($P$3=FALSE,OR(F282="Commercial NAICS Cogen",F282="Commercial NAICS Non-Cogen",F282="Industrial NAICS Cogen", F282="industrial NAICS non-Cogen")),FALSE, TRUE))</f>
        <v/>
      </c>
    </row>
    <row r="283">
      <c r="A283" s="129" t="n">
        <v>620</v>
      </c>
      <c r="B283" s="130" t="inlineStr">
        <is>
          <t>Sanford</t>
        </is>
      </c>
      <c r="C283" s="130" t="inlineStr">
        <is>
          <t>Florida Power &amp; Light Co</t>
        </is>
      </c>
      <c r="D283" s="129" t="n">
        <v>6452</v>
      </c>
      <c r="E283" s="130" t="inlineStr">
        <is>
          <t>FL</t>
        </is>
      </c>
      <c r="F283" s="130" t="inlineStr">
        <is>
          <t>Electric Utility</t>
        </is>
      </c>
      <c r="G283" s="130" t="inlineStr">
        <is>
          <t>CA</t>
        </is>
      </c>
      <c r="H283" s="130" t="inlineStr">
        <is>
          <t>DFO</t>
        </is>
      </c>
      <c r="I283" s="130" t="inlineStr">
        <is>
          <t>DFO</t>
        </is>
      </c>
      <c r="J283" s="131" t="n">
        <v>0</v>
      </c>
      <c r="K283" s="129" t="n">
        <v>2020</v>
      </c>
      <c r="L283" s="120">
        <f>IF(VLOOKUP(H283,'Cross-Page Data'!$D$4:$F$48,3,FALSE)="natural gas",VLOOKUP(G283,'Cross-Page Data'!$I$4:$J$19,2,FALSE),IF(VLOOKUP(H283,'Cross-Page Data'!$D$4:$F$48,3,FALSE)="solar",IF(G283="PV","solar PV","solar thermal"),IF(VLOOKUP(H283,'Cross-Page Data'!$D$4:$F$48,3,FALSE)="wind",VLOOKUP(G283,'Cross-Page Data'!$I$4:$J$19,2,FALSE),IF(VLOOKUP(H283,'Cross-Page Data'!$D$4:$F$48,3,FALSE)="hydro",VLOOKUP(G283,'Cross-Page Data'!$I$4:$J$19,2,FALSE),VLOOKUP(H283,'Cross-Page Data'!$D$4:$F$48,3,FALSE)))))</f>
        <v/>
      </c>
      <c r="M283" s="120">
        <f>IF(AND($P$2=FALSE,OR(F283="Commercial NAICS Cogen",F283="Industrial NAICS Cogen",F283="NAICS-22 Cogen")),FALSE,IF(AND($P$3=FALSE,OR(F283="Commercial NAICS Cogen",F283="Commercial NAICS Non-Cogen",F283="Industrial NAICS Cogen", F283="industrial NAICS non-Cogen")),FALSE, TRUE))</f>
        <v/>
      </c>
    </row>
    <row r="284">
      <c r="A284" s="129" t="n">
        <v>620</v>
      </c>
      <c r="B284" s="130" t="inlineStr">
        <is>
          <t>Sanford</t>
        </is>
      </c>
      <c r="C284" s="130" t="inlineStr">
        <is>
          <t>Florida Power &amp; Light Co</t>
        </is>
      </c>
      <c r="D284" s="129" t="n">
        <v>6452</v>
      </c>
      <c r="E284" s="130" t="inlineStr">
        <is>
          <t>FL</t>
        </is>
      </c>
      <c r="F284" s="130" t="inlineStr">
        <is>
          <t>Electric Utility</t>
        </is>
      </c>
      <c r="G284" s="130" t="inlineStr">
        <is>
          <t>CA</t>
        </is>
      </c>
      <c r="H284" s="130" t="inlineStr">
        <is>
          <t>NG</t>
        </is>
      </c>
      <c r="I284" s="130" t="inlineStr">
        <is>
          <t>NG</t>
        </is>
      </c>
      <c r="J284" s="131" t="n">
        <v>3486728</v>
      </c>
      <c r="K284" s="129" t="n">
        <v>2020</v>
      </c>
      <c r="L284" s="120">
        <f>IF(VLOOKUP(H284,'Cross-Page Data'!$D$4:$F$48,3,FALSE)="natural gas",VLOOKUP(G284,'Cross-Page Data'!$I$4:$J$19,2,FALSE),IF(VLOOKUP(H284,'Cross-Page Data'!$D$4:$F$48,3,FALSE)="solar",IF(G284="PV","solar PV","solar thermal"),IF(VLOOKUP(H284,'Cross-Page Data'!$D$4:$F$48,3,FALSE)="wind",VLOOKUP(G284,'Cross-Page Data'!$I$4:$J$19,2,FALSE),IF(VLOOKUP(H284,'Cross-Page Data'!$D$4:$F$48,3,FALSE)="hydro",VLOOKUP(G284,'Cross-Page Data'!$I$4:$J$19,2,FALSE),VLOOKUP(H284,'Cross-Page Data'!$D$4:$F$48,3,FALSE)))))</f>
        <v/>
      </c>
      <c r="M284" s="120">
        <f>IF(AND($P$2=FALSE,OR(F284="Commercial NAICS Cogen",F284="Industrial NAICS Cogen",F284="NAICS-22 Cogen")),FALSE,IF(AND($P$3=FALSE,OR(F284="Commercial NAICS Cogen",F284="Commercial NAICS Non-Cogen",F284="Industrial NAICS Cogen", F284="industrial NAICS non-Cogen")),FALSE, TRUE))</f>
        <v/>
      </c>
    </row>
    <row r="285">
      <c r="A285" s="129" t="n">
        <v>620</v>
      </c>
      <c r="B285" s="130" t="inlineStr">
        <is>
          <t>Sanford</t>
        </is>
      </c>
      <c r="C285" s="130" t="inlineStr">
        <is>
          <t>Florida Power &amp; Light Co</t>
        </is>
      </c>
      <c r="D285" s="129" t="n">
        <v>6452</v>
      </c>
      <c r="E285" s="130" t="inlineStr">
        <is>
          <t>FL</t>
        </is>
      </c>
      <c r="F285" s="130" t="inlineStr">
        <is>
          <t>Electric Utility</t>
        </is>
      </c>
      <c r="G285" s="130" t="inlineStr">
        <is>
          <t>CT</t>
        </is>
      </c>
      <c r="H285" s="130" t="inlineStr">
        <is>
          <t>DFO</t>
        </is>
      </c>
      <c r="I285" s="130" t="inlineStr">
        <is>
          <t>DFO</t>
        </is>
      </c>
      <c r="J285" s="131" t="n">
        <v>0</v>
      </c>
      <c r="K285" s="129" t="n">
        <v>2020</v>
      </c>
      <c r="L285" s="120">
        <f>IF(VLOOKUP(H285,'Cross-Page Data'!$D$4:$F$48,3,FALSE)="natural gas",VLOOKUP(G285,'Cross-Page Data'!$I$4:$J$19,2,FALSE),IF(VLOOKUP(H285,'Cross-Page Data'!$D$4:$F$48,3,FALSE)="solar",IF(G285="PV","solar PV","solar thermal"),IF(VLOOKUP(H285,'Cross-Page Data'!$D$4:$F$48,3,FALSE)="wind",VLOOKUP(G285,'Cross-Page Data'!$I$4:$J$19,2,FALSE),IF(VLOOKUP(H285,'Cross-Page Data'!$D$4:$F$48,3,FALSE)="hydro",VLOOKUP(G285,'Cross-Page Data'!$I$4:$J$19,2,FALSE),VLOOKUP(H285,'Cross-Page Data'!$D$4:$F$48,3,FALSE)))))</f>
        <v/>
      </c>
      <c r="M285" s="120">
        <f>IF(AND($P$2=FALSE,OR(F285="Commercial NAICS Cogen",F285="Industrial NAICS Cogen",F285="NAICS-22 Cogen")),FALSE,IF(AND($P$3=FALSE,OR(F285="Commercial NAICS Cogen",F285="Commercial NAICS Non-Cogen",F285="Industrial NAICS Cogen", F285="industrial NAICS non-Cogen")),FALSE, TRUE))</f>
        <v/>
      </c>
    </row>
    <row r="286">
      <c r="A286" s="129" t="n">
        <v>620</v>
      </c>
      <c r="B286" s="130" t="inlineStr">
        <is>
          <t>Sanford</t>
        </is>
      </c>
      <c r="C286" s="130" t="inlineStr">
        <is>
          <t>Florida Power &amp; Light Co</t>
        </is>
      </c>
      <c r="D286" s="129" t="n">
        <v>6452</v>
      </c>
      <c r="E286" s="130" t="inlineStr">
        <is>
          <t>FL</t>
        </is>
      </c>
      <c r="F286" s="130" t="inlineStr">
        <is>
          <t>Electric Utility</t>
        </is>
      </c>
      <c r="G286" s="130" t="inlineStr">
        <is>
          <t>CT</t>
        </is>
      </c>
      <c r="H286" s="130" t="inlineStr">
        <is>
          <t>NG</t>
        </is>
      </c>
      <c r="I286" s="130" t="inlineStr">
        <is>
          <t>NG</t>
        </is>
      </c>
      <c r="J286" s="131" t="n">
        <v>6255881</v>
      </c>
      <c r="K286" s="129" t="n">
        <v>2020</v>
      </c>
      <c r="L286" s="120">
        <f>IF(VLOOKUP(H286,'Cross-Page Data'!$D$4:$F$48,3,FALSE)="natural gas",VLOOKUP(G286,'Cross-Page Data'!$I$4:$J$19,2,FALSE),IF(VLOOKUP(H286,'Cross-Page Data'!$D$4:$F$48,3,FALSE)="solar",IF(G286="PV","solar PV","solar thermal"),IF(VLOOKUP(H286,'Cross-Page Data'!$D$4:$F$48,3,FALSE)="wind",VLOOKUP(G286,'Cross-Page Data'!$I$4:$J$19,2,FALSE),IF(VLOOKUP(H286,'Cross-Page Data'!$D$4:$F$48,3,FALSE)="hydro",VLOOKUP(G286,'Cross-Page Data'!$I$4:$J$19,2,FALSE),VLOOKUP(H286,'Cross-Page Data'!$D$4:$F$48,3,FALSE)))))</f>
        <v/>
      </c>
      <c r="M286" s="120">
        <f>IF(AND($P$2=FALSE,OR(F286="Commercial NAICS Cogen",F286="Industrial NAICS Cogen",F286="NAICS-22 Cogen")),FALSE,IF(AND($P$3=FALSE,OR(F286="Commercial NAICS Cogen",F286="Commercial NAICS Non-Cogen",F286="Industrial NAICS Cogen", F286="industrial NAICS non-Cogen")),FALSE, TRUE))</f>
        <v/>
      </c>
    </row>
    <row r="287">
      <c r="A287" s="129" t="n">
        <v>621</v>
      </c>
      <c r="B287" s="130" t="inlineStr">
        <is>
          <t>Turkey Point</t>
        </is>
      </c>
      <c r="C287" s="130" t="inlineStr">
        <is>
          <t>Florida Power &amp; Light Co</t>
        </is>
      </c>
      <c r="D287" s="129" t="n">
        <v>6452</v>
      </c>
      <c r="E287" s="130" t="inlineStr">
        <is>
          <t>FL</t>
        </is>
      </c>
      <c r="F287" s="130" t="inlineStr">
        <is>
          <t>Electric Utility</t>
        </is>
      </c>
      <c r="G287" s="130" t="inlineStr">
        <is>
          <t>CA</t>
        </is>
      </c>
      <c r="H287" s="130" t="inlineStr">
        <is>
          <t>DFO</t>
        </is>
      </c>
      <c r="I287" s="130" t="inlineStr">
        <is>
          <t>DFO</t>
        </is>
      </c>
      <c r="J287" s="131" t="n">
        <v>520.63</v>
      </c>
      <c r="K287" s="129" t="n">
        <v>2020</v>
      </c>
      <c r="L287" s="120">
        <f>IF(VLOOKUP(H287,'Cross-Page Data'!$D$4:$F$48,3,FALSE)="natural gas",VLOOKUP(G287,'Cross-Page Data'!$I$4:$J$19,2,FALSE),IF(VLOOKUP(H287,'Cross-Page Data'!$D$4:$F$48,3,FALSE)="solar",IF(G287="PV","solar PV","solar thermal"),IF(VLOOKUP(H287,'Cross-Page Data'!$D$4:$F$48,3,FALSE)="wind",VLOOKUP(G287,'Cross-Page Data'!$I$4:$J$19,2,FALSE),IF(VLOOKUP(H287,'Cross-Page Data'!$D$4:$F$48,3,FALSE)="hydro",VLOOKUP(G287,'Cross-Page Data'!$I$4:$J$19,2,FALSE),VLOOKUP(H287,'Cross-Page Data'!$D$4:$F$48,3,FALSE)))))</f>
        <v/>
      </c>
      <c r="M287" s="120">
        <f>IF(AND($P$2=FALSE,OR(F287="Commercial NAICS Cogen",F287="Industrial NAICS Cogen",F287="NAICS-22 Cogen")),FALSE,IF(AND($P$3=FALSE,OR(F287="Commercial NAICS Cogen",F287="Commercial NAICS Non-Cogen",F287="Industrial NAICS Cogen", F287="industrial NAICS non-Cogen")),FALSE, TRUE))</f>
        <v/>
      </c>
    </row>
    <row r="288">
      <c r="A288" s="129" t="n">
        <v>621</v>
      </c>
      <c r="B288" s="130" t="inlineStr">
        <is>
          <t>Turkey Point</t>
        </is>
      </c>
      <c r="C288" s="130" t="inlineStr">
        <is>
          <t>Florida Power &amp; Light Co</t>
        </is>
      </c>
      <c r="D288" s="129" t="n">
        <v>6452</v>
      </c>
      <c r="E288" s="130" t="inlineStr">
        <is>
          <t>FL</t>
        </is>
      </c>
      <c r="F288" s="130" t="inlineStr">
        <is>
          <t>Electric Utility</t>
        </is>
      </c>
      <c r="G288" s="130" t="inlineStr">
        <is>
          <t>CA</t>
        </is>
      </c>
      <c r="H288" s="130" t="inlineStr">
        <is>
          <t>NG</t>
        </is>
      </c>
      <c r="I288" s="130" t="inlineStr">
        <is>
          <t>NG</t>
        </is>
      </c>
      <c r="J288" s="131" t="n">
        <v>976520.37</v>
      </c>
      <c r="K288" s="129" t="n">
        <v>2020</v>
      </c>
      <c r="L288" s="120">
        <f>IF(VLOOKUP(H288,'Cross-Page Data'!$D$4:$F$48,3,FALSE)="natural gas",VLOOKUP(G288,'Cross-Page Data'!$I$4:$J$19,2,FALSE),IF(VLOOKUP(H288,'Cross-Page Data'!$D$4:$F$48,3,FALSE)="solar",IF(G288="PV","solar PV","solar thermal"),IF(VLOOKUP(H288,'Cross-Page Data'!$D$4:$F$48,3,FALSE)="wind",VLOOKUP(G288,'Cross-Page Data'!$I$4:$J$19,2,FALSE),IF(VLOOKUP(H288,'Cross-Page Data'!$D$4:$F$48,3,FALSE)="hydro",VLOOKUP(G288,'Cross-Page Data'!$I$4:$J$19,2,FALSE),VLOOKUP(H288,'Cross-Page Data'!$D$4:$F$48,3,FALSE)))))</f>
        <v/>
      </c>
      <c r="M288" s="120">
        <f>IF(AND($P$2=FALSE,OR(F288="Commercial NAICS Cogen",F288="Industrial NAICS Cogen",F288="NAICS-22 Cogen")),FALSE,IF(AND($P$3=FALSE,OR(F288="Commercial NAICS Cogen",F288="Commercial NAICS Non-Cogen",F288="Industrial NAICS Cogen", F288="industrial NAICS non-Cogen")),FALSE, TRUE))</f>
        <v/>
      </c>
    </row>
    <row r="289">
      <c r="A289" s="129" t="n">
        <v>621</v>
      </c>
      <c r="B289" s="130" t="inlineStr">
        <is>
          <t>Turkey Point</t>
        </is>
      </c>
      <c r="C289" s="130" t="inlineStr">
        <is>
          <t>Florida Power &amp; Light Co</t>
        </is>
      </c>
      <c r="D289" s="129" t="n">
        <v>6452</v>
      </c>
      <c r="E289" s="130" t="inlineStr">
        <is>
          <t>FL</t>
        </is>
      </c>
      <c r="F289" s="130" t="inlineStr">
        <is>
          <t>Electric Utility</t>
        </is>
      </c>
      <c r="G289" s="130" t="inlineStr">
        <is>
          <t>CT</t>
        </is>
      </c>
      <c r="H289" s="130" t="inlineStr">
        <is>
          <t>DFO</t>
        </is>
      </c>
      <c r="I289" s="130" t="inlineStr">
        <is>
          <t>DFO</t>
        </is>
      </c>
      <c r="J289" s="131" t="n">
        <v>3090.644</v>
      </c>
      <c r="K289" s="129" t="n">
        <v>2020</v>
      </c>
      <c r="L289" s="120">
        <f>IF(VLOOKUP(H289,'Cross-Page Data'!$D$4:$F$48,3,FALSE)="natural gas",VLOOKUP(G289,'Cross-Page Data'!$I$4:$J$19,2,FALSE),IF(VLOOKUP(H289,'Cross-Page Data'!$D$4:$F$48,3,FALSE)="solar",IF(G289="PV","solar PV","solar thermal"),IF(VLOOKUP(H289,'Cross-Page Data'!$D$4:$F$48,3,FALSE)="wind",VLOOKUP(G289,'Cross-Page Data'!$I$4:$J$19,2,FALSE),IF(VLOOKUP(H289,'Cross-Page Data'!$D$4:$F$48,3,FALSE)="hydro",VLOOKUP(G289,'Cross-Page Data'!$I$4:$J$19,2,FALSE),VLOOKUP(H289,'Cross-Page Data'!$D$4:$F$48,3,FALSE)))))</f>
        <v/>
      </c>
      <c r="M289" s="120">
        <f>IF(AND($P$2=FALSE,OR(F289="Commercial NAICS Cogen",F289="Industrial NAICS Cogen",F289="NAICS-22 Cogen")),FALSE,IF(AND($P$3=FALSE,OR(F289="Commercial NAICS Cogen",F289="Commercial NAICS Non-Cogen",F289="Industrial NAICS Cogen", F289="industrial NAICS non-Cogen")),FALSE, TRUE))</f>
        <v/>
      </c>
    </row>
    <row r="290">
      <c r="A290" s="129" t="n">
        <v>621</v>
      </c>
      <c r="B290" s="130" t="inlineStr">
        <is>
          <t>Turkey Point</t>
        </is>
      </c>
      <c r="C290" s="130" t="inlineStr">
        <is>
          <t>Florida Power &amp; Light Co</t>
        </is>
      </c>
      <c r="D290" s="129" t="n">
        <v>6452</v>
      </c>
      <c r="E290" s="130" t="inlineStr">
        <is>
          <t>FL</t>
        </is>
      </c>
      <c r="F290" s="130" t="inlineStr">
        <is>
          <t>Electric Utility</t>
        </is>
      </c>
      <c r="G290" s="130" t="inlineStr">
        <is>
          <t>CT</t>
        </is>
      </c>
      <c r="H290" s="130" t="inlineStr">
        <is>
          <t>NG</t>
        </is>
      </c>
      <c r="I290" s="130" t="inlineStr">
        <is>
          <t>NG</t>
        </is>
      </c>
      <c r="J290" s="131" t="n">
        <v>5405300.4</v>
      </c>
      <c r="K290" s="129" t="n">
        <v>2020</v>
      </c>
      <c r="L290" s="120">
        <f>IF(VLOOKUP(H290,'Cross-Page Data'!$D$4:$F$48,3,FALSE)="natural gas",VLOOKUP(G290,'Cross-Page Data'!$I$4:$J$19,2,FALSE),IF(VLOOKUP(H290,'Cross-Page Data'!$D$4:$F$48,3,FALSE)="solar",IF(G290="PV","solar PV","solar thermal"),IF(VLOOKUP(H290,'Cross-Page Data'!$D$4:$F$48,3,FALSE)="wind",VLOOKUP(G290,'Cross-Page Data'!$I$4:$J$19,2,FALSE),IF(VLOOKUP(H290,'Cross-Page Data'!$D$4:$F$48,3,FALSE)="hydro",VLOOKUP(G290,'Cross-Page Data'!$I$4:$J$19,2,FALSE),VLOOKUP(H290,'Cross-Page Data'!$D$4:$F$48,3,FALSE)))))</f>
        <v/>
      </c>
      <c r="M290" s="120">
        <f>IF(AND($P$2=FALSE,OR(F290="Commercial NAICS Cogen",F290="Industrial NAICS Cogen",F290="NAICS-22 Cogen")),FALSE,IF(AND($P$3=FALSE,OR(F290="Commercial NAICS Cogen",F290="Commercial NAICS Non-Cogen",F290="Industrial NAICS Cogen", F290="industrial NAICS non-Cogen")),FALSE, TRUE))</f>
        <v/>
      </c>
    </row>
    <row r="291">
      <c r="A291" s="129" t="n">
        <v>621</v>
      </c>
      <c r="B291" s="130" t="inlineStr">
        <is>
          <t>Turkey Point</t>
        </is>
      </c>
      <c r="C291" s="130" t="inlineStr">
        <is>
          <t>Florida Power &amp; Light Co</t>
        </is>
      </c>
      <c r="D291" s="129" t="n">
        <v>6452</v>
      </c>
      <c r="E291" s="130" t="inlineStr">
        <is>
          <t>FL</t>
        </is>
      </c>
      <c r="F291" s="130" t="inlineStr">
        <is>
          <t>Electric Utility</t>
        </is>
      </c>
      <c r="G291" s="130" t="inlineStr">
        <is>
          <t>ST</t>
        </is>
      </c>
      <c r="H291" s="130" t="inlineStr">
        <is>
          <t>NG</t>
        </is>
      </c>
      <c r="I291" s="130" t="inlineStr">
        <is>
          <t>NG</t>
        </is>
      </c>
      <c r="J291" s="131" t="n">
        <v>0</v>
      </c>
      <c r="K291" s="129" t="n">
        <v>2020</v>
      </c>
      <c r="L291" s="120">
        <f>IF(VLOOKUP(H291,'Cross-Page Data'!$D$4:$F$48,3,FALSE)="natural gas",VLOOKUP(G291,'Cross-Page Data'!$I$4:$J$19,2,FALSE),IF(VLOOKUP(H291,'Cross-Page Data'!$D$4:$F$48,3,FALSE)="solar",IF(G291="PV","solar PV","solar thermal"),IF(VLOOKUP(H291,'Cross-Page Data'!$D$4:$F$48,3,FALSE)="wind",VLOOKUP(G291,'Cross-Page Data'!$I$4:$J$19,2,FALSE),IF(VLOOKUP(H291,'Cross-Page Data'!$D$4:$F$48,3,FALSE)="hydro",VLOOKUP(G291,'Cross-Page Data'!$I$4:$J$19,2,FALSE),VLOOKUP(H291,'Cross-Page Data'!$D$4:$F$48,3,FALSE)))))</f>
        <v/>
      </c>
      <c r="M291" s="120">
        <f>IF(AND($P$2=FALSE,OR(F291="Commercial NAICS Cogen",F291="Industrial NAICS Cogen",F291="NAICS-22 Cogen")),FALSE,IF(AND($P$3=FALSE,OR(F291="Commercial NAICS Cogen",F291="Commercial NAICS Non-Cogen",F291="Industrial NAICS Cogen", F291="industrial NAICS non-Cogen")),FALSE, TRUE))</f>
        <v/>
      </c>
    </row>
    <row r="292">
      <c r="A292" s="129" t="n">
        <v>621</v>
      </c>
      <c r="B292" s="130" t="inlineStr">
        <is>
          <t>Turkey Point</t>
        </is>
      </c>
      <c r="C292" s="130" t="inlineStr">
        <is>
          <t>Florida Power &amp; Light Co</t>
        </is>
      </c>
      <c r="D292" s="129" t="n">
        <v>6452</v>
      </c>
      <c r="E292" s="130" t="inlineStr">
        <is>
          <t>FL</t>
        </is>
      </c>
      <c r="F292" s="130" t="inlineStr">
        <is>
          <t>Electric Utility</t>
        </is>
      </c>
      <c r="G292" s="130" t="inlineStr">
        <is>
          <t>ST</t>
        </is>
      </c>
      <c r="H292" s="130" t="inlineStr">
        <is>
          <t>NUC</t>
        </is>
      </c>
      <c r="I292" s="130" t="inlineStr">
        <is>
          <t>NUC</t>
        </is>
      </c>
      <c r="J292" s="131" t="n">
        <v>6556421</v>
      </c>
      <c r="K292" s="129" t="n">
        <v>2020</v>
      </c>
      <c r="L292" s="120">
        <f>IF(VLOOKUP(H292,'Cross-Page Data'!$D$4:$F$48,3,FALSE)="natural gas",VLOOKUP(G292,'Cross-Page Data'!$I$4:$J$19,2,FALSE),IF(VLOOKUP(H292,'Cross-Page Data'!$D$4:$F$48,3,FALSE)="solar",IF(G292="PV","solar PV","solar thermal"),IF(VLOOKUP(H292,'Cross-Page Data'!$D$4:$F$48,3,FALSE)="wind",VLOOKUP(G292,'Cross-Page Data'!$I$4:$J$19,2,FALSE),IF(VLOOKUP(H292,'Cross-Page Data'!$D$4:$F$48,3,FALSE)="hydro",VLOOKUP(G292,'Cross-Page Data'!$I$4:$J$19,2,FALSE),VLOOKUP(H292,'Cross-Page Data'!$D$4:$F$48,3,FALSE)))))</f>
        <v/>
      </c>
      <c r="M292" s="120">
        <f>IF(AND($P$2=FALSE,OR(F292="Commercial NAICS Cogen",F292="Industrial NAICS Cogen",F292="NAICS-22 Cogen")),FALSE,IF(AND($P$3=FALSE,OR(F292="Commercial NAICS Cogen",F292="Commercial NAICS Non-Cogen",F292="Industrial NAICS Cogen", F292="industrial NAICS non-Cogen")),FALSE, TRUE))</f>
        <v/>
      </c>
    </row>
    <row r="293">
      <c r="A293" s="129" t="n">
        <v>621</v>
      </c>
      <c r="B293" s="130" t="inlineStr">
        <is>
          <t>Turkey Point</t>
        </is>
      </c>
      <c r="C293" s="130" t="inlineStr">
        <is>
          <t>Florida Power &amp; Light Co</t>
        </is>
      </c>
      <c r="D293" s="129" t="n">
        <v>6452</v>
      </c>
      <c r="E293" s="130" t="inlineStr">
        <is>
          <t>FL</t>
        </is>
      </c>
      <c r="F293" s="130" t="inlineStr">
        <is>
          <t>Electric Utility</t>
        </is>
      </c>
      <c r="G293" s="130" t="inlineStr">
        <is>
          <t>ST</t>
        </is>
      </c>
      <c r="H293" s="130" t="inlineStr">
        <is>
          <t>NUC</t>
        </is>
      </c>
      <c r="I293" s="130" t="inlineStr">
        <is>
          <t>NUC</t>
        </is>
      </c>
      <c r="J293" s="131" t="n">
        <v>6062561</v>
      </c>
      <c r="K293" s="129" t="n">
        <v>2020</v>
      </c>
      <c r="L293" s="120">
        <f>IF(VLOOKUP(H293,'Cross-Page Data'!$D$4:$F$48,3,FALSE)="natural gas",VLOOKUP(G293,'Cross-Page Data'!$I$4:$J$19,2,FALSE),IF(VLOOKUP(H293,'Cross-Page Data'!$D$4:$F$48,3,FALSE)="solar",IF(G293="PV","solar PV","solar thermal"),IF(VLOOKUP(H293,'Cross-Page Data'!$D$4:$F$48,3,FALSE)="wind",VLOOKUP(G293,'Cross-Page Data'!$I$4:$J$19,2,FALSE),IF(VLOOKUP(H293,'Cross-Page Data'!$D$4:$F$48,3,FALSE)="hydro",VLOOKUP(G293,'Cross-Page Data'!$I$4:$J$19,2,FALSE),VLOOKUP(H293,'Cross-Page Data'!$D$4:$F$48,3,FALSE)))))</f>
        <v/>
      </c>
      <c r="M293" s="120">
        <f>IF(AND($P$2=FALSE,OR(F293="Commercial NAICS Cogen",F293="Industrial NAICS Cogen",F293="NAICS-22 Cogen")),FALSE,IF(AND($P$3=FALSE,OR(F293="Commercial NAICS Cogen",F293="Commercial NAICS Non-Cogen",F293="Industrial NAICS Cogen", F293="industrial NAICS non-Cogen")),FALSE, TRUE))</f>
        <v/>
      </c>
    </row>
    <row r="294">
      <c r="A294" s="129" t="n">
        <v>621</v>
      </c>
      <c r="B294" s="130" t="inlineStr">
        <is>
          <t>Turkey Point</t>
        </is>
      </c>
      <c r="C294" s="130" t="inlineStr">
        <is>
          <t>Florida Power &amp; Light Co</t>
        </is>
      </c>
      <c r="D294" s="129" t="n">
        <v>6452</v>
      </c>
      <c r="E294" s="130" t="inlineStr">
        <is>
          <t>FL</t>
        </is>
      </c>
      <c r="F294" s="130" t="inlineStr">
        <is>
          <t>Electric Utility</t>
        </is>
      </c>
      <c r="G294" s="130" t="inlineStr">
        <is>
          <t>ST</t>
        </is>
      </c>
      <c r="H294" s="130" t="inlineStr">
        <is>
          <t>RFO</t>
        </is>
      </c>
      <c r="I294" s="130" t="inlineStr">
        <is>
          <t>RFO</t>
        </is>
      </c>
      <c r="J294" s="131" t="n">
        <v>0</v>
      </c>
      <c r="K294" s="129" t="n">
        <v>2020</v>
      </c>
      <c r="L294" s="120">
        <f>IF(VLOOKUP(H294,'Cross-Page Data'!$D$4:$F$48,3,FALSE)="natural gas",VLOOKUP(G294,'Cross-Page Data'!$I$4:$J$19,2,FALSE),IF(VLOOKUP(H294,'Cross-Page Data'!$D$4:$F$48,3,FALSE)="solar",IF(G294="PV","solar PV","solar thermal"),IF(VLOOKUP(H294,'Cross-Page Data'!$D$4:$F$48,3,FALSE)="wind",VLOOKUP(G294,'Cross-Page Data'!$I$4:$J$19,2,FALSE),IF(VLOOKUP(H294,'Cross-Page Data'!$D$4:$F$48,3,FALSE)="hydro",VLOOKUP(G294,'Cross-Page Data'!$I$4:$J$19,2,FALSE),VLOOKUP(H294,'Cross-Page Data'!$D$4:$F$48,3,FALSE)))))</f>
        <v/>
      </c>
      <c r="M294" s="120">
        <f>IF(AND($P$2=FALSE,OR(F294="Commercial NAICS Cogen",F294="Industrial NAICS Cogen",F294="NAICS-22 Cogen")),FALSE,IF(AND($P$3=FALSE,OR(F294="Commercial NAICS Cogen",F294="Commercial NAICS Non-Cogen",F294="Industrial NAICS Cogen", F294="industrial NAICS non-Cogen")),FALSE, TRUE))</f>
        <v/>
      </c>
    </row>
    <row r="295">
      <c r="A295" s="129" t="n">
        <v>628</v>
      </c>
      <c r="B295" s="130" t="inlineStr">
        <is>
          <t>Crystal River</t>
        </is>
      </c>
      <c r="C295" s="130" t="inlineStr">
        <is>
          <t>Duke Energy Florida, LLC</t>
        </is>
      </c>
      <c r="D295" s="129" t="n">
        <v>6455</v>
      </c>
      <c r="E295" s="130" t="inlineStr">
        <is>
          <t>FL</t>
        </is>
      </c>
      <c r="F295" s="130" t="inlineStr">
        <is>
          <t>Electric Utility</t>
        </is>
      </c>
      <c r="G295" s="130" t="inlineStr">
        <is>
          <t>CA</t>
        </is>
      </c>
      <c r="H295" s="130" t="inlineStr">
        <is>
          <t>NG</t>
        </is>
      </c>
      <c r="I295" s="130" t="inlineStr">
        <is>
          <t>NG</t>
        </is>
      </c>
      <c r="J295" s="131" t="n">
        <v>4369610</v>
      </c>
      <c r="K295" s="129" t="n">
        <v>2020</v>
      </c>
      <c r="L295" s="120">
        <f>IF(VLOOKUP(H295,'Cross-Page Data'!$D$4:$F$48,3,FALSE)="natural gas",VLOOKUP(G295,'Cross-Page Data'!$I$4:$J$19,2,FALSE),IF(VLOOKUP(H295,'Cross-Page Data'!$D$4:$F$48,3,FALSE)="solar",IF(G295="PV","solar PV","solar thermal"),IF(VLOOKUP(H295,'Cross-Page Data'!$D$4:$F$48,3,FALSE)="wind",VLOOKUP(G295,'Cross-Page Data'!$I$4:$J$19,2,FALSE),IF(VLOOKUP(H295,'Cross-Page Data'!$D$4:$F$48,3,FALSE)="hydro",VLOOKUP(G295,'Cross-Page Data'!$I$4:$J$19,2,FALSE),VLOOKUP(H295,'Cross-Page Data'!$D$4:$F$48,3,FALSE)))))</f>
        <v/>
      </c>
      <c r="M295" s="120">
        <f>IF(AND($P$2=FALSE,OR(F295="Commercial NAICS Cogen",F295="Industrial NAICS Cogen",F295="NAICS-22 Cogen")),FALSE,IF(AND($P$3=FALSE,OR(F295="Commercial NAICS Cogen",F295="Commercial NAICS Non-Cogen",F295="Industrial NAICS Cogen", F295="industrial NAICS non-Cogen")),FALSE, TRUE))</f>
        <v/>
      </c>
    </row>
    <row r="296">
      <c r="A296" s="129" t="n">
        <v>628</v>
      </c>
      <c r="B296" s="130" t="inlineStr">
        <is>
          <t>Crystal River</t>
        </is>
      </c>
      <c r="C296" s="130" t="inlineStr">
        <is>
          <t>Duke Energy Florida, LLC</t>
        </is>
      </c>
      <c r="D296" s="129" t="n">
        <v>6455</v>
      </c>
      <c r="E296" s="130" t="inlineStr">
        <is>
          <t>FL</t>
        </is>
      </c>
      <c r="F296" s="130" t="inlineStr">
        <is>
          <t>Electric Utility</t>
        </is>
      </c>
      <c r="G296" s="130" t="inlineStr">
        <is>
          <t>CT</t>
        </is>
      </c>
      <c r="H296" s="130" t="inlineStr">
        <is>
          <t>NG</t>
        </is>
      </c>
      <c r="I296" s="130" t="inlineStr">
        <is>
          <t>NG</t>
        </is>
      </c>
      <c r="J296" s="131" t="n">
        <v>7290843</v>
      </c>
      <c r="K296" s="129" t="n">
        <v>2020</v>
      </c>
      <c r="L296" s="120">
        <f>IF(VLOOKUP(H296,'Cross-Page Data'!$D$4:$F$48,3,FALSE)="natural gas",VLOOKUP(G296,'Cross-Page Data'!$I$4:$J$19,2,FALSE),IF(VLOOKUP(H296,'Cross-Page Data'!$D$4:$F$48,3,FALSE)="solar",IF(G296="PV","solar PV","solar thermal"),IF(VLOOKUP(H296,'Cross-Page Data'!$D$4:$F$48,3,FALSE)="wind",VLOOKUP(G296,'Cross-Page Data'!$I$4:$J$19,2,FALSE),IF(VLOOKUP(H296,'Cross-Page Data'!$D$4:$F$48,3,FALSE)="hydro",VLOOKUP(G296,'Cross-Page Data'!$I$4:$J$19,2,FALSE),VLOOKUP(H296,'Cross-Page Data'!$D$4:$F$48,3,FALSE)))))</f>
        <v/>
      </c>
      <c r="M296" s="120">
        <f>IF(AND($P$2=FALSE,OR(F296="Commercial NAICS Cogen",F296="Industrial NAICS Cogen",F296="NAICS-22 Cogen")),FALSE,IF(AND($P$3=FALSE,OR(F296="Commercial NAICS Cogen",F296="Commercial NAICS Non-Cogen",F296="Industrial NAICS Cogen", F296="industrial NAICS non-Cogen")),FALSE, TRUE))</f>
        <v/>
      </c>
    </row>
    <row r="297">
      <c r="A297" s="129" t="n">
        <v>628</v>
      </c>
      <c r="B297" s="130" t="inlineStr">
        <is>
          <t>Crystal River</t>
        </is>
      </c>
      <c r="C297" s="130" t="inlineStr">
        <is>
          <t>Duke Energy Florida, LLC</t>
        </is>
      </c>
      <c r="D297" s="129" t="n">
        <v>6455</v>
      </c>
      <c r="E297" s="130" t="inlineStr">
        <is>
          <t>FL</t>
        </is>
      </c>
      <c r="F297" s="130" t="inlineStr">
        <is>
          <t>Electric Utility</t>
        </is>
      </c>
      <c r="G297" s="130" t="inlineStr">
        <is>
          <t>ST</t>
        </is>
      </c>
      <c r="H297" s="130" t="inlineStr">
        <is>
          <t>BIT</t>
        </is>
      </c>
      <c r="I297" s="130" t="inlineStr">
        <is>
          <t>COL</t>
        </is>
      </c>
      <c r="J297" s="131" t="n">
        <v>3266095.5</v>
      </c>
      <c r="K297" s="129" t="n">
        <v>2020</v>
      </c>
      <c r="L297" s="120">
        <f>IF(VLOOKUP(H297,'Cross-Page Data'!$D$4:$F$48,3,FALSE)="natural gas",VLOOKUP(G297,'Cross-Page Data'!$I$4:$J$19,2,FALSE),IF(VLOOKUP(H297,'Cross-Page Data'!$D$4:$F$48,3,FALSE)="solar",IF(G297="PV","solar PV","solar thermal"),IF(VLOOKUP(H297,'Cross-Page Data'!$D$4:$F$48,3,FALSE)="wind",VLOOKUP(G297,'Cross-Page Data'!$I$4:$J$19,2,FALSE),IF(VLOOKUP(H297,'Cross-Page Data'!$D$4:$F$48,3,FALSE)="hydro",VLOOKUP(G297,'Cross-Page Data'!$I$4:$J$19,2,FALSE),VLOOKUP(H297,'Cross-Page Data'!$D$4:$F$48,3,FALSE)))))</f>
        <v/>
      </c>
      <c r="M297" s="120">
        <f>IF(AND($P$2=FALSE,OR(F297="Commercial NAICS Cogen",F297="Industrial NAICS Cogen",F297="NAICS-22 Cogen")),FALSE,IF(AND($P$3=FALSE,OR(F297="Commercial NAICS Cogen",F297="Commercial NAICS Non-Cogen",F297="Industrial NAICS Cogen", F297="industrial NAICS non-Cogen")),FALSE, TRUE))</f>
        <v/>
      </c>
    </row>
    <row r="298">
      <c r="A298" s="129" t="n">
        <v>628</v>
      </c>
      <c r="B298" s="130" t="inlineStr">
        <is>
          <t>Crystal River</t>
        </is>
      </c>
      <c r="C298" s="130" t="inlineStr">
        <is>
          <t>Duke Energy Florida, LLC</t>
        </is>
      </c>
      <c r="D298" s="129" t="n">
        <v>6455</v>
      </c>
      <c r="E298" s="130" t="inlineStr">
        <is>
          <t>FL</t>
        </is>
      </c>
      <c r="F298" s="130" t="inlineStr">
        <is>
          <t>Electric Utility</t>
        </is>
      </c>
      <c r="G298" s="130" t="inlineStr">
        <is>
          <t>ST</t>
        </is>
      </c>
      <c r="H298" s="130" t="inlineStr">
        <is>
          <t>DFO</t>
        </is>
      </c>
      <c r="I298" s="130" t="inlineStr">
        <is>
          <t>DFO</t>
        </is>
      </c>
      <c r="J298" s="131" t="n">
        <v>21175.487</v>
      </c>
      <c r="K298" s="129" t="n">
        <v>2020</v>
      </c>
      <c r="L298" s="120">
        <f>IF(VLOOKUP(H298,'Cross-Page Data'!$D$4:$F$48,3,FALSE)="natural gas",VLOOKUP(G298,'Cross-Page Data'!$I$4:$J$19,2,FALSE),IF(VLOOKUP(H298,'Cross-Page Data'!$D$4:$F$48,3,FALSE)="solar",IF(G298="PV","solar PV","solar thermal"),IF(VLOOKUP(H298,'Cross-Page Data'!$D$4:$F$48,3,FALSE)="wind",VLOOKUP(G298,'Cross-Page Data'!$I$4:$J$19,2,FALSE),IF(VLOOKUP(H298,'Cross-Page Data'!$D$4:$F$48,3,FALSE)="hydro",VLOOKUP(G298,'Cross-Page Data'!$I$4:$J$19,2,FALSE),VLOOKUP(H298,'Cross-Page Data'!$D$4:$F$48,3,FALSE)))))</f>
        <v/>
      </c>
      <c r="M298" s="120">
        <f>IF(AND($P$2=FALSE,OR(F298="Commercial NAICS Cogen",F298="Industrial NAICS Cogen",F298="NAICS-22 Cogen")),FALSE,IF(AND($P$3=FALSE,OR(F298="Commercial NAICS Cogen",F298="Commercial NAICS Non-Cogen",F298="Industrial NAICS Cogen", F298="industrial NAICS non-Cogen")),FALSE, TRUE))</f>
        <v/>
      </c>
    </row>
    <row r="299">
      <c r="A299" s="129" t="n">
        <v>634</v>
      </c>
      <c r="B299" s="130" t="inlineStr">
        <is>
          <t>P L Bartow</t>
        </is>
      </c>
      <c r="C299" s="130" t="inlineStr">
        <is>
          <t>Duke Energy Florida, LLC</t>
        </is>
      </c>
      <c r="D299" s="129" t="n">
        <v>6455</v>
      </c>
      <c r="E299" s="130" t="inlineStr">
        <is>
          <t>FL</t>
        </is>
      </c>
      <c r="F299" s="130" t="inlineStr">
        <is>
          <t>Electric Utility</t>
        </is>
      </c>
      <c r="G299" s="130" t="inlineStr">
        <is>
          <t>CA</t>
        </is>
      </c>
      <c r="H299" s="130" t="inlineStr">
        <is>
          <t>DFO</t>
        </is>
      </c>
      <c r="I299" s="130" t="inlineStr">
        <is>
          <t>DFO</t>
        </is>
      </c>
      <c r="J299" s="131" t="n">
        <v>0</v>
      </c>
      <c r="K299" s="129" t="n">
        <v>2020</v>
      </c>
      <c r="L299" s="120">
        <f>IF(VLOOKUP(H299,'Cross-Page Data'!$D$4:$F$48,3,FALSE)="natural gas",VLOOKUP(G299,'Cross-Page Data'!$I$4:$J$19,2,FALSE),IF(VLOOKUP(H299,'Cross-Page Data'!$D$4:$F$48,3,FALSE)="solar",IF(G299="PV","solar PV","solar thermal"),IF(VLOOKUP(H299,'Cross-Page Data'!$D$4:$F$48,3,FALSE)="wind",VLOOKUP(G299,'Cross-Page Data'!$I$4:$J$19,2,FALSE),IF(VLOOKUP(H299,'Cross-Page Data'!$D$4:$F$48,3,FALSE)="hydro",VLOOKUP(G299,'Cross-Page Data'!$I$4:$J$19,2,FALSE),VLOOKUP(H299,'Cross-Page Data'!$D$4:$F$48,3,FALSE)))))</f>
        <v/>
      </c>
      <c r="M299" s="120">
        <f>IF(AND($P$2=FALSE,OR(F299="Commercial NAICS Cogen",F299="Industrial NAICS Cogen",F299="NAICS-22 Cogen")),FALSE,IF(AND($P$3=FALSE,OR(F299="Commercial NAICS Cogen",F299="Commercial NAICS Non-Cogen",F299="Industrial NAICS Cogen", F299="industrial NAICS non-Cogen")),FALSE, TRUE))</f>
        <v/>
      </c>
    </row>
    <row r="300">
      <c r="A300" s="129" t="n">
        <v>634</v>
      </c>
      <c r="B300" s="130" t="inlineStr">
        <is>
          <t>P L Bartow</t>
        </is>
      </c>
      <c r="C300" s="130" t="inlineStr">
        <is>
          <t>Duke Energy Florida, LLC</t>
        </is>
      </c>
      <c r="D300" s="129" t="n">
        <v>6455</v>
      </c>
      <c r="E300" s="130" t="inlineStr">
        <is>
          <t>FL</t>
        </is>
      </c>
      <c r="F300" s="130" t="inlineStr">
        <is>
          <t>Electric Utility</t>
        </is>
      </c>
      <c r="G300" s="130" t="inlineStr">
        <is>
          <t>CA</t>
        </is>
      </c>
      <c r="H300" s="130" t="inlineStr">
        <is>
          <t>NG</t>
        </is>
      </c>
      <c r="I300" s="130" t="inlineStr">
        <is>
          <t>NG</t>
        </is>
      </c>
      <c r="J300" s="131" t="n">
        <v>2427690</v>
      </c>
      <c r="K300" s="129" t="n">
        <v>2020</v>
      </c>
      <c r="L300" s="120">
        <f>IF(VLOOKUP(H300,'Cross-Page Data'!$D$4:$F$48,3,FALSE)="natural gas",VLOOKUP(G300,'Cross-Page Data'!$I$4:$J$19,2,FALSE),IF(VLOOKUP(H300,'Cross-Page Data'!$D$4:$F$48,3,FALSE)="solar",IF(G300="PV","solar PV","solar thermal"),IF(VLOOKUP(H300,'Cross-Page Data'!$D$4:$F$48,3,FALSE)="wind",VLOOKUP(G300,'Cross-Page Data'!$I$4:$J$19,2,FALSE),IF(VLOOKUP(H300,'Cross-Page Data'!$D$4:$F$48,3,FALSE)="hydro",VLOOKUP(G300,'Cross-Page Data'!$I$4:$J$19,2,FALSE),VLOOKUP(H300,'Cross-Page Data'!$D$4:$F$48,3,FALSE)))))</f>
        <v/>
      </c>
      <c r="M300" s="120">
        <f>IF(AND($P$2=FALSE,OR(F300="Commercial NAICS Cogen",F300="Industrial NAICS Cogen",F300="NAICS-22 Cogen")),FALSE,IF(AND($P$3=FALSE,OR(F300="Commercial NAICS Cogen",F300="Commercial NAICS Non-Cogen",F300="Industrial NAICS Cogen", F300="industrial NAICS non-Cogen")),FALSE, TRUE))</f>
        <v/>
      </c>
    </row>
    <row r="301">
      <c r="A301" s="129" t="n">
        <v>634</v>
      </c>
      <c r="B301" s="130" t="inlineStr">
        <is>
          <t>P L Bartow</t>
        </is>
      </c>
      <c r="C301" s="130" t="inlineStr">
        <is>
          <t>Duke Energy Florida, LLC</t>
        </is>
      </c>
      <c r="D301" s="129" t="n">
        <v>6455</v>
      </c>
      <c r="E301" s="130" t="inlineStr">
        <is>
          <t>FL</t>
        </is>
      </c>
      <c r="F301" s="130" t="inlineStr">
        <is>
          <t>Electric Utility</t>
        </is>
      </c>
      <c r="G301" s="130" t="inlineStr">
        <is>
          <t>CT</t>
        </is>
      </c>
      <c r="H301" s="130" t="inlineStr">
        <is>
          <t>DFO</t>
        </is>
      </c>
      <c r="I301" s="130" t="inlineStr">
        <is>
          <t>DFO</t>
        </is>
      </c>
      <c r="J301" s="131" t="n">
        <v>0</v>
      </c>
      <c r="K301" s="129" t="n">
        <v>2020</v>
      </c>
      <c r="L301" s="120">
        <f>IF(VLOOKUP(H301,'Cross-Page Data'!$D$4:$F$48,3,FALSE)="natural gas",VLOOKUP(G301,'Cross-Page Data'!$I$4:$J$19,2,FALSE),IF(VLOOKUP(H301,'Cross-Page Data'!$D$4:$F$48,3,FALSE)="solar",IF(G301="PV","solar PV","solar thermal"),IF(VLOOKUP(H301,'Cross-Page Data'!$D$4:$F$48,3,FALSE)="wind",VLOOKUP(G301,'Cross-Page Data'!$I$4:$J$19,2,FALSE),IF(VLOOKUP(H301,'Cross-Page Data'!$D$4:$F$48,3,FALSE)="hydro",VLOOKUP(G301,'Cross-Page Data'!$I$4:$J$19,2,FALSE),VLOOKUP(H301,'Cross-Page Data'!$D$4:$F$48,3,FALSE)))))</f>
        <v/>
      </c>
      <c r="M301" s="120">
        <f>IF(AND($P$2=FALSE,OR(F301="Commercial NAICS Cogen",F301="Industrial NAICS Cogen",F301="NAICS-22 Cogen")),FALSE,IF(AND($P$3=FALSE,OR(F301="Commercial NAICS Cogen",F301="Commercial NAICS Non-Cogen",F301="Industrial NAICS Cogen", F301="industrial NAICS non-Cogen")),FALSE, TRUE))</f>
        <v/>
      </c>
    </row>
    <row r="302">
      <c r="A302" s="129" t="n">
        <v>634</v>
      </c>
      <c r="B302" s="130" t="inlineStr">
        <is>
          <t>P L Bartow</t>
        </is>
      </c>
      <c r="C302" s="130" t="inlineStr">
        <is>
          <t>Duke Energy Florida, LLC</t>
        </is>
      </c>
      <c r="D302" s="129" t="n">
        <v>6455</v>
      </c>
      <c r="E302" s="130" t="inlineStr">
        <is>
          <t>FL</t>
        </is>
      </c>
      <c r="F302" s="130" t="inlineStr">
        <is>
          <t>Electric Utility</t>
        </is>
      </c>
      <c r="G302" s="130" t="inlineStr">
        <is>
          <t>CT</t>
        </is>
      </c>
      <c r="H302" s="130" t="inlineStr">
        <is>
          <t>NG</t>
        </is>
      </c>
      <c r="I302" s="130" t="inlineStr">
        <is>
          <t>NG</t>
        </is>
      </c>
      <c r="J302" s="131" t="n">
        <v>4374461</v>
      </c>
      <c r="K302" s="129" t="n">
        <v>2020</v>
      </c>
      <c r="L302" s="120">
        <f>IF(VLOOKUP(H302,'Cross-Page Data'!$D$4:$F$48,3,FALSE)="natural gas",VLOOKUP(G302,'Cross-Page Data'!$I$4:$J$19,2,FALSE),IF(VLOOKUP(H302,'Cross-Page Data'!$D$4:$F$48,3,FALSE)="solar",IF(G302="PV","solar PV","solar thermal"),IF(VLOOKUP(H302,'Cross-Page Data'!$D$4:$F$48,3,FALSE)="wind",VLOOKUP(G302,'Cross-Page Data'!$I$4:$J$19,2,FALSE),IF(VLOOKUP(H302,'Cross-Page Data'!$D$4:$F$48,3,FALSE)="hydro",VLOOKUP(G302,'Cross-Page Data'!$I$4:$J$19,2,FALSE),VLOOKUP(H302,'Cross-Page Data'!$D$4:$F$48,3,FALSE)))))</f>
        <v/>
      </c>
      <c r="M302" s="120">
        <f>IF(AND($P$2=FALSE,OR(F302="Commercial NAICS Cogen",F302="Industrial NAICS Cogen",F302="NAICS-22 Cogen")),FALSE,IF(AND($P$3=FALSE,OR(F302="Commercial NAICS Cogen",F302="Commercial NAICS Non-Cogen",F302="Industrial NAICS Cogen", F302="industrial NAICS non-Cogen")),FALSE, TRUE))</f>
        <v/>
      </c>
    </row>
    <row r="303">
      <c r="A303" s="129" t="n">
        <v>634</v>
      </c>
      <c r="B303" s="130" t="inlineStr">
        <is>
          <t>P L Bartow</t>
        </is>
      </c>
      <c r="C303" s="130" t="inlineStr">
        <is>
          <t>Duke Energy Florida, LLC</t>
        </is>
      </c>
      <c r="D303" s="129" t="n">
        <v>6455</v>
      </c>
      <c r="E303" s="130" t="inlineStr">
        <is>
          <t>FL</t>
        </is>
      </c>
      <c r="F303" s="130" t="inlineStr">
        <is>
          <t>Electric Utility</t>
        </is>
      </c>
      <c r="G303" s="130" t="inlineStr">
        <is>
          <t>CT</t>
        </is>
      </c>
      <c r="H303" s="130" t="inlineStr">
        <is>
          <t>RFO</t>
        </is>
      </c>
      <c r="I303" s="130" t="inlineStr">
        <is>
          <t>RFO</t>
        </is>
      </c>
      <c r="J303" s="131" t="n">
        <v>0</v>
      </c>
      <c r="K303" s="129" t="n">
        <v>2020</v>
      </c>
      <c r="L303" s="120">
        <f>IF(VLOOKUP(H303,'Cross-Page Data'!$D$4:$F$48,3,FALSE)="natural gas",VLOOKUP(G303,'Cross-Page Data'!$I$4:$J$19,2,FALSE),IF(VLOOKUP(H303,'Cross-Page Data'!$D$4:$F$48,3,FALSE)="solar",IF(G303="PV","solar PV","solar thermal"),IF(VLOOKUP(H303,'Cross-Page Data'!$D$4:$F$48,3,FALSE)="wind",VLOOKUP(G303,'Cross-Page Data'!$I$4:$J$19,2,FALSE),IF(VLOOKUP(H303,'Cross-Page Data'!$D$4:$F$48,3,FALSE)="hydro",VLOOKUP(G303,'Cross-Page Data'!$I$4:$J$19,2,FALSE),VLOOKUP(H303,'Cross-Page Data'!$D$4:$F$48,3,FALSE)))))</f>
        <v/>
      </c>
      <c r="M303" s="120">
        <f>IF(AND($P$2=FALSE,OR(F303="Commercial NAICS Cogen",F303="Industrial NAICS Cogen",F303="NAICS-22 Cogen")),FALSE,IF(AND($P$3=FALSE,OR(F303="Commercial NAICS Cogen",F303="Commercial NAICS Non-Cogen",F303="Industrial NAICS Cogen", F303="industrial NAICS non-Cogen")),FALSE, TRUE))</f>
        <v/>
      </c>
    </row>
    <row r="304">
      <c r="A304" s="129" t="n">
        <v>634</v>
      </c>
      <c r="B304" s="130" t="inlineStr">
        <is>
          <t>P L Bartow</t>
        </is>
      </c>
      <c r="C304" s="130" t="inlineStr">
        <is>
          <t>Duke Energy Florida, LLC</t>
        </is>
      </c>
      <c r="D304" s="129" t="n">
        <v>6455</v>
      </c>
      <c r="E304" s="130" t="inlineStr">
        <is>
          <t>FL</t>
        </is>
      </c>
      <c r="F304" s="130" t="inlineStr">
        <is>
          <t>Electric Utility</t>
        </is>
      </c>
      <c r="G304" s="130" t="inlineStr">
        <is>
          <t>GT</t>
        </is>
      </c>
      <c r="H304" s="130" t="inlineStr">
        <is>
          <t>DFO</t>
        </is>
      </c>
      <c r="I304" s="130" t="inlineStr">
        <is>
          <t>DFO</t>
        </is>
      </c>
      <c r="J304" s="131" t="n">
        <v>2553.759</v>
      </c>
      <c r="K304" s="129" t="n">
        <v>2020</v>
      </c>
      <c r="L304" s="120">
        <f>IF(VLOOKUP(H304,'Cross-Page Data'!$D$4:$F$48,3,FALSE)="natural gas",VLOOKUP(G304,'Cross-Page Data'!$I$4:$J$19,2,FALSE),IF(VLOOKUP(H304,'Cross-Page Data'!$D$4:$F$48,3,FALSE)="solar",IF(G304="PV","solar PV","solar thermal"),IF(VLOOKUP(H304,'Cross-Page Data'!$D$4:$F$48,3,FALSE)="wind",VLOOKUP(G304,'Cross-Page Data'!$I$4:$J$19,2,FALSE),IF(VLOOKUP(H304,'Cross-Page Data'!$D$4:$F$48,3,FALSE)="hydro",VLOOKUP(G304,'Cross-Page Data'!$I$4:$J$19,2,FALSE),VLOOKUP(H304,'Cross-Page Data'!$D$4:$F$48,3,FALSE)))))</f>
        <v/>
      </c>
      <c r="M304" s="120">
        <f>IF(AND($P$2=FALSE,OR(F304="Commercial NAICS Cogen",F304="Industrial NAICS Cogen",F304="NAICS-22 Cogen")),FALSE,IF(AND($P$3=FALSE,OR(F304="Commercial NAICS Cogen",F304="Commercial NAICS Non-Cogen",F304="Industrial NAICS Cogen", F304="industrial NAICS non-Cogen")),FALSE, TRUE))</f>
        <v/>
      </c>
    </row>
    <row r="305">
      <c r="A305" s="129" t="n">
        <v>634</v>
      </c>
      <c r="B305" s="130" t="inlineStr">
        <is>
          <t>P L Bartow</t>
        </is>
      </c>
      <c r="C305" s="130" t="inlineStr">
        <is>
          <t>Duke Energy Florida, LLC</t>
        </is>
      </c>
      <c r="D305" s="129" t="n">
        <v>6455</v>
      </c>
      <c r="E305" s="130" t="inlineStr">
        <is>
          <t>FL</t>
        </is>
      </c>
      <c r="F305" s="130" t="inlineStr">
        <is>
          <t>Electric Utility</t>
        </is>
      </c>
      <c r="G305" s="130" t="inlineStr">
        <is>
          <t>GT</t>
        </is>
      </c>
      <c r="H305" s="130" t="inlineStr">
        <is>
          <t>NG</t>
        </is>
      </c>
      <c r="I305" s="130" t="inlineStr">
        <is>
          <t>NG</t>
        </is>
      </c>
      <c r="J305" s="131" t="n">
        <v>17288.241</v>
      </c>
      <c r="K305" s="129" t="n">
        <v>2020</v>
      </c>
      <c r="L305" s="120">
        <f>IF(VLOOKUP(H305,'Cross-Page Data'!$D$4:$F$48,3,FALSE)="natural gas",VLOOKUP(G305,'Cross-Page Data'!$I$4:$J$19,2,FALSE),IF(VLOOKUP(H305,'Cross-Page Data'!$D$4:$F$48,3,FALSE)="solar",IF(G305="PV","solar PV","solar thermal"),IF(VLOOKUP(H305,'Cross-Page Data'!$D$4:$F$48,3,FALSE)="wind",VLOOKUP(G305,'Cross-Page Data'!$I$4:$J$19,2,FALSE),IF(VLOOKUP(H305,'Cross-Page Data'!$D$4:$F$48,3,FALSE)="hydro",VLOOKUP(G305,'Cross-Page Data'!$I$4:$J$19,2,FALSE),VLOOKUP(H305,'Cross-Page Data'!$D$4:$F$48,3,FALSE)))))</f>
        <v/>
      </c>
      <c r="M305" s="120">
        <f>IF(AND($P$2=FALSE,OR(F305="Commercial NAICS Cogen",F305="Industrial NAICS Cogen",F305="NAICS-22 Cogen")),FALSE,IF(AND($P$3=FALSE,OR(F305="Commercial NAICS Cogen",F305="Commercial NAICS Non-Cogen",F305="Industrial NAICS Cogen", F305="industrial NAICS non-Cogen")),FALSE, TRUE))</f>
        <v/>
      </c>
    </row>
    <row r="306">
      <c r="A306" s="129" t="n">
        <v>641</v>
      </c>
      <c r="B306" s="130" t="inlineStr">
        <is>
          <t>Crist</t>
        </is>
      </c>
      <c r="C306" s="130" t="inlineStr">
        <is>
          <t>Gulf Power Co</t>
        </is>
      </c>
      <c r="D306" s="129" t="n">
        <v>7801</v>
      </c>
      <c r="E306" s="130" t="inlineStr">
        <is>
          <t>FL</t>
        </is>
      </c>
      <c r="F306" s="130" t="inlineStr">
        <is>
          <t>Electric Utility</t>
        </is>
      </c>
      <c r="G306" s="130" t="inlineStr">
        <is>
          <t>ST</t>
        </is>
      </c>
      <c r="H306" s="130" t="inlineStr">
        <is>
          <t>BIT</t>
        </is>
      </c>
      <c r="I306" s="130" t="inlineStr">
        <is>
          <t>COL</t>
        </is>
      </c>
      <c r="J306" s="131" t="n">
        <v>709447.55</v>
      </c>
      <c r="K306" s="129" t="n">
        <v>2020</v>
      </c>
      <c r="L306" s="120">
        <f>IF(VLOOKUP(H306,'Cross-Page Data'!$D$4:$F$48,3,FALSE)="natural gas",VLOOKUP(G306,'Cross-Page Data'!$I$4:$J$19,2,FALSE),IF(VLOOKUP(H306,'Cross-Page Data'!$D$4:$F$48,3,FALSE)="solar",IF(G306="PV","solar PV","solar thermal"),IF(VLOOKUP(H306,'Cross-Page Data'!$D$4:$F$48,3,FALSE)="wind",VLOOKUP(G306,'Cross-Page Data'!$I$4:$J$19,2,FALSE),IF(VLOOKUP(H306,'Cross-Page Data'!$D$4:$F$48,3,FALSE)="hydro",VLOOKUP(G306,'Cross-Page Data'!$I$4:$J$19,2,FALSE),VLOOKUP(H306,'Cross-Page Data'!$D$4:$F$48,3,FALSE)))))</f>
        <v/>
      </c>
      <c r="M306" s="120">
        <f>IF(AND($P$2=FALSE,OR(F306="Commercial NAICS Cogen",F306="Industrial NAICS Cogen",F306="NAICS-22 Cogen")),FALSE,IF(AND($P$3=FALSE,OR(F306="Commercial NAICS Cogen",F306="Commercial NAICS Non-Cogen",F306="Industrial NAICS Cogen", F306="industrial NAICS non-Cogen")),FALSE, TRUE))</f>
        <v/>
      </c>
    </row>
    <row r="307">
      <c r="A307" s="129" t="n">
        <v>641</v>
      </c>
      <c r="B307" s="130" t="inlineStr">
        <is>
          <t>Crist</t>
        </is>
      </c>
      <c r="C307" s="130" t="inlineStr">
        <is>
          <t>Gulf Power Co</t>
        </is>
      </c>
      <c r="D307" s="129" t="n">
        <v>7801</v>
      </c>
      <c r="E307" s="130" t="inlineStr">
        <is>
          <t>FL</t>
        </is>
      </c>
      <c r="F307" s="130" t="inlineStr">
        <is>
          <t>Electric Utility</t>
        </is>
      </c>
      <c r="G307" s="130" t="inlineStr">
        <is>
          <t>ST</t>
        </is>
      </c>
      <c r="H307" s="130" t="inlineStr">
        <is>
          <t>DFO</t>
        </is>
      </c>
      <c r="I307" s="130" t="inlineStr">
        <is>
          <t>DFO</t>
        </is>
      </c>
      <c r="J307" s="131" t="n">
        <v>844.768</v>
      </c>
      <c r="K307" s="129" t="n">
        <v>2020</v>
      </c>
      <c r="L307" s="120">
        <f>IF(VLOOKUP(H307,'Cross-Page Data'!$D$4:$F$48,3,FALSE)="natural gas",VLOOKUP(G307,'Cross-Page Data'!$I$4:$J$19,2,FALSE),IF(VLOOKUP(H307,'Cross-Page Data'!$D$4:$F$48,3,FALSE)="solar",IF(G307="PV","solar PV","solar thermal"),IF(VLOOKUP(H307,'Cross-Page Data'!$D$4:$F$48,3,FALSE)="wind",VLOOKUP(G307,'Cross-Page Data'!$I$4:$J$19,2,FALSE),IF(VLOOKUP(H307,'Cross-Page Data'!$D$4:$F$48,3,FALSE)="hydro",VLOOKUP(G307,'Cross-Page Data'!$I$4:$J$19,2,FALSE),VLOOKUP(H307,'Cross-Page Data'!$D$4:$F$48,3,FALSE)))))</f>
        <v/>
      </c>
      <c r="M307" s="120">
        <f>IF(AND($P$2=FALSE,OR(F307="Commercial NAICS Cogen",F307="Industrial NAICS Cogen",F307="NAICS-22 Cogen")),FALSE,IF(AND($P$3=FALSE,OR(F307="Commercial NAICS Cogen",F307="Commercial NAICS Non-Cogen",F307="Industrial NAICS Cogen", F307="industrial NAICS non-Cogen")),FALSE, TRUE))</f>
        <v/>
      </c>
    </row>
    <row r="308">
      <c r="A308" s="129" t="n">
        <v>641</v>
      </c>
      <c r="B308" s="130" t="inlineStr">
        <is>
          <t>Crist</t>
        </is>
      </c>
      <c r="C308" s="130" t="inlineStr">
        <is>
          <t>Gulf Power Co</t>
        </is>
      </c>
      <c r="D308" s="129" t="n">
        <v>7801</v>
      </c>
      <c r="E308" s="130" t="inlineStr">
        <is>
          <t>FL</t>
        </is>
      </c>
      <c r="F308" s="130" t="inlineStr">
        <is>
          <t>Electric Utility</t>
        </is>
      </c>
      <c r="G308" s="130" t="inlineStr">
        <is>
          <t>ST</t>
        </is>
      </c>
      <c r="H308" s="130" t="inlineStr">
        <is>
          <t>NG</t>
        </is>
      </c>
      <c r="I308" s="130" t="inlineStr">
        <is>
          <t>NG</t>
        </is>
      </c>
      <c r="J308" s="131" t="n">
        <v>389518.68</v>
      </c>
      <c r="K308" s="129" t="n">
        <v>2020</v>
      </c>
      <c r="L308" s="120">
        <f>IF(VLOOKUP(H308,'Cross-Page Data'!$D$4:$F$48,3,FALSE)="natural gas",VLOOKUP(G308,'Cross-Page Data'!$I$4:$J$19,2,FALSE),IF(VLOOKUP(H308,'Cross-Page Data'!$D$4:$F$48,3,FALSE)="solar",IF(G308="PV","solar PV","solar thermal"),IF(VLOOKUP(H308,'Cross-Page Data'!$D$4:$F$48,3,FALSE)="wind",VLOOKUP(G308,'Cross-Page Data'!$I$4:$J$19,2,FALSE),IF(VLOOKUP(H308,'Cross-Page Data'!$D$4:$F$48,3,FALSE)="hydro",VLOOKUP(G308,'Cross-Page Data'!$I$4:$J$19,2,FALSE),VLOOKUP(H308,'Cross-Page Data'!$D$4:$F$48,3,FALSE)))))</f>
        <v/>
      </c>
      <c r="M308" s="120">
        <f>IF(AND($P$2=FALSE,OR(F308="Commercial NAICS Cogen",F308="Industrial NAICS Cogen",F308="NAICS-22 Cogen")),FALSE,IF(AND($P$3=FALSE,OR(F308="Commercial NAICS Cogen",F308="Commercial NAICS Non-Cogen",F308="Industrial NAICS Cogen", F308="industrial NAICS non-Cogen")),FALSE, TRUE))</f>
        <v/>
      </c>
    </row>
    <row r="309">
      <c r="A309" s="129" t="n">
        <v>643</v>
      </c>
      <c r="B309" s="130" t="inlineStr">
        <is>
          <t>Lansing Smith</t>
        </is>
      </c>
      <c r="C309" s="130" t="inlineStr">
        <is>
          <t>Gulf Power Co</t>
        </is>
      </c>
      <c r="D309" s="129" t="n">
        <v>7801</v>
      </c>
      <c r="E309" s="130" t="inlineStr">
        <is>
          <t>FL</t>
        </is>
      </c>
      <c r="F309" s="130" t="inlineStr">
        <is>
          <t>Electric Utility</t>
        </is>
      </c>
      <c r="G309" s="130" t="inlineStr">
        <is>
          <t>CA</t>
        </is>
      </c>
      <c r="H309" s="130" t="inlineStr">
        <is>
          <t>NG</t>
        </is>
      </c>
      <c r="I309" s="130" t="inlineStr">
        <is>
          <t>NG</t>
        </is>
      </c>
      <c r="J309" s="131" t="n">
        <v>1694269</v>
      </c>
      <c r="K309" s="129" t="n">
        <v>2020</v>
      </c>
      <c r="L309" s="120">
        <f>IF(VLOOKUP(H309,'Cross-Page Data'!$D$4:$F$48,3,FALSE)="natural gas",VLOOKUP(G309,'Cross-Page Data'!$I$4:$J$19,2,FALSE),IF(VLOOKUP(H309,'Cross-Page Data'!$D$4:$F$48,3,FALSE)="solar",IF(G309="PV","solar PV","solar thermal"),IF(VLOOKUP(H309,'Cross-Page Data'!$D$4:$F$48,3,FALSE)="wind",VLOOKUP(G309,'Cross-Page Data'!$I$4:$J$19,2,FALSE),IF(VLOOKUP(H309,'Cross-Page Data'!$D$4:$F$48,3,FALSE)="hydro",VLOOKUP(G309,'Cross-Page Data'!$I$4:$J$19,2,FALSE),VLOOKUP(H309,'Cross-Page Data'!$D$4:$F$48,3,FALSE)))))</f>
        <v/>
      </c>
      <c r="M309" s="120">
        <f>IF(AND($P$2=FALSE,OR(F309="Commercial NAICS Cogen",F309="Industrial NAICS Cogen",F309="NAICS-22 Cogen")),FALSE,IF(AND($P$3=FALSE,OR(F309="Commercial NAICS Cogen",F309="Commercial NAICS Non-Cogen",F309="Industrial NAICS Cogen", F309="industrial NAICS non-Cogen")),FALSE, TRUE))</f>
        <v/>
      </c>
    </row>
    <row r="310">
      <c r="A310" s="129" t="n">
        <v>643</v>
      </c>
      <c r="B310" s="130" t="inlineStr">
        <is>
          <t>Lansing Smith</t>
        </is>
      </c>
      <c r="C310" s="130" t="inlineStr">
        <is>
          <t>Gulf Power Co</t>
        </is>
      </c>
      <c r="D310" s="129" t="n">
        <v>7801</v>
      </c>
      <c r="E310" s="130" t="inlineStr">
        <is>
          <t>FL</t>
        </is>
      </c>
      <c r="F310" s="130" t="inlineStr">
        <is>
          <t>Electric Utility</t>
        </is>
      </c>
      <c r="G310" s="130" t="inlineStr">
        <is>
          <t>CT</t>
        </is>
      </c>
      <c r="H310" s="130" t="inlineStr">
        <is>
          <t>NG</t>
        </is>
      </c>
      <c r="I310" s="130" t="inlineStr">
        <is>
          <t>NG</t>
        </is>
      </c>
      <c r="J310" s="131" t="n">
        <v>3273188</v>
      </c>
      <c r="K310" s="129" t="n">
        <v>2020</v>
      </c>
      <c r="L310" s="120">
        <f>IF(VLOOKUP(H310,'Cross-Page Data'!$D$4:$F$48,3,FALSE)="natural gas",VLOOKUP(G310,'Cross-Page Data'!$I$4:$J$19,2,FALSE),IF(VLOOKUP(H310,'Cross-Page Data'!$D$4:$F$48,3,FALSE)="solar",IF(G310="PV","solar PV","solar thermal"),IF(VLOOKUP(H310,'Cross-Page Data'!$D$4:$F$48,3,FALSE)="wind",VLOOKUP(G310,'Cross-Page Data'!$I$4:$J$19,2,FALSE),IF(VLOOKUP(H310,'Cross-Page Data'!$D$4:$F$48,3,FALSE)="hydro",VLOOKUP(G310,'Cross-Page Data'!$I$4:$J$19,2,FALSE),VLOOKUP(H310,'Cross-Page Data'!$D$4:$F$48,3,FALSE)))))</f>
        <v/>
      </c>
      <c r="M310" s="120">
        <f>IF(AND($P$2=FALSE,OR(F310="Commercial NAICS Cogen",F310="Industrial NAICS Cogen",F310="NAICS-22 Cogen")),FALSE,IF(AND($P$3=FALSE,OR(F310="Commercial NAICS Cogen",F310="Commercial NAICS Non-Cogen",F310="Industrial NAICS Cogen", F310="industrial NAICS non-Cogen")),FALSE, TRUE))</f>
        <v/>
      </c>
    </row>
    <row r="311">
      <c r="A311" s="129" t="n">
        <v>643</v>
      </c>
      <c r="B311" s="130" t="inlineStr">
        <is>
          <t>Lansing Smith</t>
        </is>
      </c>
      <c r="C311" s="130" t="inlineStr">
        <is>
          <t>Gulf Power Co</t>
        </is>
      </c>
      <c r="D311" s="129" t="n">
        <v>7801</v>
      </c>
      <c r="E311" s="130" t="inlineStr">
        <is>
          <t>FL</t>
        </is>
      </c>
      <c r="F311" s="130" t="inlineStr">
        <is>
          <t>Electric Utility</t>
        </is>
      </c>
      <c r="G311" s="130" t="inlineStr">
        <is>
          <t>GT</t>
        </is>
      </c>
      <c r="H311" s="130" t="inlineStr">
        <is>
          <t>DFO</t>
        </is>
      </c>
      <c r="I311" s="130" t="inlineStr">
        <is>
          <t>DFO</t>
        </is>
      </c>
      <c r="J311" s="131" t="n">
        <v>108</v>
      </c>
      <c r="K311" s="129" t="n">
        <v>2020</v>
      </c>
      <c r="L311" s="120">
        <f>IF(VLOOKUP(H311,'Cross-Page Data'!$D$4:$F$48,3,FALSE)="natural gas",VLOOKUP(G311,'Cross-Page Data'!$I$4:$J$19,2,FALSE),IF(VLOOKUP(H311,'Cross-Page Data'!$D$4:$F$48,3,FALSE)="solar",IF(G311="PV","solar PV","solar thermal"),IF(VLOOKUP(H311,'Cross-Page Data'!$D$4:$F$48,3,FALSE)="wind",VLOOKUP(G311,'Cross-Page Data'!$I$4:$J$19,2,FALSE),IF(VLOOKUP(H311,'Cross-Page Data'!$D$4:$F$48,3,FALSE)="hydro",VLOOKUP(G311,'Cross-Page Data'!$I$4:$J$19,2,FALSE),VLOOKUP(H311,'Cross-Page Data'!$D$4:$F$48,3,FALSE)))))</f>
        <v/>
      </c>
      <c r="M311" s="120">
        <f>IF(AND($P$2=FALSE,OR(F311="Commercial NAICS Cogen",F311="Industrial NAICS Cogen",F311="NAICS-22 Cogen")),FALSE,IF(AND($P$3=FALSE,OR(F311="Commercial NAICS Cogen",F311="Commercial NAICS Non-Cogen",F311="Industrial NAICS Cogen", F311="industrial NAICS non-Cogen")),FALSE, TRUE))</f>
        <v/>
      </c>
    </row>
    <row r="312">
      <c r="A312" s="129" t="n">
        <v>645</v>
      </c>
      <c r="B312" s="130" t="inlineStr">
        <is>
          <t>Big Bend</t>
        </is>
      </c>
      <c r="C312" s="130" t="inlineStr">
        <is>
          <t>Tampa Electric Co</t>
        </is>
      </c>
      <c r="D312" s="129" t="n">
        <v>18454</v>
      </c>
      <c r="E312" s="130" t="inlineStr">
        <is>
          <t>FL</t>
        </is>
      </c>
      <c r="F312" s="130" t="inlineStr">
        <is>
          <t>Electric Utility</t>
        </is>
      </c>
      <c r="G312" s="130" t="inlineStr">
        <is>
          <t>GT</t>
        </is>
      </c>
      <c r="H312" s="130" t="inlineStr">
        <is>
          <t>DFO</t>
        </is>
      </c>
      <c r="I312" s="130" t="inlineStr">
        <is>
          <t>DFO</t>
        </is>
      </c>
      <c r="J312" s="131" t="n">
        <v>0</v>
      </c>
      <c r="K312" s="129" t="n">
        <v>2020</v>
      </c>
      <c r="L312" s="120">
        <f>IF(VLOOKUP(H312,'Cross-Page Data'!$D$4:$F$48,3,FALSE)="natural gas",VLOOKUP(G312,'Cross-Page Data'!$I$4:$J$19,2,FALSE),IF(VLOOKUP(H312,'Cross-Page Data'!$D$4:$F$48,3,FALSE)="solar",IF(G312="PV","solar PV","solar thermal"),IF(VLOOKUP(H312,'Cross-Page Data'!$D$4:$F$48,3,FALSE)="wind",VLOOKUP(G312,'Cross-Page Data'!$I$4:$J$19,2,FALSE),IF(VLOOKUP(H312,'Cross-Page Data'!$D$4:$F$48,3,FALSE)="hydro",VLOOKUP(G312,'Cross-Page Data'!$I$4:$J$19,2,FALSE),VLOOKUP(H312,'Cross-Page Data'!$D$4:$F$48,3,FALSE)))))</f>
        <v/>
      </c>
      <c r="M312" s="120">
        <f>IF(AND($P$2=FALSE,OR(F312="Commercial NAICS Cogen",F312="Industrial NAICS Cogen",F312="NAICS-22 Cogen")),FALSE,IF(AND($P$3=FALSE,OR(F312="Commercial NAICS Cogen",F312="Commercial NAICS Non-Cogen",F312="Industrial NAICS Cogen", F312="industrial NAICS non-Cogen")),FALSE, TRUE))</f>
        <v/>
      </c>
    </row>
    <row r="313">
      <c r="A313" s="129" t="n">
        <v>645</v>
      </c>
      <c r="B313" s="130" t="inlineStr">
        <is>
          <t>Big Bend</t>
        </is>
      </c>
      <c r="C313" s="130" t="inlineStr">
        <is>
          <t>Tampa Electric Co</t>
        </is>
      </c>
      <c r="D313" s="129" t="n">
        <v>18454</v>
      </c>
      <c r="E313" s="130" t="inlineStr">
        <is>
          <t>FL</t>
        </is>
      </c>
      <c r="F313" s="130" t="inlineStr">
        <is>
          <t>Electric Utility</t>
        </is>
      </c>
      <c r="G313" s="130" t="inlineStr">
        <is>
          <t>GT</t>
        </is>
      </c>
      <c r="H313" s="130" t="inlineStr">
        <is>
          <t>NG</t>
        </is>
      </c>
      <c r="I313" s="130" t="inlineStr">
        <is>
          <t>NG</t>
        </is>
      </c>
      <c r="J313" s="131" t="n">
        <v>7820</v>
      </c>
      <c r="K313" s="129" t="n">
        <v>2020</v>
      </c>
      <c r="L313" s="120">
        <f>IF(VLOOKUP(H313,'Cross-Page Data'!$D$4:$F$48,3,FALSE)="natural gas",VLOOKUP(G313,'Cross-Page Data'!$I$4:$J$19,2,FALSE),IF(VLOOKUP(H313,'Cross-Page Data'!$D$4:$F$48,3,FALSE)="solar",IF(G313="PV","solar PV","solar thermal"),IF(VLOOKUP(H313,'Cross-Page Data'!$D$4:$F$48,3,FALSE)="wind",VLOOKUP(G313,'Cross-Page Data'!$I$4:$J$19,2,FALSE),IF(VLOOKUP(H313,'Cross-Page Data'!$D$4:$F$48,3,FALSE)="hydro",VLOOKUP(G313,'Cross-Page Data'!$I$4:$J$19,2,FALSE),VLOOKUP(H313,'Cross-Page Data'!$D$4:$F$48,3,FALSE)))))</f>
        <v/>
      </c>
      <c r="M313" s="120">
        <f>IF(AND($P$2=FALSE,OR(F313="Commercial NAICS Cogen",F313="Industrial NAICS Cogen",F313="NAICS-22 Cogen")),FALSE,IF(AND($P$3=FALSE,OR(F313="Commercial NAICS Cogen",F313="Commercial NAICS Non-Cogen",F313="Industrial NAICS Cogen", F313="industrial NAICS non-Cogen")),FALSE, TRUE))</f>
        <v/>
      </c>
    </row>
    <row r="314">
      <c r="A314" s="129" t="n">
        <v>645</v>
      </c>
      <c r="B314" s="130" t="inlineStr">
        <is>
          <t>Big Bend</t>
        </is>
      </c>
      <c r="C314" s="130" t="inlineStr">
        <is>
          <t>Tampa Electric Co</t>
        </is>
      </c>
      <c r="D314" s="129" t="n">
        <v>18454</v>
      </c>
      <c r="E314" s="130" t="inlineStr">
        <is>
          <t>FL</t>
        </is>
      </c>
      <c r="F314" s="130" t="inlineStr">
        <is>
          <t>Electric Utility</t>
        </is>
      </c>
      <c r="G314" s="130" t="inlineStr">
        <is>
          <t>PV</t>
        </is>
      </c>
      <c r="H314" s="130" t="inlineStr">
        <is>
          <t>SUN</t>
        </is>
      </c>
      <c r="I314" s="130" t="inlineStr">
        <is>
          <t>SUN</t>
        </is>
      </c>
      <c r="J314" s="131" t="n">
        <v>38367</v>
      </c>
      <c r="K314" s="129" t="n">
        <v>2020</v>
      </c>
      <c r="L314" s="120">
        <f>IF(VLOOKUP(H314,'Cross-Page Data'!$D$4:$F$48,3,FALSE)="natural gas",VLOOKUP(G314,'Cross-Page Data'!$I$4:$J$19,2,FALSE),IF(VLOOKUP(H314,'Cross-Page Data'!$D$4:$F$48,3,FALSE)="solar",IF(G314="PV","solar PV","solar thermal"),IF(VLOOKUP(H314,'Cross-Page Data'!$D$4:$F$48,3,FALSE)="wind",VLOOKUP(G314,'Cross-Page Data'!$I$4:$J$19,2,FALSE),IF(VLOOKUP(H314,'Cross-Page Data'!$D$4:$F$48,3,FALSE)="hydro",VLOOKUP(G314,'Cross-Page Data'!$I$4:$J$19,2,FALSE),VLOOKUP(H314,'Cross-Page Data'!$D$4:$F$48,3,FALSE)))))</f>
        <v/>
      </c>
      <c r="M314" s="120">
        <f>IF(AND($P$2=FALSE,OR(F314="Commercial NAICS Cogen",F314="Industrial NAICS Cogen",F314="NAICS-22 Cogen")),FALSE,IF(AND($P$3=FALSE,OR(F314="Commercial NAICS Cogen",F314="Commercial NAICS Non-Cogen",F314="Industrial NAICS Cogen", F314="industrial NAICS non-Cogen")),FALSE, TRUE))</f>
        <v/>
      </c>
    </row>
    <row r="315">
      <c r="A315" s="129" t="n">
        <v>645</v>
      </c>
      <c r="B315" s="130" t="inlineStr">
        <is>
          <t>Big Bend</t>
        </is>
      </c>
      <c r="C315" s="130" t="inlineStr">
        <is>
          <t>Tampa Electric Co</t>
        </is>
      </c>
      <c r="D315" s="129" t="n">
        <v>18454</v>
      </c>
      <c r="E315" s="130" t="inlineStr">
        <is>
          <t>FL</t>
        </is>
      </c>
      <c r="F315" s="130" t="inlineStr">
        <is>
          <t>Electric Utility</t>
        </is>
      </c>
      <c r="G315" s="130" t="inlineStr">
        <is>
          <t>ST</t>
        </is>
      </c>
      <c r="H315" s="130" t="inlineStr">
        <is>
          <t>BIT</t>
        </is>
      </c>
      <c r="I315" s="130" t="inlineStr">
        <is>
          <t>COL</t>
        </is>
      </c>
      <c r="J315" s="131" t="n">
        <v>875792.1800000001</v>
      </c>
      <c r="K315" s="129" t="n">
        <v>2020</v>
      </c>
      <c r="L315" s="120">
        <f>IF(VLOOKUP(H315,'Cross-Page Data'!$D$4:$F$48,3,FALSE)="natural gas",VLOOKUP(G315,'Cross-Page Data'!$I$4:$J$19,2,FALSE),IF(VLOOKUP(H315,'Cross-Page Data'!$D$4:$F$48,3,FALSE)="solar",IF(G315="PV","solar PV","solar thermal"),IF(VLOOKUP(H315,'Cross-Page Data'!$D$4:$F$48,3,FALSE)="wind",VLOOKUP(G315,'Cross-Page Data'!$I$4:$J$19,2,FALSE),IF(VLOOKUP(H315,'Cross-Page Data'!$D$4:$F$48,3,FALSE)="hydro",VLOOKUP(G315,'Cross-Page Data'!$I$4:$J$19,2,FALSE),VLOOKUP(H315,'Cross-Page Data'!$D$4:$F$48,3,FALSE)))))</f>
        <v/>
      </c>
      <c r="M315" s="120">
        <f>IF(AND($P$2=FALSE,OR(F315="Commercial NAICS Cogen",F315="Industrial NAICS Cogen",F315="NAICS-22 Cogen")),FALSE,IF(AND($P$3=FALSE,OR(F315="Commercial NAICS Cogen",F315="Commercial NAICS Non-Cogen",F315="Industrial NAICS Cogen", F315="industrial NAICS non-Cogen")),FALSE, TRUE))</f>
        <v/>
      </c>
    </row>
    <row r="316">
      <c r="A316" s="129" t="n">
        <v>645</v>
      </c>
      <c r="B316" s="130" t="inlineStr">
        <is>
          <t>Big Bend</t>
        </is>
      </c>
      <c r="C316" s="130" t="inlineStr">
        <is>
          <t>Tampa Electric Co</t>
        </is>
      </c>
      <c r="D316" s="129" t="n">
        <v>18454</v>
      </c>
      <c r="E316" s="130" t="inlineStr">
        <is>
          <t>FL</t>
        </is>
      </c>
      <c r="F316" s="130" t="inlineStr">
        <is>
          <t>Electric Utility</t>
        </is>
      </c>
      <c r="G316" s="130" t="inlineStr">
        <is>
          <t>ST</t>
        </is>
      </c>
      <c r="H316" s="130" t="inlineStr">
        <is>
          <t>DFO</t>
        </is>
      </c>
      <c r="I316" s="130" t="inlineStr">
        <is>
          <t>DFO</t>
        </is>
      </c>
      <c r="J316" s="131" t="n">
        <v>0</v>
      </c>
      <c r="K316" s="129" t="n">
        <v>2020</v>
      </c>
      <c r="L316" s="120">
        <f>IF(VLOOKUP(H316,'Cross-Page Data'!$D$4:$F$48,3,FALSE)="natural gas",VLOOKUP(G316,'Cross-Page Data'!$I$4:$J$19,2,FALSE),IF(VLOOKUP(H316,'Cross-Page Data'!$D$4:$F$48,3,FALSE)="solar",IF(G316="PV","solar PV","solar thermal"),IF(VLOOKUP(H316,'Cross-Page Data'!$D$4:$F$48,3,FALSE)="wind",VLOOKUP(G316,'Cross-Page Data'!$I$4:$J$19,2,FALSE),IF(VLOOKUP(H316,'Cross-Page Data'!$D$4:$F$48,3,FALSE)="hydro",VLOOKUP(G316,'Cross-Page Data'!$I$4:$J$19,2,FALSE),VLOOKUP(H316,'Cross-Page Data'!$D$4:$F$48,3,FALSE)))))</f>
        <v/>
      </c>
      <c r="M316" s="120">
        <f>IF(AND($P$2=FALSE,OR(F316="Commercial NAICS Cogen",F316="Industrial NAICS Cogen",F316="NAICS-22 Cogen")),FALSE,IF(AND($P$3=FALSE,OR(F316="Commercial NAICS Cogen",F316="Commercial NAICS Non-Cogen",F316="Industrial NAICS Cogen", F316="industrial NAICS non-Cogen")),FALSE, TRUE))</f>
        <v/>
      </c>
    </row>
    <row r="317">
      <c r="A317" s="129" t="n">
        <v>645</v>
      </c>
      <c r="B317" s="130" t="inlineStr">
        <is>
          <t>Big Bend</t>
        </is>
      </c>
      <c r="C317" s="130" t="inlineStr">
        <is>
          <t>Tampa Electric Co</t>
        </is>
      </c>
      <c r="D317" s="129" t="n">
        <v>18454</v>
      </c>
      <c r="E317" s="130" t="inlineStr">
        <is>
          <t>FL</t>
        </is>
      </c>
      <c r="F317" s="130" t="inlineStr">
        <is>
          <t>Electric Utility</t>
        </is>
      </c>
      <c r="G317" s="130" t="inlineStr">
        <is>
          <t>ST</t>
        </is>
      </c>
      <c r="H317" s="130" t="inlineStr">
        <is>
          <t>NG</t>
        </is>
      </c>
      <c r="I317" s="130" t="inlineStr">
        <is>
          <t>NG</t>
        </is>
      </c>
      <c r="J317" s="131" t="n">
        <v>2207589.8</v>
      </c>
      <c r="K317" s="129" t="n">
        <v>2020</v>
      </c>
      <c r="L317" s="120">
        <f>IF(VLOOKUP(H317,'Cross-Page Data'!$D$4:$F$48,3,FALSE)="natural gas",VLOOKUP(G317,'Cross-Page Data'!$I$4:$J$19,2,FALSE),IF(VLOOKUP(H317,'Cross-Page Data'!$D$4:$F$48,3,FALSE)="solar",IF(G317="PV","solar PV","solar thermal"),IF(VLOOKUP(H317,'Cross-Page Data'!$D$4:$F$48,3,FALSE)="wind",VLOOKUP(G317,'Cross-Page Data'!$I$4:$J$19,2,FALSE),IF(VLOOKUP(H317,'Cross-Page Data'!$D$4:$F$48,3,FALSE)="hydro",VLOOKUP(G317,'Cross-Page Data'!$I$4:$J$19,2,FALSE),VLOOKUP(H317,'Cross-Page Data'!$D$4:$F$48,3,FALSE)))))</f>
        <v/>
      </c>
      <c r="M317" s="120">
        <f>IF(AND($P$2=FALSE,OR(F317="Commercial NAICS Cogen",F317="Industrial NAICS Cogen",F317="NAICS-22 Cogen")),FALSE,IF(AND($P$3=FALSE,OR(F317="Commercial NAICS Cogen",F317="Commercial NAICS Non-Cogen",F317="Industrial NAICS Cogen", F317="industrial NAICS non-Cogen")),FALSE, TRUE))</f>
        <v/>
      </c>
    </row>
    <row r="318">
      <c r="A318" s="129" t="n">
        <v>645</v>
      </c>
      <c r="B318" s="130" t="inlineStr">
        <is>
          <t>Big Bend</t>
        </is>
      </c>
      <c r="C318" s="130" t="inlineStr">
        <is>
          <t>Tampa Electric Co</t>
        </is>
      </c>
      <c r="D318" s="129" t="n">
        <v>18454</v>
      </c>
      <c r="E318" s="130" t="inlineStr">
        <is>
          <t>FL</t>
        </is>
      </c>
      <c r="F318" s="130" t="inlineStr">
        <is>
          <t>Electric Utility</t>
        </is>
      </c>
      <c r="G318" s="130" t="inlineStr">
        <is>
          <t>ST</t>
        </is>
      </c>
      <c r="H318" s="130" t="inlineStr">
        <is>
          <t>PC</t>
        </is>
      </c>
      <c r="I318" s="130" t="inlineStr">
        <is>
          <t>PC</t>
        </is>
      </c>
      <c r="J318" s="131" t="n">
        <v>0</v>
      </c>
      <c r="K318" s="129" t="n">
        <v>2020</v>
      </c>
      <c r="L318" s="120">
        <f>IF(VLOOKUP(H318,'Cross-Page Data'!$D$4:$F$48,3,FALSE)="natural gas",VLOOKUP(G318,'Cross-Page Data'!$I$4:$J$19,2,FALSE),IF(VLOOKUP(H318,'Cross-Page Data'!$D$4:$F$48,3,FALSE)="solar",IF(G318="PV","solar PV","solar thermal"),IF(VLOOKUP(H318,'Cross-Page Data'!$D$4:$F$48,3,FALSE)="wind",VLOOKUP(G318,'Cross-Page Data'!$I$4:$J$19,2,FALSE),IF(VLOOKUP(H318,'Cross-Page Data'!$D$4:$F$48,3,FALSE)="hydro",VLOOKUP(G318,'Cross-Page Data'!$I$4:$J$19,2,FALSE),VLOOKUP(H318,'Cross-Page Data'!$D$4:$F$48,3,FALSE)))))</f>
        <v/>
      </c>
      <c r="M318" s="120">
        <f>IF(AND($P$2=FALSE,OR(F318="Commercial NAICS Cogen",F318="Industrial NAICS Cogen",F318="NAICS-22 Cogen")),FALSE,IF(AND($P$3=FALSE,OR(F318="Commercial NAICS Cogen",F318="Commercial NAICS Non-Cogen",F318="Industrial NAICS Cogen", F318="industrial NAICS non-Cogen")),FALSE, TRUE))</f>
        <v/>
      </c>
    </row>
    <row r="319">
      <c r="A319" s="129" t="n">
        <v>649</v>
      </c>
      <c r="B319" s="130" t="inlineStr">
        <is>
          <t>Vogtle</t>
        </is>
      </c>
      <c r="C319" s="130" t="inlineStr">
        <is>
          <t>Georgia Power Co</t>
        </is>
      </c>
      <c r="D319" s="129" t="n">
        <v>7140</v>
      </c>
      <c r="E319" s="130" t="inlineStr">
        <is>
          <t>GA</t>
        </is>
      </c>
      <c r="F319" s="130" t="inlineStr">
        <is>
          <t>Electric Utility</t>
        </is>
      </c>
      <c r="G319" s="130" t="inlineStr">
        <is>
          <t>ST</t>
        </is>
      </c>
      <c r="H319" s="130" t="inlineStr">
        <is>
          <t>NUC</t>
        </is>
      </c>
      <c r="I319" s="130" t="inlineStr">
        <is>
          <t>NUC</t>
        </is>
      </c>
      <c r="J319" s="131" t="n">
        <v>9562447</v>
      </c>
      <c r="K319" s="129" t="n">
        <v>2020</v>
      </c>
      <c r="L319" s="120">
        <f>IF(VLOOKUP(H319,'Cross-Page Data'!$D$4:$F$48,3,FALSE)="natural gas",VLOOKUP(G319,'Cross-Page Data'!$I$4:$J$19,2,FALSE),IF(VLOOKUP(H319,'Cross-Page Data'!$D$4:$F$48,3,FALSE)="solar",IF(G319="PV","solar PV","solar thermal"),IF(VLOOKUP(H319,'Cross-Page Data'!$D$4:$F$48,3,FALSE)="wind",VLOOKUP(G319,'Cross-Page Data'!$I$4:$J$19,2,FALSE),IF(VLOOKUP(H319,'Cross-Page Data'!$D$4:$F$48,3,FALSE)="hydro",VLOOKUP(G319,'Cross-Page Data'!$I$4:$J$19,2,FALSE),VLOOKUP(H319,'Cross-Page Data'!$D$4:$F$48,3,FALSE)))))</f>
        <v/>
      </c>
      <c r="M319" s="120">
        <f>IF(AND($P$2=FALSE,OR(F319="Commercial NAICS Cogen",F319="Industrial NAICS Cogen",F319="NAICS-22 Cogen")),FALSE,IF(AND($P$3=FALSE,OR(F319="Commercial NAICS Cogen",F319="Commercial NAICS Non-Cogen",F319="Industrial NAICS Cogen", F319="industrial NAICS non-Cogen")),FALSE, TRUE))</f>
        <v/>
      </c>
    </row>
    <row r="320">
      <c r="A320" s="129" t="n">
        <v>649</v>
      </c>
      <c r="B320" s="130" t="inlineStr">
        <is>
          <t>Vogtle</t>
        </is>
      </c>
      <c r="C320" s="130" t="inlineStr">
        <is>
          <t>Georgia Power Co</t>
        </is>
      </c>
      <c r="D320" s="129" t="n">
        <v>7140</v>
      </c>
      <c r="E320" s="130" t="inlineStr">
        <is>
          <t>GA</t>
        </is>
      </c>
      <c r="F320" s="130" t="inlineStr">
        <is>
          <t>Electric Utility</t>
        </is>
      </c>
      <c r="G320" s="130" t="inlineStr">
        <is>
          <t>ST</t>
        </is>
      </c>
      <c r="H320" s="130" t="inlineStr">
        <is>
          <t>NUC</t>
        </is>
      </c>
      <c r="I320" s="130" t="inlineStr">
        <is>
          <t>NUC</t>
        </is>
      </c>
      <c r="J320" s="131" t="n">
        <v>9295371</v>
      </c>
      <c r="K320" s="129" t="n">
        <v>2020</v>
      </c>
      <c r="L320" s="120">
        <f>IF(VLOOKUP(H320,'Cross-Page Data'!$D$4:$F$48,3,FALSE)="natural gas",VLOOKUP(G320,'Cross-Page Data'!$I$4:$J$19,2,FALSE),IF(VLOOKUP(H320,'Cross-Page Data'!$D$4:$F$48,3,FALSE)="solar",IF(G320="PV","solar PV","solar thermal"),IF(VLOOKUP(H320,'Cross-Page Data'!$D$4:$F$48,3,FALSE)="wind",VLOOKUP(G320,'Cross-Page Data'!$I$4:$J$19,2,FALSE),IF(VLOOKUP(H320,'Cross-Page Data'!$D$4:$F$48,3,FALSE)="hydro",VLOOKUP(G320,'Cross-Page Data'!$I$4:$J$19,2,FALSE),VLOOKUP(H320,'Cross-Page Data'!$D$4:$F$48,3,FALSE)))))</f>
        <v/>
      </c>
      <c r="M320" s="120">
        <f>IF(AND($P$2=FALSE,OR(F320="Commercial NAICS Cogen",F320="Industrial NAICS Cogen",F320="NAICS-22 Cogen")),FALSE,IF(AND($P$3=FALSE,OR(F320="Commercial NAICS Cogen",F320="Commercial NAICS Non-Cogen",F320="Industrial NAICS Cogen", F320="industrial NAICS non-Cogen")),FALSE, TRUE))</f>
        <v/>
      </c>
    </row>
    <row r="321">
      <c r="A321" s="129" t="n">
        <v>663</v>
      </c>
      <c r="B321" s="130" t="inlineStr">
        <is>
          <t>Deerhaven Generating Station</t>
        </is>
      </c>
      <c r="C321" s="130" t="inlineStr">
        <is>
          <t>Gainesville Regional Utilities</t>
        </is>
      </c>
      <c r="D321" s="129" t="n">
        <v>6909</v>
      </c>
      <c r="E321" s="130" t="inlineStr">
        <is>
          <t>FL</t>
        </is>
      </c>
      <c r="F321" s="130" t="inlineStr">
        <is>
          <t>Electric Utility</t>
        </is>
      </c>
      <c r="G321" s="130" t="inlineStr">
        <is>
          <t>GT</t>
        </is>
      </c>
      <c r="H321" s="130" t="inlineStr">
        <is>
          <t>DFO</t>
        </is>
      </c>
      <c r="I321" s="130" t="inlineStr">
        <is>
          <t>DFO</t>
        </is>
      </c>
      <c r="J321" s="131" t="n">
        <v>0</v>
      </c>
      <c r="K321" s="129" t="n">
        <v>2020</v>
      </c>
      <c r="L321" s="120">
        <f>IF(VLOOKUP(H321,'Cross-Page Data'!$D$4:$F$48,3,FALSE)="natural gas",VLOOKUP(G321,'Cross-Page Data'!$I$4:$J$19,2,FALSE),IF(VLOOKUP(H321,'Cross-Page Data'!$D$4:$F$48,3,FALSE)="solar",IF(G321="PV","solar PV","solar thermal"),IF(VLOOKUP(H321,'Cross-Page Data'!$D$4:$F$48,3,FALSE)="wind",VLOOKUP(G321,'Cross-Page Data'!$I$4:$J$19,2,FALSE),IF(VLOOKUP(H321,'Cross-Page Data'!$D$4:$F$48,3,FALSE)="hydro",VLOOKUP(G321,'Cross-Page Data'!$I$4:$J$19,2,FALSE),VLOOKUP(H321,'Cross-Page Data'!$D$4:$F$48,3,FALSE)))))</f>
        <v/>
      </c>
      <c r="M321" s="120">
        <f>IF(AND($P$2=FALSE,OR(F321="Commercial NAICS Cogen",F321="Industrial NAICS Cogen",F321="NAICS-22 Cogen")),FALSE,IF(AND($P$3=FALSE,OR(F321="Commercial NAICS Cogen",F321="Commercial NAICS Non-Cogen",F321="Industrial NAICS Cogen", F321="industrial NAICS non-Cogen")),FALSE, TRUE))</f>
        <v/>
      </c>
    </row>
    <row r="322">
      <c r="A322" s="129" t="n">
        <v>663</v>
      </c>
      <c r="B322" s="130" t="inlineStr">
        <is>
          <t>Deerhaven Generating Station</t>
        </is>
      </c>
      <c r="C322" s="130" t="inlineStr">
        <is>
          <t>Gainesville Regional Utilities</t>
        </is>
      </c>
      <c r="D322" s="129" t="n">
        <v>6909</v>
      </c>
      <c r="E322" s="130" t="inlineStr">
        <is>
          <t>FL</t>
        </is>
      </c>
      <c r="F322" s="130" t="inlineStr">
        <is>
          <t>Electric Utility</t>
        </is>
      </c>
      <c r="G322" s="130" t="inlineStr">
        <is>
          <t>GT</t>
        </is>
      </c>
      <c r="H322" s="130" t="inlineStr">
        <is>
          <t>NG</t>
        </is>
      </c>
      <c r="I322" s="130" t="inlineStr">
        <is>
          <t>NG</t>
        </is>
      </c>
      <c r="J322" s="131" t="n">
        <v>1869</v>
      </c>
      <c r="K322" s="129" t="n">
        <v>2020</v>
      </c>
      <c r="L322" s="120">
        <f>IF(VLOOKUP(H322,'Cross-Page Data'!$D$4:$F$48,3,FALSE)="natural gas",VLOOKUP(G322,'Cross-Page Data'!$I$4:$J$19,2,FALSE),IF(VLOOKUP(H322,'Cross-Page Data'!$D$4:$F$48,3,FALSE)="solar",IF(G322="PV","solar PV","solar thermal"),IF(VLOOKUP(H322,'Cross-Page Data'!$D$4:$F$48,3,FALSE)="wind",VLOOKUP(G322,'Cross-Page Data'!$I$4:$J$19,2,FALSE),IF(VLOOKUP(H322,'Cross-Page Data'!$D$4:$F$48,3,FALSE)="hydro",VLOOKUP(G322,'Cross-Page Data'!$I$4:$J$19,2,FALSE),VLOOKUP(H322,'Cross-Page Data'!$D$4:$F$48,3,FALSE)))))</f>
        <v/>
      </c>
      <c r="M322" s="120">
        <f>IF(AND($P$2=FALSE,OR(F322="Commercial NAICS Cogen",F322="Industrial NAICS Cogen",F322="NAICS-22 Cogen")),FALSE,IF(AND($P$3=FALSE,OR(F322="Commercial NAICS Cogen",F322="Commercial NAICS Non-Cogen",F322="Industrial NAICS Cogen", F322="industrial NAICS non-Cogen")),FALSE, TRUE))</f>
        <v/>
      </c>
    </row>
    <row r="323">
      <c r="A323" s="129" t="n">
        <v>663</v>
      </c>
      <c r="B323" s="130" t="inlineStr">
        <is>
          <t>Deerhaven Generating Station</t>
        </is>
      </c>
      <c r="C323" s="130" t="inlineStr">
        <is>
          <t>Gainesville Regional Utilities</t>
        </is>
      </c>
      <c r="D323" s="129" t="n">
        <v>6909</v>
      </c>
      <c r="E323" s="130" t="inlineStr">
        <is>
          <t>FL</t>
        </is>
      </c>
      <c r="F323" s="130" t="inlineStr">
        <is>
          <t>Electric Utility</t>
        </is>
      </c>
      <c r="G323" s="130" t="inlineStr">
        <is>
          <t>ST</t>
        </is>
      </c>
      <c r="H323" s="130" t="inlineStr">
        <is>
          <t>BIT</t>
        </is>
      </c>
      <c r="I323" s="130" t="inlineStr">
        <is>
          <t>COL</t>
        </is>
      </c>
      <c r="J323" s="131" t="n">
        <v>221088.68</v>
      </c>
      <c r="K323" s="129" t="n">
        <v>2020</v>
      </c>
      <c r="L323" s="120">
        <f>IF(VLOOKUP(H323,'Cross-Page Data'!$D$4:$F$48,3,FALSE)="natural gas",VLOOKUP(G323,'Cross-Page Data'!$I$4:$J$19,2,FALSE),IF(VLOOKUP(H323,'Cross-Page Data'!$D$4:$F$48,3,FALSE)="solar",IF(G323="PV","solar PV","solar thermal"),IF(VLOOKUP(H323,'Cross-Page Data'!$D$4:$F$48,3,FALSE)="wind",VLOOKUP(G323,'Cross-Page Data'!$I$4:$J$19,2,FALSE),IF(VLOOKUP(H323,'Cross-Page Data'!$D$4:$F$48,3,FALSE)="hydro",VLOOKUP(G323,'Cross-Page Data'!$I$4:$J$19,2,FALSE),VLOOKUP(H323,'Cross-Page Data'!$D$4:$F$48,3,FALSE)))))</f>
        <v/>
      </c>
      <c r="M323" s="120">
        <f>IF(AND($P$2=FALSE,OR(F323="Commercial NAICS Cogen",F323="Industrial NAICS Cogen",F323="NAICS-22 Cogen")),FALSE,IF(AND($P$3=FALSE,OR(F323="Commercial NAICS Cogen",F323="Commercial NAICS Non-Cogen",F323="Industrial NAICS Cogen", F323="industrial NAICS non-Cogen")),FALSE, TRUE))</f>
        <v/>
      </c>
    </row>
    <row r="324">
      <c r="A324" s="129" t="n">
        <v>663</v>
      </c>
      <c r="B324" s="130" t="inlineStr">
        <is>
          <t>Deerhaven Generating Station</t>
        </is>
      </c>
      <c r="C324" s="130" t="inlineStr">
        <is>
          <t>Gainesville Regional Utilities</t>
        </is>
      </c>
      <c r="D324" s="129" t="n">
        <v>6909</v>
      </c>
      <c r="E324" s="130" t="inlineStr">
        <is>
          <t>FL</t>
        </is>
      </c>
      <c r="F324" s="130" t="inlineStr">
        <is>
          <t>Electric Utility</t>
        </is>
      </c>
      <c r="G324" s="130" t="inlineStr">
        <is>
          <t>ST</t>
        </is>
      </c>
      <c r="H324" s="130" t="inlineStr">
        <is>
          <t>NG</t>
        </is>
      </c>
      <c r="I324" s="130" t="inlineStr">
        <is>
          <t>NG</t>
        </is>
      </c>
      <c r="J324" s="131" t="n">
        <v>423516.22</v>
      </c>
      <c r="K324" s="129" t="n">
        <v>2020</v>
      </c>
      <c r="L324" s="120">
        <f>IF(VLOOKUP(H324,'Cross-Page Data'!$D$4:$F$48,3,FALSE)="natural gas",VLOOKUP(G324,'Cross-Page Data'!$I$4:$J$19,2,FALSE),IF(VLOOKUP(H324,'Cross-Page Data'!$D$4:$F$48,3,FALSE)="solar",IF(G324="PV","solar PV","solar thermal"),IF(VLOOKUP(H324,'Cross-Page Data'!$D$4:$F$48,3,FALSE)="wind",VLOOKUP(G324,'Cross-Page Data'!$I$4:$J$19,2,FALSE),IF(VLOOKUP(H324,'Cross-Page Data'!$D$4:$F$48,3,FALSE)="hydro",VLOOKUP(G324,'Cross-Page Data'!$I$4:$J$19,2,FALSE),VLOOKUP(H324,'Cross-Page Data'!$D$4:$F$48,3,FALSE)))))</f>
        <v/>
      </c>
      <c r="M324" s="120">
        <f>IF(AND($P$2=FALSE,OR(F324="Commercial NAICS Cogen",F324="Industrial NAICS Cogen",F324="NAICS-22 Cogen")),FALSE,IF(AND($P$3=FALSE,OR(F324="Commercial NAICS Cogen",F324="Commercial NAICS Non-Cogen",F324="Industrial NAICS Cogen", F324="industrial NAICS non-Cogen")),FALSE, TRUE))</f>
        <v/>
      </c>
    </row>
    <row r="325">
      <c r="A325" s="129" t="n">
        <v>663</v>
      </c>
      <c r="B325" s="130" t="inlineStr">
        <is>
          <t>Deerhaven Generating Station</t>
        </is>
      </c>
      <c r="C325" s="130" t="inlineStr">
        <is>
          <t>Gainesville Regional Utilities</t>
        </is>
      </c>
      <c r="D325" s="129" t="n">
        <v>6909</v>
      </c>
      <c r="E325" s="130" t="inlineStr">
        <is>
          <t>FL</t>
        </is>
      </c>
      <c r="F325" s="130" t="inlineStr">
        <is>
          <t>Electric Utility</t>
        </is>
      </c>
      <c r="G325" s="130" t="inlineStr">
        <is>
          <t>ST</t>
        </is>
      </c>
      <c r="H325" s="130" t="inlineStr">
        <is>
          <t>RFO</t>
        </is>
      </c>
      <c r="I325" s="130" t="inlineStr">
        <is>
          <t>RFO</t>
        </is>
      </c>
      <c r="J325" s="131" t="n">
        <v>14.103</v>
      </c>
      <c r="K325" s="129" t="n">
        <v>2020</v>
      </c>
      <c r="L325" s="120">
        <f>IF(VLOOKUP(H325,'Cross-Page Data'!$D$4:$F$48,3,FALSE)="natural gas",VLOOKUP(G325,'Cross-Page Data'!$I$4:$J$19,2,FALSE),IF(VLOOKUP(H325,'Cross-Page Data'!$D$4:$F$48,3,FALSE)="solar",IF(G325="PV","solar PV","solar thermal"),IF(VLOOKUP(H325,'Cross-Page Data'!$D$4:$F$48,3,FALSE)="wind",VLOOKUP(G325,'Cross-Page Data'!$I$4:$J$19,2,FALSE),IF(VLOOKUP(H325,'Cross-Page Data'!$D$4:$F$48,3,FALSE)="hydro",VLOOKUP(G325,'Cross-Page Data'!$I$4:$J$19,2,FALSE),VLOOKUP(H325,'Cross-Page Data'!$D$4:$F$48,3,FALSE)))))</f>
        <v/>
      </c>
      <c r="M325" s="120">
        <f>IF(AND($P$2=FALSE,OR(F325="Commercial NAICS Cogen",F325="Industrial NAICS Cogen",F325="NAICS-22 Cogen")),FALSE,IF(AND($P$3=FALSE,OR(F325="Commercial NAICS Cogen",F325="Commercial NAICS Non-Cogen",F325="Industrial NAICS Cogen", F325="industrial NAICS non-Cogen")),FALSE, TRUE))</f>
        <v/>
      </c>
    </row>
    <row r="326">
      <c r="A326" s="129" t="n">
        <v>667</v>
      </c>
      <c r="B326" s="130" t="inlineStr">
        <is>
          <t>Northside Generating Station</t>
        </is>
      </c>
      <c r="C326" s="130" t="inlineStr">
        <is>
          <t>JEA</t>
        </is>
      </c>
      <c r="D326" s="129" t="n">
        <v>9617</v>
      </c>
      <c r="E326" s="130" t="inlineStr">
        <is>
          <t>FL</t>
        </is>
      </c>
      <c r="F326" s="130" t="inlineStr">
        <is>
          <t>Electric Utility</t>
        </is>
      </c>
      <c r="G326" s="130" t="inlineStr">
        <is>
          <t>GT</t>
        </is>
      </c>
      <c r="H326" s="130" t="inlineStr">
        <is>
          <t>DFO</t>
        </is>
      </c>
      <c r="I326" s="130" t="inlineStr">
        <is>
          <t>DFO</t>
        </is>
      </c>
      <c r="J326" s="131" t="n">
        <v>2410</v>
      </c>
      <c r="K326" s="129" t="n">
        <v>2020</v>
      </c>
      <c r="L326" s="120">
        <f>IF(VLOOKUP(H326,'Cross-Page Data'!$D$4:$F$48,3,FALSE)="natural gas",VLOOKUP(G326,'Cross-Page Data'!$I$4:$J$19,2,FALSE),IF(VLOOKUP(H326,'Cross-Page Data'!$D$4:$F$48,3,FALSE)="solar",IF(G326="PV","solar PV","solar thermal"),IF(VLOOKUP(H326,'Cross-Page Data'!$D$4:$F$48,3,FALSE)="wind",VLOOKUP(G326,'Cross-Page Data'!$I$4:$J$19,2,FALSE),IF(VLOOKUP(H326,'Cross-Page Data'!$D$4:$F$48,3,FALSE)="hydro",VLOOKUP(G326,'Cross-Page Data'!$I$4:$J$19,2,FALSE),VLOOKUP(H326,'Cross-Page Data'!$D$4:$F$48,3,FALSE)))))</f>
        <v/>
      </c>
      <c r="M326" s="120">
        <f>IF(AND($P$2=FALSE,OR(F326="Commercial NAICS Cogen",F326="Industrial NAICS Cogen",F326="NAICS-22 Cogen")),FALSE,IF(AND($P$3=FALSE,OR(F326="Commercial NAICS Cogen",F326="Commercial NAICS Non-Cogen",F326="Industrial NAICS Cogen", F326="industrial NAICS non-Cogen")),FALSE, TRUE))</f>
        <v/>
      </c>
    </row>
    <row r="327">
      <c r="A327" s="129" t="n">
        <v>667</v>
      </c>
      <c r="B327" s="130" t="inlineStr">
        <is>
          <t>Northside Generating Station</t>
        </is>
      </c>
      <c r="C327" s="130" t="inlineStr">
        <is>
          <t>JEA</t>
        </is>
      </c>
      <c r="D327" s="129" t="n">
        <v>9617</v>
      </c>
      <c r="E327" s="130" t="inlineStr">
        <is>
          <t>FL</t>
        </is>
      </c>
      <c r="F327" s="130" t="inlineStr">
        <is>
          <t>Electric Utility</t>
        </is>
      </c>
      <c r="G327" s="130" t="inlineStr">
        <is>
          <t>ST</t>
        </is>
      </c>
      <c r="H327" s="130" t="inlineStr">
        <is>
          <t>BIT</t>
        </is>
      </c>
      <c r="I327" s="130" t="inlineStr">
        <is>
          <t>COL</t>
        </is>
      </c>
      <c r="J327" s="131" t="n">
        <v>804884.22</v>
      </c>
      <c r="K327" s="129" t="n">
        <v>2020</v>
      </c>
      <c r="L327" s="120">
        <f>IF(VLOOKUP(H327,'Cross-Page Data'!$D$4:$F$48,3,FALSE)="natural gas",VLOOKUP(G327,'Cross-Page Data'!$I$4:$J$19,2,FALSE),IF(VLOOKUP(H327,'Cross-Page Data'!$D$4:$F$48,3,FALSE)="solar",IF(G327="PV","solar PV","solar thermal"),IF(VLOOKUP(H327,'Cross-Page Data'!$D$4:$F$48,3,FALSE)="wind",VLOOKUP(G327,'Cross-Page Data'!$I$4:$J$19,2,FALSE),IF(VLOOKUP(H327,'Cross-Page Data'!$D$4:$F$48,3,FALSE)="hydro",VLOOKUP(G327,'Cross-Page Data'!$I$4:$J$19,2,FALSE),VLOOKUP(H327,'Cross-Page Data'!$D$4:$F$48,3,FALSE)))))</f>
        <v/>
      </c>
      <c r="M327" s="120">
        <f>IF(AND($P$2=FALSE,OR(F327="Commercial NAICS Cogen",F327="Industrial NAICS Cogen",F327="NAICS-22 Cogen")),FALSE,IF(AND($P$3=FALSE,OR(F327="Commercial NAICS Cogen",F327="Commercial NAICS Non-Cogen",F327="Industrial NAICS Cogen", F327="industrial NAICS non-Cogen")),FALSE, TRUE))</f>
        <v/>
      </c>
    </row>
    <row r="328">
      <c r="A328" s="129" t="n">
        <v>667</v>
      </c>
      <c r="B328" s="130" t="inlineStr">
        <is>
          <t>Northside Generating Station</t>
        </is>
      </c>
      <c r="C328" s="130" t="inlineStr">
        <is>
          <t>JEA</t>
        </is>
      </c>
      <c r="D328" s="129" t="n">
        <v>9617</v>
      </c>
      <c r="E328" s="130" t="inlineStr">
        <is>
          <t>FL</t>
        </is>
      </c>
      <c r="F328" s="130" t="inlineStr">
        <is>
          <t>Electric Utility</t>
        </is>
      </c>
      <c r="G328" s="130" t="inlineStr">
        <is>
          <t>ST</t>
        </is>
      </c>
      <c r="H328" s="130" t="inlineStr">
        <is>
          <t>LFG</t>
        </is>
      </c>
      <c r="I328" s="130" t="inlineStr">
        <is>
          <t>MLG</t>
        </is>
      </c>
      <c r="J328" s="131" t="n">
        <v>0</v>
      </c>
      <c r="K328" s="129" t="n">
        <v>2020</v>
      </c>
      <c r="L328" s="120">
        <f>IF(VLOOKUP(H328,'Cross-Page Data'!$D$4:$F$48,3,FALSE)="natural gas",VLOOKUP(G328,'Cross-Page Data'!$I$4:$J$19,2,FALSE),IF(VLOOKUP(H328,'Cross-Page Data'!$D$4:$F$48,3,FALSE)="solar",IF(G328="PV","solar PV","solar thermal"),IF(VLOOKUP(H328,'Cross-Page Data'!$D$4:$F$48,3,FALSE)="wind",VLOOKUP(G328,'Cross-Page Data'!$I$4:$J$19,2,FALSE),IF(VLOOKUP(H328,'Cross-Page Data'!$D$4:$F$48,3,FALSE)="hydro",VLOOKUP(G328,'Cross-Page Data'!$I$4:$J$19,2,FALSE),VLOOKUP(H328,'Cross-Page Data'!$D$4:$F$48,3,FALSE)))))</f>
        <v/>
      </c>
      <c r="M328" s="120">
        <f>IF(AND($P$2=FALSE,OR(F328="Commercial NAICS Cogen",F328="Industrial NAICS Cogen",F328="NAICS-22 Cogen")),FALSE,IF(AND($P$3=FALSE,OR(F328="Commercial NAICS Cogen",F328="Commercial NAICS Non-Cogen",F328="Industrial NAICS Cogen", F328="industrial NAICS non-Cogen")),FALSE, TRUE))</f>
        <v/>
      </c>
    </row>
    <row r="329">
      <c r="A329" s="129" t="n">
        <v>667</v>
      </c>
      <c r="B329" s="130" t="inlineStr">
        <is>
          <t>Northside Generating Station</t>
        </is>
      </c>
      <c r="C329" s="130" t="inlineStr">
        <is>
          <t>JEA</t>
        </is>
      </c>
      <c r="D329" s="129" t="n">
        <v>9617</v>
      </c>
      <c r="E329" s="130" t="inlineStr">
        <is>
          <t>FL</t>
        </is>
      </c>
      <c r="F329" s="130" t="inlineStr">
        <is>
          <t>Electric Utility</t>
        </is>
      </c>
      <c r="G329" s="130" t="inlineStr">
        <is>
          <t>ST</t>
        </is>
      </c>
      <c r="H329" s="130" t="inlineStr">
        <is>
          <t>NG</t>
        </is>
      </c>
      <c r="I329" s="130" t="inlineStr">
        <is>
          <t>NG</t>
        </is>
      </c>
      <c r="J329" s="131" t="n">
        <v>2366084.2</v>
      </c>
      <c r="K329" s="129" t="n">
        <v>2020</v>
      </c>
      <c r="L329" s="120">
        <f>IF(VLOOKUP(H329,'Cross-Page Data'!$D$4:$F$48,3,FALSE)="natural gas",VLOOKUP(G329,'Cross-Page Data'!$I$4:$J$19,2,FALSE),IF(VLOOKUP(H329,'Cross-Page Data'!$D$4:$F$48,3,FALSE)="solar",IF(G329="PV","solar PV","solar thermal"),IF(VLOOKUP(H329,'Cross-Page Data'!$D$4:$F$48,3,FALSE)="wind",VLOOKUP(G329,'Cross-Page Data'!$I$4:$J$19,2,FALSE),IF(VLOOKUP(H329,'Cross-Page Data'!$D$4:$F$48,3,FALSE)="hydro",VLOOKUP(G329,'Cross-Page Data'!$I$4:$J$19,2,FALSE),VLOOKUP(H329,'Cross-Page Data'!$D$4:$F$48,3,FALSE)))))</f>
        <v/>
      </c>
      <c r="M329" s="120">
        <f>IF(AND($P$2=FALSE,OR(F329="Commercial NAICS Cogen",F329="Industrial NAICS Cogen",F329="NAICS-22 Cogen")),FALSE,IF(AND($P$3=FALSE,OR(F329="Commercial NAICS Cogen",F329="Commercial NAICS Non-Cogen",F329="Industrial NAICS Cogen", F329="industrial NAICS non-Cogen")),FALSE, TRUE))</f>
        <v/>
      </c>
    </row>
    <row r="330">
      <c r="A330" s="129" t="n">
        <v>667</v>
      </c>
      <c r="B330" s="130" t="inlineStr">
        <is>
          <t>Northside Generating Station</t>
        </is>
      </c>
      <c r="C330" s="130" t="inlineStr">
        <is>
          <t>JEA</t>
        </is>
      </c>
      <c r="D330" s="129" t="n">
        <v>9617</v>
      </c>
      <c r="E330" s="130" t="inlineStr">
        <is>
          <t>FL</t>
        </is>
      </c>
      <c r="F330" s="130" t="inlineStr">
        <is>
          <t>Electric Utility</t>
        </is>
      </c>
      <c r="G330" s="130" t="inlineStr">
        <is>
          <t>ST</t>
        </is>
      </c>
      <c r="H330" s="130" t="inlineStr">
        <is>
          <t>PC</t>
        </is>
      </c>
      <c r="I330" s="130" t="inlineStr">
        <is>
          <t>PC</t>
        </is>
      </c>
      <c r="J330" s="131" t="n">
        <v>1470557.7</v>
      </c>
      <c r="K330" s="129" t="n">
        <v>2020</v>
      </c>
      <c r="L330" s="120">
        <f>IF(VLOOKUP(H330,'Cross-Page Data'!$D$4:$F$48,3,FALSE)="natural gas",VLOOKUP(G330,'Cross-Page Data'!$I$4:$J$19,2,FALSE),IF(VLOOKUP(H330,'Cross-Page Data'!$D$4:$F$48,3,FALSE)="solar",IF(G330="PV","solar PV","solar thermal"),IF(VLOOKUP(H330,'Cross-Page Data'!$D$4:$F$48,3,FALSE)="wind",VLOOKUP(G330,'Cross-Page Data'!$I$4:$J$19,2,FALSE),IF(VLOOKUP(H330,'Cross-Page Data'!$D$4:$F$48,3,FALSE)="hydro",VLOOKUP(G330,'Cross-Page Data'!$I$4:$J$19,2,FALSE),VLOOKUP(H330,'Cross-Page Data'!$D$4:$F$48,3,FALSE)))))</f>
        <v/>
      </c>
      <c r="M330" s="120">
        <f>IF(AND($P$2=FALSE,OR(F330="Commercial NAICS Cogen",F330="Industrial NAICS Cogen",F330="NAICS-22 Cogen")),FALSE,IF(AND($P$3=FALSE,OR(F330="Commercial NAICS Cogen",F330="Commercial NAICS Non-Cogen",F330="Industrial NAICS Cogen", F330="industrial NAICS non-Cogen")),FALSE, TRUE))</f>
        <v/>
      </c>
    </row>
    <row r="331">
      <c r="A331" s="129" t="n">
        <v>667</v>
      </c>
      <c r="B331" s="130" t="inlineStr">
        <is>
          <t>Northside Generating Station</t>
        </is>
      </c>
      <c r="C331" s="130" t="inlineStr">
        <is>
          <t>JEA</t>
        </is>
      </c>
      <c r="D331" s="129" t="n">
        <v>9617</v>
      </c>
      <c r="E331" s="130" t="inlineStr">
        <is>
          <t>FL</t>
        </is>
      </c>
      <c r="F331" s="130" t="inlineStr">
        <is>
          <t>Electric Utility</t>
        </is>
      </c>
      <c r="G331" s="130" t="inlineStr">
        <is>
          <t>ST</t>
        </is>
      </c>
      <c r="H331" s="130" t="inlineStr">
        <is>
          <t>RFO</t>
        </is>
      </c>
      <c r="I331" s="130" t="inlineStr">
        <is>
          <t>RFO</t>
        </is>
      </c>
      <c r="J331" s="131" t="n">
        <v>1143.919</v>
      </c>
      <c r="K331" s="129" t="n">
        <v>2020</v>
      </c>
      <c r="L331" s="120">
        <f>IF(VLOOKUP(H331,'Cross-Page Data'!$D$4:$F$48,3,FALSE)="natural gas",VLOOKUP(G331,'Cross-Page Data'!$I$4:$J$19,2,FALSE),IF(VLOOKUP(H331,'Cross-Page Data'!$D$4:$F$48,3,FALSE)="solar",IF(G331="PV","solar PV","solar thermal"),IF(VLOOKUP(H331,'Cross-Page Data'!$D$4:$F$48,3,FALSE)="wind",VLOOKUP(G331,'Cross-Page Data'!$I$4:$J$19,2,FALSE),IF(VLOOKUP(H331,'Cross-Page Data'!$D$4:$F$48,3,FALSE)="hydro",VLOOKUP(G331,'Cross-Page Data'!$I$4:$J$19,2,FALSE),VLOOKUP(H331,'Cross-Page Data'!$D$4:$F$48,3,FALSE)))))</f>
        <v/>
      </c>
      <c r="M331" s="120">
        <f>IF(AND($P$2=FALSE,OR(F331="Commercial NAICS Cogen",F331="Industrial NAICS Cogen",F331="NAICS-22 Cogen")),FALSE,IF(AND($P$3=FALSE,OR(F331="Commercial NAICS Cogen",F331="Commercial NAICS Non-Cogen",F331="Industrial NAICS Cogen", F331="industrial NAICS non-Cogen")),FALSE, TRUE))</f>
        <v/>
      </c>
    </row>
    <row r="332">
      <c r="A332" s="129" t="n">
        <v>676</v>
      </c>
      <c r="B332" s="130" t="inlineStr">
        <is>
          <t>C D McIntosh Jr</t>
        </is>
      </c>
      <c r="C332" s="130" t="inlineStr">
        <is>
          <t>City of Lakeland - (FL)</t>
        </is>
      </c>
      <c r="D332" s="129" t="n">
        <v>10623</v>
      </c>
      <c r="E332" s="130" t="inlineStr">
        <is>
          <t>FL</t>
        </is>
      </c>
      <c r="F332" s="130" t="inlineStr">
        <is>
          <t>Electric Utility</t>
        </is>
      </c>
      <c r="G332" s="130" t="inlineStr">
        <is>
          <t>CA</t>
        </is>
      </c>
      <c r="H332" s="130" t="inlineStr">
        <is>
          <t>NG</t>
        </is>
      </c>
      <c r="I332" s="130" t="inlineStr">
        <is>
          <t>NG</t>
        </is>
      </c>
      <c r="J332" s="131" t="n">
        <v>663897</v>
      </c>
      <c r="K332" s="129" t="n">
        <v>2020</v>
      </c>
      <c r="L332" s="120">
        <f>IF(VLOOKUP(H332,'Cross-Page Data'!$D$4:$F$48,3,FALSE)="natural gas",VLOOKUP(G332,'Cross-Page Data'!$I$4:$J$19,2,FALSE),IF(VLOOKUP(H332,'Cross-Page Data'!$D$4:$F$48,3,FALSE)="solar",IF(G332="PV","solar PV","solar thermal"),IF(VLOOKUP(H332,'Cross-Page Data'!$D$4:$F$48,3,FALSE)="wind",VLOOKUP(G332,'Cross-Page Data'!$I$4:$J$19,2,FALSE),IF(VLOOKUP(H332,'Cross-Page Data'!$D$4:$F$48,3,FALSE)="hydro",VLOOKUP(G332,'Cross-Page Data'!$I$4:$J$19,2,FALSE),VLOOKUP(H332,'Cross-Page Data'!$D$4:$F$48,3,FALSE)))))</f>
        <v/>
      </c>
      <c r="M332" s="120">
        <f>IF(AND($P$2=FALSE,OR(F332="Commercial NAICS Cogen",F332="Industrial NAICS Cogen",F332="NAICS-22 Cogen")),FALSE,IF(AND($P$3=FALSE,OR(F332="Commercial NAICS Cogen",F332="Commercial NAICS Non-Cogen",F332="Industrial NAICS Cogen", F332="industrial NAICS non-Cogen")),FALSE, TRUE))</f>
        <v/>
      </c>
    </row>
    <row r="333">
      <c r="A333" s="129" t="n">
        <v>676</v>
      </c>
      <c r="B333" s="130" t="inlineStr">
        <is>
          <t>C D McIntosh Jr</t>
        </is>
      </c>
      <c r="C333" s="130" t="inlineStr">
        <is>
          <t>City of Lakeland - (FL)</t>
        </is>
      </c>
      <c r="D333" s="129" t="n">
        <v>10623</v>
      </c>
      <c r="E333" s="130" t="inlineStr">
        <is>
          <t>FL</t>
        </is>
      </c>
      <c r="F333" s="130" t="inlineStr">
        <is>
          <t>Electric Utility</t>
        </is>
      </c>
      <c r="G333" s="130" t="inlineStr">
        <is>
          <t>CT</t>
        </is>
      </c>
      <c r="H333" s="130" t="inlineStr">
        <is>
          <t>NG</t>
        </is>
      </c>
      <c r="I333" s="130" t="inlineStr">
        <is>
          <t>NG</t>
        </is>
      </c>
      <c r="J333" s="131" t="n">
        <v>1248933</v>
      </c>
      <c r="K333" s="129" t="n">
        <v>2020</v>
      </c>
      <c r="L333" s="120">
        <f>IF(VLOOKUP(H333,'Cross-Page Data'!$D$4:$F$48,3,FALSE)="natural gas",VLOOKUP(G333,'Cross-Page Data'!$I$4:$J$19,2,FALSE),IF(VLOOKUP(H333,'Cross-Page Data'!$D$4:$F$48,3,FALSE)="solar",IF(G333="PV","solar PV","solar thermal"),IF(VLOOKUP(H333,'Cross-Page Data'!$D$4:$F$48,3,FALSE)="wind",VLOOKUP(G333,'Cross-Page Data'!$I$4:$J$19,2,FALSE),IF(VLOOKUP(H333,'Cross-Page Data'!$D$4:$F$48,3,FALSE)="hydro",VLOOKUP(G333,'Cross-Page Data'!$I$4:$J$19,2,FALSE),VLOOKUP(H333,'Cross-Page Data'!$D$4:$F$48,3,FALSE)))))</f>
        <v/>
      </c>
      <c r="M333" s="120">
        <f>IF(AND($P$2=FALSE,OR(F333="Commercial NAICS Cogen",F333="Industrial NAICS Cogen",F333="NAICS-22 Cogen")),FALSE,IF(AND($P$3=FALSE,OR(F333="Commercial NAICS Cogen",F333="Commercial NAICS Non-Cogen",F333="Industrial NAICS Cogen", F333="industrial NAICS non-Cogen")),FALSE, TRUE))</f>
        <v/>
      </c>
    </row>
    <row r="334">
      <c r="A334" s="129" t="n">
        <v>676</v>
      </c>
      <c r="B334" s="130" t="inlineStr">
        <is>
          <t>C D McIntosh Jr</t>
        </is>
      </c>
      <c r="C334" s="130" t="inlineStr">
        <is>
          <t>City of Lakeland - (FL)</t>
        </is>
      </c>
      <c r="D334" s="129" t="n">
        <v>10623</v>
      </c>
      <c r="E334" s="130" t="inlineStr">
        <is>
          <t>FL</t>
        </is>
      </c>
      <c r="F334" s="130" t="inlineStr">
        <is>
          <t>Electric Utility</t>
        </is>
      </c>
      <c r="G334" s="130" t="inlineStr">
        <is>
          <t>GT</t>
        </is>
      </c>
      <c r="H334" s="130" t="inlineStr">
        <is>
          <t>DFO</t>
        </is>
      </c>
      <c r="I334" s="130" t="inlineStr">
        <is>
          <t>DFO</t>
        </is>
      </c>
      <c r="J334" s="131" t="n">
        <v>1638.119</v>
      </c>
      <c r="K334" s="129" t="n">
        <v>2020</v>
      </c>
      <c r="L334" s="120">
        <f>IF(VLOOKUP(H334,'Cross-Page Data'!$D$4:$F$48,3,FALSE)="natural gas",VLOOKUP(G334,'Cross-Page Data'!$I$4:$J$19,2,FALSE),IF(VLOOKUP(H334,'Cross-Page Data'!$D$4:$F$48,3,FALSE)="solar",IF(G334="PV","solar PV","solar thermal"),IF(VLOOKUP(H334,'Cross-Page Data'!$D$4:$F$48,3,FALSE)="wind",VLOOKUP(G334,'Cross-Page Data'!$I$4:$J$19,2,FALSE),IF(VLOOKUP(H334,'Cross-Page Data'!$D$4:$F$48,3,FALSE)="hydro",VLOOKUP(G334,'Cross-Page Data'!$I$4:$J$19,2,FALSE),VLOOKUP(H334,'Cross-Page Data'!$D$4:$F$48,3,FALSE)))))</f>
        <v/>
      </c>
      <c r="M334" s="120">
        <f>IF(AND($P$2=FALSE,OR(F334="Commercial NAICS Cogen",F334="Industrial NAICS Cogen",F334="NAICS-22 Cogen")),FALSE,IF(AND($P$3=FALSE,OR(F334="Commercial NAICS Cogen",F334="Commercial NAICS Non-Cogen",F334="Industrial NAICS Cogen", F334="industrial NAICS non-Cogen")),FALSE, TRUE))</f>
        <v/>
      </c>
    </row>
    <row r="335">
      <c r="A335" s="129" t="n">
        <v>676</v>
      </c>
      <c r="B335" s="130" t="inlineStr">
        <is>
          <t>C D McIntosh Jr</t>
        </is>
      </c>
      <c r="C335" s="130" t="inlineStr">
        <is>
          <t>City of Lakeland - (FL)</t>
        </is>
      </c>
      <c r="D335" s="129" t="n">
        <v>10623</v>
      </c>
      <c r="E335" s="130" t="inlineStr">
        <is>
          <t>FL</t>
        </is>
      </c>
      <c r="F335" s="130" t="inlineStr">
        <is>
          <t>Electric Utility</t>
        </is>
      </c>
      <c r="G335" s="130" t="inlineStr">
        <is>
          <t>GT</t>
        </is>
      </c>
      <c r="H335" s="130" t="inlineStr">
        <is>
          <t>NG</t>
        </is>
      </c>
      <c r="I335" s="130" t="inlineStr">
        <is>
          <t>NG</t>
        </is>
      </c>
      <c r="J335" s="131" t="n">
        <v>16711.881</v>
      </c>
      <c r="K335" s="129" t="n">
        <v>2020</v>
      </c>
      <c r="L335" s="120">
        <f>IF(VLOOKUP(H335,'Cross-Page Data'!$D$4:$F$48,3,FALSE)="natural gas",VLOOKUP(G335,'Cross-Page Data'!$I$4:$J$19,2,FALSE),IF(VLOOKUP(H335,'Cross-Page Data'!$D$4:$F$48,3,FALSE)="solar",IF(G335="PV","solar PV","solar thermal"),IF(VLOOKUP(H335,'Cross-Page Data'!$D$4:$F$48,3,FALSE)="wind",VLOOKUP(G335,'Cross-Page Data'!$I$4:$J$19,2,FALSE),IF(VLOOKUP(H335,'Cross-Page Data'!$D$4:$F$48,3,FALSE)="hydro",VLOOKUP(G335,'Cross-Page Data'!$I$4:$J$19,2,FALSE),VLOOKUP(H335,'Cross-Page Data'!$D$4:$F$48,3,FALSE)))))</f>
        <v/>
      </c>
      <c r="M335" s="120">
        <f>IF(AND($P$2=FALSE,OR(F335="Commercial NAICS Cogen",F335="Industrial NAICS Cogen",F335="NAICS-22 Cogen")),FALSE,IF(AND($P$3=FALSE,OR(F335="Commercial NAICS Cogen",F335="Commercial NAICS Non-Cogen",F335="Industrial NAICS Cogen", F335="industrial NAICS non-Cogen")),FALSE, TRUE))</f>
        <v/>
      </c>
    </row>
    <row r="336">
      <c r="A336" s="129" t="n">
        <v>676</v>
      </c>
      <c r="B336" s="130" t="inlineStr">
        <is>
          <t>C D McIntosh Jr</t>
        </is>
      </c>
      <c r="C336" s="130" t="inlineStr">
        <is>
          <t>City of Lakeland - (FL)</t>
        </is>
      </c>
      <c r="D336" s="129" t="n">
        <v>10623</v>
      </c>
      <c r="E336" s="130" t="inlineStr">
        <is>
          <t>FL</t>
        </is>
      </c>
      <c r="F336" s="130" t="inlineStr">
        <is>
          <t>Electric Utility</t>
        </is>
      </c>
      <c r="G336" s="130" t="inlineStr">
        <is>
          <t>IC</t>
        </is>
      </c>
      <c r="H336" s="130" t="inlineStr">
        <is>
          <t>DFO</t>
        </is>
      </c>
      <c r="I336" s="130" t="inlineStr">
        <is>
          <t>DFO</t>
        </is>
      </c>
      <c r="J336" s="131" t="n">
        <v>0</v>
      </c>
      <c r="K336" s="129" t="n">
        <v>2020</v>
      </c>
      <c r="L336" s="120">
        <f>IF(VLOOKUP(H336,'Cross-Page Data'!$D$4:$F$48,3,FALSE)="natural gas",VLOOKUP(G336,'Cross-Page Data'!$I$4:$J$19,2,FALSE),IF(VLOOKUP(H336,'Cross-Page Data'!$D$4:$F$48,3,FALSE)="solar",IF(G336="PV","solar PV","solar thermal"),IF(VLOOKUP(H336,'Cross-Page Data'!$D$4:$F$48,3,FALSE)="wind",VLOOKUP(G336,'Cross-Page Data'!$I$4:$J$19,2,FALSE),IF(VLOOKUP(H336,'Cross-Page Data'!$D$4:$F$48,3,FALSE)="hydro",VLOOKUP(G336,'Cross-Page Data'!$I$4:$J$19,2,FALSE),VLOOKUP(H336,'Cross-Page Data'!$D$4:$F$48,3,FALSE)))))</f>
        <v/>
      </c>
      <c r="M336" s="120">
        <f>IF(AND($P$2=FALSE,OR(F336="Commercial NAICS Cogen",F336="Industrial NAICS Cogen",F336="NAICS-22 Cogen")),FALSE,IF(AND($P$3=FALSE,OR(F336="Commercial NAICS Cogen",F336="Commercial NAICS Non-Cogen",F336="Industrial NAICS Cogen", F336="industrial NAICS non-Cogen")),FALSE, TRUE))</f>
        <v/>
      </c>
    </row>
    <row r="337">
      <c r="A337" s="129" t="n">
        <v>676</v>
      </c>
      <c r="B337" s="130" t="inlineStr">
        <is>
          <t>C D McIntosh Jr</t>
        </is>
      </c>
      <c r="C337" s="130" t="inlineStr">
        <is>
          <t>City of Lakeland - (FL)</t>
        </is>
      </c>
      <c r="D337" s="129" t="n">
        <v>10623</v>
      </c>
      <c r="E337" s="130" t="inlineStr">
        <is>
          <t>FL</t>
        </is>
      </c>
      <c r="F337" s="130" t="inlineStr">
        <is>
          <t>Electric Utility</t>
        </is>
      </c>
      <c r="G337" s="130" t="inlineStr">
        <is>
          <t>ST</t>
        </is>
      </c>
      <c r="H337" s="130" t="inlineStr">
        <is>
          <t>BIT</t>
        </is>
      </c>
      <c r="I337" s="130" t="inlineStr">
        <is>
          <t>COL</t>
        </is>
      </c>
      <c r="J337" s="131" t="n">
        <v>582190.63</v>
      </c>
      <c r="K337" s="129" t="n">
        <v>2020</v>
      </c>
      <c r="L337" s="120">
        <f>IF(VLOOKUP(H337,'Cross-Page Data'!$D$4:$F$48,3,FALSE)="natural gas",VLOOKUP(G337,'Cross-Page Data'!$I$4:$J$19,2,FALSE),IF(VLOOKUP(H337,'Cross-Page Data'!$D$4:$F$48,3,FALSE)="solar",IF(G337="PV","solar PV","solar thermal"),IF(VLOOKUP(H337,'Cross-Page Data'!$D$4:$F$48,3,FALSE)="wind",VLOOKUP(G337,'Cross-Page Data'!$I$4:$J$19,2,FALSE),IF(VLOOKUP(H337,'Cross-Page Data'!$D$4:$F$48,3,FALSE)="hydro",VLOOKUP(G337,'Cross-Page Data'!$I$4:$J$19,2,FALSE),VLOOKUP(H337,'Cross-Page Data'!$D$4:$F$48,3,FALSE)))))</f>
        <v/>
      </c>
      <c r="M337" s="120">
        <f>IF(AND($P$2=FALSE,OR(F337="Commercial NAICS Cogen",F337="Industrial NAICS Cogen",F337="NAICS-22 Cogen")),FALSE,IF(AND($P$3=FALSE,OR(F337="Commercial NAICS Cogen",F337="Commercial NAICS Non-Cogen",F337="Industrial NAICS Cogen", F337="industrial NAICS non-Cogen")),FALSE, TRUE))</f>
        <v/>
      </c>
    </row>
    <row r="338">
      <c r="A338" s="129" t="n">
        <v>676</v>
      </c>
      <c r="B338" s="130" t="inlineStr">
        <is>
          <t>C D McIntosh Jr</t>
        </is>
      </c>
      <c r="C338" s="130" t="inlineStr">
        <is>
          <t>City of Lakeland - (FL)</t>
        </is>
      </c>
      <c r="D338" s="129" t="n">
        <v>10623</v>
      </c>
      <c r="E338" s="130" t="inlineStr">
        <is>
          <t>FL</t>
        </is>
      </c>
      <c r="F338" s="130" t="inlineStr">
        <is>
          <t>Electric Utility</t>
        </is>
      </c>
      <c r="G338" s="130" t="inlineStr">
        <is>
          <t>ST</t>
        </is>
      </c>
      <c r="H338" s="130" t="inlineStr">
        <is>
          <t>NG</t>
        </is>
      </c>
      <c r="I338" s="130" t="inlineStr">
        <is>
          <t>NG</t>
        </is>
      </c>
      <c r="J338" s="131" t="n">
        <v>71948.368</v>
      </c>
      <c r="K338" s="129" t="n">
        <v>2020</v>
      </c>
      <c r="L338" s="120">
        <f>IF(VLOOKUP(H338,'Cross-Page Data'!$D$4:$F$48,3,FALSE)="natural gas",VLOOKUP(G338,'Cross-Page Data'!$I$4:$J$19,2,FALSE),IF(VLOOKUP(H338,'Cross-Page Data'!$D$4:$F$48,3,FALSE)="solar",IF(G338="PV","solar PV","solar thermal"),IF(VLOOKUP(H338,'Cross-Page Data'!$D$4:$F$48,3,FALSE)="wind",VLOOKUP(G338,'Cross-Page Data'!$I$4:$J$19,2,FALSE),IF(VLOOKUP(H338,'Cross-Page Data'!$D$4:$F$48,3,FALSE)="hydro",VLOOKUP(G338,'Cross-Page Data'!$I$4:$J$19,2,FALSE),VLOOKUP(H338,'Cross-Page Data'!$D$4:$F$48,3,FALSE)))))</f>
        <v/>
      </c>
      <c r="M338" s="120">
        <f>IF(AND($P$2=FALSE,OR(F338="Commercial NAICS Cogen",F338="Industrial NAICS Cogen",F338="NAICS-22 Cogen")),FALSE,IF(AND($P$3=FALSE,OR(F338="Commercial NAICS Cogen",F338="Commercial NAICS Non-Cogen",F338="Industrial NAICS Cogen", F338="industrial NAICS non-Cogen")),FALSE, TRUE))</f>
        <v/>
      </c>
    </row>
    <row r="339">
      <c r="A339" s="129" t="n">
        <v>676</v>
      </c>
      <c r="B339" s="130" t="inlineStr">
        <is>
          <t>C D McIntosh Jr</t>
        </is>
      </c>
      <c r="C339" s="130" t="inlineStr">
        <is>
          <t>City of Lakeland - (FL)</t>
        </is>
      </c>
      <c r="D339" s="129" t="n">
        <v>10623</v>
      </c>
      <c r="E339" s="130" t="inlineStr">
        <is>
          <t>FL</t>
        </is>
      </c>
      <c r="F339" s="130" t="inlineStr">
        <is>
          <t>Electric Utility</t>
        </is>
      </c>
      <c r="G339" s="130" t="inlineStr">
        <is>
          <t>ST</t>
        </is>
      </c>
      <c r="H339" s="130" t="inlineStr">
        <is>
          <t>RFO</t>
        </is>
      </c>
      <c r="I339" s="130" t="inlineStr">
        <is>
          <t>RFO</t>
        </is>
      </c>
      <c r="J339" s="131" t="n">
        <v>0</v>
      </c>
      <c r="K339" s="129" t="n">
        <v>2020</v>
      </c>
      <c r="L339" s="120">
        <f>IF(VLOOKUP(H339,'Cross-Page Data'!$D$4:$F$48,3,FALSE)="natural gas",VLOOKUP(G339,'Cross-Page Data'!$I$4:$J$19,2,FALSE),IF(VLOOKUP(H339,'Cross-Page Data'!$D$4:$F$48,3,FALSE)="solar",IF(G339="PV","solar PV","solar thermal"),IF(VLOOKUP(H339,'Cross-Page Data'!$D$4:$F$48,3,FALSE)="wind",VLOOKUP(G339,'Cross-Page Data'!$I$4:$J$19,2,FALSE),IF(VLOOKUP(H339,'Cross-Page Data'!$D$4:$F$48,3,FALSE)="hydro",VLOOKUP(G339,'Cross-Page Data'!$I$4:$J$19,2,FALSE),VLOOKUP(H339,'Cross-Page Data'!$D$4:$F$48,3,FALSE)))))</f>
        <v/>
      </c>
      <c r="M339" s="120">
        <f>IF(AND($P$2=FALSE,OR(F339="Commercial NAICS Cogen",F339="Industrial NAICS Cogen",F339="NAICS-22 Cogen")),FALSE,IF(AND($P$3=FALSE,OR(F339="Commercial NAICS Cogen",F339="Commercial NAICS Non-Cogen",F339="Industrial NAICS Cogen", F339="industrial NAICS non-Cogen")),FALSE, TRUE))</f>
        <v/>
      </c>
    </row>
    <row r="340">
      <c r="A340" s="129" t="n">
        <v>682</v>
      </c>
      <c r="B340" s="130" t="inlineStr">
        <is>
          <t>Kerckhoff 2</t>
        </is>
      </c>
      <c r="C340" s="130" t="inlineStr">
        <is>
          <t>Pacific Gas &amp; Electric Co.</t>
        </is>
      </c>
      <c r="D340" s="129" t="n">
        <v>14328</v>
      </c>
      <c r="E340" s="130" t="inlineStr">
        <is>
          <t>CA</t>
        </is>
      </c>
      <c r="F340" s="130" t="inlineStr">
        <is>
          <t>Electric Utility</t>
        </is>
      </c>
      <c r="G340" s="130" t="inlineStr">
        <is>
          <t>HY</t>
        </is>
      </c>
      <c r="H340" s="130" t="inlineStr">
        <is>
          <t>WAT</t>
        </is>
      </c>
      <c r="I340" s="130" t="inlineStr">
        <is>
          <t>HYC</t>
        </is>
      </c>
      <c r="J340" s="131" t="n">
        <v>252501</v>
      </c>
      <c r="K340" s="129" t="n">
        <v>2020</v>
      </c>
      <c r="L340" s="120">
        <f>IF(VLOOKUP(H340,'Cross-Page Data'!$D$4:$F$48,3,FALSE)="natural gas",VLOOKUP(G340,'Cross-Page Data'!$I$4:$J$19,2,FALSE),IF(VLOOKUP(H340,'Cross-Page Data'!$D$4:$F$48,3,FALSE)="solar",IF(G340="PV","solar PV","solar thermal"),IF(VLOOKUP(H340,'Cross-Page Data'!$D$4:$F$48,3,FALSE)="wind",VLOOKUP(G340,'Cross-Page Data'!$I$4:$J$19,2,FALSE),IF(VLOOKUP(H340,'Cross-Page Data'!$D$4:$F$48,3,FALSE)="hydro",VLOOKUP(G340,'Cross-Page Data'!$I$4:$J$19,2,FALSE),VLOOKUP(H340,'Cross-Page Data'!$D$4:$F$48,3,FALSE)))))</f>
        <v/>
      </c>
      <c r="M340" s="120">
        <f>IF(AND($P$2=FALSE,OR(F340="Commercial NAICS Cogen",F340="Industrial NAICS Cogen",F340="NAICS-22 Cogen")),FALSE,IF(AND($P$3=FALSE,OR(F340="Commercial NAICS Cogen",F340="Commercial NAICS Non-Cogen",F340="Industrial NAICS Cogen", F340="industrial NAICS non-Cogen")),FALSE, TRUE))</f>
        <v/>
      </c>
    </row>
    <row r="341">
      <c r="A341" s="129" t="n">
        <v>688</v>
      </c>
      <c r="B341" s="130" t="inlineStr">
        <is>
          <t>Arvah B Hopkins</t>
        </is>
      </c>
      <c r="C341" s="130" t="inlineStr">
        <is>
          <t>City of Tallahassee - (FL)</t>
        </is>
      </c>
      <c r="D341" s="129" t="n">
        <v>18445</v>
      </c>
      <c r="E341" s="130" t="inlineStr">
        <is>
          <t>FL</t>
        </is>
      </c>
      <c r="F341" s="130" t="inlineStr">
        <is>
          <t>Electric Utility</t>
        </is>
      </c>
      <c r="G341" s="130" t="inlineStr">
        <is>
          <t>CA</t>
        </is>
      </c>
      <c r="H341" s="130" t="inlineStr">
        <is>
          <t>DFO</t>
        </is>
      </c>
      <c r="I341" s="130" t="inlineStr">
        <is>
          <t>DFO</t>
        </is>
      </c>
      <c r="J341" s="131" t="n">
        <v>0</v>
      </c>
      <c r="K341" s="129" t="n">
        <v>2020</v>
      </c>
      <c r="L341" s="120">
        <f>IF(VLOOKUP(H341,'Cross-Page Data'!$D$4:$F$48,3,FALSE)="natural gas",VLOOKUP(G341,'Cross-Page Data'!$I$4:$J$19,2,FALSE),IF(VLOOKUP(H341,'Cross-Page Data'!$D$4:$F$48,3,FALSE)="solar",IF(G341="PV","solar PV","solar thermal"),IF(VLOOKUP(H341,'Cross-Page Data'!$D$4:$F$48,3,FALSE)="wind",VLOOKUP(G341,'Cross-Page Data'!$I$4:$J$19,2,FALSE),IF(VLOOKUP(H341,'Cross-Page Data'!$D$4:$F$48,3,FALSE)="hydro",VLOOKUP(G341,'Cross-Page Data'!$I$4:$J$19,2,FALSE),VLOOKUP(H341,'Cross-Page Data'!$D$4:$F$48,3,FALSE)))))</f>
        <v/>
      </c>
      <c r="M341" s="120">
        <f>IF(AND($P$2=FALSE,OR(F341="Commercial NAICS Cogen",F341="Industrial NAICS Cogen",F341="NAICS-22 Cogen")),FALSE,IF(AND($P$3=FALSE,OR(F341="Commercial NAICS Cogen",F341="Commercial NAICS Non-Cogen",F341="Industrial NAICS Cogen", F341="industrial NAICS non-Cogen")),FALSE, TRUE))</f>
        <v/>
      </c>
    </row>
    <row r="342">
      <c r="A342" s="129" t="n">
        <v>688</v>
      </c>
      <c r="B342" s="130" t="inlineStr">
        <is>
          <t>Arvah B Hopkins</t>
        </is>
      </c>
      <c r="C342" s="130" t="inlineStr">
        <is>
          <t>City of Tallahassee - (FL)</t>
        </is>
      </c>
      <c r="D342" s="129" t="n">
        <v>18445</v>
      </c>
      <c r="E342" s="130" t="inlineStr">
        <is>
          <t>FL</t>
        </is>
      </c>
      <c r="F342" s="130" t="inlineStr">
        <is>
          <t>Electric Utility</t>
        </is>
      </c>
      <c r="G342" s="130" t="inlineStr">
        <is>
          <t>CA</t>
        </is>
      </c>
      <c r="H342" s="130" t="inlineStr">
        <is>
          <t>NG</t>
        </is>
      </c>
      <c r="I342" s="130" t="inlineStr">
        <is>
          <t>NG</t>
        </is>
      </c>
      <c r="J342" s="131" t="n">
        <v>440403</v>
      </c>
      <c r="K342" s="129" t="n">
        <v>2020</v>
      </c>
      <c r="L342" s="120">
        <f>IF(VLOOKUP(H342,'Cross-Page Data'!$D$4:$F$48,3,FALSE)="natural gas",VLOOKUP(G342,'Cross-Page Data'!$I$4:$J$19,2,FALSE),IF(VLOOKUP(H342,'Cross-Page Data'!$D$4:$F$48,3,FALSE)="solar",IF(G342="PV","solar PV","solar thermal"),IF(VLOOKUP(H342,'Cross-Page Data'!$D$4:$F$48,3,FALSE)="wind",VLOOKUP(G342,'Cross-Page Data'!$I$4:$J$19,2,FALSE),IF(VLOOKUP(H342,'Cross-Page Data'!$D$4:$F$48,3,FALSE)="hydro",VLOOKUP(G342,'Cross-Page Data'!$I$4:$J$19,2,FALSE),VLOOKUP(H342,'Cross-Page Data'!$D$4:$F$48,3,FALSE)))))</f>
        <v/>
      </c>
      <c r="M342" s="120">
        <f>IF(AND($P$2=FALSE,OR(F342="Commercial NAICS Cogen",F342="Industrial NAICS Cogen",F342="NAICS-22 Cogen")),FALSE,IF(AND($P$3=FALSE,OR(F342="Commercial NAICS Cogen",F342="Commercial NAICS Non-Cogen",F342="Industrial NAICS Cogen", F342="industrial NAICS non-Cogen")),FALSE, TRUE))</f>
        <v/>
      </c>
    </row>
    <row r="343">
      <c r="A343" s="129" t="n">
        <v>688</v>
      </c>
      <c r="B343" s="130" t="inlineStr">
        <is>
          <t>Arvah B Hopkins</t>
        </is>
      </c>
      <c r="C343" s="130" t="inlineStr">
        <is>
          <t>City of Tallahassee - (FL)</t>
        </is>
      </c>
      <c r="D343" s="129" t="n">
        <v>18445</v>
      </c>
      <c r="E343" s="130" t="inlineStr">
        <is>
          <t>FL</t>
        </is>
      </c>
      <c r="F343" s="130" t="inlineStr">
        <is>
          <t>Electric Utility</t>
        </is>
      </c>
      <c r="G343" s="130" t="inlineStr">
        <is>
          <t>CT</t>
        </is>
      </c>
      <c r="H343" s="130" t="inlineStr">
        <is>
          <t>DFO</t>
        </is>
      </c>
      <c r="I343" s="130" t="inlineStr">
        <is>
          <t>DFO</t>
        </is>
      </c>
      <c r="J343" s="131" t="n">
        <v>0</v>
      </c>
      <c r="K343" s="129" t="n">
        <v>2020</v>
      </c>
      <c r="L343" s="120">
        <f>IF(VLOOKUP(H343,'Cross-Page Data'!$D$4:$F$48,3,FALSE)="natural gas",VLOOKUP(G343,'Cross-Page Data'!$I$4:$J$19,2,FALSE),IF(VLOOKUP(H343,'Cross-Page Data'!$D$4:$F$48,3,FALSE)="solar",IF(G343="PV","solar PV","solar thermal"),IF(VLOOKUP(H343,'Cross-Page Data'!$D$4:$F$48,3,FALSE)="wind",VLOOKUP(G343,'Cross-Page Data'!$I$4:$J$19,2,FALSE),IF(VLOOKUP(H343,'Cross-Page Data'!$D$4:$F$48,3,FALSE)="hydro",VLOOKUP(G343,'Cross-Page Data'!$I$4:$J$19,2,FALSE),VLOOKUP(H343,'Cross-Page Data'!$D$4:$F$48,3,FALSE)))))</f>
        <v/>
      </c>
      <c r="M343" s="120">
        <f>IF(AND($P$2=FALSE,OR(F343="Commercial NAICS Cogen",F343="Industrial NAICS Cogen",F343="NAICS-22 Cogen")),FALSE,IF(AND($P$3=FALSE,OR(F343="Commercial NAICS Cogen",F343="Commercial NAICS Non-Cogen",F343="Industrial NAICS Cogen", F343="industrial NAICS non-Cogen")),FALSE, TRUE))</f>
        <v/>
      </c>
    </row>
    <row r="344">
      <c r="A344" s="129" t="n">
        <v>688</v>
      </c>
      <c r="B344" s="130" t="inlineStr">
        <is>
          <t>Arvah B Hopkins</t>
        </is>
      </c>
      <c r="C344" s="130" t="inlineStr">
        <is>
          <t>City of Tallahassee - (FL)</t>
        </is>
      </c>
      <c r="D344" s="129" t="n">
        <v>18445</v>
      </c>
      <c r="E344" s="130" t="inlineStr">
        <is>
          <t>FL</t>
        </is>
      </c>
      <c r="F344" s="130" t="inlineStr">
        <is>
          <t>Electric Utility</t>
        </is>
      </c>
      <c r="G344" s="130" t="inlineStr">
        <is>
          <t>CT</t>
        </is>
      </c>
      <c r="H344" s="130" t="inlineStr">
        <is>
          <t>NG</t>
        </is>
      </c>
      <c r="I344" s="130" t="inlineStr">
        <is>
          <t>NG</t>
        </is>
      </c>
      <c r="J344" s="131" t="n">
        <v>875423</v>
      </c>
      <c r="K344" s="129" t="n">
        <v>2020</v>
      </c>
      <c r="L344" s="120">
        <f>IF(VLOOKUP(H344,'Cross-Page Data'!$D$4:$F$48,3,FALSE)="natural gas",VLOOKUP(G344,'Cross-Page Data'!$I$4:$J$19,2,FALSE),IF(VLOOKUP(H344,'Cross-Page Data'!$D$4:$F$48,3,FALSE)="solar",IF(G344="PV","solar PV","solar thermal"),IF(VLOOKUP(H344,'Cross-Page Data'!$D$4:$F$48,3,FALSE)="wind",VLOOKUP(G344,'Cross-Page Data'!$I$4:$J$19,2,FALSE),IF(VLOOKUP(H344,'Cross-Page Data'!$D$4:$F$48,3,FALSE)="hydro",VLOOKUP(G344,'Cross-Page Data'!$I$4:$J$19,2,FALSE),VLOOKUP(H344,'Cross-Page Data'!$D$4:$F$48,3,FALSE)))))</f>
        <v/>
      </c>
      <c r="M344" s="120">
        <f>IF(AND($P$2=FALSE,OR(F344="Commercial NAICS Cogen",F344="Industrial NAICS Cogen",F344="NAICS-22 Cogen")),FALSE,IF(AND($P$3=FALSE,OR(F344="Commercial NAICS Cogen",F344="Commercial NAICS Non-Cogen",F344="Industrial NAICS Cogen", F344="industrial NAICS non-Cogen")),FALSE, TRUE))</f>
        <v/>
      </c>
    </row>
    <row r="345">
      <c r="A345" s="129" t="n">
        <v>688</v>
      </c>
      <c r="B345" s="130" t="inlineStr">
        <is>
          <t>Arvah B Hopkins</t>
        </is>
      </c>
      <c r="C345" s="130" t="inlineStr">
        <is>
          <t>City of Tallahassee - (FL)</t>
        </is>
      </c>
      <c r="D345" s="129" t="n">
        <v>18445</v>
      </c>
      <c r="E345" s="130" t="inlineStr">
        <is>
          <t>FL</t>
        </is>
      </c>
      <c r="F345" s="130" t="inlineStr">
        <is>
          <t>Electric Utility</t>
        </is>
      </c>
      <c r="G345" s="130" t="inlineStr">
        <is>
          <t>GT</t>
        </is>
      </c>
      <c r="H345" s="130" t="inlineStr">
        <is>
          <t>DFO</t>
        </is>
      </c>
      <c r="I345" s="130" t="inlineStr">
        <is>
          <t>DFO</t>
        </is>
      </c>
      <c r="J345" s="131" t="n">
        <v>39.267</v>
      </c>
      <c r="K345" s="129" t="n">
        <v>2020</v>
      </c>
      <c r="L345" s="120">
        <f>IF(VLOOKUP(H345,'Cross-Page Data'!$D$4:$F$48,3,FALSE)="natural gas",VLOOKUP(G345,'Cross-Page Data'!$I$4:$J$19,2,FALSE),IF(VLOOKUP(H345,'Cross-Page Data'!$D$4:$F$48,3,FALSE)="solar",IF(G345="PV","solar PV","solar thermal"),IF(VLOOKUP(H345,'Cross-Page Data'!$D$4:$F$48,3,FALSE)="wind",VLOOKUP(G345,'Cross-Page Data'!$I$4:$J$19,2,FALSE),IF(VLOOKUP(H345,'Cross-Page Data'!$D$4:$F$48,3,FALSE)="hydro",VLOOKUP(G345,'Cross-Page Data'!$I$4:$J$19,2,FALSE),VLOOKUP(H345,'Cross-Page Data'!$D$4:$F$48,3,FALSE)))))</f>
        <v/>
      </c>
      <c r="M345" s="120">
        <f>IF(AND($P$2=FALSE,OR(F345="Commercial NAICS Cogen",F345="Industrial NAICS Cogen",F345="NAICS-22 Cogen")),FALSE,IF(AND($P$3=FALSE,OR(F345="Commercial NAICS Cogen",F345="Commercial NAICS Non-Cogen",F345="Industrial NAICS Cogen", F345="industrial NAICS non-Cogen")),FALSE, TRUE))</f>
        <v/>
      </c>
    </row>
    <row r="346">
      <c r="A346" s="129" t="n">
        <v>688</v>
      </c>
      <c r="B346" s="130" t="inlineStr">
        <is>
          <t>Arvah B Hopkins</t>
        </is>
      </c>
      <c r="C346" s="130" t="inlineStr">
        <is>
          <t>City of Tallahassee - (FL)</t>
        </is>
      </c>
      <c r="D346" s="129" t="n">
        <v>18445</v>
      </c>
      <c r="E346" s="130" t="inlineStr">
        <is>
          <t>FL</t>
        </is>
      </c>
      <c r="F346" s="130" t="inlineStr">
        <is>
          <t>Electric Utility</t>
        </is>
      </c>
      <c r="G346" s="130" t="inlineStr">
        <is>
          <t>GT</t>
        </is>
      </c>
      <c r="H346" s="130" t="inlineStr">
        <is>
          <t>NG</t>
        </is>
      </c>
      <c r="I346" s="130" t="inlineStr">
        <is>
          <t>NG</t>
        </is>
      </c>
      <c r="J346" s="131" t="n">
        <v>56131.733</v>
      </c>
      <c r="K346" s="129" t="n">
        <v>2020</v>
      </c>
      <c r="L346" s="120">
        <f>IF(VLOOKUP(H346,'Cross-Page Data'!$D$4:$F$48,3,FALSE)="natural gas",VLOOKUP(G346,'Cross-Page Data'!$I$4:$J$19,2,FALSE),IF(VLOOKUP(H346,'Cross-Page Data'!$D$4:$F$48,3,FALSE)="solar",IF(G346="PV","solar PV","solar thermal"),IF(VLOOKUP(H346,'Cross-Page Data'!$D$4:$F$48,3,FALSE)="wind",VLOOKUP(G346,'Cross-Page Data'!$I$4:$J$19,2,FALSE),IF(VLOOKUP(H346,'Cross-Page Data'!$D$4:$F$48,3,FALSE)="hydro",VLOOKUP(G346,'Cross-Page Data'!$I$4:$J$19,2,FALSE),VLOOKUP(H346,'Cross-Page Data'!$D$4:$F$48,3,FALSE)))))</f>
        <v/>
      </c>
      <c r="M346" s="120">
        <f>IF(AND($P$2=FALSE,OR(F346="Commercial NAICS Cogen",F346="Industrial NAICS Cogen",F346="NAICS-22 Cogen")),FALSE,IF(AND($P$3=FALSE,OR(F346="Commercial NAICS Cogen",F346="Commercial NAICS Non-Cogen",F346="Industrial NAICS Cogen", F346="industrial NAICS non-Cogen")),FALSE, TRUE))</f>
        <v/>
      </c>
    </row>
    <row r="347">
      <c r="A347" s="129" t="n">
        <v>688</v>
      </c>
      <c r="B347" s="130" t="inlineStr">
        <is>
          <t>Arvah B Hopkins</t>
        </is>
      </c>
      <c r="C347" s="130" t="inlineStr">
        <is>
          <t>City of Tallahassee - (FL)</t>
        </is>
      </c>
      <c r="D347" s="129" t="n">
        <v>18445</v>
      </c>
      <c r="E347" s="130" t="inlineStr">
        <is>
          <t>FL</t>
        </is>
      </c>
      <c r="F347" s="130" t="inlineStr">
        <is>
          <t>Electric Utility</t>
        </is>
      </c>
      <c r="G347" s="130" t="inlineStr">
        <is>
          <t>IC</t>
        </is>
      </c>
      <c r="H347" s="130" t="inlineStr">
        <is>
          <t>NG</t>
        </is>
      </c>
      <c r="I347" s="130" t="inlineStr">
        <is>
          <t>NG</t>
        </is>
      </c>
      <c r="J347" s="131" t="n">
        <v>251562</v>
      </c>
      <c r="K347" s="129" t="n">
        <v>2020</v>
      </c>
      <c r="L347" s="120">
        <f>IF(VLOOKUP(H347,'Cross-Page Data'!$D$4:$F$48,3,FALSE)="natural gas",VLOOKUP(G347,'Cross-Page Data'!$I$4:$J$19,2,FALSE),IF(VLOOKUP(H347,'Cross-Page Data'!$D$4:$F$48,3,FALSE)="solar",IF(G347="PV","solar PV","solar thermal"),IF(VLOOKUP(H347,'Cross-Page Data'!$D$4:$F$48,3,FALSE)="wind",VLOOKUP(G347,'Cross-Page Data'!$I$4:$J$19,2,FALSE),IF(VLOOKUP(H347,'Cross-Page Data'!$D$4:$F$48,3,FALSE)="hydro",VLOOKUP(G347,'Cross-Page Data'!$I$4:$J$19,2,FALSE),VLOOKUP(H347,'Cross-Page Data'!$D$4:$F$48,3,FALSE)))))</f>
        <v/>
      </c>
      <c r="M347" s="120">
        <f>IF(AND($P$2=FALSE,OR(F347="Commercial NAICS Cogen",F347="Industrial NAICS Cogen",F347="NAICS-22 Cogen")),FALSE,IF(AND($P$3=FALSE,OR(F347="Commercial NAICS Cogen",F347="Commercial NAICS Non-Cogen",F347="Industrial NAICS Cogen", F347="industrial NAICS non-Cogen")),FALSE, TRUE))</f>
        <v/>
      </c>
    </row>
    <row r="348">
      <c r="A348" s="129" t="n">
        <v>703</v>
      </c>
      <c r="B348" s="130" t="inlineStr">
        <is>
          <t>Bowen</t>
        </is>
      </c>
      <c r="C348" s="130" t="inlineStr">
        <is>
          <t>Georgia Power Co</t>
        </is>
      </c>
      <c r="D348" s="129" t="n">
        <v>7140</v>
      </c>
      <c r="E348" s="130" t="inlineStr">
        <is>
          <t>GA</t>
        </is>
      </c>
      <c r="F348" s="130" t="inlineStr">
        <is>
          <t>Electric Utility</t>
        </is>
      </c>
      <c r="G348" s="130" t="inlineStr">
        <is>
          <t>ST</t>
        </is>
      </c>
      <c r="H348" s="130" t="inlineStr">
        <is>
          <t>BIT</t>
        </is>
      </c>
      <c r="I348" s="130" t="inlineStr">
        <is>
          <t>COL</t>
        </is>
      </c>
      <c r="J348" s="131" t="n">
        <v>7940196.5</v>
      </c>
      <c r="K348" s="129" t="n">
        <v>2020</v>
      </c>
      <c r="L348" s="120">
        <f>IF(VLOOKUP(H348,'Cross-Page Data'!$D$4:$F$48,3,FALSE)="natural gas",VLOOKUP(G348,'Cross-Page Data'!$I$4:$J$19,2,FALSE),IF(VLOOKUP(H348,'Cross-Page Data'!$D$4:$F$48,3,FALSE)="solar",IF(G348="PV","solar PV","solar thermal"),IF(VLOOKUP(H348,'Cross-Page Data'!$D$4:$F$48,3,FALSE)="wind",VLOOKUP(G348,'Cross-Page Data'!$I$4:$J$19,2,FALSE),IF(VLOOKUP(H348,'Cross-Page Data'!$D$4:$F$48,3,FALSE)="hydro",VLOOKUP(G348,'Cross-Page Data'!$I$4:$J$19,2,FALSE),VLOOKUP(H348,'Cross-Page Data'!$D$4:$F$48,3,FALSE)))))</f>
        <v/>
      </c>
      <c r="M348" s="120">
        <f>IF(AND($P$2=FALSE,OR(F348="Commercial NAICS Cogen",F348="Industrial NAICS Cogen",F348="NAICS-22 Cogen")),FALSE,IF(AND($P$3=FALSE,OR(F348="Commercial NAICS Cogen",F348="Commercial NAICS Non-Cogen",F348="Industrial NAICS Cogen", F348="industrial NAICS non-Cogen")),FALSE, TRUE))</f>
        <v/>
      </c>
    </row>
    <row r="349">
      <c r="A349" s="129" t="n">
        <v>703</v>
      </c>
      <c r="B349" s="130" t="inlineStr">
        <is>
          <t>Bowen</t>
        </is>
      </c>
      <c r="C349" s="130" t="inlineStr">
        <is>
          <t>Georgia Power Co</t>
        </is>
      </c>
      <c r="D349" s="129" t="n">
        <v>7140</v>
      </c>
      <c r="E349" s="130" t="inlineStr">
        <is>
          <t>GA</t>
        </is>
      </c>
      <c r="F349" s="130" t="inlineStr">
        <is>
          <t>Electric Utility</t>
        </is>
      </c>
      <c r="G349" s="130" t="inlineStr">
        <is>
          <t>ST</t>
        </is>
      </c>
      <c r="H349" s="130" t="inlineStr">
        <is>
          <t>DFO</t>
        </is>
      </c>
      <c r="I349" s="130" t="inlineStr">
        <is>
          <t>DFO</t>
        </is>
      </c>
      <c r="J349" s="131" t="n">
        <v>28338.483</v>
      </c>
      <c r="K349" s="129" t="n">
        <v>2020</v>
      </c>
      <c r="L349" s="120">
        <f>IF(VLOOKUP(H349,'Cross-Page Data'!$D$4:$F$48,3,FALSE)="natural gas",VLOOKUP(G349,'Cross-Page Data'!$I$4:$J$19,2,FALSE),IF(VLOOKUP(H349,'Cross-Page Data'!$D$4:$F$48,3,FALSE)="solar",IF(G349="PV","solar PV","solar thermal"),IF(VLOOKUP(H349,'Cross-Page Data'!$D$4:$F$48,3,FALSE)="wind",VLOOKUP(G349,'Cross-Page Data'!$I$4:$J$19,2,FALSE),IF(VLOOKUP(H349,'Cross-Page Data'!$D$4:$F$48,3,FALSE)="hydro",VLOOKUP(G349,'Cross-Page Data'!$I$4:$J$19,2,FALSE),VLOOKUP(H349,'Cross-Page Data'!$D$4:$F$48,3,FALSE)))))</f>
        <v/>
      </c>
      <c r="M349" s="120">
        <f>IF(AND($P$2=FALSE,OR(F349="Commercial NAICS Cogen",F349="Industrial NAICS Cogen",F349="NAICS-22 Cogen")),FALSE,IF(AND($P$3=FALSE,OR(F349="Commercial NAICS Cogen",F349="Commercial NAICS Non-Cogen",F349="Industrial NAICS Cogen", F349="industrial NAICS non-Cogen")),FALSE, TRUE))</f>
        <v/>
      </c>
    </row>
    <row r="350">
      <c r="A350" s="129" t="n">
        <v>710</v>
      </c>
      <c r="B350" s="130" t="inlineStr">
        <is>
          <t>Jack McDonough</t>
        </is>
      </c>
      <c r="C350" s="130" t="inlineStr">
        <is>
          <t>Georgia Power Co</t>
        </is>
      </c>
      <c r="D350" s="129" t="n">
        <v>7140</v>
      </c>
      <c r="E350" s="130" t="inlineStr">
        <is>
          <t>GA</t>
        </is>
      </c>
      <c r="F350" s="130" t="inlineStr">
        <is>
          <t>Electric Utility</t>
        </is>
      </c>
      <c r="G350" s="130" t="inlineStr">
        <is>
          <t>CA</t>
        </is>
      </c>
      <c r="H350" s="130" t="inlineStr">
        <is>
          <t>DFO</t>
        </is>
      </c>
      <c r="I350" s="130" t="inlineStr">
        <is>
          <t>DFO</t>
        </is>
      </c>
      <c r="J350" s="131" t="n">
        <v>0</v>
      </c>
      <c r="K350" s="129" t="n">
        <v>2020</v>
      </c>
      <c r="L350" s="120">
        <f>IF(VLOOKUP(H350,'Cross-Page Data'!$D$4:$F$48,3,FALSE)="natural gas",VLOOKUP(G350,'Cross-Page Data'!$I$4:$J$19,2,FALSE),IF(VLOOKUP(H350,'Cross-Page Data'!$D$4:$F$48,3,FALSE)="solar",IF(G350="PV","solar PV","solar thermal"),IF(VLOOKUP(H350,'Cross-Page Data'!$D$4:$F$48,3,FALSE)="wind",VLOOKUP(G350,'Cross-Page Data'!$I$4:$J$19,2,FALSE),IF(VLOOKUP(H350,'Cross-Page Data'!$D$4:$F$48,3,FALSE)="hydro",VLOOKUP(G350,'Cross-Page Data'!$I$4:$J$19,2,FALSE),VLOOKUP(H350,'Cross-Page Data'!$D$4:$F$48,3,FALSE)))))</f>
        <v/>
      </c>
      <c r="M350" s="120">
        <f>IF(AND($P$2=FALSE,OR(F350="Commercial NAICS Cogen",F350="Industrial NAICS Cogen",F350="NAICS-22 Cogen")),FALSE,IF(AND($P$3=FALSE,OR(F350="Commercial NAICS Cogen",F350="Commercial NAICS Non-Cogen",F350="Industrial NAICS Cogen", F350="industrial NAICS non-Cogen")),FALSE, TRUE))</f>
        <v/>
      </c>
    </row>
    <row r="351">
      <c r="A351" s="129" t="n">
        <v>710</v>
      </c>
      <c r="B351" s="130" t="inlineStr">
        <is>
          <t>Jack McDonough</t>
        </is>
      </c>
      <c r="C351" s="130" t="inlineStr">
        <is>
          <t>Georgia Power Co</t>
        </is>
      </c>
      <c r="D351" s="129" t="n">
        <v>7140</v>
      </c>
      <c r="E351" s="130" t="inlineStr">
        <is>
          <t>GA</t>
        </is>
      </c>
      <c r="F351" s="130" t="inlineStr">
        <is>
          <t>Electric Utility</t>
        </is>
      </c>
      <c r="G351" s="130" t="inlineStr">
        <is>
          <t>CA</t>
        </is>
      </c>
      <c r="H351" s="130" t="inlineStr">
        <is>
          <t>NG</t>
        </is>
      </c>
      <c r="I351" s="130" t="inlineStr">
        <is>
          <t>NG</t>
        </is>
      </c>
      <c r="J351" s="131" t="n">
        <v>6844649</v>
      </c>
      <c r="K351" s="129" t="n">
        <v>2020</v>
      </c>
      <c r="L351" s="120">
        <f>IF(VLOOKUP(H351,'Cross-Page Data'!$D$4:$F$48,3,FALSE)="natural gas",VLOOKUP(G351,'Cross-Page Data'!$I$4:$J$19,2,FALSE),IF(VLOOKUP(H351,'Cross-Page Data'!$D$4:$F$48,3,FALSE)="solar",IF(G351="PV","solar PV","solar thermal"),IF(VLOOKUP(H351,'Cross-Page Data'!$D$4:$F$48,3,FALSE)="wind",VLOOKUP(G351,'Cross-Page Data'!$I$4:$J$19,2,FALSE),IF(VLOOKUP(H351,'Cross-Page Data'!$D$4:$F$48,3,FALSE)="hydro",VLOOKUP(G351,'Cross-Page Data'!$I$4:$J$19,2,FALSE),VLOOKUP(H351,'Cross-Page Data'!$D$4:$F$48,3,FALSE)))))</f>
        <v/>
      </c>
      <c r="M351" s="120">
        <f>IF(AND($P$2=FALSE,OR(F351="Commercial NAICS Cogen",F351="Industrial NAICS Cogen",F351="NAICS-22 Cogen")),FALSE,IF(AND($P$3=FALSE,OR(F351="Commercial NAICS Cogen",F351="Commercial NAICS Non-Cogen",F351="Industrial NAICS Cogen", F351="industrial NAICS non-Cogen")),FALSE, TRUE))</f>
        <v/>
      </c>
    </row>
    <row r="352">
      <c r="A352" s="129" t="n">
        <v>710</v>
      </c>
      <c r="B352" s="130" t="inlineStr">
        <is>
          <t>Jack McDonough</t>
        </is>
      </c>
      <c r="C352" s="130" t="inlineStr">
        <is>
          <t>Georgia Power Co</t>
        </is>
      </c>
      <c r="D352" s="129" t="n">
        <v>7140</v>
      </c>
      <c r="E352" s="130" t="inlineStr">
        <is>
          <t>GA</t>
        </is>
      </c>
      <c r="F352" s="130" t="inlineStr">
        <is>
          <t>Electric Utility</t>
        </is>
      </c>
      <c r="G352" s="130" t="inlineStr">
        <is>
          <t>CT</t>
        </is>
      </c>
      <c r="H352" s="130" t="inlineStr">
        <is>
          <t>BIT</t>
        </is>
      </c>
      <c r="I352" s="130" t="inlineStr">
        <is>
          <t>COL</t>
        </is>
      </c>
      <c r="J352" s="131" t="n">
        <v>0</v>
      </c>
      <c r="K352" s="129" t="n">
        <v>2020</v>
      </c>
      <c r="L352" s="120">
        <f>IF(VLOOKUP(H352,'Cross-Page Data'!$D$4:$F$48,3,FALSE)="natural gas",VLOOKUP(G352,'Cross-Page Data'!$I$4:$J$19,2,FALSE),IF(VLOOKUP(H352,'Cross-Page Data'!$D$4:$F$48,3,FALSE)="solar",IF(G352="PV","solar PV","solar thermal"),IF(VLOOKUP(H352,'Cross-Page Data'!$D$4:$F$48,3,FALSE)="wind",VLOOKUP(G352,'Cross-Page Data'!$I$4:$J$19,2,FALSE),IF(VLOOKUP(H352,'Cross-Page Data'!$D$4:$F$48,3,FALSE)="hydro",VLOOKUP(G352,'Cross-Page Data'!$I$4:$J$19,2,FALSE),VLOOKUP(H352,'Cross-Page Data'!$D$4:$F$48,3,FALSE)))))</f>
        <v/>
      </c>
      <c r="M352" s="120">
        <f>IF(AND($P$2=FALSE,OR(F352="Commercial NAICS Cogen",F352="Industrial NAICS Cogen",F352="NAICS-22 Cogen")),FALSE,IF(AND($P$3=FALSE,OR(F352="Commercial NAICS Cogen",F352="Commercial NAICS Non-Cogen",F352="Industrial NAICS Cogen", F352="industrial NAICS non-Cogen")),FALSE, TRUE))</f>
        <v/>
      </c>
    </row>
    <row r="353">
      <c r="A353" s="129" t="n">
        <v>710</v>
      </c>
      <c r="B353" s="130" t="inlineStr">
        <is>
          <t>Jack McDonough</t>
        </is>
      </c>
      <c r="C353" s="130" t="inlineStr">
        <is>
          <t>Georgia Power Co</t>
        </is>
      </c>
      <c r="D353" s="129" t="n">
        <v>7140</v>
      </c>
      <c r="E353" s="130" t="inlineStr">
        <is>
          <t>GA</t>
        </is>
      </c>
      <c r="F353" s="130" t="inlineStr">
        <is>
          <t>Electric Utility</t>
        </is>
      </c>
      <c r="G353" s="130" t="inlineStr">
        <is>
          <t>CT</t>
        </is>
      </c>
      <c r="H353" s="130" t="inlineStr">
        <is>
          <t>DFO</t>
        </is>
      </c>
      <c r="I353" s="130" t="inlineStr">
        <is>
          <t>DFO</t>
        </is>
      </c>
      <c r="J353" s="131" t="n">
        <v>0</v>
      </c>
      <c r="K353" s="129" t="n">
        <v>2020</v>
      </c>
      <c r="L353" s="120">
        <f>IF(VLOOKUP(H353,'Cross-Page Data'!$D$4:$F$48,3,FALSE)="natural gas",VLOOKUP(G353,'Cross-Page Data'!$I$4:$J$19,2,FALSE),IF(VLOOKUP(H353,'Cross-Page Data'!$D$4:$F$48,3,FALSE)="solar",IF(G353="PV","solar PV","solar thermal"),IF(VLOOKUP(H353,'Cross-Page Data'!$D$4:$F$48,3,FALSE)="wind",VLOOKUP(G353,'Cross-Page Data'!$I$4:$J$19,2,FALSE),IF(VLOOKUP(H353,'Cross-Page Data'!$D$4:$F$48,3,FALSE)="hydro",VLOOKUP(G353,'Cross-Page Data'!$I$4:$J$19,2,FALSE),VLOOKUP(H353,'Cross-Page Data'!$D$4:$F$48,3,FALSE)))))</f>
        <v/>
      </c>
      <c r="M353" s="120">
        <f>IF(AND($P$2=FALSE,OR(F353="Commercial NAICS Cogen",F353="Industrial NAICS Cogen",F353="NAICS-22 Cogen")),FALSE,IF(AND($P$3=FALSE,OR(F353="Commercial NAICS Cogen",F353="Commercial NAICS Non-Cogen",F353="Industrial NAICS Cogen", F353="industrial NAICS non-Cogen")),FALSE, TRUE))</f>
        <v/>
      </c>
    </row>
    <row r="354">
      <c r="A354" s="129" t="n">
        <v>710</v>
      </c>
      <c r="B354" s="130" t="inlineStr">
        <is>
          <t>Jack McDonough</t>
        </is>
      </c>
      <c r="C354" s="130" t="inlineStr">
        <is>
          <t>Georgia Power Co</t>
        </is>
      </c>
      <c r="D354" s="129" t="n">
        <v>7140</v>
      </c>
      <c r="E354" s="130" t="inlineStr">
        <is>
          <t>GA</t>
        </is>
      </c>
      <c r="F354" s="130" t="inlineStr">
        <is>
          <t>Electric Utility</t>
        </is>
      </c>
      <c r="G354" s="130" t="inlineStr">
        <is>
          <t>CT</t>
        </is>
      </c>
      <c r="H354" s="130" t="inlineStr">
        <is>
          <t>NG</t>
        </is>
      </c>
      <c r="I354" s="130" t="inlineStr">
        <is>
          <t>NG</t>
        </is>
      </c>
      <c r="J354" s="131" t="n">
        <v>11866180</v>
      </c>
      <c r="K354" s="129" t="n">
        <v>2020</v>
      </c>
      <c r="L354" s="120">
        <f>IF(VLOOKUP(H354,'Cross-Page Data'!$D$4:$F$48,3,FALSE)="natural gas",VLOOKUP(G354,'Cross-Page Data'!$I$4:$J$19,2,FALSE),IF(VLOOKUP(H354,'Cross-Page Data'!$D$4:$F$48,3,FALSE)="solar",IF(G354="PV","solar PV","solar thermal"),IF(VLOOKUP(H354,'Cross-Page Data'!$D$4:$F$48,3,FALSE)="wind",VLOOKUP(G354,'Cross-Page Data'!$I$4:$J$19,2,FALSE),IF(VLOOKUP(H354,'Cross-Page Data'!$D$4:$F$48,3,FALSE)="hydro",VLOOKUP(G354,'Cross-Page Data'!$I$4:$J$19,2,FALSE),VLOOKUP(H354,'Cross-Page Data'!$D$4:$F$48,3,FALSE)))))</f>
        <v/>
      </c>
      <c r="M354" s="120">
        <f>IF(AND($P$2=FALSE,OR(F354="Commercial NAICS Cogen",F354="Industrial NAICS Cogen",F354="NAICS-22 Cogen")),FALSE,IF(AND($P$3=FALSE,OR(F354="Commercial NAICS Cogen",F354="Commercial NAICS Non-Cogen",F354="Industrial NAICS Cogen", F354="industrial NAICS non-Cogen")),FALSE, TRUE))</f>
        <v/>
      </c>
    </row>
    <row r="355">
      <c r="A355" s="129" t="n">
        <v>710</v>
      </c>
      <c r="B355" s="130" t="inlineStr">
        <is>
          <t>Jack McDonough</t>
        </is>
      </c>
      <c r="C355" s="130" t="inlineStr">
        <is>
          <t>Georgia Power Co</t>
        </is>
      </c>
      <c r="D355" s="129" t="n">
        <v>7140</v>
      </c>
      <c r="E355" s="130" t="inlineStr">
        <is>
          <t>GA</t>
        </is>
      </c>
      <c r="F355" s="130" t="inlineStr">
        <is>
          <t>Electric Utility</t>
        </is>
      </c>
      <c r="G355" s="130" t="inlineStr">
        <is>
          <t>GT</t>
        </is>
      </c>
      <c r="H355" s="130" t="inlineStr">
        <is>
          <t>DFO</t>
        </is>
      </c>
      <c r="I355" s="130" t="inlineStr">
        <is>
          <t>DFO</t>
        </is>
      </c>
      <c r="J355" s="131" t="n">
        <v>-50.039</v>
      </c>
      <c r="K355" s="129" t="n">
        <v>2020</v>
      </c>
      <c r="L355" s="120">
        <f>IF(VLOOKUP(H355,'Cross-Page Data'!$D$4:$F$48,3,FALSE)="natural gas",VLOOKUP(G355,'Cross-Page Data'!$I$4:$J$19,2,FALSE),IF(VLOOKUP(H355,'Cross-Page Data'!$D$4:$F$48,3,FALSE)="solar",IF(G355="PV","solar PV","solar thermal"),IF(VLOOKUP(H355,'Cross-Page Data'!$D$4:$F$48,3,FALSE)="wind",VLOOKUP(G355,'Cross-Page Data'!$I$4:$J$19,2,FALSE),IF(VLOOKUP(H355,'Cross-Page Data'!$D$4:$F$48,3,FALSE)="hydro",VLOOKUP(G355,'Cross-Page Data'!$I$4:$J$19,2,FALSE),VLOOKUP(H355,'Cross-Page Data'!$D$4:$F$48,3,FALSE)))))</f>
        <v/>
      </c>
      <c r="M355" s="120">
        <f>IF(AND($P$2=FALSE,OR(F355="Commercial NAICS Cogen",F355="Industrial NAICS Cogen",F355="NAICS-22 Cogen")),FALSE,IF(AND($P$3=FALSE,OR(F355="Commercial NAICS Cogen",F355="Commercial NAICS Non-Cogen",F355="Industrial NAICS Cogen", F355="industrial NAICS non-Cogen")),FALSE, TRUE))</f>
        <v/>
      </c>
    </row>
    <row r="356">
      <c r="A356" s="129" t="n">
        <v>710</v>
      </c>
      <c r="B356" s="130" t="inlineStr">
        <is>
          <t>Jack McDonough</t>
        </is>
      </c>
      <c r="C356" s="130" t="inlineStr">
        <is>
          <t>Georgia Power Co</t>
        </is>
      </c>
      <c r="D356" s="129" t="n">
        <v>7140</v>
      </c>
      <c r="E356" s="130" t="inlineStr">
        <is>
          <t>GA</t>
        </is>
      </c>
      <c r="F356" s="130" t="inlineStr">
        <is>
          <t>Electric Utility</t>
        </is>
      </c>
      <c r="G356" s="130" t="inlineStr">
        <is>
          <t>GT</t>
        </is>
      </c>
      <c r="H356" s="130" t="inlineStr">
        <is>
          <t>NG</t>
        </is>
      </c>
      <c r="I356" s="130" t="inlineStr">
        <is>
          <t>NG</t>
        </is>
      </c>
      <c r="J356" s="131" t="n">
        <v>-133.961</v>
      </c>
      <c r="K356" s="129" t="n">
        <v>2020</v>
      </c>
      <c r="L356" s="120">
        <f>IF(VLOOKUP(H356,'Cross-Page Data'!$D$4:$F$48,3,FALSE)="natural gas",VLOOKUP(G356,'Cross-Page Data'!$I$4:$J$19,2,FALSE),IF(VLOOKUP(H356,'Cross-Page Data'!$D$4:$F$48,3,FALSE)="solar",IF(G356="PV","solar PV","solar thermal"),IF(VLOOKUP(H356,'Cross-Page Data'!$D$4:$F$48,3,FALSE)="wind",VLOOKUP(G356,'Cross-Page Data'!$I$4:$J$19,2,FALSE),IF(VLOOKUP(H356,'Cross-Page Data'!$D$4:$F$48,3,FALSE)="hydro",VLOOKUP(G356,'Cross-Page Data'!$I$4:$J$19,2,FALSE),VLOOKUP(H356,'Cross-Page Data'!$D$4:$F$48,3,FALSE)))))</f>
        <v/>
      </c>
      <c r="M356" s="120">
        <f>IF(AND($P$2=FALSE,OR(F356="Commercial NAICS Cogen",F356="Industrial NAICS Cogen",F356="NAICS-22 Cogen")),FALSE,IF(AND($P$3=FALSE,OR(F356="Commercial NAICS Cogen",F356="Commercial NAICS Non-Cogen",F356="Industrial NAICS Cogen", F356="industrial NAICS non-Cogen")),FALSE, TRUE))</f>
        <v/>
      </c>
    </row>
    <row r="357">
      <c r="A357" s="129" t="n">
        <v>765</v>
      </c>
      <c r="B357" s="130" t="inlineStr">
        <is>
          <t>Kahe</t>
        </is>
      </c>
      <c r="C357" s="130" t="inlineStr">
        <is>
          <t>Hawaiian Electric Co Inc</t>
        </is>
      </c>
      <c r="D357" s="129" t="n">
        <v>19547</v>
      </c>
      <c r="E357" s="130" t="inlineStr">
        <is>
          <t>HI</t>
        </is>
      </c>
      <c r="F357" s="130" t="inlineStr">
        <is>
          <t>Electric Utility</t>
        </is>
      </c>
      <c r="G357" s="130" t="inlineStr">
        <is>
          <t>ST</t>
        </is>
      </c>
      <c r="H357" s="130" t="inlineStr">
        <is>
          <t>DFO</t>
        </is>
      </c>
      <c r="I357" s="130" t="inlineStr">
        <is>
          <t>DFO</t>
        </is>
      </c>
      <c r="J357" s="131" t="n">
        <v>0</v>
      </c>
      <c r="K357" s="129" t="n">
        <v>2020</v>
      </c>
      <c r="L357" s="120">
        <f>IF(VLOOKUP(H357,'Cross-Page Data'!$D$4:$F$48,3,FALSE)="natural gas",VLOOKUP(G357,'Cross-Page Data'!$I$4:$J$19,2,FALSE),IF(VLOOKUP(H357,'Cross-Page Data'!$D$4:$F$48,3,FALSE)="solar",IF(G357="PV","solar PV","solar thermal"),IF(VLOOKUP(H357,'Cross-Page Data'!$D$4:$F$48,3,FALSE)="wind",VLOOKUP(G357,'Cross-Page Data'!$I$4:$J$19,2,FALSE),IF(VLOOKUP(H357,'Cross-Page Data'!$D$4:$F$48,3,FALSE)="hydro",VLOOKUP(G357,'Cross-Page Data'!$I$4:$J$19,2,FALSE),VLOOKUP(H357,'Cross-Page Data'!$D$4:$F$48,3,FALSE)))))</f>
        <v/>
      </c>
      <c r="M357" s="120">
        <f>IF(AND($P$2=FALSE,OR(F357="Commercial NAICS Cogen",F357="Industrial NAICS Cogen",F357="NAICS-22 Cogen")),FALSE,IF(AND($P$3=FALSE,OR(F357="Commercial NAICS Cogen",F357="Commercial NAICS Non-Cogen",F357="Industrial NAICS Cogen", F357="industrial NAICS non-Cogen")),FALSE, TRUE))</f>
        <v/>
      </c>
    </row>
    <row r="358">
      <c r="A358" s="129" t="n">
        <v>765</v>
      </c>
      <c r="B358" s="130" t="inlineStr">
        <is>
          <t>Kahe</t>
        </is>
      </c>
      <c r="C358" s="130" t="inlineStr">
        <is>
          <t>Hawaiian Electric Co Inc</t>
        </is>
      </c>
      <c r="D358" s="129" t="n">
        <v>19547</v>
      </c>
      <c r="E358" s="130" t="inlineStr">
        <is>
          <t>HI</t>
        </is>
      </c>
      <c r="F358" s="130" t="inlineStr">
        <is>
          <t>Electric Utility</t>
        </is>
      </c>
      <c r="G358" s="130" t="inlineStr">
        <is>
          <t>ST</t>
        </is>
      </c>
      <c r="H358" s="130" t="inlineStr">
        <is>
          <t>PG</t>
        </is>
      </c>
      <c r="I358" s="130" t="inlineStr">
        <is>
          <t>WOO</t>
        </is>
      </c>
      <c r="J358" s="131" t="n">
        <v>0</v>
      </c>
      <c r="K358" s="129" t="n">
        <v>2020</v>
      </c>
      <c r="L358" s="120">
        <f>IF(VLOOKUP(H358,'Cross-Page Data'!$D$4:$F$48,3,FALSE)="natural gas",VLOOKUP(G358,'Cross-Page Data'!$I$4:$J$19,2,FALSE),IF(VLOOKUP(H358,'Cross-Page Data'!$D$4:$F$48,3,FALSE)="solar",IF(G358="PV","solar PV","solar thermal"),IF(VLOOKUP(H358,'Cross-Page Data'!$D$4:$F$48,3,FALSE)="wind",VLOOKUP(G358,'Cross-Page Data'!$I$4:$J$19,2,FALSE),IF(VLOOKUP(H358,'Cross-Page Data'!$D$4:$F$48,3,FALSE)="hydro",VLOOKUP(G358,'Cross-Page Data'!$I$4:$J$19,2,FALSE),VLOOKUP(H358,'Cross-Page Data'!$D$4:$F$48,3,FALSE)))))</f>
        <v/>
      </c>
      <c r="M358" s="120">
        <f>IF(AND($P$2=FALSE,OR(F358="Commercial NAICS Cogen",F358="Industrial NAICS Cogen",F358="NAICS-22 Cogen")),FALSE,IF(AND($P$3=FALSE,OR(F358="Commercial NAICS Cogen",F358="Commercial NAICS Non-Cogen",F358="Industrial NAICS Cogen", F358="industrial NAICS non-Cogen")),FALSE, TRUE))</f>
        <v/>
      </c>
    </row>
    <row r="359">
      <c r="A359" s="129" t="n">
        <v>765</v>
      </c>
      <c r="B359" s="130" t="inlineStr">
        <is>
          <t>Kahe</t>
        </is>
      </c>
      <c r="C359" s="130" t="inlineStr">
        <is>
          <t>Hawaiian Electric Co Inc</t>
        </is>
      </c>
      <c r="D359" s="129" t="n">
        <v>19547</v>
      </c>
      <c r="E359" s="130" t="inlineStr">
        <is>
          <t>HI</t>
        </is>
      </c>
      <c r="F359" s="130" t="inlineStr">
        <is>
          <t>Electric Utility</t>
        </is>
      </c>
      <c r="G359" s="130" t="inlineStr">
        <is>
          <t>ST</t>
        </is>
      </c>
      <c r="H359" s="130" t="inlineStr">
        <is>
          <t>RFO</t>
        </is>
      </c>
      <c r="I359" s="130" t="inlineStr">
        <is>
          <t>RFO</t>
        </is>
      </c>
      <c r="J359" s="131" t="n">
        <v>2378045</v>
      </c>
      <c r="K359" s="129" t="n">
        <v>2020</v>
      </c>
      <c r="L359" s="120">
        <f>IF(VLOOKUP(H359,'Cross-Page Data'!$D$4:$F$48,3,FALSE)="natural gas",VLOOKUP(G359,'Cross-Page Data'!$I$4:$J$19,2,FALSE),IF(VLOOKUP(H359,'Cross-Page Data'!$D$4:$F$48,3,FALSE)="solar",IF(G359="PV","solar PV","solar thermal"),IF(VLOOKUP(H359,'Cross-Page Data'!$D$4:$F$48,3,FALSE)="wind",VLOOKUP(G359,'Cross-Page Data'!$I$4:$J$19,2,FALSE),IF(VLOOKUP(H359,'Cross-Page Data'!$D$4:$F$48,3,FALSE)="hydro",VLOOKUP(G359,'Cross-Page Data'!$I$4:$J$19,2,FALSE),VLOOKUP(H359,'Cross-Page Data'!$D$4:$F$48,3,FALSE)))))</f>
        <v/>
      </c>
      <c r="M359" s="120">
        <f>IF(AND($P$2=FALSE,OR(F359="Commercial NAICS Cogen",F359="Industrial NAICS Cogen",F359="NAICS-22 Cogen")),FALSE,IF(AND($P$3=FALSE,OR(F359="Commercial NAICS Cogen",F359="Commercial NAICS Non-Cogen",F359="Industrial NAICS Cogen", F359="industrial NAICS non-Cogen")),FALSE, TRUE))</f>
        <v/>
      </c>
    </row>
    <row r="360">
      <c r="A360" s="129" t="n">
        <v>766</v>
      </c>
      <c r="B360" s="130" t="inlineStr">
        <is>
          <t>Waiau</t>
        </is>
      </c>
      <c r="C360" s="130" t="inlineStr">
        <is>
          <t>Hawaiian Electric Co Inc</t>
        </is>
      </c>
      <c r="D360" s="129" t="n">
        <v>19547</v>
      </c>
      <c r="E360" s="130" t="inlineStr">
        <is>
          <t>HI</t>
        </is>
      </c>
      <c r="F360" s="130" t="inlineStr">
        <is>
          <t>Electric Utility</t>
        </is>
      </c>
      <c r="G360" s="130" t="inlineStr">
        <is>
          <t>GT</t>
        </is>
      </c>
      <c r="H360" s="130" t="inlineStr">
        <is>
          <t>DFO</t>
        </is>
      </c>
      <c r="I360" s="130" t="inlineStr">
        <is>
          <t>DFO</t>
        </is>
      </c>
      <c r="J360" s="131" t="n">
        <v>16279</v>
      </c>
      <c r="K360" s="129" t="n">
        <v>2020</v>
      </c>
      <c r="L360" s="120">
        <f>IF(VLOOKUP(H360,'Cross-Page Data'!$D$4:$F$48,3,FALSE)="natural gas",VLOOKUP(G360,'Cross-Page Data'!$I$4:$J$19,2,FALSE),IF(VLOOKUP(H360,'Cross-Page Data'!$D$4:$F$48,3,FALSE)="solar",IF(G360="PV","solar PV","solar thermal"),IF(VLOOKUP(H360,'Cross-Page Data'!$D$4:$F$48,3,FALSE)="wind",VLOOKUP(G360,'Cross-Page Data'!$I$4:$J$19,2,FALSE),IF(VLOOKUP(H360,'Cross-Page Data'!$D$4:$F$48,3,FALSE)="hydro",VLOOKUP(G360,'Cross-Page Data'!$I$4:$J$19,2,FALSE),VLOOKUP(H360,'Cross-Page Data'!$D$4:$F$48,3,FALSE)))))</f>
        <v/>
      </c>
      <c r="M360" s="120">
        <f>IF(AND($P$2=FALSE,OR(F360="Commercial NAICS Cogen",F360="Industrial NAICS Cogen",F360="NAICS-22 Cogen")),FALSE,IF(AND($P$3=FALSE,OR(F360="Commercial NAICS Cogen",F360="Commercial NAICS Non-Cogen",F360="Industrial NAICS Cogen", F360="industrial NAICS non-Cogen")),FALSE, TRUE))</f>
        <v/>
      </c>
    </row>
    <row r="361">
      <c r="A361" s="129" t="n">
        <v>766</v>
      </c>
      <c r="B361" s="130" t="inlineStr">
        <is>
          <t>Waiau</t>
        </is>
      </c>
      <c r="C361" s="130" t="inlineStr">
        <is>
          <t>Hawaiian Electric Co Inc</t>
        </is>
      </c>
      <c r="D361" s="129" t="n">
        <v>19547</v>
      </c>
      <c r="E361" s="130" t="inlineStr">
        <is>
          <t>HI</t>
        </is>
      </c>
      <c r="F361" s="130" t="inlineStr">
        <is>
          <t>Electric Utility</t>
        </is>
      </c>
      <c r="G361" s="130" t="inlineStr">
        <is>
          <t>ST</t>
        </is>
      </c>
      <c r="H361" s="130" t="inlineStr">
        <is>
          <t>DFO</t>
        </is>
      </c>
      <c r="I361" s="130" t="inlineStr">
        <is>
          <t>DFO</t>
        </is>
      </c>
      <c r="J361" s="131" t="n">
        <v>0</v>
      </c>
      <c r="K361" s="129" t="n">
        <v>2020</v>
      </c>
      <c r="L361" s="120">
        <f>IF(VLOOKUP(H361,'Cross-Page Data'!$D$4:$F$48,3,FALSE)="natural gas",VLOOKUP(G361,'Cross-Page Data'!$I$4:$J$19,2,FALSE),IF(VLOOKUP(H361,'Cross-Page Data'!$D$4:$F$48,3,FALSE)="solar",IF(G361="PV","solar PV","solar thermal"),IF(VLOOKUP(H361,'Cross-Page Data'!$D$4:$F$48,3,FALSE)="wind",VLOOKUP(G361,'Cross-Page Data'!$I$4:$J$19,2,FALSE),IF(VLOOKUP(H361,'Cross-Page Data'!$D$4:$F$48,3,FALSE)="hydro",VLOOKUP(G361,'Cross-Page Data'!$I$4:$J$19,2,FALSE),VLOOKUP(H361,'Cross-Page Data'!$D$4:$F$48,3,FALSE)))))</f>
        <v/>
      </c>
      <c r="M361" s="120">
        <f>IF(AND($P$2=FALSE,OR(F361="Commercial NAICS Cogen",F361="Industrial NAICS Cogen",F361="NAICS-22 Cogen")),FALSE,IF(AND($P$3=FALSE,OR(F361="Commercial NAICS Cogen",F361="Commercial NAICS Non-Cogen",F361="Industrial NAICS Cogen", F361="industrial NAICS non-Cogen")),FALSE, TRUE))</f>
        <v/>
      </c>
    </row>
    <row r="362">
      <c r="A362" s="129" t="n">
        <v>766</v>
      </c>
      <c r="B362" s="130" t="inlineStr">
        <is>
          <t>Waiau</t>
        </is>
      </c>
      <c r="C362" s="130" t="inlineStr">
        <is>
          <t>Hawaiian Electric Co Inc</t>
        </is>
      </c>
      <c r="D362" s="129" t="n">
        <v>19547</v>
      </c>
      <c r="E362" s="130" t="inlineStr">
        <is>
          <t>HI</t>
        </is>
      </c>
      <c r="F362" s="130" t="inlineStr">
        <is>
          <t>Electric Utility</t>
        </is>
      </c>
      <c r="G362" s="130" t="inlineStr">
        <is>
          <t>ST</t>
        </is>
      </c>
      <c r="H362" s="130" t="inlineStr">
        <is>
          <t>PG</t>
        </is>
      </c>
      <c r="I362" s="130" t="inlineStr">
        <is>
          <t>WOO</t>
        </is>
      </c>
      <c r="J362" s="131" t="n">
        <v>0</v>
      </c>
      <c r="K362" s="129" t="n">
        <v>2020</v>
      </c>
      <c r="L362" s="120">
        <f>IF(VLOOKUP(H362,'Cross-Page Data'!$D$4:$F$48,3,FALSE)="natural gas",VLOOKUP(G362,'Cross-Page Data'!$I$4:$J$19,2,FALSE),IF(VLOOKUP(H362,'Cross-Page Data'!$D$4:$F$48,3,FALSE)="solar",IF(G362="PV","solar PV","solar thermal"),IF(VLOOKUP(H362,'Cross-Page Data'!$D$4:$F$48,3,FALSE)="wind",VLOOKUP(G362,'Cross-Page Data'!$I$4:$J$19,2,FALSE),IF(VLOOKUP(H362,'Cross-Page Data'!$D$4:$F$48,3,FALSE)="hydro",VLOOKUP(G362,'Cross-Page Data'!$I$4:$J$19,2,FALSE),VLOOKUP(H362,'Cross-Page Data'!$D$4:$F$48,3,FALSE)))))</f>
        <v/>
      </c>
      <c r="M362" s="120">
        <f>IF(AND($P$2=FALSE,OR(F362="Commercial NAICS Cogen",F362="Industrial NAICS Cogen",F362="NAICS-22 Cogen")),FALSE,IF(AND($P$3=FALSE,OR(F362="Commercial NAICS Cogen",F362="Commercial NAICS Non-Cogen",F362="Industrial NAICS Cogen", F362="industrial NAICS non-Cogen")),FALSE, TRUE))</f>
        <v/>
      </c>
    </row>
    <row r="363">
      <c r="A363" s="129" t="n">
        <v>766</v>
      </c>
      <c r="B363" s="130" t="inlineStr">
        <is>
          <t>Waiau</t>
        </is>
      </c>
      <c r="C363" s="130" t="inlineStr">
        <is>
          <t>Hawaiian Electric Co Inc</t>
        </is>
      </c>
      <c r="D363" s="129" t="n">
        <v>19547</v>
      </c>
      <c r="E363" s="130" t="inlineStr">
        <is>
          <t>HI</t>
        </is>
      </c>
      <c r="F363" s="130" t="inlineStr">
        <is>
          <t>Electric Utility</t>
        </is>
      </c>
      <c r="G363" s="130" t="inlineStr">
        <is>
          <t>ST</t>
        </is>
      </c>
      <c r="H363" s="130" t="inlineStr">
        <is>
          <t>RFO</t>
        </is>
      </c>
      <c r="I363" s="130" t="inlineStr">
        <is>
          <t>RFO</t>
        </is>
      </c>
      <c r="J363" s="131" t="n">
        <v>720588</v>
      </c>
      <c r="K363" s="129" t="n">
        <v>2020</v>
      </c>
      <c r="L363" s="120">
        <f>IF(VLOOKUP(H363,'Cross-Page Data'!$D$4:$F$48,3,FALSE)="natural gas",VLOOKUP(G363,'Cross-Page Data'!$I$4:$J$19,2,FALSE),IF(VLOOKUP(H363,'Cross-Page Data'!$D$4:$F$48,3,FALSE)="solar",IF(G363="PV","solar PV","solar thermal"),IF(VLOOKUP(H363,'Cross-Page Data'!$D$4:$F$48,3,FALSE)="wind",VLOOKUP(G363,'Cross-Page Data'!$I$4:$J$19,2,FALSE),IF(VLOOKUP(H363,'Cross-Page Data'!$D$4:$F$48,3,FALSE)="hydro",VLOOKUP(G363,'Cross-Page Data'!$I$4:$J$19,2,FALSE),VLOOKUP(H363,'Cross-Page Data'!$D$4:$F$48,3,FALSE)))))</f>
        <v/>
      </c>
      <c r="M363" s="120">
        <f>IF(AND($P$2=FALSE,OR(F363="Commercial NAICS Cogen",F363="Industrial NAICS Cogen",F363="NAICS-22 Cogen")),FALSE,IF(AND($P$3=FALSE,OR(F363="Commercial NAICS Cogen",F363="Commercial NAICS Non-Cogen",F363="Industrial NAICS Cogen", F363="industrial NAICS non-Cogen")),FALSE, TRUE))</f>
        <v/>
      </c>
    </row>
    <row r="364">
      <c r="A364" s="129" t="n">
        <v>771</v>
      </c>
      <c r="B364" s="130" t="inlineStr">
        <is>
          <t>Puueo</t>
        </is>
      </c>
      <c r="C364" s="130" t="inlineStr">
        <is>
          <t>Hawaii Electric Light Co Inc</t>
        </is>
      </c>
      <c r="D364" s="129" t="n">
        <v>8287</v>
      </c>
      <c r="E364" s="130" t="inlineStr">
        <is>
          <t>HI</t>
        </is>
      </c>
      <c r="F364" s="130" t="inlineStr">
        <is>
          <t>Electric Utility</t>
        </is>
      </c>
      <c r="G364" s="130" t="inlineStr">
        <is>
          <t>HY</t>
        </is>
      </c>
      <c r="H364" s="130" t="inlineStr">
        <is>
          <t>WAT</t>
        </is>
      </c>
      <c r="I364" s="130" t="inlineStr">
        <is>
          <t>HYC</t>
        </is>
      </c>
      <c r="J364" s="131" t="n">
        <v>5454</v>
      </c>
      <c r="K364" s="129" t="n">
        <v>2020</v>
      </c>
      <c r="L364" s="120">
        <f>IF(VLOOKUP(H364,'Cross-Page Data'!$D$4:$F$48,3,FALSE)="natural gas",VLOOKUP(G364,'Cross-Page Data'!$I$4:$J$19,2,FALSE),IF(VLOOKUP(H364,'Cross-Page Data'!$D$4:$F$48,3,FALSE)="solar",IF(G364="PV","solar PV","solar thermal"),IF(VLOOKUP(H364,'Cross-Page Data'!$D$4:$F$48,3,FALSE)="wind",VLOOKUP(G364,'Cross-Page Data'!$I$4:$J$19,2,FALSE),IF(VLOOKUP(H364,'Cross-Page Data'!$D$4:$F$48,3,FALSE)="hydro",VLOOKUP(G364,'Cross-Page Data'!$I$4:$J$19,2,FALSE),VLOOKUP(H364,'Cross-Page Data'!$D$4:$F$48,3,FALSE)))))</f>
        <v/>
      </c>
      <c r="M364" s="120">
        <f>IF(AND($P$2=FALSE,OR(F364="Commercial NAICS Cogen",F364="Industrial NAICS Cogen",F364="NAICS-22 Cogen")),FALSE,IF(AND($P$3=FALSE,OR(F364="Commercial NAICS Cogen",F364="Commercial NAICS Non-Cogen",F364="Industrial NAICS Cogen", F364="industrial NAICS non-Cogen")),FALSE, TRUE))</f>
        <v/>
      </c>
    </row>
    <row r="365">
      <c r="A365" s="129" t="n">
        <v>774</v>
      </c>
      <c r="B365" s="130" t="inlineStr">
        <is>
          <t>Waiau Hydro</t>
        </is>
      </c>
      <c r="C365" s="130" t="inlineStr">
        <is>
          <t>Hawaii Electric Light Co Inc</t>
        </is>
      </c>
      <c r="D365" s="129" t="n">
        <v>8287</v>
      </c>
      <c r="E365" s="130" t="inlineStr">
        <is>
          <t>HI</t>
        </is>
      </c>
      <c r="F365" s="130" t="inlineStr">
        <is>
          <t>Electric Utility</t>
        </is>
      </c>
      <c r="G365" s="130" t="inlineStr">
        <is>
          <t>HY</t>
        </is>
      </c>
      <c r="H365" s="130" t="inlineStr">
        <is>
          <t>WAT</t>
        </is>
      </c>
      <c r="I365" s="130" t="inlineStr">
        <is>
          <t>HYC</t>
        </is>
      </c>
      <c r="J365" s="131" t="n">
        <v>0</v>
      </c>
      <c r="K365" s="129" t="n">
        <v>2020</v>
      </c>
      <c r="L365" s="120">
        <f>IF(VLOOKUP(H365,'Cross-Page Data'!$D$4:$F$48,3,FALSE)="natural gas",VLOOKUP(G365,'Cross-Page Data'!$I$4:$J$19,2,FALSE),IF(VLOOKUP(H365,'Cross-Page Data'!$D$4:$F$48,3,FALSE)="solar",IF(G365="PV","solar PV","solar thermal"),IF(VLOOKUP(H365,'Cross-Page Data'!$D$4:$F$48,3,FALSE)="wind",VLOOKUP(G365,'Cross-Page Data'!$I$4:$J$19,2,FALSE),IF(VLOOKUP(H365,'Cross-Page Data'!$D$4:$F$48,3,FALSE)="hydro",VLOOKUP(G365,'Cross-Page Data'!$I$4:$J$19,2,FALSE),VLOOKUP(H365,'Cross-Page Data'!$D$4:$F$48,3,FALSE)))))</f>
        <v/>
      </c>
      <c r="M365" s="120">
        <f>IF(AND($P$2=FALSE,OR(F365="Commercial NAICS Cogen",F365="Industrial NAICS Cogen",F365="NAICS-22 Cogen")),FALSE,IF(AND($P$3=FALSE,OR(F365="Commercial NAICS Cogen",F365="Commercial NAICS Non-Cogen",F365="Industrial NAICS Cogen", F365="industrial NAICS non-Cogen")),FALSE, TRUE))</f>
        <v/>
      </c>
    </row>
    <row r="366">
      <c r="A366" s="129" t="n">
        <v>817</v>
      </c>
      <c r="B366" s="130" t="inlineStr">
        <is>
          <t>Salmon Diesel</t>
        </is>
      </c>
      <c r="C366" s="130" t="inlineStr">
        <is>
          <t>Idaho Power Co</t>
        </is>
      </c>
      <c r="D366" s="129" t="n">
        <v>9191</v>
      </c>
      <c r="E366" s="130" t="inlineStr">
        <is>
          <t>ID</t>
        </is>
      </c>
      <c r="F366" s="130" t="inlineStr">
        <is>
          <t>Electric Utility</t>
        </is>
      </c>
      <c r="G366" s="130" t="inlineStr">
        <is>
          <t>IC</t>
        </is>
      </c>
      <c r="H366" s="130" t="inlineStr">
        <is>
          <t>DFO</t>
        </is>
      </c>
      <c r="I366" s="130" t="inlineStr">
        <is>
          <t>DFO</t>
        </is>
      </c>
      <c r="J366" s="131" t="n">
        <v>34</v>
      </c>
      <c r="K366" s="129" t="n">
        <v>2020</v>
      </c>
      <c r="L366" s="120">
        <f>IF(VLOOKUP(H366,'Cross-Page Data'!$D$4:$F$48,3,FALSE)="natural gas",VLOOKUP(G366,'Cross-Page Data'!$I$4:$J$19,2,FALSE),IF(VLOOKUP(H366,'Cross-Page Data'!$D$4:$F$48,3,FALSE)="solar",IF(G366="PV","solar PV","solar thermal"),IF(VLOOKUP(H366,'Cross-Page Data'!$D$4:$F$48,3,FALSE)="wind",VLOOKUP(G366,'Cross-Page Data'!$I$4:$J$19,2,FALSE),IF(VLOOKUP(H366,'Cross-Page Data'!$D$4:$F$48,3,FALSE)="hydro",VLOOKUP(G366,'Cross-Page Data'!$I$4:$J$19,2,FALSE),VLOOKUP(H366,'Cross-Page Data'!$D$4:$F$48,3,FALSE)))))</f>
        <v/>
      </c>
      <c r="M366" s="120">
        <f>IF(AND($P$2=FALSE,OR(F366="Commercial NAICS Cogen",F366="Industrial NAICS Cogen",F366="NAICS-22 Cogen")),FALSE,IF(AND($P$3=FALSE,OR(F366="Commercial NAICS Cogen",F366="Commercial NAICS Non-Cogen",F366="Industrial NAICS Cogen", F366="industrial NAICS non-Cogen")),FALSE, TRUE))</f>
        <v/>
      </c>
    </row>
    <row r="367">
      <c r="A367" s="129" t="n">
        <v>856</v>
      </c>
      <c r="B367" s="130" t="inlineStr">
        <is>
          <t>E D Edwards</t>
        </is>
      </c>
      <c r="C367" s="130" t="inlineStr">
        <is>
          <t>Illinois Power Resources Generating LLC</t>
        </is>
      </c>
      <c r="D367" s="129" t="n">
        <v>49756</v>
      </c>
      <c r="E367" s="130" t="inlineStr">
        <is>
          <t>IL</t>
        </is>
      </c>
      <c r="F367" s="130" t="inlineStr">
        <is>
          <t>NAICS-22 Non-Cogen</t>
        </is>
      </c>
      <c r="G367" s="130" t="inlineStr">
        <is>
          <t>ST</t>
        </is>
      </c>
      <c r="H367" s="130" t="inlineStr">
        <is>
          <t>BIT</t>
        </is>
      </c>
      <c r="I367" s="130" t="inlineStr">
        <is>
          <t>COL</t>
        </is>
      </c>
      <c r="J367" s="131" t="n">
        <v>0</v>
      </c>
      <c r="K367" s="129" t="n">
        <v>2020</v>
      </c>
      <c r="L367" s="120">
        <f>IF(VLOOKUP(H367,'Cross-Page Data'!$D$4:$F$48,3,FALSE)="natural gas",VLOOKUP(G367,'Cross-Page Data'!$I$4:$J$19,2,FALSE),IF(VLOOKUP(H367,'Cross-Page Data'!$D$4:$F$48,3,FALSE)="solar",IF(G367="PV","solar PV","solar thermal"),IF(VLOOKUP(H367,'Cross-Page Data'!$D$4:$F$48,3,FALSE)="wind",VLOOKUP(G367,'Cross-Page Data'!$I$4:$J$19,2,FALSE),IF(VLOOKUP(H367,'Cross-Page Data'!$D$4:$F$48,3,FALSE)="hydro",VLOOKUP(G367,'Cross-Page Data'!$I$4:$J$19,2,FALSE),VLOOKUP(H367,'Cross-Page Data'!$D$4:$F$48,3,FALSE)))))</f>
        <v/>
      </c>
      <c r="M367" s="120">
        <f>IF(AND($P$2=FALSE,OR(F367="Commercial NAICS Cogen",F367="Industrial NAICS Cogen",F367="NAICS-22 Cogen")),FALSE,IF(AND($P$3=FALSE,OR(F367="Commercial NAICS Cogen",F367="Commercial NAICS Non-Cogen",F367="Industrial NAICS Cogen", F367="industrial NAICS non-Cogen")),FALSE, TRUE))</f>
        <v/>
      </c>
    </row>
    <row r="368">
      <c r="A368" s="129" t="n">
        <v>856</v>
      </c>
      <c r="B368" s="130" t="inlineStr">
        <is>
          <t>E D Edwards</t>
        </is>
      </c>
      <c r="C368" s="130" t="inlineStr">
        <is>
          <t>Illinois Power Resources Generating LLC</t>
        </is>
      </c>
      <c r="D368" s="129" t="n">
        <v>49756</v>
      </c>
      <c r="E368" s="130" t="inlineStr">
        <is>
          <t>IL</t>
        </is>
      </c>
      <c r="F368" s="130" t="inlineStr">
        <is>
          <t>NAICS-22 Non-Cogen</t>
        </is>
      </c>
      <c r="G368" s="130" t="inlineStr">
        <is>
          <t>ST</t>
        </is>
      </c>
      <c r="H368" s="130" t="inlineStr">
        <is>
          <t>DFO</t>
        </is>
      </c>
      <c r="I368" s="130" t="inlineStr">
        <is>
          <t>DFO</t>
        </is>
      </c>
      <c r="J368" s="131" t="n">
        <v>5604.778</v>
      </c>
      <c r="K368" s="129" t="n">
        <v>2020</v>
      </c>
      <c r="L368" s="120">
        <f>IF(VLOOKUP(H368,'Cross-Page Data'!$D$4:$F$48,3,FALSE)="natural gas",VLOOKUP(G368,'Cross-Page Data'!$I$4:$J$19,2,FALSE),IF(VLOOKUP(H368,'Cross-Page Data'!$D$4:$F$48,3,FALSE)="solar",IF(G368="PV","solar PV","solar thermal"),IF(VLOOKUP(H368,'Cross-Page Data'!$D$4:$F$48,3,FALSE)="wind",VLOOKUP(G368,'Cross-Page Data'!$I$4:$J$19,2,FALSE),IF(VLOOKUP(H368,'Cross-Page Data'!$D$4:$F$48,3,FALSE)="hydro",VLOOKUP(G368,'Cross-Page Data'!$I$4:$J$19,2,FALSE),VLOOKUP(H368,'Cross-Page Data'!$D$4:$F$48,3,FALSE)))))</f>
        <v/>
      </c>
      <c r="M368" s="120">
        <f>IF(AND($P$2=FALSE,OR(F368="Commercial NAICS Cogen",F368="Industrial NAICS Cogen",F368="NAICS-22 Cogen")),FALSE,IF(AND($P$3=FALSE,OR(F368="Commercial NAICS Cogen",F368="Commercial NAICS Non-Cogen",F368="Industrial NAICS Cogen", F368="industrial NAICS non-Cogen")),FALSE, TRUE))</f>
        <v/>
      </c>
    </row>
    <row r="369">
      <c r="A369" s="129" t="n">
        <v>856</v>
      </c>
      <c r="B369" s="130" t="inlineStr">
        <is>
          <t>E D Edwards</t>
        </is>
      </c>
      <c r="C369" s="130" t="inlineStr">
        <is>
          <t>Illinois Power Resources Generating LLC</t>
        </is>
      </c>
      <c r="D369" s="129" t="n">
        <v>49756</v>
      </c>
      <c r="E369" s="130" t="inlineStr">
        <is>
          <t>IL</t>
        </is>
      </c>
      <c r="F369" s="130" t="inlineStr">
        <is>
          <t>NAICS-22 Non-Cogen</t>
        </is>
      </c>
      <c r="G369" s="130" t="inlineStr">
        <is>
          <t>ST</t>
        </is>
      </c>
      <c r="H369" s="130" t="inlineStr">
        <is>
          <t>SUB</t>
        </is>
      </c>
      <c r="I369" s="130" t="inlineStr">
        <is>
          <t>COL</t>
        </is>
      </c>
      <c r="J369" s="131" t="n">
        <v>3099996.2</v>
      </c>
      <c r="K369" s="129" t="n">
        <v>2020</v>
      </c>
      <c r="L369" s="120">
        <f>IF(VLOOKUP(H369,'Cross-Page Data'!$D$4:$F$48,3,FALSE)="natural gas",VLOOKUP(G369,'Cross-Page Data'!$I$4:$J$19,2,FALSE),IF(VLOOKUP(H369,'Cross-Page Data'!$D$4:$F$48,3,FALSE)="solar",IF(G369="PV","solar PV","solar thermal"),IF(VLOOKUP(H369,'Cross-Page Data'!$D$4:$F$48,3,FALSE)="wind",VLOOKUP(G369,'Cross-Page Data'!$I$4:$J$19,2,FALSE),IF(VLOOKUP(H369,'Cross-Page Data'!$D$4:$F$48,3,FALSE)="hydro",VLOOKUP(G369,'Cross-Page Data'!$I$4:$J$19,2,FALSE),VLOOKUP(H369,'Cross-Page Data'!$D$4:$F$48,3,FALSE)))))</f>
        <v/>
      </c>
      <c r="M369" s="120">
        <f>IF(AND($P$2=FALSE,OR(F369="Commercial NAICS Cogen",F369="Industrial NAICS Cogen",F369="NAICS-22 Cogen")),FALSE,IF(AND($P$3=FALSE,OR(F369="Commercial NAICS Cogen",F369="Commercial NAICS Non-Cogen",F369="Industrial NAICS Cogen", F369="industrial NAICS non-Cogen")),FALSE, TRUE))</f>
        <v/>
      </c>
    </row>
    <row r="370">
      <c r="A370" s="129" t="n">
        <v>869</v>
      </c>
      <c r="B370" s="130" t="inlineStr">
        <is>
          <t>Dresden Generating Station</t>
        </is>
      </c>
      <c r="C370" s="130" t="inlineStr">
        <is>
          <t>Exelon Nuclear</t>
        </is>
      </c>
      <c r="D370" s="129" t="n">
        <v>55951</v>
      </c>
      <c r="E370" s="130" t="inlineStr">
        <is>
          <t>IL</t>
        </is>
      </c>
      <c r="F370" s="130" t="inlineStr">
        <is>
          <t>NAICS-22 Non-Cogen</t>
        </is>
      </c>
      <c r="G370" s="130" t="inlineStr">
        <is>
          <t>ST</t>
        </is>
      </c>
      <c r="H370" s="130" t="inlineStr">
        <is>
          <t>NUC</t>
        </is>
      </c>
      <c r="I370" s="130" t="inlineStr">
        <is>
          <t>NUC</t>
        </is>
      </c>
      <c r="J370" s="131" t="n">
        <v>7966534</v>
      </c>
      <c r="K370" s="129" t="n">
        <v>2020</v>
      </c>
      <c r="L370" s="120">
        <f>IF(VLOOKUP(H370,'Cross-Page Data'!$D$4:$F$48,3,FALSE)="natural gas",VLOOKUP(G370,'Cross-Page Data'!$I$4:$J$19,2,FALSE),IF(VLOOKUP(H370,'Cross-Page Data'!$D$4:$F$48,3,FALSE)="solar",IF(G370="PV","solar PV","solar thermal"),IF(VLOOKUP(H370,'Cross-Page Data'!$D$4:$F$48,3,FALSE)="wind",VLOOKUP(G370,'Cross-Page Data'!$I$4:$J$19,2,FALSE),IF(VLOOKUP(H370,'Cross-Page Data'!$D$4:$F$48,3,FALSE)="hydro",VLOOKUP(G370,'Cross-Page Data'!$I$4:$J$19,2,FALSE),VLOOKUP(H370,'Cross-Page Data'!$D$4:$F$48,3,FALSE)))))</f>
        <v/>
      </c>
      <c r="M370" s="120">
        <f>IF(AND($P$2=FALSE,OR(F370="Commercial NAICS Cogen",F370="Industrial NAICS Cogen",F370="NAICS-22 Cogen")),FALSE,IF(AND($P$3=FALSE,OR(F370="Commercial NAICS Cogen",F370="Commercial NAICS Non-Cogen",F370="Industrial NAICS Cogen", F370="industrial NAICS non-Cogen")),FALSE, TRUE))</f>
        <v/>
      </c>
    </row>
    <row r="371">
      <c r="A371" s="129" t="n">
        <v>869</v>
      </c>
      <c r="B371" s="130" t="inlineStr">
        <is>
          <t>Dresden Generating Station</t>
        </is>
      </c>
      <c r="C371" s="130" t="inlineStr">
        <is>
          <t>Exelon Nuclear</t>
        </is>
      </c>
      <c r="D371" s="129" t="n">
        <v>55951</v>
      </c>
      <c r="E371" s="130" t="inlineStr">
        <is>
          <t>IL</t>
        </is>
      </c>
      <c r="F371" s="130" t="inlineStr">
        <is>
          <t>NAICS-22 Non-Cogen</t>
        </is>
      </c>
      <c r="G371" s="130" t="inlineStr">
        <is>
          <t>ST</t>
        </is>
      </c>
      <c r="H371" s="130" t="inlineStr">
        <is>
          <t>NUC</t>
        </is>
      </c>
      <c r="I371" s="130" t="inlineStr">
        <is>
          <t>NUC</t>
        </is>
      </c>
      <c r="J371" s="131" t="n">
        <v>7512354</v>
      </c>
      <c r="K371" s="129" t="n">
        <v>2020</v>
      </c>
      <c r="L371" s="120">
        <f>IF(VLOOKUP(H371,'Cross-Page Data'!$D$4:$F$48,3,FALSE)="natural gas",VLOOKUP(G371,'Cross-Page Data'!$I$4:$J$19,2,FALSE),IF(VLOOKUP(H371,'Cross-Page Data'!$D$4:$F$48,3,FALSE)="solar",IF(G371="PV","solar PV","solar thermal"),IF(VLOOKUP(H371,'Cross-Page Data'!$D$4:$F$48,3,FALSE)="wind",VLOOKUP(G371,'Cross-Page Data'!$I$4:$J$19,2,FALSE),IF(VLOOKUP(H371,'Cross-Page Data'!$D$4:$F$48,3,FALSE)="hydro",VLOOKUP(G371,'Cross-Page Data'!$I$4:$J$19,2,FALSE),VLOOKUP(H371,'Cross-Page Data'!$D$4:$F$48,3,FALSE)))))</f>
        <v/>
      </c>
      <c r="M371" s="120">
        <f>IF(AND($P$2=FALSE,OR(F371="Commercial NAICS Cogen",F371="Industrial NAICS Cogen",F371="NAICS-22 Cogen")),FALSE,IF(AND($P$3=FALSE,OR(F371="Commercial NAICS Cogen",F371="Commercial NAICS Non-Cogen",F371="Industrial NAICS Cogen", F371="industrial NAICS non-Cogen")),FALSE, TRUE))</f>
        <v/>
      </c>
    </row>
    <row r="372">
      <c r="A372" s="129" t="n">
        <v>874</v>
      </c>
      <c r="B372" s="130" t="inlineStr">
        <is>
          <t>Joliet 9</t>
        </is>
      </c>
      <c r="C372" s="130" t="inlineStr">
        <is>
          <t>Midwest Generations EME LLC</t>
        </is>
      </c>
      <c r="D372" s="129" t="n">
        <v>12384</v>
      </c>
      <c r="E372" s="130" t="inlineStr">
        <is>
          <t>IL</t>
        </is>
      </c>
      <c r="F372" s="130" t="inlineStr">
        <is>
          <t>NAICS-22 Non-Cogen</t>
        </is>
      </c>
      <c r="G372" s="130" t="inlineStr">
        <is>
          <t>ST</t>
        </is>
      </c>
      <c r="H372" s="130" t="inlineStr">
        <is>
          <t>NG</t>
        </is>
      </c>
      <c r="I372" s="130" t="inlineStr">
        <is>
          <t>NG</t>
        </is>
      </c>
      <c r="J372" s="131" t="n">
        <v>-50577</v>
      </c>
      <c r="K372" s="129" t="n">
        <v>2020</v>
      </c>
      <c r="L372" s="120">
        <f>IF(VLOOKUP(H372,'Cross-Page Data'!$D$4:$F$48,3,FALSE)="natural gas",VLOOKUP(G372,'Cross-Page Data'!$I$4:$J$19,2,FALSE),IF(VLOOKUP(H372,'Cross-Page Data'!$D$4:$F$48,3,FALSE)="solar",IF(G372="PV","solar PV","solar thermal"),IF(VLOOKUP(H372,'Cross-Page Data'!$D$4:$F$48,3,FALSE)="wind",VLOOKUP(G372,'Cross-Page Data'!$I$4:$J$19,2,FALSE),IF(VLOOKUP(H372,'Cross-Page Data'!$D$4:$F$48,3,FALSE)="hydro",VLOOKUP(G372,'Cross-Page Data'!$I$4:$J$19,2,FALSE),VLOOKUP(H372,'Cross-Page Data'!$D$4:$F$48,3,FALSE)))))</f>
        <v/>
      </c>
      <c r="M372" s="120">
        <f>IF(AND($P$2=FALSE,OR(F372="Commercial NAICS Cogen",F372="Industrial NAICS Cogen",F372="NAICS-22 Cogen")),FALSE,IF(AND($P$3=FALSE,OR(F372="Commercial NAICS Cogen",F372="Commercial NAICS Non-Cogen",F372="Industrial NAICS Cogen", F372="industrial NAICS non-Cogen")),FALSE, TRUE))</f>
        <v/>
      </c>
    </row>
    <row r="373">
      <c r="A373" s="129" t="n">
        <v>874</v>
      </c>
      <c r="B373" s="130" t="inlineStr">
        <is>
          <t>Joliet 9</t>
        </is>
      </c>
      <c r="C373" s="130" t="inlineStr">
        <is>
          <t>Midwest Generations EME LLC</t>
        </is>
      </c>
      <c r="D373" s="129" t="n">
        <v>12384</v>
      </c>
      <c r="E373" s="130" t="inlineStr">
        <is>
          <t>IL</t>
        </is>
      </c>
      <c r="F373" s="130" t="inlineStr">
        <is>
          <t>NAICS-22 Non-Cogen</t>
        </is>
      </c>
      <c r="G373" s="130" t="inlineStr">
        <is>
          <t>ST</t>
        </is>
      </c>
      <c r="H373" s="130" t="inlineStr">
        <is>
          <t>SUB</t>
        </is>
      </c>
      <c r="I373" s="130" t="inlineStr">
        <is>
          <t>COL</t>
        </is>
      </c>
      <c r="J373" s="131" t="n">
        <v>0</v>
      </c>
      <c r="K373" s="129" t="n">
        <v>2020</v>
      </c>
      <c r="L373" s="120">
        <f>IF(VLOOKUP(H373,'Cross-Page Data'!$D$4:$F$48,3,FALSE)="natural gas",VLOOKUP(G373,'Cross-Page Data'!$I$4:$J$19,2,FALSE),IF(VLOOKUP(H373,'Cross-Page Data'!$D$4:$F$48,3,FALSE)="solar",IF(G373="PV","solar PV","solar thermal"),IF(VLOOKUP(H373,'Cross-Page Data'!$D$4:$F$48,3,FALSE)="wind",VLOOKUP(G373,'Cross-Page Data'!$I$4:$J$19,2,FALSE),IF(VLOOKUP(H373,'Cross-Page Data'!$D$4:$F$48,3,FALSE)="hydro",VLOOKUP(G373,'Cross-Page Data'!$I$4:$J$19,2,FALSE),VLOOKUP(H373,'Cross-Page Data'!$D$4:$F$48,3,FALSE)))))</f>
        <v/>
      </c>
      <c r="M373" s="120">
        <f>IF(AND($P$2=FALSE,OR(F373="Commercial NAICS Cogen",F373="Industrial NAICS Cogen",F373="NAICS-22 Cogen")),FALSE,IF(AND($P$3=FALSE,OR(F373="Commercial NAICS Cogen",F373="Commercial NAICS Non-Cogen",F373="Industrial NAICS Cogen", F373="industrial NAICS non-Cogen")),FALSE, TRUE))</f>
        <v/>
      </c>
    </row>
    <row r="374">
      <c r="A374" s="129" t="n">
        <v>876</v>
      </c>
      <c r="B374" s="130" t="inlineStr">
        <is>
          <t>Kincaid Generation LLC</t>
        </is>
      </c>
      <c r="C374" s="130" t="inlineStr">
        <is>
          <t>Dynegy Kincaid Generation</t>
        </is>
      </c>
      <c r="D374" s="129" t="n">
        <v>59918</v>
      </c>
      <c r="E374" s="130" t="inlineStr">
        <is>
          <t>IL</t>
        </is>
      </c>
      <c r="F374" s="130" t="inlineStr">
        <is>
          <t>NAICS-22 Non-Cogen</t>
        </is>
      </c>
      <c r="G374" s="130" t="inlineStr">
        <is>
          <t>ST</t>
        </is>
      </c>
      <c r="H374" s="130" t="inlineStr">
        <is>
          <t>NG</t>
        </is>
      </c>
      <c r="I374" s="130" t="inlineStr">
        <is>
          <t>NG</t>
        </is>
      </c>
      <c r="J374" s="131" t="n">
        <v>3667.246</v>
      </c>
      <c r="K374" s="129" t="n">
        <v>2020</v>
      </c>
      <c r="L374" s="120">
        <f>IF(VLOOKUP(H374,'Cross-Page Data'!$D$4:$F$48,3,FALSE)="natural gas",VLOOKUP(G374,'Cross-Page Data'!$I$4:$J$19,2,FALSE),IF(VLOOKUP(H374,'Cross-Page Data'!$D$4:$F$48,3,FALSE)="solar",IF(G374="PV","solar PV","solar thermal"),IF(VLOOKUP(H374,'Cross-Page Data'!$D$4:$F$48,3,FALSE)="wind",VLOOKUP(G374,'Cross-Page Data'!$I$4:$J$19,2,FALSE),IF(VLOOKUP(H374,'Cross-Page Data'!$D$4:$F$48,3,FALSE)="hydro",VLOOKUP(G374,'Cross-Page Data'!$I$4:$J$19,2,FALSE),VLOOKUP(H374,'Cross-Page Data'!$D$4:$F$48,3,FALSE)))))</f>
        <v/>
      </c>
      <c r="M374" s="120">
        <f>IF(AND($P$2=FALSE,OR(F374="Commercial NAICS Cogen",F374="Industrial NAICS Cogen",F374="NAICS-22 Cogen")),FALSE,IF(AND($P$3=FALSE,OR(F374="Commercial NAICS Cogen",F374="Commercial NAICS Non-Cogen",F374="Industrial NAICS Cogen", F374="industrial NAICS non-Cogen")),FALSE, TRUE))</f>
        <v/>
      </c>
    </row>
    <row r="375">
      <c r="A375" s="129" t="n">
        <v>876</v>
      </c>
      <c r="B375" s="130" t="inlineStr">
        <is>
          <t>Kincaid Generation LLC</t>
        </is>
      </c>
      <c r="C375" s="130" t="inlineStr">
        <is>
          <t>Dynegy Kincaid Generation</t>
        </is>
      </c>
      <c r="D375" s="129" t="n">
        <v>59918</v>
      </c>
      <c r="E375" s="130" t="inlineStr">
        <is>
          <t>IL</t>
        </is>
      </c>
      <c r="F375" s="130" t="inlineStr">
        <is>
          <t>NAICS-22 Non-Cogen</t>
        </is>
      </c>
      <c r="G375" s="130" t="inlineStr">
        <is>
          <t>ST</t>
        </is>
      </c>
      <c r="H375" s="130" t="inlineStr">
        <is>
          <t>RC</t>
        </is>
      </c>
      <c r="I375" s="130" t="inlineStr">
        <is>
          <t>COL</t>
        </is>
      </c>
      <c r="J375" s="131" t="n">
        <v>322990.28</v>
      </c>
      <c r="K375" s="129" t="n">
        <v>2020</v>
      </c>
      <c r="L375" s="120">
        <f>IF(VLOOKUP(H375,'Cross-Page Data'!$D$4:$F$48,3,FALSE)="natural gas",VLOOKUP(G375,'Cross-Page Data'!$I$4:$J$19,2,FALSE),IF(VLOOKUP(H375,'Cross-Page Data'!$D$4:$F$48,3,FALSE)="solar",IF(G375="PV","solar PV","solar thermal"),IF(VLOOKUP(H375,'Cross-Page Data'!$D$4:$F$48,3,FALSE)="wind",VLOOKUP(G375,'Cross-Page Data'!$I$4:$J$19,2,FALSE),IF(VLOOKUP(H375,'Cross-Page Data'!$D$4:$F$48,3,FALSE)="hydro",VLOOKUP(G375,'Cross-Page Data'!$I$4:$J$19,2,FALSE),VLOOKUP(H375,'Cross-Page Data'!$D$4:$F$48,3,FALSE)))))</f>
        <v/>
      </c>
      <c r="M375" s="120">
        <f>IF(AND($P$2=FALSE,OR(F375="Commercial NAICS Cogen",F375="Industrial NAICS Cogen",F375="NAICS-22 Cogen")),FALSE,IF(AND($P$3=FALSE,OR(F375="Commercial NAICS Cogen",F375="Commercial NAICS Non-Cogen",F375="Industrial NAICS Cogen", F375="industrial NAICS non-Cogen")),FALSE, TRUE))</f>
        <v/>
      </c>
    </row>
    <row r="376">
      <c r="A376" s="129" t="n">
        <v>876</v>
      </c>
      <c r="B376" s="130" t="inlineStr">
        <is>
          <t>Kincaid Generation LLC</t>
        </is>
      </c>
      <c r="C376" s="130" t="inlineStr">
        <is>
          <t>Dynegy Kincaid Generation</t>
        </is>
      </c>
      <c r="D376" s="129" t="n">
        <v>59918</v>
      </c>
      <c r="E376" s="130" t="inlineStr">
        <is>
          <t>IL</t>
        </is>
      </c>
      <c r="F376" s="130" t="inlineStr">
        <is>
          <t>NAICS-22 Non-Cogen</t>
        </is>
      </c>
      <c r="G376" s="130" t="inlineStr">
        <is>
          <t>ST</t>
        </is>
      </c>
      <c r="H376" s="130" t="inlineStr">
        <is>
          <t>SUB</t>
        </is>
      </c>
      <c r="I376" s="130" t="inlineStr">
        <is>
          <t>COL</t>
        </is>
      </c>
      <c r="J376" s="131" t="n">
        <v>1148906.5</v>
      </c>
      <c r="K376" s="129" t="n">
        <v>2020</v>
      </c>
      <c r="L376" s="120">
        <f>IF(VLOOKUP(H376,'Cross-Page Data'!$D$4:$F$48,3,FALSE)="natural gas",VLOOKUP(G376,'Cross-Page Data'!$I$4:$J$19,2,FALSE),IF(VLOOKUP(H376,'Cross-Page Data'!$D$4:$F$48,3,FALSE)="solar",IF(G376="PV","solar PV","solar thermal"),IF(VLOOKUP(H376,'Cross-Page Data'!$D$4:$F$48,3,FALSE)="wind",VLOOKUP(G376,'Cross-Page Data'!$I$4:$J$19,2,FALSE),IF(VLOOKUP(H376,'Cross-Page Data'!$D$4:$F$48,3,FALSE)="hydro",VLOOKUP(G376,'Cross-Page Data'!$I$4:$J$19,2,FALSE),VLOOKUP(H376,'Cross-Page Data'!$D$4:$F$48,3,FALSE)))))</f>
        <v/>
      </c>
      <c r="M376" s="120">
        <f>IF(AND($P$2=FALSE,OR(F376="Commercial NAICS Cogen",F376="Industrial NAICS Cogen",F376="NAICS-22 Cogen")),FALSE,IF(AND($P$3=FALSE,OR(F376="Commercial NAICS Cogen",F376="Commercial NAICS Non-Cogen",F376="Industrial NAICS Cogen", F376="industrial NAICS non-Cogen")),FALSE, TRUE))</f>
        <v/>
      </c>
    </row>
    <row r="377">
      <c r="A377" s="129" t="n">
        <v>879</v>
      </c>
      <c r="B377" s="130" t="inlineStr">
        <is>
          <t>Powerton</t>
        </is>
      </c>
      <c r="C377" s="130" t="inlineStr">
        <is>
          <t>Midwest Generations EME LLC</t>
        </is>
      </c>
      <c r="D377" s="129" t="n">
        <v>12384</v>
      </c>
      <c r="E377" s="130" t="inlineStr">
        <is>
          <t>IL</t>
        </is>
      </c>
      <c r="F377" s="130" t="inlineStr">
        <is>
          <t>NAICS-22 Non-Cogen</t>
        </is>
      </c>
      <c r="G377" s="130" t="inlineStr">
        <is>
          <t>ST</t>
        </is>
      </c>
      <c r="H377" s="130" t="inlineStr">
        <is>
          <t>BIT</t>
        </is>
      </c>
      <c r="I377" s="130" t="inlineStr">
        <is>
          <t>COL</t>
        </is>
      </c>
      <c r="J377" s="131" t="n">
        <v>0</v>
      </c>
      <c r="K377" s="129" t="n">
        <v>2020</v>
      </c>
      <c r="L377" s="120">
        <f>IF(VLOOKUP(H377,'Cross-Page Data'!$D$4:$F$48,3,FALSE)="natural gas",VLOOKUP(G377,'Cross-Page Data'!$I$4:$J$19,2,FALSE),IF(VLOOKUP(H377,'Cross-Page Data'!$D$4:$F$48,3,FALSE)="solar",IF(G377="PV","solar PV","solar thermal"),IF(VLOOKUP(H377,'Cross-Page Data'!$D$4:$F$48,3,FALSE)="wind",VLOOKUP(G377,'Cross-Page Data'!$I$4:$J$19,2,FALSE),IF(VLOOKUP(H377,'Cross-Page Data'!$D$4:$F$48,3,FALSE)="hydro",VLOOKUP(G377,'Cross-Page Data'!$I$4:$J$19,2,FALSE),VLOOKUP(H377,'Cross-Page Data'!$D$4:$F$48,3,FALSE)))))</f>
        <v/>
      </c>
      <c r="M377" s="120">
        <f>IF(AND($P$2=FALSE,OR(F377="Commercial NAICS Cogen",F377="Industrial NAICS Cogen",F377="NAICS-22 Cogen")),FALSE,IF(AND($P$3=FALSE,OR(F377="Commercial NAICS Cogen",F377="Commercial NAICS Non-Cogen",F377="Industrial NAICS Cogen", F377="industrial NAICS non-Cogen")),FALSE, TRUE))</f>
        <v/>
      </c>
    </row>
    <row r="378">
      <c r="A378" s="129" t="n">
        <v>879</v>
      </c>
      <c r="B378" s="130" t="inlineStr">
        <is>
          <t>Powerton</t>
        </is>
      </c>
      <c r="C378" s="130" t="inlineStr">
        <is>
          <t>Midwest Generations EME LLC</t>
        </is>
      </c>
      <c r="D378" s="129" t="n">
        <v>12384</v>
      </c>
      <c r="E378" s="130" t="inlineStr">
        <is>
          <t>IL</t>
        </is>
      </c>
      <c r="F378" s="130" t="inlineStr">
        <is>
          <t>NAICS-22 Non-Cogen</t>
        </is>
      </c>
      <c r="G378" s="130" t="inlineStr">
        <is>
          <t>ST</t>
        </is>
      </c>
      <c r="H378" s="130" t="inlineStr">
        <is>
          <t>NG</t>
        </is>
      </c>
      <c r="I378" s="130" t="inlineStr">
        <is>
          <t>NG</t>
        </is>
      </c>
      <c r="J378" s="131" t="n">
        <v>2676.745</v>
      </c>
      <c r="K378" s="129" t="n">
        <v>2020</v>
      </c>
      <c r="L378" s="120">
        <f>IF(VLOOKUP(H378,'Cross-Page Data'!$D$4:$F$48,3,FALSE)="natural gas",VLOOKUP(G378,'Cross-Page Data'!$I$4:$J$19,2,FALSE),IF(VLOOKUP(H378,'Cross-Page Data'!$D$4:$F$48,3,FALSE)="solar",IF(G378="PV","solar PV","solar thermal"),IF(VLOOKUP(H378,'Cross-Page Data'!$D$4:$F$48,3,FALSE)="wind",VLOOKUP(G378,'Cross-Page Data'!$I$4:$J$19,2,FALSE),IF(VLOOKUP(H378,'Cross-Page Data'!$D$4:$F$48,3,FALSE)="hydro",VLOOKUP(G378,'Cross-Page Data'!$I$4:$J$19,2,FALSE),VLOOKUP(H378,'Cross-Page Data'!$D$4:$F$48,3,FALSE)))))</f>
        <v/>
      </c>
      <c r="M378" s="120">
        <f>IF(AND($P$2=FALSE,OR(F378="Commercial NAICS Cogen",F378="Industrial NAICS Cogen",F378="NAICS-22 Cogen")),FALSE,IF(AND($P$3=FALSE,OR(F378="Commercial NAICS Cogen",F378="Commercial NAICS Non-Cogen",F378="Industrial NAICS Cogen", F378="industrial NAICS non-Cogen")),FALSE, TRUE))</f>
        <v/>
      </c>
    </row>
    <row r="379">
      <c r="A379" s="129" t="n">
        <v>879</v>
      </c>
      <c r="B379" s="130" t="inlineStr">
        <is>
          <t>Powerton</t>
        </is>
      </c>
      <c r="C379" s="130" t="inlineStr">
        <is>
          <t>Midwest Generations EME LLC</t>
        </is>
      </c>
      <c r="D379" s="129" t="n">
        <v>12384</v>
      </c>
      <c r="E379" s="130" t="inlineStr">
        <is>
          <t>IL</t>
        </is>
      </c>
      <c r="F379" s="130" t="inlineStr">
        <is>
          <t>NAICS-22 Non-Cogen</t>
        </is>
      </c>
      <c r="G379" s="130" t="inlineStr">
        <is>
          <t>ST</t>
        </is>
      </c>
      <c r="H379" s="130" t="inlineStr">
        <is>
          <t>SUB</t>
        </is>
      </c>
      <c r="I379" s="130" t="inlineStr">
        <is>
          <t>COL</t>
        </is>
      </c>
      <c r="J379" s="131" t="n">
        <v>842101.26</v>
      </c>
      <c r="K379" s="129" t="n">
        <v>2020</v>
      </c>
      <c r="L379" s="120">
        <f>IF(VLOOKUP(H379,'Cross-Page Data'!$D$4:$F$48,3,FALSE)="natural gas",VLOOKUP(G379,'Cross-Page Data'!$I$4:$J$19,2,FALSE),IF(VLOOKUP(H379,'Cross-Page Data'!$D$4:$F$48,3,FALSE)="solar",IF(G379="PV","solar PV","solar thermal"),IF(VLOOKUP(H379,'Cross-Page Data'!$D$4:$F$48,3,FALSE)="wind",VLOOKUP(G379,'Cross-Page Data'!$I$4:$J$19,2,FALSE),IF(VLOOKUP(H379,'Cross-Page Data'!$D$4:$F$48,3,FALSE)="hydro",VLOOKUP(G379,'Cross-Page Data'!$I$4:$J$19,2,FALSE),VLOOKUP(H379,'Cross-Page Data'!$D$4:$F$48,3,FALSE)))))</f>
        <v/>
      </c>
      <c r="M379" s="120">
        <f>IF(AND($P$2=FALSE,OR(F379="Commercial NAICS Cogen",F379="Industrial NAICS Cogen",F379="NAICS-22 Cogen")),FALSE,IF(AND($P$3=FALSE,OR(F379="Commercial NAICS Cogen",F379="Commercial NAICS Non-Cogen",F379="Industrial NAICS Cogen", F379="industrial NAICS non-Cogen")),FALSE, TRUE))</f>
        <v/>
      </c>
    </row>
    <row r="380">
      <c r="A380" s="129" t="n">
        <v>880</v>
      </c>
      <c r="B380" s="130" t="inlineStr">
        <is>
          <t>Quad Cities Generating Station</t>
        </is>
      </c>
      <c r="C380" s="130" t="inlineStr">
        <is>
          <t>Exelon Nuclear</t>
        </is>
      </c>
      <c r="D380" s="129" t="n">
        <v>55951</v>
      </c>
      <c r="E380" s="130" t="inlineStr">
        <is>
          <t>IL</t>
        </is>
      </c>
      <c r="F380" s="130" t="inlineStr">
        <is>
          <t>NAICS-22 Non-Cogen</t>
        </is>
      </c>
      <c r="G380" s="130" t="inlineStr">
        <is>
          <t>ST</t>
        </is>
      </c>
      <c r="H380" s="130" t="inlineStr">
        <is>
          <t>NUC</t>
        </is>
      </c>
      <c r="I380" s="130" t="inlineStr">
        <is>
          <t>NUC</t>
        </is>
      </c>
      <c r="J380" s="131" t="n">
        <v>8075967</v>
      </c>
      <c r="K380" s="129" t="n">
        <v>2020</v>
      </c>
      <c r="L380" s="120">
        <f>IF(VLOOKUP(H380,'Cross-Page Data'!$D$4:$F$48,3,FALSE)="natural gas",VLOOKUP(G380,'Cross-Page Data'!$I$4:$J$19,2,FALSE),IF(VLOOKUP(H380,'Cross-Page Data'!$D$4:$F$48,3,FALSE)="solar",IF(G380="PV","solar PV","solar thermal"),IF(VLOOKUP(H380,'Cross-Page Data'!$D$4:$F$48,3,FALSE)="wind",VLOOKUP(G380,'Cross-Page Data'!$I$4:$J$19,2,FALSE),IF(VLOOKUP(H380,'Cross-Page Data'!$D$4:$F$48,3,FALSE)="hydro",VLOOKUP(G380,'Cross-Page Data'!$I$4:$J$19,2,FALSE),VLOOKUP(H380,'Cross-Page Data'!$D$4:$F$48,3,FALSE)))))</f>
        <v/>
      </c>
      <c r="M380" s="120">
        <f>IF(AND($P$2=FALSE,OR(F380="Commercial NAICS Cogen",F380="Industrial NAICS Cogen",F380="NAICS-22 Cogen")),FALSE,IF(AND($P$3=FALSE,OR(F380="Commercial NAICS Cogen",F380="Commercial NAICS Non-Cogen",F380="Industrial NAICS Cogen", F380="industrial NAICS non-Cogen")),FALSE, TRUE))</f>
        <v/>
      </c>
    </row>
    <row r="381">
      <c r="A381" s="129" t="n">
        <v>880</v>
      </c>
      <c r="B381" s="130" t="inlineStr">
        <is>
          <t>Quad Cities Generating Station</t>
        </is>
      </c>
      <c r="C381" s="130" t="inlineStr">
        <is>
          <t>Exelon Nuclear</t>
        </is>
      </c>
      <c r="D381" s="129" t="n">
        <v>55951</v>
      </c>
      <c r="E381" s="130" t="inlineStr">
        <is>
          <t>IL</t>
        </is>
      </c>
      <c r="F381" s="130" t="inlineStr">
        <is>
          <t>NAICS-22 Non-Cogen</t>
        </is>
      </c>
      <c r="G381" s="130" t="inlineStr">
        <is>
          <t>ST</t>
        </is>
      </c>
      <c r="H381" s="130" t="inlineStr">
        <is>
          <t>NUC</t>
        </is>
      </c>
      <c r="I381" s="130" t="inlineStr">
        <is>
          <t>NUC</t>
        </is>
      </c>
      <c r="J381" s="131" t="n">
        <v>7636478</v>
      </c>
      <c r="K381" s="129" t="n">
        <v>2020</v>
      </c>
      <c r="L381" s="120">
        <f>IF(VLOOKUP(H381,'Cross-Page Data'!$D$4:$F$48,3,FALSE)="natural gas",VLOOKUP(G381,'Cross-Page Data'!$I$4:$J$19,2,FALSE),IF(VLOOKUP(H381,'Cross-Page Data'!$D$4:$F$48,3,FALSE)="solar",IF(G381="PV","solar PV","solar thermal"),IF(VLOOKUP(H381,'Cross-Page Data'!$D$4:$F$48,3,FALSE)="wind",VLOOKUP(G381,'Cross-Page Data'!$I$4:$J$19,2,FALSE),IF(VLOOKUP(H381,'Cross-Page Data'!$D$4:$F$48,3,FALSE)="hydro",VLOOKUP(G381,'Cross-Page Data'!$I$4:$J$19,2,FALSE),VLOOKUP(H381,'Cross-Page Data'!$D$4:$F$48,3,FALSE)))))</f>
        <v/>
      </c>
      <c r="M381" s="120">
        <f>IF(AND($P$2=FALSE,OR(F381="Commercial NAICS Cogen",F381="Industrial NAICS Cogen",F381="NAICS-22 Cogen")),FALSE,IF(AND($P$3=FALSE,OR(F381="Commercial NAICS Cogen",F381="Commercial NAICS Non-Cogen",F381="Industrial NAICS Cogen", F381="industrial NAICS non-Cogen")),FALSE, TRUE))</f>
        <v/>
      </c>
    </row>
    <row r="382">
      <c r="A382" s="129" t="n">
        <v>883</v>
      </c>
      <c r="B382" s="130" t="inlineStr">
        <is>
          <t>Waukegan</t>
        </is>
      </c>
      <c r="C382" s="130" t="inlineStr">
        <is>
          <t>Midwest Generations EME LLC</t>
        </is>
      </c>
      <c r="D382" s="129" t="n">
        <v>12384</v>
      </c>
      <c r="E382" s="130" t="inlineStr">
        <is>
          <t>IL</t>
        </is>
      </c>
      <c r="F382" s="130" t="inlineStr">
        <is>
          <t>NAICS-22 Non-Cogen</t>
        </is>
      </c>
      <c r="G382" s="130" t="inlineStr">
        <is>
          <t>GT</t>
        </is>
      </c>
      <c r="H382" s="130" t="inlineStr">
        <is>
          <t>DFO</t>
        </is>
      </c>
      <c r="I382" s="130" t="inlineStr">
        <is>
          <t>DFO</t>
        </is>
      </c>
      <c r="J382" s="131" t="n">
        <v>-2000</v>
      </c>
      <c r="K382" s="129" t="n">
        <v>2020</v>
      </c>
      <c r="L382" s="120">
        <f>IF(VLOOKUP(H382,'Cross-Page Data'!$D$4:$F$48,3,FALSE)="natural gas",VLOOKUP(G382,'Cross-Page Data'!$I$4:$J$19,2,FALSE),IF(VLOOKUP(H382,'Cross-Page Data'!$D$4:$F$48,3,FALSE)="solar",IF(G382="PV","solar PV","solar thermal"),IF(VLOOKUP(H382,'Cross-Page Data'!$D$4:$F$48,3,FALSE)="wind",VLOOKUP(G382,'Cross-Page Data'!$I$4:$J$19,2,FALSE),IF(VLOOKUP(H382,'Cross-Page Data'!$D$4:$F$48,3,FALSE)="hydro",VLOOKUP(G382,'Cross-Page Data'!$I$4:$J$19,2,FALSE),VLOOKUP(H382,'Cross-Page Data'!$D$4:$F$48,3,FALSE)))))</f>
        <v/>
      </c>
      <c r="M382" s="120">
        <f>IF(AND($P$2=FALSE,OR(F382="Commercial NAICS Cogen",F382="Industrial NAICS Cogen",F382="NAICS-22 Cogen")),FALSE,IF(AND($P$3=FALSE,OR(F382="Commercial NAICS Cogen",F382="Commercial NAICS Non-Cogen",F382="Industrial NAICS Cogen", F382="industrial NAICS non-Cogen")),FALSE, TRUE))</f>
        <v/>
      </c>
    </row>
    <row r="383">
      <c r="A383" s="129" t="n">
        <v>883</v>
      </c>
      <c r="B383" s="130" t="inlineStr">
        <is>
          <t>Waukegan</t>
        </is>
      </c>
      <c r="C383" s="130" t="inlineStr">
        <is>
          <t>Midwest Generations EME LLC</t>
        </is>
      </c>
      <c r="D383" s="129" t="n">
        <v>12384</v>
      </c>
      <c r="E383" s="130" t="inlineStr">
        <is>
          <t>IL</t>
        </is>
      </c>
      <c r="F383" s="130" t="inlineStr">
        <is>
          <t>NAICS-22 Non-Cogen</t>
        </is>
      </c>
      <c r="G383" s="130" t="inlineStr">
        <is>
          <t>ST</t>
        </is>
      </c>
      <c r="H383" s="130" t="inlineStr">
        <is>
          <t>NG</t>
        </is>
      </c>
      <c r="I383" s="130" t="inlineStr">
        <is>
          <t>NG</t>
        </is>
      </c>
      <c r="J383" s="131" t="n">
        <v>13630.826</v>
      </c>
      <c r="K383" s="129" t="n">
        <v>2020</v>
      </c>
      <c r="L383" s="120">
        <f>IF(VLOOKUP(H383,'Cross-Page Data'!$D$4:$F$48,3,FALSE)="natural gas",VLOOKUP(G383,'Cross-Page Data'!$I$4:$J$19,2,FALSE),IF(VLOOKUP(H383,'Cross-Page Data'!$D$4:$F$48,3,FALSE)="solar",IF(G383="PV","solar PV","solar thermal"),IF(VLOOKUP(H383,'Cross-Page Data'!$D$4:$F$48,3,FALSE)="wind",VLOOKUP(G383,'Cross-Page Data'!$I$4:$J$19,2,FALSE),IF(VLOOKUP(H383,'Cross-Page Data'!$D$4:$F$48,3,FALSE)="hydro",VLOOKUP(G383,'Cross-Page Data'!$I$4:$J$19,2,FALSE),VLOOKUP(H383,'Cross-Page Data'!$D$4:$F$48,3,FALSE)))))</f>
        <v/>
      </c>
      <c r="M383" s="120">
        <f>IF(AND($P$2=FALSE,OR(F383="Commercial NAICS Cogen",F383="Industrial NAICS Cogen",F383="NAICS-22 Cogen")),FALSE,IF(AND($P$3=FALSE,OR(F383="Commercial NAICS Cogen",F383="Commercial NAICS Non-Cogen",F383="Industrial NAICS Cogen", F383="industrial NAICS non-Cogen")),FALSE, TRUE))</f>
        <v/>
      </c>
    </row>
    <row r="384">
      <c r="A384" s="129" t="n">
        <v>883</v>
      </c>
      <c r="B384" s="130" t="inlineStr">
        <is>
          <t>Waukegan</t>
        </is>
      </c>
      <c r="C384" s="130" t="inlineStr">
        <is>
          <t>Midwest Generations EME LLC</t>
        </is>
      </c>
      <c r="D384" s="129" t="n">
        <v>12384</v>
      </c>
      <c r="E384" s="130" t="inlineStr">
        <is>
          <t>IL</t>
        </is>
      </c>
      <c r="F384" s="130" t="inlineStr">
        <is>
          <t>NAICS-22 Non-Cogen</t>
        </is>
      </c>
      <c r="G384" s="130" t="inlineStr">
        <is>
          <t>ST</t>
        </is>
      </c>
      <c r="H384" s="130" t="inlineStr">
        <is>
          <t>SUB</t>
        </is>
      </c>
      <c r="I384" s="130" t="inlineStr">
        <is>
          <t>COL</t>
        </is>
      </c>
      <c r="J384" s="131" t="n">
        <v>610313.17</v>
      </c>
      <c r="K384" s="129" t="n">
        <v>2020</v>
      </c>
      <c r="L384" s="120">
        <f>IF(VLOOKUP(H384,'Cross-Page Data'!$D$4:$F$48,3,FALSE)="natural gas",VLOOKUP(G384,'Cross-Page Data'!$I$4:$J$19,2,FALSE),IF(VLOOKUP(H384,'Cross-Page Data'!$D$4:$F$48,3,FALSE)="solar",IF(G384="PV","solar PV","solar thermal"),IF(VLOOKUP(H384,'Cross-Page Data'!$D$4:$F$48,3,FALSE)="wind",VLOOKUP(G384,'Cross-Page Data'!$I$4:$J$19,2,FALSE),IF(VLOOKUP(H384,'Cross-Page Data'!$D$4:$F$48,3,FALSE)="hydro",VLOOKUP(G384,'Cross-Page Data'!$I$4:$J$19,2,FALSE),VLOOKUP(H384,'Cross-Page Data'!$D$4:$F$48,3,FALSE)))))</f>
        <v/>
      </c>
      <c r="M384" s="120">
        <f>IF(AND($P$2=FALSE,OR(F384="Commercial NAICS Cogen",F384="Industrial NAICS Cogen",F384="NAICS-22 Cogen")),FALSE,IF(AND($P$3=FALSE,OR(F384="Commercial NAICS Cogen",F384="Commercial NAICS Non-Cogen",F384="Industrial NAICS Cogen", F384="industrial NAICS non-Cogen")),FALSE, TRUE))</f>
        <v/>
      </c>
    </row>
    <row r="385">
      <c r="A385" s="129" t="n">
        <v>884</v>
      </c>
      <c r="B385" s="130" t="inlineStr">
        <is>
          <t>Will County</t>
        </is>
      </c>
      <c r="C385" s="130" t="inlineStr">
        <is>
          <t>Midwest Generations EME LLC</t>
        </is>
      </c>
      <c r="D385" s="129" t="n">
        <v>12384</v>
      </c>
      <c r="E385" s="130" t="inlineStr">
        <is>
          <t>IL</t>
        </is>
      </c>
      <c r="F385" s="130" t="inlineStr">
        <is>
          <t>NAICS-22 Non-Cogen</t>
        </is>
      </c>
      <c r="G385" s="130" t="inlineStr">
        <is>
          <t>ST</t>
        </is>
      </c>
      <c r="H385" s="130" t="inlineStr">
        <is>
          <t>BIT</t>
        </is>
      </c>
      <c r="I385" s="130" t="inlineStr">
        <is>
          <t>COL</t>
        </is>
      </c>
      <c r="J385" s="131" t="n">
        <v>0</v>
      </c>
      <c r="K385" s="129" t="n">
        <v>2020</v>
      </c>
      <c r="L385" s="120">
        <f>IF(VLOOKUP(H385,'Cross-Page Data'!$D$4:$F$48,3,FALSE)="natural gas",VLOOKUP(G385,'Cross-Page Data'!$I$4:$J$19,2,FALSE),IF(VLOOKUP(H385,'Cross-Page Data'!$D$4:$F$48,3,FALSE)="solar",IF(G385="PV","solar PV","solar thermal"),IF(VLOOKUP(H385,'Cross-Page Data'!$D$4:$F$48,3,FALSE)="wind",VLOOKUP(G385,'Cross-Page Data'!$I$4:$J$19,2,FALSE),IF(VLOOKUP(H385,'Cross-Page Data'!$D$4:$F$48,3,FALSE)="hydro",VLOOKUP(G385,'Cross-Page Data'!$I$4:$J$19,2,FALSE),VLOOKUP(H385,'Cross-Page Data'!$D$4:$F$48,3,FALSE)))))</f>
        <v/>
      </c>
      <c r="M385" s="120">
        <f>IF(AND($P$2=FALSE,OR(F385="Commercial NAICS Cogen",F385="Industrial NAICS Cogen",F385="NAICS-22 Cogen")),FALSE,IF(AND($P$3=FALSE,OR(F385="Commercial NAICS Cogen",F385="Commercial NAICS Non-Cogen",F385="Industrial NAICS Cogen", F385="industrial NAICS non-Cogen")),FALSE, TRUE))</f>
        <v/>
      </c>
    </row>
    <row r="386">
      <c r="A386" s="129" t="n">
        <v>884</v>
      </c>
      <c r="B386" s="130" t="inlineStr">
        <is>
          <t>Will County</t>
        </is>
      </c>
      <c r="C386" s="130" t="inlineStr">
        <is>
          <t>Midwest Generations EME LLC</t>
        </is>
      </c>
      <c r="D386" s="129" t="n">
        <v>12384</v>
      </c>
      <c r="E386" s="130" t="inlineStr">
        <is>
          <t>IL</t>
        </is>
      </c>
      <c r="F386" s="130" t="inlineStr">
        <is>
          <t>NAICS-22 Non-Cogen</t>
        </is>
      </c>
      <c r="G386" s="130" t="inlineStr">
        <is>
          <t>ST</t>
        </is>
      </c>
      <c r="H386" s="130" t="inlineStr">
        <is>
          <t>DFO</t>
        </is>
      </c>
      <c r="I386" s="130" t="inlineStr">
        <is>
          <t>DFO</t>
        </is>
      </c>
      <c r="J386" s="131" t="n">
        <v>4136.124</v>
      </c>
      <c r="K386" s="129" t="n">
        <v>2020</v>
      </c>
      <c r="L386" s="120">
        <f>IF(VLOOKUP(H386,'Cross-Page Data'!$D$4:$F$48,3,FALSE)="natural gas",VLOOKUP(G386,'Cross-Page Data'!$I$4:$J$19,2,FALSE),IF(VLOOKUP(H386,'Cross-Page Data'!$D$4:$F$48,3,FALSE)="solar",IF(G386="PV","solar PV","solar thermal"),IF(VLOOKUP(H386,'Cross-Page Data'!$D$4:$F$48,3,FALSE)="wind",VLOOKUP(G386,'Cross-Page Data'!$I$4:$J$19,2,FALSE),IF(VLOOKUP(H386,'Cross-Page Data'!$D$4:$F$48,3,FALSE)="hydro",VLOOKUP(G386,'Cross-Page Data'!$I$4:$J$19,2,FALSE),VLOOKUP(H386,'Cross-Page Data'!$D$4:$F$48,3,FALSE)))))</f>
        <v/>
      </c>
      <c r="M386" s="120">
        <f>IF(AND($P$2=FALSE,OR(F386="Commercial NAICS Cogen",F386="Industrial NAICS Cogen",F386="NAICS-22 Cogen")),FALSE,IF(AND($P$3=FALSE,OR(F386="Commercial NAICS Cogen",F386="Commercial NAICS Non-Cogen",F386="Industrial NAICS Cogen", F386="industrial NAICS non-Cogen")),FALSE, TRUE))</f>
        <v/>
      </c>
    </row>
    <row r="387">
      <c r="A387" s="129" t="n">
        <v>884</v>
      </c>
      <c r="B387" s="130" t="inlineStr">
        <is>
          <t>Will County</t>
        </is>
      </c>
      <c r="C387" s="130" t="inlineStr">
        <is>
          <t>Midwest Generations EME LLC</t>
        </is>
      </c>
      <c r="D387" s="129" t="n">
        <v>12384</v>
      </c>
      <c r="E387" s="130" t="inlineStr">
        <is>
          <t>IL</t>
        </is>
      </c>
      <c r="F387" s="130" t="inlineStr">
        <is>
          <t>NAICS-22 Non-Cogen</t>
        </is>
      </c>
      <c r="G387" s="130" t="inlineStr">
        <is>
          <t>ST</t>
        </is>
      </c>
      <c r="H387" s="130" t="inlineStr">
        <is>
          <t>SUB</t>
        </is>
      </c>
      <c r="I387" s="130" t="inlineStr">
        <is>
          <t>COL</t>
        </is>
      </c>
      <c r="J387" s="131" t="n">
        <v>304223.88</v>
      </c>
      <c r="K387" s="129" t="n">
        <v>2020</v>
      </c>
      <c r="L387" s="120">
        <f>IF(VLOOKUP(H387,'Cross-Page Data'!$D$4:$F$48,3,FALSE)="natural gas",VLOOKUP(G387,'Cross-Page Data'!$I$4:$J$19,2,FALSE),IF(VLOOKUP(H387,'Cross-Page Data'!$D$4:$F$48,3,FALSE)="solar",IF(G387="PV","solar PV","solar thermal"),IF(VLOOKUP(H387,'Cross-Page Data'!$D$4:$F$48,3,FALSE)="wind",VLOOKUP(G387,'Cross-Page Data'!$I$4:$J$19,2,FALSE),IF(VLOOKUP(H387,'Cross-Page Data'!$D$4:$F$48,3,FALSE)="hydro",VLOOKUP(G387,'Cross-Page Data'!$I$4:$J$19,2,FALSE),VLOOKUP(H387,'Cross-Page Data'!$D$4:$F$48,3,FALSE)))))</f>
        <v/>
      </c>
      <c r="M387" s="120">
        <f>IF(AND($P$2=FALSE,OR(F387="Commercial NAICS Cogen",F387="Industrial NAICS Cogen",F387="NAICS-22 Cogen")),FALSE,IF(AND($P$3=FALSE,OR(F387="Commercial NAICS Cogen",F387="Commercial NAICS Non-Cogen",F387="Industrial NAICS Cogen", F387="industrial NAICS non-Cogen")),FALSE, TRUE))</f>
        <v/>
      </c>
    </row>
    <row r="388">
      <c r="A388" s="129" t="n">
        <v>887</v>
      </c>
      <c r="B388" s="130" t="inlineStr">
        <is>
          <t>Joppa Steam</t>
        </is>
      </c>
      <c r="C388" s="130" t="inlineStr">
        <is>
          <t>Electric Energy Inc</t>
        </is>
      </c>
      <c r="D388" s="129" t="n">
        <v>5748</v>
      </c>
      <c r="E388" s="130" t="inlineStr">
        <is>
          <t>IL</t>
        </is>
      </c>
      <c r="F388" s="130" t="inlineStr">
        <is>
          <t>NAICS-22 Non-Cogen</t>
        </is>
      </c>
      <c r="G388" s="130" t="inlineStr">
        <is>
          <t>ST</t>
        </is>
      </c>
      <c r="H388" s="130" t="inlineStr">
        <is>
          <t>NG</t>
        </is>
      </c>
      <c r="I388" s="130" t="inlineStr">
        <is>
          <t>NG</t>
        </is>
      </c>
      <c r="J388" s="131" t="n">
        <v>563544.78</v>
      </c>
      <c r="K388" s="129" t="n">
        <v>2020</v>
      </c>
      <c r="L388" s="120">
        <f>IF(VLOOKUP(H388,'Cross-Page Data'!$D$4:$F$48,3,FALSE)="natural gas",VLOOKUP(G388,'Cross-Page Data'!$I$4:$J$19,2,FALSE),IF(VLOOKUP(H388,'Cross-Page Data'!$D$4:$F$48,3,FALSE)="solar",IF(G388="PV","solar PV","solar thermal"),IF(VLOOKUP(H388,'Cross-Page Data'!$D$4:$F$48,3,FALSE)="wind",VLOOKUP(G388,'Cross-Page Data'!$I$4:$J$19,2,FALSE),IF(VLOOKUP(H388,'Cross-Page Data'!$D$4:$F$48,3,FALSE)="hydro",VLOOKUP(G388,'Cross-Page Data'!$I$4:$J$19,2,FALSE),VLOOKUP(H388,'Cross-Page Data'!$D$4:$F$48,3,FALSE)))))</f>
        <v/>
      </c>
      <c r="M388" s="120">
        <f>IF(AND($P$2=FALSE,OR(F388="Commercial NAICS Cogen",F388="Industrial NAICS Cogen",F388="NAICS-22 Cogen")),FALSE,IF(AND($P$3=FALSE,OR(F388="Commercial NAICS Cogen",F388="Commercial NAICS Non-Cogen",F388="Industrial NAICS Cogen", F388="industrial NAICS non-Cogen")),FALSE, TRUE))</f>
        <v/>
      </c>
    </row>
    <row r="389">
      <c r="A389" s="129" t="n">
        <v>887</v>
      </c>
      <c r="B389" s="130" t="inlineStr">
        <is>
          <t>Joppa Steam</t>
        </is>
      </c>
      <c r="C389" s="130" t="inlineStr">
        <is>
          <t>Electric Energy Inc</t>
        </is>
      </c>
      <c r="D389" s="129" t="n">
        <v>5748</v>
      </c>
      <c r="E389" s="130" t="inlineStr">
        <is>
          <t>IL</t>
        </is>
      </c>
      <c r="F389" s="130" t="inlineStr">
        <is>
          <t>NAICS-22 Non-Cogen</t>
        </is>
      </c>
      <c r="G389" s="130" t="inlineStr">
        <is>
          <t>ST</t>
        </is>
      </c>
      <c r="H389" s="130" t="inlineStr">
        <is>
          <t>RC</t>
        </is>
      </c>
      <c r="I389" s="130" t="inlineStr">
        <is>
          <t>COL</t>
        </is>
      </c>
      <c r="J389" s="131" t="n">
        <v>3545500.2</v>
      </c>
      <c r="K389" s="129" t="n">
        <v>2020</v>
      </c>
      <c r="L389" s="120">
        <f>IF(VLOOKUP(H389,'Cross-Page Data'!$D$4:$F$48,3,FALSE)="natural gas",VLOOKUP(G389,'Cross-Page Data'!$I$4:$J$19,2,FALSE),IF(VLOOKUP(H389,'Cross-Page Data'!$D$4:$F$48,3,FALSE)="solar",IF(G389="PV","solar PV","solar thermal"),IF(VLOOKUP(H389,'Cross-Page Data'!$D$4:$F$48,3,FALSE)="wind",VLOOKUP(G389,'Cross-Page Data'!$I$4:$J$19,2,FALSE),IF(VLOOKUP(H389,'Cross-Page Data'!$D$4:$F$48,3,FALSE)="hydro",VLOOKUP(G389,'Cross-Page Data'!$I$4:$J$19,2,FALSE),VLOOKUP(H389,'Cross-Page Data'!$D$4:$F$48,3,FALSE)))))</f>
        <v/>
      </c>
      <c r="M389" s="120">
        <f>IF(AND($P$2=FALSE,OR(F389="Commercial NAICS Cogen",F389="Industrial NAICS Cogen",F389="NAICS-22 Cogen")),FALSE,IF(AND($P$3=FALSE,OR(F389="Commercial NAICS Cogen",F389="Commercial NAICS Non-Cogen",F389="Industrial NAICS Cogen", F389="industrial NAICS non-Cogen")),FALSE, TRUE))</f>
        <v/>
      </c>
    </row>
    <row r="390">
      <c r="A390" s="129" t="n">
        <v>887</v>
      </c>
      <c r="B390" s="130" t="inlineStr">
        <is>
          <t>Joppa Steam</t>
        </is>
      </c>
      <c r="C390" s="130" t="inlineStr">
        <is>
          <t>Electric Energy Inc</t>
        </is>
      </c>
      <c r="D390" s="129" t="n">
        <v>5748</v>
      </c>
      <c r="E390" s="130" t="inlineStr">
        <is>
          <t>IL</t>
        </is>
      </c>
      <c r="F390" s="130" t="inlineStr">
        <is>
          <t>NAICS-22 Non-Cogen</t>
        </is>
      </c>
      <c r="G390" s="130" t="inlineStr">
        <is>
          <t>ST</t>
        </is>
      </c>
      <c r="H390" s="130" t="inlineStr">
        <is>
          <t>SUB</t>
        </is>
      </c>
      <c r="I390" s="130" t="inlineStr">
        <is>
          <t>COL</t>
        </is>
      </c>
      <c r="J390" s="131" t="n">
        <v>0</v>
      </c>
      <c r="K390" s="129" t="n">
        <v>2020</v>
      </c>
      <c r="L390" s="120">
        <f>IF(VLOOKUP(H390,'Cross-Page Data'!$D$4:$F$48,3,FALSE)="natural gas",VLOOKUP(G390,'Cross-Page Data'!$I$4:$J$19,2,FALSE),IF(VLOOKUP(H390,'Cross-Page Data'!$D$4:$F$48,3,FALSE)="solar",IF(G390="PV","solar PV","solar thermal"),IF(VLOOKUP(H390,'Cross-Page Data'!$D$4:$F$48,3,FALSE)="wind",VLOOKUP(G390,'Cross-Page Data'!$I$4:$J$19,2,FALSE),IF(VLOOKUP(H390,'Cross-Page Data'!$D$4:$F$48,3,FALSE)="hydro",VLOOKUP(G390,'Cross-Page Data'!$I$4:$J$19,2,FALSE),VLOOKUP(H390,'Cross-Page Data'!$D$4:$F$48,3,FALSE)))))</f>
        <v/>
      </c>
      <c r="M390" s="120">
        <f>IF(AND($P$2=FALSE,OR(F390="Commercial NAICS Cogen",F390="Industrial NAICS Cogen",F390="NAICS-22 Cogen")),FALSE,IF(AND($P$3=FALSE,OR(F390="Commercial NAICS Cogen",F390="Commercial NAICS Non-Cogen",F390="Industrial NAICS Cogen", F390="industrial NAICS non-Cogen")),FALSE, TRUE))</f>
        <v/>
      </c>
    </row>
    <row r="391">
      <c r="A391" s="129" t="n">
        <v>889</v>
      </c>
      <c r="B391" s="130" t="inlineStr">
        <is>
          <t>Baldwin Energy Complex</t>
        </is>
      </c>
      <c r="C391" s="130" t="inlineStr">
        <is>
          <t>Dynegy Midwest Generation Inc</t>
        </is>
      </c>
      <c r="D391" s="129" t="n">
        <v>5517</v>
      </c>
      <c r="E391" s="130" t="inlineStr">
        <is>
          <t>IL</t>
        </is>
      </c>
      <c r="F391" s="130" t="inlineStr">
        <is>
          <t>NAICS-22 Non-Cogen</t>
        </is>
      </c>
      <c r="G391" s="130" t="inlineStr">
        <is>
          <t>ST</t>
        </is>
      </c>
      <c r="H391" s="130" t="inlineStr">
        <is>
          <t>DFO</t>
        </is>
      </c>
      <c r="I391" s="130" t="inlineStr">
        <is>
          <t>DFO</t>
        </is>
      </c>
      <c r="J391" s="131" t="n">
        <v>14823.953</v>
      </c>
      <c r="K391" s="129" t="n">
        <v>2020</v>
      </c>
      <c r="L391" s="120">
        <f>IF(VLOOKUP(H391,'Cross-Page Data'!$D$4:$F$48,3,FALSE)="natural gas",VLOOKUP(G391,'Cross-Page Data'!$I$4:$J$19,2,FALSE),IF(VLOOKUP(H391,'Cross-Page Data'!$D$4:$F$48,3,FALSE)="solar",IF(G391="PV","solar PV","solar thermal"),IF(VLOOKUP(H391,'Cross-Page Data'!$D$4:$F$48,3,FALSE)="wind",VLOOKUP(G391,'Cross-Page Data'!$I$4:$J$19,2,FALSE),IF(VLOOKUP(H391,'Cross-Page Data'!$D$4:$F$48,3,FALSE)="hydro",VLOOKUP(G391,'Cross-Page Data'!$I$4:$J$19,2,FALSE),VLOOKUP(H391,'Cross-Page Data'!$D$4:$F$48,3,FALSE)))))</f>
        <v/>
      </c>
      <c r="M391" s="120">
        <f>IF(AND($P$2=FALSE,OR(F391="Commercial NAICS Cogen",F391="Industrial NAICS Cogen",F391="NAICS-22 Cogen")),FALSE,IF(AND($P$3=FALSE,OR(F391="Commercial NAICS Cogen",F391="Commercial NAICS Non-Cogen",F391="Industrial NAICS Cogen", F391="industrial NAICS non-Cogen")),FALSE, TRUE))</f>
        <v/>
      </c>
    </row>
    <row r="392">
      <c r="A392" s="129" t="n">
        <v>889</v>
      </c>
      <c r="B392" s="130" t="inlineStr">
        <is>
          <t>Baldwin Energy Complex</t>
        </is>
      </c>
      <c r="C392" s="130" t="inlineStr">
        <is>
          <t>Dynegy Midwest Generation Inc</t>
        </is>
      </c>
      <c r="D392" s="129" t="n">
        <v>5517</v>
      </c>
      <c r="E392" s="130" t="inlineStr">
        <is>
          <t>IL</t>
        </is>
      </c>
      <c r="F392" s="130" t="inlineStr">
        <is>
          <t>NAICS-22 Non-Cogen</t>
        </is>
      </c>
      <c r="G392" s="130" t="inlineStr">
        <is>
          <t>ST</t>
        </is>
      </c>
      <c r="H392" s="130" t="inlineStr">
        <is>
          <t>OTH</t>
        </is>
      </c>
      <c r="I392" s="130" t="inlineStr">
        <is>
          <t>OTH</t>
        </is>
      </c>
      <c r="J392" s="131" t="n">
        <v>0</v>
      </c>
      <c r="K392" s="129" t="n">
        <v>2020</v>
      </c>
      <c r="L392" s="120">
        <f>IF(VLOOKUP(H392,'Cross-Page Data'!$D$4:$F$48,3,FALSE)="natural gas",VLOOKUP(G392,'Cross-Page Data'!$I$4:$J$19,2,FALSE),IF(VLOOKUP(H392,'Cross-Page Data'!$D$4:$F$48,3,FALSE)="solar",IF(G392="PV","solar PV","solar thermal"),IF(VLOOKUP(H392,'Cross-Page Data'!$D$4:$F$48,3,FALSE)="wind",VLOOKUP(G392,'Cross-Page Data'!$I$4:$J$19,2,FALSE),IF(VLOOKUP(H392,'Cross-Page Data'!$D$4:$F$48,3,FALSE)="hydro",VLOOKUP(G392,'Cross-Page Data'!$I$4:$J$19,2,FALSE),VLOOKUP(H392,'Cross-Page Data'!$D$4:$F$48,3,FALSE)))))</f>
        <v/>
      </c>
      <c r="M392" s="120">
        <f>IF(AND($P$2=FALSE,OR(F392="Commercial NAICS Cogen",F392="Industrial NAICS Cogen",F392="NAICS-22 Cogen")),FALSE,IF(AND($P$3=FALSE,OR(F392="Commercial NAICS Cogen",F392="Commercial NAICS Non-Cogen",F392="Industrial NAICS Cogen", F392="industrial NAICS non-Cogen")),FALSE, TRUE))</f>
        <v/>
      </c>
    </row>
    <row r="393">
      <c r="A393" s="129" t="n">
        <v>889</v>
      </c>
      <c r="B393" s="130" t="inlineStr">
        <is>
          <t>Baldwin Energy Complex</t>
        </is>
      </c>
      <c r="C393" s="130" t="inlineStr">
        <is>
          <t>Dynegy Midwest Generation Inc</t>
        </is>
      </c>
      <c r="D393" s="129" t="n">
        <v>5517</v>
      </c>
      <c r="E393" s="130" t="inlineStr">
        <is>
          <t>IL</t>
        </is>
      </c>
      <c r="F393" s="130" t="inlineStr">
        <is>
          <t>NAICS-22 Non-Cogen</t>
        </is>
      </c>
      <c r="G393" s="130" t="inlineStr">
        <is>
          <t>ST</t>
        </is>
      </c>
      <c r="H393" s="130" t="inlineStr">
        <is>
          <t>RC</t>
        </is>
      </c>
      <c r="I393" s="130" t="inlineStr">
        <is>
          <t>COL</t>
        </is>
      </c>
      <c r="J393" s="131" t="n">
        <v>4045913</v>
      </c>
      <c r="K393" s="129" t="n">
        <v>2020</v>
      </c>
      <c r="L393" s="120">
        <f>IF(VLOOKUP(H393,'Cross-Page Data'!$D$4:$F$48,3,FALSE)="natural gas",VLOOKUP(G393,'Cross-Page Data'!$I$4:$J$19,2,FALSE),IF(VLOOKUP(H393,'Cross-Page Data'!$D$4:$F$48,3,FALSE)="solar",IF(G393="PV","solar PV","solar thermal"),IF(VLOOKUP(H393,'Cross-Page Data'!$D$4:$F$48,3,FALSE)="wind",VLOOKUP(G393,'Cross-Page Data'!$I$4:$J$19,2,FALSE),IF(VLOOKUP(H393,'Cross-Page Data'!$D$4:$F$48,3,FALSE)="hydro",VLOOKUP(G393,'Cross-Page Data'!$I$4:$J$19,2,FALSE),VLOOKUP(H393,'Cross-Page Data'!$D$4:$F$48,3,FALSE)))))</f>
        <v/>
      </c>
      <c r="M393" s="120">
        <f>IF(AND($P$2=FALSE,OR(F393="Commercial NAICS Cogen",F393="Industrial NAICS Cogen",F393="NAICS-22 Cogen")),FALSE,IF(AND($P$3=FALSE,OR(F393="Commercial NAICS Cogen",F393="Commercial NAICS Non-Cogen",F393="Industrial NAICS Cogen", F393="industrial NAICS non-Cogen")),FALSE, TRUE))</f>
        <v/>
      </c>
    </row>
    <row r="394">
      <c r="A394" s="129" t="n">
        <v>889</v>
      </c>
      <c r="B394" s="130" t="inlineStr">
        <is>
          <t>Baldwin Energy Complex</t>
        </is>
      </c>
      <c r="C394" s="130" t="inlineStr">
        <is>
          <t>Dynegy Midwest Generation Inc</t>
        </is>
      </c>
      <c r="D394" s="129" t="n">
        <v>5517</v>
      </c>
      <c r="E394" s="130" t="inlineStr">
        <is>
          <t>IL</t>
        </is>
      </c>
      <c r="F394" s="130" t="inlineStr">
        <is>
          <t>NAICS-22 Non-Cogen</t>
        </is>
      </c>
      <c r="G394" s="130" t="inlineStr">
        <is>
          <t>ST</t>
        </is>
      </c>
      <c r="H394" s="130" t="inlineStr">
        <is>
          <t>SUB</t>
        </is>
      </c>
      <c r="I394" s="130" t="inlineStr">
        <is>
          <t>COL</t>
        </is>
      </c>
      <c r="J394" s="131" t="n">
        <v>0</v>
      </c>
      <c r="K394" s="129" t="n">
        <v>2020</v>
      </c>
      <c r="L394" s="120">
        <f>IF(VLOOKUP(H394,'Cross-Page Data'!$D$4:$F$48,3,FALSE)="natural gas",VLOOKUP(G394,'Cross-Page Data'!$I$4:$J$19,2,FALSE),IF(VLOOKUP(H394,'Cross-Page Data'!$D$4:$F$48,3,FALSE)="solar",IF(G394="PV","solar PV","solar thermal"),IF(VLOOKUP(H394,'Cross-Page Data'!$D$4:$F$48,3,FALSE)="wind",VLOOKUP(G394,'Cross-Page Data'!$I$4:$J$19,2,FALSE),IF(VLOOKUP(H394,'Cross-Page Data'!$D$4:$F$48,3,FALSE)="hydro",VLOOKUP(G394,'Cross-Page Data'!$I$4:$J$19,2,FALSE),VLOOKUP(H394,'Cross-Page Data'!$D$4:$F$48,3,FALSE)))))</f>
        <v/>
      </c>
      <c r="M394" s="120">
        <f>IF(AND($P$2=FALSE,OR(F394="Commercial NAICS Cogen",F394="Industrial NAICS Cogen",F394="NAICS-22 Cogen")),FALSE,IF(AND($P$3=FALSE,OR(F394="Commercial NAICS Cogen",F394="Commercial NAICS Non-Cogen",F394="Industrial NAICS Cogen", F394="industrial NAICS non-Cogen")),FALSE, TRUE))</f>
        <v/>
      </c>
    </row>
    <row r="395">
      <c r="A395" s="129" t="n">
        <v>944</v>
      </c>
      <c r="B395" s="130" t="inlineStr">
        <is>
          <t>Geneseo</t>
        </is>
      </c>
      <c r="C395" s="130" t="inlineStr">
        <is>
          <t>City of Geneseo - (IL)</t>
        </is>
      </c>
      <c r="D395" s="129" t="n">
        <v>7095</v>
      </c>
      <c r="E395" s="130" t="inlineStr">
        <is>
          <t>IL</t>
        </is>
      </c>
      <c r="F395" s="130" t="inlineStr">
        <is>
          <t>Electric Utility</t>
        </is>
      </c>
      <c r="G395" s="130" t="inlineStr">
        <is>
          <t>IC</t>
        </is>
      </c>
      <c r="H395" s="130" t="inlineStr">
        <is>
          <t>DFO</t>
        </is>
      </c>
      <c r="I395" s="130" t="inlineStr">
        <is>
          <t>DFO</t>
        </is>
      </c>
      <c r="J395" s="131" t="n">
        <v>-257.419</v>
      </c>
      <c r="K395" s="129" t="n">
        <v>2020</v>
      </c>
      <c r="L395" s="120">
        <f>IF(VLOOKUP(H395,'Cross-Page Data'!$D$4:$F$48,3,FALSE)="natural gas",VLOOKUP(G395,'Cross-Page Data'!$I$4:$J$19,2,FALSE),IF(VLOOKUP(H395,'Cross-Page Data'!$D$4:$F$48,3,FALSE)="solar",IF(G395="PV","solar PV","solar thermal"),IF(VLOOKUP(H395,'Cross-Page Data'!$D$4:$F$48,3,FALSE)="wind",VLOOKUP(G395,'Cross-Page Data'!$I$4:$J$19,2,FALSE),IF(VLOOKUP(H395,'Cross-Page Data'!$D$4:$F$48,3,FALSE)="hydro",VLOOKUP(G395,'Cross-Page Data'!$I$4:$J$19,2,FALSE),VLOOKUP(H395,'Cross-Page Data'!$D$4:$F$48,3,FALSE)))))</f>
        <v/>
      </c>
      <c r="M395" s="120">
        <f>IF(AND($P$2=FALSE,OR(F395="Commercial NAICS Cogen",F395="Industrial NAICS Cogen",F395="NAICS-22 Cogen")),FALSE,IF(AND($P$3=FALSE,OR(F395="Commercial NAICS Cogen",F395="Commercial NAICS Non-Cogen",F395="Industrial NAICS Cogen", F395="industrial NAICS non-Cogen")),FALSE, TRUE))</f>
        <v/>
      </c>
    </row>
    <row r="396">
      <c r="A396" s="129" t="n">
        <v>944</v>
      </c>
      <c r="B396" s="130" t="inlineStr">
        <is>
          <t>Geneseo</t>
        </is>
      </c>
      <c r="C396" s="130" t="inlineStr">
        <is>
          <t>City of Geneseo - (IL)</t>
        </is>
      </c>
      <c r="D396" s="129" t="n">
        <v>7095</v>
      </c>
      <c r="E396" s="130" t="inlineStr">
        <is>
          <t>IL</t>
        </is>
      </c>
      <c r="F396" s="130" t="inlineStr">
        <is>
          <t>Electric Utility</t>
        </is>
      </c>
      <c r="G396" s="130" t="inlineStr">
        <is>
          <t>IC</t>
        </is>
      </c>
      <c r="H396" s="130" t="inlineStr">
        <is>
          <t>NG</t>
        </is>
      </c>
      <c r="I396" s="130" t="inlineStr">
        <is>
          <t>NG</t>
        </is>
      </c>
      <c r="J396" s="131" t="n">
        <v>-3.581</v>
      </c>
      <c r="K396" s="129" t="n">
        <v>2020</v>
      </c>
      <c r="L396" s="120">
        <f>IF(VLOOKUP(H396,'Cross-Page Data'!$D$4:$F$48,3,FALSE)="natural gas",VLOOKUP(G396,'Cross-Page Data'!$I$4:$J$19,2,FALSE),IF(VLOOKUP(H396,'Cross-Page Data'!$D$4:$F$48,3,FALSE)="solar",IF(G396="PV","solar PV","solar thermal"),IF(VLOOKUP(H396,'Cross-Page Data'!$D$4:$F$48,3,FALSE)="wind",VLOOKUP(G396,'Cross-Page Data'!$I$4:$J$19,2,FALSE),IF(VLOOKUP(H396,'Cross-Page Data'!$D$4:$F$48,3,FALSE)="hydro",VLOOKUP(G396,'Cross-Page Data'!$I$4:$J$19,2,FALSE),VLOOKUP(H396,'Cross-Page Data'!$D$4:$F$48,3,FALSE)))))</f>
        <v/>
      </c>
      <c r="M396" s="120">
        <f>IF(AND($P$2=FALSE,OR(F396="Commercial NAICS Cogen",F396="Industrial NAICS Cogen",F396="NAICS-22 Cogen")),FALSE,IF(AND($P$3=FALSE,OR(F396="Commercial NAICS Cogen",F396="Commercial NAICS Non-Cogen",F396="Industrial NAICS Cogen", F396="industrial NAICS non-Cogen")),FALSE, TRUE))</f>
        <v/>
      </c>
    </row>
    <row r="397">
      <c r="A397" s="129" t="n">
        <v>944</v>
      </c>
      <c r="B397" s="130" t="inlineStr">
        <is>
          <t>Geneseo</t>
        </is>
      </c>
      <c r="C397" s="130" t="inlineStr">
        <is>
          <t>City of Geneseo - (IL)</t>
        </is>
      </c>
      <c r="D397" s="129" t="n">
        <v>7095</v>
      </c>
      <c r="E397" s="130" t="inlineStr">
        <is>
          <t>IL</t>
        </is>
      </c>
      <c r="F397" s="130" t="inlineStr">
        <is>
          <t>Electric Utility</t>
        </is>
      </c>
      <c r="G397" s="130" t="inlineStr">
        <is>
          <t>PV</t>
        </is>
      </c>
      <c r="H397" s="130" t="inlineStr">
        <is>
          <t>SUN</t>
        </is>
      </c>
      <c r="I397" s="130" t="inlineStr">
        <is>
          <t>SUN</t>
        </is>
      </c>
      <c r="J397" s="131" t="n">
        <v>1647</v>
      </c>
      <c r="K397" s="129" t="n">
        <v>2020</v>
      </c>
      <c r="L397" s="120">
        <f>IF(VLOOKUP(H397,'Cross-Page Data'!$D$4:$F$48,3,FALSE)="natural gas",VLOOKUP(G397,'Cross-Page Data'!$I$4:$J$19,2,FALSE),IF(VLOOKUP(H397,'Cross-Page Data'!$D$4:$F$48,3,FALSE)="solar",IF(G397="PV","solar PV","solar thermal"),IF(VLOOKUP(H397,'Cross-Page Data'!$D$4:$F$48,3,FALSE)="wind",VLOOKUP(G397,'Cross-Page Data'!$I$4:$J$19,2,FALSE),IF(VLOOKUP(H397,'Cross-Page Data'!$D$4:$F$48,3,FALSE)="hydro",VLOOKUP(G397,'Cross-Page Data'!$I$4:$J$19,2,FALSE),VLOOKUP(H397,'Cross-Page Data'!$D$4:$F$48,3,FALSE)))))</f>
        <v/>
      </c>
      <c r="M397" s="120">
        <f>IF(AND($P$2=FALSE,OR(F397="Commercial NAICS Cogen",F397="Industrial NAICS Cogen",F397="NAICS-22 Cogen")),FALSE,IF(AND($P$3=FALSE,OR(F397="Commercial NAICS Cogen",F397="Commercial NAICS Non-Cogen",F397="Industrial NAICS Cogen", F397="industrial NAICS non-Cogen")),FALSE, TRUE))</f>
        <v/>
      </c>
    </row>
    <row r="398">
      <c r="A398" s="129" t="n">
        <v>944</v>
      </c>
      <c r="B398" s="130" t="inlineStr">
        <is>
          <t>Geneseo</t>
        </is>
      </c>
      <c r="C398" s="130" t="inlineStr">
        <is>
          <t>City of Geneseo - (IL)</t>
        </is>
      </c>
      <c r="D398" s="129" t="n">
        <v>7095</v>
      </c>
      <c r="E398" s="130" t="inlineStr">
        <is>
          <t>IL</t>
        </is>
      </c>
      <c r="F398" s="130" t="inlineStr">
        <is>
          <t>Electric Utility</t>
        </is>
      </c>
      <c r="G398" s="130" t="inlineStr">
        <is>
          <t>WT</t>
        </is>
      </c>
      <c r="H398" s="130" t="inlineStr">
        <is>
          <t>WND</t>
        </is>
      </c>
      <c r="I398" s="130" t="inlineStr">
        <is>
          <t>WND</t>
        </is>
      </c>
      <c r="J398" s="131" t="n">
        <v>5855</v>
      </c>
      <c r="K398" s="129" t="n">
        <v>2020</v>
      </c>
      <c r="L398" s="120">
        <f>IF(VLOOKUP(H398,'Cross-Page Data'!$D$4:$F$48,3,FALSE)="natural gas",VLOOKUP(G398,'Cross-Page Data'!$I$4:$J$19,2,FALSE),IF(VLOOKUP(H398,'Cross-Page Data'!$D$4:$F$48,3,FALSE)="solar",IF(G398="PV","solar PV","solar thermal"),IF(VLOOKUP(H398,'Cross-Page Data'!$D$4:$F$48,3,FALSE)="wind",VLOOKUP(G398,'Cross-Page Data'!$I$4:$J$19,2,FALSE),IF(VLOOKUP(H398,'Cross-Page Data'!$D$4:$F$48,3,FALSE)="hydro",VLOOKUP(G398,'Cross-Page Data'!$I$4:$J$19,2,FALSE),VLOOKUP(H398,'Cross-Page Data'!$D$4:$F$48,3,FALSE)))))</f>
        <v/>
      </c>
      <c r="M398" s="120">
        <f>IF(AND($P$2=FALSE,OR(F398="Commercial NAICS Cogen",F398="Industrial NAICS Cogen",F398="NAICS-22 Cogen")),FALSE,IF(AND($P$3=FALSE,OR(F398="Commercial NAICS Cogen",F398="Commercial NAICS Non-Cogen",F398="Industrial NAICS Cogen", F398="industrial NAICS non-Cogen")),FALSE, TRUE))</f>
        <v/>
      </c>
    </row>
    <row r="399">
      <c r="A399" s="129" t="n">
        <v>955</v>
      </c>
      <c r="B399" s="130" t="inlineStr">
        <is>
          <t>Peru (IL)</t>
        </is>
      </c>
      <c r="C399" s="130" t="inlineStr">
        <is>
          <t>City of Peru - (IL)</t>
        </is>
      </c>
      <c r="D399" s="129" t="n">
        <v>14840</v>
      </c>
      <c r="E399" s="130" t="inlineStr">
        <is>
          <t>IL</t>
        </is>
      </c>
      <c r="F399" s="130" t="inlineStr">
        <is>
          <t>Electric Utility</t>
        </is>
      </c>
      <c r="G399" s="130" t="inlineStr">
        <is>
          <t>GT</t>
        </is>
      </c>
      <c r="H399" s="130" t="inlineStr">
        <is>
          <t>JF</t>
        </is>
      </c>
      <c r="I399" s="130" t="inlineStr">
        <is>
          <t>WOO</t>
        </is>
      </c>
      <c r="J399" s="131" t="n">
        <v>32</v>
      </c>
      <c r="K399" s="129" t="n">
        <v>2020</v>
      </c>
      <c r="L399" s="120">
        <f>IF(VLOOKUP(H399,'Cross-Page Data'!$D$4:$F$48,3,FALSE)="natural gas",VLOOKUP(G399,'Cross-Page Data'!$I$4:$J$19,2,FALSE),IF(VLOOKUP(H399,'Cross-Page Data'!$D$4:$F$48,3,FALSE)="solar",IF(G399="PV","solar PV","solar thermal"),IF(VLOOKUP(H399,'Cross-Page Data'!$D$4:$F$48,3,FALSE)="wind",VLOOKUP(G399,'Cross-Page Data'!$I$4:$J$19,2,FALSE),IF(VLOOKUP(H399,'Cross-Page Data'!$D$4:$F$48,3,FALSE)="hydro",VLOOKUP(G399,'Cross-Page Data'!$I$4:$J$19,2,FALSE),VLOOKUP(H399,'Cross-Page Data'!$D$4:$F$48,3,FALSE)))))</f>
        <v/>
      </c>
      <c r="M399" s="120">
        <f>IF(AND($P$2=FALSE,OR(F399="Commercial NAICS Cogen",F399="Industrial NAICS Cogen",F399="NAICS-22 Cogen")),FALSE,IF(AND($P$3=FALSE,OR(F399="Commercial NAICS Cogen",F399="Commercial NAICS Non-Cogen",F399="Industrial NAICS Cogen", F399="industrial NAICS non-Cogen")),FALSE, TRUE))</f>
        <v/>
      </c>
    </row>
    <row r="400">
      <c r="A400" s="129" t="n">
        <v>955</v>
      </c>
      <c r="B400" s="130" t="inlineStr">
        <is>
          <t>Peru (IL)</t>
        </is>
      </c>
      <c r="C400" s="130" t="inlineStr">
        <is>
          <t>City of Peru - (IL)</t>
        </is>
      </c>
      <c r="D400" s="129" t="n">
        <v>14840</v>
      </c>
      <c r="E400" s="130" t="inlineStr">
        <is>
          <t>IL</t>
        </is>
      </c>
      <c r="F400" s="130" t="inlineStr">
        <is>
          <t>Electric Utility</t>
        </is>
      </c>
      <c r="G400" s="130" t="inlineStr">
        <is>
          <t>HY</t>
        </is>
      </c>
      <c r="H400" s="130" t="inlineStr">
        <is>
          <t>WAT</t>
        </is>
      </c>
      <c r="I400" s="130" t="inlineStr">
        <is>
          <t>HYC</t>
        </is>
      </c>
      <c r="J400" s="131" t="n">
        <v>36625</v>
      </c>
      <c r="K400" s="129" t="n">
        <v>2020</v>
      </c>
      <c r="L400" s="120">
        <f>IF(VLOOKUP(H400,'Cross-Page Data'!$D$4:$F$48,3,FALSE)="natural gas",VLOOKUP(G400,'Cross-Page Data'!$I$4:$J$19,2,FALSE),IF(VLOOKUP(H400,'Cross-Page Data'!$D$4:$F$48,3,FALSE)="solar",IF(G400="PV","solar PV","solar thermal"),IF(VLOOKUP(H400,'Cross-Page Data'!$D$4:$F$48,3,FALSE)="wind",VLOOKUP(G400,'Cross-Page Data'!$I$4:$J$19,2,FALSE),IF(VLOOKUP(H400,'Cross-Page Data'!$D$4:$F$48,3,FALSE)="hydro",VLOOKUP(G400,'Cross-Page Data'!$I$4:$J$19,2,FALSE),VLOOKUP(H400,'Cross-Page Data'!$D$4:$F$48,3,FALSE)))))</f>
        <v/>
      </c>
      <c r="M400" s="120">
        <f>IF(AND($P$2=FALSE,OR(F400="Commercial NAICS Cogen",F400="Industrial NAICS Cogen",F400="NAICS-22 Cogen")),FALSE,IF(AND($P$3=FALSE,OR(F400="Commercial NAICS Cogen",F400="Commercial NAICS Non-Cogen",F400="Industrial NAICS Cogen", F400="industrial NAICS non-Cogen")),FALSE, TRUE))</f>
        <v/>
      </c>
    </row>
    <row r="401">
      <c r="A401" s="129" t="n">
        <v>955</v>
      </c>
      <c r="B401" s="130" t="inlineStr">
        <is>
          <t>Peru (IL)</t>
        </is>
      </c>
      <c r="C401" s="130" t="inlineStr">
        <is>
          <t>City of Peru - (IL)</t>
        </is>
      </c>
      <c r="D401" s="129" t="n">
        <v>14840</v>
      </c>
      <c r="E401" s="130" t="inlineStr">
        <is>
          <t>IL</t>
        </is>
      </c>
      <c r="F401" s="130" t="inlineStr">
        <is>
          <t>Electric Utility</t>
        </is>
      </c>
      <c r="G401" s="130" t="inlineStr">
        <is>
          <t>IC</t>
        </is>
      </c>
      <c r="H401" s="130" t="inlineStr">
        <is>
          <t>DFO</t>
        </is>
      </c>
      <c r="I401" s="130" t="inlineStr">
        <is>
          <t>DFO</t>
        </is>
      </c>
      <c r="J401" s="131" t="n">
        <v>123</v>
      </c>
      <c r="K401" s="129" t="n">
        <v>2020</v>
      </c>
      <c r="L401" s="120">
        <f>IF(VLOOKUP(H401,'Cross-Page Data'!$D$4:$F$48,3,FALSE)="natural gas",VLOOKUP(G401,'Cross-Page Data'!$I$4:$J$19,2,FALSE),IF(VLOOKUP(H401,'Cross-Page Data'!$D$4:$F$48,3,FALSE)="solar",IF(G401="PV","solar PV","solar thermal"),IF(VLOOKUP(H401,'Cross-Page Data'!$D$4:$F$48,3,FALSE)="wind",VLOOKUP(G401,'Cross-Page Data'!$I$4:$J$19,2,FALSE),IF(VLOOKUP(H401,'Cross-Page Data'!$D$4:$F$48,3,FALSE)="hydro",VLOOKUP(G401,'Cross-Page Data'!$I$4:$J$19,2,FALSE),VLOOKUP(H401,'Cross-Page Data'!$D$4:$F$48,3,FALSE)))))</f>
        <v/>
      </c>
      <c r="M401" s="120">
        <f>IF(AND($P$2=FALSE,OR(F401="Commercial NAICS Cogen",F401="Industrial NAICS Cogen",F401="NAICS-22 Cogen")),FALSE,IF(AND($P$3=FALSE,OR(F401="Commercial NAICS Cogen",F401="Commercial NAICS Non-Cogen",F401="Industrial NAICS Cogen", F401="industrial NAICS non-Cogen")),FALSE, TRUE))</f>
        <v/>
      </c>
    </row>
    <row r="402">
      <c r="A402" s="129" t="n">
        <v>958</v>
      </c>
      <c r="B402" s="130" t="inlineStr">
        <is>
          <t>Rantoul</t>
        </is>
      </c>
      <c r="C402" s="130" t="inlineStr">
        <is>
          <t>Village of Rantoul - (IL)</t>
        </is>
      </c>
      <c r="D402" s="129" t="n">
        <v>15686</v>
      </c>
      <c r="E402" s="130" t="inlineStr">
        <is>
          <t>IL</t>
        </is>
      </c>
      <c r="F402" s="130" t="inlineStr">
        <is>
          <t>Electric Utility</t>
        </is>
      </c>
      <c r="G402" s="130" t="inlineStr">
        <is>
          <t>IC</t>
        </is>
      </c>
      <c r="H402" s="130" t="inlineStr">
        <is>
          <t>DFO</t>
        </is>
      </c>
      <c r="I402" s="130" t="inlineStr">
        <is>
          <t>DFO</t>
        </is>
      </c>
      <c r="J402" s="131" t="n">
        <v>173</v>
      </c>
      <c r="K402" s="129" t="n">
        <v>2020</v>
      </c>
      <c r="L402" s="120">
        <f>IF(VLOOKUP(H402,'Cross-Page Data'!$D$4:$F$48,3,FALSE)="natural gas",VLOOKUP(G402,'Cross-Page Data'!$I$4:$J$19,2,FALSE),IF(VLOOKUP(H402,'Cross-Page Data'!$D$4:$F$48,3,FALSE)="solar",IF(G402="PV","solar PV","solar thermal"),IF(VLOOKUP(H402,'Cross-Page Data'!$D$4:$F$48,3,FALSE)="wind",VLOOKUP(G402,'Cross-Page Data'!$I$4:$J$19,2,FALSE),IF(VLOOKUP(H402,'Cross-Page Data'!$D$4:$F$48,3,FALSE)="hydro",VLOOKUP(G402,'Cross-Page Data'!$I$4:$J$19,2,FALSE),VLOOKUP(H402,'Cross-Page Data'!$D$4:$F$48,3,FALSE)))))</f>
        <v/>
      </c>
      <c r="M402" s="120">
        <f>IF(AND($P$2=FALSE,OR(F402="Commercial NAICS Cogen",F402="Industrial NAICS Cogen",F402="NAICS-22 Cogen")),FALSE,IF(AND($P$3=FALSE,OR(F402="Commercial NAICS Cogen",F402="Commercial NAICS Non-Cogen",F402="Industrial NAICS Cogen", F402="industrial NAICS non-Cogen")),FALSE, TRUE))</f>
        <v/>
      </c>
    </row>
    <row r="403">
      <c r="A403" s="129" t="n">
        <v>958</v>
      </c>
      <c r="B403" s="130" t="inlineStr">
        <is>
          <t>Rantoul</t>
        </is>
      </c>
      <c r="C403" s="130" t="inlineStr">
        <is>
          <t>Village of Rantoul - (IL)</t>
        </is>
      </c>
      <c r="D403" s="129" t="n">
        <v>15686</v>
      </c>
      <c r="E403" s="130" t="inlineStr">
        <is>
          <t>IL</t>
        </is>
      </c>
      <c r="F403" s="130" t="inlineStr">
        <is>
          <t>Electric Utility</t>
        </is>
      </c>
      <c r="G403" s="130" t="inlineStr">
        <is>
          <t>IC</t>
        </is>
      </c>
      <c r="H403" s="130" t="inlineStr">
        <is>
          <t>NG</t>
        </is>
      </c>
      <c r="I403" s="130" t="inlineStr">
        <is>
          <t>NG</t>
        </is>
      </c>
      <c r="J403" s="131" t="n">
        <v>0</v>
      </c>
      <c r="K403" s="129" t="n">
        <v>2020</v>
      </c>
      <c r="L403" s="120">
        <f>IF(VLOOKUP(H403,'Cross-Page Data'!$D$4:$F$48,3,FALSE)="natural gas",VLOOKUP(G403,'Cross-Page Data'!$I$4:$J$19,2,FALSE),IF(VLOOKUP(H403,'Cross-Page Data'!$D$4:$F$48,3,FALSE)="solar",IF(G403="PV","solar PV","solar thermal"),IF(VLOOKUP(H403,'Cross-Page Data'!$D$4:$F$48,3,FALSE)="wind",VLOOKUP(G403,'Cross-Page Data'!$I$4:$J$19,2,FALSE),IF(VLOOKUP(H403,'Cross-Page Data'!$D$4:$F$48,3,FALSE)="hydro",VLOOKUP(G403,'Cross-Page Data'!$I$4:$J$19,2,FALSE),VLOOKUP(H403,'Cross-Page Data'!$D$4:$F$48,3,FALSE)))))</f>
        <v/>
      </c>
      <c r="M403" s="120">
        <f>IF(AND($P$2=FALSE,OR(F403="Commercial NAICS Cogen",F403="Industrial NAICS Cogen",F403="NAICS-22 Cogen")),FALSE,IF(AND($P$3=FALSE,OR(F403="Commercial NAICS Cogen",F403="Commercial NAICS Non-Cogen",F403="Industrial NAICS Cogen", F403="industrial NAICS non-Cogen")),FALSE, TRUE))</f>
        <v/>
      </c>
    </row>
    <row r="404">
      <c r="A404" s="129" t="n">
        <v>960</v>
      </c>
      <c r="B404" s="130" t="inlineStr">
        <is>
          <t>North Ninth Street</t>
        </is>
      </c>
      <c r="C404" s="130" t="inlineStr">
        <is>
          <t>Rochelle Municipal Utilities</t>
        </is>
      </c>
      <c r="D404" s="129" t="n">
        <v>16179</v>
      </c>
      <c r="E404" s="130" t="inlineStr">
        <is>
          <t>IL</t>
        </is>
      </c>
      <c r="F404" s="130" t="inlineStr">
        <is>
          <t>Electric Utility</t>
        </is>
      </c>
      <c r="G404" s="130" t="inlineStr">
        <is>
          <t>IC</t>
        </is>
      </c>
      <c r="H404" s="130" t="inlineStr">
        <is>
          <t>DFO</t>
        </is>
      </c>
      <c r="I404" s="130" t="inlineStr">
        <is>
          <t>DFO</t>
        </is>
      </c>
      <c r="J404" s="131" t="n">
        <v>318.027</v>
      </c>
      <c r="K404" s="129" t="n">
        <v>2020</v>
      </c>
      <c r="L404" s="120">
        <f>IF(VLOOKUP(H404,'Cross-Page Data'!$D$4:$F$48,3,FALSE)="natural gas",VLOOKUP(G404,'Cross-Page Data'!$I$4:$J$19,2,FALSE),IF(VLOOKUP(H404,'Cross-Page Data'!$D$4:$F$48,3,FALSE)="solar",IF(G404="PV","solar PV","solar thermal"),IF(VLOOKUP(H404,'Cross-Page Data'!$D$4:$F$48,3,FALSE)="wind",VLOOKUP(G404,'Cross-Page Data'!$I$4:$J$19,2,FALSE),IF(VLOOKUP(H404,'Cross-Page Data'!$D$4:$F$48,3,FALSE)="hydro",VLOOKUP(G404,'Cross-Page Data'!$I$4:$J$19,2,FALSE),VLOOKUP(H404,'Cross-Page Data'!$D$4:$F$48,3,FALSE)))))</f>
        <v/>
      </c>
      <c r="M404" s="120">
        <f>IF(AND($P$2=FALSE,OR(F404="Commercial NAICS Cogen",F404="Industrial NAICS Cogen",F404="NAICS-22 Cogen")),FALSE,IF(AND($P$3=FALSE,OR(F404="Commercial NAICS Cogen",F404="Commercial NAICS Non-Cogen",F404="Industrial NAICS Cogen", F404="industrial NAICS non-Cogen")),FALSE, TRUE))</f>
        <v/>
      </c>
    </row>
    <row r="405">
      <c r="A405" s="129" t="n">
        <v>960</v>
      </c>
      <c r="B405" s="130" t="inlineStr">
        <is>
          <t>North Ninth Street</t>
        </is>
      </c>
      <c r="C405" s="130" t="inlineStr">
        <is>
          <t>Rochelle Municipal Utilities</t>
        </is>
      </c>
      <c r="D405" s="129" t="n">
        <v>16179</v>
      </c>
      <c r="E405" s="130" t="inlineStr">
        <is>
          <t>IL</t>
        </is>
      </c>
      <c r="F405" s="130" t="inlineStr">
        <is>
          <t>Electric Utility</t>
        </is>
      </c>
      <c r="G405" s="130" t="inlineStr">
        <is>
          <t>IC</t>
        </is>
      </c>
      <c r="H405" s="130" t="inlineStr">
        <is>
          <t>NG</t>
        </is>
      </c>
      <c r="I405" s="130" t="inlineStr">
        <is>
          <t>NG</t>
        </is>
      </c>
      <c r="J405" s="131" t="n">
        <v>2202.973</v>
      </c>
      <c r="K405" s="129" t="n">
        <v>2020</v>
      </c>
      <c r="L405" s="120">
        <f>IF(VLOOKUP(H405,'Cross-Page Data'!$D$4:$F$48,3,FALSE)="natural gas",VLOOKUP(G405,'Cross-Page Data'!$I$4:$J$19,2,FALSE),IF(VLOOKUP(H405,'Cross-Page Data'!$D$4:$F$48,3,FALSE)="solar",IF(G405="PV","solar PV","solar thermal"),IF(VLOOKUP(H405,'Cross-Page Data'!$D$4:$F$48,3,FALSE)="wind",VLOOKUP(G405,'Cross-Page Data'!$I$4:$J$19,2,FALSE),IF(VLOOKUP(H405,'Cross-Page Data'!$D$4:$F$48,3,FALSE)="hydro",VLOOKUP(G405,'Cross-Page Data'!$I$4:$J$19,2,FALSE),VLOOKUP(H405,'Cross-Page Data'!$D$4:$F$48,3,FALSE)))))</f>
        <v/>
      </c>
      <c r="M405" s="120">
        <f>IF(AND($P$2=FALSE,OR(F405="Commercial NAICS Cogen",F405="Industrial NAICS Cogen",F405="NAICS-22 Cogen")),FALSE,IF(AND($P$3=FALSE,OR(F405="Commercial NAICS Cogen",F405="Commercial NAICS Non-Cogen",F405="Industrial NAICS Cogen", F405="industrial NAICS non-Cogen")),FALSE, TRUE))</f>
        <v/>
      </c>
    </row>
    <row r="406">
      <c r="A406" s="129" t="n">
        <v>960</v>
      </c>
      <c r="B406" s="130" t="inlineStr">
        <is>
          <t>North Ninth Street</t>
        </is>
      </c>
      <c r="C406" s="130" t="inlineStr">
        <is>
          <t>Rochelle Municipal Utilities</t>
        </is>
      </c>
      <c r="D406" s="129" t="n">
        <v>16179</v>
      </c>
      <c r="E406" s="130" t="inlineStr">
        <is>
          <t>IL</t>
        </is>
      </c>
      <c r="F406" s="130" t="inlineStr">
        <is>
          <t>Electric Utility</t>
        </is>
      </c>
      <c r="G406" s="130" t="inlineStr">
        <is>
          <t>PV</t>
        </is>
      </c>
      <c r="H406" s="130" t="inlineStr">
        <is>
          <t>SUN</t>
        </is>
      </c>
      <c r="I406" s="130" t="inlineStr">
        <is>
          <t>SUN</t>
        </is>
      </c>
      <c r="J406" s="131" t="n">
        <v>324</v>
      </c>
      <c r="K406" s="129" t="n">
        <v>2020</v>
      </c>
      <c r="L406" s="120">
        <f>IF(VLOOKUP(H406,'Cross-Page Data'!$D$4:$F$48,3,FALSE)="natural gas",VLOOKUP(G406,'Cross-Page Data'!$I$4:$J$19,2,FALSE),IF(VLOOKUP(H406,'Cross-Page Data'!$D$4:$F$48,3,FALSE)="solar",IF(G406="PV","solar PV","solar thermal"),IF(VLOOKUP(H406,'Cross-Page Data'!$D$4:$F$48,3,FALSE)="wind",VLOOKUP(G406,'Cross-Page Data'!$I$4:$J$19,2,FALSE),IF(VLOOKUP(H406,'Cross-Page Data'!$D$4:$F$48,3,FALSE)="hydro",VLOOKUP(G406,'Cross-Page Data'!$I$4:$J$19,2,FALSE),VLOOKUP(H406,'Cross-Page Data'!$D$4:$F$48,3,FALSE)))))</f>
        <v/>
      </c>
      <c r="M406" s="120">
        <f>IF(AND($P$2=FALSE,OR(F406="Commercial NAICS Cogen",F406="Industrial NAICS Cogen",F406="NAICS-22 Cogen")),FALSE,IF(AND($P$3=FALSE,OR(F406="Commercial NAICS Cogen",F406="Commercial NAICS Non-Cogen",F406="Industrial NAICS Cogen", F406="industrial NAICS non-Cogen")),FALSE, TRUE))</f>
        <v/>
      </c>
    </row>
    <row r="407">
      <c r="A407" s="129" t="n">
        <v>963</v>
      </c>
      <c r="B407" s="130" t="inlineStr">
        <is>
          <t>Dallman</t>
        </is>
      </c>
      <c r="C407" s="130" t="inlineStr">
        <is>
          <t>City of Springfield - (IL)</t>
        </is>
      </c>
      <c r="D407" s="129" t="n">
        <v>17828</v>
      </c>
      <c r="E407" s="130" t="inlineStr">
        <is>
          <t>IL</t>
        </is>
      </c>
      <c r="F407" s="130" t="inlineStr">
        <is>
          <t>Electric Utility</t>
        </is>
      </c>
      <c r="G407" s="130" t="inlineStr">
        <is>
          <t>ST</t>
        </is>
      </c>
      <c r="H407" s="130" t="inlineStr">
        <is>
          <t>BIT</t>
        </is>
      </c>
      <c r="I407" s="130" t="inlineStr">
        <is>
          <t>COL</t>
        </is>
      </c>
      <c r="J407" s="131" t="n">
        <v>748237.45</v>
      </c>
      <c r="K407" s="129" t="n">
        <v>2020</v>
      </c>
      <c r="L407" s="120">
        <f>IF(VLOOKUP(H407,'Cross-Page Data'!$D$4:$F$48,3,FALSE)="natural gas",VLOOKUP(G407,'Cross-Page Data'!$I$4:$J$19,2,FALSE),IF(VLOOKUP(H407,'Cross-Page Data'!$D$4:$F$48,3,FALSE)="solar",IF(G407="PV","solar PV","solar thermal"),IF(VLOOKUP(H407,'Cross-Page Data'!$D$4:$F$48,3,FALSE)="wind",VLOOKUP(G407,'Cross-Page Data'!$I$4:$J$19,2,FALSE),IF(VLOOKUP(H407,'Cross-Page Data'!$D$4:$F$48,3,FALSE)="hydro",VLOOKUP(G407,'Cross-Page Data'!$I$4:$J$19,2,FALSE),VLOOKUP(H407,'Cross-Page Data'!$D$4:$F$48,3,FALSE)))))</f>
        <v/>
      </c>
      <c r="M407" s="120">
        <f>IF(AND($P$2=FALSE,OR(F407="Commercial NAICS Cogen",F407="Industrial NAICS Cogen",F407="NAICS-22 Cogen")),FALSE,IF(AND($P$3=FALSE,OR(F407="Commercial NAICS Cogen",F407="Commercial NAICS Non-Cogen",F407="Industrial NAICS Cogen", F407="industrial NAICS non-Cogen")),FALSE, TRUE))</f>
        <v/>
      </c>
    </row>
    <row r="408">
      <c r="A408" s="129" t="n">
        <v>963</v>
      </c>
      <c r="B408" s="130" t="inlineStr">
        <is>
          <t>Dallman</t>
        </is>
      </c>
      <c r="C408" s="130" t="inlineStr">
        <is>
          <t>City of Springfield - (IL)</t>
        </is>
      </c>
      <c r="D408" s="129" t="n">
        <v>17828</v>
      </c>
      <c r="E408" s="130" t="inlineStr">
        <is>
          <t>IL</t>
        </is>
      </c>
      <c r="F408" s="130" t="inlineStr">
        <is>
          <t>Electric Utility</t>
        </is>
      </c>
      <c r="G408" s="130" t="inlineStr">
        <is>
          <t>ST</t>
        </is>
      </c>
      <c r="H408" s="130" t="inlineStr">
        <is>
          <t>NG</t>
        </is>
      </c>
      <c r="I408" s="130" t="inlineStr">
        <is>
          <t>NG</t>
        </is>
      </c>
      <c r="J408" s="131" t="n">
        <v>7683.551</v>
      </c>
      <c r="K408" s="129" t="n">
        <v>2020</v>
      </c>
      <c r="L408" s="120">
        <f>IF(VLOOKUP(H408,'Cross-Page Data'!$D$4:$F$48,3,FALSE)="natural gas",VLOOKUP(G408,'Cross-Page Data'!$I$4:$J$19,2,FALSE),IF(VLOOKUP(H408,'Cross-Page Data'!$D$4:$F$48,3,FALSE)="solar",IF(G408="PV","solar PV","solar thermal"),IF(VLOOKUP(H408,'Cross-Page Data'!$D$4:$F$48,3,FALSE)="wind",VLOOKUP(G408,'Cross-Page Data'!$I$4:$J$19,2,FALSE),IF(VLOOKUP(H408,'Cross-Page Data'!$D$4:$F$48,3,FALSE)="hydro",VLOOKUP(G408,'Cross-Page Data'!$I$4:$J$19,2,FALSE),VLOOKUP(H408,'Cross-Page Data'!$D$4:$F$48,3,FALSE)))))</f>
        <v/>
      </c>
      <c r="M408" s="120">
        <f>IF(AND($P$2=FALSE,OR(F408="Commercial NAICS Cogen",F408="Industrial NAICS Cogen",F408="NAICS-22 Cogen")),FALSE,IF(AND($P$3=FALSE,OR(F408="Commercial NAICS Cogen",F408="Commercial NAICS Non-Cogen",F408="Industrial NAICS Cogen", F408="industrial NAICS non-Cogen")),FALSE, TRUE))</f>
        <v/>
      </c>
    </row>
    <row r="409">
      <c r="A409" s="129" t="n">
        <v>969</v>
      </c>
      <c r="B409" s="130" t="inlineStr">
        <is>
          <t>Sullivan (IL)</t>
        </is>
      </c>
      <c r="C409" s="130" t="inlineStr">
        <is>
          <t>City of Sullivan - (IL)</t>
        </is>
      </c>
      <c r="D409" s="129" t="n">
        <v>18277</v>
      </c>
      <c r="E409" s="130" t="inlineStr">
        <is>
          <t>IL</t>
        </is>
      </c>
      <c r="F409" s="130" t="inlineStr">
        <is>
          <t>Electric Utility</t>
        </is>
      </c>
      <c r="G409" s="130" t="inlineStr">
        <is>
          <t>IC</t>
        </is>
      </c>
      <c r="H409" s="130" t="inlineStr">
        <is>
          <t>DFO</t>
        </is>
      </c>
      <c r="I409" s="130" t="inlineStr">
        <is>
          <t>DFO</t>
        </is>
      </c>
      <c r="J409" s="131" t="n">
        <v>139</v>
      </c>
      <c r="K409" s="129" t="n">
        <v>2020</v>
      </c>
      <c r="L409" s="120">
        <f>IF(VLOOKUP(H409,'Cross-Page Data'!$D$4:$F$48,3,FALSE)="natural gas",VLOOKUP(G409,'Cross-Page Data'!$I$4:$J$19,2,FALSE),IF(VLOOKUP(H409,'Cross-Page Data'!$D$4:$F$48,3,FALSE)="solar",IF(G409="PV","solar PV","solar thermal"),IF(VLOOKUP(H409,'Cross-Page Data'!$D$4:$F$48,3,FALSE)="wind",VLOOKUP(G409,'Cross-Page Data'!$I$4:$J$19,2,FALSE),IF(VLOOKUP(H409,'Cross-Page Data'!$D$4:$F$48,3,FALSE)="hydro",VLOOKUP(G409,'Cross-Page Data'!$I$4:$J$19,2,FALSE),VLOOKUP(H409,'Cross-Page Data'!$D$4:$F$48,3,FALSE)))))</f>
        <v/>
      </c>
      <c r="M409" s="120">
        <f>IF(AND($P$2=FALSE,OR(F409="Commercial NAICS Cogen",F409="Industrial NAICS Cogen",F409="NAICS-22 Cogen")),FALSE,IF(AND($P$3=FALSE,OR(F409="Commercial NAICS Cogen",F409="Commercial NAICS Non-Cogen",F409="Industrial NAICS Cogen", F409="industrial NAICS non-Cogen")),FALSE, TRUE))</f>
        <v/>
      </c>
    </row>
    <row r="410">
      <c r="A410" s="129" t="n">
        <v>969</v>
      </c>
      <c r="B410" s="130" t="inlineStr">
        <is>
          <t>Sullivan (IL)</t>
        </is>
      </c>
      <c r="C410" s="130" t="inlineStr">
        <is>
          <t>City of Sullivan - (IL)</t>
        </is>
      </c>
      <c r="D410" s="129" t="n">
        <v>18277</v>
      </c>
      <c r="E410" s="130" t="inlineStr">
        <is>
          <t>IL</t>
        </is>
      </c>
      <c r="F410" s="130" t="inlineStr">
        <is>
          <t>Electric Utility</t>
        </is>
      </c>
      <c r="G410" s="130" t="inlineStr">
        <is>
          <t>IC</t>
        </is>
      </c>
      <c r="H410" s="130" t="inlineStr">
        <is>
          <t>NG</t>
        </is>
      </c>
      <c r="I410" s="130" t="inlineStr">
        <is>
          <t>NG</t>
        </is>
      </c>
      <c r="J410" s="131" t="n">
        <v>0</v>
      </c>
      <c r="K410" s="129" t="n">
        <v>2020</v>
      </c>
      <c r="L410" s="120">
        <f>IF(VLOOKUP(H410,'Cross-Page Data'!$D$4:$F$48,3,FALSE)="natural gas",VLOOKUP(G410,'Cross-Page Data'!$I$4:$J$19,2,FALSE),IF(VLOOKUP(H410,'Cross-Page Data'!$D$4:$F$48,3,FALSE)="solar",IF(G410="PV","solar PV","solar thermal"),IF(VLOOKUP(H410,'Cross-Page Data'!$D$4:$F$48,3,FALSE)="wind",VLOOKUP(G410,'Cross-Page Data'!$I$4:$J$19,2,FALSE),IF(VLOOKUP(H410,'Cross-Page Data'!$D$4:$F$48,3,FALSE)="hydro",VLOOKUP(G410,'Cross-Page Data'!$I$4:$J$19,2,FALSE),VLOOKUP(H410,'Cross-Page Data'!$D$4:$F$48,3,FALSE)))))</f>
        <v/>
      </c>
      <c r="M410" s="120">
        <f>IF(AND($P$2=FALSE,OR(F410="Commercial NAICS Cogen",F410="Industrial NAICS Cogen",F410="NAICS-22 Cogen")),FALSE,IF(AND($P$3=FALSE,OR(F410="Commercial NAICS Cogen",F410="Commercial NAICS Non-Cogen",F410="Industrial NAICS Cogen", F410="industrial NAICS non-Cogen")),FALSE, TRUE))</f>
        <v/>
      </c>
    </row>
    <row r="411">
      <c r="A411" s="129" t="n">
        <v>976</v>
      </c>
      <c r="B411" s="130" t="inlineStr">
        <is>
          <t>Marion</t>
        </is>
      </c>
      <c r="C411" s="130" t="inlineStr">
        <is>
          <t>Southern Illinois Power Coop</t>
        </is>
      </c>
      <c r="D411" s="129" t="n">
        <v>17632</v>
      </c>
      <c r="E411" s="130" t="inlineStr">
        <is>
          <t>IL</t>
        </is>
      </c>
      <c r="F411" s="130" t="inlineStr">
        <is>
          <t>Electric Utility</t>
        </is>
      </c>
      <c r="G411" s="130" t="inlineStr">
        <is>
          <t>GT</t>
        </is>
      </c>
      <c r="H411" s="130" t="inlineStr">
        <is>
          <t>DFO</t>
        </is>
      </c>
      <c r="I411" s="130" t="inlineStr">
        <is>
          <t>DFO</t>
        </is>
      </c>
      <c r="J411" s="131" t="n">
        <v>22.803</v>
      </c>
      <c r="K411" s="129" t="n">
        <v>2020</v>
      </c>
      <c r="L411" s="120">
        <f>IF(VLOOKUP(H411,'Cross-Page Data'!$D$4:$F$48,3,FALSE)="natural gas",VLOOKUP(G411,'Cross-Page Data'!$I$4:$J$19,2,FALSE),IF(VLOOKUP(H411,'Cross-Page Data'!$D$4:$F$48,3,FALSE)="solar",IF(G411="PV","solar PV","solar thermal"),IF(VLOOKUP(H411,'Cross-Page Data'!$D$4:$F$48,3,FALSE)="wind",VLOOKUP(G411,'Cross-Page Data'!$I$4:$J$19,2,FALSE),IF(VLOOKUP(H411,'Cross-Page Data'!$D$4:$F$48,3,FALSE)="hydro",VLOOKUP(G411,'Cross-Page Data'!$I$4:$J$19,2,FALSE),VLOOKUP(H411,'Cross-Page Data'!$D$4:$F$48,3,FALSE)))))</f>
        <v/>
      </c>
      <c r="M411" s="120">
        <f>IF(AND($P$2=FALSE,OR(F411="Commercial NAICS Cogen",F411="Industrial NAICS Cogen",F411="NAICS-22 Cogen")),FALSE,IF(AND($P$3=FALSE,OR(F411="Commercial NAICS Cogen",F411="Commercial NAICS Non-Cogen",F411="Industrial NAICS Cogen", F411="industrial NAICS non-Cogen")),FALSE, TRUE))</f>
        <v/>
      </c>
    </row>
    <row r="412">
      <c r="A412" s="129" t="n">
        <v>976</v>
      </c>
      <c r="B412" s="130" t="inlineStr">
        <is>
          <t>Marion</t>
        </is>
      </c>
      <c r="C412" s="130" t="inlineStr">
        <is>
          <t>Southern Illinois Power Coop</t>
        </is>
      </c>
      <c r="D412" s="129" t="n">
        <v>17632</v>
      </c>
      <c r="E412" s="130" t="inlineStr">
        <is>
          <t>IL</t>
        </is>
      </c>
      <c r="F412" s="130" t="inlineStr">
        <is>
          <t>Electric Utility</t>
        </is>
      </c>
      <c r="G412" s="130" t="inlineStr">
        <is>
          <t>GT</t>
        </is>
      </c>
      <c r="H412" s="130" t="inlineStr">
        <is>
          <t>NG</t>
        </is>
      </c>
      <c r="I412" s="130" t="inlineStr">
        <is>
          <t>NG</t>
        </is>
      </c>
      <c r="J412" s="131" t="n">
        <v>4290.197</v>
      </c>
      <c r="K412" s="129" t="n">
        <v>2020</v>
      </c>
      <c r="L412" s="120">
        <f>IF(VLOOKUP(H412,'Cross-Page Data'!$D$4:$F$48,3,FALSE)="natural gas",VLOOKUP(G412,'Cross-Page Data'!$I$4:$J$19,2,FALSE),IF(VLOOKUP(H412,'Cross-Page Data'!$D$4:$F$48,3,FALSE)="solar",IF(G412="PV","solar PV","solar thermal"),IF(VLOOKUP(H412,'Cross-Page Data'!$D$4:$F$48,3,FALSE)="wind",VLOOKUP(G412,'Cross-Page Data'!$I$4:$J$19,2,FALSE),IF(VLOOKUP(H412,'Cross-Page Data'!$D$4:$F$48,3,FALSE)="hydro",VLOOKUP(G412,'Cross-Page Data'!$I$4:$J$19,2,FALSE),VLOOKUP(H412,'Cross-Page Data'!$D$4:$F$48,3,FALSE)))))</f>
        <v/>
      </c>
      <c r="M412" s="120">
        <f>IF(AND($P$2=FALSE,OR(F412="Commercial NAICS Cogen",F412="Industrial NAICS Cogen",F412="NAICS-22 Cogen")),FALSE,IF(AND($P$3=FALSE,OR(F412="Commercial NAICS Cogen",F412="Commercial NAICS Non-Cogen",F412="Industrial NAICS Cogen", F412="industrial NAICS non-Cogen")),FALSE, TRUE))</f>
        <v/>
      </c>
    </row>
    <row r="413">
      <c r="A413" s="129" t="n">
        <v>976</v>
      </c>
      <c r="B413" s="130" t="inlineStr">
        <is>
          <t>Marion</t>
        </is>
      </c>
      <c r="C413" s="130" t="inlineStr">
        <is>
          <t>Southern Illinois Power Coop</t>
        </is>
      </c>
      <c r="D413" s="129" t="n">
        <v>17632</v>
      </c>
      <c r="E413" s="130" t="inlineStr">
        <is>
          <t>IL</t>
        </is>
      </c>
      <c r="F413" s="130" t="inlineStr">
        <is>
          <t>Electric Utility</t>
        </is>
      </c>
      <c r="G413" s="130" t="inlineStr">
        <is>
          <t>ST</t>
        </is>
      </c>
      <c r="H413" s="130" t="inlineStr">
        <is>
          <t>BIT</t>
        </is>
      </c>
      <c r="I413" s="130" t="inlineStr">
        <is>
          <t>COL</t>
        </is>
      </c>
      <c r="J413" s="131" t="n">
        <v>906220.89</v>
      </c>
      <c r="K413" s="129" t="n">
        <v>2020</v>
      </c>
      <c r="L413" s="120">
        <f>IF(VLOOKUP(H413,'Cross-Page Data'!$D$4:$F$48,3,FALSE)="natural gas",VLOOKUP(G413,'Cross-Page Data'!$I$4:$J$19,2,FALSE),IF(VLOOKUP(H413,'Cross-Page Data'!$D$4:$F$48,3,FALSE)="solar",IF(G413="PV","solar PV","solar thermal"),IF(VLOOKUP(H413,'Cross-Page Data'!$D$4:$F$48,3,FALSE)="wind",VLOOKUP(G413,'Cross-Page Data'!$I$4:$J$19,2,FALSE),IF(VLOOKUP(H413,'Cross-Page Data'!$D$4:$F$48,3,FALSE)="hydro",VLOOKUP(G413,'Cross-Page Data'!$I$4:$J$19,2,FALSE),VLOOKUP(H413,'Cross-Page Data'!$D$4:$F$48,3,FALSE)))))</f>
        <v/>
      </c>
      <c r="M413" s="120">
        <f>IF(AND($P$2=FALSE,OR(F413="Commercial NAICS Cogen",F413="Industrial NAICS Cogen",F413="NAICS-22 Cogen")),FALSE,IF(AND($P$3=FALSE,OR(F413="Commercial NAICS Cogen",F413="Commercial NAICS Non-Cogen",F413="Industrial NAICS Cogen", F413="industrial NAICS non-Cogen")),FALSE, TRUE))</f>
        <v/>
      </c>
    </row>
    <row r="414">
      <c r="A414" s="129" t="n">
        <v>976</v>
      </c>
      <c r="B414" s="130" t="inlineStr">
        <is>
          <t>Marion</t>
        </is>
      </c>
      <c r="C414" s="130" t="inlineStr">
        <is>
          <t>Southern Illinois Power Coop</t>
        </is>
      </c>
      <c r="D414" s="129" t="n">
        <v>17632</v>
      </c>
      <c r="E414" s="130" t="inlineStr">
        <is>
          <t>IL</t>
        </is>
      </c>
      <c r="F414" s="130" t="inlineStr">
        <is>
          <t>Electric Utility</t>
        </is>
      </c>
      <c r="G414" s="130" t="inlineStr">
        <is>
          <t>ST</t>
        </is>
      </c>
      <c r="H414" s="130" t="inlineStr">
        <is>
          <t>DFO</t>
        </is>
      </c>
      <c r="I414" s="130" t="inlineStr">
        <is>
          <t>DFO</t>
        </is>
      </c>
      <c r="J414" s="131" t="n">
        <v>959.115</v>
      </c>
      <c r="K414" s="129" t="n">
        <v>2020</v>
      </c>
      <c r="L414" s="120">
        <f>IF(VLOOKUP(H414,'Cross-Page Data'!$D$4:$F$48,3,FALSE)="natural gas",VLOOKUP(G414,'Cross-Page Data'!$I$4:$J$19,2,FALSE),IF(VLOOKUP(H414,'Cross-Page Data'!$D$4:$F$48,3,FALSE)="solar",IF(G414="PV","solar PV","solar thermal"),IF(VLOOKUP(H414,'Cross-Page Data'!$D$4:$F$48,3,FALSE)="wind",VLOOKUP(G414,'Cross-Page Data'!$I$4:$J$19,2,FALSE),IF(VLOOKUP(H414,'Cross-Page Data'!$D$4:$F$48,3,FALSE)="hydro",VLOOKUP(G414,'Cross-Page Data'!$I$4:$J$19,2,FALSE),VLOOKUP(H414,'Cross-Page Data'!$D$4:$F$48,3,FALSE)))))</f>
        <v/>
      </c>
      <c r="M414" s="120">
        <f>IF(AND($P$2=FALSE,OR(F414="Commercial NAICS Cogen",F414="Industrial NAICS Cogen",F414="NAICS-22 Cogen")),FALSE,IF(AND($P$3=FALSE,OR(F414="Commercial NAICS Cogen",F414="Commercial NAICS Non-Cogen",F414="Industrial NAICS Cogen", F414="industrial NAICS non-Cogen")),FALSE, TRUE))</f>
        <v/>
      </c>
    </row>
    <row r="415">
      <c r="A415" s="129" t="n">
        <v>976</v>
      </c>
      <c r="B415" s="130" t="inlineStr">
        <is>
          <t>Marion</t>
        </is>
      </c>
      <c r="C415" s="130" t="inlineStr">
        <is>
          <t>Southern Illinois Power Coop</t>
        </is>
      </c>
      <c r="D415" s="129" t="n">
        <v>17632</v>
      </c>
      <c r="E415" s="130" t="inlineStr">
        <is>
          <t>IL</t>
        </is>
      </c>
      <c r="F415" s="130" t="inlineStr">
        <is>
          <t>Electric Utility</t>
        </is>
      </c>
      <c r="G415" s="130" t="inlineStr">
        <is>
          <t>ST</t>
        </is>
      </c>
      <c r="H415" s="130" t="inlineStr">
        <is>
          <t>PC</t>
        </is>
      </c>
      <c r="I415" s="130" t="inlineStr">
        <is>
          <t>PC</t>
        </is>
      </c>
      <c r="J415" s="131" t="n">
        <v>0</v>
      </c>
      <c r="K415" s="129" t="n">
        <v>2020</v>
      </c>
      <c r="L415" s="120">
        <f>IF(VLOOKUP(H415,'Cross-Page Data'!$D$4:$F$48,3,FALSE)="natural gas",VLOOKUP(G415,'Cross-Page Data'!$I$4:$J$19,2,FALSE),IF(VLOOKUP(H415,'Cross-Page Data'!$D$4:$F$48,3,FALSE)="solar",IF(G415="PV","solar PV","solar thermal"),IF(VLOOKUP(H415,'Cross-Page Data'!$D$4:$F$48,3,FALSE)="wind",VLOOKUP(G415,'Cross-Page Data'!$I$4:$J$19,2,FALSE),IF(VLOOKUP(H415,'Cross-Page Data'!$D$4:$F$48,3,FALSE)="hydro",VLOOKUP(G415,'Cross-Page Data'!$I$4:$J$19,2,FALSE),VLOOKUP(H415,'Cross-Page Data'!$D$4:$F$48,3,FALSE)))))</f>
        <v/>
      </c>
      <c r="M415" s="120">
        <f>IF(AND($P$2=FALSE,OR(F415="Commercial NAICS Cogen",F415="Industrial NAICS Cogen",F415="NAICS-22 Cogen")),FALSE,IF(AND($P$3=FALSE,OR(F415="Commercial NAICS Cogen",F415="Commercial NAICS Non-Cogen",F415="Industrial NAICS Cogen", F415="industrial NAICS non-Cogen")),FALSE, TRUE))</f>
        <v/>
      </c>
    </row>
    <row r="416">
      <c r="A416" s="129" t="n">
        <v>976</v>
      </c>
      <c r="B416" s="130" t="inlineStr">
        <is>
          <t>Marion</t>
        </is>
      </c>
      <c r="C416" s="130" t="inlineStr">
        <is>
          <t>Southern Illinois Power Coop</t>
        </is>
      </c>
      <c r="D416" s="129" t="n">
        <v>17632</v>
      </c>
      <c r="E416" s="130" t="inlineStr">
        <is>
          <t>IL</t>
        </is>
      </c>
      <c r="F416" s="130" t="inlineStr">
        <is>
          <t>Electric Utility</t>
        </is>
      </c>
      <c r="G416" s="130" t="inlineStr">
        <is>
          <t>ST</t>
        </is>
      </c>
      <c r="H416" s="130" t="inlineStr">
        <is>
          <t>WC</t>
        </is>
      </c>
      <c r="I416" s="130" t="inlineStr">
        <is>
          <t>WOC</t>
        </is>
      </c>
      <c r="J416" s="131" t="n">
        <v>0</v>
      </c>
      <c r="K416" s="129" t="n">
        <v>2020</v>
      </c>
      <c r="L416" s="120">
        <f>IF(VLOOKUP(H416,'Cross-Page Data'!$D$4:$F$48,3,FALSE)="natural gas",VLOOKUP(G416,'Cross-Page Data'!$I$4:$J$19,2,FALSE),IF(VLOOKUP(H416,'Cross-Page Data'!$D$4:$F$48,3,FALSE)="solar",IF(G416="PV","solar PV","solar thermal"),IF(VLOOKUP(H416,'Cross-Page Data'!$D$4:$F$48,3,FALSE)="wind",VLOOKUP(G416,'Cross-Page Data'!$I$4:$J$19,2,FALSE),IF(VLOOKUP(H416,'Cross-Page Data'!$D$4:$F$48,3,FALSE)="hydro",VLOOKUP(G416,'Cross-Page Data'!$I$4:$J$19,2,FALSE),VLOOKUP(H416,'Cross-Page Data'!$D$4:$F$48,3,FALSE)))))</f>
        <v/>
      </c>
      <c r="M416" s="120">
        <f>IF(AND($P$2=FALSE,OR(F416="Commercial NAICS Cogen",F416="Industrial NAICS Cogen",F416="NAICS-22 Cogen")),FALSE,IF(AND($P$3=FALSE,OR(F416="Commercial NAICS Cogen",F416="Commercial NAICS Non-Cogen",F416="Industrial NAICS Cogen", F416="industrial NAICS non-Cogen")),FALSE, TRUE))</f>
        <v/>
      </c>
    </row>
    <row r="417">
      <c r="A417" s="129" t="n">
        <v>983</v>
      </c>
      <c r="B417" s="130" t="inlineStr">
        <is>
          <t>Clifty Creek</t>
        </is>
      </c>
      <c r="C417" s="130" t="inlineStr">
        <is>
          <t>Indiana-Kentucky Electric Corp</t>
        </is>
      </c>
      <c r="D417" s="129" t="n">
        <v>9269</v>
      </c>
      <c r="E417" s="130" t="inlineStr">
        <is>
          <t>IN</t>
        </is>
      </c>
      <c r="F417" s="130" t="inlineStr">
        <is>
          <t>Electric Utility</t>
        </is>
      </c>
      <c r="G417" s="130" t="inlineStr">
        <is>
          <t>ST</t>
        </is>
      </c>
      <c r="H417" s="130" t="inlineStr">
        <is>
          <t>BIT</t>
        </is>
      </c>
      <c r="I417" s="130" t="inlineStr">
        <is>
          <t>COL</t>
        </is>
      </c>
      <c r="J417" s="131" t="n">
        <v>4368299.8</v>
      </c>
      <c r="K417" s="129" t="n">
        <v>2020</v>
      </c>
      <c r="L417" s="120">
        <f>IF(VLOOKUP(H417,'Cross-Page Data'!$D$4:$F$48,3,FALSE)="natural gas",VLOOKUP(G417,'Cross-Page Data'!$I$4:$J$19,2,FALSE),IF(VLOOKUP(H417,'Cross-Page Data'!$D$4:$F$48,3,FALSE)="solar",IF(G417="PV","solar PV","solar thermal"),IF(VLOOKUP(H417,'Cross-Page Data'!$D$4:$F$48,3,FALSE)="wind",VLOOKUP(G417,'Cross-Page Data'!$I$4:$J$19,2,FALSE),IF(VLOOKUP(H417,'Cross-Page Data'!$D$4:$F$48,3,FALSE)="hydro",VLOOKUP(G417,'Cross-Page Data'!$I$4:$J$19,2,FALSE),VLOOKUP(H417,'Cross-Page Data'!$D$4:$F$48,3,FALSE)))))</f>
        <v/>
      </c>
      <c r="M417" s="120">
        <f>IF(AND($P$2=FALSE,OR(F417="Commercial NAICS Cogen",F417="Industrial NAICS Cogen",F417="NAICS-22 Cogen")),FALSE,IF(AND($P$3=FALSE,OR(F417="Commercial NAICS Cogen",F417="Commercial NAICS Non-Cogen",F417="Industrial NAICS Cogen", F417="industrial NAICS non-Cogen")),FALSE, TRUE))</f>
        <v/>
      </c>
    </row>
    <row r="418">
      <c r="A418" s="129" t="n">
        <v>983</v>
      </c>
      <c r="B418" s="130" t="inlineStr">
        <is>
          <t>Clifty Creek</t>
        </is>
      </c>
      <c r="C418" s="130" t="inlineStr">
        <is>
          <t>Indiana-Kentucky Electric Corp</t>
        </is>
      </c>
      <c r="D418" s="129" t="n">
        <v>9269</v>
      </c>
      <c r="E418" s="130" t="inlineStr">
        <is>
          <t>IN</t>
        </is>
      </c>
      <c r="F418" s="130" t="inlineStr">
        <is>
          <t>Electric Utility</t>
        </is>
      </c>
      <c r="G418" s="130" t="inlineStr">
        <is>
          <t>ST</t>
        </is>
      </c>
      <c r="H418" s="130" t="inlineStr">
        <is>
          <t>DFO</t>
        </is>
      </c>
      <c r="I418" s="130" t="inlineStr">
        <is>
          <t>DFO</t>
        </is>
      </c>
      <c r="J418" s="131" t="n">
        <v>7014.216</v>
      </c>
      <c r="K418" s="129" t="n">
        <v>2020</v>
      </c>
      <c r="L418" s="120">
        <f>IF(VLOOKUP(H418,'Cross-Page Data'!$D$4:$F$48,3,FALSE)="natural gas",VLOOKUP(G418,'Cross-Page Data'!$I$4:$J$19,2,FALSE),IF(VLOOKUP(H418,'Cross-Page Data'!$D$4:$F$48,3,FALSE)="solar",IF(G418="PV","solar PV","solar thermal"),IF(VLOOKUP(H418,'Cross-Page Data'!$D$4:$F$48,3,FALSE)="wind",VLOOKUP(G418,'Cross-Page Data'!$I$4:$J$19,2,FALSE),IF(VLOOKUP(H418,'Cross-Page Data'!$D$4:$F$48,3,FALSE)="hydro",VLOOKUP(G418,'Cross-Page Data'!$I$4:$J$19,2,FALSE),VLOOKUP(H418,'Cross-Page Data'!$D$4:$F$48,3,FALSE)))))</f>
        <v/>
      </c>
      <c r="M418" s="120">
        <f>IF(AND($P$2=FALSE,OR(F418="Commercial NAICS Cogen",F418="Industrial NAICS Cogen",F418="NAICS-22 Cogen")),FALSE,IF(AND($P$3=FALSE,OR(F418="Commercial NAICS Cogen",F418="Commercial NAICS Non-Cogen",F418="Industrial NAICS Cogen", F418="industrial NAICS non-Cogen")),FALSE, TRUE))</f>
        <v/>
      </c>
    </row>
    <row r="419">
      <c r="A419" s="129" t="n">
        <v>983</v>
      </c>
      <c r="B419" s="130" t="inlineStr">
        <is>
          <t>Clifty Creek</t>
        </is>
      </c>
      <c r="C419" s="130" t="inlineStr">
        <is>
          <t>Indiana-Kentucky Electric Corp</t>
        </is>
      </c>
      <c r="D419" s="129" t="n">
        <v>9269</v>
      </c>
      <c r="E419" s="130" t="inlineStr">
        <is>
          <t>IN</t>
        </is>
      </c>
      <c r="F419" s="130" t="inlineStr">
        <is>
          <t>Electric Utility</t>
        </is>
      </c>
      <c r="G419" s="130" t="inlineStr">
        <is>
          <t>ST</t>
        </is>
      </c>
      <c r="H419" s="130" t="inlineStr">
        <is>
          <t>SUB</t>
        </is>
      </c>
      <c r="I419" s="130" t="inlineStr">
        <is>
          <t>COL</t>
        </is>
      </c>
      <c r="J419" s="131" t="n">
        <v>0</v>
      </c>
      <c r="K419" s="129" t="n">
        <v>2020</v>
      </c>
      <c r="L419" s="120">
        <f>IF(VLOOKUP(H419,'Cross-Page Data'!$D$4:$F$48,3,FALSE)="natural gas",VLOOKUP(G419,'Cross-Page Data'!$I$4:$J$19,2,FALSE),IF(VLOOKUP(H419,'Cross-Page Data'!$D$4:$F$48,3,FALSE)="solar",IF(G419="PV","solar PV","solar thermal"),IF(VLOOKUP(H419,'Cross-Page Data'!$D$4:$F$48,3,FALSE)="wind",VLOOKUP(G419,'Cross-Page Data'!$I$4:$J$19,2,FALSE),IF(VLOOKUP(H419,'Cross-Page Data'!$D$4:$F$48,3,FALSE)="hydro",VLOOKUP(G419,'Cross-Page Data'!$I$4:$J$19,2,FALSE),VLOOKUP(H419,'Cross-Page Data'!$D$4:$F$48,3,FALSE)))))</f>
        <v/>
      </c>
      <c r="M419" s="120">
        <f>IF(AND($P$2=FALSE,OR(F419="Commercial NAICS Cogen",F419="Industrial NAICS Cogen",F419="NAICS-22 Cogen")),FALSE,IF(AND($P$3=FALSE,OR(F419="Commercial NAICS Cogen",F419="Commercial NAICS Non-Cogen",F419="Industrial NAICS Cogen", F419="industrial NAICS non-Cogen")),FALSE, TRUE))</f>
        <v/>
      </c>
    </row>
    <row r="420">
      <c r="A420" s="129" t="n">
        <v>990</v>
      </c>
      <c r="B420" s="130" t="inlineStr">
        <is>
          <t>Harding Street</t>
        </is>
      </c>
      <c r="C420" s="130" t="inlineStr">
        <is>
          <t>Indianapolis Power &amp; Light Co</t>
        </is>
      </c>
      <c r="D420" s="129" t="n">
        <v>9273</v>
      </c>
      <c r="E420" s="130" t="inlineStr">
        <is>
          <t>IN</t>
        </is>
      </c>
      <c r="F420" s="130" t="inlineStr">
        <is>
          <t>Electric Utility</t>
        </is>
      </c>
      <c r="G420" s="130" t="inlineStr">
        <is>
          <t>BA</t>
        </is>
      </c>
      <c r="H420" s="130" t="inlineStr">
        <is>
          <t>MWH</t>
        </is>
      </c>
      <c r="I420" s="130" t="inlineStr">
        <is>
          <t>OTH</t>
        </is>
      </c>
      <c r="J420" s="131" t="n">
        <v>0</v>
      </c>
      <c r="K420" s="129" t="n">
        <v>2020</v>
      </c>
      <c r="L420" s="120">
        <f>IF(VLOOKUP(H420,'Cross-Page Data'!$D$4:$F$48,3,FALSE)="natural gas",VLOOKUP(G420,'Cross-Page Data'!$I$4:$J$19,2,FALSE),IF(VLOOKUP(H420,'Cross-Page Data'!$D$4:$F$48,3,FALSE)="solar",IF(G420="PV","solar PV","solar thermal"),IF(VLOOKUP(H420,'Cross-Page Data'!$D$4:$F$48,3,FALSE)="wind",VLOOKUP(G420,'Cross-Page Data'!$I$4:$J$19,2,FALSE),IF(VLOOKUP(H420,'Cross-Page Data'!$D$4:$F$48,3,FALSE)="hydro",VLOOKUP(G420,'Cross-Page Data'!$I$4:$J$19,2,FALSE),VLOOKUP(H420,'Cross-Page Data'!$D$4:$F$48,3,FALSE)))))</f>
        <v/>
      </c>
      <c r="M420" s="120">
        <f>IF(AND($P$2=FALSE,OR(F420="Commercial NAICS Cogen",F420="Industrial NAICS Cogen",F420="NAICS-22 Cogen")),FALSE,IF(AND($P$3=FALSE,OR(F420="Commercial NAICS Cogen",F420="Commercial NAICS Non-Cogen",F420="Industrial NAICS Cogen", F420="industrial NAICS non-Cogen")),FALSE, TRUE))</f>
        <v/>
      </c>
    </row>
    <row r="421">
      <c r="A421" s="129" t="n">
        <v>990</v>
      </c>
      <c r="B421" s="130" t="inlineStr">
        <is>
          <t>Harding Street</t>
        </is>
      </c>
      <c r="C421" s="130" t="inlineStr">
        <is>
          <t>Indianapolis Power &amp; Light Co</t>
        </is>
      </c>
      <c r="D421" s="129" t="n">
        <v>9273</v>
      </c>
      <c r="E421" s="130" t="inlineStr">
        <is>
          <t>IN</t>
        </is>
      </c>
      <c r="F421" s="130" t="inlineStr">
        <is>
          <t>Electric Utility</t>
        </is>
      </c>
      <c r="G421" s="130" t="inlineStr">
        <is>
          <t>GT</t>
        </is>
      </c>
      <c r="H421" s="130" t="inlineStr">
        <is>
          <t>DFO</t>
        </is>
      </c>
      <c r="I421" s="130" t="inlineStr">
        <is>
          <t>DFO</t>
        </is>
      </c>
      <c r="J421" s="131" t="n">
        <v>958.164</v>
      </c>
      <c r="K421" s="129" t="n">
        <v>2020</v>
      </c>
      <c r="L421" s="120">
        <f>IF(VLOOKUP(H421,'Cross-Page Data'!$D$4:$F$48,3,FALSE)="natural gas",VLOOKUP(G421,'Cross-Page Data'!$I$4:$J$19,2,FALSE),IF(VLOOKUP(H421,'Cross-Page Data'!$D$4:$F$48,3,FALSE)="solar",IF(G421="PV","solar PV","solar thermal"),IF(VLOOKUP(H421,'Cross-Page Data'!$D$4:$F$48,3,FALSE)="wind",VLOOKUP(G421,'Cross-Page Data'!$I$4:$J$19,2,FALSE),IF(VLOOKUP(H421,'Cross-Page Data'!$D$4:$F$48,3,FALSE)="hydro",VLOOKUP(G421,'Cross-Page Data'!$I$4:$J$19,2,FALSE),VLOOKUP(H421,'Cross-Page Data'!$D$4:$F$48,3,FALSE)))))</f>
        <v/>
      </c>
      <c r="M421" s="120">
        <f>IF(AND($P$2=FALSE,OR(F421="Commercial NAICS Cogen",F421="Industrial NAICS Cogen",F421="NAICS-22 Cogen")),FALSE,IF(AND($P$3=FALSE,OR(F421="Commercial NAICS Cogen",F421="Commercial NAICS Non-Cogen",F421="Industrial NAICS Cogen", F421="industrial NAICS non-Cogen")),FALSE, TRUE))</f>
        <v/>
      </c>
    </row>
    <row r="422">
      <c r="A422" s="129" t="n">
        <v>990</v>
      </c>
      <c r="B422" s="130" t="inlineStr">
        <is>
          <t>Harding Street</t>
        </is>
      </c>
      <c r="C422" s="130" t="inlineStr">
        <is>
          <t>Indianapolis Power &amp; Light Co</t>
        </is>
      </c>
      <c r="D422" s="129" t="n">
        <v>9273</v>
      </c>
      <c r="E422" s="130" t="inlineStr">
        <is>
          <t>IN</t>
        </is>
      </c>
      <c r="F422" s="130" t="inlineStr">
        <is>
          <t>Electric Utility</t>
        </is>
      </c>
      <c r="G422" s="130" t="inlineStr">
        <is>
          <t>GT</t>
        </is>
      </c>
      <c r="H422" s="130" t="inlineStr">
        <is>
          <t>NG</t>
        </is>
      </c>
      <c r="I422" s="130" t="inlineStr">
        <is>
          <t>NG</t>
        </is>
      </c>
      <c r="J422" s="131" t="n">
        <v>231220.84</v>
      </c>
      <c r="K422" s="129" t="n">
        <v>2020</v>
      </c>
      <c r="L422" s="120">
        <f>IF(VLOOKUP(H422,'Cross-Page Data'!$D$4:$F$48,3,FALSE)="natural gas",VLOOKUP(G422,'Cross-Page Data'!$I$4:$J$19,2,FALSE),IF(VLOOKUP(H422,'Cross-Page Data'!$D$4:$F$48,3,FALSE)="solar",IF(G422="PV","solar PV","solar thermal"),IF(VLOOKUP(H422,'Cross-Page Data'!$D$4:$F$48,3,FALSE)="wind",VLOOKUP(G422,'Cross-Page Data'!$I$4:$J$19,2,FALSE),IF(VLOOKUP(H422,'Cross-Page Data'!$D$4:$F$48,3,FALSE)="hydro",VLOOKUP(G422,'Cross-Page Data'!$I$4:$J$19,2,FALSE),VLOOKUP(H422,'Cross-Page Data'!$D$4:$F$48,3,FALSE)))))</f>
        <v/>
      </c>
      <c r="M422" s="120">
        <f>IF(AND($P$2=FALSE,OR(F422="Commercial NAICS Cogen",F422="Industrial NAICS Cogen",F422="NAICS-22 Cogen")),FALSE,IF(AND($P$3=FALSE,OR(F422="Commercial NAICS Cogen",F422="Commercial NAICS Non-Cogen",F422="Industrial NAICS Cogen", F422="industrial NAICS non-Cogen")),FALSE, TRUE))</f>
        <v/>
      </c>
    </row>
    <row r="423">
      <c r="A423" s="129" t="n">
        <v>990</v>
      </c>
      <c r="B423" s="130" t="inlineStr">
        <is>
          <t>Harding Street</t>
        </is>
      </c>
      <c r="C423" s="130" t="inlineStr">
        <is>
          <t>Indianapolis Power &amp; Light Co</t>
        </is>
      </c>
      <c r="D423" s="129" t="n">
        <v>9273</v>
      </c>
      <c r="E423" s="130" t="inlineStr">
        <is>
          <t>IN</t>
        </is>
      </c>
      <c r="F423" s="130" t="inlineStr">
        <is>
          <t>Electric Utility</t>
        </is>
      </c>
      <c r="G423" s="130" t="inlineStr">
        <is>
          <t>IC</t>
        </is>
      </c>
      <c r="H423" s="130" t="inlineStr">
        <is>
          <t>DFO</t>
        </is>
      </c>
      <c r="I423" s="130" t="inlineStr">
        <is>
          <t>DFO</t>
        </is>
      </c>
      <c r="J423" s="131" t="n">
        <v>117</v>
      </c>
      <c r="K423" s="129" t="n">
        <v>2020</v>
      </c>
      <c r="L423" s="120">
        <f>IF(VLOOKUP(H423,'Cross-Page Data'!$D$4:$F$48,3,FALSE)="natural gas",VLOOKUP(G423,'Cross-Page Data'!$I$4:$J$19,2,FALSE),IF(VLOOKUP(H423,'Cross-Page Data'!$D$4:$F$48,3,FALSE)="solar",IF(G423="PV","solar PV","solar thermal"),IF(VLOOKUP(H423,'Cross-Page Data'!$D$4:$F$48,3,FALSE)="wind",VLOOKUP(G423,'Cross-Page Data'!$I$4:$J$19,2,FALSE),IF(VLOOKUP(H423,'Cross-Page Data'!$D$4:$F$48,3,FALSE)="hydro",VLOOKUP(G423,'Cross-Page Data'!$I$4:$J$19,2,FALSE),VLOOKUP(H423,'Cross-Page Data'!$D$4:$F$48,3,FALSE)))))</f>
        <v/>
      </c>
      <c r="M423" s="120">
        <f>IF(AND($P$2=FALSE,OR(F423="Commercial NAICS Cogen",F423="Industrial NAICS Cogen",F423="NAICS-22 Cogen")),FALSE,IF(AND($P$3=FALSE,OR(F423="Commercial NAICS Cogen",F423="Commercial NAICS Non-Cogen",F423="Industrial NAICS Cogen", F423="industrial NAICS non-Cogen")),FALSE, TRUE))</f>
        <v/>
      </c>
    </row>
    <row r="424">
      <c r="A424" s="129" t="n">
        <v>990</v>
      </c>
      <c r="B424" s="130" t="inlineStr">
        <is>
          <t>Harding Street</t>
        </is>
      </c>
      <c r="C424" s="130" t="inlineStr">
        <is>
          <t>Indianapolis Power &amp; Light Co</t>
        </is>
      </c>
      <c r="D424" s="129" t="n">
        <v>9273</v>
      </c>
      <c r="E424" s="130" t="inlineStr">
        <is>
          <t>IN</t>
        </is>
      </c>
      <c r="F424" s="130" t="inlineStr">
        <is>
          <t>Electric Utility</t>
        </is>
      </c>
      <c r="G424" s="130" t="inlineStr">
        <is>
          <t>ST</t>
        </is>
      </c>
      <c r="H424" s="130" t="inlineStr">
        <is>
          <t>BIT</t>
        </is>
      </c>
      <c r="I424" s="130" t="inlineStr">
        <is>
          <t>COL</t>
        </is>
      </c>
      <c r="J424" s="131" t="n">
        <v>0</v>
      </c>
      <c r="K424" s="129" t="n">
        <v>2020</v>
      </c>
      <c r="L424" s="120">
        <f>IF(VLOOKUP(H424,'Cross-Page Data'!$D$4:$F$48,3,FALSE)="natural gas",VLOOKUP(G424,'Cross-Page Data'!$I$4:$J$19,2,FALSE),IF(VLOOKUP(H424,'Cross-Page Data'!$D$4:$F$48,3,FALSE)="solar",IF(G424="PV","solar PV","solar thermal"),IF(VLOOKUP(H424,'Cross-Page Data'!$D$4:$F$48,3,FALSE)="wind",VLOOKUP(G424,'Cross-Page Data'!$I$4:$J$19,2,FALSE),IF(VLOOKUP(H424,'Cross-Page Data'!$D$4:$F$48,3,FALSE)="hydro",VLOOKUP(G424,'Cross-Page Data'!$I$4:$J$19,2,FALSE),VLOOKUP(H424,'Cross-Page Data'!$D$4:$F$48,3,FALSE)))))</f>
        <v/>
      </c>
      <c r="M424" s="120">
        <f>IF(AND($P$2=FALSE,OR(F424="Commercial NAICS Cogen",F424="Industrial NAICS Cogen",F424="NAICS-22 Cogen")),FALSE,IF(AND($P$3=FALSE,OR(F424="Commercial NAICS Cogen",F424="Commercial NAICS Non-Cogen",F424="Industrial NAICS Cogen", F424="industrial NAICS non-Cogen")),FALSE, TRUE))</f>
        <v/>
      </c>
    </row>
    <row r="425">
      <c r="A425" s="129" t="n">
        <v>990</v>
      </c>
      <c r="B425" s="130" t="inlineStr">
        <is>
          <t>Harding Street</t>
        </is>
      </c>
      <c r="C425" s="130" t="inlineStr">
        <is>
          <t>Indianapolis Power &amp; Light Co</t>
        </is>
      </c>
      <c r="D425" s="129" t="n">
        <v>9273</v>
      </c>
      <c r="E425" s="130" t="inlineStr">
        <is>
          <t>IN</t>
        </is>
      </c>
      <c r="F425" s="130" t="inlineStr">
        <is>
          <t>Electric Utility</t>
        </is>
      </c>
      <c r="G425" s="130" t="inlineStr">
        <is>
          <t>ST</t>
        </is>
      </c>
      <c r="H425" s="130" t="inlineStr">
        <is>
          <t>DFO</t>
        </is>
      </c>
      <c r="I425" s="130" t="inlineStr">
        <is>
          <t>DFO</t>
        </is>
      </c>
      <c r="J425" s="131" t="n">
        <v>0</v>
      </c>
      <c r="K425" s="129" t="n">
        <v>2020</v>
      </c>
      <c r="L425" s="120">
        <f>IF(VLOOKUP(H425,'Cross-Page Data'!$D$4:$F$48,3,FALSE)="natural gas",VLOOKUP(G425,'Cross-Page Data'!$I$4:$J$19,2,FALSE),IF(VLOOKUP(H425,'Cross-Page Data'!$D$4:$F$48,3,FALSE)="solar",IF(G425="PV","solar PV","solar thermal"),IF(VLOOKUP(H425,'Cross-Page Data'!$D$4:$F$48,3,FALSE)="wind",VLOOKUP(G425,'Cross-Page Data'!$I$4:$J$19,2,FALSE),IF(VLOOKUP(H425,'Cross-Page Data'!$D$4:$F$48,3,FALSE)="hydro",VLOOKUP(G425,'Cross-Page Data'!$I$4:$J$19,2,FALSE),VLOOKUP(H425,'Cross-Page Data'!$D$4:$F$48,3,FALSE)))))</f>
        <v/>
      </c>
      <c r="M425" s="120">
        <f>IF(AND($P$2=FALSE,OR(F425="Commercial NAICS Cogen",F425="Industrial NAICS Cogen",F425="NAICS-22 Cogen")),FALSE,IF(AND($P$3=FALSE,OR(F425="Commercial NAICS Cogen",F425="Commercial NAICS Non-Cogen",F425="Industrial NAICS Cogen", F425="industrial NAICS non-Cogen")),FALSE, TRUE))</f>
        <v/>
      </c>
    </row>
    <row r="426">
      <c r="A426" s="129" t="n">
        <v>990</v>
      </c>
      <c r="B426" s="130" t="inlineStr">
        <is>
          <t>Harding Street</t>
        </is>
      </c>
      <c r="C426" s="130" t="inlineStr">
        <is>
          <t>Indianapolis Power &amp; Light Co</t>
        </is>
      </c>
      <c r="D426" s="129" t="n">
        <v>9273</v>
      </c>
      <c r="E426" s="130" t="inlineStr">
        <is>
          <t>IN</t>
        </is>
      </c>
      <c r="F426" s="130" t="inlineStr">
        <is>
          <t>Electric Utility</t>
        </is>
      </c>
      <c r="G426" s="130" t="inlineStr">
        <is>
          <t>ST</t>
        </is>
      </c>
      <c r="H426" s="130" t="inlineStr">
        <is>
          <t>NG</t>
        </is>
      </c>
      <c r="I426" s="130" t="inlineStr">
        <is>
          <t>NG</t>
        </is>
      </c>
      <c r="J426" s="131" t="n">
        <v>1381709</v>
      </c>
      <c r="K426" s="129" t="n">
        <v>2020</v>
      </c>
      <c r="L426" s="120">
        <f>IF(VLOOKUP(H426,'Cross-Page Data'!$D$4:$F$48,3,FALSE)="natural gas",VLOOKUP(G426,'Cross-Page Data'!$I$4:$J$19,2,FALSE),IF(VLOOKUP(H426,'Cross-Page Data'!$D$4:$F$48,3,FALSE)="solar",IF(G426="PV","solar PV","solar thermal"),IF(VLOOKUP(H426,'Cross-Page Data'!$D$4:$F$48,3,FALSE)="wind",VLOOKUP(G426,'Cross-Page Data'!$I$4:$J$19,2,FALSE),IF(VLOOKUP(H426,'Cross-Page Data'!$D$4:$F$48,3,FALSE)="hydro",VLOOKUP(G426,'Cross-Page Data'!$I$4:$J$19,2,FALSE),VLOOKUP(H426,'Cross-Page Data'!$D$4:$F$48,3,FALSE)))))</f>
        <v/>
      </c>
      <c r="M426" s="120">
        <f>IF(AND($P$2=FALSE,OR(F426="Commercial NAICS Cogen",F426="Industrial NAICS Cogen",F426="NAICS-22 Cogen")),FALSE,IF(AND($P$3=FALSE,OR(F426="Commercial NAICS Cogen",F426="Commercial NAICS Non-Cogen",F426="Industrial NAICS Cogen", F426="industrial NAICS non-Cogen")),FALSE, TRUE))</f>
        <v/>
      </c>
    </row>
    <row r="427">
      <c r="A427" s="129" t="n">
        <v>991</v>
      </c>
      <c r="B427" s="130" t="inlineStr">
        <is>
          <t>Eagle Valley (IN)</t>
        </is>
      </c>
      <c r="C427" s="130" t="inlineStr">
        <is>
          <t>Indianapolis Power &amp; Light Co</t>
        </is>
      </c>
      <c r="D427" s="129" t="n">
        <v>9273</v>
      </c>
      <c r="E427" s="130" t="inlineStr">
        <is>
          <t>IN</t>
        </is>
      </c>
      <c r="F427" s="130" t="inlineStr">
        <is>
          <t>Electric Utility</t>
        </is>
      </c>
      <c r="G427" s="130" t="inlineStr">
        <is>
          <t>CA</t>
        </is>
      </c>
      <c r="H427" s="130" t="inlineStr">
        <is>
          <t>NG</t>
        </is>
      </c>
      <c r="I427" s="130" t="inlineStr">
        <is>
          <t>NG</t>
        </is>
      </c>
      <c r="J427" s="131" t="n">
        <v>1828291</v>
      </c>
      <c r="K427" s="129" t="n">
        <v>2020</v>
      </c>
      <c r="L427" s="120">
        <f>IF(VLOOKUP(H427,'Cross-Page Data'!$D$4:$F$48,3,FALSE)="natural gas",VLOOKUP(G427,'Cross-Page Data'!$I$4:$J$19,2,FALSE),IF(VLOOKUP(H427,'Cross-Page Data'!$D$4:$F$48,3,FALSE)="solar",IF(G427="PV","solar PV","solar thermal"),IF(VLOOKUP(H427,'Cross-Page Data'!$D$4:$F$48,3,FALSE)="wind",VLOOKUP(G427,'Cross-Page Data'!$I$4:$J$19,2,FALSE),IF(VLOOKUP(H427,'Cross-Page Data'!$D$4:$F$48,3,FALSE)="hydro",VLOOKUP(G427,'Cross-Page Data'!$I$4:$J$19,2,FALSE),VLOOKUP(H427,'Cross-Page Data'!$D$4:$F$48,3,FALSE)))))</f>
        <v/>
      </c>
      <c r="M427" s="120">
        <f>IF(AND($P$2=FALSE,OR(F427="Commercial NAICS Cogen",F427="Industrial NAICS Cogen",F427="NAICS-22 Cogen")),FALSE,IF(AND($P$3=FALSE,OR(F427="Commercial NAICS Cogen",F427="Commercial NAICS Non-Cogen",F427="Industrial NAICS Cogen", F427="industrial NAICS non-Cogen")),FALSE, TRUE))</f>
        <v/>
      </c>
    </row>
    <row r="428">
      <c r="A428" s="129" t="n">
        <v>991</v>
      </c>
      <c r="B428" s="130" t="inlineStr">
        <is>
          <t>Eagle Valley (IN)</t>
        </is>
      </c>
      <c r="C428" s="130" t="inlineStr">
        <is>
          <t>Indianapolis Power &amp; Light Co</t>
        </is>
      </c>
      <c r="D428" s="129" t="n">
        <v>9273</v>
      </c>
      <c r="E428" s="130" t="inlineStr">
        <is>
          <t>IN</t>
        </is>
      </c>
      <c r="F428" s="130" t="inlineStr">
        <is>
          <t>Electric Utility</t>
        </is>
      </c>
      <c r="G428" s="130" t="inlineStr">
        <is>
          <t>CT</t>
        </is>
      </c>
      <c r="H428" s="130" t="inlineStr">
        <is>
          <t>NG</t>
        </is>
      </c>
      <c r="I428" s="130" t="inlineStr">
        <is>
          <t>NG</t>
        </is>
      </c>
      <c r="J428" s="131" t="n">
        <v>3265077</v>
      </c>
      <c r="K428" s="129" t="n">
        <v>2020</v>
      </c>
      <c r="L428" s="120">
        <f>IF(VLOOKUP(H428,'Cross-Page Data'!$D$4:$F$48,3,FALSE)="natural gas",VLOOKUP(G428,'Cross-Page Data'!$I$4:$J$19,2,FALSE),IF(VLOOKUP(H428,'Cross-Page Data'!$D$4:$F$48,3,FALSE)="solar",IF(G428="PV","solar PV","solar thermal"),IF(VLOOKUP(H428,'Cross-Page Data'!$D$4:$F$48,3,FALSE)="wind",VLOOKUP(G428,'Cross-Page Data'!$I$4:$J$19,2,FALSE),IF(VLOOKUP(H428,'Cross-Page Data'!$D$4:$F$48,3,FALSE)="hydro",VLOOKUP(G428,'Cross-Page Data'!$I$4:$J$19,2,FALSE),VLOOKUP(H428,'Cross-Page Data'!$D$4:$F$48,3,FALSE)))))</f>
        <v/>
      </c>
      <c r="M428" s="120">
        <f>IF(AND($P$2=FALSE,OR(F428="Commercial NAICS Cogen",F428="Industrial NAICS Cogen",F428="NAICS-22 Cogen")),FALSE,IF(AND($P$3=FALSE,OR(F428="Commercial NAICS Cogen",F428="Commercial NAICS Non-Cogen",F428="Industrial NAICS Cogen", F428="industrial NAICS non-Cogen")),FALSE, TRUE))</f>
        <v/>
      </c>
    </row>
    <row r="429">
      <c r="A429" s="129" t="n">
        <v>992</v>
      </c>
      <c r="B429" s="130" t="inlineStr">
        <is>
          <t>CC Perry K</t>
        </is>
      </c>
      <c r="C429" s="130" t="inlineStr">
        <is>
          <t>Citizens Thermal Energy</t>
        </is>
      </c>
      <c r="D429" s="129" t="n">
        <v>3599</v>
      </c>
      <c r="E429" s="130" t="inlineStr">
        <is>
          <t>IN</t>
        </is>
      </c>
      <c r="F429" s="130" t="inlineStr">
        <is>
          <t>NAICS-22 Cogen</t>
        </is>
      </c>
      <c r="G429" s="130" t="inlineStr">
        <is>
          <t>ST</t>
        </is>
      </c>
      <c r="H429" s="130" t="inlineStr">
        <is>
          <t>BIT</t>
        </is>
      </c>
      <c r="I429" s="130" t="inlineStr">
        <is>
          <t>COL</t>
        </is>
      </c>
      <c r="J429" s="131" t="n">
        <v>0</v>
      </c>
      <c r="K429" s="129" t="n">
        <v>2020</v>
      </c>
      <c r="L429" s="120">
        <f>IF(VLOOKUP(H429,'Cross-Page Data'!$D$4:$F$48,3,FALSE)="natural gas",VLOOKUP(G429,'Cross-Page Data'!$I$4:$J$19,2,FALSE),IF(VLOOKUP(H429,'Cross-Page Data'!$D$4:$F$48,3,FALSE)="solar",IF(G429="PV","solar PV","solar thermal"),IF(VLOOKUP(H429,'Cross-Page Data'!$D$4:$F$48,3,FALSE)="wind",VLOOKUP(G429,'Cross-Page Data'!$I$4:$J$19,2,FALSE),IF(VLOOKUP(H429,'Cross-Page Data'!$D$4:$F$48,3,FALSE)="hydro",VLOOKUP(G429,'Cross-Page Data'!$I$4:$J$19,2,FALSE),VLOOKUP(H429,'Cross-Page Data'!$D$4:$F$48,3,FALSE)))))</f>
        <v/>
      </c>
      <c r="M429" s="120">
        <f>IF(AND($P$2=FALSE,OR(F429="Commercial NAICS Cogen",F429="Industrial NAICS Cogen",F429="NAICS-22 Cogen")),FALSE,IF(AND($P$3=FALSE,OR(F429="Commercial NAICS Cogen",F429="Commercial NAICS Non-Cogen",F429="Industrial NAICS Cogen", F429="industrial NAICS non-Cogen")),FALSE, TRUE))</f>
        <v/>
      </c>
    </row>
    <row r="430">
      <c r="A430" s="129" t="n">
        <v>992</v>
      </c>
      <c r="B430" s="130" t="inlineStr">
        <is>
          <t>CC Perry K</t>
        </is>
      </c>
      <c r="C430" s="130" t="inlineStr">
        <is>
          <t>Citizens Thermal Energy</t>
        </is>
      </c>
      <c r="D430" s="129" t="n">
        <v>3599</v>
      </c>
      <c r="E430" s="130" t="inlineStr">
        <is>
          <t>IN</t>
        </is>
      </c>
      <c r="F430" s="130" t="inlineStr">
        <is>
          <t>NAICS-22 Cogen</t>
        </is>
      </c>
      <c r="G430" s="130" t="inlineStr">
        <is>
          <t>ST</t>
        </is>
      </c>
      <c r="H430" s="130" t="inlineStr">
        <is>
          <t>DFO</t>
        </is>
      </c>
      <c r="I430" s="130" t="inlineStr">
        <is>
          <t>DFO</t>
        </is>
      </c>
      <c r="J430" s="131" t="n">
        <v>0</v>
      </c>
      <c r="K430" s="129" t="n">
        <v>2020</v>
      </c>
      <c r="L430" s="120">
        <f>IF(VLOOKUP(H430,'Cross-Page Data'!$D$4:$F$48,3,FALSE)="natural gas",VLOOKUP(G430,'Cross-Page Data'!$I$4:$J$19,2,FALSE),IF(VLOOKUP(H430,'Cross-Page Data'!$D$4:$F$48,3,FALSE)="solar",IF(G430="PV","solar PV","solar thermal"),IF(VLOOKUP(H430,'Cross-Page Data'!$D$4:$F$48,3,FALSE)="wind",VLOOKUP(G430,'Cross-Page Data'!$I$4:$J$19,2,FALSE),IF(VLOOKUP(H430,'Cross-Page Data'!$D$4:$F$48,3,FALSE)="hydro",VLOOKUP(G430,'Cross-Page Data'!$I$4:$J$19,2,FALSE),VLOOKUP(H430,'Cross-Page Data'!$D$4:$F$48,3,FALSE)))))</f>
        <v/>
      </c>
      <c r="M430" s="120">
        <f>IF(AND($P$2=FALSE,OR(F430="Commercial NAICS Cogen",F430="Industrial NAICS Cogen",F430="NAICS-22 Cogen")),FALSE,IF(AND($P$3=FALSE,OR(F430="Commercial NAICS Cogen",F430="Commercial NAICS Non-Cogen",F430="Industrial NAICS Cogen", F430="industrial NAICS non-Cogen")),FALSE, TRUE))</f>
        <v/>
      </c>
    </row>
    <row r="431">
      <c r="A431" s="129" t="n">
        <v>992</v>
      </c>
      <c r="B431" s="130" t="inlineStr">
        <is>
          <t>CC Perry K</t>
        </is>
      </c>
      <c r="C431" s="130" t="inlineStr">
        <is>
          <t>Citizens Thermal Energy</t>
        </is>
      </c>
      <c r="D431" s="129" t="n">
        <v>3599</v>
      </c>
      <c r="E431" s="130" t="inlineStr">
        <is>
          <t>IN</t>
        </is>
      </c>
      <c r="F431" s="130" t="inlineStr">
        <is>
          <t>NAICS-22 Cogen</t>
        </is>
      </c>
      <c r="G431" s="130" t="inlineStr">
        <is>
          <t>ST</t>
        </is>
      </c>
      <c r="H431" s="130" t="inlineStr">
        <is>
          <t>NG</t>
        </is>
      </c>
      <c r="I431" s="130" t="inlineStr">
        <is>
          <t>NG</t>
        </is>
      </c>
      <c r="J431" s="131" t="n">
        <v>27959.28</v>
      </c>
      <c r="K431" s="129" t="n">
        <v>2020</v>
      </c>
      <c r="L431" s="120">
        <f>IF(VLOOKUP(H431,'Cross-Page Data'!$D$4:$F$48,3,FALSE)="natural gas",VLOOKUP(G431,'Cross-Page Data'!$I$4:$J$19,2,FALSE),IF(VLOOKUP(H431,'Cross-Page Data'!$D$4:$F$48,3,FALSE)="solar",IF(G431="PV","solar PV","solar thermal"),IF(VLOOKUP(H431,'Cross-Page Data'!$D$4:$F$48,3,FALSE)="wind",VLOOKUP(G431,'Cross-Page Data'!$I$4:$J$19,2,FALSE),IF(VLOOKUP(H431,'Cross-Page Data'!$D$4:$F$48,3,FALSE)="hydro",VLOOKUP(G431,'Cross-Page Data'!$I$4:$J$19,2,FALSE),VLOOKUP(H431,'Cross-Page Data'!$D$4:$F$48,3,FALSE)))))</f>
        <v/>
      </c>
      <c r="M431" s="120">
        <f>IF(AND($P$2=FALSE,OR(F431="Commercial NAICS Cogen",F431="Industrial NAICS Cogen",F431="NAICS-22 Cogen")),FALSE,IF(AND($P$3=FALSE,OR(F431="Commercial NAICS Cogen",F431="Commercial NAICS Non-Cogen",F431="Industrial NAICS Cogen", F431="industrial NAICS non-Cogen")),FALSE, TRUE))</f>
        <v/>
      </c>
    </row>
    <row r="432">
      <c r="A432" s="129" t="n">
        <v>994</v>
      </c>
      <c r="B432" s="130" t="inlineStr">
        <is>
          <t>AES Petersburg</t>
        </is>
      </c>
      <c r="C432" s="130" t="inlineStr">
        <is>
          <t>Indianapolis Power &amp; Light Co</t>
        </is>
      </c>
      <c r="D432" s="129" t="n">
        <v>9273</v>
      </c>
      <c r="E432" s="130" t="inlineStr">
        <is>
          <t>IN</t>
        </is>
      </c>
      <c r="F432" s="130" t="inlineStr">
        <is>
          <t>Electric Utility</t>
        </is>
      </c>
      <c r="G432" s="130" t="inlineStr">
        <is>
          <t>IC</t>
        </is>
      </c>
      <c r="H432" s="130" t="inlineStr">
        <is>
          <t>DFO</t>
        </is>
      </c>
      <c r="I432" s="130" t="inlineStr">
        <is>
          <t>DFO</t>
        </is>
      </c>
      <c r="J432" s="131" t="n">
        <v>70</v>
      </c>
      <c r="K432" s="129" t="n">
        <v>2020</v>
      </c>
      <c r="L432" s="120">
        <f>IF(VLOOKUP(H432,'Cross-Page Data'!$D$4:$F$48,3,FALSE)="natural gas",VLOOKUP(G432,'Cross-Page Data'!$I$4:$J$19,2,FALSE),IF(VLOOKUP(H432,'Cross-Page Data'!$D$4:$F$48,3,FALSE)="solar",IF(G432="PV","solar PV","solar thermal"),IF(VLOOKUP(H432,'Cross-Page Data'!$D$4:$F$48,3,FALSE)="wind",VLOOKUP(G432,'Cross-Page Data'!$I$4:$J$19,2,FALSE),IF(VLOOKUP(H432,'Cross-Page Data'!$D$4:$F$48,3,FALSE)="hydro",VLOOKUP(G432,'Cross-Page Data'!$I$4:$J$19,2,FALSE),VLOOKUP(H432,'Cross-Page Data'!$D$4:$F$48,3,FALSE)))))</f>
        <v/>
      </c>
      <c r="M432" s="120">
        <f>IF(AND($P$2=FALSE,OR(F432="Commercial NAICS Cogen",F432="Industrial NAICS Cogen",F432="NAICS-22 Cogen")),FALSE,IF(AND($P$3=FALSE,OR(F432="Commercial NAICS Cogen",F432="Commercial NAICS Non-Cogen",F432="Industrial NAICS Cogen", F432="industrial NAICS non-Cogen")),FALSE, TRUE))</f>
        <v/>
      </c>
    </row>
    <row r="433">
      <c r="A433" s="129" t="n">
        <v>994</v>
      </c>
      <c r="B433" s="130" t="inlineStr">
        <is>
          <t>AES Petersburg</t>
        </is>
      </c>
      <c r="C433" s="130" t="inlineStr">
        <is>
          <t>Indianapolis Power &amp; Light Co</t>
        </is>
      </c>
      <c r="D433" s="129" t="n">
        <v>9273</v>
      </c>
      <c r="E433" s="130" t="inlineStr">
        <is>
          <t>IN</t>
        </is>
      </c>
      <c r="F433" s="130" t="inlineStr">
        <is>
          <t>Electric Utility</t>
        </is>
      </c>
      <c r="G433" s="130" t="inlineStr">
        <is>
          <t>ST</t>
        </is>
      </c>
      <c r="H433" s="130" t="inlineStr">
        <is>
          <t>BIT</t>
        </is>
      </c>
      <c r="I433" s="130" t="inlineStr">
        <is>
          <t>COL</t>
        </is>
      </c>
      <c r="J433" s="131" t="n">
        <v>6126058.4</v>
      </c>
      <c r="K433" s="129" t="n">
        <v>2020</v>
      </c>
      <c r="L433" s="120">
        <f>IF(VLOOKUP(H433,'Cross-Page Data'!$D$4:$F$48,3,FALSE)="natural gas",VLOOKUP(G433,'Cross-Page Data'!$I$4:$J$19,2,FALSE),IF(VLOOKUP(H433,'Cross-Page Data'!$D$4:$F$48,3,FALSE)="solar",IF(G433="PV","solar PV","solar thermal"),IF(VLOOKUP(H433,'Cross-Page Data'!$D$4:$F$48,3,FALSE)="wind",VLOOKUP(G433,'Cross-Page Data'!$I$4:$J$19,2,FALSE),IF(VLOOKUP(H433,'Cross-Page Data'!$D$4:$F$48,3,FALSE)="hydro",VLOOKUP(G433,'Cross-Page Data'!$I$4:$J$19,2,FALSE),VLOOKUP(H433,'Cross-Page Data'!$D$4:$F$48,3,FALSE)))))</f>
        <v/>
      </c>
      <c r="M433" s="120">
        <f>IF(AND($P$2=FALSE,OR(F433="Commercial NAICS Cogen",F433="Industrial NAICS Cogen",F433="NAICS-22 Cogen")),FALSE,IF(AND($P$3=FALSE,OR(F433="Commercial NAICS Cogen",F433="Commercial NAICS Non-Cogen",F433="Industrial NAICS Cogen", F433="industrial NAICS non-Cogen")),FALSE, TRUE))</f>
        <v/>
      </c>
    </row>
    <row r="434">
      <c r="A434" s="129" t="n">
        <v>994</v>
      </c>
      <c r="B434" s="130" t="inlineStr">
        <is>
          <t>AES Petersburg</t>
        </is>
      </c>
      <c r="C434" s="130" t="inlineStr">
        <is>
          <t>Indianapolis Power &amp; Light Co</t>
        </is>
      </c>
      <c r="D434" s="129" t="n">
        <v>9273</v>
      </c>
      <c r="E434" s="130" t="inlineStr">
        <is>
          <t>IN</t>
        </is>
      </c>
      <c r="F434" s="130" t="inlineStr">
        <is>
          <t>Electric Utility</t>
        </is>
      </c>
      <c r="G434" s="130" t="inlineStr">
        <is>
          <t>ST</t>
        </is>
      </c>
      <c r="H434" s="130" t="inlineStr">
        <is>
          <t>DFO</t>
        </is>
      </c>
      <c r="I434" s="130" t="inlineStr">
        <is>
          <t>DFO</t>
        </is>
      </c>
      <c r="J434" s="131" t="n">
        <v>15111.647</v>
      </c>
      <c r="K434" s="129" t="n">
        <v>2020</v>
      </c>
      <c r="L434" s="120">
        <f>IF(VLOOKUP(H434,'Cross-Page Data'!$D$4:$F$48,3,FALSE)="natural gas",VLOOKUP(G434,'Cross-Page Data'!$I$4:$J$19,2,FALSE),IF(VLOOKUP(H434,'Cross-Page Data'!$D$4:$F$48,3,FALSE)="solar",IF(G434="PV","solar PV","solar thermal"),IF(VLOOKUP(H434,'Cross-Page Data'!$D$4:$F$48,3,FALSE)="wind",VLOOKUP(G434,'Cross-Page Data'!$I$4:$J$19,2,FALSE),IF(VLOOKUP(H434,'Cross-Page Data'!$D$4:$F$48,3,FALSE)="hydro",VLOOKUP(G434,'Cross-Page Data'!$I$4:$J$19,2,FALSE),VLOOKUP(H434,'Cross-Page Data'!$D$4:$F$48,3,FALSE)))))</f>
        <v/>
      </c>
      <c r="M434" s="120">
        <f>IF(AND($P$2=FALSE,OR(F434="Commercial NAICS Cogen",F434="Industrial NAICS Cogen",F434="NAICS-22 Cogen")),FALSE,IF(AND($P$3=FALSE,OR(F434="Commercial NAICS Cogen",F434="Commercial NAICS Non-Cogen",F434="Industrial NAICS Cogen", F434="industrial NAICS non-Cogen")),FALSE, TRUE))</f>
        <v/>
      </c>
    </row>
    <row r="435">
      <c r="A435" s="129" t="n">
        <v>995</v>
      </c>
      <c r="B435" s="130" t="inlineStr">
        <is>
          <t>Bailly</t>
        </is>
      </c>
      <c r="C435" s="130" t="inlineStr">
        <is>
          <t>Northern Indiana Pub Serv Co</t>
        </is>
      </c>
      <c r="D435" s="129" t="n">
        <v>13756</v>
      </c>
      <c r="E435" s="130" t="inlineStr">
        <is>
          <t>IN</t>
        </is>
      </c>
      <c r="F435" s="130" t="inlineStr">
        <is>
          <t>Electric Utility</t>
        </is>
      </c>
      <c r="G435" s="130" t="inlineStr">
        <is>
          <t>GT</t>
        </is>
      </c>
      <c r="H435" s="130" t="inlineStr">
        <is>
          <t>NG</t>
        </is>
      </c>
      <c r="I435" s="130" t="inlineStr">
        <is>
          <t>NG</t>
        </is>
      </c>
      <c r="J435" s="131" t="n">
        <v>0</v>
      </c>
      <c r="K435" s="129" t="n">
        <v>2020</v>
      </c>
      <c r="L435" s="120">
        <f>IF(VLOOKUP(H435,'Cross-Page Data'!$D$4:$F$48,3,FALSE)="natural gas",VLOOKUP(G435,'Cross-Page Data'!$I$4:$J$19,2,FALSE),IF(VLOOKUP(H435,'Cross-Page Data'!$D$4:$F$48,3,FALSE)="solar",IF(G435="PV","solar PV","solar thermal"),IF(VLOOKUP(H435,'Cross-Page Data'!$D$4:$F$48,3,FALSE)="wind",VLOOKUP(G435,'Cross-Page Data'!$I$4:$J$19,2,FALSE),IF(VLOOKUP(H435,'Cross-Page Data'!$D$4:$F$48,3,FALSE)="hydro",VLOOKUP(G435,'Cross-Page Data'!$I$4:$J$19,2,FALSE),VLOOKUP(H435,'Cross-Page Data'!$D$4:$F$48,3,FALSE)))))</f>
        <v/>
      </c>
      <c r="M435" s="120">
        <f>IF(AND($P$2=FALSE,OR(F435="Commercial NAICS Cogen",F435="Industrial NAICS Cogen",F435="NAICS-22 Cogen")),FALSE,IF(AND($P$3=FALSE,OR(F435="Commercial NAICS Cogen",F435="Commercial NAICS Non-Cogen",F435="Industrial NAICS Cogen", F435="industrial NAICS non-Cogen")),FALSE, TRUE))</f>
        <v/>
      </c>
    </row>
    <row r="436">
      <c r="A436" s="129" t="n">
        <v>997</v>
      </c>
      <c r="B436" s="130" t="inlineStr">
        <is>
          <t>Michigan City</t>
        </is>
      </c>
      <c r="C436" s="130" t="inlineStr">
        <is>
          <t>Northern Indiana Pub Serv Co</t>
        </is>
      </c>
      <c r="D436" s="129" t="n">
        <v>13756</v>
      </c>
      <c r="E436" s="130" t="inlineStr">
        <is>
          <t>IN</t>
        </is>
      </c>
      <c r="F436" s="130" t="inlineStr">
        <is>
          <t>Electric Utility</t>
        </is>
      </c>
      <c r="G436" s="130" t="inlineStr">
        <is>
          <t>ST</t>
        </is>
      </c>
      <c r="H436" s="130" t="inlineStr">
        <is>
          <t>BIT</t>
        </is>
      </c>
      <c r="I436" s="130" t="inlineStr">
        <is>
          <t>COL</t>
        </is>
      </c>
      <c r="J436" s="131" t="n">
        <v>262330.15</v>
      </c>
      <c r="K436" s="129" t="n">
        <v>2020</v>
      </c>
      <c r="L436" s="120">
        <f>IF(VLOOKUP(H436,'Cross-Page Data'!$D$4:$F$48,3,FALSE)="natural gas",VLOOKUP(G436,'Cross-Page Data'!$I$4:$J$19,2,FALSE),IF(VLOOKUP(H436,'Cross-Page Data'!$D$4:$F$48,3,FALSE)="solar",IF(G436="PV","solar PV","solar thermal"),IF(VLOOKUP(H436,'Cross-Page Data'!$D$4:$F$48,3,FALSE)="wind",VLOOKUP(G436,'Cross-Page Data'!$I$4:$J$19,2,FALSE),IF(VLOOKUP(H436,'Cross-Page Data'!$D$4:$F$48,3,FALSE)="hydro",VLOOKUP(G436,'Cross-Page Data'!$I$4:$J$19,2,FALSE),VLOOKUP(H436,'Cross-Page Data'!$D$4:$F$48,3,FALSE)))))</f>
        <v/>
      </c>
      <c r="M436" s="120">
        <f>IF(AND($P$2=FALSE,OR(F436="Commercial NAICS Cogen",F436="Industrial NAICS Cogen",F436="NAICS-22 Cogen")),FALSE,IF(AND($P$3=FALSE,OR(F436="Commercial NAICS Cogen",F436="Commercial NAICS Non-Cogen",F436="Industrial NAICS Cogen", F436="industrial NAICS non-Cogen")),FALSE, TRUE))</f>
        <v/>
      </c>
    </row>
    <row r="437">
      <c r="A437" s="129" t="n">
        <v>997</v>
      </c>
      <c r="B437" s="130" t="inlineStr">
        <is>
          <t>Michigan City</t>
        </is>
      </c>
      <c r="C437" s="130" t="inlineStr">
        <is>
          <t>Northern Indiana Pub Serv Co</t>
        </is>
      </c>
      <c r="D437" s="129" t="n">
        <v>13756</v>
      </c>
      <c r="E437" s="130" t="inlineStr">
        <is>
          <t>IN</t>
        </is>
      </c>
      <c r="F437" s="130" t="inlineStr">
        <is>
          <t>Electric Utility</t>
        </is>
      </c>
      <c r="G437" s="130" t="inlineStr">
        <is>
          <t>ST</t>
        </is>
      </c>
      <c r="H437" s="130" t="inlineStr">
        <is>
          <t>NG</t>
        </is>
      </c>
      <c r="I437" s="130" t="inlineStr">
        <is>
          <t>NG</t>
        </is>
      </c>
      <c r="J437" s="131" t="n">
        <v>10301.237</v>
      </c>
      <c r="K437" s="129" t="n">
        <v>2020</v>
      </c>
      <c r="L437" s="120">
        <f>IF(VLOOKUP(H437,'Cross-Page Data'!$D$4:$F$48,3,FALSE)="natural gas",VLOOKUP(G437,'Cross-Page Data'!$I$4:$J$19,2,FALSE),IF(VLOOKUP(H437,'Cross-Page Data'!$D$4:$F$48,3,FALSE)="solar",IF(G437="PV","solar PV","solar thermal"),IF(VLOOKUP(H437,'Cross-Page Data'!$D$4:$F$48,3,FALSE)="wind",VLOOKUP(G437,'Cross-Page Data'!$I$4:$J$19,2,FALSE),IF(VLOOKUP(H437,'Cross-Page Data'!$D$4:$F$48,3,FALSE)="hydro",VLOOKUP(G437,'Cross-Page Data'!$I$4:$J$19,2,FALSE),VLOOKUP(H437,'Cross-Page Data'!$D$4:$F$48,3,FALSE)))))</f>
        <v/>
      </c>
      <c r="M437" s="120">
        <f>IF(AND($P$2=FALSE,OR(F437="Commercial NAICS Cogen",F437="Industrial NAICS Cogen",F437="NAICS-22 Cogen")),FALSE,IF(AND($P$3=FALSE,OR(F437="Commercial NAICS Cogen",F437="Commercial NAICS Non-Cogen",F437="Industrial NAICS Cogen", F437="industrial NAICS non-Cogen")),FALSE, TRUE))</f>
        <v/>
      </c>
    </row>
    <row r="438">
      <c r="A438" s="129" t="n">
        <v>997</v>
      </c>
      <c r="B438" s="130" t="inlineStr">
        <is>
          <t>Michigan City</t>
        </is>
      </c>
      <c r="C438" s="130" t="inlineStr">
        <is>
          <t>Northern Indiana Pub Serv Co</t>
        </is>
      </c>
      <c r="D438" s="129" t="n">
        <v>13756</v>
      </c>
      <c r="E438" s="130" t="inlineStr">
        <is>
          <t>IN</t>
        </is>
      </c>
      <c r="F438" s="130" t="inlineStr">
        <is>
          <t>Electric Utility</t>
        </is>
      </c>
      <c r="G438" s="130" t="inlineStr">
        <is>
          <t>ST</t>
        </is>
      </c>
      <c r="H438" s="130" t="inlineStr">
        <is>
          <t>SUB</t>
        </is>
      </c>
      <c r="I438" s="130" t="inlineStr">
        <is>
          <t>COL</t>
        </is>
      </c>
      <c r="J438" s="131" t="n">
        <v>1240191.6</v>
      </c>
      <c r="K438" s="129" t="n">
        <v>2020</v>
      </c>
      <c r="L438" s="120">
        <f>IF(VLOOKUP(H438,'Cross-Page Data'!$D$4:$F$48,3,FALSE)="natural gas",VLOOKUP(G438,'Cross-Page Data'!$I$4:$J$19,2,FALSE),IF(VLOOKUP(H438,'Cross-Page Data'!$D$4:$F$48,3,FALSE)="solar",IF(G438="PV","solar PV","solar thermal"),IF(VLOOKUP(H438,'Cross-Page Data'!$D$4:$F$48,3,FALSE)="wind",VLOOKUP(G438,'Cross-Page Data'!$I$4:$J$19,2,FALSE),IF(VLOOKUP(H438,'Cross-Page Data'!$D$4:$F$48,3,FALSE)="hydro",VLOOKUP(G438,'Cross-Page Data'!$I$4:$J$19,2,FALSE),VLOOKUP(H438,'Cross-Page Data'!$D$4:$F$48,3,FALSE)))))</f>
        <v/>
      </c>
      <c r="M438" s="120">
        <f>IF(AND($P$2=FALSE,OR(F438="Commercial NAICS Cogen",F438="Industrial NAICS Cogen",F438="NAICS-22 Cogen")),FALSE,IF(AND($P$3=FALSE,OR(F438="Commercial NAICS Cogen",F438="Commercial NAICS Non-Cogen",F438="Industrial NAICS Cogen", F438="industrial NAICS non-Cogen")),FALSE, TRUE))</f>
        <v/>
      </c>
    </row>
    <row r="439">
      <c r="A439" s="129" t="n">
        <v>1001</v>
      </c>
      <c r="B439" s="130" t="inlineStr">
        <is>
          <t>Cayuga</t>
        </is>
      </c>
      <c r="C439" s="130" t="inlineStr">
        <is>
          <t>Duke Energy Indiana, LLC</t>
        </is>
      </c>
      <c r="D439" s="129" t="n">
        <v>15470</v>
      </c>
      <c r="E439" s="130" t="inlineStr">
        <is>
          <t>IN</t>
        </is>
      </c>
      <c r="F439" s="130" t="inlineStr">
        <is>
          <t>Electric Utility</t>
        </is>
      </c>
      <c r="G439" s="130" t="inlineStr">
        <is>
          <t>GT</t>
        </is>
      </c>
      <c r="H439" s="130" t="inlineStr">
        <is>
          <t>DFO</t>
        </is>
      </c>
      <c r="I439" s="130" t="inlineStr">
        <is>
          <t>DFO</t>
        </is>
      </c>
      <c r="J439" s="131" t="n">
        <v>18.224</v>
      </c>
      <c r="K439" s="129" t="n">
        <v>2020</v>
      </c>
      <c r="L439" s="120">
        <f>IF(VLOOKUP(H439,'Cross-Page Data'!$D$4:$F$48,3,FALSE)="natural gas",VLOOKUP(G439,'Cross-Page Data'!$I$4:$J$19,2,FALSE),IF(VLOOKUP(H439,'Cross-Page Data'!$D$4:$F$48,3,FALSE)="solar",IF(G439="PV","solar PV","solar thermal"),IF(VLOOKUP(H439,'Cross-Page Data'!$D$4:$F$48,3,FALSE)="wind",VLOOKUP(G439,'Cross-Page Data'!$I$4:$J$19,2,FALSE),IF(VLOOKUP(H439,'Cross-Page Data'!$D$4:$F$48,3,FALSE)="hydro",VLOOKUP(G439,'Cross-Page Data'!$I$4:$J$19,2,FALSE),VLOOKUP(H439,'Cross-Page Data'!$D$4:$F$48,3,FALSE)))))</f>
        <v/>
      </c>
      <c r="M439" s="120">
        <f>IF(AND($P$2=FALSE,OR(F439="Commercial NAICS Cogen",F439="Industrial NAICS Cogen",F439="NAICS-22 Cogen")),FALSE,IF(AND($P$3=FALSE,OR(F439="Commercial NAICS Cogen",F439="Commercial NAICS Non-Cogen",F439="Industrial NAICS Cogen", F439="industrial NAICS non-Cogen")),FALSE, TRUE))</f>
        <v/>
      </c>
    </row>
    <row r="440">
      <c r="A440" s="129" t="n">
        <v>1001</v>
      </c>
      <c r="B440" s="130" t="inlineStr">
        <is>
          <t>Cayuga</t>
        </is>
      </c>
      <c r="C440" s="130" t="inlineStr">
        <is>
          <t>Duke Energy Indiana, LLC</t>
        </is>
      </c>
      <c r="D440" s="129" t="n">
        <v>15470</v>
      </c>
      <c r="E440" s="130" t="inlineStr">
        <is>
          <t>IN</t>
        </is>
      </c>
      <c r="F440" s="130" t="inlineStr">
        <is>
          <t>Electric Utility</t>
        </is>
      </c>
      <c r="G440" s="130" t="inlineStr">
        <is>
          <t>GT</t>
        </is>
      </c>
      <c r="H440" s="130" t="inlineStr">
        <is>
          <t>NG</t>
        </is>
      </c>
      <c r="I440" s="130" t="inlineStr">
        <is>
          <t>NG</t>
        </is>
      </c>
      <c r="J440" s="131" t="n">
        <v>12730.776</v>
      </c>
      <c r="K440" s="129" t="n">
        <v>2020</v>
      </c>
      <c r="L440" s="120">
        <f>IF(VLOOKUP(H440,'Cross-Page Data'!$D$4:$F$48,3,FALSE)="natural gas",VLOOKUP(G440,'Cross-Page Data'!$I$4:$J$19,2,FALSE),IF(VLOOKUP(H440,'Cross-Page Data'!$D$4:$F$48,3,FALSE)="solar",IF(G440="PV","solar PV","solar thermal"),IF(VLOOKUP(H440,'Cross-Page Data'!$D$4:$F$48,3,FALSE)="wind",VLOOKUP(G440,'Cross-Page Data'!$I$4:$J$19,2,FALSE),IF(VLOOKUP(H440,'Cross-Page Data'!$D$4:$F$48,3,FALSE)="hydro",VLOOKUP(G440,'Cross-Page Data'!$I$4:$J$19,2,FALSE),VLOOKUP(H440,'Cross-Page Data'!$D$4:$F$48,3,FALSE)))))</f>
        <v/>
      </c>
      <c r="M440" s="120">
        <f>IF(AND($P$2=FALSE,OR(F440="Commercial NAICS Cogen",F440="Industrial NAICS Cogen",F440="NAICS-22 Cogen")),FALSE,IF(AND($P$3=FALSE,OR(F440="Commercial NAICS Cogen",F440="Commercial NAICS Non-Cogen",F440="Industrial NAICS Cogen", F440="industrial NAICS non-Cogen")),FALSE, TRUE))</f>
        <v/>
      </c>
    </row>
    <row r="441">
      <c r="A441" s="129" t="n">
        <v>1001</v>
      </c>
      <c r="B441" s="130" t="inlineStr">
        <is>
          <t>Cayuga</t>
        </is>
      </c>
      <c r="C441" s="130" t="inlineStr">
        <is>
          <t>Duke Energy Indiana, LLC</t>
        </is>
      </c>
      <c r="D441" s="129" t="n">
        <v>15470</v>
      </c>
      <c r="E441" s="130" t="inlineStr">
        <is>
          <t>IN</t>
        </is>
      </c>
      <c r="F441" s="130" t="inlineStr">
        <is>
          <t>Electric Utility</t>
        </is>
      </c>
      <c r="G441" s="130" t="inlineStr">
        <is>
          <t>IC</t>
        </is>
      </c>
      <c r="H441" s="130" t="inlineStr">
        <is>
          <t>DFO</t>
        </is>
      </c>
      <c r="I441" s="130" t="inlineStr">
        <is>
          <t>DFO</t>
        </is>
      </c>
      <c r="J441" s="131" t="n">
        <v>894</v>
      </c>
      <c r="K441" s="129" t="n">
        <v>2020</v>
      </c>
      <c r="L441" s="120">
        <f>IF(VLOOKUP(H441,'Cross-Page Data'!$D$4:$F$48,3,FALSE)="natural gas",VLOOKUP(G441,'Cross-Page Data'!$I$4:$J$19,2,FALSE),IF(VLOOKUP(H441,'Cross-Page Data'!$D$4:$F$48,3,FALSE)="solar",IF(G441="PV","solar PV","solar thermal"),IF(VLOOKUP(H441,'Cross-Page Data'!$D$4:$F$48,3,FALSE)="wind",VLOOKUP(G441,'Cross-Page Data'!$I$4:$J$19,2,FALSE),IF(VLOOKUP(H441,'Cross-Page Data'!$D$4:$F$48,3,FALSE)="hydro",VLOOKUP(G441,'Cross-Page Data'!$I$4:$J$19,2,FALSE),VLOOKUP(H441,'Cross-Page Data'!$D$4:$F$48,3,FALSE)))))</f>
        <v/>
      </c>
      <c r="M441" s="120">
        <f>IF(AND($P$2=FALSE,OR(F441="Commercial NAICS Cogen",F441="Industrial NAICS Cogen",F441="NAICS-22 Cogen")),FALSE,IF(AND($P$3=FALSE,OR(F441="Commercial NAICS Cogen",F441="Commercial NAICS Non-Cogen",F441="Industrial NAICS Cogen", F441="industrial NAICS non-Cogen")),FALSE, TRUE))</f>
        <v/>
      </c>
    </row>
    <row r="442">
      <c r="A442" s="129" t="n">
        <v>1001</v>
      </c>
      <c r="B442" s="130" t="inlineStr">
        <is>
          <t>Cayuga</t>
        </is>
      </c>
      <c r="C442" s="130" t="inlineStr">
        <is>
          <t>Duke Energy Indiana, LLC</t>
        </is>
      </c>
      <c r="D442" s="129" t="n">
        <v>15470</v>
      </c>
      <c r="E442" s="130" t="inlineStr">
        <is>
          <t>IN</t>
        </is>
      </c>
      <c r="F442" s="130" t="inlineStr">
        <is>
          <t>Electric Utility</t>
        </is>
      </c>
      <c r="G442" s="130" t="inlineStr">
        <is>
          <t>ST</t>
        </is>
      </c>
      <c r="H442" s="130" t="inlineStr">
        <is>
          <t>BIT</t>
        </is>
      </c>
      <c r="I442" s="130" t="inlineStr">
        <is>
          <t>COL</t>
        </is>
      </c>
      <c r="J442" s="131" t="n">
        <v>4360103.3</v>
      </c>
      <c r="K442" s="129" t="n">
        <v>2020</v>
      </c>
      <c r="L442" s="120">
        <f>IF(VLOOKUP(H442,'Cross-Page Data'!$D$4:$F$48,3,FALSE)="natural gas",VLOOKUP(G442,'Cross-Page Data'!$I$4:$J$19,2,FALSE),IF(VLOOKUP(H442,'Cross-Page Data'!$D$4:$F$48,3,FALSE)="solar",IF(G442="PV","solar PV","solar thermal"),IF(VLOOKUP(H442,'Cross-Page Data'!$D$4:$F$48,3,FALSE)="wind",VLOOKUP(G442,'Cross-Page Data'!$I$4:$J$19,2,FALSE),IF(VLOOKUP(H442,'Cross-Page Data'!$D$4:$F$48,3,FALSE)="hydro",VLOOKUP(G442,'Cross-Page Data'!$I$4:$J$19,2,FALSE),VLOOKUP(H442,'Cross-Page Data'!$D$4:$F$48,3,FALSE)))))</f>
        <v/>
      </c>
      <c r="M442" s="120">
        <f>IF(AND($P$2=FALSE,OR(F442="Commercial NAICS Cogen",F442="Industrial NAICS Cogen",F442="NAICS-22 Cogen")),FALSE,IF(AND($P$3=FALSE,OR(F442="Commercial NAICS Cogen",F442="Commercial NAICS Non-Cogen",F442="Industrial NAICS Cogen", F442="industrial NAICS non-Cogen")),FALSE, TRUE))</f>
        <v/>
      </c>
    </row>
    <row r="443">
      <c r="A443" s="129" t="n">
        <v>1001</v>
      </c>
      <c r="B443" s="130" t="inlineStr">
        <is>
          <t>Cayuga</t>
        </is>
      </c>
      <c r="C443" s="130" t="inlineStr">
        <is>
          <t>Duke Energy Indiana, LLC</t>
        </is>
      </c>
      <c r="D443" s="129" t="n">
        <v>15470</v>
      </c>
      <c r="E443" s="130" t="inlineStr">
        <is>
          <t>IN</t>
        </is>
      </c>
      <c r="F443" s="130" t="inlineStr">
        <is>
          <t>Electric Utility</t>
        </is>
      </c>
      <c r="G443" s="130" t="inlineStr">
        <is>
          <t>ST</t>
        </is>
      </c>
      <c r="H443" s="130" t="inlineStr">
        <is>
          <t>DFO</t>
        </is>
      </c>
      <c r="I443" s="130" t="inlineStr">
        <is>
          <t>DFO</t>
        </is>
      </c>
      <c r="J443" s="131" t="n">
        <v>4456.744</v>
      </c>
      <c r="K443" s="129" t="n">
        <v>2020</v>
      </c>
      <c r="L443" s="120">
        <f>IF(VLOOKUP(H443,'Cross-Page Data'!$D$4:$F$48,3,FALSE)="natural gas",VLOOKUP(G443,'Cross-Page Data'!$I$4:$J$19,2,FALSE),IF(VLOOKUP(H443,'Cross-Page Data'!$D$4:$F$48,3,FALSE)="solar",IF(G443="PV","solar PV","solar thermal"),IF(VLOOKUP(H443,'Cross-Page Data'!$D$4:$F$48,3,FALSE)="wind",VLOOKUP(G443,'Cross-Page Data'!$I$4:$J$19,2,FALSE),IF(VLOOKUP(H443,'Cross-Page Data'!$D$4:$F$48,3,FALSE)="hydro",VLOOKUP(G443,'Cross-Page Data'!$I$4:$J$19,2,FALSE),VLOOKUP(H443,'Cross-Page Data'!$D$4:$F$48,3,FALSE)))))</f>
        <v/>
      </c>
      <c r="M443" s="120">
        <f>IF(AND($P$2=FALSE,OR(F443="Commercial NAICS Cogen",F443="Industrial NAICS Cogen",F443="NAICS-22 Cogen")),FALSE,IF(AND($P$3=FALSE,OR(F443="Commercial NAICS Cogen",F443="Commercial NAICS Non-Cogen",F443="Industrial NAICS Cogen", F443="industrial NAICS non-Cogen")),FALSE, TRUE))</f>
        <v/>
      </c>
    </row>
    <row r="444">
      <c r="A444" s="129" t="n">
        <v>1004</v>
      </c>
      <c r="B444" s="130" t="inlineStr">
        <is>
          <t>Edwardsport</t>
        </is>
      </c>
      <c r="C444" s="130" t="inlineStr">
        <is>
          <t>Duke Energy Indiana, LLC</t>
        </is>
      </c>
      <c r="D444" s="129" t="n">
        <v>15470</v>
      </c>
      <c r="E444" s="130" t="inlineStr">
        <is>
          <t>IN</t>
        </is>
      </c>
      <c r="F444" s="130" t="inlineStr">
        <is>
          <t>Electric Utility</t>
        </is>
      </c>
      <c r="G444" s="130" t="inlineStr">
        <is>
          <t>CA</t>
        </is>
      </c>
      <c r="H444" s="130" t="inlineStr">
        <is>
          <t>BIT</t>
        </is>
      </c>
      <c r="I444" s="130" t="inlineStr">
        <is>
          <t>COL</t>
        </is>
      </c>
      <c r="J444" s="131" t="n">
        <v>394785.21</v>
      </c>
      <c r="K444" s="129" t="n">
        <v>2020</v>
      </c>
      <c r="L444" s="120">
        <f>IF(VLOOKUP(H444,'Cross-Page Data'!$D$4:$F$48,3,FALSE)="natural gas",VLOOKUP(G444,'Cross-Page Data'!$I$4:$J$19,2,FALSE),IF(VLOOKUP(H444,'Cross-Page Data'!$D$4:$F$48,3,FALSE)="solar",IF(G444="PV","solar PV","solar thermal"),IF(VLOOKUP(H444,'Cross-Page Data'!$D$4:$F$48,3,FALSE)="wind",VLOOKUP(G444,'Cross-Page Data'!$I$4:$J$19,2,FALSE),IF(VLOOKUP(H444,'Cross-Page Data'!$D$4:$F$48,3,FALSE)="hydro",VLOOKUP(G444,'Cross-Page Data'!$I$4:$J$19,2,FALSE),VLOOKUP(H444,'Cross-Page Data'!$D$4:$F$48,3,FALSE)))))</f>
        <v/>
      </c>
      <c r="M444" s="120">
        <f>IF(AND($P$2=FALSE,OR(F444="Commercial NAICS Cogen",F444="Industrial NAICS Cogen",F444="NAICS-22 Cogen")),FALSE,IF(AND($P$3=FALSE,OR(F444="Commercial NAICS Cogen",F444="Commercial NAICS Non-Cogen",F444="Industrial NAICS Cogen", F444="industrial NAICS non-Cogen")),FALSE, TRUE))</f>
        <v/>
      </c>
    </row>
    <row r="445">
      <c r="A445" s="129" t="n">
        <v>1004</v>
      </c>
      <c r="B445" s="130" t="inlineStr">
        <is>
          <t>Edwardsport</t>
        </is>
      </c>
      <c r="C445" s="130" t="inlineStr">
        <is>
          <t>Duke Energy Indiana, LLC</t>
        </is>
      </c>
      <c r="D445" s="129" t="n">
        <v>15470</v>
      </c>
      <c r="E445" s="130" t="inlineStr">
        <is>
          <t>IN</t>
        </is>
      </c>
      <c r="F445" s="130" t="inlineStr">
        <is>
          <t>Electric Utility</t>
        </is>
      </c>
      <c r="G445" s="130" t="inlineStr">
        <is>
          <t>CA</t>
        </is>
      </c>
      <c r="H445" s="130" t="inlineStr">
        <is>
          <t>NG</t>
        </is>
      </c>
      <c r="I445" s="130" t="inlineStr">
        <is>
          <t>NG</t>
        </is>
      </c>
      <c r="J445" s="131" t="n">
        <v>229203.09</v>
      </c>
      <c r="K445" s="129" t="n">
        <v>2020</v>
      </c>
      <c r="L445" s="120">
        <f>IF(VLOOKUP(H445,'Cross-Page Data'!$D$4:$F$48,3,FALSE)="natural gas",VLOOKUP(G445,'Cross-Page Data'!$I$4:$J$19,2,FALSE),IF(VLOOKUP(H445,'Cross-Page Data'!$D$4:$F$48,3,FALSE)="solar",IF(G445="PV","solar PV","solar thermal"),IF(VLOOKUP(H445,'Cross-Page Data'!$D$4:$F$48,3,FALSE)="wind",VLOOKUP(G445,'Cross-Page Data'!$I$4:$J$19,2,FALSE),IF(VLOOKUP(H445,'Cross-Page Data'!$D$4:$F$48,3,FALSE)="hydro",VLOOKUP(G445,'Cross-Page Data'!$I$4:$J$19,2,FALSE),VLOOKUP(H445,'Cross-Page Data'!$D$4:$F$48,3,FALSE)))))</f>
        <v/>
      </c>
      <c r="M445" s="120">
        <f>IF(AND($P$2=FALSE,OR(F445="Commercial NAICS Cogen",F445="Industrial NAICS Cogen",F445="NAICS-22 Cogen")),FALSE,IF(AND($P$3=FALSE,OR(F445="Commercial NAICS Cogen",F445="Commercial NAICS Non-Cogen",F445="Industrial NAICS Cogen", F445="industrial NAICS non-Cogen")),FALSE, TRUE))</f>
        <v/>
      </c>
    </row>
    <row r="446">
      <c r="A446" s="129" t="n">
        <v>1004</v>
      </c>
      <c r="B446" s="130" t="inlineStr">
        <is>
          <t>Edwardsport</t>
        </is>
      </c>
      <c r="C446" s="130" t="inlineStr">
        <is>
          <t>Duke Energy Indiana, LLC</t>
        </is>
      </c>
      <c r="D446" s="129" t="n">
        <v>15470</v>
      </c>
      <c r="E446" s="130" t="inlineStr">
        <is>
          <t>IN</t>
        </is>
      </c>
      <c r="F446" s="130" t="inlineStr">
        <is>
          <t>Electric Utility</t>
        </is>
      </c>
      <c r="G446" s="130" t="inlineStr">
        <is>
          <t>CA</t>
        </is>
      </c>
      <c r="H446" s="130" t="inlineStr">
        <is>
          <t>SGC</t>
        </is>
      </c>
      <c r="I446" s="130" t="inlineStr">
        <is>
          <t>COL</t>
        </is>
      </c>
      <c r="J446" s="131" t="n">
        <v>915773.7</v>
      </c>
      <c r="K446" s="129" t="n">
        <v>2020</v>
      </c>
      <c r="L446" s="120">
        <f>IF(VLOOKUP(H446,'Cross-Page Data'!$D$4:$F$48,3,FALSE)="natural gas",VLOOKUP(G446,'Cross-Page Data'!$I$4:$J$19,2,FALSE),IF(VLOOKUP(H446,'Cross-Page Data'!$D$4:$F$48,3,FALSE)="solar",IF(G446="PV","solar PV","solar thermal"),IF(VLOOKUP(H446,'Cross-Page Data'!$D$4:$F$48,3,FALSE)="wind",VLOOKUP(G446,'Cross-Page Data'!$I$4:$J$19,2,FALSE),IF(VLOOKUP(H446,'Cross-Page Data'!$D$4:$F$48,3,FALSE)="hydro",VLOOKUP(G446,'Cross-Page Data'!$I$4:$J$19,2,FALSE),VLOOKUP(H446,'Cross-Page Data'!$D$4:$F$48,3,FALSE)))))</f>
        <v/>
      </c>
      <c r="M446" s="120">
        <f>IF(AND($P$2=FALSE,OR(F446="Commercial NAICS Cogen",F446="Industrial NAICS Cogen",F446="NAICS-22 Cogen")),FALSE,IF(AND($P$3=FALSE,OR(F446="Commercial NAICS Cogen",F446="Commercial NAICS Non-Cogen",F446="Industrial NAICS Cogen", F446="industrial NAICS non-Cogen")),FALSE, TRUE))</f>
        <v/>
      </c>
    </row>
    <row r="447">
      <c r="A447" s="129" t="n">
        <v>1004</v>
      </c>
      <c r="B447" s="130" t="inlineStr">
        <is>
          <t>Edwardsport</t>
        </is>
      </c>
      <c r="C447" s="130" t="inlineStr">
        <is>
          <t>Duke Energy Indiana, LLC</t>
        </is>
      </c>
      <c r="D447" s="129" t="n">
        <v>15470</v>
      </c>
      <c r="E447" s="130" t="inlineStr">
        <is>
          <t>IN</t>
        </is>
      </c>
      <c r="F447" s="130" t="inlineStr">
        <is>
          <t>Electric Utility</t>
        </is>
      </c>
      <c r="G447" s="130" t="inlineStr">
        <is>
          <t>CT</t>
        </is>
      </c>
      <c r="H447" s="130" t="inlineStr">
        <is>
          <t>BIT</t>
        </is>
      </c>
      <c r="I447" s="130" t="inlineStr">
        <is>
          <t>COL</t>
        </is>
      </c>
      <c r="J447" s="131" t="n">
        <v>0</v>
      </c>
      <c r="K447" s="129" t="n">
        <v>2020</v>
      </c>
      <c r="L447" s="120">
        <f>IF(VLOOKUP(H447,'Cross-Page Data'!$D$4:$F$48,3,FALSE)="natural gas",VLOOKUP(G447,'Cross-Page Data'!$I$4:$J$19,2,FALSE),IF(VLOOKUP(H447,'Cross-Page Data'!$D$4:$F$48,3,FALSE)="solar",IF(G447="PV","solar PV","solar thermal"),IF(VLOOKUP(H447,'Cross-Page Data'!$D$4:$F$48,3,FALSE)="wind",VLOOKUP(G447,'Cross-Page Data'!$I$4:$J$19,2,FALSE),IF(VLOOKUP(H447,'Cross-Page Data'!$D$4:$F$48,3,FALSE)="hydro",VLOOKUP(G447,'Cross-Page Data'!$I$4:$J$19,2,FALSE),VLOOKUP(H447,'Cross-Page Data'!$D$4:$F$48,3,FALSE)))))</f>
        <v/>
      </c>
      <c r="M447" s="120">
        <f>IF(AND($P$2=FALSE,OR(F447="Commercial NAICS Cogen",F447="Industrial NAICS Cogen",F447="NAICS-22 Cogen")),FALSE,IF(AND($P$3=FALSE,OR(F447="Commercial NAICS Cogen",F447="Commercial NAICS Non-Cogen",F447="Industrial NAICS Cogen", F447="industrial NAICS non-Cogen")),FALSE, TRUE))</f>
        <v/>
      </c>
    </row>
    <row r="448">
      <c r="A448" s="129" t="n">
        <v>1004</v>
      </c>
      <c r="B448" s="130" t="inlineStr">
        <is>
          <t>Edwardsport</t>
        </is>
      </c>
      <c r="C448" s="130" t="inlineStr">
        <is>
          <t>Duke Energy Indiana, LLC</t>
        </is>
      </c>
      <c r="D448" s="129" t="n">
        <v>15470</v>
      </c>
      <c r="E448" s="130" t="inlineStr">
        <is>
          <t>IN</t>
        </is>
      </c>
      <c r="F448" s="130" t="inlineStr">
        <is>
          <t>Electric Utility</t>
        </is>
      </c>
      <c r="G448" s="130" t="inlineStr">
        <is>
          <t>CT</t>
        </is>
      </c>
      <c r="H448" s="130" t="inlineStr">
        <is>
          <t>NG</t>
        </is>
      </c>
      <c r="I448" s="130" t="inlineStr">
        <is>
          <t>NG</t>
        </is>
      </c>
      <c r="J448" s="131" t="n">
        <v>349453.75</v>
      </c>
      <c r="K448" s="129" t="n">
        <v>2020</v>
      </c>
      <c r="L448" s="120">
        <f>IF(VLOOKUP(H448,'Cross-Page Data'!$D$4:$F$48,3,FALSE)="natural gas",VLOOKUP(G448,'Cross-Page Data'!$I$4:$J$19,2,FALSE),IF(VLOOKUP(H448,'Cross-Page Data'!$D$4:$F$48,3,FALSE)="solar",IF(G448="PV","solar PV","solar thermal"),IF(VLOOKUP(H448,'Cross-Page Data'!$D$4:$F$48,3,FALSE)="wind",VLOOKUP(G448,'Cross-Page Data'!$I$4:$J$19,2,FALSE),IF(VLOOKUP(H448,'Cross-Page Data'!$D$4:$F$48,3,FALSE)="hydro",VLOOKUP(G448,'Cross-Page Data'!$I$4:$J$19,2,FALSE),VLOOKUP(H448,'Cross-Page Data'!$D$4:$F$48,3,FALSE)))))</f>
        <v/>
      </c>
      <c r="M448" s="120">
        <f>IF(AND($P$2=FALSE,OR(F448="Commercial NAICS Cogen",F448="Industrial NAICS Cogen",F448="NAICS-22 Cogen")),FALSE,IF(AND($P$3=FALSE,OR(F448="Commercial NAICS Cogen",F448="Commercial NAICS Non-Cogen",F448="Industrial NAICS Cogen", F448="industrial NAICS non-Cogen")),FALSE, TRUE))</f>
        <v/>
      </c>
    </row>
    <row r="449">
      <c r="A449" s="129" t="n">
        <v>1004</v>
      </c>
      <c r="B449" s="130" t="inlineStr">
        <is>
          <t>Edwardsport</t>
        </is>
      </c>
      <c r="C449" s="130" t="inlineStr">
        <is>
          <t>Duke Energy Indiana, LLC</t>
        </is>
      </c>
      <c r="D449" s="129" t="n">
        <v>15470</v>
      </c>
      <c r="E449" s="130" t="inlineStr">
        <is>
          <t>IN</t>
        </is>
      </c>
      <c r="F449" s="130" t="inlineStr">
        <is>
          <t>Electric Utility</t>
        </is>
      </c>
      <c r="G449" s="130" t="inlineStr">
        <is>
          <t>CT</t>
        </is>
      </c>
      <c r="H449" s="130" t="inlineStr">
        <is>
          <t>SGC</t>
        </is>
      </c>
      <c r="I449" s="130" t="inlineStr">
        <is>
          <t>COL</t>
        </is>
      </c>
      <c r="J449" s="131" t="n">
        <v>1378628.3</v>
      </c>
      <c r="K449" s="129" t="n">
        <v>2020</v>
      </c>
      <c r="L449" s="120">
        <f>IF(VLOOKUP(H449,'Cross-Page Data'!$D$4:$F$48,3,FALSE)="natural gas",VLOOKUP(G449,'Cross-Page Data'!$I$4:$J$19,2,FALSE),IF(VLOOKUP(H449,'Cross-Page Data'!$D$4:$F$48,3,FALSE)="solar",IF(G449="PV","solar PV","solar thermal"),IF(VLOOKUP(H449,'Cross-Page Data'!$D$4:$F$48,3,FALSE)="wind",VLOOKUP(G449,'Cross-Page Data'!$I$4:$J$19,2,FALSE),IF(VLOOKUP(H449,'Cross-Page Data'!$D$4:$F$48,3,FALSE)="hydro",VLOOKUP(G449,'Cross-Page Data'!$I$4:$J$19,2,FALSE),VLOOKUP(H449,'Cross-Page Data'!$D$4:$F$48,3,FALSE)))))</f>
        <v/>
      </c>
      <c r="M449" s="120">
        <f>IF(AND($P$2=FALSE,OR(F449="Commercial NAICS Cogen",F449="Industrial NAICS Cogen",F449="NAICS-22 Cogen")),FALSE,IF(AND($P$3=FALSE,OR(F449="Commercial NAICS Cogen",F449="Commercial NAICS Non-Cogen",F449="Industrial NAICS Cogen", F449="industrial NAICS non-Cogen")),FALSE, TRUE))</f>
        <v/>
      </c>
    </row>
    <row r="450">
      <c r="A450" s="129" t="n">
        <v>1008</v>
      </c>
      <c r="B450" s="130" t="inlineStr">
        <is>
          <t>R Gallagher</t>
        </is>
      </c>
      <c r="C450" s="130" t="inlineStr">
        <is>
          <t>Duke Energy Indiana, LLC</t>
        </is>
      </c>
      <c r="D450" s="129" t="n">
        <v>15470</v>
      </c>
      <c r="E450" s="130" t="inlineStr">
        <is>
          <t>IN</t>
        </is>
      </c>
      <c r="F450" s="130" t="inlineStr">
        <is>
          <t>Electric Utility</t>
        </is>
      </c>
      <c r="G450" s="130" t="inlineStr">
        <is>
          <t>ST</t>
        </is>
      </c>
      <c r="H450" s="130" t="inlineStr">
        <is>
          <t>BIT</t>
        </is>
      </c>
      <c r="I450" s="130" t="inlineStr">
        <is>
          <t>COL</t>
        </is>
      </c>
      <c r="J450" s="131" t="n">
        <v>36295.311</v>
      </c>
      <c r="K450" s="129" t="n">
        <v>2020</v>
      </c>
      <c r="L450" s="120">
        <f>IF(VLOOKUP(H450,'Cross-Page Data'!$D$4:$F$48,3,FALSE)="natural gas",VLOOKUP(G450,'Cross-Page Data'!$I$4:$J$19,2,FALSE),IF(VLOOKUP(H450,'Cross-Page Data'!$D$4:$F$48,3,FALSE)="solar",IF(G450="PV","solar PV","solar thermal"),IF(VLOOKUP(H450,'Cross-Page Data'!$D$4:$F$48,3,FALSE)="wind",VLOOKUP(G450,'Cross-Page Data'!$I$4:$J$19,2,FALSE),IF(VLOOKUP(H450,'Cross-Page Data'!$D$4:$F$48,3,FALSE)="hydro",VLOOKUP(G450,'Cross-Page Data'!$I$4:$J$19,2,FALSE),VLOOKUP(H450,'Cross-Page Data'!$D$4:$F$48,3,FALSE)))))</f>
        <v/>
      </c>
      <c r="M450" s="120">
        <f>IF(AND($P$2=FALSE,OR(F450="Commercial NAICS Cogen",F450="Industrial NAICS Cogen",F450="NAICS-22 Cogen")),FALSE,IF(AND($P$3=FALSE,OR(F450="Commercial NAICS Cogen",F450="Commercial NAICS Non-Cogen",F450="Industrial NAICS Cogen", F450="industrial NAICS non-Cogen")),FALSE, TRUE))</f>
        <v/>
      </c>
    </row>
    <row r="451">
      <c r="A451" s="129" t="n">
        <v>1008</v>
      </c>
      <c r="B451" s="130" t="inlineStr">
        <is>
          <t>R Gallagher</t>
        </is>
      </c>
      <c r="C451" s="130" t="inlineStr">
        <is>
          <t>Duke Energy Indiana, LLC</t>
        </is>
      </c>
      <c r="D451" s="129" t="n">
        <v>15470</v>
      </c>
      <c r="E451" s="130" t="inlineStr">
        <is>
          <t>IN</t>
        </is>
      </c>
      <c r="F451" s="130" t="inlineStr">
        <is>
          <t>Electric Utility</t>
        </is>
      </c>
      <c r="G451" s="130" t="inlineStr">
        <is>
          <t>ST</t>
        </is>
      </c>
      <c r="H451" s="130" t="inlineStr">
        <is>
          <t>DFO</t>
        </is>
      </c>
      <c r="I451" s="130" t="inlineStr">
        <is>
          <t>DFO</t>
        </is>
      </c>
      <c r="J451" s="131" t="n">
        <v>2969.689</v>
      </c>
      <c r="K451" s="129" t="n">
        <v>2020</v>
      </c>
      <c r="L451" s="120">
        <f>IF(VLOOKUP(H451,'Cross-Page Data'!$D$4:$F$48,3,FALSE)="natural gas",VLOOKUP(G451,'Cross-Page Data'!$I$4:$J$19,2,FALSE),IF(VLOOKUP(H451,'Cross-Page Data'!$D$4:$F$48,3,FALSE)="solar",IF(G451="PV","solar PV","solar thermal"),IF(VLOOKUP(H451,'Cross-Page Data'!$D$4:$F$48,3,FALSE)="wind",VLOOKUP(G451,'Cross-Page Data'!$I$4:$J$19,2,FALSE),IF(VLOOKUP(H451,'Cross-Page Data'!$D$4:$F$48,3,FALSE)="hydro",VLOOKUP(G451,'Cross-Page Data'!$I$4:$J$19,2,FALSE),VLOOKUP(H451,'Cross-Page Data'!$D$4:$F$48,3,FALSE)))))</f>
        <v/>
      </c>
      <c r="M451" s="120">
        <f>IF(AND($P$2=FALSE,OR(F451="Commercial NAICS Cogen",F451="Industrial NAICS Cogen",F451="NAICS-22 Cogen")),FALSE,IF(AND($P$3=FALSE,OR(F451="Commercial NAICS Cogen",F451="Commercial NAICS Non-Cogen",F451="Industrial NAICS Cogen", F451="industrial NAICS non-Cogen")),FALSE, TRUE))</f>
        <v/>
      </c>
    </row>
    <row r="452">
      <c r="A452" s="129" t="n">
        <v>1012</v>
      </c>
      <c r="B452" s="130" t="inlineStr">
        <is>
          <t>F B Culley</t>
        </is>
      </c>
      <c r="C452" s="130" t="inlineStr">
        <is>
          <t>Southern Indiana Gas &amp; Elec Co</t>
        </is>
      </c>
      <c r="D452" s="129" t="n">
        <v>17633</v>
      </c>
      <c r="E452" s="130" t="inlineStr">
        <is>
          <t>IN</t>
        </is>
      </c>
      <c r="F452" s="130" t="inlineStr">
        <is>
          <t>Electric Utility</t>
        </is>
      </c>
      <c r="G452" s="130" t="inlineStr">
        <is>
          <t>ST</t>
        </is>
      </c>
      <c r="H452" s="130" t="inlineStr">
        <is>
          <t>BIT</t>
        </is>
      </c>
      <c r="I452" s="130" t="inlineStr">
        <is>
          <t>COL</t>
        </is>
      </c>
      <c r="J452" s="131" t="n">
        <v>891907.8100000001</v>
      </c>
      <c r="K452" s="129" t="n">
        <v>2020</v>
      </c>
      <c r="L452" s="120">
        <f>IF(VLOOKUP(H452,'Cross-Page Data'!$D$4:$F$48,3,FALSE)="natural gas",VLOOKUP(G452,'Cross-Page Data'!$I$4:$J$19,2,FALSE),IF(VLOOKUP(H452,'Cross-Page Data'!$D$4:$F$48,3,FALSE)="solar",IF(G452="PV","solar PV","solar thermal"),IF(VLOOKUP(H452,'Cross-Page Data'!$D$4:$F$48,3,FALSE)="wind",VLOOKUP(G452,'Cross-Page Data'!$I$4:$J$19,2,FALSE),IF(VLOOKUP(H452,'Cross-Page Data'!$D$4:$F$48,3,FALSE)="hydro",VLOOKUP(G452,'Cross-Page Data'!$I$4:$J$19,2,FALSE),VLOOKUP(H452,'Cross-Page Data'!$D$4:$F$48,3,FALSE)))))</f>
        <v/>
      </c>
      <c r="M452" s="120">
        <f>IF(AND($P$2=FALSE,OR(F452="Commercial NAICS Cogen",F452="Industrial NAICS Cogen",F452="NAICS-22 Cogen")),FALSE,IF(AND($P$3=FALSE,OR(F452="Commercial NAICS Cogen",F452="Commercial NAICS Non-Cogen",F452="Industrial NAICS Cogen", F452="industrial NAICS non-Cogen")),FALSE, TRUE))</f>
        <v/>
      </c>
    </row>
    <row r="453">
      <c r="A453" s="129" t="n">
        <v>1012</v>
      </c>
      <c r="B453" s="130" t="inlineStr">
        <is>
          <t>F B Culley</t>
        </is>
      </c>
      <c r="C453" s="130" t="inlineStr">
        <is>
          <t>Southern Indiana Gas &amp; Elec Co</t>
        </is>
      </c>
      <c r="D453" s="129" t="n">
        <v>17633</v>
      </c>
      <c r="E453" s="130" t="inlineStr">
        <is>
          <t>IN</t>
        </is>
      </c>
      <c r="F453" s="130" t="inlineStr">
        <is>
          <t>Electric Utility</t>
        </is>
      </c>
      <c r="G453" s="130" t="inlineStr">
        <is>
          <t>ST</t>
        </is>
      </c>
      <c r="H453" s="130" t="inlineStr">
        <is>
          <t>NG</t>
        </is>
      </c>
      <c r="I453" s="130" t="inlineStr">
        <is>
          <t>NG</t>
        </is>
      </c>
      <c r="J453" s="131" t="n">
        <v>30965.19</v>
      </c>
      <c r="K453" s="129" t="n">
        <v>2020</v>
      </c>
      <c r="L453" s="120">
        <f>IF(VLOOKUP(H453,'Cross-Page Data'!$D$4:$F$48,3,FALSE)="natural gas",VLOOKUP(G453,'Cross-Page Data'!$I$4:$J$19,2,FALSE),IF(VLOOKUP(H453,'Cross-Page Data'!$D$4:$F$48,3,FALSE)="solar",IF(G453="PV","solar PV","solar thermal"),IF(VLOOKUP(H453,'Cross-Page Data'!$D$4:$F$48,3,FALSE)="wind",VLOOKUP(G453,'Cross-Page Data'!$I$4:$J$19,2,FALSE),IF(VLOOKUP(H453,'Cross-Page Data'!$D$4:$F$48,3,FALSE)="hydro",VLOOKUP(G453,'Cross-Page Data'!$I$4:$J$19,2,FALSE),VLOOKUP(H453,'Cross-Page Data'!$D$4:$F$48,3,FALSE)))))</f>
        <v/>
      </c>
      <c r="M453" s="120">
        <f>IF(AND($P$2=FALSE,OR(F453="Commercial NAICS Cogen",F453="Industrial NAICS Cogen",F453="NAICS-22 Cogen")),FALSE,IF(AND($P$3=FALSE,OR(F453="Commercial NAICS Cogen",F453="Commercial NAICS Non-Cogen",F453="Industrial NAICS Cogen", F453="industrial NAICS non-Cogen")),FALSE, TRUE))</f>
        <v/>
      </c>
    </row>
    <row r="454">
      <c r="A454" s="129" t="n">
        <v>1016</v>
      </c>
      <c r="B454" s="130" t="inlineStr">
        <is>
          <t>Butler-Warner Generation Plant</t>
        </is>
      </c>
      <c r="C454" s="130" t="inlineStr">
        <is>
          <t>Fayetteville Public Works Commission</t>
        </is>
      </c>
      <c r="D454" s="129" t="n">
        <v>6235</v>
      </c>
      <c r="E454" s="130" t="inlineStr">
        <is>
          <t>NC</t>
        </is>
      </c>
      <c r="F454" s="130" t="inlineStr">
        <is>
          <t>Electric Utility</t>
        </is>
      </c>
      <c r="G454" s="130" t="inlineStr">
        <is>
          <t>CA</t>
        </is>
      </c>
      <c r="H454" s="130" t="inlineStr">
        <is>
          <t>DFO</t>
        </is>
      </c>
      <c r="I454" s="130" t="inlineStr">
        <is>
          <t>DFO</t>
        </is>
      </c>
      <c r="J454" s="131" t="n">
        <v>-169.617</v>
      </c>
      <c r="K454" s="129" t="n">
        <v>2020</v>
      </c>
      <c r="L454" s="120">
        <f>IF(VLOOKUP(H454,'Cross-Page Data'!$D$4:$F$48,3,FALSE)="natural gas",VLOOKUP(G454,'Cross-Page Data'!$I$4:$J$19,2,FALSE),IF(VLOOKUP(H454,'Cross-Page Data'!$D$4:$F$48,3,FALSE)="solar",IF(G454="PV","solar PV","solar thermal"),IF(VLOOKUP(H454,'Cross-Page Data'!$D$4:$F$48,3,FALSE)="wind",VLOOKUP(G454,'Cross-Page Data'!$I$4:$J$19,2,FALSE),IF(VLOOKUP(H454,'Cross-Page Data'!$D$4:$F$48,3,FALSE)="hydro",VLOOKUP(G454,'Cross-Page Data'!$I$4:$J$19,2,FALSE),VLOOKUP(H454,'Cross-Page Data'!$D$4:$F$48,3,FALSE)))))</f>
        <v/>
      </c>
      <c r="M454" s="120">
        <f>IF(AND($P$2=FALSE,OR(F454="Commercial NAICS Cogen",F454="Industrial NAICS Cogen",F454="NAICS-22 Cogen")),FALSE,IF(AND($P$3=FALSE,OR(F454="Commercial NAICS Cogen",F454="Commercial NAICS Non-Cogen",F454="Industrial NAICS Cogen", F454="industrial NAICS non-Cogen")),FALSE, TRUE))</f>
        <v/>
      </c>
    </row>
    <row r="455">
      <c r="A455" s="129" t="n">
        <v>1016</v>
      </c>
      <c r="B455" s="130" t="inlineStr">
        <is>
          <t>Butler-Warner Generation Plant</t>
        </is>
      </c>
      <c r="C455" s="130" t="inlineStr">
        <is>
          <t>Fayetteville Public Works Commission</t>
        </is>
      </c>
      <c r="D455" s="129" t="n">
        <v>6235</v>
      </c>
      <c r="E455" s="130" t="inlineStr">
        <is>
          <t>NC</t>
        </is>
      </c>
      <c r="F455" s="130" t="inlineStr">
        <is>
          <t>Electric Utility</t>
        </is>
      </c>
      <c r="G455" s="130" t="inlineStr">
        <is>
          <t>CA</t>
        </is>
      </c>
      <c r="H455" s="130" t="inlineStr">
        <is>
          <t>NG</t>
        </is>
      </c>
      <c r="I455" s="130" t="inlineStr">
        <is>
          <t>NG</t>
        </is>
      </c>
      <c r="J455" s="131" t="n">
        <v>-2957.383</v>
      </c>
      <c r="K455" s="129" t="n">
        <v>2020</v>
      </c>
      <c r="L455" s="120">
        <f>IF(VLOOKUP(H455,'Cross-Page Data'!$D$4:$F$48,3,FALSE)="natural gas",VLOOKUP(G455,'Cross-Page Data'!$I$4:$J$19,2,FALSE),IF(VLOOKUP(H455,'Cross-Page Data'!$D$4:$F$48,3,FALSE)="solar",IF(G455="PV","solar PV","solar thermal"),IF(VLOOKUP(H455,'Cross-Page Data'!$D$4:$F$48,3,FALSE)="wind",VLOOKUP(G455,'Cross-Page Data'!$I$4:$J$19,2,FALSE),IF(VLOOKUP(H455,'Cross-Page Data'!$D$4:$F$48,3,FALSE)="hydro",VLOOKUP(G455,'Cross-Page Data'!$I$4:$J$19,2,FALSE),VLOOKUP(H455,'Cross-Page Data'!$D$4:$F$48,3,FALSE)))))</f>
        <v/>
      </c>
      <c r="M455" s="120">
        <f>IF(AND($P$2=FALSE,OR(F455="Commercial NAICS Cogen",F455="Industrial NAICS Cogen",F455="NAICS-22 Cogen")),FALSE,IF(AND($P$3=FALSE,OR(F455="Commercial NAICS Cogen",F455="Commercial NAICS Non-Cogen",F455="Industrial NAICS Cogen", F455="industrial NAICS non-Cogen")),FALSE, TRUE))</f>
        <v/>
      </c>
    </row>
    <row r="456">
      <c r="A456" s="129" t="n">
        <v>1016</v>
      </c>
      <c r="B456" s="130" t="inlineStr">
        <is>
          <t>Butler-Warner Generation Plant</t>
        </is>
      </c>
      <c r="C456" s="130" t="inlineStr">
        <is>
          <t>Fayetteville Public Works Commission</t>
        </is>
      </c>
      <c r="D456" s="129" t="n">
        <v>6235</v>
      </c>
      <c r="E456" s="130" t="inlineStr">
        <is>
          <t>NC</t>
        </is>
      </c>
      <c r="F456" s="130" t="inlineStr">
        <is>
          <t>Electric Utility</t>
        </is>
      </c>
      <c r="G456" s="130" t="inlineStr">
        <is>
          <t>CT</t>
        </is>
      </c>
      <c r="H456" s="130" t="inlineStr">
        <is>
          <t>DFO</t>
        </is>
      </c>
      <c r="I456" s="130" t="inlineStr">
        <is>
          <t>DFO</t>
        </is>
      </c>
      <c r="J456" s="131" t="n">
        <v>-32.425</v>
      </c>
      <c r="K456" s="129" t="n">
        <v>2020</v>
      </c>
      <c r="L456" s="120">
        <f>IF(VLOOKUP(H456,'Cross-Page Data'!$D$4:$F$48,3,FALSE)="natural gas",VLOOKUP(G456,'Cross-Page Data'!$I$4:$J$19,2,FALSE),IF(VLOOKUP(H456,'Cross-Page Data'!$D$4:$F$48,3,FALSE)="solar",IF(G456="PV","solar PV","solar thermal"),IF(VLOOKUP(H456,'Cross-Page Data'!$D$4:$F$48,3,FALSE)="wind",VLOOKUP(G456,'Cross-Page Data'!$I$4:$J$19,2,FALSE),IF(VLOOKUP(H456,'Cross-Page Data'!$D$4:$F$48,3,FALSE)="hydro",VLOOKUP(G456,'Cross-Page Data'!$I$4:$J$19,2,FALSE),VLOOKUP(H456,'Cross-Page Data'!$D$4:$F$48,3,FALSE)))))</f>
        <v/>
      </c>
      <c r="M456" s="120">
        <f>IF(AND($P$2=FALSE,OR(F456="Commercial NAICS Cogen",F456="Industrial NAICS Cogen",F456="NAICS-22 Cogen")),FALSE,IF(AND($P$3=FALSE,OR(F456="Commercial NAICS Cogen",F456="Commercial NAICS Non-Cogen",F456="Industrial NAICS Cogen", F456="industrial NAICS non-Cogen")),FALSE, TRUE))</f>
        <v/>
      </c>
    </row>
    <row r="457">
      <c r="A457" s="129" t="n">
        <v>1016</v>
      </c>
      <c r="B457" s="130" t="inlineStr">
        <is>
          <t>Butler-Warner Generation Plant</t>
        </is>
      </c>
      <c r="C457" s="130" t="inlineStr">
        <is>
          <t>Fayetteville Public Works Commission</t>
        </is>
      </c>
      <c r="D457" s="129" t="n">
        <v>6235</v>
      </c>
      <c r="E457" s="130" t="inlineStr">
        <is>
          <t>NC</t>
        </is>
      </c>
      <c r="F457" s="130" t="inlineStr">
        <is>
          <t>Electric Utility</t>
        </is>
      </c>
      <c r="G457" s="130" t="inlineStr">
        <is>
          <t>CT</t>
        </is>
      </c>
      <c r="H457" s="130" t="inlineStr">
        <is>
          <t>NG</t>
        </is>
      </c>
      <c r="I457" s="130" t="inlineStr">
        <is>
          <t>NG</t>
        </is>
      </c>
      <c r="J457" s="131" t="n">
        <v>1708.425</v>
      </c>
      <c r="K457" s="129" t="n">
        <v>2020</v>
      </c>
      <c r="L457" s="120">
        <f>IF(VLOOKUP(H457,'Cross-Page Data'!$D$4:$F$48,3,FALSE)="natural gas",VLOOKUP(G457,'Cross-Page Data'!$I$4:$J$19,2,FALSE),IF(VLOOKUP(H457,'Cross-Page Data'!$D$4:$F$48,3,FALSE)="solar",IF(G457="PV","solar PV","solar thermal"),IF(VLOOKUP(H457,'Cross-Page Data'!$D$4:$F$48,3,FALSE)="wind",VLOOKUP(G457,'Cross-Page Data'!$I$4:$J$19,2,FALSE),IF(VLOOKUP(H457,'Cross-Page Data'!$D$4:$F$48,3,FALSE)="hydro",VLOOKUP(G457,'Cross-Page Data'!$I$4:$J$19,2,FALSE),VLOOKUP(H457,'Cross-Page Data'!$D$4:$F$48,3,FALSE)))))</f>
        <v/>
      </c>
      <c r="M457" s="120">
        <f>IF(AND($P$2=FALSE,OR(F457="Commercial NAICS Cogen",F457="Industrial NAICS Cogen",F457="NAICS-22 Cogen")),FALSE,IF(AND($P$3=FALSE,OR(F457="Commercial NAICS Cogen",F457="Commercial NAICS Non-Cogen",F457="Industrial NAICS Cogen", F457="industrial NAICS non-Cogen")),FALSE, TRUE))</f>
        <v/>
      </c>
    </row>
    <row r="458">
      <c r="A458" s="129" t="n">
        <v>1016</v>
      </c>
      <c r="B458" s="130" t="inlineStr">
        <is>
          <t>Butler-Warner Generation Plant</t>
        </is>
      </c>
      <c r="C458" s="130" t="inlineStr">
        <is>
          <t>Fayetteville Public Works Commission</t>
        </is>
      </c>
      <c r="D458" s="129" t="n">
        <v>6235</v>
      </c>
      <c r="E458" s="130" t="inlineStr">
        <is>
          <t>NC</t>
        </is>
      </c>
      <c r="F458" s="130" t="inlineStr">
        <is>
          <t>Electric Utility</t>
        </is>
      </c>
      <c r="G458" s="130" t="inlineStr">
        <is>
          <t>GT</t>
        </is>
      </c>
      <c r="H458" s="130" t="inlineStr">
        <is>
          <t>DFO</t>
        </is>
      </c>
      <c r="I458" s="130" t="inlineStr">
        <is>
          <t>DFO</t>
        </is>
      </c>
      <c r="J458" s="131" t="n">
        <v>-28.138</v>
      </c>
      <c r="K458" s="129" t="n">
        <v>2020</v>
      </c>
      <c r="L458" s="120">
        <f>IF(VLOOKUP(H458,'Cross-Page Data'!$D$4:$F$48,3,FALSE)="natural gas",VLOOKUP(G458,'Cross-Page Data'!$I$4:$J$19,2,FALSE),IF(VLOOKUP(H458,'Cross-Page Data'!$D$4:$F$48,3,FALSE)="solar",IF(G458="PV","solar PV","solar thermal"),IF(VLOOKUP(H458,'Cross-Page Data'!$D$4:$F$48,3,FALSE)="wind",VLOOKUP(G458,'Cross-Page Data'!$I$4:$J$19,2,FALSE),IF(VLOOKUP(H458,'Cross-Page Data'!$D$4:$F$48,3,FALSE)="hydro",VLOOKUP(G458,'Cross-Page Data'!$I$4:$J$19,2,FALSE),VLOOKUP(H458,'Cross-Page Data'!$D$4:$F$48,3,FALSE)))))</f>
        <v/>
      </c>
      <c r="M458" s="120">
        <f>IF(AND($P$2=FALSE,OR(F458="Commercial NAICS Cogen",F458="Industrial NAICS Cogen",F458="NAICS-22 Cogen")),FALSE,IF(AND($P$3=FALSE,OR(F458="Commercial NAICS Cogen",F458="Commercial NAICS Non-Cogen",F458="Industrial NAICS Cogen", F458="industrial NAICS non-Cogen")),FALSE, TRUE))</f>
        <v/>
      </c>
    </row>
    <row r="459">
      <c r="A459" s="129" t="n">
        <v>1016</v>
      </c>
      <c r="B459" s="130" t="inlineStr">
        <is>
          <t>Butler-Warner Generation Plant</t>
        </is>
      </c>
      <c r="C459" s="130" t="inlineStr">
        <is>
          <t>Fayetteville Public Works Commission</t>
        </is>
      </c>
      <c r="D459" s="129" t="n">
        <v>6235</v>
      </c>
      <c r="E459" s="130" t="inlineStr">
        <is>
          <t>NC</t>
        </is>
      </c>
      <c r="F459" s="130" t="inlineStr">
        <is>
          <t>Electric Utility</t>
        </is>
      </c>
      <c r="G459" s="130" t="inlineStr">
        <is>
          <t>GT</t>
        </is>
      </c>
      <c r="H459" s="130" t="inlineStr">
        <is>
          <t>NG</t>
        </is>
      </c>
      <c r="I459" s="130" t="inlineStr">
        <is>
          <t>NG</t>
        </is>
      </c>
      <c r="J459" s="131" t="n">
        <v>-278.862</v>
      </c>
      <c r="K459" s="129" t="n">
        <v>2020</v>
      </c>
      <c r="L459" s="120">
        <f>IF(VLOOKUP(H459,'Cross-Page Data'!$D$4:$F$48,3,FALSE)="natural gas",VLOOKUP(G459,'Cross-Page Data'!$I$4:$J$19,2,FALSE),IF(VLOOKUP(H459,'Cross-Page Data'!$D$4:$F$48,3,FALSE)="solar",IF(G459="PV","solar PV","solar thermal"),IF(VLOOKUP(H459,'Cross-Page Data'!$D$4:$F$48,3,FALSE)="wind",VLOOKUP(G459,'Cross-Page Data'!$I$4:$J$19,2,FALSE),IF(VLOOKUP(H459,'Cross-Page Data'!$D$4:$F$48,3,FALSE)="hydro",VLOOKUP(G459,'Cross-Page Data'!$I$4:$J$19,2,FALSE),VLOOKUP(H459,'Cross-Page Data'!$D$4:$F$48,3,FALSE)))))</f>
        <v/>
      </c>
      <c r="M459" s="120">
        <f>IF(AND($P$2=FALSE,OR(F459="Commercial NAICS Cogen",F459="Industrial NAICS Cogen",F459="NAICS-22 Cogen")),FALSE,IF(AND($P$3=FALSE,OR(F459="Commercial NAICS Cogen",F459="Commercial NAICS Non-Cogen",F459="Industrial NAICS Cogen", F459="industrial NAICS non-Cogen")),FALSE, TRUE))</f>
        <v/>
      </c>
    </row>
    <row r="460">
      <c r="A460" s="129" t="n">
        <v>1024</v>
      </c>
      <c r="B460" s="130" t="inlineStr">
        <is>
          <t>Crawfordsville Power Plant</t>
        </is>
      </c>
      <c r="C460" s="130" t="inlineStr">
        <is>
          <t>Crawfordsville Energy LLC</t>
        </is>
      </c>
      <c r="D460" s="129" t="n">
        <v>59774</v>
      </c>
      <c r="E460" s="130" t="inlineStr">
        <is>
          <t>IN</t>
        </is>
      </c>
      <c r="F460" s="130" t="inlineStr">
        <is>
          <t>NAICS-22 Non-Cogen</t>
        </is>
      </c>
      <c r="G460" s="130" t="inlineStr">
        <is>
          <t>IC</t>
        </is>
      </c>
      <c r="H460" s="130" t="inlineStr">
        <is>
          <t>DFO</t>
        </is>
      </c>
      <c r="I460" s="130" t="inlineStr">
        <is>
          <t>DFO</t>
        </is>
      </c>
      <c r="J460" s="131" t="n">
        <v>0</v>
      </c>
      <c r="K460" s="129" t="n">
        <v>2020</v>
      </c>
      <c r="L460" s="120">
        <f>IF(VLOOKUP(H460,'Cross-Page Data'!$D$4:$F$48,3,FALSE)="natural gas",VLOOKUP(G460,'Cross-Page Data'!$I$4:$J$19,2,FALSE),IF(VLOOKUP(H460,'Cross-Page Data'!$D$4:$F$48,3,FALSE)="solar",IF(G460="PV","solar PV","solar thermal"),IF(VLOOKUP(H460,'Cross-Page Data'!$D$4:$F$48,3,FALSE)="wind",VLOOKUP(G460,'Cross-Page Data'!$I$4:$J$19,2,FALSE),IF(VLOOKUP(H460,'Cross-Page Data'!$D$4:$F$48,3,FALSE)="hydro",VLOOKUP(G460,'Cross-Page Data'!$I$4:$J$19,2,FALSE),VLOOKUP(H460,'Cross-Page Data'!$D$4:$F$48,3,FALSE)))))</f>
        <v/>
      </c>
      <c r="M460" s="120">
        <f>IF(AND($P$2=FALSE,OR(F460="Commercial NAICS Cogen",F460="Industrial NAICS Cogen",F460="NAICS-22 Cogen")),FALSE,IF(AND($P$3=FALSE,OR(F460="Commercial NAICS Cogen",F460="Commercial NAICS Non-Cogen",F460="Industrial NAICS Cogen", F460="industrial NAICS non-Cogen")),FALSE, TRUE))</f>
        <v/>
      </c>
    </row>
    <row r="461">
      <c r="A461" s="129" t="n">
        <v>1024</v>
      </c>
      <c r="B461" s="130" t="inlineStr">
        <is>
          <t>Crawfordsville Power Plant</t>
        </is>
      </c>
      <c r="C461" s="130" t="inlineStr">
        <is>
          <t>Crawfordsville Energy LLC</t>
        </is>
      </c>
      <c r="D461" s="129" t="n">
        <v>59774</v>
      </c>
      <c r="E461" s="130" t="inlineStr">
        <is>
          <t>IN</t>
        </is>
      </c>
      <c r="F461" s="130" t="inlineStr">
        <is>
          <t>NAICS-22 Non-Cogen</t>
        </is>
      </c>
      <c r="G461" s="130" t="inlineStr">
        <is>
          <t>ST</t>
        </is>
      </c>
      <c r="H461" s="130" t="inlineStr">
        <is>
          <t>BIT</t>
        </is>
      </c>
      <c r="I461" s="130" t="inlineStr">
        <is>
          <t>COL</t>
        </is>
      </c>
      <c r="J461" s="131" t="n">
        <v>0</v>
      </c>
      <c r="K461" s="129" t="n">
        <v>2020</v>
      </c>
      <c r="L461" s="120">
        <f>IF(VLOOKUP(H461,'Cross-Page Data'!$D$4:$F$48,3,FALSE)="natural gas",VLOOKUP(G461,'Cross-Page Data'!$I$4:$J$19,2,FALSE),IF(VLOOKUP(H461,'Cross-Page Data'!$D$4:$F$48,3,FALSE)="solar",IF(G461="PV","solar PV","solar thermal"),IF(VLOOKUP(H461,'Cross-Page Data'!$D$4:$F$48,3,FALSE)="wind",VLOOKUP(G461,'Cross-Page Data'!$I$4:$J$19,2,FALSE),IF(VLOOKUP(H461,'Cross-Page Data'!$D$4:$F$48,3,FALSE)="hydro",VLOOKUP(G461,'Cross-Page Data'!$I$4:$J$19,2,FALSE),VLOOKUP(H461,'Cross-Page Data'!$D$4:$F$48,3,FALSE)))))</f>
        <v/>
      </c>
      <c r="M461" s="120">
        <f>IF(AND($P$2=FALSE,OR(F461="Commercial NAICS Cogen",F461="Industrial NAICS Cogen",F461="NAICS-22 Cogen")),FALSE,IF(AND($P$3=FALSE,OR(F461="Commercial NAICS Cogen",F461="Commercial NAICS Non-Cogen",F461="Industrial NAICS Cogen", F461="industrial NAICS non-Cogen")),FALSE, TRUE))</f>
        <v/>
      </c>
    </row>
    <row r="462">
      <c r="A462" s="129" t="n">
        <v>1024</v>
      </c>
      <c r="B462" s="130" t="inlineStr">
        <is>
          <t>Crawfordsville Power Plant</t>
        </is>
      </c>
      <c r="C462" s="130" t="inlineStr">
        <is>
          <t>Crawfordsville Energy LLC</t>
        </is>
      </c>
      <c r="D462" s="129" t="n">
        <v>59774</v>
      </c>
      <c r="E462" s="130" t="inlineStr">
        <is>
          <t>IN</t>
        </is>
      </c>
      <c r="F462" s="130" t="inlineStr">
        <is>
          <t>NAICS-22 Non-Cogen</t>
        </is>
      </c>
      <c r="G462" s="130" t="inlineStr">
        <is>
          <t>ST</t>
        </is>
      </c>
      <c r="H462" s="130" t="inlineStr">
        <is>
          <t>KER</t>
        </is>
      </c>
      <c r="I462" s="130" t="inlineStr">
        <is>
          <t>WOO</t>
        </is>
      </c>
      <c r="J462" s="131" t="n">
        <v>0</v>
      </c>
      <c r="K462" s="129" t="n">
        <v>2020</v>
      </c>
      <c r="L462" s="120">
        <f>IF(VLOOKUP(H462,'Cross-Page Data'!$D$4:$F$48,3,FALSE)="natural gas",VLOOKUP(G462,'Cross-Page Data'!$I$4:$J$19,2,FALSE),IF(VLOOKUP(H462,'Cross-Page Data'!$D$4:$F$48,3,FALSE)="solar",IF(G462="PV","solar PV","solar thermal"),IF(VLOOKUP(H462,'Cross-Page Data'!$D$4:$F$48,3,FALSE)="wind",VLOOKUP(G462,'Cross-Page Data'!$I$4:$J$19,2,FALSE),IF(VLOOKUP(H462,'Cross-Page Data'!$D$4:$F$48,3,FALSE)="hydro",VLOOKUP(G462,'Cross-Page Data'!$I$4:$J$19,2,FALSE),VLOOKUP(H462,'Cross-Page Data'!$D$4:$F$48,3,FALSE)))))</f>
        <v/>
      </c>
      <c r="M462" s="120">
        <f>IF(AND($P$2=FALSE,OR(F462="Commercial NAICS Cogen",F462="Industrial NAICS Cogen",F462="NAICS-22 Cogen")),FALSE,IF(AND($P$3=FALSE,OR(F462="Commercial NAICS Cogen",F462="Commercial NAICS Non-Cogen",F462="Industrial NAICS Cogen", F462="industrial NAICS non-Cogen")),FALSE, TRUE))</f>
        <v/>
      </c>
    </row>
    <row r="463">
      <c r="A463" s="129" t="n">
        <v>1024</v>
      </c>
      <c r="B463" s="130" t="inlineStr">
        <is>
          <t>Crawfordsville Power Plant</t>
        </is>
      </c>
      <c r="C463" s="130" t="inlineStr">
        <is>
          <t>Crawfordsville Energy LLC</t>
        </is>
      </c>
      <c r="D463" s="129" t="n">
        <v>59774</v>
      </c>
      <c r="E463" s="130" t="inlineStr">
        <is>
          <t>IN</t>
        </is>
      </c>
      <c r="F463" s="130" t="inlineStr">
        <is>
          <t>NAICS-22 Non-Cogen</t>
        </is>
      </c>
      <c r="G463" s="130" t="inlineStr">
        <is>
          <t>ST</t>
        </is>
      </c>
      <c r="H463" s="130" t="inlineStr">
        <is>
          <t>NG</t>
        </is>
      </c>
      <c r="I463" s="130" t="inlineStr">
        <is>
          <t>NG</t>
        </is>
      </c>
      <c r="J463" s="131" t="n">
        <v>0</v>
      </c>
      <c r="K463" s="129" t="n">
        <v>2020</v>
      </c>
      <c r="L463" s="120">
        <f>IF(VLOOKUP(H463,'Cross-Page Data'!$D$4:$F$48,3,FALSE)="natural gas",VLOOKUP(G463,'Cross-Page Data'!$I$4:$J$19,2,FALSE),IF(VLOOKUP(H463,'Cross-Page Data'!$D$4:$F$48,3,FALSE)="solar",IF(G463="PV","solar PV","solar thermal"),IF(VLOOKUP(H463,'Cross-Page Data'!$D$4:$F$48,3,FALSE)="wind",VLOOKUP(G463,'Cross-Page Data'!$I$4:$J$19,2,FALSE),IF(VLOOKUP(H463,'Cross-Page Data'!$D$4:$F$48,3,FALSE)="hydro",VLOOKUP(G463,'Cross-Page Data'!$I$4:$J$19,2,FALSE),VLOOKUP(H463,'Cross-Page Data'!$D$4:$F$48,3,FALSE)))))</f>
        <v/>
      </c>
      <c r="M463" s="120">
        <f>IF(AND($P$2=FALSE,OR(F463="Commercial NAICS Cogen",F463="Industrial NAICS Cogen",F463="NAICS-22 Cogen")),FALSE,IF(AND($P$3=FALSE,OR(F463="Commercial NAICS Cogen",F463="Commercial NAICS Non-Cogen",F463="Industrial NAICS Cogen", F463="industrial NAICS non-Cogen")),FALSE, TRUE))</f>
        <v/>
      </c>
    </row>
    <row r="464">
      <c r="A464" s="129" t="n">
        <v>1024</v>
      </c>
      <c r="B464" s="130" t="inlineStr">
        <is>
          <t>Crawfordsville Power Plant</t>
        </is>
      </c>
      <c r="C464" s="130" t="inlineStr">
        <is>
          <t>Crawfordsville Energy LLC</t>
        </is>
      </c>
      <c r="D464" s="129" t="n">
        <v>59774</v>
      </c>
      <c r="E464" s="130" t="inlineStr">
        <is>
          <t>IN</t>
        </is>
      </c>
      <c r="F464" s="130" t="inlineStr">
        <is>
          <t>NAICS-22 Non-Cogen</t>
        </is>
      </c>
      <c r="G464" s="130" t="inlineStr">
        <is>
          <t>ST</t>
        </is>
      </c>
      <c r="H464" s="130" t="inlineStr">
        <is>
          <t>WDS</t>
        </is>
      </c>
      <c r="I464" s="130" t="inlineStr">
        <is>
          <t>WWW</t>
        </is>
      </c>
      <c r="J464" s="131" t="n">
        <v>0</v>
      </c>
      <c r="K464" s="129" t="n">
        <v>2020</v>
      </c>
      <c r="L464" s="120">
        <f>IF(VLOOKUP(H464,'Cross-Page Data'!$D$4:$F$48,3,FALSE)="natural gas",VLOOKUP(G464,'Cross-Page Data'!$I$4:$J$19,2,FALSE),IF(VLOOKUP(H464,'Cross-Page Data'!$D$4:$F$48,3,FALSE)="solar",IF(G464="PV","solar PV","solar thermal"),IF(VLOOKUP(H464,'Cross-Page Data'!$D$4:$F$48,3,FALSE)="wind",VLOOKUP(G464,'Cross-Page Data'!$I$4:$J$19,2,FALSE),IF(VLOOKUP(H464,'Cross-Page Data'!$D$4:$F$48,3,FALSE)="hydro",VLOOKUP(G464,'Cross-Page Data'!$I$4:$J$19,2,FALSE),VLOOKUP(H464,'Cross-Page Data'!$D$4:$F$48,3,FALSE)))))</f>
        <v/>
      </c>
      <c r="M464" s="120">
        <f>IF(AND($P$2=FALSE,OR(F464="Commercial NAICS Cogen",F464="Industrial NAICS Cogen",F464="NAICS-22 Cogen")),FALSE,IF(AND($P$3=FALSE,OR(F464="Commercial NAICS Cogen",F464="Commercial NAICS Non-Cogen",F464="Industrial NAICS Cogen", F464="industrial NAICS non-Cogen")),FALSE, TRUE))</f>
        <v/>
      </c>
    </row>
    <row r="465">
      <c r="A465" s="129" t="n">
        <v>1047</v>
      </c>
      <c r="B465" s="130" t="inlineStr">
        <is>
          <t>Lansing</t>
        </is>
      </c>
      <c r="C465" s="130" t="inlineStr">
        <is>
          <t>Interstate Power and Light Co</t>
        </is>
      </c>
      <c r="D465" s="129" t="n">
        <v>9417</v>
      </c>
      <c r="E465" s="130" t="inlineStr">
        <is>
          <t>IA</t>
        </is>
      </c>
      <c r="F465" s="130" t="inlineStr">
        <is>
          <t>Electric Utility</t>
        </is>
      </c>
      <c r="G465" s="130" t="inlineStr">
        <is>
          <t>ST</t>
        </is>
      </c>
      <c r="H465" s="130" t="inlineStr">
        <is>
          <t>DFO</t>
        </is>
      </c>
      <c r="I465" s="130" t="inlineStr">
        <is>
          <t>DFO</t>
        </is>
      </c>
      <c r="J465" s="131" t="n">
        <v>2420.98</v>
      </c>
      <c r="K465" s="129" t="n">
        <v>2020</v>
      </c>
      <c r="L465" s="120">
        <f>IF(VLOOKUP(H465,'Cross-Page Data'!$D$4:$F$48,3,FALSE)="natural gas",VLOOKUP(G465,'Cross-Page Data'!$I$4:$J$19,2,FALSE),IF(VLOOKUP(H465,'Cross-Page Data'!$D$4:$F$48,3,FALSE)="solar",IF(G465="PV","solar PV","solar thermal"),IF(VLOOKUP(H465,'Cross-Page Data'!$D$4:$F$48,3,FALSE)="wind",VLOOKUP(G465,'Cross-Page Data'!$I$4:$J$19,2,FALSE),IF(VLOOKUP(H465,'Cross-Page Data'!$D$4:$F$48,3,FALSE)="hydro",VLOOKUP(G465,'Cross-Page Data'!$I$4:$J$19,2,FALSE),VLOOKUP(H465,'Cross-Page Data'!$D$4:$F$48,3,FALSE)))))</f>
        <v/>
      </c>
      <c r="M465" s="120">
        <f>IF(AND($P$2=FALSE,OR(F465="Commercial NAICS Cogen",F465="Industrial NAICS Cogen",F465="NAICS-22 Cogen")),FALSE,IF(AND($P$3=FALSE,OR(F465="Commercial NAICS Cogen",F465="Commercial NAICS Non-Cogen",F465="Industrial NAICS Cogen", F465="industrial NAICS non-Cogen")),FALSE, TRUE))</f>
        <v/>
      </c>
    </row>
    <row r="466">
      <c r="A466" s="129" t="n">
        <v>1047</v>
      </c>
      <c r="B466" s="130" t="inlineStr">
        <is>
          <t>Lansing</t>
        </is>
      </c>
      <c r="C466" s="130" t="inlineStr">
        <is>
          <t>Interstate Power and Light Co</t>
        </is>
      </c>
      <c r="D466" s="129" t="n">
        <v>9417</v>
      </c>
      <c r="E466" s="130" t="inlineStr">
        <is>
          <t>IA</t>
        </is>
      </c>
      <c r="F466" s="130" t="inlineStr">
        <is>
          <t>Electric Utility</t>
        </is>
      </c>
      <c r="G466" s="130" t="inlineStr">
        <is>
          <t>ST</t>
        </is>
      </c>
      <c r="H466" s="130" t="inlineStr">
        <is>
          <t>SUB</t>
        </is>
      </c>
      <c r="I466" s="130" t="inlineStr">
        <is>
          <t>COL</t>
        </is>
      </c>
      <c r="J466" s="131" t="n">
        <v>325321.02</v>
      </c>
      <c r="K466" s="129" t="n">
        <v>2020</v>
      </c>
      <c r="L466" s="120">
        <f>IF(VLOOKUP(H466,'Cross-Page Data'!$D$4:$F$48,3,FALSE)="natural gas",VLOOKUP(G466,'Cross-Page Data'!$I$4:$J$19,2,FALSE),IF(VLOOKUP(H466,'Cross-Page Data'!$D$4:$F$48,3,FALSE)="solar",IF(G466="PV","solar PV","solar thermal"),IF(VLOOKUP(H466,'Cross-Page Data'!$D$4:$F$48,3,FALSE)="wind",VLOOKUP(G466,'Cross-Page Data'!$I$4:$J$19,2,FALSE),IF(VLOOKUP(H466,'Cross-Page Data'!$D$4:$F$48,3,FALSE)="hydro",VLOOKUP(G466,'Cross-Page Data'!$I$4:$J$19,2,FALSE),VLOOKUP(H466,'Cross-Page Data'!$D$4:$F$48,3,FALSE)))))</f>
        <v/>
      </c>
      <c r="M466" s="120">
        <f>IF(AND($P$2=FALSE,OR(F466="Commercial NAICS Cogen",F466="Industrial NAICS Cogen",F466="NAICS-22 Cogen")),FALSE,IF(AND($P$3=FALSE,OR(F466="Commercial NAICS Cogen",F466="Commercial NAICS Non-Cogen",F466="Industrial NAICS Cogen", F466="industrial NAICS non-Cogen")),FALSE, TRUE))</f>
        <v/>
      </c>
    </row>
    <row r="467">
      <c r="A467" s="129" t="n">
        <v>1060</v>
      </c>
      <c r="B467" s="130" t="inlineStr">
        <is>
          <t>Duane Arnold Energy Center</t>
        </is>
      </c>
      <c r="C467" s="130" t="inlineStr">
        <is>
          <t>NextEra Energy Duane Arnold LLC</t>
        </is>
      </c>
      <c r="D467" s="129" t="n">
        <v>55269</v>
      </c>
      <c r="E467" s="130" t="inlineStr">
        <is>
          <t>IA</t>
        </is>
      </c>
      <c r="F467" s="130" t="inlineStr">
        <is>
          <t>NAICS-22 Non-Cogen</t>
        </is>
      </c>
      <c r="G467" s="130" t="inlineStr">
        <is>
          <t>ST</t>
        </is>
      </c>
      <c r="H467" s="130" t="inlineStr">
        <is>
          <t>NUC</t>
        </is>
      </c>
      <c r="I467" s="130" t="inlineStr">
        <is>
          <t>NUC</t>
        </is>
      </c>
      <c r="J467" s="131" t="n">
        <v>2904863</v>
      </c>
      <c r="K467" s="129" t="n">
        <v>2020</v>
      </c>
      <c r="L467" s="120">
        <f>IF(VLOOKUP(H467,'Cross-Page Data'!$D$4:$F$48,3,FALSE)="natural gas",VLOOKUP(G467,'Cross-Page Data'!$I$4:$J$19,2,FALSE),IF(VLOOKUP(H467,'Cross-Page Data'!$D$4:$F$48,3,FALSE)="solar",IF(G467="PV","solar PV","solar thermal"),IF(VLOOKUP(H467,'Cross-Page Data'!$D$4:$F$48,3,FALSE)="wind",VLOOKUP(G467,'Cross-Page Data'!$I$4:$J$19,2,FALSE),IF(VLOOKUP(H467,'Cross-Page Data'!$D$4:$F$48,3,FALSE)="hydro",VLOOKUP(G467,'Cross-Page Data'!$I$4:$J$19,2,FALSE),VLOOKUP(H467,'Cross-Page Data'!$D$4:$F$48,3,FALSE)))))</f>
        <v/>
      </c>
      <c r="M467" s="120">
        <f>IF(AND($P$2=FALSE,OR(F467="Commercial NAICS Cogen",F467="Industrial NAICS Cogen",F467="NAICS-22 Cogen")),FALSE,IF(AND($P$3=FALSE,OR(F467="Commercial NAICS Cogen",F467="Commercial NAICS Non-Cogen",F467="Industrial NAICS Cogen", F467="industrial NAICS non-Cogen")),FALSE, TRUE))</f>
        <v/>
      </c>
    </row>
    <row r="468">
      <c r="A468" s="129" t="n">
        <v>1067</v>
      </c>
      <c r="B468" s="130" t="inlineStr">
        <is>
          <t>Iowa Hydro LLC</t>
        </is>
      </c>
      <c r="C468" s="130" t="inlineStr">
        <is>
          <t>Renewable World Energies LLC</t>
        </is>
      </c>
      <c r="D468" s="129" t="n">
        <v>58149</v>
      </c>
      <c r="E468" s="130" t="inlineStr">
        <is>
          <t>IA</t>
        </is>
      </c>
      <c r="F468" s="130" t="inlineStr">
        <is>
          <t>NAICS-22 Non-Cogen</t>
        </is>
      </c>
      <c r="G468" s="130" t="inlineStr">
        <is>
          <t>HY</t>
        </is>
      </c>
      <c r="H468" s="130" t="inlineStr">
        <is>
          <t>WAT</t>
        </is>
      </c>
      <c r="I468" s="130" t="inlineStr">
        <is>
          <t>HYC</t>
        </is>
      </c>
      <c r="J468" s="131" t="n">
        <v>7923</v>
      </c>
      <c r="K468" s="129" t="n">
        <v>2020</v>
      </c>
      <c r="L468" s="120">
        <f>IF(VLOOKUP(H468,'Cross-Page Data'!$D$4:$F$48,3,FALSE)="natural gas",VLOOKUP(G468,'Cross-Page Data'!$I$4:$J$19,2,FALSE),IF(VLOOKUP(H468,'Cross-Page Data'!$D$4:$F$48,3,FALSE)="solar",IF(G468="PV","solar PV","solar thermal"),IF(VLOOKUP(H468,'Cross-Page Data'!$D$4:$F$48,3,FALSE)="wind",VLOOKUP(G468,'Cross-Page Data'!$I$4:$J$19,2,FALSE),IF(VLOOKUP(H468,'Cross-Page Data'!$D$4:$F$48,3,FALSE)="hydro",VLOOKUP(G468,'Cross-Page Data'!$I$4:$J$19,2,FALSE),VLOOKUP(H468,'Cross-Page Data'!$D$4:$F$48,3,FALSE)))))</f>
        <v/>
      </c>
      <c r="M468" s="120">
        <f>IF(AND($P$2=FALSE,OR(F468="Commercial NAICS Cogen",F468="Industrial NAICS Cogen",F468="NAICS-22 Cogen")),FALSE,IF(AND($P$3=FALSE,OR(F468="Commercial NAICS Cogen",F468="Commercial NAICS Non-Cogen",F468="Industrial NAICS Cogen", F468="industrial NAICS non-Cogen")),FALSE, TRUE))</f>
        <v/>
      </c>
    </row>
    <row r="469">
      <c r="A469" s="129" t="n">
        <v>1073</v>
      </c>
      <c r="B469" s="130" t="inlineStr">
        <is>
          <t>Prairie Creek</t>
        </is>
      </c>
      <c r="C469" s="130" t="inlineStr">
        <is>
          <t>Interstate Power and Light Co</t>
        </is>
      </c>
      <c r="D469" s="129" t="n">
        <v>9417</v>
      </c>
      <c r="E469" s="130" t="inlineStr">
        <is>
          <t>IA</t>
        </is>
      </c>
      <c r="F469" s="130" t="inlineStr">
        <is>
          <t>Electric Utility</t>
        </is>
      </c>
      <c r="G469" s="130" t="inlineStr">
        <is>
          <t>ST</t>
        </is>
      </c>
      <c r="H469" s="130" t="inlineStr">
        <is>
          <t>NG</t>
        </is>
      </c>
      <c r="I469" s="130" t="inlineStr">
        <is>
          <t>NG</t>
        </is>
      </c>
      <c r="J469" s="131" t="n">
        <v>11508.449</v>
      </c>
      <c r="K469" s="129" t="n">
        <v>2020</v>
      </c>
      <c r="L469" s="120">
        <f>IF(VLOOKUP(H469,'Cross-Page Data'!$D$4:$F$48,3,FALSE)="natural gas",VLOOKUP(G469,'Cross-Page Data'!$I$4:$J$19,2,FALSE),IF(VLOOKUP(H469,'Cross-Page Data'!$D$4:$F$48,3,FALSE)="solar",IF(G469="PV","solar PV","solar thermal"),IF(VLOOKUP(H469,'Cross-Page Data'!$D$4:$F$48,3,FALSE)="wind",VLOOKUP(G469,'Cross-Page Data'!$I$4:$J$19,2,FALSE),IF(VLOOKUP(H469,'Cross-Page Data'!$D$4:$F$48,3,FALSE)="hydro",VLOOKUP(G469,'Cross-Page Data'!$I$4:$J$19,2,FALSE),VLOOKUP(H469,'Cross-Page Data'!$D$4:$F$48,3,FALSE)))))</f>
        <v/>
      </c>
      <c r="M469" s="120">
        <f>IF(AND($P$2=FALSE,OR(F469="Commercial NAICS Cogen",F469="Industrial NAICS Cogen",F469="NAICS-22 Cogen")),FALSE,IF(AND($P$3=FALSE,OR(F469="Commercial NAICS Cogen",F469="Commercial NAICS Non-Cogen",F469="Industrial NAICS Cogen", F469="industrial NAICS non-Cogen")),FALSE, TRUE))</f>
        <v/>
      </c>
    </row>
    <row r="470">
      <c r="A470" s="129" t="n">
        <v>1073</v>
      </c>
      <c r="B470" s="130" t="inlineStr">
        <is>
          <t>Prairie Creek</t>
        </is>
      </c>
      <c r="C470" s="130" t="inlineStr">
        <is>
          <t>Interstate Power and Light Co</t>
        </is>
      </c>
      <c r="D470" s="129" t="n">
        <v>9417</v>
      </c>
      <c r="E470" s="130" t="inlineStr">
        <is>
          <t>IA</t>
        </is>
      </c>
      <c r="F470" s="130" t="inlineStr">
        <is>
          <t>Electric Utility</t>
        </is>
      </c>
      <c r="G470" s="130" t="inlineStr">
        <is>
          <t>ST</t>
        </is>
      </c>
      <c r="H470" s="130" t="inlineStr">
        <is>
          <t>SUB</t>
        </is>
      </c>
      <c r="I470" s="130" t="inlineStr">
        <is>
          <t>COL</t>
        </is>
      </c>
      <c r="J470" s="131" t="n">
        <v>37247.551</v>
      </c>
      <c r="K470" s="129" t="n">
        <v>2020</v>
      </c>
      <c r="L470" s="120">
        <f>IF(VLOOKUP(H470,'Cross-Page Data'!$D$4:$F$48,3,FALSE)="natural gas",VLOOKUP(G470,'Cross-Page Data'!$I$4:$J$19,2,FALSE),IF(VLOOKUP(H470,'Cross-Page Data'!$D$4:$F$48,3,FALSE)="solar",IF(G470="PV","solar PV","solar thermal"),IF(VLOOKUP(H470,'Cross-Page Data'!$D$4:$F$48,3,FALSE)="wind",VLOOKUP(G470,'Cross-Page Data'!$I$4:$J$19,2,FALSE),IF(VLOOKUP(H470,'Cross-Page Data'!$D$4:$F$48,3,FALSE)="hydro",VLOOKUP(G470,'Cross-Page Data'!$I$4:$J$19,2,FALSE),VLOOKUP(H470,'Cross-Page Data'!$D$4:$F$48,3,FALSE)))))</f>
        <v/>
      </c>
      <c r="M470" s="120">
        <f>IF(AND($P$2=FALSE,OR(F470="Commercial NAICS Cogen",F470="Industrial NAICS Cogen",F470="NAICS-22 Cogen")),FALSE,IF(AND($P$3=FALSE,OR(F470="Commercial NAICS Cogen",F470="Commercial NAICS Non-Cogen",F470="Industrial NAICS Cogen", F470="industrial NAICS non-Cogen")),FALSE, TRUE))</f>
        <v/>
      </c>
    </row>
    <row r="471">
      <c r="A471" s="129" t="n">
        <v>1082</v>
      </c>
      <c r="B471" s="130" t="inlineStr">
        <is>
          <t>Walter Scott Jr Energy Center</t>
        </is>
      </c>
      <c r="C471" s="130" t="inlineStr">
        <is>
          <t>MidAmerican Energy Co</t>
        </is>
      </c>
      <c r="D471" s="129" t="n">
        <v>12341</v>
      </c>
      <c r="E471" s="130" t="inlineStr">
        <is>
          <t>IA</t>
        </is>
      </c>
      <c r="F471" s="130" t="inlineStr">
        <is>
          <t>Electric Utility</t>
        </is>
      </c>
      <c r="G471" s="130" t="inlineStr">
        <is>
          <t>ST</t>
        </is>
      </c>
      <c r="H471" s="130" t="inlineStr">
        <is>
          <t>DFO</t>
        </is>
      </c>
      <c r="I471" s="130" t="inlineStr">
        <is>
          <t>DFO</t>
        </is>
      </c>
      <c r="J471" s="131" t="n">
        <v>36059.099</v>
      </c>
      <c r="K471" s="129" t="n">
        <v>2020</v>
      </c>
      <c r="L471" s="120">
        <f>IF(VLOOKUP(H471,'Cross-Page Data'!$D$4:$F$48,3,FALSE)="natural gas",VLOOKUP(G471,'Cross-Page Data'!$I$4:$J$19,2,FALSE),IF(VLOOKUP(H471,'Cross-Page Data'!$D$4:$F$48,3,FALSE)="solar",IF(G471="PV","solar PV","solar thermal"),IF(VLOOKUP(H471,'Cross-Page Data'!$D$4:$F$48,3,FALSE)="wind",VLOOKUP(G471,'Cross-Page Data'!$I$4:$J$19,2,FALSE),IF(VLOOKUP(H471,'Cross-Page Data'!$D$4:$F$48,3,FALSE)="hydro",VLOOKUP(G471,'Cross-Page Data'!$I$4:$J$19,2,FALSE),VLOOKUP(H471,'Cross-Page Data'!$D$4:$F$48,3,FALSE)))))</f>
        <v/>
      </c>
      <c r="M471" s="120">
        <f>IF(AND($P$2=FALSE,OR(F471="Commercial NAICS Cogen",F471="Industrial NAICS Cogen",F471="NAICS-22 Cogen")),FALSE,IF(AND($P$3=FALSE,OR(F471="Commercial NAICS Cogen",F471="Commercial NAICS Non-Cogen",F471="Industrial NAICS Cogen", F471="industrial NAICS non-Cogen")),FALSE, TRUE))</f>
        <v/>
      </c>
    </row>
    <row r="472">
      <c r="A472" s="129" t="n">
        <v>1082</v>
      </c>
      <c r="B472" s="130" t="inlineStr">
        <is>
          <t>Walter Scott Jr Energy Center</t>
        </is>
      </c>
      <c r="C472" s="130" t="inlineStr">
        <is>
          <t>MidAmerican Energy Co</t>
        </is>
      </c>
      <c r="D472" s="129" t="n">
        <v>12341</v>
      </c>
      <c r="E472" s="130" t="inlineStr">
        <is>
          <t>IA</t>
        </is>
      </c>
      <c r="F472" s="130" t="inlineStr">
        <is>
          <t>Electric Utility</t>
        </is>
      </c>
      <c r="G472" s="130" t="inlineStr">
        <is>
          <t>ST</t>
        </is>
      </c>
      <c r="H472" s="130" t="inlineStr">
        <is>
          <t>NG</t>
        </is>
      </c>
      <c r="I472" s="130" t="inlineStr">
        <is>
          <t>NG</t>
        </is>
      </c>
      <c r="J472" s="131" t="n">
        <v>4590.545</v>
      </c>
      <c r="K472" s="129" t="n">
        <v>2020</v>
      </c>
      <c r="L472" s="120">
        <f>IF(VLOOKUP(H472,'Cross-Page Data'!$D$4:$F$48,3,FALSE)="natural gas",VLOOKUP(G472,'Cross-Page Data'!$I$4:$J$19,2,FALSE),IF(VLOOKUP(H472,'Cross-Page Data'!$D$4:$F$48,3,FALSE)="solar",IF(G472="PV","solar PV","solar thermal"),IF(VLOOKUP(H472,'Cross-Page Data'!$D$4:$F$48,3,FALSE)="wind",VLOOKUP(G472,'Cross-Page Data'!$I$4:$J$19,2,FALSE),IF(VLOOKUP(H472,'Cross-Page Data'!$D$4:$F$48,3,FALSE)="hydro",VLOOKUP(G472,'Cross-Page Data'!$I$4:$J$19,2,FALSE),VLOOKUP(H472,'Cross-Page Data'!$D$4:$F$48,3,FALSE)))))</f>
        <v/>
      </c>
      <c r="M472" s="120">
        <f>IF(AND($P$2=FALSE,OR(F472="Commercial NAICS Cogen",F472="Industrial NAICS Cogen",F472="NAICS-22 Cogen")),FALSE,IF(AND($P$3=FALSE,OR(F472="Commercial NAICS Cogen",F472="Commercial NAICS Non-Cogen",F472="Industrial NAICS Cogen", F472="industrial NAICS non-Cogen")),FALSE, TRUE))</f>
        <v/>
      </c>
    </row>
    <row r="473">
      <c r="A473" s="129" t="n">
        <v>1082</v>
      </c>
      <c r="B473" s="130" t="inlineStr">
        <is>
          <t>Walter Scott Jr Energy Center</t>
        </is>
      </c>
      <c r="C473" s="130" t="inlineStr">
        <is>
          <t>MidAmerican Energy Co</t>
        </is>
      </c>
      <c r="D473" s="129" t="n">
        <v>12341</v>
      </c>
      <c r="E473" s="130" t="inlineStr">
        <is>
          <t>IA</t>
        </is>
      </c>
      <c r="F473" s="130" t="inlineStr">
        <is>
          <t>Electric Utility</t>
        </is>
      </c>
      <c r="G473" s="130" t="inlineStr">
        <is>
          <t>ST</t>
        </is>
      </c>
      <c r="H473" s="130" t="inlineStr">
        <is>
          <t>RC</t>
        </is>
      </c>
      <c r="I473" s="130" t="inlineStr">
        <is>
          <t>COL</t>
        </is>
      </c>
      <c r="J473" s="131" t="n">
        <v>4912651.4</v>
      </c>
      <c r="K473" s="129" t="n">
        <v>2020</v>
      </c>
      <c r="L473" s="120">
        <f>IF(VLOOKUP(H473,'Cross-Page Data'!$D$4:$F$48,3,FALSE)="natural gas",VLOOKUP(G473,'Cross-Page Data'!$I$4:$J$19,2,FALSE),IF(VLOOKUP(H473,'Cross-Page Data'!$D$4:$F$48,3,FALSE)="solar",IF(G473="PV","solar PV","solar thermal"),IF(VLOOKUP(H473,'Cross-Page Data'!$D$4:$F$48,3,FALSE)="wind",VLOOKUP(G473,'Cross-Page Data'!$I$4:$J$19,2,FALSE),IF(VLOOKUP(H473,'Cross-Page Data'!$D$4:$F$48,3,FALSE)="hydro",VLOOKUP(G473,'Cross-Page Data'!$I$4:$J$19,2,FALSE),VLOOKUP(H473,'Cross-Page Data'!$D$4:$F$48,3,FALSE)))))</f>
        <v/>
      </c>
      <c r="M473" s="120">
        <f>IF(AND($P$2=FALSE,OR(F473="Commercial NAICS Cogen",F473="Industrial NAICS Cogen",F473="NAICS-22 Cogen")),FALSE,IF(AND($P$3=FALSE,OR(F473="Commercial NAICS Cogen",F473="Commercial NAICS Non-Cogen",F473="Industrial NAICS Cogen", F473="industrial NAICS non-Cogen")),FALSE, TRUE))</f>
        <v/>
      </c>
    </row>
    <row r="474">
      <c r="A474" s="129" t="n">
        <v>1082</v>
      </c>
      <c r="B474" s="130" t="inlineStr">
        <is>
          <t>Walter Scott Jr Energy Center</t>
        </is>
      </c>
      <c r="C474" s="130" t="inlineStr">
        <is>
          <t>MidAmerican Energy Co</t>
        </is>
      </c>
      <c r="D474" s="129" t="n">
        <v>12341</v>
      </c>
      <c r="E474" s="130" t="inlineStr">
        <is>
          <t>IA</t>
        </is>
      </c>
      <c r="F474" s="130" t="inlineStr">
        <is>
          <t>Electric Utility</t>
        </is>
      </c>
      <c r="G474" s="130" t="inlineStr">
        <is>
          <t>ST</t>
        </is>
      </c>
      <c r="H474" s="130" t="inlineStr">
        <is>
          <t>SUB</t>
        </is>
      </c>
      <c r="I474" s="130" t="inlineStr">
        <is>
          <t>COL</t>
        </is>
      </c>
      <c r="J474" s="131" t="n">
        <v>0</v>
      </c>
      <c r="K474" s="129" t="n">
        <v>2020</v>
      </c>
      <c r="L474" s="120">
        <f>IF(VLOOKUP(H474,'Cross-Page Data'!$D$4:$F$48,3,FALSE)="natural gas",VLOOKUP(G474,'Cross-Page Data'!$I$4:$J$19,2,FALSE),IF(VLOOKUP(H474,'Cross-Page Data'!$D$4:$F$48,3,FALSE)="solar",IF(G474="PV","solar PV","solar thermal"),IF(VLOOKUP(H474,'Cross-Page Data'!$D$4:$F$48,3,FALSE)="wind",VLOOKUP(G474,'Cross-Page Data'!$I$4:$J$19,2,FALSE),IF(VLOOKUP(H474,'Cross-Page Data'!$D$4:$F$48,3,FALSE)="hydro",VLOOKUP(G474,'Cross-Page Data'!$I$4:$J$19,2,FALSE),VLOOKUP(H474,'Cross-Page Data'!$D$4:$F$48,3,FALSE)))))</f>
        <v/>
      </c>
      <c r="M474" s="120">
        <f>IF(AND($P$2=FALSE,OR(F474="Commercial NAICS Cogen",F474="Industrial NAICS Cogen",F474="NAICS-22 Cogen")),FALSE,IF(AND($P$3=FALSE,OR(F474="Commercial NAICS Cogen",F474="Commercial NAICS Non-Cogen",F474="Industrial NAICS Cogen", F474="industrial NAICS non-Cogen")),FALSE, TRUE))</f>
        <v/>
      </c>
    </row>
    <row r="475">
      <c r="A475" s="129" t="n">
        <v>1091</v>
      </c>
      <c r="B475" s="130" t="inlineStr">
        <is>
          <t>George Neal North</t>
        </is>
      </c>
      <c r="C475" s="130" t="inlineStr">
        <is>
          <t>MidAmerican Energy Co</t>
        </is>
      </c>
      <c r="D475" s="129" t="n">
        <v>12341</v>
      </c>
      <c r="E475" s="130" t="inlineStr">
        <is>
          <t>IA</t>
        </is>
      </c>
      <c r="F475" s="130" t="inlineStr">
        <is>
          <t>Electric Utility</t>
        </is>
      </c>
      <c r="G475" s="130" t="inlineStr">
        <is>
          <t>ST</t>
        </is>
      </c>
      <c r="H475" s="130" t="inlineStr">
        <is>
          <t>NG</t>
        </is>
      </c>
      <c r="I475" s="130" t="inlineStr">
        <is>
          <t>NG</t>
        </is>
      </c>
      <c r="J475" s="131" t="n">
        <v>17088.362</v>
      </c>
      <c r="K475" s="129" t="n">
        <v>2020</v>
      </c>
      <c r="L475" s="120">
        <f>IF(VLOOKUP(H475,'Cross-Page Data'!$D$4:$F$48,3,FALSE)="natural gas",VLOOKUP(G475,'Cross-Page Data'!$I$4:$J$19,2,FALSE),IF(VLOOKUP(H475,'Cross-Page Data'!$D$4:$F$48,3,FALSE)="solar",IF(G475="PV","solar PV","solar thermal"),IF(VLOOKUP(H475,'Cross-Page Data'!$D$4:$F$48,3,FALSE)="wind",VLOOKUP(G475,'Cross-Page Data'!$I$4:$J$19,2,FALSE),IF(VLOOKUP(H475,'Cross-Page Data'!$D$4:$F$48,3,FALSE)="hydro",VLOOKUP(G475,'Cross-Page Data'!$I$4:$J$19,2,FALSE),VLOOKUP(H475,'Cross-Page Data'!$D$4:$F$48,3,FALSE)))))</f>
        <v/>
      </c>
      <c r="M475" s="120">
        <f>IF(AND($P$2=FALSE,OR(F475="Commercial NAICS Cogen",F475="Industrial NAICS Cogen",F475="NAICS-22 Cogen")),FALSE,IF(AND($P$3=FALSE,OR(F475="Commercial NAICS Cogen",F475="Commercial NAICS Non-Cogen",F475="Industrial NAICS Cogen", F475="industrial NAICS non-Cogen")),FALSE, TRUE))</f>
        <v/>
      </c>
    </row>
    <row r="476">
      <c r="A476" s="129" t="n">
        <v>1091</v>
      </c>
      <c r="B476" s="130" t="inlineStr">
        <is>
          <t>George Neal North</t>
        </is>
      </c>
      <c r="C476" s="130" t="inlineStr">
        <is>
          <t>MidAmerican Energy Co</t>
        </is>
      </c>
      <c r="D476" s="129" t="n">
        <v>12341</v>
      </c>
      <c r="E476" s="130" t="inlineStr">
        <is>
          <t>IA</t>
        </is>
      </c>
      <c r="F476" s="130" t="inlineStr">
        <is>
          <t>Electric Utility</t>
        </is>
      </c>
      <c r="G476" s="130" t="inlineStr">
        <is>
          <t>ST</t>
        </is>
      </c>
      <c r="H476" s="130" t="inlineStr">
        <is>
          <t>RC</t>
        </is>
      </c>
      <c r="I476" s="130" t="inlineStr">
        <is>
          <t>COL</t>
        </is>
      </c>
      <c r="J476" s="131" t="n">
        <v>839860.76</v>
      </c>
      <c r="K476" s="129" t="n">
        <v>2020</v>
      </c>
      <c r="L476" s="120">
        <f>IF(VLOOKUP(H476,'Cross-Page Data'!$D$4:$F$48,3,FALSE)="natural gas",VLOOKUP(G476,'Cross-Page Data'!$I$4:$J$19,2,FALSE),IF(VLOOKUP(H476,'Cross-Page Data'!$D$4:$F$48,3,FALSE)="solar",IF(G476="PV","solar PV","solar thermal"),IF(VLOOKUP(H476,'Cross-Page Data'!$D$4:$F$48,3,FALSE)="wind",VLOOKUP(G476,'Cross-Page Data'!$I$4:$J$19,2,FALSE),IF(VLOOKUP(H476,'Cross-Page Data'!$D$4:$F$48,3,FALSE)="hydro",VLOOKUP(G476,'Cross-Page Data'!$I$4:$J$19,2,FALSE),VLOOKUP(H476,'Cross-Page Data'!$D$4:$F$48,3,FALSE)))))</f>
        <v/>
      </c>
      <c r="M476" s="120">
        <f>IF(AND($P$2=FALSE,OR(F476="Commercial NAICS Cogen",F476="Industrial NAICS Cogen",F476="NAICS-22 Cogen")),FALSE,IF(AND($P$3=FALSE,OR(F476="Commercial NAICS Cogen",F476="Commercial NAICS Non-Cogen",F476="Industrial NAICS Cogen", F476="industrial NAICS non-Cogen")),FALSE, TRUE))</f>
        <v/>
      </c>
    </row>
    <row r="477">
      <c r="A477" s="129" t="n">
        <v>1091</v>
      </c>
      <c r="B477" s="130" t="inlineStr">
        <is>
          <t>George Neal North</t>
        </is>
      </c>
      <c r="C477" s="130" t="inlineStr">
        <is>
          <t>MidAmerican Energy Co</t>
        </is>
      </c>
      <c r="D477" s="129" t="n">
        <v>12341</v>
      </c>
      <c r="E477" s="130" t="inlineStr">
        <is>
          <t>IA</t>
        </is>
      </c>
      <c r="F477" s="130" t="inlineStr">
        <is>
          <t>Electric Utility</t>
        </is>
      </c>
      <c r="G477" s="130" t="inlineStr">
        <is>
          <t>ST</t>
        </is>
      </c>
      <c r="H477" s="130" t="inlineStr">
        <is>
          <t>SUB</t>
        </is>
      </c>
      <c r="I477" s="130" t="inlineStr">
        <is>
          <t>COL</t>
        </is>
      </c>
      <c r="J477" s="131" t="n">
        <v>2458.881</v>
      </c>
      <c r="K477" s="129" t="n">
        <v>2020</v>
      </c>
      <c r="L477" s="120">
        <f>IF(VLOOKUP(H477,'Cross-Page Data'!$D$4:$F$48,3,FALSE)="natural gas",VLOOKUP(G477,'Cross-Page Data'!$I$4:$J$19,2,FALSE),IF(VLOOKUP(H477,'Cross-Page Data'!$D$4:$F$48,3,FALSE)="solar",IF(G477="PV","solar PV","solar thermal"),IF(VLOOKUP(H477,'Cross-Page Data'!$D$4:$F$48,3,FALSE)="wind",VLOOKUP(G477,'Cross-Page Data'!$I$4:$J$19,2,FALSE),IF(VLOOKUP(H477,'Cross-Page Data'!$D$4:$F$48,3,FALSE)="hydro",VLOOKUP(G477,'Cross-Page Data'!$I$4:$J$19,2,FALSE),VLOOKUP(H477,'Cross-Page Data'!$D$4:$F$48,3,FALSE)))))</f>
        <v/>
      </c>
      <c r="M477" s="120">
        <f>IF(AND($P$2=FALSE,OR(F477="Commercial NAICS Cogen",F477="Industrial NAICS Cogen",F477="NAICS-22 Cogen")),FALSE,IF(AND($P$3=FALSE,OR(F477="Commercial NAICS Cogen",F477="Commercial NAICS Non-Cogen",F477="Industrial NAICS Cogen", F477="industrial NAICS non-Cogen")),FALSE, TRUE))</f>
        <v/>
      </c>
    </row>
    <row r="478">
      <c r="A478" s="129" t="n">
        <v>1104</v>
      </c>
      <c r="B478" s="130" t="inlineStr">
        <is>
          <t>Burlington (IA)</t>
        </is>
      </c>
      <c r="C478" s="130" t="inlineStr">
        <is>
          <t>Interstate Power and Light Co</t>
        </is>
      </c>
      <c r="D478" s="129" t="n">
        <v>9417</v>
      </c>
      <c r="E478" s="130" t="inlineStr">
        <is>
          <t>IA</t>
        </is>
      </c>
      <c r="F478" s="130" t="inlineStr">
        <is>
          <t>Electric Utility</t>
        </is>
      </c>
      <c r="G478" s="130" t="inlineStr">
        <is>
          <t>GT</t>
        </is>
      </c>
      <c r="H478" s="130" t="inlineStr">
        <is>
          <t>NG</t>
        </is>
      </c>
      <c r="I478" s="130" t="inlineStr">
        <is>
          <t>NG</t>
        </is>
      </c>
      <c r="J478" s="131" t="n">
        <v>1038</v>
      </c>
      <c r="K478" s="129" t="n">
        <v>2020</v>
      </c>
      <c r="L478" s="120">
        <f>IF(VLOOKUP(H478,'Cross-Page Data'!$D$4:$F$48,3,FALSE)="natural gas",VLOOKUP(G478,'Cross-Page Data'!$I$4:$J$19,2,FALSE),IF(VLOOKUP(H478,'Cross-Page Data'!$D$4:$F$48,3,FALSE)="solar",IF(G478="PV","solar PV","solar thermal"),IF(VLOOKUP(H478,'Cross-Page Data'!$D$4:$F$48,3,FALSE)="wind",VLOOKUP(G478,'Cross-Page Data'!$I$4:$J$19,2,FALSE),IF(VLOOKUP(H478,'Cross-Page Data'!$D$4:$F$48,3,FALSE)="hydro",VLOOKUP(G478,'Cross-Page Data'!$I$4:$J$19,2,FALSE),VLOOKUP(H478,'Cross-Page Data'!$D$4:$F$48,3,FALSE)))))</f>
        <v/>
      </c>
      <c r="M478" s="120">
        <f>IF(AND($P$2=FALSE,OR(F478="Commercial NAICS Cogen",F478="Industrial NAICS Cogen",F478="NAICS-22 Cogen")),FALSE,IF(AND($P$3=FALSE,OR(F478="Commercial NAICS Cogen",F478="Commercial NAICS Non-Cogen",F478="Industrial NAICS Cogen", F478="industrial NAICS non-Cogen")),FALSE, TRUE))</f>
        <v/>
      </c>
    </row>
    <row r="479">
      <c r="A479" s="129" t="n">
        <v>1104</v>
      </c>
      <c r="B479" s="130" t="inlineStr">
        <is>
          <t>Burlington (IA)</t>
        </is>
      </c>
      <c r="C479" s="130" t="inlineStr">
        <is>
          <t>Interstate Power and Light Co</t>
        </is>
      </c>
      <c r="D479" s="129" t="n">
        <v>9417</v>
      </c>
      <c r="E479" s="130" t="inlineStr">
        <is>
          <t>IA</t>
        </is>
      </c>
      <c r="F479" s="130" t="inlineStr">
        <is>
          <t>Electric Utility</t>
        </is>
      </c>
      <c r="G479" s="130" t="inlineStr">
        <is>
          <t>ST</t>
        </is>
      </c>
      <c r="H479" s="130" t="inlineStr">
        <is>
          <t>DFO</t>
        </is>
      </c>
      <c r="I479" s="130" t="inlineStr">
        <is>
          <t>DFO</t>
        </is>
      </c>
      <c r="J479" s="131" t="n">
        <v>0</v>
      </c>
      <c r="K479" s="129" t="n">
        <v>2020</v>
      </c>
      <c r="L479" s="120">
        <f>IF(VLOOKUP(H479,'Cross-Page Data'!$D$4:$F$48,3,FALSE)="natural gas",VLOOKUP(G479,'Cross-Page Data'!$I$4:$J$19,2,FALSE),IF(VLOOKUP(H479,'Cross-Page Data'!$D$4:$F$48,3,FALSE)="solar",IF(G479="PV","solar PV","solar thermal"),IF(VLOOKUP(H479,'Cross-Page Data'!$D$4:$F$48,3,FALSE)="wind",VLOOKUP(G479,'Cross-Page Data'!$I$4:$J$19,2,FALSE),IF(VLOOKUP(H479,'Cross-Page Data'!$D$4:$F$48,3,FALSE)="hydro",VLOOKUP(G479,'Cross-Page Data'!$I$4:$J$19,2,FALSE),VLOOKUP(H479,'Cross-Page Data'!$D$4:$F$48,3,FALSE)))))</f>
        <v/>
      </c>
      <c r="M479" s="120">
        <f>IF(AND($P$2=FALSE,OR(F479="Commercial NAICS Cogen",F479="Industrial NAICS Cogen",F479="NAICS-22 Cogen")),FALSE,IF(AND($P$3=FALSE,OR(F479="Commercial NAICS Cogen",F479="Commercial NAICS Non-Cogen",F479="Industrial NAICS Cogen", F479="industrial NAICS non-Cogen")),FALSE, TRUE))</f>
        <v/>
      </c>
    </row>
    <row r="480">
      <c r="A480" s="129" t="n">
        <v>1104</v>
      </c>
      <c r="B480" s="130" t="inlineStr">
        <is>
          <t>Burlington (IA)</t>
        </is>
      </c>
      <c r="C480" s="130" t="inlineStr">
        <is>
          <t>Interstate Power and Light Co</t>
        </is>
      </c>
      <c r="D480" s="129" t="n">
        <v>9417</v>
      </c>
      <c r="E480" s="130" t="inlineStr">
        <is>
          <t>IA</t>
        </is>
      </c>
      <c r="F480" s="130" t="inlineStr">
        <is>
          <t>Electric Utility</t>
        </is>
      </c>
      <c r="G480" s="130" t="inlineStr">
        <is>
          <t>ST</t>
        </is>
      </c>
      <c r="H480" s="130" t="inlineStr">
        <is>
          <t>NG</t>
        </is>
      </c>
      <c r="I480" s="130" t="inlineStr">
        <is>
          <t>NG</t>
        </is>
      </c>
      <c r="J480" s="131" t="n">
        <v>2847.889</v>
      </c>
      <c r="K480" s="129" t="n">
        <v>2020</v>
      </c>
      <c r="L480" s="120">
        <f>IF(VLOOKUP(H480,'Cross-Page Data'!$D$4:$F$48,3,FALSE)="natural gas",VLOOKUP(G480,'Cross-Page Data'!$I$4:$J$19,2,FALSE),IF(VLOOKUP(H480,'Cross-Page Data'!$D$4:$F$48,3,FALSE)="solar",IF(G480="PV","solar PV","solar thermal"),IF(VLOOKUP(H480,'Cross-Page Data'!$D$4:$F$48,3,FALSE)="wind",VLOOKUP(G480,'Cross-Page Data'!$I$4:$J$19,2,FALSE),IF(VLOOKUP(H480,'Cross-Page Data'!$D$4:$F$48,3,FALSE)="hydro",VLOOKUP(G480,'Cross-Page Data'!$I$4:$J$19,2,FALSE),VLOOKUP(H480,'Cross-Page Data'!$D$4:$F$48,3,FALSE)))))</f>
        <v/>
      </c>
      <c r="M480" s="120">
        <f>IF(AND($P$2=FALSE,OR(F480="Commercial NAICS Cogen",F480="Industrial NAICS Cogen",F480="NAICS-22 Cogen")),FALSE,IF(AND($P$3=FALSE,OR(F480="Commercial NAICS Cogen",F480="Commercial NAICS Non-Cogen",F480="Industrial NAICS Cogen", F480="industrial NAICS non-Cogen")),FALSE, TRUE))</f>
        <v/>
      </c>
    </row>
    <row r="481">
      <c r="A481" s="129" t="n">
        <v>1104</v>
      </c>
      <c r="B481" s="130" t="inlineStr">
        <is>
          <t>Burlington (IA)</t>
        </is>
      </c>
      <c r="C481" s="130" t="inlineStr">
        <is>
          <t>Interstate Power and Light Co</t>
        </is>
      </c>
      <c r="D481" s="129" t="n">
        <v>9417</v>
      </c>
      <c r="E481" s="130" t="inlineStr">
        <is>
          <t>IA</t>
        </is>
      </c>
      <c r="F481" s="130" t="inlineStr">
        <is>
          <t>Electric Utility</t>
        </is>
      </c>
      <c r="G481" s="130" t="inlineStr">
        <is>
          <t>ST</t>
        </is>
      </c>
      <c r="H481" s="130" t="inlineStr">
        <is>
          <t>SUB</t>
        </is>
      </c>
      <c r="I481" s="130" t="inlineStr">
        <is>
          <t>COL</t>
        </is>
      </c>
      <c r="J481" s="131" t="n">
        <v>1125777.1</v>
      </c>
      <c r="K481" s="129" t="n">
        <v>2020</v>
      </c>
      <c r="L481" s="120">
        <f>IF(VLOOKUP(H481,'Cross-Page Data'!$D$4:$F$48,3,FALSE)="natural gas",VLOOKUP(G481,'Cross-Page Data'!$I$4:$J$19,2,FALSE),IF(VLOOKUP(H481,'Cross-Page Data'!$D$4:$F$48,3,FALSE)="solar",IF(G481="PV","solar PV","solar thermal"),IF(VLOOKUP(H481,'Cross-Page Data'!$D$4:$F$48,3,FALSE)="wind",VLOOKUP(G481,'Cross-Page Data'!$I$4:$J$19,2,FALSE),IF(VLOOKUP(H481,'Cross-Page Data'!$D$4:$F$48,3,FALSE)="hydro",VLOOKUP(G481,'Cross-Page Data'!$I$4:$J$19,2,FALSE),VLOOKUP(H481,'Cross-Page Data'!$D$4:$F$48,3,FALSE)))))</f>
        <v/>
      </c>
      <c r="M481" s="120">
        <f>IF(AND($P$2=FALSE,OR(F481="Commercial NAICS Cogen",F481="Industrial NAICS Cogen",F481="NAICS-22 Cogen")),FALSE,IF(AND($P$3=FALSE,OR(F481="Commercial NAICS Cogen",F481="Commercial NAICS Non-Cogen",F481="Industrial NAICS Cogen", F481="industrial NAICS non-Cogen")),FALSE, TRUE))</f>
        <v/>
      </c>
    </row>
    <row r="482">
      <c r="A482" s="129" t="n">
        <v>1167</v>
      </c>
      <c r="B482" s="130" t="inlineStr">
        <is>
          <t>Muscatine Plant #1</t>
        </is>
      </c>
      <c r="C482" s="130" t="inlineStr">
        <is>
          <t>Board of Water Electric &amp; Communications</t>
        </is>
      </c>
      <c r="D482" s="129" t="n">
        <v>13143</v>
      </c>
      <c r="E482" s="130" t="inlineStr">
        <is>
          <t>IA</t>
        </is>
      </c>
      <c r="F482" s="130" t="inlineStr">
        <is>
          <t>Electric Utility</t>
        </is>
      </c>
      <c r="G482" s="130" t="inlineStr">
        <is>
          <t>ST</t>
        </is>
      </c>
      <c r="H482" s="130" t="inlineStr">
        <is>
          <t>DFO</t>
        </is>
      </c>
      <c r="I482" s="130" t="inlineStr">
        <is>
          <t>DFO</t>
        </is>
      </c>
      <c r="J482" s="131" t="n">
        <v>509.081</v>
      </c>
      <c r="K482" s="129" t="n">
        <v>2020</v>
      </c>
      <c r="L482" s="120">
        <f>IF(VLOOKUP(H482,'Cross-Page Data'!$D$4:$F$48,3,FALSE)="natural gas",VLOOKUP(G482,'Cross-Page Data'!$I$4:$J$19,2,FALSE),IF(VLOOKUP(H482,'Cross-Page Data'!$D$4:$F$48,3,FALSE)="solar",IF(G482="PV","solar PV","solar thermal"),IF(VLOOKUP(H482,'Cross-Page Data'!$D$4:$F$48,3,FALSE)="wind",VLOOKUP(G482,'Cross-Page Data'!$I$4:$J$19,2,FALSE),IF(VLOOKUP(H482,'Cross-Page Data'!$D$4:$F$48,3,FALSE)="hydro",VLOOKUP(G482,'Cross-Page Data'!$I$4:$J$19,2,FALSE),VLOOKUP(H482,'Cross-Page Data'!$D$4:$F$48,3,FALSE)))))</f>
        <v/>
      </c>
      <c r="M482" s="120">
        <f>IF(AND($P$2=FALSE,OR(F482="Commercial NAICS Cogen",F482="Industrial NAICS Cogen",F482="NAICS-22 Cogen")),FALSE,IF(AND($P$3=FALSE,OR(F482="Commercial NAICS Cogen",F482="Commercial NAICS Non-Cogen",F482="Industrial NAICS Cogen", F482="industrial NAICS non-Cogen")),FALSE, TRUE))</f>
        <v/>
      </c>
    </row>
    <row r="483">
      <c r="A483" s="129" t="n">
        <v>1167</v>
      </c>
      <c r="B483" s="130" t="inlineStr">
        <is>
          <t>Muscatine Plant #1</t>
        </is>
      </c>
      <c r="C483" s="130" t="inlineStr">
        <is>
          <t>Board of Water Electric &amp; Communications</t>
        </is>
      </c>
      <c r="D483" s="129" t="n">
        <v>13143</v>
      </c>
      <c r="E483" s="130" t="inlineStr">
        <is>
          <t>IA</t>
        </is>
      </c>
      <c r="F483" s="130" t="inlineStr">
        <is>
          <t>Electric Utility</t>
        </is>
      </c>
      <c r="G483" s="130" t="inlineStr">
        <is>
          <t>ST</t>
        </is>
      </c>
      <c r="H483" s="130" t="inlineStr">
        <is>
          <t>NG</t>
        </is>
      </c>
      <c r="I483" s="130" t="inlineStr">
        <is>
          <t>NG</t>
        </is>
      </c>
      <c r="J483" s="131" t="n">
        <v>1308.745</v>
      </c>
      <c r="K483" s="129" t="n">
        <v>2020</v>
      </c>
      <c r="L483" s="120">
        <f>IF(VLOOKUP(H483,'Cross-Page Data'!$D$4:$F$48,3,FALSE)="natural gas",VLOOKUP(G483,'Cross-Page Data'!$I$4:$J$19,2,FALSE),IF(VLOOKUP(H483,'Cross-Page Data'!$D$4:$F$48,3,FALSE)="solar",IF(G483="PV","solar PV","solar thermal"),IF(VLOOKUP(H483,'Cross-Page Data'!$D$4:$F$48,3,FALSE)="wind",VLOOKUP(G483,'Cross-Page Data'!$I$4:$J$19,2,FALSE),IF(VLOOKUP(H483,'Cross-Page Data'!$D$4:$F$48,3,FALSE)="hydro",VLOOKUP(G483,'Cross-Page Data'!$I$4:$J$19,2,FALSE),VLOOKUP(H483,'Cross-Page Data'!$D$4:$F$48,3,FALSE)))))</f>
        <v/>
      </c>
      <c r="M483" s="120">
        <f>IF(AND($P$2=FALSE,OR(F483="Commercial NAICS Cogen",F483="Industrial NAICS Cogen",F483="NAICS-22 Cogen")),FALSE,IF(AND($P$3=FALSE,OR(F483="Commercial NAICS Cogen",F483="Commercial NAICS Non-Cogen",F483="Industrial NAICS Cogen", F483="industrial NAICS non-Cogen")),FALSE, TRUE))</f>
        <v/>
      </c>
    </row>
    <row r="484">
      <c r="A484" s="129" t="n">
        <v>1167</v>
      </c>
      <c r="B484" s="130" t="inlineStr">
        <is>
          <t>Muscatine Plant #1</t>
        </is>
      </c>
      <c r="C484" s="130" t="inlineStr">
        <is>
          <t>Board of Water Electric &amp; Communications</t>
        </is>
      </c>
      <c r="D484" s="129" t="n">
        <v>13143</v>
      </c>
      <c r="E484" s="130" t="inlineStr">
        <is>
          <t>IA</t>
        </is>
      </c>
      <c r="F484" s="130" t="inlineStr">
        <is>
          <t>Electric Utility</t>
        </is>
      </c>
      <c r="G484" s="130" t="inlineStr">
        <is>
          <t>ST</t>
        </is>
      </c>
      <c r="H484" s="130" t="inlineStr">
        <is>
          <t>RC</t>
        </is>
      </c>
      <c r="I484" s="130" t="inlineStr">
        <is>
          <t>COL</t>
        </is>
      </c>
      <c r="J484" s="131" t="n">
        <v>241994.59</v>
      </c>
      <c r="K484" s="129" t="n">
        <v>2020</v>
      </c>
      <c r="L484" s="120">
        <f>IF(VLOOKUP(H484,'Cross-Page Data'!$D$4:$F$48,3,FALSE)="natural gas",VLOOKUP(G484,'Cross-Page Data'!$I$4:$J$19,2,FALSE),IF(VLOOKUP(H484,'Cross-Page Data'!$D$4:$F$48,3,FALSE)="solar",IF(G484="PV","solar PV","solar thermal"),IF(VLOOKUP(H484,'Cross-Page Data'!$D$4:$F$48,3,FALSE)="wind",VLOOKUP(G484,'Cross-Page Data'!$I$4:$J$19,2,FALSE),IF(VLOOKUP(H484,'Cross-Page Data'!$D$4:$F$48,3,FALSE)="hydro",VLOOKUP(G484,'Cross-Page Data'!$I$4:$J$19,2,FALSE),VLOOKUP(H484,'Cross-Page Data'!$D$4:$F$48,3,FALSE)))))</f>
        <v/>
      </c>
      <c r="M484" s="120">
        <f>IF(AND($P$2=FALSE,OR(F484="Commercial NAICS Cogen",F484="Industrial NAICS Cogen",F484="NAICS-22 Cogen")),FALSE,IF(AND($P$3=FALSE,OR(F484="Commercial NAICS Cogen",F484="Commercial NAICS Non-Cogen",F484="Industrial NAICS Cogen", F484="industrial NAICS non-Cogen")),FALSE, TRUE))</f>
        <v/>
      </c>
    </row>
    <row r="485">
      <c r="A485" s="129" t="n">
        <v>1167</v>
      </c>
      <c r="B485" s="130" t="inlineStr">
        <is>
          <t>Muscatine Plant #1</t>
        </is>
      </c>
      <c r="C485" s="130" t="inlineStr">
        <is>
          <t>Board of Water Electric &amp; Communications</t>
        </is>
      </c>
      <c r="D485" s="129" t="n">
        <v>13143</v>
      </c>
      <c r="E485" s="130" t="inlineStr">
        <is>
          <t>IA</t>
        </is>
      </c>
      <c r="F485" s="130" t="inlineStr">
        <is>
          <t>Electric Utility</t>
        </is>
      </c>
      <c r="G485" s="130" t="inlineStr">
        <is>
          <t>ST</t>
        </is>
      </c>
      <c r="H485" s="130" t="inlineStr">
        <is>
          <t>SUB</t>
        </is>
      </c>
      <c r="I485" s="130" t="inlineStr">
        <is>
          <t>COL</t>
        </is>
      </c>
      <c r="J485" s="131" t="n">
        <v>288196.59</v>
      </c>
      <c r="K485" s="129" t="n">
        <v>2020</v>
      </c>
      <c r="L485" s="120">
        <f>IF(VLOOKUP(H485,'Cross-Page Data'!$D$4:$F$48,3,FALSE)="natural gas",VLOOKUP(G485,'Cross-Page Data'!$I$4:$J$19,2,FALSE),IF(VLOOKUP(H485,'Cross-Page Data'!$D$4:$F$48,3,FALSE)="solar",IF(G485="PV","solar PV","solar thermal"),IF(VLOOKUP(H485,'Cross-Page Data'!$D$4:$F$48,3,FALSE)="wind",VLOOKUP(G485,'Cross-Page Data'!$I$4:$J$19,2,FALSE),IF(VLOOKUP(H485,'Cross-Page Data'!$D$4:$F$48,3,FALSE)="hydro",VLOOKUP(G485,'Cross-Page Data'!$I$4:$J$19,2,FALSE),VLOOKUP(H485,'Cross-Page Data'!$D$4:$F$48,3,FALSE)))))</f>
        <v/>
      </c>
      <c r="M485" s="120">
        <f>IF(AND($P$2=FALSE,OR(F485="Commercial NAICS Cogen",F485="Industrial NAICS Cogen",F485="NAICS-22 Cogen")),FALSE,IF(AND($P$3=FALSE,OR(F485="Commercial NAICS Cogen",F485="Commercial NAICS Non-Cogen",F485="Industrial NAICS Cogen", F485="industrial NAICS non-Cogen")),FALSE, TRUE))</f>
        <v/>
      </c>
    </row>
    <row r="486">
      <c r="A486" s="129" t="n">
        <v>1233</v>
      </c>
      <c r="B486" s="130" t="inlineStr">
        <is>
          <t>Fort Dodge</t>
        </is>
      </c>
      <c r="C486" s="130" t="inlineStr">
        <is>
          <t>Sunflower Electric Power Corp</t>
        </is>
      </c>
      <c r="D486" s="129" t="n">
        <v>18315</v>
      </c>
      <c r="E486" s="130" t="inlineStr">
        <is>
          <t>KS</t>
        </is>
      </c>
      <c r="F486" s="130" t="inlineStr">
        <is>
          <t>Electric Utility</t>
        </is>
      </c>
      <c r="G486" s="130" t="inlineStr">
        <is>
          <t>ST</t>
        </is>
      </c>
      <c r="H486" s="130" t="inlineStr">
        <is>
          <t>NG</t>
        </is>
      </c>
      <c r="I486" s="130" t="inlineStr">
        <is>
          <t>NG</t>
        </is>
      </c>
      <c r="J486" s="131" t="n">
        <v>951</v>
      </c>
      <c r="K486" s="129" t="n">
        <v>2020</v>
      </c>
      <c r="L486" s="120">
        <f>IF(VLOOKUP(H486,'Cross-Page Data'!$D$4:$F$48,3,FALSE)="natural gas",VLOOKUP(G486,'Cross-Page Data'!$I$4:$J$19,2,FALSE),IF(VLOOKUP(H486,'Cross-Page Data'!$D$4:$F$48,3,FALSE)="solar",IF(G486="PV","solar PV","solar thermal"),IF(VLOOKUP(H486,'Cross-Page Data'!$D$4:$F$48,3,FALSE)="wind",VLOOKUP(G486,'Cross-Page Data'!$I$4:$J$19,2,FALSE),IF(VLOOKUP(H486,'Cross-Page Data'!$D$4:$F$48,3,FALSE)="hydro",VLOOKUP(G486,'Cross-Page Data'!$I$4:$J$19,2,FALSE),VLOOKUP(H486,'Cross-Page Data'!$D$4:$F$48,3,FALSE)))))</f>
        <v/>
      </c>
      <c r="M486" s="120">
        <f>IF(AND($P$2=FALSE,OR(F486="Commercial NAICS Cogen",F486="Industrial NAICS Cogen",F486="NAICS-22 Cogen")),FALSE,IF(AND($P$3=FALSE,OR(F486="Commercial NAICS Cogen",F486="Commercial NAICS Non-Cogen",F486="Industrial NAICS Cogen", F486="industrial NAICS non-Cogen")),FALSE, TRUE))</f>
        <v/>
      </c>
    </row>
    <row r="487">
      <c r="A487" s="129" t="n">
        <v>1233</v>
      </c>
      <c r="B487" s="130" t="inlineStr">
        <is>
          <t>Fort Dodge</t>
        </is>
      </c>
      <c r="C487" s="130" t="inlineStr">
        <is>
          <t>Sunflower Electric Power Corp</t>
        </is>
      </c>
      <c r="D487" s="129" t="n">
        <v>18315</v>
      </c>
      <c r="E487" s="130" t="inlineStr">
        <is>
          <t>KS</t>
        </is>
      </c>
      <c r="F487" s="130" t="inlineStr">
        <is>
          <t>Electric Utility</t>
        </is>
      </c>
      <c r="G487" s="130" t="inlineStr">
        <is>
          <t>ST</t>
        </is>
      </c>
      <c r="H487" s="130" t="inlineStr">
        <is>
          <t>RFO</t>
        </is>
      </c>
      <c r="I487" s="130" t="inlineStr">
        <is>
          <t>RFO</t>
        </is>
      </c>
      <c r="J487" s="131" t="n">
        <v>0</v>
      </c>
      <c r="K487" s="129" t="n">
        <v>2020</v>
      </c>
      <c r="L487" s="120">
        <f>IF(VLOOKUP(H487,'Cross-Page Data'!$D$4:$F$48,3,FALSE)="natural gas",VLOOKUP(G487,'Cross-Page Data'!$I$4:$J$19,2,FALSE),IF(VLOOKUP(H487,'Cross-Page Data'!$D$4:$F$48,3,FALSE)="solar",IF(G487="PV","solar PV","solar thermal"),IF(VLOOKUP(H487,'Cross-Page Data'!$D$4:$F$48,3,FALSE)="wind",VLOOKUP(G487,'Cross-Page Data'!$I$4:$J$19,2,FALSE),IF(VLOOKUP(H487,'Cross-Page Data'!$D$4:$F$48,3,FALSE)="hydro",VLOOKUP(G487,'Cross-Page Data'!$I$4:$J$19,2,FALSE),VLOOKUP(H487,'Cross-Page Data'!$D$4:$F$48,3,FALSE)))))</f>
        <v/>
      </c>
      <c r="M487" s="120">
        <f>IF(AND($P$2=FALSE,OR(F487="Commercial NAICS Cogen",F487="Industrial NAICS Cogen",F487="NAICS-22 Cogen")),FALSE,IF(AND($P$3=FALSE,OR(F487="Commercial NAICS Cogen",F487="Commercial NAICS Non-Cogen",F487="Industrial NAICS Cogen", F487="industrial NAICS non-Cogen")),FALSE, TRUE))</f>
        <v/>
      </c>
    </row>
    <row r="488">
      <c r="A488" s="129" t="n">
        <v>1239</v>
      </c>
      <c r="B488" s="130" t="inlineStr">
        <is>
          <t>Riverton</t>
        </is>
      </c>
      <c r="C488" s="130" t="inlineStr">
        <is>
          <t>Empire District Electric Co</t>
        </is>
      </c>
      <c r="D488" s="129" t="n">
        <v>5860</v>
      </c>
      <c r="E488" s="130" t="inlineStr">
        <is>
          <t>KS</t>
        </is>
      </c>
      <c r="F488" s="130" t="inlineStr">
        <is>
          <t>Electric Utility</t>
        </is>
      </c>
      <c r="G488" s="130" t="inlineStr">
        <is>
          <t>CA</t>
        </is>
      </c>
      <c r="H488" s="130" t="inlineStr">
        <is>
          <t>NG</t>
        </is>
      </c>
      <c r="I488" s="130" t="inlineStr">
        <is>
          <t>NG</t>
        </is>
      </c>
      <c r="J488" s="131" t="n">
        <v>510258</v>
      </c>
      <c r="K488" s="129" t="n">
        <v>2020</v>
      </c>
      <c r="L488" s="120">
        <f>IF(VLOOKUP(H488,'Cross-Page Data'!$D$4:$F$48,3,FALSE)="natural gas",VLOOKUP(G488,'Cross-Page Data'!$I$4:$J$19,2,FALSE),IF(VLOOKUP(H488,'Cross-Page Data'!$D$4:$F$48,3,FALSE)="solar",IF(G488="PV","solar PV","solar thermal"),IF(VLOOKUP(H488,'Cross-Page Data'!$D$4:$F$48,3,FALSE)="wind",VLOOKUP(G488,'Cross-Page Data'!$I$4:$J$19,2,FALSE),IF(VLOOKUP(H488,'Cross-Page Data'!$D$4:$F$48,3,FALSE)="hydro",VLOOKUP(G488,'Cross-Page Data'!$I$4:$J$19,2,FALSE),VLOOKUP(H488,'Cross-Page Data'!$D$4:$F$48,3,FALSE)))))</f>
        <v/>
      </c>
      <c r="M488" s="120">
        <f>IF(AND($P$2=FALSE,OR(F488="Commercial NAICS Cogen",F488="Industrial NAICS Cogen",F488="NAICS-22 Cogen")),FALSE,IF(AND($P$3=FALSE,OR(F488="Commercial NAICS Cogen",F488="Commercial NAICS Non-Cogen",F488="Industrial NAICS Cogen", F488="industrial NAICS non-Cogen")),FALSE, TRUE))</f>
        <v/>
      </c>
    </row>
    <row r="489">
      <c r="A489" s="129" t="n">
        <v>1239</v>
      </c>
      <c r="B489" s="130" t="inlineStr">
        <is>
          <t>Riverton</t>
        </is>
      </c>
      <c r="C489" s="130" t="inlineStr">
        <is>
          <t>Empire District Electric Co</t>
        </is>
      </c>
      <c r="D489" s="129" t="n">
        <v>5860</v>
      </c>
      <c r="E489" s="130" t="inlineStr">
        <is>
          <t>KS</t>
        </is>
      </c>
      <c r="F489" s="130" t="inlineStr">
        <is>
          <t>Electric Utility</t>
        </is>
      </c>
      <c r="G489" s="130" t="inlineStr">
        <is>
          <t>CT</t>
        </is>
      </c>
      <c r="H489" s="130" t="inlineStr">
        <is>
          <t>NG</t>
        </is>
      </c>
      <c r="I489" s="130" t="inlineStr">
        <is>
          <t>NG</t>
        </is>
      </c>
      <c r="J489" s="131" t="n">
        <v>962310</v>
      </c>
      <c r="K489" s="129" t="n">
        <v>2020</v>
      </c>
      <c r="L489" s="120">
        <f>IF(VLOOKUP(H489,'Cross-Page Data'!$D$4:$F$48,3,FALSE)="natural gas",VLOOKUP(G489,'Cross-Page Data'!$I$4:$J$19,2,FALSE),IF(VLOOKUP(H489,'Cross-Page Data'!$D$4:$F$48,3,FALSE)="solar",IF(G489="PV","solar PV","solar thermal"),IF(VLOOKUP(H489,'Cross-Page Data'!$D$4:$F$48,3,FALSE)="wind",VLOOKUP(G489,'Cross-Page Data'!$I$4:$J$19,2,FALSE),IF(VLOOKUP(H489,'Cross-Page Data'!$D$4:$F$48,3,FALSE)="hydro",VLOOKUP(G489,'Cross-Page Data'!$I$4:$J$19,2,FALSE),VLOOKUP(H489,'Cross-Page Data'!$D$4:$F$48,3,FALSE)))))</f>
        <v/>
      </c>
      <c r="M489" s="120">
        <f>IF(AND($P$2=FALSE,OR(F489="Commercial NAICS Cogen",F489="Industrial NAICS Cogen",F489="NAICS-22 Cogen")),FALSE,IF(AND($P$3=FALSE,OR(F489="Commercial NAICS Cogen",F489="Commercial NAICS Non-Cogen",F489="Industrial NAICS Cogen", F489="industrial NAICS non-Cogen")),FALSE, TRUE))</f>
        <v/>
      </c>
    </row>
    <row r="490">
      <c r="A490" s="129" t="n">
        <v>1239</v>
      </c>
      <c r="B490" s="130" t="inlineStr">
        <is>
          <t>Riverton</t>
        </is>
      </c>
      <c r="C490" s="130" t="inlineStr">
        <is>
          <t>Empire District Electric Co</t>
        </is>
      </c>
      <c r="D490" s="129" t="n">
        <v>5860</v>
      </c>
      <c r="E490" s="130" t="inlineStr">
        <is>
          <t>KS</t>
        </is>
      </c>
      <c r="F490" s="130" t="inlineStr">
        <is>
          <t>Electric Utility</t>
        </is>
      </c>
      <c r="G490" s="130" t="inlineStr">
        <is>
          <t>GT</t>
        </is>
      </c>
      <c r="H490" s="130" t="inlineStr">
        <is>
          <t>DFO</t>
        </is>
      </c>
      <c r="I490" s="130" t="inlineStr">
        <is>
          <t>DFO</t>
        </is>
      </c>
      <c r="J490" s="131" t="n">
        <v>14.131</v>
      </c>
      <c r="K490" s="129" t="n">
        <v>2020</v>
      </c>
      <c r="L490" s="120">
        <f>IF(VLOOKUP(H490,'Cross-Page Data'!$D$4:$F$48,3,FALSE)="natural gas",VLOOKUP(G490,'Cross-Page Data'!$I$4:$J$19,2,FALSE),IF(VLOOKUP(H490,'Cross-Page Data'!$D$4:$F$48,3,FALSE)="solar",IF(G490="PV","solar PV","solar thermal"),IF(VLOOKUP(H490,'Cross-Page Data'!$D$4:$F$48,3,FALSE)="wind",VLOOKUP(G490,'Cross-Page Data'!$I$4:$J$19,2,FALSE),IF(VLOOKUP(H490,'Cross-Page Data'!$D$4:$F$48,3,FALSE)="hydro",VLOOKUP(G490,'Cross-Page Data'!$I$4:$J$19,2,FALSE),VLOOKUP(H490,'Cross-Page Data'!$D$4:$F$48,3,FALSE)))))</f>
        <v/>
      </c>
      <c r="M490" s="120">
        <f>IF(AND($P$2=FALSE,OR(F490="Commercial NAICS Cogen",F490="Industrial NAICS Cogen",F490="NAICS-22 Cogen")),FALSE,IF(AND($P$3=FALSE,OR(F490="Commercial NAICS Cogen",F490="Commercial NAICS Non-Cogen",F490="Industrial NAICS Cogen", F490="industrial NAICS non-Cogen")),FALSE, TRUE))</f>
        <v/>
      </c>
    </row>
    <row r="491">
      <c r="A491" s="129" t="n">
        <v>1239</v>
      </c>
      <c r="B491" s="130" t="inlineStr">
        <is>
          <t>Riverton</t>
        </is>
      </c>
      <c r="C491" s="130" t="inlineStr">
        <is>
          <t>Empire District Electric Co</t>
        </is>
      </c>
      <c r="D491" s="129" t="n">
        <v>5860</v>
      </c>
      <c r="E491" s="130" t="inlineStr">
        <is>
          <t>KS</t>
        </is>
      </c>
      <c r="F491" s="130" t="inlineStr">
        <is>
          <t>Electric Utility</t>
        </is>
      </c>
      <c r="G491" s="130" t="inlineStr">
        <is>
          <t>GT</t>
        </is>
      </c>
      <c r="H491" s="130" t="inlineStr">
        <is>
          <t>NG</t>
        </is>
      </c>
      <c r="I491" s="130" t="inlineStr">
        <is>
          <t>NG</t>
        </is>
      </c>
      <c r="J491" s="131" t="n">
        <v>2370.869</v>
      </c>
      <c r="K491" s="129" t="n">
        <v>2020</v>
      </c>
      <c r="L491" s="120">
        <f>IF(VLOOKUP(H491,'Cross-Page Data'!$D$4:$F$48,3,FALSE)="natural gas",VLOOKUP(G491,'Cross-Page Data'!$I$4:$J$19,2,FALSE),IF(VLOOKUP(H491,'Cross-Page Data'!$D$4:$F$48,3,FALSE)="solar",IF(G491="PV","solar PV","solar thermal"),IF(VLOOKUP(H491,'Cross-Page Data'!$D$4:$F$48,3,FALSE)="wind",VLOOKUP(G491,'Cross-Page Data'!$I$4:$J$19,2,FALSE),IF(VLOOKUP(H491,'Cross-Page Data'!$D$4:$F$48,3,FALSE)="hydro",VLOOKUP(G491,'Cross-Page Data'!$I$4:$J$19,2,FALSE),VLOOKUP(H491,'Cross-Page Data'!$D$4:$F$48,3,FALSE)))))</f>
        <v/>
      </c>
      <c r="M491" s="120">
        <f>IF(AND($P$2=FALSE,OR(F491="Commercial NAICS Cogen",F491="Industrial NAICS Cogen",F491="NAICS-22 Cogen")),FALSE,IF(AND($P$3=FALSE,OR(F491="Commercial NAICS Cogen",F491="Commercial NAICS Non-Cogen",F491="Industrial NAICS Cogen", F491="industrial NAICS non-Cogen")),FALSE, TRUE))</f>
        <v/>
      </c>
    </row>
    <row r="492">
      <c r="A492" s="129" t="n">
        <v>1240</v>
      </c>
      <c r="B492" s="130" t="inlineStr">
        <is>
          <t>Gordon Evans Energy Center</t>
        </is>
      </c>
      <c r="C492" s="130" t="inlineStr">
        <is>
          <t>Evergy Kansas South, Inc</t>
        </is>
      </c>
      <c r="D492" s="129" t="n">
        <v>10005</v>
      </c>
      <c r="E492" s="130" t="inlineStr">
        <is>
          <t>KS</t>
        </is>
      </c>
      <c r="F492" s="130" t="inlineStr">
        <is>
          <t>Electric Utility</t>
        </is>
      </c>
      <c r="G492" s="130" t="inlineStr">
        <is>
          <t>GT</t>
        </is>
      </c>
      <c r="H492" s="130" t="inlineStr">
        <is>
          <t>DFO</t>
        </is>
      </c>
      <c r="I492" s="130" t="inlineStr">
        <is>
          <t>DFO</t>
        </is>
      </c>
      <c r="J492" s="131" t="n">
        <v>146.889</v>
      </c>
      <c r="K492" s="129" t="n">
        <v>2020</v>
      </c>
      <c r="L492" s="120">
        <f>IF(VLOOKUP(H492,'Cross-Page Data'!$D$4:$F$48,3,FALSE)="natural gas",VLOOKUP(G492,'Cross-Page Data'!$I$4:$J$19,2,FALSE),IF(VLOOKUP(H492,'Cross-Page Data'!$D$4:$F$48,3,FALSE)="solar",IF(G492="PV","solar PV","solar thermal"),IF(VLOOKUP(H492,'Cross-Page Data'!$D$4:$F$48,3,FALSE)="wind",VLOOKUP(G492,'Cross-Page Data'!$I$4:$J$19,2,FALSE),IF(VLOOKUP(H492,'Cross-Page Data'!$D$4:$F$48,3,FALSE)="hydro",VLOOKUP(G492,'Cross-Page Data'!$I$4:$J$19,2,FALSE),VLOOKUP(H492,'Cross-Page Data'!$D$4:$F$48,3,FALSE)))))</f>
        <v/>
      </c>
      <c r="M492" s="120">
        <f>IF(AND($P$2=FALSE,OR(F492="Commercial NAICS Cogen",F492="Industrial NAICS Cogen",F492="NAICS-22 Cogen")),FALSE,IF(AND($P$3=FALSE,OR(F492="Commercial NAICS Cogen",F492="Commercial NAICS Non-Cogen",F492="Industrial NAICS Cogen", F492="industrial NAICS non-Cogen")),FALSE, TRUE))</f>
        <v/>
      </c>
    </row>
    <row r="493">
      <c r="A493" s="129" t="n">
        <v>1240</v>
      </c>
      <c r="B493" s="130" t="inlineStr">
        <is>
          <t>Gordon Evans Energy Center</t>
        </is>
      </c>
      <c r="C493" s="130" t="inlineStr">
        <is>
          <t>Evergy Kansas South, Inc</t>
        </is>
      </c>
      <c r="D493" s="129" t="n">
        <v>10005</v>
      </c>
      <c r="E493" s="130" t="inlineStr">
        <is>
          <t>KS</t>
        </is>
      </c>
      <c r="F493" s="130" t="inlineStr">
        <is>
          <t>Electric Utility</t>
        </is>
      </c>
      <c r="G493" s="130" t="inlineStr">
        <is>
          <t>GT</t>
        </is>
      </c>
      <c r="H493" s="130" t="inlineStr">
        <is>
          <t>NG</t>
        </is>
      </c>
      <c r="I493" s="130" t="inlineStr">
        <is>
          <t>NG</t>
        </is>
      </c>
      <c r="J493" s="131" t="n">
        <v>124989.11</v>
      </c>
      <c r="K493" s="129" t="n">
        <v>2020</v>
      </c>
      <c r="L493" s="120">
        <f>IF(VLOOKUP(H493,'Cross-Page Data'!$D$4:$F$48,3,FALSE)="natural gas",VLOOKUP(G493,'Cross-Page Data'!$I$4:$J$19,2,FALSE),IF(VLOOKUP(H493,'Cross-Page Data'!$D$4:$F$48,3,FALSE)="solar",IF(G493="PV","solar PV","solar thermal"),IF(VLOOKUP(H493,'Cross-Page Data'!$D$4:$F$48,3,FALSE)="wind",VLOOKUP(G493,'Cross-Page Data'!$I$4:$J$19,2,FALSE),IF(VLOOKUP(H493,'Cross-Page Data'!$D$4:$F$48,3,FALSE)="hydro",VLOOKUP(G493,'Cross-Page Data'!$I$4:$J$19,2,FALSE),VLOOKUP(H493,'Cross-Page Data'!$D$4:$F$48,3,FALSE)))))</f>
        <v/>
      </c>
      <c r="M493" s="120">
        <f>IF(AND($P$2=FALSE,OR(F493="Commercial NAICS Cogen",F493="Industrial NAICS Cogen",F493="NAICS-22 Cogen")),FALSE,IF(AND($P$3=FALSE,OR(F493="Commercial NAICS Cogen",F493="Commercial NAICS Non-Cogen",F493="Industrial NAICS Cogen", F493="industrial NAICS non-Cogen")),FALSE, TRUE))</f>
        <v/>
      </c>
    </row>
    <row r="494">
      <c r="A494" s="129" t="n">
        <v>1240</v>
      </c>
      <c r="B494" s="130" t="inlineStr">
        <is>
          <t>Gordon Evans Energy Center</t>
        </is>
      </c>
      <c r="C494" s="130" t="inlineStr">
        <is>
          <t>Evergy Kansas South, Inc</t>
        </is>
      </c>
      <c r="D494" s="129" t="n">
        <v>10005</v>
      </c>
      <c r="E494" s="130" t="inlineStr">
        <is>
          <t>KS</t>
        </is>
      </c>
      <c r="F494" s="130" t="inlineStr">
        <is>
          <t>Electric Utility</t>
        </is>
      </c>
      <c r="G494" s="130" t="inlineStr">
        <is>
          <t>IC</t>
        </is>
      </c>
      <c r="H494" s="130" t="inlineStr">
        <is>
          <t>DFO</t>
        </is>
      </c>
      <c r="I494" s="130" t="inlineStr">
        <is>
          <t>DFO</t>
        </is>
      </c>
      <c r="J494" s="131" t="n">
        <v>29</v>
      </c>
      <c r="K494" s="129" t="n">
        <v>2020</v>
      </c>
      <c r="L494" s="120">
        <f>IF(VLOOKUP(H494,'Cross-Page Data'!$D$4:$F$48,3,FALSE)="natural gas",VLOOKUP(G494,'Cross-Page Data'!$I$4:$J$19,2,FALSE),IF(VLOOKUP(H494,'Cross-Page Data'!$D$4:$F$48,3,FALSE)="solar",IF(G494="PV","solar PV","solar thermal"),IF(VLOOKUP(H494,'Cross-Page Data'!$D$4:$F$48,3,FALSE)="wind",VLOOKUP(G494,'Cross-Page Data'!$I$4:$J$19,2,FALSE),IF(VLOOKUP(H494,'Cross-Page Data'!$D$4:$F$48,3,FALSE)="hydro",VLOOKUP(G494,'Cross-Page Data'!$I$4:$J$19,2,FALSE),VLOOKUP(H494,'Cross-Page Data'!$D$4:$F$48,3,FALSE)))))</f>
        <v/>
      </c>
      <c r="M494" s="120">
        <f>IF(AND($P$2=FALSE,OR(F494="Commercial NAICS Cogen",F494="Industrial NAICS Cogen",F494="NAICS-22 Cogen")),FALSE,IF(AND($P$3=FALSE,OR(F494="Commercial NAICS Cogen",F494="Commercial NAICS Non-Cogen",F494="Industrial NAICS Cogen", F494="industrial NAICS non-Cogen")),FALSE, TRUE))</f>
        <v/>
      </c>
    </row>
    <row r="495">
      <c r="A495" s="129" t="n">
        <v>1241</v>
      </c>
      <c r="B495" s="130" t="inlineStr">
        <is>
          <t>La Cygne</t>
        </is>
      </c>
      <c r="C495" s="130" t="inlineStr">
        <is>
          <t>Evergy Metro</t>
        </is>
      </c>
      <c r="D495" s="129" t="n">
        <v>10000</v>
      </c>
      <c r="E495" s="130" t="inlineStr">
        <is>
          <t>KS</t>
        </is>
      </c>
      <c r="F495" s="130" t="inlineStr">
        <is>
          <t>Electric Utility</t>
        </is>
      </c>
      <c r="G495" s="130" t="inlineStr">
        <is>
          <t>ST</t>
        </is>
      </c>
      <c r="H495" s="130" t="inlineStr">
        <is>
          <t>BIT</t>
        </is>
      </c>
      <c r="I495" s="130" t="inlineStr">
        <is>
          <t>COL</t>
        </is>
      </c>
      <c r="J495" s="131" t="n">
        <v>75261.87699999999</v>
      </c>
      <c r="K495" s="129" t="n">
        <v>2020</v>
      </c>
      <c r="L495" s="120">
        <f>IF(VLOOKUP(H495,'Cross-Page Data'!$D$4:$F$48,3,FALSE)="natural gas",VLOOKUP(G495,'Cross-Page Data'!$I$4:$J$19,2,FALSE),IF(VLOOKUP(H495,'Cross-Page Data'!$D$4:$F$48,3,FALSE)="solar",IF(G495="PV","solar PV","solar thermal"),IF(VLOOKUP(H495,'Cross-Page Data'!$D$4:$F$48,3,FALSE)="wind",VLOOKUP(G495,'Cross-Page Data'!$I$4:$J$19,2,FALSE),IF(VLOOKUP(H495,'Cross-Page Data'!$D$4:$F$48,3,FALSE)="hydro",VLOOKUP(G495,'Cross-Page Data'!$I$4:$J$19,2,FALSE),VLOOKUP(H495,'Cross-Page Data'!$D$4:$F$48,3,FALSE)))))</f>
        <v/>
      </c>
      <c r="M495" s="120">
        <f>IF(AND($P$2=FALSE,OR(F495="Commercial NAICS Cogen",F495="Industrial NAICS Cogen",F495="NAICS-22 Cogen")),FALSE,IF(AND($P$3=FALSE,OR(F495="Commercial NAICS Cogen",F495="Commercial NAICS Non-Cogen",F495="Industrial NAICS Cogen", F495="industrial NAICS non-Cogen")),FALSE, TRUE))</f>
        <v/>
      </c>
    </row>
    <row r="496">
      <c r="A496" s="129" t="n">
        <v>1241</v>
      </c>
      <c r="B496" s="130" t="inlineStr">
        <is>
          <t>La Cygne</t>
        </is>
      </c>
      <c r="C496" s="130" t="inlineStr">
        <is>
          <t>Evergy Metro</t>
        </is>
      </c>
      <c r="D496" s="129" t="n">
        <v>10000</v>
      </c>
      <c r="E496" s="130" t="inlineStr">
        <is>
          <t>KS</t>
        </is>
      </c>
      <c r="F496" s="130" t="inlineStr">
        <is>
          <t>Electric Utility</t>
        </is>
      </c>
      <c r="G496" s="130" t="inlineStr">
        <is>
          <t>ST</t>
        </is>
      </c>
      <c r="H496" s="130" t="inlineStr">
        <is>
          <t>DFO</t>
        </is>
      </c>
      <c r="I496" s="130" t="inlineStr">
        <is>
          <t>DFO</t>
        </is>
      </c>
      <c r="J496" s="131" t="n">
        <v>27924.231</v>
      </c>
      <c r="K496" s="129" t="n">
        <v>2020</v>
      </c>
      <c r="L496" s="120">
        <f>IF(VLOOKUP(H496,'Cross-Page Data'!$D$4:$F$48,3,FALSE)="natural gas",VLOOKUP(G496,'Cross-Page Data'!$I$4:$J$19,2,FALSE),IF(VLOOKUP(H496,'Cross-Page Data'!$D$4:$F$48,3,FALSE)="solar",IF(G496="PV","solar PV","solar thermal"),IF(VLOOKUP(H496,'Cross-Page Data'!$D$4:$F$48,3,FALSE)="wind",VLOOKUP(G496,'Cross-Page Data'!$I$4:$J$19,2,FALSE),IF(VLOOKUP(H496,'Cross-Page Data'!$D$4:$F$48,3,FALSE)="hydro",VLOOKUP(G496,'Cross-Page Data'!$I$4:$J$19,2,FALSE),VLOOKUP(H496,'Cross-Page Data'!$D$4:$F$48,3,FALSE)))))</f>
        <v/>
      </c>
      <c r="M496" s="120">
        <f>IF(AND($P$2=FALSE,OR(F496="Commercial NAICS Cogen",F496="Industrial NAICS Cogen",F496="NAICS-22 Cogen")),FALSE,IF(AND($P$3=FALSE,OR(F496="Commercial NAICS Cogen",F496="Commercial NAICS Non-Cogen",F496="Industrial NAICS Cogen", F496="industrial NAICS non-Cogen")),FALSE, TRUE))</f>
        <v/>
      </c>
    </row>
    <row r="497">
      <c r="A497" s="129" t="n">
        <v>1241</v>
      </c>
      <c r="B497" s="130" t="inlineStr">
        <is>
          <t>La Cygne</t>
        </is>
      </c>
      <c r="C497" s="130" t="inlineStr">
        <is>
          <t>Evergy Metro</t>
        </is>
      </c>
      <c r="D497" s="129" t="n">
        <v>10000</v>
      </c>
      <c r="E497" s="130" t="inlineStr">
        <is>
          <t>KS</t>
        </is>
      </c>
      <c r="F497" s="130" t="inlineStr">
        <is>
          <t>Electric Utility</t>
        </is>
      </c>
      <c r="G497" s="130" t="inlineStr">
        <is>
          <t>ST</t>
        </is>
      </c>
      <c r="H497" s="130" t="inlineStr">
        <is>
          <t>SUB</t>
        </is>
      </c>
      <c r="I497" s="130" t="inlineStr">
        <is>
          <t>COL</t>
        </is>
      </c>
      <c r="J497" s="131" t="n">
        <v>5929472.9</v>
      </c>
      <c r="K497" s="129" t="n">
        <v>2020</v>
      </c>
      <c r="L497" s="120">
        <f>IF(VLOOKUP(H497,'Cross-Page Data'!$D$4:$F$48,3,FALSE)="natural gas",VLOOKUP(G497,'Cross-Page Data'!$I$4:$J$19,2,FALSE),IF(VLOOKUP(H497,'Cross-Page Data'!$D$4:$F$48,3,FALSE)="solar",IF(G497="PV","solar PV","solar thermal"),IF(VLOOKUP(H497,'Cross-Page Data'!$D$4:$F$48,3,FALSE)="wind",VLOOKUP(G497,'Cross-Page Data'!$I$4:$J$19,2,FALSE),IF(VLOOKUP(H497,'Cross-Page Data'!$D$4:$F$48,3,FALSE)="hydro",VLOOKUP(G497,'Cross-Page Data'!$I$4:$J$19,2,FALSE),VLOOKUP(H497,'Cross-Page Data'!$D$4:$F$48,3,FALSE)))))</f>
        <v/>
      </c>
      <c r="M497" s="120">
        <f>IF(AND($P$2=FALSE,OR(F497="Commercial NAICS Cogen",F497="Industrial NAICS Cogen",F497="NAICS-22 Cogen")),FALSE,IF(AND($P$3=FALSE,OR(F497="Commercial NAICS Cogen",F497="Commercial NAICS Non-Cogen",F497="Industrial NAICS Cogen", F497="industrial NAICS non-Cogen")),FALSE, TRUE))</f>
        <v/>
      </c>
    </row>
    <row r="498">
      <c r="A498" s="129" t="n">
        <v>1250</v>
      </c>
      <c r="B498" s="130" t="inlineStr">
        <is>
          <t>Lawrence Energy Center</t>
        </is>
      </c>
      <c r="C498" s="130" t="inlineStr">
        <is>
          <t>Evergy Kansas Central, Inc</t>
        </is>
      </c>
      <c r="D498" s="129" t="n">
        <v>22500</v>
      </c>
      <c r="E498" s="130" t="inlineStr">
        <is>
          <t>KS</t>
        </is>
      </c>
      <c r="F498" s="130" t="inlineStr">
        <is>
          <t>Electric Utility</t>
        </is>
      </c>
      <c r="G498" s="130" t="inlineStr">
        <is>
          <t>ST</t>
        </is>
      </c>
      <c r="H498" s="130" t="inlineStr">
        <is>
          <t>NG</t>
        </is>
      </c>
      <c r="I498" s="130" t="inlineStr">
        <is>
          <t>NG</t>
        </is>
      </c>
      <c r="J498" s="131" t="n">
        <v>123743.55</v>
      </c>
      <c r="K498" s="129" t="n">
        <v>2020</v>
      </c>
      <c r="L498" s="120">
        <f>IF(VLOOKUP(H498,'Cross-Page Data'!$D$4:$F$48,3,FALSE)="natural gas",VLOOKUP(G498,'Cross-Page Data'!$I$4:$J$19,2,FALSE),IF(VLOOKUP(H498,'Cross-Page Data'!$D$4:$F$48,3,FALSE)="solar",IF(G498="PV","solar PV","solar thermal"),IF(VLOOKUP(H498,'Cross-Page Data'!$D$4:$F$48,3,FALSE)="wind",VLOOKUP(G498,'Cross-Page Data'!$I$4:$J$19,2,FALSE),IF(VLOOKUP(H498,'Cross-Page Data'!$D$4:$F$48,3,FALSE)="hydro",VLOOKUP(G498,'Cross-Page Data'!$I$4:$J$19,2,FALSE),VLOOKUP(H498,'Cross-Page Data'!$D$4:$F$48,3,FALSE)))))</f>
        <v/>
      </c>
      <c r="M498" s="120">
        <f>IF(AND($P$2=FALSE,OR(F498="Commercial NAICS Cogen",F498="Industrial NAICS Cogen",F498="NAICS-22 Cogen")),FALSE,IF(AND($P$3=FALSE,OR(F498="Commercial NAICS Cogen",F498="Commercial NAICS Non-Cogen",F498="Industrial NAICS Cogen", F498="industrial NAICS non-Cogen")),FALSE, TRUE))</f>
        <v/>
      </c>
    </row>
    <row r="499">
      <c r="A499" s="129" t="n">
        <v>1250</v>
      </c>
      <c r="B499" s="130" t="inlineStr">
        <is>
          <t>Lawrence Energy Center</t>
        </is>
      </c>
      <c r="C499" s="130" t="inlineStr">
        <is>
          <t>Evergy Kansas Central, Inc</t>
        </is>
      </c>
      <c r="D499" s="129" t="n">
        <v>22500</v>
      </c>
      <c r="E499" s="130" t="inlineStr">
        <is>
          <t>KS</t>
        </is>
      </c>
      <c r="F499" s="130" t="inlineStr">
        <is>
          <t>Electric Utility</t>
        </is>
      </c>
      <c r="G499" s="130" t="inlineStr">
        <is>
          <t>ST</t>
        </is>
      </c>
      <c r="H499" s="130" t="inlineStr">
        <is>
          <t>SUB</t>
        </is>
      </c>
      <c r="I499" s="130" t="inlineStr">
        <is>
          <t>COL</t>
        </is>
      </c>
      <c r="J499" s="131" t="n">
        <v>1810013.4</v>
      </c>
      <c r="K499" s="129" t="n">
        <v>2020</v>
      </c>
      <c r="L499" s="120">
        <f>IF(VLOOKUP(H499,'Cross-Page Data'!$D$4:$F$48,3,FALSE)="natural gas",VLOOKUP(G499,'Cross-Page Data'!$I$4:$J$19,2,FALSE),IF(VLOOKUP(H499,'Cross-Page Data'!$D$4:$F$48,3,FALSE)="solar",IF(G499="PV","solar PV","solar thermal"),IF(VLOOKUP(H499,'Cross-Page Data'!$D$4:$F$48,3,FALSE)="wind",VLOOKUP(G499,'Cross-Page Data'!$I$4:$J$19,2,FALSE),IF(VLOOKUP(H499,'Cross-Page Data'!$D$4:$F$48,3,FALSE)="hydro",VLOOKUP(G499,'Cross-Page Data'!$I$4:$J$19,2,FALSE),VLOOKUP(H499,'Cross-Page Data'!$D$4:$F$48,3,FALSE)))))</f>
        <v/>
      </c>
      <c r="M499" s="120">
        <f>IF(AND($P$2=FALSE,OR(F499="Commercial NAICS Cogen",F499="Industrial NAICS Cogen",F499="NAICS-22 Cogen")),FALSE,IF(AND($P$3=FALSE,OR(F499="Commercial NAICS Cogen",F499="Commercial NAICS Non-Cogen",F499="Industrial NAICS Cogen", F499="industrial NAICS non-Cogen")),FALSE, TRUE))</f>
        <v/>
      </c>
    </row>
    <row r="500">
      <c r="A500" s="129" t="n">
        <v>1355</v>
      </c>
      <c r="B500" s="130" t="inlineStr">
        <is>
          <t>E W Brown</t>
        </is>
      </c>
      <c r="C500" s="130" t="inlineStr">
        <is>
          <t>Kentucky Utilities Co</t>
        </is>
      </c>
      <c r="D500" s="129" t="n">
        <v>10171</v>
      </c>
      <c r="E500" s="130" t="inlineStr">
        <is>
          <t>KY</t>
        </is>
      </c>
      <c r="F500" s="130" t="inlineStr">
        <is>
          <t>Electric Utility</t>
        </is>
      </c>
      <c r="G500" s="130" t="inlineStr">
        <is>
          <t>GT</t>
        </is>
      </c>
      <c r="H500" s="130" t="inlineStr">
        <is>
          <t>DFO</t>
        </is>
      </c>
      <c r="I500" s="130" t="inlineStr">
        <is>
          <t>DFO</t>
        </is>
      </c>
      <c r="J500" s="131" t="n">
        <v>1875.705</v>
      </c>
      <c r="K500" s="129" t="n">
        <v>2020</v>
      </c>
      <c r="L500" s="120">
        <f>IF(VLOOKUP(H500,'Cross-Page Data'!$D$4:$F$48,3,FALSE)="natural gas",VLOOKUP(G500,'Cross-Page Data'!$I$4:$J$19,2,FALSE),IF(VLOOKUP(H500,'Cross-Page Data'!$D$4:$F$48,3,FALSE)="solar",IF(G500="PV","solar PV","solar thermal"),IF(VLOOKUP(H500,'Cross-Page Data'!$D$4:$F$48,3,FALSE)="wind",VLOOKUP(G500,'Cross-Page Data'!$I$4:$J$19,2,FALSE),IF(VLOOKUP(H500,'Cross-Page Data'!$D$4:$F$48,3,FALSE)="hydro",VLOOKUP(G500,'Cross-Page Data'!$I$4:$J$19,2,FALSE),VLOOKUP(H500,'Cross-Page Data'!$D$4:$F$48,3,FALSE)))))</f>
        <v/>
      </c>
      <c r="M500" s="120">
        <f>IF(AND($P$2=FALSE,OR(F500="Commercial NAICS Cogen",F500="Industrial NAICS Cogen",F500="NAICS-22 Cogen")),FALSE,IF(AND($P$3=FALSE,OR(F500="Commercial NAICS Cogen",F500="Commercial NAICS Non-Cogen",F500="Industrial NAICS Cogen", F500="industrial NAICS non-Cogen")),FALSE, TRUE))</f>
        <v/>
      </c>
    </row>
    <row r="501">
      <c r="A501" s="129" t="n">
        <v>1355</v>
      </c>
      <c r="B501" s="130" t="inlineStr">
        <is>
          <t>E W Brown</t>
        </is>
      </c>
      <c r="C501" s="130" t="inlineStr">
        <is>
          <t>Kentucky Utilities Co</t>
        </is>
      </c>
      <c r="D501" s="129" t="n">
        <v>10171</v>
      </c>
      <c r="E501" s="130" t="inlineStr">
        <is>
          <t>KY</t>
        </is>
      </c>
      <c r="F501" s="130" t="inlineStr">
        <is>
          <t>Electric Utility</t>
        </is>
      </c>
      <c r="G501" s="130" t="inlineStr">
        <is>
          <t>GT</t>
        </is>
      </c>
      <c r="H501" s="130" t="inlineStr">
        <is>
          <t>NG</t>
        </is>
      </c>
      <c r="I501" s="130" t="inlineStr">
        <is>
          <t>NG</t>
        </is>
      </c>
      <c r="J501" s="131" t="n">
        <v>192004.3</v>
      </c>
      <c r="K501" s="129" t="n">
        <v>2020</v>
      </c>
      <c r="L501" s="120">
        <f>IF(VLOOKUP(H501,'Cross-Page Data'!$D$4:$F$48,3,FALSE)="natural gas",VLOOKUP(G501,'Cross-Page Data'!$I$4:$J$19,2,FALSE),IF(VLOOKUP(H501,'Cross-Page Data'!$D$4:$F$48,3,FALSE)="solar",IF(G501="PV","solar PV","solar thermal"),IF(VLOOKUP(H501,'Cross-Page Data'!$D$4:$F$48,3,FALSE)="wind",VLOOKUP(G501,'Cross-Page Data'!$I$4:$J$19,2,FALSE),IF(VLOOKUP(H501,'Cross-Page Data'!$D$4:$F$48,3,FALSE)="hydro",VLOOKUP(G501,'Cross-Page Data'!$I$4:$J$19,2,FALSE),VLOOKUP(H501,'Cross-Page Data'!$D$4:$F$48,3,FALSE)))))</f>
        <v/>
      </c>
      <c r="M501" s="120">
        <f>IF(AND($P$2=FALSE,OR(F501="Commercial NAICS Cogen",F501="Industrial NAICS Cogen",F501="NAICS-22 Cogen")),FALSE,IF(AND($P$3=FALSE,OR(F501="Commercial NAICS Cogen",F501="Commercial NAICS Non-Cogen",F501="Industrial NAICS Cogen", F501="industrial NAICS non-Cogen")),FALSE, TRUE))</f>
        <v/>
      </c>
    </row>
    <row r="502">
      <c r="A502" s="129" t="n">
        <v>1355</v>
      </c>
      <c r="B502" s="130" t="inlineStr">
        <is>
          <t>E W Brown</t>
        </is>
      </c>
      <c r="C502" s="130" t="inlineStr">
        <is>
          <t>Kentucky Utilities Co</t>
        </is>
      </c>
      <c r="D502" s="129" t="n">
        <v>10171</v>
      </c>
      <c r="E502" s="130" t="inlineStr">
        <is>
          <t>KY</t>
        </is>
      </c>
      <c r="F502" s="130" t="inlineStr">
        <is>
          <t>Electric Utility</t>
        </is>
      </c>
      <c r="G502" s="130" t="inlineStr">
        <is>
          <t>PV</t>
        </is>
      </c>
      <c r="H502" s="130" t="inlineStr">
        <is>
          <t>SUN</t>
        </is>
      </c>
      <c r="I502" s="130" t="inlineStr">
        <is>
          <t>SUN</t>
        </is>
      </c>
      <c r="J502" s="131" t="n">
        <v>16605</v>
      </c>
      <c r="K502" s="129" t="n">
        <v>2020</v>
      </c>
      <c r="L502" s="120">
        <f>IF(VLOOKUP(H502,'Cross-Page Data'!$D$4:$F$48,3,FALSE)="natural gas",VLOOKUP(G502,'Cross-Page Data'!$I$4:$J$19,2,FALSE),IF(VLOOKUP(H502,'Cross-Page Data'!$D$4:$F$48,3,FALSE)="solar",IF(G502="PV","solar PV","solar thermal"),IF(VLOOKUP(H502,'Cross-Page Data'!$D$4:$F$48,3,FALSE)="wind",VLOOKUP(G502,'Cross-Page Data'!$I$4:$J$19,2,FALSE),IF(VLOOKUP(H502,'Cross-Page Data'!$D$4:$F$48,3,FALSE)="hydro",VLOOKUP(G502,'Cross-Page Data'!$I$4:$J$19,2,FALSE),VLOOKUP(H502,'Cross-Page Data'!$D$4:$F$48,3,FALSE)))))</f>
        <v/>
      </c>
      <c r="M502" s="120">
        <f>IF(AND($P$2=FALSE,OR(F502="Commercial NAICS Cogen",F502="Industrial NAICS Cogen",F502="NAICS-22 Cogen")),FALSE,IF(AND($P$3=FALSE,OR(F502="Commercial NAICS Cogen",F502="Commercial NAICS Non-Cogen",F502="Industrial NAICS Cogen", F502="industrial NAICS non-Cogen")),FALSE, TRUE))</f>
        <v/>
      </c>
    </row>
    <row r="503">
      <c r="A503" s="129" t="n">
        <v>1355</v>
      </c>
      <c r="B503" s="130" t="inlineStr">
        <is>
          <t>E W Brown</t>
        </is>
      </c>
      <c r="C503" s="130" t="inlineStr">
        <is>
          <t>Kentucky Utilities Co</t>
        </is>
      </c>
      <c r="D503" s="129" t="n">
        <v>10171</v>
      </c>
      <c r="E503" s="130" t="inlineStr">
        <is>
          <t>KY</t>
        </is>
      </c>
      <c r="F503" s="130" t="inlineStr">
        <is>
          <t>Electric Utility</t>
        </is>
      </c>
      <c r="G503" s="130" t="inlineStr">
        <is>
          <t>ST</t>
        </is>
      </c>
      <c r="H503" s="130" t="inlineStr">
        <is>
          <t>BIT</t>
        </is>
      </c>
      <c r="I503" s="130" t="inlineStr">
        <is>
          <t>COL</t>
        </is>
      </c>
      <c r="J503" s="131" t="n">
        <v>1068678.5</v>
      </c>
      <c r="K503" s="129" t="n">
        <v>2020</v>
      </c>
      <c r="L503" s="120">
        <f>IF(VLOOKUP(H503,'Cross-Page Data'!$D$4:$F$48,3,FALSE)="natural gas",VLOOKUP(G503,'Cross-Page Data'!$I$4:$J$19,2,FALSE),IF(VLOOKUP(H503,'Cross-Page Data'!$D$4:$F$48,3,FALSE)="solar",IF(G503="PV","solar PV","solar thermal"),IF(VLOOKUP(H503,'Cross-Page Data'!$D$4:$F$48,3,FALSE)="wind",VLOOKUP(G503,'Cross-Page Data'!$I$4:$J$19,2,FALSE),IF(VLOOKUP(H503,'Cross-Page Data'!$D$4:$F$48,3,FALSE)="hydro",VLOOKUP(G503,'Cross-Page Data'!$I$4:$J$19,2,FALSE),VLOOKUP(H503,'Cross-Page Data'!$D$4:$F$48,3,FALSE)))))</f>
        <v/>
      </c>
      <c r="M503" s="120">
        <f>IF(AND($P$2=FALSE,OR(F503="Commercial NAICS Cogen",F503="Industrial NAICS Cogen",F503="NAICS-22 Cogen")),FALSE,IF(AND($P$3=FALSE,OR(F503="Commercial NAICS Cogen",F503="Commercial NAICS Non-Cogen",F503="Industrial NAICS Cogen", F503="industrial NAICS non-Cogen")),FALSE, TRUE))</f>
        <v/>
      </c>
    </row>
    <row r="504">
      <c r="A504" s="129" t="n">
        <v>1355</v>
      </c>
      <c r="B504" s="130" t="inlineStr">
        <is>
          <t>E W Brown</t>
        </is>
      </c>
      <c r="C504" s="130" t="inlineStr">
        <is>
          <t>Kentucky Utilities Co</t>
        </is>
      </c>
      <c r="D504" s="129" t="n">
        <v>10171</v>
      </c>
      <c r="E504" s="130" t="inlineStr">
        <is>
          <t>KY</t>
        </is>
      </c>
      <c r="F504" s="130" t="inlineStr">
        <is>
          <t>Electric Utility</t>
        </is>
      </c>
      <c r="G504" s="130" t="inlineStr">
        <is>
          <t>ST</t>
        </is>
      </c>
      <c r="H504" s="130" t="inlineStr">
        <is>
          <t>DFO</t>
        </is>
      </c>
      <c r="I504" s="130" t="inlineStr">
        <is>
          <t>DFO</t>
        </is>
      </c>
      <c r="J504" s="131" t="n">
        <v>2679.495</v>
      </c>
      <c r="K504" s="129" t="n">
        <v>2020</v>
      </c>
      <c r="L504" s="120">
        <f>IF(VLOOKUP(H504,'Cross-Page Data'!$D$4:$F$48,3,FALSE)="natural gas",VLOOKUP(G504,'Cross-Page Data'!$I$4:$J$19,2,FALSE),IF(VLOOKUP(H504,'Cross-Page Data'!$D$4:$F$48,3,FALSE)="solar",IF(G504="PV","solar PV","solar thermal"),IF(VLOOKUP(H504,'Cross-Page Data'!$D$4:$F$48,3,FALSE)="wind",VLOOKUP(G504,'Cross-Page Data'!$I$4:$J$19,2,FALSE),IF(VLOOKUP(H504,'Cross-Page Data'!$D$4:$F$48,3,FALSE)="hydro",VLOOKUP(G504,'Cross-Page Data'!$I$4:$J$19,2,FALSE),VLOOKUP(H504,'Cross-Page Data'!$D$4:$F$48,3,FALSE)))))</f>
        <v/>
      </c>
      <c r="M504" s="120">
        <f>IF(AND($P$2=FALSE,OR(F504="Commercial NAICS Cogen",F504="Industrial NAICS Cogen",F504="NAICS-22 Cogen")),FALSE,IF(AND($P$3=FALSE,OR(F504="Commercial NAICS Cogen",F504="Commercial NAICS Non-Cogen",F504="Industrial NAICS Cogen", F504="industrial NAICS non-Cogen")),FALSE, TRUE))</f>
        <v/>
      </c>
    </row>
    <row r="505">
      <c r="A505" s="129" t="n">
        <v>1356</v>
      </c>
      <c r="B505" s="130" t="inlineStr">
        <is>
          <t>Ghent</t>
        </is>
      </c>
      <c r="C505" s="130" t="inlineStr">
        <is>
          <t>Kentucky Utilities Co</t>
        </is>
      </c>
      <c r="D505" s="129" t="n">
        <v>10171</v>
      </c>
      <c r="E505" s="130" t="inlineStr">
        <is>
          <t>KY</t>
        </is>
      </c>
      <c r="F505" s="130" t="inlineStr">
        <is>
          <t>Electric Utility</t>
        </is>
      </c>
      <c r="G505" s="130" t="inlineStr">
        <is>
          <t>ST</t>
        </is>
      </c>
      <c r="H505" s="130" t="inlineStr">
        <is>
          <t>BIT</t>
        </is>
      </c>
      <c r="I505" s="130" t="inlineStr">
        <is>
          <t>COL</t>
        </is>
      </c>
      <c r="J505" s="131" t="n">
        <v>19800.825</v>
      </c>
      <c r="K505" s="129" t="n">
        <v>2020</v>
      </c>
      <c r="L505" s="120">
        <f>IF(VLOOKUP(H505,'Cross-Page Data'!$D$4:$F$48,3,FALSE)="natural gas",VLOOKUP(G505,'Cross-Page Data'!$I$4:$J$19,2,FALSE),IF(VLOOKUP(H505,'Cross-Page Data'!$D$4:$F$48,3,FALSE)="solar",IF(G505="PV","solar PV","solar thermal"),IF(VLOOKUP(H505,'Cross-Page Data'!$D$4:$F$48,3,FALSE)="wind",VLOOKUP(G505,'Cross-Page Data'!$I$4:$J$19,2,FALSE),IF(VLOOKUP(H505,'Cross-Page Data'!$D$4:$F$48,3,FALSE)="hydro",VLOOKUP(G505,'Cross-Page Data'!$I$4:$J$19,2,FALSE),VLOOKUP(H505,'Cross-Page Data'!$D$4:$F$48,3,FALSE)))))</f>
        <v/>
      </c>
      <c r="M505" s="120">
        <f>IF(AND($P$2=FALSE,OR(F505="Commercial NAICS Cogen",F505="Industrial NAICS Cogen",F505="NAICS-22 Cogen")),FALSE,IF(AND($P$3=FALSE,OR(F505="Commercial NAICS Cogen",F505="Commercial NAICS Non-Cogen",F505="Industrial NAICS Cogen", F505="industrial NAICS non-Cogen")),FALSE, TRUE))</f>
        <v/>
      </c>
    </row>
    <row r="506">
      <c r="A506" s="129" t="n">
        <v>1356</v>
      </c>
      <c r="B506" s="130" t="inlineStr">
        <is>
          <t>Ghent</t>
        </is>
      </c>
      <c r="C506" s="130" t="inlineStr">
        <is>
          <t>Kentucky Utilities Co</t>
        </is>
      </c>
      <c r="D506" s="129" t="n">
        <v>10171</v>
      </c>
      <c r="E506" s="130" t="inlineStr">
        <is>
          <t>KY</t>
        </is>
      </c>
      <c r="F506" s="130" t="inlineStr">
        <is>
          <t>Electric Utility</t>
        </is>
      </c>
      <c r="G506" s="130" t="inlineStr">
        <is>
          <t>ST</t>
        </is>
      </c>
      <c r="H506" s="130" t="inlineStr">
        <is>
          <t>DFO</t>
        </is>
      </c>
      <c r="I506" s="130" t="inlineStr">
        <is>
          <t>DFO</t>
        </is>
      </c>
      <c r="J506" s="131" t="n">
        <v>11742.546</v>
      </c>
      <c r="K506" s="129" t="n">
        <v>2020</v>
      </c>
      <c r="L506" s="120">
        <f>IF(VLOOKUP(H506,'Cross-Page Data'!$D$4:$F$48,3,FALSE)="natural gas",VLOOKUP(G506,'Cross-Page Data'!$I$4:$J$19,2,FALSE),IF(VLOOKUP(H506,'Cross-Page Data'!$D$4:$F$48,3,FALSE)="solar",IF(G506="PV","solar PV","solar thermal"),IF(VLOOKUP(H506,'Cross-Page Data'!$D$4:$F$48,3,FALSE)="wind",VLOOKUP(G506,'Cross-Page Data'!$I$4:$J$19,2,FALSE),IF(VLOOKUP(H506,'Cross-Page Data'!$D$4:$F$48,3,FALSE)="hydro",VLOOKUP(G506,'Cross-Page Data'!$I$4:$J$19,2,FALSE),VLOOKUP(H506,'Cross-Page Data'!$D$4:$F$48,3,FALSE)))))</f>
        <v/>
      </c>
      <c r="M506" s="120">
        <f>IF(AND($P$2=FALSE,OR(F506="Commercial NAICS Cogen",F506="Industrial NAICS Cogen",F506="NAICS-22 Cogen")),FALSE,IF(AND($P$3=FALSE,OR(F506="Commercial NAICS Cogen",F506="Commercial NAICS Non-Cogen",F506="Industrial NAICS Cogen", F506="industrial NAICS non-Cogen")),FALSE, TRUE))</f>
        <v/>
      </c>
    </row>
    <row r="507">
      <c r="A507" s="129" t="n">
        <v>1356</v>
      </c>
      <c r="B507" s="130" t="inlineStr">
        <is>
          <t>Ghent</t>
        </is>
      </c>
      <c r="C507" s="130" t="inlineStr">
        <is>
          <t>Kentucky Utilities Co</t>
        </is>
      </c>
      <c r="D507" s="129" t="n">
        <v>10171</v>
      </c>
      <c r="E507" s="130" t="inlineStr">
        <is>
          <t>KY</t>
        </is>
      </c>
      <c r="F507" s="130" t="inlineStr">
        <is>
          <t>Electric Utility</t>
        </is>
      </c>
      <c r="G507" s="130" t="inlineStr">
        <is>
          <t>ST</t>
        </is>
      </c>
      <c r="H507" s="130" t="inlineStr">
        <is>
          <t>RC</t>
        </is>
      </c>
      <c r="I507" s="130" t="inlineStr">
        <is>
          <t>COL</t>
        </is>
      </c>
      <c r="J507" s="131" t="n">
        <v>9879175.6</v>
      </c>
      <c r="K507" s="129" t="n">
        <v>2020</v>
      </c>
      <c r="L507" s="120">
        <f>IF(VLOOKUP(H507,'Cross-Page Data'!$D$4:$F$48,3,FALSE)="natural gas",VLOOKUP(G507,'Cross-Page Data'!$I$4:$J$19,2,FALSE),IF(VLOOKUP(H507,'Cross-Page Data'!$D$4:$F$48,3,FALSE)="solar",IF(G507="PV","solar PV","solar thermal"),IF(VLOOKUP(H507,'Cross-Page Data'!$D$4:$F$48,3,FALSE)="wind",VLOOKUP(G507,'Cross-Page Data'!$I$4:$J$19,2,FALSE),IF(VLOOKUP(H507,'Cross-Page Data'!$D$4:$F$48,3,FALSE)="hydro",VLOOKUP(G507,'Cross-Page Data'!$I$4:$J$19,2,FALSE),VLOOKUP(H507,'Cross-Page Data'!$D$4:$F$48,3,FALSE)))))</f>
        <v/>
      </c>
      <c r="M507" s="120">
        <f>IF(AND($P$2=FALSE,OR(F507="Commercial NAICS Cogen",F507="Industrial NAICS Cogen",F507="NAICS-22 Cogen")),FALSE,IF(AND($P$3=FALSE,OR(F507="Commercial NAICS Cogen",F507="Commercial NAICS Non-Cogen",F507="Industrial NAICS Cogen", F507="industrial NAICS non-Cogen")),FALSE, TRUE))</f>
        <v/>
      </c>
    </row>
    <row r="508">
      <c r="A508" s="129" t="n">
        <v>1356</v>
      </c>
      <c r="B508" s="130" t="inlineStr">
        <is>
          <t>Ghent</t>
        </is>
      </c>
      <c r="C508" s="130" t="inlineStr">
        <is>
          <t>Kentucky Utilities Co</t>
        </is>
      </c>
      <c r="D508" s="129" t="n">
        <v>10171</v>
      </c>
      <c r="E508" s="130" t="inlineStr">
        <is>
          <t>KY</t>
        </is>
      </c>
      <c r="F508" s="130" t="inlineStr">
        <is>
          <t>Electric Utility</t>
        </is>
      </c>
      <c r="G508" s="130" t="inlineStr">
        <is>
          <t>ST</t>
        </is>
      </c>
      <c r="H508" s="130" t="inlineStr">
        <is>
          <t>SUB</t>
        </is>
      </c>
      <c r="I508" s="130" t="inlineStr">
        <is>
          <t>COL</t>
        </is>
      </c>
      <c r="J508" s="131" t="n">
        <v>0</v>
      </c>
      <c r="K508" s="129" t="n">
        <v>2020</v>
      </c>
      <c r="L508" s="120">
        <f>IF(VLOOKUP(H508,'Cross-Page Data'!$D$4:$F$48,3,FALSE)="natural gas",VLOOKUP(G508,'Cross-Page Data'!$I$4:$J$19,2,FALSE),IF(VLOOKUP(H508,'Cross-Page Data'!$D$4:$F$48,3,FALSE)="solar",IF(G508="PV","solar PV","solar thermal"),IF(VLOOKUP(H508,'Cross-Page Data'!$D$4:$F$48,3,FALSE)="wind",VLOOKUP(G508,'Cross-Page Data'!$I$4:$J$19,2,FALSE),IF(VLOOKUP(H508,'Cross-Page Data'!$D$4:$F$48,3,FALSE)="hydro",VLOOKUP(G508,'Cross-Page Data'!$I$4:$J$19,2,FALSE),VLOOKUP(H508,'Cross-Page Data'!$D$4:$F$48,3,FALSE)))))</f>
        <v/>
      </c>
      <c r="M508" s="120">
        <f>IF(AND($P$2=FALSE,OR(F508="Commercial NAICS Cogen",F508="Industrial NAICS Cogen",F508="NAICS-22 Cogen")),FALSE,IF(AND($P$3=FALSE,OR(F508="Commercial NAICS Cogen",F508="Commercial NAICS Non-Cogen",F508="Industrial NAICS Cogen", F508="industrial NAICS non-Cogen")),FALSE, TRUE))</f>
        <v/>
      </c>
    </row>
    <row r="509">
      <c r="A509" s="129" t="n">
        <v>1363</v>
      </c>
      <c r="B509" s="130" t="inlineStr">
        <is>
          <t>Cane Run</t>
        </is>
      </c>
      <c r="C509" s="130" t="inlineStr">
        <is>
          <t>Louisville Gas &amp; Electric Co</t>
        </is>
      </c>
      <c r="D509" s="129" t="n">
        <v>11249</v>
      </c>
      <c r="E509" s="130" t="inlineStr">
        <is>
          <t>KY</t>
        </is>
      </c>
      <c r="F509" s="130" t="inlineStr">
        <is>
          <t>Electric Utility</t>
        </is>
      </c>
      <c r="G509" s="130" t="inlineStr">
        <is>
          <t>CA</t>
        </is>
      </c>
      <c r="H509" s="130" t="inlineStr">
        <is>
          <t>NG</t>
        </is>
      </c>
      <c r="I509" s="130" t="inlineStr">
        <is>
          <t>NG</t>
        </is>
      </c>
      <c r="J509" s="131" t="n">
        <v>1643161</v>
      </c>
      <c r="K509" s="129" t="n">
        <v>2020</v>
      </c>
      <c r="L509" s="120">
        <f>IF(VLOOKUP(H509,'Cross-Page Data'!$D$4:$F$48,3,FALSE)="natural gas",VLOOKUP(G509,'Cross-Page Data'!$I$4:$J$19,2,FALSE),IF(VLOOKUP(H509,'Cross-Page Data'!$D$4:$F$48,3,FALSE)="solar",IF(G509="PV","solar PV","solar thermal"),IF(VLOOKUP(H509,'Cross-Page Data'!$D$4:$F$48,3,FALSE)="wind",VLOOKUP(G509,'Cross-Page Data'!$I$4:$J$19,2,FALSE),IF(VLOOKUP(H509,'Cross-Page Data'!$D$4:$F$48,3,FALSE)="hydro",VLOOKUP(G509,'Cross-Page Data'!$I$4:$J$19,2,FALSE),VLOOKUP(H509,'Cross-Page Data'!$D$4:$F$48,3,FALSE)))))</f>
        <v/>
      </c>
      <c r="M509" s="120">
        <f>IF(AND($P$2=FALSE,OR(F509="Commercial NAICS Cogen",F509="Industrial NAICS Cogen",F509="NAICS-22 Cogen")),FALSE,IF(AND($P$3=FALSE,OR(F509="Commercial NAICS Cogen",F509="Commercial NAICS Non-Cogen",F509="Industrial NAICS Cogen", F509="industrial NAICS non-Cogen")),FALSE, TRUE))</f>
        <v/>
      </c>
    </row>
    <row r="510">
      <c r="A510" s="129" t="n">
        <v>1363</v>
      </c>
      <c r="B510" s="130" t="inlineStr">
        <is>
          <t>Cane Run</t>
        </is>
      </c>
      <c r="C510" s="130" t="inlineStr">
        <is>
          <t>Louisville Gas &amp; Electric Co</t>
        </is>
      </c>
      <c r="D510" s="129" t="n">
        <v>11249</v>
      </c>
      <c r="E510" s="130" t="inlineStr">
        <is>
          <t>KY</t>
        </is>
      </c>
      <c r="F510" s="130" t="inlineStr">
        <is>
          <t>Electric Utility</t>
        </is>
      </c>
      <c r="G510" s="130" t="inlineStr">
        <is>
          <t>CT</t>
        </is>
      </c>
      <c r="H510" s="130" t="inlineStr">
        <is>
          <t>NG</t>
        </is>
      </c>
      <c r="I510" s="130" t="inlineStr">
        <is>
          <t>NG</t>
        </is>
      </c>
      <c r="J510" s="131" t="n">
        <v>2946059</v>
      </c>
      <c r="K510" s="129" t="n">
        <v>2020</v>
      </c>
      <c r="L510" s="120">
        <f>IF(VLOOKUP(H510,'Cross-Page Data'!$D$4:$F$48,3,FALSE)="natural gas",VLOOKUP(G510,'Cross-Page Data'!$I$4:$J$19,2,FALSE),IF(VLOOKUP(H510,'Cross-Page Data'!$D$4:$F$48,3,FALSE)="solar",IF(G510="PV","solar PV","solar thermal"),IF(VLOOKUP(H510,'Cross-Page Data'!$D$4:$F$48,3,FALSE)="wind",VLOOKUP(G510,'Cross-Page Data'!$I$4:$J$19,2,FALSE),IF(VLOOKUP(H510,'Cross-Page Data'!$D$4:$F$48,3,FALSE)="hydro",VLOOKUP(G510,'Cross-Page Data'!$I$4:$J$19,2,FALSE),VLOOKUP(H510,'Cross-Page Data'!$D$4:$F$48,3,FALSE)))))</f>
        <v/>
      </c>
      <c r="M510" s="120">
        <f>IF(AND($P$2=FALSE,OR(F510="Commercial NAICS Cogen",F510="Industrial NAICS Cogen",F510="NAICS-22 Cogen")),FALSE,IF(AND($P$3=FALSE,OR(F510="Commercial NAICS Cogen",F510="Commercial NAICS Non-Cogen",F510="Industrial NAICS Cogen", F510="industrial NAICS non-Cogen")),FALSE, TRUE))</f>
        <v/>
      </c>
    </row>
    <row r="511">
      <c r="A511" s="129" t="n">
        <v>1363</v>
      </c>
      <c r="B511" s="130" t="inlineStr">
        <is>
          <t>Cane Run</t>
        </is>
      </c>
      <c r="C511" s="130" t="inlineStr">
        <is>
          <t>Louisville Gas &amp; Electric Co</t>
        </is>
      </c>
      <c r="D511" s="129" t="n">
        <v>11249</v>
      </c>
      <c r="E511" s="130" t="inlineStr">
        <is>
          <t>KY</t>
        </is>
      </c>
      <c r="F511" s="130" t="inlineStr">
        <is>
          <t>Electric Utility</t>
        </is>
      </c>
      <c r="G511" s="130" t="inlineStr">
        <is>
          <t>GT</t>
        </is>
      </c>
      <c r="H511" s="130" t="inlineStr">
        <is>
          <t>DFO</t>
        </is>
      </c>
      <c r="I511" s="130" t="inlineStr">
        <is>
          <t>DFO</t>
        </is>
      </c>
      <c r="J511" s="131" t="n">
        <v>0</v>
      </c>
      <c r="K511" s="129" t="n">
        <v>2020</v>
      </c>
      <c r="L511" s="120">
        <f>IF(VLOOKUP(H511,'Cross-Page Data'!$D$4:$F$48,3,FALSE)="natural gas",VLOOKUP(G511,'Cross-Page Data'!$I$4:$J$19,2,FALSE),IF(VLOOKUP(H511,'Cross-Page Data'!$D$4:$F$48,3,FALSE)="solar",IF(G511="PV","solar PV","solar thermal"),IF(VLOOKUP(H511,'Cross-Page Data'!$D$4:$F$48,3,FALSE)="wind",VLOOKUP(G511,'Cross-Page Data'!$I$4:$J$19,2,FALSE),IF(VLOOKUP(H511,'Cross-Page Data'!$D$4:$F$48,3,FALSE)="hydro",VLOOKUP(G511,'Cross-Page Data'!$I$4:$J$19,2,FALSE),VLOOKUP(H511,'Cross-Page Data'!$D$4:$F$48,3,FALSE)))))</f>
        <v/>
      </c>
      <c r="M511" s="120">
        <f>IF(AND($P$2=FALSE,OR(F511="Commercial NAICS Cogen",F511="Industrial NAICS Cogen",F511="NAICS-22 Cogen")),FALSE,IF(AND($P$3=FALSE,OR(F511="Commercial NAICS Cogen",F511="Commercial NAICS Non-Cogen",F511="Industrial NAICS Cogen", F511="industrial NAICS non-Cogen")),FALSE, TRUE))</f>
        <v/>
      </c>
    </row>
    <row r="512">
      <c r="A512" s="129" t="n">
        <v>1363</v>
      </c>
      <c r="B512" s="130" t="inlineStr">
        <is>
          <t>Cane Run</t>
        </is>
      </c>
      <c r="C512" s="130" t="inlineStr">
        <is>
          <t>Louisville Gas &amp; Electric Co</t>
        </is>
      </c>
      <c r="D512" s="129" t="n">
        <v>11249</v>
      </c>
      <c r="E512" s="130" t="inlineStr">
        <is>
          <t>KY</t>
        </is>
      </c>
      <c r="F512" s="130" t="inlineStr">
        <is>
          <t>Electric Utility</t>
        </is>
      </c>
      <c r="G512" s="130" t="inlineStr">
        <is>
          <t>GT</t>
        </is>
      </c>
      <c r="H512" s="130" t="inlineStr">
        <is>
          <t>NG</t>
        </is>
      </c>
      <c r="I512" s="130" t="inlineStr">
        <is>
          <t>NG</t>
        </is>
      </c>
      <c r="J512" s="131" t="n">
        <v>0</v>
      </c>
      <c r="K512" s="129" t="n">
        <v>2020</v>
      </c>
      <c r="L512" s="120">
        <f>IF(VLOOKUP(H512,'Cross-Page Data'!$D$4:$F$48,3,FALSE)="natural gas",VLOOKUP(G512,'Cross-Page Data'!$I$4:$J$19,2,FALSE),IF(VLOOKUP(H512,'Cross-Page Data'!$D$4:$F$48,3,FALSE)="solar",IF(G512="PV","solar PV","solar thermal"),IF(VLOOKUP(H512,'Cross-Page Data'!$D$4:$F$48,3,FALSE)="wind",VLOOKUP(G512,'Cross-Page Data'!$I$4:$J$19,2,FALSE),IF(VLOOKUP(H512,'Cross-Page Data'!$D$4:$F$48,3,FALSE)="hydro",VLOOKUP(G512,'Cross-Page Data'!$I$4:$J$19,2,FALSE),VLOOKUP(H512,'Cross-Page Data'!$D$4:$F$48,3,FALSE)))))</f>
        <v/>
      </c>
      <c r="M512" s="120">
        <f>IF(AND($P$2=FALSE,OR(F512="Commercial NAICS Cogen",F512="Industrial NAICS Cogen",F512="NAICS-22 Cogen")),FALSE,IF(AND($P$3=FALSE,OR(F512="Commercial NAICS Cogen",F512="Commercial NAICS Non-Cogen",F512="Industrial NAICS Cogen", F512="industrial NAICS non-Cogen")),FALSE, TRUE))</f>
        <v/>
      </c>
    </row>
    <row r="513">
      <c r="A513" s="129" t="n">
        <v>1364</v>
      </c>
      <c r="B513" s="130" t="inlineStr">
        <is>
          <t>Mill Creek (KY)</t>
        </is>
      </c>
      <c r="C513" s="130" t="inlineStr">
        <is>
          <t>Louisville Gas &amp; Electric Co</t>
        </is>
      </c>
      <c r="D513" s="129" t="n">
        <v>11249</v>
      </c>
      <c r="E513" s="130" t="inlineStr">
        <is>
          <t>KY</t>
        </is>
      </c>
      <c r="F513" s="130" t="inlineStr">
        <is>
          <t>Electric Utility</t>
        </is>
      </c>
      <c r="G513" s="130" t="inlineStr">
        <is>
          <t>ST</t>
        </is>
      </c>
      <c r="H513" s="130" t="inlineStr">
        <is>
          <t>BIT</t>
        </is>
      </c>
      <c r="I513" s="130" t="inlineStr">
        <is>
          <t>COL</t>
        </is>
      </c>
      <c r="J513" s="131" t="n">
        <v>0</v>
      </c>
      <c r="K513" s="129" t="n">
        <v>2020</v>
      </c>
      <c r="L513" s="120">
        <f>IF(VLOOKUP(H513,'Cross-Page Data'!$D$4:$F$48,3,FALSE)="natural gas",VLOOKUP(G513,'Cross-Page Data'!$I$4:$J$19,2,FALSE),IF(VLOOKUP(H513,'Cross-Page Data'!$D$4:$F$48,3,FALSE)="solar",IF(G513="PV","solar PV","solar thermal"),IF(VLOOKUP(H513,'Cross-Page Data'!$D$4:$F$48,3,FALSE)="wind",VLOOKUP(G513,'Cross-Page Data'!$I$4:$J$19,2,FALSE),IF(VLOOKUP(H513,'Cross-Page Data'!$D$4:$F$48,3,FALSE)="hydro",VLOOKUP(G513,'Cross-Page Data'!$I$4:$J$19,2,FALSE),VLOOKUP(H513,'Cross-Page Data'!$D$4:$F$48,3,FALSE)))))</f>
        <v/>
      </c>
      <c r="M513" s="120">
        <f>IF(AND($P$2=FALSE,OR(F513="Commercial NAICS Cogen",F513="Industrial NAICS Cogen",F513="NAICS-22 Cogen")),FALSE,IF(AND($P$3=FALSE,OR(F513="Commercial NAICS Cogen",F513="Commercial NAICS Non-Cogen",F513="Industrial NAICS Cogen", F513="industrial NAICS non-Cogen")),FALSE, TRUE))</f>
        <v/>
      </c>
    </row>
    <row r="514">
      <c r="A514" s="129" t="n">
        <v>1364</v>
      </c>
      <c r="B514" s="130" t="inlineStr">
        <is>
          <t>Mill Creek (KY)</t>
        </is>
      </c>
      <c r="C514" s="130" t="inlineStr">
        <is>
          <t>Louisville Gas &amp; Electric Co</t>
        </is>
      </c>
      <c r="D514" s="129" t="n">
        <v>11249</v>
      </c>
      <c r="E514" s="130" t="inlineStr">
        <is>
          <t>KY</t>
        </is>
      </c>
      <c r="F514" s="130" t="inlineStr">
        <is>
          <t>Electric Utility</t>
        </is>
      </c>
      <c r="G514" s="130" t="inlineStr">
        <is>
          <t>ST</t>
        </is>
      </c>
      <c r="H514" s="130" t="inlineStr">
        <is>
          <t>NG</t>
        </is>
      </c>
      <c r="I514" s="130" t="inlineStr">
        <is>
          <t>NG</t>
        </is>
      </c>
      <c r="J514" s="131" t="n">
        <v>21940.909</v>
      </c>
      <c r="K514" s="129" t="n">
        <v>2020</v>
      </c>
      <c r="L514" s="120">
        <f>IF(VLOOKUP(H514,'Cross-Page Data'!$D$4:$F$48,3,FALSE)="natural gas",VLOOKUP(G514,'Cross-Page Data'!$I$4:$J$19,2,FALSE),IF(VLOOKUP(H514,'Cross-Page Data'!$D$4:$F$48,3,FALSE)="solar",IF(G514="PV","solar PV","solar thermal"),IF(VLOOKUP(H514,'Cross-Page Data'!$D$4:$F$48,3,FALSE)="wind",VLOOKUP(G514,'Cross-Page Data'!$I$4:$J$19,2,FALSE),IF(VLOOKUP(H514,'Cross-Page Data'!$D$4:$F$48,3,FALSE)="hydro",VLOOKUP(G514,'Cross-Page Data'!$I$4:$J$19,2,FALSE),VLOOKUP(H514,'Cross-Page Data'!$D$4:$F$48,3,FALSE)))))</f>
        <v/>
      </c>
      <c r="M514" s="120">
        <f>IF(AND($P$2=FALSE,OR(F514="Commercial NAICS Cogen",F514="Industrial NAICS Cogen",F514="NAICS-22 Cogen")),FALSE,IF(AND($P$3=FALSE,OR(F514="Commercial NAICS Cogen",F514="Commercial NAICS Non-Cogen",F514="Industrial NAICS Cogen", F514="industrial NAICS non-Cogen")),FALSE, TRUE))</f>
        <v/>
      </c>
    </row>
    <row r="515">
      <c r="A515" s="129" t="n">
        <v>1364</v>
      </c>
      <c r="B515" s="130" t="inlineStr">
        <is>
          <t>Mill Creek (KY)</t>
        </is>
      </c>
      <c r="C515" s="130" t="inlineStr">
        <is>
          <t>Louisville Gas &amp; Electric Co</t>
        </is>
      </c>
      <c r="D515" s="129" t="n">
        <v>11249</v>
      </c>
      <c r="E515" s="130" t="inlineStr">
        <is>
          <t>KY</t>
        </is>
      </c>
      <c r="F515" s="130" t="inlineStr">
        <is>
          <t>Electric Utility</t>
        </is>
      </c>
      <c r="G515" s="130" t="inlineStr">
        <is>
          <t>ST</t>
        </is>
      </c>
      <c r="H515" s="130" t="inlineStr">
        <is>
          <t>RC</t>
        </is>
      </c>
      <c r="I515" s="130" t="inlineStr">
        <is>
          <t>COL</t>
        </is>
      </c>
      <c r="J515" s="131" t="n">
        <v>6626028.1</v>
      </c>
      <c r="K515" s="129" t="n">
        <v>2020</v>
      </c>
      <c r="L515" s="120">
        <f>IF(VLOOKUP(H515,'Cross-Page Data'!$D$4:$F$48,3,FALSE)="natural gas",VLOOKUP(G515,'Cross-Page Data'!$I$4:$J$19,2,FALSE),IF(VLOOKUP(H515,'Cross-Page Data'!$D$4:$F$48,3,FALSE)="solar",IF(G515="PV","solar PV","solar thermal"),IF(VLOOKUP(H515,'Cross-Page Data'!$D$4:$F$48,3,FALSE)="wind",VLOOKUP(G515,'Cross-Page Data'!$I$4:$J$19,2,FALSE),IF(VLOOKUP(H515,'Cross-Page Data'!$D$4:$F$48,3,FALSE)="hydro",VLOOKUP(G515,'Cross-Page Data'!$I$4:$J$19,2,FALSE),VLOOKUP(H515,'Cross-Page Data'!$D$4:$F$48,3,FALSE)))))</f>
        <v/>
      </c>
      <c r="M515" s="120">
        <f>IF(AND($P$2=FALSE,OR(F515="Commercial NAICS Cogen",F515="Industrial NAICS Cogen",F515="NAICS-22 Cogen")),FALSE,IF(AND($P$3=FALSE,OR(F515="Commercial NAICS Cogen",F515="Commercial NAICS Non-Cogen",F515="Industrial NAICS Cogen", F515="industrial NAICS non-Cogen")),FALSE, TRUE))</f>
        <v/>
      </c>
    </row>
    <row r="516">
      <c r="A516" s="129" t="n">
        <v>1366</v>
      </c>
      <c r="B516" s="130" t="inlineStr">
        <is>
          <t>Paddys Run</t>
        </is>
      </c>
      <c r="C516" s="130" t="inlineStr">
        <is>
          <t>Louisville Gas &amp; Electric Co</t>
        </is>
      </c>
      <c r="D516" s="129" t="n">
        <v>11249</v>
      </c>
      <c r="E516" s="130" t="inlineStr">
        <is>
          <t>KY</t>
        </is>
      </c>
      <c r="F516" s="130" t="inlineStr">
        <is>
          <t>Electric Utility</t>
        </is>
      </c>
      <c r="G516" s="130" t="inlineStr">
        <is>
          <t>GT</t>
        </is>
      </c>
      <c r="H516" s="130" t="inlineStr">
        <is>
          <t>NG</t>
        </is>
      </c>
      <c r="I516" s="130" t="inlineStr">
        <is>
          <t>NG</t>
        </is>
      </c>
      <c r="J516" s="131" t="n">
        <v>34846</v>
      </c>
      <c r="K516" s="129" t="n">
        <v>2020</v>
      </c>
      <c r="L516" s="120">
        <f>IF(VLOOKUP(H516,'Cross-Page Data'!$D$4:$F$48,3,FALSE)="natural gas",VLOOKUP(G516,'Cross-Page Data'!$I$4:$J$19,2,FALSE),IF(VLOOKUP(H516,'Cross-Page Data'!$D$4:$F$48,3,FALSE)="solar",IF(G516="PV","solar PV","solar thermal"),IF(VLOOKUP(H516,'Cross-Page Data'!$D$4:$F$48,3,FALSE)="wind",VLOOKUP(G516,'Cross-Page Data'!$I$4:$J$19,2,FALSE),IF(VLOOKUP(H516,'Cross-Page Data'!$D$4:$F$48,3,FALSE)="hydro",VLOOKUP(G516,'Cross-Page Data'!$I$4:$J$19,2,FALSE),VLOOKUP(H516,'Cross-Page Data'!$D$4:$F$48,3,FALSE)))))</f>
        <v/>
      </c>
      <c r="M516" s="120">
        <f>IF(AND($P$2=FALSE,OR(F516="Commercial NAICS Cogen",F516="Industrial NAICS Cogen",F516="NAICS-22 Cogen")),FALSE,IF(AND($P$3=FALSE,OR(F516="Commercial NAICS Cogen",F516="Commercial NAICS Non-Cogen",F516="Industrial NAICS Cogen", F516="industrial NAICS non-Cogen")),FALSE, TRUE))</f>
        <v/>
      </c>
    </row>
    <row r="517">
      <c r="A517" s="129" t="n">
        <v>1374</v>
      </c>
      <c r="B517" s="130" t="inlineStr">
        <is>
          <t>Elmer Smith</t>
        </is>
      </c>
      <c r="C517" s="130" t="inlineStr">
        <is>
          <t>City of Owensboro - (KY)</t>
        </is>
      </c>
      <c r="D517" s="129" t="n">
        <v>14268</v>
      </c>
      <c r="E517" s="130" t="inlineStr">
        <is>
          <t>KY</t>
        </is>
      </c>
      <c r="F517" s="130" t="inlineStr">
        <is>
          <t>Electric Utility</t>
        </is>
      </c>
      <c r="G517" s="130" t="inlineStr">
        <is>
          <t>ST</t>
        </is>
      </c>
      <c r="H517" s="130" t="inlineStr">
        <is>
          <t>BIT</t>
        </is>
      </c>
      <c r="I517" s="130" t="inlineStr">
        <is>
          <t>COL</t>
        </is>
      </c>
      <c r="J517" s="131" t="n">
        <v>449523.09</v>
      </c>
      <c r="K517" s="129" t="n">
        <v>2020</v>
      </c>
      <c r="L517" s="120">
        <f>IF(VLOOKUP(H517,'Cross-Page Data'!$D$4:$F$48,3,FALSE)="natural gas",VLOOKUP(G517,'Cross-Page Data'!$I$4:$J$19,2,FALSE),IF(VLOOKUP(H517,'Cross-Page Data'!$D$4:$F$48,3,FALSE)="solar",IF(G517="PV","solar PV","solar thermal"),IF(VLOOKUP(H517,'Cross-Page Data'!$D$4:$F$48,3,FALSE)="wind",VLOOKUP(G517,'Cross-Page Data'!$I$4:$J$19,2,FALSE),IF(VLOOKUP(H517,'Cross-Page Data'!$D$4:$F$48,3,FALSE)="hydro",VLOOKUP(G517,'Cross-Page Data'!$I$4:$J$19,2,FALSE),VLOOKUP(H517,'Cross-Page Data'!$D$4:$F$48,3,FALSE)))))</f>
        <v/>
      </c>
      <c r="M517" s="120">
        <f>IF(AND($P$2=FALSE,OR(F517="Commercial NAICS Cogen",F517="Industrial NAICS Cogen",F517="NAICS-22 Cogen")),FALSE,IF(AND($P$3=FALSE,OR(F517="Commercial NAICS Cogen",F517="Commercial NAICS Non-Cogen",F517="Industrial NAICS Cogen", F517="industrial NAICS non-Cogen")),FALSE, TRUE))</f>
        <v/>
      </c>
    </row>
    <row r="518">
      <c r="A518" s="129" t="n">
        <v>1374</v>
      </c>
      <c r="B518" s="130" t="inlineStr">
        <is>
          <t>Elmer Smith</t>
        </is>
      </c>
      <c r="C518" s="130" t="inlineStr">
        <is>
          <t>City of Owensboro - (KY)</t>
        </is>
      </c>
      <c r="D518" s="129" t="n">
        <v>14268</v>
      </c>
      <c r="E518" s="130" t="inlineStr">
        <is>
          <t>KY</t>
        </is>
      </c>
      <c r="F518" s="130" t="inlineStr">
        <is>
          <t>Electric Utility</t>
        </is>
      </c>
      <c r="G518" s="130" t="inlineStr">
        <is>
          <t>ST</t>
        </is>
      </c>
      <c r="H518" s="130" t="inlineStr">
        <is>
          <t>DFO</t>
        </is>
      </c>
      <c r="I518" s="130" t="inlineStr">
        <is>
          <t>DFO</t>
        </is>
      </c>
      <c r="J518" s="131" t="n">
        <v>313.971</v>
      </c>
      <c r="K518" s="129" t="n">
        <v>2020</v>
      </c>
      <c r="L518" s="120">
        <f>IF(VLOOKUP(H518,'Cross-Page Data'!$D$4:$F$48,3,FALSE)="natural gas",VLOOKUP(G518,'Cross-Page Data'!$I$4:$J$19,2,FALSE),IF(VLOOKUP(H518,'Cross-Page Data'!$D$4:$F$48,3,FALSE)="solar",IF(G518="PV","solar PV","solar thermal"),IF(VLOOKUP(H518,'Cross-Page Data'!$D$4:$F$48,3,FALSE)="wind",VLOOKUP(G518,'Cross-Page Data'!$I$4:$J$19,2,FALSE),IF(VLOOKUP(H518,'Cross-Page Data'!$D$4:$F$48,3,FALSE)="hydro",VLOOKUP(G518,'Cross-Page Data'!$I$4:$J$19,2,FALSE),VLOOKUP(H518,'Cross-Page Data'!$D$4:$F$48,3,FALSE)))))</f>
        <v/>
      </c>
      <c r="M518" s="120">
        <f>IF(AND($P$2=FALSE,OR(F518="Commercial NAICS Cogen",F518="Industrial NAICS Cogen",F518="NAICS-22 Cogen")),FALSE,IF(AND($P$3=FALSE,OR(F518="Commercial NAICS Cogen",F518="Commercial NAICS Non-Cogen",F518="Industrial NAICS Cogen", F518="industrial NAICS non-Cogen")),FALSE, TRUE))</f>
        <v/>
      </c>
    </row>
    <row r="519">
      <c r="A519" s="129" t="n">
        <v>1374</v>
      </c>
      <c r="B519" s="130" t="inlineStr">
        <is>
          <t>Elmer Smith</t>
        </is>
      </c>
      <c r="C519" s="130" t="inlineStr">
        <is>
          <t>City of Owensboro - (KY)</t>
        </is>
      </c>
      <c r="D519" s="129" t="n">
        <v>14268</v>
      </c>
      <c r="E519" s="130" t="inlineStr">
        <is>
          <t>KY</t>
        </is>
      </c>
      <c r="F519" s="130" t="inlineStr">
        <is>
          <t>Electric Utility</t>
        </is>
      </c>
      <c r="G519" s="130" t="inlineStr">
        <is>
          <t>ST</t>
        </is>
      </c>
      <c r="H519" s="130" t="inlineStr">
        <is>
          <t>NG</t>
        </is>
      </c>
      <c r="I519" s="130" t="inlineStr">
        <is>
          <t>NG</t>
        </is>
      </c>
      <c r="J519" s="131" t="n">
        <v>996.998</v>
      </c>
      <c r="K519" s="129" t="n">
        <v>2020</v>
      </c>
      <c r="L519" s="120">
        <f>IF(VLOOKUP(H519,'Cross-Page Data'!$D$4:$F$48,3,FALSE)="natural gas",VLOOKUP(G519,'Cross-Page Data'!$I$4:$J$19,2,FALSE),IF(VLOOKUP(H519,'Cross-Page Data'!$D$4:$F$48,3,FALSE)="solar",IF(G519="PV","solar PV","solar thermal"),IF(VLOOKUP(H519,'Cross-Page Data'!$D$4:$F$48,3,FALSE)="wind",VLOOKUP(G519,'Cross-Page Data'!$I$4:$J$19,2,FALSE),IF(VLOOKUP(H519,'Cross-Page Data'!$D$4:$F$48,3,FALSE)="hydro",VLOOKUP(G519,'Cross-Page Data'!$I$4:$J$19,2,FALSE),VLOOKUP(H519,'Cross-Page Data'!$D$4:$F$48,3,FALSE)))))</f>
        <v/>
      </c>
      <c r="M519" s="120">
        <f>IF(AND($P$2=FALSE,OR(F519="Commercial NAICS Cogen",F519="Industrial NAICS Cogen",F519="NAICS-22 Cogen")),FALSE,IF(AND($P$3=FALSE,OR(F519="Commercial NAICS Cogen",F519="Commercial NAICS Non-Cogen",F519="Industrial NAICS Cogen", F519="industrial NAICS non-Cogen")),FALSE, TRUE))</f>
        <v/>
      </c>
    </row>
    <row r="520">
      <c r="A520" s="129" t="n">
        <v>1374</v>
      </c>
      <c r="B520" s="130" t="inlineStr">
        <is>
          <t>Elmer Smith</t>
        </is>
      </c>
      <c r="C520" s="130" t="inlineStr">
        <is>
          <t>City of Owensboro - (KY)</t>
        </is>
      </c>
      <c r="D520" s="129" t="n">
        <v>14268</v>
      </c>
      <c r="E520" s="130" t="inlineStr">
        <is>
          <t>KY</t>
        </is>
      </c>
      <c r="F520" s="130" t="inlineStr">
        <is>
          <t>Electric Utility</t>
        </is>
      </c>
      <c r="G520" s="130" t="inlineStr">
        <is>
          <t>ST</t>
        </is>
      </c>
      <c r="H520" s="130" t="inlineStr">
        <is>
          <t>PC</t>
        </is>
      </c>
      <c r="I520" s="130" t="inlineStr">
        <is>
          <t>PC</t>
        </is>
      </c>
      <c r="J520" s="131" t="n">
        <v>0</v>
      </c>
      <c r="K520" s="129" t="n">
        <v>2020</v>
      </c>
      <c r="L520" s="120">
        <f>IF(VLOOKUP(H520,'Cross-Page Data'!$D$4:$F$48,3,FALSE)="natural gas",VLOOKUP(G520,'Cross-Page Data'!$I$4:$J$19,2,FALSE),IF(VLOOKUP(H520,'Cross-Page Data'!$D$4:$F$48,3,FALSE)="solar",IF(G520="PV","solar PV","solar thermal"),IF(VLOOKUP(H520,'Cross-Page Data'!$D$4:$F$48,3,FALSE)="wind",VLOOKUP(G520,'Cross-Page Data'!$I$4:$J$19,2,FALSE),IF(VLOOKUP(H520,'Cross-Page Data'!$D$4:$F$48,3,FALSE)="hydro",VLOOKUP(G520,'Cross-Page Data'!$I$4:$J$19,2,FALSE),VLOOKUP(H520,'Cross-Page Data'!$D$4:$F$48,3,FALSE)))))</f>
        <v/>
      </c>
      <c r="M520" s="120">
        <f>IF(AND($P$2=FALSE,OR(F520="Commercial NAICS Cogen",F520="Industrial NAICS Cogen",F520="NAICS-22 Cogen")),FALSE,IF(AND($P$3=FALSE,OR(F520="Commercial NAICS Cogen",F520="Commercial NAICS Non-Cogen",F520="Industrial NAICS Cogen", F520="industrial NAICS non-Cogen")),FALSE, TRUE))</f>
        <v/>
      </c>
    </row>
    <row r="521">
      <c r="A521" s="129" t="n">
        <v>1374</v>
      </c>
      <c r="B521" s="130" t="inlineStr">
        <is>
          <t>Elmer Smith</t>
        </is>
      </c>
      <c r="C521" s="130" t="inlineStr">
        <is>
          <t>City of Owensboro - (KY)</t>
        </is>
      </c>
      <c r="D521" s="129" t="n">
        <v>14268</v>
      </c>
      <c r="E521" s="130" t="inlineStr">
        <is>
          <t>KY</t>
        </is>
      </c>
      <c r="F521" s="130" t="inlineStr">
        <is>
          <t>Electric Utility</t>
        </is>
      </c>
      <c r="G521" s="130" t="inlineStr">
        <is>
          <t>ST</t>
        </is>
      </c>
      <c r="H521" s="130" t="inlineStr">
        <is>
          <t>PG</t>
        </is>
      </c>
      <c r="I521" s="130" t="inlineStr">
        <is>
          <t>WOO</t>
        </is>
      </c>
      <c r="J521" s="131" t="n">
        <v>38.942</v>
      </c>
      <c r="K521" s="129" t="n">
        <v>2020</v>
      </c>
      <c r="L521" s="120">
        <f>IF(VLOOKUP(H521,'Cross-Page Data'!$D$4:$F$48,3,FALSE)="natural gas",VLOOKUP(G521,'Cross-Page Data'!$I$4:$J$19,2,FALSE),IF(VLOOKUP(H521,'Cross-Page Data'!$D$4:$F$48,3,FALSE)="solar",IF(G521="PV","solar PV","solar thermal"),IF(VLOOKUP(H521,'Cross-Page Data'!$D$4:$F$48,3,FALSE)="wind",VLOOKUP(G521,'Cross-Page Data'!$I$4:$J$19,2,FALSE),IF(VLOOKUP(H521,'Cross-Page Data'!$D$4:$F$48,3,FALSE)="hydro",VLOOKUP(G521,'Cross-Page Data'!$I$4:$J$19,2,FALSE),VLOOKUP(H521,'Cross-Page Data'!$D$4:$F$48,3,FALSE)))))</f>
        <v/>
      </c>
      <c r="M521" s="120">
        <f>IF(AND($P$2=FALSE,OR(F521="Commercial NAICS Cogen",F521="Industrial NAICS Cogen",F521="NAICS-22 Cogen")),FALSE,IF(AND($P$3=FALSE,OR(F521="Commercial NAICS Cogen",F521="Commercial NAICS Non-Cogen",F521="Industrial NAICS Cogen", F521="industrial NAICS non-Cogen")),FALSE, TRUE))</f>
        <v/>
      </c>
    </row>
    <row r="522">
      <c r="A522" s="129" t="n">
        <v>1374</v>
      </c>
      <c r="B522" s="130" t="inlineStr">
        <is>
          <t>Elmer Smith</t>
        </is>
      </c>
      <c r="C522" s="130" t="inlineStr">
        <is>
          <t>City of Owensboro - (KY)</t>
        </is>
      </c>
      <c r="D522" s="129" t="n">
        <v>14268</v>
      </c>
      <c r="E522" s="130" t="inlineStr">
        <is>
          <t>KY</t>
        </is>
      </c>
      <c r="F522" s="130" t="inlineStr">
        <is>
          <t>Electric Utility</t>
        </is>
      </c>
      <c r="G522" s="130" t="inlineStr">
        <is>
          <t>ST</t>
        </is>
      </c>
      <c r="H522" s="130" t="inlineStr">
        <is>
          <t>TDF</t>
        </is>
      </c>
      <c r="I522" s="130" t="inlineStr">
        <is>
          <t>OTH</t>
        </is>
      </c>
      <c r="J522" s="131" t="n">
        <v>0</v>
      </c>
      <c r="K522" s="129" t="n">
        <v>2020</v>
      </c>
      <c r="L522" s="120">
        <f>IF(VLOOKUP(H522,'Cross-Page Data'!$D$4:$F$48,3,FALSE)="natural gas",VLOOKUP(G522,'Cross-Page Data'!$I$4:$J$19,2,FALSE),IF(VLOOKUP(H522,'Cross-Page Data'!$D$4:$F$48,3,FALSE)="solar",IF(G522="PV","solar PV","solar thermal"),IF(VLOOKUP(H522,'Cross-Page Data'!$D$4:$F$48,3,FALSE)="wind",VLOOKUP(G522,'Cross-Page Data'!$I$4:$J$19,2,FALSE),IF(VLOOKUP(H522,'Cross-Page Data'!$D$4:$F$48,3,FALSE)="hydro",VLOOKUP(G522,'Cross-Page Data'!$I$4:$J$19,2,FALSE),VLOOKUP(H522,'Cross-Page Data'!$D$4:$F$48,3,FALSE)))))</f>
        <v/>
      </c>
      <c r="M522" s="120">
        <f>IF(AND($P$2=FALSE,OR(F522="Commercial NAICS Cogen",F522="Industrial NAICS Cogen",F522="NAICS-22 Cogen")),FALSE,IF(AND($P$3=FALSE,OR(F522="Commercial NAICS Cogen",F522="Commercial NAICS Non-Cogen",F522="Industrial NAICS Cogen", F522="industrial NAICS non-Cogen")),FALSE, TRUE))</f>
        <v/>
      </c>
    </row>
    <row r="523">
      <c r="A523" s="129" t="n">
        <v>1377</v>
      </c>
      <c r="B523" s="130" t="inlineStr">
        <is>
          <t>Kentucky Dam</t>
        </is>
      </c>
      <c r="C523" s="130" t="inlineStr">
        <is>
          <t>Tennessee Valley Authority</t>
        </is>
      </c>
      <c r="D523" s="129" t="n">
        <v>18642</v>
      </c>
      <c r="E523" s="130" t="inlineStr">
        <is>
          <t>KY</t>
        </is>
      </c>
      <c r="F523" s="130" t="inlineStr">
        <is>
          <t>Electric Utility</t>
        </is>
      </c>
      <c r="G523" s="130" t="inlineStr">
        <is>
          <t>HY</t>
        </is>
      </c>
      <c r="H523" s="130" t="inlineStr">
        <is>
          <t>WAT</t>
        </is>
      </c>
      <c r="I523" s="130" t="inlineStr">
        <is>
          <t>HYC</t>
        </is>
      </c>
      <c r="J523" s="131" t="n">
        <v>1091183</v>
      </c>
      <c r="K523" s="129" t="n">
        <v>2020</v>
      </c>
      <c r="L523" s="120">
        <f>IF(VLOOKUP(H523,'Cross-Page Data'!$D$4:$F$48,3,FALSE)="natural gas",VLOOKUP(G523,'Cross-Page Data'!$I$4:$J$19,2,FALSE),IF(VLOOKUP(H523,'Cross-Page Data'!$D$4:$F$48,3,FALSE)="solar",IF(G523="PV","solar PV","solar thermal"),IF(VLOOKUP(H523,'Cross-Page Data'!$D$4:$F$48,3,FALSE)="wind",VLOOKUP(G523,'Cross-Page Data'!$I$4:$J$19,2,FALSE),IF(VLOOKUP(H523,'Cross-Page Data'!$D$4:$F$48,3,FALSE)="hydro",VLOOKUP(G523,'Cross-Page Data'!$I$4:$J$19,2,FALSE),VLOOKUP(H523,'Cross-Page Data'!$D$4:$F$48,3,FALSE)))))</f>
        <v/>
      </c>
      <c r="M523" s="120">
        <f>IF(AND($P$2=FALSE,OR(F523="Commercial NAICS Cogen",F523="Industrial NAICS Cogen",F523="NAICS-22 Cogen")),FALSE,IF(AND($P$3=FALSE,OR(F523="Commercial NAICS Cogen",F523="Commercial NAICS Non-Cogen",F523="Industrial NAICS Cogen", F523="industrial NAICS non-Cogen")),FALSE, TRUE))</f>
        <v/>
      </c>
    </row>
    <row r="524">
      <c r="A524" s="129" t="n">
        <v>1378</v>
      </c>
      <c r="B524" s="130" t="inlineStr">
        <is>
          <t>Paradise</t>
        </is>
      </c>
      <c r="C524" s="130" t="inlineStr">
        <is>
          <t>Tennessee Valley Authority</t>
        </is>
      </c>
      <c r="D524" s="129" t="n">
        <v>18642</v>
      </c>
      <c r="E524" s="130" t="inlineStr">
        <is>
          <t>KY</t>
        </is>
      </c>
      <c r="F524" s="130" t="inlineStr">
        <is>
          <t>Electric Utility</t>
        </is>
      </c>
      <c r="G524" s="130" t="inlineStr">
        <is>
          <t>CA</t>
        </is>
      </c>
      <c r="H524" s="130" t="inlineStr">
        <is>
          <t>NG</t>
        </is>
      </c>
      <c r="I524" s="130" t="inlineStr">
        <is>
          <t>NG</t>
        </is>
      </c>
      <c r="J524" s="131" t="n">
        <v>2580712</v>
      </c>
      <c r="K524" s="129" t="n">
        <v>2020</v>
      </c>
      <c r="L524" s="120">
        <f>IF(VLOOKUP(H524,'Cross-Page Data'!$D$4:$F$48,3,FALSE)="natural gas",VLOOKUP(G524,'Cross-Page Data'!$I$4:$J$19,2,FALSE),IF(VLOOKUP(H524,'Cross-Page Data'!$D$4:$F$48,3,FALSE)="solar",IF(G524="PV","solar PV","solar thermal"),IF(VLOOKUP(H524,'Cross-Page Data'!$D$4:$F$48,3,FALSE)="wind",VLOOKUP(G524,'Cross-Page Data'!$I$4:$J$19,2,FALSE),IF(VLOOKUP(H524,'Cross-Page Data'!$D$4:$F$48,3,FALSE)="hydro",VLOOKUP(G524,'Cross-Page Data'!$I$4:$J$19,2,FALSE),VLOOKUP(H524,'Cross-Page Data'!$D$4:$F$48,3,FALSE)))))</f>
        <v/>
      </c>
      <c r="M524" s="120">
        <f>IF(AND($P$2=FALSE,OR(F524="Commercial NAICS Cogen",F524="Industrial NAICS Cogen",F524="NAICS-22 Cogen")),FALSE,IF(AND($P$3=FALSE,OR(F524="Commercial NAICS Cogen",F524="Commercial NAICS Non-Cogen",F524="Industrial NAICS Cogen", F524="industrial NAICS non-Cogen")),FALSE, TRUE))</f>
        <v/>
      </c>
    </row>
    <row r="525">
      <c r="A525" s="129" t="n">
        <v>1378</v>
      </c>
      <c r="B525" s="130" t="inlineStr">
        <is>
          <t>Paradise</t>
        </is>
      </c>
      <c r="C525" s="130" t="inlineStr">
        <is>
          <t>Tennessee Valley Authority</t>
        </is>
      </c>
      <c r="D525" s="129" t="n">
        <v>18642</v>
      </c>
      <c r="E525" s="130" t="inlineStr">
        <is>
          <t>KY</t>
        </is>
      </c>
      <c r="F525" s="130" t="inlineStr">
        <is>
          <t>Electric Utility</t>
        </is>
      </c>
      <c r="G525" s="130" t="inlineStr">
        <is>
          <t>CT</t>
        </is>
      </c>
      <c r="H525" s="130" t="inlineStr">
        <is>
          <t>BIT</t>
        </is>
      </c>
      <c r="I525" s="130" t="inlineStr">
        <is>
          <t>COL</t>
        </is>
      </c>
      <c r="J525" s="131" t="n">
        <v>0</v>
      </c>
      <c r="K525" s="129" t="n">
        <v>2020</v>
      </c>
      <c r="L525" s="120">
        <f>IF(VLOOKUP(H525,'Cross-Page Data'!$D$4:$F$48,3,FALSE)="natural gas",VLOOKUP(G525,'Cross-Page Data'!$I$4:$J$19,2,FALSE),IF(VLOOKUP(H525,'Cross-Page Data'!$D$4:$F$48,3,FALSE)="solar",IF(G525="PV","solar PV","solar thermal"),IF(VLOOKUP(H525,'Cross-Page Data'!$D$4:$F$48,3,FALSE)="wind",VLOOKUP(G525,'Cross-Page Data'!$I$4:$J$19,2,FALSE),IF(VLOOKUP(H525,'Cross-Page Data'!$D$4:$F$48,3,FALSE)="hydro",VLOOKUP(G525,'Cross-Page Data'!$I$4:$J$19,2,FALSE),VLOOKUP(H525,'Cross-Page Data'!$D$4:$F$48,3,FALSE)))))</f>
        <v/>
      </c>
      <c r="M525" s="120">
        <f>IF(AND($P$2=FALSE,OR(F525="Commercial NAICS Cogen",F525="Industrial NAICS Cogen",F525="NAICS-22 Cogen")),FALSE,IF(AND($P$3=FALSE,OR(F525="Commercial NAICS Cogen",F525="Commercial NAICS Non-Cogen",F525="Industrial NAICS Cogen", F525="industrial NAICS non-Cogen")),FALSE, TRUE))</f>
        <v/>
      </c>
    </row>
    <row r="526">
      <c r="A526" s="129" t="n">
        <v>1378</v>
      </c>
      <c r="B526" s="130" t="inlineStr">
        <is>
          <t>Paradise</t>
        </is>
      </c>
      <c r="C526" s="130" t="inlineStr">
        <is>
          <t>Tennessee Valley Authority</t>
        </is>
      </c>
      <c r="D526" s="129" t="n">
        <v>18642</v>
      </c>
      <c r="E526" s="130" t="inlineStr">
        <is>
          <t>KY</t>
        </is>
      </c>
      <c r="F526" s="130" t="inlineStr">
        <is>
          <t>Electric Utility</t>
        </is>
      </c>
      <c r="G526" s="130" t="inlineStr">
        <is>
          <t>CT</t>
        </is>
      </c>
      <c r="H526" s="130" t="inlineStr">
        <is>
          <t>DFO</t>
        </is>
      </c>
      <c r="I526" s="130" t="inlineStr">
        <is>
          <t>DFO</t>
        </is>
      </c>
      <c r="J526" s="131" t="n">
        <v>0</v>
      </c>
      <c r="K526" s="129" t="n">
        <v>2020</v>
      </c>
      <c r="L526" s="120">
        <f>IF(VLOOKUP(H526,'Cross-Page Data'!$D$4:$F$48,3,FALSE)="natural gas",VLOOKUP(G526,'Cross-Page Data'!$I$4:$J$19,2,FALSE),IF(VLOOKUP(H526,'Cross-Page Data'!$D$4:$F$48,3,FALSE)="solar",IF(G526="PV","solar PV","solar thermal"),IF(VLOOKUP(H526,'Cross-Page Data'!$D$4:$F$48,3,FALSE)="wind",VLOOKUP(G526,'Cross-Page Data'!$I$4:$J$19,2,FALSE),IF(VLOOKUP(H526,'Cross-Page Data'!$D$4:$F$48,3,FALSE)="hydro",VLOOKUP(G526,'Cross-Page Data'!$I$4:$J$19,2,FALSE),VLOOKUP(H526,'Cross-Page Data'!$D$4:$F$48,3,FALSE)))))</f>
        <v/>
      </c>
      <c r="M526" s="120">
        <f>IF(AND($P$2=FALSE,OR(F526="Commercial NAICS Cogen",F526="Industrial NAICS Cogen",F526="NAICS-22 Cogen")),FALSE,IF(AND($P$3=FALSE,OR(F526="Commercial NAICS Cogen",F526="Commercial NAICS Non-Cogen",F526="Industrial NAICS Cogen", F526="industrial NAICS non-Cogen")),FALSE, TRUE))</f>
        <v/>
      </c>
    </row>
    <row r="527">
      <c r="A527" s="129" t="n">
        <v>1378</v>
      </c>
      <c r="B527" s="130" t="inlineStr">
        <is>
          <t>Paradise</t>
        </is>
      </c>
      <c r="C527" s="130" t="inlineStr">
        <is>
          <t>Tennessee Valley Authority</t>
        </is>
      </c>
      <c r="D527" s="129" t="n">
        <v>18642</v>
      </c>
      <c r="E527" s="130" t="inlineStr">
        <is>
          <t>KY</t>
        </is>
      </c>
      <c r="F527" s="130" t="inlineStr">
        <is>
          <t>Electric Utility</t>
        </is>
      </c>
      <c r="G527" s="130" t="inlineStr">
        <is>
          <t>CT</t>
        </is>
      </c>
      <c r="H527" s="130" t="inlineStr">
        <is>
          <t>NG</t>
        </is>
      </c>
      <c r="I527" s="130" t="inlineStr">
        <is>
          <t>NG</t>
        </is>
      </c>
      <c r="J527" s="131" t="n">
        <v>4327840</v>
      </c>
      <c r="K527" s="129" t="n">
        <v>2020</v>
      </c>
      <c r="L527" s="120">
        <f>IF(VLOOKUP(H527,'Cross-Page Data'!$D$4:$F$48,3,FALSE)="natural gas",VLOOKUP(G527,'Cross-Page Data'!$I$4:$J$19,2,FALSE),IF(VLOOKUP(H527,'Cross-Page Data'!$D$4:$F$48,3,FALSE)="solar",IF(G527="PV","solar PV","solar thermal"),IF(VLOOKUP(H527,'Cross-Page Data'!$D$4:$F$48,3,FALSE)="wind",VLOOKUP(G527,'Cross-Page Data'!$I$4:$J$19,2,FALSE),IF(VLOOKUP(H527,'Cross-Page Data'!$D$4:$F$48,3,FALSE)="hydro",VLOOKUP(G527,'Cross-Page Data'!$I$4:$J$19,2,FALSE),VLOOKUP(H527,'Cross-Page Data'!$D$4:$F$48,3,FALSE)))))</f>
        <v/>
      </c>
      <c r="M527" s="120">
        <f>IF(AND($P$2=FALSE,OR(F527="Commercial NAICS Cogen",F527="Industrial NAICS Cogen",F527="NAICS-22 Cogen")),FALSE,IF(AND($P$3=FALSE,OR(F527="Commercial NAICS Cogen",F527="Commercial NAICS Non-Cogen",F527="Industrial NAICS Cogen", F527="industrial NAICS non-Cogen")),FALSE, TRUE))</f>
        <v/>
      </c>
    </row>
    <row r="528">
      <c r="A528" s="129" t="n">
        <v>1378</v>
      </c>
      <c r="B528" s="130" t="inlineStr">
        <is>
          <t>Paradise</t>
        </is>
      </c>
      <c r="C528" s="130" t="inlineStr">
        <is>
          <t>Tennessee Valley Authority</t>
        </is>
      </c>
      <c r="D528" s="129" t="n">
        <v>18642</v>
      </c>
      <c r="E528" s="130" t="inlineStr">
        <is>
          <t>KY</t>
        </is>
      </c>
      <c r="F528" s="130" t="inlineStr">
        <is>
          <t>Electric Utility</t>
        </is>
      </c>
      <c r="G528" s="130" t="inlineStr">
        <is>
          <t>CT</t>
        </is>
      </c>
      <c r="H528" s="130" t="inlineStr">
        <is>
          <t>RC</t>
        </is>
      </c>
      <c r="I528" s="130" t="inlineStr">
        <is>
          <t>COL</t>
        </is>
      </c>
      <c r="J528" s="131" t="n">
        <v>0</v>
      </c>
      <c r="K528" s="129" t="n">
        <v>2020</v>
      </c>
      <c r="L528" s="120">
        <f>IF(VLOOKUP(H528,'Cross-Page Data'!$D$4:$F$48,3,FALSE)="natural gas",VLOOKUP(G528,'Cross-Page Data'!$I$4:$J$19,2,FALSE),IF(VLOOKUP(H528,'Cross-Page Data'!$D$4:$F$48,3,FALSE)="solar",IF(G528="PV","solar PV","solar thermal"),IF(VLOOKUP(H528,'Cross-Page Data'!$D$4:$F$48,3,FALSE)="wind",VLOOKUP(G528,'Cross-Page Data'!$I$4:$J$19,2,FALSE),IF(VLOOKUP(H528,'Cross-Page Data'!$D$4:$F$48,3,FALSE)="hydro",VLOOKUP(G528,'Cross-Page Data'!$I$4:$J$19,2,FALSE),VLOOKUP(H528,'Cross-Page Data'!$D$4:$F$48,3,FALSE)))))</f>
        <v/>
      </c>
      <c r="M528" s="120">
        <f>IF(AND($P$2=FALSE,OR(F528="Commercial NAICS Cogen",F528="Industrial NAICS Cogen",F528="NAICS-22 Cogen")),FALSE,IF(AND($P$3=FALSE,OR(F528="Commercial NAICS Cogen",F528="Commercial NAICS Non-Cogen",F528="Industrial NAICS Cogen", F528="industrial NAICS non-Cogen")),FALSE, TRUE))</f>
        <v/>
      </c>
    </row>
    <row r="529">
      <c r="A529" s="129" t="n">
        <v>1378</v>
      </c>
      <c r="B529" s="130" t="inlineStr">
        <is>
          <t>Paradise</t>
        </is>
      </c>
      <c r="C529" s="130" t="inlineStr">
        <is>
          <t>Tennessee Valley Authority</t>
        </is>
      </c>
      <c r="D529" s="129" t="n">
        <v>18642</v>
      </c>
      <c r="E529" s="130" t="inlineStr">
        <is>
          <t>KY</t>
        </is>
      </c>
      <c r="F529" s="130" t="inlineStr">
        <is>
          <t>Electric Utility</t>
        </is>
      </c>
      <c r="G529" s="130" t="inlineStr">
        <is>
          <t>CT</t>
        </is>
      </c>
      <c r="H529" s="130" t="inlineStr">
        <is>
          <t>SUB</t>
        </is>
      </c>
      <c r="I529" s="130" t="inlineStr">
        <is>
          <t>COL</t>
        </is>
      </c>
      <c r="J529" s="131" t="n">
        <v>0</v>
      </c>
      <c r="K529" s="129" t="n">
        <v>2020</v>
      </c>
      <c r="L529" s="120">
        <f>IF(VLOOKUP(H529,'Cross-Page Data'!$D$4:$F$48,3,FALSE)="natural gas",VLOOKUP(G529,'Cross-Page Data'!$I$4:$J$19,2,FALSE),IF(VLOOKUP(H529,'Cross-Page Data'!$D$4:$F$48,3,FALSE)="solar",IF(G529="PV","solar PV","solar thermal"),IF(VLOOKUP(H529,'Cross-Page Data'!$D$4:$F$48,3,FALSE)="wind",VLOOKUP(G529,'Cross-Page Data'!$I$4:$J$19,2,FALSE),IF(VLOOKUP(H529,'Cross-Page Data'!$D$4:$F$48,3,FALSE)="hydro",VLOOKUP(G529,'Cross-Page Data'!$I$4:$J$19,2,FALSE),VLOOKUP(H529,'Cross-Page Data'!$D$4:$F$48,3,FALSE)))))</f>
        <v/>
      </c>
      <c r="M529" s="120">
        <f>IF(AND($P$2=FALSE,OR(F529="Commercial NAICS Cogen",F529="Industrial NAICS Cogen",F529="NAICS-22 Cogen")),FALSE,IF(AND($P$3=FALSE,OR(F529="Commercial NAICS Cogen",F529="Commercial NAICS Non-Cogen",F529="Industrial NAICS Cogen", F529="industrial NAICS non-Cogen")),FALSE, TRUE))</f>
        <v/>
      </c>
    </row>
    <row r="530">
      <c r="A530" s="129" t="n">
        <v>1378</v>
      </c>
      <c r="B530" s="130" t="inlineStr">
        <is>
          <t>Paradise</t>
        </is>
      </c>
      <c r="C530" s="130" t="inlineStr">
        <is>
          <t>Tennessee Valley Authority</t>
        </is>
      </c>
      <c r="D530" s="129" t="n">
        <v>18642</v>
      </c>
      <c r="E530" s="130" t="inlineStr">
        <is>
          <t>KY</t>
        </is>
      </c>
      <c r="F530" s="130" t="inlineStr">
        <is>
          <t>Electric Utility</t>
        </is>
      </c>
      <c r="G530" s="130" t="inlineStr">
        <is>
          <t>ST</t>
        </is>
      </c>
      <c r="H530" s="130" t="inlineStr">
        <is>
          <t>BIT</t>
        </is>
      </c>
      <c r="I530" s="130" t="inlineStr">
        <is>
          <t>COL</t>
        </is>
      </c>
      <c r="J530" s="131" t="n">
        <v>456473.57</v>
      </c>
      <c r="K530" s="129" t="n">
        <v>2020</v>
      </c>
      <c r="L530" s="120">
        <f>IF(VLOOKUP(H530,'Cross-Page Data'!$D$4:$F$48,3,FALSE)="natural gas",VLOOKUP(G530,'Cross-Page Data'!$I$4:$J$19,2,FALSE),IF(VLOOKUP(H530,'Cross-Page Data'!$D$4:$F$48,3,FALSE)="solar",IF(G530="PV","solar PV","solar thermal"),IF(VLOOKUP(H530,'Cross-Page Data'!$D$4:$F$48,3,FALSE)="wind",VLOOKUP(G530,'Cross-Page Data'!$I$4:$J$19,2,FALSE),IF(VLOOKUP(H530,'Cross-Page Data'!$D$4:$F$48,3,FALSE)="hydro",VLOOKUP(G530,'Cross-Page Data'!$I$4:$J$19,2,FALSE),VLOOKUP(H530,'Cross-Page Data'!$D$4:$F$48,3,FALSE)))))</f>
        <v/>
      </c>
      <c r="M530" s="120">
        <f>IF(AND($P$2=FALSE,OR(F530="Commercial NAICS Cogen",F530="Industrial NAICS Cogen",F530="NAICS-22 Cogen")),FALSE,IF(AND($P$3=FALSE,OR(F530="Commercial NAICS Cogen",F530="Commercial NAICS Non-Cogen",F530="Industrial NAICS Cogen", F530="industrial NAICS non-Cogen")),FALSE, TRUE))</f>
        <v/>
      </c>
    </row>
    <row r="531">
      <c r="A531" s="129" t="n">
        <v>1378</v>
      </c>
      <c r="B531" s="130" t="inlineStr">
        <is>
          <t>Paradise</t>
        </is>
      </c>
      <c r="C531" s="130" t="inlineStr">
        <is>
          <t>Tennessee Valley Authority</t>
        </is>
      </c>
      <c r="D531" s="129" t="n">
        <v>18642</v>
      </c>
      <c r="E531" s="130" t="inlineStr">
        <is>
          <t>KY</t>
        </is>
      </c>
      <c r="F531" s="130" t="inlineStr">
        <is>
          <t>Electric Utility</t>
        </is>
      </c>
      <c r="G531" s="130" t="inlineStr">
        <is>
          <t>ST</t>
        </is>
      </c>
      <c r="H531" s="130" t="inlineStr">
        <is>
          <t>DFO</t>
        </is>
      </c>
      <c r="I531" s="130" t="inlineStr">
        <is>
          <t>DFO</t>
        </is>
      </c>
      <c r="J531" s="131" t="n">
        <v>144.798</v>
      </c>
      <c r="K531" s="129" t="n">
        <v>2020</v>
      </c>
      <c r="L531" s="120">
        <f>IF(VLOOKUP(H531,'Cross-Page Data'!$D$4:$F$48,3,FALSE)="natural gas",VLOOKUP(G531,'Cross-Page Data'!$I$4:$J$19,2,FALSE),IF(VLOOKUP(H531,'Cross-Page Data'!$D$4:$F$48,3,FALSE)="solar",IF(G531="PV","solar PV","solar thermal"),IF(VLOOKUP(H531,'Cross-Page Data'!$D$4:$F$48,3,FALSE)="wind",VLOOKUP(G531,'Cross-Page Data'!$I$4:$J$19,2,FALSE),IF(VLOOKUP(H531,'Cross-Page Data'!$D$4:$F$48,3,FALSE)="hydro",VLOOKUP(G531,'Cross-Page Data'!$I$4:$J$19,2,FALSE),VLOOKUP(H531,'Cross-Page Data'!$D$4:$F$48,3,FALSE)))))</f>
        <v/>
      </c>
      <c r="M531" s="120">
        <f>IF(AND($P$2=FALSE,OR(F531="Commercial NAICS Cogen",F531="Industrial NAICS Cogen",F531="NAICS-22 Cogen")),FALSE,IF(AND($P$3=FALSE,OR(F531="Commercial NAICS Cogen",F531="Commercial NAICS Non-Cogen",F531="Industrial NAICS Cogen", F531="industrial NAICS non-Cogen")),FALSE, TRUE))</f>
        <v/>
      </c>
    </row>
    <row r="532">
      <c r="A532" s="129" t="n">
        <v>1378</v>
      </c>
      <c r="B532" s="130" t="inlineStr">
        <is>
          <t>Paradise</t>
        </is>
      </c>
      <c r="C532" s="130" t="inlineStr">
        <is>
          <t>Tennessee Valley Authority</t>
        </is>
      </c>
      <c r="D532" s="129" t="n">
        <v>18642</v>
      </c>
      <c r="E532" s="130" t="inlineStr">
        <is>
          <t>KY</t>
        </is>
      </c>
      <c r="F532" s="130" t="inlineStr">
        <is>
          <t>Electric Utility</t>
        </is>
      </c>
      <c r="G532" s="130" t="inlineStr">
        <is>
          <t>ST</t>
        </is>
      </c>
      <c r="H532" s="130" t="inlineStr">
        <is>
          <t>RC</t>
        </is>
      </c>
      <c r="I532" s="130" t="inlineStr">
        <is>
          <t>COL</t>
        </is>
      </c>
      <c r="J532" s="131" t="n">
        <v>0</v>
      </c>
      <c r="K532" s="129" t="n">
        <v>2020</v>
      </c>
      <c r="L532" s="120">
        <f>IF(VLOOKUP(H532,'Cross-Page Data'!$D$4:$F$48,3,FALSE)="natural gas",VLOOKUP(G532,'Cross-Page Data'!$I$4:$J$19,2,FALSE),IF(VLOOKUP(H532,'Cross-Page Data'!$D$4:$F$48,3,FALSE)="solar",IF(G532="PV","solar PV","solar thermal"),IF(VLOOKUP(H532,'Cross-Page Data'!$D$4:$F$48,3,FALSE)="wind",VLOOKUP(G532,'Cross-Page Data'!$I$4:$J$19,2,FALSE),IF(VLOOKUP(H532,'Cross-Page Data'!$D$4:$F$48,3,FALSE)="hydro",VLOOKUP(G532,'Cross-Page Data'!$I$4:$J$19,2,FALSE),VLOOKUP(H532,'Cross-Page Data'!$D$4:$F$48,3,FALSE)))))</f>
        <v/>
      </c>
      <c r="M532" s="120">
        <f>IF(AND($P$2=FALSE,OR(F532="Commercial NAICS Cogen",F532="Industrial NAICS Cogen",F532="NAICS-22 Cogen")),FALSE,IF(AND($P$3=FALSE,OR(F532="Commercial NAICS Cogen",F532="Commercial NAICS Non-Cogen",F532="Industrial NAICS Cogen", F532="industrial NAICS non-Cogen")),FALSE, TRUE))</f>
        <v/>
      </c>
    </row>
    <row r="533">
      <c r="A533" s="129" t="n">
        <v>1378</v>
      </c>
      <c r="B533" s="130" t="inlineStr">
        <is>
          <t>Paradise</t>
        </is>
      </c>
      <c r="C533" s="130" t="inlineStr">
        <is>
          <t>Tennessee Valley Authority</t>
        </is>
      </c>
      <c r="D533" s="129" t="n">
        <v>18642</v>
      </c>
      <c r="E533" s="130" t="inlineStr">
        <is>
          <t>KY</t>
        </is>
      </c>
      <c r="F533" s="130" t="inlineStr">
        <is>
          <t>Electric Utility</t>
        </is>
      </c>
      <c r="G533" s="130" t="inlineStr">
        <is>
          <t>ST</t>
        </is>
      </c>
      <c r="H533" s="130" t="inlineStr">
        <is>
          <t>SUB</t>
        </is>
      </c>
      <c r="I533" s="130" t="inlineStr">
        <is>
          <t>COL</t>
        </is>
      </c>
      <c r="J533" s="131" t="n">
        <v>-14.366</v>
      </c>
      <c r="K533" s="129" t="n">
        <v>2020</v>
      </c>
      <c r="L533" s="120">
        <f>IF(VLOOKUP(H533,'Cross-Page Data'!$D$4:$F$48,3,FALSE)="natural gas",VLOOKUP(G533,'Cross-Page Data'!$I$4:$J$19,2,FALSE),IF(VLOOKUP(H533,'Cross-Page Data'!$D$4:$F$48,3,FALSE)="solar",IF(G533="PV","solar PV","solar thermal"),IF(VLOOKUP(H533,'Cross-Page Data'!$D$4:$F$48,3,FALSE)="wind",VLOOKUP(G533,'Cross-Page Data'!$I$4:$J$19,2,FALSE),IF(VLOOKUP(H533,'Cross-Page Data'!$D$4:$F$48,3,FALSE)="hydro",VLOOKUP(G533,'Cross-Page Data'!$I$4:$J$19,2,FALSE),VLOOKUP(H533,'Cross-Page Data'!$D$4:$F$48,3,FALSE)))))</f>
        <v/>
      </c>
      <c r="M533" s="120">
        <f>IF(AND($P$2=FALSE,OR(F533="Commercial NAICS Cogen",F533="Industrial NAICS Cogen",F533="NAICS-22 Cogen")),FALSE,IF(AND($P$3=FALSE,OR(F533="Commercial NAICS Cogen",F533="Commercial NAICS Non-Cogen",F533="Industrial NAICS Cogen", F533="industrial NAICS non-Cogen")),FALSE, TRUE))</f>
        <v/>
      </c>
    </row>
    <row r="534">
      <c r="A534" s="129" t="n">
        <v>1379</v>
      </c>
      <c r="B534" s="130" t="inlineStr">
        <is>
          <t>Shawnee</t>
        </is>
      </c>
      <c r="C534" s="130" t="inlineStr">
        <is>
          <t>Tennessee Valley Authority</t>
        </is>
      </c>
      <c r="D534" s="129" t="n">
        <v>18642</v>
      </c>
      <c r="E534" s="130" t="inlineStr">
        <is>
          <t>KY</t>
        </is>
      </c>
      <c r="F534" s="130" t="inlineStr">
        <is>
          <t>Electric Utility</t>
        </is>
      </c>
      <c r="G534" s="130" t="inlineStr">
        <is>
          <t>ST</t>
        </is>
      </c>
      <c r="H534" s="130" t="inlineStr">
        <is>
          <t>BIT</t>
        </is>
      </c>
      <c r="I534" s="130" t="inlineStr">
        <is>
          <t>COL</t>
        </is>
      </c>
      <c r="J534" s="131" t="n">
        <v>0</v>
      </c>
      <c r="K534" s="129" t="n">
        <v>2020</v>
      </c>
      <c r="L534" s="120">
        <f>IF(VLOOKUP(H534,'Cross-Page Data'!$D$4:$F$48,3,FALSE)="natural gas",VLOOKUP(G534,'Cross-Page Data'!$I$4:$J$19,2,FALSE),IF(VLOOKUP(H534,'Cross-Page Data'!$D$4:$F$48,3,FALSE)="solar",IF(G534="PV","solar PV","solar thermal"),IF(VLOOKUP(H534,'Cross-Page Data'!$D$4:$F$48,3,FALSE)="wind",VLOOKUP(G534,'Cross-Page Data'!$I$4:$J$19,2,FALSE),IF(VLOOKUP(H534,'Cross-Page Data'!$D$4:$F$48,3,FALSE)="hydro",VLOOKUP(G534,'Cross-Page Data'!$I$4:$J$19,2,FALSE),VLOOKUP(H534,'Cross-Page Data'!$D$4:$F$48,3,FALSE)))))</f>
        <v/>
      </c>
      <c r="M534" s="120">
        <f>IF(AND($P$2=FALSE,OR(F534="Commercial NAICS Cogen",F534="Industrial NAICS Cogen",F534="NAICS-22 Cogen")),FALSE,IF(AND($P$3=FALSE,OR(F534="Commercial NAICS Cogen",F534="Commercial NAICS Non-Cogen",F534="Industrial NAICS Cogen", F534="industrial NAICS non-Cogen")),FALSE, TRUE))</f>
        <v/>
      </c>
    </row>
    <row r="535">
      <c r="A535" s="129" t="n">
        <v>1379</v>
      </c>
      <c r="B535" s="130" t="inlineStr">
        <is>
          <t>Shawnee</t>
        </is>
      </c>
      <c r="C535" s="130" t="inlineStr">
        <is>
          <t>Tennessee Valley Authority</t>
        </is>
      </c>
      <c r="D535" s="129" t="n">
        <v>18642</v>
      </c>
      <c r="E535" s="130" t="inlineStr">
        <is>
          <t>KY</t>
        </is>
      </c>
      <c r="F535" s="130" t="inlineStr">
        <is>
          <t>Electric Utility</t>
        </is>
      </c>
      <c r="G535" s="130" t="inlineStr">
        <is>
          <t>ST</t>
        </is>
      </c>
      <c r="H535" s="130" t="inlineStr">
        <is>
          <t>DFO</t>
        </is>
      </c>
      <c r="I535" s="130" t="inlineStr">
        <is>
          <t>DFO</t>
        </is>
      </c>
      <c r="J535" s="131" t="n">
        <v>10128.644</v>
      </c>
      <c r="K535" s="129" t="n">
        <v>2020</v>
      </c>
      <c r="L535" s="120">
        <f>IF(VLOOKUP(H535,'Cross-Page Data'!$D$4:$F$48,3,FALSE)="natural gas",VLOOKUP(G535,'Cross-Page Data'!$I$4:$J$19,2,FALSE),IF(VLOOKUP(H535,'Cross-Page Data'!$D$4:$F$48,3,FALSE)="solar",IF(G535="PV","solar PV","solar thermal"),IF(VLOOKUP(H535,'Cross-Page Data'!$D$4:$F$48,3,FALSE)="wind",VLOOKUP(G535,'Cross-Page Data'!$I$4:$J$19,2,FALSE),IF(VLOOKUP(H535,'Cross-Page Data'!$D$4:$F$48,3,FALSE)="hydro",VLOOKUP(G535,'Cross-Page Data'!$I$4:$J$19,2,FALSE),VLOOKUP(H535,'Cross-Page Data'!$D$4:$F$48,3,FALSE)))))</f>
        <v/>
      </c>
      <c r="M535" s="120">
        <f>IF(AND($P$2=FALSE,OR(F535="Commercial NAICS Cogen",F535="Industrial NAICS Cogen",F535="NAICS-22 Cogen")),FALSE,IF(AND($P$3=FALSE,OR(F535="Commercial NAICS Cogen",F535="Commercial NAICS Non-Cogen",F535="Industrial NAICS Cogen", F535="industrial NAICS non-Cogen")),FALSE, TRUE))</f>
        <v/>
      </c>
    </row>
    <row r="536">
      <c r="A536" s="129" t="n">
        <v>1379</v>
      </c>
      <c r="B536" s="130" t="inlineStr">
        <is>
          <t>Shawnee</t>
        </is>
      </c>
      <c r="C536" s="130" t="inlineStr">
        <is>
          <t>Tennessee Valley Authority</t>
        </is>
      </c>
      <c r="D536" s="129" t="n">
        <v>18642</v>
      </c>
      <c r="E536" s="130" t="inlineStr">
        <is>
          <t>KY</t>
        </is>
      </c>
      <c r="F536" s="130" t="inlineStr">
        <is>
          <t>Electric Utility</t>
        </is>
      </c>
      <c r="G536" s="130" t="inlineStr">
        <is>
          <t>ST</t>
        </is>
      </c>
      <c r="H536" s="130" t="inlineStr">
        <is>
          <t>SUB</t>
        </is>
      </c>
      <c r="I536" s="130" t="inlineStr">
        <is>
          <t>COL</t>
        </is>
      </c>
      <c r="J536" s="131" t="n">
        <v>3649414.4</v>
      </c>
      <c r="K536" s="129" t="n">
        <v>2020</v>
      </c>
      <c r="L536" s="120">
        <f>IF(VLOOKUP(H536,'Cross-Page Data'!$D$4:$F$48,3,FALSE)="natural gas",VLOOKUP(G536,'Cross-Page Data'!$I$4:$J$19,2,FALSE),IF(VLOOKUP(H536,'Cross-Page Data'!$D$4:$F$48,3,FALSE)="solar",IF(G536="PV","solar PV","solar thermal"),IF(VLOOKUP(H536,'Cross-Page Data'!$D$4:$F$48,3,FALSE)="wind",VLOOKUP(G536,'Cross-Page Data'!$I$4:$J$19,2,FALSE),IF(VLOOKUP(H536,'Cross-Page Data'!$D$4:$F$48,3,FALSE)="hydro",VLOOKUP(G536,'Cross-Page Data'!$I$4:$J$19,2,FALSE),VLOOKUP(H536,'Cross-Page Data'!$D$4:$F$48,3,FALSE)))))</f>
        <v/>
      </c>
      <c r="M536" s="120">
        <f>IF(AND($P$2=FALSE,OR(F536="Commercial NAICS Cogen",F536="Industrial NAICS Cogen",F536="NAICS-22 Cogen")),FALSE,IF(AND($P$3=FALSE,OR(F536="Commercial NAICS Cogen",F536="Commercial NAICS Non-Cogen",F536="Industrial NAICS Cogen", F536="industrial NAICS non-Cogen")),FALSE, TRUE))</f>
        <v/>
      </c>
    </row>
    <row r="537">
      <c r="A537" s="129" t="n">
        <v>1384</v>
      </c>
      <c r="B537" s="130" t="inlineStr">
        <is>
          <t>Cooper</t>
        </is>
      </c>
      <c r="C537" s="130" t="inlineStr">
        <is>
          <t>East Kentucky Power Coop, Inc</t>
        </is>
      </c>
      <c r="D537" s="129" t="n">
        <v>5580</v>
      </c>
      <c r="E537" s="130" t="inlineStr">
        <is>
          <t>KY</t>
        </is>
      </c>
      <c r="F537" s="130" t="inlineStr">
        <is>
          <t>Electric Utility</t>
        </is>
      </c>
      <c r="G537" s="130" t="inlineStr">
        <is>
          <t>ST</t>
        </is>
      </c>
      <c r="H537" s="130" t="inlineStr">
        <is>
          <t>BIT</t>
        </is>
      </c>
      <c r="I537" s="130" t="inlineStr">
        <is>
          <t>COL</t>
        </is>
      </c>
      <c r="J537" s="131" t="n">
        <v>145268.36</v>
      </c>
      <c r="K537" s="129" t="n">
        <v>2020</v>
      </c>
      <c r="L537" s="120">
        <f>IF(VLOOKUP(H537,'Cross-Page Data'!$D$4:$F$48,3,FALSE)="natural gas",VLOOKUP(G537,'Cross-Page Data'!$I$4:$J$19,2,FALSE),IF(VLOOKUP(H537,'Cross-Page Data'!$D$4:$F$48,3,FALSE)="solar",IF(G537="PV","solar PV","solar thermal"),IF(VLOOKUP(H537,'Cross-Page Data'!$D$4:$F$48,3,FALSE)="wind",VLOOKUP(G537,'Cross-Page Data'!$I$4:$J$19,2,FALSE),IF(VLOOKUP(H537,'Cross-Page Data'!$D$4:$F$48,3,FALSE)="hydro",VLOOKUP(G537,'Cross-Page Data'!$I$4:$J$19,2,FALSE),VLOOKUP(H537,'Cross-Page Data'!$D$4:$F$48,3,FALSE)))))</f>
        <v/>
      </c>
      <c r="M537" s="120">
        <f>IF(AND($P$2=FALSE,OR(F537="Commercial NAICS Cogen",F537="Industrial NAICS Cogen",F537="NAICS-22 Cogen")),FALSE,IF(AND($P$3=FALSE,OR(F537="Commercial NAICS Cogen",F537="Commercial NAICS Non-Cogen",F537="Industrial NAICS Cogen", F537="industrial NAICS non-Cogen")),FALSE, TRUE))</f>
        <v/>
      </c>
    </row>
    <row r="538">
      <c r="A538" s="129" t="n">
        <v>1384</v>
      </c>
      <c r="B538" s="130" t="inlineStr">
        <is>
          <t>Cooper</t>
        </is>
      </c>
      <c r="C538" s="130" t="inlineStr">
        <is>
          <t>East Kentucky Power Coop, Inc</t>
        </is>
      </c>
      <c r="D538" s="129" t="n">
        <v>5580</v>
      </c>
      <c r="E538" s="130" t="inlineStr">
        <is>
          <t>KY</t>
        </is>
      </c>
      <c r="F538" s="130" t="inlineStr">
        <is>
          <t>Electric Utility</t>
        </is>
      </c>
      <c r="G538" s="130" t="inlineStr">
        <is>
          <t>ST</t>
        </is>
      </c>
      <c r="H538" s="130" t="inlineStr">
        <is>
          <t>DFO</t>
        </is>
      </c>
      <c r="I538" s="130" t="inlineStr">
        <is>
          <t>DFO</t>
        </is>
      </c>
      <c r="J538" s="131" t="n">
        <v>-2761.363</v>
      </c>
      <c r="K538" s="129" t="n">
        <v>2020</v>
      </c>
      <c r="L538" s="120">
        <f>IF(VLOOKUP(H538,'Cross-Page Data'!$D$4:$F$48,3,FALSE)="natural gas",VLOOKUP(G538,'Cross-Page Data'!$I$4:$J$19,2,FALSE),IF(VLOOKUP(H538,'Cross-Page Data'!$D$4:$F$48,3,FALSE)="solar",IF(G538="PV","solar PV","solar thermal"),IF(VLOOKUP(H538,'Cross-Page Data'!$D$4:$F$48,3,FALSE)="wind",VLOOKUP(G538,'Cross-Page Data'!$I$4:$J$19,2,FALSE),IF(VLOOKUP(H538,'Cross-Page Data'!$D$4:$F$48,3,FALSE)="hydro",VLOOKUP(G538,'Cross-Page Data'!$I$4:$J$19,2,FALSE),VLOOKUP(H538,'Cross-Page Data'!$D$4:$F$48,3,FALSE)))))</f>
        <v/>
      </c>
      <c r="M538" s="120">
        <f>IF(AND($P$2=FALSE,OR(F538="Commercial NAICS Cogen",F538="Industrial NAICS Cogen",F538="NAICS-22 Cogen")),FALSE,IF(AND($P$3=FALSE,OR(F538="Commercial NAICS Cogen",F538="Commercial NAICS Non-Cogen",F538="Industrial NAICS Cogen", F538="industrial NAICS non-Cogen")),FALSE, TRUE))</f>
        <v/>
      </c>
    </row>
    <row r="539">
      <c r="A539" s="129" t="n">
        <v>1391</v>
      </c>
      <c r="B539" s="130" t="inlineStr">
        <is>
          <t>Louisiana 1</t>
        </is>
      </c>
      <c r="C539" s="130" t="inlineStr">
        <is>
          <t>Entergy Louisiana LLC</t>
        </is>
      </c>
      <c r="D539" s="129" t="n">
        <v>11241</v>
      </c>
      <c r="E539" s="130" t="inlineStr">
        <is>
          <t>LA</t>
        </is>
      </c>
      <c r="F539" s="130" t="inlineStr">
        <is>
          <t>Industrial NAICS Cogen</t>
        </is>
      </c>
      <c r="G539" s="130" t="inlineStr">
        <is>
          <t>GT</t>
        </is>
      </c>
      <c r="H539" s="130" t="inlineStr">
        <is>
          <t>NG</t>
        </is>
      </c>
      <c r="I539" s="130" t="inlineStr">
        <is>
          <t>NG</t>
        </is>
      </c>
      <c r="J539" s="131" t="n">
        <v>2042063.9</v>
      </c>
      <c r="K539" s="129" t="n">
        <v>2020</v>
      </c>
      <c r="L539" s="120">
        <f>IF(VLOOKUP(H539,'Cross-Page Data'!$D$4:$F$48,3,FALSE)="natural gas",VLOOKUP(G539,'Cross-Page Data'!$I$4:$J$19,2,FALSE),IF(VLOOKUP(H539,'Cross-Page Data'!$D$4:$F$48,3,FALSE)="solar",IF(G539="PV","solar PV","solar thermal"),IF(VLOOKUP(H539,'Cross-Page Data'!$D$4:$F$48,3,FALSE)="wind",VLOOKUP(G539,'Cross-Page Data'!$I$4:$J$19,2,FALSE),IF(VLOOKUP(H539,'Cross-Page Data'!$D$4:$F$48,3,FALSE)="hydro",VLOOKUP(G539,'Cross-Page Data'!$I$4:$J$19,2,FALSE),VLOOKUP(H539,'Cross-Page Data'!$D$4:$F$48,3,FALSE)))))</f>
        <v/>
      </c>
      <c r="M539" s="120">
        <f>IF(AND($P$2=FALSE,OR(F539="Commercial NAICS Cogen",F539="Industrial NAICS Cogen",F539="NAICS-22 Cogen")),FALSE,IF(AND($P$3=FALSE,OR(F539="Commercial NAICS Cogen",F539="Commercial NAICS Non-Cogen",F539="Industrial NAICS Cogen", F539="industrial NAICS non-Cogen")),FALSE, TRUE))</f>
        <v/>
      </c>
    </row>
    <row r="540">
      <c r="A540" s="129" t="n">
        <v>1391</v>
      </c>
      <c r="B540" s="130" t="inlineStr">
        <is>
          <t>Louisiana 1</t>
        </is>
      </c>
      <c r="C540" s="130" t="inlineStr">
        <is>
          <t>Entergy Louisiana LLC</t>
        </is>
      </c>
      <c r="D540" s="129" t="n">
        <v>11241</v>
      </c>
      <c r="E540" s="130" t="inlineStr">
        <is>
          <t>LA</t>
        </is>
      </c>
      <c r="F540" s="130" t="inlineStr">
        <is>
          <t>Industrial NAICS Cogen</t>
        </is>
      </c>
      <c r="G540" s="130" t="inlineStr">
        <is>
          <t>GT</t>
        </is>
      </c>
      <c r="H540" s="130" t="inlineStr">
        <is>
          <t>OG</t>
        </is>
      </c>
      <c r="I540" s="130" t="inlineStr">
        <is>
          <t>OOG</t>
        </is>
      </c>
      <c r="J540" s="131" t="n">
        <v>90548.095</v>
      </c>
      <c r="K540" s="129" t="n">
        <v>2020</v>
      </c>
      <c r="L540" s="120">
        <f>IF(VLOOKUP(H540,'Cross-Page Data'!$D$4:$F$48,3,FALSE)="natural gas",VLOOKUP(G540,'Cross-Page Data'!$I$4:$J$19,2,FALSE),IF(VLOOKUP(H540,'Cross-Page Data'!$D$4:$F$48,3,FALSE)="solar",IF(G540="PV","solar PV","solar thermal"),IF(VLOOKUP(H540,'Cross-Page Data'!$D$4:$F$48,3,FALSE)="wind",VLOOKUP(G540,'Cross-Page Data'!$I$4:$J$19,2,FALSE),IF(VLOOKUP(H540,'Cross-Page Data'!$D$4:$F$48,3,FALSE)="hydro",VLOOKUP(G540,'Cross-Page Data'!$I$4:$J$19,2,FALSE),VLOOKUP(H540,'Cross-Page Data'!$D$4:$F$48,3,FALSE)))))</f>
        <v/>
      </c>
      <c r="M540" s="120">
        <f>IF(AND($P$2=FALSE,OR(F540="Commercial NAICS Cogen",F540="Industrial NAICS Cogen",F540="NAICS-22 Cogen")),FALSE,IF(AND($P$3=FALSE,OR(F540="Commercial NAICS Cogen",F540="Commercial NAICS Non-Cogen",F540="Industrial NAICS Cogen", F540="industrial NAICS non-Cogen")),FALSE, TRUE))</f>
        <v/>
      </c>
    </row>
    <row r="541">
      <c r="A541" s="129" t="n">
        <v>1391</v>
      </c>
      <c r="B541" s="130" t="inlineStr">
        <is>
          <t>Louisiana 1</t>
        </is>
      </c>
      <c r="C541" s="130" t="inlineStr">
        <is>
          <t>Entergy Louisiana LLC</t>
        </is>
      </c>
      <c r="D541" s="129" t="n">
        <v>11241</v>
      </c>
      <c r="E541" s="130" t="inlineStr">
        <is>
          <t>LA</t>
        </is>
      </c>
      <c r="F541" s="130" t="inlineStr">
        <is>
          <t>Industrial NAICS Cogen</t>
        </is>
      </c>
      <c r="G541" s="130" t="inlineStr">
        <is>
          <t>ST</t>
        </is>
      </c>
      <c r="H541" s="130" t="inlineStr">
        <is>
          <t>DFO</t>
        </is>
      </c>
      <c r="I541" s="130" t="inlineStr">
        <is>
          <t>DFO</t>
        </is>
      </c>
      <c r="J541" s="131" t="n">
        <v>0</v>
      </c>
      <c r="K541" s="129" t="n">
        <v>2020</v>
      </c>
      <c r="L541" s="120">
        <f>IF(VLOOKUP(H541,'Cross-Page Data'!$D$4:$F$48,3,FALSE)="natural gas",VLOOKUP(G541,'Cross-Page Data'!$I$4:$J$19,2,FALSE),IF(VLOOKUP(H541,'Cross-Page Data'!$D$4:$F$48,3,FALSE)="solar",IF(G541="PV","solar PV","solar thermal"),IF(VLOOKUP(H541,'Cross-Page Data'!$D$4:$F$48,3,FALSE)="wind",VLOOKUP(G541,'Cross-Page Data'!$I$4:$J$19,2,FALSE),IF(VLOOKUP(H541,'Cross-Page Data'!$D$4:$F$48,3,FALSE)="hydro",VLOOKUP(G541,'Cross-Page Data'!$I$4:$J$19,2,FALSE),VLOOKUP(H541,'Cross-Page Data'!$D$4:$F$48,3,FALSE)))))</f>
        <v/>
      </c>
      <c r="M541" s="120">
        <f>IF(AND($P$2=FALSE,OR(F541="Commercial NAICS Cogen",F541="Industrial NAICS Cogen",F541="NAICS-22 Cogen")),FALSE,IF(AND($P$3=FALSE,OR(F541="Commercial NAICS Cogen",F541="Commercial NAICS Non-Cogen",F541="Industrial NAICS Cogen", F541="industrial NAICS non-Cogen")),FALSE, TRUE))</f>
        <v/>
      </c>
    </row>
    <row r="542">
      <c r="A542" s="129" t="n">
        <v>1391</v>
      </c>
      <c r="B542" s="130" t="inlineStr">
        <is>
          <t>Louisiana 1</t>
        </is>
      </c>
      <c r="C542" s="130" t="inlineStr">
        <is>
          <t>Entergy Louisiana LLC</t>
        </is>
      </c>
      <c r="D542" s="129" t="n">
        <v>11241</v>
      </c>
      <c r="E542" s="130" t="inlineStr">
        <is>
          <t>LA</t>
        </is>
      </c>
      <c r="F542" s="130" t="inlineStr">
        <is>
          <t>Industrial NAICS Cogen</t>
        </is>
      </c>
      <c r="G542" s="130" t="inlineStr">
        <is>
          <t>ST</t>
        </is>
      </c>
      <c r="H542" s="130" t="inlineStr">
        <is>
          <t>NG</t>
        </is>
      </c>
      <c r="I542" s="130" t="inlineStr">
        <is>
          <t>NG</t>
        </is>
      </c>
      <c r="J542" s="131" t="n">
        <v>9639.183000000001</v>
      </c>
      <c r="K542" s="129" t="n">
        <v>2020</v>
      </c>
      <c r="L542" s="120">
        <f>IF(VLOOKUP(H542,'Cross-Page Data'!$D$4:$F$48,3,FALSE)="natural gas",VLOOKUP(G542,'Cross-Page Data'!$I$4:$J$19,2,FALSE),IF(VLOOKUP(H542,'Cross-Page Data'!$D$4:$F$48,3,FALSE)="solar",IF(G542="PV","solar PV","solar thermal"),IF(VLOOKUP(H542,'Cross-Page Data'!$D$4:$F$48,3,FALSE)="wind",VLOOKUP(G542,'Cross-Page Data'!$I$4:$J$19,2,FALSE),IF(VLOOKUP(H542,'Cross-Page Data'!$D$4:$F$48,3,FALSE)="hydro",VLOOKUP(G542,'Cross-Page Data'!$I$4:$J$19,2,FALSE),VLOOKUP(H542,'Cross-Page Data'!$D$4:$F$48,3,FALSE)))))</f>
        <v/>
      </c>
      <c r="M542" s="120">
        <f>IF(AND($P$2=FALSE,OR(F542="Commercial NAICS Cogen",F542="Industrial NAICS Cogen",F542="NAICS-22 Cogen")),FALSE,IF(AND($P$3=FALSE,OR(F542="Commercial NAICS Cogen",F542="Commercial NAICS Non-Cogen",F542="Industrial NAICS Cogen", F542="industrial NAICS non-Cogen")),FALSE, TRUE))</f>
        <v/>
      </c>
    </row>
    <row r="543">
      <c r="A543" s="129" t="n">
        <v>1391</v>
      </c>
      <c r="B543" s="130" t="inlineStr">
        <is>
          <t>Louisiana 1</t>
        </is>
      </c>
      <c r="C543" s="130" t="inlineStr">
        <is>
          <t>Entergy Louisiana LLC</t>
        </is>
      </c>
      <c r="D543" s="129" t="n">
        <v>11241</v>
      </c>
      <c r="E543" s="130" t="inlineStr">
        <is>
          <t>LA</t>
        </is>
      </c>
      <c r="F543" s="130" t="inlineStr">
        <is>
          <t>Industrial NAICS Cogen</t>
        </is>
      </c>
      <c r="G543" s="130" t="inlineStr">
        <is>
          <t>ST</t>
        </is>
      </c>
      <c r="H543" s="130" t="inlineStr">
        <is>
          <t>OG</t>
        </is>
      </c>
      <c r="I543" s="130" t="inlineStr">
        <is>
          <t>OOG</t>
        </is>
      </c>
      <c r="J543" s="131" t="n">
        <v>865680.8199999999</v>
      </c>
      <c r="K543" s="129" t="n">
        <v>2020</v>
      </c>
      <c r="L543" s="120">
        <f>IF(VLOOKUP(H543,'Cross-Page Data'!$D$4:$F$48,3,FALSE)="natural gas",VLOOKUP(G543,'Cross-Page Data'!$I$4:$J$19,2,FALSE),IF(VLOOKUP(H543,'Cross-Page Data'!$D$4:$F$48,3,FALSE)="solar",IF(G543="PV","solar PV","solar thermal"),IF(VLOOKUP(H543,'Cross-Page Data'!$D$4:$F$48,3,FALSE)="wind",VLOOKUP(G543,'Cross-Page Data'!$I$4:$J$19,2,FALSE),IF(VLOOKUP(H543,'Cross-Page Data'!$D$4:$F$48,3,FALSE)="hydro",VLOOKUP(G543,'Cross-Page Data'!$I$4:$J$19,2,FALSE),VLOOKUP(H543,'Cross-Page Data'!$D$4:$F$48,3,FALSE)))))</f>
        <v/>
      </c>
      <c r="M543" s="120">
        <f>IF(AND($P$2=FALSE,OR(F543="Commercial NAICS Cogen",F543="Industrial NAICS Cogen",F543="NAICS-22 Cogen")),FALSE,IF(AND($P$3=FALSE,OR(F543="Commercial NAICS Cogen",F543="Commercial NAICS Non-Cogen",F543="Industrial NAICS Cogen", F543="industrial NAICS non-Cogen")),FALSE, TRUE))</f>
        <v/>
      </c>
    </row>
    <row r="544">
      <c r="A544" s="129" t="n">
        <v>1393</v>
      </c>
      <c r="B544" s="130" t="inlineStr">
        <is>
          <t>R S Nelson</t>
        </is>
      </c>
      <c r="C544" s="130" t="inlineStr">
        <is>
          <t>Entergy Louisiana LLC</t>
        </is>
      </c>
      <c r="D544" s="129" t="n">
        <v>11241</v>
      </c>
      <c r="E544" s="130" t="inlineStr">
        <is>
          <t>LA</t>
        </is>
      </c>
      <c r="F544" s="130" t="inlineStr">
        <is>
          <t>Electric Utility</t>
        </is>
      </c>
      <c r="G544" s="130" t="inlineStr">
        <is>
          <t>ST</t>
        </is>
      </c>
      <c r="H544" s="130" t="inlineStr">
        <is>
          <t>DFO</t>
        </is>
      </c>
      <c r="I544" s="130" t="inlineStr">
        <is>
          <t>DFO</t>
        </is>
      </c>
      <c r="J544" s="131" t="n">
        <v>4944.118</v>
      </c>
      <c r="K544" s="129" t="n">
        <v>2020</v>
      </c>
      <c r="L544" s="120">
        <f>IF(VLOOKUP(H544,'Cross-Page Data'!$D$4:$F$48,3,FALSE)="natural gas",VLOOKUP(G544,'Cross-Page Data'!$I$4:$J$19,2,FALSE),IF(VLOOKUP(H544,'Cross-Page Data'!$D$4:$F$48,3,FALSE)="solar",IF(G544="PV","solar PV","solar thermal"),IF(VLOOKUP(H544,'Cross-Page Data'!$D$4:$F$48,3,FALSE)="wind",VLOOKUP(G544,'Cross-Page Data'!$I$4:$J$19,2,FALSE),IF(VLOOKUP(H544,'Cross-Page Data'!$D$4:$F$48,3,FALSE)="hydro",VLOOKUP(G544,'Cross-Page Data'!$I$4:$J$19,2,FALSE),VLOOKUP(H544,'Cross-Page Data'!$D$4:$F$48,3,FALSE)))))</f>
        <v/>
      </c>
      <c r="M544" s="120">
        <f>IF(AND($P$2=FALSE,OR(F544="Commercial NAICS Cogen",F544="Industrial NAICS Cogen",F544="NAICS-22 Cogen")),FALSE,IF(AND($P$3=FALSE,OR(F544="Commercial NAICS Cogen",F544="Commercial NAICS Non-Cogen",F544="Industrial NAICS Cogen", F544="industrial NAICS non-Cogen")),FALSE, TRUE))</f>
        <v/>
      </c>
    </row>
    <row r="545">
      <c r="A545" s="129" t="n">
        <v>1393</v>
      </c>
      <c r="B545" s="130" t="inlineStr">
        <is>
          <t>R S Nelson</t>
        </is>
      </c>
      <c r="C545" s="130" t="inlineStr">
        <is>
          <t>Entergy Louisiana LLC</t>
        </is>
      </c>
      <c r="D545" s="129" t="n">
        <v>11241</v>
      </c>
      <c r="E545" s="130" t="inlineStr">
        <is>
          <t>LA</t>
        </is>
      </c>
      <c r="F545" s="130" t="inlineStr">
        <is>
          <t>Electric Utility</t>
        </is>
      </c>
      <c r="G545" s="130" t="inlineStr">
        <is>
          <t>ST</t>
        </is>
      </c>
      <c r="H545" s="130" t="inlineStr">
        <is>
          <t>NG</t>
        </is>
      </c>
      <c r="I545" s="130" t="inlineStr">
        <is>
          <t>NG</t>
        </is>
      </c>
      <c r="J545" s="131" t="n">
        <v>6355.609</v>
      </c>
      <c r="K545" s="129" t="n">
        <v>2020</v>
      </c>
      <c r="L545" s="120">
        <f>IF(VLOOKUP(H545,'Cross-Page Data'!$D$4:$F$48,3,FALSE)="natural gas",VLOOKUP(G545,'Cross-Page Data'!$I$4:$J$19,2,FALSE),IF(VLOOKUP(H545,'Cross-Page Data'!$D$4:$F$48,3,FALSE)="solar",IF(G545="PV","solar PV","solar thermal"),IF(VLOOKUP(H545,'Cross-Page Data'!$D$4:$F$48,3,FALSE)="wind",VLOOKUP(G545,'Cross-Page Data'!$I$4:$J$19,2,FALSE),IF(VLOOKUP(H545,'Cross-Page Data'!$D$4:$F$48,3,FALSE)="hydro",VLOOKUP(G545,'Cross-Page Data'!$I$4:$J$19,2,FALSE),VLOOKUP(H545,'Cross-Page Data'!$D$4:$F$48,3,FALSE)))))</f>
        <v/>
      </c>
      <c r="M545" s="120">
        <f>IF(AND($P$2=FALSE,OR(F545="Commercial NAICS Cogen",F545="Industrial NAICS Cogen",F545="NAICS-22 Cogen")),FALSE,IF(AND($P$3=FALSE,OR(F545="Commercial NAICS Cogen",F545="Commercial NAICS Non-Cogen",F545="Industrial NAICS Cogen", F545="industrial NAICS non-Cogen")),FALSE, TRUE))</f>
        <v/>
      </c>
    </row>
    <row r="546">
      <c r="A546" s="129" t="n">
        <v>1393</v>
      </c>
      <c r="B546" s="130" t="inlineStr">
        <is>
          <t>R S Nelson</t>
        </is>
      </c>
      <c r="C546" s="130" t="inlineStr">
        <is>
          <t>Entergy Louisiana LLC</t>
        </is>
      </c>
      <c r="D546" s="129" t="n">
        <v>11241</v>
      </c>
      <c r="E546" s="130" t="inlineStr">
        <is>
          <t>LA</t>
        </is>
      </c>
      <c r="F546" s="130" t="inlineStr">
        <is>
          <t>Electric Utility</t>
        </is>
      </c>
      <c r="G546" s="130" t="inlineStr">
        <is>
          <t>ST</t>
        </is>
      </c>
      <c r="H546" s="130" t="inlineStr">
        <is>
          <t>PC</t>
        </is>
      </c>
      <c r="I546" s="130" t="inlineStr">
        <is>
          <t>PC</t>
        </is>
      </c>
      <c r="J546" s="131" t="n">
        <v>1156207.8</v>
      </c>
      <c r="K546" s="129" t="n">
        <v>2020</v>
      </c>
      <c r="L546" s="120">
        <f>IF(VLOOKUP(H546,'Cross-Page Data'!$D$4:$F$48,3,FALSE)="natural gas",VLOOKUP(G546,'Cross-Page Data'!$I$4:$J$19,2,FALSE),IF(VLOOKUP(H546,'Cross-Page Data'!$D$4:$F$48,3,FALSE)="solar",IF(G546="PV","solar PV","solar thermal"),IF(VLOOKUP(H546,'Cross-Page Data'!$D$4:$F$48,3,FALSE)="wind",VLOOKUP(G546,'Cross-Page Data'!$I$4:$J$19,2,FALSE),IF(VLOOKUP(H546,'Cross-Page Data'!$D$4:$F$48,3,FALSE)="hydro",VLOOKUP(G546,'Cross-Page Data'!$I$4:$J$19,2,FALSE),VLOOKUP(H546,'Cross-Page Data'!$D$4:$F$48,3,FALSE)))))</f>
        <v/>
      </c>
      <c r="M546" s="120">
        <f>IF(AND($P$2=FALSE,OR(F546="Commercial NAICS Cogen",F546="Industrial NAICS Cogen",F546="NAICS-22 Cogen")),FALSE,IF(AND($P$3=FALSE,OR(F546="Commercial NAICS Cogen",F546="Commercial NAICS Non-Cogen",F546="Industrial NAICS Cogen", F546="industrial NAICS non-Cogen")),FALSE, TRUE))</f>
        <v/>
      </c>
    </row>
    <row r="547">
      <c r="A547" s="129" t="n">
        <v>1393</v>
      </c>
      <c r="B547" s="130" t="inlineStr">
        <is>
          <t>R S Nelson</t>
        </is>
      </c>
      <c r="C547" s="130" t="inlineStr">
        <is>
          <t>Entergy Louisiana LLC</t>
        </is>
      </c>
      <c r="D547" s="129" t="n">
        <v>11241</v>
      </c>
      <c r="E547" s="130" t="inlineStr">
        <is>
          <t>LA</t>
        </is>
      </c>
      <c r="F547" s="130" t="inlineStr">
        <is>
          <t>Electric Utility</t>
        </is>
      </c>
      <c r="G547" s="130" t="inlineStr">
        <is>
          <t>ST</t>
        </is>
      </c>
      <c r="H547" s="130" t="inlineStr">
        <is>
          <t>SUB</t>
        </is>
      </c>
      <c r="I547" s="130" t="inlineStr">
        <is>
          <t>COL</t>
        </is>
      </c>
      <c r="J547" s="131" t="n">
        <v>909610.46</v>
      </c>
      <c r="K547" s="129" t="n">
        <v>2020</v>
      </c>
      <c r="L547" s="120">
        <f>IF(VLOOKUP(H547,'Cross-Page Data'!$D$4:$F$48,3,FALSE)="natural gas",VLOOKUP(G547,'Cross-Page Data'!$I$4:$J$19,2,FALSE),IF(VLOOKUP(H547,'Cross-Page Data'!$D$4:$F$48,3,FALSE)="solar",IF(G547="PV","solar PV","solar thermal"),IF(VLOOKUP(H547,'Cross-Page Data'!$D$4:$F$48,3,FALSE)="wind",VLOOKUP(G547,'Cross-Page Data'!$I$4:$J$19,2,FALSE),IF(VLOOKUP(H547,'Cross-Page Data'!$D$4:$F$48,3,FALSE)="hydro",VLOOKUP(G547,'Cross-Page Data'!$I$4:$J$19,2,FALSE),VLOOKUP(H547,'Cross-Page Data'!$D$4:$F$48,3,FALSE)))))</f>
        <v/>
      </c>
      <c r="M547" s="120">
        <f>IF(AND($P$2=FALSE,OR(F547="Commercial NAICS Cogen",F547="Industrial NAICS Cogen",F547="NAICS-22 Cogen")),FALSE,IF(AND($P$3=FALSE,OR(F547="Commercial NAICS Cogen",F547="Commercial NAICS Non-Cogen",F547="Industrial NAICS Cogen", F547="industrial NAICS non-Cogen")),FALSE, TRUE))</f>
        <v/>
      </c>
    </row>
    <row r="548">
      <c r="A548" s="129" t="n">
        <v>1396</v>
      </c>
      <c r="B548" s="130" t="inlineStr">
        <is>
          <t>Coughlin Power Station</t>
        </is>
      </c>
      <c r="C548" s="130" t="inlineStr">
        <is>
          <t>Cleco Power LLC</t>
        </is>
      </c>
      <c r="D548" s="129" t="n">
        <v>3265</v>
      </c>
      <c r="E548" s="130" t="inlineStr">
        <is>
          <t>LA</t>
        </is>
      </c>
      <c r="F548" s="130" t="inlineStr">
        <is>
          <t>Electric Utility</t>
        </is>
      </c>
      <c r="G548" s="130" t="inlineStr">
        <is>
          <t>CA</t>
        </is>
      </c>
      <c r="H548" s="130" t="inlineStr">
        <is>
          <t>NG</t>
        </is>
      </c>
      <c r="I548" s="130" t="inlineStr">
        <is>
          <t>NG</t>
        </is>
      </c>
      <c r="J548" s="131" t="n">
        <v>1286358</v>
      </c>
      <c r="K548" s="129" t="n">
        <v>2020</v>
      </c>
      <c r="L548" s="120">
        <f>IF(VLOOKUP(H548,'Cross-Page Data'!$D$4:$F$48,3,FALSE)="natural gas",VLOOKUP(G548,'Cross-Page Data'!$I$4:$J$19,2,FALSE),IF(VLOOKUP(H548,'Cross-Page Data'!$D$4:$F$48,3,FALSE)="solar",IF(G548="PV","solar PV","solar thermal"),IF(VLOOKUP(H548,'Cross-Page Data'!$D$4:$F$48,3,FALSE)="wind",VLOOKUP(G548,'Cross-Page Data'!$I$4:$J$19,2,FALSE),IF(VLOOKUP(H548,'Cross-Page Data'!$D$4:$F$48,3,FALSE)="hydro",VLOOKUP(G548,'Cross-Page Data'!$I$4:$J$19,2,FALSE),VLOOKUP(H548,'Cross-Page Data'!$D$4:$F$48,3,FALSE)))))</f>
        <v/>
      </c>
      <c r="M548" s="120">
        <f>IF(AND($P$2=FALSE,OR(F548="Commercial NAICS Cogen",F548="Industrial NAICS Cogen",F548="NAICS-22 Cogen")),FALSE,IF(AND($P$3=FALSE,OR(F548="Commercial NAICS Cogen",F548="Commercial NAICS Non-Cogen",F548="Industrial NAICS Cogen", F548="industrial NAICS non-Cogen")),FALSE, TRUE))</f>
        <v/>
      </c>
    </row>
    <row r="549">
      <c r="A549" s="129" t="n">
        <v>1396</v>
      </c>
      <c r="B549" s="130" t="inlineStr">
        <is>
          <t>Coughlin Power Station</t>
        </is>
      </c>
      <c r="C549" s="130" t="inlineStr">
        <is>
          <t>Cleco Power LLC</t>
        </is>
      </c>
      <c r="D549" s="129" t="n">
        <v>3265</v>
      </c>
      <c r="E549" s="130" t="inlineStr">
        <is>
          <t>LA</t>
        </is>
      </c>
      <c r="F549" s="130" t="inlineStr">
        <is>
          <t>Electric Utility</t>
        </is>
      </c>
      <c r="G549" s="130" t="inlineStr">
        <is>
          <t>CT</t>
        </is>
      </c>
      <c r="H549" s="130" t="inlineStr">
        <is>
          <t>NG</t>
        </is>
      </c>
      <c r="I549" s="130" t="inlineStr">
        <is>
          <t>NG</t>
        </is>
      </c>
      <c r="J549" s="131" t="n">
        <v>2473429</v>
      </c>
      <c r="K549" s="129" t="n">
        <v>2020</v>
      </c>
      <c r="L549" s="120">
        <f>IF(VLOOKUP(H549,'Cross-Page Data'!$D$4:$F$48,3,FALSE)="natural gas",VLOOKUP(G549,'Cross-Page Data'!$I$4:$J$19,2,FALSE),IF(VLOOKUP(H549,'Cross-Page Data'!$D$4:$F$48,3,FALSE)="solar",IF(G549="PV","solar PV","solar thermal"),IF(VLOOKUP(H549,'Cross-Page Data'!$D$4:$F$48,3,FALSE)="wind",VLOOKUP(G549,'Cross-Page Data'!$I$4:$J$19,2,FALSE),IF(VLOOKUP(H549,'Cross-Page Data'!$D$4:$F$48,3,FALSE)="hydro",VLOOKUP(G549,'Cross-Page Data'!$I$4:$J$19,2,FALSE),VLOOKUP(H549,'Cross-Page Data'!$D$4:$F$48,3,FALSE)))))</f>
        <v/>
      </c>
      <c r="M549" s="120">
        <f>IF(AND($P$2=FALSE,OR(F549="Commercial NAICS Cogen",F549="Industrial NAICS Cogen",F549="NAICS-22 Cogen")),FALSE,IF(AND($P$3=FALSE,OR(F549="Commercial NAICS Cogen",F549="Commercial NAICS Non-Cogen",F549="Industrial NAICS Cogen", F549="industrial NAICS non-Cogen")),FALSE, TRUE))</f>
        <v/>
      </c>
    </row>
    <row r="550">
      <c r="A550" s="129" t="n">
        <v>1402</v>
      </c>
      <c r="B550" s="130" t="inlineStr">
        <is>
          <t>Little Gypsy</t>
        </is>
      </c>
      <c r="C550" s="130" t="inlineStr">
        <is>
          <t>Entergy Louisiana LLC</t>
        </is>
      </c>
      <c r="D550" s="129" t="n">
        <v>11241</v>
      </c>
      <c r="E550" s="130" t="inlineStr">
        <is>
          <t>LA</t>
        </is>
      </c>
      <c r="F550" s="130" t="inlineStr">
        <is>
          <t>Electric Utility</t>
        </is>
      </c>
      <c r="G550" s="130" t="inlineStr">
        <is>
          <t>ST</t>
        </is>
      </c>
      <c r="H550" s="130" t="inlineStr">
        <is>
          <t>DFO</t>
        </is>
      </c>
      <c r="I550" s="130" t="inlineStr">
        <is>
          <t>DFO</t>
        </is>
      </c>
      <c r="J550" s="131" t="n">
        <v>0</v>
      </c>
      <c r="K550" s="129" t="n">
        <v>2020</v>
      </c>
      <c r="L550" s="120">
        <f>IF(VLOOKUP(H550,'Cross-Page Data'!$D$4:$F$48,3,FALSE)="natural gas",VLOOKUP(G550,'Cross-Page Data'!$I$4:$J$19,2,FALSE),IF(VLOOKUP(H550,'Cross-Page Data'!$D$4:$F$48,3,FALSE)="solar",IF(G550="PV","solar PV","solar thermal"),IF(VLOOKUP(H550,'Cross-Page Data'!$D$4:$F$48,3,FALSE)="wind",VLOOKUP(G550,'Cross-Page Data'!$I$4:$J$19,2,FALSE),IF(VLOOKUP(H550,'Cross-Page Data'!$D$4:$F$48,3,FALSE)="hydro",VLOOKUP(G550,'Cross-Page Data'!$I$4:$J$19,2,FALSE),VLOOKUP(H550,'Cross-Page Data'!$D$4:$F$48,3,FALSE)))))</f>
        <v/>
      </c>
      <c r="M550" s="120">
        <f>IF(AND($P$2=FALSE,OR(F550="Commercial NAICS Cogen",F550="Industrial NAICS Cogen",F550="NAICS-22 Cogen")),FALSE,IF(AND($P$3=FALSE,OR(F550="Commercial NAICS Cogen",F550="Commercial NAICS Non-Cogen",F550="Industrial NAICS Cogen", F550="industrial NAICS non-Cogen")),FALSE, TRUE))</f>
        <v/>
      </c>
    </row>
    <row r="551">
      <c r="A551" s="129" t="n">
        <v>1402</v>
      </c>
      <c r="B551" s="130" t="inlineStr">
        <is>
          <t>Little Gypsy</t>
        </is>
      </c>
      <c r="C551" s="130" t="inlineStr">
        <is>
          <t>Entergy Louisiana LLC</t>
        </is>
      </c>
      <c r="D551" s="129" t="n">
        <v>11241</v>
      </c>
      <c r="E551" s="130" t="inlineStr">
        <is>
          <t>LA</t>
        </is>
      </c>
      <c r="F551" s="130" t="inlineStr">
        <is>
          <t>Electric Utility</t>
        </is>
      </c>
      <c r="G551" s="130" t="inlineStr">
        <is>
          <t>ST</t>
        </is>
      </c>
      <c r="H551" s="130" t="inlineStr">
        <is>
          <t>NG</t>
        </is>
      </c>
      <c r="I551" s="130" t="inlineStr">
        <is>
          <t>NG</t>
        </is>
      </c>
      <c r="J551" s="131" t="n">
        <v>1641902</v>
      </c>
      <c r="K551" s="129" t="n">
        <v>2020</v>
      </c>
      <c r="L551" s="120">
        <f>IF(VLOOKUP(H551,'Cross-Page Data'!$D$4:$F$48,3,FALSE)="natural gas",VLOOKUP(G551,'Cross-Page Data'!$I$4:$J$19,2,FALSE),IF(VLOOKUP(H551,'Cross-Page Data'!$D$4:$F$48,3,FALSE)="solar",IF(G551="PV","solar PV","solar thermal"),IF(VLOOKUP(H551,'Cross-Page Data'!$D$4:$F$48,3,FALSE)="wind",VLOOKUP(G551,'Cross-Page Data'!$I$4:$J$19,2,FALSE),IF(VLOOKUP(H551,'Cross-Page Data'!$D$4:$F$48,3,FALSE)="hydro",VLOOKUP(G551,'Cross-Page Data'!$I$4:$J$19,2,FALSE),VLOOKUP(H551,'Cross-Page Data'!$D$4:$F$48,3,FALSE)))))</f>
        <v/>
      </c>
      <c r="M551" s="120">
        <f>IF(AND($P$2=FALSE,OR(F551="Commercial NAICS Cogen",F551="Industrial NAICS Cogen",F551="NAICS-22 Cogen")),FALSE,IF(AND($P$3=FALSE,OR(F551="Commercial NAICS Cogen",F551="Commercial NAICS Non-Cogen",F551="Industrial NAICS Cogen", F551="industrial NAICS non-Cogen")),FALSE, TRUE))</f>
        <v/>
      </c>
    </row>
    <row r="552">
      <c r="A552" s="129" t="n">
        <v>1403</v>
      </c>
      <c r="B552" s="130" t="inlineStr">
        <is>
          <t>Nine Mile Point</t>
        </is>
      </c>
      <c r="C552" s="130" t="inlineStr">
        <is>
          <t>Entergy Louisiana LLC</t>
        </is>
      </c>
      <c r="D552" s="129" t="n">
        <v>11241</v>
      </c>
      <c r="E552" s="130" t="inlineStr">
        <is>
          <t>LA</t>
        </is>
      </c>
      <c r="F552" s="130" t="inlineStr">
        <is>
          <t>Electric Utility</t>
        </is>
      </c>
      <c r="G552" s="130" t="inlineStr">
        <is>
          <t>CA</t>
        </is>
      </c>
      <c r="H552" s="130" t="inlineStr">
        <is>
          <t>DFO</t>
        </is>
      </c>
      <c r="I552" s="130" t="inlineStr">
        <is>
          <t>DFO</t>
        </is>
      </c>
      <c r="J552" s="131" t="n">
        <v>429.572</v>
      </c>
      <c r="K552" s="129" t="n">
        <v>2020</v>
      </c>
      <c r="L552" s="120">
        <f>IF(VLOOKUP(H552,'Cross-Page Data'!$D$4:$F$48,3,FALSE)="natural gas",VLOOKUP(G552,'Cross-Page Data'!$I$4:$J$19,2,FALSE),IF(VLOOKUP(H552,'Cross-Page Data'!$D$4:$F$48,3,FALSE)="solar",IF(G552="PV","solar PV","solar thermal"),IF(VLOOKUP(H552,'Cross-Page Data'!$D$4:$F$48,3,FALSE)="wind",VLOOKUP(G552,'Cross-Page Data'!$I$4:$J$19,2,FALSE),IF(VLOOKUP(H552,'Cross-Page Data'!$D$4:$F$48,3,FALSE)="hydro",VLOOKUP(G552,'Cross-Page Data'!$I$4:$J$19,2,FALSE),VLOOKUP(H552,'Cross-Page Data'!$D$4:$F$48,3,FALSE)))))</f>
        <v/>
      </c>
      <c r="M552" s="120">
        <f>IF(AND($P$2=FALSE,OR(F552="Commercial NAICS Cogen",F552="Industrial NAICS Cogen",F552="NAICS-22 Cogen")),FALSE,IF(AND($P$3=FALSE,OR(F552="Commercial NAICS Cogen",F552="Commercial NAICS Non-Cogen",F552="Industrial NAICS Cogen", F552="industrial NAICS non-Cogen")),FALSE, TRUE))</f>
        <v/>
      </c>
    </row>
    <row r="553">
      <c r="A553" s="129" t="n">
        <v>1403</v>
      </c>
      <c r="B553" s="130" t="inlineStr">
        <is>
          <t>Nine Mile Point</t>
        </is>
      </c>
      <c r="C553" s="130" t="inlineStr">
        <is>
          <t>Entergy Louisiana LLC</t>
        </is>
      </c>
      <c r="D553" s="129" t="n">
        <v>11241</v>
      </c>
      <c r="E553" s="130" t="inlineStr">
        <is>
          <t>LA</t>
        </is>
      </c>
      <c r="F553" s="130" t="inlineStr">
        <is>
          <t>Electric Utility</t>
        </is>
      </c>
      <c r="G553" s="130" t="inlineStr">
        <is>
          <t>CA</t>
        </is>
      </c>
      <c r="H553" s="130" t="inlineStr">
        <is>
          <t>NG</t>
        </is>
      </c>
      <c r="I553" s="130" t="inlineStr">
        <is>
          <t>NG</t>
        </is>
      </c>
      <c r="J553" s="131" t="n">
        <v>1734001.4</v>
      </c>
      <c r="K553" s="129" t="n">
        <v>2020</v>
      </c>
      <c r="L553" s="120">
        <f>IF(VLOOKUP(H553,'Cross-Page Data'!$D$4:$F$48,3,FALSE)="natural gas",VLOOKUP(G553,'Cross-Page Data'!$I$4:$J$19,2,FALSE),IF(VLOOKUP(H553,'Cross-Page Data'!$D$4:$F$48,3,FALSE)="solar",IF(G553="PV","solar PV","solar thermal"),IF(VLOOKUP(H553,'Cross-Page Data'!$D$4:$F$48,3,FALSE)="wind",VLOOKUP(G553,'Cross-Page Data'!$I$4:$J$19,2,FALSE),IF(VLOOKUP(H553,'Cross-Page Data'!$D$4:$F$48,3,FALSE)="hydro",VLOOKUP(G553,'Cross-Page Data'!$I$4:$J$19,2,FALSE),VLOOKUP(H553,'Cross-Page Data'!$D$4:$F$48,3,FALSE)))))</f>
        <v/>
      </c>
      <c r="M553" s="120">
        <f>IF(AND($P$2=FALSE,OR(F553="Commercial NAICS Cogen",F553="Industrial NAICS Cogen",F553="NAICS-22 Cogen")),FALSE,IF(AND($P$3=FALSE,OR(F553="Commercial NAICS Cogen",F553="Commercial NAICS Non-Cogen",F553="Industrial NAICS Cogen", F553="industrial NAICS non-Cogen")),FALSE, TRUE))</f>
        <v/>
      </c>
    </row>
    <row r="554">
      <c r="A554" s="129" t="n">
        <v>1403</v>
      </c>
      <c r="B554" s="130" t="inlineStr">
        <is>
          <t>Nine Mile Point</t>
        </is>
      </c>
      <c r="C554" s="130" t="inlineStr">
        <is>
          <t>Entergy Louisiana LLC</t>
        </is>
      </c>
      <c r="D554" s="129" t="n">
        <v>11241</v>
      </c>
      <c r="E554" s="130" t="inlineStr">
        <is>
          <t>LA</t>
        </is>
      </c>
      <c r="F554" s="130" t="inlineStr">
        <is>
          <t>Electric Utility</t>
        </is>
      </c>
      <c r="G554" s="130" t="inlineStr">
        <is>
          <t>CT</t>
        </is>
      </c>
      <c r="H554" s="130" t="inlineStr">
        <is>
          <t>DFO</t>
        </is>
      </c>
      <c r="I554" s="130" t="inlineStr">
        <is>
          <t>DFO</t>
        </is>
      </c>
      <c r="J554" s="131" t="n">
        <v>356.844</v>
      </c>
      <c r="K554" s="129" t="n">
        <v>2020</v>
      </c>
      <c r="L554" s="120">
        <f>IF(VLOOKUP(H554,'Cross-Page Data'!$D$4:$F$48,3,FALSE)="natural gas",VLOOKUP(G554,'Cross-Page Data'!$I$4:$J$19,2,FALSE),IF(VLOOKUP(H554,'Cross-Page Data'!$D$4:$F$48,3,FALSE)="solar",IF(G554="PV","solar PV","solar thermal"),IF(VLOOKUP(H554,'Cross-Page Data'!$D$4:$F$48,3,FALSE)="wind",VLOOKUP(G554,'Cross-Page Data'!$I$4:$J$19,2,FALSE),IF(VLOOKUP(H554,'Cross-Page Data'!$D$4:$F$48,3,FALSE)="hydro",VLOOKUP(G554,'Cross-Page Data'!$I$4:$J$19,2,FALSE),VLOOKUP(H554,'Cross-Page Data'!$D$4:$F$48,3,FALSE)))))</f>
        <v/>
      </c>
      <c r="M554" s="120">
        <f>IF(AND($P$2=FALSE,OR(F554="Commercial NAICS Cogen",F554="Industrial NAICS Cogen",F554="NAICS-22 Cogen")),FALSE,IF(AND($P$3=FALSE,OR(F554="Commercial NAICS Cogen",F554="Commercial NAICS Non-Cogen",F554="Industrial NAICS Cogen", F554="industrial NAICS non-Cogen")),FALSE, TRUE))</f>
        <v/>
      </c>
    </row>
    <row r="555">
      <c r="A555" s="129" t="n">
        <v>1403</v>
      </c>
      <c r="B555" s="130" t="inlineStr">
        <is>
          <t>Nine Mile Point</t>
        </is>
      </c>
      <c r="C555" s="130" t="inlineStr">
        <is>
          <t>Entergy Louisiana LLC</t>
        </is>
      </c>
      <c r="D555" s="129" t="n">
        <v>11241</v>
      </c>
      <c r="E555" s="130" t="inlineStr">
        <is>
          <t>LA</t>
        </is>
      </c>
      <c r="F555" s="130" t="inlineStr">
        <is>
          <t>Electric Utility</t>
        </is>
      </c>
      <c r="G555" s="130" t="inlineStr">
        <is>
          <t>CT</t>
        </is>
      </c>
      <c r="H555" s="130" t="inlineStr">
        <is>
          <t>NG</t>
        </is>
      </c>
      <c r="I555" s="130" t="inlineStr">
        <is>
          <t>NG</t>
        </is>
      </c>
      <c r="J555" s="131" t="n">
        <v>2618784.2</v>
      </c>
      <c r="K555" s="129" t="n">
        <v>2020</v>
      </c>
      <c r="L555" s="120">
        <f>IF(VLOOKUP(H555,'Cross-Page Data'!$D$4:$F$48,3,FALSE)="natural gas",VLOOKUP(G555,'Cross-Page Data'!$I$4:$J$19,2,FALSE),IF(VLOOKUP(H555,'Cross-Page Data'!$D$4:$F$48,3,FALSE)="solar",IF(G555="PV","solar PV","solar thermal"),IF(VLOOKUP(H555,'Cross-Page Data'!$D$4:$F$48,3,FALSE)="wind",VLOOKUP(G555,'Cross-Page Data'!$I$4:$J$19,2,FALSE),IF(VLOOKUP(H555,'Cross-Page Data'!$D$4:$F$48,3,FALSE)="hydro",VLOOKUP(G555,'Cross-Page Data'!$I$4:$J$19,2,FALSE),VLOOKUP(H555,'Cross-Page Data'!$D$4:$F$48,3,FALSE)))))</f>
        <v/>
      </c>
      <c r="M555" s="120">
        <f>IF(AND($P$2=FALSE,OR(F555="Commercial NAICS Cogen",F555="Industrial NAICS Cogen",F555="NAICS-22 Cogen")),FALSE,IF(AND($P$3=FALSE,OR(F555="Commercial NAICS Cogen",F555="Commercial NAICS Non-Cogen",F555="Industrial NAICS Cogen", F555="industrial NAICS non-Cogen")),FALSE, TRUE))</f>
        <v/>
      </c>
    </row>
    <row r="556">
      <c r="A556" s="129" t="n">
        <v>1403</v>
      </c>
      <c r="B556" s="130" t="inlineStr">
        <is>
          <t>Nine Mile Point</t>
        </is>
      </c>
      <c r="C556" s="130" t="inlineStr">
        <is>
          <t>Entergy Louisiana LLC</t>
        </is>
      </c>
      <c r="D556" s="129" t="n">
        <v>11241</v>
      </c>
      <c r="E556" s="130" t="inlineStr">
        <is>
          <t>LA</t>
        </is>
      </c>
      <c r="F556" s="130" t="inlineStr">
        <is>
          <t>Electric Utility</t>
        </is>
      </c>
      <c r="G556" s="130" t="inlineStr">
        <is>
          <t>ST</t>
        </is>
      </c>
      <c r="H556" s="130" t="inlineStr">
        <is>
          <t>DFO</t>
        </is>
      </c>
      <c r="I556" s="130" t="inlineStr">
        <is>
          <t>DFO</t>
        </is>
      </c>
      <c r="J556" s="131" t="n">
        <v>0</v>
      </c>
      <c r="K556" s="129" t="n">
        <v>2020</v>
      </c>
      <c r="L556" s="120">
        <f>IF(VLOOKUP(H556,'Cross-Page Data'!$D$4:$F$48,3,FALSE)="natural gas",VLOOKUP(G556,'Cross-Page Data'!$I$4:$J$19,2,FALSE),IF(VLOOKUP(H556,'Cross-Page Data'!$D$4:$F$48,3,FALSE)="solar",IF(G556="PV","solar PV","solar thermal"),IF(VLOOKUP(H556,'Cross-Page Data'!$D$4:$F$48,3,FALSE)="wind",VLOOKUP(G556,'Cross-Page Data'!$I$4:$J$19,2,FALSE),IF(VLOOKUP(H556,'Cross-Page Data'!$D$4:$F$48,3,FALSE)="hydro",VLOOKUP(G556,'Cross-Page Data'!$I$4:$J$19,2,FALSE),VLOOKUP(H556,'Cross-Page Data'!$D$4:$F$48,3,FALSE)))))</f>
        <v/>
      </c>
      <c r="M556" s="120">
        <f>IF(AND($P$2=FALSE,OR(F556="Commercial NAICS Cogen",F556="Industrial NAICS Cogen",F556="NAICS-22 Cogen")),FALSE,IF(AND($P$3=FALSE,OR(F556="Commercial NAICS Cogen",F556="Commercial NAICS Non-Cogen",F556="Industrial NAICS Cogen", F556="industrial NAICS non-Cogen")),FALSE, TRUE))</f>
        <v/>
      </c>
    </row>
    <row r="557">
      <c r="A557" s="129" t="n">
        <v>1403</v>
      </c>
      <c r="B557" s="130" t="inlineStr">
        <is>
          <t>Nine Mile Point</t>
        </is>
      </c>
      <c r="C557" s="130" t="inlineStr">
        <is>
          <t>Entergy Louisiana LLC</t>
        </is>
      </c>
      <c r="D557" s="129" t="n">
        <v>11241</v>
      </c>
      <c r="E557" s="130" t="inlineStr">
        <is>
          <t>LA</t>
        </is>
      </c>
      <c r="F557" s="130" t="inlineStr">
        <is>
          <t>Electric Utility</t>
        </is>
      </c>
      <c r="G557" s="130" t="inlineStr">
        <is>
          <t>ST</t>
        </is>
      </c>
      <c r="H557" s="130" t="inlineStr">
        <is>
          <t>NG</t>
        </is>
      </c>
      <c r="I557" s="130" t="inlineStr">
        <is>
          <t>NG</t>
        </is>
      </c>
      <c r="J557" s="131" t="n">
        <v>5136820</v>
      </c>
      <c r="K557" s="129" t="n">
        <v>2020</v>
      </c>
      <c r="L557" s="120">
        <f>IF(VLOOKUP(H557,'Cross-Page Data'!$D$4:$F$48,3,FALSE)="natural gas",VLOOKUP(G557,'Cross-Page Data'!$I$4:$J$19,2,FALSE),IF(VLOOKUP(H557,'Cross-Page Data'!$D$4:$F$48,3,FALSE)="solar",IF(G557="PV","solar PV","solar thermal"),IF(VLOOKUP(H557,'Cross-Page Data'!$D$4:$F$48,3,FALSE)="wind",VLOOKUP(G557,'Cross-Page Data'!$I$4:$J$19,2,FALSE),IF(VLOOKUP(H557,'Cross-Page Data'!$D$4:$F$48,3,FALSE)="hydro",VLOOKUP(G557,'Cross-Page Data'!$I$4:$J$19,2,FALSE),VLOOKUP(H557,'Cross-Page Data'!$D$4:$F$48,3,FALSE)))))</f>
        <v/>
      </c>
      <c r="M557" s="120">
        <f>IF(AND($P$2=FALSE,OR(F557="Commercial NAICS Cogen",F557="Industrial NAICS Cogen",F557="NAICS-22 Cogen")),FALSE,IF(AND($P$3=FALSE,OR(F557="Commercial NAICS Cogen",F557="Commercial NAICS Non-Cogen",F557="Industrial NAICS Cogen", F557="industrial NAICS non-Cogen")),FALSE, TRUE))</f>
        <v/>
      </c>
    </row>
    <row r="558">
      <c r="A558" s="129" t="n">
        <v>1507</v>
      </c>
      <c r="B558" s="130" t="inlineStr">
        <is>
          <t>William F Wyman Hybrid</t>
        </is>
      </c>
      <c r="C558" s="130" t="inlineStr">
        <is>
          <t>FPL Energy Wyman LLC</t>
        </is>
      </c>
      <c r="D558" s="129" t="n">
        <v>31719</v>
      </c>
      <c r="E558" s="130" t="inlineStr">
        <is>
          <t>ME</t>
        </is>
      </c>
      <c r="F558" s="130" t="inlineStr">
        <is>
          <t>NAICS-22 Non-Cogen</t>
        </is>
      </c>
      <c r="G558" s="130" t="inlineStr">
        <is>
          <t>BA</t>
        </is>
      </c>
      <c r="H558" s="130" t="inlineStr">
        <is>
          <t>MWH</t>
        </is>
      </c>
      <c r="I558" s="130" t="inlineStr">
        <is>
          <t>OTH</t>
        </is>
      </c>
      <c r="J558" s="131" t="n">
        <v>-2971</v>
      </c>
      <c r="K558" s="129" t="n">
        <v>2020</v>
      </c>
      <c r="L558" s="120">
        <f>IF(VLOOKUP(H558,'Cross-Page Data'!$D$4:$F$48,3,FALSE)="natural gas",VLOOKUP(G558,'Cross-Page Data'!$I$4:$J$19,2,FALSE),IF(VLOOKUP(H558,'Cross-Page Data'!$D$4:$F$48,3,FALSE)="solar",IF(G558="PV","solar PV","solar thermal"),IF(VLOOKUP(H558,'Cross-Page Data'!$D$4:$F$48,3,FALSE)="wind",VLOOKUP(G558,'Cross-Page Data'!$I$4:$J$19,2,FALSE),IF(VLOOKUP(H558,'Cross-Page Data'!$D$4:$F$48,3,FALSE)="hydro",VLOOKUP(G558,'Cross-Page Data'!$I$4:$J$19,2,FALSE),VLOOKUP(H558,'Cross-Page Data'!$D$4:$F$48,3,FALSE)))))</f>
        <v/>
      </c>
      <c r="M558" s="120">
        <f>IF(AND($P$2=FALSE,OR(F558="Commercial NAICS Cogen",F558="Industrial NAICS Cogen",F558="NAICS-22 Cogen")),FALSE,IF(AND($P$3=FALSE,OR(F558="Commercial NAICS Cogen",F558="Commercial NAICS Non-Cogen",F558="Industrial NAICS Cogen", F558="industrial NAICS non-Cogen")),FALSE, TRUE))</f>
        <v/>
      </c>
    </row>
    <row r="559">
      <c r="A559" s="129" t="n">
        <v>1507</v>
      </c>
      <c r="B559" s="130" t="inlineStr">
        <is>
          <t>William F Wyman Hybrid</t>
        </is>
      </c>
      <c r="C559" s="130" t="inlineStr">
        <is>
          <t>FPL Energy Wyman LLC</t>
        </is>
      </c>
      <c r="D559" s="129" t="n">
        <v>31719</v>
      </c>
      <c r="E559" s="130" t="inlineStr">
        <is>
          <t>ME</t>
        </is>
      </c>
      <c r="F559" s="130" t="inlineStr">
        <is>
          <t>NAICS-22 Non-Cogen</t>
        </is>
      </c>
      <c r="G559" s="130" t="inlineStr">
        <is>
          <t>ST</t>
        </is>
      </c>
      <c r="H559" s="130" t="inlineStr">
        <is>
          <t>DFO</t>
        </is>
      </c>
      <c r="I559" s="130" t="inlineStr">
        <is>
          <t>DFO</t>
        </is>
      </c>
      <c r="J559" s="131" t="n">
        <v>91.124</v>
      </c>
      <c r="K559" s="129" t="n">
        <v>2020</v>
      </c>
      <c r="L559" s="120">
        <f>IF(VLOOKUP(H559,'Cross-Page Data'!$D$4:$F$48,3,FALSE)="natural gas",VLOOKUP(G559,'Cross-Page Data'!$I$4:$J$19,2,FALSE),IF(VLOOKUP(H559,'Cross-Page Data'!$D$4:$F$48,3,FALSE)="solar",IF(G559="PV","solar PV","solar thermal"),IF(VLOOKUP(H559,'Cross-Page Data'!$D$4:$F$48,3,FALSE)="wind",VLOOKUP(G559,'Cross-Page Data'!$I$4:$J$19,2,FALSE),IF(VLOOKUP(H559,'Cross-Page Data'!$D$4:$F$48,3,FALSE)="hydro",VLOOKUP(G559,'Cross-Page Data'!$I$4:$J$19,2,FALSE),VLOOKUP(H559,'Cross-Page Data'!$D$4:$F$48,3,FALSE)))))</f>
        <v/>
      </c>
      <c r="M559" s="120">
        <f>IF(AND($P$2=FALSE,OR(F559="Commercial NAICS Cogen",F559="Industrial NAICS Cogen",F559="NAICS-22 Cogen")),FALSE,IF(AND($P$3=FALSE,OR(F559="Commercial NAICS Cogen",F559="Commercial NAICS Non-Cogen",F559="Industrial NAICS Cogen", F559="industrial NAICS non-Cogen")),FALSE, TRUE))</f>
        <v/>
      </c>
    </row>
    <row r="560">
      <c r="A560" s="129" t="n">
        <v>1507</v>
      </c>
      <c r="B560" s="130" t="inlineStr">
        <is>
          <t>William F Wyman Hybrid</t>
        </is>
      </c>
      <c r="C560" s="130" t="inlineStr">
        <is>
          <t>FPL Energy Wyman LLC</t>
        </is>
      </c>
      <c r="D560" s="129" t="n">
        <v>31719</v>
      </c>
      <c r="E560" s="130" t="inlineStr">
        <is>
          <t>ME</t>
        </is>
      </c>
      <c r="F560" s="130" t="inlineStr">
        <is>
          <t>NAICS-22 Non-Cogen</t>
        </is>
      </c>
      <c r="G560" s="130" t="inlineStr">
        <is>
          <t>ST</t>
        </is>
      </c>
      <c r="H560" s="130" t="inlineStr">
        <is>
          <t>RFO</t>
        </is>
      </c>
      <c r="I560" s="130" t="inlineStr">
        <is>
          <t>RFO</t>
        </is>
      </c>
      <c r="J560" s="131" t="n">
        <v>13446.876</v>
      </c>
      <c r="K560" s="129" t="n">
        <v>2020</v>
      </c>
      <c r="L560" s="120">
        <f>IF(VLOOKUP(H560,'Cross-Page Data'!$D$4:$F$48,3,FALSE)="natural gas",VLOOKUP(G560,'Cross-Page Data'!$I$4:$J$19,2,FALSE),IF(VLOOKUP(H560,'Cross-Page Data'!$D$4:$F$48,3,FALSE)="solar",IF(G560="PV","solar PV","solar thermal"),IF(VLOOKUP(H560,'Cross-Page Data'!$D$4:$F$48,3,FALSE)="wind",VLOOKUP(G560,'Cross-Page Data'!$I$4:$J$19,2,FALSE),IF(VLOOKUP(H560,'Cross-Page Data'!$D$4:$F$48,3,FALSE)="hydro",VLOOKUP(G560,'Cross-Page Data'!$I$4:$J$19,2,FALSE),VLOOKUP(H560,'Cross-Page Data'!$D$4:$F$48,3,FALSE)))))</f>
        <v/>
      </c>
      <c r="M560" s="120">
        <f>IF(AND($P$2=FALSE,OR(F560="Commercial NAICS Cogen",F560="Industrial NAICS Cogen",F560="NAICS-22 Cogen")),FALSE,IF(AND($P$3=FALSE,OR(F560="Commercial NAICS Cogen",F560="Commercial NAICS Non-Cogen",F560="Industrial NAICS Cogen", F560="industrial NAICS non-Cogen")),FALSE, TRUE))</f>
        <v/>
      </c>
    </row>
    <row r="561">
      <c r="A561" s="129" t="n">
        <v>1554</v>
      </c>
      <c r="B561" s="130" t="inlineStr">
        <is>
          <t>Herbert A Wagner</t>
        </is>
      </c>
      <c r="C561" s="130" t="inlineStr">
        <is>
          <t>H.A. Wagner LLC</t>
        </is>
      </c>
      <c r="D561" s="129" t="n">
        <v>60422</v>
      </c>
      <c r="E561" s="130" t="inlineStr">
        <is>
          <t>MD</t>
        </is>
      </c>
      <c r="F561" s="130" t="inlineStr">
        <is>
          <t>NAICS-22 Non-Cogen</t>
        </is>
      </c>
      <c r="G561" s="130" t="inlineStr">
        <is>
          <t>GT</t>
        </is>
      </c>
      <c r="H561" s="130" t="inlineStr">
        <is>
          <t>DFO</t>
        </is>
      </c>
      <c r="I561" s="130" t="inlineStr">
        <is>
          <t>DFO</t>
        </is>
      </c>
      <c r="J561" s="131" t="n">
        <v>70</v>
      </c>
      <c r="K561" s="129" t="n">
        <v>2020</v>
      </c>
      <c r="L561" s="120">
        <f>IF(VLOOKUP(H561,'Cross-Page Data'!$D$4:$F$48,3,FALSE)="natural gas",VLOOKUP(G561,'Cross-Page Data'!$I$4:$J$19,2,FALSE),IF(VLOOKUP(H561,'Cross-Page Data'!$D$4:$F$48,3,FALSE)="solar",IF(G561="PV","solar PV","solar thermal"),IF(VLOOKUP(H561,'Cross-Page Data'!$D$4:$F$48,3,FALSE)="wind",VLOOKUP(G561,'Cross-Page Data'!$I$4:$J$19,2,FALSE),IF(VLOOKUP(H561,'Cross-Page Data'!$D$4:$F$48,3,FALSE)="hydro",VLOOKUP(G561,'Cross-Page Data'!$I$4:$J$19,2,FALSE),VLOOKUP(H561,'Cross-Page Data'!$D$4:$F$48,3,FALSE)))))</f>
        <v/>
      </c>
      <c r="M561" s="120">
        <f>IF(AND($P$2=FALSE,OR(F561="Commercial NAICS Cogen",F561="Industrial NAICS Cogen",F561="NAICS-22 Cogen")),FALSE,IF(AND($P$3=FALSE,OR(F561="Commercial NAICS Cogen",F561="Commercial NAICS Non-Cogen",F561="Industrial NAICS Cogen", F561="industrial NAICS non-Cogen")),FALSE, TRUE))</f>
        <v/>
      </c>
    </row>
    <row r="562">
      <c r="A562" s="129" t="n">
        <v>1554</v>
      </c>
      <c r="B562" s="130" t="inlineStr">
        <is>
          <t>Herbert A Wagner</t>
        </is>
      </c>
      <c r="C562" s="130" t="inlineStr">
        <is>
          <t>H.A. Wagner LLC</t>
        </is>
      </c>
      <c r="D562" s="129" t="n">
        <v>60422</v>
      </c>
      <c r="E562" s="130" t="inlineStr">
        <is>
          <t>MD</t>
        </is>
      </c>
      <c r="F562" s="130" t="inlineStr">
        <is>
          <t>NAICS-22 Non-Cogen</t>
        </is>
      </c>
      <c r="G562" s="130" t="inlineStr">
        <is>
          <t>ST</t>
        </is>
      </c>
      <c r="H562" s="130" t="inlineStr">
        <is>
          <t>ANT</t>
        </is>
      </c>
      <c r="I562" s="130" t="inlineStr">
        <is>
          <t>COL</t>
        </is>
      </c>
      <c r="J562" s="131" t="n">
        <v>0</v>
      </c>
      <c r="K562" s="129" t="n">
        <v>2020</v>
      </c>
      <c r="L562" s="120">
        <f>IF(VLOOKUP(H562,'Cross-Page Data'!$D$4:$F$48,3,FALSE)="natural gas",VLOOKUP(G562,'Cross-Page Data'!$I$4:$J$19,2,FALSE),IF(VLOOKUP(H562,'Cross-Page Data'!$D$4:$F$48,3,FALSE)="solar",IF(G562="PV","solar PV","solar thermal"),IF(VLOOKUP(H562,'Cross-Page Data'!$D$4:$F$48,3,FALSE)="wind",VLOOKUP(G562,'Cross-Page Data'!$I$4:$J$19,2,FALSE),IF(VLOOKUP(H562,'Cross-Page Data'!$D$4:$F$48,3,FALSE)="hydro",VLOOKUP(G562,'Cross-Page Data'!$I$4:$J$19,2,FALSE),VLOOKUP(H562,'Cross-Page Data'!$D$4:$F$48,3,FALSE)))))</f>
        <v/>
      </c>
      <c r="M562" s="120">
        <f>IF(AND($P$2=FALSE,OR(F562="Commercial NAICS Cogen",F562="Industrial NAICS Cogen",F562="NAICS-22 Cogen")),FALSE,IF(AND($P$3=FALSE,OR(F562="Commercial NAICS Cogen",F562="Commercial NAICS Non-Cogen",F562="Industrial NAICS Cogen", F562="industrial NAICS non-Cogen")),FALSE, TRUE))</f>
        <v/>
      </c>
    </row>
    <row r="563">
      <c r="A563" s="129" t="n">
        <v>1554</v>
      </c>
      <c r="B563" s="130" t="inlineStr">
        <is>
          <t>Herbert A Wagner</t>
        </is>
      </c>
      <c r="C563" s="130" t="inlineStr">
        <is>
          <t>H.A. Wagner LLC</t>
        </is>
      </c>
      <c r="D563" s="129" t="n">
        <v>60422</v>
      </c>
      <c r="E563" s="130" t="inlineStr">
        <is>
          <t>MD</t>
        </is>
      </c>
      <c r="F563" s="130" t="inlineStr">
        <is>
          <t>NAICS-22 Non-Cogen</t>
        </is>
      </c>
      <c r="G563" s="130" t="inlineStr">
        <is>
          <t>ST</t>
        </is>
      </c>
      <c r="H563" s="130" t="inlineStr">
        <is>
          <t>BIT</t>
        </is>
      </c>
      <c r="I563" s="130" t="inlineStr">
        <is>
          <t>COL</t>
        </is>
      </c>
      <c r="J563" s="131" t="n">
        <v>64924.767</v>
      </c>
      <c r="K563" s="129" t="n">
        <v>2020</v>
      </c>
      <c r="L563" s="120">
        <f>IF(VLOOKUP(H563,'Cross-Page Data'!$D$4:$F$48,3,FALSE)="natural gas",VLOOKUP(G563,'Cross-Page Data'!$I$4:$J$19,2,FALSE),IF(VLOOKUP(H563,'Cross-Page Data'!$D$4:$F$48,3,FALSE)="solar",IF(G563="PV","solar PV","solar thermal"),IF(VLOOKUP(H563,'Cross-Page Data'!$D$4:$F$48,3,FALSE)="wind",VLOOKUP(G563,'Cross-Page Data'!$I$4:$J$19,2,FALSE),IF(VLOOKUP(H563,'Cross-Page Data'!$D$4:$F$48,3,FALSE)="hydro",VLOOKUP(G563,'Cross-Page Data'!$I$4:$J$19,2,FALSE),VLOOKUP(H563,'Cross-Page Data'!$D$4:$F$48,3,FALSE)))))</f>
        <v/>
      </c>
      <c r="M563" s="120">
        <f>IF(AND($P$2=FALSE,OR(F563="Commercial NAICS Cogen",F563="Industrial NAICS Cogen",F563="NAICS-22 Cogen")),FALSE,IF(AND($P$3=FALSE,OR(F563="Commercial NAICS Cogen",F563="Commercial NAICS Non-Cogen",F563="Industrial NAICS Cogen", F563="industrial NAICS non-Cogen")),FALSE, TRUE))</f>
        <v/>
      </c>
    </row>
    <row r="564">
      <c r="A564" s="129" t="n">
        <v>1554</v>
      </c>
      <c r="B564" s="130" t="inlineStr">
        <is>
          <t>Herbert A Wagner</t>
        </is>
      </c>
      <c r="C564" s="130" t="inlineStr">
        <is>
          <t>H.A. Wagner LLC</t>
        </is>
      </c>
      <c r="D564" s="129" t="n">
        <v>60422</v>
      </c>
      <c r="E564" s="130" t="inlineStr">
        <is>
          <t>MD</t>
        </is>
      </c>
      <c r="F564" s="130" t="inlineStr">
        <is>
          <t>NAICS-22 Non-Cogen</t>
        </is>
      </c>
      <c r="G564" s="130" t="inlineStr">
        <is>
          <t>ST</t>
        </is>
      </c>
      <c r="H564" s="130" t="inlineStr">
        <is>
          <t>NG</t>
        </is>
      </c>
      <c r="I564" s="130" t="inlineStr">
        <is>
          <t>NG</t>
        </is>
      </c>
      <c r="J564" s="131" t="n">
        <v>8904.388000000001</v>
      </c>
      <c r="K564" s="129" t="n">
        <v>2020</v>
      </c>
      <c r="L564" s="120">
        <f>IF(VLOOKUP(H564,'Cross-Page Data'!$D$4:$F$48,3,FALSE)="natural gas",VLOOKUP(G564,'Cross-Page Data'!$I$4:$J$19,2,FALSE),IF(VLOOKUP(H564,'Cross-Page Data'!$D$4:$F$48,3,FALSE)="solar",IF(G564="PV","solar PV","solar thermal"),IF(VLOOKUP(H564,'Cross-Page Data'!$D$4:$F$48,3,FALSE)="wind",VLOOKUP(G564,'Cross-Page Data'!$I$4:$J$19,2,FALSE),IF(VLOOKUP(H564,'Cross-Page Data'!$D$4:$F$48,3,FALSE)="hydro",VLOOKUP(G564,'Cross-Page Data'!$I$4:$J$19,2,FALSE),VLOOKUP(H564,'Cross-Page Data'!$D$4:$F$48,3,FALSE)))))</f>
        <v/>
      </c>
      <c r="M564" s="120">
        <f>IF(AND($P$2=FALSE,OR(F564="Commercial NAICS Cogen",F564="Industrial NAICS Cogen",F564="NAICS-22 Cogen")),FALSE,IF(AND($P$3=FALSE,OR(F564="Commercial NAICS Cogen",F564="Commercial NAICS Non-Cogen",F564="Industrial NAICS Cogen", F564="industrial NAICS non-Cogen")),FALSE, TRUE))</f>
        <v/>
      </c>
    </row>
    <row r="565">
      <c r="A565" s="129" t="n">
        <v>1554</v>
      </c>
      <c r="B565" s="130" t="inlineStr">
        <is>
          <t>Herbert A Wagner</t>
        </is>
      </c>
      <c r="C565" s="130" t="inlineStr">
        <is>
          <t>H.A. Wagner LLC</t>
        </is>
      </c>
      <c r="D565" s="129" t="n">
        <v>60422</v>
      </c>
      <c r="E565" s="130" t="inlineStr">
        <is>
          <t>MD</t>
        </is>
      </c>
      <c r="F565" s="130" t="inlineStr">
        <is>
          <t>NAICS-22 Non-Cogen</t>
        </is>
      </c>
      <c r="G565" s="130" t="inlineStr">
        <is>
          <t>ST</t>
        </is>
      </c>
      <c r="H565" s="130" t="inlineStr">
        <is>
          <t>RC</t>
        </is>
      </c>
      <c r="I565" s="130" t="inlineStr">
        <is>
          <t>COL</t>
        </is>
      </c>
      <c r="J565" s="131" t="n">
        <v>0</v>
      </c>
      <c r="K565" s="129" t="n">
        <v>2020</v>
      </c>
      <c r="L565" s="120">
        <f>IF(VLOOKUP(H565,'Cross-Page Data'!$D$4:$F$48,3,FALSE)="natural gas",VLOOKUP(G565,'Cross-Page Data'!$I$4:$J$19,2,FALSE),IF(VLOOKUP(H565,'Cross-Page Data'!$D$4:$F$48,3,FALSE)="solar",IF(G565="PV","solar PV","solar thermal"),IF(VLOOKUP(H565,'Cross-Page Data'!$D$4:$F$48,3,FALSE)="wind",VLOOKUP(G565,'Cross-Page Data'!$I$4:$J$19,2,FALSE),IF(VLOOKUP(H565,'Cross-Page Data'!$D$4:$F$48,3,FALSE)="hydro",VLOOKUP(G565,'Cross-Page Data'!$I$4:$J$19,2,FALSE),VLOOKUP(H565,'Cross-Page Data'!$D$4:$F$48,3,FALSE)))))</f>
        <v/>
      </c>
      <c r="M565" s="120">
        <f>IF(AND($P$2=FALSE,OR(F565="Commercial NAICS Cogen",F565="Industrial NAICS Cogen",F565="NAICS-22 Cogen")),FALSE,IF(AND($P$3=FALSE,OR(F565="Commercial NAICS Cogen",F565="Commercial NAICS Non-Cogen",F565="Industrial NAICS Cogen", F565="industrial NAICS non-Cogen")),FALSE, TRUE))</f>
        <v/>
      </c>
    </row>
    <row r="566">
      <c r="A566" s="129" t="n">
        <v>1554</v>
      </c>
      <c r="B566" s="130" t="inlineStr">
        <is>
          <t>Herbert A Wagner</t>
        </is>
      </c>
      <c r="C566" s="130" t="inlineStr">
        <is>
          <t>H.A. Wagner LLC</t>
        </is>
      </c>
      <c r="D566" s="129" t="n">
        <v>60422</v>
      </c>
      <c r="E566" s="130" t="inlineStr">
        <is>
          <t>MD</t>
        </is>
      </c>
      <c r="F566" s="130" t="inlineStr">
        <is>
          <t>NAICS-22 Non-Cogen</t>
        </is>
      </c>
      <c r="G566" s="130" t="inlineStr">
        <is>
          <t>ST</t>
        </is>
      </c>
      <c r="H566" s="130" t="inlineStr">
        <is>
          <t>RFO</t>
        </is>
      </c>
      <c r="I566" s="130" t="inlineStr">
        <is>
          <t>RFO</t>
        </is>
      </c>
      <c r="J566" s="131" t="n">
        <v>6606.845</v>
      </c>
      <c r="K566" s="129" t="n">
        <v>2020</v>
      </c>
      <c r="L566" s="120">
        <f>IF(VLOOKUP(H566,'Cross-Page Data'!$D$4:$F$48,3,FALSE)="natural gas",VLOOKUP(G566,'Cross-Page Data'!$I$4:$J$19,2,FALSE),IF(VLOOKUP(H566,'Cross-Page Data'!$D$4:$F$48,3,FALSE)="solar",IF(G566="PV","solar PV","solar thermal"),IF(VLOOKUP(H566,'Cross-Page Data'!$D$4:$F$48,3,FALSE)="wind",VLOOKUP(G566,'Cross-Page Data'!$I$4:$J$19,2,FALSE),IF(VLOOKUP(H566,'Cross-Page Data'!$D$4:$F$48,3,FALSE)="hydro",VLOOKUP(G566,'Cross-Page Data'!$I$4:$J$19,2,FALSE),VLOOKUP(H566,'Cross-Page Data'!$D$4:$F$48,3,FALSE)))))</f>
        <v/>
      </c>
      <c r="M566" s="120">
        <f>IF(AND($P$2=FALSE,OR(F566="Commercial NAICS Cogen",F566="Industrial NAICS Cogen",F566="NAICS-22 Cogen")),FALSE,IF(AND($P$3=FALSE,OR(F566="Commercial NAICS Cogen",F566="Commercial NAICS Non-Cogen",F566="Industrial NAICS Cogen", F566="industrial NAICS non-Cogen")),FALSE, TRUE))</f>
        <v/>
      </c>
    </row>
    <row r="567">
      <c r="A567" s="129" t="n">
        <v>1556</v>
      </c>
      <c r="B567" s="130" t="inlineStr">
        <is>
          <t>Perryman</t>
        </is>
      </c>
      <c r="C567" s="130" t="inlineStr">
        <is>
          <t>Constellation Power Source Gen</t>
        </is>
      </c>
      <c r="D567" s="129" t="n">
        <v>4161</v>
      </c>
      <c r="E567" s="130" t="inlineStr">
        <is>
          <t>MD</t>
        </is>
      </c>
      <c r="F567" s="130" t="inlineStr">
        <is>
          <t>NAICS-22 Non-Cogen</t>
        </is>
      </c>
      <c r="G567" s="130" t="inlineStr">
        <is>
          <t>GT</t>
        </is>
      </c>
      <c r="H567" s="130" t="inlineStr">
        <is>
          <t>DFO</t>
        </is>
      </c>
      <c r="I567" s="130" t="inlineStr">
        <is>
          <t>DFO</t>
        </is>
      </c>
      <c r="J567" s="131" t="n">
        <v>24401.918</v>
      </c>
      <c r="K567" s="129" t="n">
        <v>2020</v>
      </c>
      <c r="L567" s="120">
        <f>IF(VLOOKUP(H567,'Cross-Page Data'!$D$4:$F$48,3,FALSE)="natural gas",VLOOKUP(G567,'Cross-Page Data'!$I$4:$J$19,2,FALSE),IF(VLOOKUP(H567,'Cross-Page Data'!$D$4:$F$48,3,FALSE)="solar",IF(G567="PV","solar PV","solar thermal"),IF(VLOOKUP(H567,'Cross-Page Data'!$D$4:$F$48,3,FALSE)="wind",VLOOKUP(G567,'Cross-Page Data'!$I$4:$J$19,2,FALSE),IF(VLOOKUP(H567,'Cross-Page Data'!$D$4:$F$48,3,FALSE)="hydro",VLOOKUP(G567,'Cross-Page Data'!$I$4:$J$19,2,FALSE),VLOOKUP(H567,'Cross-Page Data'!$D$4:$F$48,3,FALSE)))))</f>
        <v/>
      </c>
      <c r="M567" s="120">
        <f>IF(AND($P$2=FALSE,OR(F567="Commercial NAICS Cogen",F567="Industrial NAICS Cogen",F567="NAICS-22 Cogen")),FALSE,IF(AND($P$3=FALSE,OR(F567="Commercial NAICS Cogen",F567="Commercial NAICS Non-Cogen",F567="Industrial NAICS Cogen", F567="industrial NAICS non-Cogen")),FALSE, TRUE))</f>
        <v/>
      </c>
    </row>
    <row r="568">
      <c r="A568" s="129" t="n">
        <v>1556</v>
      </c>
      <c r="B568" s="130" t="inlineStr">
        <is>
          <t>Perryman</t>
        </is>
      </c>
      <c r="C568" s="130" t="inlineStr">
        <is>
          <t>Constellation Power Source Gen</t>
        </is>
      </c>
      <c r="D568" s="129" t="n">
        <v>4161</v>
      </c>
      <c r="E568" s="130" t="inlineStr">
        <is>
          <t>MD</t>
        </is>
      </c>
      <c r="F568" s="130" t="inlineStr">
        <is>
          <t>NAICS-22 Non-Cogen</t>
        </is>
      </c>
      <c r="G568" s="130" t="inlineStr">
        <is>
          <t>GT</t>
        </is>
      </c>
      <c r="H568" s="130" t="inlineStr">
        <is>
          <t>NG</t>
        </is>
      </c>
      <c r="I568" s="130" t="inlineStr">
        <is>
          <t>NG</t>
        </is>
      </c>
      <c r="J568" s="131" t="n">
        <v>169145.08</v>
      </c>
      <c r="K568" s="129" t="n">
        <v>2020</v>
      </c>
      <c r="L568" s="120">
        <f>IF(VLOOKUP(H568,'Cross-Page Data'!$D$4:$F$48,3,FALSE)="natural gas",VLOOKUP(G568,'Cross-Page Data'!$I$4:$J$19,2,FALSE),IF(VLOOKUP(H568,'Cross-Page Data'!$D$4:$F$48,3,FALSE)="solar",IF(G568="PV","solar PV","solar thermal"),IF(VLOOKUP(H568,'Cross-Page Data'!$D$4:$F$48,3,FALSE)="wind",VLOOKUP(G568,'Cross-Page Data'!$I$4:$J$19,2,FALSE),IF(VLOOKUP(H568,'Cross-Page Data'!$D$4:$F$48,3,FALSE)="hydro",VLOOKUP(G568,'Cross-Page Data'!$I$4:$J$19,2,FALSE),VLOOKUP(H568,'Cross-Page Data'!$D$4:$F$48,3,FALSE)))))</f>
        <v/>
      </c>
      <c r="M568" s="120">
        <f>IF(AND($P$2=FALSE,OR(F568="Commercial NAICS Cogen",F568="Industrial NAICS Cogen",F568="NAICS-22 Cogen")),FALSE,IF(AND($P$3=FALSE,OR(F568="Commercial NAICS Cogen",F568="Commercial NAICS Non-Cogen",F568="Industrial NAICS Cogen", F568="industrial NAICS non-Cogen")),FALSE, TRUE))</f>
        <v/>
      </c>
    </row>
    <row r="569">
      <c r="A569" s="129" t="n">
        <v>1571</v>
      </c>
      <c r="B569" s="130" t="inlineStr">
        <is>
          <t>Chalk Point LLC</t>
        </is>
      </c>
      <c r="C569" s="130" t="inlineStr">
        <is>
          <t>Chalk Point Steam, LLC</t>
        </is>
      </c>
      <c r="D569" s="129" t="n">
        <v>12628</v>
      </c>
      <c r="E569" s="130" t="inlineStr">
        <is>
          <t>MD</t>
        </is>
      </c>
      <c r="F569" s="130" t="inlineStr">
        <is>
          <t>NAICS-22 Non-Cogen</t>
        </is>
      </c>
      <c r="G569" s="130" t="inlineStr">
        <is>
          <t>GT</t>
        </is>
      </c>
      <c r="H569" s="130" t="inlineStr">
        <is>
          <t>DFO</t>
        </is>
      </c>
      <c r="I569" s="130" t="inlineStr">
        <is>
          <t>DFO</t>
        </is>
      </c>
      <c r="J569" s="131" t="n">
        <v>2299.116</v>
      </c>
      <c r="K569" s="129" t="n">
        <v>2020</v>
      </c>
      <c r="L569" s="120">
        <f>IF(VLOOKUP(H569,'Cross-Page Data'!$D$4:$F$48,3,FALSE)="natural gas",VLOOKUP(G569,'Cross-Page Data'!$I$4:$J$19,2,FALSE),IF(VLOOKUP(H569,'Cross-Page Data'!$D$4:$F$48,3,FALSE)="solar",IF(G569="PV","solar PV","solar thermal"),IF(VLOOKUP(H569,'Cross-Page Data'!$D$4:$F$48,3,FALSE)="wind",VLOOKUP(G569,'Cross-Page Data'!$I$4:$J$19,2,FALSE),IF(VLOOKUP(H569,'Cross-Page Data'!$D$4:$F$48,3,FALSE)="hydro",VLOOKUP(G569,'Cross-Page Data'!$I$4:$J$19,2,FALSE),VLOOKUP(H569,'Cross-Page Data'!$D$4:$F$48,3,FALSE)))))</f>
        <v/>
      </c>
      <c r="M569" s="120">
        <f>IF(AND($P$2=FALSE,OR(F569="Commercial NAICS Cogen",F569="Industrial NAICS Cogen",F569="NAICS-22 Cogen")),FALSE,IF(AND($P$3=FALSE,OR(F569="Commercial NAICS Cogen",F569="Commercial NAICS Non-Cogen",F569="Industrial NAICS Cogen", F569="industrial NAICS non-Cogen")),FALSE, TRUE))</f>
        <v/>
      </c>
    </row>
    <row r="570">
      <c r="A570" s="129" t="n">
        <v>1571</v>
      </c>
      <c r="B570" s="130" t="inlineStr">
        <is>
          <t>Chalk Point LLC</t>
        </is>
      </c>
      <c r="C570" s="130" t="inlineStr">
        <is>
          <t>Chalk Point Steam, LLC</t>
        </is>
      </c>
      <c r="D570" s="129" t="n">
        <v>12628</v>
      </c>
      <c r="E570" s="130" t="inlineStr">
        <is>
          <t>MD</t>
        </is>
      </c>
      <c r="F570" s="130" t="inlineStr">
        <is>
          <t>NAICS-22 Non-Cogen</t>
        </is>
      </c>
      <c r="G570" s="130" t="inlineStr">
        <is>
          <t>GT</t>
        </is>
      </c>
      <c r="H570" s="130" t="inlineStr">
        <is>
          <t>NG</t>
        </is>
      </c>
      <c r="I570" s="130" t="inlineStr">
        <is>
          <t>NG</t>
        </is>
      </c>
      <c r="J570" s="131" t="n">
        <v>4872.884</v>
      </c>
      <c r="K570" s="129" t="n">
        <v>2020</v>
      </c>
      <c r="L570" s="120">
        <f>IF(VLOOKUP(H570,'Cross-Page Data'!$D$4:$F$48,3,FALSE)="natural gas",VLOOKUP(G570,'Cross-Page Data'!$I$4:$J$19,2,FALSE),IF(VLOOKUP(H570,'Cross-Page Data'!$D$4:$F$48,3,FALSE)="solar",IF(G570="PV","solar PV","solar thermal"),IF(VLOOKUP(H570,'Cross-Page Data'!$D$4:$F$48,3,FALSE)="wind",VLOOKUP(G570,'Cross-Page Data'!$I$4:$J$19,2,FALSE),IF(VLOOKUP(H570,'Cross-Page Data'!$D$4:$F$48,3,FALSE)="hydro",VLOOKUP(G570,'Cross-Page Data'!$I$4:$J$19,2,FALSE),VLOOKUP(H570,'Cross-Page Data'!$D$4:$F$48,3,FALSE)))))</f>
        <v/>
      </c>
      <c r="M570" s="120">
        <f>IF(AND($P$2=FALSE,OR(F570="Commercial NAICS Cogen",F570="Industrial NAICS Cogen",F570="NAICS-22 Cogen")),FALSE,IF(AND($P$3=FALSE,OR(F570="Commercial NAICS Cogen",F570="Commercial NAICS Non-Cogen",F570="Industrial NAICS Cogen", F570="industrial NAICS non-Cogen")),FALSE, TRUE))</f>
        <v/>
      </c>
    </row>
    <row r="571">
      <c r="A571" s="129" t="n">
        <v>1571</v>
      </c>
      <c r="B571" s="130" t="inlineStr">
        <is>
          <t>Chalk Point LLC</t>
        </is>
      </c>
      <c r="C571" s="130" t="inlineStr">
        <is>
          <t>Chalk Point Steam, LLC</t>
        </is>
      </c>
      <c r="D571" s="129" t="n">
        <v>12628</v>
      </c>
      <c r="E571" s="130" t="inlineStr">
        <is>
          <t>MD</t>
        </is>
      </c>
      <c r="F571" s="130" t="inlineStr">
        <is>
          <t>NAICS-22 Non-Cogen</t>
        </is>
      </c>
      <c r="G571" s="130" t="inlineStr">
        <is>
          <t>ST</t>
        </is>
      </c>
      <c r="H571" s="130" t="inlineStr">
        <is>
          <t>BIT</t>
        </is>
      </c>
      <c r="I571" s="130" t="inlineStr">
        <is>
          <t>COL</t>
        </is>
      </c>
      <c r="J571" s="131" t="n">
        <v>149882.79</v>
      </c>
      <c r="K571" s="129" t="n">
        <v>2020</v>
      </c>
      <c r="L571" s="120">
        <f>IF(VLOOKUP(H571,'Cross-Page Data'!$D$4:$F$48,3,FALSE)="natural gas",VLOOKUP(G571,'Cross-Page Data'!$I$4:$J$19,2,FALSE),IF(VLOOKUP(H571,'Cross-Page Data'!$D$4:$F$48,3,FALSE)="solar",IF(G571="PV","solar PV","solar thermal"),IF(VLOOKUP(H571,'Cross-Page Data'!$D$4:$F$48,3,FALSE)="wind",VLOOKUP(G571,'Cross-Page Data'!$I$4:$J$19,2,FALSE),IF(VLOOKUP(H571,'Cross-Page Data'!$D$4:$F$48,3,FALSE)="hydro",VLOOKUP(G571,'Cross-Page Data'!$I$4:$J$19,2,FALSE),VLOOKUP(H571,'Cross-Page Data'!$D$4:$F$48,3,FALSE)))))</f>
        <v/>
      </c>
      <c r="M571" s="120">
        <f>IF(AND($P$2=FALSE,OR(F571="Commercial NAICS Cogen",F571="Industrial NAICS Cogen",F571="NAICS-22 Cogen")),FALSE,IF(AND($P$3=FALSE,OR(F571="Commercial NAICS Cogen",F571="Commercial NAICS Non-Cogen",F571="Industrial NAICS Cogen", F571="industrial NAICS non-Cogen")),FALSE, TRUE))</f>
        <v/>
      </c>
    </row>
    <row r="572">
      <c r="A572" s="129" t="n">
        <v>1571</v>
      </c>
      <c r="B572" s="130" t="inlineStr">
        <is>
          <t>Chalk Point LLC</t>
        </is>
      </c>
      <c r="C572" s="130" t="inlineStr">
        <is>
          <t>Chalk Point Steam, LLC</t>
        </is>
      </c>
      <c r="D572" s="129" t="n">
        <v>12628</v>
      </c>
      <c r="E572" s="130" t="inlineStr">
        <is>
          <t>MD</t>
        </is>
      </c>
      <c r="F572" s="130" t="inlineStr">
        <is>
          <t>NAICS-22 Non-Cogen</t>
        </is>
      </c>
      <c r="G572" s="130" t="inlineStr">
        <is>
          <t>ST</t>
        </is>
      </c>
      <c r="H572" s="130" t="inlineStr">
        <is>
          <t>DFO</t>
        </is>
      </c>
      <c r="I572" s="130" t="inlineStr">
        <is>
          <t>DFO</t>
        </is>
      </c>
      <c r="J572" s="131" t="n">
        <v>2136.995</v>
      </c>
      <c r="K572" s="129" t="n">
        <v>2020</v>
      </c>
      <c r="L572" s="120">
        <f>IF(VLOOKUP(H572,'Cross-Page Data'!$D$4:$F$48,3,FALSE)="natural gas",VLOOKUP(G572,'Cross-Page Data'!$I$4:$J$19,2,FALSE),IF(VLOOKUP(H572,'Cross-Page Data'!$D$4:$F$48,3,FALSE)="solar",IF(G572="PV","solar PV","solar thermal"),IF(VLOOKUP(H572,'Cross-Page Data'!$D$4:$F$48,3,FALSE)="wind",VLOOKUP(G572,'Cross-Page Data'!$I$4:$J$19,2,FALSE),IF(VLOOKUP(H572,'Cross-Page Data'!$D$4:$F$48,3,FALSE)="hydro",VLOOKUP(G572,'Cross-Page Data'!$I$4:$J$19,2,FALSE),VLOOKUP(H572,'Cross-Page Data'!$D$4:$F$48,3,FALSE)))))</f>
        <v/>
      </c>
      <c r="M572" s="120">
        <f>IF(AND($P$2=FALSE,OR(F572="Commercial NAICS Cogen",F572="Industrial NAICS Cogen",F572="NAICS-22 Cogen")),FALSE,IF(AND($P$3=FALSE,OR(F572="Commercial NAICS Cogen",F572="Commercial NAICS Non-Cogen",F572="Industrial NAICS Cogen", F572="industrial NAICS non-Cogen")),FALSE, TRUE))</f>
        <v/>
      </c>
    </row>
    <row r="573">
      <c r="A573" s="129" t="n">
        <v>1571</v>
      </c>
      <c r="B573" s="130" t="inlineStr">
        <is>
          <t>Chalk Point LLC</t>
        </is>
      </c>
      <c r="C573" s="130" t="inlineStr">
        <is>
          <t>Chalk Point Steam, LLC</t>
        </is>
      </c>
      <c r="D573" s="129" t="n">
        <v>12628</v>
      </c>
      <c r="E573" s="130" t="inlineStr">
        <is>
          <t>MD</t>
        </is>
      </c>
      <c r="F573" s="130" t="inlineStr">
        <is>
          <t>NAICS-22 Non-Cogen</t>
        </is>
      </c>
      <c r="G573" s="130" t="inlineStr">
        <is>
          <t>ST</t>
        </is>
      </c>
      <c r="H573" s="130" t="inlineStr">
        <is>
          <t>NG</t>
        </is>
      </c>
      <c r="I573" s="130" t="inlineStr">
        <is>
          <t>NG</t>
        </is>
      </c>
      <c r="J573" s="131" t="n">
        <v>206512.21</v>
      </c>
      <c r="K573" s="129" t="n">
        <v>2020</v>
      </c>
      <c r="L573" s="120">
        <f>IF(VLOOKUP(H573,'Cross-Page Data'!$D$4:$F$48,3,FALSE)="natural gas",VLOOKUP(G573,'Cross-Page Data'!$I$4:$J$19,2,FALSE),IF(VLOOKUP(H573,'Cross-Page Data'!$D$4:$F$48,3,FALSE)="solar",IF(G573="PV","solar PV","solar thermal"),IF(VLOOKUP(H573,'Cross-Page Data'!$D$4:$F$48,3,FALSE)="wind",VLOOKUP(G573,'Cross-Page Data'!$I$4:$J$19,2,FALSE),IF(VLOOKUP(H573,'Cross-Page Data'!$D$4:$F$48,3,FALSE)="hydro",VLOOKUP(G573,'Cross-Page Data'!$I$4:$J$19,2,FALSE),VLOOKUP(H573,'Cross-Page Data'!$D$4:$F$48,3,FALSE)))))</f>
        <v/>
      </c>
      <c r="M573" s="120">
        <f>IF(AND($P$2=FALSE,OR(F573="Commercial NAICS Cogen",F573="Industrial NAICS Cogen",F573="NAICS-22 Cogen")),FALSE,IF(AND($P$3=FALSE,OR(F573="Commercial NAICS Cogen",F573="Commercial NAICS Non-Cogen",F573="Industrial NAICS Cogen", F573="industrial NAICS non-Cogen")),FALSE, TRUE))</f>
        <v/>
      </c>
    </row>
    <row r="574">
      <c r="A574" s="129" t="n">
        <v>1571</v>
      </c>
      <c r="B574" s="130" t="inlineStr">
        <is>
          <t>Chalk Point LLC</t>
        </is>
      </c>
      <c r="C574" s="130" t="inlineStr">
        <is>
          <t>Chalk Point Steam, LLC</t>
        </is>
      </c>
      <c r="D574" s="129" t="n">
        <v>12628</v>
      </c>
      <c r="E574" s="130" t="inlineStr">
        <is>
          <t>MD</t>
        </is>
      </c>
      <c r="F574" s="130" t="inlineStr">
        <is>
          <t>NAICS-22 Non-Cogen</t>
        </is>
      </c>
      <c r="G574" s="130" t="inlineStr">
        <is>
          <t>ST</t>
        </is>
      </c>
      <c r="H574" s="130" t="inlineStr">
        <is>
          <t>RFO</t>
        </is>
      </c>
      <c r="I574" s="130" t="inlineStr">
        <is>
          <t>RFO</t>
        </is>
      </c>
      <c r="J574" s="131" t="n">
        <v>0</v>
      </c>
      <c r="K574" s="129" t="n">
        <v>2020</v>
      </c>
      <c r="L574" s="120">
        <f>IF(VLOOKUP(H574,'Cross-Page Data'!$D$4:$F$48,3,FALSE)="natural gas",VLOOKUP(G574,'Cross-Page Data'!$I$4:$J$19,2,FALSE),IF(VLOOKUP(H574,'Cross-Page Data'!$D$4:$F$48,3,FALSE)="solar",IF(G574="PV","solar PV","solar thermal"),IF(VLOOKUP(H574,'Cross-Page Data'!$D$4:$F$48,3,FALSE)="wind",VLOOKUP(G574,'Cross-Page Data'!$I$4:$J$19,2,FALSE),IF(VLOOKUP(H574,'Cross-Page Data'!$D$4:$F$48,3,FALSE)="hydro",VLOOKUP(G574,'Cross-Page Data'!$I$4:$J$19,2,FALSE),VLOOKUP(H574,'Cross-Page Data'!$D$4:$F$48,3,FALSE)))))</f>
        <v/>
      </c>
      <c r="M574" s="120">
        <f>IF(AND($P$2=FALSE,OR(F574="Commercial NAICS Cogen",F574="Industrial NAICS Cogen",F574="NAICS-22 Cogen")),FALSE,IF(AND($P$3=FALSE,OR(F574="Commercial NAICS Cogen",F574="Commercial NAICS Non-Cogen",F574="Industrial NAICS Cogen", F574="industrial NAICS non-Cogen")),FALSE, TRUE))</f>
        <v/>
      </c>
    </row>
    <row r="575">
      <c r="A575" s="129" t="n">
        <v>1572</v>
      </c>
      <c r="B575" s="130" t="inlineStr">
        <is>
          <t>Dickerson</t>
        </is>
      </c>
      <c r="C575" s="130" t="inlineStr">
        <is>
          <t>Lanyard Power Holdings, LLC</t>
        </is>
      </c>
      <c r="D575" s="129" t="n">
        <v>12653</v>
      </c>
      <c r="E575" s="130" t="inlineStr">
        <is>
          <t>MD</t>
        </is>
      </c>
      <c r="F575" s="130" t="inlineStr">
        <is>
          <t>NAICS-22 Non-Cogen</t>
        </is>
      </c>
      <c r="G575" s="130" t="inlineStr">
        <is>
          <t>GT</t>
        </is>
      </c>
      <c r="H575" s="130" t="inlineStr">
        <is>
          <t>BIT</t>
        </is>
      </c>
      <c r="I575" s="130" t="inlineStr">
        <is>
          <t>COL</t>
        </is>
      </c>
      <c r="J575" s="131" t="n">
        <v>0</v>
      </c>
      <c r="K575" s="129" t="n">
        <v>2020</v>
      </c>
      <c r="L575" s="120">
        <f>IF(VLOOKUP(H575,'Cross-Page Data'!$D$4:$F$48,3,FALSE)="natural gas",VLOOKUP(G575,'Cross-Page Data'!$I$4:$J$19,2,FALSE),IF(VLOOKUP(H575,'Cross-Page Data'!$D$4:$F$48,3,FALSE)="solar",IF(G575="PV","solar PV","solar thermal"),IF(VLOOKUP(H575,'Cross-Page Data'!$D$4:$F$48,3,FALSE)="wind",VLOOKUP(G575,'Cross-Page Data'!$I$4:$J$19,2,FALSE),IF(VLOOKUP(H575,'Cross-Page Data'!$D$4:$F$48,3,FALSE)="hydro",VLOOKUP(G575,'Cross-Page Data'!$I$4:$J$19,2,FALSE),VLOOKUP(H575,'Cross-Page Data'!$D$4:$F$48,3,FALSE)))))</f>
        <v/>
      </c>
      <c r="M575" s="120">
        <f>IF(AND($P$2=FALSE,OR(F575="Commercial NAICS Cogen",F575="Industrial NAICS Cogen",F575="NAICS-22 Cogen")),FALSE,IF(AND($P$3=FALSE,OR(F575="Commercial NAICS Cogen",F575="Commercial NAICS Non-Cogen",F575="Industrial NAICS Cogen", F575="industrial NAICS non-Cogen")),FALSE, TRUE))</f>
        <v/>
      </c>
    </row>
    <row r="576">
      <c r="A576" s="129" t="n">
        <v>1572</v>
      </c>
      <c r="B576" s="130" t="inlineStr">
        <is>
          <t>Dickerson</t>
        </is>
      </c>
      <c r="C576" s="130" t="inlineStr">
        <is>
          <t>Lanyard Power Holdings, LLC</t>
        </is>
      </c>
      <c r="D576" s="129" t="n">
        <v>12653</v>
      </c>
      <c r="E576" s="130" t="inlineStr">
        <is>
          <t>MD</t>
        </is>
      </c>
      <c r="F576" s="130" t="inlineStr">
        <is>
          <t>NAICS-22 Non-Cogen</t>
        </is>
      </c>
      <c r="G576" s="130" t="inlineStr">
        <is>
          <t>GT</t>
        </is>
      </c>
      <c r="H576" s="130" t="inlineStr">
        <is>
          <t>DFO</t>
        </is>
      </c>
      <c r="I576" s="130" t="inlineStr">
        <is>
          <t>DFO</t>
        </is>
      </c>
      <c r="J576" s="131" t="n">
        <v>1469.199</v>
      </c>
      <c r="K576" s="129" t="n">
        <v>2020</v>
      </c>
      <c r="L576" s="120">
        <f>IF(VLOOKUP(H576,'Cross-Page Data'!$D$4:$F$48,3,FALSE)="natural gas",VLOOKUP(G576,'Cross-Page Data'!$I$4:$J$19,2,FALSE),IF(VLOOKUP(H576,'Cross-Page Data'!$D$4:$F$48,3,FALSE)="solar",IF(G576="PV","solar PV","solar thermal"),IF(VLOOKUP(H576,'Cross-Page Data'!$D$4:$F$48,3,FALSE)="wind",VLOOKUP(G576,'Cross-Page Data'!$I$4:$J$19,2,FALSE),IF(VLOOKUP(H576,'Cross-Page Data'!$D$4:$F$48,3,FALSE)="hydro",VLOOKUP(G576,'Cross-Page Data'!$I$4:$J$19,2,FALSE),VLOOKUP(H576,'Cross-Page Data'!$D$4:$F$48,3,FALSE)))))</f>
        <v/>
      </c>
      <c r="M576" s="120">
        <f>IF(AND($P$2=FALSE,OR(F576="Commercial NAICS Cogen",F576="Industrial NAICS Cogen",F576="NAICS-22 Cogen")),FALSE,IF(AND($P$3=FALSE,OR(F576="Commercial NAICS Cogen",F576="Commercial NAICS Non-Cogen",F576="Industrial NAICS Cogen", F576="industrial NAICS non-Cogen")),FALSE, TRUE))</f>
        <v/>
      </c>
    </row>
    <row r="577">
      <c r="A577" s="129" t="n">
        <v>1572</v>
      </c>
      <c r="B577" s="130" t="inlineStr">
        <is>
          <t>Dickerson</t>
        </is>
      </c>
      <c r="C577" s="130" t="inlineStr">
        <is>
          <t>Lanyard Power Holdings, LLC</t>
        </is>
      </c>
      <c r="D577" s="129" t="n">
        <v>12653</v>
      </c>
      <c r="E577" s="130" t="inlineStr">
        <is>
          <t>MD</t>
        </is>
      </c>
      <c r="F577" s="130" t="inlineStr">
        <is>
          <t>NAICS-22 Non-Cogen</t>
        </is>
      </c>
      <c r="G577" s="130" t="inlineStr">
        <is>
          <t>GT</t>
        </is>
      </c>
      <c r="H577" s="130" t="inlineStr">
        <is>
          <t>NG</t>
        </is>
      </c>
      <c r="I577" s="130" t="inlineStr">
        <is>
          <t>NG</t>
        </is>
      </c>
      <c r="J577" s="131" t="n">
        <v>36869.801</v>
      </c>
      <c r="K577" s="129" t="n">
        <v>2020</v>
      </c>
      <c r="L577" s="120">
        <f>IF(VLOOKUP(H577,'Cross-Page Data'!$D$4:$F$48,3,FALSE)="natural gas",VLOOKUP(G577,'Cross-Page Data'!$I$4:$J$19,2,FALSE),IF(VLOOKUP(H577,'Cross-Page Data'!$D$4:$F$48,3,FALSE)="solar",IF(G577="PV","solar PV","solar thermal"),IF(VLOOKUP(H577,'Cross-Page Data'!$D$4:$F$48,3,FALSE)="wind",VLOOKUP(G577,'Cross-Page Data'!$I$4:$J$19,2,FALSE),IF(VLOOKUP(H577,'Cross-Page Data'!$D$4:$F$48,3,FALSE)="hydro",VLOOKUP(G577,'Cross-Page Data'!$I$4:$J$19,2,FALSE),VLOOKUP(H577,'Cross-Page Data'!$D$4:$F$48,3,FALSE)))))</f>
        <v/>
      </c>
      <c r="M577" s="120">
        <f>IF(AND($P$2=FALSE,OR(F577="Commercial NAICS Cogen",F577="Industrial NAICS Cogen",F577="NAICS-22 Cogen")),FALSE,IF(AND($P$3=FALSE,OR(F577="Commercial NAICS Cogen",F577="Commercial NAICS Non-Cogen",F577="Industrial NAICS Cogen", F577="industrial NAICS non-Cogen")),FALSE, TRUE))</f>
        <v/>
      </c>
    </row>
    <row r="578">
      <c r="A578" s="129" t="n">
        <v>1572</v>
      </c>
      <c r="B578" s="130" t="inlineStr">
        <is>
          <t>Dickerson</t>
        </is>
      </c>
      <c r="C578" s="130" t="inlineStr">
        <is>
          <t>Lanyard Power Holdings, LLC</t>
        </is>
      </c>
      <c r="D578" s="129" t="n">
        <v>12653</v>
      </c>
      <c r="E578" s="130" t="inlineStr">
        <is>
          <t>MD</t>
        </is>
      </c>
      <c r="F578" s="130" t="inlineStr">
        <is>
          <t>NAICS-22 Non-Cogen</t>
        </is>
      </c>
      <c r="G578" s="130" t="inlineStr">
        <is>
          <t>ST</t>
        </is>
      </c>
      <c r="H578" s="130" t="inlineStr">
        <is>
          <t>BIT</t>
        </is>
      </c>
      <c r="I578" s="130" t="inlineStr">
        <is>
          <t>COL</t>
        </is>
      </c>
      <c r="J578" s="131" t="n">
        <v>178956.45</v>
      </c>
      <c r="K578" s="129" t="n">
        <v>2020</v>
      </c>
      <c r="L578" s="120">
        <f>IF(VLOOKUP(H578,'Cross-Page Data'!$D$4:$F$48,3,FALSE)="natural gas",VLOOKUP(G578,'Cross-Page Data'!$I$4:$J$19,2,FALSE),IF(VLOOKUP(H578,'Cross-Page Data'!$D$4:$F$48,3,FALSE)="solar",IF(G578="PV","solar PV","solar thermal"),IF(VLOOKUP(H578,'Cross-Page Data'!$D$4:$F$48,3,FALSE)="wind",VLOOKUP(G578,'Cross-Page Data'!$I$4:$J$19,2,FALSE),IF(VLOOKUP(H578,'Cross-Page Data'!$D$4:$F$48,3,FALSE)="hydro",VLOOKUP(G578,'Cross-Page Data'!$I$4:$J$19,2,FALSE),VLOOKUP(H578,'Cross-Page Data'!$D$4:$F$48,3,FALSE)))))</f>
        <v/>
      </c>
      <c r="M578" s="120">
        <f>IF(AND($P$2=FALSE,OR(F578="Commercial NAICS Cogen",F578="Industrial NAICS Cogen",F578="NAICS-22 Cogen")),FALSE,IF(AND($P$3=FALSE,OR(F578="Commercial NAICS Cogen",F578="Commercial NAICS Non-Cogen",F578="Industrial NAICS Cogen", F578="industrial NAICS non-Cogen")),FALSE, TRUE))</f>
        <v/>
      </c>
    </row>
    <row r="579">
      <c r="A579" s="129" t="n">
        <v>1572</v>
      </c>
      <c r="B579" s="130" t="inlineStr">
        <is>
          <t>Dickerson</t>
        </is>
      </c>
      <c r="C579" s="130" t="inlineStr">
        <is>
          <t>Lanyard Power Holdings, LLC</t>
        </is>
      </c>
      <c r="D579" s="129" t="n">
        <v>12653</v>
      </c>
      <c r="E579" s="130" t="inlineStr">
        <is>
          <t>MD</t>
        </is>
      </c>
      <c r="F579" s="130" t="inlineStr">
        <is>
          <t>NAICS-22 Non-Cogen</t>
        </is>
      </c>
      <c r="G579" s="130" t="inlineStr">
        <is>
          <t>ST</t>
        </is>
      </c>
      <c r="H579" s="130" t="inlineStr">
        <is>
          <t>DFO</t>
        </is>
      </c>
      <c r="I579" s="130" t="inlineStr">
        <is>
          <t>DFO</t>
        </is>
      </c>
      <c r="J579" s="131" t="n">
        <v>2746.548</v>
      </c>
      <c r="K579" s="129" t="n">
        <v>2020</v>
      </c>
      <c r="L579" s="120">
        <f>IF(VLOOKUP(H579,'Cross-Page Data'!$D$4:$F$48,3,FALSE)="natural gas",VLOOKUP(G579,'Cross-Page Data'!$I$4:$J$19,2,FALSE),IF(VLOOKUP(H579,'Cross-Page Data'!$D$4:$F$48,3,FALSE)="solar",IF(G579="PV","solar PV","solar thermal"),IF(VLOOKUP(H579,'Cross-Page Data'!$D$4:$F$48,3,FALSE)="wind",VLOOKUP(G579,'Cross-Page Data'!$I$4:$J$19,2,FALSE),IF(VLOOKUP(H579,'Cross-Page Data'!$D$4:$F$48,3,FALSE)="hydro",VLOOKUP(G579,'Cross-Page Data'!$I$4:$J$19,2,FALSE),VLOOKUP(H579,'Cross-Page Data'!$D$4:$F$48,3,FALSE)))))</f>
        <v/>
      </c>
      <c r="M579" s="120">
        <f>IF(AND($P$2=FALSE,OR(F579="Commercial NAICS Cogen",F579="Industrial NAICS Cogen",F579="NAICS-22 Cogen")),FALSE,IF(AND($P$3=FALSE,OR(F579="Commercial NAICS Cogen",F579="Commercial NAICS Non-Cogen",F579="Industrial NAICS Cogen", F579="industrial NAICS non-Cogen")),FALSE, TRUE))</f>
        <v/>
      </c>
    </row>
    <row r="580">
      <c r="A580" s="129" t="n">
        <v>1573</v>
      </c>
      <c r="B580" s="130" t="inlineStr">
        <is>
          <t>Morgantown Generating Plant</t>
        </is>
      </c>
      <c r="C580" s="130" t="inlineStr">
        <is>
          <t>Lanyard Power Holdings, LLC</t>
        </is>
      </c>
      <c r="D580" s="129" t="n">
        <v>12653</v>
      </c>
      <c r="E580" s="130" t="inlineStr">
        <is>
          <t>MD</t>
        </is>
      </c>
      <c r="F580" s="130" t="inlineStr">
        <is>
          <t>NAICS-22 Non-Cogen</t>
        </is>
      </c>
      <c r="G580" s="130" t="inlineStr">
        <is>
          <t>GT</t>
        </is>
      </c>
      <c r="H580" s="130" t="inlineStr">
        <is>
          <t>DFO</t>
        </is>
      </c>
      <c r="I580" s="130" t="inlineStr">
        <is>
          <t>DFO</t>
        </is>
      </c>
      <c r="J580" s="131" t="n">
        <v>2679</v>
      </c>
      <c r="K580" s="129" t="n">
        <v>2020</v>
      </c>
      <c r="L580" s="120">
        <f>IF(VLOOKUP(H580,'Cross-Page Data'!$D$4:$F$48,3,FALSE)="natural gas",VLOOKUP(G580,'Cross-Page Data'!$I$4:$J$19,2,FALSE),IF(VLOOKUP(H580,'Cross-Page Data'!$D$4:$F$48,3,FALSE)="solar",IF(G580="PV","solar PV","solar thermal"),IF(VLOOKUP(H580,'Cross-Page Data'!$D$4:$F$48,3,FALSE)="wind",VLOOKUP(G580,'Cross-Page Data'!$I$4:$J$19,2,FALSE),IF(VLOOKUP(H580,'Cross-Page Data'!$D$4:$F$48,3,FALSE)="hydro",VLOOKUP(G580,'Cross-Page Data'!$I$4:$J$19,2,FALSE),VLOOKUP(H580,'Cross-Page Data'!$D$4:$F$48,3,FALSE)))))</f>
        <v/>
      </c>
      <c r="M580" s="120">
        <f>IF(AND($P$2=FALSE,OR(F580="Commercial NAICS Cogen",F580="Industrial NAICS Cogen",F580="NAICS-22 Cogen")),FALSE,IF(AND($P$3=FALSE,OR(F580="Commercial NAICS Cogen",F580="Commercial NAICS Non-Cogen",F580="Industrial NAICS Cogen", F580="industrial NAICS non-Cogen")),FALSE, TRUE))</f>
        <v/>
      </c>
    </row>
    <row r="581">
      <c r="A581" s="129" t="n">
        <v>1573</v>
      </c>
      <c r="B581" s="130" t="inlineStr">
        <is>
          <t>Morgantown Generating Plant</t>
        </is>
      </c>
      <c r="C581" s="130" t="inlineStr">
        <is>
          <t>Lanyard Power Holdings, LLC</t>
        </is>
      </c>
      <c r="D581" s="129" t="n">
        <v>12653</v>
      </c>
      <c r="E581" s="130" t="inlineStr">
        <is>
          <t>MD</t>
        </is>
      </c>
      <c r="F581" s="130" t="inlineStr">
        <is>
          <t>NAICS-22 Non-Cogen</t>
        </is>
      </c>
      <c r="G581" s="130" t="inlineStr">
        <is>
          <t>ST</t>
        </is>
      </c>
      <c r="H581" s="130" t="inlineStr">
        <is>
          <t>BIT</t>
        </is>
      </c>
      <c r="I581" s="130" t="inlineStr">
        <is>
          <t>COL</t>
        </is>
      </c>
      <c r="J581" s="131" t="n">
        <v>1083103</v>
      </c>
      <c r="K581" s="129" t="n">
        <v>2020</v>
      </c>
      <c r="L581" s="120">
        <f>IF(VLOOKUP(H581,'Cross-Page Data'!$D$4:$F$48,3,FALSE)="natural gas",VLOOKUP(G581,'Cross-Page Data'!$I$4:$J$19,2,FALSE),IF(VLOOKUP(H581,'Cross-Page Data'!$D$4:$F$48,3,FALSE)="solar",IF(G581="PV","solar PV","solar thermal"),IF(VLOOKUP(H581,'Cross-Page Data'!$D$4:$F$48,3,FALSE)="wind",VLOOKUP(G581,'Cross-Page Data'!$I$4:$J$19,2,FALSE),IF(VLOOKUP(H581,'Cross-Page Data'!$D$4:$F$48,3,FALSE)="hydro",VLOOKUP(G581,'Cross-Page Data'!$I$4:$J$19,2,FALSE),VLOOKUP(H581,'Cross-Page Data'!$D$4:$F$48,3,FALSE)))))</f>
        <v/>
      </c>
      <c r="M581" s="120">
        <f>IF(AND($P$2=FALSE,OR(F581="Commercial NAICS Cogen",F581="Industrial NAICS Cogen",F581="NAICS-22 Cogen")),FALSE,IF(AND($P$3=FALSE,OR(F581="Commercial NAICS Cogen",F581="Commercial NAICS Non-Cogen",F581="Industrial NAICS Cogen", F581="industrial NAICS non-Cogen")),FALSE, TRUE))</f>
        <v/>
      </c>
    </row>
    <row r="582">
      <c r="A582" s="129" t="n">
        <v>1573</v>
      </c>
      <c r="B582" s="130" t="inlineStr">
        <is>
          <t>Morgantown Generating Plant</t>
        </is>
      </c>
      <c r="C582" s="130" t="inlineStr">
        <is>
          <t>Lanyard Power Holdings, LLC</t>
        </is>
      </c>
      <c r="D582" s="129" t="n">
        <v>12653</v>
      </c>
      <c r="E582" s="130" t="inlineStr">
        <is>
          <t>MD</t>
        </is>
      </c>
      <c r="F582" s="130" t="inlineStr">
        <is>
          <t>NAICS-22 Non-Cogen</t>
        </is>
      </c>
      <c r="G582" s="130" t="inlineStr">
        <is>
          <t>ST</t>
        </is>
      </c>
      <c r="H582" s="130" t="inlineStr">
        <is>
          <t>DFO</t>
        </is>
      </c>
      <c r="I582" s="130" t="inlineStr">
        <is>
          <t>DFO</t>
        </is>
      </c>
      <c r="J582" s="131" t="n">
        <v>0</v>
      </c>
      <c r="K582" s="129" t="n">
        <v>2020</v>
      </c>
      <c r="L582" s="120">
        <f>IF(VLOOKUP(H582,'Cross-Page Data'!$D$4:$F$48,3,FALSE)="natural gas",VLOOKUP(G582,'Cross-Page Data'!$I$4:$J$19,2,FALSE),IF(VLOOKUP(H582,'Cross-Page Data'!$D$4:$F$48,3,FALSE)="solar",IF(G582="PV","solar PV","solar thermal"),IF(VLOOKUP(H582,'Cross-Page Data'!$D$4:$F$48,3,FALSE)="wind",VLOOKUP(G582,'Cross-Page Data'!$I$4:$J$19,2,FALSE),IF(VLOOKUP(H582,'Cross-Page Data'!$D$4:$F$48,3,FALSE)="hydro",VLOOKUP(G582,'Cross-Page Data'!$I$4:$J$19,2,FALSE),VLOOKUP(H582,'Cross-Page Data'!$D$4:$F$48,3,FALSE)))))</f>
        <v/>
      </c>
      <c r="M582" s="120">
        <f>IF(AND($P$2=FALSE,OR(F582="Commercial NAICS Cogen",F582="Industrial NAICS Cogen",F582="NAICS-22 Cogen")),FALSE,IF(AND($P$3=FALSE,OR(F582="Commercial NAICS Cogen",F582="Commercial NAICS Non-Cogen",F582="Industrial NAICS Cogen", F582="industrial NAICS non-Cogen")),FALSE, TRUE))</f>
        <v/>
      </c>
    </row>
    <row r="583">
      <c r="A583" s="129" t="n">
        <v>1574</v>
      </c>
      <c r="B583" s="130" t="inlineStr">
        <is>
          <t>Conowingo</t>
        </is>
      </c>
      <c r="C583" s="130" t="inlineStr">
        <is>
          <t>Exelon Power</t>
        </is>
      </c>
      <c r="D583" s="129" t="n">
        <v>6035</v>
      </c>
      <c r="E583" s="130" t="inlineStr">
        <is>
          <t>MD</t>
        </is>
      </c>
      <c r="F583" s="130" t="inlineStr">
        <is>
          <t>NAICS-22 Non-Cogen</t>
        </is>
      </c>
      <c r="G583" s="130" t="inlineStr">
        <is>
          <t>HY</t>
        </is>
      </c>
      <c r="H583" s="130" t="inlineStr">
        <is>
          <t>WAT</t>
        </is>
      </c>
      <c r="I583" s="130" t="inlineStr">
        <is>
          <t>HYC</t>
        </is>
      </c>
      <c r="J583" s="131" t="n">
        <v>1673169</v>
      </c>
      <c r="K583" s="129" t="n">
        <v>2020</v>
      </c>
      <c r="L583" s="120">
        <f>IF(VLOOKUP(H583,'Cross-Page Data'!$D$4:$F$48,3,FALSE)="natural gas",VLOOKUP(G583,'Cross-Page Data'!$I$4:$J$19,2,FALSE),IF(VLOOKUP(H583,'Cross-Page Data'!$D$4:$F$48,3,FALSE)="solar",IF(G583="PV","solar PV","solar thermal"),IF(VLOOKUP(H583,'Cross-Page Data'!$D$4:$F$48,3,FALSE)="wind",VLOOKUP(G583,'Cross-Page Data'!$I$4:$J$19,2,FALSE),IF(VLOOKUP(H583,'Cross-Page Data'!$D$4:$F$48,3,FALSE)="hydro",VLOOKUP(G583,'Cross-Page Data'!$I$4:$J$19,2,FALSE),VLOOKUP(H583,'Cross-Page Data'!$D$4:$F$48,3,FALSE)))))</f>
        <v/>
      </c>
      <c r="M583" s="120">
        <f>IF(AND($P$2=FALSE,OR(F583="Commercial NAICS Cogen",F583="Industrial NAICS Cogen",F583="NAICS-22 Cogen")),FALSE,IF(AND($P$3=FALSE,OR(F583="Commercial NAICS Cogen",F583="Commercial NAICS Non-Cogen",F583="Industrial NAICS Cogen", F583="industrial NAICS non-Cogen")),FALSE, TRUE))</f>
        <v/>
      </c>
    </row>
    <row r="584">
      <c r="A584" s="129" t="n">
        <v>1580</v>
      </c>
      <c r="B584" s="130" t="inlineStr">
        <is>
          <t>Easton</t>
        </is>
      </c>
      <c r="C584" s="130" t="inlineStr">
        <is>
          <t>Easton Utilities Comm</t>
        </is>
      </c>
      <c r="D584" s="129" t="n">
        <v>5625</v>
      </c>
      <c r="E584" s="130" t="inlineStr">
        <is>
          <t>MD</t>
        </is>
      </c>
      <c r="F584" s="130" t="inlineStr">
        <is>
          <t>Electric Utility</t>
        </is>
      </c>
      <c r="G584" s="130" t="inlineStr">
        <is>
          <t>IC</t>
        </is>
      </c>
      <c r="H584" s="130" t="inlineStr">
        <is>
          <t>DFO</t>
        </is>
      </c>
      <c r="I584" s="130" t="inlineStr">
        <is>
          <t>DFO</t>
        </is>
      </c>
      <c r="J584" s="131" t="n">
        <v>-184</v>
      </c>
      <c r="K584" s="129" t="n">
        <v>2020</v>
      </c>
      <c r="L584" s="120">
        <f>IF(VLOOKUP(H584,'Cross-Page Data'!$D$4:$F$48,3,FALSE)="natural gas",VLOOKUP(G584,'Cross-Page Data'!$I$4:$J$19,2,FALSE),IF(VLOOKUP(H584,'Cross-Page Data'!$D$4:$F$48,3,FALSE)="solar",IF(G584="PV","solar PV","solar thermal"),IF(VLOOKUP(H584,'Cross-Page Data'!$D$4:$F$48,3,FALSE)="wind",VLOOKUP(G584,'Cross-Page Data'!$I$4:$J$19,2,FALSE),IF(VLOOKUP(H584,'Cross-Page Data'!$D$4:$F$48,3,FALSE)="hydro",VLOOKUP(G584,'Cross-Page Data'!$I$4:$J$19,2,FALSE),VLOOKUP(H584,'Cross-Page Data'!$D$4:$F$48,3,FALSE)))))</f>
        <v/>
      </c>
      <c r="M584" s="120">
        <f>IF(AND($P$2=FALSE,OR(F584="Commercial NAICS Cogen",F584="Industrial NAICS Cogen",F584="NAICS-22 Cogen")),FALSE,IF(AND($P$3=FALSE,OR(F584="Commercial NAICS Cogen",F584="Commercial NAICS Non-Cogen",F584="Industrial NAICS Cogen", F584="industrial NAICS non-Cogen")),FALSE, TRUE))</f>
        <v/>
      </c>
    </row>
    <row r="585">
      <c r="A585" s="129" t="n">
        <v>1580</v>
      </c>
      <c r="B585" s="130" t="inlineStr">
        <is>
          <t>Easton</t>
        </is>
      </c>
      <c r="C585" s="130" t="inlineStr">
        <is>
          <t>Easton Utilities Comm</t>
        </is>
      </c>
      <c r="D585" s="129" t="n">
        <v>5625</v>
      </c>
      <c r="E585" s="130" t="inlineStr">
        <is>
          <t>MD</t>
        </is>
      </c>
      <c r="F585" s="130" t="inlineStr">
        <is>
          <t>Electric Utility</t>
        </is>
      </c>
      <c r="G585" s="130" t="inlineStr">
        <is>
          <t>IC</t>
        </is>
      </c>
      <c r="H585" s="130" t="inlineStr">
        <is>
          <t>NG</t>
        </is>
      </c>
      <c r="I585" s="130" t="inlineStr">
        <is>
          <t>NG</t>
        </is>
      </c>
      <c r="J585" s="131" t="n">
        <v>0</v>
      </c>
      <c r="K585" s="129" t="n">
        <v>2020</v>
      </c>
      <c r="L585" s="120">
        <f>IF(VLOOKUP(H585,'Cross-Page Data'!$D$4:$F$48,3,FALSE)="natural gas",VLOOKUP(G585,'Cross-Page Data'!$I$4:$J$19,2,FALSE),IF(VLOOKUP(H585,'Cross-Page Data'!$D$4:$F$48,3,FALSE)="solar",IF(G585="PV","solar PV","solar thermal"),IF(VLOOKUP(H585,'Cross-Page Data'!$D$4:$F$48,3,FALSE)="wind",VLOOKUP(G585,'Cross-Page Data'!$I$4:$J$19,2,FALSE),IF(VLOOKUP(H585,'Cross-Page Data'!$D$4:$F$48,3,FALSE)="hydro",VLOOKUP(G585,'Cross-Page Data'!$I$4:$J$19,2,FALSE),VLOOKUP(H585,'Cross-Page Data'!$D$4:$F$48,3,FALSE)))))</f>
        <v/>
      </c>
      <c r="M585" s="120">
        <f>IF(AND($P$2=FALSE,OR(F585="Commercial NAICS Cogen",F585="Industrial NAICS Cogen",F585="NAICS-22 Cogen")),FALSE,IF(AND($P$3=FALSE,OR(F585="Commercial NAICS Cogen",F585="Commercial NAICS Non-Cogen",F585="Industrial NAICS Cogen", F585="industrial NAICS non-Cogen")),FALSE, TRUE))</f>
        <v/>
      </c>
    </row>
    <row r="586">
      <c r="A586" s="129" t="n">
        <v>1588</v>
      </c>
      <c r="B586" s="130" t="inlineStr">
        <is>
          <t>Mystic Generating Station</t>
        </is>
      </c>
      <c r="C586" s="130" t="inlineStr">
        <is>
          <t>Constellation Mystic Power LLC</t>
        </is>
      </c>
      <c r="D586" s="129" t="n">
        <v>49965</v>
      </c>
      <c r="E586" s="130" t="inlineStr">
        <is>
          <t>MA</t>
        </is>
      </c>
      <c r="F586" s="130" t="inlineStr">
        <is>
          <t>NAICS-22 Non-Cogen</t>
        </is>
      </c>
      <c r="G586" s="130" t="inlineStr">
        <is>
          <t>CA</t>
        </is>
      </c>
      <c r="H586" s="130" t="inlineStr">
        <is>
          <t>NG</t>
        </is>
      </c>
      <c r="I586" s="130" t="inlineStr">
        <is>
          <t>NG</t>
        </is>
      </c>
      <c r="J586" s="131" t="n">
        <v>631892</v>
      </c>
      <c r="K586" s="129" t="n">
        <v>2020</v>
      </c>
      <c r="L586" s="120">
        <f>IF(VLOOKUP(H586,'Cross-Page Data'!$D$4:$F$48,3,FALSE)="natural gas",VLOOKUP(G586,'Cross-Page Data'!$I$4:$J$19,2,FALSE),IF(VLOOKUP(H586,'Cross-Page Data'!$D$4:$F$48,3,FALSE)="solar",IF(G586="PV","solar PV","solar thermal"),IF(VLOOKUP(H586,'Cross-Page Data'!$D$4:$F$48,3,FALSE)="wind",VLOOKUP(G586,'Cross-Page Data'!$I$4:$J$19,2,FALSE),IF(VLOOKUP(H586,'Cross-Page Data'!$D$4:$F$48,3,FALSE)="hydro",VLOOKUP(G586,'Cross-Page Data'!$I$4:$J$19,2,FALSE),VLOOKUP(H586,'Cross-Page Data'!$D$4:$F$48,3,FALSE)))))</f>
        <v/>
      </c>
      <c r="M586" s="120">
        <f>IF(AND($P$2=FALSE,OR(F586="Commercial NAICS Cogen",F586="Industrial NAICS Cogen",F586="NAICS-22 Cogen")),FALSE,IF(AND($P$3=FALSE,OR(F586="Commercial NAICS Cogen",F586="Commercial NAICS Non-Cogen",F586="Industrial NAICS Cogen", F586="industrial NAICS non-Cogen")),FALSE, TRUE))</f>
        <v/>
      </c>
    </row>
    <row r="587">
      <c r="A587" s="129" t="n">
        <v>1588</v>
      </c>
      <c r="B587" s="130" t="inlineStr">
        <is>
          <t>Mystic Generating Station</t>
        </is>
      </c>
      <c r="C587" s="130" t="inlineStr">
        <is>
          <t>Constellation Mystic Power LLC</t>
        </is>
      </c>
      <c r="D587" s="129" t="n">
        <v>49965</v>
      </c>
      <c r="E587" s="130" t="inlineStr">
        <is>
          <t>MA</t>
        </is>
      </c>
      <c r="F587" s="130" t="inlineStr">
        <is>
          <t>NAICS-22 Non-Cogen</t>
        </is>
      </c>
      <c r="G587" s="130" t="inlineStr">
        <is>
          <t>CT</t>
        </is>
      </c>
      <c r="H587" s="130" t="inlineStr">
        <is>
          <t>NG</t>
        </is>
      </c>
      <c r="I587" s="130" t="inlineStr">
        <is>
          <t>NG</t>
        </is>
      </c>
      <c r="J587" s="131" t="n">
        <v>1248165</v>
      </c>
      <c r="K587" s="129" t="n">
        <v>2020</v>
      </c>
      <c r="L587" s="120">
        <f>IF(VLOOKUP(H587,'Cross-Page Data'!$D$4:$F$48,3,FALSE)="natural gas",VLOOKUP(G587,'Cross-Page Data'!$I$4:$J$19,2,FALSE),IF(VLOOKUP(H587,'Cross-Page Data'!$D$4:$F$48,3,FALSE)="solar",IF(G587="PV","solar PV","solar thermal"),IF(VLOOKUP(H587,'Cross-Page Data'!$D$4:$F$48,3,FALSE)="wind",VLOOKUP(G587,'Cross-Page Data'!$I$4:$J$19,2,FALSE),IF(VLOOKUP(H587,'Cross-Page Data'!$D$4:$F$48,3,FALSE)="hydro",VLOOKUP(G587,'Cross-Page Data'!$I$4:$J$19,2,FALSE),VLOOKUP(H587,'Cross-Page Data'!$D$4:$F$48,3,FALSE)))))</f>
        <v/>
      </c>
      <c r="M587" s="120">
        <f>IF(AND($P$2=FALSE,OR(F587="Commercial NAICS Cogen",F587="Industrial NAICS Cogen",F587="NAICS-22 Cogen")),FALSE,IF(AND($P$3=FALSE,OR(F587="Commercial NAICS Cogen",F587="Commercial NAICS Non-Cogen",F587="Industrial NAICS Cogen", F587="industrial NAICS non-Cogen")),FALSE, TRUE))</f>
        <v/>
      </c>
    </row>
    <row r="588">
      <c r="A588" s="129" t="n">
        <v>1588</v>
      </c>
      <c r="B588" s="130" t="inlineStr">
        <is>
          <t>Mystic Generating Station</t>
        </is>
      </c>
      <c r="C588" s="130" t="inlineStr">
        <is>
          <t>Constellation Mystic Power LLC</t>
        </is>
      </c>
      <c r="D588" s="129" t="n">
        <v>49965</v>
      </c>
      <c r="E588" s="130" t="inlineStr">
        <is>
          <t>MA</t>
        </is>
      </c>
      <c r="F588" s="130" t="inlineStr">
        <is>
          <t>NAICS-22 Non-Cogen</t>
        </is>
      </c>
      <c r="G588" s="130" t="inlineStr">
        <is>
          <t>GT</t>
        </is>
      </c>
      <c r="H588" s="130" t="inlineStr">
        <is>
          <t>DFO</t>
        </is>
      </c>
      <c r="I588" s="130" t="inlineStr">
        <is>
          <t>DFO</t>
        </is>
      </c>
      <c r="J588" s="131" t="n">
        <v>345</v>
      </c>
      <c r="K588" s="129" t="n">
        <v>2020</v>
      </c>
      <c r="L588" s="120">
        <f>IF(VLOOKUP(H588,'Cross-Page Data'!$D$4:$F$48,3,FALSE)="natural gas",VLOOKUP(G588,'Cross-Page Data'!$I$4:$J$19,2,FALSE),IF(VLOOKUP(H588,'Cross-Page Data'!$D$4:$F$48,3,FALSE)="solar",IF(G588="PV","solar PV","solar thermal"),IF(VLOOKUP(H588,'Cross-Page Data'!$D$4:$F$48,3,FALSE)="wind",VLOOKUP(G588,'Cross-Page Data'!$I$4:$J$19,2,FALSE),IF(VLOOKUP(H588,'Cross-Page Data'!$D$4:$F$48,3,FALSE)="hydro",VLOOKUP(G588,'Cross-Page Data'!$I$4:$J$19,2,FALSE),VLOOKUP(H588,'Cross-Page Data'!$D$4:$F$48,3,FALSE)))))</f>
        <v/>
      </c>
      <c r="M588" s="120">
        <f>IF(AND($P$2=FALSE,OR(F588="Commercial NAICS Cogen",F588="Industrial NAICS Cogen",F588="NAICS-22 Cogen")),FALSE,IF(AND($P$3=FALSE,OR(F588="Commercial NAICS Cogen",F588="Commercial NAICS Non-Cogen",F588="Industrial NAICS Cogen", F588="industrial NAICS non-Cogen")),FALSE, TRUE))</f>
        <v/>
      </c>
    </row>
    <row r="589">
      <c r="A589" s="129" t="n">
        <v>1588</v>
      </c>
      <c r="B589" s="130" t="inlineStr">
        <is>
          <t>Mystic Generating Station</t>
        </is>
      </c>
      <c r="C589" s="130" t="inlineStr">
        <is>
          <t>Constellation Mystic Power LLC</t>
        </is>
      </c>
      <c r="D589" s="129" t="n">
        <v>49965</v>
      </c>
      <c r="E589" s="130" t="inlineStr">
        <is>
          <t>MA</t>
        </is>
      </c>
      <c r="F589" s="130" t="inlineStr">
        <is>
          <t>NAICS-22 Non-Cogen</t>
        </is>
      </c>
      <c r="G589" s="130" t="inlineStr">
        <is>
          <t>ST</t>
        </is>
      </c>
      <c r="H589" s="130" t="inlineStr">
        <is>
          <t>NG</t>
        </is>
      </c>
      <c r="I589" s="130" t="inlineStr">
        <is>
          <t>NG</t>
        </is>
      </c>
      <c r="J589" s="131" t="n">
        <v>275.329</v>
      </c>
      <c r="K589" s="129" t="n">
        <v>2020</v>
      </c>
      <c r="L589" s="120">
        <f>IF(VLOOKUP(H589,'Cross-Page Data'!$D$4:$F$48,3,FALSE)="natural gas",VLOOKUP(G589,'Cross-Page Data'!$I$4:$J$19,2,FALSE),IF(VLOOKUP(H589,'Cross-Page Data'!$D$4:$F$48,3,FALSE)="solar",IF(G589="PV","solar PV","solar thermal"),IF(VLOOKUP(H589,'Cross-Page Data'!$D$4:$F$48,3,FALSE)="wind",VLOOKUP(G589,'Cross-Page Data'!$I$4:$J$19,2,FALSE),IF(VLOOKUP(H589,'Cross-Page Data'!$D$4:$F$48,3,FALSE)="hydro",VLOOKUP(G589,'Cross-Page Data'!$I$4:$J$19,2,FALSE),VLOOKUP(H589,'Cross-Page Data'!$D$4:$F$48,3,FALSE)))))</f>
        <v/>
      </c>
      <c r="M589" s="120">
        <f>IF(AND($P$2=FALSE,OR(F589="Commercial NAICS Cogen",F589="Industrial NAICS Cogen",F589="NAICS-22 Cogen")),FALSE,IF(AND($P$3=FALSE,OR(F589="Commercial NAICS Cogen",F589="Commercial NAICS Non-Cogen",F589="Industrial NAICS Cogen", F589="industrial NAICS non-Cogen")),FALSE, TRUE))</f>
        <v/>
      </c>
    </row>
    <row r="590">
      <c r="A590" s="129" t="n">
        <v>1588</v>
      </c>
      <c r="B590" s="130" t="inlineStr">
        <is>
          <t>Mystic Generating Station</t>
        </is>
      </c>
      <c r="C590" s="130" t="inlineStr">
        <is>
          <t>Constellation Mystic Power LLC</t>
        </is>
      </c>
      <c r="D590" s="129" t="n">
        <v>49965</v>
      </c>
      <c r="E590" s="130" t="inlineStr">
        <is>
          <t>MA</t>
        </is>
      </c>
      <c r="F590" s="130" t="inlineStr">
        <is>
          <t>NAICS-22 Non-Cogen</t>
        </is>
      </c>
      <c r="G590" s="130" t="inlineStr">
        <is>
          <t>ST</t>
        </is>
      </c>
      <c r="H590" s="130" t="inlineStr">
        <is>
          <t>RFO</t>
        </is>
      </c>
      <c r="I590" s="130" t="inlineStr">
        <is>
          <t>RFO</t>
        </is>
      </c>
      <c r="J590" s="131" t="n">
        <v>4011.671</v>
      </c>
      <c r="K590" s="129" t="n">
        <v>2020</v>
      </c>
      <c r="L590" s="120">
        <f>IF(VLOOKUP(H590,'Cross-Page Data'!$D$4:$F$48,3,FALSE)="natural gas",VLOOKUP(G590,'Cross-Page Data'!$I$4:$J$19,2,FALSE),IF(VLOOKUP(H590,'Cross-Page Data'!$D$4:$F$48,3,FALSE)="solar",IF(G590="PV","solar PV","solar thermal"),IF(VLOOKUP(H590,'Cross-Page Data'!$D$4:$F$48,3,FALSE)="wind",VLOOKUP(G590,'Cross-Page Data'!$I$4:$J$19,2,FALSE),IF(VLOOKUP(H590,'Cross-Page Data'!$D$4:$F$48,3,FALSE)="hydro",VLOOKUP(G590,'Cross-Page Data'!$I$4:$J$19,2,FALSE),VLOOKUP(H590,'Cross-Page Data'!$D$4:$F$48,3,FALSE)))))</f>
        <v/>
      </c>
      <c r="M590" s="120">
        <f>IF(AND($P$2=FALSE,OR(F590="Commercial NAICS Cogen",F590="Industrial NAICS Cogen",F590="NAICS-22 Cogen")),FALSE,IF(AND($P$3=FALSE,OR(F590="Commercial NAICS Cogen",F590="Commercial NAICS Non-Cogen",F590="Industrial NAICS Cogen", F590="industrial NAICS non-Cogen")),FALSE, TRUE))</f>
        <v/>
      </c>
    </row>
    <row r="591">
      <c r="A591" s="129" t="n">
        <v>1595</v>
      </c>
      <c r="B591" s="130" t="inlineStr">
        <is>
          <t>Kendall Square Station</t>
        </is>
      </c>
      <c r="C591" s="130" t="inlineStr">
        <is>
          <t>Kendall Green Energy, LLC</t>
        </is>
      </c>
      <c r="D591" s="129" t="n">
        <v>59528</v>
      </c>
      <c r="E591" s="130" t="inlineStr">
        <is>
          <t>MA</t>
        </is>
      </c>
      <c r="F591" s="130" t="inlineStr">
        <is>
          <t>NAICS-22 Cogen</t>
        </is>
      </c>
      <c r="G591" s="130" t="inlineStr">
        <is>
          <t>CA</t>
        </is>
      </c>
      <c r="H591" s="130" t="inlineStr">
        <is>
          <t>DFO</t>
        </is>
      </c>
      <c r="I591" s="130" t="inlineStr">
        <is>
          <t>DFO</t>
        </is>
      </c>
      <c r="J591" s="131" t="n">
        <v>0</v>
      </c>
      <c r="K591" s="129" t="n">
        <v>2020</v>
      </c>
      <c r="L591" s="120">
        <f>IF(VLOOKUP(H591,'Cross-Page Data'!$D$4:$F$48,3,FALSE)="natural gas",VLOOKUP(G591,'Cross-Page Data'!$I$4:$J$19,2,FALSE),IF(VLOOKUP(H591,'Cross-Page Data'!$D$4:$F$48,3,FALSE)="solar",IF(G591="PV","solar PV","solar thermal"),IF(VLOOKUP(H591,'Cross-Page Data'!$D$4:$F$48,3,FALSE)="wind",VLOOKUP(G591,'Cross-Page Data'!$I$4:$J$19,2,FALSE),IF(VLOOKUP(H591,'Cross-Page Data'!$D$4:$F$48,3,FALSE)="hydro",VLOOKUP(G591,'Cross-Page Data'!$I$4:$J$19,2,FALSE),VLOOKUP(H591,'Cross-Page Data'!$D$4:$F$48,3,FALSE)))))</f>
        <v/>
      </c>
      <c r="M591" s="120">
        <f>IF(AND($P$2=FALSE,OR(F591="Commercial NAICS Cogen",F591="Industrial NAICS Cogen",F591="NAICS-22 Cogen")),FALSE,IF(AND($P$3=FALSE,OR(F591="Commercial NAICS Cogen",F591="Commercial NAICS Non-Cogen",F591="Industrial NAICS Cogen", F591="industrial NAICS non-Cogen")),FALSE, TRUE))</f>
        <v/>
      </c>
    </row>
    <row r="592">
      <c r="A592" s="129" t="n">
        <v>1595</v>
      </c>
      <c r="B592" s="130" t="inlineStr">
        <is>
          <t>Kendall Square Station</t>
        </is>
      </c>
      <c r="C592" s="130" t="inlineStr">
        <is>
          <t>Kendall Green Energy, LLC</t>
        </is>
      </c>
      <c r="D592" s="129" t="n">
        <v>59528</v>
      </c>
      <c r="E592" s="130" t="inlineStr">
        <is>
          <t>MA</t>
        </is>
      </c>
      <c r="F592" s="130" t="inlineStr">
        <is>
          <t>NAICS-22 Cogen</t>
        </is>
      </c>
      <c r="G592" s="130" t="inlineStr">
        <is>
          <t>CA</t>
        </is>
      </c>
      <c r="H592" s="130" t="inlineStr">
        <is>
          <t>NG</t>
        </is>
      </c>
      <c r="I592" s="130" t="inlineStr">
        <is>
          <t>NG</t>
        </is>
      </c>
      <c r="J592" s="131" t="n">
        <v>154286</v>
      </c>
      <c r="K592" s="129" t="n">
        <v>2020</v>
      </c>
      <c r="L592" s="120">
        <f>IF(VLOOKUP(H592,'Cross-Page Data'!$D$4:$F$48,3,FALSE)="natural gas",VLOOKUP(G592,'Cross-Page Data'!$I$4:$J$19,2,FALSE),IF(VLOOKUP(H592,'Cross-Page Data'!$D$4:$F$48,3,FALSE)="solar",IF(G592="PV","solar PV","solar thermal"),IF(VLOOKUP(H592,'Cross-Page Data'!$D$4:$F$48,3,FALSE)="wind",VLOOKUP(G592,'Cross-Page Data'!$I$4:$J$19,2,FALSE),IF(VLOOKUP(H592,'Cross-Page Data'!$D$4:$F$48,3,FALSE)="hydro",VLOOKUP(G592,'Cross-Page Data'!$I$4:$J$19,2,FALSE),VLOOKUP(H592,'Cross-Page Data'!$D$4:$F$48,3,FALSE)))))</f>
        <v/>
      </c>
      <c r="M592" s="120">
        <f>IF(AND($P$2=FALSE,OR(F592="Commercial NAICS Cogen",F592="Industrial NAICS Cogen",F592="NAICS-22 Cogen")),FALSE,IF(AND($P$3=FALSE,OR(F592="Commercial NAICS Cogen",F592="Commercial NAICS Non-Cogen",F592="Industrial NAICS Cogen", F592="industrial NAICS non-Cogen")),FALSE, TRUE))</f>
        <v/>
      </c>
    </row>
    <row r="593">
      <c r="A593" s="129" t="n">
        <v>1595</v>
      </c>
      <c r="B593" s="130" t="inlineStr">
        <is>
          <t>Kendall Square Station</t>
        </is>
      </c>
      <c r="C593" s="130" t="inlineStr">
        <is>
          <t>Kendall Green Energy, LLC</t>
        </is>
      </c>
      <c r="D593" s="129" t="n">
        <v>59528</v>
      </c>
      <c r="E593" s="130" t="inlineStr">
        <is>
          <t>MA</t>
        </is>
      </c>
      <c r="F593" s="130" t="inlineStr">
        <is>
          <t>NAICS-22 Cogen</t>
        </is>
      </c>
      <c r="G593" s="130" t="inlineStr">
        <is>
          <t>CT</t>
        </is>
      </c>
      <c r="H593" s="130" t="inlineStr">
        <is>
          <t>DFO</t>
        </is>
      </c>
      <c r="I593" s="130" t="inlineStr">
        <is>
          <t>DFO</t>
        </is>
      </c>
      <c r="J593" s="131" t="n">
        <v>0</v>
      </c>
      <c r="K593" s="129" t="n">
        <v>2020</v>
      </c>
      <c r="L593" s="120">
        <f>IF(VLOOKUP(H593,'Cross-Page Data'!$D$4:$F$48,3,FALSE)="natural gas",VLOOKUP(G593,'Cross-Page Data'!$I$4:$J$19,2,FALSE),IF(VLOOKUP(H593,'Cross-Page Data'!$D$4:$F$48,3,FALSE)="solar",IF(G593="PV","solar PV","solar thermal"),IF(VLOOKUP(H593,'Cross-Page Data'!$D$4:$F$48,3,FALSE)="wind",VLOOKUP(G593,'Cross-Page Data'!$I$4:$J$19,2,FALSE),IF(VLOOKUP(H593,'Cross-Page Data'!$D$4:$F$48,3,FALSE)="hydro",VLOOKUP(G593,'Cross-Page Data'!$I$4:$J$19,2,FALSE),VLOOKUP(H593,'Cross-Page Data'!$D$4:$F$48,3,FALSE)))))</f>
        <v/>
      </c>
      <c r="M593" s="120">
        <f>IF(AND($P$2=FALSE,OR(F593="Commercial NAICS Cogen",F593="Industrial NAICS Cogen",F593="NAICS-22 Cogen")),FALSE,IF(AND($P$3=FALSE,OR(F593="Commercial NAICS Cogen",F593="Commercial NAICS Non-Cogen",F593="Industrial NAICS Cogen", F593="industrial NAICS non-Cogen")),FALSE, TRUE))</f>
        <v/>
      </c>
    </row>
    <row r="594">
      <c r="A594" s="129" t="n">
        <v>1595</v>
      </c>
      <c r="B594" s="130" t="inlineStr">
        <is>
          <t>Kendall Square Station</t>
        </is>
      </c>
      <c r="C594" s="130" t="inlineStr">
        <is>
          <t>Kendall Green Energy, LLC</t>
        </is>
      </c>
      <c r="D594" s="129" t="n">
        <v>59528</v>
      </c>
      <c r="E594" s="130" t="inlineStr">
        <is>
          <t>MA</t>
        </is>
      </c>
      <c r="F594" s="130" t="inlineStr">
        <is>
          <t>NAICS-22 Cogen</t>
        </is>
      </c>
      <c r="G594" s="130" t="inlineStr">
        <is>
          <t>CT</t>
        </is>
      </c>
      <c r="H594" s="130" t="inlineStr">
        <is>
          <t>NG</t>
        </is>
      </c>
      <c r="I594" s="130" t="inlineStr">
        <is>
          <t>NG</t>
        </is>
      </c>
      <c r="J594" s="131" t="n">
        <v>1216002</v>
      </c>
      <c r="K594" s="129" t="n">
        <v>2020</v>
      </c>
      <c r="L594" s="120">
        <f>IF(VLOOKUP(H594,'Cross-Page Data'!$D$4:$F$48,3,FALSE)="natural gas",VLOOKUP(G594,'Cross-Page Data'!$I$4:$J$19,2,FALSE),IF(VLOOKUP(H594,'Cross-Page Data'!$D$4:$F$48,3,FALSE)="solar",IF(G594="PV","solar PV","solar thermal"),IF(VLOOKUP(H594,'Cross-Page Data'!$D$4:$F$48,3,FALSE)="wind",VLOOKUP(G594,'Cross-Page Data'!$I$4:$J$19,2,FALSE),IF(VLOOKUP(H594,'Cross-Page Data'!$D$4:$F$48,3,FALSE)="hydro",VLOOKUP(G594,'Cross-Page Data'!$I$4:$J$19,2,FALSE),VLOOKUP(H594,'Cross-Page Data'!$D$4:$F$48,3,FALSE)))))</f>
        <v/>
      </c>
      <c r="M594" s="120">
        <f>IF(AND($P$2=FALSE,OR(F594="Commercial NAICS Cogen",F594="Industrial NAICS Cogen",F594="NAICS-22 Cogen")),FALSE,IF(AND($P$3=FALSE,OR(F594="Commercial NAICS Cogen",F594="Commercial NAICS Non-Cogen",F594="Industrial NAICS Cogen", F594="industrial NAICS non-Cogen")),FALSE, TRUE))</f>
        <v/>
      </c>
    </row>
    <row r="595">
      <c r="A595" s="129" t="n">
        <v>1595</v>
      </c>
      <c r="B595" s="130" t="inlineStr">
        <is>
          <t>Kendall Square Station</t>
        </is>
      </c>
      <c r="C595" s="130" t="inlineStr">
        <is>
          <t>Kendall Green Energy, LLC</t>
        </is>
      </c>
      <c r="D595" s="129" t="n">
        <v>59528</v>
      </c>
      <c r="E595" s="130" t="inlineStr">
        <is>
          <t>MA</t>
        </is>
      </c>
      <c r="F595" s="130" t="inlineStr">
        <is>
          <t>NAICS-22 Cogen</t>
        </is>
      </c>
      <c r="G595" s="130" t="inlineStr">
        <is>
          <t>CT</t>
        </is>
      </c>
      <c r="H595" s="130" t="inlineStr">
        <is>
          <t>RFO</t>
        </is>
      </c>
      <c r="I595" s="130" t="inlineStr">
        <is>
          <t>RFO</t>
        </is>
      </c>
      <c r="J595" s="131" t="n">
        <v>0</v>
      </c>
      <c r="K595" s="129" t="n">
        <v>2020</v>
      </c>
      <c r="L595" s="120">
        <f>IF(VLOOKUP(H595,'Cross-Page Data'!$D$4:$F$48,3,FALSE)="natural gas",VLOOKUP(G595,'Cross-Page Data'!$I$4:$J$19,2,FALSE),IF(VLOOKUP(H595,'Cross-Page Data'!$D$4:$F$48,3,FALSE)="solar",IF(G595="PV","solar PV","solar thermal"),IF(VLOOKUP(H595,'Cross-Page Data'!$D$4:$F$48,3,FALSE)="wind",VLOOKUP(G595,'Cross-Page Data'!$I$4:$J$19,2,FALSE),IF(VLOOKUP(H595,'Cross-Page Data'!$D$4:$F$48,3,FALSE)="hydro",VLOOKUP(G595,'Cross-Page Data'!$I$4:$J$19,2,FALSE),VLOOKUP(H595,'Cross-Page Data'!$D$4:$F$48,3,FALSE)))))</f>
        <v/>
      </c>
      <c r="M595" s="120">
        <f>IF(AND($P$2=FALSE,OR(F595="Commercial NAICS Cogen",F595="Industrial NAICS Cogen",F595="NAICS-22 Cogen")),FALSE,IF(AND($P$3=FALSE,OR(F595="Commercial NAICS Cogen",F595="Commercial NAICS Non-Cogen",F595="Industrial NAICS Cogen", F595="industrial NAICS non-Cogen")),FALSE, TRUE))</f>
        <v/>
      </c>
    </row>
    <row r="596">
      <c r="A596" s="129" t="n">
        <v>1595</v>
      </c>
      <c r="B596" s="130" t="inlineStr">
        <is>
          <t>Kendall Square Station</t>
        </is>
      </c>
      <c r="C596" s="130" t="inlineStr">
        <is>
          <t>Kendall Green Energy, LLC</t>
        </is>
      </c>
      <c r="D596" s="129" t="n">
        <v>59528</v>
      </c>
      <c r="E596" s="130" t="inlineStr">
        <is>
          <t>MA</t>
        </is>
      </c>
      <c r="F596" s="130" t="inlineStr">
        <is>
          <t>NAICS-22 Cogen</t>
        </is>
      </c>
      <c r="G596" s="130" t="inlineStr">
        <is>
          <t>GT</t>
        </is>
      </c>
      <c r="H596" s="130" t="inlineStr">
        <is>
          <t>DFO</t>
        </is>
      </c>
      <c r="I596" s="130" t="inlineStr">
        <is>
          <t>DFO</t>
        </is>
      </c>
      <c r="J596" s="131" t="n">
        <v>544</v>
      </c>
      <c r="K596" s="129" t="n">
        <v>2020</v>
      </c>
      <c r="L596" s="120">
        <f>IF(VLOOKUP(H596,'Cross-Page Data'!$D$4:$F$48,3,FALSE)="natural gas",VLOOKUP(G596,'Cross-Page Data'!$I$4:$J$19,2,FALSE),IF(VLOOKUP(H596,'Cross-Page Data'!$D$4:$F$48,3,FALSE)="solar",IF(G596="PV","solar PV","solar thermal"),IF(VLOOKUP(H596,'Cross-Page Data'!$D$4:$F$48,3,FALSE)="wind",VLOOKUP(G596,'Cross-Page Data'!$I$4:$J$19,2,FALSE),IF(VLOOKUP(H596,'Cross-Page Data'!$D$4:$F$48,3,FALSE)="hydro",VLOOKUP(G596,'Cross-Page Data'!$I$4:$J$19,2,FALSE),VLOOKUP(H596,'Cross-Page Data'!$D$4:$F$48,3,FALSE)))))</f>
        <v/>
      </c>
      <c r="M596" s="120">
        <f>IF(AND($P$2=FALSE,OR(F596="Commercial NAICS Cogen",F596="Industrial NAICS Cogen",F596="NAICS-22 Cogen")),FALSE,IF(AND($P$3=FALSE,OR(F596="Commercial NAICS Cogen",F596="Commercial NAICS Non-Cogen",F596="Industrial NAICS Cogen", F596="industrial NAICS non-Cogen")),FALSE, TRUE))</f>
        <v/>
      </c>
    </row>
    <row r="597">
      <c r="A597" s="129" t="n">
        <v>1599</v>
      </c>
      <c r="B597" s="130" t="inlineStr">
        <is>
          <t>Canal</t>
        </is>
      </c>
      <c r="C597" s="130" t="inlineStr">
        <is>
          <t>NRG Canal 3 Development LLC</t>
        </is>
      </c>
      <c r="D597" s="129" t="n">
        <v>61708</v>
      </c>
      <c r="E597" s="130" t="inlineStr">
        <is>
          <t>MA</t>
        </is>
      </c>
      <c r="F597" s="130" t="inlineStr">
        <is>
          <t>NAICS-22 Non-Cogen</t>
        </is>
      </c>
      <c r="G597" s="130" t="inlineStr">
        <is>
          <t>GT</t>
        </is>
      </c>
      <c r="H597" s="130" t="inlineStr">
        <is>
          <t>DFO</t>
        </is>
      </c>
      <c r="I597" s="130" t="inlineStr">
        <is>
          <t>DFO</t>
        </is>
      </c>
      <c r="J597" s="131" t="n">
        <v>6470.922</v>
      </c>
      <c r="K597" s="129" t="n">
        <v>2020</v>
      </c>
      <c r="L597" s="120">
        <f>IF(VLOOKUP(H597,'Cross-Page Data'!$D$4:$F$48,3,FALSE)="natural gas",VLOOKUP(G597,'Cross-Page Data'!$I$4:$J$19,2,FALSE),IF(VLOOKUP(H597,'Cross-Page Data'!$D$4:$F$48,3,FALSE)="solar",IF(G597="PV","solar PV","solar thermal"),IF(VLOOKUP(H597,'Cross-Page Data'!$D$4:$F$48,3,FALSE)="wind",VLOOKUP(G597,'Cross-Page Data'!$I$4:$J$19,2,FALSE),IF(VLOOKUP(H597,'Cross-Page Data'!$D$4:$F$48,3,FALSE)="hydro",VLOOKUP(G597,'Cross-Page Data'!$I$4:$J$19,2,FALSE),VLOOKUP(H597,'Cross-Page Data'!$D$4:$F$48,3,FALSE)))))</f>
        <v/>
      </c>
      <c r="M597" s="120">
        <f>IF(AND($P$2=FALSE,OR(F597="Commercial NAICS Cogen",F597="Industrial NAICS Cogen",F597="NAICS-22 Cogen")),FALSE,IF(AND($P$3=FALSE,OR(F597="Commercial NAICS Cogen",F597="Commercial NAICS Non-Cogen",F597="Industrial NAICS Cogen", F597="industrial NAICS non-Cogen")),FALSE, TRUE))</f>
        <v/>
      </c>
    </row>
    <row r="598">
      <c r="A598" s="129" t="n">
        <v>1599</v>
      </c>
      <c r="B598" s="130" t="inlineStr">
        <is>
          <t>Canal</t>
        </is>
      </c>
      <c r="C598" s="130" t="inlineStr">
        <is>
          <t>NRG Canal 3 Development LLC</t>
        </is>
      </c>
      <c r="D598" s="129" t="n">
        <v>61708</v>
      </c>
      <c r="E598" s="130" t="inlineStr">
        <is>
          <t>MA</t>
        </is>
      </c>
      <c r="F598" s="130" t="inlineStr">
        <is>
          <t>NAICS-22 Non-Cogen</t>
        </is>
      </c>
      <c r="G598" s="130" t="inlineStr">
        <is>
          <t>GT</t>
        </is>
      </c>
      <c r="H598" s="130" t="inlineStr">
        <is>
          <t>NG</t>
        </is>
      </c>
      <c r="I598" s="130" t="inlineStr">
        <is>
          <t>NG</t>
        </is>
      </c>
      <c r="J598" s="131" t="n">
        <v>174337.08</v>
      </c>
      <c r="K598" s="129" t="n">
        <v>2020</v>
      </c>
      <c r="L598" s="120">
        <f>IF(VLOOKUP(H598,'Cross-Page Data'!$D$4:$F$48,3,FALSE)="natural gas",VLOOKUP(G598,'Cross-Page Data'!$I$4:$J$19,2,FALSE),IF(VLOOKUP(H598,'Cross-Page Data'!$D$4:$F$48,3,FALSE)="solar",IF(G598="PV","solar PV","solar thermal"),IF(VLOOKUP(H598,'Cross-Page Data'!$D$4:$F$48,3,FALSE)="wind",VLOOKUP(G598,'Cross-Page Data'!$I$4:$J$19,2,FALSE),IF(VLOOKUP(H598,'Cross-Page Data'!$D$4:$F$48,3,FALSE)="hydro",VLOOKUP(G598,'Cross-Page Data'!$I$4:$J$19,2,FALSE),VLOOKUP(H598,'Cross-Page Data'!$D$4:$F$48,3,FALSE)))))</f>
        <v/>
      </c>
      <c r="M598" s="120">
        <f>IF(AND($P$2=FALSE,OR(F598="Commercial NAICS Cogen",F598="Industrial NAICS Cogen",F598="NAICS-22 Cogen")),FALSE,IF(AND($P$3=FALSE,OR(F598="Commercial NAICS Cogen",F598="Commercial NAICS Non-Cogen",F598="Industrial NAICS Cogen", F598="industrial NAICS non-Cogen")),FALSE, TRUE))</f>
        <v/>
      </c>
    </row>
    <row r="599">
      <c r="A599" s="129" t="n">
        <v>1599</v>
      </c>
      <c r="B599" s="130" t="inlineStr">
        <is>
          <t>Canal</t>
        </is>
      </c>
      <c r="C599" s="130" t="inlineStr">
        <is>
          <t>NRG Canal 3 Development LLC</t>
        </is>
      </c>
      <c r="D599" s="129" t="n">
        <v>61708</v>
      </c>
      <c r="E599" s="130" t="inlineStr">
        <is>
          <t>MA</t>
        </is>
      </c>
      <c r="F599" s="130" t="inlineStr">
        <is>
          <t>NAICS-22 Non-Cogen</t>
        </is>
      </c>
      <c r="G599" s="130" t="inlineStr">
        <is>
          <t>ST</t>
        </is>
      </c>
      <c r="H599" s="130" t="inlineStr">
        <is>
          <t>DFO</t>
        </is>
      </c>
      <c r="I599" s="130" t="inlineStr">
        <is>
          <t>DFO</t>
        </is>
      </c>
      <c r="J599" s="131" t="n">
        <v>-34.566</v>
      </c>
      <c r="K599" s="129" t="n">
        <v>2020</v>
      </c>
      <c r="L599" s="120">
        <f>IF(VLOOKUP(H599,'Cross-Page Data'!$D$4:$F$48,3,FALSE)="natural gas",VLOOKUP(G599,'Cross-Page Data'!$I$4:$J$19,2,FALSE),IF(VLOOKUP(H599,'Cross-Page Data'!$D$4:$F$48,3,FALSE)="solar",IF(G599="PV","solar PV","solar thermal"),IF(VLOOKUP(H599,'Cross-Page Data'!$D$4:$F$48,3,FALSE)="wind",VLOOKUP(G599,'Cross-Page Data'!$I$4:$J$19,2,FALSE),IF(VLOOKUP(H599,'Cross-Page Data'!$D$4:$F$48,3,FALSE)="hydro",VLOOKUP(G599,'Cross-Page Data'!$I$4:$J$19,2,FALSE),VLOOKUP(H599,'Cross-Page Data'!$D$4:$F$48,3,FALSE)))))</f>
        <v/>
      </c>
      <c r="M599" s="120">
        <f>IF(AND($P$2=FALSE,OR(F599="Commercial NAICS Cogen",F599="Industrial NAICS Cogen",F599="NAICS-22 Cogen")),FALSE,IF(AND($P$3=FALSE,OR(F599="Commercial NAICS Cogen",F599="Commercial NAICS Non-Cogen",F599="Industrial NAICS Cogen", F599="industrial NAICS non-Cogen")),FALSE, TRUE))</f>
        <v/>
      </c>
    </row>
    <row r="600">
      <c r="A600" s="129" t="n">
        <v>1599</v>
      </c>
      <c r="B600" s="130" t="inlineStr">
        <is>
          <t>Canal</t>
        </is>
      </c>
      <c r="C600" s="130" t="inlineStr">
        <is>
          <t>NRG Canal 3 Development LLC</t>
        </is>
      </c>
      <c r="D600" s="129" t="n">
        <v>61708</v>
      </c>
      <c r="E600" s="130" t="inlineStr">
        <is>
          <t>MA</t>
        </is>
      </c>
      <c r="F600" s="130" t="inlineStr">
        <is>
          <t>NAICS-22 Non-Cogen</t>
        </is>
      </c>
      <c r="G600" s="130" t="inlineStr">
        <is>
          <t>ST</t>
        </is>
      </c>
      <c r="H600" s="130" t="inlineStr">
        <is>
          <t>NG</t>
        </is>
      </c>
      <c r="I600" s="130" t="inlineStr">
        <is>
          <t>NG</t>
        </is>
      </c>
      <c r="J600" s="131" t="n">
        <v>4148.948</v>
      </c>
      <c r="K600" s="129" t="n">
        <v>2020</v>
      </c>
      <c r="L600" s="120">
        <f>IF(VLOOKUP(H600,'Cross-Page Data'!$D$4:$F$48,3,FALSE)="natural gas",VLOOKUP(G600,'Cross-Page Data'!$I$4:$J$19,2,FALSE),IF(VLOOKUP(H600,'Cross-Page Data'!$D$4:$F$48,3,FALSE)="solar",IF(G600="PV","solar PV","solar thermal"),IF(VLOOKUP(H600,'Cross-Page Data'!$D$4:$F$48,3,FALSE)="wind",VLOOKUP(G600,'Cross-Page Data'!$I$4:$J$19,2,FALSE),IF(VLOOKUP(H600,'Cross-Page Data'!$D$4:$F$48,3,FALSE)="hydro",VLOOKUP(G600,'Cross-Page Data'!$I$4:$J$19,2,FALSE),VLOOKUP(H600,'Cross-Page Data'!$D$4:$F$48,3,FALSE)))))</f>
        <v/>
      </c>
      <c r="M600" s="120">
        <f>IF(AND($P$2=FALSE,OR(F600="Commercial NAICS Cogen",F600="Industrial NAICS Cogen",F600="NAICS-22 Cogen")),FALSE,IF(AND($P$3=FALSE,OR(F600="Commercial NAICS Cogen",F600="Commercial NAICS Non-Cogen",F600="Industrial NAICS Cogen", F600="industrial NAICS non-Cogen")),FALSE, TRUE))</f>
        <v/>
      </c>
    </row>
    <row r="601">
      <c r="A601" s="129" t="n">
        <v>1599</v>
      </c>
      <c r="B601" s="130" t="inlineStr">
        <is>
          <t>Canal</t>
        </is>
      </c>
      <c r="C601" s="130" t="inlineStr">
        <is>
          <t>NRG Canal 3 Development LLC</t>
        </is>
      </c>
      <c r="D601" s="129" t="n">
        <v>61708</v>
      </c>
      <c r="E601" s="130" t="inlineStr">
        <is>
          <t>MA</t>
        </is>
      </c>
      <c r="F601" s="130" t="inlineStr">
        <is>
          <t>NAICS-22 Non-Cogen</t>
        </is>
      </c>
      <c r="G601" s="130" t="inlineStr">
        <is>
          <t>ST</t>
        </is>
      </c>
      <c r="H601" s="130" t="inlineStr">
        <is>
          <t>RFO</t>
        </is>
      </c>
      <c r="I601" s="130" t="inlineStr">
        <is>
          <t>RFO</t>
        </is>
      </c>
      <c r="J601" s="131" t="n">
        <v>-7765.382</v>
      </c>
      <c r="K601" s="129" t="n">
        <v>2020</v>
      </c>
      <c r="L601" s="120">
        <f>IF(VLOOKUP(H601,'Cross-Page Data'!$D$4:$F$48,3,FALSE)="natural gas",VLOOKUP(G601,'Cross-Page Data'!$I$4:$J$19,2,FALSE),IF(VLOOKUP(H601,'Cross-Page Data'!$D$4:$F$48,3,FALSE)="solar",IF(G601="PV","solar PV","solar thermal"),IF(VLOOKUP(H601,'Cross-Page Data'!$D$4:$F$48,3,FALSE)="wind",VLOOKUP(G601,'Cross-Page Data'!$I$4:$J$19,2,FALSE),IF(VLOOKUP(H601,'Cross-Page Data'!$D$4:$F$48,3,FALSE)="hydro",VLOOKUP(G601,'Cross-Page Data'!$I$4:$J$19,2,FALSE),VLOOKUP(H601,'Cross-Page Data'!$D$4:$F$48,3,FALSE)))))</f>
        <v/>
      </c>
      <c r="M601" s="120">
        <f>IF(AND($P$2=FALSE,OR(F601="Commercial NAICS Cogen",F601="Industrial NAICS Cogen",F601="NAICS-22 Cogen")),FALSE,IF(AND($P$3=FALSE,OR(F601="Commercial NAICS Cogen",F601="Commercial NAICS Non-Cogen",F601="Industrial NAICS Cogen", F601="industrial NAICS non-Cogen")),FALSE, TRUE))</f>
        <v/>
      </c>
    </row>
    <row r="602">
      <c r="A602" s="129" t="n">
        <v>1702</v>
      </c>
      <c r="B602" s="130" t="inlineStr">
        <is>
          <t>Dan E Karn</t>
        </is>
      </c>
      <c r="C602" s="130" t="inlineStr">
        <is>
          <t>Consumers Energy Co</t>
        </is>
      </c>
      <c r="D602" s="129" t="n">
        <v>4254</v>
      </c>
      <c r="E602" s="130" t="inlineStr">
        <is>
          <t>MI</t>
        </is>
      </c>
      <c r="F602" s="130" t="inlineStr">
        <is>
          <t>Electric Utility</t>
        </is>
      </c>
      <c r="G602" s="130" t="inlineStr">
        <is>
          <t>ST</t>
        </is>
      </c>
      <c r="H602" s="130" t="inlineStr">
        <is>
          <t>BIT</t>
        </is>
      </c>
      <c r="I602" s="130" t="inlineStr">
        <is>
          <t>COL</t>
        </is>
      </c>
      <c r="J602" s="131" t="n">
        <v>2217.338</v>
      </c>
      <c r="K602" s="129" t="n">
        <v>2020</v>
      </c>
      <c r="L602" s="120">
        <f>IF(VLOOKUP(H602,'Cross-Page Data'!$D$4:$F$48,3,FALSE)="natural gas",VLOOKUP(G602,'Cross-Page Data'!$I$4:$J$19,2,FALSE),IF(VLOOKUP(H602,'Cross-Page Data'!$D$4:$F$48,3,FALSE)="solar",IF(G602="PV","solar PV","solar thermal"),IF(VLOOKUP(H602,'Cross-Page Data'!$D$4:$F$48,3,FALSE)="wind",VLOOKUP(G602,'Cross-Page Data'!$I$4:$J$19,2,FALSE),IF(VLOOKUP(H602,'Cross-Page Data'!$D$4:$F$48,3,FALSE)="hydro",VLOOKUP(G602,'Cross-Page Data'!$I$4:$J$19,2,FALSE),VLOOKUP(H602,'Cross-Page Data'!$D$4:$F$48,3,FALSE)))))</f>
        <v/>
      </c>
      <c r="M602" s="120">
        <f>IF(AND($P$2=FALSE,OR(F602="Commercial NAICS Cogen",F602="Industrial NAICS Cogen",F602="NAICS-22 Cogen")),FALSE,IF(AND($P$3=FALSE,OR(F602="Commercial NAICS Cogen",F602="Commercial NAICS Non-Cogen",F602="Industrial NAICS Cogen", F602="industrial NAICS non-Cogen")),FALSE, TRUE))</f>
        <v/>
      </c>
    </row>
    <row r="603">
      <c r="A603" s="129" t="n">
        <v>1702</v>
      </c>
      <c r="B603" s="130" t="inlineStr">
        <is>
          <t>Dan E Karn</t>
        </is>
      </c>
      <c r="C603" s="130" t="inlineStr">
        <is>
          <t>Consumers Energy Co</t>
        </is>
      </c>
      <c r="D603" s="129" t="n">
        <v>4254</v>
      </c>
      <c r="E603" s="130" t="inlineStr">
        <is>
          <t>MI</t>
        </is>
      </c>
      <c r="F603" s="130" t="inlineStr">
        <is>
          <t>Electric Utility</t>
        </is>
      </c>
      <c r="G603" s="130" t="inlineStr">
        <is>
          <t>ST</t>
        </is>
      </c>
      <c r="H603" s="130" t="inlineStr">
        <is>
          <t>DFO</t>
        </is>
      </c>
      <c r="I603" s="130" t="inlineStr">
        <is>
          <t>DFO</t>
        </is>
      </c>
      <c r="J603" s="131" t="n">
        <v>5301.445</v>
      </c>
      <c r="K603" s="129" t="n">
        <v>2020</v>
      </c>
      <c r="L603" s="120">
        <f>IF(VLOOKUP(H603,'Cross-Page Data'!$D$4:$F$48,3,FALSE)="natural gas",VLOOKUP(G603,'Cross-Page Data'!$I$4:$J$19,2,FALSE),IF(VLOOKUP(H603,'Cross-Page Data'!$D$4:$F$48,3,FALSE)="solar",IF(G603="PV","solar PV","solar thermal"),IF(VLOOKUP(H603,'Cross-Page Data'!$D$4:$F$48,3,FALSE)="wind",VLOOKUP(G603,'Cross-Page Data'!$I$4:$J$19,2,FALSE),IF(VLOOKUP(H603,'Cross-Page Data'!$D$4:$F$48,3,FALSE)="hydro",VLOOKUP(G603,'Cross-Page Data'!$I$4:$J$19,2,FALSE),VLOOKUP(H603,'Cross-Page Data'!$D$4:$F$48,3,FALSE)))))</f>
        <v/>
      </c>
      <c r="M603" s="120">
        <f>IF(AND($P$2=FALSE,OR(F603="Commercial NAICS Cogen",F603="Industrial NAICS Cogen",F603="NAICS-22 Cogen")),FALSE,IF(AND($P$3=FALSE,OR(F603="Commercial NAICS Cogen",F603="Commercial NAICS Non-Cogen",F603="Industrial NAICS Cogen", F603="industrial NAICS non-Cogen")),FALSE, TRUE))</f>
        <v/>
      </c>
    </row>
    <row r="604">
      <c r="A604" s="129" t="n">
        <v>1702</v>
      </c>
      <c r="B604" s="130" t="inlineStr">
        <is>
          <t>Dan E Karn</t>
        </is>
      </c>
      <c r="C604" s="130" t="inlineStr">
        <is>
          <t>Consumers Energy Co</t>
        </is>
      </c>
      <c r="D604" s="129" t="n">
        <v>4254</v>
      </c>
      <c r="E604" s="130" t="inlineStr">
        <is>
          <t>MI</t>
        </is>
      </c>
      <c r="F604" s="130" t="inlineStr">
        <is>
          <t>Electric Utility</t>
        </is>
      </c>
      <c r="G604" s="130" t="inlineStr">
        <is>
          <t>ST</t>
        </is>
      </c>
      <c r="H604" s="130" t="inlineStr">
        <is>
          <t>NG</t>
        </is>
      </c>
      <c r="I604" s="130" t="inlineStr">
        <is>
          <t>NG</t>
        </is>
      </c>
      <c r="J604" s="131" t="n">
        <v>74173.101</v>
      </c>
      <c r="K604" s="129" t="n">
        <v>2020</v>
      </c>
      <c r="L604" s="120">
        <f>IF(VLOOKUP(H604,'Cross-Page Data'!$D$4:$F$48,3,FALSE)="natural gas",VLOOKUP(G604,'Cross-Page Data'!$I$4:$J$19,2,FALSE),IF(VLOOKUP(H604,'Cross-Page Data'!$D$4:$F$48,3,FALSE)="solar",IF(G604="PV","solar PV","solar thermal"),IF(VLOOKUP(H604,'Cross-Page Data'!$D$4:$F$48,3,FALSE)="wind",VLOOKUP(G604,'Cross-Page Data'!$I$4:$J$19,2,FALSE),IF(VLOOKUP(H604,'Cross-Page Data'!$D$4:$F$48,3,FALSE)="hydro",VLOOKUP(G604,'Cross-Page Data'!$I$4:$J$19,2,FALSE),VLOOKUP(H604,'Cross-Page Data'!$D$4:$F$48,3,FALSE)))))</f>
        <v/>
      </c>
      <c r="M604" s="120">
        <f>IF(AND($P$2=FALSE,OR(F604="Commercial NAICS Cogen",F604="Industrial NAICS Cogen",F604="NAICS-22 Cogen")),FALSE,IF(AND($P$3=FALSE,OR(F604="Commercial NAICS Cogen",F604="Commercial NAICS Non-Cogen",F604="Industrial NAICS Cogen", F604="industrial NAICS non-Cogen")),FALSE, TRUE))</f>
        <v/>
      </c>
    </row>
    <row r="605">
      <c r="A605" s="129" t="n">
        <v>1702</v>
      </c>
      <c r="B605" s="130" t="inlineStr">
        <is>
          <t>Dan E Karn</t>
        </is>
      </c>
      <c r="C605" s="130" t="inlineStr">
        <is>
          <t>Consumers Energy Co</t>
        </is>
      </c>
      <c r="D605" s="129" t="n">
        <v>4254</v>
      </c>
      <c r="E605" s="130" t="inlineStr">
        <is>
          <t>MI</t>
        </is>
      </c>
      <c r="F605" s="130" t="inlineStr">
        <is>
          <t>Electric Utility</t>
        </is>
      </c>
      <c r="G605" s="130" t="inlineStr">
        <is>
          <t>ST</t>
        </is>
      </c>
      <c r="H605" s="130" t="inlineStr">
        <is>
          <t>RFO</t>
        </is>
      </c>
      <c r="I605" s="130" t="inlineStr">
        <is>
          <t>RFO</t>
        </is>
      </c>
      <c r="J605" s="131" t="n">
        <v>8925.493</v>
      </c>
      <c r="K605" s="129" t="n">
        <v>2020</v>
      </c>
      <c r="L605" s="120">
        <f>IF(VLOOKUP(H605,'Cross-Page Data'!$D$4:$F$48,3,FALSE)="natural gas",VLOOKUP(G605,'Cross-Page Data'!$I$4:$J$19,2,FALSE),IF(VLOOKUP(H605,'Cross-Page Data'!$D$4:$F$48,3,FALSE)="solar",IF(G605="PV","solar PV","solar thermal"),IF(VLOOKUP(H605,'Cross-Page Data'!$D$4:$F$48,3,FALSE)="wind",VLOOKUP(G605,'Cross-Page Data'!$I$4:$J$19,2,FALSE),IF(VLOOKUP(H605,'Cross-Page Data'!$D$4:$F$48,3,FALSE)="hydro",VLOOKUP(G605,'Cross-Page Data'!$I$4:$J$19,2,FALSE),VLOOKUP(H605,'Cross-Page Data'!$D$4:$F$48,3,FALSE)))))</f>
        <v/>
      </c>
      <c r="M605" s="120">
        <f>IF(AND($P$2=FALSE,OR(F605="Commercial NAICS Cogen",F605="Industrial NAICS Cogen",F605="NAICS-22 Cogen")),FALSE,IF(AND($P$3=FALSE,OR(F605="Commercial NAICS Cogen",F605="Commercial NAICS Non-Cogen",F605="Industrial NAICS Cogen", F605="industrial NAICS non-Cogen")),FALSE, TRUE))</f>
        <v/>
      </c>
    </row>
    <row r="606">
      <c r="A606" s="129" t="n">
        <v>1702</v>
      </c>
      <c r="B606" s="130" t="inlineStr">
        <is>
          <t>Dan E Karn</t>
        </is>
      </c>
      <c r="C606" s="130" t="inlineStr">
        <is>
          <t>Consumers Energy Co</t>
        </is>
      </c>
      <c r="D606" s="129" t="n">
        <v>4254</v>
      </c>
      <c r="E606" s="130" t="inlineStr">
        <is>
          <t>MI</t>
        </is>
      </c>
      <c r="F606" s="130" t="inlineStr">
        <is>
          <t>Electric Utility</t>
        </is>
      </c>
      <c r="G606" s="130" t="inlineStr">
        <is>
          <t>ST</t>
        </is>
      </c>
      <c r="H606" s="130" t="inlineStr">
        <is>
          <t>SUB</t>
        </is>
      </c>
      <c r="I606" s="130" t="inlineStr">
        <is>
          <t>COL</t>
        </is>
      </c>
      <c r="J606" s="131" t="n">
        <v>1563735.6</v>
      </c>
      <c r="K606" s="129" t="n">
        <v>2020</v>
      </c>
      <c r="L606" s="120">
        <f>IF(VLOOKUP(H606,'Cross-Page Data'!$D$4:$F$48,3,FALSE)="natural gas",VLOOKUP(G606,'Cross-Page Data'!$I$4:$J$19,2,FALSE),IF(VLOOKUP(H606,'Cross-Page Data'!$D$4:$F$48,3,FALSE)="solar",IF(G606="PV","solar PV","solar thermal"),IF(VLOOKUP(H606,'Cross-Page Data'!$D$4:$F$48,3,FALSE)="wind",VLOOKUP(G606,'Cross-Page Data'!$I$4:$J$19,2,FALSE),IF(VLOOKUP(H606,'Cross-Page Data'!$D$4:$F$48,3,FALSE)="hydro",VLOOKUP(G606,'Cross-Page Data'!$I$4:$J$19,2,FALSE),VLOOKUP(H606,'Cross-Page Data'!$D$4:$F$48,3,FALSE)))))</f>
        <v/>
      </c>
      <c r="M606" s="120">
        <f>IF(AND($P$2=FALSE,OR(F606="Commercial NAICS Cogen",F606="Industrial NAICS Cogen",F606="NAICS-22 Cogen")),FALSE,IF(AND($P$3=FALSE,OR(F606="Commercial NAICS Cogen",F606="Commercial NAICS Non-Cogen",F606="Industrial NAICS Cogen", F606="industrial NAICS non-Cogen")),FALSE, TRUE))</f>
        <v/>
      </c>
    </row>
    <row r="607">
      <c r="A607" s="129" t="n">
        <v>1710</v>
      </c>
      <c r="B607" s="130" t="inlineStr">
        <is>
          <t>J H Campbell</t>
        </is>
      </c>
      <c r="C607" s="130" t="inlineStr">
        <is>
          <t>Consumers Energy Co</t>
        </is>
      </c>
      <c r="D607" s="129" t="n">
        <v>4254</v>
      </c>
      <c r="E607" s="130" t="inlineStr">
        <is>
          <t>MI</t>
        </is>
      </c>
      <c r="F607" s="130" t="inlineStr">
        <is>
          <t>Electric Utility</t>
        </is>
      </c>
      <c r="G607" s="130" t="inlineStr">
        <is>
          <t>GT</t>
        </is>
      </c>
      <c r="H607" s="130" t="inlineStr">
        <is>
          <t>DFO</t>
        </is>
      </c>
      <c r="I607" s="130" t="inlineStr">
        <is>
          <t>DFO</t>
        </is>
      </c>
      <c r="J607" s="131" t="n">
        <v>0</v>
      </c>
      <c r="K607" s="129" t="n">
        <v>2020</v>
      </c>
      <c r="L607" s="120">
        <f>IF(VLOOKUP(H607,'Cross-Page Data'!$D$4:$F$48,3,FALSE)="natural gas",VLOOKUP(G607,'Cross-Page Data'!$I$4:$J$19,2,FALSE),IF(VLOOKUP(H607,'Cross-Page Data'!$D$4:$F$48,3,FALSE)="solar",IF(G607="PV","solar PV","solar thermal"),IF(VLOOKUP(H607,'Cross-Page Data'!$D$4:$F$48,3,FALSE)="wind",VLOOKUP(G607,'Cross-Page Data'!$I$4:$J$19,2,FALSE),IF(VLOOKUP(H607,'Cross-Page Data'!$D$4:$F$48,3,FALSE)="hydro",VLOOKUP(G607,'Cross-Page Data'!$I$4:$J$19,2,FALSE),VLOOKUP(H607,'Cross-Page Data'!$D$4:$F$48,3,FALSE)))))</f>
        <v/>
      </c>
      <c r="M607" s="120">
        <f>IF(AND($P$2=FALSE,OR(F607="Commercial NAICS Cogen",F607="Industrial NAICS Cogen",F607="NAICS-22 Cogen")),FALSE,IF(AND($P$3=FALSE,OR(F607="Commercial NAICS Cogen",F607="Commercial NAICS Non-Cogen",F607="Industrial NAICS Cogen", F607="industrial NAICS non-Cogen")),FALSE, TRUE))</f>
        <v/>
      </c>
    </row>
    <row r="608">
      <c r="A608" s="129" t="n">
        <v>1710</v>
      </c>
      <c r="B608" s="130" t="inlineStr">
        <is>
          <t>J H Campbell</t>
        </is>
      </c>
      <c r="C608" s="130" t="inlineStr">
        <is>
          <t>Consumers Energy Co</t>
        </is>
      </c>
      <c r="D608" s="129" t="n">
        <v>4254</v>
      </c>
      <c r="E608" s="130" t="inlineStr">
        <is>
          <t>MI</t>
        </is>
      </c>
      <c r="F608" s="130" t="inlineStr">
        <is>
          <t>Electric Utility</t>
        </is>
      </c>
      <c r="G608" s="130" t="inlineStr">
        <is>
          <t>ST</t>
        </is>
      </c>
      <c r="H608" s="130" t="inlineStr">
        <is>
          <t>BIT</t>
        </is>
      </c>
      <c r="I608" s="130" t="inlineStr">
        <is>
          <t>COL</t>
        </is>
      </c>
      <c r="J608" s="131" t="n">
        <v>75819.13400000001</v>
      </c>
      <c r="K608" s="129" t="n">
        <v>2020</v>
      </c>
      <c r="L608" s="120">
        <f>IF(VLOOKUP(H608,'Cross-Page Data'!$D$4:$F$48,3,FALSE)="natural gas",VLOOKUP(G608,'Cross-Page Data'!$I$4:$J$19,2,FALSE),IF(VLOOKUP(H608,'Cross-Page Data'!$D$4:$F$48,3,FALSE)="solar",IF(G608="PV","solar PV","solar thermal"),IF(VLOOKUP(H608,'Cross-Page Data'!$D$4:$F$48,3,FALSE)="wind",VLOOKUP(G608,'Cross-Page Data'!$I$4:$J$19,2,FALSE),IF(VLOOKUP(H608,'Cross-Page Data'!$D$4:$F$48,3,FALSE)="hydro",VLOOKUP(G608,'Cross-Page Data'!$I$4:$J$19,2,FALSE),VLOOKUP(H608,'Cross-Page Data'!$D$4:$F$48,3,FALSE)))))</f>
        <v/>
      </c>
      <c r="M608" s="120">
        <f>IF(AND($P$2=FALSE,OR(F608="Commercial NAICS Cogen",F608="Industrial NAICS Cogen",F608="NAICS-22 Cogen")),FALSE,IF(AND($P$3=FALSE,OR(F608="Commercial NAICS Cogen",F608="Commercial NAICS Non-Cogen",F608="Industrial NAICS Cogen", F608="industrial NAICS non-Cogen")),FALSE, TRUE))</f>
        <v/>
      </c>
    </row>
    <row r="609">
      <c r="A609" s="129" t="n">
        <v>1710</v>
      </c>
      <c r="B609" s="130" t="inlineStr">
        <is>
          <t>J H Campbell</t>
        </is>
      </c>
      <c r="C609" s="130" t="inlineStr">
        <is>
          <t>Consumers Energy Co</t>
        </is>
      </c>
      <c r="D609" s="129" t="n">
        <v>4254</v>
      </c>
      <c r="E609" s="130" t="inlineStr">
        <is>
          <t>MI</t>
        </is>
      </c>
      <c r="F609" s="130" t="inlineStr">
        <is>
          <t>Electric Utility</t>
        </is>
      </c>
      <c r="G609" s="130" t="inlineStr">
        <is>
          <t>ST</t>
        </is>
      </c>
      <c r="H609" s="130" t="inlineStr">
        <is>
          <t>DFO</t>
        </is>
      </c>
      <c r="I609" s="130" t="inlineStr">
        <is>
          <t>DFO</t>
        </is>
      </c>
      <c r="J609" s="131" t="n">
        <v>17239.354</v>
      </c>
      <c r="K609" s="129" t="n">
        <v>2020</v>
      </c>
      <c r="L609" s="120">
        <f>IF(VLOOKUP(H609,'Cross-Page Data'!$D$4:$F$48,3,FALSE)="natural gas",VLOOKUP(G609,'Cross-Page Data'!$I$4:$J$19,2,FALSE),IF(VLOOKUP(H609,'Cross-Page Data'!$D$4:$F$48,3,FALSE)="solar",IF(G609="PV","solar PV","solar thermal"),IF(VLOOKUP(H609,'Cross-Page Data'!$D$4:$F$48,3,FALSE)="wind",VLOOKUP(G609,'Cross-Page Data'!$I$4:$J$19,2,FALSE),IF(VLOOKUP(H609,'Cross-Page Data'!$D$4:$F$48,3,FALSE)="hydro",VLOOKUP(G609,'Cross-Page Data'!$I$4:$J$19,2,FALSE),VLOOKUP(H609,'Cross-Page Data'!$D$4:$F$48,3,FALSE)))))</f>
        <v/>
      </c>
      <c r="M609" s="120">
        <f>IF(AND($P$2=FALSE,OR(F609="Commercial NAICS Cogen",F609="Industrial NAICS Cogen",F609="NAICS-22 Cogen")),FALSE,IF(AND($P$3=FALSE,OR(F609="Commercial NAICS Cogen",F609="Commercial NAICS Non-Cogen",F609="Industrial NAICS Cogen", F609="industrial NAICS non-Cogen")),FALSE, TRUE))</f>
        <v/>
      </c>
    </row>
    <row r="610">
      <c r="A610" s="129" t="n">
        <v>1710</v>
      </c>
      <c r="B610" s="130" t="inlineStr">
        <is>
          <t>J H Campbell</t>
        </is>
      </c>
      <c r="C610" s="130" t="inlineStr">
        <is>
          <t>Consumers Energy Co</t>
        </is>
      </c>
      <c r="D610" s="129" t="n">
        <v>4254</v>
      </c>
      <c r="E610" s="130" t="inlineStr">
        <is>
          <t>MI</t>
        </is>
      </c>
      <c r="F610" s="130" t="inlineStr">
        <is>
          <t>Electric Utility</t>
        </is>
      </c>
      <c r="G610" s="130" t="inlineStr">
        <is>
          <t>ST</t>
        </is>
      </c>
      <c r="H610" s="130" t="inlineStr">
        <is>
          <t>SUB</t>
        </is>
      </c>
      <c r="I610" s="130" t="inlineStr">
        <is>
          <t>COL</t>
        </is>
      </c>
      <c r="J610" s="131" t="n">
        <v>6674563.5</v>
      </c>
      <c r="K610" s="129" t="n">
        <v>2020</v>
      </c>
      <c r="L610" s="120">
        <f>IF(VLOOKUP(H610,'Cross-Page Data'!$D$4:$F$48,3,FALSE)="natural gas",VLOOKUP(G610,'Cross-Page Data'!$I$4:$J$19,2,FALSE),IF(VLOOKUP(H610,'Cross-Page Data'!$D$4:$F$48,3,FALSE)="solar",IF(G610="PV","solar PV","solar thermal"),IF(VLOOKUP(H610,'Cross-Page Data'!$D$4:$F$48,3,FALSE)="wind",VLOOKUP(G610,'Cross-Page Data'!$I$4:$J$19,2,FALSE),IF(VLOOKUP(H610,'Cross-Page Data'!$D$4:$F$48,3,FALSE)="hydro",VLOOKUP(G610,'Cross-Page Data'!$I$4:$J$19,2,FALSE),VLOOKUP(H610,'Cross-Page Data'!$D$4:$F$48,3,FALSE)))))</f>
        <v/>
      </c>
      <c r="M610" s="120">
        <f>IF(AND($P$2=FALSE,OR(F610="Commercial NAICS Cogen",F610="Industrial NAICS Cogen",F610="NAICS-22 Cogen")),FALSE,IF(AND($P$3=FALSE,OR(F610="Commercial NAICS Cogen",F610="Commercial NAICS Non-Cogen",F610="Industrial NAICS Cogen", F610="industrial NAICS non-Cogen")),FALSE, TRUE))</f>
        <v/>
      </c>
    </row>
    <row r="611">
      <c r="A611" s="129" t="n">
        <v>1713</v>
      </c>
      <c r="B611" s="130" t="inlineStr">
        <is>
          <t>Ludington</t>
        </is>
      </c>
      <c r="C611" s="130" t="inlineStr">
        <is>
          <t>Consumers Energy Co</t>
        </is>
      </c>
      <c r="D611" s="129" t="n">
        <v>4254</v>
      </c>
      <c r="E611" s="130" t="inlineStr">
        <is>
          <t>MI</t>
        </is>
      </c>
      <c r="F611" s="130" t="inlineStr">
        <is>
          <t>Electric Utility</t>
        </is>
      </c>
      <c r="G611" s="130" t="inlineStr">
        <is>
          <t>PS</t>
        </is>
      </c>
      <c r="H611" s="130" t="inlineStr">
        <is>
          <t>WAT</t>
        </is>
      </c>
      <c r="I611" s="130" t="inlineStr">
        <is>
          <t>HPS</t>
        </is>
      </c>
      <c r="J611" s="131" t="n">
        <v>-845480</v>
      </c>
      <c r="K611" s="129" t="n">
        <v>2020</v>
      </c>
      <c r="L611" s="120">
        <f>IF(VLOOKUP(H611,'Cross-Page Data'!$D$4:$F$48,3,FALSE)="natural gas",VLOOKUP(G611,'Cross-Page Data'!$I$4:$J$19,2,FALSE),IF(VLOOKUP(H611,'Cross-Page Data'!$D$4:$F$48,3,FALSE)="solar",IF(G611="PV","solar PV","solar thermal"),IF(VLOOKUP(H611,'Cross-Page Data'!$D$4:$F$48,3,FALSE)="wind",VLOOKUP(G611,'Cross-Page Data'!$I$4:$J$19,2,FALSE),IF(VLOOKUP(H611,'Cross-Page Data'!$D$4:$F$48,3,FALSE)="hydro",VLOOKUP(G611,'Cross-Page Data'!$I$4:$J$19,2,FALSE),VLOOKUP(H611,'Cross-Page Data'!$D$4:$F$48,3,FALSE)))))</f>
        <v/>
      </c>
      <c r="M611" s="120">
        <f>IF(AND($P$2=FALSE,OR(F611="Commercial NAICS Cogen",F611="Industrial NAICS Cogen",F611="NAICS-22 Cogen")),FALSE,IF(AND($P$3=FALSE,OR(F611="Commercial NAICS Cogen",F611="Commercial NAICS Non-Cogen",F611="Industrial NAICS Cogen", F611="industrial NAICS non-Cogen")),FALSE, TRUE))</f>
        <v/>
      </c>
    </row>
    <row r="612">
      <c r="A612" s="129" t="n">
        <v>1715</v>
      </c>
      <c r="B612" s="130" t="inlineStr">
        <is>
          <t>Palisades</t>
        </is>
      </c>
      <c r="C612" s="130" t="inlineStr">
        <is>
          <t>Entergy Nuclear Palisades LLC</t>
        </is>
      </c>
      <c r="D612" s="129" t="n">
        <v>56192</v>
      </c>
      <c r="E612" s="130" t="inlineStr">
        <is>
          <t>MI</t>
        </is>
      </c>
      <c r="F612" s="130" t="inlineStr">
        <is>
          <t>NAICS-22 Non-Cogen</t>
        </is>
      </c>
      <c r="G612" s="130" t="inlineStr">
        <is>
          <t>ST</t>
        </is>
      </c>
      <c r="H612" s="130" t="inlineStr">
        <is>
          <t>NUC</t>
        </is>
      </c>
      <c r="I612" s="130" t="inlineStr">
        <is>
          <t>NUC</t>
        </is>
      </c>
      <c r="J612" s="131" t="n">
        <v>5995123</v>
      </c>
      <c r="K612" s="129" t="n">
        <v>2020</v>
      </c>
      <c r="L612" s="120">
        <f>IF(VLOOKUP(H612,'Cross-Page Data'!$D$4:$F$48,3,FALSE)="natural gas",VLOOKUP(G612,'Cross-Page Data'!$I$4:$J$19,2,FALSE),IF(VLOOKUP(H612,'Cross-Page Data'!$D$4:$F$48,3,FALSE)="solar",IF(G612="PV","solar PV","solar thermal"),IF(VLOOKUP(H612,'Cross-Page Data'!$D$4:$F$48,3,FALSE)="wind",VLOOKUP(G612,'Cross-Page Data'!$I$4:$J$19,2,FALSE),IF(VLOOKUP(H612,'Cross-Page Data'!$D$4:$F$48,3,FALSE)="hydro",VLOOKUP(G612,'Cross-Page Data'!$I$4:$J$19,2,FALSE),VLOOKUP(H612,'Cross-Page Data'!$D$4:$F$48,3,FALSE)))))</f>
        <v/>
      </c>
      <c r="M612" s="120">
        <f>IF(AND($P$2=FALSE,OR(F612="Commercial NAICS Cogen",F612="Industrial NAICS Cogen",F612="NAICS-22 Cogen")),FALSE,IF(AND($P$3=FALSE,OR(F612="Commercial NAICS Cogen",F612="Commercial NAICS Non-Cogen",F612="Industrial NAICS Cogen", F612="industrial NAICS non-Cogen")),FALSE, TRUE))</f>
        <v/>
      </c>
    </row>
    <row r="613">
      <c r="A613" s="129" t="n">
        <v>1729</v>
      </c>
      <c r="B613" s="130" t="inlineStr">
        <is>
          <t>Fermi</t>
        </is>
      </c>
      <c r="C613" s="130" t="inlineStr">
        <is>
          <t>DTE Electric Company</t>
        </is>
      </c>
      <c r="D613" s="129" t="n">
        <v>5109</v>
      </c>
      <c r="E613" s="130" t="inlineStr">
        <is>
          <t>MI</t>
        </is>
      </c>
      <c r="F613" s="130" t="inlineStr">
        <is>
          <t>Electric Utility</t>
        </is>
      </c>
      <c r="G613" s="130" t="inlineStr">
        <is>
          <t>GT</t>
        </is>
      </c>
      <c r="H613" s="130" t="inlineStr">
        <is>
          <t>DFO</t>
        </is>
      </c>
      <c r="I613" s="130" t="inlineStr">
        <is>
          <t>DFO</t>
        </is>
      </c>
      <c r="J613" s="131" t="n">
        <v>-410</v>
      </c>
      <c r="K613" s="129" t="n">
        <v>2020</v>
      </c>
      <c r="L613" s="120">
        <f>IF(VLOOKUP(H613,'Cross-Page Data'!$D$4:$F$48,3,FALSE)="natural gas",VLOOKUP(G613,'Cross-Page Data'!$I$4:$J$19,2,FALSE),IF(VLOOKUP(H613,'Cross-Page Data'!$D$4:$F$48,3,FALSE)="solar",IF(G613="PV","solar PV","solar thermal"),IF(VLOOKUP(H613,'Cross-Page Data'!$D$4:$F$48,3,FALSE)="wind",VLOOKUP(G613,'Cross-Page Data'!$I$4:$J$19,2,FALSE),IF(VLOOKUP(H613,'Cross-Page Data'!$D$4:$F$48,3,FALSE)="hydro",VLOOKUP(G613,'Cross-Page Data'!$I$4:$J$19,2,FALSE),VLOOKUP(H613,'Cross-Page Data'!$D$4:$F$48,3,FALSE)))))</f>
        <v/>
      </c>
      <c r="M613" s="120">
        <f>IF(AND($P$2=FALSE,OR(F613="Commercial NAICS Cogen",F613="Industrial NAICS Cogen",F613="NAICS-22 Cogen")),FALSE,IF(AND($P$3=FALSE,OR(F613="Commercial NAICS Cogen",F613="Commercial NAICS Non-Cogen",F613="Industrial NAICS Cogen", F613="industrial NAICS non-Cogen")),FALSE, TRUE))</f>
        <v/>
      </c>
    </row>
    <row r="614">
      <c r="A614" s="129" t="n">
        <v>1729</v>
      </c>
      <c r="B614" s="130" t="inlineStr">
        <is>
          <t>Fermi</t>
        </is>
      </c>
      <c r="C614" s="130" t="inlineStr">
        <is>
          <t>DTE Electric Company</t>
        </is>
      </c>
      <c r="D614" s="129" t="n">
        <v>5109</v>
      </c>
      <c r="E614" s="130" t="inlineStr">
        <is>
          <t>MI</t>
        </is>
      </c>
      <c r="F614" s="130" t="inlineStr">
        <is>
          <t>Electric Utility</t>
        </is>
      </c>
      <c r="G614" s="130" t="inlineStr">
        <is>
          <t>ST</t>
        </is>
      </c>
      <c r="H614" s="130" t="inlineStr">
        <is>
          <t>NUC</t>
        </is>
      </c>
      <c r="I614" s="130" t="inlineStr">
        <is>
          <t>NUC</t>
        </is>
      </c>
      <c r="J614" s="131" t="n">
        <v>6070778</v>
      </c>
      <c r="K614" s="129" t="n">
        <v>2020</v>
      </c>
      <c r="L614" s="120">
        <f>IF(VLOOKUP(H614,'Cross-Page Data'!$D$4:$F$48,3,FALSE)="natural gas",VLOOKUP(G614,'Cross-Page Data'!$I$4:$J$19,2,FALSE),IF(VLOOKUP(H614,'Cross-Page Data'!$D$4:$F$48,3,FALSE)="solar",IF(G614="PV","solar PV","solar thermal"),IF(VLOOKUP(H614,'Cross-Page Data'!$D$4:$F$48,3,FALSE)="wind",VLOOKUP(G614,'Cross-Page Data'!$I$4:$J$19,2,FALSE),IF(VLOOKUP(H614,'Cross-Page Data'!$D$4:$F$48,3,FALSE)="hydro",VLOOKUP(G614,'Cross-Page Data'!$I$4:$J$19,2,FALSE),VLOOKUP(H614,'Cross-Page Data'!$D$4:$F$48,3,FALSE)))))</f>
        <v/>
      </c>
      <c r="M614" s="120">
        <f>IF(AND($P$2=FALSE,OR(F614="Commercial NAICS Cogen",F614="Industrial NAICS Cogen",F614="NAICS-22 Cogen")),FALSE,IF(AND($P$3=FALSE,OR(F614="Commercial NAICS Cogen",F614="Commercial NAICS Non-Cogen",F614="Industrial NAICS Cogen", F614="industrial NAICS non-Cogen")),FALSE, TRUE))</f>
        <v/>
      </c>
    </row>
    <row r="615">
      <c r="A615" s="129" t="n">
        <v>1733</v>
      </c>
      <c r="B615" s="130" t="inlineStr">
        <is>
          <t>Monroe (MI)</t>
        </is>
      </c>
      <c r="C615" s="130" t="inlineStr">
        <is>
          <t>DTE Electric Company</t>
        </is>
      </c>
      <c r="D615" s="129" t="n">
        <v>5109</v>
      </c>
      <c r="E615" s="130" t="inlineStr">
        <is>
          <t>MI</t>
        </is>
      </c>
      <c r="F615" s="130" t="inlineStr">
        <is>
          <t>Electric Utility</t>
        </is>
      </c>
      <c r="G615" s="130" t="inlineStr">
        <is>
          <t>IC</t>
        </is>
      </c>
      <c r="H615" s="130" t="inlineStr">
        <is>
          <t>DFO</t>
        </is>
      </c>
      <c r="I615" s="130" t="inlineStr">
        <is>
          <t>DFO</t>
        </is>
      </c>
      <c r="J615" s="131" t="n">
        <v>-275</v>
      </c>
      <c r="K615" s="129" t="n">
        <v>2020</v>
      </c>
      <c r="L615" s="120">
        <f>IF(VLOOKUP(H615,'Cross-Page Data'!$D$4:$F$48,3,FALSE)="natural gas",VLOOKUP(G615,'Cross-Page Data'!$I$4:$J$19,2,FALSE),IF(VLOOKUP(H615,'Cross-Page Data'!$D$4:$F$48,3,FALSE)="solar",IF(G615="PV","solar PV","solar thermal"),IF(VLOOKUP(H615,'Cross-Page Data'!$D$4:$F$48,3,FALSE)="wind",VLOOKUP(G615,'Cross-Page Data'!$I$4:$J$19,2,FALSE),IF(VLOOKUP(H615,'Cross-Page Data'!$D$4:$F$48,3,FALSE)="hydro",VLOOKUP(G615,'Cross-Page Data'!$I$4:$J$19,2,FALSE),VLOOKUP(H615,'Cross-Page Data'!$D$4:$F$48,3,FALSE)))))</f>
        <v/>
      </c>
      <c r="M615" s="120">
        <f>IF(AND($P$2=FALSE,OR(F615="Commercial NAICS Cogen",F615="Industrial NAICS Cogen",F615="NAICS-22 Cogen")),FALSE,IF(AND($P$3=FALSE,OR(F615="Commercial NAICS Cogen",F615="Commercial NAICS Non-Cogen",F615="Industrial NAICS Cogen", F615="industrial NAICS non-Cogen")),FALSE, TRUE))</f>
        <v/>
      </c>
    </row>
    <row r="616">
      <c r="A616" s="129" t="n">
        <v>1733</v>
      </c>
      <c r="B616" s="130" t="inlineStr">
        <is>
          <t>Monroe (MI)</t>
        </is>
      </c>
      <c r="C616" s="130" t="inlineStr">
        <is>
          <t>DTE Electric Company</t>
        </is>
      </c>
      <c r="D616" s="129" t="n">
        <v>5109</v>
      </c>
      <c r="E616" s="130" t="inlineStr">
        <is>
          <t>MI</t>
        </is>
      </c>
      <c r="F616" s="130" t="inlineStr">
        <is>
          <t>Electric Utility</t>
        </is>
      </c>
      <c r="G616" s="130" t="inlineStr">
        <is>
          <t>ST</t>
        </is>
      </c>
      <c r="H616" s="130" t="inlineStr">
        <is>
          <t>BIT</t>
        </is>
      </c>
      <c r="I616" s="130" t="inlineStr">
        <is>
          <t>COL</t>
        </is>
      </c>
      <c r="J616" s="131" t="n">
        <v>0</v>
      </c>
      <c r="K616" s="129" t="n">
        <v>2020</v>
      </c>
      <c r="L616" s="120">
        <f>IF(VLOOKUP(H616,'Cross-Page Data'!$D$4:$F$48,3,FALSE)="natural gas",VLOOKUP(G616,'Cross-Page Data'!$I$4:$J$19,2,FALSE),IF(VLOOKUP(H616,'Cross-Page Data'!$D$4:$F$48,3,FALSE)="solar",IF(G616="PV","solar PV","solar thermal"),IF(VLOOKUP(H616,'Cross-Page Data'!$D$4:$F$48,3,FALSE)="wind",VLOOKUP(G616,'Cross-Page Data'!$I$4:$J$19,2,FALSE),IF(VLOOKUP(H616,'Cross-Page Data'!$D$4:$F$48,3,FALSE)="hydro",VLOOKUP(G616,'Cross-Page Data'!$I$4:$J$19,2,FALSE),VLOOKUP(H616,'Cross-Page Data'!$D$4:$F$48,3,FALSE)))))</f>
        <v/>
      </c>
      <c r="M616" s="120">
        <f>IF(AND($P$2=FALSE,OR(F616="Commercial NAICS Cogen",F616="Industrial NAICS Cogen",F616="NAICS-22 Cogen")),FALSE,IF(AND($P$3=FALSE,OR(F616="Commercial NAICS Cogen",F616="Commercial NAICS Non-Cogen",F616="Industrial NAICS Cogen", F616="industrial NAICS non-Cogen")),FALSE, TRUE))</f>
        <v/>
      </c>
    </row>
    <row r="617">
      <c r="A617" s="129" t="n">
        <v>1733</v>
      </c>
      <c r="B617" s="130" t="inlineStr">
        <is>
          <t>Monroe (MI)</t>
        </is>
      </c>
      <c r="C617" s="130" t="inlineStr">
        <is>
          <t>DTE Electric Company</t>
        </is>
      </c>
      <c r="D617" s="129" t="n">
        <v>5109</v>
      </c>
      <c r="E617" s="130" t="inlineStr">
        <is>
          <t>MI</t>
        </is>
      </c>
      <c r="F617" s="130" t="inlineStr">
        <is>
          <t>Electric Utility</t>
        </is>
      </c>
      <c r="G617" s="130" t="inlineStr">
        <is>
          <t>ST</t>
        </is>
      </c>
      <c r="H617" s="130" t="inlineStr">
        <is>
          <t>DFO</t>
        </is>
      </c>
      <c r="I617" s="130" t="inlineStr">
        <is>
          <t>DFO</t>
        </is>
      </c>
      <c r="J617" s="131" t="n">
        <v>24520.726</v>
      </c>
      <c r="K617" s="129" t="n">
        <v>2020</v>
      </c>
      <c r="L617" s="120">
        <f>IF(VLOOKUP(H617,'Cross-Page Data'!$D$4:$F$48,3,FALSE)="natural gas",VLOOKUP(G617,'Cross-Page Data'!$I$4:$J$19,2,FALSE),IF(VLOOKUP(H617,'Cross-Page Data'!$D$4:$F$48,3,FALSE)="solar",IF(G617="PV","solar PV","solar thermal"),IF(VLOOKUP(H617,'Cross-Page Data'!$D$4:$F$48,3,FALSE)="wind",VLOOKUP(G617,'Cross-Page Data'!$I$4:$J$19,2,FALSE),IF(VLOOKUP(H617,'Cross-Page Data'!$D$4:$F$48,3,FALSE)="hydro",VLOOKUP(G617,'Cross-Page Data'!$I$4:$J$19,2,FALSE),VLOOKUP(H617,'Cross-Page Data'!$D$4:$F$48,3,FALSE)))))</f>
        <v/>
      </c>
      <c r="M617" s="120">
        <f>IF(AND($P$2=FALSE,OR(F617="Commercial NAICS Cogen",F617="Industrial NAICS Cogen",F617="NAICS-22 Cogen")),FALSE,IF(AND($P$3=FALSE,OR(F617="Commercial NAICS Cogen",F617="Commercial NAICS Non-Cogen",F617="Industrial NAICS Cogen", F617="industrial NAICS non-Cogen")),FALSE, TRUE))</f>
        <v/>
      </c>
    </row>
    <row r="618">
      <c r="A618" s="129" t="n">
        <v>1733</v>
      </c>
      <c r="B618" s="130" t="inlineStr">
        <is>
          <t>Monroe (MI)</t>
        </is>
      </c>
      <c r="C618" s="130" t="inlineStr">
        <is>
          <t>DTE Electric Company</t>
        </is>
      </c>
      <c r="D618" s="129" t="n">
        <v>5109</v>
      </c>
      <c r="E618" s="130" t="inlineStr">
        <is>
          <t>MI</t>
        </is>
      </c>
      <c r="F618" s="130" t="inlineStr">
        <is>
          <t>Electric Utility</t>
        </is>
      </c>
      <c r="G618" s="130" t="inlineStr">
        <is>
          <t>ST</t>
        </is>
      </c>
      <c r="H618" s="130" t="inlineStr">
        <is>
          <t>PC</t>
        </is>
      </c>
      <c r="I618" s="130" t="inlineStr">
        <is>
          <t>PC</t>
        </is>
      </c>
      <c r="J618" s="131" t="n">
        <v>684937.5600000001</v>
      </c>
      <c r="K618" s="129" t="n">
        <v>2020</v>
      </c>
      <c r="L618" s="120">
        <f>IF(VLOOKUP(H618,'Cross-Page Data'!$D$4:$F$48,3,FALSE)="natural gas",VLOOKUP(G618,'Cross-Page Data'!$I$4:$J$19,2,FALSE),IF(VLOOKUP(H618,'Cross-Page Data'!$D$4:$F$48,3,FALSE)="solar",IF(G618="PV","solar PV","solar thermal"),IF(VLOOKUP(H618,'Cross-Page Data'!$D$4:$F$48,3,FALSE)="wind",VLOOKUP(G618,'Cross-Page Data'!$I$4:$J$19,2,FALSE),IF(VLOOKUP(H618,'Cross-Page Data'!$D$4:$F$48,3,FALSE)="hydro",VLOOKUP(G618,'Cross-Page Data'!$I$4:$J$19,2,FALSE),VLOOKUP(H618,'Cross-Page Data'!$D$4:$F$48,3,FALSE)))))</f>
        <v/>
      </c>
      <c r="M618" s="120">
        <f>IF(AND($P$2=FALSE,OR(F618="Commercial NAICS Cogen",F618="Industrial NAICS Cogen",F618="NAICS-22 Cogen")),FALSE,IF(AND($P$3=FALSE,OR(F618="Commercial NAICS Cogen",F618="Commercial NAICS Non-Cogen",F618="Industrial NAICS Cogen", F618="industrial NAICS non-Cogen")),FALSE, TRUE))</f>
        <v/>
      </c>
    </row>
    <row r="619">
      <c r="A619" s="129" t="n">
        <v>1733</v>
      </c>
      <c r="B619" s="130" t="inlineStr">
        <is>
          <t>Monroe (MI)</t>
        </is>
      </c>
      <c r="C619" s="130" t="inlineStr">
        <is>
          <t>DTE Electric Company</t>
        </is>
      </c>
      <c r="D619" s="129" t="n">
        <v>5109</v>
      </c>
      <c r="E619" s="130" t="inlineStr">
        <is>
          <t>MI</t>
        </is>
      </c>
      <c r="F619" s="130" t="inlineStr">
        <is>
          <t>Electric Utility</t>
        </is>
      </c>
      <c r="G619" s="130" t="inlineStr">
        <is>
          <t>ST</t>
        </is>
      </c>
      <c r="H619" s="130" t="inlineStr">
        <is>
          <t>RC</t>
        </is>
      </c>
      <c r="I619" s="130" t="inlineStr">
        <is>
          <t>COL</t>
        </is>
      </c>
      <c r="J619" s="131" t="n">
        <v>12494609</v>
      </c>
      <c r="K619" s="129" t="n">
        <v>2020</v>
      </c>
      <c r="L619" s="120">
        <f>IF(VLOOKUP(H619,'Cross-Page Data'!$D$4:$F$48,3,FALSE)="natural gas",VLOOKUP(G619,'Cross-Page Data'!$I$4:$J$19,2,FALSE),IF(VLOOKUP(H619,'Cross-Page Data'!$D$4:$F$48,3,FALSE)="solar",IF(G619="PV","solar PV","solar thermal"),IF(VLOOKUP(H619,'Cross-Page Data'!$D$4:$F$48,3,FALSE)="wind",VLOOKUP(G619,'Cross-Page Data'!$I$4:$J$19,2,FALSE),IF(VLOOKUP(H619,'Cross-Page Data'!$D$4:$F$48,3,FALSE)="hydro",VLOOKUP(G619,'Cross-Page Data'!$I$4:$J$19,2,FALSE),VLOOKUP(H619,'Cross-Page Data'!$D$4:$F$48,3,FALSE)))))</f>
        <v/>
      </c>
      <c r="M619" s="120">
        <f>IF(AND($P$2=FALSE,OR(F619="Commercial NAICS Cogen",F619="Industrial NAICS Cogen",F619="NAICS-22 Cogen")),FALSE,IF(AND($P$3=FALSE,OR(F619="Commercial NAICS Cogen",F619="Commercial NAICS Non-Cogen",F619="Industrial NAICS Cogen", F619="industrial NAICS non-Cogen")),FALSE, TRUE))</f>
        <v/>
      </c>
    </row>
    <row r="620">
      <c r="A620" s="129" t="n">
        <v>1733</v>
      </c>
      <c r="B620" s="130" t="inlineStr">
        <is>
          <t>Monroe (MI)</t>
        </is>
      </c>
      <c r="C620" s="130" t="inlineStr">
        <is>
          <t>DTE Electric Company</t>
        </is>
      </c>
      <c r="D620" s="129" t="n">
        <v>5109</v>
      </c>
      <c r="E620" s="130" t="inlineStr">
        <is>
          <t>MI</t>
        </is>
      </c>
      <c r="F620" s="130" t="inlineStr">
        <is>
          <t>Electric Utility</t>
        </is>
      </c>
      <c r="G620" s="130" t="inlineStr">
        <is>
          <t>ST</t>
        </is>
      </c>
      <c r="H620" s="130" t="inlineStr">
        <is>
          <t>SUB</t>
        </is>
      </c>
      <c r="I620" s="130" t="inlineStr">
        <is>
          <t>COL</t>
        </is>
      </c>
      <c r="J620" s="131" t="n">
        <v>0</v>
      </c>
      <c r="K620" s="129" t="n">
        <v>2020</v>
      </c>
      <c r="L620" s="120">
        <f>IF(VLOOKUP(H620,'Cross-Page Data'!$D$4:$F$48,3,FALSE)="natural gas",VLOOKUP(G620,'Cross-Page Data'!$I$4:$J$19,2,FALSE),IF(VLOOKUP(H620,'Cross-Page Data'!$D$4:$F$48,3,FALSE)="solar",IF(G620="PV","solar PV","solar thermal"),IF(VLOOKUP(H620,'Cross-Page Data'!$D$4:$F$48,3,FALSE)="wind",VLOOKUP(G620,'Cross-Page Data'!$I$4:$J$19,2,FALSE),IF(VLOOKUP(H620,'Cross-Page Data'!$D$4:$F$48,3,FALSE)="hydro",VLOOKUP(G620,'Cross-Page Data'!$I$4:$J$19,2,FALSE),VLOOKUP(H620,'Cross-Page Data'!$D$4:$F$48,3,FALSE)))))</f>
        <v/>
      </c>
      <c r="M620" s="120">
        <f>IF(AND($P$2=FALSE,OR(F620="Commercial NAICS Cogen",F620="Industrial NAICS Cogen",F620="NAICS-22 Cogen")),FALSE,IF(AND($P$3=FALSE,OR(F620="Commercial NAICS Cogen",F620="Commercial NAICS Non-Cogen",F620="Industrial NAICS Cogen", F620="industrial NAICS non-Cogen")),FALSE, TRUE))</f>
        <v/>
      </c>
    </row>
    <row r="621">
      <c r="A621" s="129" t="n">
        <v>1740</v>
      </c>
      <c r="B621" s="130" t="inlineStr">
        <is>
          <t>River Rouge</t>
        </is>
      </c>
      <c r="C621" s="130" t="inlineStr">
        <is>
          <t>DTE Electric Company</t>
        </is>
      </c>
      <c r="D621" s="129" t="n">
        <v>5109</v>
      </c>
      <c r="E621" s="130" t="inlineStr">
        <is>
          <t>MI</t>
        </is>
      </c>
      <c r="F621" s="130" t="inlineStr">
        <is>
          <t>Electric Utility</t>
        </is>
      </c>
      <c r="G621" s="130" t="inlineStr">
        <is>
          <t>IC</t>
        </is>
      </c>
      <c r="H621" s="130" t="inlineStr">
        <is>
          <t>DFO</t>
        </is>
      </c>
      <c r="I621" s="130" t="inlineStr">
        <is>
          <t>DFO</t>
        </is>
      </c>
      <c r="J621" s="131" t="n">
        <v>-189</v>
      </c>
      <c r="K621" s="129" t="n">
        <v>2020</v>
      </c>
      <c r="L621" s="120">
        <f>IF(VLOOKUP(H621,'Cross-Page Data'!$D$4:$F$48,3,FALSE)="natural gas",VLOOKUP(G621,'Cross-Page Data'!$I$4:$J$19,2,FALSE),IF(VLOOKUP(H621,'Cross-Page Data'!$D$4:$F$48,3,FALSE)="solar",IF(G621="PV","solar PV","solar thermal"),IF(VLOOKUP(H621,'Cross-Page Data'!$D$4:$F$48,3,FALSE)="wind",VLOOKUP(G621,'Cross-Page Data'!$I$4:$J$19,2,FALSE),IF(VLOOKUP(H621,'Cross-Page Data'!$D$4:$F$48,3,FALSE)="hydro",VLOOKUP(G621,'Cross-Page Data'!$I$4:$J$19,2,FALSE),VLOOKUP(H621,'Cross-Page Data'!$D$4:$F$48,3,FALSE)))))</f>
        <v/>
      </c>
      <c r="M621" s="120">
        <f>IF(AND($P$2=FALSE,OR(F621="Commercial NAICS Cogen",F621="Industrial NAICS Cogen",F621="NAICS-22 Cogen")),FALSE,IF(AND($P$3=FALSE,OR(F621="Commercial NAICS Cogen",F621="Commercial NAICS Non-Cogen",F621="Industrial NAICS Cogen", F621="industrial NAICS non-Cogen")),FALSE, TRUE))</f>
        <v/>
      </c>
    </row>
    <row r="622">
      <c r="A622" s="129" t="n">
        <v>1740</v>
      </c>
      <c r="B622" s="130" t="inlineStr">
        <is>
          <t>River Rouge</t>
        </is>
      </c>
      <c r="C622" s="130" t="inlineStr">
        <is>
          <t>DTE Electric Company</t>
        </is>
      </c>
      <c r="D622" s="129" t="n">
        <v>5109</v>
      </c>
      <c r="E622" s="130" t="inlineStr">
        <is>
          <t>MI</t>
        </is>
      </c>
      <c r="F622" s="130" t="inlineStr">
        <is>
          <t>Electric Utility</t>
        </is>
      </c>
      <c r="G622" s="130" t="inlineStr">
        <is>
          <t>ST</t>
        </is>
      </c>
      <c r="H622" s="130" t="inlineStr">
        <is>
          <t>BFG</t>
        </is>
      </c>
      <c r="I622" s="130" t="inlineStr">
        <is>
          <t>OOG</t>
        </is>
      </c>
      <c r="J622" s="131" t="n">
        <v>1344.782</v>
      </c>
      <c r="K622" s="129" t="n">
        <v>2020</v>
      </c>
      <c r="L622" s="120">
        <f>IF(VLOOKUP(H622,'Cross-Page Data'!$D$4:$F$48,3,FALSE)="natural gas",VLOOKUP(G622,'Cross-Page Data'!$I$4:$J$19,2,FALSE),IF(VLOOKUP(H622,'Cross-Page Data'!$D$4:$F$48,3,FALSE)="solar",IF(G622="PV","solar PV","solar thermal"),IF(VLOOKUP(H622,'Cross-Page Data'!$D$4:$F$48,3,FALSE)="wind",VLOOKUP(G622,'Cross-Page Data'!$I$4:$J$19,2,FALSE),IF(VLOOKUP(H622,'Cross-Page Data'!$D$4:$F$48,3,FALSE)="hydro",VLOOKUP(G622,'Cross-Page Data'!$I$4:$J$19,2,FALSE),VLOOKUP(H622,'Cross-Page Data'!$D$4:$F$48,3,FALSE)))))</f>
        <v/>
      </c>
      <c r="M622" s="120">
        <f>IF(AND($P$2=FALSE,OR(F622="Commercial NAICS Cogen",F622="Industrial NAICS Cogen",F622="NAICS-22 Cogen")),FALSE,IF(AND($P$3=FALSE,OR(F622="Commercial NAICS Cogen",F622="Commercial NAICS Non-Cogen",F622="Industrial NAICS Cogen", F622="industrial NAICS non-Cogen")),FALSE, TRUE))</f>
        <v/>
      </c>
    </row>
    <row r="623">
      <c r="A623" s="129" t="n">
        <v>1740</v>
      </c>
      <c r="B623" s="130" t="inlineStr">
        <is>
          <t>River Rouge</t>
        </is>
      </c>
      <c r="C623" s="130" t="inlineStr">
        <is>
          <t>DTE Electric Company</t>
        </is>
      </c>
      <c r="D623" s="129" t="n">
        <v>5109</v>
      </c>
      <c r="E623" s="130" t="inlineStr">
        <is>
          <t>MI</t>
        </is>
      </c>
      <c r="F623" s="130" t="inlineStr">
        <is>
          <t>Electric Utility</t>
        </is>
      </c>
      <c r="G623" s="130" t="inlineStr">
        <is>
          <t>ST</t>
        </is>
      </c>
      <c r="H623" s="130" t="inlineStr">
        <is>
          <t>BIT</t>
        </is>
      </c>
      <c r="I623" s="130" t="inlineStr">
        <is>
          <t>COL</t>
        </is>
      </c>
      <c r="J623" s="131" t="n">
        <v>3429.616</v>
      </c>
      <c r="K623" s="129" t="n">
        <v>2020</v>
      </c>
      <c r="L623" s="120">
        <f>IF(VLOOKUP(H623,'Cross-Page Data'!$D$4:$F$48,3,FALSE)="natural gas",VLOOKUP(G623,'Cross-Page Data'!$I$4:$J$19,2,FALSE),IF(VLOOKUP(H623,'Cross-Page Data'!$D$4:$F$48,3,FALSE)="solar",IF(G623="PV","solar PV","solar thermal"),IF(VLOOKUP(H623,'Cross-Page Data'!$D$4:$F$48,3,FALSE)="wind",VLOOKUP(G623,'Cross-Page Data'!$I$4:$J$19,2,FALSE),IF(VLOOKUP(H623,'Cross-Page Data'!$D$4:$F$48,3,FALSE)="hydro",VLOOKUP(G623,'Cross-Page Data'!$I$4:$J$19,2,FALSE),VLOOKUP(H623,'Cross-Page Data'!$D$4:$F$48,3,FALSE)))))</f>
        <v/>
      </c>
      <c r="M623" s="120">
        <f>IF(AND($P$2=FALSE,OR(F623="Commercial NAICS Cogen",F623="Industrial NAICS Cogen",F623="NAICS-22 Cogen")),FALSE,IF(AND($P$3=FALSE,OR(F623="Commercial NAICS Cogen",F623="Commercial NAICS Non-Cogen",F623="Industrial NAICS Cogen", F623="industrial NAICS non-Cogen")),FALSE, TRUE))</f>
        <v/>
      </c>
    </row>
    <row r="624">
      <c r="A624" s="129" t="n">
        <v>1740</v>
      </c>
      <c r="B624" s="130" t="inlineStr">
        <is>
          <t>River Rouge</t>
        </is>
      </c>
      <c r="C624" s="130" t="inlineStr">
        <is>
          <t>DTE Electric Company</t>
        </is>
      </c>
      <c r="D624" s="129" t="n">
        <v>5109</v>
      </c>
      <c r="E624" s="130" t="inlineStr">
        <is>
          <t>MI</t>
        </is>
      </c>
      <c r="F624" s="130" t="inlineStr">
        <is>
          <t>Electric Utility</t>
        </is>
      </c>
      <c r="G624" s="130" t="inlineStr">
        <is>
          <t>ST</t>
        </is>
      </c>
      <c r="H624" s="130" t="inlineStr">
        <is>
          <t>NG</t>
        </is>
      </c>
      <c r="I624" s="130" t="inlineStr">
        <is>
          <t>NG</t>
        </is>
      </c>
      <c r="J624" s="131" t="n">
        <v>52101.409</v>
      </c>
      <c r="K624" s="129" t="n">
        <v>2020</v>
      </c>
      <c r="L624" s="120">
        <f>IF(VLOOKUP(H624,'Cross-Page Data'!$D$4:$F$48,3,FALSE)="natural gas",VLOOKUP(G624,'Cross-Page Data'!$I$4:$J$19,2,FALSE),IF(VLOOKUP(H624,'Cross-Page Data'!$D$4:$F$48,3,FALSE)="solar",IF(G624="PV","solar PV","solar thermal"),IF(VLOOKUP(H624,'Cross-Page Data'!$D$4:$F$48,3,FALSE)="wind",VLOOKUP(G624,'Cross-Page Data'!$I$4:$J$19,2,FALSE),IF(VLOOKUP(H624,'Cross-Page Data'!$D$4:$F$48,3,FALSE)="hydro",VLOOKUP(G624,'Cross-Page Data'!$I$4:$J$19,2,FALSE),VLOOKUP(H624,'Cross-Page Data'!$D$4:$F$48,3,FALSE)))))</f>
        <v/>
      </c>
      <c r="M624" s="120">
        <f>IF(AND($P$2=FALSE,OR(F624="Commercial NAICS Cogen",F624="Industrial NAICS Cogen",F624="NAICS-22 Cogen")),FALSE,IF(AND($P$3=FALSE,OR(F624="Commercial NAICS Cogen",F624="Commercial NAICS Non-Cogen",F624="Industrial NAICS Cogen", F624="industrial NAICS non-Cogen")),FALSE, TRUE))</f>
        <v/>
      </c>
    </row>
    <row r="625">
      <c r="A625" s="129" t="n">
        <v>1740</v>
      </c>
      <c r="B625" s="130" t="inlineStr">
        <is>
          <t>River Rouge</t>
        </is>
      </c>
      <c r="C625" s="130" t="inlineStr">
        <is>
          <t>DTE Electric Company</t>
        </is>
      </c>
      <c r="D625" s="129" t="n">
        <v>5109</v>
      </c>
      <c r="E625" s="130" t="inlineStr">
        <is>
          <t>MI</t>
        </is>
      </c>
      <c r="F625" s="130" t="inlineStr">
        <is>
          <t>Electric Utility</t>
        </is>
      </c>
      <c r="G625" s="130" t="inlineStr">
        <is>
          <t>ST</t>
        </is>
      </c>
      <c r="H625" s="130" t="inlineStr">
        <is>
          <t>OG</t>
        </is>
      </c>
      <c r="I625" s="130" t="inlineStr">
        <is>
          <t>OOG</t>
        </is>
      </c>
      <c r="J625" s="131" t="n">
        <v>43887.462</v>
      </c>
      <c r="K625" s="129" t="n">
        <v>2020</v>
      </c>
      <c r="L625" s="120">
        <f>IF(VLOOKUP(H625,'Cross-Page Data'!$D$4:$F$48,3,FALSE)="natural gas",VLOOKUP(G625,'Cross-Page Data'!$I$4:$J$19,2,FALSE),IF(VLOOKUP(H625,'Cross-Page Data'!$D$4:$F$48,3,FALSE)="solar",IF(G625="PV","solar PV","solar thermal"),IF(VLOOKUP(H625,'Cross-Page Data'!$D$4:$F$48,3,FALSE)="wind",VLOOKUP(G625,'Cross-Page Data'!$I$4:$J$19,2,FALSE),IF(VLOOKUP(H625,'Cross-Page Data'!$D$4:$F$48,3,FALSE)="hydro",VLOOKUP(G625,'Cross-Page Data'!$I$4:$J$19,2,FALSE),VLOOKUP(H625,'Cross-Page Data'!$D$4:$F$48,3,FALSE)))))</f>
        <v/>
      </c>
      <c r="M625" s="120">
        <f>IF(AND($P$2=FALSE,OR(F625="Commercial NAICS Cogen",F625="Industrial NAICS Cogen",F625="NAICS-22 Cogen")),FALSE,IF(AND($P$3=FALSE,OR(F625="Commercial NAICS Cogen",F625="Commercial NAICS Non-Cogen",F625="Industrial NAICS Cogen", F625="industrial NAICS non-Cogen")),FALSE, TRUE))</f>
        <v/>
      </c>
    </row>
    <row r="626">
      <c r="A626" s="129" t="n">
        <v>1740</v>
      </c>
      <c r="B626" s="130" t="inlineStr">
        <is>
          <t>River Rouge</t>
        </is>
      </c>
      <c r="C626" s="130" t="inlineStr">
        <is>
          <t>DTE Electric Company</t>
        </is>
      </c>
      <c r="D626" s="129" t="n">
        <v>5109</v>
      </c>
      <c r="E626" s="130" t="inlineStr">
        <is>
          <t>MI</t>
        </is>
      </c>
      <c r="F626" s="130" t="inlineStr">
        <is>
          <t>Electric Utility</t>
        </is>
      </c>
      <c r="G626" s="130" t="inlineStr">
        <is>
          <t>ST</t>
        </is>
      </c>
      <c r="H626" s="130" t="inlineStr">
        <is>
          <t>SUB</t>
        </is>
      </c>
      <c r="I626" s="130" t="inlineStr">
        <is>
          <t>COL</t>
        </is>
      </c>
      <c r="J626" s="131" t="n">
        <v>97510.731</v>
      </c>
      <c r="K626" s="129" t="n">
        <v>2020</v>
      </c>
      <c r="L626" s="120">
        <f>IF(VLOOKUP(H626,'Cross-Page Data'!$D$4:$F$48,3,FALSE)="natural gas",VLOOKUP(G626,'Cross-Page Data'!$I$4:$J$19,2,FALSE),IF(VLOOKUP(H626,'Cross-Page Data'!$D$4:$F$48,3,FALSE)="solar",IF(G626="PV","solar PV","solar thermal"),IF(VLOOKUP(H626,'Cross-Page Data'!$D$4:$F$48,3,FALSE)="wind",VLOOKUP(G626,'Cross-Page Data'!$I$4:$J$19,2,FALSE),IF(VLOOKUP(H626,'Cross-Page Data'!$D$4:$F$48,3,FALSE)="hydro",VLOOKUP(G626,'Cross-Page Data'!$I$4:$J$19,2,FALSE),VLOOKUP(H626,'Cross-Page Data'!$D$4:$F$48,3,FALSE)))))</f>
        <v/>
      </c>
      <c r="M626" s="120">
        <f>IF(AND($P$2=FALSE,OR(F626="Commercial NAICS Cogen",F626="Industrial NAICS Cogen",F626="NAICS-22 Cogen")),FALSE,IF(AND($P$3=FALSE,OR(F626="Commercial NAICS Cogen",F626="Commercial NAICS Non-Cogen",F626="Industrial NAICS Cogen", F626="industrial NAICS non-Cogen")),FALSE, TRUE))</f>
        <v/>
      </c>
    </row>
    <row r="627">
      <c r="A627" s="129" t="n">
        <v>1743</v>
      </c>
      <c r="B627" s="130" t="inlineStr">
        <is>
          <t>St Clair</t>
        </is>
      </c>
      <c r="C627" s="130" t="inlineStr">
        <is>
          <t>DTE Electric Company</t>
        </is>
      </c>
      <c r="D627" s="129" t="n">
        <v>5109</v>
      </c>
      <c r="E627" s="130" t="inlineStr">
        <is>
          <t>MI</t>
        </is>
      </c>
      <c r="F627" s="130" t="inlineStr">
        <is>
          <t>Electric Utility</t>
        </is>
      </c>
      <c r="G627" s="130" t="inlineStr">
        <is>
          <t>GT</t>
        </is>
      </c>
      <c r="H627" s="130" t="inlineStr">
        <is>
          <t>DFO</t>
        </is>
      </c>
      <c r="I627" s="130" t="inlineStr">
        <is>
          <t>DFO</t>
        </is>
      </c>
      <c r="J627" s="131" t="n">
        <v>0</v>
      </c>
      <c r="K627" s="129" t="n">
        <v>2020</v>
      </c>
      <c r="L627" s="120">
        <f>IF(VLOOKUP(H627,'Cross-Page Data'!$D$4:$F$48,3,FALSE)="natural gas",VLOOKUP(G627,'Cross-Page Data'!$I$4:$J$19,2,FALSE),IF(VLOOKUP(H627,'Cross-Page Data'!$D$4:$F$48,3,FALSE)="solar",IF(G627="PV","solar PV","solar thermal"),IF(VLOOKUP(H627,'Cross-Page Data'!$D$4:$F$48,3,FALSE)="wind",VLOOKUP(G627,'Cross-Page Data'!$I$4:$J$19,2,FALSE),IF(VLOOKUP(H627,'Cross-Page Data'!$D$4:$F$48,3,FALSE)="hydro",VLOOKUP(G627,'Cross-Page Data'!$I$4:$J$19,2,FALSE),VLOOKUP(H627,'Cross-Page Data'!$D$4:$F$48,3,FALSE)))))</f>
        <v/>
      </c>
      <c r="M627" s="120">
        <f>IF(AND($P$2=FALSE,OR(F627="Commercial NAICS Cogen",F627="Industrial NAICS Cogen",F627="NAICS-22 Cogen")),FALSE,IF(AND($P$3=FALSE,OR(F627="Commercial NAICS Cogen",F627="Commercial NAICS Non-Cogen",F627="Industrial NAICS Cogen", F627="industrial NAICS non-Cogen")),FALSE, TRUE))</f>
        <v/>
      </c>
    </row>
    <row r="628">
      <c r="A628" s="129" t="n">
        <v>1743</v>
      </c>
      <c r="B628" s="130" t="inlineStr">
        <is>
          <t>St Clair</t>
        </is>
      </c>
      <c r="C628" s="130" t="inlineStr">
        <is>
          <t>DTE Electric Company</t>
        </is>
      </c>
      <c r="D628" s="129" t="n">
        <v>5109</v>
      </c>
      <c r="E628" s="130" t="inlineStr">
        <is>
          <t>MI</t>
        </is>
      </c>
      <c r="F628" s="130" t="inlineStr">
        <is>
          <t>Electric Utility</t>
        </is>
      </c>
      <c r="G628" s="130" t="inlineStr">
        <is>
          <t>GT</t>
        </is>
      </c>
      <c r="H628" s="130" t="inlineStr">
        <is>
          <t>NG</t>
        </is>
      </c>
      <c r="I628" s="130" t="inlineStr">
        <is>
          <t>NG</t>
        </is>
      </c>
      <c r="J628" s="131" t="n">
        <v>834</v>
      </c>
      <c r="K628" s="129" t="n">
        <v>2020</v>
      </c>
      <c r="L628" s="120">
        <f>IF(VLOOKUP(H628,'Cross-Page Data'!$D$4:$F$48,3,FALSE)="natural gas",VLOOKUP(G628,'Cross-Page Data'!$I$4:$J$19,2,FALSE),IF(VLOOKUP(H628,'Cross-Page Data'!$D$4:$F$48,3,FALSE)="solar",IF(G628="PV","solar PV","solar thermal"),IF(VLOOKUP(H628,'Cross-Page Data'!$D$4:$F$48,3,FALSE)="wind",VLOOKUP(G628,'Cross-Page Data'!$I$4:$J$19,2,FALSE),IF(VLOOKUP(H628,'Cross-Page Data'!$D$4:$F$48,3,FALSE)="hydro",VLOOKUP(G628,'Cross-Page Data'!$I$4:$J$19,2,FALSE),VLOOKUP(H628,'Cross-Page Data'!$D$4:$F$48,3,FALSE)))))</f>
        <v/>
      </c>
      <c r="M628" s="120">
        <f>IF(AND($P$2=FALSE,OR(F628="Commercial NAICS Cogen",F628="Industrial NAICS Cogen",F628="NAICS-22 Cogen")),FALSE,IF(AND($P$3=FALSE,OR(F628="Commercial NAICS Cogen",F628="Commercial NAICS Non-Cogen",F628="Industrial NAICS Cogen", F628="industrial NAICS non-Cogen")),FALSE, TRUE))</f>
        <v/>
      </c>
    </row>
    <row r="629">
      <c r="A629" s="129" t="n">
        <v>1743</v>
      </c>
      <c r="B629" s="130" t="inlineStr">
        <is>
          <t>St Clair</t>
        </is>
      </c>
      <c r="C629" s="130" t="inlineStr">
        <is>
          <t>DTE Electric Company</t>
        </is>
      </c>
      <c r="D629" s="129" t="n">
        <v>5109</v>
      </c>
      <c r="E629" s="130" t="inlineStr">
        <is>
          <t>MI</t>
        </is>
      </c>
      <c r="F629" s="130" t="inlineStr">
        <is>
          <t>Electric Utility</t>
        </is>
      </c>
      <c r="G629" s="130" t="inlineStr">
        <is>
          <t>IC</t>
        </is>
      </c>
      <c r="H629" s="130" t="inlineStr">
        <is>
          <t>DFO</t>
        </is>
      </c>
      <c r="I629" s="130" t="inlineStr">
        <is>
          <t>DFO</t>
        </is>
      </c>
      <c r="J629" s="131" t="n">
        <v>-15</v>
      </c>
      <c r="K629" s="129" t="n">
        <v>2020</v>
      </c>
      <c r="L629" s="120">
        <f>IF(VLOOKUP(H629,'Cross-Page Data'!$D$4:$F$48,3,FALSE)="natural gas",VLOOKUP(G629,'Cross-Page Data'!$I$4:$J$19,2,FALSE),IF(VLOOKUP(H629,'Cross-Page Data'!$D$4:$F$48,3,FALSE)="solar",IF(G629="PV","solar PV","solar thermal"),IF(VLOOKUP(H629,'Cross-Page Data'!$D$4:$F$48,3,FALSE)="wind",VLOOKUP(G629,'Cross-Page Data'!$I$4:$J$19,2,FALSE),IF(VLOOKUP(H629,'Cross-Page Data'!$D$4:$F$48,3,FALSE)="hydro",VLOOKUP(G629,'Cross-Page Data'!$I$4:$J$19,2,FALSE),VLOOKUP(H629,'Cross-Page Data'!$D$4:$F$48,3,FALSE)))))</f>
        <v/>
      </c>
      <c r="M629" s="120">
        <f>IF(AND($P$2=FALSE,OR(F629="Commercial NAICS Cogen",F629="Industrial NAICS Cogen",F629="NAICS-22 Cogen")),FALSE,IF(AND($P$3=FALSE,OR(F629="Commercial NAICS Cogen",F629="Commercial NAICS Non-Cogen",F629="Industrial NAICS Cogen", F629="industrial NAICS non-Cogen")),FALSE, TRUE))</f>
        <v/>
      </c>
    </row>
    <row r="630">
      <c r="A630" s="129" t="n">
        <v>1743</v>
      </c>
      <c r="B630" s="130" t="inlineStr">
        <is>
          <t>St Clair</t>
        </is>
      </c>
      <c r="C630" s="130" t="inlineStr">
        <is>
          <t>DTE Electric Company</t>
        </is>
      </c>
      <c r="D630" s="129" t="n">
        <v>5109</v>
      </c>
      <c r="E630" s="130" t="inlineStr">
        <is>
          <t>MI</t>
        </is>
      </c>
      <c r="F630" s="130" t="inlineStr">
        <is>
          <t>Electric Utility</t>
        </is>
      </c>
      <c r="G630" s="130" t="inlineStr">
        <is>
          <t>IC</t>
        </is>
      </c>
      <c r="H630" s="130" t="inlineStr">
        <is>
          <t>RFO</t>
        </is>
      </c>
      <c r="I630" s="130" t="inlineStr">
        <is>
          <t>RFO</t>
        </is>
      </c>
      <c r="J630" s="131" t="n">
        <v>0</v>
      </c>
      <c r="K630" s="129" t="n">
        <v>2020</v>
      </c>
      <c r="L630" s="120">
        <f>IF(VLOOKUP(H630,'Cross-Page Data'!$D$4:$F$48,3,FALSE)="natural gas",VLOOKUP(G630,'Cross-Page Data'!$I$4:$J$19,2,FALSE),IF(VLOOKUP(H630,'Cross-Page Data'!$D$4:$F$48,3,FALSE)="solar",IF(G630="PV","solar PV","solar thermal"),IF(VLOOKUP(H630,'Cross-Page Data'!$D$4:$F$48,3,FALSE)="wind",VLOOKUP(G630,'Cross-Page Data'!$I$4:$J$19,2,FALSE),IF(VLOOKUP(H630,'Cross-Page Data'!$D$4:$F$48,3,FALSE)="hydro",VLOOKUP(G630,'Cross-Page Data'!$I$4:$J$19,2,FALSE),VLOOKUP(H630,'Cross-Page Data'!$D$4:$F$48,3,FALSE)))))</f>
        <v/>
      </c>
      <c r="M630" s="120">
        <f>IF(AND($P$2=FALSE,OR(F630="Commercial NAICS Cogen",F630="Industrial NAICS Cogen",F630="NAICS-22 Cogen")),FALSE,IF(AND($P$3=FALSE,OR(F630="Commercial NAICS Cogen",F630="Commercial NAICS Non-Cogen",F630="Industrial NAICS Cogen", F630="industrial NAICS non-Cogen")),FALSE, TRUE))</f>
        <v/>
      </c>
    </row>
    <row r="631">
      <c r="A631" s="129" t="n">
        <v>1743</v>
      </c>
      <c r="B631" s="130" t="inlineStr">
        <is>
          <t>St Clair</t>
        </is>
      </c>
      <c r="C631" s="130" t="inlineStr">
        <is>
          <t>DTE Electric Company</t>
        </is>
      </c>
      <c r="D631" s="129" t="n">
        <v>5109</v>
      </c>
      <c r="E631" s="130" t="inlineStr">
        <is>
          <t>MI</t>
        </is>
      </c>
      <c r="F631" s="130" t="inlineStr">
        <is>
          <t>Electric Utility</t>
        </is>
      </c>
      <c r="G631" s="130" t="inlineStr">
        <is>
          <t>ST</t>
        </is>
      </c>
      <c r="H631" s="130" t="inlineStr">
        <is>
          <t>BIT</t>
        </is>
      </c>
      <c r="I631" s="130" t="inlineStr">
        <is>
          <t>COL</t>
        </is>
      </c>
      <c r="J631" s="131" t="n">
        <v>0</v>
      </c>
      <c r="K631" s="129" t="n">
        <v>2020</v>
      </c>
      <c r="L631" s="120">
        <f>IF(VLOOKUP(H631,'Cross-Page Data'!$D$4:$F$48,3,FALSE)="natural gas",VLOOKUP(G631,'Cross-Page Data'!$I$4:$J$19,2,FALSE),IF(VLOOKUP(H631,'Cross-Page Data'!$D$4:$F$48,3,FALSE)="solar",IF(G631="PV","solar PV","solar thermal"),IF(VLOOKUP(H631,'Cross-Page Data'!$D$4:$F$48,3,FALSE)="wind",VLOOKUP(G631,'Cross-Page Data'!$I$4:$J$19,2,FALSE),IF(VLOOKUP(H631,'Cross-Page Data'!$D$4:$F$48,3,FALSE)="hydro",VLOOKUP(G631,'Cross-Page Data'!$I$4:$J$19,2,FALSE),VLOOKUP(H631,'Cross-Page Data'!$D$4:$F$48,3,FALSE)))))</f>
        <v/>
      </c>
      <c r="M631" s="120">
        <f>IF(AND($P$2=FALSE,OR(F631="Commercial NAICS Cogen",F631="Industrial NAICS Cogen",F631="NAICS-22 Cogen")),FALSE,IF(AND($P$3=FALSE,OR(F631="Commercial NAICS Cogen",F631="Commercial NAICS Non-Cogen",F631="Industrial NAICS Cogen", F631="industrial NAICS non-Cogen")),FALSE, TRUE))</f>
        <v/>
      </c>
    </row>
    <row r="632">
      <c r="A632" s="129" t="n">
        <v>1743</v>
      </c>
      <c r="B632" s="130" t="inlineStr">
        <is>
          <t>St Clair</t>
        </is>
      </c>
      <c r="C632" s="130" t="inlineStr">
        <is>
          <t>DTE Electric Company</t>
        </is>
      </c>
      <c r="D632" s="129" t="n">
        <v>5109</v>
      </c>
      <c r="E632" s="130" t="inlineStr">
        <is>
          <t>MI</t>
        </is>
      </c>
      <c r="F632" s="130" t="inlineStr">
        <is>
          <t>Electric Utility</t>
        </is>
      </c>
      <c r="G632" s="130" t="inlineStr">
        <is>
          <t>ST</t>
        </is>
      </c>
      <c r="H632" s="130" t="inlineStr">
        <is>
          <t>DFO</t>
        </is>
      </c>
      <c r="I632" s="130" t="inlineStr">
        <is>
          <t>DFO</t>
        </is>
      </c>
      <c r="J632" s="131" t="n">
        <v>5627.034</v>
      </c>
      <c r="K632" s="129" t="n">
        <v>2020</v>
      </c>
      <c r="L632" s="120">
        <f>IF(VLOOKUP(H632,'Cross-Page Data'!$D$4:$F$48,3,FALSE)="natural gas",VLOOKUP(G632,'Cross-Page Data'!$I$4:$J$19,2,FALSE),IF(VLOOKUP(H632,'Cross-Page Data'!$D$4:$F$48,3,FALSE)="solar",IF(G632="PV","solar PV","solar thermal"),IF(VLOOKUP(H632,'Cross-Page Data'!$D$4:$F$48,3,FALSE)="wind",VLOOKUP(G632,'Cross-Page Data'!$I$4:$J$19,2,FALSE),IF(VLOOKUP(H632,'Cross-Page Data'!$D$4:$F$48,3,FALSE)="hydro",VLOOKUP(G632,'Cross-Page Data'!$I$4:$J$19,2,FALSE),VLOOKUP(H632,'Cross-Page Data'!$D$4:$F$48,3,FALSE)))))</f>
        <v/>
      </c>
      <c r="M632" s="120">
        <f>IF(AND($P$2=FALSE,OR(F632="Commercial NAICS Cogen",F632="Industrial NAICS Cogen",F632="NAICS-22 Cogen")),FALSE,IF(AND($P$3=FALSE,OR(F632="Commercial NAICS Cogen",F632="Commercial NAICS Non-Cogen",F632="Industrial NAICS Cogen", F632="industrial NAICS non-Cogen")),FALSE, TRUE))</f>
        <v/>
      </c>
    </row>
    <row r="633">
      <c r="A633" s="129" t="n">
        <v>1743</v>
      </c>
      <c r="B633" s="130" t="inlineStr">
        <is>
          <t>St Clair</t>
        </is>
      </c>
      <c r="C633" s="130" t="inlineStr">
        <is>
          <t>DTE Electric Company</t>
        </is>
      </c>
      <c r="D633" s="129" t="n">
        <v>5109</v>
      </c>
      <c r="E633" s="130" t="inlineStr">
        <is>
          <t>MI</t>
        </is>
      </c>
      <c r="F633" s="130" t="inlineStr">
        <is>
          <t>Electric Utility</t>
        </is>
      </c>
      <c r="G633" s="130" t="inlineStr">
        <is>
          <t>ST</t>
        </is>
      </c>
      <c r="H633" s="130" t="inlineStr">
        <is>
          <t>NG</t>
        </is>
      </c>
      <c r="I633" s="130" t="inlineStr">
        <is>
          <t>NG</t>
        </is>
      </c>
      <c r="J633" s="131" t="n">
        <v>29460.087</v>
      </c>
      <c r="K633" s="129" t="n">
        <v>2020</v>
      </c>
      <c r="L633" s="120">
        <f>IF(VLOOKUP(H633,'Cross-Page Data'!$D$4:$F$48,3,FALSE)="natural gas",VLOOKUP(G633,'Cross-Page Data'!$I$4:$J$19,2,FALSE),IF(VLOOKUP(H633,'Cross-Page Data'!$D$4:$F$48,3,FALSE)="solar",IF(G633="PV","solar PV","solar thermal"),IF(VLOOKUP(H633,'Cross-Page Data'!$D$4:$F$48,3,FALSE)="wind",VLOOKUP(G633,'Cross-Page Data'!$I$4:$J$19,2,FALSE),IF(VLOOKUP(H633,'Cross-Page Data'!$D$4:$F$48,3,FALSE)="hydro",VLOOKUP(G633,'Cross-Page Data'!$I$4:$J$19,2,FALSE),VLOOKUP(H633,'Cross-Page Data'!$D$4:$F$48,3,FALSE)))))</f>
        <v/>
      </c>
      <c r="M633" s="120">
        <f>IF(AND($P$2=FALSE,OR(F633="Commercial NAICS Cogen",F633="Industrial NAICS Cogen",F633="NAICS-22 Cogen")),FALSE,IF(AND($P$3=FALSE,OR(F633="Commercial NAICS Cogen",F633="Commercial NAICS Non-Cogen",F633="Industrial NAICS Cogen", F633="industrial NAICS non-Cogen")),FALSE, TRUE))</f>
        <v/>
      </c>
    </row>
    <row r="634">
      <c r="A634" s="129" t="n">
        <v>1743</v>
      </c>
      <c r="B634" s="130" t="inlineStr">
        <is>
          <t>St Clair</t>
        </is>
      </c>
      <c r="C634" s="130" t="inlineStr">
        <is>
          <t>DTE Electric Company</t>
        </is>
      </c>
      <c r="D634" s="129" t="n">
        <v>5109</v>
      </c>
      <c r="E634" s="130" t="inlineStr">
        <is>
          <t>MI</t>
        </is>
      </c>
      <c r="F634" s="130" t="inlineStr">
        <is>
          <t>Electric Utility</t>
        </is>
      </c>
      <c r="G634" s="130" t="inlineStr">
        <is>
          <t>ST</t>
        </is>
      </c>
      <c r="H634" s="130" t="inlineStr">
        <is>
          <t>RC</t>
        </is>
      </c>
      <c r="I634" s="130" t="inlineStr">
        <is>
          <t>COL</t>
        </is>
      </c>
      <c r="J634" s="131" t="n">
        <v>1601262.4</v>
      </c>
      <c r="K634" s="129" t="n">
        <v>2020</v>
      </c>
      <c r="L634" s="120">
        <f>IF(VLOOKUP(H634,'Cross-Page Data'!$D$4:$F$48,3,FALSE)="natural gas",VLOOKUP(G634,'Cross-Page Data'!$I$4:$J$19,2,FALSE),IF(VLOOKUP(H634,'Cross-Page Data'!$D$4:$F$48,3,FALSE)="solar",IF(G634="PV","solar PV","solar thermal"),IF(VLOOKUP(H634,'Cross-Page Data'!$D$4:$F$48,3,FALSE)="wind",VLOOKUP(G634,'Cross-Page Data'!$I$4:$J$19,2,FALSE),IF(VLOOKUP(H634,'Cross-Page Data'!$D$4:$F$48,3,FALSE)="hydro",VLOOKUP(G634,'Cross-Page Data'!$I$4:$J$19,2,FALSE),VLOOKUP(H634,'Cross-Page Data'!$D$4:$F$48,3,FALSE)))))</f>
        <v/>
      </c>
      <c r="M634" s="120">
        <f>IF(AND($P$2=FALSE,OR(F634="Commercial NAICS Cogen",F634="Industrial NAICS Cogen",F634="NAICS-22 Cogen")),FALSE,IF(AND($P$3=FALSE,OR(F634="Commercial NAICS Cogen",F634="Commercial NAICS Non-Cogen",F634="Industrial NAICS Cogen", F634="industrial NAICS non-Cogen")),FALSE, TRUE))</f>
        <v/>
      </c>
    </row>
    <row r="635">
      <c r="A635" s="129" t="n">
        <v>1743</v>
      </c>
      <c r="B635" s="130" t="inlineStr">
        <is>
          <t>St Clair</t>
        </is>
      </c>
      <c r="C635" s="130" t="inlineStr">
        <is>
          <t>DTE Electric Company</t>
        </is>
      </c>
      <c r="D635" s="129" t="n">
        <v>5109</v>
      </c>
      <c r="E635" s="130" t="inlineStr">
        <is>
          <t>MI</t>
        </is>
      </c>
      <c r="F635" s="130" t="inlineStr">
        <is>
          <t>Electric Utility</t>
        </is>
      </c>
      <c r="G635" s="130" t="inlineStr">
        <is>
          <t>ST</t>
        </is>
      </c>
      <c r="H635" s="130" t="inlineStr">
        <is>
          <t>RFO</t>
        </is>
      </c>
      <c r="I635" s="130" t="inlineStr">
        <is>
          <t>RFO</t>
        </is>
      </c>
      <c r="J635" s="131" t="n">
        <v>0</v>
      </c>
      <c r="K635" s="129" t="n">
        <v>2020</v>
      </c>
      <c r="L635" s="120">
        <f>IF(VLOOKUP(H635,'Cross-Page Data'!$D$4:$F$48,3,FALSE)="natural gas",VLOOKUP(G635,'Cross-Page Data'!$I$4:$J$19,2,FALSE),IF(VLOOKUP(H635,'Cross-Page Data'!$D$4:$F$48,3,FALSE)="solar",IF(G635="PV","solar PV","solar thermal"),IF(VLOOKUP(H635,'Cross-Page Data'!$D$4:$F$48,3,FALSE)="wind",VLOOKUP(G635,'Cross-Page Data'!$I$4:$J$19,2,FALSE),IF(VLOOKUP(H635,'Cross-Page Data'!$D$4:$F$48,3,FALSE)="hydro",VLOOKUP(G635,'Cross-Page Data'!$I$4:$J$19,2,FALSE),VLOOKUP(H635,'Cross-Page Data'!$D$4:$F$48,3,FALSE)))))</f>
        <v/>
      </c>
      <c r="M635" s="120">
        <f>IF(AND($P$2=FALSE,OR(F635="Commercial NAICS Cogen",F635="Industrial NAICS Cogen",F635="NAICS-22 Cogen")),FALSE,IF(AND($P$3=FALSE,OR(F635="Commercial NAICS Cogen",F635="Commercial NAICS Non-Cogen",F635="Industrial NAICS Cogen", F635="industrial NAICS non-Cogen")),FALSE, TRUE))</f>
        <v/>
      </c>
    </row>
    <row r="636">
      <c r="A636" s="129" t="n">
        <v>1743</v>
      </c>
      <c r="B636" s="130" t="inlineStr">
        <is>
          <t>St Clair</t>
        </is>
      </c>
      <c r="C636" s="130" t="inlineStr">
        <is>
          <t>DTE Electric Company</t>
        </is>
      </c>
      <c r="D636" s="129" t="n">
        <v>5109</v>
      </c>
      <c r="E636" s="130" t="inlineStr">
        <is>
          <t>MI</t>
        </is>
      </c>
      <c r="F636" s="130" t="inlineStr">
        <is>
          <t>Electric Utility</t>
        </is>
      </c>
      <c r="G636" s="130" t="inlineStr">
        <is>
          <t>ST</t>
        </is>
      </c>
      <c r="H636" s="130" t="inlineStr">
        <is>
          <t>SUB</t>
        </is>
      </c>
      <c r="I636" s="130" t="inlineStr">
        <is>
          <t>COL</t>
        </is>
      </c>
      <c r="J636" s="131" t="n">
        <v>0</v>
      </c>
      <c r="K636" s="129" t="n">
        <v>2020</v>
      </c>
      <c r="L636" s="120">
        <f>IF(VLOOKUP(H636,'Cross-Page Data'!$D$4:$F$48,3,FALSE)="natural gas",VLOOKUP(G636,'Cross-Page Data'!$I$4:$J$19,2,FALSE),IF(VLOOKUP(H636,'Cross-Page Data'!$D$4:$F$48,3,FALSE)="solar",IF(G636="PV","solar PV","solar thermal"),IF(VLOOKUP(H636,'Cross-Page Data'!$D$4:$F$48,3,FALSE)="wind",VLOOKUP(G636,'Cross-Page Data'!$I$4:$J$19,2,FALSE),IF(VLOOKUP(H636,'Cross-Page Data'!$D$4:$F$48,3,FALSE)="hydro",VLOOKUP(G636,'Cross-Page Data'!$I$4:$J$19,2,FALSE),VLOOKUP(H636,'Cross-Page Data'!$D$4:$F$48,3,FALSE)))))</f>
        <v/>
      </c>
      <c r="M636" s="120">
        <f>IF(AND($P$2=FALSE,OR(F636="Commercial NAICS Cogen",F636="Industrial NAICS Cogen",F636="NAICS-22 Cogen")),FALSE,IF(AND($P$3=FALSE,OR(F636="Commercial NAICS Cogen",F636="Commercial NAICS Non-Cogen",F636="Industrial NAICS Cogen", F636="industrial NAICS non-Cogen")),FALSE, TRUE))</f>
        <v/>
      </c>
    </row>
    <row r="637">
      <c r="A637" s="129" t="n">
        <v>1743</v>
      </c>
      <c r="B637" s="130" t="inlineStr">
        <is>
          <t>St Clair</t>
        </is>
      </c>
      <c r="C637" s="130" t="inlineStr">
        <is>
          <t>DTE Electric Company</t>
        </is>
      </c>
      <c r="D637" s="129" t="n">
        <v>5109</v>
      </c>
      <c r="E637" s="130" t="inlineStr">
        <is>
          <t>MI</t>
        </is>
      </c>
      <c r="F637" s="130" t="inlineStr">
        <is>
          <t>Electric Utility</t>
        </is>
      </c>
      <c r="G637" s="130" t="inlineStr">
        <is>
          <t>ST</t>
        </is>
      </c>
      <c r="H637" s="130" t="inlineStr">
        <is>
          <t>WO</t>
        </is>
      </c>
      <c r="I637" s="130" t="inlineStr">
        <is>
          <t>WOO</t>
        </is>
      </c>
      <c r="J637" s="131" t="n">
        <v>2659.472</v>
      </c>
      <c r="K637" s="129" t="n">
        <v>2020</v>
      </c>
      <c r="L637" s="120">
        <f>IF(VLOOKUP(H637,'Cross-Page Data'!$D$4:$F$48,3,FALSE)="natural gas",VLOOKUP(G637,'Cross-Page Data'!$I$4:$J$19,2,FALSE),IF(VLOOKUP(H637,'Cross-Page Data'!$D$4:$F$48,3,FALSE)="solar",IF(G637="PV","solar PV","solar thermal"),IF(VLOOKUP(H637,'Cross-Page Data'!$D$4:$F$48,3,FALSE)="wind",VLOOKUP(G637,'Cross-Page Data'!$I$4:$J$19,2,FALSE),IF(VLOOKUP(H637,'Cross-Page Data'!$D$4:$F$48,3,FALSE)="hydro",VLOOKUP(G637,'Cross-Page Data'!$I$4:$J$19,2,FALSE),VLOOKUP(H637,'Cross-Page Data'!$D$4:$F$48,3,FALSE)))))</f>
        <v/>
      </c>
      <c r="M637" s="120">
        <f>IF(AND($P$2=FALSE,OR(F637="Commercial NAICS Cogen",F637="Industrial NAICS Cogen",F637="NAICS-22 Cogen")),FALSE,IF(AND($P$3=FALSE,OR(F637="Commercial NAICS Cogen",F637="Commercial NAICS Non-Cogen",F637="Industrial NAICS Cogen", F637="industrial NAICS non-Cogen")),FALSE, TRUE))</f>
        <v/>
      </c>
    </row>
    <row r="638">
      <c r="A638" s="129" t="n">
        <v>1745</v>
      </c>
      <c r="B638" s="130" t="inlineStr">
        <is>
          <t>Trenton Channel</t>
        </is>
      </c>
      <c r="C638" s="130" t="inlineStr">
        <is>
          <t>DTE Electric Company</t>
        </is>
      </c>
      <c r="D638" s="129" t="n">
        <v>5109</v>
      </c>
      <c r="E638" s="130" t="inlineStr">
        <is>
          <t>MI</t>
        </is>
      </c>
      <c r="F638" s="130" t="inlineStr">
        <is>
          <t>Electric Utility</t>
        </is>
      </c>
      <c r="G638" s="130" t="inlineStr">
        <is>
          <t>ST</t>
        </is>
      </c>
      <c r="H638" s="130" t="inlineStr">
        <is>
          <t>BIT</t>
        </is>
      </c>
      <c r="I638" s="130" t="inlineStr">
        <is>
          <t>COL</t>
        </is>
      </c>
      <c r="J638" s="131" t="n">
        <v>8763.974</v>
      </c>
      <c r="K638" s="129" t="n">
        <v>2020</v>
      </c>
      <c r="L638" s="120">
        <f>IF(VLOOKUP(H638,'Cross-Page Data'!$D$4:$F$48,3,FALSE)="natural gas",VLOOKUP(G638,'Cross-Page Data'!$I$4:$J$19,2,FALSE),IF(VLOOKUP(H638,'Cross-Page Data'!$D$4:$F$48,3,FALSE)="solar",IF(G638="PV","solar PV","solar thermal"),IF(VLOOKUP(H638,'Cross-Page Data'!$D$4:$F$48,3,FALSE)="wind",VLOOKUP(G638,'Cross-Page Data'!$I$4:$J$19,2,FALSE),IF(VLOOKUP(H638,'Cross-Page Data'!$D$4:$F$48,3,FALSE)="hydro",VLOOKUP(G638,'Cross-Page Data'!$I$4:$J$19,2,FALSE),VLOOKUP(H638,'Cross-Page Data'!$D$4:$F$48,3,FALSE)))))</f>
        <v/>
      </c>
      <c r="M638" s="120">
        <f>IF(AND($P$2=FALSE,OR(F638="Commercial NAICS Cogen",F638="Industrial NAICS Cogen",F638="NAICS-22 Cogen")),FALSE,IF(AND($P$3=FALSE,OR(F638="Commercial NAICS Cogen",F638="Commercial NAICS Non-Cogen",F638="Industrial NAICS Cogen", F638="industrial NAICS non-Cogen")),FALSE, TRUE))</f>
        <v/>
      </c>
    </row>
    <row r="639">
      <c r="A639" s="129" t="n">
        <v>1745</v>
      </c>
      <c r="B639" s="130" t="inlineStr">
        <is>
          <t>Trenton Channel</t>
        </is>
      </c>
      <c r="C639" s="130" t="inlineStr">
        <is>
          <t>DTE Electric Company</t>
        </is>
      </c>
      <c r="D639" s="129" t="n">
        <v>5109</v>
      </c>
      <c r="E639" s="130" t="inlineStr">
        <is>
          <t>MI</t>
        </is>
      </c>
      <c r="F639" s="130" t="inlineStr">
        <is>
          <t>Electric Utility</t>
        </is>
      </c>
      <c r="G639" s="130" t="inlineStr">
        <is>
          <t>ST</t>
        </is>
      </c>
      <c r="H639" s="130" t="inlineStr">
        <is>
          <t>DFO</t>
        </is>
      </c>
      <c r="I639" s="130" t="inlineStr">
        <is>
          <t>DFO</t>
        </is>
      </c>
      <c r="J639" s="131" t="n">
        <v>-3196.493</v>
      </c>
      <c r="K639" s="129" t="n">
        <v>2020</v>
      </c>
      <c r="L639" s="120">
        <f>IF(VLOOKUP(H639,'Cross-Page Data'!$D$4:$F$48,3,FALSE)="natural gas",VLOOKUP(G639,'Cross-Page Data'!$I$4:$J$19,2,FALSE),IF(VLOOKUP(H639,'Cross-Page Data'!$D$4:$F$48,3,FALSE)="solar",IF(G639="PV","solar PV","solar thermal"),IF(VLOOKUP(H639,'Cross-Page Data'!$D$4:$F$48,3,FALSE)="wind",VLOOKUP(G639,'Cross-Page Data'!$I$4:$J$19,2,FALSE),IF(VLOOKUP(H639,'Cross-Page Data'!$D$4:$F$48,3,FALSE)="hydro",VLOOKUP(G639,'Cross-Page Data'!$I$4:$J$19,2,FALSE),VLOOKUP(H639,'Cross-Page Data'!$D$4:$F$48,3,FALSE)))))</f>
        <v/>
      </c>
      <c r="M639" s="120">
        <f>IF(AND($P$2=FALSE,OR(F639="Commercial NAICS Cogen",F639="Industrial NAICS Cogen",F639="NAICS-22 Cogen")),FALSE,IF(AND($P$3=FALSE,OR(F639="Commercial NAICS Cogen",F639="Commercial NAICS Non-Cogen",F639="Industrial NAICS Cogen", F639="industrial NAICS non-Cogen")),FALSE, TRUE))</f>
        <v/>
      </c>
    </row>
    <row r="640">
      <c r="A640" s="129" t="n">
        <v>1745</v>
      </c>
      <c r="B640" s="130" t="inlineStr">
        <is>
          <t>Trenton Channel</t>
        </is>
      </c>
      <c r="C640" s="130" t="inlineStr">
        <is>
          <t>DTE Electric Company</t>
        </is>
      </c>
      <c r="D640" s="129" t="n">
        <v>5109</v>
      </c>
      <c r="E640" s="130" t="inlineStr">
        <is>
          <t>MI</t>
        </is>
      </c>
      <c r="F640" s="130" t="inlineStr">
        <is>
          <t>Electric Utility</t>
        </is>
      </c>
      <c r="G640" s="130" t="inlineStr">
        <is>
          <t>ST</t>
        </is>
      </c>
      <c r="H640" s="130" t="inlineStr">
        <is>
          <t>NG</t>
        </is>
      </c>
      <c r="I640" s="130" t="inlineStr">
        <is>
          <t>NG</t>
        </is>
      </c>
      <c r="J640" s="131" t="n">
        <v>0</v>
      </c>
      <c r="K640" s="129" t="n">
        <v>2020</v>
      </c>
      <c r="L640" s="120">
        <f>IF(VLOOKUP(H640,'Cross-Page Data'!$D$4:$F$48,3,FALSE)="natural gas",VLOOKUP(G640,'Cross-Page Data'!$I$4:$J$19,2,FALSE),IF(VLOOKUP(H640,'Cross-Page Data'!$D$4:$F$48,3,FALSE)="solar",IF(G640="PV","solar PV","solar thermal"),IF(VLOOKUP(H640,'Cross-Page Data'!$D$4:$F$48,3,FALSE)="wind",VLOOKUP(G640,'Cross-Page Data'!$I$4:$J$19,2,FALSE),IF(VLOOKUP(H640,'Cross-Page Data'!$D$4:$F$48,3,FALSE)="hydro",VLOOKUP(G640,'Cross-Page Data'!$I$4:$J$19,2,FALSE),VLOOKUP(H640,'Cross-Page Data'!$D$4:$F$48,3,FALSE)))))</f>
        <v/>
      </c>
      <c r="M640" s="120">
        <f>IF(AND($P$2=FALSE,OR(F640="Commercial NAICS Cogen",F640="Industrial NAICS Cogen",F640="NAICS-22 Cogen")),FALSE,IF(AND($P$3=FALSE,OR(F640="Commercial NAICS Cogen",F640="Commercial NAICS Non-Cogen",F640="Industrial NAICS Cogen", F640="industrial NAICS non-Cogen")),FALSE, TRUE))</f>
        <v/>
      </c>
    </row>
    <row r="641">
      <c r="A641" s="129" t="n">
        <v>1745</v>
      </c>
      <c r="B641" s="130" t="inlineStr">
        <is>
          <t>Trenton Channel</t>
        </is>
      </c>
      <c r="C641" s="130" t="inlineStr">
        <is>
          <t>DTE Electric Company</t>
        </is>
      </c>
      <c r="D641" s="129" t="n">
        <v>5109</v>
      </c>
      <c r="E641" s="130" t="inlineStr">
        <is>
          <t>MI</t>
        </is>
      </c>
      <c r="F641" s="130" t="inlineStr">
        <is>
          <t>Electric Utility</t>
        </is>
      </c>
      <c r="G641" s="130" t="inlineStr">
        <is>
          <t>ST</t>
        </is>
      </c>
      <c r="H641" s="130" t="inlineStr">
        <is>
          <t>OTH</t>
        </is>
      </c>
      <c r="I641" s="130" t="inlineStr">
        <is>
          <t>OTH</t>
        </is>
      </c>
      <c r="J641" s="131" t="n">
        <v>0</v>
      </c>
      <c r="K641" s="129" t="n">
        <v>2020</v>
      </c>
      <c r="L641" s="120">
        <f>IF(VLOOKUP(H641,'Cross-Page Data'!$D$4:$F$48,3,FALSE)="natural gas",VLOOKUP(G641,'Cross-Page Data'!$I$4:$J$19,2,FALSE),IF(VLOOKUP(H641,'Cross-Page Data'!$D$4:$F$48,3,FALSE)="solar",IF(G641="PV","solar PV","solar thermal"),IF(VLOOKUP(H641,'Cross-Page Data'!$D$4:$F$48,3,FALSE)="wind",VLOOKUP(G641,'Cross-Page Data'!$I$4:$J$19,2,FALSE),IF(VLOOKUP(H641,'Cross-Page Data'!$D$4:$F$48,3,FALSE)="hydro",VLOOKUP(G641,'Cross-Page Data'!$I$4:$J$19,2,FALSE),VLOOKUP(H641,'Cross-Page Data'!$D$4:$F$48,3,FALSE)))))</f>
        <v/>
      </c>
      <c r="M641" s="120">
        <f>IF(AND($P$2=FALSE,OR(F641="Commercial NAICS Cogen",F641="Industrial NAICS Cogen",F641="NAICS-22 Cogen")),FALSE,IF(AND($P$3=FALSE,OR(F641="Commercial NAICS Cogen",F641="Commercial NAICS Non-Cogen",F641="Industrial NAICS Cogen", F641="industrial NAICS non-Cogen")),FALSE, TRUE))</f>
        <v/>
      </c>
    </row>
    <row r="642">
      <c r="A642" s="129" t="n">
        <v>1745</v>
      </c>
      <c r="B642" s="130" t="inlineStr">
        <is>
          <t>Trenton Channel</t>
        </is>
      </c>
      <c r="C642" s="130" t="inlineStr">
        <is>
          <t>DTE Electric Company</t>
        </is>
      </c>
      <c r="D642" s="129" t="n">
        <v>5109</v>
      </c>
      <c r="E642" s="130" t="inlineStr">
        <is>
          <t>MI</t>
        </is>
      </c>
      <c r="F642" s="130" t="inlineStr">
        <is>
          <t>Electric Utility</t>
        </is>
      </c>
      <c r="G642" s="130" t="inlineStr">
        <is>
          <t>ST</t>
        </is>
      </c>
      <c r="H642" s="130" t="inlineStr">
        <is>
          <t>SUB</t>
        </is>
      </c>
      <c r="I642" s="130" t="inlineStr">
        <is>
          <t>COL</t>
        </is>
      </c>
      <c r="J642" s="131" t="n">
        <v>252209.52</v>
      </c>
      <c r="K642" s="129" t="n">
        <v>2020</v>
      </c>
      <c r="L642" s="120">
        <f>IF(VLOOKUP(H642,'Cross-Page Data'!$D$4:$F$48,3,FALSE)="natural gas",VLOOKUP(G642,'Cross-Page Data'!$I$4:$J$19,2,FALSE),IF(VLOOKUP(H642,'Cross-Page Data'!$D$4:$F$48,3,FALSE)="solar",IF(G642="PV","solar PV","solar thermal"),IF(VLOOKUP(H642,'Cross-Page Data'!$D$4:$F$48,3,FALSE)="wind",VLOOKUP(G642,'Cross-Page Data'!$I$4:$J$19,2,FALSE),IF(VLOOKUP(H642,'Cross-Page Data'!$D$4:$F$48,3,FALSE)="hydro",VLOOKUP(G642,'Cross-Page Data'!$I$4:$J$19,2,FALSE),VLOOKUP(H642,'Cross-Page Data'!$D$4:$F$48,3,FALSE)))))</f>
        <v/>
      </c>
      <c r="M642" s="120">
        <f>IF(AND($P$2=FALSE,OR(F642="Commercial NAICS Cogen",F642="Industrial NAICS Cogen",F642="NAICS-22 Cogen")),FALSE,IF(AND($P$3=FALSE,OR(F642="Commercial NAICS Cogen",F642="Commercial NAICS Non-Cogen",F642="Industrial NAICS Cogen", F642="industrial NAICS non-Cogen")),FALSE, TRUE))</f>
        <v/>
      </c>
    </row>
    <row r="643">
      <c r="A643" s="129" t="n">
        <v>1746</v>
      </c>
      <c r="B643" s="130" t="inlineStr">
        <is>
          <t>Wilmot</t>
        </is>
      </c>
      <c r="C643" s="130" t="inlineStr">
        <is>
          <t>DTE Electric Company</t>
        </is>
      </c>
      <c r="D643" s="129" t="n">
        <v>5109</v>
      </c>
      <c r="E643" s="130" t="inlineStr">
        <is>
          <t>MI</t>
        </is>
      </c>
      <c r="F643" s="130" t="inlineStr">
        <is>
          <t>Electric Utility</t>
        </is>
      </c>
      <c r="G643" s="130" t="inlineStr">
        <is>
          <t>IC</t>
        </is>
      </c>
      <c r="H643" s="130" t="inlineStr">
        <is>
          <t>DFO</t>
        </is>
      </c>
      <c r="I643" s="130" t="inlineStr">
        <is>
          <t>DFO</t>
        </is>
      </c>
      <c r="J643" s="131" t="n">
        <v>148</v>
      </c>
      <c r="K643" s="129" t="n">
        <v>2020</v>
      </c>
      <c r="L643" s="120">
        <f>IF(VLOOKUP(H643,'Cross-Page Data'!$D$4:$F$48,3,FALSE)="natural gas",VLOOKUP(G643,'Cross-Page Data'!$I$4:$J$19,2,FALSE),IF(VLOOKUP(H643,'Cross-Page Data'!$D$4:$F$48,3,FALSE)="solar",IF(G643="PV","solar PV","solar thermal"),IF(VLOOKUP(H643,'Cross-Page Data'!$D$4:$F$48,3,FALSE)="wind",VLOOKUP(G643,'Cross-Page Data'!$I$4:$J$19,2,FALSE),IF(VLOOKUP(H643,'Cross-Page Data'!$D$4:$F$48,3,FALSE)="hydro",VLOOKUP(G643,'Cross-Page Data'!$I$4:$J$19,2,FALSE),VLOOKUP(H643,'Cross-Page Data'!$D$4:$F$48,3,FALSE)))))</f>
        <v/>
      </c>
      <c r="M643" s="120">
        <f>IF(AND($P$2=FALSE,OR(F643="Commercial NAICS Cogen",F643="Industrial NAICS Cogen",F643="NAICS-22 Cogen")),FALSE,IF(AND($P$3=FALSE,OR(F643="Commercial NAICS Cogen",F643="Commercial NAICS Non-Cogen",F643="Industrial NAICS Cogen", F643="industrial NAICS non-Cogen")),FALSE, TRUE))</f>
        <v/>
      </c>
    </row>
    <row r="644">
      <c r="A644" s="129" t="n">
        <v>1831</v>
      </c>
      <c r="B644" s="130" t="inlineStr">
        <is>
          <t>Eckert Station</t>
        </is>
      </c>
      <c r="C644" s="130" t="inlineStr">
        <is>
          <t>Lansing Board of Water and Light</t>
        </is>
      </c>
      <c r="D644" s="129" t="n">
        <v>56155</v>
      </c>
      <c r="E644" s="130" t="inlineStr">
        <is>
          <t>MI</t>
        </is>
      </c>
      <c r="F644" s="130" t="inlineStr">
        <is>
          <t>Electric Utility</t>
        </is>
      </c>
      <c r="G644" s="130" t="inlineStr">
        <is>
          <t>ST</t>
        </is>
      </c>
      <c r="H644" s="130" t="inlineStr">
        <is>
          <t>DFO</t>
        </is>
      </c>
      <c r="I644" s="130" t="inlineStr">
        <is>
          <t>DFO</t>
        </is>
      </c>
      <c r="J644" s="131" t="n">
        <v>1.073</v>
      </c>
      <c r="K644" s="129" t="n">
        <v>2020</v>
      </c>
      <c r="L644" s="120">
        <f>IF(VLOOKUP(H644,'Cross-Page Data'!$D$4:$F$48,3,FALSE)="natural gas",VLOOKUP(G644,'Cross-Page Data'!$I$4:$J$19,2,FALSE),IF(VLOOKUP(H644,'Cross-Page Data'!$D$4:$F$48,3,FALSE)="solar",IF(G644="PV","solar PV","solar thermal"),IF(VLOOKUP(H644,'Cross-Page Data'!$D$4:$F$48,3,FALSE)="wind",VLOOKUP(G644,'Cross-Page Data'!$I$4:$J$19,2,FALSE),IF(VLOOKUP(H644,'Cross-Page Data'!$D$4:$F$48,3,FALSE)="hydro",VLOOKUP(G644,'Cross-Page Data'!$I$4:$J$19,2,FALSE),VLOOKUP(H644,'Cross-Page Data'!$D$4:$F$48,3,FALSE)))))</f>
        <v/>
      </c>
      <c r="M644" s="120">
        <f>IF(AND($P$2=FALSE,OR(F644="Commercial NAICS Cogen",F644="Industrial NAICS Cogen",F644="NAICS-22 Cogen")),FALSE,IF(AND($P$3=FALSE,OR(F644="Commercial NAICS Cogen",F644="Commercial NAICS Non-Cogen",F644="Industrial NAICS Cogen", F644="industrial NAICS non-Cogen")),FALSE, TRUE))</f>
        <v/>
      </c>
    </row>
    <row r="645">
      <c r="A645" s="129" t="n">
        <v>1831</v>
      </c>
      <c r="B645" s="130" t="inlineStr">
        <is>
          <t>Eckert Station</t>
        </is>
      </c>
      <c r="C645" s="130" t="inlineStr">
        <is>
          <t>Lansing Board of Water and Light</t>
        </is>
      </c>
      <c r="D645" s="129" t="n">
        <v>56155</v>
      </c>
      <c r="E645" s="130" t="inlineStr">
        <is>
          <t>MI</t>
        </is>
      </c>
      <c r="F645" s="130" t="inlineStr">
        <is>
          <t>Electric Utility</t>
        </is>
      </c>
      <c r="G645" s="130" t="inlineStr">
        <is>
          <t>ST</t>
        </is>
      </c>
      <c r="H645" s="130" t="inlineStr">
        <is>
          <t>SUB</t>
        </is>
      </c>
      <c r="I645" s="130" t="inlineStr">
        <is>
          <t>COL</t>
        </is>
      </c>
      <c r="J645" s="131" t="n">
        <v>5327.927</v>
      </c>
      <c r="K645" s="129" t="n">
        <v>2020</v>
      </c>
      <c r="L645" s="120">
        <f>IF(VLOOKUP(H645,'Cross-Page Data'!$D$4:$F$48,3,FALSE)="natural gas",VLOOKUP(G645,'Cross-Page Data'!$I$4:$J$19,2,FALSE),IF(VLOOKUP(H645,'Cross-Page Data'!$D$4:$F$48,3,FALSE)="solar",IF(G645="PV","solar PV","solar thermal"),IF(VLOOKUP(H645,'Cross-Page Data'!$D$4:$F$48,3,FALSE)="wind",VLOOKUP(G645,'Cross-Page Data'!$I$4:$J$19,2,FALSE),IF(VLOOKUP(H645,'Cross-Page Data'!$D$4:$F$48,3,FALSE)="hydro",VLOOKUP(G645,'Cross-Page Data'!$I$4:$J$19,2,FALSE),VLOOKUP(H645,'Cross-Page Data'!$D$4:$F$48,3,FALSE)))))</f>
        <v/>
      </c>
      <c r="M645" s="120">
        <f>IF(AND($P$2=FALSE,OR(F645="Commercial NAICS Cogen",F645="Industrial NAICS Cogen",F645="NAICS-22 Cogen")),FALSE,IF(AND($P$3=FALSE,OR(F645="Commercial NAICS Cogen",F645="Commercial NAICS Non-Cogen",F645="Industrial NAICS Cogen", F645="industrial NAICS non-Cogen")),FALSE, TRUE))</f>
        <v/>
      </c>
    </row>
    <row r="646">
      <c r="A646" s="129" t="n">
        <v>1866</v>
      </c>
      <c r="B646" s="130" t="inlineStr">
        <is>
          <t>Wyandotte</t>
        </is>
      </c>
      <c r="C646" s="130" t="inlineStr">
        <is>
          <t>Wyandotte Municipal Serv Comm</t>
        </is>
      </c>
      <c r="D646" s="129" t="n">
        <v>21048</v>
      </c>
      <c r="E646" s="130" t="inlineStr">
        <is>
          <t>MI</t>
        </is>
      </c>
      <c r="F646" s="130" t="inlineStr">
        <is>
          <t>Electric Utility</t>
        </is>
      </c>
      <c r="G646" s="130" t="inlineStr">
        <is>
          <t>IC</t>
        </is>
      </c>
      <c r="H646" s="130" t="inlineStr">
        <is>
          <t>DFO</t>
        </is>
      </c>
      <c r="I646" s="130" t="inlineStr">
        <is>
          <t>DFO</t>
        </is>
      </c>
      <c r="J646" s="131" t="n">
        <v>50</v>
      </c>
      <c r="K646" s="129" t="n">
        <v>2020</v>
      </c>
      <c r="L646" s="120">
        <f>IF(VLOOKUP(H646,'Cross-Page Data'!$D$4:$F$48,3,FALSE)="natural gas",VLOOKUP(G646,'Cross-Page Data'!$I$4:$J$19,2,FALSE),IF(VLOOKUP(H646,'Cross-Page Data'!$D$4:$F$48,3,FALSE)="solar",IF(G646="PV","solar PV","solar thermal"),IF(VLOOKUP(H646,'Cross-Page Data'!$D$4:$F$48,3,FALSE)="wind",VLOOKUP(G646,'Cross-Page Data'!$I$4:$J$19,2,FALSE),IF(VLOOKUP(H646,'Cross-Page Data'!$D$4:$F$48,3,FALSE)="hydro",VLOOKUP(G646,'Cross-Page Data'!$I$4:$J$19,2,FALSE),VLOOKUP(H646,'Cross-Page Data'!$D$4:$F$48,3,FALSE)))))</f>
        <v/>
      </c>
      <c r="M646" s="120">
        <f>IF(AND($P$2=FALSE,OR(F646="Commercial NAICS Cogen",F646="Industrial NAICS Cogen",F646="NAICS-22 Cogen")),FALSE,IF(AND($P$3=FALSE,OR(F646="Commercial NAICS Cogen",F646="Commercial NAICS Non-Cogen",F646="Industrial NAICS Cogen", F646="industrial NAICS non-Cogen")),FALSE, TRUE))</f>
        <v/>
      </c>
    </row>
    <row r="647">
      <c r="A647" s="129" t="n">
        <v>1866</v>
      </c>
      <c r="B647" s="130" t="inlineStr">
        <is>
          <t>Wyandotte</t>
        </is>
      </c>
      <c r="C647" s="130" t="inlineStr">
        <is>
          <t>Wyandotte Municipal Serv Comm</t>
        </is>
      </c>
      <c r="D647" s="129" t="n">
        <v>21048</v>
      </c>
      <c r="E647" s="130" t="inlineStr">
        <is>
          <t>MI</t>
        </is>
      </c>
      <c r="F647" s="130" t="inlineStr">
        <is>
          <t>Electric Utility</t>
        </is>
      </c>
      <c r="G647" s="130" t="inlineStr">
        <is>
          <t>ST</t>
        </is>
      </c>
      <c r="H647" s="130" t="inlineStr">
        <is>
          <t>BIT</t>
        </is>
      </c>
      <c r="I647" s="130" t="inlineStr">
        <is>
          <t>COL</t>
        </is>
      </c>
      <c r="J647" s="131" t="n">
        <v>0</v>
      </c>
      <c r="K647" s="129" t="n">
        <v>2020</v>
      </c>
      <c r="L647" s="120">
        <f>IF(VLOOKUP(H647,'Cross-Page Data'!$D$4:$F$48,3,FALSE)="natural gas",VLOOKUP(G647,'Cross-Page Data'!$I$4:$J$19,2,FALSE),IF(VLOOKUP(H647,'Cross-Page Data'!$D$4:$F$48,3,FALSE)="solar",IF(G647="PV","solar PV","solar thermal"),IF(VLOOKUP(H647,'Cross-Page Data'!$D$4:$F$48,3,FALSE)="wind",VLOOKUP(G647,'Cross-Page Data'!$I$4:$J$19,2,FALSE),IF(VLOOKUP(H647,'Cross-Page Data'!$D$4:$F$48,3,FALSE)="hydro",VLOOKUP(G647,'Cross-Page Data'!$I$4:$J$19,2,FALSE),VLOOKUP(H647,'Cross-Page Data'!$D$4:$F$48,3,FALSE)))))</f>
        <v/>
      </c>
      <c r="M647" s="120">
        <f>IF(AND($P$2=FALSE,OR(F647="Commercial NAICS Cogen",F647="Industrial NAICS Cogen",F647="NAICS-22 Cogen")),FALSE,IF(AND($P$3=FALSE,OR(F647="Commercial NAICS Cogen",F647="Commercial NAICS Non-Cogen",F647="Industrial NAICS Cogen", F647="industrial NAICS non-Cogen")),FALSE, TRUE))</f>
        <v/>
      </c>
    </row>
    <row r="648">
      <c r="A648" s="129" t="n">
        <v>1866</v>
      </c>
      <c r="B648" s="130" t="inlineStr">
        <is>
          <t>Wyandotte</t>
        </is>
      </c>
      <c r="C648" s="130" t="inlineStr">
        <is>
          <t>Wyandotte Municipal Serv Comm</t>
        </is>
      </c>
      <c r="D648" s="129" t="n">
        <v>21048</v>
      </c>
      <c r="E648" s="130" t="inlineStr">
        <is>
          <t>MI</t>
        </is>
      </c>
      <c r="F648" s="130" t="inlineStr">
        <is>
          <t>Electric Utility</t>
        </is>
      </c>
      <c r="G648" s="130" t="inlineStr">
        <is>
          <t>ST</t>
        </is>
      </c>
      <c r="H648" s="130" t="inlineStr">
        <is>
          <t>NG</t>
        </is>
      </c>
      <c r="I648" s="130" t="inlineStr">
        <is>
          <t>NG</t>
        </is>
      </c>
      <c r="J648" s="131" t="n">
        <v>27112</v>
      </c>
      <c r="K648" s="129" t="n">
        <v>2020</v>
      </c>
      <c r="L648" s="120">
        <f>IF(VLOOKUP(H648,'Cross-Page Data'!$D$4:$F$48,3,FALSE)="natural gas",VLOOKUP(G648,'Cross-Page Data'!$I$4:$J$19,2,FALSE),IF(VLOOKUP(H648,'Cross-Page Data'!$D$4:$F$48,3,FALSE)="solar",IF(G648="PV","solar PV","solar thermal"),IF(VLOOKUP(H648,'Cross-Page Data'!$D$4:$F$48,3,FALSE)="wind",VLOOKUP(G648,'Cross-Page Data'!$I$4:$J$19,2,FALSE),IF(VLOOKUP(H648,'Cross-Page Data'!$D$4:$F$48,3,FALSE)="hydro",VLOOKUP(G648,'Cross-Page Data'!$I$4:$J$19,2,FALSE),VLOOKUP(H648,'Cross-Page Data'!$D$4:$F$48,3,FALSE)))))</f>
        <v/>
      </c>
      <c r="M648" s="120">
        <f>IF(AND($P$2=FALSE,OR(F648="Commercial NAICS Cogen",F648="Industrial NAICS Cogen",F648="NAICS-22 Cogen")),FALSE,IF(AND($P$3=FALSE,OR(F648="Commercial NAICS Cogen",F648="Commercial NAICS Non-Cogen",F648="Industrial NAICS Cogen", F648="industrial NAICS non-Cogen")),FALSE, TRUE))</f>
        <v/>
      </c>
    </row>
    <row r="649">
      <c r="A649" s="129" t="n">
        <v>1866</v>
      </c>
      <c r="B649" s="130" t="inlineStr">
        <is>
          <t>Wyandotte</t>
        </is>
      </c>
      <c r="C649" s="130" t="inlineStr">
        <is>
          <t>Wyandotte Municipal Serv Comm</t>
        </is>
      </c>
      <c r="D649" s="129" t="n">
        <v>21048</v>
      </c>
      <c r="E649" s="130" t="inlineStr">
        <is>
          <t>MI</t>
        </is>
      </c>
      <c r="F649" s="130" t="inlineStr">
        <is>
          <t>Electric Utility</t>
        </is>
      </c>
      <c r="G649" s="130" t="inlineStr">
        <is>
          <t>ST</t>
        </is>
      </c>
      <c r="H649" s="130" t="inlineStr">
        <is>
          <t>TDF</t>
        </is>
      </c>
      <c r="I649" s="130" t="inlineStr">
        <is>
          <t>OTH</t>
        </is>
      </c>
      <c r="J649" s="131" t="n">
        <v>0</v>
      </c>
      <c r="K649" s="129" t="n">
        <v>2020</v>
      </c>
      <c r="L649" s="120">
        <f>IF(VLOOKUP(H649,'Cross-Page Data'!$D$4:$F$48,3,FALSE)="natural gas",VLOOKUP(G649,'Cross-Page Data'!$I$4:$J$19,2,FALSE),IF(VLOOKUP(H649,'Cross-Page Data'!$D$4:$F$48,3,FALSE)="solar",IF(G649="PV","solar PV","solar thermal"),IF(VLOOKUP(H649,'Cross-Page Data'!$D$4:$F$48,3,FALSE)="wind",VLOOKUP(G649,'Cross-Page Data'!$I$4:$J$19,2,FALSE),IF(VLOOKUP(H649,'Cross-Page Data'!$D$4:$F$48,3,FALSE)="hydro",VLOOKUP(G649,'Cross-Page Data'!$I$4:$J$19,2,FALSE),VLOOKUP(H649,'Cross-Page Data'!$D$4:$F$48,3,FALSE)))))</f>
        <v/>
      </c>
      <c r="M649" s="120">
        <f>IF(AND($P$2=FALSE,OR(F649="Commercial NAICS Cogen",F649="Industrial NAICS Cogen",F649="NAICS-22 Cogen")),FALSE,IF(AND($P$3=FALSE,OR(F649="Commercial NAICS Cogen",F649="Commercial NAICS Non-Cogen",F649="Industrial NAICS Cogen", F649="industrial NAICS non-Cogen")),FALSE, TRUE))</f>
        <v/>
      </c>
    </row>
    <row r="650">
      <c r="A650" s="129" t="n">
        <v>1893</v>
      </c>
      <c r="B650" s="130" t="inlineStr">
        <is>
          <t>Clay Boswell</t>
        </is>
      </c>
      <c r="C650" s="130" t="inlineStr">
        <is>
          <t>ALLETE, Inc.</t>
        </is>
      </c>
      <c r="D650" s="129" t="n">
        <v>12647</v>
      </c>
      <c r="E650" s="130" t="inlineStr">
        <is>
          <t>MN</t>
        </is>
      </c>
      <c r="F650" s="130" t="inlineStr">
        <is>
          <t>Electric Utility</t>
        </is>
      </c>
      <c r="G650" s="130" t="inlineStr">
        <is>
          <t>IC</t>
        </is>
      </c>
      <c r="H650" s="130" t="inlineStr">
        <is>
          <t>DFO</t>
        </is>
      </c>
      <c r="I650" s="130" t="inlineStr">
        <is>
          <t>DFO</t>
        </is>
      </c>
      <c r="J650" s="131" t="n">
        <v>0</v>
      </c>
      <c r="K650" s="129" t="n">
        <v>2020</v>
      </c>
      <c r="L650" s="120">
        <f>IF(VLOOKUP(H650,'Cross-Page Data'!$D$4:$F$48,3,FALSE)="natural gas",VLOOKUP(G650,'Cross-Page Data'!$I$4:$J$19,2,FALSE),IF(VLOOKUP(H650,'Cross-Page Data'!$D$4:$F$48,3,FALSE)="solar",IF(G650="PV","solar PV","solar thermal"),IF(VLOOKUP(H650,'Cross-Page Data'!$D$4:$F$48,3,FALSE)="wind",VLOOKUP(G650,'Cross-Page Data'!$I$4:$J$19,2,FALSE),IF(VLOOKUP(H650,'Cross-Page Data'!$D$4:$F$48,3,FALSE)="hydro",VLOOKUP(G650,'Cross-Page Data'!$I$4:$J$19,2,FALSE),VLOOKUP(H650,'Cross-Page Data'!$D$4:$F$48,3,FALSE)))))</f>
        <v/>
      </c>
      <c r="M650" s="120">
        <f>IF(AND($P$2=FALSE,OR(F650="Commercial NAICS Cogen",F650="Industrial NAICS Cogen",F650="NAICS-22 Cogen")),FALSE,IF(AND($P$3=FALSE,OR(F650="Commercial NAICS Cogen",F650="Commercial NAICS Non-Cogen",F650="Industrial NAICS Cogen", F650="industrial NAICS non-Cogen")),FALSE, TRUE))</f>
        <v/>
      </c>
    </row>
    <row r="651">
      <c r="A651" s="129" t="n">
        <v>1893</v>
      </c>
      <c r="B651" s="130" t="inlineStr">
        <is>
          <t>Clay Boswell</t>
        </is>
      </c>
      <c r="C651" s="130" t="inlineStr">
        <is>
          <t>ALLETE, Inc.</t>
        </is>
      </c>
      <c r="D651" s="129" t="n">
        <v>12647</v>
      </c>
      <c r="E651" s="130" t="inlineStr">
        <is>
          <t>MN</t>
        </is>
      </c>
      <c r="F651" s="130" t="inlineStr">
        <is>
          <t>Electric Utility</t>
        </is>
      </c>
      <c r="G651" s="130" t="inlineStr">
        <is>
          <t>ST</t>
        </is>
      </c>
      <c r="H651" s="130" t="inlineStr">
        <is>
          <t>NG</t>
        </is>
      </c>
      <c r="I651" s="130" t="inlineStr">
        <is>
          <t>NG</t>
        </is>
      </c>
      <c r="J651" s="131" t="n">
        <v>17962.067</v>
      </c>
      <c r="K651" s="129" t="n">
        <v>2020</v>
      </c>
      <c r="L651" s="120">
        <f>IF(VLOOKUP(H651,'Cross-Page Data'!$D$4:$F$48,3,FALSE)="natural gas",VLOOKUP(G651,'Cross-Page Data'!$I$4:$J$19,2,FALSE),IF(VLOOKUP(H651,'Cross-Page Data'!$D$4:$F$48,3,FALSE)="solar",IF(G651="PV","solar PV","solar thermal"),IF(VLOOKUP(H651,'Cross-Page Data'!$D$4:$F$48,3,FALSE)="wind",VLOOKUP(G651,'Cross-Page Data'!$I$4:$J$19,2,FALSE),IF(VLOOKUP(H651,'Cross-Page Data'!$D$4:$F$48,3,FALSE)="hydro",VLOOKUP(G651,'Cross-Page Data'!$I$4:$J$19,2,FALSE),VLOOKUP(H651,'Cross-Page Data'!$D$4:$F$48,3,FALSE)))))</f>
        <v/>
      </c>
      <c r="M651" s="120">
        <f>IF(AND($P$2=FALSE,OR(F651="Commercial NAICS Cogen",F651="Industrial NAICS Cogen",F651="NAICS-22 Cogen")),FALSE,IF(AND($P$3=FALSE,OR(F651="Commercial NAICS Cogen",F651="Commercial NAICS Non-Cogen",F651="Industrial NAICS Cogen", F651="industrial NAICS non-Cogen")),FALSE, TRUE))</f>
        <v/>
      </c>
    </row>
    <row r="652">
      <c r="A652" s="129" t="n">
        <v>1893</v>
      </c>
      <c r="B652" s="130" t="inlineStr">
        <is>
          <t>Clay Boswell</t>
        </is>
      </c>
      <c r="C652" s="130" t="inlineStr">
        <is>
          <t>ALLETE, Inc.</t>
        </is>
      </c>
      <c r="D652" s="129" t="n">
        <v>12647</v>
      </c>
      <c r="E652" s="130" t="inlineStr">
        <is>
          <t>MN</t>
        </is>
      </c>
      <c r="F652" s="130" t="inlineStr">
        <is>
          <t>Electric Utility</t>
        </is>
      </c>
      <c r="G652" s="130" t="inlineStr">
        <is>
          <t>ST</t>
        </is>
      </c>
      <c r="H652" s="130" t="inlineStr">
        <is>
          <t>RC</t>
        </is>
      </c>
      <c r="I652" s="130" t="inlineStr">
        <is>
          <t>COL</t>
        </is>
      </c>
      <c r="J652" s="131" t="n">
        <v>4165791</v>
      </c>
      <c r="K652" s="129" t="n">
        <v>2020</v>
      </c>
      <c r="L652" s="120">
        <f>IF(VLOOKUP(H652,'Cross-Page Data'!$D$4:$F$48,3,FALSE)="natural gas",VLOOKUP(G652,'Cross-Page Data'!$I$4:$J$19,2,FALSE),IF(VLOOKUP(H652,'Cross-Page Data'!$D$4:$F$48,3,FALSE)="solar",IF(G652="PV","solar PV","solar thermal"),IF(VLOOKUP(H652,'Cross-Page Data'!$D$4:$F$48,3,FALSE)="wind",VLOOKUP(G652,'Cross-Page Data'!$I$4:$J$19,2,FALSE),IF(VLOOKUP(H652,'Cross-Page Data'!$D$4:$F$48,3,FALSE)="hydro",VLOOKUP(G652,'Cross-Page Data'!$I$4:$J$19,2,FALSE),VLOOKUP(H652,'Cross-Page Data'!$D$4:$F$48,3,FALSE)))))</f>
        <v/>
      </c>
      <c r="M652" s="120">
        <f>IF(AND($P$2=FALSE,OR(F652="Commercial NAICS Cogen",F652="Industrial NAICS Cogen",F652="NAICS-22 Cogen")),FALSE,IF(AND($P$3=FALSE,OR(F652="Commercial NAICS Cogen",F652="Commercial NAICS Non-Cogen",F652="Industrial NAICS Cogen", F652="industrial NAICS non-Cogen")),FALSE, TRUE))</f>
        <v/>
      </c>
    </row>
    <row r="653">
      <c r="A653" s="129" t="n">
        <v>1893</v>
      </c>
      <c r="B653" s="130" t="inlineStr">
        <is>
          <t>Clay Boswell</t>
        </is>
      </c>
      <c r="C653" s="130" t="inlineStr">
        <is>
          <t>ALLETE, Inc.</t>
        </is>
      </c>
      <c r="D653" s="129" t="n">
        <v>12647</v>
      </c>
      <c r="E653" s="130" t="inlineStr">
        <is>
          <t>MN</t>
        </is>
      </c>
      <c r="F653" s="130" t="inlineStr">
        <is>
          <t>Electric Utility</t>
        </is>
      </c>
      <c r="G653" s="130" t="inlineStr">
        <is>
          <t>ST</t>
        </is>
      </c>
      <c r="H653" s="130" t="inlineStr">
        <is>
          <t>SUB</t>
        </is>
      </c>
      <c r="I653" s="130" t="inlineStr">
        <is>
          <t>COL</t>
        </is>
      </c>
      <c r="J653" s="131" t="n">
        <v>19623.919</v>
      </c>
      <c r="K653" s="129" t="n">
        <v>2020</v>
      </c>
      <c r="L653" s="120">
        <f>IF(VLOOKUP(H653,'Cross-Page Data'!$D$4:$F$48,3,FALSE)="natural gas",VLOOKUP(G653,'Cross-Page Data'!$I$4:$J$19,2,FALSE),IF(VLOOKUP(H653,'Cross-Page Data'!$D$4:$F$48,3,FALSE)="solar",IF(G653="PV","solar PV","solar thermal"),IF(VLOOKUP(H653,'Cross-Page Data'!$D$4:$F$48,3,FALSE)="wind",VLOOKUP(G653,'Cross-Page Data'!$I$4:$J$19,2,FALSE),IF(VLOOKUP(H653,'Cross-Page Data'!$D$4:$F$48,3,FALSE)="hydro",VLOOKUP(G653,'Cross-Page Data'!$I$4:$J$19,2,FALSE),VLOOKUP(H653,'Cross-Page Data'!$D$4:$F$48,3,FALSE)))))</f>
        <v/>
      </c>
      <c r="M653" s="120">
        <f>IF(AND($P$2=FALSE,OR(F653="Commercial NAICS Cogen",F653="Industrial NAICS Cogen",F653="NAICS-22 Cogen")),FALSE,IF(AND($P$3=FALSE,OR(F653="Commercial NAICS Cogen",F653="Commercial NAICS Non-Cogen",F653="Industrial NAICS Cogen", F653="industrial NAICS non-Cogen")),FALSE, TRUE))</f>
        <v/>
      </c>
    </row>
    <row r="654">
      <c r="A654" s="129" t="n">
        <v>1897</v>
      </c>
      <c r="B654" s="130" t="inlineStr">
        <is>
          <t>M L Hibbard</t>
        </is>
      </c>
      <c r="C654" s="130" t="inlineStr">
        <is>
          <t>ALLETE, Inc.</t>
        </is>
      </c>
      <c r="D654" s="129" t="n">
        <v>12647</v>
      </c>
      <c r="E654" s="130" t="inlineStr">
        <is>
          <t>MN</t>
        </is>
      </c>
      <c r="F654" s="130" t="inlineStr">
        <is>
          <t>Commercial NAICS Cogen</t>
        </is>
      </c>
      <c r="G654" s="130" t="inlineStr">
        <is>
          <t>ST</t>
        </is>
      </c>
      <c r="H654" s="130" t="inlineStr">
        <is>
          <t>NG</t>
        </is>
      </c>
      <c r="I654" s="130" t="inlineStr">
        <is>
          <t>NG</t>
        </is>
      </c>
      <c r="J654" s="131" t="n">
        <v>654.672</v>
      </c>
      <c r="K654" s="129" t="n">
        <v>2020</v>
      </c>
      <c r="L654" s="120">
        <f>IF(VLOOKUP(H654,'Cross-Page Data'!$D$4:$F$48,3,FALSE)="natural gas",VLOOKUP(G654,'Cross-Page Data'!$I$4:$J$19,2,FALSE),IF(VLOOKUP(H654,'Cross-Page Data'!$D$4:$F$48,3,FALSE)="solar",IF(G654="PV","solar PV","solar thermal"),IF(VLOOKUP(H654,'Cross-Page Data'!$D$4:$F$48,3,FALSE)="wind",VLOOKUP(G654,'Cross-Page Data'!$I$4:$J$19,2,FALSE),IF(VLOOKUP(H654,'Cross-Page Data'!$D$4:$F$48,3,FALSE)="hydro",VLOOKUP(G654,'Cross-Page Data'!$I$4:$J$19,2,FALSE),VLOOKUP(H654,'Cross-Page Data'!$D$4:$F$48,3,FALSE)))))</f>
        <v/>
      </c>
      <c r="M654" s="120">
        <f>IF(AND($P$2=FALSE,OR(F654="Commercial NAICS Cogen",F654="Industrial NAICS Cogen",F654="NAICS-22 Cogen")),FALSE,IF(AND($P$3=FALSE,OR(F654="Commercial NAICS Cogen",F654="Commercial NAICS Non-Cogen",F654="Industrial NAICS Cogen", F654="industrial NAICS non-Cogen")),FALSE, TRUE))</f>
        <v/>
      </c>
    </row>
    <row r="655">
      <c r="A655" s="129" t="n">
        <v>1897</v>
      </c>
      <c r="B655" s="130" t="inlineStr">
        <is>
          <t>M L Hibbard</t>
        </is>
      </c>
      <c r="C655" s="130" t="inlineStr">
        <is>
          <t>ALLETE, Inc.</t>
        </is>
      </c>
      <c r="D655" s="129" t="n">
        <v>12647</v>
      </c>
      <c r="E655" s="130" t="inlineStr">
        <is>
          <t>MN</t>
        </is>
      </c>
      <c r="F655" s="130" t="inlineStr">
        <is>
          <t>Commercial NAICS Cogen</t>
        </is>
      </c>
      <c r="G655" s="130" t="inlineStr">
        <is>
          <t>ST</t>
        </is>
      </c>
      <c r="H655" s="130" t="inlineStr">
        <is>
          <t>SUB</t>
        </is>
      </c>
      <c r="I655" s="130" t="inlineStr">
        <is>
          <t>COL</t>
        </is>
      </c>
      <c r="J655" s="131" t="n">
        <v>1287.251</v>
      </c>
      <c r="K655" s="129" t="n">
        <v>2020</v>
      </c>
      <c r="L655" s="120">
        <f>IF(VLOOKUP(H655,'Cross-Page Data'!$D$4:$F$48,3,FALSE)="natural gas",VLOOKUP(G655,'Cross-Page Data'!$I$4:$J$19,2,FALSE),IF(VLOOKUP(H655,'Cross-Page Data'!$D$4:$F$48,3,FALSE)="solar",IF(G655="PV","solar PV","solar thermal"),IF(VLOOKUP(H655,'Cross-Page Data'!$D$4:$F$48,3,FALSE)="wind",VLOOKUP(G655,'Cross-Page Data'!$I$4:$J$19,2,FALSE),IF(VLOOKUP(H655,'Cross-Page Data'!$D$4:$F$48,3,FALSE)="hydro",VLOOKUP(G655,'Cross-Page Data'!$I$4:$J$19,2,FALSE),VLOOKUP(H655,'Cross-Page Data'!$D$4:$F$48,3,FALSE)))))</f>
        <v/>
      </c>
      <c r="M655" s="120">
        <f>IF(AND($P$2=FALSE,OR(F655="Commercial NAICS Cogen",F655="Industrial NAICS Cogen",F655="NAICS-22 Cogen")),FALSE,IF(AND($P$3=FALSE,OR(F655="Commercial NAICS Cogen",F655="Commercial NAICS Non-Cogen",F655="Industrial NAICS Cogen", F655="industrial NAICS non-Cogen")),FALSE, TRUE))</f>
        <v/>
      </c>
    </row>
    <row r="656">
      <c r="A656" s="129" t="n">
        <v>1897</v>
      </c>
      <c r="B656" s="130" t="inlineStr">
        <is>
          <t>M L Hibbard</t>
        </is>
      </c>
      <c r="C656" s="130" t="inlineStr">
        <is>
          <t>ALLETE, Inc.</t>
        </is>
      </c>
      <c r="D656" s="129" t="n">
        <v>12647</v>
      </c>
      <c r="E656" s="130" t="inlineStr">
        <is>
          <t>MN</t>
        </is>
      </c>
      <c r="F656" s="130" t="inlineStr">
        <is>
          <t>Commercial NAICS Cogen</t>
        </is>
      </c>
      <c r="G656" s="130" t="inlineStr">
        <is>
          <t>ST</t>
        </is>
      </c>
      <c r="H656" s="130" t="inlineStr">
        <is>
          <t>WDS</t>
        </is>
      </c>
      <c r="I656" s="130" t="inlineStr">
        <is>
          <t>WWW</t>
        </is>
      </c>
      <c r="J656" s="131" t="n">
        <v>28916.077</v>
      </c>
      <c r="K656" s="129" t="n">
        <v>2020</v>
      </c>
      <c r="L656" s="120">
        <f>IF(VLOOKUP(H656,'Cross-Page Data'!$D$4:$F$48,3,FALSE)="natural gas",VLOOKUP(G656,'Cross-Page Data'!$I$4:$J$19,2,FALSE),IF(VLOOKUP(H656,'Cross-Page Data'!$D$4:$F$48,3,FALSE)="solar",IF(G656="PV","solar PV","solar thermal"),IF(VLOOKUP(H656,'Cross-Page Data'!$D$4:$F$48,3,FALSE)="wind",VLOOKUP(G656,'Cross-Page Data'!$I$4:$J$19,2,FALSE),IF(VLOOKUP(H656,'Cross-Page Data'!$D$4:$F$48,3,FALSE)="hydro",VLOOKUP(G656,'Cross-Page Data'!$I$4:$J$19,2,FALSE),VLOOKUP(H656,'Cross-Page Data'!$D$4:$F$48,3,FALSE)))))</f>
        <v/>
      </c>
      <c r="M656" s="120">
        <f>IF(AND($P$2=FALSE,OR(F656="Commercial NAICS Cogen",F656="Industrial NAICS Cogen",F656="NAICS-22 Cogen")),FALSE,IF(AND($P$3=FALSE,OR(F656="Commercial NAICS Cogen",F656="Commercial NAICS Non-Cogen",F656="Industrial NAICS Cogen", F656="industrial NAICS non-Cogen")),FALSE, TRUE))</f>
        <v/>
      </c>
    </row>
    <row r="657">
      <c r="A657" s="129" t="n">
        <v>1912</v>
      </c>
      <c r="B657" s="130" t="inlineStr">
        <is>
          <t>High Bridge</t>
        </is>
      </c>
      <c r="C657" s="130" t="inlineStr">
        <is>
          <t>Northern States Power Co - Minnesota</t>
        </is>
      </c>
      <c r="D657" s="129" t="n">
        <v>13781</v>
      </c>
      <c r="E657" s="130" t="inlineStr">
        <is>
          <t>MN</t>
        </is>
      </c>
      <c r="F657" s="130" t="inlineStr">
        <is>
          <t>Electric Utility</t>
        </is>
      </c>
      <c r="G657" s="130" t="inlineStr">
        <is>
          <t>CA</t>
        </is>
      </c>
      <c r="H657" s="130" t="inlineStr">
        <is>
          <t>NG</t>
        </is>
      </c>
      <c r="I657" s="130" t="inlineStr">
        <is>
          <t>NG</t>
        </is>
      </c>
      <c r="J657" s="131" t="n">
        <v>1030009</v>
      </c>
      <c r="K657" s="129" t="n">
        <v>2020</v>
      </c>
      <c r="L657" s="120">
        <f>IF(VLOOKUP(H657,'Cross-Page Data'!$D$4:$F$48,3,FALSE)="natural gas",VLOOKUP(G657,'Cross-Page Data'!$I$4:$J$19,2,FALSE),IF(VLOOKUP(H657,'Cross-Page Data'!$D$4:$F$48,3,FALSE)="solar",IF(G657="PV","solar PV","solar thermal"),IF(VLOOKUP(H657,'Cross-Page Data'!$D$4:$F$48,3,FALSE)="wind",VLOOKUP(G657,'Cross-Page Data'!$I$4:$J$19,2,FALSE),IF(VLOOKUP(H657,'Cross-Page Data'!$D$4:$F$48,3,FALSE)="hydro",VLOOKUP(G657,'Cross-Page Data'!$I$4:$J$19,2,FALSE),VLOOKUP(H657,'Cross-Page Data'!$D$4:$F$48,3,FALSE)))))</f>
        <v/>
      </c>
      <c r="M657" s="120">
        <f>IF(AND($P$2=FALSE,OR(F657="Commercial NAICS Cogen",F657="Industrial NAICS Cogen",F657="NAICS-22 Cogen")),FALSE,IF(AND($P$3=FALSE,OR(F657="Commercial NAICS Cogen",F657="Commercial NAICS Non-Cogen",F657="Industrial NAICS Cogen", F657="industrial NAICS non-Cogen")),FALSE, TRUE))</f>
        <v/>
      </c>
    </row>
    <row r="658">
      <c r="A658" s="129" t="n">
        <v>1912</v>
      </c>
      <c r="B658" s="130" t="inlineStr">
        <is>
          <t>High Bridge</t>
        </is>
      </c>
      <c r="C658" s="130" t="inlineStr">
        <is>
          <t>Northern States Power Co - Minnesota</t>
        </is>
      </c>
      <c r="D658" s="129" t="n">
        <v>13781</v>
      </c>
      <c r="E658" s="130" t="inlineStr">
        <is>
          <t>MN</t>
        </is>
      </c>
      <c r="F658" s="130" t="inlineStr">
        <is>
          <t>Electric Utility</t>
        </is>
      </c>
      <c r="G658" s="130" t="inlineStr">
        <is>
          <t>CT</t>
        </is>
      </c>
      <c r="H658" s="130" t="inlineStr">
        <is>
          <t>NG</t>
        </is>
      </c>
      <c r="I658" s="130" t="inlineStr">
        <is>
          <t>NG</t>
        </is>
      </c>
      <c r="J658" s="131" t="n">
        <v>1678081</v>
      </c>
      <c r="K658" s="129" t="n">
        <v>2020</v>
      </c>
      <c r="L658" s="120">
        <f>IF(VLOOKUP(H658,'Cross-Page Data'!$D$4:$F$48,3,FALSE)="natural gas",VLOOKUP(G658,'Cross-Page Data'!$I$4:$J$19,2,FALSE),IF(VLOOKUP(H658,'Cross-Page Data'!$D$4:$F$48,3,FALSE)="solar",IF(G658="PV","solar PV","solar thermal"),IF(VLOOKUP(H658,'Cross-Page Data'!$D$4:$F$48,3,FALSE)="wind",VLOOKUP(G658,'Cross-Page Data'!$I$4:$J$19,2,FALSE),IF(VLOOKUP(H658,'Cross-Page Data'!$D$4:$F$48,3,FALSE)="hydro",VLOOKUP(G658,'Cross-Page Data'!$I$4:$J$19,2,FALSE),VLOOKUP(H658,'Cross-Page Data'!$D$4:$F$48,3,FALSE)))))</f>
        <v/>
      </c>
      <c r="M658" s="120">
        <f>IF(AND($P$2=FALSE,OR(F658="Commercial NAICS Cogen",F658="Industrial NAICS Cogen",F658="NAICS-22 Cogen")),FALSE,IF(AND($P$3=FALSE,OR(F658="Commercial NAICS Cogen",F658="Commercial NAICS Non-Cogen",F658="Industrial NAICS Cogen", F658="industrial NAICS non-Cogen")),FALSE, TRUE))</f>
        <v/>
      </c>
    </row>
    <row r="659">
      <c r="A659" s="129" t="n">
        <v>1915</v>
      </c>
      <c r="B659" s="130" t="inlineStr">
        <is>
          <t>Allen S King</t>
        </is>
      </c>
      <c r="C659" s="130" t="inlineStr">
        <is>
          <t>Northern States Power Co - Minnesota</t>
        </is>
      </c>
      <c r="D659" s="129" t="n">
        <v>13781</v>
      </c>
      <c r="E659" s="130" t="inlineStr">
        <is>
          <t>MN</t>
        </is>
      </c>
      <c r="F659" s="130" t="inlineStr">
        <is>
          <t>Electric Utility</t>
        </is>
      </c>
      <c r="G659" s="130" t="inlineStr">
        <is>
          <t>ST</t>
        </is>
      </c>
      <c r="H659" s="130" t="inlineStr">
        <is>
          <t>DFO</t>
        </is>
      </c>
      <c r="I659" s="130" t="inlineStr">
        <is>
          <t>DFO</t>
        </is>
      </c>
      <c r="J659" s="131" t="n">
        <v>-48.819</v>
      </c>
      <c r="K659" s="129" t="n">
        <v>2020</v>
      </c>
      <c r="L659" s="120">
        <f>IF(VLOOKUP(H659,'Cross-Page Data'!$D$4:$F$48,3,FALSE)="natural gas",VLOOKUP(G659,'Cross-Page Data'!$I$4:$J$19,2,FALSE),IF(VLOOKUP(H659,'Cross-Page Data'!$D$4:$F$48,3,FALSE)="solar",IF(G659="PV","solar PV","solar thermal"),IF(VLOOKUP(H659,'Cross-Page Data'!$D$4:$F$48,3,FALSE)="wind",VLOOKUP(G659,'Cross-Page Data'!$I$4:$J$19,2,FALSE),IF(VLOOKUP(H659,'Cross-Page Data'!$D$4:$F$48,3,FALSE)="hydro",VLOOKUP(G659,'Cross-Page Data'!$I$4:$J$19,2,FALSE),VLOOKUP(H659,'Cross-Page Data'!$D$4:$F$48,3,FALSE)))))</f>
        <v/>
      </c>
      <c r="M659" s="120">
        <f>IF(AND($P$2=FALSE,OR(F659="Commercial NAICS Cogen",F659="Industrial NAICS Cogen",F659="NAICS-22 Cogen")),FALSE,IF(AND($P$3=FALSE,OR(F659="Commercial NAICS Cogen",F659="Commercial NAICS Non-Cogen",F659="Industrial NAICS Cogen", F659="industrial NAICS non-Cogen")),FALSE, TRUE))</f>
        <v/>
      </c>
    </row>
    <row r="660">
      <c r="A660" s="129" t="n">
        <v>1915</v>
      </c>
      <c r="B660" s="130" t="inlineStr">
        <is>
          <t>Allen S King</t>
        </is>
      </c>
      <c r="C660" s="130" t="inlineStr">
        <is>
          <t>Northern States Power Co - Minnesota</t>
        </is>
      </c>
      <c r="D660" s="129" t="n">
        <v>13781</v>
      </c>
      <c r="E660" s="130" t="inlineStr">
        <is>
          <t>MN</t>
        </is>
      </c>
      <c r="F660" s="130" t="inlineStr">
        <is>
          <t>Electric Utility</t>
        </is>
      </c>
      <c r="G660" s="130" t="inlineStr">
        <is>
          <t>ST</t>
        </is>
      </c>
      <c r="H660" s="130" t="inlineStr">
        <is>
          <t>NG</t>
        </is>
      </c>
      <c r="I660" s="130" t="inlineStr">
        <is>
          <t>NG</t>
        </is>
      </c>
      <c r="J660" s="131" t="n">
        <v>-24671.51</v>
      </c>
      <c r="K660" s="129" t="n">
        <v>2020</v>
      </c>
      <c r="L660" s="120">
        <f>IF(VLOOKUP(H660,'Cross-Page Data'!$D$4:$F$48,3,FALSE)="natural gas",VLOOKUP(G660,'Cross-Page Data'!$I$4:$J$19,2,FALSE),IF(VLOOKUP(H660,'Cross-Page Data'!$D$4:$F$48,3,FALSE)="solar",IF(G660="PV","solar PV","solar thermal"),IF(VLOOKUP(H660,'Cross-Page Data'!$D$4:$F$48,3,FALSE)="wind",VLOOKUP(G660,'Cross-Page Data'!$I$4:$J$19,2,FALSE),IF(VLOOKUP(H660,'Cross-Page Data'!$D$4:$F$48,3,FALSE)="hydro",VLOOKUP(G660,'Cross-Page Data'!$I$4:$J$19,2,FALSE),VLOOKUP(H660,'Cross-Page Data'!$D$4:$F$48,3,FALSE)))))</f>
        <v/>
      </c>
      <c r="M660" s="120">
        <f>IF(AND($P$2=FALSE,OR(F660="Commercial NAICS Cogen",F660="Industrial NAICS Cogen",F660="NAICS-22 Cogen")),FALSE,IF(AND($P$3=FALSE,OR(F660="Commercial NAICS Cogen",F660="Commercial NAICS Non-Cogen",F660="Industrial NAICS Cogen", F660="industrial NAICS non-Cogen")),FALSE, TRUE))</f>
        <v/>
      </c>
    </row>
    <row r="661">
      <c r="A661" s="129" t="n">
        <v>1915</v>
      </c>
      <c r="B661" s="130" t="inlineStr">
        <is>
          <t>Allen S King</t>
        </is>
      </c>
      <c r="C661" s="130" t="inlineStr">
        <is>
          <t>Northern States Power Co - Minnesota</t>
        </is>
      </c>
      <c r="D661" s="129" t="n">
        <v>13781</v>
      </c>
      <c r="E661" s="130" t="inlineStr">
        <is>
          <t>MN</t>
        </is>
      </c>
      <c r="F661" s="130" t="inlineStr">
        <is>
          <t>Electric Utility</t>
        </is>
      </c>
      <c r="G661" s="130" t="inlineStr">
        <is>
          <t>ST</t>
        </is>
      </c>
      <c r="H661" s="130" t="inlineStr">
        <is>
          <t>SUB</t>
        </is>
      </c>
      <c r="I661" s="130" t="inlineStr">
        <is>
          <t>COL</t>
        </is>
      </c>
      <c r="J661" s="131" t="n">
        <v>786020.33</v>
      </c>
      <c r="K661" s="129" t="n">
        <v>2020</v>
      </c>
      <c r="L661" s="120">
        <f>IF(VLOOKUP(H661,'Cross-Page Data'!$D$4:$F$48,3,FALSE)="natural gas",VLOOKUP(G661,'Cross-Page Data'!$I$4:$J$19,2,FALSE),IF(VLOOKUP(H661,'Cross-Page Data'!$D$4:$F$48,3,FALSE)="solar",IF(G661="PV","solar PV","solar thermal"),IF(VLOOKUP(H661,'Cross-Page Data'!$D$4:$F$48,3,FALSE)="wind",VLOOKUP(G661,'Cross-Page Data'!$I$4:$J$19,2,FALSE),IF(VLOOKUP(H661,'Cross-Page Data'!$D$4:$F$48,3,FALSE)="hydro",VLOOKUP(G661,'Cross-Page Data'!$I$4:$J$19,2,FALSE),VLOOKUP(H661,'Cross-Page Data'!$D$4:$F$48,3,FALSE)))))</f>
        <v/>
      </c>
      <c r="M661" s="120">
        <f>IF(AND($P$2=FALSE,OR(F661="Commercial NAICS Cogen",F661="Industrial NAICS Cogen",F661="NAICS-22 Cogen")),FALSE,IF(AND($P$3=FALSE,OR(F661="Commercial NAICS Cogen",F661="Commercial NAICS Non-Cogen",F661="Industrial NAICS Cogen", F661="industrial NAICS non-Cogen")),FALSE, TRUE))</f>
        <v/>
      </c>
    </row>
    <row r="662">
      <c r="A662" s="129" t="n">
        <v>1922</v>
      </c>
      <c r="B662" s="130" t="inlineStr">
        <is>
          <t>Monticello Nuclear Facility</t>
        </is>
      </c>
      <c r="C662" s="130" t="inlineStr">
        <is>
          <t>Northern States Power Co - Minnesota</t>
        </is>
      </c>
      <c r="D662" s="129" t="n">
        <v>13781</v>
      </c>
      <c r="E662" s="130" t="inlineStr">
        <is>
          <t>MN</t>
        </is>
      </c>
      <c r="F662" s="130" t="inlineStr">
        <is>
          <t>Electric Utility</t>
        </is>
      </c>
      <c r="G662" s="130" t="inlineStr">
        <is>
          <t>ST</t>
        </is>
      </c>
      <c r="H662" s="130" t="inlineStr">
        <is>
          <t>NUC</t>
        </is>
      </c>
      <c r="I662" s="130" t="inlineStr">
        <is>
          <t>NUC</t>
        </is>
      </c>
      <c r="J662" s="131" t="n">
        <v>5593314</v>
      </c>
      <c r="K662" s="129" t="n">
        <v>2020</v>
      </c>
      <c r="L662" s="120">
        <f>IF(VLOOKUP(H662,'Cross-Page Data'!$D$4:$F$48,3,FALSE)="natural gas",VLOOKUP(G662,'Cross-Page Data'!$I$4:$J$19,2,FALSE),IF(VLOOKUP(H662,'Cross-Page Data'!$D$4:$F$48,3,FALSE)="solar",IF(G662="PV","solar PV","solar thermal"),IF(VLOOKUP(H662,'Cross-Page Data'!$D$4:$F$48,3,FALSE)="wind",VLOOKUP(G662,'Cross-Page Data'!$I$4:$J$19,2,FALSE),IF(VLOOKUP(H662,'Cross-Page Data'!$D$4:$F$48,3,FALSE)="hydro",VLOOKUP(G662,'Cross-Page Data'!$I$4:$J$19,2,FALSE),VLOOKUP(H662,'Cross-Page Data'!$D$4:$F$48,3,FALSE)))))</f>
        <v/>
      </c>
      <c r="M662" s="120">
        <f>IF(AND($P$2=FALSE,OR(F662="Commercial NAICS Cogen",F662="Industrial NAICS Cogen",F662="NAICS-22 Cogen")),FALSE,IF(AND($P$3=FALSE,OR(F662="Commercial NAICS Cogen",F662="Commercial NAICS Non-Cogen",F662="Industrial NAICS Cogen", F662="industrial NAICS non-Cogen")),FALSE, TRUE))</f>
        <v/>
      </c>
    </row>
    <row r="663">
      <c r="A663" s="129" t="n">
        <v>1925</v>
      </c>
      <c r="B663" s="130" t="inlineStr">
        <is>
          <t>Prairie Island</t>
        </is>
      </c>
      <c r="C663" s="130" t="inlineStr">
        <is>
          <t>Northern States Power Co - Minnesota</t>
        </is>
      </c>
      <c r="D663" s="129" t="n">
        <v>13781</v>
      </c>
      <c r="E663" s="130" t="inlineStr">
        <is>
          <t>MN</t>
        </is>
      </c>
      <c r="F663" s="130" t="inlineStr">
        <is>
          <t>Electric Utility</t>
        </is>
      </c>
      <c r="G663" s="130" t="inlineStr">
        <is>
          <t>ST</t>
        </is>
      </c>
      <c r="H663" s="130" t="inlineStr">
        <is>
          <t>NUC</t>
        </is>
      </c>
      <c r="I663" s="130" t="inlineStr">
        <is>
          <t>NUC</t>
        </is>
      </c>
      <c r="J663" s="131" t="n">
        <v>4337576</v>
      </c>
      <c r="K663" s="129" t="n">
        <v>2020</v>
      </c>
      <c r="L663" s="120">
        <f>IF(VLOOKUP(H663,'Cross-Page Data'!$D$4:$F$48,3,FALSE)="natural gas",VLOOKUP(G663,'Cross-Page Data'!$I$4:$J$19,2,FALSE),IF(VLOOKUP(H663,'Cross-Page Data'!$D$4:$F$48,3,FALSE)="solar",IF(G663="PV","solar PV","solar thermal"),IF(VLOOKUP(H663,'Cross-Page Data'!$D$4:$F$48,3,FALSE)="wind",VLOOKUP(G663,'Cross-Page Data'!$I$4:$J$19,2,FALSE),IF(VLOOKUP(H663,'Cross-Page Data'!$D$4:$F$48,3,FALSE)="hydro",VLOOKUP(G663,'Cross-Page Data'!$I$4:$J$19,2,FALSE),VLOOKUP(H663,'Cross-Page Data'!$D$4:$F$48,3,FALSE)))))</f>
        <v/>
      </c>
      <c r="M663" s="120">
        <f>IF(AND($P$2=FALSE,OR(F663="Commercial NAICS Cogen",F663="Industrial NAICS Cogen",F663="NAICS-22 Cogen")),FALSE,IF(AND($P$3=FALSE,OR(F663="Commercial NAICS Cogen",F663="Commercial NAICS Non-Cogen",F663="Industrial NAICS Cogen", F663="industrial NAICS non-Cogen")),FALSE, TRUE))</f>
        <v/>
      </c>
    </row>
    <row r="664">
      <c r="A664" s="129" t="n">
        <v>1925</v>
      </c>
      <c r="B664" s="130" t="inlineStr">
        <is>
          <t>Prairie Island</t>
        </is>
      </c>
      <c r="C664" s="130" t="inlineStr">
        <is>
          <t>Northern States Power Co - Minnesota</t>
        </is>
      </c>
      <c r="D664" s="129" t="n">
        <v>13781</v>
      </c>
      <c r="E664" s="130" t="inlineStr">
        <is>
          <t>MN</t>
        </is>
      </c>
      <c r="F664" s="130" t="inlineStr">
        <is>
          <t>Electric Utility</t>
        </is>
      </c>
      <c r="G664" s="130" t="inlineStr">
        <is>
          <t>ST</t>
        </is>
      </c>
      <c r="H664" s="130" t="inlineStr">
        <is>
          <t>NUC</t>
        </is>
      </c>
      <c r="I664" s="130" t="inlineStr">
        <is>
          <t>NUC</t>
        </is>
      </c>
      <c r="J664" s="131" t="n">
        <v>4746398</v>
      </c>
      <c r="K664" s="129" t="n">
        <v>2020</v>
      </c>
      <c r="L664" s="120">
        <f>IF(VLOOKUP(H664,'Cross-Page Data'!$D$4:$F$48,3,FALSE)="natural gas",VLOOKUP(G664,'Cross-Page Data'!$I$4:$J$19,2,FALSE),IF(VLOOKUP(H664,'Cross-Page Data'!$D$4:$F$48,3,FALSE)="solar",IF(G664="PV","solar PV","solar thermal"),IF(VLOOKUP(H664,'Cross-Page Data'!$D$4:$F$48,3,FALSE)="wind",VLOOKUP(G664,'Cross-Page Data'!$I$4:$J$19,2,FALSE),IF(VLOOKUP(H664,'Cross-Page Data'!$D$4:$F$48,3,FALSE)="hydro",VLOOKUP(G664,'Cross-Page Data'!$I$4:$J$19,2,FALSE),VLOOKUP(H664,'Cross-Page Data'!$D$4:$F$48,3,FALSE)))))</f>
        <v/>
      </c>
      <c r="M664" s="120">
        <f>IF(AND($P$2=FALSE,OR(F664="Commercial NAICS Cogen",F664="Industrial NAICS Cogen",F664="NAICS-22 Cogen")),FALSE,IF(AND($P$3=FALSE,OR(F664="Commercial NAICS Cogen",F664="Commercial NAICS Non-Cogen",F664="Industrial NAICS Cogen", F664="industrial NAICS non-Cogen")),FALSE, TRUE))</f>
        <v/>
      </c>
    </row>
    <row r="665">
      <c r="A665" s="129" t="n">
        <v>1926</v>
      </c>
      <c r="B665" s="130" t="inlineStr">
        <is>
          <t>Red Wing</t>
        </is>
      </c>
      <c r="C665" s="130" t="inlineStr">
        <is>
          <t>Northern States Power Co - Minnesota</t>
        </is>
      </c>
      <c r="D665" s="129" t="n">
        <v>13781</v>
      </c>
      <c r="E665" s="130" t="inlineStr">
        <is>
          <t>MN</t>
        </is>
      </c>
      <c r="F665" s="130" t="inlineStr">
        <is>
          <t>Electric Utility</t>
        </is>
      </c>
      <c r="G665" s="130" t="inlineStr">
        <is>
          <t>ST</t>
        </is>
      </c>
      <c r="H665" s="130" t="inlineStr">
        <is>
          <t>MSB</t>
        </is>
      </c>
      <c r="I665" s="130" t="inlineStr">
        <is>
          <t>MLG</t>
        </is>
      </c>
      <c r="J665" s="131" t="n">
        <v>64705.839</v>
      </c>
      <c r="K665" s="129" t="n">
        <v>2020</v>
      </c>
      <c r="L665" s="120">
        <f>IF(VLOOKUP(H665,'Cross-Page Data'!$D$4:$F$48,3,FALSE)="natural gas",VLOOKUP(G665,'Cross-Page Data'!$I$4:$J$19,2,FALSE),IF(VLOOKUP(H665,'Cross-Page Data'!$D$4:$F$48,3,FALSE)="solar",IF(G665="PV","solar PV","solar thermal"),IF(VLOOKUP(H665,'Cross-Page Data'!$D$4:$F$48,3,FALSE)="wind",VLOOKUP(G665,'Cross-Page Data'!$I$4:$J$19,2,FALSE),IF(VLOOKUP(H665,'Cross-Page Data'!$D$4:$F$48,3,FALSE)="hydro",VLOOKUP(G665,'Cross-Page Data'!$I$4:$J$19,2,FALSE),VLOOKUP(H665,'Cross-Page Data'!$D$4:$F$48,3,FALSE)))))</f>
        <v/>
      </c>
      <c r="M665" s="120">
        <f>IF(AND($P$2=FALSE,OR(F665="Commercial NAICS Cogen",F665="Industrial NAICS Cogen",F665="NAICS-22 Cogen")),FALSE,IF(AND($P$3=FALSE,OR(F665="Commercial NAICS Cogen",F665="Commercial NAICS Non-Cogen",F665="Industrial NAICS Cogen", F665="industrial NAICS non-Cogen")),FALSE, TRUE))</f>
        <v/>
      </c>
    </row>
    <row r="666">
      <c r="A666" s="129" t="n">
        <v>1926</v>
      </c>
      <c r="B666" s="130" t="inlineStr">
        <is>
          <t>Red Wing</t>
        </is>
      </c>
      <c r="C666" s="130" t="inlineStr">
        <is>
          <t>Northern States Power Co - Minnesota</t>
        </is>
      </c>
      <c r="D666" s="129" t="n">
        <v>13781</v>
      </c>
      <c r="E666" s="130" t="inlineStr">
        <is>
          <t>MN</t>
        </is>
      </c>
      <c r="F666" s="130" t="inlineStr">
        <is>
          <t>Electric Utility</t>
        </is>
      </c>
      <c r="G666" s="130" t="inlineStr">
        <is>
          <t>ST</t>
        </is>
      </c>
      <c r="H666" s="130" t="inlineStr">
        <is>
          <t>MSN</t>
        </is>
      </c>
      <c r="I666" s="130" t="inlineStr">
        <is>
          <t>OTH</t>
        </is>
      </c>
      <c r="J666" s="131" t="n">
        <v>79087.072</v>
      </c>
      <c r="K666" s="129" t="n">
        <v>2020</v>
      </c>
      <c r="L666" s="120">
        <f>IF(VLOOKUP(H666,'Cross-Page Data'!$D$4:$F$48,3,FALSE)="natural gas",VLOOKUP(G666,'Cross-Page Data'!$I$4:$J$19,2,FALSE),IF(VLOOKUP(H666,'Cross-Page Data'!$D$4:$F$48,3,FALSE)="solar",IF(G666="PV","solar PV","solar thermal"),IF(VLOOKUP(H666,'Cross-Page Data'!$D$4:$F$48,3,FALSE)="wind",VLOOKUP(G666,'Cross-Page Data'!$I$4:$J$19,2,FALSE),IF(VLOOKUP(H666,'Cross-Page Data'!$D$4:$F$48,3,FALSE)="hydro",VLOOKUP(G666,'Cross-Page Data'!$I$4:$J$19,2,FALSE),VLOOKUP(H666,'Cross-Page Data'!$D$4:$F$48,3,FALSE)))))</f>
        <v/>
      </c>
      <c r="M666" s="120">
        <f>IF(AND($P$2=FALSE,OR(F666="Commercial NAICS Cogen",F666="Industrial NAICS Cogen",F666="NAICS-22 Cogen")),FALSE,IF(AND($P$3=FALSE,OR(F666="Commercial NAICS Cogen",F666="Commercial NAICS Non-Cogen",F666="Industrial NAICS Cogen", F666="industrial NAICS non-Cogen")),FALSE, TRUE))</f>
        <v/>
      </c>
    </row>
    <row r="667">
      <c r="A667" s="129" t="n">
        <v>1926</v>
      </c>
      <c r="B667" s="130" t="inlineStr">
        <is>
          <t>Red Wing</t>
        </is>
      </c>
      <c r="C667" s="130" t="inlineStr">
        <is>
          <t>Northern States Power Co - Minnesota</t>
        </is>
      </c>
      <c r="D667" s="129" t="n">
        <v>13781</v>
      </c>
      <c r="E667" s="130" t="inlineStr">
        <is>
          <t>MN</t>
        </is>
      </c>
      <c r="F667" s="130" t="inlineStr">
        <is>
          <t>Electric Utility</t>
        </is>
      </c>
      <c r="G667" s="130" t="inlineStr">
        <is>
          <t>ST</t>
        </is>
      </c>
      <c r="H667" s="130" t="inlineStr">
        <is>
          <t>NG</t>
        </is>
      </c>
      <c r="I667" s="130" t="inlineStr">
        <is>
          <t>NG</t>
        </is>
      </c>
      <c r="J667" s="131" t="n">
        <v>1326.278</v>
      </c>
      <c r="K667" s="129" t="n">
        <v>2020</v>
      </c>
      <c r="L667" s="120">
        <f>IF(VLOOKUP(H667,'Cross-Page Data'!$D$4:$F$48,3,FALSE)="natural gas",VLOOKUP(G667,'Cross-Page Data'!$I$4:$J$19,2,FALSE),IF(VLOOKUP(H667,'Cross-Page Data'!$D$4:$F$48,3,FALSE)="solar",IF(G667="PV","solar PV","solar thermal"),IF(VLOOKUP(H667,'Cross-Page Data'!$D$4:$F$48,3,FALSE)="wind",VLOOKUP(G667,'Cross-Page Data'!$I$4:$J$19,2,FALSE),IF(VLOOKUP(H667,'Cross-Page Data'!$D$4:$F$48,3,FALSE)="hydro",VLOOKUP(G667,'Cross-Page Data'!$I$4:$J$19,2,FALSE),VLOOKUP(H667,'Cross-Page Data'!$D$4:$F$48,3,FALSE)))))</f>
        <v/>
      </c>
      <c r="M667" s="120">
        <f>IF(AND($P$2=FALSE,OR(F667="Commercial NAICS Cogen",F667="Industrial NAICS Cogen",F667="NAICS-22 Cogen")),FALSE,IF(AND($P$3=FALSE,OR(F667="Commercial NAICS Cogen",F667="Commercial NAICS Non-Cogen",F667="Industrial NAICS Cogen", F667="industrial NAICS non-Cogen")),FALSE, TRUE))</f>
        <v/>
      </c>
    </row>
    <row r="668">
      <c r="A668" s="129" t="n">
        <v>1926</v>
      </c>
      <c r="B668" s="130" t="inlineStr">
        <is>
          <t>Red Wing</t>
        </is>
      </c>
      <c r="C668" s="130" t="inlineStr">
        <is>
          <t>Northern States Power Co - Minnesota</t>
        </is>
      </c>
      <c r="D668" s="129" t="n">
        <v>13781</v>
      </c>
      <c r="E668" s="130" t="inlineStr">
        <is>
          <t>MN</t>
        </is>
      </c>
      <c r="F668" s="130" t="inlineStr">
        <is>
          <t>Electric Utility</t>
        </is>
      </c>
      <c r="G668" s="130" t="inlineStr">
        <is>
          <t>ST</t>
        </is>
      </c>
      <c r="H668" s="130" t="inlineStr">
        <is>
          <t>WDS</t>
        </is>
      </c>
      <c r="I668" s="130" t="inlineStr">
        <is>
          <t>WWW</t>
        </is>
      </c>
      <c r="J668" s="131" t="n">
        <v>45.811</v>
      </c>
      <c r="K668" s="129" t="n">
        <v>2020</v>
      </c>
      <c r="L668" s="120">
        <f>IF(VLOOKUP(H668,'Cross-Page Data'!$D$4:$F$48,3,FALSE)="natural gas",VLOOKUP(G668,'Cross-Page Data'!$I$4:$J$19,2,FALSE),IF(VLOOKUP(H668,'Cross-Page Data'!$D$4:$F$48,3,FALSE)="solar",IF(G668="PV","solar PV","solar thermal"),IF(VLOOKUP(H668,'Cross-Page Data'!$D$4:$F$48,3,FALSE)="wind",VLOOKUP(G668,'Cross-Page Data'!$I$4:$J$19,2,FALSE),IF(VLOOKUP(H668,'Cross-Page Data'!$D$4:$F$48,3,FALSE)="hydro",VLOOKUP(G668,'Cross-Page Data'!$I$4:$J$19,2,FALSE),VLOOKUP(H668,'Cross-Page Data'!$D$4:$F$48,3,FALSE)))))</f>
        <v/>
      </c>
      <c r="M668" s="120">
        <f>IF(AND($P$2=FALSE,OR(F668="Commercial NAICS Cogen",F668="Industrial NAICS Cogen",F668="NAICS-22 Cogen")),FALSE,IF(AND($P$3=FALSE,OR(F668="Commercial NAICS Cogen",F668="Commercial NAICS Non-Cogen",F668="Industrial NAICS Cogen", F668="industrial NAICS non-Cogen")),FALSE, TRUE))</f>
        <v/>
      </c>
    </row>
    <row r="669">
      <c r="A669" s="129" t="n">
        <v>1927</v>
      </c>
      <c r="B669" s="130" t="inlineStr">
        <is>
          <t>Riverside (MN)</t>
        </is>
      </c>
      <c r="C669" s="130" t="inlineStr">
        <is>
          <t>Northern States Power Co - Minnesota</t>
        </is>
      </c>
      <c r="D669" s="129" t="n">
        <v>13781</v>
      </c>
      <c r="E669" s="130" t="inlineStr">
        <is>
          <t>MN</t>
        </is>
      </c>
      <c r="F669" s="130" t="inlineStr">
        <is>
          <t>Electric Utility</t>
        </is>
      </c>
      <c r="G669" s="130" t="inlineStr">
        <is>
          <t>CA</t>
        </is>
      </c>
      <c r="H669" s="130" t="inlineStr">
        <is>
          <t>DFO</t>
        </is>
      </c>
      <c r="I669" s="130" t="inlineStr">
        <is>
          <t>DFO</t>
        </is>
      </c>
      <c r="J669" s="131" t="n">
        <v>0.792</v>
      </c>
      <c r="K669" s="129" t="n">
        <v>2020</v>
      </c>
      <c r="L669" s="120">
        <f>IF(VLOOKUP(H669,'Cross-Page Data'!$D$4:$F$48,3,FALSE)="natural gas",VLOOKUP(G669,'Cross-Page Data'!$I$4:$J$19,2,FALSE),IF(VLOOKUP(H669,'Cross-Page Data'!$D$4:$F$48,3,FALSE)="solar",IF(G669="PV","solar PV","solar thermal"),IF(VLOOKUP(H669,'Cross-Page Data'!$D$4:$F$48,3,FALSE)="wind",VLOOKUP(G669,'Cross-Page Data'!$I$4:$J$19,2,FALSE),IF(VLOOKUP(H669,'Cross-Page Data'!$D$4:$F$48,3,FALSE)="hydro",VLOOKUP(G669,'Cross-Page Data'!$I$4:$J$19,2,FALSE),VLOOKUP(H669,'Cross-Page Data'!$D$4:$F$48,3,FALSE)))))</f>
        <v/>
      </c>
      <c r="M669" s="120">
        <f>IF(AND($P$2=FALSE,OR(F669="Commercial NAICS Cogen",F669="Industrial NAICS Cogen",F669="NAICS-22 Cogen")),FALSE,IF(AND($P$3=FALSE,OR(F669="Commercial NAICS Cogen",F669="Commercial NAICS Non-Cogen",F669="Industrial NAICS Cogen", F669="industrial NAICS non-Cogen")),FALSE, TRUE))</f>
        <v/>
      </c>
    </row>
    <row r="670">
      <c r="A670" s="129" t="n">
        <v>1927</v>
      </c>
      <c r="B670" s="130" t="inlineStr">
        <is>
          <t>Riverside (MN)</t>
        </is>
      </c>
      <c r="C670" s="130" t="inlineStr">
        <is>
          <t>Northern States Power Co - Minnesota</t>
        </is>
      </c>
      <c r="D670" s="129" t="n">
        <v>13781</v>
      </c>
      <c r="E670" s="130" t="inlineStr">
        <is>
          <t>MN</t>
        </is>
      </c>
      <c r="F670" s="130" t="inlineStr">
        <is>
          <t>Electric Utility</t>
        </is>
      </c>
      <c r="G670" s="130" t="inlineStr">
        <is>
          <t>CA</t>
        </is>
      </c>
      <c r="H670" s="130" t="inlineStr">
        <is>
          <t>NG</t>
        </is>
      </c>
      <c r="I670" s="130" t="inlineStr">
        <is>
          <t>NG</t>
        </is>
      </c>
      <c r="J670" s="131" t="n">
        <v>746209.21</v>
      </c>
      <c r="K670" s="129" t="n">
        <v>2020</v>
      </c>
      <c r="L670" s="120">
        <f>IF(VLOOKUP(H670,'Cross-Page Data'!$D$4:$F$48,3,FALSE)="natural gas",VLOOKUP(G670,'Cross-Page Data'!$I$4:$J$19,2,FALSE),IF(VLOOKUP(H670,'Cross-Page Data'!$D$4:$F$48,3,FALSE)="solar",IF(G670="PV","solar PV","solar thermal"),IF(VLOOKUP(H670,'Cross-Page Data'!$D$4:$F$48,3,FALSE)="wind",VLOOKUP(G670,'Cross-Page Data'!$I$4:$J$19,2,FALSE),IF(VLOOKUP(H670,'Cross-Page Data'!$D$4:$F$48,3,FALSE)="hydro",VLOOKUP(G670,'Cross-Page Data'!$I$4:$J$19,2,FALSE),VLOOKUP(H670,'Cross-Page Data'!$D$4:$F$48,3,FALSE)))))</f>
        <v/>
      </c>
      <c r="M670" s="120">
        <f>IF(AND($P$2=FALSE,OR(F670="Commercial NAICS Cogen",F670="Industrial NAICS Cogen",F670="NAICS-22 Cogen")),FALSE,IF(AND($P$3=FALSE,OR(F670="Commercial NAICS Cogen",F670="Commercial NAICS Non-Cogen",F670="Industrial NAICS Cogen", F670="industrial NAICS non-Cogen")),FALSE, TRUE))</f>
        <v/>
      </c>
    </row>
    <row r="671">
      <c r="A671" s="129" t="n">
        <v>1927</v>
      </c>
      <c r="B671" s="130" t="inlineStr">
        <is>
          <t>Riverside (MN)</t>
        </is>
      </c>
      <c r="C671" s="130" t="inlineStr">
        <is>
          <t>Northern States Power Co - Minnesota</t>
        </is>
      </c>
      <c r="D671" s="129" t="n">
        <v>13781</v>
      </c>
      <c r="E671" s="130" t="inlineStr">
        <is>
          <t>MN</t>
        </is>
      </c>
      <c r="F671" s="130" t="inlineStr">
        <is>
          <t>Electric Utility</t>
        </is>
      </c>
      <c r="G671" s="130" t="inlineStr">
        <is>
          <t>CT</t>
        </is>
      </c>
      <c r="H671" s="130" t="inlineStr">
        <is>
          <t>DFO</t>
        </is>
      </c>
      <c r="I671" s="130" t="inlineStr">
        <is>
          <t>DFO</t>
        </is>
      </c>
      <c r="J671" s="131" t="n">
        <v>1.537</v>
      </c>
      <c r="K671" s="129" t="n">
        <v>2020</v>
      </c>
      <c r="L671" s="120">
        <f>IF(VLOOKUP(H671,'Cross-Page Data'!$D$4:$F$48,3,FALSE)="natural gas",VLOOKUP(G671,'Cross-Page Data'!$I$4:$J$19,2,FALSE),IF(VLOOKUP(H671,'Cross-Page Data'!$D$4:$F$48,3,FALSE)="solar",IF(G671="PV","solar PV","solar thermal"),IF(VLOOKUP(H671,'Cross-Page Data'!$D$4:$F$48,3,FALSE)="wind",VLOOKUP(G671,'Cross-Page Data'!$I$4:$J$19,2,FALSE),IF(VLOOKUP(H671,'Cross-Page Data'!$D$4:$F$48,3,FALSE)="hydro",VLOOKUP(G671,'Cross-Page Data'!$I$4:$J$19,2,FALSE),VLOOKUP(H671,'Cross-Page Data'!$D$4:$F$48,3,FALSE)))))</f>
        <v/>
      </c>
      <c r="M671" s="120">
        <f>IF(AND($P$2=FALSE,OR(F671="Commercial NAICS Cogen",F671="Industrial NAICS Cogen",F671="NAICS-22 Cogen")),FALSE,IF(AND($P$3=FALSE,OR(F671="Commercial NAICS Cogen",F671="Commercial NAICS Non-Cogen",F671="Industrial NAICS Cogen", F671="industrial NAICS non-Cogen")),FALSE, TRUE))</f>
        <v/>
      </c>
    </row>
    <row r="672">
      <c r="A672" s="129" t="n">
        <v>1927</v>
      </c>
      <c r="B672" s="130" t="inlineStr">
        <is>
          <t>Riverside (MN)</t>
        </is>
      </c>
      <c r="C672" s="130" t="inlineStr">
        <is>
          <t>Northern States Power Co - Minnesota</t>
        </is>
      </c>
      <c r="D672" s="129" t="n">
        <v>13781</v>
      </c>
      <c r="E672" s="130" t="inlineStr">
        <is>
          <t>MN</t>
        </is>
      </c>
      <c r="F672" s="130" t="inlineStr">
        <is>
          <t>Electric Utility</t>
        </is>
      </c>
      <c r="G672" s="130" t="inlineStr">
        <is>
          <t>CT</t>
        </is>
      </c>
      <c r="H672" s="130" t="inlineStr">
        <is>
          <t>NG</t>
        </is>
      </c>
      <c r="I672" s="130" t="inlineStr">
        <is>
          <t>NG</t>
        </is>
      </c>
      <c r="J672" s="131" t="n">
        <v>1433113.5</v>
      </c>
      <c r="K672" s="129" t="n">
        <v>2020</v>
      </c>
      <c r="L672" s="120">
        <f>IF(VLOOKUP(H672,'Cross-Page Data'!$D$4:$F$48,3,FALSE)="natural gas",VLOOKUP(G672,'Cross-Page Data'!$I$4:$J$19,2,FALSE),IF(VLOOKUP(H672,'Cross-Page Data'!$D$4:$F$48,3,FALSE)="solar",IF(G672="PV","solar PV","solar thermal"),IF(VLOOKUP(H672,'Cross-Page Data'!$D$4:$F$48,3,FALSE)="wind",VLOOKUP(G672,'Cross-Page Data'!$I$4:$J$19,2,FALSE),IF(VLOOKUP(H672,'Cross-Page Data'!$D$4:$F$48,3,FALSE)="hydro",VLOOKUP(G672,'Cross-Page Data'!$I$4:$J$19,2,FALSE),VLOOKUP(H672,'Cross-Page Data'!$D$4:$F$48,3,FALSE)))))</f>
        <v/>
      </c>
      <c r="M672" s="120">
        <f>IF(AND($P$2=FALSE,OR(F672="Commercial NAICS Cogen",F672="Industrial NAICS Cogen",F672="NAICS-22 Cogen")),FALSE,IF(AND($P$3=FALSE,OR(F672="Commercial NAICS Cogen",F672="Commercial NAICS Non-Cogen",F672="Industrial NAICS Cogen", F672="industrial NAICS non-Cogen")),FALSE, TRUE))</f>
        <v/>
      </c>
    </row>
    <row r="673">
      <c r="A673" s="129" t="n">
        <v>1934</v>
      </c>
      <c r="B673" s="130" t="inlineStr">
        <is>
          <t>Wilmarth</t>
        </is>
      </c>
      <c r="C673" s="130" t="inlineStr">
        <is>
          <t>Northern States Power Co - Minnesota</t>
        </is>
      </c>
      <c r="D673" s="129" t="n">
        <v>13781</v>
      </c>
      <c r="E673" s="130" t="inlineStr">
        <is>
          <t>MN</t>
        </is>
      </c>
      <c r="F673" s="130" t="inlineStr">
        <is>
          <t>Electric Utility</t>
        </is>
      </c>
      <c r="G673" s="130" t="inlineStr">
        <is>
          <t>ST</t>
        </is>
      </c>
      <c r="H673" s="130" t="inlineStr">
        <is>
          <t>MSB</t>
        </is>
      </c>
      <c r="I673" s="130" t="inlineStr">
        <is>
          <t>MLG</t>
        </is>
      </c>
      <c r="J673" s="131" t="n">
        <v>50210.256</v>
      </c>
      <c r="K673" s="129" t="n">
        <v>2020</v>
      </c>
      <c r="L673" s="120">
        <f>IF(VLOOKUP(H673,'Cross-Page Data'!$D$4:$F$48,3,FALSE)="natural gas",VLOOKUP(G673,'Cross-Page Data'!$I$4:$J$19,2,FALSE),IF(VLOOKUP(H673,'Cross-Page Data'!$D$4:$F$48,3,FALSE)="solar",IF(G673="PV","solar PV","solar thermal"),IF(VLOOKUP(H673,'Cross-Page Data'!$D$4:$F$48,3,FALSE)="wind",VLOOKUP(G673,'Cross-Page Data'!$I$4:$J$19,2,FALSE),IF(VLOOKUP(H673,'Cross-Page Data'!$D$4:$F$48,3,FALSE)="hydro",VLOOKUP(G673,'Cross-Page Data'!$I$4:$J$19,2,FALSE),VLOOKUP(H673,'Cross-Page Data'!$D$4:$F$48,3,FALSE)))))</f>
        <v/>
      </c>
      <c r="M673" s="120">
        <f>IF(AND($P$2=FALSE,OR(F673="Commercial NAICS Cogen",F673="Industrial NAICS Cogen",F673="NAICS-22 Cogen")),FALSE,IF(AND($P$3=FALSE,OR(F673="Commercial NAICS Cogen",F673="Commercial NAICS Non-Cogen",F673="Industrial NAICS Cogen", F673="industrial NAICS non-Cogen")),FALSE, TRUE))</f>
        <v/>
      </c>
    </row>
    <row r="674">
      <c r="A674" s="129" t="n">
        <v>1934</v>
      </c>
      <c r="B674" s="130" t="inlineStr">
        <is>
          <t>Wilmarth</t>
        </is>
      </c>
      <c r="C674" s="130" t="inlineStr">
        <is>
          <t>Northern States Power Co - Minnesota</t>
        </is>
      </c>
      <c r="D674" s="129" t="n">
        <v>13781</v>
      </c>
      <c r="E674" s="130" t="inlineStr">
        <is>
          <t>MN</t>
        </is>
      </c>
      <c r="F674" s="130" t="inlineStr">
        <is>
          <t>Electric Utility</t>
        </is>
      </c>
      <c r="G674" s="130" t="inlineStr">
        <is>
          <t>ST</t>
        </is>
      </c>
      <c r="H674" s="130" t="inlineStr">
        <is>
          <t>MSN</t>
        </is>
      </c>
      <c r="I674" s="130" t="inlineStr">
        <is>
          <t>OTH</t>
        </is>
      </c>
      <c r="J674" s="131" t="n">
        <v>61368.442</v>
      </c>
      <c r="K674" s="129" t="n">
        <v>2020</v>
      </c>
      <c r="L674" s="120">
        <f>IF(VLOOKUP(H674,'Cross-Page Data'!$D$4:$F$48,3,FALSE)="natural gas",VLOOKUP(G674,'Cross-Page Data'!$I$4:$J$19,2,FALSE),IF(VLOOKUP(H674,'Cross-Page Data'!$D$4:$F$48,3,FALSE)="solar",IF(G674="PV","solar PV","solar thermal"),IF(VLOOKUP(H674,'Cross-Page Data'!$D$4:$F$48,3,FALSE)="wind",VLOOKUP(G674,'Cross-Page Data'!$I$4:$J$19,2,FALSE),IF(VLOOKUP(H674,'Cross-Page Data'!$D$4:$F$48,3,FALSE)="hydro",VLOOKUP(G674,'Cross-Page Data'!$I$4:$J$19,2,FALSE),VLOOKUP(H674,'Cross-Page Data'!$D$4:$F$48,3,FALSE)))))</f>
        <v/>
      </c>
      <c r="M674" s="120">
        <f>IF(AND($P$2=FALSE,OR(F674="Commercial NAICS Cogen",F674="Industrial NAICS Cogen",F674="NAICS-22 Cogen")),FALSE,IF(AND($P$3=FALSE,OR(F674="Commercial NAICS Cogen",F674="Commercial NAICS Non-Cogen",F674="Industrial NAICS Cogen", F674="industrial NAICS non-Cogen")),FALSE, TRUE))</f>
        <v/>
      </c>
    </row>
    <row r="675">
      <c r="A675" s="129" t="n">
        <v>1934</v>
      </c>
      <c r="B675" s="130" t="inlineStr">
        <is>
          <t>Wilmarth</t>
        </is>
      </c>
      <c r="C675" s="130" t="inlineStr">
        <is>
          <t>Northern States Power Co - Minnesota</t>
        </is>
      </c>
      <c r="D675" s="129" t="n">
        <v>13781</v>
      </c>
      <c r="E675" s="130" t="inlineStr">
        <is>
          <t>MN</t>
        </is>
      </c>
      <c r="F675" s="130" t="inlineStr">
        <is>
          <t>Electric Utility</t>
        </is>
      </c>
      <c r="G675" s="130" t="inlineStr">
        <is>
          <t>ST</t>
        </is>
      </c>
      <c r="H675" s="130" t="inlineStr">
        <is>
          <t>NG</t>
        </is>
      </c>
      <c r="I675" s="130" t="inlineStr">
        <is>
          <t>NG</t>
        </is>
      </c>
      <c r="J675" s="131" t="n">
        <v>2346.302</v>
      </c>
      <c r="K675" s="129" t="n">
        <v>2020</v>
      </c>
      <c r="L675" s="120">
        <f>IF(VLOOKUP(H675,'Cross-Page Data'!$D$4:$F$48,3,FALSE)="natural gas",VLOOKUP(G675,'Cross-Page Data'!$I$4:$J$19,2,FALSE),IF(VLOOKUP(H675,'Cross-Page Data'!$D$4:$F$48,3,FALSE)="solar",IF(G675="PV","solar PV","solar thermal"),IF(VLOOKUP(H675,'Cross-Page Data'!$D$4:$F$48,3,FALSE)="wind",VLOOKUP(G675,'Cross-Page Data'!$I$4:$J$19,2,FALSE),IF(VLOOKUP(H675,'Cross-Page Data'!$D$4:$F$48,3,FALSE)="hydro",VLOOKUP(G675,'Cross-Page Data'!$I$4:$J$19,2,FALSE),VLOOKUP(H675,'Cross-Page Data'!$D$4:$F$48,3,FALSE)))))</f>
        <v/>
      </c>
      <c r="M675" s="120">
        <f>IF(AND($P$2=FALSE,OR(F675="Commercial NAICS Cogen",F675="Industrial NAICS Cogen",F675="NAICS-22 Cogen")),FALSE,IF(AND($P$3=FALSE,OR(F675="Commercial NAICS Cogen",F675="Commercial NAICS Non-Cogen",F675="Industrial NAICS Cogen", F675="industrial NAICS non-Cogen")),FALSE, TRUE))</f>
        <v/>
      </c>
    </row>
    <row r="676">
      <c r="A676" s="129" t="n">
        <v>2039</v>
      </c>
      <c r="B676" s="130" t="inlineStr">
        <is>
          <t>Elk River</t>
        </is>
      </c>
      <c r="C676" s="130" t="inlineStr">
        <is>
          <t>Great River Energy</t>
        </is>
      </c>
      <c r="D676" s="129" t="n">
        <v>7570</v>
      </c>
      <c r="E676" s="130" t="inlineStr">
        <is>
          <t>MN</t>
        </is>
      </c>
      <c r="F676" s="130" t="inlineStr">
        <is>
          <t>Electric Utility</t>
        </is>
      </c>
      <c r="G676" s="130" t="inlineStr">
        <is>
          <t>GT</t>
        </is>
      </c>
      <c r="H676" s="130" t="inlineStr">
        <is>
          <t>DFO</t>
        </is>
      </c>
      <c r="I676" s="130" t="inlineStr">
        <is>
          <t>DFO</t>
        </is>
      </c>
      <c r="J676" s="131" t="n">
        <v>170.298</v>
      </c>
      <c r="K676" s="129" t="n">
        <v>2020</v>
      </c>
      <c r="L676" s="120">
        <f>IF(VLOOKUP(H676,'Cross-Page Data'!$D$4:$F$48,3,FALSE)="natural gas",VLOOKUP(G676,'Cross-Page Data'!$I$4:$J$19,2,FALSE),IF(VLOOKUP(H676,'Cross-Page Data'!$D$4:$F$48,3,FALSE)="solar",IF(G676="PV","solar PV","solar thermal"),IF(VLOOKUP(H676,'Cross-Page Data'!$D$4:$F$48,3,FALSE)="wind",VLOOKUP(G676,'Cross-Page Data'!$I$4:$J$19,2,FALSE),IF(VLOOKUP(H676,'Cross-Page Data'!$D$4:$F$48,3,FALSE)="hydro",VLOOKUP(G676,'Cross-Page Data'!$I$4:$J$19,2,FALSE),VLOOKUP(H676,'Cross-Page Data'!$D$4:$F$48,3,FALSE)))))</f>
        <v/>
      </c>
      <c r="M676" s="120">
        <f>IF(AND($P$2=FALSE,OR(F676="Commercial NAICS Cogen",F676="Industrial NAICS Cogen",F676="NAICS-22 Cogen")),FALSE,IF(AND($P$3=FALSE,OR(F676="Commercial NAICS Cogen",F676="Commercial NAICS Non-Cogen",F676="Industrial NAICS Cogen", F676="industrial NAICS non-Cogen")),FALSE, TRUE))</f>
        <v/>
      </c>
    </row>
    <row r="677">
      <c r="A677" s="129" t="n">
        <v>2039</v>
      </c>
      <c r="B677" s="130" t="inlineStr">
        <is>
          <t>Elk River</t>
        </is>
      </c>
      <c r="C677" s="130" t="inlineStr">
        <is>
          <t>Great River Energy</t>
        </is>
      </c>
      <c r="D677" s="129" t="n">
        <v>7570</v>
      </c>
      <c r="E677" s="130" t="inlineStr">
        <is>
          <t>MN</t>
        </is>
      </c>
      <c r="F677" s="130" t="inlineStr">
        <is>
          <t>Electric Utility</t>
        </is>
      </c>
      <c r="G677" s="130" t="inlineStr">
        <is>
          <t>GT</t>
        </is>
      </c>
      <c r="H677" s="130" t="inlineStr">
        <is>
          <t>NG</t>
        </is>
      </c>
      <c r="I677" s="130" t="inlineStr">
        <is>
          <t>NG</t>
        </is>
      </c>
      <c r="J677" s="131" t="n">
        <v>12856.702</v>
      </c>
      <c r="K677" s="129" t="n">
        <v>2020</v>
      </c>
      <c r="L677" s="120">
        <f>IF(VLOOKUP(H677,'Cross-Page Data'!$D$4:$F$48,3,FALSE)="natural gas",VLOOKUP(G677,'Cross-Page Data'!$I$4:$J$19,2,FALSE),IF(VLOOKUP(H677,'Cross-Page Data'!$D$4:$F$48,3,FALSE)="solar",IF(G677="PV","solar PV","solar thermal"),IF(VLOOKUP(H677,'Cross-Page Data'!$D$4:$F$48,3,FALSE)="wind",VLOOKUP(G677,'Cross-Page Data'!$I$4:$J$19,2,FALSE),IF(VLOOKUP(H677,'Cross-Page Data'!$D$4:$F$48,3,FALSE)="hydro",VLOOKUP(G677,'Cross-Page Data'!$I$4:$J$19,2,FALSE),VLOOKUP(H677,'Cross-Page Data'!$D$4:$F$48,3,FALSE)))))</f>
        <v/>
      </c>
      <c r="M677" s="120">
        <f>IF(AND($P$2=FALSE,OR(F677="Commercial NAICS Cogen",F677="Industrial NAICS Cogen",F677="NAICS-22 Cogen")),FALSE,IF(AND($P$3=FALSE,OR(F677="Commercial NAICS Cogen",F677="Commercial NAICS Non-Cogen",F677="Industrial NAICS Cogen", F677="industrial NAICS non-Cogen")),FALSE, TRUE))</f>
        <v/>
      </c>
    </row>
    <row r="678">
      <c r="A678" s="129" t="n">
        <v>2047</v>
      </c>
      <c r="B678" s="130" t="inlineStr">
        <is>
          <t>Chevron Oil</t>
        </is>
      </c>
      <c r="C678" s="130" t="inlineStr">
        <is>
          <t>Mississippi Power Co</t>
        </is>
      </c>
      <c r="D678" s="129" t="n">
        <v>12686</v>
      </c>
      <c r="E678" s="130" t="inlineStr">
        <is>
          <t>MS</t>
        </is>
      </c>
      <c r="F678" s="130" t="inlineStr">
        <is>
          <t>Electric Utility</t>
        </is>
      </c>
      <c r="G678" s="130" t="inlineStr">
        <is>
          <t>GT</t>
        </is>
      </c>
      <c r="H678" s="130" t="inlineStr">
        <is>
          <t>BIT</t>
        </is>
      </c>
      <c r="I678" s="130" t="inlineStr">
        <is>
          <t>COL</t>
        </is>
      </c>
      <c r="J678" s="131" t="n">
        <v>0</v>
      </c>
      <c r="K678" s="129" t="n">
        <v>2020</v>
      </c>
      <c r="L678" s="120">
        <f>IF(VLOOKUP(H678,'Cross-Page Data'!$D$4:$F$48,3,FALSE)="natural gas",VLOOKUP(G678,'Cross-Page Data'!$I$4:$J$19,2,FALSE),IF(VLOOKUP(H678,'Cross-Page Data'!$D$4:$F$48,3,FALSE)="solar",IF(G678="PV","solar PV","solar thermal"),IF(VLOOKUP(H678,'Cross-Page Data'!$D$4:$F$48,3,FALSE)="wind",VLOOKUP(G678,'Cross-Page Data'!$I$4:$J$19,2,FALSE),IF(VLOOKUP(H678,'Cross-Page Data'!$D$4:$F$48,3,FALSE)="hydro",VLOOKUP(G678,'Cross-Page Data'!$I$4:$J$19,2,FALSE),VLOOKUP(H678,'Cross-Page Data'!$D$4:$F$48,3,FALSE)))))</f>
        <v/>
      </c>
      <c r="M678" s="120">
        <f>IF(AND($P$2=FALSE,OR(F678="Commercial NAICS Cogen",F678="Industrial NAICS Cogen",F678="NAICS-22 Cogen")),FALSE,IF(AND($P$3=FALSE,OR(F678="Commercial NAICS Cogen",F678="Commercial NAICS Non-Cogen",F678="Industrial NAICS Cogen", F678="industrial NAICS non-Cogen")),FALSE, TRUE))</f>
        <v/>
      </c>
    </row>
    <row r="679">
      <c r="A679" s="129" t="n">
        <v>2047</v>
      </c>
      <c r="B679" s="130" t="inlineStr">
        <is>
          <t>Chevron Oil</t>
        </is>
      </c>
      <c r="C679" s="130" t="inlineStr">
        <is>
          <t>Mississippi Power Co</t>
        </is>
      </c>
      <c r="D679" s="129" t="n">
        <v>12686</v>
      </c>
      <c r="E679" s="130" t="inlineStr">
        <is>
          <t>MS</t>
        </is>
      </c>
      <c r="F679" s="130" t="inlineStr">
        <is>
          <t>Electric Utility</t>
        </is>
      </c>
      <c r="G679" s="130" t="inlineStr">
        <is>
          <t>GT</t>
        </is>
      </c>
      <c r="H679" s="130" t="inlineStr">
        <is>
          <t>DFO</t>
        </is>
      </c>
      <c r="I679" s="130" t="inlineStr">
        <is>
          <t>DFO</t>
        </is>
      </c>
      <c r="J679" s="131" t="n">
        <v>0</v>
      </c>
      <c r="K679" s="129" t="n">
        <v>2020</v>
      </c>
      <c r="L679" s="120">
        <f>IF(VLOOKUP(H679,'Cross-Page Data'!$D$4:$F$48,3,FALSE)="natural gas",VLOOKUP(G679,'Cross-Page Data'!$I$4:$J$19,2,FALSE),IF(VLOOKUP(H679,'Cross-Page Data'!$D$4:$F$48,3,FALSE)="solar",IF(G679="PV","solar PV","solar thermal"),IF(VLOOKUP(H679,'Cross-Page Data'!$D$4:$F$48,3,FALSE)="wind",VLOOKUP(G679,'Cross-Page Data'!$I$4:$J$19,2,FALSE),IF(VLOOKUP(H679,'Cross-Page Data'!$D$4:$F$48,3,FALSE)="hydro",VLOOKUP(G679,'Cross-Page Data'!$I$4:$J$19,2,FALSE),VLOOKUP(H679,'Cross-Page Data'!$D$4:$F$48,3,FALSE)))))</f>
        <v/>
      </c>
      <c r="M679" s="120">
        <f>IF(AND($P$2=FALSE,OR(F679="Commercial NAICS Cogen",F679="Industrial NAICS Cogen",F679="NAICS-22 Cogen")),FALSE,IF(AND($P$3=FALSE,OR(F679="Commercial NAICS Cogen",F679="Commercial NAICS Non-Cogen",F679="Industrial NAICS Cogen", F679="industrial NAICS non-Cogen")),FALSE, TRUE))</f>
        <v/>
      </c>
    </row>
    <row r="680">
      <c r="A680" s="129" t="n">
        <v>2047</v>
      </c>
      <c r="B680" s="130" t="inlineStr">
        <is>
          <t>Chevron Oil</t>
        </is>
      </c>
      <c r="C680" s="130" t="inlineStr">
        <is>
          <t>Mississippi Power Co</t>
        </is>
      </c>
      <c r="D680" s="129" t="n">
        <v>12686</v>
      </c>
      <c r="E680" s="130" t="inlineStr">
        <is>
          <t>MS</t>
        </is>
      </c>
      <c r="F680" s="130" t="inlineStr">
        <is>
          <t>Electric Utility</t>
        </is>
      </c>
      <c r="G680" s="130" t="inlineStr">
        <is>
          <t>GT</t>
        </is>
      </c>
      <c r="H680" s="130" t="inlineStr">
        <is>
          <t>NG</t>
        </is>
      </c>
      <c r="I680" s="130" t="inlineStr">
        <is>
          <t>NG</t>
        </is>
      </c>
      <c r="J680" s="131" t="n">
        <v>1021583</v>
      </c>
      <c r="K680" s="129" t="n">
        <v>2020</v>
      </c>
      <c r="L680" s="120">
        <f>IF(VLOOKUP(H680,'Cross-Page Data'!$D$4:$F$48,3,FALSE)="natural gas",VLOOKUP(G680,'Cross-Page Data'!$I$4:$J$19,2,FALSE),IF(VLOOKUP(H680,'Cross-Page Data'!$D$4:$F$48,3,FALSE)="solar",IF(G680="PV","solar PV","solar thermal"),IF(VLOOKUP(H680,'Cross-Page Data'!$D$4:$F$48,3,FALSE)="wind",VLOOKUP(G680,'Cross-Page Data'!$I$4:$J$19,2,FALSE),IF(VLOOKUP(H680,'Cross-Page Data'!$D$4:$F$48,3,FALSE)="hydro",VLOOKUP(G680,'Cross-Page Data'!$I$4:$J$19,2,FALSE),VLOOKUP(H680,'Cross-Page Data'!$D$4:$F$48,3,FALSE)))))</f>
        <v/>
      </c>
      <c r="M680" s="120">
        <f>IF(AND($P$2=FALSE,OR(F680="Commercial NAICS Cogen",F680="Industrial NAICS Cogen",F680="NAICS-22 Cogen")),FALSE,IF(AND($P$3=FALSE,OR(F680="Commercial NAICS Cogen",F680="Commercial NAICS Non-Cogen",F680="Industrial NAICS Cogen", F680="industrial NAICS non-Cogen")),FALSE, TRUE))</f>
        <v/>
      </c>
    </row>
    <row r="681">
      <c r="A681" s="129" t="n">
        <v>2049</v>
      </c>
      <c r="B681" s="130" t="inlineStr">
        <is>
          <t>Jack Watson</t>
        </is>
      </c>
      <c r="C681" s="130" t="inlineStr">
        <is>
          <t>Mississippi Power Co</t>
        </is>
      </c>
      <c r="D681" s="129" t="n">
        <v>12686</v>
      </c>
      <c r="E681" s="130" t="inlineStr">
        <is>
          <t>MS</t>
        </is>
      </c>
      <c r="F681" s="130" t="inlineStr">
        <is>
          <t>Electric Utility</t>
        </is>
      </c>
      <c r="G681" s="130" t="inlineStr">
        <is>
          <t>GT</t>
        </is>
      </c>
      <c r="H681" s="130" t="inlineStr">
        <is>
          <t>NG</t>
        </is>
      </c>
      <c r="I681" s="130" t="inlineStr">
        <is>
          <t>NG</t>
        </is>
      </c>
      <c r="J681" s="131" t="n">
        <v>3838</v>
      </c>
      <c r="K681" s="129" t="n">
        <v>2020</v>
      </c>
      <c r="L681" s="120">
        <f>IF(VLOOKUP(H681,'Cross-Page Data'!$D$4:$F$48,3,FALSE)="natural gas",VLOOKUP(G681,'Cross-Page Data'!$I$4:$J$19,2,FALSE),IF(VLOOKUP(H681,'Cross-Page Data'!$D$4:$F$48,3,FALSE)="solar",IF(G681="PV","solar PV","solar thermal"),IF(VLOOKUP(H681,'Cross-Page Data'!$D$4:$F$48,3,FALSE)="wind",VLOOKUP(G681,'Cross-Page Data'!$I$4:$J$19,2,FALSE),IF(VLOOKUP(H681,'Cross-Page Data'!$D$4:$F$48,3,FALSE)="hydro",VLOOKUP(G681,'Cross-Page Data'!$I$4:$J$19,2,FALSE),VLOOKUP(H681,'Cross-Page Data'!$D$4:$F$48,3,FALSE)))))</f>
        <v/>
      </c>
      <c r="M681" s="120">
        <f>IF(AND($P$2=FALSE,OR(F681="Commercial NAICS Cogen",F681="Industrial NAICS Cogen",F681="NAICS-22 Cogen")),FALSE,IF(AND($P$3=FALSE,OR(F681="Commercial NAICS Cogen",F681="Commercial NAICS Non-Cogen",F681="Industrial NAICS Cogen", F681="industrial NAICS non-Cogen")),FALSE, TRUE))</f>
        <v/>
      </c>
    </row>
    <row r="682">
      <c r="A682" s="129" t="n">
        <v>2049</v>
      </c>
      <c r="B682" s="130" t="inlineStr">
        <is>
          <t>Jack Watson</t>
        </is>
      </c>
      <c r="C682" s="130" t="inlineStr">
        <is>
          <t>Mississippi Power Co</t>
        </is>
      </c>
      <c r="D682" s="129" t="n">
        <v>12686</v>
      </c>
      <c r="E682" s="130" t="inlineStr">
        <is>
          <t>MS</t>
        </is>
      </c>
      <c r="F682" s="130" t="inlineStr">
        <is>
          <t>Electric Utility</t>
        </is>
      </c>
      <c r="G682" s="130" t="inlineStr">
        <is>
          <t>ST</t>
        </is>
      </c>
      <c r="H682" s="130" t="inlineStr">
        <is>
          <t>NG</t>
        </is>
      </c>
      <c r="I682" s="130" t="inlineStr">
        <is>
          <t>NG</t>
        </is>
      </c>
      <c r="J682" s="131" t="n">
        <v>2231013</v>
      </c>
      <c r="K682" s="129" t="n">
        <v>2020</v>
      </c>
      <c r="L682" s="120">
        <f>IF(VLOOKUP(H682,'Cross-Page Data'!$D$4:$F$48,3,FALSE)="natural gas",VLOOKUP(G682,'Cross-Page Data'!$I$4:$J$19,2,FALSE),IF(VLOOKUP(H682,'Cross-Page Data'!$D$4:$F$48,3,FALSE)="solar",IF(G682="PV","solar PV","solar thermal"),IF(VLOOKUP(H682,'Cross-Page Data'!$D$4:$F$48,3,FALSE)="wind",VLOOKUP(G682,'Cross-Page Data'!$I$4:$J$19,2,FALSE),IF(VLOOKUP(H682,'Cross-Page Data'!$D$4:$F$48,3,FALSE)="hydro",VLOOKUP(G682,'Cross-Page Data'!$I$4:$J$19,2,FALSE),VLOOKUP(H682,'Cross-Page Data'!$D$4:$F$48,3,FALSE)))))</f>
        <v/>
      </c>
      <c r="M682" s="120">
        <f>IF(AND($P$2=FALSE,OR(F682="Commercial NAICS Cogen",F682="Industrial NAICS Cogen",F682="NAICS-22 Cogen")),FALSE,IF(AND($P$3=FALSE,OR(F682="Commercial NAICS Cogen",F682="Commercial NAICS Non-Cogen",F682="Industrial NAICS Cogen", F682="industrial NAICS non-Cogen")),FALSE, TRUE))</f>
        <v/>
      </c>
    </row>
    <row r="683">
      <c r="A683" s="129" t="n">
        <v>2050</v>
      </c>
      <c r="B683" s="130" t="inlineStr">
        <is>
          <t>Baxter Wilson</t>
        </is>
      </c>
      <c r="C683" s="130" t="inlineStr">
        <is>
          <t>Entergy Mississippi LLC</t>
        </is>
      </c>
      <c r="D683" s="129" t="n">
        <v>12685</v>
      </c>
      <c r="E683" s="130" t="inlineStr">
        <is>
          <t>MS</t>
        </is>
      </c>
      <c r="F683" s="130" t="inlineStr">
        <is>
          <t>Electric Utility</t>
        </is>
      </c>
      <c r="G683" s="130" t="inlineStr">
        <is>
          <t>ST</t>
        </is>
      </c>
      <c r="H683" s="130" t="inlineStr">
        <is>
          <t>DFO</t>
        </is>
      </c>
      <c r="I683" s="130" t="inlineStr">
        <is>
          <t>DFO</t>
        </is>
      </c>
      <c r="J683" s="131" t="n">
        <v>1010.85</v>
      </c>
      <c r="K683" s="129" t="n">
        <v>2020</v>
      </c>
      <c r="L683" s="120">
        <f>IF(VLOOKUP(H683,'Cross-Page Data'!$D$4:$F$48,3,FALSE)="natural gas",VLOOKUP(G683,'Cross-Page Data'!$I$4:$J$19,2,FALSE),IF(VLOOKUP(H683,'Cross-Page Data'!$D$4:$F$48,3,FALSE)="solar",IF(G683="PV","solar PV","solar thermal"),IF(VLOOKUP(H683,'Cross-Page Data'!$D$4:$F$48,3,FALSE)="wind",VLOOKUP(G683,'Cross-Page Data'!$I$4:$J$19,2,FALSE),IF(VLOOKUP(H683,'Cross-Page Data'!$D$4:$F$48,3,FALSE)="hydro",VLOOKUP(G683,'Cross-Page Data'!$I$4:$J$19,2,FALSE),VLOOKUP(H683,'Cross-Page Data'!$D$4:$F$48,3,FALSE)))))</f>
        <v/>
      </c>
      <c r="M683" s="120">
        <f>IF(AND($P$2=FALSE,OR(F683="Commercial NAICS Cogen",F683="Industrial NAICS Cogen",F683="NAICS-22 Cogen")),FALSE,IF(AND($P$3=FALSE,OR(F683="Commercial NAICS Cogen",F683="Commercial NAICS Non-Cogen",F683="Industrial NAICS Cogen", F683="industrial NAICS non-Cogen")),FALSE, TRUE))</f>
        <v/>
      </c>
    </row>
    <row r="684">
      <c r="A684" s="129" t="n">
        <v>2050</v>
      </c>
      <c r="B684" s="130" t="inlineStr">
        <is>
          <t>Baxter Wilson</t>
        </is>
      </c>
      <c r="C684" s="130" t="inlineStr">
        <is>
          <t>Entergy Mississippi LLC</t>
        </is>
      </c>
      <c r="D684" s="129" t="n">
        <v>12685</v>
      </c>
      <c r="E684" s="130" t="inlineStr">
        <is>
          <t>MS</t>
        </is>
      </c>
      <c r="F684" s="130" t="inlineStr">
        <is>
          <t>Electric Utility</t>
        </is>
      </c>
      <c r="G684" s="130" t="inlineStr">
        <is>
          <t>ST</t>
        </is>
      </c>
      <c r="H684" s="130" t="inlineStr">
        <is>
          <t>NG</t>
        </is>
      </c>
      <c r="I684" s="130" t="inlineStr">
        <is>
          <t>NG</t>
        </is>
      </c>
      <c r="J684" s="131" t="n">
        <v>1536170.2</v>
      </c>
      <c r="K684" s="129" t="n">
        <v>2020</v>
      </c>
      <c r="L684" s="120">
        <f>IF(VLOOKUP(H684,'Cross-Page Data'!$D$4:$F$48,3,FALSE)="natural gas",VLOOKUP(G684,'Cross-Page Data'!$I$4:$J$19,2,FALSE),IF(VLOOKUP(H684,'Cross-Page Data'!$D$4:$F$48,3,FALSE)="solar",IF(G684="PV","solar PV","solar thermal"),IF(VLOOKUP(H684,'Cross-Page Data'!$D$4:$F$48,3,FALSE)="wind",VLOOKUP(G684,'Cross-Page Data'!$I$4:$J$19,2,FALSE),IF(VLOOKUP(H684,'Cross-Page Data'!$D$4:$F$48,3,FALSE)="hydro",VLOOKUP(G684,'Cross-Page Data'!$I$4:$J$19,2,FALSE),VLOOKUP(H684,'Cross-Page Data'!$D$4:$F$48,3,FALSE)))))</f>
        <v/>
      </c>
      <c r="M684" s="120">
        <f>IF(AND($P$2=FALSE,OR(F684="Commercial NAICS Cogen",F684="Industrial NAICS Cogen",F684="NAICS-22 Cogen")),FALSE,IF(AND($P$3=FALSE,OR(F684="Commercial NAICS Cogen",F684="Commercial NAICS Non-Cogen",F684="Industrial NAICS Cogen", F684="industrial NAICS non-Cogen")),FALSE, TRUE))</f>
        <v/>
      </c>
    </row>
    <row r="685">
      <c r="A685" s="129" t="n">
        <v>2050</v>
      </c>
      <c r="B685" s="130" t="inlineStr">
        <is>
          <t>Baxter Wilson</t>
        </is>
      </c>
      <c r="C685" s="130" t="inlineStr">
        <is>
          <t>Entergy Mississippi LLC</t>
        </is>
      </c>
      <c r="D685" s="129" t="n">
        <v>12685</v>
      </c>
      <c r="E685" s="130" t="inlineStr">
        <is>
          <t>MS</t>
        </is>
      </c>
      <c r="F685" s="130" t="inlineStr">
        <is>
          <t>Electric Utility</t>
        </is>
      </c>
      <c r="G685" s="130" t="inlineStr">
        <is>
          <t>ST</t>
        </is>
      </c>
      <c r="H685" s="130" t="inlineStr">
        <is>
          <t>RFO</t>
        </is>
      </c>
      <c r="I685" s="130" t="inlineStr">
        <is>
          <t>RFO</t>
        </is>
      </c>
      <c r="J685" s="131" t="n">
        <v>0</v>
      </c>
      <c r="K685" s="129" t="n">
        <v>2020</v>
      </c>
      <c r="L685" s="120">
        <f>IF(VLOOKUP(H685,'Cross-Page Data'!$D$4:$F$48,3,FALSE)="natural gas",VLOOKUP(G685,'Cross-Page Data'!$I$4:$J$19,2,FALSE),IF(VLOOKUP(H685,'Cross-Page Data'!$D$4:$F$48,3,FALSE)="solar",IF(G685="PV","solar PV","solar thermal"),IF(VLOOKUP(H685,'Cross-Page Data'!$D$4:$F$48,3,FALSE)="wind",VLOOKUP(G685,'Cross-Page Data'!$I$4:$J$19,2,FALSE),IF(VLOOKUP(H685,'Cross-Page Data'!$D$4:$F$48,3,FALSE)="hydro",VLOOKUP(G685,'Cross-Page Data'!$I$4:$J$19,2,FALSE),VLOOKUP(H685,'Cross-Page Data'!$D$4:$F$48,3,FALSE)))))</f>
        <v/>
      </c>
      <c r="M685" s="120">
        <f>IF(AND($P$2=FALSE,OR(F685="Commercial NAICS Cogen",F685="Industrial NAICS Cogen",F685="NAICS-22 Cogen")),FALSE,IF(AND($P$3=FALSE,OR(F685="Commercial NAICS Cogen",F685="Commercial NAICS Non-Cogen",F685="Industrial NAICS Cogen", F685="industrial NAICS non-Cogen")),FALSE, TRUE))</f>
        <v/>
      </c>
    </row>
    <row r="686">
      <c r="A686" s="129" t="n">
        <v>2070</v>
      </c>
      <c r="B686" s="130" t="inlineStr">
        <is>
          <t>Moselle</t>
        </is>
      </c>
      <c r="C686" s="130" t="inlineStr">
        <is>
          <t>Cooperative Energy</t>
        </is>
      </c>
      <c r="D686" s="129" t="n">
        <v>17568</v>
      </c>
      <c r="E686" s="130" t="inlineStr">
        <is>
          <t>MS</t>
        </is>
      </c>
      <c r="F686" s="130" t="inlineStr">
        <is>
          <t>Electric Utility</t>
        </is>
      </c>
      <c r="G686" s="130" t="inlineStr">
        <is>
          <t>CA</t>
        </is>
      </c>
      <c r="H686" s="130" t="inlineStr">
        <is>
          <t>NG</t>
        </is>
      </c>
      <c r="I686" s="130" t="inlineStr">
        <is>
          <t>NG</t>
        </is>
      </c>
      <c r="J686" s="131" t="n">
        <v>640612</v>
      </c>
      <c r="K686" s="129" t="n">
        <v>2020</v>
      </c>
      <c r="L686" s="120">
        <f>IF(VLOOKUP(H686,'Cross-Page Data'!$D$4:$F$48,3,FALSE)="natural gas",VLOOKUP(G686,'Cross-Page Data'!$I$4:$J$19,2,FALSE),IF(VLOOKUP(H686,'Cross-Page Data'!$D$4:$F$48,3,FALSE)="solar",IF(G686="PV","solar PV","solar thermal"),IF(VLOOKUP(H686,'Cross-Page Data'!$D$4:$F$48,3,FALSE)="wind",VLOOKUP(G686,'Cross-Page Data'!$I$4:$J$19,2,FALSE),IF(VLOOKUP(H686,'Cross-Page Data'!$D$4:$F$48,3,FALSE)="hydro",VLOOKUP(G686,'Cross-Page Data'!$I$4:$J$19,2,FALSE),VLOOKUP(H686,'Cross-Page Data'!$D$4:$F$48,3,FALSE)))))</f>
        <v/>
      </c>
      <c r="M686" s="120">
        <f>IF(AND($P$2=FALSE,OR(F686="Commercial NAICS Cogen",F686="Industrial NAICS Cogen",F686="NAICS-22 Cogen")),FALSE,IF(AND($P$3=FALSE,OR(F686="Commercial NAICS Cogen",F686="Commercial NAICS Non-Cogen",F686="Industrial NAICS Cogen", F686="industrial NAICS non-Cogen")),FALSE, TRUE))</f>
        <v/>
      </c>
    </row>
    <row r="687">
      <c r="A687" s="129" t="n">
        <v>2070</v>
      </c>
      <c r="B687" s="130" t="inlineStr">
        <is>
          <t>Moselle</t>
        </is>
      </c>
      <c r="C687" s="130" t="inlineStr">
        <is>
          <t>Cooperative Energy</t>
        </is>
      </c>
      <c r="D687" s="129" t="n">
        <v>17568</v>
      </c>
      <c r="E687" s="130" t="inlineStr">
        <is>
          <t>MS</t>
        </is>
      </c>
      <c r="F687" s="130" t="inlineStr">
        <is>
          <t>Electric Utility</t>
        </is>
      </c>
      <c r="G687" s="130" t="inlineStr">
        <is>
          <t>CT</t>
        </is>
      </c>
      <c r="H687" s="130" t="inlineStr">
        <is>
          <t>NG</t>
        </is>
      </c>
      <c r="I687" s="130" t="inlineStr">
        <is>
          <t>NG</t>
        </is>
      </c>
      <c r="J687" s="131" t="n">
        <v>932276</v>
      </c>
      <c r="K687" s="129" t="n">
        <v>2020</v>
      </c>
      <c r="L687" s="120">
        <f>IF(VLOOKUP(H687,'Cross-Page Data'!$D$4:$F$48,3,FALSE)="natural gas",VLOOKUP(G687,'Cross-Page Data'!$I$4:$J$19,2,FALSE),IF(VLOOKUP(H687,'Cross-Page Data'!$D$4:$F$48,3,FALSE)="solar",IF(G687="PV","solar PV","solar thermal"),IF(VLOOKUP(H687,'Cross-Page Data'!$D$4:$F$48,3,FALSE)="wind",VLOOKUP(G687,'Cross-Page Data'!$I$4:$J$19,2,FALSE),IF(VLOOKUP(H687,'Cross-Page Data'!$D$4:$F$48,3,FALSE)="hydro",VLOOKUP(G687,'Cross-Page Data'!$I$4:$J$19,2,FALSE),VLOOKUP(H687,'Cross-Page Data'!$D$4:$F$48,3,FALSE)))))</f>
        <v/>
      </c>
      <c r="M687" s="120">
        <f>IF(AND($P$2=FALSE,OR(F687="Commercial NAICS Cogen",F687="Industrial NAICS Cogen",F687="NAICS-22 Cogen")),FALSE,IF(AND($P$3=FALSE,OR(F687="Commercial NAICS Cogen",F687="Commercial NAICS Non-Cogen",F687="Industrial NAICS Cogen", F687="industrial NAICS non-Cogen")),FALSE, TRUE))</f>
        <v/>
      </c>
    </row>
    <row r="688">
      <c r="A688" s="129" t="n">
        <v>2070</v>
      </c>
      <c r="B688" s="130" t="inlineStr">
        <is>
          <t>Moselle</t>
        </is>
      </c>
      <c r="C688" s="130" t="inlineStr">
        <is>
          <t>Cooperative Energy</t>
        </is>
      </c>
      <c r="D688" s="129" t="n">
        <v>17568</v>
      </c>
      <c r="E688" s="130" t="inlineStr">
        <is>
          <t>MS</t>
        </is>
      </c>
      <c r="F688" s="130" t="inlineStr">
        <is>
          <t>Electric Utility</t>
        </is>
      </c>
      <c r="G688" s="130" t="inlineStr">
        <is>
          <t>GT</t>
        </is>
      </c>
      <c r="H688" s="130" t="inlineStr">
        <is>
          <t>DFO</t>
        </is>
      </c>
      <c r="I688" s="130" t="inlineStr">
        <is>
          <t>DFO</t>
        </is>
      </c>
      <c r="J688" s="131" t="n">
        <v>0</v>
      </c>
      <c r="K688" s="129" t="n">
        <v>2020</v>
      </c>
      <c r="L688" s="120">
        <f>IF(VLOOKUP(H688,'Cross-Page Data'!$D$4:$F$48,3,FALSE)="natural gas",VLOOKUP(G688,'Cross-Page Data'!$I$4:$J$19,2,FALSE),IF(VLOOKUP(H688,'Cross-Page Data'!$D$4:$F$48,3,FALSE)="solar",IF(G688="PV","solar PV","solar thermal"),IF(VLOOKUP(H688,'Cross-Page Data'!$D$4:$F$48,3,FALSE)="wind",VLOOKUP(G688,'Cross-Page Data'!$I$4:$J$19,2,FALSE),IF(VLOOKUP(H688,'Cross-Page Data'!$D$4:$F$48,3,FALSE)="hydro",VLOOKUP(G688,'Cross-Page Data'!$I$4:$J$19,2,FALSE),VLOOKUP(H688,'Cross-Page Data'!$D$4:$F$48,3,FALSE)))))</f>
        <v/>
      </c>
      <c r="M688" s="120">
        <f>IF(AND($P$2=FALSE,OR(F688="Commercial NAICS Cogen",F688="Industrial NAICS Cogen",F688="NAICS-22 Cogen")),FALSE,IF(AND($P$3=FALSE,OR(F688="Commercial NAICS Cogen",F688="Commercial NAICS Non-Cogen",F688="Industrial NAICS Cogen", F688="industrial NAICS non-Cogen")),FALSE, TRUE))</f>
        <v/>
      </c>
    </row>
    <row r="689">
      <c r="A689" s="129" t="n">
        <v>2070</v>
      </c>
      <c r="B689" s="130" t="inlineStr">
        <is>
          <t>Moselle</t>
        </is>
      </c>
      <c r="C689" s="130" t="inlineStr">
        <is>
          <t>Cooperative Energy</t>
        </is>
      </c>
      <c r="D689" s="129" t="n">
        <v>17568</v>
      </c>
      <c r="E689" s="130" t="inlineStr">
        <is>
          <t>MS</t>
        </is>
      </c>
      <c r="F689" s="130" t="inlineStr">
        <is>
          <t>Electric Utility</t>
        </is>
      </c>
      <c r="G689" s="130" t="inlineStr">
        <is>
          <t>GT</t>
        </is>
      </c>
      <c r="H689" s="130" t="inlineStr">
        <is>
          <t>NG</t>
        </is>
      </c>
      <c r="I689" s="130" t="inlineStr">
        <is>
          <t>NG</t>
        </is>
      </c>
      <c r="J689" s="131" t="n">
        <v>57583</v>
      </c>
      <c r="K689" s="129" t="n">
        <v>2020</v>
      </c>
      <c r="L689" s="120">
        <f>IF(VLOOKUP(H689,'Cross-Page Data'!$D$4:$F$48,3,FALSE)="natural gas",VLOOKUP(G689,'Cross-Page Data'!$I$4:$J$19,2,FALSE),IF(VLOOKUP(H689,'Cross-Page Data'!$D$4:$F$48,3,FALSE)="solar",IF(G689="PV","solar PV","solar thermal"),IF(VLOOKUP(H689,'Cross-Page Data'!$D$4:$F$48,3,FALSE)="wind",VLOOKUP(G689,'Cross-Page Data'!$I$4:$J$19,2,FALSE),IF(VLOOKUP(H689,'Cross-Page Data'!$D$4:$F$48,3,FALSE)="hydro",VLOOKUP(G689,'Cross-Page Data'!$I$4:$J$19,2,FALSE),VLOOKUP(H689,'Cross-Page Data'!$D$4:$F$48,3,FALSE)))))</f>
        <v/>
      </c>
      <c r="M689" s="120">
        <f>IF(AND($P$2=FALSE,OR(F689="Commercial NAICS Cogen",F689="Industrial NAICS Cogen",F689="NAICS-22 Cogen")),FALSE,IF(AND($P$3=FALSE,OR(F689="Commercial NAICS Cogen",F689="Commercial NAICS Non-Cogen",F689="Industrial NAICS Cogen", F689="industrial NAICS non-Cogen")),FALSE, TRUE))</f>
        <v/>
      </c>
    </row>
    <row r="690">
      <c r="A690" s="129" t="n">
        <v>2070</v>
      </c>
      <c r="B690" s="130" t="inlineStr">
        <is>
          <t>Moselle</t>
        </is>
      </c>
      <c r="C690" s="130" t="inlineStr">
        <is>
          <t>Cooperative Energy</t>
        </is>
      </c>
      <c r="D690" s="129" t="n">
        <v>17568</v>
      </c>
      <c r="E690" s="130" t="inlineStr">
        <is>
          <t>MS</t>
        </is>
      </c>
      <c r="F690" s="130" t="inlineStr">
        <is>
          <t>Electric Utility</t>
        </is>
      </c>
      <c r="G690" s="130" t="inlineStr">
        <is>
          <t>ST</t>
        </is>
      </c>
      <c r="H690" s="130" t="inlineStr">
        <is>
          <t>NG</t>
        </is>
      </c>
      <c r="I690" s="130" t="inlineStr">
        <is>
          <t>NG</t>
        </is>
      </c>
      <c r="J690" s="131" t="n">
        <v>12705</v>
      </c>
      <c r="K690" s="129" t="n">
        <v>2020</v>
      </c>
      <c r="L690" s="120">
        <f>IF(VLOOKUP(H690,'Cross-Page Data'!$D$4:$F$48,3,FALSE)="natural gas",VLOOKUP(G690,'Cross-Page Data'!$I$4:$J$19,2,FALSE),IF(VLOOKUP(H690,'Cross-Page Data'!$D$4:$F$48,3,FALSE)="solar",IF(G690="PV","solar PV","solar thermal"),IF(VLOOKUP(H690,'Cross-Page Data'!$D$4:$F$48,3,FALSE)="wind",VLOOKUP(G690,'Cross-Page Data'!$I$4:$J$19,2,FALSE),IF(VLOOKUP(H690,'Cross-Page Data'!$D$4:$F$48,3,FALSE)="hydro",VLOOKUP(G690,'Cross-Page Data'!$I$4:$J$19,2,FALSE),VLOOKUP(H690,'Cross-Page Data'!$D$4:$F$48,3,FALSE)))))</f>
        <v/>
      </c>
      <c r="M690" s="120">
        <f>IF(AND($P$2=FALSE,OR(F690="Commercial NAICS Cogen",F690="Industrial NAICS Cogen",F690="NAICS-22 Cogen")),FALSE,IF(AND($P$3=FALSE,OR(F690="Commercial NAICS Cogen",F690="Commercial NAICS Non-Cogen",F690="Industrial NAICS Cogen", F690="industrial NAICS non-Cogen")),FALSE, TRUE))</f>
        <v/>
      </c>
    </row>
    <row r="691">
      <c r="A691" s="129" t="n">
        <v>2070</v>
      </c>
      <c r="B691" s="130" t="inlineStr">
        <is>
          <t>Moselle</t>
        </is>
      </c>
      <c r="C691" s="130" t="inlineStr">
        <is>
          <t>Cooperative Energy</t>
        </is>
      </c>
      <c r="D691" s="129" t="n">
        <v>17568</v>
      </c>
      <c r="E691" s="130" t="inlineStr">
        <is>
          <t>MS</t>
        </is>
      </c>
      <c r="F691" s="130" t="inlineStr">
        <is>
          <t>Electric Utility</t>
        </is>
      </c>
      <c r="G691" s="130" t="inlineStr">
        <is>
          <t>ST</t>
        </is>
      </c>
      <c r="H691" s="130" t="inlineStr">
        <is>
          <t>RFO</t>
        </is>
      </c>
      <c r="I691" s="130" t="inlineStr">
        <is>
          <t>RFO</t>
        </is>
      </c>
      <c r="J691" s="131" t="n">
        <v>0</v>
      </c>
      <c r="K691" s="129" t="n">
        <v>2020</v>
      </c>
      <c r="L691" s="120">
        <f>IF(VLOOKUP(H691,'Cross-Page Data'!$D$4:$F$48,3,FALSE)="natural gas",VLOOKUP(G691,'Cross-Page Data'!$I$4:$J$19,2,FALSE),IF(VLOOKUP(H691,'Cross-Page Data'!$D$4:$F$48,3,FALSE)="solar",IF(G691="PV","solar PV","solar thermal"),IF(VLOOKUP(H691,'Cross-Page Data'!$D$4:$F$48,3,FALSE)="wind",VLOOKUP(G691,'Cross-Page Data'!$I$4:$J$19,2,FALSE),IF(VLOOKUP(H691,'Cross-Page Data'!$D$4:$F$48,3,FALSE)="hydro",VLOOKUP(G691,'Cross-Page Data'!$I$4:$J$19,2,FALSE),VLOOKUP(H691,'Cross-Page Data'!$D$4:$F$48,3,FALSE)))))</f>
        <v/>
      </c>
      <c r="M691" s="120">
        <f>IF(AND($P$2=FALSE,OR(F691="Commercial NAICS Cogen",F691="Industrial NAICS Cogen",F691="NAICS-22 Cogen")),FALSE,IF(AND($P$3=FALSE,OR(F691="Commercial NAICS Cogen",F691="Commercial NAICS Non-Cogen",F691="Industrial NAICS Cogen", F691="industrial NAICS non-Cogen")),FALSE, TRUE))</f>
        <v/>
      </c>
    </row>
    <row r="692">
      <c r="A692" s="129" t="n">
        <v>2076</v>
      </c>
      <c r="B692" s="130" t="inlineStr">
        <is>
          <t>Asbury</t>
        </is>
      </c>
      <c r="C692" s="130" t="inlineStr">
        <is>
          <t>Empire District Electric Co</t>
        </is>
      </c>
      <c r="D692" s="129" t="n">
        <v>5860</v>
      </c>
      <c r="E692" s="130" t="inlineStr">
        <is>
          <t>MO</t>
        </is>
      </c>
      <c r="F692" s="130" t="inlineStr">
        <is>
          <t>Electric Utility</t>
        </is>
      </c>
      <c r="G692" s="130" t="inlineStr">
        <is>
          <t>ST</t>
        </is>
      </c>
      <c r="H692" s="130" t="inlineStr">
        <is>
          <t>BIT</t>
        </is>
      </c>
      <c r="I692" s="130" t="inlineStr">
        <is>
          <t>COL</t>
        </is>
      </c>
      <c r="J692" s="131" t="n">
        <v>0</v>
      </c>
      <c r="K692" s="129" t="n">
        <v>2020</v>
      </c>
      <c r="L692" s="120">
        <f>IF(VLOOKUP(H692,'Cross-Page Data'!$D$4:$F$48,3,FALSE)="natural gas",VLOOKUP(G692,'Cross-Page Data'!$I$4:$J$19,2,FALSE),IF(VLOOKUP(H692,'Cross-Page Data'!$D$4:$F$48,3,FALSE)="solar",IF(G692="PV","solar PV","solar thermal"),IF(VLOOKUP(H692,'Cross-Page Data'!$D$4:$F$48,3,FALSE)="wind",VLOOKUP(G692,'Cross-Page Data'!$I$4:$J$19,2,FALSE),IF(VLOOKUP(H692,'Cross-Page Data'!$D$4:$F$48,3,FALSE)="hydro",VLOOKUP(G692,'Cross-Page Data'!$I$4:$J$19,2,FALSE),VLOOKUP(H692,'Cross-Page Data'!$D$4:$F$48,3,FALSE)))))</f>
        <v/>
      </c>
      <c r="M692" s="120">
        <f>IF(AND($P$2=FALSE,OR(F692="Commercial NAICS Cogen",F692="Industrial NAICS Cogen",F692="NAICS-22 Cogen")),FALSE,IF(AND($P$3=FALSE,OR(F692="Commercial NAICS Cogen",F692="Commercial NAICS Non-Cogen",F692="Industrial NAICS Cogen", F692="industrial NAICS non-Cogen")),FALSE, TRUE))</f>
        <v/>
      </c>
    </row>
    <row r="693">
      <c r="A693" s="129" t="n">
        <v>2076</v>
      </c>
      <c r="B693" s="130" t="inlineStr">
        <is>
          <t>Asbury</t>
        </is>
      </c>
      <c r="C693" s="130" t="inlineStr">
        <is>
          <t>Empire District Electric Co</t>
        </is>
      </c>
      <c r="D693" s="129" t="n">
        <v>5860</v>
      </c>
      <c r="E693" s="130" t="inlineStr">
        <is>
          <t>MO</t>
        </is>
      </c>
      <c r="F693" s="130" t="inlineStr">
        <is>
          <t>Electric Utility</t>
        </is>
      </c>
      <c r="G693" s="130" t="inlineStr">
        <is>
          <t>ST</t>
        </is>
      </c>
      <c r="H693" s="130" t="inlineStr">
        <is>
          <t>DFO</t>
        </is>
      </c>
      <c r="I693" s="130" t="inlineStr">
        <is>
          <t>DFO</t>
        </is>
      </c>
      <c r="J693" s="131" t="n">
        <v>0</v>
      </c>
      <c r="K693" s="129" t="n">
        <v>2020</v>
      </c>
      <c r="L693" s="120">
        <f>IF(VLOOKUP(H693,'Cross-Page Data'!$D$4:$F$48,3,FALSE)="natural gas",VLOOKUP(G693,'Cross-Page Data'!$I$4:$J$19,2,FALSE),IF(VLOOKUP(H693,'Cross-Page Data'!$D$4:$F$48,3,FALSE)="solar",IF(G693="PV","solar PV","solar thermal"),IF(VLOOKUP(H693,'Cross-Page Data'!$D$4:$F$48,3,FALSE)="wind",VLOOKUP(G693,'Cross-Page Data'!$I$4:$J$19,2,FALSE),IF(VLOOKUP(H693,'Cross-Page Data'!$D$4:$F$48,3,FALSE)="hydro",VLOOKUP(G693,'Cross-Page Data'!$I$4:$J$19,2,FALSE),VLOOKUP(H693,'Cross-Page Data'!$D$4:$F$48,3,FALSE)))))</f>
        <v/>
      </c>
      <c r="M693" s="120">
        <f>IF(AND($P$2=FALSE,OR(F693="Commercial NAICS Cogen",F693="Industrial NAICS Cogen",F693="NAICS-22 Cogen")),FALSE,IF(AND($P$3=FALSE,OR(F693="Commercial NAICS Cogen",F693="Commercial NAICS Non-Cogen",F693="Industrial NAICS Cogen", F693="industrial NAICS non-Cogen")),FALSE, TRUE))</f>
        <v/>
      </c>
    </row>
    <row r="694">
      <c r="A694" s="129" t="n">
        <v>2076</v>
      </c>
      <c r="B694" s="130" t="inlineStr">
        <is>
          <t>Asbury</t>
        </is>
      </c>
      <c r="C694" s="130" t="inlineStr">
        <is>
          <t>Empire District Electric Co</t>
        </is>
      </c>
      <c r="D694" s="129" t="n">
        <v>5860</v>
      </c>
      <c r="E694" s="130" t="inlineStr">
        <is>
          <t>MO</t>
        </is>
      </c>
      <c r="F694" s="130" t="inlineStr">
        <is>
          <t>Electric Utility</t>
        </is>
      </c>
      <c r="G694" s="130" t="inlineStr">
        <is>
          <t>ST</t>
        </is>
      </c>
      <c r="H694" s="130" t="inlineStr">
        <is>
          <t>SUB</t>
        </is>
      </c>
      <c r="I694" s="130" t="inlineStr">
        <is>
          <t>COL</t>
        </is>
      </c>
      <c r="J694" s="131" t="n">
        <v>0</v>
      </c>
      <c r="K694" s="129" t="n">
        <v>2020</v>
      </c>
      <c r="L694" s="120">
        <f>IF(VLOOKUP(H694,'Cross-Page Data'!$D$4:$F$48,3,FALSE)="natural gas",VLOOKUP(G694,'Cross-Page Data'!$I$4:$J$19,2,FALSE),IF(VLOOKUP(H694,'Cross-Page Data'!$D$4:$F$48,3,FALSE)="solar",IF(G694="PV","solar PV","solar thermal"),IF(VLOOKUP(H694,'Cross-Page Data'!$D$4:$F$48,3,FALSE)="wind",VLOOKUP(G694,'Cross-Page Data'!$I$4:$J$19,2,FALSE),IF(VLOOKUP(H694,'Cross-Page Data'!$D$4:$F$48,3,FALSE)="hydro",VLOOKUP(G694,'Cross-Page Data'!$I$4:$J$19,2,FALSE),VLOOKUP(H694,'Cross-Page Data'!$D$4:$F$48,3,FALSE)))))</f>
        <v/>
      </c>
      <c r="M694" s="120">
        <f>IF(AND($P$2=FALSE,OR(F694="Commercial NAICS Cogen",F694="Industrial NAICS Cogen",F694="NAICS-22 Cogen")),FALSE,IF(AND($P$3=FALSE,OR(F694="Commercial NAICS Cogen",F694="Commercial NAICS Non-Cogen",F694="Industrial NAICS Cogen", F694="industrial NAICS non-Cogen")),FALSE, TRUE))</f>
        <v/>
      </c>
    </row>
    <row r="695">
      <c r="A695" s="129" t="n">
        <v>2076</v>
      </c>
      <c r="B695" s="130" t="inlineStr">
        <is>
          <t>Asbury</t>
        </is>
      </c>
      <c r="C695" s="130" t="inlineStr">
        <is>
          <t>Empire District Electric Co</t>
        </is>
      </c>
      <c r="D695" s="129" t="n">
        <v>5860</v>
      </c>
      <c r="E695" s="130" t="inlineStr">
        <is>
          <t>MO</t>
        </is>
      </c>
      <c r="F695" s="130" t="inlineStr">
        <is>
          <t>Electric Utility</t>
        </is>
      </c>
      <c r="G695" s="130" t="inlineStr">
        <is>
          <t>ST</t>
        </is>
      </c>
      <c r="H695" s="130" t="inlineStr">
        <is>
          <t>TDF</t>
        </is>
      </c>
      <c r="I695" s="130" t="inlineStr">
        <is>
          <t>OTH</t>
        </is>
      </c>
      <c r="J695" s="131" t="n">
        <v>0</v>
      </c>
      <c r="K695" s="129" t="n">
        <v>2020</v>
      </c>
      <c r="L695" s="120">
        <f>IF(VLOOKUP(H695,'Cross-Page Data'!$D$4:$F$48,3,FALSE)="natural gas",VLOOKUP(G695,'Cross-Page Data'!$I$4:$J$19,2,FALSE),IF(VLOOKUP(H695,'Cross-Page Data'!$D$4:$F$48,3,FALSE)="solar",IF(G695="PV","solar PV","solar thermal"),IF(VLOOKUP(H695,'Cross-Page Data'!$D$4:$F$48,3,FALSE)="wind",VLOOKUP(G695,'Cross-Page Data'!$I$4:$J$19,2,FALSE),IF(VLOOKUP(H695,'Cross-Page Data'!$D$4:$F$48,3,FALSE)="hydro",VLOOKUP(G695,'Cross-Page Data'!$I$4:$J$19,2,FALSE),VLOOKUP(H695,'Cross-Page Data'!$D$4:$F$48,3,FALSE)))))</f>
        <v/>
      </c>
      <c r="M695" s="120">
        <f>IF(AND($P$2=FALSE,OR(F695="Commercial NAICS Cogen",F695="Industrial NAICS Cogen",F695="NAICS-22 Cogen")),FALSE,IF(AND($P$3=FALSE,OR(F695="Commercial NAICS Cogen",F695="Commercial NAICS Non-Cogen",F695="Industrial NAICS Cogen", F695="industrial NAICS non-Cogen")),FALSE, TRUE))</f>
        <v/>
      </c>
    </row>
    <row r="696">
      <c r="A696" s="129" t="n">
        <v>2079</v>
      </c>
      <c r="B696" s="130" t="inlineStr">
        <is>
          <t>Hawthorn</t>
        </is>
      </c>
      <c r="C696" s="130" t="inlineStr">
        <is>
          <t>Evergy Metro</t>
        </is>
      </c>
      <c r="D696" s="129" t="n">
        <v>10000</v>
      </c>
      <c r="E696" s="130" t="inlineStr">
        <is>
          <t>MO</t>
        </is>
      </c>
      <c r="F696" s="130" t="inlineStr">
        <is>
          <t>Electric Utility</t>
        </is>
      </c>
      <c r="G696" s="130" t="inlineStr">
        <is>
          <t>CA</t>
        </is>
      </c>
      <c r="H696" s="130" t="inlineStr">
        <is>
          <t>NG</t>
        </is>
      </c>
      <c r="I696" s="130" t="inlineStr">
        <is>
          <t>NG</t>
        </is>
      </c>
      <c r="J696" s="131" t="n">
        <v>34177</v>
      </c>
      <c r="K696" s="129" t="n">
        <v>2020</v>
      </c>
      <c r="L696" s="120">
        <f>IF(VLOOKUP(H696,'Cross-Page Data'!$D$4:$F$48,3,FALSE)="natural gas",VLOOKUP(G696,'Cross-Page Data'!$I$4:$J$19,2,FALSE),IF(VLOOKUP(H696,'Cross-Page Data'!$D$4:$F$48,3,FALSE)="solar",IF(G696="PV","solar PV","solar thermal"),IF(VLOOKUP(H696,'Cross-Page Data'!$D$4:$F$48,3,FALSE)="wind",VLOOKUP(G696,'Cross-Page Data'!$I$4:$J$19,2,FALSE),IF(VLOOKUP(H696,'Cross-Page Data'!$D$4:$F$48,3,FALSE)="hydro",VLOOKUP(G696,'Cross-Page Data'!$I$4:$J$19,2,FALSE),VLOOKUP(H696,'Cross-Page Data'!$D$4:$F$48,3,FALSE)))))</f>
        <v/>
      </c>
      <c r="M696" s="120">
        <f>IF(AND($P$2=FALSE,OR(F696="Commercial NAICS Cogen",F696="Industrial NAICS Cogen",F696="NAICS-22 Cogen")),FALSE,IF(AND($P$3=FALSE,OR(F696="Commercial NAICS Cogen",F696="Commercial NAICS Non-Cogen",F696="Industrial NAICS Cogen", F696="industrial NAICS non-Cogen")),FALSE, TRUE))</f>
        <v/>
      </c>
    </row>
    <row r="697">
      <c r="A697" s="129" t="n">
        <v>2079</v>
      </c>
      <c r="B697" s="130" t="inlineStr">
        <is>
          <t>Hawthorn</t>
        </is>
      </c>
      <c r="C697" s="130" t="inlineStr">
        <is>
          <t>Evergy Metro</t>
        </is>
      </c>
      <c r="D697" s="129" t="n">
        <v>10000</v>
      </c>
      <c r="E697" s="130" t="inlineStr">
        <is>
          <t>MO</t>
        </is>
      </c>
      <c r="F697" s="130" t="inlineStr">
        <is>
          <t>Electric Utility</t>
        </is>
      </c>
      <c r="G697" s="130" t="inlineStr">
        <is>
          <t>CT</t>
        </is>
      </c>
      <c r="H697" s="130" t="inlineStr">
        <is>
          <t>NG</t>
        </is>
      </c>
      <c r="I697" s="130" t="inlineStr">
        <is>
          <t>NG</t>
        </is>
      </c>
      <c r="J697" s="131" t="n">
        <v>95077</v>
      </c>
      <c r="K697" s="129" t="n">
        <v>2020</v>
      </c>
      <c r="L697" s="120">
        <f>IF(VLOOKUP(H697,'Cross-Page Data'!$D$4:$F$48,3,FALSE)="natural gas",VLOOKUP(G697,'Cross-Page Data'!$I$4:$J$19,2,FALSE),IF(VLOOKUP(H697,'Cross-Page Data'!$D$4:$F$48,3,FALSE)="solar",IF(G697="PV","solar PV","solar thermal"),IF(VLOOKUP(H697,'Cross-Page Data'!$D$4:$F$48,3,FALSE)="wind",VLOOKUP(G697,'Cross-Page Data'!$I$4:$J$19,2,FALSE),IF(VLOOKUP(H697,'Cross-Page Data'!$D$4:$F$48,3,FALSE)="hydro",VLOOKUP(G697,'Cross-Page Data'!$I$4:$J$19,2,FALSE),VLOOKUP(H697,'Cross-Page Data'!$D$4:$F$48,3,FALSE)))))</f>
        <v/>
      </c>
      <c r="M697" s="120">
        <f>IF(AND($P$2=FALSE,OR(F697="Commercial NAICS Cogen",F697="Industrial NAICS Cogen",F697="NAICS-22 Cogen")),FALSE,IF(AND($P$3=FALSE,OR(F697="Commercial NAICS Cogen",F697="Commercial NAICS Non-Cogen",F697="Industrial NAICS Cogen", F697="industrial NAICS non-Cogen")),FALSE, TRUE))</f>
        <v/>
      </c>
    </row>
    <row r="698">
      <c r="A698" s="129" t="n">
        <v>2079</v>
      </c>
      <c r="B698" s="130" t="inlineStr">
        <is>
          <t>Hawthorn</t>
        </is>
      </c>
      <c r="C698" s="130" t="inlineStr">
        <is>
          <t>Evergy Metro</t>
        </is>
      </c>
      <c r="D698" s="129" t="n">
        <v>10000</v>
      </c>
      <c r="E698" s="130" t="inlineStr">
        <is>
          <t>MO</t>
        </is>
      </c>
      <c r="F698" s="130" t="inlineStr">
        <is>
          <t>Electric Utility</t>
        </is>
      </c>
      <c r="G698" s="130" t="inlineStr">
        <is>
          <t>GT</t>
        </is>
      </c>
      <c r="H698" s="130" t="inlineStr">
        <is>
          <t>NG</t>
        </is>
      </c>
      <c r="I698" s="130" t="inlineStr">
        <is>
          <t>NG</t>
        </is>
      </c>
      <c r="J698" s="131" t="n">
        <v>98372</v>
      </c>
      <c r="K698" s="129" t="n">
        <v>2020</v>
      </c>
      <c r="L698" s="120">
        <f>IF(VLOOKUP(H698,'Cross-Page Data'!$D$4:$F$48,3,FALSE)="natural gas",VLOOKUP(G698,'Cross-Page Data'!$I$4:$J$19,2,FALSE),IF(VLOOKUP(H698,'Cross-Page Data'!$D$4:$F$48,3,FALSE)="solar",IF(G698="PV","solar PV","solar thermal"),IF(VLOOKUP(H698,'Cross-Page Data'!$D$4:$F$48,3,FALSE)="wind",VLOOKUP(G698,'Cross-Page Data'!$I$4:$J$19,2,FALSE),IF(VLOOKUP(H698,'Cross-Page Data'!$D$4:$F$48,3,FALSE)="hydro",VLOOKUP(G698,'Cross-Page Data'!$I$4:$J$19,2,FALSE),VLOOKUP(H698,'Cross-Page Data'!$D$4:$F$48,3,FALSE)))))</f>
        <v/>
      </c>
      <c r="M698" s="120">
        <f>IF(AND($P$2=FALSE,OR(F698="Commercial NAICS Cogen",F698="Industrial NAICS Cogen",F698="NAICS-22 Cogen")),FALSE,IF(AND($P$3=FALSE,OR(F698="Commercial NAICS Cogen",F698="Commercial NAICS Non-Cogen",F698="Industrial NAICS Cogen", F698="industrial NAICS non-Cogen")),FALSE, TRUE))</f>
        <v/>
      </c>
    </row>
    <row r="699">
      <c r="A699" s="129" t="n">
        <v>2079</v>
      </c>
      <c r="B699" s="130" t="inlineStr">
        <is>
          <t>Hawthorn</t>
        </is>
      </c>
      <c r="C699" s="130" t="inlineStr">
        <is>
          <t>Evergy Metro</t>
        </is>
      </c>
      <c r="D699" s="129" t="n">
        <v>10000</v>
      </c>
      <c r="E699" s="130" t="inlineStr">
        <is>
          <t>MO</t>
        </is>
      </c>
      <c r="F699" s="130" t="inlineStr">
        <is>
          <t>Electric Utility</t>
        </is>
      </c>
      <c r="G699" s="130" t="inlineStr">
        <is>
          <t>ST</t>
        </is>
      </c>
      <c r="H699" s="130" t="inlineStr">
        <is>
          <t>NG</t>
        </is>
      </c>
      <c r="I699" s="130" t="inlineStr">
        <is>
          <t>NG</t>
        </is>
      </c>
      <c r="J699" s="131" t="n">
        <v>13653.582</v>
      </c>
      <c r="K699" s="129" t="n">
        <v>2020</v>
      </c>
      <c r="L699" s="120">
        <f>IF(VLOOKUP(H699,'Cross-Page Data'!$D$4:$F$48,3,FALSE)="natural gas",VLOOKUP(G699,'Cross-Page Data'!$I$4:$J$19,2,FALSE),IF(VLOOKUP(H699,'Cross-Page Data'!$D$4:$F$48,3,FALSE)="solar",IF(G699="PV","solar PV","solar thermal"),IF(VLOOKUP(H699,'Cross-Page Data'!$D$4:$F$48,3,FALSE)="wind",VLOOKUP(G699,'Cross-Page Data'!$I$4:$J$19,2,FALSE),IF(VLOOKUP(H699,'Cross-Page Data'!$D$4:$F$48,3,FALSE)="hydro",VLOOKUP(G699,'Cross-Page Data'!$I$4:$J$19,2,FALSE),VLOOKUP(H699,'Cross-Page Data'!$D$4:$F$48,3,FALSE)))))</f>
        <v/>
      </c>
      <c r="M699" s="120">
        <f>IF(AND($P$2=FALSE,OR(F699="Commercial NAICS Cogen",F699="Industrial NAICS Cogen",F699="NAICS-22 Cogen")),FALSE,IF(AND($P$3=FALSE,OR(F699="Commercial NAICS Cogen",F699="Commercial NAICS Non-Cogen",F699="Industrial NAICS Cogen", F699="industrial NAICS non-Cogen")),FALSE, TRUE))</f>
        <v/>
      </c>
    </row>
    <row r="700">
      <c r="A700" s="129" t="n">
        <v>2079</v>
      </c>
      <c r="B700" s="130" t="inlineStr">
        <is>
          <t>Hawthorn</t>
        </is>
      </c>
      <c r="C700" s="130" t="inlineStr">
        <is>
          <t>Evergy Metro</t>
        </is>
      </c>
      <c r="D700" s="129" t="n">
        <v>10000</v>
      </c>
      <c r="E700" s="130" t="inlineStr">
        <is>
          <t>MO</t>
        </is>
      </c>
      <c r="F700" s="130" t="inlineStr">
        <is>
          <t>Electric Utility</t>
        </is>
      </c>
      <c r="G700" s="130" t="inlineStr">
        <is>
          <t>ST</t>
        </is>
      </c>
      <c r="H700" s="130" t="inlineStr">
        <is>
          <t>SUB</t>
        </is>
      </c>
      <c r="I700" s="130" t="inlineStr">
        <is>
          <t>COL</t>
        </is>
      </c>
      <c r="J700" s="131" t="n">
        <v>1988637.4</v>
      </c>
      <c r="K700" s="129" t="n">
        <v>2020</v>
      </c>
      <c r="L700" s="120">
        <f>IF(VLOOKUP(H700,'Cross-Page Data'!$D$4:$F$48,3,FALSE)="natural gas",VLOOKUP(G700,'Cross-Page Data'!$I$4:$J$19,2,FALSE),IF(VLOOKUP(H700,'Cross-Page Data'!$D$4:$F$48,3,FALSE)="solar",IF(G700="PV","solar PV","solar thermal"),IF(VLOOKUP(H700,'Cross-Page Data'!$D$4:$F$48,3,FALSE)="wind",VLOOKUP(G700,'Cross-Page Data'!$I$4:$J$19,2,FALSE),IF(VLOOKUP(H700,'Cross-Page Data'!$D$4:$F$48,3,FALSE)="hydro",VLOOKUP(G700,'Cross-Page Data'!$I$4:$J$19,2,FALSE),VLOOKUP(H700,'Cross-Page Data'!$D$4:$F$48,3,FALSE)))))</f>
        <v/>
      </c>
      <c r="M700" s="120">
        <f>IF(AND($P$2=FALSE,OR(F700="Commercial NAICS Cogen",F700="Industrial NAICS Cogen",F700="NAICS-22 Cogen")),FALSE,IF(AND($P$3=FALSE,OR(F700="Commercial NAICS Cogen",F700="Commercial NAICS Non-Cogen",F700="Industrial NAICS Cogen", F700="industrial NAICS non-Cogen")),FALSE, TRUE))</f>
        <v/>
      </c>
    </row>
    <row r="701">
      <c r="A701" s="129" t="n">
        <v>2098</v>
      </c>
      <c r="B701" s="130" t="inlineStr">
        <is>
          <t>Lake Road (MO)</t>
        </is>
      </c>
      <c r="C701" s="130" t="inlineStr">
        <is>
          <t>Evergy Missouri West</t>
        </is>
      </c>
      <c r="D701" s="129" t="n">
        <v>56211</v>
      </c>
      <c r="E701" s="130" t="inlineStr">
        <is>
          <t>MO</t>
        </is>
      </c>
      <c r="F701" s="130" t="inlineStr">
        <is>
          <t>Electric Utility</t>
        </is>
      </c>
      <c r="G701" s="130" t="inlineStr">
        <is>
          <t>GT</t>
        </is>
      </c>
      <c r="H701" s="130" t="inlineStr">
        <is>
          <t>DFO</t>
        </is>
      </c>
      <c r="I701" s="130" t="inlineStr">
        <is>
          <t>DFO</t>
        </is>
      </c>
      <c r="J701" s="131" t="n">
        <v>361.373</v>
      </c>
      <c r="K701" s="129" t="n">
        <v>2020</v>
      </c>
      <c r="L701" s="120">
        <f>IF(VLOOKUP(H701,'Cross-Page Data'!$D$4:$F$48,3,FALSE)="natural gas",VLOOKUP(G701,'Cross-Page Data'!$I$4:$J$19,2,FALSE),IF(VLOOKUP(H701,'Cross-Page Data'!$D$4:$F$48,3,FALSE)="solar",IF(G701="PV","solar PV","solar thermal"),IF(VLOOKUP(H701,'Cross-Page Data'!$D$4:$F$48,3,FALSE)="wind",VLOOKUP(G701,'Cross-Page Data'!$I$4:$J$19,2,FALSE),IF(VLOOKUP(H701,'Cross-Page Data'!$D$4:$F$48,3,FALSE)="hydro",VLOOKUP(G701,'Cross-Page Data'!$I$4:$J$19,2,FALSE),VLOOKUP(H701,'Cross-Page Data'!$D$4:$F$48,3,FALSE)))))</f>
        <v/>
      </c>
      <c r="M701" s="120">
        <f>IF(AND($P$2=FALSE,OR(F701="Commercial NAICS Cogen",F701="Industrial NAICS Cogen",F701="NAICS-22 Cogen")),FALSE,IF(AND($P$3=FALSE,OR(F701="Commercial NAICS Cogen",F701="Commercial NAICS Non-Cogen",F701="Industrial NAICS Cogen", F701="industrial NAICS non-Cogen")),FALSE, TRUE))</f>
        <v/>
      </c>
    </row>
    <row r="702">
      <c r="A702" s="129" t="n">
        <v>2098</v>
      </c>
      <c r="B702" s="130" t="inlineStr">
        <is>
          <t>Lake Road (MO)</t>
        </is>
      </c>
      <c r="C702" s="130" t="inlineStr">
        <is>
          <t>Evergy Missouri West</t>
        </is>
      </c>
      <c r="D702" s="129" t="n">
        <v>56211</v>
      </c>
      <c r="E702" s="130" t="inlineStr">
        <is>
          <t>MO</t>
        </is>
      </c>
      <c r="F702" s="130" t="inlineStr">
        <is>
          <t>Electric Utility</t>
        </is>
      </c>
      <c r="G702" s="130" t="inlineStr">
        <is>
          <t>GT</t>
        </is>
      </c>
      <c r="H702" s="130" t="inlineStr">
        <is>
          <t>NG</t>
        </is>
      </c>
      <c r="I702" s="130" t="inlineStr">
        <is>
          <t>NG</t>
        </is>
      </c>
      <c r="J702" s="131" t="n">
        <v>2424.627</v>
      </c>
      <c r="K702" s="129" t="n">
        <v>2020</v>
      </c>
      <c r="L702" s="120">
        <f>IF(VLOOKUP(H702,'Cross-Page Data'!$D$4:$F$48,3,FALSE)="natural gas",VLOOKUP(G702,'Cross-Page Data'!$I$4:$J$19,2,FALSE),IF(VLOOKUP(H702,'Cross-Page Data'!$D$4:$F$48,3,FALSE)="solar",IF(G702="PV","solar PV","solar thermal"),IF(VLOOKUP(H702,'Cross-Page Data'!$D$4:$F$48,3,FALSE)="wind",VLOOKUP(G702,'Cross-Page Data'!$I$4:$J$19,2,FALSE),IF(VLOOKUP(H702,'Cross-Page Data'!$D$4:$F$48,3,FALSE)="hydro",VLOOKUP(G702,'Cross-Page Data'!$I$4:$J$19,2,FALSE),VLOOKUP(H702,'Cross-Page Data'!$D$4:$F$48,3,FALSE)))))</f>
        <v/>
      </c>
      <c r="M702" s="120">
        <f>IF(AND($P$2=FALSE,OR(F702="Commercial NAICS Cogen",F702="Industrial NAICS Cogen",F702="NAICS-22 Cogen")),FALSE,IF(AND($P$3=FALSE,OR(F702="Commercial NAICS Cogen",F702="Commercial NAICS Non-Cogen",F702="Industrial NAICS Cogen", F702="industrial NAICS non-Cogen")),FALSE, TRUE))</f>
        <v/>
      </c>
    </row>
    <row r="703">
      <c r="A703" s="129" t="n">
        <v>2098</v>
      </c>
      <c r="B703" s="130" t="inlineStr">
        <is>
          <t>Lake Road (MO)</t>
        </is>
      </c>
      <c r="C703" s="130" t="inlineStr">
        <is>
          <t>Evergy Missouri West</t>
        </is>
      </c>
      <c r="D703" s="129" t="n">
        <v>56211</v>
      </c>
      <c r="E703" s="130" t="inlineStr">
        <is>
          <t>MO</t>
        </is>
      </c>
      <c r="F703" s="130" t="inlineStr">
        <is>
          <t>Electric Utility</t>
        </is>
      </c>
      <c r="G703" s="130" t="inlineStr">
        <is>
          <t>ST</t>
        </is>
      </c>
      <c r="H703" s="130" t="inlineStr">
        <is>
          <t>DFO</t>
        </is>
      </c>
      <c r="I703" s="130" t="inlineStr">
        <is>
          <t>DFO</t>
        </is>
      </c>
      <c r="J703" s="131" t="n">
        <v>0</v>
      </c>
      <c r="K703" s="129" t="n">
        <v>2020</v>
      </c>
      <c r="L703" s="120">
        <f>IF(VLOOKUP(H703,'Cross-Page Data'!$D$4:$F$48,3,FALSE)="natural gas",VLOOKUP(G703,'Cross-Page Data'!$I$4:$J$19,2,FALSE),IF(VLOOKUP(H703,'Cross-Page Data'!$D$4:$F$48,3,FALSE)="solar",IF(G703="PV","solar PV","solar thermal"),IF(VLOOKUP(H703,'Cross-Page Data'!$D$4:$F$48,3,FALSE)="wind",VLOOKUP(G703,'Cross-Page Data'!$I$4:$J$19,2,FALSE),IF(VLOOKUP(H703,'Cross-Page Data'!$D$4:$F$48,3,FALSE)="hydro",VLOOKUP(G703,'Cross-Page Data'!$I$4:$J$19,2,FALSE),VLOOKUP(H703,'Cross-Page Data'!$D$4:$F$48,3,FALSE)))))</f>
        <v/>
      </c>
      <c r="M703" s="120">
        <f>IF(AND($P$2=FALSE,OR(F703="Commercial NAICS Cogen",F703="Industrial NAICS Cogen",F703="NAICS-22 Cogen")),FALSE,IF(AND($P$3=FALSE,OR(F703="Commercial NAICS Cogen",F703="Commercial NAICS Non-Cogen",F703="Industrial NAICS Cogen", F703="industrial NAICS non-Cogen")),FALSE, TRUE))</f>
        <v/>
      </c>
    </row>
    <row r="704">
      <c r="A704" s="129" t="n">
        <v>2098</v>
      </c>
      <c r="B704" s="130" t="inlineStr">
        <is>
          <t>Lake Road (MO)</t>
        </is>
      </c>
      <c r="C704" s="130" t="inlineStr">
        <is>
          <t>Evergy Missouri West</t>
        </is>
      </c>
      <c r="D704" s="129" t="n">
        <v>56211</v>
      </c>
      <c r="E704" s="130" t="inlineStr">
        <is>
          <t>MO</t>
        </is>
      </c>
      <c r="F704" s="130" t="inlineStr">
        <is>
          <t>Electric Utility</t>
        </is>
      </c>
      <c r="G704" s="130" t="inlineStr">
        <is>
          <t>ST</t>
        </is>
      </c>
      <c r="H704" s="130" t="inlineStr">
        <is>
          <t>NG</t>
        </is>
      </c>
      <c r="I704" s="130" t="inlineStr">
        <is>
          <t>NG</t>
        </is>
      </c>
      <c r="J704" s="131" t="n">
        <v>1939.931</v>
      </c>
      <c r="K704" s="129" t="n">
        <v>2020</v>
      </c>
      <c r="L704" s="120">
        <f>IF(VLOOKUP(H704,'Cross-Page Data'!$D$4:$F$48,3,FALSE)="natural gas",VLOOKUP(G704,'Cross-Page Data'!$I$4:$J$19,2,FALSE),IF(VLOOKUP(H704,'Cross-Page Data'!$D$4:$F$48,3,FALSE)="solar",IF(G704="PV","solar PV","solar thermal"),IF(VLOOKUP(H704,'Cross-Page Data'!$D$4:$F$48,3,FALSE)="wind",VLOOKUP(G704,'Cross-Page Data'!$I$4:$J$19,2,FALSE),IF(VLOOKUP(H704,'Cross-Page Data'!$D$4:$F$48,3,FALSE)="hydro",VLOOKUP(G704,'Cross-Page Data'!$I$4:$J$19,2,FALSE),VLOOKUP(H704,'Cross-Page Data'!$D$4:$F$48,3,FALSE)))))</f>
        <v/>
      </c>
      <c r="M704" s="120">
        <f>IF(AND($P$2=FALSE,OR(F704="Commercial NAICS Cogen",F704="Industrial NAICS Cogen",F704="NAICS-22 Cogen")),FALSE,IF(AND($P$3=FALSE,OR(F704="Commercial NAICS Cogen",F704="Commercial NAICS Non-Cogen",F704="Industrial NAICS Cogen", F704="industrial NAICS non-Cogen")),FALSE, TRUE))</f>
        <v/>
      </c>
    </row>
    <row r="705">
      <c r="A705" s="129" t="n">
        <v>2098</v>
      </c>
      <c r="B705" s="130" t="inlineStr">
        <is>
          <t>Lake Road (MO)</t>
        </is>
      </c>
      <c r="C705" s="130" t="inlineStr">
        <is>
          <t>Evergy Missouri West</t>
        </is>
      </c>
      <c r="D705" s="129" t="n">
        <v>56211</v>
      </c>
      <c r="E705" s="130" t="inlineStr">
        <is>
          <t>MO</t>
        </is>
      </c>
      <c r="F705" s="130" t="inlineStr">
        <is>
          <t>Electric Utility</t>
        </is>
      </c>
      <c r="G705" s="130" t="inlineStr">
        <is>
          <t>ST</t>
        </is>
      </c>
      <c r="H705" s="130" t="inlineStr">
        <is>
          <t>PG</t>
        </is>
      </c>
      <c r="I705" s="130" t="inlineStr">
        <is>
          <t>WOO</t>
        </is>
      </c>
      <c r="J705" s="131" t="n">
        <v>0</v>
      </c>
      <c r="K705" s="129" t="n">
        <v>2020</v>
      </c>
      <c r="L705" s="120">
        <f>IF(VLOOKUP(H705,'Cross-Page Data'!$D$4:$F$48,3,FALSE)="natural gas",VLOOKUP(G705,'Cross-Page Data'!$I$4:$J$19,2,FALSE),IF(VLOOKUP(H705,'Cross-Page Data'!$D$4:$F$48,3,FALSE)="solar",IF(G705="PV","solar PV","solar thermal"),IF(VLOOKUP(H705,'Cross-Page Data'!$D$4:$F$48,3,FALSE)="wind",VLOOKUP(G705,'Cross-Page Data'!$I$4:$J$19,2,FALSE),IF(VLOOKUP(H705,'Cross-Page Data'!$D$4:$F$48,3,FALSE)="hydro",VLOOKUP(G705,'Cross-Page Data'!$I$4:$J$19,2,FALSE),VLOOKUP(H705,'Cross-Page Data'!$D$4:$F$48,3,FALSE)))))</f>
        <v/>
      </c>
      <c r="M705" s="120">
        <f>IF(AND($P$2=FALSE,OR(F705="Commercial NAICS Cogen",F705="Industrial NAICS Cogen",F705="NAICS-22 Cogen")),FALSE,IF(AND($P$3=FALSE,OR(F705="Commercial NAICS Cogen",F705="Commercial NAICS Non-Cogen",F705="Industrial NAICS Cogen", F705="industrial NAICS non-Cogen")),FALSE, TRUE))</f>
        <v/>
      </c>
    </row>
    <row r="706">
      <c r="A706" s="129" t="n">
        <v>2098</v>
      </c>
      <c r="B706" s="130" t="inlineStr">
        <is>
          <t>Lake Road (MO)</t>
        </is>
      </c>
      <c r="C706" s="130" t="inlineStr">
        <is>
          <t>Evergy Missouri West</t>
        </is>
      </c>
      <c r="D706" s="129" t="n">
        <v>56211</v>
      </c>
      <c r="E706" s="130" t="inlineStr">
        <is>
          <t>MO</t>
        </is>
      </c>
      <c r="F706" s="130" t="inlineStr">
        <is>
          <t>Electric Utility</t>
        </is>
      </c>
      <c r="G706" s="130" t="inlineStr">
        <is>
          <t>ST</t>
        </is>
      </c>
      <c r="H706" s="130" t="inlineStr">
        <is>
          <t>SUB</t>
        </is>
      </c>
      <c r="I706" s="130" t="inlineStr">
        <is>
          <t>COL</t>
        </is>
      </c>
      <c r="J706" s="131" t="n">
        <v>457.069</v>
      </c>
      <c r="K706" s="129" t="n">
        <v>2020</v>
      </c>
      <c r="L706" s="120">
        <f>IF(VLOOKUP(H706,'Cross-Page Data'!$D$4:$F$48,3,FALSE)="natural gas",VLOOKUP(G706,'Cross-Page Data'!$I$4:$J$19,2,FALSE),IF(VLOOKUP(H706,'Cross-Page Data'!$D$4:$F$48,3,FALSE)="solar",IF(G706="PV","solar PV","solar thermal"),IF(VLOOKUP(H706,'Cross-Page Data'!$D$4:$F$48,3,FALSE)="wind",VLOOKUP(G706,'Cross-Page Data'!$I$4:$J$19,2,FALSE),IF(VLOOKUP(H706,'Cross-Page Data'!$D$4:$F$48,3,FALSE)="hydro",VLOOKUP(G706,'Cross-Page Data'!$I$4:$J$19,2,FALSE),VLOOKUP(H706,'Cross-Page Data'!$D$4:$F$48,3,FALSE)))))</f>
        <v/>
      </c>
      <c r="M706" s="120">
        <f>IF(AND($P$2=FALSE,OR(F706="Commercial NAICS Cogen",F706="Industrial NAICS Cogen",F706="NAICS-22 Cogen")),FALSE,IF(AND($P$3=FALSE,OR(F706="Commercial NAICS Cogen",F706="Commercial NAICS Non-Cogen",F706="Industrial NAICS Cogen", F706="industrial NAICS non-Cogen")),FALSE, TRUE))</f>
        <v/>
      </c>
    </row>
    <row r="707">
      <c r="A707" s="129" t="n">
        <v>2098</v>
      </c>
      <c r="B707" s="130" t="inlineStr">
        <is>
          <t>Lake Road (MO)</t>
        </is>
      </c>
      <c r="C707" s="130" t="inlineStr">
        <is>
          <t>Evergy Missouri West</t>
        </is>
      </c>
      <c r="D707" s="129" t="n">
        <v>56211</v>
      </c>
      <c r="E707" s="130" t="inlineStr">
        <is>
          <t>MO</t>
        </is>
      </c>
      <c r="F707" s="130" t="inlineStr">
        <is>
          <t>Electric Utility</t>
        </is>
      </c>
      <c r="G707" s="130" t="inlineStr">
        <is>
          <t>ST</t>
        </is>
      </c>
      <c r="H707" s="130" t="inlineStr">
        <is>
          <t>TDF</t>
        </is>
      </c>
      <c r="I707" s="130" t="inlineStr">
        <is>
          <t>OTH</t>
        </is>
      </c>
      <c r="J707" s="131" t="n">
        <v>0</v>
      </c>
      <c r="K707" s="129" t="n">
        <v>2020</v>
      </c>
      <c r="L707" s="120">
        <f>IF(VLOOKUP(H707,'Cross-Page Data'!$D$4:$F$48,3,FALSE)="natural gas",VLOOKUP(G707,'Cross-Page Data'!$I$4:$J$19,2,FALSE),IF(VLOOKUP(H707,'Cross-Page Data'!$D$4:$F$48,3,FALSE)="solar",IF(G707="PV","solar PV","solar thermal"),IF(VLOOKUP(H707,'Cross-Page Data'!$D$4:$F$48,3,FALSE)="wind",VLOOKUP(G707,'Cross-Page Data'!$I$4:$J$19,2,FALSE),IF(VLOOKUP(H707,'Cross-Page Data'!$D$4:$F$48,3,FALSE)="hydro",VLOOKUP(G707,'Cross-Page Data'!$I$4:$J$19,2,FALSE),VLOOKUP(H707,'Cross-Page Data'!$D$4:$F$48,3,FALSE)))))</f>
        <v/>
      </c>
      <c r="M707" s="120">
        <f>IF(AND($P$2=FALSE,OR(F707="Commercial NAICS Cogen",F707="Industrial NAICS Cogen",F707="NAICS-22 Cogen")),FALSE,IF(AND($P$3=FALSE,OR(F707="Commercial NAICS Cogen",F707="Commercial NAICS Non-Cogen",F707="Industrial NAICS Cogen", F707="industrial NAICS non-Cogen")),FALSE, TRUE))</f>
        <v/>
      </c>
    </row>
    <row r="708">
      <c r="A708" s="129" t="n">
        <v>2103</v>
      </c>
      <c r="B708" s="130" t="inlineStr">
        <is>
          <t>Labadie</t>
        </is>
      </c>
      <c r="C708" s="130" t="inlineStr">
        <is>
          <t>Union Electric Co - (MO)</t>
        </is>
      </c>
      <c r="D708" s="129" t="n">
        <v>19436</v>
      </c>
      <c r="E708" s="130" t="inlineStr">
        <is>
          <t>MO</t>
        </is>
      </c>
      <c r="F708" s="130" t="inlineStr">
        <is>
          <t>Electric Utility</t>
        </is>
      </c>
      <c r="G708" s="130" t="inlineStr">
        <is>
          <t>ST</t>
        </is>
      </c>
      <c r="H708" s="130" t="inlineStr">
        <is>
          <t>DFO</t>
        </is>
      </c>
      <c r="I708" s="130" t="inlineStr">
        <is>
          <t>DFO</t>
        </is>
      </c>
      <c r="J708" s="131" t="n">
        <v>7833.377</v>
      </c>
      <c r="K708" s="129" t="n">
        <v>2020</v>
      </c>
      <c r="L708" s="120">
        <f>IF(VLOOKUP(H708,'Cross-Page Data'!$D$4:$F$48,3,FALSE)="natural gas",VLOOKUP(G708,'Cross-Page Data'!$I$4:$J$19,2,FALSE),IF(VLOOKUP(H708,'Cross-Page Data'!$D$4:$F$48,3,FALSE)="solar",IF(G708="PV","solar PV","solar thermal"),IF(VLOOKUP(H708,'Cross-Page Data'!$D$4:$F$48,3,FALSE)="wind",VLOOKUP(G708,'Cross-Page Data'!$I$4:$J$19,2,FALSE),IF(VLOOKUP(H708,'Cross-Page Data'!$D$4:$F$48,3,FALSE)="hydro",VLOOKUP(G708,'Cross-Page Data'!$I$4:$J$19,2,FALSE),VLOOKUP(H708,'Cross-Page Data'!$D$4:$F$48,3,FALSE)))))</f>
        <v/>
      </c>
      <c r="M708" s="120">
        <f>IF(AND($P$2=FALSE,OR(F708="Commercial NAICS Cogen",F708="Industrial NAICS Cogen",F708="NAICS-22 Cogen")),FALSE,IF(AND($P$3=FALSE,OR(F708="Commercial NAICS Cogen",F708="Commercial NAICS Non-Cogen",F708="Industrial NAICS Cogen", F708="industrial NAICS non-Cogen")),FALSE, TRUE))</f>
        <v/>
      </c>
    </row>
    <row r="709">
      <c r="A709" s="129" t="n">
        <v>2103</v>
      </c>
      <c r="B709" s="130" t="inlineStr">
        <is>
          <t>Labadie</t>
        </is>
      </c>
      <c r="C709" s="130" t="inlineStr">
        <is>
          <t>Union Electric Co - (MO)</t>
        </is>
      </c>
      <c r="D709" s="129" t="n">
        <v>19436</v>
      </c>
      <c r="E709" s="130" t="inlineStr">
        <is>
          <t>MO</t>
        </is>
      </c>
      <c r="F709" s="130" t="inlineStr">
        <is>
          <t>Electric Utility</t>
        </is>
      </c>
      <c r="G709" s="130" t="inlineStr">
        <is>
          <t>ST</t>
        </is>
      </c>
      <c r="H709" s="130" t="inlineStr">
        <is>
          <t>RC</t>
        </is>
      </c>
      <c r="I709" s="130" t="inlineStr">
        <is>
          <t>COL</t>
        </is>
      </c>
      <c r="J709" s="131" t="n">
        <v>16476659</v>
      </c>
      <c r="K709" s="129" t="n">
        <v>2020</v>
      </c>
      <c r="L709" s="120">
        <f>IF(VLOOKUP(H709,'Cross-Page Data'!$D$4:$F$48,3,FALSE)="natural gas",VLOOKUP(G709,'Cross-Page Data'!$I$4:$J$19,2,FALSE),IF(VLOOKUP(H709,'Cross-Page Data'!$D$4:$F$48,3,FALSE)="solar",IF(G709="PV","solar PV","solar thermal"),IF(VLOOKUP(H709,'Cross-Page Data'!$D$4:$F$48,3,FALSE)="wind",VLOOKUP(G709,'Cross-Page Data'!$I$4:$J$19,2,FALSE),IF(VLOOKUP(H709,'Cross-Page Data'!$D$4:$F$48,3,FALSE)="hydro",VLOOKUP(G709,'Cross-Page Data'!$I$4:$J$19,2,FALSE),VLOOKUP(H709,'Cross-Page Data'!$D$4:$F$48,3,FALSE)))))</f>
        <v/>
      </c>
      <c r="M709" s="120">
        <f>IF(AND($P$2=FALSE,OR(F709="Commercial NAICS Cogen",F709="Industrial NAICS Cogen",F709="NAICS-22 Cogen")),FALSE,IF(AND($P$3=FALSE,OR(F709="Commercial NAICS Cogen",F709="Commercial NAICS Non-Cogen",F709="Industrial NAICS Cogen", F709="industrial NAICS non-Cogen")),FALSE, TRUE))</f>
        <v/>
      </c>
    </row>
    <row r="710">
      <c r="A710" s="129" t="n">
        <v>2103</v>
      </c>
      <c r="B710" s="130" t="inlineStr">
        <is>
          <t>Labadie</t>
        </is>
      </c>
      <c r="C710" s="130" t="inlineStr">
        <is>
          <t>Union Electric Co - (MO)</t>
        </is>
      </c>
      <c r="D710" s="129" t="n">
        <v>19436</v>
      </c>
      <c r="E710" s="130" t="inlineStr">
        <is>
          <t>MO</t>
        </is>
      </c>
      <c r="F710" s="130" t="inlineStr">
        <is>
          <t>Electric Utility</t>
        </is>
      </c>
      <c r="G710" s="130" t="inlineStr">
        <is>
          <t>ST</t>
        </is>
      </c>
      <c r="H710" s="130" t="inlineStr">
        <is>
          <t>SUB</t>
        </is>
      </c>
      <c r="I710" s="130" t="inlineStr">
        <is>
          <t>COL</t>
        </is>
      </c>
      <c r="J710" s="131" t="n">
        <v>0</v>
      </c>
      <c r="K710" s="129" t="n">
        <v>2020</v>
      </c>
      <c r="L710" s="120">
        <f>IF(VLOOKUP(H710,'Cross-Page Data'!$D$4:$F$48,3,FALSE)="natural gas",VLOOKUP(G710,'Cross-Page Data'!$I$4:$J$19,2,FALSE),IF(VLOOKUP(H710,'Cross-Page Data'!$D$4:$F$48,3,FALSE)="solar",IF(G710="PV","solar PV","solar thermal"),IF(VLOOKUP(H710,'Cross-Page Data'!$D$4:$F$48,3,FALSE)="wind",VLOOKUP(G710,'Cross-Page Data'!$I$4:$J$19,2,FALSE),IF(VLOOKUP(H710,'Cross-Page Data'!$D$4:$F$48,3,FALSE)="hydro",VLOOKUP(G710,'Cross-Page Data'!$I$4:$J$19,2,FALSE),VLOOKUP(H710,'Cross-Page Data'!$D$4:$F$48,3,FALSE)))))</f>
        <v/>
      </c>
      <c r="M710" s="120">
        <f>IF(AND($P$2=FALSE,OR(F710="Commercial NAICS Cogen",F710="Industrial NAICS Cogen",F710="NAICS-22 Cogen")),FALSE,IF(AND($P$3=FALSE,OR(F710="Commercial NAICS Cogen",F710="Commercial NAICS Non-Cogen",F710="Industrial NAICS Cogen", F710="industrial NAICS non-Cogen")),FALSE, TRUE))</f>
        <v/>
      </c>
    </row>
    <row r="711">
      <c r="A711" s="129" t="n">
        <v>2104</v>
      </c>
      <c r="B711" s="130" t="inlineStr">
        <is>
          <t>Meramec</t>
        </is>
      </c>
      <c r="C711" s="130" t="inlineStr">
        <is>
          <t>Union Electric Co - (MO)</t>
        </is>
      </c>
      <c r="D711" s="129" t="n">
        <v>19436</v>
      </c>
      <c r="E711" s="130" t="inlineStr">
        <is>
          <t>MO</t>
        </is>
      </c>
      <c r="F711" s="130" t="inlineStr">
        <is>
          <t>Electric Utility</t>
        </is>
      </c>
      <c r="G711" s="130" t="inlineStr">
        <is>
          <t>GT</t>
        </is>
      </c>
      <c r="H711" s="130" t="inlineStr">
        <is>
          <t>DFO</t>
        </is>
      </c>
      <c r="I711" s="130" t="inlineStr">
        <is>
          <t>DFO</t>
        </is>
      </c>
      <c r="J711" s="131" t="n">
        <v>0</v>
      </c>
      <c r="K711" s="129" t="n">
        <v>2020</v>
      </c>
      <c r="L711" s="120">
        <f>IF(VLOOKUP(H711,'Cross-Page Data'!$D$4:$F$48,3,FALSE)="natural gas",VLOOKUP(G711,'Cross-Page Data'!$I$4:$J$19,2,FALSE),IF(VLOOKUP(H711,'Cross-Page Data'!$D$4:$F$48,3,FALSE)="solar",IF(G711="PV","solar PV","solar thermal"),IF(VLOOKUP(H711,'Cross-Page Data'!$D$4:$F$48,3,FALSE)="wind",VLOOKUP(G711,'Cross-Page Data'!$I$4:$J$19,2,FALSE),IF(VLOOKUP(H711,'Cross-Page Data'!$D$4:$F$48,3,FALSE)="hydro",VLOOKUP(G711,'Cross-Page Data'!$I$4:$J$19,2,FALSE),VLOOKUP(H711,'Cross-Page Data'!$D$4:$F$48,3,FALSE)))))</f>
        <v/>
      </c>
      <c r="M711" s="120">
        <f>IF(AND($P$2=FALSE,OR(F711="Commercial NAICS Cogen",F711="Industrial NAICS Cogen",F711="NAICS-22 Cogen")),FALSE,IF(AND($P$3=FALSE,OR(F711="Commercial NAICS Cogen",F711="Commercial NAICS Non-Cogen",F711="Industrial NAICS Cogen", F711="industrial NAICS non-Cogen")),FALSE, TRUE))</f>
        <v/>
      </c>
    </row>
    <row r="712">
      <c r="A712" s="129" t="n">
        <v>2104</v>
      </c>
      <c r="B712" s="130" t="inlineStr">
        <is>
          <t>Meramec</t>
        </is>
      </c>
      <c r="C712" s="130" t="inlineStr">
        <is>
          <t>Union Electric Co - (MO)</t>
        </is>
      </c>
      <c r="D712" s="129" t="n">
        <v>19436</v>
      </c>
      <c r="E712" s="130" t="inlineStr">
        <is>
          <t>MO</t>
        </is>
      </c>
      <c r="F712" s="130" t="inlineStr">
        <is>
          <t>Electric Utility</t>
        </is>
      </c>
      <c r="G712" s="130" t="inlineStr">
        <is>
          <t>GT</t>
        </is>
      </c>
      <c r="H712" s="130" t="inlineStr">
        <is>
          <t>NG</t>
        </is>
      </c>
      <c r="I712" s="130" t="inlineStr">
        <is>
          <t>NG</t>
        </is>
      </c>
      <c r="J712" s="131" t="n">
        <v>0</v>
      </c>
      <c r="K712" s="129" t="n">
        <v>2020</v>
      </c>
      <c r="L712" s="120">
        <f>IF(VLOOKUP(H712,'Cross-Page Data'!$D$4:$F$48,3,FALSE)="natural gas",VLOOKUP(G712,'Cross-Page Data'!$I$4:$J$19,2,FALSE),IF(VLOOKUP(H712,'Cross-Page Data'!$D$4:$F$48,3,FALSE)="solar",IF(G712="PV","solar PV","solar thermal"),IF(VLOOKUP(H712,'Cross-Page Data'!$D$4:$F$48,3,FALSE)="wind",VLOOKUP(G712,'Cross-Page Data'!$I$4:$J$19,2,FALSE),IF(VLOOKUP(H712,'Cross-Page Data'!$D$4:$F$48,3,FALSE)="hydro",VLOOKUP(G712,'Cross-Page Data'!$I$4:$J$19,2,FALSE),VLOOKUP(H712,'Cross-Page Data'!$D$4:$F$48,3,FALSE)))))</f>
        <v/>
      </c>
      <c r="M712" s="120">
        <f>IF(AND($P$2=FALSE,OR(F712="Commercial NAICS Cogen",F712="Industrial NAICS Cogen",F712="NAICS-22 Cogen")),FALSE,IF(AND($P$3=FALSE,OR(F712="Commercial NAICS Cogen",F712="Commercial NAICS Non-Cogen",F712="Industrial NAICS Cogen", F712="industrial NAICS non-Cogen")),FALSE, TRUE))</f>
        <v/>
      </c>
    </row>
    <row r="713">
      <c r="A713" s="129" t="n">
        <v>2104</v>
      </c>
      <c r="B713" s="130" t="inlineStr">
        <is>
          <t>Meramec</t>
        </is>
      </c>
      <c r="C713" s="130" t="inlineStr">
        <is>
          <t>Union Electric Co - (MO)</t>
        </is>
      </c>
      <c r="D713" s="129" t="n">
        <v>19436</v>
      </c>
      <c r="E713" s="130" t="inlineStr">
        <is>
          <t>MO</t>
        </is>
      </c>
      <c r="F713" s="130" t="inlineStr">
        <is>
          <t>Electric Utility</t>
        </is>
      </c>
      <c r="G713" s="130" t="inlineStr">
        <is>
          <t>ST</t>
        </is>
      </c>
      <c r="H713" s="130" t="inlineStr">
        <is>
          <t>NG</t>
        </is>
      </c>
      <c r="I713" s="130" t="inlineStr">
        <is>
          <t>NG</t>
        </is>
      </c>
      <c r="J713" s="131" t="n">
        <v>22920.905</v>
      </c>
      <c r="K713" s="129" t="n">
        <v>2020</v>
      </c>
      <c r="L713" s="120">
        <f>IF(VLOOKUP(H713,'Cross-Page Data'!$D$4:$F$48,3,FALSE)="natural gas",VLOOKUP(G713,'Cross-Page Data'!$I$4:$J$19,2,FALSE),IF(VLOOKUP(H713,'Cross-Page Data'!$D$4:$F$48,3,FALSE)="solar",IF(G713="PV","solar PV","solar thermal"),IF(VLOOKUP(H713,'Cross-Page Data'!$D$4:$F$48,3,FALSE)="wind",VLOOKUP(G713,'Cross-Page Data'!$I$4:$J$19,2,FALSE),IF(VLOOKUP(H713,'Cross-Page Data'!$D$4:$F$48,3,FALSE)="hydro",VLOOKUP(G713,'Cross-Page Data'!$I$4:$J$19,2,FALSE),VLOOKUP(H713,'Cross-Page Data'!$D$4:$F$48,3,FALSE)))))</f>
        <v/>
      </c>
      <c r="M713" s="120">
        <f>IF(AND($P$2=FALSE,OR(F713="Commercial NAICS Cogen",F713="Industrial NAICS Cogen",F713="NAICS-22 Cogen")),FALSE,IF(AND($P$3=FALSE,OR(F713="Commercial NAICS Cogen",F713="Commercial NAICS Non-Cogen",F713="Industrial NAICS Cogen", F713="industrial NAICS non-Cogen")),FALSE, TRUE))</f>
        <v/>
      </c>
    </row>
    <row r="714">
      <c r="A714" s="129" t="n">
        <v>2104</v>
      </c>
      <c r="B714" s="130" t="inlineStr">
        <is>
          <t>Meramec</t>
        </is>
      </c>
      <c r="C714" s="130" t="inlineStr">
        <is>
          <t>Union Electric Co - (MO)</t>
        </is>
      </c>
      <c r="D714" s="129" t="n">
        <v>19436</v>
      </c>
      <c r="E714" s="130" t="inlineStr">
        <is>
          <t>MO</t>
        </is>
      </c>
      <c r="F714" s="130" t="inlineStr">
        <is>
          <t>Electric Utility</t>
        </is>
      </c>
      <c r="G714" s="130" t="inlineStr">
        <is>
          <t>ST</t>
        </is>
      </c>
      <c r="H714" s="130" t="inlineStr">
        <is>
          <t>OTH</t>
        </is>
      </c>
      <c r="I714" s="130" t="inlineStr">
        <is>
          <t>OTH</t>
        </is>
      </c>
      <c r="J714" s="131" t="n">
        <v>0</v>
      </c>
      <c r="K714" s="129" t="n">
        <v>2020</v>
      </c>
      <c r="L714" s="120">
        <f>IF(VLOOKUP(H714,'Cross-Page Data'!$D$4:$F$48,3,FALSE)="natural gas",VLOOKUP(G714,'Cross-Page Data'!$I$4:$J$19,2,FALSE),IF(VLOOKUP(H714,'Cross-Page Data'!$D$4:$F$48,3,FALSE)="solar",IF(G714="PV","solar PV","solar thermal"),IF(VLOOKUP(H714,'Cross-Page Data'!$D$4:$F$48,3,FALSE)="wind",VLOOKUP(G714,'Cross-Page Data'!$I$4:$J$19,2,FALSE),IF(VLOOKUP(H714,'Cross-Page Data'!$D$4:$F$48,3,FALSE)="hydro",VLOOKUP(G714,'Cross-Page Data'!$I$4:$J$19,2,FALSE),VLOOKUP(H714,'Cross-Page Data'!$D$4:$F$48,3,FALSE)))))</f>
        <v/>
      </c>
      <c r="M714" s="120">
        <f>IF(AND($P$2=FALSE,OR(F714="Commercial NAICS Cogen",F714="Industrial NAICS Cogen",F714="NAICS-22 Cogen")),FALSE,IF(AND($P$3=FALSE,OR(F714="Commercial NAICS Cogen",F714="Commercial NAICS Non-Cogen",F714="Industrial NAICS Cogen", F714="industrial NAICS non-Cogen")),FALSE, TRUE))</f>
        <v/>
      </c>
    </row>
    <row r="715">
      <c r="A715" s="129" t="n">
        <v>2104</v>
      </c>
      <c r="B715" s="130" t="inlineStr">
        <is>
          <t>Meramec</t>
        </is>
      </c>
      <c r="C715" s="130" t="inlineStr">
        <is>
          <t>Union Electric Co - (MO)</t>
        </is>
      </c>
      <c r="D715" s="129" t="n">
        <v>19436</v>
      </c>
      <c r="E715" s="130" t="inlineStr">
        <is>
          <t>MO</t>
        </is>
      </c>
      <c r="F715" s="130" t="inlineStr">
        <is>
          <t>Electric Utility</t>
        </is>
      </c>
      <c r="G715" s="130" t="inlineStr">
        <is>
          <t>ST</t>
        </is>
      </c>
      <c r="H715" s="130" t="inlineStr">
        <is>
          <t>SUB</t>
        </is>
      </c>
      <c r="I715" s="130" t="inlineStr">
        <is>
          <t>COL</t>
        </is>
      </c>
      <c r="J715" s="131" t="n">
        <v>74795.463</v>
      </c>
      <c r="K715" s="129" t="n">
        <v>2020</v>
      </c>
      <c r="L715" s="120">
        <f>IF(VLOOKUP(H715,'Cross-Page Data'!$D$4:$F$48,3,FALSE)="natural gas",VLOOKUP(G715,'Cross-Page Data'!$I$4:$J$19,2,FALSE),IF(VLOOKUP(H715,'Cross-Page Data'!$D$4:$F$48,3,FALSE)="solar",IF(G715="PV","solar PV","solar thermal"),IF(VLOOKUP(H715,'Cross-Page Data'!$D$4:$F$48,3,FALSE)="wind",VLOOKUP(G715,'Cross-Page Data'!$I$4:$J$19,2,FALSE),IF(VLOOKUP(H715,'Cross-Page Data'!$D$4:$F$48,3,FALSE)="hydro",VLOOKUP(G715,'Cross-Page Data'!$I$4:$J$19,2,FALSE),VLOOKUP(H715,'Cross-Page Data'!$D$4:$F$48,3,FALSE)))))</f>
        <v/>
      </c>
      <c r="M715" s="120">
        <f>IF(AND($P$2=FALSE,OR(F715="Commercial NAICS Cogen",F715="Industrial NAICS Cogen",F715="NAICS-22 Cogen")),FALSE,IF(AND($P$3=FALSE,OR(F715="Commercial NAICS Cogen",F715="Commercial NAICS Non-Cogen",F715="Industrial NAICS Cogen", F715="industrial NAICS non-Cogen")),FALSE, TRUE))</f>
        <v/>
      </c>
    </row>
    <row r="716">
      <c r="A716" s="129" t="n">
        <v>2107</v>
      </c>
      <c r="B716" s="130" t="inlineStr">
        <is>
          <t>Sioux</t>
        </is>
      </c>
      <c r="C716" s="130" t="inlineStr">
        <is>
          <t>Union Electric Co - (MO)</t>
        </is>
      </c>
      <c r="D716" s="129" t="n">
        <v>19436</v>
      </c>
      <c r="E716" s="130" t="inlineStr">
        <is>
          <t>MO</t>
        </is>
      </c>
      <c r="F716" s="130" t="inlineStr">
        <is>
          <t>Electric Utility</t>
        </is>
      </c>
      <c r="G716" s="130" t="inlineStr">
        <is>
          <t>ST</t>
        </is>
      </c>
      <c r="H716" s="130" t="inlineStr">
        <is>
          <t>BIT</t>
        </is>
      </c>
      <c r="I716" s="130" t="inlineStr">
        <is>
          <t>COL</t>
        </is>
      </c>
      <c r="J716" s="131" t="n">
        <v>0</v>
      </c>
      <c r="K716" s="129" t="n">
        <v>2020</v>
      </c>
      <c r="L716" s="120">
        <f>IF(VLOOKUP(H716,'Cross-Page Data'!$D$4:$F$48,3,FALSE)="natural gas",VLOOKUP(G716,'Cross-Page Data'!$I$4:$J$19,2,FALSE),IF(VLOOKUP(H716,'Cross-Page Data'!$D$4:$F$48,3,FALSE)="solar",IF(G716="PV","solar PV","solar thermal"),IF(VLOOKUP(H716,'Cross-Page Data'!$D$4:$F$48,3,FALSE)="wind",VLOOKUP(G716,'Cross-Page Data'!$I$4:$J$19,2,FALSE),IF(VLOOKUP(H716,'Cross-Page Data'!$D$4:$F$48,3,FALSE)="hydro",VLOOKUP(G716,'Cross-Page Data'!$I$4:$J$19,2,FALSE),VLOOKUP(H716,'Cross-Page Data'!$D$4:$F$48,3,FALSE)))))</f>
        <v/>
      </c>
      <c r="M716" s="120">
        <f>IF(AND($P$2=FALSE,OR(F716="Commercial NAICS Cogen",F716="Industrial NAICS Cogen",F716="NAICS-22 Cogen")),FALSE,IF(AND($P$3=FALSE,OR(F716="Commercial NAICS Cogen",F716="Commercial NAICS Non-Cogen",F716="Industrial NAICS Cogen", F716="industrial NAICS non-Cogen")),FALSE, TRUE))</f>
        <v/>
      </c>
    </row>
    <row r="717">
      <c r="A717" s="129" t="n">
        <v>2107</v>
      </c>
      <c r="B717" s="130" t="inlineStr">
        <is>
          <t>Sioux</t>
        </is>
      </c>
      <c r="C717" s="130" t="inlineStr">
        <is>
          <t>Union Electric Co - (MO)</t>
        </is>
      </c>
      <c r="D717" s="129" t="n">
        <v>19436</v>
      </c>
      <c r="E717" s="130" t="inlineStr">
        <is>
          <t>MO</t>
        </is>
      </c>
      <c r="F717" s="130" t="inlineStr">
        <is>
          <t>Electric Utility</t>
        </is>
      </c>
      <c r="G717" s="130" t="inlineStr">
        <is>
          <t>ST</t>
        </is>
      </c>
      <c r="H717" s="130" t="inlineStr">
        <is>
          <t>DFO</t>
        </is>
      </c>
      <c r="I717" s="130" t="inlineStr">
        <is>
          <t>DFO</t>
        </is>
      </c>
      <c r="J717" s="131" t="n">
        <v>-499.291</v>
      </c>
      <c r="K717" s="129" t="n">
        <v>2020</v>
      </c>
      <c r="L717" s="120">
        <f>IF(VLOOKUP(H717,'Cross-Page Data'!$D$4:$F$48,3,FALSE)="natural gas",VLOOKUP(G717,'Cross-Page Data'!$I$4:$J$19,2,FALSE),IF(VLOOKUP(H717,'Cross-Page Data'!$D$4:$F$48,3,FALSE)="solar",IF(G717="PV","solar PV","solar thermal"),IF(VLOOKUP(H717,'Cross-Page Data'!$D$4:$F$48,3,FALSE)="wind",VLOOKUP(G717,'Cross-Page Data'!$I$4:$J$19,2,FALSE),IF(VLOOKUP(H717,'Cross-Page Data'!$D$4:$F$48,3,FALSE)="hydro",VLOOKUP(G717,'Cross-Page Data'!$I$4:$J$19,2,FALSE),VLOOKUP(H717,'Cross-Page Data'!$D$4:$F$48,3,FALSE)))))</f>
        <v/>
      </c>
      <c r="M717" s="120">
        <f>IF(AND($P$2=FALSE,OR(F717="Commercial NAICS Cogen",F717="Industrial NAICS Cogen",F717="NAICS-22 Cogen")),FALSE,IF(AND($P$3=FALSE,OR(F717="Commercial NAICS Cogen",F717="Commercial NAICS Non-Cogen",F717="Industrial NAICS Cogen", F717="industrial NAICS non-Cogen")),FALSE, TRUE))</f>
        <v/>
      </c>
    </row>
    <row r="718">
      <c r="A718" s="129" t="n">
        <v>2107</v>
      </c>
      <c r="B718" s="130" t="inlineStr">
        <is>
          <t>Sioux</t>
        </is>
      </c>
      <c r="C718" s="130" t="inlineStr">
        <is>
          <t>Union Electric Co - (MO)</t>
        </is>
      </c>
      <c r="D718" s="129" t="n">
        <v>19436</v>
      </c>
      <c r="E718" s="130" t="inlineStr">
        <is>
          <t>MO</t>
        </is>
      </c>
      <c r="F718" s="130" t="inlineStr">
        <is>
          <t>Electric Utility</t>
        </is>
      </c>
      <c r="G718" s="130" t="inlineStr">
        <is>
          <t>ST</t>
        </is>
      </c>
      <c r="H718" s="130" t="inlineStr">
        <is>
          <t>RC</t>
        </is>
      </c>
      <c r="I718" s="130" t="inlineStr">
        <is>
          <t>COL</t>
        </is>
      </c>
      <c r="J718" s="131" t="n">
        <v>2749888.3</v>
      </c>
      <c r="K718" s="129" t="n">
        <v>2020</v>
      </c>
      <c r="L718" s="120">
        <f>IF(VLOOKUP(H718,'Cross-Page Data'!$D$4:$F$48,3,FALSE)="natural gas",VLOOKUP(G718,'Cross-Page Data'!$I$4:$J$19,2,FALSE),IF(VLOOKUP(H718,'Cross-Page Data'!$D$4:$F$48,3,FALSE)="solar",IF(G718="PV","solar PV","solar thermal"),IF(VLOOKUP(H718,'Cross-Page Data'!$D$4:$F$48,3,FALSE)="wind",VLOOKUP(G718,'Cross-Page Data'!$I$4:$J$19,2,FALSE),IF(VLOOKUP(H718,'Cross-Page Data'!$D$4:$F$48,3,FALSE)="hydro",VLOOKUP(G718,'Cross-Page Data'!$I$4:$J$19,2,FALSE),VLOOKUP(H718,'Cross-Page Data'!$D$4:$F$48,3,FALSE)))))</f>
        <v/>
      </c>
      <c r="M718" s="120">
        <f>IF(AND($P$2=FALSE,OR(F718="Commercial NAICS Cogen",F718="Industrial NAICS Cogen",F718="NAICS-22 Cogen")),FALSE,IF(AND($P$3=FALSE,OR(F718="Commercial NAICS Cogen",F718="Commercial NAICS Non-Cogen",F718="Industrial NAICS Cogen", F718="industrial NAICS non-Cogen")),FALSE, TRUE))</f>
        <v/>
      </c>
    </row>
    <row r="719">
      <c r="A719" s="129" t="n">
        <v>2107</v>
      </c>
      <c r="B719" s="130" t="inlineStr">
        <is>
          <t>Sioux</t>
        </is>
      </c>
      <c r="C719" s="130" t="inlineStr">
        <is>
          <t>Union Electric Co - (MO)</t>
        </is>
      </c>
      <c r="D719" s="129" t="n">
        <v>19436</v>
      </c>
      <c r="E719" s="130" t="inlineStr">
        <is>
          <t>MO</t>
        </is>
      </c>
      <c r="F719" s="130" t="inlineStr">
        <is>
          <t>Electric Utility</t>
        </is>
      </c>
      <c r="G719" s="130" t="inlineStr">
        <is>
          <t>ST</t>
        </is>
      </c>
      <c r="H719" s="130" t="inlineStr">
        <is>
          <t>SUB</t>
        </is>
      </c>
      <c r="I719" s="130" t="inlineStr">
        <is>
          <t>COL</t>
        </is>
      </c>
      <c r="J719" s="131" t="n">
        <v>0</v>
      </c>
      <c r="K719" s="129" t="n">
        <v>2020</v>
      </c>
      <c r="L719" s="120">
        <f>IF(VLOOKUP(H719,'Cross-Page Data'!$D$4:$F$48,3,FALSE)="natural gas",VLOOKUP(G719,'Cross-Page Data'!$I$4:$J$19,2,FALSE),IF(VLOOKUP(H719,'Cross-Page Data'!$D$4:$F$48,3,FALSE)="solar",IF(G719="PV","solar PV","solar thermal"),IF(VLOOKUP(H719,'Cross-Page Data'!$D$4:$F$48,3,FALSE)="wind",VLOOKUP(G719,'Cross-Page Data'!$I$4:$J$19,2,FALSE),IF(VLOOKUP(H719,'Cross-Page Data'!$D$4:$F$48,3,FALSE)="hydro",VLOOKUP(G719,'Cross-Page Data'!$I$4:$J$19,2,FALSE),VLOOKUP(H719,'Cross-Page Data'!$D$4:$F$48,3,FALSE)))))</f>
        <v/>
      </c>
      <c r="M719" s="120">
        <f>IF(AND($P$2=FALSE,OR(F719="Commercial NAICS Cogen",F719="Industrial NAICS Cogen",F719="NAICS-22 Cogen")),FALSE,IF(AND($P$3=FALSE,OR(F719="Commercial NAICS Cogen",F719="Commercial NAICS Non-Cogen",F719="Industrial NAICS Cogen", F719="industrial NAICS non-Cogen")),FALSE, TRUE))</f>
        <v/>
      </c>
    </row>
    <row r="720">
      <c r="A720" s="129" t="n">
        <v>2108</v>
      </c>
      <c r="B720" s="130" t="inlineStr">
        <is>
          <t>Taum Sauk</t>
        </is>
      </c>
      <c r="C720" s="130" t="inlineStr">
        <is>
          <t>Union Electric Co - (MO)</t>
        </is>
      </c>
      <c r="D720" s="129" t="n">
        <v>19436</v>
      </c>
      <c r="E720" s="130" t="inlineStr">
        <is>
          <t>MO</t>
        </is>
      </c>
      <c r="F720" s="130" t="inlineStr">
        <is>
          <t>Electric Utility</t>
        </is>
      </c>
      <c r="G720" s="130" t="inlineStr">
        <is>
          <t>PS</t>
        </is>
      </c>
      <c r="H720" s="130" t="inlineStr">
        <is>
          <t>WAT</t>
        </is>
      </c>
      <c r="I720" s="130" t="inlineStr">
        <is>
          <t>HPS</t>
        </is>
      </c>
      <c r="J720" s="131" t="n">
        <v>-93662</v>
      </c>
      <c r="K720" s="129" t="n">
        <v>2020</v>
      </c>
      <c r="L720" s="120">
        <f>IF(VLOOKUP(H720,'Cross-Page Data'!$D$4:$F$48,3,FALSE)="natural gas",VLOOKUP(G720,'Cross-Page Data'!$I$4:$J$19,2,FALSE),IF(VLOOKUP(H720,'Cross-Page Data'!$D$4:$F$48,3,FALSE)="solar",IF(G720="PV","solar PV","solar thermal"),IF(VLOOKUP(H720,'Cross-Page Data'!$D$4:$F$48,3,FALSE)="wind",VLOOKUP(G720,'Cross-Page Data'!$I$4:$J$19,2,FALSE),IF(VLOOKUP(H720,'Cross-Page Data'!$D$4:$F$48,3,FALSE)="hydro",VLOOKUP(G720,'Cross-Page Data'!$I$4:$J$19,2,FALSE),VLOOKUP(H720,'Cross-Page Data'!$D$4:$F$48,3,FALSE)))))</f>
        <v/>
      </c>
      <c r="M720" s="120">
        <f>IF(AND($P$2=FALSE,OR(F720="Commercial NAICS Cogen",F720="Industrial NAICS Cogen",F720="NAICS-22 Cogen")),FALSE,IF(AND($P$3=FALSE,OR(F720="Commercial NAICS Cogen",F720="Commercial NAICS Non-Cogen",F720="Industrial NAICS Cogen", F720="industrial NAICS non-Cogen")),FALSE, TRUE))</f>
        <v/>
      </c>
    </row>
    <row r="721">
      <c r="A721" s="129" t="n">
        <v>2161</v>
      </c>
      <c r="B721" s="130" t="inlineStr">
        <is>
          <t>James River Power Station</t>
        </is>
      </c>
      <c r="C721" s="130" t="inlineStr">
        <is>
          <t>City Utilities of Springfield - (MO)</t>
        </is>
      </c>
      <c r="D721" s="129" t="n">
        <v>17833</v>
      </c>
      <c r="E721" s="130" t="inlineStr">
        <is>
          <t>MO</t>
        </is>
      </c>
      <c r="F721" s="130" t="inlineStr">
        <is>
          <t>Electric Utility</t>
        </is>
      </c>
      <c r="G721" s="130" t="inlineStr">
        <is>
          <t>GT</t>
        </is>
      </c>
      <c r="H721" s="130" t="inlineStr">
        <is>
          <t>DFO</t>
        </is>
      </c>
      <c r="I721" s="130" t="inlineStr">
        <is>
          <t>DFO</t>
        </is>
      </c>
      <c r="J721" s="131" t="n">
        <v>2573.109</v>
      </c>
      <c r="K721" s="129" t="n">
        <v>2020</v>
      </c>
      <c r="L721" s="120">
        <f>IF(VLOOKUP(H721,'Cross-Page Data'!$D$4:$F$48,3,FALSE)="natural gas",VLOOKUP(G721,'Cross-Page Data'!$I$4:$J$19,2,FALSE),IF(VLOOKUP(H721,'Cross-Page Data'!$D$4:$F$48,3,FALSE)="solar",IF(G721="PV","solar PV","solar thermal"),IF(VLOOKUP(H721,'Cross-Page Data'!$D$4:$F$48,3,FALSE)="wind",VLOOKUP(G721,'Cross-Page Data'!$I$4:$J$19,2,FALSE),IF(VLOOKUP(H721,'Cross-Page Data'!$D$4:$F$48,3,FALSE)="hydro",VLOOKUP(G721,'Cross-Page Data'!$I$4:$J$19,2,FALSE),VLOOKUP(H721,'Cross-Page Data'!$D$4:$F$48,3,FALSE)))))</f>
        <v/>
      </c>
      <c r="M721" s="120">
        <f>IF(AND($P$2=FALSE,OR(F721="Commercial NAICS Cogen",F721="Industrial NAICS Cogen",F721="NAICS-22 Cogen")),FALSE,IF(AND($P$3=FALSE,OR(F721="Commercial NAICS Cogen",F721="Commercial NAICS Non-Cogen",F721="Industrial NAICS Cogen", F721="industrial NAICS non-Cogen")),FALSE, TRUE))</f>
        <v/>
      </c>
    </row>
    <row r="722">
      <c r="A722" s="129" t="n">
        <v>2161</v>
      </c>
      <c r="B722" s="130" t="inlineStr">
        <is>
          <t>James River Power Station</t>
        </is>
      </c>
      <c r="C722" s="130" t="inlineStr">
        <is>
          <t>City Utilities of Springfield - (MO)</t>
        </is>
      </c>
      <c r="D722" s="129" t="n">
        <v>17833</v>
      </c>
      <c r="E722" s="130" t="inlineStr">
        <is>
          <t>MO</t>
        </is>
      </c>
      <c r="F722" s="130" t="inlineStr">
        <is>
          <t>Electric Utility</t>
        </is>
      </c>
      <c r="G722" s="130" t="inlineStr">
        <is>
          <t>GT</t>
        </is>
      </c>
      <c r="H722" s="130" t="inlineStr">
        <is>
          <t>NG</t>
        </is>
      </c>
      <c r="I722" s="130" t="inlineStr">
        <is>
          <t>NG</t>
        </is>
      </c>
      <c r="J722" s="131" t="n">
        <v>122040.89</v>
      </c>
      <c r="K722" s="129" t="n">
        <v>2020</v>
      </c>
      <c r="L722" s="120">
        <f>IF(VLOOKUP(H722,'Cross-Page Data'!$D$4:$F$48,3,FALSE)="natural gas",VLOOKUP(G722,'Cross-Page Data'!$I$4:$J$19,2,FALSE),IF(VLOOKUP(H722,'Cross-Page Data'!$D$4:$F$48,3,FALSE)="solar",IF(G722="PV","solar PV","solar thermal"),IF(VLOOKUP(H722,'Cross-Page Data'!$D$4:$F$48,3,FALSE)="wind",VLOOKUP(G722,'Cross-Page Data'!$I$4:$J$19,2,FALSE),IF(VLOOKUP(H722,'Cross-Page Data'!$D$4:$F$48,3,FALSE)="hydro",VLOOKUP(G722,'Cross-Page Data'!$I$4:$J$19,2,FALSE),VLOOKUP(H722,'Cross-Page Data'!$D$4:$F$48,3,FALSE)))))</f>
        <v/>
      </c>
      <c r="M722" s="120">
        <f>IF(AND($P$2=FALSE,OR(F722="Commercial NAICS Cogen",F722="Industrial NAICS Cogen",F722="NAICS-22 Cogen")),FALSE,IF(AND($P$3=FALSE,OR(F722="Commercial NAICS Cogen",F722="Commercial NAICS Non-Cogen",F722="Industrial NAICS Cogen", F722="industrial NAICS non-Cogen")),FALSE, TRUE))</f>
        <v/>
      </c>
    </row>
    <row r="723">
      <c r="A723" s="129" t="n">
        <v>2161</v>
      </c>
      <c r="B723" s="130" t="inlineStr">
        <is>
          <t>James River Power Station</t>
        </is>
      </c>
      <c r="C723" s="130" t="inlineStr">
        <is>
          <t>City Utilities of Springfield - (MO)</t>
        </is>
      </c>
      <c r="D723" s="129" t="n">
        <v>17833</v>
      </c>
      <c r="E723" s="130" t="inlineStr">
        <is>
          <t>MO</t>
        </is>
      </c>
      <c r="F723" s="130" t="inlineStr">
        <is>
          <t>Electric Utility</t>
        </is>
      </c>
      <c r="G723" s="130" t="inlineStr">
        <is>
          <t>ST</t>
        </is>
      </c>
      <c r="H723" s="130" t="inlineStr">
        <is>
          <t>BIT</t>
        </is>
      </c>
      <c r="I723" s="130" t="inlineStr">
        <is>
          <t>COL</t>
        </is>
      </c>
      <c r="J723" s="131" t="n">
        <v>0</v>
      </c>
      <c r="K723" s="129" t="n">
        <v>2020</v>
      </c>
      <c r="L723" s="120">
        <f>IF(VLOOKUP(H723,'Cross-Page Data'!$D$4:$F$48,3,FALSE)="natural gas",VLOOKUP(G723,'Cross-Page Data'!$I$4:$J$19,2,FALSE),IF(VLOOKUP(H723,'Cross-Page Data'!$D$4:$F$48,3,FALSE)="solar",IF(G723="PV","solar PV","solar thermal"),IF(VLOOKUP(H723,'Cross-Page Data'!$D$4:$F$48,3,FALSE)="wind",VLOOKUP(G723,'Cross-Page Data'!$I$4:$J$19,2,FALSE),IF(VLOOKUP(H723,'Cross-Page Data'!$D$4:$F$48,3,FALSE)="hydro",VLOOKUP(G723,'Cross-Page Data'!$I$4:$J$19,2,FALSE),VLOOKUP(H723,'Cross-Page Data'!$D$4:$F$48,3,FALSE)))))</f>
        <v/>
      </c>
      <c r="M723" s="120">
        <f>IF(AND($P$2=FALSE,OR(F723="Commercial NAICS Cogen",F723="Industrial NAICS Cogen",F723="NAICS-22 Cogen")),FALSE,IF(AND($P$3=FALSE,OR(F723="Commercial NAICS Cogen",F723="Commercial NAICS Non-Cogen",F723="Industrial NAICS Cogen", F723="industrial NAICS non-Cogen")),FALSE, TRUE))</f>
        <v/>
      </c>
    </row>
    <row r="724">
      <c r="A724" s="129" t="n">
        <v>2161</v>
      </c>
      <c r="B724" s="130" t="inlineStr">
        <is>
          <t>James River Power Station</t>
        </is>
      </c>
      <c r="C724" s="130" t="inlineStr">
        <is>
          <t>City Utilities of Springfield - (MO)</t>
        </is>
      </c>
      <c r="D724" s="129" t="n">
        <v>17833</v>
      </c>
      <c r="E724" s="130" t="inlineStr">
        <is>
          <t>MO</t>
        </is>
      </c>
      <c r="F724" s="130" t="inlineStr">
        <is>
          <t>Electric Utility</t>
        </is>
      </c>
      <c r="G724" s="130" t="inlineStr">
        <is>
          <t>ST</t>
        </is>
      </c>
      <c r="H724" s="130" t="inlineStr">
        <is>
          <t>DFO</t>
        </is>
      </c>
      <c r="I724" s="130" t="inlineStr">
        <is>
          <t>DFO</t>
        </is>
      </c>
      <c r="J724" s="131" t="n">
        <v>0</v>
      </c>
      <c r="K724" s="129" t="n">
        <v>2020</v>
      </c>
      <c r="L724" s="120">
        <f>IF(VLOOKUP(H724,'Cross-Page Data'!$D$4:$F$48,3,FALSE)="natural gas",VLOOKUP(G724,'Cross-Page Data'!$I$4:$J$19,2,FALSE),IF(VLOOKUP(H724,'Cross-Page Data'!$D$4:$F$48,3,FALSE)="solar",IF(G724="PV","solar PV","solar thermal"),IF(VLOOKUP(H724,'Cross-Page Data'!$D$4:$F$48,3,FALSE)="wind",VLOOKUP(G724,'Cross-Page Data'!$I$4:$J$19,2,FALSE),IF(VLOOKUP(H724,'Cross-Page Data'!$D$4:$F$48,3,FALSE)="hydro",VLOOKUP(G724,'Cross-Page Data'!$I$4:$J$19,2,FALSE),VLOOKUP(H724,'Cross-Page Data'!$D$4:$F$48,3,FALSE)))))</f>
        <v/>
      </c>
      <c r="M724" s="120">
        <f>IF(AND($P$2=FALSE,OR(F724="Commercial NAICS Cogen",F724="Industrial NAICS Cogen",F724="NAICS-22 Cogen")),FALSE,IF(AND($P$3=FALSE,OR(F724="Commercial NAICS Cogen",F724="Commercial NAICS Non-Cogen",F724="Industrial NAICS Cogen", F724="industrial NAICS non-Cogen")),FALSE, TRUE))</f>
        <v/>
      </c>
    </row>
    <row r="725">
      <c r="A725" s="129" t="n">
        <v>2161</v>
      </c>
      <c r="B725" s="130" t="inlineStr">
        <is>
          <t>James River Power Station</t>
        </is>
      </c>
      <c r="C725" s="130" t="inlineStr">
        <is>
          <t>City Utilities of Springfield - (MO)</t>
        </is>
      </c>
      <c r="D725" s="129" t="n">
        <v>17833</v>
      </c>
      <c r="E725" s="130" t="inlineStr">
        <is>
          <t>MO</t>
        </is>
      </c>
      <c r="F725" s="130" t="inlineStr">
        <is>
          <t>Electric Utility</t>
        </is>
      </c>
      <c r="G725" s="130" t="inlineStr">
        <is>
          <t>ST</t>
        </is>
      </c>
      <c r="H725" s="130" t="inlineStr">
        <is>
          <t>NG</t>
        </is>
      </c>
      <c r="I725" s="130" t="inlineStr">
        <is>
          <t>NG</t>
        </is>
      </c>
      <c r="J725" s="131" t="n">
        <v>0</v>
      </c>
      <c r="K725" s="129" t="n">
        <v>2020</v>
      </c>
      <c r="L725" s="120">
        <f>IF(VLOOKUP(H725,'Cross-Page Data'!$D$4:$F$48,3,FALSE)="natural gas",VLOOKUP(G725,'Cross-Page Data'!$I$4:$J$19,2,FALSE),IF(VLOOKUP(H725,'Cross-Page Data'!$D$4:$F$48,3,FALSE)="solar",IF(G725="PV","solar PV","solar thermal"),IF(VLOOKUP(H725,'Cross-Page Data'!$D$4:$F$48,3,FALSE)="wind",VLOOKUP(G725,'Cross-Page Data'!$I$4:$J$19,2,FALSE),IF(VLOOKUP(H725,'Cross-Page Data'!$D$4:$F$48,3,FALSE)="hydro",VLOOKUP(G725,'Cross-Page Data'!$I$4:$J$19,2,FALSE),VLOOKUP(H725,'Cross-Page Data'!$D$4:$F$48,3,FALSE)))))</f>
        <v/>
      </c>
      <c r="M725" s="120">
        <f>IF(AND($P$2=FALSE,OR(F725="Commercial NAICS Cogen",F725="Industrial NAICS Cogen",F725="NAICS-22 Cogen")),FALSE,IF(AND($P$3=FALSE,OR(F725="Commercial NAICS Cogen",F725="Commercial NAICS Non-Cogen",F725="Industrial NAICS Cogen", F725="industrial NAICS non-Cogen")),FALSE, TRUE))</f>
        <v/>
      </c>
    </row>
    <row r="726">
      <c r="A726" s="129" t="n">
        <v>2161</v>
      </c>
      <c r="B726" s="130" t="inlineStr">
        <is>
          <t>James River Power Station</t>
        </is>
      </c>
      <c r="C726" s="130" t="inlineStr">
        <is>
          <t>City Utilities of Springfield - (MO)</t>
        </is>
      </c>
      <c r="D726" s="129" t="n">
        <v>17833</v>
      </c>
      <c r="E726" s="130" t="inlineStr">
        <is>
          <t>MO</t>
        </is>
      </c>
      <c r="F726" s="130" t="inlineStr">
        <is>
          <t>Electric Utility</t>
        </is>
      </c>
      <c r="G726" s="130" t="inlineStr">
        <is>
          <t>ST</t>
        </is>
      </c>
      <c r="H726" s="130" t="inlineStr">
        <is>
          <t>SUB</t>
        </is>
      </c>
      <c r="I726" s="130" t="inlineStr">
        <is>
          <t>COL</t>
        </is>
      </c>
      <c r="J726" s="131" t="n">
        <v>0</v>
      </c>
      <c r="K726" s="129" t="n">
        <v>2020</v>
      </c>
      <c r="L726" s="120">
        <f>IF(VLOOKUP(H726,'Cross-Page Data'!$D$4:$F$48,3,FALSE)="natural gas",VLOOKUP(G726,'Cross-Page Data'!$I$4:$J$19,2,FALSE),IF(VLOOKUP(H726,'Cross-Page Data'!$D$4:$F$48,3,FALSE)="solar",IF(G726="PV","solar PV","solar thermal"),IF(VLOOKUP(H726,'Cross-Page Data'!$D$4:$F$48,3,FALSE)="wind",VLOOKUP(G726,'Cross-Page Data'!$I$4:$J$19,2,FALSE),IF(VLOOKUP(H726,'Cross-Page Data'!$D$4:$F$48,3,FALSE)="hydro",VLOOKUP(G726,'Cross-Page Data'!$I$4:$J$19,2,FALSE),VLOOKUP(H726,'Cross-Page Data'!$D$4:$F$48,3,FALSE)))))</f>
        <v/>
      </c>
      <c r="M726" s="120">
        <f>IF(AND($P$2=FALSE,OR(F726="Commercial NAICS Cogen",F726="Industrial NAICS Cogen",F726="NAICS-22 Cogen")),FALSE,IF(AND($P$3=FALSE,OR(F726="Commercial NAICS Cogen",F726="Commercial NAICS Non-Cogen",F726="Industrial NAICS Cogen", F726="industrial NAICS non-Cogen")),FALSE, TRUE))</f>
        <v/>
      </c>
    </row>
    <row r="727">
      <c r="A727" s="129" t="n">
        <v>2161</v>
      </c>
      <c r="B727" s="130" t="inlineStr">
        <is>
          <t>James River Power Station</t>
        </is>
      </c>
      <c r="C727" s="130" t="inlineStr">
        <is>
          <t>City Utilities of Springfield - (MO)</t>
        </is>
      </c>
      <c r="D727" s="129" t="n">
        <v>17833</v>
      </c>
      <c r="E727" s="130" t="inlineStr">
        <is>
          <t>MO</t>
        </is>
      </c>
      <c r="F727" s="130" t="inlineStr">
        <is>
          <t>Electric Utility</t>
        </is>
      </c>
      <c r="G727" s="130" t="inlineStr">
        <is>
          <t>ST</t>
        </is>
      </c>
      <c r="H727" s="130" t="inlineStr">
        <is>
          <t>WDS</t>
        </is>
      </c>
      <c r="I727" s="130" t="inlineStr">
        <is>
          <t>WWW</t>
        </is>
      </c>
      <c r="J727" s="131" t="n">
        <v>0</v>
      </c>
      <c r="K727" s="129" t="n">
        <v>2020</v>
      </c>
      <c r="L727" s="120">
        <f>IF(VLOOKUP(H727,'Cross-Page Data'!$D$4:$F$48,3,FALSE)="natural gas",VLOOKUP(G727,'Cross-Page Data'!$I$4:$J$19,2,FALSE),IF(VLOOKUP(H727,'Cross-Page Data'!$D$4:$F$48,3,FALSE)="solar",IF(G727="PV","solar PV","solar thermal"),IF(VLOOKUP(H727,'Cross-Page Data'!$D$4:$F$48,3,FALSE)="wind",VLOOKUP(G727,'Cross-Page Data'!$I$4:$J$19,2,FALSE),IF(VLOOKUP(H727,'Cross-Page Data'!$D$4:$F$48,3,FALSE)="hydro",VLOOKUP(G727,'Cross-Page Data'!$I$4:$J$19,2,FALSE),VLOOKUP(H727,'Cross-Page Data'!$D$4:$F$48,3,FALSE)))))</f>
        <v/>
      </c>
      <c r="M727" s="120">
        <f>IF(AND($P$2=FALSE,OR(F727="Commercial NAICS Cogen",F727="Industrial NAICS Cogen",F727="NAICS-22 Cogen")),FALSE,IF(AND($P$3=FALSE,OR(F727="Commercial NAICS Cogen",F727="Commercial NAICS Non-Cogen",F727="Industrial NAICS Cogen", F727="industrial NAICS non-Cogen")),FALSE, TRUE))</f>
        <v/>
      </c>
    </row>
    <row r="728">
      <c r="A728" s="129" t="n">
        <v>2167</v>
      </c>
      <c r="B728" s="130" t="inlineStr">
        <is>
          <t>New Madrid</t>
        </is>
      </c>
      <c r="C728" s="130" t="inlineStr">
        <is>
          <t>Associated Electric Coop, Inc</t>
        </is>
      </c>
      <c r="D728" s="129" t="n">
        <v>924</v>
      </c>
      <c r="E728" s="130" t="inlineStr">
        <is>
          <t>MO</t>
        </is>
      </c>
      <c r="F728" s="130" t="inlineStr">
        <is>
          <t>Electric Utility</t>
        </is>
      </c>
      <c r="G728" s="130" t="inlineStr">
        <is>
          <t>ST</t>
        </is>
      </c>
      <c r="H728" s="130" t="inlineStr">
        <is>
          <t>DFO</t>
        </is>
      </c>
      <c r="I728" s="130" t="inlineStr">
        <is>
          <t>DFO</t>
        </is>
      </c>
      <c r="J728" s="131" t="n">
        <v>3620.514</v>
      </c>
      <c r="K728" s="129" t="n">
        <v>2020</v>
      </c>
      <c r="L728" s="120">
        <f>IF(VLOOKUP(H728,'Cross-Page Data'!$D$4:$F$48,3,FALSE)="natural gas",VLOOKUP(G728,'Cross-Page Data'!$I$4:$J$19,2,FALSE),IF(VLOOKUP(H728,'Cross-Page Data'!$D$4:$F$48,3,FALSE)="solar",IF(G728="PV","solar PV","solar thermal"),IF(VLOOKUP(H728,'Cross-Page Data'!$D$4:$F$48,3,FALSE)="wind",VLOOKUP(G728,'Cross-Page Data'!$I$4:$J$19,2,FALSE),IF(VLOOKUP(H728,'Cross-Page Data'!$D$4:$F$48,3,FALSE)="hydro",VLOOKUP(G728,'Cross-Page Data'!$I$4:$J$19,2,FALSE),VLOOKUP(H728,'Cross-Page Data'!$D$4:$F$48,3,FALSE)))))</f>
        <v/>
      </c>
      <c r="M728" s="120">
        <f>IF(AND($P$2=FALSE,OR(F728="Commercial NAICS Cogen",F728="Industrial NAICS Cogen",F728="NAICS-22 Cogen")),FALSE,IF(AND($P$3=FALSE,OR(F728="Commercial NAICS Cogen",F728="Commercial NAICS Non-Cogen",F728="Industrial NAICS Cogen", F728="industrial NAICS non-Cogen")),FALSE, TRUE))</f>
        <v/>
      </c>
    </row>
    <row r="729">
      <c r="A729" s="129" t="n">
        <v>2167</v>
      </c>
      <c r="B729" s="130" t="inlineStr">
        <is>
          <t>New Madrid</t>
        </is>
      </c>
      <c r="C729" s="130" t="inlineStr">
        <is>
          <t>Associated Electric Coop, Inc</t>
        </is>
      </c>
      <c r="D729" s="129" t="n">
        <v>924</v>
      </c>
      <c r="E729" s="130" t="inlineStr">
        <is>
          <t>MO</t>
        </is>
      </c>
      <c r="F729" s="130" t="inlineStr">
        <is>
          <t>Electric Utility</t>
        </is>
      </c>
      <c r="G729" s="130" t="inlineStr">
        <is>
          <t>ST</t>
        </is>
      </c>
      <c r="H729" s="130" t="inlineStr">
        <is>
          <t>RC</t>
        </is>
      </c>
      <c r="I729" s="130" t="inlineStr">
        <is>
          <t>COL</t>
        </is>
      </c>
      <c r="J729" s="131" t="n">
        <v>6177368.5</v>
      </c>
      <c r="K729" s="129" t="n">
        <v>2020</v>
      </c>
      <c r="L729" s="120">
        <f>IF(VLOOKUP(H729,'Cross-Page Data'!$D$4:$F$48,3,FALSE)="natural gas",VLOOKUP(G729,'Cross-Page Data'!$I$4:$J$19,2,FALSE),IF(VLOOKUP(H729,'Cross-Page Data'!$D$4:$F$48,3,FALSE)="solar",IF(G729="PV","solar PV","solar thermal"),IF(VLOOKUP(H729,'Cross-Page Data'!$D$4:$F$48,3,FALSE)="wind",VLOOKUP(G729,'Cross-Page Data'!$I$4:$J$19,2,FALSE),IF(VLOOKUP(H729,'Cross-Page Data'!$D$4:$F$48,3,FALSE)="hydro",VLOOKUP(G729,'Cross-Page Data'!$I$4:$J$19,2,FALSE),VLOOKUP(H729,'Cross-Page Data'!$D$4:$F$48,3,FALSE)))))</f>
        <v/>
      </c>
      <c r="M729" s="120">
        <f>IF(AND($P$2=FALSE,OR(F729="Commercial NAICS Cogen",F729="Industrial NAICS Cogen",F729="NAICS-22 Cogen")),FALSE,IF(AND($P$3=FALSE,OR(F729="Commercial NAICS Cogen",F729="Commercial NAICS Non-Cogen",F729="Industrial NAICS Cogen", F729="industrial NAICS non-Cogen")),FALSE, TRUE))</f>
        <v/>
      </c>
    </row>
    <row r="730">
      <c r="A730" s="129" t="n">
        <v>2167</v>
      </c>
      <c r="B730" s="130" t="inlineStr">
        <is>
          <t>New Madrid</t>
        </is>
      </c>
      <c r="C730" s="130" t="inlineStr">
        <is>
          <t>Associated Electric Coop, Inc</t>
        </is>
      </c>
      <c r="D730" s="129" t="n">
        <v>924</v>
      </c>
      <c r="E730" s="130" t="inlineStr">
        <is>
          <t>MO</t>
        </is>
      </c>
      <c r="F730" s="130" t="inlineStr">
        <is>
          <t>Electric Utility</t>
        </is>
      </c>
      <c r="G730" s="130" t="inlineStr">
        <is>
          <t>ST</t>
        </is>
      </c>
      <c r="H730" s="130" t="inlineStr">
        <is>
          <t>SUB</t>
        </is>
      </c>
      <c r="I730" s="130" t="inlineStr">
        <is>
          <t>COL</t>
        </is>
      </c>
      <c r="J730" s="131" t="n">
        <v>0</v>
      </c>
      <c r="K730" s="129" t="n">
        <v>2020</v>
      </c>
      <c r="L730" s="120">
        <f>IF(VLOOKUP(H730,'Cross-Page Data'!$D$4:$F$48,3,FALSE)="natural gas",VLOOKUP(G730,'Cross-Page Data'!$I$4:$J$19,2,FALSE),IF(VLOOKUP(H730,'Cross-Page Data'!$D$4:$F$48,3,FALSE)="solar",IF(G730="PV","solar PV","solar thermal"),IF(VLOOKUP(H730,'Cross-Page Data'!$D$4:$F$48,3,FALSE)="wind",VLOOKUP(G730,'Cross-Page Data'!$I$4:$J$19,2,FALSE),IF(VLOOKUP(H730,'Cross-Page Data'!$D$4:$F$48,3,FALSE)="hydro",VLOOKUP(G730,'Cross-Page Data'!$I$4:$J$19,2,FALSE),VLOOKUP(H730,'Cross-Page Data'!$D$4:$F$48,3,FALSE)))))</f>
        <v/>
      </c>
      <c r="M730" s="120">
        <f>IF(AND($P$2=FALSE,OR(F730="Commercial NAICS Cogen",F730="Industrial NAICS Cogen",F730="NAICS-22 Cogen")),FALSE,IF(AND($P$3=FALSE,OR(F730="Commercial NAICS Cogen",F730="Commercial NAICS Non-Cogen",F730="Industrial NAICS Cogen", F730="industrial NAICS non-Cogen")),FALSE, TRUE))</f>
        <v/>
      </c>
    </row>
    <row r="731">
      <c r="A731" s="129" t="n">
        <v>2168</v>
      </c>
      <c r="B731" s="130" t="inlineStr">
        <is>
          <t>Thomas Hill</t>
        </is>
      </c>
      <c r="C731" s="130" t="inlineStr">
        <is>
          <t>Associated Electric Coop, Inc</t>
        </is>
      </c>
      <c r="D731" s="129" t="n">
        <v>924</v>
      </c>
      <c r="E731" s="130" t="inlineStr">
        <is>
          <t>MO</t>
        </is>
      </c>
      <c r="F731" s="130" t="inlineStr">
        <is>
          <t>Electric Utility</t>
        </is>
      </c>
      <c r="G731" s="130" t="inlineStr">
        <is>
          <t>ST</t>
        </is>
      </c>
      <c r="H731" s="130" t="inlineStr">
        <is>
          <t>DFO</t>
        </is>
      </c>
      <c r="I731" s="130" t="inlineStr">
        <is>
          <t>DFO</t>
        </is>
      </c>
      <c r="J731" s="131" t="n">
        <v>5560.434</v>
      </c>
      <c r="K731" s="129" t="n">
        <v>2020</v>
      </c>
      <c r="L731" s="120">
        <f>IF(VLOOKUP(H731,'Cross-Page Data'!$D$4:$F$48,3,FALSE)="natural gas",VLOOKUP(G731,'Cross-Page Data'!$I$4:$J$19,2,FALSE),IF(VLOOKUP(H731,'Cross-Page Data'!$D$4:$F$48,3,FALSE)="solar",IF(G731="PV","solar PV","solar thermal"),IF(VLOOKUP(H731,'Cross-Page Data'!$D$4:$F$48,3,FALSE)="wind",VLOOKUP(G731,'Cross-Page Data'!$I$4:$J$19,2,FALSE),IF(VLOOKUP(H731,'Cross-Page Data'!$D$4:$F$48,3,FALSE)="hydro",VLOOKUP(G731,'Cross-Page Data'!$I$4:$J$19,2,FALSE),VLOOKUP(H731,'Cross-Page Data'!$D$4:$F$48,3,FALSE)))))</f>
        <v/>
      </c>
      <c r="M731" s="120">
        <f>IF(AND($P$2=FALSE,OR(F731="Commercial NAICS Cogen",F731="Industrial NAICS Cogen",F731="NAICS-22 Cogen")),FALSE,IF(AND($P$3=FALSE,OR(F731="Commercial NAICS Cogen",F731="Commercial NAICS Non-Cogen",F731="Industrial NAICS Cogen", F731="industrial NAICS non-Cogen")),FALSE, TRUE))</f>
        <v/>
      </c>
    </row>
    <row r="732">
      <c r="A732" s="129" t="n">
        <v>2168</v>
      </c>
      <c r="B732" s="130" t="inlineStr">
        <is>
          <t>Thomas Hill</t>
        </is>
      </c>
      <c r="C732" s="130" t="inlineStr">
        <is>
          <t>Associated Electric Coop, Inc</t>
        </is>
      </c>
      <c r="D732" s="129" t="n">
        <v>924</v>
      </c>
      <c r="E732" s="130" t="inlineStr">
        <is>
          <t>MO</t>
        </is>
      </c>
      <c r="F732" s="130" t="inlineStr">
        <is>
          <t>Electric Utility</t>
        </is>
      </c>
      <c r="G732" s="130" t="inlineStr">
        <is>
          <t>ST</t>
        </is>
      </c>
      <c r="H732" s="130" t="inlineStr">
        <is>
          <t>RC</t>
        </is>
      </c>
      <c r="I732" s="130" t="inlineStr">
        <is>
          <t>COL</t>
        </is>
      </c>
      <c r="J732" s="131" t="n">
        <v>6877598.6</v>
      </c>
      <c r="K732" s="129" t="n">
        <v>2020</v>
      </c>
      <c r="L732" s="120">
        <f>IF(VLOOKUP(H732,'Cross-Page Data'!$D$4:$F$48,3,FALSE)="natural gas",VLOOKUP(G732,'Cross-Page Data'!$I$4:$J$19,2,FALSE),IF(VLOOKUP(H732,'Cross-Page Data'!$D$4:$F$48,3,FALSE)="solar",IF(G732="PV","solar PV","solar thermal"),IF(VLOOKUP(H732,'Cross-Page Data'!$D$4:$F$48,3,FALSE)="wind",VLOOKUP(G732,'Cross-Page Data'!$I$4:$J$19,2,FALSE),IF(VLOOKUP(H732,'Cross-Page Data'!$D$4:$F$48,3,FALSE)="hydro",VLOOKUP(G732,'Cross-Page Data'!$I$4:$J$19,2,FALSE),VLOOKUP(H732,'Cross-Page Data'!$D$4:$F$48,3,FALSE)))))</f>
        <v/>
      </c>
      <c r="M732" s="120">
        <f>IF(AND($P$2=FALSE,OR(F732="Commercial NAICS Cogen",F732="Industrial NAICS Cogen",F732="NAICS-22 Cogen")),FALSE,IF(AND($P$3=FALSE,OR(F732="Commercial NAICS Cogen",F732="Commercial NAICS Non-Cogen",F732="Industrial NAICS Cogen", F732="industrial NAICS non-Cogen")),FALSE, TRUE))</f>
        <v/>
      </c>
    </row>
    <row r="733">
      <c r="A733" s="129" t="n">
        <v>2168</v>
      </c>
      <c r="B733" s="130" t="inlineStr">
        <is>
          <t>Thomas Hill</t>
        </is>
      </c>
      <c r="C733" s="130" t="inlineStr">
        <is>
          <t>Associated Electric Coop, Inc</t>
        </is>
      </c>
      <c r="D733" s="129" t="n">
        <v>924</v>
      </c>
      <c r="E733" s="130" t="inlineStr">
        <is>
          <t>MO</t>
        </is>
      </c>
      <c r="F733" s="130" t="inlineStr">
        <is>
          <t>Electric Utility</t>
        </is>
      </c>
      <c r="G733" s="130" t="inlineStr">
        <is>
          <t>ST</t>
        </is>
      </c>
      <c r="H733" s="130" t="inlineStr">
        <is>
          <t>SUB</t>
        </is>
      </c>
      <c r="I733" s="130" t="inlineStr">
        <is>
          <t>COL</t>
        </is>
      </c>
      <c r="J733" s="131" t="n">
        <v>0</v>
      </c>
      <c r="K733" s="129" t="n">
        <v>2020</v>
      </c>
      <c r="L733" s="120">
        <f>IF(VLOOKUP(H733,'Cross-Page Data'!$D$4:$F$48,3,FALSE)="natural gas",VLOOKUP(G733,'Cross-Page Data'!$I$4:$J$19,2,FALSE),IF(VLOOKUP(H733,'Cross-Page Data'!$D$4:$F$48,3,FALSE)="solar",IF(G733="PV","solar PV","solar thermal"),IF(VLOOKUP(H733,'Cross-Page Data'!$D$4:$F$48,3,FALSE)="wind",VLOOKUP(G733,'Cross-Page Data'!$I$4:$J$19,2,FALSE),IF(VLOOKUP(H733,'Cross-Page Data'!$D$4:$F$48,3,FALSE)="hydro",VLOOKUP(G733,'Cross-Page Data'!$I$4:$J$19,2,FALSE),VLOOKUP(H733,'Cross-Page Data'!$D$4:$F$48,3,FALSE)))))</f>
        <v/>
      </c>
      <c r="M733" s="120">
        <f>IF(AND($P$2=FALSE,OR(F733="Commercial NAICS Cogen",F733="Industrial NAICS Cogen",F733="NAICS-22 Cogen")),FALSE,IF(AND($P$3=FALSE,OR(F733="Commercial NAICS Cogen",F733="Commercial NAICS Non-Cogen",F733="Industrial NAICS Cogen", F733="industrial NAICS non-Cogen")),FALSE, TRUE))</f>
        <v/>
      </c>
    </row>
    <row r="734">
      <c r="A734" s="129" t="n">
        <v>2277</v>
      </c>
      <c r="B734" s="130" t="inlineStr">
        <is>
          <t>Sheldon</t>
        </is>
      </c>
      <c r="C734" s="130" t="inlineStr">
        <is>
          <t>Nebraska Public Power District</t>
        </is>
      </c>
      <c r="D734" s="129" t="n">
        <v>13337</v>
      </c>
      <c r="E734" s="130" t="inlineStr">
        <is>
          <t>NE</t>
        </is>
      </c>
      <c r="F734" s="130" t="inlineStr">
        <is>
          <t>Electric Utility</t>
        </is>
      </c>
      <c r="G734" s="130" t="inlineStr">
        <is>
          <t>ST</t>
        </is>
      </c>
      <c r="H734" s="130" t="inlineStr">
        <is>
          <t>NG</t>
        </is>
      </c>
      <c r="I734" s="130" t="inlineStr">
        <is>
          <t>NG</t>
        </is>
      </c>
      <c r="J734" s="131" t="n">
        <v>1955.015</v>
      </c>
      <c r="K734" s="129" t="n">
        <v>2020</v>
      </c>
      <c r="L734" s="120">
        <f>IF(VLOOKUP(H734,'Cross-Page Data'!$D$4:$F$48,3,FALSE)="natural gas",VLOOKUP(G734,'Cross-Page Data'!$I$4:$J$19,2,FALSE),IF(VLOOKUP(H734,'Cross-Page Data'!$D$4:$F$48,3,FALSE)="solar",IF(G734="PV","solar PV","solar thermal"),IF(VLOOKUP(H734,'Cross-Page Data'!$D$4:$F$48,3,FALSE)="wind",VLOOKUP(G734,'Cross-Page Data'!$I$4:$J$19,2,FALSE),IF(VLOOKUP(H734,'Cross-Page Data'!$D$4:$F$48,3,FALSE)="hydro",VLOOKUP(G734,'Cross-Page Data'!$I$4:$J$19,2,FALSE),VLOOKUP(H734,'Cross-Page Data'!$D$4:$F$48,3,FALSE)))))</f>
        <v/>
      </c>
      <c r="M734" s="120">
        <f>IF(AND($P$2=FALSE,OR(F734="Commercial NAICS Cogen",F734="Industrial NAICS Cogen",F734="NAICS-22 Cogen")),FALSE,IF(AND($P$3=FALSE,OR(F734="Commercial NAICS Cogen",F734="Commercial NAICS Non-Cogen",F734="Industrial NAICS Cogen", F734="industrial NAICS non-Cogen")),FALSE, TRUE))</f>
        <v/>
      </c>
    </row>
    <row r="735">
      <c r="A735" s="129" t="n">
        <v>2277</v>
      </c>
      <c r="B735" s="130" t="inlineStr">
        <is>
          <t>Sheldon</t>
        </is>
      </c>
      <c r="C735" s="130" t="inlineStr">
        <is>
          <t>Nebraska Public Power District</t>
        </is>
      </c>
      <c r="D735" s="129" t="n">
        <v>13337</v>
      </c>
      <c r="E735" s="130" t="inlineStr">
        <is>
          <t>NE</t>
        </is>
      </c>
      <c r="F735" s="130" t="inlineStr">
        <is>
          <t>Electric Utility</t>
        </is>
      </c>
      <c r="G735" s="130" t="inlineStr">
        <is>
          <t>ST</t>
        </is>
      </c>
      <c r="H735" s="130" t="inlineStr">
        <is>
          <t>SUB</t>
        </is>
      </c>
      <c r="I735" s="130" t="inlineStr">
        <is>
          <t>COL</t>
        </is>
      </c>
      <c r="J735" s="131" t="n">
        <v>495749.99</v>
      </c>
      <c r="K735" s="129" t="n">
        <v>2020</v>
      </c>
      <c r="L735" s="120">
        <f>IF(VLOOKUP(H735,'Cross-Page Data'!$D$4:$F$48,3,FALSE)="natural gas",VLOOKUP(G735,'Cross-Page Data'!$I$4:$J$19,2,FALSE),IF(VLOOKUP(H735,'Cross-Page Data'!$D$4:$F$48,3,FALSE)="solar",IF(G735="PV","solar PV","solar thermal"),IF(VLOOKUP(H735,'Cross-Page Data'!$D$4:$F$48,3,FALSE)="wind",VLOOKUP(G735,'Cross-Page Data'!$I$4:$J$19,2,FALSE),IF(VLOOKUP(H735,'Cross-Page Data'!$D$4:$F$48,3,FALSE)="hydro",VLOOKUP(G735,'Cross-Page Data'!$I$4:$J$19,2,FALSE),VLOOKUP(H735,'Cross-Page Data'!$D$4:$F$48,3,FALSE)))))</f>
        <v/>
      </c>
      <c r="M735" s="120">
        <f>IF(AND($P$2=FALSE,OR(F735="Commercial NAICS Cogen",F735="Industrial NAICS Cogen",F735="NAICS-22 Cogen")),FALSE,IF(AND($P$3=FALSE,OR(F735="Commercial NAICS Cogen",F735="Commercial NAICS Non-Cogen",F735="Industrial NAICS Cogen", F735="industrial NAICS non-Cogen")),FALSE, TRUE))</f>
        <v/>
      </c>
    </row>
    <row r="736">
      <c r="A736" s="129" t="n">
        <v>2291</v>
      </c>
      <c r="B736" s="130" t="inlineStr">
        <is>
          <t>North Omaha</t>
        </is>
      </c>
      <c r="C736" s="130" t="inlineStr">
        <is>
          <t>Omaha Public Power District</t>
        </is>
      </c>
      <c r="D736" s="129" t="n">
        <v>14127</v>
      </c>
      <c r="E736" s="130" t="inlineStr">
        <is>
          <t>NE</t>
        </is>
      </c>
      <c r="F736" s="130" t="inlineStr">
        <is>
          <t>Electric Utility</t>
        </is>
      </c>
      <c r="G736" s="130" t="inlineStr">
        <is>
          <t>ST</t>
        </is>
      </c>
      <c r="H736" s="130" t="inlineStr">
        <is>
          <t>NG</t>
        </is>
      </c>
      <c r="I736" s="130" t="inlineStr">
        <is>
          <t>NG</t>
        </is>
      </c>
      <c r="J736" s="131" t="n">
        <v>33011.799</v>
      </c>
      <c r="K736" s="129" t="n">
        <v>2020</v>
      </c>
      <c r="L736" s="120">
        <f>IF(VLOOKUP(H736,'Cross-Page Data'!$D$4:$F$48,3,FALSE)="natural gas",VLOOKUP(G736,'Cross-Page Data'!$I$4:$J$19,2,FALSE),IF(VLOOKUP(H736,'Cross-Page Data'!$D$4:$F$48,3,FALSE)="solar",IF(G736="PV","solar PV","solar thermal"),IF(VLOOKUP(H736,'Cross-Page Data'!$D$4:$F$48,3,FALSE)="wind",VLOOKUP(G736,'Cross-Page Data'!$I$4:$J$19,2,FALSE),IF(VLOOKUP(H736,'Cross-Page Data'!$D$4:$F$48,3,FALSE)="hydro",VLOOKUP(G736,'Cross-Page Data'!$I$4:$J$19,2,FALSE),VLOOKUP(H736,'Cross-Page Data'!$D$4:$F$48,3,FALSE)))))</f>
        <v/>
      </c>
      <c r="M736" s="120">
        <f>IF(AND($P$2=FALSE,OR(F736="Commercial NAICS Cogen",F736="Industrial NAICS Cogen",F736="NAICS-22 Cogen")),FALSE,IF(AND($P$3=FALSE,OR(F736="Commercial NAICS Cogen",F736="Commercial NAICS Non-Cogen",F736="Industrial NAICS Cogen", F736="industrial NAICS non-Cogen")),FALSE, TRUE))</f>
        <v/>
      </c>
    </row>
    <row r="737">
      <c r="A737" s="129" t="n">
        <v>2291</v>
      </c>
      <c r="B737" s="130" t="inlineStr">
        <is>
          <t>North Omaha</t>
        </is>
      </c>
      <c r="C737" s="130" t="inlineStr">
        <is>
          <t>Omaha Public Power District</t>
        </is>
      </c>
      <c r="D737" s="129" t="n">
        <v>14127</v>
      </c>
      <c r="E737" s="130" t="inlineStr">
        <is>
          <t>NE</t>
        </is>
      </c>
      <c r="F737" s="130" t="inlineStr">
        <is>
          <t>Electric Utility</t>
        </is>
      </c>
      <c r="G737" s="130" t="inlineStr">
        <is>
          <t>ST</t>
        </is>
      </c>
      <c r="H737" s="130" t="inlineStr">
        <is>
          <t>SUB</t>
        </is>
      </c>
      <c r="I737" s="130" t="inlineStr">
        <is>
          <t>COL</t>
        </is>
      </c>
      <c r="J737" s="131" t="n">
        <v>1738479.2</v>
      </c>
      <c r="K737" s="129" t="n">
        <v>2020</v>
      </c>
      <c r="L737" s="120">
        <f>IF(VLOOKUP(H737,'Cross-Page Data'!$D$4:$F$48,3,FALSE)="natural gas",VLOOKUP(G737,'Cross-Page Data'!$I$4:$J$19,2,FALSE),IF(VLOOKUP(H737,'Cross-Page Data'!$D$4:$F$48,3,FALSE)="solar",IF(G737="PV","solar PV","solar thermal"),IF(VLOOKUP(H737,'Cross-Page Data'!$D$4:$F$48,3,FALSE)="wind",VLOOKUP(G737,'Cross-Page Data'!$I$4:$J$19,2,FALSE),IF(VLOOKUP(H737,'Cross-Page Data'!$D$4:$F$48,3,FALSE)="hydro",VLOOKUP(G737,'Cross-Page Data'!$I$4:$J$19,2,FALSE),VLOOKUP(H737,'Cross-Page Data'!$D$4:$F$48,3,FALSE)))))</f>
        <v/>
      </c>
      <c r="M737" s="120">
        <f>IF(AND($P$2=FALSE,OR(F737="Commercial NAICS Cogen",F737="Industrial NAICS Cogen",F737="NAICS-22 Cogen")),FALSE,IF(AND($P$3=FALSE,OR(F737="Commercial NAICS Cogen",F737="Commercial NAICS Non-Cogen",F737="Industrial NAICS Cogen", F737="industrial NAICS non-Cogen")),FALSE, TRUE))</f>
        <v/>
      </c>
    </row>
    <row r="738">
      <c r="A738" s="129" t="n">
        <v>2322</v>
      </c>
      <c r="B738" s="130" t="inlineStr">
        <is>
          <t>Clark (NVE)</t>
        </is>
      </c>
      <c r="C738" s="130" t="inlineStr">
        <is>
          <t>Nevada Power Co</t>
        </is>
      </c>
      <c r="D738" s="129" t="n">
        <v>13407</v>
      </c>
      <c r="E738" s="130" t="inlineStr">
        <is>
          <t>NV</t>
        </is>
      </c>
      <c r="F738" s="130" t="inlineStr">
        <is>
          <t>Electric Utility</t>
        </is>
      </c>
      <c r="G738" s="130" t="inlineStr">
        <is>
          <t>CA</t>
        </is>
      </c>
      <c r="H738" s="130" t="inlineStr">
        <is>
          <t>NG</t>
        </is>
      </c>
      <c r="I738" s="130" t="inlineStr">
        <is>
          <t>NG</t>
        </is>
      </c>
      <c r="J738" s="131" t="n">
        <v>187230</v>
      </c>
      <c r="K738" s="129" t="n">
        <v>2020</v>
      </c>
      <c r="L738" s="120">
        <f>IF(VLOOKUP(H738,'Cross-Page Data'!$D$4:$F$48,3,FALSE)="natural gas",VLOOKUP(G738,'Cross-Page Data'!$I$4:$J$19,2,FALSE),IF(VLOOKUP(H738,'Cross-Page Data'!$D$4:$F$48,3,FALSE)="solar",IF(G738="PV","solar PV","solar thermal"),IF(VLOOKUP(H738,'Cross-Page Data'!$D$4:$F$48,3,FALSE)="wind",VLOOKUP(G738,'Cross-Page Data'!$I$4:$J$19,2,FALSE),IF(VLOOKUP(H738,'Cross-Page Data'!$D$4:$F$48,3,FALSE)="hydro",VLOOKUP(G738,'Cross-Page Data'!$I$4:$J$19,2,FALSE),VLOOKUP(H738,'Cross-Page Data'!$D$4:$F$48,3,FALSE)))))</f>
        <v/>
      </c>
      <c r="M738" s="120">
        <f>IF(AND($P$2=FALSE,OR(F738="Commercial NAICS Cogen",F738="Industrial NAICS Cogen",F738="NAICS-22 Cogen")),FALSE,IF(AND($P$3=FALSE,OR(F738="Commercial NAICS Cogen",F738="Commercial NAICS Non-Cogen",F738="Industrial NAICS Cogen", F738="industrial NAICS non-Cogen")),FALSE, TRUE))</f>
        <v/>
      </c>
    </row>
    <row r="739">
      <c r="A739" s="129" t="n">
        <v>2322</v>
      </c>
      <c r="B739" s="130" t="inlineStr">
        <is>
          <t>Clark (NVE)</t>
        </is>
      </c>
      <c r="C739" s="130" t="inlineStr">
        <is>
          <t>Nevada Power Co</t>
        </is>
      </c>
      <c r="D739" s="129" t="n">
        <v>13407</v>
      </c>
      <c r="E739" s="130" t="inlineStr">
        <is>
          <t>NV</t>
        </is>
      </c>
      <c r="F739" s="130" t="inlineStr">
        <is>
          <t>Electric Utility</t>
        </is>
      </c>
      <c r="G739" s="130" t="inlineStr">
        <is>
          <t>CT</t>
        </is>
      </c>
      <c r="H739" s="130" t="inlineStr">
        <is>
          <t>NG</t>
        </is>
      </c>
      <c r="I739" s="130" t="inlineStr">
        <is>
          <t>NG</t>
        </is>
      </c>
      <c r="J739" s="131" t="n">
        <v>373511</v>
      </c>
      <c r="K739" s="129" t="n">
        <v>2020</v>
      </c>
      <c r="L739" s="120">
        <f>IF(VLOOKUP(H739,'Cross-Page Data'!$D$4:$F$48,3,FALSE)="natural gas",VLOOKUP(G739,'Cross-Page Data'!$I$4:$J$19,2,FALSE),IF(VLOOKUP(H739,'Cross-Page Data'!$D$4:$F$48,3,FALSE)="solar",IF(G739="PV","solar PV","solar thermal"),IF(VLOOKUP(H739,'Cross-Page Data'!$D$4:$F$48,3,FALSE)="wind",VLOOKUP(G739,'Cross-Page Data'!$I$4:$J$19,2,FALSE),IF(VLOOKUP(H739,'Cross-Page Data'!$D$4:$F$48,3,FALSE)="hydro",VLOOKUP(G739,'Cross-Page Data'!$I$4:$J$19,2,FALSE),VLOOKUP(H739,'Cross-Page Data'!$D$4:$F$48,3,FALSE)))))</f>
        <v/>
      </c>
      <c r="M739" s="120">
        <f>IF(AND($P$2=FALSE,OR(F739="Commercial NAICS Cogen",F739="Industrial NAICS Cogen",F739="NAICS-22 Cogen")),FALSE,IF(AND($P$3=FALSE,OR(F739="Commercial NAICS Cogen",F739="Commercial NAICS Non-Cogen",F739="Industrial NAICS Cogen", F739="industrial NAICS non-Cogen")),FALSE, TRUE))</f>
        <v/>
      </c>
    </row>
    <row r="740">
      <c r="A740" s="129" t="n">
        <v>2322</v>
      </c>
      <c r="B740" s="130" t="inlineStr">
        <is>
          <t>Clark (NVE)</t>
        </is>
      </c>
      <c r="C740" s="130" t="inlineStr">
        <is>
          <t>Nevada Power Co</t>
        </is>
      </c>
      <c r="D740" s="129" t="n">
        <v>13407</v>
      </c>
      <c r="E740" s="130" t="inlineStr">
        <is>
          <t>NV</t>
        </is>
      </c>
      <c r="F740" s="130" t="inlineStr">
        <is>
          <t>Electric Utility</t>
        </is>
      </c>
      <c r="G740" s="130" t="inlineStr">
        <is>
          <t>GT</t>
        </is>
      </c>
      <c r="H740" s="130" t="inlineStr">
        <is>
          <t>NG</t>
        </is>
      </c>
      <c r="I740" s="130" t="inlineStr">
        <is>
          <t>NG</t>
        </is>
      </c>
      <c r="J740" s="131" t="n">
        <v>253258</v>
      </c>
      <c r="K740" s="129" t="n">
        <v>2020</v>
      </c>
      <c r="L740" s="120">
        <f>IF(VLOOKUP(H740,'Cross-Page Data'!$D$4:$F$48,3,FALSE)="natural gas",VLOOKUP(G740,'Cross-Page Data'!$I$4:$J$19,2,FALSE),IF(VLOOKUP(H740,'Cross-Page Data'!$D$4:$F$48,3,FALSE)="solar",IF(G740="PV","solar PV","solar thermal"),IF(VLOOKUP(H740,'Cross-Page Data'!$D$4:$F$48,3,FALSE)="wind",VLOOKUP(G740,'Cross-Page Data'!$I$4:$J$19,2,FALSE),IF(VLOOKUP(H740,'Cross-Page Data'!$D$4:$F$48,3,FALSE)="hydro",VLOOKUP(G740,'Cross-Page Data'!$I$4:$J$19,2,FALSE),VLOOKUP(H740,'Cross-Page Data'!$D$4:$F$48,3,FALSE)))))</f>
        <v/>
      </c>
      <c r="M740" s="120">
        <f>IF(AND($P$2=FALSE,OR(F740="Commercial NAICS Cogen",F740="Industrial NAICS Cogen",F740="NAICS-22 Cogen")),FALSE,IF(AND($P$3=FALSE,OR(F740="Commercial NAICS Cogen",F740="Commercial NAICS Non-Cogen",F740="Industrial NAICS Cogen", F740="industrial NAICS non-Cogen")),FALSE, TRUE))</f>
        <v/>
      </c>
    </row>
    <row r="741">
      <c r="A741" s="129" t="n">
        <v>2330</v>
      </c>
      <c r="B741" s="130" t="inlineStr">
        <is>
          <t>Fort Churchill</t>
        </is>
      </c>
      <c r="C741" s="130" t="inlineStr">
        <is>
          <t>Sierra Pacific Power Co</t>
        </is>
      </c>
      <c r="D741" s="129" t="n">
        <v>17166</v>
      </c>
      <c r="E741" s="130" t="inlineStr">
        <is>
          <t>NV</t>
        </is>
      </c>
      <c r="F741" s="130" t="inlineStr">
        <is>
          <t>Electric Utility</t>
        </is>
      </c>
      <c r="G741" s="130" t="inlineStr">
        <is>
          <t>ST</t>
        </is>
      </c>
      <c r="H741" s="130" t="inlineStr">
        <is>
          <t>NG</t>
        </is>
      </c>
      <c r="I741" s="130" t="inlineStr">
        <is>
          <t>NG</t>
        </is>
      </c>
      <c r="J741" s="131" t="n">
        <v>620747</v>
      </c>
      <c r="K741" s="129" t="n">
        <v>2020</v>
      </c>
      <c r="L741" s="120">
        <f>IF(VLOOKUP(H741,'Cross-Page Data'!$D$4:$F$48,3,FALSE)="natural gas",VLOOKUP(G741,'Cross-Page Data'!$I$4:$J$19,2,FALSE),IF(VLOOKUP(H741,'Cross-Page Data'!$D$4:$F$48,3,FALSE)="solar",IF(G741="PV","solar PV","solar thermal"),IF(VLOOKUP(H741,'Cross-Page Data'!$D$4:$F$48,3,FALSE)="wind",VLOOKUP(G741,'Cross-Page Data'!$I$4:$J$19,2,FALSE),IF(VLOOKUP(H741,'Cross-Page Data'!$D$4:$F$48,3,FALSE)="hydro",VLOOKUP(G741,'Cross-Page Data'!$I$4:$J$19,2,FALSE),VLOOKUP(H741,'Cross-Page Data'!$D$4:$F$48,3,FALSE)))))</f>
        <v/>
      </c>
      <c r="M741" s="120">
        <f>IF(AND($P$2=FALSE,OR(F741="Commercial NAICS Cogen",F741="Industrial NAICS Cogen",F741="NAICS-22 Cogen")),FALSE,IF(AND($P$3=FALSE,OR(F741="Commercial NAICS Cogen",F741="Commercial NAICS Non-Cogen",F741="Industrial NAICS Cogen", F741="industrial NAICS non-Cogen")),FALSE, TRUE))</f>
        <v/>
      </c>
    </row>
    <row r="742">
      <c r="A742" s="129" t="n">
        <v>2336</v>
      </c>
      <c r="B742" s="130" t="inlineStr">
        <is>
          <t>Tracy</t>
        </is>
      </c>
      <c r="C742" s="130" t="inlineStr">
        <is>
          <t>Sierra Pacific Power Co</t>
        </is>
      </c>
      <c r="D742" s="129" t="n">
        <v>17166</v>
      </c>
      <c r="E742" s="130" t="inlineStr">
        <is>
          <t>NV</t>
        </is>
      </c>
      <c r="F742" s="130" t="inlineStr">
        <is>
          <t>Electric Utility</t>
        </is>
      </c>
      <c r="G742" s="130" t="inlineStr">
        <is>
          <t>CA</t>
        </is>
      </c>
      <c r="H742" s="130" t="inlineStr">
        <is>
          <t>NG</t>
        </is>
      </c>
      <c r="I742" s="130" t="inlineStr">
        <is>
          <t>NG</t>
        </is>
      </c>
      <c r="J742" s="131" t="n">
        <v>1573901</v>
      </c>
      <c r="K742" s="129" t="n">
        <v>2020</v>
      </c>
      <c r="L742" s="120">
        <f>IF(VLOOKUP(H742,'Cross-Page Data'!$D$4:$F$48,3,FALSE)="natural gas",VLOOKUP(G742,'Cross-Page Data'!$I$4:$J$19,2,FALSE),IF(VLOOKUP(H742,'Cross-Page Data'!$D$4:$F$48,3,FALSE)="solar",IF(G742="PV","solar PV","solar thermal"),IF(VLOOKUP(H742,'Cross-Page Data'!$D$4:$F$48,3,FALSE)="wind",VLOOKUP(G742,'Cross-Page Data'!$I$4:$J$19,2,FALSE),IF(VLOOKUP(H742,'Cross-Page Data'!$D$4:$F$48,3,FALSE)="hydro",VLOOKUP(G742,'Cross-Page Data'!$I$4:$J$19,2,FALSE),VLOOKUP(H742,'Cross-Page Data'!$D$4:$F$48,3,FALSE)))))</f>
        <v/>
      </c>
      <c r="M742" s="120">
        <f>IF(AND($P$2=FALSE,OR(F742="Commercial NAICS Cogen",F742="Industrial NAICS Cogen",F742="NAICS-22 Cogen")),FALSE,IF(AND($P$3=FALSE,OR(F742="Commercial NAICS Cogen",F742="Commercial NAICS Non-Cogen",F742="Industrial NAICS Cogen", F742="industrial NAICS non-Cogen")),FALSE, TRUE))</f>
        <v/>
      </c>
    </row>
    <row r="743">
      <c r="A743" s="129" t="n">
        <v>2336</v>
      </c>
      <c r="B743" s="130" t="inlineStr">
        <is>
          <t>Tracy</t>
        </is>
      </c>
      <c r="C743" s="130" t="inlineStr">
        <is>
          <t>Sierra Pacific Power Co</t>
        </is>
      </c>
      <c r="D743" s="129" t="n">
        <v>17166</v>
      </c>
      <c r="E743" s="130" t="inlineStr">
        <is>
          <t>NV</t>
        </is>
      </c>
      <c r="F743" s="130" t="inlineStr">
        <is>
          <t>Electric Utility</t>
        </is>
      </c>
      <c r="G743" s="130" t="inlineStr">
        <is>
          <t>CT</t>
        </is>
      </c>
      <c r="H743" s="130" t="inlineStr">
        <is>
          <t>NG</t>
        </is>
      </c>
      <c r="I743" s="130" t="inlineStr">
        <is>
          <t>NG</t>
        </is>
      </c>
      <c r="J743" s="131" t="n">
        <v>2595550</v>
      </c>
      <c r="K743" s="129" t="n">
        <v>2020</v>
      </c>
      <c r="L743" s="120">
        <f>IF(VLOOKUP(H743,'Cross-Page Data'!$D$4:$F$48,3,FALSE)="natural gas",VLOOKUP(G743,'Cross-Page Data'!$I$4:$J$19,2,FALSE),IF(VLOOKUP(H743,'Cross-Page Data'!$D$4:$F$48,3,FALSE)="solar",IF(G743="PV","solar PV","solar thermal"),IF(VLOOKUP(H743,'Cross-Page Data'!$D$4:$F$48,3,FALSE)="wind",VLOOKUP(G743,'Cross-Page Data'!$I$4:$J$19,2,FALSE),IF(VLOOKUP(H743,'Cross-Page Data'!$D$4:$F$48,3,FALSE)="hydro",VLOOKUP(G743,'Cross-Page Data'!$I$4:$J$19,2,FALSE),VLOOKUP(H743,'Cross-Page Data'!$D$4:$F$48,3,FALSE)))))</f>
        <v/>
      </c>
      <c r="M743" s="120">
        <f>IF(AND($P$2=FALSE,OR(F743="Commercial NAICS Cogen",F743="Industrial NAICS Cogen",F743="NAICS-22 Cogen")),FALSE,IF(AND($P$3=FALSE,OR(F743="Commercial NAICS Cogen",F743="Commercial NAICS Non-Cogen",F743="Industrial NAICS Cogen", F743="industrial NAICS non-Cogen")),FALSE, TRUE))</f>
        <v/>
      </c>
    </row>
    <row r="744">
      <c r="A744" s="129" t="n">
        <v>2336</v>
      </c>
      <c r="B744" s="130" t="inlineStr">
        <is>
          <t>Tracy</t>
        </is>
      </c>
      <c r="C744" s="130" t="inlineStr">
        <is>
          <t>Sierra Pacific Power Co</t>
        </is>
      </c>
      <c r="D744" s="129" t="n">
        <v>17166</v>
      </c>
      <c r="E744" s="130" t="inlineStr">
        <is>
          <t>NV</t>
        </is>
      </c>
      <c r="F744" s="130" t="inlineStr">
        <is>
          <t>Electric Utility</t>
        </is>
      </c>
      <c r="G744" s="130" t="inlineStr">
        <is>
          <t>GT</t>
        </is>
      </c>
      <c r="H744" s="130" t="inlineStr">
        <is>
          <t>NG</t>
        </is>
      </c>
      <c r="I744" s="130" t="inlineStr">
        <is>
          <t>NG</t>
        </is>
      </c>
      <c r="J744" s="131" t="n">
        <v>199347</v>
      </c>
      <c r="K744" s="129" t="n">
        <v>2020</v>
      </c>
      <c r="L744" s="120">
        <f>IF(VLOOKUP(H744,'Cross-Page Data'!$D$4:$F$48,3,FALSE)="natural gas",VLOOKUP(G744,'Cross-Page Data'!$I$4:$J$19,2,FALSE),IF(VLOOKUP(H744,'Cross-Page Data'!$D$4:$F$48,3,FALSE)="solar",IF(G744="PV","solar PV","solar thermal"),IF(VLOOKUP(H744,'Cross-Page Data'!$D$4:$F$48,3,FALSE)="wind",VLOOKUP(G744,'Cross-Page Data'!$I$4:$J$19,2,FALSE),IF(VLOOKUP(H744,'Cross-Page Data'!$D$4:$F$48,3,FALSE)="hydro",VLOOKUP(G744,'Cross-Page Data'!$I$4:$J$19,2,FALSE),VLOOKUP(H744,'Cross-Page Data'!$D$4:$F$48,3,FALSE)))))</f>
        <v/>
      </c>
      <c r="M744" s="120">
        <f>IF(AND($P$2=FALSE,OR(F744="Commercial NAICS Cogen",F744="Industrial NAICS Cogen",F744="NAICS-22 Cogen")),FALSE,IF(AND($P$3=FALSE,OR(F744="Commercial NAICS Cogen",F744="Commercial NAICS Non-Cogen",F744="Industrial NAICS Cogen", F744="industrial NAICS non-Cogen")),FALSE, TRUE))</f>
        <v/>
      </c>
    </row>
    <row r="745">
      <c r="A745" s="129" t="n">
        <v>2336</v>
      </c>
      <c r="B745" s="130" t="inlineStr">
        <is>
          <t>Tracy</t>
        </is>
      </c>
      <c r="C745" s="130" t="inlineStr">
        <is>
          <t>Sierra Pacific Power Co</t>
        </is>
      </c>
      <c r="D745" s="129" t="n">
        <v>17166</v>
      </c>
      <c r="E745" s="130" t="inlineStr">
        <is>
          <t>NV</t>
        </is>
      </c>
      <c r="F745" s="130" t="inlineStr">
        <is>
          <t>Electric Utility</t>
        </is>
      </c>
      <c r="G745" s="130" t="inlineStr">
        <is>
          <t>ST</t>
        </is>
      </c>
      <c r="H745" s="130" t="inlineStr">
        <is>
          <t>NG</t>
        </is>
      </c>
      <c r="I745" s="130" t="inlineStr">
        <is>
          <t>NG</t>
        </is>
      </c>
      <c r="J745" s="131" t="n">
        <v>260730</v>
      </c>
      <c r="K745" s="129" t="n">
        <v>2020</v>
      </c>
      <c r="L745" s="120">
        <f>IF(VLOOKUP(H745,'Cross-Page Data'!$D$4:$F$48,3,FALSE)="natural gas",VLOOKUP(G745,'Cross-Page Data'!$I$4:$J$19,2,FALSE),IF(VLOOKUP(H745,'Cross-Page Data'!$D$4:$F$48,3,FALSE)="solar",IF(G745="PV","solar PV","solar thermal"),IF(VLOOKUP(H745,'Cross-Page Data'!$D$4:$F$48,3,FALSE)="wind",VLOOKUP(G745,'Cross-Page Data'!$I$4:$J$19,2,FALSE),IF(VLOOKUP(H745,'Cross-Page Data'!$D$4:$F$48,3,FALSE)="hydro",VLOOKUP(G745,'Cross-Page Data'!$I$4:$J$19,2,FALSE),VLOOKUP(H745,'Cross-Page Data'!$D$4:$F$48,3,FALSE)))))</f>
        <v/>
      </c>
      <c r="M745" s="120">
        <f>IF(AND($P$2=FALSE,OR(F745="Commercial NAICS Cogen",F745="Industrial NAICS Cogen",F745="NAICS-22 Cogen")),FALSE,IF(AND($P$3=FALSE,OR(F745="Commercial NAICS Cogen",F745="Commercial NAICS Non-Cogen",F745="Industrial NAICS Cogen", F745="industrial NAICS non-Cogen")),FALSE, TRUE))</f>
        <v/>
      </c>
    </row>
    <row r="746">
      <c r="A746" s="129" t="n">
        <v>2364</v>
      </c>
      <c r="B746" s="130" t="inlineStr">
        <is>
          <t>Merrimack</t>
        </is>
      </c>
      <c r="C746" s="130" t="inlineStr">
        <is>
          <t>Granite Shore Power</t>
        </is>
      </c>
      <c r="D746" s="129" t="n">
        <v>62032</v>
      </c>
      <c r="E746" s="130" t="inlineStr">
        <is>
          <t>NH</t>
        </is>
      </c>
      <c r="F746" s="130" t="inlineStr">
        <is>
          <t>Electric Utility</t>
        </is>
      </c>
      <c r="G746" s="130" t="inlineStr">
        <is>
          <t>GT</t>
        </is>
      </c>
      <c r="H746" s="130" t="inlineStr">
        <is>
          <t>JF</t>
        </is>
      </c>
      <c r="I746" s="130" t="inlineStr">
        <is>
          <t>WOO</t>
        </is>
      </c>
      <c r="J746" s="131" t="n">
        <v>878</v>
      </c>
      <c r="K746" s="129" t="n">
        <v>2020</v>
      </c>
      <c r="L746" s="120">
        <f>IF(VLOOKUP(H746,'Cross-Page Data'!$D$4:$F$48,3,FALSE)="natural gas",VLOOKUP(G746,'Cross-Page Data'!$I$4:$J$19,2,FALSE),IF(VLOOKUP(H746,'Cross-Page Data'!$D$4:$F$48,3,FALSE)="solar",IF(G746="PV","solar PV","solar thermal"),IF(VLOOKUP(H746,'Cross-Page Data'!$D$4:$F$48,3,FALSE)="wind",VLOOKUP(G746,'Cross-Page Data'!$I$4:$J$19,2,FALSE),IF(VLOOKUP(H746,'Cross-Page Data'!$D$4:$F$48,3,FALSE)="hydro",VLOOKUP(G746,'Cross-Page Data'!$I$4:$J$19,2,FALSE),VLOOKUP(H746,'Cross-Page Data'!$D$4:$F$48,3,FALSE)))))</f>
        <v/>
      </c>
      <c r="M746" s="120">
        <f>IF(AND($P$2=FALSE,OR(F746="Commercial NAICS Cogen",F746="Industrial NAICS Cogen",F746="NAICS-22 Cogen")),FALSE,IF(AND($P$3=FALSE,OR(F746="Commercial NAICS Cogen",F746="Commercial NAICS Non-Cogen",F746="Industrial NAICS Cogen", F746="industrial NAICS non-Cogen")),FALSE, TRUE))</f>
        <v/>
      </c>
    </row>
    <row r="747">
      <c r="A747" s="129" t="n">
        <v>2364</v>
      </c>
      <c r="B747" s="130" t="inlineStr">
        <is>
          <t>Merrimack</t>
        </is>
      </c>
      <c r="C747" s="130" t="inlineStr">
        <is>
          <t>Granite Shore Power</t>
        </is>
      </c>
      <c r="D747" s="129" t="n">
        <v>62032</v>
      </c>
      <c r="E747" s="130" t="inlineStr">
        <is>
          <t>NH</t>
        </is>
      </c>
      <c r="F747" s="130" t="inlineStr">
        <is>
          <t>Electric Utility</t>
        </is>
      </c>
      <c r="G747" s="130" t="inlineStr">
        <is>
          <t>ST</t>
        </is>
      </c>
      <c r="H747" s="130" t="inlineStr">
        <is>
          <t>BIT</t>
        </is>
      </c>
      <c r="I747" s="130" t="inlineStr">
        <is>
          <t>COL</t>
        </is>
      </c>
      <c r="J747" s="131" t="n">
        <v>127490.34</v>
      </c>
      <c r="K747" s="129" t="n">
        <v>2020</v>
      </c>
      <c r="L747" s="120">
        <f>IF(VLOOKUP(H747,'Cross-Page Data'!$D$4:$F$48,3,FALSE)="natural gas",VLOOKUP(G747,'Cross-Page Data'!$I$4:$J$19,2,FALSE),IF(VLOOKUP(H747,'Cross-Page Data'!$D$4:$F$48,3,FALSE)="solar",IF(G747="PV","solar PV","solar thermal"),IF(VLOOKUP(H747,'Cross-Page Data'!$D$4:$F$48,3,FALSE)="wind",VLOOKUP(G747,'Cross-Page Data'!$I$4:$J$19,2,FALSE),IF(VLOOKUP(H747,'Cross-Page Data'!$D$4:$F$48,3,FALSE)="hydro",VLOOKUP(G747,'Cross-Page Data'!$I$4:$J$19,2,FALSE),VLOOKUP(H747,'Cross-Page Data'!$D$4:$F$48,3,FALSE)))))</f>
        <v/>
      </c>
      <c r="M747" s="120">
        <f>IF(AND($P$2=FALSE,OR(F747="Commercial NAICS Cogen",F747="Industrial NAICS Cogen",F747="NAICS-22 Cogen")),FALSE,IF(AND($P$3=FALSE,OR(F747="Commercial NAICS Cogen",F747="Commercial NAICS Non-Cogen",F747="Industrial NAICS Cogen", F747="industrial NAICS non-Cogen")),FALSE, TRUE))</f>
        <v/>
      </c>
    </row>
    <row r="748">
      <c r="A748" s="129" t="n">
        <v>2364</v>
      </c>
      <c r="B748" s="130" t="inlineStr">
        <is>
          <t>Merrimack</t>
        </is>
      </c>
      <c r="C748" s="130" t="inlineStr">
        <is>
          <t>Granite Shore Power</t>
        </is>
      </c>
      <c r="D748" s="129" t="n">
        <v>62032</v>
      </c>
      <c r="E748" s="130" t="inlineStr">
        <is>
          <t>NH</t>
        </is>
      </c>
      <c r="F748" s="130" t="inlineStr">
        <is>
          <t>Electric Utility</t>
        </is>
      </c>
      <c r="G748" s="130" t="inlineStr">
        <is>
          <t>ST</t>
        </is>
      </c>
      <c r="H748" s="130" t="inlineStr">
        <is>
          <t>DFO</t>
        </is>
      </c>
      <c r="I748" s="130" t="inlineStr">
        <is>
          <t>DFO</t>
        </is>
      </c>
      <c r="J748" s="131" t="n">
        <v>292.66</v>
      </c>
      <c r="K748" s="129" t="n">
        <v>2020</v>
      </c>
      <c r="L748" s="120">
        <f>IF(VLOOKUP(H748,'Cross-Page Data'!$D$4:$F$48,3,FALSE)="natural gas",VLOOKUP(G748,'Cross-Page Data'!$I$4:$J$19,2,FALSE),IF(VLOOKUP(H748,'Cross-Page Data'!$D$4:$F$48,3,FALSE)="solar",IF(G748="PV","solar PV","solar thermal"),IF(VLOOKUP(H748,'Cross-Page Data'!$D$4:$F$48,3,FALSE)="wind",VLOOKUP(G748,'Cross-Page Data'!$I$4:$J$19,2,FALSE),IF(VLOOKUP(H748,'Cross-Page Data'!$D$4:$F$48,3,FALSE)="hydro",VLOOKUP(G748,'Cross-Page Data'!$I$4:$J$19,2,FALSE),VLOOKUP(H748,'Cross-Page Data'!$D$4:$F$48,3,FALSE)))))</f>
        <v/>
      </c>
      <c r="M748" s="120">
        <f>IF(AND($P$2=FALSE,OR(F748="Commercial NAICS Cogen",F748="Industrial NAICS Cogen",F748="NAICS-22 Cogen")),FALSE,IF(AND($P$3=FALSE,OR(F748="Commercial NAICS Cogen",F748="Commercial NAICS Non-Cogen",F748="Industrial NAICS Cogen", F748="industrial NAICS non-Cogen")),FALSE, TRUE))</f>
        <v/>
      </c>
    </row>
    <row r="749">
      <c r="A749" s="129" t="n">
        <v>2367</v>
      </c>
      <c r="B749" s="130" t="inlineStr">
        <is>
          <t>Schiller</t>
        </is>
      </c>
      <c r="C749" s="130" t="inlineStr">
        <is>
          <t>Granite Shore Power</t>
        </is>
      </c>
      <c r="D749" s="129" t="n">
        <v>62032</v>
      </c>
      <c r="E749" s="130" t="inlineStr">
        <is>
          <t>NH</t>
        </is>
      </c>
      <c r="F749" s="130" t="inlineStr">
        <is>
          <t>Electric Utility</t>
        </is>
      </c>
      <c r="G749" s="130" t="inlineStr">
        <is>
          <t>GT</t>
        </is>
      </c>
      <c r="H749" s="130" t="inlineStr">
        <is>
          <t>JF</t>
        </is>
      </c>
      <c r="I749" s="130" t="inlineStr">
        <is>
          <t>WOO</t>
        </is>
      </c>
      <c r="J749" s="131" t="n">
        <v>518</v>
      </c>
      <c r="K749" s="129" t="n">
        <v>2020</v>
      </c>
      <c r="L749" s="120">
        <f>IF(VLOOKUP(H749,'Cross-Page Data'!$D$4:$F$48,3,FALSE)="natural gas",VLOOKUP(G749,'Cross-Page Data'!$I$4:$J$19,2,FALSE),IF(VLOOKUP(H749,'Cross-Page Data'!$D$4:$F$48,3,FALSE)="solar",IF(G749="PV","solar PV","solar thermal"),IF(VLOOKUP(H749,'Cross-Page Data'!$D$4:$F$48,3,FALSE)="wind",VLOOKUP(G749,'Cross-Page Data'!$I$4:$J$19,2,FALSE),IF(VLOOKUP(H749,'Cross-Page Data'!$D$4:$F$48,3,FALSE)="hydro",VLOOKUP(G749,'Cross-Page Data'!$I$4:$J$19,2,FALSE),VLOOKUP(H749,'Cross-Page Data'!$D$4:$F$48,3,FALSE)))))</f>
        <v/>
      </c>
      <c r="M749" s="120">
        <f>IF(AND($P$2=FALSE,OR(F749="Commercial NAICS Cogen",F749="Industrial NAICS Cogen",F749="NAICS-22 Cogen")),FALSE,IF(AND($P$3=FALSE,OR(F749="Commercial NAICS Cogen",F749="Commercial NAICS Non-Cogen",F749="Industrial NAICS Cogen", F749="industrial NAICS non-Cogen")),FALSE, TRUE))</f>
        <v/>
      </c>
    </row>
    <row r="750">
      <c r="A750" s="129" t="n">
        <v>2367</v>
      </c>
      <c r="B750" s="130" t="inlineStr">
        <is>
          <t>Schiller</t>
        </is>
      </c>
      <c r="C750" s="130" t="inlineStr">
        <is>
          <t>Granite Shore Power</t>
        </is>
      </c>
      <c r="D750" s="129" t="n">
        <v>62032</v>
      </c>
      <c r="E750" s="130" t="inlineStr">
        <is>
          <t>NH</t>
        </is>
      </c>
      <c r="F750" s="130" t="inlineStr">
        <is>
          <t>Electric Utility</t>
        </is>
      </c>
      <c r="G750" s="130" t="inlineStr">
        <is>
          <t>GT</t>
        </is>
      </c>
      <c r="H750" s="130" t="inlineStr">
        <is>
          <t>NG</t>
        </is>
      </c>
      <c r="I750" s="130" t="inlineStr">
        <is>
          <t>NG</t>
        </is>
      </c>
      <c r="J750" s="131" t="n">
        <v>0</v>
      </c>
      <c r="K750" s="129" t="n">
        <v>2020</v>
      </c>
      <c r="L750" s="120">
        <f>IF(VLOOKUP(H750,'Cross-Page Data'!$D$4:$F$48,3,FALSE)="natural gas",VLOOKUP(G750,'Cross-Page Data'!$I$4:$J$19,2,FALSE),IF(VLOOKUP(H750,'Cross-Page Data'!$D$4:$F$48,3,FALSE)="solar",IF(G750="PV","solar PV","solar thermal"),IF(VLOOKUP(H750,'Cross-Page Data'!$D$4:$F$48,3,FALSE)="wind",VLOOKUP(G750,'Cross-Page Data'!$I$4:$J$19,2,FALSE),IF(VLOOKUP(H750,'Cross-Page Data'!$D$4:$F$48,3,FALSE)="hydro",VLOOKUP(G750,'Cross-Page Data'!$I$4:$J$19,2,FALSE),VLOOKUP(H750,'Cross-Page Data'!$D$4:$F$48,3,FALSE)))))</f>
        <v/>
      </c>
      <c r="M750" s="120">
        <f>IF(AND($P$2=FALSE,OR(F750="Commercial NAICS Cogen",F750="Industrial NAICS Cogen",F750="NAICS-22 Cogen")),FALSE,IF(AND($P$3=FALSE,OR(F750="Commercial NAICS Cogen",F750="Commercial NAICS Non-Cogen",F750="Industrial NAICS Cogen", F750="industrial NAICS non-Cogen")),FALSE, TRUE))</f>
        <v/>
      </c>
    </row>
    <row r="751">
      <c r="A751" s="129" t="n">
        <v>2367</v>
      </c>
      <c r="B751" s="130" t="inlineStr">
        <is>
          <t>Schiller</t>
        </is>
      </c>
      <c r="C751" s="130" t="inlineStr">
        <is>
          <t>Granite Shore Power</t>
        </is>
      </c>
      <c r="D751" s="129" t="n">
        <v>62032</v>
      </c>
      <c r="E751" s="130" t="inlineStr">
        <is>
          <t>NH</t>
        </is>
      </c>
      <c r="F751" s="130" t="inlineStr">
        <is>
          <t>Electric Utility</t>
        </is>
      </c>
      <c r="G751" s="130" t="inlineStr">
        <is>
          <t>ST</t>
        </is>
      </c>
      <c r="H751" s="130" t="inlineStr">
        <is>
          <t>BIT</t>
        </is>
      </c>
      <c r="I751" s="130" t="inlineStr">
        <is>
          <t>COL</t>
        </is>
      </c>
      <c r="J751" s="131" t="n">
        <v>991.785</v>
      </c>
      <c r="K751" s="129" t="n">
        <v>2020</v>
      </c>
      <c r="L751" s="120">
        <f>IF(VLOOKUP(H751,'Cross-Page Data'!$D$4:$F$48,3,FALSE)="natural gas",VLOOKUP(G751,'Cross-Page Data'!$I$4:$J$19,2,FALSE),IF(VLOOKUP(H751,'Cross-Page Data'!$D$4:$F$48,3,FALSE)="solar",IF(G751="PV","solar PV","solar thermal"),IF(VLOOKUP(H751,'Cross-Page Data'!$D$4:$F$48,3,FALSE)="wind",VLOOKUP(G751,'Cross-Page Data'!$I$4:$J$19,2,FALSE),IF(VLOOKUP(H751,'Cross-Page Data'!$D$4:$F$48,3,FALSE)="hydro",VLOOKUP(G751,'Cross-Page Data'!$I$4:$J$19,2,FALSE),VLOOKUP(H751,'Cross-Page Data'!$D$4:$F$48,3,FALSE)))))</f>
        <v/>
      </c>
      <c r="M751" s="120">
        <f>IF(AND($P$2=FALSE,OR(F751="Commercial NAICS Cogen",F751="Industrial NAICS Cogen",F751="NAICS-22 Cogen")),FALSE,IF(AND($P$3=FALSE,OR(F751="Commercial NAICS Cogen",F751="Commercial NAICS Non-Cogen",F751="Industrial NAICS Cogen", F751="industrial NAICS non-Cogen")),FALSE, TRUE))</f>
        <v/>
      </c>
    </row>
    <row r="752">
      <c r="A752" s="129" t="n">
        <v>2367</v>
      </c>
      <c r="B752" s="130" t="inlineStr">
        <is>
          <t>Schiller</t>
        </is>
      </c>
      <c r="C752" s="130" t="inlineStr">
        <is>
          <t>Granite Shore Power</t>
        </is>
      </c>
      <c r="D752" s="129" t="n">
        <v>62032</v>
      </c>
      <c r="E752" s="130" t="inlineStr">
        <is>
          <t>NH</t>
        </is>
      </c>
      <c r="F752" s="130" t="inlineStr">
        <is>
          <t>Electric Utility</t>
        </is>
      </c>
      <c r="G752" s="130" t="inlineStr">
        <is>
          <t>ST</t>
        </is>
      </c>
      <c r="H752" s="130" t="inlineStr">
        <is>
          <t>DFO</t>
        </is>
      </c>
      <c r="I752" s="130" t="inlineStr">
        <is>
          <t>DFO</t>
        </is>
      </c>
      <c r="J752" s="131" t="n">
        <v>0</v>
      </c>
      <c r="K752" s="129" t="n">
        <v>2020</v>
      </c>
      <c r="L752" s="120">
        <f>IF(VLOOKUP(H752,'Cross-Page Data'!$D$4:$F$48,3,FALSE)="natural gas",VLOOKUP(G752,'Cross-Page Data'!$I$4:$J$19,2,FALSE),IF(VLOOKUP(H752,'Cross-Page Data'!$D$4:$F$48,3,FALSE)="solar",IF(G752="PV","solar PV","solar thermal"),IF(VLOOKUP(H752,'Cross-Page Data'!$D$4:$F$48,3,FALSE)="wind",VLOOKUP(G752,'Cross-Page Data'!$I$4:$J$19,2,FALSE),IF(VLOOKUP(H752,'Cross-Page Data'!$D$4:$F$48,3,FALSE)="hydro",VLOOKUP(G752,'Cross-Page Data'!$I$4:$J$19,2,FALSE),VLOOKUP(H752,'Cross-Page Data'!$D$4:$F$48,3,FALSE)))))</f>
        <v/>
      </c>
      <c r="M752" s="120">
        <f>IF(AND($P$2=FALSE,OR(F752="Commercial NAICS Cogen",F752="Industrial NAICS Cogen",F752="NAICS-22 Cogen")),FALSE,IF(AND($P$3=FALSE,OR(F752="Commercial NAICS Cogen",F752="Commercial NAICS Non-Cogen",F752="Industrial NAICS Cogen", F752="industrial NAICS non-Cogen")),FALSE, TRUE))</f>
        <v/>
      </c>
    </row>
    <row r="753">
      <c r="A753" s="129" t="n">
        <v>2367</v>
      </c>
      <c r="B753" s="130" t="inlineStr">
        <is>
          <t>Schiller</t>
        </is>
      </c>
      <c r="C753" s="130" t="inlineStr">
        <is>
          <t>Granite Shore Power</t>
        </is>
      </c>
      <c r="D753" s="129" t="n">
        <v>62032</v>
      </c>
      <c r="E753" s="130" t="inlineStr">
        <is>
          <t>NH</t>
        </is>
      </c>
      <c r="F753" s="130" t="inlineStr">
        <is>
          <t>Electric Utility</t>
        </is>
      </c>
      <c r="G753" s="130" t="inlineStr">
        <is>
          <t>ST</t>
        </is>
      </c>
      <c r="H753" s="130" t="inlineStr">
        <is>
          <t>NG</t>
        </is>
      </c>
      <c r="I753" s="130" t="inlineStr">
        <is>
          <t>NG</t>
        </is>
      </c>
      <c r="J753" s="131" t="n">
        <v>239.83</v>
      </c>
      <c r="K753" s="129" t="n">
        <v>2020</v>
      </c>
      <c r="L753" s="120">
        <f>IF(VLOOKUP(H753,'Cross-Page Data'!$D$4:$F$48,3,FALSE)="natural gas",VLOOKUP(G753,'Cross-Page Data'!$I$4:$J$19,2,FALSE),IF(VLOOKUP(H753,'Cross-Page Data'!$D$4:$F$48,3,FALSE)="solar",IF(G753="PV","solar PV","solar thermal"),IF(VLOOKUP(H753,'Cross-Page Data'!$D$4:$F$48,3,FALSE)="wind",VLOOKUP(G753,'Cross-Page Data'!$I$4:$J$19,2,FALSE),IF(VLOOKUP(H753,'Cross-Page Data'!$D$4:$F$48,3,FALSE)="hydro",VLOOKUP(G753,'Cross-Page Data'!$I$4:$J$19,2,FALSE),VLOOKUP(H753,'Cross-Page Data'!$D$4:$F$48,3,FALSE)))))</f>
        <v/>
      </c>
      <c r="M753" s="120">
        <f>IF(AND($P$2=FALSE,OR(F753="Commercial NAICS Cogen",F753="Industrial NAICS Cogen",F753="NAICS-22 Cogen")),FALSE,IF(AND($P$3=FALSE,OR(F753="Commercial NAICS Cogen",F753="Commercial NAICS Non-Cogen",F753="Industrial NAICS Cogen", F753="industrial NAICS non-Cogen")),FALSE, TRUE))</f>
        <v/>
      </c>
    </row>
    <row r="754">
      <c r="A754" s="129" t="n">
        <v>2367</v>
      </c>
      <c r="B754" s="130" t="inlineStr">
        <is>
          <t>Schiller</t>
        </is>
      </c>
      <c r="C754" s="130" t="inlineStr">
        <is>
          <t>Granite Shore Power</t>
        </is>
      </c>
      <c r="D754" s="129" t="n">
        <v>62032</v>
      </c>
      <c r="E754" s="130" t="inlineStr">
        <is>
          <t>NH</t>
        </is>
      </c>
      <c r="F754" s="130" t="inlineStr">
        <is>
          <t>Electric Utility</t>
        </is>
      </c>
      <c r="G754" s="130" t="inlineStr">
        <is>
          <t>ST</t>
        </is>
      </c>
      <c r="H754" s="130" t="inlineStr">
        <is>
          <t>OBS</t>
        </is>
      </c>
      <c r="I754" s="130" t="inlineStr">
        <is>
          <t>ORW</t>
        </is>
      </c>
      <c r="J754" s="131" t="n">
        <v>0</v>
      </c>
      <c r="K754" s="129" t="n">
        <v>2020</v>
      </c>
      <c r="L754" s="120">
        <f>IF(VLOOKUP(H754,'Cross-Page Data'!$D$4:$F$48,3,FALSE)="natural gas",VLOOKUP(G754,'Cross-Page Data'!$I$4:$J$19,2,FALSE),IF(VLOOKUP(H754,'Cross-Page Data'!$D$4:$F$48,3,FALSE)="solar",IF(G754="PV","solar PV","solar thermal"),IF(VLOOKUP(H754,'Cross-Page Data'!$D$4:$F$48,3,FALSE)="wind",VLOOKUP(G754,'Cross-Page Data'!$I$4:$J$19,2,FALSE),IF(VLOOKUP(H754,'Cross-Page Data'!$D$4:$F$48,3,FALSE)="hydro",VLOOKUP(G754,'Cross-Page Data'!$I$4:$J$19,2,FALSE),VLOOKUP(H754,'Cross-Page Data'!$D$4:$F$48,3,FALSE)))))</f>
        <v/>
      </c>
      <c r="M754" s="120">
        <f>IF(AND($P$2=FALSE,OR(F754="Commercial NAICS Cogen",F754="Industrial NAICS Cogen",F754="NAICS-22 Cogen")),FALSE,IF(AND($P$3=FALSE,OR(F754="Commercial NAICS Cogen",F754="Commercial NAICS Non-Cogen",F754="Industrial NAICS Cogen", F754="industrial NAICS non-Cogen")),FALSE, TRUE))</f>
        <v/>
      </c>
    </row>
    <row r="755">
      <c r="A755" s="129" t="n">
        <v>2367</v>
      </c>
      <c r="B755" s="130" t="inlineStr">
        <is>
          <t>Schiller</t>
        </is>
      </c>
      <c r="C755" s="130" t="inlineStr">
        <is>
          <t>Granite Shore Power</t>
        </is>
      </c>
      <c r="D755" s="129" t="n">
        <v>62032</v>
      </c>
      <c r="E755" s="130" t="inlineStr">
        <is>
          <t>NH</t>
        </is>
      </c>
      <c r="F755" s="130" t="inlineStr">
        <is>
          <t>Electric Utility</t>
        </is>
      </c>
      <c r="G755" s="130" t="inlineStr">
        <is>
          <t>ST</t>
        </is>
      </c>
      <c r="H755" s="130" t="inlineStr">
        <is>
          <t>RFO</t>
        </is>
      </c>
      <c r="I755" s="130" t="inlineStr">
        <is>
          <t>RFO</t>
        </is>
      </c>
      <c r="J755" s="131" t="n">
        <v>840.434</v>
      </c>
      <c r="K755" s="129" t="n">
        <v>2020</v>
      </c>
      <c r="L755" s="120">
        <f>IF(VLOOKUP(H755,'Cross-Page Data'!$D$4:$F$48,3,FALSE)="natural gas",VLOOKUP(G755,'Cross-Page Data'!$I$4:$J$19,2,FALSE),IF(VLOOKUP(H755,'Cross-Page Data'!$D$4:$F$48,3,FALSE)="solar",IF(G755="PV","solar PV","solar thermal"),IF(VLOOKUP(H755,'Cross-Page Data'!$D$4:$F$48,3,FALSE)="wind",VLOOKUP(G755,'Cross-Page Data'!$I$4:$J$19,2,FALSE),IF(VLOOKUP(H755,'Cross-Page Data'!$D$4:$F$48,3,FALSE)="hydro",VLOOKUP(G755,'Cross-Page Data'!$I$4:$J$19,2,FALSE),VLOOKUP(H755,'Cross-Page Data'!$D$4:$F$48,3,FALSE)))))</f>
        <v/>
      </c>
      <c r="M755" s="120">
        <f>IF(AND($P$2=FALSE,OR(F755="Commercial NAICS Cogen",F755="Industrial NAICS Cogen",F755="NAICS-22 Cogen")),FALSE,IF(AND($P$3=FALSE,OR(F755="Commercial NAICS Cogen",F755="Commercial NAICS Non-Cogen",F755="Industrial NAICS Cogen", F755="industrial NAICS non-Cogen")),FALSE, TRUE))</f>
        <v/>
      </c>
    </row>
    <row r="756">
      <c r="A756" s="129" t="n">
        <v>2367</v>
      </c>
      <c r="B756" s="130" t="inlineStr">
        <is>
          <t>Schiller</t>
        </is>
      </c>
      <c r="C756" s="130" t="inlineStr">
        <is>
          <t>Granite Shore Power</t>
        </is>
      </c>
      <c r="D756" s="129" t="n">
        <v>62032</v>
      </c>
      <c r="E756" s="130" t="inlineStr">
        <is>
          <t>NH</t>
        </is>
      </c>
      <c r="F756" s="130" t="inlineStr">
        <is>
          <t>Electric Utility</t>
        </is>
      </c>
      <c r="G756" s="130" t="inlineStr">
        <is>
          <t>ST</t>
        </is>
      </c>
      <c r="H756" s="130" t="inlineStr">
        <is>
          <t>WDS</t>
        </is>
      </c>
      <c r="I756" s="130" t="inlineStr">
        <is>
          <t>WWW</t>
        </is>
      </c>
      <c r="J756" s="131" t="n">
        <v>20777.951</v>
      </c>
      <c r="K756" s="129" t="n">
        <v>2020</v>
      </c>
      <c r="L756" s="120">
        <f>IF(VLOOKUP(H756,'Cross-Page Data'!$D$4:$F$48,3,FALSE)="natural gas",VLOOKUP(G756,'Cross-Page Data'!$I$4:$J$19,2,FALSE),IF(VLOOKUP(H756,'Cross-Page Data'!$D$4:$F$48,3,FALSE)="solar",IF(G756="PV","solar PV","solar thermal"),IF(VLOOKUP(H756,'Cross-Page Data'!$D$4:$F$48,3,FALSE)="wind",VLOOKUP(G756,'Cross-Page Data'!$I$4:$J$19,2,FALSE),IF(VLOOKUP(H756,'Cross-Page Data'!$D$4:$F$48,3,FALSE)="hydro",VLOOKUP(G756,'Cross-Page Data'!$I$4:$J$19,2,FALSE),VLOOKUP(H756,'Cross-Page Data'!$D$4:$F$48,3,FALSE)))))</f>
        <v/>
      </c>
      <c r="M756" s="120">
        <f>IF(AND($P$2=FALSE,OR(F756="Commercial NAICS Cogen",F756="Industrial NAICS Cogen",F756="NAICS-22 Cogen")),FALSE,IF(AND($P$3=FALSE,OR(F756="Commercial NAICS Cogen",F756="Commercial NAICS Non-Cogen",F756="Industrial NAICS Cogen", F756="industrial NAICS non-Cogen")),FALSE, TRUE))</f>
        <v/>
      </c>
    </row>
    <row r="757">
      <c r="A757" s="129" t="n">
        <v>2398</v>
      </c>
      <c r="B757" s="130" t="inlineStr">
        <is>
          <t>Bergen Generating Station</t>
        </is>
      </c>
      <c r="C757" s="130" t="inlineStr">
        <is>
          <t>PSEG Fossil LLC</t>
        </is>
      </c>
      <c r="D757" s="129" t="n">
        <v>15147</v>
      </c>
      <c r="E757" s="130" t="inlineStr">
        <is>
          <t>NJ</t>
        </is>
      </c>
      <c r="F757" s="130" t="inlineStr">
        <is>
          <t>NAICS-22 Non-Cogen</t>
        </is>
      </c>
      <c r="G757" s="130" t="inlineStr">
        <is>
          <t>CA</t>
        </is>
      </c>
      <c r="H757" s="130" t="inlineStr">
        <is>
          <t>KER</t>
        </is>
      </c>
      <c r="I757" s="130" t="inlineStr">
        <is>
          <t>WOO</t>
        </is>
      </c>
      <c r="J757" s="131" t="n">
        <v>-32.711</v>
      </c>
      <c r="K757" s="129" t="n">
        <v>2020</v>
      </c>
      <c r="L757" s="120">
        <f>IF(VLOOKUP(H757,'Cross-Page Data'!$D$4:$F$48,3,FALSE)="natural gas",VLOOKUP(G757,'Cross-Page Data'!$I$4:$J$19,2,FALSE),IF(VLOOKUP(H757,'Cross-Page Data'!$D$4:$F$48,3,FALSE)="solar",IF(G757="PV","solar PV","solar thermal"),IF(VLOOKUP(H757,'Cross-Page Data'!$D$4:$F$48,3,FALSE)="wind",VLOOKUP(G757,'Cross-Page Data'!$I$4:$J$19,2,FALSE),IF(VLOOKUP(H757,'Cross-Page Data'!$D$4:$F$48,3,FALSE)="hydro",VLOOKUP(G757,'Cross-Page Data'!$I$4:$J$19,2,FALSE),VLOOKUP(H757,'Cross-Page Data'!$D$4:$F$48,3,FALSE)))))</f>
        <v/>
      </c>
      <c r="M757" s="120">
        <f>IF(AND($P$2=FALSE,OR(F757="Commercial NAICS Cogen",F757="Industrial NAICS Cogen",F757="NAICS-22 Cogen")),FALSE,IF(AND($P$3=FALSE,OR(F757="Commercial NAICS Cogen",F757="Commercial NAICS Non-Cogen",F757="Industrial NAICS Cogen", F757="industrial NAICS non-Cogen")),FALSE, TRUE))</f>
        <v/>
      </c>
    </row>
    <row r="758">
      <c r="A758" s="129" t="n">
        <v>2398</v>
      </c>
      <c r="B758" s="130" t="inlineStr">
        <is>
          <t>Bergen Generating Station</t>
        </is>
      </c>
      <c r="C758" s="130" t="inlineStr">
        <is>
          <t>PSEG Fossil LLC</t>
        </is>
      </c>
      <c r="D758" s="129" t="n">
        <v>15147</v>
      </c>
      <c r="E758" s="130" t="inlineStr">
        <is>
          <t>NJ</t>
        </is>
      </c>
      <c r="F758" s="130" t="inlineStr">
        <is>
          <t>NAICS-22 Non-Cogen</t>
        </is>
      </c>
      <c r="G758" s="130" t="inlineStr">
        <is>
          <t>CA</t>
        </is>
      </c>
      <c r="H758" s="130" t="inlineStr">
        <is>
          <t>NG</t>
        </is>
      </c>
      <c r="I758" s="130" t="inlineStr">
        <is>
          <t>NG</t>
        </is>
      </c>
      <c r="J758" s="131" t="n">
        <v>559579.71</v>
      </c>
      <c r="K758" s="129" t="n">
        <v>2020</v>
      </c>
      <c r="L758" s="120">
        <f>IF(VLOOKUP(H758,'Cross-Page Data'!$D$4:$F$48,3,FALSE)="natural gas",VLOOKUP(G758,'Cross-Page Data'!$I$4:$J$19,2,FALSE),IF(VLOOKUP(H758,'Cross-Page Data'!$D$4:$F$48,3,FALSE)="solar",IF(G758="PV","solar PV","solar thermal"),IF(VLOOKUP(H758,'Cross-Page Data'!$D$4:$F$48,3,FALSE)="wind",VLOOKUP(G758,'Cross-Page Data'!$I$4:$J$19,2,FALSE),IF(VLOOKUP(H758,'Cross-Page Data'!$D$4:$F$48,3,FALSE)="hydro",VLOOKUP(G758,'Cross-Page Data'!$I$4:$J$19,2,FALSE),VLOOKUP(H758,'Cross-Page Data'!$D$4:$F$48,3,FALSE)))))</f>
        <v/>
      </c>
      <c r="M758" s="120">
        <f>IF(AND($P$2=FALSE,OR(F758="Commercial NAICS Cogen",F758="Industrial NAICS Cogen",F758="NAICS-22 Cogen")),FALSE,IF(AND($P$3=FALSE,OR(F758="Commercial NAICS Cogen",F758="Commercial NAICS Non-Cogen",F758="Industrial NAICS Cogen", F758="industrial NAICS non-Cogen")),FALSE, TRUE))</f>
        <v/>
      </c>
    </row>
    <row r="759">
      <c r="A759" s="129" t="n">
        <v>2398</v>
      </c>
      <c r="B759" s="130" t="inlineStr">
        <is>
          <t>Bergen Generating Station</t>
        </is>
      </c>
      <c r="C759" s="130" t="inlineStr">
        <is>
          <t>PSEG Fossil LLC</t>
        </is>
      </c>
      <c r="D759" s="129" t="n">
        <v>15147</v>
      </c>
      <c r="E759" s="130" t="inlineStr">
        <is>
          <t>NJ</t>
        </is>
      </c>
      <c r="F759" s="130" t="inlineStr">
        <is>
          <t>NAICS-22 Non-Cogen</t>
        </is>
      </c>
      <c r="G759" s="130" t="inlineStr">
        <is>
          <t>CT</t>
        </is>
      </c>
      <c r="H759" s="130" t="inlineStr">
        <is>
          <t>KER</t>
        </is>
      </c>
      <c r="I759" s="130" t="inlineStr">
        <is>
          <t>WOO</t>
        </is>
      </c>
      <c r="J759" s="131" t="n">
        <v>112.62</v>
      </c>
      <c r="K759" s="129" t="n">
        <v>2020</v>
      </c>
      <c r="L759" s="120">
        <f>IF(VLOOKUP(H759,'Cross-Page Data'!$D$4:$F$48,3,FALSE)="natural gas",VLOOKUP(G759,'Cross-Page Data'!$I$4:$J$19,2,FALSE),IF(VLOOKUP(H759,'Cross-Page Data'!$D$4:$F$48,3,FALSE)="solar",IF(G759="PV","solar PV","solar thermal"),IF(VLOOKUP(H759,'Cross-Page Data'!$D$4:$F$48,3,FALSE)="wind",VLOOKUP(G759,'Cross-Page Data'!$I$4:$J$19,2,FALSE),IF(VLOOKUP(H759,'Cross-Page Data'!$D$4:$F$48,3,FALSE)="hydro",VLOOKUP(G759,'Cross-Page Data'!$I$4:$J$19,2,FALSE),VLOOKUP(H759,'Cross-Page Data'!$D$4:$F$48,3,FALSE)))))</f>
        <v/>
      </c>
      <c r="M759" s="120">
        <f>IF(AND($P$2=FALSE,OR(F759="Commercial NAICS Cogen",F759="Industrial NAICS Cogen",F759="NAICS-22 Cogen")),FALSE,IF(AND($P$3=FALSE,OR(F759="Commercial NAICS Cogen",F759="Commercial NAICS Non-Cogen",F759="Industrial NAICS Cogen", F759="industrial NAICS non-Cogen")),FALSE, TRUE))</f>
        <v/>
      </c>
    </row>
    <row r="760">
      <c r="A760" s="129" t="n">
        <v>2398</v>
      </c>
      <c r="B760" s="130" t="inlineStr">
        <is>
          <t>Bergen Generating Station</t>
        </is>
      </c>
      <c r="C760" s="130" t="inlineStr">
        <is>
          <t>PSEG Fossil LLC</t>
        </is>
      </c>
      <c r="D760" s="129" t="n">
        <v>15147</v>
      </c>
      <c r="E760" s="130" t="inlineStr">
        <is>
          <t>NJ</t>
        </is>
      </c>
      <c r="F760" s="130" t="inlineStr">
        <is>
          <t>NAICS-22 Non-Cogen</t>
        </is>
      </c>
      <c r="G760" s="130" t="inlineStr">
        <is>
          <t>CT</t>
        </is>
      </c>
      <c r="H760" s="130" t="inlineStr">
        <is>
          <t>NG</t>
        </is>
      </c>
      <c r="I760" s="130" t="inlineStr">
        <is>
          <t>NG</t>
        </is>
      </c>
      <c r="J760" s="131" t="n">
        <v>1117530.4</v>
      </c>
      <c r="K760" s="129" t="n">
        <v>2020</v>
      </c>
      <c r="L760" s="120">
        <f>IF(VLOOKUP(H760,'Cross-Page Data'!$D$4:$F$48,3,FALSE)="natural gas",VLOOKUP(G760,'Cross-Page Data'!$I$4:$J$19,2,FALSE),IF(VLOOKUP(H760,'Cross-Page Data'!$D$4:$F$48,3,FALSE)="solar",IF(G760="PV","solar PV","solar thermal"),IF(VLOOKUP(H760,'Cross-Page Data'!$D$4:$F$48,3,FALSE)="wind",VLOOKUP(G760,'Cross-Page Data'!$I$4:$J$19,2,FALSE),IF(VLOOKUP(H760,'Cross-Page Data'!$D$4:$F$48,3,FALSE)="hydro",VLOOKUP(G760,'Cross-Page Data'!$I$4:$J$19,2,FALSE),VLOOKUP(H760,'Cross-Page Data'!$D$4:$F$48,3,FALSE)))))</f>
        <v/>
      </c>
      <c r="M760" s="120">
        <f>IF(AND($P$2=FALSE,OR(F760="Commercial NAICS Cogen",F760="Industrial NAICS Cogen",F760="NAICS-22 Cogen")),FALSE,IF(AND($P$3=FALSE,OR(F760="Commercial NAICS Cogen",F760="Commercial NAICS Non-Cogen",F760="Industrial NAICS Cogen", F760="industrial NAICS non-Cogen")),FALSE, TRUE))</f>
        <v/>
      </c>
    </row>
    <row r="761">
      <c r="A761" s="129" t="n">
        <v>2406</v>
      </c>
      <c r="B761" s="130" t="inlineStr">
        <is>
          <t>PSEG Linden Generating Station</t>
        </is>
      </c>
      <c r="C761" s="130" t="inlineStr">
        <is>
          <t>PSEG Fossil LLC</t>
        </is>
      </c>
      <c r="D761" s="129" t="n">
        <v>15147</v>
      </c>
      <c r="E761" s="130" t="inlineStr">
        <is>
          <t>NJ</t>
        </is>
      </c>
      <c r="F761" s="130" t="inlineStr">
        <is>
          <t>NAICS-22 Non-Cogen</t>
        </is>
      </c>
      <c r="G761" s="130" t="inlineStr">
        <is>
          <t>CA</t>
        </is>
      </c>
      <c r="H761" s="130" t="inlineStr">
        <is>
          <t>DFO</t>
        </is>
      </c>
      <c r="I761" s="130" t="inlineStr">
        <is>
          <t>DFO</t>
        </is>
      </c>
      <c r="J761" s="131" t="n">
        <v>55.057</v>
      </c>
      <c r="K761" s="129" t="n">
        <v>2020</v>
      </c>
      <c r="L761" s="120">
        <f>IF(VLOOKUP(H761,'Cross-Page Data'!$D$4:$F$48,3,FALSE)="natural gas",VLOOKUP(G761,'Cross-Page Data'!$I$4:$J$19,2,FALSE),IF(VLOOKUP(H761,'Cross-Page Data'!$D$4:$F$48,3,FALSE)="solar",IF(G761="PV","solar PV","solar thermal"),IF(VLOOKUP(H761,'Cross-Page Data'!$D$4:$F$48,3,FALSE)="wind",VLOOKUP(G761,'Cross-Page Data'!$I$4:$J$19,2,FALSE),IF(VLOOKUP(H761,'Cross-Page Data'!$D$4:$F$48,3,FALSE)="hydro",VLOOKUP(G761,'Cross-Page Data'!$I$4:$J$19,2,FALSE),VLOOKUP(H761,'Cross-Page Data'!$D$4:$F$48,3,FALSE)))))</f>
        <v/>
      </c>
      <c r="M761" s="120">
        <f>IF(AND($P$2=FALSE,OR(F761="Commercial NAICS Cogen",F761="Industrial NAICS Cogen",F761="NAICS-22 Cogen")),FALSE,IF(AND($P$3=FALSE,OR(F761="Commercial NAICS Cogen",F761="Commercial NAICS Non-Cogen",F761="Industrial NAICS Cogen", F761="industrial NAICS non-Cogen")),FALSE, TRUE))</f>
        <v/>
      </c>
    </row>
    <row r="762">
      <c r="A762" s="129" t="n">
        <v>2406</v>
      </c>
      <c r="B762" s="130" t="inlineStr">
        <is>
          <t>PSEG Linden Generating Station</t>
        </is>
      </c>
      <c r="C762" s="130" t="inlineStr">
        <is>
          <t>PSEG Fossil LLC</t>
        </is>
      </c>
      <c r="D762" s="129" t="n">
        <v>15147</v>
      </c>
      <c r="E762" s="130" t="inlineStr">
        <is>
          <t>NJ</t>
        </is>
      </c>
      <c r="F762" s="130" t="inlineStr">
        <is>
          <t>NAICS-22 Non-Cogen</t>
        </is>
      </c>
      <c r="G762" s="130" t="inlineStr">
        <is>
          <t>CA</t>
        </is>
      </c>
      <c r="H762" s="130" t="inlineStr">
        <is>
          <t>NG</t>
        </is>
      </c>
      <c r="I762" s="130" t="inlineStr">
        <is>
          <t>NG</t>
        </is>
      </c>
      <c r="J762" s="131" t="n">
        <v>1171283.9</v>
      </c>
      <c r="K762" s="129" t="n">
        <v>2020</v>
      </c>
      <c r="L762" s="120">
        <f>IF(VLOOKUP(H762,'Cross-Page Data'!$D$4:$F$48,3,FALSE)="natural gas",VLOOKUP(G762,'Cross-Page Data'!$I$4:$J$19,2,FALSE),IF(VLOOKUP(H762,'Cross-Page Data'!$D$4:$F$48,3,FALSE)="solar",IF(G762="PV","solar PV","solar thermal"),IF(VLOOKUP(H762,'Cross-Page Data'!$D$4:$F$48,3,FALSE)="wind",VLOOKUP(G762,'Cross-Page Data'!$I$4:$J$19,2,FALSE),IF(VLOOKUP(H762,'Cross-Page Data'!$D$4:$F$48,3,FALSE)="hydro",VLOOKUP(G762,'Cross-Page Data'!$I$4:$J$19,2,FALSE),VLOOKUP(H762,'Cross-Page Data'!$D$4:$F$48,3,FALSE)))))</f>
        <v/>
      </c>
      <c r="M762" s="120">
        <f>IF(AND($P$2=FALSE,OR(F762="Commercial NAICS Cogen",F762="Industrial NAICS Cogen",F762="NAICS-22 Cogen")),FALSE,IF(AND($P$3=FALSE,OR(F762="Commercial NAICS Cogen",F762="Commercial NAICS Non-Cogen",F762="Industrial NAICS Cogen", F762="industrial NAICS non-Cogen")),FALSE, TRUE))</f>
        <v/>
      </c>
    </row>
    <row r="763">
      <c r="A763" s="129" t="n">
        <v>2406</v>
      </c>
      <c r="B763" s="130" t="inlineStr">
        <is>
          <t>PSEG Linden Generating Station</t>
        </is>
      </c>
      <c r="C763" s="130" t="inlineStr">
        <is>
          <t>PSEG Fossil LLC</t>
        </is>
      </c>
      <c r="D763" s="129" t="n">
        <v>15147</v>
      </c>
      <c r="E763" s="130" t="inlineStr">
        <is>
          <t>NJ</t>
        </is>
      </c>
      <c r="F763" s="130" t="inlineStr">
        <is>
          <t>NAICS-22 Non-Cogen</t>
        </is>
      </c>
      <c r="G763" s="130" t="inlineStr">
        <is>
          <t>CT</t>
        </is>
      </c>
      <c r="H763" s="130" t="inlineStr">
        <is>
          <t>DFO</t>
        </is>
      </c>
      <c r="I763" s="130" t="inlineStr">
        <is>
          <t>DFO</t>
        </is>
      </c>
      <c r="J763" s="131" t="n">
        <v>115.438</v>
      </c>
      <c r="K763" s="129" t="n">
        <v>2020</v>
      </c>
      <c r="L763" s="120">
        <f>IF(VLOOKUP(H763,'Cross-Page Data'!$D$4:$F$48,3,FALSE)="natural gas",VLOOKUP(G763,'Cross-Page Data'!$I$4:$J$19,2,FALSE),IF(VLOOKUP(H763,'Cross-Page Data'!$D$4:$F$48,3,FALSE)="solar",IF(G763="PV","solar PV","solar thermal"),IF(VLOOKUP(H763,'Cross-Page Data'!$D$4:$F$48,3,FALSE)="wind",VLOOKUP(G763,'Cross-Page Data'!$I$4:$J$19,2,FALSE),IF(VLOOKUP(H763,'Cross-Page Data'!$D$4:$F$48,3,FALSE)="hydro",VLOOKUP(G763,'Cross-Page Data'!$I$4:$J$19,2,FALSE),VLOOKUP(H763,'Cross-Page Data'!$D$4:$F$48,3,FALSE)))))</f>
        <v/>
      </c>
      <c r="M763" s="120">
        <f>IF(AND($P$2=FALSE,OR(F763="Commercial NAICS Cogen",F763="Industrial NAICS Cogen",F763="NAICS-22 Cogen")),FALSE,IF(AND($P$3=FALSE,OR(F763="Commercial NAICS Cogen",F763="Commercial NAICS Non-Cogen",F763="Industrial NAICS Cogen", F763="industrial NAICS non-Cogen")),FALSE, TRUE))</f>
        <v/>
      </c>
    </row>
    <row r="764">
      <c r="A764" s="129" t="n">
        <v>2406</v>
      </c>
      <c r="B764" s="130" t="inlineStr">
        <is>
          <t>PSEG Linden Generating Station</t>
        </is>
      </c>
      <c r="C764" s="130" t="inlineStr">
        <is>
          <t>PSEG Fossil LLC</t>
        </is>
      </c>
      <c r="D764" s="129" t="n">
        <v>15147</v>
      </c>
      <c r="E764" s="130" t="inlineStr">
        <is>
          <t>NJ</t>
        </is>
      </c>
      <c r="F764" s="130" t="inlineStr">
        <is>
          <t>NAICS-22 Non-Cogen</t>
        </is>
      </c>
      <c r="G764" s="130" t="inlineStr">
        <is>
          <t>CT</t>
        </is>
      </c>
      <c r="H764" s="130" t="inlineStr">
        <is>
          <t>NG</t>
        </is>
      </c>
      <c r="I764" s="130" t="inlineStr">
        <is>
          <t>NG</t>
        </is>
      </c>
      <c r="J764" s="131" t="n">
        <v>2077146.6</v>
      </c>
      <c r="K764" s="129" t="n">
        <v>2020</v>
      </c>
      <c r="L764" s="120">
        <f>IF(VLOOKUP(H764,'Cross-Page Data'!$D$4:$F$48,3,FALSE)="natural gas",VLOOKUP(G764,'Cross-Page Data'!$I$4:$J$19,2,FALSE),IF(VLOOKUP(H764,'Cross-Page Data'!$D$4:$F$48,3,FALSE)="solar",IF(G764="PV","solar PV","solar thermal"),IF(VLOOKUP(H764,'Cross-Page Data'!$D$4:$F$48,3,FALSE)="wind",VLOOKUP(G764,'Cross-Page Data'!$I$4:$J$19,2,FALSE),IF(VLOOKUP(H764,'Cross-Page Data'!$D$4:$F$48,3,FALSE)="hydro",VLOOKUP(G764,'Cross-Page Data'!$I$4:$J$19,2,FALSE),VLOOKUP(H764,'Cross-Page Data'!$D$4:$F$48,3,FALSE)))))</f>
        <v/>
      </c>
      <c r="M764" s="120">
        <f>IF(AND($P$2=FALSE,OR(F764="Commercial NAICS Cogen",F764="Industrial NAICS Cogen",F764="NAICS-22 Cogen")),FALSE,IF(AND($P$3=FALSE,OR(F764="Commercial NAICS Cogen",F764="Commercial NAICS Non-Cogen",F764="Industrial NAICS Cogen", F764="industrial NAICS non-Cogen")),FALSE, TRUE))</f>
        <v/>
      </c>
    </row>
    <row r="765">
      <c r="A765" s="129" t="n">
        <v>2406</v>
      </c>
      <c r="B765" s="130" t="inlineStr">
        <is>
          <t>PSEG Linden Generating Station</t>
        </is>
      </c>
      <c r="C765" s="130" t="inlineStr">
        <is>
          <t>PSEG Fossil LLC</t>
        </is>
      </c>
      <c r="D765" s="129" t="n">
        <v>15147</v>
      </c>
      <c r="E765" s="130" t="inlineStr">
        <is>
          <t>NJ</t>
        </is>
      </c>
      <c r="F765" s="130" t="inlineStr">
        <is>
          <t>NAICS-22 Non-Cogen</t>
        </is>
      </c>
      <c r="G765" s="130" t="inlineStr">
        <is>
          <t>GT</t>
        </is>
      </c>
      <c r="H765" s="130" t="inlineStr">
        <is>
          <t>DFO</t>
        </is>
      </c>
      <c r="I765" s="130" t="inlineStr">
        <is>
          <t>DFO</t>
        </is>
      </c>
      <c r="J765" s="131" t="n">
        <v>242.37</v>
      </c>
      <c r="K765" s="129" t="n">
        <v>2020</v>
      </c>
      <c r="L765" s="120">
        <f>IF(VLOOKUP(H765,'Cross-Page Data'!$D$4:$F$48,3,FALSE)="natural gas",VLOOKUP(G765,'Cross-Page Data'!$I$4:$J$19,2,FALSE),IF(VLOOKUP(H765,'Cross-Page Data'!$D$4:$F$48,3,FALSE)="solar",IF(G765="PV","solar PV","solar thermal"),IF(VLOOKUP(H765,'Cross-Page Data'!$D$4:$F$48,3,FALSE)="wind",VLOOKUP(G765,'Cross-Page Data'!$I$4:$J$19,2,FALSE),IF(VLOOKUP(H765,'Cross-Page Data'!$D$4:$F$48,3,FALSE)="hydro",VLOOKUP(G765,'Cross-Page Data'!$I$4:$J$19,2,FALSE),VLOOKUP(H765,'Cross-Page Data'!$D$4:$F$48,3,FALSE)))))</f>
        <v/>
      </c>
      <c r="M765" s="120">
        <f>IF(AND($P$2=FALSE,OR(F765="Commercial NAICS Cogen",F765="Industrial NAICS Cogen",F765="NAICS-22 Cogen")),FALSE,IF(AND($P$3=FALSE,OR(F765="Commercial NAICS Cogen",F765="Commercial NAICS Non-Cogen",F765="Industrial NAICS Cogen", F765="industrial NAICS non-Cogen")),FALSE, TRUE))</f>
        <v/>
      </c>
    </row>
    <row r="766">
      <c r="A766" s="129" t="n">
        <v>2406</v>
      </c>
      <c r="B766" s="130" t="inlineStr">
        <is>
          <t>PSEG Linden Generating Station</t>
        </is>
      </c>
      <c r="C766" s="130" t="inlineStr">
        <is>
          <t>PSEG Fossil LLC</t>
        </is>
      </c>
      <c r="D766" s="129" t="n">
        <v>15147</v>
      </c>
      <c r="E766" s="130" t="inlineStr">
        <is>
          <t>NJ</t>
        </is>
      </c>
      <c r="F766" s="130" t="inlineStr">
        <is>
          <t>NAICS-22 Non-Cogen</t>
        </is>
      </c>
      <c r="G766" s="130" t="inlineStr">
        <is>
          <t>GT</t>
        </is>
      </c>
      <c r="H766" s="130" t="inlineStr">
        <is>
          <t>NG</t>
        </is>
      </c>
      <c r="I766" s="130" t="inlineStr">
        <is>
          <t>NG</t>
        </is>
      </c>
      <c r="J766" s="131" t="n">
        <v>6941.63</v>
      </c>
      <c r="K766" s="129" t="n">
        <v>2020</v>
      </c>
      <c r="L766" s="120">
        <f>IF(VLOOKUP(H766,'Cross-Page Data'!$D$4:$F$48,3,FALSE)="natural gas",VLOOKUP(G766,'Cross-Page Data'!$I$4:$J$19,2,FALSE),IF(VLOOKUP(H766,'Cross-Page Data'!$D$4:$F$48,3,FALSE)="solar",IF(G766="PV","solar PV","solar thermal"),IF(VLOOKUP(H766,'Cross-Page Data'!$D$4:$F$48,3,FALSE)="wind",VLOOKUP(G766,'Cross-Page Data'!$I$4:$J$19,2,FALSE),IF(VLOOKUP(H766,'Cross-Page Data'!$D$4:$F$48,3,FALSE)="hydro",VLOOKUP(G766,'Cross-Page Data'!$I$4:$J$19,2,FALSE),VLOOKUP(H766,'Cross-Page Data'!$D$4:$F$48,3,FALSE)))))</f>
        <v/>
      </c>
      <c r="M766" s="120">
        <f>IF(AND($P$2=FALSE,OR(F766="Commercial NAICS Cogen",F766="Industrial NAICS Cogen",F766="NAICS-22 Cogen")),FALSE,IF(AND($P$3=FALSE,OR(F766="Commercial NAICS Cogen",F766="Commercial NAICS Non-Cogen",F766="Industrial NAICS Cogen", F766="industrial NAICS non-Cogen")),FALSE, TRUE))</f>
        <v/>
      </c>
    </row>
    <row r="767">
      <c r="A767" s="129" t="n">
        <v>2410</v>
      </c>
      <c r="B767" s="130" t="inlineStr">
        <is>
          <t>PSEG Salem Generating Station</t>
        </is>
      </c>
      <c r="C767" s="130" t="inlineStr">
        <is>
          <t>PSEG Nuclear LLC</t>
        </is>
      </c>
      <c r="D767" s="129" t="n">
        <v>15478</v>
      </c>
      <c r="E767" s="130" t="inlineStr">
        <is>
          <t>NJ</t>
        </is>
      </c>
      <c r="F767" s="130" t="inlineStr">
        <is>
          <t>NAICS-22 Non-Cogen</t>
        </is>
      </c>
      <c r="G767" s="130" t="inlineStr">
        <is>
          <t>GT</t>
        </is>
      </c>
      <c r="H767" s="130" t="inlineStr">
        <is>
          <t>DFO</t>
        </is>
      </c>
      <c r="I767" s="130" t="inlineStr">
        <is>
          <t>DFO</t>
        </is>
      </c>
      <c r="J767" s="131" t="n">
        <v>-125</v>
      </c>
      <c r="K767" s="129" t="n">
        <v>2020</v>
      </c>
      <c r="L767" s="120">
        <f>IF(VLOOKUP(H767,'Cross-Page Data'!$D$4:$F$48,3,FALSE)="natural gas",VLOOKUP(G767,'Cross-Page Data'!$I$4:$J$19,2,FALSE),IF(VLOOKUP(H767,'Cross-Page Data'!$D$4:$F$48,3,FALSE)="solar",IF(G767="PV","solar PV","solar thermal"),IF(VLOOKUP(H767,'Cross-Page Data'!$D$4:$F$48,3,FALSE)="wind",VLOOKUP(G767,'Cross-Page Data'!$I$4:$J$19,2,FALSE),IF(VLOOKUP(H767,'Cross-Page Data'!$D$4:$F$48,3,FALSE)="hydro",VLOOKUP(G767,'Cross-Page Data'!$I$4:$J$19,2,FALSE),VLOOKUP(H767,'Cross-Page Data'!$D$4:$F$48,3,FALSE)))))</f>
        <v/>
      </c>
      <c r="M767" s="120">
        <f>IF(AND($P$2=FALSE,OR(F767="Commercial NAICS Cogen",F767="Industrial NAICS Cogen",F767="NAICS-22 Cogen")),FALSE,IF(AND($P$3=FALSE,OR(F767="Commercial NAICS Cogen",F767="Commercial NAICS Non-Cogen",F767="Industrial NAICS Cogen", F767="industrial NAICS non-Cogen")),FALSE, TRUE))</f>
        <v/>
      </c>
    </row>
    <row r="768">
      <c r="A768" s="129" t="n">
        <v>2410</v>
      </c>
      <c r="B768" s="130" t="inlineStr">
        <is>
          <t>PSEG Salem Generating Station</t>
        </is>
      </c>
      <c r="C768" s="130" t="inlineStr">
        <is>
          <t>PSEG Nuclear LLC</t>
        </is>
      </c>
      <c r="D768" s="129" t="n">
        <v>15478</v>
      </c>
      <c r="E768" s="130" t="inlineStr">
        <is>
          <t>NJ</t>
        </is>
      </c>
      <c r="F768" s="130" t="inlineStr">
        <is>
          <t>NAICS-22 Non-Cogen</t>
        </is>
      </c>
      <c r="G768" s="130" t="inlineStr">
        <is>
          <t>GT</t>
        </is>
      </c>
      <c r="H768" s="130" t="inlineStr">
        <is>
          <t>KER</t>
        </is>
      </c>
      <c r="I768" s="130" t="inlineStr">
        <is>
          <t>WOO</t>
        </is>
      </c>
      <c r="J768" s="131" t="n">
        <v>0</v>
      </c>
      <c r="K768" s="129" t="n">
        <v>2020</v>
      </c>
      <c r="L768" s="120">
        <f>IF(VLOOKUP(H768,'Cross-Page Data'!$D$4:$F$48,3,FALSE)="natural gas",VLOOKUP(G768,'Cross-Page Data'!$I$4:$J$19,2,FALSE),IF(VLOOKUP(H768,'Cross-Page Data'!$D$4:$F$48,3,FALSE)="solar",IF(G768="PV","solar PV","solar thermal"),IF(VLOOKUP(H768,'Cross-Page Data'!$D$4:$F$48,3,FALSE)="wind",VLOOKUP(G768,'Cross-Page Data'!$I$4:$J$19,2,FALSE),IF(VLOOKUP(H768,'Cross-Page Data'!$D$4:$F$48,3,FALSE)="hydro",VLOOKUP(G768,'Cross-Page Data'!$I$4:$J$19,2,FALSE),VLOOKUP(H768,'Cross-Page Data'!$D$4:$F$48,3,FALSE)))))</f>
        <v/>
      </c>
      <c r="M768" s="120">
        <f>IF(AND($P$2=FALSE,OR(F768="Commercial NAICS Cogen",F768="Industrial NAICS Cogen",F768="NAICS-22 Cogen")),FALSE,IF(AND($P$3=FALSE,OR(F768="Commercial NAICS Cogen",F768="Commercial NAICS Non-Cogen",F768="Industrial NAICS Cogen", F768="industrial NAICS non-Cogen")),FALSE, TRUE))</f>
        <v/>
      </c>
    </row>
    <row r="769">
      <c r="A769" s="129" t="n">
        <v>2410</v>
      </c>
      <c r="B769" s="130" t="inlineStr">
        <is>
          <t>PSEG Salem Generating Station</t>
        </is>
      </c>
      <c r="C769" s="130" t="inlineStr">
        <is>
          <t>PSEG Nuclear LLC</t>
        </is>
      </c>
      <c r="D769" s="129" t="n">
        <v>15478</v>
      </c>
      <c r="E769" s="130" t="inlineStr">
        <is>
          <t>NJ</t>
        </is>
      </c>
      <c r="F769" s="130" t="inlineStr">
        <is>
          <t>NAICS-22 Non-Cogen</t>
        </is>
      </c>
      <c r="G769" s="130" t="inlineStr">
        <is>
          <t>ST</t>
        </is>
      </c>
      <c r="H769" s="130" t="inlineStr">
        <is>
          <t>NUC</t>
        </is>
      </c>
      <c r="I769" s="130" t="inlineStr">
        <is>
          <t>NUC</t>
        </is>
      </c>
      <c r="J769" s="131" t="n">
        <v>7142172</v>
      </c>
      <c r="K769" s="129" t="n">
        <v>2020</v>
      </c>
      <c r="L769" s="120">
        <f>IF(VLOOKUP(H769,'Cross-Page Data'!$D$4:$F$48,3,FALSE)="natural gas",VLOOKUP(G769,'Cross-Page Data'!$I$4:$J$19,2,FALSE),IF(VLOOKUP(H769,'Cross-Page Data'!$D$4:$F$48,3,FALSE)="solar",IF(G769="PV","solar PV","solar thermal"),IF(VLOOKUP(H769,'Cross-Page Data'!$D$4:$F$48,3,FALSE)="wind",VLOOKUP(G769,'Cross-Page Data'!$I$4:$J$19,2,FALSE),IF(VLOOKUP(H769,'Cross-Page Data'!$D$4:$F$48,3,FALSE)="hydro",VLOOKUP(G769,'Cross-Page Data'!$I$4:$J$19,2,FALSE),VLOOKUP(H769,'Cross-Page Data'!$D$4:$F$48,3,FALSE)))))</f>
        <v/>
      </c>
      <c r="M769" s="120">
        <f>IF(AND($P$2=FALSE,OR(F769="Commercial NAICS Cogen",F769="Industrial NAICS Cogen",F769="NAICS-22 Cogen")),FALSE,IF(AND($P$3=FALSE,OR(F769="Commercial NAICS Cogen",F769="Commercial NAICS Non-Cogen",F769="Industrial NAICS Cogen", F769="industrial NAICS non-Cogen")),FALSE, TRUE))</f>
        <v/>
      </c>
    </row>
    <row r="770">
      <c r="A770" s="129" t="n">
        <v>2410</v>
      </c>
      <c r="B770" s="130" t="inlineStr">
        <is>
          <t>PSEG Salem Generating Station</t>
        </is>
      </c>
      <c r="C770" s="130" t="inlineStr">
        <is>
          <t>PSEG Nuclear LLC</t>
        </is>
      </c>
      <c r="D770" s="129" t="n">
        <v>15478</v>
      </c>
      <c r="E770" s="130" t="inlineStr">
        <is>
          <t>NJ</t>
        </is>
      </c>
      <c r="F770" s="130" t="inlineStr">
        <is>
          <t>NAICS-22 Non-Cogen</t>
        </is>
      </c>
      <c r="G770" s="130" t="inlineStr">
        <is>
          <t>ST</t>
        </is>
      </c>
      <c r="H770" s="130" t="inlineStr">
        <is>
          <t>NUC</t>
        </is>
      </c>
      <c r="I770" s="130" t="inlineStr">
        <is>
          <t>NUC</t>
        </is>
      </c>
      <c r="J770" s="131" t="n">
        <v>9003389</v>
      </c>
      <c r="K770" s="129" t="n">
        <v>2020</v>
      </c>
      <c r="L770" s="120">
        <f>IF(VLOOKUP(H770,'Cross-Page Data'!$D$4:$F$48,3,FALSE)="natural gas",VLOOKUP(G770,'Cross-Page Data'!$I$4:$J$19,2,FALSE),IF(VLOOKUP(H770,'Cross-Page Data'!$D$4:$F$48,3,FALSE)="solar",IF(G770="PV","solar PV","solar thermal"),IF(VLOOKUP(H770,'Cross-Page Data'!$D$4:$F$48,3,FALSE)="wind",VLOOKUP(G770,'Cross-Page Data'!$I$4:$J$19,2,FALSE),IF(VLOOKUP(H770,'Cross-Page Data'!$D$4:$F$48,3,FALSE)="hydro",VLOOKUP(G770,'Cross-Page Data'!$I$4:$J$19,2,FALSE),VLOOKUP(H770,'Cross-Page Data'!$D$4:$F$48,3,FALSE)))))</f>
        <v/>
      </c>
      <c r="M770" s="120">
        <f>IF(AND($P$2=FALSE,OR(F770="Commercial NAICS Cogen",F770="Industrial NAICS Cogen",F770="NAICS-22 Cogen")),FALSE,IF(AND($P$3=FALSE,OR(F770="Commercial NAICS Cogen",F770="Commercial NAICS Non-Cogen",F770="Industrial NAICS Cogen", F770="industrial NAICS non-Cogen")),FALSE, TRUE))</f>
        <v/>
      </c>
    </row>
    <row r="771">
      <c r="A771" s="129" t="n">
        <v>2411</v>
      </c>
      <c r="B771" s="130" t="inlineStr">
        <is>
          <t>PSEG Sewaren Generating Station</t>
        </is>
      </c>
      <c r="C771" s="130" t="inlineStr">
        <is>
          <t>PSEG Fossil LLC</t>
        </is>
      </c>
      <c r="D771" s="129" t="n">
        <v>15147</v>
      </c>
      <c r="E771" s="130" t="inlineStr">
        <is>
          <t>NJ</t>
        </is>
      </c>
      <c r="F771" s="130" t="inlineStr">
        <is>
          <t>NAICS-22 Non-Cogen</t>
        </is>
      </c>
      <c r="G771" s="130" t="inlineStr">
        <is>
          <t>CA</t>
        </is>
      </c>
      <c r="H771" s="130" t="inlineStr">
        <is>
          <t>DFO</t>
        </is>
      </c>
      <c r="I771" s="130" t="inlineStr">
        <is>
          <t>DFO</t>
        </is>
      </c>
      <c r="J771" s="131" t="n">
        <v>3361.042</v>
      </c>
      <c r="K771" s="129" t="n">
        <v>2020</v>
      </c>
      <c r="L771" s="120">
        <f>IF(VLOOKUP(H771,'Cross-Page Data'!$D$4:$F$48,3,FALSE)="natural gas",VLOOKUP(G771,'Cross-Page Data'!$I$4:$J$19,2,FALSE),IF(VLOOKUP(H771,'Cross-Page Data'!$D$4:$F$48,3,FALSE)="solar",IF(G771="PV","solar PV","solar thermal"),IF(VLOOKUP(H771,'Cross-Page Data'!$D$4:$F$48,3,FALSE)="wind",VLOOKUP(G771,'Cross-Page Data'!$I$4:$J$19,2,FALSE),IF(VLOOKUP(H771,'Cross-Page Data'!$D$4:$F$48,3,FALSE)="hydro",VLOOKUP(G771,'Cross-Page Data'!$I$4:$J$19,2,FALSE),VLOOKUP(H771,'Cross-Page Data'!$D$4:$F$48,3,FALSE)))))</f>
        <v/>
      </c>
      <c r="M771" s="120">
        <f>IF(AND($P$2=FALSE,OR(F771="Commercial NAICS Cogen",F771="Industrial NAICS Cogen",F771="NAICS-22 Cogen")),FALSE,IF(AND($P$3=FALSE,OR(F771="Commercial NAICS Cogen",F771="Commercial NAICS Non-Cogen",F771="Industrial NAICS Cogen", F771="industrial NAICS non-Cogen")),FALSE, TRUE))</f>
        <v/>
      </c>
    </row>
    <row r="772">
      <c r="A772" s="129" t="n">
        <v>2411</v>
      </c>
      <c r="B772" s="130" t="inlineStr">
        <is>
          <t>PSEG Sewaren Generating Station</t>
        </is>
      </c>
      <c r="C772" s="130" t="inlineStr">
        <is>
          <t>PSEG Fossil LLC</t>
        </is>
      </c>
      <c r="D772" s="129" t="n">
        <v>15147</v>
      </c>
      <c r="E772" s="130" t="inlineStr">
        <is>
          <t>NJ</t>
        </is>
      </c>
      <c r="F772" s="130" t="inlineStr">
        <is>
          <t>NAICS-22 Non-Cogen</t>
        </is>
      </c>
      <c r="G772" s="130" t="inlineStr">
        <is>
          <t>CA</t>
        </is>
      </c>
      <c r="H772" s="130" t="inlineStr">
        <is>
          <t>NG</t>
        </is>
      </c>
      <c r="I772" s="130" t="inlineStr">
        <is>
          <t>NG</t>
        </is>
      </c>
      <c r="J772" s="131" t="n">
        <v>1187035</v>
      </c>
      <c r="K772" s="129" t="n">
        <v>2020</v>
      </c>
      <c r="L772" s="120">
        <f>IF(VLOOKUP(H772,'Cross-Page Data'!$D$4:$F$48,3,FALSE)="natural gas",VLOOKUP(G772,'Cross-Page Data'!$I$4:$J$19,2,FALSE),IF(VLOOKUP(H772,'Cross-Page Data'!$D$4:$F$48,3,FALSE)="solar",IF(G772="PV","solar PV","solar thermal"),IF(VLOOKUP(H772,'Cross-Page Data'!$D$4:$F$48,3,FALSE)="wind",VLOOKUP(G772,'Cross-Page Data'!$I$4:$J$19,2,FALSE),IF(VLOOKUP(H772,'Cross-Page Data'!$D$4:$F$48,3,FALSE)="hydro",VLOOKUP(G772,'Cross-Page Data'!$I$4:$J$19,2,FALSE),VLOOKUP(H772,'Cross-Page Data'!$D$4:$F$48,3,FALSE)))))</f>
        <v/>
      </c>
      <c r="M772" s="120">
        <f>IF(AND($P$2=FALSE,OR(F772="Commercial NAICS Cogen",F772="Industrial NAICS Cogen",F772="NAICS-22 Cogen")),FALSE,IF(AND($P$3=FALSE,OR(F772="Commercial NAICS Cogen",F772="Commercial NAICS Non-Cogen",F772="Industrial NAICS Cogen", F772="industrial NAICS non-Cogen")),FALSE, TRUE))</f>
        <v/>
      </c>
    </row>
    <row r="773">
      <c r="A773" s="129" t="n">
        <v>2411</v>
      </c>
      <c r="B773" s="130" t="inlineStr">
        <is>
          <t>PSEG Sewaren Generating Station</t>
        </is>
      </c>
      <c r="C773" s="130" t="inlineStr">
        <is>
          <t>PSEG Fossil LLC</t>
        </is>
      </c>
      <c r="D773" s="129" t="n">
        <v>15147</v>
      </c>
      <c r="E773" s="130" t="inlineStr">
        <is>
          <t>NJ</t>
        </is>
      </c>
      <c r="F773" s="130" t="inlineStr">
        <is>
          <t>NAICS-22 Non-Cogen</t>
        </is>
      </c>
      <c r="G773" s="130" t="inlineStr">
        <is>
          <t>CT</t>
        </is>
      </c>
      <c r="H773" s="130" t="inlineStr">
        <is>
          <t>DFO</t>
        </is>
      </c>
      <c r="I773" s="130" t="inlineStr">
        <is>
          <t>DFO</t>
        </is>
      </c>
      <c r="J773" s="131" t="n">
        <v>7788.762</v>
      </c>
      <c r="K773" s="129" t="n">
        <v>2020</v>
      </c>
      <c r="L773" s="120">
        <f>IF(VLOOKUP(H773,'Cross-Page Data'!$D$4:$F$48,3,FALSE)="natural gas",VLOOKUP(G773,'Cross-Page Data'!$I$4:$J$19,2,FALSE),IF(VLOOKUP(H773,'Cross-Page Data'!$D$4:$F$48,3,FALSE)="solar",IF(G773="PV","solar PV","solar thermal"),IF(VLOOKUP(H773,'Cross-Page Data'!$D$4:$F$48,3,FALSE)="wind",VLOOKUP(G773,'Cross-Page Data'!$I$4:$J$19,2,FALSE),IF(VLOOKUP(H773,'Cross-Page Data'!$D$4:$F$48,3,FALSE)="hydro",VLOOKUP(G773,'Cross-Page Data'!$I$4:$J$19,2,FALSE),VLOOKUP(H773,'Cross-Page Data'!$D$4:$F$48,3,FALSE)))))</f>
        <v/>
      </c>
      <c r="M773" s="120">
        <f>IF(AND($P$2=FALSE,OR(F773="Commercial NAICS Cogen",F773="Industrial NAICS Cogen",F773="NAICS-22 Cogen")),FALSE,IF(AND($P$3=FALSE,OR(F773="Commercial NAICS Cogen",F773="Commercial NAICS Non-Cogen",F773="Industrial NAICS Cogen", F773="industrial NAICS non-Cogen")),FALSE, TRUE))</f>
        <v/>
      </c>
    </row>
    <row r="774">
      <c r="A774" s="129" t="n">
        <v>2411</v>
      </c>
      <c r="B774" s="130" t="inlineStr">
        <is>
          <t>PSEG Sewaren Generating Station</t>
        </is>
      </c>
      <c r="C774" s="130" t="inlineStr">
        <is>
          <t>PSEG Fossil LLC</t>
        </is>
      </c>
      <c r="D774" s="129" t="n">
        <v>15147</v>
      </c>
      <c r="E774" s="130" t="inlineStr">
        <is>
          <t>NJ</t>
        </is>
      </c>
      <c r="F774" s="130" t="inlineStr">
        <is>
          <t>NAICS-22 Non-Cogen</t>
        </is>
      </c>
      <c r="G774" s="130" t="inlineStr">
        <is>
          <t>CT</t>
        </is>
      </c>
      <c r="H774" s="130" t="inlineStr">
        <is>
          <t>NG</t>
        </is>
      </c>
      <c r="I774" s="130" t="inlineStr">
        <is>
          <t>NG</t>
        </is>
      </c>
      <c r="J774" s="131" t="n">
        <v>2468869.2</v>
      </c>
      <c r="K774" s="129" t="n">
        <v>2020</v>
      </c>
      <c r="L774" s="120">
        <f>IF(VLOOKUP(H774,'Cross-Page Data'!$D$4:$F$48,3,FALSE)="natural gas",VLOOKUP(G774,'Cross-Page Data'!$I$4:$J$19,2,FALSE),IF(VLOOKUP(H774,'Cross-Page Data'!$D$4:$F$48,3,FALSE)="solar",IF(G774="PV","solar PV","solar thermal"),IF(VLOOKUP(H774,'Cross-Page Data'!$D$4:$F$48,3,FALSE)="wind",VLOOKUP(G774,'Cross-Page Data'!$I$4:$J$19,2,FALSE),IF(VLOOKUP(H774,'Cross-Page Data'!$D$4:$F$48,3,FALSE)="hydro",VLOOKUP(G774,'Cross-Page Data'!$I$4:$J$19,2,FALSE),VLOOKUP(H774,'Cross-Page Data'!$D$4:$F$48,3,FALSE)))))</f>
        <v/>
      </c>
      <c r="M774" s="120">
        <f>IF(AND($P$2=FALSE,OR(F774="Commercial NAICS Cogen",F774="Industrial NAICS Cogen",F774="NAICS-22 Cogen")),FALSE,IF(AND($P$3=FALSE,OR(F774="Commercial NAICS Cogen",F774="Commercial NAICS Non-Cogen",F774="Industrial NAICS Cogen", F774="industrial NAICS non-Cogen")),FALSE, TRUE))</f>
        <v/>
      </c>
    </row>
    <row r="775">
      <c r="A775" s="129" t="n">
        <v>2434</v>
      </c>
      <c r="B775" s="130" t="inlineStr">
        <is>
          <t>Howard Down</t>
        </is>
      </c>
      <c r="C775" s="130" t="inlineStr">
        <is>
          <t>City of Vineland - (NJ)</t>
        </is>
      </c>
      <c r="D775" s="129" t="n">
        <v>19856</v>
      </c>
      <c r="E775" s="130" t="inlineStr">
        <is>
          <t>NJ</t>
        </is>
      </c>
      <c r="F775" s="130" t="inlineStr">
        <is>
          <t>Electric Utility</t>
        </is>
      </c>
      <c r="G775" s="130" t="inlineStr">
        <is>
          <t>GT</t>
        </is>
      </c>
      <c r="H775" s="130" t="inlineStr">
        <is>
          <t>BIT</t>
        </is>
      </c>
      <c r="I775" s="130" t="inlineStr">
        <is>
          <t>COL</t>
        </is>
      </c>
      <c r="J775" s="131" t="n">
        <v>0</v>
      </c>
      <c r="K775" s="129" t="n">
        <v>2020</v>
      </c>
      <c r="L775" s="120">
        <f>IF(VLOOKUP(H775,'Cross-Page Data'!$D$4:$F$48,3,FALSE)="natural gas",VLOOKUP(G775,'Cross-Page Data'!$I$4:$J$19,2,FALSE),IF(VLOOKUP(H775,'Cross-Page Data'!$D$4:$F$48,3,FALSE)="solar",IF(G775="PV","solar PV","solar thermal"),IF(VLOOKUP(H775,'Cross-Page Data'!$D$4:$F$48,3,FALSE)="wind",VLOOKUP(G775,'Cross-Page Data'!$I$4:$J$19,2,FALSE),IF(VLOOKUP(H775,'Cross-Page Data'!$D$4:$F$48,3,FALSE)="hydro",VLOOKUP(G775,'Cross-Page Data'!$I$4:$J$19,2,FALSE),VLOOKUP(H775,'Cross-Page Data'!$D$4:$F$48,3,FALSE)))))</f>
        <v/>
      </c>
      <c r="M775" s="120">
        <f>IF(AND($P$2=FALSE,OR(F775="Commercial NAICS Cogen",F775="Industrial NAICS Cogen",F775="NAICS-22 Cogen")),FALSE,IF(AND($P$3=FALSE,OR(F775="Commercial NAICS Cogen",F775="Commercial NAICS Non-Cogen",F775="Industrial NAICS Cogen", F775="industrial NAICS non-Cogen")),FALSE, TRUE))</f>
        <v/>
      </c>
    </row>
    <row r="776">
      <c r="A776" s="129" t="n">
        <v>2434</v>
      </c>
      <c r="B776" s="130" t="inlineStr">
        <is>
          <t>Howard Down</t>
        </is>
      </c>
      <c r="C776" s="130" t="inlineStr">
        <is>
          <t>City of Vineland - (NJ)</t>
        </is>
      </c>
      <c r="D776" s="129" t="n">
        <v>19856</v>
      </c>
      <c r="E776" s="130" t="inlineStr">
        <is>
          <t>NJ</t>
        </is>
      </c>
      <c r="F776" s="130" t="inlineStr">
        <is>
          <t>Electric Utility</t>
        </is>
      </c>
      <c r="G776" s="130" t="inlineStr">
        <is>
          <t>GT</t>
        </is>
      </c>
      <c r="H776" s="130" t="inlineStr">
        <is>
          <t>DFO</t>
        </is>
      </c>
      <c r="I776" s="130" t="inlineStr">
        <is>
          <t>DFO</t>
        </is>
      </c>
      <c r="J776" s="131" t="n">
        <v>0</v>
      </c>
      <c r="K776" s="129" t="n">
        <v>2020</v>
      </c>
      <c r="L776" s="120">
        <f>IF(VLOOKUP(H776,'Cross-Page Data'!$D$4:$F$48,3,FALSE)="natural gas",VLOOKUP(G776,'Cross-Page Data'!$I$4:$J$19,2,FALSE),IF(VLOOKUP(H776,'Cross-Page Data'!$D$4:$F$48,3,FALSE)="solar",IF(G776="PV","solar PV","solar thermal"),IF(VLOOKUP(H776,'Cross-Page Data'!$D$4:$F$48,3,FALSE)="wind",VLOOKUP(G776,'Cross-Page Data'!$I$4:$J$19,2,FALSE),IF(VLOOKUP(H776,'Cross-Page Data'!$D$4:$F$48,3,FALSE)="hydro",VLOOKUP(G776,'Cross-Page Data'!$I$4:$J$19,2,FALSE),VLOOKUP(H776,'Cross-Page Data'!$D$4:$F$48,3,FALSE)))))</f>
        <v/>
      </c>
      <c r="M776" s="120">
        <f>IF(AND($P$2=FALSE,OR(F776="Commercial NAICS Cogen",F776="Industrial NAICS Cogen",F776="NAICS-22 Cogen")),FALSE,IF(AND($P$3=FALSE,OR(F776="Commercial NAICS Cogen",F776="Commercial NAICS Non-Cogen",F776="Industrial NAICS Cogen", F776="industrial NAICS non-Cogen")),FALSE, TRUE))</f>
        <v/>
      </c>
    </row>
    <row r="777">
      <c r="A777" s="129" t="n">
        <v>2434</v>
      </c>
      <c r="B777" s="130" t="inlineStr">
        <is>
          <t>Howard Down</t>
        </is>
      </c>
      <c r="C777" s="130" t="inlineStr">
        <is>
          <t>City of Vineland - (NJ)</t>
        </is>
      </c>
      <c r="D777" s="129" t="n">
        <v>19856</v>
      </c>
      <c r="E777" s="130" t="inlineStr">
        <is>
          <t>NJ</t>
        </is>
      </c>
      <c r="F777" s="130" t="inlineStr">
        <is>
          <t>Electric Utility</t>
        </is>
      </c>
      <c r="G777" s="130" t="inlineStr">
        <is>
          <t>GT</t>
        </is>
      </c>
      <c r="H777" s="130" t="inlineStr">
        <is>
          <t>NG</t>
        </is>
      </c>
      <c r="I777" s="130" t="inlineStr">
        <is>
          <t>NG</t>
        </is>
      </c>
      <c r="J777" s="131" t="n">
        <v>64814</v>
      </c>
      <c r="K777" s="129" t="n">
        <v>2020</v>
      </c>
      <c r="L777" s="120">
        <f>IF(VLOOKUP(H777,'Cross-Page Data'!$D$4:$F$48,3,FALSE)="natural gas",VLOOKUP(G777,'Cross-Page Data'!$I$4:$J$19,2,FALSE),IF(VLOOKUP(H777,'Cross-Page Data'!$D$4:$F$48,3,FALSE)="solar",IF(G777="PV","solar PV","solar thermal"),IF(VLOOKUP(H777,'Cross-Page Data'!$D$4:$F$48,3,FALSE)="wind",VLOOKUP(G777,'Cross-Page Data'!$I$4:$J$19,2,FALSE),IF(VLOOKUP(H777,'Cross-Page Data'!$D$4:$F$48,3,FALSE)="hydro",VLOOKUP(G777,'Cross-Page Data'!$I$4:$J$19,2,FALSE),VLOOKUP(H777,'Cross-Page Data'!$D$4:$F$48,3,FALSE)))))</f>
        <v/>
      </c>
      <c r="M777" s="120">
        <f>IF(AND($P$2=FALSE,OR(F777="Commercial NAICS Cogen",F777="Industrial NAICS Cogen",F777="NAICS-22 Cogen")),FALSE,IF(AND($P$3=FALSE,OR(F777="Commercial NAICS Cogen",F777="Commercial NAICS Non-Cogen",F777="Industrial NAICS Cogen", F777="industrial NAICS non-Cogen")),FALSE, TRUE))</f>
        <v/>
      </c>
    </row>
    <row r="778">
      <c r="A778" s="129" t="n">
        <v>2434</v>
      </c>
      <c r="B778" s="130" t="inlineStr">
        <is>
          <t>Howard Down</t>
        </is>
      </c>
      <c r="C778" s="130" t="inlineStr">
        <is>
          <t>City of Vineland - (NJ)</t>
        </is>
      </c>
      <c r="D778" s="129" t="n">
        <v>19856</v>
      </c>
      <c r="E778" s="130" t="inlineStr">
        <is>
          <t>NJ</t>
        </is>
      </c>
      <c r="F778" s="130" t="inlineStr">
        <is>
          <t>Electric Utility</t>
        </is>
      </c>
      <c r="G778" s="130" t="inlineStr">
        <is>
          <t>GT</t>
        </is>
      </c>
      <c r="H778" s="130" t="inlineStr">
        <is>
          <t>RFO</t>
        </is>
      </c>
      <c r="I778" s="130" t="inlineStr">
        <is>
          <t>RFO</t>
        </is>
      </c>
      <c r="J778" s="131" t="n">
        <v>0</v>
      </c>
      <c r="K778" s="129" t="n">
        <v>2020</v>
      </c>
      <c r="L778" s="120">
        <f>IF(VLOOKUP(H778,'Cross-Page Data'!$D$4:$F$48,3,FALSE)="natural gas",VLOOKUP(G778,'Cross-Page Data'!$I$4:$J$19,2,FALSE),IF(VLOOKUP(H778,'Cross-Page Data'!$D$4:$F$48,3,FALSE)="solar",IF(G778="PV","solar PV","solar thermal"),IF(VLOOKUP(H778,'Cross-Page Data'!$D$4:$F$48,3,FALSE)="wind",VLOOKUP(G778,'Cross-Page Data'!$I$4:$J$19,2,FALSE),IF(VLOOKUP(H778,'Cross-Page Data'!$D$4:$F$48,3,FALSE)="hydro",VLOOKUP(G778,'Cross-Page Data'!$I$4:$J$19,2,FALSE),VLOOKUP(H778,'Cross-Page Data'!$D$4:$F$48,3,FALSE)))))</f>
        <v/>
      </c>
      <c r="M778" s="120">
        <f>IF(AND($P$2=FALSE,OR(F778="Commercial NAICS Cogen",F778="Industrial NAICS Cogen",F778="NAICS-22 Cogen")),FALSE,IF(AND($P$3=FALSE,OR(F778="Commercial NAICS Cogen",F778="Commercial NAICS Non-Cogen",F778="Industrial NAICS Cogen", F778="industrial NAICS non-Cogen")),FALSE, TRUE))</f>
        <v/>
      </c>
    </row>
    <row r="779">
      <c r="A779" s="129" t="n">
        <v>2442</v>
      </c>
      <c r="B779" s="130" t="inlineStr">
        <is>
          <t>Four Corners</t>
        </is>
      </c>
      <c r="C779" s="130" t="inlineStr">
        <is>
          <t>Arizona Public Service Co</t>
        </is>
      </c>
      <c r="D779" s="129" t="n">
        <v>803</v>
      </c>
      <c r="E779" s="130" t="inlineStr">
        <is>
          <t>NM</t>
        </is>
      </c>
      <c r="F779" s="130" t="inlineStr">
        <is>
          <t>Electric Utility</t>
        </is>
      </c>
      <c r="G779" s="130" t="inlineStr">
        <is>
          <t>ST</t>
        </is>
      </c>
      <c r="H779" s="130" t="inlineStr">
        <is>
          <t>BIT</t>
        </is>
      </c>
      <c r="I779" s="130" t="inlineStr">
        <is>
          <t>COL</t>
        </is>
      </c>
      <c r="J779" s="131" t="n">
        <v>0</v>
      </c>
      <c r="K779" s="129" t="n">
        <v>2020</v>
      </c>
      <c r="L779" s="120">
        <f>IF(VLOOKUP(H779,'Cross-Page Data'!$D$4:$F$48,3,FALSE)="natural gas",VLOOKUP(G779,'Cross-Page Data'!$I$4:$J$19,2,FALSE),IF(VLOOKUP(H779,'Cross-Page Data'!$D$4:$F$48,3,FALSE)="solar",IF(G779="PV","solar PV","solar thermal"),IF(VLOOKUP(H779,'Cross-Page Data'!$D$4:$F$48,3,FALSE)="wind",VLOOKUP(G779,'Cross-Page Data'!$I$4:$J$19,2,FALSE),IF(VLOOKUP(H779,'Cross-Page Data'!$D$4:$F$48,3,FALSE)="hydro",VLOOKUP(G779,'Cross-Page Data'!$I$4:$J$19,2,FALSE),VLOOKUP(H779,'Cross-Page Data'!$D$4:$F$48,3,FALSE)))))</f>
        <v/>
      </c>
      <c r="M779" s="120">
        <f>IF(AND($P$2=FALSE,OR(F779="Commercial NAICS Cogen",F779="Industrial NAICS Cogen",F779="NAICS-22 Cogen")),FALSE,IF(AND($P$3=FALSE,OR(F779="Commercial NAICS Cogen",F779="Commercial NAICS Non-Cogen",F779="Industrial NAICS Cogen", F779="industrial NAICS non-Cogen")),FALSE, TRUE))</f>
        <v/>
      </c>
    </row>
    <row r="780">
      <c r="A780" s="129" t="n">
        <v>2442</v>
      </c>
      <c r="B780" s="130" t="inlineStr">
        <is>
          <t>Four Corners</t>
        </is>
      </c>
      <c r="C780" s="130" t="inlineStr">
        <is>
          <t>Arizona Public Service Co</t>
        </is>
      </c>
      <c r="D780" s="129" t="n">
        <v>803</v>
      </c>
      <c r="E780" s="130" t="inlineStr">
        <is>
          <t>NM</t>
        </is>
      </c>
      <c r="F780" s="130" t="inlineStr">
        <is>
          <t>Electric Utility</t>
        </is>
      </c>
      <c r="G780" s="130" t="inlineStr">
        <is>
          <t>ST</t>
        </is>
      </c>
      <c r="H780" s="130" t="inlineStr">
        <is>
          <t>NG</t>
        </is>
      </c>
      <c r="I780" s="130" t="inlineStr">
        <is>
          <t>NG</t>
        </is>
      </c>
      <c r="J780" s="131" t="n">
        <v>125018.32</v>
      </c>
      <c r="K780" s="129" t="n">
        <v>2020</v>
      </c>
      <c r="L780" s="120">
        <f>IF(VLOOKUP(H780,'Cross-Page Data'!$D$4:$F$48,3,FALSE)="natural gas",VLOOKUP(G780,'Cross-Page Data'!$I$4:$J$19,2,FALSE),IF(VLOOKUP(H780,'Cross-Page Data'!$D$4:$F$48,3,FALSE)="solar",IF(G780="PV","solar PV","solar thermal"),IF(VLOOKUP(H780,'Cross-Page Data'!$D$4:$F$48,3,FALSE)="wind",VLOOKUP(G780,'Cross-Page Data'!$I$4:$J$19,2,FALSE),IF(VLOOKUP(H780,'Cross-Page Data'!$D$4:$F$48,3,FALSE)="hydro",VLOOKUP(G780,'Cross-Page Data'!$I$4:$J$19,2,FALSE),VLOOKUP(H780,'Cross-Page Data'!$D$4:$F$48,3,FALSE)))))</f>
        <v/>
      </c>
      <c r="M780" s="120">
        <f>IF(AND($P$2=FALSE,OR(F780="Commercial NAICS Cogen",F780="Industrial NAICS Cogen",F780="NAICS-22 Cogen")),FALSE,IF(AND($P$3=FALSE,OR(F780="Commercial NAICS Cogen",F780="Commercial NAICS Non-Cogen",F780="Industrial NAICS Cogen", F780="industrial NAICS non-Cogen")),FALSE, TRUE))</f>
        <v/>
      </c>
    </row>
    <row r="781">
      <c r="A781" s="129" t="n">
        <v>2442</v>
      </c>
      <c r="B781" s="130" t="inlineStr">
        <is>
          <t>Four Corners</t>
        </is>
      </c>
      <c r="C781" s="130" t="inlineStr">
        <is>
          <t>Arizona Public Service Co</t>
        </is>
      </c>
      <c r="D781" s="129" t="n">
        <v>803</v>
      </c>
      <c r="E781" s="130" t="inlineStr">
        <is>
          <t>NM</t>
        </is>
      </c>
      <c r="F781" s="130" t="inlineStr">
        <is>
          <t>Electric Utility</t>
        </is>
      </c>
      <c r="G781" s="130" t="inlineStr">
        <is>
          <t>ST</t>
        </is>
      </c>
      <c r="H781" s="130" t="inlineStr">
        <is>
          <t>SUB</t>
        </is>
      </c>
      <c r="I781" s="130" t="inlineStr">
        <is>
          <t>COL</t>
        </is>
      </c>
      <c r="J781" s="131" t="n">
        <v>7473954.7</v>
      </c>
      <c r="K781" s="129" t="n">
        <v>2020</v>
      </c>
      <c r="L781" s="120">
        <f>IF(VLOOKUP(H781,'Cross-Page Data'!$D$4:$F$48,3,FALSE)="natural gas",VLOOKUP(G781,'Cross-Page Data'!$I$4:$J$19,2,FALSE),IF(VLOOKUP(H781,'Cross-Page Data'!$D$4:$F$48,3,FALSE)="solar",IF(G781="PV","solar PV","solar thermal"),IF(VLOOKUP(H781,'Cross-Page Data'!$D$4:$F$48,3,FALSE)="wind",VLOOKUP(G781,'Cross-Page Data'!$I$4:$J$19,2,FALSE),IF(VLOOKUP(H781,'Cross-Page Data'!$D$4:$F$48,3,FALSE)="hydro",VLOOKUP(G781,'Cross-Page Data'!$I$4:$J$19,2,FALSE),VLOOKUP(H781,'Cross-Page Data'!$D$4:$F$48,3,FALSE)))))</f>
        <v/>
      </c>
      <c r="M781" s="120">
        <f>IF(AND($P$2=FALSE,OR(F781="Commercial NAICS Cogen",F781="Industrial NAICS Cogen",F781="NAICS-22 Cogen")),FALSE,IF(AND($P$3=FALSE,OR(F781="Commercial NAICS Cogen",F781="Commercial NAICS Non-Cogen",F781="Industrial NAICS Cogen", F781="industrial NAICS non-Cogen")),FALSE, TRUE))</f>
        <v/>
      </c>
    </row>
    <row r="782">
      <c r="A782" s="129" t="n">
        <v>2444</v>
      </c>
      <c r="B782" s="130" t="inlineStr">
        <is>
          <t>Rio Grande</t>
        </is>
      </c>
      <c r="C782" s="130" t="inlineStr">
        <is>
          <t>El Paso Electric Co</t>
        </is>
      </c>
      <c r="D782" s="129" t="n">
        <v>5701</v>
      </c>
      <c r="E782" s="130" t="inlineStr">
        <is>
          <t>NM</t>
        </is>
      </c>
      <c r="F782" s="130" t="inlineStr">
        <is>
          <t>Electric Utility</t>
        </is>
      </c>
      <c r="G782" s="130" t="inlineStr">
        <is>
          <t>GT</t>
        </is>
      </c>
      <c r="H782" s="130" t="inlineStr">
        <is>
          <t>NG</t>
        </is>
      </c>
      <c r="I782" s="130" t="inlineStr">
        <is>
          <t>NG</t>
        </is>
      </c>
      <c r="J782" s="131" t="n">
        <v>282149</v>
      </c>
      <c r="K782" s="129" t="n">
        <v>2020</v>
      </c>
      <c r="L782" s="120">
        <f>IF(VLOOKUP(H782,'Cross-Page Data'!$D$4:$F$48,3,FALSE)="natural gas",VLOOKUP(G782,'Cross-Page Data'!$I$4:$J$19,2,FALSE),IF(VLOOKUP(H782,'Cross-Page Data'!$D$4:$F$48,3,FALSE)="solar",IF(G782="PV","solar PV","solar thermal"),IF(VLOOKUP(H782,'Cross-Page Data'!$D$4:$F$48,3,FALSE)="wind",VLOOKUP(G782,'Cross-Page Data'!$I$4:$J$19,2,FALSE),IF(VLOOKUP(H782,'Cross-Page Data'!$D$4:$F$48,3,FALSE)="hydro",VLOOKUP(G782,'Cross-Page Data'!$I$4:$J$19,2,FALSE),VLOOKUP(H782,'Cross-Page Data'!$D$4:$F$48,3,FALSE)))))</f>
        <v/>
      </c>
      <c r="M782" s="120">
        <f>IF(AND($P$2=FALSE,OR(F782="Commercial NAICS Cogen",F782="Industrial NAICS Cogen",F782="NAICS-22 Cogen")),FALSE,IF(AND($P$3=FALSE,OR(F782="Commercial NAICS Cogen",F782="Commercial NAICS Non-Cogen",F782="Industrial NAICS Cogen", F782="industrial NAICS non-Cogen")),FALSE, TRUE))</f>
        <v/>
      </c>
    </row>
    <row r="783">
      <c r="A783" s="129" t="n">
        <v>2444</v>
      </c>
      <c r="B783" s="130" t="inlineStr">
        <is>
          <t>Rio Grande</t>
        </is>
      </c>
      <c r="C783" s="130" t="inlineStr">
        <is>
          <t>El Paso Electric Co</t>
        </is>
      </c>
      <c r="D783" s="129" t="n">
        <v>5701</v>
      </c>
      <c r="E783" s="130" t="inlineStr">
        <is>
          <t>NM</t>
        </is>
      </c>
      <c r="F783" s="130" t="inlineStr">
        <is>
          <t>Electric Utility</t>
        </is>
      </c>
      <c r="G783" s="130" t="inlineStr">
        <is>
          <t>ST</t>
        </is>
      </c>
      <c r="H783" s="130" t="inlineStr">
        <is>
          <t>NG</t>
        </is>
      </c>
      <c r="I783" s="130" t="inlineStr">
        <is>
          <t>NG</t>
        </is>
      </c>
      <c r="J783" s="131" t="n">
        <v>601958</v>
      </c>
      <c r="K783" s="129" t="n">
        <v>2020</v>
      </c>
      <c r="L783" s="120">
        <f>IF(VLOOKUP(H783,'Cross-Page Data'!$D$4:$F$48,3,FALSE)="natural gas",VLOOKUP(G783,'Cross-Page Data'!$I$4:$J$19,2,FALSE),IF(VLOOKUP(H783,'Cross-Page Data'!$D$4:$F$48,3,FALSE)="solar",IF(G783="PV","solar PV","solar thermal"),IF(VLOOKUP(H783,'Cross-Page Data'!$D$4:$F$48,3,FALSE)="wind",VLOOKUP(G783,'Cross-Page Data'!$I$4:$J$19,2,FALSE),IF(VLOOKUP(H783,'Cross-Page Data'!$D$4:$F$48,3,FALSE)="hydro",VLOOKUP(G783,'Cross-Page Data'!$I$4:$J$19,2,FALSE),VLOOKUP(H783,'Cross-Page Data'!$D$4:$F$48,3,FALSE)))))</f>
        <v/>
      </c>
      <c r="M783" s="120">
        <f>IF(AND($P$2=FALSE,OR(F783="Commercial NAICS Cogen",F783="Industrial NAICS Cogen",F783="NAICS-22 Cogen")),FALSE,IF(AND($P$3=FALSE,OR(F783="Commercial NAICS Cogen",F783="Commercial NAICS Non-Cogen",F783="Industrial NAICS Cogen", F783="industrial NAICS non-Cogen")),FALSE, TRUE))</f>
        <v/>
      </c>
    </row>
    <row r="784">
      <c r="A784" s="129" t="n">
        <v>2446</v>
      </c>
      <c r="B784" s="130" t="inlineStr">
        <is>
          <t>Maddox</t>
        </is>
      </c>
      <c r="C784" s="130" t="inlineStr">
        <is>
          <t>Southwestern Public Service Co</t>
        </is>
      </c>
      <c r="D784" s="129" t="n">
        <v>17718</v>
      </c>
      <c r="E784" s="130" t="inlineStr">
        <is>
          <t>NM</t>
        </is>
      </c>
      <c r="F784" s="130" t="inlineStr">
        <is>
          <t>Electric Utility</t>
        </is>
      </c>
      <c r="G784" s="130" t="inlineStr">
        <is>
          <t>GT</t>
        </is>
      </c>
      <c r="H784" s="130" t="inlineStr">
        <is>
          <t>NG</t>
        </is>
      </c>
      <c r="I784" s="130" t="inlineStr">
        <is>
          <t>NG</t>
        </is>
      </c>
      <c r="J784" s="131" t="n">
        <v>179480</v>
      </c>
      <c r="K784" s="129" t="n">
        <v>2020</v>
      </c>
      <c r="L784" s="120">
        <f>IF(VLOOKUP(H784,'Cross-Page Data'!$D$4:$F$48,3,FALSE)="natural gas",VLOOKUP(G784,'Cross-Page Data'!$I$4:$J$19,2,FALSE),IF(VLOOKUP(H784,'Cross-Page Data'!$D$4:$F$48,3,FALSE)="solar",IF(G784="PV","solar PV","solar thermal"),IF(VLOOKUP(H784,'Cross-Page Data'!$D$4:$F$48,3,FALSE)="wind",VLOOKUP(G784,'Cross-Page Data'!$I$4:$J$19,2,FALSE),IF(VLOOKUP(H784,'Cross-Page Data'!$D$4:$F$48,3,FALSE)="hydro",VLOOKUP(G784,'Cross-Page Data'!$I$4:$J$19,2,FALSE),VLOOKUP(H784,'Cross-Page Data'!$D$4:$F$48,3,FALSE)))))</f>
        <v/>
      </c>
      <c r="M784" s="120">
        <f>IF(AND($P$2=FALSE,OR(F784="Commercial NAICS Cogen",F784="Industrial NAICS Cogen",F784="NAICS-22 Cogen")),FALSE,IF(AND($P$3=FALSE,OR(F784="Commercial NAICS Cogen",F784="Commercial NAICS Non-Cogen",F784="Industrial NAICS Cogen", F784="industrial NAICS non-Cogen")),FALSE, TRUE))</f>
        <v/>
      </c>
    </row>
    <row r="785">
      <c r="A785" s="129" t="n">
        <v>2446</v>
      </c>
      <c r="B785" s="130" t="inlineStr">
        <is>
          <t>Maddox</t>
        </is>
      </c>
      <c r="C785" s="130" t="inlineStr">
        <is>
          <t>Southwestern Public Service Co</t>
        </is>
      </c>
      <c r="D785" s="129" t="n">
        <v>17718</v>
      </c>
      <c r="E785" s="130" t="inlineStr">
        <is>
          <t>NM</t>
        </is>
      </c>
      <c r="F785" s="130" t="inlineStr">
        <is>
          <t>Electric Utility</t>
        </is>
      </c>
      <c r="G785" s="130" t="inlineStr">
        <is>
          <t>ST</t>
        </is>
      </c>
      <c r="H785" s="130" t="inlineStr">
        <is>
          <t>NG</t>
        </is>
      </c>
      <c r="I785" s="130" t="inlineStr">
        <is>
          <t>NG</t>
        </is>
      </c>
      <c r="J785" s="131" t="n">
        <v>430977</v>
      </c>
      <c r="K785" s="129" t="n">
        <v>2020</v>
      </c>
      <c r="L785" s="120">
        <f>IF(VLOOKUP(H785,'Cross-Page Data'!$D$4:$F$48,3,FALSE)="natural gas",VLOOKUP(G785,'Cross-Page Data'!$I$4:$J$19,2,FALSE),IF(VLOOKUP(H785,'Cross-Page Data'!$D$4:$F$48,3,FALSE)="solar",IF(G785="PV","solar PV","solar thermal"),IF(VLOOKUP(H785,'Cross-Page Data'!$D$4:$F$48,3,FALSE)="wind",VLOOKUP(G785,'Cross-Page Data'!$I$4:$J$19,2,FALSE),IF(VLOOKUP(H785,'Cross-Page Data'!$D$4:$F$48,3,FALSE)="hydro",VLOOKUP(G785,'Cross-Page Data'!$I$4:$J$19,2,FALSE),VLOOKUP(H785,'Cross-Page Data'!$D$4:$F$48,3,FALSE)))))</f>
        <v/>
      </c>
      <c r="M785" s="120">
        <f>IF(AND($P$2=FALSE,OR(F785="Commercial NAICS Cogen",F785="Industrial NAICS Cogen",F785="NAICS-22 Cogen")),FALSE,IF(AND($P$3=FALSE,OR(F785="Commercial NAICS Cogen",F785="Commercial NAICS Non-Cogen",F785="Industrial NAICS Cogen", F785="industrial NAICS non-Cogen")),FALSE, TRUE))</f>
        <v/>
      </c>
    </row>
    <row r="786">
      <c r="A786" s="129" t="n">
        <v>2450</v>
      </c>
      <c r="B786" s="130" t="inlineStr">
        <is>
          <t>Reeves</t>
        </is>
      </c>
      <c r="C786" s="130" t="inlineStr">
        <is>
          <t>Public Service Co of NM</t>
        </is>
      </c>
      <c r="D786" s="129" t="n">
        <v>15473</v>
      </c>
      <c r="E786" s="130" t="inlineStr">
        <is>
          <t>NM</t>
        </is>
      </c>
      <c r="F786" s="130" t="inlineStr">
        <is>
          <t>Electric Utility</t>
        </is>
      </c>
      <c r="G786" s="130" t="inlineStr">
        <is>
          <t>ST</t>
        </is>
      </c>
      <c r="H786" s="130" t="inlineStr">
        <is>
          <t>BIT</t>
        </is>
      </c>
      <c r="I786" s="130" t="inlineStr">
        <is>
          <t>COL</t>
        </is>
      </c>
      <c r="J786" s="131" t="n">
        <v>0</v>
      </c>
      <c r="K786" s="129" t="n">
        <v>2020</v>
      </c>
      <c r="L786" s="120">
        <f>IF(VLOOKUP(H786,'Cross-Page Data'!$D$4:$F$48,3,FALSE)="natural gas",VLOOKUP(G786,'Cross-Page Data'!$I$4:$J$19,2,FALSE),IF(VLOOKUP(H786,'Cross-Page Data'!$D$4:$F$48,3,FALSE)="solar",IF(G786="PV","solar PV","solar thermal"),IF(VLOOKUP(H786,'Cross-Page Data'!$D$4:$F$48,3,FALSE)="wind",VLOOKUP(G786,'Cross-Page Data'!$I$4:$J$19,2,FALSE),IF(VLOOKUP(H786,'Cross-Page Data'!$D$4:$F$48,3,FALSE)="hydro",VLOOKUP(G786,'Cross-Page Data'!$I$4:$J$19,2,FALSE),VLOOKUP(H786,'Cross-Page Data'!$D$4:$F$48,3,FALSE)))))</f>
        <v/>
      </c>
      <c r="M786" s="120">
        <f>IF(AND($P$2=FALSE,OR(F786="Commercial NAICS Cogen",F786="Industrial NAICS Cogen",F786="NAICS-22 Cogen")),FALSE,IF(AND($P$3=FALSE,OR(F786="Commercial NAICS Cogen",F786="Commercial NAICS Non-Cogen",F786="Industrial NAICS Cogen", F786="industrial NAICS non-Cogen")),FALSE, TRUE))</f>
        <v/>
      </c>
    </row>
    <row r="787">
      <c r="A787" s="129" t="n">
        <v>2450</v>
      </c>
      <c r="B787" s="130" t="inlineStr">
        <is>
          <t>Reeves</t>
        </is>
      </c>
      <c r="C787" s="130" t="inlineStr">
        <is>
          <t>Public Service Co of NM</t>
        </is>
      </c>
      <c r="D787" s="129" t="n">
        <v>15473</v>
      </c>
      <c r="E787" s="130" t="inlineStr">
        <is>
          <t>NM</t>
        </is>
      </c>
      <c r="F787" s="130" t="inlineStr">
        <is>
          <t>Electric Utility</t>
        </is>
      </c>
      <c r="G787" s="130" t="inlineStr">
        <is>
          <t>ST</t>
        </is>
      </c>
      <c r="H787" s="130" t="inlineStr">
        <is>
          <t>DFO</t>
        </is>
      </c>
      <c r="I787" s="130" t="inlineStr">
        <is>
          <t>DFO</t>
        </is>
      </c>
      <c r="J787" s="131" t="n">
        <v>0</v>
      </c>
      <c r="K787" s="129" t="n">
        <v>2020</v>
      </c>
      <c r="L787" s="120">
        <f>IF(VLOOKUP(H787,'Cross-Page Data'!$D$4:$F$48,3,FALSE)="natural gas",VLOOKUP(G787,'Cross-Page Data'!$I$4:$J$19,2,FALSE),IF(VLOOKUP(H787,'Cross-Page Data'!$D$4:$F$48,3,FALSE)="solar",IF(G787="PV","solar PV","solar thermal"),IF(VLOOKUP(H787,'Cross-Page Data'!$D$4:$F$48,3,FALSE)="wind",VLOOKUP(G787,'Cross-Page Data'!$I$4:$J$19,2,FALSE),IF(VLOOKUP(H787,'Cross-Page Data'!$D$4:$F$48,3,FALSE)="hydro",VLOOKUP(G787,'Cross-Page Data'!$I$4:$J$19,2,FALSE),VLOOKUP(H787,'Cross-Page Data'!$D$4:$F$48,3,FALSE)))))</f>
        <v/>
      </c>
      <c r="M787" s="120">
        <f>IF(AND($P$2=FALSE,OR(F787="Commercial NAICS Cogen",F787="Industrial NAICS Cogen",F787="NAICS-22 Cogen")),FALSE,IF(AND($P$3=FALSE,OR(F787="Commercial NAICS Cogen",F787="Commercial NAICS Non-Cogen",F787="Industrial NAICS Cogen", F787="industrial NAICS non-Cogen")),FALSE, TRUE))</f>
        <v/>
      </c>
    </row>
    <row r="788">
      <c r="A788" s="129" t="n">
        <v>2450</v>
      </c>
      <c r="B788" s="130" t="inlineStr">
        <is>
          <t>Reeves</t>
        </is>
      </c>
      <c r="C788" s="130" t="inlineStr">
        <is>
          <t>Public Service Co of NM</t>
        </is>
      </c>
      <c r="D788" s="129" t="n">
        <v>15473</v>
      </c>
      <c r="E788" s="130" t="inlineStr">
        <is>
          <t>NM</t>
        </is>
      </c>
      <c r="F788" s="130" t="inlineStr">
        <is>
          <t>Electric Utility</t>
        </is>
      </c>
      <c r="G788" s="130" t="inlineStr">
        <is>
          <t>ST</t>
        </is>
      </c>
      <c r="H788" s="130" t="inlineStr">
        <is>
          <t>NG</t>
        </is>
      </c>
      <c r="I788" s="130" t="inlineStr">
        <is>
          <t>NG</t>
        </is>
      </c>
      <c r="J788" s="131" t="n">
        <v>111182</v>
      </c>
      <c r="K788" s="129" t="n">
        <v>2020</v>
      </c>
      <c r="L788" s="120">
        <f>IF(VLOOKUP(H788,'Cross-Page Data'!$D$4:$F$48,3,FALSE)="natural gas",VLOOKUP(G788,'Cross-Page Data'!$I$4:$J$19,2,FALSE),IF(VLOOKUP(H788,'Cross-Page Data'!$D$4:$F$48,3,FALSE)="solar",IF(G788="PV","solar PV","solar thermal"),IF(VLOOKUP(H788,'Cross-Page Data'!$D$4:$F$48,3,FALSE)="wind",VLOOKUP(G788,'Cross-Page Data'!$I$4:$J$19,2,FALSE),IF(VLOOKUP(H788,'Cross-Page Data'!$D$4:$F$48,3,FALSE)="hydro",VLOOKUP(G788,'Cross-Page Data'!$I$4:$J$19,2,FALSE),VLOOKUP(H788,'Cross-Page Data'!$D$4:$F$48,3,FALSE)))))</f>
        <v/>
      </c>
      <c r="M788" s="120">
        <f>IF(AND($P$2=FALSE,OR(F788="Commercial NAICS Cogen",F788="Industrial NAICS Cogen",F788="NAICS-22 Cogen")),FALSE,IF(AND($P$3=FALSE,OR(F788="Commercial NAICS Cogen",F788="Commercial NAICS Non-Cogen",F788="Industrial NAICS Cogen", F788="industrial NAICS non-Cogen")),FALSE, TRUE))</f>
        <v/>
      </c>
    </row>
    <row r="789">
      <c r="A789" s="129" t="n">
        <v>2451</v>
      </c>
      <c r="B789" s="130" t="inlineStr">
        <is>
          <t>San Juan</t>
        </is>
      </c>
      <c r="C789" s="130" t="inlineStr">
        <is>
          <t>Public Service Co of NM</t>
        </is>
      </c>
      <c r="D789" s="129" t="n">
        <v>15473</v>
      </c>
      <c r="E789" s="130" t="inlineStr">
        <is>
          <t>NM</t>
        </is>
      </c>
      <c r="F789" s="130" t="inlineStr">
        <is>
          <t>Electric Utility</t>
        </is>
      </c>
      <c r="G789" s="130" t="inlineStr">
        <is>
          <t>ST</t>
        </is>
      </c>
      <c r="H789" s="130" t="inlineStr">
        <is>
          <t>BIT</t>
        </is>
      </c>
      <c r="I789" s="130" t="inlineStr">
        <is>
          <t>COL</t>
        </is>
      </c>
      <c r="J789" s="131" t="n">
        <v>0</v>
      </c>
      <c r="K789" s="129" t="n">
        <v>2020</v>
      </c>
      <c r="L789" s="120">
        <f>IF(VLOOKUP(H789,'Cross-Page Data'!$D$4:$F$48,3,FALSE)="natural gas",VLOOKUP(G789,'Cross-Page Data'!$I$4:$J$19,2,FALSE),IF(VLOOKUP(H789,'Cross-Page Data'!$D$4:$F$48,3,FALSE)="solar",IF(G789="PV","solar PV","solar thermal"),IF(VLOOKUP(H789,'Cross-Page Data'!$D$4:$F$48,3,FALSE)="wind",VLOOKUP(G789,'Cross-Page Data'!$I$4:$J$19,2,FALSE),IF(VLOOKUP(H789,'Cross-Page Data'!$D$4:$F$48,3,FALSE)="hydro",VLOOKUP(G789,'Cross-Page Data'!$I$4:$J$19,2,FALSE),VLOOKUP(H789,'Cross-Page Data'!$D$4:$F$48,3,FALSE)))))</f>
        <v/>
      </c>
      <c r="M789" s="120">
        <f>IF(AND($P$2=FALSE,OR(F789="Commercial NAICS Cogen",F789="Industrial NAICS Cogen",F789="NAICS-22 Cogen")),FALSE,IF(AND($P$3=FALSE,OR(F789="Commercial NAICS Cogen",F789="Commercial NAICS Non-Cogen",F789="Industrial NAICS Cogen", F789="industrial NAICS non-Cogen")),FALSE, TRUE))</f>
        <v/>
      </c>
    </row>
    <row r="790">
      <c r="A790" s="129" t="n">
        <v>2451</v>
      </c>
      <c r="B790" s="130" t="inlineStr">
        <is>
          <t>San Juan</t>
        </is>
      </c>
      <c r="C790" s="130" t="inlineStr">
        <is>
          <t>Public Service Co of NM</t>
        </is>
      </c>
      <c r="D790" s="129" t="n">
        <v>15473</v>
      </c>
      <c r="E790" s="130" t="inlineStr">
        <is>
          <t>NM</t>
        </is>
      </c>
      <c r="F790" s="130" t="inlineStr">
        <is>
          <t>Electric Utility</t>
        </is>
      </c>
      <c r="G790" s="130" t="inlineStr">
        <is>
          <t>ST</t>
        </is>
      </c>
      <c r="H790" s="130" t="inlineStr">
        <is>
          <t>DFO</t>
        </is>
      </c>
      <c r="I790" s="130" t="inlineStr">
        <is>
          <t>DFO</t>
        </is>
      </c>
      <c r="J790" s="131" t="n">
        <v>30956.917</v>
      </c>
      <c r="K790" s="129" t="n">
        <v>2020</v>
      </c>
      <c r="L790" s="120">
        <f>IF(VLOOKUP(H790,'Cross-Page Data'!$D$4:$F$48,3,FALSE)="natural gas",VLOOKUP(G790,'Cross-Page Data'!$I$4:$J$19,2,FALSE),IF(VLOOKUP(H790,'Cross-Page Data'!$D$4:$F$48,3,FALSE)="solar",IF(G790="PV","solar PV","solar thermal"),IF(VLOOKUP(H790,'Cross-Page Data'!$D$4:$F$48,3,FALSE)="wind",VLOOKUP(G790,'Cross-Page Data'!$I$4:$J$19,2,FALSE),IF(VLOOKUP(H790,'Cross-Page Data'!$D$4:$F$48,3,FALSE)="hydro",VLOOKUP(G790,'Cross-Page Data'!$I$4:$J$19,2,FALSE),VLOOKUP(H790,'Cross-Page Data'!$D$4:$F$48,3,FALSE)))))</f>
        <v/>
      </c>
      <c r="M790" s="120">
        <f>IF(AND($P$2=FALSE,OR(F790="Commercial NAICS Cogen",F790="Industrial NAICS Cogen",F790="NAICS-22 Cogen")),FALSE,IF(AND($P$3=FALSE,OR(F790="Commercial NAICS Cogen",F790="Commercial NAICS Non-Cogen",F790="Industrial NAICS Cogen", F790="industrial NAICS non-Cogen")),FALSE, TRUE))</f>
        <v/>
      </c>
    </row>
    <row r="791">
      <c r="A791" s="129" t="n">
        <v>2451</v>
      </c>
      <c r="B791" s="130" t="inlineStr">
        <is>
          <t>San Juan</t>
        </is>
      </c>
      <c r="C791" s="130" t="inlineStr">
        <is>
          <t>Public Service Co of NM</t>
        </is>
      </c>
      <c r="D791" s="129" t="n">
        <v>15473</v>
      </c>
      <c r="E791" s="130" t="inlineStr">
        <is>
          <t>NM</t>
        </is>
      </c>
      <c r="F791" s="130" t="inlineStr">
        <is>
          <t>Electric Utility</t>
        </is>
      </c>
      <c r="G791" s="130" t="inlineStr">
        <is>
          <t>ST</t>
        </is>
      </c>
      <c r="H791" s="130" t="inlineStr">
        <is>
          <t>RC</t>
        </is>
      </c>
      <c r="I791" s="130" t="inlineStr">
        <is>
          <t>COL</t>
        </is>
      </c>
      <c r="J791" s="131" t="n">
        <v>4720666.1</v>
      </c>
      <c r="K791" s="129" t="n">
        <v>2020</v>
      </c>
      <c r="L791" s="120">
        <f>IF(VLOOKUP(H791,'Cross-Page Data'!$D$4:$F$48,3,FALSE)="natural gas",VLOOKUP(G791,'Cross-Page Data'!$I$4:$J$19,2,FALSE),IF(VLOOKUP(H791,'Cross-Page Data'!$D$4:$F$48,3,FALSE)="solar",IF(G791="PV","solar PV","solar thermal"),IF(VLOOKUP(H791,'Cross-Page Data'!$D$4:$F$48,3,FALSE)="wind",VLOOKUP(G791,'Cross-Page Data'!$I$4:$J$19,2,FALSE),IF(VLOOKUP(H791,'Cross-Page Data'!$D$4:$F$48,3,FALSE)="hydro",VLOOKUP(G791,'Cross-Page Data'!$I$4:$J$19,2,FALSE),VLOOKUP(H791,'Cross-Page Data'!$D$4:$F$48,3,FALSE)))))</f>
        <v/>
      </c>
      <c r="M791" s="120">
        <f>IF(AND($P$2=FALSE,OR(F791="Commercial NAICS Cogen",F791="Industrial NAICS Cogen",F791="NAICS-22 Cogen")),FALSE,IF(AND($P$3=FALSE,OR(F791="Commercial NAICS Cogen",F791="Commercial NAICS Non-Cogen",F791="Industrial NAICS Cogen", F791="industrial NAICS non-Cogen")),FALSE, TRUE))</f>
        <v/>
      </c>
    </row>
    <row r="792">
      <c r="A792" s="129" t="n">
        <v>2454</v>
      </c>
      <c r="B792" s="130" t="inlineStr">
        <is>
          <t>Cunningham</t>
        </is>
      </c>
      <c r="C792" s="130" t="inlineStr">
        <is>
          <t>Southwestern Public Service Co</t>
        </is>
      </c>
      <c r="D792" s="129" t="n">
        <v>17718</v>
      </c>
      <c r="E792" s="130" t="inlineStr">
        <is>
          <t>NM</t>
        </is>
      </c>
      <c r="F792" s="130" t="inlineStr">
        <is>
          <t>Electric Utility</t>
        </is>
      </c>
      <c r="G792" s="130" t="inlineStr">
        <is>
          <t>GT</t>
        </is>
      </c>
      <c r="H792" s="130" t="inlineStr">
        <is>
          <t>NG</t>
        </is>
      </c>
      <c r="I792" s="130" t="inlineStr">
        <is>
          <t>NG</t>
        </is>
      </c>
      <c r="J792" s="131" t="n">
        <v>576627</v>
      </c>
      <c r="K792" s="129" t="n">
        <v>2020</v>
      </c>
      <c r="L792" s="120">
        <f>IF(VLOOKUP(H792,'Cross-Page Data'!$D$4:$F$48,3,FALSE)="natural gas",VLOOKUP(G792,'Cross-Page Data'!$I$4:$J$19,2,FALSE),IF(VLOOKUP(H792,'Cross-Page Data'!$D$4:$F$48,3,FALSE)="solar",IF(G792="PV","solar PV","solar thermal"),IF(VLOOKUP(H792,'Cross-Page Data'!$D$4:$F$48,3,FALSE)="wind",VLOOKUP(G792,'Cross-Page Data'!$I$4:$J$19,2,FALSE),IF(VLOOKUP(H792,'Cross-Page Data'!$D$4:$F$48,3,FALSE)="hydro",VLOOKUP(G792,'Cross-Page Data'!$I$4:$J$19,2,FALSE),VLOOKUP(H792,'Cross-Page Data'!$D$4:$F$48,3,FALSE)))))</f>
        <v/>
      </c>
      <c r="M792" s="120">
        <f>IF(AND($P$2=FALSE,OR(F792="Commercial NAICS Cogen",F792="Industrial NAICS Cogen",F792="NAICS-22 Cogen")),FALSE,IF(AND($P$3=FALSE,OR(F792="Commercial NAICS Cogen",F792="Commercial NAICS Non-Cogen",F792="Industrial NAICS Cogen", F792="industrial NAICS non-Cogen")),FALSE, TRUE))</f>
        <v/>
      </c>
    </row>
    <row r="793">
      <c r="A793" s="129" t="n">
        <v>2454</v>
      </c>
      <c r="B793" s="130" t="inlineStr">
        <is>
          <t>Cunningham</t>
        </is>
      </c>
      <c r="C793" s="130" t="inlineStr">
        <is>
          <t>Southwestern Public Service Co</t>
        </is>
      </c>
      <c r="D793" s="129" t="n">
        <v>17718</v>
      </c>
      <c r="E793" s="130" t="inlineStr">
        <is>
          <t>NM</t>
        </is>
      </c>
      <c r="F793" s="130" t="inlineStr">
        <is>
          <t>Electric Utility</t>
        </is>
      </c>
      <c r="G793" s="130" t="inlineStr">
        <is>
          <t>ST</t>
        </is>
      </c>
      <c r="H793" s="130" t="inlineStr">
        <is>
          <t>NG</t>
        </is>
      </c>
      <c r="I793" s="130" t="inlineStr">
        <is>
          <t>NG</t>
        </is>
      </c>
      <c r="J793" s="131" t="n">
        <v>714671</v>
      </c>
      <c r="K793" s="129" t="n">
        <v>2020</v>
      </c>
      <c r="L793" s="120">
        <f>IF(VLOOKUP(H793,'Cross-Page Data'!$D$4:$F$48,3,FALSE)="natural gas",VLOOKUP(G793,'Cross-Page Data'!$I$4:$J$19,2,FALSE),IF(VLOOKUP(H793,'Cross-Page Data'!$D$4:$F$48,3,FALSE)="solar",IF(G793="PV","solar PV","solar thermal"),IF(VLOOKUP(H793,'Cross-Page Data'!$D$4:$F$48,3,FALSE)="wind",VLOOKUP(G793,'Cross-Page Data'!$I$4:$J$19,2,FALSE),IF(VLOOKUP(H793,'Cross-Page Data'!$D$4:$F$48,3,FALSE)="hydro",VLOOKUP(G793,'Cross-Page Data'!$I$4:$J$19,2,FALSE),VLOOKUP(H793,'Cross-Page Data'!$D$4:$F$48,3,FALSE)))))</f>
        <v/>
      </c>
      <c r="M793" s="120">
        <f>IF(AND($P$2=FALSE,OR(F793="Commercial NAICS Cogen",F793="Industrial NAICS Cogen",F793="NAICS-22 Cogen")),FALSE,IF(AND($P$3=FALSE,OR(F793="Commercial NAICS Cogen",F793="Commercial NAICS Non-Cogen",F793="Industrial NAICS Cogen", F793="industrial NAICS non-Cogen")),FALSE, TRUE))</f>
        <v/>
      </c>
    </row>
    <row r="794">
      <c r="A794" s="129" t="n">
        <v>2465</v>
      </c>
      <c r="B794" s="130" t="inlineStr">
        <is>
          <t>Animas</t>
        </is>
      </c>
      <c r="C794" s="130" t="inlineStr">
        <is>
          <t>City of Farmington - (NM)</t>
        </is>
      </c>
      <c r="D794" s="129" t="n">
        <v>6204</v>
      </c>
      <c r="E794" s="130" t="inlineStr">
        <is>
          <t>NM</t>
        </is>
      </c>
      <c r="F794" s="130" t="inlineStr">
        <is>
          <t>Electric Utility</t>
        </is>
      </c>
      <c r="G794" s="130" t="inlineStr">
        <is>
          <t>GT</t>
        </is>
      </c>
      <c r="H794" s="130" t="inlineStr">
        <is>
          <t>NG</t>
        </is>
      </c>
      <c r="I794" s="130" t="inlineStr">
        <is>
          <t>NG</t>
        </is>
      </c>
      <c r="J794" s="131" t="n">
        <v>1307</v>
      </c>
      <c r="K794" s="129" t="n">
        <v>2020</v>
      </c>
      <c r="L794" s="120">
        <f>IF(VLOOKUP(H794,'Cross-Page Data'!$D$4:$F$48,3,FALSE)="natural gas",VLOOKUP(G794,'Cross-Page Data'!$I$4:$J$19,2,FALSE),IF(VLOOKUP(H794,'Cross-Page Data'!$D$4:$F$48,3,FALSE)="solar",IF(G794="PV","solar PV","solar thermal"),IF(VLOOKUP(H794,'Cross-Page Data'!$D$4:$F$48,3,FALSE)="wind",VLOOKUP(G794,'Cross-Page Data'!$I$4:$J$19,2,FALSE),IF(VLOOKUP(H794,'Cross-Page Data'!$D$4:$F$48,3,FALSE)="hydro",VLOOKUP(G794,'Cross-Page Data'!$I$4:$J$19,2,FALSE),VLOOKUP(H794,'Cross-Page Data'!$D$4:$F$48,3,FALSE)))))</f>
        <v/>
      </c>
      <c r="M794" s="120">
        <f>IF(AND($P$2=FALSE,OR(F794="Commercial NAICS Cogen",F794="Industrial NAICS Cogen",F794="NAICS-22 Cogen")),FALSE,IF(AND($P$3=FALSE,OR(F794="Commercial NAICS Cogen",F794="Commercial NAICS Non-Cogen",F794="Industrial NAICS Cogen", F794="industrial NAICS non-Cogen")),FALSE, TRUE))</f>
        <v/>
      </c>
    </row>
    <row r="795">
      <c r="A795" s="129" t="n">
        <v>2465</v>
      </c>
      <c r="B795" s="130" t="inlineStr">
        <is>
          <t>Animas</t>
        </is>
      </c>
      <c r="C795" s="130" t="inlineStr">
        <is>
          <t>City of Farmington - (NM)</t>
        </is>
      </c>
      <c r="D795" s="129" t="n">
        <v>6204</v>
      </c>
      <c r="E795" s="130" t="inlineStr">
        <is>
          <t>NM</t>
        </is>
      </c>
      <c r="F795" s="130" t="inlineStr">
        <is>
          <t>Electric Utility</t>
        </is>
      </c>
      <c r="G795" s="130" t="inlineStr">
        <is>
          <t>HY</t>
        </is>
      </c>
      <c r="H795" s="130" t="inlineStr">
        <is>
          <t>WAT</t>
        </is>
      </c>
      <c r="I795" s="130" t="inlineStr">
        <is>
          <t>HYC</t>
        </is>
      </c>
      <c r="J795" s="131" t="n">
        <v>0</v>
      </c>
      <c r="K795" s="129" t="n">
        <v>2020</v>
      </c>
      <c r="L795" s="120">
        <f>IF(VLOOKUP(H795,'Cross-Page Data'!$D$4:$F$48,3,FALSE)="natural gas",VLOOKUP(G795,'Cross-Page Data'!$I$4:$J$19,2,FALSE),IF(VLOOKUP(H795,'Cross-Page Data'!$D$4:$F$48,3,FALSE)="solar",IF(G795="PV","solar PV","solar thermal"),IF(VLOOKUP(H795,'Cross-Page Data'!$D$4:$F$48,3,FALSE)="wind",VLOOKUP(G795,'Cross-Page Data'!$I$4:$J$19,2,FALSE),IF(VLOOKUP(H795,'Cross-Page Data'!$D$4:$F$48,3,FALSE)="hydro",VLOOKUP(G795,'Cross-Page Data'!$I$4:$J$19,2,FALSE),VLOOKUP(H795,'Cross-Page Data'!$D$4:$F$48,3,FALSE)))))</f>
        <v/>
      </c>
      <c r="M795" s="120">
        <f>IF(AND($P$2=FALSE,OR(F795="Commercial NAICS Cogen",F795="Industrial NAICS Cogen",F795="NAICS-22 Cogen")),FALSE,IF(AND($P$3=FALSE,OR(F795="Commercial NAICS Cogen",F795="Commercial NAICS Non-Cogen",F795="Industrial NAICS Cogen", F795="industrial NAICS non-Cogen")),FALSE, TRUE))</f>
        <v/>
      </c>
    </row>
    <row r="796">
      <c r="A796" s="129" t="n">
        <v>2490</v>
      </c>
      <c r="B796" s="130" t="inlineStr">
        <is>
          <t>Arthur Kill Generating Station</t>
        </is>
      </c>
      <c r="C796" s="130" t="inlineStr">
        <is>
          <t>NRG Arthur Kill Operations Inc</t>
        </is>
      </c>
      <c r="D796" s="129" t="n">
        <v>13192</v>
      </c>
      <c r="E796" s="130" t="inlineStr">
        <is>
          <t>NY</t>
        </is>
      </c>
      <c r="F796" s="130" t="inlineStr">
        <is>
          <t>NAICS-22 Non-Cogen</t>
        </is>
      </c>
      <c r="G796" s="130" t="inlineStr">
        <is>
          <t>GT</t>
        </is>
      </c>
      <c r="H796" s="130" t="inlineStr">
        <is>
          <t>NG</t>
        </is>
      </c>
      <c r="I796" s="130" t="inlineStr">
        <is>
          <t>NG</t>
        </is>
      </c>
      <c r="J796" s="131" t="n">
        <v>526</v>
      </c>
      <c r="K796" s="129" t="n">
        <v>2020</v>
      </c>
      <c r="L796" s="120">
        <f>IF(VLOOKUP(H796,'Cross-Page Data'!$D$4:$F$48,3,FALSE)="natural gas",VLOOKUP(G796,'Cross-Page Data'!$I$4:$J$19,2,FALSE),IF(VLOOKUP(H796,'Cross-Page Data'!$D$4:$F$48,3,FALSE)="solar",IF(G796="PV","solar PV","solar thermal"),IF(VLOOKUP(H796,'Cross-Page Data'!$D$4:$F$48,3,FALSE)="wind",VLOOKUP(G796,'Cross-Page Data'!$I$4:$J$19,2,FALSE),IF(VLOOKUP(H796,'Cross-Page Data'!$D$4:$F$48,3,FALSE)="hydro",VLOOKUP(G796,'Cross-Page Data'!$I$4:$J$19,2,FALSE),VLOOKUP(H796,'Cross-Page Data'!$D$4:$F$48,3,FALSE)))))</f>
        <v/>
      </c>
      <c r="M796" s="120">
        <f>IF(AND($P$2=FALSE,OR(F796="Commercial NAICS Cogen",F796="Industrial NAICS Cogen",F796="NAICS-22 Cogen")),FALSE,IF(AND($P$3=FALSE,OR(F796="Commercial NAICS Cogen",F796="Commercial NAICS Non-Cogen",F796="Industrial NAICS Cogen", F796="industrial NAICS non-Cogen")),FALSE, TRUE))</f>
        <v/>
      </c>
    </row>
    <row r="797">
      <c r="A797" s="129" t="n">
        <v>2490</v>
      </c>
      <c r="B797" s="130" t="inlineStr">
        <is>
          <t>Arthur Kill Generating Station</t>
        </is>
      </c>
      <c r="C797" s="130" t="inlineStr">
        <is>
          <t>NRG Arthur Kill Operations Inc</t>
        </is>
      </c>
      <c r="D797" s="129" t="n">
        <v>13192</v>
      </c>
      <c r="E797" s="130" t="inlineStr">
        <is>
          <t>NY</t>
        </is>
      </c>
      <c r="F797" s="130" t="inlineStr">
        <is>
          <t>NAICS-22 Non-Cogen</t>
        </is>
      </c>
      <c r="G797" s="130" t="inlineStr">
        <is>
          <t>ST</t>
        </is>
      </c>
      <c r="H797" s="130" t="inlineStr">
        <is>
          <t>NG</t>
        </is>
      </c>
      <c r="I797" s="130" t="inlineStr">
        <is>
          <t>NG</t>
        </is>
      </c>
      <c r="J797" s="131" t="n">
        <v>869853</v>
      </c>
      <c r="K797" s="129" t="n">
        <v>2020</v>
      </c>
      <c r="L797" s="120">
        <f>IF(VLOOKUP(H797,'Cross-Page Data'!$D$4:$F$48,3,FALSE)="natural gas",VLOOKUP(G797,'Cross-Page Data'!$I$4:$J$19,2,FALSE),IF(VLOOKUP(H797,'Cross-Page Data'!$D$4:$F$48,3,FALSE)="solar",IF(G797="PV","solar PV","solar thermal"),IF(VLOOKUP(H797,'Cross-Page Data'!$D$4:$F$48,3,FALSE)="wind",VLOOKUP(G797,'Cross-Page Data'!$I$4:$J$19,2,FALSE),IF(VLOOKUP(H797,'Cross-Page Data'!$D$4:$F$48,3,FALSE)="hydro",VLOOKUP(G797,'Cross-Page Data'!$I$4:$J$19,2,FALSE),VLOOKUP(H797,'Cross-Page Data'!$D$4:$F$48,3,FALSE)))))</f>
        <v/>
      </c>
      <c r="M797" s="120">
        <f>IF(AND($P$2=FALSE,OR(F797="Commercial NAICS Cogen",F797="Industrial NAICS Cogen",F797="NAICS-22 Cogen")),FALSE,IF(AND($P$3=FALSE,OR(F797="Commercial NAICS Cogen",F797="Commercial NAICS Non-Cogen",F797="Industrial NAICS Cogen", F797="industrial NAICS non-Cogen")),FALSE, TRUE))</f>
        <v/>
      </c>
    </row>
    <row r="798">
      <c r="A798" s="129" t="n">
        <v>2493</v>
      </c>
      <c r="B798" s="130" t="inlineStr">
        <is>
          <t>East River</t>
        </is>
      </c>
      <c r="C798" s="130" t="inlineStr">
        <is>
          <t>Consolidated Edison Co-NY Inc</t>
        </is>
      </c>
      <c r="D798" s="129" t="n">
        <v>4226</v>
      </c>
      <c r="E798" s="130" t="inlineStr">
        <is>
          <t>NY</t>
        </is>
      </c>
      <c r="F798" s="130" t="inlineStr">
        <is>
          <t>Electric Utility</t>
        </is>
      </c>
      <c r="G798" s="130" t="inlineStr">
        <is>
          <t>GT</t>
        </is>
      </c>
      <c r="H798" s="130" t="inlineStr">
        <is>
          <t>DFO</t>
        </is>
      </c>
      <c r="I798" s="130" t="inlineStr">
        <is>
          <t>DFO</t>
        </is>
      </c>
      <c r="J798" s="131" t="n">
        <v>0</v>
      </c>
      <c r="K798" s="129" t="n">
        <v>2020</v>
      </c>
      <c r="L798" s="120">
        <f>IF(VLOOKUP(H798,'Cross-Page Data'!$D$4:$F$48,3,FALSE)="natural gas",VLOOKUP(G798,'Cross-Page Data'!$I$4:$J$19,2,FALSE),IF(VLOOKUP(H798,'Cross-Page Data'!$D$4:$F$48,3,FALSE)="solar",IF(G798="PV","solar PV","solar thermal"),IF(VLOOKUP(H798,'Cross-Page Data'!$D$4:$F$48,3,FALSE)="wind",VLOOKUP(G798,'Cross-Page Data'!$I$4:$J$19,2,FALSE),IF(VLOOKUP(H798,'Cross-Page Data'!$D$4:$F$48,3,FALSE)="hydro",VLOOKUP(G798,'Cross-Page Data'!$I$4:$J$19,2,FALSE),VLOOKUP(H798,'Cross-Page Data'!$D$4:$F$48,3,FALSE)))))</f>
        <v/>
      </c>
      <c r="M798" s="120">
        <f>IF(AND($P$2=FALSE,OR(F798="Commercial NAICS Cogen",F798="Industrial NAICS Cogen",F798="NAICS-22 Cogen")),FALSE,IF(AND($P$3=FALSE,OR(F798="Commercial NAICS Cogen",F798="Commercial NAICS Non-Cogen",F798="Industrial NAICS Cogen", F798="industrial NAICS non-Cogen")),FALSE, TRUE))</f>
        <v/>
      </c>
    </row>
    <row r="799">
      <c r="A799" s="129" t="n">
        <v>2493</v>
      </c>
      <c r="B799" s="130" t="inlineStr">
        <is>
          <t>East River</t>
        </is>
      </c>
      <c r="C799" s="130" t="inlineStr">
        <is>
          <t>Consolidated Edison Co-NY Inc</t>
        </is>
      </c>
      <c r="D799" s="129" t="n">
        <v>4226</v>
      </c>
      <c r="E799" s="130" t="inlineStr">
        <is>
          <t>NY</t>
        </is>
      </c>
      <c r="F799" s="130" t="inlineStr">
        <is>
          <t>Electric Utility</t>
        </is>
      </c>
      <c r="G799" s="130" t="inlineStr">
        <is>
          <t>GT</t>
        </is>
      </c>
      <c r="H799" s="130" t="inlineStr">
        <is>
          <t>NG</t>
        </is>
      </c>
      <c r="I799" s="130" t="inlineStr">
        <is>
          <t>NG</t>
        </is>
      </c>
      <c r="J799" s="131" t="n">
        <v>2452491</v>
      </c>
      <c r="K799" s="129" t="n">
        <v>2020</v>
      </c>
      <c r="L799" s="120">
        <f>IF(VLOOKUP(H799,'Cross-Page Data'!$D$4:$F$48,3,FALSE)="natural gas",VLOOKUP(G799,'Cross-Page Data'!$I$4:$J$19,2,FALSE),IF(VLOOKUP(H799,'Cross-Page Data'!$D$4:$F$48,3,FALSE)="solar",IF(G799="PV","solar PV","solar thermal"),IF(VLOOKUP(H799,'Cross-Page Data'!$D$4:$F$48,3,FALSE)="wind",VLOOKUP(G799,'Cross-Page Data'!$I$4:$J$19,2,FALSE),IF(VLOOKUP(H799,'Cross-Page Data'!$D$4:$F$48,3,FALSE)="hydro",VLOOKUP(G799,'Cross-Page Data'!$I$4:$J$19,2,FALSE),VLOOKUP(H799,'Cross-Page Data'!$D$4:$F$48,3,FALSE)))))</f>
        <v/>
      </c>
      <c r="M799" s="120">
        <f>IF(AND($P$2=FALSE,OR(F799="Commercial NAICS Cogen",F799="Industrial NAICS Cogen",F799="NAICS-22 Cogen")),FALSE,IF(AND($P$3=FALSE,OR(F799="Commercial NAICS Cogen",F799="Commercial NAICS Non-Cogen",F799="Industrial NAICS Cogen", F799="industrial NAICS non-Cogen")),FALSE, TRUE))</f>
        <v/>
      </c>
    </row>
    <row r="800">
      <c r="A800" s="129" t="n">
        <v>2493</v>
      </c>
      <c r="B800" s="130" t="inlineStr">
        <is>
          <t>East River</t>
        </is>
      </c>
      <c r="C800" s="130" t="inlineStr">
        <is>
          <t>Consolidated Edison Co-NY Inc</t>
        </is>
      </c>
      <c r="D800" s="129" t="n">
        <v>4226</v>
      </c>
      <c r="E800" s="130" t="inlineStr">
        <is>
          <t>NY</t>
        </is>
      </c>
      <c r="F800" s="130" t="inlineStr">
        <is>
          <t>Electric Utility</t>
        </is>
      </c>
      <c r="G800" s="130" t="inlineStr">
        <is>
          <t>ST</t>
        </is>
      </c>
      <c r="H800" s="130" t="inlineStr">
        <is>
          <t>NG</t>
        </is>
      </c>
      <c r="I800" s="130" t="inlineStr">
        <is>
          <t>NG</t>
        </is>
      </c>
      <c r="J800" s="131" t="n">
        <v>665302.53</v>
      </c>
      <c r="K800" s="129" t="n">
        <v>2020</v>
      </c>
      <c r="L800" s="120">
        <f>IF(VLOOKUP(H800,'Cross-Page Data'!$D$4:$F$48,3,FALSE)="natural gas",VLOOKUP(G800,'Cross-Page Data'!$I$4:$J$19,2,FALSE),IF(VLOOKUP(H800,'Cross-Page Data'!$D$4:$F$48,3,FALSE)="solar",IF(G800="PV","solar PV","solar thermal"),IF(VLOOKUP(H800,'Cross-Page Data'!$D$4:$F$48,3,FALSE)="wind",VLOOKUP(G800,'Cross-Page Data'!$I$4:$J$19,2,FALSE),IF(VLOOKUP(H800,'Cross-Page Data'!$D$4:$F$48,3,FALSE)="hydro",VLOOKUP(G800,'Cross-Page Data'!$I$4:$J$19,2,FALSE),VLOOKUP(H800,'Cross-Page Data'!$D$4:$F$48,3,FALSE)))))</f>
        <v/>
      </c>
      <c r="M800" s="120">
        <f>IF(AND($P$2=FALSE,OR(F800="Commercial NAICS Cogen",F800="Industrial NAICS Cogen",F800="NAICS-22 Cogen")),FALSE,IF(AND($P$3=FALSE,OR(F800="Commercial NAICS Cogen",F800="Commercial NAICS Non-Cogen",F800="Industrial NAICS Cogen", F800="industrial NAICS non-Cogen")),FALSE, TRUE))</f>
        <v/>
      </c>
    </row>
    <row r="801">
      <c r="A801" s="129" t="n">
        <v>2493</v>
      </c>
      <c r="B801" s="130" t="inlineStr">
        <is>
          <t>East River</t>
        </is>
      </c>
      <c r="C801" s="130" t="inlineStr">
        <is>
          <t>Consolidated Edison Co-NY Inc</t>
        </is>
      </c>
      <c r="D801" s="129" t="n">
        <v>4226</v>
      </c>
      <c r="E801" s="130" t="inlineStr">
        <is>
          <t>NY</t>
        </is>
      </c>
      <c r="F801" s="130" t="inlineStr">
        <is>
          <t>Electric Utility</t>
        </is>
      </c>
      <c r="G801" s="130" t="inlineStr">
        <is>
          <t>ST</t>
        </is>
      </c>
      <c r="H801" s="130" t="inlineStr">
        <is>
          <t>RFO</t>
        </is>
      </c>
      <c r="I801" s="130" t="inlineStr">
        <is>
          <t>RFO</t>
        </is>
      </c>
      <c r="J801" s="131" t="n">
        <v>3105.469</v>
      </c>
      <c r="K801" s="129" t="n">
        <v>2020</v>
      </c>
      <c r="L801" s="120">
        <f>IF(VLOOKUP(H801,'Cross-Page Data'!$D$4:$F$48,3,FALSE)="natural gas",VLOOKUP(G801,'Cross-Page Data'!$I$4:$J$19,2,FALSE),IF(VLOOKUP(H801,'Cross-Page Data'!$D$4:$F$48,3,FALSE)="solar",IF(G801="PV","solar PV","solar thermal"),IF(VLOOKUP(H801,'Cross-Page Data'!$D$4:$F$48,3,FALSE)="wind",VLOOKUP(G801,'Cross-Page Data'!$I$4:$J$19,2,FALSE),IF(VLOOKUP(H801,'Cross-Page Data'!$D$4:$F$48,3,FALSE)="hydro",VLOOKUP(G801,'Cross-Page Data'!$I$4:$J$19,2,FALSE),VLOOKUP(H801,'Cross-Page Data'!$D$4:$F$48,3,FALSE)))))</f>
        <v/>
      </c>
      <c r="M801" s="120">
        <f>IF(AND($P$2=FALSE,OR(F801="Commercial NAICS Cogen",F801="Industrial NAICS Cogen",F801="NAICS-22 Cogen")),FALSE,IF(AND($P$3=FALSE,OR(F801="Commercial NAICS Cogen",F801="Commercial NAICS Non-Cogen",F801="Industrial NAICS Cogen", F801="industrial NAICS non-Cogen")),FALSE, TRUE))</f>
        <v/>
      </c>
    </row>
    <row r="802">
      <c r="A802" s="129" t="n">
        <v>2497</v>
      </c>
      <c r="B802" s="130" t="inlineStr">
        <is>
          <t>Indian Point 2</t>
        </is>
      </c>
      <c r="C802" s="130" t="inlineStr">
        <is>
          <t>Entergy Nuclear Indian Point 2</t>
        </is>
      </c>
      <c r="D802" s="129" t="n">
        <v>6027</v>
      </c>
      <c r="E802" s="130" t="inlineStr">
        <is>
          <t>NY</t>
        </is>
      </c>
      <c r="F802" s="130" t="inlineStr">
        <is>
          <t>NAICS-22 Non-Cogen</t>
        </is>
      </c>
      <c r="G802" s="130" t="inlineStr">
        <is>
          <t>ST</t>
        </is>
      </c>
      <c r="H802" s="130" t="inlineStr">
        <is>
          <t>NUC</t>
        </is>
      </c>
      <c r="I802" s="130" t="inlineStr">
        <is>
          <t>NUC</t>
        </is>
      </c>
      <c r="J802" s="131" t="n">
        <v>2759083</v>
      </c>
      <c r="K802" s="129" t="n">
        <v>2020</v>
      </c>
      <c r="L802" s="120">
        <f>IF(VLOOKUP(H802,'Cross-Page Data'!$D$4:$F$48,3,FALSE)="natural gas",VLOOKUP(G802,'Cross-Page Data'!$I$4:$J$19,2,FALSE),IF(VLOOKUP(H802,'Cross-Page Data'!$D$4:$F$48,3,FALSE)="solar",IF(G802="PV","solar PV","solar thermal"),IF(VLOOKUP(H802,'Cross-Page Data'!$D$4:$F$48,3,FALSE)="wind",VLOOKUP(G802,'Cross-Page Data'!$I$4:$J$19,2,FALSE),IF(VLOOKUP(H802,'Cross-Page Data'!$D$4:$F$48,3,FALSE)="hydro",VLOOKUP(G802,'Cross-Page Data'!$I$4:$J$19,2,FALSE),VLOOKUP(H802,'Cross-Page Data'!$D$4:$F$48,3,FALSE)))))</f>
        <v/>
      </c>
      <c r="M802" s="120">
        <f>IF(AND($P$2=FALSE,OR(F802="Commercial NAICS Cogen",F802="Industrial NAICS Cogen",F802="NAICS-22 Cogen")),FALSE,IF(AND($P$3=FALSE,OR(F802="Commercial NAICS Cogen",F802="Commercial NAICS Non-Cogen",F802="Industrial NAICS Cogen", F802="industrial NAICS non-Cogen")),FALSE, TRUE))</f>
        <v/>
      </c>
    </row>
    <row r="803">
      <c r="A803" s="129" t="n">
        <v>2500</v>
      </c>
      <c r="B803" s="130" t="inlineStr">
        <is>
          <t>Ravenswood</t>
        </is>
      </c>
      <c r="C803" s="130" t="inlineStr">
        <is>
          <t>Helix Ravenswood, LLC</t>
        </is>
      </c>
      <c r="D803" s="129" t="n">
        <v>61130</v>
      </c>
      <c r="E803" s="130" t="inlineStr">
        <is>
          <t>NY</t>
        </is>
      </c>
      <c r="F803" s="130" t="inlineStr">
        <is>
          <t>NAICS-22 Non-Cogen</t>
        </is>
      </c>
      <c r="G803" s="130" t="inlineStr">
        <is>
          <t>CA</t>
        </is>
      </c>
      <c r="H803" s="130" t="inlineStr">
        <is>
          <t>KER</t>
        </is>
      </c>
      <c r="I803" s="130" t="inlineStr">
        <is>
          <t>WOO</t>
        </is>
      </c>
      <c r="J803" s="131" t="n">
        <v>0</v>
      </c>
      <c r="K803" s="129" t="n">
        <v>2020</v>
      </c>
      <c r="L803" s="120">
        <f>IF(VLOOKUP(H803,'Cross-Page Data'!$D$4:$F$48,3,FALSE)="natural gas",VLOOKUP(G803,'Cross-Page Data'!$I$4:$J$19,2,FALSE),IF(VLOOKUP(H803,'Cross-Page Data'!$D$4:$F$48,3,FALSE)="solar",IF(G803="PV","solar PV","solar thermal"),IF(VLOOKUP(H803,'Cross-Page Data'!$D$4:$F$48,3,FALSE)="wind",VLOOKUP(G803,'Cross-Page Data'!$I$4:$J$19,2,FALSE),IF(VLOOKUP(H803,'Cross-Page Data'!$D$4:$F$48,3,FALSE)="hydro",VLOOKUP(G803,'Cross-Page Data'!$I$4:$J$19,2,FALSE),VLOOKUP(H803,'Cross-Page Data'!$D$4:$F$48,3,FALSE)))))</f>
        <v/>
      </c>
      <c r="M803" s="120">
        <f>IF(AND($P$2=FALSE,OR(F803="Commercial NAICS Cogen",F803="Industrial NAICS Cogen",F803="NAICS-22 Cogen")),FALSE,IF(AND($P$3=FALSE,OR(F803="Commercial NAICS Cogen",F803="Commercial NAICS Non-Cogen",F803="Industrial NAICS Cogen", F803="industrial NAICS non-Cogen")),FALSE, TRUE))</f>
        <v/>
      </c>
    </row>
    <row r="804">
      <c r="A804" s="129" t="n">
        <v>2500</v>
      </c>
      <c r="B804" s="130" t="inlineStr">
        <is>
          <t>Ravenswood</t>
        </is>
      </c>
      <c r="C804" s="130" t="inlineStr">
        <is>
          <t>Helix Ravenswood, LLC</t>
        </is>
      </c>
      <c r="D804" s="129" t="n">
        <v>61130</v>
      </c>
      <c r="E804" s="130" t="inlineStr">
        <is>
          <t>NY</t>
        </is>
      </c>
      <c r="F804" s="130" t="inlineStr">
        <is>
          <t>NAICS-22 Non-Cogen</t>
        </is>
      </c>
      <c r="G804" s="130" t="inlineStr">
        <is>
          <t>CA</t>
        </is>
      </c>
      <c r="H804" s="130" t="inlineStr">
        <is>
          <t>NG</t>
        </is>
      </c>
      <c r="I804" s="130" t="inlineStr">
        <is>
          <t>NG</t>
        </is>
      </c>
      <c r="J804" s="131" t="n">
        <v>0</v>
      </c>
      <c r="K804" s="129" t="n">
        <v>2020</v>
      </c>
      <c r="L804" s="120">
        <f>IF(VLOOKUP(H804,'Cross-Page Data'!$D$4:$F$48,3,FALSE)="natural gas",VLOOKUP(G804,'Cross-Page Data'!$I$4:$J$19,2,FALSE),IF(VLOOKUP(H804,'Cross-Page Data'!$D$4:$F$48,3,FALSE)="solar",IF(G804="PV","solar PV","solar thermal"),IF(VLOOKUP(H804,'Cross-Page Data'!$D$4:$F$48,3,FALSE)="wind",VLOOKUP(G804,'Cross-Page Data'!$I$4:$J$19,2,FALSE),IF(VLOOKUP(H804,'Cross-Page Data'!$D$4:$F$48,3,FALSE)="hydro",VLOOKUP(G804,'Cross-Page Data'!$I$4:$J$19,2,FALSE),VLOOKUP(H804,'Cross-Page Data'!$D$4:$F$48,3,FALSE)))))</f>
        <v/>
      </c>
      <c r="M804" s="120">
        <f>IF(AND($P$2=FALSE,OR(F804="Commercial NAICS Cogen",F804="Industrial NAICS Cogen",F804="NAICS-22 Cogen")),FALSE,IF(AND($P$3=FALSE,OR(F804="Commercial NAICS Cogen",F804="Commercial NAICS Non-Cogen",F804="Industrial NAICS Cogen", F804="industrial NAICS non-Cogen")),FALSE, TRUE))</f>
        <v/>
      </c>
    </row>
    <row r="805">
      <c r="A805" s="129" t="n">
        <v>2500</v>
      </c>
      <c r="B805" s="130" t="inlineStr">
        <is>
          <t>Ravenswood</t>
        </is>
      </c>
      <c r="C805" s="130" t="inlineStr">
        <is>
          <t>Helix Ravenswood, LLC</t>
        </is>
      </c>
      <c r="D805" s="129" t="n">
        <v>61130</v>
      </c>
      <c r="E805" s="130" t="inlineStr">
        <is>
          <t>NY</t>
        </is>
      </c>
      <c r="F805" s="130" t="inlineStr">
        <is>
          <t>NAICS-22 Non-Cogen</t>
        </is>
      </c>
      <c r="G805" s="130" t="inlineStr">
        <is>
          <t>CT</t>
        </is>
      </c>
      <c r="H805" s="130" t="inlineStr">
        <is>
          <t>KER</t>
        </is>
      </c>
      <c r="I805" s="130" t="inlineStr">
        <is>
          <t>WOO</t>
        </is>
      </c>
      <c r="J805" s="131" t="n">
        <v>-3.492</v>
      </c>
      <c r="K805" s="129" t="n">
        <v>2020</v>
      </c>
      <c r="L805" s="120">
        <f>IF(VLOOKUP(H805,'Cross-Page Data'!$D$4:$F$48,3,FALSE)="natural gas",VLOOKUP(G805,'Cross-Page Data'!$I$4:$J$19,2,FALSE),IF(VLOOKUP(H805,'Cross-Page Data'!$D$4:$F$48,3,FALSE)="solar",IF(G805="PV","solar PV","solar thermal"),IF(VLOOKUP(H805,'Cross-Page Data'!$D$4:$F$48,3,FALSE)="wind",VLOOKUP(G805,'Cross-Page Data'!$I$4:$J$19,2,FALSE),IF(VLOOKUP(H805,'Cross-Page Data'!$D$4:$F$48,3,FALSE)="hydro",VLOOKUP(G805,'Cross-Page Data'!$I$4:$J$19,2,FALSE),VLOOKUP(H805,'Cross-Page Data'!$D$4:$F$48,3,FALSE)))))</f>
        <v/>
      </c>
      <c r="M805" s="120">
        <f>IF(AND($P$2=FALSE,OR(F805="Commercial NAICS Cogen",F805="Industrial NAICS Cogen",F805="NAICS-22 Cogen")),FALSE,IF(AND($P$3=FALSE,OR(F805="Commercial NAICS Cogen",F805="Commercial NAICS Non-Cogen",F805="Industrial NAICS Cogen", F805="industrial NAICS non-Cogen")),FALSE, TRUE))</f>
        <v/>
      </c>
    </row>
    <row r="806">
      <c r="A806" s="129" t="n">
        <v>2500</v>
      </c>
      <c r="B806" s="130" t="inlineStr">
        <is>
          <t>Ravenswood</t>
        </is>
      </c>
      <c r="C806" s="130" t="inlineStr">
        <is>
          <t>Helix Ravenswood, LLC</t>
        </is>
      </c>
      <c r="D806" s="129" t="n">
        <v>61130</v>
      </c>
      <c r="E806" s="130" t="inlineStr">
        <is>
          <t>NY</t>
        </is>
      </c>
      <c r="F806" s="130" t="inlineStr">
        <is>
          <t>NAICS-22 Non-Cogen</t>
        </is>
      </c>
      <c r="G806" s="130" t="inlineStr">
        <is>
          <t>CT</t>
        </is>
      </c>
      <c r="H806" s="130" t="inlineStr">
        <is>
          <t>NG</t>
        </is>
      </c>
      <c r="I806" s="130" t="inlineStr">
        <is>
          <t>NG</t>
        </is>
      </c>
      <c r="J806" s="131" t="n">
        <v>1447026.5</v>
      </c>
      <c r="K806" s="129" t="n">
        <v>2020</v>
      </c>
      <c r="L806" s="120">
        <f>IF(VLOOKUP(H806,'Cross-Page Data'!$D$4:$F$48,3,FALSE)="natural gas",VLOOKUP(G806,'Cross-Page Data'!$I$4:$J$19,2,FALSE),IF(VLOOKUP(H806,'Cross-Page Data'!$D$4:$F$48,3,FALSE)="solar",IF(G806="PV","solar PV","solar thermal"),IF(VLOOKUP(H806,'Cross-Page Data'!$D$4:$F$48,3,FALSE)="wind",VLOOKUP(G806,'Cross-Page Data'!$I$4:$J$19,2,FALSE),IF(VLOOKUP(H806,'Cross-Page Data'!$D$4:$F$48,3,FALSE)="hydro",VLOOKUP(G806,'Cross-Page Data'!$I$4:$J$19,2,FALSE),VLOOKUP(H806,'Cross-Page Data'!$D$4:$F$48,3,FALSE)))))</f>
        <v/>
      </c>
      <c r="M806" s="120">
        <f>IF(AND($P$2=FALSE,OR(F806="Commercial NAICS Cogen",F806="Industrial NAICS Cogen",F806="NAICS-22 Cogen")),FALSE,IF(AND($P$3=FALSE,OR(F806="Commercial NAICS Cogen",F806="Commercial NAICS Non-Cogen",F806="Industrial NAICS Cogen", F806="industrial NAICS non-Cogen")),FALSE, TRUE))</f>
        <v/>
      </c>
    </row>
    <row r="807">
      <c r="A807" s="129" t="n">
        <v>2500</v>
      </c>
      <c r="B807" s="130" t="inlineStr">
        <is>
          <t>Ravenswood</t>
        </is>
      </c>
      <c r="C807" s="130" t="inlineStr">
        <is>
          <t>Helix Ravenswood, LLC</t>
        </is>
      </c>
      <c r="D807" s="129" t="n">
        <v>61130</v>
      </c>
      <c r="E807" s="130" t="inlineStr">
        <is>
          <t>NY</t>
        </is>
      </c>
      <c r="F807" s="130" t="inlineStr">
        <is>
          <t>NAICS-22 Non-Cogen</t>
        </is>
      </c>
      <c r="G807" s="130" t="inlineStr">
        <is>
          <t>GT</t>
        </is>
      </c>
      <c r="H807" s="130" t="inlineStr">
        <is>
          <t>KER</t>
        </is>
      </c>
      <c r="I807" s="130" t="inlineStr">
        <is>
          <t>WOO</t>
        </is>
      </c>
      <c r="J807" s="131" t="n">
        <v>0</v>
      </c>
      <c r="K807" s="129" t="n">
        <v>2020</v>
      </c>
      <c r="L807" s="120">
        <f>IF(VLOOKUP(H807,'Cross-Page Data'!$D$4:$F$48,3,FALSE)="natural gas",VLOOKUP(G807,'Cross-Page Data'!$I$4:$J$19,2,FALSE),IF(VLOOKUP(H807,'Cross-Page Data'!$D$4:$F$48,3,FALSE)="solar",IF(G807="PV","solar PV","solar thermal"),IF(VLOOKUP(H807,'Cross-Page Data'!$D$4:$F$48,3,FALSE)="wind",VLOOKUP(G807,'Cross-Page Data'!$I$4:$J$19,2,FALSE),IF(VLOOKUP(H807,'Cross-Page Data'!$D$4:$F$48,3,FALSE)="hydro",VLOOKUP(G807,'Cross-Page Data'!$I$4:$J$19,2,FALSE),VLOOKUP(H807,'Cross-Page Data'!$D$4:$F$48,3,FALSE)))))</f>
        <v/>
      </c>
      <c r="M807" s="120">
        <f>IF(AND($P$2=FALSE,OR(F807="Commercial NAICS Cogen",F807="Industrial NAICS Cogen",F807="NAICS-22 Cogen")),FALSE,IF(AND($P$3=FALSE,OR(F807="Commercial NAICS Cogen",F807="Commercial NAICS Non-Cogen",F807="Industrial NAICS Cogen", F807="industrial NAICS non-Cogen")),FALSE, TRUE))</f>
        <v/>
      </c>
    </row>
    <row r="808">
      <c r="A808" s="129" t="n">
        <v>2500</v>
      </c>
      <c r="B808" s="130" t="inlineStr">
        <is>
          <t>Ravenswood</t>
        </is>
      </c>
      <c r="C808" s="130" t="inlineStr">
        <is>
          <t>Helix Ravenswood, LLC</t>
        </is>
      </c>
      <c r="D808" s="129" t="n">
        <v>61130</v>
      </c>
      <c r="E808" s="130" t="inlineStr">
        <is>
          <t>NY</t>
        </is>
      </c>
      <c r="F808" s="130" t="inlineStr">
        <is>
          <t>NAICS-22 Non-Cogen</t>
        </is>
      </c>
      <c r="G808" s="130" t="inlineStr">
        <is>
          <t>GT</t>
        </is>
      </c>
      <c r="H808" s="130" t="inlineStr">
        <is>
          <t>NG</t>
        </is>
      </c>
      <c r="I808" s="130" t="inlineStr">
        <is>
          <t>NG</t>
        </is>
      </c>
      <c r="J808" s="131" t="n">
        <v>3736</v>
      </c>
      <c r="K808" s="129" t="n">
        <v>2020</v>
      </c>
      <c r="L808" s="120">
        <f>IF(VLOOKUP(H808,'Cross-Page Data'!$D$4:$F$48,3,FALSE)="natural gas",VLOOKUP(G808,'Cross-Page Data'!$I$4:$J$19,2,FALSE),IF(VLOOKUP(H808,'Cross-Page Data'!$D$4:$F$48,3,FALSE)="solar",IF(G808="PV","solar PV","solar thermal"),IF(VLOOKUP(H808,'Cross-Page Data'!$D$4:$F$48,3,FALSE)="wind",VLOOKUP(G808,'Cross-Page Data'!$I$4:$J$19,2,FALSE),IF(VLOOKUP(H808,'Cross-Page Data'!$D$4:$F$48,3,FALSE)="hydro",VLOOKUP(G808,'Cross-Page Data'!$I$4:$J$19,2,FALSE),VLOOKUP(H808,'Cross-Page Data'!$D$4:$F$48,3,FALSE)))))</f>
        <v/>
      </c>
      <c r="M808" s="120">
        <f>IF(AND($P$2=FALSE,OR(F808="Commercial NAICS Cogen",F808="Industrial NAICS Cogen",F808="NAICS-22 Cogen")),FALSE,IF(AND($P$3=FALSE,OR(F808="Commercial NAICS Cogen",F808="Commercial NAICS Non-Cogen",F808="Industrial NAICS Cogen", F808="industrial NAICS non-Cogen")),FALSE, TRUE))</f>
        <v/>
      </c>
    </row>
    <row r="809">
      <c r="A809" s="129" t="n">
        <v>2500</v>
      </c>
      <c r="B809" s="130" t="inlineStr">
        <is>
          <t>Ravenswood</t>
        </is>
      </c>
      <c r="C809" s="130" t="inlineStr">
        <is>
          <t>Helix Ravenswood, LLC</t>
        </is>
      </c>
      <c r="D809" s="129" t="n">
        <v>61130</v>
      </c>
      <c r="E809" s="130" t="inlineStr">
        <is>
          <t>NY</t>
        </is>
      </c>
      <c r="F809" s="130" t="inlineStr">
        <is>
          <t>NAICS-22 Non-Cogen</t>
        </is>
      </c>
      <c r="G809" s="130" t="inlineStr">
        <is>
          <t>ST</t>
        </is>
      </c>
      <c r="H809" s="130" t="inlineStr">
        <is>
          <t>NG</t>
        </is>
      </c>
      <c r="I809" s="130" t="inlineStr">
        <is>
          <t>NG</t>
        </is>
      </c>
      <c r="J809" s="131" t="n">
        <v>627556.55</v>
      </c>
      <c r="K809" s="129" t="n">
        <v>2020</v>
      </c>
      <c r="L809" s="120">
        <f>IF(VLOOKUP(H809,'Cross-Page Data'!$D$4:$F$48,3,FALSE)="natural gas",VLOOKUP(G809,'Cross-Page Data'!$I$4:$J$19,2,FALSE),IF(VLOOKUP(H809,'Cross-Page Data'!$D$4:$F$48,3,FALSE)="solar",IF(G809="PV","solar PV","solar thermal"),IF(VLOOKUP(H809,'Cross-Page Data'!$D$4:$F$48,3,FALSE)="wind",VLOOKUP(G809,'Cross-Page Data'!$I$4:$J$19,2,FALSE),IF(VLOOKUP(H809,'Cross-Page Data'!$D$4:$F$48,3,FALSE)="hydro",VLOOKUP(G809,'Cross-Page Data'!$I$4:$J$19,2,FALSE),VLOOKUP(H809,'Cross-Page Data'!$D$4:$F$48,3,FALSE)))))</f>
        <v/>
      </c>
      <c r="M809" s="120">
        <f>IF(AND($P$2=FALSE,OR(F809="Commercial NAICS Cogen",F809="Industrial NAICS Cogen",F809="NAICS-22 Cogen")),FALSE,IF(AND($P$3=FALSE,OR(F809="Commercial NAICS Cogen",F809="Commercial NAICS Non-Cogen",F809="Industrial NAICS Cogen", F809="industrial NAICS non-Cogen")),FALSE, TRUE))</f>
        <v/>
      </c>
    </row>
    <row r="810">
      <c r="A810" s="129" t="n">
        <v>2500</v>
      </c>
      <c r="B810" s="130" t="inlineStr">
        <is>
          <t>Ravenswood</t>
        </is>
      </c>
      <c r="C810" s="130" t="inlineStr">
        <is>
          <t>Helix Ravenswood, LLC</t>
        </is>
      </c>
      <c r="D810" s="129" t="n">
        <v>61130</v>
      </c>
      <c r="E810" s="130" t="inlineStr">
        <is>
          <t>NY</t>
        </is>
      </c>
      <c r="F810" s="130" t="inlineStr">
        <is>
          <t>NAICS-22 Non-Cogen</t>
        </is>
      </c>
      <c r="G810" s="130" t="inlineStr">
        <is>
          <t>ST</t>
        </is>
      </c>
      <c r="H810" s="130" t="inlineStr">
        <is>
          <t>RFO</t>
        </is>
      </c>
      <c r="I810" s="130" t="inlineStr">
        <is>
          <t>RFO</t>
        </is>
      </c>
      <c r="J810" s="131" t="n">
        <v>-78.545</v>
      </c>
      <c r="K810" s="129" t="n">
        <v>2020</v>
      </c>
      <c r="L810" s="120">
        <f>IF(VLOOKUP(H810,'Cross-Page Data'!$D$4:$F$48,3,FALSE)="natural gas",VLOOKUP(G810,'Cross-Page Data'!$I$4:$J$19,2,FALSE),IF(VLOOKUP(H810,'Cross-Page Data'!$D$4:$F$48,3,FALSE)="solar",IF(G810="PV","solar PV","solar thermal"),IF(VLOOKUP(H810,'Cross-Page Data'!$D$4:$F$48,3,FALSE)="wind",VLOOKUP(G810,'Cross-Page Data'!$I$4:$J$19,2,FALSE),IF(VLOOKUP(H810,'Cross-Page Data'!$D$4:$F$48,3,FALSE)="hydro",VLOOKUP(G810,'Cross-Page Data'!$I$4:$J$19,2,FALSE),VLOOKUP(H810,'Cross-Page Data'!$D$4:$F$48,3,FALSE)))))</f>
        <v/>
      </c>
      <c r="M810" s="120">
        <f>IF(AND($P$2=FALSE,OR(F810="Commercial NAICS Cogen",F810="Industrial NAICS Cogen",F810="NAICS-22 Cogen")),FALSE,IF(AND($P$3=FALSE,OR(F810="Commercial NAICS Cogen",F810="Commercial NAICS Non-Cogen",F810="Industrial NAICS Cogen", F810="industrial NAICS non-Cogen")),FALSE, TRUE))</f>
        <v/>
      </c>
    </row>
    <row r="811">
      <c r="A811" s="129" t="n">
        <v>2511</v>
      </c>
      <c r="B811" s="130" t="inlineStr">
        <is>
          <t>E F Barrett</t>
        </is>
      </c>
      <c r="C811" s="130" t="inlineStr">
        <is>
          <t>National Grid Generation LLC</t>
        </is>
      </c>
      <c r="D811" s="129" t="n">
        <v>56505</v>
      </c>
      <c r="E811" s="130" t="inlineStr">
        <is>
          <t>NY</t>
        </is>
      </c>
      <c r="F811" s="130" t="inlineStr">
        <is>
          <t>Electric Utility</t>
        </is>
      </c>
      <c r="G811" s="130" t="inlineStr">
        <is>
          <t>GT</t>
        </is>
      </c>
      <c r="H811" s="130" t="inlineStr">
        <is>
          <t>DFO</t>
        </is>
      </c>
      <c r="I811" s="130" t="inlineStr">
        <is>
          <t>DFO</t>
        </is>
      </c>
      <c r="J811" s="131" t="n">
        <v>661.496</v>
      </c>
      <c r="K811" s="129" t="n">
        <v>2020</v>
      </c>
      <c r="L811" s="120">
        <f>IF(VLOOKUP(H811,'Cross-Page Data'!$D$4:$F$48,3,FALSE)="natural gas",VLOOKUP(G811,'Cross-Page Data'!$I$4:$J$19,2,FALSE),IF(VLOOKUP(H811,'Cross-Page Data'!$D$4:$F$48,3,FALSE)="solar",IF(G811="PV","solar PV","solar thermal"),IF(VLOOKUP(H811,'Cross-Page Data'!$D$4:$F$48,3,FALSE)="wind",VLOOKUP(G811,'Cross-Page Data'!$I$4:$J$19,2,FALSE),IF(VLOOKUP(H811,'Cross-Page Data'!$D$4:$F$48,3,FALSE)="hydro",VLOOKUP(G811,'Cross-Page Data'!$I$4:$J$19,2,FALSE),VLOOKUP(H811,'Cross-Page Data'!$D$4:$F$48,3,FALSE)))))</f>
        <v/>
      </c>
      <c r="M811" s="120">
        <f>IF(AND($P$2=FALSE,OR(F811="Commercial NAICS Cogen",F811="Industrial NAICS Cogen",F811="NAICS-22 Cogen")),FALSE,IF(AND($P$3=FALSE,OR(F811="Commercial NAICS Cogen",F811="Commercial NAICS Non-Cogen",F811="Industrial NAICS Cogen", F811="industrial NAICS non-Cogen")),FALSE, TRUE))</f>
        <v/>
      </c>
    </row>
    <row r="812">
      <c r="A812" s="129" t="n">
        <v>2511</v>
      </c>
      <c r="B812" s="130" t="inlineStr">
        <is>
          <t>E F Barrett</t>
        </is>
      </c>
      <c r="C812" s="130" t="inlineStr">
        <is>
          <t>National Grid Generation LLC</t>
        </is>
      </c>
      <c r="D812" s="129" t="n">
        <v>56505</v>
      </c>
      <c r="E812" s="130" t="inlineStr">
        <is>
          <t>NY</t>
        </is>
      </c>
      <c r="F812" s="130" t="inlineStr">
        <is>
          <t>Electric Utility</t>
        </is>
      </c>
      <c r="G812" s="130" t="inlineStr">
        <is>
          <t>GT</t>
        </is>
      </c>
      <c r="H812" s="130" t="inlineStr">
        <is>
          <t>NG</t>
        </is>
      </c>
      <c r="I812" s="130" t="inlineStr">
        <is>
          <t>NG</t>
        </is>
      </c>
      <c r="J812" s="131" t="n">
        <v>97465.504</v>
      </c>
      <c r="K812" s="129" t="n">
        <v>2020</v>
      </c>
      <c r="L812" s="120">
        <f>IF(VLOOKUP(H812,'Cross-Page Data'!$D$4:$F$48,3,FALSE)="natural gas",VLOOKUP(G812,'Cross-Page Data'!$I$4:$J$19,2,FALSE),IF(VLOOKUP(H812,'Cross-Page Data'!$D$4:$F$48,3,FALSE)="solar",IF(G812="PV","solar PV","solar thermal"),IF(VLOOKUP(H812,'Cross-Page Data'!$D$4:$F$48,3,FALSE)="wind",VLOOKUP(G812,'Cross-Page Data'!$I$4:$J$19,2,FALSE),IF(VLOOKUP(H812,'Cross-Page Data'!$D$4:$F$48,3,FALSE)="hydro",VLOOKUP(G812,'Cross-Page Data'!$I$4:$J$19,2,FALSE),VLOOKUP(H812,'Cross-Page Data'!$D$4:$F$48,3,FALSE)))))</f>
        <v/>
      </c>
      <c r="M812" s="120">
        <f>IF(AND($P$2=FALSE,OR(F812="Commercial NAICS Cogen",F812="Industrial NAICS Cogen",F812="NAICS-22 Cogen")),FALSE,IF(AND($P$3=FALSE,OR(F812="Commercial NAICS Cogen",F812="Commercial NAICS Non-Cogen",F812="Industrial NAICS Cogen", F812="industrial NAICS non-Cogen")),FALSE, TRUE))</f>
        <v/>
      </c>
    </row>
    <row r="813">
      <c r="A813" s="129" t="n">
        <v>2511</v>
      </c>
      <c r="B813" s="130" t="inlineStr">
        <is>
          <t>E F Barrett</t>
        </is>
      </c>
      <c r="C813" s="130" t="inlineStr">
        <is>
          <t>National Grid Generation LLC</t>
        </is>
      </c>
      <c r="D813" s="129" t="n">
        <v>56505</v>
      </c>
      <c r="E813" s="130" t="inlineStr">
        <is>
          <t>NY</t>
        </is>
      </c>
      <c r="F813" s="130" t="inlineStr">
        <is>
          <t>Electric Utility</t>
        </is>
      </c>
      <c r="G813" s="130" t="inlineStr">
        <is>
          <t>ST</t>
        </is>
      </c>
      <c r="H813" s="130" t="inlineStr">
        <is>
          <t>NG</t>
        </is>
      </c>
      <c r="I813" s="130" t="inlineStr">
        <is>
          <t>NG</t>
        </is>
      </c>
      <c r="J813" s="131" t="n">
        <v>1277717.8</v>
      </c>
      <c r="K813" s="129" t="n">
        <v>2020</v>
      </c>
      <c r="L813" s="120">
        <f>IF(VLOOKUP(H813,'Cross-Page Data'!$D$4:$F$48,3,FALSE)="natural gas",VLOOKUP(G813,'Cross-Page Data'!$I$4:$J$19,2,FALSE),IF(VLOOKUP(H813,'Cross-Page Data'!$D$4:$F$48,3,FALSE)="solar",IF(G813="PV","solar PV","solar thermal"),IF(VLOOKUP(H813,'Cross-Page Data'!$D$4:$F$48,3,FALSE)="wind",VLOOKUP(G813,'Cross-Page Data'!$I$4:$J$19,2,FALSE),IF(VLOOKUP(H813,'Cross-Page Data'!$D$4:$F$48,3,FALSE)="hydro",VLOOKUP(G813,'Cross-Page Data'!$I$4:$J$19,2,FALSE),VLOOKUP(H813,'Cross-Page Data'!$D$4:$F$48,3,FALSE)))))</f>
        <v/>
      </c>
      <c r="M813" s="120">
        <f>IF(AND($P$2=FALSE,OR(F813="Commercial NAICS Cogen",F813="Industrial NAICS Cogen",F813="NAICS-22 Cogen")),FALSE,IF(AND($P$3=FALSE,OR(F813="Commercial NAICS Cogen",F813="Commercial NAICS Non-Cogen",F813="Industrial NAICS Cogen", F813="industrial NAICS non-Cogen")),FALSE, TRUE))</f>
        <v/>
      </c>
    </row>
    <row r="814">
      <c r="A814" s="129" t="n">
        <v>2511</v>
      </c>
      <c r="B814" s="130" t="inlineStr">
        <is>
          <t>E F Barrett</t>
        </is>
      </c>
      <c r="C814" s="130" t="inlineStr">
        <is>
          <t>National Grid Generation LLC</t>
        </is>
      </c>
      <c r="D814" s="129" t="n">
        <v>56505</v>
      </c>
      <c r="E814" s="130" t="inlineStr">
        <is>
          <t>NY</t>
        </is>
      </c>
      <c r="F814" s="130" t="inlineStr">
        <is>
          <t>Electric Utility</t>
        </is>
      </c>
      <c r="G814" s="130" t="inlineStr">
        <is>
          <t>ST</t>
        </is>
      </c>
      <c r="H814" s="130" t="inlineStr">
        <is>
          <t>RFO</t>
        </is>
      </c>
      <c r="I814" s="130" t="inlineStr">
        <is>
          <t>RFO</t>
        </is>
      </c>
      <c r="J814" s="131" t="n">
        <v>9201.218999999999</v>
      </c>
      <c r="K814" s="129" t="n">
        <v>2020</v>
      </c>
      <c r="L814" s="120">
        <f>IF(VLOOKUP(H814,'Cross-Page Data'!$D$4:$F$48,3,FALSE)="natural gas",VLOOKUP(G814,'Cross-Page Data'!$I$4:$J$19,2,FALSE),IF(VLOOKUP(H814,'Cross-Page Data'!$D$4:$F$48,3,FALSE)="solar",IF(G814="PV","solar PV","solar thermal"),IF(VLOOKUP(H814,'Cross-Page Data'!$D$4:$F$48,3,FALSE)="wind",VLOOKUP(G814,'Cross-Page Data'!$I$4:$J$19,2,FALSE),IF(VLOOKUP(H814,'Cross-Page Data'!$D$4:$F$48,3,FALSE)="hydro",VLOOKUP(G814,'Cross-Page Data'!$I$4:$J$19,2,FALSE),VLOOKUP(H814,'Cross-Page Data'!$D$4:$F$48,3,FALSE)))))</f>
        <v/>
      </c>
      <c r="M814" s="120">
        <f>IF(AND($P$2=FALSE,OR(F814="Commercial NAICS Cogen",F814="Industrial NAICS Cogen",F814="NAICS-22 Cogen")),FALSE,IF(AND($P$3=FALSE,OR(F814="Commercial NAICS Cogen",F814="Commercial NAICS Non-Cogen",F814="Industrial NAICS Cogen", F814="industrial NAICS non-Cogen")),FALSE, TRUE))</f>
        <v/>
      </c>
    </row>
    <row r="815">
      <c r="A815" s="129" t="n">
        <v>2516</v>
      </c>
      <c r="B815" s="130" t="inlineStr">
        <is>
          <t>Northport</t>
        </is>
      </c>
      <c r="C815" s="130" t="inlineStr">
        <is>
          <t>National Grid Generation LLC</t>
        </is>
      </c>
      <c r="D815" s="129" t="n">
        <v>56505</v>
      </c>
      <c r="E815" s="130" t="inlineStr">
        <is>
          <t>NY</t>
        </is>
      </c>
      <c r="F815" s="130" t="inlineStr">
        <is>
          <t>Electric Utility</t>
        </is>
      </c>
      <c r="G815" s="130" t="inlineStr">
        <is>
          <t>GT</t>
        </is>
      </c>
      <c r="H815" s="130" t="inlineStr">
        <is>
          <t>DFO</t>
        </is>
      </c>
      <c r="I815" s="130" t="inlineStr">
        <is>
          <t>DFO</t>
        </is>
      </c>
      <c r="J815" s="131" t="n">
        <v>8</v>
      </c>
      <c r="K815" s="129" t="n">
        <v>2020</v>
      </c>
      <c r="L815" s="120">
        <f>IF(VLOOKUP(H815,'Cross-Page Data'!$D$4:$F$48,3,FALSE)="natural gas",VLOOKUP(G815,'Cross-Page Data'!$I$4:$J$19,2,FALSE),IF(VLOOKUP(H815,'Cross-Page Data'!$D$4:$F$48,3,FALSE)="solar",IF(G815="PV","solar PV","solar thermal"),IF(VLOOKUP(H815,'Cross-Page Data'!$D$4:$F$48,3,FALSE)="wind",VLOOKUP(G815,'Cross-Page Data'!$I$4:$J$19,2,FALSE),IF(VLOOKUP(H815,'Cross-Page Data'!$D$4:$F$48,3,FALSE)="hydro",VLOOKUP(G815,'Cross-Page Data'!$I$4:$J$19,2,FALSE),VLOOKUP(H815,'Cross-Page Data'!$D$4:$F$48,3,FALSE)))))</f>
        <v/>
      </c>
      <c r="M815" s="120">
        <f>IF(AND($P$2=FALSE,OR(F815="Commercial NAICS Cogen",F815="Industrial NAICS Cogen",F815="NAICS-22 Cogen")),FALSE,IF(AND($P$3=FALSE,OR(F815="Commercial NAICS Cogen",F815="Commercial NAICS Non-Cogen",F815="Industrial NAICS Cogen", F815="industrial NAICS non-Cogen")),FALSE, TRUE))</f>
        <v/>
      </c>
    </row>
    <row r="816">
      <c r="A816" s="129" t="n">
        <v>2516</v>
      </c>
      <c r="B816" s="130" t="inlineStr">
        <is>
          <t>Northport</t>
        </is>
      </c>
      <c r="C816" s="130" t="inlineStr">
        <is>
          <t>National Grid Generation LLC</t>
        </is>
      </c>
      <c r="D816" s="129" t="n">
        <v>56505</v>
      </c>
      <c r="E816" s="130" t="inlineStr">
        <is>
          <t>NY</t>
        </is>
      </c>
      <c r="F816" s="130" t="inlineStr">
        <is>
          <t>Electric Utility</t>
        </is>
      </c>
      <c r="G816" s="130" t="inlineStr">
        <is>
          <t>ST</t>
        </is>
      </c>
      <c r="H816" s="130" t="inlineStr">
        <is>
          <t>NG</t>
        </is>
      </c>
      <c r="I816" s="130" t="inlineStr">
        <is>
          <t>NG</t>
        </is>
      </c>
      <c r="J816" s="131" t="n">
        <v>2934973.7</v>
      </c>
      <c r="K816" s="129" t="n">
        <v>2020</v>
      </c>
      <c r="L816" s="120">
        <f>IF(VLOOKUP(H816,'Cross-Page Data'!$D$4:$F$48,3,FALSE)="natural gas",VLOOKUP(G816,'Cross-Page Data'!$I$4:$J$19,2,FALSE),IF(VLOOKUP(H816,'Cross-Page Data'!$D$4:$F$48,3,FALSE)="solar",IF(G816="PV","solar PV","solar thermal"),IF(VLOOKUP(H816,'Cross-Page Data'!$D$4:$F$48,3,FALSE)="wind",VLOOKUP(G816,'Cross-Page Data'!$I$4:$J$19,2,FALSE),IF(VLOOKUP(H816,'Cross-Page Data'!$D$4:$F$48,3,FALSE)="hydro",VLOOKUP(G816,'Cross-Page Data'!$I$4:$J$19,2,FALSE),VLOOKUP(H816,'Cross-Page Data'!$D$4:$F$48,3,FALSE)))))</f>
        <v/>
      </c>
      <c r="M816" s="120">
        <f>IF(AND($P$2=FALSE,OR(F816="Commercial NAICS Cogen",F816="Industrial NAICS Cogen",F816="NAICS-22 Cogen")),FALSE,IF(AND($P$3=FALSE,OR(F816="Commercial NAICS Cogen",F816="Commercial NAICS Non-Cogen",F816="Industrial NAICS Cogen", F816="industrial NAICS non-Cogen")),FALSE, TRUE))</f>
        <v/>
      </c>
    </row>
    <row r="817">
      <c r="A817" s="129" t="n">
        <v>2516</v>
      </c>
      <c r="B817" s="130" t="inlineStr">
        <is>
          <t>Northport</t>
        </is>
      </c>
      <c r="C817" s="130" t="inlineStr">
        <is>
          <t>National Grid Generation LLC</t>
        </is>
      </c>
      <c r="D817" s="129" t="n">
        <v>56505</v>
      </c>
      <c r="E817" s="130" t="inlineStr">
        <is>
          <t>NY</t>
        </is>
      </c>
      <c r="F817" s="130" t="inlineStr">
        <is>
          <t>Electric Utility</t>
        </is>
      </c>
      <c r="G817" s="130" t="inlineStr">
        <is>
          <t>ST</t>
        </is>
      </c>
      <c r="H817" s="130" t="inlineStr">
        <is>
          <t>RFO</t>
        </is>
      </c>
      <c r="I817" s="130" t="inlineStr">
        <is>
          <t>RFO</t>
        </is>
      </c>
      <c r="J817" s="131" t="n">
        <v>17661.294</v>
      </c>
      <c r="K817" s="129" t="n">
        <v>2020</v>
      </c>
      <c r="L817" s="120">
        <f>IF(VLOOKUP(H817,'Cross-Page Data'!$D$4:$F$48,3,FALSE)="natural gas",VLOOKUP(G817,'Cross-Page Data'!$I$4:$J$19,2,FALSE),IF(VLOOKUP(H817,'Cross-Page Data'!$D$4:$F$48,3,FALSE)="solar",IF(G817="PV","solar PV","solar thermal"),IF(VLOOKUP(H817,'Cross-Page Data'!$D$4:$F$48,3,FALSE)="wind",VLOOKUP(G817,'Cross-Page Data'!$I$4:$J$19,2,FALSE),IF(VLOOKUP(H817,'Cross-Page Data'!$D$4:$F$48,3,FALSE)="hydro",VLOOKUP(G817,'Cross-Page Data'!$I$4:$J$19,2,FALSE),VLOOKUP(H817,'Cross-Page Data'!$D$4:$F$48,3,FALSE)))))</f>
        <v/>
      </c>
      <c r="M817" s="120">
        <f>IF(AND($P$2=FALSE,OR(F817="Commercial NAICS Cogen",F817="Industrial NAICS Cogen",F817="NAICS-22 Cogen")),FALSE,IF(AND($P$3=FALSE,OR(F817="Commercial NAICS Cogen",F817="Commercial NAICS Non-Cogen",F817="Industrial NAICS Cogen", F817="industrial NAICS non-Cogen")),FALSE, TRUE))</f>
        <v/>
      </c>
    </row>
    <row r="818">
      <c r="A818" s="129" t="n">
        <v>2517</v>
      </c>
      <c r="B818" s="130" t="inlineStr">
        <is>
          <t>Port Jefferson</t>
        </is>
      </c>
      <c r="C818" s="130" t="inlineStr">
        <is>
          <t>National Grid Generation LLC</t>
        </is>
      </c>
      <c r="D818" s="129" t="n">
        <v>56505</v>
      </c>
      <c r="E818" s="130" t="inlineStr">
        <is>
          <t>NY</t>
        </is>
      </c>
      <c r="F818" s="130" t="inlineStr">
        <is>
          <t>Electric Utility</t>
        </is>
      </c>
      <c r="G818" s="130" t="inlineStr">
        <is>
          <t>GT</t>
        </is>
      </c>
      <c r="H818" s="130" t="inlineStr">
        <is>
          <t>DFO</t>
        </is>
      </c>
      <c r="I818" s="130" t="inlineStr">
        <is>
          <t>DFO</t>
        </is>
      </c>
      <c r="J818" s="131" t="n">
        <v>0</v>
      </c>
      <c r="K818" s="129" t="n">
        <v>2020</v>
      </c>
      <c r="L818" s="120">
        <f>IF(VLOOKUP(H818,'Cross-Page Data'!$D$4:$F$48,3,FALSE)="natural gas",VLOOKUP(G818,'Cross-Page Data'!$I$4:$J$19,2,FALSE),IF(VLOOKUP(H818,'Cross-Page Data'!$D$4:$F$48,3,FALSE)="solar",IF(G818="PV","solar PV","solar thermal"),IF(VLOOKUP(H818,'Cross-Page Data'!$D$4:$F$48,3,FALSE)="wind",VLOOKUP(G818,'Cross-Page Data'!$I$4:$J$19,2,FALSE),IF(VLOOKUP(H818,'Cross-Page Data'!$D$4:$F$48,3,FALSE)="hydro",VLOOKUP(G818,'Cross-Page Data'!$I$4:$J$19,2,FALSE),VLOOKUP(H818,'Cross-Page Data'!$D$4:$F$48,3,FALSE)))))</f>
        <v/>
      </c>
      <c r="M818" s="120">
        <f>IF(AND($P$2=FALSE,OR(F818="Commercial NAICS Cogen",F818="Industrial NAICS Cogen",F818="NAICS-22 Cogen")),FALSE,IF(AND($P$3=FALSE,OR(F818="Commercial NAICS Cogen",F818="Commercial NAICS Non-Cogen",F818="Industrial NAICS Cogen", F818="industrial NAICS non-Cogen")),FALSE, TRUE))</f>
        <v/>
      </c>
    </row>
    <row r="819">
      <c r="A819" s="129" t="n">
        <v>2517</v>
      </c>
      <c r="B819" s="130" t="inlineStr">
        <is>
          <t>Port Jefferson</t>
        </is>
      </c>
      <c r="C819" s="130" t="inlineStr">
        <is>
          <t>National Grid Generation LLC</t>
        </is>
      </c>
      <c r="D819" s="129" t="n">
        <v>56505</v>
      </c>
      <c r="E819" s="130" t="inlineStr">
        <is>
          <t>NY</t>
        </is>
      </c>
      <c r="F819" s="130" t="inlineStr">
        <is>
          <t>Electric Utility</t>
        </is>
      </c>
      <c r="G819" s="130" t="inlineStr">
        <is>
          <t>GT</t>
        </is>
      </c>
      <c r="H819" s="130" t="inlineStr">
        <is>
          <t>KER</t>
        </is>
      </c>
      <c r="I819" s="130" t="inlineStr">
        <is>
          <t>WOO</t>
        </is>
      </c>
      <c r="J819" s="131" t="n">
        <v>857.47</v>
      </c>
      <c r="K819" s="129" t="n">
        <v>2020</v>
      </c>
      <c r="L819" s="120">
        <f>IF(VLOOKUP(H819,'Cross-Page Data'!$D$4:$F$48,3,FALSE)="natural gas",VLOOKUP(G819,'Cross-Page Data'!$I$4:$J$19,2,FALSE),IF(VLOOKUP(H819,'Cross-Page Data'!$D$4:$F$48,3,FALSE)="solar",IF(G819="PV","solar PV","solar thermal"),IF(VLOOKUP(H819,'Cross-Page Data'!$D$4:$F$48,3,FALSE)="wind",VLOOKUP(G819,'Cross-Page Data'!$I$4:$J$19,2,FALSE),IF(VLOOKUP(H819,'Cross-Page Data'!$D$4:$F$48,3,FALSE)="hydro",VLOOKUP(G819,'Cross-Page Data'!$I$4:$J$19,2,FALSE),VLOOKUP(H819,'Cross-Page Data'!$D$4:$F$48,3,FALSE)))))</f>
        <v/>
      </c>
      <c r="M819" s="120">
        <f>IF(AND($P$2=FALSE,OR(F819="Commercial NAICS Cogen",F819="Industrial NAICS Cogen",F819="NAICS-22 Cogen")),FALSE,IF(AND($P$3=FALSE,OR(F819="Commercial NAICS Cogen",F819="Commercial NAICS Non-Cogen",F819="Industrial NAICS Cogen", F819="industrial NAICS non-Cogen")),FALSE, TRUE))</f>
        <v/>
      </c>
    </row>
    <row r="820">
      <c r="A820" s="129" t="n">
        <v>2517</v>
      </c>
      <c r="B820" s="130" t="inlineStr">
        <is>
          <t>Port Jefferson</t>
        </is>
      </c>
      <c r="C820" s="130" t="inlineStr">
        <is>
          <t>National Grid Generation LLC</t>
        </is>
      </c>
      <c r="D820" s="129" t="n">
        <v>56505</v>
      </c>
      <c r="E820" s="130" t="inlineStr">
        <is>
          <t>NY</t>
        </is>
      </c>
      <c r="F820" s="130" t="inlineStr">
        <is>
          <t>Electric Utility</t>
        </is>
      </c>
      <c r="G820" s="130" t="inlineStr">
        <is>
          <t>GT</t>
        </is>
      </c>
      <c r="H820" s="130" t="inlineStr">
        <is>
          <t>NG</t>
        </is>
      </c>
      <c r="I820" s="130" t="inlineStr">
        <is>
          <t>NG</t>
        </is>
      </c>
      <c r="J820" s="131" t="n">
        <v>79546.53</v>
      </c>
      <c r="K820" s="129" t="n">
        <v>2020</v>
      </c>
      <c r="L820" s="120">
        <f>IF(VLOOKUP(H820,'Cross-Page Data'!$D$4:$F$48,3,FALSE)="natural gas",VLOOKUP(G820,'Cross-Page Data'!$I$4:$J$19,2,FALSE),IF(VLOOKUP(H820,'Cross-Page Data'!$D$4:$F$48,3,FALSE)="solar",IF(G820="PV","solar PV","solar thermal"),IF(VLOOKUP(H820,'Cross-Page Data'!$D$4:$F$48,3,FALSE)="wind",VLOOKUP(G820,'Cross-Page Data'!$I$4:$J$19,2,FALSE),IF(VLOOKUP(H820,'Cross-Page Data'!$D$4:$F$48,3,FALSE)="hydro",VLOOKUP(G820,'Cross-Page Data'!$I$4:$J$19,2,FALSE),VLOOKUP(H820,'Cross-Page Data'!$D$4:$F$48,3,FALSE)))))</f>
        <v/>
      </c>
      <c r="M820" s="120">
        <f>IF(AND($P$2=FALSE,OR(F820="Commercial NAICS Cogen",F820="Industrial NAICS Cogen",F820="NAICS-22 Cogen")),FALSE,IF(AND($P$3=FALSE,OR(F820="Commercial NAICS Cogen",F820="Commercial NAICS Non-Cogen",F820="Industrial NAICS Cogen", F820="industrial NAICS non-Cogen")),FALSE, TRUE))</f>
        <v/>
      </c>
    </row>
    <row r="821">
      <c r="A821" s="129" t="n">
        <v>2517</v>
      </c>
      <c r="B821" s="130" t="inlineStr">
        <is>
          <t>Port Jefferson</t>
        </is>
      </c>
      <c r="C821" s="130" t="inlineStr">
        <is>
          <t>National Grid Generation LLC</t>
        </is>
      </c>
      <c r="D821" s="129" t="n">
        <v>56505</v>
      </c>
      <c r="E821" s="130" t="inlineStr">
        <is>
          <t>NY</t>
        </is>
      </c>
      <c r="F821" s="130" t="inlineStr">
        <is>
          <t>Electric Utility</t>
        </is>
      </c>
      <c r="G821" s="130" t="inlineStr">
        <is>
          <t>ST</t>
        </is>
      </c>
      <c r="H821" s="130" t="inlineStr">
        <is>
          <t>NG</t>
        </is>
      </c>
      <c r="I821" s="130" t="inlineStr">
        <is>
          <t>NG</t>
        </is>
      </c>
      <c r="J821" s="131" t="n">
        <v>436445.71</v>
      </c>
      <c r="K821" s="129" t="n">
        <v>2020</v>
      </c>
      <c r="L821" s="120">
        <f>IF(VLOOKUP(H821,'Cross-Page Data'!$D$4:$F$48,3,FALSE)="natural gas",VLOOKUP(G821,'Cross-Page Data'!$I$4:$J$19,2,FALSE),IF(VLOOKUP(H821,'Cross-Page Data'!$D$4:$F$48,3,FALSE)="solar",IF(G821="PV","solar PV","solar thermal"),IF(VLOOKUP(H821,'Cross-Page Data'!$D$4:$F$48,3,FALSE)="wind",VLOOKUP(G821,'Cross-Page Data'!$I$4:$J$19,2,FALSE),IF(VLOOKUP(H821,'Cross-Page Data'!$D$4:$F$48,3,FALSE)="hydro",VLOOKUP(G821,'Cross-Page Data'!$I$4:$J$19,2,FALSE),VLOOKUP(H821,'Cross-Page Data'!$D$4:$F$48,3,FALSE)))))</f>
        <v/>
      </c>
      <c r="M821" s="120">
        <f>IF(AND($P$2=FALSE,OR(F821="Commercial NAICS Cogen",F821="Industrial NAICS Cogen",F821="NAICS-22 Cogen")),FALSE,IF(AND($P$3=FALSE,OR(F821="Commercial NAICS Cogen",F821="Commercial NAICS Non-Cogen",F821="Industrial NAICS Cogen", F821="industrial NAICS non-Cogen")),FALSE, TRUE))</f>
        <v/>
      </c>
    </row>
    <row r="822">
      <c r="A822" s="129" t="n">
        <v>2517</v>
      </c>
      <c r="B822" s="130" t="inlineStr">
        <is>
          <t>Port Jefferson</t>
        </is>
      </c>
      <c r="C822" s="130" t="inlineStr">
        <is>
          <t>National Grid Generation LLC</t>
        </is>
      </c>
      <c r="D822" s="129" t="n">
        <v>56505</v>
      </c>
      <c r="E822" s="130" t="inlineStr">
        <is>
          <t>NY</t>
        </is>
      </c>
      <c r="F822" s="130" t="inlineStr">
        <is>
          <t>Electric Utility</t>
        </is>
      </c>
      <c r="G822" s="130" t="inlineStr">
        <is>
          <t>ST</t>
        </is>
      </c>
      <c r="H822" s="130" t="inlineStr">
        <is>
          <t>RFO</t>
        </is>
      </c>
      <c r="I822" s="130" t="inlineStr">
        <is>
          <t>RFO</t>
        </is>
      </c>
      <c r="J822" s="131" t="n">
        <v>33186.292</v>
      </c>
      <c r="K822" s="129" t="n">
        <v>2020</v>
      </c>
      <c r="L822" s="120">
        <f>IF(VLOOKUP(H822,'Cross-Page Data'!$D$4:$F$48,3,FALSE)="natural gas",VLOOKUP(G822,'Cross-Page Data'!$I$4:$J$19,2,FALSE),IF(VLOOKUP(H822,'Cross-Page Data'!$D$4:$F$48,3,FALSE)="solar",IF(G822="PV","solar PV","solar thermal"),IF(VLOOKUP(H822,'Cross-Page Data'!$D$4:$F$48,3,FALSE)="wind",VLOOKUP(G822,'Cross-Page Data'!$I$4:$J$19,2,FALSE),IF(VLOOKUP(H822,'Cross-Page Data'!$D$4:$F$48,3,FALSE)="hydro",VLOOKUP(G822,'Cross-Page Data'!$I$4:$J$19,2,FALSE),VLOOKUP(H822,'Cross-Page Data'!$D$4:$F$48,3,FALSE)))))</f>
        <v/>
      </c>
      <c r="M822" s="120">
        <f>IF(AND($P$2=FALSE,OR(F822="Commercial NAICS Cogen",F822="Industrial NAICS Cogen",F822="NAICS-22 Cogen")),FALSE,IF(AND($P$3=FALSE,OR(F822="Commercial NAICS Cogen",F822="Commercial NAICS Non-Cogen",F822="Industrial NAICS Cogen", F822="industrial NAICS non-Cogen")),FALSE, TRUE))</f>
        <v/>
      </c>
    </row>
    <row r="823">
      <c r="A823" s="129" t="n">
        <v>2539</v>
      </c>
      <c r="B823" s="130" t="inlineStr">
        <is>
          <t>Bethlehem Energy Center</t>
        </is>
      </c>
      <c r="C823" s="130" t="inlineStr">
        <is>
          <t>PSEG Power New York Inc</t>
        </is>
      </c>
      <c r="D823" s="129" t="n">
        <v>14294</v>
      </c>
      <c r="E823" s="130" t="inlineStr">
        <is>
          <t>NY</t>
        </is>
      </c>
      <c r="F823" s="130" t="inlineStr">
        <is>
          <t>NAICS-22 Non-Cogen</t>
        </is>
      </c>
      <c r="G823" s="130" t="inlineStr">
        <is>
          <t>CA</t>
        </is>
      </c>
      <c r="H823" s="130" t="inlineStr">
        <is>
          <t>KER</t>
        </is>
      </c>
      <c r="I823" s="130" t="inlineStr">
        <is>
          <t>WOO</t>
        </is>
      </c>
      <c r="J823" s="131" t="n">
        <v>0</v>
      </c>
      <c r="K823" s="129" t="n">
        <v>2020</v>
      </c>
      <c r="L823" s="120">
        <f>IF(VLOOKUP(H823,'Cross-Page Data'!$D$4:$F$48,3,FALSE)="natural gas",VLOOKUP(G823,'Cross-Page Data'!$I$4:$J$19,2,FALSE),IF(VLOOKUP(H823,'Cross-Page Data'!$D$4:$F$48,3,FALSE)="solar",IF(G823="PV","solar PV","solar thermal"),IF(VLOOKUP(H823,'Cross-Page Data'!$D$4:$F$48,3,FALSE)="wind",VLOOKUP(G823,'Cross-Page Data'!$I$4:$J$19,2,FALSE),IF(VLOOKUP(H823,'Cross-Page Data'!$D$4:$F$48,3,FALSE)="hydro",VLOOKUP(G823,'Cross-Page Data'!$I$4:$J$19,2,FALSE),VLOOKUP(H823,'Cross-Page Data'!$D$4:$F$48,3,FALSE)))))</f>
        <v/>
      </c>
      <c r="M823" s="120">
        <f>IF(AND($P$2=FALSE,OR(F823="Commercial NAICS Cogen",F823="Industrial NAICS Cogen",F823="NAICS-22 Cogen")),FALSE,IF(AND($P$3=FALSE,OR(F823="Commercial NAICS Cogen",F823="Commercial NAICS Non-Cogen",F823="Industrial NAICS Cogen", F823="industrial NAICS non-Cogen")),FALSE, TRUE))</f>
        <v/>
      </c>
    </row>
    <row r="824">
      <c r="A824" s="129" t="n">
        <v>2539</v>
      </c>
      <c r="B824" s="130" t="inlineStr">
        <is>
          <t>Bethlehem Energy Center</t>
        </is>
      </c>
      <c r="C824" s="130" t="inlineStr">
        <is>
          <t>PSEG Power New York Inc</t>
        </is>
      </c>
      <c r="D824" s="129" t="n">
        <v>14294</v>
      </c>
      <c r="E824" s="130" t="inlineStr">
        <is>
          <t>NY</t>
        </is>
      </c>
      <c r="F824" s="130" t="inlineStr">
        <is>
          <t>NAICS-22 Non-Cogen</t>
        </is>
      </c>
      <c r="G824" s="130" t="inlineStr">
        <is>
          <t>CA</t>
        </is>
      </c>
      <c r="H824" s="130" t="inlineStr">
        <is>
          <t>NG</t>
        </is>
      </c>
      <c r="I824" s="130" t="inlineStr">
        <is>
          <t>NG</t>
        </is>
      </c>
      <c r="J824" s="131" t="n">
        <v>1644162</v>
      </c>
      <c r="K824" s="129" t="n">
        <v>2020</v>
      </c>
      <c r="L824" s="120">
        <f>IF(VLOOKUP(H824,'Cross-Page Data'!$D$4:$F$48,3,FALSE)="natural gas",VLOOKUP(G824,'Cross-Page Data'!$I$4:$J$19,2,FALSE),IF(VLOOKUP(H824,'Cross-Page Data'!$D$4:$F$48,3,FALSE)="solar",IF(G824="PV","solar PV","solar thermal"),IF(VLOOKUP(H824,'Cross-Page Data'!$D$4:$F$48,3,FALSE)="wind",VLOOKUP(G824,'Cross-Page Data'!$I$4:$J$19,2,FALSE),IF(VLOOKUP(H824,'Cross-Page Data'!$D$4:$F$48,3,FALSE)="hydro",VLOOKUP(G824,'Cross-Page Data'!$I$4:$J$19,2,FALSE),VLOOKUP(H824,'Cross-Page Data'!$D$4:$F$48,3,FALSE)))))</f>
        <v/>
      </c>
      <c r="M824" s="120">
        <f>IF(AND($P$2=FALSE,OR(F824="Commercial NAICS Cogen",F824="Industrial NAICS Cogen",F824="NAICS-22 Cogen")),FALSE,IF(AND($P$3=FALSE,OR(F824="Commercial NAICS Cogen",F824="Commercial NAICS Non-Cogen",F824="Industrial NAICS Cogen", F824="industrial NAICS non-Cogen")),FALSE, TRUE))</f>
        <v/>
      </c>
    </row>
    <row r="825">
      <c r="A825" s="129" t="n">
        <v>2539</v>
      </c>
      <c r="B825" s="130" t="inlineStr">
        <is>
          <t>Bethlehem Energy Center</t>
        </is>
      </c>
      <c r="C825" s="130" t="inlineStr">
        <is>
          <t>PSEG Power New York Inc</t>
        </is>
      </c>
      <c r="D825" s="129" t="n">
        <v>14294</v>
      </c>
      <c r="E825" s="130" t="inlineStr">
        <is>
          <t>NY</t>
        </is>
      </c>
      <c r="F825" s="130" t="inlineStr">
        <is>
          <t>NAICS-22 Non-Cogen</t>
        </is>
      </c>
      <c r="G825" s="130" t="inlineStr">
        <is>
          <t>CT</t>
        </is>
      </c>
      <c r="H825" s="130" t="inlineStr">
        <is>
          <t>KER</t>
        </is>
      </c>
      <c r="I825" s="130" t="inlineStr">
        <is>
          <t>WOO</t>
        </is>
      </c>
      <c r="J825" s="131" t="n">
        <v>0</v>
      </c>
      <c r="K825" s="129" t="n">
        <v>2020</v>
      </c>
      <c r="L825" s="120">
        <f>IF(VLOOKUP(H825,'Cross-Page Data'!$D$4:$F$48,3,FALSE)="natural gas",VLOOKUP(G825,'Cross-Page Data'!$I$4:$J$19,2,FALSE),IF(VLOOKUP(H825,'Cross-Page Data'!$D$4:$F$48,3,FALSE)="solar",IF(G825="PV","solar PV","solar thermal"),IF(VLOOKUP(H825,'Cross-Page Data'!$D$4:$F$48,3,FALSE)="wind",VLOOKUP(G825,'Cross-Page Data'!$I$4:$J$19,2,FALSE),IF(VLOOKUP(H825,'Cross-Page Data'!$D$4:$F$48,3,FALSE)="hydro",VLOOKUP(G825,'Cross-Page Data'!$I$4:$J$19,2,FALSE),VLOOKUP(H825,'Cross-Page Data'!$D$4:$F$48,3,FALSE)))))</f>
        <v/>
      </c>
      <c r="M825" s="120">
        <f>IF(AND($P$2=FALSE,OR(F825="Commercial NAICS Cogen",F825="Industrial NAICS Cogen",F825="NAICS-22 Cogen")),FALSE,IF(AND($P$3=FALSE,OR(F825="Commercial NAICS Cogen",F825="Commercial NAICS Non-Cogen",F825="Industrial NAICS Cogen", F825="industrial NAICS non-Cogen")),FALSE, TRUE))</f>
        <v/>
      </c>
    </row>
    <row r="826">
      <c r="A826" s="129" t="n">
        <v>2539</v>
      </c>
      <c r="B826" s="130" t="inlineStr">
        <is>
          <t>Bethlehem Energy Center</t>
        </is>
      </c>
      <c r="C826" s="130" t="inlineStr">
        <is>
          <t>PSEG Power New York Inc</t>
        </is>
      </c>
      <c r="D826" s="129" t="n">
        <v>14294</v>
      </c>
      <c r="E826" s="130" t="inlineStr">
        <is>
          <t>NY</t>
        </is>
      </c>
      <c r="F826" s="130" t="inlineStr">
        <is>
          <t>NAICS-22 Non-Cogen</t>
        </is>
      </c>
      <c r="G826" s="130" t="inlineStr">
        <is>
          <t>CT</t>
        </is>
      </c>
      <c r="H826" s="130" t="inlineStr">
        <is>
          <t>NG</t>
        </is>
      </c>
      <c r="I826" s="130" t="inlineStr">
        <is>
          <t>NG</t>
        </is>
      </c>
      <c r="J826" s="131" t="n">
        <v>3331553</v>
      </c>
      <c r="K826" s="129" t="n">
        <v>2020</v>
      </c>
      <c r="L826" s="120">
        <f>IF(VLOOKUP(H826,'Cross-Page Data'!$D$4:$F$48,3,FALSE)="natural gas",VLOOKUP(G826,'Cross-Page Data'!$I$4:$J$19,2,FALSE),IF(VLOOKUP(H826,'Cross-Page Data'!$D$4:$F$48,3,FALSE)="solar",IF(G826="PV","solar PV","solar thermal"),IF(VLOOKUP(H826,'Cross-Page Data'!$D$4:$F$48,3,FALSE)="wind",VLOOKUP(G826,'Cross-Page Data'!$I$4:$J$19,2,FALSE),IF(VLOOKUP(H826,'Cross-Page Data'!$D$4:$F$48,3,FALSE)="hydro",VLOOKUP(G826,'Cross-Page Data'!$I$4:$J$19,2,FALSE),VLOOKUP(H826,'Cross-Page Data'!$D$4:$F$48,3,FALSE)))))</f>
        <v/>
      </c>
      <c r="M826" s="120">
        <f>IF(AND($P$2=FALSE,OR(F826="Commercial NAICS Cogen",F826="Industrial NAICS Cogen",F826="NAICS-22 Cogen")),FALSE,IF(AND($P$3=FALSE,OR(F826="Commercial NAICS Cogen",F826="Commercial NAICS Non-Cogen",F826="Industrial NAICS Cogen", F826="industrial NAICS non-Cogen")),FALSE, TRUE))</f>
        <v/>
      </c>
    </row>
    <row r="827">
      <c r="A827" s="129" t="n">
        <v>2589</v>
      </c>
      <c r="B827" s="130" t="inlineStr">
        <is>
          <t>Nine Mile Point Nuclear Station</t>
        </is>
      </c>
      <c r="C827" s="130" t="inlineStr">
        <is>
          <t>Exelon Nuclear</t>
        </is>
      </c>
      <c r="D827" s="129" t="n">
        <v>55951</v>
      </c>
      <c r="E827" s="130" t="inlineStr">
        <is>
          <t>NY</t>
        </is>
      </c>
      <c r="F827" s="130" t="inlineStr">
        <is>
          <t>NAICS-22 Non-Cogen</t>
        </is>
      </c>
      <c r="G827" s="130" t="inlineStr">
        <is>
          <t>ST</t>
        </is>
      </c>
      <c r="H827" s="130" t="inlineStr">
        <is>
          <t>NUC</t>
        </is>
      </c>
      <c r="I827" s="130" t="inlineStr">
        <is>
          <t>NUC</t>
        </is>
      </c>
      <c r="J827" s="131" t="n">
        <v>5473000</v>
      </c>
      <c r="K827" s="129" t="n">
        <v>2020</v>
      </c>
      <c r="L827" s="120">
        <f>IF(VLOOKUP(H827,'Cross-Page Data'!$D$4:$F$48,3,FALSE)="natural gas",VLOOKUP(G827,'Cross-Page Data'!$I$4:$J$19,2,FALSE),IF(VLOOKUP(H827,'Cross-Page Data'!$D$4:$F$48,3,FALSE)="solar",IF(G827="PV","solar PV","solar thermal"),IF(VLOOKUP(H827,'Cross-Page Data'!$D$4:$F$48,3,FALSE)="wind",VLOOKUP(G827,'Cross-Page Data'!$I$4:$J$19,2,FALSE),IF(VLOOKUP(H827,'Cross-Page Data'!$D$4:$F$48,3,FALSE)="hydro",VLOOKUP(G827,'Cross-Page Data'!$I$4:$J$19,2,FALSE),VLOOKUP(H827,'Cross-Page Data'!$D$4:$F$48,3,FALSE)))))</f>
        <v/>
      </c>
      <c r="M827" s="120">
        <f>IF(AND($P$2=FALSE,OR(F827="Commercial NAICS Cogen",F827="Industrial NAICS Cogen",F827="NAICS-22 Cogen")),FALSE,IF(AND($P$3=FALSE,OR(F827="Commercial NAICS Cogen",F827="Commercial NAICS Non-Cogen",F827="Industrial NAICS Cogen", F827="industrial NAICS non-Cogen")),FALSE, TRUE))</f>
        <v/>
      </c>
    </row>
    <row r="828">
      <c r="A828" s="129" t="n">
        <v>2589</v>
      </c>
      <c r="B828" s="130" t="inlineStr">
        <is>
          <t>Nine Mile Point Nuclear Station</t>
        </is>
      </c>
      <c r="C828" s="130" t="inlineStr">
        <is>
          <t>Exelon Nuclear</t>
        </is>
      </c>
      <c r="D828" s="129" t="n">
        <v>55951</v>
      </c>
      <c r="E828" s="130" t="inlineStr">
        <is>
          <t>NY</t>
        </is>
      </c>
      <c r="F828" s="130" t="inlineStr">
        <is>
          <t>NAICS-22 Non-Cogen</t>
        </is>
      </c>
      <c r="G828" s="130" t="inlineStr">
        <is>
          <t>ST</t>
        </is>
      </c>
      <c r="H828" s="130" t="inlineStr">
        <is>
          <t>NUC</t>
        </is>
      </c>
      <c r="I828" s="130" t="inlineStr">
        <is>
          <t>NUC</t>
        </is>
      </c>
      <c r="J828" s="131" t="n">
        <v>10167608</v>
      </c>
      <c r="K828" s="129" t="n">
        <v>2020</v>
      </c>
      <c r="L828" s="120">
        <f>IF(VLOOKUP(H828,'Cross-Page Data'!$D$4:$F$48,3,FALSE)="natural gas",VLOOKUP(G828,'Cross-Page Data'!$I$4:$J$19,2,FALSE),IF(VLOOKUP(H828,'Cross-Page Data'!$D$4:$F$48,3,FALSE)="solar",IF(G828="PV","solar PV","solar thermal"),IF(VLOOKUP(H828,'Cross-Page Data'!$D$4:$F$48,3,FALSE)="wind",VLOOKUP(G828,'Cross-Page Data'!$I$4:$J$19,2,FALSE),IF(VLOOKUP(H828,'Cross-Page Data'!$D$4:$F$48,3,FALSE)="hydro",VLOOKUP(G828,'Cross-Page Data'!$I$4:$J$19,2,FALSE),VLOOKUP(H828,'Cross-Page Data'!$D$4:$F$48,3,FALSE)))))</f>
        <v/>
      </c>
      <c r="M828" s="120">
        <f>IF(AND($P$2=FALSE,OR(F828="Commercial NAICS Cogen",F828="Industrial NAICS Cogen",F828="NAICS-22 Cogen")),FALSE,IF(AND($P$3=FALSE,OR(F828="Commercial NAICS Cogen",F828="Commercial NAICS Non-Cogen",F828="Industrial NAICS Cogen", F828="industrial NAICS non-Cogen")),FALSE, TRUE))</f>
        <v/>
      </c>
    </row>
    <row r="829">
      <c r="A829" s="129" t="n">
        <v>2594</v>
      </c>
      <c r="B829" s="130" t="inlineStr">
        <is>
          <t>Oswego Harbor Power</t>
        </is>
      </c>
      <c r="C829" s="130" t="inlineStr">
        <is>
          <t>NRG Oswego Harbor Power Operations Inc</t>
        </is>
      </c>
      <c r="D829" s="129" t="n">
        <v>13923</v>
      </c>
      <c r="E829" s="130" t="inlineStr">
        <is>
          <t>NY</t>
        </is>
      </c>
      <c r="F829" s="130" t="inlineStr">
        <is>
          <t>NAICS-22 Non-Cogen</t>
        </is>
      </c>
      <c r="G829" s="130" t="inlineStr">
        <is>
          <t>ST</t>
        </is>
      </c>
      <c r="H829" s="130" t="inlineStr">
        <is>
          <t>DFO</t>
        </is>
      </c>
      <c r="I829" s="130" t="inlineStr">
        <is>
          <t>DFO</t>
        </is>
      </c>
      <c r="J829" s="131" t="n">
        <v>0</v>
      </c>
      <c r="K829" s="129" t="n">
        <v>2020</v>
      </c>
      <c r="L829" s="120">
        <f>IF(VLOOKUP(H829,'Cross-Page Data'!$D$4:$F$48,3,FALSE)="natural gas",VLOOKUP(G829,'Cross-Page Data'!$I$4:$J$19,2,FALSE),IF(VLOOKUP(H829,'Cross-Page Data'!$D$4:$F$48,3,FALSE)="solar",IF(G829="PV","solar PV","solar thermal"),IF(VLOOKUP(H829,'Cross-Page Data'!$D$4:$F$48,3,FALSE)="wind",VLOOKUP(G829,'Cross-Page Data'!$I$4:$J$19,2,FALSE),IF(VLOOKUP(H829,'Cross-Page Data'!$D$4:$F$48,3,FALSE)="hydro",VLOOKUP(G829,'Cross-Page Data'!$I$4:$J$19,2,FALSE),VLOOKUP(H829,'Cross-Page Data'!$D$4:$F$48,3,FALSE)))))</f>
        <v/>
      </c>
      <c r="M829" s="120">
        <f>IF(AND($P$2=FALSE,OR(F829="Commercial NAICS Cogen",F829="Industrial NAICS Cogen",F829="NAICS-22 Cogen")),FALSE,IF(AND($P$3=FALSE,OR(F829="Commercial NAICS Cogen",F829="Commercial NAICS Non-Cogen",F829="Industrial NAICS Cogen", F829="industrial NAICS non-Cogen")),FALSE, TRUE))</f>
        <v/>
      </c>
    </row>
    <row r="830">
      <c r="A830" s="129" t="n">
        <v>2594</v>
      </c>
      <c r="B830" s="130" t="inlineStr">
        <is>
          <t>Oswego Harbor Power</t>
        </is>
      </c>
      <c r="C830" s="130" t="inlineStr">
        <is>
          <t>NRG Oswego Harbor Power Operations Inc</t>
        </is>
      </c>
      <c r="D830" s="129" t="n">
        <v>13923</v>
      </c>
      <c r="E830" s="130" t="inlineStr">
        <is>
          <t>NY</t>
        </is>
      </c>
      <c r="F830" s="130" t="inlineStr">
        <is>
          <t>NAICS-22 Non-Cogen</t>
        </is>
      </c>
      <c r="G830" s="130" t="inlineStr">
        <is>
          <t>ST</t>
        </is>
      </c>
      <c r="H830" s="130" t="inlineStr">
        <is>
          <t>NG</t>
        </is>
      </c>
      <c r="I830" s="130" t="inlineStr">
        <is>
          <t>NG</t>
        </is>
      </c>
      <c r="J830" s="131" t="n">
        <v>1591.111</v>
      </c>
      <c r="K830" s="129" t="n">
        <v>2020</v>
      </c>
      <c r="L830" s="120">
        <f>IF(VLOOKUP(H830,'Cross-Page Data'!$D$4:$F$48,3,FALSE)="natural gas",VLOOKUP(G830,'Cross-Page Data'!$I$4:$J$19,2,FALSE),IF(VLOOKUP(H830,'Cross-Page Data'!$D$4:$F$48,3,FALSE)="solar",IF(G830="PV","solar PV","solar thermal"),IF(VLOOKUP(H830,'Cross-Page Data'!$D$4:$F$48,3,FALSE)="wind",VLOOKUP(G830,'Cross-Page Data'!$I$4:$J$19,2,FALSE),IF(VLOOKUP(H830,'Cross-Page Data'!$D$4:$F$48,3,FALSE)="hydro",VLOOKUP(G830,'Cross-Page Data'!$I$4:$J$19,2,FALSE),VLOOKUP(H830,'Cross-Page Data'!$D$4:$F$48,3,FALSE)))))</f>
        <v/>
      </c>
      <c r="M830" s="120">
        <f>IF(AND($P$2=FALSE,OR(F830="Commercial NAICS Cogen",F830="Industrial NAICS Cogen",F830="NAICS-22 Cogen")),FALSE,IF(AND($P$3=FALSE,OR(F830="Commercial NAICS Cogen",F830="Commercial NAICS Non-Cogen",F830="Industrial NAICS Cogen", F830="industrial NAICS non-Cogen")),FALSE, TRUE))</f>
        <v/>
      </c>
    </row>
    <row r="831">
      <c r="A831" s="129" t="n">
        <v>2594</v>
      </c>
      <c r="B831" s="130" t="inlineStr">
        <is>
          <t>Oswego Harbor Power</t>
        </is>
      </c>
      <c r="C831" s="130" t="inlineStr">
        <is>
          <t>NRG Oswego Harbor Power Operations Inc</t>
        </is>
      </c>
      <c r="D831" s="129" t="n">
        <v>13923</v>
      </c>
      <c r="E831" s="130" t="inlineStr">
        <is>
          <t>NY</t>
        </is>
      </c>
      <c r="F831" s="130" t="inlineStr">
        <is>
          <t>NAICS-22 Non-Cogen</t>
        </is>
      </c>
      <c r="G831" s="130" t="inlineStr">
        <is>
          <t>ST</t>
        </is>
      </c>
      <c r="H831" s="130" t="inlineStr">
        <is>
          <t>RFO</t>
        </is>
      </c>
      <c r="I831" s="130" t="inlineStr">
        <is>
          <t>RFO</t>
        </is>
      </c>
      <c r="J831" s="131" t="n">
        <v>20948.889</v>
      </c>
      <c r="K831" s="129" t="n">
        <v>2020</v>
      </c>
      <c r="L831" s="120">
        <f>IF(VLOOKUP(H831,'Cross-Page Data'!$D$4:$F$48,3,FALSE)="natural gas",VLOOKUP(G831,'Cross-Page Data'!$I$4:$J$19,2,FALSE),IF(VLOOKUP(H831,'Cross-Page Data'!$D$4:$F$48,3,FALSE)="solar",IF(G831="PV","solar PV","solar thermal"),IF(VLOOKUP(H831,'Cross-Page Data'!$D$4:$F$48,3,FALSE)="wind",VLOOKUP(G831,'Cross-Page Data'!$I$4:$J$19,2,FALSE),IF(VLOOKUP(H831,'Cross-Page Data'!$D$4:$F$48,3,FALSE)="hydro",VLOOKUP(G831,'Cross-Page Data'!$I$4:$J$19,2,FALSE),VLOOKUP(H831,'Cross-Page Data'!$D$4:$F$48,3,FALSE)))))</f>
        <v/>
      </c>
      <c r="M831" s="120">
        <f>IF(AND($P$2=FALSE,OR(F831="Commercial NAICS Cogen",F831="Industrial NAICS Cogen",F831="NAICS-22 Cogen")),FALSE,IF(AND($P$3=FALSE,OR(F831="Commercial NAICS Cogen",F831="Commercial NAICS Non-Cogen",F831="Industrial NAICS Cogen", F831="industrial NAICS non-Cogen")),FALSE, TRUE))</f>
        <v/>
      </c>
    </row>
    <row r="832">
      <c r="A832" s="129" t="n">
        <v>2625</v>
      </c>
      <c r="B832" s="130" t="inlineStr">
        <is>
          <t>Bowline Point</t>
        </is>
      </c>
      <c r="C832" s="130" t="inlineStr">
        <is>
          <t>GenOn New York, LLC</t>
        </is>
      </c>
      <c r="D832" s="129" t="n">
        <v>12792</v>
      </c>
      <c r="E832" s="130" t="inlineStr">
        <is>
          <t>NY</t>
        </is>
      </c>
      <c r="F832" s="130" t="inlineStr">
        <is>
          <t>NAICS-22 Non-Cogen</t>
        </is>
      </c>
      <c r="G832" s="130" t="inlineStr">
        <is>
          <t>ST</t>
        </is>
      </c>
      <c r="H832" s="130" t="inlineStr">
        <is>
          <t>NG</t>
        </is>
      </c>
      <c r="I832" s="130" t="inlineStr">
        <is>
          <t>NG</t>
        </is>
      </c>
      <c r="J832" s="131" t="n">
        <v>660492</v>
      </c>
      <c r="K832" s="129" t="n">
        <v>2020</v>
      </c>
      <c r="L832" s="120">
        <f>IF(VLOOKUP(H832,'Cross-Page Data'!$D$4:$F$48,3,FALSE)="natural gas",VLOOKUP(G832,'Cross-Page Data'!$I$4:$J$19,2,FALSE),IF(VLOOKUP(H832,'Cross-Page Data'!$D$4:$F$48,3,FALSE)="solar",IF(G832="PV","solar PV","solar thermal"),IF(VLOOKUP(H832,'Cross-Page Data'!$D$4:$F$48,3,FALSE)="wind",VLOOKUP(G832,'Cross-Page Data'!$I$4:$J$19,2,FALSE),IF(VLOOKUP(H832,'Cross-Page Data'!$D$4:$F$48,3,FALSE)="hydro",VLOOKUP(G832,'Cross-Page Data'!$I$4:$J$19,2,FALSE),VLOOKUP(H832,'Cross-Page Data'!$D$4:$F$48,3,FALSE)))))</f>
        <v/>
      </c>
      <c r="M832" s="120">
        <f>IF(AND($P$2=FALSE,OR(F832="Commercial NAICS Cogen",F832="Industrial NAICS Cogen",F832="NAICS-22 Cogen")),FALSE,IF(AND($P$3=FALSE,OR(F832="Commercial NAICS Cogen",F832="Commercial NAICS Non-Cogen",F832="Industrial NAICS Cogen", F832="industrial NAICS non-Cogen")),FALSE, TRUE))</f>
        <v/>
      </c>
    </row>
    <row r="833">
      <c r="A833" s="129" t="n">
        <v>2625</v>
      </c>
      <c r="B833" s="130" t="inlineStr">
        <is>
          <t>Bowline Point</t>
        </is>
      </c>
      <c r="C833" s="130" t="inlineStr">
        <is>
          <t>GenOn New York, LLC</t>
        </is>
      </c>
      <c r="D833" s="129" t="n">
        <v>12792</v>
      </c>
      <c r="E833" s="130" t="inlineStr">
        <is>
          <t>NY</t>
        </is>
      </c>
      <c r="F833" s="130" t="inlineStr">
        <is>
          <t>NAICS-22 Non-Cogen</t>
        </is>
      </c>
      <c r="G833" s="130" t="inlineStr">
        <is>
          <t>ST</t>
        </is>
      </c>
      <c r="H833" s="130" t="inlineStr">
        <is>
          <t>RFO</t>
        </is>
      </c>
      <c r="I833" s="130" t="inlineStr">
        <is>
          <t>RFO</t>
        </is>
      </c>
      <c r="J833" s="131" t="n">
        <v>0</v>
      </c>
      <c r="K833" s="129" t="n">
        <v>2020</v>
      </c>
      <c r="L833" s="120">
        <f>IF(VLOOKUP(H833,'Cross-Page Data'!$D$4:$F$48,3,FALSE)="natural gas",VLOOKUP(G833,'Cross-Page Data'!$I$4:$J$19,2,FALSE),IF(VLOOKUP(H833,'Cross-Page Data'!$D$4:$F$48,3,FALSE)="solar",IF(G833="PV","solar PV","solar thermal"),IF(VLOOKUP(H833,'Cross-Page Data'!$D$4:$F$48,3,FALSE)="wind",VLOOKUP(G833,'Cross-Page Data'!$I$4:$J$19,2,FALSE),IF(VLOOKUP(H833,'Cross-Page Data'!$D$4:$F$48,3,FALSE)="hydro",VLOOKUP(G833,'Cross-Page Data'!$I$4:$J$19,2,FALSE),VLOOKUP(H833,'Cross-Page Data'!$D$4:$F$48,3,FALSE)))))</f>
        <v/>
      </c>
      <c r="M833" s="120">
        <f>IF(AND($P$2=FALSE,OR(F833="Commercial NAICS Cogen",F833="Industrial NAICS Cogen",F833="NAICS-22 Cogen")),FALSE,IF(AND($P$3=FALSE,OR(F833="Commercial NAICS Cogen",F833="Commercial NAICS Non-Cogen",F833="Industrial NAICS Cogen", F833="industrial NAICS non-Cogen")),FALSE, TRUE))</f>
        <v/>
      </c>
    </row>
    <row r="834">
      <c r="A834" s="129" t="n">
        <v>2691</v>
      </c>
      <c r="B834" s="130" t="inlineStr">
        <is>
          <t>Blenheim Gilboa</t>
        </is>
      </c>
      <c r="C834" s="130" t="inlineStr">
        <is>
          <t>New York Power Authority</t>
        </is>
      </c>
      <c r="D834" s="129" t="n">
        <v>15296</v>
      </c>
      <c r="E834" s="130" t="inlineStr">
        <is>
          <t>NY</t>
        </is>
      </c>
      <c r="F834" s="130" t="inlineStr">
        <is>
          <t>Electric Utility</t>
        </is>
      </c>
      <c r="G834" s="130" t="inlineStr">
        <is>
          <t>PS</t>
        </is>
      </c>
      <c r="H834" s="130" t="inlineStr">
        <is>
          <t>WAT</t>
        </is>
      </c>
      <c r="I834" s="130" t="inlineStr">
        <is>
          <t>HPS</t>
        </is>
      </c>
      <c r="J834" s="131" t="n">
        <v>-140220</v>
      </c>
      <c r="K834" s="129" t="n">
        <v>2020</v>
      </c>
      <c r="L834" s="120">
        <f>IF(VLOOKUP(H834,'Cross-Page Data'!$D$4:$F$48,3,FALSE)="natural gas",VLOOKUP(G834,'Cross-Page Data'!$I$4:$J$19,2,FALSE),IF(VLOOKUP(H834,'Cross-Page Data'!$D$4:$F$48,3,FALSE)="solar",IF(G834="PV","solar PV","solar thermal"),IF(VLOOKUP(H834,'Cross-Page Data'!$D$4:$F$48,3,FALSE)="wind",VLOOKUP(G834,'Cross-Page Data'!$I$4:$J$19,2,FALSE),IF(VLOOKUP(H834,'Cross-Page Data'!$D$4:$F$48,3,FALSE)="hydro",VLOOKUP(G834,'Cross-Page Data'!$I$4:$J$19,2,FALSE),VLOOKUP(H834,'Cross-Page Data'!$D$4:$F$48,3,FALSE)))))</f>
        <v/>
      </c>
      <c r="M834" s="120">
        <f>IF(AND($P$2=FALSE,OR(F834="Commercial NAICS Cogen",F834="Industrial NAICS Cogen",F834="NAICS-22 Cogen")),FALSE,IF(AND($P$3=FALSE,OR(F834="Commercial NAICS Cogen",F834="Commercial NAICS Non-Cogen",F834="Industrial NAICS Cogen", F834="industrial NAICS non-Cogen")),FALSE, TRUE))</f>
        <v/>
      </c>
    </row>
    <row r="835">
      <c r="A835" s="129" t="n">
        <v>2692</v>
      </c>
      <c r="B835" s="130" t="inlineStr">
        <is>
          <t>Lewiston Niagara</t>
        </is>
      </c>
      <c r="C835" s="130" t="inlineStr">
        <is>
          <t>New York Power Authority</t>
        </is>
      </c>
      <c r="D835" s="129" t="n">
        <v>15296</v>
      </c>
      <c r="E835" s="130" t="inlineStr">
        <is>
          <t>NY</t>
        </is>
      </c>
      <c r="F835" s="130" t="inlineStr">
        <is>
          <t>Electric Utility</t>
        </is>
      </c>
      <c r="G835" s="130" t="inlineStr">
        <is>
          <t>PS</t>
        </is>
      </c>
      <c r="H835" s="130" t="inlineStr">
        <is>
          <t>WAT</t>
        </is>
      </c>
      <c r="I835" s="130" t="inlineStr">
        <is>
          <t>HPS</t>
        </is>
      </c>
      <c r="J835" s="131" t="n">
        <v>-187728</v>
      </c>
      <c r="K835" s="129" t="n">
        <v>2020</v>
      </c>
      <c r="L835" s="120">
        <f>IF(VLOOKUP(H835,'Cross-Page Data'!$D$4:$F$48,3,FALSE)="natural gas",VLOOKUP(G835,'Cross-Page Data'!$I$4:$J$19,2,FALSE),IF(VLOOKUP(H835,'Cross-Page Data'!$D$4:$F$48,3,FALSE)="solar",IF(G835="PV","solar PV","solar thermal"),IF(VLOOKUP(H835,'Cross-Page Data'!$D$4:$F$48,3,FALSE)="wind",VLOOKUP(G835,'Cross-Page Data'!$I$4:$J$19,2,FALSE),IF(VLOOKUP(H835,'Cross-Page Data'!$D$4:$F$48,3,FALSE)="hydro",VLOOKUP(G835,'Cross-Page Data'!$I$4:$J$19,2,FALSE),VLOOKUP(H835,'Cross-Page Data'!$D$4:$F$48,3,FALSE)))))</f>
        <v/>
      </c>
      <c r="M835" s="120">
        <f>IF(AND($P$2=FALSE,OR(F835="Commercial NAICS Cogen",F835="Industrial NAICS Cogen",F835="NAICS-22 Cogen")),FALSE,IF(AND($P$3=FALSE,OR(F835="Commercial NAICS Cogen",F835="Commercial NAICS Non-Cogen",F835="Industrial NAICS Cogen", F835="industrial NAICS non-Cogen")),FALSE, TRUE))</f>
        <v/>
      </c>
    </row>
    <row r="836">
      <c r="A836" s="129" t="n">
        <v>2693</v>
      </c>
      <c r="B836" s="130" t="inlineStr">
        <is>
          <t>Robert Moses Niagara</t>
        </is>
      </c>
      <c r="C836" s="130" t="inlineStr">
        <is>
          <t>New York Power Authority</t>
        </is>
      </c>
      <c r="D836" s="129" t="n">
        <v>15296</v>
      </c>
      <c r="E836" s="130" t="inlineStr">
        <is>
          <t>NY</t>
        </is>
      </c>
      <c r="F836" s="130" t="inlineStr">
        <is>
          <t>Electric Utility</t>
        </is>
      </c>
      <c r="G836" s="130" t="inlineStr">
        <is>
          <t>HY</t>
        </is>
      </c>
      <c r="H836" s="130" t="inlineStr">
        <is>
          <t>WAT</t>
        </is>
      </c>
      <c r="I836" s="130" t="inlineStr">
        <is>
          <t>HYC</t>
        </is>
      </c>
      <c r="J836" s="131" t="n">
        <v>17478216</v>
      </c>
      <c r="K836" s="129" t="n">
        <v>2020</v>
      </c>
      <c r="L836" s="120">
        <f>IF(VLOOKUP(H836,'Cross-Page Data'!$D$4:$F$48,3,FALSE)="natural gas",VLOOKUP(G836,'Cross-Page Data'!$I$4:$J$19,2,FALSE),IF(VLOOKUP(H836,'Cross-Page Data'!$D$4:$F$48,3,FALSE)="solar",IF(G836="PV","solar PV","solar thermal"),IF(VLOOKUP(H836,'Cross-Page Data'!$D$4:$F$48,3,FALSE)="wind",VLOOKUP(G836,'Cross-Page Data'!$I$4:$J$19,2,FALSE),IF(VLOOKUP(H836,'Cross-Page Data'!$D$4:$F$48,3,FALSE)="hydro",VLOOKUP(G836,'Cross-Page Data'!$I$4:$J$19,2,FALSE),VLOOKUP(H836,'Cross-Page Data'!$D$4:$F$48,3,FALSE)))))</f>
        <v/>
      </c>
      <c r="M836" s="120">
        <f>IF(AND($P$2=FALSE,OR(F836="Commercial NAICS Cogen",F836="Industrial NAICS Cogen",F836="NAICS-22 Cogen")),FALSE,IF(AND($P$3=FALSE,OR(F836="Commercial NAICS Cogen",F836="Commercial NAICS Non-Cogen",F836="Industrial NAICS Cogen", F836="industrial NAICS non-Cogen")),FALSE, TRUE))</f>
        <v/>
      </c>
    </row>
    <row r="837">
      <c r="A837" s="129" t="n">
        <v>2694</v>
      </c>
      <c r="B837" s="130" t="inlineStr">
        <is>
          <t>Robert Moses Power Dam</t>
        </is>
      </c>
      <c r="C837" s="130" t="inlineStr">
        <is>
          <t>New York Power Authority</t>
        </is>
      </c>
      <c r="D837" s="129" t="n">
        <v>15296</v>
      </c>
      <c r="E837" s="130" t="inlineStr">
        <is>
          <t>NY</t>
        </is>
      </c>
      <c r="F837" s="130" t="inlineStr">
        <is>
          <t>Electric Utility</t>
        </is>
      </c>
      <c r="G837" s="130" t="inlineStr">
        <is>
          <t>HY</t>
        </is>
      </c>
      <c r="H837" s="130" t="inlineStr">
        <is>
          <t>WAT</t>
        </is>
      </c>
      <c r="I837" s="130" t="inlineStr">
        <is>
          <t>HYC</t>
        </is>
      </c>
      <c r="J837" s="131" t="n">
        <v>7789499</v>
      </c>
      <c r="K837" s="129" t="n">
        <v>2020</v>
      </c>
      <c r="L837" s="120">
        <f>IF(VLOOKUP(H837,'Cross-Page Data'!$D$4:$F$48,3,FALSE)="natural gas",VLOOKUP(G837,'Cross-Page Data'!$I$4:$J$19,2,FALSE),IF(VLOOKUP(H837,'Cross-Page Data'!$D$4:$F$48,3,FALSE)="solar",IF(G837="PV","solar PV","solar thermal"),IF(VLOOKUP(H837,'Cross-Page Data'!$D$4:$F$48,3,FALSE)="wind",VLOOKUP(G837,'Cross-Page Data'!$I$4:$J$19,2,FALSE),IF(VLOOKUP(H837,'Cross-Page Data'!$D$4:$F$48,3,FALSE)="hydro",VLOOKUP(G837,'Cross-Page Data'!$I$4:$J$19,2,FALSE),VLOOKUP(H837,'Cross-Page Data'!$D$4:$F$48,3,FALSE)))))</f>
        <v/>
      </c>
      <c r="M837" s="120">
        <f>IF(AND($P$2=FALSE,OR(F837="Commercial NAICS Cogen",F837="Industrial NAICS Cogen",F837="NAICS-22 Cogen")),FALSE,IF(AND($P$3=FALSE,OR(F837="Commercial NAICS Cogen",F837="Commercial NAICS Non-Cogen",F837="Industrial NAICS Cogen", F837="industrial NAICS non-Cogen")),FALSE, TRUE))</f>
        <v/>
      </c>
    </row>
    <row r="838">
      <c r="A838" s="129" t="n">
        <v>2706</v>
      </c>
      <c r="B838" s="130" t="inlineStr">
        <is>
          <t>Asheville</t>
        </is>
      </c>
      <c r="C838" s="130" t="inlineStr">
        <is>
          <t>Duke Energy Progress - (NC)</t>
        </is>
      </c>
      <c r="D838" s="129" t="n">
        <v>3046</v>
      </c>
      <c r="E838" s="130" t="inlineStr">
        <is>
          <t>NC</t>
        </is>
      </c>
      <c r="F838" s="130" t="inlineStr">
        <is>
          <t>Electric Utility</t>
        </is>
      </c>
      <c r="G838" s="130" t="inlineStr">
        <is>
          <t>CA</t>
        </is>
      </c>
      <c r="H838" s="130" t="inlineStr">
        <is>
          <t>DFO</t>
        </is>
      </c>
      <c r="I838" s="130" t="inlineStr">
        <is>
          <t>DFO</t>
        </is>
      </c>
      <c r="J838" s="131" t="n">
        <v>1036.22</v>
      </c>
      <c r="K838" s="129" t="n">
        <v>2020</v>
      </c>
      <c r="L838" s="120">
        <f>IF(VLOOKUP(H838,'Cross-Page Data'!$D$4:$F$48,3,FALSE)="natural gas",VLOOKUP(G838,'Cross-Page Data'!$I$4:$J$19,2,FALSE),IF(VLOOKUP(H838,'Cross-Page Data'!$D$4:$F$48,3,FALSE)="solar",IF(G838="PV","solar PV","solar thermal"),IF(VLOOKUP(H838,'Cross-Page Data'!$D$4:$F$48,3,FALSE)="wind",VLOOKUP(G838,'Cross-Page Data'!$I$4:$J$19,2,FALSE),IF(VLOOKUP(H838,'Cross-Page Data'!$D$4:$F$48,3,FALSE)="hydro",VLOOKUP(G838,'Cross-Page Data'!$I$4:$J$19,2,FALSE),VLOOKUP(H838,'Cross-Page Data'!$D$4:$F$48,3,FALSE)))))</f>
        <v/>
      </c>
      <c r="M838" s="120">
        <f>IF(AND($P$2=FALSE,OR(F838="Commercial NAICS Cogen",F838="Industrial NAICS Cogen",F838="NAICS-22 Cogen")),FALSE,IF(AND($P$3=FALSE,OR(F838="Commercial NAICS Cogen",F838="Commercial NAICS Non-Cogen",F838="Industrial NAICS Cogen", F838="industrial NAICS non-Cogen")),FALSE, TRUE))</f>
        <v/>
      </c>
    </row>
    <row r="839">
      <c r="A839" s="129" t="n">
        <v>2706</v>
      </c>
      <c r="B839" s="130" t="inlineStr">
        <is>
          <t>Asheville</t>
        </is>
      </c>
      <c r="C839" s="130" t="inlineStr">
        <is>
          <t>Duke Energy Progress - (NC)</t>
        </is>
      </c>
      <c r="D839" s="129" t="n">
        <v>3046</v>
      </c>
      <c r="E839" s="130" t="inlineStr">
        <is>
          <t>NC</t>
        </is>
      </c>
      <c r="F839" s="130" t="inlineStr">
        <is>
          <t>Electric Utility</t>
        </is>
      </c>
      <c r="G839" s="130" t="inlineStr">
        <is>
          <t>CA</t>
        </is>
      </c>
      <c r="H839" s="130" t="inlineStr">
        <is>
          <t>NG</t>
        </is>
      </c>
      <c r="I839" s="130" t="inlineStr">
        <is>
          <t>NG</t>
        </is>
      </c>
      <c r="J839" s="131" t="n">
        <v>888868.78</v>
      </c>
      <c r="K839" s="129" t="n">
        <v>2020</v>
      </c>
      <c r="L839" s="120">
        <f>IF(VLOOKUP(H839,'Cross-Page Data'!$D$4:$F$48,3,FALSE)="natural gas",VLOOKUP(G839,'Cross-Page Data'!$I$4:$J$19,2,FALSE),IF(VLOOKUP(H839,'Cross-Page Data'!$D$4:$F$48,3,FALSE)="solar",IF(G839="PV","solar PV","solar thermal"),IF(VLOOKUP(H839,'Cross-Page Data'!$D$4:$F$48,3,FALSE)="wind",VLOOKUP(G839,'Cross-Page Data'!$I$4:$J$19,2,FALSE),IF(VLOOKUP(H839,'Cross-Page Data'!$D$4:$F$48,3,FALSE)="hydro",VLOOKUP(G839,'Cross-Page Data'!$I$4:$J$19,2,FALSE),VLOOKUP(H839,'Cross-Page Data'!$D$4:$F$48,3,FALSE)))))</f>
        <v/>
      </c>
      <c r="M839" s="120">
        <f>IF(AND($P$2=FALSE,OR(F839="Commercial NAICS Cogen",F839="Industrial NAICS Cogen",F839="NAICS-22 Cogen")),FALSE,IF(AND($P$3=FALSE,OR(F839="Commercial NAICS Cogen",F839="Commercial NAICS Non-Cogen",F839="Industrial NAICS Cogen", F839="industrial NAICS non-Cogen")),FALSE, TRUE))</f>
        <v/>
      </c>
    </row>
    <row r="840">
      <c r="A840" s="129" t="n">
        <v>2706</v>
      </c>
      <c r="B840" s="130" t="inlineStr">
        <is>
          <t>Asheville</t>
        </is>
      </c>
      <c r="C840" s="130" t="inlineStr">
        <is>
          <t>Duke Energy Progress - (NC)</t>
        </is>
      </c>
      <c r="D840" s="129" t="n">
        <v>3046</v>
      </c>
      <c r="E840" s="130" t="inlineStr">
        <is>
          <t>NC</t>
        </is>
      </c>
      <c r="F840" s="130" t="inlineStr">
        <is>
          <t>Electric Utility</t>
        </is>
      </c>
      <c r="G840" s="130" t="inlineStr">
        <is>
          <t>CT</t>
        </is>
      </c>
      <c r="H840" s="130" t="inlineStr">
        <is>
          <t>BIT</t>
        </is>
      </c>
      <c r="I840" s="130" t="inlineStr">
        <is>
          <t>COL</t>
        </is>
      </c>
      <c r="J840" s="131" t="n">
        <v>0</v>
      </c>
      <c r="K840" s="129" t="n">
        <v>2020</v>
      </c>
      <c r="L840" s="120">
        <f>IF(VLOOKUP(H840,'Cross-Page Data'!$D$4:$F$48,3,FALSE)="natural gas",VLOOKUP(G840,'Cross-Page Data'!$I$4:$J$19,2,FALSE),IF(VLOOKUP(H840,'Cross-Page Data'!$D$4:$F$48,3,FALSE)="solar",IF(G840="PV","solar PV","solar thermal"),IF(VLOOKUP(H840,'Cross-Page Data'!$D$4:$F$48,3,FALSE)="wind",VLOOKUP(G840,'Cross-Page Data'!$I$4:$J$19,2,FALSE),IF(VLOOKUP(H840,'Cross-Page Data'!$D$4:$F$48,3,FALSE)="hydro",VLOOKUP(G840,'Cross-Page Data'!$I$4:$J$19,2,FALSE),VLOOKUP(H840,'Cross-Page Data'!$D$4:$F$48,3,FALSE)))))</f>
        <v/>
      </c>
      <c r="M840" s="120">
        <f>IF(AND($P$2=FALSE,OR(F840="Commercial NAICS Cogen",F840="Industrial NAICS Cogen",F840="NAICS-22 Cogen")),FALSE,IF(AND($P$3=FALSE,OR(F840="Commercial NAICS Cogen",F840="Commercial NAICS Non-Cogen",F840="Industrial NAICS Cogen", F840="industrial NAICS non-Cogen")),FALSE, TRUE))</f>
        <v/>
      </c>
    </row>
    <row r="841">
      <c r="A841" s="129" t="n">
        <v>2706</v>
      </c>
      <c r="B841" s="130" t="inlineStr">
        <is>
          <t>Asheville</t>
        </is>
      </c>
      <c r="C841" s="130" t="inlineStr">
        <is>
          <t>Duke Energy Progress - (NC)</t>
        </is>
      </c>
      <c r="D841" s="129" t="n">
        <v>3046</v>
      </c>
      <c r="E841" s="130" t="inlineStr">
        <is>
          <t>NC</t>
        </is>
      </c>
      <c r="F841" s="130" t="inlineStr">
        <is>
          <t>Electric Utility</t>
        </is>
      </c>
      <c r="G841" s="130" t="inlineStr">
        <is>
          <t>CT</t>
        </is>
      </c>
      <c r="H841" s="130" t="inlineStr">
        <is>
          <t>DFO</t>
        </is>
      </c>
      <c r="I841" s="130" t="inlineStr">
        <is>
          <t>DFO</t>
        </is>
      </c>
      <c r="J841" s="131" t="n">
        <v>2521.839</v>
      </c>
      <c r="K841" s="129" t="n">
        <v>2020</v>
      </c>
      <c r="L841" s="120">
        <f>IF(VLOOKUP(H841,'Cross-Page Data'!$D$4:$F$48,3,FALSE)="natural gas",VLOOKUP(G841,'Cross-Page Data'!$I$4:$J$19,2,FALSE),IF(VLOOKUP(H841,'Cross-Page Data'!$D$4:$F$48,3,FALSE)="solar",IF(G841="PV","solar PV","solar thermal"),IF(VLOOKUP(H841,'Cross-Page Data'!$D$4:$F$48,3,FALSE)="wind",VLOOKUP(G841,'Cross-Page Data'!$I$4:$J$19,2,FALSE),IF(VLOOKUP(H841,'Cross-Page Data'!$D$4:$F$48,3,FALSE)="hydro",VLOOKUP(G841,'Cross-Page Data'!$I$4:$J$19,2,FALSE),VLOOKUP(H841,'Cross-Page Data'!$D$4:$F$48,3,FALSE)))))</f>
        <v/>
      </c>
      <c r="M841" s="120">
        <f>IF(AND($P$2=FALSE,OR(F841="Commercial NAICS Cogen",F841="Industrial NAICS Cogen",F841="NAICS-22 Cogen")),FALSE,IF(AND($P$3=FALSE,OR(F841="Commercial NAICS Cogen",F841="Commercial NAICS Non-Cogen",F841="Industrial NAICS Cogen", F841="industrial NAICS non-Cogen")),FALSE, TRUE))</f>
        <v/>
      </c>
    </row>
    <row r="842">
      <c r="A842" s="129" t="n">
        <v>2706</v>
      </c>
      <c r="B842" s="130" t="inlineStr">
        <is>
          <t>Asheville</t>
        </is>
      </c>
      <c r="C842" s="130" t="inlineStr">
        <is>
          <t>Duke Energy Progress - (NC)</t>
        </is>
      </c>
      <c r="D842" s="129" t="n">
        <v>3046</v>
      </c>
      <c r="E842" s="130" t="inlineStr">
        <is>
          <t>NC</t>
        </is>
      </c>
      <c r="F842" s="130" t="inlineStr">
        <is>
          <t>Electric Utility</t>
        </is>
      </c>
      <c r="G842" s="130" t="inlineStr">
        <is>
          <t>CT</t>
        </is>
      </c>
      <c r="H842" s="130" t="inlineStr">
        <is>
          <t>NG</t>
        </is>
      </c>
      <c r="I842" s="130" t="inlineStr">
        <is>
          <t>NG</t>
        </is>
      </c>
      <c r="J842" s="131" t="n">
        <v>2068316.2</v>
      </c>
      <c r="K842" s="129" t="n">
        <v>2020</v>
      </c>
      <c r="L842" s="120">
        <f>IF(VLOOKUP(H842,'Cross-Page Data'!$D$4:$F$48,3,FALSE)="natural gas",VLOOKUP(G842,'Cross-Page Data'!$I$4:$J$19,2,FALSE),IF(VLOOKUP(H842,'Cross-Page Data'!$D$4:$F$48,3,FALSE)="solar",IF(G842="PV","solar PV","solar thermal"),IF(VLOOKUP(H842,'Cross-Page Data'!$D$4:$F$48,3,FALSE)="wind",VLOOKUP(G842,'Cross-Page Data'!$I$4:$J$19,2,FALSE),IF(VLOOKUP(H842,'Cross-Page Data'!$D$4:$F$48,3,FALSE)="hydro",VLOOKUP(G842,'Cross-Page Data'!$I$4:$J$19,2,FALSE),VLOOKUP(H842,'Cross-Page Data'!$D$4:$F$48,3,FALSE)))))</f>
        <v/>
      </c>
      <c r="M842" s="120">
        <f>IF(AND($P$2=FALSE,OR(F842="Commercial NAICS Cogen",F842="Industrial NAICS Cogen",F842="NAICS-22 Cogen")),FALSE,IF(AND($P$3=FALSE,OR(F842="Commercial NAICS Cogen",F842="Commercial NAICS Non-Cogen",F842="Industrial NAICS Cogen", F842="industrial NAICS non-Cogen")),FALSE, TRUE))</f>
        <v/>
      </c>
    </row>
    <row r="843">
      <c r="A843" s="129" t="n">
        <v>2706</v>
      </c>
      <c r="B843" s="130" t="inlineStr">
        <is>
          <t>Asheville</t>
        </is>
      </c>
      <c r="C843" s="130" t="inlineStr">
        <is>
          <t>Duke Energy Progress - (NC)</t>
        </is>
      </c>
      <c r="D843" s="129" t="n">
        <v>3046</v>
      </c>
      <c r="E843" s="130" t="inlineStr">
        <is>
          <t>NC</t>
        </is>
      </c>
      <c r="F843" s="130" t="inlineStr">
        <is>
          <t>Electric Utility</t>
        </is>
      </c>
      <c r="G843" s="130" t="inlineStr">
        <is>
          <t>GT</t>
        </is>
      </c>
      <c r="H843" s="130" t="inlineStr">
        <is>
          <t>DFO</t>
        </is>
      </c>
      <c r="I843" s="130" t="inlineStr">
        <is>
          <t>DFO</t>
        </is>
      </c>
      <c r="J843" s="131" t="n">
        <v>1264.949</v>
      </c>
      <c r="K843" s="129" t="n">
        <v>2020</v>
      </c>
      <c r="L843" s="120">
        <f>IF(VLOOKUP(H843,'Cross-Page Data'!$D$4:$F$48,3,FALSE)="natural gas",VLOOKUP(G843,'Cross-Page Data'!$I$4:$J$19,2,FALSE),IF(VLOOKUP(H843,'Cross-Page Data'!$D$4:$F$48,3,FALSE)="solar",IF(G843="PV","solar PV","solar thermal"),IF(VLOOKUP(H843,'Cross-Page Data'!$D$4:$F$48,3,FALSE)="wind",VLOOKUP(G843,'Cross-Page Data'!$I$4:$J$19,2,FALSE),IF(VLOOKUP(H843,'Cross-Page Data'!$D$4:$F$48,3,FALSE)="hydro",VLOOKUP(G843,'Cross-Page Data'!$I$4:$J$19,2,FALSE),VLOOKUP(H843,'Cross-Page Data'!$D$4:$F$48,3,FALSE)))))</f>
        <v/>
      </c>
      <c r="M843" s="120">
        <f>IF(AND($P$2=FALSE,OR(F843="Commercial NAICS Cogen",F843="Industrial NAICS Cogen",F843="NAICS-22 Cogen")),FALSE,IF(AND($P$3=FALSE,OR(F843="Commercial NAICS Cogen",F843="Commercial NAICS Non-Cogen",F843="Industrial NAICS Cogen", F843="industrial NAICS non-Cogen")),FALSE, TRUE))</f>
        <v/>
      </c>
    </row>
    <row r="844">
      <c r="A844" s="129" t="n">
        <v>2706</v>
      </c>
      <c r="B844" s="130" t="inlineStr">
        <is>
          <t>Asheville</t>
        </is>
      </c>
      <c r="C844" s="130" t="inlineStr">
        <is>
          <t>Duke Energy Progress - (NC)</t>
        </is>
      </c>
      <c r="D844" s="129" t="n">
        <v>3046</v>
      </c>
      <c r="E844" s="130" t="inlineStr">
        <is>
          <t>NC</t>
        </is>
      </c>
      <c r="F844" s="130" t="inlineStr">
        <is>
          <t>Electric Utility</t>
        </is>
      </c>
      <c r="G844" s="130" t="inlineStr">
        <is>
          <t>GT</t>
        </is>
      </c>
      <c r="H844" s="130" t="inlineStr">
        <is>
          <t>NG</t>
        </is>
      </c>
      <c r="I844" s="130" t="inlineStr">
        <is>
          <t>NG</t>
        </is>
      </c>
      <c r="J844" s="131" t="n">
        <v>176903.05</v>
      </c>
      <c r="K844" s="129" t="n">
        <v>2020</v>
      </c>
      <c r="L844" s="120">
        <f>IF(VLOOKUP(H844,'Cross-Page Data'!$D$4:$F$48,3,FALSE)="natural gas",VLOOKUP(G844,'Cross-Page Data'!$I$4:$J$19,2,FALSE),IF(VLOOKUP(H844,'Cross-Page Data'!$D$4:$F$48,3,FALSE)="solar",IF(G844="PV","solar PV","solar thermal"),IF(VLOOKUP(H844,'Cross-Page Data'!$D$4:$F$48,3,FALSE)="wind",VLOOKUP(G844,'Cross-Page Data'!$I$4:$J$19,2,FALSE),IF(VLOOKUP(H844,'Cross-Page Data'!$D$4:$F$48,3,FALSE)="hydro",VLOOKUP(G844,'Cross-Page Data'!$I$4:$J$19,2,FALSE),VLOOKUP(H844,'Cross-Page Data'!$D$4:$F$48,3,FALSE)))))</f>
        <v/>
      </c>
      <c r="M844" s="120">
        <f>IF(AND($P$2=FALSE,OR(F844="Commercial NAICS Cogen",F844="Industrial NAICS Cogen",F844="NAICS-22 Cogen")),FALSE,IF(AND($P$3=FALSE,OR(F844="Commercial NAICS Cogen",F844="Commercial NAICS Non-Cogen",F844="Industrial NAICS Cogen", F844="industrial NAICS non-Cogen")),FALSE, TRUE))</f>
        <v/>
      </c>
    </row>
    <row r="845">
      <c r="A845" s="129" t="n">
        <v>2706</v>
      </c>
      <c r="B845" s="130" t="inlineStr">
        <is>
          <t>Asheville</t>
        </is>
      </c>
      <c r="C845" s="130" t="inlineStr">
        <is>
          <t>Duke Energy Progress - (NC)</t>
        </is>
      </c>
      <c r="D845" s="129" t="n">
        <v>3046</v>
      </c>
      <c r="E845" s="130" t="inlineStr">
        <is>
          <t>NC</t>
        </is>
      </c>
      <c r="F845" s="130" t="inlineStr">
        <is>
          <t>Electric Utility</t>
        </is>
      </c>
      <c r="G845" s="130" t="inlineStr">
        <is>
          <t>ST</t>
        </is>
      </c>
      <c r="H845" s="130" t="inlineStr">
        <is>
          <t>BIT</t>
        </is>
      </c>
      <c r="I845" s="130" t="inlineStr">
        <is>
          <t>COL</t>
        </is>
      </c>
      <c r="J845" s="131" t="n">
        <v>14604.046</v>
      </c>
      <c r="K845" s="129" t="n">
        <v>2020</v>
      </c>
      <c r="L845" s="120">
        <f>IF(VLOOKUP(H845,'Cross-Page Data'!$D$4:$F$48,3,FALSE)="natural gas",VLOOKUP(G845,'Cross-Page Data'!$I$4:$J$19,2,FALSE),IF(VLOOKUP(H845,'Cross-Page Data'!$D$4:$F$48,3,FALSE)="solar",IF(G845="PV","solar PV","solar thermal"),IF(VLOOKUP(H845,'Cross-Page Data'!$D$4:$F$48,3,FALSE)="wind",VLOOKUP(G845,'Cross-Page Data'!$I$4:$J$19,2,FALSE),IF(VLOOKUP(H845,'Cross-Page Data'!$D$4:$F$48,3,FALSE)="hydro",VLOOKUP(G845,'Cross-Page Data'!$I$4:$J$19,2,FALSE),VLOOKUP(H845,'Cross-Page Data'!$D$4:$F$48,3,FALSE)))))</f>
        <v/>
      </c>
      <c r="M845" s="120">
        <f>IF(AND($P$2=FALSE,OR(F845="Commercial NAICS Cogen",F845="Industrial NAICS Cogen",F845="NAICS-22 Cogen")),FALSE,IF(AND($P$3=FALSE,OR(F845="Commercial NAICS Cogen",F845="Commercial NAICS Non-Cogen",F845="Industrial NAICS Cogen", F845="industrial NAICS non-Cogen")),FALSE, TRUE))</f>
        <v/>
      </c>
    </row>
    <row r="846">
      <c r="A846" s="129" t="n">
        <v>2706</v>
      </c>
      <c r="B846" s="130" t="inlineStr">
        <is>
          <t>Asheville</t>
        </is>
      </c>
      <c r="C846" s="130" t="inlineStr">
        <is>
          <t>Duke Energy Progress - (NC)</t>
        </is>
      </c>
      <c r="D846" s="129" t="n">
        <v>3046</v>
      </c>
      <c r="E846" s="130" t="inlineStr">
        <is>
          <t>NC</t>
        </is>
      </c>
      <c r="F846" s="130" t="inlineStr">
        <is>
          <t>Electric Utility</t>
        </is>
      </c>
      <c r="G846" s="130" t="inlineStr">
        <is>
          <t>ST</t>
        </is>
      </c>
      <c r="H846" s="130" t="inlineStr">
        <is>
          <t>DFO</t>
        </is>
      </c>
      <c r="I846" s="130" t="inlineStr">
        <is>
          <t>DFO</t>
        </is>
      </c>
      <c r="J846" s="131" t="n">
        <v>17.954</v>
      </c>
      <c r="K846" s="129" t="n">
        <v>2020</v>
      </c>
      <c r="L846" s="120">
        <f>IF(VLOOKUP(H846,'Cross-Page Data'!$D$4:$F$48,3,FALSE)="natural gas",VLOOKUP(G846,'Cross-Page Data'!$I$4:$J$19,2,FALSE),IF(VLOOKUP(H846,'Cross-Page Data'!$D$4:$F$48,3,FALSE)="solar",IF(G846="PV","solar PV","solar thermal"),IF(VLOOKUP(H846,'Cross-Page Data'!$D$4:$F$48,3,FALSE)="wind",VLOOKUP(G846,'Cross-Page Data'!$I$4:$J$19,2,FALSE),IF(VLOOKUP(H846,'Cross-Page Data'!$D$4:$F$48,3,FALSE)="hydro",VLOOKUP(G846,'Cross-Page Data'!$I$4:$J$19,2,FALSE),VLOOKUP(H846,'Cross-Page Data'!$D$4:$F$48,3,FALSE)))))</f>
        <v/>
      </c>
      <c r="M846" s="120">
        <f>IF(AND($P$2=FALSE,OR(F846="Commercial NAICS Cogen",F846="Industrial NAICS Cogen",F846="NAICS-22 Cogen")),FALSE,IF(AND($P$3=FALSE,OR(F846="Commercial NAICS Cogen",F846="Commercial NAICS Non-Cogen",F846="Industrial NAICS Cogen", F846="industrial NAICS non-Cogen")),FALSE, TRUE))</f>
        <v/>
      </c>
    </row>
    <row r="847">
      <c r="A847" s="129" t="n">
        <v>2712</v>
      </c>
      <c r="B847" s="130" t="inlineStr">
        <is>
          <t>Roxboro</t>
        </is>
      </c>
      <c r="C847" s="130" t="inlineStr">
        <is>
          <t>Duke Energy Progress - (NC)</t>
        </is>
      </c>
      <c r="D847" s="129" t="n">
        <v>3046</v>
      </c>
      <c r="E847" s="130" t="inlineStr">
        <is>
          <t>NC</t>
        </is>
      </c>
      <c r="F847" s="130" t="inlineStr">
        <is>
          <t>Electric Utility</t>
        </is>
      </c>
      <c r="G847" s="130" t="inlineStr">
        <is>
          <t>ST</t>
        </is>
      </c>
      <c r="H847" s="130" t="inlineStr">
        <is>
          <t>BIT</t>
        </is>
      </c>
      <c r="I847" s="130" t="inlineStr">
        <is>
          <t>COL</t>
        </is>
      </c>
      <c r="J847" s="131" t="n">
        <v>5233075.6</v>
      </c>
      <c r="K847" s="129" t="n">
        <v>2020</v>
      </c>
      <c r="L847" s="120">
        <f>IF(VLOOKUP(H847,'Cross-Page Data'!$D$4:$F$48,3,FALSE)="natural gas",VLOOKUP(G847,'Cross-Page Data'!$I$4:$J$19,2,FALSE),IF(VLOOKUP(H847,'Cross-Page Data'!$D$4:$F$48,3,FALSE)="solar",IF(G847="PV","solar PV","solar thermal"),IF(VLOOKUP(H847,'Cross-Page Data'!$D$4:$F$48,3,FALSE)="wind",VLOOKUP(G847,'Cross-Page Data'!$I$4:$J$19,2,FALSE),IF(VLOOKUP(H847,'Cross-Page Data'!$D$4:$F$48,3,FALSE)="hydro",VLOOKUP(G847,'Cross-Page Data'!$I$4:$J$19,2,FALSE),VLOOKUP(H847,'Cross-Page Data'!$D$4:$F$48,3,FALSE)))))</f>
        <v/>
      </c>
      <c r="M847" s="120">
        <f>IF(AND($P$2=FALSE,OR(F847="Commercial NAICS Cogen",F847="Industrial NAICS Cogen",F847="NAICS-22 Cogen")),FALSE,IF(AND($P$3=FALSE,OR(F847="Commercial NAICS Cogen",F847="Commercial NAICS Non-Cogen",F847="Industrial NAICS Cogen", F847="industrial NAICS non-Cogen")),FALSE, TRUE))</f>
        <v/>
      </c>
    </row>
    <row r="848">
      <c r="A848" s="129" t="n">
        <v>2712</v>
      </c>
      <c r="B848" s="130" t="inlineStr">
        <is>
          <t>Roxboro</t>
        </is>
      </c>
      <c r="C848" s="130" t="inlineStr">
        <is>
          <t>Duke Energy Progress - (NC)</t>
        </is>
      </c>
      <c r="D848" s="129" t="n">
        <v>3046</v>
      </c>
      <c r="E848" s="130" t="inlineStr">
        <is>
          <t>NC</t>
        </is>
      </c>
      <c r="F848" s="130" t="inlineStr">
        <is>
          <t>Electric Utility</t>
        </is>
      </c>
      <c r="G848" s="130" t="inlineStr">
        <is>
          <t>ST</t>
        </is>
      </c>
      <c r="H848" s="130" t="inlineStr">
        <is>
          <t>DFO</t>
        </is>
      </c>
      <c r="I848" s="130" t="inlineStr">
        <is>
          <t>DFO</t>
        </is>
      </c>
      <c r="J848" s="131" t="n">
        <v>26517.414</v>
      </c>
      <c r="K848" s="129" t="n">
        <v>2020</v>
      </c>
      <c r="L848" s="120">
        <f>IF(VLOOKUP(H848,'Cross-Page Data'!$D$4:$F$48,3,FALSE)="natural gas",VLOOKUP(G848,'Cross-Page Data'!$I$4:$J$19,2,FALSE),IF(VLOOKUP(H848,'Cross-Page Data'!$D$4:$F$48,3,FALSE)="solar",IF(G848="PV","solar PV","solar thermal"),IF(VLOOKUP(H848,'Cross-Page Data'!$D$4:$F$48,3,FALSE)="wind",VLOOKUP(G848,'Cross-Page Data'!$I$4:$J$19,2,FALSE),IF(VLOOKUP(H848,'Cross-Page Data'!$D$4:$F$48,3,FALSE)="hydro",VLOOKUP(G848,'Cross-Page Data'!$I$4:$J$19,2,FALSE),VLOOKUP(H848,'Cross-Page Data'!$D$4:$F$48,3,FALSE)))))</f>
        <v/>
      </c>
      <c r="M848" s="120">
        <f>IF(AND($P$2=FALSE,OR(F848="Commercial NAICS Cogen",F848="Industrial NAICS Cogen",F848="NAICS-22 Cogen")),FALSE,IF(AND($P$3=FALSE,OR(F848="Commercial NAICS Cogen",F848="Commercial NAICS Non-Cogen",F848="Industrial NAICS Cogen", F848="industrial NAICS non-Cogen")),FALSE, TRUE))</f>
        <v/>
      </c>
    </row>
    <row r="849">
      <c r="A849" s="129" t="n">
        <v>2718</v>
      </c>
      <c r="B849" s="130" t="inlineStr">
        <is>
          <t>G G Allen</t>
        </is>
      </c>
      <c r="C849" s="130" t="inlineStr">
        <is>
          <t>Duke Energy Carolinas, LLC</t>
        </is>
      </c>
      <c r="D849" s="129" t="n">
        <v>5416</v>
      </c>
      <c r="E849" s="130" t="inlineStr">
        <is>
          <t>NC</t>
        </is>
      </c>
      <c r="F849" s="130" t="inlineStr">
        <is>
          <t>Electric Utility</t>
        </is>
      </c>
      <c r="G849" s="130" t="inlineStr">
        <is>
          <t>ST</t>
        </is>
      </c>
      <c r="H849" s="130" t="inlineStr">
        <is>
          <t>BIT</t>
        </is>
      </c>
      <c r="I849" s="130" t="inlineStr">
        <is>
          <t>COL</t>
        </is>
      </c>
      <c r="J849" s="131" t="n">
        <v>517839.61</v>
      </c>
      <c r="K849" s="129" t="n">
        <v>2020</v>
      </c>
      <c r="L849" s="120">
        <f>IF(VLOOKUP(H849,'Cross-Page Data'!$D$4:$F$48,3,FALSE)="natural gas",VLOOKUP(G849,'Cross-Page Data'!$I$4:$J$19,2,FALSE),IF(VLOOKUP(H849,'Cross-Page Data'!$D$4:$F$48,3,FALSE)="solar",IF(G849="PV","solar PV","solar thermal"),IF(VLOOKUP(H849,'Cross-Page Data'!$D$4:$F$48,3,FALSE)="wind",VLOOKUP(G849,'Cross-Page Data'!$I$4:$J$19,2,FALSE),IF(VLOOKUP(H849,'Cross-Page Data'!$D$4:$F$48,3,FALSE)="hydro",VLOOKUP(G849,'Cross-Page Data'!$I$4:$J$19,2,FALSE),VLOOKUP(H849,'Cross-Page Data'!$D$4:$F$48,3,FALSE)))))</f>
        <v/>
      </c>
      <c r="M849" s="120">
        <f>IF(AND($P$2=FALSE,OR(F849="Commercial NAICS Cogen",F849="Industrial NAICS Cogen",F849="NAICS-22 Cogen")),FALSE,IF(AND($P$3=FALSE,OR(F849="Commercial NAICS Cogen",F849="Commercial NAICS Non-Cogen",F849="Industrial NAICS Cogen", F849="industrial NAICS non-Cogen")),FALSE, TRUE))</f>
        <v/>
      </c>
    </row>
    <row r="850">
      <c r="A850" s="129" t="n">
        <v>2718</v>
      </c>
      <c r="B850" s="130" t="inlineStr">
        <is>
          <t>G G Allen</t>
        </is>
      </c>
      <c r="C850" s="130" t="inlineStr">
        <is>
          <t>Duke Energy Carolinas, LLC</t>
        </is>
      </c>
      <c r="D850" s="129" t="n">
        <v>5416</v>
      </c>
      <c r="E850" s="130" t="inlineStr">
        <is>
          <t>NC</t>
        </is>
      </c>
      <c r="F850" s="130" t="inlineStr">
        <is>
          <t>Electric Utility</t>
        </is>
      </c>
      <c r="G850" s="130" t="inlineStr">
        <is>
          <t>ST</t>
        </is>
      </c>
      <c r="H850" s="130" t="inlineStr">
        <is>
          <t>DFO</t>
        </is>
      </c>
      <c r="I850" s="130" t="inlineStr">
        <is>
          <t>DFO</t>
        </is>
      </c>
      <c r="J850" s="131" t="n">
        <v>1732.391</v>
      </c>
      <c r="K850" s="129" t="n">
        <v>2020</v>
      </c>
      <c r="L850" s="120">
        <f>IF(VLOOKUP(H850,'Cross-Page Data'!$D$4:$F$48,3,FALSE)="natural gas",VLOOKUP(G850,'Cross-Page Data'!$I$4:$J$19,2,FALSE),IF(VLOOKUP(H850,'Cross-Page Data'!$D$4:$F$48,3,FALSE)="solar",IF(G850="PV","solar PV","solar thermal"),IF(VLOOKUP(H850,'Cross-Page Data'!$D$4:$F$48,3,FALSE)="wind",VLOOKUP(G850,'Cross-Page Data'!$I$4:$J$19,2,FALSE),IF(VLOOKUP(H850,'Cross-Page Data'!$D$4:$F$48,3,FALSE)="hydro",VLOOKUP(G850,'Cross-Page Data'!$I$4:$J$19,2,FALSE),VLOOKUP(H850,'Cross-Page Data'!$D$4:$F$48,3,FALSE)))))</f>
        <v/>
      </c>
      <c r="M850" s="120">
        <f>IF(AND($P$2=FALSE,OR(F850="Commercial NAICS Cogen",F850="Industrial NAICS Cogen",F850="NAICS-22 Cogen")),FALSE,IF(AND($P$3=FALSE,OR(F850="Commercial NAICS Cogen",F850="Commercial NAICS Non-Cogen",F850="Industrial NAICS Cogen", F850="industrial NAICS non-Cogen")),FALSE, TRUE))</f>
        <v/>
      </c>
    </row>
    <row r="851">
      <c r="A851" s="129" t="n">
        <v>2720</v>
      </c>
      <c r="B851" s="130" t="inlineStr">
        <is>
          <t>Buck</t>
        </is>
      </c>
      <c r="C851" s="130" t="inlineStr">
        <is>
          <t>Duke Energy Carolinas, LLC</t>
        </is>
      </c>
      <c r="D851" s="129" t="n">
        <v>5416</v>
      </c>
      <c r="E851" s="130" t="inlineStr">
        <is>
          <t>NC</t>
        </is>
      </c>
      <c r="F851" s="130" t="inlineStr">
        <is>
          <t>Electric Utility</t>
        </is>
      </c>
      <c r="G851" s="130" t="inlineStr">
        <is>
          <t>CA</t>
        </is>
      </c>
      <c r="H851" s="130" t="inlineStr">
        <is>
          <t>DFO</t>
        </is>
      </c>
      <c r="I851" s="130" t="inlineStr">
        <is>
          <t>DFO</t>
        </is>
      </c>
      <c r="J851" s="131" t="n">
        <v>0</v>
      </c>
      <c r="K851" s="129" t="n">
        <v>2020</v>
      </c>
      <c r="L851" s="120">
        <f>IF(VLOOKUP(H851,'Cross-Page Data'!$D$4:$F$48,3,FALSE)="natural gas",VLOOKUP(G851,'Cross-Page Data'!$I$4:$J$19,2,FALSE),IF(VLOOKUP(H851,'Cross-Page Data'!$D$4:$F$48,3,FALSE)="solar",IF(G851="PV","solar PV","solar thermal"),IF(VLOOKUP(H851,'Cross-Page Data'!$D$4:$F$48,3,FALSE)="wind",VLOOKUP(G851,'Cross-Page Data'!$I$4:$J$19,2,FALSE),IF(VLOOKUP(H851,'Cross-Page Data'!$D$4:$F$48,3,FALSE)="hydro",VLOOKUP(G851,'Cross-Page Data'!$I$4:$J$19,2,FALSE),VLOOKUP(H851,'Cross-Page Data'!$D$4:$F$48,3,FALSE)))))</f>
        <v/>
      </c>
      <c r="M851" s="120">
        <f>IF(AND($P$2=FALSE,OR(F851="Commercial NAICS Cogen",F851="Industrial NAICS Cogen",F851="NAICS-22 Cogen")),FALSE,IF(AND($P$3=FALSE,OR(F851="Commercial NAICS Cogen",F851="Commercial NAICS Non-Cogen",F851="Industrial NAICS Cogen", F851="industrial NAICS non-Cogen")),FALSE, TRUE))</f>
        <v/>
      </c>
    </row>
    <row r="852">
      <c r="A852" s="129" t="n">
        <v>2720</v>
      </c>
      <c r="B852" s="130" t="inlineStr">
        <is>
          <t>Buck</t>
        </is>
      </c>
      <c r="C852" s="130" t="inlineStr">
        <is>
          <t>Duke Energy Carolinas, LLC</t>
        </is>
      </c>
      <c r="D852" s="129" t="n">
        <v>5416</v>
      </c>
      <c r="E852" s="130" t="inlineStr">
        <is>
          <t>NC</t>
        </is>
      </c>
      <c r="F852" s="130" t="inlineStr">
        <is>
          <t>Electric Utility</t>
        </is>
      </c>
      <c r="G852" s="130" t="inlineStr">
        <is>
          <t>CA</t>
        </is>
      </c>
      <c r="H852" s="130" t="inlineStr">
        <is>
          <t>NG</t>
        </is>
      </c>
      <c r="I852" s="130" t="inlineStr">
        <is>
          <t>NG</t>
        </is>
      </c>
      <c r="J852" s="131" t="n">
        <v>1598203</v>
      </c>
      <c r="K852" s="129" t="n">
        <v>2020</v>
      </c>
      <c r="L852" s="120">
        <f>IF(VLOOKUP(H852,'Cross-Page Data'!$D$4:$F$48,3,FALSE)="natural gas",VLOOKUP(G852,'Cross-Page Data'!$I$4:$J$19,2,FALSE),IF(VLOOKUP(H852,'Cross-Page Data'!$D$4:$F$48,3,FALSE)="solar",IF(G852="PV","solar PV","solar thermal"),IF(VLOOKUP(H852,'Cross-Page Data'!$D$4:$F$48,3,FALSE)="wind",VLOOKUP(G852,'Cross-Page Data'!$I$4:$J$19,2,FALSE),IF(VLOOKUP(H852,'Cross-Page Data'!$D$4:$F$48,3,FALSE)="hydro",VLOOKUP(G852,'Cross-Page Data'!$I$4:$J$19,2,FALSE),VLOOKUP(H852,'Cross-Page Data'!$D$4:$F$48,3,FALSE)))))</f>
        <v/>
      </c>
      <c r="M852" s="120">
        <f>IF(AND($P$2=FALSE,OR(F852="Commercial NAICS Cogen",F852="Industrial NAICS Cogen",F852="NAICS-22 Cogen")),FALSE,IF(AND($P$3=FALSE,OR(F852="Commercial NAICS Cogen",F852="Commercial NAICS Non-Cogen",F852="Industrial NAICS Cogen", F852="industrial NAICS non-Cogen")),FALSE, TRUE))</f>
        <v/>
      </c>
    </row>
    <row r="853">
      <c r="A853" s="129" t="n">
        <v>2720</v>
      </c>
      <c r="B853" s="130" t="inlineStr">
        <is>
          <t>Buck</t>
        </is>
      </c>
      <c r="C853" s="130" t="inlineStr">
        <is>
          <t>Duke Energy Carolinas, LLC</t>
        </is>
      </c>
      <c r="D853" s="129" t="n">
        <v>5416</v>
      </c>
      <c r="E853" s="130" t="inlineStr">
        <is>
          <t>NC</t>
        </is>
      </c>
      <c r="F853" s="130" t="inlineStr">
        <is>
          <t>Electric Utility</t>
        </is>
      </c>
      <c r="G853" s="130" t="inlineStr">
        <is>
          <t>CT</t>
        </is>
      </c>
      <c r="H853" s="130" t="inlineStr">
        <is>
          <t>DFO</t>
        </is>
      </c>
      <c r="I853" s="130" t="inlineStr">
        <is>
          <t>DFO</t>
        </is>
      </c>
      <c r="J853" s="131" t="n">
        <v>0</v>
      </c>
      <c r="K853" s="129" t="n">
        <v>2020</v>
      </c>
      <c r="L853" s="120">
        <f>IF(VLOOKUP(H853,'Cross-Page Data'!$D$4:$F$48,3,FALSE)="natural gas",VLOOKUP(G853,'Cross-Page Data'!$I$4:$J$19,2,FALSE),IF(VLOOKUP(H853,'Cross-Page Data'!$D$4:$F$48,3,FALSE)="solar",IF(G853="PV","solar PV","solar thermal"),IF(VLOOKUP(H853,'Cross-Page Data'!$D$4:$F$48,3,FALSE)="wind",VLOOKUP(G853,'Cross-Page Data'!$I$4:$J$19,2,FALSE),IF(VLOOKUP(H853,'Cross-Page Data'!$D$4:$F$48,3,FALSE)="hydro",VLOOKUP(G853,'Cross-Page Data'!$I$4:$J$19,2,FALSE),VLOOKUP(H853,'Cross-Page Data'!$D$4:$F$48,3,FALSE)))))</f>
        <v/>
      </c>
      <c r="M853" s="120">
        <f>IF(AND($P$2=FALSE,OR(F853="Commercial NAICS Cogen",F853="Industrial NAICS Cogen",F853="NAICS-22 Cogen")),FALSE,IF(AND($P$3=FALSE,OR(F853="Commercial NAICS Cogen",F853="Commercial NAICS Non-Cogen",F853="Industrial NAICS Cogen", F853="industrial NAICS non-Cogen")),FALSE, TRUE))</f>
        <v/>
      </c>
    </row>
    <row r="854">
      <c r="A854" s="129" t="n">
        <v>2720</v>
      </c>
      <c r="B854" s="130" t="inlineStr">
        <is>
          <t>Buck</t>
        </is>
      </c>
      <c r="C854" s="130" t="inlineStr">
        <is>
          <t>Duke Energy Carolinas, LLC</t>
        </is>
      </c>
      <c r="D854" s="129" t="n">
        <v>5416</v>
      </c>
      <c r="E854" s="130" t="inlineStr">
        <is>
          <t>NC</t>
        </is>
      </c>
      <c r="F854" s="130" t="inlineStr">
        <is>
          <t>Electric Utility</t>
        </is>
      </c>
      <c r="G854" s="130" t="inlineStr">
        <is>
          <t>CT</t>
        </is>
      </c>
      <c r="H854" s="130" t="inlineStr">
        <is>
          <t>NG</t>
        </is>
      </c>
      <c r="I854" s="130" t="inlineStr">
        <is>
          <t>NG</t>
        </is>
      </c>
      <c r="J854" s="131" t="n">
        <v>2268624</v>
      </c>
      <c r="K854" s="129" t="n">
        <v>2020</v>
      </c>
      <c r="L854" s="120">
        <f>IF(VLOOKUP(H854,'Cross-Page Data'!$D$4:$F$48,3,FALSE)="natural gas",VLOOKUP(G854,'Cross-Page Data'!$I$4:$J$19,2,FALSE),IF(VLOOKUP(H854,'Cross-Page Data'!$D$4:$F$48,3,FALSE)="solar",IF(G854="PV","solar PV","solar thermal"),IF(VLOOKUP(H854,'Cross-Page Data'!$D$4:$F$48,3,FALSE)="wind",VLOOKUP(G854,'Cross-Page Data'!$I$4:$J$19,2,FALSE),IF(VLOOKUP(H854,'Cross-Page Data'!$D$4:$F$48,3,FALSE)="hydro",VLOOKUP(G854,'Cross-Page Data'!$I$4:$J$19,2,FALSE),VLOOKUP(H854,'Cross-Page Data'!$D$4:$F$48,3,FALSE)))))</f>
        <v/>
      </c>
      <c r="M854" s="120">
        <f>IF(AND($P$2=FALSE,OR(F854="Commercial NAICS Cogen",F854="Industrial NAICS Cogen",F854="NAICS-22 Cogen")),FALSE,IF(AND($P$3=FALSE,OR(F854="Commercial NAICS Cogen",F854="Commercial NAICS Non-Cogen",F854="Industrial NAICS Cogen", F854="industrial NAICS non-Cogen")),FALSE, TRUE))</f>
        <v/>
      </c>
    </row>
    <row r="855">
      <c r="A855" s="129" t="n">
        <v>2721</v>
      </c>
      <c r="B855" s="130" t="inlineStr">
        <is>
          <t>James E. Rogers Energy Complex</t>
        </is>
      </c>
      <c r="C855" s="130" t="inlineStr">
        <is>
          <t>Duke Energy Carolinas, LLC</t>
        </is>
      </c>
      <c r="D855" s="129" t="n">
        <v>5416</v>
      </c>
      <c r="E855" s="130" t="inlineStr">
        <is>
          <t>NC</t>
        </is>
      </c>
      <c r="F855" s="130" t="inlineStr">
        <is>
          <t>Electric Utility</t>
        </is>
      </c>
      <c r="G855" s="130" t="inlineStr">
        <is>
          <t>ST</t>
        </is>
      </c>
      <c r="H855" s="130" t="inlineStr">
        <is>
          <t>BIT</t>
        </is>
      </c>
      <c r="I855" s="130" t="inlineStr">
        <is>
          <t>COL</t>
        </is>
      </c>
      <c r="J855" s="131" t="n">
        <v>3835304.6</v>
      </c>
      <c r="K855" s="129" t="n">
        <v>2020</v>
      </c>
      <c r="L855" s="120">
        <f>IF(VLOOKUP(H855,'Cross-Page Data'!$D$4:$F$48,3,FALSE)="natural gas",VLOOKUP(G855,'Cross-Page Data'!$I$4:$J$19,2,FALSE),IF(VLOOKUP(H855,'Cross-Page Data'!$D$4:$F$48,3,FALSE)="solar",IF(G855="PV","solar PV","solar thermal"),IF(VLOOKUP(H855,'Cross-Page Data'!$D$4:$F$48,3,FALSE)="wind",VLOOKUP(G855,'Cross-Page Data'!$I$4:$J$19,2,FALSE),IF(VLOOKUP(H855,'Cross-Page Data'!$D$4:$F$48,3,FALSE)="hydro",VLOOKUP(G855,'Cross-Page Data'!$I$4:$J$19,2,FALSE),VLOOKUP(H855,'Cross-Page Data'!$D$4:$F$48,3,FALSE)))))</f>
        <v/>
      </c>
      <c r="M855" s="120">
        <f>IF(AND($P$2=FALSE,OR(F855="Commercial NAICS Cogen",F855="Industrial NAICS Cogen",F855="NAICS-22 Cogen")),FALSE,IF(AND($P$3=FALSE,OR(F855="Commercial NAICS Cogen",F855="Commercial NAICS Non-Cogen",F855="Industrial NAICS Cogen", F855="industrial NAICS non-Cogen")),FALSE, TRUE))</f>
        <v/>
      </c>
    </row>
    <row r="856">
      <c r="A856" s="129" t="n">
        <v>2721</v>
      </c>
      <c r="B856" s="130" t="inlineStr">
        <is>
          <t>James E. Rogers Energy Complex</t>
        </is>
      </c>
      <c r="C856" s="130" t="inlineStr">
        <is>
          <t>Duke Energy Carolinas, LLC</t>
        </is>
      </c>
      <c r="D856" s="129" t="n">
        <v>5416</v>
      </c>
      <c r="E856" s="130" t="inlineStr">
        <is>
          <t>NC</t>
        </is>
      </c>
      <c r="F856" s="130" t="inlineStr">
        <is>
          <t>Electric Utility</t>
        </is>
      </c>
      <c r="G856" s="130" t="inlineStr">
        <is>
          <t>ST</t>
        </is>
      </c>
      <c r="H856" s="130" t="inlineStr">
        <is>
          <t>DFO</t>
        </is>
      </c>
      <c r="I856" s="130" t="inlineStr">
        <is>
          <t>DFO</t>
        </is>
      </c>
      <c r="J856" s="131" t="n">
        <v>14286.733</v>
      </c>
      <c r="K856" s="129" t="n">
        <v>2020</v>
      </c>
      <c r="L856" s="120">
        <f>IF(VLOOKUP(H856,'Cross-Page Data'!$D$4:$F$48,3,FALSE)="natural gas",VLOOKUP(G856,'Cross-Page Data'!$I$4:$J$19,2,FALSE),IF(VLOOKUP(H856,'Cross-Page Data'!$D$4:$F$48,3,FALSE)="solar",IF(G856="PV","solar PV","solar thermal"),IF(VLOOKUP(H856,'Cross-Page Data'!$D$4:$F$48,3,FALSE)="wind",VLOOKUP(G856,'Cross-Page Data'!$I$4:$J$19,2,FALSE),IF(VLOOKUP(H856,'Cross-Page Data'!$D$4:$F$48,3,FALSE)="hydro",VLOOKUP(G856,'Cross-Page Data'!$I$4:$J$19,2,FALSE),VLOOKUP(H856,'Cross-Page Data'!$D$4:$F$48,3,FALSE)))))</f>
        <v/>
      </c>
      <c r="M856" s="120">
        <f>IF(AND($P$2=FALSE,OR(F856="Commercial NAICS Cogen",F856="Industrial NAICS Cogen",F856="NAICS-22 Cogen")),FALSE,IF(AND($P$3=FALSE,OR(F856="Commercial NAICS Cogen",F856="Commercial NAICS Non-Cogen",F856="Industrial NAICS Cogen", F856="industrial NAICS non-Cogen")),FALSE, TRUE))</f>
        <v/>
      </c>
    </row>
    <row r="857">
      <c r="A857" s="129" t="n">
        <v>2721</v>
      </c>
      <c r="B857" s="130" t="inlineStr">
        <is>
          <t>James E. Rogers Energy Complex</t>
        </is>
      </c>
      <c r="C857" s="130" t="inlineStr">
        <is>
          <t>Duke Energy Carolinas, LLC</t>
        </is>
      </c>
      <c r="D857" s="129" t="n">
        <v>5416</v>
      </c>
      <c r="E857" s="130" t="inlineStr">
        <is>
          <t>NC</t>
        </is>
      </c>
      <c r="F857" s="130" t="inlineStr">
        <is>
          <t>Electric Utility</t>
        </is>
      </c>
      <c r="G857" s="130" t="inlineStr">
        <is>
          <t>ST</t>
        </is>
      </c>
      <c r="H857" s="130" t="inlineStr">
        <is>
          <t>NG</t>
        </is>
      </c>
      <c r="I857" s="130" t="inlineStr">
        <is>
          <t>NG</t>
        </is>
      </c>
      <c r="J857" s="131" t="n">
        <v>1409836.6</v>
      </c>
      <c r="K857" s="129" t="n">
        <v>2020</v>
      </c>
      <c r="L857" s="120">
        <f>IF(VLOOKUP(H857,'Cross-Page Data'!$D$4:$F$48,3,FALSE)="natural gas",VLOOKUP(G857,'Cross-Page Data'!$I$4:$J$19,2,FALSE),IF(VLOOKUP(H857,'Cross-Page Data'!$D$4:$F$48,3,FALSE)="solar",IF(G857="PV","solar PV","solar thermal"),IF(VLOOKUP(H857,'Cross-Page Data'!$D$4:$F$48,3,FALSE)="wind",VLOOKUP(G857,'Cross-Page Data'!$I$4:$J$19,2,FALSE),IF(VLOOKUP(H857,'Cross-Page Data'!$D$4:$F$48,3,FALSE)="hydro",VLOOKUP(G857,'Cross-Page Data'!$I$4:$J$19,2,FALSE),VLOOKUP(H857,'Cross-Page Data'!$D$4:$F$48,3,FALSE)))))</f>
        <v/>
      </c>
      <c r="M857" s="120">
        <f>IF(AND($P$2=FALSE,OR(F857="Commercial NAICS Cogen",F857="Industrial NAICS Cogen",F857="NAICS-22 Cogen")),FALSE,IF(AND($P$3=FALSE,OR(F857="Commercial NAICS Cogen",F857="Commercial NAICS Non-Cogen",F857="Industrial NAICS Cogen", F857="industrial NAICS non-Cogen")),FALSE, TRUE))</f>
        <v/>
      </c>
    </row>
    <row r="858">
      <c r="A858" s="129" t="n">
        <v>2723</v>
      </c>
      <c r="B858" s="130" t="inlineStr">
        <is>
          <t>Dan River</t>
        </is>
      </c>
      <c r="C858" s="130" t="inlineStr">
        <is>
          <t>Duke Energy Carolinas, LLC</t>
        </is>
      </c>
      <c r="D858" s="129" t="n">
        <v>5416</v>
      </c>
      <c r="E858" s="130" t="inlineStr">
        <is>
          <t>NC</t>
        </is>
      </c>
      <c r="F858" s="130" t="inlineStr">
        <is>
          <t>Electric Utility</t>
        </is>
      </c>
      <c r="G858" s="130" t="inlineStr">
        <is>
          <t>CA</t>
        </is>
      </c>
      <c r="H858" s="130" t="inlineStr">
        <is>
          <t>DFO</t>
        </is>
      </c>
      <c r="I858" s="130" t="inlineStr">
        <is>
          <t>DFO</t>
        </is>
      </c>
      <c r="J858" s="131" t="n">
        <v>0</v>
      </c>
      <c r="K858" s="129" t="n">
        <v>2020</v>
      </c>
      <c r="L858" s="120">
        <f>IF(VLOOKUP(H858,'Cross-Page Data'!$D$4:$F$48,3,FALSE)="natural gas",VLOOKUP(G858,'Cross-Page Data'!$I$4:$J$19,2,FALSE),IF(VLOOKUP(H858,'Cross-Page Data'!$D$4:$F$48,3,FALSE)="solar",IF(G858="PV","solar PV","solar thermal"),IF(VLOOKUP(H858,'Cross-Page Data'!$D$4:$F$48,3,FALSE)="wind",VLOOKUP(G858,'Cross-Page Data'!$I$4:$J$19,2,FALSE),IF(VLOOKUP(H858,'Cross-Page Data'!$D$4:$F$48,3,FALSE)="hydro",VLOOKUP(G858,'Cross-Page Data'!$I$4:$J$19,2,FALSE),VLOOKUP(H858,'Cross-Page Data'!$D$4:$F$48,3,FALSE)))))</f>
        <v/>
      </c>
      <c r="M858" s="120">
        <f>IF(AND($P$2=FALSE,OR(F858="Commercial NAICS Cogen",F858="Industrial NAICS Cogen",F858="NAICS-22 Cogen")),FALSE,IF(AND($P$3=FALSE,OR(F858="Commercial NAICS Cogen",F858="Commercial NAICS Non-Cogen",F858="Industrial NAICS Cogen", F858="industrial NAICS non-Cogen")),FALSE, TRUE))</f>
        <v/>
      </c>
    </row>
    <row r="859">
      <c r="A859" s="129" t="n">
        <v>2723</v>
      </c>
      <c r="B859" s="130" t="inlineStr">
        <is>
          <t>Dan River</t>
        </is>
      </c>
      <c r="C859" s="130" t="inlineStr">
        <is>
          <t>Duke Energy Carolinas, LLC</t>
        </is>
      </c>
      <c r="D859" s="129" t="n">
        <v>5416</v>
      </c>
      <c r="E859" s="130" t="inlineStr">
        <is>
          <t>NC</t>
        </is>
      </c>
      <c r="F859" s="130" t="inlineStr">
        <is>
          <t>Electric Utility</t>
        </is>
      </c>
      <c r="G859" s="130" t="inlineStr">
        <is>
          <t>CA</t>
        </is>
      </c>
      <c r="H859" s="130" t="inlineStr">
        <is>
          <t>NG</t>
        </is>
      </c>
      <c r="I859" s="130" t="inlineStr">
        <is>
          <t>NG</t>
        </is>
      </c>
      <c r="J859" s="131" t="n">
        <v>1847499</v>
      </c>
      <c r="K859" s="129" t="n">
        <v>2020</v>
      </c>
      <c r="L859" s="120">
        <f>IF(VLOOKUP(H859,'Cross-Page Data'!$D$4:$F$48,3,FALSE)="natural gas",VLOOKUP(G859,'Cross-Page Data'!$I$4:$J$19,2,FALSE),IF(VLOOKUP(H859,'Cross-Page Data'!$D$4:$F$48,3,FALSE)="solar",IF(G859="PV","solar PV","solar thermal"),IF(VLOOKUP(H859,'Cross-Page Data'!$D$4:$F$48,3,FALSE)="wind",VLOOKUP(G859,'Cross-Page Data'!$I$4:$J$19,2,FALSE),IF(VLOOKUP(H859,'Cross-Page Data'!$D$4:$F$48,3,FALSE)="hydro",VLOOKUP(G859,'Cross-Page Data'!$I$4:$J$19,2,FALSE),VLOOKUP(H859,'Cross-Page Data'!$D$4:$F$48,3,FALSE)))))</f>
        <v/>
      </c>
      <c r="M859" s="120">
        <f>IF(AND($P$2=FALSE,OR(F859="Commercial NAICS Cogen",F859="Industrial NAICS Cogen",F859="NAICS-22 Cogen")),FALSE,IF(AND($P$3=FALSE,OR(F859="Commercial NAICS Cogen",F859="Commercial NAICS Non-Cogen",F859="Industrial NAICS Cogen", F859="industrial NAICS non-Cogen")),FALSE, TRUE))</f>
        <v/>
      </c>
    </row>
    <row r="860">
      <c r="A860" s="129" t="n">
        <v>2723</v>
      </c>
      <c r="B860" s="130" t="inlineStr">
        <is>
          <t>Dan River</t>
        </is>
      </c>
      <c r="C860" s="130" t="inlineStr">
        <is>
          <t>Duke Energy Carolinas, LLC</t>
        </is>
      </c>
      <c r="D860" s="129" t="n">
        <v>5416</v>
      </c>
      <c r="E860" s="130" t="inlineStr">
        <is>
          <t>NC</t>
        </is>
      </c>
      <c r="F860" s="130" t="inlineStr">
        <is>
          <t>Electric Utility</t>
        </is>
      </c>
      <c r="G860" s="130" t="inlineStr">
        <is>
          <t>CT</t>
        </is>
      </c>
      <c r="H860" s="130" t="inlineStr">
        <is>
          <t>DFO</t>
        </is>
      </c>
      <c r="I860" s="130" t="inlineStr">
        <is>
          <t>DFO</t>
        </is>
      </c>
      <c r="J860" s="131" t="n">
        <v>0</v>
      </c>
      <c r="K860" s="129" t="n">
        <v>2020</v>
      </c>
      <c r="L860" s="120">
        <f>IF(VLOOKUP(H860,'Cross-Page Data'!$D$4:$F$48,3,FALSE)="natural gas",VLOOKUP(G860,'Cross-Page Data'!$I$4:$J$19,2,FALSE),IF(VLOOKUP(H860,'Cross-Page Data'!$D$4:$F$48,3,FALSE)="solar",IF(G860="PV","solar PV","solar thermal"),IF(VLOOKUP(H860,'Cross-Page Data'!$D$4:$F$48,3,FALSE)="wind",VLOOKUP(G860,'Cross-Page Data'!$I$4:$J$19,2,FALSE),IF(VLOOKUP(H860,'Cross-Page Data'!$D$4:$F$48,3,FALSE)="hydro",VLOOKUP(G860,'Cross-Page Data'!$I$4:$J$19,2,FALSE),VLOOKUP(H860,'Cross-Page Data'!$D$4:$F$48,3,FALSE)))))</f>
        <v/>
      </c>
      <c r="M860" s="120">
        <f>IF(AND($P$2=FALSE,OR(F860="Commercial NAICS Cogen",F860="Industrial NAICS Cogen",F860="NAICS-22 Cogen")),FALSE,IF(AND($P$3=FALSE,OR(F860="Commercial NAICS Cogen",F860="Commercial NAICS Non-Cogen",F860="Industrial NAICS Cogen", F860="industrial NAICS non-Cogen")),FALSE, TRUE))</f>
        <v/>
      </c>
    </row>
    <row r="861">
      <c r="A861" s="129" t="n">
        <v>2723</v>
      </c>
      <c r="B861" s="130" t="inlineStr">
        <is>
          <t>Dan River</t>
        </is>
      </c>
      <c r="C861" s="130" t="inlineStr">
        <is>
          <t>Duke Energy Carolinas, LLC</t>
        </is>
      </c>
      <c r="D861" s="129" t="n">
        <v>5416</v>
      </c>
      <c r="E861" s="130" t="inlineStr">
        <is>
          <t>NC</t>
        </is>
      </c>
      <c r="F861" s="130" t="inlineStr">
        <is>
          <t>Electric Utility</t>
        </is>
      </c>
      <c r="G861" s="130" t="inlineStr">
        <is>
          <t>CT</t>
        </is>
      </c>
      <c r="H861" s="130" t="inlineStr">
        <is>
          <t>NG</t>
        </is>
      </c>
      <c r="I861" s="130" t="inlineStr">
        <is>
          <t>NG</t>
        </is>
      </c>
      <c r="J861" s="131" t="n">
        <v>2609238</v>
      </c>
      <c r="K861" s="129" t="n">
        <v>2020</v>
      </c>
      <c r="L861" s="120">
        <f>IF(VLOOKUP(H861,'Cross-Page Data'!$D$4:$F$48,3,FALSE)="natural gas",VLOOKUP(G861,'Cross-Page Data'!$I$4:$J$19,2,FALSE),IF(VLOOKUP(H861,'Cross-Page Data'!$D$4:$F$48,3,FALSE)="solar",IF(G861="PV","solar PV","solar thermal"),IF(VLOOKUP(H861,'Cross-Page Data'!$D$4:$F$48,3,FALSE)="wind",VLOOKUP(G861,'Cross-Page Data'!$I$4:$J$19,2,FALSE),IF(VLOOKUP(H861,'Cross-Page Data'!$D$4:$F$48,3,FALSE)="hydro",VLOOKUP(G861,'Cross-Page Data'!$I$4:$J$19,2,FALSE),VLOOKUP(H861,'Cross-Page Data'!$D$4:$F$48,3,FALSE)))))</f>
        <v/>
      </c>
      <c r="M861" s="120">
        <f>IF(AND($P$2=FALSE,OR(F861="Commercial NAICS Cogen",F861="Industrial NAICS Cogen",F861="NAICS-22 Cogen")),FALSE,IF(AND($P$3=FALSE,OR(F861="Commercial NAICS Cogen",F861="Commercial NAICS Non-Cogen",F861="Industrial NAICS Cogen", F861="industrial NAICS non-Cogen")),FALSE, TRUE))</f>
        <v/>
      </c>
    </row>
    <row r="862">
      <c r="A862" s="129" t="n">
        <v>2727</v>
      </c>
      <c r="B862" s="130" t="inlineStr">
        <is>
          <t>Marshall (NC)</t>
        </is>
      </c>
      <c r="C862" s="130" t="inlineStr">
        <is>
          <t>Duke Energy Carolinas, LLC</t>
        </is>
      </c>
      <c r="D862" s="129" t="n">
        <v>5416</v>
      </c>
      <c r="E862" s="130" t="inlineStr">
        <is>
          <t>NC</t>
        </is>
      </c>
      <c r="F862" s="130" t="inlineStr">
        <is>
          <t>Electric Utility</t>
        </is>
      </c>
      <c r="G862" s="130" t="inlineStr">
        <is>
          <t>ST</t>
        </is>
      </c>
      <c r="H862" s="130" t="inlineStr">
        <is>
          <t>BIT</t>
        </is>
      </c>
      <c r="I862" s="130" t="inlineStr">
        <is>
          <t>COL</t>
        </is>
      </c>
      <c r="J862" s="131" t="n">
        <v>6023753.6</v>
      </c>
      <c r="K862" s="129" t="n">
        <v>2020</v>
      </c>
      <c r="L862" s="120">
        <f>IF(VLOOKUP(H862,'Cross-Page Data'!$D$4:$F$48,3,FALSE)="natural gas",VLOOKUP(G862,'Cross-Page Data'!$I$4:$J$19,2,FALSE),IF(VLOOKUP(H862,'Cross-Page Data'!$D$4:$F$48,3,FALSE)="solar",IF(G862="PV","solar PV","solar thermal"),IF(VLOOKUP(H862,'Cross-Page Data'!$D$4:$F$48,3,FALSE)="wind",VLOOKUP(G862,'Cross-Page Data'!$I$4:$J$19,2,FALSE),IF(VLOOKUP(H862,'Cross-Page Data'!$D$4:$F$48,3,FALSE)="hydro",VLOOKUP(G862,'Cross-Page Data'!$I$4:$J$19,2,FALSE),VLOOKUP(H862,'Cross-Page Data'!$D$4:$F$48,3,FALSE)))))</f>
        <v/>
      </c>
      <c r="M862" s="120">
        <f>IF(AND($P$2=FALSE,OR(F862="Commercial NAICS Cogen",F862="Industrial NAICS Cogen",F862="NAICS-22 Cogen")),FALSE,IF(AND($P$3=FALSE,OR(F862="Commercial NAICS Cogen",F862="Commercial NAICS Non-Cogen",F862="Industrial NAICS Cogen", F862="industrial NAICS non-Cogen")),FALSE, TRUE))</f>
        <v/>
      </c>
    </row>
    <row r="863">
      <c r="A863" s="129" t="n">
        <v>2727</v>
      </c>
      <c r="B863" s="130" t="inlineStr">
        <is>
          <t>Marshall (NC)</t>
        </is>
      </c>
      <c r="C863" s="130" t="inlineStr">
        <is>
          <t>Duke Energy Carolinas, LLC</t>
        </is>
      </c>
      <c r="D863" s="129" t="n">
        <v>5416</v>
      </c>
      <c r="E863" s="130" t="inlineStr">
        <is>
          <t>NC</t>
        </is>
      </c>
      <c r="F863" s="130" t="inlineStr">
        <is>
          <t>Electric Utility</t>
        </is>
      </c>
      <c r="G863" s="130" t="inlineStr">
        <is>
          <t>ST</t>
        </is>
      </c>
      <c r="H863" s="130" t="inlineStr">
        <is>
          <t>DFO</t>
        </is>
      </c>
      <c r="I863" s="130" t="inlineStr">
        <is>
          <t>DFO</t>
        </is>
      </c>
      <c r="J863" s="131" t="n">
        <v>14249.372</v>
      </c>
      <c r="K863" s="129" t="n">
        <v>2020</v>
      </c>
      <c r="L863" s="120">
        <f>IF(VLOOKUP(H863,'Cross-Page Data'!$D$4:$F$48,3,FALSE)="natural gas",VLOOKUP(G863,'Cross-Page Data'!$I$4:$J$19,2,FALSE),IF(VLOOKUP(H863,'Cross-Page Data'!$D$4:$F$48,3,FALSE)="solar",IF(G863="PV","solar PV","solar thermal"),IF(VLOOKUP(H863,'Cross-Page Data'!$D$4:$F$48,3,FALSE)="wind",VLOOKUP(G863,'Cross-Page Data'!$I$4:$J$19,2,FALSE),IF(VLOOKUP(H863,'Cross-Page Data'!$D$4:$F$48,3,FALSE)="hydro",VLOOKUP(G863,'Cross-Page Data'!$I$4:$J$19,2,FALSE),VLOOKUP(H863,'Cross-Page Data'!$D$4:$F$48,3,FALSE)))))</f>
        <v/>
      </c>
      <c r="M863" s="120">
        <f>IF(AND($P$2=FALSE,OR(F863="Commercial NAICS Cogen",F863="Industrial NAICS Cogen",F863="NAICS-22 Cogen")),FALSE,IF(AND($P$3=FALSE,OR(F863="Commercial NAICS Cogen",F863="Commercial NAICS Non-Cogen",F863="Industrial NAICS Cogen", F863="industrial NAICS non-Cogen")),FALSE, TRUE))</f>
        <v/>
      </c>
    </row>
    <row r="864">
      <c r="A864" s="129" t="n">
        <v>2727</v>
      </c>
      <c r="B864" s="130" t="inlineStr">
        <is>
          <t>Marshall (NC)</t>
        </is>
      </c>
      <c r="C864" s="130" t="inlineStr">
        <is>
          <t>Duke Energy Carolinas, LLC</t>
        </is>
      </c>
      <c r="D864" s="129" t="n">
        <v>5416</v>
      </c>
      <c r="E864" s="130" t="inlineStr">
        <is>
          <t>NC</t>
        </is>
      </c>
      <c r="F864" s="130" t="inlineStr">
        <is>
          <t>Electric Utility</t>
        </is>
      </c>
      <c r="G864" s="130" t="inlineStr">
        <is>
          <t>ST</t>
        </is>
      </c>
      <c r="H864" s="130" t="inlineStr">
        <is>
          <t>NG</t>
        </is>
      </c>
      <c r="I864" s="130" t="inlineStr">
        <is>
          <t>NG</t>
        </is>
      </c>
      <c r="J864" s="131" t="n">
        <v>48428.033</v>
      </c>
      <c r="K864" s="129" t="n">
        <v>2020</v>
      </c>
      <c r="L864" s="120">
        <f>IF(VLOOKUP(H864,'Cross-Page Data'!$D$4:$F$48,3,FALSE)="natural gas",VLOOKUP(G864,'Cross-Page Data'!$I$4:$J$19,2,FALSE),IF(VLOOKUP(H864,'Cross-Page Data'!$D$4:$F$48,3,FALSE)="solar",IF(G864="PV","solar PV","solar thermal"),IF(VLOOKUP(H864,'Cross-Page Data'!$D$4:$F$48,3,FALSE)="wind",VLOOKUP(G864,'Cross-Page Data'!$I$4:$J$19,2,FALSE),IF(VLOOKUP(H864,'Cross-Page Data'!$D$4:$F$48,3,FALSE)="hydro",VLOOKUP(G864,'Cross-Page Data'!$I$4:$J$19,2,FALSE),VLOOKUP(H864,'Cross-Page Data'!$D$4:$F$48,3,FALSE)))))</f>
        <v/>
      </c>
      <c r="M864" s="120">
        <f>IF(AND($P$2=FALSE,OR(F864="Commercial NAICS Cogen",F864="Industrial NAICS Cogen",F864="NAICS-22 Cogen")),FALSE,IF(AND($P$3=FALSE,OR(F864="Commercial NAICS Cogen",F864="Commercial NAICS Non-Cogen",F864="Industrial NAICS Cogen", F864="industrial NAICS non-Cogen")),FALSE, TRUE))</f>
        <v/>
      </c>
    </row>
    <row r="865">
      <c r="A865" s="129" t="n">
        <v>2735</v>
      </c>
      <c r="B865" s="130" t="inlineStr">
        <is>
          <t>Turner Shoals</t>
        </is>
      </c>
      <c r="C865" s="130" t="inlineStr">
        <is>
          <t>Northbrook Carolina Hydro LLC</t>
        </is>
      </c>
      <c r="D865" s="129" t="n">
        <v>13763</v>
      </c>
      <c r="E865" s="130" t="inlineStr">
        <is>
          <t>NC</t>
        </is>
      </c>
      <c r="F865" s="130" t="inlineStr">
        <is>
          <t>NAICS-22 Non-Cogen</t>
        </is>
      </c>
      <c r="G865" s="130" t="inlineStr">
        <is>
          <t>HY</t>
        </is>
      </c>
      <c r="H865" s="130" t="inlineStr">
        <is>
          <t>WAT</t>
        </is>
      </c>
      <c r="I865" s="130" t="inlineStr">
        <is>
          <t>HYC</t>
        </is>
      </c>
      <c r="J865" s="131" t="n">
        <v>21581</v>
      </c>
      <c r="K865" s="129" t="n">
        <v>2020</v>
      </c>
      <c r="L865" s="120">
        <f>IF(VLOOKUP(H865,'Cross-Page Data'!$D$4:$F$48,3,FALSE)="natural gas",VLOOKUP(G865,'Cross-Page Data'!$I$4:$J$19,2,FALSE),IF(VLOOKUP(H865,'Cross-Page Data'!$D$4:$F$48,3,FALSE)="solar",IF(G865="PV","solar PV","solar thermal"),IF(VLOOKUP(H865,'Cross-Page Data'!$D$4:$F$48,3,FALSE)="wind",VLOOKUP(G865,'Cross-Page Data'!$I$4:$J$19,2,FALSE),IF(VLOOKUP(H865,'Cross-Page Data'!$D$4:$F$48,3,FALSE)="hydro",VLOOKUP(G865,'Cross-Page Data'!$I$4:$J$19,2,FALSE),VLOOKUP(H865,'Cross-Page Data'!$D$4:$F$48,3,FALSE)))))</f>
        <v/>
      </c>
      <c r="M865" s="120">
        <f>IF(AND($P$2=FALSE,OR(F865="Commercial NAICS Cogen",F865="Industrial NAICS Cogen",F865="NAICS-22 Cogen")),FALSE,IF(AND($P$3=FALSE,OR(F865="Commercial NAICS Cogen",F865="Commercial NAICS Non-Cogen",F865="Industrial NAICS Cogen", F865="industrial NAICS non-Cogen")),FALSE, TRUE))</f>
        <v/>
      </c>
    </row>
    <row r="866">
      <c r="A866" s="129" t="n">
        <v>2756</v>
      </c>
      <c r="B866" s="130" t="inlineStr">
        <is>
          <t>Gaston</t>
        </is>
      </c>
      <c r="C866" s="130" t="inlineStr">
        <is>
          <t>Virginia Electric &amp; Power Co</t>
        </is>
      </c>
      <c r="D866" s="129" t="n">
        <v>19876</v>
      </c>
      <c r="E866" s="130" t="inlineStr">
        <is>
          <t>NC</t>
        </is>
      </c>
      <c r="F866" s="130" t="inlineStr">
        <is>
          <t>Electric Utility</t>
        </is>
      </c>
      <c r="G866" s="130" t="inlineStr">
        <is>
          <t>HY</t>
        </is>
      </c>
      <c r="H866" s="130" t="inlineStr">
        <is>
          <t>WAT</t>
        </is>
      </c>
      <c r="I866" s="130" t="inlineStr">
        <is>
          <t>HYC</t>
        </is>
      </c>
      <c r="J866" s="131" t="n">
        <v>376436</v>
      </c>
      <c r="K866" s="129" t="n">
        <v>2020</v>
      </c>
      <c r="L866" s="120">
        <f>IF(VLOOKUP(H866,'Cross-Page Data'!$D$4:$F$48,3,FALSE)="natural gas",VLOOKUP(G866,'Cross-Page Data'!$I$4:$J$19,2,FALSE),IF(VLOOKUP(H866,'Cross-Page Data'!$D$4:$F$48,3,FALSE)="solar",IF(G866="PV","solar PV","solar thermal"),IF(VLOOKUP(H866,'Cross-Page Data'!$D$4:$F$48,3,FALSE)="wind",VLOOKUP(G866,'Cross-Page Data'!$I$4:$J$19,2,FALSE),IF(VLOOKUP(H866,'Cross-Page Data'!$D$4:$F$48,3,FALSE)="hydro",VLOOKUP(G866,'Cross-Page Data'!$I$4:$J$19,2,FALSE),VLOOKUP(H866,'Cross-Page Data'!$D$4:$F$48,3,FALSE)))))</f>
        <v/>
      </c>
      <c r="M866" s="120">
        <f>IF(AND($P$2=FALSE,OR(F866="Commercial NAICS Cogen",F866="Industrial NAICS Cogen",F866="NAICS-22 Cogen")),FALSE,IF(AND($P$3=FALSE,OR(F866="Commercial NAICS Cogen",F866="Commercial NAICS Non-Cogen",F866="Industrial NAICS Cogen", F866="industrial NAICS non-Cogen")),FALSE, TRUE))</f>
        <v/>
      </c>
    </row>
    <row r="867">
      <c r="A867" s="129" t="n">
        <v>2780</v>
      </c>
      <c r="B867" s="130" t="inlineStr">
        <is>
          <t>Hiwassee Dam</t>
        </is>
      </c>
      <c r="C867" s="130" t="inlineStr">
        <is>
          <t>Tennessee Valley Authority</t>
        </is>
      </c>
      <c r="D867" s="129" t="n">
        <v>18642</v>
      </c>
      <c r="E867" s="130" t="inlineStr">
        <is>
          <t>NC</t>
        </is>
      </c>
      <c r="F867" s="130" t="inlineStr">
        <is>
          <t>Electric Utility</t>
        </is>
      </c>
      <c r="G867" s="130" t="inlineStr">
        <is>
          <t>HY</t>
        </is>
      </c>
      <c r="H867" s="130" t="inlineStr">
        <is>
          <t>WAT</t>
        </is>
      </c>
      <c r="I867" s="130" t="inlineStr">
        <is>
          <t>HYC</t>
        </is>
      </c>
      <c r="J867" s="131" t="n">
        <v>473420</v>
      </c>
      <c r="K867" s="129" t="n">
        <v>2020</v>
      </c>
      <c r="L867" s="120">
        <f>IF(VLOOKUP(H867,'Cross-Page Data'!$D$4:$F$48,3,FALSE)="natural gas",VLOOKUP(G867,'Cross-Page Data'!$I$4:$J$19,2,FALSE),IF(VLOOKUP(H867,'Cross-Page Data'!$D$4:$F$48,3,FALSE)="solar",IF(G867="PV","solar PV","solar thermal"),IF(VLOOKUP(H867,'Cross-Page Data'!$D$4:$F$48,3,FALSE)="wind",VLOOKUP(G867,'Cross-Page Data'!$I$4:$J$19,2,FALSE),IF(VLOOKUP(H867,'Cross-Page Data'!$D$4:$F$48,3,FALSE)="hydro",VLOOKUP(G867,'Cross-Page Data'!$I$4:$J$19,2,FALSE),VLOOKUP(H867,'Cross-Page Data'!$D$4:$F$48,3,FALSE)))))</f>
        <v/>
      </c>
      <c r="M867" s="120">
        <f>IF(AND($P$2=FALSE,OR(F867="Commercial NAICS Cogen",F867="Industrial NAICS Cogen",F867="NAICS-22 Cogen")),FALSE,IF(AND($P$3=FALSE,OR(F867="Commercial NAICS Cogen",F867="Commercial NAICS Non-Cogen",F867="Industrial NAICS Cogen", F867="industrial NAICS non-Cogen")),FALSE, TRUE))</f>
        <v/>
      </c>
    </row>
    <row r="868">
      <c r="A868" s="129" t="n">
        <v>2780</v>
      </c>
      <c r="B868" s="130" t="inlineStr">
        <is>
          <t>Hiwassee Dam</t>
        </is>
      </c>
      <c r="C868" s="130" t="inlineStr">
        <is>
          <t>Tennessee Valley Authority</t>
        </is>
      </c>
      <c r="D868" s="129" t="n">
        <v>18642</v>
      </c>
      <c r="E868" s="130" t="inlineStr">
        <is>
          <t>NC</t>
        </is>
      </c>
      <c r="F868" s="130" t="inlineStr">
        <is>
          <t>Electric Utility</t>
        </is>
      </c>
      <c r="G868" s="130" t="inlineStr">
        <is>
          <t>PS</t>
        </is>
      </c>
      <c r="H868" s="130" t="inlineStr">
        <is>
          <t>WAT</t>
        </is>
      </c>
      <c r="I868" s="130" t="inlineStr">
        <is>
          <t>HPS</t>
        </is>
      </c>
      <c r="J868" s="131" t="n">
        <v>0</v>
      </c>
      <c r="K868" s="129" t="n">
        <v>2020</v>
      </c>
      <c r="L868" s="120">
        <f>IF(VLOOKUP(H868,'Cross-Page Data'!$D$4:$F$48,3,FALSE)="natural gas",VLOOKUP(G868,'Cross-Page Data'!$I$4:$J$19,2,FALSE),IF(VLOOKUP(H868,'Cross-Page Data'!$D$4:$F$48,3,FALSE)="solar",IF(G868="PV","solar PV","solar thermal"),IF(VLOOKUP(H868,'Cross-Page Data'!$D$4:$F$48,3,FALSE)="wind",VLOOKUP(G868,'Cross-Page Data'!$I$4:$J$19,2,FALSE),IF(VLOOKUP(H868,'Cross-Page Data'!$D$4:$F$48,3,FALSE)="hydro",VLOOKUP(G868,'Cross-Page Data'!$I$4:$J$19,2,FALSE),VLOOKUP(H868,'Cross-Page Data'!$D$4:$F$48,3,FALSE)))))</f>
        <v/>
      </c>
      <c r="M868" s="120">
        <f>IF(AND($P$2=FALSE,OR(F868="Commercial NAICS Cogen",F868="Industrial NAICS Cogen",F868="NAICS-22 Cogen")),FALSE,IF(AND($P$3=FALSE,OR(F868="Commercial NAICS Cogen",F868="Commercial NAICS Non-Cogen",F868="Industrial NAICS Cogen", F868="industrial NAICS non-Cogen")),FALSE, TRUE))</f>
        <v/>
      </c>
    </row>
    <row r="869">
      <c r="A869" s="129" t="n">
        <v>2790</v>
      </c>
      <c r="B869" s="130" t="inlineStr">
        <is>
          <t>R M Heskett</t>
        </is>
      </c>
      <c r="C869" s="130" t="inlineStr">
        <is>
          <t>Montana-Dakota Utilities Co</t>
        </is>
      </c>
      <c r="D869" s="129" t="n">
        <v>12199</v>
      </c>
      <c r="E869" s="130" t="inlineStr">
        <is>
          <t>ND</t>
        </is>
      </c>
      <c r="F869" s="130" t="inlineStr">
        <is>
          <t>Electric Utility</t>
        </is>
      </c>
      <c r="G869" s="130" t="inlineStr">
        <is>
          <t>GT</t>
        </is>
      </c>
      <c r="H869" s="130" t="inlineStr">
        <is>
          <t>NG</t>
        </is>
      </c>
      <c r="I869" s="130" t="inlineStr">
        <is>
          <t>NG</t>
        </is>
      </c>
      <c r="J869" s="131" t="n">
        <v>217</v>
      </c>
      <c r="K869" s="129" t="n">
        <v>2020</v>
      </c>
      <c r="L869" s="120">
        <f>IF(VLOOKUP(H869,'Cross-Page Data'!$D$4:$F$48,3,FALSE)="natural gas",VLOOKUP(G869,'Cross-Page Data'!$I$4:$J$19,2,FALSE),IF(VLOOKUP(H869,'Cross-Page Data'!$D$4:$F$48,3,FALSE)="solar",IF(G869="PV","solar PV","solar thermal"),IF(VLOOKUP(H869,'Cross-Page Data'!$D$4:$F$48,3,FALSE)="wind",VLOOKUP(G869,'Cross-Page Data'!$I$4:$J$19,2,FALSE),IF(VLOOKUP(H869,'Cross-Page Data'!$D$4:$F$48,3,FALSE)="hydro",VLOOKUP(G869,'Cross-Page Data'!$I$4:$J$19,2,FALSE),VLOOKUP(H869,'Cross-Page Data'!$D$4:$F$48,3,FALSE)))))</f>
        <v/>
      </c>
      <c r="M869" s="120">
        <f>IF(AND($P$2=FALSE,OR(F869="Commercial NAICS Cogen",F869="Industrial NAICS Cogen",F869="NAICS-22 Cogen")),FALSE,IF(AND($P$3=FALSE,OR(F869="Commercial NAICS Cogen",F869="Commercial NAICS Non-Cogen",F869="Industrial NAICS Cogen", F869="industrial NAICS non-Cogen")),FALSE, TRUE))</f>
        <v/>
      </c>
    </row>
    <row r="870">
      <c r="A870" s="129" t="n">
        <v>2790</v>
      </c>
      <c r="B870" s="130" t="inlineStr">
        <is>
          <t>R M Heskett</t>
        </is>
      </c>
      <c r="C870" s="130" t="inlineStr">
        <is>
          <t>Montana-Dakota Utilities Co</t>
        </is>
      </c>
      <c r="D870" s="129" t="n">
        <v>12199</v>
      </c>
      <c r="E870" s="130" t="inlineStr">
        <is>
          <t>ND</t>
        </is>
      </c>
      <c r="F870" s="130" t="inlineStr">
        <is>
          <t>Electric Utility</t>
        </is>
      </c>
      <c r="G870" s="130" t="inlineStr">
        <is>
          <t>ST</t>
        </is>
      </c>
      <c r="H870" s="130" t="inlineStr">
        <is>
          <t>LIG</t>
        </is>
      </c>
      <c r="I870" s="130" t="inlineStr">
        <is>
          <t>COL</t>
        </is>
      </c>
      <c r="J870" s="131" t="n">
        <v>461428.26</v>
      </c>
      <c r="K870" s="129" t="n">
        <v>2020</v>
      </c>
      <c r="L870" s="120">
        <f>IF(VLOOKUP(H870,'Cross-Page Data'!$D$4:$F$48,3,FALSE)="natural gas",VLOOKUP(G870,'Cross-Page Data'!$I$4:$J$19,2,FALSE),IF(VLOOKUP(H870,'Cross-Page Data'!$D$4:$F$48,3,FALSE)="solar",IF(G870="PV","solar PV","solar thermal"),IF(VLOOKUP(H870,'Cross-Page Data'!$D$4:$F$48,3,FALSE)="wind",VLOOKUP(G870,'Cross-Page Data'!$I$4:$J$19,2,FALSE),IF(VLOOKUP(H870,'Cross-Page Data'!$D$4:$F$48,3,FALSE)="hydro",VLOOKUP(G870,'Cross-Page Data'!$I$4:$J$19,2,FALSE),VLOOKUP(H870,'Cross-Page Data'!$D$4:$F$48,3,FALSE)))))</f>
        <v/>
      </c>
      <c r="M870" s="120">
        <f>IF(AND($P$2=FALSE,OR(F870="Commercial NAICS Cogen",F870="Industrial NAICS Cogen",F870="NAICS-22 Cogen")),FALSE,IF(AND($P$3=FALSE,OR(F870="Commercial NAICS Cogen",F870="Commercial NAICS Non-Cogen",F870="Industrial NAICS Cogen", F870="industrial NAICS non-Cogen")),FALSE, TRUE))</f>
        <v/>
      </c>
    </row>
    <row r="871">
      <c r="A871" s="129" t="n">
        <v>2790</v>
      </c>
      <c r="B871" s="130" t="inlineStr">
        <is>
          <t>R M Heskett</t>
        </is>
      </c>
      <c r="C871" s="130" t="inlineStr">
        <is>
          <t>Montana-Dakota Utilities Co</t>
        </is>
      </c>
      <c r="D871" s="129" t="n">
        <v>12199</v>
      </c>
      <c r="E871" s="130" t="inlineStr">
        <is>
          <t>ND</t>
        </is>
      </c>
      <c r="F871" s="130" t="inlineStr">
        <is>
          <t>Electric Utility</t>
        </is>
      </c>
      <c r="G871" s="130" t="inlineStr">
        <is>
          <t>ST</t>
        </is>
      </c>
      <c r="H871" s="130" t="inlineStr">
        <is>
          <t>NG</t>
        </is>
      </c>
      <c r="I871" s="130" t="inlineStr">
        <is>
          <t>NG</t>
        </is>
      </c>
      <c r="J871" s="131" t="n">
        <v>18.387</v>
      </c>
      <c r="K871" s="129" t="n">
        <v>2020</v>
      </c>
      <c r="L871" s="120">
        <f>IF(VLOOKUP(H871,'Cross-Page Data'!$D$4:$F$48,3,FALSE)="natural gas",VLOOKUP(G871,'Cross-Page Data'!$I$4:$J$19,2,FALSE),IF(VLOOKUP(H871,'Cross-Page Data'!$D$4:$F$48,3,FALSE)="solar",IF(G871="PV","solar PV","solar thermal"),IF(VLOOKUP(H871,'Cross-Page Data'!$D$4:$F$48,3,FALSE)="wind",VLOOKUP(G871,'Cross-Page Data'!$I$4:$J$19,2,FALSE),IF(VLOOKUP(H871,'Cross-Page Data'!$D$4:$F$48,3,FALSE)="hydro",VLOOKUP(G871,'Cross-Page Data'!$I$4:$J$19,2,FALSE),VLOOKUP(H871,'Cross-Page Data'!$D$4:$F$48,3,FALSE)))))</f>
        <v/>
      </c>
      <c r="M871" s="120">
        <f>IF(AND($P$2=FALSE,OR(F871="Commercial NAICS Cogen",F871="Industrial NAICS Cogen",F871="NAICS-22 Cogen")),FALSE,IF(AND($P$3=FALSE,OR(F871="Commercial NAICS Cogen",F871="Commercial NAICS Non-Cogen",F871="Industrial NAICS Cogen", F871="industrial NAICS non-Cogen")),FALSE, TRUE))</f>
        <v/>
      </c>
    </row>
    <row r="872">
      <c r="A872" s="129" t="n">
        <v>2790</v>
      </c>
      <c r="B872" s="130" t="inlineStr">
        <is>
          <t>R M Heskett</t>
        </is>
      </c>
      <c r="C872" s="130" t="inlineStr">
        <is>
          <t>Montana-Dakota Utilities Co</t>
        </is>
      </c>
      <c r="D872" s="129" t="n">
        <v>12199</v>
      </c>
      <c r="E872" s="130" t="inlineStr">
        <is>
          <t>ND</t>
        </is>
      </c>
      <c r="F872" s="130" t="inlineStr">
        <is>
          <t>Electric Utility</t>
        </is>
      </c>
      <c r="G872" s="130" t="inlineStr">
        <is>
          <t>ST</t>
        </is>
      </c>
      <c r="H872" s="130" t="inlineStr">
        <is>
          <t>SUB</t>
        </is>
      </c>
      <c r="I872" s="130" t="inlineStr">
        <is>
          <t>COL</t>
        </is>
      </c>
      <c r="J872" s="131" t="n">
        <v>0</v>
      </c>
      <c r="K872" s="129" t="n">
        <v>2020</v>
      </c>
      <c r="L872" s="120">
        <f>IF(VLOOKUP(H872,'Cross-Page Data'!$D$4:$F$48,3,FALSE)="natural gas",VLOOKUP(G872,'Cross-Page Data'!$I$4:$J$19,2,FALSE),IF(VLOOKUP(H872,'Cross-Page Data'!$D$4:$F$48,3,FALSE)="solar",IF(G872="PV","solar PV","solar thermal"),IF(VLOOKUP(H872,'Cross-Page Data'!$D$4:$F$48,3,FALSE)="wind",VLOOKUP(G872,'Cross-Page Data'!$I$4:$J$19,2,FALSE),IF(VLOOKUP(H872,'Cross-Page Data'!$D$4:$F$48,3,FALSE)="hydro",VLOOKUP(G872,'Cross-Page Data'!$I$4:$J$19,2,FALSE),VLOOKUP(H872,'Cross-Page Data'!$D$4:$F$48,3,FALSE)))))</f>
        <v/>
      </c>
      <c r="M872" s="120">
        <f>IF(AND($P$2=FALSE,OR(F872="Commercial NAICS Cogen",F872="Industrial NAICS Cogen",F872="NAICS-22 Cogen")),FALSE,IF(AND($P$3=FALSE,OR(F872="Commercial NAICS Cogen",F872="Commercial NAICS Non-Cogen",F872="Industrial NAICS Cogen", F872="industrial NAICS non-Cogen")),FALSE, TRUE))</f>
        <v/>
      </c>
    </row>
    <row r="873">
      <c r="A873" s="129" t="n">
        <v>2790</v>
      </c>
      <c r="B873" s="130" t="inlineStr">
        <is>
          <t>R M Heskett</t>
        </is>
      </c>
      <c r="C873" s="130" t="inlineStr">
        <is>
          <t>Montana-Dakota Utilities Co</t>
        </is>
      </c>
      <c r="D873" s="129" t="n">
        <v>12199</v>
      </c>
      <c r="E873" s="130" t="inlineStr">
        <is>
          <t>ND</t>
        </is>
      </c>
      <c r="F873" s="130" t="inlineStr">
        <is>
          <t>Electric Utility</t>
        </is>
      </c>
      <c r="G873" s="130" t="inlineStr">
        <is>
          <t>ST</t>
        </is>
      </c>
      <c r="H873" s="130" t="inlineStr">
        <is>
          <t>TDF</t>
        </is>
      </c>
      <c r="I873" s="130" t="inlineStr">
        <is>
          <t>OTH</t>
        </is>
      </c>
      <c r="J873" s="131" t="n">
        <v>8317.355</v>
      </c>
      <c r="K873" s="129" t="n">
        <v>2020</v>
      </c>
      <c r="L873" s="120">
        <f>IF(VLOOKUP(H873,'Cross-Page Data'!$D$4:$F$48,3,FALSE)="natural gas",VLOOKUP(G873,'Cross-Page Data'!$I$4:$J$19,2,FALSE),IF(VLOOKUP(H873,'Cross-Page Data'!$D$4:$F$48,3,FALSE)="solar",IF(G873="PV","solar PV","solar thermal"),IF(VLOOKUP(H873,'Cross-Page Data'!$D$4:$F$48,3,FALSE)="wind",VLOOKUP(G873,'Cross-Page Data'!$I$4:$J$19,2,FALSE),IF(VLOOKUP(H873,'Cross-Page Data'!$D$4:$F$48,3,FALSE)="hydro",VLOOKUP(G873,'Cross-Page Data'!$I$4:$J$19,2,FALSE),VLOOKUP(H873,'Cross-Page Data'!$D$4:$F$48,3,FALSE)))))</f>
        <v/>
      </c>
      <c r="M873" s="120">
        <f>IF(AND($P$2=FALSE,OR(F873="Commercial NAICS Cogen",F873="Industrial NAICS Cogen",F873="NAICS-22 Cogen")),FALSE,IF(AND($P$3=FALSE,OR(F873="Commercial NAICS Cogen",F873="Commercial NAICS Non-Cogen",F873="Industrial NAICS Cogen", F873="industrial NAICS non-Cogen")),FALSE, TRUE))</f>
        <v/>
      </c>
    </row>
    <row r="874">
      <c r="A874" s="129" t="n">
        <v>2817</v>
      </c>
      <c r="B874" s="130" t="inlineStr">
        <is>
          <t>Leland Olds</t>
        </is>
      </c>
      <c r="C874" s="130" t="inlineStr">
        <is>
          <t>Basin Electric Power Coop</t>
        </is>
      </c>
      <c r="D874" s="129" t="n">
        <v>1307</v>
      </c>
      <c r="E874" s="130" t="inlineStr">
        <is>
          <t>ND</t>
        </is>
      </c>
      <c r="F874" s="130" t="inlineStr">
        <is>
          <t>Electric Utility</t>
        </is>
      </c>
      <c r="G874" s="130" t="inlineStr">
        <is>
          <t>ST</t>
        </is>
      </c>
      <c r="H874" s="130" t="inlineStr">
        <is>
          <t>DFO</t>
        </is>
      </c>
      <c r="I874" s="130" t="inlineStr">
        <is>
          <t>DFO</t>
        </is>
      </c>
      <c r="J874" s="131" t="n">
        <v>10848.342</v>
      </c>
      <c r="K874" s="129" t="n">
        <v>2020</v>
      </c>
      <c r="L874" s="120">
        <f>IF(VLOOKUP(H874,'Cross-Page Data'!$D$4:$F$48,3,FALSE)="natural gas",VLOOKUP(G874,'Cross-Page Data'!$I$4:$J$19,2,FALSE),IF(VLOOKUP(H874,'Cross-Page Data'!$D$4:$F$48,3,FALSE)="solar",IF(G874="PV","solar PV","solar thermal"),IF(VLOOKUP(H874,'Cross-Page Data'!$D$4:$F$48,3,FALSE)="wind",VLOOKUP(G874,'Cross-Page Data'!$I$4:$J$19,2,FALSE),IF(VLOOKUP(H874,'Cross-Page Data'!$D$4:$F$48,3,FALSE)="hydro",VLOOKUP(G874,'Cross-Page Data'!$I$4:$J$19,2,FALSE),VLOOKUP(H874,'Cross-Page Data'!$D$4:$F$48,3,FALSE)))))</f>
        <v/>
      </c>
      <c r="M874" s="120">
        <f>IF(AND($P$2=FALSE,OR(F874="Commercial NAICS Cogen",F874="Industrial NAICS Cogen",F874="NAICS-22 Cogen")),FALSE,IF(AND($P$3=FALSE,OR(F874="Commercial NAICS Cogen",F874="Commercial NAICS Non-Cogen",F874="Industrial NAICS Cogen", F874="industrial NAICS non-Cogen")),FALSE, TRUE))</f>
        <v/>
      </c>
    </row>
    <row r="875">
      <c r="A875" s="129" t="n">
        <v>2817</v>
      </c>
      <c r="B875" s="130" t="inlineStr">
        <is>
          <t>Leland Olds</t>
        </is>
      </c>
      <c r="C875" s="130" t="inlineStr">
        <is>
          <t>Basin Electric Power Coop</t>
        </is>
      </c>
      <c r="D875" s="129" t="n">
        <v>1307</v>
      </c>
      <c r="E875" s="130" t="inlineStr">
        <is>
          <t>ND</t>
        </is>
      </c>
      <c r="F875" s="130" t="inlineStr">
        <is>
          <t>Electric Utility</t>
        </is>
      </c>
      <c r="G875" s="130" t="inlineStr">
        <is>
          <t>ST</t>
        </is>
      </c>
      <c r="H875" s="130" t="inlineStr">
        <is>
          <t>LIG</t>
        </is>
      </c>
      <c r="I875" s="130" t="inlineStr">
        <is>
          <t>COL</t>
        </is>
      </c>
      <c r="J875" s="131" t="n">
        <v>0</v>
      </c>
      <c r="K875" s="129" t="n">
        <v>2020</v>
      </c>
      <c r="L875" s="120">
        <f>IF(VLOOKUP(H875,'Cross-Page Data'!$D$4:$F$48,3,FALSE)="natural gas",VLOOKUP(G875,'Cross-Page Data'!$I$4:$J$19,2,FALSE),IF(VLOOKUP(H875,'Cross-Page Data'!$D$4:$F$48,3,FALSE)="solar",IF(G875="PV","solar PV","solar thermal"),IF(VLOOKUP(H875,'Cross-Page Data'!$D$4:$F$48,3,FALSE)="wind",VLOOKUP(G875,'Cross-Page Data'!$I$4:$J$19,2,FALSE),IF(VLOOKUP(H875,'Cross-Page Data'!$D$4:$F$48,3,FALSE)="hydro",VLOOKUP(G875,'Cross-Page Data'!$I$4:$J$19,2,FALSE),VLOOKUP(H875,'Cross-Page Data'!$D$4:$F$48,3,FALSE)))))</f>
        <v/>
      </c>
      <c r="M875" s="120">
        <f>IF(AND($P$2=FALSE,OR(F875="Commercial NAICS Cogen",F875="Industrial NAICS Cogen",F875="NAICS-22 Cogen")),FALSE,IF(AND($P$3=FALSE,OR(F875="Commercial NAICS Cogen",F875="Commercial NAICS Non-Cogen",F875="Industrial NAICS Cogen", F875="industrial NAICS non-Cogen")),FALSE, TRUE))</f>
        <v/>
      </c>
    </row>
    <row r="876">
      <c r="A876" s="129" t="n">
        <v>2817</v>
      </c>
      <c r="B876" s="130" t="inlineStr">
        <is>
          <t>Leland Olds</t>
        </is>
      </c>
      <c r="C876" s="130" t="inlineStr">
        <is>
          <t>Basin Electric Power Coop</t>
        </is>
      </c>
      <c r="D876" s="129" t="n">
        <v>1307</v>
      </c>
      <c r="E876" s="130" t="inlineStr">
        <is>
          <t>ND</t>
        </is>
      </c>
      <c r="F876" s="130" t="inlineStr">
        <is>
          <t>Electric Utility</t>
        </is>
      </c>
      <c r="G876" s="130" t="inlineStr">
        <is>
          <t>ST</t>
        </is>
      </c>
      <c r="H876" s="130" t="inlineStr">
        <is>
          <t>RC</t>
        </is>
      </c>
      <c r="I876" s="130" t="inlineStr">
        <is>
          <t>COL</t>
        </is>
      </c>
      <c r="J876" s="131" t="n">
        <v>2985973.7</v>
      </c>
      <c r="K876" s="129" t="n">
        <v>2020</v>
      </c>
      <c r="L876" s="120">
        <f>IF(VLOOKUP(H876,'Cross-Page Data'!$D$4:$F$48,3,FALSE)="natural gas",VLOOKUP(G876,'Cross-Page Data'!$I$4:$J$19,2,FALSE),IF(VLOOKUP(H876,'Cross-Page Data'!$D$4:$F$48,3,FALSE)="solar",IF(G876="PV","solar PV","solar thermal"),IF(VLOOKUP(H876,'Cross-Page Data'!$D$4:$F$48,3,FALSE)="wind",VLOOKUP(G876,'Cross-Page Data'!$I$4:$J$19,2,FALSE),IF(VLOOKUP(H876,'Cross-Page Data'!$D$4:$F$48,3,FALSE)="hydro",VLOOKUP(G876,'Cross-Page Data'!$I$4:$J$19,2,FALSE),VLOOKUP(H876,'Cross-Page Data'!$D$4:$F$48,3,FALSE)))))</f>
        <v/>
      </c>
      <c r="M876" s="120">
        <f>IF(AND($P$2=FALSE,OR(F876="Commercial NAICS Cogen",F876="Industrial NAICS Cogen",F876="NAICS-22 Cogen")),FALSE,IF(AND($P$3=FALSE,OR(F876="Commercial NAICS Cogen",F876="Commercial NAICS Non-Cogen",F876="Industrial NAICS Cogen", F876="industrial NAICS non-Cogen")),FALSE, TRUE))</f>
        <v/>
      </c>
    </row>
    <row r="877">
      <c r="A877" s="129" t="n">
        <v>2817</v>
      </c>
      <c r="B877" s="130" t="inlineStr">
        <is>
          <t>Leland Olds</t>
        </is>
      </c>
      <c r="C877" s="130" t="inlineStr">
        <is>
          <t>Basin Electric Power Coop</t>
        </is>
      </c>
      <c r="D877" s="129" t="n">
        <v>1307</v>
      </c>
      <c r="E877" s="130" t="inlineStr">
        <is>
          <t>ND</t>
        </is>
      </c>
      <c r="F877" s="130" t="inlineStr">
        <is>
          <t>Electric Utility</t>
        </is>
      </c>
      <c r="G877" s="130" t="inlineStr">
        <is>
          <t>ST</t>
        </is>
      </c>
      <c r="H877" s="130" t="inlineStr">
        <is>
          <t>SUB</t>
        </is>
      </c>
      <c r="I877" s="130" t="inlineStr">
        <is>
          <t>COL</t>
        </is>
      </c>
      <c r="J877" s="131" t="n">
        <v>0</v>
      </c>
      <c r="K877" s="129" t="n">
        <v>2020</v>
      </c>
      <c r="L877" s="120">
        <f>IF(VLOOKUP(H877,'Cross-Page Data'!$D$4:$F$48,3,FALSE)="natural gas",VLOOKUP(G877,'Cross-Page Data'!$I$4:$J$19,2,FALSE),IF(VLOOKUP(H877,'Cross-Page Data'!$D$4:$F$48,3,FALSE)="solar",IF(G877="PV","solar PV","solar thermal"),IF(VLOOKUP(H877,'Cross-Page Data'!$D$4:$F$48,3,FALSE)="wind",VLOOKUP(G877,'Cross-Page Data'!$I$4:$J$19,2,FALSE),IF(VLOOKUP(H877,'Cross-Page Data'!$D$4:$F$48,3,FALSE)="hydro",VLOOKUP(G877,'Cross-Page Data'!$I$4:$J$19,2,FALSE),VLOOKUP(H877,'Cross-Page Data'!$D$4:$F$48,3,FALSE)))))</f>
        <v/>
      </c>
      <c r="M877" s="120">
        <f>IF(AND($P$2=FALSE,OR(F877="Commercial NAICS Cogen",F877="Industrial NAICS Cogen",F877="NAICS-22 Cogen")),FALSE,IF(AND($P$3=FALSE,OR(F877="Commercial NAICS Cogen",F877="Commercial NAICS Non-Cogen",F877="Industrial NAICS Cogen", F877="industrial NAICS non-Cogen")),FALSE, TRUE))</f>
        <v/>
      </c>
    </row>
    <row r="878">
      <c r="A878" s="129" t="n">
        <v>2823</v>
      </c>
      <c r="B878" s="130" t="inlineStr">
        <is>
          <t>Milton R Young</t>
        </is>
      </c>
      <c r="C878" s="130" t="inlineStr">
        <is>
          <t>Minnkota Power Coop, Inc</t>
        </is>
      </c>
      <c r="D878" s="129" t="n">
        <v>12658</v>
      </c>
      <c r="E878" s="130" t="inlineStr">
        <is>
          <t>ND</t>
        </is>
      </c>
      <c r="F878" s="130" t="inlineStr">
        <is>
          <t>Electric Utility</t>
        </is>
      </c>
      <c r="G878" s="130" t="inlineStr">
        <is>
          <t>ST</t>
        </is>
      </c>
      <c r="H878" s="130" t="inlineStr">
        <is>
          <t>DFO</t>
        </is>
      </c>
      <c r="I878" s="130" t="inlineStr">
        <is>
          <t>DFO</t>
        </is>
      </c>
      <c r="J878" s="131" t="n">
        <v>9197.190000000001</v>
      </c>
      <c r="K878" s="129" t="n">
        <v>2020</v>
      </c>
      <c r="L878" s="120">
        <f>IF(VLOOKUP(H878,'Cross-Page Data'!$D$4:$F$48,3,FALSE)="natural gas",VLOOKUP(G878,'Cross-Page Data'!$I$4:$J$19,2,FALSE),IF(VLOOKUP(H878,'Cross-Page Data'!$D$4:$F$48,3,FALSE)="solar",IF(G878="PV","solar PV","solar thermal"),IF(VLOOKUP(H878,'Cross-Page Data'!$D$4:$F$48,3,FALSE)="wind",VLOOKUP(G878,'Cross-Page Data'!$I$4:$J$19,2,FALSE),IF(VLOOKUP(H878,'Cross-Page Data'!$D$4:$F$48,3,FALSE)="hydro",VLOOKUP(G878,'Cross-Page Data'!$I$4:$J$19,2,FALSE),VLOOKUP(H878,'Cross-Page Data'!$D$4:$F$48,3,FALSE)))))</f>
        <v/>
      </c>
      <c r="M878" s="120">
        <f>IF(AND($P$2=FALSE,OR(F878="Commercial NAICS Cogen",F878="Industrial NAICS Cogen",F878="NAICS-22 Cogen")),FALSE,IF(AND($P$3=FALSE,OR(F878="Commercial NAICS Cogen",F878="Commercial NAICS Non-Cogen",F878="Industrial NAICS Cogen", F878="industrial NAICS non-Cogen")),FALSE, TRUE))</f>
        <v/>
      </c>
    </row>
    <row r="879">
      <c r="A879" s="129" t="n">
        <v>2823</v>
      </c>
      <c r="B879" s="130" t="inlineStr">
        <is>
          <t>Milton R Young</t>
        </is>
      </c>
      <c r="C879" s="130" t="inlineStr">
        <is>
          <t>Minnkota Power Coop, Inc</t>
        </is>
      </c>
      <c r="D879" s="129" t="n">
        <v>12658</v>
      </c>
      <c r="E879" s="130" t="inlineStr">
        <is>
          <t>ND</t>
        </is>
      </c>
      <c r="F879" s="130" t="inlineStr">
        <is>
          <t>Electric Utility</t>
        </is>
      </c>
      <c r="G879" s="130" t="inlineStr">
        <is>
          <t>ST</t>
        </is>
      </c>
      <c r="H879" s="130" t="inlineStr">
        <is>
          <t>LIG</t>
        </is>
      </c>
      <c r="I879" s="130" t="inlineStr">
        <is>
          <t>COL</t>
        </is>
      </c>
      <c r="J879" s="131" t="n">
        <v>0</v>
      </c>
      <c r="K879" s="129" t="n">
        <v>2020</v>
      </c>
      <c r="L879" s="120">
        <f>IF(VLOOKUP(H879,'Cross-Page Data'!$D$4:$F$48,3,FALSE)="natural gas",VLOOKUP(G879,'Cross-Page Data'!$I$4:$J$19,2,FALSE),IF(VLOOKUP(H879,'Cross-Page Data'!$D$4:$F$48,3,FALSE)="solar",IF(G879="PV","solar PV","solar thermal"),IF(VLOOKUP(H879,'Cross-Page Data'!$D$4:$F$48,3,FALSE)="wind",VLOOKUP(G879,'Cross-Page Data'!$I$4:$J$19,2,FALSE),IF(VLOOKUP(H879,'Cross-Page Data'!$D$4:$F$48,3,FALSE)="hydro",VLOOKUP(G879,'Cross-Page Data'!$I$4:$J$19,2,FALSE),VLOOKUP(H879,'Cross-Page Data'!$D$4:$F$48,3,FALSE)))))</f>
        <v/>
      </c>
      <c r="M879" s="120">
        <f>IF(AND($P$2=FALSE,OR(F879="Commercial NAICS Cogen",F879="Industrial NAICS Cogen",F879="NAICS-22 Cogen")),FALSE,IF(AND($P$3=FALSE,OR(F879="Commercial NAICS Cogen",F879="Commercial NAICS Non-Cogen",F879="Industrial NAICS Cogen", F879="industrial NAICS non-Cogen")),FALSE, TRUE))</f>
        <v/>
      </c>
    </row>
    <row r="880">
      <c r="A880" s="129" t="n">
        <v>2823</v>
      </c>
      <c r="B880" s="130" t="inlineStr">
        <is>
          <t>Milton R Young</t>
        </is>
      </c>
      <c r="C880" s="130" t="inlineStr">
        <is>
          <t>Minnkota Power Coop, Inc</t>
        </is>
      </c>
      <c r="D880" s="129" t="n">
        <v>12658</v>
      </c>
      <c r="E880" s="130" t="inlineStr">
        <is>
          <t>ND</t>
        </is>
      </c>
      <c r="F880" s="130" t="inlineStr">
        <is>
          <t>Electric Utility</t>
        </is>
      </c>
      <c r="G880" s="130" t="inlineStr">
        <is>
          <t>ST</t>
        </is>
      </c>
      <c r="H880" s="130" t="inlineStr">
        <is>
          <t>RC</t>
        </is>
      </c>
      <c r="I880" s="130" t="inlineStr">
        <is>
          <t>COL</t>
        </is>
      </c>
      <c r="J880" s="131" t="n">
        <v>4658325.8</v>
      </c>
      <c r="K880" s="129" t="n">
        <v>2020</v>
      </c>
      <c r="L880" s="120">
        <f>IF(VLOOKUP(H880,'Cross-Page Data'!$D$4:$F$48,3,FALSE)="natural gas",VLOOKUP(G880,'Cross-Page Data'!$I$4:$J$19,2,FALSE),IF(VLOOKUP(H880,'Cross-Page Data'!$D$4:$F$48,3,FALSE)="solar",IF(G880="PV","solar PV","solar thermal"),IF(VLOOKUP(H880,'Cross-Page Data'!$D$4:$F$48,3,FALSE)="wind",VLOOKUP(G880,'Cross-Page Data'!$I$4:$J$19,2,FALSE),IF(VLOOKUP(H880,'Cross-Page Data'!$D$4:$F$48,3,FALSE)="hydro",VLOOKUP(G880,'Cross-Page Data'!$I$4:$J$19,2,FALSE),VLOOKUP(H880,'Cross-Page Data'!$D$4:$F$48,3,FALSE)))))</f>
        <v/>
      </c>
      <c r="M880" s="120">
        <f>IF(AND($P$2=FALSE,OR(F880="Commercial NAICS Cogen",F880="Industrial NAICS Cogen",F880="NAICS-22 Cogen")),FALSE,IF(AND($P$3=FALSE,OR(F880="Commercial NAICS Cogen",F880="Commercial NAICS Non-Cogen",F880="Industrial NAICS Cogen", F880="industrial NAICS non-Cogen")),FALSE, TRUE))</f>
        <v/>
      </c>
    </row>
    <row r="881">
      <c r="A881" s="129" t="n">
        <v>2828</v>
      </c>
      <c r="B881" s="130" t="inlineStr">
        <is>
          <t>Cardinal</t>
        </is>
      </c>
      <c r="C881" s="130" t="inlineStr">
        <is>
          <t>Cardinal Operating Company</t>
        </is>
      </c>
      <c r="D881" s="129" t="n">
        <v>61412</v>
      </c>
      <c r="E881" s="130" t="inlineStr">
        <is>
          <t>OH</t>
        </is>
      </c>
      <c r="F881" s="130" t="inlineStr">
        <is>
          <t>NAICS-22 Non-Cogen</t>
        </is>
      </c>
      <c r="G881" s="130" t="inlineStr">
        <is>
          <t>ST</t>
        </is>
      </c>
      <c r="H881" s="130" t="inlineStr">
        <is>
          <t>BIT</t>
        </is>
      </c>
      <c r="I881" s="130" t="inlineStr">
        <is>
          <t>COL</t>
        </is>
      </c>
      <c r="J881" s="131" t="n">
        <v>9022458.800000001</v>
      </c>
      <c r="K881" s="129" t="n">
        <v>2020</v>
      </c>
      <c r="L881" s="120">
        <f>IF(VLOOKUP(H881,'Cross-Page Data'!$D$4:$F$48,3,FALSE)="natural gas",VLOOKUP(G881,'Cross-Page Data'!$I$4:$J$19,2,FALSE),IF(VLOOKUP(H881,'Cross-Page Data'!$D$4:$F$48,3,FALSE)="solar",IF(G881="PV","solar PV","solar thermal"),IF(VLOOKUP(H881,'Cross-Page Data'!$D$4:$F$48,3,FALSE)="wind",VLOOKUP(G881,'Cross-Page Data'!$I$4:$J$19,2,FALSE),IF(VLOOKUP(H881,'Cross-Page Data'!$D$4:$F$48,3,FALSE)="hydro",VLOOKUP(G881,'Cross-Page Data'!$I$4:$J$19,2,FALSE),VLOOKUP(H881,'Cross-Page Data'!$D$4:$F$48,3,FALSE)))))</f>
        <v/>
      </c>
      <c r="M881" s="120">
        <f>IF(AND($P$2=FALSE,OR(F881="Commercial NAICS Cogen",F881="Industrial NAICS Cogen",F881="NAICS-22 Cogen")),FALSE,IF(AND($P$3=FALSE,OR(F881="Commercial NAICS Cogen",F881="Commercial NAICS Non-Cogen",F881="Industrial NAICS Cogen", F881="industrial NAICS non-Cogen")),FALSE, TRUE))</f>
        <v/>
      </c>
    </row>
    <row r="882">
      <c r="A882" s="129" t="n">
        <v>2828</v>
      </c>
      <c r="B882" s="130" t="inlineStr">
        <is>
          <t>Cardinal</t>
        </is>
      </c>
      <c r="C882" s="130" t="inlineStr">
        <is>
          <t>Cardinal Operating Company</t>
        </is>
      </c>
      <c r="D882" s="129" t="n">
        <v>61412</v>
      </c>
      <c r="E882" s="130" t="inlineStr">
        <is>
          <t>OH</t>
        </is>
      </c>
      <c r="F882" s="130" t="inlineStr">
        <is>
          <t>NAICS-22 Non-Cogen</t>
        </is>
      </c>
      <c r="G882" s="130" t="inlineStr">
        <is>
          <t>ST</t>
        </is>
      </c>
      <c r="H882" s="130" t="inlineStr">
        <is>
          <t>DFO</t>
        </is>
      </c>
      <c r="I882" s="130" t="inlineStr">
        <is>
          <t>DFO</t>
        </is>
      </c>
      <c r="J882" s="131" t="n">
        <v>37314.241</v>
      </c>
      <c r="K882" s="129" t="n">
        <v>2020</v>
      </c>
      <c r="L882" s="120">
        <f>IF(VLOOKUP(H882,'Cross-Page Data'!$D$4:$F$48,3,FALSE)="natural gas",VLOOKUP(G882,'Cross-Page Data'!$I$4:$J$19,2,FALSE),IF(VLOOKUP(H882,'Cross-Page Data'!$D$4:$F$48,3,FALSE)="solar",IF(G882="PV","solar PV","solar thermal"),IF(VLOOKUP(H882,'Cross-Page Data'!$D$4:$F$48,3,FALSE)="wind",VLOOKUP(G882,'Cross-Page Data'!$I$4:$J$19,2,FALSE),IF(VLOOKUP(H882,'Cross-Page Data'!$D$4:$F$48,3,FALSE)="hydro",VLOOKUP(G882,'Cross-Page Data'!$I$4:$J$19,2,FALSE),VLOOKUP(H882,'Cross-Page Data'!$D$4:$F$48,3,FALSE)))))</f>
        <v/>
      </c>
      <c r="M882" s="120">
        <f>IF(AND($P$2=FALSE,OR(F882="Commercial NAICS Cogen",F882="Industrial NAICS Cogen",F882="NAICS-22 Cogen")),FALSE,IF(AND($P$3=FALSE,OR(F882="Commercial NAICS Cogen",F882="Commercial NAICS Non-Cogen",F882="Industrial NAICS Cogen", F882="industrial NAICS non-Cogen")),FALSE, TRUE))</f>
        <v/>
      </c>
    </row>
    <row r="883">
      <c r="A883" s="129" t="n">
        <v>2830</v>
      </c>
      <c r="B883" s="130" t="inlineStr">
        <is>
          <t>Walter C Beckjord</t>
        </is>
      </c>
      <c r="C883" s="130" t="inlineStr">
        <is>
          <t>Duke Energy Ohio Inc</t>
        </is>
      </c>
      <c r="D883" s="129" t="n">
        <v>3542</v>
      </c>
      <c r="E883" s="130" t="inlineStr">
        <is>
          <t>OH</t>
        </is>
      </c>
      <c r="F883" s="130" t="inlineStr">
        <is>
          <t>Electric Utility</t>
        </is>
      </c>
      <c r="G883" s="130" t="inlineStr">
        <is>
          <t>BA</t>
        </is>
      </c>
      <c r="H883" s="130" t="inlineStr">
        <is>
          <t>MWH</t>
        </is>
      </c>
      <c r="I883" s="130" t="inlineStr">
        <is>
          <t>OTH</t>
        </is>
      </c>
      <c r="J883" s="131" t="n">
        <v>-880</v>
      </c>
      <c r="K883" s="129" t="n">
        <v>2020</v>
      </c>
      <c r="L883" s="120">
        <f>IF(VLOOKUP(H883,'Cross-Page Data'!$D$4:$F$48,3,FALSE)="natural gas",VLOOKUP(G883,'Cross-Page Data'!$I$4:$J$19,2,FALSE),IF(VLOOKUP(H883,'Cross-Page Data'!$D$4:$F$48,3,FALSE)="solar",IF(G883="PV","solar PV","solar thermal"),IF(VLOOKUP(H883,'Cross-Page Data'!$D$4:$F$48,3,FALSE)="wind",VLOOKUP(G883,'Cross-Page Data'!$I$4:$J$19,2,FALSE),IF(VLOOKUP(H883,'Cross-Page Data'!$D$4:$F$48,3,FALSE)="hydro",VLOOKUP(G883,'Cross-Page Data'!$I$4:$J$19,2,FALSE),VLOOKUP(H883,'Cross-Page Data'!$D$4:$F$48,3,FALSE)))))</f>
        <v/>
      </c>
      <c r="M883" s="120">
        <f>IF(AND($P$2=FALSE,OR(F883="Commercial NAICS Cogen",F883="Industrial NAICS Cogen",F883="NAICS-22 Cogen")),FALSE,IF(AND($P$3=FALSE,OR(F883="Commercial NAICS Cogen",F883="Commercial NAICS Non-Cogen",F883="Industrial NAICS Cogen", F883="industrial NAICS non-Cogen")),FALSE, TRUE))</f>
        <v/>
      </c>
    </row>
    <row r="884">
      <c r="A884" s="129" t="n">
        <v>2830</v>
      </c>
      <c r="B884" s="130" t="inlineStr">
        <is>
          <t>Walter C Beckjord</t>
        </is>
      </c>
      <c r="C884" s="130" t="inlineStr">
        <is>
          <t>Duke Energy Ohio Inc</t>
        </is>
      </c>
      <c r="D884" s="129" t="n">
        <v>3542</v>
      </c>
      <c r="E884" s="130" t="inlineStr">
        <is>
          <t>OH</t>
        </is>
      </c>
      <c r="F884" s="130" t="inlineStr">
        <is>
          <t>Electric Utility</t>
        </is>
      </c>
      <c r="G884" s="130" t="inlineStr">
        <is>
          <t>ST</t>
        </is>
      </c>
      <c r="H884" s="130" t="inlineStr">
        <is>
          <t>BIT</t>
        </is>
      </c>
      <c r="I884" s="130" t="inlineStr">
        <is>
          <t>COL</t>
        </is>
      </c>
      <c r="J884" s="131" t="n">
        <v>0</v>
      </c>
      <c r="K884" s="129" t="n">
        <v>2020</v>
      </c>
      <c r="L884" s="120">
        <f>IF(VLOOKUP(H884,'Cross-Page Data'!$D$4:$F$48,3,FALSE)="natural gas",VLOOKUP(G884,'Cross-Page Data'!$I$4:$J$19,2,FALSE),IF(VLOOKUP(H884,'Cross-Page Data'!$D$4:$F$48,3,FALSE)="solar",IF(G884="PV","solar PV","solar thermal"),IF(VLOOKUP(H884,'Cross-Page Data'!$D$4:$F$48,3,FALSE)="wind",VLOOKUP(G884,'Cross-Page Data'!$I$4:$J$19,2,FALSE),IF(VLOOKUP(H884,'Cross-Page Data'!$D$4:$F$48,3,FALSE)="hydro",VLOOKUP(G884,'Cross-Page Data'!$I$4:$J$19,2,FALSE),VLOOKUP(H884,'Cross-Page Data'!$D$4:$F$48,3,FALSE)))))</f>
        <v/>
      </c>
      <c r="M884" s="120">
        <f>IF(AND($P$2=FALSE,OR(F884="Commercial NAICS Cogen",F884="Industrial NAICS Cogen",F884="NAICS-22 Cogen")),FALSE,IF(AND($P$3=FALSE,OR(F884="Commercial NAICS Cogen",F884="Commercial NAICS Non-Cogen",F884="Industrial NAICS Cogen", F884="industrial NAICS non-Cogen")),FALSE, TRUE))</f>
        <v/>
      </c>
    </row>
    <row r="885">
      <c r="A885" s="129" t="n">
        <v>2830</v>
      </c>
      <c r="B885" s="130" t="inlineStr">
        <is>
          <t>Walter C Beckjord</t>
        </is>
      </c>
      <c r="C885" s="130" t="inlineStr">
        <is>
          <t>Duke Energy Ohio Inc</t>
        </is>
      </c>
      <c r="D885" s="129" t="n">
        <v>3542</v>
      </c>
      <c r="E885" s="130" t="inlineStr">
        <is>
          <t>OH</t>
        </is>
      </c>
      <c r="F885" s="130" t="inlineStr">
        <is>
          <t>Electric Utility</t>
        </is>
      </c>
      <c r="G885" s="130" t="inlineStr">
        <is>
          <t>ST</t>
        </is>
      </c>
      <c r="H885" s="130" t="inlineStr">
        <is>
          <t>DFO</t>
        </is>
      </c>
      <c r="I885" s="130" t="inlineStr">
        <is>
          <t>DFO</t>
        </is>
      </c>
      <c r="J885" s="131" t="n">
        <v>0</v>
      </c>
      <c r="K885" s="129" t="n">
        <v>2020</v>
      </c>
      <c r="L885" s="120">
        <f>IF(VLOOKUP(H885,'Cross-Page Data'!$D$4:$F$48,3,FALSE)="natural gas",VLOOKUP(G885,'Cross-Page Data'!$I$4:$J$19,2,FALSE),IF(VLOOKUP(H885,'Cross-Page Data'!$D$4:$F$48,3,FALSE)="solar",IF(G885="PV","solar PV","solar thermal"),IF(VLOOKUP(H885,'Cross-Page Data'!$D$4:$F$48,3,FALSE)="wind",VLOOKUP(G885,'Cross-Page Data'!$I$4:$J$19,2,FALSE),IF(VLOOKUP(H885,'Cross-Page Data'!$D$4:$F$48,3,FALSE)="hydro",VLOOKUP(G885,'Cross-Page Data'!$I$4:$J$19,2,FALSE),VLOOKUP(H885,'Cross-Page Data'!$D$4:$F$48,3,FALSE)))))</f>
        <v/>
      </c>
      <c r="M885" s="120">
        <f>IF(AND($P$2=FALSE,OR(F885="Commercial NAICS Cogen",F885="Industrial NAICS Cogen",F885="NAICS-22 Cogen")),FALSE,IF(AND($P$3=FALSE,OR(F885="Commercial NAICS Cogen",F885="Commercial NAICS Non-Cogen",F885="Industrial NAICS Cogen", F885="industrial NAICS non-Cogen")),FALSE, TRUE))</f>
        <v/>
      </c>
    </row>
    <row r="886">
      <c r="A886" s="129" t="n">
        <v>2832</v>
      </c>
      <c r="B886" s="130" t="inlineStr">
        <is>
          <t>Miami Fort</t>
        </is>
      </c>
      <c r="C886" s="130" t="inlineStr">
        <is>
          <t>Vistra Energy Miami Fort</t>
        </is>
      </c>
      <c r="D886" s="129" t="n">
        <v>59919</v>
      </c>
      <c r="E886" s="130" t="inlineStr">
        <is>
          <t>OH</t>
        </is>
      </c>
      <c r="F886" s="130" t="inlineStr">
        <is>
          <t>NAICS-22 Non-Cogen</t>
        </is>
      </c>
      <c r="G886" s="130" t="inlineStr">
        <is>
          <t>GT</t>
        </is>
      </c>
      <c r="H886" s="130" t="inlineStr">
        <is>
          <t>DFO</t>
        </is>
      </c>
      <c r="I886" s="130" t="inlineStr">
        <is>
          <t>DFO</t>
        </is>
      </c>
      <c r="J886" s="131" t="n">
        <v>75</v>
      </c>
      <c r="K886" s="129" t="n">
        <v>2020</v>
      </c>
      <c r="L886" s="120">
        <f>IF(VLOOKUP(H886,'Cross-Page Data'!$D$4:$F$48,3,FALSE)="natural gas",VLOOKUP(G886,'Cross-Page Data'!$I$4:$J$19,2,FALSE),IF(VLOOKUP(H886,'Cross-Page Data'!$D$4:$F$48,3,FALSE)="solar",IF(G886="PV","solar PV","solar thermal"),IF(VLOOKUP(H886,'Cross-Page Data'!$D$4:$F$48,3,FALSE)="wind",VLOOKUP(G886,'Cross-Page Data'!$I$4:$J$19,2,FALSE),IF(VLOOKUP(H886,'Cross-Page Data'!$D$4:$F$48,3,FALSE)="hydro",VLOOKUP(G886,'Cross-Page Data'!$I$4:$J$19,2,FALSE),VLOOKUP(H886,'Cross-Page Data'!$D$4:$F$48,3,FALSE)))))</f>
        <v/>
      </c>
      <c r="M886" s="120">
        <f>IF(AND($P$2=FALSE,OR(F886="Commercial NAICS Cogen",F886="Industrial NAICS Cogen",F886="NAICS-22 Cogen")),FALSE,IF(AND($P$3=FALSE,OR(F886="Commercial NAICS Cogen",F886="Commercial NAICS Non-Cogen",F886="Industrial NAICS Cogen", F886="industrial NAICS non-Cogen")),FALSE, TRUE))</f>
        <v/>
      </c>
    </row>
    <row r="887">
      <c r="A887" s="129" t="n">
        <v>2832</v>
      </c>
      <c r="B887" s="130" t="inlineStr">
        <is>
          <t>Miami Fort</t>
        </is>
      </c>
      <c r="C887" s="130" t="inlineStr">
        <is>
          <t>Vistra Energy Miami Fort</t>
        </is>
      </c>
      <c r="D887" s="129" t="n">
        <v>59919</v>
      </c>
      <c r="E887" s="130" t="inlineStr">
        <is>
          <t>OH</t>
        </is>
      </c>
      <c r="F887" s="130" t="inlineStr">
        <is>
          <t>NAICS-22 Non-Cogen</t>
        </is>
      </c>
      <c r="G887" s="130" t="inlineStr">
        <is>
          <t>ST</t>
        </is>
      </c>
      <c r="H887" s="130" t="inlineStr">
        <is>
          <t>BIT</t>
        </is>
      </c>
      <c r="I887" s="130" t="inlineStr">
        <is>
          <t>COL</t>
        </is>
      </c>
      <c r="J887" s="131" t="n">
        <v>6672860.3</v>
      </c>
      <c r="K887" s="129" t="n">
        <v>2020</v>
      </c>
      <c r="L887" s="120">
        <f>IF(VLOOKUP(H887,'Cross-Page Data'!$D$4:$F$48,3,FALSE)="natural gas",VLOOKUP(G887,'Cross-Page Data'!$I$4:$J$19,2,FALSE),IF(VLOOKUP(H887,'Cross-Page Data'!$D$4:$F$48,3,FALSE)="solar",IF(G887="PV","solar PV","solar thermal"),IF(VLOOKUP(H887,'Cross-Page Data'!$D$4:$F$48,3,FALSE)="wind",VLOOKUP(G887,'Cross-Page Data'!$I$4:$J$19,2,FALSE),IF(VLOOKUP(H887,'Cross-Page Data'!$D$4:$F$48,3,FALSE)="hydro",VLOOKUP(G887,'Cross-Page Data'!$I$4:$J$19,2,FALSE),VLOOKUP(H887,'Cross-Page Data'!$D$4:$F$48,3,FALSE)))))</f>
        <v/>
      </c>
      <c r="M887" s="120">
        <f>IF(AND($P$2=FALSE,OR(F887="Commercial NAICS Cogen",F887="Industrial NAICS Cogen",F887="NAICS-22 Cogen")),FALSE,IF(AND($P$3=FALSE,OR(F887="Commercial NAICS Cogen",F887="Commercial NAICS Non-Cogen",F887="Industrial NAICS Cogen", F887="industrial NAICS non-Cogen")),FALSE, TRUE))</f>
        <v/>
      </c>
    </row>
    <row r="888">
      <c r="A888" s="129" t="n">
        <v>2832</v>
      </c>
      <c r="B888" s="130" t="inlineStr">
        <is>
          <t>Miami Fort</t>
        </is>
      </c>
      <c r="C888" s="130" t="inlineStr">
        <is>
          <t>Vistra Energy Miami Fort</t>
        </is>
      </c>
      <c r="D888" s="129" t="n">
        <v>59919</v>
      </c>
      <c r="E888" s="130" t="inlineStr">
        <is>
          <t>OH</t>
        </is>
      </c>
      <c r="F888" s="130" t="inlineStr">
        <is>
          <t>NAICS-22 Non-Cogen</t>
        </is>
      </c>
      <c r="G888" s="130" t="inlineStr">
        <is>
          <t>ST</t>
        </is>
      </c>
      <c r="H888" s="130" t="inlineStr">
        <is>
          <t>DFO</t>
        </is>
      </c>
      <c r="I888" s="130" t="inlineStr">
        <is>
          <t>DFO</t>
        </is>
      </c>
      <c r="J888" s="131" t="n">
        <v>14404.668</v>
      </c>
      <c r="K888" s="129" t="n">
        <v>2020</v>
      </c>
      <c r="L888" s="120">
        <f>IF(VLOOKUP(H888,'Cross-Page Data'!$D$4:$F$48,3,FALSE)="natural gas",VLOOKUP(G888,'Cross-Page Data'!$I$4:$J$19,2,FALSE),IF(VLOOKUP(H888,'Cross-Page Data'!$D$4:$F$48,3,FALSE)="solar",IF(G888="PV","solar PV","solar thermal"),IF(VLOOKUP(H888,'Cross-Page Data'!$D$4:$F$48,3,FALSE)="wind",VLOOKUP(G888,'Cross-Page Data'!$I$4:$J$19,2,FALSE),IF(VLOOKUP(H888,'Cross-Page Data'!$D$4:$F$48,3,FALSE)="hydro",VLOOKUP(G888,'Cross-Page Data'!$I$4:$J$19,2,FALSE),VLOOKUP(H888,'Cross-Page Data'!$D$4:$F$48,3,FALSE)))))</f>
        <v/>
      </c>
      <c r="M888" s="120">
        <f>IF(AND($P$2=FALSE,OR(F888="Commercial NAICS Cogen",F888="Industrial NAICS Cogen",F888="NAICS-22 Cogen")),FALSE,IF(AND($P$3=FALSE,OR(F888="Commercial NAICS Cogen",F888="Commercial NAICS Non-Cogen",F888="Industrial NAICS Cogen", F888="industrial NAICS non-Cogen")),FALSE, TRUE))</f>
        <v/>
      </c>
    </row>
    <row r="889">
      <c r="A889" s="129" t="n">
        <v>2836</v>
      </c>
      <c r="B889" s="130" t="inlineStr">
        <is>
          <t>Avon Lake</t>
        </is>
      </c>
      <c r="C889" s="130" t="inlineStr">
        <is>
          <t>GenOn Power Midwest, LP</t>
        </is>
      </c>
      <c r="D889" s="129" t="n">
        <v>14165</v>
      </c>
      <c r="E889" s="130" t="inlineStr">
        <is>
          <t>OH</t>
        </is>
      </c>
      <c r="F889" s="130" t="inlineStr">
        <is>
          <t>NAICS-22 Non-Cogen</t>
        </is>
      </c>
      <c r="G889" s="130" t="inlineStr">
        <is>
          <t>GT</t>
        </is>
      </c>
      <c r="H889" s="130" t="inlineStr">
        <is>
          <t>DFO</t>
        </is>
      </c>
      <c r="I889" s="130" t="inlineStr">
        <is>
          <t>DFO</t>
        </is>
      </c>
      <c r="J889" s="131" t="n">
        <v>-175</v>
      </c>
      <c r="K889" s="129" t="n">
        <v>2020</v>
      </c>
      <c r="L889" s="120">
        <f>IF(VLOOKUP(H889,'Cross-Page Data'!$D$4:$F$48,3,FALSE)="natural gas",VLOOKUP(G889,'Cross-Page Data'!$I$4:$J$19,2,FALSE),IF(VLOOKUP(H889,'Cross-Page Data'!$D$4:$F$48,3,FALSE)="solar",IF(G889="PV","solar PV","solar thermal"),IF(VLOOKUP(H889,'Cross-Page Data'!$D$4:$F$48,3,FALSE)="wind",VLOOKUP(G889,'Cross-Page Data'!$I$4:$J$19,2,FALSE),IF(VLOOKUP(H889,'Cross-Page Data'!$D$4:$F$48,3,FALSE)="hydro",VLOOKUP(G889,'Cross-Page Data'!$I$4:$J$19,2,FALSE),VLOOKUP(H889,'Cross-Page Data'!$D$4:$F$48,3,FALSE)))))</f>
        <v/>
      </c>
      <c r="M889" s="120">
        <f>IF(AND($P$2=FALSE,OR(F889="Commercial NAICS Cogen",F889="Industrial NAICS Cogen",F889="NAICS-22 Cogen")),FALSE,IF(AND($P$3=FALSE,OR(F889="Commercial NAICS Cogen",F889="Commercial NAICS Non-Cogen",F889="Industrial NAICS Cogen", F889="industrial NAICS non-Cogen")),FALSE, TRUE))</f>
        <v/>
      </c>
    </row>
    <row r="890">
      <c r="A890" s="129" t="n">
        <v>2836</v>
      </c>
      <c r="B890" s="130" t="inlineStr">
        <is>
          <t>Avon Lake</t>
        </is>
      </c>
      <c r="C890" s="130" t="inlineStr">
        <is>
          <t>GenOn Power Midwest, LP</t>
        </is>
      </c>
      <c r="D890" s="129" t="n">
        <v>14165</v>
      </c>
      <c r="E890" s="130" t="inlineStr">
        <is>
          <t>OH</t>
        </is>
      </c>
      <c r="F890" s="130" t="inlineStr">
        <is>
          <t>NAICS-22 Non-Cogen</t>
        </is>
      </c>
      <c r="G890" s="130" t="inlineStr">
        <is>
          <t>ST</t>
        </is>
      </c>
      <c r="H890" s="130" t="inlineStr">
        <is>
          <t>BIT</t>
        </is>
      </c>
      <c r="I890" s="130" t="inlineStr">
        <is>
          <t>COL</t>
        </is>
      </c>
      <c r="J890" s="131" t="n">
        <v>162615.16</v>
      </c>
      <c r="K890" s="129" t="n">
        <v>2020</v>
      </c>
      <c r="L890" s="120">
        <f>IF(VLOOKUP(H890,'Cross-Page Data'!$D$4:$F$48,3,FALSE)="natural gas",VLOOKUP(G890,'Cross-Page Data'!$I$4:$J$19,2,FALSE),IF(VLOOKUP(H890,'Cross-Page Data'!$D$4:$F$48,3,FALSE)="solar",IF(G890="PV","solar PV","solar thermal"),IF(VLOOKUP(H890,'Cross-Page Data'!$D$4:$F$48,3,FALSE)="wind",VLOOKUP(G890,'Cross-Page Data'!$I$4:$J$19,2,FALSE),IF(VLOOKUP(H890,'Cross-Page Data'!$D$4:$F$48,3,FALSE)="hydro",VLOOKUP(G890,'Cross-Page Data'!$I$4:$J$19,2,FALSE),VLOOKUP(H890,'Cross-Page Data'!$D$4:$F$48,3,FALSE)))))</f>
        <v/>
      </c>
      <c r="M890" s="120">
        <f>IF(AND($P$2=FALSE,OR(F890="Commercial NAICS Cogen",F890="Industrial NAICS Cogen",F890="NAICS-22 Cogen")),FALSE,IF(AND($P$3=FALSE,OR(F890="Commercial NAICS Cogen",F890="Commercial NAICS Non-Cogen",F890="Industrial NAICS Cogen", F890="industrial NAICS non-Cogen")),FALSE, TRUE))</f>
        <v/>
      </c>
    </row>
    <row r="891">
      <c r="A891" s="129" t="n">
        <v>2836</v>
      </c>
      <c r="B891" s="130" t="inlineStr">
        <is>
          <t>Avon Lake</t>
        </is>
      </c>
      <c r="C891" s="130" t="inlineStr">
        <is>
          <t>GenOn Power Midwest, LP</t>
        </is>
      </c>
      <c r="D891" s="129" t="n">
        <v>14165</v>
      </c>
      <c r="E891" s="130" t="inlineStr">
        <is>
          <t>OH</t>
        </is>
      </c>
      <c r="F891" s="130" t="inlineStr">
        <is>
          <t>NAICS-22 Non-Cogen</t>
        </is>
      </c>
      <c r="G891" s="130" t="inlineStr">
        <is>
          <t>ST</t>
        </is>
      </c>
      <c r="H891" s="130" t="inlineStr">
        <is>
          <t>DFO</t>
        </is>
      </c>
      <c r="I891" s="130" t="inlineStr">
        <is>
          <t>DFO</t>
        </is>
      </c>
      <c r="J891" s="131" t="n">
        <v>2327.425</v>
      </c>
      <c r="K891" s="129" t="n">
        <v>2020</v>
      </c>
      <c r="L891" s="120">
        <f>IF(VLOOKUP(H891,'Cross-Page Data'!$D$4:$F$48,3,FALSE)="natural gas",VLOOKUP(G891,'Cross-Page Data'!$I$4:$J$19,2,FALSE),IF(VLOOKUP(H891,'Cross-Page Data'!$D$4:$F$48,3,FALSE)="solar",IF(G891="PV","solar PV","solar thermal"),IF(VLOOKUP(H891,'Cross-Page Data'!$D$4:$F$48,3,FALSE)="wind",VLOOKUP(G891,'Cross-Page Data'!$I$4:$J$19,2,FALSE),IF(VLOOKUP(H891,'Cross-Page Data'!$D$4:$F$48,3,FALSE)="hydro",VLOOKUP(G891,'Cross-Page Data'!$I$4:$J$19,2,FALSE),VLOOKUP(H891,'Cross-Page Data'!$D$4:$F$48,3,FALSE)))))</f>
        <v/>
      </c>
      <c r="M891" s="120">
        <f>IF(AND($P$2=FALSE,OR(F891="Commercial NAICS Cogen",F891="Industrial NAICS Cogen",F891="NAICS-22 Cogen")),FALSE,IF(AND($P$3=FALSE,OR(F891="Commercial NAICS Cogen",F891="Commercial NAICS Non-Cogen",F891="Industrial NAICS Cogen", F891="industrial NAICS non-Cogen")),FALSE, TRUE))</f>
        <v/>
      </c>
    </row>
    <row r="892">
      <c r="A892" s="129" t="n">
        <v>2836</v>
      </c>
      <c r="B892" s="130" t="inlineStr">
        <is>
          <t>Avon Lake</t>
        </is>
      </c>
      <c r="C892" s="130" t="inlineStr">
        <is>
          <t>GenOn Power Midwest, LP</t>
        </is>
      </c>
      <c r="D892" s="129" t="n">
        <v>14165</v>
      </c>
      <c r="E892" s="130" t="inlineStr">
        <is>
          <t>OH</t>
        </is>
      </c>
      <c r="F892" s="130" t="inlineStr">
        <is>
          <t>NAICS-22 Non-Cogen</t>
        </is>
      </c>
      <c r="G892" s="130" t="inlineStr">
        <is>
          <t>ST</t>
        </is>
      </c>
      <c r="H892" s="130" t="inlineStr">
        <is>
          <t>SUB</t>
        </is>
      </c>
      <c r="I892" s="130" t="inlineStr">
        <is>
          <t>COL</t>
        </is>
      </c>
      <c r="J892" s="131" t="n">
        <v>69952.414</v>
      </c>
      <c r="K892" s="129" t="n">
        <v>2020</v>
      </c>
      <c r="L892" s="120">
        <f>IF(VLOOKUP(H892,'Cross-Page Data'!$D$4:$F$48,3,FALSE)="natural gas",VLOOKUP(G892,'Cross-Page Data'!$I$4:$J$19,2,FALSE),IF(VLOOKUP(H892,'Cross-Page Data'!$D$4:$F$48,3,FALSE)="solar",IF(G892="PV","solar PV","solar thermal"),IF(VLOOKUP(H892,'Cross-Page Data'!$D$4:$F$48,3,FALSE)="wind",VLOOKUP(G892,'Cross-Page Data'!$I$4:$J$19,2,FALSE),IF(VLOOKUP(H892,'Cross-Page Data'!$D$4:$F$48,3,FALSE)="hydro",VLOOKUP(G892,'Cross-Page Data'!$I$4:$J$19,2,FALSE),VLOOKUP(H892,'Cross-Page Data'!$D$4:$F$48,3,FALSE)))))</f>
        <v/>
      </c>
      <c r="M892" s="120">
        <f>IF(AND($P$2=FALSE,OR(F892="Commercial NAICS Cogen",F892="Industrial NAICS Cogen",F892="NAICS-22 Cogen")),FALSE,IF(AND($P$3=FALSE,OR(F892="Commercial NAICS Cogen",F892="Commercial NAICS Non-Cogen",F892="Industrial NAICS Cogen", F892="industrial NAICS non-Cogen")),FALSE, TRUE))</f>
        <v/>
      </c>
    </row>
    <row r="893">
      <c r="A893" s="129" t="n">
        <v>2840</v>
      </c>
      <c r="B893" s="130" t="inlineStr">
        <is>
          <t>Conesville</t>
        </is>
      </c>
      <c r="C893" s="130" t="inlineStr">
        <is>
          <t>AEP Generation Resources Inc</t>
        </is>
      </c>
      <c r="D893" s="129" t="n">
        <v>58620</v>
      </c>
      <c r="E893" s="130" t="inlineStr">
        <is>
          <t>OH</t>
        </is>
      </c>
      <c r="F893" s="130" t="inlineStr">
        <is>
          <t>NAICS-22 Non-Cogen</t>
        </is>
      </c>
      <c r="G893" s="130" t="inlineStr">
        <is>
          <t>ST</t>
        </is>
      </c>
      <c r="H893" s="130" t="inlineStr">
        <is>
          <t>BIT</t>
        </is>
      </c>
      <c r="I893" s="130" t="inlineStr">
        <is>
          <t>COL</t>
        </is>
      </c>
      <c r="J893" s="131" t="n">
        <v>1069296.2</v>
      </c>
      <c r="K893" s="129" t="n">
        <v>2020</v>
      </c>
      <c r="L893" s="120">
        <f>IF(VLOOKUP(H893,'Cross-Page Data'!$D$4:$F$48,3,FALSE)="natural gas",VLOOKUP(G893,'Cross-Page Data'!$I$4:$J$19,2,FALSE),IF(VLOOKUP(H893,'Cross-Page Data'!$D$4:$F$48,3,FALSE)="solar",IF(G893="PV","solar PV","solar thermal"),IF(VLOOKUP(H893,'Cross-Page Data'!$D$4:$F$48,3,FALSE)="wind",VLOOKUP(G893,'Cross-Page Data'!$I$4:$J$19,2,FALSE),IF(VLOOKUP(H893,'Cross-Page Data'!$D$4:$F$48,3,FALSE)="hydro",VLOOKUP(G893,'Cross-Page Data'!$I$4:$J$19,2,FALSE),VLOOKUP(H893,'Cross-Page Data'!$D$4:$F$48,3,FALSE)))))</f>
        <v/>
      </c>
      <c r="M893" s="120">
        <f>IF(AND($P$2=FALSE,OR(F893="Commercial NAICS Cogen",F893="Industrial NAICS Cogen",F893="NAICS-22 Cogen")),FALSE,IF(AND($P$3=FALSE,OR(F893="Commercial NAICS Cogen",F893="Commercial NAICS Non-Cogen",F893="Industrial NAICS Cogen", F893="industrial NAICS non-Cogen")),FALSE, TRUE))</f>
        <v/>
      </c>
    </row>
    <row r="894">
      <c r="A894" s="129" t="n">
        <v>2840</v>
      </c>
      <c r="B894" s="130" t="inlineStr">
        <is>
          <t>Conesville</t>
        </is>
      </c>
      <c r="C894" s="130" t="inlineStr">
        <is>
          <t>AEP Generation Resources Inc</t>
        </is>
      </c>
      <c r="D894" s="129" t="n">
        <v>58620</v>
      </c>
      <c r="E894" s="130" t="inlineStr">
        <is>
          <t>OH</t>
        </is>
      </c>
      <c r="F894" s="130" t="inlineStr">
        <is>
          <t>NAICS-22 Non-Cogen</t>
        </is>
      </c>
      <c r="G894" s="130" t="inlineStr">
        <is>
          <t>ST</t>
        </is>
      </c>
      <c r="H894" s="130" t="inlineStr">
        <is>
          <t>DFO</t>
        </is>
      </c>
      <c r="I894" s="130" t="inlineStr">
        <is>
          <t>DFO</t>
        </is>
      </c>
      <c r="J894" s="131" t="n">
        <v>5197.828</v>
      </c>
      <c r="K894" s="129" t="n">
        <v>2020</v>
      </c>
      <c r="L894" s="120">
        <f>IF(VLOOKUP(H894,'Cross-Page Data'!$D$4:$F$48,3,FALSE)="natural gas",VLOOKUP(G894,'Cross-Page Data'!$I$4:$J$19,2,FALSE),IF(VLOOKUP(H894,'Cross-Page Data'!$D$4:$F$48,3,FALSE)="solar",IF(G894="PV","solar PV","solar thermal"),IF(VLOOKUP(H894,'Cross-Page Data'!$D$4:$F$48,3,FALSE)="wind",VLOOKUP(G894,'Cross-Page Data'!$I$4:$J$19,2,FALSE),IF(VLOOKUP(H894,'Cross-Page Data'!$D$4:$F$48,3,FALSE)="hydro",VLOOKUP(G894,'Cross-Page Data'!$I$4:$J$19,2,FALSE),VLOOKUP(H894,'Cross-Page Data'!$D$4:$F$48,3,FALSE)))))</f>
        <v/>
      </c>
      <c r="M894" s="120">
        <f>IF(AND($P$2=FALSE,OR(F894="Commercial NAICS Cogen",F894="Industrial NAICS Cogen",F894="NAICS-22 Cogen")),FALSE,IF(AND($P$3=FALSE,OR(F894="Commercial NAICS Cogen",F894="Commercial NAICS Non-Cogen",F894="Industrial NAICS Cogen", F894="industrial NAICS non-Cogen")),FALSE, TRUE))</f>
        <v/>
      </c>
    </row>
    <row r="895">
      <c r="A895" s="129" t="n">
        <v>2866</v>
      </c>
      <c r="B895" s="130" t="inlineStr">
        <is>
          <t>FirstEnergy W H Sammis</t>
        </is>
      </c>
      <c r="C895" s="130" t="inlineStr">
        <is>
          <t>FirstEnergy Generation Corp</t>
        </is>
      </c>
      <c r="D895" s="129" t="n">
        <v>6526</v>
      </c>
      <c r="E895" s="130" t="inlineStr">
        <is>
          <t>OH</t>
        </is>
      </c>
      <c r="F895" s="130" t="inlineStr">
        <is>
          <t>NAICS-22 Non-Cogen</t>
        </is>
      </c>
      <c r="G895" s="130" t="inlineStr">
        <is>
          <t>IC</t>
        </is>
      </c>
      <c r="H895" s="130" t="inlineStr">
        <is>
          <t>DFO</t>
        </is>
      </c>
      <c r="I895" s="130" t="inlineStr">
        <is>
          <t>DFO</t>
        </is>
      </c>
      <c r="J895" s="131" t="n">
        <v>73</v>
      </c>
      <c r="K895" s="129" t="n">
        <v>2020</v>
      </c>
      <c r="L895" s="120">
        <f>IF(VLOOKUP(H895,'Cross-Page Data'!$D$4:$F$48,3,FALSE)="natural gas",VLOOKUP(G895,'Cross-Page Data'!$I$4:$J$19,2,FALSE),IF(VLOOKUP(H895,'Cross-Page Data'!$D$4:$F$48,3,FALSE)="solar",IF(G895="PV","solar PV","solar thermal"),IF(VLOOKUP(H895,'Cross-Page Data'!$D$4:$F$48,3,FALSE)="wind",VLOOKUP(G895,'Cross-Page Data'!$I$4:$J$19,2,FALSE),IF(VLOOKUP(H895,'Cross-Page Data'!$D$4:$F$48,3,FALSE)="hydro",VLOOKUP(G895,'Cross-Page Data'!$I$4:$J$19,2,FALSE),VLOOKUP(H895,'Cross-Page Data'!$D$4:$F$48,3,FALSE)))))</f>
        <v/>
      </c>
      <c r="M895" s="120">
        <f>IF(AND($P$2=FALSE,OR(F895="Commercial NAICS Cogen",F895="Industrial NAICS Cogen",F895="NAICS-22 Cogen")),FALSE,IF(AND($P$3=FALSE,OR(F895="Commercial NAICS Cogen",F895="Commercial NAICS Non-Cogen",F895="Industrial NAICS Cogen", F895="industrial NAICS non-Cogen")),FALSE, TRUE))</f>
        <v/>
      </c>
    </row>
    <row r="896">
      <c r="A896" s="129" t="n">
        <v>2866</v>
      </c>
      <c r="B896" s="130" t="inlineStr">
        <is>
          <t>FirstEnergy W H Sammis</t>
        </is>
      </c>
      <c r="C896" s="130" t="inlineStr">
        <is>
          <t>FirstEnergy Generation Corp</t>
        </is>
      </c>
      <c r="D896" s="129" t="n">
        <v>6526</v>
      </c>
      <c r="E896" s="130" t="inlineStr">
        <is>
          <t>OH</t>
        </is>
      </c>
      <c r="F896" s="130" t="inlineStr">
        <is>
          <t>NAICS-22 Non-Cogen</t>
        </is>
      </c>
      <c r="G896" s="130" t="inlineStr">
        <is>
          <t>ST</t>
        </is>
      </c>
      <c r="H896" s="130" t="inlineStr">
        <is>
          <t>BIT</t>
        </is>
      </c>
      <c r="I896" s="130" t="inlineStr">
        <is>
          <t>COL</t>
        </is>
      </c>
      <c r="J896" s="131" t="n">
        <v>4781555.3</v>
      </c>
      <c r="K896" s="129" t="n">
        <v>2020</v>
      </c>
      <c r="L896" s="120">
        <f>IF(VLOOKUP(H896,'Cross-Page Data'!$D$4:$F$48,3,FALSE)="natural gas",VLOOKUP(G896,'Cross-Page Data'!$I$4:$J$19,2,FALSE),IF(VLOOKUP(H896,'Cross-Page Data'!$D$4:$F$48,3,FALSE)="solar",IF(G896="PV","solar PV","solar thermal"),IF(VLOOKUP(H896,'Cross-Page Data'!$D$4:$F$48,3,FALSE)="wind",VLOOKUP(G896,'Cross-Page Data'!$I$4:$J$19,2,FALSE),IF(VLOOKUP(H896,'Cross-Page Data'!$D$4:$F$48,3,FALSE)="hydro",VLOOKUP(G896,'Cross-Page Data'!$I$4:$J$19,2,FALSE),VLOOKUP(H896,'Cross-Page Data'!$D$4:$F$48,3,FALSE)))))</f>
        <v/>
      </c>
      <c r="M896" s="120">
        <f>IF(AND($P$2=FALSE,OR(F896="Commercial NAICS Cogen",F896="Industrial NAICS Cogen",F896="NAICS-22 Cogen")),FALSE,IF(AND($P$3=FALSE,OR(F896="Commercial NAICS Cogen",F896="Commercial NAICS Non-Cogen",F896="Industrial NAICS Cogen", F896="industrial NAICS non-Cogen")),FALSE, TRUE))</f>
        <v/>
      </c>
    </row>
    <row r="897">
      <c r="A897" s="129" t="n">
        <v>2866</v>
      </c>
      <c r="B897" s="130" t="inlineStr">
        <is>
          <t>FirstEnergy W H Sammis</t>
        </is>
      </c>
      <c r="C897" s="130" t="inlineStr">
        <is>
          <t>FirstEnergy Generation Corp</t>
        </is>
      </c>
      <c r="D897" s="129" t="n">
        <v>6526</v>
      </c>
      <c r="E897" s="130" t="inlineStr">
        <is>
          <t>OH</t>
        </is>
      </c>
      <c r="F897" s="130" t="inlineStr">
        <is>
          <t>NAICS-22 Non-Cogen</t>
        </is>
      </c>
      <c r="G897" s="130" t="inlineStr">
        <is>
          <t>ST</t>
        </is>
      </c>
      <c r="H897" s="130" t="inlineStr">
        <is>
          <t>DFO</t>
        </is>
      </c>
      <c r="I897" s="130" t="inlineStr">
        <is>
          <t>DFO</t>
        </is>
      </c>
      <c r="J897" s="131" t="n">
        <v>15849.72</v>
      </c>
      <c r="K897" s="129" t="n">
        <v>2020</v>
      </c>
      <c r="L897" s="120">
        <f>IF(VLOOKUP(H897,'Cross-Page Data'!$D$4:$F$48,3,FALSE)="natural gas",VLOOKUP(G897,'Cross-Page Data'!$I$4:$J$19,2,FALSE),IF(VLOOKUP(H897,'Cross-Page Data'!$D$4:$F$48,3,FALSE)="solar",IF(G897="PV","solar PV","solar thermal"),IF(VLOOKUP(H897,'Cross-Page Data'!$D$4:$F$48,3,FALSE)="wind",VLOOKUP(G897,'Cross-Page Data'!$I$4:$J$19,2,FALSE),IF(VLOOKUP(H897,'Cross-Page Data'!$D$4:$F$48,3,FALSE)="hydro",VLOOKUP(G897,'Cross-Page Data'!$I$4:$J$19,2,FALSE),VLOOKUP(H897,'Cross-Page Data'!$D$4:$F$48,3,FALSE)))))</f>
        <v/>
      </c>
      <c r="M897" s="120">
        <f>IF(AND($P$2=FALSE,OR(F897="Commercial NAICS Cogen",F897="Industrial NAICS Cogen",F897="NAICS-22 Cogen")),FALSE,IF(AND($P$3=FALSE,OR(F897="Commercial NAICS Cogen",F897="Commercial NAICS Non-Cogen",F897="Industrial NAICS Cogen", F897="industrial NAICS non-Cogen")),FALSE, TRUE))</f>
        <v/>
      </c>
    </row>
    <row r="898">
      <c r="A898" s="129" t="n">
        <v>2866</v>
      </c>
      <c r="B898" s="130" t="inlineStr">
        <is>
          <t>FirstEnergy W H Sammis</t>
        </is>
      </c>
      <c r="C898" s="130" t="inlineStr">
        <is>
          <t>FirstEnergy Generation Corp</t>
        </is>
      </c>
      <c r="D898" s="129" t="n">
        <v>6526</v>
      </c>
      <c r="E898" s="130" t="inlineStr">
        <is>
          <t>OH</t>
        </is>
      </c>
      <c r="F898" s="130" t="inlineStr">
        <is>
          <t>NAICS-22 Non-Cogen</t>
        </is>
      </c>
      <c r="G898" s="130" t="inlineStr">
        <is>
          <t>ST</t>
        </is>
      </c>
      <c r="H898" s="130" t="inlineStr">
        <is>
          <t>SUB</t>
        </is>
      </c>
      <c r="I898" s="130" t="inlineStr">
        <is>
          <t>COL</t>
        </is>
      </c>
      <c r="J898" s="131" t="n">
        <v>0</v>
      </c>
      <c r="K898" s="129" t="n">
        <v>2020</v>
      </c>
      <c r="L898" s="120">
        <f>IF(VLOOKUP(H898,'Cross-Page Data'!$D$4:$F$48,3,FALSE)="natural gas",VLOOKUP(G898,'Cross-Page Data'!$I$4:$J$19,2,FALSE),IF(VLOOKUP(H898,'Cross-Page Data'!$D$4:$F$48,3,FALSE)="solar",IF(G898="PV","solar PV","solar thermal"),IF(VLOOKUP(H898,'Cross-Page Data'!$D$4:$F$48,3,FALSE)="wind",VLOOKUP(G898,'Cross-Page Data'!$I$4:$J$19,2,FALSE),IF(VLOOKUP(H898,'Cross-Page Data'!$D$4:$F$48,3,FALSE)="hydro",VLOOKUP(G898,'Cross-Page Data'!$I$4:$J$19,2,FALSE),VLOOKUP(H898,'Cross-Page Data'!$D$4:$F$48,3,FALSE)))))</f>
        <v/>
      </c>
      <c r="M898" s="120">
        <f>IF(AND($P$2=FALSE,OR(F898="Commercial NAICS Cogen",F898="Industrial NAICS Cogen",F898="NAICS-22 Cogen")),FALSE,IF(AND($P$3=FALSE,OR(F898="Commercial NAICS Cogen",F898="Commercial NAICS Non-Cogen",F898="Industrial NAICS Cogen", F898="industrial NAICS non-Cogen")),FALSE, TRUE))</f>
        <v/>
      </c>
    </row>
    <row r="899">
      <c r="A899" s="129" t="n">
        <v>2876</v>
      </c>
      <c r="B899" s="130" t="inlineStr">
        <is>
          <t>Kyger Creek</t>
        </is>
      </c>
      <c r="C899" s="130" t="inlineStr">
        <is>
          <t>Ohio Valley Electric Corp</t>
        </is>
      </c>
      <c r="D899" s="129" t="n">
        <v>14015</v>
      </c>
      <c r="E899" s="130" t="inlineStr">
        <is>
          <t>OH</t>
        </is>
      </c>
      <c r="F899" s="130" t="inlineStr">
        <is>
          <t>Electric Utility</t>
        </is>
      </c>
      <c r="G899" s="130" t="inlineStr">
        <is>
          <t>ST</t>
        </is>
      </c>
      <c r="H899" s="130" t="inlineStr">
        <is>
          <t>BIT</t>
        </is>
      </c>
      <c r="I899" s="130" t="inlineStr">
        <is>
          <t>COL</t>
        </is>
      </c>
      <c r="J899" s="131" t="n">
        <v>4584571.6</v>
      </c>
      <c r="K899" s="129" t="n">
        <v>2020</v>
      </c>
      <c r="L899" s="120">
        <f>IF(VLOOKUP(H899,'Cross-Page Data'!$D$4:$F$48,3,FALSE)="natural gas",VLOOKUP(G899,'Cross-Page Data'!$I$4:$J$19,2,FALSE),IF(VLOOKUP(H899,'Cross-Page Data'!$D$4:$F$48,3,FALSE)="solar",IF(G899="PV","solar PV","solar thermal"),IF(VLOOKUP(H899,'Cross-Page Data'!$D$4:$F$48,3,FALSE)="wind",VLOOKUP(G899,'Cross-Page Data'!$I$4:$J$19,2,FALSE),IF(VLOOKUP(H899,'Cross-Page Data'!$D$4:$F$48,3,FALSE)="hydro",VLOOKUP(G899,'Cross-Page Data'!$I$4:$J$19,2,FALSE),VLOOKUP(H899,'Cross-Page Data'!$D$4:$F$48,3,FALSE)))))</f>
        <v/>
      </c>
      <c r="M899" s="120">
        <f>IF(AND($P$2=FALSE,OR(F899="Commercial NAICS Cogen",F899="Industrial NAICS Cogen",F899="NAICS-22 Cogen")),FALSE,IF(AND($P$3=FALSE,OR(F899="Commercial NAICS Cogen",F899="Commercial NAICS Non-Cogen",F899="Industrial NAICS Cogen", F899="industrial NAICS non-Cogen")),FALSE, TRUE))</f>
        <v/>
      </c>
    </row>
    <row r="900">
      <c r="A900" s="129" t="n">
        <v>2876</v>
      </c>
      <c r="B900" s="130" t="inlineStr">
        <is>
          <t>Kyger Creek</t>
        </is>
      </c>
      <c r="C900" s="130" t="inlineStr">
        <is>
          <t>Ohio Valley Electric Corp</t>
        </is>
      </c>
      <c r="D900" s="129" t="n">
        <v>14015</v>
      </c>
      <c r="E900" s="130" t="inlineStr">
        <is>
          <t>OH</t>
        </is>
      </c>
      <c r="F900" s="130" t="inlineStr">
        <is>
          <t>Electric Utility</t>
        </is>
      </c>
      <c r="G900" s="130" t="inlineStr">
        <is>
          <t>ST</t>
        </is>
      </c>
      <c r="H900" s="130" t="inlineStr">
        <is>
          <t>DFO</t>
        </is>
      </c>
      <c r="I900" s="130" t="inlineStr">
        <is>
          <t>DFO</t>
        </is>
      </c>
      <c r="J900" s="131" t="n">
        <v>7312.465</v>
      </c>
      <c r="K900" s="129" t="n">
        <v>2020</v>
      </c>
      <c r="L900" s="120">
        <f>IF(VLOOKUP(H900,'Cross-Page Data'!$D$4:$F$48,3,FALSE)="natural gas",VLOOKUP(G900,'Cross-Page Data'!$I$4:$J$19,2,FALSE),IF(VLOOKUP(H900,'Cross-Page Data'!$D$4:$F$48,3,FALSE)="solar",IF(G900="PV","solar PV","solar thermal"),IF(VLOOKUP(H900,'Cross-Page Data'!$D$4:$F$48,3,FALSE)="wind",VLOOKUP(G900,'Cross-Page Data'!$I$4:$J$19,2,FALSE),IF(VLOOKUP(H900,'Cross-Page Data'!$D$4:$F$48,3,FALSE)="hydro",VLOOKUP(G900,'Cross-Page Data'!$I$4:$J$19,2,FALSE),VLOOKUP(H900,'Cross-Page Data'!$D$4:$F$48,3,FALSE)))))</f>
        <v/>
      </c>
      <c r="M900" s="120">
        <f>IF(AND($P$2=FALSE,OR(F900="Commercial NAICS Cogen",F900="Industrial NAICS Cogen",F900="NAICS-22 Cogen")),FALSE,IF(AND($P$3=FALSE,OR(F900="Commercial NAICS Cogen",F900="Commercial NAICS Non-Cogen",F900="Industrial NAICS Cogen", F900="industrial NAICS non-Cogen")),FALSE, TRUE))</f>
        <v/>
      </c>
    </row>
    <row r="901">
      <c r="A901" s="129" t="n">
        <v>2876</v>
      </c>
      <c r="B901" s="130" t="inlineStr">
        <is>
          <t>Kyger Creek</t>
        </is>
      </c>
      <c r="C901" s="130" t="inlineStr">
        <is>
          <t>Ohio Valley Electric Corp</t>
        </is>
      </c>
      <c r="D901" s="129" t="n">
        <v>14015</v>
      </c>
      <c r="E901" s="130" t="inlineStr">
        <is>
          <t>OH</t>
        </is>
      </c>
      <c r="F901" s="130" t="inlineStr">
        <is>
          <t>Electric Utility</t>
        </is>
      </c>
      <c r="G901" s="130" t="inlineStr">
        <is>
          <t>ST</t>
        </is>
      </c>
      <c r="H901" s="130" t="inlineStr">
        <is>
          <t>SUB</t>
        </is>
      </c>
      <c r="I901" s="130" t="inlineStr">
        <is>
          <t>COL</t>
        </is>
      </c>
      <c r="J901" s="131" t="n">
        <v>59875.924</v>
      </c>
      <c r="K901" s="129" t="n">
        <v>2020</v>
      </c>
      <c r="L901" s="120">
        <f>IF(VLOOKUP(H901,'Cross-Page Data'!$D$4:$F$48,3,FALSE)="natural gas",VLOOKUP(G901,'Cross-Page Data'!$I$4:$J$19,2,FALSE),IF(VLOOKUP(H901,'Cross-Page Data'!$D$4:$F$48,3,FALSE)="solar",IF(G901="PV","solar PV","solar thermal"),IF(VLOOKUP(H901,'Cross-Page Data'!$D$4:$F$48,3,FALSE)="wind",VLOOKUP(G901,'Cross-Page Data'!$I$4:$J$19,2,FALSE),IF(VLOOKUP(H901,'Cross-Page Data'!$D$4:$F$48,3,FALSE)="hydro",VLOOKUP(G901,'Cross-Page Data'!$I$4:$J$19,2,FALSE),VLOOKUP(H901,'Cross-Page Data'!$D$4:$F$48,3,FALSE)))))</f>
        <v/>
      </c>
      <c r="M901" s="120">
        <f>IF(AND($P$2=FALSE,OR(F901="Commercial NAICS Cogen",F901="Industrial NAICS Cogen",F901="NAICS-22 Cogen")),FALSE,IF(AND($P$3=FALSE,OR(F901="Commercial NAICS Cogen",F901="Commercial NAICS Non-Cogen",F901="Industrial NAICS Cogen", F901="industrial NAICS non-Cogen")),FALSE, TRUE))</f>
        <v/>
      </c>
    </row>
    <row r="902">
      <c r="A902" s="129" t="n">
        <v>2952</v>
      </c>
      <c r="B902" s="130" t="inlineStr">
        <is>
          <t>Muskogee</t>
        </is>
      </c>
      <c r="C902" s="130" t="inlineStr">
        <is>
          <t>Oklahoma Gas &amp; Electric Co</t>
        </is>
      </c>
      <c r="D902" s="129" t="n">
        <v>14063</v>
      </c>
      <c r="E902" s="130" t="inlineStr">
        <is>
          <t>OK</t>
        </is>
      </c>
      <c r="F902" s="130" t="inlineStr">
        <is>
          <t>Electric Utility</t>
        </is>
      </c>
      <c r="G902" s="130" t="inlineStr">
        <is>
          <t>ST</t>
        </is>
      </c>
      <c r="H902" s="130" t="inlineStr">
        <is>
          <t>BIT</t>
        </is>
      </c>
      <c r="I902" s="130" t="inlineStr">
        <is>
          <t>COL</t>
        </is>
      </c>
      <c r="J902" s="131" t="n">
        <v>0</v>
      </c>
      <c r="K902" s="129" t="n">
        <v>2020</v>
      </c>
      <c r="L902" s="120">
        <f>IF(VLOOKUP(H902,'Cross-Page Data'!$D$4:$F$48,3,FALSE)="natural gas",VLOOKUP(G902,'Cross-Page Data'!$I$4:$J$19,2,FALSE),IF(VLOOKUP(H902,'Cross-Page Data'!$D$4:$F$48,3,FALSE)="solar",IF(G902="PV","solar PV","solar thermal"),IF(VLOOKUP(H902,'Cross-Page Data'!$D$4:$F$48,3,FALSE)="wind",VLOOKUP(G902,'Cross-Page Data'!$I$4:$J$19,2,FALSE),IF(VLOOKUP(H902,'Cross-Page Data'!$D$4:$F$48,3,FALSE)="hydro",VLOOKUP(G902,'Cross-Page Data'!$I$4:$J$19,2,FALSE),VLOOKUP(H902,'Cross-Page Data'!$D$4:$F$48,3,FALSE)))))</f>
        <v/>
      </c>
      <c r="M902" s="120">
        <f>IF(AND($P$2=FALSE,OR(F902="Commercial NAICS Cogen",F902="Industrial NAICS Cogen",F902="NAICS-22 Cogen")),FALSE,IF(AND($P$3=FALSE,OR(F902="Commercial NAICS Cogen",F902="Commercial NAICS Non-Cogen",F902="Industrial NAICS Cogen", F902="industrial NAICS non-Cogen")),FALSE, TRUE))</f>
        <v/>
      </c>
    </row>
    <row r="903">
      <c r="A903" s="129" t="n">
        <v>2952</v>
      </c>
      <c r="B903" s="130" t="inlineStr">
        <is>
          <t>Muskogee</t>
        </is>
      </c>
      <c r="C903" s="130" t="inlineStr">
        <is>
          <t>Oklahoma Gas &amp; Electric Co</t>
        </is>
      </c>
      <c r="D903" s="129" t="n">
        <v>14063</v>
      </c>
      <c r="E903" s="130" t="inlineStr">
        <is>
          <t>OK</t>
        </is>
      </c>
      <c r="F903" s="130" t="inlineStr">
        <is>
          <t>Electric Utility</t>
        </is>
      </c>
      <c r="G903" s="130" t="inlineStr">
        <is>
          <t>ST</t>
        </is>
      </c>
      <c r="H903" s="130" t="inlineStr">
        <is>
          <t>NG</t>
        </is>
      </c>
      <c r="I903" s="130" t="inlineStr">
        <is>
          <t>NG</t>
        </is>
      </c>
      <c r="J903" s="131" t="n">
        <v>1360485.9</v>
      </c>
      <c r="K903" s="129" t="n">
        <v>2020</v>
      </c>
      <c r="L903" s="120">
        <f>IF(VLOOKUP(H903,'Cross-Page Data'!$D$4:$F$48,3,FALSE)="natural gas",VLOOKUP(G903,'Cross-Page Data'!$I$4:$J$19,2,FALSE),IF(VLOOKUP(H903,'Cross-Page Data'!$D$4:$F$48,3,FALSE)="solar",IF(G903="PV","solar PV","solar thermal"),IF(VLOOKUP(H903,'Cross-Page Data'!$D$4:$F$48,3,FALSE)="wind",VLOOKUP(G903,'Cross-Page Data'!$I$4:$J$19,2,FALSE),IF(VLOOKUP(H903,'Cross-Page Data'!$D$4:$F$48,3,FALSE)="hydro",VLOOKUP(G903,'Cross-Page Data'!$I$4:$J$19,2,FALSE),VLOOKUP(H903,'Cross-Page Data'!$D$4:$F$48,3,FALSE)))))</f>
        <v/>
      </c>
      <c r="M903" s="120">
        <f>IF(AND($P$2=FALSE,OR(F903="Commercial NAICS Cogen",F903="Industrial NAICS Cogen",F903="NAICS-22 Cogen")),FALSE,IF(AND($P$3=FALSE,OR(F903="Commercial NAICS Cogen",F903="Commercial NAICS Non-Cogen",F903="Industrial NAICS Cogen", F903="industrial NAICS non-Cogen")),FALSE, TRUE))</f>
        <v/>
      </c>
    </row>
    <row r="904">
      <c r="A904" s="129" t="n">
        <v>2952</v>
      </c>
      <c r="B904" s="130" t="inlineStr">
        <is>
          <t>Muskogee</t>
        </is>
      </c>
      <c r="C904" s="130" t="inlineStr">
        <is>
          <t>Oklahoma Gas &amp; Electric Co</t>
        </is>
      </c>
      <c r="D904" s="129" t="n">
        <v>14063</v>
      </c>
      <c r="E904" s="130" t="inlineStr">
        <is>
          <t>OK</t>
        </is>
      </c>
      <c r="F904" s="130" t="inlineStr">
        <is>
          <t>Electric Utility</t>
        </is>
      </c>
      <c r="G904" s="130" t="inlineStr">
        <is>
          <t>ST</t>
        </is>
      </c>
      <c r="H904" s="130" t="inlineStr">
        <is>
          <t>SUB</t>
        </is>
      </c>
      <c r="I904" s="130" t="inlineStr">
        <is>
          <t>COL</t>
        </is>
      </c>
      <c r="J904" s="131" t="n">
        <v>1392263.1</v>
      </c>
      <c r="K904" s="129" t="n">
        <v>2020</v>
      </c>
      <c r="L904" s="120">
        <f>IF(VLOOKUP(H904,'Cross-Page Data'!$D$4:$F$48,3,FALSE)="natural gas",VLOOKUP(G904,'Cross-Page Data'!$I$4:$J$19,2,FALSE),IF(VLOOKUP(H904,'Cross-Page Data'!$D$4:$F$48,3,FALSE)="solar",IF(G904="PV","solar PV","solar thermal"),IF(VLOOKUP(H904,'Cross-Page Data'!$D$4:$F$48,3,FALSE)="wind",VLOOKUP(G904,'Cross-Page Data'!$I$4:$J$19,2,FALSE),IF(VLOOKUP(H904,'Cross-Page Data'!$D$4:$F$48,3,FALSE)="hydro",VLOOKUP(G904,'Cross-Page Data'!$I$4:$J$19,2,FALSE),VLOOKUP(H904,'Cross-Page Data'!$D$4:$F$48,3,FALSE)))))</f>
        <v/>
      </c>
      <c r="M904" s="120">
        <f>IF(AND($P$2=FALSE,OR(F904="Commercial NAICS Cogen",F904="Industrial NAICS Cogen",F904="NAICS-22 Cogen")),FALSE,IF(AND($P$3=FALSE,OR(F904="Commercial NAICS Cogen",F904="Commercial NAICS Non-Cogen",F904="Industrial NAICS Cogen", F904="industrial NAICS non-Cogen")),FALSE, TRUE))</f>
        <v/>
      </c>
    </row>
    <row r="905">
      <c r="A905" s="129" t="n">
        <v>2953</v>
      </c>
      <c r="B905" s="130" t="inlineStr">
        <is>
          <t>Mustang</t>
        </is>
      </c>
      <c r="C905" s="130" t="inlineStr">
        <is>
          <t>Oklahoma Gas &amp; Electric Co</t>
        </is>
      </c>
      <c r="D905" s="129" t="n">
        <v>14063</v>
      </c>
      <c r="E905" s="130" t="inlineStr">
        <is>
          <t>OK</t>
        </is>
      </c>
      <c r="F905" s="130" t="inlineStr">
        <is>
          <t>Electric Utility</t>
        </is>
      </c>
      <c r="G905" s="130" t="inlineStr">
        <is>
          <t>GT</t>
        </is>
      </c>
      <c r="H905" s="130" t="inlineStr">
        <is>
          <t>DFO</t>
        </is>
      </c>
      <c r="I905" s="130" t="inlineStr">
        <is>
          <t>DFO</t>
        </is>
      </c>
      <c r="J905" s="131" t="n">
        <v>3.311</v>
      </c>
      <c r="K905" s="129" t="n">
        <v>2020</v>
      </c>
      <c r="L905" s="120">
        <f>IF(VLOOKUP(H905,'Cross-Page Data'!$D$4:$F$48,3,FALSE)="natural gas",VLOOKUP(G905,'Cross-Page Data'!$I$4:$J$19,2,FALSE),IF(VLOOKUP(H905,'Cross-Page Data'!$D$4:$F$48,3,FALSE)="solar",IF(G905="PV","solar PV","solar thermal"),IF(VLOOKUP(H905,'Cross-Page Data'!$D$4:$F$48,3,FALSE)="wind",VLOOKUP(G905,'Cross-Page Data'!$I$4:$J$19,2,FALSE),IF(VLOOKUP(H905,'Cross-Page Data'!$D$4:$F$48,3,FALSE)="hydro",VLOOKUP(G905,'Cross-Page Data'!$I$4:$J$19,2,FALSE),VLOOKUP(H905,'Cross-Page Data'!$D$4:$F$48,3,FALSE)))))</f>
        <v/>
      </c>
      <c r="M905" s="120">
        <f>IF(AND($P$2=FALSE,OR(F905="Commercial NAICS Cogen",F905="Industrial NAICS Cogen",F905="NAICS-22 Cogen")),FALSE,IF(AND($P$3=FALSE,OR(F905="Commercial NAICS Cogen",F905="Commercial NAICS Non-Cogen",F905="Industrial NAICS Cogen", F905="industrial NAICS non-Cogen")),FALSE, TRUE))</f>
        <v/>
      </c>
    </row>
    <row r="906">
      <c r="A906" s="129" t="n">
        <v>2953</v>
      </c>
      <c r="B906" s="130" t="inlineStr">
        <is>
          <t>Mustang</t>
        </is>
      </c>
      <c r="C906" s="130" t="inlineStr">
        <is>
          <t>Oklahoma Gas &amp; Electric Co</t>
        </is>
      </c>
      <c r="D906" s="129" t="n">
        <v>14063</v>
      </c>
      <c r="E906" s="130" t="inlineStr">
        <is>
          <t>OK</t>
        </is>
      </c>
      <c r="F906" s="130" t="inlineStr">
        <is>
          <t>Electric Utility</t>
        </is>
      </c>
      <c r="G906" s="130" t="inlineStr">
        <is>
          <t>GT</t>
        </is>
      </c>
      <c r="H906" s="130" t="inlineStr">
        <is>
          <t>NG</t>
        </is>
      </c>
      <c r="I906" s="130" t="inlineStr">
        <is>
          <t>NG</t>
        </is>
      </c>
      <c r="J906" s="131" t="n">
        <v>6418.689</v>
      </c>
      <c r="K906" s="129" t="n">
        <v>2020</v>
      </c>
      <c r="L906" s="120">
        <f>IF(VLOOKUP(H906,'Cross-Page Data'!$D$4:$F$48,3,FALSE)="natural gas",VLOOKUP(G906,'Cross-Page Data'!$I$4:$J$19,2,FALSE),IF(VLOOKUP(H906,'Cross-Page Data'!$D$4:$F$48,3,FALSE)="solar",IF(G906="PV","solar PV","solar thermal"),IF(VLOOKUP(H906,'Cross-Page Data'!$D$4:$F$48,3,FALSE)="wind",VLOOKUP(G906,'Cross-Page Data'!$I$4:$J$19,2,FALSE),IF(VLOOKUP(H906,'Cross-Page Data'!$D$4:$F$48,3,FALSE)="hydro",VLOOKUP(G906,'Cross-Page Data'!$I$4:$J$19,2,FALSE),VLOOKUP(H906,'Cross-Page Data'!$D$4:$F$48,3,FALSE)))))</f>
        <v/>
      </c>
      <c r="M906" s="120">
        <f>IF(AND($P$2=FALSE,OR(F906="Commercial NAICS Cogen",F906="Industrial NAICS Cogen",F906="NAICS-22 Cogen")),FALSE,IF(AND($P$3=FALSE,OR(F906="Commercial NAICS Cogen",F906="Commercial NAICS Non-Cogen",F906="Industrial NAICS Cogen", F906="industrial NAICS non-Cogen")),FALSE, TRUE))</f>
        <v/>
      </c>
    </row>
    <row r="907">
      <c r="A907" s="129" t="n">
        <v>2953</v>
      </c>
      <c r="B907" s="130" t="inlineStr">
        <is>
          <t>Mustang</t>
        </is>
      </c>
      <c r="C907" s="130" t="inlineStr">
        <is>
          <t>Oklahoma Gas &amp; Electric Co</t>
        </is>
      </c>
      <c r="D907" s="129" t="n">
        <v>14063</v>
      </c>
      <c r="E907" s="130" t="inlineStr">
        <is>
          <t>OK</t>
        </is>
      </c>
      <c r="F907" s="130" t="inlineStr">
        <is>
          <t>Electric Utility</t>
        </is>
      </c>
      <c r="G907" s="130" t="inlineStr">
        <is>
          <t>PV</t>
        </is>
      </c>
      <c r="H907" s="130" t="inlineStr">
        <is>
          <t>SUN</t>
        </is>
      </c>
      <c r="I907" s="130" t="inlineStr">
        <is>
          <t>SUN</t>
        </is>
      </c>
      <c r="J907" s="131" t="n">
        <v>4708</v>
      </c>
      <c r="K907" s="129" t="n">
        <v>2020</v>
      </c>
      <c r="L907" s="120">
        <f>IF(VLOOKUP(H907,'Cross-Page Data'!$D$4:$F$48,3,FALSE)="natural gas",VLOOKUP(G907,'Cross-Page Data'!$I$4:$J$19,2,FALSE),IF(VLOOKUP(H907,'Cross-Page Data'!$D$4:$F$48,3,FALSE)="solar",IF(G907="PV","solar PV","solar thermal"),IF(VLOOKUP(H907,'Cross-Page Data'!$D$4:$F$48,3,FALSE)="wind",VLOOKUP(G907,'Cross-Page Data'!$I$4:$J$19,2,FALSE),IF(VLOOKUP(H907,'Cross-Page Data'!$D$4:$F$48,3,FALSE)="hydro",VLOOKUP(G907,'Cross-Page Data'!$I$4:$J$19,2,FALSE),VLOOKUP(H907,'Cross-Page Data'!$D$4:$F$48,3,FALSE)))))</f>
        <v/>
      </c>
      <c r="M907" s="120">
        <f>IF(AND($P$2=FALSE,OR(F907="Commercial NAICS Cogen",F907="Industrial NAICS Cogen",F907="NAICS-22 Cogen")),FALSE,IF(AND($P$3=FALSE,OR(F907="Commercial NAICS Cogen",F907="Commercial NAICS Non-Cogen",F907="Industrial NAICS Cogen", F907="industrial NAICS non-Cogen")),FALSE, TRUE))</f>
        <v/>
      </c>
    </row>
    <row r="908">
      <c r="A908" s="129" t="n">
        <v>2956</v>
      </c>
      <c r="B908" s="130" t="inlineStr">
        <is>
          <t>Seminole</t>
        </is>
      </c>
      <c r="C908" s="130" t="inlineStr">
        <is>
          <t>Oklahoma Gas &amp; Electric Co</t>
        </is>
      </c>
      <c r="D908" s="129" t="n">
        <v>14063</v>
      </c>
      <c r="E908" s="130" t="inlineStr">
        <is>
          <t>OK</t>
        </is>
      </c>
      <c r="F908" s="130" t="inlineStr">
        <is>
          <t>Electric Utility</t>
        </is>
      </c>
      <c r="G908" s="130" t="inlineStr">
        <is>
          <t>ST</t>
        </is>
      </c>
      <c r="H908" s="130" t="inlineStr">
        <is>
          <t>DFO</t>
        </is>
      </c>
      <c r="I908" s="130" t="inlineStr">
        <is>
          <t>DFO</t>
        </is>
      </c>
      <c r="J908" s="131" t="n">
        <v>0</v>
      </c>
      <c r="K908" s="129" t="n">
        <v>2020</v>
      </c>
      <c r="L908" s="120">
        <f>IF(VLOOKUP(H908,'Cross-Page Data'!$D$4:$F$48,3,FALSE)="natural gas",VLOOKUP(G908,'Cross-Page Data'!$I$4:$J$19,2,FALSE),IF(VLOOKUP(H908,'Cross-Page Data'!$D$4:$F$48,3,FALSE)="solar",IF(G908="PV","solar PV","solar thermal"),IF(VLOOKUP(H908,'Cross-Page Data'!$D$4:$F$48,3,FALSE)="wind",VLOOKUP(G908,'Cross-Page Data'!$I$4:$J$19,2,FALSE),IF(VLOOKUP(H908,'Cross-Page Data'!$D$4:$F$48,3,FALSE)="hydro",VLOOKUP(G908,'Cross-Page Data'!$I$4:$J$19,2,FALSE),VLOOKUP(H908,'Cross-Page Data'!$D$4:$F$48,3,FALSE)))))</f>
        <v/>
      </c>
      <c r="M908" s="120">
        <f>IF(AND($P$2=FALSE,OR(F908="Commercial NAICS Cogen",F908="Industrial NAICS Cogen",F908="NAICS-22 Cogen")),FALSE,IF(AND($P$3=FALSE,OR(F908="Commercial NAICS Cogen",F908="Commercial NAICS Non-Cogen",F908="Industrial NAICS Cogen", F908="industrial NAICS non-Cogen")),FALSE, TRUE))</f>
        <v/>
      </c>
    </row>
    <row r="909">
      <c r="A909" s="129" t="n">
        <v>2956</v>
      </c>
      <c r="B909" s="130" t="inlineStr">
        <is>
          <t>Seminole</t>
        </is>
      </c>
      <c r="C909" s="130" t="inlineStr">
        <is>
          <t>Oklahoma Gas &amp; Electric Co</t>
        </is>
      </c>
      <c r="D909" s="129" t="n">
        <v>14063</v>
      </c>
      <c r="E909" s="130" t="inlineStr">
        <is>
          <t>OK</t>
        </is>
      </c>
      <c r="F909" s="130" t="inlineStr">
        <is>
          <t>Electric Utility</t>
        </is>
      </c>
      <c r="G909" s="130" t="inlineStr">
        <is>
          <t>ST</t>
        </is>
      </c>
      <c r="H909" s="130" t="inlineStr">
        <is>
          <t>NG</t>
        </is>
      </c>
      <c r="I909" s="130" t="inlineStr">
        <is>
          <t>NG</t>
        </is>
      </c>
      <c r="J909" s="131" t="n">
        <v>2560672</v>
      </c>
      <c r="K909" s="129" t="n">
        <v>2020</v>
      </c>
      <c r="L909" s="120">
        <f>IF(VLOOKUP(H909,'Cross-Page Data'!$D$4:$F$48,3,FALSE)="natural gas",VLOOKUP(G909,'Cross-Page Data'!$I$4:$J$19,2,FALSE),IF(VLOOKUP(H909,'Cross-Page Data'!$D$4:$F$48,3,FALSE)="solar",IF(G909="PV","solar PV","solar thermal"),IF(VLOOKUP(H909,'Cross-Page Data'!$D$4:$F$48,3,FALSE)="wind",VLOOKUP(G909,'Cross-Page Data'!$I$4:$J$19,2,FALSE),IF(VLOOKUP(H909,'Cross-Page Data'!$D$4:$F$48,3,FALSE)="hydro",VLOOKUP(G909,'Cross-Page Data'!$I$4:$J$19,2,FALSE),VLOOKUP(H909,'Cross-Page Data'!$D$4:$F$48,3,FALSE)))))</f>
        <v/>
      </c>
      <c r="M909" s="120">
        <f>IF(AND($P$2=FALSE,OR(F909="Commercial NAICS Cogen",F909="Industrial NAICS Cogen",F909="NAICS-22 Cogen")),FALSE,IF(AND($P$3=FALSE,OR(F909="Commercial NAICS Cogen",F909="Commercial NAICS Non-Cogen",F909="Industrial NAICS Cogen", F909="industrial NAICS non-Cogen")),FALSE, TRUE))</f>
        <v/>
      </c>
    </row>
    <row r="910">
      <c r="A910" s="129" t="n">
        <v>2956</v>
      </c>
      <c r="B910" s="130" t="inlineStr">
        <is>
          <t>Seminole</t>
        </is>
      </c>
      <c r="C910" s="130" t="inlineStr">
        <is>
          <t>Oklahoma Gas &amp; Electric Co</t>
        </is>
      </c>
      <c r="D910" s="129" t="n">
        <v>14063</v>
      </c>
      <c r="E910" s="130" t="inlineStr">
        <is>
          <t>OK</t>
        </is>
      </c>
      <c r="F910" s="130" t="inlineStr">
        <is>
          <t>Electric Utility</t>
        </is>
      </c>
      <c r="G910" s="130" t="inlineStr">
        <is>
          <t>ST</t>
        </is>
      </c>
      <c r="H910" s="130" t="inlineStr">
        <is>
          <t>RFO</t>
        </is>
      </c>
      <c r="I910" s="130" t="inlineStr">
        <is>
          <t>RFO</t>
        </is>
      </c>
      <c r="J910" s="131" t="n">
        <v>0</v>
      </c>
      <c r="K910" s="129" t="n">
        <v>2020</v>
      </c>
      <c r="L910" s="120">
        <f>IF(VLOOKUP(H910,'Cross-Page Data'!$D$4:$F$48,3,FALSE)="natural gas",VLOOKUP(G910,'Cross-Page Data'!$I$4:$J$19,2,FALSE),IF(VLOOKUP(H910,'Cross-Page Data'!$D$4:$F$48,3,FALSE)="solar",IF(G910="PV","solar PV","solar thermal"),IF(VLOOKUP(H910,'Cross-Page Data'!$D$4:$F$48,3,FALSE)="wind",VLOOKUP(G910,'Cross-Page Data'!$I$4:$J$19,2,FALSE),IF(VLOOKUP(H910,'Cross-Page Data'!$D$4:$F$48,3,FALSE)="hydro",VLOOKUP(G910,'Cross-Page Data'!$I$4:$J$19,2,FALSE),VLOOKUP(H910,'Cross-Page Data'!$D$4:$F$48,3,FALSE)))))</f>
        <v/>
      </c>
      <c r="M910" s="120">
        <f>IF(AND($P$2=FALSE,OR(F910="Commercial NAICS Cogen",F910="Industrial NAICS Cogen",F910="NAICS-22 Cogen")),FALSE,IF(AND($P$3=FALSE,OR(F910="Commercial NAICS Cogen",F910="Commercial NAICS Non-Cogen",F910="Industrial NAICS Cogen", F910="industrial NAICS non-Cogen")),FALSE, TRUE))</f>
        <v/>
      </c>
    </row>
    <row r="911">
      <c r="A911" s="129" t="n">
        <v>2963</v>
      </c>
      <c r="B911" s="130" t="inlineStr">
        <is>
          <t>Northeastern</t>
        </is>
      </c>
      <c r="C911" s="130" t="inlineStr">
        <is>
          <t>Public Service Co of Oklahoma</t>
        </is>
      </c>
      <c r="D911" s="129" t="n">
        <v>15474</v>
      </c>
      <c r="E911" s="130" t="inlineStr">
        <is>
          <t>OK</t>
        </is>
      </c>
      <c r="F911" s="130" t="inlineStr">
        <is>
          <t>Electric Utility</t>
        </is>
      </c>
      <c r="G911" s="130" t="inlineStr">
        <is>
          <t>CA</t>
        </is>
      </c>
      <c r="H911" s="130" t="inlineStr">
        <is>
          <t>NG</t>
        </is>
      </c>
      <c r="I911" s="130" t="inlineStr">
        <is>
          <t>NG</t>
        </is>
      </c>
      <c r="J911" s="131" t="n">
        <v>744256</v>
      </c>
      <c r="K911" s="129" t="n">
        <v>2020</v>
      </c>
      <c r="L911" s="120">
        <f>IF(VLOOKUP(H911,'Cross-Page Data'!$D$4:$F$48,3,FALSE)="natural gas",VLOOKUP(G911,'Cross-Page Data'!$I$4:$J$19,2,FALSE),IF(VLOOKUP(H911,'Cross-Page Data'!$D$4:$F$48,3,FALSE)="solar",IF(G911="PV","solar PV","solar thermal"),IF(VLOOKUP(H911,'Cross-Page Data'!$D$4:$F$48,3,FALSE)="wind",VLOOKUP(G911,'Cross-Page Data'!$I$4:$J$19,2,FALSE),IF(VLOOKUP(H911,'Cross-Page Data'!$D$4:$F$48,3,FALSE)="hydro",VLOOKUP(G911,'Cross-Page Data'!$I$4:$J$19,2,FALSE),VLOOKUP(H911,'Cross-Page Data'!$D$4:$F$48,3,FALSE)))))</f>
        <v/>
      </c>
      <c r="M911" s="120">
        <f>IF(AND($P$2=FALSE,OR(F911="Commercial NAICS Cogen",F911="Industrial NAICS Cogen",F911="NAICS-22 Cogen")),FALSE,IF(AND($P$3=FALSE,OR(F911="Commercial NAICS Cogen",F911="Commercial NAICS Non-Cogen",F911="Industrial NAICS Cogen", F911="industrial NAICS non-Cogen")),FALSE, TRUE))</f>
        <v/>
      </c>
    </row>
    <row r="912">
      <c r="A912" s="129" t="n">
        <v>2963</v>
      </c>
      <c r="B912" s="130" t="inlineStr">
        <is>
          <t>Northeastern</t>
        </is>
      </c>
      <c r="C912" s="130" t="inlineStr">
        <is>
          <t>Public Service Co of Oklahoma</t>
        </is>
      </c>
      <c r="D912" s="129" t="n">
        <v>15474</v>
      </c>
      <c r="E912" s="130" t="inlineStr">
        <is>
          <t>OK</t>
        </is>
      </c>
      <c r="F912" s="130" t="inlineStr">
        <is>
          <t>Electric Utility</t>
        </is>
      </c>
      <c r="G912" s="130" t="inlineStr">
        <is>
          <t>CT</t>
        </is>
      </c>
      <c r="H912" s="130" t="inlineStr">
        <is>
          <t>BIT</t>
        </is>
      </c>
      <c r="I912" s="130" t="inlineStr">
        <is>
          <t>COL</t>
        </is>
      </c>
      <c r="J912" s="131" t="n">
        <v>0</v>
      </c>
      <c r="K912" s="129" t="n">
        <v>2020</v>
      </c>
      <c r="L912" s="120">
        <f>IF(VLOOKUP(H912,'Cross-Page Data'!$D$4:$F$48,3,FALSE)="natural gas",VLOOKUP(G912,'Cross-Page Data'!$I$4:$J$19,2,FALSE),IF(VLOOKUP(H912,'Cross-Page Data'!$D$4:$F$48,3,FALSE)="solar",IF(G912="PV","solar PV","solar thermal"),IF(VLOOKUP(H912,'Cross-Page Data'!$D$4:$F$48,3,FALSE)="wind",VLOOKUP(G912,'Cross-Page Data'!$I$4:$J$19,2,FALSE),IF(VLOOKUP(H912,'Cross-Page Data'!$D$4:$F$48,3,FALSE)="hydro",VLOOKUP(G912,'Cross-Page Data'!$I$4:$J$19,2,FALSE),VLOOKUP(H912,'Cross-Page Data'!$D$4:$F$48,3,FALSE)))))</f>
        <v/>
      </c>
      <c r="M912" s="120">
        <f>IF(AND($P$2=FALSE,OR(F912="Commercial NAICS Cogen",F912="Industrial NAICS Cogen",F912="NAICS-22 Cogen")),FALSE,IF(AND($P$3=FALSE,OR(F912="Commercial NAICS Cogen",F912="Commercial NAICS Non-Cogen",F912="Industrial NAICS Cogen", F912="industrial NAICS non-Cogen")),FALSE, TRUE))</f>
        <v/>
      </c>
    </row>
    <row r="913">
      <c r="A913" s="129" t="n">
        <v>2963</v>
      </c>
      <c r="B913" s="130" t="inlineStr">
        <is>
          <t>Northeastern</t>
        </is>
      </c>
      <c r="C913" s="130" t="inlineStr">
        <is>
          <t>Public Service Co of Oklahoma</t>
        </is>
      </c>
      <c r="D913" s="129" t="n">
        <v>15474</v>
      </c>
      <c r="E913" s="130" t="inlineStr">
        <is>
          <t>OK</t>
        </is>
      </c>
      <c r="F913" s="130" t="inlineStr">
        <is>
          <t>Electric Utility</t>
        </is>
      </c>
      <c r="G913" s="130" t="inlineStr">
        <is>
          <t>CT</t>
        </is>
      </c>
      <c r="H913" s="130" t="inlineStr">
        <is>
          <t>NG</t>
        </is>
      </c>
      <c r="I913" s="130" t="inlineStr">
        <is>
          <t>NG</t>
        </is>
      </c>
      <c r="J913" s="131" t="n">
        <v>1509297</v>
      </c>
      <c r="K913" s="129" t="n">
        <v>2020</v>
      </c>
      <c r="L913" s="120">
        <f>IF(VLOOKUP(H913,'Cross-Page Data'!$D$4:$F$48,3,FALSE)="natural gas",VLOOKUP(G913,'Cross-Page Data'!$I$4:$J$19,2,FALSE),IF(VLOOKUP(H913,'Cross-Page Data'!$D$4:$F$48,3,FALSE)="solar",IF(G913="PV","solar PV","solar thermal"),IF(VLOOKUP(H913,'Cross-Page Data'!$D$4:$F$48,3,FALSE)="wind",VLOOKUP(G913,'Cross-Page Data'!$I$4:$J$19,2,FALSE),IF(VLOOKUP(H913,'Cross-Page Data'!$D$4:$F$48,3,FALSE)="hydro",VLOOKUP(G913,'Cross-Page Data'!$I$4:$J$19,2,FALSE),VLOOKUP(H913,'Cross-Page Data'!$D$4:$F$48,3,FALSE)))))</f>
        <v/>
      </c>
      <c r="M913" s="120">
        <f>IF(AND($P$2=FALSE,OR(F913="Commercial NAICS Cogen",F913="Industrial NAICS Cogen",F913="NAICS-22 Cogen")),FALSE,IF(AND($P$3=FALSE,OR(F913="Commercial NAICS Cogen",F913="Commercial NAICS Non-Cogen",F913="Industrial NAICS Cogen", F913="industrial NAICS non-Cogen")),FALSE, TRUE))</f>
        <v/>
      </c>
    </row>
    <row r="914">
      <c r="A914" s="129" t="n">
        <v>2963</v>
      </c>
      <c r="B914" s="130" t="inlineStr">
        <is>
          <t>Northeastern</t>
        </is>
      </c>
      <c r="C914" s="130" t="inlineStr">
        <is>
          <t>Public Service Co of Oklahoma</t>
        </is>
      </c>
      <c r="D914" s="129" t="n">
        <v>15474</v>
      </c>
      <c r="E914" s="130" t="inlineStr">
        <is>
          <t>OK</t>
        </is>
      </c>
      <c r="F914" s="130" t="inlineStr">
        <is>
          <t>Electric Utility</t>
        </is>
      </c>
      <c r="G914" s="130" t="inlineStr">
        <is>
          <t>IC</t>
        </is>
      </c>
      <c r="H914" s="130" t="inlineStr">
        <is>
          <t>DFO</t>
        </is>
      </c>
      <c r="I914" s="130" t="inlineStr">
        <is>
          <t>DFO</t>
        </is>
      </c>
      <c r="J914" s="131" t="n">
        <v>0</v>
      </c>
      <c r="K914" s="129" t="n">
        <v>2020</v>
      </c>
      <c r="L914" s="120">
        <f>IF(VLOOKUP(H914,'Cross-Page Data'!$D$4:$F$48,3,FALSE)="natural gas",VLOOKUP(G914,'Cross-Page Data'!$I$4:$J$19,2,FALSE),IF(VLOOKUP(H914,'Cross-Page Data'!$D$4:$F$48,3,FALSE)="solar",IF(G914="PV","solar PV","solar thermal"),IF(VLOOKUP(H914,'Cross-Page Data'!$D$4:$F$48,3,FALSE)="wind",VLOOKUP(G914,'Cross-Page Data'!$I$4:$J$19,2,FALSE),IF(VLOOKUP(H914,'Cross-Page Data'!$D$4:$F$48,3,FALSE)="hydro",VLOOKUP(G914,'Cross-Page Data'!$I$4:$J$19,2,FALSE),VLOOKUP(H914,'Cross-Page Data'!$D$4:$F$48,3,FALSE)))))</f>
        <v/>
      </c>
      <c r="M914" s="120">
        <f>IF(AND($P$2=FALSE,OR(F914="Commercial NAICS Cogen",F914="Industrial NAICS Cogen",F914="NAICS-22 Cogen")),FALSE,IF(AND($P$3=FALSE,OR(F914="Commercial NAICS Cogen",F914="Commercial NAICS Non-Cogen",F914="Industrial NAICS Cogen", F914="industrial NAICS non-Cogen")),FALSE, TRUE))</f>
        <v/>
      </c>
    </row>
    <row r="915">
      <c r="A915" s="129" t="n">
        <v>2963</v>
      </c>
      <c r="B915" s="130" t="inlineStr">
        <is>
          <t>Northeastern</t>
        </is>
      </c>
      <c r="C915" s="130" t="inlineStr">
        <is>
          <t>Public Service Co of Oklahoma</t>
        </is>
      </c>
      <c r="D915" s="129" t="n">
        <v>15474</v>
      </c>
      <c r="E915" s="130" t="inlineStr">
        <is>
          <t>OK</t>
        </is>
      </c>
      <c r="F915" s="130" t="inlineStr">
        <is>
          <t>Electric Utility</t>
        </is>
      </c>
      <c r="G915" s="130" t="inlineStr">
        <is>
          <t>ST</t>
        </is>
      </c>
      <c r="H915" s="130" t="inlineStr">
        <is>
          <t>DFO</t>
        </is>
      </c>
      <c r="I915" s="130" t="inlineStr">
        <is>
          <t>DFO</t>
        </is>
      </c>
      <c r="J915" s="131" t="n">
        <v>0</v>
      </c>
      <c r="K915" s="129" t="n">
        <v>2020</v>
      </c>
      <c r="L915" s="120">
        <f>IF(VLOOKUP(H915,'Cross-Page Data'!$D$4:$F$48,3,FALSE)="natural gas",VLOOKUP(G915,'Cross-Page Data'!$I$4:$J$19,2,FALSE),IF(VLOOKUP(H915,'Cross-Page Data'!$D$4:$F$48,3,FALSE)="solar",IF(G915="PV","solar PV","solar thermal"),IF(VLOOKUP(H915,'Cross-Page Data'!$D$4:$F$48,3,FALSE)="wind",VLOOKUP(G915,'Cross-Page Data'!$I$4:$J$19,2,FALSE),IF(VLOOKUP(H915,'Cross-Page Data'!$D$4:$F$48,3,FALSE)="hydro",VLOOKUP(G915,'Cross-Page Data'!$I$4:$J$19,2,FALSE),VLOOKUP(H915,'Cross-Page Data'!$D$4:$F$48,3,FALSE)))))</f>
        <v/>
      </c>
      <c r="M915" s="120">
        <f>IF(AND($P$2=FALSE,OR(F915="Commercial NAICS Cogen",F915="Industrial NAICS Cogen",F915="NAICS-22 Cogen")),FALSE,IF(AND($P$3=FALSE,OR(F915="Commercial NAICS Cogen",F915="Commercial NAICS Non-Cogen",F915="Industrial NAICS Cogen", F915="industrial NAICS non-Cogen")),FALSE, TRUE))</f>
        <v/>
      </c>
    </row>
    <row r="916">
      <c r="A916" s="129" t="n">
        <v>2963</v>
      </c>
      <c r="B916" s="130" t="inlineStr">
        <is>
          <t>Northeastern</t>
        </is>
      </c>
      <c r="C916" s="130" t="inlineStr">
        <is>
          <t>Public Service Co of Oklahoma</t>
        </is>
      </c>
      <c r="D916" s="129" t="n">
        <v>15474</v>
      </c>
      <c r="E916" s="130" t="inlineStr">
        <is>
          <t>OK</t>
        </is>
      </c>
      <c r="F916" s="130" t="inlineStr">
        <is>
          <t>Electric Utility</t>
        </is>
      </c>
      <c r="G916" s="130" t="inlineStr">
        <is>
          <t>ST</t>
        </is>
      </c>
      <c r="H916" s="130" t="inlineStr">
        <is>
          <t>NG</t>
        </is>
      </c>
      <c r="I916" s="130" t="inlineStr">
        <is>
          <t>NG</t>
        </is>
      </c>
      <c r="J916" s="131" t="n">
        <v>317033.19</v>
      </c>
      <c r="K916" s="129" t="n">
        <v>2020</v>
      </c>
      <c r="L916" s="120">
        <f>IF(VLOOKUP(H916,'Cross-Page Data'!$D$4:$F$48,3,FALSE)="natural gas",VLOOKUP(G916,'Cross-Page Data'!$I$4:$J$19,2,FALSE),IF(VLOOKUP(H916,'Cross-Page Data'!$D$4:$F$48,3,FALSE)="solar",IF(G916="PV","solar PV","solar thermal"),IF(VLOOKUP(H916,'Cross-Page Data'!$D$4:$F$48,3,FALSE)="wind",VLOOKUP(G916,'Cross-Page Data'!$I$4:$J$19,2,FALSE),IF(VLOOKUP(H916,'Cross-Page Data'!$D$4:$F$48,3,FALSE)="hydro",VLOOKUP(G916,'Cross-Page Data'!$I$4:$J$19,2,FALSE),VLOOKUP(H916,'Cross-Page Data'!$D$4:$F$48,3,FALSE)))))</f>
        <v/>
      </c>
      <c r="M916" s="120">
        <f>IF(AND($P$2=FALSE,OR(F916="Commercial NAICS Cogen",F916="Industrial NAICS Cogen",F916="NAICS-22 Cogen")),FALSE,IF(AND($P$3=FALSE,OR(F916="Commercial NAICS Cogen",F916="Commercial NAICS Non-Cogen",F916="Industrial NAICS Cogen", F916="industrial NAICS non-Cogen")),FALSE, TRUE))</f>
        <v/>
      </c>
    </row>
    <row r="917">
      <c r="A917" s="129" t="n">
        <v>2963</v>
      </c>
      <c r="B917" s="130" t="inlineStr">
        <is>
          <t>Northeastern</t>
        </is>
      </c>
      <c r="C917" s="130" t="inlineStr">
        <is>
          <t>Public Service Co of Oklahoma</t>
        </is>
      </c>
      <c r="D917" s="129" t="n">
        <v>15474</v>
      </c>
      <c r="E917" s="130" t="inlineStr">
        <is>
          <t>OK</t>
        </is>
      </c>
      <c r="F917" s="130" t="inlineStr">
        <is>
          <t>Electric Utility</t>
        </is>
      </c>
      <c r="G917" s="130" t="inlineStr">
        <is>
          <t>ST</t>
        </is>
      </c>
      <c r="H917" s="130" t="inlineStr">
        <is>
          <t>SUB</t>
        </is>
      </c>
      <c r="I917" s="130" t="inlineStr">
        <is>
          <t>COL</t>
        </is>
      </c>
      <c r="J917" s="131" t="n">
        <v>1121751.8</v>
      </c>
      <c r="K917" s="129" t="n">
        <v>2020</v>
      </c>
      <c r="L917" s="120">
        <f>IF(VLOOKUP(H917,'Cross-Page Data'!$D$4:$F$48,3,FALSE)="natural gas",VLOOKUP(G917,'Cross-Page Data'!$I$4:$J$19,2,FALSE),IF(VLOOKUP(H917,'Cross-Page Data'!$D$4:$F$48,3,FALSE)="solar",IF(G917="PV","solar PV","solar thermal"),IF(VLOOKUP(H917,'Cross-Page Data'!$D$4:$F$48,3,FALSE)="wind",VLOOKUP(G917,'Cross-Page Data'!$I$4:$J$19,2,FALSE),IF(VLOOKUP(H917,'Cross-Page Data'!$D$4:$F$48,3,FALSE)="hydro",VLOOKUP(G917,'Cross-Page Data'!$I$4:$J$19,2,FALSE),VLOOKUP(H917,'Cross-Page Data'!$D$4:$F$48,3,FALSE)))))</f>
        <v/>
      </c>
      <c r="M917" s="120">
        <f>IF(AND($P$2=FALSE,OR(F917="Commercial NAICS Cogen",F917="Industrial NAICS Cogen",F917="NAICS-22 Cogen")),FALSE,IF(AND($P$3=FALSE,OR(F917="Commercial NAICS Cogen",F917="Commercial NAICS Non-Cogen",F917="Industrial NAICS Cogen", F917="industrial NAICS non-Cogen")),FALSE, TRUE))</f>
        <v/>
      </c>
    </row>
    <row r="918">
      <c r="A918" s="129" t="n">
        <v>2982</v>
      </c>
      <c r="B918" s="130" t="inlineStr">
        <is>
          <t>Salina</t>
        </is>
      </c>
      <c r="C918" s="130" t="inlineStr">
        <is>
          <t>Grand River Dam Authority</t>
        </is>
      </c>
      <c r="D918" s="129" t="n">
        <v>7490</v>
      </c>
      <c r="E918" s="130" t="inlineStr">
        <is>
          <t>OK</t>
        </is>
      </c>
      <c r="F918" s="130" t="inlineStr">
        <is>
          <t>Electric Utility</t>
        </is>
      </c>
      <c r="G918" s="130" t="inlineStr">
        <is>
          <t>PS</t>
        </is>
      </c>
      <c r="H918" s="130" t="inlineStr">
        <is>
          <t>WAT</t>
        </is>
      </c>
      <c r="I918" s="130" t="inlineStr">
        <is>
          <t>HPS</t>
        </is>
      </c>
      <c r="J918" s="131" t="n">
        <v>-117820</v>
      </c>
      <c r="K918" s="129" t="n">
        <v>2020</v>
      </c>
      <c r="L918" s="120">
        <f>IF(VLOOKUP(H918,'Cross-Page Data'!$D$4:$F$48,3,FALSE)="natural gas",VLOOKUP(G918,'Cross-Page Data'!$I$4:$J$19,2,FALSE),IF(VLOOKUP(H918,'Cross-Page Data'!$D$4:$F$48,3,FALSE)="solar",IF(G918="PV","solar PV","solar thermal"),IF(VLOOKUP(H918,'Cross-Page Data'!$D$4:$F$48,3,FALSE)="wind",VLOOKUP(G918,'Cross-Page Data'!$I$4:$J$19,2,FALSE),IF(VLOOKUP(H918,'Cross-Page Data'!$D$4:$F$48,3,FALSE)="hydro",VLOOKUP(G918,'Cross-Page Data'!$I$4:$J$19,2,FALSE),VLOOKUP(H918,'Cross-Page Data'!$D$4:$F$48,3,FALSE)))))</f>
        <v/>
      </c>
      <c r="M918" s="120">
        <f>IF(AND($P$2=FALSE,OR(F918="Commercial NAICS Cogen",F918="Industrial NAICS Cogen",F918="NAICS-22 Cogen")),FALSE,IF(AND($P$3=FALSE,OR(F918="Commercial NAICS Cogen",F918="Commercial NAICS Non-Cogen",F918="Industrial NAICS Cogen", F918="industrial NAICS non-Cogen")),FALSE, TRUE))</f>
        <v/>
      </c>
    </row>
    <row r="919">
      <c r="A919" s="129" t="n">
        <v>3006</v>
      </c>
      <c r="B919" s="130" t="inlineStr">
        <is>
          <t>Anadarko Plant</t>
        </is>
      </c>
      <c r="C919" s="130" t="inlineStr">
        <is>
          <t>Western Farmers Elec Coop, Inc</t>
        </is>
      </c>
      <c r="D919" s="129" t="n">
        <v>20447</v>
      </c>
      <c r="E919" s="130" t="inlineStr">
        <is>
          <t>OK</t>
        </is>
      </c>
      <c r="F919" s="130" t="inlineStr">
        <is>
          <t>Electric Utility</t>
        </is>
      </c>
      <c r="G919" s="130" t="inlineStr">
        <is>
          <t>CS</t>
        </is>
      </c>
      <c r="H919" s="130" t="inlineStr">
        <is>
          <t>NG</t>
        </is>
      </c>
      <c r="I919" s="130" t="inlineStr">
        <is>
          <t>NG</t>
        </is>
      </c>
      <c r="J919" s="131" t="n">
        <v>266306</v>
      </c>
      <c r="K919" s="129" t="n">
        <v>2020</v>
      </c>
      <c r="L919" s="120">
        <f>IF(VLOOKUP(H919,'Cross-Page Data'!$D$4:$F$48,3,FALSE)="natural gas",VLOOKUP(G919,'Cross-Page Data'!$I$4:$J$19,2,FALSE),IF(VLOOKUP(H919,'Cross-Page Data'!$D$4:$F$48,3,FALSE)="solar",IF(G919="PV","solar PV","solar thermal"),IF(VLOOKUP(H919,'Cross-Page Data'!$D$4:$F$48,3,FALSE)="wind",VLOOKUP(G919,'Cross-Page Data'!$I$4:$J$19,2,FALSE),IF(VLOOKUP(H919,'Cross-Page Data'!$D$4:$F$48,3,FALSE)="hydro",VLOOKUP(G919,'Cross-Page Data'!$I$4:$J$19,2,FALSE),VLOOKUP(H919,'Cross-Page Data'!$D$4:$F$48,3,FALSE)))))</f>
        <v/>
      </c>
      <c r="M919" s="120">
        <f>IF(AND($P$2=FALSE,OR(F919="Commercial NAICS Cogen",F919="Industrial NAICS Cogen",F919="NAICS-22 Cogen")),FALSE,IF(AND($P$3=FALSE,OR(F919="Commercial NAICS Cogen",F919="Commercial NAICS Non-Cogen",F919="Industrial NAICS Cogen", F919="industrial NAICS non-Cogen")),FALSE, TRUE))</f>
        <v/>
      </c>
    </row>
    <row r="920">
      <c r="A920" s="129" t="n">
        <v>3006</v>
      </c>
      <c r="B920" s="130" t="inlineStr">
        <is>
          <t>Anadarko Plant</t>
        </is>
      </c>
      <c r="C920" s="130" t="inlineStr">
        <is>
          <t>Western Farmers Elec Coop, Inc</t>
        </is>
      </c>
      <c r="D920" s="129" t="n">
        <v>20447</v>
      </c>
      <c r="E920" s="130" t="inlineStr">
        <is>
          <t>OK</t>
        </is>
      </c>
      <c r="F920" s="130" t="inlineStr">
        <is>
          <t>Electric Utility</t>
        </is>
      </c>
      <c r="G920" s="130" t="inlineStr">
        <is>
          <t>GT</t>
        </is>
      </c>
      <c r="H920" s="130" t="inlineStr">
        <is>
          <t>NG</t>
        </is>
      </c>
      <c r="I920" s="130" t="inlineStr">
        <is>
          <t>NG</t>
        </is>
      </c>
      <c r="J920" s="131" t="n">
        <v>264598</v>
      </c>
      <c r="K920" s="129" t="n">
        <v>2020</v>
      </c>
      <c r="L920" s="120">
        <f>IF(VLOOKUP(H920,'Cross-Page Data'!$D$4:$F$48,3,FALSE)="natural gas",VLOOKUP(G920,'Cross-Page Data'!$I$4:$J$19,2,FALSE),IF(VLOOKUP(H920,'Cross-Page Data'!$D$4:$F$48,3,FALSE)="solar",IF(G920="PV","solar PV","solar thermal"),IF(VLOOKUP(H920,'Cross-Page Data'!$D$4:$F$48,3,FALSE)="wind",VLOOKUP(G920,'Cross-Page Data'!$I$4:$J$19,2,FALSE),IF(VLOOKUP(H920,'Cross-Page Data'!$D$4:$F$48,3,FALSE)="hydro",VLOOKUP(G920,'Cross-Page Data'!$I$4:$J$19,2,FALSE),VLOOKUP(H920,'Cross-Page Data'!$D$4:$F$48,3,FALSE)))))</f>
        <v/>
      </c>
      <c r="M920" s="120">
        <f>IF(AND($P$2=FALSE,OR(F920="Commercial NAICS Cogen",F920="Industrial NAICS Cogen",F920="NAICS-22 Cogen")),FALSE,IF(AND($P$3=FALSE,OR(F920="Commercial NAICS Cogen",F920="Commercial NAICS Non-Cogen",F920="Industrial NAICS Cogen", F920="industrial NAICS non-Cogen")),FALSE, TRUE))</f>
        <v/>
      </c>
    </row>
    <row r="921">
      <c r="A921" s="129" t="n">
        <v>3006</v>
      </c>
      <c r="B921" s="130" t="inlineStr">
        <is>
          <t>Anadarko Plant</t>
        </is>
      </c>
      <c r="C921" s="130" t="inlineStr">
        <is>
          <t>Western Farmers Elec Coop, Inc</t>
        </is>
      </c>
      <c r="D921" s="129" t="n">
        <v>20447</v>
      </c>
      <c r="E921" s="130" t="inlineStr">
        <is>
          <t>OK</t>
        </is>
      </c>
      <c r="F921" s="130" t="inlineStr">
        <is>
          <t>Electric Utility</t>
        </is>
      </c>
      <c r="G921" s="130" t="inlineStr">
        <is>
          <t>ST</t>
        </is>
      </c>
      <c r="H921" s="130" t="inlineStr">
        <is>
          <t>NG</t>
        </is>
      </c>
      <c r="I921" s="130" t="inlineStr">
        <is>
          <t>NG</t>
        </is>
      </c>
      <c r="J921" s="131" t="n">
        <v>70</v>
      </c>
      <c r="K921" s="129" t="n">
        <v>2020</v>
      </c>
      <c r="L921" s="120">
        <f>IF(VLOOKUP(H921,'Cross-Page Data'!$D$4:$F$48,3,FALSE)="natural gas",VLOOKUP(G921,'Cross-Page Data'!$I$4:$J$19,2,FALSE),IF(VLOOKUP(H921,'Cross-Page Data'!$D$4:$F$48,3,FALSE)="solar",IF(G921="PV","solar PV","solar thermal"),IF(VLOOKUP(H921,'Cross-Page Data'!$D$4:$F$48,3,FALSE)="wind",VLOOKUP(G921,'Cross-Page Data'!$I$4:$J$19,2,FALSE),IF(VLOOKUP(H921,'Cross-Page Data'!$D$4:$F$48,3,FALSE)="hydro",VLOOKUP(G921,'Cross-Page Data'!$I$4:$J$19,2,FALSE),VLOOKUP(H921,'Cross-Page Data'!$D$4:$F$48,3,FALSE)))))</f>
        <v/>
      </c>
      <c r="M921" s="120">
        <f>IF(AND($P$2=FALSE,OR(F921="Commercial NAICS Cogen",F921="Industrial NAICS Cogen",F921="NAICS-22 Cogen")),FALSE,IF(AND($P$3=FALSE,OR(F921="Commercial NAICS Cogen",F921="Commercial NAICS Non-Cogen",F921="Industrial NAICS Cogen", F921="industrial NAICS non-Cogen")),FALSE, TRUE))</f>
        <v/>
      </c>
    </row>
    <row r="922">
      <c r="A922" s="129" t="n">
        <v>3075</v>
      </c>
      <c r="B922" s="130" t="inlineStr">
        <is>
          <t>Bonneville</t>
        </is>
      </c>
      <c r="C922" s="130" t="inlineStr">
        <is>
          <t>USACE Northwestern Division</t>
        </is>
      </c>
      <c r="D922" s="129" t="n">
        <v>19400</v>
      </c>
      <c r="E922" s="130" t="inlineStr">
        <is>
          <t>OR</t>
        </is>
      </c>
      <c r="F922" s="130" t="inlineStr">
        <is>
          <t>Electric Utility</t>
        </is>
      </c>
      <c r="G922" s="130" t="inlineStr">
        <is>
          <t>HY</t>
        </is>
      </c>
      <c r="H922" s="130" t="inlineStr">
        <is>
          <t>WAT</t>
        </is>
      </c>
      <c r="I922" s="130" t="inlineStr">
        <is>
          <t>HYC</t>
        </is>
      </c>
      <c r="J922" s="131" t="n">
        <v>4669766</v>
      </c>
      <c r="K922" s="129" t="n">
        <v>2020</v>
      </c>
      <c r="L922" s="120">
        <f>IF(VLOOKUP(H922,'Cross-Page Data'!$D$4:$F$48,3,FALSE)="natural gas",VLOOKUP(G922,'Cross-Page Data'!$I$4:$J$19,2,FALSE),IF(VLOOKUP(H922,'Cross-Page Data'!$D$4:$F$48,3,FALSE)="solar",IF(G922="PV","solar PV","solar thermal"),IF(VLOOKUP(H922,'Cross-Page Data'!$D$4:$F$48,3,FALSE)="wind",VLOOKUP(G922,'Cross-Page Data'!$I$4:$J$19,2,FALSE),IF(VLOOKUP(H922,'Cross-Page Data'!$D$4:$F$48,3,FALSE)="hydro",VLOOKUP(G922,'Cross-Page Data'!$I$4:$J$19,2,FALSE),VLOOKUP(H922,'Cross-Page Data'!$D$4:$F$48,3,FALSE)))))</f>
        <v/>
      </c>
      <c r="M922" s="120">
        <f>IF(AND($P$2=FALSE,OR(F922="Commercial NAICS Cogen",F922="Industrial NAICS Cogen",F922="NAICS-22 Cogen")),FALSE,IF(AND($P$3=FALSE,OR(F922="Commercial NAICS Cogen",F922="Commercial NAICS Non-Cogen",F922="Industrial NAICS Cogen", F922="industrial NAICS non-Cogen")),FALSE, TRUE))</f>
        <v/>
      </c>
    </row>
    <row r="923">
      <c r="A923" s="129" t="n">
        <v>3082</v>
      </c>
      <c r="B923" s="130" t="inlineStr">
        <is>
          <t>John Day</t>
        </is>
      </c>
      <c r="C923" s="130" t="inlineStr">
        <is>
          <t>USACE Northwestern Division</t>
        </is>
      </c>
      <c r="D923" s="129" t="n">
        <v>19400</v>
      </c>
      <c r="E923" s="130" t="inlineStr">
        <is>
          <t>OR</t>
        </is>
      </c>
      <c r="F923" s="130" t="inlineStr">
        <is>
          <t>Electric Utility</t>
        </is>
      </c>
      <c r="G923" s="130" t="inlineStr">
        <is>
          <t>HY</t>
        </is>
      </c>
      <c r="H923" s="130" t="inlineStr">
        <is>
          <t>WAT</t>
        </is>
      </c>
      <c r="I923" s="130" t="inlineStr">
        <is>
          <t>HYC</t>
        </is>
      </c>
      <c r="J923" s="131" t="n">
        <v>8459181</v>
      </c>
      <c r="K923" s="129" t="n">
        <v>2020</v>
      </c>
      <c r="L923" s="120">
        <f>IF(VLOOKUP(H923,'Cross-Page Data'!$D$4:$F$48,3,FALSE)="natural gas",VLOOKUP(G923,'Cross-Page Data'!$I$4:$J$19,2,FALSE),IF(VLOOKUP(H923,'Cross-Page Data'!$D$4:$F$48,3,FALSE)="solar",IF(G923="PV","solar PV","solar thermal"),IF(VLOOKUP(H923,'Cross-Page Data'!$D$4:$F$48,3,FALSE)="wind",VLOOKUP(G923,'Cross-Page Data'!$I$4:$J$19,2,FALSE),IF(VLOOKUP(H923,'Cross-Page Data'!$D$4:$F$48,3,FALSE)="hydro",VLOOKUP(G923,'Cross-Page Data'!$I$4:$J$19,2,FALSE),VLOOKUP(H923,'Cross-Page Data'!$D$4:$F$48,3,FALSE)))))</f>
        <v/>
      </c>
      <c r="M923" s="120">
        <f>IF(AND($P$2=FALSE,OR(F923="Commercial NAICS Cogen",F923="Industrial NAICS Cogen",F923="NAICS-22 Cogen")),FALSE,IF(AND($P$3=FALSE,OR(F923="Commercial NAICS Cogen",F923="Commercial NAICS Non-Cogen",F923="Industrial NAICS Cogen", F923="industrial NAICS non-Cogen")),FALSE, TRUE))</f>
        <v/>
      </c>
    </row>
    <row r="924">
      <c r="A924" s="129" t="n">
        <v>3118</v>
      </c>
      <c r="B924" s="130" t="inlineStr">
        <is>
          <t>Conemaugh</t>
        </is>
      </c>
      <c r="C924" s="130" t="inlineStr">
        <is>
          <t>KeyCon Operating LLC</t>
        </is>
      </c>
      <c r="D924" s="129" t="n">
        <v>63047</v>
      </c>
      <c r="E924" s="130" t="inlineStr">
        <is>
          <t>PA</t>
        </is>
      </c>
      <c r="F924" s="130" t="inlineStr">
        <is>
          <t>NAICS-22 Non-Cogen</t>
        </is>
      </c>
      <c r="G924" s="130" t="inlineStr">
        <is>
          <t>IC</t>
        </is>
      </c>
      <c r="H924" s="130" t="inlineStr">
        <is>
          <t>DFO</t>
        </is>
      </c>
      <c r="I924" s="130" t="inlineStr">
        <is>
          <t>DFO</t>
        </is>
      </c>
      <c r="J924" s="131" t="n">
        <v>31</v>
      </c>
      <c r="K924" s="129" t="n">
        <v>2020</v>
      </c>
      <c r="L924" s="120">
        <f>IF(VLOOKUP(H924,'Cross-Page Data'!$D$4:$F$48,3,FALSE)="natural gas",VLOOKUP(G924,'Cross-Page Data'!$I$4:$J$19,2,FALSE),IF(VLOOKUP(H924,'Cross-Page Data'!$D$4:$F$48,3,FALSE)="solar",IF(G924="PV","solar PV","solar thermal"),IF(VLOOKUP(H924,'Cross-Page Data'!$D$4:$F$48,3,FALSE)="wind",VLOOKUP(G924,'Cross-Page Data'!$I$4:$J$19,2,FALSE),IF(VLOOKUP(H924,'Cross-Page Data'!$D$4:$F$48,3,FALSE)="hydro",VLOOKUP(G924,'Cross-Page Data'!$I$4:$J$19,2,FALSE),VLOOKUP(H924,'Cross-Page Data'!$D$4:$F$48,3,FALSE)))))</f>
        <v/>
      </c>
      <c r="M924" s="120">
        <f>IF(AND($P$2=FALSE,OR(F924="Commercial NAICS Cogen",F924="Industrial NAICS Cogen",F924="NAICS-22 Cogen")),FALSE,IF(AND($P$3=FALSE,OR(F924="Commercial NAICS Cogen",F924="Commercial NAICS Non-Cogen",F924="Industrial NAICS Cogen", F924="industrial NAICS non-Cogen")),FALSE, TRUE))</f>
        <v/>
      </c>
    </row>
    <row r="925">
      <c r="A925" s="129" t="n">
        <v>3118</v>
      </c>
      <c r="B925" s="130" t="inlineStr">
        <is>
          <t>Conemaugh</t>
        </is>
      </c>
      <c r="C925" s="130" t="inlineStr">
        <is>
          <t>KeyCon Operating LLC</t>
        </is>
      </c>
      <c r="D925" s="129" t="n">
        <v>63047</v>
      </c>
      <c r="E925" s="130" t="inlineStr">
        <is>
          <t>PA</t>
        </is>
      </c>
      <c r="F925" s="130" t="inlineStr">
        <is>
          <t>NAICS-22 Non-Cogen</t>
        </is>
      </c>
      <c r="G925" s="130" t="inlineStr">
        <is>
          <t>ST</t>
        </is>
      </c>
      <c r="H925" s="130" t="inlineStr">
        <is>
          <t>BIT</t>
        </is>
      </c>
      <c r="I925" s="130" t="inlineStr">
        <is>
          <t>COL</t>
        </is>
      </c>
      <c r="J925" s="131" t="n">
        <v>475613.74</v>
      </c>
      <c r="K925" s="129" t="n">
        <v>2020</v>
      </c>
      <c r="L925" s="120">
        <f>IF(VLOOKUP(H925,'Cross-Page Data'!$D$4:$F$48,3,FALSE)="natural gas",VLOOKUP(G925,'Cross-Page Data'!$I$4:$J$19,2,FALSE),IF(VLOOKUP(H925,'Cross-Page Data'!$D$4:$F$48,3,FALSE)="solar",IF(G925="PV","solar PV","solar thermal"),IF(VLOOKUP(H925,'Cross-Page Data'!$D$4:$F$48,3,FALSE)="wind",VLOOKUP(G925,'Cross-Page Data'!$I$4:$J$19,2,FALSE),IF(VLOOKUP(H925,'Cross-Page Data'!$D$4:$F$48,3,FALSE)="hydro",VLOOKUP(G925,'Cross-Page Data'!$I$4:$J$19,2,FALSE),VLOOKUP(H925,'Cross-Page Data'!$D$4:$F$48,3,FALSE)))))</f>
        <v/>
      </c>
      <c r="M925" s="120">
        <f>IF(AND($P$2=FALSE,OR(F925="Commercial NAICS Cogen",F925="Industrial NAICS Cogen",F925="NAICS-22 Cogen")),FALSE,IF(AND($P$3=FALSE,OR(F925="Commercial NAICS Cogen",F925="Commercial NAICS Non-Cogen",F925="Industrial NAICS Cogen", F925="industrial NAICS non-Cogen")),FALSE, TRUE))</f>
        <v/>
      </c>
    </row>
    <row r="926">
      <c r="A926" s="129" t="n">
        <v>3118</v>
      </c>
      <c r="B926" s="130" t="inlineStr">
        <is>
          <t>Conemaugh</t>
        </is>
      </c>
      <c r="C926" s="130" t="inlineStr">
        <is>
          <t>KeyCon Operating LLC</t>
        </is>
      </c>
      <c r="D926" s="129" t="n">
        <v>63047</v>
      </c>
      <c r="E926" s="130" t="inlineStr">
        <is>
          <t>PA</t>
        </is>
      </c>
      <c r="F926" s="130" t="inlineStr">
        <is>
          <t>NAICS-22 Non-Cogen</t>
        </is>
      </c>
      <c r="G926" s="130" t="inlineStr">
        <is>
          <t>ST</t>
        </is>
      </c>
      <c r="H926" s="130" t="inlineStr">
        <is>
          <t>NG</t>
        </is>
      </c>
      <c r="I926" s="130" t="inlineStr">
        <is>
          <t>NG</t>
        </is>
      </c>
      <c r="J926" s="131" t="n">
        <v>22575.368</v>
      </c>
      <c r="K926" s="129" t="n">
        <v>2020</v>
      </c>
      <c r="L926" s="120">
        <f>IF(VLOOKUP(H926,'Cross-Page Data'!$D$4:$F$48,3,FALSE)="natural gas",VLOOKUP(G926,'Cross-Page Data'!$I$4:$J$19,2,FALSE),IF(VLOOKUP(H926,'Cross-Page Data'!$D$4:$F$48,3,FALSE)="solar",IF(G926="PV","solar PV","solar thermal"),IF(VLOOKUP(H926,'Cross-Page Data'!$D$4:$F$48,3,FALSE)="wind",VLOOKUP(G926,'Cross-Page Data'!$I$4:$J$19,2,FALSE),IF(VLOOKUP(H926,'Cross-Page Data'!$D$4:$F$48,3,FALSE)="hydro",VLOOKUP(G926,'Cross-Page Data'!$I$4:$J$19,2,FALSE),VLOOKUP(H926,'Cross-Page Data'!$D$4:$F$48,3,FALSE)))))</f>
        <v/>
      </c>
      <c r="M926" s="120">
        <f>IF(AND($P$2=FALSE,OR(F926="Commercial NAICS Cogen",F926="Industrial NAICS Cogen",F926="NAICS-22 Cogen")),FALSE,IF(AND($P$3=FALSE,OR(F926="Commercial NAICS Cogen",F926="Commercial NAICS Non-Cogen",F926="Industrial NAICS Cogen", F926="industrial NAICS non-Cogen")),FALSE, TRUE))</f>
        <v/>
      </c>
    </row>
    <row r="927">
      <c r="A927" s="129" t="n">
        <v>3118</v>
      </c>
      <c r="B927" s="130" t="inlineStr">
        <is>
          <t>Conemaugh</t>
        </is>
      </c>
      <c r="C927" s="130" t="inlineStr">
        <is>
          <t>KeyCon Operating LLC</t>
        </is>
      </c>
      <c r="D927" s="129" t="n">
        <v>63047</v>
      </c>
      <c r="E927" s="130" t="inlineStr">
        <is>
          <t>PA</t>
        </is>
      </c>
      <c r="F927" s="130" t="inlineStr">
        <is>
          <t>NAICS-22 Non-Cogen</t>
        </is>
      </c>
      <c r="G927" s="130" t="inlineStr">
        <is>
          <t>ST</t>
        </is>
      </c>
      <c r="H927" s="130" t="inlineStr">
        <is>
          <t>RC</t>
        </is>
      </c>
      <c r="I927" s="130" t="inlineStr">
        <is>
          <t>COL</t>
        </is>
      </c>
      <c r="J927" s="131" t="n">
        <v>7031803.9</v>
      </c>
      <c r="K927" s="129" t="n">
        <v>2020</v>
      </c>
      <c r="L927" s="120">
        <f>IF(VLOOKUP(H927,'Cross-Page Data'!$D$4:$F$48,3,FALSE)="natural gas",VLOOKUP(G927,'Cross-Page Data'!$I$4:$J$19,2,FALSE),IF(VLOOKUP(H927,'Cross-Page Data'!$D$4:$F$48,3,FALSE)="solar",IF(G927="PV","solar PV","solar thermal"),IF(VLOOKUP(H927,'Cross-Page Data'!$D$4:$F$48,3,FALSE)="wind",VLOOKUP(G927,'Cross-Page Data'!$I$4:$J$19,2,FALSE),IF(VLOOKUP(H927,'Cross-Page Data'!$D$4:$F$48,3,FALSE)="hydro",VLOOKUP(G927,'Cross-Page Data'!$I$4:$J$19,2,FALSE),VLOOKUP(H927,'Cross-Page Data'!$D$4:$F$48,3,FALSE)))))</f>
        <v/>
      </c>
      <c r="M927" s="120">
        <f>IF(AND($P$2=FALSE,OR(F927="Commercial NAICS Cogen",F927="Industrial NAICS Cogen",F927="NAICS-22 Cogen")),FALSE,IF(AND($P$3=FALSE,OR(F927="Commercial NAICS Cogen",F927="Commercial NAICS Non-Cogen",F927="Industrial NAICS Cogen", F927="industrial NAICS non-Cogen")),FALSE, TRUE))</f>
        <v/>
      </c>
    </row>
    <row r="928">
      <c r="A928" s="129" t="n">
        <v>3122</v>
      </c>
      <c r="B928" s="130" t="inlineStr">
        <is>
          <t>Homer City Generating Station</t>
        </is>
      </c>
      <c r="C928" s="130" t="inlineStr">
        <is>
          <t>NRG Homer City Services LLC</t>
        </is>
      </c>
      <c r="D928" s="129" t="n">
        <v>58615</v>
      </c>
      <c r="E928" s="130" t="inlineStr">
        <is>
          <t>PA</t>
        </is>
      </c>
      <c r="F928" s="130" t="inlineStr">
        <is>
          <t>NAICS-22 Non-Cogen</t>
        </is>
      </c>
      <c r="G928" s="130" t="inlineStr">
        <is>
          <t>ST</t>
        </is>
      </c>
      <c r="H928" s="130" t="inlineStr">
        <is>
          <t>BIT</t>
        </is>
      </c>
      <c r="I928" s="130" t="inlineStr">
        <is>
          <t>COL</t>
        </is>
      </c>
      <c r="J928" s="131" t="n">
        <v>2962645.7</v>
      </c>
      <c r="K928" s="129" t="n">
        <v>2020</v>
      </c>
      <c r="L928" s="120">
        <f>IF(VLOOKUP(H928,'Cross-Page Data'!$D$4:$F$48,3,FALSE)="natural gas",VLOOKUP(G928,'Cross-Page Data'!$I$4:$J$19,2,FALSE),IF(VLOOKUP(H928,'Cross-Page Data'!$D$4:$F$48,3,FALSE)="solar",IF(G928="PV","solar PV","solar thermal"),IF(VLOOKUP(H928,'Cross-Page Data'!$D$4:$F$48,3,FALSE)="wind",VLOOKUP(G928,'Cross-Page Data'!$I$4:$J$19,2,FALSE),IF(VLOOKUP(H928,'Cross-Page Data'!$D$4:$F$48,3,FALSE)="hydro",VLOOKUP(G928,'Cross-Page Data'!$I$4:$J$19,2,FALSE),VLOOKUP(H928,'Cross-Page Data'!$D$4:$F$48,3,FALSE)))))</f>
        <v/>
      </c>
      <c r="M928" s="120">
        <f>IF(AND($P$2=FALSE,OR(F928="Commercial NAICS Cogen",F928="Industrial NAICS Cogen",F928="NAICS-22 Cogen")),FALSE,IF(AND($P$3=FALSE,OR(F928="Commercial NAICS Cogen",F928="Commercial NAICS Non-Cogen",F928="Industrial NAICS Cogen", F928="industrial NAICS non-Cogen")),FALSE, TRUE))</f>
        <v/>
      </c>
    </row>
    <row r="929">
      <c r="A929" s="129" t="n">
        <v>3122</v>
      </c>
      <c r="B929" s="130" t="inlineStr">
        <is>
          <t>Homer City Generating Station</t>
        </is>
      </c>
      <c r="C929" s="130" t="inlineStr">
        <is>
          <t>NRG Homer City Services LLC</t>
        </is>
      </c>
      <c r="D929" s="129" t="n">
        <v>58615</v>
      </c>
      <c r="E929" s="130" t="inlineStr">
        <is>
          <t>PA</t>
        </is>
      </c>
      <c r="F929" s="130" t="inlineStr">
        <is>
          <t>NAICS-22 Non-Cogen</t>
        </is>
      </c>
      <c r="G929" s="130" t="inlineStr">
        <is>
          <t>ST</t>
        </is>
      </c>
      <c r="H929" s="130" t="inlineStr">
        <is>
          <t>DFO</t>
        </is>
      </c>
      <c r="I929" s="130" t="inlineStr">
        <is>
          <t>DFO</t>
        </is>
      </c>
      <c r="J929" s="131" t="n">
        <v>16389.326</v>
      </c>
      <c r="K929" s="129" t="n">
        <v>2020</v>
      </c>
      <c r="L929" s="120">
        <f>IF(VLOOKUP(H929,'Cross-Page Data'!$D$4:$F$48,3,FALSE)="natural gas",VLOOKUP(G929,'Cross-Page Data'!$I$4:$J$19,2,FALSE),IF(VLOOKUP(H929,'Cross-Page Data'!$D$4:$F$48,3,FALSE)="solar",IF(G929="PV","solar PV","solar thermal"),IF(VLOOKUP(H929,'Cross-Page Data'!$D$4:$F$48,3,FALSE)="wind",VLOOKUP(G929,'Cross-Page Data'!$I$4:$J$19,2,FALSE),IF(VLOOKUP(H929,'Cross-Page Data'!$D$4:$F$48,3,FALSE)="hydro",VLOOKUP(G929,'Cross-Page Data'!$I$4:$J$19,2,FALSE),VLOOKUP(H929,'Cross-Page Data'!$D$4:$F$48,3,FALSE)))))</f>
        <v/>
      </c>
      <c r="M929" s="120">
        <f>IF(AND($P$2=FALSE,OR(F929="Commercial NAICS Cogen",F929="Industrial NAICS Cogen",F929="NAICS-22 Cogen")),FALSE,IF(AND($P$3=FALSE,OR(F929="Commercial NAICS Cogen",F929="Commercial NAICS Non-Cogen",F929="Industrial NAICS Cogen", F929="industrial NAICS non-Cogen")),FALSE, TRUE))</f>
        <v/>
      </c>
    </row>
    <row r="930">
      <c r="A930" s="129" t="n">
        <v>3130</v>
      </c>
      <c r="B930" s="130" t="inlineStr">
        <is>
          <t>Seward (PA)</t>
        </is>
      </c>
      <c r="C930" s="130" t="inlineStr">
        <is>
          <t>Seward Generating LLC</t>
        </is>
      </c>
      <c r="D930" s="129" t="n">
        <v>61781</v>
      </c>
      <c r="E930" s="130" t="inlineStr">
        <is>
          <t>PA</t>
        </is>
      </c>
      <c r="F930" s="130" t="inlineStr">
        <is>
          <t>NAICS-22 Non-Cogen</t>
        </is>
      </c>
      <c r="G930" s="130" t="inlineStr">
        <is>
          <t>ST</t>
        </is>
      </c>
      <c r="H930" s="130" t="inlineStr">
        <is>
          <t>BIT</t>
        </is>
      </c>
      <c r="I930" s="130" t="inlineStr">
        <is>
          <t>COL</t>
        </is>
      </c>
      <c r="J930" s="131" t="n">
        <v>0</v>
      </c>
      <c r="K930" s="129" t="n">
        <v>2020</v>
      </c>
      <c r="L930" s="120">
        <f>IF(VLOOKUP(H930,'Cross-Page Data'!$D$4:$F$48,3,FALSE)="natural gas",VLOOKUP(G930,'Cross-Page Data'!$I$4:$J$19,2,FALSE),IF(VLOOKUP(H930,'Cross-Page Data'!$D$4:$F$48,3,FALSE)="solar",IF(G930="PV","solar PV","solar thermal"),IF(VLOOKUP(H930,'Cross-Page Data'!$D$4:$F$48,3,FALSE)="wind",VLOOKUP(G930,'Cross-Page Data'!$I$4:$J$19,2,FALSE),IF(VLOOKUP(H930,'Cross-Page Data'!$D$4:$F$48,3,FALSE)="hydro",VLOOKUP(G930,'Cross-Page Data'!$I$4:$J$19,2,FALSE),VLOOKUP(H930,'Cross-Page Data'!$D$4:$F$48,3,FALSE)))))</f>
        <v/>
      </c>
      <c r="M930" s="120">
        <f>IF(AND($P$2=FALSE,OR(F930="Commercial NAICS Cogen",F930="Industrial NAICS Cogen",F930="NAICS-22 Cogen")),FALSE,IF(AND($P$3=FALSE,OR(F930="Commercial NAICS Cogen",F930="Commercial NAICS Non-Cogen",F930="Industrial NAICS Cogen", F930="industrial NAICS non-Cogen")),FALSE, TRUE))</f>
        <v/>
      </c>
    </row>
    <row r="931">
      <c r="A931" s="129" t="n">
        <v>3130</v>
      </c>
      <c r="B931" s="130" t="inlineStr">
        <is>
          <t>Seward (PA)</t>
        </is>
      </c>
      <c r="C931" s="130" t="inlineStr">
        <is>
          <t>Seward Generating LLC</t>
        </is>
      </c>
      <c r="D931" s="129" t="n">
        <v>61781</v>
      </c>
      <c r="E931" s="130" t="inlineStr">
        <is>
          <t>PA</t>
        </is>
      </c>
      <c r="F931" s="130" t="inlineStr">
        <is>
          <t>NAICS-22 Non-Cogen</t>
        </is>
      </c>
      <c r="G931" s="130" t="inlineStr">
        <is>
          <t>ST</t>
        </is>
      </c>
      <c r="H931" s="130" t="inlineStr">
        <is>
          <t>DFO</t>
        </is>
      </c>
      <c r="I931" s="130" t="inlineStr">
        <is>
          <t>DFO</t>
        </is>
      </c>
      <c r="J931" s="131" t="n">
        <v>11675.819</v>
      </c>
      <c r="K931" s="129" t="n">
        <v>2020</v>
      </c>
      <c r="L931" s="120">
        <f>IF(VLOOKUP(H931,'Cross-Page Data'!$D$4:$F$48,3,FALSE)="natural gas",VLOOKUP(G931,'Cross-Page Data'!$I$4:$J$19,2,FALSE),IF(VLOOKUP(H931,'Cross-Page Data'!$D$4:$F$48,3,FALSE)="solar",IF(G931="PV","solar PV","solar thermal"),IF(VLOOKUP(H931,'Cross-Page Data'!$D$4:$F$48,3,FALSE)="wind",VLOOKUP(G931,'Cross-Page Data'!$I$4:$J$19,2,FALSE),IF(VLOOKUP(H931,'Cross-Page Data'!$D$4:$F$48,3,FALSE)="hydro",VLOOKUP(G931,'Cross-Page Data'!$I$4:$J$19,2,FALSE),VLOOKUP(H931,'Cross-Page Data'!$D$4:$F$48,3,FALSE)))))</f>
        <v/>
      </c>
      <c r="M931" s="120">
        <f>IF(AND($P$2=FALSE,OR(F931="Commercial NAICS Cogen",F931="Industrial NAICS Cogen",F931="NAICS-22 Cogen")),FALSE,IF(AND($P$3=FALSE,OR(F931="Commercial NAICS Cogen",F931="Commercial NAICS Non-Cogen",F931="Industrial NAICS Cogen", F931="industrial NAICS non-Cogen")),FALSE, TRUE))</f>
        <v/>
      </c>
    </row>
    <row r="932">
      <c r="A932" s="129" t="n">
        <v>3130</v>
      </c>
      <c r="B932" s="130" t="inlineStr">
        <is>
          <t>Seward (PA)</t>
        </is>
      </c>
      <c r="C932" s="130" t="inlineStr">
        <is>
          <t>Seward Generating LLC</t>
        </is>
      </c>
      <c r="D932" s="129" t="n">
        <v>61781</v>
      </c>
      <c r="E932" s="130" t="inlineStr">
        <is>
          <t>PA</t>
        </is>
      </c>
      <c r="F932" s="130" t="inlineStr">
        <is>
          <t>NAICS-22 Non-Cogen</t>
        </is>
      </c>
      <c r="G932" s="130" t="inlineStr">
        <is>
          <t>ST</t>
        </is>
      </c>
      <c r="H932" s="130" t="inlineStr">
        <is>
          <t>WC</t>
        </is>
      </c>
      <c r="I932" s="130" t="inlineStr">
        <is>
          <t>WOC</t>
        </is>
      </c>
      <c r="J932" s="131" t="n">
        <v>2202189.2</v>
      </c>
      <c r="K932" s="129" t="n">
        <v>2020</v>
      </c>
      <c r="L932" s="120">
        <f>IF(VLOOKUP(H932,'Cross-Page Data'!$D$4:$F$48,3,FALSE)="natural gas",VLOOKUP(G932,'Cross-Page Data'!$I$4:$J$19,2,FALSE),IF(VLOOKUP(H932,'Cross-Page Data'!$D$4:$F$48,3,FALSE)="solar",IF(G932="PV","solar PV","solar thermal"),IF(VLOOKUP(H932,'Cross-Page Data'!$D$4:$F$48,3,FALSE)="wind",VLOOKUP(G932,'Cross-Page Data'!$I$4:$J$19,2,FALSE),IF(VLOOKUP(H932,'Cross-Page Data'!$D$4:$F$48,3,FALSE)="hydro",VLOOKUP(G932,'Cross-Page Data'!$I$4:$J$19,2,FALSE),VLOOKUP(H932,'Cross-Page Data'!$D$4:$F$48,3,FALSE)))))</f>
        <v/>
      </c>
      <c r="M932" s="120">
        <f>IF(AND($P$2=FALSE,OR(F932="Commercial NAICS Cogen",F932="Industrial NAICS Cogen",F932="NAICS-22 Cogen")),FALSE,IF(AND($P$3=FALSE,OR(F932="Commercial NAICS Cogen",F932="Commercial NAICS Non-Cogen",F932="Industrial NAICS Cogen", F932="industrial NAICS non-Cogen")),FALSE, TRUE))</f>
        <v/>
      </c>
    </row>
    <row r="933">
      <c r="A933" s="129" t="n">
        <v>3131</v>
      </c>
      <c r="B933" s="130" t="inlineStr">
        <is>
          <t>Shawville</t>
        </is>
      </c>
      <c r="C933" s="130" t="inlineStr">
        <is>
          <t>Shawville Power, LLC</t>
        </is>
      </c>
      <c r="D933" s="129" t="n">
        <v>63044</v>
      </c>
      <c r="E933" s="130" t="inlineStr">
        <is>
          <t>PA</t>
        </is>
      </c>
      <c r="F933" s="130" t="inlineStr">
        <is>
          <t>NAICS-22 Non-Cogen</t>
        </is>
      </c>
      <c r="G933" s="130" t="inlineStr">
        <is>
          <t>IC</t>
        </is>
      </c>
      <c r="H933" s="130" t="inlineStr">
        <is>
          <t>DFO</t>
        </is>
      </c>
      <c r="I933" s="130" t="inlineStr">
        <is>
          <t>DFO</t>
        </is>
      </c>
      <c r="J933" s="131" t="n">
        <v>26</v>
      </c>
      <c r="K933" s="129" t="n">
        <v>2020</v>
      </c>
      <c r="L933" s="120">
        <f>IF(VLOOKUP(H933,'Cross-Page Data'!$D$4:$F$48,3,FALSE)="natural gas",VLOOKUP(G933,'Cross-Page Data'!$I$4:$J$19,2,FALSE),IF(VLOOKUP(H933,'Cross-Page Data'!$D$4:$F$48,3,FALSE)="solar",IF(G933="PV","solar PV","solar thermal"),IF(VLOOKUP(H933,'Cross-Page Data'!$D$4:$F$48,3,FALSE)="wind",VLOOKUP(G933,'Cross-Page Data'!$I$4:$J$19,2,FALSE),IF(VLOOKUP(H933,'Cross-Page Data'!$D$4:$F$48,3,FALSE)="hydro",VLOOKUP(G933,'Cross-Page Data'!$I$4:$J$19,2,FALSE),VLOOKUP(H933,'Cross-Page Data'!$D$4:$F$48,3,FALSE)))))</f>
        <v/>
      </c>
      <c r="M933" s="120">
        <f>IF(AND($P$2=FALSE,OR(F933="Commercial NAICS Cogen",F933="Industrial NAICS Cogen",F933="NAICS-22 Cogen")),FALSE,IF(AND($P$3=FALSE,OR(F933="Commercial NAICS Cogen",F933="Commercial NAICS Non-Cogen",F933="Industrial NAICS Cogen", F933="industrial NAICS non-Cogen")),FALSE, TRUE))</f>
        <v/>
      </c>
    </row>
    <row r="934">
      <c r="A934" s="129" t="n">
        <v>3131</v>
      </c>
      <c r="B934" s="130" t="inlineStr">
        <is>
          <t>Shawville</t>
        </is>
      </c>
      <c r="C934" s="130" t="inlineStr">
        <is>
          <t>Shawville Power, LLC</t>
        </is>
      </c>
      <c r="D934" s="129" t="n">
        <v>63044</v>
      </c>
      <c r="E934" s="130" t="inlineStr">
        <is>
          <t>PA</t>
        </is>
      </c>
      <c r="F934" s="130" t="inlineStr">
        <is>
          <t>NAICS-22 Non-Cogen</t>
        </is>
      </c>
      <c r="G934" s="130" t="inlineStr">
        <is>
          <t>ST</t>
        </is>
      </c>
      <c r="H934" s="130" t="inlineStr">
        <is>
          <t>BIT</t>
        </is>
      </c>
      <c r="I934" s="130" t="inlineStr">
        <is>
          <t>COL</t>
        </is>
      </c>
      <c r="J934" s="131" t="n">
        <v>0</v>
      </c>
      <c r="K934" s="129" t="n">
        <v>2020</v>
      </c>
      <c r="L934" s="120">
        <f>IF(VLOOKUP(H934,'Cross-Page Data'!$D$4:$F$48,3,FALSE)="natural gas",VLOOKUP(G934,'Cross-Page Data'!$I$4:$J$19,2,FALSE),IF(VLOOKUP(H934,'Cross-Page Data'!$D$4:$F$48,3,FALSE)="solar",IF(G934="PV","solar PV","solar thermal"),IF(VLOOKUP(H934,'Cross-Page Data'!$D$4:$F$48,3,FALSE)="wind",VLOOKUP(G934,'Cross-Page Data'!$I$4:$J$19,2,FALSE),IF(VLOOKUP(H934,'Cross-Page Data'!$D$4:$F$48,3,FALSE)="hydro",VLOOKUP(G934,'Cross-Page Data'!$I$4:$J$19,2,FALSE),VLOOKUP(H934,'Cross-Page Data'!$D$4:$F$48,3,FALSE)))))</f>
        <v/>
      </c>
      <c r="M934" s="120">
        <f>IF(AND($P$2=FALSE,OR(F934="Commercial NAICS Cogen",F934="Industrial NAICS Cogen",F934="NAICS-22 Cogen")),FALSE,IF(AND($P$3=FALSE,OR(F934="Commercial NAICS Cogen",F934="Commercial NAICS Non-Cogen",F934="Industrial NAICS Cogen", F934="industrial NAICS non-Cogen")),FALSE, TRUE))</f>
        <v/>
      </c>
    </row>
    <row r="935">
      <c r="A935" s="129" t="n">
        <v>3131</v>
      </c>
      <c r="B935" s="130" t="inlineStr">
        <is>
          <t>Shawville</t>
        </is>
      </c>
      <c r="C935" s="130" t="inlineStr">
        <is>
          <t>Shawville Power, LLC</t>
        </is>
      </c>
      <c r="D935" s="129" t="n">
        <v>63044</v>
      </c>
      <c r="E935" s="130" t="inlineStr">
        <is>
          <t>PA</t>
        </is>
      </c>
      <c r="F935" s="130" t="inlineStr">
        <is>
          <t>NAICS-22 Non-Cogen</t>
        </is>
      </c>
      <c r="G935" s="130" t="inlineStr">
        <is>
          <t>ST</t>
        </is>
      </c>
      <c r="H935" s="130" t="inlineStr">
        <is>
          <t>DFO</t>
        </is>
      </c>
      <c r="I935" s="130" t="inlineStr">
        <is>
          <t>DFO</t>
        </is>
      </c>
      <c r="J935" s="131" t="n">
        <v>0</v>
      </c>
      <c r="K935" s="129" t="n">
        <v>2020</v>
      </c>
      <c r="L935" s="120">
        <f>IF(VLOOKUP(H935,'Cross-Page Data'!$D$4:$F$48,3,FALSE)="natural gas",VLOOKUP(G935,'Cross-Page Data'!$I$4:$J$19,2,FALSE),IF(VLOOKUP(H935,'Cross-Page Data'!$D$4:$F$48,3,FALSE)="solar",IF(G935="PV","solar PV","solar thermal"),IF(VLOOKUP(H935,'Cross-Page Data'!$D$4:$F$48,3,FALSE)="wind",VLOOKUP(G935,'Cross-Page Data'!$I$4:$J$19,2,FALSE),IF(VLOOKUP(H935,'Cross-Page Data'!$D$4:$F$48,3,FALSE)="hydro",VLOOKUP(G935,'Cross-Page Data'!$I$4:$J$19,2,FALSE),VLOOKUP(H935,'Cross-Page Data'!$D$4:$F$48,3,FALSE)))))</f>
        <v/>
      </c>
      <c r="M935" s="120">
        <f>IF(AND($P$2=FALSE,OR(F935="Commercial NAICS Cogen",F935="Industrial NAICS Cogen",F935="NAICS-22 Cogen")),FALSE,IF(AND($P$3=FALSE,OR(F935="Commercial NAICS Cogen",F935="Commercial NAICS Non-Cogen",F935="Industrial NAICS Cogen", F935="industrial NAICS non-Cogen")),FALSE, TRUE))</f>
        <v/>
      </c>
    </row>
    <row r="936">
      <c r="A936" s="129" t="n">
        <v>3131</v>
      </c>
      <c r="B936" s="130" t="inlineStr">
        <is>
          <t>Shawville</t>
        </is>
      </c>
      <c r="C936" s="130" t="inlineStr">
        <is>
          <t>Shawville Power, LLC</t>
        </is>
      </c>
      <c r="D936" s="129" t="n">
        <v>63044</v>
      </c>
      <c r="E936" s="130" t="inlineStr">
        <is>
          <t>PA</t>
        </is>
      </c>
      <c r="F936" s="130" t="inlineStr">
        <is>
          <t>NAICS-22 Non-Cogen</t>
        </is>
      </c>
      <c r="G936" s="130" t="inlineStr">
        <is>
          <t>ST</t>
        </is>
      </c>
      <c r="H936" s="130" t="inlineStr">
        <is>
          <t>NG</t>
        </is>
      </c>
      <c r="I936" s="130" t="inlineStr">
        <is>
          <t>NG</t>
        </is>
      </c>
      <c r="J936" s="131" t="n">
        <v>1353485</v>
      </c>
      <c r="K936" s="129" t="n">
        <v>2020</v>
      </c>
      <c r="L936" s="120">
        <f>IF(VLOOKUP(H936,'Cross-Page Data'!$D$4:$F$48,3,FALSE)="natural gas",VLOOKUP(G936,'Cross-Page Data'!$I$4:$J$19,2,FALSE),IF(VLOOKUP(H936,'Cross-Page Data'!$D$4:$F$48,3,FALSE)="solar",IF(G936="PV","solar PV","solar thermal"),IF(VLOOKUP(H936,'Cross-Page Data'!$D$4:$F$48,3,FALSE)="wind",VLOOKUP(G936,'Cross-Page Data'!$I$4:$J$19,2,FALSE),IF(VLOOKUP(H936,'Cross-Page Data'!$D$4:$F$48,3,FALSE)="hydro",VLOOKUP(G936,'Cross-Page Data'!$I$4:$J$19,2,FALSE),VLOOKUP(H936,'Cross-Page Data'!$D$4:$F$48,3,FALSE)))))</f>
        <v/>
      </c>
      <c r="M936" s="120">
        <f>IF(AND($P$2=FALSE,OR(F936="Commercial NAICS Cogen",F936="Industrial NAICS Cogen",F936="NAICS-22 Cogen")),FALSE,IF(AND($P$3=FALSE,OR(F936="Commercial NAICS Cogen",F936="Commercial NAICS Non-Cogen",F936="Industrial NAICS Cogen", F936="industrial NAICS non-Cogen")),FALSE, TRUE))</f>
        <v/>
      </c>
    </row>
    <row r="937">
      <c r="A937" s="129" t="n">
        <v>3136</v>
      </c>
      <c r="B937" s="130" t="inlineStr">
        <is>
          <t>Keystone</t>
        </is>
      </c>
      <c r="C937" s="130" t="inlineStr">
        <is>
          <t>KeyCon Operating LLC</t>
        </is>
      </c>
      <c r="D937" s="129" t="n">
        <v>63047</v>
      </c>
      <c r="E937" s="130" t="inlineStr">
        <is>
          <t>PA</t>
        </is>
      </c>
      <c r="F937" s="130" t="inlineStr">
        <is>
          <t>NAICS-22 Non-Cogen</t>
        </is>
      </c>
      <c r="G937" s="130" t="inlineStr">
        <is>
          <t>IC</t>
        </is>
      </c>
      <c r="H937" s="130" t="inlineStr">
        <is>
          <t>DFO</t>
        </is>
      </c>
      <c r="I937" s="130" t="inlineStr">
        <is>
          <t>DFO</t>
        </is>
      </c>
      <c r="J937" s="131" t="n">
        <v>24</v>
      </c>
      <c r="K937" s="129" t="n">
        <v>2020</v>
      </c>
      <c r="L937" s="120">
        <f>IF(VLOOKUP(H937,'Cross-Page Data'!$D$4:$F$48,3,FALSE)="natural gas",VLOOKUP(G937,'Cross-Page Data'!$I$4:$J$19,2,FALSE),IF(VLOOKUP(H937,'Cross-Page Data'!$D$4:$F$48,3,FALSE)="solar",IF(G937="PV","solar PV","solar thermal"),IF(VLOOKUP(H937,'Cross-Page Data'!$D$4:$F$48,3,FALSE)="wind",VLOOKUP(G937,'Cross-Page Data'!$I$4:$J$19,2,FALSE),IF(VLOOKUP(H937,'Cross-Page Data'!$D$4:$F$48,3,FALSE)="hydro",VLOOKUP(G937,'Cross-Page Data'!$I$4:$J$19,2,FALSE),VLOOKUP(H937,'Cross-Page Data'!$D$4:$F$48,3,FALSE)))))</f>
        <v/>
      </c>
      <c r="M937" s="120">
        <f>IF(AND($P$2=FALSE,OR(F937="Commercial NAICS Cogen",F937="Industrial NAICS Cogen",F937="NAICS-22 Cogen")),FALSE,IF(AND($P$3=FALSE,OR(F937="Commercial NAICS Cogen",F937="Commercial NAICS Non-Cogen",F937="Industrial NAICS Cogen", F937="industrial NAICS non-Cogen")),FALSE, TRUE))</f>
        <v/>
      </c>
    </row>
    <row r="938">
      <c r="A938" s="129" t="n">
        <v>3136</v>
      </c>
      <c r="B938" s="130" t="inlineStr">
        <is>
          <t>Keystone</t>
        </is>
      </c>
      <c r="C938" s="130" t="inlineStr">
        <is>
          <t>KeyCon Operating LLC</t>
        </is>
      </c>
      <c r="D938" s="129" t="n">
        <v>63047</v>
      </c>
      <c r="E938" s="130" t="inlineStr">
        <is>
          <t>PA</t>
        </is>
      </c>
      <c r="F938" s="130" t="inlineStr">
        <is>
          <t>NAICS-22 Non-Cogen</t>
        </is>
      </c>
      <c r="G938" s="130" t="inlineStr">
        <is>
          <t>ST</t>
        </is>
      </c>
      <c r="H938" s="130" t="inlineStr">
        <is>
          <t>BIT</t>
        </is>
      </c>
      <c r="I938" s="130" t="inlineStr">
        <is>
          <t>COL</t>
        </is>
      </c>
      <c r="J938" s="131" t="n">
        <v>158679.4</v>
      </c>
      <c r="K938" s="129" t="n">
        <v>2020</v>
      </c>
      <c r="L938" s="120">
        <f>IF(VLOOKUP(H938,'Cross-Page Data'!$D$4:$F$48,3,FALSE)="natural gas",VLOOKUP(G938,'Cross-Page Data'!$I$4:$J$19,2,FALSE),IF(VLOOKUP(H938,'Cross-Page Data'!$D$4:$F$48,3,FALSE)="solar",IF(G938="PV","solar PV","solar thermal"),IF(VLOOKUP(H938,'Cross-Page Data'!$D$4:$F$48,3,FALSE)="wind",VLOOKUP(G938,'Cross-Page Data'!$I$4:$J$19,2,FALSE),IF(VLOOKUP(H938,'Cross-Page Data'!$D$4:$F$48,3,FALSE)="hydro",VLOOKUP(G938,'Cross-Page Data'!$I$4:$J$19,2,FALSE),VLOOKUP(H938,'Cross-Page Data'!$D$4:$F$48,3,FALSE)))))</f>
        <v/>
      </c>
      <c r="M938" s="120">
        <f>IF(AND($P$2=FALSE,OR(F938="Commercial NAICS Cogen",F938="Industrial NAICS Cogen",F938="NAICS-22 Cogen")),FALSE,IF(AND($P$3=FALSE,OR(F938="Commercial NAICS Cogen",F938="Commercial NAICS Non-Cogen",F938="Industrial NAICS Cogen", F938="industrial NAICS non-Cogen")),FALSE, TRUE))</f>
        <v/>
      </c>
    </row>
    <row r="939">
      <c r="A939" s="129" t="n">
        <v>3136</v>
      </c>
      <c r="B939" s="130" t="inlineStr">
        <is>
          <t>Keystone</t>
        </is>
      </c>
      <c r="C939" s="130" t="inlineStr">
        <is>
          <t>KeyCon Operating LLC</t>
        </is>
      </c>
      <c r="D939" s="129" t="n">
        <v>63047</v>
      </c>
      <c r="E939" s="130" t="inlineStr">
        <is>
          <t>PA</t>
        </is>
      </c>
      <c r="F939" s="130" t="inlineStr">
        <is>
          <t>NAICS-22 Non-Cogen</t>
        </is>
      </c>
      <c r="G939" s="130" t="inlineStr">
        <is>
          <t>ST</t>
        </is>
      </c>
      <c r="H939" s="130" t="inlineStr">
        <is>
          <t>DFO</t>
        </is>
      </c>
      <c r="I939" s="130" t="inlineStr">
        <is>
          <t>DFO</t>
        </is>
      </c>
      <c r="J939" s="131" t="n">
        <v>0</v>
      </c>
      <c r="K939" s="129" t="n">
        <v>2020</v>
      </c>
      <c r="L939" s="120">
        <f>IF(VLOOKUP(H939,'Cross-Page Data'!$D$4:$F$48,3,FALSE)="natural gas",VLOOKUP(G939,'Cross-Page Data'!$I$4:$J$19,2,FALSE),IF(VLOOKUP(H939,'Cross-Page Data'!$D$4:$F$48,3,FALSE)="solar",IF(G939="PV","solar PV","solar thermal"),IF(VLOOKUP(H939,'Cross-Page Data'!$D$4:$F$48,3,FALSE)="wind",VLOOKUP(G939,'Cross-Page Data'!$I$4:$J$19,2,FALSE),IF(VLOOKUP(H939,'Cross-Page Data'!$D$4:$F$48,3,FALSE)="hydro",VLOOKUP(G939,'Cross-Page Data'!$I$4:$J$19,2,FALSE),VLOOKUP(H939,'Cross-Page Data'!$D$4:$F$48,3,FALSE)))))</f>
        <v/>
      </c>
      <c r="M939" s="120">
        <f>IF(AND($P$2=FALSE,OR(F939="Commercial NAICS Cogen",F939="Industrial NAICS Cogen",F939="NAICS-22 Cogen")),FALSE,IF(AND($P$3=FALSE,OR(F939="Commercial NAICS Cogen",F939="Commercial NAICS Non-Cogen",F939="Industrial NAICS Cogen", F939="industrial NAICS non-Cogen")),FALSE, TRUE))</f>
        <v/>
      </c>
    </row>
    <row r="940">
      <c r="A940" s="129" t="n">
        <v>3136</v>
      </c>
      <c r="B940" s="130" t="inlineStr">
        <is>
          <t>Keystone</t>
        </is>
      </c>
      <c r="C940" s="130" t="inlineStr">
        <is>
          <t>KeyCon Operating LLC</t>
        </is>
      </c>
      <c r="D940" s="129" t="n">
        <v>63047</v>
      </c>
      <c r="E940" s="130" t="inlineStr">
        <is>
          <t>PA</t>
        </is>
      </c>
      <c r="F940" s="130" t="inlineStr">
        <is>
          <t>NAICS-22 Non-Cogen</t>
        </is>
      </c>
      <c r="G940" s="130" t="inlineStr">
        <is>
          <t>ST</t>
        </is>
      </c>
      <c r="H940" s="130" t="inlineStr">
        <is>
          <t>RC</t>
        </is>
      </c>
      <c r="I940" s="130" t="inlineStr">
        <is>
          <t>COL</t>
        </is>
      </c>
      <c r="J940" s="131" t="n">
        <v>7132677.3</v>
      </c>
      <c r="K940" s="129" t="n">
        <v>2020</v>
      </c>
      <c r="L940" s="120">
        <f>IF(VLOOKUP(H940,'Cross-Page Data'!$D$4:$F$48,3,FALSE)="natural gas",VLOOKUP(G940,'Cross-Page Data'!$I$4:$J$19,2,FALSE),IF(VLOOKUP(H940,'Cross-Page Data'!$D$4:$F$48,3,FALSE)="solar",IF(G940="PV","solar PV","solar thermal"),IF(VLOOKUP(H940,'Cross-Page Data'!$D$4:$F$48,3,FALSE)="wind",VLOOKUP(G940,'Cross-Page Data'!$I$4:$J$19,2,FALSE),IF(VLOOKUP(H940,'Cross-Page Data'!$D$4:$F$48,3,FALSE)="hydro",VLOOKUP(G940,'Cross-Page Data'!$I$4:$J$19,2,FALSE),VLOOKUP(H940,'Cross-Page Data'!$D$4:$F$48,3,FALSE)))))</f>
        <v/>
      </c>
      <c r="M940" s="120">
        <f>IF(AND($P$2=FALSE,OR(F940="Commercial NAICS Cogen",F940="Industrial NAICS Cogen",F940="NAICS-22 Cogen")),FALSE,IF(AND($P$3=FALSE,OR(F940="Commercial NAICS Cogen",F940="Commercial NAICS Non-Cogen",F940="Industrial NAICS Cogen", F940="industrial NAICS non-Cogen")),FALSE, TRUE))</f>
        <v/>
      </c>
    </row>
    <row r="941">
      <c r="A941" s="129" t="n">
        <v>3136</v>
      </c>
      <c r="B941" s="130" t="inlineStr">
        <is>
          <t>Keystone</t>
        </is>
      </c>
      <c r="C941" s="130" t="inlineStr">
        <is>
          <t>KeyCon Operating LLC</t>
        </is>
      </c>
      <c r="D941" s="129" t="n">
        <v>63047</v>
      </c>
      <c r="E941" s="130" t="inlineStr">
        <is>
          <t>PA</t>
        </is>
      </c>
      <c r="F941" s="130" t="inlineStr">
        <is>
          <t>NAICS-22 Non-Cogen</t>
        </is>
      </c>
      <c r="G941" s="130" t="inlineStr">
        <is>
          <t>ST</t>
        </is>
      </c>
      <c r="H941" s="130" t="inlineStr">
        <is>
          <t>RFO</t>
        </is>
      </c>
      <c r="I941" s="130" t="inlineStr">
        <is>
          <t>RFO</t>
        </is>
      </c>
      <c r="J941" s="131" t="n">
        <v>0</v>
      </c>
      <c r="K941" s="129" t="n">
        <v>2020</v>
      </c>
      <c r="L941" s="120">
        <f>IF(VLOOKUP(H941,'Cross-Page Data'!$D$4:$F$48,3,FALSE)="natural gas",VLOOKUP(G941,'Cross-Page Data'!$I$4:$J$19,2,FALSE),IF(VLOOKUP(H941,'Cross-Page Data'!$D$4:$F$48,3,FALSE)="solar",IF(G941="PV","solar PV","solar thermal"),IF(VLOOKUP(H941,'Cross-Page Data'!$D$4:$F$48,3,FALSE)="wind",VLOOKUP(G941,'Cross-Page Data'!$I$4:$J$19,2,FALSE),IF(VLOOKUP(H941,'Cross-Page Data'!$D$4:$F$48,3,FALSE)="hydro",VLOOKUP(G941,'Cross-Page Data'!$I$4:$J$19,2,FALSE),VLOOKUP(H941,'Cross-Page Data'!$D$4:$F$48,3,FALSE)))))</f>
        <v/>
      </c>
      <c r="M941" s="120">
        <f>IF(AND($P$2=FALSE,OR(F941="Commercial NAICS Cogen",F941="Industrial NAICS Cogen",F941="NAICS-22 Cogen")),FALSE,IF(AND($P$3=FALSE,OR(F941="Commercial NAICS Cogen",F941="Commercial NAICS Non-Cogen",F941="Industrial NAICS Cogen", F941="industrial NAICS non-Cogen")),FALSE, TRUE))</f>
        <v/>
      </c>
    </row>
    <row r="942">
      <c r="A942" s="129" t="n">
        <v>3136</v>
      </c>
      <c r="B942" s="130" t="inlineStr">
        <is>
          <t>Keystone</t>
        </is>
      </c>
      <c r="C942" s="130" t="inlineStr">
        <is>
          <t>KeyCon Operating LLC</t>
        </is>
      </c>
      <c r="D942" s="129" t="n">
        <v>63047</v>
      </c>
      <c r="E942" s="130" t="inlineStr">
        <is>
          <t>PA</t>
        </is>
      </c>
      <c r="F942" s="130" t="inlineStr">
        <is>
          <t>NAICS-22 Non-Cogen</t>
        </is>
      </c>
      <c r="G942" s="130" t="inlineStr">
        <is>
          <t>ST</t>
        </is>
      </c>
      <c r="H942" s="130" t="inlineStr">
        <is>
          <t>SC</t>
        </is>
      </c>
      <c r="I942" s="130" t="inlineStr">
        <is>
          <t>COL</t>
        </is>
      </c>
      <c r="J942" s="131" t="n">
        <v>0</v>
      </c>
      <c r="K942" s="129" t="n">
        <v>2020</v>
      </c>
      <c r="L942" s="120">
        <f>IF(VLOOKUP(H942,'Cross-Page Data'!$D$4:$F$48,3,FALSE)="natural gas",VLOOKUP(G942,'Cross-Page Data'!$I$4:$J$19,2,FALSE),IF(VLOOKUP(H942,'Cross-Page Data'!$D$4:$F$48,3,FALSE)="solar",IF(G942="PV","solar PV","solar thermal"),IF(VLOOKUP(H942,'Cross-Page Data'!$D$4:$F$48,3,FALSE)="wind",VLOOKUP(G942,'Cross-Page Data'!$I$4:$J$19,2,FALSE),IF(VLOOKUP(H942,'Cross-Page Data'!$D$4:$F$48,3,FALSE)="hydro",VLOOKUP(G942,'Cross-Page Data'!$I$4:$J$19,2,FALSE),VLOOKUP(H942,'Cross-Page Data'!$D$4:$F$48,3,FALSE)))))</f>
        <v/>
      </c>
      <c r="M942" s="120">
        <f>IF(AND($P$2=FALSE,OR(F942="Commercial NAICS Cogen",F942="Industrial NAICS Cogen",F942="NAICS-22 Cogen")),FALSE,IF(AND($P$3=FALSE,OR(F942="Commercial NAICS Cogen",F942="Commercial NAICS Non-Cogen",F942="Industrial NAICS Cogen", F942="industrial NAICS non-Cogen")),FALSE, TRUE))</f>
        <v/>
      </c>
    </row>
    <row r="943">
      <c r="A943" s="129" t="n">
        <v>3140</v>
      </c>
      <c r="B943" s="130" t="inlineStr">
        <is>
          <t>Brunner Island</t>
        </is>
      </c>
      <c r="C943" s="130" t="inlineStr">
        <is>
          <t>Brunner Island LLC</t>
        </is>
      </c>
      <c r="D943" s="129" t="n">
        <v>15537</v>
      </c>
      <c r="E943" s="130" t="inlineStr">
        <is>
          <t>PA</t>
        </is>
      </c>
      <c r="F943" s="130" t="inlineStr">
        <is>
          <t>NAICS-22 Non-Cogen</t>
        </is>
      </c>
      <c r="G943" s="130" t="inlineStr">
        <is>
          <t>IC</t>
        </is>
      </c>
      <c r="H943" s="130" t="inlineStr">
        <is>
          <t>DFO</t>
        </is>
      </c>
      <c r="I943" s="130" t="inlineStr">
        <is>
          <t>DFO</t>
        </is>
      </c>
      <c r="J943" s="131" t="n">
        <v>0</v>
      </c>
      <c r="K943" s="129" t="n">
        <v>2020</v>
      </c>
      <c r="L943" s="120">
        <f>IF(VLOOKUP(H943,'Cross-Page Data'!$D$4:$F$48,3,FALSE)="natural gas",VLOOKUP(G943,'Cross-Page Data'!$I$4:$J$19,2,FALSE),IF(VLOOKUP(H943,'Cross-Page Data'!$D$4:$F$48,3,FALSE)="solar",IF(G943="PV","solar PV","solar thermal"),IF(VLOOKUP(H943,'Cross-Page Data'!$D$4:$F$48,3,FALSE)="wind",VLOOKUP(G943,'Cross-Page Data'!$I$4:$J$19,2,FALSE),IF(VLOOKUP(H943,'Cross-Page Data'!$D$4:$F$48,3,FALSE)="hydro",VLOOKUP(G943,'Cross-Page Data'!$I$4:$J$19,2,FALSE),VLOOKUP(H943,'Cross-Page Data'!$D$4:$F$48,3,FALSE)))))</f>
        <v/>
      </c>
      <c r="M943" s="120">
        <f>IF(AND($P$2=FALSE,OR(F943="Commercial NAICS Cogen",F943="Industrial NAICS Cogen",F943="NAICS-22 Cogen")),FALSE,IF(AND($P$3=FALSE,OR(F943="Commercial NAICS Cogen",F943="Commercial NAICS Non-Cogen",F943="Industrial NAICS Cogen", F943="industrial NAICS non-Cogen")),FALSE, TRUE))</f>
        <v/>
      </c>
    </row>
    <row r="944">
      <c r="A944" s="129" t="n">
        <v>3140</v>
      </c>
      <c r="B944" s="130" t="inlineStr">
        <is>
          <t>Brunner Island</t>
        </is>
      </c>
      <c r="C944" s="130" t="inlineStr">
        <is>
          <t>Brunner Island LLC</t>
        </is>
      </c>
      <c r="D944" s="129" t="n">
        <v>15537</v>
      </c>
      <c r="E944" s="130" t="inlineStr">
        <is>
          <t>PA</t>
        </is>
      </c>
      <c r="F944" s="130" t="inlineStr">
        <is>
          <t>NAICS-22 Non-Cogen</t>
        </is>
      </c>
      <c r="G944" s="130" t="inlineStr">
        <is>
          <t>ST</t>
        </is>
      </c>
      <c r="H944" s="130" t="inlineStr">
        <is>
          <t>BIT</t>
        </is>
      </c>
      <c r="I944" s="130" t="inlineStr">
        <is>
          <t>COL</t>
        </is>
      </c>
      <c r="J944" s="131" t="n">
        <v>310601.35</v>
      </c>
      <c r="K944" s="129" t="n">
        <v>2020</v>
      </c>
      <c r="L944" s="120">
        <f>IF(VLOOKUP(H944,'Cross-Page Data'!$D$4:$F$48,3,FALSE)="natural gas",VLOOKUP(G944,'Cross-Page Data'!$I$4:$J$19,2,FALSE),IF(VLOOKUP(H944,'Cross-Page Data'!$D$4:$F$48,3,FALSE)="solar",IF(G944="PV","solar PV","solar thermal"),IF(VLOOKUP(H944,'Cross-Page Data'!$D$4:$F$48,3,FALSE)="wind",VLOOKUP(G944,'Cross-Page Data'!$I$4:$J$19,2,FALSE),IF(VLOOKUP(H944,'Cross-Page Data'!$D$4:$F$48,3,FALSE)="hydro",VLOOKUP(G944,'Cross-Page Data'!$I$4:$J$19,2,FALSE),VLOOKUP(H944,'Cross-Page Data'!$D$4:$F$48,3,FALSE)))))</f>
        <v/>
      </c>
      <c r="M944" s="120">
        <f>IF(AND($P$2=FALSE,OR(F944="Commercial NAICS Cogen",F944="Industrial NAICS Cogen",F944="NAICS-22 Cogen")),FALSE,IF(AND($P$3=FALSE,OR(F944="Commercial NAICS Cogen",F944="Commercial NAICS Non-Cogen",F944="Industrial NAICS Cogen", F944="industrial NAICS non-Cogen")),FALSE, TRUE))</f>
        <v/>
      </c>
    </row>
    <row r="945">
      <c r="A945" s="129" t="n">
        <v>3140</v>
      </c>
      <c r="B945" s="130" t="inlineStr">
        <is>
          <t>Brunner Island</t>
        </is>
      </c>
      <c r="C945" s="130" t="inlineStr">
        <is>
          <t>Brunner Island LLC</t>
        </is>
      </c>
      <c r="D945" s="129" t="n">
        <v>15537</v>
      </c>
      <c r="E945" s="130" t="inlineStr">
        <is>
          <t>PA</t>
        </is>
      </c>
      <c r="F945" s="130" t="inlineStr">
        <is>
          <t>NAICS-22 Non-Cogen</t>
        </is>
      </c>
      <c r="G945" s="130" t="inlineStr">
        <is>
          <t>ST</t>
        </is>
      </c>
      <c r="H945" s="130" t="inlineStr">
        <is>
          <t>DFO</t>
        </is>
      </c>
      <c r="I945" s="130" t="inlineStr">
        <is>
          <t>DFO</t>
        </is>
      </c>
      <c r="J945" s="131" t="n">
        <v>352.768</v>
      </c>
      <c r="K945" s="129" t="n">
        <v>2020</v>
      </c>
      <c r="L945" s="120">
        <f>IF(VLOOKUP(H945,'Cross-Page Data'!$D$4:$F$48,3,FALSE)="natural gas",VLOOKUP(G945,'Cross-Page Data'!$I$4:$J$19,2,FALSE),IF(VLOOKUP(H945,'Cross-Page Data'!$D$4:$F$48,3,FALSE)="solar",IF(G945="PV","solar PV","solar thermal"),IF(VLOOKUP(H945,'Cross-Page Data'!$D$4:$F$48,3,FALSE)="wind",VLOOKUP(G945,'Cross-Page Data'!$I$4:$J$19,2,FALSE),IF(VLOOKUP(H945,'Cross-Page Data'!$D$4:$F$48,3,FALSE)="hydro",VLOOKUP(G945,'Cross-Page Data'!$I$4:$J$19,2,FALSE),VLOOKUP(H945,'Cross-Page Data'!$D$4:$F$48,3,FALSE)))))</f>
        <v/>
      </c>
      <c r="M945" s="120">
        <f>IF(AND($P$2=FALSE,OR(F945="Commercial NAICS Cogen",F945="Industrial NAICS Cogen",F945="NAICS-22 Cogen")),FALSE,IF(AND($P$3=FALSE,OR(F945="Commercial NAICS Cogen",F945="Commercial NAICS Non-Cogen",F945="Industrial NAICS Cogen", F945="industrial NAICS non-Cogen")),FALSE, TRUE))</f>
        <v/>
      </c>
    </row>
    <row r="946">
      <c r="A946" s="129" t="n">
        <v>3140</v>
      </c>
      <c r="B946" s="130" t="inlineStr">
        <is>
          <t>Brunner Island</t>
        </is>
      </c>
      <c r="C946" s="130" t="inlineStr">
        <is>
          <t>Brunner Island LLC</t>
        </is>
      </c>
      <c r="D946" s="129" t="n">
        <v>15537</v>
      </c>
      <c r="E946" s="130" t="inlineStr">
        <is>
          <t>PA</t>
        </is>
      </c>
      <c r="F946" s="130" t="inlineStr">
        <is>
          <t>NAICS-22 Non-Cogen</t>
        </is>
      </c>
      <c r="G946" s="130" t="inlineStr">
        <is>
          <t>ST</t>
        </is>
      </c>
      <c r="H946" s="130" t="inlineStr">
        <is>
          <t>NG</t>
        </is>
      </c>
      <c r="I946" s="130" t="inlineStr">
        <is>
          <t>NG</t>
        </is>
      </c>
      <c r="J946" s="131" t="n">
        <v>1529215.9</v>
      </c>
      <c r="K946" s="129" t="n">
        <v>2020</v>
      </c>
      <c r="L946" s="120">
        <f>IF(VLOOKUP(H946,'Cross-Page Data'!$D$4:$F$48,3,FALSE)="natural gas",VLOOKUP(G946,'Cross-Page Data'!$I$4:$J$19,2,FALSE),IF(VLOOKUP(H946,'Cross-Page Data'!$D$4:$F$48,3,FALSE)="solar",IF(G946="PV","solar PV","solar thermal"),IF(VLOOKUP(H946,'Cross-Page Data'!$D$4:$F$48,3,FALSE)="wind",VLOOKUP(G946,'Cross-Page Data'!$I$4:$J$19,2,FALSE),IF(VLOOKUP(H946,'Cross-Page Data'!$D$4:$F$48,3,FALSE)="hydro",VLOOKUP(G946,'Cross-Page Data'!$I$4:$J$19,2,FALSE),VLOOKUP(H946,'Cross-Page Data'!$D$4:$F$48,3,FALSE)))))</f>
        <v/>
      </c>
      <c r="M946" s="120">
        <f>IF(AND($P$2=FALSE,OR(F946="Commercial NAICS Cogen",F946="Industrial NAICS Cogen",F946="NAICS-22 Cogen")),FALSE,IF(AND($P$3=FALSE,OR(F946="Commercial NAICS Cogen",F946="Commercial NAICS Non-Cogen",F946="Industrial NAICS Cogen", F946="industrial NAICS non-Cogen")),FALSE, TRUE))</f>
        <v/>
      </c>
    </row>
    <row r="947">
      <c r="A947" s="129" t="n">
        <v>3140</v>
      </c>
      <c r="B947" s="130" t="inlineStr">
        <is>
          <t>Brunner Island</t>
        </is>
      </c>
      <c r="C947" s="130" t="inlineStr">
        <is>
          <t>Brunner Island LLC</t>
        </is>
      </c>
      <c r="D947" s="129" t="n">
        <v>15537</v>
      </c>
      <c r="E947" s="130" t="inlineStr">
        <is>
          <t>PA</t>
        </is>
      </c>
      <c r="F947" s="130" t="inlineStr">
        <is>
          <t>NAICS-22 Non-Cogen</t>
        </is>
      </c>
      <c r="G947" s="130" t="inlineStr">
        <is>
          <t>ST</t>
        </is>
      </c>
      <c r="H947" s="130" t="inlineStr">
        <is>
          <t>RC</t>
        </is>
      </c>
      <c r="I947" s="130" t="inlineStr">
        <is>
          <t>COL</t>
        </is>
      </c>
      <c r="J947" s="131" t="n">
        <v>0</v>
      </c>
      <c r="K947" s="129" t="n">
        <v>2020</v>
      </c>
      <c r="L947" s="120">
        <f>IF(VLOOKUP(H947,'Cross-Page Data'!$D$4:$F$48,3,FALSE)="natural gas",VLOOKUP(G947,'Cross-Page Data'!$I$4:$J$19,2,FALSE),IF(VLOOKUP(H947,'Cross-Page Data'!$D$4:$F$48,3,FALSE)="solar",IF(G947="PV","solar PV","solar thermal"),IF(VLOOKUP(H947,'Cross-Page Data'!$D$4:$F$48,3,FALSE)="wind",VLOOKUP(G947,'Cross-Page Data'!$I$4:$J$19,2,FALSE),IF(VLOOKUP(H947,'Cross-Page Data'!$D$4:$F$48,3,FALSE)="hydro",VLOOKUP(G947,'Cross-Page Data'!$I$4:$J$19,2,FALSE),VLOOKUP(H947,'Cross-Page Data'!$D$4:$F$48,3,FALSE)))))</f>
        <v/>
      </c>
      <c r="M947" s="120">
        <f>IF(AND($P$2=FALSE,OR(F947="Commercial NAICS Cogen",F947="Industrial NAICS Cogen",F947="NAICS-22 Cogen")),FALSE,IF(AND($P$3=FALSE,OR(F947="Commercial NAICS Cogen",F947="Commercial NAICS Non-Cogen",F947="Industrial NAICS Cogen", F947="industrial NAICS non-Cogen")),FALSE, TRUE))</f>
        <v/>
      </c>
    </row>
    <row r="948">
      <c r="A948" s="129" t="n">
        <v>3148</v>
      </c>
      <c r="B948" s="130" t="inlineStr">
        <is>
          <t>TalenEnergy Martins Creek</t>
        </is>
      </c>
      <c r="C948" s="130" t="inlineStr">
        <is>
          <t>TalenEnergy Martins Creek LLC</t>
        </is>
      </c>
      <c r="D948" s="129" t="n">
        <v>15276</v>
      </c>
      <c r="E948" s="130" t="inlineStr">
        <is>
          <t>PA</t>
        </is>
      </c>
      <c r="F948" s="130" t="inlineStr">
        <is>
          <t>NAICS-22 Non-Cogen</t>
        </is>
      </c>
      <c r="G948" s="130" t="inlineStr">
        <is>
          <t>GT</t>
        </is>
      </c>
      <c r="H948" s="130" t="inlineStr">
        <is>
          <t>NG</t>
        </is>
      </c>
      <c r="I948" s="130" t="inlineStr">
        <is>
          <t>NG</t>
        </is>
      </c>
      <c r="J948" s="131" t="n">
        <v>1312</v>
      </c>
      <c r="K948" s="129" t="n">
        <v>2020</v>
      </c>
      <c r="L948" s="120">
        <f>IF(VLOOKUP(H948,'Cross-Page Data'!$D$4:$F$48,3,FALSE)="natural gas",VLOOKUP(G948,'Cross-Page Data'!$I$4:$J$19,2,FALSE),IF(VLOOKUP(H948,'Cross-Page Data'!$D$4:$F$48,3,FALSE)="solar",IF(G948="PV","solar PV","solar thermal"),IF(VLOOKUP(H948,'Cross-Page Data'!$D$4:$F$48,3,FALSE)="wind",VLOOKUP(G948,'Cross-Page Data'!$I$4:$J$19,2,FALSE),IF(VLOOKUP(H948,'Cross-Page Data'!$D$4:$F$48,3,FALSE)="hydro",VLOOKUP(G948,'Cross-Page Data'!$I$4:$J$19,2,FALSE),VLOOKUP(H948,'Cross-Page Data'!$D$4:$F$48,3,FALSE)))))</f>
        <v/>
      </c>
      <c r="M948" s="120">
        <f>IF(AND($P$2=FALSE,OR(F948="Commercial NAICS Cogen",F948="Industrial NAICS Cogen",F948="NAICS-22 Cogen")),FALSE,IF(AND($P$3=FALSE,OR(F948="Commercial NAICS Cogen",F948="Commercial NAICS Non-Cogen",F948="Industrial NAICS Cogen", F948="industrial NAICS non-Cogen")),FALSE, TRUE))</f>
        <v/>
      </c>
    </row>
    <row r="949">
      <c r="A949" s="129" t="n">
        <v>3148</v>
      </c>
      <c r="B949" s="130" t="inlineStr">
        <is>
          <t>TalenEnergy Martins Creek</t>
        </is>
      </c>
      <c r="C949" s="130" t="inlineStr">
        <is>
          <t>TalenEnergy Martins Creek LLC</t>
        </is>
      </c>
      <c r="D949" s="129" t="n">
        <v>15276</v>
      </c>
      <c r="E949" s="130" t="inlineStr">
        <is>
          <t>PA</t>
        </is>
      </c>
      <c r="F949" s="130" t="inlineStr">
        <is>
          <t>NAICS-22 Non-Cogen</t>
        </is>
      </c>
      <c r="G949" s="130" t="inlineStr">
        <is>
          <t>ST</t>
        </is>
      </c>
      <c r="H949" s="130" t="inlineStr">
        <is>
          <t>DFO</t>
        </is>
      </c>
      <c r="I949" s="130" t="inlineStr">
        <is>
          <t>DFO</t>
        </is>
      </c>
      <c r="J949" s="131" t="n">
        <v>45.991</v>
      </c>
      <c r="K949" s="129" t="n">
        <v>2020</v>
      </c>
      <c r="L949" s="120">
        <f>IF(VLOOKUP(H949,'Cross-Page Data'!$D$4:$F$48,3,FALSE)="natural gas",VLOOKUP(G949,'Cross-Page Data'!$I$4:$J$19,2,FALSE),IF(VLOOKUP(H949,'Cross-Page Data'!$D$4:$F$48,3,FALSE)="solar",IF(G949="PV","solar PV","solar thermal"),IF(VLOOKUP(H949,'Cross-Page Data'!$D$4:$F$48,3,FALSE)="wind",VLOOKUP(G949,'Cross-Page Data'!$I$4:$J$19,2,FALSE),IF(VLOOKUP(H949,'Cross-Page Data'!$D$4:$F$48,3,FALSE)="hydro",VLOOKUP(G949,'Cross-Page Data'!$I$4:$J$19,2,FALSE),VLOOKUP(H949,'Cross-Page Data'!$D$4:$F$48,3,FALSE)))))</f>
        <v/>
      </c>
      <c r="M949" s="120">
        <f>IF(AND($P$2=FALSE,OR(F949="Commercial NAICS Cogen",F949="Industrial NAICS Cogen",F949="NAICS-22 Cogen")),FALSE,IF(AND($P$3=FALSE,OR(F949="Commercial NAICS Cogen",F949="Commercial NAICS Non-Cogen",F949="Industrial NAICS Cogen", F949="industrial NAICS non-Cogen")),FALSE, TRUE))</f>
        <v/>
      </c>
    </row>
    <row r="950">
      <c r="A950" s="129" t="n">
        <v>3148</v>
      </c>
      <c r="B950" s="130" t="inlineStr">
        <is>
          <t>TalenEnergy Martins Creek</t>
        </is>
      </c>
      <c r="C950" s="130" t="inlineStr">
        <is>
          <t>TalenEnergy Martins Creek LLC</t>
        </is>
      </c>
      <c r="D950" s="129" t="n">
        <v>15276</v>
      </c>
      <c r="E950" s="130" t="inlineStr">
        <is>
          <t>PA</t>
        </is>
      </c>
      <c r="F950" s="130" t="inlineStr">
        <is>
          <t>NAICS-22 Non-Cogen</t>
        </is>
      </c>
      <c r="G950" s="130" t="inlineStr">
        <is>
          <t>ST</t>
        </is>
      </c>
      <c r="H950" s="130" t="inlineStr">
        <is>
          <t>NG</t>
        </is>
      </c>
      <c r="I950" s="130" t="inlineStr">
        <is>
          <t>NG</t>
        </is>
      </c>
      <c r="J950" s="131" t="n">
        <v>368635.2</v>
      </c>
      <c r="K950" s="129" t="n">
        <v>2020</v>
      </c>
      <c r="L950" s="120">
        <f>IF(VLOOKUP(H950,'Cross-Page Data'!$D$4:$F$48,3,FALSE)="natural gas",VLOOKUP(G950,'Cross-Page Data'!$I$4:$J$19,2,FALSE),IF(VLOOKUP(H950,'Cross-Page Data'!$D$4:$F$48,3,FALSE)="solar",IF(G950="PV","solar PV","solar thermal"),IF(VLOOKUP(H950,'Cross-Page Data'!$D$4:$F$48,3,FALSE)="wind",VLOOKUP(G950,'Cross-Page Data'!$I$4:$J$19,2,FALSE),IF(VLOOKUP(H950,'Cross-Page Data'!$D$4:$F$48,3,FALSE)="hydro",VLOOKUP(G950,'Cross-Page Data'!$I$4:$J$19,2,FALSE),VLOOKUP(H950,'Cross-Page Data'!$D$4:$F$48,3,FALSE)))))</f>
        <v/>
      </c>
      <c r="M950" s="120">
        <f>IF(AND($P$2=FALSE,OR(F950="Commercial NAICS Cogen",F950="Industrial NAICS Cogen",F950="NAICS-22 Cogen")),FALSE,IF(AND($P$3=FALSE,OR(F950="Commercial NAICS Cogen",F950="Commercial NAICS Non-Cogen",F950="Industrial NAICS Cogen", F950="industrial NAICS non-Cogen")),FALSE, TRUE))</f>
        <v/>
      </c>
    </row>
    <row r="951">
      <c r="A951" s="129" t="n">
        <v>3148</v>
      </c>
      <c r="B951" s="130" t="inlineStr">
        <is>
          <t>TalenEnergy Martins Creek</t>
        </is>
      </c>
      <c r="C951" s="130" t="inlineStr">
        <is>
          <t>TalenEnergy Martins Creek LLC</t>
        </is>
      </c>
      <c r="D951" s="129" t="n">
        <v>15276</v>
      </c>
      <c r="E951" s="130" t="inlineStr">
        <is>
          <t>PA</t>
        </is>
      </c>
      <c r="F951" s="130" t="inlineStr">
        <is>
          <t>NAICS-22 Non-Cogen</t>
        </is>
      </c>
      <c r="G951" s="130" t="inlineStr">
        <is>
          <t>ST</t>
        </is>
      </c>
      <c r="H951" s="130" t="inlineStr">
        <is>
          <t>RFO</t>
        </is>
      </c>
      <c r="I951" s="130" t="inlineStr">
        <is>
          <t>RFO</t>
        </is>
      </c>
      <c r="J951" s="131" t="n">
        <v>4155.811</v>
      </c>
      <c r="K951" s="129" t="n">
        <v>2020</v>
      </c>
      <c r="L951" s="120">
        <f>IF(VLOOKUP(H951,'Cross-Page Data'!$D$4:$F$48,3,FALSE)="natural gas",VLOOKUP(G951,'Cross-Page Data'!$I$4:$J$19,2,FALSE),IF(VLOOKUP(H951,'Cross-Page Data'!$D$4:$F$48,3,FALSE)="solar",IF(G951="PV","solar PV","solar thermal"),IF(VLOOKUP(H951,'Cross-Page Data'!$D$4:$F$48,3,FALSE)="wind",VLOOKUP(G951,'Cross-Page Data'!$I$4:$J$19,2,FALSE),IF(VLOOKUP(H951,'Cross-Page Data'!$D$4:$F$48,3,FALSE)="hydro",VLOOKUP(G951,'Cross-Page Data'!$I$4:$J$19,2,FALSE),VLOOKUP(H951,'Cross-Page Data'!$D$4:$F$48,3,FALSE)))))</f>
        <v/>
      </c>
      <c r="M951" s="120">
        <f>IF(AND($P$2=FALSE,OR(F951="Commercial NAICS Cogen",F951="Industrial NAICS Cogen",F951="NAICS-22 Cogen")),FALSE,IF(AND($P$3=FALSE,OR(F951="Commercial NAICS Cogen",F951="Commercial NAICS Non-Cogen",F951="Industrial NAICS Cogen", F951="industrial NAICS non-Cogen")),FALSE, TRUE))</f>
        <v/>
      </c>
    </row>
    <row r="952">
      <c r="A952" s="129" t="n">
        <v>3149</v>
      </c>
      <c r="B952" s="130" t="inlineStr">
        <is>
          <t>TalenEnergy Montour</t>
        </is>
      </c>
      <c r="C952" s="130" t="inlineStr">
        <is>
          <t>TalenEnergy Montour LLC</t>
        </is>
      </c>
      <c r="D952" s="129" t="n">
        <v>15534</v>
      </c>
      <c r="E952" s="130" t="inlineStr">
        <is>
          <t>PA</t>
        </is>
      </c>
      <c r="F952" s="130" t="inlineStr">
        <is>
          <t>NAICS-22 Non-Cogen</t>
        </is>
      </c>
      <c r="G952" s="130" t="inlineStr">
        <is>
          <t>ST</t>
        </is>
      </c>
      <c r="H952" s="130" t="inlineStr">
        <is>
          <t>BIT</t>
        </is>
      </c>
      <c r="I952" s="130" t="inlineStr">
        <is>
          <t>COL</t>
        </is>
      </c>
      <c r="J952" s="131" t="n">
        <v>168055.64</v>
      </c>
      <c r="K952" s="129" t="n">
        <v>2020</v>
      </c>
      <c r="L952" s="120">
        <f>IF(VLOOKUP(H952,'Cross-Page Data'!$D$4:$F$48,3,FALSE)="natural gas",VLOOKUP(G952,'Cross-Page Data'!$I$4:$J$19,2,FALSE),IF(VLOOKUP(H952,'Cross-Page Data'!$D$4:$F$48,3,FALSE)="solar",IF(G952="PV","solar PV","solar thermal"),IF(VLOOKUP(H952,'Cross-Page Data'!$D$4:$F$48,3,FALSE)="wind",VLOOKUP(G952,'Cross-Page Data'!$I$4:$J$19,2,FALSE),IF(VLOOKUP(H952,'Cross-Page Data'!$D$4:$F$48,3,FALSE)="hydro",VLOOKUP(G952,'Cross-Page Data'!$I$4:$J$19,2,FALSE),VLOOKUP(H952,'Cross-Page Data'!$D$4:$F$48,3,FALSE)))))</f>
        <v/>
      </c>
      <c r="M952" s="120">
        <f>IF(AND($P$2=FALSE,OR(F952="Commercial NAICS Cogen",F952="Industrial NAICS Cogen",F952="NAICS-22 Cogen")),FALSE,IF(AND($P$3=FALSE,OR(F952="Commercial NAICS Cogen",F952="Commercial NAICS Non-Cogen",F952="Industrial NAICS Cogen", F952="industrial NAICS non-Cogen")),FALSE, TRUE))</f>
        <v/>
      </c>
    </row>
    <row r="953">
      <c r="A953" s="129" t="n">
        <v>3149</v>
      </c>
      <c r="B953" s="130" t="inlineStr">
        <is>
          <t>TalenEnergy Montour</t>
        </is>
      </c>
      <c r="C953" s="130" t="inlineStr">
        <is>
          <t>TalenEnergy Montour LLC</t>
        </is>
      </c>
      <c r="D953" s="129" t="n">
        <v>15534</v>
      </c>
      <c r="E953" s="130" t="inlineStr">
        <is>
          <t>PA</t>
        </is>
      </c>
      <c r="F953" s="130" t="inlineStr">
        <is>
          <t>NAICS-22 Non-Cogen</t>
        </is>
      </c>
      <c r="G953" s="130" t="inlineStr">
        <is>
          <t>ST</t>
        </is>
      </c>
      <c r="H953" s="130" t="inlineStr">
        <is>
          <t>DFO</t>
        </is>
      </c>
      <c r="I953" s="130" t="inlineStr">
        <is>
          <t>DFO</t>
        </is>
      </c>
      <c r="J953" s="131" t="n">
        <v>-9078.635</v>
      </c>
      <c r="K953" s="129" t="n">
        <v>2020</v>
      </c>
      <c r="L953" s="120">
        <f>IF(VLOOKUP(H953,'Cross-Page Data'!$D$4:$F$48,3,FALSE)="natural gas",VLOOKUP(G953,'Cross-Page Data'!$I$4:$J$19,2,FALSE),IF(VLOOKUP(H953,'Cross-Page Data'!$D$4:$F$48,3,FALSE)="solar",IF(G953="PV","solar PV","solar thermal"),IF(VLOOKUP(H953,'Cross-Page Data'!$D$4:$F$48,3,FALSE)="wind",VLOOKUP(G953,'Cross-Page Data'!$I$4:$J$19,2,FALSE),IF(VLOOKUP(H953,'Cross-Page Data'!$D$4:$F$48,3,FALSE)="hydro",VLOOKUP(G953,'Cross-Page Data'!$I$4:$J$19,2,FALSE),VLOOKUP(H953,'Cross-Page Data'!$D$4:$F$48,3,FALSE)))))</f>
        <v/>
      </c>
      <c r="M953" s="120">
        <f>IF(AND($P$2=FALSE,OR(F953="Commercial NAICS Cogen",F953="Industrial NAICS Cogen",F953="NAICS-22 Cogen")),FALSE,IF(AND($P$3=FALSE,OR(F953="Commercial NAICS Cogen",F953="Commercial NAICS Non-Cogen",F953="Industrial NAICS Cogen", F953="industrial NAICS non-Cogen")),FALSE, TRUE))</f>
        <v/>
      </c>
    </row>
    <row r="954">
      <c r="A954" s="129" t="n">
        <v>3149</v>
      </c>
      <c r="B954" s="130" t="inlineStr">
        <is>
          <t>TalenEnergy Montour</t>
        </is>
      </c>
      <c r="C954" s="130" t="inlineStr">
        <is>
          <t>TalenEnergy Montour LLC</t>
        </is>
      </c>
      <c r="D954" s="129" t="n">
        <v>15534</v>
      </c>
      <c r="E954" s="130" t="inlineStr">
        <is>
          <t>PA</t>
        </is>
      </c>
      <c r="F954" s="130" t="inlineStr">
        <is>
          <t>NAICS-22 Non-Cogen</t>
        </is>
      </c>
      <c r="G954" s="130" t="inlineStr">
        <is>
          <t>ST</t>
        </is>
      </c>
      <c r="H954" s="130" t="inlineStr">
        <is>
          <t>RC</t>
        </is>
      </c>
      <c r="I954" s="130" t="inlineStr">
        <is>
          <t>COL</t>
        </is>
      </c>
      <c r="J954" s="131" t="n">
        <v>0</v>
      </c>
      <c r="K954" s="129" t="n">
        <v>2020</v>
      </c>
      <c r="L954" s="120">
        <f>IF(VLOOKUP(H954,'Cross-Page Data'!$D$4:$F$48,3,FALSE)="natural gas",VLOOKUP(G954,'Cross-Page Data'!$I$4:$J$19,2,FALSE),IF(VLOOKUP(H954,'Cross-Page Data'!$D$4:$F$48,3,FALSE)="solar",IF(G954="PV","solar PV","solar thermal"),IF(VLOOKUP(H954,'Cross-Page Data'!$D$4:$F$48,3,FALSE)="wind",VLOOKUP(G954,'Cross-Page Data'!$I$4:$J$19,2,FALSE),IF(VLOOKUP(H954,'Cross-Page Data'!$D$4:$F$48,3,FALSE)="hydro",VLOOKUP(G954,'Cross-Page Data'!$I$4:$J$19,2,FALSE),VLOOKUP(H954,'Cross-Page Data'!$D$4:$F$48,3,FALSE)))))</f>
        <v/>
      </c>
      <c r="M954" s="120">
        <f>IF(AND($P$2=FALSE,OR(F954="Commercial NAICS Cogen",F954="Industrial NAICS Cogen",F954="NAICS-22 Cogen")),FALSE,IF(AND($P$3=FALSE,OR(F954="Commercial NAICS Cogen",F954="Commercial NAICS Non-Cogen",F954="Industrial NAICS Cogen", F954="industrial NAICS non-Cogen")),FALSE, TRUE))</f>
        <v/>
      </c>
    </row>
    <row r="955">
      <c r="A955" s="129" t="n">
        <v>3164</v>
      </c>
      <c r="B955" s="130" t="inlineStr">
        <is>
          <t>Muddy Run</t>
        </is>
      </c>
      <c r="C955" s="130" t="inlineStr">
        <is>
          <t>Exelon Power</t>
        </is>
      </c>
      <c r="D955" s="129" t="n">
        <v>6035</v>
      </c>
      <c r="E955" s="130" t="inlineStr">
        <is>
          <t>PA</t>
        </is>
      </c>
      <c r="F955" s="130" t="inlineStr">
        <is>
          <t>NAICS-22 Non-Cogen</t>
        </is>
      </c>
      <c r="G955" s="130" t="inlineStr">
        <is>
          <t>PS</t>
        </is>
      </c>
      <c r="H955" s="130" t="inlineStr">
        <is>
          <t>WAT</t>
        </is>
      </c>
      <c r="I955" s="130" t="inlineStr">
        <is>
          <t>HPS</t>
        </is>
      </c>
      <c r="J955" s="131" t="n">
        <v>-424373</v>
      </c>
      <c r="K955" s="129" t="n">
        <v>2020</v>
      </c>
      <c r="L955" s="120">
        <f>IF(VLOOKUP(H955,'Cross-Page Data'!$D$4:$F$48,3,FALSE)="natural gas",VLOOKUP(G955,'Cross-Page Data'!$I$4:$J$19,2,FALSE),IF(VLOOKUP(H955,'Cross-Page Data'!$D$4:$F$48,3,FALSE)="solar",IF(G955="PV","solar PV","solar thermal"),IF(VLOOKUP(H955,'Cross-Page Data'!$D$4:$F$48,3,FALSE)="wind",VLOOKUP(G955,'Cross-Page Data'!$I$4:$J$19,2,FALSE),IF(VLOOKUP(H955,'Cross-Page Data'!$D$4:$F$48,3,FALSE)="hydro",VLOOKUP(G955,'Cross-Page Data'!$I$4:$J$19,2,FALSE),VLOOKUP(H955,'Cross-Page Data'!$D$4:$F$48,3,FALSE)))))</f>
        <v/>
      </c>
      <c r="M955" s="120">
        <f>IF(AND($P$2=FALSE,OR(F955="Commercial NAICS Cogen",F955="Industrial NAICS Cogen",F955="NAICS-22 Cogen")),FALSE,IF(AND($P$3=FALSE,OR(F955="Commercial NAICS Cogen",F955="Commercial NAICS Non-Cogen",F955="Industrial NAICS Cogen", F955="industrial NAICS non-Cogen")),FALSE, TRUE))</f>
        <v/>
      </c>
    </row>
    <row r="956">
      <c r="A956" s="129" t="n">
        <v>3166</v>
      </c>
      <c r="B956" s="130" t="inlineStr">
        <is>
          <t>Peach Bottom</t>
        </is>
      </c>
      <c r="C956" s="130" t="inlineStr">
        <is>
          <t>Exelon Nuclear</t>
        </is>
      </c>
      <c r="D956" s="129" t="n">
        <v>55951</v>
      </c>
      <c r="E956" s="130" t="inlineStr">
        <is>
          <t>PA</t>
        </is>
      </c>
      <c r="F956" s="130" t="inlineStr">
        <is>
          <t>NAICS-22 Non-Cogen</t>
        </is>
      </c>
      <c r="G956" s="130" t="inlineStr">
        <is>
          <t>ST</t>
        </is>
      </c>
      <c r="H956" s="130" t="inlineStr">
        <is>
          <t>NUC</t>
        </is>
      </c>
      <c r="I956" s="130" t="inlineStr">
        <is>
          <t>NUC</t>
        </is>
      </c>
      <c r="J956" s="131" t="n">
        <v>10211819</v>
      </c>
      <c r="K956" s="129" t="n">
        <v>2020</v>
      </c>
      <c r="L956" s="120">
        <f>IF(VLOOKUP(H956,'Cross-Page Data'!$D$4:$F$48,3,FALSE)="natural gas",VLOOKUP(G956,'Cross-Page Data'!$I$4:$J$19,2,FALSE),IF(VLOOKUP(H956,'Cross-Page Data'!$D$4:$F$48,3,FALSE)="solar",IF(G956="PV","solar PV","solar thermal"),IF(VLOOKUP(H956,'Cross-Page Data'!$D$4:$F$48,3,FALSE)="wind",VLOOKUP(G956,'Cross-Page Data'!$I$4:$J$19,2,FALSE),IF(VLOOKUP(H956,'Cross-Page Data'!$D$4:$F$48,3,FALSE)="hydro",VLOOKUP(G956,'Cross-Page Data'!$I$4:$J$19,2,FALSE),VLOOKUP(H956,'Cross-Page Data'!$D$4:$F$48,3,FALSE)))))</f>
        <v/>
      </c>
      <c r="M956" s="120">
        <f>IF(AND($P$2=FALSE,OR(F956="Commercial NAICS Cogen",F956="Industrial NAICS Cogen",F956="NAICS-22 Cogen")),FALSE,IF(AND($P$3=FALSE,OR(F956="Commercial NAICS Cogen",F956="Commercial NAICS Non-Cogen",F956="Industrial NAICS Cogen", F956="industrial NAICS non-Cogen")),FALSE, TRUE))</f>
        <v/>
      </c>
    </row>
    <row r="957">
      <c r="A957" s="129" t="n">
        <v>3166</v>
      </c>
      <c r="B957" s="130" t="inlineStr">
        <is>
          <t>Peach Bottom</t>
        </is>
      </c>
      <c r="C957" s="130" t="inlineStr">
        <is>
          <t>Exelon Nuclear</t>
        </is>
      </c>
      <c r="D957" s="129" t="n">
        <v>55951</v>
      </c>
      <c r="E957" s="130" t="inlineStr">
        <is>
          <t>PA</t>
        </is>
      </c>
      <c r="F957" s="130" t="inlineStr">
        <is>
          <t>NAICS-22 Non-Cogen</t>
        </is>
      </c>
      <c r="G957" s="130" t="inlineStr">
        <is>
          <t>ST</t>
        </is>
      </c>
      <c r="H957" s="130" t="inlineStr">
        <is>
          <t>NUC</t>
        </is>
      </c>
      <c r="I957" s="130" t="inlineStr">
        <is>
          <t>NUC</t>
        </is>
      </c>
      <c r="J957" s="131" t="n">
        <v>11580515</v>
      </c>
      <c r="K957" s="129" t="n">
        <v>2020</v>
      </c>
      <c r="L957" s="120">
        <f>IF(VLOOKUP(H957,'Cross-Page Data'!$D$4:$F$48,3,FALSE)="natural gas",VLOOKUP(G957,'Cross-Page Data'!$I$4:$J$19,2,FALSE),IF(VLOOKUP(H957,'Cross-Page Data'!$D$4:$F$48,3,FALSE)="solar",IF(G957="PV","solar PV","solar thermal"),IF(VLOOKUP(H957,'Cross-Page Data'!$D$4:$F$48,3,FALSE)="wind",VLOOKUP(G957,'Cross-Page Data'!$I$4:$J$19,2,FALSE),IF(VLOOKUP(H957,'Cross-Page Data'!$D$4:$F$48,3,FALSE)="hydro",VLOOKUP(G957,'Cross-Page Data'!$I$4:$J$19,2,FALSE),VLOOKUP(H957,'Cross-Page Data'!$D$4:$F$48,3,FALSE)))))</f>
        <v/>
      </c>
      <c r="M957" s="120">
        <f>IF(AND($P$2=FALSE,OR(F957="Commercial NAICS Cogen",F957="Industrial NAICS Cogen",F957="NAICS-22 Cogen")),FALSE,IF(AND($P$3=FALSE,OR(F957="Commercial NAICS Cogen",F957="Commercial NAICS Non-Cogen",F957="Industrial NAICS Cogen", F957="industrial NAICS non-Cogen")),FALSE, TRUE))</f>
        <v/>
      </c>
    </row>
    <row r="958">
      <c r="A958" s="129" t="n">
        <v>3236</v>
      </c>
      <c r="B958" s="130" t="inlineStr">
        <is>
          <t>Manchester Street</t>
        </is>
      </c>
      <c r="C958" s="130" t="inlineStr">
        <is>
          <t>Manchester Street, LLC.</t>
        </is>
      </c>
      <c r="D958" s="129" t="n">
        <v>63350</v>
      </c>
      <c r="E958" s="130" t="inlineStr">
        <is>
          <t>RI</t>
        </is>
      </c>
      <c r="F958" s="130" t="inlineStr">
        <is>
          <t>NAICS-22 Non-Cogen</t>
        </is>
      </c>
      <c r="G958" s="130" t="inlineStr">
        <is>
          <t>CA</t>
        </is>
      </c>
      <c r="H958" s="130" t="inlineStr">
        <is>
          <t>DFO</t>
        </is>
      </c>
      <c r="I958" s="130" t="inlineStr">
        <is>
          <t>DFO</t>
        </is>
      </c>
      <c r="J958" s="131" t="n">
        <v>749.776</v>
      </c>
      <c r="K958" s="129" t="n">
        <v>2020</v>
      </c>
      <c r="L958" s="120">
        <f>IF(VLOOKUP(H958,'Cross-Page Data'!$D$4:$F$48,3,FALSE)="natural gas",VLOOKUP(G958,'Cross-Page Data'!$I$4:$J$19,2,FALSE),IF(VLOOKUP(H958,'Cross-Page Data'!$D$4:$F$48,3,FALSE)="solar",IF(G958="PV","solar PV","solar thermal"),IF(VLOOKUP(H958,'Cross-Page Data'!$D$4:$F$48,3,FALSE)="wind",VLOOKUP(G958,'Cross-Page Data'!$I$4:$J$19,2,FALSE),IF(VLOOKUP(H958,'Cross-Page Data'!$D$4:$F$48,3,FALSE)="hydro",VLOOKUP(G958,'Cross-Page Data'!$I$4:$J$19,2,FALSE),VLOOKUP(H958,'Cross-Page Data'!$D$4:$F$48,3,FALSE)))))</f>
        <v/>
      </c>
      <c r="M958" s="120">
        <f>IF(AND($P$2=FALSE,OR(F958="Commercial NAICS Cogen",F958="Industrial NAICS Cogen",F958="NAICS-22 Cogen")),FALSE,IF(AND($P$3=FALSE,OR(F958="Commercial NAICS Cogen",F958="Commercial NAICS Non-Cogen",F958="Industrial NAICS Cogen", F958="industrial NAICS non-Cogen")),FALSE, TRUE))</f>
        <v/>
      </c>
    </row>
    <row r="959">
      <c r="A959" s="129" t="n">
        <v>3236</v>
      </c>
      <c r="B959" s="130" t="inlineStr">
        <is>
          <t>Manchester Street</t>
        </is>
      </c>
      <c r="C959" s="130" t="inlineStr">
        <is>
          <t>Manchester Street, LLC.</t>
        </is>
      </c>
      <c r="D959" s="129" t="n">
        <v>63350</v>
      </c>
      <c r="E959" s="130" t="inlineStr">
        <is>
          <t>RI</t>
        </is>
      </c>
      <c r="F959" s="130" t="inlineStr">
        <is>
          <t>NAICS-22 Non-Cogen</t>
        </is>
      </c>
      <c r="G959" s="130" t="inlineStr">
        <is>
          <t>CA</t>
        </is>
      </c>
      <c r="H959" s="130" t="inlineStr">
        <is>
          <t>NG</t>
        </is>
      </c>
      <c r="I959" s="130" t="inlineStr">
        <is>
          <t>NG</t>
        </is>
      </c>
      <c r="J959" s="131" t="n">
        <v>504613.22</v>
      </c>
      <c r="K959" s="129" t="n">
        <v>2020</v>
      </c>
      <c r="L959" s="120">
        <f>IF(VLOOKUP(H959,'Cross-Page Data'!$D$4:$F$48,3,FALSE)="natural gas",VLOOKUP(G959,'Cross-Page Data'!$I$4:$J$19,2,FALSE),IF(VLOOKUP(H959,'Cross-Page Data'!$D$4:$F$48,3,FALSE)="solar",IF(G959="PV","solar PV","solar thermal"),IF(VLOOKUP(H959,'Cross-Page Data'!$D$4:$F$48,3,FALSE)="wind",VLOOKUP(G959,'Cross-Page Data'!$I$4:$J$19,2,FALSE),IF(VLOOKUP(H959,'Cross-Page Data'!$D$4:$F$48,3,FALSE)="hydro",VLOOKUP(G959,'Cross-Page Data'!$I$4:$J$19,2,FALSE),VLOOKUP(H959,'Cross-Page Data'!$D$4:$F$48,3,FALSE)))))</f>
        <v/>
      </c>
      <c r="M959" s="120">
        <f>IF(AND($P$2=FALSE,OR(F959="Commercial NAICS Cogen",F959="Industrial NAICS Cogen",F959="NAICS-22 Cogen")),FALSE,IF(AND($P$3=FALSE,OR(F959="Commercial NAICS Cogen",F959="Commercial NAICS Non-Cogen",F959="Industrial NAICS Cogen", F959="industrial NAICS non-Cogen")),FALSE, TRUE))</f>
        <v/>
      </c>
    </row>
    <row r="960">
      <c r="A960" s="129" t="n">
        <v>3236</v>
      </c>
      <c r="B960" s="130" t="inlineStr">
        <is>
          <t>Manchester Street</t>
        </is>
      </c>
      <c r="C960" s="130" t="inlineStr">
        <is>
          <t>Manchester Street, LLC.</t>
        </is>
      </c>
      <c r="D960" s="129" t="n">
        <v>63350</v>
      </c>
      <c r="E960" s="130" t="inlineStr">
        <is>
          <t>RI</t>
        </is>
      </c>
      <c r="F960" s="130" t="inlineStr">
        <is>
          <t>NAICS-22 Non-Cogen</t>
        </is>
      </c>
      <c r="G960" s="130" t="inlineStr">
        <is>
          <t>CT</t>
        </is>
      </c>
      <c r="H960" s="130" t="inlineStr">
        <is>
          <t>DFO</t>
        </is>
      </c>
      <c r="I960" s="130" t="inlineStr">
        <is>
          <t>DFO</t>
        </is>
      </c>
      <c r="J960" s="131" t="n">
        <v>1610.964</v>
      </c>
      <c r="K960" s="129" t="n">
        <v>2020</v>
      </c>
      <c r="L960" s="120">
        <f>IF(VLOOKUP(H960,'Cross-Page Data'!$D$4:$F$48,3,FALSE)="natural gas",VLOOKUP(G960,'Cross-Page Data'!$I$4:$J$19,2,FALSE),IF(VLOOKUP(H960,'Cross-Page Data'!$D$4:$F$48,3,FALSE)="solar",IF(G960="PV","solar PV","solar thermal"),IF(VLOOKUP(H960,'Cross-Page Data'!$D$4:$F$48,3,FALSE)="wind",VLOOKUP(G960,'Cross-Page Data'!$I$4:$J$19,2,FALSE),IF(VLOOKUP(H960,'Cross-Page Data'!$D$4:$F$48,3,FALSE)="hydro",VLOOKUP(G960,'Cross-Page Data'!$I$4:$J$19,2,FALSE),VLOOKUP(H960,'Cross-Page Data'!$D$4:$F$48,3,FALSE)))))</f>
        <v/>
      </c>
      <c r="M960" s="120">
        <f>IF(AND($P$2=FALSE,OR(F960="Commercial NAICS Cogen",F960="Industrial NAICS Cogen",F960="NAICS-22 Cogen")),FALSE,IF(AND($P$3=FALSE,OR(F960="Commercial NAICS Cogen",F960="Commercial NAICS Non-Cogen",F960="Industrial NAICS Cogen", F960="industrial NAICS non-Cogen")),FALSE, TRUE))</f>
        <v/>
      </c>
    </row>
    <row r="961">
      <c r="A961" s="129" t="n">
        <v>3236</v>
      </c>
      <c r="B961" s="130" t="inlineStr">
        <is>
          <t>Manchester Street</t>
        </is>
      </c>
      <c r="C961" s="130" t="inlineStr">
        <is>
          <t>Manchester Street, LLC.</t>
        </is>
      </c>
      <c r="D961" s="129" t="n">
        <v>63350</v>
      </c>
      <c r="E961" s="130" t="inlineStr">
        <is>
          <t>RI</t>
        </is>
      </c>
      <c r="F961" s="130" t="inlineStr">
        <is>
          <t>NAICS-22 Non-Cogen</t>
        </is>
      </c>
      <c r="G961" s="130" t="inlineStr">
        <is>
          <t>CT</t>
        </is>
      </c>
      <c r="H961" s="130" t="inlineStr">
        <is>
          <t>NG</t>
        </is>
      </c>
      <c r="I961" s="130" t="inlineStr">
        <is>
          <t>NG</t>
        </is>
      </c>
      <c r="J961" s="131" t="n">
        <v>1071850</v>
      </c>
      <c r="K961" s="129" t="n">
        <v>2020</v>
      </c>
      <c r="L961" s="120">
        <f>IF(VLOOKUP(H961,'Cross-Page Data'!$D$4:$F$48,3,FALSE)="natural gas",VLOOKUP(G961,'Cross-Page Data'!$I$4:$J$19,2,FALSE),IF(VLOOKUP(H961,'Cross-Page Data'!$D$4:$F$48,3,FALSE)="solar",IF(G961="PV","solar PV","solar thermal"),IF(VLOOKUP(H961,'Cross-Page Data'!$D$4:$F$48,3,FALSE)="wind",VLOOKUP(G961,'Cross-Page Data'!$I$4:$J$19,2,FALSE),IF(VLOOKUP(H961,'Cross-Page Data'!$D$4:$F$48,3,FALSE)="hydro",VLOOKUP(G961,'Cross-Page Data'!$I$4:$J$19,2,FALSE),VLOOKUP(H961,'Cross-Page Data'!$D$4:$F$48,3,FALSE)))))</f>
        <v/>
      </c>
      <c r="M961" s="120">
        <f>IF(AND($P$2=FALSE,OR(F961="Commercial NAICS Cogen",F961="Industrial NAICS Cogen",F961="NAICS-22 Cogen")),FALSE,IF(AND($P$3=FALSE,OR(F961="Commercial NAICS Cogen",F961="Commercial NAICS Non-Cogen",F961="Industrial NAICS Cogen", F961="industrial NAICS non-Cogen")),FALSE, TRUE))</f>
        <v/>
      </c>
    </row>
    <row r="962">
      <c r="A962" s="129" t="n">
        <v>3251</v>
      </c>
      <c r="B962" s="130" t="inlineStr">
        <is>
          <t>H B Robinson</t>
        </is>
      </c>
      <c r="C962" s="130" t="inlineStr">
        <is>
          <t>Duke Energy Progress - (NC)</t>
        </is>
      </c>
      <c r="D962" s="129" t="n">
        <v>3046</v>
      </c>
      <c r="E962" s="130" t="inlineStr">
        <is>
          <t>SC</t>
        </is>
      </c>
      <c r="F962" s="130" t="inlineStr">
        <is>
          <t>Electric Utility</t>
        </is>
      </c>
      <c r="G962" s="130" t="inlineStr">
        <is>
          <t>ST</t>
        </is>
      </c>
      <c r="H962" s="130" t="inlineStr">
        <is>
          <t>BIT</t>
        </is>
      </c>
      <c r="I962" s="130" t="inlineStr">
        <is>
          <t>COL</t>
        </is>
      </c>
      <c r="J962" s="131" t="n">
        <v>0</v>
      </c>
      <c r="K962" s="129" t="n">
        <v>2020</v>
      </c>
      <c r="L962" s="120">
        <f>IF(VLOOKUP(H962,'Cross-Page Data'!$D$4:$F$48,3,FALSE)="natural gas",VLOOKUP(G962,'Cross-Page Data'!$I$4:$J$19,2,FALSE),IF(VLOOKUP(H962,'Cross-Page Data'!$D$4:$F$48,3,FALSE)="solar",IF(G962="PV","solar PV","solar thermal"),IF(VLOOKUP(H962,'Cross-Page Data'!$D$4:$F$48,3,FALSE)="wind",VLOOKUP(G962,'Cross-Page Data'!$I$4:$J$19,2,FALSE),IF(VLOOKUP(H962,'Cross-Page Data'!$D$4:$F$48,3,FALSE)="hydro",VLOOKUP(G962,'Cross-Page Data'!$I$4:$J$19,2,FALSE),VLOOKUP(H962,'Cross-Page Data'!$D$4:$F$48,3,FALSE)))))</f>
        <v/>
      </c>
      <c r="M962" s="120">
        <f>IF(AND($P$2=FALSE,OR(F962="Commercial NAICS Cogen",F962="Industrial NAICS Cogen",F962="NAICS-22 Cogen")),FALSE,IF(AND($P$3=FALSE,OR(F962="Commercial NAICS Cogen",F962="Commercial NAICS Non-Cogen",F962="Industrial NAICS Cogen", F962="industrial NAICS non-Cogen")),FALSE, TRUE))</f>
        <v/>
      </c>
    </row>
    <row r="963">
      <c r="A963" s="129" t="n">
        <v>3251</v>
      </c>
      <c r="B963" s="130" t="inlineStr">
        <is>
          <t>H B Robinson</t>
        </is>
      </c>
      <c r="C963" s="130" t="inlineStr">
        <is>
          <t>Duke Energy Progress - (NC)</t>
        </is>
      </c>
      <c r="D963" s="129" t="n">
        <v>3046</v>
      </c>
      <c r="E963" s="130" t="inlineStr">
        <is>
          <t>SC</t>
        </is>
      </c>
      <c r="F963" s="130" t="inlineStr">
        <is>
          <t>Electric Utility</t>
        </is>
      </c>
      <c r="G963" s="130" t="inlineStr">
        <is>
          <t>ST</t>
        </is>
      </c>
      <c r="H963" s="130" t="inlineStr">
        <is>
          <t>DFO</t>
        </is>
      </c>
      <c r="I963" s="130" t="inlineStr">
        <is>
          <t>DFO</t>
        </is>
      </c>
      <c r="J963" s="131" t="n">
        <v>0</v>
      </c>
      <c r="K963" s="129" t="n">
        <v>2020</v>
      </c>
      <c r="L963" s="120">
        <f>IF(VLOOKUP(H963,'Cross-Page Data'!$D$4:$F$48,3,FALSE)="natural gas",VLOOKUP(G963,'Cross-Page Data'!$I$4:$J$19,2,FALSE),IF(VLOOKUP(H963,'Cross-Page Data'!$D$4:$F$48,3,FALSE)="solar",IF(G963="PV","solar PV","solar thermal"),IF(VLOOKUP(H963,'Cross-Page Data'!$D$4:$F$48,3,FALSE)="wind",VLOOKUP(G963,'Cross-Page Data'!$I$4:$J$19,2,FALSE),IF(VLOOKUP(H963,'Cross-Page Data'!$D$4:$F$48,3,FALSE)="hydro",VLOOKUP(G963,'Cross-Page Data'!$I$4:$J$19,2,FALSE),VLOOKUP(H963,'Cross-Page Data'!$D$4:$F$48,3,FALSE)))))</f>
        <v/>
      </c>
      <c r="M963" s="120">
        <f>IF(AND($P$2=FALSE,OR(F963="Commercial NAICS Cogen",F963="Industrial NAICS Cogen",F963="NAICS-22 Cogen")),FALSE,IF(AND($P$3=FALSE,OR(F963="Commercial NAICS Cogen",F963="Commercial NAICS Non-Cogen",F963="Industrial NAICS Cogen", F963="industrial NAICS non-Cogen")),FALSE, TRUE))</f>
        <v/>
      </c>
    </row>
    <row r="964">
      <c r="A964" s="129" t="n">
        <v>3251</v>
      </c>
      <c r="B964" s="130" t="inlineStr">
        <is>
          <t>H B Robinson</t>
        </is>
      </c>
      <c r="C964" s="130" t="inlineStr">
        <is>
          <t>Duke Energy Progress - (NC)</t>
        </is>
      </c>
      <c r="D964" s="129" t="n">
        <v>3046</v>
      </c>
      <c r="E964" s="130" t="inlineStr">
        <is>
          <t>SC</t>
        </is>
      </c>
      <c r="F964" s="130" t="inlineStr">
        <is>
          <t>Electric Utility</t>
        </is>
      </c>
      <c r="G964" s="130" t="inlineStr">
        <is>
          <t>ST</t>
        </is>
      </c>
      <c r="H964" s="130" t="inlineStr">
        <is>
          <t>NG</t>
        </is>
      </c>
      <c r="I964" s="130" t="inlineStr">
        <is>
          <t>NG</t>
        </is>
      </c>
      <c r="J964" s="131" t="n">
        <v>0</v>
      </c>
      <c r="K964" s="129" t="n">
        <v>2020</v>
      </c>
      <c r="L964" s="120">
        <f>IF(VLOOKUP(H964,'Cross-Page Data'!$D$4:$F$48,3,FALSE)="natural gas",VLOOKUP(G964,'Cross-Page Data'!$I$4:$J$19,2,FALSE),IF(VLOOKUP(H964,'Cross-Page Data'!$D$4:$F$48,3,FALSE)="solar",IF(G964="PV","solar PV","solar thermal"),IF(VLOOKUP(H964,'Cross-Page Data'!$D$4:$F$48,3,FALSE)="wind",VLOOKUP(G964,'Cross-Page Data'!$I$4:$J$19,2,FALSE),IF(VLOOKUP(H964,'Cross-Page Data'!$D$4:$F$48,3,FALSE)="hydro",VLOOKUP(G964,'Cross-Page Data'!$I$4:$J$19,2,FALSE),VLOOKUP(H964,'Cross-Page Data'!$D$4:$F$48,3,FALSE)))))</f>
        <v/>
      </c>
      <c r="M964" s="120">
        <f>IF(AND($P$2=FALSE,OR(F964="Commercial NAICS Cogen",F964="Industrial NAICS Cogen",F964="NAICS-22 Cogen")),FALSE,IF(AND($P$3=FALSE,OR(F964="Commercial NAICS Cogen",F964="Commercial NAICS Non-Cogen",F964="Industrial NAICS Cogen", F964="industrial NAICS non-Cogen")),FALSE, TRUE))</f>
        <v/>
      </c>
    </row>
    <row r="965">
      <c r="A965" s="129" t="n">
        <v>3251</v>
      </c>
      <c r="B965" s="130" t="inlineStr">
        <is>
          <t>H B Robinson</t>
        </is>
      </c>
      <c r="C965" s="130" t="inlineStr">
        <is>
          <t>Duke Energy Progress - (NC)</t>
        </is>
      </c>
      <c r="D965" s="129" t="n">
        <v>3046</v>
      </c>
      <c r="E965" s="130" t="inlineStr">
        <is>
          <t>SC</t>
        </is>
      </c>
      <c r="F965" s="130" t="inlineStr">
        <is>
          <t>Electric Utility</t>
        </is>
      </c>
      <c r="G965" s="130" t="inlineStr">
        <is>
          <t>ST</t>
        </is>
      </c>
      <c r="H965" s="130" t="inlineStr">
        <is>
          <t>NUC</t>
        </is>
      </c>
      <c r="I965" s="130" t="inlineStr">
        <is>
          <t>NUC</t>
        </is>
      </c>
      <c r="J965" s="131" t="n">
        <v>6124626</v>
      </c>
      <c r="K965" s="129" t="n">
        <v>2020</v>
      </c>
      <c r="L965" s="120">
        <f>IF(VLOOKUP(H965,'Cross-Page Data'!$D$4:$F$48,3,FALSE)="natural gas",VLOOKUP(G965,'Cross-Page Data'!$I$4:$J$19,2,FALSE),IF(VLOOKUP(H965,'Cross-Page Data'!$D$4:$F$48,3,FALSE)="solar",IF(G965="PV","solar PV","solar thermal"),IF(VLOOKUP(H965,'Cross-Page Data'!$D$4:$F$48,3,FALSE)="wind",VLOOKUP(G965,'Cross-Page Data'!$I$4:$J$19,2,FALSE),IF(VLOOKUP(H965,'Cross-Page Data'!$D$4:$F$48,3,FALSE)="hydro",VLOOKUP(G965,'Cross-Page Data'!$I$4:$J$19,2,FALSE),VLOOKUP(H965,'Cross-Page Data'!$D$4:$F$48,3,FALSE)))))</f>
        <v/>
      </c>
      <c r="M965" s="120">
        <f>IF(AND($P$2=FALSE,OR(F965="Commercial NAICS Cogen",F965="Industrial NAICS Cogen",F965="NAICS-22 Cogen")),FALSE,IF(AND($P$3=FALSE,OR(F965="Commercial NAICS Cogen",F965="Commercial NAICS Non-Cogen",F965="Industrial NAICS Cogen", F965="industrial NAICS non-Cogen")),FALSE, TRUE))</f>
        <v/>
      </c>
    </row>
    <row r="966">
      <c r="A966" s="129" t="n">
        <v>3262</v>
      </c>
      <c r="B966" s="130" t="inlineStr">
        <is>
          <t>Jocassee</t>
        </is>
      </c>
      <c r="C966" s="130" t="inlineStr">
        <is>
          <t>Duke Energy Carolinas, LLC</t>
        </is>
      </c>
      <c r="D966" s="129" t="n">
        <v>5416</v>
      </c>
      <c r="E966" s="130" t="inlineStr">
        <is>
          <t>SC</t>
        </is>
      </c>
      <c r="F966" s="130" t="inlineStr">
        <is>
          <t>Electric Utility</t>
        </is>
      </c>
      <c r="G966" s="130" t="inlineStr">
        <is>
          <t>PS</t>
        </is>
      </c>
      <c r="H966" s="130" t="inlineStr">
        <is>
          <t>WAT</t>
        </is>
      </c>
      <c r="I966" s="130" t="inlineStr">
        <is>
          <t>HPS</t>
        </is>
      </c>
      <c r="J966" s="131" t="n">
        <v>-104503</v>
      </c>
      <c r="K966" s="129" t="n">
        <v>2020</v>
      </c>
      <c r="L966" s="120">
        <f>IF(VLOOKUP(H966,'Cross-Page Data'!$D$4:$F$48,3,FALSE)="natural gas",VLOOKUP(G966,'Cross-Page Data'!$I$4:$J$19,2,FALSE),IF(VLOOKUP(H966,'Cross-Page Data'!$D$4:$F$48,3,FALSE)="solar",IF(G966="PV","solar PV","solar thermal"),IF(VLOOKUP(H966,'Cross-Page Data'!$D$4:$F$48,3,FALSE)="wind",VLOOKUP(G966,'Cross-Page Data'!$I$4:$J$19,2,FALSE),IF(VLOOKUP(H966,'Cross-Page Data'!$D$4:$F$48,3,FALSE)="hydro",VLOOKUP(G966,'Cross-Page Data'!$I$4:$J$19,2,FALSE),VLOOKUP(H966,'Cross-Page Data'!$D$4:$F$48,3,FALSE)))))</f>
        <v/>
      </c>
      <c r="M966" s="120">
        <f>IF(AND($P$2=FALSE,OR(F966="Commercial NAICS Cogen",F966="Industrial NAICS Cogen",F966="NAICS-22 Cogen")),FALSE,IF(AND($P$3=FALSE,OR(F966="Commercial NAICS Cogen",F966="Commercial NAICS Non-Cogen",F966="Industrial NAICS Cogen", F966="industrial NAICS non-Cogen")),FALSE, TRUE))</f>
        <v/>
      </c>
    </row>
    <row r="967">
      <c r="A967" s="129" t="n">
        <v>3264</v>
      </c>
      <c r="B967" s="130" t="inlineStr">
        <is>
          <t>W S Lee</t>
        </is>
      </c>
      <c r="C967" s="130" t="inlineStr">
        <is>
          <t>Duke Energy Carolinas, LLC</t>
        </is>
      </c>
      <c r="D967" s="129" t="n">
        <v>5416</v>
      </c>
      <c r="E967" s="130" t="inlineStr">
        <is>
          <t>SC</t>
        </is>
      </c>
      <c r="F967" s="130" t="inlineStr">
        <is>
          <t>Electric Utility</t>
        </is>
      </c>
      <c r="G967" s="130" t="inlineStr">
        <is>
          <t>CA</t>
        </is>
      </c>
      <c r="H967" s="130" t="inlineStr">
        <is>
          <t>NG</t>
        </is>
      </c>
      <c r="I967" s="130" t="inlineStr">
        <is>
          <t>NG</t>
        </is>
      </c>
      <c r="J967" s="131" t="n">
        <v>2443026</v>
      </c>
      <c r="K967" s="129" t="n">
        <v>2020</v>
      </c>
      <c r="L967" s="120">
        <f>IF(VLOOKUP(H967,'Cross-Page Data'!$D$4:$F$48,3,FALSE)="natural gas",VLOOKUP(G967,'Cross-Page Data'!$I$4:$J$19,2,FALSE),IF(VLOOKUP(H967,'Cross-Page Data'!$D$4:$F$48,3,FALSE)="solar",IF(G967="PV","solar PV","solar thermal"),IF(VLOOKUP(H967,'Cross-Page Data'!$D$4:$F$48,3,FALSE)="wind",VLOOKUP(G967,'Cross-Page Data'!$I$4:$J$19,2,FALSE),IF(VLOOKUP(H967,'Cross-Page Data'!$D$4:$F$48,3,FALSE)="hydro",VLOOKUP(G967,'Cross-Page Data'!$I$4:$J$19,2,FALSE),VLOOKUP(H967,'Cross-Page Data'!$D$4:$F$48,3,FALSE)))))</f>
        <v/>
      </c>
      <c r="M967" s="120">
        <f>IF(AND($P$2=FALSE,OR(F967="Commercial NAICS Cogen",F967="Industrial NAICS Cogen",F967="NAICS-22 Cogen")),FALSE,IF(AND($P$3=FALSE,OR(F967="Commercial NAICS Cogen",F967="Commercial NAICS Non-Cogen",F967="Industrial NAICS Cogen", F967="industrial NAICS non-Cogen")),FALSE, TRUE))</f>
        <v/>
      </c>
    </row>
    <row r="968">
      <c r="A968" s="129" t="n">
        <v>3264</v>
      </c>
      <c r="B968" s="130" t="inlineStr">
        <is>
          <t>W S Lee</t>
        </is>
      </c>
      <c r="C968" s="130" t="inlineStr">
        <is>
          <t>Duke Energy Carolinas, LLC</t>
        </is>
      </c>
      <c r="D968" s="129" t="n">
        <v>5416</v>
      </c>
      <c r="E968" s="130" t="inlineStr">
        <is>
          <t>SC</t>
        </is>
      </c>
      <c r="F968" s="130" t="inlineStr">
        <is>
          <t>Electric Utility</t>
        </is>
      </c>
      <c r="G968" s="130" t="inlineStr">
        <is>
          <t>CT</t>
        </is>
      </c>
      <c r="H968" s="130" t="inlineStr">
        <is>
          <t>NG</t>
        </is>
      </c>
      <c r="I968" s="130" t="inlineStr">
        <is>
          <t>NG</t>
        </is>
      </c>
      <c r="J968" s="131" t="n">
        <v>3592708</v>
      </c>
      <c r="K968" s="129" t="n">
        <v>2020</v>
      </c>
      <c r="L968" s="120">
        <f>IF(VLOOKUP(H968,'Cross-Page Data'!$D$4:$F$48,3,FALSE)="natural gas",VLOOKUP(G968,'Cross-Page Data'!$I$4:$J$19,2,FALSE),IF(VLOOKUP(H968,'Cross-Page Data'!$D$4:$F$48,3,FALSE)="solar",IF(G968="PV","solar PV","solar thermal"),IF(VLOOKUP(H968,'Cross-Page Data'!$D$4:$F$48,3,FALSE)="wind",VLOOKUP(G968,'Cross-Page Data'!$I$4:$J$19,2,FALSE),IF(VLOOKUP(H968,'Cross-Page Data'!$D$4:$F$48,3,FALSE)="hydro",VLOOKUP(G968,'Cross-Page Data'!$I$4:$J$19,2,FALSE),VLOOKUP(H968,'Cross-Page Data'!$D$4:$F$48,3,FALSE)))))</f>
        <v/>
      </c>
      <c r="M968" s="120">
        <f>IF(AND($P$2=FALSE,OR(F968="Commercial NAICS Cogen",F968="Industrial NAICS Cogen",F968="NAICS-22 Cogen")),FALSE,IF(AND($P$3=FALSE,OR(F968="Commercial NAICS Cogen",F968="Commercial NAICS Non-Cogen",F968="Industrial NAICS Cogen", F968="industrial NAICS non-Cogen")),FALSE, TRUE))</f>
        <v/>
      </c>
    </row>
    <row r="969">
      <c r="A969" s="129" t="n">
        <v>3264</v>
      </c>
      <c r="B969" s="130" t="inlineStr">
        <is>
          <t>W S Lee</t>
        </is>
      </c>
      <c r="C969" s="130" t="inlineStr">
        <is>
          <t>Duke Energy Carolinas, LLC</t>
        </is>
      </c>
      <c r="D969" s="129" t="n">
        <v>5416</v>
      </c>
      <c r="E969" s="130" t="inlineStr">
        <is>
          <t>SC</t>
        </is>
      </c>
      <c r="F969" s="130" t="inlineStr">
        <is>
          <t>Electric Utility</t>
        </is>
      </c>
      <c r="G969" s="130" t="inlineStr">
        <is>
          <t>GT</t>
        </is>
      </c>
      <c r="H969" s="130" t="inlineStr">
        <is>
          <t>DFO</t>
        </is>
      </c>
      <c r="I969" s="130" t="inlineStr">
        <is>
          <t>DFO</t>
        </is>
      </c>
      <c r="J969" s="131" t="n">
        <v>600.967</v>
      </c>
      <c r="K969" s="129" t="n">
        <v>2020</v>
      </c>
      <c r="L969" s="120">
        <f>IF(VLOOKUP(H969,'Cross-Page Data'!$D$4:$F$48,3,FALSE)="natural gas",VLOOKUP(G969,'Cross-Page Data'!$I$4:$J$19,2,FALSE),IF(VLOOKUP(H969,'Cross-Page Data'!$D$4:$F$48,3,FALSE)="solar",IF(G969="PV","solar PV","solar thermal"),IF(VLOOKUP(H969,'Cross-Page Data'!$D$4:$F$48,3,FALSE)="wind",VLOOKUP(G969,'Cross-Page Data'!$I$4:$J$19,2,FALSE),IF(VLOOKUP(H969,'Cross-Page Data'!$D$4:$F$48,3,FALSE)="hydro",VLOOKUP(G969,'Cross-Page Data'!$I$4:$J$19,2,FALSE),VLOOKUP(H969,'Cross-Page Data'!$D$4:$F$48,3,FALSE)))))</f>
        <v/>
      </c>
      <c r="M969" s="120">
        <f>IF(AND($P$2=FALSE,OR(F969="Commercial NAICS Cogen",F969="Industrial NAICS Cogen",F969="NAICS-22 Cogen")),FALSE,IF(AND($P$3=FALSE,OR(F969="Commercial NAICS Cogen",F969="Commercial NAICS Non-Cogen",F969="Industrial NAICS Cogen", F969="industrial NAICS non-Cogen")),FALSE, TRUE))</f>
        <v/>
      </c>
    </row>
    <row r="970">
      <c r="A970" s="129" t="n">
        <v>3264</v>
      </c>
      <c r="B970" s="130" t="inlineStr">
        <is>
          <t>W S Lee</t>
        </is>
      </c>
      <c r="C970" s="130" t="inlineStr">
        <is>
          <t>Duke Energy Carolinas, LLC</t>
        </is>
      </c>
      <c r="D970" s="129" t="n">
        <v>5416</v>
      </c>
      <c r="E970" s="130" t="inlineStr">
        <is>
          <t>SC</t>
        </is>
      </c>
      <c r="F970" s="130" t="inlineStr">
        <is>
          <t>Electric Utility</t>
        </is>
      </c>
      <c r="G970" s="130" t="inlineStr">
        <is>
          <t>GT</t>
        </is>
      </c>
      <c r="H970" s="130" t="inlineStr">
        <is>
          <t>NG</t>
        </is>
      </c>
      <c r="I970" s="130" t="inlineStr">
        <is>
          <t>NG</t>
        </is>
      </c>
      <c r="J970" s="131" t="n">
        <v>1110.033</v>
      </c>
      <c r="K970" s="129" t="n">
        <v>2020</v>
      </c>
      <c r="L970" s="120">
        <f>IF(VLOOKUP(H970,'Cross-Page Data'!$D$4:$F$48,3,FALSE)="natural gas",VLOOKUP(G970,'Cross-Page Data'!$I$4:$J$19,2,FALSE),IF(VLOOKUP(H970,'Cross-Page Data'!$D$4:$F$48,3,FALSE)="solar",IF(G970="PV","solar PV","solar thermal"),IF(VLOOKUP(H970,'Cross-Page Data'!$D$4:$F$48,3,FALSE)="wind",VLOOKUP(G970,'Cross-Page Data'!$I$4:$J$19,2,FALSE),IF(VLOOKUP(H970,'Cross-Page Data'!$D$4:$F$48,3,FALSE)="hydro",VLOOKUP(G970,'Cross-Page Data'!$I$4:$J$19,2,FALSE),VLOOKUP(H970,'Cross-Page Data'!$D$4:$F$48,3,FALSE)))))</f>
        <v/>
      </c>
      <c r="M970" s="120">
        <f>IF(AND($P$2=FALSE,OR(F970="Commercial NAICS Cogen",F970="Industrial NAICS Cogen",F970="NAICS-22 Cogen")),FALSE,IF(AND($P$3=FALSE,OR(F970="Commercial NAICS Cogen",F970="Commercial NAICS Non-Cogen",F970="Industrial NAICS Cogen", F970="industrial NAICS non-Cogen")),FALSE, TRUE))</f>
        <v/>
      </c>
    </row>
    <row r="971">
      <c r="A971" s="129" t="n">
        <v>3264</v>
      </c>
      <c r="B971" s="130" t="inlineStr">
        <is>
          <t>W S Lee</t>
        </is>
      </c>
      <c r="C971" s="130" t="inlineStr">
        <is>
          <t>Duke Energy Carolinas, LLC</t>
        </is>
      </c>
      <c r="D971" s="129" t="n">
        <v>5416</v>
      </c>
      <c r="E971" s="130" t="inlineStr">
        <is>
          <t>SC</t>
        </is>
      </c>
      <c r="F971" s="130" t="inlineStr">
        <is>
          <t>Electric Utility</t>
        </is>
      </c>
      <c r="G971" s="130" t="inlineStr">
        <is>
          <t>ST</t>
        </is>
      </c>
      <c r="H971" s="130" t="inlineStr">
        <is>
          <t>DFO</t>
        </is>
      </c>
      <c r="I971" s="130" t="inlineStr">
        <is>
          <t>DFO</t>
        </is>
      </c>
      <c r="J971" s="131" t="n">
        <v>-644</v>
      </c>
      <c r="K971" s="129" t="n">
        <v>2020</v>
      </c>
      <c r="L971" s="120">
        <f>IF(VLOOKUP(H971,'Cross-Page Data'!$D$4:$F$48,3,FALSE)="natural gas",VLOOKUP(G971,'Cross-Page Data'!$I$4:$J$19,2,FALSE),IF(VLOOKUP(H971,'Cross-Page Data'!$D$4:$F$48,3,FALSE)="solar",IF(G971="PV","solar PV","solar thermal"),IF(VLOOKUP(H971,'Cross-Page Data'!$D$4:$F$48,3,FALSE)="wind",VLOOKUP(G971,'Cross-Page Data'!$I$4:$J$19,2,FALSE),IF(VLOOKUP(H971,'Cross-Page Data'!$D$4:$F$48,3,FALSE)="hydro",VLOOKUP(G971,'Cross-Page Data'!$I$4:$J$19,2,FALSE),VLOOKUP(H971,'Cross-Page Data'!$D$4:$F$48,3,FALSE)))))</f>
        <v/>
      </c>
      <c r="M971" s="120">
        <f>IF(AND($P$2=FALSE,OR(F971="Commercial NAICS Cogen",F971="Industrial NAICS Cogen",F971="NAICS-22 Cogen")),FALSE,IF(AND($P$3=FALSE,OR(F971="Commercial NAICS Cogen",F971="Commercial NAICS Non-Cogen",F971="Industrial NAICS Cogen", F971="industrial NAICS non-Cogen")),FALSE, TRUE))</f>
        <v/>
      </c>
    </row>
    <row r="972">
      <c r="A972" s="129" t="n">
        <v>3264</v>
      </c>
      <c r="B972" s="130" t="inlineStr">
        <is>
          <t>W S Lee</t>
        </is>
      </c>
      <c r="C972" s="130" t="inlineStr">
        <is>
          <t>Duke Energy Carolinas, LLC</t>
        </is>
      </c>
      <c r="D972" s="129" t="n">
        <v>5416</v>
      </c>
      <c r="E972" s="130" t="inlineStr">
        <is>
          <t>SC</t>
        </is>
      </c>
      <c r="F972" s="130" t="inlineStr">
        <is>
          <t>Electric Utility</t>
        </is>
      </c>
      <c r="G972" s="130" t="inlineStr">
        <is>
          <t>ST</t>
        </is>
      </c>
      <c r="H972" s="130" t="inlineStr">
        <is>
          <t>NG</t>
        </is>
      </c>
      <c r="I972" s="130" t="inlineStr">
        <is>
          <t>NG</t>
        </is>
      </c>
      <c r="J972" s="131" t="n">
        <v>-3437</v>
      </c>
      <c r="K972" s="129" t="n">
        <v>2020</v>
      </c>
      <c r="L972" s="120">
        <f>IF(VLOOKUP(H972,'Cross-Page Data'!$D$4:$F$48,3,FALSE)="natural gas",VLOOKUP(G972,'Cross-Page Data'!$I$4:$J$19,2,FALSE),IF(VLOOKUP(H972,'Cross-Page Data'!$D$4:$F$48,3,FALSE)="solar",IF(G972="PV","solar PV","solar thermal"),IF(VLOOKUP(H972,'Cross-Page Data'!$D$4:$F$48,3,FALSE)="wind",VLOOKUP(G972,'Cross-Page Data'!$I$4:$J$19,2,FALSE),IF(VLOOKUP(H972,'Cross-Page Data'!$D$4:$F$48,3,FALSE)="hydro",VLOOKUP(G972,'Cross-Page Data'!$I$4:$J$19,2,FALSE),VLOOKUP(H972,'Cross-Page Data'!$D$4:$F$48,3,FALSE)))))</f>
        <v/>
      </c>
      <c r="M972" s="120">
        <f>IF(AND($P$2=FALSE,OR(F972="Commercial NAICS Cogen",F972="Industrial NAICS Cogen",F972="NAICS-22 Cogen")),FALSE,IF(AND($P$3=FALSE,OR(F972="Commercial NAICS Cogen",F972="Commercial NAICS Non-Cogen",F972="Industrial NAICS Cogen", F972="industrial NAICS non-Cogen")),FALSE, TRUE))</f>
        <v/>
      </c>
    </row>
    <row r="973">
      <c r="A973" s="129" t="n">
        <v>3264</v>
      </c>
      <c r="B973" s="130" t="inlineStr">
        <is>
          <t>W S Lee</t>
        </is>
      </c>
      <c r="C973" s="130" t="inlineStr">
        <is>
          <t>Duke Energy Carolinas, LLC</t>
        </is>
      </c>
      <c r="D973" s="129" t="n">
        <v>5416</v>
      </c>
      <c r="E973" s="130" t="inlineStr">
        <is>
          <t>SC</t>
        </is>
      </c>
      <c r="F973" s="130" t="inlineStr">
        <is>
          <t>Electric Utility</t>
        </is>
      </c>
      <c r="G973" s="130" t="inlineStr">
        <is>
          <t>ST</t>
        </is>
      </c>
      <c r="H973" s="130" t="inlineStr">
        <is>
          <t>WDS</t>
        </is>
      </c>
      <c r="I973" s="130" t="inlineStr">
        <is>
          <t>WWW</t>
        </is>
      </c>
      <c r="J973" s="131" t="n">
        <v>-644</v>
      </c>
      <c r="K973" s="129" t="n">
        <v>2020</v>
      </c>
      <c r="L973" s="120">
        <f>IF(VLOOKUP(H973,'Cross-Page Data'!$D$4:$F$48,3,FALSE)="natural gas",VLOOKUP(G973,'Cross-Page Data'!$I$4:$J$19,2,FALSE),IF(VLOOKUP(H973,'Cross-Page Data'!$D$4:$F$48,3,FALSE)="solar",IF(G973="PV","solar PV","solar thermal"),IF(VLOOKUP(H973,'Cross-Page Data'!$D$4:$F$48,3,FALSE)="wind",VLOOKUP(G973,'Cross-Page Data'!$I$4:$J$19,2,FALSE),IF(VLOOKUP(H973,'Cross-Page Data'!$D$4:$F$48,3,FALSE)="hydro",VLOOKUP(G973,'Cross-Page Data'!$I$4:$J$19,2,FALSE),VLOOKUP(H973,'Cross-Page Data'!$D$4:$F$48,3,FALSE)))))</f>
        <v/>
      </c>
      <c r="M973" s="120">
        <f>IF(AND($P$2=FALSE,OR(F973="Commercial NAICS Cogen",F973="Industrial NAICS Cogen",F973="NAICS-22 Cogen")),FALSE,IF(AND($P$3=FALSE,OR(F973="Commercial NAICS Cogen",F973="Commercial NAICS Non-Cogen",F973="Industrial NAICS Cogen", F973="industrial NAICS non-Cogen")),FALSE, TRUE))</f>
        <v/>
      </c>
    </row>
    <row r="974">
      <c r="A974" s="129" t="n">
        <v>3265</v>
      </c>
      <c r="B974" s="130" t="inlineStr">
        <is>
          <t>Oconee</t>
        </is>
      </c>
      <c r="C974" s="130" t="inlineStr">
        <is>
          <t>Duke Energy Carolinas, LLC</t>
        </is>
      </c>
      <c r="D974" s="129" t="n">
        <v>5416</v>
      </c>
      <c r="E974" s="130" t="inlineStr">
        <is>
          <t>SC</t>
        </is>
      </c>
      <c r="F974" s="130" t="inlineStr">
        <is>
          <t>Electric Utility</t>
        </is>
      </c>
      <c r="G974" s="130" t="inlineStr">
        <is>
          <t>ST</t>
        </is>
      </c>
      <c r="H974" s="130" t="inlineStr">
        <is>
          <t>NUC</t>
        </is>
      </c>
      <c r="I974" s="130" t="inlineStr">
        <is>
          <t>NUC</t>
        </is>
      </c>
      <c r="J974" s="131" t="n">
        <v>6859973</v>
      </c>
      <c r="K974" s="129" t="n">
        <v>2020</v>
      </c>
      <c r="L974" s="120">
        <f>IF(VLOOKUP(H974,'Cross-Page Data'!$D$4:$F$48,3,FALSE)="natural gas",VLOOKUP(G974,'Cross-Page Data'!$I$4:$J$19,2,FALSE),IF(VLOOKUP(H974,'Cross-Page Data'!$D$4:$F$48,3,FALSE)="solar",IF(G974="PV","solar PV","solar thermal"),IF(VLOOKUP(H974,'Cross-Page Data'!$D$4:$F$48,3,FALSE)="wind",VLOOKUP(G974,'Cross-Page Data'!$I$4:$J$19,2,FALSE),IF(VLOOKUP(H974,'Cross-Page Data'!$D$4:$F$48,3,FALSE)="hydro",VLOOKUP(G974,'Cross-Page Data'!$I$4:$J$19,2,FALSE),VLOOKUP(H974,'Cross-Page Data'!$D$4:$F$48,3,FALSE)))))</f>
        <v/>
      </c>
      <c r="M974" s="120">
        <f>IF(AND($P$2=FALSE,OR(F974="Commercial NAICS Cogen",F974="Industrial NAICS Cogen",F974="NAICS-22 Cogen")),FALSE,IF(AND($P$3=FALSE,OR(F974="Commercial NAICS Cogen",F974="Commercial NAICS Non-Cogen",F974="Industrial NAICS Cogen", F974="industrial NAICS non-Cogen")),FALSE, TRUE))</f>
        <v/>
      </c>
    </row>
    <row r="975">
      <c r="A975" s="129" t="n">
        <v>3265</v>
      </c>
      <c r="B975" s="130" t="inlineStr">
        <is>
          <t>Oconee</t>
        </is>
      </c>
      <c r="C975" s="130" t="inlineStr">
        <is>
          <t>Duke Energy Carolinas, LLC</t>
        </is>
      </c>
      <c r="D975" s="129" t="n">
        <v>5416</v>
      </c>
      <c r="E975" s="130" t="inlineStr">
        <is>
          <t>SC</t>
        </is>
      </c>
      <c r="F975" s="130" t="inlineStr">
        <is>
          <t>Electric Utility</t>
        </is>
      </c>
      <c r="G975" s="130" t="inlineStr">
        <is>
          <t>ST</t>
        </is>
      </c>
      <c r="H975" s="130" t="inlineStr">
        <is>
          <t>NUC</t>
        </is>
      </c>
      <c r="I975" s="130" t="inlineStr">
        <is>
          <t>NUC</t>
        </is>
      </c>
      <c r="J975" s="131" t="n">
        <v>7670158</v>
      </c>
      <c r="K975" s="129" t="n">
        <v>2020</v>
      </c>
      <c r="L975" s="120">
        <f>IF(VLOOKUP(H975,'Cross-Page Data'!$D$4:$F$48,3,FALSE)="natural gas",VLOOKUP(G975,'Cross-Page Data'!$I$4:$J$19,2,FALSE),IF(VLOOKUP(H975,'Cross-Page Data'!$D$4:$F$48,3,FALSE)="solar",IF(G975="PV","solar PV","solar thermal"),IF(VLOOKUP(H975,'Cross-Page Data'!$D$4:$F$48,3,FALSE)="wind",VLOOKUP(G975,'Cross-Page Data'!$I$4:$J$19,2,FALSE),IF(VLOOKUP(H975,'Cross-Page Data'!$D$4:$F$48,3,FALSE)="hydro",VLOOKUP(G975,'Cross-Page Data'!$I$4:$J$19,2,FALSE),VLOOKUP(H975,'Cross-Page Data'!$D$4:$F$48,3,FALSE)))))</f>
        <v/>
      </c>
      <c r="M975" s="120">
        <f>IF(AND($P$2=FALSE,OR(F975="Commercial NAICS Cogen",F975="Industrial NAICS Cogen",F975="NAICS-22 Cogen")),FALSE,IF(AND($P$3=FALSE,OR(F975="Commercial NAICS Cogen",F975="Commercial NAICS Non-Cogen",F975="Industrial NAICS Cogen", F975="industrial NAICS non-Cogen")),FALSE, TRUE))</f>
        <v/>
      </c>
    </row>
    <row r="976">
      <c r="A976" s="129" t="n">
        <v>3265</v>
      </c>
      <c r="B976" s="130" t="inlineStr">
        <is>
          <t>Oconee</t>
        </is>
      </c>
      <c r="C976" s="130" t="inlineStr">
        <is>
          <t>Duke Energy Carolinas, LLC</t>
        </is>
      </c>
      <c r="D976" s="129" t="n">
        <v>5416</v>
      </c>
      <c r="E976" s="130" t="inlineStr">
        <is>
          <t>SC</t>
        </is>
      </c>
      <c r="F976" s="130" t="inlineStr">
        <is>
          <t>Electric Utility</t>
        </is>
      </c>
      <c r="G976" s="130" t="inlineStr">
        <is>
          <t>ST</t>
        </is>
      </c>
      <c r="H976" s="130" t="inlineStr">
        <is>
          <t>NUC</t>
        </is>
      </c>
      <c r="I976" s="130" t="inlineStr">
        <is>
          <t>NUC</t>
        </is>
      </c>
      <c r="J976" s="131" t="n">
        <v>7012136</v>
      </c>
      <c r="K976" s="129" t="n">
        <v>2020</v>
      </c>
      <c r="L976" s="120">
        <f>IF(VLOOKUP(H976,'Cross-Page Data'!$D$4:$F$48,3,FALSE)="natural gas",VLOOKUP(G976,'Cross-Page Data'!$I$4:$J$19,2,FALSE),IF(VLOOKUP(H976,'Cross-Page Data'!$D$4:$F$48,3,FALSE)="solar",IF(G976="PV","solar PV","solar thermal"),IF(VLOOKUP(H976,'Cross-Page Data'!$D$4:$F$48,3,FALSE)="wind",VLOOKUP(G976,'Cross-Page Data'!$I$4:$J$19,2,FALSE),IF(VLOOKUP(H976,'Cross-Page Data'!$D$4:$F$48,3,FALSE)="hydro",VLOOKUP(G976,'Cross-Page Data'!$I$4:$J$19,2,FALSE),VLOOKUP(H976,'Cross-Page Data'!$D$4:$F$48,3,FALSE)))))</f>
        <v/>
      </c>
      <c r="M976" s="120">
        <f>IF(AND($P$2=FALSE,OR(F976="Commercial NAICS Cogen",F976="Industrial NAICS Cogen",F976="NAICS-22 Cogen")),FALSE,IF(AND($P$3=FALSE,OR(F976="Commercial NAICS Cogen",F976="Commercial NAICS Non-Cogen",F976="Industrial NAICS Cogen", F976="industrial NAICS non-Cogen")),FALSE, TRUE))</f>
        <v/>
      </c>
    </row>
    <row r="977">
      <c r="A977" s="129" t="n">
        <v>3287</v>
      </c>
      <c r="B977" s="130" t="inlineStr">
        <is>
          <t>McMeekin</t>
        </is>
      </c>
      <c r="C977" s="130" t="inlineStr">
        <is>
          <t>Dominion Energy South Carolina, Inc</t>
        </is>
      </c>
      <c r="D977" s="129" t="n">
        <v>17539</v>
      </c>
      <c r="E977" s="130" t="inlineStr">
        <is>
          <t>SC</t>
        </is>
      </c>
      <c r="F977" s="130" t="inlineStr">
        <is>
          <t>Electric Utility</t>
        </is>
      </c>
      <c r="G977" s="130" t="inlineStr">
        <is>
          <t>ST</t>
        </is>
      </c>
      <c r="H977" s="130" t="inlineStr">
        <is>
          <t>BIT</t>
        </is>
      </c>
      <c r="I977" s="130" t="inlineStr">
        <is>
          <t>COL</t>
        </is>
      </c>
      <c r="J977" s="131" t="n">
        <v>0</v>
      </c>
      <c r="K977" s="129" t="n">
        <v>2020</v>
      </c>
      <c r="L977" s="120">
        <f>IF(VLOOKUP(H977,'Cross-Page Data'!$D$4:$F$48,3,FALSE)="natural gas",VLOOKUP(G977,'Cross-Page Data'!$I$4:$J$19,2,FALSE),IF(VLOOKUP(H977,'Cross-Page Data'!$D$4:$F$48,3,FALSE)="solar",IF(G977="PV","solar PV","solar thermal"),IF(VLOOKUP(H977,'Cross-Page Data'!$D$4:$F$48,3,FALSE)="wind",VLOOKUP(G977,'Cross-Page Data'!$I$4:$J$19,2,FALSE),IF(VLOOKUP(H977,'Cross-Page Data'!$D$4:$F$48,3,FALSE)="hydro",VLOOKUP(G977,'Cross-Page Data'!$I$4:$J$19,2,FALSE),VLOOKUP(H977,'Cross-Page Data'!$D$4:$F$48,3,FALSE)))))</f>
        <v/>
      </c>
      <c r="M977" s="120">
        <f>IF(AND($P$2=FALSE,OR(F977="Commercial NAICS Cogen",F977="Industrial NAICS Cogen",F977="NAICS-22 Cogen")),FALSE,IF(AND($P$3=FALSE,OR(F977="Commercial NAICS Cogen",F977="Commercial NAICS Non-Cogen",F977="Industrial NAICS Cogen", F977="industrial NAICS non-Cogen")),FALSE, TRUE))</f>
        <v/>
      </c>
    </row>
    <row r="978">
      <c r="A978" s="129" t="n">
        <v>3287</v>
      </c>
      <c r="B978" s="130" t="inlineStr">
        <is>
          <t>McMeekin</t>
        </is>
      </c>
      <c r="C978" s="130" t="inlineStr">
        <is>
          <t>Dominion Energy South Carolina, Inc</t>
        </is>
      </c>
      <c r="D978" s="129" t="n">
        <v>17539</v>
      </c>
      <c r="E978" s="130" t="inlineStr">
        <is>
          <t>SC</t>
        </is>
      </c>
      <c r="F978" s="130" t="inlineStr">
        <is>
          <t>Electric Utility</t>
        </is>
      </c>
      <c r="G978" s="130" t="inlineStr">
        <is>
          <t>ST</t>
        </is>
      </c>
      <c r="H978" s="130" t="inlineStr">
        <is>
          <t>DFO</t>
        </is>
      </c>
      <c r="I978" s="130" t="inlineStr">
        <is>
          <t>DFO</t>
        </is>
      </c>
      <c r="J978" s="131" t="n">
        <v>0</v>
      </c>
      <c r="K978" s="129" t="n">
        <v>2020</v>
      </c>
      <c r="L978" s="120">
        <f>IF(VLOOKUP(H978,'Cross-Page Data'!$D$4:$F$48,3,FALSE)="natural gas",VLOOKUP(G978,'Cross-Page Data'!$I$4:$J$19,2,FALSE),IF(VLOOKUP(H978,'Cross-Page Data'!$D$4:$F$48,3,FALSE)="solar",IF(G978="PV","solar PV","solar thermal"),IF(VLOOKUP(H978,'Cross-Page Data'!$D$4:$F$48,3,FALSE)="wind",VLOOKUP(G978,'Cross-Page Data'!$I$4:$J$19,2,FALSE),IF(VLOOKUP(H978,'Cross-Page Data'!$D$4:$F$48,3,FALSE)="hydro",VLOOKUP(G978,'Cross-Page Data'!$I$4:$J$19,2,FALSE),VLOOKUP(H978,'Cross-Page Data'!$D$4:$F$48,3,FALSE)))))</f>
        <v/>
      </c>
      <c r="M978" s="120">
        <f>IF(AND($P$2=FALSE,OR(F978="Commercial NAICS Cogen",F978="Industrial NAICS Cogen",F978="NAICS-22 Cogen")),FALSE,IF(AND($P$3=FALSE,OR(F978="Commercial NAICS Cogen",F978="Commercial NAICS Non-Cogen",F978="Industrial NAICS Cogen", F978="industrial NAICS non-Cogen")),FALSE, TRUE))</f>
        <v/>
      </c>
    </row>
    <row r="979">
      <c r="A979" s="129" t="n">
        <v>3287</v>
      </c>
      <c r="B979" s="130" t="inlineStr">
        <is>
          <t>McMeekin</t>
        </is>
      </c>
      <c r="C979" s="130" t="inlineStr">
        <is>
          <t>Dominion Energy South Carolina, Inc</t>
        </is>
      </c>
      <c r="D979" s="129" t="n">
        <v>17539</v>
      </c>
      <c r="E979" s="130" t="inlineStr">
        <is>
          <t>SC</t>
        </is>
      </c>
      <c r="F979" s="130" t="inlineStr">
        <is>
          <t>Electric Utility</t>
        </is>
      </c>
      <c r="G979" s="130" t="inlineStr">
        <is>
          <t>ST</t>
        </is>
      </c>
      <c r="H979" s="130" t="inlineStr">
        <is>
          <t>NG</t>
        </is>
      </c>
      <c r="I979" s="130" t="inlineStr">
        <is>
          <t>NG</t>
        </is>
      </c>
      <c r="J979" s="131" t="n">
        <v>1020802</v>
      </c>
      <c r="K979" s="129" t="n">
        <v>2020</v>
      </c>
      <c r="L979" s="120">
        <f>IF(VLOOKUP(H979,'Cross-Page Data'!$D$4:$F$48,3,FALSE)="natural gas",VLOOKUP(G979,'Cross-Page Data'!$I$4:$J$19,2,FALSE),IF(VLOOKUP(H979,'Cross-Page Data'!$D$4:$F$48,3,FALSE)="solar",IF(G979="PV","solar PV","solar thermal"),IF(VLOOKUP(H979,'Cross-Page Data'!$D$4:$F$48,3,FALSE)="wind",VLOOKUP(G979,'Cross-Page Data'!$I$4:$J$19,2,FALSE),IF(VLOOKUP(H979,'Cross-Page Data'!$D$4:$F$48,3,FALSE)="hydro",VLOOKUP(G979,'Cross-Page Data'!$I$4:$J$19,2,FALSE),VLOOKUP(H979,'Cross-Page Data'!$D$4:$F$48,3,FALSE)))))</f>
        <v/>
      </c>
      <c r="M979" s="120">
        <f>IF(AND($P$2=FALSE,OR(F979="Commercial NAICS Cogen",F979="Industrial NAICS Cogen",F979="NAICS-22 Cogen")),FALSE,IF(AND($P$3=FALSE,OR(F979="Commercial NAICS Cogen",F979="Commercial NAICS Non-Cogen",F979="Industrial NAICS Cogen", F979="industrial NAICS non-Cogen")),FALSE, TRUE))</f>
        <v/>
      </c>
    </row>
    <row r="980">
      <c r="A980" s="129" t="n">
        <v>3295</v>
      </c>
      <c r="B980" s="130" t="inlineStr">
        <is>
          <t>Urquhart</t>
        </is>
      </c>
      <c r="C980" s="130" t="inlineStr">
        <is>
          <t>Dominion Energy South Carolina, Inc</t>
        </is>
      </c>
      <c r="D980" s="129" t="n">
        <v>17539</v>
      </c>
      <c r="E980" s="130" t="inlineStr">
        <is>
          <t>SC</t>
        </is>
      </c>
      <c r="F980" s="130" t="inlineStr">
        <is>
          <t>Electric Utility</t>
        </is>
      </c>
      <c r="G980" s="130" t="inlineStr">
        <is>
          <t>CA</t>
        </is>
      </c>
      <c r="H980" s="130" t="inlineStr">
        <is>
          <t>DFO</t>
        </is>
      </c>
      <c r="I980" s="130" t="inlineStr">
        <is>
          <t>DFO</t>
        </is>
      </c>
      <c r="J980" s="131" t="n">
        <v>247.094</v>
      </c>
      <c r="K980" s="129" t="n">
        <v>2020</v>
      </c>
      <c r="L980" s="120">
        <f>IF(VLOOKUP(H980,'Cross-Page Data'!$D$4:$F$48,3,FALSE)="natural gas",VLOOKUP(G980,'Cross-Page Data'!$I$4:$J$19,2,FALSE),IF(VLOOKUP(H980,'Cross-Page Data'!$D$4:$F$48,3,FALSE)="solar",IF(G980="PV","solar PV","solar thermal"),IF(VLOOKUP(H980,'Cross-Page Data'!$D$4:$F$48,3,FALSE)="wind",VLOOKUP(G980,'Cross-Page Data'!$I$4:$J$19,2,FALSE),IF(VLOOKUP(H980,'Cross-Page Data'!$D$4:$F$48,3,FALSE)="hydro",VLOOKUP(G980,'Cross-Page Data'!$I$4:$J$19,2,FALSE),VLOOKUP(H980,'Cross-Page Data'!$D$4:$F$48,3,FALSE)))))</f>
        <v/>
      </c>
      <c r="M980" s="120">
        <f>IF(AND($P$2=FALSE,OR(F980="Commercial NAICS Cogen",F980="Industrial NAICS Cogen",F980="NAICS-22 Cogen")),FALSE,IF(AND($P$3=FALSE,OR(F980="Commercial NAICS Cogen",F980="Commercial NAICS Non-Cogen",F980="Industrial NAICS Cogen", F980="industrial NAICS non-Cogen")),FALSE, TRUE))</f>
        <v/>
      </c>
    </row>
    <row r="981">
      <c r="A981" s="129" t="n">
        <v>3295</v>
      </c>
      <c r="B981" s="130" t="inlineStr">
        <is>
          <t>Urquhart</t>
        </is>
      </c>
      <c r="C981" s="130" t="inlineStr">
        <is>
          <t>Dominion Energy South Carolina, Inc</t>
        </is>
      </c>
      <c r="D981" s="129" t="n">
        <v>17539</v>
      </c>
      <c r="E981" s="130" t="inlineStr">
        <is>
          <t>SC</t>
        </is>
      </c>
      <c r="F981" s="130" t="inlineStr">
        <is>
          <t>Electric Utility</t>
        </is>
      </c>
      <c r="G981" s="130" t="inlineStr">
        <is>
          <t>CA</t>
        </is>
      </c>
      <c r="H981" s="130" t="inlineStr">
        <is>
          <t>NG</t>
        </is>
      </c>
      <c r="I981" s="130" t="inlineStr">
        <is>
          <t>NG</t>
        </is>
      </c>
      <c r="J981" s="131" t="n">
        <v>597247.91</v>
      </c>
      <c r="K981" s="129" t="n">
        <v>2020</v>
      </c>
      <c r="L981" s="120">
        <f>IF(VLOOKUP(H981,'Cross-Page Data'!$D$4:$F$48,3,FALSE)="natural gas",VLOOKUP(G981,'Cross-Page Data'!$I$4:$J$19,2,FALSE),IF(VLOOKUP(H981,'Cross-Page Data'!$D$4:$F$48,3,FALSE)="solar",IF(G981="PV","solar PV","solar thermal"),IF(VLOOKUP(H981,'Cross-Page Data'!$D$4:$F$48,3,FALSE)="wind",VLOOKUP(G981,'Cross-Page Data'!$I$4:$J$19,2,FALSE),IF(VLOOKUP(H981,'Cross-Page Data'!$D$4:$F$48,3,FALSE)="hydro",VLOOKUP(G981,'Cross-Page Data'!$I$4:$J$19,2,FALSE),VLOOKUP(H981,'Cross-Page Data'!$D$4:$F$48,3,FALSE)))))</f>
        <v/>
      </c>
      <c r="M981" s="120">
        <f>IF(AND($P$2=FALSE,OR(F981="Commercial NAICS Cogen",F981="Industrial NAICS Cogen",F981="NAICS-22 Cogen")),FALSE,IF(AND($P$3=FALSE,OR(F981="Commercial NAICS Cogen",F981="Commercial NAICS Non-Cogen",F981="Industrial NAICS Cogen", F981="industrial NAICS non-Cogen")),FALSE, TRUE))</f>
        <v/>
      </c>
    </row>
    <row r="982">
      <c r="A982" s="129" t="n">
        <v>3295</v>
      </c>
      <c r="B982" s="130" t="inlineStr">
        <is>
          <t>Urquhart</t>
        </is>
      </c>
      <c r="C982" s="130" t="inlineStr">
        <is>
          <t>Dominion Energy South Carolina, Inc</t>
        </is>
      </c>
      <c r="D982" s="129" t="n">
        <v>17539</v>
      </c>
      <c r="E982" s="130" t="inlineStr">
        <is>
          <t>SC</t>
        </is>
      </c>
      <c r="F982" s="130" t="inlineStr">
        <is>
          <t>Electric Utility</t>
        </is>
      </c>
      <c r="G982" s="130" t="inlineStr">
        <is>
          <t>CT</t>
        </is>
      </c>
      <c r="H982" s="130" t="inlineStr">
        <is>
          <t>DFO</t>
        </is>
      </c>
      <c r="I982" s="130" t="inlineStr">
        <is>
          <t>DFO</t>
        </is>
      </c>
      <c r="J982" s="131" t="n">
        <v>522.082</v>
      </c>
      <c r="K982" s="129" t="n">
        <v>2020</v>
      </c>
      <c r="L982" s="120">
        <f>IF(VLOOKUP(H982,'Cross-Page Data'!$D$4:$F$48,3,FALSE)="natural gas",VLOOKUP(G982,'Cross-Page Data'!$I$4:$J$19,2,FALSE),IF(VLOOKUP(H982,'Cross-Page Data'!$D$4:$F$48,3,FALSE)="solar",IF(G982="PV","solar PV","solar thermal"),IF(VLOOKUP(H982,'Cross-Page Data'!$D$4:$F$48,3,FALSE)="wind",VLOOKUP(G982,'Cross-Page Data'!$I$4:$J$19,2,FALSE),IF(VLOOKUP(H982,'Cross-Page Data'!$D$4:$F$48,3,FALSE)="hydro",VLOOKUP(G982,'Cross-Page Data'!$I$4:$J$19,2,FALSE),VLOOKUP(H982,'Cross-Page Data'!$D$4:$F$48,3,FALSE)))))</f>
        <v/>
      </c>
      <c r="M982" s="120">
        <f>IF(AND($P$2=FALSE,OR(F982="Commercial NAICS Cogen",F982="Industrial NAICS Cogen",F982="NAICS-22 Cogen")),FALSE,IF(AND($P$3=FALSE,OR(F982="Commercial NAICS Cogen",F982="Commercial NAICS Non-Cogen",F982="Industrial NAICS Cogen", F982="industrial NAICS non-Cogen")),FALSE, TRUE))</f>
        <v/>
      </c>
    </row>
    <row r="983">
      <c r="A983" s="129" t="n">
        <v>3295</v>
      </c>
      <c r="B983" s="130" t="inlineStr">
        <is>
          <t>Urquhart</t>
        </is>
      </c>
      <c r="C983" s="130" t="inlineStr">
        <is>
          <t>Dominion Energy South Carolina, Inc</t>
        </is>
      </c>
      <c r="D983" s="129" t="n">
        <v>17539</v>
      </c>
      <c r="E983" s="130" t="inlineStr">
        <is>
          <t>SC</t>
        </is>
      </c>
      <c r="F983" s="130" t="inlineStr">
        <is>
          <t>Electric Utility</t>
        </is>
      </c>
      <c r="G983" s="130" t="inlineStr">
        <is>
          <t>CT</t>
        </is>
      </c>
      <c r="H983" s="130" t="inlineStr">
        <is>
          <t>NG</t>
        </is>
      </c>
      <c r="I983" s="130" t="inlineStr">
        <is>
          <t>NG</t>
        </is>
      </c>
      <c r="J983" s="131" t="n">
        <v>1269135.9</v>
      </c>
      <c r="K983" s="129" t="n">
        <v>2020</v>
      </c>
      <c r="L983" s="120">
        <f>IF(VLOOKUP(H983,'Cross-Page Data'!$D$4:$F$48,3,FALSE)="natural gas",VLOOKUP(G983,'Cross-Page Data'!$I$4:$J$19,2,FALSE),IF(VLOOKUP(H983,'Cross-Page Data'!$D$4:$F$48,3,FALSE)="solar",IF(G983="PV","solar PV","solar thermal"),IF(VLOOKUP(H983,'Cross-Page Data'!$D$4:$F$48,3,FALSE)="wind",VLOOKUP(G983,'Cross-Page Data'!$I$4:$J$19,2,FALSE),IF(VLOOKUP(H983,'Cross-Page Data'!$D$4:$F$48,3,FALSE)="hydro",VLOOKUP(G983,'Cross-Page Data'!$I$4:$J$19,2,FALSE),VLOOKUP(H983,'Cross-Page Data'!$D$4:$F$48,3,FALSE)))))</f>
        <v/>
      </c>
      <c r="M983" s="120">
        <f>IF(AND($P$2=FALSE,OR(F983="Commercial NAICS Cogen",F983="Industrial NAICS Cogen",F983="NAICS-22 Cogen")),FALSE,IF(AND($P$3=FALSE,OR(F983="Commercial NAICS Cogen",F983="Commercial NAICS Non-Cogen",F983="Industrial NAICS Cogen", F983="industrial NAICS non-Cogen")),FALSE, TRUE))</f>
        <v/>
      </c>
    </row>
    <row r="984">
      <c r="A984" s="129" t="n">
        <v>3295</v>
      </c>
      <c r="B984" s="130" t="inlineStr">
        <is>
          <t>Urquhart</t>
        </is>
      </c>
      <c r="C984" s="130" t="inlineStr">
        <is>
          <t>Dominion Energy South Carolina, Inc</t>
        </is>
      </c>
      <c r="D984" s="129" t="n">
        <v>17539</v>
      </c>
      <c r="E984" s="130" t="inlineStr">
        <is>
          <t>SC</t>
        </is>
      </c>
      <c r="F984" s="130" t="inlineStr">
        <is>
          <t>Electric Utility</t>
        </is>
      </c>
      <c r="G984" s="130" t="inlineStr">
        <is>
          <t>GT</t>
        </is>
      </c>
      <c r="H984" s="130" t="inlineStr">
        <is>
          <t>DFO</t>
        </is>
      </c>
      <c r="I984" s="130" t="inlineStr">
        <is>
          <t>DFO</t>
        </is>
      </c>
      <c r="J984" s="131" t="n">
        <v>397.332</v>
      </c>
      <c r="K984" s="129" t="n">
        <v>2020</v>
      </c>
      <c r="L984" s="120">
        <f>IF(VLOOKUP(H984,'Cross-Page Data'!$D$4:$F$48,3,FALSE)="natural gas",VLOOKUP(G984,'Cross-Page Data'!$I$4:$J$19,2,FALSE),IF(VLOOKUP(H984,'Cross-Page Data'!$D$4:$F$48,3,FALSE)="solar",IF(G984="PV","solar PV","solar thermal"),IF(VLOOKUP(H984,'Cross-Page Data'!$D$4:$F$48,3,FALSE)="wind",VLOOKUP(G984,'Cross-Page Data'!$I$4:$J$19,2,FALSE),IF(VLOOKUP(H984,'Cross-Page Data'!$D$4:$F$48,3,FALSE)="hydro",VLOOKUP(G984,'Cross-Page Data'!$I$4:$J$19,2,FALSE),VLOOKUP(H984,'Cross-Page Data'!$D$4:$F$48,3,FALSE)))))</f>
        <v/>
      </c>
      <c r="M984" s="120">
        <f>IF(AND($P$2=FALSE,OR(F984="Commercial NAICS Cogen",F984="Industrial NAICS Cogen",F984="NAICS-22 Cogen")),FALSE,IF(AND($P$3=FALSE,OR(F984="Commercial NAICS Cogen",F984="Commercial NAICS Non-Cogen",F984="Industrial NAICS Cogen", F984="industrial NAICS non-Cogen")),FALSE, TRUE))</f>
        <v/>
      </c>
    </row>
    <row r="985">
      <c r="A985" s="129" t="n">
        <v>3295</v>
      </c>
      <c r="B985" s="130" t="inlineStr">
        <is>
          <t>Urquhart</t>
        </is>
      </c>
      <c r="C985" s="130" t="inlineStr">
        <is>
          <t>Dominion Energy South Carolina, Inc</t>
        </is>
      </c>
      <c r="D985" s="129" t="n">
        <v>17539</v>
      </c>
      <c r="E985" s="130" t="inlineStr">
        <is>
          <t>SC</t>
        </is>
      </c>
      <c r="F985" s="130" t="inlineStr">
        <is>
          <t>Electric Utility</t>
        </is>
      </c>
      <c r="G985" s="130" t="inlineStr">
        <is>
          <t>GT</t>
        </is>
      </c>
      <c r="H985" s="130" t="inlineStr">
        <is>
          <t>NG</t>
        </is>
      </c>
      <c r="I985" s="130" t="inlineStr">
        <is>
          <t>NG</t>
        </is>
      </c>
      <c r="J985" s="131" t="n">
        <v>21816.668</v>
      </c>
      <c r="K985" s="129" t="n">
        <v>2020</v>
      </c>
      <c r="L985" s="120">
        <f>IF(VLOOKUP(H985,'Cross-Page Data'!$D$4:$F$48,3,FALSE)="natural gas",VLOOKUP(G985,'Cross-Page Data'!$I$4:$J$19,2,FALSE),IF(VLOOKUP(H985,'Cross-Page Data'!$D$4:$F$48,3,FALSE)="solar",IF(G985="PV","solar PV","solar thermal"),IF(VLOOKUP(H985,'Cross-Page Data'!$D$4:$F$48,3,FALSE)="wind",VLOOKUP(G985,'Cross-Page Data'!$I$4:$J$19,2,FALSE),IF(VLOOKUP(H985,'Cross-Page Data'!$D$4:$F$48,3,FALSE)="hydro",VLOOKUP(G985,'Cross-Page Data'!$I$4:$J$19,2,FALSE),VLOOKUP(H985,'Cross-Page Data'!$D$4:$F$48,3,FALSE)))))</f>
        <v/>
      </c>
      <c r="M985" s="120">
        <f>IF(AND($P$2=FALSE,OR(F985="Commercial NAICS Cogen",F985="Industrial NAICS Cogen",F985="NAICS-22 Cogen")),FALSE,IF(AND($P$3=FALSE,OR(F985="Commercial NAICS Cogen",F985="Commercial NAICS Non-Cogen",F985="Industrial NAICS Cogen", F985="industrial NAICS non-Cogen")),FALSE, TRUE))</f>
        <v/>
      </c>
    </row>
    <row r="986">
      <c r="A986" s="129" t="n">
        <v>3295</v>
      </c>
      <c r="B986" s="130" t="inlineStr">
        <is>
          <t>Urquhart</t>
        </is>
      </c>
      <c r="C986" s="130" t="inlineStr">
        <is>
          <t>Dominion Energy South Carolina, Inc</t>
        </is>
      </c>
      <c r="D986" s="129" t="n">
        <v>17539</v>
      </c>
      <c r="E986" s="130" t="inlineStr">
        <is>
          <t>SC</t>
        </is>
      </c>
      <c r="F986" s="130" t="inlineStr">
        <is>
          <t>Electric Utility</t>
        </is>
      </c>
      <c r="G986" s="130" t="inlineStr">
        <is>
          <t>ST</t>
        </is>
      </c>
      <c r="H986" s="130" t="inlineStr">
        <is>
          <t>NG</t>
        </is>
      </c>
      <c r="I986" s="130" t="inlineStr">
        <is>
          <t>NG</t>
        </is>
      </c>
      <c r="J986" s="131" t="n">
        <v>47024</v>
      </c>
      <c r="K986" s="129" t="n">
        <v>2020</v>
      </c>
      <c r="L986" s="120">
        <f>IF(VLOOKUP(H986,'Cross-Page Data'!$D$4:$F$48,3,FALSE)="natural gas",VLOOKUP(G986,'Cross-Page Data'!$I$4:$J$19,2,FALSE),IF(VLOOKUP(H986,'Cross-Page Data'!$D$4:$F$48,3,FALSE)="solar",IF(G986="PV","solar PV","solar thermal"),IF(VLOOKUP(H986,'Cross-Page Data'!$D$4:$F$48,3,FALSE)="wind",VLOOKUP(G986,'Cross-Page Data'!$I$4:$J$19,2,FALSE),IF(VLOOKUP(H986,'Cross-Page Data'!$D$4:$F$48,3,FALSE)="hydro",VLOOKUP(G986,'Cross-Page Data'!$I$4:$J$19,2,FALSE),VLOOKUP(H986,'Cross-Page Data'!$D$4:$F$48,3,FALSE)))))</f>
        <v/>
      </c>
      <c r="M986" s="120">
        <f>IF(AND($P$2=FALSE,OR(F986="Commercial NAICS Cogen",F986="Industrial NAICS Cogen",F986="NAICS-22 Cogen")),FALSE,IF(AND($P$3=FALSE,OR(F986="Commercial NAICS Cogen",F986="Commercial NAICS Non-Cogen",F986="Industrial NAICS Cogen", F986="industrial NAICS non-Cogen")),FALSE, TRUE))</f>
        <v/>
      </c>
    </row>
    <row r="987">
      <c r="A987" s="129" t="n">
        <v>3297</v>
      </c>
      <c r="B987" s="130" t="inlineStr">
        <is>
          <t>Wateree</t>
        </is>
      </c>
      <c r="C987" s="130" t="inlineStr">
        <is>
          <t>Dominion Energy South Carolina, Inc</t>
        </is>
      </c>
      <c r="D987" s="129" t="n">
        <v>17539</v>
      </c>
      <c r="E987" s="130" t="inlineStr">
        <is>
          <t>SC</t>
        </is>
      </c>
      <c r="F987" s="130" t="inlineStr">
        <is>
          <t>Electric Utility</t>
        </is>
      </c>
      <c r="G987" s="130" t="inlineStr">
        <is>
          <t>ST</t>
        </is>
      </c>
      <c r="H987" s="130" t="inlineStr">
        <is>
          <t>BIT</t>
        </is>
      </c>
      <c r="I987" s="130" t="inlineStr">
        <is>
          <t>COL</t>
        </is>
      </c>
      <c r="J987" s="131" t="n">
        <v>828307.5600000001</v>
      </c>
      <c r="K987" s="129" t="n">
        <v>2020</v>
      </c>
      <c r="L987" s="120">
        <f>IF(VLOOKUP(H987,'Cross-Page Data'!$D$4:$F$48,3,FALSE)="natural gas",VLOOKUP(G987,'Cross-Page Data'!$I$4:$J$19,2,FALSE),IF(VLOOKUP(H987,'Cross-Page Data'!$D$4:$F$48,3,FALSE)="solar",IF(G987="PV","solar PV","solar thermal"),IF(VLOOKUP(H987,'Cross-Page Data'!$D$4:$F$48,3,FALSE)="wind",VLOOKUP(G987,'Cross-Page Data'!$I$4:$J$19,2,FALSE),IF(VLOOKUP(H987,'Cross-Page Data'!$D$4:$F$48,3,FALSE)="hydro",VLOOKUP(G987,'Cross-Page Data'!$I$4:$J$19,2,FALSE),VLOOKUP(H987,'Cross-Page Data'!$D$4:$F$48,3,FALSE)))))</f>
        <v/>
      </c>
      <c r="M987" s="120">
        <f>IF(AND($P$2=FALSE,OR(F987="Commercial NAICS Cogen",F987="Industrial NAICS Cogen",F987="NAICS-22 Cogen")),FALSE,IF(AND($P$3=FALSE,OR(F987="Commercial NAICS Cogen",F987="Commercial NAICS Non-Cogen",F987="Industrial NAICS Cogen", F987="industrial NAICS non-Cogen")),FALSE, TRUE))</f>
        <v/>
      </c>
    </row>
    <row r="988">
      <c r="A988" s="129" t="n">
        <v>3297</v>
      </c>
      <c r="B988" s="130" t="inlineStr">
        <is>
          <t>Wateree</t>
        </is>
      </c>
      <c r="C988" s="130" t="inlineStr">
        <is>
          <t>Dominion Energy South Carolina, Inc</t>
        </is>
      </c>
      <c r="D988" s="129" t="n">
        <v>17539</v>
      </c>
      <c r="E988" s="130" t="inlineStr">
        <is>
          <t>SC</t>
        </is>
      </c>
      <c r="F988" s="130" t="inlineStr">
        <is>
          <t>Electric Utility</t>
        </is>
      </c>
      <c r="G988" s="130" t="inlineStr">
        <is>
          <t>ST</t>
        </is>
      </c>
      <c r="H988" s="130" t="inlineStr">
        <is>
          <t>DFO</t>
        </is>
      </c>
      <c r="I988" s="130" t="inlineStr">
        <is>
          <t>DFO</t>
        </is>
      </c>
      <c r="J988" s="131" t="n">
        <v>8618.441999999999</v>
      </c>
      <c r="K988" s="129" t="n">
        <v>2020</v>
      </c>
      <c r="L988" s="120">
        <f>IF(VLOOKUP(H988,'Cross-Page Data'!$D$4:$F$48,3,FALSE)="natural gas",VLOOKUP(G988,'Cross-Page Data'!$I$4:$J$19,2,FALSE),IF(VLOOKUP(H988,'Cross-Page Data'!$D$4:$F$48,3,FALSE)="solar",IF(G988="PV","solar PV","solar thermal"),IF(VLOOKUP(H988,'Cross-Page Data'!$D$4:$F$48,3,FALSE)="wind",VLOOKUP(G988,'Cross-Page Data'!$I$4:$J$19,2,FALSE),IF(VLOOKUP(H988,'Cross-Page Data'!$D$4:$F$48,3,FALSE)="hydro",VLOOKUP(G988,'Cross-Page Data'!$I$4:$J$19,2,FALSE),VLOOKUP(H988,'Cross-Page Data'!$D$4:$F$48,3,FALSE)))))</f>
        <v/>
      </c>
      <c r="M988" s="120">
        <f>IF(AND($P$2=FALSE,OR(F988="Commercial NAICS Cogen",F988="Industrial NAICS Cogen",F988="NAICS-22 Cogen")),FALSE,IF(AND($P$3=FALSE,OR(F988="Commercial NAICS Cogen",F988="Commercial NAICS Non-Cogen",F988="Industrial NAICS Cogen", F988="industrial NAICS non-Cogen")),FALSE, TRUE))</f>
        <v/>
      </c>
    </row>
    <row r="989">
      <c r="A989" s="129" t="n">
        <v>3298</v>
      </c>
      <c r="B989" s="130" t="inlineStr">
        <is>
          <t>Williams</t>
        </is>
      </c>
      <c r="C989" s="130" t="inlineStr">
        <is>
          <t>South Carolina Genertg Co, Inc</t>
        </is>
      </c>
      <c r="D989" s="129" t="n">
        <v>17554</v>
      </c>
      <c r="E989" s="130" t="inlineStr">
        <is>
          <t>SC</t>
        </is>
      </c>
      <c r="F989" s="130" t="inlineStr">
        <is>
          <t>Electric Utility</t>
        </is>
      </c>
      <c r="G989" s="130" t="inlineStr">
        <is>
          <t>GT</t>
        </is>
      </c>
      <c r="H989" s="130" t="inlineStr">
        <is>
          <t>DFO</t>
        </is>
      </c>
      <c r="I989" s="130" t="inlineStr">
        <is>
          <t>DFO</t>
        </is>
      </c>
      <c r="J989" s="131" t="n">
        <v>24.816</v>
      </c>
      <c r="K989" s="129" t="n">
        <v>2020</v>
      </c>
      <c r="L989" s="120">
        <f>IF(VLOOKUP(H989,'Cross-Page Data'!$D$4:$F$48,3,FALSE)="natural gas",VLOOKUP(G989,'Cross-Page Data'!$I$4:$J$19,2,FALSE),IF(VLOOKUP(H989,'Cross-Page Data'!$D$4:$F$48,3,FALSE)="solar",IF(G989="PV","solar PV","solar thermal"),IF(VLOOKUP(H989,'Cross-Page Data'!$D$4:$F$48,3,FALSE)="wind",VLOOKUP(G989,'Cross-Page Data'!$I$4:$J$19,2,FALSE),IF(VLOOKUP(H989,'Cross-Page Data'!$D$4:$F$48,3,FALSE)="hydro",VLOOKUP(G989,'Cross-Page Data'!$I$4:$J$19,2,FALSE),VLOOKUP(H989,'Cross-Page Data'!$D$4:$F$48,3,FALSE)))))</f>
        <v/>
      </c>
      <c r="M989" s="120">
        <f>IF(AND($P$2=FALSE,OR(F989="Commercial NAICS Cogen",F989="Industrial NAICS Cogen",F989="NAICS-22 Cogen")),FALSE,IF(AND($P$3=FALSE,OR(F989="Commercial NAICS Cogen",F989="Commercial NAICS Non-Cogen",F989="Industrial NAICS Cogen", F989="industrial NAICS non-Cogen")),FALSE, TRUE))</f>
        <v/>
      </c>
    </row>
    <row r="990">
      <c r="A990" s="129" t="n">
        <v>3298</v>
      </c>
      <c r="B990" s="130" t="inlineStr">
        <is>
          <t>Williams</t>
        </is>
      </c>
      <c r="C990" s="130" t="inlineStr">
        <is>
          <t>South Carolina Genertg Co, Inc</t>
        </is>
      </c>
      <c r="D990" s="129" t="n">
        <v>17554</v>
      </c>
      <c r="E990" s="130" t="inlineStr">
        <is>
          <t>SC</t>
        </is>
      </c>
      <c r="F990" s="130" t="inlineStr">
        <is>
          <t>Electric Utility</t>
        </is>
      </c>
      <c r="G990" s="130" t="inlineStr">
        <is>
          <t>GT</t>
        </is>
      </c>
      <c r="H990" s="130" t="inlineStr">
        <is>
          <t>NG</t>
        </is>
      </c>
      <c r="I990" s="130" t="inlineStr">
        <is>
          <t>NG</t>
        </is>
      </c>
      <c r="J990" s="131" t="n">
        <v>112.184</v>
      </c>
      <c r="K990" s="129" t="n">
        <v>2020</v>
      </c>
      <c r="L990" s="120">
        <f>IF(VLOOKUP(H990,'Cross-Page Data'!$D$4:$F$48,3,FALSE)="natural gas",VLOOKUP(G990,'Cross-Page Data'!$I$4:$J$19,2,FALSE),IF(VLOOKUP(H990,'Cross-Page Data'!$D$4:$F$48,3,FALSE)="solar",IF(G990="PV","solar PV","solar thermal"),IF(VLOOKUP(H990,'Cross-Page Data'!$D$4:$F$48,3,FALSE)="wind",VLOOKUP(G990,'Cross-Page Data'!$I$4:$J$19,2,FALSE),IF(VLOOKUP(H990,'Cross-Page Data'!$D$4:$F$48,3,FALSE)="hydro",VLOOKUP(G990,'Cross-Page Data'!$I$4:$J$19,2,FALSE),VLOOKUP(H990,'Cross-Page Data'!$D$4:$F$48,3,FALSE)))))</f>
        <v/>
      </c>
      <c r="M990" s="120">
        <f>IF(AND($P$2=FALSE,OR(F990="Commercial NAICS Cogen",F990="Industrial NAICS Cogen",F990="NAICS-22 Cogen")),FALSE,IF(AND($P$3=FALSE,OR(F990="Commercial NAICS Cogen",F990="Commercial NAICS Non-Cogen",F990="Industrial NAICS Cogen", F990="industrial NAICS non-Cogen")),FALSE, TRUE))</f>
        <v/>
      </c>
    </row>
    <row r="991">
      <c r="A991" s="129" t="n">
        <v>3298</v>
      </c>
      <c r="B991" s="130" t="inlineStr">
        <is>
          <t>Williams</t>
        </is>
      </c>
      <c r="C991" s="130" t="inlineStr">
        <is>
          <t>South Carolina Genertg Co, Inc</t>
        </is>
      </c>
      <c r="D991" s="129" t="n">
        <v>17554</v>
      </c>
      <c r="E991" s="130" t="inlineStr">
        <is>
          <t>SC</t>
        </is>
      </c>
      <c r="F991" s="130" t="inlineStr">
        <is>
          <t>Electric Utility</t>
        </is>
      </c>
      <c r="G991" s="130" t="inlineStr">
        <is>
          <t>ST</t>
        </is>
      </c>
      <c r="H991" s="130" t="inlineStr">
        <is>
          <t>BIT</t>
        </is>
      </c>
      <c r="I991" s="130" t="inlineStr">
        <is>
          <t>COL</t>
        </is>
      </c>
      <c r="J991" s="131" t="n">
        <v>2672056</v>
      </c>
      <c r="K991" s="129" t="n">
        <v>2020</v>
      </c>
      <c r="L991" s="120">
        <f>IF(VLOOKUP(H991,'Cross-Page Data'!$D$4:$F$48,3,FALSE)="natural gas",VLOOKUP(G991,'Cross-Page Data'!$I$4:$J$19,2,FALSE),IF(VLOOKUP(H991,'Cross-Page Data'!$D$4:$F$48,3,FALSE)="solar",IF(G991="PV","solar PV","solar thermal"),IF(VLOOKUP(H991,'Cross-Page Data'!$D$4:$F$48,3,FALSE)="wind",VLOOKUP(G991,'Cross-Page Data'!$I$4:$J$19,2,FALSE),IF(VLOOKUP(H991,'Cross-Page Data'!$D$4:$F$48,3,FALSE)="hydro",VLOOKUP(G991,'Cross-Page Data'!$I$4:$J$19,2,FALSE),VLOOKUP(H991,'Cross-Page Data'!$D$4:$F$48,3,FALSE)))))</f>
        <v/>
      </c>
      <c r="M991" s="120">
        <f>IF(AND($P$2=FALSE,OR(F991="Commercial NAICS Cogen",F991="Industrial NAICS Cogen",F991="NAICS-22 Cogen")),FALSE,IF(AND($P$3=FALSE,OR(F991="Commercial NAICS Cogen",F991="Commercial NAICS Non-Cogen",F991="Industrial NAICS Cogen", F991="industrial NAICS non-Cogen")),FALSE, TRUE))</f>
        <v/>
      </c>
    </row>
    <row r="992">
      <c r="A992" s="129" t="n">
        <v>3298</v>
      </c>
      <c r="B992" s="130" t="inlineStr">
        <is>
          <t>Williams</t>
        </is>
      </c>
      <c r="C992" s="130" t="inlineStr">
        <is>
          <t>South Carolina Genertg Co, Inc</t>
        </is>
      </c>
      <c r="D992" s="129" t="n">
        <v>17554</v>
      </c>
      <c r="E992" s="130" t="inlineStr">
        <is>
          <t>SC</t>
        </is>
      </c>
      <c r="F992" s="130" t="inlineStr">
        <is>
          <t>Electric Utility</t>
        </is>
      </c>
      <c r="G992" s="130" t="inlineStr">
        <is>
          <t>ST</t>
        </is>
      </c>
      <c r="H992" s="130" t="inlineStr">
        <is>
          <t>DFO</t>
        </is>
      </c>
      <c r="I992" s="130" t="inlineStr">
        <is>
          <t>DFO</t>
        </is>
      </c>
      <c r="J992" s="131" t="n">
        <v>6160.564</v>
      </c>
      <c r="K992" s="129" t="n">
        <v>2020</v>
      </c>
      <c r="L992" s="120">
        <f>IF(VLOOKUP(H992,'Cross-Page Data'!$D$4:$F$48,3,FALSE)="natural gas",VLOOKUP(G992,'Cross-Page Data'!$I$4:$J$19,2,FALSE),IF(VLOOKUP(H992,'Cross-Page Data'!$D$4:$F$48,3,FALSE)="solar",IF(G992="PV","solar PV","solar thermal"),IF(VLOOKUP(H992,'Cross-Page Data'!$D$4:$F$48,3,FALSE)="wind",VLOOKUP(G992,'Cross-Page Data'!$I$4:$J$19,2,FALSE),IF(VLOOKUP(H992,'Cross-Page Data'!$D$4:$F$48,3,FALSE)="hydro",VLOOKUP(G992,'Cross-Page Data'!$I$4:$J$19,2,FALSE),VLOOKUP(H992,'Cross-Page Data'!$D$4:$F$48,3,FALSE)))))</f>
        <v/>
      </c>
      <c r="M992" s="120">
        <f>IF(AND($P$2=FALSE,OR(F992="Commercial NAICS Cogen",F992="Industrial NAICS Cogen",F992="NAICS-22 Cogen")),FALSE,IF(AND($P$3=FALSE,OR(F992="Commercial NAICS Cogen",F992="Commercial NAICS Non-Cogen",F992="Industrial NAICS Cogen", F992="industrial NAICS non-Cogen")),FALSE, TRUE))</f>
        <v/>
      </c>
    </row>
    <row r="993">
      <c r="A993" s="129" t="n">
        <v>3298</v>
      </c>
      <c r="B993" s="130" t="inlineStr">
        <is>
          <t>Williams</t>
        </is>
      </c>
      <c r="C993" s="130" t="inlineStr">
        <is>
          <t>South Carolina Genertg Co, Inc</t>
        </is>
      </c>
      <c r="D993" s="129" t="n">
        <v>17554</v>
      </c>
      <c r="E993" s="130" t="inlineStr">
        <is>
          <t>SC</t>
        </is>
      </c>
      <c r="F993" s="130" t="inlineStr">
        <is>
          <t>Electric Utility</t>
        </is>
      </c>
      <c r="G993" s="130" t="inlineStr">
        <is>
          <t>ST</t>
        </is>
      </c>
      <c r="H993" s="130" t="inlineStr">
        <is>
          <t>NG</t>
        </is>
      </c>
      <c r="I993" s="130" t="inlineStr">
        <is>
          <t>NG</t>
        </is>
      </c>
      <c r="J993" s="131" t="n">
        <v>3183.394</v>
      </c>
      <c r="K993" s="129" t="n">
        <v>2020</v>
      </c>
      <c r="L993" s="120">
        <f>IF(VLOOKUP(H993,'Cross-Page Data'!$D$4:$F$48,3,FALSE)="natural gas",VLOOKUP(G993,'Cross-Page Data'!$I$4:$J$19,2,FALSE),IF(VLOOKUP(H993,'Cross-Page Data'!$D$4:$F$48,3,FALSE)="solar",IF(G993="PV","solar PV","solar thermal"),IF(VLOOKUP(H993,'Cross-Page Data'!$D$4:$F$48,3,FALSE)="wind",VLOOKUP(G993,'Cross-Page Data'!$I$4:$J$19,2,FALSE),IF(VLOOKUP(H993,'Cross-Page Data'!$D$4:$F$48,3,FALSE)="hydro",VLOOKUP(G993,'Cross-Page Data'!$I$4:$J$19,2,FALSE),VLOOKUP(H993,'Cross-Page Data'!$D$4:$F$48,3,FALSE)))))</f>
        <v/>
      </c>
      <c r="M993" s="120">
        <f>IF(AND($P$2=FALSE,OR(F993="Commercial NAICS Cogen",F993="Industrial NAICS Cogen",F993="NAICS-22 Cogen")),FALSE,IF(AND($P$3=FALSE,OR(F993="Commercial NAICS Cogen",F993="Commercial NAICS Non-Cogen",F993="Industrial NAICS Cogen", F993="industrial NAICS non-Cogen")),FALSE, TRUE))</f>
        <v/>
      </c>
    </row>
    <row r="994">
      <c r="A994" s="129" t="n">
        <v>3298</v>
      </c>
      <c r="B994" s="130" t="inlineStr">
        <is>
          <t>Williams</t>
        </is>
      </c>
      <c r="C994" s="130" t="inlineStr">
        <is>
          <t>South Carolina Genertg Co, Inc</t>
        </is>
      </c>
      <c r="D994" s="129" t="n">
        <v>17554</v>
      </c>
      <c r="E994" s="130" t="inlineStr">
        <is>
          <t>SC</t>
        </is>
      </c>
      <c r="F994" s="130" t="inlineStr">
        <is>
          <t>Electric Utility</t>
        </is>
      </c>
      <c r="G994" s="130" t="inlineStr">
        <is>
          <t>ST</t>
        </is>
      </c>
      <c r="H994" s="130" t="inlineStr">
        <is>
          <t>RC</t>
        </is>
      </c>
      <c r="I994" s="130" t="inlineStr">
        <is>
          <t>COL</t>
        </is>
      </c>
      <c r="J994" s="131" t="n">
        <v>0</v>
      </c>
      <c r="K994" s="129" t="n">
        <v>2020</v>
      </c>
      <c r="L994" s="120">
        <f>IF(VLOOKUP(H994,'Cross-Page Data'!$D$4:$F$48,3,FALSE)="natural gas",VLOOKUP(G994,'Cross-Page Data'!$I$4:$J$19,2,FALSE),IF(VLOOKUP(H994,'Cross-Page Data'!$D$4:$F$48,3,FALSE)="solar",IF(G994="PV","solar PV","solar thermal"),IF(VLOOKUP(H994,'Cross-Page Data'!$D$4:$F$48,3,FALSE)="wind",VLOOKUP(G994,'Cross-Page Data'!$I$4:$J$19,2,FALSE),IF(VLOOKUP(H994,'Cross-Page Data'!$D$4:$F$48,3,FALSE)="hydro",VLOOKUP(G994,'Cross-Page Data'!$I$4:$J$19,2,FALSE),VLOOKUP(H994,'Cross-Page Data'!$D$4:$F$48,3,FALSE)))))</f>
        <v/>
      </c>
      <c r="M994" s="120">
        <f>IF(AND($P$2=FALSE,OR(F994="Commercial NAICS Cogen",F994="Industrial NAICS Cogen",F994="NAICS-22 Cogen")),FALSE,IF(AND($P$3=FALSE,OR(F994="Commercial NAICS Cogen",F994="Commercial NAICS Non-Cogen",F994="Industrial NAICS Cogen", F994="industrial NAICS non-Cogen")),FALSE, TRUE))</f>
        <v/>
      </c>
    </row>
    <row r="995">
      <c r="A995" s="129" t="n">
        <v>3325</v>
      </c>
      <c r="B995" s="130" t="inlineStr">
        <is>
          <t>Ben French</t>
        </is>
      </c>
      <c r="C995" s="130" t="inlineStr">
        <is>
          <t>Black Hills Power, Inc. d/b/a</t>
        </is>
      </c>
      <c r="D995" s="129" t="n">
        <v>19545</v>
      </c>
      <c r="E995" s="130" t="inlineStr">
        <is>
          <t>SD</t>
        </is>
      </c>
      <c r="F995" s="130" t="inlineStr">
        <is>
          <t>Electric Utility</t>
        </is>
      </c>
      <c r="G995" s="130" t="inlineStr">
        <is>
          <t>GT</t>
        </is>
      </c>
      <c r="H995" s="130" t="inlineStr">
        <is>
          <t>DFO</t>
        </is>
      </c>
      <c r="I995" s="130" t="inlineStr">
        <is>
          <t>DFO</t>
        </is>
      </c>
      <c r="J995" s="131" t="n">
        <v>-0.431</v>
      </c>
      <c r="K995" s="129" t="n">
        <v>2020</v>
      </c>
      <c r="L995" s="120">
        <f>IF(VLOOKUP(H995,'Cross-Page Data'!$D$4:$F$48,3,FALSE)="natural gas",VLOOKUP(G995,'Cross-Page Data'!$I$4:$J$19,2,FALSE),IF(VLOOKUP(H995,'Cross-Page Data'!$D$4:$F$48,3,FALSE)="solar",IF(G995="PV","solar PV","solar thermal"),IF(VLOOKUP(H995,'Cross-Page Data'!$D$4:$F$48,3,FALSE)="wind",VLOOKUP(G995,'Cross-Page Data'!$I$4:$J$19,2,FALSE),IF(VLOOKUP(H995,'Cross-Page Data'!$D$4:$F$48,3,FALSE)="hydro",VLOOKUP(G995,'Cross-Page Data'!$I$4:$J$19,2,FALSE),VLOOKUP(H995,'Cross-Page Data'!$D$4:$F$48,3,FALSE)))))</f>
        <v/>
      </c>
      <c r="M995" s="120">
        <f>IF(AND($P$2=FALSE,OR(F995="Commercial NAICS Cogen",F995="Industrial NAICS Cogen",F995="NAICS-22 Cogen")),FALSE,IF(AND($P$3=FALSE,OR(F995="Commercial NAICS Cogen",F995="Commercial NAICS Non-Cogen",F995="Industrial NAICS Cogen", F995="industrial NAICS non-Cogen")),FALSE, TRUE))</f>
        <v/>
      </c>
    </row>
    <row r="996">
      <c r="A996" s="129" t="n">
        <v>3325</v>
      </c>
      <c r="B996" s="130" t="inlineStr">
        <is>
          <t>Ben French</t>
        </is>
      </c>
      <c r="C996" s="130" t="inlineStr">
        <is>
          <t>Black Hills Power, Inc. d/b/a</t>
        </is>
      </c>
      <c r="D996" s="129" t="n">
        <v>19545</v>
      </c>
      <c r="E996" s="130" t="inlineStr">
        <is>
          <t>SD</t>
        </is>
      </c>
      <c r="F996" s="130" t="inlineStr">
        <is>
          <t>Electric Utility</t>
        </is>
      </c>
      <c r="G996" s="130" t="inlineStr">
        <is>
          <t>GT</t>
        </is>
      </c>
      <c r="H996" s="130" t="inlineStr">
        <is>
          <t>NG</t>
        </is>
      </c>
      <c r="I996" s="130" t="inlineStr">
        <is>
          <t>NG</t>
        </is>
      </c>
      <c r="J996" s="131" t="n">
        <v>12260.431</v>
      </c>
      <c r="K996" s="129" t="n">
        <v>2020</v>
      </c>
      <c r="L996" s="120">
        <f>IF(VLOOKUP(H996,'Cross-Page Data'!$D$4:$F$48,3,FALSE)="natural gas",VLOOKUP(G996,'Cross-Page Data'!$I$4:$J$19,2,FALSE),IF(VLOOKUP(H996,'Cross-Page Data'!$D$4:$F$48,3,FALSE)="solar",IF(G996="PV","solar PV","solar thermal"),IF(VLOOKUP(H996,'Cross-Page Data'!$D$4:$F$48,3,FALSE)="wind",VLOOKUP(G996,'Cross-Page Data'!$I$4:$J$19,2,FALSE),IF(VLOOKUP(H996,'Cross-Page Data'!$D$4:$F$48,3,FALSE)="hydro",VLOOKUP(G996,'Cross-Page Data'!$I$4:$J$19,2,FALSE),VLOOKUP(H996,'Cross-Page Data'!$D$4:$F$48,3,FALSE)))))</f>
        <v/>
      </c>
      <c r="M996" s="120">
        <f>IF(AND($P$2=FALSE,OR(F996="Commercial NAICS Cogen",F996="Industrial NAICS Cogen",F996="NAICS-22 Cogen")),FALSE,IF(AND($P$3=FALSE,OR(F996="Commercial NAICS Cogen",F996="Commercial NAICS Non-Cogen",F996="Industrial NAICS Cogen", F996="industrial NAICS non-Cogen")),FALSE, TRUE))</f>
        <v/>
      </c>
    </row>
    <row r="997">
      <c r="A997" s="129" t="n">
        <v>3325</v>
      </c>
      <c r="B997" s="130" t="inlineStr">
        <is>
          <t>Ben French</t>
        </is>
      </c>
      <c r="C997" s="130" t="inlineStr">
        <is>
          <t>Black Hills Power, Inc. d/b/a</t>
        </is>
      </c>
      <c r="D997" s="129" t="n">
        <v>19545</v>
      </c>
      <c r="E997" s="130" t="inlineStr">
        <is>
          <t>SD</t>
        </is>
      </c>
      <c r="F997" s="130" t="inlineStr">
        <is>
          <t>Electric Utility</t>
        </is>
      </c>
      <c r="G997" s="130" t="inlineStr">
        <is>
          <t>GT</t>
        </is>
      </c>
      <c r="H997" s="130" t="inlineStr">
        <is>
          <t>SUB</t>
        </is>
      </c>
      <c r="I997" s="130" t="inlineStr">
        <is>
          <t>COL</t>
        </is>
      </c>
      <c r="J997" s="131" t="n">
        <v>0</v>
      </c>
      <c r="K997" s="129" t="n">
        <v>2020</v>
      </c>
      <c r="L997" s="120">
        <f>IF(VLOOKUP(H997,'Cross-Page Data'!$D$4:$F$48,3,FALSE)="natural gas",VLOOKUP(G997,'Cross-Page Data'!$I$4:$J$19,2,FALSE),IF(VLOOKUP(H997,'Cross-Page Data'!$D$4:$F$48,3,FALSE)="solar",IF(G997="PV","solar PV","solar thermal"),IF(VLOOKUP(H997,'Cross-Page Data'!$D$4:$F$48,3,FALSE)="wind",VLOOKUP(G997,'Cross-Page Data'!$I$4:$J$19,2,FALSE),IF(VLOOKUP(H997,'Cross-Page Data'!$D$4:$F$48,3,FALSE)="hydro",VLOOKUP(G997,'Cross-Page Data'!$I$4:$J$19,2,FALSE),VLOOKUP(H997,'Cross-Page Data'!$D$4:$F$48,3,FALSE)))))</f>
        <v/>
      </c>
      <c r="M997" s="120">
        <f>IF(AND($P$2=FALSE,OR(F997="Commercial NAICS Cogen",F997="Industrial NAICS Cogen",F997="NAICS-22 Cogen")),FALSE,IF(AND($P$3=FALSE,OR(F997="Commercial NAICS Cogen",F997="Commercial NAICS Non-Cogen",F997="Industrial NAICS Cogen", F997="industrial NAICS non-Cogen")),FALSE, TRUE))</f>
        <v/>
      </c>
    </row>
    <row r="998">
      <c r="A998" s="129" t="n">
        <v>3325</v>
      </c>
      <c r="B998" s="130" t="inlineStr">
        <is>
          <t>Ben French</t>
        </is>
      </c>
      <c r="C998" s="130" t="inlineStr">
        <is>
          <t>Black Hills Power, Inc. d/b/a</t>
        </is>
      </c>
      <c r="D998" s="129" t="n">
        <v>19545</v>
      </c>
      <c r="E998" s="130" t="inlineStr">
        <is>
          <t>SD</t>
        </is>
      </c>
      <c r="F998" s="130" t="inlineStr">
        <is>
          <t>Electric Utility</t>
        </is>
      </c>
      <c r="G998" s="130" t="inlineStr">
        <is>
          <t>IC</t>
        </is>
      </c>
      <c r="H998" s="130" t="inlineStr">
        <is>
          <t>DFO</t>
        </is>
      </c>
      <c r="I998" s="130" t="inlineStr">
        <is>
          <t>DFO</t>
        </is>
      </c>
      <c r="J998" s="131" t="n">
        <v>-410</v>
      </c>
      <c r="K998" s="129" t="n">
        <v>2020</v>
      </c>
      <c r="L998" s="120">
        <f>IF(VLOOKUP(H998,'Cross-Page Data'!$D$4:$F$48,3,FALSE)="natural gas",VLOOKUP(G998,'Cross-Page Data'!$I$4:$J$19,2,FALSE),IF(VLOOKUP(H998,'Cross-Page Data'!$D$4:$F$48,3,FALSE)="solar",IF(G998="PV","solar PV","solar thermal"),IF(VLOOKUP(H998,'Cross-Page Data'!$D$4:$F$48,3,FALSE)="wind",VLOOKUP(G998,'Cross-Page Data'!$I$4:$J$19,2,FALSE),IF(VLOOKUP(H998,'Cross-Page Data'!$D$4:$F$48,3,FALSE)="hydro",VLOOKUP(G998,'Cross-Page Data'!$I$4:$J$19,2,FALSE),VLOOKUP(H998,'Cross-Page Data'!$D$4:$F$48,3,FALSE)))))</f>
        <v/>
      </c>
      <c r="M998" s="120">
        <f>IF(AND($P$2=FALSE,OR(F998="Commercial NAICS Cogen",F998="Industrial NAICS Cogen",F998="NAICS-22 Cogen")),FALSE,IF(AND($P$3=FALSE,OR(F998="Commercial NAICS Cogen",F998="Commercial NAICS Non-Cogen",F998="Industrial NAICS Cogen", F998="industrial NAICS non-Cogen")),FALSE, TRUE))</f>
        <v/>
      </c>
    </row>
    <row r="999">
      <c r="A999" s="129" t="n">
        <v>3325</v>
      </c>
      <c r="B999" s="130" t="inlineStr">
        <is>
          <t>Ben French</t>
        </is>
      </c>
      <c r="C999" s="130" t="inlineStr">
        <is>
          <t>Black Hills Power, Inc. d/b/a</t>
        </is>
      </c>
      <c r="D999" s="129" t="n">
        <v>19545</v>
      </c>
      <c r="E999" s="130" t="inlineStr">
        <is>
          <t>SD</t>
        </is>
      </c>
      <c r="F999" s="130" t="inlineStr">
        <is>
          <t>Electric Utility</t>
        </is>
      </c>
      <c r="G999" s="130" t="inlineStr">
        <is>
          <t>IC</t>
        </is>
      </c>
      <c r="H999" s="130" t="inlineStr">
        <is>
          <t>SUB</t>
        </is>
      </c>
      <c r="I999" s="130" t="inlineStr">
        <is>
          <t>COL</t>
        </is>
      </c>
      <c r="J999" s="131" t="n">
        <v>0</v>
      </c>
      <c r="K999" s="129" t="n">
        <v>2020</v>
      </c>
      <c r="L999" s="120">
        <f>IF(VLOOKUP(H999,'Cross-Page Data'!$D$4:$F$48,3,FALSE)="natural gas",VLOOKUP(G999,'Cross-Page Data'!$I$4:$J$19,2,FALSE),IF(VLOOKUP(H999,'Cross-Page Data'!$D$4:$F$48,3,FALSE)="solar",IF(G999="PV","solar PV","solar thermal"),IF(VLOOKUP(H999,'Cross-Page Data'!$D$4:$F$48,3,FALSE)="wind",VLOOKUP(G999,'Cross-Page Data'!$I$4:$J$19,2,FALSE),IF(VLOOKUP(H999,'Cross-Page Data'!$D$4:$F$48,3,FALSE)="hydro",VLOOKUP(G999,'Cross-Page Data'!$I$4:$J$19,2,FALSE),VLOOKUP(H999,'Cross-Page Data'!$D$4:$F$48,3,FALSE)))))</f>
        <v/>
      </c>
      <c r="M999" s="120">
        <f>IF(AND($P$2=FALSE,OR(F999="Commercial NAICS Cogen",F999="Industrial NAICS Cogen",F999="NAICS-22 Cogen")),FALSE,IF(AND($P$3=FALSE,OR(F999="Commercial NAICS Cogen",F999="Commercial NAICS Non-Cogen",F999="Industrial NAICS Cogen", F999="industrial NAICS non-Cogen")),FALSE, TRUE))</f>
        <v/>
      </c>
    </row>
    <row r="1000">
      <c r="A1000" s="129" t="n">
        <v>3393</v>
      </c>
      <c r="B1000" s="130" t="inlineStr">
        <is>
          <t>Allen</t>
        </is>
      </c>
      <c r="C1000" s="130" t="inlineStr">
        <is>
          <t>Tennessee Valley Authority</t>
        </is>
      </c>
      <c r="D1000" s="129" t="n">
        <v>18642</v>
      </c>
      <c r="E1000" s="130" t="inlineStr">
        <is>
          <t>TN</t>
        </is>
      </c>
      <c r="F1000" s="130" t="inlineStr">
        <is>
          <t>Electric Utility</t>
        </is>
      </c>
      <c r="G1000" s="130" t="inlineStr">
        <is>
          <t>CA</t>
        </is>
      </c>
      <c r="H1000" s="130" t="inlineStr">
        <is>
          <t>NG</t>
        </is>
      </c>
      <c r="I1000" s="130" t="inlineStr">
        <is>
          <t>NG</t>
        </is>
      </c>
      <c r="J1000" s="131" t="n">
        <v>1037416</v>
      </c>
      <c r="K1000" s="129" t="n">
        <v>2020</v>
      </c>
      <c r="L1000" s="120">
        <f>IF(VLOOKUP(H1000,'Cross-Page Data'!$D$4:$F$48,3,FALSE)="natural gas",VLOOKUP(G1000,'Cross-Page Data'!$I$4:$J$19,2,FALSE),IF(VLOOKUP(H1000,'Cross-Page Data'!$D$4:$F$48,3,FALSE)="solar",IF(G1000="PV","solar PV","solar thermal"),IF(VLOOKUP(H1000,'Cross-Page Data'!$D$4:$F$48,3,FALSE)="wind",VLOOKUP(G1000,'Cross-Page Data'!$I$4:$J$19,2,FALSE),IF(VLOOKUP(H1000,'Cross-Page Data'!$D$4:$F$48,3,FALSE)="hydro",VLOOKUP(G1000,'Cross-Page Data'!$I$4:$J$19,2,FALSE),VLOOKUP(H1000,'Cross-Page Data'!$D$4:$F$48,3,FALSE)))))</f>
        <v/>
      </c>
      <c r="M1000" s="120">
        <f>IF(AND($P$2=FALSE,OR(F1000="Commercial NAICS Cogen",F1000="Industrial NAICS Cogen",F1000="NAICS-22 Cogen")),FALSE,IF(AND($P$3=FALSE,OR(F1000="Commercial NAICS Cogen",F1000="Commercial NAICS Non-Cogen",F1000="Industrial NAICS Cogen", F1000="industrial NAICS non-Cogen")),FALSE, TRUE))</f>
        <v/>
      </c>
    </row>
    <row r="1001">
      <c r="A1001" s="129" t="n">
        <v>3393</v>
      </c>
      <c r="B1001" s="130" t="inlineStr">
        <is>
          <t>Allen</t>
        </is>
      </c>
      <c r="C1001" s="130" t="inlineStr">
        <is>
          <t>Tennessee Valley Authority</t>
        </is>
      </c>
      <c r="D1001" s="129" t="n">
        <v>18642</v>
      </c>
      <c r="E1001" s="130" t="inlineStr">
        <is>
          <t>TN</t>
        </is>
      </c>
      <c r="F1001" s="130" t="inlineStr">
        <is>
          <t>Electric Utility</t>
        </is>
      </c>
      <c r="G1001" s="130" t="inlineStr">
        <is>
          <t>CT</t>
        </is>
      </c>
      <c r="H1001" s="130" t="inlineStr">
        <is>
          <t>NG</t>
        </is>
      </c>
      <c r="I1001" s="130" t="inlineStr">
        <is>
          <t>NG</t>
        </is>
      </c>
      <c r="J1001" s="131" t="n">
        <v>2671770</v>
      </c>
      <c r="K1001" s="129" t="n">
        <v>2020</v>
      </c>
      <c r="L1001" s="120">
        <f>IF(VLOOKUP(H1001,'Cross-Page Data'!$D$4:$F$48,3,FALSE)="natural gas",VLOOKUP(G1001,'Cross-Page Data'!$I$4:$J$19,2,FALSE),IF(VLOOKUP(H1001,'Cross-Page Data'!$D$4:$F$48,3,FALSE)="solar",IF(G1001="PV","solar PV","solar thermal"),IF(VLOOKUP(H1001,'Cross-Page Data'!$D$4:$F$48,3,FALSE)="wind",VLOOKUP(G1001,'Cross-Page Data'!$I$4:$J$19,2,FALSE),IF(VLOOKUP(H1001,'Cross-Page Data'!$D$4:$F$48,3,FALSE)="hydro",VLOOKUP(G1001,'Cross-Page Data'!$I$4:$J$19,2,FALSE),VLOOKUP(H1001,'Cross-Page Data'!$D$4:$F$48,3,FALSE)))))</f>
        <v/>
      </c>
      <c r="M1001" s="120">
        <f>IF(AND($P$2=FALSE,OR(F1001="Commercial NAICS Cogen",F1001="Industrial NAICS Cogen",F1001="NAICS-22 Cogen")),FALSE,IF(AND($P$3=FALSE,OR(F1001="Commercial NAICS Cogen",F1001="Commercial NAICS Non-Cogen",F1001="Industrial NAICS Cogen", F1001="industrial NAICS non-Cogen")),FALSE, TRUE))</f>
        <v/>
      </c>
    </row>
    <row r="1002">
      <c r="A1002" s="129" t="n">
        <v>3393</v>
      </c>
      <c r="B1002" s="130" t="inlineStr">
        <is>
          <t>Allen</t>
        </is>
      </c>
      <c r="C1002" s="130" t="inlineStr">
        <is>
          <t>Tennessee Valley Authority</t>
        </is>
      </c>
      <c r="D1002" s="129" t="n">
        <v>18642</v>
      </c>
      <c r="E1002" s="130" t="inlineStr">
        <is>
          <t>TN</t>
        </is>
      </c>
      <c r="F1002" s="130" t="inlineStr">
        <is>
          <t>Electric Utility</t>
        </is>
      </c>
      <c r="G1002" s="130" t="inlineStr">
        <is>
          <t>GT</t>
        </is>
      </c>
      <c r="H1002" s="130" t="inlineStr">
        <is>
          <t>DFO</t>
        </is>
      </c>
      <c r="I1002" s="130" t="inlineStr">
        <is>
          <t>DFO</t>
        </is>
      </c>
      <c r="J1002" s="131" t="n">
        <v>-1118.524</v>
      </c>
      <c r="K1002" s="129" t="n">
        <v>2020</v>
      </c>
      <c r="L1002" s="120">
        <f>IF(VLOOKUP(H1002,'Cross-Page Data'!$D$4:$F$48,3,FALSE)="natural gas",VLOOKUP(G1002,'Cross-Page Data'!$I$4:$J$19,2,FALSE),IF(VLOOKUP(H1002,'Cross-Page Data'!$D$4:$F$48,3,FALSE)="solar",IF(G1002="PV","solar PV","solar thermal"),IF(VLOOKUP(H1002,'Cross-Page Data'!$D$4:$F$48,3,FALSE)="wind",VLOOKUP(G1002,'Cross-Page Data'!$I$4:$J$19,2,FALSE),IF(VLOOKUP(H1002,'Cross-Page Data'!$D$4:$F$48,3,FALSE)="hydro",VLOOKUP(G1002,'Cross-Page Data'!$I$4:$J$19,2,FALSE),VLOOKUP(H1002,'Cross-Page Data'!$D$4:$F$48,3,FALSE)))))</f>
        <v/>
      </c>
      <c r="M1002" s="120">
        <f>IF(AND($P$2=FALSE,OR(F1002="Commercial NAICS Cogen",F1002="Industrial NAICS Cogen",F1002="NAICS-22 Cogen")),FALSE,IF(AND($P$3=FALSE,OR(F1002="Commercial NAICS Cogen",F1002="Commercial NAICS Non-Cogen",F1002="Industrial NAICS Cogen", F1002="industrial NAICS non-Cogen")),FALSE, TRUE))</f>
        <v/>
      </c>
    </row>
    <row r="1003">
      <c r="A1003" s="129" t="n">
        <v>3393</v>
      </c>
      <c r="B1003" s="130" t="inlineStr">
        <is>
          <t>Allen</t>
        </is>
      </c>
      <c r="C1003" s="130" t="inlineStr">
        <is>
          <t>Tennessee Valley Authority</t>
        </is>
      </c>
      <c r="D1003" s="129" t="n">
        <v>18642</v>
      </c>
      <c r="E1003" s="130" t="inlineStr">
        <is>
          <t>TN</t>
        </is>
      </c>
      <c r="F1003" s="130" t="inlineStr">
        <is>
          <t>Electric Utility</t>
        </is>
      </c>
      <c r="G1003" s="130" t="inlineStr">
        <is>
          <t>GT</t>
        </is>
      </c>
      <c r="H1003" s="130" t="inlineStr">
        <is>
          <t>NG</t>
        </is>
      </c>
      <c r="I1003" s="130" t="inlineStr">
        <is>
          <t>NG</t>
        </is>
      </c>
      <c r="J1003" s="131" t="n">
        <v>-483.476</v>
      </c>
      <c r="K1003" s="129" t="n">
        <v>2020</v>
      </c>
      <c r="L1003" s="120">
        <f>IF(VLOOKUP(H1003,'Cross-Page Data'!$D$4:$F$48,3,FALSE)="natural gas",VLOOKUP(G1003,'Cross-Page Data'!$I$4:$J$19,2,FALSE),IF(VLOOKUP(H1003,'Cross-Page Data'!$D$4:$F$48,3,FALSE)="solar",IF(G1003="PV","solar PV","solar thermal"),IF(VLOOKUP(H1003,'Cross-Page Data'!$D$4:$F$48,3,FALSE)="wind",VLOOKUP(G1003,'Cross-Page Data'!$I$4:$J$19,2,FALSE),IF(VLOOKUP(H1003,'Cross-Page Data'!$D$4:$F$48,3,FALSE)="hydro",VLOOKUP(G1003,'Cross-Page Data'!$I$4:$J$19,2,FALSE),VLOOKUP(H1003,'Cross-Page Data'!$D$4:$F$48,3,FALSE)))))</f>
        <v/>
      </c>
      <c r="M1003" s="120">
        <f>IF(AND($P$2=FALSE,OR(F1003="Commercial NAICS Cogen",F1003="Industrial NAICS Cogen",F1003="NAICS-22 Cogen")),FALSE,IF(AND($P$3=FALSE,OR(F1003="Commercial NAICS Cogen",F1003="Commercial NAICS Non-Cogen",F1003="Industrial NAICS Cogen", F1003="industrial NAICS non-Cogen")),FALSE, TRUE))</f>
        <v/>
      </c>
    </row>
    <row r="1004">
      <c r="A1004" s="129" t="n">
        <v>3396</v>
      </c>
      <c r="B1004" s="130" t="inlineStr">
        <is>
          <t>Bull Run</t>
        </is>
      </c>
      <c r="C1004" s="130" t="inlineStr">
        <is>
          <t>Tennessee Valley Authority</t>
        </is>
      </c>
      <c r="D1004" s="129" t="n">
        <v>18642</v>
      </c>
      <c r="E1004" s="130" t="inlineStr">
        <is>
          <t>TN</t>
        </is>
      </c>
      <c r="F1004" s="130" t="inlineStr">
        <is>
          <t>Electric Utility</t>
        </is>
      </c>
      <c r="G1004" s="130" t="inlineStr">
        <is>
          <t>ST</t>
        </is>
      </c>
      <c r="H1004" s="130" t="inlineStr">
        <is>
          <t>BIT</t>
        </is>
      </c>
      <c r="I1004" s="130" t="inlineStr">
        <is>
          <t>COL</t>
        </is>
      </c>
      <c r="J1004" s="131" t="n">
        <v>626612.16</v>
      </c>
      <c r="K1004" s="129" t="n">
        <v>2020</v>
      </c>
      <c r="L1004" s="120">
        <f>IF(VLOOKUP(H1004,'Cross-Page Data'!$D$4:$F$48,3,FALSE)="natural gas",VLOOKUP(G1004,'Cross-Page Data'!$I$4:$J$19,2,FALSE),IF(VLOOKUP(H1004,'Cross-Page Data'!$D$4:$F$48,3,FALSE)="solar",IF(G1004="PV","solar PV","solar thermal"),IF(VLOOKUP(H1004,'Cross-Page Data'!$D$4:$F$48,3,FALSE)="wind",VLOOKUP(G1004,'Cross-Page Data'!$I$4:$J$19,2,FALSE),IF(VLOOKUP(H1004,'Cross-Page Data'!$D$4:$F$48,3,FALSE)="hydro",VLOOKUP(G1004,'Cross-Page Data'!$I$4:$J$19,2,FALSE),VLOOKUP(H1004,'Cross-Page Data'!$D$4:$F$48,3,FALSE)))))</f>
        <v/>
      </c>
      <c r="M1004" s="120">
        <f>IF(AND($P$2=FALSE,OR(F1004="Commercial NAICS Cogen",F1004="Industrial NAICS Cogen",F1004="NAICS-22 Cogen")),FALSE,IF(AND($P$3=FALSE,OR(F1004="Commercial NAICS Cogen",F1004="Commercial NAICS Non-Cogen",F1004="Industrial NAICS Cogen", F1004="industrial NAICS non-Cogen")),FALSE, TRUE))</f>
        <v/>
      </c>
    </row>
    <row r="1005">
      <c r="A1005" s="129" t="n">
        <v>3396</v>
      </c>
      <c r="B1005" s="130" t="inlineStr">
        <is>
          <t>Bull Run</t>
        </is>
      </c>
      <c r="C1005" s="130" t="inlineStr">
        <is>
          <t>Tennessee Valley Authority</t>
        </is>
      </c>
      <c r="D1005" s="129" t="n">
        <v>18642</v>
      </c>
      <c r="E1005" s="130" t="inlineStr">
        <is>
          <t>TN</t>
        </is>
      </c>
      <c r="F1005" s="130" t="inlineStr">
        <is>
          <t>Electric Utility</t>
        </is>
      </c>
      <c r="G1005" s="130" t="inlineStr">
        <is>
          <t>ST</t>
        </is>
      </c>
      <c r="H1005" s="130" t="inlineStr">
        <is>
          <t>DFO</t>
        </is>
      </c>
      <c r="I1005" s="130" t="inlineStr">
        <is>
          <t>DFO</t>
        </is>
      </c>
      <c r="J1005" s="131" t="n">
        <v>14512.841</v>
      </c>
      <c r="K1005" s="129" t="n">
        <v>2020</v>
      </c>
      <c r="L1005" s="120">
        <f>IF(VLOOKUP(H1005,'Cross-Page Data'!$D$4:$F$48,3,FALSE)="natural gas",VLOOKUP(G1005,'Cross-Page Data'!$I$4:$J$19,2,FALSE),IF(VLOOKUP(H1005,'Cross-Page Data'!$D$4:$F$48,3,FALSE)="solar",IF(G1005="PV","solar PV","solar thermal"),IF(VLOOKUP(H1005,'Cross-Page Data'!$D$4:$F$48,3,FALSE)="wind",VLOOKUP(G1005,'Cross-Page Data'!$I$4:$J$19,2,FALSE),IF(VLOOKUP(H1005,'Cross-Page Data'!$D$4:$F$48,3,FALSE)="hydro",VLOOKUP(G1005,'Cross-Page Data'!$I$4:$J$19,2,FALSE),VLOOKUP(H1005,'Cross-Page Data'!$D$4:$F$48,3,FALSE)))))</f>
        <v/>
      </c>
      <c r="M1005" s="120">
        <f>IF(AND($P$2=FALSE,OR(F1005="Commercial NAICS Cogen",F1005="Industrial NAICS Cogen",F1005="NAICS-22 Cogen")),FALSE,IF(AND($P$3=FALSE,OR(F1005="Commercial NAICS Cogen",F1005="Commercial NAICS Non-Cogen",F1005="Industrial NAICS Cogen", F1005="industrial NAICS non-Cogen")),FALSE, TRUE))</f>
        <v/>
      </c>
    </row>
    <row r="1006">
      <c r="A1006" s="129" t="n">
        <v>3399</v>
      </c>
      <c r="B1006" s="130" t="inlineStr">
        <is>
          <t>Cumberland (TN)</t>
        </is>
      </c>
      <c r="C1006" s="130" t="inlineStr">
        <is>
          <t>Tennessee Valley Authority</t>
        </is>
      </c>
      <c r="D1006" s="129" t="n">
        <v>18642</v>
      </c>
      <c r="E1006" s="130" t="inlineStr">
        <is>
          <t>TN</t>
        </is>
      </c>
      <c r="F1006" s="130" t="inlineStr">
        <is>
          <t>Electric Utility</t>
        </is>
      </c>
      <c r="G1006" s="130" t="inlineStr">
        <is>
          <t>ST</t>
        </is>
      </c>
      <c r="H1006" s="130" t="inlineStr">
        <is>
          <t>BIT</t>
        </is>
      </c>
      <c r="I1006" s="130" t="inlineStr">
        <is>
          <t>COL</t>
        </is>
      </c>
      <c r="J1006" s="131" t="n">
        <v>9454308.300000001</v>
      </c>
      <c r="K1006" s="129" t="n">
        <v>2020</v>
      </c>
      <c r="L1006" s="120">
        <f>IF(VLOOKUP(H1006,'Cross-Page Data'!$D$4:$F$48,3,FALSE)="natural gas",VLOOKUP(G1006,'Cross-Page Data'!$I$4:$J$19,2,FALSE),IF(VLOOKUP(H1006,'Cross-Page Data'!$D$4:$F$48,3,FALSE)="solar",IF(G1006="PV","solar PV","solar thermal"),IF(VLOOKUP(H1006,'Cross-Page Data'!$D$4:$F$48,3,FALSE)="wind",VLOOKUP(G1006,'Cross-Page Data'!$I$4:$J$19,2,FALSE),IF(VLOOKUP(H1006,'Cross-Page Data'!$D$4:$F$48,3,FALSE)="hydro",VLOOKUP(G1006,'Cross-Page Data'!$I$4:$J$19,2,FALSE),VLOOKUP(H1006,'Cross-Page Data'!$D$4:$F$48,3,FALSE)))))</f>
        <v/>
      </c>
      <c r="M1006" s="120">
        <f>IF(AND($P$2=FALSE,OR(F1006="Commercial NAICS Cogen",F1006="Industrial NAICS Cogen",F1006="NAICS-22 Cogen")),FALSE,IF(AND($P$3=FALSE,OR(F1006="Commercial NAICS Cogen",F1006="Commercial NAICS Non-Cogen",F1006="Industrial NAICS Cogen", F1006="industrial NAICS non-Cogen")),FALSE, TRUE))</f>
        <v/>
      </c>
    </row>
    <row r="1007">
      <c r="A1007" s="129" t="n">
        <v>3399</v>
      </c>
      <c r="B1007" s="130" t="inlineStr">
        <is>
          <t>Cumberland (TN)</t>
        </is>
      </c>
      <c r="C1007" s="130" t="inlineStr">
        <is>
          <t>Tennessee Valley Authority</t>
        </is>
      </c>
      <c r="D1007" s="129" t="n">
        <v>18642</v>
      </c>
      <c r="E1007" s="130" t="inlineStr">
        <is>
          <t>TN</t>
        </is>
      </c>
      <c r="F1007" s="130" t="inlineStr">
        <is>
          <t>Electric Utility</t>
        </is>
      </c>
      <c r="G1007" s="130" t="inlineStr">
        <is>
          <t>ST</t>
        </is>
      </c>
      <c r="H1007" s="130" t="inlineStr">
        <is>
          <t>DFO</t>
        </is>
      </c>
      <c r="I1007" s="130" t="inlineStr">
        <is>
          <t>DFO</t>
        </is>
      </c>
      <c r="J1007" s="131" t="n">
        <v>73110.675</v>
      </c>
      <c r="K1007" s="129" t="n">
        <v>2020</v>
      </c>
      <c r="L1007" s="120">
        <f>IF(VLOOKUP(H1007,'Cross-Page Data'!$D$4:$F$48,3,FALSE)="natural gas",VLOOKUP(G1007,'Cross-Page Data'!$I$4:$J$19,2,FALSE),IF(VLOOKUP(H1007,'Cross-Page Data'!$D$4:$F$48,3,FALSE)="solar",IF(G1007="PV","solar PV","solar thermal"),IF(VLOOKUP(H1007,'Cross-Page Data'!$D$4:$F$48,3,FALSE)="wind",VLOOKUP(G1007,'Cross-Page Data'!$I$4:$J$19,2,FALSE),IF(VLOOKUP(H1007,'Cross-Page Data'!$D$4:$F$48,3,FALSE)="hydro",VLOOKUP(G1007,'Cross-Page Data'!$I$4:$J$19,2,FALSE),VLOOKUP(H1007,'Cross-Page Data'!$D$4:$F$48,3,FALSE)))))</f>
        <v/>
      </c>
      <c r="M1007" s="120">
        <f>IF(AND($P$2=FALSE,OR(F1007="Commercial NAICS Cogen",F1007="Industrial NAICS Cogen",F1007="NAICS-22 Cogen")),FALSE,IF(AND($P$3=FALSE,OR(F1007="Commercial NAICS Cogen",F1007="Commercial NAICS Non-Cogen",F1007="Industrial NAICS Cogen", F1007="industrial NAICS non-Cogen")),FALSE, TRUE))</f>
        <v/>
      </c>
    </row>
    <row r="1008">
      <c r="A1008" s="129" t="n">
        <v>3399</v>
      </c>
      <c r="B1008" s="130" t="inlineStr">
        <is>
          <t>Cumberland (TN)</t>
        </is>
      </c>
      <c r="C1008" s="130" t="inlineStr">
        <is>
          <t>Tennessee Valley Authority</t>
        </is>
      </c>
      <c r="D1008" s="129" t="n">
        <v>18642</v>
      </c>
      <c r="E1008" s="130" t="inlineStr">
        <is>
          <t>TN</t>
        </is>
      </c>
      <c r="F1008" s="130" t="inlineStr">
        <is>
          <t>Electric Utility</t>
        </is>
      </c>
      <c r="G1008" s="130" t="inlineStr">
        <is>
          <t>ST</t>
        </is>
      </c>
      <c r="H1008" s="130" t="inlineStr">
        <is>
          <t>RC</t>
        </is>
      </c>
      <c r="I1008" s="130" t="inlineStr">
        <is>
          <t>COL</t>
        </is>
      </c>
      <c r="J1008" s="131" t="n">
        <v>0</v>
      </c>
      <c r="K1008" s="129" t="n">
        <v>2020</v>
      </c>
      <c r="L1008" s="120">
        <f>IF(VLOOKUP(H1008,'Cross-Page Data'!$D$4:$F$48,3,FALSE)="natural gas",VLOOKUP(G1008,'Cross-Page Data'!$I$4:$J$19,2,FALSE),IF(VLOOKUP(H1008,'Cross-Page Data'!$D$4:$F$48,3,FALSE)="solar",IF(G1008="PV","solar PV","solar thermal"),IF(VLOOKUP(H1008,'Cross-Page Data'!$D$4:$F$48,3,FALSE)="wind",VLOOKUP(G1008,'Cross-Page Data'!$I$4:$J$19,2,FALSE),IF(VLOOKUP(H1008,'Cross-Page Data'!$D$4:$F$48,3,FALSE)="hydro",VLOOKUP(G1008,'Cross-Page Data'!$I$4:$J$19,2,FALSE),VLOOKUP(H1008,'Cross-Page Data'!$D$4:$F$48,3,FALSE)))))</f>
        <v/>
      </c>
      <c r="M1008" s="120">
        <f>IF(AND($P$2=FALSE,OR(F1008="Commercial NAICS Cogen",F1008="Industrial NAICS Cogen",F1008="NAICS-22 Cogen")),FALSE,IF(AND($P$3=FALSE,OR(F1008="Commercial NAICS Cogen",F1008="Commercial NAICS Non-Cogen",F1008="Industrial NAICS Cogen", F1008="industrial NAICS non-Cogen")),FALSE, TRUE))</f>
        <v/>
      </c>
    </row>
    <row r="1009">
      <c r="A1009" s="129" t="n">
        <v>3403</v>
      </c>
      <c r="B1009" s="130" t="inlineStr">
        <is>
          <t>Gallatin (TN)</t>
        </is>
      </c>
      <c r="C1009" s="130" t="inlineStr">
        <is>
          <t>Tennessee Valley Authority</t>
        </is>
      </c>
      <c r="D1009" s="129" t="n">
        <v>18642</v>
      </c>
      <c r="E1009" s="130" t="inlineStr">
        <is>
          <t>TN</t>
        </is>
      </c>
      <c r="F1009" s="130" t="inlineStr">
        <is>
          <t>Electric Utility</t>
        </is>
      </c>
      <c r="G1009" s="130" t="inlineStr">
        <is>
          <t>GT</t>
        </is>
      </c>
      <c r="H1009" s="130" t="inlineStr">
        <is>
          <t>DFO</t>
        </is>
      </c>
      <c r="I1009" s="130" t="inlineStr">
        <is>
          <t>DFO</t>
        </is>
      </c>
      <c r="J1009" s="131" t="n">
        <v>276.11</v>
      </c>
      <c r="K1009" s="129" t="n">
        <v>2020</v>
      </c>
      <c r="L1009" s="120">
        <f>IF(VLOOKUP(H1009,'Cross-Page Data'!$D$4:$F$48,3,FALSE)="natural gas",VLOOKUP(G1009,'Cross-Page Data'!$I$4:$J$19,2,FALSE),IF(VLOOKUP(H1009,'Cross-Page Data'!$D$4:$F$48,3,FALSE)="solar",IF(G1009="PV","solar PV","solar thermal"),IF(VLOOKUP(H1009,'Cross-Page Data'!$D$4:$F$48,3,FALSE)="wind",VLOOKUP(G1009,'Cross-Page Data'!$I$4:$J$19,2,FALSE),IF(VLOOKUP(H1009,'Cross-Page Data'!$D$4:$F$48,3,FALSE)="hydro",VLOOKUP(G1009,'Cross-Page Data'!$I$4:$J$19,2,FALSE),VLOOKUP(H1009,'Cross-Page Data'!$D$4:$F$48,3,FALSE)))))</f>
        <v/>
      </c>
      <c r="M1009" s="120">
        <f>IF(AND($P$2=FALSE,OR(F1009="Commercial NAICS Cogen",F1009="Industrial NAICS Cogen",F1009="NAICS-22 Cogen")),FALSE,IF(AND($P$3=FALSE,OR(F1009="Commercial NAICS Cogen",F1009="Commercial NAICS Non-Cogen",F1009="Industrial NAICS Cogen", F1009="industrial NAICS non-Cogen")),FALSE, TRUE))</f>
        <v/>
      </c>
    </row>
    <row r="1010">
      <c r="A1010" s="129" t="n">
        <v>3403</v>
      </c>
      <c r="B1010" s="130" t="inlineStr">
        <is>
          <t>Gallatin (TN)</t>
        </is>
      </c>
      <c r="C1010" s="130" t="inlineStr">
        <is>
          <t>Tennessee Valley Authority</t>
        </is>
      </c>
      <c r="D1010" s="129" t="n">
        <v>18642</v>
      </c>
      <c r="E1010" s="130" t="inlineStr">
        <is>
          <t>TN</t>
        </is>
      </c>
      <c r="F1010" s="130" t="inlineStr">
        <is>
          <t>Electric Utility</t>
        </is>
      </c>
      <c r="G1010" s="130" t="inlineStr">
        <is>
          <t>GT</t>
        </is>
      </c>
      <c r="H1010" s="130" t="inlineStr">
        <is>
          <t>NG</t>
        </is>
      </c>
      <c r="I1010" s="130" t="inlineStr">
        <is>
          <t>NG</t>
        </is>
      </c>
      <c r="J1010" s="131" t="n">
        <v>138519.89</v>
      </c>
      <c r="K1010" s="129" t="n">
        <v>2020</v>
      </c>
      <c r="L1010" s="120">
        <f>IF(VLOOKUP(H1010,'Cross-Page Data'!$D$4:$F$48,3,FALSE)="natural gas",VLOOKUP(G1010,'Cross-Page Data'!$I$4:$J$19,2,FALSE),IF(VLOOKUP(H1010,'Cross-Page Data'!$D$4:$F$48,3,FALSE)="solar",IF(G1010="PV","solar PV","solar thermal"),IF(VLOOKUP(H1010,'Cross-Page Data'!$D$4:$F$48,3,FALSE)="wind",VLOOKUP(G1010,'Cross-Page Data'!$I$4:$J$19,2,FALSE),IF(VLOOKUP(H1010,'Cross-Page Data'!$D$4:$F$48,3,FALSE)="hydro",VLOOKUP(G1010,'Cross-Page Data'!$I$4:$J$19,2,FALSE),VLOOKUP(H1010,'Cross-Page Data'!$D$4:$F$48,3,FALSE)))))</f>
        <v/>
      </c>
      <c r="M1010" s="120">
        <f>IF(AND($P$2=FALSE,OR(F1010="Commercial NAICS Cogen",F1010="Industrial NAICS Cogen",F1010="NAICS-22 Cogen")),FALSE,IF(AND($P$3=FALSE,OR(F1010="Commercial NAICS Cogen",F1010="Commercial NAICS Non-Cogen",F1010="Industrial NAICS Cogen", F1010="industrial NAICS non-Cogen")),FALSE, TRUE))</f>
        <v/>
      </c>
    </row>
    <row r="1011">
      <c r="A1011" s="129" t="n">
        <v>3403</v>
      </c>
      <c r="B1011" s="130" t="inlineStr">
        <is>
          <t>Gallatin (TN)</t>
        </is>
      </c>
      <c r="C1011" s="130" t="inlineStr">
        <is>
          <t>Tennessee Valley Authority</t>
        </is>
      </c>
      <c r="D1011" s="129" t="n">
        <v>18642</v>
      </c>
      <c r="E1011" s="130" t="inlineStr">
        <is>
          <t>TN</t>
        </is>
      </c>
      <c r="F1011" s="130" t="inlineStr">
        <is>
          <t>Electric Utility</t>
        </is>
      </c>
      <c r="G1011" s="130" t="inlineStr">
        <is>
          <t>ST</t>
        </is>
      </c>
      <c r="H1011" s="130" t="inlineStr">
        <is>
          <t>BIT</t>
        </is>
      </c>
      <c r="I1011" s="130" t="inlineStr">
        <is>
          <t>COL</t>
        </is>
      </c>
      <c r="J1011" s="131" t="n">
        <v>724155.6899999999</v>
      </c>
      <c r="K1011" s="129" t="n">
        <v>2020</v>
      </c>
      <c r="L1011" s="120">
        <f>IF(VLOOKUP(H1011,'Cross-Page Data'!$D$4:$F$48,3,FALSE)="natural gas",VLOOKUP(G1011,'Cross-Page Data'!$I$4:$J$19,2,FALSE),IF(VLOOKUP(H1011,'Cross-Page Data'!$D$4:$F$48,3,FALSE)="solar",IF(G1011="PV","solar PV","solar thermal"),IF(VLOOKUP(H1011,'Cross-Page Data'!$D$4:$F$48,3,FALSE)="wind",VLOOKUP(G1011,'Cross-Page Data'!$I$4:$J$19,2,FALSE),IF(VLOOKUP(H1011,'Cross-Page Data'!$D$4:$F$48,3,FALSE)="hydro",VLOOKUP(G1011,'Cross-Page Data'!$I$4:$J$19,2,FALSE),VLOOKUP(H1011,'Cross-Page Data'!$D$4:$F$48,3,FALSE)))))</f>
        <v/>
      </c>
      <c r="M1011" s="120">
        <f>IF(AND($P$2=FALSE,OR(F1011="Commercial NAICS Cogen",F1011="Industrial NAICS Cogen",F1011="NAICS-22 Cogen")),FALSE,IF(AND($P$3=FALSE,OR(F1011="Commercial NAICS Cogen",F1011="Commercial NAICS Non-Cogen",F1011="Industrial NAICS Cogen", F1011="industrial NAICS non-Cogen")),FALSE, TRUE))</f>
        <v/>
      </c>
    </row>
    <row r="1012">
      <c r="A1012" s="129" t="n">
        <v>3403</v>
      </c>
      <c r="B1012" s="130" t="inlineStr">
        <is>
          <t>Gallatin (TN)</t>
        </is>
      </c>
      <c r="C1012" s="130" t="inlineStr">
        <is>
          <t>Tennessee Valley Authority</t>
        </is>
      </c>
      <c r="D1012" s="129" t="n">
        <v>18642</v>
      </c>
      <c r="E1012" s="130" t="inlineStr">
        <is>
          <t>TN</t>
        </is>
      </c>
      <c r="F1012" s="130" t="inlineStr">
        <is>
          <t>Electric Utility</t>
        </is>
      </c>
      <c r="G1012" s="130" t="inlineStr">
        <is>
          <t>ST</t>
        </is>
      </c>
      <c r="H1012" s="130" t="inlineStr">
        <is>
          <t>DFO</t>
        </is>
      </c>
      <c r="I1012" s="130" t="inlineStr">
        <is>
          <t>DFO</t>
        </is>
      </c>
      <c r="J1012" s="131" t="n">
        <v>9882.212</v>
      </c>
      <c r="K1012" s="129" t="n">
        <v>2020</v>
      </c>
      <c r="L1012" s="120">
        <f>IF(VLOOKUP(H1012,'Cross-Page Data'!$D$4:$F$48,3,FALSE)="natural gas",VLOOKUP(G1012,'Cross-Page Data'!$I$4:$J$19,2,FALSE),IF(VLOOKUP(H1012,'Cross-Page Data'!$D$4:$F$48,3,FALSE)="solar",IF(G1012="PV","solar PV","solar thermal"),IF(VLOOKUP(H1012,'Cross-Page Data'!$D$4:$F$48,3,FALSE)="wind",VLOOKUP(G1012,'Cross-Page Data'!$I$4:$J$19,2,FALSE),IF(VLOOKUP(H1012,'Cross-Page Data'!$D$4:$F$48,3,FALSE)="hydro",VLOOKUP(G1012,'Cross-Page Data'!$I$4:$J$19,2,FALSE),VLOOKUP(H1012,'Cross-Page Data'!$D$4:$F$48,3,FALSE)))))</f>
        <v/>
      </c>
      <c r="M1012" s="120">
        <f>IF(AND($P$2=FALSE,OR(F1012="Commercial NAICS Cogen",F1012="Industrial NAICS Cogen",F1012="NAICS-22 Cogen")),FALSE,IF(AND($P$3=FALSE,OR(F1012="Commercial NAICS Cogen",F1012="Commercial NAICS Non-Cogen",F1012="Industrial NAICS Cogen", F1012="industrial NAICS non-Cogen")),FALSE, TRUE))</f>
        <v/>
      </c>
    </row>
    <row r="1013">
      <c r="A1013" s="129" t="n">
        <v>3403</v>
      </c>
      <c r="B1013" s="130" t="inlineStr">
        <is>
          <t>Gallatin (TN)</t>
        </is>
      </c>
      <c r="C1013" s="130" t="inlineStr">
        <is>
          <t>Tennessee Valley Authority</t>
        </is>
      </c>
      <c r="D1013" s="129" t="n">
        <v>18642</v>
      </c>
      <c r="E1013" s="130" t="inlineStr">
        <is>
          <t>TN</t>
        </is>
      </c>
      <c r="F1013" s="130" t="inlineStr">
        <is>
          <t>Electric Utility</t>
        </is>
      </c>
      <c r="G1013" s="130" t="inlineStr">
        <is>
          <t>ST</t>
        </is>
      </c>
      <c r="H1013" s="130" t="inlineStr">
        <is>
          <t>SUB</t>
        </is>
      </c>
      <c r="I1013" s="130" t="inlineStr">
        <is>
          <t>COL</t>
        </is>
      </c>
      <c r="J1013" s="131" t="n">
        <v>1556443.1</v>
      </c>
      <c r="K1013" s="129" t="n">
        <v>2020</v>
      </c>
      <c r="L1013" s="120">
        <f>IF(VLOOKUP(H1013,'Cross-Page Data'!$D$4:$F$48,3,FALSE)="natural gas",VLOOKUP(G1013,'Cross-Page Data'!$I$4:$J$19,2,FALSE),IF(VLOOKUP(H1013,'Cross-Page Data'!$D$4:$F$48,3,FALSE)="solar",IF(G1013="PV","solar PV","solar thermal"),IF(VLOOKUP(H1013,'Cross-Page Data'!$D$4:$F$48,3,FALSE)="wind",VLOOKUP(G1013,'Cross-Page Data'!$I$4:$J$19,2,FALSE),IF(VLOOKUP(H1013,'Cross-Page Data'!$D$4:$F$48,3,FALSE)="hydro",VLOOKUP(G1013,'Cross-Page Data'!$I$4:$J$19,2,FALSE),VLOOKUP(H1013,'Cross-Page Data'!$D$4:$F$48,3,FALSE)))))</f>
        <v/>
      </c>
      <c r="M1013" s="120">
        <f>IF(AND($P$2=FALSE,OR(F1013="Commercial NAICS Cogen",F1013="Industrial NAICS Cogen",F1013="NAICS-22 Cogen")),FALSE,IF(AND($P$3=FALSE,OR(F1013="Commercial NAICS Cogen",F1013="Commercial NAICS Non-Cogen",F1013="Industrial NAICS Cogen", F1013="industrial NAICS non-Cogen")),FALSE, TRUE))</f>
        <v/>
      </c>
    </row>
    <row r="1014">
      <c r="A1014" s="129" t="n">
        <v>3405</v>
      </c>
      <c r="B1014" s="130" t="inlineStr">
        <is>
          <t>John Sevier</t>
        </is>
      </c>
      <c r="C1014" s="130" t="inlineStr">
        <is>
          <t>Tennessee Valley Authority</t>
        </is>
      </c>
      <c r="D1014" s="129" t="n">
        <v>18642</v>
      </c>
      <c r="E1014" s="130" t="inlineStr">
        <is>
          <t>TN</t>
        </is>
      </c>
      <c r="F1014" s="130" t="inlineStr">
        <is>
          <t>Electric Utility</t>
        </is>
      </c>
      <c r="G1014" s="130" t="inlineStr">
        <is>
          <t>CA</t>
        </is>
      </c>
      <c r="H1014" s="130" t="inlineStr">
        <is>
          <t>NG</t>
        </is>
      </c>
      <c r="I1014" s="130" t="inlineStr">
        <is>
          <t>NG</t>
        </is>
      </c>
      <c r="J1014" s="131" t="n">
        <v>1815676</v>
      </c>
      <c r="K1014" s="129" t="n">
        <v>2020</v>
      </c>
      <c r="L1014" s="120">
        <f>IF(VLOOKUP(H1014,'Cross-Page Data'!$D$4:$F$48,3,FALSE)="natural gas",VLOOKUP(G1014,'Cross-Page Data'!$I$4:$J$19,2,FALSE),IF(VLOOKUP(H1014,'Cross-Page Data'!$D$4:$F$48,3,FALSE)="solar",IF(G1014="PV","solar PV","solar thermal"),IF(VLOOKUP(H1014,'Cross-Page Data'!$D$4:$F$48,3,FALSE)="wind",VLOOKUP(G1014,'Cross-Page Data'!$I$4:$J$19,2,FALSE),IF(VLOOKUP(H1014,'Cross-Page Data'!$D$4:$F$48,3,FALSE)="hydro",VLOOKUP(G1014,'Cross-Page Data'!$I$4:$J$19,2,FALSE),VLOOKUP(H1014,'Cross-Page Data'!$D$4:$F$48,3,FALSE)))))</f>
        <v/>
      </c>
      <c r="M1014" s="120">
        <f>IF(AND($P$2=FALSE,OR(F1014="Commercial NAICS Cogen",F1014="Industrial NAICS Cogen",F1014="NAICS-22 Cogen")),FALSE,IF(AND($P$3=FALSE,OR(F1014="Commercial NAICS Cogen",F1014="Commercial NAICS Non-Cogen",F1014="Industrial NAICS Cogen", F1014="industrial NAICS non-Cogen")),FALSE, TRUE))</f>
        <v/>
      </c>
    </row>
    <row r="1015">
      <c r="A1015" s="129" t="n">
        <v>3405</v>
      </c>
      <c r="B1015" s="130" t="inlineStr">
        <is>
          <t>John Sevier</t>
        </is>
      </c>
      <c r="C1015" s="130" t="inlineStr">
        <is>
          <t>Tennessee Valley Authority</t>
        </is>
      </c>
      <c r="D1015" s="129" t="n">
        <v>18642</v>
      </c>
      <c r="E1015" s="130" t="inlineStr">
        <is>
          <t>TN</t>
        </is>
      </c>
      <c r="F1015" s="130" t="inlineStr">
        <is>
          <t>Electric Utility</t>
        </is>
      </c>
      <c r="G1015" s="130" t="inlineStr">
        <is>
          <t>CT</t>
        </is>
      </c>
      <c r="H1015" s="130" t="inlineStr">
        <is>
          <t>DFO</t>
        </is>
      </c>
      <c r="I1015" s="130" t="inlineStr">
        <is>
          <t>DFO</t>
        </is>
      </c>
      <c r="J1015" s="131" t="n">
        <v>0</v>
      </c>
      <c r="K1015" s="129" t="n">
        <v>2020</v>
      </c>
      <c r="L1015" s="120">
        <f>IF(VLOOKUP(H1015,'Cross-Page Data'!$D$4:$F$48,3,FALSE)="natural gas",VLOOKUP(G1015,'Cross-Page Data'!$I$4:$J$19,2,FALSE),IF(VLOOKUP(H1015,'Cross-Page Data'!$D$4:$F$48,3,FALSE)="solar",IF(G1015="PV","solar PV","solar thermal"),IF(VLOOKUP(H1015,'Cross-Page Data'!$D$4:$F$48,3,FALSE)="wind",VLOOKUP(G1015,'Cross-Page Data'!$I$4:$J$19,2,FALSE),IF(VLOOKUP(H1015,'Cross-Page Data'!$D$4:$F$48,3,FALSE)="hydro",VLOOKUP(G1015,'Cross-Page Data'!$I$4:$J$19,2,FALSE),VLOOKUP(H1015,'Cross-Page Data'!$D$4:$F$48,3,FALSE)))))</f>
        <v/>
      </c>
      <c r="M1015" s="120">
        <f>IF(AND($P$2=FALSE,OR(F1015="Commercial NAICS Cogen",F1015="Industrial NAICS Cogen",F1015="NAICS-22 Cogen")),FALSE,IF(AND($P$3=FALSE,OR(F1015="Commercial NAICS Cogen",F1015="Commercial NAICS Non-Cogen",F1015="Industrial NAICS Cogen", F1015="industrial NAICS non-Cogen")),FALSE, TRUE))</f>
        <v/>
      </c>
    </row>
    <row r="1016">
      <c r="A1016" s="129" t="n">
        <v>3405</v>
      </c>
      <c r="B1016" s="130" t="inlineStr">
        <is>
          <t>John Sevier</t>
        </is>
      </c>
      <c r="C1016" s="130" t="inlineStr">
        <is>
          <t>Tennessee Valley Authority</t>
        </is>
      </c>
      <c r="D1016" s="129" t="n">
        <v>18642</v>
      </c>
      <c r="E1016" s="130" t="inlineStr">
        <is>
          <t>TN</t>
        </is>
      </c>
      <c r="F1016" s="130" t="inlineStr">
        <is>
          <t>Electric Utility</t>
        </is>
      </c>
      <c r="G1016" s="130" t="inlineStr">
        <is>
          <t>CT</t>
        </is>
      </c>
      <c r="H1016" s="130" t="inlineStr">
        <is>
          <t>NG</t>
        </is>
      </c>
      <c r="I1016" s="130" t="inlineStr">
        <is>
          <t>NG</t>
        </is>
      </c>
      <c r="J1016" s="131" t="n">
        <v>3200757</v>
      </c>
      <c r="K1016" s="129" t="n">
        <v>2020</v>
      </c>
      <c r="L1016" s="120">
        <f>IF(VLOOKUP(H1016,'Cross-Page Data'!$D$4:$F$48,3,FALSE)="natural gas",VLOOKUP(G1016,'Cross-Page Data'!$I$4:$J$19,2,FALSE),IF(VLOOKUP(H1016,'Cross-Page Data'!$D$4:$F$48,3,FALSE)="solar",IF(G1016="PV","solar PV","solar thermal"),IF(VLOOKUP(H1016,'Cross-Page Data'!$D$4:$F$48,3,FALSE)="wind",VLOOKUP(G1016,'Cross-Page Data'!$I$4:$J$19,2,FALSE),IF(VLOOKUP(H1016,'Cross-Page Data'!$D$4:$F$48,3,FALSE)="hydro",VLOOKUP(G1016,'Cross-Page Data'!$I$4:$J$19,2,FALSE),VLOOKUP(H1016,'Cross-Page Data'!$D$4:$F$48,3,FALSE)))))</f>
        <v/>
      </c>
      <c r="M1016" s="120">
        <f>IF(AND($P$2=FALSE,OR(F1016="Commercial NAICS Cogen",F1016="Industrial NAICS Cogen",F1016="NAICS-22 Cogen")),FALSE,IF(AND($P$3=FALSE,OR(F1016="Commercial NAICS Cogen",F1016="Commercial NAICS Non-Cogen",F1016="Industrial NAICS Cogen", F1016="industrial NAICS non-Cogen")),FALSE, TRUE))</f>
        <v/>
      </c>
    </row>
    <row r="1017">
      <c r="A1017" s="129" t="n">
        <v>3406</v>
      </c>
      <c r="B1017" s="130" t="inlineStr">
        <is>
          <t>Johnsonville</t>
        </is>
      </c>
      <c r="C1017" s="130" t="inlineStr">
        <is>
          <t>Tennessee Valley Authority</t>
        </is>
      </c>
      <c r="D1017" s="129" t="n">
        <v>18642</v>
      </c>
      <c r="E1017" s="130" t="inlineStr">
        <is>
          <t>TN</t>
        </is>
      </c>
      <c r="F1017" s="130" t="inlineStr">
        <is>
          <t>Electric Utility</t>
        </is>
      </c>
      <c r="G1017" s="130" t="inlineStr">
        <is>
          <t>GT</t>
        </is>
      </c>
      <c r="H1017" s="130" t="inlineStr">
        <is>
          <t>DFO</t>
        </is>
      </c>
      <c r="I1017" s="130" t="inlineStr">
        <is>
          <t>DFO</t>
        </is>
      </c>
      <c r="J1017" s="131" t="n">
        <v>2913.631</v>
      </c>
      <c r="K1017" s="129" t="n">
        <v>2020</v>
      </c>
      <c r="L1017" s="120">
        <f>IF(VLOOKUP(H1017,'Cross-Page Data'!$D$4:$F$48,3,FALSE)="natural gas",VLOOKUP(G1017,'Cross-Page Data'!$I$4:$J$19,2,FALSE),IF(VLOOKUP(H1017,'Cross-Page Data'!$D$4:$F$48,3,FALSE)="solar",IF(G1017="PV","solar PV","solar thermal"),IF(VLOOKUP(H1017,'Cross-Page Data'!$D$4:$F$48,3,FALSE)="wind",VLOOKUP(G1017,'Cross-Page Data'!$I$4:$J$19,2,FALSE),IF(VLOOKUP(H1017,'Cross-Page Data'!$D$4:$F$48,3,FALSE)="hydro",VLOOKUP(G1017,'Cross-Page Data'!$I$4:$J$19,2,FALSE),VLOOKUP(H1017,'Cross-Page Data'!$D$4:$F$48,3,FALSE)))))</f>
        <v/>
      </c>
      <c r="M1017" s="120">
        <f>IF(AND($P$2=FALSE,OR(F1017="Commercial NAICS Cogen",F1017="Industrial NAICS Cogen",F1017="NAICS-22 Cogen")),FALSE,IF(AND($P$3=FALSE,OR(F1017="Commercial NAICS Cogen",F1017="Commercial NAICS Non-Cogen",F1017="Industrial NAICS Cogen", F1017="industrial NAICS non-Cogen")),FALSE, TRUE))</f>
        <v/>
      </c>
    </row>
    <row r="1018">
      <c r="A1018" s="129" t="n">
        <v>3406</v>
      </c>
      <c r="B1018" s="130" t="inlineStr">
        <is>
          <t>Johnsonville</t>
        </is>
      </c>
      <c r="C1018" s="130" t="inlineStr">
        <is>
          <t>Tennessee Valley Authority</t>
        </is>
      </c>
      <c r="D1018" s="129" t="n">
        <v>18642</v>
      </c>
      <c r="E1018" s="130" t="inlineStr">
        <is>
          <t>TN</t>
        </is>
      </c>
      <c r="F1018" s="130" t="inlineStr">
        <is>
          <t>Electric Utility</t>
        </is>
      </c>
      <c r="G1018" s="130" t="inlineStr">
        <is>
          <t>GT</t>
        </is>
      </c>
      <c r="H1018" s="130" t="inlineStr">
        <is>
          <t>NG</t>
        </is>
      </c>
      <c r="I1018" s="130" t="inlineStr">
        <is>
          <t>NG</t>
        </is>
      </c>
      <c r="J1018" s="131" t="n">
        <v>568876.37</v>
      </c>
      <c r="K1018" s="129" t="n">
        <v>2020</v>
      </c>
      <c r="L1018" s="120">
        <f>IF(VLOOKUP(H1018,'Cross-Page Data'!$D$4:$F$48,3,FALSE)="natural gas",VLOOKUP(G1018,'Cross-Page Data'!$I$4:$J$19,2,FALSE),IF(VLOOKUP(H1018,'Cross-Page Data'!$D$4:$F$48,3,FALSE)="solar",IF(G1018="PV","solar PV","solar thermal"),IF(VLOOKUP(H1018,'Cross-Page Data'!$D$4:$F$48,3,FALSE)="wind",VLOOKUP(G1018,'Cross-Page Data'!$I$4:$J$19,2,FALSE),IF(VLOOKUP(H1018,'Cross-Page Data'!$D$4:$F$48,3,FALSE)="hydro",VLOOKUP(G1018,'Cross-Page Data'!$I$4:$J$19,2,FALSE),VLOOKUP(H1018,'Cross-Page Data'!$D$4:$F$48,3,FALSE)))))</f>
        <v/>
      </c>
      <c r="M1018" s="120">
        <f>IF(AND($P$2=FALSE,OR(F1018="Commercial NAICS Cogen",F1018="Industrial NAICS Cogen",F1018="NAICS-22 Cogen")),FALSE,IF(AND($P$3=FALSE,OR(F1018="Commercial NAICS Cogen",F1018="Commercial NAICS Non-Cogen",F1018="Industrial NAICS Cogen", F1018="industrial NAICS non-Cogen")),FALSE, TRUE))</f>
        <v/>
      </c>
    </row>
    <row r="1019">
      <c r="A1019" s="129" t="n">
        <v>3407</v>
      </c>
      <c r="B1019" s="130" t="inlineStr">
        <is>
          <t>Kingston</t>
        </is>
      </c>
      <c r="C1019" s="130" t="inlineStr">
        <is>
          <t>Tennessee Valley Authority</t>
        </is>
      </c>
      <c r="D1019" s="129" t="n">
        <v>18642</v>
      </c>
      <c r="E1019" s="130" t="inlineStr">
        <is>
          <t>TN</t>
        </is>
      </c>
      <c r="F1019" s="130" t="inlineStr">
        <is>
          <t>Electric Utility</t>
        </is>
      </c>
      <c r="G1019" s="130" t="inlineStr">
        <is>
          <t>ST</t>
        </is>
      </c>
      <c r="H1019" s="130" t="inlineStr">
        <is>
          <t>BIT</t>
        </is>
      </c>
      <c r="I1019" s="130" t="inlineStr">
        <is>
          <t>COL</t>
        </is>
      </c>
      <c r="J1019" s="131" t="n">
        <v>849083.62</v>
      </c>
      <c r="K1019" s="129" t="n">
        <v>2020</v>
      </c>
      <c r="L1019" s="120">
        <f>IF(VLOOKUP(H1019,'Cross-Page Data'!$D$4:$F$48,3,FALSE)="natural gas",VLOOKUP(G1019,'Cross-Page Data'!$I$4:$J$19,2,FALSE),IF(VLOOKUP(H1019,'Cross-Page Data'!$D$4:$F$48,3,FALSE)="solar",IF(G1019="PV","solar PV","solar thermal"),IF(VLOOKUP(H1019,'Cross-Page Data'!$D$4:$F$48,3,FALSE)="wind",VLOOKUP(G1019,'Cross-Page Data'!$I$4:$J$19,2,FALSE),IF(VLOOKUP(H1019,'Cross-Page Data'!$D$4:$F$48,3,FALSE)="hydro",VLOOKUP(G1019,'Cross-Page Data'!$I$4:$J$19,2,FALSE),VLOOKUP(H1019,'Cross-Page Data'!$D$4:$F$48,3,FALSE)))))</f>
        <v/>
      </c>
      <c r="M1019" s="120">
        <f>IF(AND($P$2=FALSE,OR(F1019="Commercial NAICS Cogen",F1019="Industrial NAICS Cogen",F1019="NAICS-22 Cogen")),FALSE,IF(AND($P$3=FALSE,OR(F1019="Commercial NAICS Cogen",F1019="Commercial NAICS Non-Cogen",F1019="Industrial NAICS Cogen", F1019="industrial NAICS non-Cogen")),FALSE, TRUE))</f>
        <v/>
      </c>
    </row>
    <row r="1020">
      <c r="A1020" s="129" t="n">
        <v>3407</v>
      </c>
      <c r="B1020" s="130" t="inlineStr">
        <is>
          <t>Kingston</t>
        </is>
      </c>
      <c r="C1020" s="130" t="inlineStr">
        <is>
          <t>Tennessee Valley Authority</t>
        </is>
      </c>
      <c r="D1020" s="129" t="n">
        <v>18642</v>
      </c>
      <c r="E1020" s="130" t="inlineStr">
        <is>
          <t>TN</t>
        </is>
      </c>
      <c r="F1020" s="130" t="inlineStr">
        <is>
          <t>Electric Utility</t>
        </is>
      </c>
      <c r="G1020" s="130" t="inlineStr">
        <is>
          <t>ST</t>
        </is>
      </c>
      <c r="H1020" s="130" t="inlineStr">
        <is>
          <t>DFO</t>
        </is>
      </c>
      <c r="I1020" s="130" t="inlineStr">
        <is>
          <t>DFO</t>
        </is>
      </c>
      <c r="J1020" s="131" t="n">
        <v>5006.169</v>
      </c>
      <c r="K1020" s="129" t="n">
        <v>2020</v>
      </c>
      <c r="L1020" s="120">
        <f>IF(VLOOKUP(H1020,'Cross-Page Data'!$D$4:$F$48,3,FALSE)="natural gas",VLOOKUP(G1020,'Cross-Page Data'!$I$4:$J$19,2,FALSE),IF(VLOOKUP(H1020,'Cross-Page Data'!$D$4:$F$48,3,FALSE)="solar",IF(G1020="PV","solar PV","solar thermal"),IF(VLOOKUP(H1020,'Cross-Page Data'!$D$4:$F$48,3,FALSE)="wind",VLOOKUP(G1020,'Cross-Page Data'!$I$4:$J$19,2,FALSE),IF(VLOOKUP(H1020,'Cross-Page Data'!$D$4:$F$48,3,FALSE)="hydro",VLOOKUP(G1020,'Cross-Page Data'!$I$4:$J$19,2,FALSE),VLOOKUP(H1020,'Cross-Page Data'!$D$4:$F$48,3,FALSE)))))</f>
        <v/>
      </c>
      <c r="M1020" s="120">
        <f>IF(AND($P$2=FALSE,OR(F1020="Commercial NAICS Cogen",F1020="Industrial NAICS Cogen",F1020="NAICS-22 Cogen")),FALSE,IF(AND($P$3=FALSE,OR(F1020="Commercial NAICS Cogen",F1020="Commercial NAICS Non-Cogen",F1020="Industrial NAICS Cogen", F1020="industrial NAICS non-Cogen")),FALSE, TRUE))</f>
        <v/>
      </c>
    </row>
    <row r="1021">
      <c r="A1021" s="129" t="n">
        <v>3407</v>
      </c>
      <c r="B1021" s="130" t="inlineStr">
        <is>
          <t>Kingston</t>
        </is>
      </c>
      <c r="C1021" s="130" t="inlineStr">
        <is>
          <t>Tennessee Valley Authority</t>
        </is>
      </c>
      <c r="D1021" s="129" t="n">
        <v>18642</v>
      </c>
      <c r="E1021" s="130" t="inlineStr">
        <is>
          <t>TN</t>
        </is>
      </c>
      <c r="F1021" s="130" t="inlineStr">
        <is>
          <t>Electric Utility</t>
        </is>
      </c>
      <c r="G1021" s="130" t="inlineStr">
        <is>
          <t>ST</t>
        </is>
      </c>
      <c r="H1021" s="130" t="inlineStr">
        <is>
          <t>SUB</t>
        </is>
      </c>
      <c r="I1021" s="130" t="inlineStr">
        <is>
          <t>COL</t>
        </is>
      </c>
      <c r="J1021" s="131" t="n">
        <v>628559.21</v>
      </c>
      <c r="K1021" s="129" t="n">
        <v>2020</v>
      </c>
      <c r="L1021" s="120">
        <f>IF(VLOOKUP(H1021,'Cross-Page Data'!$D$4:$F$48,3,FALSE)="natural gas",VLOOKUP(G1021,'Cross-Page Data'!$I$4:$J$19,2,FALSE),IF(VLOOKUP(H1021,'Cross-Page Data'!$D$4:$F$48,3,FALSE)="solar",IF(G1021="PV","solar PV","solar thermal"),IF(VLOOKUP(H1021,'Cross-Page Data'!$D$4:$F$48,3,FALSE)="wind",VLOOKUP(G1021,'Cross-Page Data'!$I$4:$J$19,2,FALSE),IF(VLOOKUP(H1021,'Cross-Page Data'!$D$4:$F$48,3,FALSE)="hydro",VLOOKUP(G1021,'Cross-Page Data'!$I$4:$J$19,2,FALSE),VLOOKUP(H1021,'Cross-Page Data'!$D$4:$F$48,3,FALSE)))))</f>
        <v/>
      </c>
      <c r="M1021" s="120">
        <f>IF(AND($P$2=FALSE,OR(F1021="Commercial NAICS Cogen",F1021="Industrial NAICS Cogen",F1021="NAICS-22 Cogen")),FALSE,IF(AND($P$3=FALSE,OR(F1021="Commercial NAICS Cogen",F1021="Commercial NAICS Non-Cogen",F1021="Industrial NAICS Cogen", F1021="industrial NAICS non-Cogen")),FALSE, TRUE))</f>
        <v/>
      </c>
    </row>
    <row r="1022">
      <c r="A1022" s="129" t="n">
        <v>3437</v>
      </c>
      <c r="B1022" s="130" t="inlineStr">
        <is>
          <t>Eagle Pass</t>
        </is>
      </c>
      <c r="C1022" s="130" t="inlineStr">
        <is>
          <t>Maverick Cty Water Control &amp; Improvement</t>
        </is>
      </c>
      <c r="D1022" s="129" t="n">
        <v>54683</v>
      </c>
      <c r="E1022" s="130" t="inlineStr">
        <is>
          <t>TX</t>
        </is>
      </c>
      <c r="F1022" s="130" t="inlineStr">
        <is>
          <t>NAICS-22 Non-Cogen</t>
        </is>
      </c>
      <c r="G1022" s="130" t="inlineStr">
        <is>
          <t>HY</t>
        </is>
      </c>
      <c r="H1022" s="130" t="inlineStr">
        <is>
          <t>WAT</t>
        </is>
      </c>
      <c r="I1022" s="130" t="inlineStr">
        <is>
          <t>HYC</t>
        </is>
      </c>
      <c r="J1022" s="131" t="n">
        <v>31317</v>
      </c>
      <c r="K1022" s="129" t="n">
        <v>2020</v>
      </c>
      <c r="L1022" s="120">
        <f>IF(VLOOKUP(H1022,'Cross-Page Data'!$D$4:$F$48,3,FALSE)="natural gas",VLOOKUP(G1022,'Cross-Page Data'!$I$4:$J$19,2,FALSE),IF(VLOOKUP(H1022,'Cross-Page Data'!$D$4:$F$48,3,FALSE)="solar",IF(G1022="PV","solar PV","solar thermal"),IF(VLOOKUP(H1022,'Cross-Page Data'!$D$4:$F$48,3,FALSE)="wind",VLOOKUP(G1022,'Cross-Page Data'!$I$4:$J$19,2,FALSE),IF(VLOOKUP(H1022,'Cross-Page Data'!$D$4:$F$48,3,FALSE)="hydro",VLOOKUP(G1022,'Cross-Page Data'!$I$4:$J$19,2,FALSE),VLOOKUP(H1022,'Cross-Page Data'!$D$4:$F$48,3,FALSE)))))</f>
        <v/>
      </c>
      <c r="M1022" s="120">
        <f>IF(AND($P$2=FALSE,OR(F1022="Commercial NAICS Cogen",F1022="Industrial NAICS Cogen",F1022="NAICS-22 Cogen")),FALSE,IF(AND($P$3=FALSE,OR(F1022="Commercial NAICS Cogen",F1022="Commercial NAICS Non-Cogen",F1022="Industrial NAICS Cogen", F1022="industrial NAICS non-Cogen")),FALSE, TRUE))</f>
        <v/>
      </c>
    </row>
    <row r="1023">
      <c r="A1023" s="129" t="n">
        <v>3441</v>
      </c>
      <c r="B1023" s="130" t="inlineStr">
        <is>
          <t>Nueces Bay</t>
        </is>
      </c>
      <c r="C1023" s="130" t="inlineStr">
        <is>
          <t>Talen Texas, LLC</t>
        </is>
      </c>
      <c r="D1023" s="129" t="n">
        <v>49979</v>
      </c>
      <c r="E1023" s="130" t="inlineStr">
        <is>
          <t>TX</t>
        </is>
      </c>
      <c r="F1023" s="130" t="inlineStr">
        <is>
          <t>NAICS-22 Non-Cogen</t>
        </is>
      </c>
      <c r="G1023" s="130" t="inlineStr">
        <is>
          <t>CA</t>
        </is>
      </c>
      <c r="H1023" s="130" t="inlineStr">
        <is>
          <t>NG</t>
        </is>
      </c>
      <c r="I1023" s="130" t="inlineStr">
        <is>
          <t>NG</t>
        </is>
      </c>
      <c r="J1023" s="131" t="n">
        <v>53197</v>
      </c>
      <c r="K1023" s="129" t="n">
        <v>2020</v>
      </c>
      <c r="L1023" s="120">
        <f>IF(VLOOKUP(H1023,'Cross-Page Data'!$D$4:$F$48,3,FALSE)="natural gas",VLOOKUP(G1023,'Cross-Page Data'!$I$4:$J$19,2,FALSE),IF(VLOOKUP(H1023,'Cross-Page Data'!$D$4:$F$48,3,FALSE)="solar",IF(G1023="PV","solar PV","solar thermal"),IF(VLOOKUP(H1023,'Cross-Page Data'!$D$4:$F$48,3,FALSE)="wind",VLOOKUP(G1023,'Cross-Page Data'!$I$4:$J$19,2,FALSE),IF(VLOOKUP(H1023,'Cross-Page Data'!$D$4:$F$48,3,FALSE)="hydro",VLOOKUP(G1023,'Cross-Page Data'!$I$4:$J$19,2,FALSE),VLOOKUP(H1023,'Cross-Page Data'!$D$4:$F$48,3,FALSE)))))</f>
        <v/>
      </c>
      <c r="M1023" s="120">
        <f>IF(AND($P$2=FALSE,OR(F1023="Commercial NAICS Cogen",F1023="Industrial NAICS Cogen",F1023="NAICS-22 Cogen")),FALSE,IF(AND($P$3=FALSE,OR(F1023="Commercial NAICS Cogen",F1023="Commercial NAICS Non-Cogen",F1023="Industrial NAICS Cogen", F1023="industrial NAICS non-Cogen")),FALSE, TRUE))</f>
        <v/>
      </c>
    </row>
    <row r="1024">
      <c r="A1024" s="129" t="n">
        <v>3441</v>
      </c>
      <c r="B1024" s="130" t="inlineStr">
        <is>
          <t>Nueces Bay</t>
        </is>
      </c>
      <c r="C1024" s="130" t="inlineStr">
        <is>
          <t>Talen Texas, LLC</t>
        </is>
      </c>
      <c r="D1024" s="129" t="n">
        <v>49979</v>
      </c>
      <c r="E1024" s="130" t="inlineStr">
        <is>
          <t>TX</t>
        </is>
      </c>
      <c r="F1024" s="130" t="inlineStr">
        <is>
          <t>NAICS-22 Non-Cogen</t>
        </is>
      </c>
      <c r="G1024" s="130" t="inlineStr">
        <is>
          <t>CT</t>
        </is>
      </c>
      <c r="H1024" s="130" t="inlineStr">
        <is>
          <t>NG</t>
        </is>
      </c>
      <c r="I1024" s="130" t="inlineStr">
        <is>
          <t>NG</t>
        </is>
      </c>
      <c r="J1024" s="131" t="n">
        <v>1133665</v>
      </c>
      <c r="K1024" s="129" t="n">
        <v>2020</v>
      </c>
      <c r="L1024" s="120">
        <f>IF(VLOOKUP(H1024,'Cross-Page Data'!$D$4:$F$48,3,FALSE)="natural gas",VLOOKUP(G1024,'Cross-Page Data'!$I$4:$J$19,2,FALSE),IF(VLOOKUP(H1024,'Cross-Page Data'!$D$4:$F$48,3,FALSE)="solar",IF(G1024="PV","solar PV","solar thermal"),IF(VLOOKUP(H1024,'Cross-Page Data'!$D$4:$F$48,3,FALSE)="wind",VLOOKUP(G1024,'Cross-Page Data'!$I$4:$J$19,2,FALSE),IF(VLOOKUP(H1024,'Cross-Page Data'!$D$4:$F$48,3,FALSE)="hydro",VLOOKUP(G1024,'Cross-Page Data'!$I$4:$J$19,2,FALSE),VLOOKUP(H1024,'Cross-Page Data'!$D$4:$F$48,3,FALSE)))))</f>
        <v/>
      </c>
      <c r="M1024" s="120">
        <f>IF(AND($P$2=FALSE,OR(F1024="Commercial NAICS Cogen",F1024="Industrial NAICS Cogen",F1024="NAICS-22 Cogen")),FALSE,IF(AND($P$3=FALSE,OR(F1024="Commercial NAICS Cogen",F1024="Commercial NAICS Non-Cogen",F1024="Industrial NAICS Cogen", F1024="industrial NAICS non-Cogen")),FALSE, TRUE))</f>
        <v/>
      </c>
    </row>
    <row r="1025">
      <c r="A1025" s="129" t="n">
        <v>3456</v>
      </c>
      <c r="B1025" s="130" t="inlineStr">
        <is>
          <t>Newman</t>
        </is>
      </c>
      <c r="C1025" s="130" t="inlineStr">
        <is>
          <t>El Paso Electric Co</t>
        </is>
      </c>
      <c r="D1025" s="129" t="n">
        <v>5701</v>
      </c>
      <c r="E1025" s="130" t="inlineStr">
        <is>
          <t>TX</t>
        </is>
      </c>
      <c r="F1025" s="130" t="inlineStr">
        <is>
          <t>Electric Utility</t>
        </is>
      </c>
      <c r="G1025" s="130" t="inlineStr">
        <is>
          <t>CA</t>
        </is>
      </c>
      <c r="H1025" s="130" t="inlineStr">
        <is>
          <t>NG</t>
        </is>
      </c>
      <c r="I1025" s="130" t="inlineStr">
        <is>
          <t>NG</t>
        </is>
      </c>
      <c r="J1025" s="131" t="n">
        <v>841262</v>
      </c>
      <c r="K1025" s="129" t="n">
        <v>2020</v>
      </c>
      <c r="L1025" s="120">
        <f>IF(VLOOKUP(H1025,'Cross-Page Data'!$D$4:$F$48,3,FALSE)="natural gas",VLOOKUP(G1025,'Cross-Page Data'!$I$4:$J$19,2,FALSE),IF(VLOOKUP(H1025,'Cross-Page Data'!$D$4:$F$48,3,FALSE)="solar",IF(G1025="PV","solar PV","solar thermal"),IF(VLOOKUP(H1025,'Cross-Page Data'!$D$4:$F$48,3,FALSE)="wind",VLOOKUP(G1025,'Cross-Page Data'!$I$4:$J$19,2,FALSE),IF(VLOOKUP(H1025,'Cross-Page Data'!$D$4:$F$48,3,FALSE)="hydro",VLOOKUP(G1025,'Cross-Page Data'!$I$4:$J$19,2,FALSE),VLOOKUP(H1025,'Cross-Page Data'!$D$4:$F$48,3,FALSE)))))</f>
        <v/>
      </c>
      <c r="M1025" s="120">
        <f>IF(AND($P$2=FALSE,OR(F1025="Commercial NAICS Cogen",F1025="Industrial NAICS Cogen",F1025="NAICS-22 Cogen")),FALSE,IF(AND($P$3=FALSE,OR(F1025="Commercial NAICS Cogen",F1025="Commercial NAICS Non-Cogen",F1025="Industrial NAICS Cogen", F1025="industrial NAICS non-Cogen")),FALSE, TRUE))</f>
        <v/>
      </c>
    </row>
    <row r="1026">
      <c r="A1026" s="129" t="n">
        <v>3456</v>
      </c>
      <c r="B1026" s="130" t="inlineStr">
        <is>
          <t>Newman</t>
        </is>
      </c>
      <c r="C1026" s="130" t="inlineStr">
        <is>
          <t>El Paso Electric Co</t>
        </is>
      </c>
      <c r="D1026" s="129" t="n">
        <v>5701</v>
      </c>
      <c r="E1026" s="130" t="inlineStr">
        <is>
          <t>TX</t>
        </is>
      </c>
      <c r="F1026" s="130" t="inlineStr">
        <is>
          <t>Electric Utility</t>
        </is>
      </c>
      <c r="G1026" s="130" t="inlineStr">
        <is>
          <t>CT</t>
        </is>
      </c>
      <c r="H1026" s="130" t="inlineStr">
        <is>
          <t>NG</t>
        </is>
      </c>
      <c r="I1026" s="130" t="inlineStr">
        <is>
          <t>NG</t>
        </is>
      </c>
      <c r="J1026" s="131" t="n">
        <v>1323248</v>
      </c>
      <c r="K1026" s="129" t="n">
        <v>2020</v>
      </c>
      <c r="L1026" s="120">
        <f>IF(VLOOKUP(H1026,'Cross-Page Data'!$D$4:$F$48,3,FALSE)="natural gas",VLOOKUP(G1026,'Cross-Page Data'!$I$4:$J$19,2,FALSE),IF(VLOOKUP(H1026,'Cross-Page Data'!$D$4:$F$48,3,FALSE)="solar",IF(G1026="PV","solar PV","solar thermal"),IF(VLOOKUP(H1026,'Cross-Page Data'!$D$4:$F$48,3,FALSE)="wind",VLOOKUP(G1026,'Cross-Page Data'!$I$4:$J$19,2,FALSE),IF(VLOOKUP(H1026,'Cross-Page Data'!$D$4:$F$48,3,FALSE)="hydro",VLOOKUP(G1026,'Cross-Page Data'!$I$4:$J$19,2,FALSE),VLOOKUP(H1026,'Cross-Page Data'!$D$4:$F$48,3,FALSE)))))</f>
        <v/>
      </c>
      <c r="M1026" s="120">
        <f>IF(AND($P$2=FALSE,OR(F1026="Commercial NAICS Cogen",F1026="Industrial NAICS Cogen",F1026="NAICS-22 Cogen")),FALSE,IF(AND($P$3=FALSE,OR(F1026="Commercial NAICS Cogen",F1026="Commercial NAICS Non-Cogen",F1026="Industrial NAICS Cogen", F1026="industrial NAICS non-Cogen")),FALSE, TRUE))</f>
        <v/>
      </c>
    </row>
    <row r="1027">
      <c r="A1027" s="129" t="n">
        <v>3456</v>
      </c>
      <c r="B1027" s="130" t="inlineStr">
        <is>
          <t>Newman</t>
        </is>
      </c>
      <c r="C1027" s="130" t="inlineStr">
        <is>
          <t>El Paso Electric Co</t>
        </is>
      </c>
      <c r="D1027" s="129" t="n">
        <v>5701</v>
      </c>
      <c r="E1027" s="130" t="inlineStr">
        <is>
          <t>TX</t>
        </is>
      </c>
      <c r="F1027" s="130" t="inlineStr">
        <is>
          <t>Electric Utility</t>
        </is>
      </c>
      <c r="G1027" s="130" t="inlineStr">
        <is>
          <t>ST</t>
        </is>
      </c>
      <c r="H1027" s="130" t="inlineStr">
        <is>
          <t>DFO</t>
        </is>
      </c>
      <c r="I1027" s="130" t="inlineStr">
        <is>
          <t>DFO</t>
        </is>
      </c>
      <c r="J1027" s="131" t="n">
        <v>0</v>
      </c>
      <c r="K1027" s="129" t="n">
        <v>2020</v>
      </c>
      <c r="L1027" s="120">
        <f>IF(VLOOKUP(H1027,'Cross-Page Data'!$D$4:$F$48,3,FALSE)="natural gas",VLOOKUP(G1027,'Cross-Page Data'!$I$4:$J$19,2,FALSE),IF(VLOOKUP(H1027,'Cross-Page Data'!$D$4:$F$48,3,FALSE)="solar",IF(G1027="PV","solar PV","solar thermal"),IF(VLOOKUP(H1027,'Cross-Page Data'!$D$4:$F$48,3,FALSE)="wind",VLOOKUP(G1027,'Cross-Page Data'!$I$4:$J$19,2,FALSE),IF(VLOOKUP(H1027,'Cross-Page Data'!$D$4:$F$48,3,FALSE)="hydro",VLOOKUP(G1027,'Cross-Page Data'!$I$4:$J$19,2,FALSE),VLOOKUP(H1027,'Cross-Page Data'!$D$4:$F$48,3,FALSE)))))</f>
        <v/>
      </c>
      <c r="M1027" s="120">
        <f>IF(AND($P$2=FALSE,OR(F1027="Commercial NAICS Cogen",F1027="Industrial NAICS Cogen",F1027="NAICS-22 Cogen")),FALSE,IF(AND($P$3=FALSE,OR(F1027="Commercial NAICS Cogen",F1027="Commercial NAICS Non-Cogen",F1027="Industrial NAICS Cogen", F1027="industrial NAICS non-Cogen")),FALSE, TRUE))</f>
        <v/>
      </c>
    </row>
    <row r="1028">
      <c r="A1028" s="129" t="n">
        <v>3456</v>
      </c>
      <c r="B1028" s="130" t="inlineStr">
        <is>
          <t>Newman</t>
        </is>
      </c>
      <c r="C1028" s="130" t="inlineStr">
        <is>
          <t>El Paso Electric Co</t>
        </is>
      </c>
      <c r="D1028" s="129" t="n">
        <v>5701</v>
      </c>
      <c r="E1028" s="130" t="inlineStr">
        <is>
          <t>TX</t>
        </is>
      </c>
      <c r="F1028" s="130" t="inlineStr">
        <is>
          <t>Electric Utility</t>
        </is>
      </c>
      <c r="G1028" s="130" t="inlineStr">
        <is>
          <t>ST</t>
        </is>
      </c>
      <c r="H1028" s="130" t="inlineStr">
        <is>
          <t>NG</t>
        </is>
      </c>
      <c r="I1028" s="130" t="inlineStr">
        <is>
          <t>NG</t>
        </is>
      </c>
      <c r="J1028" s="131" t="n">
        <v>847271</v>
      </c>
      <c r="K1028" s="129" t="n">
        <v>2020</v>
      </c>
      <c r="L1028" s="120">
        <f>IF(VLOOKUP(H1028,'Cross-Page Data'!$D$4:$F$48,3,FALSE)="natural gas",VLOOKUP(G1028,'Cross-Page Data'!$I$4:$J$19,2,FALSE),IF(VLOOKUP(H1028,'Cross-Page Data'!$D$4:$F$48,3,FALSE)="solar",IF(G1028="PV","solar PV","solar thermal"),IF(VLOOKUP(H1028,'Cross-Page Data'!$D$4:$F$48,3,FALSE)="wind",VLOOKUP(G1028,'Cross-Page Data'!$I$4:$J$19,2,FALSE),IF(VLOOKUP(H1028,'Cross-Page Data'!$D$4:$F$48,3,FALSE)="hydro",VLOOKUP(G1028,'Cross-Page Data'!$I$4:$J$19,2,FALSE),VLOOKUP(H1028,'Cross-Page Data'!$D$4:$F$48,3,FALSE)))))</f>
        <v/>
      </c>
      <c r="M1028" s="120">
        <f>IF(AND($P$2=FALSE,OR(F1028="Commercial NAICS Cogen",F1028="Industrial NAICS Cogen",F1028="NAICS-22 Cogen")),FALSE,IF(AND($P$3=FALSE,OR(F1028="Commercial NAICS Cogen",F1028="Commercial NAICS Non-Cogen",F1028="Industrial NAICS Cogen", F1028="industrial NAICS non-Cogen")),FALSE, TRUE))</f>
        <v/>
      </c>
    </row>
    <row r="1029">
      <c r="A1029" s="129" t="n">
        <v>3457</v>
      </c>
      <c r="B1029" s="130" t="inlineStr">
        <is>
          <t>Lewis Creek</t>
        </is>
      </c>
      <c r="C1029" s="130" t="inlineStr">
        <is>
          <t>Entergy Texas Inc.</t>
        </is>
      </c>
      <c r="D1029" s="129" t="n">
        <v>55937</v>
      </c>
      <c r="E1029" s="130" t="inlineStr">
        <is>
          <t>TX</t>
        </is>
      </c>
      <c r="F1029" s="130" t="inlineStr">
        <is>
          <t>Electric Utility</t>
        </is>
      </c>
      <c r="G1029" s="130" t="inlineStr">
        <is>
          <t>ST</t>
        </is>
      </c>
      <c r="H1029" s="130" t="inlineStr">
        <is>
          <t>NG</t>
        </is>
      </c>
      <c r="I1029" s="130" t="inlineStr">
        <is>
          <t>NG</t>
        </is>
      </c>
      <c r="J1029" s="131" t="n">
        <v>2297947</v>
      </c>
      <c r="K1029" s="129" t="n">
        <v>2020</v>
      </c>
      <c r="L1029" s="120">
        <f>IF(VLOOKUP(H1029,'Cross-Page Data'!$D$4:$F$48,3,FALSE)="natural gas",VLOOKUP(G1029,'Cross-Page Data'!$I$4:$J$19,2,FALSE),IF(VLOOKUP(H1029,'Cross-Page Data'!$D$4:$F$48,3,FALSE)="solar",IF(G1029="PV","solar PV","solar thermal"),IF(VLOOKUP(H1029,'Cross-Page Data'!$D$4:$F$48,3,FALSE)="wind",VLOOKUP(G1029,'Cross-Page Data'!$I$4:$J$19,2,FALSE),IF(VLOOKUP(H1029,'Cross-Page Data'!$D$4:$F$48,3,FALSE)="hydro",VLOOKUP(G1029,'Cross-Page Data'!$I$4:$J$19,2,FALSE),VLOOKUP(H1029,'Cross-Page Data'!$D$4:$F$48,3,FALSE)))))</f>
        <v/>
      </c>
      <c r="M1029" s="120">
        <f>IF(AND($P$2=FALSE,OR(F1029="Commercial NAICS Cogen",F1029="Industrial NAICS Cogen",F1029="NAICS-22 Cogen")),FALSE,IF(AND($P$3=FALSE,OR(F1029="Commercial NAICS Cogen",F1029="Commercial NAICS Non-Cogen",F1029="Industrial NAICS Cogen", F1029="industrial NAICS non-Cogen")),FALSE, TRUE))</f>
        <v/>
      </c>
    </row>
    <row r="1030">
      <c r="A1030" s="129" t="n">
        <v>3459</v>
      </c>
      <c r="B1030" s="130" t="inlineStr">
        <is>
          <t>Sabine</t>
        </is>
      </c>
      <c r="C1030" s="130" t="inlineStr">
        <is>
          <t>Entergy Texas Inc.</t>
        </is>
      </c>
      <c r="D1030" s="129" t="n">
        <v>55937</v>
      </c>
      <c r="E1030" s="130" t="inlineStr">
        <is>
          <t>TX</t>
        </is>
      </c>
      <c r="F1030" s="130" t="inlineStr">
        <is>
          <t>Electric Utility</t>
        </is>
      </c>
      <c r="G1030" s="130" t="inlineStr">
        <is>
          <t>ST</t>
        </is>
      </c>
      <c r="H1030" s="130" t="inlineStr">
        <is>
          <t>DFO</t>
        </is>
      </c>
      <c r="I1030" s="130" t="inlineStr">
        <is>
          <t>DFO</t>
        </is>
      </c>
      <c r="J1030" s="131" t="n">
        <v>18.611</v>
      </c>
      <c r="K1030" s="129" t="n">
        <v>2020</v>
      </c>
      <c r="L1030" s="120">
        <f>IF(VLOOKUP(H1030,'Cross-Page Data'!$D$4:$F$48,3,FALSE)="natural gas",VLOOKUP(G1030,'Cross-Page Data'!$I$4:$J$19,2,FALSE),IF(VLOOKUP(H1030,'Cross-Page Data'!$D$4:$F$48,3,FALSE)="solar",IF(G1030="PV","solar PV","solar thermal"),IF(VLOOKUP(H1030,'Cross-Page Data'!$D$4:$F$48,3,FALSE)="wind",VLOOKUP(G1030,'Cross-Page Data'!$I$4:$J$19,2,FALSE),IF(VLOOKUP(H1030,'Cross-Page Data'!$D$4:$F$48,3,FALSE)="hydro",VLOOKUP(G1030,'Cross-Page Data'!$I$4:$J$19,2,FALSE),VLOOKUP(H1030,'Cross-Page Data'!$D$4:$F$48,3,FALSE)))))</f>
        <v/>
      </c>
      <c r="M1030" s="120">
        <f>IF(AND($P$2=FALSE,OR(F1030="Commercial NAICS Cogen",F1030="Industrial NAICS Cogen",F1030="NAICS-22 Cogen")),FALSE,IF(AND($P$3=FALSE,OR(F1030="Commercial NAICS Cogen",F1030="Commercial NAICS Non-Cogen",F1030="Industrial NAICS Cogen", F1030="industrial NAICS non-Cogen")),FALSE, TRUE))</f>
        <v/>
      </c>
    </row>
    <row r="1031">
      <c r="A1031" s="129" t="n">
        <v>3459</v>
      </c>
      <c r="B1031" s="130" t="inlineStr">
        <is>
          <t>Sabine</t>
        </is>
      </c>
      <c r="C1031" s="130" t="inlineStr">
        <is>
          <t>Entergy Texas Inc.</t>
        </is>
      </c>
      <c r="D1031" s="129" t="n">
        <v>55937</v>
      </c>
      <c r="E1031" s="130" t="inlineStr">
        <is>
          <t>TX</t>
        </is>
      </c>
      <c r="F1031" s="130" t="inlineStr">
        <is>
          <t>Electric Utility</t>
        </is>
      </c>
      <c r="G1031" s="130" t="inlineStr">
        <is>
          <t>ST</t>
        </is>
      </c>
      <c r="H1031" s="130" t="inlineStr">
        <is>
          <t>NG</t>
        </is>
      </c>
      <c r="I1031" s="130" t="inlineStr">
        <is>
          <t>NG</t>
        </is>
      </c>
      <c r="J1031" s="131" t="n">
        <v>4749439.4</v>
      </c>
      <c r="K1031" s="129" t="n">
        <v>2020</v>
      </c>
      <c r="L1031" s="120">
        <f>IF(VLOOKUP(H1031,'Cross-Page Data'!$D$4:$F$48,3,FALSE)="natural gas",VLOOKUP(G1031,'Cross-Page Data'!$I$4:$J$19,2,FALSE),IF(VLOOKUP(H1031,'Cross-Page Data'!$D$4:$F$48,3,FALSE)="solar",IF(G1031="PV","solar PV","solar thermal"),IF(VLOOKUP(H1031,'Cross-Page Data'!$D$4:$F$48,3,FALSE)="wind",VLOOKUP(G1031,'Cross-Page Data'!$I$4:$J$19,2,FALSE),IF(VLOOKUP(H1031,'Cross-Page Data'!$D$4:$F$48,3,FALSE)="hydro",VLOOKUP(G1031,'Cross-Page Data'!$I$4:$J$19,2,FALSE),VLOOKUP(H1031,'Cross-Page Data'!$D$4:$F$48,3,FALSE)))))</f>
        <v/>
      </c>
      <c r="M1031" s="120">
        <f>IF(AND($P$2=FALSE,OR(F1031="Commercial NAICS Cogen",F1031="Industrial NAICS Cogen",F1031="NAICS-22 Cogen")),FALSE,IF(AND($P$3=FALSE,OR(F1031="Commercial NAICS Cogen",F1031="Commercial NAICS Non-Cogen",F1031="Industrial NAICS Cogen", F1031="industrial NAICS non-Cogen")),FALSE, TRUE))</f>
        <v/>
      </c>
    </row>
    <row r="1032">
      <c r="A1032" s="129" t="n">
        <v>3460</v>
      </c>
      <c r="B1032" s="130" t="inlineStr">
        <is>
          <t>Cedar Bayou</t>
        </is>
      </c>
      <c r="C1032" s="130" t="inlineStr">
        <is>
          <t>NRG Texas Power LLC</t>
        </is>
      </c>
      <c r="D1032" s="129" t="n">
        <v>54888</v>
      </c>
      <c r="E1032" s="130" t="inlineStr">
        <is>
          <t>TX</t>
        </is>
      </c>
      <c r="F1032" s="130" t="inlineStr">
        <is>
          <t>NAICS-22 Non-Cogen</t>
        </is>
      </c>
      <c r="G1032" s="130" t="inlineStr">
        <is>
          <t>ST</t>
        </is>
      </c>
      <c r="H1032" s="130" t="inlineStr">
        <is>
          <t>NG</t>
        </is>
      </c>
      <c r="I1032" s="130" t="inlineStr">
        <is>
          <t>NG</t>
        </is>
      </c>
      <c r="J1032" s="131" t="n">
        <v>1908370</v>
      </c>
      <c r="K1032" s="129" t="n">
        <v>2020</v>
      </c>
      <c r="L1032" s="120">
        <f>IF(VLOOKUP(H1032,'Cross-Page Data'!$D$4:$F$48,3,FALSE)="natural gas",VLOOKUP(G1032,'Cross-Page Data'!$I$4:$J$19,2,FALSE),IF(VLOOKUP(H1032,'Cross-Page Data'!$D$4:$F$48,3,FALSE)="solar",IF(G1032="PV","solar PV","solar thermal"),IF(VLOOKUP(H1032,'Cross-Page Data'!$D$4:$F$48,3,FALSE)="wind",VLOOKUP(G1032,'Cross-Page Data'!$I$4:$J$19,2,FALSE),IF(VLOOKUP(H1032,'Cross-Page Data'!$D$4:$F$48,3,FALSE)="hydro",VLOOKUP(G1032,'Cross-Page Data'!$I$4:$J$19,2,FALSE),VLOOKUP(H1032,'Cross-Page Data'!$D$4:$F$48,3,FALSE)))))</f>
        <v/>
      </c>
      <c r="M1032" s="120">
        <f>IF(AND($P$2=FALSE,OR(F1032="Commercial NAICS Cogen",F1032="Industrial NAICS Cogen",F1032="NAICS-22 Cogen")),FALSE,IF(AND($P$3=FALSE,OR(F1032="Commercial NAICS Cogen",F1032="Commercial NAICS Non-Cogen",F1032="Industrial NAICS Cogen", F1032="industrial NAICS non-Cogen")),FALSE, TRUE))</f>
        <v/>
      </c>
    </row>
    <row r="1033">
      <c r="A1033" s="129" t="n">
        <v>3469</v>
      </c>
      <c r="B1033" s="130" t="inlineStr">
        <is>
          <t>T H Wharton</t>
        </is>
      </c>
      <c r="C1033" s="130" t="inlineStr">
        <is>
          <t>NRG Texas Power LLC</t>
        </is>
      </c>
      <c r="D1033" s="129" t="n">
        <v>54888</v>
      </c>
      <c r="E1033" s="130" t="inlineStr">
        <is>
          <t>TX</t>
        </is>
      </c>
      <c r="F1033" s="130" t="inlineStr">
        <is>
          <t>NAICS-22 Non-Cogen</t>
        </is>
      </c>
      <c r="G1033" s="130" t="inlineStr">
        <is>
          <t>CA</t>
        </is>
      </c>
      <c r="H1033" s="130" t="inlineStr">
        <is>
          <t>NG</t>
        </is>
      </c>
      <c r="I1033" s="130" t="inlineStr">
        <is>
          <t>NG</t>
        </is>
      </c>
      <c r="J1033" s="131" t="n">
        <v>192556</v>
      </c>
      <c r="K1033" s="129" t="n">
        <v>2020</v>
      </c>
      <c r="L1033" s="120">
        <f>IF(VLOOKUP(H1033,'Cross-Page Data'!$D$4:$F$48,3,FALSE)="natural gas",VLOOKUP(G1033,'Cross-Page Data'!$I$4:$J$19,2,FALSE),IF(VLOOKUP(H1033,'Cross-Page Data'!$D$4:$F$48,3,FALSE)="solar",IF(G1033="PV","solar PV","solar thermal"),IF(VLOOKUP(H1033,'Cross-Page Data'!$D$4:$F$48,3,FALSE)="wind",VLOOKUP(G1033,'Cross-Page Data'!$I$4:$J$19,2,FALSE),IF(VLOOKUP(H1033,'Cross-Page Data'!$D$4:$F$48,3,FALSE)="hydro",VLOOKUP(G1033,'Cross-Page Data'!$I$4:$J$19,2,FALSE),VLOOKUP(H1033,'Cross-Page Data'!$D$4:$F$48,3,FALSE)))))</f>
        <v/>
      </c>
      <c r="M1033" s="120">
        <f>IF(AND($P$2=FALSE,OR(F1033="Commercial NAICS Cogen",F1033="Industrial NAICS Cogen",F1033="NAICS-22 Cogen")),FALSE,IF(AND($P$3=FALSE,OR(F1033="Commercial NAICS Cogen",F1033="Commercial NAICS Non-Cogen",F1033="Industrial NAICS Cogen", F1033="industrial NAICS non-Cogen")),FALSE, TRUE))</f>
        <v/>
      </c>
    </row>
    <row r="1034">
      <c r="A1034" s="129" t="n">
        <v>3469</v>
      </c>
      <c r="B1034" s="130" t="inlineStr">
        <is>
          <t>T H Wharton</t>
        </is>
      </c>
      <c r="C1034" s="130" t="inlineStr">
        <is>
          <t>NRG Texas Power LLC</t>
        </is>
      </c>
      <c r="D1034" s="129" t="n">
        <v>54888</v>
      </c>
      <c r="E1034" s="130" t="inlineStr">
        <is>
          <t>TX</t>
        </is>
      </c>
      <c r="F1034" s="130" t="inlineStr">
        <is>
          <t>NAICS-22 Non-Cogen</t>
        </is>
      </c>
      <c r="G1034" s="130" t="inlineStr">
        <is>
          <t>CT</t>
        </is>
      </c>
      <c r="H1034" s="130" t="inlineStr">
        <is>
          <t>NG</t>
        </is>
      </c>
      <c r="I1034" s="130" t="inlineStr">
        <is>
          <t>NG</t>
        </is>
      </c>
      <c r="J1034" s="131" t="n">
        <v>508274</v>
      </c>
      <c r="K1034" s="129" t="n">
        <v>2020</v>
      </c>
      <c r="L1034" s="120">
        <f>IF(VLOOKUP(H1034,'Cross-Page Data'!$D$4:$F$48,3,FALSE)="natural gas",VLOOKUP(G1034,'Cross-Page Data'!$I$4:$J$19,2,FALSE),IF(VLOOKUP(H1034,'Cross-Page Data'!$D$4:$F$48,3,FALSE)="solar",IF(G1034="PV","solar PV","solar thermal"),IF(VLOOKUP(H1034,'Cross-Page Data'!$D$4:$F$48,3,FALSE)="wind",VLOOKUP(G1034,'Cross-Page Data'!$I$4:$J$19,2,FALSE),IF(VLOOKUP(H1034,'Cross-Page Data'!$D$4:$F$48,3,FALSE)="hydro",VLOOKUP(G1034,'Cross-Page Data'!$I$4:$J$19,2,FALSE),VLOOKUP(H1034,'Cross-Page Data'!$D$4:$F$48,3,FALSE)))))</f>
        <v/>
      </c>
      <c r="M1034" s="120">
        <f>IF(AND($P$2=FALSE,OR(F1034="Commercial NAICS Cogen",F1034="Industrial NAICS Cogen",F1034="NAICS-22 Cogen")),FALSE,IF(AND($P$3=FALSE,OR(F1034="Commercial NAICS Cogen",F1034="Commercial NAICS Non-Cogen",F1034="Industrial NAICS Cogen", F1034="industrial NAICS non-Cogen")),FALSE, TRUE))</f>
        <v/>
      </c>
    </row>
    <row r="1035">
      <c r="A1035" s="129" t="n">
        <v>3469</v>
      </c>
      <c r="B1035" s="130" t="inlineStr">
        <is>
          <t>T H Wharton</t>
        </is>
      </c>
      <c r="C1035" s="130" t="inlineStr">
        <is>
          <t>NRG Texas Power LLC</t>
        </is>
      </c>
      <c r="D1035" s="129" t="n">
        <v>54888</v>
      </c>
      <c r="E1035" s="130" t="inlineStr">
        <is>
          <t>TX</t>
        </is>
      </c>
      <c r="F1035" s="130" t="inlineStr">
        <is>
          <t>NAICS-22 Non-Cogen</t>
        </is>
      </c>
      <c r="G1035" s="130" t="inlineStr">
        <is>
          <t>GT</t>
        </is>
      </c>
      <c r="H1035" s="130" t="inlineStr">
        <is>
          <t>NG</t>
        </is>
      </c>
      <c r="I1035" s="130" t="inlineStr">
        <is>
          <t>NG</t>
        </is>
      </c>
      <c r="J1035" s="131" t="n">
        <v>132350</v>
      </c>
      <c r="K1035" s="129" t="n">
        <v>2020</v>
      </c>
      <c r="L1035" s="120">
        <f>IF(VLOOKUP(H1035,'Cross-Page Data'!$D$4:$F$48,3,FALSE)="natural gas",VLOOKUP(G1035,'Cross-Page Data'!$I$4:$J$19,2,FALSE),IF(VLOOKUP(H1035,'Cross-Page Data'!$D$4:$F$48,3,FALSE)="solar",IF(G1035="PV","solar PV","solar thermal"),IF(VLOOKUP(H1035,'Cross-Page Data'!$D$4:$F$48,3,FALSE)="wind",VLOOKUP(G1035,'Cross-Page Data'!$I$4:$J$19,2,FALSE),IF(VLOOKUP(H1035,'Cross-Page Data'!$D$4:$F$48,3,FALSE)="hydro",VLOOKUP(G1035,'Cross-Page Data'!$I$4:$J$19,2,FALSE),VLOOKUP(H1035,'Cross-Page Data'!$D$4:$F$48,3,FALSE)))))</f>
        <v/>
      </c>
      <c r="M1035" s="120">
        <f>IF(AND($P$2=FALSE,OR(F1035="Commercial NAICS Cogen",F1035="Industrial NAICS Cogen",F1035="NAICS-22 Cogen")),FALSE,IF(AND($P$3=FALSE,OR(F1035="Commercial NAICS Cogen",F1035="Commercial NAICS Non-Cogen",F1035="Industrial NAICS Cogen", F1035="industrial NAICS non-Cogen")),FALSE, TRUE))</f>
        <v/>
      </c>
    </row>
    <row r="1036">
      <c r="A1036" s="129" t="n">
        <v>3470</v>
      </c>
      <c r="B1036" s="130" t="inlineStr">
        <is>
          <t>W A Parish</t>
        </is>
      </c>
      <c r="C1036" s="130" t="inlineStr">
        <is>
          <t>NRG Texas Power LLC</t>
        </is>
      </c>
      <c r="D1036" s="129" t="n">
        <v>54888</v>
      </c>
      <c r="E1036" s="130" t="inlineStr">
        <is>
          <t>TX</t>
        </is>
      </c>
      <c r="F1036" s="130" t="inlineStr">
        <is>
          <t>NAICS-22 Non-Cogen</t>
        </is>
      </c>
      <c r="G1036" s="130" t="inlineStr">
        <is>
          <t>GT</t>
        </is>
      </c>
      <c r="H1036" s="130" t="inlineStr">
        <is>
          <t>NG</t>
        </is>
      </c>
      <c r="I1036" s="130" t="inlineStr">
        <is>
          <t>NG</t>
        </is>
      </c>
      <c r="J1036" s="131" t="n">
        <v>324</v>
      </c>
      <c r="K1036" s="129" t="n">
        <v>2020</v>
      </c>
      <c r="L1036" s="120">
        <f>IF(VLOOKUP(H1036,'Cross-Page Data'!$D$4:$F$48,3,FALSE)="natural gas",VLOOKUP(G1036,'Cross-Page Data'!$I$4:$J$19,2,FALSE),IF(VLOOKUP(H1036,'Cross-Page Data'!$D$4:$F$48,3,FALSE)="solar",IF(G1036="PV","solar PV","solar thermal"),IF(VLOOKUP(H1036,'Cross-Page Data'!$D$4:$F$48,3,FALSE)="wind",VLOOKUP(G1036,'Cross-Page Data'!$I$4:$J$19,2,FALSE),IF(VLOOKUP(H1036,'Cross-Page Data'!$D$4:$F$48,3,FALSE)="hydro",VLOOKUP(G1036,'Cross-Page Data'!$I$4:$J$19,2,FALSE),VLOOKUP(H1036,'Cross-Page Data'!$D$4:$F$48,3,FALSE)))))</f>
        <v/>
      </c>
      <c r="M1036" s="120">
        <f>IF(AND($P$2=FALSE,OR(F1036="Commercial NAICS Cogen",F1036="Industrial NAICS Cogen",F1036="NAICS-22 Cogen")),FALSE,IF(AND($P$3=FALSE,OR(F1036="Commercial NAICS Cogen",F1036="Commercial NAICS Non-Cogen",F1036="Industrial NAICS Cogen", F1036="industrial NAICS non-Cogen")),FALSE, TRUE))</f>
        <v/>
      </c>
    </row>
    <row r="1037">
      <c r="A1037" s="129" t="n">
        <v>3470</v>
      </c>
      <c r="B1037" s="130" t="inlineStr">
        <is>
          <t>W A Parish</t>
        </is>
      </c>
      <c r="C1037" s="130" t="inlineStr">
        <is>
          <t>NRG Texas Power LLC</t>
        </is>
      </c>
      <c r="D1037" s="129" t="n">
        <v>54888</v>
      </c>
      <c r="E1037" s="130" t="inlineStr">
        <is>
          <t>TX</t>
        </is>
      </c>
      <c r="F1037" s="130" t="inlineStr">
        <is>
          <t>NAICS-22 Non-Cogen</t>
        </is>
      </c>
      <c r="G1037" s="130" t="inlineStr">
        <is>
          <t>ST</t>
        </is>
      </c>
      <c r="H1037" s="130" t="inlineStr">
        <is>
          <t>NG</t>
        </is>
      </c>
      <c r="I1037" s="130" t="inlineStr">
        <is>
          <t>NG</t>
        </is>
      </c>
      <c r="J1037" s="131" t="n">
        <v>1003568.7</v>
      </c>
      <c r="K1037" s="129" t="n">
        <v>2020</v>
      </c>
      <c r="L1037" s="120">
        <f>IF(VLOOKUP(H1037,'Cross-Page Data'!$D$4:$F$48,3,FALSE)="natural gas",VLOOKUP(G1037,'Cross-Page Data'!$I$4:$J$19,2,FALSE),IF(VLOOKUP(H1037,'Cross-Page Data'!$D$4:$F$48,3,FALSE)="solar",IF(G1037="PV","solar PV","solar thermal"),IF(VLOOKUP(H1037,'Cross-Page Data'!$D$4:$F$48,3,FALSE)="wind",VLOOKUP(G1037,'Cross-Page Data'!$I$4:$J$19,2,FALSE),IF(VLOOKUP(H1037,'Cross-Page Data'!$D$4:$F$48,3,FALSE)="hydro",VLOOKUP(G1037,'Cross-Page Data'!$I$4:$J$19,2,FALSE),VLOOKUP(H1037,'Cross-Page Data'!$D$4:$F$48,3,FALSE)))))</f>
        <v/>
      </c>
      <c r="M1037" s="120">
        <f>IF(AND($P$2=FALSE,OR(F1037="Commercial NAICS Cogen",F1037="Industrial NAICS Cogen",F1037="NAICS-22 Cogen")),FALSE,IF(AND($P$3=FALSE,OR(F1037="Commercial NAICS Cogen",F1037="Commercial NAICS Non-Cogen",F1037="Industrial NAICS Cogen", F1037="industrial NAICS non-Cogen")),FALSE, TRUE))</f>
        <v/>
      </c>
    </row>
    <row r="1038">
      <c r="A1038" s="129" t="n">
        <v>3470</v>
      </c>
      <c r="B1038" s="130" t="inlineStr">
        <is>
          <t>W A Parish</t>
        </is>
      </c>
      <c r="C1038" s="130" t="inlineStr">
        <is>
          <t>NRG Texas Power LLC</t>
        </is>
      </c>
      <c r="D1038" s="129" t="n">
        <v>54888</v>
      </c>
      <c r="E1038" s="130" t="inlineStr">
        <is>
          <t>TX</t>
        </is>
      </c>
      <c r="F1038" s="130" t="inlineStr">
        <is>
          <t>NAICS-22 Non-Cogen</t>
        </is>
      </c>
      <c r="G1038" s="130" t="inlineStr">
        <is>
          <t>ST</t>
        </is>
      </c>
      <c r="H1038" s="130" t="inlineStr">
        <is>
          <t>SUB</t>
        </is>
      </c>
      <c r="I1038" s="130" t="inlineStr">
        <is>
          <t>COL</t>
        </is>
      </c>
      <c r="J1038" s="131" t="n">
        <v>9806297.300000001</v>
      </c>
      <c r="K1038" s="129" t="n">
        <v>2020</v>
      </c>
      <c r="L1038" s="120">
        <f>IF(VLOOKUP(H1038,'Cross-Page Data'!$D$4:$F$48,3,FALSE)="natural gas",VLOOKUP(G1038,'Cross-Page Data'!$I$4:$J$19,2,FALSE),IF(VLOOKUP(H1038,'Cross-Page Data'!$D$4:$F$48,3,FALSE)="solar",IF(G1038="PV","solar PV","solar thermal"),IF(VLOOKUP(H1038,'Cross-Page Data'!$D$4:$F$48,3,FALSE)="wind",VLOOKUP(G1038,'Cross-Page Data'!$I$4:$J$19,2,FALSE),IF(VLOOKUP(H1038,'Cross-Page Data'!$D$4:$F$48,3,FALSE)="hydro",VLOOKUP(G1038,'Cross-Page Data'!$I$4:$J$19,2,FALSE),VLOOKUP(H1038,'Cross-Page Data'!$D$4:$F$48,3,FALSE)))))</f>
        <v/>
      </c>
      <c r="M1038" s="120">
        <f>IF(AND($P$2=FALSE,OR(F1038="Commercial NAICS Cogen",F1038="Industrial NAICS Cogen",F1038="NAICS-22 Cogen")),FALSE,IF(AND($P$3=FALSE,OR(F1038="Commercial NAICS Cogen",F1038="Commercial NAICS Non-Cogen",F1038="Industrial NAICS Cogen", F1038="industrial NAICS non-Cogen")),FALSE, TRUE))</f>
        <v/>
      </c>
    </row>
    <row r="1039">
      <c r="A1039" s="129" t="n">
        <v>3482</v>
      </c>
      <c r="B1039" s="130" t="inlineStr">
        <is>
          <t>Jones</t>
        </is>
      </c>
      <c r="C1039" s="130" t="inlineStr">
        <is>
          <t>Southwestern Public Service Co</t>
        </is>
      </c>
      <c r="D1039" s="129" t="n">
        <v>17718</v>
      </c>
      <c r="E1039" s="130" t="inlineStr">
        <is>
          <t>TX</t>
        </is>
      </c>
      <c r="F1039" s="130" t="inlineStr">
        <is>
          <t>Electric Utility</t>
        </is>
      </c>
      <c r="G1039" s="130" t="inlineStr">
        <is>
          <t>GT</t>
        </is>
      </c>
      <c r="H1039" s="130" t="inlineStr">
        <is>
          <t>NG</t>
        </is>
      </c>
      <c r="I1039" s="130" t="inlineStr">
        <is>
          <t>NG</t>
        </is>
      </c>
      <c r="J1039" s="131" t="n">
        <v>675159</v>
      </c>
      <c r="K1039" s="129" t="n">
        <v>2020</v>
      </c>
      <c r="L1039" s="120">
        <f>IF(VLOOKUP(H1039,'Cross-Page Data'!$D$4:$F$48,3,FALSE)="natural gas",VLOOKUP(G1039,'Cross-Page Data'!$I$4:$J$19,2,FALSE),IF(VLOOKUP(H1039,'Cross-Page Data'!$D$4:$F$48,3,FALSE)="solar",IF(G1039="PV","solar PV","solar thermal"),IF(VLOOKUP(H1039,'Cross-Page Data'!$D$4:$F$48,3,FALSE)="wind",VLOOKUP(G1039,'Cross-Page Data'!$I$4:$J$19,2,FALSE),IF(VLOOKUP(H1039,'Cross-Page Data'!$D$4:$F$48,3,FALSE)="hydro",VLOOKUP(G1039,'Cross-Page Data'!$I$4:$J$19,2,FALSE),VLOOKUP(H1039,'Cross-Page Data'!$D$4:$F$48,3,FALSE)))))</f>
        <v/>
      </c>
      <c r="M1039" s="120">
        <f>IF(AND($P$2=FALSE,OR(F1039="Commercial NAICS Cogen",F1039="Industrial NAICS Cogen",F1039="NAICS-22 Cogen")),FALSE,IF(AND($P$3=FALSE,OR(F1039="Commercial NAICS Cogen",F1039="Commercial NAICS Non-Cogen",F1039="Industrial NAICS Cogen", F1039="industrial NAICS non-Cogen")),FALSE, TRUE))</f>
        <v/>
      </c>
    </row>
    <row r="1040">
      <c r="A1040" s="129" t="n">
        <v>3482</v>
      </c>
      <c r="B1040" s="130" t="inlineStr">
        <is>
          <t>Jones</t>
        </is>
      </c>
      <c r="C1040" s="130" t="inlineStr">
        <is>
          <t>Southwestern Public Service Co</t>
        </is>
      </c>
      <c r="D1040" s="129" t="n">
        <v>17718</v>
      </c>
      <c r="E1040" s="130" t="inlineStr">
        <is>
          <t>TX</t>
        </is>
      </c>
      <c r="F1040" s="130" t="inlineStr">
        <is>
          <t>Electric Utility</t>
        </is>
      </c>
      <c r="G1040" s="130" t="inlineStr">
        <is>
          <t>ST</t>
        </is>
      </c>
      <c r="H1040" s="130" t="inlineStr">
        <is>
          <t>DFO</t>
        </is>
      </c>
      <c r="I1040" s="130" t="inlineStr">
        <is>
          <t>DFO</t>
        </is>
      </c>
      <c r="J1040" s="131" t="n">
        <v>0</v>
      </c>
      <c r="K1040" s="129" t="n">
        <v>2020</v>
      </c>
      <c r="L1040" s="120">
        <f>IF(VLOOKUP(H1040,'Cross-Page Data'!$D$4:$F$48,3,FALSE)="natural gas",VLOOKUP(G1040,'Cross-Page Data'!$I$4:$J$19,2,FALSE),IF(VLOOKUP(H1040,'Cross-Page Data'!$D$4:$F$48,3,FALSE)="solar",IF(G1040="PV","solar PV","solar thermal"),IF(VLOOKUP(H1040,'Cross-Page Data'!$D$4:$F$48,3,FALSE)="wind",VLOOKUP(G1040,'Cross-Page Data'!$I$4:$J$19,2,FALSE),IF(VLOOKUP(H1040,'Cross-Page Data'!$D$4:$F$48,3,FALSE)="hydro",VLOOKUP(G1040,'Cross-Page Data'!$I$4:$J$19,2,FALSE),VLOOKUP(H1040,'Cross-Page Data'!$D$4:$F$48,3,FALSE)))))</f>
        <v/>
      </c>
      <c r="M1040" s="120">
        <f>IF(AND($P$2=FALSE,OR(F1040="Commercial NAICS Cogen",F1040="Industrial NAICS Cogen",F1040="NAICS-22 Cogen")),FALSE,IF(AND($P$3=FALSE,OR(F1040="Commercial NAICS Cogen",F1040="Commercial NAICS Non-Cogen",F1040="Industrial NAICS Cogen", F1040="industrial NAICS non-Cogen")),FALSE, TRUE))</f>
        <v/>
      </c>
    </row>
    <row r="1041">
      <c r="A1041" s="129" t="n">
        <v>3482</v>
      </c>
      <c r="B1041" s="130" t="inlineStr">
        <is>
          <t>Jones</t>
        </is>
      </c>
      <c r="C1041" s="130" t="inlineStr">
        <is>
          <t>Southwestern Public Service Co</t>
        </is>
      </c>
      <c r="D1041" s="129" t="n">
        <v>17718</v>
      </c>
      <c r="E1041" s="130" t="inlineStr">
        <is>
          <t>TX</t>
        </is>
      </c>
      <c r="F1041" s="130" t="inlineStr">
        <is>
          <t>Electric Utility</t>
        </is>
      </c>
      <c r="G1041" s="130" t="inlineStr">
        <is>
          <t>ST</t>
        </is>
      </c>
      <c r="H1041" s="130" t="inlineStr">
        <is>
          <t>NG</t>
        </is>
      </c>
      <c r="I1041" s="130" t="inlineStr">
        <is>
          <t>NG</t>
        </is>
      </c>
      <c r="J1041" s="131" t="n">
        <v>2019289</v>
      </c>
      <c r="K1041" s="129" t="n">
        <v>2020</v>
      </c>
      <c r="L1041" s="120">
        <f>IF(VLOOKUP(H1041,'Cross-Page Data'!$D$4:$F$48,3,FALSE)="natural gas",VLOOKUP(G1041,'Cross-Page Data'!$I$4:$J$19,2,FALSE),IF(VLOOKUP(H1041,'Cross-Page Data'!$D$4:$F$48,3,FALSE)="solar",IF(G1041="PV","solar PV","solar thermal"),IF(VLOOKUP(H1041,'Cross-Page Data'!$D$4:$F$48,3,FALSE)="wind",VLOOKUP(G1041,'Cross-Page Data'!$I$4:$J$19,2,FALSE),IF(VLOOKUP(H1041,'Cross-Page Data'!$D$4:$F$48,3,FALSE)="hydro",VLOOKUP(G1041,'Cross-Page Data'!$I$4:$J$19,2,FALSE),VLOOKUP(H1041,'Cross-Page Data'!$D$4:$F$48,3,FALSE)))))</f>
        <v/>
      </c>
      <c r="M1041" s="120">
        <f>IF(AND($P$2=FALSE,OR(F1041="Commercial NAICS Cogen",F1041="Industrial NAICS Cogen",F1041="NAICS-22 Cogen")),FALSE,IF(AND($P$3=FALSE,OR(F1041="Commercial NAICS Cogen",F1041="Commercial NAICS Non-Cogen",F1041="Industrial NAICS Cogen", F1041="industrial NAICS non-Cogen")),FALSE, TRUE))</f>
        <v/>
      </c>
    </row>
    <row r="1042">
      <c r="A1042" s="129" t="n">
        <v>3491</v>
      </c>
      <c r="B1042" s="130" t="inlineStr">
        <is>
          <t>Handley</t>
        </is>
      </c>
      <c r="C1042" s="130" t="inlineStr">
        <is>
          <t>Exelon Power</t>
        </is>
      </c>
      <c r="D1042" s="129" t="n">
        <v>6035</v>
      </c>
      <c r="E1042" s="130" t="inlineStr">
        <is>
          <t>TX</t>
        </is>
      </c>
      <c r="F1042" s="130" t="inlineStr">
        <is>
          <t>NAICS-22 Non-Cogen</t>
        </is>
      </c>
      <c r="G1042" s="130" t="inlineStr">
        <is>
          <t>ST</t>
        </is>
      </c>
      <c r="H1042" s="130" t="inlineStr">
        <is>
          <t>DFO</t>
        </is>
      </c>
      <c r="I1042" s="130" t="inlineStr">
        <is>
          <t>DFO</t>
        </is>
      </c>
      <c r="J1042" s="131" t="n">
        <v>0</v>
      </c>
      <c r="K1042" s="129" t="n">
        <v>2020</v>
      </c>
      <c r="L1042" s="120">
        <f>IF(VLOOKUP(H1042,'Cross-Page Data'!$D$4:$F$48,3,FALSE)="natural gas",VLOOKUP(G1042,'Cross-Page Data'!$I$4:$J$19,2,FALSE),IF(VLOOKUP(H1042,'Cross-Page Data'!$D$4:$F$48,3,FALSE)="solar",IF(G1042="PV","solar PV","solar thermal"),IF(VLOOKUP(H1042,'Cross-Page Data'!$D$4:$F$48,3,FALSE)="wind",VLOOKUP(G1042,'Cross-Page Data'!$I$4:$J$19,2,FALSE),IF(VLOOKUP(H1042,'Cross-Page Data'!$D$4:$F$48,3,FALSE)="hydro",VLOOKUP(G1042,'Cross-Page Data'!$I$4:$J$19,2,FALSE),VLOOKUP(H1042,'Cross-Page Data'!$D$4:$F$48,3,FALSE)))))</f>
        <v/>
      </c>
      <c r="M1042" s="120">
        <f>IF(AND($P$2=FALSE,OR(F1042="Commercial NAICS Cogen",F1042="Industrial NAICS Cogen",F1042="NAICS-22 Cogen")),FALSE,IF(AND($P$3=FALSE,OR(F1042="Commercial NAICS Cogen",F1042="Commercial NAICS Non-Cogen",F1042="Industrial NAICS Cogen", F1042="industrial NAICS non-Cogen")),FALSE, TRUE))</f>
        <v/>
      </c>
    </row>
    <row r="1043">
      <c r="A1043" s="129" t="n">
        <v>3491</v>
      </c>
      <c r="B1043" s="130" t="inlineStr">
        <is>
          <t>Handley</t>
        </is>
      </c>
      <c r="C1043" s="130" t="inlineStr">
        <is>
          <t>Exelon Power</t>
        </is>
      </c>
      <c r="D1043" s="129" t="n">
        <v>6035</v>
      </c>
      <c r="E1043" s="130" t="inlineStr">
        <is>
          <t>TX</t>
        </is>
      </c>
      <c r="F1043" s="130" t="inlineStr">
        <is>
          <t>NAICS-22 Non-Cogen</t>
        </is>
      </c>
      <c r="G1043" s="130" t="inlineStr">
        <is>
          <t>ST</t>
        </is>
      </c>
      <c r="H1043" s="130" t="inlineStr">
        <is>
          <t>NG</t>
        </is>
      </c>
      <c r="I1043" s="130" t="inlineStr">
        <is>
          <t>NG</t>
        </is>
      </c>
      <c r="J1043" s="131" t="n">
        <v>566912</v>
      </c>
      <c r="K1043" s="129" t="n">
        <v>2020</v>
      </c>
      <c r="L1043" s="120">
        <f>IF(VLOOKUP(H1043,'Cross-Page Data'!$D$4:$F$48,3,FALSE)="natural gas",VLOOKUP(G1043,'Cross-Page Data'!$I$4:$J$19,2,FALSE),IF(VLOOKUP(H1043,'Cross-Page Data'!$D$4:$F$48,3,FALSE)="solar",IF(G1043="PV","solar PV","solar thermal"),IF(VLOOKUP(H1043,'Cross-Page Data'!$D$4:$F$48,3,FALSE)="wind",VLOOKUP(G1043,'Cross-Page Data'!$I$4:$J$19,2,FALSE),IF(VLOOKUP(H1043,'Cross-Page Data'!$D$4:$F$48,3,FALSE)="hydro",VLOOKUP(G1043,'Cross-Page Data'!$I$4:$J$19,2,FALSE),VLOOKUP(H1043,'Cross-Page Data'!$D$4:$F$48,3,FALSE)))))</f>
        <v/>
      </c>
      <c r="M1043" s="120">
        <f>IF(AND($P$2=FALSE,OR(F1043="Commercial NAICS Cogen",F1043="Industrial NAICS Cogen",F1043="NAICS-22 Cogen")),FALSE,IF(AND($P$3=FALSE,OR(F1043="Commercial NAICS Cogen",F1043="Commercial NAICS Non-Cogen",F1043="Industrial NAICS Cogen", F1043="industrial NAICS non-Cogen")),FALSE, TRUE))</f>
        <v/>
      </c>
    </row>
    <row r="1044">
      <c r="A1044" s="129" t="n">
        <v>3612</v>
      </c>
      <c r="B1044" s="130" t="inlineStr">
        <is>
          <t>V H Braunig</t>
        </is>
      </c>
      <c r="C1044" s="130" t="inlineStr">
        <is>
          <t>City of San Antonio - (TX)</t>
        </is>
      </c>
      <c r="D1044" s="129" t="n">
        <v>16604</v>
      </c>
      <c r="E1044" s="130" t="inlineStr">
        <is>
          <t>TX</t>
        </is>
      </c>
      <c r="F1044" s="130" t="inlineStr">
        <is>
          <t>Electric Utility</t>
        </is>
      </c>
      <c r="G1044" s="130" t="inlineStr">
        <is>
          <t>GT</t>
        </is>
      </c>
      <c r="H1044" s="130" t="inlineStr">
        <is>
          <t>DFO</t>
        </is>
      </c>
      <c r="I1044" s="130" t="inlineStr">
        <is>
          <t>DFO</t>
        </is>
      </c>
      <c r="J1044" s="131" t="n">
        <v>165.373</v>
      </c>
      <c r="K1044" s="129" t="n">
        <v>2020</v>
      </c>
      <c r="L1044" s="120">
        <f>IF(VLOOKUP(H1044,'Cross-Page Data'!$D$4:$F$48,3,FALSE)="natural gas",VLOOKUP(G1044,'Cross-Page Data'!$I$4:$J$19,2,FALSE),IF(VLOOKUP(H1044,'Cross-Page Data'!$D$4:$F$48,3,FALSE)="solar",IF(G1044="PV","solar PV","solar thermal"),IF(VLOOKUP(H1044,'Cross-Page Data'!$D$4:$F$48,3,FALSE)="wind",VLOOKUP(G1044,'Cross-Page Data'!$I$4:$J$19,2,FALSE),IF(VLOOKUP(H1044,'Cross-Page Data'!$D$4:$F$48,3,FALSE)="hydro",VLOOKUP(G1044,'Cross-Page Data'!$I$4:$J$19,2,FALSE),VLOOKUP(H1044,'Cross-Page Data'!$D$4:$F$48,3,FALSE)))))</f>
        <v/>
      </c>
      <c r="M1044" s="120">
        <f>IF(AND($P$2=FALSE,OR(F1044="Commercial NAICS Cogen",F1044="Industrial NAICS Cogen",F1044="NAICS-22 Cogen")),FALSE,IF(AND($P$3=FALSE,OR(F1044="Commercial NAICS Cogen",F1044="Commercial NAICS Non-Cogen",F1044="Industrial NAICS Cogen", F1044="industrial NAICS non-Cogen")),FALSE, TRUE))</f>
        <v/>
      </c>
    </row>
    <row r="1045">
      <c r="A1045" s="129" t="n">
        <v>3612</v>
      </c>
      <c r="B1045" s="130" t="inlineStr">
        <is>
          <t>V H Braunig</t>
        </is>
      </c>
      <c r="C1045" s="130" t="inlineStr">
        <is>
          <t>City of San Antonio - (TX)</t>
        </is>
      </c>
      <c r="D1045" s="129" t="n">
        <v>16604</v>
      </c>
      <c r="E1045" s="130" t="inlineStr">
        <is>
          <t>TX</t>
        </is>
      </c>
      <c r="F1045" s="130" t="inlineStr">
        <is>
          <t>Electric Utility</t>
        </is>
      </c>
      <c r="G1045" s="130" t="inlineStr">
        <is>
          <t>GT</t>
        </is>
      </c>
      <c r="H1045" s="130" t="inlineStr">
        <is>
          <t>NG</t>
        </is>
      </c>
      <c r="I1045" s="130" t="inlineStr">
        <is>
          <t>NG</t>
        </is>
      </c>
      <c r="J1045" s="131" t="n">
        <v>134843.63</v>
      </c>
      <c r="K1045" s="129" t="n">
        <v>2020</v>
      </c>
      <c r="L1045" s="120">
        <f>IF(VLOOKUP(H1045,'Cross-Page Data'!$D$4:$F$48,3,FALSE)="natural gas",VLOOKUP(G1045,'Cross-Page Data'!$I$4:$J$19,2,FALSE),IF(VLOOKUP(H1045,'Cross-Page Data'!$D$4:$F$48,3,FALSE)="solar",IF(G1045="PV","solar PV","solar thermal"),IF(VLOOKUP(H1045,'Cross-Page Data'!$D$4:$F$48,3,FALSE)="wind",VLOOKUP(G1045,'Cross-Page Data'!$I$4:$J$19,2,FALSE),IF(VLOOKUP(H1045,'Cross-Page Data'!$D$4:$F$48,3,FALSE)="hydro",VLOOKUP(G1045,'Cross-Page Data'!$I$4:$J$19,2,FALSE),VLOOKUP(H1045,'Cross-Page Data'!$D$4:$F$48,3,FALSE)))))</f>
        <v/>
      </c>
      <c r="M1045" s="120">
        <f>IF(AND($P$2=FALSE,OR(F1045="Commercial NAICS Cogen",F1045="Industrial NAICS Cogen",F1045="NAICS-22 Cogen")),FALSE,IF(AND($P$3=FALSE,OR(F1045="Commercial NAICS Cogen",F1045="Commercial NAICS Non-Cogen",F1045="Industrial NAICS Cogen", F1045="industrial NAICS non-Cogen")),FALSE, TRUE))</f>
        <v/>
      </c>
    </row>
    <row r="1046">
      <c r="A1046" s="129" t="n">
        <v>3612</v>
      </c>
      <c r="B1046" s="130" t="inlineStr">
        <is>
          <t>V H Braunig</t>
        </is>
      </c>
      <c r="C1046" s="130" t="inlineStr">
        <is>
          <t>City of San Antonio - (TX)</t>
        </is>
      </c>
      <c r="D1046" s="129" t="n">
        <v>16604</v>
      </c>
      <c r="E1046" s="130" t="inlineStr">
        <is>
          <t>TX</t>
        </is>
      </c>
      <c r="F1046" s="130" t="inlineStr">
        <is>
          <t>Electric Utility</t>
        </is>
      </c>
      <c r="G1046" s="130" t="inlineStr">
        <is>
          <t>ST</t>
        </is>
      </c>
      <c r="H1046" s="130" t="inlineStr">
        <is>
          <t>DFO</t>
        </is>
      </c>
      <c r="I1046" s="130" t="inlineStr">
        <is>
          <t>DFO</t>
        </is>
      </c>
      <c r="J1046" s="131" t="n">
        <v>0</v>
      </c>
      <c r="K1046" s="129" t="n">
        <v>2020</v>
      </c>
      <c r="L1046" s="120">
        <f>IF(VLOOKUP(H1046,'Cross-Page Data'!$D$4:$F$48,3,FALSE)="natural gas",VLOOKUP(G1046,'Cross-Page Data'!$I$4:$J$19,2,FALSE),IF(VLOOKUP(H1046,'Cross-Page Data'!$D$4:$F$48,3,FALSE)="solar",IF(G1046="PV","solar PV","solar thermal"),IF(VLOOKUP(H1046,'Cross-Page Data'!$D$4:$F$48,3,FALSE)="wind",VLOOKUP(G1046,'Cross-Page Data'!$I$4:$J$19,2,FALSE),IF(VLOOKUP(H1046,'Cross-Page Data'!$D$4:$F$48,3,FALSE)="hydro",VLOOKUP(G1046,'Cross-Page Data'!$I$4:$J$19,2,FALSE),VLOOKUP(H1046,'Cross-Page Data'!$D$4:$F$48,3,FALSE)))))</f>
        <v/>
      </c>
      <c r="M1046" s="120">
        <f>IF(AND($P$2=FALSE,OR(F1046="Commercial NAICS Cogen",F1046="Industrial NAICS Cogen",F1046="NAICS-22 Cogen")),FALSE,IF(AND($P$3=FALSE,OR(F1046="Commercial NAICS Cogen",F1046="Commercial NAICS Non-Cogen",F1046="Industrial NAICS Cogen", F1046="industrial NAICS non-Cogen")),FALSE, TRUE))</f>
        <v/>
      </c>
    </row>
    <row r="1047">
      <c r="A1047" s="129" t="n">
        <v>3612</v>
      </c>
      <c r="B1047" s="130" t="inlineStr">
        <is>
          <t>V H Braunig</t>
        </is>
      </c>
      <c r="C1047" s="130" t="inlineStr">
        <is>
          <t>City of San Antonio - (TX)</t>
        </is>
      </c>
      <c r="D1047" s="129" t="n">
        <v>16604</v>
      </c>
      <c r="E1047" s="130" t="inlineStr">
        <is>
          <t>TX</t>
        </is>
      </c>
      <c r="F1047" s="130" t="inlineStr">
        <is>
          <t>Electric Utility</t>
        </is>
      </c>
      <c r="G1047" s="130" t="inlineStr">
        <is>
          <t>ST</t>
        </is>
      </c>
      <c r="H1047" s="130" t="inlineStr">
        <is>
          <t>NG</t>
        </is>
      </c>
      <c r="I1047" s="130" t="inlineStr">
        <is>
          <t>NG</t>
        </is>
      </c>
      <c r="J1047" s="131" t="n">
        <v>722414</v>
      </c>
      <c r="K1047" s="129" t="n">
        <v>2020</v>
      </c>
      <c r="L1047" s="120">
        <f>IF(VLOOKUP(H1047,'Cross-Page Data'!$D$4:$F$48,3,FALSE)="natural gas",VLOOKUP(G1047,'Cross-Page Data'!$I$4:$J$19,2,FALSE),IF(VLOOKUP(H1047,'Cross-Page Data'!$D$4:$F$48,3,FALSE)="solar",IF(G1047="PV","solar PV","solar thermal"),IF(VLOOKUP(H1047,'Cross-Page Data'!$D$4:$F$48,3,FALSE)="wind",VLOOKUP(G1047,'Cross-Page Data'!$I$4:$J$19,2,FALSE),IF(VLOOKUP(H1047,'Cross-Page Data'!$D$4:$F$48,3,FALSE)="hydro",VLOOKUP(G1047,'Cross-Page Data'!$I$4:$J$19,2,FALSE),VLOOKUP(H1047,'Cross-Page Data'!$D$4:$F$48,3,FALSE)))))</f>
        <v/>
      </c>
      <c r="M1047" s="120">
        <f>IF(AND($P$2=FALSE,OR(F1047="Commercial NAICS Cogen",F1047="Industrial NAICS Cogen",F1047="NAICS-22 Cogen")),FALSE,IF(AND($P$3=FALSE,OR(F1047="Commercial NAICS Cogen",F1047="Commercial NAICS Non-Cogen",F1047="Industrial NAICS Cogen", F1047="industrial NAICS non-Cogen")),FALSE, TRUE))</f>
        <v/>
      </c>
    </row>
    <row r="1048">
      <c r="A1048" s="129" t="n">
        <v>3628</v>
      </c>
      <c r="B1048" s="130" t="inlineStr">
        <is>
          <t>R W Miller</t>
        </is>
      </c>
      <c r="C1048" s="130" t="inlineStr">
        <is>
          <t>Brazos Electric Power Coop Inc</t>
        </is>
      </c>
      <c r="D1048" s="129" t="n">
        <v>2172</v>
      </c>
      <c r="E1048" s="130" t="inlineStr">
        <is>
          <t>TX</t>
        </is>
      </c>
      <c r="F1048" s="130" t="inlineStr">
        <is>
          <t>Electric Utility</t>
        </is>
      </c>
      <c r="G1048" s="130" t="inlineStr">
        <is>
          <t>GT</t>
        </is>
      </c>
      <c r="H1048" s="130" t="inlineStr">
        <is>
          <t>DFO</t>
        </is>
      </c>
      <c r="I1048" s="130" t="inlineStr">
        <is>
          <t>DFO</t>
        </is>
      </c>
      <c r="J1048" s="131" t="n">
        <v>114.455</v>
      </c>
      <c r="K1048" s="129" t="n">
        <v>2020</v>
      </c>
      <c r="L1048" s="120">
        <f>IF(VLOOKUP(H1048,'Cross-Page Data'!$D$4:$F$48,3,FALSE)="natural gas",VLOOKUP(G1048,'Cross-Page Data'!$I$4:$J$19,2,FALSE),IF(VLOOKUP(H1048,'Cross-Page Data'!$D$4:$F$48,3,FALSE)="solar",IF(G1048="PV","solar PV","solar thermal"),IF(VLOOKUP(H1048,'Cross-Page Data'!$D$4:$F$48,3,FALSE)="wind",VLOOKUP(G1048,'Cross-Page Data'!$I$4:$J$19,2,FALSE),IF(VLOOKUP(H1048,'Cross-Page Data'!$D$4:$F$48,3,FALSE)="hydro",VLOOKUP(G1048,'Cross-Page Data'!$I$4:$J$19,2,FALSE),VLOOKUP(H1048,'Cross-Page Data'!$D$4:$F$48,3,FALSE)))))</f>
        <v/>
      </c>
      <c r="M1048" s="120">
        <f>IF(AND($P$2=FALSE,OR(F1048="Commercial NAICS Cogen",F1048="Industrial NAICS Cogen",F1048="NAICS-22 Cogen")),FALSE,IF(AND($P$3=FALSE,OR(F1048="Commercial NAICS Cogen",F1048="Commercial NAICS Non-Cogen",F1048="Industrial NAICS Cogen", F1048="industrial NAICS non-Cogen")),FALSE, TRUE))</f>
        <v/>
      </c>
    </row>
    <row r="1049">
      <c r="A1049" s="129" t="n">
        <v>3628</v>
      </c>
      <c r="B1049" s="130" t="inlineStr">
        <is>
          <t>R W Miller</t>
        </is>
      </c>
      <c r="C1049" s="130" t="inlineStr">
        <is>
          <t>Brazos Electric Power Coop Inc</t>
        </is>
      </c>
      <c r="D1049" s="129" t="n">
        <v>2172</v>
      </c>
      <c r="E1049" s="130" t="inlineStr">
        <is>
          <t>TX</t>
        </is>
      </c>
      <c r="F1049" s="130" t="inlineStr">
        <is>
          <t>Electric Utility</t>
        </is>
      </c>
      <c r="G1049" s="130" t="inlineStr">
        <is>
          <t>GT</t>
        </is>
      </c>
      <c r="H1049" s="130" t="inlineStr">
        <is>
          <t>NG</t>
        </is>
      </c>
      <c r="I1049" s="130" t="inlineStr">
        <is>
          <t>NG</t>
        </is>
      </c>
      <c r="J1049" s="131" t="n">
        <v>36399.545</v>
      </c>
      <c r="K1049" s="129" t="n">
        <v>2020</v>
      </c>
      <c r="L1049" s="120">
        <f>IF(VLOOKUP(H1049,'Cross-Page Data'!$D$4:$F$48,3,FALSE)="natural gas",VLOOKUP(G1049,'Cross-Page Data'!$I$4:$J$19,2,FALSE),IF(VLOOKUP(H1049,'Cross-Page Data'!$D$4:$F$48,3,FALSE)="solar",IF(G1049="PV","solar PV","solar thermal"),IF(VLOOKUP(H1049,'Cross-Page Data'!$D$4:$F$48,3,FALSE)="wind",VLOOKUP(G1049,'Cross-Page Data'!$I$4:$J$19,2,FALSE),IF(VLOOKUP(H1049,'Cross-Page Data'!$D$4:$F$48,3,FALSE)="hydro",VLOOKUP(G1049,'Cross-Page Data'!$I$4:$J$19,2,FALSE),VLOOKUP(H1049,'Cross-Page Data'!$D$4:$F$48,3,FALSE)))))</f>
        <v/>
      </c>
      <c r="M1049" s="120">
        <f>IF(AND($P$2=FALSE,OR(F1049="Commercial NAICS Cogen",F1049="Industrial NAICS Cogen",F1049="NAICS-22 Cogen")),FALSE,IF(AND($P$3=FALSE,OR(F1049="Commercial NAICS Cogen",F1049="Commercial NAICS Non-Cogen",F1049="Industrial NAICS Cogen", F1049="industrial NAICS non-Cogen")),FALSE, TRUE))</f>
        <v/>
      </c>
    </row>
    <row r="1050">
      <c r="A1050" s="129" t="n">
        <v>3628</v>
      </c>
      <c r="B1050" s="130" t="inlineStr">
        <is>
          <t>R W Miller</t>
        </is>
      </c>
      <c r="C1050" s="130" t="inlineStr">
        <is>
          <t>Brazos Electric Power Coop Inc</t>
        </is>
      </c>
      <c r="D1050" s="129" t="n">
        <v>2172</v>
      </c>
      <c r="E1050" s="130" t="inlineStr">
        <is>
          <t>TX</t>
        </is>
      </c>
      <c r="F1050" s="130" t="inlineStr">
        <is>
          <t>Electric Utility</t>
        </is>
      </c>
      <c r="G1050" s="130" t="inlineStr">
        <is>
          <t>ST</t>
        </is>
      </c>
      <c r="H1050" s="130" t="inlineStr">
        <is>
          <t>DFO</t>
        </is>
      </c>
      <c r="I1050" s="130" t="inlineStr">
        <is>
          <t>DFO</t>
        </is>
      </c>
      <c r="J1050" s="131" t="n">
        <v>625.548</v>
      </c>
      <c r="K1050" s="129" t="n">
        <v>2020</v>
      </c>
      <c r="L1050" s="120">
        <f>IF(VLOOKUP(H1050,'Cross-Page Data'!$D$4:$F$48,3,FALSE)="natural gas",VLOOKUP(G1050,'Cross-Page Data'!$I$4:$J$19,2,FALSE),IF(VLOOKUP(H1050,'Cross-Page Data'!$D$4:$F$48,3,FALSE)="solar",IF(G1050="PV","solar PV","solar thermal"),IF(VLOOKUP(H1050,'Cross-Page Data'!$D$4:$F$48,3,FALSE)="wind",VLOOKUP(G1050,'Cross-Page Data'!$I$4:$J$19,2,FALSE),IF(VLOOKUP(H1050,'Cross-Page Data'!$D$4:$F$48,3,FALSE)="hydro",VLOOKUP(G1050,'Cross-Page Data'!$I$4:$J$19,2,FALSE),VLOOKUP(H1050,'Cross-Page Data'!$D$4:$F$48,3,FALSE)))))</f>
        <v/>
      </c>
      <c r="M1050" s="120">
        <f>IF(AND($P$2=FALSE,OR(F1050="Commercial NAICS Cogen",F1050="Industrial NAICS Cogen",F1050="NAICS-22 Cogen")),FALSE,IF(AND($P$3=FALSE,OR(F1050="Commercial NAICS Cogen",F1050="Commercial NAICS Non-Cogen",F1050="Industrial NAICS Cogen", F1050="industrial NAICS non-Cogen")),FALSE, TRUE))</f>
        <v/>
      </c>
    </row>
    <row r="1051">
      <c r="A1051" s="129" t="n">
        <v>3628</v>
      </c>
      <c r="B1051" s="130" t="inlineStr">
        <is>
          <t>R W Miller</t>
        </is>
      </c>
      <c r="C1051" s="130" t="inlineStr">
        <is>
          <t>Brazos Electric Power Coop Inc</t>
        </is>
      </c>
      <c r="D1051" s="129" t="n">
        <v>2172</v>
      </c>
      <c r="E1051" s="130" t="inlineStr">
        <is>
          <t>TX</t>
        </is>
      </c>
      <c r="F1051" s="130" t="inlineStr">
        <is>
          <t>Electric Utility</t>
        </is>
      </c>
      <c r="G1051" s="130" t="inlineStr">
        <is>
          <t>ST</t>
        </is>
      </c>
      <c r="H1051" s="130" t="inlineStr">
        <is>
          <t>NG</t>
        </is>
      </c>
      <c r="I1051" s="130" t="inlineStr">
        <is>
          <t>NG</t>
        </is>
      </c>
      <c r="J1051" s="131" t="n">
        <v>140191.45</v>
      </c>
      <c r="K1051" s="129" t="n">
        <v>2020</v>
      </c>
      <c r="L1051" s="120">
        <f>IF(VLOOKUP(H1051,'Cross-Page Data'!$D$4:$F$48,3,FALSE)="natural gas",VLOOKUP(G1051,'Cross-Page Data'!$I$4:$J$19,2,FALSE),IF(VLOOKUP(H1051,'Cross-Page Data'!$D$4:$F$48,3,FALSE)="solar",IF(G1051="PV","solar PV","solar thermal"),IF(VLOOKUP(H1051,'Cross-Page Data'!$D$4:$F$48,3,FALSE)="wind",VLOOKUP(G1051,'Cross-Page Data'!$I$4:$J$19,2,FALSE),IF(VLOOKUP(H1051,'Cross-Page Data'!$D$4:$F$48,3,FALSE)="hydro",VLOOKUP(G1051,'Cross-Page Data'!$I$4:$J$19,2,FALSE),VLOOKUP(H1051,'Cross-Page Data'!$D$4:$F$48,3,FALSE)))))</f>
        <v/>
      </c>
      <c r="M1051" s="120">
        <f>IF(AND($P$2=FALSE,OR(F1051="Commercial NAICS Cogen",F1051="Industrial NAICS Cogen",F1051="NAICS-22 Cogen")),FALSE,IF(AND($P$3=FALSE,OR(F1051="Commercial NAICS Cogen",F1051="Commercial NAICS Non-Cogen",F1051="Industrial NAICS Cogen", F1051="industrial NAICS non-Cogen")),FALSE, TRUE))</f>
        <v/>
      </c>
    </row>
    <row r="1052">
      <c r="A1052" s="129" t="n">
        <v>3648</v>
      </c>
      <c r="B1052" s="130" t="inlineStr">
        <is>
          <t>Gadsby</t>
        </is>
      </c>
      <c r="C1052" s="130" t="inlineStr">
        <is>
          <t>PacifiCorp</t>
        </is>
      </c>
      <c r="D1052" s="129" t="n">
        <v>14354</v>
      </c>
      <c r="E1052" s="130" t="inlineStr">
        <is>
          <t>UT</t>
        </is>
      </c>
      <c r="F1052" s="130" t="inlineStr">
        <is>
          <t>Electric Utility</t>
        </is>
      </c>
      <c r="G1052" s="130" t="inlineStr">
        <is>
          <t>GT</t>
        </is>
      </c>
      <c r="H1052" s="130" t="inlineStr">
        <is>
          <t>NG</t>
        </is>
      </c>
      <c r="I1052" s="130" t="inlineStr">
        <is>
          <t>NG</t>
        </is>
      </c>
      <c r="J1052" s="131" t="n">
        <v>43077</v>
      </c>
      <c r="K1052" s="129" t="n">
        <v>2020</v>
      </c>
      <c r="L1052" s="120">
        <f>IF(VLOOKUP(H1052,'Cross-Page Data'!$D$4:$F$48,3,FALSE)="natural gas",VLOOKUP(G1052,'Cross-Page Data'!$I$4:$J$19,2,FALSE),IF(VLOOKUP(H1052,'Cross-Page Data'!$D$4:$F$48,3,FALSE)="solar",IF(G1052="PV","solar PV","solar thermal"),IF(VLOOKUP(H1052,'Cross-Page Data'!$D$4:$F$48,3,FALSE)="wind",VLOOKUP(G1052,'Cross-Page Data'!$I$4:$J$19,2,FALSE),IF(VLOOKUP(H1052,'Cross-Page Data'!$D$4:$F$48,3,FALSE)="hydro",VLOOKUP(G1052,'Cross-Page Data'!$I$4:$J$19,2,FALSE),VLOOKUP(H1052,'Cross-Page Data'!$D$4:$F$48,3,FALSE)))))</f>
        <v/>
      </c>
      <c r="M1052" s="120">
        <f>IF(AND($P$2=FALSE,OR(F1052="Commercial NAICS Cogen",F1052="Industrial NAICS Cogen",F1052="NAICS-22 Cogen")),FALSE,IF(AND($P$3=FALSE,OR(F1052="Commercial NAICS Cogen",F1052="Commercial NAICS Non-Cogen",F1052="Industrial NAICS Cogen", F1052="industrial NAICS non-Cogen")),FALSE, TRUE))</f>
        <v/>
      </c>
    </row>
    <row r="1053">
      <c r="A1053" s="129" t="n">
        <v>3648</v>
      </c>
      <c r="B1053" s="130" t="inlineStr">
        <is>
          <t>Gadsby</t>
        </is>
      </c>
      <c r="C1053" s="130" t="inlineStr">
        <is>
          <t>PacifiCorp</t>
        </is>
      </c>
      <c r="D1053" s="129" t="n">
        <v>14354</v>
      </c>
      <c r="E1053" s="130" t="inlineStr">
        <is>
          <t>UT</t>
        </is>
      </c>
      <c r="F1053" s="130" t="inlineStr">
        <is>
          <t>Electric Utility</t>
        </is>
      </c>
      <c r="G1053" s="130" t="inlineStr">
        <is>
          <t>ST</t>
        </is>
      </c>
      <c r="H1053" s="130" t="inlineStr">
        <is>
          <t>NG</t>
        </is>
      </c>
      <c r="I1053" s="130" t="inlineStr">
        <is>
          <t>NG</t>
        </is>
      </c>
      <c r="J1053" s="131" t="n">
        <v>90333</v>
      </c>
      <c r="K1053" s="129" t="n">
        <v>2020</v>
      </c>
      <c r="L1053" s="120">
        <f>IF(VLOOKUP(H1053,'Cross-Page Data'!$D$4:$F$48,3,FALSE)="natural gas",VLOOKUP(G1053,'Cross-Page Data'!$I$4:$J$19,2,FALSE),IF(VLOOKUP(H1053,'Cross-Page Data'!$D$4:$F$48,3,FALSE)="solar",IF(G1053="PV","solar PV","solar thermal"),IF(VLOOKUP(H1053,'Cross-Page Data'!$D$4:$F$48,3,FALSE)="wind",VLOOKUP(G1053,'Cross-Page Data'!$I$4:$J$19,2,FALSE),IF(VLOOKUP(H1053,'Cross-Page Data'!$D$4:$F$48,3,FALSE)="hydro",VLOOKUP(G1053,'Cross-Page Data'!$I$4:$J$19,2,FALSE),VLOOKUP(H1053,'Cross-Page Data'!$D$4:$F$48,3,FALSE)))))</f>
        <v/>
      </c>
      <c r="M1053" s="120">
        <f>IF(AND($P$2=FALSE,OR(F1053="Commercial NAICS Cogen",F1053="Industrial NAICS Cogen",F1053="NAICS-22 Cogen")),FALSE,IF(AND($P$3=FALSE,OR(F1053="Commercial NAICS Cogen",F1053="Commercial NAICS Non-Cogen",F1053="Industrial NAICS Cogen", F1053="industrial NAICS non-Cogen")),FALSE, TRUE))</f>
        <v/>
      </c>
    </row>
    <row r="1054">
      <c r="A1054" s="129" t="n">
        <v>3708</v>
      </c>
      <c r="B1054" s="130" t="inlineStr">
        <is>
          <t>Ascutney</t>
        </is>
      </c>
      <c r="C1054" s="130" t="inlineStr">
        <is>
          <t>Green Mountain Power Corp</t>
        </is>
      </c>
      <c r="D1054" s="129" t="n">
        <v>7601</v>
      </c>
      <c r="E1054" s="130" t="inlineStr">
        <is>
          <t>VT</t>
        </is>
      </c>
      <c r="F1054" s="130" t="inlineStr">
        <is>
          <t>Electric Utility</t>
        </is>
      </c>
      <c r="G1054" s="130" t="inlineStr">
        <is>
          <t>GT</t>
        </is>
      </c>
      <c r="H1054" s="130" t="inlineStr">
        <is>
          <t>DFO</t>
        </is>
      </c>
      <c r="I1054" s="130" t="inlineStr">
        <is>
          <t>DFO</t>
        </is>
      </c>
      <c r="J1054" s="131" t="n">
        <v>175</v>
      </c>
      <c r="K1054" s="129" t="n">
        <v>2020</v>
      </c>
      <c r="L1054" s="120">
        <f>IF(VLOOKUP(H1054,'Cross-Page Data'!$D$4:$F$48,3,FALSE)="natural gas",VLOOKUP(G1054,'Cross-Page Data'!$I$4:$J$19,2,FALSE),IF(VLOOKUP(H1054,'Cross-Page Data'!$D$4:$F$48,3,FALSE)="solar",IF(G1054="PV","solar PV","solar thermal"),IF(VLOOKUP(H1054,'Cross-Page Data'!$D$4:$F$48,3,FALSE)="wind",VLOOKUP(G1054,'Cross-Page Data'!$I$4:$J$19,2,FALSE),IF(VLOOKUP(H1054,'Cross-Page Data'!$D$4:$F$48,3,FALSE)="hydro",VLOOKUP(G1054,'Cross-Page Data'!$I$4:$J$19,2,FALSE),VLOOKUP(H1054,'Cross-Page Data'!$D$4:$F$48,3,FALSE)))))</f>
        <v/>
      </c>
      <c r="M1054" s="120">
        <f>IF(AND($P$2=FALSE,OR(F1054="Commercial NAICS Cogen",F1054="Industrial NAICS Cogen",F1054="NAICS-22 Cogen")),FALSE,IF(AND($P$3=FALSE,OR(F1054="Commercial NAICS Cogen",F1054="Commercial NAICS Non-Cogen",F1054="Industrial NAICS Cogen", F1054="industrial NAICS non-Cogen")),FALSE, TRUE))</f>
        <v/>
      </c>
    </row>
    <row r="1055">
      <c r="A1055" s="129" t="n">
        <v>3723</v>
      </c>
      <c r="B1055" s="130" t="inlineStr">
        <is>
          <t>Rutland</t>
        </is>
      </c>
      <c r="C1055" s="130" t="inlineStr">
        <is>
          <t>Green Mountain Power Corp</t>
        </is>
      </c>
      <c r="D1055" s="129" t="n">
        <v>7601</v>
      </c>
      <c r="E1055" s="130" t="inlineStr">
        <is>
          <t>VT</t>
        </is>
      </c>
      <c r="F1055" s="130" t="inlineStr">
        <is>
          <t>Electric Utility</t>
        </is>
      </c>
      <c r="G1055" s="130" t="inlineStr">
        <is>
          <t>GT</t>
        </is>
      </c>
      <c r="H1055" s="130" t="inlineStr">
        <is>
          <t>DFO</t>
        </is>
      </c>
      <c r="I1055" s="130" t="inlineStr">
        <is>
          <t>DFO</t>
        </is>
      </c>
      <c r="J1055" s="131" t="n">
        <v>150</v>
      </c>
      <c r="K1055" s="129" t="n">
        <v>2020</v>
      </c>
      <c r="L1055" s="120">
        <f>IF(VLOOKUP(H1055,'Cross-Page Data'!$D$4:$F$48,3,FALSE)="natural gas",VLOOKUP(G1055,'Cross-Page Data'!$I$4:$J$19,2,FALSE),IF(VLOOKUP(H1055,'Cross-Page Data'!$D$4:$F$48,3,FALSE)="solar",IF(G1055="PV","solar PV","solar thermal"),IF(VLOOKUP(H1055,'Cross-Page Data'!$D$4:$F$48,3,FALSE)="wind",VLOOKUP(G1055,'Cross-Page Data'!$I$4:$J$19,2,FALSE),IF(VLOOKUP(H1055,'Cross-Page Data'!$D$4:$F$48,3,FALSE)="hydro",VLOOKUP(G1055,'Cross-Page Data'!$I$4:$J$19,2,FALSE),VLOOKUP(H1055,'Cross-Page Data'!$D$4:$F$48,3,FALSE)))))</f>
        <v/>
      </c>
      <c r="M1055" s="120">
        <f>IF(AND($P$2=FALSE,OR(F1055="Commercial NAICS Cogen",F1055="Industrial NAICS Cogen",F1055="NAICS-22 Cogen")),FALSE,IF(AND($P$3=FALSE,OR(F1055="Commercial NAICS Cogen",F1055="Commercial NAICS Non-Cogen",F1055="Industrial NAICS Cogen", F1055="industrial NAICS non-Cogen")),FALSE, TRUE))</f>
        <v/>
      </c>
    </row>
    <row r="1056">
      <c r="A1056" s="129" t="n">
        <v>3734</v>
      </c>
      <c r="B1056" s="130" t="inlineStr">
        <is>
          <t>Berlin 5</t>
        </is>
      </c>
      <c r="C1056" s="130" t="inlineStr">
        <is>
          <t>Green Mountain Power Corp</t>
        </is>
      </c>
      <c r="D1056" s="129" t="n">
        <v>7601</v>
      </c>
      <c r="E1056" s="130" t="inlineStr">
        <is>
          <t>VT</t>
        </is>
      </c>
      <c r="F1056" s="130" t="inlineStr">
        <is>
          <t>Electric Utility</t>
        </is>
      </c>
      <c r="G1056" s="130" t="inlineStr">
        <is>
          <t>GT</t>
        </is>
      </c>
      <c r="H1056" s="130" t="inlineStr">
        <is>
          <t>DFO</t>
        </is>
      </c>
      <c r="I1056" s="130" t="inlineStr">
        <is>
          <t>DFO</t>
        </is>
      </c>
      <c r="J1056" s="131" t="n">
        <v>0</v>
      </c>
      <c r="K1056" s="129" t="n">
        <v>2020</v>
      </c>
      <c r="L1056" s="120">
        <f>IF(VLOOKUP(H1056,'Cross-Page Data'!$D$4:$F$48,3,FALSE)="natural gas",VLOOKUP(G1056,'Cross-Page Data'!$I$4:$J$19,2,FALSE),IF(VLOOKUP(H1056,'Cross-Page Data'!$D$4:$F$48,3,FALSE)="solar",IF(G1056="PV","solar PV","solar thermal"),IF(VLOOKUP(H1056,'Cross-Page Data'!$D$4:$F$48,3,FALSE)="wind",VLOOKUP(G1056,'Cross-Page Data'!$I$4:$J$19,2,FALSE),IF(VLOOKUP(H1056,'Cross-Page Data'!$D$4:$F$48,3,FALSE)="hydro",VLOOKUP(G1056,'Cross-Page Data'!$I$4:$J$19,2,FALSE),VLOOKUP(H1056,'Cross-Page Data'!$D$4:$F$48,3,FALSE)))))</f>
        <v/>
      </c>
      <c r="M1056" s="120">
        <f>IF(AND($P$2=FALSE,OR(F1056="Commercial NAICS Cogen",F1056="Industrial NAICS Cogen",F1056="NAICS-22 Cogen")),FALSE,IF(AND($P$3=FALSE,OR(F1056="Commercial NAICS Cogen",F1056="Commercial NAICS Non-Cogen",F1056="Industrial NAICS Cogen", F1056="industrial NAICS non-Cogen")),FALSE, TRUE))</f>
        <v/>
      </c>
    </row>
    <row r="1057">
      <c r="A1057" s="129" t="n">
        <v>3734</v>
      </c>
      <c r="B1057" s="130" t="inlineStr">
        <is>
          <t>Berlin 5</t>
        </is>
      </c>
      <c r="C1057" s="130" t="inlineStr">
        <is>
          <t>Green Mountain Power Corp</t>
        </is>
      </c>
      <c r="D1057" s="129" t="n">
        <v>7601</v>
      </c>
      <c r="E1057" s="130" t="inlineStr">
        <is>
          <t>VT</t>
        </is>
      </c>
      <c r="F1057" s="130" t="inlineStr">
        <is>
          <t>Electric Utility</t>
        </is>
      </c>
      <c r="G1057" s="130" t="inlineStr">
        <is>
          <t>GT</t>
        </is>
      </c>
      <c r="H1057" s="130" t="inlineStr">
        <is>
          <t>JF</t>
        </is>
      </c>
      <c r="I1057" s="130" t="inlineStr">
        <is>
          <t>WOO</t>
        </is>
      </c>
      <c r="J1057" s="131" t="n">
        <v>0</v>
      </c>
      <c r="K1057" s="129" t="n">
        <v>2020</v>
      </c>
      <c r="L1057" s="120">
        <f>IF(VLOOKUP(H1057,'Cross-Page Data'!$D$4:$F$48,3,FALSE)="natural gas",VLOOKUP(G1057,'Cross-Page Data'!$I$4:$J$19,2,FALSE),IF(VLOOKUP(H1057,'Cross-Page Data'!$D$4:$F$48,3,FALSE)="solar",IF(G1057="PV","solar PV","solar thermal"),IF(VLOOKUP(H1057,'Cross-Page Data'!$D$4:$F$48,3,FALSE)="wind",VLOOKUP(G1057,'Cross-Page Data'!$I$4:$J$19,2,FALSE),IF(VLOOKUP(H1057,'Cross-Page Data'!$D$4:$F$48,3,FALSE)="hydro",VLOOKUP(G1057,'Cross-Page Data'!$I$4:$J$19,2,FALSE),VLOOKUP(H1057,'Cross-Page Data'!$D$4:$F$48,3,FALSE)))))</f>
        <v/>
      </c>
      <c r="M1057" s="120">
        <f>IF(AND($P$2=FALSE,OR(F1057="Commercial NAICS Cogen",F1057="Industrial NAICS Cogen",F1057="NAICS-22 Cogen")),FALSE,IF(AND($P$3=FALSE,OR(F1057="Commercial NAICS Cogen",F1057="Commercial NAICS Non-Cogen",F1057="Industrial NAICS Cogen", F1057="industrial NAICS non-Cogen")),FALSE, TRUE))</f>
        <v/>
      </c>
    </row>
    <row r="1058">
      <c r="A1058" s="129" t="n">
        <v>3734</v>
      </c>
      <c r="B1058" s="130" t="inlineStr">
        <is>
          <t>Berlin 5</t>
        </is>
      </c>
      <c r="C1058" s="130" t="inlineStr">
        <is>
          <t>Green Mountain Power Corp</t>
        </is>
      </c>
      <c r="D1058" s="129" t="n">
        <v>7601</v>
      </c>
      <c r="E1058" s="130" t="inlineStr">
        <is>
          <t>VT</t>
        </is>
      </c>
      <c r="F1058" s="130" t="inlineStr">
        <is>
          <t>Electric Utility</t>
        </is>
      </c>
      <c r="G1058" s="130" t="inlineStr">
        <is>
          <t>GT</t>
        </is>
      </c>
      <c r="H1058" s="130" t="inlineStr">
        <is>
          <t>KER</t>
        </is>
      </c>
      <c r="I1058" s="130" t="inlineStr">
        <is>
          <t>WOO</t>
        </is>
      </c>
      <c r="J1058" s="131" t="n">
        <v>219</v>
      </c>
      <c r="K1058" s="129" t="n">
        <v>2020</v>
      </c>
      <c r="L1058" s="120">
        <f>IF(VLOOKUP(H1058,'Cross-Page Data'!$D$4:$F$48,3,FALSE)="natural gas",VLOOKUP(G1058,'Cross-Page Data'!$I$4:$J$19,2,FALSE),IF(VLOOKUP(H1058,'Cross-Page Data'!$D$4:$F$48,3,FALSE)="solar",IF(G1058="PV","solar PV","solar thermal"),IF(VLOOKUP(H1058,'Cross-Page Data'!$D$4:$F$48,3,FALSE)="wind",VLOOKUP(G1058,'Cross-Page Data'!$I$4:$J$19,2,FALSE),IF(VLOOKUP(H1058,'Cross-Page Data'!$D$4:$F$48,3,FALSE)="hydro",VLOOKUP(G1058,'Cross-Page Data'!$I$4:$J$19,2,FALSE),VLOOKUP(H1058,'Cross-Page Data'!$D$4:$F$48,3,FALSE)))))</f>
        <v/>
      </c>
      <c r="M1058" s="120">
        <f>IF(AND($P$2=FALSE,OR(F1058="Commercial NAICS Cogen",F1058="Industrial NAICS Cogen",F1058="NAICS-22 Cogen")),FALSE,IF(AND($P$3=FALSE,OR(F1058="Commercial NAICS Cogen",F1058="Commercial NAICS Non-Cogen",F1058="Industrial NAICS Cogen", F1058="industrial NAICS non-Cogen")),FALSE, TRUE))</f>
        <v/>
      </c>
    </row>
    <row r="1059">
      <c r="A1059" s="129" t="n">
        <v>3737</v>
      </c>
      <c r="B1059" s="130" t="inlineStr">
        <is>
          <t>Essex Junction 19</t>
        </is>
      </c>
      <c r="C1059" s="130" t="inlineStr">
        <is>
          <t>Green Mountain Power Corp</t>
        </is>
      </c>
      <c r="D1059" s="129" t="n">
        <v>7601</v>
      </c>
      <c r="E1059" s="130" t="inlineStr">
        <is>
          <t>VT</t>
        </is>
      </c>
      <c r="F1059" s="130" t="inlineStr">
        <is>
          <t>Electric Utility</t>
        </is>
      </c>
      <c r="G1059" s="130" t="inlineStr">
        <is>
          <t>HY</t>
        </is>
      </c>
      <c r="H1059" s="130" t="inlineStr">
        <is>
          <t>WAT</t>
        </is>
      </c>
      <c r="I1059" s="130" t="inlineStr">
        <is>
          <t>HYC</t>
        </is>
      </c>
      <c r="J1059" s="131" t="n">
        <v>35573</v>
      </c>
      <c r="K1059" s="129" t="n">
        <v>2020</v>
      </c>
      <c r="L1059" s="120">
        <f>IF(VLOOKUP(H1059,'Cross-Page Data'!$D$4:$F$48,3,FALSE)="natural gas",VLOOKUP(G1059,'Cross-Page Data'!$I$4:$J$19,2,FALSE),IF(VLOOKUP(H1059,'Cross-Page Data'!$D$4:$F$48,3,FALSE)="solar",IF(G1059="PV","solar PV","solar thermal"),IF(VLOOKUP(H1059,'Cross-Page Data'!$D$4:$F$48,3,FALSE)="wind",VLOOKUP(G1059,'Cross-Page Data'!$I$4:$J$19,2,FALSE),IF(VLOOKUP(H1059,'Cross-Page Data'!$D$4:$F$48,3,FALSE)="hydro",VLOOKUP(G1059,'Cross-Page Data'!$I$4:$J$19,2,FALSE),VLOOKUP(H1059,'Cross-Page Data'!$D$4:$F$48,3,FALSE)))))</f>
        <v/>
      </c>
      <c r="M1059" s="120">
        <f>IF(AND($P$2=FALSE,OR(F1059="Commercial NAICS Cogen",F1059="Industrial NAICS Cogen",F1059="NAICS-22 Cogen")),FALSE,IF(AND($P$3=FALSE,OR(F1059="Commercial NAICS Cogen",F1059="Commercial NAICS Non-Cogen",F1059="Industrial NAICS Cogen", F1059="industrial NAICS non-Cogen")),FALSE, TRUE))</f>
        <v/>
      </c>
    </row>
    <row r="1060">
      <c r="A1060" s="129" t="n">
        <v>3737</v>
      </c>
      <c r="B1060" s="130" t="inlineStr">
        <is>
          <t>Essex Junction 19</t>
        </is>
      </c>
      <c r="C1060" s="130" t="inlineStr">
        <is>
          <t>Green Mountain Power Corp</t>
        </is>
      </c>
      <c r="D1060" s="129" t="n">
        <v>7601</v>
      </c>
      <c r="E1060" s="130" t="inlineStr">
        <is>
          <t>VT</t>
        </is>
      </c>
      <c r="F1060" s="130" t="inlineStr">
        <is>
          <t>Electric Utility</t>
        </is>
      </c>
      <c r="G1060" s="130" t="inlineStr">
        <is>
          <t>IC</t>
        </is>
      </c>
      <c r="H1060" s="130" t="inlineStr">
        <is>
          <t>DFO</t>
        </is>
      </c>
      <c r="I1060" s="130" t="inlineStr">
        <is>
          <t>DFO</t>
        </is>
      </c>
      <c r="J1060" s="131" t="n">
        <v>82</v>
      </c>
      <c r="K1060" s="129" t="n">
        <v>2020</v>
      </c>
      <c r="L1060" s="120">
        <f>IF(VLOOKUP(H1060,'Cross-Page Data'!$D$4:$F$48,3,FALSE)="natural gas",VLOOKUP(G1060,'Cross-Page Data'!$I$4:$J$19,2,FALSE),IF(VLOOKUP(H1060,'Cross-Page Data'!$D$4:$F$48,3,FALSE)="solar",IF(G1060="PV","solar PV","solar thermal"),IF(VLOOKUP(H1060,'Cross-Page Data'!$D$4:$F$48,3,FALSE)="wind",VLOOKUP(G1060,'Cross-Page Data'!$I$4:$J$19,2,FALSE),IF(VLOOKUP(H1060,'Cross-Page Data'!$D$4:$F$48,3,FALSE)="hydro",VLOOKUP(G1060,'Cross-Page Data'!$I$4:$J$19,2,FALSE),VLOOKUP(H1060,'Cross-Page Data'!$D$4:$F$48,3,FALSE)))))</f>
        <v/>
      </c>
      <c r="M1060" s="120">
        <f>IF(AND($P$2=FALSE,OR(F1060="Commercial NAICS Cogen",F1060="Industrial NAICS Cogen",F1060="NAICS-22 Cogen")),FALSE,IF(AND($P$3=FALSE,OR(F1060="Commercial NAICS Cogen",F1060="Commercial NAICS Non-Cogen",F1060="Industrial NAICS Cogen", F1060="industrial NAICS non-Cogen")),FALSE, TRUE))</f>
        <v/>
      </c>
    </row>
    <row r="1061">
      <c r="A1061" s="129" t="n">
        <v>3775</v>
      </c>
      <c r="B1061" s="130" t="inlineStr">
        <is>
          <t>Clinch River</t>
        </is>
      </c>
      <c r="C1061" s="130" t="inlineStr">
        <is>
          <t>Appalachian Power Co</t>
        </is>
      </c>
      <c r="D1061" s="129" t="n">
        <v>733</v>
      </c>
      <c r="E1061" s="130" t="inlineStr">
        <is>
          <t>VA</t>
        </is>
      </c>
      <c r="F1061" s="130" t="inlineStr">
        <is>
          <t>Electric Utility</t>
        </is>
      </c>
      <c r="G1061" s="130" t="inlineStr">
        <is>
          <t>ST</t>
        </is>
      </c>
      <c r="H1061" s="130" t="inlineStr">
        <is>
          <t>BIT</t>
        </is>
      </c>
      <c r="I1061" s="130" t="inlineStr">
        <is>
          <t>COL</t>
        </is>
      </c>
      <c r="J1061" s="131" t="n">
        <v>0</v>
      </c>
      <c r="K1061" s="129" t="n">
        <v>2020</v>
      </c>
      <c r="L1061" s="120">
        <f>IF(VLOOKUP(H1061,'Cross-Page Data'!$D$4:$F$48,3,FALSE)="natural gas",VLOOKUP(G1061,'Cross-Page Data'!$I$4:$J$19,2,FALSE),IF(VLOOKUP(H1061,'Cross-Page Data'!$D$4:$F$48,3,FALSE)="solar",IF(G1061="PV","solar PV","solar thermal"),IF(VLOOKUP(H1061,'Cross-Page Data'!$D$4:$F$48,3,FALSE)="wind",VLOOKUP(G1061,'Cross-Page Data'!$I$4:$J$19,2,FALSE),IF(VLOOKUP(H1061,'Cross-Page Data'!$D$4:$F$48,3,FALSE)="hydro",VLOOKUP(G1061,'Cross-Page Data'!$I$4:$J$19,2,FALSE),VLOOKUP(H1061,'Cross-Page Data'!$D$4:$F$48,3,FALSE)))))</f>
        <v/>
      </c>
      <c r="M1061" s="120">
        <f>IF(AND($P$2=FALSE,OR(F1061="Commercial NAICS Cogen",F1061="Industrial NAICS Cogen",F1061="NAICS-22 Cogen")),FALSE,IF(AND($P$3=FALSE,OR(F1061="Commercial NAICS Cogen",F1061="Commercial NAICS Non-Cogen",F1061="Industrial NAICS Cogen", F1061="industrial NAICS non-Cogen")),FALSE, TRUE))</f>
        <v/>
      </c>
    </row>
    <row r="1062">
      <c r="A1062" s="129" t="n">
        <v>3775</v>
      </c>
      <c r="B1062" s="130" t="inlineStr">
        <is>
          <t>Clinch River</t>
        </is>
      </c>
      <c r="C1062" s="130" t="inlineStr">
        <is>
          <t>Appalachian Power Co</t>
        </is>
      </c>
      <c r="D1062" s="129" t="n">
        <v>733</v>
      </c>
      <c r="E1062" s="130" t="inlineStr">
        <is>
          <t>VA</t>
        </is>
      </c>
      <c r="F1062" s="130" t="inlineStr">
        <is>
          <t>Electric Utility</t>
        </is>
      </c>
      <c r="G1062" s="130" t="inlineStr">
        <is>
          <t>ST</t>
        </is>
      </c>
      <c r="H1062" s="130" t="inlineStr">
        <is>
          <t>DFO</t>
        </is>
      </c>
      <c r="I1062" s="130" t="inlineStr">
        <is>
          <t>DFO</t>
        </is>
      </c>
      <c r="J1062" s="131" t="n">
        <v>0</v>
      </c>
      <c r="K1062" s="129" t="n">
        <v>2020</v>
      </c>
      <c r="L1062" s="120">
        <f>IF(VLOOKUP(H1062,'Cross-Page Data'!$D$4:$F$48,3,FALSE)="natural gas",VLOOKUP(G1062,'Cross-Page Data'!$I$4:$J$19,2,FALSE),IF(VLOOKUP(H1062,'Cross-Page Data'!$D$4:$F$48,3,FALSE)="solar",IF(G1062="PV","solar PV","solar thermal"),IF(VLOOKUP(H1062,'Cross-Page Data'!$D$4:$F$48,3,FALSE)="wind",VLOOKUP(G1062,'Cross-Page Data'!$I$4:$J$19,2,FALSE),IF(VLOOKUP(H1062,'Cross-Page Data'!$D$4:$F$48,3,FALSE)="hydro",VLOOKUP(G1062,'Cross-Page Data'!$I$4:$J$19,2,FALSE),VLOOKUP(H1062,'Cross-Page Data'!$D$4:$F$48,3,FALSE)))))</f>
        <v/>
      </c>
      <c r="M1062" s="120">
        <f>IF(AND($P$2=FALSE,OR(F1062="Commercial NAICS Cogen",F1062="Industrial NAICS Cogen",F1062="NAICS-22 Cogen")),FALSE,IF(AND($P$3=FALSE,OR(F1062="Commercial NAICS Cogen",F1062="Commercial NAICS Non-Cogen",F1062="Industrial NAICS Cogen", F1062="industrial NAICS non-Cogen")),FALSE, TRUE))</f>
        <v/>
      </c>
    </row>
    <row r="1063">
      <c r="A1063" s="129" t="n">
        <v>3775</v>
      </c>
      <c r="B1063" s="130" t="inlineStr">
        <is>
          <t>Clinch River</t>
        </is>
      </c>
      <c r="C1063" s="130" t="inlineStr">
        <is>
          <t>Appalachian Power Co</t>
        </is>
      </c>
      <c r="D1063" s="129" t="n">
        <v>733</v>
      </c>
      <c r="E1063" s="130" t="inlineStr">
        <is>
          <t>VA</t>
        </is>
      </c>
      <c r="F1063" s="130" t="inlineStr">
        <is>
          <t>Electric Utility</t>
        </is>
      </c>
      <c r="G1063" s="130" t="inlineStr">
        <is>
          <t>ST</t>
        </is>
      </c>
      <c r="H1063" s="130" t="inlineStr">
        <is>
          <t>NG</t>
        </is>
      </c>
      <c r="I1063" s="130" t="inlineStr">
        <is>
          <t>NG</t>
        </is>
      </c>
      <c r="J1063" s="131" t="n">
        <v>271022</v>
      </c>
      <c r="K1063" s="129" t="n">
        <v>2020</v>
      </c>
      <c r="L1063" s="120">
        <f>IF(VLOOKUP(H1063,'Cross-Page Data'!$D$4:$F$48,3,FALSE)="natural gas",VLOOKUP(G1063,'Cross-Page Data'!$I$4:$J$19,2,FALSE),IF(VLOOKUP(H1063,'Cross-Page Data'!$D$4:$F$48,3,FALSE)="solar",IF(G1063="PV","solar PV","solar thermal"),IF(VLOOKUP(H1063,'Cross-Page Data'!$D$4:$F$48,3,FALSE)="wind",VLOOKUP(G1063,'Cross-Page Data'!$I$4:$J$19,2,FALSE),IF(VLOOKUP(H1063,'Cross-Page Data'!$D$4:$F$48,3,FALSE)="hydro",VLOOKUP(G1063,'Cross-Page Data'!$I$4:$J$19,2,FALSE),VLOOKUP(H1063,'Cross-Page Data'!$D$4:$F$48,3,FALSE)))))</f>
        <v/>
      </c>
      <c r="M1063" s="120">
        <f>IF(AND($P$2=FALSE,OR(F1063="Commercial NAICS Cogen",F1063="Industrial NAICS Cogen",F1063="NAICS-22 Cogen")),FALSE,IF(AND($P$3=FALSE,OR(F1063="Commercial NAICS Cogen",F1063="Commercial NAICS Non-Cogen",F1063="Industrial NAICS Cogen", F1063="industrial NAICS non-Cogen")),FALSE, TRUE))</f>
        <v/>
      </c>
    </row>
    <row r="1064">
      <c r="A1064" s="129" t="n">
        <v>3780</v>
      </c>
      <c r="B1064" s="130" t="inlineStr">
        <is>
          <t>Smith Mountain</t>
        </is>
      </c>
      <c r="C1064" s="130" t="inlineStr">
        <is>
          <t>Appalachian Power Co</t>
        </is>
      </c>
      <c r="D1064" s="129" t="n">
        <v>733</v>
      </c>
      <c r="E1064" s="130" t="inlineStr">
        <is>
          <t>VA</t>
        </is>
      </c>
      <c r="F1064" s="130" t="inlineStr">
        <is>
          <t>Electric Utility</t>
        </is>
      </c>
      <c r="G1064" s="130" t="inlineStr">
        <is>
          <t>HY</t>
        </is>
      </c>
      <c r="H1064" s="130" t="inlineStr">
        <is>
          <t>WAT</t>
        </is>
      </c>
      <c r="I1064" s="130" t="inlineStr">
        <is>
          <t>HYC</t>
        </is>
      </c>
      <c r="J1064" s="131" t="n">
        <v>385978</v>
      </c>
      <c r="K1064" s="129" t="n">
        <v>2020</v>
      </c>
      <c r="L1064" s="120">
        <f>IF(VLOOKUP(H1064,'Cross-Page Data'!$D$4:$F$48,3,FALSE)="natural gas",VLOOKUP(G1064,'Cross-Page Data'!$I$4:$J$19,2,FALSE),IF(VLOOKUP(H1064,'Cross-Page Data'!$D$4:$F$48,3,FALSE)="solar",IF(G1064="PV","solar PV","solar thermal"),IF(VLOOKUP(H1064,'Cross-Page Data'!$D$4:$F$48,3,FALSE)="wind",VLOOKUP(G1064,'Cross-Page Data'!$I$4:$J$19,2,FALSE),IF(VLOOKUP(H1064,'Cross-Page Data'!$D$4:$F$48,3,FALSE)="hydro",VLOOKUP(G1064,'Cross-Page Data'!$I$4:$J$19,2,FALSE),VLOOKUP(H1064,'Cross-Page Data'!$D$4:$F$48,3,FALSE)))))</f>
        <v/>
      </c>
      <c r="M1064" s="120">
        <f>IF(AND($P$2=FALSE,OR(F1064="Commercial NAICS Cogen",F1064="Industrial NAICS Cogen",F1064="NAICS-22 Cogen")),FALSE,IF(AND($P$3=FALSE,OR(F1064="Commercial NAICS Cogen",F1064="Commercial NAICS Non-Cogen",F1064="Industrial NAICS Cogen", F1064="industrial NAICS non-Cogen")),FALSE, TRUE))</f>
        <v/>
      </c>
    </row>
    <row r="1065">
      <c r="A1065" s="129" t="n">
        <v>3780</v>
      </c>
      <c r="B1065" s="130" t="inlineStr">
        <is>
          <t>Smith Mountain</t>
        </is>
      </c>
      <c r="C1065" s="130" t="inlineStr">
        <is>
          <t>Appalachian Power Co</t>
        </is>
      </c>
      <c r="D1065" s="129" t="n">
        <v>733</v>
      </c>
      <c r="E1065" s="130" t="inlineStr">
        <is>
          <t>VA</t>
        </is>
      </c>
      <c r="F1065" s="130" t="inlineStr">
        <is>
          <t>Electric Utility</t>
        </is>
      </c>
      <c r="G1065" s="130" t="inlineStr">
        <is>
          <t>PS</t>
        </is>
      </c>
      <c r="H1065" s="130" t="inlineStr">
        <is>
          <t>WAT</t>
        </is>
      </c>
      <c r="I1065" s="130" t="inlineStr">
        <is>
          <t>HPS</t>
        </is>
      </c>
      <c r="J1065" s="131" t="n">
        <v>-314194</v>
      </c>
      <c r="K1065" s="129" t="n">
        <v>2020</v>
      </c>
      <c r="L1065" s="120">
        <f>IF(VLOOKUP(H1065,'Cross-Page Data'!$D$4:$F$48,3,FALSE)="natural gas",VLOOKUP(G1065,'Cross-Page Data'!$I$4:$J$19,2,FALSE),IF(VLOOKUP(H1065,'Cross-Page Data'!$D$4:$F$48,3,FALSE)="solar",IF(G1065="PV","solar PV","solar thermal"),IF(VLOOKUP(H1065,'Cross-Page Data'!$D$4:$F$48,3,FALSE)="wind",VLOOKUP(G1065,'Cross-Page Data'!$I$4:$J$19,2,FALSE),IF(VLOOKUP(H1065,'Cross-Page Data'!$D$4:$F$48,3,FALSE)="hydro",VLOOKUP(G1065,'Cross-Page Data'!$I$4:$J$19,2,FALSE),VLOOKUP(H1065,'Cross-Page Data'!$D$4:$F$48,3,FALSE)))))</f>
        <v/>
      </c>
      <c r="M1065" s="120">
        <f>IF(AND($P$2=FALSE,OR(F1065="Commercial NAICS Cogen",F1065="Industrial NAICS Cogen",F1065="NAICS-22 Cogen")),FALSE,IF(AND($P$3=FALSE,OR(F1065="Commercial NAICS Cogen",F1065="Commercial NAICS Non-Cogen",F1065="Industrial NAICS Cogen", F1065="industrial NAICS non-Cogen")),FALSE, TRUE))</f>
        <v/>
      </c>
    </row>
    <row r="1066">
      <c r="A1066" s="129" t="n">
        <v>3797</v>
      </c>
      <c r="B1066" s="130" t="inlineStr">
        <is>
          <t>Chesterfield</t>
        </is>
      </c>
      <c r="C1066" s="130" t="inlineStr">
        <is>
          <t>Virginia Electric &amp; Power Co</t>
        </is>
      </c>
      <c r="D1066" s="129" t="n">
        <v>19876</v>
      </c>
      <c r="E1066" s="130" t="inlineStr">
        <is>
          <t>VA</t>
        </is>
      </c>
      <c r="F1066" s="130" t="inlineStr">
        <is>
          <t>Electric Utility</t>
        </is>
      </c>
      <c r="G1066" s="130" t="inlineStr">
        <is>
          <t>CA</t>
        </is>
      </c>
      <c r="H1066" s="130" t="inlineStr">
        <is>
          <t>DFO</t>
        </is>
      </c>
      <c r="I1066" s="130" t="inlineStr">
        <is>
          <t>DFO</t>
        </is>
      </c>
      <c r="J1066" s="131" t="n">
        <v>0</v>
      </c>
      <c r="K1066" s="129" t="n">
        <v>2020</v>
      </c>
      <c r="L1066" s="120">
        <f>IF(VLOOKUP(H1066,'Cross-Page Data'!$D$4:$F$48,3,FALSE)="natural gas",VLOOKUP(G1066,'Cross-Page Data'!$I$4:$J$19,2,FALSE),IF(VLOOKUP(H1066,'Cross-Page Data'!$D$4:$F$48,3,FALSE)="solar",IF(G1066="PV","solar PV","solar thermal"),IF(VLOOKUP(H1066,'Cross-Page Data'!$D$4:$F$48,3,FALSE)="wind",VLOOKUP(G1066,'Cross-Page Data'!$I$4:$J$19,2,FALSE),IF(VLOOKUP(H1066,'Cross-Page Data'!$D$4:$F$48,3,FALSE)="hydro",VLOOKUP(G1066,'Cross-Page Data'!$I$4:$J$19,2,FALSE),VLOOKUP(H1066,'Cross-Page Data'!$D$4:$F$48,3,FALSE)))))</f>
        <v/>
      </c>
      <c r="M1066" s="120">
        <f>IF(AND($P$2=FALSE,OR(F1066="Commercial NAICS Cogen",F1066="Industrial NAICS Cogen",F1066="NAICS-22 Cogen")),FALSE,IF(AND($P$3=FALSE,OR(F1066="Commercial NAICS Cogen",F1066="Commercial NAICS Non-Cogen",F1066="Industrial NAICS Cogen", F1066="industrial NAICS non-Cogen")),FALSE, TRUE))</f>
        <v/>
      </c>
    </row>
    <row r="1067">
      <c r="A1067" s="129" t="n">
        <v>3797</v>
      </c>
      <c r="B1067" s="130" t="inlineStr">
        <is>
          <t>Chesterfield</t>
        </is>
      </c>
      <c r="C1067" s="130" t="inlineStr">
        <is>
          <t>Virginia Electric &amp; Power Co</t>
        </is>
      </c>
      <c r="D1067" s="129" t="n">
        <v>19876</v>
      </c>
      <c r="E1067" s="130" t="inlineStr">
        <is>
          <t>VA</t>
        </is>
      </c>
      <c r="F1067" s="130" t="inlineStr">
        <is>
          <t>Electric Utility</t>
        </is>
      </c>
      <c r="G1067" s="130" t="inlineStr">
        <is>
          <t>CA</t>
        </is>
      </c>
      <c r="H1067" s="130" t="inlineStr">
        <is>
          <t>NG</t>
        </is>
      </c>
      <c r="I1067" s="130" t="inlineStr">
        <is>
          <t>NG</t>
        </is>
      </c>
      <c r="J1067" s="131" t="n">
        <v>0</v>
      </c>
      <c r="K1067" s="129" t="n">
        <v>2020</v>
      </c>
      <c r="L1067" s="120">
        <f>IF(VLOOKUP(H1067,'Cross-Page Data'!$D$4:$F$48,3,FALSE)="natural gas",VLOOKUP(G1067,'Cross-Page Data'!$I$4:$J$19,2,FALSE),IF(VLOOKUP(H1067,'Cross-Page Data'!$D$4:$F$48,3,FALSE)="solar",IF(G1067="PV","solar PV","solar thermal"),IF(VLOOKUP(H1067,'Cross-Page Data'!$D$4:$F$48,3,FALSE)="wind",VLOOKUP(G1067,'Cross-Page Data'!$I$4:$J$19,2,FALSE),IF(VLOOKUP(H1067,'Cross-Page Data'!$D$4:$F$48,3,FALSE)="hydro",VLOOKUP(G1067,'Cross-Page Data'!$I$4:$J$19,2,FALSE),VLOOKUP(H1067,'Cross-Page Data'!$D$4:$F$48,3,FALSE)))))</f>
        <v/>
      </c>
      <c r="M1067" s="120">
        <f>IF(AND($P$2=FALSE,OR(F1067="Commercial NAICS Cogen",F1067="Industrial NAICS Cogen",F1067="NAICS-22 Cogen")),FALSE,IF(AND($P$3=FALSE,OR(F1067="Commercial NAICS Cogen",F1067="Commercial NAICS Non-Cogen",F1067="Industrial NAICS Cogen", F1067="industrial NAICS non-Cogen")),FALSE, TRUE))</f>
        <v/>
      </c>
    </row>
    <row r="1068">
      <c r="A1068" s="129" t="n">
        <v>3797</v>
      </c>
      <c r="B1068" s="130" t="inlineStr">
        <is>
          <t>Chesterfield</t>
        </is>
      </c>
      <c r="C1068" s="130" t="inlineStr">
        <is>
          <t>Virginia Electric &amp; Power Co</t>
        </is>
      </c>
      <c r="D1068" s="129" t="n">
        <v>19876</v>
      </c>
      <c r="E1068" s="130" t="inlineStr">
        <is>
          <t>VA</t>
        </is>
      </c>
      <c r="F1068" s="130" t="inlineStr">
        <is>
          <t>Electric Utility</t>
        </is>
      </c>
      <c r="G1068" s="130" t="inlineStr">
        <is>
          <t>CT</t>
        </is>
      </c>
      <c r="H1068" s="130" t="inlineStr">
        <is>
          <t>DFO</t>
        </is>
      </c>
      <c r="I1068" s="130" t="inlineStr">
        <is>
          <t>DFO</t>
        </is>
      </c>
      <c r="J1068" s="131" t="n">
        <v>298.848</v>
      </c>
      <c r="K1068" s="129" t="n">
        <v>2020</v>
      </c>
      <c r="L1068" s="120">
        <f>IF(VLOOKUP(H1068,'Cross-Page Data'!$D$4:$F$48,3,FALSE)="natural gas",VLOOKUP(G1068,'Cross-Page Data'!$I$4:$J$19,2,FALSE),IF(VLOOKUP(H1068,'Cross-Page Data'!$D$4:$F$48,3,FALSE)="solar",IF(G1068="PV","solar PV","solar thermal"),IF(VLOOKUP(H1068,'Cross-Page Data'!$D$4:$F$48,3,FALSE)="wind",VLOOKUP(G1068,'Cross-Page Data'!$I$4:$J$19,2,FALSE),IF(VLOOKUP(H1068,'Cross-Page Data'!$D$4:$F$48,3,FALSE)="hydro",VLOOKUP(G1068,'Cross-Page Data'!$I$4:$J$19,2,FALSE),VLOOKUP(H1068,'Cross-Page Data'!$D$4:$F$48,3,FALSE)))))</f>
        <v/>
      </c>
      <c r="M1068" s="120">
        <f>IF(AND($P$2=FALSE,OR(F1068="Commercial NAICS Cogen",F1068="Industrial NAICS Cogen",F1068="NAICS-22 Cogen")),FALSE,IF(AND($P$3=FALSE,OR(F1068="Commercial NAICS Cogen",F1068="Commercial NAICS Non-Cogen",F1068="Industrial NAICS Cogen", F1068="industrial NAICS non-Cogen")),FALSE, TRUE))</f>
        <v/>
      </c>
    </row>
    <row r="1069">
      <c r="A1069" s="129" t="n">
        <v>3797</v>
      </c>
      <c r="B1069" s="130" t="inlineStr">
        <is>
          <t>Chesterfield</t>
        </is>
      </c>
      <c r="C1069" s="130" t="inlineStr">
        <is>
          <t>Virginia Electric &amp; Power Co</t>
        </is>
      </c>
      <c r="D1069" s="129" t="n">
        <v>19876</v>
      </c>
      <c r="E1069" s="130" t="inlineStr">
        <is>
          <t>VA</t>
        </is>
      </c>
      <c r="F1069" s="130" t="inlineStr">
        <is>
          <t>Electric Utility</t>
        </is>
      </c>
      <c r="G1069" s="130" t="inlineStr">
        <is>
          <t>CT</t>
        </is>
      </c>
      <c r="H1069" s="130" t="inlineStr">
        <is>
          <t>NG</t>
        </is>
      </c>
      <c r="I1069" s="130" t="inlineStr">
        <is>
          <t>NG</t>
        </is>
      </c>
      <c r="J1069" s="131" t="n">
        <v>1831634.2</v>
      </c>
      <c r="K1069" s="129" t="n">
        <v>2020</v>
      </c>
      <c r="L1069" s="120">
        <f>IF(VLOOKUP(H1069,'Cross-Page Data'!$D$4:$F$48,3,FALSE)="natural gas",VLOOKUP(G1069,'Cross-Page Data'!$I$4:$J$19,2,FALSE),IF(VLOOKUP(H1069,'Cross-Page Data'!$D$4:$F$48,3,FALSE)="solar",IF(G1069="PV","solar PV","solar thermal"),IF(VLOOKUP(H1069,'Cross-Page Data'!$D$4:$F$48,3,FALSE)="wind",VLOOKUP(G1069,'Cross-Page Data'!$I$4:$J$19,2,FALSE),IF(VLOOKUP(H1069,'Cross-Page Data'!$D$4:$F$48,3,FALSE)="hydro",VLOOKUP(G1069,'Cross-Page Data'!$I$4:$J$19,2,FALSE),VLOOKUP(H1069,'Cross-Page Data'!$D$4:$F$48,3,FALSE)))))</f>
        <v/>
      </c>
      <c r="M1069" s="120">
        <f>IF(AND($P$2=FALSE,OR(F1069="Commercial NAICS Cogen",F1069="Industrial NAICS Cogen",F1069="NAICS-22 Cogen")),FALSE,IF(AND($P$3=FALSE,OR(F1069="Commercial NAICS Cogen",F1069="Commercial NAICS Non-Cogen",F1069="Industrial NAICS Cogen", F1069="industrial NAICS non-Cogen")),FALSE, TRUE))</f>
        <v/>
      </c>
    </row>
    <row r="1070">
      <c r="A1070" s="129" t="n">
        <v>3797</v>
      </c>
      <c r="B1070" s="130" t="inlineStr">
        <is>
          <t>Chesterfield</t>
        </is>
      </c>
      <c r="C1070" s="130" t="inlineStr">
        <is>
          <t>Virginia Electric &amp; Power Co</t>
        </is>
      </c>
      <c r="D1070" s="129" t="n">
        <v>19876</v>
      </c>
      <c r="E1070" s="130" t="inlineStr">
        <is>
          <t>VA</t>
        </is>
      </c>
      <c r="F1070" s="130" t="inlineStr">
        <is>
          <t>Electric Utility</t>
        </is>
      </c>
      <c r="G1070" s="130" t="inlineStr">
        <is>
          <t>ST</t>
        </is>
      </c>
      <c r="H1070" s="130" t="inlineStr">
        <is>
          <t>BIT</t>
        </is>
      </c>
      <c r="I1070" s="130" t="inlineStr">
        <is>
          <t>COL</t>
        </is>
      </c>
      <c r="J1070" s="131" t="n">
        <v>1623749.7</v>
      </c>
      <c r="K1070" s="129" t="n">
        <v>2020</v>
      </c>
      <c r="L1070" s="120">
        <f>IF(VLOOKUP(H1070,'Cross-Page Data'!$D$4:$F$48,3,FALSE)="natural gas",VLOOKUP(G1070,'Cross-Page Data'!$I$4:$J$19,2,FALSE),IF(VLOOKUP(H1070,'Cross-Page Data'!$D$4:$F$48,3,FALSE)="solar",IF(G1070="PV","solar PV","solar thermal"),IF(VLOOKUP(H1070,'Cross-Page Data'!$D$4:$F$48,3,FALSE)="wind",VLOOKUP(G1070,'Cross-Page Data'!$I$4:$J$19,2,FALSE),IF(VLOOKUP(H1070,'Cross-Page Data'!$D$4:$F$48,3,FALSE)="hydro",VLOOKUP(G1070,'Cross-Page Data'!$I$4:$J$19,2,FALSE),VLOOKUP(H1070,'Cross-Page Data'!$D$4:$F$48,3,FALSE)))))</f>
        <v/>
      </c>
      <c r="M1070" s="120">
        <f>IF(AND($P$2=FALSE,OR(F1070="Commercial NAICS Cogen",F1070="Industrial NAICS Cogen",F1070="NAICS-22 Cogen")),FALSE,IF(AND($P$3=FALSE,OR(F1070="Commercial NAICS Cogen",F1070="Commercial NAICS Non-Cogen",F1070="Industrial NAICS Cogen", F1070="industrial NAICS non-Cogen")),FALSE, TRUE))</f>
        <v/>
      </c>
    </row>
    <row r="1071">
      <c r="A1071" s="129" t="n">
        <v>3797</v>
      </c>
      <c r="B1071" s="130" t="inlineStr">
        <is>
          <t>Chesterfield</t>
        </is>
      </c>
      <c r="C1071" s="130" t="inlineStr">
        <is>
          <t>Virginia Electric &amp; Power Co</t>
        </is>
      </c>
      <c r="D1071" s="129" t="n">
        <v>19876</v>
      </c>
      <c r="E1071" s="130" t="inlineStr">
        <is>
          <t>VA</t>
        </is>
      </c>
      <c r="F1071" s="130" t="inlineStr">
        <is>
          <t>Electric Utility</t>
        </is>
      </c>
      <c r="G1071" s="130" t="inlineStr">
        <is>
          <t>ST</t>
        </is>
      </c>
      <c r="H1071" s="130" t="inlineStr">
        <is>
          <t>DFO</t>
        </is>
      </c>
      <c r="I1071" s="130" t="inlineStr">
        <is>
          <t>DFO</t>
        </is>
      </c>
      <c r="J1071" s="131" t="n">
        <v>30591.304</v>
      </c>
      <c r="K1071" s="129" t="n">
        <v>2020</v>
      </c>
      <c r="L1071" s="120">
        <f>IF(VLOOKUP(H1071,'Cross-Page Data'!$D$4:$F$48,3,FALSE)="natural gas",VLOOKUP(G1071,'Cross-Page Data'!$I$4:$J$19,2,FALSE),IF(VLOOKUP(H1071,'Cross-Page Data'!$D$4:$F$48,3,FALSE)="solar",IF(G1071="PV","solar PV","solar thermal"),IF(VLOOKUP(H1071,'Cross-Page Data'!$D$4:$F$48,3,FALSE)="wind",VLOOKUP(G1071,'Cross-Page Data'!$I$4:$J$19,2,FALSE),IF(VLOOKUP(H1071,'Cross-Page Data'!$D$4:$F$48,3,FALSE)="hydro",VLOOKUP(G1071,'Cross-Page Data'!$I$4:$J$19,2,FALSE),VLOOKUP(H1071,'Cross-Page Data'!$D$4:$F$48,3,FALSE)))))</f>
        <v/>
      </c>
      <c r="M1071" s="120">
        <f>IF(AND($P$2=FALSE,OR(F1071="Commercial NAICS Cogen",F1071="Industrial NAICS Cogen",F1071="NAICS-22 Cogen")),FALSE,IF(AND($P$3=FALSE,OR(F1071="Commercial NAICS Cogen",F1071="Commercial NAICS Non-Cogen",F1071="Industrial NAICS Cogen", F1071="industrial NAICS non-Cogen")),FALSE, TRUE))</f>
        <v/>
      </c>
    </row>
    <row r="1072">
      <c r="A1072" s="129" t="n">
        <v>3804</v>
      </c>
      <c r="B1072" s="130" t="inlineStr">
        <is>
          <t>Possum Point</t>
        </is>
      </c>
      <c r="C1072" s="130" t="inlineStr">
        <is>
          <t>Virginia Electric &amp; Power Co</t>
        </is>
      </c>
      <c r="D1072" s="129" t="n">
        <v>19876</v>
      </c>
      <c r="E1072" s="130" t="inlineStr">
        <is>
          <t>VA</t>
        </is>
      </c>
      <c r="F1072" s="130" t="inlineStr">
        <is>
          <t>Electric Utility</t>
        </is>
      </c>
      <c r="G1072" s="130" t="inlineStr">
        <is>
          <t>CA</t>
        </is>
      </c>
      <c r="H1072" s="130" t="inlineStr">
        <is>
          <t>DFO</t>
        </is>
      </c>
      <c r="I1072" s="130" t="inlineStr">
        <is>
          <t>DFO</t>
        </is>
      </c>
      <c r="J1072" s="131" t="n">
        <v>0</v>
      </c>
      <c r="K1072" s="129" t="n">
        <v>2020</v>
      </c>
      <c r="L1072" s="120">
        <f>IF(VLOOKUP(H1072,'Cross-Page Data'!$D$4:$F$48,3,FALSE)="natural gas",VLOOKUP(G1072,'Cross-Page Data'!$I$4:$J$19,2,FALSE),IF(VLOOKUP(H1072,'Cross-Page Data'!$D$4:$F$48,3,FALSE)="solar",IF(G1072="PV","solar PV","solar thermal"),IF(VLOOKUP(H1072,'Cross-Page Data'!$D$4:$F$48,3,FALSE)="wind",VLOOKUP(G1072,'Cross-Page Data'!$I$4:$J$19,2,FALSE),IF(VLOOKUP(H1072,'Cross-Page Data'!$D$4:$F$48,3,FALSE)="hydro",VLOOKUP(G1072,'Cross-Page Data'!$I$4:$J$19,2,FALSE),VLOOKUP(H1072,'Cross-Page Data'!$D$4:$F$48,3,FALSE)))))</f>
        <v/>
      </c>
      <c r="M1072" s="120">
        <f>IF(AND($P$2=FALSE,OR(F1072="Commercial NAICS Cogen",F1072="Industrial NAICS Cogen",F1072="NAICS-22 Cogen")),FALSE,IF(AND($P$3=FALSE,OR(F1072="Commercial NAICS Cogen",F1072="Commercial NAICS Non-Cogen",F1072="Industrial NAICS Cogen", F1072="industrial NAICS non-Cogen")),FALSE, TRUE))</f>
        <v/>
      </c>
    </row>
    <row r="1073">
      <c r="A1073" s="129" t="n">
        <v>3804</v>
      </c>
      <c r="B1073" s="130" t="inlineStr">
        <is>
          <t>Possum Point</t>
        </is>
      </c>
      <c r="C1073" s="130" t="inlineStr">
        <is>
          <t>Virginia Electric &amp; Power Co</t>
        </is>
      </c>
      <c r="D1073" s="129" t="n">
        <v>19876</v>
      </c>
      <c r="E1073" s="130" t="inlineStr">
        <is>
          <t>VA</t>
        </is>
      </c>
      <c r="F1073" s="130" t="inlineStr">
        <is>
          <t>Electric Utility</t>
        </is>
      </c>
      <c r="G1073" s="130" t="inlineStr">
        <is>
          <t>CA</t>
        </is>
      </c>
      <c r="H1073" s="130" t="inlineStr">
        <is>
          <t>NG</t>
        </is>
      </c>
      <c r="I1073" s="130" t="inlineStr">
        <is>
          <t>NG</t>
        </is>
      </c>
      <c r="J1073" s="131" t="n">
        <v>0</v>
      </c>
      <c r="K1073" s="129" t="n">
        <v>2020</v>
      </c>
      <c r="L1073" s="120">
        <f>IF(VLOOKUP(H1073,'Cross-Page Data'!$D$4:$F$48,3,FALSE)="natural gas",VLOOKUP(G1073,'Cross-Page Data'!$I$4:$J$19,2,FALSE),IF(VLOOKUP(H1073,'Cross-Page Data'!$D$4:$F$48,3,FALSE)="solar",IF(G1073="PV","solar PV","solar thermal"),IF(VLOOKUP(H1073,'Cross-Page Data'!$D$4:$F$48,3,FALSE)="wind",VLOOKUP(G1073,'Cross-Page Data'!$I$4:$J$19,2,FALSE),IF(VLOOKUP(H1073,'Cross-Page Data'!$D$4:$F$48,3,FALSE)="hydro",VLOOKUP(G1073,'Cross-Page Data'!$I$4:$J$19,2,FALSE),VLOOKUP(H1073,'Cross-Page Data'!$D$4:$F$48,3,FALSE)))))</f>
        <v/>
      </c>
      <c r="M1073" s="120">
        <f>IF(AND($P$2=FALSE,OR(F1073="Commercial NAICS Cogen",F1073="Industrial NAICS Cogen",F1073="NAICS-22 Cogen")),FALSE,IF(AND($P$3=FALSE,OR(F1073="Commercial NAICS Cogen",F1073="Commercial NAICS Non-Cogen",F1073="Industrial NAICS Cogen", F1073="industrial NAICS non-Cogen")),FALSE, TRUE))</f>
        <v/>
      </c>
    </row>
    <row r="1074">
      <c r="A1074" s="129" t="n">
        <v>3804</v>
      </c>
      <c r="B1074" s="130" t="inlineStr">
        <is>
          <t>Possum Point</t>
        </is>
      </c>
      <c r="C1074" s="130" t="inlineStr">
        <is>
          <t>Virginia Electric &amp; Power Co</t>
        </is>
      </c>
      <c r="D1074" s="129" t="n">
        <v>19876</v>
      </c>
      <c r="E1074" s="130" t="inlineStr">
        <is>
          <t>VA</t>
        </is>
      </c>
      <c r="F1074" s="130" t="inlineStr">
        <is>
          <t>Electric Utility</t>
        </is>
      </c>
      <c r="G1074" s="130" t="inlineStr">
        <is>
          <t>CT</t>
        </is>
      </c>
      <c r="H1074" s="130" t="inlineStr">
        <is>
          <t>DFO</t>
        </is>
      </c>
      <c r="I1074" s="130" t="inlineStr">
        <is>
          <t>DFO</t>
        </is>
      </c>
      <c r="J1074" s="131" t="n">
        <v>613.616</v>
      </c>
      <c r="K1074" s="129" t="n">
        <v>2020</v>
      </c>
      <c r="L1074" s="120">
        <f>IF(VLOOKUP(H1074,'Cross-Page Data'!$D$4:$F$48,3,FALSE)="natural gas",VLOOKUP(G1074,'Cross-Page Data'!$I$4:$J$19,2,FALSE),IF(VLOOKUP(H1074,'Cross-Page Data'!$D$4:$F$48,3,FALSE)="solar",IF(G1074="PV","solar PV","solar thermal"),IF(VLOOKUP(H1074,'Cross-Page Data'!$D$4:$F$48,3,FALSE)="wind",VLOOKUP(G1074,'Cross-Page Data'!$I$4:$J$19,2,FALSE),IF(VLOOKUP(H1074,'Cross-Page Data'!$D$4:$F$48,3,FALSE)="hydro",VLOOKUP(G1074,'Cross-Page Data'!$I$4:$J$19,2,FALSE),VLOOKUP(H1074,'Cross-Page Data'!$D$4:$F$48,3,FALSE)))))</f>
        <v/>
      </c>
      <c r="M1074" s="120">
        <f>IF(AND($P$2=FALSE,OR(F1074="Commercial NAICS Cogen",F1074="Industrial NAICS Cogen",F1074="NAICS-22 Cogen")),FALSE,IF(AND($P$3=FALSE,OR(F1074="Commercial NAICS Cogen",F1074="Commercial NAICS Non-Cogen",F1074="Industrial NAICS Cogen", F1074="industrial NAICS non-Cogen")),FALSE, TRUE))</f>
        <v/>
      </c>
    </row>
    <row r="1075">
      <c r="A1075" s="129" t="n">
        <v>3804</v>
      </c>
      <c r="B1075" s="130" t="inlineStr">
        <is>
          <t>Possum Point</t>
        </is>
      </c>
      <c r="C1075" s="130" t="inlineStr">
        <is>
          <t>Virginia Electric &amp; Power Co</t>
        </is>
      </c>
      <c r="D1075" s="129" t="n">
        <v>19876</v>
      </c>
      <c r="E1075" s="130" t="inlineStr">
        <is>
          <t>VA</t>
        </is>
      </c>
      <c r="F1075" s="130" t="inlineStr">
        <is>
          <t>Electric Utility</t>
        </is>
      </c>
      <c r="G1075" s="130" t="inlineStr">
        <is>
          <t>CT</t>
        </is>
      </c>
      <c r="H1075" s="130" t="inlineStr">
        <is>
          <t>NG</t>
        </is>
      </c>
      <c r="I1075" s="130" t="inlineStr">
        <is>
          <t>NG</t>
        </is>
      </c>
      <c r="J1075" s="131" t="n">
        <v>3405841.4</v>
      </c>
      <c r="K1075" s="129" t="n">
        <v>2020</v>
      </c>
      <c r="L1075" s="120">
        <f>IF(VLOOKUP(H1075,'Cross-Page Data'!$D$4:$F$48,3,FALSE)="natural gas",VLOOKUP(G1075,'Cross-Page Data'!$I$4:$J$19,2,FALSE),IF(VLOOKUP(H1075,'Cross-Page Data'!$D$4:$F$48,3,FALSE)="solar",IF(G1075="PV","solar PV","solar thermal"),IF(VLOOKUP(H1075,'Cross-Page Data'!$D$4:$F$48,3,FALSE)="wind",VLOOKUP(G1075,'Cross-Page Data'!$I$4:$J$19,2,FALSE),IF(VLOOKUP(H1075,'Cross-Page Data'!$D$4:$F$48,3,FALSE)="hydro",VLOOKUP(G1075,'Cross-Page Data'!$I$4:$J$19,2,FALSE),VLOOKUP(H1075,'Cross-Page Data'!$D$4:$F$48,3,FALSE)))))</f>
        <v/>
      </c>
      <c r="M1075" s="120">
        <f>IF(AND($P$2=FALSE,OR(F1075="Commercial NAICS Cogen",F1075="Industrial NAICS Cogen",F1075="NAICS-22 Cogen")),FALSE,IF(AND($P$3=FALSE,OR(F1075="Commercial NAICS Cogen",F1075="Commercial NAICS Non-Cogen",F1075="Industrial NAICS Cogen", F1075="industrial NAICS non-Cogen")),FALSE, TRUE))</f>
        <v/>
      </c>
    </row>
    <row r="1076">
      <c r="A1076" s="129" t="n">
        <v>3804</v>
      </c>
      <c r="B1076" s="130" t="inlineStr">
        <is>
          <t>Possum Point</t>
        </is>
      </c>
      <c r="C1076" s="130" t="inlineStr">
        <is>
          <t>Virginia Electric &amp; Power Co</t>
        </is>
      </c>
      <c r="D1076" s="129" t="n">
        <v>19876</v>
      </c>
      <c r="E1076" s="130" t="inlineStr">
        <is>
          <t>VA</t>
        </is>
      </c>
      <c r="F1076" s="130" t="inlineStr">
        <is>
          <t>Electric Utility</t>
        </is>
      </c>
      <c r="G1076" s="130" t="inlineStr">
        <is>
          <t>GT</t>
        </is>
      </c>
      <c r="H1076" s="130" t="inlineStr">
        <is>
          <t>DFO</t>
        </is>
      </c>
      <c r="I1076" s="130" t="inlineStr">
        <is>
          <t>DFO</t>
        </is>
      </c>
      <c r="J1076" s="131" t="n">
        <v>403</v>
      </c>
      <c r="K1076" s="129" t="n">
        <v>2020</v>
      </c>
      <c r="L1076" s="120">
        <f>IF(VLOOKUP(H1076,'Cross-Page Data'!$D$4:$F$48,3,FALSE)="natural gas",VLOOKUP(G1076,'Cross-Page Data'!$I$4:$J$19,2,FALSE),IF(VLOOKUP(H1076,'Cross-Page Data'!$D$4:$F$48,3,FALSE)="solar",IF(G1076="PV","solar PV","solar thermal"),IF(VLOOKUP(H1076,'Cross-Page Data'!$D$4:$F$48,3,FALSE)="wind",VLOOKUP(G1076,'Cross-Page Data'!$I$4:$J$19,2,FALSE),IF(VLOOKUP(H1076,'Cross-Page Data'!$D$4:$F$48,3,FALSE)="hydro",VLOOKUP(G1076,'Cross-Page Data'!$I$4:$J$19,2,FALSE),VLOOKUP(H1076,'Cross-Page Data'!$D$4:$F$48,3,FALSE)))))</f>
        <v/>
      </c>
      <c r="M1076" s="120">
        <f>IF(AND($P$2=FALSE,OR(F1076="Commercial NAICS Cogen",F1076="Industrial NAICS Cogen",F1076="NAICS-22 Cogen")),FALSE,IF(AND($P$3=FALSE,OR(F1076="Commercial NAICS Cogen",F1076="Commercial NAICS Non-Cogen",F1076="Industrial NAICS Cogen", F1076="industrial NAICS non-Cogen")),FALSE, TRUE))</f>
        <v/>
      </c>
    </row>
    <row r="1077">
      <c r="A1077" s="129" t="n">
        <v>3804</v>
      </c>
      <c r="B1077" s="130" t="inlineStr">
        <is>
          <t>Possum Point</t>
        </is>
      </c>
      <c r="C1077" s="130" t="inlineStr">
        <is>
          <t>Virginia Electric &amp; Power Co</t>
        </is>
      </c>
      <c r="D1077" s="129" t="n">
        <v>19876</v>
      </c>
      <c r="E1077" s="130" t="inlineStr">
        <is>
          <t>VA</t>
        </is>
      </c>
      <c r="F1077" s="130" t="inlineStr">
        <is>
          <t>Electric Utility</t>
        </is>
      </c>
      <c r="G1077" s="130" t="inlineStr">
        <is>
          <t>ST</t>
        </is>
      </c>
      <c r="H1077" s="130" t="inlineStr">
        <is>
          <t>DFO</t>
        </is>
      </c>
      <c r="I1077" s="130" t="inlineStr">
        <is>
          <t>DFO</t>
        </is>
      </c>
      <c r="J1077" s="131" t="n">
        <v>1705.027</v>
      </c>
      <c r="K1077" s="129" t="n">
        <v>2020</v>
      </c>
      <c r="L1077" s="120">
        <f>IF(VLOOKUP(H1077,'Cross-Page Data'!$D$4:$F$48,3,FALSE)="natural gas",VLOOKUP(G1077,'Cross-Page Data'!$I$4:$J$19,2,FALSE),IF(VLOOKUP(H1077,'Cross-Page Data'!$D$4:$F$48,3,FALSE)="solar",IF(G1077="PV","solar PV","solar thermal"),IF(VLOOKUP(H1077,'Cross-Page Data'!$D$4:$F$48,3,FALSE)="wind",VLOOKUP(G1077,'Cross-Page Data'!$I$4:$J$19,2,FALSE),IF(VLOOKUP(H1077,'Cross-Page Data'!$D$4:$F$48,3,FALSE)="hydro",VLOOKUP(G1077,'Cross-Page Data'!$I$4:$J$19,2,FALSE),VLOOKUP(H1077,'Cross-Page Data'!$D$4:$F$48,3,FALSE)))))</f>
        <v/>
      </c>
      <c r="M1077" s="120">
        <f>IF(AND($P$2=FALSE,OR(F1077="Commercial NAICS Cogen",F1077="Industrial NAICS Cogen",F1077="NAICS-22 Cogen")),FALSE,IF(AND($P$3=FALSE,OR(F1077="Commercial NAICS Cogen",F1077="Commercial NAICS Non-Cogen",F1077="Industrial NAICS Cogen", F1077="industrial NAICS non-Cogen")),FALSE, TRUE))</f>
        <v/>
      </c>
    </row>
    <row r="1078">
      <c r="A1078" s="129" t="n">
        <v>3804</v>
      </c>
      <c r="B1078" s="130" t="inlineStr">
        <is>
          <t>Possum Point</t>
        </is>
      </c>
      <c r="C1078" s="130" t="inlineStr">
        <is>
          <t>Virginia Electric &amp; Power Co</t>
        </is>
      </c>
      <c r="D1078" s="129" t="n">
        <v>19876</v>
      </c>
      <c r="E1078" s="130" t="inlineStr">
        <is>
          <t>VA</t>
        </is>
      </c>
      <c r="F1078" s="130" t="inlineStr">
        <is>
          <t>Electric Utility</t>
        </is>
      </c>
      <c r="G1078" s="130" t="inlineStr">
        <is>
          <t>ST</t>
        </is>
      </c>
      <c r="H1078" s="130" t="inlineStr">
        <is>
          <t>NG</t>
        </is>
      </c>
      <c r="I1078" s="130" t="inlineStr">
        <is>
          <t>NG</t>
        </is>
      </c>
      <c r="J1078" s="131" t="n">
        <v>0</v>
      </c>
      <c r="K1078" s="129" t="n">
        <v>2020</v>
      </c>
      <c r="L1078" s="120">
        <f>IF(VLOOKUP(H1078,'Cross-Page Data'!$D$4:$F$48,3,FALSE)="natural gas",VLOOKUP(G1078,'Cross-Page Data'!$I$4:$J$19,2,FALSE),IF(VLOOKUP(H1078,'Cross-Page Data'!$D$4:$F$48,3,FALSE)="solar",IF(G1078="PV","solar PV","solar thermal"),IF(VLOOKUP(H1078,'Cross-Page Data'!$D$4:$F$48,3,FALSE)="wind",VLOOKUP(G1078,'Cross-Page Data'!$I$4:$J$19,2,FALSE),IF(VLOOKUP(H1078,'Cross-Page Data'!$D$4:$F$48,3,FALSE)="hydro",VLOOKUP(G1078,'Cross-Page Data'!$I$4:$J$19,2,FALSE),VLOOKUP(H1078,'Cross-Page Data'!$D$4:$F$48,3,FALSE)))))</f>
        <v/>
      </c>
      <c r="M1078" s="120">
        <f>IF(AND($P$2=FALSE,OR(F1078="Commercial NAICS Cogen",F1078="Industrial NAICS Cogen",F1078="NAICS-22 Cogen")),FALSE,IF(AND($P$3=FALSE,OR(F1078="Commercial NAICS Cogen",F1078="Commercial NAICS Non-Cogen",F1078="Industrial NAICS Cogen", F1078="industrial NAICS non-Cogen")),FALSE, TRUE))</f>
        <v/>
      </c>
    </row>
    <row r="1079">
      <c r="A1079" s="129" t="n">
        <v>3804</v>
      </c>
      <c r="B1079" s="130" t="inlineStr">
        <is>
          <t>Possum Point</t>
        </is>
      </c>
      <c r="C1079" s="130" t="inlineStr">
        <is>
          <t>Virginia Electric &amp; Power Co</t>
        </is>
      </c>
      <c r="D1079" s="129" t="n">
        <v>19876</v>
      </c>
      <c r="E1079" s="130" t="inlineStr">
        <is>
          <t>VA</t>
        </is>
      </c>
      <c r="F1079" s="130" t="inlineStr">
        <is>
          <t>Electric Utility</t>
        </is>
      </c>
      <c r="G1079" s="130" t="inlineStr">
        <is>
          <t>ST</t>
        </is>
      </c>
      <c r="H1079" s="130" t="inlineStr">
        <is>
          <t>RFO</t>
        </is>
      </c>
      <c r="I1079" s="130" t="inlineStr">
        <is>
          <t>RFO</t>
        </is>
      </c>
      <c r="J1079" s="131" t="n">
        <v>15850.973</v>
      </c>
      <c r="K1079" s="129" t="n">
        <v>2020</v>
      </c>
      <c r="L1079" s="120">
        <f>IF(VLOOKUP(H1079,'Cross-Page Data'!$D$4:$F$48,3,FALSE)="natural gas",VLOOKUP(G1079,'Cross-Page Data'!$I$4:$J$19,2,FALSE),IF(VLOOKUP(H1079,'Cross-Page Data'!$D$4:$F$48,3,FALSE)="solar",IF(G1079="PV","solar PV","solar thermal"),IF(VLOOKUP(H1079,'Cross-Page Data'!$D$4:$F$48,3,FALSE)="wind",VLOOKUP(G1079,'Cross-Page Data'!$I$4:$J$19,2,FALSE),IF(VLOOKUP(H1079,'Cross-Page Data'!$D$4:$F$48,3,FALSE)="hydro",VLOOKUP(G1079,'Cross-Page Data'!$I$4:$J$19,2,FALSE),VLOOKUP(H1079,'Cross-Page Data'!$D$4:$F$48,3,FALSE)))))</f>
        <v/>
      </c>
      <c r="M1079" s="120">
        <f>IF(AND($P$2=FALSE,OR(F1079="Commercial NAICS Cogen",F1079="Industrial NAICS Cogen",F1079="NAICS-22 Cogen")),FALSE,IF(AND($P$3=FALSE,OR(F1079="Commercial NAICS Cogen",F1079="Commercial NAICS Non-Cogen",F1079="Industrial NAICS Cogen", F1079="industrial NAICS non-Cogen")),FALSE, TRUE))</f>
        <v/>
      </c>
    </row>
    <row r="1080">
      <c r="A1080" s="129" t="n">
        <v>3806</v>
      </c>
      <c r="B1080" s="130" t="inlineStr">
        <is>
          <t>Surry</t>
        </is>
      </c>
      <c r="C1080" s="130" t="inlineStr">
        <is>
          <t>Virginia Electric &amp; Power Co</t>
        </is>
      </c>
      <c r="D1080" s="129" t="n">
        <v>19876</v>
      </c>
      <c r="E1080" s="130" t="inlineStr">
        <is>
          <t>VA</t>
        </is>
      </c>
      <c r="F1080" s="130" t="inlineStr">
        <is>
          <t>Electric Utility</t>
        </is>
      </c>
      <c r="G1080" s="130" t="inlineStr">
        <is>
          <t>ST</t>
        </is>
      </c>
      <c r="H1080" s="130" t="inlineStr">
        <is>
          <t>NUC</t>
        </is>
      </c>
      <c r="I1080" s="130" t="inlineStr">
        <is>
          <t>NUC</t>
        </is>
      </c>
      <c r="J1080" s="131" t="n">
        <v>7551070</v>
      </c>
      <c r="K1080" s="129" t="n">
        <v>2020</v>
      </c>
      <c r="L1080" s="120">
        <f>IF(VLOOKUP(H1080,'Cross-Page Data'!$D$4:$F$48,3,FALSE)="natural gas",VLOOKUP(G1080,'Cross-Page Data'!$I$4:$J$19,2,FALSE),IF(VLOOKUP(H1080,'Cross-Page Data'!$D$4:$F$48,3,FALSE)="solar",IF(G1080="PV","solar PV","solar thermal"),IF(VLOOKUP(H1080,'Cross-Page Data'!$D$4:$F$48,3,FALSE)="wind",VLOOKUP(G1080,'Cross-Page Data'!$I$4:$J$19,2,FALSE),IF(VLOOKUP(H1080,'Cross-Page Data'!$D$4:$F$48,3,FALSE)="hydro",VLOOKUP(G1080,'Cross-Page Data'!$I$4:$J$19,2,FALSE),VLOOKUP(H1080,'Cross-Page Data'!$D$4:$F$48,3,FALSE)))))</f>
        <v/>
      </c>
      <c r="M1080" s="120">
        <f>IF(AND($P$2=FALSE,OR(F1080="Commercial NAICS Cogen",F1080="Industrial NAICS Cogen",F1080="NAICS-22 Cogen")),FALSE,IF(AND($P$3=FALSE,OR(F1080="Commercial NAICS Cogen",F1080="Commercial NAICS Non-Cogen",F1080="Industrial NAICS Cogen", F1080="industrial NAICS non-Cogen")),FALSE, TRUE))</f>
        <v/>
      </c>
    </row>
    <row r="1081">
      <c r="A1081" s="129" t="n">
        <v>3806</v>
      </c>
      <c r="B1081" s="130" t="inlineStr">
        <is>
          <t>Surry</t>
        </is>
      </c>
      <c r="C1081" s="130" t="inlineStr">
        <is>
          <t>Virginia Electric &amp; Power Co</t>
        </is>
      </c>
      <c r="D1081" s="129" t="n">
        <v>19876</v>
      </c>
      <c r="E1081" s="130" t="inlineStr">
        <is>
          <t>VA</t>
        </is>
      </c>
      <c r="F1081" s="130" t="inlineStr">
        <is>
          <t>Electric Utility</t>
        </is>
      </c>
      <c r="G1081" s="130" t="inlineStr">
        <is>
          <t>ST</t>
        </is>
      </c>
      <c r="H1081" s="130" t="inlineStr">
        <is>
          <t>NUC</t>
        </is>
      </c>
      <c r="I1081" s="130" t="inlineStr">
        <is>
          <t>NUC</t>
        </is>
      </c>
      <c r="J1081" s="131" t="n">
        <v>6789081</v>
      </c>
      <c r="K1081" s="129" t="n">
        <v>2020</v>
      </c>
      <c r="L1081" s="120">
        <f>IF(VLOOKUP(H1081,'Cross-Page Data'!$D$4:$F$48,3,FALSE)="natural gas",VLOOKUP(G1081,'Cross-Page Data'!$I$4:$J$19,2,FALSE),IF(VLOOKUP(H1081,'Cross-Page Data'!$D$4:$F$48,3,FALSE)="solar",IF(G1081="PV","solar PV","solar thermal"),IF(VLOOKUP(H1081,'Cross-Page Data'!$D$4:$F$48,3,FALSE)="wind",VLOOKUP(G1081,'Cross-Page Data'!$I$4:$J$19,2,FALSE),IF(VLOOKUP(H1081,'Cross-Page Data'!$D$4:$F$48,3,FALSE)="hydro",VLOOKUP(G1081,'Cross-Page Data'!$I$4:$J$19,2,FALSE),VLOOKUP(H1081,'Cross-Page Data'!$D$4:$F$48,3,FALSE)))))</f>
        <v/>
      </c>
      <c r="M1081" s="120">
        <f>IF(AND($P$2=FALSE,OR(F1081="Commercial NAICS Cogen",F1081="Industrial NAICS Cogen",F1081="NAICS-22 Cogen")),FALSE,IF(AND($P$3=FALSE,OR(F1081="Commercial NAICS Cogen",F1081="Commercial NAICS Non-Cogen",F1081="Industrial NAICS Cogen", F1081="industrial NAICS non-Cogen")),FALSE, TRUE))</f>
        <v/>
      </c>
    </row>
    <row r="1082">
      <c r="A1082" s="129" t="n">
        <v>3809</v>
      </c>
      <c r="B1082" s="130" t="inlineStr">
        <is>
          <t>Yorktown</t>
        </is>
      </c>
      <c r="C1082" s="130" t="inlineStr">
        <is>
          <t>Virginia Electric &amp; Power Co</t>
        </is>
      </c>
      <c r="D1082" s="129" t="n">
        <v>19876</v>
      </c>
      <c r="E1082" s="130" t="inlineStr">
        <is>
          <t>VA</t>
        </is>
      </c>
      <c r="F1082" s="130" t="inlineStr">
        <is>
          <t>Electric Utility</t>
        </is>
      </c>
      <c r="G1082" s="130" t="inlineStr">
        <is>
          <t>ST</t>
        </is>
      </c>
      <c r="H1082" s="130" t="inlineStr">
        <is>
          <t>BIT</t>
        </is>
      </c>
      <c r="I1082" s="130" t="inlineStr">
        <is>
          <t>COL</t>
        </is>
      </c>
      <c r="J1082" s="131" t="n">
        <v>0</v>
      </c>
      <c r="K1082" s="129" t="n">
        <v>2020</v>
      </c>
      <c r="L1082" s="120">
        <f>IF(VLOOKUP(H1082,'Cross-Page Data'!$D$4:$F$48,3,FALSE)="natural gas",VLOOKUP(G1082,'Cross-Page Data'!$I$4:$J$19,2,FALSE),IF(VLOOKUP(H1082,'Cross-Page Data'!$D$4:$F$48,3,FALSE)="solar",IF(G1082="PV","solar PV","solar thermal"),IF(VLOOKUP(H1082,'Cross-Page Data'!$D$4:$F$48,3,FALSE)="wind",VLOOKUP(G1082,'Cross-Page Data'!$I$4:$J$19,2,FALSE),IF(VLOOKUP(H1082,'Cross-Page Data'!$D$4:$F$48,3,FALSE)="hydro",VLOOKUP(G1082,'Cross-Page Data'!$I$4:$J$19,2,FALSE),VLOOKUP(H1082,'Cross-Page Data'!$D$4:$F$48,3,FALSE)))))</f>
        <v/>
      </c>
      <c r="M1082" s="120">
        <f>IF(AND($P$2=FALSE,OR(F1082="Commercial NAICS Cogen",F1082="Industrial NAICS Cogen",F1082="NAICS-22 Cogen")),FALSE,IF(AND($P$3=FALSE,OR(F1082="Commercial NAICS Cogen",F1082="Commercial NAICS Non-Cogen",F1082="Industrial NAICS Cogen", F1082="industrial NAICS non-Cogen")),FALSE, TRUE))</f>
        <v/>
      </c>
    </row>
    <row r="1083">
      <c r="A1083" s="129" t="n">
        <v>3809</v>
      </c>
      <c r="B1083" s="130" t="inlineStr">
        <is>
          <t>Yorktown</t>
        </is>
      </c>
      <c r="C1083" s="130" t="inlineStr">
        <is>
          <t>Virginia Electric &amp; Power Co</t>
        </is>
      </c>
      <c r="D1083" s="129" t="n">
        <v>19876</v>
      </c>
      <c r="E1083" s="130" t="inlineStr">
        <is>
          <t>VA</t>
        </is>
      </c>
      <c r="F1083" s="130" t="inlineStr">
        <is>
          <t>Electric Utility</t>
        </is>
      </c>
      <c r="G1083" s="130" t="inlineStr">
        <is>
          <t>ST</t>
        </is>
      </c>
      <c r="H1083" s="130" t="inlineStr">
        <is>
          <t>DFO</t>
        </is>
      </c>
      <c r="I1083" s="130" t="inlineStr">
        <is>
          <t>DFO</t>
        </is>
      </c>
      <c r="J1083" s="131" t="n">
        <v>96.218</v>
      </c>
      <c r="K1083" s="129" t="n">
        <v>2020</v>
      </c>
      <c r="L1083" s="120">
        <f>IF(VLOOKUP(H1083,'Cross-Page Data'!$D$4:$F$48,3,FALSE)="natural gas",VLOOKUP(G1083,'Cross-Page Data'!$I$4:$J$19,2,FALSE),IF(VLOOKUP(H1083,'Cross-Page Data'!$D$4:$F$48,3,FALSE)="solar",IF(G1083="PV","solar PV","solar thermal"),IF(VLOOKUP(H1083,'Cross-Page Data'!$D$4:$F$48,3,FALSE)="wind",VLOOKUP(G1083,'Cross-Page Data'!$I$4:$J$19,2,FALSE),IF(VLOOKUP(H1083,'Cross-Page Data'!$D$4:$F$48,3,FALSE)="hydro",VLOOKUP(G1083,'Cross-Page Data'!$I$4:$J$19,2,FALSE),VLOOKUP(H1083,'Cross-Page Data'!$D$4:$F$48,3,FALSE)))))</f>
        <v/>
      </c>
      <c r="M1083" s="120">
        <f>IF(AND($P$2=FALSE,OR(F1083="Commercial NAICS Cogen",F1083="Industrial NAICS Cogen",F1083="NAICS-22 Cogen")),FALSE,IF(AND($P$3=FALSE,OR(F1083="Commercial NAICS Cogen",F1083="Commercial NAICS Non-Cogen",F1083="Industrial NAICS Cogen", F1083="industrial NAICS non-Cogen")),FALSE, TRUE))</f>
        <v/>
      </c>
    </row>
    <row r="1084">
      <c r="A1084" s="129" t="n">
        <v>3809</v>
      </c>
      <c r="B1084" s="130" t="inlineStr">
        <is>
          <t>Yorktown</t>
        </is>
      </c>
      <c r="C1084" s="130" t="inlineStr">
        <is>
          <t>Virginia Electric &amp; Power Co</t>
        </is>
      </c>
      <c r="D1084" s="129" t="n">
        <v>19876</v>
      </c>
      <c r="E1084" s="130" t="inlineStr">
        <is>
          <t>VA</t>
        </is>
      </c>
      <c r="F1084" s="130" t="inlineStr">
        <is>
          <t>Electric Utility</t>
        </is>
      </c>
      <c r="G1084" s="130" t="inlineStr">
        <is>
          <t>ST</t>
        </is>
      </c>
      <c r="H1084" s="130" t="inlineStr">
        <is>
          <t>NG</t>
        </is>
      </c>
      <c r="I1084" s="130" t="inlineStr">
        <is>
          <t>NG</t>
        </is>
      </c>
      <c r="J1084" s="131" t="n">
        <v>28792.98</v>
      </c>
      <c r="K1084" s="129" t="n">
        <v>2020</v>
      </c>
      <c r="L1084" s="120">
        <f>IF(VLOOKUP(H1084,'Cross-Page Data'!$D$4:$F$48,3,FALSE)="natural gas",VLOOKUP(G1084,'Cross-Page Data'!$I$4:$J$19,2,FALSE),IF(VLOOKUP(H1084,'Cross-Page Data'!$D$4:$F$48,3,FALSE)="solar",IF(G1084="PV","solar PV","solar thermal"),IF(VLOOKUP(H1084,'Cross-Page Data'!$D$4:$F$48,3,FALSE)="wind",VLOOKUP(G1084,'Cross-Page Data'!$I$4:$J$19,2,FALSE),IF(VLOOKUP(H1084,'Cross-Page Data'!$D$4:$F$48,3,FALSE)="hydro",VLOOKUP(G1084,'Cross-Page Data'!$I$4:$J$19,2,FALSE),VLOOKUP(H1084,'Cross-Page Data'!$D$4:$F$48,3,FALSE)))))</f>
        <v/>
      </c>
      <c r="M1084" s="120">
        <f>IF(AND($P$2=FALSE,OR(F1084="Commercial NAICS Cogen",F1084="Industrial NAICS Cogen",F1084="NAICS-22 Cogen")),FALSE,IF(AND($P$3=FALSE,OR(F1084="Commercial NAICS Cogen",F1084="Commercial NAICS Non-Cogen",F1084="Industrial NAICS Cogen", F1084="industrial NAICS non-Cogen")),FALSE, TRUE))</f>
        <v/>
      </c>
    </row>
    <row r="1085">
      <c r="A1085" s="129" t="n">
        <v>3809</v>
      </c>
      <c r="B1085" s="130" t="inlineStr">
        <is>
          <t>Yorktown</t>
        </is>
      </c>
      <c r="C1085" s="130" t="inlineStr">
        <is>
          <t>Virginia Electric &amp; Power Co</t>
        </is>
      </c>
      <c r="D1085" s="129" t="n">
        <v>19876</v>
      </c>
      <c r="E1085" s="130" t="inlineStr">
        <is>
          <t>VA</t>
        </is>
      </c>
      <c r="F1085" s="130" t="inlineStr">
        <is>
          <t>Electric Utility</t>
        </is>
      </c>
      <c r="G1085" s="130" t="inlineStr">
        <is>
          <t>ST</t>
        </is>
      </c>
      <c r="H1085" s="130" t="inlineStr">
        <is>
          <t>RFO</t>
        </is>
      </c>
      <c r="I1085" s="130" t="inlineStr">
        <is>
          <t>RFO</t>
        </is>
      </c>
      <c r="J1085" s="131" t="n">
        <v>31099.802</v>
      </c>
      <c r="K1085" s="129" t="n">
        <v>2020</v>
      </c>
      <c r="L1085" s="120">
        <f>IF(VLOOKUP(H1085,'Cross-Page Data'!$D$4:$F$48,3,FALSE)="natural gas",VLOOKUP(G1085,'Cross-Page Data'!$I$4:$J$19,2,FALSE),IF(VLOOKUP(H1085,'Cross-Page Data'!$D$4:$F$48,3,FALSE)="solar",IF(G1085="PV","solar PV","solar thermal"),IF(VLOOKUP(H1085,'Cross-Page Data'!$D$4:$F$48,3,FALSE)="wind",VLOOKUP(G1085,'Cross-Page Data'!$I$4:$J$19,2,FALSE),IF(VLOOKUP(H1085,'Cross-Page Data'!$D$4:$F$48,3,FALSE)="hydro",VLOOKUP(G1085,'Cross-Page Data'!$I$4:$J$19,2,FALSE),VLOOKUP(H1085,'Cross-Page Data'!$D$4:$F$48,3,FALSE)))))</f>
        <v/>
      </c>
      <c r="M1085" s="120">
        <f>IF(AND($P$2=FALSE,OR(F1085="Commercial NAICS Cogen",F1085="Industrial NAICS Cogen",F1085="NAICS-22 Cogen")),FALSE,IF(AND($P$3=FALSE,OR(F1085="Commercial NAICS Cogen",F1085="Commercial NAICS Non-Cogen",F1085="Industrial NAICS Cogen", F1085="industrial NAICS non-Cogen")),FALSE, TRUE))</f>
        <v/>
      </c>
    </row>
    <row r="1086">
      <c r="A1086" s="129" t="n">
        <v>3845</v>
      </c>
      <c r="B1086" s="130" t="inlineStr">
        <is>
          <t>Transalta Centralia Generation</t>
        </is>
      </c>
      <c r="C1086" s="130" t="inlineStr">
        <is>
          <t>TransAlta Centralia Gen LLC</t>
        </is>
      </c>
      <c r="D1086" s="129" t="n">
        <v>19099</v>
      </c>
      <c r="E1086" s="130" t="inlineStr">
        <is>
          <t>WA</t>
        </is>
      </c>
      <c r="F1086" s="130" t="inlineStr">
        <is>
          <t>NAICS-22 Non-Cogen</t>
        </is>
      </c>
      <c r="G1086" s="130" t="inlineStr">
        <is>
          <t>ST</t>
        </is>
      </c>
      <c r="H1086" s="130" t="inlineStr">
        <is>
          <t>DFO</t>
        </is>
      </c>
      <c r="I1086" s="130" t="inlineStr">
        <is>
          <t>DFO</t>
        </is>
      </c>
      <c r="J1086" s="131" t="n">
        <v>5819.172</v>
      </c>
      <c r="K1086" s="129" t="n">
        <v>2020</v>
      </c>
      <c r="L1086" s="120">
        <f>IF(VLOOKUP(H1086,'Cross-Page Data'!$D$4:$F$48,3,FALSE)="natural gas",VLOOKUP(G1086,'Cross-Page Data'!$I$4:$J$19,2,FALSE),IF(VLOOKUP(H1086,'Cross-Page Data'!$D$4:$F$48,3,FALSE)="solar",IF(G1086="PV","solar PV","solar thermal"),IF(VLOOKUP(H1086,'Cross-Page Data'!$D$4:$F$48,3,FALSE)="wind",VLOOKUP(G1086,'Cross-Page Data'!$I$4:$J$19,2,FALSE),IF(VLOOKUP(H1086,'Cross-Page Data'!$D$4:$F$48,3,FALSE)="hydro",VLOOKUP(G1086,'Cross-Page Data'!$I$4:$J$19,2,FALSE),VLOOKUP(H1086,'Cross-Page Data'!$D$4:$F$48,3,FALSE)))))</f>
        <v/>
      </c>
      <c r="M1086" s="120">
        <f>IF(AND($P$2=FALSE,OR(F1086="Commercial NAICS Cogen",F1086="Industrial NAICS Cogen",F1086="NAICS-22 Cogen")),FALSE,IF(AND($P$3=FALSE,OR(F1086="Commercial NAICS Cogen",F1086="Commercial NAICS Non-Cogen",F1086="Industrial NAICS Cogen", F1086="industrial NAICS non-Cogen")),FALSE, TRUE))</f>
        <v/>
      </c>
    </row>
    <row r="1087">
      <c r="A1087" s="129" t="n">
        <v>3845</v>
      </c>
      <c r="B1087" s="130" t="inlineStr">
        <is>
          <t>Transalta Centralia Generation</t>
        </is>
      </c>
      <c r="C1087" s="130" t="inlineStr">
        <is>
          <t>TransAlta Centralia Gen LLC</t>
        </is>
      </c>
      <c r="D1087" s="129" t="n">
        <v>19099</v>
      </c>
      <c r="E1087" s="130" t="inlineStr">
        <is>
          <t>WA</t>
        </is>
      </c>
      <c r="F1087" s="130" t="inlineStr">
        <is>
          <t>NAICS-22 Non-Cogen</t>
        </is>
      </c>
      <c r="G1087" s="130" t="inlineStr">
        <is>
          <t>ST</t>
        </is>
      </c>
      <c r="H1087" s="130" t="inlineStr">
        <is>
          <t>RC</t>
        </is>
      </c>
      <c r="I1087" s="130" t="inlineStr">
        <is>
          <t>COL</t>
        </is>
      </c>
      <c r="J1087" s="131" t="n">
        <v>5142066.1</v>
      </c>
      <c r="K1087" s="129" t="n">
        <v>2020</v>
      </c>
      <c r="L1087" s="120">
        <f>IF(VLOOKUP(H1087,'Cross-Page Data'!$D$4:$F$48,3,FALSE)="natural gas",VLOOKUP(G1087,'Cross-Page Data'!$I$4:$J$19,2,FALSE),IF(VLOOKUP(H1087,'Cross-Page Data'!$D$4:$F$48,3,FALSE)="solar",IF(G1087="PV","solar PV","solar thermal"),IF(VLOOKUP(H1087,'Cross-Page Data'!$D$4:$F$48,3,FALSE)="wind",VLOOKUP(G1087,'Cross-Page Data'!$I$4:$J$19,2,FALSE),IF(VLOOKUP(H1087,'Cross-Page Data'!$D$4:$F$48,3,FALSE)="hydro",VLOOKUP(G1087,'Cross-Page Data'!$I$4:$J$19,2,FALSE),VLOOKUP(H1087,'Cross-Page Data'!$D$4:$F$48,3,FALSE)))))</f>
        <v/>
      </c>
      <c r="M1087" s="120">
        <f>IF(AND($P$2=FALSE,OR(F1087="Commercial NAICS Cogen",F1087="Industrial NAICS Cogen",F1087="NAICS-22 Cogen")),FALSE,IF(AND($P$3=FALSE,OR(F1087="Commercial NAICS Cogen",F1087="Commercial NAICS Non-Cogen",F1087="Industrial NAICS Cogen", F1087="industrial NAICS non-Cogen")),FALSE, TRUE))</f>
        <v/>
      </c>
    </row>
    <row r="1088">
      <c r="A1088" s="129" t="n">
        <v>3845</v>
      </c>
      <c r="B1088" s="130" t="inlineStr">
        <is>
          <t>Transalta Centralia Generation</t>
        </is>
      </c>
      <c r="C1088" s="130" t="inlineStr">
        <is>
          <t>TransAlta Centralia Gen LLC</t>
        </is>
      </c>
      <c r="D1088" s="129" t="n">
        <v>19099</v>
      </c>
      <c r="E1088" s="130" t="inlineStr">
        <is>
          <t>WA</t>
        </is>
      </c>
      <c r="F1088" s="130" t="inlineStr">
        <is>
          <t>NAICS-22 Non-Cogen</t>
        </is>
      </c>
      <c r="G1088" s="130" t="inlineStr">
        <is>
          <t>ST</t>
        </is>
      </c>
      <c r="H1088" s="130" t="inlineStr">
        <is>
          <t>SUB</t>
        </is>
      </c>
      <c r="I1088" s="130" t="inlineStr">
        <is>
          <t>COL</t>
        </is>
      </c>
      <c r="J1088" s="131" t="n">
        <v>0</v>
      </c>
      <c r="K1088" s="129" t="n">
        <v>2020</v>
      </c>
      <c r="L1088" s="120">
        <f>IF(VLOOKUP(H1088,'Cross-Page Data'!$D$4:$F$48,3,FALSE)="natural gas",VLOOKUP(G1088,'Cross-Page Data'!$I$4:$J$19,2,FALSE),IF(VLOOKUP(H1088,'Cross-Page Data'!$D$4:$F$48,3,FALSE)="solar",IF(G1088="PV","solar PV","solar thermal"),IF(VLOOKUP(H1088,'Cross-Page Data'!$D$4:$F$48,3,FALSE)="wind",VLOOKUP(G1088,'Cross-Page Data'!$I$4:$J$19,2,FALSE),IF(VLOOKUP(H1088,'Cross-Page Data'!$D$4:$F$48,3,FALSE)="hydro",VLOOKUP(G1088,'Cross-Page Data'!$I$4:$J$19,2,FALSE),VLOOKUP(H1088,'Cross-Page Data'!$D$4:$F$48,3,FALSE)))))</f>
        <v/>
      </c>
      <c r="M1088" s="120">
        <f>IF(AND($P$2=FALSE,OR(F1088="Commercial NAICS Cogen",F1088="Industrial NAICS Cogen",F1088="NAICS-22 Cogen")),FALSE,IF(AND($P$3=FALSE,OR(F1088="Commercial NAICS Cogen",F1088="Commercial NAICS Non-Cogen",F1088="Industrial NAICS Cogen", F1088="industrial NAICS non-Cogen")),FALSE, TRUE))</f>
        <v/>
      </c>
    </row>
    <row r="1089">
      <c r="A1089" s="129" t="n">
        <v>3845</v>
      </c>
      <c r="B1089" s="130" t="inlineStr">
        <is>
          <t>Transalta Centralia Generation</t>
        </is>
      </c>
      <c r="C1089" s="130" t="inlineStr">
        <is>
          <t>TransAlta Centralia Gen LLC</t>
        </is>
      </c>
      <c r="D1089" s="129" t="n">
        <v>19099</v>
      </c>
      <c r="E1089" s="130" t="inlineStr">
        <is>
          <t>WA</t>
        </is>
      </c>
      <c r="F1089" s="130" t="inlineStr">
        <is>
          <t>NAICS-22 Non-Cogen</t>
        </is>
      </c>
      <c r="G1089" s="130" t="inlineStr">
        <is>
          <t>ST</t>
        </is>
      </c>
      <c r="H1089" s="130" t="inlineStr">
        <is>
          <t>WC</t>
        </is>
      </c>
      <c r="I1089" s="130" t="inlineStr">
        <is>
          <t>WOC</t>
        </is>
      </c>
      <c r="J1089" s="131" t="n">
        <v>1151.681</v>
      </c>
      <c r="K1089" s="129" t="n">
        <v>2020</v>
      </c>
      <c r="L1089" s="120">
        <f>IF(VLOOKUP(H1089,'Cross-Page Data'!$D$4:$F$48,3,FALSE)="natural gas",VLOOKUP(G1089,'Cross-Page Data'!$I$4:$J$19,2,FALSE),IF(VLOOKUP(H1089,'Cross-Page Data'!$D$4:$F$48,3,FALSE)="solar",IF(G1089="PV","solar PV","solar thermal"),IF(VLOOKUP(H1089,'Cross-Page Data'!$D$4:$F$48,3,FALSE)="wind",VLOOKUP(G1089,'Cross-Page Data'!$I$4:$J$19,2,FALSE),IF(VLOOKUP(H1089,'Cross-Page Data'!$D$4:$F$48,3,FALSE)="hydro",VLOOKUP(G1089,'Cross-Page Data'!$I$4:$J$19,2,FALSE),VLOOKUP(H1089,'Cross-Page Data'!$D$4:$F$48,3,FALSE)))))</f>
        <v/>
      </c>
      <c r="M1089" s="120">
        <f>IF(AND($P$2=FALSE,OR(F1089="Commercial NAICS Cogen",F1089="Industrial NAICS Cogen",F1089="NAICS-22 Cogen")),FALSE,IF(AND($P$3=FALSE,OR(F1089="Commercial NAICS Cogen",F1089="Commercial NAICS Non-Cogen",F1089="Industrial NAICS Cogen", F1089="industrial NAICS non-Cogen")),FALSE, TRUE))</f>
        <v/>
      </c>
    </row>
    <row r="1090">
      <c r="A1090" s="129" t="n">
        <v>3850</v>
      </c>
      <c r="B1090" s="130" t="inlineStr">
        <is>
          <t>Swift 1</t>
        </is>
      </c>
      <c r="C1090" s="130" t="inlineStr">
        <is>
          <t>PacifiCorp</t>
        </is>
      </c>
      <c r="D1090" s="129" t="n">
        <v>14354</v>
      </c>
      <c r="E1090" s="130" t="inlineStr">
        <is>
          <t>WA</t>
        </is>
      </c>
      <c r="F1090" s="130" t="inlineStr">
        <is>
          <t>Electric Utility</t>
        </is>
      </c>
      <c r="G1090" s="130" t="inlineStr">
        <is>
          <t>HY</t>
        </is>
      </c>
      <c r="H1090" s="130" t="inlineStr">
        <is>
          <t>WAT</t>
        </is>
      </c>
      <c r="I1090" s="130" t="inlineStr">
        <is>
          <t>HYC</t>
        </is>
      </c>
      <c r="J1090" s="131" t="n">
        <v>569679</v>
      </c>
      <c r="K1090" s="129" t="n">
        <v>2020</v>
      </c>
      <c r="L1090" s="120">
        <f>IF(VLOOKUP(H1090,'Cross-Page Data'!$D$4:$F$48,3,FALSE)="natural gas",VLOOKUP(G1090,'Cross-Page Data'!$I$4:$J$19,2,FALSE),IF(VLOOKUP(H1090,'Cross-Page Data'!$D$4:$F$48,3,FALSE)="solar",IF(G1090="PV","solar PV","solar thermal"),IF(VLOOKUP(H1090,'Cross-Page Data'!$D$4:$F$48,3,FALSE)="wind",VLOOKUP(G1090,'Cross-Page Data'!$I$4:$J$19,2,FALSE),IF(VLOOKUP(H1090,'Cross-Page Data'!$D$4:$F$48,3,FALSE)="hydro",VLOOKUP(G1090,'Cross-Page Data'!$I$4:$J$19,2,FALSE),VLOOKUP(H1090,'Cross-Page Data'!$D$4:$F$48,3,FALSE)))))</f>
        <v/>
      </c>
      <c r="M1090" s="120">
        <f>IF(AND($P$2=FALSE,OR(F1090="Commercial NAICS Cogen",F1090="Industrial NAICS Cogen",F1090="NAICS-22 Cogen")),FALSE,IF(AND($P$3=FALSE,OR(F1090="Commercial NAICS Cogen",F1090="Commercial NAICS Non-Cogen",F1090="Industrial NAICS Cogen", F1090="industrial NAICS non-Cogen")),FALSE, TRUE))</f>
        <v/>
      </c>
    </row>
    <row r="1091">
      <c r="A1091" s="129" t="n">
        <v>3853</v>
      </c>
      <c r="B1091" s="130" t="inlineStr">
        <is>
          <t>Crystal Mountain</t>
        </is>
      </c>
      <c r="C1091" s="130" t="inlineStr">
        <is>
          <t>Puget Sound Energy Inc</t>
        </is>
      </c>
      <c r="D1091" s="129" t="n">
        <v>15500</v>
      </c>
      <c r="E1091" s="130" t="inlineStr">
        <is>
          <t>WA</t>
        </is>
      </c>
      <c r="F1091" s="130" t="inlineStr">
        <is>
          <t>Electric Utility</t>
        </is>
      </c>
      <c r="G1091" s="130" t="inlineStr">
        <is>
          <t>IC</t>
        </is>
      </c>
      <c r="H1091" s="130" t="inlineStr">
        <is>
          <t>DFO</t>
        </is>
      </c>
      <c r="I1091" s="130" t="inlineStr">
        <is>
          <t>DFO</t>
        </is>
      </c>
      <c r="J1091" s="131" t="n">
        <v>535</v>
      </c>
      <c r="K1091" s="129" t="n">
        <v>2020</v>
      </c>
      <c r="L1091" s="120">
        <f>IF(VLOOKUP(H1091,'Cross-Page Data'!$D$4:$F$48,3,FALSE)="natural gas",VLOOKUP(G1091,'Cross-Page Data'!$I$4:$J$19,2,FALSE),IF(VLOOKUP(H1091,'Cross-Page Data'!$D$4:$F$48,3,FALSE)="solar",IF(G1091="PV","solar PV","solar thermal"),IF(VLOOKUP(H1091,'Cross-Page Data'!$D$4:$F$48,3,FALSE)="wind",VLOOKUP(G1091,'Cross-Page Data'!$I$4:$J$19,2,FALSE),IF(VLOOKUP(H1091,'Cross-Page Data'!$D$4:$F$48,3,FALSE)="hydro",VLOOKUP(G1091,'Cross-Page Data'!$I$4:$J$19,2,FALSE),VLOOKUP(H1091,'Cross-Page Data'!$D$4:$F$48,3,FALSE)))))</f>
        <v/>
      </c>
      <c r="M1091" s="120">
        <f>IF(AND($P$2=FALSE,OR(F1091="Commercial NAICS Cogen",F1091="Industrial NAICS Cogen",F1091="NAICS-22 Cogen")),FALSE,IF(AND($P$3=FALSE,OR(F1091="Commercial NAICS Cogen",F1091="Commercial NAICS Non-Cogen",F1091="Industrial NAICS Cogen", F1091="industrial NAICS non-Cogen")),FALSE, TRUE))</f>
        <v/>
      </c>
    </row>
    <row r="1092">
      <c r="A1092" s="129" t="n">
        <v>3883</v>
      </c>
      <c r="B1092" s="130" t="inlineStr">
        <is>
          <t>Rocky Reach</t>
        </is>
      </c>
      <c r="C1092" s="130" t="inlineStr">
        <is>
          <t>PUD No 1 of Chelan County</t>
        </is>
      </c>
      <c r="D1092" s="129" t="n">
        <v>3413</v>
      </c>
      <c r="E1092" s="130" t="inlineStr">
        <is>
          <t>WA</t>
        </is>
      </c>
      <c r="F1092" s="130" t="inlineStr">
        <is>
          <t>Electric Utility</t>
        </is>
      </c>
      <c r="G1092" s="130" t="inlineStr">
        <is>
          <t>HY</t>
        </is>
      </c>
      <c r="H1092" s="130" t="inlineStr">
        <is>
          <t>WAT</t>
        </is>
      </c>
      <c r="I1092" s="130" t="inlineStr">
        <is>
          <t>HYC</t>
        </is>
      </c>
      <c r="J1092" s="131" t="n">
        <v>5896167</v>
      </c>
      <c r="K1092" s="129" t="n">
        <v>2020</v>
      </c>
      <c r="L1092" s="120">
        <f>IF(VLOOKUP(H1092,'Cross-Page Data'!$D$4:$F$48,3,FALSE)="natural gas",VLOOKUP(G1092,'Cross-Page Data'!$I$4:$J$19,2,FALSE),IF(VLOOKUP(H1092,'Cross-Page Data'!$D$4:$F$48,3,FALSE)="solar",IF(G1092="PV","solar PV","solar thermal"),IF(VLOOKUP(H1092,'Cross-Page Data'!$D$4:$F$48,3,FALSE)="wind",VLOOKUP(G1092,'Cross-Page Data'!$I$4:$J$19,2,FALSE),IF(VLOOKUP(H1092,'Cross-Page Data'!$D$4:$F$48,3,FALSE)="hydro",VLOOKUP(G1092,'Cross-Page Data'!$I$4:$J$19,2,FALSE),VLOOKUP(H1092,'Cross-Page Data'!$D$4:$F$48,3,FALSE)))))</f>
        <v/>
      </c>
      <c r="M1092" s="120">
        <f>IF(AND($P$2=FALSE,OR(F1092="Commercial NAICS Cogen",F1092="Industrial NAICS Cogen",F1092="NAICS-22 Cogen")),FALSE,IF(AND($P$3=FALSE,OR(F1092="Commercial NAICS Cogen",F1092="Commercial NAICS Non-Cogen",F1092="Industrial NAICS Cogen", F1092="industrial NAICS non-Cogen")),FALSE, TRUE))</f>
        <v/>
      </c>
    </row>
    <row r="1093">
      <c r="A1093" s="129" t="n">
        <v>3886</v>
      </c>
      <c r="B1093" s="130" t="inlineStr">
        <is>
          <t>Wells</t>
        </is>
      </c>
      <c r="C1093" s="130" t="inlineStr">
        <is>
          <t>PUD No 1 of Douglas County</t>
        </is>
      </c>
      <c r="D1093" s="129" t="n">
        <v>5326</v>
      </c>
      <c r="E1093" s="130" t="inlineStr">
        <is>
          <t>WA</t>
        </is>
      </c>
      <c r="F1093" s="130" t="inlineStr">
        <is>
          <t>Electric Utility</t>
        </is>
      </c>
      <c r="G1093" s="130" t="inlineStr">
        <is>
          <t>HY</t>
        </is>
      </c>
      <c r="H1093" s="130" t="inlineStr">
        <is>
          <t>WAT</t>
        </is>
      </c>
      <c r="I1093" s="130" t="inlineStr">
        <is>
          <t>HYC</t>
        </is>
      </c>
      <c r="J1093" s="131" t="n">
        <v>4377027</v>
      </c>
      <c r="K1093" s="129" t="n">
        <v>2020</v>
      </c>
      <c r="L1093" s="120">
        <f>IF(VLOOKUP(H1093,'Cross-Page Data'!$D$4:$F$48,3,FALSE)="natural gas",VLOOKUP(G1093,'Cross-Page Data'!$I$4:$J$19,2,FALSE),IF(VLOOKUP(H1093,'Cross-Page Data'!$D$4:$F$48,3,FALSE)="solar",IF(G1093="PV","solar PV","solar thermal"),IF(VLOOKUP(H1093,'Cross-Page Data'!$D$4:$F$48,3,FALSE)="wind",VLOOKUP(G1093,'Cross-Page Data'!$I$4:$J$19,2,FALSE),IF(VLOOKUP(H1093,'Cross-Page Data'!$D$4:$F$48,3,FALSE)="hydro",VLOOKUP(G1093,'Cross-Page Data'!$I$4:$J$19,2,FALSE),VLOOKUP(H1093,'Cross-Page Data'!$D$4:$F$48,3,FALSE)))))</f>
        <v/>
      </c>
      <c r="M1093" s="120">
        <f>IF(AND($P$2=FALSE,OR(F1093="Commercial NAICS Cogen",F1093="Industrial NAICS Cogen",F1093="NAICS-22 Cogen")),FALSE,IF(AND($P$3=FALSE,OR(F1093="Commercial NAICS Cogen",F1093="Commercial NAICS Non-Cogen",F1093="Industrial NAICS Cogen", F1093="industrial NAICS non-Cogen")),FALSE, TRUE))</f>
        <v/>
      </c>
    </row>
    <row r="1094">
      <c r="A1094" s="129" t="n">
        <v>3887</v>
      </c>
      <c r="B1094" s="130" t="inlineStr">
        <is>
          <t>Priest Rapids</t>
        </is>
      </c>
      <c r="C1094" s="130" t="inlineStr">
        <is>
          <t>PUD No 2 of Grant County</t>
        </is>
      </c>
      <c r="D1094" s="129" t="n">
        <v>14624</v>
      </c>
      <c r="E1094" s="130" t="inlineStr">
        <is>
          <t>WA</t>
        </is>
      </c>
      <c r="F1094" s="130" t="inlineStr">
        <is>
          <t>Electric Utility</t>
        </is>
      </c>
      <c r="G1094" s="130" t="inlineStr">
        <is>
          <t>HY</t>
        </is>
      </c>
      <c r="H1094" s="130" t="inlineStr">
        <is>
          <t>WAT</t>
        </is>
      </c>
      <c r="I1094" s="130" t="inlineStr">
        <is>
          <t>HYC</t>
        </is>
      </c>
      <c r="J1094" s="131" t="n">
        <v>4781803</v>
      </c>
      <c r="K1094" s="129" t="n">
        <v>2020</v>
      </c>
      <c r="L1094" s="120">
        <f>IF(VLOOKUP(H1094,'Cross-Page Data'!$D$4:$F$48,3,FALSE)="natural gas",VLOOKUP(G1094,'Cross-Page Data'!$I$4:$J$19,2,FALSE),IF(VLOOKUP(H1094,'Cross-Page Data'!$D$4:$F$48,3,FALSE)="solar",IF(G1094="PV","solar PV","solar thermal"),IF(VLOOKUP(H1094,'Cross-Page Data'!$D$4:$F$48,3,FALSE)="wind",VLOOKUP(G1094,'Cross-Page Data'!$I$4:$J$19,2,FALSE),IF(VLOOKUP(H1094,'Cross-Page Data'!$D$4:$F$48,3,FALSE)="hydro",VLOOKUP(G1094,'Cross-Page Data'!$I$4:$J$19,2,FALSE),VLOOKUP(H1094,'Cross-Page Data'!$D$4:$F$48,3,FALSE)))))</f>
        <v/>
      </c>
      <c r="M1094" s="120">
        <f>IF(AND($P$2=FALSE,OR(F1094="Commercial NAICS Cogen",F1094="Industrial NAICS Cogen",F1094="NAICS-22 Cogen")),FALSE,IF(AND($P$3=FALSE,OR(F1094="Commercial NAICS Cogen",F1094="Commercial NAICS Non-Cogen",F1094="Industrial NAICS Cogen", F1094="industrial NAICS non-Cogen")),FALSE, TRUE))</f>
        <v/>
      </c>
    </row>
    <row r="1095">
      <c r="A1095" s="129" t="n">
        <v>3888</v>
      </c>
      <c r="B1095" s="130" t="inlineStr">
        <is>
          <t>Wanapum</t>
        </is>
      </c>
      <c r="C1095" s="130" t="inlineStr">
        <is>
          <t>PUD No 2 of Grant County</t>
        </is>
      </c>
      <c r="D1095" s="129" t="n">
        <v>14624</v>
      </c>
      <c r="E1095" s="130" t="inlineStr">
        <is>
          <t>WA</t>
        </is>
      </c>
      <c r="F1095" s="130" t="inlineStr">
        <is>
          <t>Electric Utility</t>
        </is>
      </c>
      <c r="G1095" s="130" t="inlineStr">
        <is>
          <t>HY</t>
        </is>
      </c>
      <c r="H1095" s="130" t="inlineStr">
        <is>
          <t>WAT</t>
        </is>
      </c>
      <c r="I1095" s="130" t="inlineStr">
        <is>
          <t>HYC</t>
        </is>
      </c>
      <c r="J1095" s="131" t="n">
        <v>5131315</v>
      </c>
      <c r="K1095" s="129" t="n">
        <v>2020</v>
      </c>
      <c r="L1095" s="120">
        <f>IF(VLOOKUP(H1095,'Cross-Page Data'!$D$4:$F$48,3,FALSE)="natural gas",VLOOKUP(G1095,'Cross-Page Data'!$I$4:$J$19,2,FALSE),IF(VLOOKUP(H1095,'Cross-Page Data'!$D$4:$F$48,3,FALSE)="solar",IF(G1095="PV","solar PV","solar thermal"),IF(VLOOKUP(H1095,'Cross-Page Data'!$D$4:$F$48,3,FALSE)="wind",VLOOKUP(G1095,'Cross-Page Data'!$I$4:$J$19,2,FALSE),IF(VLOOKUP(H1095,'Cross-Page Data'!$D$4:$F$48,3,FALSE)="hydro",VLOOKUP(G1095,'Cross-Page Data'!$I$4:$J$19,2,FALSE),VLOOKUP(H1095,'Cross-Page Data'!$D$4:$F$48,3,FALSE)))))</f>
        <v/>
      </c>
      <c r="M1095" s="120">
        <f>IF(AND($P$2=FALSE,OR(F1095="Commercial NAICS Cogen",F1095="Industrial NAICS Cogen",F1095="NAICS-22 Cogen")),FALSE,IF(AND($P$3=FALSE,OR(F1095="Commercial NAICS Cogen",F1095="Commercial NAICS Non-Cogen",F1095="Industrial NAICS Cogen", F1095="industrial NAICS non-Cogen")),FALSE, TRUE))</f>
        <v/>
      </c>
    </row>
    <row r="1096">
      <c r="A1096" s="129" t="n">
        <v>3895</v>
      </c>
      <c r="B1096" s="130" t="inlineStr">
        <is>
          <t>The Dalles</t>
        </is>
      </c>
      <c r="C1096" s="130" t="inlineStr">
        <is>
          <t>USACE Northwestern Division</t>
        </is>
      </c>
      <c r="D1096" s="129" t="n">
        <v>19400</v>
      </c>
      <c r="E1096" s="130" t="inlineStr">
        <is>
          <t>OR</t>
        </is>
      </c>
      <c r="F1096" s="130" t="inlineStr">
        <is>
          <t>Electric Utility</t>
        </is>
      </c>
      <c r="G1096" s="130" t="inlineStr">
        <is>
          <t>HY</t>
        </is>
      </c>
      <c r="H1096" s="130" t="inlineStr">
        <is>
          <t>WAT</t>
        </is>
      </c>
      <c r="I1096" s="130" t="inlineStr">
        <is>
          <t>HYC</t>
        </is>
      </c>
      <c r="J1096" s="131" t="n">
        <v>6705212</v>
      </c>
      <c r="K1096" s="129" t="n">
        <v>2020</v>
      </c>
      <c r="L1096" s="120">
        <f>IF(VLOOKUP(H1096,'Cross-Page Data'!$D$4:$F$48,3,FALSE)="natural gas",VLOOKUP(G1096,'Cross-Page Data'!$I$4:$J$19,2,FALSE),IF(VLOOKUP(H1096,'Cross-Page Data'!$D$4:$F$48,3,FALSE)="solar",IF(G1096="PV","solar PV","solar thermal"),IF(VLOOKUP(H1096,'Cross-Page Data'!$D$4:$F$48,3,FALSE)="wind",VLOOKUP(G1096,'Cross-Page Data'!$I$4:$J$19,2,FALSE),IF(VLOOKUP(H1096,'Cross-Page Data'!$D$4:$F$48,3,FALSE)="hydro",VLOOKUP(G1096,'Cross-Page Data'!$I$4:$J$19,2,FALSE),VLOOKUP(H1096,'Cross-Page Data'!$D$4:$F$48,3,FALSE)))))</f>
        <v/>
      </c>
      <c r="M1096" s="120">
        <f>IF(AND($P$2=FALSE,OR(F1096="Commercial NAICS Cogen",F1096="Industrial NAICS Cogen",F1096="NAICS-22 Cogen")),FALSE,IF(AND($P$3=FALSE,OR(F1096="Commercial NAICS Cogen",F1096="Commercial NAICS Non-Cogen",F1096="Industrial NAICS Cogen", F1096="industrial NAICS non-Cogen")),FALSE, TRUE))</f>
        <v/>
      </c>
    </row>
    <row r="1097">
      <c r="A1097" s="129" t="n">
        <v>3918</v>
      </c>
      <c r="B1097" s="130" t="inlineStr">
        <is>
          <t>Mossyrock</t>
        </is>
      </c>
      <c r="C1097" s="130" t="inlineStr">
        <is>
          <t>City of Tacoma - (WA)</t>
        </is>
      </c>
      <c r="D1097" s="129" t="n">
        <v>18429</v>
      </c>
      <c r="E1097" s="130" t="inlineStr">
        <is>
          <t>WA</t>
        </is>
      </c>
      <c r="F1097" s="130" t="inlineStr">
        <is>
          <t>Electric Utility</t>
        </is>
      </c>
      <c r="G1097" s="130" t="inlineStr">
        <is>
          <t>HY</t>
        </is>
      </c>
      <c r="H1097" s="130" t="inlineStr">
        <is>
          <t>WAT</t>
        </is>
      </c>
      <c r="I1097" s="130" t="inlineStr">
        <is>
          <t>HYC</t>
        </is>
      </c>
      <c r="J1097" s="131" t="n">
        <v>1110363</v>
      </c>
      <c r="K1097" s="129" t="n">
        <v>2020</v>
      </c>
      <c r="L1097" s="120">
        <f>IF(VLOOKUP(H1097,'Cross-Page Data'!$D$4:$F$48,3,FALSE)="natural gas",VLOOKUP(G1097,'Cross-Page Data'!$I$4:$J$19,2,FALSE),IF(VLOOKUP(H1097,'Cross-Page Data'!$D$4:$F$48,3,FALSE)="solar",IF(G1097="PV","solar PV","solar thermal"),IF(VLOOKUP(H1097,'Cross-Page Data'!$D$4:$F$48,3,FALSE)="wind",VLOOKUP(G1097,'Cross-Page Data'!$I$4:$J$19,2,FALSE),IF(VLOOKUP(H1097,'Cross-Page Data'!$D$4:$F$48,3,FALSE)="hydro",VLOOKUP(G1097,'Cross-Page Data'!$I$4:$J$19,2,FALSE),VLOOKUP(H1097,'Cross-Page Data'!$D$4:$F$48,3,FALSE)))))</f>
        <v/>
      </c>
      <c r="M1097" s="120">
        <f>IF(AND($P$2=FALSE,OR(F1097="Commercial NAICS Cogen",F1097="Industrial NAICS Cogen",F1097="NAICS-22 Cogen")),FALSE,IF(AND($P$3=FALSE,OR(F1097="Commercial NAICS Cogen",F1097="Commercial NAICS Non-Cogen",F1097="Industrial NAICS Cogen", F1097="industrial NAICS non-Cogen")),FALSE, TRUE))</f>
        <v/>
      </c>
    </row>
    <row r="1098">
      <c r="A1098" s="129" t="n">
        <v>3921</v>
      </c>
      <c r="B1098" s="130" t="inlineStr">
        <is>
          <t>Chief Joseph</t>
        </is>
      </c>
      <c r="C1098" s="130" t="inlineStr">
        <is>
          <t>USACE Northwestern Division</t>
        </is>
      </c>
      <c r="D1098" s="129" t="n">
        <v>19400</v>
      </c>
      <c r="E1098" s="130" t="inlineStr">
        <is>
          <t>WA</t>
        </is>
      </c>
      <c r="F1098" s="130" t="inlineStr">
        <is>
          <t>Electric Utility</t>
        </is>
      </c>
      <c r="G1098" s="130" t="inlineStr">
        <is>
          <t>HY</t>
        </is>
      </c>
      <c r="H1098" s="130" t="inlineStr">
        <is>
          <t>WAT</t>
        </is>
      </c>
      <c r="I1098" s="130" t="inlineStr">
        <is>
          <t>HYC</t>
        </is>
      </c>
      <c r="J1098" s="131" t="n">
        <v>11863203</v>
      </c>
      <c r="K1098" s="129" t="n">
        <v>2020</v>
      </c>
      <c r="L1098" s="120">
        <f>IF(VLOOKUP(H1098,'Cross-Page Data'!$D$4:$F$48,3,FALSE)="natural gas",VLOOKUP(G1098,'Cross-Page Data'!$I$4:$J$19,2,FALSE),IF(VLOOKUP(H1098,'Cross-Page Data'!$D$4:$F$48,3,FALSE)="solar",IF(G1098="PV","solar PV","solar thermal"),IF(VLOOKUP(H1098,'Cross-Page Data'!$D$4:$F$48,3,FALSE)="wind",VLOOKUP(G1098,'Cross-Page Data'!$I$4:$J$19,2,FALSE),IF(VLOOKUP(H1098,'Cross-Page Data'!$D$4:$F$48,3,FALSE)="hydro",VLOOKUP(G1098,'Cross-Page Data'!$I$4:$J$19,2,FALSE),VLOOKUP(H1098,'Cross-Page Data'!$D$4:$F$48,3,FALSE)))))</f>
        <v/>
      </c>
      <c r="M1098" s="120">
        <f>IF(AND($P$2=FALSE,OR(F1098="Commercial NAICS Cogen",F1098="Industrial NAICS Cogen",F1098="NAICS-22 Cogen")),FALSE,IF(AND($P$3=FALSE,OR(F1098="Commercial NAICS Cogen",F1098="Commercial NAICS Non-Cogen",F1098="Industrial NAICS Cogen", F1098="industrial NAICS non-Cogen")),FALSE, TRUE))</f>
        <v/>
      </c>
    </row>
    <row r="1099">
      <c r="A1099" s="129" t="n">
        <v>3925</v>
      </c>
      <c r="B1099" s="130" t="inlineStr">
        <is>
          <t>Ice Harbor</t>
        </is>
      </c>
      <c r="C1099" s="130" t="inlineStr">
        <is>
          <t>USACE Northwestern Division</t>
        </is>
      </c>
      <c r="D1099" s="129" t="n">
        <v>19400</v>
      </c>
      <c r="E1099" s="130" t="inlineStr">
        <is>
          <t>WA</t>
        </is>
      </c>
      <c r="F1099" s="130" t="inlineStr">
        <is>
          <t>Electric Utility</t>
        </is>
      </c>
      <c r="G1099" s="130" t="inlineStr">
        <is>
          <t>HY</t>
        </is>
      </c>
      <c r="H1099" s="130" t="inlineStr">
        <is>
          <t>WAT</t>
        </is>
      </c>
      <c r="I1099" s="130" t="inlineStr">
        <is>
          <t>HYC</t>
        </is>
      </c>
      <c r="J1099" s="131" t="n">
        <v>1573842</v>
      </c>
      <c r="K1099" s="129" t="n">
        <v>2020</v>
      </c>
      <c r="L1099" s="120">
        <f>IF(VLOOKUP(H1099,'Cross-Page Data'!$D$4:$F$48,3,FALSE)="natural gas",VLOOKUP(G1099,'Cross-Page Data'!$I$4:$J$19,2,FALSE),IF(VLOOKUP(H1099,'Cross-Page Data'!$D$4:$F$48,3,FALSE)="solar",IF(G1099="PV","solar PV","solar thermal"),IF(VLOOKUP(H1099,'Cross-Page Data'!$D$4:$F$48,3,FALSE)="wind",VLOOKUP(G1099,'Cross-Page Data'!$I$4:$J$19,2,FALSE),IF(VLOOKUP(H1099,'Cross-Page Data'!$D$4:$F$48,3,FALSE)="hydro",VLOOKUP(G1099,'Cross-Page Data'!$I$4:$J$19,2,FALSE),VLOOKUP(H1099,'Cross-Page Data'!$D$4:$F$48,3,FALSE)))))</f>
        <v/>
      </c>
      <c r="M1099" s="120">
        <f>IF(AND($P$2=FALSE,OR(F1099="Commercial NAICS Cogen",F1099="Industrial NAICS Cogen",F1099="NAICS-22 Cogen")),FALSE,IF(AND($P$3=FALSE,OR(F1099="Commercial NAICS Cogen",F1099="Commercial NAICS Non-Cogen",F1099="Industrial NAICS Cogen", F1099="industrial NAICS non-Cogen")),FALSE, TRUE))</f>
        <v/>
      </c>
    </row>
    <row r="1100">
      <c r="A1100" s="129" t="n">
        <v>3926</v>
      </c>
      <c r="B1100" s="130" t="inlineStr">
        <is>
          <t>Little Goose</t>
        </is>
      </c>
      <c r="C1100" s="130" t="inlineStr">
        <is>
          <t>USACE Northwestern Division</t>
        </is>
      </c>
      <c r="D1100" s="129" t="n">
        <v>19400</v>
      </c>
      <c r="E1100" s="130" t="inlineStr">
        <is>
          <t>WA</t>
        </is>
      </c>
      <c r="F1100" s="130" t="inlineStr">
        <is>
          <t>Electric Utility</t>
        </is>
      </c>
      <c r="G1100" s="130" t="inlineStr">
        <is>
          <t>HY</t>
        </is>
      </c>
      <c r="H1100" s="130" t="inlineStr">
        <is>
          <t>WAT</t>
        </is>
      </c>
      <c r="I1100" s="130" t="inlineStr">
        <is>
          <t>HYC</t>
        </is>
      </c>
      <c r="J1100" s="131" t="n">
        <v>1685544</v>
      </c>
      <c r="K1100" s="129" t="n">
        <v>2020</v>
      </c>
      <c r="L1100" s="120">
        <f>IF(VLOOKUP(H1100,'Cross-Page Data'!$D$4:$F$48,3,FALSE)="natural gas",VLOOKUP(G1100,'Cross-Page Data'!$I$4:$J$19,2,FALSE),IF(VLOOKUP(H1100,'Cross-Page Data'!$D$4:$F$48,3,FALSE)="solar",IF(G1100="PV","solar PV","solar thermal"),IF(VLOOKUP(H1100,'Cross-Page Data'!$D$4:$F$48,3,FALSE)="wind",VLOOKUP(G1100,'Cross-Page Data'!$I$4:$J$19,2,FALSE),IF(VLOOKUP(H1100,'Cross-Page Data'!$D$4:$F$48,3,FALSE)="hydro",VLOOKUP(G1100,'Cross-Page Data'!$I$4:$J$19,2,FALSE),VLOOKUP(H1100,'Cross-Page Data'!$D$4:$F$48,3,FALSE)))))</f>
        <v/>
      </c>
      <c r="M1100" s="120">
        <f>IF(AND($P$2=FALSE,OR(F1100="Commercial NAICS Cogen",F1100="Industrial NAICS Cogen",F1100="NAICS-22 Cogen")),FALSE,IF(AND($P$3=FALSE,OR(F1100="Commercial NAICS Cogen",F1100="Commercial NAICS Non-Cogen",F1100="Industrial NAICS Cogen", F1100="industrial NAICS non-Cogen")),FALSE, TRUE))</f>
        <v/>
      </c>
    </row>
    <row r="1101">
      <c r="A1101" s="129" t="n">
        <v>3927</v>
      </c>
      <c r="B1101" s="130" t="inlineStr">
        <is>
          <t>Lower Monumental</t>
        </is>
      </c>
      <c r="C1101" s="130" t="inlineStr">
        <is>
          <t>USACE Northwestern Division</t>
        </is>
      </c>
      <c r="D1101" s="129" t="n">
        <v>19400</v>
      </c>
      <c r="E1101" s="130" t="inlineStr">
        <is>
          <t>WA</t>
        </is>
      </c>
      <c r="F1101" s="130" t="inlineStr">
        <is>
          <t>Electric Utility</t>
        </is>
      </c>
      <c r="G1101" s="130" t="inlineStr">
        <is>
          <t>HY</t>
        </is>
      </c>
      <c r="H1101" s="130" t="inlineStr">
        <is>
          <t>WAT</t>
        </is>
      </c>
      <c r="I1101" s="130" t="inlineStr">
        <is>
          <t>HYC</t>
        </is>
      </c>
      <c r="J1101" s="131" t="n">
        <v>1637311</v>
      </c>
      <c r="K1101" s="129" t="n">
        <v>2020</v>
      </c>
      <c r="L1101" s="120">
        <f>IF(VLOOKUP(H1101,'Cross-Page Data'!$D$4:$F$48,3,FALSE)="natural gas",VLOOKUP(G1101,'Cross-Page Data'!$I$4:$J$19,2,FALSE),IF(VLOOKUP(H1101,'Cross-Page Data'!$D$4:$F$48,3,FALSE)="solar",IF(G1101="PV","solar PV","solar thermal"),IF(VLOOKUP(H1101,'Cross-Page Data'!$D$4:$F$48,3,FALSE)="wind",VLOOKUP(G1101,'Cross-Page Data'!$I$4:$J$19,2,FALSE),IF(VLOOKUP(H1101,'Cross-Page Data'!$D$4:$F$48,3,FALSE)="hydro",VLOOKUP(G1101,'Cross-Page Data'!$I$4:$J$19,2,FALSE),VLOOKUP(H1101,'Cross-Page Data'!$D$4:$F$48,3,FALSE)))))</f>
        <v/>
      </c>
      <c r="M1101" s="120">
        <f>IF(AND($P$2=FALSE,OR(F1101="Commercial NAICS Cogen",F1101="Industrial NAICS Cogen",F1101="NAICS-22 Cogen")),FALSE,IF(AND($P$3=FALSE,OR(F1101="Commercial NAICS Cogen",F1101="Commercial NAICS Non-Cogen",F1101="Industrial NAICS Cogen", F1101="industrial NAICS non-Cogen")),FALSE, TRUE))</f>
        <v/>
      </c>
    </row>
    <row r="1102">
      <c r="A1102" s="129" t="n">
        <v>3935</v>
      </c>
      <c r="B1102" s="130" t="inlineStr">
        <is>
          <t>John E Amos</t>
        </is>
      </c>
      <c r="C1102" s="130" t="inlineStr">
        <is>
          <t>Appalachian Power Co</t>
        </is>
      </c>
      <c r="D1102" s="129" t="n">
        <v>733</v>
      </c>
      <c r="E1102" s="130" t="inlineStr">
        <is>
          <t>WV</t>
        </is>
      </c>
      <c r="F1102" s="130" t="inlineStr">
        <is>
          <t>Electric Utility</t>
        </is>
      </c>
      <c r="G1102" s="130" t="inlineStr">
        <is>
          <t>ST</t>
        </is>
      </c>
      <c r="H1102" s="130" t="inlineStr">
        <is>
          <t>BIT</t>
        </is>
      </c>
      <c r="I1102" s="130" t="inlineStr">
        <is>
          <t>COL</t>
        </is>
      </c>
      <c r="J1102" s="131" t="n">
        <v>10398008</v>
      </c>
      <c r="K1102" s="129" t="n">
        <v>2020</v>
      </c>
      <c r="L1102" s="120">
        <f>IF(VLOOKUP(H1102,'Cross-Page Data'!$D$4:$F$48,3,FALSE)="natural gas",VLOOKUP(G1102,'Cross-Page Data'!$I$4:$J$19,2,FALSE),IF(VLOOKUP(H1102,'Cross-Page Data'!$D$4:$F$48,3,FALSE)="solar",IF(G1102="PV","solar PV","solar thermal"),IF(VLOOKUP(H1102,'Cross-Page Data'!$D$4:$F$48,3,FALSE)="wind",VLOOKUP(G1102,'Cross-Page Data'!$I$4:$J$19,2,FALSE),IF(VLOOKUP(H1102,'Cross-Page Data'!$D$4:$F$48,3,FALSE)="hydro",VLOOKUP(G1102,'Cross-Page Data'!$I$4:$J$19,2,FALSE),VLOOKUP(H1102,'Cross-Page Data'!$D$4:$F$48,3,FALSE)))))</f>
        <v/>
      </c>
      <c r="M1102" s="120">
        <f>IF(AND($P$2=FALSE,OR(F1102="Commercial NAICS Cogen",F1102="Industrial NAICS Cogen",F1102="NAICS-22 Cogen")),FALSE,IF(AND($P$3=FALSE,OR(F1102="Commercial NAICS Cogen",F1102="Commercial NAICS Non-Cogen",F1102="Industrial NAICS Cogen", F1102="industrial NAICS non-Cogen")),FALSE, TRUE))</f>
        <v/>
      </c>
    </row>
    <row r="1103">
      <c r="A1103" s="129" t="n">
        <v>3935</v>
      </c>
      <c r="B1103" s="130" t="inlineStr">
        <is>
          <t>John E Amos</t>
        </is>
      </c>
      <c r="C1103" s="130" t="inlineStr">
        <is>
          <t>Appalachian Power Co</t>
        </is>
      </c>
      <c r="D1103" s="129" t="n">
        <v>733</v>
      </c>
      <c r="E1103" s="130" t="inlineStr">
        <is>
          <t>WV</t>
        </is>
      </c>
      <c r="F1103" s="130" t="inlineStr">
        <is>
          <t>Electric Utility</t>
        </is>
      </c>
      <c r="G1103" s="130" t="inlineStr">
        <is>
          <t>ST</t>
        </is>
      </c>
      <c r="H1103" s="130" t="inlineStr">
        <is>
          <t>DFO</t>
        </is>
      </c>
      <c r="I1103" s="130" t="inlineStr">
        <is>
          <t>DFO</t>
        </is>
      </c>
      <c r="J1103" s="131" t="n">
        <v>52830.988</v>
      </c>
      <c r="K1103" s="129" t="n">
        <v>2020</v>
      </c>
      <c r="L1103" s="120">
        <f>IF(VLOOKUP(H1103,'Cross-Page Data'!$D$4:$F$48,3,FALSE)="natural gas",VLOOKUP(G1103,'Cross-Page Data'!$I$4:$J$19,2,FALSE),IF(VLOOKUP(H1103,'Cross-Page Data'!$D$4:$F$48,3,FALSE)="solar",IF(G1103="PV","solar PV","solar thermal"),IF(VLOOKUP(H1103,'Cross-Page Data'!$D$4:$F$48,3,FALSE)="wind",VLOOKUP(G1103,'Cross-Page Data'!$I$4:$J$19,2,FALSE),IF(VLOOKUP(H1103,'Cross-Page Data'!$D$4:$F$48,3,FALSE)="hydro",VLOOKUP(G1103,'Cross-Page Data'!$I$4:$J$19,2,FALSE),VLOOKUP(H1103,'Cross-Page Data'!$D$4:$F$48,3,FALSE)))))</f>
        <v/>
      </c>
      <c r="M1103" s="120">
        <f>IF(AND($P$2=FALSE,OR(F1103="Commercial NAICS Cogen",F1103="Industrial NAICS Cogen",F1103="NAICS-22 Cogen")),FALSE,IF(AND($P$3=FALSE,OR(F1103="Commercial NAICS Cogen",F1103="Commercial NAICS Non-Cogen",F1103="Industrial NAICS Cogen", F1103="industrial NAICS non-Cogen")),FALSE, TRUE))</f>
        <v/>
      </c>
    </row>
    <row r="1104">
      <c r="A1104" s="129" t="n">
        <v>3935</v>
      </c>
      <c r="B1104" s="130" t="inlineStr">
        <is>
          <t>John E Amos</t>
        </is>
      </c>
      <c r="C1104" s="130" t="inlineStr">
        <is>
          <t>Appalachian Power Co</t>
        </is>
      </c>
      <c r="D1104" s="129" t="n">
        <v>733</v>
      </c>
      <c r="E1104" s="130" t="inlineStr">
        <is>
          <t>WV</t>
        </is>
      </c>
      <c r="F1104" s="130" t="inlineStr">
        <is>
          <t>Electric Utility</t>
        </is>
      </c>
      <c r="G1104" s="130" t="inlineStr">
        <is>
          <t>ST</t>
        </is>
      </c>
      <c r="H1104" s="130" t="inlineStr">
        <is>
          <t>SUB</t>
        </is>
      </c>
      <c r="I1104" s="130" t="inlineStr">
        <is>
          <t>COL</t>
        </is>
      </c>
      <c r="J1104" s="131" t="n">
        <v>0</v>
      </c>
      <c r="K1104" s="129" t="n">
        <v>2020</v>
      </c>
      <c r="L1104" s="120">
        <f>IF(VLOOKUP(H1104,'Cross-Page Data'!$D$4:$F$48,3,FALSE)="natural gas",VLOOKUP(G1104,'Cross-Page Data'!$I$4:$J$19,2,FALSE),IF(VLOOKUP(H1104,'Cross-Page Data'!$D$4:$F$48,3,FALSE)="solar",IF(G1104="PV","solar PV","solar thermal"),IF(VLOOKUP(H1104,'Cross-Page Data'!$D$4:$F$48,3,FALSE)="wind",VLOOKUP(G1104,'Cross-Page Data'!$I$4:$J$19,2,FALSE),IF(VLOOKUP(H1104,'Cross-Page Data'!$D$4:$F$48,3,FALSE)="hydro",VLOOKUP(G1104,'Cross-Page Data'!$I$4:$J$19,2,FALSE),VLOOKUP(H1104,'Cross-Page Data'!$D$4:$F$48,3,FALSE)))))</f>
        <v/>
      </c>
      <c r="M1104" s="120">
        <f>IF(AND($P$2=FALSE,OR(F1104="Commercial NAICS Cogen",F1104="Industrial NAICS Cogen",F1104="NAICS-22 Cogen")),FALSE,IF(AND($P$3=FALSE,OR(F1104="Commercial NAICS Cogen",F1104="Commercial NAICS Non-Cogen",F1104="Industrial NAICS Cogen", F1104="industrial NAICS non-Cogen")),FALSE, TRUE))</f>
        <v/>
      </c>
    </row>
    <row r="1105">
      <c r="A1105" s="129" t="n">
        <v>3943</v>
      </c>
      <c r="B1105" s="130" t="inlineStr">
        <is>
          <t>FirstEnergy Fort Martin Power Station</t>
        </is>
      </c>
      <c r="C1105" s="130" t="inlineStr">
        <is>
          <t>Monongahela Power Co</t>
        </is>
      </c>
      <c r="D1105" s="129" t="n">
        <v>12796</v>
      </c>
      <c r="E1105" s="130" t="inlineStr">
        <is>
          <t>WV</t>
        </is>
      </c>
      <c r="F1105" s="130" t="inlineStr">
        <is>
          <t>Electric Utility</t>
        </is>
      </c>
      <c r="G1105" s="130" t="inlineStr">
        <is>
          <t>ST</t>
        </is>
      </c>
      <c r="H1105" s="130" t="inlineStr">
        <is>
          <t>BIT</t>
        </is>
      </c>
      <c r="I1105" s="130" t="inlineStr">
        <is>
          <t>COL</t>
        </is>
      </c>
      <c r="J1105" s="131" t="n">
        <v>5059110</v>
      </c>
      <c r="K1105" s="129" t="n">
        <v>2020</v>
      </c>
      <c r="L1105" s="120">
        <f>IF(VLOOKUP(H1105,'Cross-Page Data'!$D$4:$F$48,3,FALSE)="natural gas",VLOOKUP(G1105,'Cross-Page Data'!$I$4:$J$19,2,FALSE),IF(VLOOKUP(H1105,'Cross-Page Data'!$D$4:$F$48,3,FALSE)="solar",IF(G1105="PV","solar PV","solar thermal"),IF(VLOOKUP(H1105,'Cross-Page Data'!$D$4:$F$48,3,FALSE)="wind",VLOOKUP(G1105,'Cross-Page Data'!$I$4:$J$19,2,FALSE),IF(VLOOKUP(H1105,'Cross-Page Data'!$D$4:$F$48,3,FALSE)="hydro",VLOOKUP(G1105,'Cross-Page Data'!$I$4:$J$19,2,FALSE),VLOOKUP(H1105,'Cross-Page Data'!$D$4:$F$48,3,FALSE)))))</f>
        <v/>
      </c>
      <c r="M1105" s="120">
        <f>IF(AND($P$2=FALSE,OR(F1105="Commercial NAICS Cogen",F1105="Industrial NAICS Cogen",F1105="NAICS-22 Cogen")),FALSE,IF(AND($P$3=FALSE,OR(F1105="Commercial NAICS Cogen",F1105="Commercial NAICS Non-Cogen",F1105="Industrial NAICS Cogen", F1105="industrial NAICS non-Cogen")),FALSE, TRUE))</f>
        <v/>
      </c>
    </row>
    <row r="1106">
      <c r="A1106" s="129" t="n">
        <v>3943</v>
      </c>
      <c r="B1106" s="130" t="inlineStr">
        <is>
          <t>FirstEnergy Fort Martin Power Station</t>
        </is>
      </c>
      <c r="C1106" s="130" t="inlineStr">
        <is>
          <t>Monongahela Power Co</t>
        </is>
      </c>
      <c r="D1106" s="129" t="n">
        <v>12796</v>
      </c>
      <c r="E1106" s="130" t="inlineStr">
        <is>
          <t>WV</t>
        </is>
      </c>
      <c r="F1106" s="130" t="inlineStr">
        <is>
          <t>Electric Utility</t>
        </is>
      </c>
      <c r="G1106" s="130" t="inlineStr">
        <is>
          <t>ST</t>
        </is>
      </c>
      <c r="H1106" s="130" t="inlineStr">
        <is>
          <t>DFO</t>
        </is>
      </c>
      <c r="I1106" s="130" t="inlineStr">
        <is>
          <t>DFO</t>
        </is>
      </c>
      <c r="J1106" s="131" t="n">
        <v>14822.029</v>
      </c>
      <c r="K1106" s="129" t="n">
        <v>2020</v>
      </c>
      <c r="L1106" s="120">
        <f>IF(VLOOKUP(H1106,'Cross-Page Data'!$D$4:$F$48,3,FALSE)="natural gas",VLOOKUP(G1106,'Cross-Page Data'!$I$4:$J$19,2,FALSE),IF(VLOOKUP(H1106,'Cross-Page Data'!$D$4:$F$48,3,FALSE)="solar",IF(G1106="PV","solar PV","solar thermal"),IF(VLOOKUP(H1106,'Cross-Page Data'!$D$4:$F$48,3,FALSE)="wind",VLOOKUP(G1106,'Cross-Page Data'!$I$4:$J$19,2,FALSE),IF(VLOOKUP(H1106,'Cross-Page Data'!$D$4:$F$48,3,FALSE)="hydro",VLOOKUP(G1106,'Cross-Page Data'!$I$4:$J$19,2,FALSE),VLOOKUP(H1106,'Cross-Page Data'!$D$4:$F$48,3,FALSE)))))</f>
        <v/>
      </c>
      <c r="M1106" s="120">
        <f>IF(AND($P$2=FALSE,OR(F1106="Commercial NAICS Cogen",F1106="Industrial NAICS Cogen",F1106="NAICS-22 Cogen")),FALSE,IF(AND($P$3=FALSE,OR(F1106="Commercial NAICS Cogen",F1106="Commercial NAICS Non-Cogen",F1106="Industrial NAICS Cogen", F1106="industrial NAICS non-Cogen")),FALSE, TRUE))</f>
        <v/>
      </c>
    </row>
    <row r="1107">
      <c r="A1107" s="129" t="n">
        <v>3943</v>
      </c>
      <c r="B1107" s="130" t="inlineStr">
        <is>
          <t>FirstEnergy Fort Martin Power Station</t>
        </is>
      </c>
      <c r="C1107" s="130" t="inlineStr">
        <is>
          <t>Monongahela Power Co</t>
        </is>
      </c>
      <c r="D1107" s="129" t="n">
        <v>12796</v>
      </c>
      <c r="E1107" s="130" t="inlineStr">
        <is>
          <t>WV</t>
        </is>
      </c>
      <c r="F1107" s="130" t="inlineStr">
        <is>
          <t>Electric Utility</t>
        </is>
      </c>
      <c r="G1107" s="130" t="inlineStr">
        <is>
          <t>ST</t>
        </is>
      </c>
      <c r="H1107" s="130" t="inlineStr">
        <is>
          <t>SUB</t>
        </is>
      </c>
      <c r="I1107" s="130" t="inlineStr">
        <is>
          <t>COL</t>
        </is>
      </c>
      <c r="J1107" s="131" t="n">
        <v>0</v>
      </c>
      <c r="K1107" s="129" t="n">
        <v>2020</v>
      </c>
      <c r="L1107" s="120">
        <f>IF(VLOOKUP(H1107,'Cross-Page Data'!$D$4:$F$48,3,FALSE)="natural gas",VLOOKUP(G1107,'Cross-Page Data'!$I$4:$J$19,2,FALSE),IF(VLOOKUP(H1107,'Cross-Page Data'!$D$4:$F$48,3,FALSE)="solar",IF(G1107="PV","solar PV","solar thermal"),IF(VLOOKUP(H1107,'Cross-Page Data'!$D$4:$F$48,3,FALSE)="wind",VLOOKUP(G1107,'Cross-Page Data'!$I$4:$J$19,2,FALSE),IF(VLOOKUP(H1107,'Cross-Page Data'!$D$4:$F$48,3,FALSE)="hydro",VLOOKUP(G1107,'Cross-Page Data'!$I$4:$J$19,2,FALSE),VLOOKUP(H1107,'Cross-Page Data'!$D$4:$F$48,3,FALSE)))))</f>
        <v/>
      </c>
      <c r="M1107" s="120">
        <f>IF(AND($P$2=FALSE,OR(F1107="Commercial NAICS Cogen",F1107="Industrial NAICS Cogen",F1107="NAICS-22 Cogen")),FALSE,IF(AND($P$3=FALSE,OR(F1107="Commercial NAICS Cogen",F1107="Commercial NAICS Non-Cogen",F1107="Industrial NAICS Cogen", F1107="industrial NAICS non-Cogen")),FALSE, TRUE))</f>
        <v/>
      </c>
    </row>
    <row r="1108">
      <c r="A1108" s="129" t="n">
        <v>3944</v>
      </c>
      <c r="B1108" s="130" t="inlineStr">
        <is>
          <t>FirstEnergy Harrison Power Station</t>
        </is>
      </c>
      <c r="C1108" s="130" t="inlineStr">
        <is>
          <t>Monongahela Power Co</t>
        </is>
      </c>
      <c r="D1108" s="129" t="n">
        <v>12796</v>
      </c>
      <c r="E1108" s="130" t="inlineStr">
        <is>
          <t>WV</t>
        </is>
      </c>
      <c r="F1108" s="130" t="inlineStr">
        <is>
          <t>Electric Utility</t>
        </is>
      </c>
      <c r="G1108" s="130" t="inlineStr">
        <is>
          <t>ST</t>
        </is>
      </c>
      <c r="H1108" s="130" t="inlineStr">
        <is>
          <t>BIT</t>
        </is>
      </c>
      <c r="I1108" s="130" t="inlineStr">
        <is>
          <t>COL</t>
        </is>
      </c>
      <c r="J1108" s="131" t="n">
        <v>0</v>
      </c>
      <c r="K1108" s="129" t="n">
        <v>2020</v>
      </c>
      <c r="L1108" s="120">
        <f>IF(VLOOKUP(H1108,'Cross-Page Data'!$D$4:$F$48,3,FALSE)="natural gas",VLOOKUP(G1108,'Cross-Page Data'!$I$4:$J$19,2,FALSE),IF(VLOOKUP(H1108,'Cross-Page Data'!$D$4:$F$48,3,FALSE)="solar",IF(G1108="PV","solar PV","solar thermal"),IF(VLOOKUP(H1108,'Cross-Page Data'!$D$4:$F$48,3,FALSE)="wind",VLOOKUP(G1108,'Cross-Page Data'!$I$4:$J$19,2,FALSE),IF(VLOOKUP(H1108,'Cross-Page Data'!$D$4:$F$48,3,FALSE)="hydro",VLOOKUP(G1108,'Cross-Page Data'!$I$4:$J$19,2,FALSE),VLOOKUP(H1108,'Cross-Page Data'!$D$4:$F$48,3,FALSE)))))</f>
        <v/>
      </c>
      <c r="M1108" s="120">
        <f>IF(AND($P$2=FALSE,OR(F1108="Commercial NAICS Cogen",F1108="Industrial NAICS Cogen",F1108="NAICS-22 Cogen")),FALSE,IF(AND($P$3=FALSE,OR(F1108="Commercial NAICS Cogen",F1108="Commercial NAICS Non-Cogen",F1108="Industrial NAICS Cogen", F1108="industrial NAICS non-Cogen")),FALSE, TRUE))</f>
        <v/>
      </c>
    </row>
    <row r="1109">
      <c r="A1109" s="129" t="n">
        <v>3944</v>
      </c>
      <c r="B1109" s="130" t="inlineStr">
        <is>
          <t>FirstEnergy Harrison Power Station</t>
        </is>
      </c>
      <c r="C1109" s="130" t="inlineStr">
        <is>
          <t>Monongahela Power Co</t>
        </is>
      </c>
      <c r="D1109" s="129" t="n">
        <v>12796</v>
      </c>
      <c r="E1109" s="130" t="inlineStr">
        <is>
          <t>WV</t>
        </is>
      </c>
      <c r="F1109" s="130" t="inlineStr">
        <is>
          <t>Electric Utility</t>
        </is>
      </c>
      <c r="G1109" s="130" t="inlineStr">
        <is>
          <t>ST</t>
        </is>
      </c>
      <c r="H1109" s="130" t="inlineStr">
        <is>
          <t>NG</t>
        </is>
      </c>
      <c r="I1109" s="130" t="inlineStr">
        <is>
          <t>NG</t>
        </is>
      </c>
      <c r="J1109" s="131" t="n">
        <v>14178.795</v>
      </c>
      <c r="K1109" s="129" t="n">
        <v>2020</v>
      </c>
      <c r="L1109" s="120">
        <f>IF(VLOOKUP(H1109,'Cross-Page Data'!$D$4:$F$48,3,FALSE)="natural gas",VLOOKUP(G1109,'Cross-Page Data'!$I$4:$J$19,2,FALSE),IF(VLOOKUP(H1109,'Cross-Page Data'!$D$4:$F$48,3,FALSE)="solar",IF(G1109="PV","solar PV","solar thermal"),IF(VLOOKUP(H1109,'Cross-Page Data'!$D$4:$F$48,3,FALSE)="wind",VLOOKUP(G1109,'Cross-Page Data'!$I$4:$J$19,2,FALSE),IF(VLOOKUP(H1109,'Cross-Page Data'!$D$4:$F$48,3,FALSE)="hydro",VLOOKUP(G1109,'Cross-Page Data'!$I$4:$J$19,2,FALSE),VLOOKUP(H1109,'Cross-Page Data'!$D$4:$F$48,3,FALSE)))))</f>
        <v/>
      </c>
      <c r="M1109" s="120">
        <f>IF(AND($P$2=FALSE,OR(F1109="Commercial NAICS Cogen",F1109="Industrial NAICS Cogen",F1109="NAICS-22 Cogen")),FALSE,IF(AND($P$3=FALSE,OR(F1109="Commercial NAICS Cogen",F1109="Commercial NAICS Non-Cogen",F1109="Industrial NAICS Cogen", F1109="industrial NAICS non-Cogen")),FALSE, TRUE))</f>
        <v/>
      </c>
    </row>
    <row r="1110">
      <c r="A1110" s="129" t="n">
        <v>3944</v>
      </c>
      <c r="B1110" s="130" t="inlineStr">
        <is>
          <t>FirstEnergy Harrison Power Station</t>
        </is>
      </c>
      <c r="C1110" s="130" t="inlineStr">
        <is>
          <t>Monongahela Power Co</t>
        </is>
      </c>
      <c r="D1110" s="129" t="n">
        <v>12796</v>
      </c>
      <c r="E1110" s="130" t="inlineStr">
        <is>
          <t>WV</t>
        </is>
      </c>
      <c r="F1110" s="130" t="inlineStr">
        <is>
          <t>Electric Utility</t>
        </is>
      </c>
      <c r="G1110" s="130" t="inlineStr">
        <is>
          <t>ST</t>
        </is>
      </c>
      <c r="H1110" s="130" t="inlineStr">
        <is>
          <t>RC</t>
        </is>
      </c>
      <c r="I1110" s="130" t="inlineStr">
        <is>
          <t>COL</t>
        </is>
      </c>
      <c r="J1110" s="131" t="n">
        <v>10865536</v>
      </c>
      <c r="K1110" s="129" t="n">
        <v>2020</v>
      </c>
      <c r="L1110" s="120">
        <f>IF(VLOOKUP(H1110,'Cross-Page Data'!$D$4:$F$48,3,FALSE)="natural gas",VLOOKUP(G1110,'Cross-Page Data'!$I$4:$J$19,2,FALSE),IF(VLOOKUP(H1110,'Cross-Page Data'!$D$4:$F$48,3,FALSE)="solar",IF(G1110="PV","solar PV","solar thermal"),IF(VLOOKUP(H1110,'Cross-Page Data'!$D$4:$F$48,3,FALSE)="wind",VLOOKUP(G1110,'Cross-Page Data'!$I$4:$J$19,2,FALSE),IF(VLOOKUP(H1110,'Cross-Page Data'!$D$4:$F$48,3,FALSE)="hydro",VLOOKUP(G1110,'Cross-Page Data'!$I$4:$J$19,2,FALSE),VLOOKUP(H1110,'Cross-Page Data'!$D$4:$F$48,3,FALSE)))))</f>
        <v/>
      </c>
      <c r="M1110" s="120">
        <f>IF(AND($P$2=FALSE,OR(F1110="Commercial NAICS Cogen",F1110="Industrial NAICS Cogen",F1110="NAICS-22 Cogen")),FALSE,IF(AND($P$3=FALSE,OR(F1110="Commercial NAICS Cogen",F1110="Commercial NAICS Non-Cogen",F1110="Industrial NAICS Cogen", F1110="industrial NAICS non-Cogen")),FALSE, TRUE))</f>
        <v/>
      </c>
    </row>
    <row r="1111">
      <c r="A1111" s="129" t="n">
        <v>3948</v>
      </c>
      <c r="B1111" s="130" t="inlineStr">
        <is>
          <t>Mitchell (WV)</t>
        </is>
      </c>
      <c r="C1111" s="130" t="inlineStr">
        <is>
          <t>Kentucky Power Co</t>
        </is>
      </c>
      <c r="D1111" s="129" t="n">
        <v>22053</v>
      </c>
      <c r="E1111" s="130" t="inlineStr">
        <is>
          <t>WV</t>
        </is>
      </c>
      <c r="F1111" s="130" t="inlineStr">
        <is>
          <t>Electric Utility</t>
        </is>
      </c>
      <c r="G1111" s="130" t="inlineStr">
        <is>
          <t>ST</t>
        </is>
      </c>
      <c r="H1111" s="130" t="inlineStr">
        <is>
          <t>BIT</t>
        </is>
      </c>
      <c r="I1111" s="130" t="inlineStr">
        <is>
          <t>COL</t>
        </is>
      </c>
      <c r="J1111" s="131" t="n">
        <v>3590942.3</v>
      </c>
      <c r="K1111" s="129" t="n">
        <v>2020</v>
      </c>
      <c r="L1111" s="120">
        <f>IF(VLOOKUP(H1111,'Cross-Page Data'!$D$4:$F$48,3,FALSE)="natural gas",VLOOKUP(G1111,'Cross-Page Data'!$I$4:$J$19,2,FALSE),IF(VLOOKUP(H1111,'Cross-Page Data'!$D$4:$F$48,3,FALSE)="solar",IF(G1111="PV","solar PV","solar thermal"),IF(VLOOKUP(H1111,'Cross-Page Data'!$D$4:$F$48,3,FALSE)="wind",VLOOKUP(G1111,'Cross-Page Data'!$I$4:$J$19,2,FALSE),IF(VLOOKUP(H1111,'Cross-Page Data'!$D$4:$F$48,3,FALSE)="hydro",VLOOKUP(G1111,'Cross-Page Data'!$I$4:$J$19,2,FALSE),VLOOKUP(H1111,'Cross-Page Data'!$D$4:$F$48,3,FALSE)))))</f>
        <v/>
      </c>
      <c r="M1111" s="120">
        <f>IF(AND($P$2=FALSE,OR(F1111="Commercial NAICS Cogen",F1111="Industrial NAICS Cogen",F1111="NAICS-22 Cogen")),FALSE,IF(AND($P$3=FALSE,OR(F1111="Commercial NAICS Cogen",F1111="Commercial NAICS Non-Cogen",F1111="Industrial NAICS Cogen", F1111="industrial NAICS non-Cogen")),FALSE, TRUE))</f>
        <v/>
      </c>
    </row>
    <row r="1112">
      <c r="A1112" s="129" t="n">
        <v>3948</v>
      </c>
      <c r="B1112" s="130" t="inlineStr">
        <is>
          <t>Mitchell (WV)</t>
        </is>
      </c>
      <c r="C1112" s="130" t="inlineStr">
        <is>
          <t>Kentucky Power Co</t>
        </is>
      </c>
      <c r="D1112" s="129" t="n">
        <v>22053</v>
      </c>
      <c r="E1112" s="130" t="inlineStr">
        <is>
          <t>WV</t>
        </is>
      </c>
      <c r="F1112" s="130" t="inlineStr">
        <is>
          <t>Electric Utility</t>
        </is>
      </c>
      <c r="G1112" s="130" t="inlineStr">
        <is>
          <t>ST</t>
        </is>
      </c>
      <c r="H1112" s="130" t="inlineStr">
        <is>
          <t>DFO</t>
        </is>
      </c>
      <c r="I1112" s="130" t="inlineStr">
        <is>
          <t>DFO</t>
        </is>
      </c>
      <c r="J1112" s="131" t="n">
        <v>20777.673</v>
      </c>
      <c r="K1112" s="129" t="n">
        <v>2020</v>
      </c>
      <c r="L1112" s="120">
        <f>IF(VLOOKUP(H1112,'Cross-Page Data'!$D$4:$F$48,3,FALSE)="natural gas",VLOOKUP(G1112,'Cross-Page Data'!$I$4:$J$19,2,FALSE),IF(VLOOKUP(H1112,'Cross-Page Data'!$D$4:$F$48,3,FALSE)="solar",IF(G1112="PV","solar PV","solar thermal"),IF(VLOOKUP(H1112,'Cross-Page Data'!$D$4:$F$48,3,FALSE)="wind",VLOOKUP(G1112,'Cross-Page Data'!$I$4:$J$19,2,FALSE),IF(VLOOKUP(H1112,'Cross-Page Data'!$D$4:$F$48,3,FALSE)="hydro",VLOOKUP(G1112,'Cross-Page Data'!$I$4:$J$19,2,FALSE),VLOOKUP(H1112,'Cross-Page Data'!$D$4:$F$48,3,FALSE)))))</f>
        <v/>
      </c>
      <c r="M1112" s="120">
        <f>IF(AND($P$2=FALSE,OR(F1112="Commercial NAICS Cogen",F1112="Industrial NAICS Cogen",F1112="NAICS-22 Cogen")),FALSE,IF(AND($P$3=FALSE,OR(F1112="Commercial NAICS Cogen",F1112="Commercial NAICS Non-Cogen",F1112="Industrial NAICS Cogen", F1112="industrial NAICS non-Cogen")),FALSE, TRUE))</f>
        <v/>
      </c>
    </row>
    <row r="1113">
      <c r="A1113" s="129" t="n">
        <v>3954</v>
      </c>
      <c r="B1113" s="130" t="inlineStr">
        <is>
          <t>Mt Storm</t>
        </is>
      </c>
      <c r="C1113" s="130" t="inlineStr">
        <is>
          <t>Virginia Electric &amp; Power Co</t>
        </is>
      </c>
      <c r="D1113" s="129" t="n">
        <v>19876</v>
      </c>
      <c r="E1113" s="130" t="inlineStr">
        <is>
          <t>WV</t>
        </is>
      </c>
      <c r="F1113" s="130" t="inlineStr">
        <is>
          <t>Electric Utility</t>
        </is>
      </c>
      <c r="G1113" s="130" t="inlineStr">
        <is>
          <t>GT</t>
        </is>
      </c>
      <c r="H1113" s="130" t="inlineStr">
        <is>
          <t>JF</t>
        </is>
      </c>
      <c r="I1113" s="130" t="inlineStr">
        <is>
          <t>WOO</t>
        </is>
      </c>
      <c r="J1113" s="131" t="n">
        <v>62</v>
      </c>
      <c r="K1113" s="129" t="n">
        <v>2020</v>
      </c>
      <c r="L1113" s="120">
        <f>IF(VLOOKUP(H1113,'Cross-Page Data'!$D$4:$F$48,3,FALSE)="natural gas",VLOOKUP(G1113,'Cross-Page Data'!$I$4:$J$19,2,FALSE),IF(VLOOKUP(H1113,'Cross-Page Data'!$D$4:$F$48,3,FALSE)="solar",IF(G1113="PV","solar PV","solar thermal"),IF(VLOOKUP(H1113,'Cross-Page Data'!$D$4:$F$48,3,FALSE)="wind",VLOOKUP(G1113,'Cross-Page Data'!$I$4:$J$19,2,FALSE),IF(VLOOKUP(H1113,'Cross-Page Data'!$D$4:$F$48,3,FALSE)="hydro",VLOOKUP(G1113,'Cross-Page Data'!$I$4:$J$19,2,FALSE),VLOOKUP(H1113,'Cross-Page Data'!$D$4:$F$48,3,FALSE)))))</f>
        <v/>
      </c>
      <c r="M1113" s="120">
        <f>IF(AND($P$2=FALSE,OR(F1113="Commercial NAICS Cogen",F1113="Industrial NAICS Cogen",F1113="NAICS-22 Cogen")),FALSE,IF(AND($P$3=FALSE,OR(F1113="Commercial NAICS Cogen",F1113="Commercial NAICS Non-Cogen",F1113="Industrial NAICS Cogen", F1113="industrial NAICS non-Cogen")),FALSE, TRUE))</f>
        <v/>
      </c>
    </row>
    <row r="1114">
      <c r="A1114" s="129" t="n">
        <v>3954</v>
      </c>
      <c r="B1114" s="130" t="inlineStr">
        <is>
          <t>Mt Storm</t>
        </is>
      </c>
      <c r="C1114" s="130" t="inlineStr">
        <is>
          <t>Virginia Electric &amp; Power Co</t>
        </is>
      </c>
      <c r="D1114" s="129" t="n">
        <v>19876</v>
      </c>
      <c r="E1114" s="130" t="inlineStr">
        <is>
          <t>WV</t>
        </is>
      </c>
      <c r="F1114" s="130" t="inlineStr">
        <is>
          <t>Electric Utility</t>
        </is>
      </c>
      <c r="G1114" s="130" t="inlineStr">
        <is>
          <t>ST</t>
        </is>
      </c>
      <c r="H1114" s="130" t="inlineStr">
        <is>
          <t>BIT</t>
        </is>
      </c>
      <c r="I1114" s="130" t="inlineStr">
        <is>
          <t>COL</t>
        </is>
      </c>
      <c r="J1114" s="131" t="n">
        <v>4686299.8</v>
      </c>
      <c r="K1114" s="129" t="n">
        <v>2020</v>
      </c>
      <c r="L1114" s="120">
        <f>IF(VLOOKUP(H1114,'Cross-Page Data'!$D$4:$F$48,3,FALSE)="natural gas",VLOOKUP(G1114,'Cross-Page Data'!$I$4:$J$19,2,FALSE),IF(VLOOKUP(H1114,'Cross-Page Data'!$D$4:$F$48,3,FALSE)="solar",IF(G1114="PV","solar PV","solar thermal"),IF(VLOOKUP(H1114,'Cross-Page Data'!$D$4:$F$48,3,FALSE)="wind",VLOOKUP(G1114,'Cross-Page Data'!$I$4:$J$19,2,FALSE),IF(VLOOKUP(H1114,'Cross-Page Data'!$D$4:$F$48,3,FALSE)="hydro",VLOOKUP(G1114,'Cross-Page Data'!$I$4:$J$19,2,FALSE),VLOOKUP(H1114,'Cross-Page Data'!$D$4:$F$48,3,FALSE)))))</f>
        <v/>
      </c>
      <c r="M1114" s="120">
        <f>IF(AND($P$2=FALSE,OR(F1114="Commercial NAICS Cogen",F1114="Industrial NAICS Cogen",F1114="NAICS-22 Cogen")),FALSE,IF(AND($P$3=FALSE,OR(F1114="Commercial NAICS Cogen",F1114="Commercial NAICS Non-Cogen",F1114="Industrial NAICS Cogen", F1114="industrial NAICS non-Cogen")),FALSE, TRUE))</f>
        <v/>
      </c>
    </row>
    <row r="1115">
      <c r="A1115" s="129" t="n">
        <v>3954</v>
      </c>
      <c r="B1115" s="130" t="inlineStr">
        <is>
          <t>Mt Storm</t>
        </is>
      </c>
      <c r="C1115" s="130" t="inlineStr">
        <is>
          <t>Virginia Electric &amp; Power Co</t>
        </is>
      </c>
      <c r="D1115" s="129" t="n">
        <v>19876</v>
      </c>
      <c r="E1115" s="130" t="inlineStr">
        <is>
          <t>WV</t>
        </is>
      </c>
      <c r="F1115" s="130" t="inlineStr">
        <is>
          <t>Electric Utility</t>
        </is>
      </c>
      <c r="G1115" s="130" t="inlineStr">
        <is>
          <t>ST</t>
        </is>
      </c>
      <c r="H1115" s="130" t="inlineStr">
        <is>
          <t>DFO</t>
        </is>
      </c>
      <c r="I1115" s="130" t="inlineStr">
        <is>
          <t>DFO</t>
        </is>
      </c>
      <c r="J1115" s="131" t="n">
        <v>27810.915</v>
      </c>
      <c r="K1115" s="129" t="n">
        <v>2020</v>
      </c>
      <c r="L1115" s="120">
        <f>IF(VLOOKUP(H1115,'Cross-Page Data'!$D$4:$F$48,3,FALSE)="natural gas",VLOOKUP(G1115,'Cross-Page Data'!$I$4:$J$19,2,FALSE),IF(VLOOKUP(H1115,'Cross-Page Data'!$D$4:$F$48,3,FALSE)="solar",IF(G1115="PV","solar PV","solar thermal"),IF(VLOOKUP(H1115,'Cross-Page Data'!$D$4:$F$48,3,FALSE)="wind",VLOOKUP(G1115,'Cross-Page Data'!$I$4:$J$19,2,FALSE),IF(VLOOKUP(H1115,'Cross-Page Data'!$D$4:$F$48,3,FALSE)="hydro",VLOOKUP(G1115,'Cross-Page Data'!$I$4:$J$19,2,FALSE),VLOOKUP(H1115,'Cross-Page Data'!$D$4:$F$48,3,FALSE)))))</f>
        <v/>
      </c>
      <c r="M1115" s="120">
        <f>IF(AND($P$2=FALSE,OR(F1115="Commercial NAICS Cogen",F1115="Industrial NAICS Cogen",F1115="NAICS-22 Cogen")),FALSE,IF(AND($P$3=FALSE,OR(F1115="Commercial NAICS Cogen",F1115="Commercial NAICS Non-Cogen",F1115="Industrial NAICS Cogen", F1115="industrial NAICS non-Cogen")),FALSE, TRUE))</f>
        <v/>
      </c>
    </row>
    <row r="1116">
      <c r="A1116" s="129" t="n">
        <v>3954</v>
      </c>
      <c r="B1116" s="130" t="inlineStr">
        <is>
          <t>Mt Storm</t>
        </is>
      </c>
      <c r="C1116" s="130" t="inlineStr">
        <is>
          <t>Virginia Electric &amp; Power Co</t>
        </is>
      </c>
      <c r="D1116" s="129" t="n">
        <v>19876</v>
      </c>
      <c r="E1116" s="130" t="inlineStr">
        <is>
          <t>WV</t>
        </is>
      </c>
      <c r="F1116" s="130" t="inlineStr">
        <is>
          <t>Electric Utility</t>
        </is>
      </c>
      <c r="G1116" s="130" t="inlineStr">
        <is>
          <t>ST</t>
        </is>
      </c>
      <c r="H1116" s="130" t="inlineStr">
        <is>
          <t>WO</t>
        </is>
      </c>
      <c r="I1116" s="130" t="inlineStr">
        <is>
          <t>WOO</t>
        </is>
      </c>
      <c r="J1116" s="131" t="n">
        <v>55.322</v>
      </c>
      <c r="K1116" s="129" t="n">
        <v>2020</v>
      </c>
      <c r="L1116" s="120">
        <f>IF(VLOOKUP(H1116,'Cross-Page Data'!$D$4:$F$48,3,FALSE)="natural gas",VLOOKUP(G1116,'Cross-Page Data'!$I$4:$J$19,2,FALSE),IF(VLOOKUP(H1116,'Cross-Page Data'!$D$4:$F$48,3,FALSE)="solar",IF(G1116="PV","solar PV","solar thermal"),IF(VLOOKUP(H1116,'Cross-Page Data'!$D$4:$F$48,3,FALSE)="wind",VLOOKUP(G1116,'Cross-Page Data'!$I$4:$J$19,2,FALSE),IF(VLOOKUP(H1116,'Cross-Page Data'!$D$4:$F$48,3,FALSE)="hydro",VLOOKUP(G1116,'Cross-Page Data'!$I$4:$J$19,2,FALSE),VLOOKUP(H1116,'Cross-Page Data'!$D$4:$F$48,3,FALSE)))))</f>
        <v/>
      </c>
      <c r="M1116" s="120">
        <f>IF(AND($P$2=FALSE,OR(F1116="Commercial NAICS Cogen",F1116="Industrial NAICS Cogen",F1116="NAICS-22 Cogen")),FALSE,IF(AND($P$3=FALSE,OR(F1116="Commercial NAICS Cogen",F1116="Commercial NAICS Non-Cogen",F1116="Industrial NAICS Cogen", F1116="industrial NAICS non-Cogen")),FALSE, TRUE))</f>
        <v/>
      </c>
    </row>
    <row r="1117">
      <c r="A1117" s="129" t="n">
        <v>4005</v>
      </c>
      <c r="B1117" s="130" t="inlineStr">
        <is>
          <t>French Island</t>
        </is>
      </c>
      <c r="C1117" s="130" t="inlineStr">
        <is>
          <t>Northern States Power Co - Minnesota</t>
        </is>
      </c>
      <c r="D1117" s="129" t="n">
        <v>13781</v>
      </c>
      <c r="E1117" s="130" t="inlineStr">
        <is>
          <t>WI</t>
        </is>
      </c>
      <c r="F1117" s="130" t="inlineStr">
        <is>
          <t>Electric Utility</t>
        </is>
      </c>
      <c r="G1117" s="130" t="inlineStr">
        <is>
          <t>GT</t>
        </is>
      </c>
      <c r="H1117" s="130" t="inlineStr">
        <is>
          <t>DFO</t>
        </is>
      </c>
      <c r="I1117" s="130" t="inlineStr">
        <is>
          <t>DFO</t>
        </is>
      </c>
      <c r="J1117" s="131" t="n">
        <v>-380</v>
      </c>
      <c r="K1117" s="129" t="n">
        <v>2020</v>
      </c>
      <c r="L1117" s="120">
        <f>IF(VLOOKUP(H1117,'Cross-Page Data'!$D$4:$F$48,3,FALSE)="natural gas",VLOOKUP(G1117,'Cross-Page Data'!$I$4:$J$19,2,FALSE),IF(VLOOKUP(H1117,'Cross-Page Data'!$D$4:$F$48,3,FALSE)="solar",IF(G1117="PV","solar PV","solar thermal"),IF(VLOOKUP(H1117,'Cross-Page Data'!$D$4:$F$48,3,FALSE)="wind",VLOOKUP(G1117,'Cross-Page Data'!$I$4:$J$19,2,FALSE),IF(VLOOKUP(H1117,'Cross-Page Data'!$D$4:$F$48,3,FALSE)="hydro",VLOOKUP(G1117,'Cross-Page Data'!$I$4:$J$19,2,FALSE),VLOOKUP(H1117,'Cross-Page Data'!$D$4:$F$48,3,FALSE)))))</f>
        <v/>
      </c>
      <c r="M1117" s="120">
        <f>IF(AND($P$2=FALSE,OR(F1117="Commercial NAICS Cogen",F1117="Industrial NAICS Cogen",F1117="NAICS-22 Cogen")),FALSE,IF(AND($P$3=FALSE,OR(F1117="Commercial NAICS Cogen",F1117="Commercial NAICS Non-Cogen",F1117="Industrial NAICS Cogen", F1117="industrial NAICS non-Cogen")),FALSE, TRUE))</f>
        <v/>
      </c>
    </row>
    <row r="1118">
      <c r="A1118" s="129" t="n">
        <v>4005</v>
      </c>
      <c r="B1118" s="130" t="inlineStr">
        <is>
          <t>French Island</t>
        </is>
      </c>
      <c r="C1118" s="130" t="inlineStr">
        <is>
          <t>Northern States Power Co - Minnesota</t>
        </is>
      </c>
      <c r="D1118" s="129" t="n">
        <v>13781</v>
      </c>
      <c r="E1118" s="130" t="inlineStr">
        <is>
          <t>WI</t>
        </is>
      </c>
      <c r="F1118" s="130" t="inlineStr">
        <is>
          <t>Electric Utility</t>
        </is>
      </c>
      <c r="G1118" s="130" t="inlineStr">
        <is>
          <t>ST</t>
        </is>
      </c>
      <c r="H1118" s="130" t="inlineStr">
        <is>
          <t>MSB</t>
        </is>
      </c>
      <c r="I1118" s="130" t="inlineStr">
        <is>
          <t>MLG</t>
        </is>
      </c>
      <c r="J1118" s="131" t="n">
        <v>11001.826</v>
      </c>
      <c r="K1118" s="129" t="n">
        <v>2020</v>
      </c>
      <c r="L1118" s="120">
        <f>IF(VLOOKUP(H1118,'Cross-Page Data'!$D$4:$F$48,3,FALSE)="natural gas",VLOOKUP(G1118,'Cross-Page Data'!$I$4:$J$19,2,FALSE),IF(VLOOKUP(H1118,'Cross-Page Data'!$D$4:$F$48,3,FALSE)="solar",IF(G1118="PV","solar PV","solar thermal"),IF(VLOOKUP(H1118,'Cross-Page Data'!$D$4:$F$48,3,FALSE)="wind",VLOOKUP(G1118,'Cross-Page Data'!$I$4:$J$19,2,FALSE),IF(VLOOKUP(H1118,'Cross-Page Data'!$D$4:$F$48,3,FALSE)="hydro",VLOOKUP(G1118,'Cross-Page Data'!$I$4:$J$19,2,FALSE),VLOOKUP(H1118,'Cross-Page Data'!$D$4:$F$48,3,FALSE)))))</f>
        <v/>
      </c>
      <c r="M1118" s="120">
        <f>IF(AND($P$2=FALSE,OR(F1118="Commercial NAICS Cogen",F1118="Industrial NAICS Cogen",F1118="NAICS-22 Cogen")),FALSE,IF(AND($P$3=FALSE,OR(F1118="Commercial NAICS Cogen",F1118="Commercial NAICS Non-Cogen",F1118="Industrial NAICS Cogen", F1118="industrial NAICS non-Cogen")),FALSE, TRUE))</f>
        <v/>
      </c>
    </row>
    <row r="1119">
      <c r="A1119" s="129" t="n">
        <v>4005</v>
      </c>
      <c r="B1119" s="130" t="inlineStr">
        <is>
          <t>French Island</t>
        </is>
      </c>
      <c r="C1119" s="130" t="inlineStr">
        <is>
          <t>Northern States Power Co - Minnesota</t>
        </is>
      </c>
      <c r="D1119" s="129" t="n">
        <v>13781</v>
      </c>
      <c r="E1119" s="130" t="inlineStr">
        <is>
          <t>WI</t>
        </is>
      </c>
      <c r="F1119" s="130" t="inlineStr">
        <is>
          <t>Electric Utility</t>
        </is>
      </c>
      <c r="G1119" s="130" t="inlineStr">
        <is>
          <t>ST</t>
        </is>
      </c>
      <c r="H1119" s="130" t="inlineStr">
        <is>
          <t>MSN</t>
        </is>
      </c>
      <c r="I1119" s="130" t="inlineStr">
        <is>
          <t>OTH</t>
        </is>
      </c>
      <c r="J1119" s="131" t="n">
        <v>13446.559</v>
      </c>
      <c r="K1119" s="129" t="n">
        <v>2020</v>
      </c>
      <c r="L1119" s="120">
        <f>IF(VLOOKUP(H1119,'Cross-Page Data'!$D$4:$F$48,3,FALSE)="natural gas",VLOOKUP(G1119,'Cross-Page Data'!$I$4:$J$19,2,FALSE),IF(VLOOKUP(H1119,'Cross-Page Data'!$D$4:$F$48,3,FALSE)="solar",IF(G1119="PV","solar PV","solar thermal"),IF(VLOOKUP(H1119,'Cross-Page Data'!$D$4:$F$48,3,FALSE)="wind",VLOOKUP(G1119,'Cross-Page Data'!$I$4:$J$19,2,FALSE),IF(VLOOKUP(H1119,'Cross-Page Data'!$D$4:$F$48,3,FALSE)="hydro",VLOOKUP(G1119,'Cross-Page Data'!$I$4:$J$19,2,FALSE),VLOOKUP(H1119,'Cross-Page Data'!$D$4:$F$48,3,FALSE)))))</f>
        <v/>
      </c>
      <c r="M1119" s="120">
        <f>IF(AND($P$2=FALSE,OR(F1119="Commercial NAICS Cogen",F1119="Industrial NAICS Cogen",F1119="NAICS-22 Cogen")),FALSE,IF(AND($P$3=FALSE,OR(F1119="Commercial NAICS Cogen",F1119="Commercial NAICS Non-Cogen",F1119="Industrial NAICS Cogen", F1119="industrial NAICS non-Cogen")),FALSE, TRUE))</f>
        <v/>
      </c>
    </row>
    <row r="1120">
      <c r="A1120" s="129" t="n">
        <v>4005</v>
      </c>
      <c r="B1120" s="130" t="inlineStr">
        <is>
          <t>French Island</t>
        </is>
      </c>
      <c r="C1120" s="130" t="inlineStr">
        <is>
          <t>Northern States Power Co - Minnesota</t>
        </is>
      </c>
      <c r="D1120" s="129" t="n">
        <v>13781</v>
      </c>
      <c r="E1120" s="130" t="inlineStr">
        <is>
          <t>WI</t>
        </is>
      </c>
      <c r="F1120" s="130" t="inlineStr">
        <is>
          <t>Electric Utility</t>
        </is>
      </c>
      <c r="G1120" s="130" t="inlineStr">
        <is>
          <t>ST</t>
        </is>
      </c>
      <c r="H1120" s="130" t="inlineStr">
        <is>
          <t>NG</t>
        </is>
      </c>
      <c r="I1120" s="130" t="inlineStr">
        <is>
          <t>NG</t>
        </is>
      </c>
      <c r="J1120" s="131" t="n">
        <v>214.35</v>
      </c>
      <c r="K1120" s="129" t="n">
        <v>2020</v>
      </c>
      <c r="L1120" s="120">
        <f>IF(VLOOKUP(H1120,'Cross-Page Data'!$D$4:$F$48,3,FALSE)="natural gas",VLOOKUP(G1120,'Cross-Page Data'!$I$4:$J$19,2,FALSE),IF(VLOOKUP(H1120,'Cross-Page Data'!$D$4:$F$48,3,FALSE)="solar",IF(G1120="PV","solar PV","solar thermal"),IF(VLOOKUP(H1120,'Cross-Page Data'!$D$4:$F$48,3,FALSE)="wind",VLOOKUP(G1120,'Cross-Page Data'!$I$4:$J$19,2,FALSE),IF(VLOOKUP(H1120,'Cross-Page Data'!$D$4:$F$48,3,FALSE)="hydro",VLOOKUP(G1120,'Cross-Page Data'!$I$4:$J$19,2,FALSE),VLOOKUP(H1120,'Cross-Page Data'!$D$4:$F$48,3,FALSE)))))</f>
        <v/>
      </c>
      <c r="M1120" s="120">
        <f>IF(AND($P$2=FALSE,OR(F1120="Commercial NAICS Cogen",F1120="Industrial NAICS Cogen",F1120="NAICS-22 Cogen")),FALSE,IF(AND($P$3=FALSE,OR(F1120="Commercial NAICS Cogen",F1120="Commercial NAICS Non-Cogen",F1120="Industrial NAICS Cogen", F1120="industrial NAICS non-Cogen")),FALSE, TRUE))</f>
        <v/>
      </c>
    </row>
    <row r="1121">
      <c r="A1121" s="129" t="n">
        <v>4005</v>
      </c>
      <c r="B1121" s="130" t="inlineStr">
        <is>
          <t>French Island</t>
        </is>
      </c>
      <c r="C1121" s="130" t="inlineStr">
        <is>
          <t>Northern States Power Co - Minnesota</t>
        </is>
      </c>
      <c r="D1121" s="129" t="n">
        <v>13781</v>
      </c>
      <c r="E1121" s="130" t="inlineStr">
        <is>
          <t>WI</t>
        </is>
      </c>
      <c r="F1121" s="130" t="inlineStr">
        <is>
          <t>Electric Utility</t>
        </is>
      </c>
      <c r="G1121" s="130" t="inlineStr">
        <is>
          <t>ST</t>
        </is>
      </c>
      <c r="H1121" s="130" t="inlineStr">
        <is>
          <t>WDS</t>
        </is>
      </c>
      <c r="I1121" s="130" t="inlineStr">
        <is>
          <t>WWW</t>
        </is>
      </c>
      <c r="J1121" s="131" t="n">
        <v>32377.265</v>
      </c>
      <c r="K1121" s="129" t="n">
        <v>2020</v>
      </c>
      <c r="L1121" s="120">
        <f>IF(VLOOKUP(H1121,'Cross-Page Data'!$D$4:$F$48,3,FALSE)="natural gas",VLOOKUP(G1121,'Cross-Page Data'!$I$4:$J$19,2,FALSE),IF(VLOOKUP(H1121,'Cross-Page Data'!$D$4:$F$48,3,FALSE)="solar",IF(G1121="PV","solar PV","solar thermal"),IF(VLOOKUP(H1121,'Cross-Page Data'!$D$4:$F$48,3,FALSE)="wind",VLOOKUP(G1121,'Cross-Page Data'!$I$4:$J$19,2,FALSE),IF(VLOOKUP(H1121,'Cross-Page Data'!$D$4:$F$48,3,FALSE)="hydro",VLOOKUP(G1121,'Cross-Page Data'!$I$4:$J$19,2,FALSE),VLOOKUP(H1121,'Cross-Page Data'!$D$4:$F$48,3,FALSE)))))</f>
        <v/>
      </c>
      <c r="M1121" s="120">
        <f>IF(AND($P$2=FALSE,OR(F1121="Commercial NAICS Cogen",F1121="Industrial NAICS Cogen",F1121="NAICS-22 Cogen")),FALSE,IF(AND($P$3=FALSE,OR(F1121="Commercial NAICS Cogen",F1121="Commercial NAICS Non-Cogen",F1121="Industrial NAICS Cogen", F1121="industrial NAICS non-Cogen")),FALSE, TRUE))</f>
        <v/>
      </c>
    </row>
    <row r="1122">
      <c r="A1122" s="129" t="n">
        <v>4040</v>
      </c>
      <c r="B1122" s="130" t="inlineStr">
        <is>
          <t>Port Washington Generating Station</t>
        </is>
      </c>
      <c r="C1122" s="130" t="inlineStr">
        <is>
          <t>Wisconsin Electric Power Co</t>
        </is>
      </c>
      <c r="D1122" s="129" t="n">
        <v>20847</v>
      </c>
      <c r="E1122" s="130" t="inlineStr">
        <is>
          <t>WI</t>
        </is>
      </c>
      <c r="F1122" s="130" t="inlineStr">
        <is>
          <t>Electric Utility</t>
        </is>
      </c>
      <c r="G1122" s="130" t="inlineStr">
        <is>
          <t>CA</t>
        </is>
      </c>
      <c r="H1122" s="130" t="inlineStr">
        <is>
          <t>NG</t>
        </is>
      </c>
      <c r="I1122" s="130" t="inlineStr">
        <is>
          <t>NG</t>
        </is>
      </c>
      <c r="J1122" s="131" t="n">
        <v>3017203</v>
      </c>
      <c r="K1122" s="129" t="n">
        <v>2020</v>
      </c>
      <c r="L1122" s="120">
        <f>IF(VLOOKUP(H1122,'Cross-Page Data'!$D$4:$F$48,3,FALSE)="natural gas",VLOOKUP(G1122,'Cross-Page Data'!$I$4:$J$19,2,FALSE),IF(VLOOKUP(H1122,'Cross-Page Data'!$D$4:$F$48,3,FALSE)="solar",IF(G1122="PV","solar PV","solar thermal"),IF(VLOOKUP(H1122,'Cross-Page Data'!$D$4:$F$48,3,FALSE)="wind",VLOOKUP(G1122,'Cross-Page Data'!$I$4:$J$19,2,FALSE),IF(VLOOKUP(H1122,'Cross-Page Data'!$D$4:$F$48,3,FALSE)="hydro",VLOOKUP(G1122,'Cross-Page Data'!$I$4:$J$19,2,FALSE),VLOOKUP(H1122,'Cross-Page Data'!$D$4:$F$48,3,FALSE)))))</f>
        <v/>
      </c>
      <c r="M1122" s="120">
        <f>IF(AND($P$2=FALSE,OR(F1122="Commercial NAICS Cogen",F1122="Industrial NAICS Cogen",F1122="NAICS-22 Cogen")),FALSE,IF(AND($P$3=FALSE,OR(F1122="Commercial NAICS Cogen",F1122="Commercial NAICS Non-Cogen",F1122="Industrial NAICS Cogen", F1122="industrial NAICS non-Cogen")),FALSE, TRUE))</f>
        <v/>
      </c>
    </row>
    <row r="1123">
      <c r="A1123" s="129" t="n">
        <v>4040</v>
      </c>
      <c r="B1123" s="130" t="inlineStr">
        <is>
          <t>Port Washington Generating Station</t>
        </is>
      </c>
      <c r="C1123" s="130" t="inlineStr">
        <is>
          <t>Wisconsin Electric Power Co</t>
        </is>
      </c>
      <c r="D1123" s="129" t="n">
        <v>20847</v>
      </c>
      <c r="E1123" s="130" t="inlineStr">
        <is>
          <t>WI</t>
        </is>
      </c>
      <c r="F1123" s="130" t="inlineStr">
        <is>
          <t>Electric Utility</t>
        </is>
      </c>
      <c r="G1123" s="130" t="inlineStr">
        <is>
          <t>CT</t>
        </is>
      </c>
      <c r="H1123" s="130" t="inlineStr">
        <is>
          <t>NG</t>
        </is>
      </c>
      <c r="I1123" s="130" t="inlineStr">
        <is>
          <t>NG</t>
        </is>
      </c>
      <c r="J1123" s="131" t="n">
        <v>5317230</v>
      </c>
      <c r="K1123" s="129" t="n">
        <v>2020</v>
      </c>
      <c r="L1123" s="120">
        <f>IF(VLOOKUP(H1123,'Cross-Page Data'!$D$4:$F$48,3,FALSE)="natural gas",VLOOKUP(G1123,'Cross-Page Data'!$I$4:$J$19,2,FALSE),IF(VLOOKUP(H1123,'Cross-Page Data'!$D$4:$F$48,3,FALSE)="solar",IF(G1123="PV","solar PV","solar thermal"),IF(VLOOKUP(H1123,'Cross-Page Data'!$D$4:$F$48,3,FALSE)="wind",VLOOKUP(G1123,'Cross-Page Data'!$I$4:$J$19,2,FALSE),IF(VLOOKUP(H1123,'Cross-Page Data'!$D$4:$F$48,3,FALSE)="hydro",VLOOKUP(G1123,'Cross-Page Data'!$I$4:$J$19,2,FALSE),VLOOKUP(H1123,'Cross-Page Data'!$D$4:$F$48,3,FALSE)))))</f>
        <v/>
      </c>
      <c r="M1123" s="120">
        <f>IF(AND($P$2=FALSE,OR(F1123="Commercial NAICS Cogen",F1123="Industrial NAICS Cogen",F1123="NAICS-22 Cogen")),FALSE,IF(AND($P$3=FALSE,OR(F1123="Commercial NAICS Cogen",F1123="Commercial NAICS Non-Cogen",F1123="Industrial NAICS Cogen", F1123="industrial NAICS non-Cogen")),FALSE, TRUE))</f>
        <v/>
      </c>
    </row>
    <row r="1124">
      <c r="A1124" s="129" t="n">
        <v>4041</v>
      </c>
      <c r="B1124" s="130" t="inlineStr">
        <is>
          <t>South Oak Creek</t>
        </is>
      </c>
      <c r="C1124" s="130" t="inlineStr">
        <is>
          <t>Wisconsin Electric Power Co</t>
        </is>
      </c>
      <c r="D1124" s="129" t="n">
        <v>20847</v>
      </c>
      <c r="E1124" s="130" t="inlineStr">
        <is>
          <t>WI</t>
        </is>
      </c>
      <c r="F1124" s="130" t="inlineStr">
        <is>
          <t>Electric Utility</t>
        </is>
      </c>
      <c r="G1124" s="130" t="inlineStr">
        <is>
          <t>ST</t>
        </is>
      </c>
      <c r="H1124" s="130" t="inlineStr">
        <is>
          <t>NG</t>
        </is>
      </c>
      <c r="I1124" s="130" t="inlineStr">
        <is>
          <t>NG</t>
        </is>
      </c>
      <c r="J1124" s="131" t="n">
        <v>15159.3</v>
      </c>
      <c r="K1124" s="129" t="n">
        <v>2020</v>
      </c>
      <c r="L1124" s="120">
        <f>IF(VLOOKUP(H1124,'Cross-Page Data'!$D$4:$F$48,3,FALSE)="natural gas",VLOOKUP(G1124,'Cross-Page Data'!$I$4:$J$19,2,FALSE),IF(VLOOKUP(H1124,'Cross-Page Data'!$D$4:$F$48,3,FALSE)="solar",IF(G1124="PV","solar PV","solar thermal"),IF(VLOOKUP(H1124,'Cross-Page Data'!$D$4:$F$48,3,FALSE)="wind",VLOOKUP(G1124,'Cross-Page Data'!$I$4:$J$19,2,FALSE),IF(VLOOKUP(H1124,'Cross-Page Data'!$D$4:$F$48,3,FALSE)="hydro",VLOOKUP(G1124,'Cross-Page Data'!$I$4:$J$19,2,FALSE),VLOOKUP(H1124,'Cross-Page Data'!$D$4:$F$48,3,FALSE)))))</f>
        <v/>
      </c>
      <c r="M1124" s="120">
        <f>IF(AND($P$2=FALSE,OR(F1124="Commercial NAICS Cogen",F1124="Industrial NAICS Cogen",F1124="NAICS-22 Cogen")),FALSE,IF(AND($P$3=FALSE,OR(F1124="Commercial NAICS Cogen",F1124="Commercial NAICS Non-Cogen",F1124="Industrial NAICS Cogen", F1124="industrial NAICS non-Cogen")),FALSE, TRUE))</f>
        <v/>
      </c>
    </row>
    <row r="1125">
      <c r="A1125" s="129" t="n">
        <v>4041</v>
      </c>
      <c r="B1125" s="130" t="inlineStr">
        <is>
          <t>South Oak Creek</t>
        </is>
      </c>
      <c r="C1125" s="130" t="inlineStr">
        <is>
          <t>Wisconsin Electric Power Co</t>
        </is>
      </c>
      <c r="D1125" s="129" t="n">
        <v>20847</v>
      </c>
      <c r="E1125" s="130" t="inlineStr">
        <is>
          <t>WI</t>
        </is>
      </c>
      <c r="F1125" s="130" t="inlineStr">
        <is>
          <t>Electric Utility</t>
        </is>
      </c>
      <c r="G1125" s="130" t="inlineStr">
        <is>
          <t>ST</t>
        </is>
      </c>
      <c r="H1125" s="130" t="inlineStr">
        <is>
          <t>RC</t>
        </is>
      </c>
      <c r="I1125" s="130" t="inlineStr">
        <is>
          <t>COL</t>
        </is>
      </c>
      <c r="J1125" s="131" t="n">
        <v>3020365.7</v>
      </c>
      <c r="K1125" s="129" t="n">
        <v>2020</v>
      </c>
      <c r="L1125" s="120">
        <f>IF(VLOOKUP(H1125,'Cross-Page Data'!$D$4:$F$48,3,FALSE)="natural gas",VLOOKUP(G1125,'Cross-Page Data'!$I$4:$J$19,2,FALSE),IF(VLOOKUP(H1125,'Cross-Page Data'!$D$4:$F$48,3,FALSE)="solar",IF(G1125="PV","solar PV","solar thermal"),IF(VLOOKUP(H1125,'Cross-Page Data'!$D$4:$F$48,3,FALSE)="wind",VLOOKUP(G1125,'Cross-Page Data'!$I$4:$J$19,2,FALSE),IF(VLOOKUP(H1125,'Cross-Page Data'!$D$4:$F$48,3,FALSE)="hydro",VLOOKUP(G1125,'Cross-Page Data'!$I$4:$J$19,2,FALSE),VLOOKUP(H1125,'Cross-Page Data'!$D$4:$F$48,3,FALSE)))))</f>
        <v/>
      </c>
      <c r="M1125" s="120">
        <f>IF(AND($P$2=FALSE,OR(F1125="Commercial NAICS Cogen",F1125="Industrial NAICS Cogen",F1125="NAICS-22 Cogen")),FALSE,IF(AND($P$3=FALSE,OR(F1125="Commercial NAICS Cogen",F1125="Commercial NAICS Non-Cogen",F1125="Industrial NAICS Cogen", F1125="industrial NAICS non-Cogen")),FALSE, TRUE))</f>
        <v/>
      </c>
    </row>
    <row r="1126">
      <c r="A1126" s="129" t="n">
        <v>4041</v>
      </c>
      <c r="B1126" s="130" t="inlineStr">
        <is>
          <t>South Oak Creek</t>
        </is>
      </c>
      <c r="C1126" s="130" t="inlineStr">
        <is>
          <t>Wisconsin Electric Power Co</t>
        </is>
      </c>
      <c r="D1126" s="129" t="n">
        <v>20847</v>
      </c>
      <c r="E1126" s="130" t="inlineStr">
        <is>
          <t>WI</t>
        </is>
      </c>
      <c r="F1126" s="130" t="inlineStr">
        <is>
          <t>Electric Utility</t>
        </is>
      </c>
      <c r="G1126" s="130" t="inlineStr">
        <is>
          <t>ST</t>
        </is>
      </c>
      <c r="H1126" s="130" t="inlineStr">
        <is>
          <t>SUB</t>
        </is>
      </c>
      <c r="I1126" s="130" t="inlineStr">
        <is>
          <t>COL</t>
        </is>
      </c>
      <c r="J1126" s="131" t="n">
        <v>0</v>
      </c>
      <c r="K1126" s="129" t="n">
        <v>2020</v>
      </c>
      <c r="L1126" s="120">
        <f>IF(VLOOKUP(H1126,'Cross-Page Data'!$D$4:$F$48,3,FALSE)="natural gas",VLOOKUP(G1126,'Cross-Page Data'!$I$4:$J$19,2,FALSE),IF(VLOOKUP(H1126,'Cross-Page Data'!$D$4:$F$48,3,FALSE)="solar",IF(G1126="PV","solar PV","solar thermal"),IF(VLOOKUP(H1126,'Cross-Page Data'!$D$4:$F$48,3,FALSE)="wind",VLOOKUP(G1126,'Cross-Page Data'!$I$4:$J$19,2,FALSE),IF(VLOOKUP(H1126,'Cross-Page Data'!$D$4:$F$48,3,FALSE)="hydro",VLOOKUP(G1126,'Cross-Page Data'!$I$4:$J$19,2,FALSE),VLOOKUP(H1126,'Cross-Page Data'!$D$4:$F$48,3,FALSE)))))</f>
        <v/>
      </c>
      <c r="M1126" s="120">
        <f>IF(AND($P$2=FALSE,OR(F1126="Commercial NAICS Cogen",F1126="Industrial NAICS Cogen",F1126="NAICS-22 Cogen")),FALSE,IF(AND($P$3=FALSE,OR(F1126="Commercial NAICS Cogen",F1126="Commercial NAICS Non-Cogen",F1126="Industrial NAICS Cogen", F1126="industrial NAICS non-Cogen")),FALSE, TRUE))</f>
        <v/>
      </c>
    </row>
    <row r="1127">
      <c r="A1127" s="129" t="n">
        <v>4042</v>
      </c>
      <c r="B1127" s="130" t="inlineStr">
        <is>
          <t>Valley (WI)</t>
        </is>
      </c>
      <c r="C1127" s="130" t="inlineStr">
        <is>
          <t>Wisconsin Electric Power Co</t>
        </is>
      </c>
      <c r="D1127" s="129" t="n">
        <v>20847</v>
      </c>
      <c r="E1127" s="130" t="inlineStr">
        <is>
          <t>WI</t>
        </is>
      </c>
      <c r="F1127" s="130" t="inlineStr">
        <is>
          <t>Electric Utility</t>
        </is>
      </c>
      <c r="G1127" s="130" t="inlineStr">
        <is>
          <t>IC</t>
        </is>
      </c>
      <c r="H1127" s="130" t="inlineStr">
        <is>
          <t>DFO</t>
        </is>
      </c>
      <c r="I1127" s="130" t="inlineStr">
        <is>
          <t>DFO</t>
        </is>
      </c>
      <c r="J1127" s="131" t="n">
        <v>0</v>
      </c>
      <c r="K1127" s="129" t="n">
        <v>2020</v>
      </c>
      <c r="L1127" s="120">
        <f>IF(VLOOKUP(H1127,'Cross-Page Data'!$D$4:$F$48,3,FALSE)="natural gas",VLOOKUP(G1127,'Cross-Page Data'!$I$4:$J$19,2,FALSE),IF(VLOOKUP(H1127,'Cross-Page Data'!$D$4:$F$48,3,FALSE)="solar",IF(G1127="PV","solar PV","solar thermal"),IF(VLOOKUP(H1127,'Cross-Page Data'!$D$4:$F$48,3,FALSE)="wind",VLOOKUP(G1127,'Cross-Page Data'!$I$4:$J$19,2,FALSE),IF(VLOOKUP(H1127,'Cross-Page Data'!$D$4:$F$48,3,FALSE)="hydro",VLOOKUP(G1127,'Cross-Page Data'!$I$4:$J$19,2,FALSE),VLOOKUP(H1127,'Cross-Page Data'!$D$4:$F$48,3,FALSE)))))</f>
        <v/>
      </c>
      <c r="M1127" s="120">
        <f>IF(AND($P$2=FALSE,OR(F1127="Commercial NAICS Cogen",F1127="Industrial NAICS Cogen",F1127="NAICS-22 Cogen")),FALSE,IF(AND($P$3=FALSE,OR(F1127="Commercial NAICS Cogen",F1127="Commercial NAICS Non-Cogen",F1127="Industrial NAICS Cogen", F1127="industrial NAICS non-Cogen")),FALSE, TRUE))</f>
        <v/>
      </c>
    </row>
    <row r="1128">
      <c r="A1128" s="129" t="n">
        <v>4042</v>
      </c>
      <c r="B1128" s="130" t="inlineStr">
        <is>
          <t>Valley (WI)</t>
        </is>
      </c>
      <c r="C1128" s="130" t="inlineStr">
        <is>
          <t>Wisconsin Electric Power Co</t>
        </is>
      </c>
      <c r="D1128" s="129" t="n">
        <v>20847</v>
      </c>
      <c r="E1128" s="130" t="inlineStr">
        <is>
          <t>WI</t>
        </is>
      </c>
      <c r="F1128" s="130" t="inlineStr">
        <is>
          <t>Electric Utility</t>
        </is>
      </c>
      <c r="G1128" s="130" t="inlineStr">
        <is>
          <t>ST</t>
        </is>
      </c>
      <c r="H1128" s="130" t="inlineStr">
        <is>
          <t>BIT</t>
        </is>
      </c>
      <c r="I1128" s="130" t="inlineStr">
        <is>
          <t>COL</t>
        </is>
      </c>
      <c r="J1128" s="131" t="n">
        <v>0</v>
      </c>
      <c r="K1128" s="129" t="n">
        <v>2020</v>
      </c>
      <c r="L1128" s="120">
        <f>IF(VLOOKUP(H1128,'Cross-Page Data'!$D$4:$F$48,3,FALSE)="natural gas",VLOOKUP(G1128,'Cross-Page Data'!$I$4:$J$19,2,FALSE),IF(VLOOKUP(H1128,'Cross-Page Data'!$D$4:$F$48,3,FALSE)="solar",IF(G1128="PV","solar PV","solar thermal"),IF(VLOOKUP(H1128,'Cross-Page Data'!$D$4:$F$48,3,FALSE)="wind",VLOOKUP(G1128,'Cross-Page Data'!$I$4:$J$19,2,FALSE),IF(VLOOKUP(H1128,'Cross-Page Data'!$D$4:$F$48,3,FALSE)="hydro",VLOOKUP(G1128,'Cross-Page Data'!$I$4:$J$19,2,FALSE),VLOOKUP(H1128,'Cross-Page Data'!$D$4:$F$48,3,FALSE)))))</f>
        <v/>
      </c>
      <c r="M1128" s="120">
        <f>IF(AND($P$2=FALSE,OR(F1128="Commercial NAICS Cogen",F1128="Industrial NAICS Cogen",F1128="NAICS-22 Cogen")),FALSE,IF(AND($P$3=FALSE,OR(F1128="Commercial NAICS Cogen",F1128="Commercial NAICS Non-Cogen",F1128="Industrial NAICS Cogen", F1128="industrial NAICS non-Cogen")),FALSE, TRUE))</f>
        <v/>
      </c>
    </row>
    <row r="1129">
      <c r="A1129" s="129" t="n">
        <v>4042</v>
      </c>
      <c r="B1129" s="130" t="inlineStr">
        <is>
          <t>Valley (WI)</t>
        </is>
      </c>
      <c r="C1129" s="130" t="inlineStr">
        <is>
          <t>Wisconsin Electric Power Co</t>
        </is>
      </c>
      <c r="D1129" s="129" t="n">
        <v>20847</v>
      </c>
      <c r="E1129" s="130" t="inlineStr">
        <is>
          <t>WI</t>
        </is>
      </c>
      <c r="F1129" s="130" t="inlineStr">
        <is>
          <t>Electric Utility</t>
        </is>
      </c>
      <c r="G1129" s="130" t="inlineStr">
        <is>
          <t>ST</t>
        </is>
      </c>
      <c r="H1129" s="130" t="inlineStr">
        <is>
          <t>NG</t>
        </is>
      </c>
      <c r="I1129" s="130" t="inlineStr">
        <is>
          <t>NG</t>
        </is>
      </c>
      <c r="J1129" s="131" t="n">
        <v>443145</v>
      </c>
      <c r="K1129" s="129" t="n">
        <v>2020</v>
      </c>
      <c r="L1129" s="120">
        <f>IF(VLOOKUP(H1129,'Cross-Page Data'!$D$4:$F$48,3,FALSE)="natural gas",VLOOKUP(G1129,'Cross-Page Data'!$I$4:$J$19,2,FALSE),IF(VLOOKUP(H1129,'Cross-Page Data'!$D$4:$F$48,3,FALSE)="solar",IF(G1129="PV","solar PV","solar thermal"),IF(VLOOKUP(H1129,'Cross-Page Data'!$D$4:$F$48,3,FALSE)="wind",VLOOKUP(G1129,'Cross-Page Data'!$I$4:$J$19,2,FALSE),IF(VLOOKUP(H1129,'Cross-Page Data'!$D$4:$F$48,3,FALSE)="hydro",VLOOKUP(G1129,'Cross-Page Data'!$I$4:$J$19,2,FALSE),VLOOKUP(H1129,'Cross-Page Data'!$D$4:$F$48,3,FALSE)))))</f>
        <v/>
      </c>
      <c r="M1129" s="120">
        <f>IF(AND($P$2=FALSE,OR(F1129="Commercial NAICS Cogen",F1129="Industrial NAICS Cogen",F1129="NAICS-22 Cogen")),FALSE,IF(AND($P$3=FALSE,OR(F1129="Commercial NAICS Cogen",F1129="Commercial NAICS Non-Cogen",F1129="Industrial NAICS Cogen", F1129="industrial NAICS non-Cogen")),FALSE, TRUE))</f>
        <v/>
      </c>
    </row>
    <row r="1130">
      <c r="A1130" s="129" t="n">
        <v>4046</v>
      </c>
      <c r="B1130" s="130" t="inlineStr">
        <is>
          <t>Point Beach Nuclear Plant</t>
        </is>
      </c>
      <c r="C1130" s="130" t="inlineStr">
        <is>
          <t>NextEra Energy Point Beach LLC</t>
        </is>
      </c>
      <c r="D1130" s="129" t="n">
        <v>55906</v>
      </c>
      <c r="E1130" s="130" t="inlineStr">
        <is>
          <t>WI</t>
        </is>
      </c>
      <c r="F1130" s="130" t="inlineStr">
        <is>
          <t>NAICS-22 Non-Cogen</t>
        </is>
      </c>
      <c r="G1130" s="130" t="inlineStr">
        <is>
          <t>GT</t>
        </is>
      </c>
      <c r="H1130" s="130" t="inlineStr">
        <is>
          <t>DFO</t>
        </is>
      </c>
      <c r="I1130" s="130" t="inlineStr">
        <is>
          <t>DFO</t>
        </is>
      </c>
      <c r="J1130" s="131" t="n">
        <v>-335</v>
      </c>
      <c r="K1130" s="129" t="n">
        <v>2020</v>
      </c>
      <c r="L1130" s="120">
        <f>IF(VLOOKUP(H1130,'Cross-Page Data'!$D$4:$F$48,3,FALSE)="natural gas",VLOOKUP(G1130,'Cross-Page Data'!$I$4:$J$19,2,FALSE),IF(VLOOKUP(H1130,'Cross-Page Data'!$D$4:$F$48,3,FALSE)="solar",IF(G1130="PV","solar PV","solar thermal"),IF(VLOOKUP(H1130,'Cross-Page Data'!$D$4:$F$48,3,FALSE)="wind",VLOOKUP(G1130,'Cross-Page Data'!$I$4:$J$19,2,FALSE),IF(VLOOKUP(H1130,'Cross-Page Data'!$D$4:$F$48,3,FALSE)="hydro",VLOOKUP(G1130,'Cross-Page Data'!$I$4:$J$19,2,FALSE),VLOOKUP(H1130,'Cross-Page Data'!$D$4:$F$48,3,FALSE)))))</f>
        <v/>
      </c>
      <c r="M1130" s="120">
        <f>IF(AND($P$2=FALSE,OR(F1130="Commercial NAICS Cogen",F1130="Industrial NAICS Cogen",F1130="NAICS-22 Cogen")),FALSE,IF(AND($P$3=FALSE,OR(F1130="Commercial NAICS Cogen",F1130="Commercial NAICS Non-Cogen",F1130="Industrial NAICS Cogen", F1130="industrial NAICS non-Cogen")),FALSE, TRUE))</f>
        <v/>
      </c>
    </row>
    <row r="1131">
      <c r="A1131" s="129" t="n">
        <v>4046</v>
      </c>
      <c r="B1131" s="130" t="inlineStr">
        <is>
          <t>Point Beach Nuclear Plant</t>
        </is>
      </c>
      <c r="C1131" s="130" t="inlineStr">
        <is>
          <t>NextEra Energy Point Beach LLC</t>
        </is>
      </c>
      <c r="D1131" s="129" t="n">
        <v>55906</v>
      </c>
      <c r="E1131" s="130" t="inlineStr">
        <is>
          <t>WI</t>
        </is>
      </c>
      <c r="F1131" s="130" t="inlineStr">
        <is>
          <t>NAICS-22 Non-Cogen</t>
        </is>
      </c>
      <c r="G1131" s="130" t="inlineStr">
        <is>
          <t>ST</t>
        </is>
      </c>
      <c r="H1131" s="130" t="inlineStr">
        <is>
          <t>NUC</t>
        </is>
      </c>
      <c r="I1131" s="130" t="inlineStr">
        <is>
          <t>NUC</t>
        </is>
      </c>
      <c r="J1131" s="131" t="n">
        <v>4828765</v>
      </c>
      <c r="K1131" s="129" t="n">
        <v>2020</v>
      </c>
      <c r="L1131" s="120">
        <f>IF(VLOOKUP(H1131,'Cross-Page Data'!$D$4:$F$48,3,FALSE)="natural gas",VLOOKUP(G1131,'Cross-Page Data'!$I$4:$J$19,2,FALSE),IF(VLOOKUP(H1131,'Cross-Page Data'!$D$4:$F$48,3,FALSE)="solar",IF(G1131="PV","solar PV","solar thermal"),IF(VLOOKUP(H1131,'Cross-Page Data'!$D$4:$F$48,3,FALSE)="wind",VLOOKUP(G1131,'Cross-Page Data'!$I$4:$J$19,2,FALSE),IF(VLOOKUP(H1131,'Cross-Page Data'!$D$4:$F$48,3,FALSE)="hydro",VLOOKUP(G1131,'Cross-Page Data'!$I$4:$J$19,2,FALSE),VLOOKUP(H1131,'Cross-Page Data'!$D$4:$F$48,3,FALSE)))))</f>
        <v/>
      </c>
      <c r="M1131" s="120">
        <f>IF(AND($P$2=FALSE,OR(F1131="Commercial NAICS Cogen",F1131="Industrial NAICS Cogen",F1131="NAICS-22 Cogen")),FALSE,IF(AND($P$3=FALSE,OR(F1131="Commercial NAICS Cogen",F1131="Commercial NAICS Non-Cogen",F1131="Industrial NAICS Cogen", F1131="industrial NAICS non-Cogen")),FALSE, TRUE))</f>
        <v/>
      </c>
    </row>
    <row r="1132">
      <c r="A1132" s="129" t="n">
        <v>4046</v>
      </c>
      <c r="B1132" s="130" t="inlineStr">
        <is>
          <t>Point Beach Nuclear Plant</t>
        </is>
      </c>
      <c r="C1132" s="130" t="inlineStr">
        <is>
          <t>NextEra Energy Point Beach LLC</t>
        </is>
      </c>
      <c r="D1132" s="129" t="n">
        <v>55906</v>
      </c>
      <c r="E1132" s="130" t="inlineStr">
        <is>
          <t>WI</t>
        </is>
      </c>
      <c r="F1132" s="130" t="inlineStr">
        <is>
          <t>NAICS-22 Non-Cogen</t>
        </is>
      </c>
      <c r="G1132" s="130" t="inlineStr">
        <is>
          <t>ST</t>
        </is>
      </c>
      <c r="H1132" s="130" t="inlineStr">
        <is>
          <t>NUC</t>
        </is>
      </c>
      <c r="I1132" s="130" t="inlineStr">
        <is>
          <t>NUC</t>
        </is>
      </c>
      <c r="J1132" s="131" t="n">
        <v>4942568</v>
      </c>
      <c r="K1132" s="129" t="n">
        <v>2020</v>
      </c>
      <c r="L1132" s="120">
        <f>IF(VLOOKUP(H1132,'Cross-Page Data'!$D$4:$F$48,3,FALSE)="natural gas",VLOOKUP(G1132,'Cross-Page Data'!$I$4:$J$19,2,FALSE),IF(VLOOKUP(H1132,'Cross-Page Data'!$D$4:$F$48,3,FALSE)="solar",IF(G1132="PV","solar PV","solar thermal"),IF(VLOOKUP(H1132,'Cross-Page Data'!$D$4:$F$48,3,FALSE)="wind",VLOOKUP(G1132,'Cross-Page Data'!$I$4:$J$19,2,FALSE),IF(VLOOKUP(H1132,'Cross-Page Data'!$D$4:$F$48,3,FALSE)="hydro",VLOOKUP(G1132,'Cross-Page Data'!$I$4:$J$19,2,FALSE),VLOOKUP(H1132,'Cross-Page Data'!$D$4:$F$48,3,FALSE)))))</f>
        <v/>
      </c>
      <c r="M1132" s="120">
        <f>IF(AND($P$2=FALSE,OR(F1132="Commercial NAICS Cogen",F1132="Industrial NAICS Cogen",F1132="NAICS-22 Cogen")),FALSE,IF(AND($P$3=FALSE,OR(F1132="Commercial NAICS Cogen",F1132="Commercial NAICS Non-Cogen",F1132="Industrial NAICS Cogen", F1132="industrial NAICS non-Cogen")),FALSE, TRUE))</f>
        <v/>
      </c>
    </row>
    <row r="1133">
      <c r="A1133" s="129" t="n">
        <v>4050</v>
      </c>
      <c r="B1133" s="130" t="inlineStr">
        <is>
          <t>Edgewater</t>
        </is>
      </c>
      <c r="C1133" s="130" t="inlineStr">
        <is>
          <t>Wisconsin Power &amp; Light Co</t>
        </is>
      </c>
      <c r="D1133" s="129" t="n">
        <v>20856</v>
      </c>
      <c r="E1133" s="130" t="inlineStr">
        <is>
          <t>WI</t>
        </is>
      </c>
      <c r="F1133" s="130" t="inlineStr">
        <is>
          <t>Electric Utility</t>
        </is>
      </c>
      <c r="G1133" s="130" t="inlineStr">
        <is>
          <t>ST</t>
        </is>
      </c>
      <c r="H1133" s="130" t="inlineStr">
        <is>
          <t>DFO</t>
        </is>
      </c>
      <c r="I1133" s="130" t="inlineStr">
        <is>
          <t>DFO</t>
        </is>
      </c>
      <c r="J1133" s="131" t="n">
        <v>1205.743</v>
      </c>
      <c r="K1133" s="129" t="n">
        <v>2020</v>
      </c>
      <c r="L1133" s="120">
        <f>IF(VLOOKUP(H1133,'Cross-Page Data'!$D$4:$F$48,3,FALSE)="natural gas",VLOOKUP(G1133,'Cross-Page Data'!$I$4:$J$19,2,FALSE),IF(VLOOKUP(H1133,'Cross-Page Data'!$D$4:$F$48,3,FALSE)="solar",IF(G1133="PV","solar PV","solar thermal"),IF(VLOOKUP(H1133,'Cross-Page Data'!$D$4:$F$48,3,FALSE)="wind",VLOOKUP(G1133,'Cross-Page Data'!$I$4:$J$19,2,FALSE),IF(VLOOKUP(H1133,'Cross-Page Data'!$D$4:$F$48,3,FALSE)="hydro",VLOOKUP(G1133,'Cross-Page Data'!$I$4:$J$19,2,FALSE),VLOOKUP(H1133,'Cross-Page Data'!$D$4:$F$48,3,FALSE)))))</f>
        <v/>
      </c>
      <c r="M1133" s="120">
        <f>IF(AND($P$2=FALSE,OR(F1133="Commercial NAICS Cogen",F1133="Industrial NAICS Cogen",F1133="NAICS-22 Cogen")),FALSE,IF(AND($P$3=FALSE,OR(F1133="Commercial NAICS Cogen",F1133="Commercial NAICS Non-Cogen",F1133="Industrial NAICS Cogen", F1133="industrial NAICS non-Cogen")),FALSE, TRUE))</f>
        <v/>
      </c>
    </row>
    <row r="1134">
      <c r="A1134" s="129" t="n">
        <v>4050</v>
      </c>
      <c r="B1134" s="130" t="inlineStr">
        <is>
          <t>Edgewater</t>
        </is>
      </c>
      <c r="C1134" s="130" t="inlineStr">
        <is>
          <t>Wisconsin Power &amp; Light Co</t>
        </is>
      </c>
      <c r="D1134" s="129" t="n">
        <v>20856</v>
      </c>
      <c r="E1134" s="130" t="inlineStr">
        <is>
          <t>WI</t>
        </is>
      </c>
      <c r="F1134" s="130" t="inlineStr">
        <is>
          <t>Electric Utility</t>
        </is>
      </c>
      <c r="G1134" s="130" t="inlineStr">
        <is>
          <t>ST</t>
        </is>
      </c>
      <c r="H1134" s="130" t="inlineStr">
        <is>
          <t>SUB</t>
        </is>
      </c>
      <c r="I1134" s="130" t="inlineStr">
        <is>
          <t>COL</t>
        </is>
      </c>
      <c r="J1134" s="131" t="n">
        <v>1097219.3</v>
      </c>
      <c r="K1134" s="129" t="n">
        <v>2020</v>
      </c>
      <c r="L1134" s="120">
        <f>IF(VLOOKUP(H1134,'Cross-Page Data'!$D$4:$F$48,3,FALSE)="natural gas",VLOOKUP(G1134,'Cross-Page Data'!$I$4:$J$19,2,FALSE),IF(VLOOKUP(H1134,'Cross-Page Data'!$D$4:$F$48,3,FALSE)="solar",IF(G1134="PV","solar PV","solar thermal"),IF(VLOOKUP(H1134,'Cross-Page Data'!$D$4:$F$48,3,FALSE)="wind",VLOOKUP(G1134,'Cross-Page Data'!$I$4:$J$19,2,FALSE),IF(VLOOKUP(H1134,'Cross-Page Data'!$D$4:$F$48,3,FALSE)="hydro",VLOOKUP(G1134,'Cross-Page Data'!$I$4:$J$19,2,FALSE),VLOOKUP(H1134,'Cross-Page Data'!$D$4:$F$48,3,FALSE)))))</f>
        <v/>
      </c>
      <c r="M1134" s="120">
        <f>IF(AND($P$2=FALSE,OR(F1134="Commercial NAICS Cogen",F1134="Industrial NAICS Cogen",F1134="NAICS-22 Cogen")),FALSE,IF(AND($P$3=FALSE,OR(F1134="Commercial NAICS Cogen",F1134="Commercial NAICS Non-Cogen",F1134="Industrial NAICS Cogen", F1134="industrial NAICS non-Cogen")),FALSE, TRUE))</f>
        <v/>
      </c>
    </row>
    <row r="1135">
      <c r="A1135" s="129" t="n">
        <v>4072</v>
      </c>
      <c r="B1135" s="130" t="inlineStr">
        <is>
          <t>Pulliam</t>
        </is>
      </c>
      <c r="C1135" s="130" t="inlineStr">
        <is>
          <t>Wisconsin Public Service Corp</t>
        </is>
      </c>
      <c r="D1135" s="129" t="n">
        <v>20860</v>
      </c>
      <c r="E1135" s="130" t="inlineStr">
        <is>
          <t>WI</t>
        </is>
      </c>
      <c r="F1135" s="130" t="inlineStr">
        <is>
          <t>Electric Utility</t>
        </is>
      </c>
      <c r="G1135" s="130" t="inlineStr">
        <is>
          <t>GT</t>
        </is>
      </c>
      <c r="H1135" s="130" t="inlineStr">
        <is>
          <t>DFO</t>
        </is>
      </c>
      <c r="I1135" s="130" t="inlineStr">
        <is>
          <t>DFO</t>
        </is>
      </c>
      <c r="J1135" s="131" t="n">
        <v>0</v>
      </c>
      <c r="K1135" s="129" t="n">
        <v>2020</v>
      </c>
      <c r="L1135" s="120">
        <f>IF(VLOOKUP(H1135,'Cross-Page Data'!$D$4:$F$48,3,FALSE)="natural gas",VLOOKUP(G1135,'Cross-Page Data'!$I$4:$J$19,2,FALSE),IF(VLOOKUP(H1135,'Cross-Page Data'!$D$4:$F$48,3,FALSE)="solar",IF(G1135="PV","solar PV","solar thermal"),IF(VLOOKUP(H1135,'Cross-Page Data'!$D$4:$F$48,3,FALSE)="wind",VLOOKUP(G1135,'Cross-Page Data'!$I$4:$J$19,2,FALSE),IF(VLOOKUP(H1135,'Cross-Page Data'!$D$4:$F$48,3,FALSE)="hydro",VLOOKUP(G1135,'Cross-Page Data'!$I$4:$J$19,2,FALSE),VLOOKUP(H1135,'Cross-Page Data'!$D$4:$F$48,3,FALSE)))))</f>
        <v/>
      </c>
      <c r="M1135" s="120">
        <f>IF(AND($P$2=FALSE,OR(F1135="Commercial NAICS Cogen",F1135="Industrial NAICS Cogen",F1135="NAICS-22 Cogen")),FALSE,IF(AND($P$3=FALSE,OR(F1135="Commercial NAICS Cogen",F1135="Commercial NAICS Non-Cogen",F1135="Industrial NAICS Cogen", F1135="industrial NAICS non-Cogen")),FALSE, TRUE))</f>
        <v/>
      </c>
    </row>
    <row r="1136">
      <c r="A1136" s="129" t="n">
        <v>4072</v>
      </c>
      <c r="B1136" s="130" t="inlineStr">
        <is>
          <t>Pulliam</t>
        </is>
      </c>
      <c r="C1136" s="130" t="inlineStr">
        <is>
          <t>Wisconsin Public Service Corp</t>
        </is>
      </c>
      <c r="D1136" s="129" t="n">
        <v>20860</v>
      </c>
      <c r="E1136" s="130" t="inlineStr">
        <is>
          <t>WI</t>
        </is>
      </c>
      <c r="F1136" s="130" t="inlineStr">
        <is>
          <t>Electric Utility</t>
        </is>
      </c>
      <c r="G1136" s="130" t="inlineStr">
        <is>
          <t>GT</t>
        </is>
      </c>
      <c r="H1136" s="130" t="inlineStr">
        <is>
          <t>NG</t>
        </is>
      </c>
      <c r="I1136" s="130" t="inlineStr">
        <is>
          <t>NG</t>
        </is>
      </c>
      <c r="J1136" s="131" t="n">
        <v>43578</v>
      </c>
      <c r="K1136" s="129" t="n">
        <v>2020</v>
      </c>
      <c r="L1136" s="120">
        <f>IF(VLOOKUP(H1136,'Cross-Page Data'!$D$4:$F$48,3,FALSE)="natural gas",VLOOKUP(G1136,'Cross-Page Data'!$I$4:$J$19,2,FALSE),IF(VLOOKUP(H1136,'Cross-Page Data'!$D$4:$F$48,3,FALSE)="solar",IF(G1136="PV","solar PV","solar thermal"),IF(VLOOKUP(H1136,'Cross-Page Data'!$D$4:$F$48,3,FALSE)="wind",VLOOKUP(G1136,'Cross-Page Data'!$I$4:$J$19,2,FALSE),IF(VLOOKUP(H1136,'Cross-Page Data'!$D$4:$F$48,3,FALSE)="hydro",VLOOKUP(G1136,'Cross-Page Data'!$I$4:$J$19,2,FALSE),VLOOKUP(H1136,'Cross-Page Data'!$D$4:$F$48,3,FALSE)))))</f>
        <v/>
      </c>
      <c r="M1136" s="120">
        <f>IF(AND($P$2=FALSE,OR(F1136="Commercial NAICS Cogen",F1136="Industrial NAICS Cogen",F1136="NAICS-22 Cogen")),FALSE,IF(AND($P$3=FALSE,OR(F1136="Commercial NAICS Cogen",F1136="Commercial NAICS Non-Cogen",F1136="Industrial NAICS Cogen", F1136="industrial NAICS non-Cogen")),FALSE, TRUE))</f>
        <v/>
      </c>
    </row>
    <row r="1137">
      <c r="A1137" s="129" t="n">
        <v>4078</v>
      </c>
      <c r="B1137" s="130" t="inlineStr">
        <is>
          <t>Weston</t>
        </is>
      </c>
      <c r="C1137" s="130" t="inlineStr">
        <is>
          <t>Wisconsin Public Service Corp</t>
        </is>
      </c>
      <c r="D1137" s="129" t="n">
        <v>20860</v>
      </c>
      <c r="E1137" s="130" t="inlineStr">
        <is>
          <t>WI</t>
        </is>
      </c>
      <c r="F1137" s="130" t="inlineStr">
        <is>
          <t>Electric Utility</t>
        </is>
      </c>
      <c r="G1137" s="130" t="inlineStr">
        <is>
          <t>GT</t>
        </is>
      </c>
      <c r="H1137" s="130" t="inlineStr">
        <is>
          <t>DFO</t>
        </is>
      </c>
      <c r="I1137" s="130" t="inlineStr">
        <is>
          <t>DFO</t>
        </is>
      </c>
      <c r="J1137" s="131" t="n">
        <v>0</v>
      </c>
      <c r="K1137" s="129" t="n">
        <v>2020</v>
      </c>
      <c r="L1137" s="120">
        <f>IF(VLOOKUP(H1137,'Cross-Page Data'!$D$4:$F$48,3,FALSE)="natural gas",VLOOKUP(G1137,'Cross-Page Data'!$I$4:$J$19,2,FALSE),IF(VLOOKUP(H1137,'Cross-Page Data'!$D$4:$F$48,3,FALSE)="solar",IF(G1137="PV","solar PV","solar thermal"),IF(VLOOKUP(H1137,'Cross-Page Data'!$D$4:$F$48,3,FALSE)="wind",VLOOKUP(G1137,'Cross-Page Data'!$I$4:$J$19,2,FALSE),IF(VLOOKUP(H1137,'Cross-Page Data'!$D$4:$F$48,3,FALSE)="hydro",VLOOKUP(G1137,'Cross-Page Data'!$I$4:$J$19,2,FALSE),VLOOKUP(H1137,'Cross-Page Data'!$D$4:$F$48,3,FALSE)))))</f>
        <v/>
      </c>
      <c r="M1137" s="120">
        <f>IF(AND($P$2=FALSE,OR(F1137="Commercial NAICS Cogen",F1137="Industrial NAICS Cogen",F1137="NAICS-22 Cogen")),FALSE,IF(AND($P$3=FALSE,OR(F1137="Commercial NAICS Cogen",F1137="Commercial NAICS Non-Cogen",F1137="Industrial NAICS Cogen", F1137="industrial NAICS non-Cogen")),FALSE, TRUE))</f>
        <v/>
      </c>
    </row>
    <row r="1138">
      <c r="A1138" s="129" t="n">
        <v>4078</v>
      </c>
      <c r="B1138" s="130" t="inlineStr">
        <is>
          <t>Weston</t>
        </is>
      </c>
      <c r="C1138" s="130" t="inlineStr">
        <is>
          <t>Wisconsin Public Service Corp</t>
        </is>
      </c>
      <c r="D1138" s="129" t="n">
        <v>20860</v>
      </c>
      <c r="E1138" s="130" t="inlineStr">
        <is>
          <t>WI</t>
        </is>
      </c>
      <c r="F1138" s="130" t="inlineStr">
        <is>
          <t>Electric Utility</t>
        </is>
      </c>
      <c r="G1138" s="130" t="inlineStr">
        <is>
          <t>GT</t>
        </is>
      </c>
      <c r="H1138" s="130" t="inlineStr">
        <is>
          <t>NG</t>
        </is>
      </c>
      <c r="I1138" s="130" t="inlineStr">
        <is>
          <t>NG</t>
        </is>
      </c>
      <c r="J1138" s="131" t="n">
        <v>448</v>
      </c>
      <c r="K1138" s="129" t="n">
        <v>2020</v>
      </c>
      <c r="L1138" s="120">
        <f>IF(VLOOKUP(H1138,'Cross-Page Data'!$D$4:$F$48,3,FALSE)="natural gas",VLOOKUP(G1138,'Cross-Page Data'!$I$4:$J$19,2,FALSE),IF(VLOOKUP(H1138,'Cross-Page Data'!$D$4:$F$48,3,FALSE)="solar",IF(G1138="PV","solar PV","solar thermal"),IF(VLOOKUP(H1138,'Cross-Page Data'!$D$4:$F$48,3,FALSE)="wind",VLOOKUP(G1138,'Cross-Page Data'!$I$4:$J$19,2,FALSE),IF(VLOOKUP(H1138,'Cross-Page Data'!$D$4:$F$48,3,FALSE)="hydro",VLOOKUP(G1138,'Cross-Page Data'!$I$4:$J$19,2,FALSE),VLOOKUP(H1138,'Cross-Page Data'!$D$4:$F$48,3,FALSE)))))</f>
        <v/>
      </c>
      <c r="M1138" s="120">
        <f>IF(AND($P$2=FALSE,OR(F1138="Commercial NAICS Cogen",F1138="Industrial NAICS Cogen",F1138="NAICS-22 Cogen")),FALSE,IF(AND($P$3=FALSE,OR(F1138="Commercial NAICS Cogen",F1138="Commercial NAICS Non-Cogen",F1138="Industrial NAICS Cogen", F1138="industrial NAICS non-Cogen")),FALSE, TRUE))</f>
        <v/>
      </c>
    </row>
    <row r="1139">
      <c r="A1139" s="129" t="n">
        <v>4078</v>
      </c>
      <c r="B1139" s="130" t="inlineStr">
        <is>
          <t>Weston</t>
        </is>
      </c>
      <c r="C1139" s="130" t="inlineStr">
        <is>
          <t>Wisconsin Public Service Corp</t>
        </is>
      </c>
      <c r="D1139" s="129" t="n">
        <v>20860</v>
      </c>
      <c r="E1139" s="130" t="inlineStr">
        <is>
          <t>WI</t>
        </is>
      </c>
      <c r="F1139" s="130" t="inlineStr">
        <is>
          <t>Electric Utility</t>
        </is>
      </c>
      <c r="G1139" s="130" t="inlineStr">
        <is>
          <t>ST</t>
        </is>
      </c>
      <c r="H1139" s="130" t="inlineStr">
        <is>
          <t>DFO</t>
        </is>
      </c>
      <c r="I1139" s="130" t="inlineStr">
        <is>
          <t>DFO</t>
        </is>
      </c>
      <c r="J1139" s="131" t="n">
        <v>0</v>
      </c>
      <c r="K1139" s="129" t="n">
        <v>2020</v>
      </c>
      <c r="L1139" s="120">
        <f>IF(VLOOKUP(H1139,'Cross-Page Data'!$D$4:$F$48,3,FALSE)="natural gas",VLOOKUP(G1139,'Cross-Page Data'!$I$4:$J$19,2,FALSE),IF(VLOOKUP(H1139,'Cross-Page Data'!$D$4:$F$48,3,FALSE)="solar",IF(G1139="PV","solar PV","solar thermal"),IF(VLOOKUP(H1139,'Cross-Page Data'!$D$4:$F$48,3,FALSE)="wind",VLOOKUP(G1139,'Cross-Page Data'!$I$4:$J$19,2,FALSE),IF(VLOOKUP(H1139,'Cross-Page Data'!$D$4:$F$48,3,FALSE)="hydro",VLOOKUP(G1139,'Cross-Page Data'!$I$4:$J$19,2,FALSE),VLOOKUP(H1139,'Cross-Page Data'!$D$4:$F$48,3,FALSE)))))</f>
        <v/>
      </c>
      <c r="M1139" s="120">
        <f>IF(AND($P$2=FALSE,OR(F1139="Commercial NAICS Cogen",F1139="Industrial NAICS Cogen",F1139="NAICS-22 Cogen")),FALSE,IF(AND($P$3=FALSE,OR(F1139="Commercial NAICS Cogen",F1139="Commercial NAICS Non-Cogen",F1139="Industrial NAICS Cogen", F1139="industrial NAICS non-Cogen")),FALSE, TRUE))</f>
        <v/>
      </c>
    </row>
    <row r="1140">
      <c r="A1140" s="129" t="n">
        <v>4078</v>
      </c>
      <c r="B1140" s="130" t="inlineStr">
        <is>
          <t>Weston</t>
        </is>
      </c>
      <c r="C1140" s="130" t="inlineStr">
        <is>
          <t>Wisconsin Public Service Corp</t>
        </is>
      </c>
      <c r="D1140" s="129" t="n">
        <v>20860</v>
      </c>
      <c r="E1140" s="130" t="inlineStr">
        <is>
          <t>WI</t>
        </is>
      </c>
      <c r="F1140" s="130" t="inlineStr">
        <is>
          <t>Electric Utility</t>
        </is>
      </c>
      <c r="G1140" s="130" t="inlineStr">
        <is>
          <t>ST</t>
        </is>
      </c>
      <c r="H1140" s="130" t="inlineStr">
        <is>
          <t>NG</t>
        </is>
      </c>
      <c r="I1140" s="130" t="inlineStr">
        <is>
          <t>NG</t>
        </is>
      </c>
      <c r="J1140" s="131" t="n">
        <v>19328.397</v>
      </c>
      <c r="K1140" s="129" t="n">
        <v>2020</v>
      </c>
      <c r="L1140" s="120">
        <f>IF(VLOOKUP(H1140,'Cross-Page Data'!$D$4:$F$48,3,FALSE)="natural gas",VLOOKUP(G1140,'Cross-Page Data'!$I$4:$J$19,2,FALSE),IF(VLOOKUP(H1140,'Cross-Page Data'!$D$4:$F$48,3,FALSE)="solar",IF(G1140="PV","solar PV","solar thermal"),IF(VLOOKUP(H1140,'Cross-Page Data'!$D$4:$F$48,3,FALSE)="wind",VLOOKUP(G1140,'Cross-Page Data'!$I$4:$J$19,2,FALSE),IF(VLOOKUP(H1140,'Cross-Page Data'!$D$4:$F$48,3,FALSE)="hydro",VLOOKUP(G1140,'Cross-Page Data'!$I$4:$J$19,2,FALSE),VLOOKUP(H1140,'Cross-Page Data'!$D$4:$F$48,3,FALSE)))))</f>
        <v/>
      </c>
      <c r="M1140" s="120">
        <f>IF(AND($P$2=FALSE,OR(F1140="Commercial NAICS Cogen",F1140="Industrial NAICS Cogen",F1140="NAICS-22 Cogen")),FALSE,IF(AND($P$3=FALSE,OR(F1140="Commercial NAICS Cogen",F1140="Commercial NAICS Non-Cogen",F1140="Industrial NAICS Cogen", F1140="industrial NAICS non-Cogen")),FALSE, TRUE))</f>
        <v/>
      </c>
    </row>
    <row r="1141">
      <c r="A1141" s="129" t="n">
        <v>4078</v>
      </c>
      <c r="B1141" s="130" t="inlineStr">
        <is>
          <t>Weston</t>
        </is>
      </c>
      <c r="C1141" s="130" t="inlineStr">
        <is>
          <t>Wisconsin Public Service Corp</t>
        </is>
      </c>
      <c r="D1141" s="129" t="n">
        <v>20860</v>
      </c>
      <c r="E1141" s="130" t="inlineStr">
        <is>
          <t>WI</t>
        </is>
      </c>
      <c r="F1141" s="130" t="inlineStr">
        <is>
          <t>Electric Utility</t>
        </is>
      </c>
      <c r="G1141" s="130" t="inlineStr">
        <is>
          <t>ST</t>
        </is>
      </c>
      <c r="H1141" s="130" t="inlineStr">
        <is>
          <t>RC</t>
        </is>
      </c>
      <c r="I1141" s="130" t="inlineStr">
        <is>
          <t>COL</t>
        </is>
      </c>
      <c r="J1141" s="131" t="n">
        <v>4077503.6</v>
      </c>
      <c r="K1141" s="129" t="n">
        <v>2020</v>
      </c>
      <c r="L1141" s="120">
        <f>IF(VLOOKUP(H1141,'Cross-Page Data'!$D$4:$F$48,3,FALSE)="natural gas",VLOOKUP(G1141,'Cross-Page Data'!$I$4:$J$19,2,FALSE),IF(VLOOKUP(H1141,'Cross-Page Data'!$D$4:$F$48,3,FALSE)="solar",IF(G1141="PV","solar PV","solar thermal"),IF(VLOOKUP(H1141,'Cross-Page Data'!$D$4:$F$48,3,FALSE)="wind",VLOOKUP(G1141,'Cross-Page Data'!$I$4:$J$19,2,FALSE),IF(VLOOKUP(H1141,'Cross-Page Data'!$D$4:$F$48,3,FALSE)="hydro",VLOOKUP(G1141,'Cross-Page Data'!$I$4:$J$19,2,FALSE),VLOOKUP(H1141,'Cross-Page Data'!$D$4:$F$48,3,FALSE)))))</f>
        <v/>
      </c>
      <c r="M1141" s="120">
        <f>IF(AND($P$2=FALSE,OR(F1141="Commercial NAICS Cogen",F1141="Industrial NAICS Cogen",F1141="NAICS-22 Cogen")),FALSE,IF(AND($P$3=FALSE,OR(F1141="Commercial NAICS Cogen",F1141="Commercial NAICS Non-Cogen",F1141="Industrial NAICS Cogen", F1141="industrial NAICS non-Cogen")),FALSE, TRUE))</f>
        <v/>
      </c>
    </row>
    <row r="1142">
      <c r="A1142" s="129" t="n">
        <v>4078</v>
      </c>
      <c r="B1142" s="130" t="inlineStr">
        <is>
          <t>Weston</t>
        </is>
      </c>
      <c r="C1142" s="130" t="inlineStr">
        <is>
          <t>Wisconsin Public Service Corp</t>
        </is>
      </c>
      <c r="D1142" s="129" t="n">
        <v>20860</v>
      </c>
      <c r="E1142" s="130" t="inlineStr">
        <is>
          <t>WI</t>
        </is>
      </c>
      <c r="F1142" s="130" t="inlineStr">
        <is>
          <t>Electric Utility</t>
        </is>
      </c>
      <c r="G1142" s="130" t="inlineStr">
        <is>
          <t>ST</t>
        </is>
      </c>
      <c r="H1142" s="130" t="inlineStr">
        <is>
          <t>SUB</t>
        </is>
      </c>
      <c r="I1142" s="130" t="inlineStr">
        <is>
          <t>COL</t>
        </is>
      </c>
      <c r="J1142" s="131" t="n">
        <v>0</v>
      </c>
      <c r="K1142" s="129" t="n">
        <v>2020</v>
      </c>
      <c r="L1142" s="120">
        <f>IF(VLOOKUP(H1142,'Cross-Page Data'!$D$4:$F$48,3,FALSE)="natural gas",VLOOKUP(G1142,'Cross-Page Data'!$I$4:$J$19,2,FALSE),IF(VLOOKUP(H1142,'Cross-Page Data'!$D$4:$F$48,3,FALSE)="solar",IF(G1142="PV","solar PV","solar thermal"),IF(VLOOKUP(H1142,'Cross-Page Data'!$D$4:$F$48,3,FALSE)="wind",VLOOKUP(G1142,'Cross-Page Data'!$I$4:$J$19,2,FALSE),IF(VLOOKUP(H1142,'Cross-Page Data'!$D$4:$F$48,3,FALSE)="hydro",VLOOKUP(G1142,'Cross-Page Data'!$I$4:$J$19,2,FALSE),VLOOKUP(H1142,'Cross-Page Data'!$D$4:$F$48,3,FALSE)))))</f>
        <v/>
      </c>
      <c r="M1142" s="120">
        <f>IF(AND($P$2=FALSE,OR(F1142="Commercial NAICS Cogen",F1142="Industrial NAICS Cogen",F1142="NAICS-22 Cogen")),FALSE,IF(AND($P$3=FALSE,OR(F1142="Commercial NAICS Cogen",F1142="Commercial NAICS Non-Cogen",F1142="Industrial NAICS Cogen", F1142="industrial NAICS non-Cogen")),FALSE, TRUE))</f>
        <v/>
      </c>
    </row>
    <row r="1143">
      <c r="A1143" s="129" t="n">
        <v>4120</v>
      </c>
      <c r="B1143" s="130" t="inlineStr">
        <is>
          <t>New Badger</t>
        </is>
      </c>
      <c r="C1143" s="130" t="inlineStr">
        <is>
          <t>City of Kaukauna</t>
        </is>
      </c>
      <c r="D1143" s="129" t="n">
        <v>10056</v>
      </c>
      <c r="E1143" s="130" t="inlineStr">
        <is>
          <t>WI</t>
        </is>
      </c>
      <c r="F1143" s="130" t="inlineStr">
        <is>
          <t>Electric Utility</t>
        </is>
      </c>
      <c r="G1143" s="130" t="inlineStr">
        <is>
          <t>HY</t>
        </is>
      </c>
      <c r="H1143" s="130" t="inlineStr">
        <is>
          <t>WAT</t>
        </is>
      </c>
      <c r="I1143" s="130" t="inlineStr">
        <is>
          <t>HYC</t>
        </is>
      </c>
      <c r="J1143" s="131" t="n">
        <v>56933</v>
      </c>
      <c r="K1143" s="129" t="n">
        <v>2020</v>
      </c>
      <c r="L1143" s="120">
        <f>IF(VLOOKUP(H1143,'Cross-Page Data'!$D$4:$F$48,3,FALSE)="natural gas",VLOOKUP(G1143,'Cross-Page Data'!$I$4:$J$19,2,FALSE),IF(VLOOKUP(H1143,'Cross-Page Data'!$D$4:$F$48,3,FALSE)="solar",IF(G1143="PV","solar PV","solar thermal"),IF(VLOOKUP(H1143,'Cross-Page Data'!$D$4:$F$48,3,FALSE)="wind",VLOOKUP(G1143,'Cross-Page Data'!$I$4:$J$19,2,FALSE),IF(VLOOKUP(H1143,'Cross-Page Data'!$D$4:$F$48,3,FALSE)="hydro",VLOOKUP(G1143,'Cross-Page Data'!$I$4:$J$19,2,FALSE),VLOOKUP(H1143,'Cross-Page Data'!$D$4:$F$48,3,FALSE)))))</f>
        <v/>
      </c>
      <c r="M1143" s="120">
        <f>IF(AND($P$2=FALSE,OR(F1143="Commercial NAICS Cogen",F1143="Industrial NAICS Cogen",F1143="NAICS-22 Cogen")),FALSE,IF(AND($P$3=FALSE,OR(F1143="Commercial NAICS Cogen",F1143="Commercial NAICS Non-Cogen",F1143="Industrial NAICS Cogen", F1143="industrial NAICS non-Cogen")),FALSE, TRUE))</f>
        <v/>
      </c>
    </row>
    <row r="1144">
      <c r="A1144" s="129" t="n">
        <v>4125</v>
      </c>
      <c r="B1144" s="130" t="inlineStr">
        <is>
          <t>Manitowoc</t>
        </is>
      </c>
      <c r="C1144" s="130" t="inlineStr">
        <is>
          <t>Manitowoc Public Utilities</t>
        </is>
      </c>
      <c r="D1144" s="129" t="n">
        <v>11571</v>
      </c>
      <c r="E1144" s="130" t="inlineStr">
        <is>
          <t>WI</t>
        </is>
      </c>
      <c r="F1144" s="130" t="inlineStr">
        <is>
          <t>Electric Utility</t>
        </is>
      </c>
      <c r="G1144" s="130" t="inlineStr">
        <is>
          <t>IC</t>
        </is>
      </c>
      <c r="H1144" s="130" t="inlineStr">
        <is>
          <t>NG</t>
        </is>
      </c>
      <c r="I1144" s="130" t="inlineStr">
        <is>
          <t>NG</t>
        </is>
      </c>
      <c r="J1144" s="131" t="n">
        <v>0</v>
      </c>
      <c r="K1144" s="129" t="n">
        <v>2020</v>
      </c>
      <c r="L1144" s="120">
        <f>IF(VLOOKUP(H1144,'Cross-Page Data'!$D$4:$F$48,3,FALSE)="natural gas",VLOOKUP(G1144,'Cross-Page Data'!$I$4:$J$19,2,FALSE),IF(VLOOKUP(H1144,'Cross-Page Data'!$D$4:$F$48,3,FALSE)="solar",IF(G1144="PV","solar PV","solar thermal"),IF(VLOOKUP(H1144,'Cross-Page Data'!$D$4:$F$48,3,FALSE)="wind",VLOOKUP(G1144,'Cross-Page Data'!$I$4:$J$19,2,FALSE),IF(VLOOKUP(H1144,'Cross-Page Data'!$D$4:$F$48,3,FALSE)="hydro",VLOOKUP(G1144,'Cross-Page Data'!$I$4:$J$19,2,FALSE),VLOOKUP(H1144,'Cross-Page Data'!$D$4:$F$48,3,FALSE)))))</f>
        <v/>
      </c>
      <c r="M1144" s="120">
        <f>IF(AND($P$2=FALSE,OR(F1144="Commercial NAICS Cogen",F1144="Industrial NAICS Cogen",F1144="NAICS-22 Cogen")),FALSE,IF(AND($P$3=FALSE,OR(F1144="Commercial NAICS Cogen",F1144="Commercial NAICS Non-Cogen",F1144="Industrial NAICS Cogen", F1144="industrial NAICS non-Cogen")),FALSE, TRUE))</f>
        <v/>
      </c>
    </row>
    <row r="1145">
      <c r="A1145" s="129" t="n">
        <v>4125</v>
      </c>
      <c r="B1145" s="130" t="inlineStr">
        <is>
          <t>Manitowoc</t>
        </is>
      </c>
      <c r="C1145" s="130" t="inlineStr">
        <is>
          <t>Manitowoc Public Utilities</t>
        </is>
      </c>
      <c r="D1145" s="129" t="n">
        <v>11571</v>
      </c>
      <c r="E1145" s="130" t="inlineStr">
        <is>
          <t>WI</t>
        </is>
      </c>
      <c r="F1145" s="130" t="inlineStr">
        <is>
          <t>Electric Utility</t>
        </is>
      </c>
      <c r="G1145" s="130" t="inlineStr">
        <is>
          <t>ST</t>
        </is>
      </c>
      <c r="H1145" s="130" t="inlineStr">
        <is>
          <t>BIT</t>
        </is>
      </c>
      <c r="I1145" s="130" t="inlineStr">
        <is>
          <t>COL</t>
        </is>
      </c>
      <c r="J1145" s="131" t="n">
        <v>15298.087</v>
      </c>
      <c r="K1145" s="129" t="n">
        <v>2020</v>
      </c>
      <c r="L1145" s="120">
        <f>IF(VLOOKUP(H1145,'Cross-Page Data'!$D$4:$F$48,3,FALSE)="natural gas",VLOOKUP(G1145,'Cross-Page Data'!$I$4:$J$19,2,FALSE),IF(VLOOKUP(H1145,'Cross-Page Data'!$D$4:$F$48,3,FALSE)="solar",IF(G1145="PV","solar PV","solar thermal"),IF(VLOOKUP(H1145,'Cross-Page Data'!$D$4:$F$48,3,FALSE)="wind",VLOOKUP(G1145,'Cross-Page Data'!$I$4:$J$19,2,FALSE),IF(VLOOKUP(H1145,'Cross-Page Data'!$D$4:$F$48,3,FALSE)="hydro",VLOOKUP(G1145,'Cross-Page Data'!$I$4:$J$19,2,FALSE),VLOOKUP(H1145,'Cross-Page Data'!$D$4:$F$48,3,FALSE)))))</f>
        <v/>
      </c>
      <c r="M1145" s="120">
        <f>IF(AND($P$2=FALSE,OR(F1145="Commercial NAICS Cogen",F1145="Industrial NAICS Cogen",F1145="NAICS-22 Cogen")),FALSE,IF(AND($P$3=FALSE,OR(F1145="Commercial NAICS Cogen",F1145="Commercial NAICS Non-Cogen",F1145="Industrial NAICS Cogen", F1145="industrial NAICS non-Cogen")),FALSE, TRUE))</f>
        <v/>
      </c>
    </row>
    <row r="1146">
      <c r="A1146" s="129" t="n">
        <v>4125</v>
      </c>
      <c r="B1146" s="130" t="inlineStr">
        <is>
          <t>Manitowoc</t>
        </is>
      </c>
      <c r="C1146" s="130" t="inlineStr">
        <is>
          <t>Manitowoc Public Utilities</t>
        </is>
      </c>
      <c r="D1146" s="129" t="n">
        <v>11571</v>
      </c>
      <c r="E1146" s="130" t="inlineStr">
        <is>
          <t>WI</t>
        </is>
      </c>
      <c r="F1146" s="130" t="inlineStr">
        <is>
          <t>Electric Utility</t>
        </is>
      </c>
      <c r="G1146" s="130" t="inlineStr">
        <is>
          <t>ST</t>
        </is>
      </c>
      <c r="H1146" s="130" t="inlineStr">
        <is>
          <t>NG</t>
        </is>
      </c>
      <c r="I1146" s="130" t="inlineStr">
        <is>
          <t>NG</t>
        </is>
      </c>
      <c r="J1146" s="131" t="n">
        <v>369.653</v>
      </c>
      <c r="K1146" s="129" t="n">
        <v>2020</v>
      </c>
      <c r="L1146" s="120">
        <f>IF(VLOOKUP(H1146,'Cross-Page Data'!$D$4:$F$48,3,FALSE)="natural gas",VLOOKUP(G1146,'Cross-Page Data'!$I$4:$J$19,2,FALSE),IF(VLOOKUP(H1146,'Cross-Page Data'!$D$4:$F$48,3,FALSE)="solar",IF(G1146="PV","solar PV","solar thermal"),IF(VLOOKUP(H1146,'Cross-Page Data'!$D$4:$F$48,3,FALSE)="wind",VLOOKUP(G1146,'Cross-Page Data'!$I$4:$J$19,2,FALSE),IF(VLOOKUP(H1146,'Cross-Page Data'!$D$4:$F$48,3,FALSE)="hydro",VLOOKUP(G1146,'Cross-Page Data'!$I$4:$J$19,2,FALSE),VLOOKUP(H1146,'Cross-Page Data'!$D$4:$F$48,3,FALSE)))))</f>
        <v/>
      </c>
      <c r="M1146" s="120">
        <f>IF(AND($P$2=FALSE,OR(F1146="Commercial NAICS Cogen",F1146="Industrial NAICS Cogen",F1146="NAICS-22 Cogen")),FALSE,IF(AND($P$3=FALSE,OR(F1146="Commercial NAICS Cogen",F1146="Commercial NAICS Non-Cogen",F1146="Industrial NAICS Cogen", F1146="industrial NAICS non-Cogen")),FALSE, TRUE))</f>
        <v/>
      </c>
    </row>
    <row r="1147">
      <c r="A1147" s="129" t="n">
        <v>4125</v>
      </c>
      <c r="B1147" s="130" t="inlineStr">
        <is>
          <t>Manitowoc</t>
        </is>
      </c>
      <c r="C1147" s="130" t="inlineStr">
        <is>
          <t>Manitowoc Public Utilities</t>
        </is>
      </c>
      <c r="D1147" s="129" t="n">
        <v>11571</v>
      </c>
      <c r="E1147" s="130" t="inlineStr">
        <is>
          <t>WI</t>
        </is>
      </c>
      <c r="F1147" s="130" t="inlineStr">
        <is>
          <t>Electric Utility</t>
        </is>
      </c>
      <c r="G1147" s="130" t="inlineStr">
        <is>
          <t>ST</t>
        </is>
      </c>
      <c r="H1147" s="130" t="inlineStr">
        <is>
          <t>PC</t>
        </is>
      </c>
      <c r="I1147" s="130" t="inlineStr">
        <is>
          <t>PC</t>
        </is>
      </c>
      <c r="J1147" s="131" t="n">
        <v>85809.898</v>
      </c>
      <c r="K1147" s="129" t="n">
        <v>2020</v>
      </c>
      <c r="L1147" s="120">
        <f>IF(VLOOKUP(H1147,'Cross-Page Data'!$D$4:$F$48,3,FALSE)="natural gas",VLOOKUP(G1147,'Cross-Page Data'!$I$4:$J$19,2,FALSE),IF(VLOOKUP(H1147,'Cross-Page Data'!$D$4:$F$48,3,FALSE)="solar",IF(G1147="PV","solar PV","solar thermal"),IF(VLOOKUP(H1147,'Cross-Page Data'!$D$4:$F$48,3,FALSE)="wind",VLOOKUP(G1147,'Cross-Page Data'!$I$4:$J$19,2,FALSE),IF(VLOOKUP(H1147,'Cross-Page Data'!$D$4:$F$48,3,FALSE)="hydro",VLOOKUP(G1147,'Cross-Page Data'!$I$4:$J$19,2,FALSE),VLOOKUP(H1147,'Cross-Page Data'!$D$4:$F$48,3,FALSE)))))</f>
        <v/>
      </c>
      <c r="M1147" s="120">
        <f>IF(AND($P$2=FALSE,OR(F1147="Commercial NAICS Cogen",F1147="Industrial NAICS Cogen",F1147="NAICS-22 Cogen")),FALSE,IF(AND($P$3=FALSE,OR(F1147="Commercial NAICS Cogen",F1147="Commercial NAICS Non-Cogen",F1147="Industrial NAICS Cogen", F1147="industrial NAICS non-Cogen")),FALSE, TRUE))</f>
        <v/>
      </c>
    </row>
    <row r="1148">
      <c r="A1148" s="129" t="n">
        <v>4125</v>
      </c>
      <c r="B1148" s="130" t="inlineStr">
        <is>
          <t>Manitowoc</t>
        </is>
      </c>
      <c r="C1148" s="130" t="inlineStr">
        <is>
          <t>Manitowoc Public Utilities</t>
        </is>
      </c>
      <c r="D1148" s="129" t="n">
        <v>11571</v>
      </c>
      <c r="E1148" s="130" t="inlineStr">
        <is>
          <t>WI</t>
        </is>
      </c>
      <c r="F1148" s="130" t="inlineStr">
        <is>
          <t>Electric Utility</t>
        </is>
      </c>
      <c r="G1148" s="130" t="inlineStr">
        <is>
          <t>ST</t>
        </is>
      </c>
      <c r="H1148" s="130" t="inlineStr">
        <is>
          <t>SUB</t>
        </is>
      </c>
      <c r="I1148" s="130" t="inlineStr">
        <is>
          <t>COL</t>
        </is>
      </c>
      <c r="J1148" s="131" t="n">
        <v>0</v>
      </c>
      <c r="K1148" s="129" t="n">
        <v>2020</v>
      </c>
      <c r="L1148" s="120">
        <f>IF(VLOOKUP(H1148,'Cross-Page Data'!$D$4:$F$48,3,FALSE)="natural gas",VLOOKUP(G1148,'Cross-Page Data'!$I$4:$J$19,2,FALSE),IF(VLOOKUP(H1148,'Cross-Page Data'!$D$4:$F$48,3,FALSE)="solar",IF(G1148="PV","solar PV","solar thermal"),IF(VLOOKUP(H1148,'Cross-Page Data'!$D$4:$F$48,3,FALSE)="wind",VLOOKUP(G1148,'Cross-Page Data'!$I$4:$J$19,2,FALSE),IF(VLOOKUP(H1148,'Cross-Page Data'!$D$4:$F$48,3,FALSE)="hydro",VLOOKUP(G1148,'Cross-Page Data'!$I$4:$J$19,2,FALSE),VLOOKUP(H1148,'Cross-Page Data'!$D$4:$F$48,3,FALSE)))))</f>
        <v/>
      </c>
      <c r="M1148" s="120">
        <f>IF(AND($P$2=FALSE,OR(F1148="Commercial NAICS Cogen",F1148="Industrial NAICS Cogen",F1148="NAICS-22 Cogen")),FALSE,IF(AND($P$3=FALSE,OR(F1148="Commercial NAICS Cogen",F1148="Commercial NAICS Non-Cogen",F1148="Industrial NAICS Cogen", F1148="industrial NAICS non-Cogen")),FALSE, TRUE))</f>
        <v/>
      </c>
    </row>
    <row r="1149">
      <c r="A1149" s="129" t="n">
        <v>4125</v>
      </c>
      <c r="B1149" s="130" t="inlineStr">
        <is>
          <t>Manitowoc</t>
        </is>
      </c>
      <c r="C1149" s="130" t="inlineStr">
        <is>
          <t>Manitowoc Public Utilities</t>
        </is>
      </c>
      <c r="D1149" s="129" t="n">
        <v>11571</v>
      </c>
      <c r="E1149" s="130" t="inlineStr">
        <is>
          <t>WI</t>
        </is>
      </c>
      <c r="F1149" s="130" t="inlineStr">
        <is>
          <t>Electric Utility</t>
        </is>
      </c>
      <c r="G1149" s="130" t="inlineStr">
        <is>
          <t>ST</t>
        </is>
      </c>
      <c r="H1149" s="130" t="inlineStr">
        <is>
          <t>WDS</t>
        </is>
      </c>
      <c r="I1149" s="130" t="inlineStr">
        <is>
          <t>WWW</t>
        </is>
      </c>
      <c r="J1149" s="131" t="n">
        <v>39242.362</v>
      </c>
      <c r="K1149" s="129" t="n">
        <v>2020</v>
      </c>
      <c r="L1149" s="120">
        <f>IF(VLOOKUP(H1149,'Cross-Page Data'!$D$4:$F$48,3,FALSE)="natural gas",VLOOKUP(G1149,'Cross-Page Data'!$I$4:$J$19,2,FALSE),IF(VLOOKUP(H1149,'Cross-Page Data'!$D$4:$F$48,3,FALSE)="solar",IF(G1149="PV","solar PV","solar thermal"),IF(VLOOKUP(H1149,'Cross-Page Data'!$D$4:$F$48,3,FALSE)="wind",VLOOKUP(G1149,'Cross-Page Data'!$I$4:$J$19,2,FALSE),IF(VLOOKUP(H1149,'Cross-Page Data'!$D$4:$F$48,3,FALSE)="hydro",VLOOKUP(G1149,'Cross-Page Data'!$I$4:$J$19,2,FALSE),VLOOKUP(H1149,'Cross-Page Data'!$D$4:$F$48,3,FALSE)))))</f>
        <v/>
      </c>
      <c r="M1149" s="120">
        <f>IF(AND($P$2=FALSE,OR(F1149="Commercial NAICS Cogen",F1149="Industrial NAICS Cogen",F1149="NAICS-22 Cogen")),FALSE,IF(AND($P$3=FALSE,OR(F1149="Commercial NAICS Cogen",F1149="Commercial NAICS Non-Cogen",F1149="Industrial NAICS Cogen", F1149="industrial NAICS non-Cogen")),FALSE, TRUE))</f>
        <v/>
      </c>
    </row>
    <row r="1150">
      <c r="A1150" s="129" t="n">
        <v>4143</v>
      </c>
      <c r="B1150" s="130" t="inlineStr">
        <is>
          <t>Genoa</t>
        </is>
      </c>
      <c r="C1150" s="130" t="inlineStr">
        <is>
          <t>Dairyland Power Coop</t>
        </is>
      </c>
      <c r="D1150" s="129" t="n">
        <v>4716</v>
      </c>
      <c r="E1150" s="130" t="inlineStr">
        <is>
          <t>WI</t>
        </is>
      </c>
      <c r="F1150" s="130" t="inlineStr">
        <is>
          <t>Electric Utility</t>
        </is>
      </c>
      <c r="G1150" s="130" t="inlineStr">
        <is>
          <t>ST</t>
        </is>
      </c>
      <c r="H1150" s="130" t="inlineStr">
        <is>
          <t>BIT</t>
        </is>
      </c>
      <c r="I1150" s="130" t="inlineStr">
        <is>
          <t>COL</t>
        </is>
      </c>
      <c r="J1150" s="131" t="n">
        <v>0</v>
      </c>
      <c r="K1150" s="129" t="n">
        <v>2020</v>
      </c>
      <c r="L1150" s="120">
        <f>IF(VLOOKUP(H1150,'Cross-Page Data'!$D$4:$F$48,3,FALSE)="natural gas",VLOOKUP(G1150,'Cross-Page Data'!$I$4:$J$19,2,FALSE),IF(VLOOKUP(H1150,'Cross-Page Data'!$D$4:$F$48,3,FALSE)="solar",IF(G1150="PV","solar PV","solar thermal"),IF(VLOOKUP(H1150,'Cross-Page Data'!$D$4:$F$48,3,FALSE)="wind",VLOOKUP(G1150,'Cross-Page Data'!$I$4:$J$19,2,FALSE),IF(VLOOKUP(H1150,'Cross-Page Data'!$D$4:$F$48,3,FALSE)="hydro",VLOOKUP(G1150,'Cross-Page Data'!$I$4:$J$19,2,FALSE),VLOOKUP(H1150,'Cross-Page Data'!$D$4:$F$48,3,FALSE)))))</f>
        <v/>
      </c>
      <c r="M1150" s="120">
        <f>IF(AND($P$2=FALSE,OR(F1150="Commercial NAICS Cogen",F1150="Industrial NAICS Cogen",F1150="NAICS-22 Cogen")),FALSE,IF(AND($P$3=FALSE,OR(F1150="Commercial NAICS Cogen",F1150="Commercial NAICS Non-Cogen",F1150="Industrial NAICS Cogen", F1150="industrial NAICS non-Cogen")),FALSE, TRUE))</f>
        <v/>
      </c>
    </row>
    <row r="1151">
      <c r="A1151" s="129" t="n">
        <v>4143</v>
      </c>
      <c r="B1151" s="130" t="inlineStr">
        <is>
          <t>Genoa</t>
        </is>
      </c>
      <c r="C1151" s="130" t="inlineStr">
        <is>
          <t>Dairyland Power Coop</t>
        </is>
      </c>
      <c r="D1151" s="129" t="n">
        <v>4716</v>
      </c>
      <c r="E1151" s="130" t="inlineStr">
        <is>
          <t>WI</t>
        </is>
      </c>
      <c r="F1151" s="130" t="inlineStr">
        <is>
          <t>Electric Utility</t>
        </is>
      </c>
      <c r="G1151" s="130" t="inlineStr">
        <is>
          <t>ST</t>
        </is>
      </c>
      <c r="H1151" s="130" t="inlineStr">
        <is>
          <t>DFO</t>
        </is>
      </c>
      <c r="I1151" s="130" t="inlineStr">
        <is>
          <t>DFO</t>
        </is>
      </c>
      <c r="J1151" s="131" t="n">
        <v>217.919</v>
      </c>
      <c r="K1151" s="129" t="n">
        <v>2020</v>
      </c>
      <c r="L1151" s="120">
        <f>IF(VLOOKUP(H1151,'Cross-Page Data'!$D$4:$F$48,3,FALSE)="natural gas",VLOOKUP(G1151,'Cross-Page Data'!$I$4:$J$19,2,FALSE),IF(VLOOKUP(H1151,'Cross-Page Data'!$D$4:$F$48,3,FALSE)="solar",IF(G1151="PV","solar PV","solar thermal"),IF(VLOOKUP(H1151,'Cross-Page Data'!$D$4:$F$48,3,FALSE)="wind",VLOOKUP(G1151,'Cross-Page Data'!$I$4:$J$19,2,FALSE),IF(VLOOKUP(H1151,'Cross-Page Data'!$D$4:$F$48,3,FALSE)="hydro",VLOOKUP(G1151,'Cross-Page Data'!$I$4:$J$19,2,FALSE),VLOOKUP(H1151,'Cross-Page Data'!$D$4:$F$48,3,FALSE)))))</f>
        <v/>
      </c>
      <c r="M1151" s="120">
        <f>IF(AND($P$2=FALSE,OR(F1151="Commercial NAICS Cogen",F1151="Industrial NAICS Cogen",F1151="NAICS-22 Cogen")),FALSE,IF(AND($P$3=FALSE,OR(F1151="Commercial NAICS Cogen",F1151="Commercial NAICS Non-Cogen",F1151="Industrial NAICS Cogen", F1151="industrial NAICS non-Cogen")),FALSE, TRUE))</f>
        <v/>
      </c>
    </row>
    <row r="1152">
      <c r="A1152" s="129" t="n">
        <v>4143</v>
      </c>
      <c r="B1152" s="130" t="inlineStr">
        <is>
          <t>Genoa</t>
        </is>
      </c>
      <c r="C1152" s="130" t="inlineStr">
        <is>
          <t>Dairyland Power Coop</t>
        </is>
      </c>
      <c r="D1152" s="129" t="n">
        <v>4716</v>
      </c>
      <c r="E1152" s="130" t="inlineStr">
        <is>
          <t>WI</t>
        </is>
      </c>
      <c r="F1152" s="130" t="inlineStr">
        <is>
          <t>Electric Utility</t>
        </is>
      </c>
      <c r="G1152" s="130" t="inlineStr">
        <is>
          <t>ST</t>
        </is>
      </c>
      <c r="H1152" s="130" t="inlineStr">
        <is>
          <t>SUB</t>
        </is>
      </c>
      <c r="I1152" s="130" t="inlineStr">
        <is>
          <t>COL</t>
        </is>
      </c>
      <c r="J1152" s="131" t="n">
        <v>935389.08</v>
      </c>
      <c r="K1152" s="129" t="n">
        <v>2020</v>
      </c>
      <c r="L1152" s="120">
        <f>IF(VLOOKUP(H1152,'Cross-Page Data'!$D$4:$F$48,3,FALSE)="natural gas",VLOOKUP(G1152,'Cross-Page Data'!$I$4:$J$19,2,FALSE),IF(VLOOKUP(H1152,'Cross-Page Data'!$D$4:$F$48,3,FALSE)="solar",IF(G1152="PV","solar PV","solar thermal"),IF(VLOOKUP(H1152,'Cross-Page Data'!$D$4:$F$48,3,FALSE)="wind",VLOOKUP(G1152,'Cross-Page Data'!$I$4:$J$19,2,FALSE),IF(VLOOKUP(H1152,'Cross-Page Data'!$D$4:$F$48,3,FALSE)="hydro",VLOOKUP(G1152,'Cross-Page Data'!$I$4:$J$19,2,FALSE),VLOOKUP(H1152,'Cross-Page Data'!$D$4:$F$48,3,FALSE)))))</f>
        <v/>
      </c>
      <c r="M1152" s="120">
        <f>IF(AND($P$2=FALSE,OR(F1152="Commercial NAICS Cogen",F1152="Industrial NAICS Cogen",F1152="NAICS-22 Cogen")),FALSE,IF(AND($P$3=FALSE,OR(F1152="Commercial NAICS Cogen",F1152="Commercial NAICS Non-Cogen",F1152="Industrial NAICS Cogen", F1152="industrial NAICS non-Cogen")),FALSE, TRUE))</f>
        <v/>
      </c>
    </row>
    <row r="1153">
      <c r="A1153" s="129" t="n">
        <v>4158</v>
      </c>
      <c r="B1153" s="130" t="inlineStr">
        <is>
          <t>Dave Johnston</t>
        </is>
      </c>
      <c r="C1153" s="130" t="inlineStr">
        <is>
          <t>PacifiCorp</t>
        </is>
      </c>
      <c r="D1153" s="129" t="n">
        <v>14354</v>
      </c>
      <c r="E1153" s="130" t="inlineStr">
        <is>
          <t>WY</t>
        </is>
      </c>
      <c r="F1153" s="130" t="inlineStr">
        <is>
          <t>Electric Utility</t>
        </is>
      </c>
      <c r="G1153" s="130" t="inlineStr">
        <is>
          <t>ST</t>
        </is>
      </c>
      <c r="H1153" s="130" t="inlineStr">
        <is>
          <t>DFO</t>
        </is>
      </c>
      <c r="I1153" s="130" t="inlineStr">
        <is>
          <t>DFO</t>
        </is>
      </c>
      <c r="J1153" s="131" t="n">
        <v>9383.977000000001</v>
      </c>
      <c r="K1153" s="129" t="n">
        <v>2020</v>
      </c>
      <c r="L1153" s="120">
        <f>IF(VLOOKUP(H1153,'Cross-Page Data'!$D$4:$F$48,3,FALSE)="natural gas",VLOOKUP(G1153,'Cross-Page Data'!$I$4:$J$19,2,FALSE),IF(VLOOKUP(H1153,'Cross-Page Data'!$D$4:$F$48,3,FALSE)="solar",IF(G1153="PV","solar PV","solar thermal"),IF(VLOOKUP(H1153,'Cross-Page Data'!$D$4:$F$48,3,FALSE)="wind",VLOOKUP(G1153,'Cross-Page Data'!$I$4:$J$19,2,FALSE),IF(VLOOKUP(H1153,'Cross-Page Data'!$D$4:$F$48,3,FALSE)="hydro",VLOOKUP(G1153,'Cross-Page Data'!$I$4:$J$19,2,FALSE),VLOOKUP(H1153,'Cross-Page Data'!$D$4:$F$48,3,FALSE)))))</f>
        <v/>
      </c>
      <c r="M1153" s="120">
        <f>IF(AND($P$2=FALSE,OR(F1153="Commercial NAICS Cogen",F1153="Industrial NAICS Cogen",F1153="NAICS-22 Cogen")),FALSE,IF(AND($P$3=FALSE,OR(F1153="Commercial NAICS Cogen",F1153="Commercial NAICS Non-Cogen",F1153="Industrial NAICS Cogen", F1153="industrial NAICS non-Cogen")),FALSE, TRUE))</f>
        <v/>
      </c>
    </row>
    <row r="1154">
      <c r="A1154" s="129" t="n">
        <v>4158</v>
      </c>
      <c r="B1154" s="130" t="inlineStr">
        <is>
          <t>Dave Johnston</t>
        </is>
      </c>
      <c r="C1154" s="130" t="inlineStr">
        <is>
          <t>PacifiCorp</t>
        </is>
      </c>
      <c r="D1154" s="129" t="n">
        <v>14354</v>
      </c>
      <c r="E1154" s="130" t="inlineStr">
        <is>
          <t>WY</t>
        </is>
      </c>
      <c r="F1154" s="130" t="inlineStr">
        <is>
          <t>Electric Utility</t>
        </is>
      </c>
      <c r="G1154" s="130" t="inlineStr">
        <is>
          <t>ST</t>
        </is>
      </c>
      <c r="H1154" s="130" t="inlineStr">
        <is>
          <t>RC</t>
        </is>
      </c>
      <c r="I1154" s="130" t="inlineStr">
        <is>
          <t>COL</t>
        </is>
      </c>
      <c r="J1154" s="131" t="n">
        <v>4316220</v>
      </c>
      <c r="K1154" s="129" t="n">
        <v>2020</v>
      </c>
      <c r="L1154" s="120">
        <f>IF(VLOOKUP(H1154,'Cross-Page Data'!$D$4:$F$48,3,FALSE)="natural gas",VLOOKUP(G1154,'Cross-Page Data'!$I$4:$J$19,2,FALSE),IF(VLOOKUP(H1154,'Cross-Page Data'!$D$4:$F$48,3,FALSE)="solar",IF(G1154="PV","solar PV","solar thermal"),IF(VLOOKUP(H1154,'Cross-Page Data'!$D$4:$F$48,3,FALSE)="wind",VLOOKUP(G1154,'Cross-Page Data'!$I$4:$J$19,2,FALSE),IF(VLOOKUP(H1154,'Cross-Page Data'!$D$4:$F$48,3,FALSE)="hydro",VLOOKUP(G1154,'Cross-Page Data'!$I$4:$J$19,2,FALSE),VLOOKUP(H1154,'Cross-Page Data'!$D$4:$F$48,3,FALSE)))))</f>
        <v/>
      </c>
      <c r="M1154" s="120">
        <f>IF(AND($P$2=FALSE,OR(F1154="Commercial NAICS Cogen",F1154="Industrial NAICS Cogen",F1154="NAICS-22 Cogen")),FALSE,IF(AND($P$3=FALSE,OR(F1154="Commercial NAICS Cogen",F1154="Commercial NAICS Non-Cogen",F1154="Industrial NAICS Cogen", F1154="industrial NAICS non-Cogen")),FALSE, TRUE))</f>
        <v/>
      </c>
    </row>
    <row r="1155">
      <c r="A1155" s="129" t="n">
        <v>4158</v>
      </c>
      <c r="B1155" s="130" t="inlineStr">
        <is>
          <t>Dave Johnston</t>
        </is>
      </c>
      <c r="C1155" s="130" t="inlineStr">
        <is>
          <t>PacifiCorp</t>
        </is>
      </c>
      <c r="D1155" s="129" t="n">
        <v>14354</v>
      </c>
      <c r="E1155" s="130" t="inlineStr">
        <is>
          <t>WY</t>
        </is>
      </c>
      <c r="F1155" s="130" t="inlineStr">
        <is>
          <t>Electric Utility</t>
        </is>
      </c>
      <c r="G1155" s="130" t="inlineStr">
        <is>
          <t>ST</t>
        </is>
      </c>
      <c r="H1155" s="130" t="inlineStr">
        <is>
          <t>SUB</t>
        </is>
      </c>
      <c r="I1155" s="130" t="inlineStr">
        <is>
          <t>COL</t>
        </is>
      </c>
      <c r="J1155" s="131" t="n">
        <v>0</v>
      </c>
      <c r="K1155" s="129" t="n">
        <v>2020</v>
      </c>
      <c r="L1155" s="120">
        <f>IF(VLOOKUP(H1155,'Cross-Page Data'!$D$4:$F$48,3,FALSE)="natural gas",VLOOKUP(G1155,'Cross-Page Data'!$I$4:$J$19,2,FALSE),IF(VLOOKUP(H1155,'Cross-Page Data'!$D$4:$F$48,3,FALSE)="solar",IF(G1155="PV","solar PV","solar thermal"),IF(VLOOKUP(H1155,'Cross-Page Data'!$D$4:$F$48,3,FALSE)="wind",VLOOKUP(G1155,'Cross-Page Data'!$I$4:$J$19,2,FALSE),IF(VLOOKUP(H1155,'Cross-Page Data'!$D$4:$F$48,3,FALSE)="hydro",VLOOKUP(G1155,'Cross-Page Data'!$I$4:$J$19,2,FALSE),VLOOKUP(H1155,'Cross-Page Data'!$D$4:$F$48,3,FALSE)))))</f>
        <v/>
      </c>
      <c r="M1155" s="120">
        <f>IF(AND($P$2=FALSE,OR(F1155="Commercial NAICS Cogen",F1155="Industrial NAICS Cogen",F1155="NAICS-22 Cogen")),FALSE,IF(AND($P$3=FALSE,OR(F1155="Commercial NAICS Cogen",F1155="Commercial NAICS Non-Cogen",F1155="Industrial NAICS Cogen", F1155="industrial NAICS non-Cogen")),FALSE, TRUE))</f>
        <v/>
      </c>
    </row>
    <row r="1156">
      <c r="A1156" s="129" t="n">
        <v>4162</v>
      </c>
      <c r="B1156" s="130" t="inlineStr">
        <is>
          <t>Naughton</t>
        </is>
      </c>
      <c r="C1156" s="130" t="inlineStr">
        <is>
          <t>PacifiCorp</t>
        </is>
      </c>
      <c r="D1156" s="129" t="n">
        <v>14354</v>
      </c>
      <c r="E1156" s="130" t="inlineStr">
        <is>
          <t>WY</t>
        </is>
      </c>
      <c r="F1156" s="130" t="inlineStr">
        <is>
          <t>Electric Utility</t>
        </is>
      </c>
      <c r="G1156" s="130" t="inlineStr">
        <is>
          <t>ST</t>
        </is>
      </c>
      <c r="H1156" s="130" t="inlineStr">
        <is>
          <t>NG</t>
        </is>
      </c>
      <c r="I1156" s="130" t="inlineStr">
        <is>
          <t>NG</t>
        </is>
      </c>
      <c r="J1156" s="131" t="n">
        <v>197606.33</v>
      </c>
      <c r="K1156" s="129" t="n">
        <v>2020</v>
      </c>
      <c r="L1156" s="120">
        <f>IF(VLOOKUP(H1156,'Cross-Page Data'!$D$4:$F$48,3,FALSE)="natural gas",VLOOKUP(G1156,'Cross-Page Data'!$I$4:$J$19,2,FALSE),IF(VLOOKUP(H1156,'Cross-Page Data'!$D$4:$F$48,3,FALSE)="solar",IF(G1156="PV","solar PV","solar thermal"),IF(VLOOKUP(H1156,'Cross-Page Data'!$D$4:$F$48,3,FALSE)="wind",VLOOKUP(G1156,'Cross-Page Data'!$I$4:$J$19,2,FALSE),IF(VLOOKUP(H1156,'Cross-Page Data'!$D$4:$F$48,3,FALSE)="hydro",VLOOKUP(G1156,'Cross-Page Data'!$I$4:$J$19,2,FALSE),VLOOKUP(H1156,'Cross-Page Data'!$D$4:$F$48,3,FALSE)))))</f>
        <v/>
      </c>
      <c r="M1156" s="120">
        <f>IF(AND($P$2=FALSE,OR(F1156="Commercial NAICS Cogen",F1156="Industrial NAICS Cogen",F1156="NAICS-22 Cogen")),FALSE,IF(AND($P$3=FALSE,OR(F1156="Commercial NAICS Cogen",F1156="Commercial NAICS Non-Cogen",F1156="Industrial NAICS Cogen", F1156="industrial NAICS non-Cogen")),FALSE, TRUE))</f>
        <v/>
      </c>
    </row>
    <row r="1157">
      <c r="A1157" s="129" t="n">
        <v>4162</v>
      </c>
      <c r="B1157" s="130" t="inlineStr">
        <is>
          <t>Naughton</t>
        </is>
      </c>
      <c r="C1157" s="130" t="inlineStr">
        <is>
          <t>PacifiCorp</t>
        </is>
      </c>
      <c r="D1157" s="129" t="n">
        <v>14354</v>
      </c>
      <c r="E1157" s="130" t="inlineStr">
        <is>
          <t>WY</t>
        </is>
      </c>
      <c r="F1157" s="130" t="inlineStr">
        <is>
          <t>Electric Utility</t>
        </is>
      </c>
      <c r="G1157" s="130" t="inlineStr">
        <is>
          <t>ST</t>
        </is>
      </c>
      <c r="H1157" s="130" t="inlineStr">
        <is>
          <t>SUB</t>
        </is>
      </c>
      <c r="I1157" s="130" t="inlineStr">
        <is>
          <t>COL</t>
        </is>
      </c>
      <c r="J1157" s="131" t="n">
        <v>2461426.7</v>
      </c>
      <c r="K1157" s="129" t="n">
        <v>2020</v>
      </c>
      <c r="L1157" s="120">
        <f>IF(VLOOKUP(H1157,'Cross-Page Data'!$D$4:$F$48,3,FALSE)="natural gas",VLOOKUP(G1157,'Cross-Page Data'!$I$4:$J$19,2,FALSE),IF(VLOOKUP(H1157,'Cross-Page Data'!$D$4:$F$48,3,FALSE)="solar",IF(G1157="PV","solar PV","solar thermal"),IF(VLOOKUP(H1157,'Cross-Page Data'!$D$4:$F$48,3,FALSE)="wind",VLOOKUP(G1157,'Cross-Page Data'!$I$4:$J$19,2,FALSE),IF(VLOOKUP(H1157,'Cross-Page Data'!$D$4:$F$48,3,FALSE)="hydro",VLOOKUP(G1157,'Cross-Page Data'!$I$4:$J$19,2,FALSE),VLOOKUP(H1157,'Cross-Page Data'!$D$4:$F$48,3,FALSE)))))</f>
        <v/>
      </c>
      <c r="M1157" s="120">
        <f>IF(AND($P$2=FALSE,OR(F1157="Commercial NAICS Cogen",F1157="Industrial NAICS Cogen",F1157="NAICS-22 Cogen")),FALSE,IF(AND($P$3=FALSE,OR(F1157="Commercial NAICS Cogen",F1157="Commercial NAICS Non-Cogen",F1157="Industrial NAICS Cogen", F1157="industrial NAICS non-Cogen")),FALSE, TRUE))</f>
        <v/>
      </c>
    </row>
    <row r="1158">
      <c r="A1158" s="129" t="n">
        <v>4257</v>
      </c>
      <c r="B1158" s="130" t="inlineStr">
        <is>
          <t>Easton 2</t>
        </is>
      </c>
      <c r="C1158" s="130" t="inlineStr">
        <is>
          <t>Easton Utilities Comm</t>
        </is>
      </c>
      <c r="D1158" s="129" t="n">
        <v>5625</v>
      </c>
      <c r="E1158" s="130" t="inlineStr">
        <is>
          <t>MD</t>
        </is>
      </c>
      <c r="F1158" s="130" t="inlineStr">
        <is>
          <t>Electric Utility</t>
        </is>
      </c>
      <c r="G1158" s="130" t="inlineStr">
        <is>
          <t>GT</t>
        </is>
      </c>
      <c r="H1158" s="130" t="inlineStr">
        <is>
          <t>DFO</t>
        </is>
      </c>
      <c r="I1158" s="130" t="inlineStr">
        <is>
          <t>DFO</t>
        </is>
      </c>
      <c r="J1158" s="131" t="n">
        <v>143</v>
      </c>
      <c r="K1158" s="129" t="n">
        <v>2020</v>
      </c>
      <c r="L1158" s="120">
        <f>IF(VLOOKUP(H1158,'Cross-Page Data'!$D$4:$F$48,3,FALSE)="natural gas",VLOOKUP(G1158,'Cross-Page Data'!$I$4:$J$19,2,FALSE),IF(VLOOKUP(H1158,'Cross-Page Data'!$D$4:$F$48,3,FALSE)="solar",IF(G1158="PV","solar PV","solar thermal"),IF(VLOOKUP(H1158,'Cross-Page Data'!$D$4:$F$48,3,FALSE)="wind",VLOOKUP(G1158,'Cross-Page Data'!$I$4:$J$19,2,FALSE),IF(VLOOKUP(H1158,'Cross-Page Data'!$D$4:$F$48,3,FALSE)="hydro",VLOOKUP(G1158,'Cross-Page Data'!$I$4:$J$19,2,FALSE),VLOOKUP(H1158,'Cross-Page Data'!$D$4:$F$48,3,FALSE)))))</f>
        <v/>
      </c>
      <c r="M1158" s="120">
        <f>IF(AND($P$2=FALSE,OR(F1158="Commercial NAICS Cogen",F1158="Industrial NAICS Cogen",F1158="NAICS-22 Cogen")),FALSE,IF(AND($P$3=FALSE,OR(F1158="Commercial NAICS Cogen",F1158="Commercial NAICS Non-Cogen",F1158="Industrial NAICS Cogen", F1158="industrial NAICS non-Cogen")),FALSE, TRUE))</f>
        <v/>
      </c>
    </row>
    <row r="1159">
      <c r="A1159" s="129" t="n">
        <v>4257</v>
      </c>
      <c r="B1159" s="130" t="inlineStr">
        <is>
          <t>Easton 2</t>
        </is>
      </c>
      <c r="C1159" s="130" t="inlineStr">
        <is>
          <t>Easton Utilities Comm</t>
        </is>
      </c>
      <c r="D1159" s="129" t="n">
        <v>5625</v>
      </c>
      <c r="E1159" s="130" t="inlineStr">
        <is>
          <t>MD</t>
        </is>
      </c>
      <c r="F1159" s="130" t="inlineStr">
        <is>
          <t>Electric Utility</t>
        </is>
      </c>
      <c r="G1159" s="130" t="inlineStr">
        <is>
          <t>GT</t>
        </is>
      </c>
      <c r="H1159" s="130" t="inlineStr">
        <is>
          <t>NG</t>
        </is>
      </c>
      <c r="I1159" s="130" t="inlineStr">
        <is>
          <t>NG</t>
        </is>
      </c>
      <c r="J1159" s="131" t="n">
        <v>0</v>
      </c>
      <c r="K1159" s="129" t="n">
        <v>2020</v>
      </c>
      <c r="L1159" s="120">
        <f>IF(VLOOKUP(H1159,'Cross-Page Data'!$D$4:$F$48,3,FALSE)="natural gas",VLOOKUP(G1159,'Cross-Page Data'!$I$4:$J$19,2,FALSE),IF(VLOOKUP(H1159,'Cross-Page Data'!$D$4:$F$48,3,FALSE)="solar",IF(G1159="PV","solar PV","solar thermal"),IF(VLOOKUP(H1159,'Cross-Page Data'!$D$4:$F$48,3,FALSE)="wind",VLOOKUP(G1159,'Cross-Page Data'!$I$4:$J$19,2,FALSE),IF(VLOOKUP(H1159,'Cross-Page Data'!$D$4:$F$48,3,FALSE)="hydro",VLOOKUP(G1159,'Cross-Page Data'!$I$4:$J$19,2,FALSE),VLOOKUP(H1159,'Cross-Page Data'!$D$4:$F$48,3,FALSE)))))</f>
        <v/>
      </c>
      <c r="M1159" s="120">
        <f>IF(AND($P$2=FALSE,OR(F1159="Commercial NAICS Cogen",F1159="Industrial NAICS Cogen",F1159="NAICS-22 Cogen")),FALSE,IF(AND($P$3=FALSE,OR(F1159="Commercial NAICS Cogen",F1159="Commercial NAICS Non-Cogen",F1159="Industrial NAICS Cogen", F1159="industrial NAICS non-Cogen")),FALSE, TRUE))</f>
        <v/>
      </c>
    </row>
    <row r="1160">
      <c r="A1160" s="129" t="n">
        <v>4257</v>
      </c>
      <c r="B1160" s="130" t="inlineStr">
        <is>
          <t>Easton 2</t>
        </is>
      </c>
      <c r="C1160" s="130" t="inlineStr">
        <is>
          <t>Easton Utilities Comm</t>
        </is>
      </c>
      <c r="D1160" s="129" t="n">
        <v>5625</v>
      </c>
      <c r="E1160" s="130" t="inlineStr">
        <is>
          <t>MD</t>
        </is>
      </c>
      <c r="F1160" s="130" t="inlineStr">
        <is>
          <t>Electric Utility</t>
        </is>
      </c>
      <c r="G1160" s="130" t="inlineStr">
        <is>
          <t>IC</t>
        </is>
      </c>
      <c r="H1160" s="130" t="inlineStr">
        <is>
          <t>DFO</t>
        </is>
      </c>
      <c r="I1160" s="130" t="inlineStr">
        <is>
          <t>DFO</t>
        </is>
      </c>
      <c r="J1160" s="131" t="n">
        <v>-651</v>
      </c>
      <c r="K1160" s="129" t="n">
        <v>2020</v>
      </c>
      <c r="L1160" s="120">
        <f>IF(VLOOKUP(H1160,'Cross-Page Data'!$D$4:$F$48,3,FALSE)="natural gas",VLOOKUP(G1160,'Cross-Page Data'!$I$4:$J$19,2,FALSE),IF(VLOOKUP(H1160,'Cross-Page Data'!$D$4:$F$48,3,FALSE)="solar",IF(G1160="PV","solar PV","solar thermal"),IF(VLOOKUP(H1160,'Cross-Page Data'!$D$4:$F$48,3,FALSE)="wind",VLOOKUP(G1160,'Cross-Page Data'!$I$4:$J$19,2,FALSE),IF(VLOOKUP(H1160,'Cross-Page Data'!$D$4:$F$48,3,FALSE)="hydro",VLOOKUP(G1160,'Cross-Page Data'!$I$4:$J$19,2,FALSE),VLOOKUP(H1160,'Cross-Page Data'!$D$4:$F$48,3,FALSE)))))</f>
        <v/>
      </c>
      <c r="M1160" s="120">
        <f>IF(AND($P$2=FALSE,OR(F1160="Commercial NAICS Cogen",F1160="Industrial NAICS Cogen",F1160="NAICS-22 Cogen")),FALSE,IF(AND($P$3=FALSE,OR(F1160="Commercial NAICS Cogen",F1160="Commercial NAICS Non-Cogen",F1160="Industrial NAICS Cogen", F1160="industrial NAICS non-Cogen")),FALSE, TRUE))</f>
        <v/>
      </c>
    </row>
    <row r="1161">
      <c r="A1161" s="129" t="n">
        <v>4257</v>
      </c>
      <c r="B1161" s="130" t="inlineStr">
        <is>
          <t>Easton 2</t>
        </is>
      </c>
      <c r="C1161" s="130" t="inlineStr">
        <is>
          <t>Easton Utilities Comm</t>
        </is>
      </c>
      <c r="D1161" s="129" t="n">
        <v>5625</v>
      </c>
      <c r="E1161" s="130" t="inlineStr">
        <is>
          <t>MD</t>
        </is>
      </c>
      <c r="F1161" s="130" t="inlineStr">
        <is>
          <t>Electric Utility</t>
        </is>
      </c>
      <c r="G1161" s="130" t="inlineStr">
        <is>
          <t>IC</t>
        </is>
      </c>
      <c r="H1161" s="130" t="inlineStr">
        <is>
          <t>RFO</t>
        </is>
      </c>
      <c r="I1161" s="130" t="inlineStr">
        <is>
          <t>RFO</t>
        </is>
      </c>
      <c r="J1161" s="131" t="n">
        <v>0</v>
      </c>
      <c r="K1161" s="129" t="n">
        <v>2020</v>
      </c>
      <c r="L1161" s="120">
        <f>IF(VLOOKUP(H1161,'Cross-Page Data'!$D$4:$F$48,3,FALSE)="natural gas",VLOOKUP(G1161,'Cross-Page Data'!$I$4:$J$19,2,FALSE),IF(VLOOKUP(H1161,'Cross-Page Data'!$D$4:$F$48,3,FALSE)="solar",IF(G1161="PV","solar PV","solar thermal"),IF(VLOOKUP(H1161,'Cross-Page Data'!$D$4:$F$48,3,FALSE)="wind",VLOOKUP(G1161,'Cross-Page Data'!$I$4:$J$19,2,FALSE),IF(VLOOKUP(H1161,'Cross-Page Data'!$D$4:$F$48,3,FALSE)="hydro",VLOOKUP(G1161,'Cross-Page Data'!$I$4:$J$19,2,FALSE),VLOOKUP(H1161,'Cross-Page Data'!$D$4:$F$48,3,FALSE)))))</f>
        <v/>
      </c>
      <c r="M1161" s="120">
        <f>IF(AND($P$2=FALSE,OR(F1161="Commercial NAICS Cogen",F1161="Industrial NAICS Cogen",F1161="NAICS-22 Cogen")),FALSE,IF(AND($P$3=FALSE,OR(F1161="Commercial NAICS Cogen",F1161="Commercial NAICS Non-Cogen",F1161="Industrial NAICS Cogen", F1161="industrial NAICS non-Cogen")),FALSE, TRUE))</f>
        <v/>
      </c>
    </row>
    <row r="1162">
      <c r="A1162" s="129" t="n">
        <v>4270</v>
      </c>
      <c r="B1162" s="130" t="inlineStr">
        <is>
          <t>Waterford 3</t>
        </is>
      </c>
      <c r="C1162" s="130" t="inlineStr">
        <is>
          <t>Entergy Louisiana LLC</t>
        </is>
      </c>
      <c r="D1162" s="129" t="n">
        <v>11241</v>
      </c>
      <c r="E1162" s="130" t="inlineStr">
        <is>
          <t>LA</t>
        </is>
      </c>
      <c r="F1162" s="130" t="inlineStr">
        <is>
          <t>Electric Utility</t>
        </is>
      </c>
      <c r="G1162" s="130" t="inlineStr">
        <is>
          <t>ST</t>
        </is>
      </c>
      <c r="H1162" s="130" t="inlineStr">
        <is>
          <t>NUC</t>
        </is>
      </c>
      <c r="I1162" s="130" t="inlineStr">
        <is>
          <t>NUC</t>
        </is>
      </c>
      <c r="J1162" s="131" t="n">
        <v>8961217</v>
      </c>
      <c r="K1162" s="129" t="n">
        <v>2020</v>
      </c>
      <c r="L1162" s="120">
        <f>IF(VLOOKUP(H1162,'Cross-Page Data'!$D$4:$F$48,3,FALSE)="natural gas",VLOOKUP(G1162,'Cross-Page Data'!$I$4:$J$19,2,FALSE),IF(VLOOKUP(H1162,'Cross-Page Data'!$D$4:$F$48,3,FALSE)="solar",IF(G1162="PV","solar PV","solar thermal"),IF(VLOOKUP(H1162,'Cross-Page Data'!$D$4:$F$48,3,FALSE)="wind",VLOOKUP(G1162,'Cross-Page Data'!$I$4:$J$19,2,FALSE),IF(VLOOKUP(H1162,'Cross-Page Data'!$D$4:$F$48,3,FALSE)="hydro",VLOOKUP(G1162,'Cross-Page Data'!$I$4:$J$19,2,FALSE),VLOOKUP(H1162,'Cross-Page Data'!$D$4:$F$48,3,FALSE)))))</f>
        <v/>
      </c>
      <c r="M1162" s="120">
        <f>IF(AND($P$2=FALSE,OR(F1162="Commercial NAICS Cogen",F1162="Industrial NAICS Cogen",F1162="NAICS-22 Cogen")),FALSE,IF(AND($P$3=FALSE,OR(F1162="Commercial NAICS Cogen",F1162="Commercial NAICS Non-Cogen",F1162="Industrial NAICS Cogen", F1162="industrial NAICS non-Cogen")),FALSE, TRUE))</f>
        <v/>
      </c>
    </row>
    <row r="1163">
      <c r="A1163" s="129" t="n">
        <v>4271</v>
      </c>
      <c r="B1163" s="130" t="inlineStr">
        <is>
          <t>John P Madgett</t>
        </is>
      </c>
      <c r="C1163" s="130" t="inlineStr">
        <is>
          <t>Dairyland Power Coop</t>
        </is>
      </c>
      <c r="D1163" s="129" t="n">
        <v>4716</v>
      </c>
      <c r="E1163" s="130" t="inlineStr">
        <is>
          <t>WI</t>
        </is>
      </c>
      <c r="F1163" s="130" t="inlineStr">
        <is>
          <t>Electric Utility</t>
        </is>
      </c>
      <c r="G1163" s="130" t="inlineStr">
        <is>
          <t>ST</t>
        </is>
      </c>
      <c r="H1163" s="130" t="inlineStr">
        <is>
          <t>DFO</t>
        </is>
      </c>
      <c r="I1163" s="130" t="inlineStr">
        <is>
          <t>DFO</t>
        </is>
      </c>
      <c r="J1163" s="131" t="n">
        <v>3256.347</v>
      </c>
      <c r="K1163" s="129" t="n">
        <v>2020</v>
      </c>
      <c r="L1163" s="120">
        <f>IF(VLOOKUP(H1163,'Cross-Page Data'!$D$4:$F$48,3,FALSE)="natural gas",VLOOKUP(G1163,'Cross-Page Data'!$I$4:$J$19,2,FALSE),IF(VLOOKUP(H1163,'Cross-Page Data'!$D$4:$F$48,3,FALSE)="solar",IF(G1163="PV","solar PV","solar thermal"),IF(VLOOKUP(H1163,'Cross-Page Data'!$D$4:$F$48,3,FALSE)="wind",VLOOKUP(G1163,'Cross-Page Data'!$I$4:$J$19,2,FALSE),IF(VLOOKUP(H1163,'Cross-Page Data'!$D$4:$F$48,3,FALSE)="hydro",VLOOKUP(G1163,'Cross-Page Data'!$I$4:$J$19,2,FALSE),VLOOKUP(H1163,'Cross-Page Data'!$D$4:$F$48,3,FALSE)))))</f>
        <v/>
      </c>
      <c r="M1163" s="120">
        <f>IF(AND($P$2=FALSE,OR(F1163="Commercial NAICS Cogen",F1163="Industrial NAICS Cogen",F1163="NAICS-22 Cogen")),FALSE,IF(AND($P$3=FALSE,OR(F1163="Commercial NAICS Cogen",F1163="Commercial NAICS Non-Cogen",F1163="Industrial NAICS Cogen", F1163="industrial NAICS non-Cogen")),FALSE, TRUE))</f>
        <v/>
      </c>
    </row>
    <row r="1164">
      <c r="A1164" s="129" t="n">
        <v>4271</v>
      </c>
      <c r="B1164" s="130" t="inlineStr">
        <is>
          <t>John P Madgett</t>
        </is>
      </c>
      <c r="C1164" s="130" t="inlineStr">
        <is>
          <t>Dairyland Power Coop</t>
        </is>
      </c>
      <c r="D1164" s="129" t="n">
        <v>4716</v>
      </c>
      <c r="E1164" s="130" t="inlineStr">
        <is>
          <t>WI</t>
        </is>
      </c>
      <c r="F1164" s="130" t="inlineStr">
        <is>
          <t>Electric Utility</t>
        </is>
      </c>
      <c r="G1164" s="130" t="inlineStr">
        <is>
          <t>ST</t>
        </is>
      </c>
      <c r="H1164" s="130" t="inlineStr">
        <is>
          <t>SUB</t>
        </is>
      </c>
      <c r="I1164" s="130" t="inlineStr">
        <is>
          <t>COL</t>
        </is>
      </c>
      <c r="J1164" s="131" t="n">
        <v>1423544.7</v>
      </c>
      <c r="K1164" s="129" t="n">
        <v>2020</v>
      </c>
      <c r="L1164" s="120">
        <f>IF(VLOOKUP(H1164,'Cross-Page Data'!$D$4:$F$48,3,FALSE)="natural gas",VLOOKUP(G1164,'Cross-Page Data'!$I$4:$J$19,2,FALSE),IF(VLOOKUP(H1164,'Cross-Page Data'!$D$4:$F$48,3,FALSE)="solar",IF(G1164="PV","solar PV","solar thermal"),IF(VLOOKUP(H1164,'Cross-Page Data'!$D$4:$F$48,3,FALSE)="wind",VLOOKUP(G1164,'Cross-Page Data'!$I$4:$J$19,2,FALSE),IF(VLOOKUP(H1164,'Cross-Page Data'!$D$4:$F$48,3,FALSE)="hydro",VLOOKUP(G1164,'Cross-Page Data'!$I$4:$J$19,2,FALSE),VLOOKUP(H1164,'Cross-Page Data'!$D$4:$F$48,3,FALSE)))))</f>
        <v/>
      </c>
      <c r="M1164" s="120">
        <f>IF(AND($P$2=FALSE,OR(F1164="Commercial NAICS Cogen",F1164="Industrial NAICS Cogen",F1164="NAICS-22 Cogen")),FALSE,IF(AND($P$3=FALSE,OR(F1164="Commercial NAICS Cogen",F1164="Commercial NAICS Non-Cogen",F1164="Industrial NAICS Cogen", F1164="industrial NAICS non-Cogen")),FALSE, TRUE))</f>
        <v/>
      </c>
    </row>
    <row r="1165">
      <c r="A1165" s="129" t="n">
        <v>4937</v>
      </c>
      <c r="B1165" s="130" t="inlineStr">
        <is>
          <t>Thomas C Ferguson</t>
        </is>
      </c>
      <c r="C1165" s="130" t="inlineStr">
        <is>
          <t>Lower Colorado River Authority</t>
        </is>
      </c>
      <c r="D1165" s="129" t="n">
        <v>11269</v>
      </c>
      <c r="E1165" s="130" t="inlineStr">
        <is>
          <t>TX</t>
        </is>
      </c>
      <c r="F1165" s="130" t="inlineStr">
        <is>
          <t>Electric Utility</t>
        </is>
      </c>
      <c r="G1165" s="130" t="inlineStr">
        <is>
          <t>CA</t>
        </is>
      </c>
      <c r="H1165" s="130" t="inlineStr">
        <is>
          <t>NG</t>
        </is>
      </c>
      <c r="I1165" s="130" t="inlineStr">
        <is>
          <t>NG</t>
        </is>
      </c>
      <c r="J1165" s="131" t="n">
        <v>1332921</v>
      </c>
      <c r="K1165" s="129" t="n">
        <v>2020</v>
      </c>
      <c r="L1165" s="120">
        <f>IF(VLOOKUP(H1165,'Cross-Page Data'!$D$4:$F$48,3,FALSE)="natural gas",VLOOKUP(G1165,'Cross-Page Data'!$I$4:$J$19,2,FALSE),IF(VLOOKUP(H1165,'Cross-Page Data'!$D$4:$F$48,3,FALSE)="solar",IF(G1165="PV","solar PV","solar thermal"),IF(VLOOKUP(H1165,'Cross-Page Data'!$D$4:$F$48,3,FALSE)="wind",VLOOKUP(G1165,'Cross-Page Data'!$I$4:$J$19,2,FALSE),IF(VLOOKUP(H1165,'Cross-Page Data'!$D$4:$F$48,3,FALSE)="hydro",VLOOKUP(G1165,'Cross-Page Data'!$I$4:$J$19,2,FALSE),VLOOKUP(H1165,'Cross-Page Data'!$D$4:$F$48,3,FALSE)))))</f>
        <v/>
      </c>
      <c r="M1165" s="120">
        <f>IF(AND($P$2=FALSE,OR(F1165="Commercial NAICS Cogen",F1165="Industrial NAICS Cogen",F1165="NAICS-22 Cogen")),FALSE,IF(AND($P$3=FALSE,OR(F1165="Commercial NAICS Cogen",F1165="Commercial NAICS Non-Cogen",F1165="Industrial NAICS Cogen", F1165="industrial NAICS non-Cogen")),FALSE, TRUE))</f>
        <v/>
      </c>
    </row>
    <row r="1166">
      <c r="A1166" s="129" t="n">
        <v>4937</v>
      </c>
      <c r="B1166" s="130" t="inlineStr">
        <is>
          <t>Thomas C Ferguson</t>
        </is>
      </c>
      <c r="C1166" s="130" t="inlineStr">
        <is>
          <t>Lower Colorado River Authority</t>
        </is>
      </c>
      <c r="D1166" s="129" t="n">
        <v>11269</v>
      </c>
      <c r="E1166" s="130" t="inlineStr">
        <is>
          <t>TX</t>
        </is>
      </c>
      <c r="F1166" s="130" t="inlineStr">
        <is>
          <t>Electric Utility</t>
        </is>
      </c>
      <c r="G1166" s="130" t="inlineStr">
        <is>
          <t>CT</t>
        </is>
      </c>
      <c r="H1166" s="130" t="inlineStr">
        <is>
          <t>NG</t>
        </is>
      </c>
      <c r="I1166" s="130" t="inlineStr">
        <is>
          <t>NG</t>
        </is>
      </c>
      <c r="J1166" s="131" t="n">
        <v>2251276</v>
      </c>
      <c r="K1166" s="129" t="n">
        <v>2020</v>
      </c>
      <c r="L1166" s="120">
        <f>IF(VLOOKUP(H1166,'Cross-Page Data'!$D$4:$F$48,3,FALSE)="natural gas",VLOOKUP(G1166,'Cross-Page Data'!$I$4:$J$19,2,FALSE),IF(VLOOKUP(H1166,'Cross-Page Data'!$D$4:$F$48,3,FALSE)="solar",IF(G1166="PV","solar PV","solar thermal"),IF(VLOOKUP(H1166,'Cross-Page Data'!$D$4:$F$48,3,FALSE)="wind",VLOOKUP(G1166,'Cross-Page Data'!$I$4:$J$19,2,FALSE),IF(VLOOKUP(H1166,'Cross-Page Data'!$D$4:$F$48,3,FALSE)="hydro",VLOOKUP(G1166,'Cross-Page Data'!$I$4:$J$19,2,FALSE),VLOOKUP(H1166,'Cross-Page Data'!$D$4:$F$48,3,FALSE)))))</f>
        <v/>
      </c>
      <c r="M1166" s="120">
        <f>IF(AND($P$2=FALSE,OR(F1166="Commercial NAICS Cogen",F1166="Industrial NAICS Cogen",F1166="NAICS-22 Cogen")),FALSE,IF(AND($P$3=FALSE,OR(F1166="Commercial NAICS Cogen",F1166="Commercial NAICS Non-Cogen",F1166="Industrial NAICS Cogen", F1166="industrial NAICS non-Cogen")),FALSE, TRUE))</f>
        <v/>
      </c>
    </row>
    <row r="1167">
      <c r="A1167" s="129" t="n">
        <v>4939</v>
      </c>
      <c r="B1167" s="130" t="inlineStr">
        <is>
          <t>Barney M Davis</t>
        </is>
      </c>
      <c r="C1167" s="130" t="inlineStr">
        <is>
          <t>Talen Texas, LLC</t>
        </is>
      </c>
      <c r="D1167" s="129" t="n">
        <v>49979</v>
      </c>
      <c r="E1167" s="130" t="inlineStr">
        <is>
          <t>TX</t>
        </is>
      </c>
      <c r="F1167" s="130" t="inlineStr">
        <is>
          <t>NAICS-22 Non-Cogen</t>
        </is>
      </c>
      <c r="G1167" s="130" t="inlineStr">
        <is>
          <t>CA</t>
        </is>
      </c>
      <c r="H1167" s="130" t="inlineStr">
        <is>
          <t>NG</t>
        </is>
      </c>
      <c r="I1167" s="130" t="inlineStr">
        <is>
          <t>NG</t>
        </is>
      </c>
      <c r="J1167" s="131" t="n">
        <v>111610</v>
      </c>
      <c r="K1167" s="129" t="n">
        <v>2020</v>
      </c>
      <c r="L1167" s="120">
        <f>IF(VLOOKUP(H1167,'Cross-Page Data'!$D$4:$F$48,3,FALSE)="natural gas",VLOOKUP(G1167,'Cross-Page Data'!$I$4:$J$19,2,FALSE),IF(VLOOKUP(H1167,'Cross-Page Data'!$D$4:$F$48,3,FALSE)="solar",IF(G1167="PV","solar PV","solar thermal"),IF(VLOOKUP(H1167,'Cross-Page Data'!$D$4:$F$48,3,FALSE)="wind",VLOOKUP(G1167,'Cross-Page Data'!$I$4:$J$19,2,FALSE),IF(VLOOKUP(H1167,'Cross-Page Data'!$D$4:$F$48,3,FALSE)="hydro",VLOOKUP(G1167,'Cross-Page Data'!$I$4:$J$19,2,FALSE),VLOOKUP(H1167,'Cross-Page Data'!$D$4:$F$48,3,FALSE)))))</f>
        <v/>
      </c>
      <c r="M1167" s="120">
        <f>IF(AND($P$2=FALSE,OR(F1167="Commercial NAICS Cogen",F1167="Industrial NAICS Cogen",F1167="NAICS-22 Cogen")),FALSE,IF(AND($P$3=FALSE,OR(F1167="Commercial NAICS Cogen",F1167="Commercial NAICS Non-Cogen",F1167="Industrial NAICS Cogen", F1167="industrial NAICS non-Cogen")),FALSE, TRUE))</f>
        <v/>
      </c>
    </row>
    <row r="1168">
      <c r="A1168" s="129" t="n">
        <v>4939</v>
      </c>
      <c r="B1168" s="130" t="inlineStr">
        <is>
          <t>Barney M Davis</t>
        </is>
      </c>
      <c r="C1168" s="130" t="inlineStr">
        <is>
          <t>Talen Texas, LLC</t>
        </is>
      </c>
      <c r="D1168" s="129" t="n">
        <v>49979</v>
      </c>
      <c r="E1168" s="130" t="inlineStr">
        <is>
          <t>TX</t>
        </is>
      </c>
      <c r="F1168" s="130" t="inlineStr">
        <is>
          <t>NAICS-22 Non-Cogen</t>
        </is>
      </c>
      <c r="G1168" s="130" t="inlineStr">
        <is>
          <t>CT</t>
        </is>
      </c>
      <c r="H1168" s="130" t="inlineStr">
        <is>
          <t>NG</t>
        </is>
      </c>
      <c r="I1168" s="130" t="inlineStr">
        <is>
          <t>NG</t>
        </is>
      </c>
      <c r="J1168" s="131" t="n">
        <v>1024458</v>
      </c>
      <c r="K1168" s="129" t="n">
        <v>2020</v>
      </c>
      <c r="L1168" s="120">
        <f>IF(VLOOKUP(H1168,'Cross-Page Data'!$D$4:$F$48,3,FALSE)="natural gas",VLOOKUP(G1168,'Cross-Page Data'!$I$4:$J$19,2,FALSE),IF(VLOOKUP(H1168,'Cross-Page Data'!$D$4:$F$48,3,FALSE)="solar",IF(G1168="PV","solar PV","solar thermal"),IF(VLOOKUP(H1168,'Cross-Page Data'!$D$4:$F$48,3,FALSE)="wind",VLOOKUP(G1168,'Cross-Page Data'!$I$4:$J$19,2,FALSE),IF(VLOOKUP(H1168,'Cross-Page Data'!$D$4:$F$48,3,FALSE)="hydro",VLOOKUP(G1168,'Cross-Page Data'!$I$4:$J$19,2,FALSE),VLOOKUP(H1168,'Cross-Page Data'!$D$4:$F$48,3,FALSE)))))</f>
        <v/>
      </c>
      <c r="M1168" s="120">
        <f>IF(AND($P$2=FALSE,OR(F1168="Commercial NAICS Cogen",F1168="Industrial NAICS Cogen",F1168="NAICS-22 Cogen")),FALSE,IF(AND($P$3=FALSE,OR(F1168="Commercial NAICS Cogen",F1168="Commercial NAICS Non-Cogen",F1168="Industrial NAICS Cogen", F1168="industrial NAICS non-Cogen")),FALSE, TRUE))</f>
        <v/>
      </c>
    </row>
    <row r="1169">
      <c r="A1169" s="129" t="n">
        <v>4939</v>
      </c>
      <c r="B1169" s="130" t="inlineStr">
        <is>
          <t>Barney M Davis</t>
        </is>
      </c>
      <c r="C1169" s="130" t="inlineStr">
        <is>
          <t>Talen Texas, LLC</t>
        </is>
      </c>
      <c r="D1169" s="129" t="n">
        <v>49979</v>
      </c>
      <c r="E1169" s="130" t="inlineStr">
        <is>
          <t>TX</t>
        </is>
      </c>
      <c r="F1169" s="130" t="inlineStr">
        <is>
          <t>NAICS-22 Non-Cogen</t>
        </is>
      </c>
      <c r="G1169" s="130" t="inlineStr">
        <is>
          <t>ST</t>
        </is>
      </c>
      <c r="H1169" s="130" t="inlineStr">
        <is>
          <t>NG</t>
        </is>
      </c>
      <c r="I1169" s="130" t="inlineStr">
        <is>
          <t>NG</t>
        </is>
      </c>
      <c r="J1169" s="131" t="n">
        <v>91959</v>
      </c>
      <c r="K1169" s="129" t="n">
        <v>2020</v>
      </c>
      <c r="L1169" s="120">
        <f>IF(VLOOKUP(H1169,'Cross-Page Data'!$D$4:$F$48,3,FALSE)="natural gas",VLOOKUP(G1169,'Cross-Page Data'!$I$4:$J$19,2,FALSE),IF(VLOOKUP(H1169,'Cross-Page Data'!$D$4:$F$48,3,FALSE)="solar",IF(G1169="PV","solar PV","solar thermal"),IF(VLOOKUP(H1169,'Cross-Page Data'!$D$4:$F$48,3,FALSE)="wind",VLOOKUP(G1169,'Cross-Page Data'!$I$4:$J$19,2,FALSE),IF(VLOOKUP(H1169,'Cross-Page Data'!$D$4:$F$48,3,FALSE)="hydro",VLOOKUP(G1169,'Cross-Page Data'!$I$4:$J$19,2,FALSE),VLOOKUP(H1169,'Cross-Page Data'!$D$4:$F$48,3,FALSE)))))</f>
        <v/>
      </c>
      <c r="M1169" s="120">
        <f>IF(AND($P$2=FALSE,OR(F1169="Commercial NAICS Cogen",F1169="Industrial NAICS Cogen",F1169="NAICS-22 Cogen")),FALSE,IF(AND($P$3=FALSE,OR(F1169="Commercial NAICS Cogen",F1169="Commercial NAICS Non-Cogen",F1169="Industrial NAICS Cogen", F1169="industrial NAICS non-Cogen")),FALSE, TRUE))</f>
        <v/>
      </c>
    </row>
    <row r="1170">
      <c r="A1170" s="129" t="n">
        <v>4940</v>
      </c>
      <c r="B1170" s="130" t="inlineStr">
        <is>
          <t>Riverside (OK)</t>
        </is>
      </c>
      <c r="C1170" s="130" t="inlineStr">
        <is>
          <t>Public Service Co of Oklahoma</t>
        </is>
      </c>
      <c r="D1170" s="129" t="n">
        <v>15474</v>
      </c>
      <c r="E1170" s="130" t="inlineStr">
        <is>
          <t>OK</t>
        </is>
      </c>
      <c r="F1170" s="130" t="inlineStr">
        <is>
          <t>Electric Utility</t>
        </is>
      </c>
      <c r="G1170" s="130" t="inlineStr">
        <is>
          <t>GT</t>
        </is>
      </c>
      <c r="H1170" s="130" t="inlineStr">
        <is>
          <t>NG</t>
        </is>
      </c>
      <c r="I1170" s="130" t="inlineStr">
        <is>
          <t>NG</t>
        </is>
      </c>
      <c r="J1170" s="131" t="n">
        <v>33208</v>
      </c>
      <c r="K1170" s="129" t="n">
        <v>2020</v>
      </c>
      <c r="L1170" s="120">
        <f>IF(VLOOKUP(H1170,'Cross-Page Data'!$D$4:$F$48,3,FALSE)="natural gas",VLOOKUP(G1170,'Cross-Page Data'!$I$4:$J$19,2,FALSE),IF(VLOOKUP(H1170,'Cross-Page Data'!$D$4:$F$48,3,FALSE)="solar",IF(G1170="PV","solar PV","solar thermal"),IF(VLOOKUP(H1170,'Cross-Page Data'!$D$4:$F$48,3,FALSE)="wind",VLOOKUP(G1170,'Cross-Page Data'!$I$4:$J$19,2,FALSE),IF(VLOOKUP(H1170,'Cross-Page Data'!$D$4:$F$48,3,FALSE)="hydro",VLOOKUP(G1170,'Cross-Page Data'!$I$4:$J$19,2,FALSE),VLOOKUP(H1170,'Cross-Page Data'!$D$4:$F$48,3,FALSE)))))</f>
        <v/>
      </c>
      <c r="M1170" s="120">
        <f>IF(AND($P$2=FALSE,OR(F1170="Commercial NAICS Cogen",F1170="Industrial NAICS Cogen",F1170="NAICS-22 Cogen")),FALSE,IF(AND($P$3=FALSE,OR(F1170="Commercial NAICS Cogen",F1170="Commercial NAICS Non-Cogen",F1170="Industrial NAICS Cogen", F1170="industrial NAICS non-Cogen")),FALSE, TRUE))</f>
        <v/>
      </c>
    </row>
    <row r="1171">
      <c r="A1171" s="129" t="n">
        <v>4940</v>
      </c>
      <c r="B1171" s="130" t="inlineStr">
        <is>
          <t>Riverside (OK)</t>
        </is>
      </c>
      <c r="C1171" s="130" t="inlineStr">
        <is>
          <t>Public Service Co of Oklahoma</t>
        </is>
      </c>
      <c r="D1171" s="129" t="n">
        <v>15474</v>
      </c>
      <c r="E1171" s="130" t="inlineStr">
        <is>
          <t>OK</t>
        </is>
      </c>
      <c r="F1171" s="130" t="inlineStr">
        <is>
          <t>Electric Utility</t>
        </is>
      </c>
      <c r="G1171" s="130" t="inlineStr">
        <is>
          <t>IC</t>
        </is>
      </c>
      <c r="H1171" s="130" t="inlineStr">
        <is>
          <t>DFO</t>
        </is>
      </c>
      <c r="I1171" s="130" t="inlineStr">
        <is>
          <t>DFO</t>
        </is>
      </c>
      <c r="J1171" s="131" t="n">
        <v>0</v>
      </c>
      <c r="K1171" s="129" t="n">
        <v>2020</v>
      </c>
      <c r="L1171" s="120">
        <f>IF(VLOOKUP(H1171,'Cross-Page Data'!$D$4:$F$48,3,FALSE)="natural gas",VLOOKUP(G1171,'Cross-Page Data'!$I$4:$J$19,2,FALSE),IF(VLOOKUP(H1171,'Cross-Page Data'!$D$4:$F$48,3,FALSE)="solar",IF(G1171="PV","solar PV","solar thermal"),IF(VLOOKUP(H1171,'Cross-Page Data'!$D$4:$F$48,3,FALSE)="wind",VLOOKUP(G1171,'Cross-Page Data'!$I$4:$J$19,2,FALSE),IF(VLOOKUP(H1171,'Cross-Page Data'!$D$4:$F$48,3,FALSE)="hydro",VLOOKUP(G1171,'Cross-Page Data'!$I$4:$J$19,2,FALSE),VLOOKUP(H1171,'Cross-Page Data'!$D$4:$F$48,3,FALSE)))))</f>
        <v/>
      </c>
      <c r="M1171" s="120">
        <f>IF(AND($P$2=FALSE,OR(F1171="Commercial NAICS Cogen",F1171="Industrial NAICS Cogen",F1171="NAICS-22 Cogen")),FALSE,IF(AND($P$3=FALSE,OR(F1171="Commercial NAICS Cogen",F1171="Commercial NAICS Non-Cogen",F1171="Industrial NAICS Cogen", F1171="industrial NAICS non-Cogen")),FALSE, TRUE))</f>
        <v/>
      </c>
    </row>
    <row r="1172">
      <c r="A1172" s="129" t="n">
        <v>4940</v>
      </c>
      <c r="B1172" s="130" t="inlineStr">
        <is>
          <t>Riverside (OK)</t>
        </is>
      </c>
      <c r="C1172" s="130" t="inlineStr">
        <is>
          <t>Public Service Co of Oklahoma</t>
        </is>
      </c>
      <c r="D1172" s="129" t="n">
        <v>15474</v>
      </c>
      <c r="E1172" s="130" t="inlineStr">
        <is>
          <t>OK</t>
        </is>
      </c>
      <c r="F1172" s="130" t="inlineStr">
        <is>
          <t>Electric Utility</t>
        </is>
      </c>
      <c r="G1172" s="130" t="inlineStr">
        <is>
          <t>ST</t>
        </is>
      </c>
      <c r="H1172" s="130" t="inlineStr">
        <is>
          <t>DFO</t>
        </is>
      </c>
      <c r="I1172" s="130" t="inlineStr">
        <is>
          <t>DFO</t>
        </is>
      </c>
      <c r="J1172" s="131" t="n">
        <v>0</v>
      </c>
      <c r="K1172" s="129" t="n">
        <v>2020</v>
      </c>
      <c r="L1172" s="120">
        <f>IF(VLOOKUP(H1172,'Cross-Page Data'!$D$4:$F$48,3,FALSE)="natural gas",VLOOKUP(G1172,'Cross-Page Data'!$I$4:$J$19,2,FALSE),IF(VLOOKUP(H1172,'Cross-Page Data'!$D$4:$F$48,3,FALSE)="solar",IF(G1172="PV","solar PV","solar thermal"),IF(VLOOKUP(H1172,'Cross-Page Data'!$D$4:$F$48,3,FALSE)="wind",VLOOKUP(G1172,'Cross-Page Data'!$I$4:$J$19,2,FALSE),IF(VLOOKUP(H1172,'Cross-Page Data'!$D$4:$F$48,3,FALSE)="hydro",VLOOKUP(G1172,'Cross-Page Data'!$I$4:$J$19,2,FALSE),VLOOKUP(H1172,'Cross-Page Data'!$D$4:$F$48,3,FALSE)))))</f>
        <v/>
      </c>
      <c r="M1172" s="120">
        <f>IF(AND($P$2=FALSE,OR(F1172="Commercial NAICS Cogen",F1172="Industrial NAICS Cogen",F1172="NAICS-22 Cogen")),FALSE,IF(AND($P$3=FALSE,OR(F1172="Commercial NAICS Cogen",F1172="Commercial NAICS Non-Cogen",F1172="Industrial NAICS Cogen", F1172="industrial NAICS non-Cogen")),FALSE, TRUE))</f>
        <v/>
      </c>
    </row>
    <row r="1173">
      <c r="A1173" s="129" t="n">
        <v>4940</v>
      </c>
      <c r="B1173" s="130" t="inlineStr">
        <is>
          <t>Riverside (OK)</t>
        </is>
      </c>
      <c r="C1173" s="130" t="inlineStr">
        <is>
          <t>Public Service Co of Oklahoma</t>
        </is>
      </c>
      <c r="D1173" s="129" t="n">
        <v>15474</v>
      </c>
      <c r="E1173" s="130" t="inlineStr">
        <is>
          <t>OK</t>
        </is>
      </c>
      <c r="F1173" s="130" t="inlineStr">
        <is>
          <t>Electric Utility</t>
        </is>
      </c>
      <c r="G1173" s="130" t="inlineStr">
        <is>
          <t>ST</t>
        </is>
      </c>
      <c r="H1173" s="130" t="inlineStr">
        <is>
          <t>NG</t>
        </is>
      </c>
      <c r="I1173" s="130" t="inlineStr">
        <is>
          <t>NG</t>
        </is>
      </c>
      <c r="J1173" s="131" t="n">
        <v>303662</v>
      </c>
      <c r="K1173" s="129" t="n">
        <v>2020</v>
      </c>
      <c r="L1173" s="120">
        <f>IF(VLOOKUP(H1173,'Cross-Page Data'!$D$4:$F$48,3,FALSE)="natural gas",VLOOKUP(G1173,'Cross-Page Data'!$I$4:$J$19,2,FALSE),IF(VLOOKUP(H1173,'Cross-Page Data'!$D$4:$F$48,3,FALSE)="solar",IF(G1173="PV","solar PV","solar thermal"),IF(VLOOKUP(H1173,'Cross-Page Data'!$D$4:$F$48,3,FALSE)="wind",VLOOKUP(G1173,'Cross-Page Data'!$I$4:$J$19,2,FALSE),IF(VLOOKUP(H1173,'Cross-Page Data'!$D$4:$F$48,3,FALSE)="hydro",VLOOKUP(G1173,'Cross-Page Data'!$I$4:$J$19,2,FALSE),VLOOKUP(H1173,'Cross-Page Data'!$D$4:$F$48,3,FALSE)))))</f>
        <v/>
      </c>
      <c r="M1173" s="120">
        <f>IF(AND($P$2=FALSE,OR(F1173="Commercial NAICS Cogen",F1173="Industrial NAICS Cogen",F1173="NAICS-22 Cogen")),FALSE,IF(AND($P$3=FALSE,OR(F1173="Commercial NAICS Cogen",F1173="Commercial NAICS Non-Cogen",F1173="Industrial NAICS Cogen", F1173="industrial NAICS non-Cogen")),FALSE, TRUE))</f>
        <v/>
      </c>
    </row>
    <row r="1174">
      <c r="A1174" s="129" t="n">
        <v>6000</v>
      </c>
      <c r="B1174" s="130" t="inlineStr">
        <is>
          <t>Donald C Cook</t>
        </is>
      </c>
      <c r="C1174" s="130" t="inlineStr">
        <is>
          <t>Indiana Michigan Power Co</t>
        </is>
      </c>
      <c r="D1174" s="129" t="n">
        <v>9324</v>
      </c>
      <c r="E1174" s="130" t="inlineStr">
        <is>
          <t>MI</t>
        </is>
      </c>
      <c r="F1174" s="130" t="inlineStr">
        <is>
          <t>Electric Utility</t>
        </is>
      </c>
      <c r="G1174" s="130" t="inlineStr">
        <is>
          <t>ST</t>
        </is>
      </c>
      <c r="H1174" s="130" t="inlineStr">
        <is>
          <t>NUC</t>
        </is>
      </c>
      <c r="I1174" s="130" t="inlineStr">
        <is>
          <t>NUC</t>
        </is>
      </c>
      <c r="J1174" s="131" t="n">
        <v>8303660</v>
      </c>
      <c r="K1174" s="129" t="n">
        <v>2020</v>
      </c>
      <c r="L1174" s="120">
        <f>IF(VLOOKUP(H1174,'Cross-Page Data'!$D$4:$F$48,3,FALSE)="natural gas",VLOOKUP(G1174,'Cross-Page Data'!$I$4:$J$19,2,FALSE),IF(VLOOKUP(H1174,'Cross-Page Data'!$D$4:$F$48,3,FALSE)="solar",IF(G1174="PV","solar PV","solar thermal"),IF(VLOOKUP(H1174,'Cross-Page Data'!$D$4:$F$48,3,FALSE)="wind",VLOOKUP(G1174,'Cross-Page Data'!$I$4:$J$19,2,FALSE),IF(VLOOKUP(H1174,'Cross-Page Data'!$D$4:$F$48,3,FALSE)="hydro",VLOOKUP(G1174,'Cross-Page Data'!$I$4:$J$19,2,FALSE),VLOOKUP(H1174,'Cross-Page Data'!$D$4:$F$48,3,FALSE)))))</f>
        <v/>
      </c>
      <c r="M1174" s="120">
        <f>IF(AND($P$2=FALSE,OR(F1174="Commercial NAICS Cogen",F1174="Industrial NAICS Cogen",F1174="NAICS-22 Cogen")),FALSE,IF(AND($P$3=FALSE,OR(F1174="Commercial NAICS Cogen",F1174="Commercial NAICS Non-Cogen",F1174="Industrial NAICS Cogen", F1174="industrial NAICS non-Cogen")),FALSE, TRUE))</f>
        <v/>
      </c>
    </row>
    <row r="1175">
      <c r="A1175" s="129" t="n">
        <v>6000</v>
      </c>
      <c r="B1175" s="130" t="inlineStr">
        <is>
          <t>Donald C Cook</t>
        </is>
      </c>
      <c r="C1175" s="130" t="inlineStr">
        <is>
          <t>Indiana Michigan Power Co</t>
        </is>
      </c>
      <c r="D1175" s="129" t="n">
        <v>9324</v>
      </c>
      <c r="E1175" s="130" t="inlineStr">
        <is>
          <t>MI</t>
        </is>
      </c>
      <c r="F1175" s="130" t="inlineStr">
        <is>
          <t>Electric Utility</t>
        </is>
      </c>
      <c r="G1175" s="130" t="inlineStr">
        <is>
          <t>ST</t>
        </is>
      </c>
      <c r="H1175" s="130" t="inlineStr">
        <is>
          <t>NUC</t>
        </is>
      </c>
      <c r="I1175" s="130" t="inlineStr">
        <is>
          <t>NUC</t>
        </is>
      </c>
      <c r="J1175" s="131" t="n">
        <v>9962985</v>
      </c>
      <c r="K1175" s="129" t="n">
        <v>2020</v>
      </c>
      <c r="L1175" s="120">
        <f>IF(VLOOKUP(H1175,'Cross-Page Data'!$D$4:$F$48,3,FALSE)="natural gas",VLOOKUP(G1175,'Cross-Page Data'!$I$4:$J$19,2,FALSE),IF(VLOOKUP(H1175,'Cross-Page Data'!$D$4:$F$48,3,FALSE)="solar",IF(G1175="PV","solar PV","solar thermal"),IF(VLOOKUP(H1175,'Cross-Page Data'!$D$4:$F$48,3,FALSE)="wind",VLOOKUP(G1175,'Cross-Page Data'!$I$4:$J$19,2,FALSE),IF(VLOOKUP(H1175,'Cross-Page Data'!$D$4:$F$48,3,FALSE)="hydro",VLOOKUP(G1175,'Cross-Page Data'!$I$4:$J$19,2,FALSE),VLOOKUP(H1175,'Cross-Page Data'!$D$4:$F$48,3,FALSE)))))</f>
        <v/>
      </c>
      <c r="M1175" s="120">
        <f>IF(AND($P$2=FALSE,OR(F1175="Commercial NAICS Cogen",F1175="Industrial NAICS Cogen",F1175="NAICS-22 Cogen")),FALSE,IF(AND($P$3=FALSE,OR(F1175="Commercial NAICS Cogen",F1175="Commercial NAICS Non-Cogen",F1175="Industrial NAICS Cogen", F1175="industrial NAICS non-Cogen")),FALSE, TRUE))</f>
        <v/>
      </c>
    </row>
    <row r="1176">
      <c r="A1176" s="129" t="n">
        <v>6001</v>
      </c>
      <c r="B1176" s="130" t="inlineStr">
        <is>
          <t>Joseph M Farley</t>
        </is>
      </c>
      <c r="C1176" s="130" t="inlineStr">
        <is>
          <t>Alabama Power Co</t>
        </is>
      </c>
      <c r="D1176" s="129" t="n">
        <v>195</v>
      </c>
      <c r="E1176" s="130" t="inlineStr">
        <is>
          <t>AL</t>
        </is>
      </c>
      <c r="F1176" s="130" t="inlineStr">
        <is>
          <t>Electric Utility</t>
        </is>
      </c>
      <c r="G1176" s="130" t="inlineStr">
        <is>
          <t>ST</t>
        </is>
      </c>
      <c r="H1176" s="130" t="inlineStr">
        <is>
          <t>NUC</t>
        </is>
      </c>
      <c r="I1176" s="130" t="inlineStr">
        <is>
          <t>NUC</t>
        </is>
      </c>
      <c r="J1176" s="131" t="n">
        <v>7802415</v>
      </c>
      <c r="K1176" s="129" t="n">
        <v>2020</v>
      </c>
      <c r="L1176" s="120">
        <f>IF(VLOOKUP(H1176,'Cross-Page Data'!$D$4:$F$48,3,FALSE)="natural gas",VLOOKUP(G1176,'Cross-Page Data'!$I$4:$J$19,2,FALSE),IF(VLOOKUP(H1176,'Cross-Page Data'!$D$4:$F$48,3,FALSE)="solar",IF(G1176="PV","solar PV","solar thermal"),IF(VLOOKUP(H1176,'Cross-Page Data'!$D$4:$F$48,3,FALSE)="wind",VLOOKUP(G1176,'Cross-Page Data'!$I$4:$J$19,2,FALSE),IF(VLOOKUP(H1176,'Cross-Page Data'!$D$4:$F$48,3,FALSE)="hydro",VLOOKUP(G1176,'Cross-Page Data'!$I$4:$J$19,2,FALSE),VLOOKUP(H1176,'Cross-Page Data'!$D$4:$F$48,3,FALSE)))))</f>
        <v/>
      </c>
      <c r="M1176" s="120">
        <f>IF(AND($P$2=FALSE,OR(F1176="Commercial NAICS Cogen",F1176="Industrial NAICS Cogen",F1176="NAICS-22 Cogen")),FALSE,IF(AND($P$3=FALSE,OR(F1176="Commercial NAICS Cogen",F1176="Commercial NAICS Non-Cogen",F1176="Industrial NAICS Cogen", F1176="industrial NAICS non-Cogen")),FALSE, TRUE))</f>
        <v/>
      </c>
    </row>
    <row r="1177">
      <c r="A1177" s="129" t="n">
        <v>6001</v>
      </c>
      <c r="B1177" s="130" t="inlineStr">
        <is>
          <t>Joseph M Farley</t>
        </is>
      </c>
      <c r="C1177" s="130" t="inlineStr">
        <is>
          <t>Alabama Power Co</t>
        </is>
      </c>
      <c r="D1177" s="129" t="n">
        <v>195</v>
      </c>
      <c r="E1177" s="130" t="inlineStr">
        <is>
          <t>AL</t>
        </is>
      </c>
      <c r="F1177" s="130" t="inlineStr">
        <is>
          <t>Electric Utility</t>
        </is>
      </c>
      <c r="G1177" s="130" t="inlineStr">
        <is>
          <t>ST</t>
        </is>
      </c>
      <c r="H1177" s="130" t="inlineStr">
        <is>
          <t>NUC</t>
        </is>
      </c>
      <c r="I1177" s="130" t="inlineStr">
        <is>
          <t>NUC</t>
        </is>
      </c>
      <c r="J1177" s="131" t="n">
        <v>6973382</v>
      </c>
      <c r="K1177" s="129" t="n">
        <v>2020</v>
      </c>
      <c r="L1177" s="120">
        <f>IF(VLOOKUP(H1177,'Cross-Page Data'!$D$4:$F$48,3,FALSE)="natural gas",VLOOKUP(G1177,'Cross-Page Data'!$I$4:$J$19,2,FALSE),IF(VLOOKUP(H1177,'Cross-Page Data'!$D$4:$F$48,3,FALSE)="solar",IF(G1177="PV","solar PV","solar thermal"),IF(VLOOKUP(H1177,'Cross-Page Data'!$D$4:$F$48,3,FALSE)="wind",VLOOKUP(G1177,'Cross-Page Data'!$I$4:$J$19,2,FALSE),IF(VLOOKUP(H1177,'Cross-Page Data'!$D$4:$F$48,3,FALSE)="hydro",VLOOKUP(G1177,'Cross-Page Data'!$I$4:$J$19,2,FALSE),VLOOKUP(H1177,'Cross-Page Data'!$D$4:$F$48,3,FALSE)))))</f>
        <v/>
      </c>
      <c r="M1177" s="120">
        <f>IF(AND($P$2=FALSE,OR(F1177="Commercial NAICS Cogen",F1177="Industrial NAICS Cogen",F1177="NAICS-22 Cogen")),FALSE,IF(AND($P$3=FALSE,OR(F1177="Commercial NAICS Cogen",F1177="Commercial NAICS Non-Cogen",F1177="Industrial NAICS Cogen", F1177="industrial NAICS non-Cogen")),FALSE, TRUE))</f>
        <v/>
      </c>
    </row>
    <row r="1178">
      <c r="A1178" s="129" t="n">
        <v>6002</v>
      </c>
      <c r="B1178" s="130" t="inlineStr">
        <is>
          <t>James H Miller Jr</t>
        </is>
      </c>
      <c r="C1178" s="130" t="inlineStr">
        <is>
          <t>Alabama Power Co</t>
        </is>
      </c>
      <c r="D1178" s="129" t="n">
        <v>195</v>
      </c>
      <c r="E1178" s="130" t="inlineStr">
        <is>
          <t>AL</t>
        </is>
      </c>
      <c r="F1178" s="130" t="inlineStr">
        <is>
          <t>Electric Utility</t>
        </is>
      </c>
      <c r="G1178" s="130" t="inlineStr">
        <is>
          <t>ST</t>
        </is>
      </c>
      <c r="H1178" s="130" t="inlineStr">
        <is>
          <t>DFO</t>
        </is>
      </c>
      <c r="I1178" s="130" t="inlineStr">
        <is>
          <t>DFO</t>
        </is>
      </c>
      <c r="J1178" s="131" t="n">
        <v>0</v>
      </c>
      <c r="K1178" s="129" t="n">
        <v>2020</v>
      </c>
      <c r="L1178" s="120">
        <f>IF(VLOOKUP(H1178,'Cross-Page Data'!$D$4:$F$48,3,FALSE)="natural gas",VLOOKUP(G1178,'Cross-Page Data'!$I$4:$J$19,2,FALSE),IF(VLOOKUP(H1178,'Cross-Page Data'!$D$4:$F$48,3,FALSE)="solar",IF(G1178="PV","solar PV","solar thermal"),IF(VLOOKUP(H1178,'Cross-Page Data'!$D$4:$F$48,3,FALSE)="wind",VLOOKUP(G1178,'Cross-Page Data'!$I$4:$J$19,2,FALSE),IF(VLOOKUP(H1178,'Cross-Page Data'!$D$4:$F$48,3,FALSE)="hydro",VLOOKUP(G1178,'Cross-Page Data'!$I$4:$J$19,2,FALSE),VLOOKUP(H1178,'Cross-Page Data'!$D$4:$F$48,3,FALSE)))))</f>
        <v/>
      </c>
      <c r="M1178" s="120">
        <f>IF(AND($P$2=FALSE,OR(F1178="Commercial NAICS Cogen",F1178="Industrial NAICS Cogen",F1178="NAICS-22 Cogen")),FALSE,IF(AND($P$3=FALSE,OR(F1178="Commercial NAICS Cogen",F1178="Commercial NAICS Non-Cogen",F1178="Industrial NAICS Cogen", F1178="industrial NAICS non-Cogen")),FALSE, TRUE))</f>
        <v/>
      </c>
    </row>
    <row r="1179">
      <c r="A1179" s="129" t="n">
        <v>6002</v>
      </c>
      <c r="B1179" s="130" t="inlineStr">
        <is>
          <t>James H Miller Jr</t>
        </is>
      </c>
      <c r="C1179" s="130" t="inlineStr">
        <is>
          <t>Alabama Power Co</t>
        </is>
      </c>
      <c r="D1179" s="129" t="n">
        <v>195</v>
      </c>
      <c r="E1179" s="130" t="inlineStr">
        <is>
          <t>AL</t>
        </is>
      </c>
      <c r="F1179" s="130" t="inlineStr">
        <is>
          <t>Electric Utility</t>
        </is>
      </c>
      <c r="G1179" s="130" t="inlineStr">
        <is>
          <t>ST</t>
        </is>
      </c>
      <c r="H1179" s="130" t="inlineStr">
        <is>
          <t>NG</t>
        </is>
      </c>
      <c r="I1179" s="130" t="inlineStr">
        <is>
          <t>NG</t>
        </is>
      </c>
      <c r="J1179" s="131" t="n">
        <v>216774.49</v>
      </c>
      <c r="K1179" s="129" t="n">
        <v>2020</v>
      </c>
      <c r="L1179" s="120">
        <f>IF(VLOOKUP(H1179,'Cross-Page Data'!$D$4:$F$48,3,FALSE)="natural gas",VLOOKUP(G1179,'Cross-Page Data'!$I$4:$J$19,2,FALSE),IF(VLOOKUP(H1179,'Cross-Page Data'!$D$4:$F$48,3,FALSE)="solar",IF(G1179="PV","solar PV","solar thermal"),IF(VLOOKUP(H1179,'Cross-Page Data'!$D$4:$F$48,3,FALSE)="wind",VLOOKUP(G1179,'Cross-Page Data'!$I$4:$J$19,2,FALSE),IF(VLOOKUP(H1179,'Cross-Page Data'!$D$4:$F$48,3,FALSE)="hydro",VLOOKUP(G1179,'Cross-Page Data'!$I$4:$J$19,2,FALSE),VLOOKUP(H1179,'Cross-Page Data'!$D$4:$F$48,3,FALSE)))))</f>
        <v/>
      </c>
      <c r="M1179" s="120">
        <f>IF(AND($P$2=FALSE,OR(F1179="Commercial NAICS Cogen",F1179="Industrial NAICS Cogen",F1179="NAICS-22 Cogen")),FALSE,IF(AND($P$3=FALSE,OR(F1179="Commercial NAICS Cogen",F1179="Commercial NAICS Non-Cogen",F1179="Industrial NAICS Cogen", F1179="industrial NAICS non-Cogen")),FALSE, TRUE))</f>
        <v/>
      </c>
    </row>
    <row r="1180">
      <c r="A1180" s="129" t="n">
        <v>6002</v>
      </c>
      <c r="B1180" s="130" t="inlineStr">
        <is>
          <t>James H Miller Jr</t>
        </is>
      </c>
      <c r="C1180" s="130" t="inlineStr">
        <is>
          <t>Alabama Power Co</t>
        </is>
      </c>
      <c r="D1180" s="129" t="n">
        <v>195</v>
      </c>
      <c r="E1180" s="130" t="inlineStr">
        <is>
          <t>AL</t>
        </is>
      </c>
      <c r="F1180" s="130" t="inlineStr">
        <is>
          <t>Electric Utility</t>
        </is>
      </c>
      <c r="G1180" s="130" t="inlineStr">
        <is>
          <t>ST</t>
        </is>
      </c>
      <c r="H1180" s="130" t="inlineStr">
        <is>
          <t>SUB</t>
        </is>
      </c>
      <c r="I1180" s="130" t="inlineStr">
        <is>
          <t>COL</t>
        </is>
      </c>
      <c r="J1180" s="131" t="n">
        <v>16228030</v>
      </c>
      <c r="K1180" s="129" t="n">
        <v>2020</v>
      </c>
      <c r="L1180" s="120">
        <f>IF(VLOOKUP(H1180,'Cross-Page Data'!$D$4:$F$48,3,FALSE)="natural gas",VLOOKUP(G1180,'Cross-Page Data'!$I$4:$J$19,2,FALSE),IF(VLOOKUP(H1180,'Cross-Page Data'!$D$4:$F$48,3,FALSE)="solar",IF(G1180="PV","solar PV","solar thermal"),IF(VLOOKUP(H1180,'Cross-Page Data'!$D$4:$F$48,3,FALSE)="wind",VLOOKUP(G1180,'Cross-Page Data'!$I$4:$J$19,2,FALSE),IF(VLOOKUP(H1180,'Cross-Page Data'!$D$4:$F$48,3,FALSE)="hydro",VLOOKUP(G1180,'Cross-Page Data'!$I$4:$J$19,2,FALSE),VLOOKUP(H1180,'Cross-Page Data'!$D$4:$F$48,3,FALSE)))))</f>
        <v/>
      </c>
      <c r="M1180" s="120">
        <f>IF(AND($P$2=FALSE,OR(F1180="Commercial NAICS Cogen",F1180="Industrial NAICS Cogen",F1180="NAICS-22 Cogen")),FALSE,IF(AND($P$3=FALSE,OR(F1180="Commercial NAICS Cogen",F1180="Commercial NAICS Non-Cogen",F1180="Industrial NAICS Cogen", F1180="industrial NAICS non-Cogen")),FALSE, TRUE))</f>
        <v/>
      </c>
    </row>
    <row r="1181">
      <c r="A1181" s="129" t="n">
        <v>6004</v>
      </c>
      <c r="B1181" s="130" t="inlineStr">
        <is>
          <t>FirstEnergy Pleasants Power Station</t>
        </is>
      </c>
      <c r="C1181" s="130" t="inlineStr">
        <is>
          <t>Allegheny Energy Supply Co LLC</t>
        </is>
      </c>
      <c r="D1181" s="129" t="n">
        <v>23279</v>
      </c>
      <c r="E1181" s="130" t="inlineStr">
        <is>
          <t>WV</t>
        </is>
      </c>
      <c r="F1181" s="130" t="inlineStr">
        <is>
          <t>NAICS-22 Non-Cogen</t>
        </is>
      </c>
      <c r="G1181" s="130" t="inlineStr">
        <is>
          <t>ST</t>
        </is>
      </c>
      <c r="H1181" s="130" t="inlineStr">
        <is>
          <t>BIT</t>
        </is>
      </c>
      <c r="I1181" s="130" t="inlineStr">
        <is>
          <t>COL</t>
        </is>
      </c>
      <c r="J1181" s="131" t="n">
        <v>13083.439</v>
      </c>
      <c r="K1181" s="129" t="n">
        <v>2020</v>
      </c>
      <c r="L1181" s="120">
        <f>IF(VLOOKUP(H1181,'Cross-Page Data'!$D$4:$F$48,3,FALSE)="natural gas",VLOOKUP(G1181,'Cross-Page Data'!$I$4:$J$19,2,FALSE),IF(VLOOKUP(H1181,'Cross-Page Data'!$D$4:$F$48,3,FALSE)="solar",IF(G1181="PV","solar PV","solar thermal"),IF(VLOOKUP(H1181,'Cross-Page Data'!$D$4:$F$48,3,FALSE)="wind",VLOOKUP(G1181,'Cross-Page Data'!$I$4:$J$19,2,FALSE),IF(VLOOKUP(H1181,'Cross-Page Data'!$D$4:$F$48,3,FALSE)="hydro",VLOOKUP(G1181,'Cross-Page Data'!$I$4:$J$19,2,FALSE),VLOOKUP(H1181,'Cross-Page Data'!$D$4:$F$48,3,FALSE)))))</f>
        <v/>
      </c>
      <c r="M1181" s="120">
        <f>IF(AND($P$2=FALSE,OR(F1181="Commercial NAICS Cogen",F1181="Industrial NAICS Cogen",F1181="NAICS-22 Cogen")),FALSE,IF(AND($P$3=FALSE,OR(F1181="Commercial NAICS Cogen",F1181="Commercial NAICS Non-Cogen",F1181="Industrial NAICS Cogen", F1181="industrial NAICS non-Cogen")),FALSE, TRUE))</f>
        <v/>
      </c>
    </row>
    <row r="1182">
      <c r="A1182" s="129" t="n">
        <v>6004</v>
      </c>
      <c r="B1182" s="130" t="inlineStr">
        <is>
          <t>FirstEnergy Pleasants Power Station</t>
        </is>
      </c>
      <c r="C1182" s="130" t="inlineStr">
        <is>
          <t>Allegheny Energy Supply Co LLC</t>
        </is>
      </c>
      <c r="D1182" s="129" t="n">
        <v>23279</v>
      </c>
      <c r="E1182" s="130" t="inlineStr">
        <is>
          <t>WV</t>
        </is>
      </c>
      <c r="F1182" s="130" t="inlineStr">
        <is>
          <t>NAICS-22 Non-Cogen</t>
        </is>
      </c>
      <c r="G1182" s="130" t="inlineStr">
        <is>
          <t>ST</t>
        </is>
      </c>
      <c r="H1182" s="130" t="inlineStr">
        <is>
          <t>NG</t>
        </is>
      </c>
      <c r="I1182" s="130" t="inlineStr">
        <is>
          <t>NG</t>
        </is>
      </c>
      <c r="J1182" s="131" t="n">
        <v>9658.047</v>
      </c>
      <c r="K1182" s="129" t="n">
        <v>2020</v>
      </c>
      <c r="L1182" s="120">
        <f>IF(VLOOKUP(H1182,'Cross-Page Data'!$D$4:$F$48,3,FALSE)="natural gas",VLOOKUP(G1182,'Cross-Page Data'!$I$4:$J$19,2,FALSE),IF(VLOOKUP(H1182,'Cross-Page Data'!$D$4:$F$48,3,FALSE)="solar",IF(G1182="PV","solar PV","solar thermal"),IF(VLOOKUP(H1182,'Cross-Page Data'!$D$4:$F$48,3,FALSE)="wind",VLOOKUP(G1182,'Cross-Page Data'!$I$4:$J$19,2,FALSE),IF(VLOOKUP(H1182,'Cross-Page Data'!$D$4:$F$48,3,FALSE)="hydro",VLOOKUP(G1182,'Cross-Page Data'!$I$4:$J$19,2,FALSE),VLOOKUP(H1182,'Cross-Page Data'!$D$4:$F$48,3,FALSE)))))</f>
        <v/>
      </c>
      <c r="M1182" s="120">
        <f>IF(AND($P$2=FALSE,OR(F1182="Commercial NAICS Cogen",F1182="Industrial NAICS Cogen",F1182="NAICS-22 Cogen")),FALSE,IF(AND($P$3=FALSE,OR(F1182="Commercial NAICS Cogen",F1182="Commercial NAICS Non-Cogen",F1182="Industrial NAICS Cogen", F1182="industrial NAICS non-Cogen")),FALSE, TRUE))</f>
        <v/>
      </c>
    </row>
    <row r="1183">
      <c r="A1183" s="129" t="n">
        <v>6004</v>
      </c>
      <c r="B1183" s="130" t="inlineStr">
        <is>
          <t>FirstEnergy Pleasants Power Station</t>
        </is>
      </c>
      <c r="C1183" s="130" t="inlineStr">
        <is>
          <t>Allegheny Energy Supply Co LLC</t>
        </is>
      </c>
      <c r="D1183" s="129" t="n">
        <v>23279</v>
      </c>
      <c r="E1183" s="130" t="inlineStr">
        <is>
          <t>WV</t>
        </is>
      </c>
      <c r="F1183" s="130" t="inlineStr">
        <is>
          <t>NAICS-22 Non-Cogen</t>
        </is>
      </c>
      <c r="G1183" s="130" t="inlineStr">
        <is>
          <t>ST</t>
        </is>
      </c>
      <c r="H1183" s="130" t="inlineStr">
        <is>
          <t>PC</t>
        </is>
      </c>
      <c r="I1183" s="130" t="inlineStr">
        <is>
          <t>PC</t>
        </is>
      </c>
      <c r="J1183" s="131" t="n">
        <v>0</v>
      </c>
      <c r="K1183" s="129" t="n">
        <v>2020</v>
      </c>
      <c r="L1183" s="120">
        <f>IF(VLOOKUP(H1183,'Cross-Page Data'!$D$4:$F$48,3,FALSE)="natural gas",VLOOKUP(G1183,'Cross-Page Data'!$I$4:$J$19,2,FALSE),IF(VLOOKUP(H1183,'Cross-Page Data'!$D$4:$F$48,3,FALSE)="solar",IF(G1183="PV","solar PV","solar thermal"),IF(VLOOKUP(H1183,'Cross-Page Data'!$D$4:$F$48,3,FALSE)="wind",VLOOKUP(G1183,'Cross-Page Data'!$I$4:$J$19,2,FALSE),IF(VLOOKUP(H1183,'Cross-Page Data'!$D$4:$F$48,3,FALSE)="hydro",VLOOKUP(G1183,'Cross-Page Data'!$I$4:$J$19,2,FALSE),VLOOKUP(H1183,'Cross-Page Data'!$D$4:$F$48,3,FALSE)))))</f>
        <v/>
      </c>
      <c r="M1183" s="120">
        <f>IF(AND($P$2=FALSE,OR(F1183="Commercial NAICS Cogen",F1183="Industrial NAICS Cogen",F1183="NAICS-22 Cogen")),FALSE,IF(AND($P$3=FALSE,OR(F1183="Commercial NAICS Cogen",F1183="Commercial NAICS Non-Cogen",F1183="Industrial NAICS Cogen", F1183="industrial NAICS non-Cogen")),FALSE, TRUE))</f>
        <v/>
      </c>
    </row>
    <row r="1184">
      <c r="A1184" s="129" t="n">
        <v>6004</v>
      </c>
      <c r="B1184" s="130" t="inlineStr">
        <is>
          <t>FirstEnergy Pleasants Power Station</t>
        </is>
      </c>
      <c r="C1184" s="130" t="inlineStr">
        <is>
          <t>Allegheny Energy Supply Co LLC</t>
        </is>
      </c>
      <c r="D1184" s="129" t="n">
        <v>23279</v>
      </c>
      <c r="E1184" s="130" t="inlineStr">
        <is>
          <t>WV</t>
        </is>
      </c>
      <c r="F1184" s="130" t="inlineStr">
        <is>
          <t>NAICS-22 Non-Cogen</t>
        </is>
      </c>
      <c r="G1184" s="130" t="inlineStr">
        <is>
          <t>ST</t>
        </is>
      </c>
      <c r="H1184" s="130" t="inlineStr">
        <is>
          <t>RC</t>
        </is>
      </c>
      <c r="I1184" s="130" t="inlineStr">
        <is>
          <t>COL</t>
        </is>
      </c>
      <c r="J1184" s="131" t="n">
        <v>4859472.5</v>
      </c>
      <c r="K1184" s="129" t="n">
        <v>2020</v>
      </c>
      <c r="L1184" s="120">
        <f>IF(VLOOKUP(H1184,'Cross-Page Data'!$D$4:$F$48,3,FALSE)="natural gas",VLOOKUP(G1184,'Cross-Page Data'!$I$4:$J$19,2,FALSE),IF(VLOOKUP(H1184,'Cross-Page Data'!$D$4:$F$48,3,FALSE)="solar",IF(G1184="PV","solar PV","solar thermal"),IF(VLOOKUP(H1184,'Cross-Page Data'!$D$4:$F$48,3,FALSE)="wind",VLOOKUP(G1184,'Cross-Page Data'!$I$4:$J$19,2,FALSE),IF(VLOOKUP(H1184,'Cross-Page Data'!$D$4:$F$48,3,FALSE)="hydro",VLOOKUP(G1184,'Cross-Page Data'!$I$4:$J$19,2,FALSE),VLOOKUP(H1184,'Cross-Page Data'!$D$4:$F$48,3,FALSE)))))</f>
        <v/>
      </c>
      <c r="M1184" s="120">
        <f>IF(AND($P$2=FALSE,OR(F1184="Commercial NAICS Cogen",F1184="Industrial NAICS Cogen",F1184="NAICS-22 Cogen")),FALSE,IF(AND($P$3=FALSE,OR(F1184="Commercial NAICS Cogen",F1184="Commercial NAICS Non-Cogen",F1184="Industrial NAICS Cogen", F1184="industrial NAICS non-Cogen")),FALSE, TRUE))</f>
        <v/>
      </c>
    </row>
    <row r="1185">
      <c r="A1185" s="129" t="n">
        <v>6008</v>
      </c>
      <c r="B1185" s="130" t="inlineStr">
        <is>
          <t>Palo Verde</t>
        </is>
      </c>
      <c r="C1185" s="130" t="inlineStr">
        <is>
          <t>Arizona Public Service Co</t>
        </is>
      </c>
      <c r="D1185" s="129" t="n">
        <v>803</v>
      </c>
      <c r="E1185" s="130" t="inlineStr">
        <is>
          <t>AZ</t>
        </is>
      </c>
      <c r="F1185" s="130" t="inlineStr">
        <is>
          <t>Electric Utility</t>
        </is>
      </c>
      <c r="G1185" s="130" t="inlineStr">
        <is>
          <t>ST</t>
        </is>
      </c>
      <c r="H1185" s="130" t="inlineStr">
        <is>
          <t>NUC</t>
        </is>
      </c>
      <c r="I1185" s="130" t="inlineStr">
        <is>
          <t>NUC</t>
        </is>
      </c>
      <c r="J1185" s="131" t="n">
        <v>9818477</v>
      </c>
      <c r="K1185" s="129" t="n">
        <v>2020</v>
      </c>
      <c r="L1185" s="120">
        <f>IF(VLOOKUP(H1185,'Cross-Page Data'!$D$4:$F$48,3,FALSE)="natural gas",VLOOKUP(G1185,'Cross-Page Data'!$I$4:$J$19,2,FALSE),IF(VLOOKUP(H1185,'Cross-Page Data'!$D$4:$F$48,3,FALSE)="solar",IF(G1185="PV","solar PV","solar thermal"),IF(VLOOKUP(H1185,'Cross-Page Data'!$D$4:$F$48,3,FALSE)="wind",VLOOKUP(G1185,'Cross-Page Data'!$I$4:$J$19,2,FALSE),IF(VLOOKUP(H1185,'Cross-Page Data'!$D$4:$F$48,3,FALSE)="hydro",VLOOKUP(G1185,'Cross-Page Data'!$I$4:$J$19,2,FALSE),VLOOKUP(H1185,'Cross-Page Data'!$D$4:$F$48,3,FALSE)))))</f>
        <v/>
      </c>
      <c r="M1185" s="120">
        <f>IF(AND($P$2=FALSE,OR(F1185="Commercial NAICS Cogen",F1185="Industrial NAICS Cogen",F1185="NAICS-22 Cogen")),FALSE,IF(AND($P$3=FALSE,OR(F1185="Commercial NAICS Cogen",F1185="Commercial NAICS Non-Cogen",F1185="Industrial NAICS Cogen", F1185="industrial NAICS non-Cogen")),FALSE, TRUE))</f>
        <v/>
      </c>
    </row>
    <row r="1186">
      <c r="A1186" s="129" t="n">
        <v>6008</v>
      </c>
      <c r="B1186" s="130" t="inlineStr">
        <is>
          <t>Palo Verde</t>
        </is>
      </c>
      <c r="C1186" s="130" t="inlineStr">
        <is>
          <t>Arizona Public Service Co</t>
        </is>
      </c>
      <c r="D1186" s="129" t="n">
        <v>803</v>
      </c>
      <c r="E1186" s="130" t="inlineStr">
        <is>
          <t>AZ</t>
        </is>
      </c>
      <c r="F1186" s="130" t="inlineStr">
        <is>
          <t>Electric Utility</t>
        </is>
      </c>
      <c r="G1186" s="130" t="inlineStr">
        <is>
          <t>ST</t>
        </is>
      </c>
      <c r="H1186" s="130" t="inlineStr">
        <is>
          <t>NUC</t>
        </is>
      </c>
      <c r="I1186" s="130" t="inlineStr">
        <is>
          <t>NUC</t>
        </is>
      </c>
      <c r="J1186" s="131" t="n">
        <v>10466373</v>
      </c>
      <c r="K1186" s="129" t="n">
        <v>2020</v>
      </c>
      <c r="L1186" s="120">
        <f>IF(VLOOKUP(H1186,'Cross-Page Data'!$D$4:$F$48,3,FALSE)="natural gas",VLOOKUP(G1186,'Cross-Page Data'!$I$4:$J$19,2,FALSE),IF(VLOOKUP(H1186,'Cross-Page Data'!$D$4:$F$48,3,FALSE)="solar",IF(G1186="PV","solar PV","solar thermal"),IF(VLOOKUP(H1186,'Cross-Page Data'!$D$4:$F$48,3,FALSE)="wind",VLOOKUP(G1186,'Cross-Page Data'!$I$4:$J$19,2,FALSE),IF(VLOOKUP(H1186,'Cross-Page Data'!$D$4:$F$48,3,FALSE)="hydro",VLOOKUP(G1186,'Cross-Page Data'!$I$4:$J$19,2,FALSE),VLOOKUP(H1186,'Cross-Page Data'!$D$4:$F$48,3,FALSE)))))</f>
        <v/>
      </c>
      <c r="M1186" s="120">
        <f>IF(AND($P$2=FALSE,OR(F1186="Commercial NAICS Cogen",F1186="Industrial NAICS Cogen",F1186="NAICS-22 Cogen")),FALSE,IF(AND($P$3=FALSE,OR(F1186="Commercial NAICS Cogen",F1186="Commercial NAICS Non-Cogen",F1186="Industrial NAICS Cogen", F1186="industrial NAICS non-Cogen")),FALSE, TRUE))</f>
        <v/>
      </c>
    </row>
    <row r="1187">
      <c r="A1187" s="129" t="n">
        <v>6008</v>
      </c>
      <c r="B1187" s="130" t="inlineStr">
        <is>
          <t>Palo Verde</t>
        </is>
      </c>
      <c r="C1187" s="130" t="inlineStr">
        <is>
          <t>Arizona Public Service Co</t>
        </is>
      </c>
      <c r="D1187" s="129" t="n">
        <v>803</v>
      </c>
      <c r="E1187" s="130" t="inlineStr">
        <is>
          <t>AZ</t>
        </is>
      </c>
      <c r="F1187" s="130" t="inlineStr">
        <is>
          <t>Electric Utility</t>
        </is>
      </c>
      <c r="G1187" s="130" t="inlineStr">
        <is>
          <t>ST</t>
        </is>
      </c>
      <c r="H1187" s="130" t="inlineStr">
        <is>
          <t>NUC</t>
        </is>
      </c>
      <c r="I1187" s="130" t="inlineStr">
        <is>
          <t>NUC</t>
        </is>
      </c>
      <c r="J1187" s="131" t="n">
        <v>11267583</v>
      </c>
      <c r="K1187" s="129" t="n">
        <v>2020</v>
      </c>
      <c r="L1187" s="120">
        <f>IF(VLOOKUP(H1187,'Cross-Page Data'!$D$4:$F$48,3,FALSE)="natural gas",VLOOKUP(G1187,'Cross-Page Data'!$I$4:$J$19,2,FALSE),IF(VLOOKUP(H1187,'Cross-Page Data'!$D$4:$F$48,3,FALSE)="solar",IF(G1187="PV","solar PV","solar thermal"),IF(VLOOKUP(H1187,'Cross-Page Data'!$D$4:$F$48,3,FALSE)="wind",VLOOKUP(G1187,'Cross-Page Data'!$I$4:$J$19,2,FALSE),IF(VLOOKUP(H1187,'Cross-Page Data'!$D$4:$F$48,3,FALSE)="hydro",VLOOKUP(G1187,'Cross-Page Data'!$I$4:$J$19,2,FALSE),VLOOKUP(H1187,'Cross-Page Data'!$D$4:$F$48,3,FALSE)))))</f>
        <v/>
      </c>
      <c r="M1187" s="120">
        <f>IF(AND($P$2=FALSE,OR(F1187="Commercial NAICS Cogen",F1187="Industrial NAICS Cogen",F1187="NAICS-22 Cogen")),FALSE,IF(AND($P$3=FALSE,OR(F1187="Commercial NAICS Cogen",F1187="Commercial NAICS Non-Cogen",F1187="Industrial NAICS Cogen", F1187="industrial NAICS non-Cogen")),FALSE, TRUE))</f>
        <v/>
      </c>
    </row>
    <row r="1188">
      <c r="A1188" s="129" t="n">
        <v>6009</v>
      </c>
      <c r="B1188" s="130" t="inlineStr">
        <is>
          <t>White Bluff</t>
        </is>
      </c>
      <c r="C1188" s="130" t="inlineStr">
        <is>
          <t>Entergy Arkansas LLC</t>
        </is>
      </c>
      <c r="D1188" s="129" t="n">
        <v>814</v>
      </c>
      <c r="E1188" s="130" t="inlineStr">
        <is>
          <t>AR</t>
        </is>
      </c>
      <c r="F1188" s="130" t="inlineStr">
        <is>
          <t>Electric Utility</t>
        </is>
      </c>
      <c r="G1188" s="130" t="inlineStr">
        <is>
          <t>ST</t>
        </is>
      </c>
      <c r="H1188" s="130" t="inlineStr">
        <is>
          <t>DFO</t>
        </is>
      </c>
      <c r="I1188" s="130" t="inlineStr">
        <is>
          <t>DFO</t>
        </is>
      </c>
      <c r="J1188" s="131" t="n">
        <v>12745.105</v>
      </c>
      <c r="K1188" s="129" t="n">
        <v>2020</v>
      </c>
      <c r="L1188" s="120">
        <f>IF(VLOOKUP(H1188,'Cross-Page Data'!$D$4:$F$48,3,FALSE)="natural gas",VLOOKUP(G1188,'Cross-Page Data'!$I$4:$J$19,2,FALSE),IF(VLOOKUP(H1188,'Cross-Page Data'!$D$4:$F$48,3,FALSE)="solar",IF(G1188="PV","solar PV","solar thermal"),IF(VLOOKUP(H1188,'Cross-Page Data'!$D$4:$F$48,3,FALSE)="wind",VLOOKUP(G1188,'Cross-Page Data'!$I$4:$J$19,2,FALSE),IF(VLOOKUP(H1188,'Cross-Page Data'!$D$4:$F$48,3,FALSE)="hydro",VLOOKUP(G1188,'Cross-Page Data'!$I$4:$J$19,2,FALSE),VLOOKUP(H1188,'Cross-Page Data'!$D$4:$F$48,3,FALSE)))))</f>
        <v/>
      </c>
      <c r="M1188" s="120">
        <f>IF(AND($P$2=FALSE,OR(F1188="Commercial NAICS Cogen",F1188="Industrial NAICS Cogen",F1188="NAICS-22 Cogen")),FALSE,IF(AND($P$3=FALSE,OR(F1188="Commercial NAICS Cogen",F1188="Commercial NAICS Non-Cogen",F1188="Industrial NAICS Cogen", F1188="industrial NAICS non-Cogen")),FALSE, TRUE))</f>
        <v/>
      </c>
    </row>
    <row r="1189">
      <c r="A1189" s="129" t="n">
        <v>6009</v>
      </c>
      <c r="B1189" s="130" t="inlineStr">
        <is>
          <t>White Bluff</t>
        </is>
      </c>
      <c r="C1189" s="130" t="inlineStr">
        <is>
          <t>Entergy Arkansas LLC</t>
        </is>
      </c>
      <c r="D1189" s="129" t="n">
        <v>814</v>
      </c>
      <c r="E1189" s="130" t="inlineStr">
        <is>
          <t>AR</t>
        </is>
      </c>
      <c r="F1189" s="130" t="inlineStr">
        <is>
          <t>Electric Utility</t>
        </is>
      </c>
      <c r="G1189" s="130" t="inlineStr">
        <is>
          <t>ST</t>
        </is>
      </c>
      <c r="H1189" s="130" t="inlineStr">
        <is>
          <t>SUB</t>
        </is>
      </c>
      <c r="I1189" s="130" t="inlineStr">
        <is>
          <t>COL</t>
        </is>
      </c>
      <c r="J1189" s="131" t="n">
        <v>3942162.9</v>
      </c>
      <c r="K1189" s="129" t="n">
        <v>2020</v>
      </c>
      <c r="L1189" s="120">
        <f>IF(VLOOKUP(H1189,'Cross-Page Data'!$D$4:$F$48,3,FALSE)="natural gas",VLOOKUP(G1189,'Cross-Page Data'!$I$4:$J$19,2,FALSE),IF(VLOOKUP(H1189,'Cross-Page Data'!$D$4:$F$48,3,FALSE)="solar",IF(G1189="PV","solar PV","solar thermal"),IF(VLOOKUP(H1189,'Cross-Page Data'!$D$4:$F$48,3,FALSE)="wind",VLOOKUP(G1189,'Cross-Page Data'!$I$4:$J$19,2,FALSE),IF(VLOOKUP(H1189,'Cross-Page Data'!$D$4:$F$48,3,FALSE)="hydro",VLOOKUP(G1189,'Cross-Page Data'!$I$4:$J$19,2,FALSE),VLOOKUP(H1189,'Cross-Page Data'!$D$4:$F$48,3,FALSE)))))</f>
        <v/>
      </c>
      <c r="M1189" s="120">
        <f>IF(AND($P$2=FALSE,OR(F1189="Commercial NAICS Cogen",F1189="Industrial NAICS Cogen",F1189="NAICS-22 Cogen")),FALSE,IF(AND($P$3=FALSE,OR(F1189="Commercial NAICS Cogen",F1189="Commercial NAICS Non-Cogen",F1189="Industrial NAICS Cogen", F1189="industrial NAICS non-Cogen")),FALSE, TRUE))</f>
        <v/>
      </c>
    </row>
    <row r="1190">
      <c r="A1190" s="129" t="n">
        <v>6011</v>
      </c>
      <c r="B1190" s="130" t="inlineStr">
        <is>
          <t>Calvert Cliffs Nuclear Power Plant</t>
        </is>
      </c>
      <c r="C1190" s="130" t="inlineStr">
        <is>
          <t>Exelon Nuclear</t>
        </is>
      </c>
      <c r="D1190" s="129" t="n">
        <v>55951</v>
      </c>
      <c r="E1190" s="130" t="inlineStr">
        <is>
          <t>MD</t>
        </is>
      </c>
      <c r="F1190" s="130" t="inlineStr">
        <is>
          <t>NAICS-22 Non-Cogen</t>
        </is>
      </c>
      <c r="G1190" s="130" t="inlineStr">
        <is>
          <t>ST</t>
        </is>
      </c>
      <c r="H1190" s="130" t="inlineStr">
        <is>
          <t>NUC</t>
        </is>
      </c>
      <c r="I1190" s="130" t="inlineStr">
        <is>
          <t>NUC</t>
        </is>
      </c>
      <c r="J1190" s="131" t="n">
        <v>7371348</v>
      </c>
      <c r="K1190" s="129" t="n">
        <v>2020</v>
      </c>
      <c r="L1190" s="120">
        <f>IF(VLOOKUP(H1190,'Cross-Page Data'!$D$4:$F$48,3,FALSE)="natural gas",VLOOKUP(G1190,'Cross-Page Data'!$I$4:$J$19,2,FALSE),IF(VLOOKUP(H1190,'Cross-Page Data'!$D$4:$F$48,3,FALSE)="solar",IF(G1190="PV","solar PV","solar thermal"),IF(VLOOKUP(H1190,'Cross-Page Data'!$D$4:$F$48,3,FALSE)="wind",VLOOKUP(G1190,'Cross-Page Data'!$I$4:$J$19,2,FALSE),IF(VLOOKUP(H1190,'Cross-Page Data'!$D$4:$F$48,3,FALSE)="hydro",VLOOKUP(G1190,'Cross-Page Data'!$I$4:$J$19,2,FALSE),VLOOKUP(H1190,'Cross-Page Data'!$D$4:$F$48,3,FALSE)))))</f>
        <v/>
      </c>
      <c r="M1190" s="120">
        <f>IF(AND($P$2=FALSE,OR(F1190="Commercial NAICS Cogen",F1190="Industrial NAICS Cogen",F1190="NAICS-22 Cogen")),FALSE,IF(AND($P$3=FALSE,OR(F1190="Commercial NAICS Cogen",F1190="Commercial NAICS Non-Cogen",F1190="Industrial NAICS Cogen", F1190="industrial NAICS non-Cogen")),FALSE, TRUE))</f>
        <v/>
      </c>
    </row>
    <row r="1191">
      <c r="A1191" s="129" t="n">
        <v>6011</v>
      </c>
      <c r="B1191" s="130" t="inlineStr">
        <is>
          <t>Calvert Cliffs Nuclear Power Plant</t>
        </is>
      </c>
      <c r="C1191" s="130" t="inlineStr">
        <is>
          <t>Exelon Nuclear</t>
        </is>
      </c>
      <c r="D1191" s="129" t="n">
        <v>55951</v>
      </c>
      <c r="E1191" s="130" t="inlineStr">
        <is>
          <t>MD</t>
        </is>
      </c>
      <c r="F1191" s="130" t="inlineStr">
        <is>
          <t>NAICS-22 Non-Cogen</t>
        </is>
      </c>
      <c r="G1191" s="130" t="inlineStr">
        <is>
          <t>ST</t>
        </is>
      </c>
      <c r="H1191" s="130" t="inlineStr">
        <is>
          <t>NUC</t>
        </is>
      </c>
      <c r="I1191" s="130" t="inlineStr">
        <is>
          <t>NUC</t>
        </is>
      </c>
      <c r="J1191" s="131" t="n">
        <v>7709209</v>
      </c>
      <c r="K1191" s="129" t="n">
        <v>2020</v>
      </c>
      <c r="L1191" s="120">
        <f>IF(VLOOKUP(H1191,'Cross-Page Data'!$D$4:$F$48,3,FALSE)="natural gas",VLOOKUP(G1191,'Cross-Page Data'!$I$4:$J$19,2,FALSE),IF(VLOOKUP(H1191,'Cross-Page Data'!$D$4:$F$48,3,FALSE)="solar",IF(G1191="PV","solar PV","solar thermal"),IF(VLOOKUP(H1191,'Cross-Page Data'!$D$4:$F$48,3,FALSE)="wind",VLOOKUP(G1191,'Cross-Page Data'!$I$4:$J$19,2,FALSE),IF(VLOOKUP(H1191,'Cross-Page Data'!$D$4:$F$48,3,FALSE)="hydro",VLOOKUP(G1191,'Cross-Page Data'!$I$4:$J$19,2,FALSE),VLOOKUP(H1191,'Cross-Page Data'!$D$4:$F$48,3,FALSE)))))</f>
        <v/>
      </c>
      <c r="M1191" s="120">
        <f>IF(AND($P$2=FALSE,OR(F1191="Commercial NAICS Cogen",F1191="Industrial NAICS Cogen",F1191="NAICS-22 Cogen")),FALSE,IF(AND($P$3=FALSE,OR(F1191="Commercial NAICS Cogen",F1191="Commercial NAICS Non-Cogen",F1191="Industrial NAICS Cogen", F1191="industrial NAICS non-Cogen")),FALSE, TRUE))</f>
        <v/>
      </c>
    </row>
    <row r="1192">
      <c r="A1192" s="129" t="n">
        <v>6014</v>
      </c>
      <c r="B1192" s="130" t="inlineStr">
        <is>
          <t>Brunswick Nuclear</t>
        </is>
      </c>
      <c r="C1192" s="130" t="inlineStr">
        <is>
          <t>Duke Energy Progress - (NC)</t>
        </is>
      </c>
      <c r="D1192" s="129" t="n">
        <v>3046</v>
      </c>
      <c r="E1192" s="130" t="inlineStr">
        <is>
          <t>NC</t>
        </is>
      </c>
      <c r="F1192" s="130" t="inlineStr">
        <is>
          <t>Electric Utility</t>
        </is>
      </c>
      <c r="G1192" s="130" t="inlineStr">
        <is>
          <t>ST</t>
        </is>
      </c>
      <c r="H1192" s="130" t="inlineStr">
        <is>
          <t>NUC</t>
        </is>
      </c>
      <c r="I1192" s="130" t="inlineStr">
        <is>
          <t>NUC</t>
        </is>
      </c>
      <c r="J1192" s="131" t="n">
        <v>6917770</v>
      </c>
      <c r="K1192" s="129" t="n">
        <v>2020</v>
      </c>
      <c r="L1192" s="120">
        <f>IF(VLOOKUP(H1192,'Cross-Page Data'!$D$4:$F$48,3,FALSE)="natural gas",VLOOKUP(G1192,'Cross-Page Data'!$I$4:$J$19,2,FALSE),IF(VLOOKUP(H1192,'Cross-Page Data'!$D$4:$F$48,3,FALSE)="solar",IF(G1192="PV","solar PV","solar thermal"),IF(VLOOKUP(H1192,'Cross-Page Data'!$D$4:$F$48,3,FALSE)="wind",VLOOKUP(G1192,'Cross-Page Data'!$I$4:$J$19,2,FALSE),IF(VLOOKUP(H1192,'Cross-Page Data'!$D$4:$F$48,3,FALSE)="hydro",VLOOKUP(G1192,'Cross-Page Data'!$I$4:$J$19,2,FALSE),VLOOKUP(H1192,'Cross-Page Data'!$D$4:$F$48,3,FALSE)))))</f>
        <v/>
      </c>
      <c r="M1192" s="120">
        <f>IF(AND($P$2=FALSE,OR(F1192="Commercial NAICS Cogen",F1192="Industrial NAICS Cogen",F1192="NAICS-22 Cogen")),FALSE,IF(AND($P$3=FALSE,OR(F1192="Commercial NAICS Cogen",F1192="Commercial NAICS Non-Cogen",F1192="Industrial NAICS Cogen", F1192="industrial NAICS non-Cogen")),FALSE, TRUE))</f>
        <v/>
      </c>
    </row>
    <row r="1193">
      <c r="A1193" s="129" t="n">
        <v>6014</v>
      </c>
      <c r="B1193" s="130" t="inlineStr">
        <is>
          <t>Brunswick Nuclear</t>
        </is>
      </c>
      <c r="C1193" s="130" t="inlineStr">
        <is>
          <t>Duke Energy Progress - (NC)</t>
        </is>
      </c>
      <c r="D1193" s="129" t="n">
        <v>3046</v>
      </c>
      <c r="E1193" s="130" t="inlineStr">
        <is>
          <t>NC</t>
        </is>
      </c>
      <c r="F1193" s="130" t="inlineStr">
        <is>
          <t>Electric Utility</t>
        </is>
      </c>
      <c r="G1193" s="130" t="inlineStr">
        <is>
          <t>ST</t>
        </is>
      </c>
      <c r="H1193" s="130" t="inlineStr">
        <is>
          <t>NUC</t>
        </is>
      </c>
      <c r="I1193" s="130" t="inlineStr">
        <is>
          <t>NUC</t>
        </is>
      </c>
      <c r="J1193" s="131" t="n">
        <v>8088450</v>
      </c>
      <c r="K1193" s="129" t="n">
        <v>2020</v>
      </c>
      <c r="L1193" s="120">
        <f>IF(VLOOKUP(H1193,'Cross-Page Data'!$D$4:$F$48,3,FALSE)="natural gas",VLOOKUP(G1193,'Cross-Page Data'!$I$4:$J$19,2,FALSE),IF(VLOOKUP(H1193,'Cross-Page Data'!$D$4:$F$48,3,FALSE)="solar",IF(G1193="PV","solar PV","solar thermal"),IF(VLOOKUP(H1193,'Cross-Page Data'!$D$4:$F$48,3,FALSE)="wind",VLOOKUP(G1193,'Cross-Page Data'!$I$4:$J$19,2,FALSE),IF(VLOOKUP(H1193,'Cross-Page Data'!$D$4:$F$48,3,FALSE)="hydro",VLOOKUP(G1193,'Cross-Page Data'!$I$4:$J$19,2,FALSE),VLOOKUP(H1193,'Cross-Page Data'!$D$4:$F$48,3,FALSE)))))</f>
        <v/>
      </c>
      <c r="M1193" s="120">
        <f>IF(AND($P$2=FALSE,OR(F1193="Commercial NAICS Cogen",F1193="Industrial NAICS Cogen",F1193="NAICS-22 Cogen")),FALSE,IF(AND($P$3=FALSE,OR(F1193="Commercial NAICS Cogen",F1193="Commercial NAICS Non-Cogen",F1193="Industrial NAICS Cogen", F1193="industrial NAICS non-Cogen")),FALSE, TRUE))</f>
        <v/>
      </c>
    </row>
    <row r="1194">
      <c r="A1194" s="129" t="n">
        <v>6015</v>
      </c>
      <c r="B1194" s="130" t="inlineStr">
        <is>
          <t>Harris</t>
        </is>
      </c>
      <c r="C1194" s="130" t="inlineStr">
        <is>
          <t>Duke Energy Progress - (NC)</t>
        </is>
      </c>
      <c r="D1194" s="129" t="n">
        <v>3046</v>
      </c>
      <c r="E1194" s="130" t="inlineStr">
        <is>
          <t>NC</t>
        </is>
      </c>
      <c r="F1194" s="130" t="inlineStr">
        <is>
          <t>Electric Utility</t>
        </is>
      </c>
      <c r="G1194" s="130" t="inlineStr">
        <is>
          <t>ST</t>
        </is>
      </c>
      <c r="H1194" s="130" t="inlineStr">
        <is>
          <t>NUC</t>
        </is>
      </c>
      <c r="I1194" s="130" t="inlineStr">
        <is>
          <t>NUC</t>
        </is>
      </c>
      <c r="J1194" s="131" t="n">
        <v>8275593</v>
      </c>
      <c r="K1194" s="129" t="n">
        <v>2020</v>
      </c>
      <c r="L1194" s="120">
        <f>IF(VLOOKUP(H1194,'Cross-Page Data'!$D$4:$F$48,3,FALSE)="natural gas",VLOOKUP(G1194,'Cross-Page Data'!$I$4:$J$19,2,FALSE),IF(VLOOKUP(H1194,'Cross-Page Data'!$D$4:$F$48,3,FALSE)="solar",IF(G1194="PV","solar PV","solar thermal"),IF(VLOOKUP(H1194,'Cross-Page Data'!$D$4:$F$48,3,FALSE)="wind",VLOOKUP(G1194,'Cross-Page Data'!$I$4:$J$19,2,FALSE),IF(VLOOKUP(H1194,'Cross-Page Data'!$D$4:$F$48,3,FALSE)="hydro",VLOOKUP(G1194,'Cross-Page Data'!$I$4:$J$19,2,FALSE),VLOOKUP(H1194,'Cross-Page Data'!$D$4:$F$48,3,FALSE)))))</f>
        <v/>
      </c>
      <c r="M1194" s="120">
        <f>IF(AND($P$2=FALSE,OR(F1194="Commercial NAICS Cogen",F1194="Industrial NAICS Cogen",F1194="NAICS-22 Cogen")),FALSE,IF(AND($P$3=FALSE,OR(F1194="Commercial NAICS Cogen",F1194="Commercial NAICS Non-Cogen",F1194="Industrial NAICS Cogen", F1194="industrial NAICS non-Cogen")),FALSE, TRUE))</f>
        <v/>
      </c>
    </row>
    <row r="1195">
      <c r="A1195" s="129" t="n">
        <v>6016</v>
      </c>
      <c r="B1195" s="130" t="inlineStr">
        <is>
          <t>Duck Creek</t>
        </is>
      </c>
      <c r="C1195" s="130" t="inlineStr">
        <is>
          <t>Illinois Power Resources Generating LLC</t>
        </is>
      </c>
      <c r="D1195" s="129" t="n">
        <v>49756</v>
      </c>
      <c r="E1195" s="130" t="inlineStr">
        <is>
          <t>IL</t>
        </is>
      </c>
      <c r="F1195" s="130" t="inlineStr">
        <is>
          <t>NAICS-22 Non-Cogen</t>
        </is>
      </c>
      <c r="G1195" s="130" t="inlineStr">
        <is>
          <t>ST</t>
        </is>
      </c>
      <c r="H1195" s="130" t="inlineStr">
        <is>
          <t>BIT</t>
        </is>
      </c>
      <c r="I1195" s="130" t="inlineStr">
        <is>
          <t>COL</t>
        </is>
      </c>
      <c r="J1195" s="131" t="n">
        <v>0</v>
      </c>
      <c r="K1195" s="129" t="n">
        <v>2020</v>
      </c>
      <c r="L1195" s="120">
        <f>IF(VLOOKUP(H1195,'Cross-Page Data'!$D$4:$F$48,3,FALSE)="natural gas",VLOOKUP(G1195,'Cross-Page Data'!$I$4:$J$19,2,FALSE),IF(VLOOKUP(H1195,'Cross-Page Data'!$D$4:$F$48,3,FALSE)="solar",IF(G1195="PV","solar PV","solar thermal"),IF(VLOOKUP(H1195,'Cross-Page Data'!$D$4:$F$48,3,FALSE)="wind",VLOOKUP(G1195,'Cross-Page Data'!$I$4:$J$19,2,FALSE),IF(VLOOKUP(H1195,'Cross-Page Data'!$D$4:$F$48,3,FALSE)="hydro",VLOOKUP(G1195,'Cross-Page Data'!$I$4:$J$19,2,FALSE),VLOOKUP(H1195,'Cross-Page Data'!$D$4:$F$48,3,FALSE)))))</f>
        <v/>
      </c>
      <c r="M1195" s="120">
        <f>IF(AND($P$2=FALSE,OR(F1195="Commercial NAICS Cogen",F1195="Industrial NAICS Cogen",F1195="NAICS-22 Cogen")),FALSE,IF(AND($P$3=FALSE,OR(F1195="Commercial NAICS Cogen",F1195="Commercial NAICS Non-Cogen",F1195="Industrial NAICS Cogen", F1195="industrial NAICS non-Cogen")),FALSE, TRUE))</f>
        <v/>
      </c>
    </row>
    <row r="1196">
      <c r="A1196" s="129" t="n">
        <v>6016</v>
      </c>
      <c r="B1196" s="130" t="inlineStr">
        <is>
          <t>Duck Creek</t>
        </is>
      </c>
      <c r="C1196" s="130" t="inlineStr">
        <is>
          <t>Illinois Power Resources Generating LLC</t>
        </is>
      </c>
      <c r="D1196" s="129" t="n">
        <v>49756</v>
      </c>
      <c r="E1196" s="130" t="inlineStr">
        <is>
          <t>IL</t>
        </is>
      </c>
      <c r="F1196" s="130" t="inlineStr">
        <is>
          <t>NAICS-22 Non-Cogen</t>
        </is>
      </c>
      <c r="G1196" s="130" t="inlineStr">
        <is>
          <t>ST</t>
        </is>
      </c>
      <c r="H1196" s="130" t="inlineStr">
        <is>
          <t>DFO</t>
        </is>
      </c>
      <c r="I1196" s="130" t="inlineStr">
        <is>
          <t>DFO</t>
        </is>
      </c>
      <c r="J1196" s="131" t="n">
        <v>0</v>
      </c>
      <c r="K1196" s="129" t="n">
        <v>2020</v>
      </c>
      <c r="L1196" s="120">
        <f>IF(VLOOKUP(H1196,'Cross-Page Data'!$D$4:$F$48,3,FALSE)="natural gas",VLOOKUP(G1196,'Cross-Page Data'!$I$4:$J$19,2,FALSE),IF(VLOOKUP(H1196,'Cross-Page Data'!$D$4:$F$48,3,FALSE)="solar",IF(G1196="PV","solar PV","solar thermal"),IF(VLOOKUP(H1196,'Cross-Page Data'!$D$4:$F$48,3,FALSE)="wind",VLOOKUP(G1196,'Cross-Page Data'!$I$4:$J$19,2,FALSE),IF(VLOOKUP(H1196,'Cross-Page Data'!$D$4:$F$48,3,FALSE)="hydro",VLOOKUP(G1196,'Cross-Page Data'!$I$4:$J$19,2,FALSE),VLOOKUP(H1196,'Cross-Page Data'!$D$4:$F$48,3,FALSE)))))</f>
        <v/>
      </c>
      <c r="M1196" s="120">
        <f>IF(AND($P$2=FALSE,OR(F1196="Commercial NAICS Cogen",F1196="Industrial NAICS Cogen",F1196="NAICS-22 Cogen")),FALSE,IF(AND($P$3=FALSE,OR(F1196="Commercial NAICS Cogen",F1196="Commercial NAICS Non-Cogen",F1196="Industrial NAICS Cogen", F1196="industrial NAICS non-Cogen")),FALSE, TRUE))</f>
        <v/>
      </c>
    </row>
    <row r="1197">
      <c r="A1197" s="129" t="n">
        <v>6016</v>
      </c>
      <c r="B1197" s="130" t="inlineStr">
        <is>
          <t>Duck Creek</t>
        </is>
      </c>
      <c r="C1197" s="130" t="inlineStr">
        <is>
          <t>Illinois Power Resources Generating LLC</t>
        </is>
      </c>
      <c r="D1197" s="129" t="n">
        <v>49756</v>
      </c>
      <c r="E1197" s="130" t="inlineStr">
        <is>
          <t>IL</t>
        </is>
      </c>
      <c r="F1197" s="130" t="inlineStr">
        <is>
          <t>NAICS-22 Non-Cogen</t>
        </is>
      </c>
      <c r="G1197" s="130" t="inlineStr">
        <is>
          <t>ST</t>
        </is>
      </c>
      <c r="H1197" s="130" t="inlineStr">
        <is>
          <t>RC</t>
        </is>
      </c>
      <c r="I1197" s="130" t="inlineStr">
        <is>
          <t>COL</t>
        </is>
      </c>
      <c r="J1197" s="131" t="n">
        <v>0</v>
      </c>
      <c r="K1197" s="129" t="n">
        <v>2020</v>
      </c>
      <c r="L1197" s="120">
        <f>IF(VLOOKUP(H1197,'Cross-Page Data'!$D$4:$F$48,3,FALSE)="natural gas",VLOOKUP(G1197,'Cross-Page Data'!$I$4:$J$19,2,FALSE),IF(VLOOKUP(H1197,'Cross-Page Data'!$D$4:$F$48,3,FALSE)="solar",IF(G1197="PV","solar PV","solar thermal"),IF(VLOOKUP(H1197,'Cross-Page Data'!$D$4:$F$48,3,FALSE)="wind",VLOOKUP(G1197,'Cross-Page Data'!$I$4:$J$19,2,FALSE),IF(VLOOKUP(H1197,'Cross-Page Data'!$D$4:$F$48,3,FALSE)="hydro",VLOOKUP(G1197,'Cross-Page Data'!$I$4:$J$19,2,FALSE),VLOOKUP(H1197,'Cross-Page Data'!$D$4:$F$48,3,FALSE)))))</f>
        <v/>
      </c>
      <c r="M1197" s="120">
        <f>IF(AND($P$2=FALSE,OR(F1197="Commercial NAICS Cogen",F1197="Industrial NAICS Cogen",F1197="NAICS-22 Cogen")),FALSE,IF(AND($P$3=FALSE,OR(F1197="Commercial NAICS Cogen",F1197="Commercial NAICS Non-Cogen",F1197="Industrial NAICS Cogen", F1197="industrial NAICS non-Cogen")),FALSE, TRUE))</f>
        <v/>
      </c>
    </row>
    <row r="1198">
      <c r="A1198" s="129" t="n">
        <v>6016</v>
      </c>
      <c r="B1198" s="130" t="inlineStr">
        <is>
          <t>Duck Creek</t>
        </is>
      </c>
      <c r="C1198" s="130" t="inlineStr">
        <is>
          <t>Illinois Power Resources Generating LLC</t>
        </is>
      </c>
      <c r="D1198" s="129" t="n">
        <v>49756</v>
      </c>
      <c r="E1198" s="130" t="inlineStr">
        <is>
          <t>IL</t>
        </is>
      </c>
      <c r="F1198" s="130" t="inlineStr">
        <is>
          <t>NAICS-22 Non-Cogen</t>
        </is>
      </c>
      <c r="G1198" s="130" t="inlineStr">
        <is>
          <t>ST</t>
        </is>
      </c>
      <c r="H1198" s="130" t="inlineStr">
        <is>
          <t>SUB</t>
        </is>
      </c>
      <c r="I1198" s="130" t="inlineStr">
        <is>
          <t>COL</t>
        </is>
      </c>
      <c r="J1198" s="131" t="n">
        <v>0</v>
      </c>
      <c r="K1198" s="129" t="n">
        <v>2020</v>
      </c>
      <c r="L1198" s="120">
        <f>IF(VLOOKUP(H1198,'Cross-Page Data'!$D$4:$F$48,3,FALSE)="natural gas",VLOOKUP(G1198,'Cross-Page Data'!$I$4:$J$19,2,FALSE),IF(VLOOKUP(H1198,'Cross-Page Data'!$D$4:$F$48,3,FALSE)="solar",IF(G1198="PV","solar PV","solar thermal"),IF(VLOOKUP(H1198,'Cross-Page Data'!$D$4:$F$48,3,FALSE)="wind",VLOOKUP(G1198,'Cross-Page Data'!$I$4:$J$19,2,FALSE),IF(VLOOKUP(H1198,'Cross-Page Data'!$D$4:$F$48,3,FALSE)="hydro",VLOOKUP(G1198,'Cross-Page Data'!$I$4:$J$19,2,FALSE),VLOOKUP(H1198,'Cross-Page Data'!$D$4:$F$48,3,FALSE)))))</f>
        <v/>
      </c>
      <c r="M1198" s="120">
        <f>IF(AND($P$2=FALSE,OR(F1198="Commercial NAICS Cogen",F1198="Industrial NAICS Cogen",F1198="NAICS-22 Cogen")),FALSE,IF(AND($P$3=FALSE,OR(F1198="Commercial NAICS Cogen",F1198="Commercial NAICS Non-Cogen",F1198="Industrial NAICS Cogen", F1198="industrial NAICS non-Cogen")),FALSE, TRUE))</f>
        <v/>
      </c>
    </row>
    <row r="1199">
      <c r="A1199" s="129" t="n">
        <v>6017</v>
      </c>
      <c r="B1199" s="130" t="inlineStr">
        <is>
          <t>Newton</t>
        </is>
      </c>
      <c r="C1199" s="130" t="inlineStr">
        <is>
          <t>Illinois Power Generating Co</t>
        </is>
      </c>
      <c r="D1199" s="129" t="n">
        <v>520</v>
      </c>
      <c r="E1199" s="130" t="inlineStr">
        <is>
          <t>IL</t>
        </is>
      </c>
      <c r="F1199" s="130" t="inlineStr">
        <is>
          <t>NAICS-22 Non-Cogen</t>
        </is>
      </c>
      <c r="G1199" s="130" t="inlineStr">
        <is>
          <t>ST</t>
        </is>
      </c>
      <c r="H1199" s="130" t="inlineStr">
        <is>
          <t>BIT</t>
        </is>
      </c>
      <c r="I1199" s="130" t="inlineStr">
        <is>
          <t>COL</t>
        </is>
      </c>
      <c r="J1199" s="131" t="n">
        <v>0</v>
      </c>
      <c r="K1199" s="129" t="n">
        <v>2020</v>
      </c>
      <c r="L1199" s="120">
        <f>IF(VLOOKUP(H1199,'Cross-Page Data'!$D$4:$F$48,3,FALSE)="natural gas",VLOOKUP(G1199,'Cross-Page Data'!$I$4:$J$19,2,FALSE),IF(VLOOKUP(H1199,'Cross-Page Data'!$D$4:$F$48,3,FALSE)="solar",IF(G1199="PV","solar PV","solar thermal"),IF(VLOOKUP(H1199,'Cross-Page Data'!$D$4:$F$48,3,FALSE)="wind",VLOOKUP(G1199,'Cross-Page Data'!$I$4:$J$19,2,FALSE),IF(VLOOKUP(H1199,'Cross-Page Data'!$D$4:$F$48,3,FALSE)="hydro",VLOOKUP(G1199,'Cross-Page Data'!$I$4:$J$19,2,FALSE),VLOOKUP(H1199,'Cross-Page Data'!$D$4:$F$48,3,FALSE)))))</f>
        <v/>
      </c>
      <c r="M1199" s="120">
        <f>IF(AND($P$2=FALSE,OR(F1199="Commercial NAICS Cogen",F1199="Industrial NAICS Cogen",F1199="NAICS-22 Cogen")),FALSE,IF(AND($P$3=FALSE,OR(F1199="Commercial NAICS Cogen",F1199="Commercial NAICS Non-Cogen",F1199="Industrial NAICS Cogen", F1199="industrial NAICS non-Cogen")),FALSE, TRUE))</f>
        <v/>
      </c>
    </row>
    <row r="1200">
      <c r="A1200" s="129" t="n">
        <v>6017</v>
      </c>
      <c r="B1200" s="130" t="inlineStr">
        <is>
          <t>Newton</t>
        </is>
      </c>
      <c r="C1200" s="130" t="inlineStr">
        <is>
          <t>Illinois Power Generating Co</t>
        </is>
      </c>
      <c r="D1200" s="129" t="n">
        <v>520</v>
      </c>
      <c r="E1200" s="130" t="inlineStr">
        <is>
          <t>IL</t>
        </is>
      </c>
      <c r="F1200" s="130" t="inlineStr">
        <is>
          <t>NAICS-22 Non-Cogen</t>
        </is>
      </c>
      <c r="G1200" s="130" t="inlineStr">
        <is>
          <t>ST</t>
        </is>
      </c>
      <c r="H1200" s="130" t="inlineStr">
        <is>
          <t>DFO</t>
        </is>
      </c>
      <c r="I1200" s="130" t="inlineStr">
        <is>
          <t>DFO</t>
        </is>
      </c>
      <c r="J1200" s="131" t="n">
        <v>-1253.378</v>
      </c>
      <c r="K1200" s="129" t="n">
        <v>2020</v>
      </c>
      <c r="L1200" s="120">
        <f>IF(VLOOKUP(H1200,'Cross-Page Data'!$D$4:$F$48,3,FALSE)="natural gas",VLOOKUP(G1200,'Cross-Page Data'!$I$4:$J$19,2,FALSE),IF(VLOOKUP(H1200,'Cross-Page Data'!$D$4:$F$48,3,FALSE)="solar",IF(G1200="PV","solar PV","solar thermal"),IF(VLOOKUP(H1200,'Cross-Page Data'!$D$4:$F$48,3,FALSE)="wind",VLOOKUP(G1200,'Cross-Page Data'!$I$4:$J$19,2,FALSE),IF(VLOOKUP(H1200,'Cross-Page Data'!$D$4:$F$48,3,FALSE)="hydro",VLOOKUP(G1200,'Cross-Page Data'!$I$4:$J$19,2,FALSE),VLOOKUP(H1200,'Cross-Page Data'!$D$4:$F$48,3,FALSE)))))</f>
        <v/>
      </c>
      <c r="M1200" s="120">
        <f>IF(AND($P$2=FALSE,OR(F1200="Commercial NAICS Cogen",F1200="Industrial NAICS Cogen",F1200="NAICS-22 Cogen")),FALSE,IF(AND($P$3=FALSE,OR(F1200="Commercial NAICS Cogen",F1200="Commercial NAICS Non-Cogen",F1200="Industrial NAICS Cogen", F1200="industrial NAICS non-Cogen")),FALSE, TRUE))</f>
        <v/>
      </c>
    </row>
    <row r="1201">
      <c r="A1201" s="129" t="n">
        <v>6017</v>
      </c>
      <c r="B1201" s="130" t="inlineStr">
        <is>
          <t>Newton</t>
        </is>
      </c>
      <c r="C1201" s="130" t="inlineStr">
        <is>
          <t>Illinois Power Generating Co</t>
        </is>
      </c>
      <c r="D1201" s="129" t="n">
        <v>520</v>
      </c>
      <c r="E1201" s="130" t="inlineStr">
        <is>
          <t>IL</t>
        </is>
      </c>
      <c r="F1201" s="130" t="inlineStr">
        <is>
          <t>NAICS-22 Non-Cogen</t>
        </is>
      </c>
      <c r="G1201" s="130" t="inlineStr">
        <is>
          <t>ST</t>
        </is>
      </c>
      <c r="H1201" s="130" t="inlineStr">
        <is>
          <t>RC</t>
        </is>
      </c>
      <c r="I1201" s="130" t="inlineStr">
        <is>
          <t>COL</t>
        </is>
      </c>
      <c r="J1201" s="131" t="n">
        <v>2593333.3</v>
      </c>
      <c r="K1201" s="129" t="n">
        <v>2020</v>
      </c>
      <c r="L1201" s="120">
        <f>IF(VLOOKUP(H1201,'Cross-Page Data'!$D$4:$F$48,3,FALSE)="natural gas",VLOOKUP(G1201,'Cross-Page Data'!$I$4:$J$19,2,FALSE),IF(VLOOKUP(H1201,'Cross-Page Data'!$D$4:$F$48,3,FALSE)="solar",IF(G1201="PV","solar PV","solar thermal"),IF(VLOOKUP(H1201,'Cross-Page Data'!$D$4:$F$48,3,FALSE)="wind",VLOOKUP(G1201,'Cross-Page Data'!$I$4:$J$19,2,FALSE),IF(VLOOKUP(H1201,'Cross-Page Data'!$D$4:$F$48,3,FALSE)="hydro",VLOOKUP(G1201,'Cross-Page Data'!$I$4:$J$19,2,FALSE),VLOOKUP(H1201,'Cross-Page Data'!$D$4:$F$48,3,FALSE)))))</f>
        <v/>
      </c>
      <c r="M1201" s="120">
        <f>IF(AND($P$2=FALSE,OR(F1201="Commercial NAICS Cogen",F1201="Industrial NAICS Cogen",F1201="NAICS-22 Cogen")),FALSE,IF(AND($P$3=FALSE,OR(F1201="Commercial NAICS Cogen",F1201="Commercial NAICS Non-Cogen",F1201="Industrial NAICS Cogen", F1201="industrial NAICS non-Cogen")),FALSE, TRUE))</f>
        <v/>
      </c>
    </row>
    <row r="1202">
      <c r="A1202" s="129" t="n">
        <v>6017</v>
      </c>
      <c r="B1202" s="130" t="inlineStr">
        <is>
          <t>Newton</t>
        </is>
      </c>
      <c r="C1202" s="130" t="inlineStr">
        <is>
          <t>Illinois Power Generating Co</t>
        </is>
      </c>
      <c r="D1202" s="129" t="n">
        <v>520</v>
      </c>
      <c r="E1202" s="130" t="inlineStr">
        <is>
          <t>IL</t>
        </is>
      </c>
      <c r="F1202" s="130" t="inlineStr">
        <is>
          <t>NAICS-22 Non-Cogen</t>
        </is>
      </c>
      <c r="G1202" s="130" t="inlineStr">
        <is>
          <t>ST</t>
        </is>
      </c>
      <c r="H1202" s="130" t="inlineStr">
        <is>
          <t>SUB</t>
        </is>
      </c>
      <c r="I1202" s="130" t="inlineStr">
        <is>
          <t>COL</t>
        </is>
      </c>
      <c r="J1202" s="131" t="n">
        <v>39841.091</v>
      </c>
      <c r="K1202" s="129" t="n">
        <v>2020</v>
      </c>
      <c r="L1202" s="120">
        <f>IF(VLOOKUP(H1202,'Cross-Page Data'!$D$4:$F$48,3,FALSE)="natural gas",VLOOKUP(G1202,'Cross-Page Data'!$I$4:$J$19,2,FALSE),IF(VLOOKUP(H1202,'Cross-Page Data'!$D$4:$F$48,3,FALSE)="solar",IF(G1202="PV","solar PV","solar thermal"),IF(VLOOKUP(H1202,'Cross-Page Data'!$D$4:$F$48,3,FALSE)="wind",VLOOKUP(G1202,'Cross-Page Data'!$I$4:$J$19,2,FALSE),IF(VLOOKUP(H1202,'Cross-Page Data'!$D$4:$F$48,3,FALSE)="hydro",VLOOKUP(G1202,'Cross-Page Data'!$I$4:$J$19,2,FALSE),VLOOKUP(H1202,'Cross-Page Data'!$D$4:$F$48,3,FALSE)))))</f>
        <v/>
      </c>
      <c r="M1202" s="120">
        <f>IF(AND($P$2=FALSE,OR(F1202="Commercial NAICS Cogen",F1202="Industrial NAICS Cogen",F1202="NAICS-22 Cogen")),FALSE,IF(AND($P$3=FALSE,OR(F1202="Commercial NAICS Cogen",F1202="Commercial NAICS Non-Cogen",F1202="Industrial NAICS Cogen", F1202="industrial NAICS non-Cogen")),FALSE, TRUE))</f>
        <v/>
      </c>
    </row>
    <row r="1203">
      <c r="A1203" s="129" t="n">
        <v>6018</v>
      </c>
      <c r="B1203" s="130" t="inlineStr">
        <is>
          <t>East Bend</t>
        </is>
      </c>
      <c r="C1203" s="130" t="inlineStr">
        <is>
          <t>Duke Energy Kentucky Inc</t>
        </is>
      </c>
      <c r="D1203" s="129" t="n">
        <v>55729</v>
      </c>
      <c r="E1203" s="130" t="inlineStr">
        <is>
          <t>KY</t>
        </is>
      </c>
      <c r="F1203" s="130" t="inlineStr">
        <is>
          <t>Electric Utility</t>
        </is>
      </c>
      <c r="G1203" s="130" t="inlineStr">
        <is>
          <t>ST</t>
        </is>
      </c>
      <c r="H1203" s="130" t="inlineStr">
        <is>
          <t>BIT</t>
        </is>
      </c>
      <c r="I1203" s="130" t="inlineStr">
        <is>
          <t>COL</t>
        </is>
      </c>
      <c r="J1203" s="131" t="n">
        <v>2272710.6</v>
      </c>
      <c r="K1203" s="129" t="n">
        <v>2020</v>
      </c>
      <c r="L1203" s="120">
        <f>IF(VLOOKUP(H1203,'Cross-Page Data'!$D$4:$F$48,3,FALSE)="natural gas",VLOOKUP(G1203,'Cross-Page Data'!$I$4:$J$19,2,FALSE),IF(VLOOKUP(H1203,'Cross-Page Data'!$D$4:$F$48,3,FALSE)="solar",IF(G1203="PV","solar PV","solar thermal"),IF(VLOOKUP(H1203,'Cross-Page Data'!$D$4:$F$48,3,FALSE)="wind",VLOOKUP(G1203,'Cross-Page Data'!$I$4:$J$19,2,FALSE),IF(VLOOKUP(H1203,'Cross-Page Data'!$D$4:$F$48,3,FALSE)="hydro",VLOOKUP(G1203,'Cross-Page Data'!$I$4:$J$19,2,FALSE),VLOOKUP(H1203,'Cross-Page Data'!$D$4:$F$48,3,FALSE)))))</f>
        <v/>
      </c>
      <c r="M1203" s="120">
        <f>IF(AND($P$2=FALSE,OR(F1203="Commercial NAICS Cogen",F1203="Industrial NAICS Cogen",F1203="NAICS-22 Cogen")),FALSE,IF(AND($P$3=FALSE,OR(F1203="Commercial NAICS Cogen",F1203="Commercial NAICS Non-Cogen",F1203="Industrial NAICS Cogen", F1203="industrial NAICS non-Cogen")),FALSE, TRUE))</f>
        <v/>
      </c>
    </row>
    <row r="1204">
      <c r="A1204" s="129" t="n">
        <v>6018</v>
      </c>
      <c r="B1204" s="130" t="inlineStr">
        <is>
          <t>East Bend</t>
        </is>
      </c>
      <c r="C1204" s="130" t="inlineStr">
        <is>
          <t>Duke Energy Kentucky Inc</t>
        </is>
      </c>
      <c r="D1204" s="129" t="n">
        <v>55729</v>
      </c>
      <c r="E1204" s="130" t="inlineStr">
        <is>
          <t>KY</t>
        </is>
      </c>
      <c r="F1204" s="130" t="inlineStr">
        <is>
          <t>Electric Utility</t>
        </is>
      </c>
      <c r="G1204" s="130" t="inlineStr">
        <is>
          <t>ST</t>
        </is>
      </c>
      <c r="H1204" s="130" t="inlineStr">
        <is>
          <t>DFO</t>
        </is>
      </c>
      <c r="I1204" s="130" t="inlineStr">
        <is>
          <t>DFO</t>
        </is>
      </c>
      <c r="J1204" s="131" t="n">
        <v>1329.369</v>
      </c>
      <c r="K1204" s="129" t="n">
        <v>2020</v>
      </c>
      <c r="L1204" s="120">
        <f>IF(VLOOKUP(H1204,'Cross-Page Data'!$D$4:$F$48,3,FALSE)="natural gas",VLOOKUP(G1204,'Cross-Page Data'!$I$4:$J$19,2,FALSE),IF(VLOOKUP(H1204,'Cross-Page Data'!$D$4:$F$48,3,FALSE)="solar",IF(G1204="PV","solar PV","solar thermal"),IF(VLOOKUP(H1204,'Cross-Page Data'!$D$4:$F$48,3,FALSE)="wind",VLOOKUP(G1204,'Cross-Page Data'!$I$4:$J$19,2,FALSE),IF(VLOOKUP(H1204,'Cross-Page Data'!$D$4:$F$48,3,FALSE)="hydro",VLOOKUP(G1204,'Cross-Page Data'!$I$4:$J$19,2,FALSE),VLOOKUP(H1204,'Cross-Page Data'!$D$4:$F$48,3,FALSE)))))</f>
        <v/>
      </c>
      <c r="M1204" s="120">
        <f>IF(AND($P$2=FALSE,OR(F1204="Commercial NAICS Cogen",F1204="Industrial NAICS Cogen",F1204="NAICS-22 Cogen")),FALSE,IF(AND($P$3=FALSE,OR(F1204="Commercial NAICS Cogen",F1204="Commercial NAICS Non-Cogen",F1204="Industrial NAICS Cogen", F1204="industrial NAICS non-Cogen")),FALSE, TRUE))</f>
        <v/>
      </c>
    </row>
    <row r="1205">
      <c r="A1205" s="129" t="n">
        <v>6019</v>
      </c>
      <c r="B1205" s="130" t="inlineStr">
        <is>
          <t>W H Zimmer</t>
        </is>
      </c>
      <c r="C1205" s="130" t="inlineStr">
        <is>
          <t>Dynegy W H Zimmer</t>
        </is>
      </c>
      <c r="D1205" s="129" t="n">
        <v>59920</v>
      </c>
      <c r="E1205" s="130" t="inlineStr">
        <is>
          <t>OH</t>
        </is>
      </c>
      <c r="F1205" s="130" t="inlineStr">
        <is>
          <t>NAICS-22 Non-Cogen</t>
        </is>
      </c>
      <c r="G1205" s="130" t="inlineStr">
        <is>
          <t>ST</t>
        </is>
      </c>
      <c r="H1205" s="130" t="inlineStr">
        <is>
          <t>BIT</t>
        </is>
      </c>
      <c r="I1205" s="130" t="inlineStr">
        <is>
          <t>COL</t>
        </is>
      </c>
      <c r="J1205" s="131" t="n">
        <v>0</v>
      </c>
      <c r="K1205" s="129" t="n">
        <v>2020</v>
      </c>
      <c r="L1205" s="120">
        <f>IF(VLOOKUP(H1205,'Cross-Page Data'!$D$4:$F$48,3,FALSE)="natural gas",VLOOKUP(G1205,'Cross-Page Data'!$I$4:$J$19,2,FALSE),IF(VLOOKUP(H1205,'Cross-Page Data'!$D$4:$F$48,3,FALSE)="solar",IF(G1205="PV","solar PV","solar thermal"),IF(VLOOKUP(H1205,'Cross-Page Data'!$D$4:$F$48,3,FALSE)="wind",VLOOKUP(G1205,'Cross-Page Data'!$I$4:$J$19,2,FALSE),IF(VLOOKUP(H1205,'Cross-Page Data'!$D$4:$F$48,3,FALSE)="hydro",VLOOKUP(G1205,'Cross-Page Data'!$I$4:$J$19,2,FALSE),VLOOKUP(H1205,'Cross-Page Data'!$D$4:$F$48,3,FALSE)))))</f>
        <v/>
      </c>
      <c r="M1205" s="120">
        <f>IF(AND($P$2=FALSE,OR(F1205="Commercial NAICS Cogen",F1205="Industrial NAICS Cogen",F1205="NAICS-22 Cogen")),FALSE,IF(AND($P$3=FALSE,OR(F1205="Commercial NAICS Cogen",F1205="Commercial NAICS Non-Cogen",F1205="Industrial NAICS Cogen", F1205="industrial NAICS non-Cogen")),FALSE, TRUE))</f>
        <v/>
      </c>
    </row>
    <row r="1206">
      <c r="A1206" s="129" t="n">
        <v>6019</v>
      </c>
      <c r="B1206" s="130" t="inlineStr">
        <is>
          <t>W H Zimmer</t>
        </is>
      </c>
      <c r="C1206" s="130" t="inlineStr">
        <is>
          <t>Dynegy W H Zimmer</t>
        </is>
      </c>
      <c r="D1206" s="129" t="n">
        <v>59920</v>
      </c>
      <c r="E1206" s="130" t="inlineStr">
        <is>
          <t>OH</t>
        </is>
      </c>
      <c r="F1206" s="130" t="inlineStr">
        <is>
          <t>NAICS-22 Non-Cogen</t>
        </is>
      </c>
      <c r="G1206" s="130" t="inlineStr">
        <is>
          <t>ST</t>
        </is>
      </c>
      <c r="H1206" s="130" t="inlineStr">
        <is>
          <t>DFO</t>
        </is>
      </c>
      <c r="I1206" s="130" t="inlineStr">
        <is>
          <t>DFO</t>
        </is>
      </c>
      <c r="J1206" s="131" t="n">
        <v>0</v>
      </c>
      <c r="K1206" s="129" t="n">
        <v>2020</v>
      </c>
      <c r="L1206" s="120">
        <f>IF(VLOOKUP(H1206,'Cross-Page Data'!$D$4:$F$48,3,FALSE)="natural gas",VLOOKUP(G1206,'Cross-Page Data'!$I$4:$J$19,2,FALSE),IF(VLOOKUP(H1206,'Cross-Page Data'!$D$4:$F$48,3,FALSE)="solar",IF(G1206="PV","solar PV","solar thermal"),IF(VLOOKUP(H1206,'Cross-Page Data'!$D$4:$F$48,3,FALSE)="wind",VLOOKUP(G1206,'Cross-Page Data'!$I$4:$J$19,2,FALSE),IF(VLOOKUP(H1206,'Cross-Page Data'!$D$4:$F$48,3,FALSE)="hydro",VLOOKUP(G1206,'Cross-Page Data'!$I$4:$J$19,2,FALSE),VLOOKUP(H1206,'Cross-Page Data'!$D$4:$F$48,3,FALSE)))))</f>
        <v/>
      </c>
      <c r="M1206" s="120">
        <f>IF(AND($P$2=FALSE,OR(F1206="Commercial NAICS Cogen",F1206="Industrial NAICS Cogen",F1206="NAICS-22 Cogen")),FALSE,IF(AND($P$3=FALSE,OR(F1206="Commercial NAICS Cogen",F1206="Commercial NAICS Non-Cogen",F1206="Industrial NAICS Cogen", F1206="industrial NAICS non-Cogen")),FALSE, TRUE))</f>
        <v/>
      </c>
    </row>
    <row r="1207">
      <c r="A1207" s="129" t="n">
        <v>6019</v>
      </c>
      <c r="B1207" s="130" t="inlineStr">
        <is>
          <t>W H Zimmer</t>
        </is>
      </c>
      <c r="C1207" s="130" t="inlineStr">
        <is>
          <t>Dynegy W H Zimmer</t>
        </is>
      </c>
      <c r="D1207" s="129" t="n">
        <v>59920</v>
      </c>
      <c r="E1207" s="130" t="inlineStr">
        <is>
          <t>OH</t>
        </is>
      </c>
      <c r="F1207" s="130" t="inlineStr">
        <is>
          <t>NAICS-22 Non-Cogen</t>
        </is>
      </c>
      <c r="G1207" s="130" t="inlineStr">
        <is>
          <t>ST</t>
        </is>
      </c>
      <c r="H1207" s="130" t="inlineStr">
        <is>
          <t>NG</t>
        </is>
      </c>
      <c r="I1207" s="130" t="inlineStr">
        <is>
          <t>NG</t>
        </is>
      </c>
      <c r="J1207" s="131" t="n">
        <v>137476.32</v>
      </c>
      <c r="K1207" s="129" t="n">
        <v>2020</v>
      </c>
      <c r="L1207" s="120">
        <f>IF(VLOOKUP(H1207,'Cross-Page Data'!$D$4:$F$48,3,FALSE)="natural gas",VLOOKUP(G1207,'Cross-Page Data'!$I$4:$J$19,2,FALSE),IF(VLOOKUP(H1207,'Cross-Page Data'!$D$4:$F$48,3,FALSE)="solar",IF(G1207="PV","solar PV","solar thermal"),IF(VLOOKUP(H1207,'Cross-Page Data'!$D$4:$F$48,3,FALSE)="wind",VLOOKUP(G1207,'Cross-Page Data'!$I$4:$J$19,2,FALSE),IF(VLOOKUP(H1207,'Cross-Page Data'!$D$4:$F$48,3,FALSE)="hydro",VLOOKUP(G1207,'Cross-Page Data'!$I$4:$J$19,2,FALSE),VLOOKUP(H1207,'Cross-Page Data'!$D$4:$F$48,3,FALSE)))))</f>
        <v/>
      </c>
      <c r="M1207" s="120">
        <f>IF(AND($P$2=FALSE,OR(F1207="Commercial NAICS Cogen",F1207="Industrial NAICS Cogen",F1207="NAICS-22 Cogen")),FALSE,IF(AND($P$3=FALSE,OR(F1207="Commercial NAICS Cogen",F1207="Commercial NAICS Non-Cogen",F1207="Industrial NAICS Cogen", F1207="industrial NAICS non-Cogen")),FALSE, TRUE))</f>
        <v/>
      </c>
    </row>
    <row r="1208">
      <c r="A1208" s="129" t="n">
        <v>6019</v>
      </c>
      <c r="B1208" s="130" t="inlineStr">
        <is>
          <t>W H Zimmer</t>
        </is>
      </c>
      <c r="C1208" s="130" t="inlineStr">
        <is>
          <t>Dynegy W H Zimmer</t>
        </is>
      </c>
      <c r="D1208" s="129" t="n">
        <v>59920</v>
      </c>
      <c r="E1208" s="130" t="inlineStr">
        <is>
          <t>OH</t>
        </is>
      </c>
      <c r="F1208" s="130" t="inlineStr">
        <is>
          <t>NAICS-22 Non-Cogen</t>
        </is>
      </c>
      <c r="G1208" s="130" t="inlineStr">
        <is>
          <t>ST</t>
        </is>
      </c>
      <c r="H1208" s="130" t="inlineStr">
        <is>
          <t>RC</t>
        </is>
      </c>
      <c r="I1208" s="130" t="inlineStr">
        <is>
          <t>COL</t>
        </is>
      </c>
      <c r="J1208" s="131" t="n">
        <v>5435412.7</v>
      </c>
      <c r="K1208" s="129" t="n">
        <v>2020</v>
      </c>
      <c r="L1208" s="120">
        <f>IF(VLOOKUP(H1208,'Cross-Page Data'!$D$4:$F$48,3,FALSE)="natural gas",VLOOKUP(G1208,'Cross-Page Data'!$I$4:$J$19,2,FALSE),IF(VLOOKUP(H1208,'Cross-Page Data'!$D$4:$F$48,3,FALSE)="solar",IF(G1208="PV","solar PV","solar thermal"),IF(VLOOKUP(H1208,'Cross-Page Data'!$D$4:$F$48,3,FALSE)="wind",VLOOKUP(G1208,'Cross-Page Data'!$I$4:$J$19,2,FALSE),IF(VLOOKUP(H1208,'Cross-Page Data'!$D$4:$F$48,3,FALSE)="hydro",VLOOKUP(G1208,'Cross-Page Data'!$I$4:$J$19,2,FALSE),VLOOKUP(H1208,'Cross-Page Data'!$D$4:$F$48,3,FALSE)))))</f>
        <v/>
      </c>
      <c r="M1208" s="120">
        <f>IF(AND($P$2=FALSE,OR(F1208="Commercial NAICS Cogen",F1208="Industrial NAICS Cogen",F1208="NAICS-22 Cogen")),FALSE,IF(AND($P$3=FALSE,OR(F1208="Commercial NAICS Cogen",F1208="Commercial NAICS Non-Cogen",F1208="Industrial NAICS Cogen", F1208="industrial NAICS non-Cogen")),FALSE, TRUE))</f>
        <v/>
      </c>
    </row>
    <row r="1209">
      <c r="A1209" s="129" t="n">
        <v>6020</v>
      </c>
      <c r="B1209" s="130" t="inlineStr">
        <is>
          <t>Perry</t>
        </is>
      </c>
      <c r="C1209" s="130" t="inlineStr">
        <is>
          <t>FirstEnergy Nuclear Operating Company</t>
        </is>
      </c>
      <c r="D1209" s="129" t="n">
        <v>50161</v>
      </c>
      <c r="E1209" s="130" t="inlineStr">
        <is>
          <t>OH</t>
        </is>
      </c>
      <c r="F1209" s="130" t="inlineStr">
        <is>
          <t>NAICS-22 Non-Cogen</t>
        </is>
      </c>
      <c r="G1209" s="130" t="inlineStr">
        <is>
          <t>ST</t>
        </is>
      </c>
      <c r="H1209" s="130" t="inlineStr">
        <is>
          <t>NUC</t>
        </is>
      </c>
      <c r="I1209" s="130" t="inlineStr">
        <is>
          <t>NUC</t>
        </is>
      </c>
      <c r="J1209" s="131" t="n">
        <v>10990962</v>
      </c>
      <c r="K1209" s="129" t="n">
        <v>2020</v>
      </c>
      <c r="L1209" s="120">
        <f>IF(VLOOKUP(H1209,'Cross-Page Data'!$D$4:$F$48,3,FALSE)="natural gas",VLOOKUP(G1209,'Cross-Page Data'!$I$4:$J$19,2,FALSE),IF(VLOOKUP(H1209,'Cross-Page Data'!$D$4:$F$48,3,FALSE)="solar",IF(G1209="PV","solar PV","solar thermal"),IF(VLOOKUP(H1209,'Cross-Page Data'!$D$4:$F$48,3,FALSE)="wind",VLOOKUP(G1209,'Cross-Page Data'!$I$4:$J$19,2,FALSE),IF(VLOOKUP(H1209,'Cross-Page Data'!$D$4:$F$48,3,FALSE)="hydro",VLOOKUP(G1209,'Cross-Page Data'!$I$4:$J$19,2,FALSE),VLOOKUP(H1209,'Cross-Page Data'!$D$4:$F$48,3,FALSE)))))</f>
        <v/>
      </c>
      <c r="M1209" s="120">
        <f>IF(AND($P$2=FALSE,OR(F1209="Commercial NAICS Cogen",F1209="Industrial NAICS Cogen",F1209="NAICS-22 Cogen")),FALSE,IF(AND($P$3=FALSE,OR(F1209="Commercial NAICS Cogen",F1209="Commercial NAICS Non-Cogen",F1209="Industrial NAICS Cogen", F1209="industrial NAICS non-Cogen")),FALSE, TRUE))</f>
        <v/>
      </c>
    </row>
    <row r="1210">
      <c r="A1210" s="129" t="n">
        <v>6021</v>
      </c>
      <c r="B1210" s="130" t="inlineStr">
        <is>
          <t>Craig (CO)</t>
        </is>
      </c>
      <c r="C1210" s="130" t="inlineStr">
        <is>
          <t>Tri-State G &amp; T Assn, Inc</t>
        </is>
      </c>
      <c r="D1210" s="129" t="n">
        <v>30151</v>
      </c>
      <c r="E1210" s="130" t="inlineStr">
        <is>
          <t>CO</t>
        </is>
      </c>
      <c r="F1210" s="130" t="inlineStr">
        <is>
          <t>Electric Utility</t>
        </is>
      </c>
      <c r="G1210" s="130" t="inlineStr">
        <is>
          <t>ST</t>
        </is>
      </c>
      <c r="H1210" s="130" t="inlineStr">
        <is>
          <t>DFO</t>
        </is>
      </c>
      <c r="I1210" s="130" t="inlineStr">
        <is>
          <t>DFO</t>
        </is>
      </c>
      <c r="J1210" s="131" t="n">
        <v>576.378</v>
      </c>
      <c r="K1210" s="129" t="n">
        <v>2020</v>
      </c>
      <c r="L1210" s="120">
        <f>IF(VLOOKUP(H1210,'Cross-Page Data'!$D$4:$F$48,3,FALSE)="natural gas",VLOOKUP(G1210,'Cross-Page Data'!$I$4:$J$19,2,FALSE),IF(VLOOKUP(H1210,'Cross-Page Data'!$D$4:$F$48,3,FALSE)="solar",IF(G1210="PV","solar PV","solar thermal"),IF(VLOOKUP(H1210,'Cross-Page Data'!$D$4:$F$48,3,FALSE)="wind",VLOOKUP(G1210,'Cross-Page Data'!$I$4:$J$19,2,FALSE),IF(VLOOKUP(H1210,'Cross-Page Data'!$D$4:$F$48,3,FALSE)="hydro",VLOOKUP(G1210,'Cross-Page Data'!$I$4:$J$19,2,FALSE),VLOOKUP(H1210,'Cross-Page Data'!$D$4:$F$48,3,FALSE)))))</f>
        <v/>
      </c>
      <c r="M1210" s="120">
        <f>IF(AND($P$2=FALSE,OR(F1210="Commercial NAICS Cogen",F1210="Industrial NAICS Cogen",F1210="NAICS-22 Cogen")),FALSE,IF(AND($P$3=FALSE,OR(F1210="Commercial NAICS Cogen",F1210="Commercial NAICS Non-Cogen",F1210="Industrial NAICS Cogen", F1210="industrial NAICS non-Cogen")),FALSE, TRUE))</f>
        <v/>
      </c>
    </row>
    <row r="1211">
      <c r="A1211" s="129" t="n">
        <v>6021</v>
      </c>
      <c r="B1211" s="130" t="inlineStr">
        <is>
          <t>Craig (CO)</t>
        </is>
      </c>
      <c r="C1211" s="130" t="inlineStr">
        <is>
          <t>Tri-State G &amp; T Assn, Inc</t>
        </is>
      </c>
      <c r="D1211" s="129" t="n">
        <v>30151</v>
      </c>
      <c r="E1211" s="130" t="inlineStr">
        <is>
          <t>CO</t>
        </is>
      </c>
      <c r="F1211" s="130" t="inlineStr">
        <is>
          <t>Electric Utility</t>
        </is>
      </c>
      <c r="G1211" s="130" t="inlineStr">
        <is>
          <t>ST</t>
        </is>
      </c>
      <c r="H1211" s="130" t="inlineStr">
        <is>
          <t>NG</t>
        </is>
      </c>
      <c r="I1211" s="130" t="inlineStr">
        <is>
          <t>NG</t>
        </is>
      </c>
      <c r="J1211" s="131" t="n">
        <v>27024.888</v>
      </c>
      <c r="K1211" s="129" t="n">
        <v>2020</v>
      </c>
      <c r="L1211" s="120">
        <f>IF(VLOOKUP(H1211,'Cross-Page Data'!$D$4:$F$48,3,FALSE)="natural gas",VLOOKUP(G1211,'Cross-Page Data'!$I$4:$J$19,2,FALSE),IF(VLOOKUP(H1211,'Cross-Page Data'!$D$4:$F$48,3,FALSE)="solar",IF(G1211="PV","solar PV","solar thermal"),IF(VLOOKUP(H1211,'Cross-Page Data'!$D$4:$F$48,3,FALSE)="wind",VLOOKUP(G1211,'Cross-Page Data'!$I$4:$J$19,2,FALSE),IF(VLOOKUP(H1211,'Cross-Page Data'!$D$4:$F$48,3,FALSE)="hydro",VLOOKUP(G1211,'Cross-Page Data'!$I$4:$J$19,2,FALSE),VLOOKUP(H1211,'Cross-Page Data'!$D$4:$F$48,3,FALSE)))))</f>
        <v/>
      </c>
      <c r="M1211" s="120">
        <f>IF(AND($P$2=FALSE,OR(F1211="Commercial NAICS Cogen",F1211="Industrial NAICS Cogen",F1211="NAICS-22 Cogen")),FALSE,IF(AND($P$3=FALSE,OR(F1211="Commercial NAICS Cogen",F1211="Commercial NAICS Non-Cogen",F1211="Industrial NAICS Cogen", F1211="industrial NAICS non-Cogen")),FALSE, TRUE))</f>
        <v/>
      </c>
    </row>
    <row r="1212">
      <c r="A1212" s="129" t="n">
        <v>6021</v>
      </c>
      <c r="B1212" s="130" t="inlineStr">
        <is>
          <t>Craig (CO)</t>
        </is>
      </c>
      <c r="C1212" s="130" t="inlineStr">
        <is>
          <t>Tri-State G &amp; T Assn, Inc</t>
        </is>
      </c>
      <c r="D1212" s="129" t="n">
        <v>30151</v>
      </c>
      <c r="E1212" s="130" t="inlineStr">
        <is>
          <t>CO</t>
        </is>
      </c>
      <c r="F1212" s="130" t="inlineStr">
        <is>
          <t>Electric Utility</t>
        </is>
      </c>
      <c r="G1212" s="130" t="inlineStr">
        <is>
          <t>ST</t>
        </is>
      </c>
      <c r="H1212" s="130" t="inlineStr">
        <is>
          <t>SUB</t>
        </is>
      </c>
      <c r="I1212" s="130" t="inlineStr">
        <is>
          <t>COL</t>
        </is>
      </c>
      <c r="J1212" s="131" t="n">
        <v>6951719.7</v>
      </c>
      <c r="K1212" s="129" t="n">
        <v>2020</v>
      </c>
      <c r="L1212" s="120">
        <f>IF(VLOOKUP(H1212,'Cross-Page Data'!$D$4:$F$48,3,FALSE)="natural gas",VLOOKUP(G1212,'Cross-Page Data'!$I$4:$J$19,2,FALSE),IF(VLOOKUP(H1212,'Cross-Page Data'!$D$4:$F$48,3,FALSE)="solar",IF(G1212="PV","solar PV","solar thermal"),IF(VLOOKUP(H1212,'Cross-Page Data'!$D$4:$F$48,3,FALSE)="wind",VLOOKUP(G1212,'Cross-Page Data'!$I$4:$J$19,2,FALSE),IF(VLOOKUP(H1212,'Cross-Page Data'!$D$4:$F$48,3,FALSE)="hydro",VLOOKUP(G1212,'Cross-Page Data'!$I$4:$J$19,2,FALSE),VLOOKUP(H1212,'Cross-Page Data'!$D$4:$F$48,3,FALSE)))))</f>
        <v/>
      </c>
      <c r="M1212" s="120">
        <f>IF(AND($P$2=FALSE,OR(F1212="Commercial NAICS Cogen",F1212="Industrial NAICS Cogen",F1212="NAICS-22 Cogen")),FALSE,IF(AND($P$3=FALSE,OR(F1212="Commercial NAICS Cogen",F1212="Commercial NAICS Non-Cogen",F1212="Industrial NAICS Cogen", F1212="industrial NAICS non-Cogen")),FALSE, TRUE))</f>
        <v/>
      </c>
    </row>
    <row r="1213">
      <c r="A1213" s="129" t="n">
        <v>6022</v>
      </c>
      <c r="B1213" s="130" t="inlineStr">
        <is>
          <t>Braidwood Generation Station</t>
        </is>
      </c>
      <c r="C1213" s="130" t="inlineStr">
        <is>
          <t>Exelon Nuclear</t>
        </is>
      </c>
      <c r="D1213" s="129" t="n">
        <v>55951</v>
      </c>
      <c r="E1213" s="130" t="inlineStr">
        <is>
          <t>IL</t>
        </is>
      </c>
      <c r="F1213" s="130" t="inlineStr">
        <is>
          <t>NAICS-22 Non-Cogen</t>
        </is>
      </c>
      <c r="G1213" s="130" t="inlineStr">
        <is>
          <t>ST</t>
        </is>
      </c>
      <c r="H1213" s="130" t="inlineStr">
        <is>
          <t>NUC</t>
        </is>
      </c>
      <c r="I1213" s="130" t="inlineStr">
        <is>
          <t>NUC</t>
        </is>
      </c>
      <c r="J1213" s="131" t="n">
        <v>10604454</v>
      </c>
      <c r="K1213" s="129" t="n">
        <v>2020</v>
      </c>
      <c r="L1213" s="120">
        <f>IF(VLOOKUP(H1213,'Cross-Page Data'!$D$4:$F$48,3,FALSE)="natural gas",VLOOKUP(G1213,'Cross-Page Data'!$I$4:$J$19,2,FALSE),IF(VLOOKUP(H1213,'Cross-Page Data'!$D$4:$F$48,3,FALSE)="solar",IF(G1213="PV","solar PV","solar thermal"),IF(VLOOKUP(H1213,'Cross-Page Data'!$D$4:$F$48,3,FALSE)="wind",VLOOKUP(G1213,'Cross-Page Data'!$I$4:$J$19,2,FALSE),IF(VLOOKUP(H1213,'Cross-Page Data'!$D$4:$F$48,3,FALSE)="hydro",VLOOKUP(G1213,'Cross-Page Data'!$I$4:$J$19,2,FALSE),VLOOKUP(H1213,'Cross-Page Data'!$D$4:$F$48,3,FALSE)))))</f>
        <v/>
      </c>
      <c r="M1213" s="120">
        <f>IF(AND($P$2=FALSE,OR(F1213="Commercial NAICS Cogen",F1213="Industrial NAICS Cogen",F1213="NAICS-22 Cogen")),FALSE,IF(AND($P$3=FALSE,OR(F1213="Commercial NAICS Cogen",F1213="Commercial NAICS Non-Cogen",F1213="Industrial NAICS Cogen", F1213="industrial NAICS non-Cogen")),FALSE, TRUE))</f>
        <v/>
      </c>
    </row>
    <row r="1214">
      <c r="A1214" s="129" t="n">
        <v>6022</v>
      </c>
      <c r="B1214" s="130" t="inlineStr">
        <is>
          <t>Braidwood Generation Station</t>
        </is>
      </c>
      <c r="C1214" s="130" t="inlineStr">
        <is>
          <t>Exelon Nuclear</t>
        </is>
      </c>
      <c r="D1214" s="129" t="n">
        <v>55951</v>
      </c>
      <c r="E1214" s="130" t="inlineStr">
        <is>
          <t>IL</t>
        </is>
      </c>
      <c r="F1214" s="130" t="inlineStr">
        <is>
          <t>NAICS-22 Non-Cogen</t>
        </is>
      </c>
      <c r="G1214" s="130" t="inlineStr">
        <is>
          <t>ST</t>
        </is>
      </c>
      <c r="H1214" s="130" t="inlineStr">
        <is>
          <t>NUC</t>
        </is>
      </c>
      <c r="I1214" s="130" t="inlineStr">
        <is>
          <t>NUC</t>
        </is>
      </c>
      <c r="J1214" s="131" t="n">
        <v>9767222</v>
      </c>
      <c r="K1214" s="129" t="n">
        <v>2020</v>
      </c>
      <c r="L1214" s="120">
        <f>IF(VLOOKUP(H1214,'Cross-Page Data'!$D$4:$F$48,3,FALSE)="natural gas",VLOOKUP(G1214,'Cross-Page Data'!$I$4:$J$19,2,FALSE),IF(VLOOKUP(H1214,'Cross-Page Data'!$D$4:$F$48,3,FALSE)="solar",IF(G1214="PV","solar PV","solar thermal"),IF(VLOOKUP(H1214,'Cross-Page Data'!$D$4:$F$48,3,FALSE)="wind",VLOOKUP(G1214,'Cross-Page Data'!$I$4:$J$19,2,FALSE),IF(VLOOKUP(H1214,'Cross-Page Data'!$D$4:$F$48,3,FALSE)="hydro",VLOOKUP(G1214,'Cross-Page Data'!$I$4:$J$19,2,FALSE),VLOOKUP(H1214,'Cross-Page Data'!$D$4:$F$48,3,FALSE)))))</f>
        <v/>
      </c>
      <c r="M1214" s="120">
        <f>IF(AND($P$2=FALSE,OR(F1214="Commercial NAICS Cogen",F1214="Industrial NAICS Cogen",F1214="NAICS-22 Cogen")),FALSE,IF(AND($P$3=FALSE,OR(F1214="Commercial NAICS Cogen",F1214="Commercial NAICS Non-Cogen",F1214="Industrial NAICS Cogen", F1214="industrial NAICS non-Cogen")),FALSE, TRUE))</f>
        <v/>
      </c>
    </row>
    <row r="1215">
      <c r="A1215" s="129" t="n">
        <v>6023</v>
      </c>
      <c r="B1215" s="130" t="inlineStr">
        <is>
          <t>Byron Generating Station</t>
        </is>
      </c>
      <c r="C1215" s="130" t="inlineStr">
        <is>
          <t>Exelon Nuclear</t>
        </is>
      </c>
      <c r="D1215" s="129" t="n">
        <v>55951</v>
      </c>
      <c r="E1215" s="130" t="inlineStr">
        <is>
          <t>IL</t>
        </is>
      </c>
      <c r="F1215" s="130" t="inlineStr">
        <is>
          <t>NAICS-22 Non-Cogen</t>
        </is>
      </c>
      <c r="G1215" s="130" t="inlineStr">
        <is>
          <t>ST</t>
        </is>
      </c>
      <c r="H1215" s="130" t="inlineStr">
        <is>
          <t>NUC</t>
        </is>
      </c>
      <c r="I1215" s="130" t="inlineStr">
        <is>
          <t>NUC</t>
        </is>
      </c>
      <c r="J1215" s="131" t="n">
        <v>9853735</v>
      </c>
      <c r="K1215" s="129" t="n">
        <v>2020</v>
      </c>
      <c r="L1215" s="120">
        <f>IF(VLOOKUP(H1215,'Cross-Page Data'!$D$4:$F$48,3,FALSE)="natural gas",VLOOKUP(G1215,'Cross-Page Data'!$I$4:$J$19,2,FALSE),IF(VLOOKUP(H1215,'Cross-Page Data'!$D$4:$F$48,3,FALSE)="solar",IF(G1215="PV","solar PV","solar thermal"),IF(VLOOKUP(H1215,'Cross-Page Data'!$D$4:$F$48,3,FALSE)="wind",VLOOKUP(G1215,'Cross-Page Data'!$I$4:$J$19,2,FALSE),IF(VLOOKUP(H1215,'Cross-Page Data'!$D$4:$F$48,3,FALSE)="hydro",VLOOKUP(G1215,'Cross-Page Data'!$I$4:$J$19,2,FALSE),VLOOKUP(H1215,'Cross-Page Data'!$D$4:$F$48,3,FALSE)))))</f>
        <v/>
      </c>
      <c r="M1215" s="120">
        <f>IF(AND($P$2=FALSE,OR(F1215="Commercial NAICS Cogen",F1215="Industrial NAICS Cogen",F1215="NAICS-22 Cogen")),FALSE,IF(AND($P$3=FALSE,OR(F1215="Commercial NAICS Cogen",F1215="Commercial NAICS Non-Cogen",F1215="Industrial NAICS Cogen", F1215="industrial NAICS non-Cogen")),FALSE, TRUE))</f>
        <v/>
      </c>
    </row>
    <row r="1216">
      <c r="A1216" s="129" t="n">
        <v>6023</v>
      </c>
      <c r="B1216" s="130" t="inlineStr">
        <is>
          <t>Byron Generating Station</t>
        </is>
      </c>
      <c r="C1216" s="130" t="inlineStr">
        <is>
          <t>Exelon Nuclear</t>
        </is>
      </c>
      <c r="D1216" s="129" t="n">
        <v>55951</v>
      </c>
      <c r="E1216" s="130" t="inlineStr">
        <is>
          <t>IL</t>
        </is>
      </c>
      <c r="F1216" s="130" t="inlineStr">
        <is>
          <t>NAICS-22 Non-Cogen</t>
        </is>
      </c>
      <c r="G1216" s="130" t="inlineStr">
        <is>
          <t>ST</t>
        </is>
      </c>
      <c r="H1216" s="130" t="inlineStr">
        <is>
          <t>NUC</t>
        </is>
      </c>
      <c r="I1216" s="130" t="inlineStr">
        <is>
          <t>NUC</t>
        </is>
      </c>
      <c r="J1216" s="131" t="n">
        <v>9671159</v>
      </c>
      <c r="K1216" s="129" t="n">
        <v>2020</v>
      </c>
      <c r="L1216" s="120">
        <f>IF(VLOOKUP(H1216,'Cross-Page Data'!$D$4:$F$48,3,FALSE)="natural gas",VLOOKUP(G1216,'Cross-Page Data'!$I$4:$J$19,2,FALSE),IF(VLOOKUP(H1216,'Cross-Page Data'!$D$4:$F$48,3,FALSE)="solar",IF(G1216="PV","solar PV","solar thermal"),IF(VLOOKUP(H1216,'Cross-Page Data'!$D$4:$F$48,3,FALSE)="wind",VLOOKUP(G1216,'Cross-Page Data'!$I$4:$J$19,2,FALSE),IF(VLOOKUP(H1216,'Cross-Page Data'!$D$4:$F$48,3,FALSE)="hydro",VLOOKUP(G1216,'Cross-Page Data'!$I$4:$J$19,2,FALSE),VLOOKUP(H1216,'Cross-Page Data'!$D$4:$F$48,3,FALSE)))))</f>
        <v/>
      </c>
      <c r="M1216" s="120">
        <f>IF(AND($P$2=FALSE,OR(F1216="Commercial NAICS Cogen",F1216="Industrial NAICS Cogen",F1216="NAICS-22 Cogen")),FALSE,IF(AND($P$3=FALSE,OR(F1216="Commercial NAICS Cogen",F1216="Commercial NAICS Non-Cogen",F1216="Industrial NAICS Cogen", F1216="industrial NAICS non-Cogen")),FALSE, TRUE))</f>
        <v/>
      </c>
    </row>
    <row r="1217">
      <c r="A1217" s="129" t="n">
        <v>6026</v>
      </c>
      <c r="B1217" s="130" t="inlineStr">
        <is>
          <t>LaSalle Generating Station</t>
        </is>
      </c>
      <c r="C1217" s="130" t="inlineStr">
        <is>
          <t>Exelon Nuclear</t>
        </is>
      </c>
      <c r="D1217" s="129" t="n">
        <v>55951</v>
      </c>
      <c r="E1217" s="130" t="inlineStr">
        <is>
          <t>IL</t>
        </is>
      </c>
      <c r="F1217" s="130" t="inlineStr">
        <is>
          <t>NAICS-22 Non-Cogen</t>
        </is>
      </c>
      <c r="G1217" s="130" t="inlineStr">
        <is>
          <t>ST</t>
        </is>
      </c>
      <c r="H1217" s="130" t="inlineStr">
        <is>
          <t>NUC</t>
        </is>
      </c>
      <c r="I1217" s="130" t="inlineStr">
        <is>
          <t>NUC</t>
        </is>
      </c>
      <c r="J1217" s="131" t="n">
        <v>9535886</v>
      </c>
      <c r="K1217" s="129" t="n">
        <v>2020</v>
      </c>
      <c r="L1217" s="120">
        <f>IF(VLOOKUP(H1217,'Cross-Page Data'!$D$4:$F$48,3,FALSE)="natural gas",VLOOKUP(G1217,'Cross-Page Data'!$I$4:$J$19,2,FALSE),IF(VLOOKUP(H1217,'Cross-Page Data'!$D$4:$F$48,3,FALSE)="solar",IF(G1217="PV","solar PV","solar thermal"),IF(VLOOKUP(H1217,'Cross-Page Data'!$D$4:$F$48,3,FALSE)="wind",VLOOKUP(G1217,'Cross-Page Data'!$I$4:$J$19,2,FALSE),IF(VLOOKUP(H1217,'Cross-Page Data'!$D$4:$F$48,3,FALSE)="hydro",VLOOKUP(G1217,'Cross-Page Data'!$I$4:$J$19,2,FALSE),VLOOKUP(H1217,'Cross-Page Data'!$D$4:$F$48,3,FALSE)))))</f>
        <v/>
      </c>
      <c r="M1217" s="120">
        <f>IF(AND($P$2=FALSE,OR(F1217="Commercial NAICS Cogen",F1217="Industrial NAICS Cogen",F1217="NAICS-22 Cogen")),FALSE,IF(AND($P$3=FALSE,OR(F1217="Commercial NAICS Cogen",F1217="Commercial NAICS Non-Cogen",F1217="Industrial NAICS Cogen", F1217="industrial NAICS non-Cogen")),FALSE, TRUE))</f>
        <v/>
      </c>
    </row>
    <row r="1218">
      <c r="A1218" s="129" t="n">
        <v>6026</v>
      </c>
      <c r="B1218" s="130" t="inlineStr">
        <is>
          <t>LaSalle Generating Station</t>
        </is>
      </c>
      <c r="C1218" s="130" t="inlineStr">
        <is>
          <t>Exelon Nuclear</t>
        </is>
      </c>
      <c r="D1218" s="129" t="n">
        <v>55951</v>
      </c>
      <c r="E1218" s="130" t="inlineStr">
        <is>
          <t>IL</t>
        </is>
      </c>
      <c r="F1218" s="130" t="inlineStr">
        <is>
          <t>NAICS-22 Non-Cogen</t>
        </is>
      </c>
      <c r="G1218" s="130" t="inlineStr">
        <is>
          <t>ST</t>
        </is>
      </c>
      <c r="H1218" s="130" t="inlineStr">
        <is>
          <t>NUC</t>
        </is>
      </c>
      <c r="I1218" s="130" t="inlineStr">
        <is>
          <t>NUC</t>
        </is>
      </c>
      <c r="J1218" s="131" t="n">
        <v>10159798</v>
      </c>
      <c r="K1218" s="129" t="n">
        <v>2020</v>
      </c>
      <c r="L1218" s="120">
        <f>IF(VLOOKUP(H1218,'Cross-Page Data'!$D$4:$F$48,3,FALSE)="natural gas",VLOOKUP(G1218,'Cross-Page Data'!$I$4:$J$19,2,FALSE),IF(VLOOKUP(H1218,'Cross-Page Data'!$D$4:$F$48,3,FALSE)="solar",IF(G1218="PV","solar PV","solar thermal"),IF(VLOOKUP(H1218,'Cross-Page Data'!$D$4:$F$48,3,FALSE)="wind",VLOOKUP(G1218,'Cross-Page Data'!$I$4:$J$19,2,FALSE),IF(VLOOKUP(H1218,'Cross-Page Data'!$D$4:$F$48,3,FALSE)="hydro",VLOOKUP(G1218,'Cross-Page Data'!$I$4:$J$19,2,FALSE),VLOOKUP(H1218,'Cross-Page Data'!$D$4:$F$48,3,FALSE)))))</f>
        <v/>
      </c>
      <c r="M1218" s="120">
        <f>IF(AND($P$2=FALSE,OR(F1218="Commercial NAICS Cogen",F1218="Industrial NAICS Cogen",F1218="NAICS-22 Cogen")),FALSE,IF(AND($P$3=FALSE,OR(F1218="Commercial NAICS Cogen",F1218="Commercial NAICS Non-Cogen",F1218="Industrial NAICS Cogen", F1218="industrial NAICS non-Cogen")),FALSE, TRUE))</f>
        <v/>
      </c>
    </row>
    <row r="1219">
      <c r="A1219" s="129" t="n">
        <v>6030</v>
      </c>
      <c r="B1219" s="130" t="inlineStr">
        <is>
          <t>Coal Creek</t>
        </is>
      </c>
      <c r="C1219" s="130" t="inlineStr">
        <is>
          <t>Great River Energy</t>
        </is>
      </c>
      <c r="D1219" s="129" t="n">
        <v>7570</v>
      </c>
      <c r="E1219" s="130" t="inlineStr">
        <is>
          <t>ND</t>
        </is>
      </c>
      <c r="F1219" s="130" t="inlineStr">
        <is>
          <t>Electric Utility</t>
        </is>
      </c>
      <c r="G1219" s="130" t="inlineStr">
        <is>
          <t>IC</t>
        </is>
      </c>
      <c r="H1219" s="130" t="inlineStr">
        <is>
          <t>DFO</t>
        </is>
      </c>
      <c r="I1219" s="130" t="inlineStr">
        <is>
          <t>DFO</t>
        </is>
      </c>
      <c r="J1219" s="131" t="n">
        <v>0</v>
      </c>
      <c r="K1219" s="129" t="n">
        <v>2020</v>
      </c>
      <c r="L1219" s="120">
        <f>IF(VLOOKUP(H1219,'Cross-Page Data'!$D$4:$F$48,3,FALSE)="natural gas",VLOOKUP(G1219,'Cross-Page Data'!$I$4:$J$19,2,FALSE),IF(VLOOKUP(H1219,'Cross-Page Data'!$D$4:$F$48,3,FALSE)="solar",IF(G1219="PV","solar PV","solar thermal"),IF(VLOOKUP(H1219,'Cross-Page Data'!$D$4:$F$48,3,FALSE)="wind",VLOOKUP(G1219,'Cross-Page Data'!$I$4:$J$19,2,FALSE),IF(VLOOKUP(H1219,'Cross-Page Data'!$D$4:$F$48,3,FALSE)="hydro",VLOOKUP(G1219,'Cross-Page Data'!$I$4:$J$19,2,FALSE),VLOOKUP(H1219,'Cross-Page Data'!$D$4:$F$48,3,FALSE)))))</f>
        <v/>
      </c>
      <c r="M1219" s="120">
        <f>IF(AND($P$2=FALSE,OR(F1219="Commercial NAICS Cogen",F1219="Industrial NAICS Cogen",F1219="NAICS-22 Cogen")),FALSE,IF(AND($P$3=FALSE,OR(F1219="Commercial NAICS Cogen",F1219="Commercial NAICS Non-Cogen",F1219="Industrial NAICS Cogen", F1219="industrial NAICS non-Cogen")),FALSE, TRUE))</f>
        <v/>
      </c>
    </row>
    <row r="1220">
      <c r="A1220" s="129" t="n">
        <v>6030</v>
      </c>
      <c r="B1220" s="130" t="inlineStr">
        <is>
          <t>Coal Creek</t>
        </is>
      </c>
      <c r="C1220" s="130" t="inlineStr">
        <is>
          <t>Great River Energy</t>
        </is>
      </c>
      <c r="D1220" s="129" t="n">
        <v>7570</v>
      </c>
      <c r="E1220" s="130" t="inlineStr">
        <is>
          <t>ND</t>
        </is>
      </c>
      <c r="F1220" s="130" t="inlineStr">
        <is>
          <t>Electric Utility</t>
        </is>
      </c>
      <c r="G1220" s="130" t="inlineStr">
        <is>
          <t>ST</t>
        </is>
      </c>
      <c r="H1220" s="130" t="inlineStr">
        <is>
          <t>DFO</t>
        </is>
      </c>
      <c r="I1220" s="130" t="inlineStr">
        <is>
          <t>DFO</t>
        </is>
      </c>
      <c r="J1220" s="131" t="n">
        <v>4640.731</v>
      </c>
      <c r="K1220" s="129" t="n">
        <v>2020</v>
      </c>
      <c r="L1220" s="120">
        <f>IF(VLOOKUP(H1220,'Cross-Page Data'!$D$4:$F$48,3,FALSE)="natural gas",VLOOKUP(G1220,'Cross-Page Data'!$I$4:$J$19,2,FALSE),IF(VLOOKUP(H1220,'Cross-Page Data'!$D$4:$F$48,3,FALSE)="solar",IF(G1220="PV","solar PV","solar thermal"),IF(VLOOKUP(H1220,'Cross-Page Data'!$D$4:$F$48,3,FALSE)="wind",VLOOKUP(G1220,'Cross-Page Data'!$I$4:$J$19,2,FALSE),IF(VLOOKUP(H1220,'Cross-Page Data'!$D$4:$F$48,3,FALSE)="hydro",VLOOKUP(G1220,'Cross-Page Data'!$I$4:$J$19,2,FALSE),VLOOKUP(H1220,'Cross-Page Data'!$D$4:$F$48,3,FALSE)))))</f>
        <v/>
      </c>
      <c r="M1220" s="120">
        <f>IF(AND($P$2=FALSE,OR(F1220="Commercial NAICS Cogen",F1220="Industrial NAICS Cogen",F1220="NAICS-22 Cogen")),FALSE,IF(AND($P$3=FALSE,OR(F1220="Commercial NAICS Cogen",F1220="Commercial NAICS Non-Cogen",F1220="Industrial NAICS Cogen", F1220="industrial NAICS non-Cogen")),FALSE, TRUE))</f>
        <v/>
      </c>
    </row>
    <row r="1221">
      <c r="A1221" s="129" t="n">
        <v>6030</v>
      </c>
      <c r="B1221" s="130" t="inlineStr">
        <is>
          <t>Coal Creek</t>
        </is>
      </c>
      <c r="C1221" s="130" t="inlineStr">
        <is>
          <t>Great River Energy</t>
        </is>
      </c>
      <c r="D1221" s="129" t="n">
        <v>7570</v>
      </c>
      <c r="E1221" s="130" t="inlineStr">
        <is>
          <t>ND</t>
        </is>
      </c>
      <c r="F1221" s="130" t="inlineStr">
        <is>
          <t>Electric Utility</t>
        </is>
      </c>
      <c r="G1221" s="130" t="inlineStr">
        <is>
          <t>ST</t>
        </is>
      </c>
      <c r="H1221" s="130" t="inlineStr">
        <is>
          <t>LIG</t>
        </is>
      </c>
      <c r="I1221" s="130" t="inlineStr">
        <is>
          <t>COL</t>
        </is>
      </c>
      <c r="J1221" s="131" t="n">
        <v>0</v>
      </c>
      <c r="K1221" s="129" t="n">
        <v>2020</v>
      </c>
      <c r="L1221" s="120">
        <f>IF(VLOOKUP(H1221,'Cross-Page Data'!$D$4:$F$48,3,FALSE)="natural gas",VLOOKUP(G1221,'Cross-Page Data'!$I$4:$J$19,2,FALSE),IF(VLOOKUP(H1221,'Cross-Page Data'!$D$4:$F$48,3,FALSE)="solar",IF(G1221="PV","solar PV","solar thermal"),IF(VLOOKUP(H1221,'Cross-Page Data'!$D$4:$F$48,3,FALSE)="wind",VLOOKUP(G1221,'Cross-Page Data'!$I$4:$J$19,2,FALSE),IF(VLOOKUP(H1221,'Cross-Page Data'!$D$4:$F$48,3,FALSE)="hydro",VLOOKUP(G1221,'Cross-Page Data'!$I$4:$J$19,2,FALSE),VLOOKUP(H1221,'Cross-Page Data'!$D$4:$F$48,3,FALSE)))))</f>
        <v/>
      </c>
      <c r="M1221" s="120">
        <f>IF(AND($P$2=FALSE,OR(F1221="Commercial NAICS Cogen",F1221="Industrial NAICS Cogen",F1221="NAICS-22 Cogen")),FALSE,IF(AND($P$3=FALSE,OR(F1221="Commercial NAICS Cogen",F1221="Commercial NAICS Non-Cogen",F1221="Industrial NAICS Cogen", F1221="industrial NAICS non-Cogen")),FALSE, TRUE))</f>
        <v/>
      </c>
    </row>
    <row r="1222">
      <c r="A1222" s="129" t="n">
        <v>6030</v>
      </c>
      <c r="B1222" s="130" t="inlineStr">
        <is>
          <t>Coal Creek</t>
        </is>
      </c>
      <c r="C1222" s="130" t="inlineStr">
        <is>
          <t>Great River Energy</t>
        </is>
      </c>
      <c r="D1222" s="129" t="n">
        <v>7570</v>
      </c>
      <c r="E1222" s="130" t="inlineStr">
        <is>
          <t>ND</t>
        </is>
      </c>
      <c r="F1222" s="130" t="inlineStr">
        <is>
          <t>Electric Utility</t>
        </is>
      </c>
      <c r="G1222" s="130" t="inlineStr">
        <is>
          <t>ST</t>
        </is>
      </c>
      <c r="H1222" s="130" t="inlineStr">
        <is>
          <t>RC</t>
        </is>
      </c>
      <c r="I1222" s="130" t="inlineStr">
        <is>
          <t>COL</t>
        </is>
      </c>
      <c r="J1222" s="131" t="n">
        <v>8213150.3</v>
      </c>
      <c r="K1222" s="129" t="n">
        <v>2020</v>
      </c>
      <c r="L1222" s="120">
        <f>IF(VLOOKUP(H1222,'Cross-Page Data'!$D$4:$F$48,3,FALSE)="natural gas",VLOOKUP(G1222,'Cross-Page Data'!$I$4:$J$19,2,FALSE),IF(VLOOKUP(H1222,'Cross-Page Data'!$D$4:$F$48,3,FALSE)="solar",IF(G1222="PV","solar PV","solar thermal"),IF(VLOOKUP(H1222,'Cross-Page Data'!$D$4:$F$48,3,FALSE)="wind",VLOOKUP(G1222,'Cross-Page Data'!$I$4:$J$19,2,FALSE),IF(VLOOKUP(H1222,'Cross-Page Data'!$D$4:$F$48,3,FALSE)="hydro",VLOOKUP(G1222,'Cross-Page Data'!$I$4:$J$19,2,FALSE),VLOOKUP(H1222,'Cross-Page Data'!$D$4:$F$48,3,FALSE)))))</f>
        <v/>
      </c>
      <c r="M1222" s="120">
        <f>IF(AND($P$2=FALSE,OR(F1222="Commercial NAICS Cogen",F1222="Industrial NAICS Cogen",F1222="NAICS-22 Cogen")),FALSE,IF(AND($P$3=FALSE,OR(F1222="Commercial NAICS Cogen",F1222="Commercial NAICS Non-Cogen",F1222="Industrial NAICS Cogen", F1222="industrial NAICS non-Cogen")),FALSE, TRUE))</f>
        <v/>
      </c>
    </row>
    <row r="1223">
      <c r="A1223" s="129" t="n">
        <v>6034</v>
      </c>
      <c r="B1223" s="130" t="inlineStr">
        <is>
          <t>Belle River</t>
        </is>
      </c>
      <c r="C1223" s="130" t="inlineStr">
        <is>
          <t>DTE Electric Company</t>
        </is>
      </c>
      <c r="D1223" s="129" t="n">
        <v>5109</v>
      </c>
      <c r="E1223" s="130" t="inlineStr">
        <is>
          <t>MI</t>
        </is>
      </c>
      <c r="F1223" s="130" t="inlineStr">
        <is>
          <t>Electric Utility</t>
        </is>
      </c>
      <c r="G1223" s="130" t="inlineStr">
        <is>
          <t>GT</t>
        </is>
      </c>
      <c r="H1223" s="130" t="inlineStr">
        <is>
          <t>NG</t>
        </is>
      </c>
      <c r="I1223" s="130" t="inlineStr">
        <is>
          <t>NG</t>
        </is>
      </c>
      <c r="J1223" s="131" t="n">
        <v>367223</v>
      </c>
      <c r="K1223" s="129" t="n">
        <v>2020</v>
      </c>
      <c r="L1223" s="120">
        <f>IF(VLOOKUP(H1223,'Cross-Page Data'!$D$4:$F$48,3,FALSE)="natural gas",VLOOKUP(G1223,'Cross-Page Data'!$I$4:$J$19,2,FALSE),IF(VLOOKUP(H1223,'Cross-Page Data'!$D$4:$F$48,3,FALSE)="solar",IF(G1223="PV","solar PV","solar thermal"),IF(VLOOKUP(H1223,'Cross-Page Data'!$D$4:$F$48,3,FALSE)="wind",VLOOKUP(G1223,'Cross-Page Data'!$I$4:$J$19,2,FALSE),IF(VLOOKUP(H1223,'Cross-Page Data'!$D$4:$F$48,3,FALSE)="hydro",VLOOKUP(G1223,'Cross-Page Data'!$I$4:$J$19,2,FALSE),VLOOKUP(H1223,'Cross-Page Data'!$D$4:$F$48,3,FALSE)))))</f>
        <v/>
      </c>
      <c r="M1223" s="120">
        <f>IF(AND($P$2=FALSE,OR(F1223="Commercial NAICS Cogen",F1223="Industrial NAICS Cogen",F1223="NAICS-22 Cogen")),FALSE,IF(AND($P$3=FALSE,OR(F1223="Commercial NAICS Cogen",F1223="Commercial NAICS Non-Cogen",F1223="Industrial NAICS Cogen", F1223="industrial NAICS non-Cogen")),FALSE, TRUE))</f>
        <v/>
      </c>
    </row>
    <row r="1224">
      <c r="A1224" s="129" t="n">
        <v>6034</v>
      </c>
      <c r="B1224" s="130" t="inlineStr">
        <is>
          <t>Belle River</t>
        </is>
      </c>
      <c r="C1224" s="130" t="inlineStr">
        <is>
          <t>DTE Electric Company</t>
        </is>
      </c>
      <c r="D1224" s="129" t="n">
        <v>5109</v>
      </c>
      <c r="E1224" s="130" t="inlineStr">
        <is>
          <t>MI</t>
        </is>
      </c>
      <c r="F1224" s="130" t="inlineStr">
        <is>
          <t>Electric Utility</t>
        </is>
      </c>
      <c r="G1224" s="130" t="inlineStr">
        <is>
          <t>IC</t>
        </is>
      </c>
      <c r="H1224" s="130" t="inlineStr">
        <is>
          <t>DFO</t>
        </is>
      </c>
      <c r="I1224" s="130" t="inlineStr">
        <is>
          <t>DFO</t>
        </is>
      </c>
      <c r="J1224" s="131" t="n">
        <v>42</v>
      </c>
      <c r="K1224" s="129" t="n">
        <v>2020</v>
      </c>
      <c r="L1224" s="120">
        <f>IF(VLOOKUP(H1224,'Cross-Page Data'!$D$4:$F$48,3,FALSE)="natural gas",VLOOKUP(G1224,'Cross-Page Data'!$I$4:$J$19,2,FALSE),IF(VLOOKUP(H1224,'Cross-Page Data'!$D$4:$F$48,3,FALSE)="solar",IF(G1224="PV","solar PV","solar thermal"),IF(VLOOKUP(H1224,'Cross-Page Data'!$D$4:$F$48,3,FALSE)="wind",VLOOKUP(G1224,'Cross-Page Data'!$I$4:$J$19,2,FALSE),IF(VLOOKUP(H1224,'Cross-Page Data'!$D$4:$F$48,3,FALSE)="hydro",VLOOKUP(G1224,'Cross-Page Data'!$I$4:$J$19,2,FALSE),VLOOKUP(H1224,'Cross-Page Data'!$D$4:$F$48,3,FALSE)))))</f>
        <v/>
      </c>
      <c r="M1224" s="120">
        <f>IF(AND($P$2=FALSE,OR(F1224="Commercial NAICS Cogen",F1224="Industrial NAICS Cogen",F1224="NAICS-22 Cogen")),FALSE,IF(AND($P$3=FALSE,OR(F1224="Commercial NAICS Cogen",F1224="Commercial NAICS Non-Cogen",F1224="Industrial NAICS Cogen", F1224="industrial NAICS non-Cogen")),FALSE, TRUE))</f>
        <v/>
      </c>
    </row>
    <row r="1225">
      <c r="A1225" s="129" t="n">
        <v>6034</v>
      </c>
      <c r="B1225" s="130" t="inlineStr">
        <is>
          <t>Belle River</t>
        </is>
      </c>
      <c r="C1225" s="130" t="inlineStr">
        <is>
          <t>DTE Electric Company</t>
        </is>
      </c>
      <c r="D1225" s="129" t="n">
        <v>5109</v>
      </c>
      <c r="E1225" s="130" t="inlineStr">
        <is>
          <t>MI</t>
        </is>
      </c>
      <c r="F1225" s="130" t="inlineStr">
        <is>
          <t>Electric Utility</t>
        </is>
      </c>
      <c r="G1225" s="130" t="inlineStr">
        <is>
          <t>ST</t>
        </is>
      </c>
      <c r="H1225" s="130" t="inlineStr">
        <is>
          <t>DFO</t>
        </is>
      </c>
      <c r="I1225" s="130" t="inlineStr">
        <is>
          <t>DFO</t>
        </is>
      </c>
      <c r="J1225" s="131" t="n">
        <v>16657.357</v>
      </c>
      <c r="K1225" s="129" t="n">
        <v>2020</v>
      </c>
      <c r="L1225" s="120">
        <f>IF(VLOOKUP(H1225,'Cross-Page Data'!$D$4:$F$48,3,FALSE)="natural gas",VLOOKUP(G1225,'Cross-Page Data'!$I$4:$J$19,2,FALSE),IF(VLOOKUP(H1225,'Cross-Page Data'!$D$4:$F$48,3,FALSE)="solar",IF(G1225="PV","solar PV","solar thermal"),IF(VLOOKUP(H1225,'Cross-Page Data'!$D$4:$F$48,3,FALSE)="wind",VLOOKUP(G1225,'Cross-Page Data'!$I$4:$J$19,2,FALSE),IF(VLOOKUP(H1225,'Cross-Page Data'!$D$4:$F$48,3,FALSE)="hydro",VLOOKUP(G1225,'Cross-Page Data'!$I$4:$J$19,2,FALSE),VLOOKUP(H1225,'Cross-Page Data'!$D$4:$F$48,3,FALSE)))))</f>
        <v/>
      </c>
      <c r="M1225" s="120">
        <f>IF(AND($P$2=FALSE,OR(F1225="Commercial NAICS Cogen",F1225="Industrial NAICS Cogen",F1225="NAICS-22 Cogen")),FALSE,IF(AND($P$3=FALSE,OR(F1225="Commercial NAICS Cogen",F1225="Commercial NAICS Non-Cogen",F1225="Industrial NAICS Cogen", F1225="industrial NAICS non-Cogen")),FALSE, TRUE))</f>
        <v/>
      </c>
    </row>
    <row r="1226">
      <c r="A1226" s="129" t="n">
        <v>6034</v>
      </c>
      <c r="B1226" s="130" t="inlineStr">
        <is>
          <t>Belle River</t>
        </is>
      </c>
      <c r="C1226" s="130" t="inlineStr">
        <is>
          <t>DTE Electric Company</t>
        </is>
      </c>
      <c r="D1226" s="129" t="n">
        <v>5109</v>
      </c>
      <c r="E1226" s="130" t="inlineStr">
        <is>
          <t>MI</t>
        </is>
      </c>
      <c r="F1226" s="130" t="inlineStr">
        <is>
          <t>Electric Utility</t>
        </is>
      </c>
      <c r="G1226" s="130" t="inlineStr">
        <is>
          <t>ST</t>
        </is>
      </c>
      <c r="H1226" s="130" t="inlineStr">
        <is>
          <t>RC</t>
        </is>
      </c>
      <c r="I1226" s="130" t="inlineStr">
        <is>
          <t>COL</t>
        </is>
      </c>
      <c r="J1226" s="131" t="n">
        <v>4211527.6</v>
      </c>
      <c r="K1226" s="129" t="n">
        <v>2020</v>
      </c>
      <c r="L1226" s="120">
        <f>IF(VLOOKUP(H1226,'Cross-Page Data'!$D$4:$F$48,3,FALSE)="natural gas",VLOOKUP(G1226,'Cross-Page Data'!$I$4:$J$19,2,FALSE),IF(VLOOKUP(H1226,'Cross-Page Data'!$D$4:$F$48,3,FALSE)="solar",IF(G1226="PV","solar PV","solar thermal"),IF(VLOOKUP(H1226,'Cross-Page Data'!$D$4:$F$48,3,FALSE)="wind",VLOOKUP(G1226,'Cross-Page Data'!$I$4:$J$19,2,FALSE),IF(VLOOKUP(H1226,'Cross-Page Data'!$D$4:$F$48,3,FALSE)="hydro",VLOOKUP(G1226,'Cross-Page Data'!$I$4:$J$19,2,FALSE),VLOOKUP(H1226,'Cross-Page Data'!$D$4:$F$48,3,FALSE)))))</f>
        <v/>
      </c>
      <c r="M1226" s="120">
        <f>IF(AND($P$2=FALSE,OR(F1226="Commercial NAICS Cogen",F1226="Industrial NAICS Cogen",F1226="NAICS-22 Cogen")),FALSE,IF(AND($P$3=FALSE,OR(F1226="Commercial NAICS Cogen",F1226="Commercial NAICS Non-Cogen",F1226="Industrial NAICS Cogen", F1226="industrial NAICS non-Cogen")),FALSE, TRUE))</f>
        <v/>
      </c>
    </row>
    <row r="1227">
      <c r="A1227" s="129" t="n">
        <v>6034</v>
      </c>
      <c r="B1227" s="130" t="inlineStr">
        <is>
          <t>Belle River</t>
        </is>
      </c>
      <c r="C1227" s="130" t="inlineStr">
        <is>
          <t>DTE Electric Company</t>
        </is>
      </c>
      <c r="D1227" s="129" t="n">
        <v>5109</v>
      </c>
      <c r="E1227" s="130" t="inlineStr">
        <is>
          <t>MI</t>
        </is>
      </c>
      <c r="F1227" s="130" t="inlineStr">
        <is>
          <t>Electric Utility</t>
        </is>
      </c>
      <c r="G1227" s="130" t="inlineStr">
        <is>
          <t>ST</t>
        </is>
      </c>
      <c r="H1227" s="130" t="inlineStr">
        <is>
          <t>SUB</t>
        </is>
      </c>
      <c r="I1227" s="130" t="inlineStr">
        <is>
          <t>COL</t>
        </is>
      </c>
      <c r="J1227" s="131" t="n">
        <v>0</v>
      </c>
      <c r="K1227" s="129" t="n">
        <v>2020</v>
      </c>
      <c r="L1227" s="120">
        <f>IF(VLOOKUP(H1227,'Cross-Page Data'!$D$4:$F$48,3,FALSE)="natural gas",VLOOKUP(G1227,'Cross-Page Data'!$I$4:$J$19,2,FALSE),IF(VLOOKUP(H1227,'Cross-Page Data'!$D$4:$F$48,3,FALSE)="solar",IF(G1227="PV","solar PV","solar thermal"),IF(VLOOKUP(H1227,'Cross-Page Data'!$D$4:$F$48,3,FALSE)="wind",VLOOKUP(G1227,'Cross-Page Data'!$I$4:$J$19,2,FALSE),IF(VLOOKUP(H1227,'Cross-Page Data'!$D$4:$F$48,3,FALSE)="hydro",VLOOKUP(G1227,'Cross-Page Data'!$I$4:$J$19,2,FALSE),VLOOKUP(H1227,'Cross-Page Data'!$D$4:$F$48,3,FALSE)))))</f>
        <v/>
      </c>
      <c r="M1227" s="120">
        <f>IF(AND($P$2=FALSE,OR(F1227="Commercial NAICS Cogen",F1227="Industrial NAICS Cogen",F1227="NAICS-22 Cogen")),FALSE,IF(AND($P$3=FALSE,OR(F1227="Commercial NAICS Cogen",F1227="Commercial NAICS Non-Cogen",F1227="Industrial NAICS Cogen", F1227="industrial NAICS non-Cogen")),FALSE, TRUE))</f>
        <v/>
      </c>
    </row>
    <row r="1228">
      <c r="A1228" s="129" t="n">
        <v>6035</v>
      </c>
      <c r="B1228" s="130" t="inlineStr">
        <is>
          <t>Greenwood (MI)</t>
        </is>
      </c>
      <c r="C1228" s="130" t="inlineStr">
        <is>
          <t>DTE Electric Company</t>
        </is>
      </c>
      <c r="D1228" s="129" t="n">
        <v>5109</v>
      </c>
      <c r="E1228" s="130" t="inlineStr">
        <is>
          <t>MI</t>
        </is>
      </c>
      <c r="F1228" s="130" t="inlineStr">
        <is>
          <t>Electric Utility</t>
        </is>
      </c>
      <c r="G1228" s="130" t="inlineStr">
        <is>
          <t>GT</t>
        </is>
      </c>
      <c r="H1228" s="130" t="inlineStr">
        <is>
          <t>NG</t>
        </is>
      </c>
      <c r="I1228" s="130" t="inlineStr">
        <is>
          <t>NG</t>
        </is>
      </c>
      <c r="J1228" s="131" t="n">
        <v>107127.08</v>
      </c>
      <c r="K1228" s="129" t="n">
        <v>2020</v>
      </c>
      <c r="L1228" s="120">
        <f>IF(VLOOKUP(H1228,'Cross-Page Data'!$D$4:$F$48,3,FALSE)="natural gas",VLOOKUP(G1228,'Cross-Page Data'!$I$4:$J$19,2,FALSE),IF(VLOOKUP(H1228,'Cross-Page Data'!$D$4:$F$48,3,FALSE)="solar",IF(G1228="PV","solar PV","solar thermal"),IF(VLOOKUP(H1228,'Cross-Page Data'!$D$4:$F$48,3,FALSE)="wind",VLOOKUP(G1228,'Cross-Page Data'!$I$4:$J$19,2,FALSE),IF(VLOOKUP(H1228,'Cross-Page Data'!$D$4:$F$48,3,FALSE)="hydro",VLOOKUP(G1228,'Cross-Page Data'!$I$4:$J$19,2,FALSE),VLOOKUP(H1228,'Cross-Page Data'!$D$4:$F$48,3,FALSE)))))</f>
        <v/>
      </c>
      <c r="M1228" s="120">
        <f>IF(AND($P$2=FALSE,OR(F1228="Commercial NAICS Cogen",F1228="Industrial NAICS Cogen",F1228="NAICS-22 Cogen")),FALSE,IF(AND($P$3=FALSE,OR(F1228="Commercial NAICS Cogen",F1228="Commercial NAICS Non-Cogen",F1228="Industrial NAICS Cogen", F1228="industrial NAICS non-Cogen")),FALSE, TRUE))</f>
        <v/>
      </c>
    </row>
    <row r="1229">
      <c r="A1229" s="129" t="n">
        <v>6035</v>
      </c>
      <c r="B1229" s="130" t="inlineStr">
        <is>
          <t>Greenwood (MI)</t>
        </is>
      </c>
      <c r="C1229" s="130" t="inlineStr">
        <is>
          <t>DTE Electric Company</t>
        </is>
      </c>
      <c r="D1229" s="129" t="n">
        <v>5109</v>
      </c>
      <c r="E1229" s="130" t="inlineStr">
        <is>
          <t>MI</t>
        </is>
      </c>
      <c r="F1229" s="130" t="inlineStr">
        <is>
          <t>Electric Utility</t>
        </is>
      </c>
      <c r="G1229" s="130" t="inlineStr">
        <is>
          <t>ST</t>
        </is>
      </c>
      <c r="H1229" s="130" t="inlineStr">
        <is>
          <t>DFO</t>
        </is>
      </c>
      <c r="I1229" s="130" t="inlineStr">
        <is>
          <t>DFO</t>
        </is>
      </c>
      <c r="J1229" s="131" t="n">
        <v>219.68</v>
      </c>
      <c r="K1229" s="129" t="n">
        <v>2020</v>
      </c>
      <c r="L1229" s="120">
        <f>IF(VLOOKUP(H1229,'Cross-Page Data'!$D$4:$F$48,3,FALSE)="natural gas",VLOOKUP(G1229,'Cross-Page Data'!$I$4:$J$19,2,FALSE),IF(VLOOKUP(H1229,'Cross-Page Data'!$D$4:$F$48,3,FALSE)="solar",IF(G1229="PV","solar PV","solar thermal"),IF(VLOOKUP(H1229,'Cross-Page Data'!$D$4:$F$48,3,FALSE)="wind",VLOOKUP(G1229,'Cross-Page Data'!$I$4:$J$19,2,FALSE),IF(VLOOKUP(H1229,'Cross-Page Data'!$D$4:$F$48,3,FALSE)="hydro",VLOOKUP(G1229,'Cross-Page Data'!$I$4:$J$19,2,FALSE),VLOOKUP(H1229,'Cross-Page Data'!$D$4:$F$48,3,FALSE)))))</f>
        <v/>
      </c>
      <c r="M1229" s="120">
        <f>IF(AND($P$2=FALSE,OR(F1229="Commercial NAICS Cogen",F1229="Industrial NAICS Cogen",F1229="NAICS-22 Cogen")),FALSE,IF(AND($P$3=FALSE,OR(F1229="Commercial NAICS Cogen",F1229="Commercial NAICS Non-Cogen",F1229="Industrial NAICS Cogen", F1229="industrial NAICS non-Cogen")),FALSE, TRUE))</f>
        <v/>
      </c>
    </row>
    <row r="1230">
      <c r="A1230" s="129" t="n">
        <v>6035</v>
      </c>
      <c r="B1230" s="130" t="inlineStr">
        <is>
          <t>Greenwood (MI)</t>
        </is>
      </c>
      <c r="C1230" s="130" t="inlineStr">
        <is>
          <t>DTE Electric Company</t>
        </is>
      </c>
      <c r="D1230" s="129" t="n">
        <v>5109</v>
      </c>
      <c r="E1230" s="130" t="inlineStr">
        <is>
          <t>MI</t>
        </is>
      </c>
      <c r="F1230" s="130" t="inlineStr">
        <is>
          <t>Electric Utility</t>
        </is>
      </c>
      <c r="G1230" s="130" t="inlineStr">
        <is>
          <t>ST</t>
        </is>
      </c>
      <c r="H1230" s="130" t="inlineStr">
        <is>
          <t>NG</t>
        </is>
      </c>
      <c r="I1230" s="130" t="inlineStr">
        <is>
          <t>NG</t>
        </is>
      </c>
      <c r="J1230" s="131" t="n">
        <v>846787.17</v>
      </c>
      <c r="K1230" s="129" t="n">
        <v>2020</v>
      </c>
      <c r="L1230" s="120">
        <f>IF(VLOOKUP(H1230,'Cross-Page Data'!$D$4:$F$48,3,FALSE)="natural gas",VLOOKUP(G1230,'Cross-Page Data'!$I$4:$J$19,2,FALSE),IF(VLOOKUP(H1230,'Cross-Page Data'!$D$4:$F$48,3,FALSE)="solar",IF(G1230="PV","solar PV","solar thermal"),IF(VLOOKUP(H1230,'Cross-Page Data'!$D$4:$F$48,3,FALSE)="wind",VLOOKUP(G1230,'Cross-Page Data'!$I$4:$J$19,2,FALSE),IF(VLOOKUP(H1230,'Cross-Page Data'!$D$4:$F$48,3,FALSE)="hydro",VLOOKUP(G1230,'Cross-Page Data'!$I$4:$J$19,2,FALSE),VLOOKUP(H1230,'Cross-Page Data'!$D$4:$F$48,3,FALSE)))))</f>
        <v/>
      </c>
      <c r="M1230" s="120">
        <f>IF(AND($P$2=FALSE,OR(F1230="Commercial NAICS Cogen",F1230="Industrial NAICS Cogen",F1230="NAICS-22 Cogen")),FALSE,IF(AND($P$3=FALSE,OR(F1230="Commercial NAICS Cogen",F1230="Commercial NAICS Non-Cogen",F1230="Industrial NAICS Cogen", F1230="industrial NAICS non-Cogen")),FALSE, TRUE))</f>
        <v/>
      </c>
    </row>
    <row r="1231">
      <c r="A1231" s="129" t="n">
        <v>6035</v>
      </c>
      <c r="B1231" s="130" t="inlineStr">
        <is>
          <t>Greenwood (MI)</t>
        </is>
      </c>
      <c r="C1231" s="130" t="inlineStr">
        <is>
          <t>DTE Electric Company</t>
        </is>
      </c>
      <c r="D1231" s="129" t="n">
        <v>5109</v>
      </c>
      <c r="E1231" s="130" t="inlineStr">
        <is>
          <t>MI</t>
        </is>
      </c>
      <c r="F1231" s="130" t="inlineStr">
        <is>
          <t>Electric Utility</t>
        </is>
      </c>
      <c r="G1231" s="130" t="inlineStr">
        <is>
          <t>ST</t>
        </is>
      </c>
      <c r="H1231" s="130" t="inlineStr">
        <is>
          <t>RFO</t>
        </is>
      </c>
      <c r="I1231" s="130" t="inlineStr">
        <is>
          <t>RFO</t>
        </is>
      </c>
      <c r="J1231" s="131" t="n">
        <v>47.148</v>
      </c>
      <c r="K1231" s="129" t="n">
        <v>2020</v>
      </c>
      <c r="L1231" s="120">
        <f>IF(VLOOKUP(H1231,'Cross-Page Data'!$D$4:$F$48,3,FALSE)="natural gas",VLOOKUP(G1231,'Cross-Page Data'!$I$4:$J$19,2,FALSE),IF(VLOOKUP(H1231,'Cross-Page Data'!$D$4:$F$48,3,FALSE)="solar",IF(G1231="PV","solar PV","solar thermal"),IF(VLOOKUP(H1231,'Cross-Page Data'!$D$4:$F$48,3,FALSE)="wind",VLOOKUP(G1231,'Cross-Page Data'!$I$4:$J$19,2,FALSE),IF(VLOOKUP(H1231,'Cross-Page Data'!$D$4:$F$48,3,FALSE)="hydro",VLOOKUP(G1231,'Cross-Page Data'!$I$4:$J$19,2,FALSE),VLOOKUP(H1231,'Cross-Page Data'!$D$4:$F$48,3,FALSE)))))</f>
        <v/>
      </c>
      <c r="M1231" s="120">
        <f>IF(AND($P$2=FALSE,OR(F1231="Commercial NAICS Cogen",F1231="Industrial NAICS Cogen",F1231="NAICS-22 Cogen")),FALSE,IF(AND($P$3=FALSE,OR(F1231="Commercial NAICS Cogen",F1231="Commercial NAICS Non-Cogen",F1231="Industrial NAICS Cogen", F1231="industrial NAICS non-Cogen")),FALSE, TRUE))</f>
        <v/>
      </c>
    </row>
    <row r="1232">
      <c r="A1232" s="129" t="n">
        <v>6035</v>
      </c>
      <c r="B1232" s="130" t="inlineStr">
        <is>
          <t>Greenwood (MI)</t>
        </is>
      </c>
      <c r="C1232" s="130" t="inlineStr">
        <is>
          <t>DTE Electric Company</t>
        </is>
      </c>
      <c r="D1232" s="129" t="n">
        <v>5109</v>
      </c>
      <c r="E1232" s="130" t="inlineStr">
        <is>
          <t>MI</t>
        </is>
      </c>
      <c r="F1232" s="130" t="inlineStr">
        <is>
          <t>Electric Utility</t>
        </is>
      </c>
      <c r="G1232" s="130" t="inlineStr">
        <is>
          <t>ST</t>
        </is>
      </c>
      <c r="H1232" s="130" t="inlineStr">
        <is>
          <t>WO</t>
        </is>
      </c>
      <c r="I1232" s="130" t="inlineStr">
        <is>
          <t>WOO</t>
        </is>
      </c>
      <c r="J1232" s="131" t="n">
        <v>0</v>
      </c>
      <c r="K1232" s="129" t="n">
        <v>2020</v>
      </c>
      <c r="L1232" s="120">
        <f>IF(VLOOKUP(H1232,'Cross-Page Data'!$D$4:$F$48,3,FALSE)="natural gas",VLOOKUP(G1232,'Cross-Page Data'!$I$4:$J$19,2,FALSE),IF(VLOOKUP(H1232,'Cross-Page Data'!$D$4:$F$48,3,FALSE)="solar",IF(G1232="PV","solar PV","solar thermal"),IF(VLOOKUP(H1232,'Cross-Page Data'!$D$4:$F$48,3,FALSE)="wind",VLOOKUP(G1232,'Cross-Page Data'!$I$4:$J$19,2,FALSE),IF(VLOOKUP(H1232,'Cross-Page Data'!$D$4:$F$48,3,FALSE)="hydro",VLOOKUP(G1232,'Cross-Page Data'!$I$4:$J$19,2,FALSE),VLOOKUP(H1232,'Cross-Page Data'!$D$4:$F$48,3,FALSE)))))</f>
        <v/>
      </c>
      <c r="M1232" s="120">
        <f>IF(AND($P$2=FALSE,OR(F1232="Commercial NAICS Cogen",F1232="Industrial NAICS Cogen",F1232="NAICS-22 Cogen")),FALSE,IF(AND($P$3=FALSE,OR(F1232="Commercial NAICS Cogen",F1232="Commercial NAICS Non-Cogen",F1232="Industrial NAICS Cogen", F1232="industrial NAICS non-Cogen")),FALSE, TRUE))</f>
        <v/>
      </c>
    </row>
    <row r="1233">
      <c r="A1233" s="129" t="n">
        <v>6036</v>
      </c>
      <c r="B1233" s="130" t="inlineStr">
        <is>
          <t>Catawba</t>
        </is>
      </c>
      <c r="C1233" s="130" t="inlineStr">
        <is>
          <t>Duke Energy Carolinas, LLC</t>
        </is>
      </c>
      <c r="D1233" s="129" t="n">
        <v>5416</v>
      </c>
      <c r="E1233" s="130" t="inlineStr">
        <is>
          <t>SC</t>
        </is>
      </c>
      <c r="F1233" s="130" t="inlineStr">
        <is>
          <t>Electric Utility</t>
        </is>
      </c>
      <c r="G1233" s="130" t="inlineStr">
        <is>
          <t>ST</t>
        </is>
      </c>
      <c r="H1233" s="130" t="inlineStr">
        <is>
          <t>NUC</t>
        </is>
      </c>
      <c r="I1233" s="130" t="inlineStr">
        <is>
          <t>NUC</t>
        </is>
      </c>
      <c r="J1233" s="131" t="n">
        <v>9235519</v>
      </c>
      <c r="K1233" s="129" t="n">
        <v>2020</v>
      </c>
      <c r="L1233" s="120">
        <f>IF(VLOOKUP(H1233,'Cross-Page Data'!$D$4:$F$48,3,FALSE)="natural gas",VLOOKUP(G1233,'Cross-Page Data'!$I$4:$J$19,2,FALSE),IF(VLOOKUP(H1233,'Cross-Page Data'!$D$4:$F$48,3,FALSE)="solar",IF(G1233="PV","solar PV","solar thermal"),IF(VLOOKUP(H1233,'Cross-Page Data'!$D$4:$F$48,3,FALSE)="wind",VLOOKUP(G1233,'Cross-Page Data'!$I$4:$J$19,2,FALSE),IF(VLOOKUP(H1233,'Cross-Page Data'!$D$4:$F$48,3,FALSE)="hydro",VLOOKUP(G1233,'Cross-Page Data'!$I$4:$J$19,2,FALSE),VLOOKUP(H1233,'Cross-Page Data'!$D$4:$F$48,3,FALSE)))))</f>
        <v/>
      </c>
      <c r="M1233" s="120">
        <f>IF(AND($P$2=FALSE,OR(F1233="Commercial NAICS Cogen",F1233="Industrial NAICS Cogen",F1233="NAICS-22 Cogen")),FALSE,IF(AND($P$3=FALSE,OR(F1233="Commercial NAICS Cogen",F1233="Commercial NAICS Non-Cogen",F1233="Industrial NAICS Cogen", F1233="industrial NAICS non-Cogen")),FALSE, TRUE))</f>
        <v/>
      </c>
    </row>
    <row r="1234">
      <c r="A1234" s="129" t="n">
        <v>6036</v>
      </c>
      <c r="B1234" s="130" t="inlineStr">
        <is>
          <t>Catawba</t>
        </is>
      </c>
      <c r="C1234" s="130" t="inlineStr">
        <is>
          <t>Duke Energy Carolinas, LLC</t>
        </is>
      </c>
      <c r="D1234" s="129" t="n">
        <v>5416</v>
      </c>
      <c r="E1234" s="130" t="inlineStr">
        <is>
          <t>SC</t>
        </is>
      </c>
      <c r="F1234" s="130" t="inlineStr">
        <is>
          <t>Electric Utility</t>
        </is>
      </c>
      <c r="G1234" s="130" t="inlineStr">
        <is>
          <t>ST</t>
        </is>
      </c>
      <c r="H1234" s="130" t="inlineStr">
        <is>
          <t>NUC</t>
        </is>
      </c>
      <c r="I1234" s="130" t="inlineStr">
        <is>
          <t>NUC</t>
        </is>
      </c>
      <c r="J1234" s="131" t="n">
        <v>10121151</v>
      </c>
      <c r="K1234" s="129" t="n">
        <v>2020</v>
      </c>
      <c r="L1234" s="120">
        <f>IF(VLOOKUP(H1234,'Cross-Page Data'!$D$4:$F$48,3,FALSE)="natural gas",VLOOKUP(G1234,'Cross-Page Data'!$I$4:$J$19,2,FALSE),IF(VLOOKUP(H1234,'Cross-Page Data'!$D$4:$F$48,3,FALSE)="solar",IF(G1234="PV","solar PV","solar thermal"),IF(VLOOKUP(H1234,'Cross-Page Data'!$D$4:$F$48,3,FALSE)="wind",VLOOKUP(G1234,'Cross-Page Data'!$I$4:$J$19,2,FALSE),IF(VLOOKUP(H1234,'Cross-Page Data'!$D$4:$F$48,3,FALSE)="hydro",VLOOKUP(G1234,'Cross-Page Data'!$I$4:$J$19,2,FALSE),VLOOKUP(H1234,'Cross-Page Data'!$D$4:$F$48,3,FALSE)))))</f>
        <v/>
      </c>
      <c r="M1234" s="120">
        <f>IF(AND($P$2=FALSE,OR(F1234="Commercial NAICS Cogen",F1234="Industrial NAICS Cogen",F1234="NAICS-22 Cogen")),FALSE,IF(AND($P$3=FALSE,OR(F1234="Commercial NAICS Cogen",F1234="Commercial NAICS Non-Cogen",F1234="Industrial NAICS Cogen", F1234="industrial NAICS non-Cogen")),FALSE, TRUE))</f>
        <v/>
      </c>
    </row>
    <row r="1235">
      <c r="A1235" s="129" t="n">
        <v>6038</v>
      </c>
      <c r="B1235" s="130" t="inlineStr">
        <is>
          <t>McGuire</t>
        </is>
      </c>
      <c r="C1235" s="130" t="inlineStr">
        <is>
          <t>Duke Energy Carolinas, LLC</t>
        </is>
      </c>
      <c r="D1235" s="129" t="n">
        <v>5416</v>
      </c>
      <c r="E1235" s="130" t="inlineStr">
        <is>
          <t>NC</t>
        </is>
      </c>
      <c r="F1235" s="130" t="inlineStr">
        <is>
          <t>Electric Utility</t>
        </is>
      </c>
      <c r="G1235" s="130" t="inlineStr">
        <is>
          <t>ST</t>
        </is>
      </c>
      <c r="H1235" s="130" t="inlineStr">
        <is>
          <t>NUC</t>
        </is>
      </c>
      <c r="I1235" s="130" t="inlineStr">
        <is>
          <t>NUC</t>
        </is>
      </c>
      <c r="J1235" s="131" t="n">
        <v>9434118</v>
      </c>
      <c r="K1235" s="129" t="n">
        <v>2020</v>
      </c>
      <c r="L1235" s="120">
        <f>IF(VLOOKUP(H1235,'Cross-Page Data'!$D$4:$F$48,3,FALSE)="natural gas",VLOOKUP(G1235,'Cross-Page Data'!$I$4:$J$19,2,FALSE),IF(VLOOKUP(H1235,'Cross-Page Data'!$D$4:$F$48,3,FALSE)="solar",IF(G1235="PV","solar PV","solar thermal"),IF(VLOOKUP(H1235,'Cross-Page Data'!$D$4:$F$48,3,FALSE)="wind",VLOOKUP(G1235,'Cross-Page Data'!$I$4:$J$19,2,FALSE),IF(VLOOKUP(H1235,'Cross-Page Data'!$D$4:$F$48,3,FALSE)="hydro",VLOOKUP(G1235,'Cross-Page Data'!$I$4:$J$19,2,FALSE),VLOOKUP(H1235,'Cross-Page Data'!$D$4:$F$48,3,FALSE)))))</f>
        <v/>
      </c>
      <c r="M1235" s="120">
        <f>IF(AND($P$2=FALSE,OR(F1235="Commercial NAICS Cogen",F1235="Industrial NAICS Cogen",F1235="NAICS-22 Cogen")),FALSE,IF(AND($P$3=FALSE,OR(F1235="Commercial NAICS Cogen",F1235="Commercial NAICS Non-Cogen",F1235="Industrial NAICS Cogen", F1235="industrial NAICS non-Cogen")),FALSE, TRUE))</f>
        <v/>
      </c>
    </row>
    <row r="1236">
      <c r="A1236" s="129" t="n">
        <v>6038</v>
      </c>
      <c r="B1236" s="130" t="inlineStr">
        <is>
          <t>McGuire</t>
        </is>
      </c>
      <c r="C1236" s="130" t="inlineStr">
        <is>
          <t>Duke Energy Carolinas, LLC</t>
        </is>
      </c>
      <c r="D1236" s="129" t="n">
        <v>5416</v>
      </c>
      <c r="E1236" s="130" t="inlineStr">
        <is>
          <t>NC</t>
        </is>
      </c>
      <c r="F1236" s="130" t="inlineStr">
        <is>
          <t>Electric Utility</t>
        </is>
      </c>
      <c r="G1236" s="130" t="inlineStr">
        <is>
          <t>ST</t>
        </is>
      </c>
      <c r="H1236" s="130" t="inlineStr">
        <is>
          <t>NUC</t>
        </is>
      </c>
      <c r="I1236" s="130" t="inlineStr">
        <is>
          <t>NUC</t>
        </is>
      </c>
      <c r="J1236" s="131" t="n">
        <v>9612831</v>
      </c>
      <c r="K1236" s="129" t="n">
        <v>2020</v>
      </c>
      <c r="L1236" s="120">
        <f>IF(VLOOKUP(H1236,'Cross-Page Data'!$D$4:$F$48,3,FALSE)="natural gas",VLOOKUP(G1236,'Cross-Page Data'!$I$4:$J$19,2,FALSE),IF(VLOOKUP(H1236,'Cross-Page Data'!$D$4:$F$48,3,FALSE)="solar",IF(G1236="PV","solar PV","solar thermal"),IF(VLOOKUP(H1236,'Cross-Page Data'!$D$4:$F$48,3,FALSE)="wind",VLOOKUP(G1236,'Cross-Page Data'!$I$4:$J$19,2,FALSE),IF(VLOOKUP(H1236,'Cross-Page Data'!$D$4:$F$48,3,FALSE)="hydro",VLOOKUP(G1236,'Cross-Page Data'!$I$4:$J$19,2,FALSE),VLOOKUP(H1236,'Cross-Page Data'!$D$4:$F$48,3,FALSE)))))</f>
        <v/>
      </c>
      <c r="M1236" s="120">
        <f>IF(AND($P$2=FALSE,OR(F1236="Commercial NAICS Cogen",F1236="Industrial NAICS Cogen",F1236="NAICS-22 Cogen")),FALSE,IF(AND($P$3=FALSE,OR(F1236="Commercial NAICS Cogen",F1236="Commercial NAICS Non-Cogen",F1236="Industrial NAICS Cogen", F1236="industrial NAICS non-Cogen")),FALSE, TRUE))</f>
        <v/>
      </c>
    </row>
    <row r="1237">
      <c r="A1237" s="129" t="n">
        <v>6040</v>
      </c>
      <c r="B1237" s="130" t="inlineStr">
        <is>
          <t>Beaver Valley</t>
        </is>
      </c>
      <c r="C1237" s="130" t="inlineStr">
        <is>
          <t>FirstEnergy Nuclear Operating Company</t>
        </is>
      </c>
      <c r="D1237" s="129" t="n">
        <v>50161</v>
      </c>
      <c r="E1237" s="130" t="inlineStr">
        <is>
          <t>PA</t>
        </is>
      </c>
      <c r="F1237" s="130" t="inlineStr">
        <is>
          <t>NAICS-22 Non-Cogen</t>
        </is>
      </c>
      <c r="G1237" s="130" t="inlineStr">
        <is>
          <t>ST</t>
        </is>
      </c>
      <c r="H1237" s="130" t="inlineStr">
        <is>
          <t>NUC</t>
        </is>
      </c>
      <c r="I1237" s="130" t="inlineStr">
        <is>
          <t>NUC</t>
        </is>
      </c>
      <c r="J1237" s="131" t="n">
        <v>8047731</v>
      </c>
      <c r="K1237" s="129" t="n">
        <v>2020</v>
      </c>
      <c r="L1237" s="120">
        <f>IF(VLOOKUP(H1237,'Cross-Page Data'!$D$4:$F$48,3,FALSE)="natural gas",VLOOKUP(G1237,'Cross-Page Data'!$I$4:$J$19,2,FALSE),IF(VLOOKUP(H1237,'Cross-Page Data'!$D$4:$F$48,3,FALSE)="solar",IF(G1237="PV","solar PV","solar thermal"),IF(VLOOKUP(H1237,'Cross-Page Data'!$D$4:$F$48,3,FALSE)="wind",VLOOKUP(G1237,'Cross-Page Data'!$I$4:$J$19,2,FALSE),IF(VLOOKUP(H1237,'Cross-Page Data'!$D$4:$F$48,3,FALSE)="hydro",VLOOKUP(G1237,'Cross-Page Data'!$I$4:$J$19,2,FALSE),VLOOKUP(H1237,'Cross-Page Data'!$D$4:$F$48,3,FALSE)))))</f>
        <v/>
      </c>
      <c r="M1237" s="120">
        <f>IF(AND($P$2=FALSE,OR(F1237="Commercial NAICS Cogen",F1237="Industrial NAICS Cogen",F1237="NAICS-22 Cogen")),FALSE,IF(AND($P$3=FALSE,OR(F1237="Commercial NAICS Cogen",F1237="Commercial NAICS Non-Cogen",F1237="Industrial NAICS Cogen", F1237="industrial NAICS non-Cogen")),FALSE, TRUE))</f>
        <v/>
      </c>
    </row>
    <row r="1238">
      <c r="A1238" s="129" t="n">
        <v>6040</v>
      </c>
      <c r="B1238" s="130" t="inlineStr">
        <is>
          <t>Beaver Valley</t>
        </is>
      </c>
      <c r="C1238" s="130" t="inlineStr">
        <is>
          <t>FirstEnergy Nuclear Operating Company</t>
        </is>
      </c>
      <c r="D1238" s="129" t="n">
        <v>50161</v>
      </c>
      <c r="E1238" s="130" t="inlineStr">
        <is>
          <t>PA</t>
        </is>
      </c>
      <c r="F1238" s="130" t="inlineStr">
        <is>
          <t>NAICS-22 Non-Cogen</t>
        </is>
      </c>
      <c r="G1238" s="130" t="inlineStr">
        <is>
          <t>ST</t>
        </is>
      </c>
      <c r="H1238" s="130" t="inlineStr">
        <is>
          <t>NUC</t>
        </is>
      </c>
      <c r="I1238" s="130" t="inlineStr">
        <is>
          <t>NUC</t>
        </is>
      </c>
      <c r="J1238" s="131" t="n">
        <v>7345662</v>
      </c>
      <c r="K1238" s="129" t="n">
        <v>2020</v>
      </c>
      <c r="L1238" s="120">
        <f>IF(VLOOKUP(H1238,'Cross-Page Data'!$D$4:$F$48,3,FALSE)="natural gas",VLOOKUP(G1238,'Cross-Page Data'!$I$4:$J$19,2,FALSE),IF(VLOOKUP(H1238,'Cross-Page Data'!$D$4:$F$48,3,FALSE)="solar",IF(G1238="PV","solar PV","solar thermal"),IF(VLOOKUP(H1238,'Cross-Page Data'!$D$4:$F$48,3,FALSE)="wind",VLOOKUP(G1238,'Cross-Page Data'!$I$4:$J$19,2,FALSE),IF(VLOOKUP(H1238,'Cross-Page Data'!$D$4:$F$48,3,FALSE)="hydro",VLOOKUP(G1238,'Cross-Page Data'!$I$4:$J$19,2,FALSE),VLOOKUP(H1238,'Cross-Page Data'!$D$4:$F$48,3,FALSE)))))</f>
        <v/>
      </c>
      <c r="M1238" s="120">
        <f>IF(AND($P$2=FALSE,OR(F1238="Commercial NAICS Cogen",F1238="Industrial NAICS Cogen",F1238="NAICS-22 Cogen")),FALSE,IF(AND($P$3=FALSE,OR(F1238="Commercial NAICS Cogen",F1238="Commercial NAICS Non-Cogen",F1238="Industrial NAICS Cogen", F1238="industrial NAICS non-Cogen")),FALSE, TRUE))</f>
        <v/>
      </c>
    </row>
    <row r="1239">
      <c r="A1239" s="129" t="n">
        <v>6041</v>
      </c>
      <c r="B1239" s="130" t="inlineStr">
        <is>
          <t>H L Spurlock</t>
        </is>
      </c>
      <c r="C1239" s="130" t="inlineStr">
        <is>
          <t>East Kentucky Power Coop, Inc</t>
        </is>
      </c>
      <c r="D1239" s="129" t="n">
        <v>5580</v>
      </c>
      <c r="E1239" s="130" t="inlineStr">
        <is>
          <t>KY</t>
        </is>
      </c>
      <c r="F1239" s="130" t="inlineStr">
        <is>
          <t>Electric Utility</t>
        </is>
      </c>
      <c r="G1239" s="130" t="inlineStr">
        <is>
          <t>ST</t>
        </is>
      </c>
      <c r="H1239" s="130" t="inlineStr">
        <is>
          <t>BIT</t>
        </is>
      </c>
      <c r="I1239" s="130" t="inlineStr">
        <is>
          <t>COL</t>
        </is>
      </c>
      <c r="J1239" s="131" t="n">
        <v>7219247.2</v>
      </c>
      <c r="K1239" s="129" t="n">
        <v>2020</v>
      </c>
      <c r="L1239" s="120">
        <f>IF(VLOOKUP(H1239,'Cross-Page Data'!$D$4:$F$48,3,FALSE)="natural gas",VLOOKUP(G1239,'Cross-Page Data'!$I$4:$J$19,2,FALSE),IF(VLOOKUP(H1239,'Cross-Page Data'!$D$4:$F$48,3,FALSE)="solar",IF(G1239="PV","solar PV","solar thermal"),IF(VLOOKUP(H1239,'Cross-Page Data'!$D$4:$F$48,3,FALSE)="wind",VLOOKUP(G1239,'Cross-Page Data'!$I$4:$J$19,2,FALSE),IF(VLOOKUP(H1239,'Cross-Page Data'!$D$4:$F$48,3,FALSE)="hydro",VLOOKUP(G1239,'Cross-Page Data'!$I$4:$J$19,2,FALSE),VLOOKUP(H1239,'Cross-Page Data'!$D$4:$F$48,3,FALSE)))))</f>
        <v/>
      </c>
      <c r="M1239" s="120">
        <f>IF(AND($P$2=FALSE,OR(F1239="Commercial NAICS Cogen",F1239="Industrial NAICS Cogen",F1239="NAICS-22 Cogen")),FALSE,IF(AND($P$3=FALSE,OR(F1239="Commercial NAICS Cogen",F1239="Commercial NAICS Non-Cogen",F1239="Industrial NAICS Cogen", F1239="industrial NAICS non-Cogen")),FALSE, TRUE))</f>
        <v/>
      </c>
    </row>
    <row r="1240">
      <c r="A1240" s="129" t="n">
        <v>6041</v>
      </c>
      <c r="B1240" s="130" t="inlineStr">
        <is>
          <t>H L Spurlock</t>
        </is>
      </c>
      <c r="C1240" s="130" t="inlineStr">
        <is>
          <t>East Kentucky Power Coop, Inc</t>
        </is>
      </c>
      <c r="D1240" s="129" t="n">
        <v>5580</v>
      </c>
      <c r="E1240" s="130" t="inlineStr">
        <is>
          <t>KY</t>
        </is>
      </c>
      <c r="F1240" s="130" t="inlineStr">
        <is>
          <t>Electric Utility</t>
        </is>
      </c>
      <c r="G1240" s="130" t="inlineStr">
        <is>
          <t>ST</t>
        </is>
      </c>
      <c r="H1240" s="130" t="inlineStr">
        <is>
          <t>DFO</t>
        </is>
      </c>
      <c r="I1240" s="130" t="inlineStr">
        <is>
          <t>DFO</t>
        </is>
      </c>
      <c r="J1240" s="131" t="n">
        <v>10871.845</v>
      </c>
      <c r="K1240" s="129" t="n">
        <v>2020</v>
      </c>
      <c r="L1240" s="120">
        <f>IF(VLOOKUP(H1240,'Cross-Page Data'!$D$4:$F$48,3,FALSE)="natural gas",VLOOKUP(G1240,'Cross-Page Data'!$I$4:$J$19,2,FALSE),IF(VLOOKUP(H1240,'Cross-Page Data'!$D$4:$F$48,3,FALSE)="solar",IF(G1240="PV","solar PV","solar thermal"),IF(VLOOKUP(H1240,'Cross-Page Data'!$D$4:$F$48,3,FALSE)="wind",VLOOKUP(G1240,'Cross-Page Data'!$I$4:$J$19,2,FALSE),IF(VLOOKUP(H1240,'Cross-Page Data'!$D$4:$F$48,3,FALSE)="hydro",VLOOKUP(G1240,'Cross-Page Data'!$I$4:$J$19,2,FALSE),VLOOKUP(H1240,'Cross-Page Data'!$D$4:$F$48,3,FALSE)))))</f>
        <v/>
      </c>
      <c r="M1240" s="120">
        <f>IF(AND($P$2=FALSE,OR(F1240="Commercial NAICS Cogen",F1240="Industrial NAICS Cogen",F1240="NAICS-22 Cogen")),FALSE,IF(AND($P$3=FALSE,OR(F1240="Commercial NAICS Cogen",F1240="Commercial NAICS Non-Cogen",F1240="Industrial NAICS Cogen", F1240="industrial NAICS non-Cogen")),FALSE, TRUE))</f>
        <v/>
      </c>
    </row>
    <row r="1241">
      <c r="A1241" s="129" t="n">
        <v>6041</v>
      </c>
      <c r="B1241" s="130" t="inlineStr">
        <is>
          <t>H L Spurlock</t>
        </is>
      </c>
      <c r="C1241" s="130" t="inlineStr">
        <is>
          <t>East Kentucky Power Coop, Inc</t>
        </is>
      </c>
      <c r="D1241" s="129" t="n">
        <v>5580</v>
      </c>
      <c r="E1241" s="130" t="inlineStr">
        <is>
          <t>KY</t>
        </is>
      </c>
      <c r="F1241" s="130" t="inlineStr">
        <is>
          <t>Electric Utility</t>
        </is>
      </c>
      <c r="G1241" s="130" t="inlineStr">
        <is>
          <t>ST</t>
        </is>
      </c>
      <c r="H1241" s="130" t="inlineStr">
        <is>
          <t>TDF</t>
        </is>
      </c>
      <c r="I1241" s="130" t="inlineStr">
        <is>
          <t>OTH</t>
        </is>
      </c>
      <c r="J1241" s="131" t="n">
        <v>64166.973</v>
      </c>
      <c r="K1241" s="129" t="n">
        <v>2020</v>
      </c>
      <c r="L1241" s="120">
        <f>IF(VLOOKUP(H1241,'Cross-Page Data'!$D$4:$F$48,3,FALSE)="natural gas",VLOOKUP(G1241,'Cross-Page Data'!$I$4:$J$19,2,FALSE),IF(VLOOKUP(H1241,'Cross-Page Data'!$D$4:$F$48,3,FALSE)="solar",IF(G1241="PV","solar PV","solar thermal"),IF(VLOOKUP(H1241,'Cross-Page Data'!$D$4:$F$48,3,FALSE)="wind",VLOOKUP(G1241,'Cross-Page Data'!$I$4:$J$19,2,FALSE),IF(VLOOKUP(H1241,'Cross-Page Data'!$D$4:$F$48,3,FALSE)="hydro",VLOOKUP(G1241,'Cross-Page Data'!$I$4:$J$19,2,FALSE),VLOOKUP(H1241,'Cross-Page Data'!$D$4:$F$48,3,FALSE)))))</f>
        <v/>
      </c>
      <c r="M1241" s="120">
        <f>IF(AND($P$2=FALSE,OR(F1241="Commercial NAICS Cogen",F1241="Industrial NAICS Cogen",F1241="NAICS-22 Cogen")),FALSE,IF(AND($P$3=FALSE,OR(F1241="Commercial NAICS Cogen",F1241="Commercial NAICS Non-Cogen",F1241="Industrial NAICS Cogen", F1241="industrial NAICS non-Cogen")),FALSE, TRUE))</f>
        <v/>
      </c>
    </row>
    <row r="1242">
      <c r="A1242" s="129" t="n">
        <v>6041</v>
      </c>
      <c r="B1242" s="130" t="inlineStr">
        <is>
          <t>H L Spurlock</t>
        </is>
      </c>
      <c r="C1242" s="130" t="inlineStr">
        <is>
          <t>East Kentucky Power Coop, Inc</t>
        </is>
      </c>
      <c r="D1242" s="129" t="n">
        <v>5580</v>
      </c>
      <c r="E1242" s="130" t="inlineStr">
        <is>
          <t>KY</t>
        </is>
      </c>
      <c r="F1242" s="130" t="inlineStr">
        <is>
          <t>Electric Utility</t>
        </is>
      </c>
      <c r="G1242" s="130" t="inlineStr">
        <is>
          <t>ST</t>
        </is>
      </c>
      <c r="H1242" s="130" t="inlineStr">
        <is>
          <t>WC</t>
        </is>
      </c>
      <c r="I1242" s="130" t="inlineStr">
        <is>
          <t>WOC</t>
        </is>
      </c>
      <c r="J1242" s="131" t="n">
        <v>0</v>
      </c>
      <c r="K1242" s="129" t="n">
        <v>2020</v>
      </c>
      <c r="L1242" s="120">
        <f>IF(VLOOKUP(H1242,'Cross-Page Data'!$D$4:$F$48,3,FALSE)="natural gas",VLOOKUP(G1242,'Cross-Page Data'!$I$4:$J$19,2,FALSE),IF(VLOOKUP(H1242,'Cross-Page Data'!$D$4:$F$48,3,FALSE)="solar",IF(G1242="PV","solar PV","solar thermal"),IF(VLOOKUP(H1242,'Cross-Page Data'!$D$4:$F$48,3,FALSE)="wind",VLOOKUP(G1242,'Cross-Page Data'!$I$4:$J$19,2,FALSE),IF(VLOOKUP(H1242,'Cross-Page Data'!$D$4:$F$48,3,FALSE)="hydro",VLOOKUP(G1242,'Cross-Page Data'!$I$4:$J$19,2,FALSE),VLOOKUP(H1242,'Cross-Page Data'!$D$4:$F$48,3,FALSE)))))</f>
        <v/>
      </c>
      <c r="M1242" s="120">
        <f>IF(AND($P$2=FALSE,OR(F1242="Commercial NAICS Cogen",F1242="Industrial NAICS Cogen",F1242="NAICS-22 Cogen")),FALSE,IF(AND($P$3=FALSE,OR(F1242="Commercial NAICS Cogen",F1242="Commercial NAICS Non-Cogen",F1242="Industrial NAICS Cogen", F1242="industrial NAICS non-Cogen")),FALSE, TRUE))</f>
        <v/>
      </c>
    </row>
    <row r="1243">
      <c r="A1243" s="129" t="n">
        <v>6041</v>
      </c>
      <c r="B1243" s="130" t="inlineStr">
        <is>
          <t>H L Spurlock</t>
        </is>
      </c>
      <c r="C1243" s="130" t="inlineStr">
        <is>
          <t>East Kentucky Power Coop, Inc</t>
        </is>
      </c>
      <c r="D1243" s="129" t="n">
        <v>5580</v>
      </c>
      <c r="E1243" s="130" t="inlineStr">
        <is>
          <t>KY</t>
        </is>
      </c>
      <c r="F1243" s="130" t="inlineStr">
        <is>
          <t>Electric Utility</t>
        </is>
      </c>
      <c r="G1243" s="130" t="inlineStr">
        <is>
          <t>ST</t>
        </is>
      </c>
      <c r="H1243" s="130" t="inlineStr">
        <is>
          <t>WDS</t>
        </is>
      </c>
      <c r="I1243" s="130" t="inlineStr">
        <is>
          <t>WWW</t>
        </is>
      </c>
      <c r="J1243" s="131" t="n">
        <v>0</v>
      </c>
      <c r="K1243" s="129" t="n">
        <v>2020</v>
      </c>
      <c r="L1243" s="120">
        <f>IF(VLOOKUP(H1243,'Cross-Page Data'!$D$4:$F$48,3,FALSE)="natural gas",VLOOKUP(G1243,'Cross-Page Data'!$I$4:$J$19,2,FALSE),IF(VLOOKUP(H1243,'Cross-Page Data'!$D$4:$F$48,3,FALSE)="solar",IF(G1243="PV","solar PV","solar thermal"),IF(VLOOKUP(H1243,'Cross-Page Data'!$D$4:$F$48,3,FALSE)="wind",VLOOKUP(G1243,'Cross-Page Data'!$I$4:$J$19,2,FALSE),IF(VLOOKUP(H1243,'Cross-Page Data'!$D$4:$F$48,3,FALSE)="hydro",VLOOKUP(G1243,'Cross-Page Data'!$I$4:$J$19,2,FALSE),VLOOKUP(H1243,'Cross-Page Data'!$D$4:$F$48,3,FALSE)))))</f>
        <v/>
      </c>
      <c r="M1243" s="120">
        <f>IF(AND($P$2=FALSE,OR(F1243="Commercial NAICS Cogen",F1243="Industrial NAICS Cogen",F1243="NAICS-22 Cogen")),FALSE,IF(AND($P$3=FALSE,OR(F1243="Commercial NAICS Cogen",F1243="Commercial NAICS Non-Cogen",F1243="Industrial NAICS Cogen", F1243="industrial NAICS non-Cogen")),FALSE, TRUE))</f>
        <v/>
      </c>
    </row>
    <row r="1244">
      <c r="A1244" s="129" t="n">
        <v>6042</v>
      </c>
      <c r="B1244" s="130" t="inlineStr">
        <is>
          <t>Manatee</t>
        </is>
      </c>
      <c r="C1244" s="130" t="inlineStr">
        <is>
          <t>Florida Power &amp; Light Co</t>
        </is>
      </c>
      <c r="D1244" s="129" t="n">
        <v>6452</v>
      </c>
      <c r="E1244" s="130" t="inlineStr">
        <is>
          <t>FL</t>
        </is>
      </c>
      <c r="F1244" s="130" t="inlineStr">
        <is>
          <t>Electric Utility</t>
        </is>
      </c>
      <c r="G1244" s="130" t="inlineStr">
        <is>
          <t>CA</t>
        </is>
      </c>
      <c r="H1244" s="130" t="inlineStr">
        <is>
          <t>DFO</t>
        </is>
      </c>
      <c r="I1244" s="130" t="inlineStr">
        <is>
          <t>DFO</t>
        </is>
      </c>
      <c r="J1244" s="131" t="n">
        <v>0</v>
      </c>
      <c r="K1244" s="129" t="n">
        <v>2020</v>
      </c>
      <c r="L1244" s="120">
        <f>IF(VLOOKUP(H1244,'Cross-Page Data'!$D$4:$F$48,3,FALSE)="natural gas",VLOOKUP(G1244,'Cross-Page Data'!$I$4:$J$19,2,FALSE),IF(VLOOKUP(H1244,'Cross-Page Data'!$D$4:$F$48,3,FALSE)="solar",IF(G1244="PV","solar PV","solar thermal"),IF(VLOOKUP(H1244,'Cross-Page Data'!$D$4:$F$48,3,FALSE)="wind",VLOOKUP(G1244,'Cross-Page Data'!$I$4:$J$19,2,FALSE),IF(VLOOKUP(H1244,'Cross-Page Data'!$D$4:$F$48,3,FALSE)="hydro",VLOOKUP(G1244,'Cross-Page Data'!$I$4:$J$19,2,FALSE),VLOOKUP(H1244,'Cross-Page Data'!$D$4:$F$48,3,FALSE)))))</f>
        <v/>
      </c>
      <c r="M1244" s="120">
        <f>IF(AND($P$2=FALSE,OR(F1244="Commercial NAICS Cogen",F1244="Industrial NAICS Cogen",F1244="NAICS-22 Cogen")),FALSE,IF(AND($P$3=FALSE,OR(F1244="Commercial NAICS Cogen",F1244="Commercial NAICS Non-Cogen",F1244="Industrial NAICS Cogen", F1244="industrial NAICS non-Cogen")),FALSE, TRUE))</f>
        <v/>
      </c>
    </row>
    <row r="1245">
      <c r="A1245" s="129" t="n">
        <v>6042</v>
      </c>
      <c r="B1245" s="130" t="inlineStr">
        <is>
          <t>Manatee</t>
        </is>
      </c>
      <c r="C1245" s="130" t="inlineStr">
        <is>
          <t>Florida Power &amp; Light Co</t>
        </is>
      </c>
      <c r="D1245" s="129" t="n">
        <v>6452</v>
      </c>
      <c r="E1245" s="130" t="inlineStr">
        <is>
          <t>FL</t>
        </is>
      </c>
      <c r="F1245" s="130" t="inlineStr">
        <is>
          <t>Electric Utility</t>
        </is>
      </c>
      <c r="G1245" s="130" t="inlineStr">
        <is>
          <t>CA</t>
        </is>
      </c>
      <c r="H1245" s="130" t="inlineStr">
        <is>
          <t>NG</t>
        </is>
      </c>
      <c r="I1245" s="130" t="inlineStr">
        <is>
          <t>NG</t>
        </is>
      </c>
      <c r="J1245" s="131" t="n">
        <v>2190344</v>
      </c>
      <c r="K1245" s="129" t="n">
        <v>2020</v>
      </c>
      <c r="L1245" s="120">
        <f>IF(VLOOKUP(H1245,'Cross-Page Data'!$D$4:$F$48,3,FALSE)="natural gas",VLOOKUP(G1245,'Cross-Page Data'!$I$4:$J$19,2,FALSE),IF(VLOOKUP(H1245,'Cross-Page Data'!$D$4:$F$48,3,FALSE)="solar",IF(G1245="PV","solar PV","solar thermal"),IF(VLOOKUP(H1245,'Cross-Page Data'!$D$4:$F$48,3,FALSE)="wind",VLOOKUP(G1245,'Cross-Page Data'!$I$4:$J$19,2,FALSE),IF(VLOOKUP(H1245,'Cross-Page Data'!$D$4:$F$48,3,FALSE)="hydro",VLOOKUP(G1245,'Cross-Page Data'!$I$4:$J$19,2,FALSE),VLOOKUP(H1245,'Cross-Page Data'!$D$4:$F$48,3,FALSE)))))</f>
        <v/>
      </c>
      <c r="M1245" s="120">
        <f>IF(AND($P$2=FALSE,OR(F1245="Commercial NAICS Cogen",F1245="Industrial NAICS Cogen",F1245="NAICS-22 Cogen")),FALSE,IF(AND($P$3=FALSE,OR(F1245="Commercial NAICS Cogen",F1245="Commercial NAICS Non-Cogen",F1245="Industrial NAICS Cogen", F1245="industrial NAICS non-Cogen")),FALSE, TRUE))</f>
        <v/>
      </c>
    </row>
    <row r="1246">
      <c r="A1246" s="129" t="n">
        <v>6042</v>
      </c>
      <c r="B1246" s="130" t="inlineStr">
        <is>
          <t>Manatee</t>
        </is>
      </c>
      <c r="C1246" s="130" t="inlineStr">
        <is>
          <t>Florida Power &amp; Light Co</t>
        </is>
      </c>
      <c r="D1246" s="129" t="n">
        <v>6452</v>
      </c>
      <c r="E1246" s="130" t="inlineStr">
        <is>
          <t>FL</t>
        </is>
      </c>
      <c r="F1246" s="130" t="inlineStr">
        <is>
          <t>Electric Utility</t>
        </is>
      </c>
      <c r="G1246" s="130" t="inlineStr">
        <is>
          <t>CT</t>
        </is>
      </c>
      <c r="H1246" s="130" t="inlineStr">
        <is>
          <t>DFO</t>
        </is>
      </c>
      <c r="I1246" s="130" t="inlineStr">
        <is>
          <t>DFO</t>
        </is>
      </c>
      <c r="J1246" s="131" t="n">
        <v>0</v>
      </c>
      <c r="K1246" s="129" t="n">
        <v>2020</v>
      </c>
      <c r="L1246" s="120">
        <f>IF(VLOOKUP(H1246,'Cross-Page Data'!$D$4:$F$48,3,FALSE)="natural gas",VLOOKUP(G1246,'Cross-Page Data'!$I$4:$J$19,2,FALSE),IF(VLOOKUP(H1246,'Cross-Page Data'!$D$4:$F$48,3,FALSE)="solar",IF(G1246="PV","solar PV","solar thermal"),IF(VLOOKUP(H1246,'Cross-Page Data'!$D$4:$F$48,3,FALSE)="wind",VLOOKUP(G1246,'Cross-Page Data'!$I$4:$J$19,2,FALSE),IF(VLOOKUP(H1246,'Cross-Page Data'!$D$4:$F$48,3,FALSE)="hydro",VLOOKUP(G1246,'Cross-Page Data'!$I$4:$J$19,2,FALSE),VLOOKUP(H1246,'Cross-Page Data'!$D$4:$F$48,3,FALSE)))))</f>
        <v/>
      </c>
      <c r="M1246" s="120">
        <f>IF(AND($P$2=FALSE,OR(F1246="Commercial NAICS Cogen",F1246="Industrial NAICS Cogen",F1246="NAICS-22 Cogen")),FALSE,IF(AND($P$3=FALSE,OR(F1246="Commercial NAICS Cogen",F1246="Commercial NAICS Non-Cogen",F1246="Industrial NAICS Cogen", F1246="industrial NAICS non-Cogen")),FALSE, TRUE))</f>
        <v/>
      </c>
    </row>
    <row r="1247">
      <c r="A1247" s="129" t="n">
        <v>6042</v>
      </c>
      <c r="B1247" s="130" t="inlineStr">
        <is>
          <t>Manatee</t>
        </is>
      </c>
      <c r="C1247" s="130" t="inlineStr">
        <is>
          <t>Florida Power &amp; Light Co</t>
        </is>
      </c>
      <c r="D1247" s="129" t="n">
        <v>6452</v>
      </c>
      <c r="E1247" s="130" t="inlineStr">
        <is>
          <t>FL</t>
        </is>
      </c>
      <c r="F1247" s="130" t="inlineStr">
        <is>
          <t>Electric Utility</t>
        </is>
      </c>
      <c r="G1247" s="130" t="inlineStr">
        <is>
          <t>CT</t>
        </is>
      </c>
      <c r="H1247" s="130" t="inlineStr">
        <is>
          <t>NG</t>
        </is>
      </c>
      <c r="I1247" s="130" t="inlineStr">
        <is>
          <t>NG</t>
        </is>
      </c>
      <c r="J1247" s="131" t="n">
        <v>4994412</v>
      </c>
      <c r="K1247" s="129" t="n">
        <v>2020</v>
      </c>
      <c r="L1247" s="120">
        <f>IF(VLOOKUP(H1247,'Cross-Page Data'!$D$4:$F$48,3,FALSE)="natural gas",VLOOKUP(G1247,'Cross-Page Data'!$I$4:$J$19,2,FALSE),IF(VLOOKUP(H1247,'Cross-Page Data'!$D$4:$F$48,3,FALSE)="solar",IF(G1247="PV","solar PV","solar thermal"),IF(VLOOKUP(H1247,'Cross-Page Data'!$D$4:$F$48,3,FALSE)="wind",VLOOKUP(G1247,'Cross-Page Data'!$I$4:$J$19,2,FALSE),IF(VLOOKUP(H1247,'Cross-Page Data'!$D$4:$F$48,3,FALSE)="hydro",VLOOKUP(G1247,'Cross-Page Data'!$I$4:$J$19,2,FALSE),VLOOKUP(H1247,'Cross-Page Data'!$D$4:$F$48,3,FALSE)))))</f>
        <v/>
      </c>
      <c r="M1247" s="120">
        <f>IF(AND($P$2=FALSE,OR(F1247="Commercial NAICS Cogen",F1247="Industrial NAICS Cogen",F1247="NAICS-22 Cogen")),FALSE,IF(AND($P$3=FALSE,OR(F1247="Commercial NAICS Cogen",F1247="Commercial NAICS Non-Cogen",F1247="Industrial NAICS Cogen", F1247="industrial NAICS non-Cogen")),FALSE, TRUE))</f>
        <v/>
      </c>
    </row>
    <row r="1248">
      <c r="A1248" s="129" t="n">
        <v>6042</v>
      </c>
      <c r="B1248" s="130" t="inlineStr">
        <is>
          <t>Manatee</t>
        </is>
      </c>
      <c r="C1248" s="130" t="inlineStr">
        <is>
          <t>Florida Power &amp; Light Co</t>
        </is>
      </c>
      <c r="D1248" s="129" t="n">
        <v>6452</v>
      </c>
      <c r="E1248" s="130" t="inlineStr">
        <is>
          <t>FL</t>
        </is>
      </c>
      <c r="F1248" s="130" t="inlineStr">
        <is>
          <t>Electric Utility</t>
        </is>
      </c>
      <c r="G1248" s="130" t="inlineStr">
        <is>
          <t>ST</t>
        </is>
      </c>
      <c r="H1248" s="130" t="inlineStr">
        <is>
          <t>NG</t>
        </is>
      </c>
      <c r="I1248" s="130" t="inlineStr">
        <is>
          <t>NG</t>
        </is>
      </c>
      <c r="J1248" s="131" t="n">
        <v>2359384.2</v>
      </c>
      <c r="K1248" s="129" t="n">
        <v>2020</v>
      </c>
      <c r="L1248" s="120">
        <f>IF(VLOOKUP(H1248,'Cross-Page Data'!$D$4:$F$48,3,FALSE)="natural gas",VLOOKUP(G1248,'Cross-Page Data'!$I$4:$J$19,2,FALSE),IF(VLOOKUP(H1248,'Cross-Page Data'!$D$4:$F$48,3,FALSE)="solar",IF(G1248="PV","solar PV","solar thermal"),IF(VLOOKUP(H1248,'Cross-Page Data'!$D$4:$F$48,3,FALSE)="wind",VLOOKUP(G1248,'Cross-Page Data'!$I$4:$J$19,2,FALSE),IF(VLOOKUP(H1248,'Cross-Page Data'!$D$4:$F$48,3,FALSE)="hydro",VLOOKUP(G1248,'Cross-Page Data'!$I$4:$J$19,2,FALSE),VLOOKUP(H1248,'Cross-Page Data'!$D$4:$F$48,3,FALSE)))))</f>
        <v/>
      </c>
      <c r="M1248" s="120">
        <f>IF(AND($P$2=FALSE,OR(F1248="Commercial NAICS Cogen",F1248="Industrial NAICS Cogen",F1248="NAICS-22 Cogen")),FALSE,IF(AND($P$3=FALSE,OR(F1248="Commercial NAICS Cogen",F1248="Commercial NAICS Non-Cogen",F1248="Industrial NAICS Cogen", F1248="industrial NAICS non-Cogen")),FALSE, TRUE))</f>
        <v/>
      </c>
    </row>
    <row r="1249">
      <c r="A1249" s="129" t="n">
        <v>6042</v>
      </c>
      <c r="B1249" s="130" t="inlineStr">
        <is>
          <t>Manatee</t>
        </is>
      </c>
      <c r="C1249" s="130" t="inlineStr">
        <is>
          <t>Florida Power &amp; Light Co</t>
        </is>
      </c>
      <c r="D1249" s="129" t="n">
        <v>6452</v>
      </c>
      <c r="E1249" s="130" t="inlineStr">
        <is>
          <t>FL</t>
        </is>
      </c>
      <c r="F1249" s="130" t="inlineStr">
        <is>
          <t>Electric Utility</t>
        </is>
      </c>
      <c r="G1249" s="130" t="inlineStr">
        <is>
          <t>ST</t>
        </is>
      </c>
      <c r="H1249" s="130" t="inlineStr">
        <is>
          <t>RFO</t>
        </is>
      </c>
      <c r="I1249" s="130" t="inlineStr">
        <is>
          <t>RFO</t>
        </is>
      </c>
      <c r="J1249" s="131" t="n">
        <v>50955.768</v>
      </c>
      <c r="K1249" s="129" t="n">
        <v>2020</v>
      </c>
      <c r="L1249" s="120">
        <f>IF(VLOOKUP(H1249,'Cross-Page Data'!$D$4:$F$48,3,FALSE)="natural gas",VLOOKUP(G1249,'Cross-Page Data'!$I$4:$J$19,2,FALSE),IF(VLOOKUP(H1249,'Cross-Page Data'!$D$4:$F$48,3,FALSE)="solar",IF(G1249="PV","solar PV","solar thermal"),IF(VLOOKUP(H1249,'Cross-Page Data'!$D$4:$F$48,3,FALSE)="wind",VLOOKUP(G1249,'Cross-Page Data'!$I$4:$J$19,2,FALSE),IF(VLOOKUP(H1249,'Cross-Page Data'!$D$4:$F$48,3,FALSE)="hydro",VLOOKUP(G1249,'Cross-Page Data'!$I$4:$J$19,2,FALSE),VLOOKUP(H1249,'Cross-Page Data'!$D$4:$F$48,3,FALSE)))))</f>
        <v/>
      </c>
      <c r="M1249" s="120">
        <f>IF(AND($P$2=FALSE,OR(F1249="Commercial NAICS Cogen",F1249="Industrial NAICS Cogen",F1249="NAICS-22 Cogen")),FALSE,IF(AND($P$3=FALSE,OR(F1249="Commercial NAICS Cogen",F1249="Commercial NAICS Non-Cogen",F1249="Industrial NAICS Cogen", F1249="industrial NAICS non-Cogen")),FALSE, TRUE))</f>
        <v/>
      </c>
    </row>
    <row r="1250">
      <c r="A1250" s="129" t="n">
        <v>6043</v>
      </c>
      <c r="B1250" s="130" t="inlineStr">
        <is>
          <t>Martin</t>
        </is>
      </c>
      <c r="C1250" s="130" t="inlineStr">
        <is>
          <t>Florida Power &amp; Light Co</t>
        </is>
      </c>
      <c r="D1250" s="129" t="n">
        <v>6452</v>
      </c>
      <c r="E1250" s="130" t="inlineStr">
        <is>
          <t>FL</t>
        </is>
      </c>
      <c r="F1250" s="130" t="inlineStr">
        <is>
          <t>Electric Utility</t>
        </is>
      </c>
      <c r="G1250" s="130" t="inlineStr">
        <is>
          <t>CA</t>
        </is>
      </c>
      <c r="H1250" s="130" t="inlineStr">
        <is>
          <t>DFO</t>
        </is>
      </c>
      <c r="I1250" s="130" t="inlineStr">
        <is>
          <t>DFO</t>
        </is>
      </c>
      <c r="J1250" s="131" t="n">
        <v>1841.047</v>
      </c>
      <c r="K1250" s="129" t="n">
        <v>2020</v>
      </c>
      <c r="L1250" s="120">
        <f>IF(VLOOKUP(H1250,'Cross-Page Data'!$D$4:$F$48,3,FALSE)="natural gas",VLOOKUP(G1250,'Cross-Page Data'!$I$4:$J$19,2,FALSE),IF(VLOOKUP(H1250,'Cross-Page Data'!$D$4:$F$48,3,FALSE)="solar",IF(G1250="PV","solar PV","solar thermal"),IF(VLOOKUP(H1250,'Cross-Page Data'!$D$4:$F$48,3,FALSE)="wind",VLOOKUP(G1250,'Cross-Page Data'!$I$4:$J$19,2,FALSE),IF(VLOOKUP(H1250,'Cross-Page Data'!$D$4:$F$48,3,FALSE)="hydro",VLOOKUP(G1250,'Cross-Page Data'!$I$4:$J$19,2,FALSE),VLOOKUP(H1250,'Cross-Page Data'!$D$4:$F$48,3,FALSE)))))</f>
        <v/>
      </c>
      <c r="M1250" s="120">
        <f>IF(AND($P$2=FALSE,OR(F1250="Commercial NAICS Cogen",F1250="Industrial NAICS Cogen",F1250="NAICS-22 Cogen")),FALSE,IF(AND($P$3=FALSE,OR(F1250="Commercial NAICS Cogen",F1250="Commercial NAICS Non-Cogen",F1250="Industrial NAICS Cogen", F1250="industrial NAICS non-Cogen")),FALSE, TRUE))</f>
        <v/>
      </c>
    </row>
    <row r="1251">
      <c r="A1251" s="129" t="n">
        <v>6043</v>
      </c>
      <c r="B1251" s="130" t="inlineStr">
        <is>
          <t>Martin</t>
        </is>
      </c>
      <c r="C1251" s="130" t="inlineStr">
        <is>
          <t>Florida Power &amp; Light Co</t>
        </is>
      </c>
      <c r="D1251" s="129" t="n">
        <v>6452</v>
      </c>
      <c r="E1251" s="130" t="inlineStr">
        <is>
          <t>FL</t>
        </is>
      </c>
      <c r="F1251" s="130" t="inlineStr">
        <is>
          <t>Electric Utility</t>
        </is>
      </c>
      <c r="G1251" s="130" t="inlineStr">
        <is>
          <t>CA</t>
        </is>
      </c>
      <c r="H1251" s="130" t="inlineStr">
        <is>
          <t>NG</t>
        </is>
      </c>
      <c r="I1251" s="130" t="inlineStr">
        <is>
          <t>NG</t>
        </is>
      </c>
      <c r="J1251" s="131" t="n">
        <v>3986518</v>
      </c>
      <c r="K1251" s="129" t="n">
        <v>2020</v>
      </c>
      <c r="L1251" s="120">
        <f>IF(VLOOKUP(H1251,'Cross-Page Data'!$D$4:$F$48,3,FALSE)="natural gas",VLOOKUP(G1251,'Cross-Page Data'!$I$4:$J$19,2,FALSE),IF(VLOOKUP(H1251,'Cross-Page Data'!$D$4:$F$48,3,FALSE)="solar",IF(G1251="PV","solar PV","solar thermal"),IF(VLOOKUP(H1251,'Cross-Page Data'!$D$4:$F$48,3,FALSE)="wind",VLOOKUP(G1251,'Cross-Page Data'!$I$4:$J$19,2,FALSE),IF(VLOOKUP(H1251,'Cross-Page Data'!$D$4:$F$48,3,FALSE)="hydro",VLOOKUP(G1251,'Cross-Page Data'!$I$4:$J$19,2,FALSE),VLOOKUP(H1251,'Cross-Page Data'!$D$4:$F$48,3,FALSE)))))</f>
        <v/>
      </c>
      <c r="M1251" s="120">
        <f>IF(AND($P$2=FALSE,OR(F1251="Commercial NAICS Cogen",F1251="Industrial NAICS Cogen",F1251="NAICS-22 Cogen")),FALSE,IF(AND($P$3=FALSE,OR(F1251="Commercial NAICS Cogen",F1251="Commercial NAICS Non-Cogen",F1251="Industrial NAICS Cogen", F1251="industrial NAICS non-Cogen")),FALSE, TRUE))</f>
        <v/>
      </c>
    </row>
    <row r="1252">
      <c r="A1252" s="129" t="n">
        <v>6043</v>
      </c>
      <c r="B1252" s="130" t="inlineStr">
        <is>
          <t>Martin</t>
        </is>
      </c>
      <c r="C1252" s="130" t="inlineStr">
        <is>
          <t>Florida Power &amp; Light Co</t>
        </is>
      </c>
      <c r="D1252" s="129" t="n">
        <v>6452</v>
      </c>
      <c r="E1252" s="130" t="inlineStr">
        <is>
          <t>FL</t>
        </is>
      </c>
      <c r="F1252" s="130" t="inlineStr">
        <is>
          <t>Electric Utility</t>
        </is>
      </c>
      <c r="G1252" s="130" t="inlineStr">
        <is>
          <t>CA</t>
        </is>
      </c>
      <c r="H1252" s="130" t="inlineStr">
        <is>
          <t>SUN</t>
        </is>
      </c>
      <c r="I1252" s="130" t="inlineStr">
        <is>
          <t>SUN</t>
        </is>
      </c>
      <c r="J1252" s="131" t="n">
        <v>29714</v>
      </c>
      <c r="K1252" s="129" t="n">
        <v>2020</v>
      </c>
      <c r="L1252" s="120">
        <f>IF(VLOOKUP(H1252,'Cross-Page Data'!$D$4:$F$48,3,FALSE)="natural gas",VLOOKUP(G1252,'Cross-Page Data'!$I$4:$J$19,2,FALSE),IF(VLOOKUP(H1252,'Cross-Page Data'!$D$4:$F$48,3,FALSE)="solar",IF(G1252="PV","solar PV","solar thermal"),IF(VLOOKUP(H1252,'Cross-Page Data'!$D$4:$F$48,3,FALSE)="wind",VLOOKUP(G1252,'Cross-Page Data'!$I$4:$J$19,2,FALSE),IF(VLOOKUP(H1252,'Cross-Page Data'!$D$4:$F$48,3,FALSE)="hydro",VLOOKUP(G1252,'Cross-Page Data'!$I$4:$J$19,2,FALSE),VLOOKUP(H1252,'Cross-Page Data'!$D$4:$F$48,3,FALSE)))))</f>
        <v/>
      </c>
      <c r="M1252" s="120">
        <f>IF(AND($P$2=FALSE,OR(F1252="Commercial NAICS Cogen",F1252="Industrial NAICS Cogen",F1252="NAICS-22 Cogen")),FALSE,IF(AND($P$3=FALSE,OR(F1252="Commercial NAICS Cogen",F1252="Commercial NAICS Non-Cogen",F1252="Industrial NAICS Cogen", F1252="industrial NAICS non-Cogen")),FALSE, TRUE))</f>
        <v/>
      </c>
    </row>
    <row r="1253">
      <c r="A1253" s="129" t="n">
        <v>6043</v>
      </c>
      <c r="B1253" s="130" t="inlineStr">
        <is>
          <t>Martin</t>
        </is>
      </c>
      <c r="C1253" s="130" t="inlineStr">
        <is>
          <t>Florida Power &amp; Light Co</t>
        </is>
      </c>
      <c r="D1253" s="129" t="n">
        <v>6452</v>
      </c>
      <c r="E1253" s="130" t="inlineStr">
        <is>
          <t>FL</t>
        </is>
      </c>
      <c r="F1253" s="130" t="inlineStr">
        <is>
          <t>Electric Utility</t>
        </is>
      </c>
      <c r="G1253" s="130" t="inlineStr">
        <is>
          <t>CT</t>
        </is>
      </c>
      <c r="H1253" s="130" t="inlineStr">
        <is>
          <t>BIT</t>
        </is>
      </c>
      <c r="I1253" s="130" t="inlineStr">
        <is>
          <t>COL</t>
        </is>
      </c>
      <c r="J1253" s="131" t="n">
        <v>0</v>
      </c>
      <c r="K1253" s="129" t="n">
        <v>2020</v>
      </c>
      <c r="L1253" s="120">
        <f>IF(VLOOKUP(H1253,'Cross-Page Data'!$D$4:$F$48,3,FALSE)="natural gas",VLOOKUP(G1253,'Cross-Page Data'!$I$4:$J$19,2,FALSE),IF(VLOOKUP(H1253,'Cross-Page Data'!$D$4:$F$48,3,FALSE)="solar",IF(G1253="PV","solar PV","solar thermal"),IF(VLOOKUP(H1253,'Cross-Page Data'!$D$4:$F$48,3,FALSE)="wind",VLOOKUP(G1253,'Cross-Page Data'!$I$4:$J$19,2,FALSE),IF(VLOOKUP(H1253,'Cross-Page Data'!$D$4:$F$48,3,FALSE)="hydro",VLOOKUP(G1253,'Cross-Page Data'!$I$4:$J$19,2,FALSE),VLOOKUP(H1253,'Cross-Page Data'!$D$4:$F$48,3,FALSE)))))</f>
        <v/>
      </c>
      <c r="M1253" s="120">
        <f>IF(AND($P$2=FALSE,OR(F1253="Commercial NAICS Cogen",F1253="Industrial NAICS Cogen",F1253="NAICS-22 Cogen")),FALSE,IF(AND($P$3=FALSE,OR(F1253="Commercial NAICS Cogen",F1253="Commercial NAICS Non-Cogen",F1253="Industrial NAICS Cogen", F1253="industrial NAICS non-Cogen")),FALSE, TRUE))</f>
        <v/>
      </c>
    </row>
    <row r="1254">
      <c r="A1254" s="129" t="n">
        <v>6043</v>
      </c>
      <c r="B1254" s="130" t="inlineStr">
        <is>
          <t>Martin</t>
        </is>
      </c>
      <c r="C1254" s="130" t="inlineStr">
        <is>
          <t>Florida Power &amp; Light Co</t>
        </is>
      </c>
      <c r="D1254" s="129" t="n">
        <v>6452</v>
      </c>
      <c r="E1254" s="130" t="inlineStr">
        <is>
          <t>FL</t>
        </is>
      </c>
      <c r="F1254" s="130" t="inlineStr">
        <is>
          <t>Electric Utility</t>
        </is>
      </c>
      <c r="G1254" s="130" t="inlineStr">
        <is>
          <t>CT</t>
        </is>
      </c>
      <c r="H1254" s="130" t="inlineStr">
        <is>
          <t>DFO</t>
        </is>
      </c>
      <c r="I1254" s="130" t="inlineStr">
        <is>
          <t>DFO</t>
        </is>
      </c>
      <c r="J1254" s="131" t="n">
        <v>3266.969</v>
      </c>
      <c r="K1254" s="129" t="n">
        <v>2020</v>
      </c>
      <c r="L1254" s="120">
        <f>IF(VLOOKUP(H1254,'Cross-Page Data'!$D$4:$F$48,3,FALSE)="natural gas",VLOOKUP(G1254,'Cross-Page Data'!$I$4:$J$19,2,FALSE),IF(VLOOKUP(H1254,'Cross-Page Data'!$D$4:$F$48,3,FALSE)="solar",IF(G1254="PV","solar PV","solar thermal"),IF(VLOOKUP(H1254,'Cross-Page Data'!$D$4:$F$48,3,FALSE)="wind",VLOOKUP(G1254,'Cross-Page Data'!$I$4:$J$19,2,FALSE),IF(VLOOKUP(H1254,'Cross-Page Data'!$D$4:$F$48,3,FALSE)="hydro",VLOOKUP(G1254,'Cross-Page Data'!$I$4:$J$19,2,FALSE),VLOOKUP(H1254,'Cross-Page Data'!$D$4:$F$48,3,FALSE)))))</f>
        <v/>
      </c>
      <c r="M1254" s="120">
        <f>IF(AND($P$2=FALSE,OR(F1254="Commercial NAICS Cogen",F1254="Industrial NAICS Cogen",F1254="NAICS-22 Cogen")),FALSE,IF(AND($P$3=FALSE,OR(F1254="Commercial NAICS Cogen",F1254="Commercial NAICS Non-Cogen",F1254="Industrial NAICS Cogen", F1254="industrial NAICS non-Cogen")),FALSE, TRUE))</f>
        <v/>
      </c>
    </row>
    <row r="1255">
      <c r="A1255" s="129" t="n">
        <v>6043</v>
      </c>
      <c r="B1255" s="130" t="inlineStr">
        <is>
          <t>Martin</t>
        </is>
      </c>
      <c r="C1255" s="130" t="inlineStr">
        <is>
          <t>Florida Power &amp; Light Co</t>
        </is>
      </c>
      <c r="D1255" s="129" t="n">
        <v>6452</v>
      </c>
      <c r="E1255" s="130" t="inlineStr">
        <is>
          <t>FL</t>
        </is>
      </c>
      <c r="F1255" s="130" t="inlineStr">
        <is>
          <t>Electric Utility</t>
        </is>
      </c>
      <c r="G1255" s="130" t="inlineStr">
        <is>
          <t>CT</t>
        </is>
      </c>
      <c r="H1255" s="130" t="inlineStr">
        <is>
          <t>NG</t>
        </is>
      </c>
      <c r="I1255" s="130" t="inlineStr">
        <is>
          <t>NG</t>
        </is>
      </c>
      <c r="J1255" s="131" t="n">
        <v>7071376</v>
      </c>
      <c r="K1255" s="129" t="n">
        <v>2020</v>
      </c>
      <c r="L1255" s="120">
        <f>IF(VLOOKUP(H1255,'Cross-Page Data'!$D$4:$F$48,3,FALSE)="natural gas",VLOOKUP(G1255,'Cross-Page Data'!$I$4:$J$19,2,FALSE),IF(VLOOKUP(H1255,'Cross-Page Data'!$D$4:$F$48,3,FALSE)="solar",IF(G1255="PV","solar PV","solar thermal"),IF(VLOOKUP(H1255,'Cross-Page Data'!$D$4:$F$48,3,FALSE)="wind",VLOOKUP(G1255,'Cross-Page Data'!$I$4:$J$19,2,FALSE),IF(VLOOKUP(H1255,'Cross-Page Data'!$D$4:$F$48,3,FALSE)="hydro",VLOOKUP(G1255,'Cross-Page Data'!$I$4:$J$19,2,FALSE),VLOOKUP(H1255,'Cross-Page Data'!$D$4:$F$48,3,FALSE)))))</f>
        <v/>
      </c>
      <c r="M1255" s="120">
        <f>IF(AND($P$2=FALSE,OR(F1255="Commercial NAICS Cogen",F1255="Industrial NAICS Cogen",F1255="NAICS-22 Cogen")),FALSE,IF(AND($P$3=FALSE,OR(F1255="Commercial NAICS Cogen",F1255="Commercial NAICS Non-Cogen",F1255="Industrial NAICS Cogen", F1255="industrial NAICS non-Cogen")),FALSE, TRUE))</f>
        <v/>
      </c>
    </row>
    <row r="1256">
      <c r="A1256" s="129" t="n">
        <v>6043</v>
      </c>
      <c r="B1256" s="130" t="inlineStr">
        <is>
          <t>Martin</t>
        </is>
      </c>
      <c r="C1256" s="130" t="inlineStr">
        <is>
          <t>Florida Power &amp; Light Co</t>
        </is>
      </c>
      <c r="D1256" s="129" t="n">
        <v>6452</v>
      </c>
      <c r="E1256" s="130" t="inlineStr">
        <is>
          <t>FL</t>
        </is>
      </c>
      <c r="F1256" s="130" t="inlineStr">
        <is>
          <t>Electric Utility</t>
        </is>
      </c>
      <c r="G1256" s="130" t="inlineStr">
        <is>
          <t>CT</t>
        </is>
      </c>
      <c r="H1256" s="130" t="inlineStr">
        <is>
          <t>RFO</t>
        </is>
      </c>
      <c r="I1256" s="130" t="inlineStr">
        <is>
          <t>RFO</t>
        </is>
      </c>
      <c r="J1256" s="131" t="n">
        <v>0</v>
      </c>
      <c r="K1256" s="129" t="n">
        <v>2020</v>
      </c>
      <c r="L1256" s="120">
        <f>IF(VLOOKUP(H1256,'Cross-Page Data'!$D$4:$F$48,3,FALSE)="natural gas",VLOOKUP(G1256,'Cross-Page Data'!$I$4:$J$19,2,FALSE),IF(VLOOKUP(H1256,'Cross-Page Data'!$D$4:$F$48,3,FALSE)="solar",IF(G1256="PV","solar PV","solar thermal"),IF(VLOOKUP(H1256,'Cross-Page Data'!$D$4:$F$48,3,FALSE)="wind",VLOOKUP(G1256,'Cross-Page Data'!$I$4:$J$19,2,FALSE),IF(VLOOKUP(H1256,'Cross-Page Data'!$D$4:$F$48,3,FALSE)="hydro",VLOOKUP(G1256,'Cross-Page Data'!$I$4:$J$19,2,FALSE),VLOOKUP(H1256,'Cross-Page Data'!$D$4:$F$48,3,FALSE)))))</f>
        <v/>
      </c>
      <c r="M1256" s="120">
        <f>IF(AND($P$2=FALSE,OR(F1256="Commercial NAICS Cogen",F1256="Industrial NAICS Cogen",F1256="NAICS-22 Cogen")),FALSE,IF(AND($P$3=FALSE,OR(F1256="Commercial NAICS Cogen",F1256="Commercial NAICS Non-Cogen",F1256="Industrial NAICS Cogen", F1256="industrial NAICS non-Cogen")),FALSE, TRUE))</f>
        <v/>
      </c>
    </row>
    <row r="1257">
      <c r="A1257" s="129" t="n">
        <v>6045</v>
      </c>
      <c r="B1257" s="130" t="inlineStr">
        <is>
          <t>St Lucie</t>
        </is>
      </c>
      <c r="C1257" s="130" t="inlineStr">
        <is>
          <t>Florida Power &amp; Light Co</t>
        </is>
      </c>
      <c r="D1257" s="129" t="n">
        <v>6452</v>
      </c>
      <c r="E1257" s="130" t="inlineStr">
        <is>
          <t>FL</t>
        </is>
      </c>
      <c r="F1257" s="130" t="inlineStr">
        <is>
          <t>Electric Utility</t>
        </is>
      </c>
      <c r="G1257" s="130" t="inlineStr">
        <is>
          <t>ST</t>
        </is>
      </c>
      <c r="H1257" s="130" t="inlineStr">
        <is>
          <t>NUC</t>
        </is>
      </c>
      <c r="I1257" s="130" t="inlineStr">
        <is>
          <t>NUC</t>
        </is>
      </c>
      <c r="J1257" s="131" t="n">
        <v>8726843</v>
      </c>
      <c r="K1257" s="129" t="n">
        <v>2020</v>
      </c>
      <c r="L1257" s="120">
        <f>IF(VLOOKUP(H1257,'Cross-Page Data'!$D$4:$F$48,3,FALSE)="natural gas",VLOOKUP(G1257,'Cross-Page Data'!$I$4:$J$19,2,FALSE),IF(VLOOKUP(H1257,'Cross-Page Data'!$D$4:$F$48,3,FALSE)="solar",IF(G1257="PV","solar PV","solar thermal"),IF(VLOOKUP(H1257,'Cross-Page Data'!$D$4:$F$48,3,FALSE)="wind",VLOOKUP(G1257,'Cross-Page Data'!$I$4:$J$19,2,FALSE),IF(VLOOKUP(H1257,'Cross-Page Data'!$D$4:$F$48,3,FALSE)="hydro",VLOOKUP(G1257,'Cross-Page Data'!$I$4:$J$19,2,FALSE),VLOOKUP(H1257,'Cross-Page Data'!$D$4:$F$48,3,FALSE)))))</f>
        <v/>
      </c>
      <c r="M1257" s="120">
        <f>IF(AND($P$2=FALSE,OR(F1257="Commercial NAICS Cogen",F1257="Industrial NAICS Cogen",F1257="NAICS-22 Cogen")),FALSE,IF(AND($P$3=FALSE,OR(F1257="Commercial NAICS Cogen",F1257="Commercial NAICS Non-Cogen",F1257="Industrial NAICS Cogen", F1257="industrial NAICS non-Cogen")),FALSE, TRUE))</f>
        <v/>
      </c>
    </row>
    <row r="1258">
      <c r="A1258" s="129" t="n">
        <v>6045</v>
      </c>
      <c r="B1258" s="130" t="inlineStr">
        <is>
          <t>St Lucie</t>
        </is>
      </c>
      <c r="C1258" s="130" t="inlineStr">
        <is>
          <t>Florida Power &amp; Light Co</t>
        </is>
      </c>
      <c r="D1258" s="129" t="n">
        <v>6452</v>
      </c>
      <c r="E1258" s="130" t="inlineStr">
        <is>
          <t>FL</t>
        </is>
      </c>
      <c r="F1258" s="130" t="inlineStr">
        <is>
          <t>Electric Utility</t>
        </is>
      </c>
      <c r="G1258" s="130" t="inlineStr">
        <is>
          <t>ST</t>
        </is>
      </c>
      <c r="H1258" s="130" t="inlineStr">
        <is>
          <t>NUC</t>
        </is>
      </c>
      <c r="I1258" s="130" t="inlineStr">
        <is>
          <t>NUC</t>
        </is>
      </c>
      <c r="J1258" s="131" t="n">
        <v>8073527</v>
      </c>
      <c r="K1258" s="129" t="n">
        <v>2020</v>
      </c>
      <c r="L1258" s="120">
        <f>IF(VLOOKUP(H1258,'Cross-Page Data'!$D$4:$F$48,3,FALSE)="natural gas",VLOOKUP(G1258,'Cross-Page Data'!$I$4:$J$19,2,FALSE),IF(VLOOKUP(H1258,'Cross-Page Data'!$D$4:$F$48,3,FALSE)="solar",IF(G1258="PV","solar PV","solar thermal"),IF(VLOOKUP(H1258,'Cross-Page Data'!$D$4:$F$48,3,FALSE)="wind",VLOOKUP(G1258,'Cross-Page Data'!$I$4:$J$19,2,FALSE),IF(VLOOKUP(H1258,'Cross-Page Data'!$D$4:$F$48,3,FALSE)="hydro",VLOOKUP(G1258,'Cross-Page Data'!$I$4:$J$19,2,FALSE),VLOOKUP(H1258,'Cross-Page Data'!$D$4:$F$48,3,FALSE)))))</f>
        <v/>
      </c>
      <c r="M1258" s="120">
        <f>IF(AND($P$2=FALSE,OR(F1258="Commercial NAICS Cogen",F1258="Industrial NAICS Cogen",F1258="NAICS-22 Cogen")),FALSE,IF(AND($P$3=FALSE,OR(F1258="Commercial NAICS Cogen",F1258="Commercial NAICS Non-Cogen",F1258="Industrial NAICS Cogen", F1258="industrial NAICS non-Cogen")),FALSE, TRUE))</f>
        <v/>
      </c>
    </row>
    <row r="1259">
      <c r="A1259" s="129" t="n">
        <v>6051</v>
      </c>
      <c r="B1259" s="130" t="inlineStr">
        <is>
          <t>Edwin I Hatch</t>
        </is>
      </c>
      <c r="C1259" s="130" t="inlineStr">
        <is>
          <t>Georgia Power Co</t>
        </is>
      </c>
      <c r="D1259" s="129" t="n">
        <v>7140</v>
      </c>
      <c r="E1259" s="130" t="inlineStr">
        <is>
          <t>GA</t>
        </is>
      </c>
      <c r="F1259" s="130" t="inlineStr">
        <is>
          <t>Electric Utility</t>
        </is>
      </c>
      <c r="G1259" s="130" t="inlineStr">
        <is>
          <t>ST</t>
        </is>
      </c>
      <c r="H1259" s="130" t="inlineStr">
        <is>
          <t>NUC</t>
        </is>
      </c>
      <c r="I1259" s="130" t="inlineStr">
        <is>
          <t>NUC</t>
        </is>
      </c>
      <c r="J1259" s="131" t="n">
        <v>6410209</v>
      </c>
      <c r="K1259" s="129" t="n">
        <v>2020</v>
      </c>
      <c r="L1259" s="120">
        <f>IF(VLOOKUP(H1259,'Cross-Page Data'!$D$4:$F$48,3,FALSE)="natural gas",VLOOKUP(G1259,'Cross-Page Data'!$I$4:$J$19,2,FALSE),IF(VLOOKUP(H1259,'Cross-Page Data'!$D$4:$F$48,3,FALSE)="solar",IF(G1259="PV","solar PV","solar thermal"),IF(VLOOKUP(H1259,'Cross-Page Data'!$D$4:$F$48,3,FALSE)="wind",VLOOKUP(G1259,'Cross-Page Data'!$I$4:$J$19,2,FALSE),IF(VLOOKUP(H1259,'Cross-Page Data'!$D$4:$F$48,3,FALSE)="hydro",VLOOKUP(G1259,'Cross-Page Data'!$I$4:$J$19,2,FALSE),VLOOKUP(H1259,'Cross-Page Data'!$D$4:$F$48,3,FALSE)))))</f>
        <v/>
      </c>
      <c r="M1259" s="120">
        <f>IF(AND($P$2=FALSE,OR(F1259="Commercial NAICS Cogen",F1259="Industrial NAICS Cogen",F1259="NAICS-22 Cogen")),FALSE,IF(AND($P$3=FALSE,OR(F1259="Commercial NAICS Cogen",F1259="Commercial NAICS Non-Cogen",F1259="Industrial NAICS Cogen", F1259="industrial NAICS non-Cogen")),FALSE, TRUE))</f>
        <v/>
      </c>
    </row>
    <row r="1260">
      <c r="A1260" s="129" t="n">
        <v>6051</v>
      </c>
      <c r="B1260" s="130" t="inlineStr">
        <is>
          <t>Edwin I Hatch</t>
        </is>
      </c>
      <c r="C1260" s="130" t="inlineStr">
        <is>
          <t>Georgia Power Co</t>
        </is>
      </c>
      <c r="D1260" s="129" t="n">
        <v>7140</v>
      </c>
      <c r="E1260" s="130" t="inlineStr">
        <is>
          <t>GA</t>
        </is>
      </c>
      <c r="F1260" s="130" t="inlineStr">
        <is>
          <t>Electric Utility</t>
        </is>
      </c>
      <c r="G1260" s="130" t="inlineStr">
        <is>
          <t>ST</t>
        </is>
      </c>
      <c r="H1260" s="130" t="inlineStr">
        <is>
          <t>NUC</t>
        </is>
      </c>
      <c r="I1260" s="130" t="inlineStr">
        <is>
          <t>NUC</t>
        </is>
      </c>
      <c r="J1260" s="131" t="n">
        <v>7557670</v>
      </c>
      <c r="K1260" s="129" t="n">
        <v>2020</v>
      </c>
      <c r="L1260" s="120">
        <f>IF(VLOOKUP(H1260,'Cross-Page Data'!$D$4:$F$48,3,FALSE)="natural gas",VLOOKUP(G1260,'Cross-Page Data'!$I$4:$J$19,2,FALSE),IF(VLOOKUP(H1260,'Cross-Page Data'!$D$4:$F$48,3,FALSE)="solar",IF(G1260="PV","solar PV","solar thermal"),IF(VLOOKUP(H1260,'Cross-Page Data'!$D$4:$F$48,3,FALSE)="wind",VLOOKUP(G1260,'Cross-Page Data'!$I$4:$J$19,2,FALSE),IF(VLOOKUP(H1260,'Cross-Page Data'!$D$4:$F$48,3,FALSE)="hydro",VLOOKUP(G1260,'Cross-Page Data'!$I$4:$J$19,2,FALSE),VLOOKUP(H1260,'Cross-Page Data'!$D$4:$F$48,3,FALSE)))))</f>
        <v/>
      </c>
      <c r="M1260" s="120">
        <f>IF(AND($P$2=FALSE,OR(F1260="Commercial NAICS Cogen",F1260="Industrial NAICS Cogen",F1260="NAICS-22 Cogen")),FALSE,IF(AND($P$3=FALSE,OR(F1260="Commercial NAICS Cogen",F1260="Commercial NAICS Non-Cogen",F1260="Industrial NAICS Cogen", F1260="industrial NAICS non-Cogen")),FALSE, TRUE))</f>
        <v/>
      </c>
    </row>
    <row r="1261">
      <c r="A1261" s="129" t="n">
        <v>6052</v>
      </c>
      <c r="B1261" s="130" t="inlineStr">
        <is>
          <t>Wansley</t>
        </is>
      </c>
      <c r="C1261" s="130" t="inlineStr">
        <is>
          <t>Georgia Power Co</t>
        </is>
      </c>
      <c r="D1261" s="129" t="n">
        <v>7140</v>
      </c>
      <c r="E1261" s="130" t="inlineStr">
        <is>
          <t>GA</t>
        </is>
      </c>
      <c r="F1261" s="130" t="inlineStr">
        <is>
          <t>Electric Utility</t>
        </is>
      </c>
      <c r="G1261" s="130" t="inlineStr">
        <is>
          <t>GT</t>
        </is>
      </c>
      <c r="H1261" s="130" t="inlineStr">
        <is>
          <t>DFO</t>
        </is>
      </c>
      <c r="I1261" s="130" t="inlineStr">
        <is>
          <t>DFO</t>
        </is>
      </c>
      <c r="J1261" s="131" t="n">
        <v>-317</v>
      </c>
      <c r="K1261" s="129" t="n">
        <v>2020</v>
      </c>
      <c r="L1261" s="120">
        <f>IF(VLOOKUP(H1261,'Cross-Page Data'!$D$4:$F$48,3,FALSE)="natural gas",VLOOKUP(G1261,'Cross-Page Data'!$I$4:$J$19,2,FALSE),IF(VLOOKUP(H1261,'Cross-Page Data'!$D$4:$F$48,3,FALSE)="solar",IF(G1261="PV","solar PV","solar thermal"),IF(VLOOKUP(H1261,'Cross-Page Data'!$D$4:$F$48,3,FALSE)="wind",VLOOKUP(G1261,'Cross-Page Data'!$I$4:$J$19,2,FALSE),IF(VLOOKUP(H1261,'Cross-Page Data'!$D$4:$F$48,3,FALSE)="hydro",VLOOKUP(G1261,'Cross-Page Data'!$I$4:$J$19,2,FALSE),VLOOKUP(H1261,'Cross-Page Data'!$D$4:$F$48,3,FALSE)))))</f>
        <v/>
      </c>
      <c r="M1261" s="120">
        <f>IF(AND($P$2=FALSE,OR(F1261="Commercial NAICS Cogen",F1261="Industrial NAICS Cogen",F1261="NAICS-22 Cogen")),FALSE,IF(AND($P$3=FALSE,OR(F1261="Commercial NAICS Cogen",F1261="Commercial NAICS Non-Cogen",F1261="Industrial NAICS Cogen", F1261="industrial NAICS non-Cogen")),FALSE, TRUE))</f>
        <v/>
      </c>
    </row>
    <row r="1262">
      <c r="A1262" s="129" t="n">
        <v>6052</v>
      </c>
      <c r="B1262" s="130" t="inlineStr">
        <is>
          <t>Wansley</t>
        </is>
      </c>
      <c r="C1262" s="130" t="inlineStr">
        <is>
          <t>Georgia Power Co</t>
        </is>
      </c>
      <c r="D1262" s="129" t="n">
        <v>7140</v>
      </c>
      <c r="E1262" s="130" t="inlineStr">
        <is>
          <t>GA</t>
        </is>
      </c>
      <c r="F1262" s="130" t="inlineStr">
        <is>
          <t>Electric Utility</t>
        </is>
      </c>
      <c r="G1262" s="130" t="inlineStr">
        <is>
          <t>ST</t>
        </is>
      </c>
      <c r="H1262" s="130" t="inlineStr">
        <is>
          <t>BIT</t>
        </is>
      </c>
      <c r="I1262" s="130" t="inlineStr">
        <is>
          <t>COL</t>
        </is>
      </c>
      <c r="J1262" s="131" t="n">
        <v>179997.59</v>
      </c>
      <c r="K1262" s="129" t="n">
        <v>2020</v>
      </c>
      <c r="L1262" s="120">
        <f>IF(VLOOKUP(H1262,'Cross-Page Data'!$D$4:$F$48,3,FALSE)="natural gas",VLOOKUP(G1262,'Cross-Page Data'!$I$4:$J$19,2,FALSE),IF(VLOOKUP(H1262,'Cross-Page Data'!$D$4:$F$48,3,FALSE)="solar",IF(G1262="PV","solar PV","solar thermal"),IF(VLOOKUP(H1262,'Cross-Page Data'!$D$4:$F$48,3,FALSE)="wind",VLOOKUP(G1262,'Cross-Page Data'!$I$4:$J$19,2,FALSE),IF(VLOOKUP(H1262,'Cross-Page Data'!$D$4:$F$48,3,FALSE)="hydro",VLOOKUP(G1262,'Cross-Page Data'!$I$4:$J$19,2,FALSE),VLOOKUP(H1262,'Cross-Page Data'!$D$4:$F$48,3,FALSE)))))</f>
        <v/>
      </c>
      <c r="M1262" s="120">
        <f>IF(AND($P$2=FALSE,OR(F1262="Commercial NAICS Cogen",F1262="Industrial NAICS Cogen",F1262="NAICS-22 Cogen")),FALSE,IF(AND($P$3=FALSE,OR(F1262="Commercial NAICS Cogen",F1262="Commercial NAICS Non-Cogen",F1262="Industrial NAICS Cogen", F1262="industrial NAICS non-Cogen")),FALSE, TRUE))</f>
        <v/>
      </c>
    </row>
    <row r="1263">
      <c r="A1263" s="129" t="n">
        <v>6052</v>
      </c>
      <c r="B1263" s="130" t="inlineStr">
        <is>
          <t>Wansley</t>
        </is>
      </c>
      <c r="C1263" s="130" t="inlineStr">
        <is>
          <t>Georgia Power Co</t>
        </is>
      </c>
      <c r="D1263" s="129" t="n">
        <v>7140</v>
      </c>
      <c r="E1263" s="130" t="inlineStr">
        <is>
          <t>GA</t>
        </is>
      </c>
      <c r="F1263" s="130" t="inlineStr">
        <is>
          <t>Electric Utility</t>
        </is>
      </c>
      <c r="G1263" s="130" t="inlineStr">
        <is>
          <t>ST</t>
        </is>
      </c>
      <c r="H1263" s="130" t="inlineStr">
        <is>
          <t>DFO</t>
        </is>
      </c>
      <c r="I1263" s="130" t="inlineStr">
        <is>
          <t>DFO</t>
        </is>
      </c>
      <c r="J1263" s="131" t="n">
        <v>-35313.59</v>
      </c>
      <c r="K1263" s="129" t="n">
        <v>2020</v>
      </c>
      <c r="L1263" s="120">
        <f>IF(VLOOKUP(H1263,'Cross-Page Data'!$D$4:$F$48,3,FALSE)="natural gas",VLOOKUP(G1263,'Cross-Page Data'!$I$4:$J$19,2,FALSE),IF(VLOOKUP(H1263,'Cross-Page Data'!$D$4:$F$48,3,FALSE)="solar",IF(G1263="PV","solar PV","solar thermal"),IF(VLOOKUP(H1263,'Cross-Page Data'!$D$4:$F$48,3,FALSE)="wind",VLOOKUP(G1263,'Cross-Page Data'!$I$4:$J$19,2,FALSE),IF(VLOOKUP(H1263,'Cross-Page Data'!$D$4:$F$48,3,FALSE)="hydro",VLOOKUP(G1263,'Cross-Page Data'!$I$4:$J$19,2,FALSE),VLOOKUP(H1263,'Cross-Page Data'!$D$4:$F$48,3,FALSE)))))</f>
        <v/>
      </c>
      <c r="M1263" s="120">
        <f>IF(AND($P$2=FALSE,OR(F1263="Commercial NAICS Cogen",F1263="Industrial NAICS Cogen",F1263="NAICS-22 Cogen")),FALSE,IF(AND($P$3=FALSE,OR(F1263="Commercial NAICS Cogen",F1263="Commercial NAICS Non-Cogen",F1263="Industrial NAICS Cogen", F1263="industrial NAICS non-Cogen")),FALSE, TRUE))</f>
        <v/>
      </c>
    </row>
    <row r="1264">
      <c r="A1264" s="129" t="n">
        <v>6055</v>
      </c>
      <c r="B1264" s="130" t="inlineStr">
        <is>
          <t>Big Cajun 2</t>
        </is>
      </c>
      <c r="C1264" s="130" t="inlineStr">
        <is>
          <t>Louisiana Generating LLC</t>
        </is>
      </c>
      <c r="D1264" s="129" t="n">
        <v>11252</v>
      </c>
      <c r="E1264" s="130" t="inlineStr">
        <is>
          <t>LA</t>
        </is>
      </c>
      <c r="F1264" s="130" t="inlineStr">
        <is>
          <t>NAICS-22 Non-Cogen</t>
        </is>
      </c>
      <c r="G1264" s="130" t="inlineStr">
        <is>
          <t>ST</t>
        </is>
      </c>
      <c r="H1264" s="130" t="inlineStr">
        <is>
          <t>DFO</t>
        </is>
      </c>
      <c r="I1264" s="130" t="inlineStr">
        <is>
          <t>DFO</t>
        </is>
      </c>
      <c r="J1264" s="131" t="n">
        <v>0</v>
      </c>
      <c r="K1264" s="129" t="n">
        <v>2020</v>
      </c>
      <c r="L1264" s="120">
        <f>IF(VLOOKUP(H1264,'Cross-Page Data'!$D$4:$F$48,3,FALSE)="natural gas",VLOOKUP(G1264,'Cross-Page Data'!$I$4:$J$19,2,FALSE),IF(VLOOKUP(H1264,'Cross-Page Data'!$D$4:$F$48,3,FALSE)="solar",IF(G1264="PV","solar PV","solar thermal"),IF(VLOOKUP(H1264,'Cross-Page Data'!$D$4:$F$48,3,FALSE)="wind",VLOOKUP(G1264,'Cross-Page Data'!$I$4:$J$19,2,FALSE),IF(VLOOKUP(H1264,'Cross-Page Data'!$D$4:$F$48,3,FALSE)="hydro",VLOOKUP(G1264,'Cross-Page Data'!$I$4:$J$19,2,FALSE),VLOOKUP(H1264,'Cross-Page Data'!$D$4:$F$48,3,FALSE)))))</f>
        <v/>
      </c>
      <c r="M1264" s="120">
        <f>IF(AND($P$2=FALSE,OR(F1264="Commercial NAICS Cogen",F1264="Industrial NAICS Cogen",F1264="NAICS-22 Cogen")),FALSE,IF(AND($P$3=FALSE,OR(F1264="Commercial NAICS Cogen",F1264="Commercial NAICS Non-Cogen",F1264="Industrial NAICS Cogen", F1264="industrial NAICS non-Cogen")),FALSE, TRUE))</f>
        <v/>
      </c>
    </row>
    <row r="1265">
      <c r="A1265" s="129" t="n">
        <v>6055</v>
      </c>
      <c r="B1265" s="130" t="inlineStr">
        <is>
          <t>Big Cajun 2</t>
        </is>
      </c>
      <c r="C1265" s="130" t="inlineStr">
        <is>
          <t>Louisiana Generating LLC</t>
        </is>
      </c>
      <c r="D1265" s="129" t="n">
        <v>11252</v>
      </c>
      <c r="E1265" s="130" t="inlineStr">
        <is>
          <t>LA</t>
        </is>
      </c>
      <c r="F1265" s="130" t="inlineStr">
        <is>
          <t>NAICS-22 Non-Cogen</t>
        </is>
      </c>
      <c r="G1265" s="130" t="inlineStr">
        <is>
          <t>ST</t>
        </is>
      </c>
      <c r="H1265" s="130" t="inlineStr">
        <is>
          <t>NG</t>
        </is>
      </c>
      <c r="I1265" s="130" t="inlineStr">
        <is>
          <t>NG</t>
        </is>
      </c>
      <c r="J1265" s="131" t="n">
        <v>990307.01</v>
      </c>
      <c r="K1265" s="129" t="n">
        <v>2020</v>
      </c>
      <c r="L1265" s="120">
        <f>IF(VLOOKUP(H1265,'Cross-Page Data'!$D$4:$F$48,3,FALSE)="natural gas",VLOOKUP(G1265,'Cross-Page Data'!$I$4:$J$19,2,FALSE),IF(VLOOKUP(H1265,'Cross-Page Data'!$D$4:$F$48,3,FALSE)="solar",IF(G1265="PV","solar PV","solar thermal"),IF(VLOOKUP(H1265,'Cross-Page Data'!$D$4:$F$48,3,FALSE)="wind",VLOOKUP(G1265,'Cross-Page Data'!$I$4:$J$19,2,FALSE),IF(VLOOKUP(H1265,'Cross-Page Data'!$D$4:$F$48,3,FALSE)="hydro",VLOOKUP(G1265,'Cross-Page Data'!$I$4:$J$19,2,FALSE),VLOOKUP(H1265,'Cross-Page Data'!$D$4:$F$48,3,FALSE)))))</f>
        <v/>
      </c>
      <c r="M1265" s="120">
        <f>IF(AND($P$2=FALSE,OR(F1265="Commercial NAICS Cogen",F1265="Industrial NAICS Cogen",F1265="NAICS-22 Cogen")),FALSE,IF(AND($P$3=FALSE,OR(F1265="Commercial NAICS Cogen",F1265="Commercial NAICS Non-Cogen",F1265="Industrial NAICS Cogen", F1265="industrial NAICS non-Cogen")),FALSE, TRUE))</f>
        <v/>
      </c>
    </row>
    <row r="1266">
      <c r="A1266" s="129" t="n">
        <v>6055</v>
      </c>
      <c r="B1266" s="130" t="inlineStr">
        <is>
          <t>Big Cajun 2</t>
        </is>
      </c>
      <c r="C1266" s="130" t="inlineStr">
        <is>
          <t>Louisiana Generating LLC</t>
        </is>
      </c>
      <c r="D1266" s="129" t="n">
        <v>11252</v>
      </c>
      <c r="E1266" s="130" t="inlineStr">
        <is>
          <t>LA</t>
        </is>
      </c>
      <c r="F1266" s="130" t="inlineStr">
        <is>
          <t>NAICS-22 Non-Cogen</t>
        </is>
      </c>
      <c r="G1266" s="130" t="inlineStr">
        <is>
          <t>ST</t>
        </is>
      </c>
      <c r="H1266" s="130" t="inlineStr">
        <is>
          <t>RC</t>
        </is>
      </c>
      <c r="I1266" s="130" t="inlineStr">
        <is>
          <t>COL</t>
        </is>
      </c>
      <c r="J1266" s="131" t="n">
        <v>292007.99</v>
      </c>
      <c r="K1266" s="129" t="n">
        <v>2020</v>
      </c>
      <c r="L1266" s="120">
        <f>IF(VLOOKUP(H1266,'Cross-Page Data'!$D$4:$F$48,3,FALSE)="natural gas",VLOOKUP(G1266,'Cross-Page Data'!$I$4:$J$19,2,FALSE),IF(VLOOKUP(H1266,'Cross-Page Data'!$D$4:$F$48,3,FALSE)="solar",IF(G1266="PV","solar PV","solar thermal"),IF(VLOOKUP(H1266,'Cross-Page Data'!$D$4:$F$48,3,FALSE)="wind",VLOOKUP(G1266,'Cross-Page Data'!$I$4:$J$19,2,FALSE),IF(VLOOKUP(H1266,'Cross-Page Data'!$D$4:$F$48,3,FALSE)="hydro",VLOOKUP(G1266,'Cross-Page Data'!$I$4:$J$19,2,FALSE),VLOOKUP(H1266,'Cross-Page Data'!$D$4:$F$48,3,FALSE)))))</f>
        <v/>
      </c>
      <c r="M1266" s="120">
        <f>IF(AND($P$2=FALSE,OR(F1266="Commercial NAICS Cogen",F1266="Industrial NAICS Cogen",F1266="NAICS-22 Cogen")),FALSE,IF(AND($P$3=FALSE,OR(F1266="Commercial NAICS Cogen",F1266="Commercial NAICS Non-Cogen",F1266="Industrial NAICS Cogen", F1266="industrial NAICS non-Cogen")),FALSE, TRUE))</f>
        <v/>
      </c>
    </row>
    <row r="1267">
      <c r="A1267" s="129" t="n">
        <v>6055</v>
      </c>
      <c r="B1267" s="130" t="inlineStr">
        <is>
          <t>Big Cajun 2</t>
        </is>
      </c>
      <c r="C1267" s="130" t="inlineStr">
        <is>
          <t>Louisiana Generating LLC</t>
        </is>
      </c>
      <c r="D1267" s="129" t="n">
        <v>11252</v>
      </c>
      <c r="E1267" s="130" t="inlineStr">
        <is>
          <t>LA</t>
        </is>
      </c>
      <c r="F1267" s="130" t="inlineStr">
        <is>
          <t>NAICS-22 Non-Cogen</t>
        </is>
      </c>
      <c r="G1267" s="130" t="inlineStr">
        <is>
          <t>ST</t>
        </is>
      </c>
      <c r="H1267" s="130" t="inlineStr">
        <is>
          <t>SUB</t>
        </is>
      </c>
      <c r="I1267" s="130" t="inlineStr">
        <is>
          <t>COL</t>
        </is>
      </c>
      <c r="J1267" s="131" t="n">
        <v>0</v>
      </c>
      <c r="K1267" s="129" t="n">
        <v>2020</v>
      </c>
      <c r="L1267" s="120">
        <f>IF(VLOOKUP(H1267,'Cross-Page Data'!$D$4:$F$48,3,FALSE)="natural gas",VLOOKUP(G1267,'Cross-Page Data'!$I$4:$J$19,2,FALSE),IF(VLOOKUP(H1267,'Cross-Page Data'!$D$4:$F$48,3,FALSE)="solar",IF(G1267="PV","solar PV","solar thermal"),IF(VLOOKUP(H1267,'Cross-Page Data'!$D$4:$F$48,3,FALSE)="wind",VLOOKUP(G1267,'Cross-Page Data'!$I$4:$J$19,2,FALSE),IF(VLOOKUP(H1267,'Cross-Page Data'!$D$4:$F$48,3,FALSE)="hydro",VLOOKUP(G1267,'Cross-Page Data'!$I$4:$J$19,2,FALSE),VLOOKUP(H1267,'Cross-Page Data'!$D$4:$F$48,3,FALSE)))))</f>
        <v/>
      </c>
      <c r="M1267" s="120">
        <f>IF(AND($P$2=FALSE,OR(F1267="Commercial NAICS Cogen",F1267="Industrial NAICS Cogen",F1267="NAICS-22 Cogen")),FALSE,IF(AND($P$3=FALSE,OR(F1267="Commercial NAICS Cogen",F1267="Commercial NAICS Non-Cogen",F1267="Industrial NAICS Cogen", F1267="industrial NAICS non-Cogen")),FALSE, TRUE))</f>
        <v/>
      </c>
    </row>
    <row r="1268">
      <c r="A1268" s="129" t="n">
        <v>6064</v>
      </c>
      <c r="B1268" s="130" t="inlineStr">
        <is>
          <t>Nearman Creek</t>
        </is>
      </c>
      <c r="C1268" s="130" t="inlineStr">
        <is>
          <t>City of Kansas City - (KS)</t>
        </is>
      </c>
      <c r="D1268" s="129" t="n">
        <v>9996</v>
      </c>
      <c r="E1268" s="130" t="inlineStr">
        <is>
          <t>KS</t>
        </is>
      </c>
      <c r="F1268" s="130" t="inlineStr">
        <is>
          <t>Electric Utility</t>
        </is>
      </c>
      <c r="G1268" s="130" t="inlineStr">
        <is>
          <t>GT</t>
        </is>
      </c>
      <c r="H1268" s="130" t="inlineStr">
        <is>
          <t>DFO</t>
        </is>
      </c>
      <c r="I1268" s="130" t="inlineStr">
        <is>
          <t>DFO</t>
        </is>
      </c>
      <c r="J1268" s="131" t="n">
        <v>281.692</v>
      </c>
      <c r="K1268" s="129" t="n">
        <v>2020</v>
      </c>
      <c r="L1268" s="120">
        <f>IF(VLOOKUP(H1268,'Cross-Page Data'!$D$4:$F$48,3,FALSE)="natural gas",VLOOKUP(G1268,'Cross-Page Data'!$I$4:$J$19,2,FALSE),IF(VLOOKUP(H1268,'Cross-Page Data'!$D$4:$F$48,3,FALSE)="solar",IF(G1268="PV","solar PV","solar thermal"),IF(VLOOKUP(H1268,'Cross-Page Data'!$D$4:$F$48,3,FALSE)="wind",VLOOKUP(G1268,'Cross-Page Data'!$I$4:$J$19,2,FALSE),IF(VLOOKUP(H1268,'Cross-Page Data'!$D$4:$F$48,3,FALSE)="hydro",VLOOKUP(G1268,'Cross-Page Data'!$I$4:$J$19,2,FALSE),VLOOKUP(H1268,'Cross-Page Data'!$D$4:$F$48,3,FALSE)))))</f>
        <v/>
      </c>
      <c r="M1268" s="120">
        <f>IF(AND($P$2=FALSE,OR(F1268="Commercial NAICS Cogen",F1268="Industrial NAICS Cogen",F1268="NAICS-22 Cogen")),FALSE,IF(AND($P$3=FALSE,OR(F1268="Commercial NAICS Cogen",F1268="Commercial NAICS Non-Cogen",F1268="Industrial NAICS Cogen", F1268="industrial NAICS non-Cogen")),FALSE, TRUE))</f>
        <v/>
      </c>
    </row>
    <row r="1269">
      <c r="A1269" s="129" t="n">
        <v>6064</v>
      </c>
      <c r="B1269" s="130" t="inlineStr">
        <is>
          <t>Nearman Creek</t>
        </is>
      </c>
      <c r="C1269" s="130" t="inlineStr">
        <is>
          <t>City of Kansas City - (KS)</t>
        </is>
      </c>
      <c r="D1269" s="129" t="n">
        <v>9996</v>
      </c>
      <c r="E1269" s="130" t="inlineStr">
        <is>
          <t>KS</t>
        </is>
      </c>
      <c r="F1269" s="130" t="inlineStr">
        <is>
          <t>Electric Utility</t>
        </is>
      </c>
      <c r="G1269" s="130" t="inlineStr">
        <is>
          <t>GT</t>
        </is>
      </c>
      <c r="H1269" s="130" t="inlineStr">
        <is>
          <t>NG</t>
        </is>
      </c>
      <c r="I1269" s="130" t="inlineStr">
        <is>
          <t>NG</t>
        </is>
      </c>
      <c r="J1269" s="131" t="n">
        <v>5265.308</v>
      </c>
      <c r="K1269" s="129" t="n">
        <v>2020</v>
      </c>
      <c r="L1269" s="120">
        <f>IF(VLOOKUP(H1269,'Cross-Page Data'!$D$4:$F$48,3,FALSE)="natural gas",VLOOKUP(G1269,'Cross-Page Data'!$I$4:$J$19,2,FALSE),IF(VLOOKUP(H1269,'Cross-Page Data'!$D$4:$F$48,3,FALSE)="solar",IF(G1269="PV","solar PV","solar thermal"),IF(VLOOKUP(H1269,'Cross-Page Data'!$D$4:$F$48,3,FALSE)="wind",VLOOKUP(G1269,'Cross-Page Data'!$I$4:$J$19,2,FALSE),IF(VLOOKUP(H1269,'Cross-Page Data'!$D$4:$F$48,3,FALSE)="hydro",VLOOKUP(G1269,'Cross-Page Data'!$I$4:$J$19,2,FALSE),VLOOKUP(H1269,'Cross-Page Data'!$D$4:$F$48,3,FALSE)))))</f>
        <v/>
      </c>
      <c r="M1269" s="120">
        <f>IF(AND($P$2=FALSE,OR(F1269="Commercial NAICS Cogen",F1269="Industrial NAICS Cogen",F1269="NAICS-22 Cogen")),FALSE,IF(AND($P$3=FALSE,OR(F1269="Commercial NAICS Cogen",F1269="Commercial NAICS Non-Cogen",F1269="Industrial NAICS Cogen", F1269="industrial NAICS non-Cogen")),FALSE, TRUE))</f>
        <v/>
      </c>
    </row>
    <row r="1270">
      <c r="A1270" s="129" t="n">
        <v>6064</v>
      </c>
      <c r="B1270" s="130" t="inlineStr">
        <is>
          <t>Nearman Creek</t>
        </is>
      </c>
      <c r="C1270" s="130" t="inlineStr">
        <is>
          <t>City of Kansas City - (KS)</t>
        </is>
      </c>
      <c r="D1270" s="129" t="n">
        <v>9996</v>
      </c>
      <c r="E1270" s="130" t="inlineStr">
        <is>
          <t>KS</t>
        </is>
      </c>
      <c r="F1270" s="130" t="inlineStr">
        <is>
          <t>Electric Utility</t>
        </is>
      </c>
      <c r="G1270" s="130" t="inlineStr">
        <is>
          <t>ST</t>
        </is>
      </c>
      <c r="H1270" s="130" t="inlineStr">
        <is>
          <t>DFO</t>
        </is>
      </c>
      <c r="I1270" s="130" t="inlineStr">
        <is>
          <t>DFO</t>
        </is>
      </c>
      <c r="J1270" s="131" t="n">
        <v>3884.778</v>
      </c>
      <c r="K1270" s="129" t="n">
        <v>2020</v>
      </c>
      <c r="L1270" s="120">
        <f>IF(VLOOKUP(H1270,'Cross-Page Data'!$D$4:$F$48,3,FALSE)="natural gas",VLOOKUP(G1270,'Cross-Page Data'!$I$4:$J$19,2,FALSE),IF(VLOOKUP(H1270,'Cross-Page Data'!$D$4:$F$48,3,FALSE)="solar",IF(G1270="PV","solar PV","solar thermal"),IF(VLOOKUP(H1270,'Cross-Page Data'!$D$4:$F$48,3,FALSE)="wind",VLOOKUP(G1270,'Cross-Page Data'!$I$4:$J$19,2,FALSE),IF(VLOOKUP(H1270,'Cross-Page Data'!$D$4:$F$48,3,FALSE)="hydro",VLOOKUP(G1270,'Cross-Page Data'!$I$4:$J$19,2,FALSE),VLOOKUP(H1270,'Cross-Page Data'!$D$4:$F$48,3,FALSE)))))</f>
        <v/>
      </c>
      <c r="M1270" s="120">
        <f>IF(AND($P$2=FALSE,OR(F1270="Commercial NAICS Cogen",F1270="Industrial NAICS Cogen",F1270="NAICS-22 Cogen")),FALSE,IF(AND($P$3=FALSE,OR(F1270="Commercial NAICS Cogen",F1270="Commercial NAICS Non-Cogen",F1270="Industrial NAICS Cogen", F1270="industrial NAICS non-Cogen")),FALSE, TRUE))</f>
        <v/>
      </c>
    </row>
    <row r="1271">
      <c r="A1271" s="129" t="n">
        <v>6064</v>
      </c>
      <c r="B1271" s="130" t="inlineStr">
        <is>
          <t>Nearman Creek</t>
        </is>
      </c>
      <c r="C1271" s="130" t="inlineStr">
        <is>
          <t>City of Kansas City - (KS)</t>
        </is>
      </c>
      <c r="D1271" s="129" t="n">
        <v>9996</v>
      </c>
      <c r="E1271" s="130" t="inlineStr">
        <is>
          <t>KS</t>
        </is>
      </c>
      <c r="F1271" s="130" t="inlineStr">
        <is>
          <t>Electric Utility</t>
        </is>
      </c>
      <c r="G1271" s="130" t="inlineStr">
        <is>
          <t>ST</t>
        </is>
      </c>
      <c r="H1271" s="130" t="inlineStr">
        <is>
          <t>SUB</t>
        </is>
      </c>
      <c r="I1271" s="130" t="inlineStr">
        <is>
          <t>COL</t>
        </is>
      </c>
      <c r="J1271" s="131" t="n">
        <v>1066366.2</v>
      </c>
      <c r="K1271" s="129" t="n">
        <v>2020</v>
      </c>
      <c r="L1271" s="120">
        <f>IF(VLOOKUP(H1271,'Cross-Page Data'!$D$4:$F$48,3,FALSE)="natural gas",VLOOKUP(G1271,'Cross-Page Data'!$I$4:$J$19,2,FALSE),IF(VLOOKUP(H1271,'Cross-Page Data'!$D$4:$F$48,3,FALSE)="solar",IF(G1271="PV","solar PV","solar thermal"),IF(VLOOKUP(H1271,'Cross-Page Data'!$D$4:$F$48,3,FALSE)="wind",VLOOKUP(G1271,'Cross-Page Data'!$I$4:$J$19,2,FALSE),IF(VLOOKUP(H1271,'Cross-Page Data'!$D$4:$F$48,3,FALSE)="hydro",VLOOKUP(G1271,'Cross-Page Data'!$I$4:$J$19,2,FALSE),VLOOKUP(H1271,'Cross-Page Data'!$D$4:$F$48,3,FALSE)))))</f>
        <v/>
      </c>
      <c r="M1271" s="120">
        <f>IF(AND($P$2=FALSE,OR(F1271="Commercial NAICS Cogen",F1271="Industrial NAICS Cogen",F1271="NAICS-22 Cogen")),FALSE,IF(AND($P$3=FALSE,OR(F1271="Commercial NAICS Cogen",F1271="Commercial NAICS Non-Cogen",F1271="Industrial NAICS Cogen", F1271="industrial NAICS non-Cogen")),FALSE, TRUE))</f>
        <v/>
      </c>
    </row>
    <row r="1272">
      <c r="A1272" s="129" t="n">
        <v>6065</v>
      </c>
      <c r="B1272" s="130" t="inlineStr">
        <is>
          <t>Iatan</t>
        </is>
      </c>
      <c r="C1272" s="130" t="inlineStr">
        <is>
          <t>Evergy Metro</t>
        </is>
      </c>
      <c r="D1272" s="129" t="n">
        <v>10000</v>
      </c>
      <c r="E1272" s="130" t="inlineStr">
        <is>
          <t>MO</t>
        </is>
      </c>
      <c r="F1272" s="130" t="inlineStr">
        <is>
          <t>Electric Utility</t>
        </is>
      </c>
      <c r="G1272" s="130" t="inlineStr">
        <is>
          <t>ST</t>
        </is>
      </c>
      <c r="H1272" s="130" t="inlineStr">
        <is>
          <t>DFO</t>
        </is>
      </c>
      <c r="I1272" s="130" t="inlineStr">
        <is>
          <t>DFO</t>
        </is>
      </c>
      <c r="J1272" s="131" t="n">
        <v>41483.179</v>
      </c>
      <c r="K1272" s="129" t="n">
        <v>2020</v>
      </c>
      <c r="L1272" s="120">
        <f>IF(VLOOKUP(H1272,'Cross-Page Data'!$D$4:$F$48,3,FALSE)="natural gas",VLOOKUP(G1272,'Cross-Page Data'!$I$4:$J$19,2,FALSE),IF(VLOOKUP(H1272,'Cross-Page Data'!$D$4:$F$48,3,FALSE)="solar",IF(G1272="PV","solar PV","solar thermal"),IF(VLOOKUP(H1272,'Cross-Page Data'!$D$4:$F$48,3,FALSE)="wind",VLOOKUP(G1272,'Cross-Page Data'!$I$4:$J$19,2,FALSE),IF(VLOOKUP(H1272,'Cross-Page Data'!$D$4:$F$48,3,FALSE)="hydro",VLOOKUP(G1272,'Cross-Page Data'!$I$4:$J$19,2,FALSE),VLOOKUP(H1272,'Cross-Page Data'!$D$4:$F$48,3,FALSE)))))</f>
        <v/>
      </c>
      <c r="M1272" s="120">
        <f>IF(AND($P$2=FALSE,OR(F1272="Commercial NAICS Cogen",F1272="Industrial NAICS Cogen",F1272="NAICS-22 Cogen")),FALSE,IF(AND($P$3=FALSE,OR(F1272="Commercial NAICS Cogen",F1272="Commercial NAICS Non-Cogen",F1272="Industrial NAICS Cogen", F1272="industrial NAICS non-Cogen")),FALSE, TRUE))</f>
        <v/>
      </c>
    </row>
    <row r="1273">
      <c r="A1273" s="129" t="n">
        <v>6065</v>
      </c>
      <c r="B1273" s="130" t="inlineStr">
        <is>
          <t>Iatan</t>
        </is>
      </c>
      <c r="C1273" s="130" t="inlineStr">
        <is>
          <t>Evergy Metro</t>
        </is>
      </c>
      <c r="D1273" s="129" t="n">
        <v>10000</v>
      </c>
      <c r="E1273" s="130" t="inlineStr">
        <is>
          <t>MO</t>
        </is>
      </c>
      <c r="F1273" s="130" t="inlineStr">
        <is>
          <t>Electric Utility</t>
        </is>
      </c>
      <c r="G1273" s="130" t="inlineStr">
        <is>
          <t>ST</t>
        </is>
      </c>
      <c r="H1273" s="130" t="inlineStr">
        <is>
          <t>SUB</t>
        </is>
      </c>
      <c r="I1273" s="130" t="inlineStr">
        <is>
          <t>COL</t>
        </is>
      </c>
      <c r="J1273" s="131" t="n">
        <v>6993094.8</v>
      </c>
      <c r="K1273" s="129" t="n">
        <v>2020</v>
      </c>
      <c r="L1273" s="120">
        <f>IF(VLOOKUP(H1273,'Cross-Page Data'!$D$4:$F$48,3,FALSE)="natural gas",VLOOKUP(G1273,'Cross-Page Data'!$I$4:$J$19,2,FALSE),IF(VLOOKUP(H1273,'Cross-Page Data'!$D$4:$F$48,3,FALSE)="solar",IF(G1273="PV","solar PV","solar thermal"),IF(VLOOKUP(H1273,'Cross-Page Data'!$D$4:$F$48,3,FALSE)="wind",VLOOKUP(G1273,'Cross-Page Data'!$I$4:$J$19,2,FALSE),IF(VLOOKUP(H1273,'Cross-Page Data'!$D$4:$F$48,3,FALSE)="hydro",VLOOKUP(G1273,'Cross-Page Data'!$I$4:$J$19,2,FALSE),VLOOKUP(H1273,'Cross-Page Data'!$D$4:$F$48,3,FALSE)))))</f>
        <v/>
      </c>
      <c r="M1273" s="120">
        <f>IF(AND($P$2=FALSE,OR(F1273="Commercial NAICS Cogen",F1273="Industrial NAICS Cogen",F1273="NAICS-22 Cogen")),FALSE,IF(AND($P$3=FALSE,OR(F1273="Commercial NAICS Cogen",F1273="Commercial NAICS Non-Cogen",F1273="Industrial NAICS Cogen", F1273="industrial NAICS non-Cogen")),FALSE, TRUE))</f>
        <v/>
      </c>
    </row>
    <row r="1274">
      <c r="A1274" s="129" t="n">
        <v>6068</v>
      </c>
      <c r="B1274" s="130" t="inlineStr">
        <is>
          <t>Jeffrey Energy Center</t>
        </is>
      </c>
      <c r="C1274" s="130" t="inlineStr">
        <is>
          <t>Evergy Kansas Central, Inc</t>
        </is>
      </c>
      <c r="D1274" s="129" t="n">
        <v>22500</v>
      </c>
      <c r="E1274" s="130" t="inlineStr">
        <is>
          <t>KS</t>
        </is>
      </c>
      <c r="F1274" s="130" t="inlineStr">
        <is>
          <t>Electric Utility</t>
        </is>
      </c>
      <c r="G1274" s="130" t="inlineStr">
        <is>
          <t>ST</t>
        </is>
      </c>
      <c r="H1274" s="130" t="inlineStr">
        <is>
          <t>DFO</t>
        </is>
      </c>
      <c r="I1274" s="130" t="inlineStr">
        <is>
          <t>DFO</t>
        </is>
      </c>
      <c r="J1274" s="131" t="n">
        <v>34180.07</v>
      </c>
      <c r="K1274" s="129" t="n">
        <v>2020</v>
      </c>
      <c r="L1274" s="120">
        <f>IF(VLOOKUP(H1274,'Cross-Page Data'!$D$4:$F$48,3,FALSE)="natural gas",VLOOKUP(G1274,'Cross-Page Data'!$I$4:$J$19,2,FALSE),IF(VLOOKUP(H1274,'Cross-Page Data'!$D$4:$F$48,3,FALSE)="solar",IF(G1274="PV","solar PV","solar thermal"),IF(VLOOKUP(H1274,'Cross-Page Data'!$D$4:$F$48,3,FALSE)="wind",VLOOKUP(G1274,'Cross-Page Data'!$I$4:$J$19,2,FALSE),IF(VLOOKUP(H1274,'Cross-Page Data'!$D$4:$F$48,3,FALSE)="hydro",VLOOKUP(G1274,'Cross-Page Data'!$I$4:$J$19,2,FALSE),VLOOKUP(H1274,'Cross-Page Data'!$D$4:$F$48,3,FALSE)))))</f>
        <v/>
      </c>
      <c r="M1274" s="120">
        <f>IF(AND($P$2=FALSE,OR(F1274="Commercial NAICS Cogen",F1274="Industrial NAICS Cogen",F1274="NAICS-22 Cogen")),FALSE,IF(AND($P$3=FALSE,OR(F1274="Commercial NAICS Cogen",F1274="Commercial NAICS Non-Cogen",F1274="Industrial NAICS Cogen", F1274="industrial NAICS non-Cogen")),FALSE, TRUE))</f>
        <v/>
      </c>
    </row>
    <row r="1275">
      <c r="A1275" s="129" t="n">
        <v>6068</v>
      </c>
      <c r="B1275" s="130" t="inlineStr">
        <is>
          <t>Jeffrey Energy Center</t>
        </is>
      </c>
      <c r="C1275" s="130" t="inlineStr">
        <is>
          <t>Evergy Kansas Central, Inc</t>
        </is>
      </c>
      <c r="D1275" s="129" t="n">
        <v>22500</v>
      </c>
      <c r="E1275" s="130" t="inlineStr">
        <is>
          <t>KS</t>
        </is>
      </c>
      <c r="F1275" s="130" t="inlineStr">
        <is>
          <t>Electric Utility</t>
        </is>
      </c>
      <c r="G1275" s="130" t="inlineStr">
        <is>
          <t>ST</t>
        </is>
      </c>
      <c r="H1275" s="130" t="inlineStr">
        <is>
          <t>SUB</t>
        </is>
      </c>
      <c r="I1275" s="130" t="inlineStr">
        <is>
          <t>COL</t>
        </is>
      </c>
      <c r="J1275" s="131" t="n">
        <v>6637980.9</v>
      </c>
      <c r="K1275" s="129" t="n">
        <v>2020</v>
      </c>
      <c r="L1275" s="120">
        <f>IF(VLOOKUP(H1275,'Cross-Page Data'!$D$4:$F$48,3,FALSE)="natural gas",VLOOKUP(G1275,'Cross-Page Data'!$I$4:$J$19,2,FALSE),IF(VLOOKUP(H1275,'Cross-Page Data'!$D$4:$F$48,3,FALSE)="solar",IF(G1275="PV","solar PV","solar thermal"),IF(VLOOKUP(H1275,'Cross-Page Data'!$D$4:$F$48,3,FALSE)="wind",VLOOKUP(G1275,'Cross-Page Data'!$I$4:$J$19,2,FALSE),IF(VLOOKUP(H1275,'Cross-Page Data'!$D$4:$F$48,3,FALSE)="hydro",VLOOKUP(G1275,'Cross-Page Data'!$I$4:$J$19,2,FALSE),VLOOKUP(H1275,'Cross-Page Data'!$D$4:$F$48,3,FALSE)))))</f>
        <v/>
      </c>
      <c r="M1275" s="120">
        <f>IF(AND($P$2=FALSE,OR(F1275="Commercial NAICS Cogen",F1275="Industrial NAICS Cogen",F1275="NAICS-22 Cogen")),FALSE,IF(AND($P$3=FALSE,OR(F1275="Commercial NAICS Cogen",F1275="Commercial NAICS Non-Cogen",F1275="Industrial NAICS Cogen", F1275="industrial NAICS non-Cogen")),FALSE, TRUE))</f>
        <v/>
      </c>
    </row>
    <row r="1276">
      <c r="A1276" s="129" t="n">
        <v>6071</v>
      </c>
      <c r="B1276" s="130" t="inlineStr">
        <is>
          <t>Trimble County</t>
        </is>
      </c>
      <c r="C1276" s="130" t="inlineStr">
        <is>
          <t>Louisville Gas &amp; Electric Co</t>
        </is>
      </c>
      <c r="D1276" s="129" t="n">
        <v>11249</v>
      </c>
      <c r="E1276" s="130" t="inlineStr">
        <is>
          <t>KY</t>
        </is>
      </c>
      <c r="F1276" s="130" t="inlineStr">
        <is>
          <t>Electric Utility</t>
        </is>
      </c>
      <c r="G1276" s="130" t="inlineStr">
        <is>
          <t>GT</t>
        </is>
      </c>
      <c r="H1276" s="130" t="inlineStr">
        <is>
          <t>NG</t>
        </is>
      </c>
      <c r="I1276" s="130" t="inlineStr">
        <is>
          <t>NG</t>
        </is>
      </c>
      <c r="J1276" s="131" t="n">
        <v>552620</v>
      </c>
      <c r="K1276" s="129" t="n">
        <v>2020</v>
      </c>
      <c r="L1276" s="120">
        <f>IF(VLOOKUP(H1276,'Cross-Page Data'!$D$4:$F$48,3,FALSE)="natural gas",VLOOKUP(G1276,'Cross-Page Data'!$I$4:$J$19,2,FALSE),IF(VLOOKUP(H1276,'Cross-Page Data'!$D$4:$F$48,3,FALSE)="solar",IF(G1276="PV","solar PV","solar thermal"),IF(VLOOKUP(H1276,'Cross-Page Data'!$D$4:$F$48,3,FALSE)="wind",VLOOKUP(G1276,'Cross-Page Data'!$I$4:$J$19,2,FALSE),IF(VLOOKUP(H1276,'Cross-Page Data'!$D$4:$F$48,3,FALSE)="hydro",VLOOKUP(G1276,'Cross-Page Data'!$I$4:$J$19,2,FALSE),VLOOKUP(H1276,'Cross-Page Data'!$D$4:$F$48,3,FALSE)))))</f>
        <v/>
      </c>
      <c r="M1276" s="120">
        <f>IF(AND($P$2=FALSE,OR(F1276="Commercial NAICS Cogen",F1276="Industrial NAICS Cogen",F1276="NAICS-22 Cogen")),FALSE,IF(AND($P$3=FALSE,OR(F1276="Commercial NAICS Cogen",F1276="Commercial NAICS Non-Cogen",F1276="Industrial NAICS Cogen", F1276="industrial NAICS non-Cogen")),FALSE, TRUE))</f>
        <v/>
      </c>
    </row>
    <row r="1277">
      <c r="A1277" s="129" t="n">
        <v>6071</v>
      </c>
      <c r="B1277" s="130" t="inlineStr">
        <is>
          <t>Trimble County</t>
        </is>
      </c>
      <c r="C1277" s="130" t="inlineStr">
        <is>
          <t>Louisville Gas &amp; Electric Co</t>
        </is>
      </c>
      <c r="D1277" s="129" t="n">
        <v>11249</v>
      </c>
      <c r="E1277" s="130" t="inlineStr">
        <is>
          <t>KY</t>
        </is>
      </c>
      <c r="F1277" s="130" t="inlineStr">
        <is>
          <t>Electric Utility</t>
        </is>
      </c>
      <c r="G1277" s="130" t="inlineStr">
        <is>
          <t>ST</t>
        </is>
      </c>
      <c r="H1277" s="130" t="inlineStr">
        <is>
          <t>BIT</t>
        </is>
      </c>
      <c r="I1277" s="130" t="inlineStr">
        <is>
          <t>COL</t>
        </is>
      </c>
      <c r="J1277" s="131" t="n">
        <v>116311.15</v>
      </c>
      <c r="K1277" s="129" t="n">
        <v>2020</v>
      </c>
      <c r="L1277" s="120">
        <f>IF(VLOOKUP(H1277,'Cross-Page Data'!$D$4:$F$48,3,FALSE)="natural gas",VLOOKUP(G1277,'Cross-Page Data'!$I$4:$J$19,2,FALSE),IF(VLOOKUP(H1277,'Cross-Page Data'!$D$4:$F$48,3,FALSE)="solar",IF(G1277="PV","solar PV","solar thermal"),IF(VLOOKUP(H1277,'Cross-Page Data'!$D$4:$F$48,3,FALSE)="wind",VLOOKUP(G1277,'Cross-Page Data'!$I$4:$J$19,2,FALSE),IF(VLOOKUP(H1277,'Cross-Page Data'!$D$4:$F$48,3,FALSE)="hydro",VLOOKUP(G1277,'Cross-Page Data'!$I$4:$J$19,2,FALSE),VLOOKUP(H1277,'Cross-Page Data'!$D$4:$F$48,3,FALSE)))))</f>
        <v/>
      </c>
      <c r="M1277" s="120">
        <f>IF(AND($P$2=FALSE,OR(F1277="Commercial NAICS Cogen",F1277="Industrial NAICS Cogen",F1277="NAICS-22 Cogen")),FALSE,IF(AND($P$3=FALSE,OR(F1277="Commercial NAICS Cogen",F1277="Commercial NAICS Non-Cogen",F1277="Industrial NAICS Cogen", F1277="industrial NAICS non-Cogen")),FALSE, TRUE))</f>
        <v/>
      </c>
    </row>
    <row r="1278">
      <c r="A1278" s="129" t="n">
        <v>6071</v>
      </c>
      <c r="B1278" s="130" t="inlineStr">
        <is>
          <t>Trimble County</t>
        </is>
      </c>
      <c r="C1278" s="130" t="inlineStr">
        <is>
          <t>Louisville Gas &amp; Electric Co</t>
        </is>
      </c>
      <c r="D1278" s="129" t="n">
        <v>11249</v>
      </c>
      <c r="E1278" s="130" t="inlineStr">
        <is>
          <t>KY</t>
        </is>
      </c>
      <c r="F1278" s="130" t="inlineStr">
        <is>
          <t>Electric Utility</t>
        </is>
      </c>
      <c r="G1278" s="130" t="inlineStr">
        <is>
          <t>ST</t>
        </is>
      </c>
      <c r="H1278" s="130" t="inlineStr">
        <is>
          <t>DFO</t>
        </is>
      </c>
      <c r="I1278" s="130" t="inlineStr">
        <is>
          <t>DFO</t>
        </is>
      </c>
      <c r="J1278" s="131" t="n">
        <v>0</v>
      </c>
      <c r="K1278" s="129" t="n">
        <v>2020</v>
      </c>
      <c r="L1278" s="120">
        <f>IF(VLOOKUP(H1278,'Cross-Page Data'!$D$4:$F$48,3,FALSE)="natural gas",VLOOKUP(G1278,'Cross-Page Data'!$I$4:$J$19,2,FALSE),IF(VLOOKUP(H1278,'Cross-Page Data'!$D$4:$F$48,3,FALSE)="solar",IF(G1278="PV","solar PV","solar thermal"),IF(VLOOKUP(H1278,'Cross-Page Data'!$D$4:$F$48,3,FALSE)="wind",VLOOKUP(G1278,'Cross-Page Data'!$I$4:$J$19,2,FALSE),IF(VLOOKUP(H1278,'Cross-Page Data'!$D$4:$F$48,3,FALSE)="hydro",VLOOKUP(G1278,'Cross-Page Data'!$I$4:$J$19,2,FALSE),VLOOKUP(H1278,'Cross-Page Data'!$D$4:$F$48,3,FALSE)))))</f>
        <v/>
      </c>
      <c r="M1278" s="120">
        <f>IF(AND($P$2=FALSE,OR(F1278="Commercial NAICS Cogen",F1278="Industrial NAICS Cogen",F1278="NAICS-22 Cogen")),FALSE,IF(AND($P$3=FALSE,OR(F1278="Commercial NAICS Cogen",F1278="Commercial NAICS Non-Cogen",F1278="Industrial NAICS Cogen", F1278="industrial NAICS non-Cogen")),FALSE, TRUE))</f>
        <v/>
      </c>
    </row>
    <row r="1279">
      <c r="A1279" s="129" t="n">
        <v>6071</v>
      </c>
      <c r="B1279" s="130" t="inlineStr">
        <is>
          <t>Trimble County</t>
        </is>
      </c>
      <c r="C1279" s="130" t="inlineStr">
        <is>
          <t>Louisville Gas &amp; Electric Co</t>
        </is>
      </c>
      <c r="D1279" s="129" t="n">
        <v>11249</v>
      </c>
      <c r="E1279" s="130" t="inlineStr">
        <is>
          <t>KY</t>
        </is>
      </c>
      <c r="F1279" s="130" t="inlineStr">
        <is>
          <t>Electric Utility</t>
        </is>
      </c>
      <c r="G1279" s="130" t="inlineStr">
        <is>
          <t>ST</t>
        </is>
      </c>
      <c r="H1279" s="130" t="inlineStr">
        <is>
          <t>NG</t>
        </is>
      </c>
      <c r="I1279" s="130" t="inlineStr">
        <is>
          <t>NG</t>
        </is>
      </c>
      <c r="J1279" s="131" t="n">
        <v>20664.65</v>
      </c>
      <c r="K1279" s="129" t="n">
        <v>2020</v>
      </c>
      <c r="L1279" s="120">
        <f>IF(VLOOKUP(H1279,'Cross-Page Data'!$D$4:$F$48,3,FALSE)="natural gas",VLOOKUP(G1279,'Cross-Page Data'!$I$4:$J$19,2,FALSE),IF(VLOOKUP(H1279,'Cross-Page Data'!$D$4:$F$48,3,FALSE)="solar",IF(G1279="PV","solar PV","solar thermal"),IF(VLOOKUP(H1279,'Cross-Page Data'!$D$4:$F$48,3,FALSE)="wind",VLOOKUP(G1279,'Cross-Page Data'!$I$4:$J$19,2,FALSE),IF(VLOOKUP(H1279,'Cross-Page Data'!$D$4:$F$48,3,FALSE)="hydro",VLOOKUP(G1279,'Cross-Page Data'!$I$4:$J$19,2,FALSE),VLOOKUP(H1279,'Cross-Page Data'!$D$4:$F$48,3,FALSE)))))</f>
        <v/>
      </c>
      <c r="M1279" s="120">
        <f>IF(AND($P$2=FALSE,OR(F1279="Commercial NAICS Cogen",F1279="Industrial NAICS Cogen",F1279="NAICS-22 Cogen")),FALSE,IF(AND($P$3=FALSE,OR(F1279="Commercial NAICS Cogen",F1279="Commercial NAICS Non-Cogen",F1279="Industrial NAICS Cogen", F1279="industrial NAICS non-Cogen")),FALSE, TRUE))</f>
        <v/>
      </c>
    </row>
    <row r="1280">
      <c r="A1280" s="129" t="n">
        <v>6071</v>
      </c>
      <c r="B1280" s="130" t="inlineStr">
        <is>
          <t>Trimble County</t>
        </is>
      </c>
      <c r="C1280" s="130" t="inlineStr">
        <is>
          <t>Louisville Gas &amp; Electric Co</t>
        </is>
      </c>
      <c r="D1280" s="129" t="n">
        <v>11249</v>
      </c>
      <c r="E1280" s="130" t="inlineStr">
        <is>
          <t>KY</t>
        </is>
      </c>
      <c r="F1280" s="130" t="inlineStr">
        <is>
          <t>Electric Utility</t>
        </is>
      </c>
      <c r="G1280" s="130" t="inlineStr">
        <is>
          <t>ST</t>
        </is>
      </c>
      <c r="H1280" s="130" t="inlineStr">
        <is>
          <t>PC</t>
        </is>
      </c>
      <c r="I1280" s="130" t="inlineStr">
        <is>
          <t>PC</t>
        </is>
      </c>
      <c r="J1280" s="131" t="n">
        <v>0</v>
      </c>
      <c r="K1280" s="129" t="n">
        <v>2020</v>
      </c>
      <c r="L1280" s="120">
        <f>IF(VLOOKUP(H1280,'Cross-Page Data'!$D$4:$F$48,3,FALSE)="natural gas",VLOOKUP(G1280,'Cross-Page Data'!$I$4:$J$19,2,FALSE),IF(VLOOKUP(H1280,'Cross-Page Data'!$D$4:$F$48,3,FALSE)="solar",IF(G1280="PV","solar PV","solar thermal"),IF(VLOOKUP(H1280,'Cross-Page Data'!$D$4:$F$48,3,FALSE)="wind",VLOOKUP(G1280,'Cross-Page Data'!$I$4:$J$19,2,FALSE),IF(VLOOKUP(H1280,'Cross-Page Data'!$D$4:$F$48,3,FALSE)="hydro",VLOOKUP(G1280,'Cross-Page Data'!$I$4:$J$19,2,FALSE),VLOOKUP(H1280,'Cross-Page Data'!$D$4:$F$48,3,FALSE)))))</f>
        <v/>
      </c>
      <c r="M1280" s="120">
        <f>IF(AND($P$2=FALSE,OR(F1280="Commercial NAICS Cogen",F1280="Industrial NAICS Cogen",F1280="NAICS-22 Cogen")),FALSE,IF(AND($P$3=FALSE,OR(F1280="Commercial NAICS Cogen",F1280="Commercial NAICS Non-Cogen",F1280="Industrial NAICS Cogen", F1280="industrial NAICS non-Cogen")),FALSE, TRUE))</f>
        <v/>
      </c>
    </row>
    <row r="1281">
      <c r="A1281" s="129" t="n">
        <v>6071</v>
      </c>
      <c r="B1281" s="130" t="inlineStr">
        <is>
          <t>Trimble County</t>
        </is>
      </c>
      <c r="C1281" s="130" t="inlineStr">
        <is>
          <t>Louisville Gas &amp; Electric Co</t>
        </is>
      </c>
      <c r="D1281" s="129" t="n">
        <v>11249</v>
      </c>
      <c r="E1281" s="130" t="inlineStr">
        <is>
          <t>KY</t>
        </is>
      </c>
      <c r="F1281" s="130" t="inlineStr">
        <is>
          <t>Electric Utility</t>
        </is>
      </c>
      <c r="G1281" s="130" t="inlineStr">
        <is>
          <t>ST</t>
        </is>
      </c>
      <c r="H1281" s="130" t="inlineStr">
        <is>
          <t>RC</t>
        </is>
      </c>
      <c r="I1281" s="130" t="inlineStr">
        <is>
          <t>COL</t>
        </is>
      </c>
      <c r="J1281" s="131" t="n">
        <v>8305791.9</v>
      </c>
      <c r="K1281" s="129" t="n">
        <v>2020</v>
      </c>
      <c r="L1281" s="120">
        <f>IF(VLOOKUP(H1281,'Cross-Page Data'!$D$4:$F$48,3,FALSE)="natural gas",VLOOKUP(G1281,'Cross-Page Data'!$I$4:$J$19,2,FALSE),IF(VLOOKUP(H1281,'Cross-Page Data'!$D$4:$F$48,3,FALSE)="solar",IF(G1281="PV","solar PV","solar thermal"),IF(VLOOKUP(H1281,'Cross-Page Data'!$D$4:$F$48,3,FALSE)="wind",VLOOKUP(G1281,'Cross-Page Data'!$I$4:$J$19,2,FALSE),IF(VLOOKUP(H1281,'Cross-Page Data'!$D$4:$F$48,3,FALSE)="hydro",VLOOKUP(G1281,'Cross-Page Data'!$I$4:$J$19,2,FALSE),VLOOKUP(H1281,'Cross-Page Data'!$D$4:$F$48,3,FALSE)))))</f>
        <v/>
      </c>
      <c r="M1281" s="120">
        <f>IF(AND($P$2=FALSE,OR(F1281="Commercial NAICS Cogen",F1281="Industrial NAICS Cogen",F1281="NAICS-22 Cogen")),FALSE,IF(AND($P$3=FALSE,OR(F1281="Commercial NAICS Cogen",F1281="Commercial NAICS Non-Cogen",F1281="Industrial NAICS Cogen", F1281="industrial NAICS non-Cogen")),FALSE, TRUE))</f>
        <v/>
      </c>
    </row>
    <row r="1282">
      <c r="A1282" s="129" t="n">
        <v>6071</v>
      </c>
      <c r="B1282" s="130" t="inlineStr">
        <is>
          <t>Trimble County</t>
        </is>
      </c>
      <c r="C1282" s="130" t="inlineStr">
        <is>
          <t>Louisville Gas &amp; Electric Co</t>
        </is>
      </c>
      <c r="D1282" s="129" t="n">
        <v>11249</v>
      </c>
      <c r="E1282" s="130" t="inlineStr">
        <is>
          <t>KY</t>
        </is>
      </c>
      <c r="F1282" s="130" t="inlineStr">
        <is>
          <t>Electric Utility</t>
        </is>
      </c>
      <c r="G1282" s="130" t="inlineStr">
        <is>
          <t>ST</t>
        </is>
      </c>
      <c r="H1282" s="130" t="inlineStr">
        <is>
          <t>SUB</t>
        </is>
      </c>
      <c r="I1282" s="130" t="inlineStr">
        <is>
          <t>COL</t>
        </is>
      </c>
      <c r="J1282" s="131" t="n">
        <v>17204.258</v>
      </c>
      <c r="K1282" s="129" t="n">
        <v>2020</v>
      </c>
      <c r="L1282" s="120">
        <f>IF(VLOOKUP(H1282,'Cross-Page Data'!$D$4:$F$48,3,FALSE)="natural gas",VLOOKUP(G1282,'Cross-Page Data'!$I$4:$J$19,2,FALSE),IF(VLOOKUP(H1282,'Cross-Page Data'!$D$4:$F$48,3,FALSE)="solar",IF(G1282="PV","solar PV","solar thermal"),IF(VLOOKUP(H1282,'Cross-Page Data'!$D$4:$F$48,3,FALSE)="wind",VLOOKUP(G1282,'Cross-Page Data'!$I$4:$J$19,2,FALSE),IF(VLOOKUP(H1282,'Cross-Page Data'!$D$4:$F$48,3,FALSE)="hydro",VLOOKUP(G1282,'Cross-Page Data'!$I$4:$J$19,2,FALSE),VLOOKUP(H1282,'Cross-Page Data'!$D$4:$F$48,3,FALSE)))))</f>
        <v/>
      </c>
      <c r="M1282" s="120">
        <f>IF(AND($P$2=FALSE,OR(F1282="Commercial NAICS Cogen",F1282="Industrial NAICS Cogen",F1282="NAICS-22 Cogen")),FALSE,IF(AND($P$3=FALSE,OR(F1282="Commercial NAICS Cogen",F1282="Commercial NAICS Non-Cogen",F1282="Industrial NAICS Cogen", F1282="industrial NAICS non-Cogen")),FALSE, TRUE))</f>
        <v/>
      </c>
    </row>
    <row r="1283">
      <c r="A1283" s="129" t="n">
        <v>6071</v>
      </c>
      <c r="B1283" s="130" t="inlineStr">
        <is>
          <t>Trimble County</t>
        </is>
      </c>
      <c r="C1283" s="130" t="inlineStr">
        <is>
          <t>Louisville Gas &amp; Electric Co</t>
        </is>
      </c>
      <c r="D1283" s="129" t="n">
        <v>11249</v>
      </c>
      <c r="E1283" s="130" t="inlineStr">
        <is>
          <t>KY</t>
        </is>
      </c>
      <c r="F1283" s="130" t="inlineStr">
        <is>
          <t>Electric Utility</t>
        </is>
      </c>
      <c r="G1283" s="130" t="inlineStr">
        <is>
          <t>ST</t>
        </is>
      </c>
      <c r="H1283" s="130" t="inlineStr">
        <is>
          <t>WC</t>
        </is>
      </c>
      <c r="I1283" s="130" t="inlineStr">
        <is>
          <t>WOC</t>
        </is>
      </c>
      <c r="J1283" s="131" t="n">
        <v>0</v>
      </c>
      <c r="K1283" s="129" t="n">
        <v>2020</v>
      </c>
      <c r="L1283" s="120">
        <f>IF(VLOOKUP(H1283,'Cross-Page Data'!$D$4:$F$48,3,FALSE)="natural gas",VLOOKUP(G1283,'Cross-Page Data'!$I$4:$J$19,2,FALSE),IF(VLOOKUP(H1283,'Cross-Page Data'!$D$4:$F$48,3,FALSE)="solar",IF(G1283="PV","solar PV","solar thermal"),IF(VLOOKUP(H1283,'Cross-Page Data'!$D$4:$F$48,3,FALSE)="wind",VLOOKUP(G1283,'Cross-Page Data'!$I$4:$J$19,2,FALSE),IF(VLOOKUP(H1283,'Cross-Page Data'!$D$4:$F$48,3,FALSE)="hydro",VLOOKUP(G1283,'Cross-Page Data'!$I$4:$J$19,2,FALSE),VLOOKUP(H1283,'Cross-Page Data'!$D$4:$F$48,3,FALSE)))))</f>
        <v/>
      </c>
      <c r="M1283" s="120">
        <f>IF(AND($P$2=FALSE,OR(F1283="Commercial NAICS Cogen",F1283="Industrial NAICS Cogen",F1283="NAICS-22 Cogen")),FALSE,IF(AND($P$3=FALSE,OR(F1283="Commercial NAICS Cogen",F1283="Commercial NAICS Non-Cogen",F1283="Industrial NAICS Cogen", F1283="industrial NAICS non-Cogen")),FALSE, TRUE))</f>
        <v/>
      </c>
    </row>
    <row r="1284">
      <c r="A1284" s="129" t="n">
        <v>6071</v>
      </c>
      <c r="B1284" s="130" t="inlineStr">
        <is>
          <t>Trimble County</t>
        </is>
      </c>
      <c r="C1284" s="130" t="inlineStr">
        <is>
          <t>Louisville Gas &amp; Electric Co</t>
        </is>
      </c>
      <c r="D1284" s="129" t="n">
        <v>11249</v>
      </c>
      <c r="E1284" s="130" t="inlineStr">
        <is>
          <t>KY</t>
        </is>
      </c>
      <c r="F1284" s="130" t="inlineStr">
        <is>
          <t>Electric Utility</t>
        </is>
      </c>
      <c r="G1284" s="130" t="inlineStr">
        <is>
          <t>ST</t>
        </is>
      </c>
      <c r="H1284" s="130" t="inlineStr">
        <is>
          <t>WO</t>
        </is>
      </c>
      <c r="I1284" s="130" t="inlineStr">
        <is>
          <t>WOO</t>
        </is>
      </c>
      <c r="J1284" s="131" t="n">
        <v>0</v>
      </c>
      <c r="K1284" s="129" t="n">
        <v>2020</v>
      </c>
      <c r="L1284" s="120">
        <f>IF(VLOOKUP(H1284,'Cross-Page Data'!$D$4:$F$48,3,FALSE)="natural gas",VLOOKUP(G1284,'Cross-Page Data'!$I$4:$J$19,2,FALSE),IF(VLOOKUP(H1284,'Cross-Page Data'!$D$4:$F$48,3,FALSE)="solar",IF(G1284="PV","solar PV","solar thermal"),IF(VLOOKUP(H1284,'Cross-Page Data'!$D$4:$F$48,3,FALSE)="wind",VLOOKUP(G1284,'Cross-Page Data'!$I$4:$J$19,2,FALSE),IF(VLOOKUP(H1284,'Cross-Page Data'!$D$4:$F$48,3,FALSE)="hydro",VLOOKUP(G1284,'Cross-Page Data'!$I$4:$J$19,2,FALSE),VLOOKUP(H1284,'Cross-Page Data'!$D$4:$F$48,3,FALSE)))))</f>
        <v/>
      </c>
      <c r="M1284" s="120">
        <f>IF(AND($P$2=FALSE,OR(F1284="Commercial NAICS Cogen",F1284="Industrial NAICS Cogen",F1284="NAICS-22 Cogen")),FALSE,IF(AND($P$3=FALSE,OR(F1284="Commercial NAICS Cogen",F1284="Commercial NAICS Non-Cogen",F1284="Industrial NAICS Cogen", F1284="industrial NAICS non-Cogen")),FALSE, TRUE))</f>
        <v/>
      </c>
    </row>
    <row r="1285">
      <c r="A1285" s="129" t="n">
        <v>6072</v>
      </c>
      <c r="B1285" s="130" t="inlineStr">
        <is>
          <t>Grand Gulf</t>
        </is>
      </c>
      <c r="C1285" s="130" t="inlineStr">
        <is>
          <t>System Energy Resources, Inc</t>
        </is>
      </c>
      <c r="D1285" s="129" t="n">
        <v>12465</v>
      </c>
      <c r="E1285" s="130" t="inlineStr">
        <is>
          <t>MS</t>
        </is>
      </c>
      <c r="F1285" s="130" t="inlineStr">
        <is>
          <t>Electric Utility</t>
        </is>
      </c>
      <c r="G1285" s="130" t="inlineStr">
        <is>
          <t>ST</t>
        </is>
      </c>
      <c r="H1285" s="130" t="inlineStr">
        <is>
          <t>NUC</t>
        </is>
      </c>
      <c r="I1285" s="130" t="inlineStr">
        <is>
          <t>NUC</t>
        </is>
      </c>
      <c r="J1285" s="131" t="n">
        <v>6470934</v>
      </c>
      <c r="K1285" s="129" t="n">
        <v>2020</v>
      </c>
      <c r="L1285" s="120">
        <f>IF(VLOOKUP(H1285,'Cross-Page Data'!$D$4:$F$48,3,FALSE)="natural gas",VLOOKUP(G1285,'Cross-Page Data'!$I$4:$J$19,2,FALSE),IF(VLOOKUP(H1285,'Cross-Page Data'!$D$4:$F$48,3,FALSE)="solar",IF(G1285="PV","solar PV","solar thermal"),IF(VLOOKUP(H1285,'Cross-Page Data'!$D$4:$F$48,3,FALSE)="wind",VLOOKUP(G1285,'Cross-Page Data'!$I$4:$J$19,2,FALSE),IF(VLOOKUP(H1285,'Cross-Page Data'!$D$4:$F$48,3,FALSE)="hydro",VLOOKUP(G1285,'Cross-Page Data'!$I$4:$J$19,2,FALSE),VLOOKUP(H1285,'Cross-Page Data'!$D$4:$F$48,3,FALSE)))))</f>
        <v/>
      </c>
      <c r="M1285" s="120">
        <f>IF(AND($P$2=FALSE,OR(F1285="Commercial NAICS Cogen",F1285="Industrial NAICS Cogen",F1285="NAICS-22 Cogen")),FALSE,IF(AND($P$3=FALSE,OR(F1285="Commercial NAICS Cogen",F1285="Commercial NAICS Non-Cogen",F1285="Industrial NAICS Cogen", F1285="industrial NAICS non-Cogen")),FALSE, TRUE))</f>
        <v/>
      </c>
    </row>
    <row r="1286">
      <c r="A1286" s="129" t="n">
        <v>6073</v>
      </c>
      <c r="B1286" s="130" t="inlineStr">
        <is>
          <t>Victor J Daniel Jr</t>
        </is>
      </c>
      <c r="C1286" s="130" t="inlineStr">
        <is>
          <t>Mississippi Power Co</t>
        </is>
      </c>
      <c r="D1286" s="129" t="n">
        <v>12686</v>
      </c>
      <c r="E1286" s="130" t="inlineStr">
        <is>
          <t>MS</t>
        </is>
      </c>
      <c r="F1286" s="130" t="inlineStr">
        <is>
          <t>Electric Utility</t>
        </is>
      </c>
      <c r="G1286" s="130" t="inlineStr">
        <is>
          <t>CA</t>
        </is>
      </c>
      <c r="H1286" s="130" t="inlineStr">
        <is>
          <t>NG</t>
        </is>
      </c>
      <c r="I1286" s="130" t="inlineStr">
        <is>
          <t>NG</t>
        </is>
      </c>
      <c r="J1286" s="131" t="n">
        <v>3034114</v>
      </c>
      <c r="K1286" s="129" t="n">
        <v>2020</v>
      </c>
      <c r="L1286" s="120">
        <f>IF(VLOOKUP(H1286,'Cross-Page Data'!$D$4:$F$48,3,FALSE)="natural gas",VLOOKUP(G1286,'Cross-Page Data'!$I$4:$J$19,2,FALSE),IF(VLOOKUP(H1286,'Cross-Page Data'!$D$4:$F$48,3,FALSE)="solar",IF(G1286="PV","solar PV","solar thermal"),IF(VLOOKUP(H1286,'Cross-Page Data'!$D$4:$F$48,3,FALSE)="wind",VLOOKUP(G1286,'Cross-Page Data'!$I$4:$J$19,2,FALSE),IF(VLOOKUP(H1286,'Cross-Page Data'!$D$4:$F$48,3,FALSE)="hydro",VLOOKUP(G1286,'Cross-Page Data'!$I$4:$J$19,2,FALSE),VLOOKUP(H1286,'Cross-Page Data'!$D$4:$F$48,3,FALSE)))))</f>
        <v/>
      </c>
      <c r="M1286" s="120">
        <f>IF(AND($P$2=FALSE,OR(F1286="Commercial NAICS Cogen",F1286="Industrial NAICS Cogen",F1286="NAICS-22 Cogen")),FALSE,IF(AND($P$3=FALSE,OR(F1286="Commercial NAICS Cogen",F1286="Commercial NAICS Non-Cogen",F1286="Industrial NAICS Cogen", F1286="industrial NAICS non-Cogen")),FALSE, TRUE))</f>
        <v/>
      </c>
    </row>
    <row r="1287">
      <c r="A1287" s="129" t="n">
        <v>6073</v>
      </c>
      <c r="B1287" s="130" t="inlineStr">
        <is>
          <t>Victor J Daniel Jr</t>
        </is>
      </c>
      <c r="C1287" s="130" t="inlineStr">
        <is>
          <t>Mississippi Power Co</t>
        </is>
      </c>
      <c r="D1287" s="129" t="n">
        <v>12686</v>
      </c>
      <c r="E1287" s="130" t="inlineStr">
        <is>
          <t>MS</t>
        </is>
      </c>
      <c r="F1287" s="130" t="inlineStr">
        <is>
          <t>Electric Utility</t>
        </is>
      </c>
      <c r="G1287" s="130" t="inlineStr">
        <is>
          <t>CT</t>
        </is>
      </c>
      <c r="H1287" s="130" t="inlineStr">
        <is>
          <t>NG</t>
        </is>
      </c>
      <c r="I1287" s="130" t="inlineStr">
        <is>
          <t>NG</t>
        </is>
      </c>
      <c r="J1287" s="131" t="n">
        <v>5468720</v>
      </c>
      <c r="K1287" s="129" t="n">
        <v>2020</v>
      </c>
      <c r="L1287" s="120">
        <f>IF(VLOOKUP(H1287,'Cross-Page Data'!$D$4:$F$48,3,FALSE)="natural gas",VLOOKUP(G1287,'Cross-Page Data'!$I$4:$J$19,2,FALSE),IF(VLOOKUP(H1287,'Cross-Page Data'!$D$4:$F$48,3,FALSE)="solar",IF(G1287="PV","solar PV","solar thermal"),IF(VLOOKUP(H1287,'Cross-Page Data'!$D$4:$F$48,3,FALSE)="wind",VLOOKUP(G1287,'Cross-Page Data'!$I$4:$J$19,2,FALSE),IF(VLOOKUP(H1287,'Cross-Page Data'!$D$4:$F$48,3,FALSE)="hydro",VLOOKUP(G1287,'Cross-Page Data'!$I$4:$J$19,2,FALSE),VLOOKUP(H1287,'Cross-Page Data'!$D$4:$F$48,3,FALSE)))))</f>
        <v/>
      </c>
      <c r="M1287" s="120">
        <f>IF(AND($P$2=FALSE,OR(F1287="Commercial NAICS Cogen",F1287="Industrial NAICS Cogen",F1287="NAICS-22 Cogen")),FALSE,IF(AND($P$3=FALSE,OR(F1287="Commercial NAICS Cogen",F1287="Commercial NAICS Non-Cogen",F1287="Industrial NAICS Cogen", F1287="industrial NAICS non-Cogen")),FALSE, TRUE))</f>
        <v/>
      </c>
    </row>
    <row r="1288">
      <c r="A1288" s="129" t="n">
        <v>6073</v>
      </c>
      <c r="B1288" s="130" t="inlineStr">
        <is>
          <t>Victor J Daniel Jr</t>
        </is>
      </c>
      <c r="C1288" s="130" t="inlineStr">
        <is>
          <t>Mississippi Power Co</t>
        </is>
      </c>
      <c r="D1288" s="129" t="n">
        <v>12686</v>
      </c>
      <c r="E1288" s="130" t="inlineStr">
        <is>
          <t>MS</t>
        </is>
      </c>
      <c r="F1288" s="130" t="inlineStr">
        <is>
          <t>Electric Utility</t>
        </is>
      </c>
      <c r="G1288" s="130" t="inlineStr">
        <is>
          <t>ST</t>
        </is>
      </c>
      <c r="H1288" s="130" t="inlineStr">
        <is>
          <t>BIT</t>
        </is>
      </c>
      <c r="I1288" s="130" t="inlineStr">
        <is>
          <t>COL</t>
        </is>
      </c>
      <c r="J1288" s="131" t="n">
        <v>208553.17</v>
      </c>
      <c r="K1288" s="129" t="n">
        <v>2020</v>
      </c>
      <c r="L1288" s="120">
        <f>IF(VLOOKUP(H1288,'Cross-Page Data'!$D$4:$F$48,3,FALSE)="natural gas",VLOOKUP(G1288,'Cross-Page Data'!$I$4:$J$19,2,FALSE),IF(VLOOKUP(H1288,'Cross-Page Data'!$D$4:$F$48,3,FALSE)="solar",IF(G1288="PV","solar PV","solar thermal"),IF(VLOOKUP(H1288,'Cross-Page Data'!$D$4:$F$48,3,FALSE)="wind",VLOOKUP(G1288,'Cross-Page Data'!$I$4:$J$19,2,FALSE),IF(VLOOKUP(H1288,'Cross-Page Data'!$D$4:$F$48,3,FALSE)="hydro",VLOOKUP(G1288,'Cross-Page Data'!$I$4:$J$19,2,FALSE),VLOOKUP(H1288,'Cross-Page Data'!$D$4:$F$48,3,FALSE)))))</f>
        <v/>
      </c>
      <c r="M1288" s="120">
        <f>IF(AND($P$2=FALSE,OR(F1288="Commercial NAICS Cogen",F1288="Industrial NAICS Cogen",F1288="NAICS-22 Cogen")),FALSE,IF(AND($P$3=FALSE,OR(F1288="Commercial NAICS Cogen",F1288="Commercial NAICS Non-Cogen",F1288="Industrial NAICS Cogen", F1288="industrial NAICS non-Cogen")),FALSE, TRUE))</f>
        <v/>
      </c>
    </row>
    <row r="1289">
      <c r="A1289" s="129" t="n">
        <v>6073</v>
      </c>
      <c r="B1289" s="130" t="inlineStr">
        <is>
          <t>Victor J Daniel Jr</t>
        </is>
      </c>
      <c r="C1289" s="130" t="inlineStr">
        <is>
          <t>Mississippi Power Co</t>
        </is>
      </c>
      <c r="D1289" s="129" t="n">
        <v>12686</v>
      </c>
      <c r="E1289" s="130" t="inlineStr">
        <is>
          <t>MS</t>
        </is>
      </c>
      <c r="F1289" s="130" t="inlineStr">
        <is>
          <t>Electric Utility</t>
        </is>
      </c>
      <c r="G1289" s="130" t="inlineStr">
        <is>
          <t>ST</t>
        </is>
      </c>
      <c r="H1289" s="130" t="inlineStr">
        <is>
          <t>DFO</t>
        </is>
      </c>
      <c r="I1289" s="130" t="inlineStr">
        <is>
          <t>DFO</t>
        </is>
      </c>
      <c r="J1289" s="131" t="n">
        <v>3546.774</v>
      </c>
      <c r="K1289" s="129" t="n">
        <v>2020</v>
      </c>
      <c r="L1289" s="120">
        <f>IF(VLOOKUP(H1289,'Cross-Page Data'!$D$4:$F$48,3,FALSE)="natural gas",VLOOKUP(G1289,'Cross-Page Data'!$I$4:$J$19,2,FALSE),IF(VLOOKUP(H1289,'Cross-Page Data'!$D$4:$F$48,3,FALSE)="solar",IF(G1289="PV","solar PV","solar thermal"),IF(VLOOKUP(H1289,'Cross-Page Data'!$D$4:$F$48,3,FALSE)="wind",VLOOKUP(G1289,'Cross-Page Data'!$I$4:$J$19,2,FALSE),IF(VLOOKUP(H1289,'Cross-Page Data'!$D$4:$F$48,3,FALSE)="hydro",VLOOKUP(G1289,'Cross-Page Data'!$I$4:$J$19,2,FALSE),VLOOKUP(H1289,'Cross-Page Data'!$D$4:$F$48,3,FALSE)))))</f>
        <v/>
      </c>
      <c r="M1289" s="120">
        <f>IF(AND($P$2=FALSE,OR(F1289="Commercial NAICS Cogen",F1289="Industrial NAICS Cogen",F1289="NAICS-22 Cogen")),FALSE,IF(AND($P$3=FALSE,OR(F1289="Commercial NAICS Cogen",F1289="Commercial NAICS Non-Cogen",F1289="Industrial NAICS Cogen", F1289="industrial NAICS non-Cogen")),FALSE, TRUE))</f>
        <v/>
      </c>
    </row>
    <row r="1290">
      <c r="A1290" s="129" t="n">
        <v>6073</v>
      </c>
      <c r="B1290" s="130" t="inlineStr">
        <is>
          <t>Victor J Daniel Jr</t>
        </is>
      </c>
      <c r="C1290" s="130" t="inlineStr">
        <is>
          <t>Mississippi Power Co</t>
        </is>
      </c>
      <c r="D1290" s="129" t="n">
        <v>12686</v>
      </c>
      <c r="E1290" s="130" t="inlineStr">
        <is>
          <t>MS</t>
        </is>
      </c>
      <c r="F1290" s="130" t="inlineStr">
        <is>
          <t>Electric Utility</t>
        </is>
      </c>
      <c r="G1290" s="130" t="inlineStr">
        <is>
          <t>ST</t>
        </is>
      </c>
      <c r="H1290" s="130" t="inlineStr">
        <is>
          <t>SUB</t>
        </is>
      </c>
      <c r="I1290" s="130" t="inlineStr">
        <is>
          <t>COL</t>
        </is>
      </c>
      <c r="J1290" s="131" t="n">
        <v>2064337.1</v>
      </c>
      <c r="K1290" s="129" t="n">
        <v>2020</v>
      </c>
      <c r="L1290" s="120">
        <f>IF(VLOOKUP(H1290,'Cross-Page Data'!$D$4:$F$48,3,FALSE)="natural gas",VLOOKUP(G1290,'Cross-Page Data'!$I$4:$J$19,2,FALSE),IF(VLOOKUP(H1290,'Cross-Page Data'!$D$4:$F$48,3,FALSE)="solar",IF(G1290="PV","solar PV","solar thermal"),IF(VLOOKUP(H1290,'Cross-Page Data'!$D$4:$F$48,3,FALSE)="wind",VLOOKUP(G1290,'Cross-Page Data'!$I$4:$J$19,2,FALSE),IF(VLOOKUP(H1290,'Cross-Page Data'!$D$4:$F$48,3,FALSE)="hydro",VLOOKUP(G1290,'Cross-Page Data'!$I$4:$J$19,2,FALSE),VLOOKUP(H1290,'Cross-Page Data'!$D$4:$F$48,3,FALSE)))))</f>
        <v/>
      </c>
      <c r="M1290" s="120">
        <f>IF(AND($P$2=FALSE,OR(F1290="Commercial NAICS Cogen",F1290="Industrial NAICS Cogen",F1290="NAICS-22 Cogen")),FALSE,IF(AND($P$3=FALSE,OR(F1290="Commercial NAICS Cogen",F1290="Commercial NAICS Non-Cogen",F1290="Industrial NAICS Cogen", F1290="industrial NAICS non-Cogen")),FALSE, TRUE))</f>
        <v/>
      </c>
    </row>
    <row r="1291">
      <c r="A1291" s="129" t="n">
        <v>6074</v>
      </c>
      <c r="B1291" s="130" t="inlineStr">
        <is>
          <t>Greenwood (MO)</t>
        </is>
      </c>
      <c r="C1291" s="130" t="inlineStr">
        <is>
          <t>Evergy Missouri West</t>
        </is>
      </c>
      <c r="D1291" s="129" t="n">
        <v>56211</v>
      </c>
      <c r="E1291" s="130" t="inlineStr">
        <is>
          <t>MO</t>
        </is>
      </c>
      <c r="F1291" s="130" t="inlineStr">
        <is>
          <t>Electric Utility</t>
        </is>
      </c>
      <c r="G1291" s="130" t="inlineStr">
        <is>
          <t>GT</t>
        </is>
      </c>
      <c r="H1291" s="130" t="inlineStr">
        <is>
          <t>DFO</t>
        </is>
      </c>
      <c r="I1291" s="130" t="inlineStr">
        <is>
          <t>DFO</t>
        </is>
      </c>
      <c r="J1291" s="131" t="n">
        <v>219.683</v>
      </c>
      <c r="K1291" s="129" t="n">
        <v>2020</v>
      </c>
      <c r="L1291" s="120">
        <f>IF(VLOOKUP(H1291,'Cross-Page Data'!$D$4:$F$48,3,FALSE)="natural gas",VLOOKUP(G1291,'Cross-Page Data'!$I$4:$J$19,2,FALSE),IF(VLOOKUP(H1291,'Cross-Page Data'!$D$4:$F$48,3,FALSE)="solar",IF(G1291="PV","solar PV","solar thermal"),IF(VLOOKUP(H1291,'Cross-Page Data'!$D$4:$F$48,3,FALSE)="wind",VLOOKUP(G1291,'Cross-Page Data'!$I$4:$J$19,2,FALSE),IF(VLOOKUP(H1291,'Cross-Page Data'!$D$4:$F$48,3,FALSE)="hydro",VLOOKUP(G1291,'Cross-Page Data'!$I$4:$J$19,2,FALSE),VLOOKUP(H1291,'Cross-Page Data'!$D$4:$F$48,3,FALSE)))))</f>
        <v/>
      </c>
      <c r="M1291" s="120">
        <f>IF(AND($P$2=FALSE,OR(F1291="Commercial NAICS Cogen",F1291="Industrial NAICS Cogen",F1291="NAICS-22 Cogen")),FALSE,IF(AND($P$3=FALSE,OR(F1291="Commercial NAICS Cogen",F1291="Commercial NAICS Non-Cogen",F1291="Industrial NAICS Cogen", F1291="industrial NAICS non-Cogen")),FALSE, TRUE))</f>
        <v/>
      </c>
    </row>
    <row r="1292">
      <c r="A1292" s="129" t="n">
        <v>6074</v>
      </c>
      <c r="B1292" s="130" t="inlineStr">
        <is>
          <t>Greenwood (MO)</t>
        </is>
      </c>
      <c r="C1292" s="130" t="inlineStr">
        <is>
          <t>Evergy Missouri West</t>
        </is>
      </c>
      <c r="D1292" s="129" t="n">
        <v>56211</v>
      </c>
      <c r="E1292" s="130" t="inlineStr">
        <is>
          <t>MO</t>
        </is>
      </c>
      <c r="F1292" s="130" t="inlineStr">
        <is>
          <t>Electric Utility</t>
        </is>
      </c>
      <c r="G1292" s="130" t="inlineStr">
        <is>
          <t>GT</t>
        </is>
      </c>
      <c r="H1292" s="130" t="inlineStr">
        <is>
          <t>NG</t>
        </is>
      </c>
      <c r="I1292" s="130" t="inlineStr">
        <is>
          <t>NG</t>
        </is>
      </c>
      <c r="J1292" s="131" t="n">
        <v>15997.317</v>
      </c>
      <c r="K1292" s="129" t="n">
        <v>2020</v>
      </c>
      <c r="L1292" s="120">
        <f>IF(VLOOKUP(H1292,'Cross-Page Data'!$D$4:$F$48,3,FALSE)="natural gas",VLOOKUP(G1292,'Cross-Page Data'!$I$4:$J$19,2,FALSE),IF(VLOOKUP(H1292,'Cross-Page Data'!$D$4:$F$48,3,FALSE)="solar",IF(G1292="PV","solar PV","solar thermal"),IF(VLOOKUP(H1292,'Cross-Page Data'!$D$4:$F$48,3,FALSE)="wind",VLOOKUP(G1292,'Cross-Page Data'!$I$4:$J$19,2,FALSE),IF(VLOOKUP(H1292,'Cross-Page Data'!$D$4:$F$48,3,FALSE)="hydro",VLOOKUP(G1292,'Cross-Page Data'!$I$4:$J$19,2,FALSE),VLOOKUP(H1292,'Cross-Page Data'!$D$4:$F$48,3,FALSE)))))</f>
        <v/>
      </c>
      <c r="M1292" s="120">
        <f>IF(AND($P$2=FALSE,OR(F1292="Commercial NAICS Cogen",F1292="Industrial NAICS Cogen",F1292="NAICS-22 Cogen")),FALSE,IF(AND($P$3=FALSE,OR(F1292="Commercial NAICS Cogen",F1292="Commercial NAICS Non-Cogen",F1292="Industrial NAICS Cogen", F1292="industrial NAICS non-Cogen")),FALSE, TRUE))</f>
        <v/>
      </c>
    </row>
    <row r="1293">
      <c r="A1293" s="129" t="n">
        <v>6074</v>
      </c>
      <c r="B1293" s="130" t="inlineStr">
        <is>
          <t>Greenwood (MO)</t>
        </is>
      </c>
      <c r="C1293" s="130" t="inlineStr">
        <is>
          <t>Evergy Missouri West</t>
        </is>
      </c>
      <c r="D1293" s="129" t="n">
        <v>56211</v>
      </c>
      <c r="E1293" s="130" t="inlineStr">
        <is>
          <t>MO</t>
        </is>
      </c>
      <c r="F1293" s="130" t="inlineStr">
        <is>
          <t>Electric Utility</t>
        </is>
      </c>
      <c r="G1293" s="130" t="inlineStr">
        <is>
          <t>PV</t>
        </is>
      </c>
      <c r="H1293" s="130" t="inlineStr">
        <is>
          <t>SUN</t>
        </is>
      </c>
      <c r="I1293" s="130" t="inlineStr">
        <is>
          <t>SUN</t>
        </is>
      </c>
      <c r="J1293" s="131" t="n">
        <v>4651</v>
      </c>
      <c r="K1293" s="129" t="n">
        <v>2020</v>
      </c>
      <c r="L1293" s="120">
        <f>IF(VLOOKUP(H1293,'Cross-Page Data'!$D$4:$F$48,3,FALSE)="natural gas",VLOOKUP(G1293,'Cross-Page Data'!$I$4:$J$19,2,FALSE),IF(VLOOKUP(H1293,'Cross-Page Data'!$D$4:$F$48,3,FALSE)="solar",IF(G1293="PV","solar PV","solar thermal"),IF(VLOOKUP(H1293,'Cross-Page Data'!$D$4:$F$48,3,FALSE)="wind",VLOOKUP(G1293,'Cross-Page Data'!$I$4:$J$19,2,FALSE),IF(VLOOKUP(H1293,'Cross-Page Data'!$D$4:$F$48,3,FALSE)="hydro",VLOOKUP(G1293,'Cross-Page Data'!$I$4:$J$19,2,FALSE),VLOOKUP(H1293,'Cross-Page Data'!$D$4:$F$48,3,FALSE)))))</f>
        <v/>
      </c>
      <c r="M1293" s="120">
        <f>IF(AND($P$2=FALSE,OR(F1293="Commercial NAICS Cogen",F1293="Industrial NAICS Cogen",F1293="NAICS-22 Cogen")),FALSE,IF(AND($P$3=FALSE,OR(F1293="Commercial NAICS Cogen",F1293="Commercial NAICS Non-Cogen",F1293="Industrial NAICS Cogen", F1293="industrial NAICS non-Cogen")),FALSE, TRUE))</f>
        <v/>
      </c>
    </row>
    <row r="1294">
      <c r="A1294" s="129" t="n">
        <v>6076</v>
      </c>
      <c r="B1294" s="130" t="inlineStr">
        <is>
          <t>Colstrip</t>
        </is>
      </c>
      <c r="C1294" s="130" t="inlineStr">
        <is>
          <t>Talen Montana LLC</t>
        </is>
      </c>
      <c r="D1294" s="129" t="n">
        <v>15298</v>
      </c>
      <c r="E1294" s="130" t="inlineStr">
        <is>
          <t>MT</t>
        </is>
      </c>
      <c r="F1294" s="130" t="inlineStr">
        <is>
          <t>NAICS-22 Non-Cogen</t>
        </is>
      </c>
      <c r="G1294" s="130" t="inlineStr">
        <is>
          <t>ST</t>
        </is>
      </c>
      <c r="H1294" s="130" t="inlineStr">
        <is>
          <t>DFO</t>
        </is>
      </c>
      <c r="I1294" s="130" t="inlineStr">
        <is>
          <t>DFO</t>
        </is>
      </c>
      <c r="J1294" s="131" t="n">
        <v>8616.312</v>
      </c>
      <c r="K1294" s="129" t="n">
        <v>2020</v>
      </c>
      <c r="L1294" s="120">
        <f>IF(VLOOKUP(H1294,'Cross-Page Data'!$D$4:$F$48,3,FALSE)="natural gas",VLOOKUP(G1294,'Cross-Page Data'!$I$4:$J$19,2,FALSE),IF(VLOOKUP(H1294,'Cross-Page Data'!$D$4:$F$48,3,FALSE)="solar",IF(G1294="PV","solar PV","solar thermal"),IF(VLOOKUP(H1294,'Cross-Page Data'!$D$4:$F$48,3,FALSE)="wind",VLOOKUP(G1294,'Cross-Page Data'!$I$4:$J$19,2,FALSE),IF(VLOOKUP(H1294,'Cross-Page Data'!$D$4:$F$48,3,FALSE)="hydro",VLOOKUP(G1294,'Cross-Page Data'!$I$4:$J$19,2,FALSE),VLOOKUP(H1294,'Cross-Page Data'!$D$4:$F$48,3,FALSE)))))</f>
        <v/>
      </c>
      <c r="M1294" s="120">
        <f>IF(AND($P$2=FALSE,OR(F1294="Commercial NAICS Cogen",F1294="Industrial NAICS Cogen",F1294="NAICS-22 Cogen")),FALSE,IF(AND($P$3=FALSE,OR(F1294="Commercial NAICS Cogen",F1294="Commercial NAICS Non-Cogen",F1294="Industrial NAICS Cogen", F1294="industrial NAICS non-Cogen")),FALSE, TRUE))</f>
        <v/>
      </c>
    </row>
    <row r="1295">
      <c r="A1295" s="129" t="n">
        <v>6076</v>
      </c>
      <c r="B1295" s="130" t="inlineStr">
        <is>
          <t>Colstrip</t>
        </is>
      </c>
      <c r="C1295" s="130" t="inlineStr">
        <is>
          <t>Talen Montana LLC</t>
        </is>
      </c>
      <c r="D1295" s="129" t="n">
        <v>15298</v>
      </c>
      <c r="E1295" s="130" t="inlineStr">
        <is>
          <t>MT</t>
        </is>
      </c>
      <c r="F1295" s="130" t="inlineStr">
        <is>
          <t>NAICS-22 Non-Cogen</t>
        </is>
      </c>
      <c r="G1295" s="130" t="inlineStr">
        <is>
          <t>ST</t>
        </is>
      </c>
      <c r="H1295" s="130" t="inlineStr">
        <is>
          <t>PG</t>
        </is>
      </c>
      <c r="I1295" s="130" t="inlineStr">
        <is>
          <t>WOO</t>
        </is>
      </c>
      <c r="J1295" s="131" t="n">
        <v>0</v>
      </c>
      <c r="K1295" s="129" t="n">
        <v>2020</v>
      </c>
      <c r="L1295" s="120">
        <f>IF(VLOOKUP(H1295,'Cross-Page Data'!$D$4:$F$48,3,FALSE)="natural gas",VLOOKUP(G1295,'Cross-Page Data'!$I$4:$J$19,2,FALSE),IF(VLOOKUP(H1295,'Cross-Page Data'!$D$4:$F$48,3,FALSE)="solar",IF(G1295="PV","solar PV","solar thermal"),IF(VLOOKUP(H1295,'Cross-Page Data'!$D$4:$F$48,3,FALSE)="wind",VLOOKUP(G1295,'Cross-Page Data'!$I$4:$J$19,2,FALSE),IF(VLOOKUP(H1295,'Cross-Page Data'!$D$4:$F$48,3,FALSE)="hydro",VLOOKUP(G1295,'Cross-Page Data'!$I$4:$J$19,2,FALSE),VLOOKUP(H1295,'Cross-Page Data'!$D$4:$F$48,3,FALSE)))))</f>
        <v/>
      </c>
      <c r="M1295" s="120">
        <f>IF(AND($P$2=FALSE,OR(F1295="Commercial NAICS Cogen",F1295="Industrial NAICS Cogen",F1295="NAICS-22 Cogen")),FALSE,IF(AND($P$3=FALSE,OR(F1295="Commercial NAICS Cogen",F1295="Commercial NAICS Non-Cogen",F1295="Industrial NAICS Cogen", F1295="industrial NAICS non-Cogen")),FALSE, TRUE))</f>
        <v/>
      </c>
    </row>
    <row r="1296">
      <c r="A1296" s="129" t="n">
        <v>6076</v>
      </c>
      <c r="B1296" s="130" t="inlineStr">
        <is>
          <t>Colstrip</t>
        </is>
      </c>
      <c r="C1296" s="130" t="inlineStr">
        <is>
          <t>Talen Montana LLC</t>
        </is>
      </c>
      <c r="D1296" s="129" t="n">
        <v>15298</v>
      </c>
      <c r="E1296" s="130" t="inlineStr">
        <is>
          <t>MT</t>
        </is>
      </c>
      <c r="F1296" s="130" t="inlineStr">
        <is>
          <t>NAICS-22 Non-Cogen</t>
        </is>
      </c>
      <c r="G1296" s="130" t="inlineStr">
        <is>
          <t>ST</t>
        </is>
      </c>
      <c r="H1296" s="130" t="inlineStr">
        <is>
          <t>SUB</t>
        </is>
      </c>
      <c r="I1296" s="130" t="inlineStr">
        <is>
          <t>COL</t>
        </is>
      </c>
      <c r="J1296" s="131" t="n">
        <v>7926040</v>
      </c>
      <c r="K1296" s="129" t="n">
        <v>2020</v>
      </c>
      <c r="L1296" s="120">
        <f>IF(VLOOKUP(H1296,'Cross-Page Data'!$D$4:$F$48,3,FALSE)="natural gas",VLOOKUP(G1296,'Cross-Page Data'!$I$4:$J$19,2,FALSE),IF(VLOOKUP(H1296,'Cross-Page Data'!$D$4:$F$48,3,FALSE)="solar",IF(G1296="PV","solar PV","solar thermal"),IF(VLOOKUP(H1296,'Cross-Page Data'!$D$4:$F$48,3,FALSE)="wind",VLOOKUP(G1296,'Cross-Page Data'!$I$4:$J$19,2,FALSE),IF(VLOOKUP(H1296,'Cross-Page Data'!$D$4:$F$48,3,FALSE)="hydro",VLOOKUP(G1296,'Cross-Page Data'!$I$4:$J$19,2,FALSE),VLOOKUP(H1296,'Cross-Page Data'!$D$4:$F$48,3,FALSE)))))</f>
        <v/>
      </c>
      <c r="M1296" s="120">
        <f>IF(AND($P$2=FALSE,OR(F1296="Commercial NAICS Cogen",F1296="Industrial NAICS Cogen",F1296="NAICS-22 Cogen")),FALSE,IF(AND($P$3=FALSE,OR(F1296="Commercial NAICS Cogen",F1296="Commercial NAICS Non-Cogen",F1296="Industrial NAICS Cogen", F1296="industrial NAICS non-Cogen")),FALSE, TRUE))</f>
        <v/>
      </c>
    </row>
    <row r="1297">
      <c r="A1297" s="129" t="n">
        <v>6076</v>
      </c>
      <c r="B1297" s="130" t="inlineStr">
        <is>
          <t>Colstrip</t>
        </is>
      </c>
      <c r="C1297" s="130" t="inlineStr">
        <is>
          <t>Talen Montana LLC</t>
        </is>
      </c>
      <c r="D1297" s="129" t="n">
        <v>15298</v>
      </c>
      <c r="E1297" s="130" t="inlineStr">
        <is>
          <t>MT</t>
        </is>
      </c>
      <c r="F1297" s="130" t="inlineStr">
        <is>
          <t>NAICS-22 Non-Cogen</t>
        </is>
      </c>
      <c r="G1297" s="130" t="inlineStr">
        <is>
          <t>ST</t>
        </is>
      </c>
      <c r="H1297" s="130" t="inlineStr">
        <is>
          <t>WO</t>
        </is>
      </c>
      <c r="I1297" s="130" t="inlineStr">
        <is>
          <t>WOO</t>
        </is>
      </c>
      <c r="J1297" s="131" t="n">
        <v>513.723</v>
      </c>
      <c r="K1297" s="129" t="n">
        <v>2020</v>
      </c>
      <c r="L1297" s="120">
        <f>IF(VLOOKUP(H1297,'Cross-Page Data'!$D$4:$F$48,3,FALSE)="natural gas",VLOOKUP(G1297,'Cross-Page Data'!$I$4:$J$19,2,FALSE),IF(VLOOKUP(H1297,'Cross-Page Data'!$D$4:$F$48,3,FALSE)="solar",IF(G1297="PV","solar PV","solar thermal"),IF(VLOOKUP(H1297,'Cross-Page Data'!$D$4:$F$48,3,FALSE)="wind",VLOOKUP(G1297,'Cross-Page Data'!$I$4:$J$19,2,FALSE),IF(VLOOKUP(H1297,'Cross-Page Data'!$D$4:$F$48,3,FALSE)="hydro",VLOOKUP(G1297,'Cross-Page Data'!$I$4:$J$19,2,FALSE),VLOOKUP(H1297,'Cross-Page Data'!$D$4:$F$48,3,FALSE)))))</f>
        <v/>
      </c>
      <c r="M1297" s="120">
        <f>IF(AND($P$2=FALSE,OR(F1297="Commercial NAICS Cogen",F1297="Industrial NAICS Cogen",F1297="NAICS-22 Cogen")),FALSE,IF(AND($P$3=FALSE,OR(F1297="Commercial NAICS Cogen",F1297="Commercial NAICS Non-Cogen",F1297="Industrial NAICS Cogen", F1297="industrial NAICS non-Cogen")),FALSE, TRUE))</f>
        <v/>
      </c>
    </row>
    <row r="1298">
      <c r="A1298" s="129" t="n">
        <v>6077</v>
      </c>
      <c r="B1298" s="130" t="inlineStr">
        <is>
          <t>Gerald Gentleman</t>
        </is>
      </c>
      <c r="C1298" s="130" t="inlineStr">
        <is>
          <t>Nebraska Public Power District</t>
        </is>
      </c>
      <c r="D1298" s="129" t="n">
        <v>13337</v>
      </c>
      <c r="E1298" s="130" t="inlineStr">
        <is>
          <t>NE</t>
        </is>
      </c>
      <c r="F1298" s="130" t="inlineStr">
        <is>
          <t>Electric Utility</t>
        </is>
      </c>
      <c r="G1298" s="130" t="inlineStr">
        <is>
          <t>ST</t>
        </is>
      </c>
      <c r="H1298" s="130" t="inlineStr">
        <is>
          <t>NG</t>
        </is>
      </c>
      <c r="I1298" s="130" t="inlineStr">
        <is>
          <t>NG</t>
        </is>
      </c>
      <c r="J1298" s="131" t="n">
        <v>31979.705</v>
      </c>
      <c r="K1298" s="129" t="n">
        <v>2020</v>
      </c>
      <c r="L1298" s="120">
        <f>IF(VLOOKUP(H1298,'Cross-Page Data'!$D$4:$F$48,3,FALSE)="natural gas",VLOOKUP(G1298,'Cross-Page Data'!$I$4:$J$19,2,FALSE),IF(VLOOKUP(H1298,'Cross-Page Data'!$D$4:$F$48,3,FALSE)="solar",IF(G1298="PV","solar PV","solar thermal"),IF(VLOOKUP(H1298,'Cross-Page Data'!$D$4:$F$48,3,FALSE)="wind",VLOOKUP(G1298,'Cross-Page Data'!$I$4:$J$19,2,FALSE),IF(VLOOKUP(H1298,'Cross-Page Data'!$D$4:$F$48,3,FALSE)="hydro",VLOOKUP(G1298,'Cross-Page Data'!$I$4:$J$19,2,FALSE),VLOOKUP(H1298,'Cross-Page Data'!$D$4:$F$48,3,FALSE)))))</f>
        <v/>
      </c>
      <c r="M1298" s="120">
        <f>IF(AND($P$2=FALSE,OR(F1298="Commercial NAICS Cogen",F1298="Industrial NAICS Cogen",F1298="NAICS-22 Cogen")),FALSE,IF(AND($P$3=FALSE,OR(F1298="Commercial NAICS Cogen",F1298="Commercial NAICS Non-Cogen",F1298="Industrial NAICS Cogen", F1298="industrial NAICS non-Cogen")),FALSE, TRUE))</f>
        <v/>
      </c>
    </row>
    <row r="1299">
      <c r="A1299" s="129" t="n">
        <v>6077</v>
      </c>
      <c r="B1299" s="130" t="inlineStr">
        <is>
          <t>Gerald Gentleman</t>
        </is>
      </c>
      <c r="C1299" s="130" t="inlineStr">
        <is>
          <t>Nebraska Public Power District</t>
        </is>
      </c>
      <c r="D1299" s="129" t="n">
        <v>13337</v>
      </c>
      <c r="E1299" s="130" t="inlineStr">
        <is>
          <t>NE</t>
        </is>
      </c>
      <c r="F1299" s="130" t="inlineStr">
        <is>
          <t>Electric Utility</t>
        </is>
      </c>
      <c r="G1299" s="130" t="inlineStr">
        <is>
          <t>ST</t>
        </is>
      </c>
      <c r="H1299" s="130" t="inlineStr">
        <is>
          <t>SUB</t>
        </is>
      </c>
      <c r="I1299" s="130" t="inlineStr">
        <is>
          <t>COL</t>
        </is>
      </c>
      <c r="J1299" s="131" t="n">
        <v>6935333.3</v>
      </c>
      <c r="K1299" s="129" t="n">
        <v>2020</v>
      </c>
      <c r="L1299" s="120">
        <f>IF(VLOOKUP(H1299,'Cross-Page Data'!$D$4:$F$48,3,FALSE)="natural gas",VLOOKUP(G1299,'Cross-Page Data'!$I$4:$J$19,2,FALSE),IF(VLOOKUP(H1299,'Cross-Page Data'!$D$4:$F$48,3,FALSE)="solar",IF(G1299="PV","solar PV","solar thermal"),IF(VLOOKUP(H1299,'Cross-Page Data'!$D$4:$F$48,3,FALSE)="wind",VLOOKUP(G1299,'Cross-Page Data'!$I$4:$J$19,2,FALSE),IF(VLOOKUP(H1299,'Cross-Page Data'!$D$4:$F$48,3,FALSE)="hydro",VLOOKUP(G1299,'Cross-Page Data'!$I$4:$J$19,2,FALSE),VLOOKUP(H1299,'Cross-Page Data'!$D$4:$F$48,3,FALSE)))))</f>
        <v/>
      </c>
      <c r="M1299" s="120">
        <f>IF(AND($P$2=FALSE,OR(F1299="Commercial NAICS Cogen",F1299="Industrial NAICS Cogen",F1299="NAICS-22 Cogen")),FALSE,IF(AND($P$3=FALSE,OR(F1299="Commercial NAICS Cogen",F1299="Commercial NAICS Non-Cogen",F1299="Industrial NAICS Cogen", F1299="industrial NAICS non-Cogen")),FALSE, TRUE))</f>
        <v/>
      </c>
    </row>
    <row r="1300">
      <c r="A1300" s="129" t="n">
        <v>6081</v>
      </c>
      <c r="B1300" s="130" t="inlineStr">
        <is>
          <t>Stony Brook</t>
        </is>
      </c>
      <c r="C1300" s="130" t="inlineStr">
        <is>
          <t>Massachusetts Mun Wholes Electric Co</t>
        </is>
      </c>
      <c r="D1300" s="129" t="n">
        <v>11806</v>
      </c>
      <c r="E1300" s="130" t="inlineStr">
        <is>
          <t>MA</t>
        </is>
      </c>
      <c r="F1300" s="130" t="inlineStr">
        <is>
          <t>Electric Utility</t>
        </is>
      </c>
      <c r="G1300" s="130" t="inlineStr">
        <is>
          <t>CA</t>
        </is>
      </c>
      <c r="H1300" s="130" t="inlineStr">
        <is>
          <t>DFO</t>
        </is>
      </c>
      <c r="I1300" s="130" t="inlineStr">
        <is>
          <t>DFO</t>
        </is>
      </c>
      <c r="J1300" s="131" t="n">
        <v>261.521</v>
      </c>
      <c r="K1300" s="129" t="n">
        <v>2020</v>
      </c>
      <c r="L1300" s="120">
        <f>IF(VLOOKUP(H1300,'Cross-Page Data'!$D$4:$F$48,3,FALSE)="natural gas",VLOOKUP(G1300,'Cross-Page Data'!$I$4:$J$19,2,FALSE),IF(VLOOKUP(H1300,'Cross-Page Data'!$D$4:$F$48,3,FALSE)="solar",IF(G1300="PV","solar PV","solar thermal"),IF(VLOOKUP(H1300,'Cross-Page Data'!$D$4:$F$48,3,FALSE)="wind",VLOOKUP(G1300,'Cross-Page Data'!$I$4:$J$19,2,FALSE),IF(VLOOKUP(H1300,'Cross-Page Data'!$D$4:$F$48,3,FALSE)="hydro",VLOOKUP(G1300,'Cross-Page Data'!$I$4:$J$19,2,FALSE),VLOOKUP(H1300,'Cross-Page Data'!$D$4:$F$48,3,FALSE)))))</f>
        <v/>
      </c>
      <c r="M1300" s="120">
        <f>IF(AND($P$2=FALSE,OR(F1300="Commercial NAICS Cogen",F1300="Industrial NAICS Cogen",F1300="NAICS-22 Cogen")),FALSE,IF(AND($P$3=FALSE,OR(F1300="Commercial NAICS Cogen",F1300="Commercial NAICS Non-Cogen",F1300="Industrial NAICS Cogen", F1300="industrial NAICS non-Cogen")),FALSE, TRUE))</f>
        <v/>
      </c>
    </row>
    <row r="1301">
      <c r="A1301" s="129" t="n">
        <v>6081</v>
      </c>
      <c r="B1301" s="130" t="inlineStr">
        <is>
          <t>Stony Brook</t>
        </is>
      </c>
      <c r="C1301" s="130" t="inlineStr">
        <is>
          <t>Massachusetts Mun Wholes Electric Co</t>
        </is>
      </c>
      <c r="D1301" s="129" t="n">
        <v>11806</v>
      </c>
      <c r="E1301" s="130" t="inlineStr">
        <is>
          <t>MA</t>
        </is>
      </c>
      <c r="F1301" s="130" t="inlineStr">
        <is>
          <t>Electric Utility</t>
        </is>
      </c>
      <c r="G1301" s="130" t="inlineStr">
        <is>
          <t>CA</t>
        </is>
      </c>
      <c r="H1301" s="130" t="inlineStr">
        <is>
          <t>NG</t>
        </is>
      </c>
      <c r="I1301" s="130" t="inlineStr">
        <is>
          <t>NG</t>
        </is>
      </c>
      <c r="J1301" s="131" t="n">
        <v>26859.479</v>
      </c>
      <c r="K1301" s="129" t="n">
        <v>2020</v>
      </c>
      <c r="L1301" s="120">
        <f>IF(VLOOKUP(H1301,'Cross-Page Data'!$D$4:$F$48,3,FALSE)="natural gas",VLOOKUP(G1301,'Cross-Page Data'!$I$4:$J$19,2,FALSE),IF(VLOOKUP(H1301,'Cross-Page Data'!$D$4:$F$48,3,FALSE)="solar",IF(G1301="PV","solar PV","solar thermal"),IF(VLOOKUP(H1301,'Cross-Page Data'!$D$4:$F$48,3,FALSE)="wind",VLOOKUP(G1301,'Cross-Page Data'!$I$4:$J$19,2,FALSE),IF(VLOOKUP(H1301,'Cross-Page Data'!$D$4:$F$48,3,FALSE)="hydro",VLOOKUP(G1301,'Cross-Page Data'!$I$4:$J$19,2,FALSE),VLOOKUP(H1301,'Cross-Page Data'!$D$4:$F$48,3,FALSE)))))</f>
        <v/>
      </c>
      <c r="M1301" s="120">
        <f>IF(AND($P$2=FALSE,OR(F1301="Commercial NAICS Cogen",F1301="Industrial NAICS Cogen",F1301="NAICS-22 Cogen")),FALSE,IF(AND($P$3=FALSE,OR(F1301="Commercial NAICS Cogen",F1301="Commercial NAICS Non-Cogen",F1301="Industrial NAICS Cogen", F1301="industrial NAICS non-Cogen")),FALSE, TRUE))</f>
        <v/>
      </c>
    </row>
    <row r="1302">
      <c r="A1302" s="129" t="n">
        <v>6081</v>
      </c>
      <c r="B1302" s="130" t="inlineStr">
        <is>
          <t>Stony Brook</t>
        </is>
      </c>
      <c r="C1302" s="130" t="inlineStr">
        <is>
          <t>Massachusetts Mun Wholes Electric Co</t>
        </is>
      </c>
      <c r="D1302" s="129" t="n">
        <v>11806</v>
      </c>
      <c r="E1302" s="130" t="inlineStr">
        <is>
          <t>MA</t>
        </is>
      </c>
      <c r="F1302" s="130" t="inlineStr">
        <is>
          <t>Electric Utility</t>
        </is>
      </c>
      <c r="G1302" s="130" t="inlineStr">
        <is>
          <t>CT</t>
        </is>
      </c>
      <c r="H1302" s="130" t="inlineStr">
        <is>
          <t>DFO</t>
        </is>
      </c>
      <c r="I1302" s="130" t="inlineStr">
        <is>
          <t>DFO</t>
        </is>
      </c>
      <c r="J1302" s="131" t="n">
        <v>546.47</v>
      </c>
      <c r="K1302" s="129" t="n">
        <v>2020</v>
      </c>
      <c r="L1302" s="120">
        <f>IF(VLOOKUP(H1302,'Cross-Page Data'!$D$4:$F$48,3,FALSE)="natural gas",VLOOKUP(G1302,'Cross-Page Data'!$I$4:$J$19,2,FALSE),IF(VLOOKUP(H1302,'Cross-Page Data'!$D$4:$F$48,3,FALSE)="solar",IF(G1302="PV","solar PV","solar thermal"),IF(VLOOKUP(H1302,'Cross-Page Data'!$D$4:$F$48,3,FALSE)="wind",VLOOKUP(G1302,'Cross-Page Data'!$I$4:$J$19,2,FALSE),IF(VLOOKUP(H1302,'Cross-Page Data'!$D$4:$F$48,3,FALSE)="hydro",VLOOKUP(G1302,'Cross-Page Data'!$I$4:$J$19,2,FALSE),VLOOKUP(H1302,'Cross-Page Data'!$D$4:$F$48,3,FALSE)))))</f>
        <v/>
      </c>
      <c r="M1302" s="120">
        <f>IF(AND($P$2=FALSE,OR(F1302="Commercial NAICS Cogen",F1302="Industrial NAICS Cogen",F1302="NAICS-22 Cogen")),FALSE,IF(AND($P$3=FALSE,OR(F1302="Commercial NAICS Cogen",F1302="Commercial NAICS Non-Cogen",F1302="Industrial NAICS Cogen", F1302="industrial NAICS non-Cogen")),FALSE, TRUE))</f>
        <v/>
      </c>
    </row>
    <row r="1303">
      <c r="A1303" s="129" t="n">
        <v>6081</v>
      </c>
      <c r="B1303" s="130" t="inlineStr">
        <is>
          <t>Stony Brook</t>
        </is>
      </c>
      <c r="C1303" s="130" t="inlineStr">
        <is>
          <t>Massachusetts Mun Wholes Electric Co</t>
        </is>
      </c>
      <c r="D1303" s="129" t="n">
        <v>11806</v>
      </c>
      <c r="E1303" s="130" t="inlineStr">
        <is>
          <t>MA</t>
        </is>
      </c>
      <c r="F1303" s="130" t="inlineStr">
        <is>
          <t>Electric Utility</t>
        </is>
      </c>
      <c r="G1303" s="130" t="inlineStr">
        <is>
          <t>CT</t>
        </is>
      </c>
      <c r="H1303" s="130" t="inlineStr">
        <is>
          <t>NG</t>
        </is>
      </c>
      <c r="I1303" s="130" t="inlineStr">
        <is>
          <t>NG</t>
        </is>
      </c>
      <c r="J1303" s="131" t="n">
        <v>67379.53</v>
      </c>
      <c r="K1303" s="129" t="n">
        <v>2020</v>
      </c>
      <c r="L1303" s="120">
        <f>IF(VLOOKUP(H1303,'Cross-Page Data'!$D$4:$F$48,3,FALSE)="natural gas",VLOOKUP(G1303,'Cross-Page Data'!$I$4:$J$19,2,FALSE),IF(VLOOKUP(H1303,'Cross-Page Data'!$D$4:$F$48,3,FALSE)="solar",IF(G1303="PV","solar PV","solar thermal"),IF(VLOOKUP(H1303,'Cross-Page Data'!$D$4:$F$48,3,FALSE)="wind",VLOOKUP(G1303,'Cross-Page Data'!$I$4:$J$19,2,FALSE),IF(VLOOKUP(H1303,'Cross-Page Data'!$D$4:$F$48,3,FALSE)="hydro",VLOOKUP(G1303,'Cross-Page Data'!$I$4:$J$19,2,FALSE),VLOOKUP(H1303,'Cross-Page Data'!$D$4:$F$48,3,FALSE)))))</f>
        <v/>
      </c>
      <c r="M1303" s="120">
        <f>IF(AND($P$2=FALSE,OR(F1303="Commercial NAICS Cogen",F1303="Industrial NAICS Cogen",F1303="NAICS-22 Cogen")),FALSE,IF(AND($P$3=FALSE,OR(F1303="Commercial NAICS Cogen",F1303="Commercial NAICS Non-Cogen",F1303="Industrial NAICS Cogen", F1303="industrial NAICS non-Cogen")),FALSE, TRUE))</f>
        <v/>
      </c>
    </row>
    <row r="1304">
      <c r="A1304" s="129" t="n">
        <v>6081</v>
      </c>
      <c r="B1304" s="130" t="inlineStr">
        <is>
          <t>Stony Brook</t>
        </is>
      </c>
      <c r="C1304" s="130" t="inlineStr">
        <is>
          <t>Massachusetts Mun Wholes Electric Co</t>
        </is>
      </c>
      <c r="D1304" s="129" t="n">
        <v>11806</v>
      </c>
      <c r="E1304" s="130" t="inlineStr">
        <is>
          <t>MA</t>
        </is>
      </c>
      <c r="F1304" s="130" t="inlineStr">
        <is>
          <t>Electric Utility</t>
        </is>
      </c>
      <c r="G1304" s="130" t="inlineStr">
        <is>
          <t>GT</t>
        </is>
      </c>
      <c r="H1304" s="130" t="inlineStr">
        <is>
          <t>DFO</t>
        </is>
      </c>
      <c r="I1304" s="130" t="inlineStr">
        <is>
          <t>DFO</t>
        </is>
      </c>
      <c r="J1304" s="131" t="n">
        <v>1515</v>
      </c>
      <c r="K1304" s="129" t="n">
        <v>2020</v>
      </c>
      <c r="L1304" s="120">
        <f>IF(VLOOKUP(H1304,'Cross-Page Data'!$D$4:$F$48,3,FALSE)="natural gas",VLOOKUP(G1304,'Cross-Page Data'!$I$4:$J$19,2,FALSE),IF(VLOOKUP(H1304,'Cross-Page Data'!$D$4:$F$48,3,FALSE)="solar",IF(G1304="PV","solar PV","solar thermal"),IF(VLOOKUP(H1304,'Cross-Page Data'!$D$4:$F$48,3,FALSE)="wind",VLOOKUP(G1304,'Cross-Page Data'!$I$4:$J$19,2,FALSE),IF(VLOOKUP(H1304,'Cross-Page Data'!$D$4:$F$48,3,FALSE)="hydro",VLOOKUP(G1304,'Cross-Page Data'!$I$4:$J$19,2,FALSE),VLOOKUP(H1304,'Cross-Page Data'!$D$4:$F$48,3,FALSE)))))</f>
        <v/>
      </c>
      <c r="M1304" s="120">
        <f>IF(AND($P$2=FALSE,OR(F1304="Commercial NAICS Cogen",F1304="Industrial NAICS Cogen",F1304="NAICS-22 Cogen")),FALSE,IF(AND($P$3=FALSE,OR(F1304="Commercial NAICS Cogen",F1304="Commercial NAICS Non-Cogen",F1304="Industrial NAICS Cogen", F1304="industrial NAICS non-Cogen")),FALSE, TRUE))</f>
        <v/>
      </c>
    </row>
    <row r="1305">
      <c r="A1305" s="129" t="n">
        <v>6081</v>
      </c>
      <c r="B1305" s="130" t="inlineStr">
        <is>
          <t>Stony Brook</t>
        </is>
      </c>
      <c r="C1305" s="130" t="inlineStr">
        <is>
          <t>Massachusetts Mun Wholes Electric Co</t>
        </is>
      </c>
      <c r="D1305" s="129" t="n">
        <v>11806</v>
      </c>
      <c r="E1305" s="130" t="inlineStr">
        <is>
          <t>MA</t>
        </is>
      </c>
      <c r="F1305" s="130" t="inlineStr">
        <is>
          <t>Electric Utility</t>
        </is>
      </c>
      <c r="G1305" s="130" t="inlineStr">
        <is>
          <t>IC</t>
        </is>
      </c>
      <c r="H1305" s="130" t="inlineStr">
        <is>
          <t>DFO</t>
        </is>
      </c>
      <c r="I1305" s="130" t="inlineStr">
        <is>
          <t>DFO</t>
        </is>
      </c>
      <c r="J1305" s="131" t="n">
        <v>0</v>
      </c>
      <c r="K1305" s="129" t="n">
        <v>2020</v>
      </c>
      <c r="L1305" s="120">
        <f>IF(VLOOKUP(H1305,'Cross-Page Data'!$D$4:$F$48,3,FALSE)="natural gas",VLOOKUP(G1305,'Cross-Page Data'!$I$4:$J$19,2,FALSE),IF(VLOOKUP(H1305,'Cross-Page Data'!$D$4:$F$48,3,FALSE)="solar",IF(G1305="PV","solar PV","solar thermal"),IF(VLOOKUP(H1305,'Cross-Page Data'!$D$4:$F$48,3,FALSE)="wind",VLOOKUP(G1305,'Cross-Page Data'!$I$4:$J$19,2,FALSE),IF(VLOOKUP(H1305,'Cross-Page Data'!$D$4:$F$48,3,FALSE)="hydro",VLOOKUP(G1305,'Cross-Page Data'!$I$4:$J$19,2,FALSE),VLOOKUP(H1305,'Cross-Page Data'!$D$4:$F$48,3,FALSE)))))</f>
        <v/>
      </c>
      <c r="M1305" s="120">
        <f>IF(AND($P$2=FALSE,OR(F1305="Commercial NAICS Cogen",F1305="Industrial NAICS Cogen",F1305="NAICS-22 Cogen")),FALSE,IF(AND($P$3=FALSE,OR(F1305="Commercial NAICS Cogen",F1305="Commercial NAICS Non-Cogen",F1305="Industrial NAICS Cogen", F1305="industrial NAICS non-Cogen")),FALSE, TRUE))</f>
        <v/>
      </c>
    </row>
    <row r="1306">
      <c r="A1306" s="129" t="n">
        <v>6082</v>
      </c>
      <c r="B1306" s="130" t="inlineStr">
        <is>
          <t>Somerset Operating Co LLC</t>
        </is>
      </c>
      <c r="C1306" s="130" t="inlineStr">
        <is>
          <t>Somerset Operating Co LLC</t>
        </is>
      </c>
      <c r="D1306" s="129" t="n">
        <v>22129</v>
      </c>
      <c r="E1306" s="130" t="inlineStr">
        <is>
          <t>NY</t>
        </is>
      </c>
      <c r="F1306" s="130" t="inlineStr">
        <is>
          <t>NAICS-22 Non-Cogen</t>
        </is>
      </c>
      <c r="G1306" s="130" t="inlineStr">
        <is>
          <t>ST</t>
        </is>
      </c>
      <c r="H1306" s="130" t="inlineStr">
        <is>
          <t>BIT</t>
        </is>
      </c>
      <c r="I1306" s="130" t="inlineStr">
        <is>
          <t>COL</t>
        </is>
      </c>
      <c r="J1306" s="131" t="n">
        <v>143691.53</v>
      </c>
      <c r="K1306" s="129" t="n">
        <v>2020</v>
      </c>
      <c r="L1306" s="120">
        <f>IF(VLOOKUP(H1306,'Cross-Page Data'!$D$4:$F$48,3,FALSE)="natural gas",VLOOKUP(G1306,'Cross-Page Data'!$I$4:$J$19,2,FALSE),IF(VLOOKUP(H1306,'Cross-Page Data'!$D$4:$F$48,3,FALSE)="solar",IF(G1306="PV","solar PV","solar thermal"),IF(VLOOKUP(H1306,'Cross-Page Data'!$D$4:$F$48,3,FALSE)="wind",VLOOKUP(G1306,'Cross-Page Data'!$I$4:$J$19,2,FALSE),IF(VLOOKUP(H1306,'Cross-Page Data'!$D$4:$F$48,3,FALSE)="hydro",VLOOKUP(G1306,'Cross-Page Data'!$I$4:$J$19,2,FALSE),VLOOKUP(H1306,'Cross-Page Data'!$D$4:$F$48,3,FALSE)))))</f>
        <v/>
      </c>
      <c r="M1306" s="120">
        <f>IF(AND($P$2=FALSE,OR(F1306="Commercial NAICS Cogen",F1306="Industrial NAICS Cogen",F1306="NAICS-22 Cogen")),FALSE,IF(AND($P$3=FALSE,OR(F1306="Commercial NAICS Cogen",F1306="Commercial NAICS Non-Cogen",F1306="Industrial NAICS Cogen", F1306="industrial NAICS non-Cogen")),FALSE, TRUE))</f>
        <v/>
      </c>
    </row>
    <row r="1307">
      <c r="A1307" s="129" t="n">
        <v>6082</v>
      </c>
      <c r="B1307" s="130" t="inlineStr">
        <is>
          <t>Somerset Operating Co LLC</t>
        </is>
      </c>
      <c r="C1307" s="130" t="inlineStr">
        <is>
          <t>Somerset Operating Co LLC</t>
        </is>
      </c>
      <c r="D1307" s="129" t="n">
        <v>22129</v>
      </c>
      <c r="E1307" s="130" t="inlineStr">
        <is>
          <t>NY</t>
        </is>
      </c>
      <c r="F1307" s="130" t="inlineStr">
        <is>
          <t>NAICS-22 Non-Cogen</t>
        </is>
      </c>
      <c r="G1307" s="130" t="inlineStr">
        <is>
          <t>ST</t>
        </is>
      </c>
      <c r="H1307" s="130" t="inlineStr">
        <is>
          <t>DFO</t>
        </is>
      </c>
      <c r="I1307" s="130" t="inlineStr">
        <is>
          <t>DFO</t>
        </is>
      </c>
      <c r="J1307" s="131" t="n">
        <v>1894.467</v>
      </c>
      <c r="K1307" s="129" t="n">
        <v>2020</v>
      </c>
      <c r="L1307" s="120">
        <f>IF(VLOOKUP(H1307,'Cross-Page Data'!$D$4:$F$48,3,FALSE)="natural gas",VLOOKUP(G1307,'Cross-Page Data'!$I$4:$J$19,2,FALSE),IF(VLOOKUP(H1307,'Cross-Page Data'!$D$4:$F$48,3,FALSE)="solar",IF(G1307="PV","solar PV","solar thermal"),IF(VLOOKUP(H1307,'Cross-Page Data'!$D$4:$F$48,3,FALSE)="wind",VLOOKUP(G1307,'Cross-Page Data'!$I$4:$J$19,2,FALSE),IF(VLOOKUP(H1307,'Cross-Page Data'!$D$4:$F$48,3,FALSE)="hydro",VLOOKUP(G1307,'Cross-Page Data'!$I$4:$J$19,2,FALSE),VLOOKUP(H1307,'Cross-Page Data'!$D$4:$F$48,3,FALSE)))))</f>
        <v/>
      </c>
      <c r="M1307" s="120">
        <f>IF(AND($P$2=FALSE,OR(F1307="Commercial NAICS Cogen",F1307="Industrial NAICS Cogen",F1307="NAICS-22 Cogen")),FALSE,IF(AND($P$3=FALSE,OR(F1307="Commercial NAICS Cogen",F1307="Commercial NAICS Non-Cogen",F1307="Industrial NAICS Cogen", F1307="industrial NAICS non-Cogen")),FALSE, TRUE))</f>
        <v/>
      </c>
    </row>
    <row r="1308">
      <c r="A1308" s="129" t="n">
        <v>6082</v>
      </c>
      <c r="B1308" s="130" t="inlineStr">
        <is>
          <t>Somerset Operating Co LLC</t>
        </is>
      </c>
      <c r="C1308" s="130" t="inlineStr">
        <is>
          <t>Somerset Operating Co LLC</t>
        </is>
      </c>
      <c r="D1308" s="129" t="n">
        <v>22129</v>
      </c>
      <c r="E1308" s="130" t="inlineStr">
        <is>
          <t>NY</t>
        </is>
      </c>
      <c r="F1308" s="130" t="inlineStr">
        <is>
          <t>NAICS-22 Non-Cogen</t>
        </is>
      </c>
      <c r="G1308" s="130" t="inlineStr">
        <is>
          <t>ST</t>
        </is>
      </c>
      <c r="H1308" s="130" t="inlineStr">
        <is>
          <t>KER</t>
        </is>
      </c>
      <c r="I1308" s="130" t="inlineStr">
        <is>
          <t>WOO</t>
        </is>
      </c>
      <c r="J1308" s="131" t="n">
        <v>0</v>
      </c>
      <c r="K1308" s="129" t="n">
        <v>2020</v>
      </c>
      <c r="L1308" s="120">
        <f>IF(VLOOKUP(H1308,'Cross-Page Data'!$D$4:$F$48,3,FALSE)="natural gas",VLOOKUP(G1308,'Cross-Page Data'!$I$4:$J$19,2,FALSE),IF(VLOOKUP(H1308,'Cross-Page Data'!$D$4:$F$48,3,FALSE)="solar",IF(G1308="PV","solar PV","solar thermal"),IF(VLOOKUP(H1308,'Cross-Page Data'!$D$4:$F$48,3,FALSE)="wind",VLOOKUP(G1308,'Cross-Page Data'!$I$4:$J$19,2,FALSE),IF(VLOOKUP(H1308,'Cross-Page Data'!$D$4:$F$48,3,FALSE)="hydro",VLOOKUP(G1308,'Cross-Page Data'!$I$4:$J$19,2,FALSE),VLOOKUP(H1308,'Cross-Page Data'!$D$4:$F$48,3,FALSE)))))</f>
        <v/>
      </c>
      <c r="M1308" s="120">
        <f>IF(AND($P$2=FALSE,OR(F1308="Commercial NAICS Cogen",F1308="Industrial NAICS Cogen",F1308="NAICS-22 Cogen")),FALSE,IF(AND($P$3=FALSE,OR(F1308="Commercial NAICS Cogen",F1308="Commercial NAICS Non-Cogen",F1308="Industrial NAICS Cogen", F1308="industrial NAICS non-Cogen")),FALSE, TRUE))</f>
        <v/>
      </c>
    </row>
    <row r="1309">
      <c r="A1309" s="129" t="n">
        <v>6082</v>
      </c>
      <c r="B1309" s="130" t="inlineStr">
        <is>
          <t>Somerset Operating Co LLC</t>
        </is>
      </c>
      <c r="C1309" s="130" t="inlineStr">
        <is>
          <t>Somerset Operating Co LLC</t>
        </is>
      </c>
      <c r="D1309" s="129" t="n">
        <v>22129</v>
      </c>
      <c r="E1309" s="130" t="inlineStr">
        <is>
          <t>NY</t>
        </is>
      </c>
      <c r="F1309" s="130" t="inlineStr">
        <is>
          <t>NAICS-22 Non-Cogen</t>
        </is>
      </c>
      <c r="G1309" s="130" t="inlineStr">
        <is>
          <t>ST</t>
        </is>
      </c>
      <c r="H1309" s="130" t="inlineStr">
        <is>
          <t>PC</t>
        </is>
      </c>
      <c r="I1309" s="130" t="inlineStr">
        <is>
          <t>PC</t>
        </is>
      </c>
      <c r="J1309" s="131" t="n">
        <v>0</v>
      </c>
      <c r="K1309" s="129" t="n">
        <v>2020</v>
      </c>
      <c r="L1309" s="120">
        <f>IF(VLOOKUP(H1309,'Cross-Page Data'!$D$4:$F$48,3,FALSE)="natural gas",VLOOKUP(G1309,'Cross-Page Data'!$I$4:$J$19,2,FALSE),IF(VLOOKUP(H1309,'Cross-Page Data'!$D$4:$F$48,3,FALSE)="solar",IF(G1309="PV","solar PV","solar thermal"),IF(VLOOKUP(H1309,'Cross-Page Data'!$D$4:$F$48,3,FALSE)="wind",VLOOKUP(G1309,'Cross-Page Data'!$I$4:$J$19,2,FALSE),IF(VLOOKUP(H1309,'Cross-Page Data'!$D$4:$F$48,3,FALSE)="hydro",VLOOKUP(G1309,'Cross-Page Data'!$I$4:$J$19,2,FALSE),VLOOKUP(H1309,'Cross-Page Data'!$D$4:$F$48,3,FALSE)))))</f>
        <v/>
      </c>
      <c r="M1309" s="120">
        <f>IF(AND($P$2=FALSE,OR(F1309="Commercial NAICS Cogen",F1309="Industrial NAICS Cogen",F1309="NAICS-22 Cogen")),FALSE,IF(AND($P$3=FALSE,OR(F1309="Commercial NAICS Cogen",F1309="Commercial NAICS Non-Cogen",F1309="Industrial NAICS Cogen", F1309="industrial NAICS non-Cogen")),FALSE, TRUE))</f>
        <v/>
      </c>
    </row>
    <row r="1310">
      <c r="A1310" s="129" t="n">
        <v>6082</v>
      </c>
      <c r="B1310" s="130" t="inlineStr">
        <is>
          <t>Somerset Operating Co LLC</t>
        </is>
      </c>
      <c r="C1310" s="130" t="inlineStr">
        <is>
          <t>Somerset Operating Co LLC</t>
        </is>
      </c>
      <c r="D1310" s="129" t="n">
        <v>22129</v>
      </c>
      <c r="E1310" s="130" t="inlineStr">
        <is>
          <t>NY</t>
        </is>
      </c>
      <c r="F1310" s="130" t="inlineStr">
        <is>
          <t>NAICS-22 Non-Cogen</t>
        </is>
      </c>
      <c r="G1310" s="130" t="inlineStr">
        <is>
          <t>ST</t>
        </is>
      </c>
      <c r="H1310" s="130" t="inlineStr">
        <is>
          <t>SUB</t>
        </is>
      </c>
      <c r="I1310" s="130" t="inlineStr">
        <is>
          <t>COL</t>
        </is>
      </c>
      <c r="J1310" s="131" t="n">
        <v>0</v>
      </c>
      <c r="K1310" s="129" t="n">
        <v>2020</v>
      </c>
      <c r="L1310" s="120">
        <f>IF(VLOOKUP(H1310,'Cross-Page Data'!$D$4:$F$48,3,FALSE)="natural gas",VLOOKUP(G1310,'Cross-Page Data'!$I$4:$J$19,2,FALSE),IF(VLOOKUP(H1310,'Cross-Page Data'!$D$4:$F$48,3,FALSE)="solar",IF(G1310="PV","solar PV","solar thermal"),IF(VLOOKUP(H1310,'Cross-Page Data'!$D$4:$F$48,3,FALSE)="wind",VLOOKUP(G1310,'Cross-Page Data'!$I$4:$J$19,2,FALSE),IF(VLOOKUP(H1310,'Cross-Page Data'!$D$4:$F$48,3,FALSE)="hydro",VLOOKUP(G1310,'Cross-Page Data'!$I$4:$J$19,2,FALSE),VLOOKUP(H1310,'Cross-Page Data'!$D$4:$F$48,3,FALSE)))))</f>
        <v/>
      </c>
      <c r="M1310" s="120">
        <f>IF(AND($P$2=FALSE,OR(F1310="Commercial NAICS Cogen",F1310="Industrial NAICS Cogen",F1310="NAICS-22 Cogen")),FALSE,IF(AND($P$3=FALSE,OR(F1310="Commercial NAICS Cogen",F1310="Commercial NAICS Non-Cogen",F1310="Industrial NAICS Cogen", F1310="industrial NAICS non-Cogen")),FALSE, TRUE))</f>
        <v/>
      </c>
    </row>
    <row r="1311">
      <c r="A1311" s="129" t="n">
        <v>6085</v>
      </c>
      <c r="B1311" s="130" t="inlineStr">
        <is>
          <t>R M Schahfer</t>
        </is>
      </c>
      <c r="C1311" s="130" t="inlineStr">
        <is>
          <t>Northern Indiana Pub Serv Co</t>
        </is>
      </c>
      <c r="D1311" s="129" t="n">
        <v>13756</v>
      </c>
      <c r="E1311" s="130" t="inlineStr">
        <is>
          <t>IN</t>
        </is>
      </c>
      <c r="F1311" s="130" t="inlineStr">
        <is>
          <t>Electric Utility</t>
        </is>
      </c>
      <c r="G1311" s="130" t="inlineStr">
        <is>
          <t>GT</t>
        </is>
      </c>
      <c r="H1311" s="130" t="inlineStr">
        <is>
          <t>NG</t>
        </is>
      </c>
      <c r="I1311" s="130" t="inlineStr">
        <is>
          <t>NG</t>
        </is>
      </c>
      <c r="J1311" s="131" t="n">
        <v>801</v>
      </c>
      <c r="K1311" s="129" t="n">
        <v>2020</v>
      </c>
      <c r="L1311" s="120">
        <f>IF(VLOOKUP(H1311,'Cross-Page Data'!$D$4:$F$48,3,FALSE)="natural gas",VLOOKUP(G1311,'Cross-Page Data'!$I$4:$J$19,2,FALSE),IF(VLOOKUP(H1311,'Cross-Page Data'!$D$4:$F$48,3,FALSE)="solar",IF(G1311="PV","solar PV","solar thermal"),IF(VLOOKUP(H1311,'Cross-Page Data'!$D$4:$F$48,3,FALSE)="wind",VLOOKUP(G1311,'Cross-Page Data'!$I$4:$J$19,2,FALSE),IF(VLOOKUP(H1311,'Cross-Page Data'!$D$4:$F$48,3,FALSE)="hydro",VLOOKUP(G1311,'Cross-Page Data'!$I$4:$J$19,2,FALSE),VLOOKUP(H1311,'Cross-Page Data'!$D$4:$F$48,3,FALSE)))))</f>
        <v/>
      </c>
      <c r="M1311" s="120">
        <f>IF(AND($P$2=FALSE,OR(F1311="Commercial NAICS Cogen",F1311="Industrial NAICS Cogen",F1311="NAICS-22 Cogen")),FALSE,IF(AND($P$3=FALSE,OR(F1311="Commercial NAICS Cogen",F1311="Commercial NAICS Non-Cogen",F1311="Industrial NAICS Cogen", F1311="industrial NAICS non-Cogen")),FALSE, TRUE))</f>
        <v/>
      </c>
    </row>
    <row r="1312">
      <c r="A1312" s="129" t="n">
        <v>6085</v>
      </c>
      <c r="B1312" s="130" t="inlineStr">
        <is>
          <t>R M Schahfer</t>
        </is>
      </c>
      <c r="C1312" s="130" t="inlineStr">
        <is>
          <t>Northern Indiana Pub Serv Co</t>
        </is>
      </c>
      <c r="D1312" s="129" t="n">
        <v>13756</v>
      </c>
      <c r="E1312" s="130" t="inlineStr">
        <is>
          <t>IN</t>
        </is>
      </c>
      <c r="F1312" s="130" t="inlineStr">
        <is>
          <t>Electric Utility</t>
        </is>
      </c>
      <c r="G1312" s="130" t="inlineStr">
        <is>
          <t>ST</t>
        </is>
      </c>
      <c r="H1312" s="130" t="inlineStr">
        <is>
          <t>BIT</t>
        </is>
      </c>
      <c r="I1312" s="130" t="inlineStr">
        <is>
          <t>COL</t>
        </is>
      </c>
      <c r="J1312" s="131" t="n">
        <v>1756986.4</v>
      </c>
      <c r="K1312" s="129" t="n">
        <v>2020</v>
      </c>
      <c r="L1312" s="120">
        <f>IF(VLOOKUP(H1312,'Cross-Page Data'!$D$4:$F$48,3,FALSE)="natural gas",VLOOKUP(G1312,'Cross-Page Data'!$I$4:$J$19,2,FALSE),IF(VLOOKUP(H1312,'Cross-Page Data'!$D$4:$F$48,3,FALSE)="solar",IF(G1312="PV","solar PV","solar thermal"),IF(VLOOKUP(H1312,'Cross-Page Data'!$D$4:$F$48,3,FALSE)="wind",VLOOKUP(G1312,'Cross-Page Data'!$I$4:$J$19,2,FALSE),IF(VLOOKUP(H1312,'Cross-Page Data'!$D$4:$F$48,3,FALSE)="hydro",VLOOKUP(G1312,'Cross-Page Data'!$I$4:$J$19,2,FALSE),VLOOKUP(H1312,'Cross-Page Data'!$D$4:$F$48,3,FALSE)))))</f>
        <v/>
      </c>
      <c r="M1312" s="120">
        <f>IF(AND($P$2=FALSE,OR(F1312="Commercial NAICS Cogen",F1312="Industrial NAICS Cogen",F1312="NAICS-22 Cogen")),FALSE,IF(AND($P$3=FALSE,OR(F1312="Commercial NAICS Cogen",F1312="Commercial NAICS Non-Cogen",F1312="Industrial NAICS Cogen", F1312="industrial NAICS non-Cogen")),FALSE, TRUE))</f>
        <v/>
      </c>
    </row>
    <row r="1313">
      <c r="A1313" s="129" t="n">
        <v>6085</v>
      </c>
      <c r="B1313" s="130" t="inlineStr">
        <is>
          <t>R M Schahfer</t>
        </is>
      </c>
      <c r="C1313" s="130" t="inlineStr">
        <is>
          <t>Northern Indiana Pub Serv Co</t>
        </is>
      </c>
      <c r="D1313" s="129" t="n">
        <v>13756</v>
      </c>
      <c r="E1313" s="130" t="inlineStr">
        <is>
          <t>IN</t>
        </is>
      </c>
      <c r="F1313" s="130" t="inlineStr">
        <is>
          <t>Electric Utility</t>
        </is>
      </c>
      <c r="G1313" s="130" t="inlineStr">
        <is>
          <t>ST</t>
        </is>
      </c>
      <c r="H1313" s="130" t="inlineStr">
        <is>
          <t>NG</t>
        </is>
      </c>
      <c r="I1313" s="130" t="inlineStr">
        <is>
          <t>NG</t>
        </is>
      </c>
      <c r="J1313" s="131" t="n">
        <v>15465.684</v>
      </c>
      <c r="K1313" s="129" t="n">
        <v>2020</v>
      </c>
      <c r="L1313" s="120">
        <f>IF(VLOOKUP(H1313,'Cross-Page Data'!$D$4:$F$48,3,FALSE)="natural gas",VLOOKUP(G1313,'Cross-Page Data'!$I$4:$J$19,2,FALSE),IF(VLOOKUP(H1313,'Cross-Page Data'!$D$4:$F$48,3,FALSE)="solar",IF(G1313="PV","solar PV","solar thermal"),IF(VLOOKUP(H1313,'Cross-Page Data'!$D$4:$F$48,3,FALSE)="wind",VLOOKUP(G1313,'Cross-Page Data'!$I$4:$J$19,2,FALSE),IF(VLOOKUP(H1313,'Cross-Page Data'!$D$4:$F$48,3,FALSE)="hydro",VLOOKUP(G1313,'Cross-Page Data'!$I$4:$J$19,2,FALSE),VLOOKUP(H1313,'Cross-Page Data'!$D$4:$F$48,3,FALSE)))))</f>
        <v/>
      </c>
      <c r="M1313" s="120">
        <f>IF(AND($P$2=FALSE,OR(F1313="Commercial NAICS Cogen",F1313="Industrial NAICS Cogen",F1313="NAICS-22 Cogen")),FALSE,IF(AND($P$3=FALSE,OR(F1313="Commercial NAICS Cogen",F1313="Commercial NAICS Non-Cogen",F1313="Industrial NAICS Cogen", F1313="industrial NAICS non-Cogen")),FALSE, TRUE))</f>
        <v/>
      </c>
    </row>
    <row r="1314">
      <c r="A1314" s="129" t="n">
        <v>6085</v>
      </c>
      <c r="B1314" s="130" t="inlineStr">
        <is>
          <t>R M Schahfer</t>
        </is>
      </c>
      <c r="C1314" s="130" t="inlineStr">
        <is>
          <t>Northern Indiana Pub Serv Co</t>
        </is>
      </c>
      <c r="D1314" s="129" t="n">
        <v>13756</v>
      </c>
      <c r="E1314" s="130" t="inlineStr">
        <is>
          <t>IN</t>
        </is>
      </c>
      <c r="F1314" s="130" t="inlineStr">
        <is>
          <t>Electric Utility</t>
        </is>
      </c>
      <c r="G1314" s="130" t="inlineStr">
        <is>
          <t>ST</t>
        </is>
      </c>
      <c r="H1314" s="130" t="inlineStr">
        <is>
          <t>SUB</t>
        </is>
      </c>
      <c r="I1314" s="130" t="inlineStr">
        <is>
          <t>COL</t>
        </is>
      </c>
      <c r="J1314" s="131" t="n">
        <v>922326.91</v>
      </c>
      <c r="K1314" s="129" t="n">
        <v>2020</v>
      </c>
      <c r="L1314" s="120">
        <f>IF(VLOOKUP(H1314,'Cross-Page Data'!$D$4:$F$48,3,FALSE)="natural gas",VLOOKUP(G1314,'Cross-Page Data'!$I$4:$J$19,2,FALSE),IF(VLOOKUP(H1314,'Cross-Page Data'!$D$4:$F$48,3,FALSE)="solar",IF(G1314="PV","solar PV","solar thermal"),IF(VLOOKUP(H1314,'Cross-Page Data'!$D$4:$F$48,3,FALSE)="wind",VLOOKUP(G1314,'Cross-Page Data'!$I$4:$J$19,2,FALSE),IF(VLOOKUP(H1314,'Cross-Page Data'!$D$4:$F$48,3,FALSE)="hydro",VLOOKUP(G1314,'Cross-Page Data'!$I$4:$J$19,2,FALSE),VLOOKUP(H1314,'Cross-Page Data'!$D$4:$F$48,3,FALSE)))))</f>
        <v/>
      </c>
      <c r="M1314" s="120">
        <f>IF(AND($P$2=FALSE,OR(F1314="Commercial NAICS Cogen",F1314="Industrial NAICS Cogen",F1314="NAICS-22 Cogen")),FALSE,IF(AND($P$3=FALSE,OR(F1314="Commercial NAICS Cogen",F1314="Commercial NAICS Non-Cogen",F1314="Industrial NAICS Cogen", F1314="industrial NAICS non-Cogen")),FALSE, TRUE))</f>
        <v/>
      </c>
    </row>
    <row r="1315">
      <c r="A1315" s="129" t="n">
        <v>6087</v>
      </c>
      <c r="B1315" s="130" t="inlineStr">
        <is>
          <t>Wallace Dam</t>
        </is>
      </c>
      <c r="C1315" s="130" t="inlineStr">
        <is>
          <t>Georgia Power Co</t>
        </is>
      </c>
      <c r="D1315" s="129" t="n">
        <v>7140</v>
      </c>
      <c r="E1315" s="130" t="inlineStr">
        <is>
          <t>GA</t>
        </is>
      </c>
      <c r="F1315" s="130" t="inlineStr">
        <is>
          <t>Electric Utility</t>
        </is>
      </c>
      <c r="G1315" s="130" t="inlineStr">
        <is>
          <t>HY</t>
        </is>
      </c>
      <c r="H1315" s="130" t="inlineStr">
        <is>
          <t>WAT</t>
        </is>
      </c>
      <c r="I1315" s="130" t="inlineStr">
        <is>
          <t>HYC</t>
        </is>
      </c>
      <c r="J1315" s="131" t="n">
        <v>140943</v>
      </c>
      <c r="K1315" s="129" t="n">
        <v>2020</v>
      </c>
      <c r="L1315" s="120">
        <f>IF(VLOOKUP(H1315,'Cross-Page Data'!$D$4:$F$48,3,FALSE)="natural gas",VLOOKUP(G1315,'Cross-Page Data'!$I$4:$J$19,2,FALSE),IF(VLOOKUP(H1315,'Cross-Page Data'!$D$4:$F$48,3,FALSE)="solar",IF(G1315="PV","solar PV","solar thermal"),IF(VLOOKUP(H1315,'Cross-Page Data'!$D$4:$F$48,3,FALSE)="wind",VLOOKUP(G1315,'Cross-Page Data'!$I$4:$J$19,2,FALSE),IF(VLOOKUP(H1315,'Cross-Page Data'!$D$4:$F$48,3,FALSE)="hydro",VLOOKUP(G1315,'Cross-Page Data'!$I$4:$J$19,2,FALSE),VLOOKUP(H1315,'Cross-Page Data'!$D$4:$F$48,3,FALSE)))))</f>
        <v/>
      </c>
      <c r="M1315" s="120">
        <f>IF(AND($P$2=FALSE,OR(F1315="Commercial NAICS Cogen",F1315="Industrial NAICS Cogen",F1315="NAICS-22 Cogen")),FALSE,IF(AND($P$3=FALSE,OR(F1315="Commercial NAICS Cogen",F1315="Commercial NAICS Non-Cogen",F1315="Industrial NAICS Cogen", F1315="industrial NAICS non-Cogen")),FALSE, TRUE))</f>
        <v/>
      </c>
    </row>
    <row r="1316">
      <c r="A1316" s="129" t="n">
        <v>6087</v>
      </c>
      <c r="B1316" s="130" t="inlineStr">
        <is>
          <t>Wallace Dam</t>
        </is>
      </c>
      <c r="C1316" s="130" t="inlineStr">
        <is>
          <t>Georgia Power Co</t>
        </is>
      </c>
      <c r="D1316" s="129" t="n">
        <v>7140</v>
      </c>
      <c r="E1316" s="130" t="inlineStr">
        <is>
          <t>GA</t>
        </is>
      </c>
      <c r="F1316" s="130" t="inlineStr">
        <is>
          <t>Electric Utility</t>
        </is>
      </c>
      <c r="G1316" s="130" t="inlineStr">
        <is>
          <t>PS</t>
        </is>
      </c>
      <c r="H1316" s="130" t="inlineStr">
        <is>
          <t>WAT</t>
        </is>
      </c>
      <c r="I1316" s="130" t="inlineStr">
        <is>
          <t>HPS</t>
        </is>
      </c>
      <c r="J1316" s="131" t="n">
        <v>-33078</v>
      </c>
      <c r="K1316" s="129" t="n">
        <v>2020</v>
      </c>
      <c r="L1316" s="120">
        <f>IF(VLOOKUP(H1316,'Cross-Page Data'!$D$4:$F$48,3,FALSE)="natural gas",VLOOKUP(G1316,'Cross-Page Data'!$I$4:$J$19,2,FALSE),IF(VLOOKUP(H1316,'Cross-Page Data'!$D$4:$F$48,3,FALSE)="solar",IF(G1316="PV","solar PV","solar thermal"),IF(VLOOKUP(H1316,'Cross-Page Data'!$D$4:$F$48,3,FALSE)="wind",VLOOKUP(G1316,'Cross-Page Data'!$I$4:$J$19,2,FALSE),IF(VLOOKUP(H1316,'Cross-Page Data'!$D$4:$F$48,3,FALSE)="hydro",VLOOKUP(G1316,'Cross-Page Data'!$I$4:$J$19,2,FALSE),VLOOKUP(H1316,'Cross-Page Data'!$D$4:$F$48,3,FALSE)))))</f>
        <v/>
      </c>
      <c r="M1316" s="120">
        <f>IF(AND($P$2=FALSE,OR(F1316="Commercial NAICS Cogen",F1316="Industrial NAICS Cogen",F1316="NAICS-22 Cogen")),FALSE,IF(AND($P$3=FALSE,OR(F1316="Commercial NAICS Cogen",F1316="Commercial NAICS Non-Cogen",F1316="Industrial NAICS Cogen", F1316="industrial NAICS non-Cogen")),FALSE, TRUE))</f>
        <v/>
      </c>
    </row>
    <row r="1317">
      <c r="A1317" s="129" t="n">
        <v>6089</v>
      </c>
      <c r="B1317" s="130" t="inlineStr">
        <is>
          <t>Lewis &amp; Clark</t>
        </is>
      </c>
      <c r="C1317" s="130" t="inlineStr">
        <is>
          <t>Montana-Dakota Utilities Co</t>
        </is>
      </c>
      <c r="D1317" s="129" t="n">
        <v>12199</v>
      </c>
      <c r="E1317" s="130" t="inlineStr">
        <is>
          <t>MT</t>
        </is>
      </c>
      <c r="F1317" s="130" t="inlineStr">
        <is>
          <t>Electric Utility</t>
        </is>
      </c>
      <c r="G1317" s="130" t="inlineStr">
        <is>
          <t>IC</t>
        </is>
      </c>
      <c r="H1317" s="130" t="inlineStr">
        <is>
          <t>NG</t>
        </is>
      </c>
      <c r="I1317" s="130" t="inlineStr">
        <is>
          <t>NG</t>
        </is>
      </c>
      <c r="J1317" s="131" t="n">
        <v>-148</v>
      </c>
      <c r="K1317" s="129" t="n">
        <v>2020</v>
      </c>
      <c r="L1317" s="120">
        <f>IF(VLOOKUP(H1317,'Cross-Page Data'!$D$4:$F$48,3,FALSE)="natural gas",VLOOKUP(G1317,'Cross-Page Data'!$I$4:$J$19,2,FALSE),IF(VLOOKUP(H1317,'Cross-Page Data'!$D$4:$F$48,3,FALSE)="solar",IF(G1317="PV","solar PV","solar thermal"),IF(VLOOKUP(H1317,'Cross-Page Data'!$D$4:$F$48,3,FALSE)="wind",VLOOKUP(G1317,'Cross-Page Data'!$I$4:$J$19,2,FALSE),IF(VLOOKUP(H1317,'Cross-Page Data'!$D$4:$F$48,3,FALSE)="hydro",VLOOKUP(G1317,'Cross-Page Data'!$I$4:$J$19,2,FALSE),VLOOKUP(H1317,'Cross-Page Data'!$D$4:$F$48,3,FALSE)))))</f>
        <v/>
      </c>
      <c r="M1317" s="120">
        <f>IF(AND($P$2=FALSE,OR(F1317="Commercial NAICS Cogen",F1317="Industrial NAICS Cogen",F1317="NAICS-22 Cogen")),FALSE,IF(AND($P$3=FALSE,OR(F1317="Commercial NAICS Cogen",F1317="Commercial NAICS Non-Cogen",F1317="Industrial NAICS Cogen", F1317="industrial NAICS non-Cogen")),FALSE, TRUE))</f>
        <v/>
      </c>
    </row>
    <row r="1318">
      <c r="A1318" s="129" t="n">
        <v>6089</v>
      </c>
      <c r="B1318" s="130" t="inlineStr">
        <is>
          <t>Lewis &amp; Clark</t>
        </is>
      </c>
      <c r="C1318" s="130" t="inlineStr">
        <is>
          <t>Montana-Dakota Utilities Co</t>
        </is>
      </c>
      <c r="D1318" s="129" t="n">
        <v>12199</v>
      </c>
      <c r="E1318" s="130" t="inlineStr">
        <is>
          <t>MT</t>
        </is>
      </c>
      <c r="F1318" s="130" t="inlineStr">
        <is>
          <t>Electric Utility</t>
        </is>
      </c>
      <c r="G1318" s="130" t="inlineStr">
        <is>
          <t>ST</t>
        </is>
      </c>
      <c r="H1318" s="130" t="inlineStr">
        <is>
          <t>LIG</t>
        </is>
      </c>
      <c r="I1318" s="130" t="inlineStr">
        <is>
          <t>COL</t>
        </is>
      </c>
      <c r="J1318" s="131" t="n">
        <v>225564.53</v>
      </c>
      <c r="K1318" s="129" t="n">
        <v>2020</v>
      </c>
      <c r="L1318" s="120">
        <f>IF(VLOOKUP(H1318,'Cross-Page Data'!$D$4:$F$48,3,FALSE)="natural gas",VLOOKUP(G1318,'Cross-Page Data'!$I$4:$J$19,2,FALSE),IF(VLOOKUP(H1318,'Cross-Page Data'!$D$4:$F$48,3,FALSE)="solar",IF(G1318="PV","solar PV","solar thermal"),IF(VLOOKUP(H1318,'Cross-Page Data'!$D$4:$F$48,3,FALSE)="wind",VLOOKUP(G1318,'Cross-Page Data'!$I$4:$J$19,2,FALSE),IF(VLOOKUP(H1318,'Cross-Page Data'!$D$4:$F$48,3,FALSE)="hydro",VLOOKUP(G1318,'Cross-Page Data'!$I$4:$J$19,2,FALSE),VLOOKUP(H1318,'Cross-Page Data'!$D$4:$F$48,3,FALSE)))))</f>
        <v/>
      </c>
      <c r="M1318" s="120">
        <f>IF(AND($P$2=FALSE,OR(F1318="Commercial NAICS Cogen",F1318="Industrial NAICS Cogen",F1318="NAICS-22 Cogen")),FALSE,IF(AND($P$3=FALSE,OR(F1318="Commercial NAICS Cogen",F1318="Commercial NAICS Non-Cogen",F1318="Industrial NAICS Cogen", F1318="industrial NAICS non-Cogen")),FALSE, TRUE))</f>
        <v/>
      </c>
    </row>
    <row r="1319">
      <c r="A1319" s="129" t="n">
        <v>6089</v>
      </c>
      <c r="B1319" s="130" t="inlineStr">
        <is>
          <t>Lewis &amp; Clark</t>
        </is>
      </c>
      <c r="C1319" s="130" t="inlineStr">
        <is>
          <t>Montana-Dakota Utilities Co</t>
        </is>
      </c>
      <c r="D1319" s="129" t="n">
        <v>12199</v>
      </c>
      <c r="E1319" s="130" t="inlineStr">
        <is>
          <t>MT</t>
        </is>
      </c>
      <c r="F1319" s="130" t="inlineStr">
        <is>
          <t>Electric Utility</t>
        </is>
      </c>
      <c r="G1319" s="130" t="inlineStr">
        <is>
          <t>ST</t>
        </is>
      </c>
      <c r="H1319" s="130" t="inlineStr">
        <is>
          <t>NG</t>
        </is>
      </c>
      <c r="I1319" s="130" t="inlineStr">
        <is>
          <t>NG</t>
        </is>
      </c>
      <c r="J1319" s="131" t="n">
        <v>452.408</v>
      </c>
      <c r="K1319" s="129" t="n">
        <v>2020</v>
      </c>
      <c r="L1319" s="120">
        <f>IF(VLOOKUP(H1319,'Cross-Page Data'!$D$4:$F$48,3,FALSE)="natural gas",VLOOKUP(G1319,'Cross-Page Data'!$I$4:$J$19,2,FALSE),IF(VLOOKUP(H1319,'Cross-Page Data'!$D$4:$F$48,3,FALSE)="solar",IF(G1319="PV","solar PV","solar thermal"),IF(VLOOKUP(H1319,'Cross-Page Data'!$D$4:$F$48,3,FALSE)="wind",VLOOKUP(G1319,'Cross-Page Data'!$I$4:$J$19,2,FALSE),IF(VLOOKUP(H1319,'Cross-Page Data'!$D$4:$F$48,3,FALSE)="hydro",VLOOKUP(G1319,'Cross-Page Data'!$I$4:$J$19,2,FALSE),VLOOKUP(H1319,'Cross-Page Data'!$D$4:$F$48,3,FALSE)))))</f>
        <v/>
      </c>
      <c r="M1319" s="120">
        <f>IF(AND($P$2=FALSE,OR(F1319="Commercial NAICS Cogen",F1319="Industrial NAICS Cogen",F1319="NAICS-22 Cogen")),FALSE,IF(AND($P$3=FALSE,OR(F1319="Commercial NAICS Cogen",F1319="Commercial NAICS Non-Cogen",F1319="Industrial NAICS Cogen", F1319="industrial NAICS non-Cogen")),FALSE, TRUE))</f>
        <v/>
      </c>
    </row>
    <row r="1320">
      <c r="A1320" s="129" t="n">
        <v>6089</v>
      </c>
      <c r="B1320" s="130" t="inlineStr">
        <is>
          <t>Lewis &amp; Clark</t>
        </is>
      </c>
      <c r="C1320" s="130" t="inlineStr">
        <is>
          <t>Montana-Dakota Utilities Co</t>
        </is>
      </c>
      <c r="D1320" s="129" t="n">
        <v>12199</v>
      </c>
      <c r="E1320" s="130" t="inlineStr">
        <is>
          <t>MT</t>
        </is>
      </c>
      <c r="F1320" s="130" t="inlineStr">
        <is>
          <t>Electric Utility</t>
        </is>
      </c>
      <c r="G1320" s="130" t="inlineStr">
        <is>
          <t>ST</t>
        </is>
      </c>
      <c r="H1320" s="130" t="inlineStr">
        <is>
          <t>SUB</t>
        </is>
      </c>
      <c r="I1320" s="130" t="inlineStr">
        <is>
          <t>COL</t>
        </is>
      </c>
      <c r="J1320" s="131" t="n">
        <v>6416.059</v>
      </c>
      <c r="K1320" s="129" t="n">
        <v>2020</v>
      </c>
      <c r="L1320" s="120">
        <f>IF(VLOOKUP(H1320,'Cross-Page Data'!$D$4:$F$48,3,FALSE)="natural gas",VLOOKUP(G1320,'Cross-Page Data'!$I$4:$J$19,2,FALSE),IF(VLOOKUP(H1320,'Cross-Page Data'!$D$4:$F$48,3,FALSE)="solar",IF(G1320="PV","solar PV","solar thermal"),IF(VLOOKUP(H1320,'Cross-Page Data'!$D$4:$F$48,3,FALSE)="wind",VLOOKUP(G1320,'Cross-Page Data'!$I$4:$J$19,2,FALSE),IF(VLOOKUP(H1320,'Cross-Page Data'!$D$4:$F$48,3,FALSE)="hydro",VLOOKUP(G1320,'Cross-Page Data'!$I$4:$J$19,2,FALSE),VLOOKUP(H1320,'Cross-Page Data'!$D$4:$F$48,3,FALSE)))))</f>
        <v/>
      </c>
      <c r="M1320" s="120">
        <f>IF(AND($P$2=FALSE,OR(F1320="Commercial NAICS Cogen",F1320="Industrial NAICS Cogen",F1320="NAICS-22 Cogen")),FALSE,IF(AND($P$3=FALSE,OR(F1320="Commercial NAICS Cogen",F1320="Commercial NAICS Non-Cogen",F1320="Industrial NAICS Cogen", F1320="industrial NAICS non-Cogen")),FALSE, TRUE))</f>
        <v/>
      </c>
    </row>
    <row r="1321">
      <c r="A1321" s="129" t="n">
        <v>6090</v>
      </c>
      <c r="B1321" s="130" t="inlineStr">
        <is>
          <t>Sherburne County</t>
        </is>
      </c>
      <c r="C1321" s="130" t="inlineStr">
        <is>
          <t>Northern States Power Co - Minnesota</t>
        </is>
      </c>
      <c r="D1321" s="129" t="n">
        <v>13781</v>
      </c>
      <c r="E1321" s="130" t="inlineStr">
        <is>
          <t>MN</t>
        </is>
      </c>
      <c r="F1321" s="130" t="inlineStr">
        <is>
          <t>Electric Utility</t>
        </is>
      </c>
      <c r="G1321" s="130" t="inlineStr">
        <is>
          <t>ST</t>
        </is>
      </c>
      <c r="H1321" s="130" t="inlineStr">
        <is>
          <t>DFO</t>
        </is>
      </c>
      <c r="I1321" s="130" t="inlineStr">
        <is>
          <t>DFO</t>
        </is>
      </c>
      <c r="J1321" s="131" t="n">
        <v>15537.365</v>
      </c>
      <c r="K1321" s="129" t="n">
        <v>2020</v>
      </c>
      <c r="L1321" s="120">
        <f>IF(VLOOKUP(H1321,'Cross-Page Data'!$D$4:$F$48,3,FALSE)="natural gas",VLOOKUP(G1321,'Cross-Page Data'!$I$4:$J$19,2,FALSE),IF(VLOOKUP(H1321,'Cross-Page Data'!$D$4:$F$48,3,FALSE)="solar",IF(G1321="PV","solar PV","solar thermal"),IF(VLOOKUP(H1321,'Cross-Page Data'!$D$4:$F$48,3,FALSE)="wind",VLOOKUP(G1321,'Cross-Page Data'!$I$4:$J$19,2,FALSE),IF(VLOOKUP(H1321,'Cross-Page Data'!$D$4:$F$48,3,FALSE)="hydro",VLOOKUP(G1321,'Cross-Page Data'!$I$4:$J$19,2,FALSE),VLOOKUP(H1321,'Cross-Page Data'!$D$4:$F$48,3,FALSE)))))</f>
        <v/>
      </c>
      <c r="M1321" s="120">
        <f>IF(AND($P$2=FALSE,OR(F1321="Commercial NAICS Cogen",F1321="Industrial NAICS Cogen",F1321="NAICS-22 Cogen")),FALSE,IF(AND($P$3=FALSE,OR(F1321="Commercial NAICS Cogen",F1321="Commercial NAICS Non-Cogen",F1321="Industrial NAICS Cogen", F1321="industrial NAICS non-Cogen")),FALSE, TRUE))</f>
        <v/>
      </c>
    </row>
    <row r="1322">
      <c r="A1322" s="129" t="n">
        <v>6090</v>
      </c>
      <c r="B1322" s="130" t="inlineStr">
        <is>
          <t>Sherburne County</t>
        </is>
      </c>
      <c r="C1322" s="130" t="inlineStr">
        <is>
          <t>Northern States Power Co - Minnesota</t>
        </is>
      </c>
      <c r="D1322" s="129" t="n">
        <v>13781</v>
      </c>
      <c r="E1322" s="130" t="inlineStr">
        <is>
          <t>MN</t>
        </is>
      </c>
      <c r="F1322" s="130" t="inlineStr">
        <is>
          <t>Electric Utility</t>
        </is>
      </c>
      <c r="G1322" s="130" t="inlineStr">
        <is>
          <t>ST</t>
        </is>
      </c>
      <c r="H1322" s="130" t="inlineStr">
        <is>
          <t>SUB</t>
        </is>
      </c>
      <c r="I1322" s="130" t="inlineStr">
        <is>
          <t>COL</t>
        </is>
      </c>
      <c r="J1322" s="131" t="n">
        <v>8737451.6</v>
      </c>
      <c r="K1322" s="129" t="n">
        <v>2020</v>
      </c>
      <c r="L1322" s="120">
        <f>IF(VLOOKUP(H1322,'Cross-Page Data'!$D$4:$F$48,3,FALSE)="natural gas",VLOOKUP(G1322,'Cross-Page Data'!$I$4:$J$19,2,FALSE),IF(VLOOKUP(H1322,'Cross-Page Data'!$D$4:$F$48,3,FALSE)="solar",IF(G1322="PV","solar PV","solar thermal"),IF(VLOOKUP(H1322,'Cross-Page Data'!$D$4:$F$48,3,FALSE)="wind",VLOOKUP(G1322,'Cross-Page Data'!$I$4:$J$19,2,FALSE),IF(VLOOKUP(H1322,'Cross-Page Data'!$D$4:$F$48,3,FALSE)="hydro",VLOOKUP(G1322,'Cross-Page Data'!$I$4:$J$19,2,FALSE),VLOOKUP(H1322,'Cross-Page Data'!$D$4:$F$48,3,FALSE)))))</f>
        <v/>
      </c>
      <c r="M1322" s="120">
        <f>IF(AND($P$2=FALSE,OR(F1322="Commercial NAICS Cogen",F1322="Industrial NAICS Cogen",F1322="NAICS-22 Cogen")),FALSE,IF(AND($P$3=FALSE,OR(F1322="Commercial NAICS Cogen",F1322="Commercial NAICS Non-Cogen",F1322="Industrial NAICS Cogen", F1322="industrial NAICS non-Cogen")),FALSE, TRUE))</f>
        <v/>
      </c>
    </row>
    <row r="1323">
      <c r="A1323" s="129" t="n">
        <v>6092</v>
      </c>
      <c r="B1323" s="130" t="inlineStr">
        <is>
          <t>Spirit Mound</t>
        </is>
      </c>
      <c r="C1323" s="130" t="inlineStr">
        <is>
          <t>Basin Electric Power Coop</t>
        </is>
      </c>
      <c r="D1323" s="129" t="n">
        <v>1307</v>
      </c>
      <c r="E1323" s="130" t="inlineStr">
        <is>
          <t>SD</t>
        </is>
      </c>
      <c r="F1323" s="130" t="inlineStr">
        <is>
          <t>Electric Utility</t>
        </is>
      </c>
      <c r="G1323" s="130" t="inlineStr">
        <is>
          <t>GT</t>
        </is>
      </c>
      <c r="H1323" s="130" t="inlineStr">
        <is>
          <t>DFO</t>
        </is>
      </c>
      <c r="I1323" s="130" t="inlineStr">
        <is>
          <t>DFO</t>
        </is>
      </c>
      <c r="J1323" s="131" t="n">
        <v>2025</v>
      </c>
      <c r="K1323" s="129" t="n">
        <v>2020</v>
      </c>
      <c r="L1323" s="120">
        <f>IF(VLOOKUP(H1323,'Cross-Page Data'!$D$4:$F$48,3,FALSE)="natural gas",VLOOKUP(G1323,'Cross-Page Data'!$I$4:$J$19,2,FALSE),IF(VLOOKUP(H1323,'Cross-Page Data'!$D$4:$F$48,3,FALSE)="solar",IF(G1323="PV","solar PV","solar thermal"),IF(VLOOKUP(H1323,'Cross-Page Data'!$D$4:$F$48,3,FALSE)="wind",VLOOKUP(G1323,'Cross-Page Data'!$I$4:$J$19,2,FALSE),IF(VLOOKUP(H1323,'Cross-Page Data'!$D$4:$F$48,3,FALSE)="hydro",VLOOKUP(G1323,'Cross-Page Data'!$I$4:$J$19,2,FALSE),VLOOKUP(H1323,'Cross-Page Data'!$D$4:$F$48,3,FALSE)))))</f>
        <v/>
      </c>
      <c r="M1323" s="120">
        <f>IF(AND($P$2=FALSE,OR(F1323="Commercial NAICS Cogen",F1323="Industrial NAICS Cogen",F1323="NAICS-22 Cogen")),FALSE,IF(AND($P$3=FALSE,OR(F1323="Commercial NAICS Cogen",F1323="Commercial NAICS Non-Cogen",F1323="Industrial NAICS Cogen", F1323="industrial NAICS non-Cogen")),FALSE, TRUE))</f>
        <v/>
      </c>
    </row>
    <row r="1324">
      <c r="A1324" s="129" t="n">
        <v>6094</v>
      </c>
      <c r="B1324" s="130" t="inlineStr">
        <is>
          <t>FirstEnergy Bruce Mansfield</t>
        </is>
      </c>
      <c r="C1324" s="130" t="inlineStr">
        <is>
          <t>FirstEnergy Generation Corp</t>
        </is>
      </c>
      <c r="D1324" s="129" t="n">
        <v>6526</v>
      </c>
      <c r="E1324" s="130" t="inlineStr">
        <is>
          <t>PA</t>
        </is>
      </c>
      <c r="F1324" s="130" t="inlineStr">
        <is>
          <t>NAICS-22 Non-Cogen</t>
        </is>
      </c>
      <c r="G1324" s="130" t="inlineStr">
        <is>
          <t>ST</t>
        </is>
      </c>
      <c r="H1324" s="130" t="inlineStr">
        <is>
          <t>BIT</t>
        </is>
      </c>
      <c r="I1324" s="130" t="inlineStr">
        <is>
          <t>COL</t>
        </is>
      </c>
      <c r="J1324" s="131" t="n">
        <v>0</v>
      </c>
      <c r="K1324" s="129" t="n">
        <v>2020</v>
      </c>
      <c r="L1324" s="120">
        <f>IF(VLOOKUP(H1324,'Cross-Page Data'!$D$4:$F$48,3,FALSE)="natural gas",VLOOKUP(G1324,'Cross-Page Data'!$I$4:$J$19,2,FALSE),IF(VLOOKUP(H1324,'Cross-Page Data'!$D$4:$F$48,3,FALSE)="solar",IF(G1324="PV","solar PV","solar thermal"),IF(VLOOKUP(H1324,'Cross-Page Data'!$D$4:$F$48,3,FALSE)="wind",VLOOKUP(G1324,'Cross-Page Data'!$I$4:$J$19,2,FALSE),IF(VLOOKUP(H1324,'Cross-Page Data'!$D$4:$F$48,3,FALSE)="hydro",VLOOKUP(G1324,'Cross-Page Data'!$I$4:$J$19,2,FALSE),VLOOKUP(H1324,'Cross-Page Data'!$D$4:$F$48,3,FALSE)))))</f>
        <v/>
      </c>
      <c r="M1324" s="120">
        <f>IF(AND($P$2=FALSE,OR(F1324="Commercial NAICS Cogen",F1324="Industrial NAICS Cogen",F1324="NAICS-22 Cogen")),FALSE,IF(AND($P$3=FALSE,OR(F1324="Commercial NAICS Cogen",F1324="Commercial NAICS Non-Cogen",F1324="Industrial NAICS Cogen", F1324="industrial NAICS non-Cogen")),FALSE, TRUE))</f>
        <v/>
      </c>
    </row>
    <row r="1325">
      <c r="A1325" s="129" t="n">
        <v>6094</v>
      </c>
      <c r="B1325" s="130" t="inlineStr">
        <is>
          <t>FirstEnergy Bruce Mansfield</t>
        </is>
      </c>
      <c r="C1325" s="130" t="inlineStr">
        <is>
          <t>FirstEnergy Generation Corp</t>
        </is>
      </c>
      <c r="D1325" s="129" t="n">
        <v>6526</v>
      </c>
      <c r="E1325" s="130" t="inlineStr">
        <is>
          <t>PA</t>
        </is>
      </c>
      <c r="F1325" s="130" t="inlineStr">
        <is>
          <t>NAICS-22 Non-Cogen</t>
        </is>
      </c>
      <c r="G1325" s="130" t="inlineStr">
        <is>
          <t>ST</t>
        </is>
      </c>
      <c r="H1325" s="130" t="inlineStr">
        <is>
          <t>DFO</t>
        </is>
      </c>
      <c r="I1325" s="130" t="inlineStr">
        <is>
          <t>DFO</t>
        </is>
      </c>
      <c r="J1325" s="131" t="n">
        <v>0</v>
      </c>
      <c r="K1325" s="129" t="n">
        <v>2020</v>
      </c>
      <c r="L1325" s="120">
        <f>IF(VLOOKUP(H1325,'Cross-Page Data'!$D$4:$F$48,3,FALSE)="natural gas",VLOOKUP(G1325,'Cross-Page Data'!$I$4:$J$19,2,FALSE),IF(VLOOKUP(H1325,'Cross-Page Data'!$D$4:$F$48,3,FALSE)="solar",IF(G1325="PV","solar PV","solar thermal"),IF(VLOOKUP(H1325,'Cross-Page Data'!$D$4:$F$48,3,FALSE)="wind",VLOOKUP(G1325,'Cross-Page Data'!$I$4:$J$19,2,FALSE),IF(VLOOKUP(H1325,'Cross-Page Data'!$D$4:$F$48,3,FALSE)="hydro",VLOOKUP(G1325,'Cross-Page Data'!$I$4:$J$19,2,FALSE),VLOOKUP(H1325,'Cross-Page Data'!$D$4:$F$48,3,FALSE)))))</f>
        <v/>
      </c>
      <c r="M1325" s="120">
        <f>IF(AND($P$2=FALSE,OR(F1325="Commercial NAICS Cogen",F1325="Industrial NAICS Cogen",F1325="NAICS-22 Cogen")),FALSE,IF(AND($P$3=FALSE,OR(F1325="Commercial NAICS Cogen",F1325="Commercial NAICS Non-Cogen",F1325="Industrial NAICS Cogen", F1325="industrial NAICS non-Cogen")),FALSE, TRUE))</f>
        <v/>
      </c>
    </row>
    <row r="1326">
      <c r="A1326" s="129" t="n">
        <v>6094</v>
      </c>
      <c r="B1326" s="130" t="inlineStr">
        <is>
          <t>FirstEnergy Bruce Mansfield</t>
        </is>
      </c>
      <c r="C1326" s="130" t="inlineStr">
        <is>
          <t>FirstEnergy Generation Corp</t>
        </is>
      </c>
      <c r="D1326" s="129" t="n">
        <v>6526</v>
      </c>
      <c r="E1326" s="130" t="inlineStr">
        <is>
          <t>PA</t>
        </is>
      </c>
      <c r="F1326" s="130" t="inlineStr">
        <is>
          <t>NAICS-22 Non-Cogen</t>
        </is>
      </c>
      <c r="G1326" s="130" t="inlineStr">
        <is>
          <t>ST</t>
        </is>
      </c>
      <c r="H1326" s="130" t="inlineStr">
        <is>
          <t>RC</t>
        </is>
      </c>
      <c r="I1326" s="130" t="inlineStr">
        <is>
          <t>COL</t>
        </is>
      </c>
      <c r="J1326" s="131" t="n">
        <v>0</v>
      </c>
      <c r="K1326" s="129" t="n">
        <v>2020</v>
      </c>
      <c r="L1326" s="120">
        <f>IF(VLOOKUP(H1326,'Cross-Page Data'!$D$4:$F$48,3,FALSE)="natural gas",VLOOKUP(G1326,'Cross-Page Data'!$I$4:$J$19,2,FALSE),IF(VLOOKUP(H1326,'Cross-Page Data'!$D$4:$F$48,3,FALSE)="solar",IF(G1326="PV","solar PV","solar thermal"),IF(VLOOKUP(H1326,'Cross-Page Data'!$D$4:$F$48,3,FALSE)="wind",VLOOKUP(G1326,'Cross-Page Data'!$I$4:$J$19,2,FALSE),IF(VLOOKUP(H1326,'Cross-Page Data'!$D$4:$F$48,3,FALSE)="hydro",VLOOKUP(G1326,'Cross-Page Data'!$I$4:$J$19,2,FALSE),VLOOKUP(H1326,'Cross-Page Data'!$D$4:$F$48,3,FALSE)))))</f>
        <v/>
      </c>
      <c r="M1326" s="120">
        <f>IF(AND($P$2=FALSE,OR(F1326="Commercial NAICS Cogen",F1326="Industrial NAICS Cogen",F1326="NAICS-22 Cogen")),FALSE,IF(AND($P$3=FALSE,OR(F1326="Commercial NAICS Cogen",F1326="Commercial NAICS Non-Cogen",F1326="Industrial NAICS Cogen", F1326="industrial NAICS non-Cogen")),FALSE, TRUE))</f>
        <v/>
      </c>
    </row>
    <row r="1327">
      <c r="A1327" s="129" t="n">
        <v>6094</v>
      </c>
      <c r="B1327" s="130" t="inlineStr">
        <is>
          <t>FirstEnergy Bruce Mansfield</t>
        </is>
      </c>
      <c r="C1327" s="130" t="inlineStr">
        <is>
          <t>FirstEnergy Generation Corp</t>
        </is>
      </c>
      <c r="D1327" s="129" t="n">
        <v>6526</v>
      </c>
      <c r="E1327" s="130" t="inlineStr">
        <is>
          <t>PA</t>
        </is>
      </c>
      <c r="F1327" s="130" t="inlineStr">
        <is>
          <t>NAICS-22 Non-Cogen</t>
        </is>
      </c>
      <c r="G1327" s="130" t="inlineStr">
        <is>
          <t>ST</t>
        </is>
      </c>
      <c r="H1327" s="130" t="inlineStr">
        <is>
          <t>SUB</t>
        </is>
      </c>
      <c r="I1327" s="130" t="inlineStr">
        <is>
          <t>COL</t>
        </is>
      </c>
      <c r="J1327" s="131" t="n">
        <v>0</v>
      </c>
      <c r="K1327" s="129" t="n">
        <v>2020</v>
      </c>
      <c r="L1327" s="120">
        <f>IF(VLOOKUP(H1327,'Cross-Page Data'!$D$4:$F$48,3,FALSE)="natural gas",VLOOKUP(G1327,'Cross-Page Data'!$I$4:$J$19,2,FALSE),IF(VLOOKUP(H1327,'Cross-Page Data'!$D$4:$F$48,3,FALSE)="solar",IF(G1327="PV","solar PV","solar thermal"),IF(VLOOKUP(H1327,'Cross-Page Data'!$D$4:$F$48,3,FALSE)="wind",VLOOKUP(G1327,'Cross-Page Data'!$I$4:$J$19,2,FALSE),IF(VLOOKUP(H1327,'Cross-Page Data'!$D$4:$F$48,3,FALSE)="hydro",VLOOKUP(G1327,'Cross-Page Data'!$I$4:$J$19,2,FALSE),VLOOKUP(H1327,'Cross-Page Data'!$D$4:$F$48,3,FALSE)))))</f>
        <v/>
      </c>
      <c r="M1327" s="120">
        <f>IF(AND($P$2=FALSE,OR(F1327="Commercial NAICS Cogen",F1327="Industrial NAICS Cogen",F1327="NAICS-22 Cogen")),FALSE,IF(AND($P$3=FALSE,OR(F1327="Commercial NAICS Cogen",F1327="Commercial NAICS Non-Cogen",F1327="Industrial NAICS Cogen", F1327="industrial NAICS non-Cogen")),FALSE, TRUE))</f>
        <v/>
      </c>
    </row>
    <row r="1328">
      <c r="A1328" s="129" t="n">
        <v>6095</v>
      </c>
      <c r="B1328" s="130" t="inlineStr">
        <is>
          <t>Sooner</t>
        </is>
      </c>
      <c r="C1328" s="130" t="inlineStr">
        <is>
          <t>Oklahoma Gas &amp; Electric Co</t>
        </is>
      </c>
      <c r="D1328" s="129" t="n">
        <v>14063</v>
      </c>
      <c r="E1328" s="130" t="inlineStr">
        <is>
          <t>OK</t>
        </is>
      </c>
      <c r="F1328" s="130" t="inlineStr">
        <is>
          <t>Electric Utility</t>
        </is>
      </c>
      <c r="G1328" s="130" t="inlineStr">
        <is>
          <t>ST</t>
        </is>
      </c>
      <c r="H1328" s="130" t="inlineStr">
        <is>
          <t>DFO</t>
        </is>
      </c>
      <c r="I1328" s="130" t="inlineStr">
        <is>
          <t>DFO</t>
        </is>
      </c>
      <c r="J1328" s="131" t="n">
        <v>22228.567</v>
      </c>
      <c r="K1328" s="129" t="n">
        <v>2020</v>
      </c>
      <c r="L1328" s="120">
        <f>IF(VLOOKUP(H1328,'Cross-Page Data'!$D$4:$F$48,3,FALSE)="natural gas",VLOOKUP(G1328,'Cross-Page Data'!$I$4:$J$19,2,FALSE),IF(VLOOKUP(H1328,'Cross-Page Data'!$D$4:$F$48,3,FALSE)="solar",IF(G1328="PV","solar PV","solar thermal"),IF(VLOOKUP(H1328,'Cross-Page Data'!$D$4:$F$48,3,FALSE)="wind",VLOOKUP(G1328,'Cross-Page Data'!$I$4:$J$19,2,FALSE),IF(VLOOKUP(H1328,'Cross-Page Data'!$D$4:$F$48,3,FALSE)="hydro",VLOOKUP(G1328,'Cross-Page Data'!$I$4:$J$19,2,FALSE),VLOOKUP(H1328,'Cross-Page Data'!$D$4:$F$48,3,FALSE)))))</f>
        <v/>
      </c>
      <c r="M1328" s="120">
        <f>IF(AND($P$2=FALSE,OR(F1328="Commercial NAICS Cogen",F1328="Industrial NAICS Cogen",F1328="NAICS-22 Cogen")),FALSE,IF(AND($P$3=FALSE,OR(F1328="Commercial NAICS Cogen",F1328="Commercial NAICS Non-Cogen",F1328="Industrial NAICS Cogen", F1328="industrial NAICS non-Cogen")),FALSE, TRUE))</f>
        <v/>
      </c>
    </row>
    <row r="1329">
      <c r="A1329" s="129" t="n">
        <v>6095</v>
      </c>
      <c r="B1329" s="130" t="inlineStr">
        <is>
          <t>Sooner</t>
        </is>
      </c>
      <c r="C1329" s="130" t="inlineStr">
        <is>
          <t>Oklahoma Gas &amp; Electric Co</t>
        </is>
      </c>
      <c r="D1329" s="129" t="n">
        <v>14063</v>
      </c>
      <c r="E1329" s="130" t="inlineStr">
        <is>
          <t>OK</t>
        </is>
      </c>
      <c r="F1329" s="130" t="inlineStr">
        <is>
          <t>Electric Utility</t>
        </is>
      </c>
      <c r="G1329" s="130" t="inlineStr">
        <is>
          <t>ST</t>
        </is>
      </c>
      <c r="H1329" s="130" t="inlineStr">
        <is>
          <t>SUB</t>
        </is>
      </c>
      <c r="I1329" s="130" t="inlineStr">
        <is>
          <t>COL</t>
        </is>
      </c>
      <c r="J1329" s="131" t="n">
        <v>2365421.4</v>
      </c>
      <c r="K1329" s="129" t="n">
        <v>2020</v>
      </c>
      <c r="L1329" s="120">
        <f>IF(VLOOKUP(H1329,'Cross-Page Data'!$D$4:$F$48,3,FALSE)="natural gas",VLOOKUP(G1329,'Cross-Page Data'!$I$4:$J$19,2,FALSE),IF(VLOOKUP(H1329,'Cross-Page Data'!$D$4:$F$48,3,FALSE)="solar",IF(G1329="PV","solar PV","solar thermal"),IF(VLOOKUP(H1329,'Cross-Page Data'!$D$4:$F$48,3,FALSE)="wind",VLOOKUP(G1329,'Cross-Page Data'!$I$4:$J$19,2,FALSE),IF(VLOOKUP(H1329,'Cross-Page Data'!$D$4:$F$48,3,FALSE)="hydro",VLOOKUP(G1329,'Cross-Page Data'!$I$4:$J$19,2,FALSE),VLOOKUP(H1329,'Cross-Page Data'!$D$4:$F$48,3,FALSE)))))</f>
        <v/>
      </c>
      <c r="M1329" s="120">
        <f>IF(AND($P$2=FALSE,OR(F1329="Commercial NAICS Cogen",F1329="Industrial NAICS Cogen",F1329="NAICS-22 Cogen")),FALSE,IF(AND($P$3=FALSE,OR(F1329="Commercial NAICS Cogen",F1329="Commercial NAICS Non-Cogen",F1329="Industrial NAICS Cogen", F1329="industrial NAICS non-Cogen")),FALSE, TRUE))</f>
        <v/>
      </c>
    </row>
    <row r="1330">
      <c r="A1330" s="129" t="n">
        <v>6096</v>
      </c>
      <c r="B1330" s="130" t="inlineStr">
        <is>
          <t>Nebraska City</t>
        </is>
      </c>
      <c r="C1330" s="130" t="inlineStr">
        <is>
          <t>Omaha Public Power District</t>
        </is>
      </c>
      <c r="D1330" s="129" t="n">
        <v>14127</v>
      </c>
      <c r="E1330" s="130" t="inlineStr">
        <is>
          <t>NE</t>
        </is>
      </c>
      <c r="F1330" s="130" t="inlineStr">
        <is>
          <t>Electric Utility</t>
        </is>
      </c>
      <c r="G1330" s="130" t="inlineStr">
        <is>
          <t>ST</t>
        </is>
      </c>
      <c r="H1330" s="130" t="inlineStr">
        <is>
          <t>DFO</t>
        </is>
      </c>
      <c r="I1330" s="130" t="inlineStr">
        <is>
          <t>DFO</t>
        </is>
      </c>
      <c r="J1330" s="131" t="n">
        <v>379.167</v>
      </c>
      <c r="K1330" s="129" t="n">
        <v>2020</v>
      </c>
      <c r="L1330" s="120">
        <f>IF(VLOOKUP(H1330,'Cross-Page Data'!$D$4:$F$48,3,FALSE)="natural gas",VLOOKUP(G1330,'Cross-Page Data'!$I$4:$J$19,2,FALSE),IF(VLOOKUP(H1330,'Cross-Page Data'!$D$4:$F$48,3,FALSE)="solar",IF(G1330="PV","solar PV","solar thermal"),IF(VLOOKUP(H1330,'Cross-Page Data'!$D$4:$F$48,3,FALSE)="wind",VLOOKUP(G1330,'Cross-Page Data'!$I$4:$J$19,2,FALSE),IF(VLOOKUP(H1330,'Cross-Page Data'!$D$4:$F$48,3,FALSE)="hydro",VLOOKUP(G1330,'Cross-Page Data'!$I$4:$J$19,2,FALSE),VLOOKUP(H1330,'Cross-Page Data'!$D$4:$F$48,3,FALSE)))))</f>
        <v/>
      </c>
      <c r="M1330" s="120">
        <f>IF(AND($P$2=FALSE,OR(F1330="Commercial NAICS Cogen",F1330="Industrial NAICS Cogen",F1330="NAICS-22 Cogen")),FALSE,IF(AND($P$3=FALSE,OR(F1330="Commercial NAICS Cogen",F1330="Commercial NAICS Non-Cogen",F1330="Industrial NAICS Cogen", F1330="industrial NAICS non-Cogen")),FALSE, TRUE))</f>
        <v/>
      </c>
    </row>
    <row r="1331">
      <c r="A1331" s="129" t="n">
        <v>6096</v>
      </c>
      <c r="B1331" s="130" t="inlineStr">
        <is>
          <t>Nebraska City</t>
        </is>
      </c>
      <c r="C1331" s="130" t="inlineStr">
        <is>
          <t>Omaha Public Power District</t>
        </is>
      </c>
      <c r="D1331" s="129" t="n">
        <v>14127</v>
      </c>
      <c r="E1331" s="130" t="inlineStr">
        <is>
          <t>NE</t>
        </is>
      </c>
      <c r="F1331" s="130" t="inlineStr">
        <is>
          <t>Electric Utility</t>
        </is>
      </c>
      <c r="G1331" s="130" t="inlineStr">
        <is>
          <t>ST</t>
        </is>
      </c>
      <c r="H1331" s="130" t="inlineStr">
        <is>
          <t>NG</t>
        </is>
      </c>
      <c r="I1331" s="130" t="inlineStr">
        <is>
          <t>NG</t>
        </is>
      </c>
      <c r="J1331" s="131" t="n">
        <v>26973.546</v>
      </c>
      <c r="K1331" s="129" t="n">
        <v>2020</v>
      </c>
      <c r="L1331" s="120">
        <f>IF(VLOOKUP(H1331,'Cross-Page Data'!$D$4:$F$48,3,FALSE)="natural gas",VLOOKUP(G1331,'Cross-Page Data'!$I$4:$J$19,2,FALSE),IF(VLOOKUP(H1331,'Cross-Page Data'!$D$4:$F$48,3,FALSE)="solar",IF(G1331="PV","solar PV","solar thermal"),IF(VLOOKUP(H1331,'Cross-Page Data'!$D$4:$F$48,3,FALSE)="wind",VLOOKUP(G1331,'Cross-Page Data'!$I$4:$J$19,2,FALSE),IF(VLOOKUP(H1331,'Cross-Page Data'!$D$4:$F$48,3,FALSE)="hydro",VLOOKUP(G1331,'Cross-Page Data'!$I$4:$J$19,2,FALSE),VLOOKUP(H1331,'Cross-Page Data'!$D$4:$F$48,3,FALSE)))))</f>
        <v/>
      </c>
      <c r="M1331" s="120">
        <f>IF(AND($P$2=FALSE,OR(F1331="Commercial NAICS Cogen",F1331="Industrial NAICS Cogen",F1331="NAICS-22 Cogen")),FALSE,IF(AND($P$3=FALSE,OR(F1331="Commercial NAICS Cogen",F1331="Commercial NAICS Non-Cogen",F1331="Industrial NAICS Cogen", F1331="industrial NAICS non-Cogen")),FALSE, TRUE))</f>
        <v/>
      </c>
    </row>
    <row r="1332">
      <c r="A1332" s="129" t="n">
        <v>6096</v>
      </c>
      <c r="B1332" s="130" t="inlineStr">
        <is>
          <t>Nebraska City</t>
        </is>
      </c>
      <c r="C1332" s="130" t="inlineStr">
        <is>
          <t>Omaha Public Power District</t>
        </is>
      </c>
      <c r="D1332" s="129" t="n">
        <v>14127</v>
      </c>
      <c r="E1332" s="130" t="inlineStr">
        <is>
          <t>NE</t>
        </is>
      </c>
      <c r="F1332" s="130" t="inlineStr">
        <is>
          <t>Electric Utility</t>
        </is>
      </c>
      <c r="G1332" s="130" t="inlineStr">
        <is>
          <t>ST</t>
        </is>
      </c>
      <c r="H1332" s="130" t="inlineStr">
        <is>
          <t>SUB</t>
        </is>
      </c>
      <c r="I1332" s="130" t="inlineStr">
        <is>
          <t>COL</t>
        </is>
      </c>
      <c r="J1332" s="131" t="n">
        <v>7636894.3</v>
      </c>
      <c r="K1332" s="129" t="n">
        <v>2020</v>
      </c>
      <c r="L1332" s="120">
        <f>IF(VLOOKUP(H1332,'Cross-Page Data'!$D$4:$F$48,3,FALSE)="natural gas",VLOOKUP(G1332,'Cross-Page Data'!$I$4:$J$19,2,FALSE),IF(VLOOKUP(H1332,'Cross-Page Data'!$D$4:$F$48,3,FALSE)="solar",IF(G1332="PV","solar PV","solar thermal"),IF(VLOOKUP(H1332,'Cross-Page Data'!$D$4:$F$48,3,FALSE)="wind",VLOOKUP(G1332,'Cross-Page Data'!$I$4:$J$19,2,FALSE),IF(VLOOKUP(H1332,'Cross-Page Data'!$D$4:$F$48,3,FALSE)="hydro",VLOOKUP(G1332,'Cross-Page Data'!$I$4:$J$19,2,FALSE),VLOOKUP(H1332,'Cross-Page Data'!$D$4:$F$48,3,FALSE)))))</f>
        <v/>
      </c>
      <c r="M1332" s="120">
        <f>IF(AND($P$2=FALSE,OR(F1332="Commercial NAICS Cogen",F1332="Industrial NAICS Cogen",F1332="NAICS-22 Cogen")),FALSE,IF(AND($P$3=FALSE,OR(F1332="Commercial NAICS Cogen",F1332="Commercial NAICS Non-Cogen",F1332="Industrial NAICS Cogen", F1332="industrial NAICS non-Cogen")),FALSE, TRUE))</f>
        <v/>
      </c>
    </row>
    <row r="1333">
      <c r="A1333" s="129" t="n">
        <v>6098</v>
      </c>
      <c r="B1333" s="130" t="inlineStr">
        <is>
          <t>Big Stone</t>
        </is>
      </c>
      <c r="C1333" s="130" t="inlineStr">
        <is>
          <t>Otter Tail Power Co</t>
        </is>
      </c>
      <c r="D1333" s="129" t="n">
        <v>14232</v>
      </c>
      <c r="E1333" s="130" t="inlineStr">
        <is>
          <t>SD</t>
        </is>
      </c>
      <c r="F1333" s="130" t="inlineStr">
        <is>
          <t>Electric Utility</t>
        </is>
      </c>
      <c r="G1333" s="130" t="inlineStr">
        <is>
          <t>IC</t>
        </is>
      </c>
      <c r="H1333" s="130" t="inlineStr">
        <is>
          <t>DFO</t>
        </is>
      </c>
      <c r="I1333" s="130" t="inlineStr">
        <is>
          <t>DFO</t>
        </is>
      </c>
      <c r="J1333" s="131" t="n">
        <v>0</v>
      </c>
      <c r="K1333" s="129" t="n">
        <v>2020</v>
      </c>
      <c r="L1333" s="120">
        <f>IF(VLOOKUP(H1333,'Cross-Page Data'!$D$4:$F$48,3,FALSE)="natural gas",VLOOKUP(G1333,'Cross-Page Data'!$I$4:$J$19,2,FALSE),IF(VLOOKUP(H1333,'Cross-Page Data'!$D$4:$F$48,3,FALSE)="solar",IF(G1333="PV","solar PV","solar thermal"),IF(VLOOKUP(H1333,'Cross-Page Data'!$D$4:$F$48,3,FALSE)="wind",VLOOKUP(G1333,'Cross-Page Data'!$I$4:$J$19,2,FALSE),IF(VLOOKUP(H1333,'Cross-Page Data'!$D$4:$F$48,3,FALSE)="hydro",VLOOKUP(G1333,'Cross-Page Data'!$I$4:$J$19,2,FALSE),VLOOKUP(H1333,'Cross-Page Data'!$D$4:$F$48,3,FALSE)))))</f>
        <v/>
      </c>
      <c r="M1333" s="120">
        <f>IF(AND($P$2=FALSE,OR(F1333="Commercial NAICS Cogen",F1333="Industrial NAICS Cogen",F1333="NAICS-22 Cogen")),FALSE,IF(AND($P$3=FALSE,OR(F1333="Commercial NAICS Cogen",F1333="Commercial NAICS Non-Cogen",F1333="Industrial NAICS Cogen", F1333="industrial NAICS non-Cogen")),FALSE, TRUE))</f>
        <v/>
      </c>
    </row>
    <row r="1334">
      <c r="A1334" s="129" t="n">
        <v>6098</v>
      </c>
      <c r="B1334" s="130" t="inlineStr">
        <is>
          <t>Big Stone</t>
        </is>
      </c>
      <c r="C1334" s="130" t="inlineStr">
        <is>
          <t>Otter Tail Power Co</t>
        </is>
      </c>
      <c r="D1334" s="129" t="n">
        <v>14232</v>
      </c>
      <c r="E1334" s="130" t="inlineStr">
        <is>
          <t>SD</t>
        </is>
      </c>
      <c r="F1334" s="130" t="inlineStr">
        <is>
          <t>Electric Utility</t>
        </is>
      </c>
      <c r="G1334" s="130" t="inlineStr">
        <is>
          <t>ST</t>
        </is>
      </c>
      <c r="H1334" s="130" t="inlineStr">
        <is>
          <t>AB</t>
        </is>
      </c>
      <c r="I1334" s="130" t="inlineStr">
        <is>
          <t>ORW</t>
        </is>
      </c>
      <c r="J1334" s="131" t="n">
        <v>0</v>
      </c>
      <c r="K1334" s="129" t="n">
        <v>2020</v>
      </c>
      <c r="L1334" s="120">
        <f>IF(VLOOKUP(H1334,'Cross-Page Data'!$D$4:$F$48,3,FALSE)="natural gas",VLOOKUP(G1334,'Cross-Page Data'!$I$4:$J$19,2,FALSE),IF(VLOOKUP(H1334,'Cross-Page Data'!$D$4:$F$48,3,FALSE)="solar",IF(G1334="PV","solar PV","solar thermal"),IF(VLOOKUP(H1334,'Cross-Page Data'!$D$4:$F$48,3,FALSE)="wind",VLOOKUP(G1334,'Cross-Page Data'!$I$4:$J$19,2,FALSE),IF(VLOOKUP(H1334,'Cross-Page Data'!$D$4:$F$48,3,FALSE)="hydro",VLOOKUP(G1334,'Cross-Page Data'!$I$4:$J$19,2,FALSE),VLOOKUP(H1334,'Cross-Page Data'!$D$4:$F$48,3,FALSE)))))</f>
        <v/>
      </c>
      <c r="M1334" s="120">
        <f>IF(AND($P$2=FALSE,OR(F1334="Commercial NAICS Cogen",F1334="Industrial NAICS Cogen",F1334="NAICS-22 Cogen")),FALSE,IF(AND($P$3=FALSE,OR(F1334="Commercial NAICS Cogen",F1334="Commercial NAICS Non-Cogen",F1334="Industrial NAICS Cogen", F1334="industrial NAICS non-Cogen")),FALSE, TRUE))</f>
        <v/>
      </c>
    </row>
    <row r="1335">
      <c r="A1335" s="129" t="n">
        <v>6098</v>
      </c>
      <c r="B1335" s="130" t="inlineStr">
        <is>
          <t>Big Stone</t>
        </is>
      </c>
      <c r="C1335" s="130" t="inlineStr">
        <is>
          <t>Otter Tail Power Co</t>
        </is>
      </c>
      <c r="D1335" s="129" t="n">
        <v>14232</v>
      </c>
      <c r="E1335" s="130" t="inlineStr">
        <is>
          <t>SD</t>
        </is>
      </c>
      <c r="F1335" s="130" t="inlineStr">
        <is>
          <t>Electric Utility</t>
        </is>
      </c>
      <c r="G1335" s="130" t="inlineStr">
        <is>
          <t>ST</t>
        </is>
      </c>
      <c r="H1335" s="130" t="inlineStr">
        <is>
          <t>DFO</t>
        </is>
      </c>
      <c r="I1335" s="130" t="inlineStr">
        <is>
          <t>DFO</t>
        </is>
      </c>
      <c r="J1335" s="131" t="n">
        <v>1912.903</v>
      </c>
      <c r="K1335" s="129" t="n">
        <v>2020</v>
      </c>
      <c r="L1335" s="120">
        <f>IF(VLOOKUP(H1335,'Cross-Page Data'!$D$4:$F$48,3,FALSE)="natural gas",VLOOKUP(G1335,'Cross-Page Data'!$I$4:$J$19,2,FALSE),IF(VLOOKUP(H1335,'Cross-Page Data'!$D$4:$F$48,3,FALSE)="solar",IF(G1335="PV","solar PV","solar thermal"),IF(VLOOKUP(H1335,'Cross-Page Data'!$D$4:$F$48,3,FALSE)="wind",VLOOKUP(G1335,'Cross-Page Data'!$I$4:$J$19,2,FALSE),IF(VLOOKUP(H1335,'Cross-Page Data'!$D$4:$F$48,3,FALSE)="hydro",VLOOKUP(G1335,'Cross-Page Data'!$I$4:$J$19,2,FALSE),VLOOKUP(H1335,'Cross-Page Data'!$D$4:$F$48,3,FALSE)))))</f>
        <v/>
      </c>
      <c r="M1335" s="120">
        <f>IF(AND($P$2=FALSE,OR(F1335="Commercial NAICS Cogen",F1335="Industrial NAICS Cogen",F1335="NAICS-22 Cogen")),FALSE,IF(AND($P$3=FALSE,OR(F1335="Commercial NAICS Cogen",F1335="Commercial NAICS Non-Cogen",F1335="Industrial NAICS Cogen", F1335="industrial NAICS non-Cogen")),FALSE, TRUE))</f>
        <v/>
      </c>
    </row>
    <row r="1336">
      <c r="A1336" s="129" t="n">
        <v>6098</v>
      </c>
      <c r="B1336" s="130" t="inlineStr">
        <is>
          <t>Big Stone</t>
        </is>
      </c>
      <c r="C1336" s="130" t="inlineStr">
        <is>
          <t>Otter Tail Power Co</t>
        </is>
      </c>
      <c r="D1336" s="129" t="n">
        <v>14232</v>
      </c>
      <c r="E1336" s="130" t="inlineStr">
        <is>
          <t>SD</t>
        </is>
      </c>
      <c r="F1336" s="130" t="inlineStr">
        <is>
          <t>Electric Utility</t>
        </is>
      </c>
      <c r="G1336" s="130" t="inlineStr">
        <is>
          <t>ST</t>
        </is>
      </c>
      <c r="H1336" s="130" t="inlineStr">
        <is>
          <t>SUB</t>
        </is>
      </c>
      <c r="I1336" s="130" t="inlineStr">
        <is>
          <t>COL</t>
        </is>
      </c>
      <c r="J1336" s="131" t="n">
        <v>1648222.1</v>
      </c>
      <c r="K1336" s="129" t="n">
        <v>2020</v>
      </c>
      <c r="L1336" s="120">
        <f>IF(VLOOKUP(H1336,'Cross-Page Data'!$D$4:$F$48,3,FALSE)="natural gas",VLOOKUP(G1336,'Cross-Page Data'!$I$4:$J$19,2,FALSE),IF(VLOOKUP(H1336,'Cross-Page Data'!$D$4:$F$48,3,FALSE)="solar",IF(G1336="PV","solar PV","solar thermal"),IF(VLOOKUP(H1336,'Cross-Page Data'!$D$4:$F$48,3,FALSE)="wind",VLOOKUP(G1336,'Cross-Page Data'!$I$4:$J$19,2,FALSE),IF(VLOOKUP(H1336,'Cross-Page Data'!$D$4:$F$48,3,FALSE)="hydro",VLOOKUP(G1336,'Cross-Page Data'!$I$4:$J$19,2,FALSE),VLOOKUP(H1336,'Cross-Page Data'!$D$4:$F$48,3,FALSE)))))</f>
        <v/>
      </c>
      <c r="M1336" s="120">
        <f>IF(AND($P$2=FALSE,OR(F1336="Commercial NAICS Cogen",F1336="Industrial NAICS Cogen",F1336="NAICS-22 Cogen")),FALSE,IF(AND($P$3=FALSE,OR(F1336="Commercial NAICS Cogen",F1336="Commercial NAICS Non-Cogen",F1336="Industrial NAICS Cogen", F1336="industrial NAICS non-Cogen")),FALSE, TRUE))</f>
        <v/>
      </c>
    </row>
    <row r="1337">
      <c r="A1337" s="129" t="n">
        <v>6099</v>
      </c>
      <c r="B1337" s="130" t="inlineStr">
        <is>
          <t>Diablo Canyon</t>
        </is>
      </c>
      <c r="C1337" s="130" t="inlineStr">
        <is>
          <t>Pacific Gas &amp; Electric Co.</t>
        </is>
      </c>
      <c r="D1337" s="129" t="n">
        <v>14328</v>
      </c>
      <c r="E1337" s="130" t="inlineStr">
        <is>
          <t>CA</t>
        </is>
      </c>
      <c r="F1337" s="130" t="inlineStr">
        <is>
          <t>Electric Utility</t>
        </is>
      </c>
      <c r="G1337" s="130" t="inlineStr">
        <is>
          <t>ST</t>
        </is>
      </c>
      <c r="H1337" s="130" t="inlineStr">
        <is>
          <t>NUC</t>
        </is>
      </c>
      <c r="I1337" s="130" t="inlineStr">
        <is>
          <t>NUC</t>
        </is>
      </c>
      <c r="J1337" s="131" t="n">
        <v>8910575</v>
      </c>
      <c r="K1337" s="129" t="n">
        <v>2020</v>
      </c>
      <c r="L1337" s="120">
        <f>IF(VLOOKUP(H1337,'Cross-Page Data'!$D$4:$F$48,3,FALSE)="natural gas",VLOOKUP(G1337,'Cross-Page Data'!$I$4:$J$19,2,FALSE),IF(VLOOKUP(H1337,'Cross-Page Data'!$D$4:$F$48,3,FALSE)="solar",IF(G1337="PV","solar PV","solar thermal"),IF(VLOOKUP(H1337,'Cross-Page Data'!$D$4:$F$48,3,FALSE)="wind",VLOOKUP(G1337,'Cross-Page Data'!$I$4:$J$19,2,FALSE),IF(VLOOKUP(H1337,'Cross-Page Data'!$D$4:$F$48,3,FALSE)="hydro",VLOOKUP(G1337,'Cross-Page Data'!$I$4:$J$19,2,FALSE),VLOOKUP(H1337,'Cross-Page Data'!$D$4:$F$48,3,FALSE)))))</f>
        <v/>
      </c>
      <c r="M1337" s="120">
        <f>IF(AND($P$2=FALSE,OR(F1337="Commercial NAICS Cogen",F1337="Industrial NAICS Cogen",F1337="NAICS-22 Cogen")),FALSE,IF(AND($P$3=FALSE,OR(F1337="Commercial NAICS Cogen",F1337="Commercial NAICS Non-Cogen",F1337="Industrial NAICS Cogen", F1337="industrial NAICS non-Cogen")),FALSE, TRUE))</f>
        <v/>
      </c>
    </row>
    <row r="1338">
      <c r="A1338" s="129" t="n">
        <v>6099</v>
      </c>
      <c r="B1338" s="130" t="inlineStr">
        <is>
          <t>Diablo Canyon</t>
        </is>
      </c>
      <c r="C1338" s="130" t="inlineStr">
        <is>
          <t>Pacific Gas &amp; Electric Co.</t>
        </is>
      </c>
      <c r="D1338" s="129" t="n">
        <v>14328</v>
      </c>
      <c r="E1338" s="130" t="inlineStr">
        <is>
          <t>CA</t>
        </is>
      </c>
      <c r="F1338" s="130" t="inlineStr">
        <is>
          <t>Electric Utility</t>
        </is>
      </c>
      <c r="G1338" s="130" t="inlineStr">
        <is>
          <t>ST</t>
        </is>
      </c>
      <c r="H1338" s="130" t="inlineStr">
        <is>
          <t>NUC</t>
        </is>
      </c>
      <c r="I1338" s="130" t="inlineStr">
        <is>
          <t>NUC</t>
        </is>
      </c>
      <c r="J1338" s="131" t="n">
        <v>7348123</v>
      </c>
      <c r="K1338" s="129" t="n">
        <v>2020</v>
      </c>
      <c r="L1338" s="120">
        <f>IF(VLOOKUP(H1338,'Cross-Page Data'!$D$4:$F$48,3,FALSE)="natural gas",VLOOKUP(G1338,'Cross-Page Data'!$I$4:$J$19,2,FALSE),IF(VLOOKUP(H1338,'Cross-Page Data'!$D$4:$F$48,3,FALSE)="solar",IF(G1338="PV","solar PV","solar thermal"),IF(VLOOKUP(H1338,'Cross-Page Data'!$D$4:$F$48,3,FALSE)="wind",VLOOKUP(G1338,'Cross-Page Data'!$I$4:$J$19,2,FALSE),IF(VLOOKUP(H1338,'Cross-Page Data'!$D$4:$F$48,3,FALSE)="hydro",VLOOKUP(G1338,'Cross-Page Data'!$I$4:$J$19,2,FALSE),VLOOKUP(H1338,'Cross-Page Data'!$D$4:$F$48,3,FALSE)))))</f>
        <v/>
      </c>
      <c r="M1338" s="120">
        <f>IF(AND($P$2=FALSE,OR(F1338="Commercial NAICS Cogen",F1338="Industrial NAICS Cogen",F1338="NAICS-22 Cogen")),FALSE,IF(AND($P$3=FALSE,OR(F1338="Commercial NAICS Cogen",F1338="Commercial NAICS Non-Cogen",F1338="Industrial NAICS Cogen", F1338="industrial NAICS non-Cogen")),FALSE, TRUE))</f>
        <v/>
      </c>
    </row>
    <row r="1339">
      <c r="A1339" s="129" t="n">
        <v>6100</v>
      </c>
      <c r="B1339" s="130" t="inlineStr">
        <is>
          <t>Helms Pumped Storage</t>
        </is>
      </c>
      <c r="C1339" s="130" t="inlineStr">
        <is>
          <t>Pacific Gas &amp; Electric Co.</t>
        </is>
      </c>
      <c r="D1339" s="129" t="n">
        <v>14328</v>
      </c>
      <c r="E1339" s="130" t="inlineStr">
        <is>
          <t>CA</t>
        </is>
      </c>
      <c r="F1339" s="130" t="inlineStr">
        <is>
          <t>Electric Utility</t>
        </is>
      </c>
      <c r="G1339" s="130" t="inlineStr">
        <is>
          <t>PS</t>
        </is>
      </c>
      <c r="H1339" s="130" t="inlineStr">
        <is>
          <t>WAT</t>
        </is>
      </c>
      <c r="I1339" s="130" t="inlineStr">
        <is>
          <t>HPS</t>
        </is>
      </c>
      <c r="J1339" s="131" t="n">
        <v>-354509</v>
      </c>
      <c r="K1339" s="129" t="n">
        <v>2020</v>
      </c>
      <c r="L1339" s="120">
        <f>IF(VLOOKUP(H1339,'Cross-Page Data'!$D$4:$F$48,3,FALSE)="natural gas",VLOOKUP(G1339,'Cross-Page Data'!$I$4:$J$19,2,FALSE),IF(VLOOKUP(H1339,'Cross-Page Data'!$D$4:$F$48,3,FALSE)="solar",IF(G1339="PV","solar PV","solar thermal"),IF(VLOOKUP(H1339,'Cross-Page Data'!$D$4:$F$48,3,FALSE)="wind",VLOOKUP(G1339,'Cross-Page Data'!$I$4:$J$19,2,FALSE),IF(VLOOKUP(H1339,'Cross-Page Data'!$D$4:$F$48,3,FALSE)="hydro",VLOOKUP(G1339,'Cross-Page Data'!$I$4:$J$19,2,FALSE),VLOOKUP(H1339,'Cross-Page Data'!$D$4:$F$48,3,FALSE)))))</f>
        <v/>
      </c>
      <c r="M1339" s="120">
        <f>IF(AND($P$2=FALSE,OR(F1339="Commercial NAICS Cogen",F1339="Industrial NAICS Cogen",F1339="NAICS-22 Cogen")),FALSE,IF(AND($P$3=FALSE,OR(F1339="Commercial NAICS Cogen",F1339="Commercial NAICS Non-Cogen",F1339="Industrial NAICS Cogen", F1339="industrial NAICS non-Cogen")),FALSE, TRUE))</f>
        <v/>
      </c>
    </row>
    <row r="1340">
      <c r="A1340" s="129" t="n">
        <v>6101</v>
      </c>
      <c r="B1340" s="130" t="inlineStr">
        <is>
          <t>Wyodak</t>
        </is>
      </c>
      <c r="C1340" s="130" t="inlineStr">
        <is>
          <t>PacifiCorp</t>
        </is>
      </c>
      <c r="D1340" s="129" t="n">
        <v>14354</v>
      </c>
      <c r="E1340" s="130" t="inlineStr">
        <is>
          <t>WY</t>
        </is>
      </c>
      <c r="F1340" s="130" t="inlineStr">
        <is>
          <t>Electric Utility</t>
        </is>
      </c>
      <c r="G1340" s="130" t="inlineStr">
        <is>
          <t>ST</t>
        </is>
      </c>
      <c r="H1340" s="130" t="inlineStr">
        <is>
          <t>DFO</t>
        </is>
      </c>
      <c r="I1340" s="130" t="inlineStr">
        <is>
          <t>DFO</t>
        </is>
      </c>
      <c r="J1340" s="131" t="n">
        <v>1816.755</v>
      </c>
      <c r="K1340" s="129" t="n">
        <v>2020</v>
      </c>
      <c r="L1340" s="120">
        <f>IF(VLOOKUP(H1340,'Cross-Page Data'!$D$4:$F$48,3,FALSE)="natural gas",VLOOKUP(G1340,'Cross-Page Data'!$I$4:$J$19,2,FALSE),IF(VLOOKUP(H1340,'Cross-Page Data'!$D$4:$F$48,3,FALSE)="solar",IF(G1340="PV","solar PV","solar thermal"),IF(VLOOKUP(H1340,'Cross-Page Data'!$D$4:$F$48,3,FALSE)="wind",VLOOKUP(G1340,'Cross-Page Data'!$I$4:$J$19,2,FALSE),IF(VLOOKUP(H1340,'Cross-Page Data'!$D$4:$F$48,3,FALSE)="hydro",VLOOKUP(G1340,'Cross-Page Data'!$I$4:$J$19,2,FALSE),VLOOKUP(H1340,'Cross-Page Data'!$D$4:$F$48,3,FALSE)))))</f>
        <v/>
      </c>
      <c r="M1340" s="120">
        <f>IF(AND($P$2=FALSE,OR(F1340="Commercial NAICS Cogen",F1340="Industrial NAICS Cogen",F1340="NAICS-22 Cogen")),FALSE,IF(AND($P$3=FALSE,OR(F1340="Commercial NAICS Cogen",F1340="Commercial NAICS Non-Cogen",F1340="Industrial NAICS Cogen", F1340="industrial NAICS non-Cogen")),FALSE, TRUE))</f>
        <v/>
      </c>
    </row>
    <row r="1341">
      <c r="A1341" s="129" t="n">
        <v>6101</v>
      </c>
      <c r="B1341" s="130" t="inlineStr">
        <is>
          <t>Wyodak</t>
        </is>
      </c>
      <c r="C1341" s="130" t="inlineStr">
        <is>
          <t>PacifiCorp</t>
        </is>
      </c>
      <c r="D1341" s="129" t="n">
        <v>14354</v>
      </c>
      <c r="E1341" s="130" t="inlineStr">
        <is>
          <t>WY</t>
        </is>
      </c>
      <c r="F1341" s="130" t="inlineStr">
        <is>
          <t>Electric Utility</t>
        </is>
      </c>
      <c r="G1341" s="130" t="inlineStr">
        <is>
          <t>ST</t>
        </is>
      </c>
      <c r="H1341" s="130" t="inlineStr">
        <is>
          <t>SUB</t>
        </is>
      </c>
      <c r="I1341" s="130" t="inlineStr">
        <is>
          <t>COL</t>
        </is>
      </c>
      <c r="J1341" s="131" t="n">
        <v>1728655.2</v>
      </c>
      <c r="K1341" s="129" t="n">
        <v>2020</v>
      </c>
      <c r="L1341" s="120">
        <f>IF(VLOOKUP(H1341,'Cross-Page Data'!$D$4:$F$48,3,FALSE)="natural gas",VLOOKUP(G1341,'Cross-Page Data'!$I$4:$J$19,2,FALSE),IF(VLOOKUP(H1341,'Cross-Page Data'!$D$4:$F$48,3,FALSE)="solar",IF(G1341="PV","solar PV","solar thermal"),IF(VLOOKUP(H1341,'Cross-Page Data'!$D$4:$F$48,3,FALSE)="wind",VLOOKUP(G1341,'Cross-Page Data'!$I$4:$J$19,2,FALSE),IF(VLOOKUP(H1341,'Cross-Page Data'!$D$4:$F$48,3,FALSE)="hydro",VLOOKUP(G1341,'Cross-Page Data'!$I$4:$J$19,2,FALSE),VLOOKUP(H1341,'Cross-Page Data'!$D$4:$F$48,3,FALSE)))))</f>
        <v/>
      </c>
      <c r="M1341" s="120">
        <f>IF(AND($P$2=FALSE,OR(F1341="Commercial NAICS Cogen",F1341="Industrial NAICS Cogen",F1341="NAICS-22 Cogen")),FALSE,IF(AND($P$3=FALSE,OR(F1341="Commercial NAICS Cogen",F1341="Commercial NAICS Non-Cogen",F1341="Industrial NAICS Cogen", F1341="industrial NAICS non-Cogen")),FALSE, TRUE))</f>
        <v/>
      </c>
    </row>
    <row r="1342">
      <c r="A1342" s="129" t="n">
        <v>6103</v>
      </c>
      <c r="B1342" s="130" t="inlineStr">
        <is>
          <t>TalenEnergy Susquehanna</t>
        </is>
      </c>
      <c r="C1342" s="130" t="inlineStr">
        <is>
          <t>TalenEnergy Susquehanna LLC</t>
        </is>
      </c>
      <c r="D1342" s="129" t="n">
        <v>14266</v>
      </c>
      <c r="E1342" s="130" t="inlineStr">
        <is>
          <t>PA</t>
        </is>
      </c>
      <c r="F1342" s="130" t="inlineStr">
        <is>
          <t>NAICS-22 Non-Cogen</t>
        </is>
      </c>
      <c r="G1342" s="130" t="inlineStr">
        <is>
          <t>ST</t>
        </is>
      </c>
      <c r="H1342" s="130" t="inlineStr">
        <is>
          <t>NUC</t>
        </is>
      </c>
      <c r="I1342" s="130" t="inlineStr">
        <is>
          <t>NUC</t>
        </is>
      </c>
      <c r="J1342" s="131" t="n">
        <v>9332238</v>
      </c>
      <c r="K1342" s="129" t="n">
        <v>2020</v>
      </c>
      <c r="L1342" s="120">
        <f>IF(VLOOKUP(H1342,'Cross-Page Data'!$D$4:$F$48,3,FALSE)="natural gas",VLOOKUP(G1342,'Cross-Page Data'!$I$4:$J$19,2,FALSE),IF(VLOOKUP(H1342,'Cross-Page Data'!$D$4:$F$48,3,FALSE)="solar",IF(G1342="PV","solar PV","solar thermal"),IF(VLOOKUP(H1342,'Cross-Page Data'!$D$4:$F$48,3,FALSE)="wind",VLOOKUP(G1342,'Cross-Page Data'!$I$4:$J$19,2,FALSE),IF(VLOOKUP(H1342,'Cross-Page Data'!$D$4:$F$48,3,FALSE)="hydro",VLOOKUP(G1342,'Cross-Page Data'!$I$4:$J$19,2,FALSE),VLOOKUP(H1342,'Cross-Page Data'!$D$4:$F$48,3,FALSE)))))</f>
        <v/>
      </c>
      <c r="M1342" s="120">
        <f>IF(AND($P$2=FALSE,OR(F1342="Commercial NAICS Cogen",F1342="Industrial NAICS Cogen",F1342="NAICS-22 Cogen")),FALSE,IF(AND($P$3=FALSE,OR(F1342="Commercial NAICS Cogen",F1342="Commercial NAICS Non-Cogen",F1342="Industrial NAICS Cogen", F1342="industrial NAICS non-Cogen")),FALSE, TRUE))</f>
        <v/>
      </c>
    </row>
    <row r="1343">
      <c r="A1343" s="129" t="n">
        <v>6103</v>
      </c>
      <c r="B1343" s="130" t="inlineStr">
        <is>
          <t>TalenEnergy Susquehanna</t>
        </is>
      </c>
      <c r="C1343" s="130" t="inlineStr">
        <is>
          <t>TalenEnergy Susquehanna LLC</t>
        </is>
      </c>
      <c r="D1343" s="129" t="n">
        <v>14266</v>
      </c>
      <c r="E1343" s="130" t="inlineStr">
        <is>
          <t>PA</t>
        </is>
      </c>
      <c r="F1343" s="130" t="inlineStr">
        <is>
          <t>NAICS-22 Non-Cogen</t>
        </is>
      </c>
      <c r="G1343" s="130" t="inlineStr">
        <is>
          <t>ST</t>
        </is>
      </c>
      <c r="H1343" s="130" t="inlineStr">
        <is>
          <t>NUC</t>
        </is>
      </c>
      <c r="I1343" s="130" t="inlineStr">
        <is>
          <t>NUC</t>
        </is>
      </c>
      <c r="J1343" s="131" t="n">
        <v>10658665</v>
      </c>
      <c r="K1343" s="129" t="n">
        <v>2020</v>
      </c>
      <c r="L1343" s="120">
        <f>IF(VLOOKUP(H1343,'Cross-Page Data'!$D$4:$F$48,3,FALSE)="natural gas",VLOOKUP(G1343,'Cross-Page Data'!$I$4:$J$19,2,FALSE),IF(VLOOKUP(H1343,'Cross-Page Data'!$D$4:$F$48,3,FALSE)="solar",IF(G1343="PV","solar PV","solar thermal"),IF(VLOOKUP(H1343,'Cross-Page Data'!$D$4:$F$48,3,FALSE)="wind",VLOOKUP(G1343,'Cross-Page Data'!$I$4:$J$19,2,FALSE),IF(VLOOKUP(H1343,'Cross-Page Data'!$D$4:$F$48,3,FALSE)="hydro",VLOOKUP(G1343,'Cross-Page Data'!$I$4:$J$19,2,FALSE),VLOOKUP(H1343,'Cross-Page Data'!$D$4:$F$48,3,FALSE)))))</f>
        <v/>
      </c>
      <c r="M1343" s="120">
        <f>IF(AND($P$2=FALSE,OR(F1343="Commercial NAICS Cogen",F1343="Industrial NAICS Cogen",F1343="NAICS-22 Cogen")),FALSE,IF(AND($P$3=FALSE,OR(F1343="Commercial NAICS Cogen",F1343="Commercial NAICS Non-Cogen",F1343="Industrial NAICS Cogen", F1343="industrial NAICS non-Cogen")),FALSE, TRUE))</f>
        <v/>
      </c>
    </row>
    <row r="1344">
      <c r="A1344" s="129" t="n">
        <v>6105</v>
      </c>
      <c r="B1344" s="130" t="inlineStr">
        <is>
          <t>Limerick</t>
        </is>
      </c>
      <c r="C1344" s="130" t="inlineStr">
        <is>
          <t>Exelon Nuclear</t>
        </is>
      </c>
      <c r="D1344" s="129" t="n">
        <v>55951</v>
      </c>
      <c r="E1344" s="130" t="inlineStr">
        <is>
          <t>PA</t>
        </is>
      </c>
      <c r="F1344" s="130" t="inlineStr">
        <is>
          <t>NAICS-22 Non-Cogen</t>
        </is>
      </c>
      <c r="G1344" s="130" t="inlineStr">
        <is>
          <t>ST</t>
        </is>
      </c>
      <c r="H1344" s="130" t="inlineStr">
        <is>
          <t>NUC</t>
        </is>
      </c>
      <c r="I1344" s="130" t="inlineStr">
        <is>
          <t>NUC</t>
        </is>
      </c>
      <c r="J1344" s="131" t="n">
        <v>9133195</v>
      </c>
      <c r="K1344" s="129" t="n">
        <v>2020</v>
      </c>
      <c r="L1344" s="120">
        <f>IF(VLOOKUP(H1344,'Cross-Page Data'!$D$4:$F$48,3,FALSE)="natural gas",VLOOKUP(G1344,'Cross-Page Data'!$I$4:$J$19,2,FALSE),IF(VLOOKUP(H1344,'Cross-Page Data'!$D$4:$F$48,3,FALSE)="solar",IF(G1344="PV","solar PV","solar thermal"),IF(VLOOKUP(H1344,'Cross-Page Data'!$D$4:$F$48,3,FALSE)="wind",VLOOKUP(G1344,'Cross-Page Data'!$I$4:$J$19,2,FALSE),IF(VLOOKUP(H1344,'Cross-Page Data'!$D$4:$F$48,3,FALSE)="hydro",VLOOKUP(G1344,'Cross-Page Data'!$I$4:$J$19,2,FALSE),VLOOKUP(H1344,'Cross-Page Data'!$D$4:$F$48,3,FALSE)))))</f>
        <v/>
      </c>
      <c r="M1344" s="120">
        <f>IF(AND($P$2=FALSE,OR(F1344="Commercial NAICS Cogen",F1344="Industrial NAICS Cogen",F1344="NAICS-22 Cogen")),FALSE,IF(AND($P$3=FALSE,OR(F1344="Commercial NAICS Cogen",F1344="Commercial NAICS Non-Cogen",F1344="Industrial NAICS Cogen", F1344="industrial NAICS non-Cogen")),FALSE, TRUE))</f>
        <v/>
      </c>
    </row>
    <row r="1345">
      <c r="A1345" s="129" t="n">
        <v>6105</v>
      </c>
      <c r="B1345" s="130" t="inlineStr">
        <is>
          <t>Limerick</t>
        </is>
      </c>
      <c r="C1345" s="130" t="inlineStr">
        <is>
          <t>Exelon Nuclear</t>
        </is>
      </c>
      <c r="D1345" s="129" t="n">
        <v>55951</v>
      </c>
      <c r="E1345" s="130" t="inlineStr">
        <is>
          <t>PA</t>
        </is>
      </c>
      <c r="F1345" s="130" t="inlineStr">
        <is>
          <t>NAICS-22 Non-Cogen</t>
        </is>
      </c>
      <c r="G1345" s="130" t="inlineStr">
        <is>
          <t>ST</t>
        </is>
      </c>
      <c r="H1345" s="130" t="inlineStr">
        <is>
          <t>NUC</t>
        </is>
      </c>
      <c r="I1345" s="130" t="inlineStr">
        <is>
          <t>NUC</t>
        </is>
      </c>
      <c r="J1345" s="131" t="n">
        <v>10211569</v>
      </c>
      <c r="K1345" s="129" t="n">
        <v>2020</v>
      </c>
      <c r="L1345" s="120">
        <f>IF(VLOOKUP(H1345,'Cross-Page Data'!$D$4:$F$48,3,FALSE)="natural gas",VLOOKUP(G1345,'Cross-Page Data'!$I$4:$J$19,2,FALSE),IF(VLOOKUP(H1345,'Cross-Page Data'!$D$4:$F$48,3,FALSE)="solar",IF(G1345="PV","solar PV","solar thermal"),IF(VLOOKUP(H1345,'Cross-Page Data'!$D$4:$F$48,3,FALSE)="wind",VLOOKUP(G1345,'Cross-Page Data'!$I$4:$J$19,2,FALSE),IF(VLOOKUP(H1345,'Cross-Page Data'!$D$4:$F$48,3,FALSE)="hydro",VLOOKUP(G1345,'Cross-Page Data'!$I$4:$J$19,2,FALSE),VLOOKUP(H1345,'Cross-Page Data'!$D$4:$F$48,3,FALSE)))))</f>
        <v/>
      </c>
      <c r="M1345" s="120">
        <f>IF(AND($P$2=FALSE,OR(F1345="Commercial NAICS Cogen",F1345="Industrial NAICS Cogen",F1345="NAICS-22 Cogen")),FALSE,IF(AND($P$3=FALSE,OR(F1345="Commercial NAICS Cogen",F1345="Commercial NAICS Non-Cogen",F1345="Industrial NAICS Cogen", F1345="industrial NAICS non-Cogen")),FALSE, TRUE))</f>
        <v/>
      </c>
    </row>
    <row r="1346">
      <c r="A1346" s="129" t="n">
        <v>6106</v>
      </c>
      <c r="B1346" s="130" t="inlineStr">
        <is>
          <t>Boardman</t>
        </is>
      </c>
      <c r="C1346" s="130" t="inlineStr">
        <is>
          <t>Portland General Electric Co</t>
        </is>
      </c>
      <c r="D1346" s="129" t="n">
        <v>15248</v>
      </c>
      <c r="E1346" s="130" t="inlineStr">
        <is>
          <t>OR</t>
        </is>
      </c>
      <c r="F1346" s="130" t="inlineStr">
        <is>
          <t>Electric Utility</t>
        </is>
      </c>
      <c r="G1346" s="130" t="inlineStr">
        <is>
          <t>ST</t>
        </is>
      </c>
      <c r="H1346" s="130" t="inlineStr">
        <is>
          <t>DFO</t>
        </is>
      </c>
      <c r="I1346" s="130" t="inlineStr">
        <is>
          <t>DFO</t>
        </is>
      </c>
      <c r="J1346" s="131" t="n">
        <v>2173.232</v>
      </c>
      <c r="K1346" s="129" t="n">
        <v>2020</v>
      </c>
      <c r="L1346" s="120">
        <f>IF(VLOOKUP(H1346,'Cross-Page Data'!$D$4:$F$48,3,FALSE)="natural gas",VLOOKUP(G1346,'Cross-Page Data'!$I$4:$J$19,2,FALSE),IF(VLOOKUP(H1346,'Cross-Page Data'!$D$4:$F$48,3,FALSE)="solar",IF(G1346="PV","solar PV","solar thermal"),IF(VLOOKUP(H1346,'Cross-Page Data'!$D$4:$F$48,3,FALSE)="wind",VLOOKUP(G1346,'Cross-Page Data'!$I$4:$J$19,2,FALSE),IF(VLOOKUP(H1346,'Cross-Page Data'!$D$4:$F$48,3,FALSE)="hydro",VLOOKUP(G1346,'Cross-Page Data'!$I$4:$J$19,2,FALSE),VLOOKUP(H1346,'Cross-Page Data'!$D$4:$F$48,3,FALSE)))))</f>
        <v/>
      </c>
      <c r="M1346" s="120">
        <f>IF(AND($P$2=FALSE,OR(F1346="Commercial NAICS Cogen",F1346="Industrial NAICS Cogen",F1346="NAICS-22 Cogen")),FALSE,IF(AND($P$3=FALSE,OR(F1346="Commercial NAICS Cogen",F1346="Commercial NAICS Non-Cogen",F1346="Industrial NAICS Cogen", F1346="industrial NAICS non-Cogen")),FALSE, TRUE))</f>
        <v/>
      </c>
    </row>
    <row r="1347">
      <c r="A1347" s="129" t="n">
        <v>6106</v>
      </c>
      <c r="B1347" s="130" t="inlineStr">
        <is>
          <t>Boardman</t>
        </is>
      </c>
      <c r="C1347" s="130" t="inlineStr">
        <is>
          <t>Portland General Electric Co</t>
        </is>
      </c>
      <c r="D1347" s="129" t="n">
        <v>15248</v>
      </c>
      <c r="E1347" s="130" t="inlineStr">
        <is>
          <t>OR</t>
        </is>
      </c>
      <c r="F1347" s="130" t="inlineStr">
        <is>
          <t>Electric Utility</t>
        </is>
      </c>
      <c r="G1347" s="130" t="inlineStr">
        <is>
          <t>ST</t>
        </is>
      </c>
      <c r="H1347" s="130" t="inlineStr">
        <is>
          <t>SUB</t>
        </is>
      </c>
      <c r="I1347" s="130" t="inlineStr">
        <is>
          <t>COL</t>
        </is>
      </c>
      <c r="J1347" s="131" t="n">
        <v>1630144.8</v>
      </c>
      <c r="K1347" s="129" t="n">
        <v>2020</v>
      </c>
      <c r="L1347" s="120">
        <f>IF(VLOOKUP(H1347,'Cross-Page Data'!$D$4:$F$48,3,FALSE)="natural gas",VLOOKUP(G1347,'Cross-Page Data'!$I$4:$J$19,2,FALSE),IF(VLOOKUP(H1347,'Cross-Page Data'!$D$4:$F$48,3,FALSE)="solar",IF(G1347="PV","solar PV","solar thermal"),IF(VLOOKUP(H1347,'Cross-Page Data'!$D$4:$F$48,3,FALSE)="wind",VLOOKUP(G1347,'Cross-Page Data'!$I$4:$J$19,2,FALSE),IF(VLOOKUP(H1347,'Cross-Page Data'!$D$4:$F$48,3,FALSE)="hydro",VLOOKUP(G1347,'Cross-Page Data'!$I$4:$J$19,2,FALSE),VLOOKUP(H1347,'Cross-Page Data'!$D$4:$F$48,3,FALSE)))))</f>
        <v/>
      </c>
      <c r="M1347" s="120">
        <f>IF(AND($P$2=FALSE,OR(F1347="Commercial NAICS Cogen",F1347="Industrial NAICS Cogen",F1347="NAICS-22 Cogen")),FALSE,IF(AND($P$3=FALSE,OR(F1347="Commercial NAICS Cogen",F1347="Commercial NAICS Non-Cogen",F1347="Industrial NAICS Cogen", F1347="industrial NAICS non-Cogen")),FALSE, TRUE))</f>
        <v/>
      </c>
    </row>
    <row r="1348">
      <c r="A1348" s="129" t="n">
        <v>6110</v>
      </c>
      <c r="B1348" s="130" t="inlineStr">
        <is>
          <t>James A Fitzpatrick</t>
        </is>
      </c>
      <c r="C1348" s="130" t="inlineStr">
        <is>
          <t>Exelon Nuclear</t>
        </is>
      </c>
      <c r="D1348" s="129" t="n">
        <v>55951</v>
      </c>
      <c r="E1348" s="130" t="inlineStr">
        <is>
          <t>NY</t>
        </is>
      </c>
      <c r="F1348" s="130" t="inlineStr">
        <is>
          <t>NAICS-22 Non-Cogen</t>
        </is>
      </c>
      <c r="G1348" s="130" t="inlineStr">
        <is>
          <t>ST</t>
        </is>
      </c>
      <c r="H1348" s="130" t="inlineStr">
        <is>
          <t>NUC</t>
        </is>
      </c>
      <c r="I1348" s="130" t="inlineStr">
        <is>
          <t>NUC</t>
        </is>
      </c>
      <c r="J1348" s="131" t="n">
        <v>6608234</v>
      </c>
      <c r="K1348" s="129" t="n">
        <v>2020</v>
      </c>
      <c r="L1348" s="120">
        <f>IF(VLOOKUP(H1348,'Cross-Page Data'!$D$4:$F$48,3,FALSE)="natural gas",VLOOKUP(G1348,'Cross-Page Data'!$I$4:$J$19,2,FALSE),IF(VLOOKUP(H1348,'Cross-Page Data'!$D$4:$F$48,3,FALSE)="solar",IF(G1348="PV","solar PV","solar thermal"),IF(VLOOKUP(H1348,'Cross-Page Data'!$D$4:$F$48,3,FALSE)="wind",VLOOKUP(G1348,'Cross-Page Data'!$I$4:$J$19,2,FALSE),IF(VLOOKUP(H1348,'Cross-Page Data'!$D$4:$F$48,3,FALSE)="hydro",VLOOKUP(G1348,'Cross-Page Data'!$I$4:$J$19,2,FALSE),VLOOKUP(H1348,'Cross-Page Data'!$D$4:$F$48,3,FALSE)))))</f>
        <v/>
      </c>
      <c r="M1348" s="120">
        <f>IF(AND($P$2=FALSE,OR(F1348="Commercial NAICS Cogen",F1348="Industrial NAICS Cogen",F1348="NAICS-22 Cogen")),FALSE,IF(AND($P$3=FALSE,OR(F1348="Commercial NAICS Cogen",F1348="Commercial NAICS Non-Cogen",F1348="Industrial NAICS Cogen", F1348="industrial NAICS non-Cogen")),FALSE, TRUE))</f>
        <v/>
      </c>
    </row>
    <row r="1349">
      <c r="A1349" s="129" t="n">
        <v>6112</v>
      </c>
      <c r="B1349" s="130" t="inlineStr">
        <is>
          <t>Fort St Vrain</t>
        </is>
      </c>
      <c r="C1349" s="130" t="inlineStr">
        <is>
          <t>Public Service Co of Colorado</t>
        </is>
      </c>
      <c r="D1349" s="129" t="n">
        <v>15466</v>
      </c>
      <c r="E1349" s="130" t="inlineStr">
        <is>
          <t>CO</t>
        </is>
      </c>
      <c r="F1349" s="130" t="inlineStr">
        <is>
          <t>Electric Utility</t>
        </is>
      </c>
      <c r="G1349" s="130" t="inlineStr">
        <is>
          <t>CA</t>
        </is>
      </c>
      <c r="H1349" s="130" t="inlineStr">
        <is>
          <t>NG</t>
        </is>
      </c>
      <c r="I1349" s="130" t="inlineStr">
        <is>
          <t>NG</t>
        </is>
      </c>
      <c r="J1349" s="131" t="n">
        <v>1124868</v>
      </c>
      <c r="K1349" s="129" t="n">
        <v>2020</v>
      </c>
      <c r="L1349" s="120">
        <f>IF(VLOOKUP(H1349,'Cross-Page Data'!$D$4:$F$48,3,FALSE)="natural gas",VLOOKUP(G1349,'Cross-Page Data'!$I$4:$J$19,2,FALSE),IF(VLOOKUP(H1349,'Cross-Page Data'!$D$4:$F$48,3,FALSE)="solar",IF(G1349="PV","solar PV","solar thermal"),IF(VLOOKUP(H1349,'Cross-Page Data'!$D$4:$F$48,3,FALSE)="wind",VLOOKUP(G1349,'Cross-Page Data'!$I$4:$J$19,2,FALSE),IF(VLOOKUP(H1349,'Cross-Page Data'!$D$4:$F$48,3,FALSE)="hydro",VLOOKUP(G1349,'Cross-Page Data'!$I$4:$J$19,2,FALSE),VLOOKUP(H1349,'Cross-Page Data'!$D$4:$F$48,3,FALSE)))))</f>
        <v/>
      </c>
      <c r="M1349" s="120">
        <f>IF(AND($P$2=FALSE,OR(F1349="Commercial NAICS Cogen",F1349="Industrial NAICS Cogen",F1349="NAICS-22 Cogen")),FALSE,IF(AND($P$3=FALSE,OR(F1349="Commercial NAICS Cogen",F1349="Commercial NAICS Non-Cogen",F1349="Industrial NAICS Cogen", F1349="industrial NAICS non-Cogen")),FALSE, TRUE))</f>
        <v/>
      </c>
    </row>
    <row r="1350">
      <c r="A1350" s="129" t="n">
        <v>6112</v>
      </c>
      <c r="B1350" s="130" t="inlineStr">
        <is>
          <t>Fort St Vrain</t>
        </is>
      </c>
      <c r="C1350" s="130" t="inlineStr">
        <is>
          <t>Public Service Co of Colorado</t>
        </is>
      </c>
      <c r="D1350" s="129" t="n">
        <v>15466</v>
      </c>
      <c r="E1350" s="130" t="inlineStr">
        <is>
          <t>CO</t>
        </is>
      </c>
      <c r="F1350" s="130" t="inlineStr">
        <is>
          <t>Electric Utility</t>
        </is>
      </c>
      <c r="G1350" s="130" t="inlineStr">
        <is>
          <t>CT</t>
        </is>
      </c>
      <c r="H1350" s="130" t="inlineStr">
        <is>
          <t>NG</t>
        </is>
      </c>
      <c r="I1350" s="130" t="inlineStr">
        <is>
          <t>NG</t>
        </is>
      </c>
      <c r="J1350" s="131" t="n">
        <v>2135459</v>
      </c>
      <c r="K1350" s="129" t="n">
        <v>2020</v>
      </c>
      <c r="L1350" s="120">
        <f>IF(VLOOKUP(H1350,'Cross-Page Data'!$D$4:$F$48,3,FALSE)="natural gas",VLOOKUP(G1350,'Cross-Page Data'!$I$4:$J$19,2,FALSE),IF(VLOOKUP(H1350,'Cross-Page Data'!$D$4:$F$48,3,FALSE)="solar",IF(G1350="PV","solar PV","solar thermal"),IF(VLOOKUP(H1350,'Cross-Page Data'!$D$4:$F$48,3,FALSE)="wind",VLOOKUP(G1350,'Cross-Page Data'!$I$4:$J$19,2,FALSE),IF(VLOOKUP(H1350,'Cross-Page Data'!$D$4:$F$48,3,FALSE)="hydro",VLOOKUP(G1350,'Cross-Page Data'!$I$4:$J$19,2,FALSE),VLOOKUP(H1350,'Cross-Page Data'!$D$4:$F$48,3,FALSE)))))</f>
        <v/>
      </c>
      <c r="M1350" s="120">
        <f>IF(AND($P$2=FALSE,OR(F1350="Commercial NAICS Cogen",F1350="Industrial NAICS Cogen",F1350="NAICS-22 Cogen")),FALSE,IF(AND($P$3=FALSE,OR(F1350="Commercial NAICS Cogen",F1350="Commercial NAICS Non-Cogen",F1350="Industrial NAICS Cogen", F1350="industrial NAICS non-Cogen")),FALSE, TRUE))</f>
        <v/>
      </c>
    </row>
    <row r="1351">
      <c r="A1351" s="129" t="n">
        <v>6112</v>
      </c>
      <c r="B1351" s="130" t="inlineStr">
        <is>
          <t>Fort St Vrain</t>
        </is>
      </c>
      <c r="C1351" s="130" t="inlineStr">
        <is>
          <t>Public Service Co of Colorado</t>
        </is>
      </c>
      <c r="D1351" s="129" t="n">
        <v>15466</v>
      </c>
      <c r="E1351" s="130" t="inlineStr">
        <is>
          <t>CO</t>
        </is>
      </c>
      <c r="F1351" s="130" t="inlineStr">
        <is>
          <t>Electric Utility</t>
        </is>
      </c>
      <c r="G1351" s="130" t="inlineStr">
        <is>
          <t>GT</t>
        </is>
      </c>
      <c r="H1351" s="130" t="inlineStr">
        <is>
          <t>NG</t>
        </is>
      </c>
      <c r="I1351" s="130" t="inlineStr">
        <is>
          <t>NG</t>
        </is>
      </c>
      <c r="J1351" s="131" t="n">
        <v>114923</v>
      </c>
      <c r="K1351" s="129" t="n">
        <v>2020</v>
      </c>
      <c r="L1351" s="120">
        <f>IF(VLOOKUP(H1351,'Cross-Page Data'!$D$4:$F$48,3,FALSE)="natural gas",VLOOKUP(G1351,'Cross-Page Data'!$I$4:$J$19,2,FALSE),IF(VLOOKUP(H1351,'Cross-Page Data'!$D$4:$F$48,3,FALSE)="solar",IF(G1351="PV","solar PV","solar thermal"),IF(VLOOKUP(H1351,'Cross-Page Data'!$D$4:$F$48,3,FALSE)="wind",VLOOKUP(G1351,'Cross-Page Data'!$I$4:$J$19,2,FALSE),IF(VLOOKUP(H1351,'Cross-Page Data'!$D$4:$F$48,3,FALSE)="hydro",VLOOKUP(G1351,'Cross-Page Data'!$I$4:$J$19,2,FALSE),VLOOKUP(H1351,'Cross-Page Data'!$D$4:$F$48,3,FALSE)))))</f>
        <v/>
      </c>
      <c r="M1351" s="120">
        <f>IF(AND($P$2=FALSE,OR(F1351="Commercial NAICS Cogen",F1351="Industrial NAICS Cogen",F1351="NAICS-22 Cogen")),FALSE,IF(AND($P$3=FALSE,OR(F1351="Commercial NAICS Cogen",F1351="Commercial NAICS Non-Cogen",F1351="Industrial NAICS Cogen", F1351="industrial NAICS non-Cogen")),FALSE, TRUE))</f>
        <v/>
      </c>
    </row>
    <row r="1352">
      <c r="A1352" s="129" t="n">
        <v>6113</v>
      </c>
      <c r="B1352" s="130" t="inlineStr">
        <is>
          <t>Gibson</t>
        </is>
      </c>
      <c r="C1352" s="130" t="inlineStr">
        <is>
          <t>Duke Energy Indiana, LLC</t>
        </is>
      </c>
      <c r="D1352" s="129" t="n">
        <v>15470</v>
      </c>
      <c r="E1352" s="130" t="inlineStr">
        <is>
          <t>IN</t>
        </is>
      </c>
      <c r="F1352" s="130" t="inlineStr">
        <is>
          <t>Electric Utility</t>
        </is>
      </c>
      <c r="G1352" s="130" t="inlineStr">
        <is>
          <t>ST</t>
        </is>
      </c>
      <c r="H1352" s="130" t="inlineStr">
        <is>
          <t>BIT</t>
        </is>
      </c>
      <c r="I1352" s="130" t="inlineStr">
        <is>
          <t>COL</t>
        </is>
      </c>
      <c r="J1352" s="131" t="n">
        <v>11746800</v>
      </c>
      <c r="K1352" s="129" t="n">
        <v>2020</v>
      </c>
      <c r="L1352" s="120">
        <f>IF(VLOOKUP(H1352,'Cross-Page Data'!$D$4:$F$48,3,FALSE)="natural gas",VLOOKUP(G1352,'Cross-Page Data'!$I$4:$J$19,2,FALSE),IF(VLOOKUP(H1352,'Cross-Page Data'!$D$4:$F$48,3,FALSE)="solar",IF(G1352="PV","solar PV","solar thermal"),IF(VLOOKUP(H1352,'Cross-Page Data'!$D$4:$F$48,3,FALSE)="wind",VLOOKUP(G1352,'Cross-Page Data'!$I$4:$J$19,2,FALSE),IF(VLOOKUP(H1352,'Cross-Page Data'!$D$4:$F$48,3,FALSE)="hydro",VLOOKUP(G1352,'Cross-Page Data'!$I$4:$J$19,2,FALSE),VLOOKUP(H1352,'Cross-Page Data'!$D$4:$F$48,3,FALSE)))))</f>
        <v/>
      </c>
      <c r="M1352" s="120">
        <f>IF(AND($P$2=FALSE,OR(F1352="Commercial NAICS Cogen",F1352="Industrial NAICS Cogen",F1352="NAICS-22 Cogen")),FALSE,IF(AND($P$3=FALSE,OR(F1352="Commercial NAICS Cogen",F1352="Commercial NAICS Non-Cogen",F1352="Industrial NAICS Cogen", F1352="industrial NAICS non-Cogen")),FALSE, TRUE))</f>
        <v/>
      </c>
    </row>
    <row r="1353">
      <c r="A1353" s="129" t="n">
        <v>6113</v>
      </c>
      <c r="B1353" s="130" t="inlineStr">
        <is>
          <t>Gibson</t>
        </is>
      </c>
      <c r="C1353" s="130" t="inlineStr">
        <is>
          <t>Duke Energy Indiana, LLC</t>
        </is>
      </c>
      <c r="D1353" s="129" t="n">
        <v>15470</v>
      </c>
      <c r="E1353" s="130" t="inlineStr">
        <is>
          <t>IN</t>
        </is>
      </c>
      <c r="F1353" s="130" t="inlineStr">
        <is>
          <t>Electric Utility</t>
        </is>
      </c>
      <c r="G1353" s="130" t="inlineStr">
        <is>
          <t>ST</t>
        </is>
      </c>
      <c r="H1353" s="130" t="inlineStr">
        <is>
          <t>DFO</t>
        </is>
      </c>
      <c r="I1353" s="130" t="inlineStr">
        <is>
          <t>DFO</t>
        </is>
      </c>
      <c r="J1353" s="131" t="n">
        <v>37393.186</v>
      </c>
      <c r="K1353" s="129" t="n">
        <v>2020</v>
      </c>
      <c r="L1353" s="120">
        <f>IF(VLOOKUP(H1353,'Cross-Page Data'!$D$4:$F$48,3,FALSE)="natural gas",VLOOKUP(G1353,'Cross-Page Data'!$I$4:$J$19,2,FALSE),IF(VLOOKUP(H1353,'Cross-Page Data'!$D$4:$F$48,3,FALSE)="solar",IF(G1353="PV","solar PV","solar thermal"),IF(VLOOKUP(H1353,'Cross-Page Data'!$D$4:$F$48,3,FALSE)="wind",VLOOKUP(G1353,'Cross-Page Data'!$I$4:$J$19,2,FALSE),IF(VLOOKUP(H1353,'Cross-Page Data'!$D$4:$F$48,3,FALSE)="hydro",VLOOKUP(G1353,'Cross-Page Data'!$I$4:$J$19,2,FALSE),VLOOKUP(H1353,'Cross-Page Data'!$D$4:$F$48,3,FALSE)))))</f>
        <v/>
      </c>
      <c r="M1353" s="120">
        <f>IF(AND($P$2=FALSE,OR(F1353="Commercial NAICS Cogen",F1353="Industrial NAICS Cogen",F1353="NAICS-22 Cogen")),FALSE,IF(AND($P$3=FALSE,OR(F1353="Commercial NAICS Cogen",F1353="Commercial NAICS Non-Cogen",F1353="Industrial NAICS Cogen", F1353="industrial NAICS non-Cogen")),FALSE, TRUE))</f>
        <v/>
      </c>
    </row>
    <row r="1354">
      <c r="A1354" s="129" t="n">
        <v>6115</v>
      </c>
      <c r="B1354" s="130" t="inlineStr">
        <is>
          <t>Seabrook</t>
        </is>
      </c>
      <c r="C1354" s="130" t="inlineStr">
        <is>
          <t>NextEra Energy Seabrook LLC</t>
        </is>
      </c>
      <c r="D1354" s="129" t="n">
        <v>6854</v>
      </c>
      <c r="E1354" s="130" t="inlineStr">
        <is>
          <t>NH</t>
        </is>
      </c>
      <c r="F1354" s="130" t="inlineStr">
        <is>
          <t>NAICS-22 Non-Cogen</t>
        </is>
      </c>
      <c r="G1354" s="130" t="inlineStr">
        <is>
          <t>ST</t>
        </is>
      </c>
      <c r="H1354" s="130" t="inlineStr">
        <is>
          <t>NUC</t>
        </is>
      </c>
      <c r="I1354" s="130" t="inlineStr">
        <is>
          <t>NUC</t>
        </is>
      </c>
      <c r="J1354" s="131" t="n">
        <v>9865196</v>
      </c>
      <c r="K1354" s="129" t="n">
        <v>2020</v>
      </c>
      <c r="L1354" s="120">
        <f>IF(VLOOKUP(H1354,'Cross-Page Data'!$D$4:$F$48,3,FALSE)="natural gas",VLOOKUP(G1354,'Cross-Page Data'!$I$4:$J$19,2,FALSE),IF(VLOOKUP(H1354,'Cross-Page Data'!$D$4:$F$48,3,FALSE)="solar",IF(G1354="PV","solar PV","solar thermal"),IF(VLOOKUP(H1354,'Cross-Page Data'!$D$4:$F$48,3,FALSE)="wind",VLOOKUP(G1354,'Cross-Page Data'!$I$4:$J$19,2,FALSE),IF(VLOOKUP(H1354,'Cross-Page Data'!$D$4:$F$48,3,FALSE)="hydro",VLOOKUP(G1354,'Cross-Page Data'!$I$4:$J$19,2,FALSE),VLOOKUP(H1354,'Cross-Page Data'!$D$4:$F$48,3,FALSE)))))</f>
        <v/>
      </c>
      <c r="M1354" s="120">
        <f>IF(AND($P$2=FALSE,OR(F1354="Commercial NAICS Cogen",F1354="Industrial NAICS Cogen",F1354="NAICS-22 Cogen")),FALSE,IF(AND($P$3=FALSE,OR(F1354="Commercial NAICS Cogen",F1354="Commercial NAICS Non-Cogen",F1354="Industrial NAICS Cogen", F1354="industrial NAICS non-Cogen")),FALSE, TRUE))</f>
        <v/>
      </c>
    </row>
    <row r="1355">
      <c r="A1355" s="129" t="n">
        <v>6118</v>
      </c>
      <c r="B1355" s="130" t="inlineStr">
        <is>
          <t>PSEG Hope Creek Generating Station</t>
        </is>
      </c>
      <c r="C1355" s="130" t="inlineStr">
        <is>
          <t>PSEG Nuclear LLC</t>
        </is>
      </c>
      <c r="D1355" s="129" t="n">
        <v>15478</v>
      </c>
      <c r="E1355" s="130" t="inlineStr">
        <is>
          <t>NJ</t>
        </is>
      </c>
      <c r="F1355" s="130" t="inlineStr">
        <is>
          <t>NAICS-22 Non-Cogen</t>
        </is>
      </c>
      <c r="G1355" s="130" t="inlineStr">
        <is>
          <t>ST</t>
        </is>
      </c>
      <c r="H1355" s="130" t="inlineStr">
        <is>
          <t>NUC</t>
        </is>
      </c>
      <c r="I1355" s="130" t="inlineStr">
        <is>
          <t>NUC</t>
        </is>
      </c>
      <c r="J1355" s="131" t="n">
        <v>10592697</v>
      </c>
      <c r="K1355" s="129" t="n">
        <v>2020</v>
      </c>
      <c r="L1355" s="120">
        <f>IF(VLOOKUP(H1355,'Cross-Page Data'!$D$4:$F$48,3,FALSE)="natural gas",VLOOKUP(G1355,'Cross-Page Data'!$I$4:$J$19,2,FALSE),IF(VLOOKUP(H1355,'Cross-Page Data'!$D$4:$F$48,3,FALSE)="solar",IF(G1355="PV","solar PV","solar thermal"),IF(VLOOKUP(H1355,'Cross-Page Data'!$D$4:$F$48,3,FALSE)="wind",VLOOKUP(G1355,'Cross-Page Data'!$I$4:$J$19,2,FALSE),IF(VLOOKUP(H1355,'Cross-Page Data'!$D$4:$F$48,3,FALSE)="hydro",VLOOKUP(G1355,'Cross-Page Data'!$I$4:$J$19,2,FALSE),VLOOKUP(H1355,'Cross-Page Data'!$D$4:$F$48,3,FALSE)))))</f>
        <v/>
      </c>
      <c r="M1355" s="120">
        <f>IF(AND($P$2=FALSE,OR(F1355="Commercial NAICS Cogen",F1355="Industrial NAICS Cogen",F1355="NAICS-22 Cogen")),FALSE,IF(AND($P$3=FALSE,OR(F1355="Commercial NAICS Cogen",F1355="Commercial NAICS Non-Cogen",F1355="Industrial NAICS Cogen", F1355="industrial NAICS non-Cogen")),FALSE, TRUE))</f>
        <v/>
      </c>
    </row>
    <row r="1356">
      <c r="A1356" s="129" t="n">
        <v>6122</v>
      </c>
      <c r="B1356" s="130" t="inlineStr">
        <is>
          <t>R E Ginna Nuclear Power Plant</t>
        </is>
      </c>
      <c r="C1356" s="130" t="inlineStr">
        <is>
          <t>Exelon Nuclear</t>
        </is>
      </c>
      <c r="D1356" s="129" t="n">
        <v>55951</v>
      </c>
      <c r="E1356" s="130" t="inlineStr">
        <is>
          <t>NY</t>
        </is>
      </c>
      <c r="F1356" s="130" t="inlineStr">
        <is>
          <t>NAICS-22 Non-Cogen</t>
        </is>
      </c>
      <c r="G1356" s="130" t="inlineStr">
        <is>
          <t>ST</t>
        </is>
      </c>
      <c r="H1356" s="130" t="inlineStr">
        <is>
          <t>NUC</t>
        </is>
      </c>
      <c r="I1356" s="130" t="inlineStr">
        <is>
          <t>NUC</t>
        </is>
      </c>
      <c r="J1356" s="131" t="n">
        <v>4353098</v>
      </c>
      <c r="K1356" s="129" t="n">
        <v>2020</v>
      </c>
      <c r="L1356" s="120">
        <f>IF(VLOOKUP(H1356,'Cross-Page Data'!$D$4:$F$48,3,FALSE)="natural gas",VLOOKUP(G1356,'Cross-Page Data'!$I$4:$J$19,2,FALSE),IF(VLOOKUP(H1356,'Cross-Page Data'!$D$4:$F$48,3,FALSE)="solar",IF(G1356="PV","solar PV","solar thermal"),IF(VLOOKUP(H1356,'Cross-Page Data'!$D$4:$F$48,3,FALSE)="wind",VLOOKUP(G1356,'Cross-Page Data'!$I$4:$J$19,2,FALSE),IF(VLOOKUP(H1356,'Cross-Page Data'!$D$4:$F$48,3,FALSE)="hydro",VLOOKUP(G1356,'Cross-Page Data'!$I$4:$J$19,2,FALSE),VLOOKUP(H1356,'Cross-Page Data'!$D$4:$F$48,3,FALSE)))))</f>
        <v/>
      </c>
      <c r="M1356" s="120">
        <f>IF(AND($P$2=FALSE,OR(F1356="Commercial NAICS Cogen",F1356="Industrial NAICS Cogen",F1356="NAICS-22 Cogen")),FALSE,IF(AND($P$3=FALSE,OR(F1356="Commercial NAICS Cogen",F1356="Commercial NAICS Non-Cogen",F1356="Industrial NAICS Cogen", F1356="industrial NAICS non-Cogen")),FALSE, TRUE))</f>
        <v/>
      </c>
    </row>
    <row r="1357">
      <c r="A1357" s="129" t="n">
        <v>6124</v>
      </c>
      <c r="B1357" s="130" t="inlineStr">
        <is>
          <t>McIntosh</t>
        </is>
      </c>
      <c r="C1357" s="130" t="inlineStr">
        <is>
          <t>Georgia Power Co</t>
        </is>
      </c>
      <c r="D1357" s="129" t="n">
        <v>7140</v>
      </c>
      <c r="E1357" s="130" t="inlineStr">
        <is>
          <t>GA</t>
        </is>
      </c>
      <c r="F1357" s="130" t="inlineStr">
        <is>
          <t>Electric Utility</t>
        </is>
      </c>
      <c r="G1357" s="130" t="inlineStr">
        <is>
          <t>GT</t>
        </is>
      </c>
      <c r="H1357" s="130" t="inlineStr">
        <is>
          <t>BIT</t>
        </is>
      </c>
      <c r="I1357" s="130" t="inlineStr">
        <is>
          <t>COL</t>
        </is>
      </c>
      <c r="J1357" s="131" t="n">
        <v>0</v>
      </c>
      <c r="K1357" s="129" t="n">
        <v>2020</v>
      </c>
      <c r="L1357" s="120">
        <f>IF(VLOOKUP(H1357,'Cross-Page Data'!$D$4:$F$48,3,FALSE)="natural gas",VLOOKUP(G1357,'Cross-Page Data'!$I$4:$J$19,2,FALSE),IF(VLOOKUP(H1357,'Cross-Page Data'!$D$4:$F$48,3,FALSE)="solar",IF(G1357="PV","solar PV","solar thermal"),IF(VLOOKUP(H1357,'Cross-Page Data'!$D$4:$F$48,3,FALSE)="wind",VLOOKUP(G1357,'Cross-Page Data'!$I$4:$J$19,2,FALSE),IF(VLOOKUP(H1357,'Cross-Page Data'!$D$4:$F$48,3,FALSE)="hydro",VLOOKUP(G1357,'Cross-Page Data'!$I$4:$J$19,2,FALSE),VLOOKUP(H1357,'Cross-Page Data'!$D$4:$F$48,3,FALSE)))))</f>
        <v/>
      </c>
      <c r="M1357" s="120">
        <f>IF(AND($P$2=FALSE,OR(F1357="Commercial NAICS Cogen",F1357="Industrial NAICS Cogen",F1357="NAICS-22 Cogen")),FALSE,IF(AND($P$3=FALSE,OR(F1357="Commercial NAICS Cogen",F1357="Commercial NAICS Non-Cogen",F1357="Industrial NAICS Cogen", F1357="industrial NAICS non-Cogen")),FALSE, TRUE))</f>
        <v/>
      </c>
    </row>
    <row r="1358">
      <c r="A1358" s="129" t="n">
        <v>6124</v>
      </c>
      <c r="B1358" s="130" t="inlineStr">
        <is>
          <t>McIntosh</t>
        </is>
      </c>
      <c r="C1358" s="130" t="inlineStr">
        <is>
          <t>Georgia Power Co</t>
        </is>
      </c>
      <c r="D1358" s="129" t="n">
        <v>7140</v>
      </c>
      <c r="E1358" s="130" t="inlineStr">
        <is>
          <t>GA</t>
        </is>
      </c>
      <c r="F1358" s="130" t="inlineStr">
        <is>
          <t>Electric Utility</t>
        </is>
      </c>
      <c r="G1358" s="130" t="inlineStr">
        <is>
          <t>GT</t>
        </is>
      </c>
      <c r="H1358" s="130" t="inlineStr">
        <is>
          <t>DFO</t>
        </is>
      </c>
      <c r="I1358" s="130" t="inlineStr">
        <is>
          <t>DFO</t>
        </is>
      </c>
      <c r="J1358" s="131" t="n">
        <v>494.838</v>
      </c>
      <c r="K1358" s="129" t="n">
        <v>2020</v>
      </c>
      <c r="L1358" s="120">
        <f>IF(VLOOKUP(H1358,'Cross-Page Data'!$D$4:$F$48,3,FALSE)="natural gas",VLOOKUP(G1358,'Cross-Page Data'!$I$4:$J$19,2,FALSE),IF(VLOOKUP(H1358,'Cross-Page Data'!$D$4:$F$48,3,FALSE)="solar",IF(G1358="PV","solar PV","solar thermal"),IF(VLOOKUP(H1358,'Cross-Page Data'!$D$4:$F$48,3,FALSE)="wind",VLOOKUP(G1358,'Cross-Page Data'!$I$4:$J$19,2,FALSE),IF(VLOOKUP(H1358,'Cross-Page Data'!$D$4:$F$48,3,FALSE)="hydro",VLOOKUP(G1358,'Cross-Page Data'!$I$4:$J$19,2,FALSE),VLOOKUP(H1358,'Cross-Page Data'!$D$4:$F$48,3,FALSE)))))</f>
        <v/>
      </c>
      <c r="M1358" s="120">
        <f>IF(AND($P$2=FALSE,OR(F1358="Commercial NAICS Cogen",F1358="Industrial NAICS Cogen",F1358="NAICS-22 Cogen")),FALSE,IF(AND($P$3=FALSE,OR(F1358="Commercial NAICS Cogen",F1358="Commercial NAICS Non-Cogen",F1358="Industrial NAICS Cogen", F1358="industrial NAICS non-Cogen")),FALSE, TRUE))</f>
        <v/>
      </c>
    </row>
    <row r="1359">
      <c r="A1359" s="129" t="n">
        <v>6124</v>
      </c>
      <c r="B1359" s="130" t="inlineStr">
        <is>
          <t>McIntosh</t>
        </is>
      </c>
      <c r="C1359" s="130" t="inlineStr">
        <is>
          <t>Georgia Power Co</t>
        </is>
      </c>
      <c r="D1359" s="129" t="n">
        <v>7140</v>
      </c>
      <c r="E1359" s="130" t="inlineStr">
        <is>
          <t>GA</t>
        </is>
      </c>
      <c r="F1359" s="130" t="inlineStr">
        <is>
          <t>Electric Utility</t>
        </is>
      </c>
      <c r="G1359" s="130" t="inlineStr">
        <is>
          <t>GT</t>
        </is>
      </c>
      <c r="H1359" s="130" t="inlineStr">
        <is>
          <t>NG</t>
        </is>
      </c>
      <c r="I1359" s="130" t="inlineStr">
        <is>
          <t>NG</t>
        </is>
      </c>
      <c r="J1359" s="131" t="n">
        <v>48707.162</v>
      </c>
      <c r="K1359" s="129" t="n">
        <v>2020</v>
      </c>
      <c r="L1359" s="120">
        <f>IF(VLOOKUP(H1359,'Cross-Page Data'!$D$4:$F$48,3,FALSE)="natural gas",VLOOKUP(G1359,'Cross-Page Data'!$I$4:$J$19,2,FALSE),IF(VLOOKUP(H1359,'Cross-Page Data'!$D$4:$F$48,3,FALSE)="solar",IF(G1359="PV","solar PV","solar thermal"),IF(VLOOKUP(H1359,'Cross-Page Data'!$D$4:$F$48,3,FALSE)="wind",VLOOKUP(G1359,'Cross-Page Data'!$I$4:$J$19,2,FALSE),IF(VLOOKUP(H1359,'Cross-Page Data'!$D$4:$F$48,3,FALSE)="hydro",VLOOKUP(G1359,'Cross-Page Data'!$I$4:$J$19,2,FALSE),VLOOKUP(H1359,'Cross-Page Data'!$D$4:$F$48,3,FALSE)))))</f>
        <v/>
      </c>
      <c r="M1359" s="120">
        <f>IF(AND($P$2=FALSE,OR(F1359="Commercial NAICS Cogen",F1359="Industrial NAICS Cogen",F1359="NAICS-22 Cogen")),FALSE,IF(AND($P$3=FALSE,OR(F1359="Commercial NAICS Cogen",F1359="Commercial NAICS Non-Cogen",F1359="Industrial NAICS Cogen", F1359="industrial NAICS non-Cogen")),FALSE, TRUE))</f>
        <v/>
      </c>
    </row>
    <row r="1360">
      <c r="A1360" s="129" t="n">
        <v>6124</v>
      </c>
      <c r="B1360" s="130" t="inlineStr">
        <is>
          <t>McIntosh</t>
        </is>
      </c>
      <c r="C1360" s="130" t="inlineStr">
        <is>
          <t>Georgia Power Co</t>
        </is>
      </c>
      <c r="D1360" s="129" t="n">
        <v>7140</v>
      </c>
      <c r="E1360" s="130" t="inlineStr">
        <is>
          <t>GA</t>
        </is>
      </c>
      <c r="F1360" s="130" t="inlineStr">
        <is>
          <t>Electric Utility</t>
        </is>
      </c>
      <c r="G1360" s="130" t="inlineStr">
        <is>
          <t>GT</t>
        </is>
      </c>
      <c r="H1360" s="130" t="inlineStr">
        <is>
          <t>SUB</t>
        </is>
      </c>
      <c r="I1360" s="130" t="inlineStr">
        <is>
          <t>COL</t>
        </is>
      </c>
      <c r="J1360" s="131" t="n">
        <v>0</v>
      </c>
      <c r="K1360" s="129" t="n">
        <v>2020</v>
      </c>
      <c r="L1360" s="120">
        <f>IF(VLOOKUP(H1360,'Cross-Page Data'!$D$4:$F$48,3,FALSE)="natural gas",VLOOKUP(G1360,'Cross-Page Data'!$I$4:$J$19,2,FALSE),IF(VLOOKUP(H1360,'Cross-Page Data'!$D$4:$F$48,3,FALSE)="solar",IF(G1360="PV","solar PV","solar thermal"),IF(VLOOKUP(H1360,'Cross-Page Data'!$D$4:$F$48,3,FALSE)="wind",VLOOKUP(G1360,'Cross-Page Data'!$I$4:$J$19,2,FALSE),IF(VLOOKUP(H1360,'Cross-Page Data'!$D$4:$F$48,3,FALSE)="hydro",VLOOKUP(G1360,'Cross-Page Data'!$I$4:$J$19,2,FALSE),VLOOKUP(H1360,'Cross-Page Data'!$D$4:$F$48,3,FALSE)))))</f>
        <v/>
      </c>
      <c r="M1360" s="120">
        <f>IF(AND($P$2=FALSE,OR(F1360="Commercial NAICS Cogen",F1360="Industrial NAICS Cogen",F1360="NAICS-22 Cogen")),FALSE,IF(AND($P$3=FALSE,OR(F1360="Commercial NAICS Cogen",F1360="Commercial NAICS Non-Cogen",F1360="Industrial NAICS Cogen", F1360="industrial NAICS non-Cogen")),FALSE, TRUE))</f>
        <v/>
      </c>
    </row>
    <row r="1361">
      <c r="A1361" s="129" t="n">
        <v>6126</v>
      </c>
      <c r="B1361" s="130" t="inlineStr">
        <is>
          <t>Fairfield Pumped Storage</t>
        </is>
      </c>
      <c r="C1361" s="130" t="inlineStr">
        <is>
          <t>Dominion Energy South Carolina, Inc</t>
        </is>
      </c>
      <c r="D1361" s="129" t="n">
        <v>17539</v>
      </c>
      <c r="E1361" s="130" t="inlineStr">
        <is>
          <t>SC</t>
        </is>
      </c>
      <c r="F1361" s="130" t="inlineStr">
        <is>
          <t>Electric Utility</t>
        </is>
      </c>
      <c r="G1361" s="130" t="inlineStr">
        <is>
          <t>PS</t>
        </is>
      </c>
      <c r="H1361" s="130" t="inlineStr">
        <is>
          <t>WAT</t>
        </is>
      </c>
      <c r="I1361" s="130" t="inlineStr">
        <is>
          <t>HPS</t>
        </is>
      </c>
      <c r="J1361" s="131" t="n">
        <v>-169277</v>
      </c>
      <c r="K1361" s="129" t="n">
        <v>2020</v>
      </c>
      <c r="L1361" s="120">
        <f>IF(VLOOKUP(H1361,'Cross-Page Data'!$D$4:$F$48,3,FALSE)="natural gas",VLOOKUP(G1361,'Cross-Page Data'!$I$4:$J$19,2,FALSE),IF(VLOOKUP(H1361,'Cross-Page Data'!$D$4:$F$48,3,FALSE)="solar",IF(G1361="PV","solar PV","solar thermal"),IF(VLOOKUP(H1361,'Cross-Page Data'!$D$4:$F$48,3,FALSE)="wind",VLOOKUP(G1361,'Cross-Page Data'!$I$4:$J$19,2,FALSE),IF(VLOOKUP(H1361,'Cross-Page Data'!$D$4:$F$48,3,FALSE)="hydro",VLOOKUP(G1361,'Cross-Page Data'!$I$4:$J$19,2,FALSE),VLOOKUP(H1361,'Cross-Page Data'!$D$4:$F$48,3,FALSE)))))</f>
        <v/>
      </c>
      <c r="M1361" s="120">
        <f>IF(AND($P$2=FALSE,OR(F1361="Commercial NAICS Cogen",F1361="Industrial NAICS Cogen",F1361="NAICS-22 Cogen")),FALSE,IF(AND($P$3=FALSE,OR(F1361="Commercial NAICS Cogen",F1361="Commercial NAICS Non-Cogen",F1361="Industrial NAICS Cogen", F1361="industrial NAICS non-Cogen")),FALSE, TRUE))</f>
        <v/>
      </c>
    </row>
    <row r="1362">
      <c r="A1362" s="129" t="n">
        <v>6127</v>
      </c>
      <c r="B1362" s="130" t="inlineStr">
        <is>
          <t>V C Summer</t>
        </is>
      </c>
      <c r="C1362" s="130" t="inlineStr">
        <is>
          <t>Dominion Energy South Carolina, Inc</t>
        </is>
      </c>
      <c r="D1362" s="129" t="n">
        <v>17539</v>
      </c>
      <c r="E1362" s="130" t="inlineStr">
        <is>
          <t>SC</t>
        </is>
      </c>
      <c r="F1362" s="130" t="inlineStr">
        <is>
          <t>Electric Utility</t>
        </is>
      </c>
      <c r="G1362" s="130" t="inlineStr">
        <is>
          <t>ST</t>
        </is>
      </c>
      <c r="H1362" s="130" t="inlineStr">
        <is>
          <t>NUC</t>
        </is>
      </c>
      <c r="I1362" s="130" t="inlineStr">
        <is>
          <t>NUC</t>
        </is>
      </c>
      <c r="J1362" s="131" t="n">
        <v>7727525</v>
      </c>
      <c r="K1362" s="129" t="n">
        <v>2020</v>
      </c>
      <c r="L1362" s="120">
        <f>IF(VLOOKUP(H1362,'Cross-Page Data'!$D$4:$F$48,3,FALSE)="natural gas",VLOOKUP(G1362,'Cross-Page Data'!$I$4:$J$19,2,FALSE),IF(VLOOKUP(H1362,'Cross-Page Data'!$D$4:$F$48,3,FALSE)="solar",IF(G1362="PV","solar PV","solar thermal"),IF(VLOOKUP(H1362,'Cross-Page Data'!$D$4:$F$48,3,FALSE)="wind",VLOOKUP(G1362,'Cross-Page Data'!$I$4:$J$19,2,FALSE),IF(VLOOKUP(H1362,'Cross-Page Data'!$D$4:$F$48,3,FALSE)="hydro",VLOOKUP(G1362,'Cross-Page Data'!$I$4:$J$19,2,FALSE),VLOOKUP(H1362,'Cross-Page Data'!$D$4:$F$48,3,FALSE)))))</f>
        <v/>
      </c>
      <c r="M1362" s="120">
        <f>IF(AND($P$2=FALSE,OR(F1362="Commercial NAICS Cogen",F1362="Industrial NAICS Cogen",F1362="NAICS-22 Cogen")),FALSE,IF(AND($P$3=FALSE,OR(F1362="Commercial NAICS Cogen",F1362="Commercial NAICS Non-Cogen",F1362="Industrial NAICS Cogen", F1362="industrial NAICS non-Cogen")),FALSE, TRUE))</f>
        <v/>
      </c>
    </row>
    <row r="1363">
      <c r="A1363" s="129" t="n">
        <v>6130</v>
      </c>
      <c r="B1363" s="130" t="inlineStr">
        <is>
          <t>Carters</t>
        </is>
      </c>
      <c r="C1363" s="130" t="inlineStr">
        <is>
          <t>USCE-Mobile District</t>
        </is>
      </c>
      <c r="D1363" s="129" t="n">
        <v>27813</v>
      </c>
      <c r="E1363" s="130" t="inlineStr">
        <is>
          <t>GA</t>
        </is>
      </c>
      <c r="F1363" s="130" t="inlineStr">
        <is>
          <t>Electric Utility</t>
        </is>
      </c>
      <c r="G1363" s="130" t="inlineStr">
        <is>
          <t>HY</t>
        </is>
      </c>
      <c r="H1363" s="130" t="inlineStr">
        <is>
          <t>WAT</t>
        </is>
      </c>
      <c r="I1363" s="130" t="inlineStr">
        <is>
          <t>HYC</t>
        </is>
      </c>
      <c r="J1363" s="131" t="n">
        <v>243909</v>
      </c>
      <c r="K1363" s="129" t="n">
        <v>2020</v>
      </c>
      <c r="L1363" s="120">
        <f>IF(VLOOKUP(H1363,'Cross-Page Data'!$D$4:$F$48,3,FALSE)="natural gas",VLOOKUP(G1363,'Cross-Page Data'!$I$4:$J$19,2,FALSE),IF(VLOOKUP(H1363,'Cross-Page Data'!$D$4:$F$48,3,FALSE)="solar",IF(G1363="PV","solar PV","solar thermal"),IF(VLOOKUP(H1363,'Cross-Page Data'!$D$4:$F$48,3,FALSE)="wind",VLOOKUP(G1363,'Cross-Page Data'!$I$4:$J$19,2,FALSE),IF(VLOOKUP(H1363,'Cross-Page Data'!$D$4:$F$48,3,FALSE)="hydro",VLOOKUP(G1363,'Cross-Page Data'!$I$4:$J$19,2,FALSE),VLOOKUP(H1363,'Cross-Page Data'!$D$4:$F$48,3,FALSE)))))</f>
        <v/>
      </c>
      <c r="M1363" s="120">
        <f>IF(AND($P$2=FALSE,OR(F1363="Commercial NAICS Cogen",F1363="Industrial NAICS Cogen",F1363="NAICS-22 Cogen")),FALSE,IF(AND($P$3=FALSE,OR(F1363="Commercial NAICS Cogen",F1363="Commercial NAICS Non-Cogen",F1363="Industrial NAICS Cogen", F1363="industrial NAICS non-Cogen")),FALSE, TRUE))</f>
        <v/>
      </c>
    </row>
    <row r="1364">
      <c r="A1364" s="129" t="n">
        <v>6130</v>
      </c>
      <c r="B1364" s="130" t="inlineStr">
        <is>
          <t>Carters</t>
        </is>
      </c>
      <c r="C1364" s="130" t="inlineStr">
        <is>
          <t>USCE-Mobile District</t>
        </is>
      </c>
      <c r="D1364" s="129" t="n">
        <v>27813</v>
      </c>
      <c r="E1364" s="130" t="inlineStr">
        <is>
          <t>GA</t>
        </is>
      </c>
      <c r="F1364" s="130" t="inlineStr">
        <is>
          <t>Electric Utility</t>
        </is>
      </c>
      <c r="G1364" s="130" t="inlineStr">
        <is>
          <t>PS</t>
        </is>
      </c>
      <c r="H1364" s="130" t="inlineStr">
        <is>
          <t>WAT</t>
        </is>
      </c>
      <c r="I1364" s="130" t="inlineStr">
        <is>
          <t>HPS</t>
        </is>
      </c>
      <c r="J1364" s="131" t="n">
        <v>-28946</v>
      </c>
      <c r="K1364" s="129" t="n">
        <v>2020</v>
      </c>
      <c r="L1364" s="120">
        <f>IF(VLOOKUP(H1364,'Cross-Page Data'!$D$4:$F$48,3,FALSE)="natural gas",VLOOKUP(G1364,'Cross-Page Data'!$I$4:$J$19,2,FALSE),IF(VLOOKUP(H1364,'Cross-Page Data'!$D$4:$F$48,3,FALSE)="solar",IF(G1364="PV","solar PV","solar thermal"),IF(VLOOKUP(H1364,'Cross-Page Data'!$D$4:$F$48,3,FALSE)="wind",VLOOKUP(G1364,'Cross-Page Data'!$I$4:$J$19,2,FALSE),IF(VLOOKUP(H1364,'Cross-Page Data'!$D$4:$F$48,3,FALSE)="hydro",VLOOKUP(G1364,'Cross-Page Data'!$I$4:$J$19,2,FALSE),VLOOKUP(H1364,'Cross-Page Data'!$D$4:$F$48,3,FALSE)))))</f>
        <v/>
      </c>
      <c r="M1364" s="120">
        <f>IF(AND($P$2=FALSE,OR(F1364="Commercial NAICS Cogen",F1364="Industrial NAICS Cogen",F1364="NAICS-22 Cogen")),FALSE,IF(AND($P$3=FALSE,OR(F1364="Commercial NAICS Cogen",F1364="Commercial NAICS Non-Cogen",F1364="Industrial NAICS Cogen", F1364="industrial NAICS non-Cogen")),FALSE, TRUE))</f>
        <v/>
      </c>
    </row>
    <row r="1365">
      <c r="A1365" s="129" t="n">
        <v>6132</v>
      </c>
      <c r="B1365" s="130" t="inlineStr">
        <is>
          <t>Richard B Russell</t>
        </is>
      </c>
      <c r="C1365" s="130" t="inlineStr">
        <is>
          <t>USCE-Savannah District</t>
        </is>
      </c>
      <c r="D1365" s="129" t="n">
        <v>19375</v>
      </c>
      <c r="E1365" s="130" t="inlineStr">
        <is>
          <t>GA</t>
        </is>
      </c>
      <c r="F1365" s="130" t="inlineStr">
        <is>
          <t>Electric Utility</t>
        </is>
      </c>
      <c r="G1365" s="130" t="inlineStr">
        <is>
          <t>HY</t>
        </is>
      </c>
      <c r="H1365" s="130" t="inlineStr">
        <is>
          <t>WAT</t>
        </is>
      </c>
      <c r="I1365" s="130" t="inlineStr">
        <is>
          <t>HYC</t>
        </is>
      </c>
      <c r="J1365" s="131" t="n">
        <v>477951</v>
      </c>
      <c r="K1365" s="129" t="n">
        <v>2020</v>
      </c>
      <c r="L1365" s="120">
        <f>IF(VLOOKUP(H1365,'Cross-Page Data'!$D$4:$F$48,3,FALSE)="natural gas",VLOOKUP(G1365,'Cross-Page Data'!$I$4:$J$19,2,FALSE),IF(VLOOKUP(H1365,'Cross-Page Data'!$D$4:$F$48,3,FALSE)="solar",IF(G1365="PV","solar PV","solar thermal"),IF(VLOOKUP(H1365,'Cross-Page Data'!$D$4:$F$48,3,FALSE)="wind",VLOOKUP(G1365,'Cross-Page Data'!$I$4:$J$19,2,FALSE),IF(VLOOKUP(H1365,'Cross-Page Data'!$D$4:$F$48,3,FALSE)="hydro",VLOOKUP(G1365,'Cross-Page Data'!$I$4:$J$19,2,FALSE),VLOOKUP(H1365,'Cross-Page Data'!$D$4:$F$48,3,FALSE)))))</f>
        <v/>
      </c>
      <c r="M1365" s="120">
        <f>IF(AND($P$2=FALSE,OR(F1365="Commercial NAICS Cogen",F1365="Industrial NAICS Cogen",F1365="NAICS-22 Cogen")),FALSE,IF(AND($P$3=FALSE,OR(F1365="Commercial NAICS Cogen",F1365="Commercial NAICS Non-Cogen",F1365="Industrial NAICS Cogen", F1365="industrial NAICS non-Cogen")),FALSE, TRUE))</f>
        <v/>
      </c>
    </row>
    <row r="1366">
      <c r="A1366" s="129" t="n">
        <v>6132</v>
      </c>
      <c r="B1366" s="130" t="inlineStr">
        <is>
          <t>Richard B Russell</t>
        </is>
      </c>
      <c r="C1366" s="130" t="inlineStr">
        <is>
          <t>USCE-Savannah District</t>
        </is>
      </c>
      <c r="D1366" s="129" t="n">
        <v>19375</v>
      </c>
      <c r="E1366" s="130" t="inlineStr">
        <is>
          <t>GA</t>
        </is>
      </c>
      <c r="F1366" s="130" t="inlineStr">
        <is>
          <t>Electric Utility</t>
        </is>
      </c>
      <c r="G1366" s="130" t="inlineStr">
        <is>
          <t>PS</t>
        </is>
      </c>
      <c r="H1366" s="130" t="inlineStr">
        <is>
          <t>WAT</t>
        </is>
      </c>
      <c r="I1366" s="130" t="inlineStr">
        <is>
          <t>HPS</t>
        </is>
      </c>
      <c r="J1366" s="131" t="n">
        <v>185878</v>
      </c>
      <c r="K1366" s="129" t="n">
        <v>2020</v>
      </c>
      <c r="L1366" s="120">
        <f>IF(VLOOKUP(H1366,'Cross-Page Data'!$D$4:$F$48,3,FALSE)="natural gas",VLOOKUP(G1366,'Cross-Page Data'!$I$4:$J$19,2,FALSE),IF(VLOOKUP(H1366,'Cross-Page Data'!$D$4:$F$48,3,FALSE)="solar",IF(G1366="PV","solar PV","solar thermal"),IF(VLOOKUP(H1366,'Cross-Page Data'!$D$4:$F$48,3,FALSE)="wind",VLOOKUP(G1366,'Cross-Page Data'!$I$4:$J$19,2,FALSE),IF(VLOOKUP(H1366,'Cross-Page Data'!$D$4:$F$48,3,FALSE)="hydro",VLOOKUP(G1366,'Cross-Page Data'!$I$4:$J$19,2,FALSE),VLOOKUP(H1366,'Cross-Page Data'!$D$4:$F$48,3,FALSE)))))</f>
        <v/>
      </c>
      <c r="M1366" s="120">
        <f>IF(AND($P$2=FALSE,OR(F1366="Commercial NAICS Cogen",F1366="Industrial NAICS Cogen",F1366="NAICS-22 Cogen")),FALSE,IF(AND($P$3=FALSE,OR(F1366="Commercial NAICS Cogen",F1366="Commercial NAICS Non-Cogen",F1366="Industrial NAICS Cogen", F1366="industrial NAICS non-Cogen")),FALSE, TRUE))</f>
        <v/>
      </c>
    </row>
    <row r="1367">
      <c r="A1367" s="129" t="n">
        <v>6137</v>
      </c>
      <c r="B1367" s="130" t="inlineStr">
        <is>
          <t>A B Brown</t>
        </is>
      </c>
      <c r="C1367" s="130" t="inlineStr">
        <is>
          <t>Southern Indiana Gas &amp; Elec Co</t>
        </is>
      </c>
      <c r="D1367" s="129" t="n">
        <v>17633</v>
      </c>
      <c r="E1367" s="130" t="inlineStr">
        <is>
          <t>IN</t>
        </is>
      </c>
      <c r="F1367" s="130" t="inlineStr">
        <is>
          <t>Electric Utility</t>
        </is>
      </c>
      <c r="G1367" s="130" t="inlineStr">
        <is>
          <t>GT</t>
        </is>
      </c>
      <c r="H1367" s="130" t="inlineStr">
        <is>
          <t>DFO</t>
        </is>
      </c>
      <c r="I1367" s="130" t="inlineStr">
        <is>
          <t>DFO</t>
        </is>
      </c>
      <c r="J1367" s="131" t="n">
        <v>24.461</v>
      </c>
      <c r="K1367" s="129" t="n">
        <v>2020</v>
      </c>
      <c r="L1367" s="120">
        <f>IF(VLOOKUP(H1367,'Cross-Page Data'!$D$4:$F$48,3,FALSE)="natural gas",VLOOKUP(G1367,'Cross-Page Data'!$I$4:$J$19,2,FALSE),IF(VLOOKUP(H1367,'Cross-Page Data'!$D$4:$F$48,3,FALSE)="solar",IF(G1367="PV","solar PV","solar thermal"),IF(VLOOKUP(H1367,'Cross-Page Data'!$D$4:$F$48,3,FALSE)="wind",VLOOKUP(G1367,'Cross-Page Data'!$I$4:$J$19,2,FALSE),IF(VLOOKUP(H1367,'Cross-Page Data'!$D$4:$F$48,3,FALSE)="hydro",VLOOKUP(G1367,'Cross-Page Data'!$I$4:$J$19,2,FALSE),VLOOKUP(H1367,'Cross-Page Data'!$D$4:$F$48,3,FALSE)))))</f>
        <v/>
      </c>
      <c r="M1367" s="120">
        <f>IF(AND($P$2=FALSE,OR(F1367="Commercial NAICS Cogen",F1367="Industrial NAICS Cogen",F1367="NAICS-22 Cogen")),FALSE,IF(AND($P$3=FALSE,OR(F1367="Commercial NAICS Cogen",F1367="Commercial NAICS Non-Cogen",F1367="Industrial NAICS Cogen", F1367="industrial NAICS non-Cogen")),FALSE, TRUE))</f>
        <v/>
      </c>
    </row>
    <row r="1368">
      <c r="A1368" s="129" t="n">
        <v>6137</v>
      </c>
      <c r="B1368" s="130" t="inlineStr">
        <is>
          <t>A B Brown</t>
        </is>
      </c>
      <c r="C1368" s="130" t="inlineStr">
        <is>
          <t>Southern Indiana Gas &amp; Elec Co</t>
        </is>
      </c>
      <c r="D1368" s="129" t="n">
        <v>17633</v>
      </c>
      <c r="E1368" s="130" t="inlineStr">
        <is>
          <t>IN</t>
        </is>
      </c>
      <c r="F1368" s="130" t="inlineStr">
        <is>
          <t>Electric Utility</t>
        </is>
      </c>
      <c r="G1368" s="130" t="inlineStr">
        <is>
          <t>GT</t>
        </is>
      </c>
      <c r="H1368" s="130" t="inlineStr">
        <is>
          <t>NG</t>
        </is>
      </c>
      <c r="I1368" s="130" t="inlineStr">
        <is>
          <t>NG</t>
        </is>
      </c>
      <c r="J1368" s="131" t="n">
        <v>24407.539</v>
      </c>
      <c r="K1368" s="129" t="n">
        <v>2020</v>
      </c>
      <c r="L1368" s="120">
        <f>IF(VLOOKUP(H1368,'Cross-Page Data'!$D$4:$F$48,3,FALSE)="natural gas",VLOOKUP(G1368,'Cross-Page Data'!$I$4:$J$19,2,FALSE),IF(VLOOKUP(H1368,'Cross-Page Data'!$D$4:$F$48,3,FALSE)="solar",IF(G1368="PV","solar PV","solar thermal"),IF(VLOOKUP(H1368,'Cross-Page Data'!$D$4:$F$48,3,FALSE)="wind",VLOOKUP(G1368,'Cross-Page Data'!$I$4:$J$19,2,FALSE),IF(VLOOKUP(H1368,'Cross-Page Data'!$D$4:$F$48,3,FALSE)="hydro",VLOOKUP(G1368,'Cross-Page Data'!$I$4:$J$19,2,FALSE),VLOOKUP(H1368,'Cross-Page Data'!$D$4:$F$48,3,FALSE)))))</f>
        <v/>
      </c>
      <c r="M1368" s="120">
        <f>IF(AND($P$2=FALSE,OR(F1368="Commercial NAICS Cogen",F1368="Industrial NAICS Cogen",F1368="NAICS-22 Cogen")),FALSE,IF(AND($P$3=FALSE,OR(F1368="Commercial NAICS Cogen",F1368="Commercial NAICS Non-Cogen",F1368="Industrial NAICS Cogen", F1368="industrial NAICS non-Cogen")),FALSE, TRUE))</f>
        <v/>
      </c>
    </row>
    <row r="1369">
      <c r="A1369" s="129" t="n">
        <v>6137</v>
      </c>
      <c r="B1369" s="130" t="inlineStr">
        <is>
          <t>A B Brown</t>
        </is>
      </c>
      <c r="C1369" s="130" t="inlineStr">
        <is>
          <t>Southern Indiana Gas &amp; Elec Co</t>
        </is>
      </c>
      <c r="D1369" s="129" t="n">
        <v>17633</v>
      </c>
      <c r="E1369" s="130" t="inlineStr">
        <is>
          <t>IN</t>
        </is>
      </c>
      <c r="F1369" s="130" t="inlineStr">
        <is>
          <t>Electric Utility</t>
        </is>
      </c>
      <c r="G1369" s="130" t="inlineStr">
        <is>
          <t>ST</t>
        </is>
      </c>
      <c r="H1369" s="130" t="inlineStr">
        <is>
          <t>BIT</t>
        </is>
      </c>
      <c r="I1369" s="130" t="inlineStr">
        <is>
          <t>COL</t>
        </is>
      </c>
      <c r="J1369" s="131" t="n">
        <v>2033049.8</v>
      </c>
      <c r="K1369" s="129" t="n">
        <v>2020</v>
      </c>
      <c r="L1369" s="120">
        <f>IF(VLOOKUP(H1369,'Cross-Page Data'!$D$4:$F$48,3,FALSE)="natural gas",VLOOKUP(G1369,'Cross-Page Data'!$I$4:$J$19,2,FALSE),IF(VLOOKUP(H1369,'Cross-Page Data'!$D$4:$F$48,3,FALSE)="solar",IF(G1369="PV","solar PV","solar thermal"),IF(VLOOKUP(H1369,'Cross-Page Data'!$D$4:$F$48,3,FALSE)="wind",VLOOKUP(G1369,'Cross-Page Data'!$I$4:$J$19,2,FALSE),IF(VLOOKUP(H1369,'Cross-Page Data'!$D$4:$F$48,3,FALSE)="hydro",VLOOKUP(G1369,'Cross-Page Data'!$I$4:$J$19,2,FALSE),VLOOKUP(H1369,'Cross-Page Data'!$D$4:$F$48,3,FALSE)))))</f>
        <v/>
      </c>
      <c r="M1369" s="120">
        <f>IF(AND($P$2=FALSE,OR(F1369="Commercial NAICS Cogen",F1369="Industrial NAICS Cogen",F1369="NAICS-22 Cogen")),FALSE,IF(AND($P$3=FALSE,OR(F1369="Commercial NAICS Cogen",F1369="Commercial NAICS Non-Cogen",F1369="Industrial NAICS Cogen", F1369="industrial NAICS non-Cogen")),FALSE, TRUE))</f>
        <v/>
      </c>
    </row>
    <row r="1370">
      <c r="A1370" s="129" t="n">
        <v>6137</v>
      </c>
      <c r="B1370" s="130" t="inlineStr">
        <is>
          <t>A B Brown</t>
        </is>
      </c>
      <c r="C1370" s="130" t="inlineStr">
        <is>
          <t>Southern Indiana Gas &amp; Elec Co</t>
        </is>
      </c>
      <c r="D1370" s="129" t="n">
        <v>17633</v>
      </c>
      <c r="E1370" s="130" t="inlineStr">
        <is>
          <t>IN</t>
        </is>
      </c>
      <c r="F1370" s="130" t="inlineStr">
        <is>
          <t>Electric Utility</t>
        </is>
      </c>
      <c r="G1370" s="130" t="inlineStr">
        <is>
          <t>ST</t>
        </is>
      </c>
      <c r="H1370" s="130" t="inlineStr">
        <is>
          <t>NG</t>
        </is>
      </c>
      <c r="I1370" s="130" t="inlineStr">
        <is>
          <t>NG</t>
        </is>
      </c>
      <c r="J1370" s="131" t="n">
        <v>18124.247</v>
      </c>
      <c r="K1370" s="129" t="n">
        <v>2020</v>
      </c>
      <c r="L1370" s="120">
        <f>IF(VLOOKUP(H1370,'Cross-Page Data'!$D$4:$F$48,3,FALSE)="natural gas",VLOOKUP(G1370,'Cross-Page Data'!$I$4:$J$19,2,FALSE),IF(VLOOKUP(H1370,'Cross-Page Data'!$D$4:$F$48,3,FALSE)="solar",IF(G1370="PV","solar PV","solar thermal"),IF(VLOOKUP(H1370,'Cross-Page Data'!$D$4:$F$48,3,FALSE)="wind",VLOOKUP(G1370,'Cross-Page Data'!$I$4:$J$19,2,FALSE),IF(VLOOKUP(H1370,'Cross-Page Data'!$D$4:$F$48,3,FALSE)="hydro",VLOOKUP(G1370,'Cross-Page Data'!$I$4:$J$19,2,FALSE),VLOOKUP(H1370,'Cross-Page Data'!$D$4:$F$48,3,FALSE)))))</f>
        <v/>
      </c>
      <c r="M1370" s="120">
        <f>IF(AND($P$2=FALSE,OR(F1370="Commercial NAICS Cogen",F1370="Industrial NAICS Cogen",F1370="NAICS-22 Cogen")),FALSE,IF(AND($P$3=FALSE,OR(F1370="Commercial NAICS Cogen",F1370="Commercial NAICS Non-Cogen",F1370="Industrial NAICS Cogen", F1370="industrial NAICS non-Cogen")),FALSE, TRUE))</f>
        <v/>
      </c>
    </row>
    <row r="1371">
      <c r="A1371" s="129" t="n">
        <v>6138</v>
      </c>
      <c r="B1371" s="130" t="inlineStr">
        <is>
          <t>Flint Creek</t>
        </is>
      </c>
      <c r="C1371" s="130" t="inlineStr">
        <is>
          <t>Southwestern Electric Power Co</t>
        </is>
      </c>
      <c r="D1371" s="129" t="n">
        <v>17698</v>
      </c>
      <c r="E1371" s="130" t="inlineStr">
        <is>
          <t>AR</t>
        </is>
      </c>
      <c r="F1371" s="130" t="inlineStr">
        <is>
          <t>Electric Utility</t>
        </is>
      </c>
      <c r="G1371" s="130" t="inlineStr">
        <is>
          <t>ST</t>
        </is>
      </c>
      <c r="H1371" s="130" t="inlineStr">
        <is>
          <t>DFO</t>
        </is>
      </c>
      <c r="I1371" s="130" t="inlineStr">
        <is>
          <t>DFO</t>
        </is>
      </c>
      <c r="J1371" s="131" t="n">
        <v>5936.135</v>
      </c>
      <c r="K1371" s="129" t="n">
        <v>2020</v>
      </c>
      <c r="L1371" s="120">
        <f>IF(VLOOKUP(H1371,'Cross-Page Data'!$D$4:$F$48,3,FALSE)="natural gas",VLOOKUP(G1371,'Cross-Page Data'!$I$4:$J$19,2,FALSE),IF(VLOOKUP(H1371,'Cross-Page Data'!$D$4:$F$48,3,FALSE)="solar",IF(G1371="PV","solar PV","solar thermal"),IF(VLOOKUP(H1371,'Cross-Page Data'!$D$4:$F$48,3,FALSE)="wind",VLOOKUP(G1371,'Cross-Page Data'!$I$4:$J$19,2,FALSE),IF(VLOOKUP(H1371,'Cross-Page Data'!$D$4:$F$48,3,FALSE)="hydro",VLOOKUP(G1371,'Cross-Page Data'!$I$4:$J$19,2,FALSE),VLOOKUP(H1371,'Cross-Page Data'!$D$4:$F$48,3,FALSE)))))</f>
        <v/>
      </c>
      <c r="M1371" s="120">
        <f>IF(AND($P$2=FALSE,OR(F1371="Commercial NAICS Cogen",F1371="Industrial NAICS Cogen",F1371="NAICS-22 Cogen")),FALSE,IF(AND($P$3=FALSE,OR(F1371="Commercial NAICS Cogen",F1371="Commercial NAICS Non-Cogen",F1371="Industrial NAICS Cogen", F1371="industrial NAICS non-Cogen")),FALSE, TRUE))</f>
        <v/>
      </c>
    </row>
    <row r="1372">
      <c r="A1372" s="129" t="n">
        <v>6138</v>
      </c>
      <c r="B1372" s="130" t="inlineStr">
        <is>
          <t>Flint Creek</t>
        </is>
      </c>
      <c r="C1372" s="130" t="inlineStr">
        <is>
          <t>Southwestern Electric Power Co</t>
        </is>
      </c>
      <c r="D1372" s="129" t="n">
        <v>17698</v>
      </c>
      <c r="E1372" s="130" t="inlineStr">
        <is>
          <t>AR</t>
        </is>
      </c>
      <c r="F1372" s="130" t="inlineStr">
        <is>
          <t>Electric Utility</t>
        </is>
      </c>
      <c r="G1372" s="130" t="inlineStr">
        <is>
          <t>ST</t>
        </is>
      </c>
      <c r="H1372" s="130" t="inlineStr">
        <is>
          <t>SUB</t>
        </is>
      </c>
      <c r="I1372" s="130" t="inlineStr">
        <is>
          <t>COL</t>
        </is>
      </c>
      <c r="J1372" s="131" t="n">
        <v>1810829.9</v>
      </c>
      <c r="K1372" s="129" t="n">
        <v>2020</v>
      </c>
      <c r="L1372" s="120">
        <f>IF(VLOOKUP(H1372,'Cross-Page Data'!$D$4:$F$48,3,FALSE)="natural gas",VLOOKUP(G1372,'Cross-Page Data'!$I$4:$J$19,2,FALSE),IF(VLOOKUP(H1372,'Cross-Page Data'!$D$4:$F$48,3,FALSE)="solar",IF(G1372="PV","solar PV","solar thermal"),IF(VLOOKUP(H1372,'Cross-Page Data'!$D$4:$F$48,3,FALSE)="wind",VLOOKUP(G1372,'Cross-Page Data'!$I$4:$J$19,2,FALSE),IF(VLOOKUP(H1372,'Cross-Page Data'!$D$4:$F$48,3,FALSE)="hydro",VLOOKUP(G1372,'Cross-Page Data'!$I$4:$J$19,2,FALSE),VLOOKUP(H1372,'Cross-Page Data'!$D$4:$F$48,3,FALSE)))))</f>
        <v/>
      </c>
      <c r="M1372" s="120">
        <f>IF(AND($P$2=FALSE,OR(F1372="Commercial NAICS Cogen",F1372="Industrial NAICS Cogen",F1372="NAICS-22 Cogen")),FALSE,IF(AND($P$3=FALSE,OR(F1372="Commercial NAICS Cogen",F1372="Commercial NAICS Non-Cogen",F1372="Industrial NAICS Cogen", F1372="industrial NAICS non-Cogen")),FALSE, TRUE))</f>
        <v/>
      </c>
    </row>
    <row r="1373">
      <c r="A1373" s="129" t="n">
        <v>6139</v>
      </c>
      <c r="B1373" s="130" t="inlineStr">
        <is>
          <t>Welsh</t>
        </is>
      </c>
      <c r="C1373" s="130" t="inlineStr">
        <is>
          <t>Southwestern Electric Power Co</t>
        </is>
      </c>
      <c r="D1373" s="129" t="n">
        <v>17698</v>
      </c>
      <c r="E1373" s="130" t="inlineStr">
        <is>
          <t>TX</t>
        </is>
      </c>
      <c r="F1373" s="130" t="inlineStr">
        <is>
          <t>Electric Utility</t>
        </is>
      </c>
      <c r="G1373" s="130" t="inlineStr">
        <is>
          <t>ST</t>
        </is>
      </c>
      <c r="H1373" s="130" t="inlineStr">
        <is>
          <t>BIT</t>
        </is>
      </c>
      <c r="I1373" s="130" t="inlineStr">
        <is>
          <t>COL</t>
        </is>
      </c>
      <c r="J1373" s="131" t="n">
        <v>0</v>
      </c>
      <c r="K1373" s="129" t="n">
        <v>2020</v>
      </c>
      <c r="L1373" s="120">
        <f>IF(VLOOKUP(H1373,'Cross-Page Data'!$D$4:$F$48,3,FALSE)="natural gas",VLOOKUP(G1373,'Cross-Page Data'!$I$4:$J$19,2,FALSE),IF(VLOOKUP(H1373,'Cross-Page Data'!$D$4:$F$48,3,FALSE)="solar",IF(G1373="PV","solar PV","solar thermal"),IF(VLOOKUP(H1373,'Cross-Page Data'!$D$4:$F$48,3,FALSE)="wind",VLOOKUP(G1373,'Cross-Page Data'!$I$4:$J$19,2,FALSE),IF(VLOOKUP(H1373,'Cross-Page Data'!$D$4:$F$48,3,FALSE)="hydro",VLOOKUP(G1373,'Cross-Page Data'!$I$4:$J$19,2,FALSE),VLOOKUP(H1373,'Cross-Page Data'!$D$4:$F$48,3,FALSE)))))</f>
        <v/>
      </c>
      <c r="M1373" s="120">
        <f>IF(AND($P$2=FALSE,OR(F1373="Commercial NAICS Cogen",F1373="Industrial NAICS Cogen",F1373="NAICS-22 Cogen")),FALSE,IF(AND($P$3=FALSE,OR(F1373="Commercial NAICS Cogen",F1373="Commercial NAICS Non-Cogen",F1373="Industrial NAICS Cogen", F1373="industrial NAICS non-Cogen")),FALSE, TRUE))</f>
        <v/>
      </c>
    </row>
    <row r="1374">
      <c r="A1374" s="129" t="n">
        <v>6139</v>
      </c>
      <c r="B1374" s="130" t="inlineStr">
        <is>
          <t>Welsh</t>
        </is>
      </c>
      <c r="C1374" s="130" t="inlineStr">
        <is>
          <t>Southwestern Electric Power Co</t>
        </is>
      </c>
      <c r="D1374" s="129" t="n">
        <v>17698</v>
      </c>
      <c r="E1374" s="130" t="inlineStr">
        <is>
          <t>TX</t>
        </is>
      </c>
      <c r="F1374" s="130" t="inlineStr">
        <is>
          <t>Electric Utility</t>
        </is>
      </c>
      <c r="G1374" s="130" t="inlineStr">
        <is>
          <t>ST</t>
        </is>
      </c>
      <c r="H1374" s="130" t="inlineStr">
        <is>
          <t>DFO</t>
        </is>
      </c>
      <c r="I1374" s="130" t="inlineStr">
        <is>
          <t>DFO</t>
        </is>
      </c>
      <c r="J1374" s="131" t="n">
        <v>8766.93</v>
      </c>
      <c r="K1374" s="129" t="n">
        <v>2020</v>
      </c>
      <c r="L1374" s="120">
        <f>IF(VLOOKUP(H1374,'Cross-Page Data'!$D$4:$F$48,3,FALSE)="natural gas",VLOOKUP(G1374,'Cross-Page Data'!$I$4:$J$19,2,FALSE),IF(VLOOKUP(H1374,'Cross-Page Data'!$D$4:$F$48,3,FALSE)="solar",IF(G1374="PV","solar PV","solar thermal"),IF(VLOOKUP(H1374,'Cross-Page Data'!$D$4:$F$48,3,FALSE)="wind",VLOOKUP(G1374,'Cross-Page Data'!$I$4:$J$19,2,FALSE),IF(VLOOKUP(H1374,'Cross-Page Data'!$D$4:$F$48,3,FALSE)="hydro",VLOOKUP(G1374,'Cross-Page Data'!$I$4:$J$19,2,FALSE),VLOOKUP(H1374,'Cross-Page Data'!$D$4:$F$48,3,FALSE)))))</f>
        <v/>
      </c>
      <c r="M1374" s="120">
        <f>IF(AND($P$2=FALSE,OR(F1374="Commercial NAICS Cogen",F1374="Industrial NAICS Cogen",F1374="NAICS-22 Cogen")),FALSE,IF(AND($P$3=FALSE,OR(F1374="Commercial NAICS Cogen",F1374="Commercial NAICS Non-Cogen",F1374="Industrial NAICS Cogen", F1374="industrial NAICS non-Cogen")),FALSE, TRUE))</f>
        <v/>
      </c>
    </row>
    <row r="1375">
      <c r="A1375" s="129" t="n">
        <v>6139</v>
      </c>
      <c r="B1375" s="130" t="inlineStr">
        <is>
          <t>Welsh</t>
        </is>
      </c>
      <c r="C1375" s="130" t="inlineStr">
        <is>
          <t>Southwestern Electric Power Co</t>
        </is>
      </c>
      <c r="D1375" s="129" t="n">
        <v>17698</v>
      </c>
      <c r="E1375" s="130" t="inlineStr">
        <is>
          <t>TX</t>
        </is>
      </c>
      <c r="F1375" s="130" t="inlineStr">
        <is>
          <t>Electric Utility</t>
        </is>
      </c>
      <c r="G1375" s="130" t="inlineStr">
        <is>
          <t>ST</t>
        </is>
      </c>
      <c r="H1375" s="130" t="inlineStr">
        <is>
          <t>SUB</t>
        </is>
      </c>
      <c r="I1375" s="130" t="inlineStr">
        <is>
          <t>COL</t>
        </is>
      </c>
      <c r="J1375" s="131" t="n">
        <v>3311614.1</v>
      </c>
      <c r="K1375" s="129" t="n">
        <v>2020</v>
      </c>
      <c r="L1375" s="120">
        <f>IF(VLOOKUP(H1375,'Cross-Page Data'!$D$4:$F$48,3,FALSE)="natural gas",VLOOKUP(G1375,'Cross-Page Data'!$I$4:$J$19,2,FALSE),IF(VLOOKUP(H1375,'Cross-Page Data'!$D$4:$F$48,3,FALSE)="solar",IF(G1375="PV","solar PV","solar thermal"),IF(VLOOKUP(H1375,'Cross-Page Data'!$D$4:$F$48,3,FALSE)="wind",VLOOKUP(G1375,'Cross-Page Data'!$I$4:$J$19,2,FALSE),IF(VLOOKUP(H1375,'Cross-Page Data'!$D$4:$F$48,3,FALSE)="hydro",VLOOKUP(G1375,'Cross-Page Data'!$I$4:$J$19,2,FALSE),VLOOKUP(H1375,'Cross-Page Data'!$D$4:$F$48,3,FALSE)))))</f>
        <v/>
      </c>
      <c r="M1375" s="120">
        <f>IF(AND($P$2=FALSE,OR(F1375="Commercial NAICS Cogen",F1375="Industrial NAICS Cogen",F1375="NAICS-22 Cogen")),FALSE,IF(AND($P$3=FALSE,OR(F1375="Commercial NAICS Cogen",F1375="Commercial NAICS Non-Cogen",F1375="Industrial NAICS Cogen", F1375="industrial NAICS non-Cogen")),FALSE, TRUE))</f>
        <v/>
      </c>
    </row>
    <row r="1376">
      <c r="A1376" s="129" t="n">
        <v>6140</v>
      </c>
      <c r="B1376" s="130" t="inlineStr">
        <is>
          <t>Clarence Cannon</t>
        </is>
      </c>
      <c r="C1376" s="130" t="inlineStr">
        <is>
          <t>USCE-St Louis District</t>
        </is>
      </c>
      <c r="D1376" s="129" t="n">
        <v>26618</v>
      </c>
      <c r="E1376" s="130" t="inlineStr">
        <is>
          <t>MO</t>
        </is>
      </c>
      <c r="F1376" s="130" t="inlineStr">
        <is>
          <t>Electric Utility</t>
        </is>
      </c>
      <c r="G1376" s="130" t="inlineStr">
        <is>
          <t>HY</t>
        </is>
      </c>
      <c r="H1376" s="130" t="inlineStr">
        <is>
          <t>WAT</t>
        </is>
      </c>
      <c r="I1376" s="130" t="inlineStr">
        <is>
          <t>HYC</t>
        </is>
      </c>
      <c r="J1376" s="131" t="n">
        <v>30636</v>
      </c>
      <c r="K1376" s="129" t="n">
        <v>2020</v>
      </c>
      <c r="L1376" s="120">
        <f>IF(VLOOKUP(H1376,'Cross-Page Data'!$D$4:$F$48,3,FALSE)="natural gas",VLOOKUP(G1376,'Cross-Page Data'!$I$4:$J$19,2,FALSE),IF(VLOOKUP(H1376,'Cross-Page Data'!$D$4:$F$48,3,FALSE)="solar",IF(G1376="PV","solar PV","solar thermal"),IF(VLOOKUP(H1376,'Cross-Page Data'!$D$4:$F$48,3,FALSE)="wind",VLOOKUP(G1376,'Cross-Page Data'!$I$4:$J$19,2,FALSE),IF(VLOOKUP(H1376,'Cross-Page Data'!$D$4:$F$48,3,FALSE)="hydro",VLOOKUP(G1376,'Cross-Page Data'!$I$4:$J$19,2,FALSE),VLOOKUP(H1376,'Cross-Page Data'!$D$4:$F$48,3,FALSE)))))</f>
        <v/>
      </c>
      <c r="M1376" s="120">
        <f>IF(AND($P$2=FALSE,OR(F1376="Commercial NAICS Cogen",F1376="Industrial NAICS Cogen",F1376="NAICS-22 Cogen")),FALSE,IF(AND($P$3=FALSE,OR(F1376="Commercial NAICS Cogen",F1376="Commercial NAICS Non-Cogen",F1376="Industrial NAICS Cogen", F1376="industrial NAICS non-Cogen")),FALSE, TRUE))</f>
        <v/>
      </c>
    </row>
    <row r="1377">
      <c r="A1377" s="129" t="n">
        <v>6140</v>
      </c>
      <c r="B1377" s="130" t="inlineStr">
        <is>
          <t>Clarence Cannon</t>
        </is>
      </c>
      <c r="C1377" s="130" t="inlineStr">
        <is>
          <t>USCE-St Louis District</t>
        </is>
      </c>
      <c r="D1377" s="129" t="n">
        <v>26618</v>
      </c>
      <c r="E1377" s="130" t="inlineStr">
        <is>
          <t>MO</t>
        </is>
      </c>
      <c r="F1377" s="130" t="inlineStr">
        <is>
          <t>Electric Utility</t>
        </is>
      </c>
      <c r="G1377" s="130" t="inlineStr">
        <is>
          <t>PS</t>
        </is>
      </c>
      <c r="H1377" s="130" t="inlineStr">
        <is>
          <t>WAT</t>
        </is>
      </c>
      <c r="I1377" s="130" t="inlineStr">
        <is>
          <t>HPS</t>
        </is>
      </c>
      <c r="J1377" s="131" t="n">
        <v>74913</v>
      </c>
      <c r="K1377" s="129" t="n">
        <v>2020</v>
      </c>
      <c r="L1377" s="120">
        <f>IF(VLOOKUP(H1377,'Cross-Page Data'!$D$4:$F$48,3,FALSE)="natural gas",VLOOKUP(G1377,'Cross-Page Data'!$I$4:$J$19,2,FALSE),IF(VLOOKUP(H1377,'Cross-Page Data'!$D$4:$F$48,3,FALSE)="solar",IF(G1377="PV","solar PV","solar thermal"),IF(VLOOKUP(H1377,'Cross-Page Data'!$D$4:$F$48,3,FALSE)="wind",VLOOKUP(G1377,'Cross-Page Data'!$I$4:$J$19,2,FALSE),IF(VLOOKUP(H1377,'Cross-Page Data'!$D$4:$F$48,3,FALSE)="hydro",VLOOKUP(G1377,'Cross-Page Data'!$I$4:$J$19,2,FALSE),VLOOKUP(H1377,'Cross-Page Data'!$D$4:$F$48,3,FALSE)))))</f>
        <v/>
      </c>
      <c r="M1377" s="120">
        <f>IF(AND($P$2=FALSE,OR(F1377="Commercial NAICS Cogen",F1377="Industrial NAICS Cogen",F1377="NAICS-22 Cogen")),FALSE,IF(AND($P$3=FALSE,OR(F1377="Commercial NAICS Cogen",F1377="Commercial NAICS Non-Cogen",F1377="Industrial NAICS Cogen", F1377="industrial NAICS non-Cogen")),FALSE, TRUE))</f>
        <v/>
      </c>
    </row>
    <row r="1378">
      <c r="A1378" s="129" t="n">
        <v>6141</v>
      </c>
      <c r="B1378" s="130" t="inlineStr">
        <is>
          <t>Harry Truman</t>
        </is>
      </c>
      <c r="C1378" s="130" t="inlineStr">
        <is>
          <t>USCE-Kansas City District</t>
        </is>
      </c>
      <c r="D1378" s="129" t="n">
        <v>25477</v>
      </c>
      <c r="E1378" s="130" t="inlineStr">
        <is>
          <t>MO</t>
        </is>
      </c>
      <c r="F1378" s="130" t="inlineStr">
        <is>
          <t>Electric Utility</t>
        </is>
      </c>
      <c r="G1378" s="130" t="inlineStr">
        <is>
          <t>PS</t>
        </is>
      </c>
      <c r="H1378" s="130" t="inlineStr">
        <is>
          <t>WAT</t>
        </is>
      </c>
      <c r="I1378" s="130" t="inlineStr">
        <is>
          <t>HPS</t>
        </is>
      </c>
      <c r="J1378" s="131" t="n">
        <v>-3364</v>
      </c>
      <c r="K1378" s="129" t="n">
        <v>2020</v>
      </c>
      <c r="L1378" s="120">
        <f>IF(VLOOKUP(H1378,'Cross-Page Data'!$D$4:$F$48,3,FALSE)="natural gas",VLOOKUP(G1378,'Cross-Page Data'!$I$4:$J$19,2,FALSE),IF(VLOOKUP(H1378,'Cross-Page Data'!$D$4:$F$48,3,FALSE)="solar",IF(G1378="PV","solar PV","solar thermal"),IF(VLOOKUP(H1378,'Cross-Page Data'!$D$4:$F$48,3,FALSE)="wind",VLOOKUP(G1378,'Cross-Page Data'!$I$4:$J$19,2,FALSE),IF(VLOOKUP(H1378,'Cross-Page Data'!$D$4:$F$48,3,FALSE)="hydro",VLOOKUP(G1378,'Cross-Page Data'!$I$4:$J$19,2,FALSE),VLOOKUP(H1378,'Cross-Page Data'!$D$4:$F$48,3,FALSE)))))</f>
        <v/>
      </c>
      <c r="M1378" s="120">
        <f>IF(AND($P$2=FALSE,OR(F1378="Commercial NAICS Cogen",F1378="Industrial NAICS Cogen",F1378="NAICS-22 Cogen")),FALSE,IF(AND($P$3=FALSE,OR(F1378="Commercial NAICS Cogen",F1378="Commercial NAICS Non-Cogen",F1378="Industrial NAICS Cogen", F1378="industrial NAICS non-Cogen")),FALSE, TRUE))</f>
        <v/>
      </c>
    </row>
    <row r="1379">
      <c r="A1379" s="129" t="n">
        <v>6145</v>
      </c>
      <c r="B1379" s="130" t="inlineStr">
        <is>
          <t>Comanche Peak</t>
        </is>
      </c>
      <c r="C1379" s="130" t="inlineStr">
        <is>
          <t>Luminant Generation Company LLC</t>
        </is>
      </c>
      <c r="D1379" s="129" t="n">
        <v>55983</v>
      </c>
      <c r="E1379" s="130" t="inlineStr">
        <is>
          <t>TX</t>
        </is>
      </c>
      <c r="F1379" s="130" t="inlineStr">
        <is>
          <t>NAICS-22 Non-Cogen</t>
        </is>
      </c>
      <c r="G1379" s="130" t="inlineStr">
        <is>
          <t>ST</t>
        </is>
      </c>
      <c r="H1379" s="130" t="inlineStr">
        <is>
          <t>NUC</t>
        </is>
      </c>
      <c r="I1379" s="130" t="inlineStr">
        <is>
          <t>NUC</t>
        </is>
      </c>
      <c r="J1379" s="131" t="n">
        <v>9781846</v>
      </c>
      <c r="K1379" s="129" t="n">
        <v>2020</v>
      </c>
      <c r="L1379" s="120">
        <f>IF(VLOOKUP(H1379,'Cross-Page Data'!$D$4:$F$48,3,FALSE)="natural gas",VLOOKUP(G1379,'Cross-Page Data'!$I$4:$J$19,2,FALSE),IF(VLOOKUP(H1379,'Cross-Page Data'!$D$4:$F$48,3,FALSE)="solar",IF(G1379="PV","solar PV","solar thermal"),IF(VLOOKUP(H1379,'Cross-Page Data'!$D$4:$F$48,3,FALSE)="wind",VLOOKUP(G1379,'Cross-Page Data'!$I$4:$J$19,2,FALSE),IF(VLOOKUP(H1379,'Cross-Page Data'!$D$4:$F$48,3,FALSE)="hydro",VLOOKUP(G1379,'Cross-Page Data'!$I$4:$J$19,2,FALSE),VLOOKUP(H1379,'Cross-Page Data'!$D$4:$F$48,3,FALSE)))))</f>
        <v/>
      </c>
      <c r="M1379" s="120">
        <f>IF(AND($P$2=FALSE,OR(F1379="Commercial NAICS Cogen",F1379="Industrial NAICS Cogen",F1379="NAICS-22 Cogen")),FALSE,IF(AND($P$3=FALSE,OR(F1379="Commercial NAICS Cogen",F1379="Commercial NAICS Non-Cogen",F1379="Industrial NAICS Cogen", F1379="industrial NAICS non-Cogen")),FALSE, TRUE))</f>
        <v/>
      </c>
    </row>
    <row r="1380">
      <c r="A1380" s="129" t="n">
        <v>6145</v>
      </c>
      <c r="B1380" s="130" t="inlineStr">
        <is>
          <t>Comanche Peak</t>
        </is>
      </c>
      <c r="C1380" s="130" t="inlineStr">
        <is>
          <t>Luminant Generation Company LLC</t>
        </is>
      </c>
      <c r="D1380" s="129" t="n">
        <v>55983</v>
      </c>
      <c r="E1380" s="130" t="inlineStr">
        <is>
          <t>TX</t>
        </is>
      </c>
      <c r="F1380" s="130" t="inlineStr">
        <is>
          <t>NAICS-22 Non-Cogen</t>
        </is>
      </c>
      <c r="G1380" s="130" t="inlineStr">
        <is>
          <t>ST</t>
        </is>
      </c>
      <c r="H1380" s="130" t="inlineStr">
        <is>
          <t>NUC</t>
        </is>
      </c>
      <c r="I1380" s="130" t="inlineStr">
        <is>
          <t>NUC</t>
        </is>
      </c>
      <c r="J1380" s="131" t="n">
        <v>9698102</v>
      </c>
      <c r="K1380" s="129" t="n">
        <v>2020</v>
      </c>
      <c r="L1380" s="120">
        <f>IF(VLOOKUP(H1380,'Cross-Page Data'!$D$4:$F$48,3,FALSE)="natural gas",VLOOKUP(G1380,'Cross-Page Data'!$I$4:$J$19,2,FALSE),IF(VLOOKUP(H1380,'Cross-Page Data'!$D$4:$F$48,3,FALSE)="solar",IF(G1380="PV","solar PV","solar thermal"),IF(VLOOKUP(H1380,'Cross-Page Data'!$D$4:$F$48,3,FALSE)="wind",VLOOKUP(G1380,'Cross-Page Data'!$I$4:$J$19,2,FALSE),IF(VLOOKUP(H1380,'Cross-Page Data'!$D$4:$F$48,3,FALSE)="hydro",VLOOKUP(G1380,'Cross-Page Data'!$I$4:$J$19,2,FALSE),VLOOKUP(H1380,'Cross-Page Data'!$D$4:$F$48,3,FALSE)))))</f>
        <v/>
      </c>
      <c r="M1380" s="120">
        <f>IF(AND($P$2=FALSE,OR(F1380="Commercial NAICS Cogen",F1380="Industrial NAICS Cogen",F1380="NAICS-22 Cogen")),FALSE,IF(AND($P$3=FALSE,OR(F1380="Commercial NAICS Cogen",F1380="Commercial NAICS Non-Cogen",F1380="Industrial NAICS Cogen", F1380="industrial NAICS non-Cogen")),FALSE, TRUE))</f>
        <v/>
      </c>
    </row>
    <row r="1381">
      <c r="A1381" s="129" t="n">
        <v>6146</v>
      </c>
      <c r="B1381" s="130" t="inlineStr">
        <is>
          <t>Martin Lake</t>
        </is>
      </c>
      <c r="C1381" s="130" t="inlineStr">
        <is>
          <t>Luminant Generation Company LLC</t>
        </is>
      </c>
      <c r="D1381" s="129" t="n">
        <v>55983</v>
      </c>
      <c r="E1381" s="130" t="inlineStr">
        <is>
          <t>TX</t>
        </is>
      </c>
      <c r="F1381" s="130" t="inlineStr">
        <is>
          <t>NAICS-22 Non-Cogen</t>
        </is>
      </c>
      <c r="G1381" s="130" t="inlineStr">
        <is>
          <t>ST</t>
        </is>
      </c>
      <c r="H1381" s="130" t="inlineStr">
        <is>
          <t>DFO</t>
        </is>
      </c>
      <c r="I1381" s="130" t="inlineStr">
        <is>
          <t>DFO</t>
        </is>
      </c>
      <c r="J1381" s="131" t="n">
        <v>10444.247</v>
      </c>
      <c r="K1381" s="129" t="n">
        <v>2020</v>
      </c>
      <c r="L1381" s="120">
        <f>IF(VLOOKUP(H1381,'Cross-Page Data'!$D$4:$F$48,3,FALSE)="natural gas",VLOOKUP(G1381,'Cross-Page Data'!$I$4:$J$19,2,FALSE),IF(VLOOKUP(H1381,'Cross-Page Data'!$D$4:$F$48,3,FALSE)="solar",IF(G1381="PV","solar PV","solar thermal"),IF(VLOOKUP(H1381,'Cross-Page Data'!$D$4:$F$48,3,FALSE)="wind",VLOOKUP(G1381,'Cross-Page Data'!$I$4:$J$19,2,FALSE),IF(VLOOKUP(H1381,'Cross-Page Data'!$D$4:$F$48,3,FALSE)="hydro",VLOOKUP(G1381,'Cross-Page Data'!$I$4:$J$19,2,FALSE),VLOOKUP(H1381,'Cross-Page Data'!$D$4:$F$48,3,FALSE)))))</f>
        <v/>
      </c>
      <c r="M1381" s="120">
        <f>IF(AND($P$2=FALSE,OR(F1381="Commercial NAICS Cogen",F1381="Industrial NAICS Cogen",F1381="NAICS-22 Cogen")),FALSE,IF(AND($P$3=FALSE,OR(F1381="Commercial NAICS Cogen",F1381="Commercial NAICS Non-Cogen",F1381="Industrial NAICS Cogen", F1381="industrial NAICS non-Cogen")),FALSE, TRUE))</f>
        <v/>
      </c>
    </row>
    <row r="1382">
      <c r="A1382" s="129" t="n">
        <v>6146</v>
      </c>
      <c r="B1382" s="130" t="inlineStr">
        <is>
          <t>Martin Lake</t>
        </is>
      </c>
      <c r="C1382" s="130" t="inlineStr">
        <is>
          <t>Luminant Generation Company LLC</t>
        </is>
      </c>
      <c r="D1382" s="129" t="n">
        <v>55983</v>
      </c>
      <c r="E1382" s="130" t="inlineStr">
        <is>
          <t>TX</t>
        </is>
      </c>
      <c r="F1382" s="130" t="inlineStr">
        <is>
          <t>NAICS-22 Non-Cogen</t>
        </is>
      </c>
      <c r="G1382" s="130" t="inlineStr">
        <is>
          <t>ST</t>
        </is>
      </c>
      <c r="H1382" s="130" t="inlineStr">
        <is>
          <t>LIG</t>
        </is>
      </c>
      <c r="I1382" s="130" t="inlineStr">
        <is>
          <t>COL</t>
        </is>
      </c>
      <c r="J1382" s="131" t="n">
        <v>3120463.7</v>
      </c>
      <c r="K1382" s="129" t="n">
        <v>2020</v>
      </c>
      <c r="L1382" s="120">
        <f>IF(VLOOKUP(H1382,'Cross-Page Data'!$D$4:$F$48,3,FALSE)="natural gas",VLOOKUP(G1382,'Cross-Page Data'!$I$4:$J$19,2,FALSE),IF(VLOOKUP(H1382,'Cross-Page Data'!$D$4:$F$48,3,FALSE)="solar",IF(G1382="PV","solar PV","solar thermal"),IF(VLOOKUP(H1382,'Cross-Page Data'!$D$4:$F$48,3,FALSE)="wind",VLOOKUP(G1382,'Cross-Page Data'!$I$4:$J$19,2,FALSE),IF(VLOOKUP(H1382,'Cross-Page Data'!$D$4:$F$48,3,FALSE)="hydro",VLOOKUP(G1382,'Cross-Page Data'!$I$4:$J$19,2,FALSE),VLOOKUP(H1382,'Cross-Page Data'!$D$4:$F$48,3,FALSE)))))</f>
        <v/>
      </c>
      <c r="M1382" s="120">
        <f>IF(AND($P$2=FALSE,OR(F1382="Commercial NAICS Cogen",F1382="Industrial NAICS Cogen",F1382="NAICS-22 Cogen")),FALSE,IF(AND($P$3=FALSE,OR(F1382="Commercial NAICS Cogen",F1382="Commercial NAICS Non-Cogen",F1382="Industrial NAICS Cogen", F1382="industrial NAICS non-Cogen")),FALSE, TRUE))</f>
        <v/>
      </c>
    </row>
    <row r="1383">
      <c r="A1383" s="129" t="n">
        <v>6146</v>
      </c>
      <c r="B1383" s="130" t="inlineStr">
        <is>
          <t>Martin Lake</t>
        </is>
      </c>
      <c r="C1383" s="130" t="inlineStr">
        <is>
          <t>Luminant Generation Company LLC</t>
        </is>
      </c>
      <c r="D1383" s="129" t="n">
        <v>55983</v>
      </c>
      <c r="E1383" s="130" t="inlineStr">
        <is>
          <t>TX</t>
        </is>
      </c>
      <c r="F1383" s="130" t="inlineStr">
        <is>
          <t>NAICS-22 Non-Cogen</t>
        </is>
      </c>
      <c r="G1383" s="130" t="inlineStr">
        <is>
          <t>ST</t>
        </is>
      </c>
      <c r="H1383" s="130" t="inlineStr">
        <is>
          <t>SUB</t>
        </is>
      </c>
      <c r="I1383" s="130" t="inlineStr">
        <is>
          <t>COL</t>
        </is>
      </c>
      <c r="J1383" s="131" t="n">
        <v>9750603.1</v>
      </c>
      <c r="K1383" s="129" t="n">
        <v>2020</v>
      </c>
      <c r="L1383" s="120">
        <f>IF(VLOOKUP(H1383,'Cross-Page Data'!$D$4:$F$48,3,FALSE)="natural gas",VLOOKUP(G1383,'Cross-Page Data'!$I$4:$J$19,2,FALSE),IF(VLOOKUP(H1383,'Cross-Page Data'!$D$4:$F$48,3,FALSE)="solar",IF(G1383="PV","solar PV","solar thermal"),IF(VLOOKUP(H1383,'Cross-Page Data'!$D$4:$F$48,3,FALSE)="wind",VLOOKUP(G1383,'Cross-Page Data'!$I$4:$J$19,2,FALSE),IF(VLOOKUP(H1383,'Cross-Page Data'!$D$4:$F$48,3,FALSE)="hydro",VLOOKUP(G1383,'Cross-Page Data'!$I$4:$J$19,2,FALSE),VLOOKUP(H1383,'Cross-Page Data'!$D$4:$F$48,3,FALSE)))))</f>
        <v/>
      </c>
      <c r="M1383" s="120">
        <f>IF(AND($P$2=FALSE,OR(F1383="Commercial NAICS Cogen",F1383="Industrial NAICS Cogen",F1383="NAICS-22 Cogen")),FALSE,IF(AND($P$3=FALSE,OR(F1383="Commercial NAICS Cogen",F1383="Commercial NAICS Non-Cogen",F1383="Industrial NAICS Cogen", F1383="industrial NAICS non-Cogen")),FALSE, TRUE))</f>
        <v/>
      </c>
    </row>
    <row r="1384">
      <c r="A1384" s="129" t="n">
        <v>6149</v>
      </c>
      <c r="B1384" s="130" t="inlineStr">
        <is>
          <t>Davis Besse</t>
        </is>
      </c>
      <c r="C1384" s="130" t="inlineStr">
        <is>
          <t>FirstEnergy Nuclear Operating Company</t>
        </is>
      </c>
      <c r="D1384" s="129" t="n">
        <v>50161</v>
      </c>
      <c r="E1384" s="130" t="inlineStr">
        <is>
          <t>OH</t>
        </is>
      </c>
      <c r="F1384" s="130" t="inlineStr">
        <is>
          <t>NAICS-22 Non-Cogen</t>
        </is>
      </c>
      <c r="G1384" s="130" t="inlineStr">
        <is>
          <t>ST</t>
        </is>
      </c>
      <c r="H1384" s="130" t="inlineStr">
        <is>
          <t>NUC</t>
        </is>
      </c>
      <c r="I1384" s="130" t="inlineStr">
        <is>
          <t>NUC</t>
        </is>
      </c>
      <c r="J1384" s="131" t="n">
        <v>7228063</v>
      </c>
      <c r="K1384" s="129" t="n">
        <v>2020</v>
      </c>
      <c r="L1384" s="120">
        <f>IF(VLOOKUP(H1384,'Cross-Page Data'!$D$4:$F$48,3,FALSE)="natural gas",VLOOKUP(G1384,'Cross-Page Data'!$I$4:$J$19,2,FALSE),IF(VLOOKUP(H1384,'Cross-Page Data'!$D$4:$F$48,3,FALSE)="solar",IF(G1384="PV","solar PV","solar thermal"),IF(VLOOKUP(H1384,'Cross-Page Data'!$D$4:$F$48,3,FALSE)="wind",VLOOKUP(G1384,'Cross-Page Data'!$I$4:$J$19,2,FALSE),IF(VLOOKUP(H1384,'Cross-Page Data'!$D$4:$F$48,3,FALSE)="hydro",VLOOKUP(G1384,'Cross-Page Data'!$I$4:$J$19,2,FALSE),VLOOKUP(H1384,'Cross-Page Data'!$D$4:$F$48,3,FALSE)))))</f>
        <v/>
      </c>
      <c r="M1384" s="120">
        <f>IF(AND($P$2=FALSE,OR(F1384="Commercial NAICS Cogen",F1384="Industrial NAICS Cogen",F1384="NAICS-22 Cogen")),FALSE,IF(AND($P$3=FALSE,OR(F1384="Commercial NAICS Cogen",F1384="Commercial NAICS Non-Cogen",F1384="Industrial NAICS Cogen", F1384="industrial NAICS non-Cogen")),FALSE, TRUE))</f>
        <v/>
      </c>
    </row>
    <row r="1385">
      <c r="A1385" s="129" t="n">
        <v>6151</v>
      </c>
      <c r="B1385" s="130" t="inlineStr">
        <is>
          <t>Raccoon Mountain</t>
        </is>
      </c>
      <c r="C1385" s="130" t="inlineStr">
        <is>
          <t>Tennessee Valley Authority</t>
        </is>
      </c>
      <c r="D1385" s="129" t="n">
        <v>18642</v>
      </c>
      <c r="E1385" s="130" t="inlineStr">
        <is>
          <t>TN</t>
        </is>
      </c>
      <c r="F1385" s="130" t="inlineStr">
        <is>
          <t>Electric Utility</t>
        </is>
      </c>
      <c r="G1385" s="130" t="inlineStr">
        <is>
          <t>PS</t>
        </is>
      </c>
      <c r="H1385" s="130" t="inlineStr">
        <is>
          <t>WAT</t>
        </is>
      </c>
      <c r="I1385" s="130" t="inlineStr">
        <is>
          <t>HPS</t>
        </is>
      </c>
      <c r="J1385" s="131" t="n">
        <v>-720973</v>
      </c>
      <c r="K1385" s="129" t="n">
        <v>2020</v>
      </c>
      <c r="L1385" s="120">
        <f>IF(VLOOKUP(H1385,'Cross-Page Data'!$D$4:$F$48,3,FALSE)="natural gas",VLOOKUP(G1385,'Cross-Page Data'!$I$4:$J$19,2,FALSE),IF(VLOOKUP(H1385,'Cross-Page Data'!$D$4:$F$48,3,FALSE)="solar",IF(G1385="PV","solar PV","solar thermal"),IF(VLOOKUP(H1385,'Cross-Page Data'!$D$4:$F$48,3,FALSE)="wind",VLOOKUP(G1385,'Cross-Page Data'!$I$4:$J$19,2,FALSE),IF(VLOOKUP(H1385,'Cross-Page Data'!$D$4:$F$48,3,FALSE)="hydro",VLOOKUP(G1385,'Cross-Page Data'!$I$4:$J$19,2,FALSE),VLOOKUP(H1385,'Cross-Page Data'!$D$4:$F$48,3,FALSE)))))</f>
        <v/>
      </c>
      <c r="M1385" s="120">
        <f>IF(AND($P$2=FALSE,OR(F1385="Commercial NAICS Cogen",F1385="Industrial NAICS Cogen",F1385="NAICS-22 Cogen")),FALSE,IF(AND($P$3=FALSE,OR(F1385="Commercial NAICS Cogen",F1385="Commercial NAICS Non-Cogen",F1385="Industrial NAICS Cogen", F1385="industrial NAICS non-Cogen")),FALSE, TRUE))</f>
        <v/>
      </c>
    </row>
    <row r="1386">
      <c r="A1386" s="129" t="n">
        <v>6152</v>
      </c>
      <c r="B1386" s="130" t="inlineStr">
        <is>
          <t>Sequoyah</t>
        </is>
      </c>
      <c r="C1386" s="130" t="inlineStr">
        <is>
          <t>Tennessee Valley Authority</t>
        </is>
      </c>
      <c r="D1386" s="129" t="n">
        <v>18642</v>
      </c>
      <c r="E1386" s="130" t="inlineStr">
        <is>
          <t>TN</t>
        </is>
      </c>
      <c r="F1386" s="130" t="inlineStr">
        <is>
          <t>Electric Utility</t>
        </is>
      </c>
      <c r="G1386" s="130" t="inlineStr">
        <is>
          <t>ST</t>
        </is>
      </c>
      <c r="H1386" s="130" t="inlineStr">
        <is>
          <t>NUC</t>
        </is>
      </c>
      <c r="I1386" s="130" t="inlineStr">
        <is>
          <t>NUC</t>
        </is>
      </c>
      <c r="J1386" s="131" t="n">
        <v>9846769</v>
      </c>
      <c r="K1386" s="129" t="n">
        <v>2020</v>
      </c>
      <c r="L1386" s="120">
        <f>IF(VLOOKUP(H1386,'Cross-Page Data'!$D$4:$F$48,3,FALSE)="natural gas",VLOOKUP(G1386,'Cross-Page Data'!$I$4:$J$19,2,FALSE),IF(VLOOKUP(H1386,'Cross-Page Data'!$D$4:$F$48,3,FALSE)="solar",IF(G1386="PV","solar PV","solar thermal"),IF(VLOOKUP(H1386,'Cross-Page Data'!$D$4:$F$48,3,FALSE)="wind",VLOOKUP(G1386,'Cross-Page Data'!$I$4:$J$19,2,FALSE),IF(VLOOKUP(H1386,'Cross-Page Data'!$D$4:$F$48,3,FALSE)="hydro",VLOOKUP(G1386,'Cross-Page Data'!$I$4:$J$19,2,FALSE),VLOOKUP(H1386,'Cross-Page Data'!$D$4:$F$48,3,FALSE)))))</f>
        <v/>
      </c>
      <c r="M1386" s="120">
        <f>IF(AND($P$2=FALSE,OR(F1386="Commercial NAICS Cogen",F1386="Industrial NAICS Cogen",F1386="NAICS-22 Cogen")),FALSE,IF(AND($P$3=FALSE,OR(F1386="Commercial NAICS Cogen",F1386="Commercial NAICS Non-Cogen",F1386="Industrial NAICS Cogen", F1386="industrial NAICS non-Cogen")),FALSE, TRUE))</f>
        <v/>
      </c>
    </row>
    <row r="1387">
      <c r="A1387" s="129" t="n">
        <v>6152</v>
      </c>
      <c r="B1387" s="130" t="inlineStr">
        <is>
          <t>Sequoyah</t>
        </is>
      </c>
      <c r="C1387" s="130" t="inlineStr">
        <is>
          <t>Tennessee Valley Authority</t>
        </is>
      </c>
      <c r="D1387" s="129" t="n">
        <v>18642</v>
      </c>
      <c r="E1387" s="130" t="inlineStr">
        <is>
          <t>TN</t>
        </is>
      </c>
      <c r="F1387" s="130" t="inlineStr">
        <is>
          <t>Electric Utility</t>
        </is>
      </c>
      <c r="G1387" s="130" t="inlineStr">
        <is>
          <t>ST</t>
        </is>
      </c>
      <c r="H1387" s="130" t="inlineStr">
        <is>
          <t>NUC</t>
        </is>
      </c>
      <c r="I1387" s="130" t="inlineStr">
        <is>
          <t>NUC</t>
        </is>
      </c>
      <c r="J1387" s="131" t="n">
        <v>9252420</v>
      </c>
      <c r="K1387" s="129" t="n">
        <v>2020</v>
      </c>
      <c r="L1387" s="120">
        <f>IF(VLOOKUP(H1387,'Cross-Page Data'!$D$4:$F$48,3,FALSE)="natural gas",VLOOKUP(G1387,'Cross-Page Data'!$I$4:$J$19,2,FALSE),IF(VLOOKUP(H1387,'Cross-Page Data'!$D$4:$F$48,3,FALSE)="solar",IF(G1387="PV","solar PV","solar thermal"),IF(VLOOKUP(H1387,'Cross-Page Data'!$D$4:$F$48,3,FALSE)="wind",VLOOKUP(G1387,'Cross-Page Data'!$I$4:$J$19,2,FALSE),IF(VLOOKUP(H1387,'Cross-Page Data'!$D$4:$F$48,3,FALSE)="hydro",VLOOKUP(G1387,'Cross-Page Data'!$I$4:$J$19,2,FALSE),VLOOKUP(H1387,'Cross-Page Data'!$D$4:$F$48,3,FALSE)))))</f>
        <v/>
      </c>
      <c r="M1387" s="120">
        <f>IF(AND($P$2=FALSE,OR(F1387="Commercial NAICS Cogen",F1387="Industrial NAICS Cogen",F1387="NAICS-22 Cogen")),FALSE,IF(AND($P$3=FALSE,OR(F1387="Commercial NAICS Cogen",F1387="Commercial NAICS Non-Cogen",F1387="Industrial NAICS Cogen", F1387="industrial NAICS non-Cogen")),FALSE, TRUE))</f>
        <v/>
      </c>
    </row>
    <row r="1388">
      <c r="A1388" s="129" t="n">
        <v>6153</v>
      </c>
      <c r="B1388" s="130" t="inlineStr">
        <is>
          <t>Callaway</t>
        </is>
      </c>
      <c r="C1388" s="130" t="inlineStr">
        <is>
          <t>Union Electric Co - (MO)</t>
        </is>
      </c>
      <c r="D1388" s="129" t="n">
        <v>19436</v>
      </c>
      <c r="E1388" s="130" t="inlineStr">
        <is>
          <t>MO</t>
        </is>
      </c>
      <c r="F1388" s="130" t="inlineStr">
        <is>
          <t>Electric Utility</t>
        </is>
      </c>
      <c r="G1388" s="130" t="inlineStr">
        <is>
          <t>ST</t>
        </is>
      </c>
      <c r="H1388" s="130" t="inlineStr">
        <is>
          <t>NUC</t>
        </is>
      </c>
      <c r="I1388" s="130" t="inlineStr">
        <is>
          <t>NUC</t>
        </is>
      </c>
      <c r="J1388" s="131" t="n">
        <v>7742120</v>
      </c>
      <c r="K1388" s="129" t="n">
        <v>2020</v>
      </c>
      <c r="L1388" s="120">
        <f>IF(VLOOKUP(H1388,'Cross-Page Data'!$D$4:$F$48,3,FALSE)="natural gas",VLOOKUP(G1388,'Cross-Page Data'!$I$4:$J$19,2,FALSE),IF(VLOOKUP(H1388,'Cross-Page Data'!$D$4:$F$48,3,FALSE)="solar",IF(G1388="PV","solar PV","solar thermal"),IF(VLOOKUP(H1388,'Cross-Page Data'!$D$4:$F$48,3,FALSE)="wind",VLOOKUP(G1388,'Cross-Page Data'!$I$4:$J$19,2,FALSE),IF(VLOOKUP(H1388,'Cross-Page Data'!$D$4:$F$48,3,FALSE)="hydro",VLOOKUP(G1388,'Cross-Page Data'!$I$4:$J$19,2,FALSE),VLOOKUP(H1388,'Cross-Page Data'!$D$4:$F$48,3,FALSE)))))</f>
        <v/>
      </c>
      <c r="M1388" s="120">
        <f>IF(AND($P$2=FALSE,OR(F1388="Commercial NAICS Cogen",F1388="Industrial NAICS Cogen",F1388="NAICS-22 Cogen")),FALSE,IF(AND($P$3=FALSE,OR(F1388="Commercial NAICS Cogen",F1388="Commercial NAICS Non-Cogen",F1388="Industrial NAICS Cogen", F1388="industrial NAICS non-Cogen")),FALSE, TRUE))</f>
        <v/>
      </c>
    </row>
    <row r="1389">
      <c r="A1389" s="129" t="n">
        <v>6155</v>
      </c>
      <c r="B1389" s="130" t="inlineStr">
        <is>
          <t>Rush Island</t>
        </is>
      </c>
      <c r="C1389" s="130" t="inlineStr">
        <is>
          <t>Union Electric Co - (MO)</t>
        </is>
      </c>
      <c r="D1389" s="129" t="n">
        <v>19436</v>
      </c>
      <c r="E1389" s="130" t="inlineStr">
        <is>
          <t>MO</t>
        </is>
      </c>
      <c r="F1389" s="130" t="inlineStr">
        <is>
          <t>Electric Utility</t>
        </is>
      </c>
      <c r="G1389" s="130" t="inlineStr">
        <is>
          <t>ST</t>
        </is>
      </c>
      <c r="H1389" s="130" t="inlineStr">
        <is>
          <t>DFO</t>
        </is>
      </c>
      <c r="I1389" s="130" t="inlineStr">
        <is>
          <t>DFO</t>
        </is>
      </c>
      <c r="J1389" s="131" t="n">
        <v>4426.748</v>
      </c>
      <c r="K1389" s="129" t="n">
        <v>2020</v>
      </c>
      <c r="L1389" s="120">
        <f>IF(VLOOKUP(H1389,'Cross-Page Data'!$D$4:$F$48,3,FALSE)="natural gas",VLOOKUP(G1389,'Cross-Page Data'!$I$4:$J$19,2,FALSE),IF(VLOOKUP(H1389,'Cross-Page Data'!$D$4:$F$48,3,FALSE)="solar",IF(G1389="PV","solar PV","solar thermal"),IF(VLOOKUP(H1389,'Cross-Page Data'!$D$4:$F$48,3,FALSE)="wind",VLOOKUP(G1389,'Cross-Page Data'!$I$4:$J$19,2,FALSE),IF(VLOOKUP(H1389,'Cross-Page Data'!$D$4:$F$48,3,FALSE)="hydro",VLOOKUP(G1389,'Cross-Page Data'!$I$4:$J$19,2,FALSE),VLOOKUP(H1389,'Cross-Page Data'!$D$4:$F$48,3,FALSE)))))</f>
        <v/>
      </c>
      <c r="M1389" s="120">
        <f>IF(AND($P$2=FALSE,OR(F1389="Commercial NAICS Cogen",F1389="Industrial NAICS Cogen",F1389="NAICS-22 Cogen")),FALSE,IF(AND($P$3=FALSE,OR(F1389="Commercial NAICS Cogen",F1389="Commercial NAICS Non-Cogen",F1389="Industrial NAICS Cogen", F1389="industrial NAICS non-Cogen")),FALSE, TRUE))</f>
        <v/>
      </c>
    </row>
    <row r="1390">
      <c r="A1390" s="129" t="n">
        <v>6155</v>
      </c>
      <c r="B1390" s="130" t="inlineStr">
        <is>
          <t>Rush Island</t>
        </is>
      </c>
      <c r="C1390" s="130" t="inlineStr">
        <is>
          <t>Union Electric Co - (MO)</t>
        </is>
      </c>
      <c r="D1390" s="129" t="n">
        <v>19436</v>
      </c>
      <c r="E1390" s="130" t="inlineStr">
        <is>
          <t>MO</t>
        </is>
      </c>
      <c r="F1390" s="130" t="inlineStr">
        <is>
          <t>Electric Utility</t>
        </is>
      </c>
      <c r="G1390" s="130" t="inlineStr">
        <is>
          <t>ST</t>
        </is>
      </c>
      <c r="H1390" s="130" t="inlineStr">
        <is>
          <t>RC</t>
        </is>
      </c>
      <c r="I1390" s="130" t="inlineStr">
        <is>
          <t>COL</t>
        </is>
      </c>
      <c r="J1390" s="131" t="n">
        <v>6672378.3</v>
      </c>
      <c r="K1390" s="129" t="n">
        <v>2020</v>
      </c>
      <c r="L1390" s="120">
        <f>IF(VLOOKUP(H1390,'Cross-Page Data'!$D$4:$F$48,3,FALSE)="natural gas",VLOOKUP(G1390,'Cross-Page Data'!$I$4:$J$19,2,FALSE),IF(VLOOKUP(H1390,'Cross-Page Data'!$D$4:$F$48,3,FALSE)="solar",IF(G1390="PV","solar PV","solar thermal"),IF(VLOOKUP(H1390,'Cross-Page Data'!$D$4:$F$48,3,FALSE)="wind",VLOOKUP(G1390,'Cross-Page Data'!$I$4:$J$19,2,FALSE),IF(VLOOKUP(H1390,'Cross-Page Data'!$D$4:$F$48,3,FALSE)="hydro",VLOOKUP(G1390,'Cross-Page Data'!$I$4:$J$19,2,FALSE),VLOOKUP(H1390,'Cross-Page Data'!$D$4:$F$48,3,FALSE)))))</f>
        <v/>
      </c>
      <c r="M1390" s="120">
        <f>IF(AND($P$2=FALSE,OR(F1390="Commercial NAICS Cogen",F1390="Industrial NAICS Cogen",F1390="NAICS-22 Cogen")),FALSE,IF(AND($P$3=FALSE,OR(F1390="Commercial NAICS Cogen",F1390="Commercial NAICS Non-Cogen",F1390="Industrial NAICS Cogen", F1390="industrial NAICS non-Cogen")),FALSE, TRUE))</f>
        <v/>
      </c>
    </row>
    <row r="1391">
      <c r="A1391" s="129" t="n">
        <v>6155</v>
      </c>
      <c r="B1391" s="130" t="inlineStr">
        <is>
          <t>Rush Island</t>
        </is>
      </c>
      <c r="C1391" s="130" t="inlineStr">
        <is>
          <t>Union Electric Co - (MO)</t>
        </is>
      </c>
      <c r="D1391" s="129" t="n">
        <v>19436</v>
      </c>
      <c r="E1391" s="130" t="inlineStr">
        <is>
          <t>MO</t>
        </is>
      </c>
      <c r="F1391" s="130" t="inlineStr">
        <is>
          <t>Electric Utility</t>
        </is>
      </c>
      <c r="G1391" s="130" t="inlineStr">
        <is>
          <t>ST</t>
        </is>
      </c>
      <c r="H1391" s="130" t="inlineStr">
        <is>
          <t>SUB</t>
        </is>
      </c>
      <c r="I1391" s="130" t="inlineStr">
        <is>
          <t>COL</t>
        </is>
      </c>
      <c r="J1391" s="131" t="n">
        <v>0</v>
      </c>
      <c r="K1391" s="129" t="n">
        <v>2020</v>
      </c>
      <c r="L1391" s="120">
        <f>IF(VLOOKUP(H1391,'Cross-Page Data'!$D$4:$F$48,3,FALSE)="natural gas",VLOOKUP(G1391,'Cross-Page Data'!$I$4:$J$19,2,FALSE),IF(VLOOKUP(H1391,'Cross-Page Data'!$D$4:$F$48,3,FALSE)="solar",IF(G1391="PV","solar PV","solar thermal"),IF(VLOOKUP(H1391,'Cross-Page Data'!$D$4:$F$48,3,FALSE)="wind",VLOOKUP(G1391,'Cross-Page Data'!$I$4:$J$19,2,FALSE),IF(VLOOKUP(H1391,'Cross-Page Data'!$D$4:$F$48,3,FALSE)="hydro",VLOOKUP(G1391,'Cross-Page Data'!$I$4:$J$19,2,FALSE),VLOOKUP(H1391,'Cross-Page Data'!$D$4:$F$48,3,FALSE)))))</f>
        <v/>
      </c>
      <c r="M1391" s="120">
        <f>IF(AND($P$2=FALSE,OR(F1391="Commercial NAICS Cogen",F1391="Industrial NAICS Cogen",F1391="NAICS-22 Cogen")),FALSE,IF(AND($P$3=FALSE,OR(F1391="Commercial NAICS Cogen",F1391="Commercial NAICS Non-Cogen",F1391="Industrial NAICS Cogen", F1391="industrial NAICS non-Cogen")),FALSE, TRUE))</f>
        <v/>
      </c>
    </row>
    <row r="1392">
      <c r="A1392" s="129" t="n">
        <v>6156</v>
      </c>
      <c r="B1392" s="130" t="inlineStr">
        <is>
          <t>New Haven Harbor</t>
        </is>
      </c>
      <c r="C1392" s="130" t="inlineStr">
        <is>
          <t>PSEG Power Connecticut LLC</t>
        </is>
      </c>
      <c r="D1392" s="129" t="n">
        <v>15452</v>
      </c>
      <c r="E1392" s="130" t="inlineStr">
        <is>
          <t>CT</t>
        </is>
      </c>
      <c r="F1392" s="130" t="inlineStr">
        <is>
          <t>NAICS-22 Non-Cogen</t>
        </is>
      </c>
      <c r="G1392" s="130" t="inlineStr">
        <is>
          <t>GT</t>
        </is>
      </c>
      <c r="H1392" s="130" t="inlineStr">
        <is>
          <t>KER</t>
        </is>
      </c>
      <c r="I1392" s="130" t="inlineStr">
        <is>
          <t>WOO</t>
        </is>
      </c>
      <c r="J1392" s="131" t="n">
        <v>-373.88</v>
      </c>
      <c r="K1392" s="129" t="n">
        <v>2020</v>
      </c>
      <c r="L1392" s="120">
        <f>IF(VLOOKUP(H1392,'Cross-Page Data'!$D$4:$F$48,3,FALSE)="natural gas",VLOOKUP(G1392,'Cross-Page Data'!$I$4:$J$19,2,FALSE),IF(VLOOKUP(H1392,'Cross-Page Data'!$D$4:$F$48,3,FALSE)="solar",IF(G1392="PV","solar PV","solar thermal"),IF(VLOOKUP(H1392,'Cross-Page Data'!$D$4:$F$48,3,FALSE)="wind",VLOOKUP(G1392,'Cross-Page Data'!$I$4:$J$19,2,FALSE),IF(VLOOKUP(H1392,'Cross-Page Data'!$D$4:$F$48,3,FALSE)="hydro",VLOOKUP(G1392,'Cross-Page Data'!$I$4:$J$19,2,FALSE),VLOOKUP(H1392,'Cross-Page Data'!$D$4:$F$48,3,FALSE)))))</f>
        <v/>
      </c>
      <c r="M1392" s="120">
        <f>IF(AND($P$2=FALSE,OR(F1392="Commercial NAICS Cogen",F1392="Industrial NAICS Cogen",F1392="NAICS-22 Cogen")),FALSE,IF(AND($P$3=FALSE,OR(F1392="Commercial NAICS Cogen",F1392="Commercial NAICS Non-Cogen",F1392="Industrial NAICS Cogen", F1392="industrial NAICS non-Cogen")),FALSE, TRUE))</f>
        <v/>
      </c>
    </row>
    <row r="1393">
      <c r="A1393" s="129" t="n">
        <v>6156</v>
      </c>
      <c r="B1393" s="130" t="inlineStr">
        <is>
          <t>New Haven Harbor</t>
        </is>
      </c>
      <c r="C1393" s="130" t="inlineStr">
        <is>
          <t>PSEG Power Connecticut LLC</t>
        </is>
      </c>
      <c r="D1393" s="129" t="n">
        <v>15452</v>
      </c>
      <c r="E1393" s="130" t="inlineStr">
        <is>
          <t>CT</t>
        </is>
      </c>
      <c r="F1393" s="130" t="inlineStr">
        <is>
          <t>NAICS-22 Non-Cogen</t>
        </is>
      </c>
      <c r="G1393" s="130" t="inlineStr">
        <is>
          <t>GT</t>
        </is>
      </c>
      <c r="H1393" s="130" t="inlineStr">
        <is>
          <t>NG</t>
        </is>
      </c>
      <c r="I1393" s="130" t="inlineStr">
        <is>
          <t>NG</t>
        </is>
      </c>
      <c r="J1393" s="131" t="n">
        <v>91.88</v>
      </c>
      <c r="K1393" s="129" t="n">
        <v>2020</v>
      </c>
      <c r="L1393" s="120">
        <f>IF(VLOOKUP(H1393,'Cross-Page Data'!$D$4:$F$48,3,FALSE)="natural gas",VLOOKUP(G1393,'Cross-Page Data'!$I$4:$J$19,2,FALSE),IF(VLOOKUP(H1393,'Cross-Page Data'!$D$4:$F$48,3,FALSE)="solar",IF(G1393="PV","solar PV","solar thermal"),IF(VLOOKUP(H1393,'Cross-Page Data'!$D$4:$F$48,3,FALSE)="wind",VLOOKUP(G1393,'Cross-Page Data'!$I$4:$J$19,2,FALSE),IF(VLOOKUP(H1393,'Cross-Page Data'!$D$4:$F$48,3,FALSE)="hydro",VLOOKUP(G1393,'Cross-Page Data'!$I$4:$J$19,2,FALSE),VLOOKUP(H1393,'Cross-Page Data'!$D$4:$F$48,3,FALSE)))))</f>
        <v/>
      </c>
      <c r="M1393" s="120">
        <f>IF(AND($P$2=FALSE,OR(F1393="Commercial NAICS Cogen",F1393="Industrial NAICS Cogen",F1393="NAICS-22 Cogen")),FALSE,IF(AND($P$3=FALSE,OR(F1393="Commercial NAICS Cogen",F1393="Commercial NAICS Non-Cogen",F1393="Industrial NAICS Cogen", F1393="industrial NAICS non-Cogen")),FALSE, TRUE))</f>
        <v/>
      </c>
    </row>
    <row r="1394">
      <c r="A1394" s="129" t="n">
        <v>6156</v>
      </c>
      <c r="B1394" s="130" t="inlineStr">
        <is>
          <t>New Haven Harbor</t>
        </is>
      </c>
      <c r="C1394" s="130" t="inlineStr">
        <is>
          <t>PSEG Power Connecticut LLC</t>
        </is>
      </c>
      <c r="D1394" s="129" t="n">
        <v>15452</v>
      </c>
      <c r="E1394" s="130" t="inlineStr">
        <is>
          <t>CT</t>
        </is>
      </c>
      <c r="F1394" s="130" t="inlineStr">
        <is>
          <t>NAICS-22 Non-Cogen</t>
        </is>
      </c>
      <c r="G1394" s="130" t="inlineStr">
        <is>
          <t>ST</t>
        </is>
      </c>
      <c r="H1394" s="130" t="inlineStr">
        <is>
          <t>DFO</t>
        </is>
      </c>
      <c r="I1394" s="130" t="inlineStr">
        <is>
          <t>DFO</t>
        </is>
      </c>
      <c r="J1394" s="131" t="n">
        <v>-11611.88</v>
      </c>
      <c r="K1394" s="129" t="n">
        <v>2020</v>
      </c>
      <c r="L1394" s="120">
        <f>IF(VLOOKUP(H1394,'Cross-Page Data'!$D$4:$F$48,3,FALSE)="natural gas",VLOOKUP(G1394,'Cross-Page Data'!$I$4:$J$19,2,FALSE),IF(VLOOKUP(H1394,'Cross-Page Data'!$D$4:$F$48,3,FALSE)="solar",IF(G1394="PV","solar PV","solar thermal"),IF(VLOOKUP(H1394,'Cross-Page Data'!$D$4:$F$48,3,FALSE)="wind",VLOOKUP(G1394,'Cross-Page Data'!$I$4:$J$19,2,FALSE),IF(VLOOKUP(H1394,'Cross-Page Data'!$D$4:$F$48,3,FALSE)="hydro",VLOOKUP(G1394,'Cross-Page Data'!$I$4:$J$19,2,FALSE),VLOOKUP(H1394,'Cross-Page Data'!$D$4:$F$48,3,FALSE)))))</f>
        <v/>
      </c>
      <c r="M1394" s="120">
        <f>IF(AND($P$2=FALSE,OR(F1394="Commercial NAICS Cogen",F1394="Industrial NAICS Cogen",F1394="NAICS-22 Cogen")),FALSE,IF(AND($P$3=FALSE,OR(F1394="Commercial NAICS Cogen",F1394="Commercial NAICS Non-Cogen",F1394="Industrial NAICS Cogen", F1394="industrial NAICS non-Cogen")),FALSE, TRUE))</f>
        <v/>
      </c>
    </row>
    <row r="1395">
      <c r="A1395" s="129" t="n">
        <v>6156</v>
      </c>
      <c r="B1395" s="130" t="inlineStr">
        <is>
          <t>New Haven Harbor</t>
        </is>
      </c>
      <c r="C1395" s="130" t="inlineStr">
        <is>
          <t>PSEG Power Connecticut LLC</t>
        </is>
      </c>
      <c r="D1395" s="129" t="n">
        <v>15452</v>
      </c>
      <c r="E1395" s="130" t="inlineStr">
        <is>
          <t>CT</t>
        </is>
      </c>
      <c r="F1395" s="130" t="inlineStr">
        <is>
          <t>NAICS-22 Non-Cogen</t>
        </is>
      </c>
      <c r="G1395" s="130" t="inlineStr">
        <is>
          <t>ST</t>
        </is>
      </c>
      <c r="H1395" s="130" t="inlineStr">
        <is>
          <t>NG</t>
        </is>
      </c>
      <c r="I1395" s="130" t="inlineStr">
        <is>
          <t>NG</t>
        </is>
      </c>
      <c r="J1395" s="131" t="n">
        <v>4772.086</v>
      </c>
      <c r="K1395" s="129" t="n">
        <v>2020</v>
      </c>
      <c r="L1395" s="120">
        <f>IF(VLOOKUP(H1395,'Cross-Page Data'!$D$4:$F$48,3,FALSE)="natural gas",VLOOKUP(G1395,'Cross-Page Data'!$I$4:$J$19,2,FALSE),IF(VLOOKUP(H1395,'Cross-Page Data'!$D$4:$F$48,3,FALSE)="solar",IF(G1395="PV","solar PV","solar thermal"),IF(VLOOKUP(H1395,'Cross-Page Data'!$D$4:$F$48,3,FALSE)="wind",VLOOKUP(G1395,'Cross-Page Data'!$I$4:$J$19,2,FALSE),IF(VLOOKUP(H1395,'Cross-Page Data'!$D$4:$F$48,3,FALSE)="hydro",VLOOKUP(G1395,'Cross-Page Data'!$I$4:$J$19,2,FALSE),VLOOKUP(H1395,'Cross-Page Data'!$D$4:$F$48,3,FALSE)))))</f>
        <v/>
      </c>
      <c r="M1395" s="120">
        <f>IF(AND($P$2=FALSE,OR(F1395="Commercial NAICS Cogen",F1395="Industrial NAICS Cogen",F1395="NAICS-22 Cogen")),FALSE,IF(AND($P$3=FALSE,OR(F1395="Commercial NAICS Cogen",F1395="Commercial NAICS Non-Cogen",F1395="Industrial NAICS Cogen", F1395="industrial NAICS non-Cogen")),FALSE, TRUE))</f>
        <v/>
      </c>
    </row>
    <row r="1396">
      <c r="A1396" s="129" t="n">
        <v>6156</v>
      </c>
      <c r="B1396" s="130" t="inlineStr">
        <is>
          <t>New Haven Harbor</t>
        </is>
      </c>
      <c r="C1396" s="130" t="inlineStr">
        <is>
          <t>PSEG Power Connecticut LLC</t>
        </is>
      </c>
      <c r="D1396" s="129" t="n">
        <v>15452</v>
      </c>
      <c r="E1396" s="130" t="inlineStr">
        <is>
          <t>CT</t>
        </is>
      </c>
      <c r="F1396" s="130" t="inlineStr">
        <is>
          <t>NAICS-22 Non-Cogen</t>
        </is>
      </c>
      <c r="G1396" s="130" t="inlineStr">
        <is>
          <t>ST</t>
        </is>
      </c>
      <c r="H1396" s="130" t="inlineStr">
        <is>
          <t>RFO</t>
        </is>
      </c>
      <c r="I1396" s="130" t="inlineStr">
        <is>
          <t>RFO</t>
        </is>
      </c>
      <c r="J1396" s="131" t="n">
        <v>693.793</v>
      </c>
      <c r="K1396" s="129" t="n">
        <v>2020</v>
      </c>
      <c r="L1396" s="120">
        <f>IF(VLOOKUP(H1396,'Cross-Page Data'!$D$4:$F$48,3,FALSE)="natural gas",VLOOKUP(G1396,'Cross-Page Data'!$I$4:$J$19,2,FALSE),IF(VLOOKUP(H1396,'Cross-Page Data'!$D$4:$F$48,3,FALSE)="solar",IF(G1396="PV","solar PV","solar thermal"),IF(VLOOKUP(H1396,'Cross-Page Data'!$D$4:$F$48,3,FALSE)="wind",VLOOKUP(G1396,'Cross-Page Data'!$I$4:$J$19,2,FALSE),IF(VLOOKUP(H1396,'Cross-Page Data'!$D$4:$F$48,3,FALSE)="hydro",VLOOKUP(G1396,'Cross-Page Data'!$I$4:$J$19,2,FALSE),VLOOKUP(H1396,'Cross-Page Data'!$D$4:$F$48,3,FALSE)))))</f>
        <v/>
      </c>
      <c r="M1396" s="120">
        <f>IF(AND($P$2=FALSE,OR(F1396="Commercial NAICS Cogen",F1396="Industrial NAICS Cogen",F1396="NAICS-22 Cogen")),FALSE,IF(AND($P$3=FALSE,OR(F1396="Commercial NAICS Cogen",F1396="Commercial NAICS Non-Cogen",F1396="Industrial NAICS Cogen", F1396="industrial NAICS non-Cogen")),FALSE, TRUE))</f>
        <v/>
      </c>
    </row>
    <row r="1397">
      <c r="A1397" s="129" t="n">
        <v>6158</v>
      </c>
      <c r="B1397" s="130" t="inlineStr">
        <is>
          <t>New Melones</t>
        </is>
      </c>
      <c r="C1397" s="130" t="inlineStr">
        <is>
          <t>U S Bureau of Reclamation</t>
        </is>
      </c>
      <c r="D1397" s="129" t="n">
        <v>2518</v>
      </c>
      <c r="E1397" s="130" t="inlineStr">
        <is>
          <t>CA</t>
        </is>
      </c>
      <c r="F1397" s="130" t="inlineStr">
        <is>
          <t>Electric Utility</t>
        </is>
      </c>
      <c r="G1397" s="130" t="inlineStr">
        <is>
          <t>HY</t>
        </is>
      </c>
      <c r="H1397" s="130" t="inlineStr">
        <is>
          <t>WAT</t>
        </is>
      </c>
      <c r="I1397" s="130" t="inlineStr">
        <is>
          <t>HYC</t>
        </is>
      </c>
      <c r="J1397" s="131" t="n">
        <v>433376</v>
      </c>
      <c r="K1397" s="129" t="n">
        <v>2020</v>
      </c>
      <c r="L1397" s="120">
        <f>IF(VLOOKUP(H1397,'Cross-Page Data'!$D$4:$F$48,3,FALSE)="natural gas",VLOOKUP(G1397,'Cross-Page Data'!$I$4:$J$19,2,FALSE),IF(VLOOKUP(H1397,'Cross-Page Data'!$D$4:$F$48,3,FALSE)="solar",IF(G1397="PV","solar PV","solar thermal"),IF(VLOOKUP(H1397,'Cross-Page Data'!$D$4:$F$48,3,FALSE)="wind",VLOOKUP(G1397,'Cross-Page Data'!$I$4:$J$19,2,FALSE),IF(VLOOKUP(H1397,'Cross-Page Data'!$D$4:$F$48,3,FALSE)="hydro",VLOOKUP(G1397,'Cross-Page Data'!$I$4:$J$19,2,FALSE),VLOOKUP(H1397,'Cross-Page Data'!$D$4:$F$48,3,FALSE)))))</f>
        <v/>
      </c>
      <c r="M1397" s="120">
        <f>IF(AND($P$2=FALSE,OR(F1397="Commercial NAICS Cogen",F1397="Industrial NAICS Cogen",F1397="NAICS-22 Cogen")),FALSE,IF(AND($P$3=FALSE,OR(F1397="Commercial NAICS Cogen",F1397="Commercial NAICS Non-Cogen",F1397="Industrial NAICS Cogen", F1397="industrial NAICS non-Cogen")),FALSE, TRUE))</f>
        <v/>
      </c>
    </row>
    <row r="1398">
      <c r="A1398" s="129" t="n">
        <v>6163</v>
      </c>
      <c r="B1398" s="130" t="inlineStr">
        <is>
          <t>Grand Coulee</t>
        </is>
      </c>
      <c r="C1398" s="130" t="inlineStr">
        <is>
          <t>U S Bureau of Reclamation</t>
        </is>
      </c>
      <c r="D1398" s="129" t="n">
        <v>2518</v>
      </c>
      <c r="E1398" s="130" t="inlineStr">
        <is>
          <t>WA</t>
        </is>
      </c>
      <c r="F1398" s="130" t="inlineStr">
        <is>
          <t>Electric Utility</t>
        </is>
      </c>
      <c r="G1398" s="130" t="inlineStr">
        <is>
          <t>HY</t>
        </is>
      </c>
      <c r="H1398" s="130" t="inlineStr">
        <is>
          <t>WAT</t>
        </is>
      </c>
      <c r="I1398" s="130" t="inlineStr">
        <is>
          <t>HYC</t>
        </is>
      </c>
      <c r="J1398" s="131" t="n">
        <v>20276505</v>
      </c>
      <c r="K1398" s="129" t="n">
        <v>2020</v>
      </c>
      <c r="L1398" s="120">
        <f>IF(VLOOKUP(H1398,'Cross-Page Data'!$D$4:$F$48,3,FALSE)="natural gas",VLOOKUP(G1398,'Cross-Page Data'!$I$4:$J$19,2,FALSE),IF(VLOOKUP(H1398,'Cross-Page Data'!$D$4:$F$48,3,FALSE)="solar",IF(G1398="PV","solar PV","solar thermal"),IF(VLOOKUP(H1398,'Cross-Page Data'!$D$4:$F$48,3,FALSE)="wind",VLOOKUP(G1398,'Cross-Page Data'!$I$4:$J$19,2,FALSE),IF(VLOOKUP(H1398,'Cross-Page Data'!$D$4:$F$48,3,FALSE)="hydro",VLOOKUP(G1398,'Cross-Page Data'!$I$4:$J$19,2,FALSE),VLOOKUP(H1398,'Cross-Page Data'!$D$4:$F$48,3,FALSE)))))</f>
        <v/>
      </c>
      <c r="M1398" s="120">
        <f>IF(AND($P$2=FALSE,OR(F1398="Commercial NAICS Cogen",F1398="Industrial NAICS Cogen",F1398="NAICS-22 Cogen")),FALSE,IF(AND($P$3=FALSE,OR(F1398="Commercial NAICS Cogen",F1398="Commercial NAICS Non-Cogen",F1398="Industrial NAICS Cogen", F1398="industrial NAICS non-Cogen")),FALSE, TRUE))</f>
        <v/>
      </c>
    </row>
    <row r="1399">
      <c r="A1399" s="129" t="n">
        <v>6163</v>
      </c>
      <c r="B1399" s="130" t="inlineStr">
        <is>
          <t>Grand Coulee</t>
        </is>
      </c>
      <c r="C1399" s="130" t="inlineStr">
        <is>
          <t>U S Bureau of Reclamation</t>
        </is>
      </c>
      <c r="D1399" s="129" t="n">
        <v>2518</v>
      </c>
      <c r="E1399" s="130" t="inlineStr">
        <is>
          <t>WA</t>
        </is>
      </c>
      <c r="F1399" s="130" t="inlineStr">
        <is>
          <t>Electric Utility</t>
        </is>
      </c>
      <c r="G1399" s="130" t="inlineStr">
        <is>
          <t>PS</t>
        </is>
      </c>
      <c r="H1399" s="130" t="inlineStr">
        <is>
          <t>WAT</t>
        </is>
      </c>
      <c r="I1399" s="130" t="inlineStr">
        <is>
          <t>HPS</t>
        </is>
      </c>
      <c r="J1399" s="131" t="n">
        <v>13667</v>
      </c>
      <c r="K1399" s="129" t="n">
        <v>2020</v>
      </c>
      <c r="L1399" s="120">
        <f>IF(VLOOKUP(H1399,'Cross-Page Data'!$D$4:$F$48,3,FALSE)="natural gas",VLOOKUP(G1399,'Cross-Page Data'!$I$4:$J$19,2,FALSE),IF(VLOOKUP(H1399,'Cross-Page Data'!$D$4:$F$48,3,FALSE)="solar",IF(G1399="PV","solar PV","solar thermal"),IF(VLOOKUP(H1399,'Cross-Page Data'!$D$4:$F$48,3,FALSE)="wind",VLOOKUP(G1399,'Cross-Page Data'!$I$4:$J$19,2,FALSE),IF(VLOOKUP(H1399,'Cross-Page Data'!$D$4:$F$48,3,FALSE)="hydro",VLOOKUP(G1399,'Cross-Page Data'!$I$4:$J$19,2,FALSE),VLOOKUP(H1399,'Cross-Page Data'!$D$4:$F$48,3,FALSE)))))</f>
        <v/>
      </c>
      <c r="M1399" s="120">
        <f>IF(AND($P$2=FALSE,OR(F1399="Commercial NAICS Cogen",F1399="Industrial NAICS Cogen",F1399="NAICS-22 Cogen")),FALSE,IF(AND($P$3=FALSE,OR(F1399="Commercial NAICS Cogen",F1399="Commercial NAICS Non-Cogen",F1399="Industrial NAICS Cogen", F1399="industrial NAICS non-Cogen")),FALSE, TRUE))</f>
        <v/>
      </c>
    </row>
    <row r="1400">
      <c r="A1400" s="129" t="n">
        <v>6165</v>
      </c>
      <c r="B1400" s="130" t="inlineStr">
        <is>
          <t>Hunter</t>
        </is>
      </c>
      <c r="C1400" s="130" t="inlineStr">
        <is>
          <t>PacifiCorp</t>
        </is>
      </c>
      <c r="D1400" s="129" t="n">
        <v>14354</v>
      </c>
      <c r="E1400" s="130" t="inlineStr">
        <is>
          <t>UT</t>
        </is>
      </c>
      <c r="F1400" s="130" t="inlineStr">
        <is>
          <t>Electric Utility</t>
        </is>
      </c>
      <c r="G1400" s="130" t="inlineStr">
        <is>
          <t>ST</t>
        </is>
      </c>
      <c r="H1400" s="130" t="inlineStr">
        <is>
          <t>BIT</t>
        </is>
      </c>
      <c r="I1400" s="130" t="inlineStr">
        <is>
          <t>COL</t>
        </is>
      </c>
      <c r="J1400" s="131" t="n">
        <v>0</v>
      </c>
      <c r="K1400" s="129" t="n">
        <v>2020</v>
      </c>
      <c r="L1400" s="120">
        <f>IF(VLOOKUP(H1400,'Cross-Page Data'!$D$4:$F$48,3,FALSE)="natural gas",VLOOKUP(G1400,'Cross-Page Data'!$I$4:$J$19,2,FALSE),IF(VLOOKUP(H1400,'Cross-Page Data'!$D$4:$F$48,3,FALSE)="solar",IF(G1400="PV","solar PV","solar thermal"),IF(VLOOKUP(H1400,'Cross-Page Data'!$D$4:$F$48,3,FALSE)="wind",VLOOKUP(G1400,'Cross-Page Data'!$I$4:$J$19,2,FALSE),IF(VLOOKUP(H1400,'Cross-Page Data'!$D$4:$F$48,3,FALSE)="hydro",VLOOKUP(G1400,'Cross-Page Data'!$I$4:$J$19,2,FALSE),VLOOKUP(H1400,'Cross-Page Data'!$D$4:$F$48,3,FALSE)))))</f>
        <v/>
      </c>
      <c r="M1400" s="120">
        <f>IF(AND($P$2=FALSE,OR(F1400="Commercial NAICS Cogen",F1400="Industrial NAICS Cogen",F1400="NAICS-22 Cogen")),FALSE,IF(AND($P$3=FALSE,OR(F1400="Commercial NAICS Cogen",F1400="Commercial NAICS Non-Cogen",F1400="Industrial NAICS Cogen", F1400="industrial NAICS non-Cogen")),FALSE, TRUE))</f>
        <v/>
      </c>
    </row>
    <row r="1401">
      <c r="A1401" s="129" t="n">
        <v>6165</v>
      </c>
      <c r="B1401" s="130" t="inlineStr">
        <is>
          <t>Hunter</t>
        </is>
      </c>
      <c r="C1401" s="130" t="inlineStr">
        <is>
          <t>PacifiCorp</t>
        </is>
      </c>
      <c r="D1401" s="129" t="n">
        <v>14354</v>
      </c>
      <c r="E1401" s="130" t="inlineStr">
        <is>
          <t>UT</t>
        </is>
      </c>
      <c r="F1401" s="130" t="inlineStr">
        <is>
          <t>Electric Utility</t>
        </is>
      </c>
      <c r="G1401" s="130" t="inlineStr">
        <is>
          <t>ST</t>
        </is>
      </c>
      <c r="H1401" s="130" t="inlineStr">
        <is>
          <t>DFO</t>
        </is>
      </c>
      <c r="I1401" s="130" t="inlineStr">
        <is>
          <t>DFO</t>
        </is>
      </c>
      <c r="J1401" s="131" t="n">
        <v>11838.559</v>
      </c>
      <c r="K1401" s="129" t="n">
        <v>2020</v>
      </c>
      <c r="L1401" s="120">
        <f>IF(VLOOKUP(H1401,'Cross-Page Data'!$D$4:$F$48,3,FALSE)="natural gas",VLOOKUP(G1401,'Cross-Page Data'!$I$4:$J$19,2,FALSE),IF(VLOOKUP(H1401,'Cross-Page Data'!$D$4:$F$48,3,FALSE)="solar",IF(G1401="PV","solar PV","solar thermal"),IF(VLOOKUP(H1401,'Cross-Page Data'!$D$4:$F$48,3,FALSE)="wind",VLOOKUP(G1401,'Cross-Page Data'!$I$4:$J$19,2,FALSE),IF(VLOOKUP(H1401,'Cross-Page Data'!$D$4:$F$48,3,FALSE)="hydro",VLOOKUP(G1401,'Cross-Page Data'!$I$4:$J$19,2,FALSE),VLOOKUP(H1401,'Cross-Page Data'!$D$4:$F$48,3,FALSE)))))</f>
        <v/>
      </c>
      <c r="M1401" s="120">
        <f>IF(AND($P$2=FALSE,OR(F1401="Commercial NAICS Cogen",F1401="Industrial NAICS Cogen",F1401="NAICS-22 Cogen")),FALSE,IF(AND($P$3=FALSE,OR(F1401="Commercial NAICS Cogen",F1401="Commercial NAICS Non-Cogen",F1401="Industrial NAICS Cogen", F1401="industrial NAICS non-Cogen")),FALSE, TRUE))</f>
        <v/>
      </c>
    </row>
    <row r="1402">
      <c r="A1402" s="129" t="n">
        <v>6165</v>
      </c>
      <c r="B1402" s="130" t="inlineStr">
        <is>
          <t>Hunter</t>
        </is>
      </c>
      <c r="C1402" s="130" t="inlineStr">
        <is>
          <t>PacifiCorp</t>
        </is>
      </c>
      <c r="D1402" s="129" t="n">
        <v>14354</v>
      </c>
      <c r="E1402" s="130" t="inlineStr">
        <is>
          <t>UT</t>
        </is>
      </c>
      <c r="F1402" s="130" t="inlineStr">
        <is>
          <t>Electric Utility</t>
        </is>
      </c>
      <c r="G1402" s="130" t="inlineStr">
        <is>
          <t>ST</t>
        </is>
      </c>
      <c r="H1402" s="130" t="inlineStr">
        <is>
          <t>RC</t>
        </is>
      </c>
      <c r="I1402" s="130" t="inlineStr">
        <is>
          <t>COL</t>
        </is>
      </c>
      <c r="J1402" s="131" t="n">
        <v>7976364.4</v>
      </c>
      <c r="K1402" s="129" t="n">
        <v>2020</v>
      </c>
      <c r="L1402" s="120">
        <f>IF(VLOOKUP(H1402,'Cross-Page Data'!$D$4:$F$48,3,FALSE)="natural gas",VLOOKUP(G1402,'Cross-Page Data'!$I$4:$J$19,2,FALSE),IF(VLOOKUP(H1402,'Cross-Page Data'!$D$4:$F$48,3,FALSE)="solar",IF(G1402="PV","solar PV","solar thermal"),IF(VLOOKUP(H1402,'Cross-Page Data'!$D$4:$F$48,3,FALSE)="wind",VLOOKUP(G1402,'Cross-Page Data'!$I$4:$J$19,2,FALSE),IF(VLOOKUP(H1402,'Cross-Page Data'!$D$4:$F$48,3,FALSE)="hydro",VLOOKUP(G1402,'Cross-Page Data'!$I$4:$J$19,2,FALSE),VLOOKUP(H1402,'Cross-Page Data'!$D$4:$F$48,3,FALSE)))))</f>
        <v/>
      </c>
      <c r="M1402" s="120">
        <f>IF(AND($P$2=FALSE,OR(F1402="Commercial NAICS Cogen",F1402="Industrial NAICS Cogen",F1402="NAICS-22 Cogen")),FALSE,IF(AND($P$3=FALSE,OR(F1402="Commercial NAICS Cogen",F1402="Commercial NAICS Non-Cogen",F1402="Industrial NAICS Cogen", F1402="industrial NAICS non-Cogen")),FALSE, TRUE))</f>
        <v/>
      </c>
    </row>
    <row r="1403">
      <c r="A1403" s="129" t="n">
        <v>6166</v>
      </c>
      <c r="B1403" s="130" t="inlineStr">
        <is>
          <t>Rockport</t>
        </is>
      </c>
      <c r="C1403" s="130" t="inlineStr">
        <is>
          <t>Indiana Michigan Power Co</t>
        </is>
      </c>
      <c r="D1403" s="129" t="n">
        <v>9324</v>
      </c>
      <c r="E1403" s="130" t="inlineStr">
        <is>
          <t>IN</t>
        </is>
      </c>
      <c r="F1403" s="130" t="inlineStr">
        <is>
          <t>Electric Utility</t>
        </is>
      </c>
      <c r="G1403" s="130" t="inlineStr">
        <is>
          <t>ST</t>
        </is>
      </c>
      <c r="H1403" s="130" t="inlineStr">
        <is>
          <t>BIT</t>
        </is>
      </c>
      <c r="I1403" s="130" t="inlineStr">
        <is>
          <t>COL</t>
        </is>
      </c>
      <c r="J1403" s="131" t="n">
        <v>599308.75</v>
      </c>
      <c r="K1403" s="129" t="n">
        <v>2020</v>
      </c>
      <c r="L1403" s="120">
        <f>IF(VLOOKUP(H1403,'Cross-Page Data'!$D$4:$F$48,3,FALSE)="natural gas",VLOOKUP(G1403,'Cross-Page Data'!$I$4:$J$19,2,FALSE),IF(VLOOKUP(H1403,'Cross-Page Data'!$D$4:$F$48,3,FALSE)="solar",IF(G1403="PV","solar PV","solar thermal"),IF(VLOOKUP(H1403,'Cross-Page Data'!$D$4:$F$48,3,FALSE)="wind",VLOOKUP(G1403,'Cross-Page Data'!$I$4:$J$19,2,FALSE),IF(VLOOKUP(H1403,'Cross-Page Data'!$D$4:$F$48,3,FALSE)="hydro",VLOOKUP(G1403,'Cross-Page Data'!$I$4:$J$19,2,FALSE),VLOOKUP(H1403,'Cross-Page Data'!$D$4:$F$48,3,FALSE)))))</f>
        <v/>
      </c>
      <c r="M1403" s="120">
        <f>IF(AND($P$2=FALSE,OR(F1403="Commercial NAICS Cogen",F1403="Industrial NAICS Cogen",F1403="NAICS-22 Cogen")),FALSE,IF(AND($P$3=FALSE,OR(F1403="Commercial NAICS Cogen",F1403="Commercial NAICS Non-Cogen",F1403="Industrial NAICS Cogen", F1403="industrial NAICS non-Cogen")),FALSE, TRUE))</f>
        <v/>
      </c>
    </row>
    <row r="1404">
      <c r="A1404" s="129" t="n">
        <v>6166</v>
      </c>
      <c r="B1404" s="130" t="inlineStr">
        <is>
          <t>Rockport</t>
        </is>
      </c>
      <c r="C1404" s="130" t="inlineStr">
        <is>
          <t>Indiana Michigan Power Co</t>
        </is>
      </c>
      <c r="D1404" s="129" t="n">
        <v>9324</v>
      </c>
      <c r="E1404" s="130" t="inlineStr">
        <is>
          <t>IN</t>
        </is>
      </c>
      <c r="F1404" s="130" t="inlineStr">
        <is>
          <t>Electric Utility</t>
        </is>
      </c>
      <c r="G1404" s="130" t="inlineStr">
        <is>
          <t>ST</t>
        </is>
      </c>
      <c r="H1404" s="130" t="inlineStr">
        <is>
          <t>DFO</t>
        </is>
      </c>
      <c r="I1404" s="130" t="inlineStr">
        <is>
          <t>DFO</t>
        </is>
      </c>
      <c r="J1404" s="131" t="n">
        <v>36160.245</v>
      </c>
      <c r="K1404" s="129" t="n">
        <v>2020</v>
      </c>
      <c r="L1404" s="120">
        <f>IF(VLOOKUP(H1404,'Cross-Page Data'!$D$4:$F$48,3,FALSE)="natural gas",VLOOKUP(G1404,'Cross-Page Data'!$I$4:$J$19,2,FALSE),IF(VLOOKUP(H1404,'Cross-Page Data'!$D$4:$F$48,3,FALSE)="solar",IF(G1404="PV","solar PV","solar thermal"),IF(VLOOKUP(H1404,'Cross-Page Data'!$D$4:$F$48,3,FALSE)="wind",VLOOKUP(G1404,'Cross-Page Data'!$I$4:$J$19,2,FALSE),IF(VLOOKUP(H1404,'Cross-Page Data'!$D$4:$F$48,3,FALSE)="hydro",VLOOKUP(G1404,'Cross-Page Data'!$I$4:$J$19,2,FALSE),VLOOKUP(H1404,'Cross-Page Data'!$D$4:$F$48,3,FALSE)))))</f>
        <v/>
      </c>
      <c r="M1404" s="120">
        <f>IF(AND($P$2=FALSE,OR(F1404="Commercial NAICS Cogen",F1404="Industrial NAICS Cogen",F1404="NAICS-22 Cogen")),FALSE,IF(AND($P$3=FALSE,OR(F1404="Commercial NAICS Cogen",F1404="Commercial NAICS Non-Cogen",F1404="Industrial NAICS Cogen", F1404="industrial NAICS non-Cogen")),FALSE, TRUE))</f>
        <v/>
      </c>
    </row>
    <row r="1405">
      <c r="A1405" s="129" t="n">
        <v>6166</v>
      </c>
      <c r="B1405" s="130" t="inlineStr">
        <is>
          <t>Rockport</t>
        </is>
      </c>
      <c r="C1405" s="130" t="inlineStr">
        <is>
          <t>Indiana Michigan Power Co</t>
        </is>
      </c>
      <c r="D1405" s="129" t="n">
        <v>9324</v>
      </c>
      <c r="E1405" s="130" t="inlineStr">
        <is>
          <t>IN</t>
        </is>
      </c>
      <c r="F1405" s="130" t="inlineStr">
        <is>
          <t>Electric Utility</t>
        </is>
      </c>
      <c r="G1405" s="130" t="inlineStr">
        <is>
          <t>ST</t>
        </is>
      </c>
      <c r="H1405" s="130" t="inlineStr">
        <is>
          <t>SUB</t>
        </is>
      </c>
      <c r="I1405" s="130" t="inlineStr">
        <is>
          <t>COL</t>
        </is>
      </c>
      <c r="J1405" s="131" t="n">
        <v>3403316</v>
      </c>
      <c r="K1405" s="129" t="n">
        <v>2020</v>
      </c>
      <c r="L1405" s="120">
        <f>IF(VLOOKUP(H1405,'Cross-Page Data'!$D$4:$F$48,3,FALSE)="natural gas",VLOOKUP(G1405,'Cross-Page Data'!$I$4:$J$19,2,FALSE),IF(VLOOKUP(H1405,'Cross-Page Data'!$D$4:$F$48,3,FALSE)="solar",IF(G1405="PV","solar PV","solar thermal"),IF(VLOOKUP(H1405,'Cross-Page Data'!$D$4:$F$48,3,FALSE)="wind",VLOOKUP(G1405,'Cross-Page Data'!$I$4:$J$19,2,FALSE),IF(VLOOKUP(H1405,'Cross-Page Data'!$D$4:$F$48,3,FALSE)="hydro",VLOOKUP(G1405,'Cross-Page Data'!$I$4:$J$19,2,FALSE),VLOOKUP(H1405,'Cross-Page Data'!$D$4:$F$48,3,FALSE)))))</f>
        <v/>
      </c>
      <c r="M1405" s="120">
        <f>IF(AND($P$2=FALSE,OR(F1405="Commercial NAICS Cogen",F1405="Industrial NAICS Cogen",F1405="NAICS-22 Cogen")),FALSE,IF(AND($P$3=FALSE,OR(F1405="Commercial NAICS Cogen",F1405="Commercial NAICS Non-Cogen",F1405="Industrial NAICS Cogen", F1405="industrial NAICS non-Cogen")),FALSE, TRUE))</f>
        <v/>
      </c>
    </row>
    <row r="1406">
      <c r="A1406" s="129" t="n">
        <v>6167</v>
      </c>
      <c r="B1406" s="130" t="inlineStr">
        <is>
          <t>Bath County</t>
        </is>
      </c>
      <c r="C1406" s="130" t="inlineStr">
        <is>
          <t>Virginia Electric &amp; Power Co</t>
        </is>
      </c>
      <c r="D1406" s="129" t="n">
        <v>19876</v>
      </c>
      <c r="E1406" s="130" t="inlineStr">
        <is>
          <t>VA</t>
        </is>
      </c>
      <c r="F1406" s="130" t="inlineStr">
        <is>
          <t>Electric Utility</t>
        </is>
      </c>
      <c r="G1406" s="130" t="inlineStr">
        <is>
          <t>PS</t>
        </is>
      </c>
      <c r="H1406" s="130" t="inlineStr">
        <is>
          <t>WAT</t>
        </is>
      </c>
      <c r="I1406" s="130" t="inlineStr">
        <is>
          <t>HPS</t>
        </is>
      </c>
      <c r="J1406" s="131" t="n">
        <v>-765342</v>
      </c>
      <c r="K1406" s="129" t="n">
        <v>2020</v>
      </c>
      <c r="L1406" s="120">
        <f>IF(VLOOKUP(H1406,'Cross-Page Data'!$D$4:$F$48,3,FALSE)="natural gas",VLOOKUP(G1406,'Cross-Page Data'!$I$4:$J$19,2,FALSE),IF(VLOOKUP(H1406,'Cross-Page Data'!$D$4:$F$48,3,FALSE)="solar",IF(G1406="PV","solar PV","solar thermal"),IF(VLOOKUP(H1406,'Cross-Page Data'!$D$4:$F$48,3,FALSE)="wind",VLOOKUP(G1406,'Cross-Page Data'!$I$4:$J$19,2,FALSE),IF(VLOOKUP(H1406,'Cross-Page Data'!$D$4:$F$48,3,FALSE)="hydro",VLOOKUP(G1406,'Cross-Page Data'!$I$4:$J$19,2,FALSE),VLOOKUP(H1406,'Cross-Page Data'!$D$4:$F$48,3,FALSE)))))</f>
        <v/>
      </c>
      <c r="M1406" s="120">
        <f>IF(AND($P$2=FALSE,OR(F1406="Commercial NAICS Cogen",F1406="Industrial NAICS Cogen",F1406="NAICS-22 Cogen")),FALSE,IF(AND($P$3=FALSE,OR(F1406="Commercial NAICS Cogen",F1406="Commercial NAICS Non-Cogen",F1406="Industrial NAICS Cogen", F1406="industrial NAICS non-Cogen")),FALSE, TRUE))</f>
        <v/>
      </c>
    </row>
    <row r="1407">
      <c r="A1407" s="129" t="n">
        <v>6168</v>
      </c>
      <c r="B1407" s="130" t="inlineStr">
        <is>
          <t>North Anna</t>
        </is>
      </c>
      <c r="C1407" s="130" t="inlineStr">
        <is>
          <t>Virginia Electric &amp; Power Co</t>
        </is>
      </c>
      <c r="D1407" s="129" t="n">
        <v>19876</v>
      </c>
      <c r="E1407" s="130" t="inlineStr">
        <is>
          <t>VA</t>
        </is>
      </c>
      <c r="F1407" s="130" t="inlineStr">
        <is>
          <t>Electric Utility</t>
        </is>
      </c>
      <c r="G1407" s="130" t="inlineStr">
        <is>
          <t>HY</t>
        </is>
      </c>
      <c r="H1407" s="130" t="inlineStr">
        <is>
          <t>WAT</t>
        </is>
      </c>
      <c r="I1407" s="130" t="inlineStr">
        <is>
          <t>HYC</t>
        </is>
      </c>
      <c r="J1407" s="131" t="n">
        <v>140</v>
      </c>
      <c r="K1407" s="129" t="n">
        <v>2020</v>
      </c>
      <c r="L1407" s="120">
        <f>IF(VLOOKUP(H1407,'Cross-Page Data'!$D$4:$F$48,3,FALSE)="natural gas",VLOOKUP(G1407,'Cross-Page Data'!$I$4:$J$19,2,FALSE),IF(VLOOKUP(H1407,'Cross-Page Data'!$D$4:$F$48,3,FALSE)="solar",IF(G1407="PV","solar PV","solar thermal"),IF(VLOOKUP(H1407,'Cross-Page Data'!$D$4:$F$48,3,FALSE)="wind",VLOOKUP(G1407,'Cross-Page Data'!$I$4:$J$19,2,FALSE),IF(VLOOKUP(H1407,'Cross-Page Data'!$D$4:$F$48,3,FALSE)="hydro",VLOOKUP(G1407,'Cross-Page Data'!$I$4:$J$19,2,FALSE),VLOOKUP(H1407,'Cross-Page Data'!$D$4:$F$48,3,FALSE)))))</f>
        <v/>
      </c>
      <c r="M1407" s="120">
        <f>IF(AND($P$2=FALSE,OR(F1407="Commercial NAICS Cogen",F1407="Industrial NAICS Cogen",F1407="NAICS-22 Cogen")),FALSE,IF(AND($P$3=FALSE,OR(F1407="Commercial NAICS Cogen",F1407="Commercial NAICS Non-Cogen",F1407="Industrial NAICS Cogen", F1407="industrial NAICS non-Cogen")),FALSE, TRUE))</f>
        <v/>
      </c>
    </row>
    <row r="1408">
      <c r="A1408" s="129" t="n">
        <v>6168</v>
      </c>
      <c r="B1408" s="130" t="inlineStr">
        <is>
          <t>North Anna</t>
        </is>
      </c>
      <c r="C1408" s="130" t="inlineStr">
        <is>
          <t>Virginia Electric &amp; Power Co</t>
        </is>
      </c>
      <c r="D1408" s="129" t="n">
        <v>19876</v>
      </c>
      <c r="E1408" s="130" t="inlineStr">
        <is>
          <t>VA</t>
        </is>
      </c>
      <c r="F1408" s="130" t="inlineStr">
        <is>
          <t>Electric Utility</t>
        </is>
      </c>
      <c r="G1408" s="130" t="inlineStr">
        <is>
          <t>ST</t>
        </is>
      </c>
      <c r="H1408" s="130" t="inlineStr">
        <is>
          <t>NUC</t>
        </is>
      </c>
      <c r="I1408" s="130" t="inlineStr">
        <is>
          <t>NUC</t>
        </is>
      </c>
      <c r="J1408" s="131" t="n">
        <v>8468833</v>
      </c>
      <c r="K1408" s="129" t="n">
        <v>2020</v>
      </c>
      <c r="L1408" s="120">
        <f>IF(VLOOKUP(H1408,'Cross-Page Data'!$D$4:$F$48,3,FALSE)="natural gas",VLOOKUP(G1408,'Cross-Page Data'!$I$4:$J$19,2,FALSE),IF(VLOOKUP(H1408,'Cross-Page Data'!$D$4:$F$48,3,FALSE)="solar",IF(G1408="PV","solar PV","solar thermal"),IF(VLOOKUP(H1408,'Cross-Page Data'!$D$4:$F$48,3,FALSE)="wind",VLOOKUP(G1408,'Cross-Page Data'!$I$4:$J$19,2,FALSE),IF(VLOOKUP(H1408,'Cross-Page Data'!$D$4:$F$48,3,FALSE)="hydro",VLOOKUP(G1408,'Cross-Page Data'!$I$4:$J$19,2,FALSE),VLOOKUP(H1408,'Cross-Page Data'!$D$4:$F$48,3,FALSE)))))</f>
        <v/>
      </c>
      <c r="M1408" s="120">
        <f>IF(AND($P$2=FALSE,OR(F1408="Commercial NAICS Cogen",F1408="Industrial NAICS Cogen",F1408="NAICS-22 Cogen")),FALSE,IF(AND($P$3=FALSE,OR(F1408="Commercial NAICS Cogen",F1408="Commercial NAICS Non-Cogen",F1408="Industrial NAICS Cogen", F1408="industrial NAICS non-Cogen")),FALSE, TRUE))</f>
        <v/>
      </c>
    </row>
    <row r="1409">
      <c r="A1409" s="129" t="n">
        <v>6168</v>
      </c>
      <c r="B1409" s="130" t="inlineStr">
        <is>
          <t>North Anna</t>
        </is>
      </c>
      <c r="C1409" s="130" t="inlineStr">
        <is>
          <t>Virginia Electric &amp; Power Co</t>
        </is>
      </c>
      <c r="D1409" s="129" t="n">
        <v>19876</v>
      </c>
      <c r="E1409" s="130" t="inlineStr">
        <is>
          <t>VA</t>
        </is>
      </c>
      <c r="F1409" s="130" t="inlineStr">
        <is>
          <t>Electric Utility</t>
        </is>
      </c>
      <c r="G1409" s="130" t="inlineStr">
        <is>
          <t>ST</t>
        </is>
      </c>
      <c r="H1409" s="130" t="inlineStr">
        <is>
          <t>NUC</t>
        </is>
      </c>
      <c r="I1409" s="130" t="inlineStr">
        <is>
          <t>NUC</t>
        </is>
      </c>
      <c r="J1409" s="131" t="n">
        <v>7331070</v>
      </c>
      <c r="K1409" s="129" t="n">
        <v>2020</v>
      </c>
      <c r="L1409" s="120">
        <f>IF(VLOOKUP(H1409,'Cross-Page Data'!$D$4:$F$48,3,FALSE)="natural gas",VLOOKUP(G1409,'Cross-Page Data'!$I$4:$J$19,2,FALSE),IF(VLOOKUP(H1409,'Cross-Page Data'!$D$4:$F$48,3,FALSE)="solar",IF(G1409="PV","solar PV","solar thermal"),IF(VLOOKUP(H1409,'Cross-Page Data'!$D$4:$F$48,3,FALSE)="wind",VLOOKUP(G1409,'Cross-Page Data'!$I$4:$J$19,2,FALSE),IF(VLOOKUP(H1409,'Cross-Page Data'!$D$4:$F$48,3,FALSE)="hydro",VLOOKUP(G1409,'Cross-Page Data'!$I$4:$J$19,2,FALSE),VLOOKUP(H1409,'Cross-Page Data'!$D$4:$F$48,3,FALSE)))))</f>
        <v/>
      </c>
      <c r="M1409" s="120">
        <f>IF(AND($P$2=FALSE,OR(F1409="Commercial NAICS Cogen",F1409="Industrial NAICS Cogen",F1409="NAICS-22 Cogen")),FALSE,IF(AND($P$3=FALSE,OR(F1409="Commercial NAICS Cogen",F1409="Commercial NAICS Non-Cogen",F1409="Industrial NAICS Cogen", F1409="industrial NAICS non-Cogen")),FALSE, TRUE))</f>
        <v/>
      </c>
    </row>
    <row r="1410">
      <c r="A1410" s="129" t="n">
        <v>6175</v>
      </c>
      <c r="B1410" s="130" t="inlineStr">
        <is>
          <t>Lower Granite</t>
        </is>
      </c>
      <c r="C1410" s="130" t="inlineStr">
        <is>
          <t>USACE Northwestern Division</t>
        </is>
      </c>
      <c r="D1410" s="129" t="n">
        <v>19400</v>
      </c>
      <c r="E1410" s="130" t="inlineStr">
        <is>
          <t>WA</t>
        </is>
      </c>
      <c r="F1410" s="130" t="inlineStr">
        <is>
          <t>Electric Utility</t>
        </is>
      </c>
      <c r="G1410" s="130" t="inlineStr">
        <is>
          <t>HY</t>
        </is>
      </c>
      <c r="H1410" s="130" t="inlineStr">
        <is>
          <t>WAT</t>
        </is>
      </c>
      <c r="I1410" s="130" t="inlineStr">
        <is>
          <t>HYC</t>
        </is>
      </c>
      <c r="J1410" s="131" t="n">
        <v>1710199</v>
      </c>
      <c r="K1410" s="129" t="n">
        <v>2020</v>
      </c>
      <c r="L1410" s="120">
        <f>IF(VLOOKUP(H1410,'Cross-Page Data'!$D$4:$F$48,3,FALSE)="natural gas",VLOOKUP(G1410,'Cross-Page Data'!$I$4:$J$19,2,FALSE),IF(VLOOKUP(H1410,'Cross-Page Data'!$D$4:$F$48,3,FALSE)="solar",IF(G1410="PV","solar PV","solar thermal"),IF(VLOOKUP(H1410,'Cross-Page Data'!$D$4:$F$48,3,FALSE)="wind",VLOOKUP(G1410,'Cross-Page Data'!$I$4:$J$19,2,FALSE),IF(VLOOKUP(H1410,'Cross-Page Data'!$D$4:$F$48,3,FALSE)="hydro",VLOOKUP(G1410,'Cross-Page Data'!$I$4:$J$19,2,FALSE),VLOOKUP(H1410,'Cross-Page Data'!$D$4:$F$48,3,FALSE)))))</f>
        <v/>
      </c>
      <c r="M1410" s="120">
        <f>IF(AND($P$2=FALSE,OR(F1410="Commercial NAICS Cogen",F1410="Industrial NAICS Cogen",F1410="NAICS-22 Cogen")),FALSE,IF(AND($P$3=FALSE,OR(F1410="Commercial NAICS Cogen",F1410="Commercial NAICS Non-Cogen",F1410="Industrial NAICS Cogen", F1410="industrial NAICS non-Cogen")),FALSE, TRUE))</f>
        <v/>
      </c>
    </row>
    <row r="1411">
      <c r="A1411" s="129" t="n">
        <v>6177</v>
      </c>
      <c r="B1411" s="130" t="inlineStr">
        <is>
          <t>Coronado</t>
        </is>
      </c>
      <c r="C1411" s="130" t="inlineStr">
        <is>
          <t>Salt River Project</t>
        </is>
      </c>
      <c r="D1411" s="129" t="n">
        <v>16572</v>
      </c>
      <c r="E1411" s="130" t="inlineStr">
        <is>
          <t>AZ</t>
        </is>
      </c>
      <c r="F1411" s="130" t="inlineStr">
        <is>
          <t>Electric Utility</t>
        </is>
      </c>
      <c r="G1411" s="130" t="inlineStr">
        <is>
          <t>ST</t>
        </is>
      </c>
      <c r="H1411" s="130" t="inlineStr">
        <is>
          <t>DFO</t>
        </is>
      </c>
      <c r="I1411" s="130" t="inlineStr">
        <is>
          <t>DFO</t>
        </is>
      </c>
      <c r="J1411" s="131" t="n">
        <v>13731.214</v>
      </c>
      <c r="K1411" s="129" t="n">
        <v>2020</v>
      </c>
      <c r="L1411" s="120">
        <f>IF(VLOOKUP(H1411,'Cross-Page Data'!$D$4:$F$48,3,FALSE)="natural gas",VLOOKUP(G1411,'Cross-Page Data'!$I$4:$J$19,2,FALSE),IF(VLOOKUP(H1411,'Cross-Page Data'!$D$4:$F$48,3,FALSE)="solar",IF(G1411="PV","solar PV","solar thermal"),IF(VLOOKUP(H1411,'Cross-Page Data'!$D$4:$F$48,3,FALSE)="wind",VLOOKUP(G1411,'Cross-Page Data'!$I$4:$J$19,2,FALSE),IF(VLOOKUP(H1411,'Cross-Page Data'!$D$4:$F$48,3,FALSE)="hydro",VLOOKUP(G1411,'Cross-Page Data'!$I$4:$J$19,2,FALSE),VLOOKUP(H1411,'Cross-Page Data'!$D$4:$F$48,3,FALSE)))))</f>
        <v/>
      </c>
      <c r="M1411" s="120">
        <f>IF(AND($P$2=FALSE,OR(F1411="Commercial NAICS Cogen",F1411="Industrial NAICS Cogen",F1411="NAICS-22 Cogen")),FALSE,IF(AND($P$3=FALSE,OR(F1411="Commercial NAICS Cogen",F1411="Commercial NAICS Non-Cogen",F1411="Industrial NAICS Cogen", F1411="industrial NAICS non-Cogen")),FALSE, TRUE))</f>
        <v/>
      </c>
    </row>
    <row r="1412">
      <c r="A1412" s="129" t="n">
        <v>6177</v>
      </c>
      <c r="B1412" s="130" t="inlineStr">
        <is>
          <t>Coronado</t>
        </is>
      </c>
      <c r="C1412" s="130" t="inlineStr">
        <is>
          <t>Salt River Project</t>
        </is>
      </c>
      <c r="D1412" s="129" t="n">
        <v>16572</v>
      </c>
      <c r="E1412" s="130" t="inlineStr">
        <is>
          <t>AZ</t>
        </is>
      </c>
      <c r="F1412" s="130" t="inlineStr">
        <is>
          <t>Electric Utility</t>
        </is>
      </c>
      <c r="G1412" s="130" t="inlineStr">
        <is>
          <t>ST</t>
        </is>
      </c>
      <c r="H1412" s="130" t="inlineStr">
        <is>
          <t>RC</t>
        </is>
      </c>
      <c r="I1412" s="130" t="inlineStr">
        <is>
          <t>COL</t>
        </is>
      </c>
      <c r="J1412" s="131" t="n">
        <v>2582192.8</v>
      </c>
      <c r="K1412" s="129" t="n">
        <v>2020</v>
      </c>
      <c r="L1412" s="120">
        <f>IF(VLOOKUP(H1412,'Cross-Page Data'!$D$4:$F$48,3,FALSE)="natural gas",VLOOKUP(G1412,'Cross-Page Data'!$I$4:$J$19,2,FALSE),IF(VLOOKUP(H1412,'Cross-Page Data'!$D$4:$F$48,3,FALSE)="solar",IF(G1412="PV","solar PV","solar thermal"),IF(VLOOKUP(H1412,'Cross-Page Data'!$D$4:$F$48,3,FALSE)="wind",VLOOKUP(G1412,'Cross-Page Data'!$I$4:$J$19,2,FALSE),IF(VLOOKUP(H1412,'Cross-Page Data'!$D$4:$F$48,3,FALSE)="hydro",VLOOKUP(G1412,'Cross-Page Data'!$I$4:$J$19,2,FALSE),VLOOKUP(H1412,'Cross-Page Data'!$D$4:$F$48,3,FALSE)))))</f>
        <v/>
      </c>
      <c r="M1412" s="120">
        <f>IF(AND($P$2=FALSE,OR(F1412="Commercial NAICS Cogen",F1412="Industrial NAICS Cogen",F1412="NAICS-22 Cogen")),FALSE,IF(AND($P$3=FALSE,OR(F1412="Commercial NAICS Cogen",F1412="Commercial NAICS Non-Cogen",F1412="Industrial NAICS Cogen", F1412="industrial NAICS non-Cogen")),FALSE, TRUE))</f>
        <v/>
      </c>
    </row>
    <row r="1413">
      <c r="A1413" s="129" t="n">
        <v>6177</v>
      </c>
      <c r="B1413" s="130" t="inlineStr">
        <is>
          <t>Coronado</t>
        </is>
      </c>
      <c r="C1413" s="130" t="inlineStr">
        <is>
          <t>Salt River Project</t>
        </is>
      </c>
      <c r="D1413" s="129" t="n">
        <v>16572</v>
      </c>
      <c r="E1413" s="130" t="inlineStr">
        <is>
          <t>AZ</t>
        </is>
      </c>
      <c r="F1413" s="130" t="inlineStr">
        <is>
          <t>Electric Utility</t>
        </is>
      </c>
      <c r="G1413" s="130" t="inlineStr">
        <is>
          <t>ST</t>
        </is>
      </c>
      <c r="H1413" s="130" t="inlineStr">
        <is>
          <t>SUB</t>
        </is>
      </c>
      <c r="I1413" s="130" t="inlineStr">
        <is>
          <t>COL</t>
        </is>
      </c>
      <c r="J1413" s="131" t="n">
        <v>0</v>
      </c>
      <c r="K1413" s="129" t="n">
        <v>2020</v>
      </c>
      <c r="L1413" s="120">
        <f>IF(VLOOKUP(H1413,'Cross-Page Data'!$D$4:$F$48,3,FALSE)="natural gas",VLOOKUP(G1413,'Cross-Page Data'!$I$4:$J$19,2,FALSE),IF(VLOOKUP(H1413,'Cross-Page Data'!$D$4:$F$48,3,FALSE)="solar",IF(G1413="PV","solar PV","solar thermal"),IF(VLOOKUP(H1413,'Cross-Page Data'!$D$4:$F$48,3,FALSE)="wind",VLOOKUP(G1413,'Cross-Page Data'!$I$4:$J$19,2,FALSE),IF(VLOOKUP(H1413,'Cross-Page Data'!$D$4:$F$48,3,FALSE)="hydro",VLOOKUP(G1413,'Cross-Page Data'!$I$4:$J$19,2,FALSE),VLOOKUP(H1413,'Cross-Page Data'!$D$4:$F$48,3,FALSE)))))</f>
        <v/>
      </c>
      <c r="M1413" s="120">
        <f>IF(AND($P$2=FALSE,OR(F1413="Commercial NAICS Cogen",F1413="Industrial NAICS Cogen",F1413="NAICS-22 Cogen")),FALSE,IF(AND($P$3=FALSE,OR(F1413="Commercial NAICS Cogen",F1413="Commercial NAICS Non-Cogen",F1413="Industrial NAICS Cogen", F1413="industrial NAICS non-Cogen")),FALSE, TRUE))</f>
        <v/>
      </c>
    </row>
    <row r="1414">
      <c r="A1414" s="129" t="n">
        <v>6178</v>
      </c>
      <c r="B1414" s="130" t="inlineStr">
        <is>
          <t>Coleto Creek</t>
        </is>
      </c>
      <c r="C1414" s="130" t="inlineStr">
        <is>
          <t>Coleto Creek Power LP</t>
        </is>
      </c>
      <c r="D1414" s="129" t="n">
        <v>56570</v>
      </c>
      <c r="E1414" s="130" t="inlineStr">
        <is>
          <t>TX</t>
        </is>
      </c>
      <c r="F1414" s="130" t="inlineStr">
        <is>
          <t>NAICS-22 Non-Cogen</t>
        </is>
      </c>
      <c r="G1414" s="130" t="inlineStr">
        <is>
          <t>ST</t>
        </is>
      </c>
      <c r="H1414" s="130" t="inlineStr">
        <is>
          <t>DFO</t>
        </is>
      </c>
      <c r="I1414" s="130" t="inlineStr">
        <is>
          <t>DFO</t>
        </is>
      </c>
      <c r="J1414" s="131" t="n">
        <v>2540.38</v>
      </c>
      <c r="K1414" s="129" t="n">
        <v>2020</v>
      </c>
      <c r="L1414" s="120">
        <f>IF(VLOOKUP(H1414,'Cross-Page Data'!$D$4:$F$48,3,FALSE)="natural gas",VLOOKUP(G1414,'Cross-Page Data'!$I$4:$J$19,2,FALSE),IF(VLOOKUP(H1414,'Cross-Page Data'!$D$4:$F$48,3,FALSE)="solar",IF(G1414="PV","solar PV","solar thermal"),IF(VLOOKUP(H1414,'Cross-Page Data'!$D$4:$F$48,3,FALSE)="wind",VLOOKUP(G1414,'Cross-Page Data'!$I$4:$J$19,2,FALSE),IF(VLOOKUP(H1414,'Cross-Page Data'!$D$4:$F$48,3,FALSE)="hydro",VLOOKUP(G1414,'Cross-Page Data'!$I$4:$J$19,2,FALSE),VLOOKUP(H1414,'Cross-Page Data'!$D$4:$F$48,3,FALSE)))))</f>
        <v/>
      </c>
      <c r="M1414" s="120">
        <f>IF(AND($P$2=FALSE,OR(F1414="Commercial NAICS Cogen",F1414="Industrial NAICS Cogen",F1414="NAICS-22 Cogen")),FALSE,IF(AND($P$3=FALSE,OR(F1414="Commercial NAICS Cogen",F1414="Commercial NAICS Non-Cogen",F1414="Industrial NAICS Cogen", F1414="industrial NAICS non-Cogen")),FALSE, TRUE))</f>
        <v/>
      </c>
    </row>
    <row r="1415">
      <c r="A1415" s="129" t="n">
        <v>6178</v>
      </c>
      <c r="B1415" s="130" t="inlineStr">
        <is>
          <t>Coleto Creek</t>
        </is>
      </c>
      <c r="C1415" s="130" t="inlineStr">
        <is>
          <t>Coleto Creek Power LP</t>
        </is>
      </c>
      <c r="D1415" s="129" t="n">
        <v>56570</v>
      </c>
      <c r="E1415" s="130" t="inlineStr">
        <is>
          <t>TX</t>
        </is>
      </c>
      <c r="F1415" s="130" t="inlineStr">
        <is>
          <t>NAICS-22 Non-Cogen</t>
        </is>
      </c>
      <c r="G1415" s="130" t="inlineStr">
        <is>
          <t>ST</t>
        </is>
      </c>
      <c r="H1415" s="130" t="inlineStr">
        <is>
          <t>RC</t>
        </is>
      </c>
      <c r="I1415" s="130" t="inlineStr">
        <is>
          <t>COL</t>
        </is>
      </c>
      <c r="J1415" s="131" t="n">
        <v>2527561.6</v>
      </c>
      <c r="K1415" s="129" t="n">
        <v>2020</v>
      </c>
      <c r="L1415" s="120">
        <f>IF(VLOOKUP(H1415,'Cross-Page Data'!$D$4:$F$48,3,FALSE)="natural gas",VLOOKUP(G1415,'Cross-Page Data'!$I$4:$J$19,2,FALSE),IF(VLOOKUP(H1415,'Cross-Page Data'!$D$4:$F$48,3,FALSE)="solar",IF(G1415="PV","solar PV","solar thermal"),IF(VLOOKUP(H1415,'Cross-Page Data'!$D$4:$F$48,3,FALSE)="wind",VLOOKUP(G1415,'Cross-Page Data'!$I$4:$J$19,2,FALSE),IF(VLOOKUP(H1415,'Cross-Page Data'!$D$4:$F$48,3,FALSE)="hydro",VLOOKUP(G1415,'Cross-Page Data'!$I$4:$J$19,2,FALSE),VLOOKUP(H1415,'Cross-Page Data'!$D$4:$F$48,3,FALSE)))))</f>
        <v/>
      </c>
      <c r="M1415" s="120">
        <f>IF(AND($P$2=FALSE,OR(F1415="Commercial NAICS Cogen",F1415="Industrial NAICS Cogen",F1415="NAICS-22 Cogen")),FALSE,IF(AND($P$3=FALSE,OR(F1415="Commercial NAICS Cogen",F1415="Commercial NAICS Non-Cogen",F1415="Industrial NAICS Cogen", F1415="industrial NAICS non-Cogen")),FALSE, TRUE))</f>
        <v/>
      </c>
    </row>
    <row r="1416">
      <c r="A1416" s="129" t="n">
        <v>6178</v>
      </c>
      <c r="B1416" s="130" t="inlineStr">
        <is>
          <t>Coleto Creek</t>
        </is>
      </c>
      <c r="C1416" s="130" t="inlineStr">
        <is>
          <t>Coleto Creek Power LP</t>
        </is>
      </c>
      <c r="D1416" s="129" t="n">
        <v>56570</v>
      </c>
      <c r="E1416" s="130" t="inlineStr">
        <is>
          <t>TX</t>
        </is>
      </c>
      <c r="F1416" s="130" t="inlineStr">
        <is>
          <t>NAICS-22 Non-Cogen</t>
        </is>
      </c>
      <c r="G1416" s="130" t="inlineStr">
        <is>
          <t>ST</t>
        </is>
      </c>
      <c r="H1416" s="130" t="inlineStr">
        <is>
          <t>SUB</t>
        </is>
      </c>
      <c r="I1416" s="130" t="inlineStr">
        <is>
          <t>COL</t>
        </is>
      </c>
      <c r="J1416" s="131" t="n">
        <v>0</v>
      </c>
      <c r="K1416" s="129" t="n">
        <v>2020</v>
      </c>
      <c r="L1416" s="120">
        <f>IF(VLOOKUP(H1416,'Cross-Page Data'!$D$4:$F$48,3,FALSE)="natural gas",VLOOKUP(G1416,'Cross-Page Data'!$I$4:$J$19,2,FALSE),IF(VLOOKUP(H1416,'Cross-Page Data'!$D$4:$F$48,3,FALSE)="solar",IF(G1416="PV","solar PV","solar thermal"),IF(VLOOKUP(H1416,'Cross-Page Data'!$D$4:$F$48,3,FALSE)="wind",VLOOKUP(G1416,'Cross-Page Data'!$I$4:$J$19,2,FALSE),IF(VLOOKUP(H1416,'Cross-Page Data'!$D$4:$F$48,3,FALSE)="hydro",VLOOKUP(G1416,'Cross-Page Data'!$I$4:$J$19,2,FALSE),VLOOKUP(H1416,'Cross-Page Data'!$D$4:$F$48,3,FALSE)))))</f>
        <v/>
      </c>
      <c r="M1416" s="120">
        <f>IF(AND($P$2=FALSE,OR(F1416="Commercial NAICS Cogen",F1416="Industrial NAICS Cogen",F1416="NAICS-22 Cogen")),FALSE,IF(AND($P$3=FALSE,OR(F1416="Commercial NAICS Cogen",F1416="Commercial NAICS Non-Cogen",F1416="Industrial NAICS Cogen", F1416="industrial NAICS non-Cogen")),FALSE, TRUE))</f>
        <v/>
      </c>
    </row>
    <row r="1417">
      <c r="A1417" s="129" t="n">
        <v>6179</v>
      </c>
      <c r="B1417" s="130" t="inlineStr">
        <is>
          <t>Fayette Power Project</t>
        </is>
      </c>
      <c r="C1417" s="130" t="inlineStr">
        <is>
          <t>Lower Colorado River Authority</t>
        </is>
      </c>
      <c r="D1417" s="129" t="n">
        <v>11269</v>
      </c>
      <c r="E1417" s="130" t="inlineStr">
        <is>
          <t>TX</t>
        </is>
      </c>
      <c r="F1417" s="130" t="inlineStr">
        <is>
          <t>Electric Utility</t>
        </is>
      </c>
      <c r="G1417" s="130" t="inlineStr">
        <is>
          <t>ST</t>
        </is>
      </c>
      <c r="H1417" s="130" t="inlineStr">
        <is>
          <t>DFO</t>
        </is>
      </c>
      <c r="I1417" s="130" t="inlineStr">
        <is>
          <t>DFO</t>
        </is>
      </c>
      <c r="J1417" s="131" t="n">
        <v>16963.25</v>
      </c>
      <c r="K1417" s="129" t="n">
        <v>2020</v>
      </c>
      <c r="L1417" s="120">
        <f>IF(VLOOKUP(H1417,'Cross-Page Data'!$D$4:$F$48,3,FALSE)="natural gas",VLOOKUP(G1417,'Cross-Page Data'!$I$4:$J$19,2,FALSE),IF(VLOOKUP(H1417,'Cross-Page Data'!$D$4:$F$48,3,FALSE)="solar",IF(G1417="PV","solar PV","solar thermal"),IF(VLOOKUP(H1417,'Cross-Page Data'!$D$4:$F$48,3,FALSE)="wind",VLOOKUP(G1417,'Cross-Page Data'!$I$4:$J$19,2,FALSE),IF(VLOOKUP(H1417,'Cross-Page Data'!$D$4:$F$48,3,FALSE)="hydro",VLOOKUP(G1417,'Cross-Page Data'!$I$4:$J$19,2,FALSE),VLOOKUP(H1417,'Cross-Page Data'!$D$4:$F$48,3,FALSE)))))</f>
        <v/>
      </c>
      <c r="M1417" s="120">
        <f>IF(AND($P$2=FALSE,OR(F1417="Commercial NAICS Cogen",F1417="Industrial NAICS Cogen",F1417="NAICS-22 Cogen")),FALSE,IF(AND($P$3=FALSE,OR(F1417="Commercial NAICS Cogen",F1417="Commercial NAICS Non-Cogen",F1417="Industrial NAICS Cogen", F1417="industrial NAICS non-Cogen")),FALSE, TRUE))</f>
        <v/>
      </c>
    </row>
    <row r="1418">
      <c r="A1418" s="129" t="n">
        <v>6179</v>
      </c>
      <c r="B1418" s="130" t="inlineStr">
        <is>
          <t>Fayette Power Project</t>
        </is>
      </c>
      <c r="C1418" s="130" t="inlineStr">
        <is>
          <t>Lower Colorado River Authority</t>
        </is>
      </c>
      <c r="D1418" s="129" t="n">
        <v>11269</v>
      </c>
      <c r="E1418" s="130" t="inlineStr">
        <is>
          <t>TX</t>
        </is>
      </c>
      <c r="F1418" s="130" t="inlineStr">
        <is>
          <t>Electric Utility</t>
        </is>
      </c>
      <c r="G1418" s="130" t="inlineStr">
        <is>
          <t>ST</t>
        </is>
      </c>
      <c r="H1418" s="130" t="inlineStr">
        <is>
          <t>RC</t>
        </is>
      </c>
      <c r="I1418" s="130" t="inlineStr">
        <is>
          <t>COL</t>
        </is>
      </c>
      <c r="J1418" s="131" t="n">
        <v>8683236.699999999</v>
      </c>
      <c r="K1418" s="129" t="n">
        <v>2020</v>
      </c>
      <c r="L1418" s="120">
        <f>IF(VLOOKUP(H1418,'Cross-Page Data'!$D$4:$F$48,3,FALSE)="natural gas",VLOOKUP(G1418,'Cross-Page Data'!$I$4:$J$19,2,FALSE),IF(VLOOKUP(H1418,'Cross-Page Data'!$D$4:$F$48,3,FALSE)="solar",IF(G1418="PV","solar PV","solar thermal"),IF(VLOOKUP(H1418,'Cross-Page Data'!$D$4:$F$48,3,FALSE)="wind",VLOOKUP(G1418,'Cross-Page Data'!$I$4:$J$19,2,FALSE),IF(VLOOKUP(H1418,'Cross-Page Data'!$D$4:$F$48,3,FALSE)="hydro",VLOOKUP(G1418,'Cross-Page Data'!$I$4:$J$19,2,FALSE),VLOOKUP(H1418,'Cross-Page Data'!$D$4:$F$48,3,FALSE)))))</f>
        <v/>
      </c>
      <c r="M1418" s="120">
        <f>IF(AND($P$2=FALSE,OR(F1418="Commercial NAICS Cogen",F1418="Industrial NAICS Cogen",F1418="NAICS-22 Cogen")),FALSE,IF(AND($P$3=FALSE,OR(F1418="Commercial NAICS Cogen",F1418="Commercial NAICS Non-Cogen",F1418="Industrial NAICS Cogen", F1418="industrial NAICS non-Cogen")),FALSE, TRUE))</f>
        <v/>
      </c>
    </row>
    <row r="1419">
      <c r="A1419" s="129" t="n">
        <v>6179</v>
      </c>
      <c r="B1419" s="130" t="inlineStr">
        <is>
          <t>Fayette Power Project</t>
        </is>
      </c>
      <c r="C1419" s="130" t="inlineStr">
        <is>
          <t>Lower Colorado River Authority</t>
        </is>
      </c>
      <c r="D1419" s="129" t="n">
        <v>11269</v>
      </c>
      <c r="E1419" s="130" t="inlineStr">
        <is>
          <t>TX</t>
        </is>
      </c>
      <c r="F1419" s="130" t="inlineStr">
        <is>
          <t>Electric Utility</t>
        </is>
      </c>
      <c r="G1419" s="130" t="inlineStr">
        <is>
          <t>ST</t>
        </is>
      </c>
      <c r="H1419" s="130" t="inlineStr">
        <is>
          <t>SUB</t>
        </is>
      </c>
      <c r="I1419" s="130" t="inlineStr">
        <is>
          <t>COL</t>
        </is>
      </c>
      <c r="J1419" s="131" t="n">
        <v>60083.013</v>
      </c>
      <c r="K1419" s="129" t="n">
        <v>2020</v>
      </c>
      <c r="L1419" s="120">
        <f>IF(VLOOKUP(H1419,'Cross-Page Data'!$D$4:$F$48,3,FALSE)="natural gas",VLOOKUP(G1419,'Cross-Page Data'!$I$4:$J$19,2,FALSE),IF(VLOOKUP(H1419,'Cross-Page Data'!$D$4:$F$48,3,FALSE)="solar",IF(G1419="PV","solar PV","solar thermal"),IF(VLOOKUP(H1419,'Cross-Page Data'!$D$4:$F$48,3,FALSE)="wind",VLOOKUP(G1419,'Cross-Page Data'!$I$4:$J$19,2,FALSE),IF(VLOOKUP(H1419,'Cross-Page Data'!$D$4:$F$48,3,FALSE)="hydro",VLOOKUP(G1419,'Cross-Page Data'!$I$4:$J$19,2,FALSE),VLOOKUP(H1419,'Cross-Page Data'!$D$4:$F$48,3,FALSE)))))</f>
        <v/>
      </c>
      <c r="M1419" s="120">
        <f>IF(AND($P$2=FALSE,OR(F1419="Commercial NAICS Cogen",F1419="Industrial NAICS Cogen",F1419="NAICS-22 Cogen")),FALSE,IF(AND($P$3=FALSE,OR(F1419="Commercial NAICS Cogen",F1419="Commercial NAICS Non-Cogen",F1419="Industrial NAICS Cogen", F1419="industrial NAICS non-Cogen")),FALSE, TRUE))</f>
        <v/>
      </c>
    </row>
    <row r="1420">
      <c r="A1420" s="129" t="n">
        <v>6180</v>
      </c>
      <c r="B1420" s="130" t="inlineStr">
        <is>
          <t>Oak Grove (TX)</t>
        </is>
      </c>
      <c r="C1420" s="130" t="inlineStr">
        <is>
          <t>Luminant Generation Company LLC</t>
        </is>
      </c>
      <c r="D1420" s="129" t="n">
        <v>55983</v>
      </c>
      <c r="E1420" s="130" t="inlineStr">
        <is>
          <t>TX</t>
        </is>
      </c>
      <c r="F1420" s="130" t="inlineStr">
        <is>
          <t>NAICS-22 Non-Cogen</t>
        </is>
      </c>
      <c r="G1420" s="130" t="inlineStr">
        <is>
          <t>ST</t>
        </is>
      </c>
      <c r="H1420" s="130" t="inlineStr">
        <is>
          <t>LIG</t>
        </is>
      </c>
      <c r="I1420" s="130" t="inlineStr">
        <is>
          <t>COL</t>
        </is>
      </c>
      <c r="J1420" s="131" t="n">
        <v>21705.541</v>
      </c>
      <c r="K1420" s="129" t="n">
        <v>2020</v>
      </c>
      <c r="L1420" s="120">
        <f>IF(VLOOKUP(H1420,'Cross-Page Data'!$D$4:$F$48,3,FALSE)="natural gas",VLOOKUP(G1420,'Cross-Page Data'!$I$4:$J$19,2,FALSE),IF(VLOOKUP(H1420,'Cross-Page Data'!$D$4:$F$48,3,FALSE)="solar",IF(G1420="PV","solar PV","solar thermal"),IF(VLOOKUP(H1420,'Cross-Page Data'!$D$4:$F$48,3,FALSE)="wind",VLOOKUP(G1420,'Cross-Page Data'!$I$4:$J$19,2,FALSE),IF(VLOOKUP(H1420,'Cross-Page Data'!$D$4:$F$48,3,FALSE)="hydro",VLOOKUP(G1420,'Cross-Page Data'!$I$4:$J$19,2,FALSE),VLOOKUP(H1420,'Cross-Page Data'!$D$4:$F$48,3,FALSE)))))</f>
        <v/>
      </c>
      <c r="M1420" s="120">
        <f>IF(AND($P$2=FALSE,OR(F1420="Commercial NAICS Cogen",F1420="Industrial NAICS Cogen",F1420="NAICS-22 Cogen")),FALSE,IF(AND($P$3=FALSE,OR(F1420="Commercial NAICS Cogen",F1420="Commercial NAICS Non-Cogen",F1420="Industrial NAICS Cogen", F1420="industrial NAICS non-Cogen")),FALSE, TRUE))</f>
        <v/>
      </c>
    </row>
    <row r="1421">
      <c r="A1421" s="129" t="n">
        <v>6180</v>
      </c>
      <c r="B1421" s="130" t="inlineStr">
        <is>
          <t>Oak Grove (TX)</t>
        </is>
      </c>
      <c r="C1421" s="130" t="inlineStr">
        <is>
          <t>Luminant Generation Company LLC</t>
        </is>
      </c>
      <c r="D1421" s="129" t="n">
        <v>55983</v>
      </c>
      <c r="E1421" s="130" t="inlineStr">
        <is>
          <t>TX</t>
        </is>
      </c>
      <c r="F1421" s="130" t="inlineStr">
        <is>
          <t>NAICS-22 Non-Cogen</t>
        </is>
      </c>
      <c r="G1421" s="130" t="inlineStr">
        <is>
          <t>ST</t>
        </is>
      </c>
      <c r="H1421" s="130" t="inlineStr">
        <is>
          <t>NG</t>
        </is>
      </c>
      <c r="I1421" s="130" t="inlineStr">
        <is>
          <t>NG</t>
        </is>
      </c>
      <c r="J1421" s="131" t="n">
        <v>97676.213</v>
      </c>
      <c r="K1421" s="129" t="n">
        <v>2020</v>
      </c>
      <c r="L1421" s="120">
        <f>IF(VLOOKUP(H1421,'Cross-Page Data'!$D$4:$F$48,3,FALSE)="natural gas",VLOOKUP(G1421,'Cross-Page Data'!$I$4:$J$19,2,FALSE),IF(VLOOKUP(H1421,'Cross-Page Data'!$D$4:$F$48,3,FALSE)="solar",IF(G1421="PV","solar PV","solar thermal"),IF(VLOOKUP(H1421,'Cross-Page Data'!$D$4:$F$48,3,FALSE)="wind",VLOOKUP(G1421,'Cross-Page Data'!$I$4:$J$19,2,FALSE),IF(VLOOKUP(H1421,'Cross-Page Data'!$D$4:$F$48,3,FALSE)="hydro",VLOOKUP(G1421,'Cross-Page Data'!$I$4:$J$19,2,FALSE),VLOOKUP(H1421,'Cross-Page Data'!$D$4:$F$48,3,FALSE)))))</f>
        <v/>
      </c>
      <c r="M1421" s="120">
        <f>IF(AND($P$2=FALSE,OR(F1421="Commercial NAICS Cogen",F1421="Industrial NAICS Cogen",F1421="NAICS-22 Cogen")),FALSE,IF(AND($P$3=FALSE,OR(F1421="Commercial NAICS Cogen",F1421="Commercial NAICS Non-Cogen",F1421="Industrial NAICS Cogen", F1421="industrial NAICS non-Cogen")),FALSE, TRUE))</f>
        <v/>
      </c>
    </row>
    <row r="1422">
      <c r="A1422" s="129" t="n">
        <v>6180</v>
      </c>
      <c r="B1422" s="130" t="inlineStr">
        <is>
          <t>Oak Grove (TX)</t>
        </is>
      </c>
      <c r="C1422" s="130" t="inlineStr">
        <is>
          <t>Luminant Generation Company LLC</t>
        </is>
      </c>
      <c r="D1422" s="129" t="n">
        <v>55983</v>
      </c>
      <c r="E1422" s="130" t="inlineStr">
        <is>
          <t>TX</t>
        </is>
      </c>
      <c r="F1422" s="130" t="inlineStr">
        <is>
          <t>NAICS-22 Non-Cogen</t>
        </is>
      </c>
      <c r="G1422" s="130" t="inlineStr">
        <is>
          <t>ST</t>
        </is>
      </c>
      <c r="H1422" s="130" t="inlineStr">
        <is>
          <t>RC</t>
        </is>
      </c>
      <c r="I1422" s="130" t="inlineStr">
        <is>
          <t>COL</t>
        </is>
      </c>
      <c r="J1422" s="131" t="n">
        <v>12986424</v>
      </c>
      <c r="K1422" s="129" t="n">
        <v>2020</v>
      </c>
      <c r="L1422" s="120">
        <f>IF(VLOOKUP(H1422,'Cross-Page Data'!$D$4:$F$48,3,FALSE)="natural gas",VLOOKUP(G1422,'Cross-Page Data'!$I$4:$J$19,2,FALSE),IF(VLOOKUP(H1422,'Cross-Page Data'!$D$4:$F$48,3,FALSE)="solar",IF(G1422="PV","solar PV","solar thermal"),IF(VLOOKUP(H1422,'Cross-Page Data'!$D$4:$F$48,3,FALSE)="wind",VLOOKUP(G1422,'Cross-Page Data'!$I$4:$J$19,2,FALSE),IF(VLOOKUP(H1422,'Cross-Page Data'!$D$4:$F$48,3,FALSE)="hydro",VLOOKUP(G1422,'Cross-Page Data'!$I$4:$J$19,2,FALSE),VLOOKUP(H1422,'Cross-Page Data'!$D$4:$F$48,3,FALSE)))))</f>
        <v/>
      </c>
      <c r="M1422" s="120">
        <f>IF(AND($P$2=FALSE,OR(F1422="Commercial NAICS Cogen",F1422="Industrial NAICS Cogen",F1422="NAICS-22 Cogen")),FALSE,IF(AND($P$3=FALSE,OR(F1422="Commercial NAICS Cogen",F1422="Commercial NAICS Non-Cogen",F1422="Industrial NAICS Cogen", F1422="industrial NAICS non-Cogen")),FALSE, TRUE))</f>
        <v/>
      </c>
    </row>
    <row r="1423">
      <c r="A1423" s="129" t="n">
        <v>6181</v>
      </c>
      <c r="B1423" s="130" t="inlineStr">
        <is>
          <t>J T Deely</t>
        </is>
      </c>
      <c r="C1423" s="130" t="inlineStr">
        <is>
          <t>City of San Antonio - (TX)</t>
        </is>
      </c>
      <c r="D1423" s="129" t="n">
        <v>16604</v>
      </c>
      <c r="E1423" s="130" t="inlineStr">
        <is>
          <t>TX</t>
        </is>
      </c>
      <c r="F1423" s="130" t="inlineStr">
        <is>
          <t>Electric Utility</t>
        </is>
      </c>
      <c r="G1423" s="130" t="inlineStr">
        <is>
          <t>ST</t>
        </is>
      </c>
      <c r="H1423" s="130" t="inlineStr">
        <is>
          <t>NG</t>
        </is>
      </c>
      <c r="I1423" s="130" t="inlineStr">
        <is>
          <t>NG</t>
        </is>
      </c>
      <c r="J1423" s="131" t="n">
        <v>-3277</v>
      </c>
      <c r="K1423" s="129" t="n">
        <v>2020</v>
      </c>
      <c r="L1423" s="120">
        <f>IF(VLOOKUP(H1423,'Cross-Page Data'!$D$4:$F$48,3,FALSE)="natural gas",VLOOKUP(G1423,'Cross-Page Data'!$I$4:$J$19,2,FALSE),IF(VLOOKUP(H1423,'Cross-Page Data'!$D$4:$F$48,3,FALSE)="solar",IF(G1423="PV","solar PV","solar thermal"),IF(VLOOKUP(H1423,'Cross-Page Data'!$D$4:$F$48,3,FALSE)="wind",VLOOKUP(G1423,'Cross-Page Data'!$I$4:$J$19,2,FALSE),IF(VLOOKUP(H1423,'Cross-Page Data'!$D$4:$F$48,3,FALSE)="hydro",VLOOKUP(G1423,'Cross-Page Data'!$I$4:$J$19,2,FALSE),VLOOKUP(H1423,'Cross-Page Data'!$D$4:$F$48,3,FALSE)))))</f>
        <v/>
      </c>
      <c r="M1423" s="120">
        <f>IF(AND($P$2=FALSE,OR(F1423="Commercial NAICS Cogen",F1423="Industrial NAICS Cogen",F1423="NAICS-22 Cogen")),FALSE,IF(AND($P$3=FALSE,OR(F1423="Commercial NAICS Cogen",F1423="Commercial NAICS Non-Cogen",F1423="Industrial NAICS Cogen", F1423="industrial NAICS non-Cogen")),FALSE, TRUE))</f>
        <v/>
      </c>
    </row>
    <row r="1424">
      <c r="A1424" s="129" t="n">
        <v>6181</v>
      </c>
      <c r="B1424" s="130" t="inlineStr">
        <is>
          <t>J T Deely</t>
        </is>
      </c>
      <c r="C1424" s="130" t="inlineStr">
        <is>
          <t>City of San Antonio - (TX)</t>
        </is>
      </c>
      <c r="D1424" s="129" t="n">
        <v>16604</v>
      </c>
      <c r="E1424" s="130" t="inlineStr">
        <is>
          <t>TX</t>
        </is>
      </c>
      <c r="F1424" s="130" t="inlineStr">
        <is>
          <t>Electric Utility</t>
        </is>
      </c>
      <c r="G1424" s="130" t="inlineStr">
        <is>
          <t>ST</t>
        </is>
      </c>
      <c r="H1424" s="130" t="inlineStr">
        <is>
          <t>SUB</t>
        </is>
      </c>
      <c r="I1424" s="130" t="inlineStr">
        <is>
          <t>COL</t>
        </is>
      </c>
      <c r="J1424" s="131" t="n">
        <v>-3277</v>
      </c>
      <c r="K1424" s="129" t="n">
        <v>2020</v>
      </c>
      <c r="L1424" s="120">
        <f>IF(VLOOKUP(H1424,'Cross-Page Data'!$D$4:$F$48,3,FALSE)="natural gas",VLOOKUP(G1424,'Cross-Page Data'!$I$4:$J$19,2,FALSE),IF(VLOOKUP(H1424,'Cross-Page Data'!$D$4:$F$48,3,FALSE)="solar",IF(G1424="PV","solar PV","solar thermal"),IF(VLOOKUP(H1424,'Cross-Page Data'!$D$4:$F$48,3,FALSE)="wind",VLOOKUP(G1424,'Cross-Page Data'!$I$4:$J$19,2,FALSE),IF(VLOOKUP(H1424,'Cross-Page Data'!$D$4:$F$48,3,FALSE)="hydro",VLOOKUP(G1424,'Cross-Page Data'!$I$4:$J$19,2,FALSE),VLOOKUP(H1424,'Cross-Page Data'!$D$4:$F$48,3,FALSE)))))</f>
        <v/>
      </c>
      <c r="M1424" s="120">
        <f>IF(AND($P$2=FALSE,OR(F1424="Commercial NAICS Cogen",F1424="Industrial NAICS Cogen",F1424="NAICS-22 Cogen")),FALSE,IF(AND($P$3=FALSE,OR(F1424="Commercial NAICS Cogen",F1424="Commercial NAICS Non-Cogen",F1424="Industrial NAICS Cogen", F1424="industrial NAICS non-Cogen")),FALSE, TRUE))</f>
        <v/>
      </c>
    </row>
    <row r="1425">
      <c r="A1425" s="129" t="n">
        <v>6183</v>
      </c>
      <c r="B1425" s="130" t="inlineStr">
        <is>
          <t>San Miguel</t>
        </is>
      </c>
      <c r="C1425" s="130" t="inlineStr">
        <is>
          <t>San Miguel Electric Coop, Inc</t>
        </is>
      </c>
      <c r="D1425" s="129" t="n">
        <v>16624</v>
      </c>
      <c r="E1425" s="130" t="inlineStr">
        <is>
          <t>TX</t>
        </is>
      </c>
      <c r="F1425" s="130" t="inlineStr">
        <is>
          <t>Electric Utility</t>
        </is>
      </c>
      <c r="G1425" s="130" t="inlineStr">
        <is>
          <t>ST</t>
        </is>
      </c>
      <c r="H1425" s="130" t="inlineStr">
        <is>
          <t>DFO</t>
        </is>
      </c>
      <c r="I1425" s="130" t="inlineStr">
        <is>
          <t>DFO</t>
        </is>
      </c>
      <c r="J1425" s="131" t="n">
        <v>2580.3</v>
      </c>
      <c r="K1425" s="129" t="n">
        <v>2020</v>
      </c>
      <c r="L1425" s="120">
        <f>IF(VLOOKUP(H1425,'Cross-Page Data'!$D$4:$F$48,3,FALSE)="natural gas",VLOOKUP(G1425,'Cross-Page Data'!$I$4:$J$19,2,FALSE),IF(VLOOKUP(H1425,'Cross-Page Data'!$D$4:$F$48,3,FALSE)="solar",IF(G1425="PV","solar PV","solar thermal"),IF(VLOOKUP(H1425,'Cross-Page Data'!$D$4:$F$48,3,FALSE)="wind",VLOOKUP(G1425,'Cross-Page Data'!$I$4:$J$19,2,FALSE),IF(VLOOKUP(H1425,'Cross-Page Data'!$D$4:$F$48,3,FALSE)="hydro",VLOOKUP(G1425,'Cross-Page Data'!$I$4:$J$19,2,FALSE),VLOOKUP(H1425,'Cross-Page Data'!$D$4:$F$48,3,FALSE)))))</f>
        <v/>
      </c>
      <c r="M1425" s="120">
        <f>IF(AND($P$2=FALSE,OR(F1425="Commercial NAICS Cogen",F1425="Industrial NAICS Cogen",F1425="NAICS-22 Cogen")),FALSE,IF(AND($P$3=FALSE,OR(F1425="Commercial NAICS Cogen",F1425="Commercial NAICS Non-Cogen",F1425="Industrial NAICS Cogen", F1425="industrial NAICS non-Cogen")),FALSE, TRUE))</f>
        <v/>
      </c>
    </row>
    <row r="1426">
      <c r="A1426" s="129" t="n">
        <v>6183</v>
      </c>
      <c r="B1426" s="130" t="inlineStr">
        <is>
          <t>San Miguel</t>
        </is>
      </c>
      <c r="C1426" s="130" t="inlineStr">
        <is>
          <t>San Miguel Electric Coop, Inc</t>
        </is>
      </c>
      <c r="D1426" s="129" t="n">
        <v>16624</v>
      </c>
      <c r="E1426" s="130" t="inlineStr">
        <is>
          <t>TX</t>
        </is>
      </c>
      <c r="F1426" s="130" t="inlineStr">
        <is>
          <t>Electric Utility</t>
        </is>
      </c>
      <c r="G1426" s="130" t="inlineStr">
        <is>
          <t>ST</t>
        </is>
      </c>
      <c r="H1426" s="130" t="inlineStr">
        <is>
          <t>LIG</t>
        </is>
      </c>
      <c r="I1426" s="130" t="inlineStr">
        <is>
          <t>COL</t>
        </is>
      </c>
      <c r="J1426" s="131" t="n">
        <v>2315563.7</v>
      </c>
      <c r="K1426" s="129" t="n">
        <v>2020</v>
      </c>
      <c r="L1426" s="120">
        <f>IF(VLOOKUP(H1426,'Cross-Page Data'!$D$4:$F$48,3,FALSE)="natural gas",VLOOKUP(G1426,'Cross-Page Data'!$I$4:$J$19,2,FALSE),IF(VLOOKUP(H1426,'Cross-Page Data'!$D$4:$F$48,3,FALSE)="solar",IF(G1426="PV","solar PV","solar thermal"),IF(VLOOKUP(H1426,'Cross-Page Data'!$D$4:$F$48,3,FALSE)="wind",VLOOKUP(G1426,'Cross-Page Data'!$I$4:$J$19,2,FALSE),IF(VLOOKUP(H1426,'Cross-Page Data'!$D$4:$F$48,3,FALSE)="hydro",VLOOKUP(G1426,'Cross-Page Data'!$I$4:$J$19,2,FALSE),VLOOKUP(H1426,'Cross-Page Data'!$D$4:$F$48,3,FALSE)))))</f>
        <v/>
      </c>
      <c r="M1426" s="120">
        <f>IF(AND($P$2=FALSE,OR(F1426="Commercial NAICS Cogen",F1426="Industrial NAICS Cogen",F1426="NAICS-22 Cogen")),FALSE,IF(AND($P$3=FALSE,OR(F1426="Commercial NAICS Cogen",F1426="Commercial NAICS Non-Cogen",F1426="Industrial NAICS Cogen", F1426="industrial NAICS non-Cogen")),FALSE, TRUE))</f>
        <v/>
      </c>
    </row>
    <row r="1427">
      <c r="A1427" s="129" t="n">
        <v>6189</v>
      </c>
      <c r="B1427" s="130" t="inlineStr">
        <is>
          <t>Rocky Mountain Hydroelectric Plant</t>
        </is>
      </c>
      <c r="C1427" s="130" t="inlineStr">
        <is>
          <t>Oglethorpe Power Corporation</t>
        </is>
      </c>
      <c r="D1427" s="129" t="n">
        <v>13994</v>
      </c>
      <c r="E1427" s="130" t="inlineStr">
        <is>
          <t>GA</t>
        </is>
      </c>
      <c r="F1427" s="130" t="inlineStr">
        <is>
          <t>Electric Utility</t>
        </is>
      </c>
      <c r="G1427" s="130" t="inlineStr">
        <is>
          <t>PS</t>
        </is>
      </c>
      <c r="H1427" s="130" t="inlineStr">
        <is>
          <t>WAT</t>
        </is>
      </c>
      <c r="I1427" s="130" t="inlineStr">
        <is>
          <t>HPS</t>
        </is>
      </c>
      <c r="J1427" s="131" t="n">
        <v>-500222</v>
      </c>
      <c r="K1427" s="129" t="n">
        <v>2020</v>
      </c>
      <c r="L1427" s="120">
        <f>IF(VLOOKUP(H1427,'Cross-Page Data'!$D$4:$F$48,3,FALSE)="natural gas",VLOOKUP(G1427,'Cross-Page Data'!$I$4:$J$19,2,FALSE),IF(VLOOKUP(H1427,'Cross-Page Data'!$D$4:$F$48,3,FALSE)="solar",IF(G1427="PV","solar PV","solar thermal"),IF(VLOOKUP(H1427,'Cross-Page Data'!$D$4:$F$48,3,FALSE)="wind",VLOOKUP(G1427,'Cross-Page Data'!$I$4:$J$19,2,FALSE),IF(VLOOKUP(H1427,'Cross-Page Data'!$D$4:$F$48,3,FALSE)="hydro",VLOOKUP(G1427,'Cross-Page Data'!$I$4:$J$19,2,FALSE),VLOOKUP(H1427,'Cross-Page Data'!$D$4:$F$48,3,FALSE)))))</f>
        <v/>
      </c>
      <c r="M1427" s="120">
        <f>IF(AND($P$2=FALSE,OR(F1427="Commercial NAICS Cogen",F1427="Industrial NAICS Cogen",F1427="NAICS-22 Cogen")),FALSE,IF(AND($P$3=FALSE,OR(F1427="Commercial NAICS Cogen",F1427="Commercial NAICS Non-Cogen",F1427="Industrial NAICS Cogen", F1427="industrial NAICS non-Cogen")),FALSE, TRUE))</f>
        <v/>
      </c>
    </row>
    <row r="1428">
      <c r="A1428" s="129" t="n">
        <v>6190</v>
      </c>
      <c r="B1428" s="130" t="inlineStr">
        <is>
          <t>Brame Energy Center</t>
        </is>
      </c>
      <c r="C1428" s="130" t="inlineStr">
        <is>
          <t>Cleco Power LLC</t>
        </is>
      </c>
      <c r="D1428" s="129" t="n">
        <v>3265</v>
      </c>
      <c r="E1428" s="130" t="inlineStr">
        <is>
          <t>LA</t>
        </is>
      </c>
      <c r="F1428" s="130" t="inlineStr">
        <is>
          <t>Electric Utility</t>
        </is>
      </c>
      <c r="G1428" s="130" t="inlineStr">
        <is>
          <t>ST</t>
        </is>
      </c>
      <c r="H1428" s="130" t="inlineStr">
        <is>
          <t>BIT</t>
        </is>
      </c>
      <c r="I1428" s="130" t="inlineStr">
        <is>
          <t>COL</t>
        </is>
      </c>
      <c r="J1428" s="131" t="n">
        <v>703482.22</v>
      </c>
      <c r="K1428" s="129" t="n">
        <v>2020</v>
      </c>
      <c r="L1428" s="120">
        <f>IF(VLOOKUP(H1428,'Cross-Page Data'!$D$4:$F$48,3,FALSE)="natural gas",VLOOKUP(G1428,'Cross-Page Data'!$I$4:$J$19,2,FALSE),IF(VLOOKUP(H1428,'Cross-Page Data'!$D$4:$F$48,3,FALSE)="solar",IF(G1428="PV","solar PV","solar thermal"),IF(VLOOKUP(H1428,'Cross-Page Data'!$D$4:$F$48,3,FALSE)="wind",VLOOKUP(G1428,'Cross-Page Data'!$I$4:$J$19,2,FALSE),IF(VLOOKUP(H1428,'Cross-Page Data'!$D$4:$F$48,3,FALSE)="hydro",VLOOKUP(G1428,'Cross-Page Data'!$I$4:$J$19,2,FALSE),VLOOKUP(H1428,'Cross-Page Data'!$D$4:$F$48,3,FALSE)))))</f>
        <v/>
      </c>
      <c r="M1428" s="120">
        <f>IF(AND($P$2=FALSE,OR(F1428="Commercial NAICS Cogen",F1428="Industrial NAICS Cogen",F1428="NAICS-22 Cogen")),FALSE,IF(AND($P$3=FALSE,OR(F1428="Commercial NAICS Cogen",F1428="Commercial NAICS Non-Cogen",F1428="Industrial NAICS Cogen", F1428="industrial NAICS non-Cogen")),FALSE, TRUE))</f>
        <v/>
      </c>
    </row>
    <row r="1429">
      <c r="A1429" s="129" t="n">
        <v>6190</v>
      </c>
      <c r="B1429" s="130" t="inlineStr">
        <is>
          <t>Brame Energy Center</t>
        </is>
      </c>
      <c r="C1429" s="130" t="inlineStr">
        <is>
          <t>Cleco Power LLC</t>
        </is>
      </c>
      <c r="D1429" s="129" t="n">
        <v>3265</v>
      </c>
      <c r="E1429" s="130" t="inlineStr">
        <is>
          <t>LA</t>
        </is>
      </c>
      <c r="F1429" s="130" t="inlineStr">
        <is>
          <t>Electric Utility</t>
        </is>
      </c>
      <c r="G1429" s="130" t="inlineStr">
        <is>
          <t>ST</t>
        </is>
      </c>
      <c r="H1429" s="130" t="inlineStr">
        <is>
          <t>DFO</t>
        </is>
      </c>
      <c r="I1429" s="130" t="inlineStr">
        <is>
          <t>DFO</t>
        </is>
      </c>
      <c r="J1429" s="131" t="n">
        <v>0</v>
      </c>
      <c r="K1429" s="129" t="n">
        <v>2020</v>
      </c>
      <c r="L1429" s="120">
        <f>IF(VLOOKUP(H1429,'Cross-Page Data'!$D$4:$F$48,3,FALSE)="natural gas",VLOOKUP(G1429,'Cross-Page Data'!$I$4:$J$19,2,FALSE),IF(VLOOKUP(H1429,'Cross-Page Data'!$D$4:$F$48,3,FALSE)="solar",IF(G1429="PV","solar PV","solar thermal"),IF(VLOOKUP(H1429,'Cross-Page Data'!$D$4:$F$48,3,FALSE)="wind",VLOOKUP(G1429,'Cross-Page Data'!$I$4:$J$19,2,FALSE),IF(VLOOKUP(H1429,'Cross-Page Data'!$D$4:$F$48,3,FALSE)="hydro",VLOOKUP(G1429,'Cross-Page Data'!$I$4:$J$19,2,FALSE),VLOOKUP(H1429,'Cross-Page Data'!$D$4:$F$48,3,FALSE)))))</f>
        <v/>
      </c>
      <c r="M1429" s="120">
        <f>IF(AND($P$2=FALSE,OR(F1429="Commercial NAICS Cogen",F1429="Industrial NAICS Cogen",F1429="NAICS-22 Cogen")),FALSE,IF(AND($P$3=FALSE,OR(F1429="Commercial NAICS Cogen",F1429="Commercial NAICS Non-Cogen",F1429="Industrial NAICS Cogen", F1429="industrial NAICS non-Cogen")),FALSE, TRUE))</f>
        <v/>
      </c>
    </row>
    <row r="1430">
      <c r="A1430" s="129" t="n">
        <v>6190</v>
      </c>
      <c r="B1430" s="130" t="inlineStr">
        <is>
          <t>Brame Energy Center</t>
        </is>
      </c>
      <c r="C1430" s="130" t="inlineStr">
        <is>
          <t>Cleco Power LLC</t>
        </is>
      </c>
      <c r="D1430" s="129" t="n">
        <v>3265</v>
      </c>
      <c r="E1430" s="130" t="inlineStr">
        <is>
          <t>LA</t>
        </is>
      </c>
      <c r="F1430" s="130" t="inlineStr">
        <is>
          <t>Electric Utility</t>
        </is>
      </c>
      <c r="G1430" s="130" t="inlineStr">
        <is>
          <t>ST</t>
        </is>
      </c>
      <c r="H1430" s="130" t="inlineStr">
        <is>
          <t>LIG</t>
        </is>
      </c>
      <c r="I1430" s="130" t="inlineStr">
        <is>
          <t>COL</t>
        </is>
      </c>
      <c r="J1430" s="131" t="n">
        <v>0</v>
      </c>
      <c r="K1430" s="129" t="n">
        <v>2020</v>
      </c>
      <c r="L1430" s="120">
        <f>IF(VLOOKUP(H1430,'Cross-Page Data'!$D$4:$F$48,3,FALSE)="natural gas",VLOOKUP(G1430,'Cross-Page Data'!$I$4:$J$19,2,FALSE),IF(VLOOKUP(H1430,'Cross-Page Data'!$D$4:$F$48,3,FALSE)="solar",IF(G1430="PV","solar PV","solar thermal"),IF(VLOOKUP(H1430,'Cross-Page Data'!$D$4:$F$48,3,FALSE)="wind",VLOOKUP(G1430,'Cross-Page Data'!$I$4:$J$19,2,FALSE),IF(VLOOKUP(H1430,'Cross-Page Data'!$D$4:$F$48,3,FALSE)="hydro",VLOOKUP(G1430,'Cross-Page Data'!$I$4:$J$19,2,FALSE),VLOOKUP(H1430,'Cross-Page Data'!$D$4:$F$48,3,FALSE)))))</f>
        <v/>
      </c>
      <c r="M1430" s="120">
        <f>IF(AND($P$2=FALSE,OR(F1430="Commercial NAICS Cogen",F1430="Industrial NAICS Cogen",F1430="NAICS-22 Cogen")),FALSE,IF(AND($P$3=FALSE,OR(F1430="Commercial NAICS Cogen",F1430="Commercial NAICS Non-Cogen",F1430="Industrial NAICS Cogen", F1430="industrial NAICS non-Cogen")),FALSE, TRUE))</f>
        <v/>
      </c>
    </row>
    <row r="1431">
      <c r="A1431" s="129" t="n">
        <v>6190</v>
      </c>
      <c r="B1431" s="130" t="inlineStr">
        <is>
          <t>Brame Energy Center</t>
        </is>
      </c>
      <c r="C1431" s="130" t="inlineStr">
        <is>
          <t>Cleco Power LLC</t>
        </is>
      </c>
      <c r="D1431" s="129" t="n">
        <v>3265</v>
      </c>
      <c r="E1431" s="130" t="inlineStr">
        <is>
          <t>LA</t>
        </is>
      </c>
      <c r="F1431" s="130" t="inlineStr">
        <is>
          <t>Electric Utility</t>
        </is>
      </c>
      <c r="G1431" s="130" t="inlineStr">
        <is>
          <t>ST</t>
        </is>
      </c>
      <c r="H1431" s="130" t="inlineStr">
        <is>
          <t>NG</t>
        </is>
      </c>
      <c r="I1431" s="130" t="inlineStr">
        <is>
          <t>NG</t>
        </is>
      </c>
      <c r="J1431" s="131" t="n">
        <v>693218.3199999999</v>
      </c>
      <c r="K1431" s="129" t="n">
        <v>2020</v>
      </c>
      <c r="L1431" s="120">
        <f>IF(VLOOKUP(H1431,'Cross-Page Data'!$D$4:$F$48,3,FALSE)="natural gas",VLOOKUP(G1431,'Cross-Page Data'!$I$4:$J$19,2,FALSE),IF(VLOOKUP(H1431,'Cross-Page Data'!$D$4:$F$48,3,FALSE)="solar",IF(G1431="PV","solar PV","solar thermal"),IF(VLOOKUP(H1431,'Cross-Page Data'!$D$4:$F$48,3,FALSE)="wind",VLOOKUP(G1431,'Cross-Page Data'!$I$4:$J$19,2,FALSE),IF(VLOOKUP(H1431,'Cross-Page Data'!$D$4:$F$48,3,FALSE)="hydro",VLOOKUP(G1431,'Cross-Page Data'!$I$4:$J$19,2,FALSE),VLOOKUP(H1431,'Cross-Page Data'!$D$4:$F$48,3,FALSE)))))</f>
        <v/>
      </c>
      <c r="M1431" s="120">
        <f>IF(AND($P$2=FALSE,OR(F1431="Commercial NAICS Cogen",F1431="Industrial NAICS Cogen",F1431="NAICS-22 Cogen")),FALSE,IF(AND($P$3=FALSE,OR(F1431="Commercial NAICS Cogen",F1431="Commercial NAICS Non-Cogen",F1431="Industrial NAICS Cogen", F1431="industrial NAICS non-Cogen")),FALSE, TRUE))</f>
        <v/>
      </c>
    </row>
    <row r="1432">
      <c r="A1432" s="129" t="n">
        <v>6190</v>
      </c>
      <c r="B1432" s="130" t="inlineStr">
        <is>
          <t>Brame Energy Center</t>
        </is>
      </c>
      <c r="C1432" s="130" t="inlineStr">
        <is>
          <t>Cleco Power LLC</t>
        </is>
      </c>
      <c r="D1432" s="129" t="n">
        <v>3265</v>
      </c>
      <c r="E1432" s="130" t="inlineStr">
        <is>
          <t>LA</t>
        </is>
      </c>
      <c r="F1432" s="130" t="inlineStr">
        <is>
          <t>Electric Utility</t>
        </is>
      </c>
      <c r="G1432" s="130" t="inlineStr">
        <is>
          <t>ST</t>
        </is>
      </c>
      <c r="H1432" s="130" t="inlineStr">
        <is>
          <t>PC</t>
        </is>
      </c>
      <c r="I1432" s="130" t="inlineStr">
        <is>
          <t>PC</t>
        </is>
      </c>
      <c r="J1432" s="131" t="n">
        <v>2265828.8</v>
      </c>
      <c r="K1432" s="129" t="n">
        <v>2020</v>
      </c>
      <c r="L1432" s="120">
        <f>IF(VLOOKUP(H1432,'Cross-Page Data'!$D$4:$F$48,3,FALSE)="natural gas",VLOOKUP(G1432,'Cross-Page Data'!$I$4:$J$19,2,FALSE),IF(VLOOKUP(H1432,'Cross-Page Data'!$D$4:$F$48,3,FALSE)="solar",IF(G1432="PV","solar PV","solar thermal"),IF(VLOOKUP(H1432,'Cross-Page Data'!$D$4:$F$48,3,FALSE)="wind",VLOOKUP(G1432,'Cross-Page Data'!$I$4:$J$19,2,FALSE),IF(VLOOKUP(H1432,'Cross-Page Data'!$D$4:$F$48,3,FALSE)="hydro",VLOOKUP(G1432,'Cross-Page Data'!$I$4:$J$19,2,FALSE),VLOOKUP(H1432,'Cross-Page Data'!$D$4:$F$48,3,FALSE)))))</f>
        <v/>
      </c>
      <c r="M1432" s="120">
        <f>IF(AND($P$2=FALSE,OR(F1432="Commercial NAICS Cogen",F1432="Industrial NAICS Cogen",F1432="NAICS-22 Cogen")),FALSE,IF(AND($P$3=FALSE,OR(F1432="Commercial NAICS Cogen",F1432="Commercial NAICS Non-Cogen",F1432="Industrial NAICS Cogen", F1432="industrial NAICS non-Cogen")),FALSE, TRUE))</f>
        <v/>
      </c>
    </row>
    <row r="1433">
      <c r="A1433" s="129" t="n">
        <v>6190</v>
      </c>
      <c r="B1433" s="130" t="inlineStr">
        <is>
          <t>Brame Energy Center</t>
        </is>
      </c>
      <c r="C1433" s="130" t="inlineStr">
        <is>
          <t>Cleco Power LLC</t>
        </is>
      </c>
      <c r="D1433" s="129" t="n">
        <v>3265</v>
      </c>
      <c r="E1433" s="130" t="inlineStr">
        <is>
          <t>LA</t>
        </is>
      </c>
      <c r="F1433" s="130" t="inlineStr">
        <is>
          <t>Electric Utility</t>
        </is>
      </c>
      <c r="G1433" s="130" t="inlineStr">
        <is>
          <t>ST</t>
        </is>
      </c>
      <c r="H1433" s="130" t="inlineStr">
        <is>
          <t>RFO</t>
        </is>
      </c>
      <c r="I1433" s="130" t="inlineStr">
        <is>
          <t>RFO</t>
        </is>
      </c>
      <c r="J1433" s="131" t="n">
        <v>0</v>
      </c>
      <c r="K1433" s="129" t="n">
        <v>2020</v>
      </c>
      <c r="L1433" s="120">
        <f>IF(VLOOKUP(H1433,'Cross-Page Data'!$D$4:$F$48,3,FALSE)="natural gas",VLOOKUP(G1433,'Cross-Page Data'!$I$4:$J$19,2,FALSE),IF(VLOOKUP(H1433,'Cross-Page Data'!$D$4:$F$48,3,FALSE)="solar",IF(G1433="PV","solar PV","solar thermal"),IF(VLOOKUP(H1433,'Cross-Page Data'!$D$4:$F$48,3,FALSE)="wind",VLOOKUP(G1433,'Cross-Page Data'!$I$4:$J$19,2,FALSE),IF(VLOOKUP(H1433,'Cross-Page Data'!$D$4:$F$48,3,FALSE)="hydro",VLOOKUP(G1433,'Cross-Page Data'!$I$4:$J$19,2,FALSE),VLOOKUP(H1433,'Cross-Page Data'!$D$4:$F$48,3,FALSE)))))</f>
        <v/>
      </c>
      <c r="M1433" s="120">
        <f>IF(AND($P$2=FALSE,OR(F1433="Commercial NAICS Cogen",F1433="Industrial NAICS Cogen",F1433="NAICS-22 Cogen")),FALSE,IF(AND($P$3=FALSE,OR(F1433="Commercial NAICS Cogen",F1433="Commercial NAICS Non-Cogen",F1433="Industrial NAICS Cogen", F1433="industrial NAICS non-Cogen")),FALSE, TRUE))</f>
        <v/>
      </c>
    </row>
    <row r="1434">
      <c r="A1434" s="129" t="n">
        <v>6190</v>
      </c>
      <c r="B1434" s="130" t="inlineStr">
        <is>
          <t>Brame Energy Center</t>
        </is>
      </c>
      <c r="C1434" s="130" t="inlineStr">
        <is>
          <t>Cleco Power LLC</t>
        </is>
      </c>
      <c r="D1434" s="129" t="n">
        <v>3265</v>
      </c>
      <c r="E1434" s="130" t="inlineStr">
        <is>
          <t>LA</t>
        </is>
      </c>
      <c r="F1434" s="130" t="inlineStr">
        <is>
          <t>Electric Utility</t>
        </is>
      </c>
      <c r="G1434" s="130" t="inlineStr">
        <is>
          <t>ST</t>
        </is>
      </c>
      <c r="H1434" s="130" t="inlineStr">
        <is>
          <t>SUB</t>
        </is>
      </c>
      <c r="I1434" s="130" t="inlineStr">
        <is>
          <t>COL</t>
        </is>
      </c>
      <c r="J1434" s="131" t="n">
        <v>1193451.7</v>
      </c>
      <c r="K1434" s="129" t="n">
        <v>2020</v>
      </c>
      <c r="L1434" s="120">
        <f>IF(VLOOKUP(H1434,'Cross-Page Data'!$D$4:$F$48,3,FALSE)="natural gas",VLOOKUP(G1434,'Cross-Page Data'!$I$4:$J$19,2,FALSE),IF(VLOOKUP(H1434,'Cross-Page Data'!$D$4:$F$48,3,FALSE)="solar",IF(G1434="PV","solar PV","solar thermal"),IF(VLOOKUP(H1434,'Cross-Page Data'!$D$4:$F$48,3,FALSE)="wind",VLOOKUP(G1434,'Cross-Page Data'!$I$4:$J$19,2,FALSE),IF(VLOOKUP(H1434,'Cross-Page Data'!$D$4:$F$48,3,FALSE)="hydro",VLOOKUP(G1434,'Cross-Page Data'!$I$4:$J$19,2,FALSE),VLOOKUP(H1434,'Cross-Page Data'!$D$4:$F$48,3,FALSE)))))</f>
        <v/>
      </c>
      <c r="M1434" s="120">
        <f>IF(AND($P$2=FALSE,OR(F1434="Commercial NAICS Cogen",F1434="Industrial NAICS Cogen",F1434="NAICS-22 Cogen")),FALSE,IF(AND($P$3=FALSE,OR(F1434="Commercial NAICS Cogen",F1434="Commercial NAICS Non-Cogen",F1434="Industrial NAICS Cogen", F1434="industrial NAICS non-Cogen")),FALSE, TRUE))</f>
        <v/>
      </c>
    </row>
    <row r="1435">
      <c r="A1435" s="129" t="n">
        <v>6193</v>
      </c>
      <c r="B1435" s="130" t="inlineStr">
        <is>
          <t>Harrington</t>
        </is>
      </c>
      <c r="C1435" s="130" t="inlineStr">
        <is>
          <t>Southwestern Public Service Co</t>
        </is>
      </c>
      <c r="D1435" s="129" t="n">
        <v>17718</v>
      </c>
      <c r="E1435" s="130" t="inlineStr">
        <is>
          <t>TX</t>
        </is>
      </c>
      <c r="F1435" s="130" t="inlineStr">
        <is>
          <t>Electric Utility</t>
        </is>
      </c>
      <c r="G1435" s="130" t="inlineStr">
        <is>
          <t>ST</t>
        </is>
      </c>
      <c r="H1435" s="130" t="inlineStr">
        <is>
          <t>NG</t>
        </is>
      </c>
      <c r="I1435" s="130" t="inlineStr">
        <is>
          <t>NG</t>
        </is>
      </c>
      <c r="J1435" s="131" t="n">
        <v>51500.627</v>
      </c>
      <c r="K1435" s="129" t="n">
        <v>2020</v>
      </c>
      <c r="L1435" s="120">
        <f>IF(VLOOKUP(H1435,'Cross-Page Data'!$D$4:$F$48,3,FALSE)="natural gas",VLOOKUP(G1435,'Cross-Page Data'!$I$4:$J$19,2,FALSE),IF(VLOOKUP(H1435,'Cross-Page Data'!$D$4:$F$48,3,FALSE)="solar",IF(G1435="PV","solar PV","solar thermal"),IF(VLOOKUP(H1435,'Cross-Page Data'!$D$4:$F$48,3,FALSE)="wind",VLOOKUP(G1435,'Cross-Page Data'!$I$4:$J$19,2,FALSE),IF(VLOOKUP(H1435,'Cross-Page Data'!$D$4:$F$48,3,FALSE)="hydro",VLOOKUP(G1435,'Cross-Page Data'!$I$4:$J$19,2,FALSE),VLOOKUP(H1435,'Cross-Page Data'!$D$4:$F$48,3,FALSE)))))</f>
        <v/>
      </c>
      <c r="M1435" s="120">
        <f>IF(AND($P$2=FALSE,OR(F1435="Commercial NAICS Cogen",F1435="Industrial NAICS Cogen",F1435="NAICS-22 Cogen")),FALSE,IF(AND($P$3=FALSE,OR(F1435="Commercial NAICS Cogen",F1435="Commercial NAICS Non-Cogen",F1435="Industrial NAICS Cogen", F1435="industrial NAICS non-Cogen")),FALSE, TRUE))</f>
        <v/>
      </c>
    </row>
    <row r="1436">
      <c r="A1436" s="129" t="n">
        <v>6193</v>
      </c>
      <c r="B1436" s="130" t="inlineStr">
        <is>
          <t>Harrington</t>
        </is>
      </c>
      <c r="C1436" s="130" t="inlineStr">
        <is>
          <t>Southwestern Public Service Co</t>
        </is>
      </c>
      <c r="D1436" s="129" t="n">
        <v>17718</v>
      </c>
      <c r="E1436" s="130" t="inlineStr">
        <is>
          <t>TX</t>
        </is>
      </c>
      <c r="F1436" s="130" t="inlineStr">
        <is>
          <t>Electric Utility</t>
        </is>
      </c>
      <c r="G1436" s="130" t="inlineStr">
        <is>
          <t>ST</t>
        </is>
      </c>
      <c r="H1436" s="130" t="inlineStr">
        <is>
          <t>SUB</t>
        </is>
      </c>
      <c r="I1436" s="130" t="inlineStr">
        <is>
          <t>COL</t>
        </is>
      </c>
      <c r="J1436" s="131" t="n">
        <v>3293687.4</v>
      </c>
      <c r="K1436" s="129" t="n">
        <v>2020</v>
      </c>
      <c r="L1436" s="120">
        <f>IF(VLOOKUP(H1436,'Cross-Page Data'!$D$4:$F$48,3,FALSE)="natural gas",VLOOKUP(G1436,'Cross-Page Data'!$I$4:$J$19,2,FALSE),IF(VLOOKUP(H1436,'Cross-Page Data'!$D$4:$F$48,3,FALSE)="solar",IF(G1436="PV","solar PV","solar thermal"),IF(VLOOKUP(H1436,'Cross-Page Data'!$D$4:$F$48,3,FALSE)="wind",VLOOKUP(G1436,'Cross-Page Data'!$I$4:$J$19,2,FALSE),IF(VLOOKUP(H1436,'Cross-Page Data'!$D$4:$F$48,3,FALSE)="hydro",VLOOKUP(G1436,'Cross-Page Data'!$I$4:$J$19,2,FALSE),VLOOKUP(H1436,'Cross-Page Data'!$D$4:$F$48,3,FALSE)))))</f>
        <v/>
      </c>
      <c r="M1436" s="120">
        <f>IF(AND($P$2=FALSE,OR(F1436="Commercial NAICS Cogen",F1436="Industrial NAICS Cogen",F1436="NAICS-22 Cogen")),FALSE,IF(AND($P$3=FALSE,OR(F1436="Commercial NAICS Cogen",F1436="Commercial NAICS Non-Cogen",F1436="Industrial NAICS Cogen", F1436="industrial NAICS non-Cogen")),FALSE, TRUE))</f>
        <v/>
      </c>
    </row>
    <row r="1437">
      <c r="A1437" s="129" t="n">
        <v>6194</v>
      </c>
      <c r="B1437" s="130" t="inlineStr">
        <is>
          <t>Tolk</t>
        </is>
      </c>
      <c r="C1437" s="130" t="inlineStr">
        <is>
          <t>Southwestern Public Service Co</t>
        </is>
      </c>
      <c r="D1437" s="129" t="n">
        <v>17718</v>
      </c>
      <c r="E1437" s="130" t="inlineStr">
        <is>
          <t>TX</t>
        </is>
      </c>
      <c r="F1437" s="130" t="inlineStr">
        <is>
          <t>Electric Utility</t>
        </is>
      </c>
      <c r="G1437" s="130" t="inlineStr">
        <is>
          <t>ST</t>
        </is>
      </c>
      <c r="H1437" s="130" t="inlineStr">
        <is>
          <t>NG</t>
        </is>
      </c>
      <c r="I1437" s="130" t="inlineStr">
        <is>
          <t>NG</t>
        </is>
      </c>
      <c r="J1437" s="131" t="n">
        <v>79424.27899999999</v>
      </c>
      <c r="K1437" s="129" t="n">
        <v>2020</v>
      </c>
      <c r="L1437" s="120">
        <f>IF(VLOOKUP(H1437,'Cross-Page Data'!$D$4:$F$48,3,FALSE)="natural gas",VLOOKUP(G1437,'Cross-Page Data'!$I$4:$J$19,2,FALSE),IF(VLOOKUP(H1437,'Cross-Page Data'!$D$4:$F$48,3,FALSE)="solar",IF(G1437="PV","solar PV","solar thermal"),IF(VLOOKUP(H1437,'Cross-Page Data'!$D$4:$F$48,3,FALSE)="wind",VLOOKUP(G1437,'Cross-Page Data'!$I$4:$J$19,2,FALSE),IF(VLOOKUP(H1437,'Cross-Page Data'!$D$4:$F$48,3,FALSE)="hydro",VLOOKUP(G1437,'Cross-Page Data'!$I$4:$J$19,2,FALSE),VLOOKUP(H1437,'Cross-Page Data'!$D$4:$F$48,3,FALSE)))))</f>
        <v/>
      </c>
      <c r="M1437" s="120">
        <f>IF(AND($P$2=FALSE,OR(F1437="Commercial NAICS Cogen",F1437="Industrial NAICS Cogen",F1437="NAICS-22 Cogen")),FALSE,IF(AND($P$3=FALSE,OR(F1437="Commercial NAICS Cogen",F1437="Commercial NAICS Non-Cogen",F1437="Industrial NAICS Cogen", F1437="industrial NAICS non-Cogen")),FALSE, TRUE))</f>
        <v/>
      </c>
    </row>
    <row r="1438">
      <c r="A1438" s="129" t="n">
        <v>6194</v>
      </c>
      <c r="B1438" s="130" t="inlineStr">
        <is>
          <t>Tolk</t>
        </is>
      </c>
      <c r="C1438" s="130" t="inlineStr">
        <is>
          <t>Southwestern Public Service Co</t>
        </is>
      </c>
      <c r="D1438" s="129" t="n">
        <v>17718</v>
      </c>
      <c r="E1438" s="130" t="inlineStr">
        <is>
          <t>TX</t>
        </is>
      </c>
      <c r="F1438" s="130" t="inlineStr">
        <is>
          <t>Electric Utility</t>
        </is>
      </c>
      <c r="G1438" s="130" t="inlineStr">
        <is>
          <t>ST</t>
        </is>
      </c>
      <c r="H1438" s="130" t="inlineStr">
        <is>
          <t>SUB</t>
        </is>
      </c>
      <c r="I1438" s="130" t="inlineStr">
        <is>
          <t>COL</t>
        </is>
      </c>
      <c r="J1438" s="131" t="n">
        <v>1779944.7</v>
      </c>
      <c r="K1438" s="129" t="n">
        <v>2020</v>
      </c>
      <c r="L1438" s="120">
        <f>IF(VLOOKUP(H1438,'Cross-Page Data'!$D$4:$F$48,3,FALSE)="natural gas",VLOOKUP(G1438,'Cross-Page Data'!$I$4:$J$19,2,FALSE),IF(VLOOKUP(H1438,'Cross-Page Data'!$D$4:$F$48,3,FALSE)="solar",IF(G1438="PV","solar PV","solar thermal"),IF(VLOOKUP(H1438,'Cross-Page Data'!$D$4:$F$48,3,FALSE)="wind",VLOOKUP(G1438,'Cross-Page Data'!$I$4:$J$19,2,FALSE),IF(VLOOKUP(H1438,'Cross-Page Data'!$D$4:$F$48,3,FALSE)="hydro",VLOOKUP(G1438,'Cross-Page Data'!$I$4:$J$19,2,FALSE),VLOOKUP(H1438,'Cross-Page Data'!$D$4:$F$48,3,FALSE)))))</f>
        <v/>
      </c>
      <c r="M1438" s="120">
        <f>IF(AND($P$2=FALSE,OR(F1438="Commercial NAICS Cogen",F1438="Industrial NAICS Cogen",F1438="NAICS-22 Cogen")),FALSE,IF(AND($P$3=FALSE,OR(F1438="Commercial NAICS Cogen",F1438="Commercial NAICS Non-Cogen",F1438="Industrial NAICS Cogen", F1438="industrial NAICS non-Cogen")),FALSE, TRUE))</f>
        <v/>
      </c>
    </row>
    <row r="1439">
      <c r="A1439" s="129" t="n">
        <v>6195</v>
      </c>
      <c r="B1439" s="130" t="inlineStr">
        <is>
          <t>John Twitty Energy Center</t>
        </is>
      </c>
      <c r="C1439" s="130" t="inlineStr">
        <is>
          <t>City Utilities of Springfield - (MO)</t>
        </is>
      </c>
      <c r="D1439" s="129" t="n">
        <v>17833</v>
      </c>
      <c r="E1439" s="130" t="inlineStr">
        <is>
          <t>MO</t>
        </is>
      </c>
      <c r="F1439" s="130" t="inlineStr">
        <is>
          <t>Electric Utility</t>
        </is>
      </c>
      <c r="G1439" s="130" t="inlineStr">
        <is>
          <t>GT</t>
        </is>
      </c>
      <c r="H1439" s="130" t="inlineStr">
        <is>
          <t>DFO</t>
        </is>
      </c>
      <c r="I1439" s="130" t="inlineStr">
        <is>
          <t>DFO</t>
        </is>
      </c>
      <c r="J1439" s="131" t="n">
        <v>0</v>
      </c>
      <c r="K1439" s="129" t="n">
        <v>2020</v>
      </c>
      <c r="L1439" s="120">
        <f>IF(VLOOKUP(H1439,'Cross-Page Data'!$D$4:$F$48,3,FALSE)="natural gas",VLOOKUP(G1439,'Cross-Page Data'!$I$4:$J$19,2,FALSE),IF(VLOOKUP(H1439,'Cross-Page Data'!$D$4:$F$48,3,FALSE)="solar",IF(G1439="PV","solar PV","solar thermal"),IF(VLOOKUP(H1439,'Cross-Page Data'!$D$4:$F$48,3,FALSE)="wind",VLOOKUP(G1439,'Cross-Page Data'!$I$4:$J$19,2,FALSE),IF(VLOOKUP(H1439,'Cross-Page Data'!$D$4:$F$48,3,FALSE)="hydro",VLOOKUP(G1439,'Cross-Page Data'!$I$4:$J$19,2,FALSE),VLOOKUP(H1439,'Cross-Page Data'!$D$4:$F$48,3,FALSE)))))</f>
        <v/>
      </c>
      <c r="M1439" s="120">
        <f>IF(AND($P$2=FALSE,OR(F1439="Commercial NAICS Cogen",F1439="Industrial NAICS Cogen",F1439="NAICS-22 Cogen")),FALSE,IF(AND($P$3=FALSE,OR(F1439="Commercial NAICS Cogen",F1439="Commercial NAICS Non-Cogen",F1439="Industrial NAICS Cogen", F1439="industrial NAICS non-Cogen")),FALSE, TRUE))</f>
        <v/>
      </c>
    </row>
    <row r="1440">
      <c r="A1440" s="129" t="n">
        <v>6195</v>
      </c>
      <c r="B1440" s="130" t="inlineStr">
        <is>
          <t>John Twitty Energy Center</t>
        </is>
      </c>
      <c r="C1440" s="130" t="inlineStr">
        <is>
          <t>City Utilities of Springfield - (MO)</t>
        </is>
      </c>
      <c r="D1440" s="129" t="n">
        <v>17833</v>
      </c>
      <c r="E1440" s="130" t="inlineStr">
        <is>
          <t>MO</t>
        </is>
      </c>
      <c r="F1440" s="130" t="inlineStr">
        <is>
          <t>Electric Utility</t>
        </is>
      </c>
      <c r="G1440" s="130" t="inlineStr">
        <is>
          <t>GT</t>
        </is>
      </c>
      <c r="H1440" s="130" t="inlineStr">
        <is>
          <t>NG</t>
        </is>
      </c>
      <c r="I1440" s="130" t="inlineStr">
        <is>
          <t>NG</t>
        </is>
      </c>
      <c r="J1440" s="131" t="n">
        <v>63427</v>
      </c>
      <c r="K1440" s="129" t="n">
        <v>2020</v>
      </c>
      <c r="L1440" s="120">
        <f>IF(VLOOKUP(H1440,'Cross-Page Data'!$D$4:$F$48,3,FALSE)="natural gas",VLOOKUP(G1440,'Cross-Page Data'!$I$4:$J$19,2,FALSE),IF(VLOOKUP(H1440,'Cross-Page Data'!$D$4:$F$48,3,FALSE)="solar",IF(G1440="PV","solar PV","solar thermal"),IF(VLOOKUP(H1440,'Cross-Page Data'!$D$4:$F$48,3,FALSE)="wind",VLOOKUP(G1440,'Cross-Page Data'!$I$4:$J$19,2,FALSE),IF(VLOOKUP(H1440,'Cross-Page Data'!$D$4:$F$48,3,FALSE)="hydro",VLOOKUP(G1440,'Cross-Page Data'!$I$4:$J$19,2,FALSE),VLOOKUP(H1440,'Cross-Page Data'!$D$4:$F$48,3,FALSE)))))</f>
        <v/>
      </c>
      <c r="M1440" s="120">
        <f>IF(AND($P$2=FALSE,OR(F1440="Commercial NAICS Cogen",F1440="Industrial NAICS Cogen",F1440="NAICS-22 Cogen")),FALSE,IF(AND($P$3=FALSE,OR(F1440="Commercial NAICS Cogen",F1440="Commercial NAICS Non-Cogen",F1440="Industrial NAICS Cogen", F1440="industrial NAICS non-Cogen")),FALSE, TRUE))</f>
        <v/>
      </c>
    </row>
    <row r="1441">
      <c r="A1441" s="129" t="n">
        <v>6195</v>
      </c>
      <c r="B1441" s="130" t="inlineStr">
        <is>
          <t>John Twitty Energy Center</t>
        </is>
      </c>
      <c r="C1441" s="130" t="inlineStr">
        <is>
          <t>City Utilities of Springfield - (MO)</t>
        </is>
      </c>
      <c r="D1441" s="129" t="n">
        <v>17833</v>
      </c>
      <c r="E1441" s="130" t="inlineStr">
        <is>
          <t>MO</t>
        </is>
      </c>
      <c r="F1441" s="130" t="inlineStr">
        <is>
          <t>Electric Utility</t>
        </is>
      </c>
      <c r="G1441" s="130" t="inlineStr">
        <is>
          <t>ST</t>
        </is>
      </c>
      <c r="H1441" s="130" t="inlineStr">
        <is>
          <t>BIT</t>
        </is>
      </c>
      <c r="I1441" s="130" t="inlineStr">
        <is>
          <t>COL</t>
        </is>
      </c>
      <c r="J1441" s="131" t="n">
        <v>0</v>
      </c>
      <c r="K1441" s="129" t="n">
        <v>2020</v>
      </c>
      <c r="L1441" s="120">
        <f>IF(VLOOKUP(H1441,'Cross-Page Data'!$D$4:$F$48,3,FALSE)="natural gas",VLOOKUP(G1441,'Cross-Page Data'!$I$4:$J$19,2,FALSE),IF(VLOOKUP(H1441,'Cross-Page Data'!$D$4:$F$48,3,FALSE)="solar",IF(G1441="PV","solar PV","solar thermal"),IF(VLOOKUP(H1441,'Cross-Page Data'!$D$4:$F$48,3,FALSE)="wind",VLOOKUP(G1441,'Cross-Page Data'!$I$4:$J$19,2,FALSE),IF(VLOOKUP(H1441,'Cross-Page Data'!$D$4:$F$48,3,FALSE)="hydro",VLOOKUP(G1441,'Cross-Page Data'!$I$4:$J$19,2,FALSE),VLOOKUP(H1441,'Cross-Page Data'!$D$4:$F$48,3,FALSE)))))</f>
        <v/>
      </c>
      <c r="M1441" s="120">
        <f>IF(AND($P$2=FALSE,OR(F1441="Commercial NAICS Cogen",F1441="Industrial NAICS Cogen",F1441="NAICS-22 Cogen")),FALSE,IF(AND($P$3=FALSE,OR(F1441="Commercial NAICS Cogen",F1441="Commercial NAICS Non-Cogen",F1441="Industrial NAICS Cogen", F1441="industrial NAICS non-Cogen")),FALSE, TRUE))</f>
        <v/>
      </c>
    </row>
    <row r="1442">
      <c r="A1442" s="129" t="n">
        <v>6195</v>
      </c>
      <c r="B1442" s="130" t="inlineStr">
        <is>
          <t>John Twitty Energy Center</t>
        </is>
      </c>
      <c r="C1442" s="130" t="inlineStr">
        <is>
          <t>City Utilities of Springfield - (MO)</t>
        </is>
      </c>
      <c r="D1442" s="129" t="n">
        <v>17833</v>
      </c>
      <c r="E1442" s="130" t="inlineStr">
        <is>
          <t>MO</t>
        </is>
      </c>
      <c r="F1442" s="130" t="inlineStr">
        <is>
          <t>Electric Utility</t>
        </is>
      </c>
      <c r="G1442" s="130" t="inlineStr">
        <is>
          <t>ST</t>
        </is>
      </c>
      <c r="H1442" s="130" t="inlineStr">
        <is>
          <t>DFO</t>
        </is>
      </c>
      <c r="I1442" s="130" t="inlineStr">
        <is>
          <t>DFO</t>
        </is>
      </c>
      <c r="J1442" s="131" t="n">
        <v>0</v>
      </c>
      <c r="K1442" s="129" t="n">
        <v>2020</v>
      </c>
      <c r="L1442" s="120">
        <f>IF(VLOOKUP(H1442,'Cross-Page Data'!$D$4:$F$48,3,FALSE)="natural gas",VLOOKUP(G1442,'Cross-Page Data'!$I$4:$J$19,2,FALSE),IF(VLOOKUP(H1442,'Cross-Page Data'!$D$4:$F$48,3,FALSE)="solar",IF(G1442="PV","solar PV","solar thermal"),IF(VLOOKUP(H1442,'Cross-Page Data'!$D$4:$F$48,3,FALSE)="wind",VLOOKUP(G1442,'Cross-Page Data'!$I$4:$J$19,2,FALSE),IF(VLOOKUP(H1442,'Cross-Page Data'!$D$4:$F$48,3,FALSE)="hydro",VLOOKUP(G1442,'Cross-Page Data'!$I$4:$J$19,2,FALSE),VLOOKUP(H1442,'Cross-Page Data'!$D$4:$F$48,3,FALSE)))))</f>
        <v/>
      </c>
      <c r="M1442" s="120">
        <f>IF(AND($P$2=FALSE,OR(F1442="Commercial NAICS Cogen",F1442="Industrial NAICS Cogen",F1442="NAICS-22 Cogen")),FALSE,IF(AND($P$3=FALSE,OR(F1442="Commercial NAICS Cogen",F1442="Commercial NAICS Non-Cogen",F1442="Industrial NAICS Cogen", F1442="industrial NAICS non-Cogen")),FALSE, TRUE))</f>
        <v/>
      </c>
    </row>
    <row r="1443">
      <c r="A1443" s="129" t="n">
        <v>6195</v>
      </c>
      <c r="B1443" s="130" t="inlineStr">
        <is>
          <t>John Twitty Energy Center</t>
        </is>
      </c>
      <c r="C1443" s="130" t="inlineStr">
        <is>
          <t>City Utilities of Springfield - (MO)</t>
        </is>
      </c>
      <c r="D1443" s="129" t="n">
        <v>17833</v>
      </c>
      <c r="E1443" s="130" t="inlineStr">
        <is>
          <t>MO</t>
        </is>
      </c>
      <c r="F1443" s="130" t="inlineStr">
        <is>
          <t>Electric Utility</t>
        </is>
      </c>
      <c r="G1443" s="130" t="inlineStr">
        <is>
          <t>ST</t>
        </is>
      </c>
      <c r="H1443" s="130" t="inlineStr">
        <is>
          <t>NG</t>
        </is>
      </c>
      <c r="I1443" s="130" t="inlineStr">
        <is>
          <t>NG</t>
        </is>
      </c>
      <c r="J1443" s="131" t="n">
        <v>31366.714</v>
      </c>
      <c r="K1443" s="129" t="n">
        <v>2020</v>
      </c>
      <c r="L1443" s="120">
        <f>IF(VLOOKUP(H1443,'Cross-Page Data'!$D$4:$F$48,3,FALSE)="natural gas",VLOOKUP(G1443,'Cross-Page Data'!$I$4:$J$19,2,FALSE),IF(VLOOKUP(H1443,'Cross-Page Data'!$D$4:$F$48,3,FALSE)="solar",IF(G1443="PV","solar PV","solar thermal"),IF(VLOOKUP(H1443,'Cross-Page Data'!$D$4:$F$48,3,FALSE)="wind",VLOOKUP(G1443,'Cross-Page Data'!$I$4:$J$19,2,FALSE),IF(VLOOKUP(H1443,'Cross-Page Data'!$D$4:$F$48,3,FALSE)="hydro",VLOOKUP(G1443,'Cross-Page Data'!$I$4:$J$19,2,FALSE),VLOOKUP(H1443,'Cross-Page Data'!$D$4:$F$48,3,FALSE)))))</f>
        <v/>
      </c>
      <c r="M1443" s="120">
        <f>IF(AND($P$2=FALSE,OR(F1443="Commercial NAICS Cogen",F1443="Industrial NAICS Cogen",F1443="NAICS-22 Cogen")),FALSE,IF(AND($P$3=FALSE,OR(F1443="Commercial NAICS Cogen",F1443="Commercial NAICS Non-Cogen",F1443="Industrial NAICS Cogen", F1443="industrial NAICS non-Cogen")),FALSE, TRUE))</f>
        <v/>
      </c>
    </row>
    <row r="1444">
      <c r="A1444" s="129" t="n">
        <v>6195</v>
      </c>
      <c r="B1444" s="130" t="inlineStr">
        <is>
          <t>John Twitty Energy Center</t>
        </is>
      </c>
      <c r="C1444" s="130" t="inlineStr">
        <is>
          <t>City Utilities of Springfield - (MO)</t>
        </is>
      </c>
      <c r="D1444" s="129" t="n">
        <v>17833</v>
      </c>
      <c r="E1444" s="130" t="inlineStr">
        <is>
          <t>MO</t>
        </is>
      </c>
      <c r="F1444" s="130" t="inlineStr">
        <is>
          <t>Electric Utility</t>
        </is>
      </c>
      <c r="G1444" s="130" t="inlineStr">
        <is>
          <t>ST</t>
        </is>
      </c>
      <c r="H1444" s="130" t="inlineStr">
        <is>
          <t>SUB</t>
        </is>
      </c>
      <c r="I1444" s="130" t="inlineStr">
        <is>
          <t>COL</t>
        </is>
      </c>
      <c r="J1444" s="131" t="n">
        <v>1541002.3</v>
      </c>
      <c r="K1444" s="129" t="n">
        <v>2020</v>
      </c>
      <c r="L1444" s="120">
        <f>IF(VLOOKUP(H1444,'Cross-Page Data'!$D$4:$F$48,3,FALSE)="natural gas",VLOOKUP(G1444,'Cross-Page Data'!$I$4:$J$19,2,FALSE),IF(VLOOKUP(H1444,'Cross-Page Data'!$D$4:$F$48,3,FALSE)="solar",IF(G1444="PV","solar PV","solar thermal"),IF(VLOOKUP(H1444,'Cross-Page Data'!$D$4:$F$48,3,FALSE)="wind",VLOOKUP(G1444,'Cross-Page Data'!$I$4:$J$19,2,FALSE),IF(VLOOKUP(H1444,'Cross-Page Data'!$D$4:$F$48,3,FALSE)="hydro",VLOOKUP(G1444,'Cross-Page Data'!$I$4:$J$19,2,FALSE),VLOOKUP(H1444,'Cross-Page Data'!$D$4:$F$48,3,FALSE)))))</f>
        <v/>
      </c>
      <c r="M1444" s="120">
        <f>IF(AND($P$2=FALSE,OR(F1444="Commercial NAICS Cogen",F1444="Industrial NAICS Cogen",F1444="NAICS-22 Cogen")),FALSE,IF(AND($P$3=FALSE,OR(F1444="Commercial NAICS Cogen",F1444="Commercial NAICS Non-Cogen",F1444="Industrial NAICS Cogen", F1444="industrial NAICS non-Cogen")),FALSE, TRUE))</f>
        <v/>
      </c>
    </row>
    <row r="1445">
      <c r="A1445" s="129" t="n">
        <v>6200</v>
      </c>
      <c r="B1445" s="130" t="inlineStr">
        <is>
          <t>Rock Island</t>
        </is>
      </c>
      <c r="C1445" s="130" t="inlineStr">
        <is>
          <t>PUD No 1 of Chelan County</t>
        </is>
      </c>
      <c r="D1445" s="129" t="n">
        <v>3413</v>
      </c>
      <c r="E1445" s="130" t="inlineStr">
        <is>
          <t>WA</t>
        </is>
      </c>
      <c r="F1445" s="130" t="inlineStr">
        <is>
          <t>Electric Utility</t>
        </is>
      </c>
      <c r="G1445" s="130" t="inlineStr">
        <is>
          <t>HY</t>
        </is>
      </c>
      <c r="H1445" s="130" t="inlineStr">
        <is>
          <t>WAT</t>
        </is>
      </c>
      <c r="I1445" s="130" t="inlineStr">
        <is>
          <t>HYC</t>
        </is>
      </c>
      <c r="J1445" s="131" t="n">
        <v>2500454</v>
      </c>
      <c r="K1445" s="129" t="n">
        <v>2020</v>
      </c>
      <c r="L1445" s="120">
        <f>IF(VLOOKUP(H1445,'Cross-Page Data'!$D$4:$F$48,3,FALSE)="natural gas",VLOOKUP(G1445,'Cross-Page Data'!$I$4:$J$19,2,FALSE),IF(VLOOKUP(H1445,'Cross-Page Data'!$D$4:$F$48,3,FALSE)="solar",IF(G1445="PV","solar PV","solar thermal"),IF(VLOOKUP(H1445,'Cross-Page Data'!$D$4:$F$48,3,FALSE)="wind",VLOOKUP(G1445,'Cross-Page Data'!$I$4:$J$19,2,FALSE),IF(VLOOKUP(H1445,'Cross-Page Data'!$D$4:$F$48,3,FALSE)="hydro",VLOOKUP(G1445,'Cross-Page Data'!$I$4:$J$19,2,FALSE),VLOOKUP(H1445,'Cross-Page Data'!$D$4:$F$48,3,FALSE)))))</f>
        <v/>
      </c>
      <c r="M1445" s="120">
        <f>IF(AND($P$2=FALSE,OR(F1445="Commercial NAICS Cogen",F1445="Industrial NAICS Cogen",F1445="NAICS-22 Cogen")),FALSE,IF(AND($P$3=FALSE,OR(F1445="Commercial NAICS Cogen",F1445="Commercial NAICS Non-Cogen",F1445="Industrial NAICS Cogen", F1445="industrial NAICS non-Cogen")),FALSE, TRUE))</f>
        <v/>
      </c>
    </row>
    <row r="1446">
      <c r="A1446" s="129" t="n">
        <v>6202</v>
      </c>
      <c r="B1446" s="130" t="inlineStr">
        <is>
          <t>Ross</t>
        </is>
      </c>
      <c r="C1446" s="130" t="inlineStr">
        <is>
          <t>City of Seattle - (WA)</t>
        </is>
      </c>
      <c r="D1446" s="129" t="n">
        <v>16868</v>
      </c>
      <c r="E1446" s="130" t="inlineStr">
        <is>
          <t>WA</t>
        </is>
      </c>
      <c r="F1446" s="130" t="inlineStr">
        <is>
          <t>Electric Utility</t>
        </is>
      </c>
      <c r="G1446" s="130" t="inlineStr">
        <is>
          <t>HY</t>
        </is>
      </c>
      <c r="H1446" s="130" t="inlineStr">
        <is>
          <t>WAT</t>
        </is>
      </c>
      <c r="I1446" s="130" t="inlineStr">
        <is>
          <t>HYC</t>
        </is>
      </c>
      <c r="J1446" s="131" t="n">
        <v>653932</v>
      </c>
      <c r="K1446" s="129" t="n">
        <v>2020</v>
      </c>
      <c r="L1446" s="120">
        <f>IF(VLOOKUP(H1446,'Cross-Page Data'!$D$4:$F$48,3,FALSE)="natural gas",VLOOKUP(G1446,'Cross-Page Data'!$I$4:$J$19,2,FALSE),IF(VLOOKUP(H1446,'Cross-Page Data'!$D$4:$F$48,3,FALSE)="solar",IF(G1446="PV","solar PV","solar thermal"),IF(VLOOKUP(H1446,'Cross-Page Data'!$D$4:$F$48,3,FALSE)="wind",VLOOKUP(G1446,'Cross-Page Data'!$I$4:$J$19,2,FALSE),IF(VLOOKUP(H1446,'Cross-Page Data'!$D$4:$F$48,3,FALSE)="hydro",VLOOKUP(G1446,'Cross-Page Data'!$I$4:$J$19,2,FALSE),VLOOKUP(H1446,'Cross-Page Data'!$D$4:$F$48,3,FALSE)))))</f>
        <v/>
      </c>
      <c r="M1446" s="120">
        <f>IF(AND($P$2=FALSE,OR(F1446="Commercial NAICS Cogen",F1446="Industrial NAICS Cogen",F1446="NAICS-22 Cogen")),FALSE,IF(AND($P$3=FALSE,OR(F1446="Commercial NAICS Cogen",F1446="Commercial NAICS Non-Cogen",F1446="Industrial NAICS Cogen", F1446="industrial NAICS non-Cogen")),FALSE, TRUE))</f>
        <v/>
      </c>
    </row>
    <row r="1447">
      <c r="A1447" s="129" t="n">
        <v>6204</v>
      </c>
      <c r="B1447" s="130" t="inlineStr">
        <is>
          <t>Laramie River Station</t>
        </is>
      </c>
      <c r="C1447" s="130" t="inlineStr">
        <is>
          <t>Basin Electric Power Coop</t>
        </is>
      </c>
      <c r="D1447" s="129" t="n">
        <v>1307</v>
      </c>
      <c r="E1447" s="130" t="inlineStr">
        <is>
          <t>WY</t>
        </is>
      </c>
      <c r="F1447" s="130" t="inlineStr">
        <is>
          <t>Electric Utility</t>
        </is>
      </c>
      <c r="G1447" s="130" t="inlineStr">
        <is>
          <t>ST</t>
        </is>
      </c>
      <c r="H1447" s="130" t="inlineStr">
        <is>
          <t>DFO</t>
        </is>
      </c>
      <c r="I1447" s="130" t="inlineStr">
        <is>
          <t>DFO</t>
        </is>
      </c>
      <c r="J1447" s="131" t="n">
        <v>25634.202</v>
      </c>
      <c r="K1447" s="129" t="n">
        <v>2020</v>
      </c>
      <c r="L1447" s="120">
        <f>IF(VLOOKUP(H1447,'Cross-Page Data'!$D$4:$F$48,3,FALSE)="natural gas",VLOOKUP(G1447,'Cross-Page Data'!$I$4:$J$19,2,FALSE),IF(VLOOKUP(H1447,'Cross-Page Data'!$D$4:$F$48,3,FALSE)="solar",IF(G1447="PV","solar PV","solar thermal"),IF(VLOOKUP(H1447,'Cross-Page Data'!$D$4:$F$48,3,FALSE)="wind",VLOOKUP(G1447,'Cross-Page Data'!$I$4:$J$19,2,FALSE),IF(VLOOKUP(H1447,'Cross-Page Data'!$D$4:$F$48,3,FALSE)="hydro",VLOOKUP(G1447,'Cross-Page Data'!$I$4:$J$19,2,FALSE),VLOOKUP(H1447,'Cross-Page Data'!$D$4:$F$48,3,FALSE)))))</f>
        <v/>
      </c>
      <c r="M1447" s="120">
        <f>IF(AND($P$2=FALSE,OR(F1447="Commercial NAICS Cogen",F1447="Industrial NAICS Cogen",F1447="NAICS-22 Cogen")),FALSE,IF(AND($P$3=FALSE,OR(F1447="Commercial NAICS Cogen",F1447="Commercial NAICS Non-Cogen",F1447="Industrial NAICS Cogen", F1447="industrial NAICS non-Cogen")),FALSE, TRUE))</f>
        <v/>
      </c>
    </row>
    <row r="1448">
      <c r="A1448" s="129" t="n">
        <v>6204</v>
      </c>
      <c r="B1448" s="130" t="inlineStr">
        <is>
          <t>Laramie River Station</t>
        </is>
      </c>
      <c r="C1448" s="130" t="inlineStr">
        <is>
          <t>Basin Electric Power Coop</t>
        </is>
      </c>
      <c r="D1448" s="129" t="n">
        <v>1307</v>
      </c>
      <c r="E1448" s="130" t="inlineStr">
        <is>
          <t>WY</t>
        </is>
      </c>
      <c r="F1448" s="130" t="inlineStr">
        <is>
          <t>Electric Utility</t>
        </is>
      </c>
      <c r="G1448" s="130" t="inlineStr">
        <is>
          <t>ST</t>
        </is>
      </c>
      <c r="H1448" s="130" t="inlineStr">
        <is>
          <t>RC</t>
        </is>
      </c>
      <c r="I1448" s="130" t="inlineStr">
        <is>
          <t>COL</t>
        </is>
      </c>
      <c r="J1448" s="131" t="n">
        <v>7668185.6</v>
      </c>
      <c r="K1448" s="129" t="n">
        <v>2020</v>
      </c>
      <c r="L1448" s="120">
        <f>IF(VLOOKUP(H1448,'Cross-Page Data'!$D$4:$F$48,3,FALSE)="natural gas",VLOOKUP(G1448,'Cross-Page Data'!$I$4:$J$19,2,FALSE),IF(VLOOKUP(H1448,'Cross-Page Data'!$D$4:$F$48,3,FALSE)="solar",IF(G1448="PV","solar PV","solar thermal"),IF(VLOOKUP(H1448,'Cross-Page Data'!$D$4:$F$48,3,FALSE)="wind",VLOOKUP(G1448,'Cross-Page Data'!$I$4:$J$19,2,FALSE),IF(VLOOKUP(H1448,'Cross-Page Data'!$D$4:$F$48,3,FALSE)="hydro",VLOOKUP(G1448,'Cross-Page Data'!$I$4:$J$19,2,FALSE),VLOOKUP(H1448,'Cross-Page Data'!$D$4:$F$48,3,FALSE)))))</f>
        <v/>
      </c>
      <c r="M1448" s="120">
        <f>IF(AND($P$2=FALSE,OR(F1448="Commercial NAICS Cogen",F1448="Industrial NAICS Cogen",F1448="NAICS-22 Cogen")),FALSE,IF(AND($P$3=FALSE,OR(F1448="Commercial NAICS Cogen",F1448="Commercial NAICS Non-Cogen",F1448="Industrial NAICS Cogen", F1448="industrial NAICS non-Cogen")),FALSE, TRUE))</f>
        <v/>
      </c>
    </row>
    <row r="1449">
      <c r="A1449" s="129" t="n">
        <v>6204</v>
      </c>
      <c r="B1449" s="130" t="inlineStr">
        <is>
          <t>Laramie River Station</t>
        </is>
      </c>
      <c r="C1449" s="130" t="inlineStr">
        <is>
          <t>Basin Electric Power Coop</t>
        </is>
      </c>
      <c r="D1449" s="129" t="n">
        <v>1307</v>
      </c>
      <c r="E1449" s="130" t="inlineStr">
        <is>
          <t>WY</t>
        </is>
      </c>
      <c r="F1449" s="130" t="inlineStr">
        <is>
          <t>Electric Utility</t>
        </is>
      </c>
      <c r="G1449" s="130" t="inlineStr">
        <is>
          <t>ST</t>
        </is>
      </c>
      <c r="H1449" s="130" t="inlineStr">
        <is>
          <t>SUB</t>
        </is>
      </c>
      <c r="I1449" s="130" t="inlineStr">
        <is>
          <t>COL</t>
        </is>
      </c>
      <c r="J1449" s="131" t="n">
        <v>323522.24</v>
      </c>
      <c r="K1449" s="129" t="n">
        <v>2020</v>
      </c>
      <c r="L1449" s="120">
        <f>IF(VLOOKUP(H1449,'Cross-Page Data'!$D$4:$F$48,3,FALSE)="natural gas",VLOOKUP(G1449,'Cross-Page Data'!$I$4:$J$19,2,FALSE),IF(VLOOKUP(H1449,'Cross-Page Data'!$D$4:$F$48,3,FALSE)="solar",IF(G1449="PV","solar PV","solar thermal"),IF(VLOOKUP(H1449,'Cross-Page Data'!$D$4:$F$48,3,FALSE)="wind",VLOOKUP(G1449,'Cross-Page Data'!$I$4:$J$19,2,FALSE),IF(VLOOKUP(H1449,'Cross-Page Data'!$D$4:$F$48,3,FALSE)="hydro",VLOOKUP(G1449,'Cross-Page Data'!$I$4:$J$19,2,FALSE),VLOOKUP(H1449,'Cross-Page Data'!$D$4:$F$48,3,FALSE)))))</f>
        <v/>
      </c>
      <c r="M1449" s="120">
        <f>IF(AND($P$2=FALSE,OR(F1449="Commercial NAICS Cogen",F1449="Industrial NAICS Cogen",F1449="NAICS-22 Cogen")),FALSE,IF(AND($P$3=FALSE,OR(F1449="Commercial NAICS Cogen",F1449="Commercial NAICS Non-Cogen",F1449="Industrial NAICS Cogen", F1449="industrial NAICS non-Cogen")),FALSE, TRUE))</f>
        <v/>
      </c>
    </row>
    <row r="1450">
      <c r="A1450" s="129" t="n">
        <v>6208</v>
      </c>
      <c r="B1450" s="130" t="inlineStr">
        <is>
          <t>Mount Elbert</t>
        </is>
      </c>
      <c r="C1450" s="130" t="inlineStr">
        <is>
          <t>U S Bureau of Reclamation</t>
        </is>
      </c>
      <c r="D1450" s="129" t="n">
        <v>2518</v>
      </c>
      <c r="E1450" s="130" t="inlineStr">
        <is>
          <t>CO</t>
        </is>
      </c>
      <c r="F1450" s="130" t="inlineStr">
        <is>
          <t>Electric Utility</t>
        </is>
      </c>
      <c r="G1450" s="130" t="inlineStr">
        <is>
          <t>PS</t>
        </is>
      </c>
      <c r="H1450" s="130" t="inlineStr">
        <is>
          <t>WAT</t>
        </is>
      </c>
      <c r="I1450" s="130" t="inlineStr">
        <is>
          <t>HPS</t>
        </is>
      </c>
      <c r="J1450" s="131" t="n">
        <v>-47646</v>
      </c>
      <c r="K1450" s="129" t="n">
        <v>2020</v>
      </c>
      <c r="L1450" s="120">
        <f>IF(VLOOKUP(H1450,'Cross-Page Data'!$D$4:$F$48,3,FALSE)="natural gas",VLOOKUP(G1450,'Cross-Page Data'!$I$4:$J$19,2,FALSE),IF(VLOOKUP(H1450,'Cross-Page Data'!$D$4:$F$48,3,FALSE)="solar",IF(G1450="PV","solar PV","solar thermal"),IF(VLOOKUP(H1450,'Cross-Page Data'!$D$4:$F$48,3,FALSE)="wind",VLOOKUP(G1450,'Cross-Page Data'!$I$4:$J$19,2,FALSE),IF(VLOOKUP(H1450,'Cross-Page Data'!$D$4:$F$48,3,FALSE)="hydro",VLOOKUP(G1450,'Cross-Page Data'!$I$4:$J$19,2,FALSE),VLOOKUP(H1450,'Cross-Page Data'!$D$4:$F$48,3,FALSE)))))</f>
        <v/>
      </c>
      <c r="M1450" s="120">
        <f>IF(AND($P$2=FALSE,OR(F1450="Commercial NAICS Cogen",F1450="Industrial NAICS Cogen",F1450="NAICS-22 Cogen")),FALSE,IF(AND($P$3=FALSE,OR(F1450="Commercial NAICS Cogen",F1450="Commercial NAICS Non-Cogen",F1450="Industrial NAICS Cogen", F1450="industrial NAICS non-Cogen")),FALSE, TRUE))</f>
        <v/>
      </c>
    </row>
    <row r="1451">
      <c r="A1451" s="129" t="n">
        <v>6211</v>
      </c>
      <c r="B1451" s="130" t="inlineStr">
        <is>
          <t>Dynegy Oakland Power Plant</t>
        </is>
      </c>
      <c r="C1451" s="130" t="inlineStr">
        <is>
          <t>Dynegy Oakland, LLC</t>
        </is>
      </c>
      <c r="D1451" s="129" t="n">
        <v>54803</v>
      </c>
      <c r="E1451" s="130" t="inlineStr">
        <is>
          <t>CA</t>
        </is>
      </c>
      <c r="F1451" s="130" t="inlineStr">
        <is>
          <t>NAICS-22 Non-Cogen</t>
        </is>
      </c>
      <c r="G1451" s="130" t="inlineStr">
        <is>
          <t>GT</t>
        </is>
      </c>
      <c r="H1451" s="130" t="inlineStr">
        <is>
          <t>DFO</t>
        </is>
      </c>
      <c r="I1451" s="130" t="inlineStr">
        <is>
          <t>DFO</t>
        </is>
      </c>
      <c r="J1451" s="131" t="n">
        <v>0</v>
      </c>
      <c r="K1451" s="129" t="n">
        <v>2020</v>
      </c>
      <c r="L1451" s="120">
        <f>IF(VLOOKUP(H1451,'Cross-Page Data'!$D$4:$F$48,3,FALSE)="natural gas",VLOOKUP(G1451,'Cross-Page Data'!$I$4:$J$19,2,FALSE),IF(VLOOKUP(H1451,'Cross-Page Data'!$D$4:$F$48,3,FALSE)="solar",IF(G1451="PV","solar PV","solar thermal"),IF(VLOOKUP(H1451,'Cross-Page Data'!$D$4:$F$48,3,FALSE)="wind",VLOOKUP(G1451,'Cross-Page Data'!$I$4:$J$19,2,FALSE),IF(VLOOKUP(H1451,'Cross-Page Data'!$D$4:$F$48,3,FALSE)="hydro",VLOOKUP(G1451,'Cross-Page Data'!$I$4:$J$19,2,FALSE),VLOOKUP(H1451,'Cross-Page Data'!$D$4:$F$48,3,FALSE)))))</f>
        <v/>
      </c>
      <c r="M1451" s="120">
        <f>IF(AND($P$2=FALSE,OR(F1451="Commercial NAICS Cogen",F1451="Industrial NAICS Cogen",F1451="NAICS-22 Cogen")),FALSE,IF(AND($P$3=FALSE,OR(F1451="Commercial NAICS Cogen",F1451="Commercial NAICS Non-Cogen",F1451="Industrial NAICS Cogen", F1451="industrial NAICS non-Cogen")),FALSE, TRUE))</f>
        <v/>
      </c>
    </row>
    <row r="1452">
      <c r="A1452" s="129" t="n">
        <v>6211</v>
      </c>
      <c r="B1452" s="130" t="inlineStr">
        <is>
          <t>Dynegy Oakland Power Plant</t>
        </is>
      </c>
      <c r="C1452" s="130" t="inlineStr">
        <is>
          <t>Dynegy Oakland, LLC</t>
        </is>
      </c>
      <c r="D1452" s="129" t="n">
        <v>54803</v>
      </c>
      <c r="E1452" s="130" t="inlineStr">
        <is>
          <t>CA</t>
        </is>
      </c>
      <c r="F1452" s="130" t="inlineStr">
        <is>
          <t>NAICS-22 Non-Cogen</t>
        </is>
      </c>
      <c r="G1452" s="130" t="inlineStr">
        <is>
          <t>GT</t>
        </is>
      </c>
      <c r="H1452" s="130" t="inlineStr">
        <is>
          <t>JF</t>
        </is>
      </c>
      <c r="I1452" s="130" t="inlineStr">
        <is>
          <t>WOO</t>
        </is>
      </c>
      <c r="J1452" s="131" t="n">
        <v>4861</v>
      </c>
      <c r="K1452" s="129" t="n">
        <v>2020</v>
      </c>
      <c r="L1452" s="120">
        <f>IF(VLOOKUP(H1452,'Cross-Page Data'!$D$4:$F$48,3,FALSE)="natural gas",VLOOKUP(G1452,'Cross-Page Data'!$I$4:$J$19,2,FALSE),IF(VLOOKUP(H1452,'Cross-Page Data'!$D$4:$F$48,3,FALSE)="solar",IF(G1452="PV","solar PV","solar thermal"),IF(VLOOKUP(H1452,'Cross-Page Data'!$D$4:$F$48,3,FALSE)="wind",VLOOKUP(G1452,'Cross-Page Data'!$I$4:$J$19,2,FALSE),IF(VLOOKUP(H1452,'Cross-Page Data'!$D$4:$F$48,3,FALSE)="hydro",VLOOKUP(G1452,'Cross-Page Data'!$I$4:$J$19,2,FALSE),VLOOKUP(H1452,'Cross-Page Data'!$D$4:$F$48,3,FALSE)))))</f>
        <v/>
      </c>
      <c r="M1452" s="120">
        <f>IF(AND($P$2=FALSE,OR(F1452="Commercial NAICS Cogen",F1452="Industrial NAICS Cogen",F1452="NAICS-22 Cogen")),FALSE,IF(AND($P$3=FALSE,OR(F1452="Commercial NAICS Cogen",F1452="Commercial NAICS Non-Cogen",F1452="Industrial NAICS Cogen", F1452="industrial NAICS non-Cogen")),FALSE, TRUE))</f>
        <v/>
      </c>
    </row>
    <row r="1453">
      <c r="A1453" s="129" t="n">
        <v>6213</v>
      </c>
      <c r="B1453" s="130" t="inlineStr">
        <is>
          <t>Merom</t>
        </is>
      </c>
      <c r="C1453" s="130" t="inlineStr">
        <is>
          <t>Hoosier Energy R E C, Inc</t>
        </is>
      </c>
      <c r="D1453" s="129" t="n">
        <v>9267</v>
      </c>
      <c r="E1453" s="130" t="inlineStr">
        <is>
          <t>IN</t>
        </is>
      </c>
      <c r="F1453" s="130" t="inlineStr">
        <is>
          <t>Electric Utility</t>
        </is>
      </c>
      <c r="G1453" s="130" t="inlineStr">
        <is>
          <t>ST</t>
        </is>
      </c>
      <c r="H1453" s="130" t="inlineStr">
        <is>
          <t>BIT</t>
        </is>
      </c>
      <c r="I1453" s="130" t="inlineStr">
        <is>
          <t>COL</t>
        </is>
      </c>
      <c r="J1453" s="131" t="n">
        <v>2580328.7</v>
      </c>
      <c r="K1453" s="129" t="n">
        <v>2020</v>
      </c>
      <c r="L1453" s="120">
        <f>IF(VLOOKUP(H1453,'Cross-Page Data'!$D$4:$F$48,3,FALSE)="natural gas",VLOOKUP(G1453,'Cross-Page Data'!$I$4:$J$19,2,FALSE),IF(VLOOKUP(H1453,'Cross-Page Data'!$D$4:$F$48,3,FALSE)="solar",IF(G1453="PV","solar PV","solar thermal"),IF(VLOOKUP(H1453,'Cross-Page Data'!$D$4:$F$48,3,FALSE)="wind",VLOOKUP(G1453,'Cross-Page Data'!$I$4:$J$19,2,FALSE),IF(VLOOKUP(H1453,'Cross-Page Data'!$D$4:$F$48,3,FALSE)="hydro",VLOOKUP(G1453,'Cross-Page Data'!$I$4:$J$19,2,FALSE),VLOOKUP(H1453,'Cross-Page Data'!$D$4:$F$48,3,FALSE)))))</f>
        <v/>
      </c>
      <c r="M1453" s="120">
        <f>IF(AND($P$2=FALSE,OR(F1453="Commercial NAICS Cogen",F1453="Industrial NAICS Cogen",F1453="NAICS-22 Cogen")),FALSE,IF(AND($P$3=FALSE,OR(F1453="Commercial NAICS Cogen",F1453="Commercial NAICS Non-Cogen",F1453="Industrial NAICS Cogen", F1453="industrial NAICS non-Cogen")),FALSE, TRUE))</f>
        <v/>
      </c>
    </row>
    <row r="1454">
      <c r="A1454" s="129" t="n">
        <v>6213</v>
      </c>
      <c r="B1454" s="130" t="inlineStr">
        <is>
          <t>Merom</t>
        </is>
      </c>
      <c r="C1454" s="130" t="inlineStr">
        <is>
          <t>Hoosier Energy R E C, Inc</t>
        </is>
      </c>
      <c r="D1454" s="129" t="n">
        <v>9267</v>
      </c>
      <c r="E1454" s="130" t="inlineStr">
        <is>
          <t>IN</t>
        </is>
      </c>
      <c r="F1454" s="130" t="inlineStr">
        <is>
          <t>Electric Utility</t>
        </is>
      </c>
      <c r="G1454" s="130" t="inlineStr">
        <is>
          <t>ST</t>
        </is>
      </c>
      <c r="H1454" s="130" t="inlineStr">
        <is>
          <t>DFO</t>
        </is>
      </c>
      <c r="I1454" s="130" t="inlineStr">
        <is>
          <t>DFO</t>
        </is>
      </c>
      <c r="J1454" s="131" t="n">
        <v>4806.273</v>
      </c>
      <c r="K1454" s="129" t="n">
        <v>2020</v>
      </c>
      <c r="L1454" s="120">
        <f>IF(VLOOKUP(H1454,'Cross-Page Data'!$D$4:$F$48,3,FALSE)="natural gas",VLOOKUP(G1454,'Cross-Page Data'!$I$4:$J$19,2,FALSE),IF(VLOOKUP(H1454,'Cross-Page Data'!$D$4:$F$48,3,FALSE)="solar",IF(G1454="PV","solar PV","solar thermal"),IF(VLOOKUP(H1454,'Cross-Page Data'!$D$4:$F$48,3,FALSE)="wind",VLOOKUP(G1454,'Cross-Page Data'!$I$4:$J$19,2,FALSE),IF(VLOOKUP(H1454,'Cross-Page Data'!$D$4:$F$48,3,FALSE)="hydro",VLOOKUP(G1454,'Cross-Page Data'!$I$4:$J$19,2,FALSE),VLOOKUP(H1454,'Cross-Page Data'!$D$4:$F$48,3,FALSE)))))</f>
        <v/>
      </c>
      <c r="M1454" s="120">
        <f>IF(AND($P$2=FALSE,OR(F1454="Commercial NAICS Cogen",F1454="Industrial NAICS Cogen",F1454="NAICS-22 Cogen")),FALSE,IF(AND($P$3=FALSE,OR(F1454="Commercial NAICS Cogen",F1454="Commercial NAICS Non-Cogen",F1454="Industrial NAICS Cogen", F1454="industrial NAICS non-Cogen")),FALSE, TRUE))</f>
        <v/>
      </c>
    </row>
    <row r="1455">
      <c r="A1455" s="129" t="n">
        <v>6248</v>
      </c>
      <c r="B1455" s="130" t="inlineStr">
        <is>
          <t>Pawnee</t>
        </is>
      </c>
      <c r="C1455" s="130" t="inlineStr">
        <is>
          <t>Public Service Co of Colorado</t>
        </is>
      </c>
      <c r="D1455" s="129" t="n">
        <v>15466</v>
      </c>
      <c r="E1455" s="130" t="inlineStr">
        <is>
          <t>CO</t>
        </is>
      </c>
      <c r="F1455" s="130" t="inlineStr">
        <is>
          <t>Electric Utility</t>
        </is>
      </c>
      <c r="G1455" s="130" t="inlineStr">
        <is>
          <t>ST</t>
        </is>
      </c>
      <c r="H1455" s="130" t="inlineStr">
        <is>
          <t>NG</t>
        </is>
      </c>
      <c r="I1455" s="130" t="inlineStr">
        <is>
          <t>NG</t>
        </is>
      </c>
      <c r="J1455" s="131" t="n">
        <v>8290.156999999999</v>
      </c>
      <c r="K1455" s="129" t="n">
        <v>2020</v>
      </c>
      <c r="L1455" s="120">
        <f>IF(VLOOKUP(H1455,'Cross-Page Data'!$D$4:$F$48,3,FALSE)="natural gas",VLOOKUP(G1455,'Cross-Page Data'!$I$4:$J$19,2,FALSE),IF(VLOOKUP(H1455,'Cross-Page Data'!$D$4:$F$48,3,FALSE)="solar",IF(G1455="PV","solar PV","solar thermal"),IF(VLOOKUP(H1455,'Cross-Page Data'!$D$4:$F$48,3,FALSE)="wind",VLOOKUP(G1455,'Cross-Page Data'!$I$4:$J$19,2,FALSE),IF(VLOOKUP(H1455,'Cross-Page Data'!$D$4:$F$48,3,FALSE)="hydro",VLOOKUP(G1455,'Cross-Page Data'!$I$4:$J$19,2,FALSE),VLOOKUP(H1455,'Cross-Page Data'!$D$4:$F$48,3,FALSE)))))</f>
        <v/>
      </c>
      <c r="M1455" s="120">
        <f>IF(AND($P$2=FALSE,OR(F1455="Commercial NAICS Cogen",F1455="Industrial NAICS Cogen",F1455="NAICS-22 Cogen")),FALSE,IF(AND($P$3=FALSE,OR(F1455="Commercial NAICS Cogen",F1455="Commercial NAICS Non-Cogen",F1455="Industrial NAICS Cogen", F1455="industrial NAICS non-Cogen")),FALSE, TRUE))</f>
        <v/>
      </c>
    </row>
    <row r="1456">
      <c r="A1456" s="129" t="n">
        <v>6248</v>
      </c>
      <c r="B1456" s="130" t="inlineStr">
        <is>
          <t>Pawnee</t>
        </is>
      </c>
      <c r="C1456" s="130" t="inlineStr">
        <is>
          <t>Public Service Co of Colorado</t>
        </is>
      </c>
      <c r="D1456" s="129" t="n">
        <v>15466</v>
      </c>
      <c r="E1456" s="130" t="inlineStr">
        <is>
          <t>CO</t>
        </is>
      </c>
      <c r="F1456" s="130" t="inlineStr">
        <is>
          <t>Electric Utility</t>
        </is>
      </c>
      <c r="G1456" s="130" t="inlineStr">
        <is>
          <t>ST</t>
        </is>
      </c>
      <c r="H1456" s="130" t="inlineStr">
        <is>
          <t>SUB</t>
        </is>
      </c>
      <c r="I1456" s="130" t="inlineStr">
        <is>
          <t>COL</t>
        </is>
      </c>
      <c r="J1456" s="131" t="n">
        <v>3059662.8</v>
      </c>
      <c r="K1456" s="129" t="n">
        <v>2020</v>
      </c>
      <c r="L1456" s="120">
        <f>IF(VLOOKUP(H1456,'Cross-Page Data'!$D$4:$F$48,3,FALSE)="natural gas",VLOOKUP(G1456,'Cross-Page Data'!$I$4:$J$19,2,FALSE),IF(VLOOKUP(H1456,'Cross-Page Data'!$D$4:$F$48,3,FALSE)="solar",IF(G1456="PV","solar PV","solar thermal"),IF(VLOOKUP(H1456,'Cross-Page Data'!$D$4:$F$48,3,FALSE)="wind",VLOOKUP(G1456,'Cross-Page Data'!$I$4:$J$19,2,FALSE),IF(VLOOKUP(H1456,'Cross-Page Data'!$D$4:$F$48,3,FALSE)="hydro",VLOOKUP(G1456,'Cross-Page Data'!$I$4:$J$19,2,FALSE),VLOOKUP(H1456,'Cross-Page Data'!$D$4:$F$48,3,FALSE)))))</f>
        <v/>
      </c>
      <c r="M1456" s="120">
        <f>IF(AND($P$2=FALSE,OR(F1456="Commercial NAICS Cogen",F1456="Industrial NAICS Cogen",F1456="NAICS-22 Cogen")),FALSE,IF(AND($P$3=FALSE,OR(F1456="Commercial NAICS Cogen",F1456="Commercial NAICS Non-Cogen",F1456="Industrial NAICS Cogen", F1456="industrial NAICS non-Cogen")),FALSE, TRUE))</f>
        <v/>
      </c>
    </row>
    <row r="1457">
      <c r="A1457" s="129" t="n">
        <v>6249</v>
      </c>
      <c r="B1457" s="130" t="inlineStr">
        <is>
          <t>Winyah</t>
        </is>
      </c>
      <c r="C1457" s="130" t="inlineStr">
        <is>
          <t>South Carolina Public Service Authority</t>
        </is>
      </c>
      <c r="D1457" s="129" t="n">
        <v>17543</v>
      </c>
      <c r="E1457" s="130" t="inlineStr">
        <is>
          <t>SC</t>
        </is>
      </c>
      <c r="F1457" s="130" t="inlineStr">
        <is>
          <t>Electric Utility</t>
        </is>
      </c>
      <c r="G1457" s="130" t="inlineStr">
        <is>
          <t>ST</t>
        </is>
      </c>
      <c r="H1457" s="130" t="inlineStr">
        <is>
          <t>BIT</t>
        </is>
      </c>
      <c r="I1457" s="130" t="inlineStr">
        <is>
          <t>COL</t>
        </is>
      </c>
      <c r="J1457" s="131" t="n">
        <v>0</v>
      </c>
      <c r="K1457" s="129" t="n">
        <v>2020</v>
      </c>
      <c r="L1457" s="120">
        <f>IF(VLOOKUP(H1457,'Cross-Page Data'!$D$4:$F$48,3,FALSE)="natural gas",VLOOKUP(G1457,'Cross-Page Data'!$I$4:$J$19,2,FALSE),IF(VLOOKUP(H1457,'Cross-Page Data'!$D$4:$F$48,3,FALSE)="solar",IF(G1457="PV","solar PV","solar thermal"),IF(VLOOKUP(H1457,'Cross-Page Data'!$D$4:$F$48,3,FALSE)="wind",VLOOKUP(G1457,'Cross-Page Data'!$I$4:$J$19,2,FALSE),IF(VLOOKUP(H1457,'Cross-Page Data'!$D$4:$F$48,3,FALSE)="hydro",VLOOKUP(G1457,'Cross-Page Data'!$I$4:$J$19,2,FALSE),VLOOKUP(H1457,'Cross-Page Data'!$D$4:$F$48,3,FALSE)))))</f>
        <v/>
      </c>
      <c r="M1457" s="120">
        <f>IF(AND($P$2=FALSE,OR(F1457="Commercial NAICS Cogen",F1457="Industrial NAICS Cogen",F1457="NAICS-22 Cogen")),FALSE,IF(AND($P$3=FALSE,OR(F1457="Commercial NAICS Cogen",F1457="Commercial NAICS Non-Cogen",F1457="Industrial NAICS Cogen", F1457="industrial NAICS non-Cogen")),FALSE, TRUE))</f>
        <v/>
      </c>
    </row>
    <row r="1458">
      <c r="A1458" s="129" t="n">
        <v>6249</v>
      </c>
      <c r="B1458" s="130" t="inlineStr">
        <is>
          <t>Winyah</t>
        </is>
      </c>
      <c r="C1458" s="130" t="inlineStr">
        <is>
          <t>South Carolina Public Service Authority</t>
        </is>
      </c>
      <c r="D1458" s="129" t="n">
        <v>17543</v>
      </c>
      <c r="E1458" s="130" t="inlineStr">
        <is>
          <t>SC</t>
        </is>
      </c>
      <c r="F1458" s="130" t="inlineStr">
        <is>
          <t>Electric Utility</t>
        </is>
      </c>
      <c r="G1458" s="130" t="inlineStr">
        <is>
          <t>ST</t>
        </is>
      </c>
      <c r="H1458" s="130" t="inlineStr">
        <is>
          <t>DFO</t>
        </is>
      </c>
      <c r="I1458" s="130" t="inlineStr">
        <is>
          <t>DFO</t>
        </is>
      </c>
      <c r="J1458" s="131" t="n">
        <v>12353.45</v>
      </c>
      <c r="K1458" s="129" t="n">
        <v>2020</v>
      </c>
      <c r="L1458" s="120">
        <f>IF(VLOOKUP(H1458,'Cross-Page Data'!$D$4:$F$48,3,FALSE)="natural gas",VLOOKUP(G1458,'Cross-Page Data'!$I$4:$J$19,2,FALSE),IF(VLOOKUP(H1458,'Cross-Page Data'!$D$4:$F$48,3,FALSE)="solar",IF(G1458="PV","solar PV","solar thermal"),IF(VLOOKUP(H1458,'Cross-Page Data'!$D$4:$F$48,3,FALSE)="wind",VLOOKUP(G1458,'Cross-Page Data'!$I$4:$J$19,2,FALSE),IF(VLOOKUP(H1458,'Cross-Page Data'!$D$4:$F$48,3,FALSE)="hydro",VLOOKUP(G1458,'Cross-Page Data'!$I$4:$J$19,2,FALSE),VLOOKUP(H1458,'Cross-Page Data'!$D$4:$F$48,3,FALSE)))))</f>
        <v/>
      </c>
      <c r="M1458" s="120">
        <f>IF(AND($P$2=FALSE,OR(F1458="Commercial NAICS Cogen",F1458="Industrial NAICS Cogen",F1458="NAICS-22 Cogen")),FALSE,IF(AND($P$3=FALSE,OR(F1458="Commercial NAICS Cogen",F1458="Commercial NAICS Non-Cogen",F1458="Industrial NAICS Cogen", F1458="industrial NAICS non-Cogen")),FALSE, TRUE))</f>
        <v/>
      </c>
    </row>
    <row r="1459">
      <c r="A1459" s="129" t="n">
        <v>6249</v>
      </c>
      <c r="B1459" s="130" t="inlineStr">
        <is>
          <t>Winyah</t>
        </is>
      </c>
      <c r="C1459" s="130" t="inlineStr">
        <is>
          <t>South Carolina Public Service Authority</t>
        </is>
      </c>
      <c r="D1459" s="129" t="n">
        <v>17543</v>
      </c>
      <c r="E1459" s="130" t="inlineStr">
        <is>
          <t>SC</t>
        </is>
      </c>
      <c r="F1459" s="130" t="inlineStr">
        <is>
          <t>Electric Utility</t>
        </is>
      </c>
      <c r="G1459" s="130" t="inlineStr">
        <is>
          <t>ST</t>
        </is>
      </c>
      <c r="H1459" s="130" t="inlineStr">
        <is>
          <t>RC</t>
        </is>
      </c>
      <c r="I1459" s="130" t="inlineStr">
        <is>
          <t>COL</t>
        </is>
      </c>
      <c r="J1459" s="131" t="n">
        <v>2267803</v>
      </c>
      <c r="K1459" s="129" t="n">
        <v>2020</v>
      </c>
      <c r="L1459" s="120">
        <f>IF(VLOOKUP(H1459,'Cross-Page Data'!$D$4:$F$48,3,FALSE)="natural gas",VLOOKUP(G1459,'Cross-Page Data'!$I$4:$J$19,2,FALSE),IF(VLOOKUP(H1459,'Cross-Page Data'!$D$4:$F$48,3,FALSE)="solar",IF(G1459="PV","solar PV","solar thermal"),IF(VLOOKUP(H1459,'Cross-Page Data'!$D$4:$F$48,3,FALSE)="wind",VLOOKUP(G1459,'Cross-Page Data'!$I$4:$J$19,2,FALSE),IF(VLOOKUP(H1459,'Cross-Page Data'!$D$4:$F$48,3,FALSE)="hydro",VLOOKUP(G1459,'Cross-Page Data'!$I$4:$J$19,2,FALSE),VLOOKUP(H1459,'Cross-Page Data'!$D$4:$F$48,3,FALSE)))))</f>
        <v/>
      </c>
      <c r="M1459" s="120">
        <f>IF(AND($P$2=FALSE,OR(F1459="Commercial NAICS Cogen",F1459="Industrial NAICS Cogen",F1459="NAICS-22 Cogen")),FALSE,IF(AND($P$3=FALSE,OR(F1459="Commercial NAICS Cogen",F1459="Commercial NAICS Non-Cogen",F1459="Industrial NAICS Cogen", F1459="industrial NAICS non-Cogen")),FALSE, TRUE))</f>
        <v/>
      </c>
    </row>
    <row r="1460">
      <c r="A1460" s="129" t="n">
        <v>6249</v>
      </c>
      <c r="B1460" s="130" t="inlineStr">
        <is>
          <t>Winyah</t>
        </is>
      </c>
      <c r="C1460" s="130" t="inlineStr">
        <is>
          <t>South Carolina Public Service Authority</t>
        </is>
      </c>
      <c r="D1460" s="129" t="n">
        <v>17543</v>
      </c>
      <c r="E1460" s="130" t="inlineStr">
        <is>
          <t>SC</t>
        </is>
      </c>
      <c r="F1460" s="130" t="inlineStr">
        <is>
          <t>Electric Utility</t>
        </is>
      </c>
      <c r="G1460" s="130" t="inlineStr">
        <is>
          <t>ST</t>
        </is>
      </c>
      <c r="H1460" s="130" t="inlineStr">
        <is>
          <t>WO</t>
        </is>
      </c>
      <c r="I1460" s="130" t="inlineStr">
        <is>
          <t>WOO</t>
        </is>
      </c>
      <c r="J1460" s="131" t="n">
        <v>1316.518</v>
      </c>
      <c r="K1460" s="129" t="n">
        <v>2020</v>
      </c>
      <c r="L1460" s="120">
        <f>IF(VLOOKUP(H1460,'Cross-Page Data'!$D$4:$F$48,3,FALSE)="natural gas",VLOOKUP(G1460,'Cross-Page Data'!$I$4:$J$19,2,FALSE),IF(VLOOKUP(H1460,'Cross-Page Data'!$D$4:$F$48,3,FALSE)="solar",IF(G1460="PV","solar PV","solar thermal"),IF(VLOOKUP(H1460,'Cross-Page Data'!$D$4:$F$48,3,FALSE)="wind",VLOOKUP(G1460,'Cross-Page Data'!$I$4:$J$19,2,FALSE),IF(VLOOKUP(H1460,'Cross-Page Data'!$D$4:$F$48,3,FALSE)="hydro",VLOOKUP(G1460,'Cross-Page Data'!$I$4:$J$19,2,FALSE),VLOOKUP(H1460,'Cross-Page Data'!$D$4:$F$48,3,FALSE)))))</f>
        <v/>
      </c>
      <c r="M1460" s="120">
        <f>IF(AND($P$2=FALSE,OR(F1460="Commercial NAICS Cogen",F1460="Industrial NAICS Cogen",F1460="NAICS-22 Cogen")),FALSE,IF(AND($P$3=FALSE,OR(F1460="Commercial NAICS Cogen",F1460="Commercial NAICS Non-Cogen",F1460="Industrial NAICS Cogen", F1460="industrial NAICS non-Cogen")),FALSE, TRUE))</f>
        <v/>
      </c>
    </row>
    <row r="1461">
      <c r="A1461" s="129" t="n">
        <v>6250</v>
      </c>
      <c r="B1461" s="130" t="inlineStr">
        <is>
          <t>Mayo</t>
        </is>
      </c>
      <c r="C1461" s="130" t="inlineStr">
        <is>
          <t>Duke Energy Progress - (NC)</t>
        </is>
      </c>
      <c r="D1461" s="129" t="n">
        <v>3046</v>
      </c>
      <c r="E1461" s="130" t="inlineStr">
        <is>
          <t>NC</t>
        </is>
      </c>
      <c r="F1461" s="130" t="inlineStr">
        <is>
          <t>Electric Utility</t>
        </is>
      </c>
      <c r="G1461" s="130" t="inlineStr">
        <is>
          <t>ST</t>
        </is>
      </c>
      <c r="H1461" s="130" t="inlineStr">
        <is>
          <t>BIT</t>
        </is>
      </c>
      <c r="I1461" s="130" t="inlineStr">
        <is>
          <t>COL</t>
        </is>
      </c>
      <c r="J1461" s="131" t="n">
        <v>628214.38</v>
      </c>
      <c r="K1461" s="129" t="n">
        <v>2020</v>
      </c>
      <c r="L1461" s="120">
        <f>IF(VLOOKUP(H1461,'Cross-Page Data'!$D$4:$F$48,3,FALSE)="natural gas",VLOOKUP(G1461,'Cross-Page Data'!$I$4:$J$19,2,FALSE),IF(VLOOKUP(H1461,'Cross-Page Data'!$D$4:$F$48,3,FALSE)="solar",IF(G1461="PV","solar PV","solar thermal"),IF(VLOOKUP(H1461,'Cross-Page Data'!$D$4:$F$48,3,FALSE)="wind",VLOOKUP(G1461,'Cross-Page Data'!$I$4:$J$19,2,FALSE),IF(VLOOKUP(H1461,'Cross-Page Data'!$D$4:$F$48,3,FALSE)="hydro",VLOOKUP(G1461,'Cross-Page Data'!$I$4:$J$19,2,FALSE),VLOOKUP(H1461,'Cross-Page Data'!$D$4:$F$48,3,FALSE)))))</f>
        <v/>
      </c>
      <c r="M1461" s="120">
        <f>IF(AND($P$2=FALSE,OR(F1461="Commercial NAICS Cogen",F1461="Industrial NAICS Cogen",F1461="NAICS-22 Cogen")),FALSE,IF(AND($P$3=FALSE,OR(F1461="Commercial NAICS Cogen",F1461="Commercial NAICS Non-Cogen",F1461="Industrial NAICS Cogen", F1461="industrial NAICS non-Cogen")),FALSE, TRUE))</f>
        <v/>
      </c>
    </row>
    <row r="1462">
      <c r="A1462" s="129" t="n">
        <v>6250</v>
      </c>
      <c r="B1462" s="130" t="inlineStr">
        <is>
          <t>Mayo</t>
        </is>
      </c>
      <c r="C1462" s="130" t="inlineStr">
        <is>
          <t>Duke Energy Progress - (NC)</t>
        </is>
      </c>
      <c r="D1462" s="129" t="n">
        <v>3046</v>
      </c>
      <c r="E1462" s="130" t="inlineStr">
        <is>
          <t>NC</t>
        </is>
      </c>
      <c r="F1462" s="130" t="inlineStr">
        <is>
          <t>Electric Utility</t>
        </is>
      </c>
      <c r="G1462" s="130" t="inlineStr">
        <is>
          <t>ST</t>
        </is>
      </c>
      <c r="H1462" s="130" t="inlineStr">
        <is>
          <t>DFO</t>
        </is>
      </c>
      <c r="I1462" s="130" t="inlineStr">
        <is>
          <t>DFO</t>
        </is>
      </c>
      <c r="J1462" s="131" t="n">
        <v>-3023.379</v>
      </c>
      <c r="K1462" s="129" t="n">
        <v>2020</v>
      </c>
      <c r="L1462" s="120">
        <f>IF(VLOOKUP(H1462,'Cross-Page Data'!$D$4:$F$48,3,FALSE)="natural gas",VLOOKUP(G1462,'Cross-Page Data'!$I$4:$J$19,2,FALSE),IF(VLOOKUP(H1462,'Cross-Page Data'!$D$4:$F$48,3,FALSE)="solar",IF(G1462="PV","solar PV","solar thermal"),IF(VLOOKUP(H1462,'Cross-Page Data'!$D$4:$F$48,3,FALSE)="wind",VLOOKUP(G1462,'Cross-Page Data'!$I$4:$J$19,2,FALSE),IF(VLOOKUP(H1462,'Cross-Page Data'!$D$4:$F$48,3,FALSE)="hydro",VLOOKUP(G1462,'Cross-Page Data'!$I$4:$J$19,2,FALSE),VLOOKUP(H1462,'Cross-Page Data'!$D$4:$F$48,3,FALSE)))))</f>
        <v/>
      </c>
      <c r="M1462" s="120">
        <f>IF(AND($P$2=FALSE,OR(F1462="Commercial NAICS Cogen",F1462="Industrial NAICS Cogen",F1462="NAICS-22 Cogen")),FALSE,IF(AND($P$3=FALSE,OR(F1462="Commercial NAICS Cogen",F1462="Commercial NAICS Non-Cogen",F1462="Industrial NAICS Cogen", F1462="industrial NAICS non-Cogen")),FALSE, TRUE))</f>
        <v/>
      </c>
    </row>
    <row r="1463">
      <c r="A1463" s="129" t="n">
        <v>6251</v>
      </c>
      <c r="B1463" s="130" t="inlineStr">
        <is>
          <t>South Texas Project</t>
        </is>
      </c>
      <c r="C1463" s="130" t="inlineStr">
        <is>
          <t>STP Nuclear Operating Co</t>
        </is>
      </c>
      <c r="D1463" s="129" t="n">
        <v>21535</v>
      </c>
      <c r="E1463" s="130" t="inlineStr">
        <is>
          <t>TX</t>
        </is>
      </c>
      <c r="F1463" s="130" t="inlineStr">
        <is>
          <t>NAICS-22 Non-Cogen</t>
        </is>
      </c>
      <c r="G1463" s="130" t="inlineStr">
        <is>
          <t>ST</t>
        </is>
      </c>
      <c r="H1463" s="130" t="inlineStr">
        <is>
          <t>NUC</t>
        </is>
      </c>
      <c r="I1463" s="130" t="inlineStr">
        <is>
          <t>NUC</t>
        </is>
      </c>
      <c r="J1463" s="131" t="n">
        <v>10409819</v>
      </c>
      <c r="K1463" s="129" t="n">
        <v>2020</v>
      </c>
      <c r="L1463" s="120">
        <f>IF(VLOOKUP(H1463,'Cross-Page Data'!$D$4:$F$48,3,FALSE)="natural gas",VLOOKUP(G1463,'Cross-Page Data'!$I$4:$J$19,2,FALSE),IF(VLOOKUP(H1463,'Cross-Page Data'!$D$4:$F$48,3,FALSE)="solar",IF(G1463="PV","solar PV","solar thermal"),IF(VLOOKUP(H1463,'Cross-Page Data'!$D$4:$F$48,3,FALSE)="wind",VLOOKUP(G1463,'Cross-Page Data'!$I$4:$J$19,2,FALSE),IF(VLOOKUP(H1463,'Cross-Page Data'!$D$4:$F$48,3,FALSE)="hydro",VLOOKUP(G1463,'Cross-Page Data'!$I$4:$J$19,2,FALSE),VLOOKUP(H1463,'Cross-Page Data'!$D$4:$F$48,3,FALSE)))))</f>
        <v/>
      </c>
      <c r="M1463" s="120">
        <f>IF(AND($P$2=FALSE,OR(F1463="Commercial NAICS Cogen",F1463="Industrial NAICS Cogen",F1463="NAICS-22 Cogen")),FALSE,IF(AND($P$3=FALSE,OR(F1463="Commercial NAICS Cogen",F1463="Commercial NAICS Non-Cogen",F1463="Industrial NAICS Cogen", F1463="industrial NAICS non-Cogen")),FALSE, TRUE))</f>
        <v/>
      </c>
    </row>
    <row r="1464">
      <c r="A1464" s="129" t="n">
        <v>6251</v>
      </c>
      <c r="B1464" s="130" t="inlineStr">
        <is>
          <t>South Texas Project</t>
        </is>
      </c>
      <c r="C1464" s="130" t="inlineStr">
        <is>
          <t>STP Nuclear Operating Co</t>
        </is>
      </c>
      <c r="D1464" s="129" t="n">
        <v>21535</v>
      </c>
      <c r="E1464" s="130" t="inlineStr">
        <is>
          <t>TX</t>
        </is>
      </c>
      <c r="F1464" s="130" t="inlineStr">
        <is>
          <t>NAICS-22 Non-Cogen</t>
        </is>
      </c>
      <c r="G1464" s="130" t="inlineStr">
        <is>
          <t>ST</t>
        </is>
      </c>
      <c r="H1464" s="130" t="inlineStr">
        <is>
          <t>NUC</t>
        </is>
      </c>
      <c r="I1464" s="130" t="inlineStr">
        <is>
          <t>NUC</t>
        </is>
      </c>
      <c r="J1464" s="131" t="n">
        <v>11548938</v>
      </c>
      <c r="K1464" s="129" t="n">
        <v>2020</v>
      </c>
      <c r="L1464" s="120">
        <f>IF(VLOOKUP(H1464,'Cross-Page Data'!$D$4:$F$48,3,FALSE)="natural gas",VLOOKUP(G1464,'Cross-Page Data'!$I$4:$J$19,2,FALSE),IF(VLOOKUP(H1464,'Cross-Page Data'!$D$4:$F$48,3,FALSE)="solar",IF(G1464="PV","solar PV","solar thermal"),IF(VLOOKUP(H1464,'Cross-Page Data'!$D$4:$F$48,3,FALSE)="wind",VLOOKUP(G1464,'Cross-Page Data'!$I$4:$J$19,2,FALSE),IF(VLOOKUP(H1464,'Cross-Page Data'!$D$4:$F$48,3,FALSE)="hydro",VLOOKUP(G1464,'Cross-Page Data'!$I$4:$J$19,2,FALSE),VLOOKUP(H1464,'Cross-Page Data'!$D$4:$F$48,3,FALSE)))))</f>
        <v/>
      </c>
      <c r="M1464" s="120">
        <f>IF(AND($P$2=FALSE,OR(F1464="Commercial NAICS Cogen",F1464="Industrial NAICS Cogen",F1464="NAICS-22 Cogen")),FALSE,IF(AND($P$3=FALSE,OR(F1464="Commercial NAICS Cogen",F1464="Commercial NAICS Non-Cogen",F1464="Industrial NAICS Cogen", F1464="industrial NAICS non-Cogen")),FALSE, TRUE))</f>
        <v/>
      </c>
    </row>
    <row r="1465">
      <c r="A1465" s="129" t="n">
        <v>6254</v>
      </c>
      <c r="B1465" s="130" t="inlineStr">
        <is>
          <t>Ottumwa</t>
        </is>
      </c>
      <c r="C1465" s="130" t="inlineStr">
        <is>
          <t>Interstate Power and Light Co</t>
        </is>
      </c>
      <c r="D1465" s="129" t="n">
        <v>9417</v>
      </c>
      <c r="E1465" s="130" t="inlineStr">
        <is>
          <t>IA</t>
        </is>
      </c>
      <c r="F1465" s="130" t="inlineStr">
        <is>
          <t>Electric Utility</t>
        </is>
      </c>
      <c r="G1465" s="130" t="inlineStr">
        <is>
          <t>ST</t>
        </is>
      </c>
      <c r="H1465" s="130" t="inlineStr">
        <is>
          <t>DFO</t>
        </is>
      </c>
      <c r="I1465" s="130" t="inlineStr">
        <is>
          <t>DFO</t>
        </is>
      </c>
      <c r="J1465" s="131" t="n">
        <v>2140.975</v>
      </c>
      <c r="K1465" s="129" t="n">
        <v>2020</v>
      </c>
      <c r="L1465" s="120">
        <f>IF(VLOOKUP(H1465,'Cross-Page Data'!$D$4:$F$48,3,FALSE)="natural gas",VLOOKUP(G1465,'Cross-Page Data'!$I$4:$J$19,2,FALSE),IF(VLOOKUP(H1465,'Cross-Page Data'!$D$4:$F$48,3,FALSE)="solar",IF(G1465="PV","solar PV","solar thermal"),IF(VLOOKUP(H1465,'Cross-Page Data'!$D$4:$F$48,3,FALSE)="wind",VLOOKUP(G1465,'Cross-Page Data'!$I$4:$J$19,2,FALSE),IF(VLOOKUP(H1465,'Cross-Page Data'!$D$4:$F$48,3,FALSE)="hydro",VLOOKUP(G1465,'Cross-Page Data'!$I$4:$J$19,2,FALSE),VLOOKUP(H1465,'Cross-Page Data'!$D$4:$F$48,3,FALSE)))))</f>
        <v/>
      </c>
      <c r="M1465" s="120">
        <f>IF(AND($P$2=FALSE,OR(F1465="Commercial NAICS Cogen",F1465="Industrial NAICS Cogen",F1465="NAICS-22 Cogen")),FALSE,IF(AND($P$3=FALSE,OR(F1465="Commercial NAICS Cogen",F1465="Commercial NAICS Non-Cogen",F1465="Industrial NAICS Cogen", F1465="industrial NAICS non-Cogen")),FALSE, TRUE))</f>
        <v/>
      </c>
    </row>
    <row r="1466">
      <c r="A1466" s="129" t="n">
        <v>6254</v>
      </c>
      <c r="B1466" s="130" t="inlineStr">
        <is>
          <t>Ottumwa</t>
        </is>
      </c>
      <c r="C1466" s="130" t="inlineStr">
        <is>
          <t>Interstate Power and Light Co</t>
        </is>
      </c>
      <c r="D1466" s="129" t="n">
        <v>9417</v>
      </c>
      <c r="E1466" s="130" t="inlineStr">
        <is>
          <t>IA</t>
        </is>
      </c>
      <c r="F1466" s="130" t="inlineStr">
        <is>
          <t>Electric Utility</t>
        </is>
      </c>
      <c r="G1466" s="130" t="inlineStr">
        <is>
          <t>ST</t>
        </is>
      </c>
      <c r="H1466" s="130" t="inlineStr">
        <is>
          <t>SUB</t>
        </is>
      </c>
      <c r="I1466" s="130" t="inlineStr">
        <is>
          <t>COL</t>
        </is>
      </c>
      <c r="J1466" s="131" t="n">
        <v>2518469</v>
      </c>
      <c r="K1466" s="129" t="n">
        <v>2020</v>
      </c>
      <c r="L1466" s="120">
        <f>IF(VLOOKUP(H1466,'Cross-Page Data'!$D$4:$F$48,3,FALSE)="natural gas",VLOOKUP(G1466,'Cross-Page Data'!$I$4:$J$19,2,FALSE),IF(VLOOKUP(H1466,'Cross-Page Data'!$D$4:$F$48,3,FALSE)="solar",IF(G1466="PV","solar PV","solar thermal"),IF(VLOOKUP(H1466,'Cross-Page Data'!$D$4:$F$48,3,FALSE)="wind",VLOOKUP(G1466,'Cross-Page Data'!$I$4:$J$19,2,FALSE),IF(VLOOKUP(H1466,'Cross-Page Data'!$D$4:$F$48,3,FALSE)="hydro",VLOOKUP(G1466,'Cross-Page Data'!$I$4:$J$19,2,FALSE),VLOOKUP(H1466,'Cross-Page Data'!$D$4:$F$48,3,FALSE)))))</f>
        <v/>
      </c>
      <c r="M1466" s="120">
        <f>IF(AND($P$2=FALSE,OR(F1466="Commercial NAICS Cogen",F1466="Industrial NAICS Cogen",F1466="NAICS-22 Cogen")),FALSE,IF(AND($P$3=FALSE,OR(F1466="Commercial NAICS Cogen",F1466="Commercial NAICS Non-Cogen",F1466="Industrial NAICS Cogen", F1466="industrial NAICS non-Cogen")),FALSE, TRUE))</f>
        <v/>
      </c>
    </row>
    <row r="1467">
      <c r="A1467" s="129" t="n">
        <v>6257</v>
      </c>
      <c r="B1467" s="130" t="inlineStr">
        <is>
          <t>Scherer</t>
        </is>
      </c>
      <c r="C1467" s="130" t="inlineStr">
        <is>
          <t>Georgia Power Co</t>
        </is>
      </c>
      <c r="D1467" s="129" t="n">
        <v>7140</v>
      </c>
      <c r="E1467" s="130" t="inlineStr">
        <is>
          <t>GA</t>
        </is>
      </c>
      <c r="F1467" s="130" t="inlineStr">
        <is>
          <t>Electric Utility</t>
        </is>
      </c>
      <c r="G1467" s="130" t="inlineStr">
        <is>
          <t>ST</t>
        </is>
      </c>
      <c r="H1467" s="130" t="inlineStr">
        <is>
          <t>DFO</t>
        </is>
      </c>
      <c r="I1467" s="130" t="inlineStr">
        <is>
          <t>DFO</t>
        </is>
      </c>
      <c r="J1467" s="131" t="n">
        <v>8429.460999999999</v>
      </c>
      <c r="K1467" s="129" t="n">
        <v>2020</v>
      </c>
      <c r="L1467" s="120">
        <f>IF(VLOOKUP(H1467,'Cross-Page Data'!$D$4:$F$48,3,FALSE)="natural gas",VLOOKUP(G1467,'Cross-Page Data'!$I$4:$J$19,2,FALSE),IF(VLOOKUP(H1467,'Cross-Page Data'!$D$4:$F$48,3,FALSE)="solar",IF(G1467="PV","solar PV","solar thermal"),IF(VLOOKUP(H1467,'Cross-Page Data'!$D$4:$F$48,3,FALSE)="wind",VLOOKUP(G1467,'Cross-Page Data'!$I$4:$J$19,2,FALSE),IF(VLOOKUP(H1467,'Cross-Page Data'!$D$4:$F$48,3,FALSE)="hydro",VLOOKUP(G1467,'Cross-Page Data'!$I$4:$J$19,2,FALSE),VLOOKUP(H1467,'Cross-Page Data'!$D$4:$F$48,3,FALSE)))))</f>
        <v/>
      </c>
      <c r="M1467" s="120">
        <f>IF(AND($P$2=FALSE,OR(F1467="Commercial NAICS Cogen",F1467="Industrial NAICS Cogen",F1467="NAICS-22 Cogen")),FALSE,IF(AND($P$3=FALSE,OR(F1467="Commercial NAICS Cogen",F1467="Commercial NAICS Non-Cogen",F1467="Industrial NAICS Cogen", F1467="industrial NAICS non-Cogen")),FALSE, TRUE))</f>
        <v/>
      </c>
    </row>
    <row r="1468">
      <c r="A1468" s="129" t="n">
        <v>6257</v>
      </c>
      <c r="B1468" s="130" t="inlineStr">
        <is>
          <t>Scherer</t>
        </is>
      </c>
      <c r="C1468" s="130" t="inlineStr">
        <is>
          <t>Georgia Power Co</t>
        </is>
      </c>
      <c r="D1468" s="129" t="n">
        <v>7140</v>
      </c>
      <c r="E1468" s="130" t="inlineStr">
        <is>
          <t>GA</t>
        </is>
      </c>
      <c r="F1468" s="130" t="inlineStr">
        <is>
          <t>Electric Utility</t>
        </is>
      </c>
      <c r="G1468" s="130" t="inlineStr">
        <is>
          <t>ST</t>
        </is>
      </c>
      <c r="H1468" s="130" t="inlineStr">
        <is>
          <t>SUB</t>
        </is>
      </c>
      <c r="I1468" s="130" t="inlineStr">
        <is>
          <t>COL</t>
        </is>
      </c>
      <c r="J1468" s="131" t="n">
        <v>5625204.5</v>
      </c>
      <c r="K1468" s="129" t="n">
        <v>2020</v>
      </c>
      <c r="L1468" s="120">
        <f>IF(VLOOKUP(H1468,'Cross-Page Data'!$D$4:$F$48,3,FALSE)="natural gas",VLOOKUP(G1468,'Cross-Page Data'!$I$4:$J$19,2,FALSE),IF(VLOOKUP(H1468,'Cross-Page Data'!$D$4:$F$48,3,FALSE)="solar",IF(G1468="PV","solar PV","solar thermal"),IF(VLOOKUP(H1468,'Cross-Page Data'!$D$4:$F$48,3,FALSE)="wind",VLOOKUP(G1468,'Cross-Page Data'!$I$4:$J$19,2,FALSE),IF(VLOOKUP(H1468,'Cross-Page Data'!$D$4:$F$48,3,FALSE)="hydro",VLOOKUP(G1468,'Cross-Page Data'!$I$4:$J$19,2,FALSE),VLOOKUP(H1468,'Cross-Page Data'!$D$4:$F$48,3,FALSE)))))</f>
        <v/>
      </c>
      <c r="M1468" s="120">
        <f>IF(AND($P$2=FALSE,OR(F1468="Commercial NAICS Cogen",F1468="Industrial NAICS Cogen",F1468="NAICS-22 Cogen")),FALSE,IF(AND($P$3=FALSE,OR(F1468="Commercial NAICS Cogen",F1468="Commercial NAICS Non-Cogen",F1468="Industrial NAICS Cogen", F1468="industrial NAICS non-Cogen")),FALSE, TRUE))</f>
        <v/>
      </c>
    </row>
    <row r="1469">
      <c r="A1469" s="129" t="n">
        <v>6264</v>
      </c>
      <c r="B1469" s="130" t="inlineStr">
        <is>
          <t>Mountaineer</t>
        </is>
      </c>
      <c r="C1469" s="130" t="inlineStr">
        <is>
          <t>Appalachian Power Co</t>
        </is>
      </c>
      <c r="D1469" s="129" t="n">
        <v>733</v>
      </c>
      <c r="E1469" s="130" t="inlineStr">
        <is>
          <t>WV</t>
        </is>
      </c>
      <c r="F1469" s="130" t="inlineStr">
        <is>
          <t>Electric Utility</t>
        </is>
      </c>
      <c r="G1469" s="130" t="inlineStr">
        <is>
          <t>ST</t>
        </is>
      </c>
      <c r="H1469" s="130" t="inlineStr">
        <is>
          <t>BIT</t>
        </is>
      </c>
      <c r="I1469" s="130" t="inlineStr">
        <is>
          <t>COL</t>
        </is>
      </c>
      <c r="J1469" s="131" t="n">
        <v>5249106.4</v>
      </c>
      <c r="K1469" s="129" t="n">
        <v>2020</v>
      </c>
      <c r="L1469" s="120">
        <f>IF(VLOOKUP(H1469,'Cross-Page Data'!$D$4:$F$48,3,FALSE)="natural gas",VLOOKUP(G1469,'Cross-Page Data'!$I$4:$J$19,2,FALSE),IF(VLOOKUP(H1469,'Cross-Page Data'!$D$4:$F$48,3,FALSE)="solar",IF(G1469="PV","solar PV","solar thermal"),IF(VLOOKUP(H1469,'Cross-Page Data'!$D$4:$F$48,3,FALSE)="wind",VLOOKUP(G1469,'Cross-Page Data'!$I$4:$J$19,2,FALSE),IF(VLOOKUP(H1469,'Cross-Page Data'!$D$4:$F$48,3,FALSE)="hydro",VLOOKUP(G1469,'Cross-Page Data'!$I$4:$J$19,2,FALSE),VLOOKUP(H1469,'Cross-Page Data'!$D$4:$F$48,3,FALSE)))))</f>
        <v/>
      </c>
      <c r="M1469" s="120">
        <f>IF(AND($P$2=FALSE,OR(F1469="Commercial NAICS Cogen",F1469="Industrial NAICS Cogen",F1469="NAICS-22 Cogen")),FALSE,IF(AND($P$3=FALSE,OR(F1469="Commercial NAICS Cogen",F1469="Commercial NAICS Non-Cogen",F1469="Industrial NAICS Cogen", F1469="industrial NAICS non-Cogen")),FALSE, TRUE))</f>
        <v/>
      </c>
    </row>
    <row r="1470">
      <c r="A1470" s="129" t="n">
        <v>6264</v>
      </c>
      <c r="B1470" s="130" t="inlineStr">
        <is>
          <t>Mountaineer</t>
        </is>
      </c>
      <c r="C1470" s="130" t="inlineStr">
        <is>
          <t>Appalachian Power Co</t>
        </is>
      </c>
      <c r="D1470" s="129" t="n">
        <v>733</v>
      </c>
      <c r="E1470" s="130" t="inlineStr">
        <is>
          <t>WV</t>
        </is>
      </c>
      <c r="F1470" s="130" t="inlineStr">
        <is>
          <t>Electric Utility</t>
        </is>
      </c>
      <c r="G1470" s="130" t="inlineStr">
        <is>
          <t>ST</t>
        </is>
      </c>
      <c r="H1470" s="130" t="inlineStr">
        <is>
          <t>DFO</t>
        </is>
      </c>
      <c r="I1470" s="130" t="inlineStr">
        <is>
          <t>DFO</t>
        </is>
      </c>
      <c r="J1470" s="131" t="n">
        <v>25906.58</v>
      </c>
      <c r="K1470" s="129" t="n">
        <v>2020</v>
      </c>
      <c r="L1470" s="120">
        <f>IF(VLOOKUP(H1470,'Cross-Page Data'!$D$4:$F$48,3,FALSE)="natural gas",VLOOKUP(G1470,'Cross-Page Data'!$I$4:$J$19,2,FALSE),IF(VLOOKUP(H1470,'Cross-Page Data'!$D$4:$F$48,3,FALSE)="solar",IF(G1470="PV","solar PV","solar thermal"),IF(VLOOKUP(H1470,'Cross-Page Data'!$D$4:$F$48,3,FALSE)="wind",VLOOKUP(G1470,'Cross-Page Data'!$I$4:$J$19,2,FALSE),IF(VLOOKUP(H1470,'Cross-Page Data'!$D$4:$F$48,3,FALSE)="hydro",VLOOKUP(G1470,'Cross-Page Data'!$I$4:$J$19,2,FALSE),VLOOKUP(H1470,'Cross-Page Data'!$D$4:$F$48,3,FALSE)))))</f>
        <v/>
      </c>
      <c r="M1470" s="120">
        <f>IF(AND($P$2=FALSE,OR(F1470="Commercial NAICS Cogen",F1470="Industrial NAICS Cogen",F1470="NAICS-22 Cogen")),FALSE,IF(AND($P$3=FALSE,OR(F1470="Commercial NAICS Cogen",F1470="Commercial NAICS Non-Cogen",F1470="Industrial NAICS Cogen", F1470="industrial NAICS non-Cogen")),FALSE, TRUE))</f>
        <v/>
      </c>
    </row>
    <row r="1471">
      <c r="A1471" s="129" t="n">
        <v>6264</v>
      </c>
      <c r="B1471" s="130" t="inlineStr">
        <is>
          <t>Mountaineer</t>
        </is>
      </c>
      <c r="C1471" s="130" t="inlineStr">
        <is>
          <t>Appalachian Power Co</t>
        </is>
      </c>
      <c r="D1471" s="129" t="n">
        <v>733</v>
      </c>
      <c r="E1471" s="130" t="inlineStr">
        <is>
          <t>WV</t>
        </is>
      </c>
      <c r="F1471" s="130" t="inlineStr">
        <is>
          <t>Electric Utility</t>
        </is>
      </c>
      <c r="G1471" s="130" t="inlineStr">
        <is>
          <t>ST</t>
        </is>
      </c>
      <c r="H1471" s="130" t="inlineStr">
        <is>
          <t>SUB</t>
        </is>
      </c>
      <c r="I1471" s="130" t="inlineStr">
        <is>
          <t>COL</t>
        </is>
      </c>
      <c r="J1471" s="131" t="n">
        <v>0</v>
      </c>
      <c r="K1471" s="129" t="n">
        <v>2020</v>
      </c>
      <c r="L1471" s="120">
        <f>IF(VLOOKUP(H1471,'Cross-Page Data'!$D$4:$F$48,3,FALSE)="natural gas",VLOOKUP(G1471,'Cross-Page Data'!$I$4:$J$19,2,FALSE),IF(VLOOKUP(H1471,'Cross-Page Data'!$D$4:$F$48,3,FALSE)="solar",IF(G1471="PV","solar PV","solar thermal"),IF(VLOOKUP(H1471,'Cross-Page Data'!$D$4:$F$48,3,FALSE)="wind",VLOOKUP(G1471,'Cross-Page Data'!$I$4:$J$19,2,FALSE),IF(VLOOKUP(H1471,'Cross-Page Data'!$D$4:$F$48,3,FALSE)="hydro",VLOOKUP(G1471,'Cross-Page Data'!$I$4:$J$19,2,FALSE),VLOOKUP(H1471,'Cross-Page Data'!$D$4:$F$48,3,FALSE)))))</f>
        <v/>
      </c>
      <c r="M1471" s="120">
        <f>IF(AND($P$2=FALSE,OR(F1471="Commercial NAICS Cogen",F1471="Industrial NAICS Cogen",F1471="NAICS-22 Cogen")),FALSE,IF(AND($P$3=FALSE,OR(F1471="Commercial NAICS Cogen",F1471="Commercial NAICS Non-Cogen",F1471="Industrial NAICS Cogen", F1471="industrial NAICS non-Cogen")),FALSE, TRUE))</f>
        <v/>
      </c>
    </row>
    <row r="1472">
      <c r="A1472" s="129" t="n">
        <v>6285</v>
      </c>
      <c r="B1472" s="130" t="inlineStr">
        <is>
          <t>North Pole</t>
        </is>
      </c>
      <c r="C1472" s="130" t="inlineStr">
        <is>
          <t>Golden Valley Elec Assn Inc</t>
        </is>
      </c>
      <c r="D1472" s="129" t="n">
        <v>7353</v>
      </c>
      <c r="E1472" s="130" t="inlineStr">
        <is>
          <t>AK</t>
        </is>
      </c>
      <c r="F1472" s="130" t="inlineStr">
        <is>
          <t>Electric Utility</t>
        </is>
      </c>
      <c r="G1472" s="130" t="inlineStr">
        <is>
          <t>CA</t>
        </is>
      </c>
      <c r="H1472" s="130" t="inlineStr">
        <is>
          <t>DFO</t>
        </is>
      </c>
      <c r="I1472" s="130" t="inlineStr">
        <is>
          <t>DFO</t>
        </is>
      </c>
      <c r="J1472" s="131" t="n">
        <v>377.391</v>
      </c>
      <c r="K1472" s="129" t="n">
        <v>2020</v>
      </c>
      <c r="L1472" s="120">
        <f>IF(VLOOKUP(H1472,'Cross-Page Data'!$D$4:$F$48,3,FALSE)="natural gas",VLOOKUP(G1472,'Cross-Page Data'!$I$4:$J$19,2,FALSE),IF(VLOOKUP(H1472,'Cross-Page Data'!$D$4:$F$48,3,FALSE)="solar",IF(G1472="PV","solar PV","solar thermal"),IF(VLOOKUP(H1472,'Cross-Page Data'!$D$4:$F$48,3,FALSE)="wind",VLOOKUP(G1472,'Cross-Page Data'!$I$4:$J$19,2,FALSE),IF(VLOOKUP(H1472,'Cross-Page Data'!$D$4:$F$48,3,FALSE)="hydro",VLOOKUP(G1472,'Cross-Page Data'!$I$4:$J$19,2,FALSE),VLOOKUP(H1472,'Cross-Page Data'!$D$4:$F$48,3,FALSE)))))</f>
        <v/>
      </c>
      <c r="M1472" s="120">
        <f>IF(AND($P$2=FALSE,OR(F1472="Commercial NAICS Cogen",F1472="Industrial NAICS Cogen",F1472="NAICS-22 Cogen")),FALSE,IF(AND($P$3=FALSE,OR(F1472="Commercial NAICS Cogen",F1472="Commercial NAICS Non-Cogen",F1472="Industrial NAICS Cogen", F1472="industrial NAICS non-Cogen")),FALSE, TRUE))</f>
        <v/>
      </c>
    </row>
    <row r="1473">
      <c r="A1473" s="129" t="n">
        <v>6285</v>
      </c>
      <c r="B1473" s="130" t="inlineStr">
        <is>
          <t>North Pole</t>
        </is>
      </c>
      <c r="C1473" s="130" t="inlineStr">
        <is>
          <t>Golden Valley Elec Assn Inc</t>
        </is>
      </c>
      <c r="D1473" s="129" t="n">
        <v>7353</v>
      </c>
      <c r="E1473" s="130" t="inlineStr">
        <is>
          <t>AK</t>
        </is>
      </c>
      <c r="F1473" s="130" t="inlineStr">
        <is>
          <t>Electric Utility</t>
        </is>
      </c>
      <c r="G1473" s="130" t="inlineStr">
        <is>
          <t>CA</t>
        </is>
      </c>
      <c r="H1473" s="130" t="inlineStr">
        <is>
          <t>WO</t>
        </is>
      </c>
      <c r="I1473" s="130" t="inlineStr">
        <is>
          <t>WOO</t>
        </is>
      </c>
      <c r="J1473" s="131" t="n">
        <v>66942.609</v>
      </c>
      <c r="K1473" s="129" t="n">
        <v>2020</v>
      </c>
      <c r="L1473" s="120">
        <f>IF(VLOOKUP(H1473,'Cross-Page Data'!$D$4:$F$48,3,FALSE)="natural gas",VLOOKUP(G1473,'Cross-Page Data'!$I$4:$J$19,2,FALSE),IF(VLOOKUP(H1473,'Cross-Page Data'!$D$4:$F$48,3,FALSE)="solar",IF(G1473="PV","solar PV","solar thermal"),IF(VLOOKUP(H1473,'Cross-Page Data'!$D$4:$F$48,3,FALSE)="wind",VLOOKUP(G1473,'Cross-Page Data'!$I$4:$J$19,2,FALSE),IF(VLOOKUP(H1473,'Cross-Page Data'!$D$4:$F$48,3,FALSE)="hydro",VLOOKUP(G1473,'Cross-Page Data'!$I$4:$J$19,2,FALSE),VLOOKUP(H1473,'Cross-Page Data'!$D$4:$F$48,3,FALSE)))))</f>
        <v/>
      </c>
      <c r="M1473" s="120">
        <f>IF(AND($P$2=FALSE,OR(F1473="Commercial NAICS Cogen",F1473="Industrial NAICS Cogen",F1473="NAICS-22 Cogen")),FALSE,IF(AND($P$3=FALSE,OR(F1473="Commercial NAICS Cogen",F1473="Commercial NAICS Non-Cogen",F1473="Industrial NAICS Cogen", F1473="industrial NAICS non-Cogen")),FALSE, TRUE))</f>
        <v/>
      </c>
    </row>
    <row r="1474">
      <c r="A1474" s="129" t="n">
        <v>6285</v>
      </c>
      <c r="B1474" s="130" t="inlineStr">
        <is>
          <t>North Pole</t>
        </is>
      </c>
      <c r="C1474" s="130" t="inlineStr">
        <is>
          <t>Golden Valley Elec Assn Inc</t>
        </is>
      </c>
      <c r="D1474" s="129" t="n">
        <v>7353</v>
      </c>
      <c r="E1474" s="130" t="inlineStr">
        <is>
          <t>AK</t>
        </is>
      </c>
      <c r="F1474" s="130" t="inlineStr">
        <is>
          <t>Electric Utility</t>
        </is>
      </c>
      <c r="G1474" s="130" t="inlineStr">
        <is>
          <t>CT</t>
        </is>
      </c>
      <c r="H1474" s="130" t="inlineStr">
        <is>
          <t>DFO</t>
        </is>
      </c>
      <c r="I1474" s="130" t="inlineStr">
        <is>
          <t>DFO</t>
        </is>
      </c>
      <c r="J1474" s="131" t="n">
        <v>1689.31</v>
      </c>
      <c r="K1474" s="129" t="n">
        <v>2020</v>
      </c>
      <c r="L1474" s="120">
        <f>IF(VLOOKUP(H1474,'Cross-Page Data'!$D$4:$F$48,3,FALSE)="natural gas",VLOOKUP(G1474,'Cross-Page Data'!$I$4:$J$19,2,FALSE),IF(VLOOKUP(H1474,'Cross-Page Data'!$D$4:$F$48,3,FALSE)="solar",IF(G1474="PV","solar PV","solar thermal"),IF(VLOOKUP(H1474,'Cross-Page Data'!$D$4:$F$48,3,FALSE)="wind",VLOOKUP(G1474,'Cross-Page Data'!$I$4:$J$19,2,FALSE),IF(VLOOKUP(H1474,'Cross-Page Data'!$D$4:$F$48,3,FALSE)="hydro",VLOOKUP(G1474,'Cross-Page Data'!$I$4:$J$19,2,FALSE),VLOOKUP(H1474,'Cross-Page Data'!$D$4:$F$48,3,FALSE)))))</f>
        <v/>
      </c>
      <c r="M1474" s="120">
        <f>IF(AND($P$2=FALSE,OR(F1474="Commercial NAICS Cogen",F1474="Industrial NAICS Cogen",F1474="NAICS-22 Cogen")),FALSE,IF(AND($P$3=FALSE,OR(F1474="Commercial NAICS Cogen",F1474="Commercial NAICS Non-Cogen",F1474="Industrial NAICS Cogen", F1474="industrial NAICS non-Cogen")),FALSE, TRUE))</f>
        <v/>
      </c>
    </row>
    <row r="1475">
      <c r="A1475" s="129" t="n">
        <v>6285</v>
      </c>
      <c r="B1475" s="130" t="inlineStr">
        <is>
          <t>North Pole</t>
        </is>
      </c>
      <c r="C1475" s="130" t="inlineStr">
        <is>
          <t>Golden Valley Elec Assn Inc</t>
        </is>
      </c>
      <c r="D1475" s="129" t="n">
        <v>7353</v>
      </c>
      <c r="E1475" s="130" t="inlineStr">
        <is>
          <t>AK</t>
        </is>
      </c>
      <c r="F1475" s="130" t="inlineStr">
        <is>
          <t>Electric Utility</t>
        </is>
      </c>
      <c r="G1475" s="130" t="inlineStr">
        <is>
          <t>CT</t>
        </is>
      </c>
      <c r="H1475" s="130" t="inlineStr">
        <is>
          <t>JF</t>
        </is>
      </c>
      <c r="I1475" s="130" t="inlineStr">
        <is>
          <t>WOO</t>
        </is>
      </c>
      <c r="J1475" s="131" t="n">
        <v>0</v>
      </c>
      <c r="K1475" s="129" t="n">
        <v>2020</v>
      </c>
      <c r="L1475" s="120">
        <f>IF(VLOOKUP(H1475,'Cross-Page Data'!$D$4:$F$48,3,FALSE)="natural gas",VLOOKUP(G1475,'Cross-Page Data'!$I$4:$J$19,2,FALSE),IF(VLOOKUP(H1475,'Cross-Page Data'!$D$4:$F$48,3,FALSE)="solar",IF(G1475="PV","solar PV","solar thermal"),IF(VLOOKUP(H1475,'Cross-Page Data'!$D$4:$F$48,3,FALSE)="wind",VLOOKUP(G1475,'Cross-Page Data'!$I$4:$J$19,2,FALSE),IF(VLOOKUP(H1475,'Cross-Page Data'!$D$4:$F$48,3,FALSE)="hydro",VLOOKUP(G1475,'Cross-Page Data'!$I$4:$J$19,2,FALSE),VLOOKUP(H1475,'Cross-Page Data'!$D$4:$F$48,3,FALSE)))))</f>
        <v/>
      </c>
      <c r="M1475" s="120">
        <f>IF(AND($P$2=FALSE,OR(F1475="Commercial NAICS Cogen",F1475="Industrial NAICS Cogen",F1475="NAICS-22 Cogen")),FALSE,IF(AND($P$3=FALSE,OR(F1475="Commercial NAICS Cogen",F1475="Commercial NAICS Non-Cogen",F1475="Industrial NAICS Cogen", F1475="industrial NAICS non-Cogen")),FALSE, TRUE))</f>
        <v/>
      </c>
    </row>
    <row r="1476">
      <c r="A1476" s="129" t="n">
        <v>6285</v>
      </c>
      <c r="B1476" s="130" t="inlineStr">
        <is>
          <t>North Pole</t>
        </is>
      </c>
      <c r="C1476" s="130" t="inlineStr">
        <is>
          <t>Golden Valley Elec Assn Inc</t>
        </is>
      </c>
      <c r="D1476" s="129" t="n">
        <v>7353</v>
      </c>
      <c r="E1476" s="130" t="inlineStr">
        <is>
          <t>AK</t>
        </is>
      </c>
      <c r="F1476" s="130" t="inlineStr">
        <is>
          <t>Electric Utility</t>
        </is>
      </c>
      <c r="G1476" s="130" t="inlineStr">
        <is>
          <t>CT</t>
        </is>
      </c>
      <c r="H1476" s="130" t="inlineStr">
        <is>
          <t>WO</t>
        </is>
      </c>
      <c r="I1476" s="130" t="inlineStr">
        <is>
          <t>WOO</t>
        </is>
      </c>
      <c r="J1476" s="131" t="n">
        <v>317699.69</v>
      </c>
      <c r="K1476" s="129" t="n">
        <v>2020</v>
      </c>
      <c r="L1476" s="120">
        <f>IF(VLOOKUP(H1476,'Cross-Page Data'!$D$4:$F$48,3,FALSE)="natural gas",VLOOKUP(G1476,'Cross-Page Data'!$I$4:$J$19,2,FALSE),IF(VLOOKUP(H1476,'Cross-Page Data'!$D$4:$F$48,3,FALSE)="solar",IF(G1476="PV","solar PV","solar thermal"),IF(VLOOKUP(H1476,'Cross-Page Data'!$D$4:$F$48,3,FALSE)="wind",VLOOKUP(G1476,'Cross-Page Data'!$I$4:$J$19,2,FALSE),IF(VLOOKUP(H1476,'Cross-Page Data'!$D$4:$F$48,3,FALSE)="hydro",VLOOKUP(G1476,'Cross-Page Data'!$I$4:$J$19,2,FALSE),VLOOKUP(H1476,'Cross-Page Data'!$D$4:$F$48,3,FALSE)))))</f>
        <v/>
      </c>
      <c r="M1476" s="120">
        <f>IF(AND($P$2=FALSE,OR(F1476="Commercial NAICS Cogen",F1476="Industrial NAICS Cogen",F1476="NAICS-22 Cogen")),FALSE,IF(AND($P$3=FALSE,OR(F1476="Commercial NAICS Cogen",F1476="Commercial NAICS Non-Cogen",F1476="Industrial NAICS Cogen", F1476="industrial NAICS non-Cogen")),FALSE, TRUE))</f>
        <v/>
      </c>
    </row>
    <row r="1477">
      <c r="A1477" s="129" t="n">
        <v>6285</v>
      </c>
      <c r="B1477" s="130" t="inlineStr">
        <is>
          <t>North Pole</t>
        </is>
      </c>
      <c r="C1477" s="130" t="inlineStr">
        <is>
          <t>Golden Valley Elec Assn Inc</t>
        </is>
      </c>
      <c r="D1477" s="129" t="n">
        <v>7353</v>
      </c>
      <c r="E1477" s="130" t="inlineStr">
        <is>
          <t>AK</t>
        </is>
      </c>
      <c r="F1477" s="130" t="inlineStr">
        <is>
          <t>Electric Utility</t>
        </is>
      </c>
      <c r="G1477" s="130" t="inlineStr">
        <is>
          <t>GT</t>
        </is>
      </c>
      <c r="H1477" s="130" t="inlineStr">
        <is>
          <t>DFO</t>
        </is>
      </c>
      <c r="I1477" s="130" t="inlineStr">
        <is>
          <t>DFO</t>
        </is>
      </c>
      <c r="J1477" s="131" t="n">
        <v>159359</v>
      </c>
      <c r="K1477" s="129" t="n">
        <v>2020</v>
      </c>
      <c r="L1477" s="120">
        <f>IF(VLOOKUP(H1477,'Cross-Page Data'!$D$4:$F$48,3,FALSE)="natural gas",VLOOKUP(G1477,'Cross-Page Data'!$I$4:$J$19,2,FALSE),IF(VLOOKUP(H1477,'Cross-Page Data'!$D$4:$F$48,3,FALSE)="solar",IF(G1477="PV","solar PV","solar thermal"),IF(VLOOKUP(H1477,'Cross-Page Data'!$D$4:$F$48,3,FALSE)="wind",VLOOKUP(G1477,'Cross-Page Data'!$I$4:$J$19,2,FALSE),IF(VLOOKUP(H1477,'Cross-Page Data'!$D$4:$F$48,3,FALSE)="hydro",VLOOKUP(G1477,'Cross-Page Data'!$I$4:$J$19,2,FALSE),VLOOKUP(H1477,'Cross-Page Data'!$D$4:$F$48,3,FALSE)))))</f>
        <v/>
      </c>
      <c r="M1477" s="120">
        <f>IF(AND($P$2=FALSE,OR(F1477="Commercial NAICS Cogen",F1477="Industrial NAICS Cogen",F1477="NAICS-22 Cogen")),FALSE,IF(AND($P$3=FALSE,OR(F1477="Commercial NAICS Cogen",F1477="Commercial NAICS Non-Cogen",F1477="Industrial NAICS Cogen", F1477="industrial NAICS non-Cogen")),FALSE, TRUE))</f>
        <v/>
      </c>
    </row>
    <row r="1478">
      <c r="A1478" s="129" t="n">
        <v>6285</v>
      </c>
      <c r="B1478" s="130" t="inlineStr">
        <is>
          <t>North Pole</t>
        </is>
      </c>
      <c r="C1478" s="130" t="inlineStr">
        <is>
          <t>Golden Valley Elec Assn Inc</t>
        </is>
      </c>
      <c r="D1478" s="129" t="n">
        <v>7353</v>
      </c>
      <c r="E1478" s="130" t="inlineStr">
        <is>
          <t>AK</t>
        </is>
      </c>
      <c r="F1478" s="130" t="inlineStr">
        <is>
          <t>Electric Utility</t>
        </is>
      </c>
      <c r="G1478" s="130" t="inlineStr">
        <is>
          <t>GT</t>
        </is>
      </c>
      <c r="H1478" s="130" t="inlineStr">
        <is>
          <t>RFO</t>
        </is>
      </c>
      <c r="I1478" s="130" t="inlineStr">
        <is>
          <t>RFO</t>
        </is>
      </c>
      <c r="J1478" s="131" t="n">
        <v>0</v>
      </c>
      <c r="K1478" s="129" t="n">
        <v>2020</v>
      </c>
      <c r="L1478" s="120">
        <f>IF(VLOOKUP(H1478,'Cross-Page Data'!$D$4:$F$48,3,FALSE)="natural gas",VLOOKUP(G1478,'Cross-Page Data'!$I$4:$J$19,2,FALSE),IF(VLOOKUP(H1478,'Cross-Page Data'!$D$4:$F$48,3,FALSE)="solar",IF(G1478="PV","solar PV","solar thermal"),IF(VLOOKUP(H1478,'Cross-Page Data'!$D$4:$F$48,3,FALSE)="wind",VLOOKUP(G1478,'Cross-Page Data'!$I$4:$J$19,2,FALSE),IF(VLOOKUP(H1478,'Cross-Page Data'!$D$4:$F$48,3,FALSE)="hydro",VLOOKUP(G1478,'Cross-Page Data'!$I$4:$J$19,2,FALSE),VLOOKUP(H1478,'Cross-Page Data'!$D$4:$F$48,3,FALSE)))))</f>
        <v/>
      </c>
      <c r="M1478" s="120">
        <f>IF(AND($P$2=FALSE,OR(F1478="Commercial NAICS Cogen",F1478="Industrial NAICS Cogen",F1478="NAICS-22 Cogen")),FALSE,IF(AND($P$3=FALSE,OR(F1478="Commercial NAICS Cogen",F1478="Commercial NAICS Non-Cogen",F1478="Industrial NAICS Cogen", F1478="industrial NAICS non-Cogen")),FALSE, TRUE))</f>
        <v/>
      </c>
    </row>
    <row r="1479">
      <c r="A1479" s="129" t="n">
        <v>6288</v>
      </c>
      <c r="B1479" s="130" t="inlineStr">
        <is>
          <t>Healy</t>
        </is>
      </c>
      <c r="C1479" s="130" t="inlineStr">
        <is>
          <t>Golden Valley Elec Assn Inc</t>
        </is>
      </c>
      <c r="D1479" s="129" t="n">
        <v>7353</v>
      </c>
      <c r="E1479" s="130" t="inlineStr">
        <is>
          <t>AK</t>
        </is>
      </c>
      <c r="F1479" s="130" t="inlineStr">
        <is>
          <t>Electric Utility</t>
        </is>
      </c>
      <c r="G1479" s="130" t="inlineStr">
        <is>
          <t>IC</t>
        </is>
      </c>
      <c r="H1479" s="130" t="inlineStr">
        <is>
          <t>DFO</t>
        </is>
      </c>
      <c r="I1479" s="130" t="inlineStr">
        <is>
          <t>DFO</t>
        </is>
      </c>
      <c r="J1479" s="131" t="n">
        <v>0</v>
      </c>
      <c r="K1479" s="129" t="n">
        <v>2020</v>
      </c>
      <c r="L1479" s="120">
        <f>IF(VLOOKUP(H1479,'Cross-Page Data'!$D$4:$F$48,3,FALSE)="natural gas",VLOOKUP(G1479,'Cross-Page Data'!$I$4:$J$19,2,FALSE),IF(VLOOKUP(H1479,'Cross-Page Data'!$D$4:$F$48,3,FALSE)="solar",IF(G1479="PV","solar PV","solar thermal"),IF(VLOOKUP(H1479,'Cross-Page Data'!$D$4:$F$48,3,FALSE)="wind",VLOOKUP(G1479,'Cross-Page Data'!$I$4:$J$19,2,FALSE),IF(VLOOKUP(H1479,'Cross-Page Data'!$D$4:$F$48,3,FALSE)="hydro",VLOOKUP(G1479,'Cross-Page Data'!$I$4:$J$19,2,FALSE),VLOOKUP(H1479,'Cross-Page Data'!$D$4:$F$48,3,FALSE)))))</f>
        <v/>
      </c>
      <c r="M1479" s="120">
        <f>IF(AND($P$2=FALSE,OR(F1479="Commercial NAICS Cogen",F1479="Industrial NAICS Cogen",F1479="NAICS-22 Cogen")),FALSE,IF(AND($P$3=FALSE,OR(F1479="Commercial NAICS Cogen",F1479="Commercial NAICS Non-Cogen",F1479="Industrial NAICS Cogen", F1479="industrial NAICS non-Cogen")),FALSE, TRUE))</f>
        <v/>
      </c>
    </row>
    <row r="1480">
      <c r="A1480" s="129" t="n">
        <v>6288</v>
      </c>
      <c r="B1480" s="130" t="inlineStr">
        <is>
          <t>Healy</t>
        </is>
      </c>
      <c r="C1480" s="130" t="inlineStr">
        <is>
          <t>Golden Valley Elec Assn Inc</t>
        </is>
      </c>
      <c r="D1480" s="129" t="n">
        <v>7353</v>
      </c>
      <c r="E1480" s="130" t="inlineStr">
        <is>
          <t>AK</t>
        </is>
      </c>
      <c r="F1480" s="130" t="inlineStr">
        <is>
          <t>Electric Utility</t>
        </is>
      </c>
      <c r="G1480" s="130" t="inlineStr">
        <is>
          <t>ST</t>
        </is>
      </c>
      <c r="H1480" s="130" t="inlineStr">
        <is>
          <t>DFO</t>
        </is>
      </c>
      <c r="I1480" s="130" t="inlineStr">
        <is>
          <t>DFO</t>
        </is>
      </c>
      <c r="J1480" s="131" t="n">
        <v>9715.227999999999</v>
      </c>
      <c r="K1480" s="129" t="n">
        <v>2020</v>
      </c>
      <c r="L1480" s="120">
        <f>IF(VLOOKUP(H1480,'Cross-Page Data'!$D$4:$F$48,3,FALSE)="natural gas",VLOOKUP(G1480,'Cross-Page Data'!$I$4:$J$19,2,FALSE),IF(VLOOKUP(H1480,'Cross-Page Data'!$D$4:$F$48,3,FALSE)="solar",IF(G1480="PV","solar PV","solar thermal"),IF(VLOOKUP(H1480,'Cross-Page Data'!$D$4:$F$48,3,FALSE)="wind",VLOOKUP(G1480,'Cross-Page Data'!$I$4:$J$19,2,FALSE),IF(VLOOKUP(H1480,'Cross-Page Data'!$D$4:$F$48,3,FALSE)="hydro",VLOOKUP(G1480,'Cross-Page Data'!$I$4:$J$19,2,FALSE),VLOOKUP(H1480,'Cross-Page Data'!$D$4:$F$48,3,FALSE)))))</f>
        <v/>
      </c>
      <c r="M1480" s="120">
        <f>IF(AND($P$2=FALSE,OR(F1480="Commercial NAICS Cogen",F1480="Industrial NAICS Cogen",F1480="NAICS-22 Cogen")),FALSE,IF(AND($P$3=FALSE,OR(F1480="Commercial NAICS Cogen",F1480="Commercial NAICS Non-Cogen",F1480="Industrial NAICS Cogen", F1480="industrial NAICS non-Cogen")),FALSE, TRUE))</f>
        <v/>
      </c>
    </row>
    <row r="1481">
      <c r="A1481" s="129" t="n">
        <v>6288</v>
      </c>
      <c r="B1481" s="130" t="inlineStr">
        <is>
          <t>Healy</t>
        </is>
      </c>
      <c r="C1481" s="130" t="inlineStr">
        <is>
          <t>Golden Valley Elec Assn Inc</t>
        </is>
      </c>
      <c r="D1481" s="129" t="n">
        <v>7353</v>
      </c>
      <c r="E1481" s="130" t="inlineStr">
        <is>
          <t>AK</t>
        </is>
      </c>
      <c r="F1481" s="130" t="inlineStr">
        <is>
          <t>Electric Utility</t>
        </is>
      </c>
      <c r="G1481" s="130" t="inlineStr">
        <is>
          <t>ST</t>
        </is>
      </c>
      <c r="H1481" s="130" t="inlineStr">
        <is>
          <t>LIG</t>
        </is>
      </c>
      <c r="I1481" s="130" t="inlineStr">
        <is>
          <t>COL</t>
        </is>
      </c>
      <c r="J1481" s="131" t="n">
        <v>229178.37</v>
      </c>
      <c r="K1481" s="129" t="n">
        <v>2020</v>
      </c>
      <c r="L1481" s="120">
        <f>IF(VLOOKUP(H1481,'Cross-Page Data'!$D$4:$F$48,3,FALSE)="natural gas",VLOOKUP(G1481,'Cross-Page Data'!$I$4:$J$19,2,FALSE),IF(VLOOKUP(H1481,'Cross-Page Data'!$D$4:$F$48,3,FALSE)="solar",IF(G1481="PV","solar PV","solar thermal"),IF(VLOOKUP(H1481,'Cross-Page Data'!$D$4:$F$48,3,FALSE)="wind",VLOOKUP(G1481,'Cross-Page Data'!$I$4:$J$19,2,FALSE),IF(VLOOKUP(H1481,'Cross-Page Data'!$D$4:$F$48,3,FALSE)="hydro",VLOOKUP(G1481,'Cross-Page Data'!$I$4:$J$19,2,FALSE),VLOOKUP(H1481,'Cross-Page Data'!$D$4:$F$48,3,FALSE)))))</f>
        <v/>
      </c>
      <c r="M1481" s="120">
        <f>IF(AND($P$2=FALSE,OR(F1481="Commercial NAICS Cogen",F1481="Industrial NAICS Cogen",F1481="NAICS-22 Cogen")),FALSE,IF(AND($P$3=FALSE,OR(F1481="Commercial NAICS Cogen",F1481="Commercial NAICS Non-Cogen",F1481="Industrial NAICS Cogen", F1481="industrial NAICS non-Cogen")),FALSE, TRUE))</f>
        <v/>
      </c>
    </row>
    <row r="1482">
      <c r="A1482" s="129" t="n">
        <v>6288</v>
      </c>
      <c r="B1482" s="130" t="inlineStr">
        <is>
          <t>Healy</t>
        </is>
      </c>
      <c r="C1482" s="130" t="inlineStr">
        <is>
          <t>Golden Valley Elec Assn Inc</t>
        </is>
      </c>
      <c r="D1482" s="129" t="n">
        <v>7353</v>
      </c>
      <c r="E1482" s="130" t="inlineStr">
        <is>
          <t>AK</t>
        </is>
      </c>
      <c r="F1482" s="130" t="inlineStr">
        <is>
          <t>Electric Utility</t>
        </is>
      </c>
      <c r="G1482" s="130" t="inlineStr">
        <is>
          <t>ST</t>
        </is>
      </c>
      <c r="H1482" s="130" t="inlineStr">
        <is>
          <t>WC</t>
        </is>
      </c>
      <c r="I1482" s="130" t="inlineStr">
        <is>
          <t>WOC</t>
        </is>
      </c>
      <c r="J1482" s="131" t="n">
        <v>119240.4</v>
      </c>
      <c r="K1482" s="129" t="n">
        <v>2020</v>
      </c>
      <c r="L1482" s="120">
        <f>IF(VLOOKUP(H1482,'Cross-Page Data'!$D$4:$F$48,3,FALSE)="natural gas",VLOOKUP(G1482,'Cross-Page Data'!$I$4:$J$19,2,FALSE),IF(VLOOKUP(H1482,'Cross-Page Data'!$D$4:$F$48,3,FALSE)="solar",IF(G1482="PV","solar PV","solar thermal"),IF(VLOOKUP(H1482,'Cross-Page Data'!$D$4:$F$48,3,FALSE)="wind",VLOOKUP(G1482,'Cross-Page Data'!$I$4:$J$19,2,FALSE),IF(VLOOKUP(H1482,'Cross-Page Data'!$D$4:$F$48,3,FALSE)="hydro",VLOOKUP(G1482,'Cross-Page Data'!$I$4:$J$19,2,FALSE),VLOOKUP(H1482,'Cross-Page Data'!$D$4:$F$48,3,FALSE)))))</f>
        <v/>
      </c>
      <c r="M1482" s="120">
        <f>IF(AND($P$2=FALSE,OR(F1482="Commercial NAICS Cogen",F1482="Industrial NAICS Cogen",F1482="NAICS-22 Cogen")),FALSE,IF(AND($P$3=FALSE,OR(F1482="Commercial NAICS Cogen",F1482="Commercial NAICS Non-Cogen",F1482="Industrial NAICS Cogen", F1482="industrial NAICS non-Cogen")),FALSE, TRUE))</f>
        <v/>
      </c>
    </row>
    <row r="1483">
      <c r="A1483" s="129" t="n">
        <v>6431</v>
      </c>
      <c r="B1483" s="130" t="inlineStr">
        <is>
          <t>Gorge</t>
        </is>
      </c>
      <c r="C1483" s="130" t="inlineStr">
        <is>
          <t>City of Seattle - (WA)</t>
        </is>
      </c>
      <c r="D1483" s="129" t="n">
        <v>16868</v>
      </c>
      <c r="E1483" s="130" t="inlineStr">
        <is>
          <t>WA</t>
        </is>
      </c>
      <c r="F1483" s="130" t="inlineStr">
        <is>
          <t>Electric Utility</t>
        </is>
      </c>
      <c r="G1483" s="130" t="inlineStr">
        <is>
          <t>HY</t>
        </is>
      </c>
      <c r="H1483" s="130" t="inlineStr">
        <is>
          <t>WAT</t>
        </is>
      </c>
      <c r="I1483" s="130" t="inlineStr">
        <is>
          <t>HYC</t>
        </is>
      </c>
      <c r="J1483" s="131" t="n">
        <v>957221</v>
      </c>
      <c r="K1483" s="129" t="n">
        <v>2020</v>
      </c>
      <c r="L1483" s="120">
        <f>IF(VLOOKUP(H1483,'Cross-Page Data'!$D$4:$F$48,3,FALSE)="natural gas",VLOOKUP(G1483,'Cross-Page Data'!$I$4:$J$19,2,FALSE),IF(VLOOKUP(H1483,'Cross-Page Data'!$D$4:$F$48,3,FALSE)="solar",IF(G1483="PV","solar PV","solar thermal"),IF(VLOOKUP(H1483,'Cross-Page Data'!$D$4:$F$48,3,FALSE)="wind",VLOOKUP(G1483,'Cross-Page Data'!$I$4:$J$19,2,FALSE),IF(VLOOKUP(H1483,'Cross-Page Data'!$D$4:$F$48,3,FALSE)="hydro",VLOOKUP(G1483,'Cross-Page Data'!$I$4:$J$19,2,FALSE),VLOOKUP(H1483,'Cross-Page Data'!$D$4:$F$48,3,FALSE)))))</f>
        <v/>
      </c>
      <c r="M1483" s="120">
        <f>IF(AND($P$2=FALSE,OR(F1483="Commercial NAICS Cogen",F1483="Industrial NAICS Cogen",F1483="NAICS-22 Cogen")),FALSE,IF(AND($P$3=FALSE,OR(F1483="Commercial NAICS Cogen",F1483="Commercial NAICS Non-Cogen",F1483="Industrial NAICS Cogen", F1483="industrial NAICS non-Cogen")),FALSE, TRUE))</f>
        <v/>
      </c>
    </row>
    <row r="1484">
      <c r="A1484" s="129" t="n">
        <v>6433</v>
      </c>
      <c r="B1484" s="130" t="inlineStr">
        <is>
          <t>Boundary</t>
        </is>
      </c>
      <c r="C1484" s="130" t="inlineStr">
        <is>
          <t>City of Seattle - (WA)</t>
        </is>
      </c>
      <c r="D1484" s="129" t="n">
        <v>16868</v>
      </c>
      <c r="E1484" s="130" t="inlineStr">
        <is>
          <t>WA</t>
        </is>
      </c>
      <c r="F1484" s="130" t="inlineStr">
        <is>
          <t>Electric Utility</t>
        </is>
      </c>
      <c r="G1484" s="130" t="inlineStr">
        <is>
          <t>HY</t>
        </is>
      </c>
      <c r="H1484" s="130" t="inlineStr">
        <is>
          <t>WAT</t>
        </is>
      </c>
      <c r="I1484" s="130" t="inlineStr">
        <is>
          <t>HYC</t>
        </is>
      </c>
      <c r="J1484" s="131" t="n">
        <v>3570026</v>
      </c>
      <c r="K1484" s="129" t="n">
        <v>2020</v>
      </c>
      <c r="L1484" s="120">
        <f>IF(VLOOKUP(H1484,'Cross-Page Data'!$D$4:$F$48,3,FALSE)="natural gas",VLOOKUP(G1484,'Cross-Page Data'!$I$4:$J$19,2,FALSE),IF(VLOOKUP(H1484,'Cross-Page Data'!$D$4:$F$48,3,FALSE)="solar",IF(G1484="PV","solar PV","solar thermal"),IF(VLOOKUP(H1484,'Cross-Page Data'!$D$4:$F$48,3,FALSE)="wind",VLOOKUP(G1484,'Cross-Page Data'!$I$4:$J$19,2,FALSE),IF(VLOOKUP(H1484,'Cross-Page Data'!$D$4:$F$48,3,FALSE)="hydro",VLOOKUP(G1484,'Cross-Page Data'!$I$4:$J$19,2,FALSE),VLOOKUP(H1484,'Cross-Page Data'!$D$4:$F$48,3,FALSE)))))</f>
        <v/>
      </c>
      <c r="M1484" s="120">
        <f>IF(AND($P$2=FALSE,OR(F1484="Commercial NAICS Cogen",F1484="Industrial NAICS Cogen",F1484="NAICS-22 Cogen")),FALSE,IF(AND($P$3=FALSE,OR(F1484="Commercial NAICS Cogen",F1484="Commercial NAICS Non-Cogen",F1484="Industrial NAICS Cogen", F1484="industrial NAICS non-Cogen")),FALSE, TRUE))</f>
        <v/>
      </c>
    </row>
    <row r="1485">
      <c r="A1485" s="129" t="n">
        <v>6440</v>
      </c>
      <c r="B1485" s="130" t="inlineStr">
        <is>
          <t>Wilson Dam</t>
        </is>
      </c>
      <c r="C1485" s="130" t="inlineStr">
        <is>
          <t>Tennessee Valley Authority</t>
        </is>
      </c>
      <c r="D1485" s="129" t="n">
        <v>18642</v>
      </c>
      <c r="E1485" s="130" t="inlineStr">
        <is>
          <t>AL</t>
        </is>
      </c>
      <c r="F1485" s="130" t="inlineStr">
        <is>
          <t>Electric Utility</t>
        </is>
      </c>
      <c r="G1485" s="130" t="inlineStr">
        <is>
          <t>HY</t>
        </is>
      </c>
      <c r="H1485" s="130" t="inlineStr">
        <is>
          <t>WAT</t>
        </is>
      </c>
      <c r="I1485" s="130" t="inlineStr">
        <is>
          <t>HYC</t>
        </is>
      </c>
      <c r="J1485" s="131" t="n">
        <v>3116844</v>
      </c>
      <c r="K1485" s="129" t="n">
        <v>2020</v>
      </c>
      <c r="L1485" s="120">
        <f>IF(VLOOKUP(H1485,'Cross-Page Data'!$D$4:$F$48,3,FALSE)="natural gas",VLOOKUP(G1485,'Cross-Page Data'!$I$4:$J$19,2,FALSE),IF(VLOOKUP(H1485,'Cross-Page Data'!$D$4:$F$48,3,FALSE)="solar",IF(G1485="PV","solar PV","solar thermal"),IF(VLOOKUP(H1485,'Cross-Page Data'!$D$4:$F$48,3,FALSE)="wind",VLOOKUP(G1485,'Cross-Page Data'!$I$4:$J$19,2,FALSE),IF(VLOOKUP(H1485,'Cross-Page Data'!$D$4:$F$48,3,FALSE)="hydro",VLOOKUP(G1485,'Cross-Page Data'!$I$4:$J$19,2,FALSE),VLOOKUP(H1485,'Cross-Page Data'!$D$4:$F$48,3,FALSE)))))</f>
        <v/>
      </c>
      <c r="M1485" s="120">
        <f>IF(AND($P$2=FALSE,OR(F1485="Commercial NAICS Cogen",F1485="Industrial NAICS Cogen",F1485="NAICS-22 Cogen")),FALSE,IF(AND($P$3=FALSE,OR(F1485="Commercial NAICS Cogen",F1485="Commercial NAICS Non-Cogen",F1485="Industrial NAICS Cogen", F1485="industrial NAICS non-Cogen")),FALSE, TRUE))</f>
        <v/>
      </c>
    </row>
    <row r="1486">
      <c r="A1486" s="129" t="n">
        <v>6462</v>
      </c>
      <c r="B1486" s="130" t="inlineStr">
        <is>
          <t>River Bend</t>
        </is>
      </c>
      <c r="C1486" s="130" t="inlineStr">
        <is>
          <t>Entergy Louisiana LLC</t>
        </is>
      </c>
      <c r="D1486" s="129" t="n">
        <v>11241</v>
      </c>
      <c r="E1486" s="130" t="inlineStr">
        <is>
          <t>LA</t>
        </is>
      </c>
      <c r="F1486" s="130" t="inlineStr">
        <is>
          <t>Electric Utility</t>
        </is>
      </c>
      <c r="G1486" s="130" t="inlineStr">
        <is>
          <t>ST</t>
        </is>
      </c>
      <c r="H1486" s="130" t="inlineStr">
        <is>
          <t>NUC</t>
        </is>
      </c>
      <c r="I1486" s="130" t="inlineStr">
        <is>
          <t>NUC</t>
        </is>
      </c>
      <c r="J1486" s="131" t="n">
        <v>7988370</v>
      </c>
      <c r="K1486" s="129" t="n">
        <v>2020</v>
      </c>
      <c r="L1486" s="120">
        <f>IF(VLOOKUP(H1486,'Cross-Page Data'!$D$4:$F$48,3,FALSE)="natural gas",VLOOKUP(G1486,'Cross-Page Data'!$I$4:$J$19,2,FALSE),IF(VLOOKUP(H1486,'Cross-Page Data'!$D$4:$F$48,3,FALSE)="solar",IF(G1486="PV","solar PV","solar thermal"),IF(VLOOKUP(H1486,'Cross-Page Data'!$D$4:$F$48,3,FALSE)="wind",VLOOKUP(G1486,'Cross-Page Data'!$I$4:$J$19,2,FALSE),IF(VLOOKUP(H1486,'Cross-Page Data'!$D$4:$F$48,3,FALSE)="hydro",VLOOKUP(G1486,'Cross-Page Data'!$I$4:$J$19,2,FALSE),VLOOKUP(H1486,'Cross-Page Data'!$D$4:$F$48,3,FALSE)))))</f>
        <v/>
      </c>
      <c r="M1486" s="120">
        <f>IF(AND($P$2=FALSE,OR(F1486="Commercial NAICS Cogen",F1486="Industrial NAICS Cogen",F1486="NAICS-22 Cogen")),FALSE,IF(AND($P$3=FALSE,OR(F1486="Commercial NAICS Cogen",F1486="Commercial NAICS Non-Cogen",F1486="Industrial NAICS Cogen", F1486="industrial NAICS non-Cogen")),FALSE, TRUE))</f>
        <v/>
      </c>
    </row>
    <row r="1487">
      <c r="A1487" s="129" t="n">
        <v>6469</v>
      </c>
      <c r="B1487" s="130" t="inlineStr">
        <is>
          <t>Antelope Valley</t>
        </is>
      </c>
      <c r="C1487" s="130" t="inlineStr">
        <is>
          <t>Basin Electric Power Coop</t>
        </is>
      </c>
      <c r="D1487" s="129" t="n">
        <v>1307</v>
      </c>
      <c r="E1487" s="130" t="inlineStr">
        <is>
          <t>ND</t>
        </is>
      </c>
      <c r="F1487" s="130" t="inlineStr">
        <is>
          <t>Electric Utility</t>
        </is>
      </c>
      <c r="G1487" s="130" t="inlineStr">
        <is>
          <t>ST</t>
        </is>
      </c>
      <c r="H1487" s="130" t="inlineStr">
        <is>
          <t>LIG</t>
        </is>
      </c>
      <c r="I1487" s="130" t="inlineStr">
        <is>
          <t>COL</t>
        </is>
      </c>
      <c r="J1487" s="131" t="n">
        <v>27071.442</v>
      </c>
      <c r="K1487" s="129" t="n">
        <v>2020</v>
      </c>
      <c r="L1487" s="120">
        <f>IF(VLOOKUP(H1487,'Cross-Page Data'!$D$4:$F$48,3,FALSE)="natural gas",VLOOKUP(G1487,'Cross-Page Data'!$I$4:$J$19,2,FALSE),IF(VLOOKUP(H1487,'Cross-Page Data'!$D$4:$F$48,3,FALSE)="solar",IF(G1487="PV","solar PV","solar thermal"),IF(VLOOKUP(H1487,'Cross-Page Data'!$D$4:$F$48,3,FALSE)="wind",VLOOKUP(G1487,'Cross-Page Data'!$I$4:$J$19,2,FALSE),IF(VLOOKUP(H1487,'Cross-Page Data'!$D$4:$F$48,3,FALSE)="hydro",VLOOKUP(G1487,'Cross-Page Data'!$I$4:$J$19,2,FALSE),VLOOKUP(H1487,'Cross-Page Data'!$D$4:$F$48,3,FALSE)))))</f>
        <v/>
      </c>
      <c r="M1487" s="120">
        <f>IF(AND($P$2=FALSE,OR(F1487="Commercial NAICS Cogen",F1487="Industrial NAICS Cogen",F1487="NAICS-22 Cogen")),FALSE,IF(AND($P$3=FALSE,OR(F1487="Commercial NAICS Cogen",F1487="Commercial NAICS Non-Cogen",F1487="Industrial NAICS Cogen", F1487="industrial NAICS non-Cogen")),FALSE, TRUE))</f>
        <v/>
      </c>
    </row>
    <row r="1488">
      <c r="A1488" s="129" t="n">
        <v>6469</v>
      </c>
      <c r="B1488" s="130" t="inlineStr">
        <is>
          <t>Antelope Valley</t>
        </is>
      </c>
      <c r="C1488" s="130" t="inlineStr">
        <is>
          <t>Basin Electric Power Coop</t>
        </is>
      </c>
      <c r="D1488" s="129" t="n">
        <v>1307</v>
      </c>
      <c r="E1488" s="130" t="inlineStr">
        <is>
          <t>ND</t>
        </is>
      </c>
      <c r="F1488" s="130" t="inlineStr">
        <is>
          <t>Electric Utility</t>
        </is>
      </c>
      <c r="G1488" s="130" t="inlineStr">
        <is>
          <t>ST</t>
        </is>
      </c>
      <c r="H1488" s="130" t="inlineStr">
        <is>
          <t>NG</t>
        </is>
      </c>
      <c r="I1488" s="130" t="inlineStr">
        <is>
          <t>NG</t>
        </is>
      </c>
      <c r="J1488" s="131" t="n">
        <v>39388.646</v>
      </c>
      <c r="K1488" s="129" t="n">
        <v>2020</v>
      </c>
      <c r="L1488" s="120">
        <f>IF(VLOOKUP(H1488,'Cross-Page Data'!$D$4:$F$48,3,FALSE)="natural gas",VLOOKUP(G1488,'Cross-Page Data'!$I$4:$J$19,2,FALSE),IF(VLOOKUP(H1488,'Cross-Page Data'!$D$4:$F$48,3,FALSE)="solar",IF(G1488="PV","solar PV","solar thermal"),IF(VLOOKUP(H1488,'Cross-Page Data'!$D$4:$F$48,3,FALSE)="wind",VLOOKUP(G1488,'Cross-Page Data'!$I$4:$J$19,2,FALSE),IF(VLOOKUP(H1488,'Cross-Page Data'!$D$4:$F$48,3,FALSE)="hydro",VLOOKUP(G1488,'Cross-Page Data'!$I$4:$J$19,2,FALSE),VLOOKUP(H1488,'Cross-Page Data'!$D$4:$F$48,3,FALSE)))))</f>
        <v/>
      </c>
      <c r="M1488" s="120">
        <f>IF(AND($P$2=FALSE,OR(F1488="Commercial NAICS Cogen",F1488="Industrial NAICS Cogen",F1488="NAICS-22 Cogen")),FALSE,IF(AND($P$3=FALSE,OR(F1488="Commercial NAICS Cogen",F1488="Commercial NAICS Non-Cogen",F1488="Industrial NAICS Cogen", F1488="industrial NAICS non-Cogen")),FALSE, TRUE))</f>
        <v/>
      </c>
    </row>
    <row r="1489">
      <c r="A1489" s="129" t="n">
        <v>6469</v>
      </c>
      <c r="B1489" s="130" t="inlineStr">
        <is>
          <t>Antelope Valley</t>
        </is>
      </c>
      <c r="C1489" s="130" t="inlineStr">
        <is>
          <t>Basin Electric Power Coop</t>
        </is>
      </c>
      <c r="D1489" s="129" t="n">
        <v>1307</v>
      </c>
      <c r="E1489" s="130" t="inlineStr">
        <is>
          <t>ND</t>
        </is>
      </c>
      <c r="F1489" s="130" t="inlineStr">
        <is>
          <t>Electric Utility</t>
        </is>
      </c>
      <c r="G1489" s="130" t="inlineStr">
        <is>
          <t>ST</t>
        </is>
      </c>
      <c r="H1489" s="130" t="inlineStr">
        <is>
          <t>RC</t>
        </is>
      </c>
      <c r="I1489" s="130" t="inlineStr">
        <is>
          <t>COL</t>
        </is>
      </c>
      <c r="J1489" s="131" t="n">
        <v>5628452.9</v>
      </c>
      <c r="K1489" s="129" t="n">
        <v>2020</v>
      </c>
      <c r="L1489" s="120">
        <f>IF(VLOOKUP(H1489,'Cross-Page Data'!$D$4:$F$48,3,FALSE)="natural gas",VLOOKUP(G1489,'Cross-Page Data'!$I$4:$J$19,2,FALSE),IF(VLOOKUP(H1489,'Cross-Page Data'!$D$4:$F$48,3,FALSE)="solar",IF(G1489="PV","solar PV","solar thermal"),IF(VLOOKUP(H1489,'Cross-Page Data'!$D$4:$F$48,3,FALSE)="wind",VLOOKUP(G1489,'Cross-Page Data'!$I$4:$J$19,2,FALSE),IF(VLOOKUP(H1489,'Cross-Page Data'!$D$4:$F$48,3,FALSE)="hydro",VLOOKUP(G1489,'Cross-Page Data'!$I$4:$J$19,2,FALSE),VLOOKUP(H1489,'Cross-Page Data'!$D$4:$F$48,3,FALSE)))))</f>
        <v/>
      </c>
      <c r="M1489" s="120">
        <f>IF(AND($P$2=FALSE,OR(F1489="Commercial NAICS Cogen",F1489="Industrial NAICS Cogen",F1489="NAICS-22 Cogen")),FALSE,IF(AND($P$3=FALSE,OR(F1489="Commercial NAICS Cogen",F1489="Commercial NAICS Non-Cogen",F1489="Industrial NAICS Cogen", F1489="industrial NAICS non-Cogen")),FALSE, TRUE))</f>
        <v/>
      </c>
    </row>
    <row r="1490">
      <c r="A1490" s="129" t="n">
        <v>6474</v>
      </c>
      <c r="B1490" s="130" t="inlineStr">
        <is>
          <t>Port Allen (HI)</t>
        </is>
      </c>
      <c r="C1490" s="130" t="inlineStr">
        <is>
          <t>Kauai Island Utility Cooperative</t>
        </is>
      </c>
      <c r="D1490" s="129" t="n">
        <v>10071</v>
      </c>
      <c r="E1490" s="130" t="inlineStr">
        <is>
          <t>HI</t>
        </is>
      </c>
      <c r="F1490" s="130" t="inlineStr">
        <is>
          <t>Electric Utility</t>
        </is>
      </c>
      <c r="G1490" s="130" t="inlineStr">
        <is>
          <t>GT</t>
        </is>
      </c>
      <c r="H1490" s="130" t="inlineStr">
        <is>
          <t>DFO</t>
        </is>
      </c>
      <c r="I1490" s="130" t="inlineStr">
        <is>
          <t>DFO</t>
        </is>
      </c>
      <c r="J1490" s="131" t="n">
        <v>4388</v>
      </c>
      <c r="K1490" s="129" t="n">
        <v>2020</v>
      </c>
      <c r="L1490" s="120">
        <f>IF(VLOOKUP(H1490,'Cross-Page Data'!$D$4:$F$48,3,FALSE)="natural gas",VLOOKUP(G1490,'Cross-Page Data'!$I$4:$J$19,2,FALSE),IF(VLOOKUP(H1490,'Cross-Page Data'!$D$4:$F$48,3,FALSE)="solar",IF(G1490="PV","solar PV","solar thermal"),IF(VLOOKUP(H1490,'Cross-Page Data'!$D$4:$F$48,3,FALSE)="wind",VLOOKUP(G1490,'Cross-Page Data'!$I$4:$J$19,2,FALSE),IF(VLOOKUP(H1490,'Cross-Page Data'!$D$4:$F$48,3,FALSE)="hydro",VLOOKUP(G1490,'Cross-Page Data'!$I$4:$J$19,2,FALSE),VLOOKUP(H1490,'Cross-Page Data'!$D$4:$F$48,3,FALSE)))))</f>
        <v/>
      </c>
      <c r="M1490" s="120">
        <f>IF(AND($P$2=FALSE,OR(F1490="Commercial NAICS Cogen",F1490="Industrial NAICS Cogen",F1490="NAICS-22 Cogen")),FALSE,IF(AND($P$3=FALSE,OR(F1490="Commercial NAICS Cogen",F1490="Commercial NAICS Non-Cogen",F1490="Industrial NAICS Cogen", F1490="industrial NAICS non-Cogen")),FALSE, TRUE))</f>
        <v/>
      </c>
    </row>
    <row r="1491">
      <c r="A1491" s="129" t="n">
        <v>6474</v>
      </c>
      <c r="B1491" s="130" t="inlineStr">
        <is>
          <t>Port Allen (HI)</t>
        </is>
      </c>
      <c r="C1491" s="130" t="inlineStr">
        <is>
          <t>Kauai Island Utility Cooperative</t>
        </is>
      </c>
      <c r="D1491" s="129" t="n">
        <v>10071</v>
      </c>
      <c r="E1491" s="130" t="inlineStr">
        <is>
          <t>HI</t>
        </is>
      </c>
      <c r="F1491" s="130" t="inlineStr">
        <is>
          <t>Electric Utility</t>
        </is>
      </c>
      <c r="G1491" s="130" t="inlineStr">
        <is>
          <t>IC</t>
        </is>
      </c>
      <c r="H1491" s="130" t="inlineStr">
        <is>
          <t>DFO</t>
        </is>
      </c>
      <c r="I1491" s="130" t="inlineStr">
        <is>
          <t>DFO</t>
        </is>
      </c>
      <c r="J1491" s="131" t="n">
        <v>35435</v>
      </c>
      <c r="K1491" s="129" t="n">
        <v>2020</v>
      </c>
      <c r="L1491" s="120">
        <f>IF(VLOOKUP(H1491,'Cross-Page Data'!$D$4:$F$48,3,FALSE)="natural gas",VLOOKUP(G1491,'Cross-Page Data'!$I$4:$J$19,2,FALSE),IF(VLOOKUP(H1491,'Cross-Page Data'!$D$4:$F$48,3,FALSE)="solar",IF(G1491="PV","solar PV","solar thermal"),IF(VLOOKUP(H1491,'Cross-Page Data'!$D$4:$F$48,3,FALSE)="wind",VLOOKUP(G1491,'Cross-Page Data'!$I$4:$J$19,2,FALSE),IF(VLOOKUP(H1491,'Cross-Page Data'!$D$4:$F$48,3,FALSE)="hydro",VLOOKUP(G1491,'Cross-Page Data'!$I$4:$J$19,2,FALSE),VLOOKUP(H1491,'Cross-Page Data'!$D$4:$F$48,3,FALSE)))))</f>
        <v/>
      </c>
      <c r="M1491" s="120">
        <f>IF(AND($P$2=FALSE,OR(F1491="Commercial NAICS Cogen",F1491="Industrial NAICS Cogen",F1491="NAICS-22 Cogen")),FALSE,IF(AND($P$3=FALSE,OR(F1491="Commercial NAICS Cogen",F1491="Commercial NAICS Non-Cogen",F1491="Industrial NAICS Cogen", F1491="industrial NAICS non-Cogen")),FALSE, TRUE))</f>
        <v/>
      </c>
    </row>
    <row r="1492">
      <c r="A1492" s="129" t="n">
        <v>6474</v>
      </c>
      <c r="B1492" s="130" t="inlineStr">
        <is>
          <t>Port Allen (HI)</t>
        </is>
      </c>
      <c r="C1492" s="130" t="inlineStr">
        <is>
          <t>Kauai Island Utility Cooperative</t>
        </is>
      </c>
      <c r="D1492" s="129" t="n">
        <v>10071</v>
      </c>
      <c r="E1492" s="130" t="inlineStr">
        <is>
          <t>HI</t>
        </is>
      </c>
      <c r="F1492" s="130" t="inlineStr">
        <is>
          <t>Electric Utility</t>
        </is>
      </c>
      <c r="G1492" s="130" t="inlineStr">
        <is>
          <t>ST</t>
        </is>
      </c>
      <c r="H1492" s="130" t="inlineStr">
        <is>
          <t>DFO</t>
        </is>
      </c>
      <c r="I1492" s="130" t="inlineStr">
        <is>
          <t>DFO</t>
        </is>
      </c>
      <c r="J1492" s="131" t="n">
        <v>0</v>
      </c>
      <c r="K1492" s="129" t="n">
        <v>2020</v>
      </c>
      <c r="L1492" s="120">
        <f>IF(VLOOKUP(H1492,'Cross-Page Data'!$D$4:$F$48,3,FALSE)="natural gas",VLOOKUP(G1492,'Cross-Page Data'!$I$4:$J$19,2,FALSE),IF(VLOOKUP(H1492,'Cross-Page Data'!$D$4:$F$48,3,FALSE)="solar",IF(G1492="PV","solar PV","solar thermal"),IF(VLOOKUP(H1492,'Cross-Page Data'!$D$4:$F$48,3,FALSE)="wind",VLOOKUP(G1492,'Cross-Page Data'!$I$4:$J$19,2,FALSE),IF(VLOOKUP(H1492,'Cross-Page Data'!$D$4:$F$48,3,FALSE)="hydro",VLOOKUP(G1492,'Cross-Page Data'!$I$4:$J$19,2,FALSE),VLOOKUP(H1492,'Cross-Page Data'!$D$4:$F$48,3,FALSE)))))</f>
        <v/>
      </c>
      <c r="M1492" s="120">
        <f>IF(AND($P$2=FALSE,OR(F1492="Commercial NAICS Cogen",F1492="Industrial NAICS Cogen",F1492="NAICS-22 Cogen")),FALSE,IF(AND($P$3=FALSE,OR(F1492="Commercial NAICS Cogen",F1492="Commercial NAICS Non-Cogen",F1492="Industrial NAICS Cogen", F1492="industrial NAICS non-Cogen")),FALSE, TRUE))</f>
        <v/>
      </c>
    </row>
    <row r="1493">
      <c r="A1493" s="129" t="n">
        <v>6474</v>
      </c>
      <c r="B1493" s="130" t="inlineStr">
        <is>
          <t>Port Allen (HI)</t>
        </is>
      </c>
      <c r="C1493" s="130" t="inlineStr">
        <is>
          <t>Kauai Island Utility Cooperative</t>
        </is>
      </c>
      <c r="D1493" s="129" t="n">
        <v>10071</v>
      </c>
      <c r="E1493" s="130" t="inlineStr">
        <is>
          <t>HI</t>
        </is>
      </c>
      <c r="F1493" s="130" t="inlineStr">
        <is>
          <t>Electric Utility</t>
        </is>
      </c>
      <c r="G1493" s="130" t="inlineStr">
        <is>
          <t>ST</t>
        </is>
      </c>
      <c r="H1493" s="130" t="inlineStr">
        <is>
          <t>WO</t>
        </is>
      </c>
      <c r="I1493" s="130" t="inlineStr">
        <is>
          <t>WOO</t>
        </is>
      </c>
      <c r="J1493" s="131" t="n">
        <v>0</v>
      </c>
      <c r="K1493" s="129" t="n">
        <v>2020</v>
      </c>
      <c r="L1493" s="120">
        <f>IF(VLOOKUP(H1493,'Cross-Page Data'!$D$4:$F$48,3,FALSE)="natural gas",VLOOKUP(G1493,'Cross-Page Data'!$I$4:$J$19,2,FALSE),IF(VLOOKUP(H1493,'Cross-Page Data'!$D$4:$F$48,3,FALSE)="solar",IF(G1493="PV","solar PV","solar thermal"),IF(VLOOKUP(H1493,'Cross-Page Data'!$D$4:$F$48,3,FALSE)="wind",VLOOKUP(G1493,'Cross-Page Data'!$I$4:$J$19,2,FALSE),IF(VLOOKUP(H1493,'Cross-Page Data'!$D$4:$F$48,3,FALSE)="hydro",VLOOKUP(G1493,'Cross-Page Data'!$I$4:$J$19,2,FALSE),VLOOKUP(H1493,'Cross-Page Data'!$D$4:$F$48,3,FALSE)))))</f>
        <v/>
      </c>
      <c r="M1493" s="120">
        <f>IF(AND($P$2=FALSE,OR(F1493="Commercial NAICS Cogen",F1493="Industrial NAICS Cogen",F1493="NAICS-22 Cogen")),FALSE,IF(AND($P$3=FALSE,OR(F1493="Commercial NAICS Cogen",F1493="Commercial NAICS Non-Cogen",F1493="Industrial NAICS Cogen", F1493="industrial NAICS non-Cogen")),FALSE, TRUE))</f>
        <v/>
      </c>
    </row>
    <row r="1494">
      <c r="A1494" s="129" t="n">
        <v>6481</v>
      </c>
      <c r="B1494" s="130" t="inlineStr">
        <is>
          <t>Intermountain Power Project</t>
        </is>
      </c>
      <c r="C1494" s="130" t="inlineStr">
        <is>
          <t>Los Angeles Department of Water &amp; Power</t>
        </is>
      </c>
      <c r="D1494" s="129" t="n">
        <v>11208</v>
      </c>
      <c r="E1494" s="130" t="inlineStr">
        <is>
          <t>UT</t>
        </is>
      </c>
      <c r="F1494" s="130" t="inlineStr">
        <is>
          <t>Electric Utility</t>
        </is>
      </c>
      <c r="G1494" s="130" t="inlineStr">
        <is>
          <t>ST</t>
        </is>
      </c>
      <c r="H1494" s="130" t="inlineStr">
        <is>
          <t>BIT</t>
        </is>
      </c>
      <c r="I1494" s="130" t="inlineStr">
        <is>
          <t>COL</t>
        </is>
      </c>
      <c r="J1494" s="131" t="n">
        <v>5599055.3</v>
      </c>
      <c r="K1494" s="129" t="n">
        <v>2020</v>
      </c>
      <c r="L1494" s="120">
        <f>IF(VLOOKUP(H1494,'Cross-Page Data'!$D$4:$F$48,3,FALSE)="natural gas",VLOOKUP(G1494,'Cross-Page Data'!$I$4:$J$19,2,FALSE),IF(VLOOKUP(H1494,'Cross-Page Data'!$D$4:$F$48,3,FALSE)="solar",IF(G1494="PV","solar PV","solar thermal"),IF(VLOOKUP(H1494,'Cross-Page Data'!$D$4:$F$48,3,FALSE)="wind",VLOOKUP(G1494,'Cross-Page Data'!$I$4:$J$19,2,FALSE),IF(VLOOKUP(H1494,'Cross-Page Data'!$D$4:$F$48,3,FALSE)="hydro",VLOOKUP(G1494,'Cross-Page Data'!$I$4:$J$19,2,FALSE),VLOOKUP(H1494,'Cross-Page Data'!$D$4:$F$48,3,FALSE)))))</f>
        <v/>
      </c>
      <c r="M1494" s="120">
        <f>IF(AND($P$2=FALSE,OR(F1494="Commercial NAICS Cogen",F1494="Industrial NAICS Cogen",F1494="NAICS-22 Cogen")),FALSE,IF(AND($P$3=FALSE,OR(F1494="Commercial NAICS Cogen",F1494="Commercial NAICS Non-Cogen",F1494="Industrial NAICS Cogen", F1494="industrial NAICS non-Cogen")),FALSE, TRUE))</f>
        <v/>
      </c>
    </row>
    <row r="1495">
      <c r="A1495" s="129" t="n">
        <v>6481</v>
      </c>
      <c r="B1495" s="130" t="inlineStr">
        <is>
          <t>Intermountain Power Project</t>
        </is>
      </c>
      <c r="C1495" s="130" t="inlineStr">
        <is>
          <t>Los Angeles Department of Water &amp; Power</t>
        </is>
      </c>
      <c r="D1495" s="129" t="n">
        <v>11208</v>
      </c>
      <c r="E1495" s="130" t="inlineStr">
        <is>
          <t>UT</t>
        </is>
      </c>
      <c r="F1495" s="130" t="inlineStr">
        <is>
          <t>Electric Utility</t>
        </is>
      </c>
      <c r="G1495" s="130" t="inlineStr">
        <is>
          <t>ST</t>
        </is>
      </c>
      <c r="H1495" s="130" t="inlineStr">
        <is>
          <t>DFO</t>
        </is>
      </c>
      <c r="I1495" s="130" t="inlineStr">
        <is>
          <t>DFO</t>
        </is>
      </c>
      <c r="J1495" s="131" t="n">
        <v>19158.946</v>
      </c>
      <c r="K1495" s="129" t="n">
        <v>2020</v>
      </c>
      <c r="L1495" s="120">
        <f>IF(VLOOKUP(H1495,'Cross-Page Data'!$D$4:$F$48,3,FALSE)="natural gas",VLOOKUP(G1495,'Cross-Page Data'!$I$4:$J$19,2,FALSE),IF(VLOOKUP(H1495,'Cross-Page Data'!$D$4:$F$48,3,FALSE)="solar",IF(G1495="PV","solar PV","solar thermal"),IF(VLOOKUP(H1495,'Cross-Page Data'!$D$4:$F$48,3,FALSE)="wind",VLOOKUP(G1495,'Cross-Page Data'!$I$4:$J$19,2,FALSE),IF(VLOOKUP(H1495,'Cross-Page Data'!$D$4:$F$48,3,FALSE)="hydro",VLOOKUP(G1495,'Cross-Page Data'!$I$4:$J$19,2,FALSE),VLOOKUP(H1495,'Cross-Page Data'!$D$4:$F$48,3,FALSE)))))</f>
        <v/>
      </c>
      <c r="M1495" s="120">
        <f>IF(AND($P$2=FALSE,OR(F1495="Commercial NAICS Cogen",F1495="Industrial NAICS Cogen",F1495="NAICS-22 Cogen")),FALSE,IF(AND($P$3=FALSE,OR(F1495="Commercial NAICS Cogen",F1495="Commercial NAICS Non-Cogen",F1495="Industrial NAICS Cogen", F1495="industrial NAICS non-Cogen")),FALSE, TRUE))</f>
        <v/>
      </c>
    </row>
    <row r="1496">
      <c r="A1496" s="129" t="n">
        <v>6481</v>
      </c>
      <c r="B1496" s="130" t="inlineStr">
        <is>
          <t>Intermountain Power Project</t>
        </is>
      </c>
      <c r="C1496" s="130" t="inlineStr">
        <is>
          <t>Los Angeles Department of Water &amp; Power</t>
        </is>
      </c>
      <c r="D1496" s="129" t="n">
        <v>11208</v>
      </c>
      <c r="E1496" s="130" t="inlineStr">
        <is>
          <t>UT</t>
        </is>
      </c>
      <c r="F1496" s="130" t="inlineStr">
        <is>
          <t>Electric Utility</t>
        </is>
      </c>
      <c r="G1496" s="130" t="inlineStr">
        <is>
          <t>ST</t>
        </is>
      </c>
      <c r="H1496" s="130" t="inlineStr">
        <is>
          <t>SUB</t>
        </is>
      </c>
      <c r="I1496" s="130" t="inlineStr">
        <is>
          <t>COL</t>
        </is>
      </c>
      <c r="J1496" s="131" t="n">
        <v>1143724.8</v>
      </c>
      <c r="K1496" s="129" t="n">
        <v>2020</v>
      </c>
      <c r="L1496" s="120">
        <f>IF(VLOOKUP(H1496,'Cross-Page Data'!$D$4:$F$48,3,FALSE)="natural gas",VLOOKUP(G1496,'Cross-Page Data'!$I$4:$J$19,2,FALSE),IF(VLOOKUP(H1496,'Cross-Page Data'!$D$4:$F$48,3,FALSE)="solar",IF(G1496="PV","solar PV","solar thermal"),IF(VLOOKUP(H1496,'Cross-Page Data'!$D$4:$F$48,3,FALSE)="wind",VLOOKUP(G1496,'Cross-Page Data'!$I$4:$J$19,2,FALSE),IF(VLOOKUP(H1496,'Cross-Page Data'!$D$4:$F$48,3,FALSE)="hydro",VLOOKUP(G1496,'Cross-Page Data'!$I$4:$J$19,2,FALSE),VLOOKUP(H1496,'Cross-Page Data'!$D$4:$F$48,3,FALSE)))))</f>
        <v/>
      </c>
      <c r="M1496" s="120">
        <f>IF(AND($P$2=FALSE,OR(F1496="Commercial NAICS Cogen",F1496="Industrial NAICS Cogen",F1496="NAICS-22 Cogen")),FALSE,IF(AND($P$3=FALSE,OR(F1496="Commercial NAICS Cogen",F1496="Commercial NAICS Non-Cogen",F1496="Industrial NAICS Cogen", F1496="industrial NAICS non-Cogen")),FALSE, TRUE))</f>
        <v/>
      </c>
    </row>
    <row r="1497">
      <c r="A1497" s="129" t="n">
        <v>6504</v>
      </c>
      <c r="B1497" s="130" t="inlineStr">
        <is>
          <t>Maalaea</t>
        </is>
      </c>
      <c r="C1497" s="130" t="inlineStr">
        <is>
          <t>Maui Electric Co Ltd</t>
        </is>
      </c>
      <c r="D1497" s="129" t="n">
        <v>11843</v>
      </c>
      <c r="E1497" s="130" t="inlineStr">
        <is>
          <t>HI</t>
        </is>
      </c>
      <c r="F1497" s="130" t="inlineStr">
        <is>
          <t>Electric Utility</t>
        </is>
      </c>
      <c r="G1497" s="130" t="inlineStr">
        <is>
          <t>CA</t>
        </is>
      </c>
      <c r="H1497" s="130" t="inlineStr">
        <is>
          <t>DFO</t>
        </is>
      </c>
      <c r="I1497" s="130" t="inlineStr">
        <is>
          <t>DFO</t>
        </is>
      </c>
      <c r="J1497" s="131" t="n">
        <v>94852</v>
      </c>
      <c r="K1497" s="129" t="n">
        <v>2020</v>
      </c>
      <c r="L1497" s="120">
        <f>IF(VLOOKUP(H1497,'Cross-Page Data'!$D$4:$F$48,3,FALSE)="natural gas",VLOOKUP(G1497,'Cross-Page Data'!$I$4:$J$19,2,FALSE),IF(VLOOKUP(H1497,'Cross-Page Data'!$D$4:$F$48,3,FALSE)="solar",IF(G1497="PV","solar PV","solar thermal"),IF(VLOOKUP(H1497,'Cross-Page Data'!$D$4:$F$48,3,FALSE)="wind",VLOOKUP(G1497,'Cross-Page Data'!$I$4:$J$19,2,FALSE),IF(VLOOKUP(H1497,'Cross-Page Data'!$D$4:$F$48,3,FALSE)="hydro",VLOOKUP(G1497,'Cross-Page Data'!$I$4:$J$19,2,FALSE),VLOOKUP(H1497,'Cross-Page Data'!$D$4:$F$48,3,FALSE)))))</f>
        <v/>
      </c>
      <c r="M1497" s="120">
        <f>IF(AND($P$2=FALSE,OR(F1497="Commercial NAICS Cogen",F1497="Industrial NAICS Cogen",F1497="NAICS-22 Cogen")),FALSE,IF(AND($P$3=FALSE,OR(F1497="Commercial NAICS Cogen",F1497="Commercial NAICS Non-Cogen",F1497="Industrial NAICS Cogen", F1497="industrial NAICS non-Cogen")),FALSE, TRUE))</f>
        <v/>
      </c>
    </row>
    <row r="1498">
      <c r="A1498" s="129" t="n">
        <v>6504</v>
      </c>
      <c r="B1498" s="130" t="inlineStr">
        <is>
          <t>Maalaea</t>
        </is>
      </c>
      <c r="C1498" s="130" t="inlineStr">
        <is>
          <t>Maui Electric Co Ltd</t>
        </is>
      </c>
      <c r="D1498" s="129" t="n">
        <v>11843</v>
      </c>
      <c r="E1498" s="130" t="inlineStr">
        <is>
          <t>HI</t>
        </is>
      </c>
      <c r="F1498" s="130" t="inlineStr">
        <is>
          <t>Electric Utility</t>
        </is>
      </c>
      <c r="G1498" s="130" t="inlineStr">
        <is>
          <t>CT</t>
        </is>
      </c>
      <c r="H1498" s="130" t="inlineStr">
        <is>
          <t>DFO</t>
        </is>
      </c>
      <c r="I1498" s="130" t="inlineStr">
        <is>
          <t>DFO</t>
        </is>
      </c>
      <c r="J1498" s="131" t="n">
        <v>287728</v>
      </c>
      <c r="K1498" s="129" t="n">
        <v>2020</v>
      </c>
      <c r="L1498" s="120">
        <f>IF(VLOOKUP(H1498,'Cross-Page Data'!$D$4:$F$48,3,FALSE)="natural gas",VLOOKUP(G1498,'Cross-Page Data'!$I$4:$J$19,2,FALSE),IF(VLOOKUP(H1498,'Cross-Page Data'!$D$4:$F$48,3,FALSE)="solar",IF(G1498="PV","solar PV","solar thermal"),IF(VLOOKUP(H1498,'Cross-Page Data'!$D$4:$F$48,3,FALSE)="wind",VLOOKUP(G1498,'Cross-Page Data'!$I$4:$J$19,2,FALSE),IF(VLOOKUP(H1498,'Cross-Page Data'!$D$4:$F$48,3,FALSE)="hydro",VLOOKUP(G1498,'Cross-Page Data'!$I$4:$J$19,2,FALSE),VLOOKUP(H1498,'Cross-Page Data'!$D$4:$F$48,3,FALSE)))))</f>
        <v/>
      </c>
      <c r="M1498" s="120">
        <f>IF(AND($P$2=FALSE,OR(F1498="Commercial NAICS Cogen",F1498="Industrial NAICS Cogen",F1498="NAICS-22 Cogen")),FALSE,IF(AND($P$3=FALSE,OR(F1498="Commercial NAICS Cogen",F1498="Commercial NAICS Non-Cogen",F1498="Industrial NAICS Cogen", F1498="industrial NAICS non-Cogen")),FALSE, TRUE))</f>
        <v/>
      </c>
    </row>
    <row r="1499">
      <c r="A1499" s="129" t="n">
        <v>6504</v>
      </c>
      <c r="B1499" s="130" t="inlineStr">
        <is>
          <t>Maalaea</t>
        </is>
      </c>
      <c r="C1499" s="130" t="inlineStr">
        <is>
          <t>Maui Electric Co Ltd</t>
        </is>
      </c>
      <c r="D1499" s="129" t="n">
        <v>11843</v>
      </c>
      <c r="E1499" s="130" t="inlineStr">
        <is>
          <t>HI</t>
        </is>
      </c>
      <c r="F1499" s="130" t="inlineStr">
        <is>
          <t>Electric Utility</t>
        </is>
      </c>
      <c r="G1499" s="130" t="inlineStr">
        <is>
          <t>IC</t>
        </is>
      </c>
      <c r="H1499" s="130" t="inlineStr">
        <is>
          <t>DFO</t>
        </is>
      </c>
      <c r="I1499" s="130" t="inlineStr">
        <is>
          <t>DFO</t>
        </is>
      </c>
      <c r="J1499" s="131" t="n">
        <v>167140</v>
      </c>
      <c r="K1499" s="129" t="n">
        <v>2020</v>
      </c>
      <c r="L1499" s="120">
        <f>IF(VLOOKUP(H1499,'Cross-Page Data'!$D$4:$F$48,3,FALSE)="natural gas",VLOOKUP(G1499,'Cross-Page Data'!$I$4:$J$19,2,FALSE),IF(VLOOKUP(H1499,'Cross-Page Data'!$D$4:$F$48,3,FALSE)="solar",IF(G1499="PV","solar PV","solar thermal"),IF(VLOOKUP(H1499,'Cross-Page Data'!$D$4:$F$48,3,FALSE)="wind",VLOOKUP(G1499,'Cross-Page Data'!$I$4:$J$19,2,FALSE),IF(VLOOKUP(H1499,'Cross-Page Data'!$D$4:$F$48,3,FALSE)="hydro",VLOOKUP(G1499,'Cross-Page Data'!$I$4:$J$19,2,FALSE),VLOOKUP(H1499,'Cross-Page Data'!$D$4:$F$48,3,FALSE)))))</f>
        <v/>
      </c>
      <c r="M1499" s="120">
        <f>IF(AND($P$2=FALSE,OR(F1499="Commercial NAICS Cogen",F1499="Industrial NAICS Cogen",F1499="NAICS-22 Cogen")),FALSE,IF(AND($P$3=FALSE,OR(F1499="Commercial NAICS Cogen",F1499="Commercial NAICS Non-Cogen",F1499="Industrial NAICS Cogen", F1499="industrial NAICS non-Cogen")),FALSE, TRUE))</f>
        <v/>
      </c>
    </row>
    <row r="1500">
      <c r="A1500" s="129" t="n">
        <v>6513</v>
      </c>
      <c r="B1500" s="130" t="inlineStr">
        <is>
          <t>Fleish</t>
        </is>
      </c>
      <c r="C1500" s="130" t="inlineStr">
        <is>
          <t>Truckee Meadows Water Authority</t>
        </is>
      </c>
      <c r="D1500" s="129" t="n">
        <v>56369</v>
      </c>
      <c r="E1500" s="130" t="inlineStr">
        <is>
          <t>NV</t>
        </is>
      </c>
      <c r="F1500" s="130" t="inlineStr">
        <is>
          <t>NAICS-22 Non-Cogen</t>
        </is>
      </c>
      <c r="G1500" s="130" t="inlineStr">
        <is>
          <t>HY</t>
        </is>
      </c>
      <c r="H1500" s="130" t="inlineStr">
        <is>
          <t>WAT</t>
        </is>
      </c>
      <c r="I1500" s="130" t="inlineStr">
        <is>
          <t>HYC</t>
        </is>
      </c>
      <c r="J1500" s="131" t="n">
        <v>18475</v>
      </c>
      <c r="K1500" s="129" t="n">
        <v>2020</v>
      </c>
      <c r="L1500" s="120">
        <f>IF(VLOOKUP(H1500,'Cross-Page Data'!$D$4:$F$48,3,FALSE)="natural gas",VLOOKUP(G1500,'Cross-Page Data'!$I$4:$J$19,2,FALSE),IF(VLOOKUP(H1500,'Cross-Page Data'!$D$4:$F$48,3,FALSE)="solar",IF(G1500="PV","solar PV","solar thermal"),IF(VLOOKUP(H1500,'Cross-Page Data'!$D$4:$F$48,3,FALSE)="wind",VLOOKUP(G1500,'Cross-Page Data'!$I$4:$J$19,2,FALSE),IF(VLOOKUP(H1500,'Cross-Page Data'!$D$4:$F$48,3,FALSE)="hydro",VLOOKUP(G1500,'Cross-Page Data'!$I$4:$J$19,2,FALSE),VLOOKUP(H1500,'Cross-Page Data'!$D$4:$F$48,3,FALSE)))))</f>
        <v/>
      </c>
      <c r="M1500" s="120">
        <f>IF(AND($P$2=FALSE,OR(F1500="Commercial NAICS Cogen",F1500="Industrial NAICS Cogen",F1500="NAICS-22 Cogen")),FALSE,IF(AND($P$3=FALSE,OR(F1500="Commercial NAICS Cogen",F1500="Commercial NAICS Non-Cogen",F1500="Industrial NAICS Cogen", F1500="industrial NAICS non-Cogen")),FALSE, TRUE))</f>
        <v/>
      </c>
    </row>
    <row r="1501">
      <c r="A1501" s="129" t="n">
        <v>6522</v>
      </c>
      <c r="B1501" s="130" t="inlineStr">
        <is>
          <t>Yards Creek</t>
        </is>
      </c>
      <c r="C1501" s="130" t="inlineStr">
        <is>
          <t>Jersey Central Power &amp; Lt Co</t>
        </is>
      </c>
      <c r="D1501" s="129" t="n">
        <v>9726</v>
      </c>
      <c r="E1501" s="130" t="inlineStr">
        <is>
          <t>NJ</t>
        </is>
      </c>
      <c r="F1501" s="130" t="inlineStr">
        <is>
          <t>Electric Utility</t>
        </is>
      </c>
      <c r="G1501" s="130" t="inlineStr">
        <is>
          <t>PS</t>
        </is>
      </c>
      <c r="H1501" s="130" t="inlineStr">
        <is>
          <t>WAT</t>
        </is>
      </c>
      <c r="I1501" s="130" t="inlineStr">
        <is>
          <t>HPS</t>
        </is>
      </c>
      <c r="J1501" s="131" t="n">
        <v>-109905</v>
      </c>
      <c r="K1501" s="129" t="n">
        <v>2020</v>
      </c>
      <c r="L1501" s="120">
        <f>IF(VLOOKUP(H1501,'Cross-Page Data'!$D$4:$F$48,3,FALSE)="natural gas",VLOOKUP(G1501,'Cross-Page Data'!$I$4:$J$19,2,FALSE),IF(VLOOKUP(H1501,'Cross-Page Data'!$D$4:$F$48,3,FALSE)="solar",IF(G1501="PV","solar PV","solar thermal"),IF(VLOOKUP(H1501,'Cross-Page Data'!$D$4:$F$48,3,FALSE)="wind",VLOOKUP(G1501,'Cross-Page Data'!$I$4:$J$19,2,FALSE),IF(VLOOKUP(H1501,'Cross-Page Data'!$D$4:$F$48,3,FALSE)="hydro",VLOOKUP(G1501,'Cross-Page Data'!$I$4:$J$19,2,FALSE),VLOOKUP(H1501,'Cross-Page Data'!$D$4:$F$48,3,FALSE)))))</f>
        <v/>
      </c>
      <c r="M1501" s="120">
        <f>IF(AND($P$2=FALSE,OR(F1501="Commercial NAICS Cogen",F1501="Industrial NAICS Cogen",F1501="NAICS-22 Cogen")),FALSE,IF(AND($P$3=FALSE,OR(F1501="Commercial NAICS Cogen",F1501="Commercial NAICS Non-Cogen",F1501="Industrial NAICS Cogen", F1501="industrial NAICS non-Cogen")),FALSE, TRUE))</f>
        <v/>
      </c>
    </row>
    <row r="1502">
      <c r="A1502" s="129" t="n">
        <v>6531</v>
      </c>
      <c r="B1502" s="130" t="inlineStr">
        <is>
          <t>Verdi</t>
        </is>
      </c>
      <c r="C1502" s="130" t="inlineStr">
        <is>
          <t>Truckee Meadows Water Authority</t>
        </is>
      </c>
      <c r="D1502" s="129" t="n">
        <v>56369</v>
      </c>
      <c r="E1502" s="130" t="inlineStr">
        <is>
          <t>NV</t>
        </is>
      </c>
      <c r="F1502" s="130" t="inlineStr">
        <is>
          <t>NAICS-22 Non-Cogen</t>
        </is>
      </c>
      <c r="G1502" s="130" t="inlineStr">
        <is>
          <t>HY</t>
        </is>
      </c>
      <c r="H1502" s="130" t="inlineStr">
        <is>
          <t>WAT</t>
        </is>
      </c>
      <c r="I1502" s="130" t="inlineStr">
        <is>
          <t>HYC</t>
        </is>
      </c>
      <c r="J1502" s="131" t="n">
        <v>15768</v>
      </c>
      <c r="K1502" s="129" t="n">
        <v>2020</v>
      </c>
      <c r="L1502" s="120">
        <f>IF(VLOOKUP(H1502,'Cross-Page Data'!$D$4:$F$48,3,FALSE)="natural gas",VLOOKUP(G1502,'Cross-Page Data'!$I$4:$J$19,2,FALSE),IF(VLOOKUP(H1502,'Cross-Page Data'!$D$4:$F$48,3,FALSE)="solar",IF(G1502="PV","solar PV","solar thermal"),IF(VLOOKUP(H1502,'Cross-Page Data'!$D$4:$F$48,3,FALSE)="wind",VLOOKUP(G1502,'Cross-Page Data'!$I$4:$J$19,2,FALSE),IF(VLOOKUP(H1502,'Cross-Page Data'!$D$4:$F$48,3,FALSE)="hydro",VLOOKUP(G1502,'Cross-Page Data'!$I$4:$J$19,2,FALSE),VLOOKUP(H1502,'Cross-Page Data'!$D$4:$F$48,3,FALSE)))))</f>
        <v/>
      </c>
      <c r="M1502" s="120">
        <f>IF(AND($P$2=FALSE,OR(F1502="Commercial NAICS Cogen",F1502="Industrial NAICS Cogen",F1502="NAICS-22 Cogen")),FALSE,IF(AND($P$3=FALSE,OR(F1502="Commercial NAICS Cogen",F1502="Commercial NAICS Non-Cogen",F1502="Industrial NAICS Cogen", F1502="industrial NAICS non-Cogen")),FALSE, TRUE))</f>
        <v/>
      </c>
    </row>
    <row r="1503">
      <c r="A1503" s="129" t="n">
        <v>6567</v>
      </c>
      <c r="B1503" s="130" t="inlineStr">
        <is>
          <t>Block Island</t>
        </is>
      </c>
      <c r="C1503" s="130" t="inlineStr">
        <is>
          <t>Block Island Utility District</t>
        </is>
      </c>
      <c r="D1503" s="129" t="n">
        <v>1857</v>
      </c>
      <c r="E1503" s="130" t="inlineStr">
        <is>
          <t>RI</t>
        </is>
      </c>
      <c r="F1503" s="130" t="inlineStr">
        <is>
          <t>Electric Utility</t>
        </is>
      </c>
      <c r="G1503" s="130" t="inlineStr">
        <is>
          <t>IC</t>
        </is>
      </c>
      <c r="H1503" s="130" t="inlineStr">
        <is>
          <t>DFO</t>
        </is>
      </c>
      <c r="I1503" s="130" t="inlineStr">
        <is>
          <t>DFO</t>
        </is>
      </c>
      <c r="J1503" s="131" t="n">
        <v>4</v>
      </c>
      <c r="K1503" s="129" t="n">
        <v>2020</v>
      </c>
      <c r="L1503" s="120">
        <f>IF(VLOOKUP(H1503,'Cross-Page Data'!$D$4:$F$48,3,FALSE)="natural gas",VLOOKUP(G1503,'Cross-Page Data'!$I$4:$J$19,2,FALSE),IF(VLOOKUP(H1503,'Cross-Page Data'!$D$4:$F$48,3,FALSE)="solar",IF(G1503="PV","solar PV","solar thermal"),IF(VLOOKUP(H1503,'Cross-Page Data'!$D$4:$F$48,3,FALSE)="wind",VLOOKUP(G1503,'Cross-Page Data'!$I$4:$J$19,2,FALSE),IF(VLOOKUP(H1503,'Cross-Page Data'!$D$4:$F$48,3,FALSE)="hydro",VLOOKUP(G1503,'Cross-Page Data'!$I$4:$J$19,2,FALSE),VLOOKUP(H1503,'Cross-Page Data'!$D$4:$F$48,3,FALSE)))))</f>
        <v/>
      </c>
      <c r="M1503" s="120">
        <f>IF(AND($P$2=FALSE,OR(F1503="Commercial NAICS Cogen",F1503="Industrial NAICS Cogen",F1503="NAICS-22 Cogen")),FALSE,IF(AND($P$3=FALSE,OR(F1503="Commercial NAICS Cogen",F1503="Commercial NAICS Non-Cogen",F1503="Industrial NAICS Cogen", F1503="industrial NAICS non-Cogen")),FALSE, TRUE))</f>
        <v/>
      </c>
    </row>
    <row r="1504">
      <c r="A1504" s="129" t="n">
        <v>6619</v>
      </c>
      <c r="B1504" s="130" t="inlineStr">
        <is>
          <t>Burlington (CO)</t>
        </is>
      </c>
      <c r="C1504" s="130" t="inlineStr">
        <is>
          <t>Tri-State G &amp; T Assn, Inc</t>
        </is>
      </c>
      <c r="D1504" s="129" t="n">
        <v>30151</v>
      </c>
      <c r="E1504" s="130" t="inlineStr">
        <is>
          <t>CO</t>
        </is>
      </c>
      <c r="F1504" s="130" t="inlineStr">
        <is>
          <t>Electric Utility</t>
        </is>
      </c>
      <c r="G1504" s="130" t="inlineStr">
        <is>
          <t>GT</t>
        </is>
      </c>
      <c r="H1504" s="130" t="inlineStr">
        <is>
          <t>DFO</t>
        </is>
      </c>
      <c r="I1504" s="130" t="inlineStr">
        <is>
          <t>DFO</t>
        </is>
      </c>
      <c r="J1504" s="131" t="n">
        <v>3464</v>
      </c>
      <c r="K1504" s="129" t="n">
        <v>2020</v>
      </c>
      <c r="L1504" s="120">
        <f>IF(VLOOKUP(H1504,'Cross-Page Data'!$D$4:$F$48,3,FALSE)="natural gas",VLOOKUP(G1504,'Cross-Page Data'!$I$4:$J$19,2,FALSE),IF(VLOOKUP(H1504,'Cross-Page Data'!$D$4:$F$48,3,FALSE)="solar",IF(G1504="PV","solar PV","solar thermal"),IF(VLOOKUP(H1504,'Cross-Page Data'!$D$4:$F$48,3,FALSE)="wind",VLOOKUP(G1504,'Cross-Page Data'!$I$4:$J$19,2,FALSE),IF(VLOOKUP(H1504,'Cross-Page Data'!$D$4:$F$48,3,FALSE)="hydro",VLOOKUP(G1504,'Cross-Page Data'!$I$4:$J$19,2,FALSE),VLOOKUP(H1504,'Cross-Page Data'!$D$4:$F$48,3,FALSE)))))</f>
        <v/>
      </c>
      <c r="M1504" s="120">
        <f>IF(AND($P$2=FALSE,OR(F1504="Commercial NAICS Cogen",F1504="Industrial NAICS Cogen",F1504="NAICS-22 Cogen")),FALSE,IF(AND($P$3=FALSE,OR(F1504="Commercial NAICS Cogen",F1504="Commercial NAICS Non-Cogen",F1504="Industrial NAICS Cogen", F1504="industrial NAICS non-Cogen")),FALSE, TRUE))</f>
        <v/>
      </c>
    </row>
    <row r="1505">
      <c r="A1505" s="129" t="n">
        <v>6635</v>
      </c>
      <c r="B1505" s="130" t="inlineStr">
        <is>
          <t>A L Pierce</t>
        </is>
      </c>
      <c r="C1505" s="130" t="inlineStr">
        <is>
          <t>Connecticut Mun Elec Engy Coop</t>
        </is>
      </c>
      <c r="D1505" s="129" t="n">
        <v>4180</v>
      </c>
      <c r="E1505" s="130" t="inlineStr">
        <is>
          <t>CT</t>
        </is>
      </c>
      <c r="F1505" s="130" t="inlineStr">
        <is>
          <t>Electric Utility</t>
        </is>
      </c>
      <c r="G1505" s="130" t="inlineStr">
        <is>
          <t>GT</t>
        </is>
      </c>
      <c r="H1505" s="130" t="inlineStr">
        <is>
          <t>DFO</t>
        </is>
      </c>
      <c r="I1505" s="130" t="inlineStr">
        <is>
          <t>DFO</t>
        </is>
      </c>
      <c r="J1505" s="131" t="n">
        <v>135.614</v>
      </c>
      <c r="K1505" s="129" t="n">
        <v>2020</v>
      </c>
      <c r="L1505" s="120">
        <f>IF(VLOOKUP(H1505,'Cross-Page Data'!$D$4:$F$48,3,FALSE)="natural gas",VLOOKUP(G1505,'Cross-Page Data'!$I$4:$J$19,2,FALSE),IF(VLOOKUP(H1505,'Cross-Page Data'!$D$4:$F$48,3,FALSE)="solar",IF(G1505="PV","solar PV","solar thermal"),IF(VLOOKUP(H1505,'Cross-Page Data'!$D$4:$F$48,3,FALSE)="wind",VLOOKUP(G1505,'Cross-Page Data'!$I$4:$J$19,2,FALSE),IF(VLOOKUP(H1505,'Cross-Page Data'!$D$4:$F$48,3,FALSE)="hydro",VLOOKUP(G1505,'Cross-Page Data'!$I$4:$J$19,2,FALSE),VLOOKUP(H1505,'Cross-Page Data'!$D$4:$F$48,3,FALSE)))))</f>
        <v/>
      </c>
      <c r="M1505" s="120">
        <f>IF(AND($P$2=FALSE,OR(F1505="Commercial NAICS Cogen",F1505="Industrial NAICS Cogen",F1505="NAICS-22 Cogen")),FALSE,IF(AND($P$3=FALSE,OR(F1505="Commercial NAICS Cogen",F1505="Commercial NAICS Non-Cogen",F1505="Industrial NAICS Cogen", F1505="industrial NAICS non-Cogen")),FALSE, TRUE))</f>
        <v/>
      </c>
    </row>
    <row r="1506">
      <c r="A1506" s="129" t="n">
        <v>6635</v>
      </c>
      <c r="B1506" s="130" t="inlineStr">
        <is>
          <t>A L Pierce</t>
        </is>
      </c>
      <c r="C1506" s="130" t="inlineStr">
        <is>
          <t>Connecticut Mun Elec Engy Coop</t>
        </is>
      </c>
      <c r="D1506" s="129" t="n">
        <v>4180</v>
      </c>
      <c r="E1506" s="130" t="inlineStr">
        <is>
          <t>CT</t>
        </is>
      </c>
      <c r="F1506" s="130" t="inlineStr">
        <is>
          <t>Electric Utility</t>
        </is>
      </c>
      <c r="G1506" s="130" t="inlineStr">
        <is>
          <t>GT</t>
        </is>
      </c>
      <c r="H1506" s="130" t="inlineStr">
        <is>
          <t>LFG</t>
        </is>
      </c>
      <c r="I1506" s="130" t="inlineStr">
        <is>
          <t>MLG</t>
        </is>
      </c>
      <c r="J1506" s="131" t="n">
        <v>0</v>
      </c>
      <c r="K1506" s="129" t="n">
        <v>2020</v>
      </c>
      <c r="L1506" s="120">
        <f>IF(VLOOKUP(H1506,'Cross-Page Data'!$D$4:$F$48,3,FALSE)="natural gas",VLOOKUP(G1506,'Cross-Page Data'!$I$4:$J$19,2,FALSE),IF(VLOOKUP(H1506,'Cross-Page Data'!$D$4:$F$48,3,FALSE)="solar",IF(G1506="PV","solar PV","solar thermal"),IF(VLOOKUP(H1506,'Cross-Page Data'!$D$4:$F$48,3,FALSE)="wind",VLOOKUP(G1506,'Cross-Page Data'!$I$4:$J$19,2,FALSE),IF(VLOOKUP(H1506,'Cross-Page Data'!$D$4:$F$48,3,FALSE)="hydro",VLOOKUP(G1506,'Cross-Page Data'!$I$4:$J$19,2,FALSE),VLOOKUP(H1506,'Cross-Page Data'!$D$4:$F$48,3,FALSE)))))</f>
        <v/>
      </c>
      <c r="M1506" s="120">
        <f>IF(AND($P$2=FALSE,OR(F1506="Commercial NAICS Cogen",F1506="Industrial NAICS Cogen",F1506="NAICS-22 Cogen")),FALSE,IF(AND($P$3=FALSE,OR(F1506="Commercial NAICS Cogen",F1506="Commercial NAICS Non-Cogen",F1506="Industrial NAICS Cogen", F1506="industrial NAICS non-Cogen")),FALSE, TRUE))</f>
        <v/>
      </c>
    </row>
    <row r="1507">
      <c r="A1507" s="129" t="n">
        <v>6635</v>
      </c>
      <c r="B1507" s="130" t="inlineStr">
        <is>
          <t>A L Pierce</t>
        </is>
      </c>
      <c r="C1507" s="130" t="inlineStr">
        <is>
          <t>Connecticut Mun Elec Engy Coop</t>
        </is>
      </c>
      <c r="D1507" s="129" t="n">
        <v>4180</v>
      </c>
      <c r="E1507" s="130" t="inlineStr">
        <is>
          <t>CT</t>
        </is>
      </c>
      <c r="F1507" s="130" t="inlineStr">
        <is>
          <t>Electric Utility</t>
        </is>
      </c>
      <c r="G1507" s="130" t="inlineStr">
        <is>
          <t>GT</t>
        </is>
      </c>
      <c r="H1507" s="130" t="inlineStr">
        <is>
          <t>NG</t>
        </is>
      </c>
      <c r="I1507" s="130" t="inlineStr">
        <is>
          <t>NG</t>
        </is>
      </c>
      <c r="J1507" s="131" t="n">
        <v>1652.386</v>
      </c>
      <c r="K1507" s="129" t="n">
        <v>2020</v>
      </c>
      <c r="L1507" s="120">
        <f>IF(VLOOKUP(H1507,'Cross-Page Data'!$D$4:$F$48,3,FALSE)="natural gas",VLOOKUP(G1507,'Cross-Page Data'!$I$4:$J$19,2,FALSE),IF(VLOOKUP(H1507,'Cross-Page Data'!$D$4:$F$48,3,FALSE)="solar",IF(G1507="PV","solar PV","solar thermal"),IF(VLOOKUP(H1507,'Cross-Page Data'!$D$4:$F$48,3,FALSE)="wind",VLOOKUP(G1507,'Cross-Page Data'!$I$4:$J$19,2,FALSE),IF(VLOOKUP(H1507,'Cross-Page Data'!$D$4:$F$48,3,FALSE)="hydro",VLOOKUP(G1507,'Cross-Page Data'!$I$4:$J$19,2,FALSE),VLOOKUP(H1507,'Cross-Page Data'!$D$4:$F$48,3,FALSE)))))</f>
        <v/>
      </c>
      <c r="M1507" s="120">
        <f>IF(AND($P$2=FALSE,OR(F1507="Commercial NAICS Cogen",F1507="Industrial NAICS Cogen",F1507="NAICS-22 Cogen")),FALSE,IF(AND($P$3=FALSE,OR(F1507="Commercial NAICS Cogen",F1507="Commercial NAICS Non-Cogen",F1507="Industrial NAICS Cogen", F1507="industrial NAICS non-Cogen")),FALSE, TRUE))</f>
        <v/>
      </c>
    </row>
    <row r="1508">
      <c r="A1508" s="129" t="n">
        <v>6639</v>
      </c>
      <c r="B1508" s="130" t="inlineStr">
        <is>
          <t>R D Green</t>
        </is>
      </c>
      <c r="C1508" s="130" t="inlineStr">
        <is>
          <t>Big Rivers Electric Corp</t>
        </is>
      </c>
      <c r="D1508" s="129" t="n">
        <v>1692</v>
      </c>
      <c r="E1508" s="130" t="inlineStr">
        <is>
          <t>KY</t>
        </is>
      </c>
      <c r="F1508" s="130" t="inlineStr">
        <is>
          <t>Electric Utility</t>
        </is>
      </c>
      <c r="G1508" s="130" t="inlineStr">
        <is>
          <t>ST</t>
        </is>
      </c>
      <c r="H1508" s="130" t="inlineStr">
        <is>
          <t>BIT</t>
        </is>
      </c>
      <c r="I1508" s="130" t="inlineStr">
        <is>
          <t>COL</t>
        </is>
      </c>
      <c r="J1508" s="131" t="n">
        <v>1105331.8</v>
      </c>
      <c r="K1508" s="129" t="n">
        <v>2020</v>
      </c>
      <c r="L1508" s="120">
        <f>IF(VLOOKUP(H1508,'Cross-Page Data'!$D$4:$F$48,3,FALSE)="natural gas",VLOOKUP(G1508,'Cross-Page Data'!$I$4:$J$19,2,FALSE),IF(VLOOKUP(H1508,'Cross-Page Data'!$D$4:$F$48,3,FALSE)="solar",IF(G1508="PV","solar PV","solar thermal"),IF(VLOOKUP(H1508,'Cross-Page Data'!$D$4:$F$48,3,FALSE)="wind",VLOOKUP(G1508,'Cross-Page Data'!$I$4:$J$19,2,FALSE),IF(VLOOKUP(H1508,'Cross-Page Data'!$D$4:$F$48,3,FALSE)="hydro",VLOOKUP(G1508,'Cross-Page Data'!$I$4:$J$19,2,FALSE),VLOOKUP(H1508,'Cross-Page Data'!$D$4:$F$48,3,FALSE)))))</f>
        <v/>
      </c>
      <c r="M1508" s="120">
        <f>IF(AND($P$2=FALSE,OR(F1508="Commercial NAICS Cogen",F1508="Industrial NAICS Cogen",F1508="NAICS-22 Cogen")),FALSE,IF(AND($P$3=FALSE,OR(F1508="Commercial NAICS Cogen",F1508="Commercial NAICS Non-Cogen",F1508="Industrial NAICS Cogen", F1508="industrial NAICS non-Cogen")),FALSE, TRUE))</f>
        <v/>
      </c>
    </row>
    <row r="1509">
      <c r="A1509" s="129" t="n">
        <v>6639</v>
      </c>
      <c r="B1509" s="130" t="inlineStr">
        <is>
          <t>R D Green</t>
        </is>
      </c>
      <c r="C1509" s="130" t="inlineStr">
        <is>
          <t>Big Rivers Electric Corp</t>
        </is>
      </c>
      <c r="D1509" s="129" t="n">
        <v>1692</v>
      </c>
      <c r="E1509" s="130" t="inlineStr">
        <is>
          <t>KY</t>
        </is>
      </c>
      <c r="F1509" s="130" t="inlineStr">
        <is>
          <t>Electric Utility</t>
        </is>
      </c>
      <c r="G1509" s="130" t="inlineStr">
        <is>
          <t>ST</t>
        </is>
      </c>
      <c r="H1509" s="130" t="inlineStr">
        <is>
          <t>DFO</t>
        </is>
      </c>
      <c r="I1509" s="130" t="inlineStr">
        <is>
          <t>DFO</t>
        </is>
      </c>
      <c r="J1509" s="131" t="n">
        <v>8415.16</v>
      </c>
      <c r="K1509" s="129" t="n">
        <v>2020</v>
      </c>
      <c r="L1509" s="120">
        <f>IF(VLOOKUP(H1509,'Cross-Page Data'!$D$4:$F$48,3,FALSE)="natural gas",VLOOKUP(G1509,'Cross-Page Data'!$I$4:$J$19,2,FALSE),IF(VLOOKUP(H1509,'Cross-Page Data'!$D$4:$F$48,3,FALSE)="solar",IF(G1509="PV","solar PV","solar thermal"),IF(VLOOKUP(H1509,'Cross-Page Data'!$D$4:$F$48,3,FALSE)="wind",VLOOKUP(G1509,'Cross-Page Data'!$I$4:$J$19,2,FALSE),IF(VLOOKUP(H1509,'Cross-Page Data'!$D$4:$F$48,3,FALSE)="hydro",VLOOKUP(G1509,'Cross-Page Data'!$I$4:$J$19,2,FALSE),VLOOKUP(H1509,'Cross-Page Data'!$D$4:$F$48,3,FALSE)))))</f>
        <v/>
      </c>
      <c r="M1509" s="120">
        <f>IF(AND($P$2=FALSE,OR(F1509="Commercial NAICS Cogen",F1509="Industrial NAICS Cogen",F1509="NAICS-22 Cogen")),FALSE,IF(AND($P$3=FALSE,OR(F1509="Commercial NAICS Cogen",F1509="Commercial NAICS Non-Cogen",F1509="Industrial NAICS Cogen", F1509="industrial NAICS non-Cogen")),FALSE, TRUE))</f>
        <v/>
      </c>
    </row>
    <row r="1510">
      <c r="A1510" s="129" t="n">
        <v>6639</v>
      </c>
      <c r="B1510" s="130" t="inlineStr">
        <is>
          <t>R D Green</t>
        </is>
      </c>
      <c r="C1510" s="130" t="inlineStr">
        <is>
          <t>Big Rivers Electric Corp</t>
        </is>
      </c>
      <c r="D1510" s="129" t="n">
        <v>1692</v>
      </c>
      <c r="E1510" s="130" t="inlineStr">
        <is>
          <t>KY</t>
        </is>
      </c>
      <c r="F1510" s="130" t="inlineStr">
        <is>
          <t>Electric Utility</t>
        </is>
      </c>
      <c r="G1510" s="130" t="inlineStr">
        <is>
          <t>ST</t>
        </is>
      </c>
      <c r="H1510" s="130" t="inlineStr">
        <is>
          <t>PC</t>
        </is>
      </c>
      <c r="I1510" s="130" t="inlineStr">
        <is>
          <t>PC</t>
        </is>
      </c>
      <c r="J1510" s="131" t="n">
        <v>0</v>
      </c>
      <c r="K1510" s="129" t="n">
        <v>2020</v>
      </c>
      <c r="L1510" s="120">
        <f>IF(VLOOKUP(H1510,'Cross-Page Data'!$D$4:$F$48,3,FALSE)="natural gas",VLOOKUP(G1510,'Cross-Page Data'!$I$4:$J$19,2,FALSE),IF(VLOOKUP(H1510,'Cross-Page Data'!$D$4:$F$48,3,FALSE)="solar",IF(G1510="PV","solar PV","solar thermal"),IF(VLOOKUP(H1510,'Cross-Page Data'!$D$4:$F$48,3,FALSE)="wind",VLOOKUP(G1510,'Cross-Page Data'!$I$4:$J$19,2,FALSE),IF(VLOOKUP(H1510,'Cross-Page Data'!$D$4:$F$48,3,FALSE)="hydro",VLOOKUP(G1510,'Cross-Page Data'!$I$4:$J$19,2,FALSE),VLOOKUP(H1510,'Cross-Page Data'!$D$4:$F$48,3,FALSE)))))</f>
        <v/>
      </c>
      <c r="M1510" s="120">
        <f>IF(AND($P$2=FALSE,OR(F1510="Commercial NAICS Cogen",F1510="Industrial NAICS Cogen",F1510="NAICS-22 Cogen")),FALSE,IF(AND($P$3=FALSE,OR(F1510="Commercial NAICS Cogen",F1510="Commercial NAICS Non-Cogen",F1510="Industrial NAICS Cogen", F1510="industrial NAICS non-Cogen")),FALSE, TRUE))</f>
        <v/>
      </c>
    </row>
    <row r="1511">
      <c r="A1511" s="129" t="n">
        <v>6641</v>
      </c>
      <c r="B1511" s="130" t="inlineStr">
        <is>
          <t>Independence Steam Electric Station</t>
        </is>
      </c>
      <c r="C1511" s="130" t="inlineStr">
        <is>
          <t>Entergy Arkansas LLC</t>
        </is>
      </c>
      <c r="D1511" s="129" t="n">
        <v>814</v>
      </c>
      <c r="E1511" s="130" t="inlineStr">
        <is>
          <t>AR</t>
        </is>
      </c>
      <c r="F1511" s="130" t="inlineStr">
        <is>
          <t>Electric Utility</t>
        </is>
      </c>
      <c r="G1511" s="130" t="inlineStr">
        <is>
          <t>ST</t>
        </is>
      </c>
      <c r="H1511" s="130" t="inlineStr">
        <is>
          <t>DFO</t>
        </is>
      </c>
      <c r="I1511" s="130" t="inlineStr">
        <is>
          <t>DFO</t>
        </is>
      </c>
      <c r="J1511" s="131" t="n">
        <v>12813.83</v>
      </c>
      <c r="K1511" s="129" t="n">
        <v>2020</v>
      </c>
      <c r="L1511" s="120">
        <f>IF(VLOOKUP(H1511,'Cross-Page Data'!$D$4:$F$48,3,FALSE)="natural gas",VLOOKUP(G1511,'Cross-Page Data'!$I$4:$J$19,2,FALSE),IF(VLOOKUP(H1511,'Cross-Page Data'!$D$4:$F$48,3,FALSE)="solar",IF(G1511="PV","solar PV","solar thermal"),IF(VLOOKUP(H1511,'Cross-Page Data'!$D$4:$F$48,3,FALSE)="wind",VLOOKUP(G1511,'Cross-Page Data'!$I$4:$J$19,2,FALSE),IF(VLOOKUP(H1511,'Cross-Page Data'!$D$4:$F$48,3,FALSE)="hydro",VLOOKUP(G1511,'Cross-Page Data'!$I$4:$J$19,2,FALSE),VLOOKUP(H1511,'Cross-Page Data'!$D$4:$F$48,3,FALSE)))))</f>
        <v/>
      </c>
      <c r="M1511" s="120">
        <f>IF(AND($P$2=FALSE,OR(F1511="Commercial NAICS Cogen",F1511="Industrial NAICS Cogen",F1511="NAICS-22 Cogen")),FALSE,IF(AND($P$3=FALSE,OR(F1511="Commercial NAICS Cogen",F1511="Commercial NAICS Non-Cogen",F1511="Industrial NAICS Cogen", F1511="industrial NAICS non-Cogen")),FALSE, TRUE))</f>
        <v/>
      </c>
    </row>
    <row r="1512">
      <c r="A1512" s="129" t="n">
        <v>6641</v>
      </c>
      <c r="B1512" s="130" t="inlineStr">
        <is>
          <t>Independence Steam Electric Station</t>
        </is>
      </c>
      <c r="C1512" s="130" t="inlineStr">
        <is>
          <t>Entergy Arkansas LLC</t>
        </is>
      </c>
      <c r="D1512" s="129" t="n">
        <v>814</v>
      </c>
      <c r="E1512" s="130" t="inlineStr">
        <is>
          <t>AR</t>
        </is>
      </c>
      <c r="F1512" s="130" t="inlineStr">
        <is>
          <t>Electric Utility</t>
        </is>
      </c>
      <c r="G1512" s="130" t="inlineStr">
        <is>
          <t>ST</t>
        </is>
      </c>
      <c r="H1512" s="130" t="inlineStr">
        <is>
          <t>SUB</t>
        </is>
      </c>
      <c r="I1512" s="130" t="inlineStr">
        <is>
          <t>COL</t>
        </is>
      </c>
      <c r="J1512" s="131" t="n">
        <v>2894158.2</v>
      </c>
      <c r="K1512" s="129" t="n">
        <v>2020</v>
      </c>
      <c r="L1512" s="120">
        <f>IF(VLOOKUP(H1512,'Cross-Page Data'!$D$4:$F$48,3,FALSE)="natural gas",VLOOKUP(G1512,'Cross-Page Data'!$I$4:$J$19,2,FALSE),IF(VLOOKUP(H1512,'Cross-Page Data'!$D$4:$F$48,3,FALSE)="solar",IF(G1512="PV","solar PV","solar thermal"),IF(VLOOKUP(H1512,'Cross-Page Data'!$D$4:$F$48,3,FALSE)="wind",VLOOKUP(G1512,'Cross-Page Data'!$I$4:$J$19,2,FALSE),IF(VLOOKUP(H1512,'Cross-Page Data'!$D$4:$F$48,3,FALSE)="hydro",VLOOKUP(G1512,'Cross-Page Data'!$I$4:$J$19,2,FALSE),VLOOKUP(H1512,'Cross-Page Data'!$D$4:$F$48,3,FALSE)))))</f>
        <v/>
      </c>
      <c r="M1512" s="120">
        <f>IF(AND($P$2=FALSE,OR(F1512="Commercial NAICS Cogen",F1512="Industrial NAICS Cogen",F1512="NAICS-22 Cogen")),FALSE,IF(AND($P$3=FALSE,OR(F1512="Commercial NAICS Cogen",F1512="Commercial NAICS Non-Cogen",F1512="Industrial NAICS Cogen", F1512="industrial NAICS non-Cogen")),FALSE, TRUE))</f>
        <v/>
      </c>
    </row>
    <row r="1513">
      <c r="A1513" s="129" t="n">
        <v>6664</v>
      </c>
      <c r="B1513" s="130" t="inlineStr">
        <is>
          <t>Louisa</t>
        </is>
      </c>
      <c r="C1513" s="130" t="inlineStr">
        <is>
          <t>MidAmerican Energy Co</t>
        </is>
      </c>
      <c r="D1513" s="129" t="n">
        <v>12341</v>
      </c>
      <c r="E1513" s="130" t="inlineStr">
        <is>
          <t>IA</t>
        </is>
      </c>
      <c r="F1513" s="130" t="inlineStr">
        <is>
          <t>Electric Utility</t>
        </is>
      </c>
      <c r="G1513" s="130" t="inlineStr">
        <is>
          <t>ST</t>
        </is>
      </c>
      <c r="H1513" s="130" t="inlineStr">
        <is>
          <t>DFO</t>
        </is>
      </c>
      <c r="I1513" s="130" t="inlineStr">
        <is>
          <t>DFO</t>
        </is>
      </c>
      <c r="J1513" s="131" t="n">
        <v>8.42</v>
      </c>
      <c r="K1513" s="129" t="n">
        <v>2020</v>
      </c>
      <c r="L1513" s="120">
        <f>IF(VLOOKUP(H1513,'Cross-Page Data'!$D$4:$F$48,3,FALSE)="natural gas",VLOOKUP(G1513,'Cross-Page Data'!$I$4:$J$19,2,FALSE),IF(VLOOKUP(H1513,'Cross-Page Data'!$D$4:$F$48,3,FALSE)="solar",IF(G1513="PV","solar PV","solar thermal"),IF(VLOOKUP(H1513,'Cross-Page Data'!$D$4:$F$48,3,FALSE)="wind",VLOOKUP(G1513,'Cross-Page Data'!$I$4:$J$19,2,FALSE),IF(VLOOKUP(H1513,'Cross-Page Data'!$D$4:$F$48,3,FALSE)="hydro",VLOOKUP(G1513,'Cross-Page Data'!$I$4:$J$19,2,FALSE),VLOOKUP(H1513,'Cross-Page Data'!$D$4:$F$48,3,FALSE)))))</f>
        <v/>
      </c>
      <c r="M1513" s="120">
        <f>IF(AND($P$2=FALSE,OR(F1513="Commercial NAICS Cogen",F1513="Industrial NAICS Cogen",F1513="NAICS-22 Cogen")),FALSE,IF(AND($P$3=FALSE,OR(F1513="Commercial NAICS Cogen",F1513="Commercial NAICS Non-Cogen",F1513="Industrial NAICS Cogen", F1513="industrial NAICS non-Cogen")),FALSE, TRUE))</f>
        <v/>
      </c>
    </row>
    <row r="1514">
      <c r="A1514" s="129" t="n">
        <v>6664</v>
      </c>
      <c r="B1514" s="130" t="inlineStr">
        <is>
          <t>Louisa</t>
        </is>
      </c>
      <c r="C1514" s="130" t="inlineStr">
        <is>
          <t>MidAmerican Energy Co</t>
        </is>
      </c>
      <c r="D1514" s="129" t="n">
        <v>12341</v>
      </c>
      <c r="E1514" s="130" t="inlineStr">
        <is>
          <t>IA</t>
        </is>
      </c>
      <c r="F1514" s="130" t="inlineStr">
        <is>
          <t>Electric Utility</t>
        </is>
      </c>
      <c r="G1514" s="130" t="inlineStr">
        <is>
          <t>ST</t>
        </is>
      </c>
      <c r="H1514" s="130" t="inlineStr">
        <is>
          <t>NG</t>
        </is>
      </c>
      <c r="I1514" s="130" t="inlineStr">
        <is>
          <t>NG</t>
        </is>
      </c>
      <c r="J1514" s="131" t="n">
        <v>32716.348</v>
      </c>
      <c r="K1514" s="129" t="n">
        <v>2020</v>
      </c>
      <c r="L1514" s="120">
        <f>IF(VLOOKUP(H1514,'Cross-Page Data'!$D$4:$F$48,3,FALSE)="natural gas",VLOOKUP(G1514,'Cross-Page Data'!$I$4:$J$19,2,FALSE),IF(VLOOKUP(H1514,'Cross-Page Data'!$D$4:$F$48,3,FALSE)="solar",IF(G1514="PV","solar PV","solar thermal"),IF(VLOOKUP(H1514,'Cross-Page Data'!$D$4:$F$48,3,FALSE)="wind",VLOOKUP(G1514,'Cross-Page Data'!$I$4:$J$19,2,FALSE),IF(VLOOKUP(H1514,'Cross-Page Data'!$D$4:$F$48,3,FALSE)="hydro",VLOOKUP(G1514,'Cross-Page Data'!$I$4:$J$19,2,FALSE),VLOOKUP(H1514,'Cross-Page Data'!$D$4:$F$48,3,FALSE)))))</f>
        <v/>
      </c>
      <c r="M1514" s="120">
        <f>IF(AND($P$2=FALSE,OR(F1514="Commercial NAICS Cogen",F1514="Industrial NAICS Cogen",F1514="NAICS-22 Cogen")),FALSE,IF(AND($P$3=FALSE,OR(F1514="Commercial NAICS Cogen",F1514="Commercial NAICS Non-Cogen",F1514="Industrial NAICS Cogen", F1514="industrial NAICS non-Cogen")),FALSE, TRUE))</f>
        <v/>
      </c>
    </row>
    <row r="1515">
      <c r="A1515" s="129" t="n">
        <v>6664</v>
      </c>
      <c r="B1515" s="130" t="inlineStr">
        <is>
          <t>Louisa</t>
        </is>
      </c>
      <c r="C1515" s="130" t="inlineStr">
        <is>
          <t>MidAmerican Energy Co</t>
        </is>
      </c>
      <c r="D1515" s="129" t="n">
        <v>12341</v>
      </c>
      <c r="E1515" s="130" t="inlineStr">
        <is>
          <t>IA</t>
        </is>
      </c>
      <c r="F1515" s="130" t="inlineStr">
        <is>
          <t>Electric Utility</t>
        </is>
      </c>
      <c r="G1515" s="130" t="inlineStr">
        <is>
          <t>ST</t>
        </is>
      </c>
      <c r="H1515" s="130" t="inlineStr">
        <is>
          <t>RC</t>
        </is>
      </c>
      <c r="I1515" s="130" t="inlineStr">
        <is>
          <t>COL</t>
        </is>
      </c>
      <c r="J1515" s="131" t="n">
        <v>1784542.7</v>
      </c>
      <c r="K1515" s="129" t="n">
        <v>2020</v>
      </c>
      <c r="L1515" s="120">
        <f>IF(VLOOKUP(H1515,'Cross-Page Data'!$D$4:$F$48,3,FALSE)="natural gas",VLOOKUP(G1515,'Cross-Page Data'!$I$4:$J$19,2,FALSE),IF(VLOOKUP(H1515,'Cross-Page Data'!$D$4:$F$48,3,FALSE)="solar",IF(G1515="PV","solar PV","solar thermal"),IF(VLOOKUP(H1515,'Cross-Page Data'!$D$4:$F$48,3,FALSE)="wind",VLOOKUP(G1515,'Cross-Page Data'!$I$4:$J$19,2,FALSE),IF(VLOOKUP(H1515,'Cross-Page Data'!$D$4:$F$48,3,FALSE)="hydro",VLOOKUP(G1515,'Cross-Page Data'!$I$4:$J$19,2,FALSE),VLOOKUP(H1515,'Cross-Page Data'!$D$4:$F$48,3,FALSE)))))</f>
        <v/>
      </c>
      <c r="M1515" s="120">
        <f>IF(AND($P$2=FALSE,OR(F1515="Commercial NAICS Cogen",F1515="Industrial NAICS Cogen",F1515="NAICS-22 Cogen")),FALSE,IF(AND($P$3=FALSE,OR(F1515="Commercial NAICS Cogen",F1515="Commercial NAICS Non-Cogen",F1515="Industrial NAICS Cogen", F1515="industrial NAICS non-Cogen")),FALSE, TRUE))</f>
        <v/>
      </c>
    </row>
    <row r="1516">
      <c r="A1516" s="129" t="n">
        <v>6664</v>
      </c>
      <c r="B1516" s="130" t="inlineStr">
        <is>
          <t>Louisa</t>
        </is>
      </c>
      <c r="C1516" s="130" t="inlineStr">
        <is>
          <t>MidAmerican Energy Co</t>
        </is>
      </c>
      <c r="D1516" s="129" t="n">
        <v>12341</v>
      </c>
      <c r="E1516" s="130" t="inlineStr">
        <is>
          <t>IA</t>
        </is>
      </c>
      <c r="F1516" s="130" t="inlineStr">
        <is>
          <t>Electric Utility</t>
        </is>
      </c>
      <c r="G1516" s="130" t="inlineStr">
        <is>
          <t>ST</t>
        </is>
      </c>
      <c r="H1516" s="130" t="inlineStr">
        <is>
          <t>SUB</t>
        </is>
      </c>
      <c r="I1516" s="130" t="inlineStr">
        <is>
          <t>COL</t>
        </is>
      </c>
      <c r="J1516" s="131" t="n">
        <v>34870.534</v>
      </c>
      <c r="K1516" s="129" t="n">
        <v>2020</v>
      </c>
      <c r="L1516" s="120">
        <f>IF(VLOOKUP(H1516,'Cross-Page Data'!$D$4:$F$48,3,FALSE)="natural gas",VLOOKUP(G1516,'Cross-Page Data'!$I$4:$J$19,2,FALSE),IF(VLOOKUP(H1516,'Cross-Page Data'!$D$4:$F$48,3,FALSE)="solar",IF(G1516="PV","solar PV","solar thermal"),IF(VLOOKUP(H1516,'Cross-Page Data'!$D$4:$F$48,3,FALSE)="wind",VLOOKUP(G1516,'Cross-Page Data'!$I$4:$J$19,2,FALSE),IF(VLOOKUP(H1516,'Cross-Page Data'!$D$4:$F$48,3,FALSE)="hydro",VLOOKUP(G1516,'Cross-Page Data'!$I$4:$J$19,2,FALSE),VLOOKUP(H1516,'Cross-Page Data'!$D$4:$F$48,3,FALSE)))))</f>
        <v/>
      </c>
      <c r="M1516" s="120">
        <f>IF(AND($P$2=FALSE,OR(F1516="Commercial NAICS Cogen",F1516="Industrial NAICS Cogen",F1516="NAICS-22 Cogen")),FALSE,IF(AND($P$3=FALSE,OR(F1516="Commercial NAICS Cogen",F1516="Commercial NAICS Non-Cogen",F1516="Industrial NAICS Cogen", F1516="industrial NAICS non-Cogen")),FALSE, TRUE))</f>
        <v/>
      </c>
    </row>
    <row r="1517">
      <c r="A1517" s="129" t="n">
        <v>6704</v>
      </c>
      <c r="B1517" s="130" t="inlineStr">
        <is>
          <t>Pebbly Beach Generating Station Hybrid</t>
        </is>
      </c>
      <c r="C1517" s="130" t="inlineStr">
        <is>
          <t>Southern California Edison Co</t>
        </is>
      </c>
      <c r="D1517" s="129" t="n">
        <v>17609</v>
      </c>
      <c r="E1517" s="130" t="inlineStr">
        <is>
          <t>CA</t>
        </is>
      </c>
      <c r="F1517" s="130" t="inlineStr">
        <is>
          <t>Electric Utility</t>
        </is>
      </c>
      <c r="G1517" s="130" t="inlineStr">
        <is>
          <t>BA</t>
        </is>
      </c>
      <c r="H1517" s="130" t="inlineStr">
        <is>
          <t>MWH</t>
        </is>
      </c>
      <c r="I1517" s="130" t="inlineStr">
        <is>
          <t>OTH</t>
        </is>
      </c>
      <c r="J1517" s="131" t="n">
        <v>0</v>
      </c>
      <c r="K1517" s="129" t="n">
        <v>2020</v>
      </c>
      <c r="L1517" s="120">
        <f>IF(VLOOKUP(H1517,'Cross-Page Data'!$D$4:$F$48,3,FALSE)="natural gas",VLOOKUP(G1517,'Cross-Page Data'!$I$4:$J$19,2,FALSE),IF(VLOOKUP(H1517,'Cross-Page Data'!$D$4:$F$48,3,FALSE)="solar",IF(G1517="PV","solar PV","solar thermal"),IF(VLOOKUP(H1517,'Cross-Page Data'!$D$4:$F$48,3,FALSE)="wind",VLOOKUP(G1517,'Cross-Page Data'!$I$4:$J$19,2,FALSE),IF(VLOOKUP(H1517,'Cross-Page Data'!$D$4:$F$48,3,FALSE)="hydro",VLOOKUP(G1517,'Cross-Page Data'!$I$4:$J$19,2,FALSE),VLOOKUP(H1517,'Cross-Page Data'!$D$4:$F$48,3,FALSE)))))</f>
        <v/>
      </c>
      <c r="M1517" s="120">
        <f>IF(AND($P$2=FALSE,OR(F1517="Commercial NAICS Cogen",F1517="Industrial NAICS Cogen",F1517="NAICS-22 Cogen")),FALSE,IF(AND($P$3=FALSE,OR(F1517="Commercial NAICS Cogen",F1517="Commercial NAICS Non-Cogen",F1517="Industrial NAICS Cogen", F1517="industrial NAICS non-Cogen")),FALSE, TRUE))</f>
        <v/>
      </c>
    </row>
    <row r="1518">
      <c r="A1518" s="129" t="n">
        <v>6704</v>
      </c>
      <c r="B1518" s="130" t="inlineStr">
        <is>
          <t>Pebbly Beach Generating Station Hybrid</t>
        </is>
      </c>
      <c r="C1518" s="130" t="inlineStr">
        <is>
          <t>Southern California Edison Co</t>
        </is>
      </c>
      <c r="D1518" s="129" t="n">
        <v>17609</v>
      </c>
      <c r="E1518" s="130" t="inlineStr">
        <is>
          <t>CA</t>
        </is>
      </c>
      <c r="F1518" s="130" t="inlineStr">
        <is>
          <t>Electric Utility</t>
        </is>
      </c>
      <c r="G1518" s="130" t="inlineStr">
        <is>
          <t>GT</t>
        </is>
      </c>
      <c r="H1518" s="130" t="inlineStr">
        <is>
          <t>PG</t>
        </is>
      </c>
      <c r="I1518" s="130" t="inlineStr">
        <is>
          <t>WOO</t>
        </is>
      </c>
      <c r="J1518" s="131" t="n">
        <v>927</v>
      </c>
      <c r="K1518" s="129" t="n">
        <v>2020</v>
      </c>
      <c r="L1518" s="120">
        <f>IF(VLOOKUP(H1518,'Cross-Page Data'!$D$4:$F$48,3,FALSE)="natural gas",VLOOKUP(G1518,'Cross-Page Data'!$I$4:$J$19,2,FALSE),IF(VLOOKUP(H1518,'Cross-Page Data'!$D$4:$F$48,3,FALSE)="solar",IF(G1518="PV","solar PV","solar thermal"),IF(VLOOKUP(H1518,'Cross-Page Data'!$D$4:$F$48,3,FALSE)="wind",VLOOKUP(G1518,'Cross-Page Data'!$I$4:$J$19,2,FALSE),IF(VLOOKUP(H1518,'Cross-Page Data'!$D$4:$F$48,3,FALSE)="hydro",VLOOKUP(G1518,'Cross-Page Data'!$I$4:$J$19,2,FALSE),VLOOKUP(H1518,'Cross-Page Data'!$D$4:$F$48,3,FALSE)))))</f>
        <v/>
      </c>
      <c r="M1518" s="120">
        <f>IF(AND($P$2=FALSE,OR(F1518="Commercial NAICS Cogen",F1518="Industrial NAICS Cogen",F1518="NAICS-22 Cogen")),FALSE,IF(AND($P$3=FALSE,OR(F1518="Commercial NAICS Cogen",F1518="Commercial NAICS Non-Cogen",F1518="Industrial NAICS Cogen", F1518="industrial NAICS non-Cogen")),FALSE, TRUE))</f>
        <v/>
      </c>
    </row>
    <row r="1519">
      <c r="A1519" s="129" t="n">
        <v>6704</v>
      </c>
      <c r="B1519" s="130" t="inlineStr">
        <is>
          <t>Pebbly Beach Generating Station Hybrid</t>
        </is>
      </c>
      <c r="C1519" s="130" t="inlineStr">
        <is>
          <t>Southern California Edison Co</t>
        </is>
      </c>
      <c r="D1519" s="129" t="n">
        <v>17609</v>
      </c>
      <c r="E1519" s="130" t="inlineStr">
        <is>
          <t>CA</t>
        </is>
      </c>
      <c r="F1519" s="130" t="inlineStr">
        <is>
          <t>Electric Utility</t>
        </is>
      </c>
      <c r="G1519" s="130" t="inlineStr">
        <is>
          <t>IC</t>
        </is>
      </c>
      <c r="H1519" s="130" t="inlineStr">
        <is>
          <t>DFO</t>
        </is>
      </c>
      <c r="I1519" s="130" t="inlineStr">
        <is>
          <t>DFO</t>
        </is>
      </c>
      <c r="J1519" s="131" t="n">
        <v>26490</v>
      </c>
      <c r="K1519" s="129" t="n">
        <v>2020</v>
      </c>
      <c r="L1519" s="120">
        <f>IF(VLOOKUP(H1519,'Cross-Page Data'!$D$4:$F$48,3,FALSE)="natural gas",VLOOKUP(G1519,'Cross-Page Data'!$I$4:$J$19,2,FALSE),IF(VLOOKUP(H1519,'Cross-Page Data'!$D$4:$F$48,3,FALSE)="solar",IF(G1519="PV","solar PV","solar thermal"),IF(VLOOKUP(H1519,'Cross-Page Data'!$D$4:$F$48,3,FALSE)="wind",VLOOKUP(G1519,'Cross-Page Data'!$I$4:$J$19,2,FALSE),IF(VLOOKUP(H1519,'Cross-Page Data'!$D$4:$F$48,3,FALSE)="hydro",VLOOKUP(G1519,'Cross-Page Data'!$I$4:$J$19,2,FALSE),VLOOKUP(H1519,'Cross-Page Data'!$D$4:$F$48,3,FALSE)))))</f>
        <v/>
      </c>
      <c r="M1519" s="120">
        <f>IF(AND($P$2=FALSE,OR(F1519="Commercial NAICS Cogen",F1519="Industrial NAICS Cogen",F1519="NAICS-22 Cogen")),FALSE,IF(AND($P$3=FALSE,OR(F1519="Commercial NAICS Cogen",F1519="Commercial NAICS Non-Cogen",F1519="Industrial NAICS Cogen", F1519="industrial NAICS non-Cogen")),FALSE, TRUE))</f>
        <v/>
      </c>
    </row>
    <row r="1520">
      <c r="A1520" s="129" t="n">
        <v>6705</v>
      </c>
      <c r="B1520" s="130" t="inlineStr">
        <is>
          <t>Warrick</t>
        </is>
      </c>
      <c r="C1520" s="130" t="inlineStr">
        <is>
          <t>AGC Division of APG Inc</t>
        </is>
      </c>
      <c r="D1520" s="129" t="n">
        <v>261</v>
      </c>
      <c r="E1520" s="130" t="inlineStr">
        <is>
          <t>IN</t>
        </is>
      </c>
      <c r="F1520" s="130" t="inlineStr">
        <is>
          <t>NAICS-22 Cogen</t>
        </is>
      </c>
      <c r="G1520" s="130" t="inlineStr">
        <is>
          <t>ST</t>
        </is>
      </c>
      <c r="H1520" s="130" t="inlineStr">
        <is>
          <t>BIT</t>
        </is>
      </c>
      <c r="I1520" s="130" t="inlineStr">
        <is>
          <t>COL</t>
        </is>
      </c>
      <c r="J1520" s="131" t="n">
        <v>4703090.3</v>
      </c>
      <c r="K1520" s="129" t="n">
        <v>2020</v>
      </c>
      <c r="L1520" s="120">
        <f>IF(VLOOKUP(H1520,'Cross-Page Data'!$D$4:$F$48,3,FALSE)="natural gas",VLOOKUP(G1520,'Cross-Page Data'!$I$4:$J$19,2,FALSE),IF(VLOOKUP(H1520,'Cross-Page Data'!$D$4:$F$48,3,FALSE)="solar",IF(G1520="PV","solar PV","solar thermal"),IF(VLOOKUP(H1520,'Cross-Page Data'!$D$4:$F$48,3,FALSE)="wind",VLOOKUP(G1520,'Cross-Page Data'!$I$4:$J$19,2,FALSE),IF(VLOOKUP(H1520,'Cross-Page Data'!$D$4:$F$48,3,FALSE)="hydro",VLOOKUP(G1520,'Cross-Page Data'!$I$4:$J$19,2,FALSE),VLOOKUP(H1520,'Cross-Page Data'!$D$4:$F$48,3,FALSE)))))</f>
        <v/>
      </c>
      <c r="M1520" s="120">
        <f>IF(AND($P$2=FALSE,OR(F1520="Commercial NAICS Cogen",F1520="Industrial NAICS Cogen",F1520="NAICS-22 Cogen")),FALSE,IF(AND($P$3=FALSE,OR(F1520="Commercial NAICS Cogen",F1520="Commercial NAICS Non-Cogen",F1520="Industrial NAICS Cogen", F1520="industrial NAICS non-Cogen")),FALSE, TRUE))</f>
        <v/>
      </c>
    </row>
    <row r="1521">
      <c r="A1521" s="129" t="n">
        <v>6705</v>
      </c>
      <c r="B1521" s="130" t="inlineStr">
        <is>
          <t>Warrick</t>
        </is>
      </c>
      <c r="C1521" s="130" t="inlineStr">
        <is>
          <t>AGC Division of APG Inc</t>
        </is>
      </c>
      <c r="D1521" s="129" t="n">
        <v>261</v>
      </c>
      <c r="E1521" s="130" t="inlineStr">
        <is>
          <t>IN</t>
        </is>
      </c>
      <c r="F1521" s="130" t="inlineStr">
        <is>
          <t>NAICS-22 Cogen</t>
        </is>
      </c>
      <c r="G1521" s="130" t="inlineStr">
        <is>
          <t>ST</t>
        </is>
      </c>
      <c r="H1521" s="130" t="inlineStr">
        <is>
          <t>NG</t>
        </is>
      </c>
      <c r="I1521" s="130" t="inlineStr">
        <is>
          <t>NG</t>
        </is>
      </c>
      <c r="J1521" s="131" t="n">
        <v>14943.715</v>
      </c>
      <c r="K1521" s="129" t="n">
        <v>2020</v>
      </c>
      <c r="L1521" s="120">
        <f>IF(VLOOKUP(H1521,'Cross-Page Data'!$D$4:$F$48,3,FALSE)="natural gas",VLOOKUP(G1521,'Cross-Page Data'!$I$4:$J$19,2,FALSE),IF(VLOOKUP(H1521,'Cross-Page Data'!$D$4:$F$48,3,FALSE)="solar",IF(G1521="PV","solar PV","solar thermal"),IF(VLOOKUP(H1521,'Cross-Page Data'!$D$4:$F$48,3,FALSE)="wind",VLOOKUP(G1521,'Cross-Page Data'!$I$4:$J$19,2,FALSE),IF(VLOOKUP(H1521,'Cross-Page Data'!$D$4:$F$48,3,FALSE)="hydro",VLOOKUP(G1521,'Cross-Page Data'!$I$4:$J$19,2,FALSE),VLOOKUP(H1521,'Cross-Page Data'!$D$4:$F$48,3,FALSE)))))</f>
        <v/>
      </c>
      <c r="M1521" s="120">
        <f>IF(AND($P$2=FALSE,OR(F1521="Commercial NAICS Cogen",F1521="Industrial NAICS Cogen",F1521="NAICS-22 Cogen")),FALSE,IF(AND($P$3=FALSE,OR(F1521="Commercial NAICS Cogen",F1521="Commercial NAICS Non-Cogen",F1521="Industrial NAICS Cogen", F1521="industrial NAICS non-Cogen")),FALSE, TRUE))</f>
        <v/>
      </c>
    </row>
    <row r="1522">
      <c r="A1522" s="129" t="n">
        <v>6761</v>
      </c>
      <c r="B1522" s="130" t="inlineStr">
        <is>
          <t>Rawhide</t>
        </is>
      </c>
      <c r="C1522" s="130" t="inlineStr">
        <is>
          <t>Platte River Power Authority</t>
        </is>
      </c>
      <c r="D1522" s="129" t="n">
        <v>15143</v>
      </c>
      <c r="E1522" s="130" t="inlineStr">
        <is>
          <t>CO</t>
        </is>
      </c>
      <c r="F1522" s="130" t="inlineStr">
        <is>
          <t>Electric Utility</t>
        </is>
      </c>
      <c r="G1522" s="130" t="inlineStr">
        <is>
          <t>GT</t>
        </is>
      </c>
      <c r="H1522" s="130" t="inlineStr">
        <is>
          <t>NG</t>
        </is>
      </c>
      <c r="I1522" s="130" t="inlineStr">
        <is>
          <t>NG</t>
        </is>
      </c>
      <c r="J1522" s="131" t="n">
        <v>145585</v>
      </c>
      <c r="K1522" s="129" t="n">
        <v>2020</v>
      </c>
      <c r="L1522" s="120">
        <f>IF(VLOOKUP(H1522,'Cross-Page Data'!$D$4:$F$48,3,FALSE)="natural gas",VLOOKUP(G1522,'Cross-Page Data'!$I$4:$J$19,2,FALSE),IF(VLOOKUP(H1522,'Cross-Page Data'!$D$4:$F$48,3,FALSE)="solar",IF(G1522="PV","solar PV","solar thermal"),IF(VLOOKUP(H1522,'Cross-Page Data'!$D$4:$F$48,3,FALSE)="wind",VLOOKUP(G1522,'Cross-Page Data'!$I$4:$J$19,2,FALSE),IF(VLOOKUP(H1522,'Cross-Page Data'!$D$4:$F$48,3,FALSE)="hydro",VLOOKUP(G1522,'Cross-Page Data'!$I$4:$J$19,2,FALSE),VLOOKUP(H1522,'Cross-Page Data'!$D$4:$F$48,3,FALSE)))))</f>
        <v/>
      </c>
      <c r="M1522" s="120">
        <f>IF(AND($P$2=FALSE,OR(F1522="Commercial NAICS Cogen",F1522="Industrial NAICS Cogen",F1522="NAICS-22 Cogen")),FALSE,IF(AND($P$3=FALSE,OR(F1522="Commercial NAICS Cogen",F1522="Commercial NAICS Non-Cogen",F1522="Industrial NAICS Cogen", F1522="industrial NAICS non-Cogen")),FALSE, TRUE))</f>
        <v/>
      </c>
    </row>
    <row r="1523">
      <c r="A1523" s="129" t="n">
        <v>6761</v>
      </c>
      <c r="B1523" s="130" t="inlineStr">
        <is>
          <t>Rawhide</t>
        </is>
      </c>
      <c r="C1523" s="130" t="inlineStr">
        <is>
          <t>Platte River Power Authority</t>
        </is>
      </c>
      <c r="D1523" s="129" t="n">
        <v>15143</v>
      </c>
      <c r="E1523" s="130" t="inlineStr">
        <is>
          <t>CO</t>
        </is>
      </c>
      <c r="F1523" s="130" t="inlineStr">
        <is>
          <t>Electric Utility</t>
        </is>
      </c>
      <c r="G1523" s="130" t="inlineStr">
        <is>
          <t>ST</t>
        </is>
      </c>
      <c r="H1523" s="130" t="inlineStr">
        <is>
          <t>DFO</t>
        </is>
      </c>
      <c r="I1523" s="130" t="inlineStr">
        <is>
          <t>DFO</t>
        </is>
      </c>
      <c r="J1523" s="131" t="n">
        <v>619.961</v>
      </c>
      <c r="K1523" s="129" t="n">
        <v>2020</v>
      </c>
      <c r="L1523" s="120">
        <f>IF(VLOOKUP(H1523,'Cross-Page Data'!$D$4:$F$48,3,FALSE)="natural gas",VLOOKUP(G1523,'Cross-Page Data'!$I$4:$J$19,2,FALSE),IF(VLOOKUP(H1523,'Cross-Page Data'!$D$4:$F$48,3,FALSE)="solar",IF(G1523="PV","solar PV","solar thermal"),IF(VLOOKUP(H1523,'Cross-Page Data'!$D$4:$F$48,3,FALSE)="wind",VLOOKUP(G1523,'Cross-Page Data'!$I$4:$J$19,2,FALSE),IF(VLOOKUP(H1523,'Cross-Page Data'!$D$4:$F$48,3,FALSE)="hydro",VLOOKUP(G1523,'Cross-Page Data'!$I$4:$J$19,2,FALSE),VLOOKUP(H1523,'Cross-Page Data'!$D$4:$F$48,3,FALSE)))))</f>
        <v/>
      </c>
      <c r="M1523" s="120">
        <f>IF(AND($P$2=FALSE,OR(F1523="Commercial NAICS Cogen",F1523="Industrial NAICS Cogen",F1523="NAICS-22 Cogen")),FALSE,IF(AND($P$3=FALSE,OR(F1523="Commercial NAICS Cogen",F1523="Commercial NAICS Non-Cogen",F1523="Industrial NAICS Cogen", F1523="industrial NAICS non-Cogen")),FALSE, TRUE))</f>
        <v/>
      </c>
    </row>
    <row r="1524">
      <c r="A1524" s="129" t="n">
        <v>6761</v>
      </c>
      <c r="B1524" s="130" t="inlineStr">
        <is>
          <t>Rawhide</t>
        </is>
      </c>
      <c r="C1524" s="130" t="inlineStr">
        <is>
          <t>Platte River Power Authority</t>
        </is>
      </c>
      <c r="D1524" s="129" t="n">
        <v>15143</v>
      </c>
      <c r="E1524" s="130" t="inlineStr">
        <is>
          <t>CO</t>
        </is>
      </c>
      <c r="F1524" s="130" t="inlineStr">
        <is>
          <t>Electric Utility</t>
        </is>
      </c>
      <c r="G1524" s="130" t="inlineStr">
        <is>
          <t>ST</t>
        </is>
      </c>
      <c r="H1524" s="130" t="inlineStr">
        <is>
          <t>SUB</t>
        </is>
      </c>
      <c r="I1524" s="130" t="inlineStr">
        <is>
          <t>COL</t>
        </is>
      </c>
      <c r="J1524" s="131" t="n">
        <v>1886115</v>
      </c>
      <c r="K1524" s="129" t="n">
        <v>2020</v>
      </c>
      <c r="L1524" s="120">
        <f>IF(VLOOKUP(H1524,'Cross-Page Data'!$D$4:$F$48,3,FALSE)="natural gas",VLOOKUP(G1524,'Cross-Page Data'!$I$4:$J$19,2,FALSE),IF(VLOOKUP(H1524,'Cross-Page Data'!$D$4:$F$48,3,FALSE)="solar",IF(G1524="PV","solar PV","solar thermal"),IF(VLOOKUP(H1524,'Cross-Page Data'!$D$4:$F$48,3,FALSE)="wind",VLOOKUP(G1524,'Cross-Page Data'!$I$4:$J$19,2,FALSE),IF(VLOOKUP(H1524,'Cross-Page Data'!$D$4:$F$48,3,FALSE)="hydro",VLOOKUP(G1524,'Cross-Page Data'!$I$4:$J$19,2,FALSE),VLOOKUP(H1524,'Cross-Page Data'!$D$4:$F$48,3,FALSE)))))</f>
        <v/>
      </c>
      <c r="M1524" s="120">
        <f>IF(AND($P$2=FALSE,OR(F1524="Commercial NAICS Cogen",F1524="Industrial NAICS Cogen",F1524="NAICS-22 Cogen")),FALSE,IF(AND($P$3=FALSE,OR(F1524="Commercial NAICS Cogen",F1524="Commercial NAICS Non-Cogen",F1524="Industrial NAICS Cogen", F1524="industrial NAICS non-Cogen")),FALSE, TRUE))</f>
        <v/>
      </c>
    </row>
    <row r="1525">
      <c r="A1525" s="129" t="n">
        <v>6768</v>
      </c>
      <c r="B1525" s="130" t="inlineStr">
        <is>
          <t>Sikeston Power Station</t>
        </is>
      </c>
      <c r="C1525" s="130" t="inlineStr">
        <is>
          <t>City of Sikeston - (MO)</t>
        </is>
      </c>
      <c r="D1525" s="129" t="n">
        <v>17177</v>
      </c>
      <c r="E1525" s="130" t="inlineStr">
        <is>
          <t>MO</t>
        </is>
      </c>
      <c r="F1525" s="130" t="inlineStr">
        <is>
          <t>Electric Utility</t>
        </is>
      </c>
      <c r="G1525" s="130" t="inlineStr">
        <is>
          <t>ST</t>
        </is>
      </c>
      <c r="H1525" s="130" t="inlineStr">
        <is>
          <t>DFO</t>
        </is>
      </c>
      <c r="I1525" s="130" t="inlineStr">
        <is>
          <t>DFO</t>
        </is>
      </c>
      <c r="J1525" s="131" t="n">
        <v>1233.373</v>
      </c>
      <c r="K1525" s="129" t="n">
        <v>2020</v>
      </c>
      <c r="L1525" s="120">
        <f>IF(VLOOKUP(H1525,'Cross-Page Data'!$D$4:$F$48,3,FALSE)="natural gas",VLOOKUP(G1525,'Cross-Page Data'!$I$4:$J$19,2,FALSE),IF(VLOOKUP(H1525,'Cross-Page Data'!$D$4:$F$48,3,FALSE)="solar",IF(G1525="PV","solar PV","solar thermal"),IF(VLOOKUP(H1525,'Cross-Page Data'!$D$4:$F$48,3,FALSE)="wind",VLOOKUP(G1525,'Cross-Page Data'!$I$4:$J$19,2,FALSE),IF(VLOOKUP(H1525,'Cross-Page Data'!$D$4:$F$48,3,FALSE)="hydro",VLOOKUP(G1525,'Cross-Page Data'!$I$4:$J$19,2,FALSE),VLOOKUP(H1525,'Cross-Page Data'!$D$4:$F$48,3,FALSE)))))</f>
        <v/>
      </c>
      <c r="M1525" s="120">
        <f>IF(AND($P$2=FALSE,OR(F1525="Commercial NAICS Cogen",F1525="Industrial NAICS Cogen",F1525="NAICS-22 Cogen")),FALSE,IF(AND($P$3=FALSE,OR(F1525="Commercial NAICS Cogen",F1525="Commercial NAICS Non-Cogen",F1525="Industrial NAICS Cogen", F1525="industrial NAICS non-Cogen")),FALSE, TRUE))</f>
        <v/>
      </c>
    </row>
    <row r="1526">
      <c r="A1526" s="129" t="n">
        <v>6768</v>
      </c>
      <c r="B1526" s="130" t="inlineStr">
        <is>
          <t>Sikeston Power Station</t>
        </is>
      </c>
      <c r="C1526" s="130" t="inlineStr">
        <is>
          <t>City of Sikeston - (MO)</t>
        </is>
      </c>
      <c r="D1526" s="129" t="n">
        <v>17177</v>
      </c>
      <c r="E1526" s="130" t="inlineStr">
        <is>
          <t>MO</t>
        </is>
      </c>
      <c r="F1526" s="130" t="inlineStr">
        <is>
          <t>Electric Utility</t>
        </is>
      </c>
      <c r="G1526" s="130" t="inlineStr">
        <is>
          <t>ST</t>
        </is>
      </c>
      <c r="H1526" s="130" t="inlineStr">
        <is>
          <t>SUB</t>
        </is>
      </c>
      <c r="I1526" s="130" t="inlineStr">
        <is>
          <t>COL</t>
        </is>
      </c>
      <c r="J1526" s="131" t="n">
        <v>1638212.6</v>
      </c>
      <c r="K1526" s="129" t="n">
        <v>2020</v>
      </c>
      <c r="L1526" s="120">
        <f>IF(VLOOKUP(H1526,'Cross-Page Data'!$D$4:$F$48,3,FALSE)="natural gas",VLOOKUP(G1526,'Cross-Page Data'!$I$4:$J$19,2,FALSE),IF(VLOOKUP(H1526,'Cross-Page Data'!$D$4:$F$48,3,FALSE)="solar",IF(G1526="PV","solar PV","solar thermal"),IF(VLOOKUP(H1526,'Cross-Page Data'!$D$4:$F$48,3,FALSE)="wind",VLOOKUP(G1526,'Cross-Page Data'!$I$4:$J$19,2,FALSE),IF(VLOOKUP(H1526,'Cross-Page Data'!$D$4:$F$48,3,FALSE)="hydro",VLOOKUP(G1526,'Cross-Page Data'!$I$4:$J$19,2,FALSE),VLOOKUP(H1526,'Cross-Page Data'!$D$4:$F$48,3,FALSE)))))</f>
        <v/>
      </c>
      <c r="M1526" s="120">
        <f>IF(AND($P$2=FALSE,OR(F1526="Commercial NAICS Cogen",F1526="Industrial NAICS Cogen",F1526="NAICS-22 Cogen")),FALSE,IF(AND($P$3=FALSE,OR(F1526="Commercial NAICS Cogen",F1526="Commercial NAICS Non-Cogen",F1526="Industrial NAICS Cogen", F1526="industrial NAICS non-Cogen")),FALSE, TRUE))</f>
        <v/>
      </c>
    </row>
    <row r="1527">
      <c r="A1527" s="129" t="n">
        <v>6772</v>
      </c>
      <c r="B1527" s="130" t="inlineStr">
        <is>
          <t>Hugo</t>
        </is>
      </c>
      <c r="C1527" s="130" t="inlineStr">
        <is>
          <t>Western Farmers Elec Coop, Inc</t>
        </is>
      </c>
      <c r="D1527" s="129" t="n">
        <v>20447</v>
      </c>
      <c r="E1527" s="130" t="inlineStr">
        <is>
          <t>OK</t>
        </is>
      </c>
      <c r="F1527" s="130" t="inlineStr">
        <is>
          <t>Electric Utility</t>
        </is>
      </c>
      <c r="G1527" s="130" t="inlineStr">
        <is>
          <t>ST</t>
        </is>
      </c>
      <c r="H1527" s="130" t="inlineStr">
        <is>
          <t>DFO</t>
        </is>
      </c>
      <c r="I1527" s="130" t="inlineStr">
        <is>
          <t>DFO</t>
        </is>
      </c>
      <c r="J1527" s="131" t="n">
        <v>3009.484</v>
      </c>
      <c r="K1527" s="129" t="n">
        <v>2020</v>
      </c>
      <c r="L1527" s="120">
        <f>IF(VLOOKUP(H1527,'Cross-Page Data'!$D$4:$F$48,3,FALSE)="natural gas",VLOOKUP(G1527,'Cross-Page Data'!$I$4:$J$19,2,FALSE),IF(VLOOKUP(H1527,'Cross-Page Data'!$D$4:$F$48,3,FALSE)="solar",IF(G1527="PV","solar PV","solar thermal"),IF(VLOOKUP(H1527,'Cross-Page Data'!$D$4:$F$48,3,FALSE)="wind",VLOOKUP(G1527,'Cross-Page Data'!$I$4:$J$19,2,FALSE),IF(VLOOKUP(H1527,'Cross-Page Data'!$D$4:$F$48,3,FALSE)="hydro",VLOOKUP(G1527,'Cross-Page Data'!$I$4:$J$19,2,FALSE),VLOOKUP(H1527,'Cross-Page Data'!$D$4:$F$48,3,FALSE)))))</f>
        <v/>
      </c>
      <c r="M1527" s="120">
        <f>IF(AND($P$2=FALSE,OR(F1527="Commercial NAICS Cogen",F1527="Industrial NAICS Cogen",F1527="NAICS-22 Cogen")),FALSE,IF(AND($P$3=FALSE,OR(F1527="Commercial NAICS Cogen",F1527="Commercial NAICS Non-Cogen",F1527="Industrial NAICS Cogen", F1527="industrial NAICS non-Cogen")),FALSE, TRUE))</f>
        <v/>
      </c>
    </row>
    <row r="1528">
      <c r="A1528" s="129" t="n">
        <v>6772</v>
      </c>
      <c r="B1528" s="130" t="inlineStr">
        <is>
          <t>Hugo</t>
        </is>
      </c>
      <c r="C1528" s="130" t="inlineStr">
        <is>
          <t>Western Farmers Elec Coop, Inc</t>
        </is>
      </c>
      <c r="D1528" s="129" t="n">
        <v>20447</v>
      </c>
      <c r="E1528" s="130" t="inlineStr">
        <is>
          <t>OK</t>
        </is>
      </c>
      <c r="F1528" s="130" t="inlineStr">
        <is>
          <t>Electric Utility</t>
        </is>
      </c>
      <c r="G1528" s="130" t="inlineStr">
        <is>
          <t>ST</t>
        </is>
      </c>
      <c r="H1528" s="130" t="inlineStr">
        <is>
          <t>SUB</t>
        </is>
      </c>
      <c r="I1528" s="130" t="inlineStr">
        <is>
          <t>COL</t>
        </is>
      </c>
      <c r="J1528" s="131" t="n">
        <v>204664.52</v>
      </c>
      <c r="K1528" s="129" t="n">
        <v>2020</v>
      </c>
      <c r="L1528" s="120">
        <f>IF(VLOOKUP(H1528,'Cross-Page Data'!$D$4:$F$48,3,FALSE)="natural gas",VLOOKUP(G1528,'Cross-Page Data'!$I$4:$J$19,2,FALSE),IF(VLOOKUP(H1528,'Cross-Page Data'!$D$4:$F$48,3,FALSE)="solar",IF(G1528="PV","solar PV","solar thermal"),IF(VLOOKUP(H1528,'Cross-Page Data'!$D$4:$F$48,3,FALSE)="wind",VLOOKUP(G1528,'Cross-Page Data'!$I$4:$J$19,2,FALSE),IF(VLOOKUP(H1528,'Cross-Page Data'!$D$4:$F$48,3,FALSE)="hydro",VLOOKUP(G1528,'Cross-Page Data'!$I$4:$J$19,2,FALSE),VLOOKUP(H1528,'Cross-Page Data'!$D$4:$F$48,3,FALSE)))))</f>
        <v/>
      </c>
      <c r="M1528" s="120">
        <f>IF(AND($P$2=FALSE,OR(F1528="Commercial NAICS Cogen",F1528="Industrial NAICS Cogen",F1528="NAICS-22 Cogen")),FALSE,IF(AND($P$3=FALSE,OR(F1528="Commercial NAICS Cogen",F1528="Commercial NAICS Non-Cogen",F1528="Industrial NAICS Cogen", F1528="industrial NAICS non-Cogen")),FALSE, TRUE))</f>
        <v/>
      </c>
    </row>
    <row r="1529">
      <c r="A1529" s="129" t="n">
        <v>6776</v>
      </c>
      <c r="B1529" s="130" t="inlineStr">
        <is>
          <t>West Station (NJ)</t>
        </is>
      </c>
      <c r="C1529" s="130" t="inlineStr">
        <is>
          <t>City of Vineland - (NJ)</t>
        </is>
      </c>
      <c r="D1529" s="129" t="n">
        <v>19856</v>
      </c>
      <c r="E1529" s="130" t="inlineStr">
        <is>
          <t>NJ</t>
        </is>
      </c>
      <c r="F1529" s="130" t="inlineStr">
        <is>
          <t>Electric Utility</t>
        </is>
      </c>
      <c r="G1529" s="130" t="inlineStr">
        <is>
          <t>GT</t>
        </is>
      </c>
      <c r="H1529" s="130" t="inlineStr">
        <is>
          <t>DFO</t>
        </is>
      </c>
      <c r="I1529" s="130" t="inlineStr">
        <is>
          <t>DFO</t>
        </is>
      </c>
      <c r="J1529" s="131" t="n">
        <v>102</v>
      </c>
      <c r="K1529" s="129" t="n">
        <v>2020</v>
      </c>
      <c r="L1529" s="120">
        <f>IF(VLOOKUP(H1529,'Cross-Page Data'!$D$4:$F$48,3,FALSE)="natural gas",VLOOKUP(G1529,'Cross-Page Data'!$I$4:$J$19,2,FALSE),IF(VLOOKUP(H1529,'Cross-Page Data'!$D$4:$F$48,3,FALSE)="solar",IF(G1529="PV","solar PV","solar thermal"),IF(VLOOKUP(H1529,'Cross-Page Data'!$D$4:$F$48,3,FALSE)="wind",VLOOKUP(G1529,'Cross-Page Data'!$I$4:$J$19,2,FALSE),IF(VLOOKUP(H1529,'Cross-Page Data'!$D$4:$F$48,3,FALSE)="hydro",VLOOKUP(G1529,'Cross-Page Data'!$I$4:$J$19,2,FALSE),VLOOKUP(H1529,'Cross-Page Data'!$D$4:$F$48,3,FALSE)))))</f>
        <v/>
      </c>
      <c r="M1529" s="120">
        <f>IF(AND($P$2=FALSE,OR(F1529="Commercial NAICS Cogen",F1529="Industrial NAICS Cogen",F1529="NAICS-22 Cogen")),FALSE,IF(AND($P$3=FALSE,OR(F1529="Commercial NAICS Cogen",F1529="Commercial NAICS Non-Cogen",F1529="Industrial NAICS Cogen", F1529="industrial NAICS non-Cogen")),FALSE, TRUE))</f>
        <v/>
      </c>
    </row>
    <row r="1530">
      <c r="A1530" s="129" t="n">
        <v>6823</v>
      </c>
      <c r="B1530" s="130" t="inlineStr">
        <is>
          <t>D B Wilson</t>
        </is>
      </c>
      <c r="C1530" s="130" t="inlineStr">
        <is>
          <t>Big Rivers Electric Corp</t>
        </is>
      </c>
      <c r="D1530" s="129" t="n">
        <v>1692</v>
      </c>
      <c r="E1530" s="130" t="inlineStr">
        <is>
          <t>KY</t>
        </is>
      </c>
      <c r="F1530" s="130" t="inlineStr">
        <is>
          <t>Electric Utility</t>
        </is>
      </c>
      <c r="G1530" s="130" t="inlineStr">
        <is>
          <t>ST</t>
        </is>
      </c>
      <c r="H1530" s="130" t="inlineStr">
        <is>
          <t>BIT</t>
        </is>
      </c>
      <c r="I1530" s="130" t="inlineStr">
        <is>
          <t>COL</t>
        </is>
      </c>
      <c r="J1530" s="131" t="n">
        <v>2307368.2</v>
      </c>
      <c r="K1530" s="129" t="n">
        <v>2020</v>
      </c>
      <c r="L1530" s="120">
        <f>IF(VLOOKUP(H1530,'Cross-Page Data'!$D$4:$F$48,3,FALSE)="natural gas",VLOOKUP(G1530,'Cross-Page Data'!$I$4:$J$19,2,FALSE),IF(VLOOKUP(H1530,'Cross-Page Data'!$D$4:$F$48,3,FALSE)="solar",IF(G1530="PV","solar PV","solar thermal"),IF(VLOOKUP(H1530,'Cross-Page Data'!$D$4:$F$48,3,FALSE)="wind",VLOOKUP(G1530,'Cross-Page Data'!$I$4:$J$19,2,FALSE),IF(VLOOKUP(H1530,'Cross-Page Data'!$D$4:$F$48,3,FALSE)="hydro",VLOOKUP(G1530,'Cross-Page Data'!$I$4:$J$19,2,FALSE),VLOOKUP(H1530,'Cross-Page Data'!$D$4:$F$48,3,FALSE)))))</f>
        <v/>
      </c>
      <c r="M1530" s="120">
        <f>IF(AND($P$2=FALSE,OR(F1530="Commercial NAICS Cogen",F1530="Industrial NAICS Cogen",F1530="NAICS-22 Cogen")),FALSE,IF(AND($P$3=FALSE,OR(F1530="Commercial NAICS Cogen",F1530="Commercial NAICS Non-Cogen",F1530="Industrial NAICS Cogen", F1530="industrial NAICS non-Cogen")),FALSE, TRUE))</f>
        <v/>
      </c>
    </row>
    <row r="1531">
      <c r="A1531" s="129" t="n">
        <v>6823</v>
      </c>
      <c r="B1531" s="130" t="inlineStr">
        <is>
          <t>D B Wilson</t>
        </is>
      </c>
      <c r="C1531" s="130" t="inlineStr">
        <is>
          <t>Big Rivers Electric Corp</t>
        </is>
      </c>
      <c r="D1531" s="129" t="n">
        <v>1692</v>
      </c>
      <c r="E1531" s="130" t="inlineStr">
        <is>
          <t>KY</t>
        </is>
      </c>
      <c r="F1531" s="130" t="inlineStr">
        <is>
          <t>Electric Utility</t>
        </is>
      </c>
      <c r="G1531" s="130" t="inlineStr">
        <is>
          <t>ST</t>
        </is>
      </c>
      <c r="H1531" s="130" t="inlineStr">
        <is>
          <t>DFO</t>
        </is>
      </c>
      <c r="I1531" s="130" t="inlineStr">
        <is>
          <t>DFO</t>
        </is>
      </c>
      <c r="J1531" s="131" t="n">
        <v>9243.834000000001</v>
      </c>
      <c r="K1531" s="129" t="n">
        <v>2020</v>
      </c>
      <c r="L1531" s="120">
        <f>IF(VLOOKUP(H1531,'Cross-Page Data'!$D$4:$F$48,3,FALSE)="natural gas",VLOOKUP(G1531,'Cross-Page Data'!$I$4:$J$19,2,FALSE),IF(VLOOKUP(H1531,'Cross-Page Data'!$D$4:$F$48,3,FALSE)="solar",IF(G1531="PV","solar PV","solar thermal"),IF(VLOOKUP(H1531,'Cross-Page Data'!$D$4:$F$48,3,FALSE)="wind",VLOOKUP(G1531,'Cross-Page Data'!$I$4:$J$19,2,FALSE),IF(VLOOKUP(H1531,'Cross-Page Data'!$D$4:$F$48,3,FALSE)="hydro",VLOOKUP(G1531,'Cross-Page Data'!$I$4:$J$19,2,FALSE),VLOOKUP(H1531,'Cross-Page Data'!$D$4:$F$48,3,FALSE)))))</f>
        <v/>
      </c>
      <c r="M1531" s="120">
        <f>IF(AND($P$2=FALSE,OR(F1531="Commercial NAICS Cogen",F1531="Industrial NAICS Cogen",F1531="NAICS-22 Cogen")),FALSE,IF(AND($P$3=FALSE,OR(F1531="Commercial NAICS Cogen",F1531="Commercial NAICS Non-Cogen",F1531="Industrial NAICS Cogen", F1531="industrial NAICS non-Cogen")),FALSE, TRUE))</f>
        <v/>
      </c>
    </row>
    <row r="1532">
      <c r="A1532" s="129" t="n">
        <v>6823</v>
      </c>
      <c r="B1532" s="130" t="inlineStr">
        <is>
          <t>D B Wilson</t>
        </is>
      </c>
      <c r="C1532" s="130" t="inlineStr">
        <is>
          <t>Big Rivers Electric Corp</t>
        </is>
      </c>
      <c r="D1532" s="129" t="n">
        <v>1692</v>
      </c>
      <c r="E1532" s="130" t="inlineStr">
        <is>
          <t>KY</t>
        </is>
      </c>
      <c r="F1532" s="130" t="inlineStr">
        <is>
          <t>Electric Utility</t>
        </is>
      </c>
      <c r="G1532" s="130" t="inlineStr">
        <is>
          <t>ST</t>
        </is>
      </c>
      <c r="H1532" s="130" t="inlineStr">
        <is>
          <t>PC</t>
        </is>
      </c>
      <c r="I1532" s="130" t="inlineStr">
        <is>
          <t>PC</t>
        </is>
      </c>
      <c r="J1532" s="131" t="n">
        <v>0</v>
      </c>
      <c r="K1532" s="129" t="n">
        <v>2020</v>
      </c>
      <c r="L1532" s="120">
        <f>IF(VLOOKUP(H1532,'Cross-Page Data'!$D$4:$F$48,3,FALSE)="natural gas",VLOOKUP(G1532,'Cross-Page Data'!$I$4:$J$19,2,FALSE),IF(VLOOKUP(H1532,'Cross-Page Data'!$D$4:$F$48,3,FALSE)="solar",IF(G1532="PV","solar PV","solar thermal"),IF(VLOOKUP(H1532,'Cross-Page Data'!$D$4:$F$48,3,FALSE)="wind",VLOOKUP(G1532,'Cross-Page Data'!$I$4:$J$19,2,FALSE),IF(VLOOKUP(H1532,'Cross-Page Data'!$D$4:$F$48,3,FALSE)="hydro",VLOOKUP(G1532,'Cross-Page Data'!$I$4:$J$19,2,FALSE),VLOOKUP(H1532,'Cross-Page Data'!$D$4:$F$48,3,FALSE)))))</f>
        <v/>
      </c>
      <c r="M1532" s="120">
        <f>IF(AND($P$2=FALSE,OR(F1532="Commercial NAICS Cogen",F1532="Industrial NAICS Cogen",F1532="NAICS-22 Cogen")),FALSE,IF(AND($P$3=FALSE,OR(F1532="Commercial NAICS Cogen",F1532="Commercial NAICS Non-Cogen",F1532="Industrial NAICS Cogen", F1532="industrial NAICS non-Cogen")),FALSE, TRUE))</f>
        <v/>
      </c>
    </row>
    <row r="1533">
      <c r="A1533" s="129" t="n">
        <v>7030</v>
      </c>
      <c r="B1533" s="130" t="inlineStr">
        <is>
          <t>Major Oak Power</t>
        </is>
      </c>
      <c r="C1533" s="130" t="inlineStr">
        <is>
          <t>Major Oak Power, LLC</t>
        </is>
      </c>
      <c r="D1533" s="129" t="n">
        <v>56598</v>
      </c>
      <c r="E1533" s="130" t="inlineStr">
        <is>
          <t>TX</t>
        </is>
      </c>
      <c r="F1533" s="130" t="inlineStr">
        <is>
          <t>NAICS-22 Non-Cogen</t>
        </is>
      </c>
      <c r="G1533" s="130" t="inlineStr">
        <is>
          <t>ST</t>
        </is>
      </c>
      <c r="H1533" s="130" t="inlineStr">
        <is>
          <t>LIG</t>
        </is>
      </c>
      <c r="I1533" s="130" t="inlineStr">
        <is>
          <t>COL</t>
        </is>
      </c>
      <c r="J1533" s="131" t="n">
        <v>2380212.6</v>
      </c>
      <c r="K1533" s="129" t="n">
        <v>2020</v>
      </c>
      <c r="L1533" s="120">
        <f>IF(VLOOKUP(H1533,'Cross-Page Data'!$D$4:$F$48,3,FALSE)="natural gas",VLOOKUP(G1533,'Cross-Page Data'!$I$4:$J$19,2,FALSE),IF(VLOOKUP(H1533,'Cross-Page Data'!$D$4:$F$48,3,FALSE)="solar",IF(G1533="PV","solar PV","solar thermal"),IF(VLOOKUP(H1533,'Cross-Page Data'!$D$4:$F$48,3,FALSE)="wind",VLOOKUP(G1533,'Cross-Page Data'!$I$4:$J$19,2,FALSE),IF(VLOOKUP(H1533,'Cross-Page Data'!$D$4:$F$48,3,FALSE)="hydro",VLOOKUP(G1533,'Cross-Page Data'!$I$4:$J$19,2,FALSE),VLOOKUP(H1533,'Cross-Page Data'!$D$4:$F$48,3,FALSE)))))</f>
        <v/>
      </c>
      <c r="M1533" s="120">
        <f>IF(AND($P$2=FALSE,OR(F1533="Commercial NAICS Cogen",F1533="Industrial NAICS Cogen",F1533="NAICS-22 Cogen")),FALSE,IF(AND($P$3=FALSE,OR(F1533="Commercial NAICS Cogen",F1533="Commercial NAICS Non-Cogen",F1533="Industrial NAICS Cogen", F1533="industrial NAICS non-Cogen")),FALSE, TRUE))</f>
        <v/>
      </c>
    </row>
    <row r="1534">
      <c r="A1534" s="129" t="n">
        <v>7030</v>
      </c>
      <c r="B1534" s="130" t="inlineStr">
        <is>
          <t>Major Oak Power</t>
        </is>
      </c>
      <c r="C1534" s="130" t="inlineStr">
        <is>
          <t>Major Oak Power, LLC</t>
        </is>
      </c>
      <c r="D1534" s="129" t="n">
        <v>56598</v>
      </c>
      <c r="E1534" s="130" t="inlineStr">
        <is>
          <t>TX</t>
        </is>
      </c>
      <c r="F1534" s="130" t="inlineStr">
        <is>
          <t>NAICS-22 Non-Cogen</t>
        </is>
      </c>
      <c r="G1534" s="130" t="inlineStr">
        <is>
          <t>ST</t>
        </is>
      </c>
      <c r="H1534" s="130" t="inlineStr">
        <is>
          <t>NG</t>
        </is>
      </c>
      <c r="I1534" s="130" t="inlineStr">
        <is>
          <t>NG</t>
        </is>
      </c>
      <c r="J1534" s="131" t="n">
        <v>5302.423</v>
      </c>
      <c r="K1534" s="129" t="n">
        <v>2020</v>
      </c>
      <c r="L1534" s="120">
        <f>IF(VLOOKUP(H1534,'Cross-Page Data'!$D$4:$F$48,3,FALSE)="natural gas",VLOOKUP(G1534,'Cross-Page Data'!$I$4:$J$19,2,FALSE),IF(VLOOKUP(H1534,'Cross-Page Data'!$D$4:$F$48,3,FALSE)="solar",IF(G1534="PV","solar PV","solar thermal"),IF(VLOOKUP(H1534,'Cross-Page Data'!$D$4:$F$48,3,FALSE)="wind",VLOOKUP(G1534,'Cross-Page Data'!$I$4:$J$19,2,FALSE),IF(VLOOKUP(H1534,'Cross-Page Data'!$D$4:$F$48,3,FALSE)="hydro",VLOOKUP(G1534,'Cross-Page Data'!$I$4:$J$19,2,FALSE),VLOOKUP(H1534,'Cross-Page Data'!$D$4:$F$48,3,FALSE)))))</f>
        <v/>
      </c>
      <c r="M1534" s="120">
        <f>IF(AND($P$2=FALSE,OR(F1534="Commercial NAICS Cogen",F1534="Industrial NAICS Cogen",F1534="NAICS-22 Cogen")),FALSE,IF(AND($P$3=FALSE,OR(F1534="Commercial NAICS Cogen",F1534="Commercial NAICS Non-Cogen",F1534="Industrial NAICS Cogen", F1534="industrial NAICS non-Cogen")),FALSE, TRUE))</f>
        <v/>
      </c>
    </row>
    <row r="1535">
      <c r="A1535" s="129" t="n">
        <v>7030</v>
      </c>
      <c r="B1535" s="130" t="inlineStr">
        <is>
          <t>Major Oak Power</t>
        </is>
      </c>
      <c r="C1535" s="130" t="inlineStr">
        <is>
          <t>Major Oak Power, LLC</t>
        </is>
      </c>
      <c r="D1535" s="129" t="n">
        <v>56598</v>
      </c>
      <c r="E1535" s="130" t="inlineStr">
        <is>
          <t>TX</t>
        </is>
      </c>
      <c r="F1535" s="130" t="inlineStr">
        <is>
          <t>NAICS-22 Non-Cogen</t>
        </is>
      </c>
      <c r="G1535" s="130" t="inlineStr">
        <is>
          <t>ST</t>
        </is>
      </c>
      <c r="H1535" s="130" t="inlineStr">
        <is>
          <t>PC</t>
        </is>
      </c>
      <c r="I1535" s="130" t="inlineStr">
        <is>
          <t>PC</t>
        </is>
      </c>
      <c r="J1535" s="131" t="n">
        <v>0</v>
      </c>
      <c r="K1535" s="129" t="n">
        <v>2020</v>
      </c>
      <c r="L1535" s="120">
        <f>IF(VLOOKUP(H1535,'Cross-Page Data'!$D$4:$F$48,3,FALSE)="natural gas",VLOOKUP(G1535,'Cross-Page Data'!$I$4:$J$19,2,FALSE),IF(VLOOKUP(H1535,'Cross-Page Data'!$D$4:$F$48,3,FALSE)="solar",IF(G1535="PV","solar PV","solar thermal"),IF(VLOOKUP(H1535,'Cross-Page Data'!$D$4:$F$48,3,FALSE)="wind",VLOOKUP(G1535,'Cross-Page Data'!$I$4:$J$19,2,FALSE),IF(VLOOKUP(H1535,'Cross-Page Data'!$D$4:$F$48,3,FALSE)="hydro",VLOOKUP(G1535,'Cross-Page Data'!$I$4:$J$19,2,FALSE),VLOOKUP(H1535,'Cross-Page Data'!$D$4:$F$48,3,FALSE)))))</f>
        <v/>
      </c>
      <c r="M1535" s="120">
        <f>IF(AND($P$2=FALSE,OR(F1535="Commercial NAICS Cogen",F1535="Industrial NAICS Cogen",F1535="NAICS-22 Cogen")),FALSE,IF(AND($P$3=FALSE,OR(F1535="Commercial NAICS Cogen",F1535="Commercial NAICS Non-Cogen",F1535="Industrial NAICS Cogen", F1535="industrial NAICS non-Cogen")),FALSE, TRUE))</f>
        <v/>
      </c>
    </row>
    <row r="1536">
      <c r="A1536" s="129" t="n">
        <v>7030</v>
      </c>
      <c r="B1536" s="130" t="inlineStr">
        <is>
          <t>Major Oak Power</t>
        </is>
      </c>
      <c r="C1536" s="130" t="inlineStr">
        <is>
          <t>Major Oak Power, LLC</t>
        </is>
      </c>
      <c r="D1536" s="129" t="n">
        <v>56598</v>
      </c>
      <c r="E1536" s="130" t="inlineStr">
        <is>
          <t>TX</t>
        </is>
      </c>
      <c r="F1536" s="130" t="inlineStr">
        <is>
          <t>NAICS-22 Non-Cogen</t>
        </is>
      </c>
      <c r="G1536" s="130" t="inlineStr">
        <is>
          <t>ST</t>
        </is>
      </c>
      <c r="H1536" s="130" t="inlineStr">
        <is>
          <t>SUB</t>
        </is>
      </c>
      <c r="I1536" s="130" t="inlineStr">
        <is>
          <t>COL</t>
        </is>
      </c>
      <c r="J1536" s="131" t="n">
        <v>0</v>
      </c>
      <c r="K1536" s="129" t="n">
        <v>2020</v>
      </c>
      <c r="L1536" s="120">
        <f>IF(VLOOKUP(H1536,'Cross-Page Data'!$D$4:$F$48,3,FALSE)="natural gas",VLOOKUP(G1536,'Cross-Page Data'!$I$4:$J$19,2,FALSE),IF(VLOOKUP(H1536,'Cross-Page Data'!$D$4:$F$48,3,FALSE)="solar",IF(G1536="PV","solar PV","solar thermal"),IF(VLOOKUP(H1536,'Cross-Page Data'!$D$4:$F$48,3,FALSE)="wind",VLOOKUP(G1536,'Cross-Page Data'!$I$4:$J$19,2,FALSE),IF(VLOOKUP(H1536,'Cross-Page Data'!$D$4:$F$48,3,FALSE)="hydro",VLOOKUP(G1536,'Cross-Page Data'!$I$4:$J$19,2,FALSE),VLOOKUP(H1536,'Cross-Page Data'!$D$4:$F$48,3,FALSE)))))</f>
        <v/>
      </c>
      <c r="M1536" s="120">
        <f>IF(AND($P$2=FALSE,OR(F1536="Commercial NAICS Cogen",F1536="Industrial NAICS Cogen",F1536="NAICS-22 Cogen")),FALSE,IF(AND($P$3=FALSE,OR(F1536="Commercial NAICS Cogen",F1536="Commercial NAICS Non-Cogen",F1536="Industrial NAICS Cogen", F1536="industrial NAICS non-Cogen")),FALSE, TRUE))</f>
        <v/>
      </c>
    </row>
    <row r="1537">
      <c r="A1537" s="129" t="n">
        <v>7082</v>
      </c>
      <c r="B1537" s="130" t="inlineStr">
        <is>
          <t>Harry Allen</t>
        </is>
      </c>
      <c r="C1537" s="130" t="inlineStr">
        <is>
          <t>Nevada Power Co</t>
        </is>
      </c>
      <c r="D1537" s="129" t="n">
        <v>13407</v>
      </c>
      <c r="E1537" s="130" t="inlineStr">
        <is>
          <t>NV</t>
        </is>
      </c>
      <c r="F1537" s="130" t="inlineStr">
        <is>
          <t>Electric Utility</t>
        </is>
      </c>
      <c r="G1537" s="130" t="inlineStr">
        <is>
          <t>CA</t>
        </is>
      </c>
      <c r="H1537" s="130" t="inlineStr">
        <is>
          <t>NG</t>
        </is>
      </c>
      <c r="I1537" s="130" t="inlineStr">
        <is>
          <t>NG</t>
        </is>
      </c>
      <c r="J1537" s="131" t="n">
        <v>1234072</v>
      </c>
      <c r="K1537" s="129" t="n">
        <v>2020</v>
      </c>
      <c r="L1537" s="120">
        <f>IF(VLOOKUP(H1537,'Cross-Page Data'!$D$4:$F$48,3,FALSE)="natural gas",VLOOKUP(G1537,'Cross-Page Data'!$I$4:$J$19,2,FALSE),IF(VLOOKUP(H1537,'Cross-Page Data'!$D$4:$F$48,3,FALSE)="solar",IF(G1537="PV","solar PV","solar thermal"),IF(VLOOKUP(H1537,'Cross-Page Data'!$D$4:$F$48,3,FALSE)="wind",VLOOKUP(G1537,'Cross-Page Data'!$I$4:$J$19,2,FALSE),IF(VLOOKUP(H1537,'Cross-Page Data'!$D$4:$F$48,3,FALSE)="hydro",VLOOKUP(G1537,'Cross-Page Data'!$I$4:$J$19,2,FALSE),VLOOKUP(H1537,'Cross-Page Data'!$D$4:$F$48,3,FALSE)))))</f>
        <v/>
      </c>
      <c r="M1537" s="120">
        <f>IF(AND($P$2=FALSE,OR(F1537="Commercial NAICS Cogen",F1537="Industrial NAICS Cogen",F1537="NAICS-22 Cogen")),FALSE,IF(AND($P$3=FALSE,OR(F1537="Commercial NAICS Cogen",F1537="Commercial NAICS Non-Cogen",F1537="Industrial NAICS Cogen", F1537="industrial NAICS non-Cogen")),FALSE, TRUE))</f>
        <v/>
      </c>
    </row>
    <row r="1538">
      <c r="A1538" s="129" t="n">
        <v>7082</v>
      </c>
      <c r="B1538" s="130" t="inlineStr">
        <is>
          <t>Harry Allen</t>
        </is>
      </c>
      <c r="C1538" s="130" t="inlineStr">
        <is>
          <t>Nevada Power Co</t>
        </is>
      </c>
      <c r="D1538" s="129" t="n">
        <v>13407</v>
      </c>
      <c r="E1538" s="130" t="inlineStr">
        <is>
          <t>NV</t>
        </is>
      </c>
      <c r="F1538" s="130" t="inlineStr">
        <is>
          <t>Electric Utility</t>
        </is>
      </c>
      <c r="G1538" s="130" t="inlineStr">
        <is>
          <t>CT</t>
        </is>
      </c>
      <c r="H1538" s="130" t="inlineStr">
        <is>
          <t>NG</t>
        </is>
      </c>
      <c r="I1538" s="130" t="inlineStr">
        <is>
          <t>NG</t>
        </is>
      </c>
      <c r="J1538" s="131" t="n">
        <v>2052086</v>
      </c>
      <c r="K1538" s="129" t="n">
        <v>2020</v>
      </c>
      <c r="L1538" s="120">
        <f>IF(VLOOKUP(H1538,'Cross-Page Data'!$D$4:$F$48,3,FALSE)="natural gas",VLOOKUP(G1538,'Cross-Page Data'!$I$4:$J$19,2,FALSE),IF(VLOOKUP(H1538,'Cross-Page Data'!$D$4:$F$48,3,FALSE)="solar",IF(G1538="PV","solar PV","solar thermal"),IF(VLOOKUP(H1538,'Cross-Page Data'!$D$4:$F$48,3,FALSE)="wind",VLOOKUP(G1538,'Cross-Page Data'!$I$4:$J$19,2,FALSE),IF(VLOOKUP(H1538,'Cross-Page Data'!$D$4:$F$48,3,FALSE)="hydro",VLOOKUP(G1538,'Cross-Page Data'!$I$4:$J$19,2,FALSE),VLOOKUP(H1538,'Cross-Page Data'!$D$4:$F$48,3,FALSE)))))</f>
        <v/>
      </c>
      <c r="M1538" s="120">
        <f>IF(AND($P$2=FALSE,OR(F1538="Commercial NAICS Cogen",F1538="Industrial NAICS Cogen",F1538="NAICS-22 Cogen")),FALSE,IF(AND($P$3=FALSE,OR(F1538="Commercial NAICS Cogen",F1538="Commercial NAICS Non-Cogen",F1538="Industrial NAICS Cogen", F1538="industrial NAICS non-Cogen")),FALSE, TRUE))</f>
        <v/>
      </c>
    </row>
    <row r="1539">
      <c r="A1539" s="129" t="n">
        <v>7082</v>
      </c>
      <c r="B1539" s="130" t="inlineStr">
        <is>
          <t>Harry Allen</t>
        </is>
      </c>
      <c r="C1539" s="130" t="inlineStr">
        <is>
          <t>Nevada Power Co</t>
        </is>
      </c>
      <c r="D1539" s="129" t="n">
        <v>13407</v>
      </c>
      <c r="E1539" s="130" t="inlineStr">
        <is>
          <t>NV</t>
        </is>
      </c>
      <c r="F1539" s="130" t="inlineStr">
        <is>
          <t>Electric Utility</t>
        </is>
      </c>
      <c r="G1539" s="130" t="inlineStr">
        <is>
          <t>GT</t>
        </is>
      </c>
      <c r="H1539" s="130" t="inlineStr">
        <is>
          <t>NG</t>
        </is>
      </c>
      <c r="I1539" s="130" t="inlineStr">
        <is>
          <t>NG</t>
        </is>
      </c>
      <c r="J1539" s="131" t="n">
        <v>157049</v>
      </c>
      <c r="K1539" s="129" t="n">
        <v>2020</v>
      </c>
      <c r="L1539" s="120">
        <f>IF(VLOOKUP(H1539,'Cross-Page Data'!$D$4:$F$48,3,FALSE)="natural gas",VLOOKUP(G1539,'Cross-Page Data'!$I$4:$J$19,2,FALSE),IF(VLOOKUP(H1539,'Cross-Page Data'!$D$4:$F$48,3,FALSE)="solar",IF(G1539="PV","solar PV","solar thermal"),IF(VLOOKUP(H1539,'Cross-Page Data'!$D$4:$F$48,3,FALSE)="wind",VLOOKUP(G1539,'Cross-Page Data'!$I$4:$J$19,2,FALSE),IF(VLOOKUP(H1539,'Cross-Page Data'!$D$4:$F$48,3,FALSE)="hydro",VLOOKUP(G1539,'Cross-Page Data'!$I$4:$J$19,2,FALSE),VLOOKUP(H1539,'Cross-Page Data'!$D$4:$F$48,3,FALSE)))))</f>
        <v/>
      </c>
      <c r="M1539" s="120">
        <f>IF(AND($P$2=FALSE,OR(F1539="Commercial NAICS Cogen",F1539="Industrial NAICS Cogen",F1539="NAICS-22 Cogen")),FALSE,IF(AND($P$3=FALSE,OR(F1539="Commercial NAICS Cogen",F1539="Commercial NAICS Non-Cogen",F1539="Industrial NAICS Cogen", F1539="industrial NAICS non-Cogen")),FALSE, TRUE))</f>
        <v/>
      </c>
    </row>
    <row r="1540">
      <c r="A1540" s="129" t="n">
        <v>7097</v>
      </c>
      <c r="B1540" s="130" t="inlineStr">
        <is>
          <t>J K Spruce</t>
        </is>
      </c>
      <c r="C1540" s="130" t="inlineStr">
        <is>
          <t>City of San Antonio - (TX)</t>
        </is>
      </c>
      <c r="D1540" s="129" t="n">
        <v>16604</v>
      </c>
      <c r="E1540" s="130" t="inlineStr">
        <is>
          <t>TX</t>
        </is>
      </c>
      <c r="F1540" s="130" t="inlineStr">
        <is>
          <t>Electric Utility</t>
        </is>
      </c>
      <c r="G1540" s="130" t="inlineStr">
        <is>
          <t>ST</t>
        </is>
      </c>
      <c r="H1540" s="130" t="inlineStr">
        <is>
          <t>NG</t>
        </is>
      </c>
      <c r="I1540" s="130" t="inlineStr">
        <is>
          <t>NG</t>
        </is>
      </c>
      <c r="J1540" s="131" t="n">
        <v>52078.23</v>
      </c>
      <c r="K1540" s="129" t="n">
        <v>2020</v>
      </c>
      <c r="L1540" s="120">
        <f>IF(VLOOKUP(H1540,'Cross-Page Data'!$D$4:$F$48,3,FALSE)="natural gas",VLOOKUP(G1540,'Cross-Page Data'!$I$4:$J$19,2,FALSE),IF(VLOOKUP(H1540,'Cross-Page Data'!$D$4:$F$48,3,FALSE)="solar",IF(G1540="PV","solar PV","solar thermal"),IF(VLOOKUP(H1540,'Cross-Page Data'!$D$4:$F$48,3,FALSE)="wind",VLOOKUP(G1540,'Cross-Page Data'!$I$4:$J$19,2,FALSE),IF(VLOOKUP(H1540,'Cross-Page Data'!$D$4:$F$48,3,FALSE)="hydro",VLOOKUP(G1540,'Cross-Page Data'!$I$4:$J$19,2,FALSE),VLOOKUP(H1540,'Cross-Page Data'!$D$4:$F$48,3,FALSE)))))</f>
        <v/>
      </c>
      <c r="M1540" s="120">
        <f>IF(AND($P$2=FALSE,OR(F1540="Commercial NAICS Cogen",F1540="Industrial NAICS Cogen",F1540="NAICS-22 Cogen")),FALSE,IF(AND($P$3=FALSE,OR(F1540="Commercial NAICS Cogen",F1540="Commercial NAICS Non-Cogen",F1540="Industrial NAICS Cogen", F1540="industrial NAICS non-Cogen")),FALSE, TRUE))</f>
        <v/>
      </c>
    </row>
    <row r="1541">
      <c r="A1541" s="129" t="n">
        <v>7097</v>
      </c>
      <c r="B1541" s="130" t="inlineStr">
        <is>
          <t>J K Spruce</t>
        </is>
      </c>
      <c r="C1541" s="130" t="inlineStr">
        <is>
          <t>City of San Antonio - (TX)</t>
        </is>
      </c>
      <c r="D1541" s="129" t="n">
        <v>16604</v>
      </c>
      <c r="E1541" s="130" t="inlineStr">
        <is>
          <t>TX</t>
        </is>
      </c>
      <c r="F1541" s="130" t="inlineStr">
        <is>
          <t>Electric Utility</t>
        </is>
      </c>
      <c r="G1541" s="130" t="inlineStr">
        <is>
          <t>ST</t>
        </is>
      </c>
      <c r="H1541" s="130" t="inlineStr">
        <is>
          <t>SUB</t>
        </is>
      </c>
      <c r="I1541" s="130" t="inlineStr">
        <is>
          <t>COL</t>
        </is>
      </c>
      <c r="J1541" s="131" t="n">
        <v>5292379.8</v>
      </c>
      <c r="K1541" s="129" t="n">
        <v>2020</v>
      </c>
      <c r="L1541" s="120">
        <f>IF(VLOOKUP(H1541,'Cross-Page Data'!$D$4:$F$48,3,FALSE)="natural gas",VLOOKUP(G1541,'Cross-Page Data'!$I$4:$J$19,2,FALSE),IF(VLOOKUP(H1541,'Cross-Page Data'!$D$4:$F$48,3,FALSE)="solar",IF(G1541="PV","solar PV","solar thermal"),IF(VLOOKUP(H1541,'Cross-Page Data'!$D$4:$F$48,3,FALSE)="wind",VLOOKUP(G1541,'Cross-Page Data'!$I$4:$J$19,2,FALSE),IF(VLOOKUP(H1541,'Cross-Page Data'!$D$4:$F$48,3,FALSE)="hydro",VLOOKUP(G1541,'Cross-Page Data'!$I$4:$J$19,2,FALSE),VLOOKUP(H1541,'Cross-Page Data'!$D$4:$F$48,3,FALSE)))))</f>
        <v/>
      </c>
      <c r="M1541" s="120">
        <f>IF(AND($P$2=FALSE,OR(F1541="Commercial NAICS Cogen",F1541="Industrial NAICS Cogen",F1541="NAICS-22 Cogen")),FALSE,IF(AND($P$3=FALSE,OR(F1541="Commercial NAICS Cogen",F1541="Commercial NAICS Non-Cogen",F1541="Industrial NAICS Cogen", F1541="industrial NAICS non-Cogen")),FALSE, TRUE))</f>
        <v/>
      </c>
    </row>
    <row r="1542">
      <c r="A1542" s="129" t="n">
        <v>7125</v>
      </c>
      <c r="B1542" s="130" t="inlineStr">
        <is>
          <t>Bad Creek</t>
        </is>
      </c>
      <c r="C1542" s="130" t="inlineStr">
        <is>
          <t>Duke Energy Carolinas, LLC</t>
        </is>
      </c>
      <c r="D1542" s="129" t="n">
        <v>5416</v>
      </c>
      <c r="E1542" s="130" t="inlineStr">
        <is>
          <t>SC</t>
        </is>
      </c>
      <c r="F1542" s="130" t="inlineStr">
        <is>
          <t>Electric Utility</t>
        </is>
      </c>
      <c r="G1542" s="130" t="inlineStr">
        <is>
          <t>PS</t>
        </is>
      </c>
      <c r="H1542" s="130" t="inlineStr">
        <is>
          <t>WAT</t>
        </is>
      </c>
      <c r="I1542" s="130" t="inlineStr">
        <is>
          <t>HPS</t>
        </is>
      </c>
      <c r="J1542" s="131" t="n">
        <v>-404820</v>
      </c>
      <c r="K1542" s="129" t="n">
        <v>2020</v>
      </c>
      <c r="L1542" s="120">
        <f>IF(VLOOKUP(H1542,'Cross-Page Data'!$D$4:$F$48,3,FALSE)="natural gas",VLOOKUP(G1542,'Cross-Page Data'!$I$4:$J$19,2,FALSE),IF(VLOOKUP(H1542,'Cross-Page Data'!$D$4:$F$48,3,FALSE)="solar",IF(G1542="PV","solar PV","solar thermal"),IF(VLOOKUP(H1542,'Cross-Page Data'!$D$4:$F$48,3,FALSE)="wind",VLOOKUP(G1542,'Cross-Page Data'!$I$4:$J$19,2,FALSE),IF(VLOOKUP(H1542,'Cross-Page Data'!$D$4:$F$48,3,FALSE)="hydro",VLOOKUP(G1542,'Cross-Page Data'!$I$4:$J$19,2,FALSE),VLOOKUP(H1542,'Cross-Page Data'!$D$4:$F$48,3,FALSE)))))</f>
        <v/>
      </c>
      <c r="M1542" s="120">
        <f>IF(AND($P$2=FALSE,OR(F1542="Commercial NAICS Cogen",F1542="Industrial NAICS Cogen",F1542="NAICS-22 Cogen")),FALSE,IF(AND($P$3=FALSE,OR(F1542="Commercial NAICS Cogen",F1542="Commercial NAICS Non-Cogen",F1542="Industrial NAICS Cogen", F1542="industrial NAICS non-Cogen")),FALSE, TRUE))</f>
        <v/>
      </c>
    </row>
    <row r="1543">
      <c r="A1543" s="129" t="n">
        <v>7128</v>
      </c>
      <c r="B1543" s="130" t="inlineStr">
        <is>
          <t>William F Matson Generating Station</t>
        </is>
      </c>
      <c r="C1543" s="130" t="inlineStr">
        <is>
          <t>Allegheny Electric Coop Inc</t>
        </is>
      </c>
      <c r="D1543" s="129" t="n">
        <v>332</v>
      </c>
      <c r="E1543" s="130" t="inlineStr">
        <is>
          <t>PA</t>
        </is>
      </c>
      <c r="F1543" s="130" t="inlineStr">
        <is>
          <t>Electric Utility</t>
        </is>
      </c>
      <c r="G1543" s="130" t="inlineStr">
        <is>
          <t>HY</t>
        </is>
      </c>
      <c r="H1543" s="130" t="inlineStr">
        <is>
          <t>WAT</t>
        </is>
      </c>
      <c r="I1543" s="130" t="inlineStr">
        <is>
          <t>HYC</t>
        </is>
      </c>
      <c r="J1543" s="131" t="n">
        <v>86064</v>
      </c>
      <c r="K1543" s="129" t="n">
        <v>2020</v>
      </c>
      <c r="L1543" s="120">
        <f>IF(VLOOKUP(H1543,'Cross-Page Data'!$D$4:$F$48,3,FALSE)="natural gas",VLOOKUP(G1543,'Cross-Page Data'!$I$4:$J$19,2,FALSE),IF(VLOOKUP(H1543,'Cross-Page Data'!$D$4:$F$48,3,FALSE)="solar",IF(G1543="PV","solar PV","solar thermal"),IF(VLOOKUP(H1543,'Cross-Page Data'!$D$4:$F$48,3,FALSE)="wind",VLOOKUP(G1543,'Cross-Page Data'!$I$4:$J$19,2,FALSE),IF(VLOOKUP(H1543,'Cross-Page Data'!$D$4:$F$48,3,FALSE)="hydro",VLOOKUP(G1543,'Cross-Page Data'!$I$4:$J$19,2,FALSE),VLOOKUP(H1543,'Cross-Page Data'!$D$4:$F$48,3,FALSE)))))</f>
        <v/>
      </c>
      <c r="M1543" s="120">
        <f>IF(AND($P$2=FALSE,OR(F1543="Commercial NAICS Cogen",F1543="Industrial NAICS Cogen",F1543="NAICS-22 Cogen")),FALSE,IF(AND($P$3=FALSE,OR(F1543="Commercial NAICS Cogen",F1543="Commercial NAICS Non-Cogen",F1543="Industrial NAICS Cogen", F1543="industrial NAICS non-Cogen")),FALSE, TRUE))</f>
        <v/>
      </c>
    </row>
    <row r="1544">
      <c r="A1544" s="129" t="n">
        <v>7153</v>
      </c>
      <c r="B1544" s="130" t="inlineStr">
        <is>
          <t>Hay Road</t>
        </is>
      </c>
      <c r="C1544" s="130" t="inlineStr">
        <is>
          <t>Calpine Mid-Atlantic Generation LLC</t>
        </is>
      </c>
      <c r="D1544" s="129" t="n">
        <v>56609</v>
      </c>
      <c r="E1544" s="130" t="inlineStr">
        <is>
          <t>DE</t>
        </is>
      </c>
      <c r="F1544" s="130" t="inlineStr">
        <is>
          <t>NAICS-22 Non-Cogen</t>
        </is>
      </c>
      <c r="G1544" s="130" t="inlineStr">
        <is>
          <t>CA</t>
        </is>
      </c>
      <c r="H1544" s="130" t="inlineStr">
        <is>
          <t>DFO</t>
        </is>
      </c>
      <c r="I1544" s="130" t="inlineStr">
        <is>
          <t>DFO</t>
        </is>
      </c>
      <c r="J1544" s="131" t="n">
        <v>33.555</v>
      </c>
      <c r="K1544" s="129" t="n">
        <v>2020</v>
      </c>
      <c r="L1544" s="120">
        <f>IF(VLOOKUP(H1544,'Cross-Page Data'!$D$4:$F$48,3,FALSE)="natural gas",VLOOKUP(G1544,'Cross-Page Data'!$I$4:$J$19,2,FALSE),IF(VLOOKUP(H1544,'Cross-Page Data'!$D$4:$F$48,3,FALSE)="solar",IF(G1544="PV","solar PV","solar thermal"),IF(VLOOKUP(H1544,'Cross-Page Data'!$D$4:$F$48,3,FALSE)="wind",VLOOKUP(G1544,'Cross-Page Data'!$I$4:$J$19,2,FALSE),IF(VLOOKUP(H1544,'Cross-Page Data'!$D$4:$F$48,3,FALSE)="hydro",VLOOKUP(G1544,'Cross-Page Data'!$I$4:$J$19,2,FALSE),VLOOKUP(H1544,'Cross-Page Data'!$D$4:$F$48,3,FALSE)))))</f>
        <v/>
      </c>
      <c r="M1544" s="120">
        <f>IF(AND($P$2=FALSE,OR(F1544="Commercial NAICS Cogen",F1544="Industrial NAICS Cogen",F1544="NAICS-22 Cogen")),FALSE,IF(AND($P$3=FALSE,OR(F1544="Commercial NAICS Cogen",F1544="Commercial NAICS Non-Cogen",F1544="Industrial NAICS Cogen", F1544="industrial NAICS non-Cogen")),FALSE, TRUE))</f>
        <v/>
      </c>
    </row>
    <row r="1545">
      <c r="A1545" s="129" t="n">
        <v>7153</v>
      </c>
      <c r="B1545" s="130" t="inlineStr">
        <is>
          <t>Hay Road</t>
        </is>
      </c>
      <c r="C1545" s="130" t="inlineStr">
        <is>
          <t>Calpine Mid-Atlantic Generation LLC</t>
        </is>
      </c>
      <c r="D1545" s="129" t="n">
        <v>56609</v>
      </c>
      <c r="E1545" s="130" t="inlineStr">
        <is>
          <t>DE</t>
        </is>
      </c>
      <c r="F1545" s="130" t="inlineStr">
        <is>
          <t>NAICS-22 Non-Cogen</t>
        </is>
      </c>
      <c r="G1545" s="130" t="inlineStr">
        <is>
          <t>CA</t>
        </is>
      </c>
      <c r="H1545" s="130" t="inlineStr">
        <is>
          <t>NG</t>
        </is>
      </c>
      <c r="I1545" s="130" t="inlineStr">
        <is>
          <t>NG</t>
        </is>
      </c>
      <c r="J1545" s="131" t="n">
        <v>573292.45</v>
      </c>
      <c r="K1545" s="129" t="n">
        <v>2020</v>
      </c>
      <c r="L1545" s="120">
        <f>IF(VLOOKUP(H1545,'Cross-Page Data'!$D$4:$F$48,3,FALSE)="natural gas",VLOOKUP(G1545,'Cross-Page Data'!$I$4:$J$19,2,FALSE),IF(VLOOKUP(H1545,'Cross-Page Data'!$D$4:$F$48,3,FALSE)="solar",IF(G1545="PV","solar PV","solar thermal"),IF(VLOOKUP(H1545,'Cross-Page Data'!$D$4:$F$48,3,FALSE)="wind",VLOOKUP(G1545,'Cross-Page Data'!$I$4:$J$19,2,FALSE),IF(VLOOKUP(H1545,'Cross-Page Data'!$D$4:$F$48,3,FALSE)="hydro",VLOOKUP(G1545,'Cross-Page Data'!$I$4:$J$19,2,FALSE),VLOOKUP(H1545,'Cross-Page Data'!$D$4:$F$48,3,FALSE)))))</f>
        <v/>
      </c>
      <c r="M1545" s="120">
        <f>IF(AND($P$2=FALSE,OR(F1545="Commercial NAICS Cogen",F1545="Industrial NAICS Cogen",F1545="NAICS-22 Cogen")),FALSE,IF(AND($P$3=FALSE,OR(F1545="Commercial NAICS Cogen",F1545="Commercial NAICS Non-Cogen",F1545="Industrial NAICS Cogen", F1545="industrial NAICS non-Cogen")),FALSE, TRUE))</f>
        <v/>
      </c>
    </row>
    <row r="1546">
      <c r="A1546" s="129" t="n">
        <v>7153</v>
      </c>
      <c r="B1546" s="130" t="inlineStr">
        <is>
          <t>Hay Road</t>
        </is>
      </c>
      <c r="C1546" s="130" t="inlineStr">
        <is>
          <t>Calpine Mid-Atlantic Generation LLC</t>
        </is>
      </c>
      <c r="D1546" s="129" t="n">
        <v>56609</v>
      </c>
      <c r="E1546" s="130" t="inlineStr">
        <is>
          <t>DE</t>
        </is>
      </c>
      <c r="F1546" s="130" t="inlineStr">
        <is>
          <t>NAICS-22 Non-Cogen</t>
        </is>
      </c>
      <c r="G1546" s="130" t="inlineStr">
        <is>
          <t>CT</t>
        </is>
      </c>
      <c r="H1546" s="130" t="inlineStr">
        <is>
          <t>DFO</t>
        </is>
      </c>
      <c r="I1546" s="130" t="inlineStr">
        <is>
          <t>DFO</t>
        </is>
      </c>
      <c r="J1546" s="131" t="n">
        <v>71.81699999999999</v>
      </c>
      <c r="K1546" s="129" t="n">
        <v>2020</v>
      </c>
      <c r="L1546" s="120">
        <f>IF(VLOOKUP(H1546,'Cross-Page Data'!$D$4:$F$48,3,FALSE)="natural gas",VLOOKUP(G1546,'Cross-Page Data'!$I$4:$J$19,2,FALSE),IF(VLOOKUP(H1546,'Cross-Page Data'!$D$4:$F$48,3,FALSE)="solar",IF(G1546="PV","solar PV","solar thermal"),IF(VLOOKUP(H1546,'Cross-Page Data'!$D$4:$F$48,3,FALSE)="wind",VLOOKUP(G1546,'Cross-Page Data'!$I$4:$J$19,2,FALSE),IF(VLOOKUP(H1546,'Cross-Page Data'!$D$4:$F$48,3,FALSE)="hydro",VLOOKUP(G1546,'Cross-Page Data'!$I$4:$J$19,2,FALSE),VLOOKUP(H1546,'Cross-Page Data'!$D$4:$F$48,3,FALSE)))))</f>
        <v/>
      </c>
      <c r="M1546" s="120">
        <f>IF(AND($P$2=FALSE,OR(F1546="Commercial NAICS Cogen",F1546="Industrial NAICS Cogen",F1546="NAICS-22 Cogen")),FALSE,IF(AND($P$3=FALSE,OR(F1546="Commercial NAICS Cogen",F1546="Commercial NAICS Non-Cogen",F1546="Industrial NAICS Cogen", F1546="industrial NAICS non-Cogen")),FALSE, TRUE))</f>
        <v/>
      </c>
    </row>
    <row r="1547">
      <c r="A1547" s="129" t="n">
        <v>7153</v>
      </c>
      <c r="B1547" s="130" t="inlineStr">
        <is>
          <t>Hay Road</t>
        </is>
      </c>
      <c r="C1547" s="130" t="inlineStr">
        <is>
          <t>Calpine Mid-Atlantic Generation LLC</t>
        </is>
      </c>
      <c r="D1547" s="129" t="n">
        <v>56609</v>
      </c>
      <c r="E1547" s="130" t="inlineStr">
        <is>
          <t>DE</t>
        </is>
      </c>
      <c r="F1547" s="130" t="inlineStr">
        <is>
          <t>NAICS-22 Non-Cogen</t>
        </is>
      </c>
      <c r="G1547" s="130" t="inlineStr">
        <is>
          <t>CT</t>
        </is>
      </c>
      <c r="H1547" s="130" t="inlineStr">
        <is>
          <t>NG</t>
        </is>
      </c>
      <c r="I1547" s="130" t="inlineStr">
        <is>
          <t>NG</t>
        </is>
      </c>
      <c r="J1547" s="131" t="n">
        <v>1125445.2</v>
      </c>
      <c r="K1547" s="129" t="n">
        <v>2020</v>
      </c>
      <c r="L1547" s="120">
        <f>IF(VLOOKUP(H1547,'Cross-Page Data'!$D$4:$F$48,3,FALSE)="natural gas",VLOOKUP(G1547,'Cross-Page Data'!$I$4:$J$19,2,FALSE),IF(VLOOKUP(H1547,'Cross-Page Data'!$D$4:$F$48,3,FALSE)="solar",IF(G1547="PV","solar PV","solar thermal"),IF(VLOOKUP(H1547,'Cross-Page Data'!$D$4:$F$48,3,FALSE)="wind",VLOOKUP(G1547,'Cross-Page Data'!$I$4:$J$19,2,FALSE),IF(VLOOKUP(H1547,'Cross-Page Data'!$D$4:$F$48,3,FALSE)="hydro",VLOOKUP(G1547,'Cross-Page Data'!$I$4:$J$19,2,FALSE),VLOOKUP(H1547,'Cross-Page Data'!$D$4:$F$48,3,FALSE)))))</f>
        <v/>
      </c>
      <c r="M1547" s="120">
        <f>IF(AND($P$2=FALSE,OR(F1547="Commercial NAICS Cogen",F1547="Industrial NAICS Cogen",F1547="NAICS-22 Cogen")),FALSE,IF(AND($P$3=FALSE,OR(F1547="Commercial NAICS Cogen",F1547="Commercial NAICS Non-Cogen",F1547="Industrial NAICS Cogen", F1547="industrial NAICS non-Cogen")),FALSE, TRUE))</f>
        <v/>
      </c>
    </row>
    <row r="1548">
      <c r="A1548" s="129" t="n">
        <v>7158</v>
      </c>
      <c r="B1548" s="130" t="inlineStr">
        <is>
          <t>Woodsdale</t>
        </is>
      </c>
      <c r="C1548" s="130" t="inlineStr">
        <is>
          <t>Duke Energy Kentucky Inc</t>
        </is>
      </c>
      <c r="D1548" s="129" t="n">
        <v>55729</v>
      </c>
      <c r="E1548" s="130" t="inlineStr">
        <is>
          <t>OH</t>
        </is>
      </c>
      <c r="F1548" s="130" t="inlineStr">
        <is>
          <t>Electric Utility</t>
        </is>
      </c>
      <c r="G1548" s="130" t="inlineStr">
        <is>
          <t>GT</t>
        </is>
      </c>
      <c r="H1548" s="130" t="inlineStr">
        <is>
          <t>DFO</t>
        </is>
      </c>
      <c r="I1548" s="130" t="inlineStr">
        <is>
          <t>DFO</t>
        </is>
      </c>
      <c r="J1548" s="131" t="n">
        <v>381.585</v>
      </c>
      <c r="K1548" s="129" t="n">
        <v>2020</v>
      </c>
      <c r="L1548" s="120">
        <f>IF(VLOOKUP(H1548,'Cross-Page Data'!$D$4:$F$48,3,FALSE)="natural gas",VLOOKUP(G1548,'Cross-Page Data'!$I$4:$J$19,2,FALSE),IF(VLOOKUP(H1548,'Cross-Page Data'!$D$4:$F$48,3,FALSE)="solar",IF(G1548="PV","solar PV","solar thermal"),IF(VLOOKUP(H1548,'Cross-Page Data'!$D$4:$F$48,3,FALSE)="wind",VLOOKUP(G1548,'Cross-Page Data'!$I$4:$J$19,2,FALSE),IF(VLOOKUP(H1548,'Cross-Page Data'!$D$4:$F$48,3,FALSE)="hydro",VLOOKUP(G1548,'Cross-Page Data'!$I$4:$J$19,2,FALSE),VLOOKUP(H1548,'Cross-Page Data'!$D$4:$F$48,3,FALSE)))))</f>
        <v/>
      </c>
      <c r="M1548" s="120">
        <f>IF(AND($P$2=FALSE,OR(F1548="Commercial NAICS Cogen",F1548="Industrial NAICS Cogen",F1548="NAICS-22 Cogen")),FALSE,IF(AND($P$3=FALSE,OR(F1548="Commercial NAICS Cogen",F1548="Commercial NAICS Non-Cogen",F1548="Industrial NAICS Cogen", F1548="industrial NAICS non-Cogen")),FALSE, TRUE))</f>
        <v/>
      </c>
    </row>
    <row r="1549">
      <c r="A1549" s="129" t="n">
        <v>7158</v>
      </c>
      <c r="B1549" s="130" t="inlineStr">
        <is>
          <t>Woodsdale</t>
        </is>
      </c>
      <c r="C1549" s="130" t="inlineStr">
        <is>
          <t>Duke Energy Kentucky Inc</t>
        </is>
      </c>
      <c r="D1549" s="129" t="n">
        <v>55729</v>
      </c>
      <c r="E1549" s="130" t="inlineStr">
        <is>
          <t>OH</t>
        </is>
      </c>
      <c r="F1549" s="130" t="inlineStr">
        <is>
          <t>Electric Utility</t>
        </is>
      </c>
      <c r="G1549" s="130" t="inlineStr">
        <is>
          <t>GT</t>
        </is>
      </c>
      <c r="H1549" s="130" t="inlineStr">
        <is>
          <t>NG</t>
        </is>
      </c>
      <c r="I1549" s="130" t="inlineStr">
        <is>
          <t>NG</t>
        </is>
      </c>
      <c r="J1549" s="131" t="n">
        <v>54565.415</v>
      </c>
      <c r="K1549" s="129" t="n">
        <v>2020</v>
      </c>
      <c r="L1549" s="120">
        <f>IF(VLOOKUP(H1549,'Cross-Page Data'!$D$4:$F$48,3,FALSE)="natural gas",VLOOKUP(G1549,'Cross-Page Data'!$I$4:$J$19,2,FALSE),IF(VLOOKUP(H1549,'Cross-Page Data'!$D$4:$F$48,3,FALSE)="solar",IF(G1549="PV","solar PV","solar thermal"),IF(VLOOKUP(H1549,'Cross-Page Data'!$D$4:$F$48,3,FALSE)="wind",VLOOKUP(G1549,'Cross-Page Data'!$I$4:$J$19,2,FALSE),IF(VLOOKUP(H1549,'Cross-Page Data'!$D$4:$F$48,3,FALSE)="hydro",VLOOKUP(G1549,'Cross-Page Data'!$I$4:$J$19,2,FALSE),VLOOKUP(H1549,'Cross-Page Data'!$D$4:$F$48,3,FALSE)))))</f>
        <v/>
      </c>
      <c r="M1549" s="120">
        <f>IF(AND($P$2=FALSE,OR(F1549="Commercial NAICS Cogen",F1549="Industrial NAICS Cogen",F1549="NAICS-22 Cogen")),FALSE,IF(AND($P$3=FALSE,OR(F1549="Commercial NAICS Cogen",F1549="Commercial NAICS Non-Cogen",F1549="Industrial NAICS Cogen", F1549="industrial NAICS non-Cogen")),FALSE, TRUE))</f>
        <v/>
      </c>
    </row>
    <row r="1550">
      <c r="A1550" s="129" t="n">
        <v>7158</v>
      </c>
      <c r="B1550" s="130" t="inlineStr">
        <is>
          <t>Woodsdale</t>
        </is>
      </c>
      <c r="C1550" s="130" t="inlineStr">
        <is>
          <t>Duke Energy Kentucky Inc</t>
        </is>
      </c>
      <c r="D1550" s="129" t="n">
        <v>55729</v>
      </c>
      <c r="E1550" s="130" t="inlineStr">
        <is>
          <t>OH</t>
        </is>
      </c>
      <c r="F1550" s="130" t="inlineStr">
        <is>
          <t>Electric Utility</t>
        </is>
      </c>
      <c r="G1550" s="130" t="inlineStr">
        <is>
          <t>GT</t>
        </is>
      </c>
      <c r="H1550" s="130" t="inlineStr">
        <is>
          <t>PG</t>
        </is>
      </c>
      <c r="I1550" s="130" t="inlineStr">
        <is>
          <t>WOO</t>
        </is>
      </c>
      <c r="J1550" s="131" t="n">
        <v>0</v>
      </c>
      <c r="K1550" s="129" t="n">
        <v>2020</v>
      </c>
      <c r="L1550" s="120">
        <f>IF(VLOOKUP(H1550,'Cross-Page Data'!$D$4:$F$48,3,FALSE)="natural gas",VLOOKUP(G1550,'Cross-Page Data'!$I$4:$J$19,2,FALSE),IF(VLOOKUP(H1550,'Cross-Page Data'!$D$4:$F$48,3,FALSE)="solar",IF(G1550="PV","solar PV","solar thermal"),IF(VLOOKUP(H1550,'Cross-Page Data'!$D$4:$F$48,3,FALSE)="wind",VLOOKUP(G1550,'Cross-Page Data'!$I$4:$J$19,2,FALSE),IF(VLOOKUP(H1550,'Cross-Page Data'!$D$4:$F$48,3,FALSE)="hydro",VLOOKUP(G1550,'Cross-Page Data'!$I$4:$J$19,2,FALSE),VLOOKUP(H1550,'Cross-Page Data'!$D$4:$F$48,3,FALSE)))))</f>
        <v/>
      </c>
      <c r="M1550" s="120">
        <f>IF(AND($P$2=FALSE,OR(F1550="Commercial NAICS Cogen",F1550="Industrial NAICS Cogen",F1550="NAICS-22 Cogen")),FALSE,IF(AND($P$3=FALSE,OR(F1550="Commercial NAICS Cogen",F1550="Commercial NAICS Non-Cogen",F1550="Industrial NAICS Cogen", F1550="industrial NAICS non-Cogen")),FALSE, TRUE))</f>
        <v/>
      </c>
    </row>
    <row r="1551">
      <c r="A1551" s="129" t="n">
        <v>7164</v>
      </c>
      <c r="B1551" s="130" t="inlineStr">
        <is>
          <t>Waddell</t>
        </is>
      </c>
      <c r="C1551" s="130" t="inlineStr">
        <is>
          <t>Central Arizona Water Conservation Dist</t>
        </is>
      </c>
      <c r="D1551" s="129" t="n">
        <v>2850</v>
      </c>
      <c r="E1551" s="130" t="inlineStr">
        <is>
          <t>AZ</t>
        </is>
      </c>
      <c r="F1551" s="130" t="inlineStr">
        <is>
          <t>Electric Utility</t>
        </is>
      </c>
      <c r="G1551" s="130" t="inlineStr">
        <is>
          <t>PS</t>
        </is>
      </c>
      <c r="H1551" s="130" t="inlineStr">
        <is>
          <t>WAT</t>
        </is>
      </c>
      <c r="I1551" s="130" t="inlineStr">
        <is>
          <t>HPS</t>
        </is>
      </c>
      <c r="J1551" s="131" t="n">
        <v>-11352</v>
      </c>
      <c r="K1551" s="129" t="n">
        <v>2020</v>
      </c>
      <c r="L1551" s="120">
        <f>IF(VLOOKUP(H1551,'Cross-Page Data'!$D$4:$F$48,3,FALSE)="natural gas",VLOOKUP(G1551,'Cross-Page Data'!$I$4:$J$19,2,FALSE),IF(VLOOKUP(H1551,'Cross-Page Data'!$D$4:$F$48,3,FALSE)="solar",IF(G1551="PV","solar PV","solar thermal"),IF(VLOOKUP(H1551,'Cross-Page Data'!$D$4:$F$48,3,FALSE)="wind",VLOOKUP(G1551,'Cross-Page Data'!$I$4:$J$19,2,FALSE),IF(VLOOKUP(H1551,'Cross-Page Data'!$D$4:$F$48,3,FALSE)="hydro",VLOOKUP(G1551,'Cross-Page Data'!$I$4:$J$19,2,FALSE),VLOOKUP(H1551,'Cross-Page Data'!$D$4:$F$48,3,FALSE)))))</f>
        <v/>
      </c>
      <c r="M1551" s="120">
        <f>IF(AND($P$2=FALSE,OR(F1551="Commercial NAICS Cogen",F1551="Industrial NAICS Cogen",F1551="NAICS-22 Cogen")),FALSE,IF(AND($P$3=FALSE,OR(F1551="Commercial NAICS Cogen",F1551="Commercial NAICS Non-Cogen",F1551="Industrial NAICS Cogen", F1551="industrial NAICS non-Cogen")),FALSE, TRUE))</f>
        <v/>
      </c>
    </row>
    <row r="1552">
      <c r="A1552" s="129" t="n">
        <v>7191</v>
      </c>
      <c r="B1552" s="130" t="inlineStr">
        <is>
          <t>Tallassee Hydro Project</t>
        </is>
      </c>
      <c r="C1552" s="130" t="inlineStr">
        <is>
          <t>Tallassee Shoals LLC</t>
        </is>
      </c>
      <c r="D1552" s="129" t="n">
        <v>56477</v>
      </c>
      <c r="E1552" s="130" t="inlineStr">
        <is>
          <t>GA</t>
        </is>
      </c>
      <c r="F1552" s="130" t="inlineStr">
        <is>
          <t>NAICS-22 Non-Cogen</t>
        </is>
      </c>
      <c r="G1552" s="130" t="inlineStr">
        <is>
          <t>HY</t>
        </is>
      </c>
      <c r="H1552" s="130" t="inlineStr">
        <is>
          <t>WAT</t>
        </is>
      </c>
      <c r="I1552" s="130" t="inlineStr">
        <is>
          <t>HYC</t>
        </is>
      </c>
      <c r="J1552" s="131" t="n">
        <v>9370</v>
      </c>
      <c r="K1552" s="129" t="n">
        <v>2020</v>
      </c>
      <c r="L1552" s="120">
        <f>IF(VLOOKUP(H1552,'Cross-Page Data'!$D$4:$F$48,3,FALSE)="natural gas",VLOOKUP(G1552,'Cross-Page Data'!$I$4:$J$19,2,FALSE),IF(VLOOKUP(H1552,'Cross-Page Data'!$D$4:$F$48,3,FALSE)="solar",IF(G1552="PV","solar PV","solar thermal"),IF(VLOOKUP(H1552,'Cross-Page Data'!$D$4:$F$48,3,FALSE)="wind",VLOOKUP(G1552,'Cross-Page Data'!$I$4:$J$19,2,FALSE),IF(VLOOKUP(H1552,'Cross-Page Data'!$D$4:$F$48,3,FALSE)="hydro",VLOOKUP(G1552,'Cross-Page Data'!$I$4:$J$19,2,FALSE),VLOOKUP(H1552,'Cross-Page Data'!$D$4:$F$48,3,FALSE)))))</f>
        <v/>
      </c>
      <c r="M1552" s="120">
        <f>IF(AND($P$2=FALSE,OR(F1552="Commercial NAICS Cogen",F1552="Industrial NAICS Cogen",F1552="NAICS-22 Cogen")),FALSE,IF(AND($P$3=FALSE,OR(F1552="Commercial NAICS Cogen",F1552="Commercial NAICS Non-Cogen",F1552="Industrial NAICS Cogen", F1552="industrial NAICS non-Cogen")),FALSE, TRUE))</f>
        <v/>
      </c>
    </row>
    <row r="1553">
      <c r="A1553" s="129" t="n">
        <v>7210</v>
      </c>
      <c r="B1553" s="130" t="inlineStr">
        <is>
          <t>Cope</t>
        </is>
      </c>
      <c r="C1553" s="130" t="inlineStr">
        <is>
          <t>Dominion Energy South Carolina, Inc</t>
        </is>
      </c>
      <c r="D1553" s="129" t="n">
        <v>17539</v>
      </c>
      <c r="E1553" s="130" t="inlineStr">
        <is>
          <t>SC</t>
        </is>
      </c>
      <c r="F1553" s="130" t="inlineStr">
        <is>
          <t>Electric Utility</t>
        </is>
      </c>
      <c r="G1553" s="130" t="inlineStr">
        <is>
          <t>ST</t>
        </is>
      </c>
      <c r="H1553" s="130" t="inlineStr">
        <is>
          <t>BIT</t>
        </is>
      </c>
      <c r="I1553" s="130" t="inlineStr">
        <is>
          <t>COL</t>
        </is>
      </c>
      <c r="J1553" s="131" t="n">
        <v>289186.26</v>
      </c>
      <c r="K1553" s="129" t="n">
        <v>2020</v>
      </c>
      <c r="L1553" s="120">
        <f>IF(VLOOKUP(H1553,'Cross-Page Data'!$D$4:$F$48,3,FALSE)="natural gas",VLOOKUP(G1553,'Cross-Page Data'!$I$4:$J$19,2,FALSE),IF(VLOOKUP(H1553,'Cross-Page Data'!$D$4:$F$48,3,FALSE)="solar",IF(G1553="PV","solar PV","solar thermal"),IF(VLOOKUP(H1553,'Cross-Page Data'!$D$4:$F$48,3,FALSE)="wind",VLOOKUP(G1553,'Cross-Page Data'!$I$4:$J$19,2,FALSE),IF(VLOOKUP(H1553,'Cross-Page Data'!$D$4:$F$48,3,FALSE)="hydro",VLOOKUP(G1553,'Cross-Page Data'!$I$4:$J$19,2,FALSE),VLOOKUP(H1553,'Cross-Page Data'!$D$4:$F$48,3,FALSE)))))</f>
        <v/>
      </c>
      <c r="M1553" s="120">
        <f>IF(AND($P$2=FALSE,OR(F1553="Commercial NAICS Cogen",F1553="Industrial NAICS Cogen",F1553="NAICS-22 Cogen")),FALSE,IF(AND($P$3=FALSE,OR(F1553="Commercial NAICS Cogen",F1553="Commercial NAICS Non-Cogen",F1553="Industrial NAICS Cogen", F1553="industrial NAICS non-Cogen")),FALSE, TRUE))</f>
        <v/>
      </c>
    </row>
    <row r="1554">
      <c r="A1554" s="129" t="n">
        <v>7210</v>
      </c>
      <c r="B1554" s="130" t="inlineStr">
        <is>
          <t>Cope</t>
        </is>
      </c>
      <c r="C1554" s="130" t="inlineStr">
        <is>
          <t>Dominion Energy South Carolina, Inc</t>
        </is>
      </c>
      <c r="D1554" s="129" t="n">
        <v>17539</v>
      </c>
      <c r="E1554" s="130" t="inlineStr">
        <is>
          <t>SC</t>
        </is>
      </c>
      <c r="F1554" s="130" t="inlineStr">
        <is>
          <t>Electric Utility</t>
        </is>
      </c>
      <c r="G1554" s="130" t="inlineStr">
        <is>
          <t>ST</t>
        </is>
      </c>
      <c r="H1554" s="130" t="inlineStr">
        <is>
          <t>DFO</t>
        </is>
      </c>
      <c r="I1554" s="130" t="inlineStr">
        <is>
          <t>DFO</t>
        </is>
      </c>
      <c r="J1554" s="131" t="n">
        <v>1547.315</v>
      </c>
      <c r="K1554" s="129" t="n">
        <v>2020</v>
      </c>
      <c r="L1554" s="120">
        <f>IF(VLOOKUP(H1554,'Cross-Page Data'!$D$4:$F$48,3,FALSE)="natural gas",VLOOKUP(G1554,'Cross-Page Data'!$I$4:$J$19,2,FALSE),IF(VLOOKUP(H1554,'Cross-Page Data'!$D$4:$F$48,3,FALSE)="solar",IF(G1554="PV","solar PV","solar thermal"),IF(VLOOKUP(H1554,'Cross-Page Data'!$D$4:$F$48,3,FALSE)="wind",VLOOKUP(G1554,'Cross-Page Data'!$I$4:$J$19,2,FALSE),IF(VLOOKUP(H1554,'Cross-Page Data'!$D$4:$F$48,3,FALSE)="hydro",VLOOKUP(G1554,'Cross-Page Data'!$I$4:$J$19,2,FALSE),VLOOKUP(H1554,'Cross-Page Data'!$D$4:$F$48,3,FALSE)))))</f>
        <v/>
      </c>
      <c r="M1554" s="120">
        <f>IF(AND($P$2=FALSE,OR(F1554="Commercial NAICS Cogen",F1554="Industrial NAICS Cogen",F1554="NAICS-22 Cogen")),FALSE,IF(AND($P$3=FALSE,OR(F1554="Commercial NAICS Cogen",F1554="Commercial NAICS Non-Cogen",F1554="Industrial NAICS Cogen", F1554="industrial NAICS non-Cogen")),FALSE, TRUE))</f>
        <v/>
      </c>
    </row>
    <row r="1555">
      <c r="A1555" s="129" t="n">
        <v>7210</v>
      </c>
      <c r="B1555" s="130" t="inlineStr">
        <is>
          <t>Cope</t>
        </is>
      </c>
      <c r="C1555" s="130" t="inlineStr">
        <is>
          <t>Dominion Energy South Carolina, Inc</t>
        </is>
      </c>
      <c r="D1555" s="129" t="n">
        <v>17539</v>
      </c>
      <c r="E1555" s="130" t="inlineStr">
        <is>
          <t>SC</t>
        </is>
      </c>
      <c r="F1555" s="130" t="inlineStr">
        <is>
          <t>Electric Utility</t>
        </is>
      </c>
      <c r="G1555" s="130" t="inlineStr">
        <is>
          <t>ST</t>
        </is>
      </c>
      <c r="H1555" s="130" t="inlineStr">
        <is>
          <t>NG</t>
        </is>
      </c>
      <c r="I1555" s="130" t="inlineStr">
        <is>
          <t>NG</t>
        </is>
      </c>
      <c r="J1555" s="131" t="n">
        <v>674676.4300000001</v>
      </c>
      <c r="K1555" s="129" t="n">
        <v>2020</v>
      </c>
      <c r="L1555" s="120">
        <f>IF(VLOOKUP(H1555,'Cross-Page Data'!$D$4:$F$48,3,FALSE)="natural gas",VLOOKUP(G1555,'Cross-Page Data'!$I$4:$J$19,2,FALSE),IF(VLOOKUP(H1555,'Cross-Page Data'!$D$4:$F$48,3,FALSE)="solar",IF(G1555="PV","solar PV","solar thermal"),IF(VLOOKUP(H1555,'Cross-Page Data'!$D$4:$F$48,3,FALSE)="wind",VLOOKUP(G1555,'Cross-Page Data'!$I$4:$J$19,2,FALSE),IF(VLOOKUP(H1555,'Cross-Page Data'!$D$4:$F$48,3,FALSE)="hydro",VLOOKUP(G1555,'Cross-Page Data'!$I$4:$J$19,2,FALSE),VLOOKUP(H1555,'Cross-Page Data'!$D$4:$F$48,3,FALSE)))))</f>
        <v/>
      </c>
      <c r="M1555" s="120">
        <f>IF(AND($P$2=FALSE,OR(F1555="Commercial NAICS Cogen",F1555="Industrial NAICS Cogen",F1555="NAICS-22 Cogen")),FALSE,IF(AND($P$3=FALSE,OR(F1555="Commercial NAICS Cogen",F1555="Commercial NAICS Non-Cogen",F1555="Industrial NAICS Cogen", F1555="industrial NAICS non-Cogen")),FALSE, TRUE))</f>
        <v/>
      </c>
    </row>
    <row r="1556">
      <c r="A1556" s="129" t="n">
        <v>7210</v>
      </c>
      <c r="B1556" s="130" t="inlineStr">
        <is>
          <t>Cope</t>
        </is>
      </c>
      <c r="C1556" s="130" t="inlineStr">
        <is>
          <t>Dominion Energy South Carolina, Inc</t>
        </is>
      </c>
      <c r="D1556" s="129" t="n">
        <v>17539</v>
      </c>
      <c r="E1556" s="130" t="inlineStr">
        <is>
          <t>SC</t>
        </is>
      </c>
      <c r="F1556" s="130" t="inlineStr">
        <is>
          <t>Electric Utility</t>
        </is>
      </c>
      <c r="G1556" s="130" t="inlineStr">
        <is>
          <t>ST</t>
        </is>
      </c>
      <c r="H1556" s="130" t="inlineStr">
        <is>
          <t>RC</t>
        </is>
      </c>
      <c r="I1556" s="130" t="inlineStr">
        <is>
          <t>COL</t>
        </is>
      </c>
      <c r="J1556" s="131" t="n">
        <v>0</v>
      </c>
      <c r="K1556" s="129" t="n">
        <v>2020</v>
      </c>
      <c r="L1556" s="120">
        <f>IF(VLOOKUP(H1556,'Cross-Page Data'!$D$4:$F$48,3,FALSE)="natural gas",VLOOKUP(G1556,'Cross-Page Data'!$I$4:$J$19,2,FALSE),IF(VLOOKUP(H1556,'Cross-Page Data'!$D$4:$F$48,3,FALSE)="solar",IF(G1556="PV","solar PV","solar thermal"),IF(VLOOKUP(H1556,'Cross-Page Data'!$D$4:$F$48,3,FALSE)="wind",VLOOKUP(G1556,'Cross-Page Data'!$I$4:$J$19,2,FALSE),IF(VLOOKUP(H1556,'Cross-Page Data'!$D$4:$F$48,3,FALSE)="hydro",VLOOKUP(G1556,'Cross-Page Data'!$I$4:$J$19,2,FALSE),VLOOKUP(H1556,'Cross-Page Data'!$D$4:$F$48,3,FALSE)))))</f>
        <v/>
      </c>
      <c r="M1556" s="120">
        <f>IF(AND($P$2=FALSE,OR(F1556="Commercial NAICS Cogen",F1556="Industrial NAICS Cogen",F1556="NAICS-22 Cogen")),FALSE,IF(AND($P$3=FALSE,OR(F1556="Commercial NAICS Cogen",F1556="Commercial NAICS Non-Cogen",F1556="Industrial NAICS Cogen", F1556="industrial NAICS non-Cogen")),FALSE, TRUE))</f>
        <v/>
      </c>
    </row>
    <row r="1557">
      <c r="A1557" s="129" t="n">
        <v>7213</v>
      </c>
      <c r="B1557" s="130" t="inlineStr">
        <is>
          <t>Clover</t>
        </is>
      </c>
      <c r="C1557" s="130" t="inlineStr">
        <is>
          <t>Virginia Electric &amp; Power Co</t>
        </is>
      </c>
      <c r="D1557" s="129" t="n">
        <v>19876</v>
      </c>
      <c r="E1557" s="130" t="inlineStr">
        <is>
          <t>VA</t>
        </is>
      </c>
      <c r="F1557" s="130" t="inlineStr">
        <is>
          <t>Electric Utility</t>
        </is>
      </c>
      <c r="G1557" s="130" t="inlineStr">
        <is>
          <t>ST</t>
        </is>
      </c>
      <c r="H1557" s="130" t="inlineStr">
        <is>
          <t>BIT</t>
        </is>
      </c>
      <c r="I1557" s="130" t="inlineStr">
        <is>
          <t>COL</t>
        </is>
      </c>
      <c r="J1557" s="131" t="n">
        <v>1233396.2</v>
      </c>
      <c r="K1557" s="129" t="n">
        <v>2020</v>
      </c>
      <c r="L1557" s="120">
        <f>IF(VLOOKUP(H1557,'Cross-Page Data'!$D$4:$F$48,3,FALSE)="natural gas",VLOOKUP(G1557,'Cross-Page Data'!$I$4:$J$19,2,FALSE),IF(VLOOKUP(H1557,'Cross-Page Data'!$D$4:$F$48,3,FALSE)="solar",IF(G1557="PV","solar PV","solar thermal"),IF(VLOOKUP(H1557,'Cross-Page Data'!$D$4:$F$48,3,FALSE)="wind",VLOOKUP(G1557,'Cross-Page Data'!$I$4:$J$19,2,FALSE),IF(VLOOKUP(H1557,'Cross-Page Data'!$D$4:$F$48,3,FALSE)="hydro",VLOOKUP(G1557,'Cross-Page Data'!$I$4:$J$19,2,FALSE),VLOOKUP(H1557,'Cross-Page Data'!$D$4:$F$48,3,FALSE)))))</f>
        <v/>
      </c>
      <c r="M1557" s="120">
        <f>IF(AND($P$2=FALSE,OR(F1557="Commercial NAICS Cogen",F1557="Industrial NAICS Cogen",F1557="NAICS-22 Cogen")),FALSE,IF(AND($P$3=FALSE,OR(F1557="Commercial NAICS Cogen",F1557="Commercial NAICS Non-Cogen",F1557="Industrial NAICS Cogen", F1557="industrial NAICS non-Cogen")),FALSE, TRUE))</f>
        <v/>
      </c>
    </row>
    <row r="1558">
      <c r="A1558" s="129" t="n">
        <v>7213</v>
      </c>
      <c r="B1558" s="130" t="inlineStr">
        <is>
          <t>Clover</t>
        </is>
      </c>
      <c r="C1558" s="130" t="inlineStr">
        <is>
          <t>Virginia Electric &amp; Power Co</t>
        </is>
      </c>
      <c r="D1558" s="129" t="n">
        <v>19876</v>
      </c>
      <c r="E1558" s="130" t="inlineStr">
        <is>
          <t>VA</t>
        </is>
      </c>
      <c r="F1558" s="130" t="inlineStr">
        <is>
          <t>Electric Utility</t>
        </is>
      </c>
      <c r="G1558" s="130" t="inlineStr">
        <is>
          <t>ST</t>
        </is>
      </c>
      <c r="H1558" s="130" t="inlineStr">
        <is>
          <t>DFO</t>
        </is>
      </c>
      <c r="I1558" s="130" t="inlineStr">
        <is>
          <t>DFO</t>
        </is>
      </c>
      <c r="J1558" s="131" t="n">
        <v>7228.82</v>
      </c>
      <c r="K1558" s="129" t="n">
        <v>2020</v>
      </c>
      <c r="L1558" s="120">
        <f>IF(VLOOKUP(H1558,'Cross-Page Data'!$D$4:$F$48,3,FALSE)="natural gas",VLOOKUP(G1558,'Cross-Page Data'!$I$4:$J$19,2,FALSE),IF(VLOOKUP(H1558,'Cross-Page Data'!$D$4:$F$48,3,FALSE)="solar",IF(G1558="PV","solar PV","solar thermal"),IF(VLOOKUP(H1558,'Cross-Page Data'!$D$4:$F$48,3,FALSE)="wind",VLOOKUP(G1558,'Cross-Page Data'!$I$4:$J$19,2,FALSE),IF(VLOOKUP(H1558,'Cross-Page Data'!$D$4:$F$48,3,FALSE)="hydro",VLOOKUP(G1558,'Cross-Page Data'!$I$4:$J$19,2,FALSE),VLOOKUP(H1558,'Cross-Page Data'!$D$4:$F$48,3,FALSE)))))</f>
        <v/>
      </c>
      <c r="M1558" s="120">
        <f>IF(AND($P$2=FALSE,OR(F1558="Commercial NAICS Cogen",F1558="Industrial NAICS Cogen",F1558="NAICS-22 Cogen")),FALSE,IF(AND($P$3=FALSE,OR(F1558="Commercial NAICS Cogen",F1558="Commercial NAICS Non-Cogen",F1558="Industrial NAICS Cogen", F1558="industrial NAICS non-Cogen")),FALSE, TRUE))</f>
        <v/>
      </c>
    </row>
    <row r="1559">
      <c r="A1559" s="129" t="n">
        <v>7238</v>
      </c>
      <c r="B1559" s="130" t="inlineStr">
        <is>
          <t>Cane Island</t>
        </is>
      </c>
      <c r="C1559" s="130" t="inlineStr">
        <is>
          <t>Kissimmee Utility Authority</t>
        </is>
      </c>
      <c r="D1559" s="129" t="n">
        <v>10376</v>
      </c>
      <c r="E1559" s="130" t="inlineStr">
        <is>
          <t>FL</t>
        </is>
      </c>
      <c r="F1559" s="130" t="inlineStr">
        <is>
          <t>Electric Utility</t>
        </is>
      </c>
      <c r="G1559" s="130" t="inlineStr">
        <is>
          <t>CA</t>
        </is>
      </c>
      <c r="H1559" s="130" t="inlineStr">
        <is>
          <t>DFO</t>
        </is>
      </c>
      <c r="I1559" s="130" t="inlineStr">
        <is>
          <t>DFO</t>
        </is>
      </c>
      <c r="J1559" s="131" t="n">
        <v>0</v>
      </c>
      <c r="K1559" s="129" t="n">
        <v>2020</v>
      </c>
      <c r="L1559" s="120">
        <f>IF(VLOOKUP(H1559,'Cross-Page Data'!$D$4:$F$48,3,FALSE)="natural gas",VLOOKUP(G1559,'Cross-Page Data'!$I$4:$J$19,2,FALSE),IF(VLOOKUP(H1559,'Cross-Page Data'!$D$4:$F$48,3,FALSE)="solar",IF(G1559="PV","solar PV","solar thermal"),IF(VLOOKUP(H1559,'Cross-Page Data'!$D$4:$F$48,3,FALSE)="wind",VLOOKUP(G1559,'Cross-Page Data'!$I$4:$J$19,2,FALSE),IF(VLOOKUP(H1559,'Cross-Page Data'!$D$4:$F$48,3,FALSE)="hydro",VLOOKUP(G1559,'Cross-Page Data'!$I$4:$J$19,2,FALSE),VLOOKUP(H1559,'Cross-Page Data'!$D$4:$F$48,3,FALSE)))))</f>
        <v/>
      </c>
      <c r="M1559" s="120">
        <f>IF(AND($P$2=FALSE,OR(F1559="Commercial NAICS Cogen",F1559="Industrial NAICS Cogen",F1559="NAICS-22 Cogen")),FALSE,IF(AND($P$3=FALSE,OR(F1559="Commercial NAICS Cogen",F1559="Commercial NAICS Non-Cogen",F1559="Industrial NAICS Cogen", F1559="industrial NAICS non-Cogen")),FALSE, TRUE))</f>
        <v/>
      </c>
    </row>
    <row r="1560">
      <c r="A1560" s="129" t="n">
        <v>7238</v>
      </c>
      <c r="B1560" s="130" t="inlineStr">
        <is>
          <t>Cane Island</t>
        </is>
      </c>
      <c r="C1560" s="130" t="inlineStr">
        <is>
          <t>Kissimmee Utility Authority</t>
        </is>
      </c>
      <c r="D1560" s="129" t="n">
        <v>10376</v>
      </c>
      <c r="E1560" s="130" t="inlineStr">
        <is>
          <t>FL</t>
        </is>
      </c>
      <c r="F1560" s="130" t="inlineStr">
        <is>
          <t>Electric Utility</t>
        </is>
      </c>
      <c r="G1560" s="130" t="inlineStr">
        <is>
          <t>CA</t>
        </is>
      </c>
      <c r="H1560" s="130" t="inlineStr">
        <is>
          <t>NG</t>
        </is>
      </c>
      <c r="I1560" s="130" t="inlineStr">
        <is>
          <t>NG</t>
        </is>
      </c>
      <c r="J1560" s="131" t="n">
        <v>1594849</v>
      </c>
      <c r="K1560" s="129" t="n">
        <v>2020</v>
      </c>
      <c r="L1560" s="120">
        <f>IF(VLOOKUP(H1560,'Cross-Page Data'!$D$4:$F$48,3,FALSE)="natural gas",VLOOKUP(G1560,'Cross-Page Data'!$I$4:$J$19,2,FALSE),IF(VLOOKUP(H1560,'Cross-Page Data'!$D$4:$F$48,3,FALSE)="solar",IF(G1560="PV","solar PV","solar thermal"),IF(VLOOKUP(H1560,'Cross-Page Data'!$D$4:$F$48,3,FALSE)="wind",VLOOKUP(G1560,'Cross-Page Data'!$I$4:$J$19,2,FALSE),IF(VLOOKUP(H1560,'Cross-Page Data'!$D$4:$F$48,3,FALSE)="hydro",VLOOKUP(G1560,'Cross-Page Data'!$I$4:$J$19,2,FALSE),VLOOKUP(H1560,'Cross-Page Data'!$D$4:$F$48,3,FALSE)))))</f>
        <v/>
      </c>
      <c r="M1560" s="120">
        <f>IF(AND($P$2=FALSE,OR(F1560="Commercial NAICS Cogen",F1560="Industrial NAICS Cogen",F1560="NAICS-22 Cogen")),FALSE,IF(AND($P$3=FALSE,OR(F1560="Commercial NAICS Cogen",F1560="Commercial NAICS Non-Cogen",F1560="Industrial NAICS Cogen", F1560="industrial NAICS non-Cogen")),FALSE, TRUE))</f>
        <v/>
      </c>
    </row>
    <row r="1561">
      <c r="A1561" s="129" t="n">
        <v>7238</v>
      </c>
      <c r="B1561" s="130" t="inlineStr">
        <is>
          <t>Cane Island</t>
        </is>
      </c>
      <c r="C1561" s="130" t="inlineStr">
        <is>
          <t>Kissimmee Utility Authority</t>
        </is>
      </c>
      <c r="D1561" s="129" t="n">
        <v>10376</v>
      </c>
      <c r="E1561" s="130" t="inlineStr">
        <is>
          <t>FL</t>
        </is>
      </c>
      <c r="F1561" s="130" t="inlineStr">
        <is>
          <t>Electric Utility</t>
        </is>
      </c>
      <c r="G1561" s="130" t="inlineStr">
        <is>
          <t>CT</t>
        </is>
      </c>
      <c r="H1561" s="130" t="inlineStr">
        <is>
          <t>DFO</t>
        </is>
      </c>
      <c r="I1561" s="130" t="inlineStr">
        <is>
          <t>DFO</t>
        </is>
      </c>
      <c r="J1561" s="131" t="n">
        <v>0</v>
      </c>
      <c r="K1561" s="129" t="n">
        <v>2020</v>
      </c>
      <c r="L1561" s="120">
        <f>IF(VLOOKUP(H1561,'Cross-Page Data'!$D$4:$F$48,3,FALSE)="natural gas",VLOOKUP(G1561,'Cross-Page Data'!$I$4:$J$19,2,FALSE),IF(VLOOKUP(H1561,'Cross-Page Data'!$D$4:$F$48,3,FALSE)="solar",IF(G1561="PV","solar PV","solar thermal"),IF(VLOOKUP(H1561,'Cross-Page Data'!$D$4:$F$48,3,FALSE)="wind",VLOOKUP(G1561,'Cross-Page Data'!$I$4:$J$19,2,FALSE),IF(VLOOKUP(H1561,'Cross-Page Data'!$D$4:$F$48,3,FALSE)="hydro",VLOOKUP(G1561,'Cross-Page Data'!$I$4:$J$19,2,FALSE),VLOOKUP(H1561,'Cross-Page Data'!$D$4:$F$48,3,FALSE)))))</f>
        <v/>
      </c>
      <c r="M1561" s="120">
        <f>IF(AND($P$2=FALSE,OR(F1561="Commercial NAICS Cogen",F1561="Industrial NAICS Cogen",F1561="NAICS-22 Cogen")),FALSE,IF(AND($P$3=FALSE,OR(F1561="Commercial NAICS Cogen",F1561="Commercial NAICS Non-Cogen",F1561="Industrial NAICS Cogen", F1561="industrial NAICS non-Cogen")),FALSE, TRUE))</f>
        <v/>
      </c>
    </row>
    <row r="1562">
      <c r="A1562" s="129" t="n">
        <v>7238</v>
      </c>
      <c r="B1562" s="130" t="inlineStr">
        <is>
          <t>Cane Island</t>
        </is>
      </c>
      <c r="C1562" s="130" t="inlineStr">
        <is>
          <t>Kissimmee Utility Authority</t>
        </is>
      </c>
      <c r="D1562" s="129" t="n">
        <v>10376</v>
      </c>
      <c r="E1562" s="130" t="inlineStr">
        <is>
          <t>FL</t>
        </is>
      </c>
      <c r="F1562" s="130" t="inlineStr">
        <is>
          <t>Electric Utility</t>
        </is>
      </c>
      <c r="G1562" s="130" t="inlineStr">
        <is>
          <t>CT</t>
        </is>
      </c>
      <c r="H1562" s="130" t="inlineStr">
        <is>
          <t>NG</t>
        </is>
      </c>
      <c r="I1562" s="130" t="inlineStr">
        <is>
          <t>NG</t>
        </is>
      </c>
      <c r="J1562" s="131" t="n">
        <v>2336144</v>
      </c>
      <c r="K1562" s="129" t="n">
        <v>2020</v>
      </c>
      <c r="L1562" s="120">
        <f>IF(VLOOKUP(H1562,'Cross-Page Data'!$D$4:$F$48,3,FALSE)="natural gas",VLOOKUP(G1562,'Cross-Page Data'!$I$4:$J$19,2,FALSE),IF(VLOOKUP(H1562,'Cross-Page Data'!$D$4:$F$48,3,FALSE)="solar",IF(G1562="PV","solar PV","solar thermal"),IF(VLOOKUP(H1562,'Cross-Page Data'!$D$4:$F$48,3,FALSE)="wind",VLOOKUP(G1562,'Cross-Page Data'!$I$4:$J$19,2,FALSE),IF(VLOOKUP(H1562,'Cross-Page Data'!$D$4:$F$48,3,FALSE)="hydro",VLOOKUP(G1562,'Cross-Page Data'!$I$4:$J$19,2,FALSE),VLOOKUP(H1562,'Cross-Page Data'!$D$4:$F$48,3,FALSE)))))</f>
        <v/>
      </c>
      <c r="M1562" s="120">
        <f>IF(AND($P$2=FALSE,OR(F1562="Commercial NAICS Cogen",F1562="Industrial NAICS Cogen",F1562="NAICS-22 Cogen")),FALSE,IF(AND($P$3=FALSE,OR(F1562="Commercial NAICS Cogen",F1562="Commercial NAICS Non-Cogen",F1562="Industrial NAICS Cogen", F1562="industrial NAICS non-Cogen")),FALSE, TRUE))</f>
        <v/>
      </c>
    </row>
    <row r="1563">
      <c r="A1563" s="129" t="n">
        <v>7238</v>
      </c>
      <c r="B1563" s="130" t="inlineStr">
        <is>
          <t>Cane Island</t>
        </is>
      </c>
      <c r="C1563" s="130" t="inlineStr">
        <is>
          <t>Kissimmee Utility Authority</t>
        </is>
      </c>
      <c r="D1563" s="129" t="n">
        <v>10376</v>
      </c>
      <c r="E1563" s="130" t="inlineStr">
        <is>
          <t>FL</t>
        </is>
      </c>
      <c r="F1563" s="130" t="inlineStr">
        <is>
          <t>Electric Utility</t>
        </is>
      </c>
      <c r="G1563" s="130" t="inlineStr">
        <is>
          <t>GT</t>
        </is>
      </c>
      <c r="H1563" s="130" t="inlineStr">
        <is>
          <t>DFO</t>
        </is>
      </c>
      <c r="I1563" s="130" t="inlineStr">
        <is>
          <t>DFO</t>
        </is>
      </c>
      <c r="J1563" s="131" t="n">
        <v>0</v>
      </c>
      <c r="K1563" s="129" t="n">
        <v>2020</v>
      </c>
      <c r="L1563" s="120">
        <f>IF(VLOOKUP(H1563,'Cross-Page Data'!$D$4:$F$48,3,FALSE)="natural gas",VLOOKUP(G1563,'Cross-Page Data'!$I$4:$J$19,2,FALSE),IF(VLOOKUP(H1563,'Cross-Page Data'!$D$4:$F$48,3,FALSE)="solar",IF(G1563="PV","solar PV","solar thermal"),IF(VLOOKUP(H1563,'Cross-Page Data'!$D$4:$F$48,3,FALSE)="wind",VLOOKUP(G1563,'Cross-Page Data'!$I$4:$J$19,2,FALSE),IF(VLOOKUP(H1563,'Cross-Page Data'!$D$4:$F$48,3,FALSE)="hydro",VLOOKUP(G1563,'Cross-Page Data'!$I$4:$J$19,2,FALSE),VLOOKUP(H1563,'Cross-Page Data'!$D$4:$F$48,3,FALSE)))))</f>
        <v/>
      </c>
      <c r="M1563" s="120">
        <f>IF(AND($P$2=FALSE,OR(F1563="Commercial NAICS Cogen",F1563="Industrial NAICS Cogen",F1563="NAICS-22 Cogen")),FALSE,IF(AND($P$3=FALSE,OR(F1563="Commercial NAICS Cogen",F1563="Commercial NAICS Non-Cogen",F1563="Industrial NAICS Cogen", F1563="industrial NAICS non-Cogen")),FALSE, TRUE))</f>
        <v/>
      </c>
    </row>
    <row r="1564">
      <c r="A1564" s="129" t="n">
        <v>7238</v>
      </c>
      <c r="B1564" s="130" t="inlineStr">
        <is>
          <t>Cane Island</t>
        </is>
      </c>
      <c r="C1564" s="130" t="inlineStr">
        <is>
          <t>Kissimmee Utility Authority</t>
        </is>
      </c>
      <c r="D1564" s="129" t="n">
        <v>10376</v>
      </c>
      <c r="E1564" s="130" t="inlineStr">
        <is>
          <t>FL</t>
        </is>
      </c>
      <c r="F1564" s="130" t="inlineStr">
        <is>
          <t>Electric Utility</t>
        </is>
      </c>
      <c r="G1564" s="130" t="inlineStr">
        <is>
          <t>GT</t>
        </is>
      </c>
      <c r="H1564" s="130" t="inlineStr">
        <is>
          <t>NG</t>
        </is>
      </c>
      <c r="I1564" s="130" t="inlineStr">
        <is>
          <t>NG</t>
        </is>
      </c>
      <c r="J1564" s="131" t="n">
        <v>1106</v>
      </c>
      <c r="K1564" s="129" t="n">
        <v>2020</v>
      </c>
      <c r="L1564" s="120">
        <f>IF(VLOOKUP(H1564,'Cross-Page Data'!$D$4:$F$48,3,FALSE)="natural gas",VLOOKUP(G1564,'Cross-Page Data'!$I$4:$J$19,2,FALSE),IF(VLOOKUP(H1564,'Cross-Page Data'!$D$4:$F$48,3,FALSE)="solar",IF(G1564="PV","solar PV","solar thermal"),IF(VLOOKUP(H1564,'Cross-Page Data'!$D$4:$F$48,3,FALSE)="wind",VLOOKUP(G1564,'Cross-Page Data'!$I$4:$J$19,2,FALSE),IF(VLOOKUP(H1564,'Cross-Page Data'!$D$4:$F$48,3,FALSE)="hydro",VLOOKUP(G1564,'Cross-Page Data'!$I$4:$J$19,2,FALSE),VLOOKUP(H1564,'Cross-Page Data'!$D$4:$F$48,3,FALSE)))))</f>
        <v/>
      </c>
      <c r="M1564" s="120">
        <f>IF(AND($P$2=FALSE,OR(F1564="Commercial NAICS Cogen",F1564="Industrial NAICS Cogen",F1564="NAICS-22 Cogen")),FALSE,IF(AND($P$3=FALSE,OR(F1564="Commercial NAICS Cogen",F1564="Commercial NAICS Non-Cogen",F1564="Industrial NAICS Cogen", F1564="industrial NAICS non-Cogen")),FALSE, TRUE))</f>
        <v/>
      </c>
    </row>
    <row r="1565">
      <c r="A1565" s="129" t="n">
        <v>7242</v>
      </c>
      <c r="B1565" s="130" t="inlineStr">
        <is>
          <t>Polk</t>
        </is>
      </c>
      <c r="C1565" s="130" t="inlineStr">
        <is>
          <t>Tampa Electric Co</t>
        </is>
      </c>
      <c r="D1565" s="129" t="n">
        <v>18454</v>
      </c>
      <c r="E1565" s="130" t="inlineStr">
        <is>
          <t>FL</t>
        </is>
      </c>
      <c r="F1565" s="130" t="inlineStr">
        <is>
          <t>Electric Utility</t>
        </is>
      </c>
      <c r="G1565" s="130" t="inlineStr">
        <is>
          <t>CA</t>
        </is>
      </c>
      <c r="H1565" s="130" t="inlineStr">
        <is>
          <t>BIT</t>
        </is>
      </c>
      <c r="I1565" s="130" t="inlineStr">
        <is>
          <t>COL</t>
        </is>
      </c>
      <c r="J1565" s="131" t="n">
        <v>0</v>
      </c>
      <c r="K1565" s="129" t="n">
        <v>2020</v>
      </c>
      <c r="L1565" s="120">
        <f>IF(VLOOKUP(H1565,'Cross-Page Data'!$D$4:$F$48,3,FALSE)="natural gas",VLOOKUP(G1565,'Cross-Page Data'!$I$4:$J$19,2,FALSE),IF(VLOOKUP(H1565,'Cross-Page Data'!$D$4:$F$48,3,FALSE)="solar",IF(G1565="PV","solar PV","solar thermal"),IF(VLOOKUP(H1565,'Cross-Page Data'!$D$4:$F$48,3,FALSE)="wind",VLOOKUP(G1565,'Cross-Page Data'!$I$4:$J$19,2,FALSE),IF(VLOOKUP(H1565,'Cross-Page Data'!$D$4:$F$48,3,FALSE)="hydro",VLOOKUP(G1565,'Cross-Page Data'!$I$4:$J$19,2,FALSE),VLOOKUP(H1565,'Cross-Page Data'!$D$4:$F$48,3,FALSE)))))</f>
        <v/>
      </c>
      <c r="M1565" s="120">
        <f>IF(AND($P$2=FALSE,OR(F1565="Commercial NAICS Cogen",F1565="Industrial NAICS Cogen",F1565="NAICS-22 Cogen")),FALSE,IF(AND($P$3=FALSE,OR(F1565="Commercial NAICS Cogen",F1565="Commercial NAICS Non-Cogen",F1565="Industrial NAICS Cogen", F1565="industrial NAICS non-Cogen")),FALSE, TRUE))</f>
        <v/>
      </c>
    </row>
    <row r="1566">
      <c r="A1566" s="129" t="n">
        <v>7242</v>
      </c>
      <c r="B1566" s="130" t="inlineStr">
        <is>
          <t>Polk</t>
        </is>
      </c>
      <c r="C1566" s="130" t="inlineStr">
        <is>
          <t>Tampa Electric Co</t>
        </is>
      </c>
      <c r="D1566" s="129" t="n">
        <v>18454</v>
      </c>
      <c r="E1566" s="130" t="inlineStr">
        <is>
          <t>FL</t>
        </is>
      </c>
      <c r="F1566" s="130" t="inlineStr">
        <is>
          <t>Electric Utility</t>
        </is>
      </c>
      <c r="G1566" s="130" t="inlineStr">
        <is>
          <t>CA</t>
        </is>
      </c>
      <c r="H1566" s="130" t="inlineStr">
        <is>
          <t>DFO</t>
        </is>
      </c>
      <c r="I1566" s="130" t="inlineStr">
        <is>
          <t>DFO</t>
        </is>
      </c>
      <c r="J1566" s="131" t="n">
        <v>1246.636</v>
      </c>
      <c r="K1566" s="129" t="n">
        <v>2020</v>
      </c>
      <c r="L1566" s="120">
        <f>IF(VLOOKUP(H1566,'Cross-Page Data'!$D$4:$F$48,3,FALSE)="natural gas",VLOOKUP(G1566,'Cross-Page Data'!$I$4:$J$19,2,FALSE),IF(VLOOKUP(H1566,'Cross-Page Data'!$D$4:$F$48,3,FALSE)="solar",IF(G1566="PV","solar PV","solar thermal"),IF(VLOOKUP(H1566,'Cross-Page Data'!$D$4:$F$48,3,FALSE)="wind",VLOOKUP(G1566,'Cross-Page Data'!$I$4:$J$19,2,FALSE),IF(VLOOKUP(H1566,'Cross-Page Data'!$D$4:$F$48,3,FALSE)="hydro",VLOOKUP(G1566,'Cross-Page Data'!$I$4:$J$19,2,FALSE),VLOOKUP(H1566,'Cross-Page Data'!$D$4:$F$48,3,FALSE)))))</f>
        <v/>
      </c>
      <c r="M1566" s="120">
        <f>IF(AND($P$2=FALSE,OR(F1566="Commercial NAICS Cogen",F1566="Industrial NAICS Cogen",F1566="NAICS-22 Cogen")),FALSE,IF(AND($P$3=FALSE,OR(F1566="Commercial NAICS Cogen",F1566="Commercial NAICS Non-Cogen",F1566="Industrial NAICS Cogen", F1566="industrial NAICS non-Cogen")),FALSE, TRUE))</f>
        <v/>
      </c>
    </row>
    <row r="1567">
      <c r="A1567" s="129" t="n">
        <v>7242</v>
      </c>
      <c r="B1567" s="130" t="inlineStr">
        <is>
          <t>Polk</t>
        </is>
      </c>
      <c r="C1567" s="130" t="inlineStr">
        <is>
          <t>Tampa Electric Co</t>
        </is>
      </c>
      <c r="D1567" s="129" t="n">
        <v>18454</v>
      </c>
      <c r="E1567" s="130" t="inlineStr">
        <is>
          <t>FL</t>
        </is>
      </c>
      <c r="F1567" s="130" t="inlineStr">
        <is>
          <t>Electric Utility</t>
        </is>
      </c>
      <c r="G1567" s="130" t="inlineStr">
        <is>
          <t>CA</t>
        </is>
      </c>
      <c r="H1567" s="130" t="inlineStr">
        <is>
          <t>NG</t>
        </is>
      </c>
      <c r="I1567" s="130" t="inlineStr">
        <is>
          <t>NG</t>
        </is>
      </c>
      <c r="J1567" s="131" t="n">
        <v>2470914.4</v>
      </c>
      <c r="K1567" s="129" t="n">
        <v>2020</v>
      </c>
      <c r="L1567" s="120">
        <f>IF(VLOOKUP(H1567,'Cross-Page Data'!$D$4:$F$48,3,FALSE)="natural gas",VLOOKUP(G1567,'Cross-Page Data'!$I$4:$J$19,2,FALSE),IF(VLOOKUP(H1567,'Cross-Page Data'!$D$4:$F$48,3,FALSE)="solar",IF(G1567="PV","solar PV","solar thermal"),IF(VLOOKUP(H1567,'Cross-Page Data'!$D$4:$F$48,3,FALSE)="wind",VLOOKUP(G1567,'Cross-Page Data'!$I$4:$J$19,2,FALSE),IF(VLOOKUP(H1567,'Cross-Page Data'!$D$4:$F$48,3,FALSE)="hydro",VLOOKUP(G1567,'Cross-Page Data'!$I$4:$J$19,2,FALSE),VLOOKUP(H1567,'Cross-Page Data'!$D$4:$F$48,3,FALSE)))))</f>
        <v/>
      </c>
      <c r="M1567" s="120">
        <f>IF(AND($P$2=FALSE,OR(F1567="Commercial NAICS Cogen",F1567="Industrial NAICS Cogen",F1567="NAICS-22 Cogen")),FALSE,IF(AND($P$3=FALSE,OR(F1567="Commercial NAICS Cogen",F1567="Commercial NAICS Non-Cogen",F1567="Industrial NAICS Cogen", F1567="industrial NAICS non-Cogen")),FALSE, TRUE))</f>
        <v/>
      </c>
    </row>
    <row r="1568">
      <c r="A1568" s="129" t="n">
        <v>7242</v>
      </c>
      <c r="B1568" s="130" t="inlineStr">
        <is>
          <t>Polk</t>
        </is>
      </c>
      <c r="C1568" s="130" t="inlineStr">
        <is>
          <t>Tampa Electric Co</t>
        </is>
      </c>
      <c r="D1568" s="129" t="n">
        <v>18454</v>
      </c>
      <c r="E1568" s="130" t="inlineStr">
        <is>
          <t>FL</t>
        </is>
      </c>
      <c r="F1568" s="130" t="inlineStr">
        <is>
          <t>Electric Utility</t>
        </is>
      </c>
      <c r="G1568" s="130" t="inlineStr">
        <is>
          <t>CA</t>
        </is>
      </c>
      <c r="H1568" s="130" t="inlineStr">
        <is>
          <t>SGC</t>
        </is>
      </c>
      <c r="I1568" s="130" t="inlineStr">
        <is>
          <t>COL</t>
        </is>
      </c>
      <c r="J1568" s="131" t="n">
        <v>0</v>
      </c>
      <c r="K1568" s="129" t="n">
        <v>2020</v>
      </c>
      <c r="L1568" s="120">
        <f>IF(VLOOKUP(H1568,'Cross-Page Data'!$D$4:$F$48,3,FALSE)="natural gas",VLOOKUP(G1568,'Cross-Page Data'!$I$4:$J$19,2,FALSE),IF(VLOOKUP(H1568,'Cross-Page Data'!$D$4:$F$48,3,FALSE)="solar",IF(G1568="PV","solar PV","solar thermal"),IF(VLOOKUP(H1568,'Cross-Page Data'!$D$4:$F$48,3,FALSE)="wind",VLOOKUP(G1568,'Cross-Page Data'!$I$4:$J$19,2,FALSE),IF(VLOOKUP(H1568,'Cross-Page Data'!$D$4:$F$48,3,FALSE)="hydro",VLOOKUP(G1568,'Cross-Page Data'!$I$4:$J$19,2,FALSE),VLOOKUP(H1568,'Cross-Page Data'!$D$4:$F$48,3,FALSE)))))</f>
        <v/>
      </c>
      <c r="M1568" s="120">
        <f>IF(AND($P$2=FALSE,OR(F1568="Commercial NAICS Cogen",F1568="Industrial NAICS Cogen",F1568="NAICS-22 Cogen")),FALSE,IF(AND($P$3=FALSE,OR(F1568="Commercial NAICS Cogen",F1568="Commercial NAICS Non-Cogen",F1568="Industrial NAICS Cogen", F1568="industrial NAICS non-Cogen")),FALSE, TRUE))</f>
        <v/>
      </c>
    </row>
    <row r="1569">
      <c r="A1569" s="129" t="n">
        <v>7242</v>
      </c>
      <c r="B1569" s="130" t="inlineStr">
        <is>
          <t>Polk</t>
        </is>
      </c>
      <c r="C1569" s="130" t="inlineStr">
        <is>
          <t>Tampa Electric Co</t>
        </is>
      </c>
      <c r="D1569" s="129" t="n">
        <v>18454</v>
      </c>
      <c r="E1569" s="130" t="inlineStr">
        <is>
          <t>FL</t>
        </is>
      </c>
      <c r="F1569" s="130" t="inlineStr">
        <is>
          <t>Electric Utility</t>
        </is>
      </c>
      <c r="G1569" s="130" t="inlineStr">
        <is>
          <t>CT</t>
        </is>
      </c>
      <c r="H1569" s="130" t="inlineStr">
        <is>
          <t>BIT</t>
        </is>
      </c>
      <c r="I1569" s="130" t="inlineStr">
        <is>
          <t>COL</t>
        </is>
      </c>
      <c r="J1569" s="131" t="n">
        <v>0</v>
      </c>
      <c r="K1569" s="129" t="n">
        <v>2020</v>
      </c>
      <c r="L1569" s="120">
        <f>IF(VLOOKUP(H1569,'Cross-Page Data'!$D$4:$F$48,3,FALSE)="natural gas",VLOOKUP(G1569,'Cross-Page Data'!$I$4:$J$19,2,FALSE),IF(VLOOKUP(H1569,'Cross-Page Data'!$D$4:$F$48,3,FALSE)="solar",IF(G1569="PV","solar PV","solar thermal"),IF(VLOOKUP(H1569,'Cross-Page Data'!$D$4:$F$48,3,FALSE)="wind",VLOOKUP(G1569,'Cross-Page Data'!$I$4:$J$19,2,FALSE),IF(VLOOKUP(H1569,'Cross-Page Data'!$D$4:$F$48,3,FALSE)="hydro",VLOOKUP(G1569,'Cross-Page Data'!$I$4:$J$19,2,FALSE),VLOOKUP(H1569,'Cross-Page Data'!$D$4:$F$48,3,FALSE)))))</f>
        <v/>
      </c>
      <c r="M1569" s="120">
        <f>IF(AND($P$2=FALSE,OR(F1569="Commercial NAICS Cogen",F1569="Industrial NAICS Cogen",F1569="NAICS-22 Cogen")),FALSE,IF(AND($P$3=FALSE,OR(F1569="Commercial NAICS Cogen",F1569="Commercial NAICS Non-Cogen",F1569="Industrial NAICS Cogen", F1569="industrial NAICS non-Cogen")),FALSE, TRUE))</f>
        <v/>
      </c>
    </row>
    <row r="1570">
      <c r="A1570" s="129" t="n">
        <v>7242</v>
      </c>
      <c r="B1570" s="130" t="inlineStr">
        <is>
          <t>Polk</t>
        </is>
      </c>
      <c r="C1570" s="130" t="inlineStr">
        <is>
          <t>Tampa Electric Co</t>
        </is>
      </c>
      <c r="D1570" s="129" t="n">
        <v>18454</v>
      </c>
      <c r="E1570" s="130" t="inlineStr">
        <is>
          <t>FL</t>
        </is>
      </c>
      <c r="F1570" s="130" t="inlineStr">
        <is>
          <t>Electric Utility</t>
        </is>
      </c>
      <c r="G1570" s="130" t="inlineStr">
        <is>
          <t>CT</t>
        </is>
      </c>
      <c r="H1570" s="130" t="inlineStr">
        <is>
          <t>DFO</t>
        </is>
      </c>
      <c r="I1570" s="130" t="inlineStr">
        <is>
          <t>DFO</t>
        </is>
      </c>
      <c r="J1570" s="131" t="n">
        <v>2254.038</v>
      </c>
      <c r="K1570" s="129" t="n">
        <v>2020</v>
      </c>
      <c r="L1570" s="120">
        <f>IF(VLOOKUP(H1570,'Cross-Page Data'!$D$4:$F$48,3,FALSE)="natural gas",VLOOKUP(G1570,'Cross-Page Data'!$I$4:$J$19,2,FALSE),IF(VLOOKUP(H1570,'Cross-Page Data'!$D$4:$F$48,3,FALSE)="solar",IF(G1570="PV","solar PV","solar thermal"),IF(VLOOKUP(H1570,'Cross-Page Data'!$D$4:$F$48,3,FALSE)="wind",VLOOKUP(G1570,'Cross-Page Data'!$I$4:$J$19,2,FALSE),IF(VLOOKUP(H1570,'Cross-Page Data'!$D$4:$F$48,3,FALSE)="hydro",VLOOKUP(G1570,'Cross-Page Data'!$I$4:$J$19,2,FALSE),VLOOKUP(H1570,'Cross-Page Data'!$D$4:$F$48,3,FALSE)))))</f>
        <v/>
      </c>
      <c r="M1570" s="120">
        <f>IF(AND($P$2=FALSE,OR(F1570="Commercial NAICS Cogen",F1570="Industrial NAICS Cogen",F1570="NAICS-22 Cogen")),FALSE,IF(AND($P$3=FALSE,OR(F1570="Commercial NAICS Cogen",F1570="Commercial NAICS Non-Cogen",F1570="Industrial NAICS Cogen", F1570="industrial NAICS non-Cogen")),FALSE, TRUE))</f>
        <v/>
      </c>
    </row>
    <row r="1571">
      <c r="A1571" s="129" t="n">
        <v>7242</v>
      </c>
      <c r="B1571" s="130" t="inlineStr">
        <is>
          <t>Polk</t>
        </is>
      </c>
      <c r="C1571" s="130" t="inlineStr">
        <is>
          <t>Tampa Electric Co</t>
        </is>
      </c>
      <c r="D1571" s="129" t="n">
        <v>18454</v>
      </c>
      <c r="E1571" s="130" t="inlineStr">
        <is>
          <t>FL</t>
        </is>
      </c>
      <c r="F1571" s="130" t="inlineStr">
        <is>
          <t>Electric Utility</t>
        </is>
      </c>
      <c r="G1571" s="130" t="inlineStr">
        <is>
          <t>CT</t>
        </is>
      </c>
      <c r="H1571" s="130" t="inlineStr">
        <is>
          <t>NG</t>
        </is>
      </c>
      <c r="I1571" s="130" t="inlineStr">
        <is>
          <t>NG</t>
        </is>
      </c>
      <c r="J1571" s="131" t="n">
        <v>4299456</v>
      </c>
      <c r="K1571" s="129" t="n">
        <v>2020</v>
      </c>
      <c r="L1571" s="120">
        <f>IF(VLOOKUP(H1571,'Cross-Page Data'!$D$4:$F$48,3,FALSE)="natural gas",VLOOKUP(G1571,'Cross-Page Data'!$I$4:$J$19,2,FALSE),IF(VLOOKUP(H1571,'Cross-Page Data'!$D$4:$F$48,3,FALSE)="solar",IF(G1571="PV","solar PV","solar thermal"),IF(VLOOKUP(H1571,'Cross-Page Data'!$D$4:$F$48,3,FALSE)="wind",VLOOKUP(G1571,'Cross-Page Data'!$I$4:$J$19,2,FALSE),IF(VLOOKUP(H1571,'Cross-Page Data'!$D$4:$F$48,3,FALSE)="hydro",VLOOKUP(G1571,'Cross-Page Data'!$I$4:$J$19,2,FALSE),VLOOKUP(H1571,'Cross-Page Data'!$D$4:$F$48,3,FALSE)))))</f>
        <v/>
      </c>
      <c r="M1571" s="120">
        <f>IF(AND($P$2=FALSE,OR(F1571="Commercial NAICS Cogen",F1571="Industrial NAICS Cogen",F1571="NAICS-22 Cogen")),FALSE,IF(AND($P$3=FALSE,OR(F1571="Commercial NAICS Cogen",F1571="Commercial NAICS Non-Cogen",F1571="Industrial NAICS Cogen", F1571="industrial NAICS non-Cogen")),FALSE, TRUE))</f>
        <v/>
      </c>
    </row>
    <row r="1572">
      <c r="A1572" s="129" t="n">
        <v>7242</v>
      </c>
      <c r="B1572" s="130" t="inlineStr">
        <is>
          <t>Polk</t>
        </is>
      </c>
      <c r="C1572" s="130" t="inlineStr">
        <is>
          <t>Tampa Electric Co</t>
        </is>
      </c>
      <c r="D1572" s="129" t="n">
        <v>18454</v>
      </c>
      <c r="E1572" s="130" t="inlineStr">
        <is>
          <t>FL</t>
        </is>
      </c>
      <c r="F1572" s="130" t="inlineStr">
        <is>
          <t>Electric Utility</t>
        </is>
      </c>
      <c r="G1572" s="130" t="inlineStr">
        <is>
          <t>CT</t>
        </is>
      </c>
      <c r="H1572" s="130" t="inlineStr">
        <is>
          <t>PC</t>
        </is>
      </c>
      <c r="I1572" s="130" t="inlineStr">
        <is>
          <t>PC</t>
        </is>
      </c>
      <c r="J1572" s="131" t="n">
        <v>0</v>
      </c>
      <c r="K1572" s="129" t="n">
        <v>2020</v>
      </c>
      <c r="L1572" s="120">
        <f>IF(VLOOKUP(H1572,'Cross-Page Data'!$D$4:$F$48,3,FALSE)="natural gas",VLOOKUP(G1572,'Cross-Page Data'!$I$4:$J$19,2,FALSE),IF(VLOOKUP(H1572,'Cross-Page Data'!$D$4:$F$48,3,FALSE)="solar",IF(G1572="PV","solar PV","solar thermal"),IF(VLOOKUP(H1572,'Cross-Page Data'!$D$4:$F$48,3,FALSE)="wind",VLOOKUP(G1572,'Cross-Page Data'!$I$4:$J$19,2,FALSE),IF(VLOOKUP(H1572,'Cross-Page Data'!$D$4:$F$48,3,FALSE)="hydro",VLOOKUP(G1572,'Cross-Page Data'!$I$4:$J$19,2,FALSE),VLOOKUP(H1572,'Cross-Page Data'!$D$4:$F$48,3,FALSE)))))</f>
        <v/>
      </c>
      <c r="M1572" s="120">
        <f>IF(AND($P$2=FALSE,OR(F1572="Commercial NAICS Cogen",F1572="Industrial NAICS Cogen",F1572="NAICS-22 Cogen")),FALSE,IF(AND($P$3=FALSE,OR(F1572="Commercial NAICS Cogen",F1572="Commercial NAICS Non-Cogen",F1572="Industrial NAICS Cogen", F1572="industrial NAICS non-Cogen")),FALSE, TRUE))</f>
        <v/>
      </c>
    </row>
    <row r="1573">
      <c r="A1573" s="129" t="n">
        <v>7242</v>
      </c>
      <c r="B1573" s="130" t="inlineStr">
        <is>
          <t>Polk</t>
        </is>
      </c>
      <c r="C1573" s="130" t="inlineStr">
        <is>
          <t>Tampa Electric Co</t>
        </is>
      </c>
      <c r="D1573" s="129" t="n">
        <v>18454</v>
      </c>
      <c r="E1573" s="130" t="inlineStr">
        <is>
          <t>FL</t>
        </is>
      </c>
      <c r="F1573" s="130" t="inlineStr">
        <is>
          <t>Electric Utility</t>
        </is>
      </c>
      <c r="G1573" s="130" t="inlineStr">
        <is>
          <t>CT</t>
        </is>
      </c>
      <c r="H1573" s="130" t="inlineStr">
        <is>
          <t>SGC</t>
        </is>
      </c>
      <c r="I1573" s="130" t="inlineStr">
        <is>
          <t>COL</t>
        </is>
      </c>
      <c r="J1573" s="131" t="n">
        <v>0</v>
      </c>
      <c r="K1573" s="129" t="n">
        <v>2020</v>
      </c>
      <c r="L1573" s="120">
        <f>IF(VLOOKUP(H1573,'Cross-Page Data'!$D$4:$F$48,3,FALSE)="natural gas",VLOOKUP(G1573,'Cross-Page Data'!$I$4:$J$19,2,FALSE),IF(VLOOKUP(H1573,'Cross-Page Data'!$D$4:$F$48,3,FALSE)="solar",IF(G1573="PV","solar PV","solar thermal"),IF(VLOOKUP(H1573,'Cross-Page Data'!$D$4:$F$48,3,FALSE)="wind",VLOOKUP(G1573,'Cross-Page Data'!$I$4:$J$19,2,FALSE),IF(VLOOKUP(H1573,'Cross-Page Data'!$D$4:$F$48,3,FALSE)="hydro",VLOOKUP(G1573,'Cross-Page Data'!$I$4:$J$19,2,FALSE),VLOOKUP(H1573,'Cross-Page Data'!$D$4:$F$48,3,FALSE)))))</f>
        <v/>
      </c>
      <c r="M1573" s="120">
        <f>IF(AND($P$2=FALSE,OR(F1573="Commercial NAICS Cogen",F1573="Industrial NAICS Cogen",F1573="NAICS-22 Cogen")),FALSE,IF(AND($P$3=FALSE,OR(F1573="Commercial NAICS Cogen",F1573="Commercial NAICS Non-Cogen",F1573="Industrial NAICS Cogen", F1573="industrial NAICS non-Cogen")),FALSE, TRUE))</f>
        <v/>
      </c>
    </row>
    <row r="1574">
      <c r="A1574" s="129" t="n">
        <v>7266</v>
      </c>
      <c r="B1574" s="130" t="inlineStr">
        <is>
          <t>Woodland</t>
        </is>
      </c>
      <c r="C1574" s="130" t="inlineStr">
        <is>
          <t>Modesto Irrigation District</t>
        </is>
      </c>
      <c r="D1574" s="129" t="n">
        <v>12745</v>
      </c>
      <c r="E1574" s="130" t="inlineStr">
        <is>
          <t>CA</t>
        </is>
      </c>
      <c r="F1574" s="130" t="inlineStr">
        <is>
          <t>Electric Utility</t>
        </is>
      </c>
      <c r="G1574" s="130" t="inlineStr">
        <is>
          <t>CA</t>
        </is>
      </c>
      <c r="H1574" s="130" t="inlineStr">
        <is>
          <t>NG</t>
        </is>
      </c>
      <c r="I1574" s="130" t="inlineStr">
        <is>
          <t>NG</t>
        </is>
      </c>
      <c r="J1574" s="131" t="n">
        <v>36758</v>
      </c>
      <c r="K1574" s="129" t="n">
        <v>2020</v>
      </c>
      <c r="L1574" s="120">
        <f>IF(VLOOKUP(H1574,'Cross-Page Data'!$D$4:$F$48,3,FALSE)="natural gas",VLOOKUP(G1574,'Cross-Page Data'!$I$4:$J$19,2,FALSE),IF(VLOOKUP(H1574,'Cross-Page Data'!$D$4:$F$48,3,FALSE)="solar",IF(G1574="PV","solar PV","solar thermal"),IF(VLOOKUP(H1574,'Cross-Page Data'!$D$4:$F$48,3,FALSE)="wind",VLOOKUP(G1574,'Cross-Page Data'!$I$4:$J$19,2,FALSE),IF(VLOOKUP(H1574,'Cross-Page Data'!$D$4:$F$48,3,FALSE)="hydro",VLOOKUP(G1574,'Cross-Page Data'!$I$4:$J$19,2,FALSE),VLOOKUP(H1574,'Cross-Page Data'!$D$4:$F$48,3,FALSE)))))</f>
        <v/>
      </c>
      <c r="M1574" s="120">
        <f>IF(AND($P$2=FALSE,OR(F1574="Commercial NAICS Cogen",F1574="Industrial NAICS Cogen",F1574="NAICS-22 Cogen")),FALSE,IF(AND($P$3=FALSE,OR(F1574="Commercial NAICS Cogen",F1574="Commercial NAICS Non-Cogen",F1574="Industrial NAICS Cogen", F1574="industrial NAICS non-Cogen")),FALSE, TRUE))</f>
        <v/>
      </c>
    </row>
    <row r="1575">
      <c r="A1575" s="129" t="n">
        <v>7266</v>
      </c>
      <c r="B1575" s="130" t="inlineStr">
        <is>
          <t>Woodland</t>
        </is>
      </c>
      <c r="C1575" s="130" t="inlineStr">
        <is>
          <t>Modesto Irrigation District</t>
        </is>
      </c>
      <c r="D1575" s="129" t="n">
        <v>12745</v>
      </c>
      <c r="E1575" s="130" t="inlineStr">
        <is>
          <t>CA</t>
        </is>
      </c>
      <c r="F1575" s="130" t="inlineStr">
        <is>
          <t>Electric Utility</t>
        </is>
      </c>
      <c r="G1575" s="130" t="inlineStr">
        <is>
          <t>CT</t>
        </is>
      </c>
      <c r="H1575" s="130" t="inlineStr">
        <is>
          <t>DFO</t>
        </is>
      </c>
      <c r="I1575" s="130" t="inlineStr">
        <is>
          <t>DFO</t>
        </is>
      </c>
      <c r="J1575" s="131" t="n">
        <v>0</v>
      </c>
      <c r="K1575" s="129" t="n">
        <v>2020</v>
      </c>
      <c r="L1575" s="120">
        <f>IF(VLOOKUP(H1575,'Cross-Page Data'!$D$4:$F$48,3,FALSE)="natural gas",VLOOKUP(G1575,'Cross-Page Data'!$I$4:$J$19,2,FALSE),IF(VLOOKUP(H1575,'Cross-Page Data'!$D$4:$F$48,3,FALSE)="solar",IF(G1575="PV","solar PV","solar thermal"),IF(VLOOKUP(H1575,'Cross-Page Data'!$D$4:$F$48,3,FALSE)="wind",VLOOKUP(G1575,'Cross-Page Data'!$I$4:$J$19,2,FALSE),IF(VLOOKUP(H1575,'Cross-Page Data'!$D$4:$F$48,3,FALSE)="hydro",VLOOKUP(G1575,'Cross-Page Data'!$I$4:$J$19,2,FALSE),VLOOKUP(H1575,'Cross-Page Data'!$D$4:$F$48,3,FALSE)))))</f>
        <v/>
      </c>
      <c r="M1575" s="120">
        <f>IF(AND($P$2=FALSE,OR(F1575="Commercial NAICS Cogen",F1575="Industrial NAICS Cogen",F1575="NAICS-22 Cogen")),FALSE,IF(AND($P$3=FALSE,OR(F1575="Commercial NAICS Cogen",F1575="Commercial NAICS Non-Cogen",F1575="Industrial NAICS Cogen", F1575="industrial NAICS non-Cogen")),FALSE, TRUE))</f>
        <v/>
      </c>
    </row>
    <row r="1576">
      <c r="A1576" s="129" t="n">
        <v>7266</v>
      </c>
      <c r="B1576" s="130" t="inlineStr">
        <is>
          <t>Woodland</t>
        </is>
      </c>
      <c r="C1576" s="130" t="inlineStr">
        <is>
          <t>Modesto Irrigation District</t>
        </is>
      </c>
      <c r="D1576" s="129" t="n">
        <v>12745</v>
      </c>
      <c r="E1576" s="130" t="inlineStr">
        <is>
          <t>CA</t>
        </is>
      </c>
      <c r="F1576" s="130" t="inlineStr">
        <is>
          <t>Electric Utility</t>
        </is>
      </c>
      <c r="G1576" s="130" t="inlineStr">
        <is>
          <t>CT</t>
        </is>
      </c>
      <c r="H1576" s="130" t="inlineStr">
        <is>
          <t>NG</t>
        </is>
      </c>
      <c r="I1576" s="130" t="inlineStr">
        <is>
          <t>NG</t>
        </is>
      </c>
      <c r="J1576" s="131" t="n">
        <v>334467</v>
      </c>
      <c r="K1576" s="129" t="n">
        <v>2020</v>
      </c>
      <c r="L1576" s="120">
        <f>IF(VLOOKUP(H1576,'Cross-Page Data'!$D$4:$F$48,3,FALSE)="natural gas",VLOOKUP(G1576,'Cross-Page Data'!$I$4:$J$19,2,FALSE),IF(VLOOKUP(H1576,'Cross-Page Data'!$D$4:$F$48,3,FALSE)="solar",IF(G1576="PV","solar PV","solar thermal"),IF(VLOOKUP(H1576,'Cross-Page Data'!$D$4:$F$48,3,FALSE)="wind",VLOOKUP(G1576,'Cross-Page Data'!$I$4:$J$19,2,FALSE),IF(VLOOKUP(H1576,'Cross-Page Data'!$D$4:$F$48,3,FALSE)="hydro",VLOOKUP(G1576,'Cross-Page Data'!$I$4:$J$19,2,FALSE),VLOOKUP(H1576,'Cross-Page Data'!$D$4:$F$48,3,FALSE)))))</f>
        <v/>
      </c>
      <c r="M1576" s="120">
        <f>IF(AND($P$2=FALSE,OR(F1576="Commercial NAICS Cogen",F1576="Industrial NAICS Cogen",F1576="NAICS-22 Cogen")),FALSE,IF(AND($P$3=FALSE,OR(F1576="Commercial NAICS Cogen",F1576="Commercial NAICS Non-Cogen",F1576="Industrial NAICS Cogen", F1576="industrial NAICS non-Cogen")),FALSE, TRUE))</f>
        <v/>
      </c>
    </row>
    <row r="1577">
      <c r="A1577" s="129" t="n">
        <v>7266</v>
      </c>
      <c r="B1577" s="130" t="inlineStr">
        <is>
          <t>Woodland</t>
        </is>
      </c>
      <c r="C1577" s="130" t="inlineStr">
        <is>
          <t>Modesto Irrigation District</t>
        </is>
      </c>
      <c r="D1577" s="129" t="n">
        <v>12745</v>
      </c>
      <c r="E1577" s="130" t="inlineStr">
        <is>
          <t>CA</t>
        </is>
      </c>
      <c r="F1577" s="130" t="inlineStr">
        <is>
          <t>Electric Utility</t>
        </is>
      </c>
      <c r="G1577" s="130" t="inlineStr">
        <is>
          <t>GT</t>
        </is>
      </c>
      <c r="H1577" s="130" t="inlineStr">
        <is>
          <t>DFO</t>
        </is>
      </c>
      <c r="I1577" s="130" t="inlineStr">
        <is>
          <t>DFO</t>
        </is>
      </c>
      <c r="J1577" s="131" t="n">
        <v>0</v>
      </c>
      <c r="K1577" s="129" t="n">
        <v>2020</v>
      </c>
      <c r="L1577" s="120">
        <f>IF(VLOOKUP(H1577,'Cross-Page Data'!$D$4:$F$48,3,FALSE)="natural gas",VLOOKUP(G1577,'Cross-Page Data'!$I$4:$J$19,2,FALSE),IF(VLOOKUP(H1577,'Cross-Page Data'!$D$4:$F$48,3,FALSE)="solar",IF(G1577="PV","solar PV","solar thermal"),IF(VLOOKUP(H1577,'Cross-Page Data'!$D$4:$F$48,3,FALSE)="wind",VLOOKUP(G1577,'Cross-Page Data'!$I$4:$J$19,2,FALSE),IF(VLOOKUP(H1577,'Cross-Page Data'!$D$4:$F$48,3,FALSE)="hydro",VLOOKUP(G1577,'Cross-Page Data'!$I$4:$J$19,2,FALSE),VLOOKUP(H1577,'Cross-Page Data'!$D$4:$F$48,3,FALSE)))))</f>
        <v/>
      </c>
      <c r="M1577" s="120">
        <f>IF(AND($P$2=FALSE,OR(F1577="Commercial NAICS Cogen",F1577="Industrial NAICS Cogen",F1577="NAICS-22 Cogen")),FALSE,IF(AND($P$3=FALSE,OR(F1577="Commercial NAICS Cogen",F1577="Commercial NAICS Non-Cogen",F1577="Industrial NAICS Cogen", F1577="industrial NAICS non-Cogen")),FALSE, TRUE))</f>
        <v/>
      </c>
    </row>
    <row r="1578">
      <c r="A1578" s="129" t="n">
        <v>7266</v>
      </c>
      <c r="B1578" s="130" t="inlineStr">
        <is>
          <t>Woodland</t>
        </is>
      </c>
      <c r="C1578" s="130" t="inlineStr">
        <is>
          <t>Modesto Irrigation District</t>
        </is>
      </c>
      <c r="D1578" s="129" t="n">
        <v>12745</v>
      </c>
      <c r="E1578" s="130" t="inlineStr">
        <is>
          <t>CA</t>
        </is>
      </c>
      <c r="F1578" s="130" t="inlineStr">
        <is>
          <t>Electric Utility</t>
        </is>
      </c>
      <c r="G1578" s="130" t="inlineStr">
        <is>
          <t>GT</t>
        </is>
      </c>
      <c r="H1578" s="130" t="inlineStr">
        <is>
          <t>NG</t>
        </is>
      </c>
      <c r="I1578" s="130" t="inlineStr">
        <is>
          <t>NG</t>
        </is>
      </c>
      <c r="J1578" s="131" t="n">
        <v>49281</v>
      </c>
      <c r="K1578" s="129" t="n">
        <v>2020</v>
      </c>
      <c r="L1578" s="120">
        <f>IF(VLOOKUP(H1578,'Cross-Page Data'!$D$4:$F$48,3,FALSE)="natural gas",VLOOKUP(G1578,'Cross-Page Data'!$I$4:$J$19,2,FALSE),IF(VLOOKUP(H1578,'Cross-Page Data'!$D$4:$F$48,3,FALSE)="solar",IF(G1578="PV","solar PV","solar thermal"),IF(VLOOKUP(H1578,'Cross-Page Data'!$D$4:$F$48,3,FALSE)="wind",VLOOKUP(G1578,'Cross-Page Data'!$I$4:$J$19,2,FALSE),IF(VLOOKUP(H1578,'Cross-Page Data'!$D$4:$F$48,3,FALSE)="hydro",VLOOKUP(G1578,'Cross-Page Data'!$I$4:$J$19,2,FALSE),VLOOKUP(H1578,'Cross-Page Data'!$D$4:$F$48,3,FALSE)))))</f>
        <v/>
      </c>
      <c r="M1578" s="120">
        <f>IF(AND($P$2=FALSE,OR(F1578="Commercial NAICS Cogen",F1578="Industrial NAICS Cogen",F1578="NAICS-22 Cogen")),FALSE,IF(AND($P$3=FALSE,OR(F1578="Commercial NAICS Cogen",F1578="Commercial NAICS Non-Cogen",F1578="Industrial NAICS Cogen", F1578="industrial NAICS non-Cogen")),FALSE, TRUE))</f>
        <v/>
      </c>
    </row>
    <row r="1579">
      <c r="A1579" s="129" t="n">
        <v>7266</v>
      </c>
      <c r="B1579" s="130" t="inlineStr">
        <is>
          <t>Woodland</t>
        </is>
      </c>
      <c r="C1579" s="130" t="inlineStr">
        <is>
          <t>Modesto Irrigation District</t>
        </is>
      </c>
      <c r="D1579" s="129" t="n">
        <v>12745</v>
      </c>
      <c r="E1579" s="130" t="inlineStr">
        <is>
          <t>CA</t>
        </is>
      </c>
      <c r="F1579" s="130" t="inlineStr">
        <is>
          <t>Electric Utility</t>
        </is>
      </c>
      <c r="G1579" s="130" t="inlineStr">
        <is>
          <t>IC</t>
        </is>
      </c>
      <c r="H1579" s="130" t="inlineStr">
        <is>
          <t>NG</t>
        </is>
      </c>
      <c r="I1579" s="130" t="inlineStr">
        <is>
          <t>NG</t>
        </is>
      </c>
      <c r="J1579" s="131" t="n">
        <v>47056</v>
      </c>
      <c r="K1579" s="129" t="n">
        <v>2020</v>
      </c>
      <c r="L1579" s="120">
        <f>IF(VLOOKUP(H1579,'Cross-Page Data'!$D$4:$F$48,3,FALSE)="natural gas",VLOOKUP(G1579,'Cross-Page Data'!$I$4:$J$19,2,FALSE),IF(VLOOKUP(H1579,'Cross-Page Data'!$D$4:$F$48,3,FALSE)="solar",IF(G1579="PV","solar PV","solar thermal"),IF(VLOOKUP(H1579,'Cross-Page Data'!$D$4:$F$48,3,FALSE)="wind",VLOOKUP(G1579,'Cross-Page Data'!$I$4:$J$19,2,FALSE),IF(VLOOKUP(H1579,'Cross-Page Data'!$D$4:$F$48,3,FALSE)="hydro",VLOOKUP(G1579,'Cross-Page Data'!$I$4:$J$19,2,FALSE),VLOOKUP(H1579,'Cross-Page Data'!$D$4:$F$48,3,FALSE)))))</f>
        <v/>
      </c>
      <c r="M1579" s="120">
        <f>IF(AND($P$2=FALSE,OR(F1579="Commercial NAICS Cogen",F1579="Industrial NAICS Cogen",F1579="NAICS-22 Cogen")),FALSE,IF(AND($P$3=FALSE,OR(F1579="Commercial NAICS Cogen",F1579="Commercial NAICS Non-Cogen",F1579="Industrial NAICS Cogen", F1579="industrial NAICS non-Cogen")),FALSE, TRUE))</f>
        <v/>
      </c>
    </row>
    <row r="1580">
      <c r="A1580" s="129" t="n">
        <v>7277</v>
      </c>
      <c r="B1580" s="130" t="inlineStr">
        <is>
          <t>Lincoln Combustion</t>
        </is>
      </c>
      <c r="C1580" s="130" t="inlineStr">
        <is>
          <t>Duke Energy Carolinas, LLC</t>
        </is>
      </c>
      <c r="D1580" s="129" t="n">
        <v>5416</v>
      </c>
      <c r="E1580" s="130" t="inlineStr">
        <is>
          <t>NC</t>
        </is>
      </c>
      <c r="F1580" s="130" t="inlineStr">
        <is>
          <t>Electric Utility</t>
        </is>
      </c>
      <c r="G1580" s="130" t="inlineStr">
        <is>
          <t>GT</t>
        </is>
      </c>
      <c r="H1580" s="130" t="inlineStr">
        <is>
          <t>DFO</t>
        </is>
      </c>
      <c r="I1580" s="130" t="inlineStr">
        <is>
          <t>DFO</t>
        </is>
      </c>
      <c r="J1580" s="131" t="n">
        <v>188.963</v>
      </c>
      <c r="K1580" s="129" t="n">
        <v>2020</v>
      </c>
      <c r="L1580" s="120">
        <f>IF(VLOOKUP(H1580,'Cross-Page Data'!$D$4:$F$48,3,FALSE)="natural gas",VLOOKUP(G1580,'Cross-Page Data'!$I$4:$J$19,2,FALSE),IF(VLOOKUP(H1580,'Cross-Page Data'!$D$4:$F$48,3,FALSE)="solar",IF(G1580="PV","solar PV","solar thermal"),IF(VLOOKUP(H1580,'Cross-Page Data'!$D$4:$F$48,3,FALSE)="wind",VLOOKUP(G1580,'Cross-Page Data'!$I$4:$J$19,2,FALSE),IF(VLOOKUP(H1580,'Cross-Page Data'!$D$4:$F$48,3,FALSE)="hydro",VLOOKUP(G1580,'Cross-Page Data'!$I$4:$J$19,2,FALSE),VLOOKUP(H1580,'Cross-Page Data'!$D$4:$F$48,3,FALSE)))))</f>
        <v/>
      </c>
      <c r="M1580" s="120">
        <f>IF(AND($P$2=FALSE,OR(F1580="Commercial NAICS Cogen",F1580="Industrial NAICS Cogen",F1580="NAICS-22 Cogen")),FALSE,IF(AND($P$3=FALSE,OR(F1580="Commercial NAICS Cogen",F1580="Commercial NAICS Non-Cogen",F1580="Industrial NAICS Cogen", F1580="industrial NAICS non-Cogen")),FALSE, TRUE))</f>
        <v/>
      </c>
    </row>
    <row r="1581">
      <c r="A1581" s="129" t="n">
        <v>7277</v>
      </c>
      <c r="B1581" s="130" t="inlineStr">
        <is>
          <t>Lincoln Combustion</t>
        </is>
      </c>
      <c r="C1581" s="130" t="inlineStr">
        <is>
          <t>Duke Energy Carolinas, LLC</t>
        </is>
      </c>
      <c r="D1581" s="129" t="n">
        <v>5416</v>
      </c>
      <c r="E1581" s="130" t="inlineStr">
        <is>
          <t>NC</t>
        </is>
      </c>
      <c r="F1581" s="130" t="inlineStr">
        <is>
          <t>Electric Utility</t>
        </is>
      </c>
      <c r="G1581" s="130" t="inlineStr">
        <is>
          <t>GT</t>
        </is>
      </c>
      <c r="H1581" s="130" t="inlineStr">
        <is>
          <t>NG</t>
        </is>
      </c>
      <c r="I1581" s="130" t="inlineStr">
        <is>
          <t>NG</t>
        </is>
      </c>
      <c r="J1581" s="131" t="n">
        <v>16011.037</v>
      </c>
      <c r="K1581" s="129" t="n">
        <v>2020</v>
      </c>
      <c r="L1581" s="120">
        <f>IF(VLOOKUP(H1581,'Cross-Page Data'!$D$4:$F$48,3,FALSE)="natural gas",VLOOKUP(G1581,'Cross-Page Data'!$I$4:$J$19,2,FALSE),IF(VLOOKUP(H1581,'Cross-Page Data'!$D$4:$F$48,3,FALSE)="solar",IF(G1581="PV","solar PV","solar thermal"),IF(VLOOKUP(H1581,'Cross-Page Data'!$D$4:$F$48,3,FALSE)="wind",VLOOKUP(G1581,'Cross-Page Data'!$I$4:$J$19,2,FALSE),IF(VLOOKUP(H1581,'Cross-Page Data'!$D$4:$F$48,3,FALSE)="hydro",VLOOKUP(G1581,'Cross-Page Data'!$I$4:$J$19,2,FALSE),VLOOKUP(H1581,'Cross-Page Data'!$D$4:$F$48,3,FALSE)))))</f>
        <v/>
      </c>
      <c r="M1581" s="120">
        <f>IF(AND($P$2=FALSE,OR(F1581="Commercial NAICS Cogen",F1581="Industrial NAICS Cogen",F1581="NAICS-22 Cogen")),FALSE,IF(AND($P$3=FALSE,OR(F1581="Commercial NAICS Cogen",F1581="Commercial NAICS Non-Cogen",F1581="Industrial NAICS Cogen", F1581="industrial NAICS non-Cogen")),FALSE, TRUE))</f>
        <v/>
      </c>
    </row>
    <row r="1582">
      <c r="A1582" s="129" t="n">
        <v>7296</v>
      </c>
      <c r="B1582" s="130" t="inlineStr">
        <is>
          <t>State Line Combined Cycle</t>
        </is>
      </c>
      <c r="C1582" s="130" t="inlineStr">
        <is>
          <t>Empire District Electric Co</t>
        </is>
      </c>
      <c r="D1582" s="129" t="n">
        <v>5860</v>
      </c>
      <c r="E1582" s="130" t="inlineStr">
        <is>
          <t>MO</t>
        </is>
      </c>
      <c r="F1582" s="130" t="inlineStr">
        <is>
          <t>Electric Utility</t>
        </is>
      </c>
      <c r="G1582" s="130" t="inlineStr">
        <is>
          <t>CA</t>
        </is>
      </c>
      <c r="H1582" s="130" t="inlineStr">
        <is>
          <t>NG</t>
        </is>
      </c>
      <c r="I1582" s="130" t="inlineStr">
        <is>
          <t>NG</t>
        </is>
      </c>
      <c r="J1582" s="131" t="n">
        <v>933418</v>
      </c>
      <c r="K1582" s="129" t="n">
        <v>2020</v>
      </c>
      <c r="L1582" s="120">
        <f>IF(VLOOKUP(H1582,'Cross-Page Data'!$D$4:$F$48,3,FALSE)="natural gas",VLOOKUP(G1582,'Cross-Page Data'!$I$4:$J$19,2,FALSE),IF(VLOOKUP(H1582,'Cross-Page Data'!$D$4:$F$48,3,FALSE)="solar",IF(G1582="PV","solar PV","solar thermal"),IF(VLOOKUP(H1582,'Cross-Page Data'!$D$4:$F$48,3,FALSE)="wind",VLOOKUP(G1582,'Cross-Page Data'!$I$4:$J$19,2,FALSE),IF(VLOOKUP(H1582,'Cross-Page Data'!$D$4:$F$48,3,FALSE)="hydro",VLOOKUP(G1582,'Cross-Page Data'!$I$4:$J$19,2,FALSE),VLOOKUP(H1582,'Cross-Page Data'!$D$4:$F$48,3,FALSE)))))</f>
        <v/>
      </c>
      <c r="M1582" s="120">
        <f>IF(AND($P$2=FALSE,OR(F1582="Commercial NAICS Cogen",F1582="Industrial NAICS Cogen",F1582="NAICS-22 Cogen")),FALSE,IF(AND($P$3=FALSE,OR(F1582="Commercial NAICS Cogen",F1582="Commercial NAICS Non-Cogen",F1582="Industrial NAICS Cogen", F1582="industrial NAICS non-Cogen")),FALSE, TRUE))</f>
        <v/>
      </c>
    </row>
    <row r="1583">
      <c r="A1583" s="129" t="n">
        <v>7296</v>
      </c>
      <c r="B1583" s="130" t="inlineStr">
        <is>
          <t>State Line Combined Cycle</t>
        </is>
      </c>
      <c r="C1583" s="130" t="inlineStr">
        <is>
          <t>Empire District Electric Co</t>
        </is>
      </c>
      <c r="D1583" s="129" t="n">
        <v>5860</v>
      </c>
      <c r="E1583" s="130" t="inlineStr">
        <is>
          <t>MO</t>
        </is>
      </c>
      <c r="F1583" s="130" t="inlineStr">
        <is>
          <t>Electric Utility</t>
        </is>
      </c>
      <c r="G1583" s="130" t="inlineStr">
        <is>
          <t>CT</t>
        </is>
      </c>
      <c r="H1583" s="130" t="inlineStr">
        <is>
          <t>DFO</t>
        </is>
      </c>
      <c r="I1583" s="130" t="inlineStr">
        <is>
          <t>DFO</t>
        </is>
      </c>
      <c r="J1583" s="131" t="n">
        <v>0</v>
      </c>
      <c r="K1583" s="129" t="n">
        <v>2020</v>
      </c>
      <c r="L1583" s="120">
        <f>IF(VLOOKUP(H1583,'Cross-Page Data'!$D$4:$F$48,3,FALSE)="natural gas",VLOOKUP(G1583,'Cross-Page Data'!$I$4:$J$19,2,FALSE),IF(VLOOKUP(H1583,'Cross-Page Data'!$D$4:$F$48,3,FALSE)="solar",IF(G1583="PV","solar PV","solar thermal"),IF(VLOOKUP(H1583,'Cross-Page Data'!$D$4:$F$48,3,FALSE)="wind",VLOOKUP(G1583,'Cross-Page Data'!$I$4:$J$19,2,FALSE),IF(VLOOKUP(H1583,'Cross-Page Data'!$D$4:$F$48,3,FALSE)="hydro",VLOOKUP(G1583,'Cross-Page Data'!$I$4:$J$19,2,FALSE),VLOOKUP(H1583,'Cross-Page Data'!$D$4:$F$48,3,FALSE)))))</f>
        <v/>
      </c>
      <c r="M1583" s="120">
        <f>IF(AND($P$2=FALSE,OR(F1583="Commercial NAICS Cogen",F1583="Industrial NAICS Cogen",F1583="NAICS-22 Cogen")),FALSE,IF(AND($P$3=FALSE,OR(F1583="Commercial NAICS Cogen",F1583="Commercial NAICS Non-Cogen",F1583="Industrial NAICS Cogen", F1583="industrial NAICS non-Cogen")),FALSE, TRUE))</f>
        <v/>
      </c>
    </row>
    <row r="1584">
      <c r="A1584" s="129" t="n">
        <v>7296</v>
      </c>
      <c r="B1584" s="130" t="inlineStr">
        <is>
          <t>State Line Combined Cycle</t>
        </is>
      </c>
      <c r="C1584" s="130" t="inlineStr">
        <is>
          <t>Empire District Electric Co</t>
        </is>
      </c>
      <c r="D1584" s="129" t="n">
        <v>5860</v>
      </c>
      <c r="E1584" s="130" t="inlineStr">
        <is>
          <t>MO</t>
        </is>
      </c>
      <c r="F1584" s="130" t="inlineStr">
        <is>
          <t>Electric Utility</t>
        </is>
      </c>
      <c r="G1584" s="130" t="inlineStr">
        <is>
          <t>CT</t>
        </is>
      </c>
      <c r="H1584" s="130" t="inlineStr">
        <is>
          <t>NG</t>
        </is>
      </c>
      <c r="I1584" s="130" t="inlineStr">
        <is>
          <t>NG</t>
        </is>
      </c>
      <c r="J1584" s="131" t="n">
        <v>1611359</v>
      </c>
      <c r="K1584" s="129" t="n">
        <v>2020</v>
      </c>
      <c r="L1584" s="120">
        <f>IF(VLOOKUP(H1584,'Cross-Page Data'!$D$4:$F$48,3,FALSE)="natural gas",VLOOKUP(G1584,'Cross-Page Data'!$I$4:$J$19,2,FALSE),IF(VLOOKUP(H1584,'Cross-Page Data'!$D$4:$F$48,3,FALSE)="solar",IF(G1584="PV","solar PV","solar thermal"),IF(VLOOKUP(H1584,'Cross-Page Data'!$D$4:$F$48,3,FALSE)="wind",VLOOKUP(G1584,'Cross-Page Data'!$I$4:$J$19,2,FALSE),IF(VLOOKUP(H1584,'Cross-Page Data'!$D$4:$F$48,3,FALSE)="hydro",VLOOKUP(G1584,'Cross-Page Data'!$I$4:$J$19,2,FALSE),VLOOKUP(H1584,'Cross-Page Data'!$D$4:$F$48,3,FALSE)))))</f>
        <v/>
      </c>
      <c r="M1584" s="120">
        <f>IF(AND($P$2=FALSE,OR(F1584="Commercial NAICS Cogen",F1584="Industrial NAICS Cogen",F1584="NAICS-22 Cogen")),FALSE,IF(AND($P$3=FALSE,OR(F1584="Commercial NAICS Cogen",F1584="Commercial NAICS Non-Cogen",F1584="Industrial NAICS Cogen", F1584="industrial NAICS non-Cogen")),FALSE, TRUE))</f>
        <v/>
      </c>
    </row>
    <row r="1585">
      <c r="A1585" s="129" t="n">
        <v>7296</v>
      </c>
      <c r="B1585" s="130" t="inlineStr">
        <is>
          <t>State Line Combined Cycle</t>
        </is>
      </c>
      <c r="C1585" s="130" t="inlineStr">
        <is>
          <t>Empire District Electric Co</t>
        </is>
      </c>
      <c r="D1585" s="129" t="n">
        <v>5860</v>
      </c>
      <c r="E1585" s="130" t="inlineStr">
        <is>
          <t>MO</t>
        </is>
      </c>
      <c r="F1585" s="130" t="inlineStr">
        <is>
          <t>Electric Utility</t>
        </is>
      </c>
      <c r="G1585" s="130" t="inlineStr">
        <is>
          <t>GT</t>
        </is>
      </c>
      <c r="H1585" s="130" t="inlineStr">
        <is>
          <t>JF</t>
        </is>
      </c>
      <c r="I1585" s="130" t="inlineStr">
        <is>
          <t>WOO</t>
        </is>
      </c>
      <c r="J1585" s="131" t="n">
        <v>202.523</v>
      </c>
      <c r="K1585" s="129" t="n">
        <v>2020</v>
      </c>
      <c r="L1585" s="120">
        <f>IF(VLOOKUP(H1585,'Cross-Page Data'!$D$4:$F$48,3,FALSE)="natural gas",VLOOKUP(G1585,'Cross-Page Data'!$I$4:$J$19,2,FALSE),IF(VLOOKUP(H1585,'Cross-Page Data'!$D$4:$F$48,3,FALSE)="solar",IF(G1585="PV","solar PV","solar thermal"),IF(VLOOKUP(H1585,'Cross-Page Data'!$D$4:$F$48,3,FALSE)="wind",VLOOKUP(G1585,'Cross-Page Data'!$I$4:$J$19,2,FALSE),IF(VLOOKUP(H1585,'Cross-Page Data'!$D$4:$F$48,3,FALSE)="hydro",VLOOKUP(G1585,'Cross-Page Data'!$I$4:$J$19,2,FALSE),VLOOKUP(H1585,'Cross-Page Data'!$D$4:$F$48,3,FALSE)))))</f>
        <v/>
      </c>
      <c r="M1585" s="120">
        <f>IF(AND($P$2=FALSE,OR(F1585="Commercial NAICS Cogen",F1585="Industrial NAICS Cogen",F1585="NAICS-22 Cogen")),FALSE,IF(AND($P$3=FALSE,OR(F1585="Commercial NAICS Cogen",F1585="Commercial NAICS Non-Cogen",F1585="Industrial NAICS Cogen", F1585="industrial NAICS non-Cogen")),FALSE, TRUE))</f>
        <v/>
      </c>
    </row>
    <row r="1586">
      <c r="A1586" s="129" t="n">
        <v>7296</v>
      </c>
      <c r="B1586" s="130" t="inlineStr">
        <is>
          <t>State Line Combined Cycle</t>
        </is>
      </c>
      <c r="C1586" s="130" t="inlineStr">
        <is>
          <t>Empire District Electric Co</t>
        </is>
      </c>
      <c r="D1586" s="129" t="n">
        <v>5860</v>
      </c>
      <c r="E1586" s="130" t="inlineStr">
        <is>
          <t>MO</t>
        </is>
      </c>
      <c r="F1586" s="130" t="inlineStr">
        <is>
          <t>Electric Utility</t>
        </is>
      </c>
      <c r="G1586" s="130" t="inlineStr">
        <is>
          <t>GT</t>
        </is>
      </c>
      <c r="H1586" s="130" t="inlineStr">
        <is>
          <t>NG</t>
        </is>
      </c>
      <c r="I1586" s="130" t="inlineStr">
        <is>
          <t>NG</t>
        </is>
      </c>
      <c r="J1586" s="131" t="n">
        <v>79056.477</v>
      </c>
      <c r="K1586" s="129" t="n">
        <v>2020</v>
      </c>
      <c r="L1586" s="120">
        <f>IF(VLOOKUP(H1586,'Cross-Page Data'!$D$4:$F$48,3,FALSE)="natural gas",VLOOKUP(G1586,'Cross-Page Data'!$I$4:$J$19,2,FALSE),IF(VLOOKUP(H1586,'Cross-Page Data'!$D$4:$F$48,3,FALSE)="solar",IF(G1586="PV","solar PV","solar thermal"),IF(VLOOKUP(H1586,'Cross-Page Data'!$D$4:$F$48,3,FALSE)="wind",VLOOKUP(G1586,'Cross-Page Data'!$I$4:$J$19,2,FALSE),IF(VLOOKUP(H1586,'Cross-Page Data'!$D$4:$F$48,3,FALSE)="hydro",VLOOKUP(G1586,'Cross-Page Data'!$I$4:$J$19,2,FALSE),VLOOKUP(H1586,'Cross-Page Data'!$D$4:$F$48,3,FALSE)))))</f>
        <v/>
      </c>
      <c r="M1586" s="120">
        <f>IF(AND($P$2=FALSE,OR(F1586="Commercial NAICS Cogen",F1586="Industrial NAICS Cogen",F1586="NAICS-22 Cogen")),FALSE,IF(AND($P$3=FALSE,OR(F1586="Commercial NAICS Cogen",F1586="Commercial NAICS Non-Cogen",F1586="Industrial NAICS Cogen", F1586="industrial NAICS non-Cogen")),FALSE, TRUE))</f>
        <v/>
      </c>
    </row>
    <row r="1587">
      <c r="A1587" s="129" t="n">
        <v>7302</v>
      </c>
      <c r="B1587" s="130" t="inlineStr">
        <is>
          <t>Hines Energy Complex</t>
        </is>
      </c>
      <c r="C1587" s="130" t="inlineStr">
        <is>
          <t>Duke Energy Florida, LLC</t>
        </is>
      </c>
      <c r="D1587" s="129" t="n">
        <v>6455</v>
      </c>
      <c r="E1587" s="130" t="inlineStr">
        <is>
          <t>FL</t>
        </is>
      </c>
      <c r="F1587" s="130" t="inlineStr">
        <is>
          <t>Electric Utility</t>
        </is>
      </c>
      <c r="G1587" s="130" t="inlineStr">
        <is>
          <t>CA</t>
        </is>
      </c>
      <c r="H1587" s="130" t="inlineStr">
        <is>
          <t>DFO</t>
        </is>
      </c>
      <c r="I1587" s="130" t="inlineStr">
        <is>
          <t>DFO</t>
        </is>
      </c>
      <c r="J1587" s="131" t="n">
        <v>905.1079999999999</v>
      </c>
      <c r="K1587" s="129" t="n">
        <v>2020</v>
      </c>
      <c r="L1587" s="120">
        <f>IF(VLOOKUP(H1587,'Cross-Page Data'!$D$4:$F$48,3,FALSE)="natural gas",VLOOKUP(G1587,'Cross-Page Data'!$I$4:$J$19,2,FALSE),IF(VLOOKUP(H1587,'Cross-Page Data'!$D$4:$F$48,3,FALSE)="solar",IF(G1587="PV","solar PV","solar thermal"),IF(VLOOKUP(H1587,'Cross-Page Data'!$D$4:$F$48,3,FALSE)="wind",VLOOKUP(G1587,'Cross-Page Data'!$I$4:$J$19,2,FALSE),IF(VLOOKUP(H1587,'Cross-Page Data'!$D$4:$F$48,3,FALSE)="hydro",VLOOKUP(G1587,'Cross-Page Data'!$I$4:$J$19,2,FALSE),VLOOKUP(H1587,'Cross-Page Data'!$D$4:$F$48,3,FALSE)))))</f>
        <v/>
      </c>
      <c r="M1587" s="120">
        <f>IF(AND($P$2=FALSE,OR(F1587="Commercial NAICS Cogen",F1587="Industrial NAICS Cogen",F1587="NAICS-22 Cogen")),FALSE,IF(AND($P$3=FALSE,OR(F1587="Commercial NAICS Cogen",F1587="Commercial NAICS Non-Cogen",F1587="Industrial NAICS Cogen", F1587="industrial NAICS non-Cogen")),FALSE, TRUE))</f>
        <v/>
      </c>
    </row>
    <row r="1588">
      <c r="A1588" s="129" t="n">
        <v>7302</v>
      </c>
      <c r="B1588" s="130" t="inlineStr">
        <is>
          <t>Hines Energy Complex</t>
        </is>
      </c>
      <c r="C1588" s="130" t="inlineStr">
        <is>
          <t>Duke Energy Florida, LLC</t>
        </is>
      </c>
      <c r="D1588" s="129" t="n">
        <v>6455</v>
      </c>
      <c r="E1588" s="130" t="inlineStr">
        <is>
          <t>FL</t>
        </is>
      </c>
      <c r="F1588" s="130" t="inlineStr">
        <is>
          <t>Electric Utility</t>
        </is>
      </c>
      <c r="G1588" s="130" t="inlineStr">
        <is>
          <t>CA</t>
        </is>
      </c>
      <c r="H1588" s="130" t="inlineStr">
        <is>
          <t>NG</t>
        </is>
      </c>
      <c r="I1588" s="130" t="inlineStr">
        <is>
          <t>NG</t>
        </is>
      </c>
      <c r="J1588" s="131" t="n">
        <v>4225888.9</v>
      </c>
      <c r="K1588" s="129" t="n">
        <v>2020</v>
      </c>
      <c r="L1588" s="120">
        <f>IF(VLOOKUP(H1588,'Cross-Page Data'!$D$4:$F$48,3,FALSE)="natural gas",VLOOKUP(G1588,'Cross-Page Data'!$I$4:$J$19,2,FALSE),IF(VLOOKUP(H1588,'Cross-Page Data'!$D$4:$F$48,3,FALSE)="solar",IF(G1588="PV","solar PV","solar thermal"),IF(VLOOKUP(H1588,'Cross-Page Data'!$D$4:$F$48,3,FALSE)="wind",VLOOKUP(G1588,'Cross-Page Data'!$I$4:$J$19,2,FALSE),IF(VLOOKUP(H1588,'Cross-Page Data'!$D$4:$F$48,3,FALSE)="hydro",VLOOKUP(G1588,'Cross-Page Data'!$I$4:$J$19,2,FALSE),VLOOKUP(H1588,'Cross-Page Data'!$D$4:$F$48,3,FALSE)))))</f>
        <v/>
      </c>
      <c r="M1588" s="120">
        <f>IF(AND($P$2=FALSE,OR(F1588="Commercial NAICS Cogen",F1588="Industrial NAICS Cogen",F1588="NAICS-22 Cogen")),FALSE,IF(AND($P$3=FALSE,OR(F1588="Commercial NAICS Cogen",F1588="Commercial NAICS Non-Cogen",F1588="Industrial NAICS Cogen", F1588="industrial NAICS non-Cogen")),FALSE, TRUE))</f>
        <v/>
      </c>
    </row>
    <row r="1589">
      <c r="A1589" s="129" t="n">
        <v>7302</v>
      </c>
      <c r="B1589" s="130" t="inlineStr">
        <is>
          <t>Hines Energy Complex</t>
        </is>
      </c>
      <c r="C1589" s="130" t="inlineStr">
        <is>
          <t>Duke Energy Florida, LLC</t>
        </is>
      </c>
      <c r="D1589" s="129" t="n">
        <v>6455</v>
      </c>
      <c r="E1589" s="130" t="inlineStr">
        <is>
          <t>FL</t>
        </is>
      </c>
      <c r="F1589" s="130" t="inlineStr">
        <is>
          <t>Electric Utility</t>
        </is>
      </c>
      <c r="G1589" s="130" t="inlineStr">
        <is>
          <t>CT</t>
        </is>
      </c>
      <c r="H1589" s="130" t="inlineStr">
        <is>
          <t>DFO</t>
        </is>
      </c>
      <c r="I1589" s="130" t="inlineStr">
        <is>
          <t>DFO</t>
        </is>
      </c>
      <c r="J1589" s="131" t="n">
        <v>1573.047</v>
      </c>
      <c r="K1589" s="129" t="n">
        <v>2020</v>
      </c>
      <c r="L1589" s="120">
        <f>IF(VLOOKUP(H1589,'Cross-Page Data'!$D$4:$F$48,3,FALSE)="natural gas",VLOOKUP(G1589,'Cross-Page Data'!$I$4:$J$19,2,FALSE),IF(VLOOKUP(H1589,'Cross-Page Data'!$D$4:$F$48,3,FALSE)="solar",IF(G1589="PV","solar PV","solar thermal"),IF(VLOOKUP(H1589,'Cross-Page Data'!$D$4:$F$48,3,FALSE)="wind",VLOOKUP(G1589,'Cross-Page Data'!$I$4:$J$19,2,FALSE),IF(VLOOKUP(H1589,'Cross-Page Data'!$D$4:$F$48,3,FALSE)="hydro",VLOOKUP(G1589,'Cross-Page Data'!$I$4:$J$19,2,FALSE),VLOOKUP(H1589,'Cross-Page Data'!$D$4:$F$48,3,FALSE)))))</f>
        <v/>
      </c>
      <c r="M1589" s="120">
        <f>IF(AND($P$2=FALSE,OR(F1589="Commercial NAICS Cogen",F1589="Industrial NAICS Cogen",F1589="NAICS-22 Cogen")),FALSE,IF(AND($P$3=FALSE,OR(F1589="Commercial NAICS Cogen",F1589="Commercial NAICS Non-Cogen",F1589="Industrial NAICS Cogen", F1589="industrial NAICS non-Cogen")),FALSE, TRUE))</f>
        <v/>
      </c>
    </row>
    <row r="1590">
      <c r="A1590" s="129" t="n">
        <v>7302</v>
      </c>
      <c r="B1590" s="130" t="inlineStr">
        <is>
          <t>Hines Energy Complex</t>
        </is>
      </c>
      <c r="C1590" s="130" t="inlineStr">
        <is>
          <t>Duke Energy Florida, LLC</t>
        </is>
      </c>
      <c r="D1590" s="129" t="n">
        <v>6455</v>
      </c>
      <c r="E1590" s="130" t="inlineStr">
        <is>
          <t>FL</t>
        </is>
      </c>
      <c r="F1590" s="130" t="inlineStr">
        <is>
          <t>Electric Utility</t>
        </is>
      </c>
      <c r="G1590" s="130" t="inlineStr">
        <is>
          <t>CT</t>
        </is>
      </c>
      <c r="H1590" s="130" t="inlineStr">
        <is>
          <t>NG</t>
        </is>
      </c>
      <c r="I1590" s="130" t="inlineStr">
        <is>
          <t>NG</t>
        </is>
      </c>
      <c r="J1590" s="131" t="n">
        <v>7358043</v>
      </c>
      <c r="K1590" s="129" t="n">
        <v>2020</v>
      </c>
      <c r="L1590" s="120">
        <f>IF(VLOOKUP(H1590,'Cross-Page Data'!$D$4:$F$48,3,FALSE)="natural gas",VLOOKUP(G1590,'Cross-Page Data'!$I$4:$J$19,2,FALSE),IF(VLOOKUP(H1590,'Cross-Page Data'!$D$4:$F$48,3,FALSE)="solar",IF(G1590="PV","solar PV","solar thermal"),IF(VLOOKUP(H1590,'Cross-Page Data'!$D$4:$F$48,3,FALSE)="wind",VLOOKUP(G1590,'Cross-Page Data'!$I$4:$J$19,2,FALSE),IF(VLOOKUP(H1590,'Cross-Page Data'!$D$4:$F$48,3,FALSE)="hydro",VLOOKUP(G1590,'Cross-Page Data'!$I$4:$J$19,2,FALSE),VLOOKUP(H1590,'Cross-Page Data'!$D$4:$F$48,3,FALSE)))))</f>
        <v/>
      </c>
      <c r="M1590" s="120">
        <f>IF(AND($P$2=FALSE,OR(F1590="Commercial NAICS Cogen",F1590="Industrial NAICS Cogen",F1590="NAICS-22 Cogen")),FALSE,IF(AND($P$3=FALSE,OR(F1590="Commercial NAICS Cogen",F1590="Commercial NAICS Non-Cogen",F1590="Industrial NAICS Cogen", F1590="industrial NAICS non-Cogen")),FALSE, TRUE))</f>
        <v/>
      </c>
    </row>
    <row r="1591">
      <c r="A1591" s="129" t="n">
        <v>7307</v>
      </c>
      <c r="B1591" s="130" t="inlineStr">
        <is>
          <t>Redding Power</t>
        </is>
      </c>
      <c r="C1591" s="130" t="inlineStr">
        <is>
          <t>City of Redding - (CA)</t>
        </is>
      </c>
      <c r="D1591" s="129" t="n">
        <v>15783</v>
      </c>
      <c r="E1591" s="130" t="inlineStr">
        <is>
          <t>CA</t>
        </is>
      </c>
      <c r="F1591" s="130" t="inlineStr">
        <is>
          <t>Electric Utility</t>
        </is>
      </c>
      <c r="G1591" s="130" t="inlineStr">
        <is>
          <t>CA</t>
        </is>
      </c>
      <c r="H1591" s="130" t="inlineStr">
        <is>
          <t>NG</t>
        </is>
      </c>
      <c r="I1591" s="130" t="inlineStr">
        <is>
          <t>NG</t>
        </is>
      </c>
      <c r="J1591" s="131" t="n">
        <v>94517</v>
      </c>
      <c r="K1591" s="129" t="n">
        <v>2020</v>
      </c>
      <c r="L1591" s="120">
        <f>IF(VLOOKUP(H1591,'Cross-Page Data'!$D$4:$F$48,3,FALSE)="natural gas",VLOOKUP(G1591,'Cross-Page Data'!$I$4:$J$19,2,FALSE),IF(VLOOKUP(H1591,'Cross-Page Data'!$D$4:$F$48,3,FALSE)="solar",IF(G1591="PV","solar PV","solar thermal"),IF(VLOOKUP(H1591,'Cross-Page Data'!$D$4:$F$48,3,FALSE)="wind",VLOOKUP(G1591,'Cross-Page Data'!$I$4:$J$19,2,FALSE),IF(VLOOKUP(H1591,'Cross-Page Data'!$D$4:$F$48,3,FALSE)="hydro",VLOOKUP(G1591,'Cross-Page Data'!$I$4:$J$19,2,FALSE),VLOOKUP(H1591,'Cross-Page Data'!$D$4:$F$48,3,FALSE)))))</f>
        <v/>
      </c>
      <c r="M1591" s="120">
        <f>IF(AND($P$2=FALSE,OR(F1591="Commercial NAICS Cogen",F1591="Industrial NAICS Cogen",F1591="NAICS-22 Cogen")),FALSE,IF(AND($P$3=FALSE,OR(F1591="Commercial NAICS Cogen",F1591="Commercial NAICS Non-Cogen",F1591="Industrial NAICS Cogen", F1591="industrial NAICS non-Cogen")),FALSE, TRUE))</f>
        <v/>
      </c>
    </row>
    <row r="1592">
      <c r="A1592" s="129" t="n">
        <v>7307</v>
      </c>
      <c r="B1592" s="130" t="inlineStr">
        <is>
          <t>Redding Power</t>
        </is>
      </c>
      <c r="C1592" s="130" t="inlineStr">
        <is>
          <t>City of Redding - (CA)</t>
        </is>
      </c>
      <c r="D1592" s="129" t="n">
        <v>15783</v>
      </c>
      <c r="E1592" s="130" t="inlineStr">
        <is>
          <t>CA</t>
        </is>
      </c>
      <c r="F1592" s="130" t="inlineStr">
        <is>
          <t>Electric Utility</t>
        </is>
      </c>
      <c r="G1592" s="130" t="inlineStr">
        <is>
          <t>CT</t>
        </is>
      </c>
      <c r="H1592" s="130" t="inlineStr">
        <is>
          <t>NG</t>
        </is>
      </c>
      <c r="I1592" s="130" t="inlineStr">
        <is>
          <t>NG</t>
        </is>
      </c>
      <c r="J1592" s="131" t="n">
        <v>237856</v>
      </c>
      <c r="K1592" s="129" t="n">
        <v>2020</v>
      </c>
      <c r="L1592" s="120">
        <f>IF(VLOOKUP(H1592,'Cross-Page Data'!$D$4:$F$48,3,FALSE)="natural gas",VLOOKUP(G1592,'Cross-Page Data'!$I$4:$J$19,2,FALSE),IF(VLOOKUP(H1592,'Cross-Page Data'!$D$4:$F$48,3,FALSE)="solar",IF(G1592="PV","solar PV","solar thermal"),IF(VLOOKUP(H1592,'Cross-Page Data'!$D$4:$F$48,3,FALSE)="wind",VLOOKUP(G1592,'Cross-Page Data'!$I$4:$J$19,2,FALSE),IF(VLOOKUP(H1592,'Cross-Page Data'!$D$4:$F$48,3,FALSE)="hydro",VLOOKUP(G1592,'Cross-Page Data'!$I$4:$J$19,2,FALSE),VLOOKUP(H1592,'Cross-Page Data'!$D$4:$F$48,3,FALSE)))))</f>
        <v/>
      </c>
      <c r="M1592" s="120">
        <f>IF(AND($P$2=FALSE,OR(F1592="Commercial NAICS Cogen",F1592="Industrial NAICS Cogen",F1592="NAICS-22 Cogen")),FALSE,IF(AND($P$3=FALSE,OR(F1592="Commercial NAICS Cogen",F1592="Commercial NAICS Non-Cogen",F1592="Industrial NAICS Cogen", F1592="industrial NAICS non-Cogen")),FALSE, TRUE))</f>
        <v/>
      </c>
    </row>
    <row r="1593">
      <c r="A1593" s="129" t="n">
        <v>7307</v>
      </c>
      <c r="B1593" s="130" t="inlineStr">
        <is>
          <t>Redding Power</t>
        </is>
      </c>
      <c r="C1593" s="130" t="inlineStr">
        <is>
          <t>City of Redding - (CA)</t>
        </is>
      </c>
      <c r="D1593" s="129" t="n">
        <v>15783</v>
      </c>
      <c r="E1593" s="130" t="inlineStr">
        <is>
          <t>CA</t>
        </is>
      </c>
      <c r="F1593" s="130" t="inlineStr">
        <is>
          <t>Electric Utility</t>
        </is>
      </c>
      <c r="G1593" s="130" t="inlineStr">
        <is>
          <t>GT</t>
        </is>
      </c>
      <c r="H1593" s="130" t="inlineStr">
        <is>
          <t>NG</t>
        </is>
      </c>
      <c r="I1593" s="130" t="inlineStr">
        <is>
          <t>NG</t>
        </is>
      </c>
      <c r="J1593" s="131" t="n">
        <v>4522</v>
      </c>
      <c r="K1593" s="129" t="n">
        <v>2020</v>
      </c>
      <c r="L1593" s="120">
        <f>IF(VLOOKUP(H1593,'Cross-Page Data'!$D$4:$F$48,3,FALSE)="natural gas",VLOOKUP(G1593,'Cross-Page Data'!$I$4:$J$19,2,FALSE),IF(VLOOKUP(H1593,'Cross-Page Data'!$D$4:$F$48,3,FALSE)="solar",IF(G1593="PV","solar PV","solar thermal"),IF(VLOOKUP(H1593,'Cross-Page Data'!$D$4:$F$48,3,FALSE)="wind",VLOOKUP(G1593,'Cross-Page Data'!$I$4:$J$19,2,FALSE),IF(VLOOKUP(H1593,'Cross-Page Data'!$D$4:$F$48,3,FALSE)="hydro",VLOOKUP(G1593,'Cross-Page Data'!$I$4:$J$19,2,FALSE),VLOOKUP(H1593,'Cross-Page Data'!$D$4:$F$48,3,FALSE)))))</f>
        <v/>
      </c>
      <c r="M1593" s="120">
        <f>IF(AND($P$2=FALSE,OR(F1593="Commercial NAICS Cogen",F1593="Industrial NAICS Cogen",F1593="NAICS-22 Cogen")),FALSE,IF(AND($P$3=FALSE,OR(F1593="Commercial NAICS Cogen",F1593="Commercial NAICS Non-Cogen",F1593="Industrial NAICS Cogen", F1593="industrial NAICS non-Cogen")),FALSE, TRUE))</f>
        <v/>
      </c>
    </row>
    <row r="1594">
      <c r="A1594" s="129" t="n">
        <v>7315</v>
      </c>
      <c r="B1594" s="130" t="inlineStr">
        <is>
          <t>Almond Power Plant</t>
        </is>
      </c>
      <c r="C1594" s="130" t="inlineStr">
        <is>
          <t>Turlock Irrigation District</t>
        </is>
      </c>
      <c r="D1594" s="129" t="n">
        <v>19281</v>
      </c>
      <c r="E1594" s="130" t="inlineStr">
        <is>
          <t>CA</t>
        </is>
      </c>
      <c r="F1594" s="130" t="inlineStr">
        <is>
          <t>Electric Utility</t>
        </is>
      </c>
      <c r="G1594" s="130" t="inlineStr">
        <is>
          <t>GT</t>
        </is>
      </c>
      <c r="H1594" s="130" t="inlineStr">
        <is>
          <t>NG</t>
        </is>
      </c>
      <c r="I1594" s="130" t="inlineStr">
        <is>
          <t>NG</t>
        </is>
      </c>
      <c r="J1594" s="131" t="n">
        <v>248457</v>
      </c>
      <c r="K1594" s="129" t="n">
        <v>2020</v>
      </c>
      <c r="L1594" s="120">
        <f>IF(VLOOKUP(H1594,'Cross-Page Data'!$D$4:$F$48,3,FALSE)="natural gas",VLOOKUP(G1594,'Cross-Page Data'!$I$4:$J$19,2,FALSE),IF(VLOOKUP(H1594,'Cross-Page Data'!$D$4:$F$48,3,FALSE)="solar",IF(G1594="PV","solar PV","solar thermal"),IF(VLOOKUP(H1594,'Cross-Page Data'!$D$4:$F$48,3,FALSE)="wind",VLOOKUP(G1594,'Cross-Page Data'!$I$4:$J$19,2,FALSE),IF(VLOOKUP(H1594,'Cross-Page Data'!$D$4:$F$48,3,FALSE)="hydro",VLOOKUP(G1594,'Cross-Page Data'!$I$4:$J$19,2,FALSE),VLOOKUP(H1594,'Cross-Page Data'!$D$4:$F$48,3,FALSE)))))</f>
        <v/>
      </c>
      <c r="M1594" s="120">
        <f>IF(AND($P$2=FALSE,OR(F1594="Commercial NAICS Cogen",F1594="Industrial NAICS Cogen",F1594="NAICS-22 Cogen")),FALSE,IF(AND($P$3=FALSE,OR(F1594="Commercial NAICS Cogen",F1594="Commercial NAICS Non-Cogen",F1594="Industrial NAICS Cogen", F1594="industrial NAICS non-Cogen")),FALSE, TRUE))</f>
        <v/>
      </c>
    </row>
    <row r="1595">
      <c r="A1595" s="129" t="n">
        <v>7343</v>
      </c>
      <c r="B1595" s="130" t="inlineStr">
        <is>
          <t>George Neal South</t>
        </is>
      </c>
      <c r="C1595" s="130" t="inlineStr">
        <is>
          <t>MidAmerican Energy Co</t>
        </is>
      </c>
      <c r="D1595" s="129" t="n">
        <v>12341</v>
      </c>
      <c r="E1595" s="130" t="inlineStr">
        <is>
          <t>IA</t>
        </is>
      </c>
      <c r="F1595" s="130" t="inlineStr">
        <is>
          <t>Electric Utility</t>
        </is>
      </c>
      <c r="G1595" s="130" t="inlineStr">
        <is>
          <t>ST</t>
        </is>
      </c>
      <c r="H1595" s="130" t="inlineStr">
        <is>
          <t>DFO</t>
        </is>
      </c>
      <c r="I1595" s="130" t="inlineStr">
        <is>
          <t>DFO</t>
        </is>
      </c>
      <c r="J1595" s="131" t="n">
        <v>-12695.11</v>
      </c>
      <c r="K1595" s="129" t="n">
        <v>2020</v>
      </c>
      <c r="L1595" s="120">
        <f>IF(VLOOKUP(H1595,'Cross-Page Data'!$D$4:$F$48,3,FALSE)="natural gas",VLOOKUP(G1595,'Cross-Page Data'!$I$4:$J$19,2,FALSE),IF(VLOOKUP(H1595,'Cross-Page Data'!$D$4:$F$48,3,FALSE)="solar",IF(G1595="PV","solar PV","solar thermal"),IF(VLOOKUP(H1595,'Cross-Page Data'!$D$4:$F$48,3,FALSE)="wind",VLOOKUP(G1595,'Cross-Page Data'!$I$4:$J$19,2,FALSE),IF(VLOOKUP(H1595,'Cross-Page Data'!$D$4:$F$48,3,FALSE)="hydro",VLOOKUP(G1595,'Cross-Page Data'!$I$4:$J$19,2,FALSE),VLOOKUP(H1595,'Cross-Page Data'!$D$4:$F$48,3,FALSE)))))</f>
        <v/>
      </c>
      <c r="M1595" s="120">
        <f>IF(AND($P$2=FALSE,OR(F1595="Commercial NAICS Cogen",F1595="Industrial NAICS Cogen",F1595="NAICS-22 Cogen")),FALSE,IF(AND($P$3=FALSE,OR(F1595="Commercial NAICS Cogen",F1595="Commercial NAICS Non-Cogen",F1595="Industrial NAICS Cogen", F1595="industrial NAICS non-Cogen")),FALSE, TRUE))</f>
        <v/>
      </c>
    </row>
    <row r="1596">
      <c r="A1596" s="129" t="n">
        <v>7343</v>
      </c>
      <c r="B1596" s="130" t="inlineStr">
        <is>
          <t>George Neal South</t>
        </is>
      </c>
      <c r="C1596" s="130" t="inlineStr">
        <is>
          <t>MidAmerican Energy Co</t>
        </is>
      </c>
      <c r="D1596" s="129" t="n">
        <v>12341</v>
      </c>
      <c r="E1596" s="130" t="inlineStr">
        <is>
          <t>IA</t>
        </is>
      </c>
      <c r="F1596" s="130" t="inlineStr">
        <is>
          <t>Electric Utility</t>
        </is>
      </c>
      <c r="G1596" s="130" t="inlineStr">
        <is>
          <t>ST</t>
        </is>
      </c>
      <c r="H1596" s="130" t="inlineStr">
        <is>
          <t>RC</t>
        </is>
      </c>
      <c r="I1596" s="130" t="inlineStr">
        <is>
          <t>COL</t>
        </is>
      </c>
      <c r="J1596" s="131" t="n">
        <v>628673.6899999999</v>
      </c>
      <c r="K1596" s="129" t="n">
        <v>2020</v>
      </c>
      <c r="L1596" s="120">
        <f>IF(VLOOKUP(H1596,'Cross-Page Data'!$D$4:$F$48,3,FALSE)="natural gas",VLOOKUP(G1596,'Cross-Page Data'!$I$4:$J$19,2,FALSE),IF(VLOOKUP(H1596,'Cross-Page Data'!$D$4:$F$48,3,FALSE)="solar",IF(G1596="PV","solar PV","solar thermal"),IF(VLOOKUP(H1596,'Cross-Page Data'!$D$4:$F$48,3,FALSE)="wind",VLOOKUP(G1596,'Cross-Page Data'!$I$4:$J$19,2,FALSE),IF(VLOOKUP(H1596,'Cross-Page Data'!$D$4:$F$48,3,FALSE)="hydro",VLOOKUP(G1596,'Cross-Page Data'!$I$4:$J$19,2,FALSE),VLOOKUP(H1596,'Cross-Page Data'!$D$4:$F$48,3,FALSE)))))</f>
        <v/>
      </c>
      <c r="M1596" s="120">
        <f>IF(AND($P$2=FALSE,OR(F1596="Commercial NAICS Cogen",F1596="Industrial NAICS Cogen",F1596="NAICS-22 Cogen")),FALSE,IF(AND($P$3=FALSE,OR(F1596="Commercial NAICS Cogen",F1596="Commercial NAICS Non-Cogen",F1596="Industrial NAICS Cogen", F1596="industrial NAICS non-Cogen")),FALSE, TRUE))</f>
        <v/>
      </c>
    </row>
    <row r="1597">
      <c r="A1597" s="129" t="n">
        <v>7343</v>
      </c>
      <c r="B1597" s="130" t="inlineStr">
        <is>
          <t>George Neal South</t>
        </is>
      </c>
      <c r="C1597" s="130" t="inlineStr">
        <is>
          <t>MidAmerican Energy Co</t>
        </is>
      </c>
      <c r="D1597" s="129" t="n">
        <v>12341</v>
      </c>
      <c r="E1597" s="130" t="inlineStr">
        <is>
          <t>IA</t>
        </is>
      </c>
      <c r="F1597" s="130" t="inlineStr">
        <is>
          <t>Electric Utility</t>
        </is>
      </c>
      <c r="G1597" s="130" t="inlineStr">
        <is>
          <t>ST</t>
        </is>
      </c>
      <c r="H1597" s="130" t="inlineStr">
        <is>
          <t>SUB</t>
        </is>
      </c>
      <c r="I1597" s="130" t="inlineStr">
        <is>
          <t>COL</t>
        </is>
      </c>
      <c r="J1597" s="131" t="n">
        <v>45586.419</v>
      </c>
      <c r="K1597" s="129" t="n">
        <v>2020</v>
      </c>
      <c r="L1597" s="120">
        <f>IF(VLOOKUP(H1597,'Cross-Page Data'!$D$4:$F$48,3,FALSE)="natural gas",VLOOKUP(G1597,'Cross-Page Data'!$I$4:$J$19,2,FALSE),IF(VLOOKUP(H1597,'Cross-Page Data'!$D$4:$F$48,3,FALSE)="solar",IF(G1597="PV","solar PV","solar thermal"),IF(VLOOKUP(H1597,'Cross-Page Data'!$D$4:$F$48,3,FALSE)="wind",VLOOKUP(G1597,'Cross-Page Data'!$I$4:$J$19,2,FALSE),IF(VLOOKUP(H1597,'Cross-Page Data'!$D$4:$F$48,3,FALSE)="hydro",VLOOKUP(G1597,'Cross-Page Data'!$I$4:$J$19,2,FALSE),VLOOKUP(H1597,'Cross-Page Data'!$D$4:$F$48,3,FALSE)))))</f>
        <v/>
      </c>
      <c r="M1597" s="120">
        <f>IF(AND($P$2=FALSE,OR(F1597="Commercial NAICS Cogen",F1597="Industrial NAICS Cogen",F1597="NAICS-22 Cogen")),FALSE,IF(AND($P$3=FALSE,OR(F1597="Commercial NAICS Cogen",F1597="Commercial NAICS Non-Cogen",F1597="Industrial NAICS Cogen", F1597="industrial NAICS non-Cogen")),FALSE, TRUE))</f>
        <v/>
      </c>
    </row>
    <row r="1598">
      <c r="A1598" s="129" t="n">
        <v>7350</v>
      </c>
      <c r="B1598" s="130" t="inlineStr">
        <is>
          <t>Coyote Springs</t>
        </is>
      </c>
      <c r="C1598" s="130" t="inlineStr">
        <is>
          <t>Portland General Electric Co</t>
        </is>
      </c>
      <c r="D1598" s="129" t="n">
        <v>15248</v>
      </c>
      <c r="E1598" s="130" t="inlineStr">
        <is>
          <t>OR</t>
        </is>
      </c>
      <c r="F1598" s="130" t="inlineStr">
        <is>
          <t>Electric Utility</t>
        </is>
      </c>
      <c r="G1598" s="130" t="inlineStr">
        <is>
          <t>CA</t>
        </is>
      </c>
      <c r="H1598" s="130" t="inlineStr">
        <is>
          <t>NG</t>
        </is>
      </c>
      <c r="I1598" s="130" t="inlineStr">
        <is>
          <t>NG</t>
        </is>
      </c>
      <c r="J1598" s="131" t="n">
        <v>516936</v>
      </c>
      <c r="K1598" s="129" t="n">
        <v>2020</v>
      </c>
      <c r="L1598" s="120">
        <f>IF(VLOOKUP(H1598,'Cross-Page Data'!$D$4:$F$48,3,FALSE)="natural gas",VLOOKUP(G1598,'Cross-Page Data'!$I$4:$J$19,2,FALSE),IF(VLOOKUP(H1598,'Cross-Page Data'!$D$4:$F$48,3,FALSE)="solar",IF(G1598="PV","solar PV","solar thermal"),IF(VLOOKUP(H1598,'Cross-Page Data'!$D$4:$F$48,3,FALSE)="wind",VLOOKUP(G1598,'Cross-Page Data'!$I$4:$J$19,2,FALSE),IF(VLOOKUP(H1598,'Cross-Page Data'!$D$4:$F$48,3,FALSE)="hydro",VLOOKUP(G1598,'Cross-Page Data'!$I$4:$J$19,2,FALSE),VLOOKUP(H1598,'Cross-Page Data'!$D$4:$F$48,3,FALSE)))))</f>
        <v/>
      </c>
      <c r="M1598" s="120">
        <f>IF(AND($P$2=FALSE,OR(F1598="Commercial NAICS Cogen",F1598="Industrial NAICS Cogen",F1598="NAICS-22 Cogen")),FALSE,IF(AND($P$3=FALSE,OR(F1598="Commercial NAICS Cogen",F1598="Commercial NAICS Non-Cogen",F1598="Industrial NAICS Cogen", F1598="industrial NAICS non-Cogen")),FALSE, TRUE))</f>
        <v/>
      </c>
    </row>
    <row r="1599">
      <c r="A1599" s="129" t="n">
        <v>7350</v>
      </c>
      <c r="B1599" s="130" t="inlineStr">
        <is>
          <t>Coyote Springs</t>
        </is>
      </c>
      <c r="C1599" s="130" t="inlineStr">
        <is>
          <t>Portland General Electric Co</t>
        </is>
      </c>
      <c r="D1599" s="129" t="n">
        <v>15248</v>
      </c>
      <c r="E1599" s="130" t="inlineStr">
        <is>
          <t>OR</t>
        </is>
      </c>
      <c r="F1599" s="130" t="inlineStr">
        <is>
          <t>Electric Utility</t>
        </is>
      </c>
      <c r="G1599" s="130" t="inlineStr">
        <is>
          <t>CT</t>
        </is>
      </c>
      <c r="H1599" s="130" t="inlineStr">
        <is>
          <t>NG</t>
        </is>
      </c>
      <c r="I1599" s="130" t="inlineStr">
        <is>
          <t>NG</t>
        </is>
      </c>
      <c r="J1599" s="131" t="n">
        <v>1084212</v>
      </c>
      <c r="K1599" s="129" t="n">
        <v>2020</v>
      </c>
      <c r="L1599" s="120">
        <f>IF(VLOOKUP(H1599,'Cross-Page Data'!$D$4:$F$48,3,FALSE)="natural gas",VLOOKUP(G1599,'Cross-Page Data'!$I$4:$J$19,2,FALSE),IF(VLOOKUP(H1599,'Cross-Page Data'!$D$4:$F$48,3,FALSE)="solar",IF(G1599="PV","solar PV","solar thermal"),IF(VLOOKUP(H1599,'Cross-Page Data'!$D$4:$F$48,3,FALSE)="wind",VLOOKUP(G1599,'Cross-Page Data'!$I$4:$J$19,2,FALSE),IF(VLOOKUP(H1599,'Cross-Page Data'!$D$4:$F$48,3,FALSE)="hydro",VLOOKUP(G1599,'Cross-Page Data'!$I$4:$J$19,2,FALSE),VLOOKUP(H1599,'Cross-Page Data'!$D$4:$F$48,3,FALSE)))))</f>
        <v/>
      </c>
      <c r="M1599" s="120">
        <f>IF(AND($P$2=FALSE,OR(F1599="Commercial NAICS Cogen",F1599="Industrial NAICS Cogen",F1599="NAICS-22 Cogen")),FALSE,IF(AND($P$3=FALSE,OR(F1599="Commercial NAICS Cogen",F1599="Commercial NAICS Non-Cogen",F1599="Industrial NAICS Cogen", F1599="industrial NAICS non-Cogen")),FALSE, TRUE))</f>
        <v/>
      </c>
    </row>
    <row r="1600">
      <c r="A1600" s="129" t="n">
        <v>7368</v>
      </c>
      <c r="B1600" s="130" t="inlineStr">
        <is>
          <t>Geothermal 1</t>
        </is>
      </c>
      <c r="C1600" s="130" t="inlineStr">
        <is>
          <t>Northern California Power Agny</t>
        </is>
      </c>
      <c r="D1600" s="129" t="n">
        <v>40613</v>
      </c>
      <c r="E1600" s="130" t="inlineStr">
        <is>
          <t>CA</t>
        </is>
      </c>
      <c r="F1600" s="130" t="inlineStr">
        <is>
          <t>Electric Utility</t>
        </is>
      </c>
      <c r="G1600" s="130" t="inlineStr">
        <is>
          <t>ST</t>
        </is>
      </c>
      <c r="H1600" s="130" t="inlineStr">
        <is>
          <t>GEO</t>
        </is>
      </c>
      <c r="I1600" s="130" t="inlineStr">
        <is>
          <t>GEO</t>
        </is>
      </c>
      <c r="J1600" s="131" t="n">
        <v>454584</v>
      </c>
      <c r="K1600" s="129" t="n">
        <v>2020</v>
      </c>
      <c r="L1600" s="120">
        <f>IF(VLOOKUP(H1600,'Cross-Page Data'!$D$4:$F$48,3,FALSE)="natural gas",VLOOKUP(G1600,'Cross-Page Data'!$I$4:$J$19,2,FALSE),IF(VLOOKUP(H1600,'Cross-Page Data'!$D$4:$F$48,3,FALSE)="solar",IF(G1600="PV","solar PV","solar thermal"),IF(VLOOKUP(H1600,'Cross-Page Data'!$D$4:$F$48,3,FALSE)="wind",VLOOKUP(G1600,'Cross-Page Data'!$I$4:$J$19,2,FALSE),IF(VLOOKUP(H1600,'Cross-Page Data'!$D$4:$F$48,3,FALSE)="hydro",VLOOKUP(G1600,'Cross-Page Data'!$I$4:$J$19,2,FALSE),VLOOKUP(H1600,'Cross-Page Data'!$D$4:$F$48,3,FALSE)))))</f>
        <v/>
      </c>
      <c r="M1600" s="120">
        <f>IF(AND($P$2=FALSE,OR(F1600="Commercial NAICS Cogen",F1600="Industrial NAICS Cogen",F1600="NAICS-22 Cogen")),FALSE,IF(AND($P$3=FALSE,OR(F1600="Commercial NAICS Cogen",F1600="Commercial NAICS Non-Cogen",F1600="Industrial NAICS Cogen", F1600="industrial NAICS non-Cogen")),FALSE, TRUE))</f>
        <v/>
      </c>
    </row>
    <row r="1601">
      <c r="A1601" s="129" t="n">
        <v>7369</v>
      </c>
      <c r="B1601" s="130" t="inlineStr">
        <is>
          <t>Geothermal 2</t>
        </is>
      </c>
      <c r="C1601" s="130" t="inlineStr">
        <is>
          <t>Northern California Power Agny</t>
        </is>
      </c>
      <c r="D1601" s="129" t="n">
        <v>40613</v>
      </c>
      <c r="E1601" s="130" t="inlineStr">
        <is>
          <t>CA</t>
        </is>
      </c>
      <c r="F1601" s="130" t="inlineStr">
        <is>
          <t>Electric Utility</t>
        </is>
      </c>
      <c r="G1601" s="130" t="inlineStr">
        <is>
          <t>ST</t>
        </is>
      </c>
      <c r="H1601" s="130" t="inlineStr">
        <is>
          <t>GEO</t>
        </is>
      </c>
      <c r="I1601" s="130" t="inlineStr">
        <is>
          <t>GEO</t>
        </is>
      </c>
      <c r="J1601" s="131" t="n">
        <v>284372</v>
      </c>
      <c r="K1601" s="129" t="n">
        <v>2020</v>
      </c>
      <c r="L1601" s="120">
        <f>IF(VLOOKUP(H1601,'Cross-Page Data'!$D$4:$F$48,3,FALSE)="natural gas",VLOOKUP(G1601,'Cross-Page Data'!$I$4:$J$19,2,FALSE),IF(VLOOKUP(H1601,'Cross-Page Data'!$D$4:$F$48,3,FALSE)="solar",IF(G1601="PV","solar PV","solar thermal"),IF(VLOOKUP(H1601,'Cross-Page Data'!$D$4:$F$48,3,FALSE)="wind",VLOOKUP(G1601,'Cross-Page Data'!$I$4:$J$19,2,FALSE),IF(VLOOKUP(H1601,'Cross-Page Data'!$D$4:$F$48,3,FALSE)="hydro",VLOOKUP(G1601,'Cross-Page Data'!$I$4:$J$19,2,FALSE),VLOOKUP(H1601,'Cross-Page Data'!$D$4:$F$48,3,FALSE)))))</f>
        <v/>
      </c>
      <c r="M1601" s="120">
        <f>IF(AND($P$2=FALSE,OR(F1601="Commercial NAICS Cogen",F1601="Industrial NAICS Cogen",F1601="NAICS-22 Cogen")),FALSE,IF(AND($P$3=FALSE,OR(F1601="Commercial NAICS Cogen",F1601="Commercial NAICS Non-Cogen",F1601="Industrial NAICS Cogen", F1601="industrial NAICS non-Cogen")),FALSE, TRUE))</f>
        <v/>
      </c>
    </row>
    <row r="1602">
      <c r="A1602" s="129" t="n">
        <v>7380</v>
      </c>
      <c r="B1602" s="130" t="inlineStr">
        <is>
          <t>Midulla Generating Station</t>
        </is>
      </c>
      <c r="C1602" s="130" t="inlineStr">
        <is>
          <t>Seminole Electric Cooperative Inc</t>
        </is>
      </c>
      <c r="D1602" s="129" t="n">
        <v>21554</v>
      </c>
      <c r="E1602" s="130" t="inlineStr">
        <is>
          <t>FL</t>
        </is>
      </c>
      <c r="F1602" s="130" t="inlineStr">
        <is>
          <t>Electric Utility</t>
        </is>
      </c>
      <c r="G1602" s="130" t="inlineStr">
        <is>
          <t>CA</t>
        </is>
      </c>
      <c r="H1602" s="130" t="inlineStr">
        <is>
          <t>DFO</t>
        </is>
      </c>
      <c r="I1602" s="130" t="inlineStr">
        <is>
          <t>DFO</t>
        </is>
      </c>
      <c r="J1602" s="131" t="n">
        <v>0</v>
      </c>
      <c r="K1602" s="129" t="n">
        <v>2020</v>
      </c>
      <c r="L1602" s="120">
        <f>IF(VLOOKUP(H1602,'Cross-Page Data'!$D$4:$F$48,3,FALSE)="natural gas",VLOOKUP(G1602,'Cross-Page Data'!$I$4:$J$19,2,FALSE),IF(VLOOKUP(H1602,'Cross-Page Data'!$D$4:$F$48,3,FALSE)="solar",IF(G1602="PV","solar PV","solar thermal"),IF(VLOOKUP(H1602,'Cross-Page Data'!$D$4:$F$48,3,FALSE)="wind",VLOOKUP(G1602,'Cross-Page Data'!$I$4:$J$19,2,FALSE),IF(VLOOKUP(H1602,'Cross-Page Data'!$D$4:$F$48,3,FALSE)="hydro",VLOOKUP(G1602,'Cross-Page Data'!$I$4:$J$19,2,FALSE),VLOOKUP(H1602,'Cross-Page Data'!$D$4:$F$48,3,FALSE)))))</f>
        <v/>
      </c>
      <c r="M1602" s="120">
        <f>IF(AND($P$2=FALSE,OR(F1602="Commercial NAICS Cogen",F1602="Industrial NAICS Cogen",F1602="NAICS-22 Cogen")),FALSE,IF(AND($P$3=FALSE,OR(F1602="Commercial NAICS Cogen",F1602="Commercial NAICS Non-Cogen",F1602="Industrial NAICS Cogen", F1602="industrial NAICS non-Cogen")),FALSE, TRUE))</f>
        <v/>
      </c>
    </row>
    <row r="1603">
      <c r="A1603" s="129" t="n">
        <v>7380</v>
      </c>
      <c r="B1603" s="130" t="inlineStr">
        <is>
          <t>Midulla Generating Station</t>
        </is>
      </c>
      <c r="C1603" s="130" t="inlineStr">
        <is>
          <t>Seminole Electric Cooperative Inc</t>
        </is>
      </c>
      <c r="D1603" s="129" t="n">
        <v>21554</v>
      </c>
      <c r="E1603" s="130" t="inlineStr">
        <is>
          <t>FL</t>
        </is>
      </c>
      <c r="F1603" s="130" t="inlineStr">
        <is>
          <t>Electric Utility</t>
        </is>
      </c>
      <c r="G1603" s="130" t="inlineStr">
        <is>
          <t>CA</t>
        </is>
      </c>
      <c r="H1603" s="130" t="inlineStr">
        <is>
          <t>NG</t>
        </is>
      </c>
      <c r="I1603" s="130" t="inlineStr">
        <is>
          <t>NG</t>
        </is>
      </c>
      <c r="J1603" s="131" t="n">
        <v>1507456</v>
      </c>
      <c r="K1603" s="129" t="n">
        <v>2020</v>
      </c>
      <c r="L1603" s="120">
        <f>IF(VLOOKUP(H1603,'Cross-Page Data'!$D$4:$F$48,3,FALSE)="natural gas",VLOOKUP(G1603,'Cross-Page Data'!$I$4:$J$19,2,FALSE),IF(VLOOKUP(H1603,'Cross-Page Data'!$D$4:$F$48,3,FALSE)="solar",IF(G1603="PV","solar PV","solar thermal"),IF(VLOOKUP(H1603,'Cross-Page Data'!$D$4:$F$48,3,FALSE)="wind",VLOOKUP(G1603,'Cross-Page Data'!$I$4:$J$19,2,FALSE),IF(VLOOKUP(H1603,'Cross-Page Data'!$D$4:$F$48,3,FALSE)="hydro",VLOOKUP(G1603,'Cross-Page Data'!$I$4:$J$19,2,FALSE),VLOOKUP(H1603,'Cross-Page Data'!$D$4:$F$48,3,FALSE)))))</f>
        <v/>
      </c>
      <c r="M1603" s="120">
        <f>IF(AND($P$2=FALSE,OR(F1603="Commercial NAICS Cogen",F1603="Industrial NAICS Cogen",F1603="NAICS-22 Cogen")),FALSE,IF(AND($P$3=FALSE,OR(F1603="Commercial NAICS Cogen",F1603="Commercial NAICS Non-Cogen",F1603="Industrial NAICS Cogen", F1603="industrial NAICS non-Cogen")),FALSE, TRUE))</f>
        <v/>
      </c>
    </row>
    <row r="1604">
      <c r="A1604" s="129" t="n">
        <v>7380</v>
      </c>
      <c r="B1604" s="130" t="inlineStr">
        <is>
          <t>Midulla Generating Station</t>
        </is>
      </c>
      <c r="C1604" s="130" t="inlineStr">
        <is>
          <t>Seminole Electric Cooperative Inc</t>
        </is>
      </c>
      <c r="D1604" s="129" t="n">
        <v>21554</v>
      </c>
      <c r="E1604" s="130" t="inlineStr">
        <is>
          <t>FL</t>
        </is>
      </c>
      <c r="F1604" s="130" t="inlineStr">
        <is>
          <t>Electric Utility</t>
        </is>
      </c>
      <c r="G1604" s="130" t="inlineStr">
        <is>
          <t>CT</t>
        </is>
      </c>
      <c r="H1604" s="130" t="inlineStr">
        <is>
          <t>DFO</t>
        </is>
      </c>
      <c r="I1604" s="130" t="inlineStr">
        <is>
          <t>DFO</t>
        </is>
      </c>
      <c r="J1604" s="131" t="n">
        <v>0</v>
      </c>
      <c r="K1604" s="129" t="n">
        <v>2020</v>
      </c>
      <c r="L1604" s="120">
        <f>IF(VLOOKUP(H1604,'Cross-Page Data'!$D$4:$F$48,3,FALSE)="natural gas",VLOOKUP(G1604,'Cross-Page Data'!$I$4:$J$19,2,FALSE),IF(VLOOKUP(H1604,'Cross-Page Data'!$D$4:$F$48,3,FALSE)="solar",IF(G1604="PV","solar PV","solar thermal"),IF(VLOOKUP(H1604,'Cross-Page Data'!$D$4:$F$48,3,FALSE)="wind",VLOOKUP(G1604,'Cross-Page Data'!$I$4:$J$19,2,FALSE),IF(VLOOKUP(H1604,'Cross-Page Data'!$D$4:$F$48,3,FALSE)="hydro",VLOOKUP(G1604,'Cross-Page Data'!$I$4:$J$19,2,FALSE),VLOOKUP(H1604,'Cross-Page Data'!$D$4:$F$48,3,FALSE)))))</f>
        <v/>
      </c>
      <c r="M1604" s="120">
        <f>IF(AND($P$2=FALSE,OR(F1604="Commercial NAICS Cogen",F1604="Industrial NAICS Cogen",F1604="NAICS-22 Cogen")),FALSE,IF(AND($P$3=FALSE,OR(F1604="Commercial NAICS Cogen",F1604="Commercial NAICS Non-Cogen",F1604="Industrial NAICS Cogen", F1604="industrial NAICS non-Cogen")),FALSE, TRUE))</f>
        <v/>
      </c>
    </row>
    <row r="1605">
      <c r="A1605" s="129" t="n">
        <v>7380</v>
      </c>
      <c r="B1605" s="130" t="inlineStr">
        <is>
          <t>Midulla Generating Station</t>
        </is>
      </c>
      <c r="C1605" s="130" t="inlineStr">
        <is>
          <t>Seminole Electric Cooperative Inc</t>
        </is>
      </c>
      <c r="D1605" s="129" t="n">
        <v>21554</v>
      </c>
      <c r="E1605" s="130" t="inlineStr">
        <is>
          <t>FL</t>
        </is>
      </c>
      <c r="F1605" s="130" t="inlineStr">
        <is>
          <t>Electric Utility</t>
        </is>
      </c>
      <c r="G1605" s="130" t="inlineStr">
        <is>
          <t>CT</t>
        </is>
      </c>
      <c r="H1605" s="130" t="inlineStr">
        <is>
          <t>NG</t>
        </is>
      </c>
      <c r="I1605" s="130" t="inlineStr">
        <is>
          <t>NG</t>
        </is>
      </c>
      <c r="J1605" s="131" t="n">
        <v>2786723</v>
      </c>
      <c r="K1605" s="129" t="n">
        <v>2020</v>
      </c>
      <c r="L1605" s="120">
        <f>IF(VLOOKUP(H1605,'Cross-Page Data'!$D$4:$F$48,3,FALSE)="natural gas",VLOOKUP(G1605,'Cross-Page Data'!$I$4:$J$19,2,FALSE),IF(VLOOKUP(H1605,'Cross-Page Data'!$D$4:$F$48,3,FALSE)="solar",IF(G1605="PV","solar PV","solar thermal"),IF(VLOOKUP(H1605,'Cross-Page Data'!$D$4:$F$48,3,FALSE)="wind",VLOOKUP(G1605,'Cross-Page Data'!$I$4:$J$19,2,FALSE),IF(VLOOKUP(H1605,'Cross-Page Data'!$D$4:$F$48,3,FALSE)="hydro",VLOOKUP(G1605,'Cross-Page Data'!$I$4:$J$19,2,FALSE),VLOOKUP(H1605,'Cross-Page Data'!$D$4:$F$48,3,FALSE)))))</f>
        <v/>
      </c>
      <c r="M1605" s="120">
        <f>IF(AND($P$2=FALSE,OR(F1605="Commercial NAICS Cogen",F1605="Industrial NAICS Cogen",F1605="NAICS-22 Cogen")),FALSE,IF(AND($P$3=FALSE,OR(F1605="Commercial NAICS Cogen",F1605="Commercial NAICS Non-Cogen",F1605="Industrial NAICS Cogen", F1605="industrial NAICS non-Cogen")),FALSE, TRUE))</f>
        <v/>
      </c>
    </row>
    <row r="1606">
      <c r="A1606" s="129" t="n">
        <v>7380</v>
      </c>
      <c r="B1606" s="130" t="inlineStr">
        <is>
          <t>Midulla Generating Station</t>
        </is>
      </c>
      <c r="C1606" s="130" t="inlineStr">
        <is>
          <t>Seminole Electric Cooperative Inc</t>
        </is>
      </c>
      <c r="D1606" s="129" t="n">
        <v>21554</v>
      </c>
      <c r="E1606" s="130" t="inlineStr">
        <is>
          <t>FL</t>
        </is>
      </c>
      <c r="F1606" s="130" t="inlineStr">
        <is>
          <t>Electric Utility</t>
        </is>
      </c>
      <c r="G1606" s="130" t="inlineStr">
        <is>
          <t>GT</t>
        </is>
      </c>
      <c r="H1606" s="130" t="inlineStr">
        <is>
          <t>DFO</t>
        </is>
      </c>
      <c r="I1606" s="130" t="inlineStr">
        <is>
          <t>DFO</t>
        </is>
      </c>
      <c r="J1606" s="131" t="n">
        <v>30.338</v>
      </c>
      <c r="K1606" s="129" t="n">
        <v>2020</v>
      </c>
      <c r="L1606" s="120">
        <f>IF(VLOOKUP(H1606,'Cross-Page Data'!$D$4:$F$48,3,FALSE)="natural gas",VLOOKUP(G1606,'Cross-Page Data'!$I$4:$J$19,2,FALSE),IF(VLOOKUP(H1606,'Cross-Page Data'!$D$4:$F$48,3,FALSE)="solar",IF(G1606="PV","solar PV","solar thermal"),IF(VLOOKUP(H1606,'Cross-Page Data'!$D$4:$F$48,3,FALSE)="wind",VLOOKUP(G1606,'Cross-Page Data'!$I$4:$J$19,2,FALSE),IF(VLOOKUP(H1606,'Cross-Page Data'!$D$4:$F$48,3,FALSE)="hydro",VLOOKUP(G1606,'Cross-Page Data'!$I$4:$J$19,2,FALSE),VLOOKUP(H1606,'Cross-Page Data'!$D$4:$F$48,3,FALSE)))))</f>
        <v/>
      </c>
      <c r="M1606" s="120">
        <f>IF(AND($P$2=FALSE,OR(F1606="Commercial NAICS Cogen",F1606="Industrial NAICS Cogen",F1606="NAICS-22 Cogen")),FALSE,IF(AND($P$3=FALSE,OR(F1606="Commercial NAICS Cogen",F1606="Commercial NAICS Non-Cogen",F1606="Industrial NAICS Cogen", F1606="industrial NAICS non-Cogen")),FALSE, TRUE))</f>
        <v/>
      </c>
    </row>
    <row r="1607">
      <c r="A1607" s="129" t="n">
        <v>7380</v>
      </c>
      <c r="B1607" s="130" t="inlineStr">
        <is>
          <t>Midulla Generating Station</t>
        </is>
      </c>
      <c r="C1607" s="130" t="inlineStr">
        <is>
          <t>Seminole Electric Cooperative Inc</t>
        </is>
      </c>
      <c r="D1607" s="129" t="n">
        <v>21554</v>
      </c>
      <c r="E1607" s="130" t="inlineStr">
        <is>
          <t>FL</t>
        </is>
      </c>
      <c r="F1607" s="130" t="inlineStr">
        <is>
          <t>Electric Utility</t>
        </is>
      </c>
      <c r="G1607" s="130" t="inlineStr">
        <is>
          <t>GT</t>
        </is>
      </c>
      <c r="H1607" s="130" t="inlineStr">
        <is>
          <t>NG</t>
        </is>
      </c>
      <c r="I1607" s="130" t="inlineStr">
        <is>
          <t>NG</t>
        </is>
      </c>
      <c r="J1607" s="131" t="n">
        <v>108504.66</v>
      </c>
      <c r="K1607" s="129" t="n">
        <v>2020</v>
      </c>
      <c r="L1607" s="120">
        <f>IF(VLOOKUP(H1607,'Cross-Page Data'!$D$4:$F$48,3,FALSE)="natural gas",VLOOKUP(G1607,'Cross-Page Data'!$I$4:$J$19,2,FALSE),IF(VLOOKUP(H1607,'Cross-Page Data'!$D$4:$F$48,3,FALSE)="solar",IF(G1607="PV","solar PV","solar thermal"),IF(VLOOKUP(H1607,'Cross-Page Data'!$D$4:$F$48,3,FALSE)="wind",VLOOKUP(G1607,'Cross-Page Data'!$I$4:$J$19,2,FALSE),IF(VLOOKUP(H1607,'Cross-Page Data'!$D$4:$F$48,3,FALSE)="hydro",VLOOKUP(G1607,'Cross-Page Data'!$I$4:$J$19,2,FALSE),VLOOKUP(H1607,'Cross-Page Data'!$D$4:$F$48,3,FALSE)))))</f>
        <v/>
      </c>
      <c r="M1607" s="120">
        <f>IF(AND($P$2=FALSE,OR(F1607="Commercial NAICS Cogen",F1607="Industrial NAICS Cogen",F1607="NAICS-22 Cogen")),FALSE,IF(AND($P$3=FALSE,OR(F1607="Commercial NAICS Cogen",F1607="Commercial NAICS Non-Cogen",F1607="Industrial NAICS Cogen", F1607="industrial NAICS non-Cogen")),FALSE, TRUE))</f>
        <v/>
      </c>
    </row>
    <row r="1608">
      <c r="A1608" s="129" t="n">
        <v>7381</v>
      </c>
      <c r="B1608" s="130" t="inlineStr">
        <is>
          <t>Searsburg Wind Turbine</t>
        </is>
      </c>
      <c r="C1608" s="130" t="inlineStr">
        <is>
          <t>Green Mountain Power Corp</t>
        </is>
      </c>
      <c r="D1608" s="129" t="n">
        <v>7601</v>
      </c>
      <c r="E1608" s="130" t="inlineStr">
        <is>
          <t>VT</t>
        </is>
      </c>
      <c r="F1608" s="130" t="inlineStr">
        <is>
          <t>Electric Utility</t>
        </is>
      </c>
      <c r="G1608" s="130" t="inlineStr">
        <is>
          <t>WT</t>
        </is>
      </c>
      <c r="H1608" s="130" t="inlineStr">
        <is>
          <t>WND</t>
        </is>
      </c>
      <c r="I1608" s="130" t="inlineStr">
        <is>
          <t>WND</t>
        </is>
      </c>
      <c r="J1608" s="131" t="n">
        <v>12250</v>
      </c>
      <c r="K1608" s="129" t="n">
        <v>2020</v>
      </c>
      <c r="L1608" s="120">
        <f>IF(VLOOKUP(H1608,'Cross-Page Data'!$D$4:$F$48,3,FALSE)="natural gas",VLOOKUP(G1608,'Cross-Page Data'!$I$4:$J$19,2,FALSE),IF(VLOOKUP(H1608,'Cross-Page Data'!$D$4:$F$48,3,FALSE)="solar",IF(G1608="PV","solar PV","solar thermal"),IF(VLOOKUP(H1608,'Cross-Page Data'!$D$4:$F$48,3,FALSE)="wind",VLOOKUP(G1608,'Cross-Page Data'!$I$4:$J$19,2,FALSE),IF(VLOOKUP(H1608,'Cross-Page Data'!$D$4:$F$48,3,FALSE)="hydro",VLOOKUP(G1608,'Cross-Page Data'!$I$4:$J$19,2,FALSE),VLOOKUP(H1608,'Cross-Page Data'!$D$4:$F$48,3,FALSE)))))</f>
        <v/>
      </c>
      <c r="M1608" s="120">
        <f>IF(AND($P$2=FALSE,OR(F1608="Commercial NAICS Cogen",F1608="Industrial NAICS Cogen",F1608="NAICS-22 Cogen")),FALSE,IF(AND($P$3=FALSE,OR(F1608="Commercial NAICS Cogen",F1608="Commercial NAICS Non-Cogen",F1608="Industrial NAICS Cogen", F1608="industrial NAICS non-Cogen")),FALSE, TRUE))</f>
        <v/>
      </c>
    </row>
    <row r="1609">
      <c r="A1609" s="129" t="n">
        <v>7397</v>
      </c>
      <c r="B1609" s="130" t="inlineStr">
        <is>
          <t>Falling Spring</t>
        </is>
      </c>
      <c r="C1609" s="130" t="inlineStr">
        <is>
          <t>Borough of Chambersburg</t>
        </is>
      </c>
      <c r="D1609" s="129" t="n">
        <v>3329</v>
      </c>
      <c r="E1609" s="130" t="inlineStr">
        <is>
          <t>PA</t>
        </is>
      </c>
      <c r="F1609" s="130" t="inlineStr">
        <is>
          <t>Electric Utility</t>
        </is>
      </c>
      <c r="G1609" s="130" t="inlineStr">
        <is>
          <t>IC</t>
        </is>
      </c>
      <c r="H1609" s="130" t="inlineStr">
        <is>
          <t>DFO</t>
        </is>
      </c>
      <c r="I1609" s="130" t="inlineStr">
        <is>
          <t>DFO</t>
        </is>
      </c>
      <c r="J1609" s="131" t="n">
        <v>103.858</v>
      </c>
      <c r="K1609" s="129" t="n">
        <v>2020</v>
      </c>
      <c r="L1609" s="120">
        <f>IF(VLOOKUP(H1609,'Cross-Page Data'!$D$4:$F$48,3,FALSE)="natural gas",VLOOKUP(G1609,'Cross-Page Data'!$I$4:$J$19,2,FALSE),IF(VLOOKUP(H1609,'Cross-Page Data'!$D$4:$F$48,3,FALSE)="solar",IF(G1609="PV","solar PV","solar thermal"),IF(VLOOKUP(H1609,'Cross-Page Data'!$D$4:$F$48,3,FALSE)="wind",VLOOKUP(G1609,'Cross-Page Data'!$I$4:$J$19,2,FALSE),IF(VLOOKUP(H1609,'Cross-Page Data'!$D$4:$F$48,3,FALSE)="hydro",VLOOKUP(G1609,'Cross-Page Data'!$I$4:$J$19,2,FALSE),VLOOKUP(H1609,'Cross-Page Data'!$D$4:$F$48,3,FALSE)))))</f>
        <v/>
      </c>
      <c r="M1609" s="120">
        <f>IF(AND($P$2=FALSE,OR(F1609="Commercial NAICS Cogen",F1609="Industrial NAICS Cogen",F1609="NAICS-22 Cogen")),FALSE,IF(AND($P$3=FALSE,OR(F1609="Commercial NAICS Cogen",F1609="Commercial NAICS Non-Cogen",F1609="Industrial NAICS Cogen", F1609="industrial NAICS non-Cogen")),FALSE, TRUE))</f>
        <v/>
      </c>
    </row>
    <row r="1610">
      <c r="A1610" s="129" t="n">
        <v>7397</v>
      </c>
      <c r="B1610" s="130" t="inlineStr">
        <is>
          <t>Falling Spring</t>
        </is>
      </c>
      <c r="C1610" s="130" t="inlineStr">
        <is>
          <t>Borough of Chambersburg</t>
        </is>
      </c>
      <c r="D1610" s="129" t="n">
        <v>3329</v>
      </c>
      <c r="E1610" s="130" t="inlineStr">
        <is>
          <t>PA</t>
        </is>
      </c>
      <c r="F1610" s="130" t="inlineStr">
        <is>
          <t>Electric Utility</t>
        </is>
      </c>
      <c r="G1610" s="130" t="inlineStr">
        <is>
          <t>IC</t>
        </is>
      </c>
      <c r="H1610" s="130" t="inlineStr">
        <is>
          <t>NG</t>
        </is>
      </c>
      <c r="I1610" s="130" t="inlineStr">
        <is>
          <t>NG</t>
        </is>
      </c>
      <c r="J1610" s="131" t="n">
        <v>1142.042</v>
      </c>
      <c r="K1610" s="129" t="n">
        <v>2020</v>
      </c>
      <c r="L1610" s="120">
        <f>IF(VLOOKUP(H1610,'Cross-Page Data'!$D$4:$F$48,3,FALSE)="natural gas",VLOOKUP(G1610,'Cross-Page Data'!$I$4:$J$19,2,FALSE),IF(VLOOKUP(H1610,'Cross-Page Data'!$D$4:$F$48,3,FALSE)="solar",IF(G1610="PV","solar PV","solar thermal"),IF(VLOOKUP(H1610,'Cross-Page Data'!$D$4:$F$48,3,FALSE)="wind",VLOOKUP(G1610,'Cross-Page Data'!$I$4:$J$19,2,FALSE),IF(VLOOKUP(H1610,'Cross-Page Data'!$D$4:$F$48,3,FALSE)="hydro",VLOOKUP(G1610,'Cross-Page Data'!$I$4:$J$19,2,FALSE),VLOOKUP(H1610,'Cross-Page Data'!$D$4:$F$48,3,FALSE)))))</f>
        <v/>
      </c>
      <c r="M1610" s="120">
        <f>IF(AND($P$2=FALSE,OR(F1610="Commercial NAICS Cogen",F1610="Industrial NAICS Cogen",F1610="NAICS-22 Cogen")),FALSE,IF(AND($P$3=FALSE,OR(F1610="Commercial NAICS Cogen",F1610="Commercial NAICS Non-Cogen",F1610="Industrial NAICS Cogen", F1610="industrial NAICS non-Cogen")),FALSE, TRUE))</f>
        <v/>
      </c>
    </row>
    <row r="1611">
      <c r="A1611" s="129" t="n">
        <v>7502</v>
      </c>
      <c r="B1611" s="130" t="inlineStr">
        <is>
          <t>Dutch Harbor</t>
        </is>
      </c>
      <c r="C1611" s="130" t="inlineStr">
        <is>
          <t>City of Unalaska - (AK)</t>
        </is>
      </c>
      <c r="D1611" s="129" t="n">
        <v>19454</v>
      </c>
      <c r="E1611" s="130" t="inlineStr">
        <is>
          <t>AK</t>
        </is>
      </c>
      <c r="F1611" s="130" t="inlineStr">
        <is>
          <t>Electric Utility</t>
        </is>
      </c>
      <c r="G1611" s="130" t="inlineStr">
        <is>
          <t>IC</t>
        </is>
      </c>
      <c r="H1611" s="130" t="inlineStr">
        <is>
          <t>DFO</t>
        </is>
      </c>
      <c r="I1611" s="130" t="inlineStr">
        <is>
          <t>DFO</t>
        </is>
      </c>
      <c r="J1611" s="131" t="n">
        <v>42197</v>
      </c>
      <c r="K1611" s="129" t="n">
        <v>2020</v>
      </c>
      <c r="L1611" s="120">
        <f>IF(VLOOKUP(H1611,'Cross-Page Data'!$D$4:$F$48,3,FALSE)="natural gas",VLOOKUP(G1611,'Cross-Page Data'!$I$4:$J$19,2,FALSE),IF(VLOOKUP(H1611,'Cross-Page Data'!$D$4:$F$48,3,FALSE)="solar",IF(G1611="PV","solar PV","solar thermal"),IF(VLOOKUP(H1611,'Cross-Page Data'!$D$4:$F$48,3,FALSE)="wind",VLOOKUP(G1611,'Cross-Page Data'!$I$4:$J$19,2,FALSE),IF(VLOOKUP(H1611,'Cross-Page Data'!$D$4:$F$48,3,FALSE)="hydro",VLOOKUP(G1611,'Cross-Page Data'!$I$4:$J$19,2,FALSE),VLOOKUP(H1611,'Cross-Page Data'!$D$4:$F$48,3,FALSE)))))</f>
        <v/>
      </c>
      <c r="M1611" s="120">
        <f>IF(AND($P$2=FALSE,OR(F1611="Commercial NAICS Cogen",F1611="Industrial NAICS Cogen",F1611="NAICS-22 Cogen")),FALSE,IF(AND($P$3=FALSE,OR(F1611="Commercial NAICS Cogen",F1611="Commercial NAICS Non-Cogen",F1611="Industrial NAICS Cogen", F1611="industrial NAICS non-Cogen")),FALSE, TRUE))</f>
        <v/>
      </c>
    </row>
    <row r="1612">
      <c r="A1612" s="129" t="n">
        <v>7512</v>
      </c>
      <c r="B1612" s="130" t="inlineStr">
        <is>
          <t>Arthur Von Rosenberg</t>
        </is>
      </c>
      <c r="C1612" s="130" t="inlineStr">
        <is>
          <t>City of San Antonio - (TX)</t>
        </is>
      </c>
      <c r="D1612" s="129" t="n">
        <v>16604</v>
      </c>
      <c r="E1612" s="130" t="inlineStr">
        <is>
          <t>TX</t>
        </is>
      </c>
      <c r="F1612" s="130" t="inlineStr">
        <is>
          <t>Electric Utility</t>
        </is>
      </c>
      <c r="G1612" s="130" t="inlineStr">
        <is>
          <t>CA</t>
        </is>
      </c>
      <c r="H1612" s="130" t="inlineStr">
        <is>
          <t>NG</t>
        </is>
      </c>
      <c r="I1612" s="130" t="inlineStr">
        <is>
          <t>NG</t>
        </is>
      </c>
      <c r="J1612" s="131" t="n">
        <v>1171163</v>
      </c>
      <c r="K1612" s="129" t="n">
        <v>2020</v>
      </c>
      <c r="L1612" s="120">
        <f>IF(VLOOKUP(H1612,'Cross-Page Data'!$D$4:$F$48,3,FALSE)="natural gas",VLOOKUP(G1612,'Cross-Page Data'!$I$4:$J$19,2,FALSE),IF(VLOOKUP(H1612,'Cross-Page Data'!$D$4:$F$48,3,FALSE)="solar",IF(G1612="PV","solar PV","solar thermal"),IF(VLOOKUP(H1612,'Cross-Page Data'!$D$4:$F$48,3,FALSE)="wind",VLOOKUP(G1612,'Cross-Page Data'!$I$4:$J$19,2,FALSE),IF(VLOOKUP(H1612,'Cross-Page Data'!$D$4:$F$48,3,FALSE)="hydro",VLOOKUP(G1612,'Cross-Page Data'!$I$4:$J$19,2,FALSE),VLOOKUP(H1612,'Cross-Page Data'!$D$4:$F$48,3,FALSE)))))</f>
        <v/>
      </c>
      <c r="M1612" s="120">
        <f>IF(AND($P$2=FALSE,OR(F1612="Commercial NAICS Cogen",F1612="Industrial NAICS Cogen",F1612="NAICS-22 Cogen")),FALSE,IF(AND($P$3=FALSE,OR(F1612="Commercial NAICS Cogen",F1612="Commercial NAICS Non-Cogen",F1612="Industrial NAICS Cogen", F1612="industrial NAICS non-Cogen")),FALSE, TRUE))</f>
        <v/>
      </c>
    </row>
    <row r="1613">
      <c r="A1613" s="129" t="n">
        <v>7512</v>
      </c>
      <c r="B1613" s="130" t="inlineStr">
        <is>
          <t>Arthur Von Rosenberg</t>
        </is>
      </c>
      <c r="C1613" s="130" t="inlineStr">
        <is>
          <t>City of San Antonio - (TX)</t>
        </is>
      </c>
      <c r="D1613" s="129" t="n">
        <v>16604</v>
      </c>
      <c r="E1613" s="130" t="inlineStr">
        <is>
          <t>TX</t>
        </is>
      </c>
      <c r="F1613" s="130" t="inlineStr">
        <is>
          <t>Electric Utility</t>
        </is>
      </c>
      <c r="G1613" s="130" t="inlineStr">
        <is>
          <t>CT</t>
        </is>
      </c>
      <c r="H1613" s="130" t="inlineStr">
        <is>
          <t>NG</t>
        </is>
      </c>
      <c r="I1613" s="130" t="inlineStr">
        <is>
          <t>NG</t>
        </is>
      </c>
      <c r="J1613" s="131" t="n">
        <v>2016802</v>
      </c>
      <c r="K1613" s="129" t="n">
        <v>2020</v>
      </c>
      <c r="L1613" s="120">
        <f>IF(VLOOKUP(H1613,'Cross-Page Data'!$D$4:$F$48,3,FALSE)="natural gas",VLOOKUP(G1613,'Cross-Page Data'!$I$4:$J$19,2,FALSE),IF(VLOOKUP(H1613,'Cross-Page Data'!$D$4:$F$48,3,FALSE)="solar",IF(G1613="PV","solar PV","solar thermal"),IF(VLOOKUP(H1613,'Cross-Page Data'!$D$4:$F$48,3,FALSE)="wind",VLOOKUP(G1613,'Cross-Page Data'!$I$4:$J$19,2,FALSE),IF(VLOOKUP(H1613,'Cross-Page Data'!$D$4:$F$48,3,FALSE)="hydro",VLOOKUP(G1613,'Cross-Page Data'!$I$4:$J$19,2,FALSE),VLOOKUP(H1613,'Cross-Page Data'!$D$4:$F$48,3,FALSE)))))</f>
        <v/>
      </c>
      <c r="M1613" s="120">
        <f>IF(AND($P$2=FALSE,OR(F1613="Commercial NAICS Cogen",F1613="Industrial NAICS Cogen",F1613="NAICS-22 Cogen")),FALSE,IF(AND($P$3=FALSE,OR(F1613="Commercial NAICS Cogen",F1613="Commercial NAICS Non-Cogen",F1613="Industrial NAICS Cogen", F1613="industrial NAICS non-Cogen")),FALSE, TRUE))</f>
        <v/>
      </c>
    </row>
    <row r="1614">
      <c r="A1614" s="129" t="n">
        <v>7526</v>
      </c>
      <c r="B1614" s="130" t="inlineStr">
        <is>
          <t>Solano Wind</t>
        </is>
      </c>
      <c r="C1614" s="130" t="inlineStr">
        <is>
          <t>Sacramento Municipal Util Dist</t>
        </is>
      </c>
      <c r="D1614" s="129" t="n">
        <v>16534</v>
      </c>
      <c r="E1614" s="130" t="inlineStr">
        <is>
          <t>CA</t>
        </is>
      </c>
      <c r="F1614" s="130" t="inlineStr">
        <is>
          <t>Electric Utility</t>
        </is>
      </c>
      <c r="G1614" s="130" t="inlineStr">
        <is>
          <t>WT</t>
        </is>
      </c>
      <c r="H1614" s="130" t="inlineStr">
        <is>
          <t>WND</t>
        </is>
      </c>
      <c r="I1614" s="130" t="inlineStr">
        <is>
          <t>WND</t>
        </is>
      </c>
      <c r="J1614" s="131" t="n">
        <v>555775</v>
      </c>
      <c r="K1614" s="129" t="n">
        <v>2020</v>
      </c>
      <c r="L1614" s="120">
        <f>IF(VLOOKUP(H1614,'Cross-Page Data'!$D$4:$F$48,3,FALSE)="natural gas",VLOOKUP(G1614,'Cross-Page Data'!$I$4:$J$19,2,FALSE),IF(VLOOKUP(H1614,'Cross-Page Data'!$D$4:$F$48,3,FALSE)="solar",IF(G1614="PV","solar PV","solar thermal"),IF(VLOOKUP(H1614,'Cross-Page Data'!$D$4:$F$48,3,FALSE)="wind",VLOOKUP(G1614,'Cross-Page Data'!$I$4:$J$19,2,FALSE),IF(VLOOKUP(H1614,'Cross-Page Data'!$D$4:$F$48,3,FALSE)="hydro",VLOOKUP(G1614,'Cross-Page Data'!$I$4:$J$19,2,FALSE),VLOOKUP(H1614,'Cross-Page Data'!$D$4:$F$48,3,FALSE)))))</f>
        <v/>
      </c>
      <c r="M1614" s="120">
        <f>IF(AND($P$2=FALSE,OR(F1614="Commercial NAICS Cogen",F1614="Industrial NAICS Cogen",F1614="NAICS-22 Cogen")),FALSE,IF(AND($P$3=FALSE,OR(F1614="Commercial NAICS Cogen",F1614="Commercial NAICS Non-Cogen",F1614="Industrial NAICS Cogen", F1614="industrial NAICS non-Cogen")),FALSE, TRUE))</f>
        <v/>
      </c>
    </row>
    <row r="1615">
      <c r="A1615" s="129" t="n">
        <v>7527</v>
      </c>
      <c r="B1615" s="130" t="inlineStr">
        <is>
          <t>Carson Ice-Gen Project</t>
        </is>
      </c>
      <c r="C1615" s="130" t="inlineStr">
        <is>
          <t>Sacramento Municipal Util Dist</t>
        </is>
      </c>
      <c r="D1615" s="129" t="n">
        <v>16534</v>
      </c>
      <c r="E1615" s="130" t="inlineStr">
        <is>
          <t>CA</t>
        </is>
      </c>
      <c r="F1615" s="130" t="inlineStr">
        <is>
          <t>Electric Utility</t>
        </is>
      </c>
      <c r="G1615" s="130" t="inlineStr">
        <is>
          <t>CA</t>
        </is>
      </c>
      <c r="H1615" s="130" t="inlineStr">
        <is>
          <t>NG</t>
        </is>
      </c>
      <c r="I1615" s="130" t="inlineStr">
        <is>
          <t>NG</t>
        </is>
      </c>
      <c r="J1615" s="131" t="n">
        <v>147676.69</v>
      </c>
      <c r="K1615" s="129" t="n">
        <v>2020</v>
      </c>
      <c r="L1615" s="120">
        <f>IF(VLOOKUP(H1615,'Cross-Page Data'!$D$4:$F$48,3,FALSE)="natural gas",VLOOKUP(G1615,'Cross-Page Data'!$I$4:$J$19,2,FALSE),IF(VLOOKUP(H1615,'Cross-Page Data'!$D$4:$F$48,3,FALSE)="solar",IF(G1615="PV","solar PV","solar thermal"),IF(VLOOKUP(H1615,'Cross-Page Data'!$D$4:$F$48,3,FALSE)="wind",VLOOKUP(G1615,'Cross-Page Data'!$I$4:$J$19,2,FALSE),IF(VLOOKUP(H1615,'Cross-Page Data'!$D$4:$F$48,3,FALSE)="hydro",VLOOKUP(G1615,'Cross-Page Data'!$I$4:$J$19,2,FALSE),VLOOKUP(H1615,'Cross-Page Data'!$D$4:$F$48,3,FALSE)))))</f>
        <v/>
      </c>
      <c r="M1615" s="120">
        <f>IF(AND($P$2=FALSE,OR(F1615="Commercial NAICS Cogen",F1615="Industrial NAICS Cogen",F1615="NAICS-22 Cogen")),FALSE,IF(AND($P$3=FALSE,OR(F1615="Commercial NAICS Cogen",F1615="Commercial NAICS Non-Cogen",F1615="Industrial NAICS Cogen", F1615="industrial NAICS non-Cogen")),FALSE, TRUE))</f>
        <v/>
      </c>
    </row>
    <row r="1616">
      <c r="A1616" s="129" t="n">
        <v>7527</v>
      </c>
      <c r="B1616" s="130" t="inlineStr">
        <is>
          <t>Carson Ice-Gen Project</t>
        </is>
      </c>
      <c r="C1616" s="130" t="inlineStr">
        <is>
          <t>Sacramento Municipal Util Dist</t>
        </is>
      </c>
      <c r="D1616" s="129" t="n">
        <v>16534</v>
      </c>
      <c r="E1616" s="130" t="inlineStr">
        <is>
          <t>CA</t>
        </is>
      </c>
      <c r="F1616" s="130" t="inlineStr">
        <is>
          <t>Electric Utility</t>
        </is>
      </c>
      <c r="G1616" s="130" t="inlineStr">
        <is>
          <t>CA</t>
        </is>
      </c>
      <c r="H1616" s="130" t="inlineStr">
        <is>
          <t>OBG</t>
        </is>
      </c>
      <c r="I1616" s="130" t="inlineStr">
        <is>
          <t>ORW</t>
        </is>
      </c>
      <c r="J1616" s="131" t="n">
        <v>6273.308</v>
      </c>
      <c r="K1616" s="129" t="n">
        <v>2020</v>
      </c>
      <c r="L1616" s="120">
        <f>IF(VLOOKUP(H1616,'Cross-Page Data'!$D$4:$F$48,3,FALSE)="natural gas",VLOOKUP(G1616,'Cross-Page Data'!$I$4:$J$19,2,FALSE),IF(VLOOKUP(H1616,'Cross-Page Data'!$D$4:$F$48,3,FALSE)="solar",IF(G1616="PV","solar PV","solar thermal"),IF(VLOOKUP(H1616,'Cross-Page Data'!$D$4:$F$48,3,FALSE)="wind",VLOOKUP(G1616,'Cross-Page Data'!$I$4:$J$19,2,FALSE),IF(VLOOKUP(H1616,'Cross-Page Data'!$D$4:$F$48,3,FALSE)="hydro",VLOOKUP(G1616,'Cross-Page Data'!$I$4:$J$19,2,FALSE),VLOOKUP(H1616,'Cross-Page Data'!$D$4:$F$48,3,FALSE)))))</f>
        <v/>
      </c>
      <c r="M1616" s="120">
        <f>IF(AND($P$2=FALSE,OR(F1616="Commercial NAICS Cogen",F1616="Industrial NAICS Cogen",F1616="NAICS-22 Cogen")),FALSE,IF(AND($P$3=FALSE,OR(F1616="Commercial NAICS Cogen",F1616="Commercial NAICS Non-Cogen",F1616="Industrial NAICS Cogen", F1616="industrial NAICS non-Cogen")),FALSE, TRUE))</f>
        <v/>
      </c>
    </row>
    <row r="1617">
      <c r="A1617" s="129" t="n">
        <v>7527</v>
      </c>
      <c r="B1617" s="130" t="inlineStr">
        <is>
          <t>Carson Ice-Gen Project</t>
        </is>
      </c>
      <c r="C1617" s="130" t="inlineStr">
        <is>
          <t>Sacramento Municipal Util Dist</t>
        </is>
      </c>
      <c r="D1617" s="129" t="n">
        <v>16534</v>
      </c>
      <c r="E1617" s="130" t="inlineStr">
        <is>
          <t>CA</t>
        </is>
      </c>
      <c r="F1617" s="130" t="inlineStr">
        <is>
          <t>Electric Utility</t>
        </is>
      </c>
      <c r="G1617" s="130" t="inlineStr">
        <is>
          <t>CT</t>
        </is>
      </c>
      <c r="H1617" s="130" t="inlineStr">
        <is>
          <t>NG</t>
        </is>
      </c>
      <c r="I1617" s="130" t="inlineStr">
        <is>
          <t>NG</t>
        </is>
      </c>
      <c r="J1617" s="131" t="n">
        <v>61163.687</v>
      </c>
      <c r="K1617" s="129" t="n">
        <v>2020</v>
      </c>
      <c r="L1617" s="120">
        <f>IF(VLOOKUP(H1617,'Cross-Page Data'!$D$4:$F$48,3,FALSE)="natural gas",VLOOKUP(G1617,'Cross-Page Data'!$I$4:$J$19,2,FALSE),IF(VLOOKUP(H1617,'Cross-Page Data'!$D$4:$F$48,3,FALSE)="solar",IF(G1617="PV","solar PV","solar thermal"),IF(VLOOKUP(H1617,'Cross-Page Data'!$D$4:$F$48,3,FALSE)="wind",VLOOKUP(G1617,'Cross-Page Data'!$I$4:$J$19,2,FALSE),IF(VLOOKUP(H1617,'Cross-Page Data'!$D$4:$F$48,3,FALSE)="hydro",VLOOKUP(G1617,'Cross-Page Data'!$I$4:$J$19,2,FALSE),VLOOKUP(H1617,'Cross-Page Data'!$D$4:$F$48,3,FALSE)))))</f>
        <v/>
      </c>
      <c r="M1617" s="120">
        <f>IF(AND($P$2=FALSE,OR(F1617="Commercial NAICS Cogen",F1617="Industrial NAICS Cogen",F1617="NAICS-22 Cogen")),FALSE,IF(AND($P$3=FALSE,OR(F1617="Commercial NAICS Cogen",F1617="Commercial NAICS Non-Cogen",F1617="Industrial NAICS Cogen", F1617="industrial NAICS non-Cogen")),FALSE, TRUE))</f>
        <v/>
      </c>
    </row>
    <row r="1618">
      <c r="A1618" s="129" t="n">
        <v>7527</v>
      </c>
      <c r="B1618" s="130" t="inlineStr">
        <is>
          <t>Carson Ice-Gen Project</t>
        </is>
      </c>
      <c r="C1618" s="130" t="inlineStr">
        <is>
          <t>Sacramento Municipal Util Dist</t>
        </is>
      </c>
      <c r="D1618" s="129" t="n">
        <v>16534</v>
      </c>
      <c r="E1618" s="130" t="inlineStr">
        <is>
          <t>CA</t>
        </is>
      </c>
      <c r="F1618" s="130" t="inlineStr">
        <is>
          <t>Electric Utility</t>
        </is>
      </c>
      <c r="G1618" s="130" t="inlineStr">
        <is>
          <t>CT</t>
        </is>
      </c>
      <c r="H1618" s="130" t="inlineStr">
        <is>
          <t>OBG</t>
        </is>
      </c>
      <c r="I1618" s="130" t="inlineStr">
        <is>
          <t>ORW</t>
        </is>
      </c>
      <c r="J1618" s="131" t="n">
        <v>4769.313</v>
      </c>
      <c r="K1618" s="129" t="n">
        <v>2020</v>
      </c>
      <c r="L1618" s="120">
        <f>IF(VLOOKUP(H1618,'Cross-Page Data'!$D$4:$F$48,3,FALSE)="natural gas",VLOOKUP(G1618,'Cross-Page Data'!$I$4:$J$19,2,FALSE),IF(VLOOKUP(H1618,'Cross-Page Data'!$D$4:$F$48,3,FALSE)="solar",IF(G1618="PV","solar PV","solar thermal"),IF(VLOOKUP(H1618,'Cross-Page Data'!$D$4:$F$48,3,FALSE)="wind",VLOOKUP(G1618,'Cross-Page Data'!$I$4:$J$19,2,FALSE),IF(VLOOKUP(H1618,'Cross-Page Data'!$D$4:$F$48,3,FALSE)="hydro",VLOOKUP(G1618,'Cross-Page Data'!$I$4:$J$19,2,FALSE),VLOOKUP(H1618,'Cross-Page Data'!$D$4:$F$48,3,FALSE)))))</f>
        <v/>
      </c>
      <c r="M1618" s="120">
        <f>IF(AND($P$2=FALSE,OR(F1618="Commercial NAICS Cogen",F1618="Industrial NAICS Cogen",F1618="NAICS-22 Cogen")),FALSE,IF(AND($P$3=FALSE,OR(F1618="Commercial NAICS Cogen",F1618="Commercial NAICS Non-Cogen",F1618="Industrial NAICS Cogen", F1618="industrial NAICS non-Cogen")),FALSE, TRUE))</f>
        <v/>
      </c>
    </row>
    <row r="1619">
      <c r="A1619" s="129" t="n">
        <v>7527</v>
      </c>
      <c r="B1619" s="130" t="inlineStr">
        <is>
          <t>Carson Ice-Gen Project</t>
        </is>
      </c>
      <c r="C1619" s="130" t="inlineStr">
        <is>
          <t>Sacramento Municipal Util Dist</t>
        </is>
      </c>
      <c r="D1619" s="129" t="n">
        <v>16534</v>
      </c>
      <c r="E1619" s="130" t="inlineStr">
        <is>
          <t>CA</t>
        </is>
      </c>
      <c r="F1619" s="130" t="inlineStr">
        <is>
          <t>Electric Utility</t>
        </is>
      </c>
      <c r="G1619" s="130" t="inlineStr">
        <is>
          <t>GT</t>
        </is>
      </c>
      <c r="H1619" s="130" t="inlineStr">
        <is>
          <t>NG</t>
        </is>
      </c>
      <c r="I1619" s="130" t="inlineStr">
        <is>
          <t>NG</t>
        </is>
      </c>
      <c r="J1619" s="131" t="n">
        <v>6638</v>
      </c>
      <c r="K1619" s="129" t="n">
        <v>2020</v>
      </c>
      <c r="L1619" s="120">
        <f>IF(VLOOKUP(H1619,'Cross-Page Data'!$D$4:$F$48,3,FALSE)="natural gas",VLOOKUP(G1619,'Cross-Page Data'!$I$4:$J$19,2,FALSE),IF(VLOOKUP(H1619,'Cross-Page Data'!$D$4:$F$48,3,FALSE)="solar",IF(G1619="PV","solar PV","solar thermal"),IF(VLOOKUP(H1619,'Cross-Page Data'!$D$4:$F$48,3,FALSE)="wind",VLOOKUP(G1619,'Cross-Page Data'!$I$4:$J$19,2,FALSE),IF(VLOOKUP(H1619,'Cross-Page Data'!$D$4:$F$48,3,FALSE)="hydro",VLOOKUP(G1619,'Cross-Page Data'!$I$4:$J$19,2,FALSE),VLOOKUP(H1619,'Cross-Page Data'!$D$4:$F$48,3,FALSE)))))</f>
        <v/>
      </c>
      <c r="M1619" s="120">
        <f>IF(AND($P$2=FALSE,OR(F1619="Commercial NAICS Cogen",F1619="Industrial NAICS Cogen",F1619="NAICS-22 Cogen")),FALSE,IF(AND($P$3=FALSE,OR(F1619="Commercial NAICS Cogen",F1619="Commercial NAICS Non-Cogen",F1619="Industrial NAICS Cogen", F1619="industrial NAICS non-Cogen")),FALSE, TRUE))</f>
        <v/>
      </c>
    </row>
    <row r="1620">
      <c r="A1620" s="129" t="n">
        <v>7551</v>
      </c>
      <c r="B1620" s="130" t="inlineStr">
        <is>
          <t>SCA Cogen 2</t>
        </is>
      </c>
      <c r="C1620" s="130" t="inlineStr">
        <is>
          <t>Sacramento Municipal Util Dist</t>
        </is>
      </c>
      <c r="D1620" s="129" t="n">
        <v>16534</v>
      </c>
      <c r="E1620" s="130" t="inlineStr">
        <is>
          <t>CA</t>
        </is>
      </c>
      <c r="F1620" s="130" t="inlineStr">
        <is>
          <t>Electric Utility</t>
        </is>
      </c>
      <c r="G1620" s="130" t="inlineStr">
        <is>
          <t>CA</t>
        </is>
      </c>
      <c r="H1620" s="130" t="inlineStr">
        <is>
          <t>NG</t>
        </is>
      </c>
      <c r="I1620" s="130" t="inlineStr">
        <is>
          <t>NG</t>
        </is>
      </c>
      <c r="J1620" s="131" t="n">
        <v>99980</v>
      </c>
      <c r="K1620" s="129" t="n">
        <v>2020</v>
      </c>
      <c r="L1620" s="120">
        <f>IF(VLOOKUP(H1620,'Cross-Page Data'!$D$4:$F$48,3,FALSE)="natural gas",VLOOKUP(G1620,'Cross-Page Data'!$I$4:$J$19,2,FALSE),IF(VLOOKUP(H1620,'Cross-Page Data'!$D$4:$F$48,3,FALSE)="solar",IF(G1620="PV","solar PV","solar thermal"),IF(VLOOKUP(H1620,'Cross-Page Data'!$D$4:$F$48,3,FALSE)="wind",VLOOKUP(G1620,'Cross-Page Data'!$I$4:$J$19,2,FALSE),IF(VLOOKUP(H1620,'Cross-Page Data'!$D$4:$F$48,3,FALSE)="hydro",VLOOKUP(G1620,'Cross-Page Data'!$I$4:$J$19,2,FALSE),VLOOKUP(H1620,'Cross-Page Data'!$D$4:$F$48,3,FALSE)))))</f>
        <v/>
      </c>
      <c r="M1620" s="120">
        <f>IF(AND($P$2=FALSE,OR(F1620="Commercial NAICS Cogen",F1620="Industrial NAICS Cogen",F1620="NAICS-22 Cogen")),FALSE,IF(AND($P$3=FALSE,OR(F1620="Commercial NAICS Cogen",F1620="Commercial NAICS Non-Cogen",F1620="Industrial NAICS Cogen", F1620="industrial NAICS non-Cogen")),FALSE, TRUE))</f>
        <v/>
      </c>
    </row>
    <row r="1621">
      <c r="A1621" s="129" t="n">
        <v>7551</v>
      </c>
      <c r="B1621" s="130" t="inlineStr">
        <is>
          <t>SCA Cogen 2</t>
        </is>
      </c>
      <c r="C1621" s="130" t="inlineStr">
        <is>
          <t>Sacramento Municipal Util Dist</t>
        </is>
      </c>
      <c r="D1621" s="129" t="n">
        <v>16534</v>
      </c>
      <c r="E1621" s="130" t="inlineStr">
        <is>
          <t>CA</t>
        </is>
      </c>
      <c r="F1621" s="130" t="inlineStr">
        <is>
          <t>Electric Utility</t>
        </is>
      </c>
      <c r="G1621" s="130" t="inlineStr">
        <is>
          <t>CT</t>
        </is>
      </c>
      <c r="H1621" s="130" t="inlineStr">
        <is>
          <t>NG</t>
        </is>
      </c>
      <c r="I1621" s="130" t="inlineStr">
        <is>
          <t>NG</t>
        </is>
      </c>
      <c r="J1621" s="131" t="n">
        <v>552652</v>
      </c>
      <c r="K1621" s="129" t="n">
        <v>2020</v>
      </c>
      <c r="L1621" s="120">
        <f>IF(VLOOKUP(H1621,'Cross-Page Data'!$D$4:$F$48,3,FALSE)="natural gas",VLOOKUP(G1621,'Cross-Page Data'!$I$4:$J$19,2,FALSE),IF(VLOOKUP(H1621,'Cross-Page Data'!$D$4:$F$48,3,FALSE)="solar",IF(G1621="PV","solar PV","solar thermal"),IF(VLOOKUP(H1621,'Cross-Page Data'!$D$4:$F$48,3,FALSE)="wind",VLOOKUP(G1621,'Cross-Page Data'!$I$4:$J$19,2,FALSE),IF(VLOOKUP(H1621,'Cross-Page Data'!$D$4:$F$48,3,FALSE)="hydro",VLOOKUP(G1621,'Cross-Page Data'!$I$4:$J$19,2,FALSE),VLOOKUP(H1621,'Cross-Page Data'!$D$4:$F$48,3,FALSE)))))</f>
        <v/>
      </c>
      <c r="M1621" s="120">
        <f>IF(AND($P$2=FALSE,OR(F1621="Commercial NAICS Cogen",F1621="Industrial NAICS Cogen",F1621="NAICS-22 Cogen")),FALSE,IF(AND($P$3=FALSE,OR(F1621="Commercial NAICS Cogen",F1621="Commercial NAICS Non-Cogen",F1621="Industrial NAICS Cogen", F1621="industrial NAICS non-Cogen")),FALSE, TRUE))</f>
        <v/>
      </c>
    </row>
    <row r="1622">
      <c r="A1622" s="129" t="n">
        <v>7551</v>
      </c>
      <c r="B1622" s="130" t="inlineStr">
        <is>
          <t>SCA Cogen 2</t>
        </is>
      </c>
      <c r="C1622" s="130" t="inlineStr">
        <is>
          <t>Sacramento Municipal Util Dist</t>
        </is>
      </c>
      <c r="D1622" s="129" t="n">
        <v>16534</v>
      </c>
      <c r="E1622" s="130" t="inlineStr">
        <is>
          <t>CA</t>
        </is>
      </c>
      <c r="F1622" s="130" t="inlineStr">
        <is>
          <t>Electric Utility</t>
        </is>
      </c>
      <c r="G1622" s="130" t="inlineStr">
        <is>
          <t>GT</t>
        </is>
      </c>
      <c r="H1622" s="130" t="inlineStr">
        <is>
          <t>NG</t>
        </is>
      </c>
      <c r="I1622" s="130" t="inlineStr">
        <is>
          <t>NG</t>
        </is>
      </c>
      <c r="J1622" s="131" t="n">
        <v>15078</v>
      </c>
      <c r="K1622" s="129" t="n">
        <v>2020</v>
      </c>
      <c r="L1622" s="120">
        <f>IF(VLOOKUP(H1622,'Cross-Page Data'!$D$4:$F$48,3,FALSE)="natural gas",VLOOKUP(G1622,'Cross-Page Data'!$I$4:$J$19,2,FALSE),IF(VLOOKUP(H1622,'Cross-Page Data'!$D$4:$F$48,3,FALSE)="solar",IF(G1622="PV","solar PV","solar thermal"),IF(VLOOKUP(H1622,'Cross-Page Data'!$D$4:$F$48,3,FALSE)="wind",VLOOKUP(G1622,'Cross-Page Data'!$I$4:$J$19,2,FALSE),IF(VLOOKUP(H1622,'Cross-Page Data'!$D$4:$F$48,3,FALSE)="hydro",VLOOKUP(G1622,'Cross-Page Data'!$I$4:$J$19,2,FALSE),VLOOKUP(H1622,'Cross-Page Data'!$D$4:$F$48,3,FALSE)))))</f>
        <v/>
      </c>
      <c r="M1622" s="120">
        <f>IF(AND($P$2=FALSE,OR(F1622="Commercial NAICS Cogen",F1622="Industrial NAICS Cogen",F1622="NAICS-22 Cogen")),FALSE,IF(AND($P$3=FALSE,OR(F1622="Commercial NAICS Cogen",F1622="Commercial NAICS Non-Cogen",F1622="Industrial NAICS Cogen", F1622="industrial NAICS non-Cogen")),FALSE, TRUE))</f>
        <v/>
      </c>
    </row>
    <row r="1623">
      <c r="A1623" s="129" t="n">
        <v>7552</v>
      </c>
      <c r="B1623" s="130" t="inlineStr">
        <is>
          <t>SPA Cogen 3</t>
        </is>
      </c>
      <c r="C1623" s="130" t="inlineStr">
        <is>
          <t>Sacramento Municipal Util Dist</t>
        </is>
      </c>
      <c r="D1623" s="129" t="n">
        <v>16534</v>
      </c>
      <c r="E1623" s="130" t="inlineStr">
        <is>
          <t>CA</t>
        </is>
      </c>
      <c r="F1623" s="130" t="inlineStr">
        <is>
          <t>Electric Utility</t>
        </is>
      </c>
      <c r="G1623" s="130" t="inlineStr">
        <is>
          <t>CA</t>
        </is>
      </c>
      <c r="H1623" s="130" t="inlineStr">
        <is>
          <t>NG</t>
        </is>
      </c>
      <c r="I1623" s="130" t="inlineStr">
        <is>
          <t>NG</t>
        </is>
      </c>
      <c r="J1623" s="131" t="n">
        <v>200562</v>
      </c>
      <c r="K1623" s="129" t="n">
        <v>2020</v>
      </c>
      <c r="L1623" s="120">
        <f>IF(VLOOKUP(H1623,'Cross-Page Data'!$D$4:$F$48,3,FALSE)="natural gas",VLOOKUP(G1623,'Cross-Page Data'!$I$4:$J$19,2,FALSE),IF(VLOOKUP(H1623,'Cross-Page Data'!$D$4:$F$48,3,FALSE)="solar",IF(G1623="PV","solar PV","solar thermal"),IF(VLOOKUP(H1623,'Cross-Page Data'!$D$4:$F$48,3,FALSE)="wind",VLOOKUP(G1623,'Cross-Page Data'!$I$4:$J$19,2,FALSE),IF(VLOOKUP(H1623,'Cross-Page Data'!$D$4:$F$48,3,FALSE)="hydro",VLOOKUP(G1623,'Cross-Page Data'!$I$4:$J$19,2,FALSE),VLOOKUP(H1623,'Cross-Page Data'!$D$4:$F$48,3,FALSE)))))</f>
        <v/>
      </c>
      <c r="M1623" s="120">
        <f>IF(AND($P$2=FALSE,OR(F1623="Commercial NAICS Cogen",F1623="Industrial NAICS Cogen",F1623="NAICS-22 Cogen")),FALSE,IF(AND($P$3=FALSE,OR(F1623="Commercial NAICS Cogen",F1623="Commercial NAICS Non-Cogen",F1623="Industrial NAICS Cogen", F1623="industrial NAICS non-Cogen")),FALSE, TRUE))</f>
        <v/>
      </c>
    </row>
    <row r="1624">
      <c r="A1624" s="129" t="n">
        <v>7552</v>
      </c>
      <c r="B1624" s="130" t="inlineStr">
        <is>
          <t>SPA Cogen 3</t>
        </is>
      </c>
      <c r="C1624" s="130" t="inlineStr">
        <is>
          <t>Sacramento Municipal Util Dist</t>
        </is>
      </c>
      <c r="D1624" s="129" t="n">
        <v>16534</v>
      </c>
      <c r="E1624" s="130" t="inlineStr">
        <is>
          <t>CA</t>
        </is>
      </c>
      <c r="F1624" s="130" t="inlineStr">
        <is>
          <t>Electric Utility</t>
        </is>
      </c>
      <c r="G1624" s="130" t="inlineStr">
        <is>
          <t>CT</t>
        </is>
      </c>
      <c r="H1624" s="130" t="inlineStr">
        <is>
          <t>NG</t>
        </is>
      </c>
      <c r="I1624" s="130" t="inlineStr">
        <is>
          <t>NG</t>
        </is>
      </c>
      <c r="J1624" s="131" t="n">
        <v>346241</v>
      </c>
      <c r="K1624" s="129" t="n">
        <v>2020</v>
      </c>
      <c r="L1624" s="120">
        <f>IF(VLOOKUP(H1624,'Cross-Page Data'!$D$4:$F$48,3,FALSE)="natural gas",VLOOKUP(G1624,'Cross-Page Data'!$I$4:$J$19,2,FALSE),IF(VLOOKUP(H1624,'Cross-Page Data'!$D$4:$F$48,3,FALSE)="solar",IF(G1624="PV","solar PV","solar thermal"),IF(VLOOKUP(H1624,'Cross-Page Data'!$D$4:$F$48,3,FALSE)="wind",VLOOKUP(G1624,'Cross-Page Data'!$I$4:$J$19,2,FALSE),IF(VLOOKUP(H1624,'Cross-Page Data'!$D$4:$F$48,3,FALSE)="hydro",VLOOKUP(G1624,'Cross-Page Data'!$I$4:$J$19,2,FALSE),VLOOKUP(H1624,'Cross-Page Data'!$D$4:$F$48,3,FALSE)))))</f>
        <v/>
      </c>
      <c r="M1624" s="120">
        <f>IF(AND($P$2=FALSE,OR(F1624="Commercial NAICS Cogen",F1624="Industrial NAICS Cogen",F1624="NAICS-22 Cogen")),FALSE,IF(AND($P$3=FALSE,OR(F1624="Commercial NAICS Cogen",F1624="Commercial NAICS Non-Cogen",F1624="Industrial NAICS Cogen", F1624="industrial NAICS non-Cogen")),FALSE, TRUE))</f>
        <v/>
      </c>
    </row>
    <row r="1625">
      <c r="A1625" s="129" t="n">
        <v>7556</v>
      </c>
      <c r="B1625" s="130" t="inlineStr">
        <is>
          <t>State Farm</t>
        </is>
      </c>
      <c r="C1625" s="130" t="inlineStr">
        <is>
          <t>State Farm Insurance</t>
        </is>
      </c>
      <c r="D1625" s="129" t="n">
        <v>56076</v>
      </c>
      <c r="E1625" s="130" t="inlineStr">
        <is>
          <t>IL</t>
        </is>
      </c>
      <c r="F1625" s="130" t="inlineStr">
        <is>
          <t>Commercial NAICS Non-Cogen</t>
        </is>
      </c>
      <c r="G1625" s="130" t="inlineStr">
        <is>
          <t>IC</t>
        </is>
      </c>
      <c r="H1625" s="130" t="inlineStr">
        <is>
          <t>DFO</t>
        </is>
      </c>
      <c r="I1625" s="130" t="inlineStr">
        <is>
          <t>DFO</t>
        </is>
      </c>
      <c r="J1625" s="131" t="n">
        <v>18</v>
      </c>
      <c r="K1625" s="129" t="n">
        <v>2020</v>
      </c>
      <c r="L1625" s="120">
        <f>IF(VLOOKUP(H1625,'Cross-Page Data'!$D$4:$F$48,3,FALSE)="natural gas",VLOOKUP(G1625,'Cross-Page Data'!$I$4:$J$19,2,FALSE),IF(VLOOKUP(H1625,'Cross-Page Data'!$D$4:$F$48,3,FALSE)="solar",IF(G1625="PV","solar PV","solar thermal"),IF(VLOOKUP(H1625,'Cross-Page Data'!$D$4:$F$48,3,FALSE)="wind",VLOOKUP(G1625,'Cross-Page Data'!$I$4:$J$19,2,FALSE),IF(VLOOKUP(H1625,'Cross-Page Data'!$D$4:$F$48,3,FALSE)="hydro",VLOOKUP(G1625,'Cross-Page Data'!$I$4:$J$19,2,FALSE),VLOOKUP(H1625,'Cross-Page Data'!$D$4:$F$48,3,FALSE)))))</f>
        <v/>
      </c>
      <c r="M1625" s="120">
        <f>IF(AND($P$2=FALSE,OR(F1625="Commercial NAICS Cogen",F1625="Industrial NAICS Cogen",F1625="NAICS-22 Cogen")),FALSE,IF(AND($P$3=FALSE,OR(F1625="Commercial NAICS Cogen",F1625="Commercial NAICS Non-Cogen",F1625="Industrial NAICS Cogen", F1625="industrial NAICS non-Cogen")),FALSE, TRUE))</f>
        <v/>
      </c>
    </row>
    <row r="1626">
      <c r="A1626" s="129" t="n">
        <v>7605</v>
      </c>
      <c r="B1626" s="130" t="inlineStr">
        <is>
          <t>River Road Gen Plant</t>
        </is>
      </c>
      <c r="C1626" s="130" t="inlineStr">
        <is>
          <t>PUD No 1 of Clark County - (WA)</t>
        </is>
      </c>
      <c r="D1626" s="129" t="n">
        <v>3660</v>
      </c>
      <c r="E1626" s="130" t="inlineStr">
        <is>
          <t>WA</t>
        </is>
      </c>
      <c r="F1626" s="130" t="inlineStr">
        <is>
          <t>Electric Utility</t>
        </is>
      </c>
      <c r="G1626" s="130" t="inlineStr">
        <is>
          <t>CS</t>
        </is>
      </c>
      <c r="H1626" s="130" t="inlineStr">
        <is>
          <t>NG</t>
        </is>
      </c>
      <c r="I1626" s="130" t="inlineStr">
        <is>
          <t>NG</t>
        </is>
      </c>
      <c r="J1626" s="131" t="n">
        <v>1617133</v>
      </c>
      <c r="K1626" s="129" t="n">
        <v>2020</v>
      </c>
      <c r="L1626" s="120">
        <f>IF(VLOOKUP(H1626,'Cross-Page Data'!$D$4:$F$48,3,FALSE)="natural gas",VLOOKUP(G1626,'Cross-Page Data'!$I$4:$J$19,2,FALSE),IF(VLOOKUP(H1626,'Cross-Page Data'!$D$4:$F$48,3,FALSE)="solar",IF(G1626="PV","solar PV","solar thermal"),IF(VLOOKUP(H1626,'Cross-Page Data'!$D$4:$F$48,3,FALSE)="wind",VLOOKUP(G1626,'Cross-Page Data'!$I$4:$J$19,2,FALSE),IF(VLOOKUP(H1626,'Cross-Page Data'!$D$4:$F$48,3,FALSE)="hydro",VLOOKUP(G1626,'Cross-Page Data'!$I$4:$J$19,2,FALSE),VLOOKUP(H1626,'Cross-Page Data'!$D$4:$F$48,3,FALSE)))))</f>
        <v/>
      </c>
      <c r="M1626" s="120">
        <f>IF(AND($P$2=FALSE,OR(F1626="Commercial NAICS Cogen",F1626="Industrial NAICS Cogen",F1626="NAICS-22 Cogen")),FALSE,IF(AND($P$3=FALSE,OR(F1626="Commercial NAICS Cogen",F1626="Commercial NAICS Non-Cogen",F1626="Industrial NAICS Cogen", F1626="industrial NAICS non-Cogen")),FALSE, TRUE))</f>
        <v/>
      </c>
    </row>
    <row r="1627">
      <c r="A1627" s="129" t="n">
        <v>7701</v>
      </c>
      <c r="B1627" s="130" t="inlineStr">
        <is>
          <t>Fairless Hills</t>
        </is>
      </c>
      <c r="C1627" s="130" t="inlineStr">
        <is>
          <t>Exelon Power</t>
        </is>
      </c>
      <c r="D1627" s="129" t="n">
        <v>6035</v>
      </c>
      <c r="E1627" s="130" t="inlineStr">
        <is>
          <t>PA</t>
        </is>
      </c>
      <c r="F1627" s="130" t="inlineStr">
        <is>
          <t>NAICS-22 Non-Cogen</t>
        </is>
      </c>
      <c r="G1627" s="130" t="inlineStr">
        <is>
          <t>ST</t>
        </is>
      </c>
      <c r="H1627" s="130" t="inlineStr">
        <is>
          <t>DFO</t>
        </is>
      </c>
      <c r="I1627" s="130" t="inlineStr">
        <is>
          <t>DFO</t>
        </is>
      </c>
      <c r="J1627" s="131" t="n">
        <v>0</v>
      </c>
      <c r="K1627" s="129" t="n">
        <v>2020</v>
      </c>
      <c r="L1627" s="120">
        <f>IF(VLOOKUP(H1627,'Cross-Page Data'!$D$4:$F$48,3,FALSE)="natural gas",VLOOKUP(G1627,'Cross-Page Data'!$I$4:$J$19,2,FALSE),IF(VLOOKUP(H1627,'Cross-Page Data'!$D$4:$F$48,3,FALSE)="solar",IF(G1627="PV","solar PV","solar thermal"),IF(VLOOKUP(H1627,'Cross-Page Data'!$D$4:$F$48,3,FALSE)="wind",VLOOKUP(G1627,'Cross-Page Data'!$I$4:$J$19,2,FALSE),IF(VLOOKUP(H1627,'Cross-Page Data'!$D$4:$F$48,3,FALSE)="hydro",VLOOKUP(G1627,'Cross-Page Data'!$I$4:$J$19,2,FALSE),VLOOKUP(H1627,'Cross-Page Data'!$D$4:$F$48,3,FALSE)))))</f>
        <v/>
      </c>
      <c r="M1627" s="120">
        <f>IF(AND($P$2=FALSE,OR(F1627="Commercial NAICS Cogen",F1627="Industrial NAICS Cogen",F1627="NAICS-22 Cogen")),FALSE,IF(AND($P$3=FALSE,OR(F1627="Commercial NAICS Cogen",F1627="Commercial NAICS Non-Cogen",F1627="Industrial NAICS Cogen", F1627="industrial NAICS non-Cogen")),FALSE, TRUE))</f>
        <v/>
      </c>
    </row>
    <row r="1628">
      <c r="A1628" s="129" t="n">
        <v>7701</v>
      </c>
      <c r="B1628" s="130" t="inlineStr">
        <is>
          <t>Fairless Hills</t>
        </is>
      </c>
      <c r="C1628" s="130" t="inlineStr">
        <is>
          <t>Exelon Power</t>
        </is>
      </c>
      <c r="D1628" s="129" t="n">
        <v>6035</v>
      </c>
      <c r="E1628" s="130" t="inlineStr">
        <is>
          <t>PA</t>
        </is>
      </c>
      <c r="F1628" s="130" t="inlineStr">
        <is>
          <t>NAICS-22 Non-Cogen</t>
        </is>
      </c>
      <c r="G1628" s="130" t="inlineStr">
        <is>
          <t>ST</t>
        </is>
      </c>
      <c r="H1628" s="130" t="inlineStr">
        <is>
          <t>LFG</t>
        </is>
      </c>
      <c r="I1628" s="130" t="inlineStr">
        <is>
          <t>MLG</t>
        </is>
      </c>
      <c r="J1628" s="131" t="n">
        <v>76484.99800000001</v>
      </c>
      <c r="K1628" s="129" t="n">
        <v>2020</v>
      </c>
      <c r="L1628" s="120">
        <f>IF(VLOOKUP(H1628,'Cross-Page Data'!$D$4:$F$48,3,FALSE)="natural gas",VLOOKUP(G1628,'Cross-Page Data'!$I$4:$J$19,2,FALSE),IF(VLOOKUP(H1628,'Cross-Page Data'!$D$4:$F$48,3,FALSE)="solar",IF(G1628="PV","solar PV","solar thermal"),IF(VLOOKUP(H1628,'Cross-Page Data'!$D$4:$F$48,3,FALSE)="wind",VLOOKUP(G1628,'Cross-Page Data'!$I$4:$J$19,2,FALSE),IF(VLOOKUP(H1628,'Cross-Page Data'!$D$4:$F$48,3,FALSE)="hydro",VLOOKUP(G1628,'Cross-Page Data'!$I$4:$J$19,2,FALSE),VLOOKUP(H1628,'Cross-Page Data'!$D$4:$F$48,3,FALSE)))))</f>
        <v/>
      </c>
      <c r="M1628" s="120">
        <f>IF(AND($P$2=FALSE,OR(F1628="Commercial NAICS Cogen",F1628="Industrial NAICS Cogen",F1628="NAICS-22 Cogen")),FALSE,IF(AND($P$3=FALSE,OR(F1628="Commercial NAICS Cogen",F1628="Commercial NAICS Non-Cogen",F1628="Industrial NAICS Cogen", F1628="industrial NAICS non-Cogen")),FALSE, TRUE))</f>
        <v/>
      </c>
    </row>
    <row r="1629">
      <c r="A1629" s="129" t="n">
        <v>7701</v>
      </c>
      <c r="B1629" s="130" t="inlineStr">
        <is>
          <t>Fairless Hills</t>
        </is>
      </c>
      <c r="C1629" s="130" t="inlineStr">
        <is>
          <t>Exelon Power</t>
        </is>
      </c>
      <c r="D1629" s="129" t="n">
        <v>6035</v>
      </c>
      <c r="E1629" s="130" t="inlineStr">
        <is>
          <t>PA</t>
        </is>
      </c>
      <c r="F1629" s="130" t="inlineStr">
        <is>
          <t>NAICS-22 Non-Cogen</t>
        </is>
      </c>
      <c r="G1629" s="130" t="inlineStr">
        <is>
          <t>ST</t>
        </is>
      </c>
      <c r="H1629" s="130" t="inlineStr">
        <is>
          <t>NG</t>
        </is>
      </c>
      <c r="I1629" s="130" t="inlineStr">
        <is>
          <t>NG</t>
        </is>
      </c>
      <c r="J1629" s="131" t="n">
        <v>112.002</v>
      </c>
      <c r="K1629" s="129" t="n">
        <v>2020</v>
      </c>
      <c r="L1629" s="120">
        <f>IF(VLOOKUP(H1629,'Cross-Page Data'!$D$4:$F$48,3,FALSE)="natural gas",VLOOKUP(G1629,'Cross-Page Data'!$I$4:$J$19,2,FALSE),IF(VLOOKUP(H1629,'Cross-Page Data'!$D$4:$F$48,3,FALSE)="solar",IF(G1629="PV","solar PV","solar thermal"),IF(VLOOKUP(H1629,'Cross-Page Data'!$D$4:$F$48,3,FALSE)="wind",VLOOKUP(G1629,'Cross-Page Data'!$I$4:$J$19,2,FALSE),IF(VLOOKUP(H1629,'Cross-Page Data'!$D$4:$F$48,3,FALSE)="hydro",VLOOKUP(G1629,'Cross-Page Data'!$I$4:$J$19,2,FALSE),VLOOKUP(H1629,'Cross-Page Data'!$D$4:$F$48,3,FALSE)))))</f>
        <v/>
      </c>
      <c r="M1629" s="120">
        <f>IF(AND($P$2=FALSE,OR(F1629="Commercial NAICS Cogen",F1629="Industrial NAICS Cogen",F1629="NAICS-22 Cogen")),FALSE,IF(AND($P$3=FALSE,OR(F1629="Commercial NAICS Cogen",F1629="Commercial NAICS Non-Cogen",F1629="Industrial NAICS Cogen", F1629="industrial NAICS non-Cogen")),FALSE, TRUE))</f>
        <v/>
      </c>
    </row>
    <row r="1630">
      <c r="A1630" s="129" t="n">
        <v>7710</v>
      </c>
      <c r="B1630" s="130" t="inlineStr">
        <is>
          <t>H Allen Franklin Combined Cycle</t>
        </is>
      </c>
      <c r="C1630" s="130" t="inlineStr">
        <is>
          <t>Southern Power Co</t>
        </is>
      </c>
      <c r="D1630" s="129" t="n">
        <v>17650</v>
      </c>
      <c r="E1630" s="130" t="inlineStr">
        <is>
          <t>AL</t>
        </is>
      </c>
      <c r="F1630" s="130" t="inlineStr">
        <is>
          <t>NAICS-22 Non-Cogen</t>
        </is>
      </c>
      <c r="G1630" s="130" t="inlineStr">
        <is>
          <t>CA</t>
        </is>
      </c>
      <c r="H1630" s="130" t="inlineStr">
        <is>
          <t>NG</t>
        </is>
      </c>
      <c r="I1630" s="130" t="inlineStr">
        <is>
          <t>NG</t>
        </is>
      </c>
      <c r="J1630" s="131" t="n">
        <v>4819876</v>
      </c>
      <c r="K1630" s="129" t="n">
        <v>2020</v>
      </c>
      <c r="L1630" s="120">
        <f>IF(VLOOKUP(H1630,'Cross-Page Data'!$D$4:$F$48,3,FALSE)="natural gas",VLOOKUP(G1630,'Cross-Page Data'!$I$4:$J$19,2,FALSE),IF(VLOOKUP(H1630,'Cross-Page Data'!$D$4:$F$48,3,FALSE)="solar",IF(G1630="PV","solar PV","solar thermal"),IF(VLOOKUP(H1630,'Cross-Page Data'!$D$4:$F$48,3,FALSE)="wind",VLOOKUP(G1630,'Cross-Page Data'!$I$4:$J$19,2,FALSE),IF(VLOOKUP(H1630,'Cross-Page Data'!$D$4:$F$48,3,FALSE)="hydro",VLOOKUP(G1630,'Cross-Page Data'!$I$4:$J$19,2,FALSE),VLOOKUP(H1630,'Cross-Page Data'!$D$4:$F$48,3,FALSE)))))</f>
        <v/>
      </c>
      <c r="M1630" s="120">
        <f>IF(AND($P$2=FALSE,OR(F1630="Commercial NAICS Cogen",F1630="Industrial NAICS Cogen",F1630="NAICS-22 Cogen")),FALSE,IF(AND($P$3=FALSE,OR(F1630="Commercial NAICS Cogen",F1630="Commercial NAICS Non-Cogen",F1630="Industrial NAICS Cogen", F1630="industrial NAICS non-Cogen")),FALSE, TRUE))</f>
        <v/>
      </c>
    </row>
    <row r="1631">
      <c r="A1631" s="129" t="n">
        <v>7710</v>
      </c>
      <c r="B1631" s="130" t="inlineStr">
        <is>
          <t>H Allen Franklin Combined Cycle</t>
        </is>
      </c>
      <c r="C1631" s="130" t="inlineStr">
        <is>
          <t>Southern Power Co</t>
        </is>
      </c>
      <c r="D1631" s="129" t="n">
        <v>17650</v>
      </c>
      <c r="E1631" s="130" t="inlineStr">
        <is>
          <t>AL</t>
        </is>
      </c>
      <c r="F1631" s="130" t="inlineStr">
        <is>
          <t>NAICS-22 Non-Cogen</t>
        </is>
      </c>
      <c r="G1631" s="130" t="inlineStr">
        <is>
          <t>CT</t>
        </is>
      </c>
      <c r="H1631" s="130" t="inlineStr">
        <is>
          <t>NG</t>
        </is>
      </c>
      <c r="I1631" s="130" t="inlineStr">
        <is>
          <t>NG</t>
        </is>
      </c>
      <c r="J1631" s="131" t="n">
        <v>7817291</v>
      </c>
      <c r="K1631" s="129" t="n">
        <v>2020</v>
      </c>
      <c r="L1631" s="120">
        <f>IF(VLOOKUP(H1631,'Cross-Page Data'!$D$4:$F$48,3,FALSE)="natural gas",VLOOKUP(G1631,'Cross-Page Data'!$I$4:$J$19,2,FALSE),IF(VLOOKUP(H1631,'Cross-Page Data'!$D$4:$F$48,3,FALSE)="solar",IF(G1631="PV","solar PV","solar thermal"),IF(VLOOKUP(H1631,'Cross-Page Data'!$D$4:$F$48,3,FALSE)="wind",VLOOKUP(G1631,'Cross-Page Data'!$I$4:$J$19,2,FALSE),IF(VLOOKUP(H1631,'Cross-Page Data'!$D$4:$F$48,3,FALSE)="hydro",VLOOKUP(G1631,'Cross-Page Data'!$I$4:$J$19,2,FALSE),VLOOKUP(H1631,'Cross-Page Data'!$D$4:$F$48,3,FALSE)))))</f>
        <v/>
      </c>
      <c r="M1631" s="120">
        <f>IF(AND($P$2=FALSE,OR(F1631="Commercial NAICS Cogen",F1631="Industrial NAICS Cogen",F1631="NAICS-22 Cogen")),FALSE,IF(AND($P$3=FALSE,OR(F1631="Commercial NAICS Cogen",F1631="Commercial NAICS Non-Cogen",F1631="Industrial NAICS Cogen", F1631="industrial NAICS non-Cogen")),FALSE, TRUE))</f>
        <v/>
      </c>
    </row>
    <row r="1632">
      <c r="A1632" s="129" t="n">
        <v>7722</v>
      </c>
      <c r="B1632" s="130" t="inlineStr">
        <is>
          <t>Watts Bar Nuclear Plant</t>
        </is>
      </c>
      <c r="C1632" s="130" t="inlineStr">
        <is>
          <t>Tennessee Valley Authority</t>
        </is>
      </c>
      <c r="D1632" s="129" t="n">
        <v>18642</v>
      </c>
      <c r="E1632" s="130" t="inlineStr">
        <is>
          <t>TN</t>
        </is>
      </c>
      <c r="F1632" s="130" t="inlineStr">
        <is>
          <t>Electric Utility</t>
        </is>
      </c>
      <c r="G1632" s="130" t="inlineStr">
        <is>
          <t>ST</t>
        </is>
      </c>
      <c r="H1632" s="130" t="inlineStr">
        <is>
          <t>NUC</t>
        </is>
      </c>
      <c r="I1632" s="130" t="inlineStr">
        <is>
          <t>NUC</t>
        </is>
      </c>
      <c r="J1632" s="131" t="n">
        <v>9075100</v>
      </c>
      <c r="K1632" s="129" t="n">
        <v>2020</v>
      </c>
      <c r="L1632" s="120">
        <f>IF(VLOOKUP(H1632,'Cross-Page Data'!$D$4:$F$48,3,FALSE)="natural gas",VLOOKUP(G1632,'Cross-Page Data'!$I$4:$J$19,2,FALSE),IF(VLOOKUP(H1632,'Cross-Page Data'!$D$4:$F$48,3,FALSE)="solar",IF(G1632="PV","solar PV","solar thermal"),IF(VLOOKUP(H1632,'Cross-Page Data'!$D$4:$F$48,3,FALSE)="wind",VLOOKUP(G1632,'Cross-Page Data'!$I$4:$J$19,2,FALSE),IF(VLOOKUP(H1632,'Cross-Page Data'!$D$4:$F$48,3,FALSE)="hydro",VLOOKUP(G1632,'Cross-Page Data'!$I$4:$J$19,2,FALSE),VLOOKUP(H1632,'Cross-Page Data'!$D$4:$F$48,3,FALSE)))))</f>
        <v/>
      </c>
      <c r="M1632" s="120">
        <f>IF(AND($P$2=FALSE,OR(F1632="Commercial NAICS Cogen",F1632="Industrial NAICS Cogen",F1632="NAICS-22 Cogen")),FALSE,IF(AND($P$3=FALSE,OR(F1632="Commercial NAICS Cogen",F1632="Commercial NAICS Non-Cogen",F1632="Industrial NAICS Cogen", F1632="industrial NAICS non-Cogen")),FALSE, TRUE))</f>
        <v/>
      </c>
    </row>
    <row r="1633">
      <c r="A1633" s="129" t="n">
        <v>7722</v>
      </c>
      <c r="B1633" s="130" t="inlineStr">
        <is>
          <t>Watts Bar Nuclear Plant</t>
        </is>
      </c>
      <c r="C1633" s="130" t="inlineStr">
        <is>
          <t>Tennessee Valley Authority</t>
        </is>
      </c>
      <c r="D1633" s="129" t="n">
        <v>18642</v>
      </c>
      <c r="E1633" s="130" t="inlineStr">
        <is>
          <t>TN</t>
        </is>
      </c>
      <c r="F1633" s="130" t="inlineStr">
        <is>
          <t>Electric Utility</t>
        </is>
      </c>
      <c r="G1633" s="130" t="inlineStr">
        <is>
          <t>ST</t>
        </is>
      </c>
      <c r="H1633" s="130" t="inlineStr">
        <is>
          <t>NUC</t>
        </is>
      </c>
      <c r="I1633" s="130" t="inlineStr">
        <is>
          <t>NUC</t>
        </is>
      </c>
      <c r="J1633" s="131" t="n">
        <v>8513906</v>
      </c>
      <c r="K1633" s="129" t="n">
        <v>2020</v>
      </c>
      <c r="L1633" s="120">
        <f>IF(VLOOKUP(H1633,'Cross-Page Data'!$D$4:$F$48,3,FALSE)="natural gas",VLOOKUP(G1633,'Cross-Page Data'!$I$4:$J$19,2,FALSE),IF(VLOOKUP(H1633,'Cross-Page Data'!$D$4:$F$48,3,FALSE)="solar",IF(G1633="PV","solar PV","solar thermal"),IF(VLOOKUP(H1633,'Cross-Page Data'!$D$4:$F$48,3,FALSE)="wind",VLOOKUP(G1633,'Cross-Page Data'!$I$4:$J$19,2,FALSE),IF(VLOOKUP(H1633,'Cross-Page Data'!$D$4:$F$48,3,FALSE)="hydro",VLOOKUP(G1633,'Cross-Page Data'!$I$4:$J$19,2,FALSE),VLOOKUP(H1633,'Cross-Page Data'!$D$4:$F$48,3,FALSE)))))</f>
        <v/>
      </c>
      <c r="M1633" s="120">
        <f>IF(AND($P$2=FALSE,OR(F1633="Commercial NAICS Cogen",F1633="Industrial NAICS Cogen",F1633="NAICS-22 Cogen")),FALSE,IF(AND($P$3=FALSE,OR(F1633="Commercial NAICS Cogen",F1633="Commercial NAICS Non-Cogen",F1633="Industrial NAICS Cogen", F1633="industrial NAICS non-Cogen")),FALSE, TRUE))</f>
        <v/>
      </c>
    </row>
    <row r="1634">
      <c r="A1634" s="129" t="n">
        <v>7737</v>
      </c>
      <c r="B1634" s="130" t="inlineStr">
        <is>
          <t>Kapstone</t>
        </is>
      </c>
      <c r="C1634" s="130" t="inlineStr">
        <is>
          <t>WestRock North Charleston</t>
        </is>
      </c>
      <c r="D1634" s="129" t="n">
        <v>63284</v>
      </c>
      <c r="E1634" s="130" t="inlineStr">
        <is>
          <t>SC</t>
        </is>
      </c>
      <c r="F1634" s="130" t="inlineStr">
        <is>
          <t>NAICS-22 Cogen</t>
        </is>
      </c>
      <c r="G1634" s="130" t="inlineStr">
        <is>
          <t>ST</t>
        </is>
      </c>
      <c r="H1634" s="130" t="inlineStr">
        <is>
          <t>BIT</t>
        </is>
      </c>
      <c r="I1634" s="130" t="inlineStr">
        <is>
          <t>COL</t>
        </is>
      </c>
      <c r="J1634" s="131" t="n">
        <v>174575.01</v>
      </c>
      <c r="K1634" s="129" t="n">
        <v>2020</v>
      </c>
      <c r="L1634" s="120">
        <f>IF(VLOOKUP(H1634,'Cross-Page Data'!$D$4:$F$48,3,FALSE)="natural gas",VLOOKUP(G1634,'Cross-Page Data'!$I$4:$J$19,2,FALSE),IF(VLOOKUP(H1634,'Cross-Page Data'!$D$4:$F$48,3,FALSE)="solar",IF(G1634="PV","solar PV","solar thermal"),IF(VLOOKUP(H1634,'Cross-Page Data'!$D$4:$F$48,3,FALSE)="wind",VLOOKUP(G1634,'Cross-Page Data'!$I$4:$J$19,2,FALSE),IF(VLOOKUP(H1634,'Cross-Page Data'!$D$4:$F$48,3,FALSE)="hydro",VLOOKUP(G1634,'Cross-Page Data'!$I$4:$J$19,2,FALSE),VLOOKUP(H1634,'Cross-Page Data'!$D$4:$F$48,3,FALSE)))))</f>
        <v/>
      </c>
      <c r="M1634" s="120">
        <f>IF(AND($P$2=FALSE,OR(F1634="Commercial NAICS Cogen",F1634="Industrial NAICS Cogen",F1634="NAICS-22 Cogen")),FALSE,IF(AND($P$3=FALSE,OR(F1634="Commercial NAICS Cogen",F1634="Commercial NAICS Non-Cogen",F1634="Industrial NAICS Cogen", F1634="industrial NAICS non-Cogen")),FALSE, TRUE))</f>
        <v/>
      </c>
    </row>
    <row r="1635">
      <c r="A1635" s="129" t="n">
        <v>7737</v>
      </c>
      <c r="B1635" s="130" t="inlineStr">
        <is>
          <t>Kapstone</t>
        </is>
      </c>
      <c r="C1635" s="130" t="inlineStr">
        <is>
          <t>WestRock North Charleston</t>
        </is>
      </c>
      <c r="D1635" s="129" t="n">
        <v>63284</v>
      </c>
      <c r="E1635" s="130" t="inlineStr">
        <is>
          <t>SC</t>
        </is>
      </c>
      <c r="F1635" s="130" t="inlineStr">
        <is>
          <t>NAICS-22 Cogen</t>
        </is>
      </c>
      <c r="G1635" s="130" t="inlineStr">
        <is>
          <t>ST</t>
        </is>
      </c>
      <c r="H1635" s="130" t="inlineStr">
        <is>
          <t>BLQ</t>
        </is>
      </c>
      <c r="I1635" s="130" t="inlineStr">
        <is>
          <t>WWW</t>
        </is>
      </c>
      <c r="J1635" s="131" t="n">
        <v>0</v>
      </c>
      <c r="K1635" s="129" t="n">
        <v>2020</v>
      </c>
      <c r="L1635" s="120">
        <f>IF(VLOOKUP(H1635,'Cross-Page Data'!$D$4:$F$48,3,FALSE)="natural gas",VLOOKUP(G1635,'Cross-Page Data'!$I$4:$J$19,2,FALSE),IF(VLOOKUP(H1635,'Cross-Page Data'!$D$4:$F$48,3,FALSE)="solar",IF(G1635="PV","solar PV","solar thermal"),IF(VLOOKUP(H1635,'Cross-Page Data'!$D$4:$F$48,3,FALSE)="wind",VLOOKUP(G1635,'Cross-Page Data'!$I$4:$J$19,2,FALSE),IF(VLOOKUP(H1635,'Cross-Page Data'!$D$4:$F$48,3,FALSE)="hydro",VLOOKUP(G1635,'Cross-Page Data'!$I$4:$J$19,2,FALSE),VLOOKUP(H1635,'Cross-Page Data'!$D$4:$F$48,3,FALSE)))))</f>
        <v/>
      </c>
      <c r="M1635" s="120">
        <f>IF(AND($P$2=FALSE,OR(F1635="Commercial NAICS Cogen",F1635="Industrial NAICS Cogen",F1635="NAICS-22 Cogen")),FALSE,IF(AND($P$3=FALSE,OR(F1635="Commercial NAICS Cogen",F1635="Commercial NAICS Non-Cogen",F1635="Industrial NAICS Cogen", F1635="industrial NAICS non-Cogen")),FALSE, TRUE))</f>
        <v/>
      </c>
    </row>
    <row r="1636">
      <c r="A1636" s="129" t="n">
        <v>7737</v>
      </c>
      <c r="B1636" s="130" t="inlineStr">
        <is>
          <t>Kapstone</t>
        </is>
      </c>
      <c r="C1636" s="130" t="inlineStr">
        <is>
          <t>WestRock North Charleston</t>
        </is>
      </c>
      <c r="D1636" s="129" t="n">
        <v>63284</v>
      </c>
      <c r="E1636" s="130" t="inlineStr">
        <is>
          <t>SC</t>
        </is>
      </c>
      <c r="F1636" s="130" t="inlineStr">
        <is>
          <t>NAICS-22 Cogen</t>
        </is>
      </c>
      <c r="G1636" s="130" t="inlineStr">
        <is>
          <t>ST</t>
        </is>
      </c>
      <c r="H1636" s="130" t="inlineStr">
        <is>
          <t>DFO</t>
        </is>
      </c>
      <c r="I1636" s="130" t="inlineStr">
        <is>
          <t>DFO</t>
        </is>
      </c>
      <c r="J1636" s="131" t="n">
        <v>725.967</v>
      </c>
      <c r="K1636" s="129" t="n">
        <v>2020</v>
      </c>
      <c r="L1636" s="120">
        <f>IF(VLOOKUP(H1636,'Cross-Page Data'!$D$4:$F$48,3,FALSE)="natural gas",VLOOKUP(G1636,'Cross-Page Data'!$I$4:$J$19,2,FALSE),IF(VLOOKUP(H1636,'Cross-Page Data'!$D$4:$F$48,3,FALSE)="solar",IF(G1636="PV","solar PV","solar thermal"),IF(VLOOKUP(H1636,'Cross-Page Data'!$D$4:$F$48,3,FALSE)="wind",VLOOKUP(G1636,'Cross-Page Data'!$I$4:$J$19,2,FALSE),IF(VLOOKUP(H1636,'Cross-Page Data'!$D$4:$F$48,3,FALSE)="hydro",VLOOKUP(G1636,'Cross-Page Data'!$I$4:$J$19,2,FALSE),VLOOKUP(H1636,'Cross-Page Data'!$D$4:$F$48,3,FALSE)))))</f>
        <v/>
      </c>
      <c r="M1636" s="120">
        <f>IF(AND($P$2=FALSE,OR(F1636="Commercial NAICS Cogen",F1636="Industrial NAICS Cogen",F1636="NAICS-22 Cogen")),FALSE,IF(AND($P$3=FALSE,OR(F1636="Commercial NAICS Cogen",F1636="Commercial NAICS Non-Cogen",F1636="Industrial NAICS Cogen", F1636="industrial NAICS non-Cogen")),FALSE, TRUE))</f>
        <v/>
      </c>
    </row>
    <row r="1637">
      <c r="A1637" s="129" t="n">
        <v>7737</v>
      </c>
      <c r="B1637" s="130" t="inlineStr">
        <is>
          <t>Kapstone</t>
        </is>
      </c>
      <c r="C1637" s="130" t="inlineStr">
        <is>
          <t>WestRock North Charleston</t>
        </is>
      </c>
      <c r="D1637" s="129" t="n">
        <v>63284</v>
      </c>
      <c r="E1637" s="130" t="inlineStr">
        <is>
          <t>SC</t>
        </is>
      </c>
      <c r="F1637" s="130" t="inlineStr">
        <is>
          <t>NAICS-22 Cogen</t>
        </is>
      </c>
      <c r="G1637" s="130" t="inlineStr">
        <is>
          <t>ST</t>
        </is>
      </c>
      <c r="H1637" s="130" t="inlineStr">
        <is>
          <t>WDS</t>
        </is>
      </c>
      <c r="I1637" s="130" t="inlineStr">
        <is>
          <t>WWW</t>
        </is>
      </c>
      <c r="J1637" s="131" t="n">
        <v>248424.02</v>
      </c>
      <c r="K1637" s="129" t="n">
        <v>2020</v>
      </c>
      <c r="L1637" s="120">
        <f>IF(VLOOKUP(H1637,'Cross-Page Data'!$D$4:$F$48,3,FALSE)="natural gas",VLOOKUP(G1637,'Cross-Page Data'!$I$4:$J$19,2,FALSE),IF(VLOOKUP(H1637,'Cross-Page Data'!$D$4:$F$48,3,FALSE)="solar",IF(G1637="PV","solar PV","solar thermal"),IF(VLOOKUP(H1637,'Cross-Page Data'!$D$4:$F$48,3,FALSE)="wind",VLOOKUP(G1637,'Cross-Page Data'!$I$4:$J$19,2,FALSE),IF(VLOOKUP(H1637,'Cross-Page Data'!$D$4:$F$48,3,FALSE)="hydro",VLOOKUP(G1637,'Cross-Page Data'!$I$4:$J$19,2,FALSE),VLOOKUP(H1637,'Cross-Page Data'!$D$4:$F$48,3,FALSE)))))</f>
        <v/>
      </c>
      <c r="M1637" s="120">
        <f>IF(AND($P$2=FALSE,OR(F1637="Commercial NAICS Cogen",F1637="Industrial NAICS Cogen",F1637="NAICS-22 Cogen")),FALSE,IF(AND($P$3=FALSE,OR(F1637="Commercial NAICS Cogen",F1637="Commercial NAICS Non-Cogen",F1637="Industrial NAICS Cogen", F1637="industrial NAICS non-Cogen")),FALSE, TRUE))</f>
        <v/>
      </c>
    </row>
    <row r="1638">
      <c r="A1638" s="129" t="n">
        <v>7757</v>
      </c>
      <c r="B1638" s="130" t="inlineStr">
        <is>
          <t>Chouteau</t>
        </is>
      </c>
      <c r="C1638" s="130" t="inlineStr">
        <is>
          <t>Associated Electric Coop, Inc</t>
        </is>
      </c>
      <c r="D1638" s="129" t="n">
        <v>924</v>
      </c>
      <c r="E1638" s="130" t="inlineStr">
        <is>
          <t>OK</t>
        </is>
      </c>
      <c r="F1638" s="130" t="inlineStr">
        <is>
          <t>Electric Utility</t>
        </is>
      </c>
      <c r="G1638" s="130" t="inlineStr">
        <is>
          <t>CA</t>
        </is>
      </c>
      <c r="H1638" s="130" t="inlineStr">
        <is>
          <t>NG</t>
        </is>
      </c>
      <c r="I1638" s="130" t="inlineStr">
        <is>
          <t>NG</t>
        </is>
      </c>
      <c r="J1638" s="131" t="n">
        <v>2125379</v>
      </c>
      <c r="K1638" s="129" t="n">
        <v>2020</v>
      </c>
      <c r="L1638" s="120">
        <f>IF(VLOOKUP(H1638,'Cross-Page Data'!$D$4:$F$48,3,FALSE)="natural gas",VLOOKUP(G1638,'Cross-Page Data'!$I$4:$J$19,2,FALSE),IF(VLOOKUP(H1638,'Cross-Page Data'!$D$4:$F$48,3,FALSE)="solar",IF(G1638="PV","solar PV","solar thermal"),IF(VLOOKUP(H1638,'Cross-Page Data'!$D$4:$F$48,3,FALSE)="wind",VLOOKUP(G1638,'Cross-Page Data'!$I$4:$J$19,2,FALSE),IF(VLOOKUP(H1638,'Cross-Page Data'!$D$4:$F$48,3,FALSE)="hydro",VLOOKUP(G1638,'Cross-Page Data'!$I$4:$J$19,2,FALSE),VLOOKUP(H1638,'Cross-Page Data'!$D$4:$F$48,3,FALSE)))))</f>
        <v/>
      </c>
      <c r="M1638" s="120">
        <f>IF(AND($P$2=FALSE,OR(F1638="Commercial NAICS Cogen",F1638="Industrial NAICS Cogen",F1638="NAICS-22 Cogen")),FALSE,IF(AND($P$3=FALSE,OR(F1638="Commercial NAICS Cogen",F1638="Commercial NAICS Non-Cogen",F1638="Industrial NAICS Cogen", F1638="industrial NAICS non-Cogen")),FALSE, TRUE))</f>
        <v/>
      </c>
    </row>
    <row r="1639">
      <c r="A1639" s="129" t="n">
        <v>7757</v>
      </c>
      <c r="B1639" s="130" t="inlineStr">
        <is>
          <t>Chouteau</t>
        </is>
      </c>
      <c r="C1639" s="130" t="inlineStr">
        <is>
          <t>Associated Electric Coop, Inc</t>
        </is>
      </c>
      <c r="D1639" s="129" t="n">
        <v>924</v>
      </c>
      <c r="E1639" s="130" t="inlineStr">
        <is>
          <t>OK</t>
        </is>
      </c>
      <c r="F1639" s="130" t="inlineStr">
        <is>
          <t>Electric Utility</t>
        </is>
      </c>
      <c r="G1639" s="130" t="inlineStr">
        <is>
          <t>CT</t>
        </is>
      </c>
      <c r="H1639" s="130" t="inlineStr">
        <is>
          <t>NG</t>
        </is>
      </c>
      <c r="I1639" s="130" t="inlineStr">
        <is>
          <t>NG</t>
        </is>
      </c>
      <c r="J1639" s="131" t="n">
        <v>4071852</v>
      </c>
      <c r="K1639" s="129" t="n">
        <v>2020</v>
      </c>
      <c r="L1639" s="120">
        <f>IF(VLOOKUP(H1639,'Cross-Page Data'!$D$4:$F$48,3,FALSE)="natural gas",VLOOKUP(G1639,'Cross-Page Data'!$I$4:$J$19,2,FALSE),IF(VLOOKUP(H1639,'Cross-Page Data'!$D$4:$F$48,3,FALSE)="solar",IF(G1639="PV","solar PV","solar thermal"),IF(VLOOKUP(H1639,'Cross-Page Data'!$D$4:$F$48,3,FALSE)="wind",VLOOKUP(G1639,'Cross-Page Data'!$I$4:$J$19,2,FALSE),IF(VLOOKUP(H1639,'Cross-Page Data'!$D$4:$F$48,3,FALSE)="hydro",VLOOKUP(G1639,'Cross-Page Data'!$I$4:$J$19,2,FALSE),VLOOKUP(H1639,'Cross-Page Data'!$D$4:$F$48,3,FALSE)))))</f>
        <v/>
      </c>
      <c r="M1639" s="120">
        <f>IF(AND($P$2=FALSE,OR(F1639="Commercial NAICS Cogen",F1639="Industrial NAICS Cogen",F1639="NAICS-22 Cogen")),FALSE,IF(AND($P$3=FALSE,OR(F1639="Commercial NAICS Cogen",F1639="Commercial NAICS Non-Cogen",F1639="Industrial NAICS Cogen", F1639="industrial NAICS non-Cogen")),FALSE, TRUE))</f>
        <v/>
      </c>
    </row>
    <row r="1640">
      <c r="A1640" s="129" t="n">
        <v>7790</v>
      </c>
      <c r="B1640" s="130" t="inlineStr">
        <is>
          <t>Bonanza</t>
        </is>
      </c>
      <c r="C1640" s="130" t="inlineStr">
        <is>
          <t>Deseret Generation &amp; Tran Coop</t>
        </is>
      </c>
      <c r="D1640" s="129" t="n">
        <v>40230</v>
      </c>
      <c r="E1640" s="130" t="inlineStr">
        <is>
          <t>UT</t>
        </is>
      </c>
      <c r="F1640" s="130" t="inlineStr">
        <is>
          <t>Electric Utility</t>
        </is>
      </c>
      <c r="G1640" s="130" t="inlineStr">
        <is>
          <t>ST</t>
        </is>
      </c>
      <c r="H1640" s="130" t="inlineStr">
        <is>
          <t>BIT</t>
        </is>
      </c>
      <c r="I1640" s="130" t="inlineStr">
        <is>
          <t>COL</t>
        </is>
      </c>
      <c r="J1640" s="131" t="n">
        <v>3254162.7</v>
      </c>
      <c r="K1640" s="129" t="n">
        <v>2020</v>
      </c>
      <c r="L1640" s="120">
        <f>IF(VLOOKUP(H1640,'Cross-Page Data'!$D$4:$F$48,3,FALSE)="natural gas",VLOOKUP(G1640,'Cross-Page Data'!$I$4:$J$19,2,FALSE),IF(VLOOKUP(H1640,'Cross-Page Data'!$D$4:$F$48,3,FALSE)="solar",IF(G1640="PV","solar PV","solar thermal"),IF(VLOOKUP(H1640,'Cross-Page Data'!$D$4:$F$48,3,FALSE)="wind",VLOOKUP(G1640,'Cross-Page Data'!$I$4:$J$19,2,FALSE),IF(VLOOKUP(H1640,'Cross-Page Data'!$D$4:$F$48,3,FALSE)="hydro",VLOOKUP(G1640,'Cross-Page Data'!$I$4:$J$19,2,FALSE),VLOOKUP(H1640,'Cross-Page Data'!$D$4:$F$48,3,FALSE)))))</f>
        <v/>
      </c>
      <c r="M1640" s="120">
        <f>IF(AND($P$2=FALSE,OR(F1640="Commercial NAICS Cogen",F1640="Industrial NAICS Cogen",F1640="NAICS-22 Cogen")),FALSE,IF(AND($P$3=FALSE,OR(F1640="Commercial NAICS Cogen",F1640="Commercial NAICS Non-Cogen",F1640="Industrial NAICS Cogen", F1640="industrial NAICS non-Cogen")),FALSE, TRUE))</f>
        <v/>
      </c>
    </row>
    <row r="1641">
      <c r="A1641" s="129" t="n">
        <v>7790</v>
      </c>
      <c r="B1641" s="130" t="inlineStr">
        <is>
          <t>Bonanza</t>
        </is>
      </c>
      <c r="C1641" s="130" t="inlineStr">
        <is>
          <t>Deseret Generation &amp; Tran Coop</t>
        </is>
      </c>
      <c r="D1641" s="129" t="n">
        <v>40230</v>
      </c>
      <c r="E1641" s="130" t="inlineStr">
        <is>
          <t>UT</t>
        </is>
      </c>
      <c r="F1641" s="130" t="inlineStr">
        <is>
          <t>Electric Utility</t>
        </is>
      </c>
      <c r="G1641" s="130" t="inlineStr">
        <is>
          <t>ST</t>
        </is>
      </c>
      <c r="H1641" s="130" t="inlineStr">
        <is>
          <t>DFO</t>
        </is>
      </c>
      <c r="I1641" s="130" t="inlineStr">
        <is>
          <t>DFO</t>
        </is>
      </c>
      <c r="J1641" s="131" t="n">
        <v>3418.288</v>
      </c>
      <c r="K1641" s="129" t="n">
        <v>2020</v>
      </c>
      <c r="L1641" s="120">
        <f>IF(VLOOKUP(H1641,'Cross-Page Data'!$D$4:$F$48,3,FALSE)="natural gas",VLOOKUP(G1641,'Cross-Page Data'!$I$4:$J$19,2,FALSE),IF(VLOOKUP(H1641,'Cross-Page Data'!$D$4:$F$48,3,FALSE)="solar",IF(G1641="PV","solar PV","solar thermal"),IF(VLOOKUP(H1641,'Cross-Page Data'!$D$4:$F$48,3,FALSE)="wind",VLOOKUP(G1641,'Cross-Page Data'!$I$4:$J$19,2,FALSE),IF(VLOOKUP(H1641,'Cross-Page Data'!$D$4:$F$48,3,FALSE)="hydro",VLOOKUP(G1641,'Cross-Page Data'!$I$4:$J$19,2,FALSE),VLOOKUP(H1641,'Cross-Page Data'!$D$4:$F$48,3,FALSE)))))</f>
        <v/>
      </c>
      <c r="M1641" s="120">
        <f>IF(AND($P$2=FALSE,OR(F1641="Commercial NAICS Cogen",F1641="Industrial NAICS Cogen",F1641="NAICS-22 Cogen")),FALSE,IF(AND($P$3=FALSE,OR(F1641="Commercial NAICS Cogen",F1641="Commercial NAICS Non-Cogen",F1641="Industrial NAICS Cogen", F1641="industrial NAICS non-Cogen")),FALSE, TRUE))</f>
        <v/>
      </c>
    </row>
    <row r="1642">
      <c r="A1642" s="129" t="n">
        <v>7805</v>
      </c>
      <c r="B1642" s="130" t="inlineStr">
        <is>
          <t>Sherwood H Smith Jr Energy Complex</t>
        </is>
      </c>
      <c r="C1642" s="130" t="inlineStr">
        <is>
          <t>Duke Energy Progress - (NC)</t>
        </is>
      </c>
      <c r="D1642" s="129" t="n">
        <v>3046</v>
      </c>
      <c r="E1642" s="130" t="inlineStr">
        <is>
          <t>NC</t>
        </is>
      </c>
      <c r="F1642" s="130" t="inlineStr">
        <is>
          <t>Electric Utility</t>
        </is>
      </c>
      <c r="G1642" s="130" t="inlineStr">
        <is>
          <t>CA</t>
        </is>
      </c>
      <c r="H1642" s="130" t="inlineStr">
        <is>
          <t>DFO</t>
        </is>
      </c>
      <c r="I1642" s="130" t="inlineStr">
        <is>
          <t>DFO</t>
        </is>
      </c>
      <c r="J1642" s="131" t="n">
        <v>0.645</v>
      </c>
      <c r="K1642" s="129" t="n">
        <v>2020</v>
      </c>
      <c r="L1642" s="120">
        <f>IF(VLOOKUP(H1642,'Cross-Page Data'!$D$4:$F$48,3,FALSE)="natural gas",VLOOKUP(G1642,'Cross-Page Data'!$I$4:$J$19,2,FALSE),IF(VLOOKUP(H1642,'Cross-Page Data'!$D$4:$F$48,3,FALSE)="solar",IF(G1642="PV","solar PV","solar thermal"),IF(VLOOKUP(H1642,'Cross-Page Data'!$D$4:$F$48,3,FALSE)="wind",VLOOKUP(G1642,'Cross-Page Data'!$I$4:$J$19,2,FALSE),IF(VLOOKUP(H1642,'Cross-Page Data'!$D$4:$F$48,3,FALSE)="hydro",VLOOKUP(G1642,'Cross-Page Data'!$I$4:$J$19,2,FALSE),VLOOKUP(H1642,'Cross-Page Data'!$D$4:$F$48,3,FALSE)))))</f>
        <v/>
      </c>
      <c r="M1642" s="120">
        <f>IF(AND($P$2=FALSE,OR(F1642="Commercial NAICS Cogen",F1642="Industrial NAICS Cogen",F1642="NAICS-22 Cogen")),FALSE,IF(AND($P$3=FALSE,OR(F1642="Commercial NAICS Cogen",F1642="Commercial NAICS Non-Cogen",F1642="Industrial NAICS Cogen", F1642="industrial NAICS non-Cogen")),FALSE, TRUE))</f>
        <v/>
      </c>
    </row>
    <row r="1643">
      <c r="A1643" s="129" t="n">
        <v>7805</v>
      </c>
      <c r="B1643" s="130" t="inlineStr">
        <is>
          <t>Sherwood H Smith Jr Energy Complex</t>
        </is>
      </c>
      <c r="C1643" s="130" t="inlineStr">
        <is>
          <t>Duke Energy Progress - (NC)</t>
        </is>
      </c>
      <c r="D1643" s="129" t="n">
        <v>3046</v>
      </c>
      <c r="E1643" s="130" t="inlineStr">
        <is>
          <t>NC</t>
        </is>
      </c>
      <c r="F1643" s="130" t="inlineStr">
        <is>
          <t>Electric Utility</t>
        </is>
      </c>
      <c r="G1643" s="130" t="inlineStr">
        <is>
          <t>CA</t>
        </is>
      </c>
      <c r="H1643" s="130" t="inlineStr">
        <is>
          <t>NG</t>
        </is>
      </c>
      <c r="I1643" s="130" t="inlineStr">
        <is>
          <t>NG</t>
        </is>
      </c>
      <c r="J1643" s="131" t="n">
        <v>2823106.4</v>
      </c>
      <c r="K1643" s="129" t="n">
        <v>2020</v>
      </c>
      <c r="L1643" s="120">
        <f>IF(VLOOKUP(H1643,'Cross-Page Data'!$D$4:$F$48,3,FALSE)="natural gas",VLOOKUP(G1643,'Cross-Page Data'!$I$4:$J$19,2,FALSE),IF(VLOOKUP(H1643,'Cross-Page Data'!$D$4:$F$48,3,FALSE)="solar",IF(G1643="PV","solar PV","solar thermal"),IF(VLOOKUP(H1643,'Cross-Page Data'!$D$4:$F$48,3,FALSE)="wind",VLOOKUP(G1643,'Cross-Page Data'!$I$4:$J$19,2,FALSE),IF(VLOOKUP(H1643,'Cross-Page Data'!$D$4:$F$48,3,FALSE)="hydro",VLOOKUP(G1643,'Cross-Page Data'!$I$4:$J$19,2,FALSE),VLOOKUP(H1643,'Cross-Page Data'!$D$4:$F$48,3,FALSE)))))</f>
        <v/>
      </c>
      <c r="M1643" s="120">
        <f>IF(AND($P$2=FALSE,OR(F1643="Commercial NAICS Cogen",F1643="Industrial NAICS Cogen",F1643="NAICS-22 Cogen")),FALSE,IF(AND($P$3=FALSE,OR(F1643="Commercial NAICS Cogen",F1643="Commercial NAICS Non-Cogen",F1643="Industrial NAICS Cogen", F1643="industrial NAICS non-Cogen")),FALSE, TRUE))</f>
        <v/>
      </c>
    </row>
    <row r="1644">
      <c r="A1644" s="129" t="n">
        <v>7805</v>
      </c>
      <c r="B1644" s="130" t="inlineStr">
        <is>
          <t>Sherwood H Smith Jr Energy Complex</t>
        </is>
      </c>
      <c r="C1644" s="130" t="inlineStr">
        <is>
          <t>Duke Energy Progress - (NC)</t>
        </is>
      </c>
      <c r="D1644" s="129" t="n">
        <v>3046</v>
      </c>
      <c r="E1644" s="130" t="inlineStr">
        <is>
          <t>NC</t>
        </is>
      </c>
      <c r="F1644" s="130" t="inlineStr">
        <is>
          <t>Electric Utility</t>
        </is>
      </c>
      <c r="G1644" s="130" t="inlineStr">
        <is>
          <t>CT</t>
        </is>
      </c>
      <c r="H1644" s="130" t="inlineStr">
        <is>
          <t>DFO</t>
        </is>
      </c>
      <c r="I1644" s="130" t="inlineStr">
        <is>
          <t>DFO</t>
        </is>
      </c>
      <c r="J1644" s="131" t="n">
        <v>1.009</v>
      </c>
      <c r="K1644" s="129" t="n">
        <v>2020</v>
      </c>
      <c r="L1644" s="120">
        <f>IF(VLOOKUP(H1644,'Cross-Page Data'!$D$4:$F$48,3,FALSE)="natural gas",VLOOKUP(G1644,'Cross-Page Data'!$I$4:$J$19,2,FALSE),IF(VLOOKUP(H1644,'Cross-Page Data'!$D$4:$F$48,3,FALSE)="solar",IF(G1644="PV","solar PV","solar thermal"),IF(VLOOKUP(H1644,'Cross-Page Data'!$D$4:$F$48,3,FALSE)="wind",VLOOKUP(G1644,'Cross-Page Data'!$I$4:$J$19,2,FALSE),IF(VLOOKUP(H1644,'Cross-Page Data'!$D$4:$F$48,3,FALSE)="hydro",VLOOKUP(G1644,'Cross-Page Data'!$I$4:$J$19,2,FALSE),VLOOKUP(H1644,'Cross-Page Data'!$D$4:$F$48,3,FALSE)))))</f>
        <v/>
      </c>
      <c r="M1644" s="120">
        <f>IF(AND($P$2=FALSE,OR(F1644="Commercial NAICS Cogen",F1644="Industrial NAICS Cogen",F1644="NAICS-22 Cogen")),FALSE,IF(AND($P$3=FALSE,OR(F1644="Commercial NAICS Cogen",F1644="Commercial NAICS Non-Cogen",F1644="Industrial NAICS Cogen", F1644="industrial NAICS non-Cogen")),FALSE, TRUE))</f>
        <v/>
      </c>
    </row>
    <row r="1645">
      <c r="A1645" s="129" t="n">
        <v>7805</v>
      </c>
      <c r="B1645" s="130" t="inlineStr">
        <is>
          <t>Sherwood H Smith Jr Energy Complex</t>
        </is>
      </c>
      <c r="C1645" s="130" t="inlineStr">
        <is>
          <t>Duke Energy Progress - (NC)</t>
        </is>
      </c>
      <c r="D1645" s="129" t="n">
        <v>3046</v>
      </c>
      <c r="E1645" s="130" t="inlineStr">
        <is>
          <t>NC</t>
        </is>
      </c>
      <c r="F1645" s="130" t="inlineStr">
        <is>
          <t>Electric Utility</t>
        </is>
      </c>
      <c r="G1645" s="130" t="inlineStr">
        <is>
          <t>CT</t>
        </is>
      </c>
      <c r="H1645" s="130" t="inlineStr">
        <is>
          <t>NG</t>
        </is>
      </c>
      <c r="I1645" s="130" t="inlineStr">
        <is>
          <t>NG</t>
        </is>
      </c>
      <c r="J1645" s="131" t="n">
        <v>4527098</v>
      </c>
      <c r="K1645" s="129" t="n">
        <v>2020</v>
      </c>
      <c r="L1645" s="120">
        <f>IF(VLOOKUP(H1645,'Cross-Page Data'!$D$4:$F$48,3,FALSE)="natural gas",VLOOKUP(G1645,'Cross-Page Data'!$I$4:$J$19,2,FALSE),IF(VLOOKUP(H1645,'Cross-Page Data'!$D$4:$F$48,3,FALSE)="solar",IF(G1645="PV","solar PV","solar thermal"),IF(VLOOKUP(H1645,'Cross-Page Data'!$D$4:$F$48,3,FALSE)="wind",VLOOKUP(G1645,'Cross-Page Data'!$I$4:$J$19,2,FALSE),IF(VLOOKUP(H1645,'Cross-Page Data'!$D$4:$F$48,3,FALSE)="hydro",VLOOKUP(G1645,'Cross-Page Data'!$I$4:$J$19,2,FALSE),VLOOKUP(H1645,'Cross-Page Data'!$D$4:$F$48,3,FALSE)))))</f>
        <v/>
      </c>
      <c r="M1645" s="120">
        <f>IF(AND($P$2=FALSE,OR(F1645="Commercial NAICS Cogen",F1645="Industrial NAICS Cogen",F1645="NAICS-22 Cogen")),FALSE,IF(AND($P$3=FALSE,OR(F1645="Commercial NAICS Cogen",F1645="Commercial NAICS Non-Cogen",F1645="Industrial NAICS Cogen", F1645="industrial NAICS non-Cogen")),FALSE, TRUE))</f>
        <v/>
      </c>
    </row>
    <row r="1646">
      <c r="A1646" s="129" t="n">
        <v>7805</v>
      </c>
      <c r="B1646" s="130" t="inlineStr">
        <is>
          <t>Sherwood H Smith Jr Energy Complex</t>
        </is>
      </c>
      <c r="C1646" s="130" t="inlineStr">
        <is>
          <t>Duke Energy Progress - (NC)</t>
        </is>
      </c>
      <c r="D1646" s="129" t="n">
        <v>3046</v>
      </c>
      <c r="E1646" s="130" t="inlineStr">
        <is>
          <t>NC</t>
        </is>
      </c>
      <c r="F1646" s="130" t="inlineStr">
        <is>
          <t>Electric Utility</t>
        </is>
      </c>
      <c r="G1646" s="130" t="inlineStr">
        <is>
          <t>GT</t>
        </is>
      </c>
      <c r="H1646" s="130" t="inlineStr">
        <is>
          <t>DFO</t>
        </is>
      </c>
      <c r="I1646" s="130" t="inlineStr">
        <is>
          <t>DFO</t>
        </is>
      </c>
      <c r="J1646" s="131" t="n">
        <v>2806.667</v>
      </c>
      <c r="K1646" s="129" t="n">
        <v>2020</v>
      </c>
      <c r="L1646" s="120">
        <f>IF(VLOOKUP(H1646,'Cross-Page Data'!$D$4:$F$48,3,FALSE)="natural gas",VLOOKUP(G1646,'Cross-Page Data'!$I$4:$J$19,2,FALSE),IF(VLOOKUP(H1646,'Cross-Page Data'!$D$4:$F$48,3,FALSE)="solar",IF(G1646="PV","solar PV","solar thermal"),IF(VLOOKUP(H1646,'Cross-Page Data'!$D$4:$F$48,3,FALSE)="wind",VLOOKUP(G1646,'Cross-Page Data'!$I$4:$J$19,2,FALSE),IF(VLOOKUP(H1646,'Cross-Page Data'!$D$4:$F$48,3,FALSE)="hydro",VLOOKUP(G1646,'Cross-Page Data'!$I$4:$J$19,2,FALSE),VLOOKUP(H1646,'Cross-Page Data'!$D$4:$F$48,3,FALSE)))))</f>
        <v/>
      </c>
      <c r="M1646" s="120">
        <f>IF(AND($P$2=FALSE,OR(F1646="Commercial NAICS Cogen",F1646="Industrial NAICS Cogen",F1646="NAICS-22 Cogen")),FALSE,IF(AND($P$3=FALSE,OR(F1646="Commercial NAICS Cogen",F1646="Commercial NAICS Non-Cogen",F1646="Industrial NAICS Cogen", F1646="industrial NAICS non-Cogen")),FALSE, TRUE))</f>
        <v/>
      </c>
    </row>
    <row r="1647">
      <c r="A1647" s="129" t="n">
        <v>7805</v>
      </c>
      <c r="B1647" s="130" t="inlineStr">
        <is>
          <t>Sherwood H Smith Jr Energy Complex</t>
        </is>
      </c>
      <c r="C1647" s="130" t="inlineStr">
        <is>
          <t>Duke Energy Progress - (NC)</t>
        </is>
      </c>
      <c r="D1647" s="129" t="n">
        <v>3046</v>
      </c>
      <c r="E1647" s="130" t="inlineStr">
        <is>
          <t>NC</t>
        </is>
      </c>
      <c r="F1647" s="130" t="inlineStr">
        <is>
          <t>Electric Utility</t>
        </is>
      </c>
      <c r="G1647" s="130" t="inlineStr">
        <is>
          <t>GT</t>
        </is>
      </c>
      <c r="H1647" s="130" t="inlineStr">
        <is>
          <t>NG</t>
        </is>
      </c>
      <c r="I1647" s="130" t="inlineStr">
        <is>
          <t>NG</t>
        </is>
      </c>
      <c r="J1647" s="131" t="n">
        <v>1228058.3</v>
      </c>
      <c r="K1647" s="129" t="n">
        <v>2020</v>
      </c>
      <c r="L1647" s="120">
        <f>IF(VLOOKUP(H1647,'Cross-Page Data'!$D$4:$F$48,3,FALSE)="natural gas",VLOOKUP(G1647,'Cross-Page Data'!$I$4:$J$19,2,FALSE),IF(VLOOKUP(H1647,'Cross-Page Data'!$D$4:$F$48,3,FALSE)="solar",IF(G1647="PV","solar PV","solar thermal"),IF(VLOOKUP(H1647,'Cross-Page Data'!$D$4:$F$48,3,FALSE)="wind",VLOOKUP(G1647,'Cross-Page Data'!$I$4:$J$19,2,FALSE),IF(VLOOKUP(H1647,'Cross-Page Data'!$D$4:$F$48,3,FALSE)="hydro",VLOOKUP(G1647,'Cross-Page Data'!$I$4:$J$19,2,FALSE),VLOOKUP(H1647,'Cross-Page Data'!$D$4:$F$48,3,FALSE)))))</f>
        <v/>
      </c>
      <c r="M1647" s="120">
        <f>IF(AND($P$2=FALSE,OR(F1647="Commercial NAICS Cogen",F1647="Industrial NAICS Cogen",F1647="NAICS-22 Cogen")),FALSE,IF(AND($P$3=FALSE,OR(F1647="Commercial NAICS Cogen",F1647="Commercial NAICS Non-Cogen",F1647="Industrial NAICS Cogen", F1647="industrial NAICS non-Cogen")),FALSE, TRUE))</f>
        <v/>
      </c>
    </row>
    <row r="1648">
      <c r="A1648" s="129" t="n">
        <v>7826</v>
      </c>
      <c r="B1648" s="130" t="inlineStr">
        <is>
          <t>Rowan</t>
        </is>
      </c>
      <c r="C1648" s="130" t="inlineStr">
        <is>
          <t>Southern Power Co</t>
        </is>
      </c>
      <c r="D1648" s="129" t="n">
        <v>17650</v>
      </c>
      <c r="E1648" s="130" t="inlineStr">
        <is>
          <t>NC</t>
        </is>
      </c>
      <c r="F1648" s="130" t="inlineStr">
        <is>
          <t>NAICS-22 Non-Cogen</t>
        </is>
      </c>
      <c r="G1648" s="130" t="inlineStr">
        <is>
          <t>CA</t>
        </is>
      </c>
      <c r="H1648" s="130" t="inlineStr">
        <is>
          <t>DFO</t>
        </is>
      </c>
      <c r="I1648" s="130" t="inlineStr">
        <is>
          <t>DFO</t>
        </is>
      </c>
      <c r="J1648" s="131" t="n">
        <v>0</v>
      </c>
      <c r="K1648" s="129" t="n">
        <v>2020</v>
      </c>
      <c r="L1648" s="120">
        <f>IF(VLOOKUP(H1648,'Cross-Page Data'!$D$4:$F$48,3,FALSE)="natural gas",VLOOKUP(G1648,'Cross-Page Data'!$I$4:$J$19,2,FALSE),IF(VLOOKUP(H1648,'Cross-Page Data'!$D$4:$F$48,3,FALSE)="solar",IF(G1648="PV","solar PV","solar thermal"),IF(VLOOKUP(H1648,'Cross-Page Data'!$D$4:$F$48,3,FALSE)="wind",VLOOKUP(G1648,'Cross-Page Data'!$I$4:$J$19,2,FALSE),IF(VLOOKUP(H1648,'Cross-Page Data'!$D$4:$F$48,3,FALSE)="hydro",VLOOKUP(G1648,'Cross-Page Data'!$I$4:$J$19,2,FALSE),VLOOKUP(H1648,'Cross-Page Data'!$D$4:$F$48,3,FALSE)))))</f>
        <v/>
      </c>
      <c r="M1648" s="120">
        <f>IF(AND($P$2=FALSE,OR(F1648="Commercial NAICS Cogen",F1648="Industrial NAICS Cogen",F1648="NAICS-22 Cogen")),FALSE,IF(AND($P$3=FALSE,OR(F1648="Commercial NAICS Cogen",F1648="Commercial NAICS Non-Cogen",F1648="Industrial NAICS Cogen", F1648="industrial NAICS non-Cogen")),FALSE, TRUE))</f>
        <v/>
      </c>
    </row>
    <row r="1649">
      <c r="A1649" s="129" t="n">
        <v>7826</v>
      </c>
      <c r="B1649" s="130" t="inlineStr">
        <is>
          <t>Rowan</t>
        </is>
      </c>
      <c r="C1649" s="130" t="inlineStr">
        <is>
          <t>Southern Power Co</t>
        </is>
      </c>
      <c r="D1649" s="129" t="n">
        <v>17650</v>
      </c>
      <c r="E1649" s="130" t="inlineStr">
        <is>
          <t>NC</t>
        </is>
      </c>
      <c r="F1649" s="130" t="inlineStr">
        <is>
          <t>NAICS-22 Non-Cogen</t>
        </is>
      </c>
      <c r="G1649" s="130" t="inlineStr">
        <is>
          <t>CA</t>
        </is>
      </c>
      <c r="H1649" s="130" t="inlineStr">
        <is>
          <t>NG</t>
        </is>
      </c>
      <c r="I1649" s="130" t="inlineStr">
        <is>
          <t>NG</t>
        </is>
      </c>
      <c r="J1649" s="131" t="n">
        <v>1415399</v>
      </c>
      <c r="K1649" s="129" t="n">
        <v>2020</v>
      </c>
      <c r="L1649" s="120">
        <f>IF(VLOOKUP(H1649,'Cross-Page Data'!$D$4:$F$48,3,FALSE)="natural gas",VLOOKUP(G1649,'Cross-Page Data'!$I$4:$J$19,2,FALSE),IF(VLOOKUP(H1649,'Cross-Page Data'!$D$4:$F$48,3,FALSE)="solar",IF(G1649="PV","solar PV","solar thermal"),IF(VLOOKUP(H1649,'Cross-Page Data'!$D$4:$F$48,3,FALSE)="wind",VLOOKUP(G1649,'Cross-Page Data'!$I$4:$J$19,2,FALSE),IF(VLOOKUP(H1649,'Cross-Page Data'!$D$4:$F$48,3,FALSE)="hydro",VLOOKUP(G1649,'Cross-Page Data'!$I$4:$J$19,2,FALSE),VLOOKUP(H1649,'Cross-Page Data'!$D$4:$F$48,3,FALSE)))))</f>
        <v/>
      </c>
      <c r="M1649" s="120">
        <f>IF(AND($P$2=FALSE,OR(F1649="Commercial NAICS Cogen",F1649="Industrial NAICS Cogen",F1649="NAICS-22 Cogen")),FALSE,IF(AND($P$3=FALSE,OR(F1649="Commercial NAICS Cogen",F1649="Commercial NAICS Non-Cogen",F1649="Industrial NAICS Cogen", F1649="industrial NAICS non-Cogen")),FALSE, TRUE))</f>
        <v/>
      </c>
    </row>
    <row r="1650">
      <c r="A1650" s="129" t="n">
        <v>7826</v>
      </c>
      <c r="B1650" s="130" t="inlineStr">
        <is>
          <t>Rowan</t>
        </is>
      </c>
      <c r="C1650" s="130" t="inlineStr">
        <is>
          <t>Southern Power Co</t>
        </is>
      </c>
      <c r="D1650" s="129" t="n">
        <v>17650</v>
      </c>
      <c r="E1650" s="130" t="inlineStr">
        <is>
          <t>NC</t>
        </is>
      </c>
      <c r="F1650" s="130" t="inlineStr">
        <is>
          <t>NAICS-22 Non-Cogen</t>
        </is>
      </c>
      <c r="G1650" s="130" t="inlineStr">
        <is>
          <t>CT</t>
        </is>
      </c>
      <c r="H1650" s="130" t="inlineStr">
        <is>
          <t>DFO</t>
        </is>
      </c>
      <c r="I1650" s="130" t="inlineStr">
        <is>
          <t>DFO</t>
        </is>
      </c>
      <c r="J1650" s="131" t="n">
        <v>0</v>
      </c>
      <c r="K1650" s="129" t="n">
        <v>2020</v>
      </c>
      <c r="L1650" s="120">
        <f>IF(VLOOKUP(H1650,'Cross-Page Data'!$D$4:$F$48,3,FALSE)="natural gas",VLOOKUP(G1650,'Cross-Page Data'!$I$4:$J$19,2,FALSE),IF(VLOOKUP(H1650,'Cross-Page Data'!$D$4:$F$48,3,FALSE)="solar",IF(G1650="PV","solar PV","solar thermal"),IF(VLOOKUP(H1650,'Cross-Page Data'!$D$4:$F$48,3,FALSE)="wind",VLOOKUP(G1650,'Cross-Page Data'!$I$4:$J$19,2,FALSE),IF(VLOOKUP(H1650,'Cross-Page Data'!$D$4:$F$48,3,FALSE)="hydro",VLOOKUP(G1650,'Cross-Page Data'!$I$4:$J$19,2,FALSE),VLOOKUP(H1650,'Cross-Page Data'!$D$4:$F$48,3,FALSE)))))</f>
        <v/>
      </c>
      <c r="M1650" s="120">
        <f>IF(AND($P$2=FALSE,OR(F1650="Commercial NAICS Cogen",F1650="Industrial NAICS Cogen",F1650="NAICS-22 Cogen")),FALSE,IF(AND($P$3=FALSE,OR(F1650="Commercial NAICS Cogen",F1650="Commercial NAICS Non-Cogen",F1650="Industrial NAICS Cogen", F1650="industrial NAICS non-Cogen")),FALSE, TRUE))</f>
        <v/>
      </c>
    </row>
    <row r="1651">
      <c r="A1651" s="129" t="n">
        <v>7826</v>
      </c>
      <c r="B1651" s="130" t="inlineStr">
        <is>
          <t>Rowan</t>
        </is>
      </c>
      <c r="C1651" s="130" t="inlineStr">
        <is>
          <t>Southern Power Co</t>
        </is>
      </c>
      <c r="D1651" s="129" t="n">
        <v>17650</v>
      </c>
      <c r="E1651" s="130" t="inlineStr">
        <is>
          <t>NC</t>
        </is>
      </c>
      <c r="F1651" s="130" t="inlineStr">
        <is>
          <t>NAICS-22 Non-Cogen</t>
        </is>
      </c>
      <c r="G1651" s="130" t="inlineStr">
        <is>
          <t>CT</t>
        </is>
      </c>
      <c r="H1651" s="130" t="inlineStr">
        <is>
          <t>NG</t>
        </is>
      </c>
      <c r="I1651" s="130" t="inlineStr">
        <is>
          <t>NG</t>
        </is>
      </c>
      <c r="J1651" s="131" t="n">
        <v>2627563</v>
      </c>
      <c r="K1651" s="129" t="n">
        <v>2020</v>
      </c>
      <c r="L1651" s="120">
        <f>IF(VLOOKUP(H1651,'Cross-Page Data'!$D$4:$F$48,3,FALSE)="natural gas",VLOOKUP(G1651,'Cross-Page Data'!$I$4:$J$19,2,FALSE),IF(VLOOKUP(H1651,'Cross-Page Data'!$D$4:$F$48,3,FALSE)="solar",IF(G1651="PV","solar PV","solar thermal"),IF(VLOOKUP(H1651,'Cross-Page Data'!$D$4:$F$48,3,FALSE)="wind",VLOOKUP(G1651,'Cross-Page Data'!$I$4:$J$19,2,FALSE),IF(VLOOKUP(H1651,'Cross-Page Data'!$D$4:$F$48,3,FALSE)="hydro",VLOOKUP(G1651,'Cross-Page Data'!$I$4:$J$19,2,FALSE),VLOOKUP(H1651,'Cross-Page Data'!$D$4:$F$48,3,FALSE)))))</f>
        <v/>
      </c>
      <c r="M1651" s="120">
        <f>IF(AND($P$2=FALSE,OR(F1651="Commercial NAICS Cogen",F1651="Industrial NAICS Cogen",F1651="NAICS-22 Cogen")),FALSE,IF(AND($P$3=FALSE,OR(F1651="Commercial NAICS Cogen",F1651="Commercial NAICS Non-Cogen",F1651="Industrial NAICS Cogen", F1651="industrial NAICS non-Cogen")),FALSE, TRUE))</f>
        <v/>
      </c>
    </row>
    <row r="1652">
      <c r="A1652" s="129" t="n">
        <v>7826</v>
      </c>
      <c r="B1652" s="130" t="inlineStr">
        <is>
          <t>Rowan</t>
        </is>
      </c>
      <c r="C1652" s="130" t="inlineStr">
        <is>
          <t>Southern Power Co</t>
        </is>
      </c>
      <c r="D1652" s="129" t="n">
        <v>17650</v>
      </c>
      <c r="E1652" s="130" t="inlineStr">
        <is>
          <t>NC</t>
        </is>
      </c>
      <c r="F1652" s="130" t="inlineStr">
        <is>
          <t>NAICS-22 Non-Cogen</t>
        </is>
      </c>
      <c r="G1652" s="130" t="inlineStr">
        <is>
          <t>GT</t>
        </is>
      </c>
      <c r="H1652" s="130" t="inlineStr">
        <is>
          <t>DFO</t>
        </is>
      </c>
      <c r="I1652" s="130" t="inlineStr">
        <is>
          <t>DFO</t>
        </is>
      </c>
      <c r="J1652" s="131" t="n">
        <v>267.534</v>
      </c>
      <c r="K1652" s="129" t="n">
        <v>2020</v>
      </c>
      <c r="L1652" s="120">
        <f>IF(VLOOKUP(H1652,'Cross-Page Data'!$D$4:$F$48,3,FALSE)="natural gas",VLOOKUP(G1652,'Cross-Page Data'!$I$4:$J$19,2,FALSE),IF(VLOOKUP(H1652,'Cross-Page Data'!$D$4:$F$48,3,FALSE)="solar",IF(G1652="PV","solar PV","solar thermal"),IF(VLOOKUP(H1652,'Cross-Page Data'!$D$4:$F$48,3,FALSE)="wind",VLOOKUP(G1652,'Cross-Page Data'!$I$4:$J$19,2,FALSE),IF(VLOOKUP(H1652,'Cross-Page Data'!$D$4:$F$48,3,FALSE)="hydro",VLOOKUP(G1652,'Cross-Page Data'!$I$4:$J$19,2,FALSE),VLOOKUP(H1652,'Cross-Page Data'!$D$4:$F$48,3,FALSE)))))</f>
        <v/>
      </c>
      <c r="M1652" s="120">
        <f>IF(AND($P$2=FALSE,OR(F1652="Commercial NAICS Cogen",F1652="Industrial NAICS Cogen",F1652="NAICS-22 Cogen")),FALSE,IF(AND($P$3=FALSE,OR(F1652="Commercial NAICS Cogen",F1652="Commercial NAICS Non-Cogen",F1652="Industrial NAICS Cogen", F1652="industrial NAICS non-Cogen")),FALSE, TRUE))</f>
        <v/>
      </c>
    </row>
    <row r="1653">
      <c r="A1653" s="129" t="n">
        <v>7826</v>
      </c>
      <c r="B1653" s="130" t="inlineStr">
        <is>
          <t>Rowan</t>
        </is>
      </c>
      <c r="C1653" s="130" t="inlineStr">
        <is>
          <t>Southern Power Co</t>
        </is>
      </c>
      <c r="D1653" s="129" t="n">
        <v>17650</v>
      </c>
      <c r="E1653" s="130" t="inlineStr">
        <is>
          <t>NC</t>
        </is>
      </c>
      <c r="F1653" s="130" t="inlineStr">
        <is>
          <t>NAICS-22 Non-Cogen</t>
        </is>
      </c>
      <c r="G1653" s="130" t="inlineStr">
        <is>
          <t>GT</t>
        </is>
      </c>
      <c r="H1653" s="130" t="inlineStr">
        <is>
          <t>NG</t>
        </is>
      </c>
      <c r="I1653" s="130" t="inlineStr">
        <is>
          <t>NG</t>
        </is>
      </c>
      <c r="J1653" s="131" t="n">
        <v>318902.47</v>
      </c>
      <c r="K1653" s="129" t="n">
        <v>2020</v>
      </c>
      <c r="L1653" s="120">
        <f>IF(VLOOKUP(H1653,'Cross-Page Data'!$D$4:$F$48,3,FALSE)="natural gas",VLOOKUP(G1653,'Cross-Page Data'!$I$4:$J$19,2,FALSE),IF(VLOOKUP(H1653,'Cross-Page Data'!$D$4:$F$48,3,FALSE)="solar",IF(G1653="PV","solar PV","solar thermal"),IF(VLOOKUP(H1653,'Cross-Page Data'!$D$4:$F$48,3,FALSE)="wind",VLOOKUP(G1653,'Cross-Page Data'!$I$4:$J$19,2,FALSE),IF(VLOOKUP(H1653,'Cross-Page Data'!$D$4:$F$48,3,FALSE)="hydro",VLOOKUP(G1653,'Cross-Page Data'!$I$4:$J$19,2,FALSE),VLOOKUP(H1653,'Cross-Page Data'!$D$4:$F$48,3,FALSE)))))</f>
        <v/>
      </c>
      <c r="M1653" s="120">
        <f>IF(AND($P$2=FALSE,OR(F1653="Commercial NAICS Cogen",F1653="Industrial NAICS Cogen",F1653="NAICS-22 Cogen")),FALSE,IF(AND($P$3=FALSE,OR(F1653="Commercial NAICS Cogen",F1653="Commercial NAICS Non-Cogen",F1653="Industrial NAICS Cogen", F1653="industrial NAICS non-Cogen")),FALSE, TRUE))</f>
        <v/>
      </c>
    </row>
    <row r="1654">
      <c r="A1654" s="129" t="n">
        <v>7832</v>
      </c>
      <c r="B1654" s="130" t="inlineStr">
        <is>
          <t>Roosevelt Biogas 1</t>
        </is>
      </c>
      <c r="C1654" s="130" t="inlineStr">
        <is>
          <t>PUD No 1 of Klickitat County</t>
        </is>
      </c>
      <c r="D1654" s="129" t="n">
        <v>10393</v>
      </c>
      <c r="E1654" s="130" t="inlineStr">
        <is>
          <t>WA</t>
        </is>
      </c>
      <c r="F1654" s="130" t="inlineStr">
        <is>
          <t>Electric Utility</t>
        </is>
      </c>
      <c r="G1654" s="130" t="inlineStr">
        <is>
          <t>CA</t>
        </is>
      </c>
      <c r="H1654" s="130" t="inlineStr">
        <is>
          <t>LFG</t>
        </is>
      </c>
      <c r="I1654" s="130" t="inlineStr">
        <is>
          <t>MLG</t>
        </is>
      </c>
      <c r="J1654" s="131" t="n">
        <v>0</v>
      </c>
      <c r="K1654" s="129" t="n">
        <v>2020</v>
      </c>
      <c r="L1654" s="120">
        <f>IF(VLOOKUP(H1654,'Cross-Page Data'!$D$4:$F$48,3,FALSE)="natural gas",VLOOKUP(G1654,'Cross-Page Data'!$I$4:$J$19,2,FALSE),IF(VLOOKUP(H1654,'Cross-Page Data'!$D$4:$F$48,3,FALSE)="solar",IF(G1654="PV","solar PV","solar thermal"),IF(VLOOKUP(H1654,'Cross-Page Data'!$D$4:$F$48,3,FALSE)="wind",VLOOKUP(G1654,'Cross-Page Data'!$I$4:$J$19,2,FALSE),IF(VLOOKUP(H1654,'Cross-Page Data'!$D$4:$F$48,3,FALSE)="hydro",VLOOKUP(G1654,'Cross-Page Data'!$I$4:$J$19,2,FALSE),VLOOKUP(H1654,'Cross-Page Data'!$D$4:$F$48,3,FALSE)))))</f>
        <v/>
      </c>
      <c r="M1654" s="120">
        <f>IF(AND($P$2=FALSE,OR(F1654="Commercial NAICS Cogen",F1654="Industrial NAICS Cogen",F1654="NAICS-22 Cogen")),FALSE,IF(AND($P$3=FALSE,OR(F1654="Commercial NAICS Cogen",F1654="Commercial NAICS Non-Cogen",F1654="Industrial NAICS Cogen", F1654="industrial NAICS non-Cogen")),FALSE, TRUE))</f>
        <v/>
      </c>
    </row>
    <row r="1655">
      <c r="A1655" s="129" t="n">
        <v>7832</v>
      </c>
      <c r="B1655" s="130" t="inlineStr">
        <is>
          <t>Roosevelt Biogas 1</t>
        </is>
      </c>
      <c r="C1655" s="130" t="inlineStr">
        <is>
          <t>PUD No 1 of Klickitat County</t>
        </is>
      </c>
      <c r="D1655" s="129" t="n">
        <v>10393</v>
      </c>
      <c r="E1655" s="130" t="inlineStr">
        <is>
          <t>WA</t>
        </is>
      </c>
      <c r="F1655" s="130" t="inlineStr">
        <is>
          <t>Electric Utility</t>
        </is>
      </c>
      <c r="G1655" s="130" t="inlineStr">
        <is>
          <t>CT</t>
        </is>
      </c>
      <c r="H1655" s="130" t="inlineStr">
        <is>
          <t>LFG</t>
        </is>
      </c>
      <c r="I1655" s="130" t="inlineStr">
        <is>
          <t>MLG</t>
        </is>
      </c>
      <c r="J1655" s="131" t="n">
        <v>0</v>
      </c>
      <c r="K1655" s="129" t="n">
        <v>2020</v>
      </c>
      <c r="L1655" s="120">
        <f>IF(VLOOKUP(H1655,'Cross-Page Data'!$D$4:$F$48,3,FALSE)="natural gas",VLOOKUP(G1655,'Cross-Page Data'!$I$4:$J$19,2,FALSE),IF(VLOOKUP(H1655,'Cross-Page Data'!$D$4:$F$48,3,FALSE)="solar",IF(G1655="PV","solar PV","solar thermal"),IF(VLOOKUP(H1655,'Cross-Page Data'!$D$4:$F$48,3,FALSE)="wind",VLOOKUP(G1655,'Cross-Page Data'!$I$4:$J$19,2,FALSE),IF(VLOOKUP(H1655,'Cross-Page Data'!$D$4:$F$48,3,FALSE)="hydro",VLOOKUP(G1655,'Cross-Page Data'!$I$4:$J$19,2,FALSE),VLOOKUP(H1655,'Cross-Page Data'!$D$4:$F$48,3,FALSE)))))</f>
        <v/>
      </c>
      <c r="M1655" s="120">
        <f>IF(AND($P$2=FALSE,OR(F1655="Commercial NAICS Cogen",F1655="Industrial NAICS Cogen",F1655="NAICS-22 Cogen")),FALSE,IF(AND($P$3=FALSE,OR(F1655="Commercial NAICS Cogen",F1655="Commercial NAICS Non-Cogen",F1655="Industrial NAICS Cogen", F1655="industrial NAICS non-Cogen")),FALSE, TRUE))</f>
        <v/>
      </c>
    </row>
    <row r="1656">
      <c r="A1656" s="129" t="n">
        <v>7832</v>
      </c>
      <c r="B1656" s="130" t="inlineStr">
        <is>
          <t>Roosevelt Biogas 1</t>
        </is>
      </c>
      <c r="C1656" s="130" t="inlineStr">
        <is>
          <t>PUD No 1 of Klickitat County</t>
        </is>
      </c>
      <c r="D1656" s="129" t="n">
        <v>10393</v>
      </c>
      <c r="E1656" s="130" t="inlineStr">
        <is>
          <t>WA</t>
        </is>
      </c>
      <c r="F1656" s="130" t="inlineStr">
        <is>
          <t>Electric Utility</t>
        </is>
      </c>
      <c r="G1656" s="130" t="inlineStr">
        <is>
          <t>IC</t>
        </is>
      </c>
      <c r="H1656" s="130" t="inlineStr">
        <is>
          <t>LFG</t>
        </is>
      </c>
      <c r="I1656" s="130" t="inlineStr">
        <is>
          <t>MLG</t>
        </is>
      </c>
      <c r="J1656" s="131" t="n">
        <v>0</v>
      </c>
      <c r="K1656" s="129" t="n">
        <v>2020</v>
      </c>
      <c r="L1656" s="120">
        <f>IF(VLOOKUP(H1656,'Cross-Page Data'!$D$4:$F$48,3,FALSE)="natural gas",VLOOKUP(G1656,'Cross-Page Data'!$I$4:$J$19,2,FALSE),IF(VLOOKUP(H1656,'Cross-Page Data'!$D$4:$F$48,3,FALSE)="solar",IF(G1656="PV","solar PV","solar thermal"),IF(VLOOKUP(H1656,'Cross-Page Data'!$D$4:$F$48,3,FALSE)="wind",VLOOKUP(G1656,'Cross-Page Data'!$I$4:$J$19,2,FALSE),IF(VLOOKUP(H1656,'Cross-Page Data'!$D$4:$F$48,3,FALSE)="hydro",VLOOKUP(G1656,'Cross-Page Data'!$I$4:$J$19,2,FALSE),VLOOKUP(H1656,'Cross-Page Data'!$D$4:$F$48,3,FALSE)))))</f>
        <v/>
      </c>
      <c r="M1656" s="120">
        <f>IF(AND($P$2=FALSE,OR(F1656="Commercial NAICS Cogen",F1656="Industrial NAICS Cogen",F1656="NAICS-22 Cogen")),FALSE,IF(AND($P$3=FALSE,OR(F1656="Commercial NAICS Cogen",F1656="Commercial NAICS Non-Cogen",F1656="Industrial NAICS Cogen", F1656="industrial NAICS non-Cogen")),FALSE, TRUE))</f>
        <v/>
      </c>
    </row>
    <row r="1657">
      <c r="A1657" s="129" t="n">
        <v>7834</v>
      </c>
      <c r="B1657" s="130" t="inlineStr">
        <is>
          <t>John S Rainey</t>
        </is>
      </c>
      <c r="C1657" s="130" t="inlineStr">
        <is>
          <t>South Carolina Public Service Authority</t>
        </is>
      </c>
      <c r="D1657" s="129" t="n">
        <v>17543</v>
      </c>
      <c r="E1657" s="130" t="inlineStr">
        <is>
          <t>SC</t>
        </is>
      </c>
      <c r="F1657" s="130" t="inlineStr">
        <is>
          <t>Electric Utility</t>
        </is>
      </c>
      <c r="G1657" s="130" t="inlineStr">
        <is>
          <t>CA</t>
        </is>
      </c>
      <c r="H1657" s="130" t="inlineStr">
        <is>
          <t>DFO</t>
        </is>
      </c>
      <c r="I1657" s="130" t="inlineStr">
        <is>
          <t>DFO</t>
        </is>
      </c>
      <c r="J1657" s="131" t="n">
        <v>0</v>
      </c>
      <c r="K1657" s="129" t="n">
        <v>2020</v>
      </c>
      <c r="L1657" s="120">
        <f>IF(VLOOKUP(H1657,'Cross-Page Data'!$D$4:$F$48,3,FALSE)="natural gas",VLOOKUP(G1657,'Cross-Page Data'!$I$4:$J$19,2,FALSE),IF(VLOOKUP(H1657,'Cross-Page Data'!$D$4:$F$48,3,FALSE)="solar",IF(G1657="PV","solar PV","solar thermal"),IF(VLOOKUP(H1657,'Cross-Page Data'!$D$4:$F$48,3,FALSE)="wind",VLOOKUP(G1657,'Cross-Page Data'!$I$4:$J$19,2,FALSE),IF(VLOOKUP(H1657,'Cross-Page Data'!$D$4:$F$48,3,FALSE)="hydro",VLOOKUP(G1657,'Cross-Page Data'!$I$4:$J$19,2,FALSE),VLOOKUP(H1657,'Cross-Page Data'!$D$4:$F$48,3,FALSE)))))</f>
        <v/>
      </c>
      <c r="M1657" s="120">
        <f>IF(AND($P$2=FALSE,OR(F1657="Commercial NAICS Cogen",F1657="Industrial NAICS Cogen",F1657="NAICS-22 Cogen")),FALSE,IF(AND($P$3=FALSE,OR(F1657="Commercial NAICS Cogen",F1657="Commercial NAICS Non-Cogen",F1657="Industrial NAICS Cogen", F1657="industrial NAICS non-Cogen")),FALSE, TRUE))</f>
        <v/>
      </c>
    </row>
    <row r="1658">
      <c r="A1658" s="129" t="n">
        <v>7834</v>
      </c>
      <c r="B1658" s="130" t="inlineStr">
        <is>
          <t>John S Rainey</t>
        </is>
      </c>
      <c r="C1658" s="130" t="inlineStr">
        <is>
          <t>South Carolina Public Service Authority</t>
        </is>
      </c>
      <c r="D1658" s="129" t="n">
        <v>17543</v>
      </c>
      <c r="E1658" s="130" t="inlineStr">
        <is>
          <t>SC</t>
        </is>
      </c>
      <c r="F1658" s="130" t="inlineStr">
        <is>
          <t>Electric Utility</t>
        </is>
      </c>
      <c r="G1658" s="130" t="inlineStr">
        <is>
          <t>CA</t>
        </is>
      </c>
      <c r="H1658" s="130" t="inlineStr">
        <is>
          <t>NG</t>
        </is>
      </c>
      <c r="I1658" s="130" t="inlineStr">
        <is>
          <t>NG</t>
        </is>
      </c>
      <c r="J1658" s="131" t="n">
        <v>1385897</v>
      </c>
      <c r="K1658" s="129" t="n">
        <v>2020</v>
      </c>
      <c r="L1658" s="120">
        <f>IF(VLOOKUP(H1658,'Cross-Page Data'!$D$4:$F$48,3,FALSE)="natural gas",VLOOKUP(G1658,'Cross-Page Data'!$I$4:$J$19,2,FALSE),IF(VLOOKUP(H1658,'Cross-Page Data'!$D$4:$F$48,3,FALSE)="solar",IF(G1658="PV","solar PV","solar thermal"),IF(VLOOKUP(H1658,'Cross-Page Data'!$D$4:$F$48,3,FALSE)="wind",VLOOKUP(G1658,'Cross-Page Data'!$I$4:$J$19,2,FALSE),IF(VLOOKUP(H1658,'Cross-Page Data'!$D$4:$F$48,3,FALSE)="hydro",VLOOKUP(G1658,'Cross-Page Data'!$I$4:$J$19,2,FALSE),VLOOKUP(H1658,'Cross-Page Data'!$D$4:$F$48,3,FALSE)))))</f>
        <v/>
      </c>
      <c r="M1658" s="120">
        <f>IF(AND($P$2=FALSE,OR(F1658="Commercial NAICS Cogen",F1658="Industrial NAICS Cogen",F1658="NAICS-22 Cogen")),FALSE,IF(AND($P$3=FALSE,OR(F1658="Commercial NAICS Cogen",F1658="Commercial NAICS Non-Cogen",F1658="Industrial NAICS Cogen", F1658="industrial NAICS non-Cogen")),FALSE, TRUE))</f>
        <v/>
      </c>
    </row>
    <row r="1659">
      <c r="A1659" s="129" t="n">
        <v>7834</v>
      </c>
      <c r="B1659" s="130" t="inlineStr">
        <is>
          <t>John S Rainey</t>
        </is>
      </c>
      <c r="C1659" s="130" t="inlineStr">
        <is>
          <t>South Carolina Public Service Authority</t>
        </is>
      </c>
      <c r="D1659" s="129" t="n">
        <v>17543</v>
      </c>
      <c r="E1659" s="130" t="inlineStr">
        <is>
          <t>SC</t>
        </is>
      </c>
      <c r="F1659" s="130" t="inlineStr">
        <is>
          <t>Electric Utility</t>
        </is>
      </c>
      <c r="G1659" s="130" t="inlineStr">
        <is>
          <t>CT</t>
        </is>
      </c>
      <c r="H1659" s="130" t="inlineStr">
        <is>
          <t>DFO</t>
        </is>
      </c>
      <c r="I1659" s="130" t="inlineStr">
        <is>
          <t>DFO</t>
        </is>
      </c>
      <c r="J1659" s="131" t="n">
        <v>0</v>
      </c>
      <c r="K1659" s="129" t="n">
        <v>2020</v>
      </c>
      <c r="L1659" s="120">
        <f>IF(VLOOKUP(H1659,'Cross-Page Data'!$D$4:$F$48,3,FALSE)="natural gas",VLOOKUP(G1659,'Cross-Page Data'!$I$4:$J$19,2,FALSE),IF(VLOOKUP(H1659,'Cross-Page Data'!$D$4:$F$48,3,FALSE)="solar",IF(G1659="PV","solar PV","solar thermal"),IF(VLOOKUP(H1659,'Cross-Page Data'!$D$4:$F$48,3,FALSE)="wind",VLOOKUP(G1659,'Cross-Page Data'!$I$4:$J$19,2,FALSE),IF(VLOOKUP(H1659,'Cross-Page Data'!$D$4:$F$48,3,FALSE)="hydro",VLOOKUP(G1659,'Cross-Page Data'!$I$4:$J$19,2,FALSE),VLOOKUP(H1659,'Cross-Page Data'!$D$4:$F$48,3,FALSE)))))</f>
        <v/>
      </c>
      <c r="M1659" s="120">
        <f>IF(AND($P$2=FALSE,OR(F1659="Commercial NAICS Cogen",F1659="Industrial NAICS Cogen",F1659="NAICS-22 Cogen")),FALSE,IF(AND($P$3=FALSE,OR(F1659="Commercial NAICS Cogen",F1659="Commercial NAICS Non-Cogen",F1659="Industrial NAICS Cogen", F1659="industrial NAICS non-Cogen")),FALSE, TRUE))</f>
        <v/>
      </c>
    </row>
    <row r="1660">
      <c r="A1660" s="129" t="n">
        <v>7834</v>
      </c>
      <c r="B1660" s="130" t="inlineStr">
        <is>
          <t>John S Rainey</t>
        </is>
      </c>
      <c r="C1660" s="130" t="inlineStr">
        <is>
          <t>South Carolina Public Service Authority</t>
        </is>
      </c>
      <c r="D1660" s="129" t="n">
        <v>17543</v>
      </c>
      <c r="E1660" s="130" t="inlineStr">
        <is>
          <t>SC</t>
        </is>
      </c>
      <c r="F1660" s="130" t="inlineStr">
        <is>
          <t>Electric Utility</t>
        </is>
      </c>
      <c r="G1660" s="130" t="inlineStr">
        <is>
          <t>CT</t>
        </is>
      </c>
      <c r="H1660" s="130" t="inlineStr">
        <is>
          <t>NG</t>
        </is>
      </c>
      <c r="I1660" s="130" t="inlineStr">
        <is>
          <t>NG</t>
        </is>
      </c>
      <c r="J1660" s="131" t="n">
        <v>2379996</v>
      </c>
      <c r="K1660" s="129" t="n">
        <v>2020</v>
      </c>
      <c r="L1660" s="120">
        <f>IF(VLOOKUP(H1660,'Cross-Page Data'!$D$4:$F$48,3,FALSE)="natural gas",VLOOKUP(G1660,'Cross-Page Data'!$I$4:$J$19,2,FALSE),IF(VLOOKUP(H1660,'Cross-Page Data'!$D$4:$F$48,3,FALSE)="solar",IF(G1660="PV","solar PV","solar thermal"),IF(VLOOKUP(H1660,'Cross-Page Data'!$D$4:$F$48,3,FALSE)="wind",VLOOKUP(G1660,'Cross-Page Data'!$I$4:$J$19,2,FALSE),IF(VLOOKUP(H1660,'Cross-Page Data'!$D$4:$F$48,3,FALSE)="hydro",VLOOKUP(G1660,'Cross-Page Data'!$I$4:$J$19,2,FALSE),VLOOKUP(H1660,'Cross-Page Data'!$D$4:$F$48,3,FALSE)))))</f>
        <v/>
      </c>
      <c r="M1660" s="120">
        <f>IF(AND($P$2=FALSE,OR(F1660="Commercial NAICS Cogen",F1660="Industrial NAICS Cogen",F1660="NAICS-22 Cogen")),FALSE,IF(AND($P$3=FALSE,OR(F1660="Commercial NAICS Cogen",F1660="Commercial NAICS Non-Cogen",F1660="Industrial NAICS Cogen", F1660="industrial NAICS non-Cogen")),FALSE, TRUE))</f>
        <v/>
      </c>
    </row>
    <row r="1661">
      <c r="A1661" s="129" t="n">
        <v>7834</v>
      </c>
      <c r="B1661" s="130" t="inlineStr">
        <is>
          <t>John S Rainey</t>
        </is>
      </c>
      <c r="C1661" s="130" t="inlineStr">
        <is>
          <t>South Carolina Public Service Authority</t>
        </is>
      </c>
      <c r="D1661" s="129" t="n">
        <v>17543</v>
      </c>
      <c r="E1661" s="130" t="inlineStr">
        <is>
          <t>SC</t>
        </is>
      </c>
      <c r="F1661" s="130" t="inlineStr">
        <is>
          <t>Electric Utility</t>
        </is>
      </c>
      <c r="G1661" s="130" t="inlineStr">
        <is>
          <t>GT</t>
        </is>
      </c>
      <c r="H1661" s="130" t="inlineStr">
        <is>
          <t>DFO</t>
        </is>
      </c>
      <c r="I1661" s="130" t="inlineStr">
        <is>
          <t>DFO</t>
        </is>
      </c>
      <c r="J1661" s="131" t="n">
        <v>0</v>
      </c>
      <c r="K1661" s="129" t="n">
        <v>2020</v>
      </c>
      <c r="L1661" s="120">
        <f>IF(VLOOKUP(H1661,'Cross-Page Data'!$D$4:$F$48,3,FALSE)="natural gas",VLOOKUP(G1661,'Cross-Page Data'!$I$4:$J$19,2,FALSE),IF(VLOOKUP(H1661,'Cross-Page Data'!$D$4:$F$48,3,FALSE)="solar",IF(G1661="PV","solar PV","solar thermal"),IF(VLOOKUP(H1661,'Cross-Page Data'!$D$4:$F$48,3,FALSE)="wind",VLOOKUP(G1661,'Cross-Page Data'!$I$4:$J$19,2,FALSE),IF(VLOOKUP(H1661,'Cross-Page Data'!$D$4:$F$48,3,FALSE)="hydro",VLOOKUP(G1661,'Cross-Page Data'!$I$4:$J$19,2,FALSE),VLOOKUP(H1661,'Cross-Page Data'!$D$4:$F$48,3,FALSE)))))</f>
        <v/>
      </c>
      <c r="M1661" s="120">
        <f>IF(AND($P$2=FALSE,OR(F1661="Commercial NAICS Cogen",F1661="Industrial NAICS Cogen",F1661="NAICS-22 Cogen")),FALSE,IF(AND($P$3=FALSE,OR(F1661="Commercial NAICS Cogen",F1661="Commercial NAICS Non-Cogen",F1661="Industrial NAICS Cogen", F1661="industrial NAICS non-Cogen")),FALSE, TRUE))</f>
        <v/>
      </c>
    </row>
    <row r="1662">
      <c r="A1662" s="129" t="n">
        <v>7834</v>
      </c>
      <c r="B1662" s="130" t="inlineStr">
        <is>
          <t>John S Rainey</t>
        </is>
      </c>
      <c r="C1662" s="130" t="inlineStr">
        <is>
          <t>South Carolina Public Service Authority</t>
        </is>
      </c>
      <c r="D1662" s="129" t="n">
        <v>17543</v>
      </c>
      <c r="E1662" s="130" t="inlineStr">
        <is>
          <t>SC</t>
        </is>
      </c>
      <c r="F1662" s="130" t="inlineStr">
        <is>
          <t>Electric Utility</t>
        </is>
      </c>
      <c r="G1662" s="130" t="inlineStr">
        <is>
          <t>GT</t>
        </is>
      </c>
      <c r="H1662" s="130" t="inlineStr">
        <is>
          <t>NG</t>
        </is>
      </c>
      <c r="I1662" s="130" t="inlineStr">
        <is>
          <t>NG</t>
        </is>
      </c>
      <c r="J1662" s="131" t="n">
        <v>1705363</v>
      </c>
      <c r="K1662" s="129" t="n">
        <v>2020</v>
      </c>
      <c r="L1662" s="120">
        <f>IF(VLOOKUP(H1662,'Cross-Page Data'!$D$4:$F$48,3,FALSE)="natural gas",VLOOKUP(G1662,'Cross-Page Data'!$I$4:$J$19,2,FALSE),IF(VLOOKUP(H1662,'Cross-Page Data'!$D$4:$F$48,3,FALSE)="solar",IF(G1662="PV","solar PV","solar thermal"),IF(VLOOKUP(H1662,'Cross-Page Data'!$D$4:$F$48,3,FALSE)="wind",VLOOKUP(G1662,'Cross-Page Data'!$I$4:$J$19,2,FALSE),IF(VLOOKUP(H1662,'Cross-Page Data'!$D$4:$F$48,3,FALSE)="hydro",VLOOKUP(G1662,'Cross-Page Data'!$I$4:$J$19,2,FALSE),VLOOKUP(H1662,'Cross-Page Data'!$D$4:$F$48,3,FALSE)))))</f>
        <v/>
      </c>
      <c r="M1662" s="120">
        <f>IF(AND($P$2=FALSE,OR(F1662="Commercial NAICS Cogen",F1662="Industrial NAICS Cogen",F1662="NAICS-22 Cogen")),FALSE,IF(AND($P$3=FALSE,OR(F1662="Commercial NAICS Cogen",F1662="Commercial NAICS Non-Cogen",F1662="Industrial NAICS Cogen", F1662="industrial NAICS non-Cogen")),FALSE, TRUE))</f>
        <v/>
      </c>
    </row>
    <row r="1663">
      <c r="A1663" s="129" t="n">
        <v>7839</v>
      </c>
      <c r="B1663" s="130" t="inlineStr">
        <is>
          <t>Ladysmith</t>
        </is>
      </c>
      <c r="C1663" s="130" t="inlineStr">
        <is>
          <t>Virginia Electric &amp; Power Co</t>
        </is>
      </c>
      <c r="D1663" s="129" t="n">
        <v>19876</v>
      </c>
      <c r="E1663" s="130" t="inlineStr">
        <is>
          <t>VA</t>
        </is>
      </c>
      <c r="F1663" s="130" t="inlineStr">
        <is>
          <t>Electric Utility</t>
        </is>
      </c>
      <c r="G1663" s="130" t="inlineStr">
        <is>
          <t>GT</t>
        </is>
      </c>
      <c r="H1663" s="130" t="inlineStr">
        <is>
          <t>DFO</t>
        </is>
      </c>
      <c r="I1663" s="130" t="inlineStr">
        <is>
          <t>DFO</t>
        </is>
      </c>
      <c r="J1663" s="131" t="n">
        <v>15620.613</v>
      </c>
      <c r="K1663" s="129" t="n">
        <v>2020</v>
      </c>
      <c r="L1663" s="120">
        <f>IF(VLOOKUP(H1663,'Cross-Page Data'!$D$4:$F$48,3,FALSE)="natural gas",VLOOKUP(G1663,'Cross-Page Data'!$I$4:$J$19,2,FALSE),IF(VLOOKUP(H1663,'Cross-Page Data'!$D$4:$F$48,3,FALSE)="solar",IF(G1663="PV","solar PV","solar thermal"),IF(VLOOKUP(H1663,'Cross-Page Data'!$D$4:$F$48,3,FALSE)="wind",VLOOKUP(G1663,'Cross-Page Data'!$I$4:$J$19,2,FALSE),IF(VLOOKUP(H1663,'Cross-Page Data'!$D$4:$F$48,3,FALSE)="hydro",VLOOKUP(G1663,'Cross-Page Data'!$I$4:$J$19,2,FALSE),VLOOKUP(H1663,'Cross-Page Data'!$D$4:$F$48,3,FALSE)))))</f>
        <v/>
      </c>
      <c r="M1663" s="120">
        <f>IF(AND($P$2=FALSE,OR(F1663="Commercial NAICS Cogen",F1663="Industrial NAICS Cogen",F1663="NAICS-22 Cogen")),FALSE,IF(AND($P$3=FALSE,OR(F1663="Commercial NAICS Cogen",F1663="Commercial NAICS Non-Cogen",F1663="Industrial NAICS Cogen", F1663="industrial NAICS non-Cogen")),FALSE, TRUE))</f>
        <v/>
      </c>
    </row>
    <row r="1664">
      <c r="A1664" s="129" t="n">
        <v>7839</v>
      </c>
      <c r="B1664" s="130" t="inlineStr">
        <is>
          <t>Ladysmith</t>
        </is>
      </c>
      <c r="C1664" s="130" t="inlineStr">
        <is>
          <t>Virginia Electric &amp; Power Co</t>
        </is>
      </c>
      <c r="D1664" s="129" t="n">
        <v>19876</v>
      </c>
      <c r="E1664" s="130" t="inlineStr">
        <is>
          <t>VA</t>
        </is>
      </c>
      <c r="F1664" s="130" t="inlineStr">
        <is>
          <t>Electric Utility</t>
        </is>
      </c>
      <c r="G1664" s="130" t="inlineStr">
        <is>
          <t>GT</t>
        </is>
      </c>
      <c r="H1664" s="130" t="inlineStr">
        <is>
          <t>NG</t>
        </is>
      </c>
      <c r="I1664" s="130" t="inlineStr">
        <is>
          <t>NG</t>
        </is>
      </c>
      <c r="J1664" s="131" t="n">
        <v>1137849.4</v>
      </c>
      <c r="K1664" s="129" t="n">
        <v>2020</v>
      </c>
      <c r="L1664" s="120">
        <f>IF(VLOOKUP(H1664,'Cross-Page Data'!$D$4:$F$48,3,FALSE)="natural gas",VLOOKUP(G1664,'Cross-Page Data'!$I$4:$J$19,2,FALSE),IF(VLOOKUP(H1664,'Cross-Page Data'!$D$4:$F$48,3,FALSE)="solar",IF(G1664="PV","solar PV","solar thermal"),IF(VLOOKUP(H1664,'Cross-Page Data'!$D$4:$F$48,3,FALSE)="wind",VLOOKUP(G1664,'Cross-Page Data'!$I$4:$J$19,2,FALSE),IF(VLOOKUP(H1664,'Cross-Page Data'!$D$4:$F$48,3,FALSE)="hydro",VLOOKUP(G1664,'Cross-Page Data'!$I$4:$J$19,2,FALSE),VLOOKUP(H1664,'Cross-Page Data'!$D$4:$F$48,3,FALSE)))))</f>
        <v/>
      </c>
      <c r="M1664" s="120">
        <f>IF(AND($P$2=FALSE,OR(F1664="Commercial NAICS Cogen",F1664="Industrial NAICS Cogen",F1664="NAICS-22 Cogen")),FALSE,IF(AND($P$3=FALSE,OR(F1664="Commercial NAICS Cogen",F1664="Commercial NAICS Non-Cogen",F1664="Industrial NAICS Cogen", F1664="industrial NAICS non-Cogen")),FALSE, TRUE))</f>
        <v/>
      </c>
    </row>
    <row r="1665">
      <c r="A1665" s="129" t="n">
        <v>7845</v>
      </c>
      <c r="B1665" s="130" t="inlineStr">
        <is>
          <t>Lagoon Creek</t>
        </is>
      </c>
      <c r="C1665" s="130" t="inlineStr">
        <is>
          <t>Tennessee Valley Authority</t>
        </is>
      </c>
      <c r="D1665" s="129" t="n">
        <v>18642</v>
      </c>
      <c r="E1665" s="130" t="inlineStr">
        <is>
          <t>TN</t>
        </is>
      </c>
      <c r="F1665" s="130" t="inlineStr">
        <is>
          <t>Electric Utility</t>
        </is>
      </c>
      <c r="G1665" s="130" t="inlineStr">
        <is>
          <t>CA</t>
        </is>
      </c>
      <c r="H1665" s="130" t="inlineStr">
        <is>
          <t>NG</t>
        </is>
      </c>
      <c r="I1665" s="130" t="inlineStr">
        <is>
          <t>NG</t>
        </is>
      </c>
      <c r="J1665" s="131" t="n">
        <v>1404498</v>
      </c>
      <c r="K1665" s="129" t="n">
        <v>2020</v>
      </c>
      <c r="L1665" s="120">
        <f>IF(VLOOKUP(H1665,'Cross-Page Data'!$D$4:$F$48,3,FALSE)="natural gas",VLOOKUP(G1665,'Cross-Page Data'!$I$4:$J$19,2,FALSE),IF(VLOOKUP(H1665,'Cross-Page Data'!$D$4:$F$48,3,FALSE)="solar",IF(G1665="PV","solar PV","solar thermal"),IF(VLOOKUP(H1665,'Cross-Page Data'!$D$4:$F$48,3,FALSE)="wind",VLOOKUP(G1665,'Cross-Page Data'!$I$4:$J$19,2,FALSE),IF(VLOOKUP(H1665,'Cross-Page Data'!$D$4:$F$48,3,FALSE)="hydro",VLOOKUP(G1665,'Cross-Page Data'!$I$4:$J$19,2,FALSE),VLOOKUP(H1665,'Cross-Page Data'!$D$4:$F$48,3,FALSE)))))</f>
        <v/>
      </c>
      <c r="M1665" s="120">
        <f>IF(AND($P$2=FALSE,OR(F1665="Commercial NAICS Cogen",F1665="Industrial NAICS Cogen",F1665="NAICS-22 Cogen")),FALSE,IF(AND($P$3=FALSE,OR(F1665="Commercial NAICS Cogen",F1665="Commercial NAICS Non-Cogen",F1665="Industrial NAICS Cogen", F1665="industrial NAICS non-Cogen")),FALSE, TRUE))</f>
        <v/>
      </c>
    </row>
    <row r="1666">
      <c r="A1666" s="129" t="n">
        <v>7845</v>
      </c>
      <c r="B1666" s="130" t="inlineStr">
        <is>
          <t>Lagoon Creek</t>
        </is>
      </c>
      <c r="C1666" s="130" t="inlineStr">
        <is>
          <t>Tennessee Valley Authority</t>
        </is>
      </c>
      <c r="D1666" s="129" t="n">
        <v>18642</v>
      </c>
      <c r="E1666" s="130" t="inlineStr">
        <is>
          <t>TN</t>
        </is>
      </c>
      <c r="F1666" s="130" t="inlineStr">
        <is>
          <t>Electric Utility</t>
        </is>
      </c>
      <c r="G1666" s="130" t="inlineStr">
        <is>
          <t>CT</t>
        </is>
      </c>
      <c r="H1666" s="130" t="inlineStr">
        <is>
          <t>NG</t>
        </is>
      </c>
      <c r="I1666" s="130" t="inlineStr">
        <is>
          <t>NG</t>
        </is>
      </c>
      <c r="J1666" s="131" t="n">
        <v>2155162</v>
      </c>
      <c r="K1666" s="129" t="n">
        <v>2020</v>
      </c>
      <c r="L1666" s="120">
        <f>IF(VLOOKUP(H1666,'Cross-Page Data'!$D$4:$F$48,3,FALSE)="natural gas",VLOOKUP(G1666,'Cross-Page Data'!$I$4:$J$19,2,FALSE),IF(VLOOKUP(H1666,'Cross-Page Data'!$D$4:$F$48,3,FALSE)="solar",IF(G1666="PV","solar PV","solar thermal"),IF(VLOOKUP(H1666,'Cross-Page Data'!$D$4:$F$48,3,FALSE)="wind",VLOOKUP(G1666,'Cross-Page Data'!$I$4:$J$19,2,FALSE),IF(VLOOKUP(H1666,'Cross-Page Data'!$D$4:$F$48,3,FALSE)="hydro",VLOOKUP(G1666,'Cross-Page Data'!$I$4:$J$19,2,FALSE),VLOOKUP(H1666,'Cross-Page Data'!$D$4:$F$48,3,FALSE)))))</f>
        <v/>
      </c>
      <c r="M1666" s="120">
        <f>IF(AND($P$2=FALSE,OR(F1666="Commercial NAICS Cogen",F1666="Industrial NAICS Cogen",F1666="NAICS-22 Cogen")),FALSE,IF(AND($P$3=FALSE,OR(F1666="Commercial NAICS Cogen",F1666="Commercial NAICS Non-Cogen",F1666="Industrial NAICS Cogen", F1666="industrial NAICS non-Cogen")),FALSE, TRUE))</f>
        <v/>
      </c>
    </row>
    <row r="1667">
      <c r="A1667" s="129" t="n">
        <v>7845</v>
      </c>
      <c r="B1667" s="130" t="inlineStr">
        <is>
          <t>Lagoon Creek</t>
        </is>
      </c>
      <c r="C1667" s="130" t="inlineStr">
        <is>
          <t>Tennessee Valley Authority</t>
        </is>
      </c>
      <c r="D1667" s="129" t="n">
        <v>18642</v>
      </c>
      <c r="E1667" s="130" t="inlineStr">
        <is>
          <t>TN</t>
        </is>
      </c>
      <c r="F1667" s="130" t="inlineStr">
        <is>
          <t>Electric Utility</t>
        </is>
      </c>
      <c r="G1667" s="130" t="inlineStr">
        <is>
          <t>GT</t>
        </is>
      </c>
      <c r="H1667" s="130" t="inlineStr">
        <is>
          <t>DFO</t>
        </is>
      </c>
      <c r="I1667" s="130" t="inlineStr">
        <is>
          <t>DFO</t>
        </is>
      </c>
      <c r="J1667" s="131" t="n">
        <v>1289.667</v>
      </c>
      <c r="K1667" s="129" t="n">
        <v>2020</v>
      </c>
      <c r="L1667" s="120">
        <f>IF(VLOOKUP(H1667,'Cross-Page Data'!$D$4:$F$48,3,FALSE)="natural gas",VLOOKUP(G1667,'Cross-Page Data'!$I$4:$J$19,2,FALSE),IF(VLOOKUP(H1667,'Cross-Page Data'!$D$4:$F$48,3,FALSE)="solar",IF(G1667="PV","solar PV","solar thermal"),IF(VLOOKUP(H1667,'Cross-Page Data'!$D$4:$F$48,3,FALSE)="wind",VLOOKUP(G1667,'Cross-Page Data'!$I$4:$J$19,2,FALSE),IF(VLOOKUP(H1667,'Cross-Page Data'!$D$4:$F$48,3,FALSE)="hydro",VLOOKUP(G1667,'Cross-Page Data'!$I$4:$J$19,2,FALSE),VLOOKUP(H1667,'Cross-Page Data'!$D$4:$F$48,3,FALSE)))))</f>
        <v/>
      </c>
      <c r="M1667" s="120">
        <f>IF(AND($P$2=FALSE,OR(F1667="Commercial NAICS Cogen",F1667="Industrial NAICS Cogen",F1667="NAICS-22 Cogen")),FALSE,IF(AND($P$3=FALSE,OR(F1667="Commercial NAICS Cogen",F1667="Commercial NAICS Non-Cogen",F1667="Industrial NAICS Cogen", F1667="industrial NAICS non-Cogen")),FALSE, TRUE))</f>
        <v/>
      </c>
    </row>
    <row r="1668">
      <c r="A1668" s="129" t="n">
        <v>7845</v>
      </c>
      <c r="B1668" s="130" t="inlineStr">
        <is>
          <t>Lagoon Creek</t>
        </is>
      </c>
      <c r="C1668" s="130" t="inlineStr">
        <is>
          <t>Tennessee Valley Authority</t>
        </is>
      </c>
      <c r="D1668" s="129" t="n">
        <v>18642</v>
      </c>
      <c r="E1668" s="130" t="inlineStr">
        <is>
          <t>TN</t>
        </is>
      </c>
      <c r="F1668" s="130" t="inlineStr">
        <is>
          <t>Electric Utility</t>
        </is>
      </c>
      <c r="G1668" s="130" t="inlineStr">
        <is>
          <t>GT</t>
        </is>
      </c>
      <c r="H1668" s="130" t="inlineStr">
        <is>
          <t>NG</t>
        </is>
      </c>
      <c r="I1668" s="130" t="inlineStr">
        <is>
          <t>NG</t>
        </is>
      </c>
      <c r="J1668" s="131" t="n">
        <v>203424.33</v>
      </c>
      <c r="K1668" s="129" t="n">
        <v>2020</v>
      </c>
      <c r="L1668" s="120">
        <f>IF(VLOOKUP(H1668,'Cross-Page Data'!$D$4:$F$48,3,FALSE)="natural gas",VLOOKUP(G1668,'Cross-Page Data'!$I$4:$J$19,2,FALSE),IF(VLOOKUP(H1668,'Cross-Page Data'!$D$4:$F$48,3,FALSE)="solar",IF(G1668="PV","solar PV","solar thermal"),IF(VLOOKUP(H1668,'Cross-Page Data'!$D$4:$F$48,3,FALSE)="wind",VLOOKUP(G1668,'Cross-Page Data'!$I$4:$J$19,2,FALSE),IF(VLOOKUP(H1668,'Cross-Page Data'!$D$4:$F$48,3,FALSE)="hydro",VLOOKUP(G1668,'Cross-Page Data'!$I$4:$J$19,2,FALSE),VLOOKUP(H1668,'Cross-Page Data'!$D$4:$F$48,3,FALSE)))))</f>
        <v/>
      </c>
      <c r="M1668" s="120">
        <f>IF(AND($P$2=FALSE,OR(F1668="Commercial NAICS Cogen",F1668="Industrial NAICS Cogen",F1668="NAICS-22 Cogen")),FALSE,IF(AND($P$3=FALSE,OR(F1668="Commercial NAICS Cogen",F1668="Commercial NAICS Non-Cogen",F1668="Industrial NAICS Cogen", F1668="industrial NAICS non-Cogen")),FALSE, TRUE))</f>
        <v/>
      </c>
    </row>
    <row r="1669">
      <c r="A1669" s="129" t="n">
        <v>7846</v>
      </c>
      <c r="B1669" s="130" t="inlineStr">
        <is>
          <t>Brandy Branch</t>
        </is>
      </c>
      <c r="C1669" s="130" t="inlineStr">
        <is>
          <t>JEA</t>
        </is>
      </c>
      <c r="D1669" s="129" t="n">
        <v>9617</v>
      </c>
      <c r="E1669" s="130" t="inlineStr">
        <is>
          <t>FL</t>
        </is>
      </c>
      <c r="F1669" s="130" t="inlineStr">
        <is>
          <t>Electric Utility</t>
        </is>
      </c>
      <c r="G1669" s="130" t="inlineStr">
        <is>
          <t>CA</t>
        </is>
      </c>
      <c r="H1669" s="130" t="inlineStr">
        <is>
          <t>DFO</t>
        </is>
      </c>
      <c r="I1669" s="130" t="inlineStr">
        <is>
          <t>DFO</t>
        </is>
      </c>
      <c r="J1669" s="131" t="n">
        <v>0</v>
      </c>
      <c r="K1669" s="129" t="n">
        <v>2020</v>
      </c>
      <c r="L1669" s="120">
        <f>IF(VLOOKUP(H1669,'Cross-Page Data'!$D$4:$F$48,3,FALSE)="natural gas",VLOOKUP(G1669,'Cross-Page Data'!$I$4:$J$19,2,FALSE),IF(VLOOKUP(H1669,'Cross-Page Data'!$D$4:$F$48,3,FALSE)="solar",IF(G1669="PV","solar PV","solar thermal"),IF(VLOOKUP(H1669,'Cross-Page Data'!$D$4:$F$48,3,FALSE)="wind",VLOOKUP(G1669,'Cross-Page Data'!$I$4:$J$19,2,FALSE),IF(VLOOKUP(H1669,'Cross-Page Data'!$D$4:$F$48,3,FALSE)="hydro",VLOOKUP(G1669,'Cross-Page Data'!$I$4:$J$19,2,FALSE),VLOOKUP(H1669,'Cross-Page Data'!$D$4:$F$48,3,FALSE)))))</f>
        <v/>
      </c>
      <c r="M1669" s="120">
        <f>IF(AND($P$2=FALSE,OR(F1669="Commercial NAICS Cogen",F1669="Industrial NAICS Cogen",F1669="NAICS-22 Cogen")),FALSE,IF(AND($P$3=FALSE,OR(F1669="Commercial NAICS Cogen",F1669="Commercial NAICS Non-Cogen",F1669="Industrial NAICS Cogen", F1669="industrial NAICS non-Cogen")),FALSE, TRUE))</f>
        <v/>
      </c>
    </row>
    <row r="1670">
      <c r="A1670" s="129" t="n">
        <v>7846</v>
      </c>
      <c r="B1670" s="130" t="inlineStr">
        <is>
          <t>Brandy Branch</t>
        </is>
      </c>
      <c r="C1670" s="130" t="inlineStr">
        <is>
          <t>JEA</t>
        </is>
      </c>
      <c r="D1670" s="129" t="n">
        <v>9617</v>
      </c>
      <c r="E1670" s="130" t="inlineStr">
        <is>
          <t>FL</t>
        </is>
      </c>
      <c r="F1670" s="130" t="inlineStr">
        <is>
          <t>Electric Utility</t>
        </is>
      </c>
      <c r="G1670" s="130" t="inlineStr">
        <is>
          <t>CA</t>
        </is>
      </c>
      <c r="H1670" s="130" t="inlineStr">
        <is>
          <t>NG</t>
        </is>
      </c>
      <c r="I1670" s="130" t="inlineStr">
        <is>
          <t>NG</t>
        </is>
      </c>
      <c r="J1670" s="131" t="n">
        <v>1705140</v>
      </c>
      <c r="K1670" s="129" t="n">
        <v>2020</v>
      </c>
      <c r="L1670" s="120">
        <f>IF(VLOOKUP(H1670,'Cross-Page Data'!$D$4:$F$48,3,FALSE)="natural gas",VLOOKUP(G1670,'Cross-Page Data'!$I$4:$J$19,2,FALSE),IF(VLOOKUP(H1670,'Cross-Page Data'!$D$4:$F$48,3,FALSE)="solar",IF(G1670="PV","solar PV","solar thermal"),IF(VLOOKUP(H1670,'Cross-Page Data'!$D$4:$F$48,3,FALSE)="wind",VLOOKUP(G1670,'Cross-Page Data'!$I$4:$J$19,2,FALSE),IF(VLOOKUP(H1670,'Cross-Page Data'!$D$4:$F$48,3,FALSE)="hydro",VLOOKUP(G1670,'Cross-Page Data'!$I$4:$J$19,2,FALSE),VLOOKUP(H1670,'Cross-Page Data'!$D$4:$F$48,3,FALSE)))))</f>
        <v/>
      </c>
      <c r="M1670" s="120">
        <f>IF(AND($P$2=FALSE,OR(F1670="Commercial NAICS Cogen",F1670="Industrial NAICS Cogen",F1670="NAICS-22 Cogen")),FALSE,IF(AND($P$3=FALSE,OR(F1670="Commercial NAICS Cogen",F1670="Commercial NAICS Non-Cogen",F1670="Industrial NAICS Cogen", F1670="industrial NAICS non-Cogen")),FALSE, TRUE))</f>
        <v/>
      </c>
    </row>
    <row r="1671">
      <c r="A1671" s="129" t="n">
        <v>7846</v>
      </c>
      <c r="B1671" s="130" t="inlineStr">
        <is>
          <t>Brandy Branch</t>
        </is>
      </c>
      <c r="C1671" s="130" t="inlineStr">
        <is>
          <t>JEA</t>
        </is>
      </c>
      <c r="D1671" s="129" t="n">
        <v>9617</v>
      </c>
      <c r="E1671" s="130" t="inlineStr">
        <is>
          <t>FL</t>
        </is>
      </c>
      <c r="F1671" s="130" t="inlineStr">
        <is>
          <t>Electric Utility</t>
        </is>
      </c>
      <c r="G1671" s="130" t="inlineStr">
        <is>
          <t>CT</t>
        </is>
      </c>
      <c r="H1671" s="130" t="inlineStr">
        <is>
          <t>DFO</t>
        </is>
      </c>
      <c r="I1671" s="130" t="inlineStr">
        <is>
          <t>DFO</t>
        </is>
      </c>
      <c r="J1671" s="131" t="n">
        <v>0</v>
      </c>
      <c r="K1671" s="129" t="n">
        <v>2020</v>
      </c>
      <c r="L1671" s="120">
        <f>IF(VLOOKUP(H1671,'Cross-Page Data'!$D$4:$F$48,3,FALSE)="natural gas",VLOOKUP(G1671,'Cross-Page Data'!$I$4:$J$19,2,FALSE),IF(VLOOKUP(H1671,'Cross-Page Data'!$D$4:$F$48,3,FALSE)="solar",IF(G1671="PV","solar PV","solar thermal"),IF(VLOOKUP(H1671,'Cross-Page Data'!$D$4:$F$48,3,FALSE)="wind",VLOOKUP(G1671,'Cross-Page Data'!$I$4:$J$19,2,FALSE),IF(VLOOKUP(H1671,'Cross-Page Data'!$D$4:$F$48,3,FALSE)="hydro",VLOOKUP(G1671,'Cross-Page Data'!$I$4:$J$19,2,FALSE),VLOOKUP(H1671,'Cross-Page Data'!$D$4:$F$48,3,FALSE)))))</f>
        <v/>
      </c>
      <c r="M1671" s="120">
        <f>IF(AND($P$2=FALSE,OR(F1671="Commercial NAICS Cogen",F1671="Industrial NAICS Cogen",F1671="NAICS-22 Cogen")),FALSE,IF(AND($P$3=FALSE,OR(F1671="Commercial NAICS Cogen",F1671="Commercial NAICS Non-Cogen",F1671="Industrial NAICS Cogen", F1671="industrial NAICS non-Cogen")),FALSE, TRUE))</f>
        <v/>
      </c>
    </row>
    <row r="1672">
      <c r="A1672" s="129" t="n">
        <v>7846</v>
      </c>
      <c r="B1672" s="130" t="inlineStr">
        <is>
          <t>Brandy Branch</t>
        </is>
      </c>
      <c r="C1672" s="130" t="inlineStr">
        <is>
          <t>JEA</t>
        </is>
      </c>
      <c r="D1672" s="129" t="n">
        <v>9617</v>
      </c>
      <c r="E1672" s="130" t="inlineStr">
        <is>
          <t>FL</t>
        </is>
      </c>
      <c r="F1672" s="130" t="inlineStr">
        <is>
          <t>Electric Utility</t>
        </is>
      </c>
      <c r="G1672" s="130" t="inlineStr">
        <is>
          <t>CT</t>
        </is>
      </c>
      <c r="H1672" s="130" t="inlineStr">
        <is>
          <t>NG</t>
        </is>
      </c>
      <c r="I1672" s="130" t="inlineStr">
        <is>
          <t>NG</t>
        </is>
      </c>
      <c r="J1672" s="131" t="n">
        <v>3333345</v>
      </c>
      <c r="K1672" s="129" t="n">
        <v>2020</v>
      </c>
      <c r="L1672" s="120">
        <f>IF(VLOOKUP(H1672,'Cross-Page Data'!$D$4:$F$48,3,FALSE)="natural gas",VLOOKUP(G1672,'Cross-Page Data'!$I$4:$J$19,2,FALSE),IF(VLOOKUP(H1672,'Cross-Page Data'!$D$4:$F$48,3,FALSE)="solar",IF(G1672="PV","solar PV","solar thermal"),IF(VLOOKUP(H1672,'Cross-Page Data'!$D$4:$F$48,3,FALSE)="wind",VLOOKUP(G1672,'Cross-Page Data'!$I$4:$J$19,2,FALSE),IF(VLOOKUP(H1672,'Cross-Page Data'!$D$4:$F$48,3,FALSE)="hydro",VLOOKUP(G1672,'Cross-Page Data'!$I$4:$J$19,2,FALSE),VLOOKUP(H1672,'Cross-Page Data'!$D$4:$F$48,3,FALSE)))))</f>
        <v/>
      </c>
      <c r="M1672" s="120">
        <f>IF(AND($P$2=FALSE,OR(F1672="Commercial NAICS Cogen",F1672="Industrial NAICS Cogen",F1672="NAICS-22 Cogen")),FALSE,IF(AND($P$3=FALSE,OR(F1672="Commercial NAICS Cogen",F1672="Commercial NAICS Non-Cogen",F1672="Industrial NAICS Cogen", F1672="industrial NAICS non-Cogen")),FALSE, TRUE))</f>
        <v/>
      </c>
    </row>
    <row r="1673">
      <c r="A1673" s="129" t="n">
        <v>7846</v>
      </c>
      <c r="B1673" s="130" t="inlineStr">
        <is>
          <t>Brandy Branch</t>
        </is>
      </c>
      <c r="C1673" s="130" t="inlineStr">
        <is>
          <t>JEA</t>
        </is>
      </c>
      <c r="D1673" s="129" t="n">
        <v>9617</v>
      </c>
      <c r="E1673" s="130" t="inlineStr">
        <is>
          <t>FL</t>
        </is>
      </c>
      <c r="F1673" s="130" t="inlineStr">
        <is>
          <t>Electric Utility</t>
        </is>
      </c>
      <c r="G1673" s="130" t="inlineStr">
        <is>
          <t>GT</t>
        </is>
      </c>
      <c r="H1673" s="130" t="inlineStr">
        <is>
          <t>DFO</t>
        </is>
      </c>
      <c r="I1673" s="130" t="inlineStr">
        <is>
          <t>DFO</t>
        </is>
      </c>
      <c r="J1673" s="131" t="n">
        <v>231.254</v>
      </c>
      <c r="K1673" s="129" t="n">
        <v>2020</v>
      </c>
      <c r="L1673" s="120">
        <f>IF(VLOOKUP(H1673,'Cross-Page Data'!$D$4:$F$48,3,FALSE)="natural gas",VLOOKUP(G1673,'Cross-Page Data'!$I$4:$J$19,2,FALSE),IF(VLOOKUP(H1673,'Cross-Page Data'!$D$4:$F$48,3,FALSE)="solar",IF(G1673="PV","solar PV","solar thermal"),IF(VLOOKUP(H1673,'Cross-Page Data'!$D$4:$F$48,3,FALSE)="wind",VLOOKUP(G1673,'Cross-Page Data'!$I$4:$J$19,2,FALSE),IF(VLOOKUP(H1673,'Cross-Page Data'!$D$4:$F$48,3,FALSE)="hydro",VLOOKUP(G1673,'Cross-Page Data'!$I$4:$J$19,2,FALSE),VLOOKUP(H1673,'Cross-Page Data'!$D$4:$F$48,3,FALSE)))))</f>
        <v/>
      </c>
      <c r="M1673" s="120">
        <f>IF(AND($P$2=FALSE,OR(F1673="Commercial NAICS Cogen",F1673="Industrial NAICS Cogen",F1673="NAICS-22 Cogen")),FALSE,IF(AND($P$3=FALSE,OR(F1673="Commercial NAICS Cogen",F1673="Commercial NAICS Non-Cogen",F1673="Industrial NAICS Cogen", F1673="industrial NAICS non-Cogen")),FALSE, TRUE))</f>
        <v/>
      </c>
    </row>
    <row r="1674">
      <c r="A1674" s="129" t="n">
        <v>7846</v>
      </c>
      <c r="B1674" s="130" t="inlineStr">
        <is>
          <t>Brandy Branch</t>
        </is>
      </c>
      <c r="C1674" s="130" t="inlineStr">
        <is>
          <t>JEA</t>
        </is>
      </c>
      <c r="D1674" s="129" t="n">
        <v>9617</v>
      </c>
      <c r="E1674" s="130" t="inlineStr">
        <is>
          <t>FL</t>
        </is>
      </c>
      <c r="F1674" s="130" t="inlineStr">
        <is>
          <t>Electric Utility</t>
        </is>
      </c>
      <c r="G1674" s="130" t="inlineStr">
        <is>
          <t>GT</t>
        </is>
      </c>
      <c r="H1674" s="130" t="inlineStr">
        <is>
          <t>NG</t>
        </is>
      </c>
      <c r="I1674" s="130" t="inlineStr">
        <is>
          <t>NG</t>
        </is>
      </c>
      <c r="J1674" s="131" t="n">
        <v>229611.75</v>
      </c>
      <c r="K1674" s="129" t="n">
        <v>2020</v>
      </c>
      <c r="L1674" s="120">
        <f>IF(VLOOKUP(H1674,'Cross-Page Data'!$D$4:$F$48,3,FALSE)="natural gas",VLOOKUP(G1674,'Cross-Page Data'!$I$4:$J$19,2,FALSE),IF(VLOOKUP(H1674,'Cross-Page Data'!$D$4:$F$48,3,FALSE)="solar",IF(G1674="PV","solar PV","solar thermal"),IF(VLOOKUP(H1674,'Cross-Page Data'!$D$4:$F$48,3,FALSE)="wind",VLOOKUP(G1674,'Cross-Page Data'!$I$4:$J$19,2,FALSE),IF(VLOOKUP(H1674,'Cross-Page Data'!$D$4:$F$48,3,FALSE)="hydro",VLOOKUP(G1674,'Cross-Page Data'!$I$4:$J$19,2,FALSE),VLOOKUP(H1674,'Cross-Page Data'!$D$4:$F$48,3,FALSE)))))</f>
        <v/>
      </c>
      <c r="M1674" s="120">
        <f>IF(AND($P$2=FALSE,OR(F1674="Commercial NAICS Cogen",F1674="Industrial NAICS Cogen",F1674="NAICS-22 Cogen")),FALSE,IF(AND($P$3=FALSE,OR(F1674="Commercial NAICS Cogen",F1674="Commercial NAICS Non-Cogen",F1674="Industrial NAICS Cogen", F1674="industrial NAICS non-Cogen")),FALSE, TRUE))</f>
        <v/>
      </c>
    </row>
    <row r="1675">
      <c r="A1675" s="129" t="n">
        <v>7870</v>
      </c>
      <c r="B1675" s="130" t="inlineStr">
        <is>
          <t>Encogen</t>
        </is>
      </c>
      <c r="C1675" s="130" t="inlineStr">
        <is>
          <t>Puget Sound Energy Inc</t>
        </is>
      </c>
      <c r="D1675" s="129" t="n">
        <v>15500</v>
      </c>
      <c r="E1675" s="130" t="inlineStr">
        <is>
          <t>WA</t>
        </is>
      </c>
      <c r="F1675" s="130" t="inlineStr">
        <is>
          <t>Electric Utility</t>
        </is>
      </c>
      <c r="G1675" s="130" t="inlineStr">
        <is>
          <t>CA</t>
        </is>
      </c>
      <c r="H1675" s="130" t="inlineStr">
        <is>
          <t>DFO</t>
        </is>
      </c>
      <c r="I1675" s="130" t="inlineStr">
        <is>
          <t>DFO</t>
        </is>
      </c>
      <c r="J1675" s="131" t="n">
        <v>7.665</v>
      </c>
      <c r="K1675" s="129" t="n">
        <v>2020</v>
      </c>
      <c r="L1675" s="120">
        <f>IF(VLOOKUP(H1675,'Cross-Page Data'!$D$4:$F$48,3,FALSE)="natural gas",VLOOKUP(G1675,'Cross-Page Data'!$I$4:$J$19,2,FALSE),IF(VLOOKUP(H1675,'Cross-Page Data'!$D$4:$F$48,3,FALSE)="solar",IF(G1675="PV","solar PV","solar thermal"),IF(VLOOKUP(H1675,'Cross-Page Data'!$D$4:$F$48,3,FALSE)="wind",VLOOKUP(G1675,'Cross-Page Data'!$I$4:$J$19,2,FALSE),IF(VLOOKUP(H1675,'Cross-Page Data'!$D$4:$F$48,3,FALSE)="hydro",VLOOKUP(G1675,'Cross-Page Data'!$I$4:$J$19,2,FALSE),VLOOKUP(H1675,'Cross-Page Data'!$D$4:$F$48,3,FALSE)))))</f>
        <v/>
      </c>
      <c r="M1675" s="120">
        <f>IF(AND($P$2=FALSE,OR(F1675="Commercial NAICS Cogen",F1675="Industrial NAICS Cogen",F1675="NAICS-22 Cogen")),FALSE,IF(AND($P$3=FALSE,OR(F1675="Commercial NAICS Cogen",F1675="Commercial NAICS Non-Cogen",F1675="Industrial NAICS Cogen", F1675="industrial NAICS non-Cogen")),FALSE, TRUE))</f>
        <v/>
      </c>
    </row>
    <row r="1676">
      <c r="A1676" s="129" t="n">
        <v>7870</v>
      </c>
      <c r="B1676" s="130" t="inlineStr">
        <is>
          <t>Encogen</t>
        </is>
      </c>
      <c r="C1676" s="130" t="inlineStr">
        <is>
          <t>Puget Sound Energy Inc</t>
        </is>
      </c>
      <c r="D1676" s="129" t="n">
        <v>15500</v>
      </c>
      <c r="E1676" s="130" t="inlineStr">
        <is>
          <t>WA</t>
        </is>
      </c>
      <c r="F1676" s="130" t="inlineStr">
        <is>
          <t>Electric Utility</t>
        </is>
      </c>
      <c r="G1676" s="130" t="inlineStr">
        <is>
          <t>CA</t>
        </is>
      </c>
      <c r="H1676" s="130" t="inlineStr">
        <is>
          <t>NG</t>
        </is>
      </c>
      <c r="I1676" s="130" t="inlineStr">
        <is>
          <t>NG</t>
        </is>
      </c>
      <c r="J1676" s="131" t="n">
        <v>120837.34</v>
      </c>
      <c r="K1676" s="129" t="n">
        <v>2020</v>
      </c>
      <c r="L1676" s="120">
        <f>IF(VLOOKUP(H1676,'Cross-Page Data'!$D$4:$F$48,3,FALSE)="natural gas",VLOOKUP(G1676,'Cross-Page Data'!$I$4:$J$19,2,FALSE),IF(VLOOKUP(H1676,'Cross-Page Data'!$D$4:$F$48,3,FALSE)="solar",IF(G1676="PV","solar PV","solar thermal"),IF(VLOOKUP(H1676,'Cross-Page Data'!$D$4:$F$48,3,FALSE)="wind",VLOOKUP(G1676,'Cross-Page Data'!$I$4:$J$19,2,FALSE),IF(VLOOKUP(H1676,'Cross-Page Data'!$D$4:$F$48,3,FALSE)="hydro",VLOOKUP(G1676,'Cross-Page Data'!$I$4:$J$19,2,FALSE),VLOOKUP(H1676,'Cross-Page Data'!$D$4:$F$48,3,FALSE)))))</f>
        <v/>
      </c>
      <c r="M1676" s="120">
        <f>IF(AND($P$2=FALSE,OR(F1676="Commercial NAICS Cogen",F1676="Industrial NAICS Cogen",F1676="NAICS-22 Cogen")),FALSE,IF(AND($P$3=FALSE,OR(F1676="Commercial NAICS Cogen",F1676="Commercial NAICS Non-Cogen",F1676="Industrial NAICS Cogen", F1676="industrial NAICS non-Cogen")),FALSE, TRUE))</f>
        <v/>
      </c>
    </row>
    <row r="1677">
      <c r="A1677" s="129" t="n">
        <v>7870</v>
      </c>
      <c r="B1677" s="130" t="inlineStr">
        <is>
          <t>Encogen</t>
        </is>
      </c>
      <c r="C1677" s="130" t="inlineStr">
        <is>
          <t>Puget Sound Energy Inc</t>
        </is>
      </c>
      <c r="D1677" s="129" t="n">
        <v>15500</v>
      </c>
      <c r="E1677" s="130" t="inlineStr">
        <is>
          <t>WA</t>
        </is>
      </c>
      <c r="F1677" s="130" t="inlineStr">
        <is>
          <t>Electric Utility</t>
        </is>
      </c>
      <c r="G1677" s="130" t="inlineStr">
        <is>
          <t>CT</t>
        </is>
      </c>
      <c r="H1677" s="130" t="inlineStr">
        <is>
          <t>DFO</t>
        </is>
      </c>
      <c r="I1677" s="130" t="inlineStr">
        <is>
          <t>DFO</t>
        </is>
      </c>
      <c r="J1677" s="131" t="n">
        <v>17.013</v>
      </c>
      <c r="K1677" s="129" t="n">
        <v>2020</v>
      </c>
      <c r="L1677" s="120">
        <f>IF(VLOOKUP(H1677,'Cross-Page Data'!$D$4:$F$48,3,FALSE)="natural gas",VLOOKUP(G1677,'Cross-Page Data'!$I$4:$J$19,2,FALSE),IF(VLOOKUP(H1677,'Cross-Page Data'!$D$4:$F$48,3,FALSE)="solar",IF(G1677="PV","solar PV","solar thermal"),IF(VLOOKUP(H1677,'Cross-Page Data'!$D$4:$F$48,3,FALSE)="wind",VLOOKUP(G1677,'Cross-Page Data'!$I$4:$J$19,2,FALSE),IF(VLOOKUP(H1677,'Cross-Page Data'!$D$4:$F$48,3,FALSE)="hydro",VLOOKUP(G1677,'Cross-Page Data'!$I$4:$J$19,2,FALSE),VLOOKUP(H1677,'Cross-Page Data'!$D$4:$F$48,3,FALSE)))))</f>
        <v/>
      </c>
      <c r="M1677" s="120">
        <f>IF(AND($P$2=FALSE,OR(F1677="Commercial NAICS Cogen",F1677="Industrial NAICS Cogen",F1677="NAICS-22 Cogen")),FALSE,IF(AND($P$3=FALSE,OR(F1677="Commercial NAICS Cogen",F1677="Commercial NAICS Non-Cogen",F1677="Industrial NAICS Cogen", F1677="industrial NAICS non-Cogen")),FALSE, TRUE))</f>
        <v/>
      </c>
    </row>
    <row r="1678">
      <c r="A1678" s="129" t="n">
        <v>7870</v>
      </c>
      <c r="B1678" s="130" t="inlineStr">
        <is>
          <t>Encogen</t>
        </is>
      </c>
      <c r="C1678" s="130" t="inlineStr">
        <is>
          <t>Puget Sound Energy Inc</t>
        </is>
      </c>
      <c r="D1678" s="129" t="n">
        <v>15500</v>
      </c>
      <c r="E1678" s="130" t="inlineStr">
        <is>
          <t>WA</t>
        </is>
      </c>
      <c r="F1678" s="130" t="inlineStr">
        <is>
          <t>Electric Utility</t>
        </is>
      </c>
      <c r="G1678" s="130" t="inlineStr">
        <is>
          <t>CT</t>
        </is>
      </c>
      <c r="H1678" s="130" t="inlineStr">
        <is>
          <t>NG</t>
        </is>
      </c>
      <c r="I1678" s="130" t="inlineStr">
        <is>
          <t>NG</t>
        </is>
      </c>
      <c r="J1678" s="131" t="n">
        <v>249280.99</v>
      </c>
      <c r="K1678" s="129" t="n">
        <v>2020</v>
      </c>
      <c r="L1678" s="120">
        <f>IF(VLOOKUP(H1678,'Cross-Page Data'!$D$4:$F$48,3,FALSE)="natural gas",VLOOKUP(G1678,'Cross-Page Data'!$I$4:$J$19,2,FALSE),IF(VLOOKUP(H1678,'Cross-Page Data'!$D$4:$F$48,3,FALSE)="solar",IF(G1678="PV","solar PV","solar thermal"),IF(VLOOKUP(H1678,'Cross-Page Data'!$D$4:$F$48,3,FALSE)="wind",VLOOKUP(G1678,'Cross-Page Data'!$I$4:$J$19,2,FALSE),IF(VLOOKUP(H1678,'Cross-Page Data'!$D$4:$F$48,3,FALSE)="hydro",VLOOKUP(G1678,'Cross-Page Data'!$I$4:$J$19,2,FALSE),VLOOKUP(H1678,'Cross-Page Data'!$D$4:$F$48,3,FALSE)))))</f>
        <v/>
      </c>
      <c r="M1678" s="120">
        <f>IF(AND($P$2=FALSE,OR(F1678="Commercial NAICS Cogen",F1678="Industrial NAICS Cogen",F1678="NAICS-22 Cogen")),FALSE,IF(AND($P$3=FALSE,OR(F1678="Commercial NAICS Cogen",F1678="Commercial NAICS Non-Cogen",F1678="Industrial NAICS Cogen", F1678="industrial NAICS non-Cogen")),FALSE, TRUE))</f>
        <v/>
      </c>
    </row>
    <row r="1679">
      <c r="A1679" s="129" t="n">
        <v>7873</v>
      </c>
      <c r="B1679" s="130" t="inlineStr">
        <is>
          <t>H L Culbreath Bayside Power Station</t>
        </is>
      </c>
      <c r="C1679" s="130" t="inlineStr">
        <is>
          <t>Tampa Electric Co</t>
        </is>
      </c>
      <c r="D1679" s="129" t="n">
        <v>18454</v>
      </c>
      <c r="E1679" s="130" t="inlineStr">
        <is>
          <t>FL</t>
        </is>
      </c>
      <c r="F1679" s="130" t="inlineStr">
        <is>
          <t>Electric Utility</t>
        </is>
      </c>
      <c r="G1679" s="130" t="inlineStr">
        <is>
          <t>CA</t>
        </is>
      </c>
      <c r="H1679" s="130" t="inlineStr">
        <is>
          <t>NG</t>
        </is>
      </c>
      <c r="I1679" s="130" t="inlineStr">
        <is>
          <t>NG</t>
        </is>
      </c>
      <c r="J1679" s="131" t="n">
        <v>2662171</v>
      </c>
      <c r="K1679" s="129" t="n">
        <v>2020</v>
      </c>
      <c r="L1679" s="120">
        <f>IF(VLOOKUP(H1679,'Cross-Page Data'!$D$4:$F$48,3,FALSE)="natural gas",VLOOKUP(G1679,'Cross-Page Data'!$I$4:$J$19,2,FALSE),IF(VLOOKUP(H1679,'Cross-Page Data'!$D$4:$F$48,3,FALSE)="solar",IF(G1679="PV","solar PV","solar thermal"),IF(VLOOKUP(H1679,'Cross-Page Data'!$D$4:$F$48,3,FALSE)="wind",VLOOKUP(G1679,'Cross-Page Data'!$I$4:$J$19,2,FALSE),IF(VLOOKUP(H1679,'Cross-Page Data'!$D$4:$F$48,3,FALSE)="hydro",VLOOKUP(G1679,'Cross-Page Data'!$I$4:$J$19,2,FALSE),VLOOKUP(H1679,'Cross-Page Data'!$D$4:$F$48,3,FALSE)))))</f>
        <v/>
      </c>
      <c r="M1679" s="120">
        <f>IF(AND($P$2=FALSE,OR(F1679="Commercial NAICS Cogen",F1679="Industrial NAICS Cogen",F1679="NAICS-22 Cogen")),FALSE,IF(AND($P$3=FALSE,OR(F1679="Commercial NAICS Cogen",F1679="Commercial NAICS Non-Cogen",F1679="Industrial NAICS Cogen", F1679="industrial NAICS non-Cogen")),FALSE, TRUE))</f>
        <v/>
      </c>
    </row>
    <row r="1680">
      <c r="A1680" s="129" t="n">
        <v>7873</v>
      </c>
      <c r="B1680" s="130" t="inlineStr">
        <is>
          <t>H L Culbreath Bayside Power Station</t>
        </is>
      </c>
      <c r="C1680" s="130" t="inlineStr">
        <is>
          <t>Tampa Electric Co</t>
        </is>
      </c>
      <c r="D1680" s="129" t="n">
        <v>18454</v>
      </c>
      <c r="E1680" s="130" t="inlineStr">
        <is>
          <t>FL</t>
        </is>
      </c>
      <c r="F1680" s="130" t="inlineStr">
        <is>
          <t>Electric Utility</t>
        </is>
      </c>
      <c r="G1680" s="130" t="inlineStr">
        <is>
          <t>CT</t>
        </is>
      </c>
      <c r="H1680" s="130" t="inlineStr">
        <is>
          <t>NG</t>
        </is>
      </c>
      <c r="I1680" s="130" t="inlineStr">
        <is>
          <t>NG</t>
        </is>
      </c>
      <c r="J1680" s="131" t="n">
        <v>4880724</v>
      </c>
      <c r="K1680" s="129" t="n">
        <v>2020</v>
      </c>
      <c r="L1680" s="120">
        <f>IF(VLOOKUP(H1680,'Cross-Page Data'!$D$4:$F$48,3,FALSE)="natural gas",VLOOKUP(G1680,'Cross-Page Data'!$I$4:$J$19,2,FALSE),IF(VLOOKUP(H1680,'Cross-Page Data'!$D$4:$F$48,3,FALSE)="solar",IF(G1680="PV","solar PV","solar thermal"),IF(VLOOKUP(H1680,'Cross-Page Data'!$D$4:$F$48,3,FALSE)="wind",VLOOKUP(G1680,'Cross-Page Data'!$I$4:$J$19,2,FALSE),IF(VLOOKUP(H1680,'Cross-Page Data'!$D$4:$F$48,3,FALSE)="hydro",VLOOKUP(G1680,'Cross-Page Data'!$I$4:$J$19,2,FALSE),VLOOKUP(H1680,'Cross-Page Data'!$D$4:$F$48,3,FALSE)))))</f>
        <v/>
      </c>
      <c r="M1680" s="120">
        <f>IF(AND($P$2=FALSE,OR(F1680="Commercial NAICS Cogen",F1680="Industrial NAICS Cogen",F1680="NAICS-22 Cogen")),FALSE,IF(AND($P$3=FALSE,OR(F1680="Commercial NAICS Cogen",F1680="Commercial NAICS Non-Cogen",F1680="Industrial NAICS Cogen", F1680="industrial NAICS non-Cogen")),FALSE, TRUE))</f>
        <v/>
      </c>
    </row>
    <row r="1681">
      <c r="A1681" s="129" t="n">
        <v>7873</v>
      </c>
      <c r="B1681" s="130" t="inlineStr">
        <is>
          <t>H L Culbreath Bayside Power Station</t>
        </is>
      </c>
      <c r="C1681" s="130" t="inlineStr">
        <is>
          <t>Tampa Electric Co</t>
        </is>
      </c>
      <c r="D1681" s="129" t="n">
        <v>18454</v>
      </c>
      <c r="E1681" s="130" t="inlineStr">
        <is>
          <t>FL</t>
        </is>
      </c>
      <c r="F1681" s="130" t="inlineStr">
        <is>
          <t>Electric Utility</t>
        </is>
      </c>
      <c r="G1681" s="130" t="inlineStr">
        <is>
          <t>GT</t>
        </is>
      </c>
      <c r="H1681" s="130" t="inlineStr">
        <is>
          <t>NG</t>
        </is>
      </c>
      <c r="I1681" s="130" t="inlineStr">
        <is>
          <t>NG</t>
        </is>
      </c>
      <c r="J1681" s="131" t="n">
        <v>30552</v>
      </c>
      <c r="K1681" s="129" t="n">
        <v>2020</v>
      </c>
      <c r="L1681" s="120">
        <f>IF(VLOOKUP(H1681,'Cross-Page Data'!$D$4:$F$48,3,FALSE)="natural gas",VLOOKUP(G1681,'Cross-Page Data'!$I$4:$J$19,2,FALSE),IF(VLOOKUP(H1681,'Cross-Page Data'!$D$4:$F$48,3,FALSE)="solar",IF(G1681="PV","solar PV","solar thermal"),IF(VLOOKUP(H1681,'Cross-Page Data'!$D$4:$F$48,3,FALSE)="wind",VLOOKUP(G1681,'Cross-Page Data'!$I$4:$J$19,2,FALSE),IF(VLOOKUP(H1681,'Cross-Page Data'!$D$4:$F$48,3,FALSE)="hydro",VLOOKUP(G1681,'Cross-Page Data'!$I$4:$J$19,2,FALSE),VLOOKUP(H1681,'Cross-Page Data'!$D$4:$F$48,3,FALSE)))))</f>
        <v/>
      </c>
      <c r="M1681" s="120">
        <f>IF(AND($P$2=FALSE,OR(F1681="Commercial NAICS Cogen",F1681="Industrial NAICS Cogen",F1681="NAICS-22 Cogen")),FALSE,IF(AND($P$3=FALSE,OR(F1681="Commercial NAICS Cogen",F1681="Commercial NAICS Non-Cogen",F1681="Industrial NAICS Cogen", F1681="industrial NAICS non-Cogen")),FALSE, TRUE))</f>
        <v/>
      </c>
    </row>
    <row r="1682">
      <c r="A1682" s="129" t="n">
        <v>7887</v>
      </c>
      <c r="B1682" s="130" t="inlineStr">
        <is>
          <t>Terry Bundy Generating Station</t>
        </is>
      </c>
      <c r="C1682" s="130" t="inlineStr">
        <is>
          <t>Lincoln Electric System</t>
        </is>
      </c>
      <c r="D1682" s="129" t="n">
        <v>11018</v>
      </c>
      <c r="E1682" s="130" t="inlineStr">
        <is>
          <t>NE</t>
        </is>
      </c>
      <c r="F1682" s="130" t="inlineStr">
        <is>
          <t>Electric Utility</t>
        </is>
      </c>
      <c r="G1682" s="130" t="inlineStr">
        <is>
          <t>CA</t>
        </is>
      </c>
      <c r="H1682" s="130" t="inlineStr">
        <is>
          <t>DFO</t>
        </is>
      </c>
      <c r="I1682" s="130" t="inlineStr">
        <is>
          <t>DFO</t>
        </is>
      </c>
      <c r="J1682" s="131" t="n">
        <v>0</v>
      </c>
      <c r="K1682" s="129" t="n">
        <v>2020</v>
      </c>
      <c r="L1682" s="120">
        <f>IF(VLOOKUP(H1682,'Cross-Page Data'!$D$4:$F$48,3,FALSE)="natural gas",VLOOKUP(G1682,'Cross-Page Data'!$I$4:$J$19,2,FALSE),IF(VLOOKUP(H1682,'Cross-Page Data'!$D$4:$F$48,3,FALSE)="solar",IF(G1682="PV","solar PV","solar thermal"),IF(VLOOKUP(H1682,'Cross-Page Data'!$D$4:$F$48,3,FALSE)="wind",VLOOKUP(G1682,'Cross-Page Data'!$I$4:$J$19,2,FALSE),IF(VLOOKUP(H1682,'Cross-Page Data'!$D$4:$F$48,3,FALSE)="hydro",VLOOKUP(G1682,'Cross-Page Data'!$I$4:$J$19,2,FALSE),VLOOKUP(H1682,'Cross-Page Data'!$D$4:$F$48,3,FALSE)))))</f>
        <v/>
      </c>
      <c r="M1682" s="120">
        <f>IF(AND($P$2=FALSE,OR(F1682="Commercial NAICS Cogen",F1682="Industrial NAICS Cogen",F1682="NAICS-22 Cogen")),FALSE,IF(AND($P$3=FALSE,OR(F1682="Commercial NAICS Cogen",F1682="Commercial NAICS Non-Cogen",F1682="Industrial NAICS Cogen", F1682="industrial NAICS non-Cogen")),FALSE, TRUE))</f>
        <v/>
      </c>
    </row>
    <row r="1683">
      <c r="A1683" s="129" t="n">
        <v>7887</v>
      </c>
      <c r="B1683" s="130" t="inlineStr">
        <is>
          <t>Terry Bundy Generating Station</t>
        </is>
      </c>
      <c r="C1683" s="130" t="inlineStr">
        <is>
          <t>Lincoln Electric System</t>
        </is>
      </c>
      <c r="D1683" s="129" t="n">
        <v>11018</v>
      </c>
      <c r="E1683" s="130" t="inlineStr">
        <is>
          <t>NE</t>
        </is>
      </c>
      <c r="F1683" s="130" t="inlineStr">
        <is>
          <t>Electric Utility</t>
        </is>
      </c>
      <c r="G1683" s="130" t="inlineStr">
        <is>
          <t>CA</t>
        </is>
      </c>
      <c r="H1683" s="130" t="inlineStr">
        <is>
          <t>NG</t>
        </is>
      </c>
      <c r="I1683" s="130" t="inlineStr">
        <is>
          <t>NG</t>
        </is>
      </c>
      <c r="J1683" s="131" t="n">
        <v>3783</v>
      </c>
      <c r="K1683" s="129" t="n">
        <v>2020</v>
      </c>
      <c r="L1683" s="120">
        <f>IF(VLOOKUP(H1683,'Cross-Page Data'!$D$4:$F$48,3,FALSE)="natural gas",VLOOKUP(G1683,'Cross-Page Data'!$I$4:$J$19,2,FALSE),IF(VLOOKUP(H1683,'Cross-Page Data'!$D$4:$F$48,3,FALSE)="solar",IF(G1683="PV","solar PV","solar thermal"),IF(VLOOKUP(H1683,'Cross-Page Data'!$D$4:$F$48,3,FALSE)="wind",VLOOKUP(G1683,'Cross-Page Data'!$I$4:$J$19,2,FALSE),IF(VLOOKUP(H1683,'Cross-Page Data'!$D$4:$F$48,3,FALSE)="hydro",VLOOKUP(G1683,'Cross-Page Data'!$I$4:$J$19,2,FALSE),VLOOKUP(H1683,'Cross-Page Data'!$D$4:$F$48,3,FALSE)))))</f>
        <v/>
      </c>
      <c r="M1683" s="120">
        <f>IF(AND($P$2=FALSE,OR(F1683="Commercial NAICS Cogen",F1683="Industrial NAICS Cogen",F1683="NAICS-22 Cogen")),FALSE,IF(AND($P$3=FALSE,OR(F1683="Commercial NAICS Cogen",F1683="Commercial NAICS Non-Cogen",F1683="Industrial NAICS Cogen", F1683="industrial NAICS non-Cogen")),FALSE, TRUE))</f>
        <v/>
      </c>
    </row>
    <row r="1684">
      <c r="A1684" s="129" t="n">
        <v>7887</v>
      </c>
      <c r="B1684" s="130" t="inlineStr">
        <is>
          <t>Terry Bundy Generating Station</t>
        </is>
      </c>
      <c r="C1684" s="130" t="inlineStr">
        <is>
          <t>Lincoln Electric System</t>
        </is>
      </c>
      <c r="D1684" s="129" t="n">
        <v>11018</v>
      </c>
      <c r="E1684" s="130" t="inlineStr">
        <is>
          <t>NE</t>
        </is>
      </c>
      <c r="F1684" s="130" t="inlineStr">
        <is>
          <t>Electric Utility</t>
        </is>
      </c>
      <c r="G1684" s="130" t="inlineStr">
        <is>
          <t>CT</t>
        </is>
      </c>
      <c r="H1684" s="130" t="inlineStr">
        <is>
          <t>DFO</t>
        </is>
      </c>
      <c r="I1684" s="130" t="inlineStr">
        <is>
          <t>DFO</t>
        </is>
      </c>
      <c r="J1684" s="131" t="n">
        <v>0</v>
      </c>
      <c r="K1684" s="129" t="n">
        <v>2020</v>
      </c>
      <c r="L1684" s="120">
        <f>IF(VLOOKUP(H1684,'Cross-Page Data'!$D$4:$F$48,3,FALSE)="natural gas",VLOOKUP(G1684,'Cross-Page Data'!$I$4:$J$19,2,FALSE),IF(VLOOKUP(H1684,'Cross-Page Data'!$D$4:$F$48,3,FALSE)="solar",IF(G1684="PV","solar PV","solar thermal"),IF(VLOOKUP(H1684,'Cross-Page Data'!$D$4:$F$48,3,FALSE)="wind",VLOOKUP(G1684,'Cross-Page Data'!$I$4:$J$19,2,FALSE),IF(VLOOKUP(H1684,'Cross-Page Data'!$D$4:$F$48,3,FALSE)="hydro",VLOOKUP(G1684,'Cross-Page Data'!$I$4:$J$19,2,FALSE),VLOOKUP(H1684,'Cross-Page Data'!$D$4:$F$48,3,FALSE)))))</f>
        <v/>
      </c>
      <c r="M1684" s="120">
        <f>IF(AND($P$2=FALSE,OR(F1684="Commercial NAICS Cogen",F1684="Industrial NAICS Cogen",F1684="NAICS-22 Cogen")),FALSE,IF(AND($P$3=FALSE,OR(F1684="Commercial NAICS Cogen",F1684="Commercial NAICS Non-Cogen",F1684="Industrial NAICS Cogen", F1684="industrial NAICS non-Cogen")),FALSE, TRUE))</f>
        <v/>
      </c>
    </row>
    <row r="1685">
      <c r="A1685" s="129" t="n">
        <v>7887</v>
      </c>
      <c r="B1685" s="130" t="inlineStr">
        <is>
          <t>Terry Bundy Generating Station</t>
        </is>
      </c>
      <c r="C1685" s="130" t="inlineStr">
        <is>
          <t>Lincoln Electric System</t>
        </is>
      </c>
      <c r="D1685" s="129" t="n">
        <v>11018</v>
      </c>
      <c r="E1685" s="130" t="inlineStr">
        <is>
          <t>NE</t>
        </is>
      </c>
      <c r="F1685" s="130" t="inlineStr">
        <is>
          <t>Electric Utility</t>
        </is>
      </c>
      <c r="G1685" s="130" t="inlineStr">
        <is>
          <t>CT</t>
        </is>
      </c>
      <c r="H1685" s="130" t="inlineStr">
        <is>
          <t>NG</t>
        </is>
      </c>
      <c r="I1685" s="130" t="inlineStr">
        <is>
          <t>NG</t>
        </is>
      </c>
      <c r="J1685" s="131" t="n">
        <v>15709</v>
      </c>
      <c r="K1685" s="129" t="n">
        <v>2020</v>
      </c>
      <c r="L1685" s="120">
        <f>IF(VLOOKUP(H1685,'Cross-Page Data'!$D$4:$F$48,3,FALSE)="natural gas",VLOOKUP(G1685,'Cross-Page Data'!$I$4:$J$19,2,FALSE),IF(VLOOKUP(H1685,'Cross-Page Data'!$D$4:$F$48,3,FALSE)="solar",IF(G1685="PV","solar PV","solar thermal"),IF(VLOOKUP(H1685,'Cross-Page Data'!$D$4:$F$48,3,FALSE)="wind",VLOOKUP(G1685,'Cross-Page Data'!$I$4:$J$19,2,FALSE),IF(VLOOKUP(H1685,'Cross-Page Data'!$D$4:$F$48,3,FALSE)="hydro",VLOOKUP(G1685,'Cross-Page Data'!$I$4:$J$19,2,FALSE),VLOOKUP(H1685,'Cross-Page Data'!$D$4:$F$48,3,FALSE)))))</f>
        <v/>
      </c>
      <c r="M1685" s="120">
        <f>IF(AND($P$2=FALSE,OR(F1685="Commercial NAICS Cogen",F1685="Industrial NAICS Cogen",F1685="NAICS-22 Cogen")),FALSE,IF(AND($P$3=FALSE,OR(F1685="Commercial NAICS Cogen",F1685="Commercial NAICS Non-Cogen",F1685="Industrial NAICS Cogen", F1685="industrial NAICS non-Cogen")),FALSE, TRUE))</f>
        <v/>
      </c>
    </row>
    <row r="1686">
      <c r="A1686" s="129" t="n">
        <v>7887</v>
      </c>
      <c r="B1686" s="130" t="inlineStr">
        <is>
          <t>Terry Bundy Generating Station</t>
        </is>
      </c>
      <c r="C1686" s="130" t="inlineStr">
        <is>
          <t>Lincoln Electric System</t>
        </is>
      </c>
      <c r="D1686" s="129" t="n">
        <v>11018</v>
      </c>
      <c r="E1686" s="130" t="inlineStr">
        <is>
          <t>NE</t>
        </is>
      </c>
      <c r="F1686" s="130" t="inlineStr">
        <is>
          <t>Electric Utility</t>
        </is>
      </c>
      <c r="G1686" s="130" t="inlineStr">
        <is>
          <t>GT</t>
        </is>
      </c>
      <c r="H1686" s="130" t="inlineStr">
        <is>
          <t>DFO</t>
        </is>
      </c>
      <c r="I1686" s="130" t="inlineStr">
        <is>
          <t>DFO</t>
        </is>
      </c>
      <c r="J1686" s="131" t="n">
        <v>31.685</v>
      </c>
      <c r="K1686" s="129" t="n">
        <v>2020</v>
      </c>
      <c r="L1686" s="120">
        <f>IF(VLOOKUP(H1686,'Cross-Page Data'!$D$4:$F$48,3,FALSE)="natural gas",VLOOKUP(G1686,'Cross-Page Data'!$I$4:$J$19,2,FALSE),IF(VLOOKUP(H1686,'Cross-Page Data'!$D$4:$F$48,3,FALSE)="solar",IF(G1686="PV","solar PV","solar thermal"),IF(VLOOKUP(H1686,'Cross-Page Data'!$D$4:$F$48,3,FALSE)="wind",VLOOKUP(G1686,'Cross-Page Data'!$I$4:$J$19,2,FALSE),IF(VLOOKUP(H1686,'Cross-Page Data'!$D$4:$F$48,3,FALSE)="hydro",VLOOKUP(G1686,'Cross-Page Data'!$I$4:$J$19,2,FALSE),VLOOKUP(H1686,'Cross-Page Data'!$D$4:$F$48,3,FALSE)))))</f>
        <v/>
      </c>
      <c r="M1686" s="120">
        <f>IF(AND($P$2=FALSE,OR(F1686="Commercial NAICS Cogen",F1686="Industrial NAICS Cogen",F1686="NAICS-22 Cogen")),FALSE,IF(AND($P$3=FALSE,OR(F1686="Commercial NAICS Cogen",F1686="Commercial NAICS Non-Cogen",F1686="Industrial NAICS Cogen", F1686="industrial NAICS non-Cogen")),FALSE, TRUE))</f>
        <v/>
      </c>
    </row>
    <row r="1687">
      <c r="A1687" s="129" t="n">
        <v>7887</v>
      </c>
      <c r="B1687" s="130" t="inlineStr">
        <is>
          <t>Terry Bundy Generating Station</t>
        </is>
      </c>
      <c r="C1687" s="130" t="inlineStr">
        <is>
          <t>Lincoln Electric System</t>
        </is>
      </c>
      <c r="D1687" s="129" t="n">
        <v>11018</v>
      </c>
      <c r="E1687" s="130" t="inlineStr">
        <is>
          <t>NE</t>
        </is>
      </c>
      <c r="F1687" s="130" t="inlineStr">
        <is>
          <t>Electric Utility</t>
        </is>
      </c>
      <c r="G1687" s="130" t="inlineStr">
        <is>
          <t>GT</t>
        </is>
      </c>
      <c r="H1687" s="130" t="inlineStr">
        <is>
          <t>NG</t>
        </is>
      </c>
      <c r="I1687" s="130" t="inlineStr">
        <is>
          <t>NG</t>
        </is>
      </c>
      <c r="J1687" s="131" t="n">
        <v>135652.32</v>
      </c>
      <c r="K1687" s="129" t="n">
        <v>2020</v>
      </c>
      <c r="L1687" s="120">
        <f>IF(VLOOKUP(H1687,'Cross-Page Data'!$D$4:$F$48,3,FALSE)="natural gas",VLOOKUP(G1687,'Cross-Page Data'!$I$4:$J$19,2,FALSE),IF(VLOOKUP(H1687,'Cross-Page Data'!$D$4:$F$48,3,FALSE)="solar",IF(G1687="PV","solar PV","solar thermal"),IF(VLOOKUP(H1687,'Cross-Page Data'!$D$4:$F$48,3,FALSE)="wind",VLOOKUP(G1687,'Cross-Page Data'!$I$4:$J$19,2,FALSE),IF(VLOOKUP(H1687,'Cross-Page Data'!$D$4:$F$48,3,FALSE)="hydro",VLOOKUP(G1687,'Cross-Page Data'!$I$4:$J$19,2,FALSE),VLOOKUP(H1687,'Cross-Page Data'!$D$4:$F$48,3,FALSE)))))</f>
        <v/>
      </c>
      <c r="M1687" s="120">
        <f>IF(AND($P$2=FALSE,OR(F1687="Commercial NAICS Cogen",F1687="Industrial NAICS Cogen",F1687="NAICS-22 Cogen")),FALSE,IF(AND($P$3=FALSE,OR(F1687="Commercial NAICS Cogen",F1687="Commercial NAICS Non-Cogen",F1687="Industrial NAICS Cogen", F1687="industrial NAICS non-Cogen")),FALSE, TRUE))</f>
        <v/>
      </c>
    </row>
    <row r="1688">
      <c r="A1688" s="129" t="n">
        <v>7887</v>
      </c>
      <c r="B1688" s="130" t="inlineStr">
        <is>
          <t>Terry Bundy Generating Station</t>
        </is>
      </c>
      <c r="C1688" s="130" t="inlineStr">
        <is>
          <t>Lincoln Electric System</t>
        </is>
      </c>
      <c r="D1688" s="129" t="n">
        <v>11018</v>
      </c>
      <c r="E1688" s="130" t="inlineStr">
        <is>
          <t>NE</t>
        </is>
      </c>
      <c r="F1688" s="130" t="inlineStr">
        <is>
          <t>Electric Utility</t>
        </is>
      </c>
      <c r="G1688" s="130" t="inlineStr">
        <is>
          <t>IC</t>
        </is>
      </c>
      <c r="H1688" s="130" t="inlineStr">
        <is>
          <t>DFO</t>
        </is>
      </c>
      <c r="I1688" s="130" t="inlineStr">
        <is>
          <t>DFO</t>
        </is>
      </c>
      <c r="J1688" s="131" t="n">
        <v>31.475</v>
      </c>
      <c r="K1688" s="129" t="n">
        <v>2020</v>
      </c>
      <c r="L1688" s="120">
        <f>IF(VLOOKUP(H1688,'Cross-Page Data'!$D$4:$F$48,3,FALSE)="natural gas",VLOOKUP(G1688,'Cross-Page Data'!$I$4:$J$19,2,FALSE),IF(VLOOKUP(H1688,'Cross-Page Data'!$D$4:$F$48,3,FALSE)="solar",IF(G1688="PV","solar PV","solar thermal"),IF(VLOOKUP(H1688,'Cross-Page Data'!$D$4:$F$48,3,FALSE)="wind",VLOOKUP(G1688,'Cross-Page Data'!$I$4:$J$19,2,FALSE),IF(VLOOKUP(H1688,'Cross-Page Data'!$D$4:$F$48,3,FALSE)="hydro",VLOOKUP(G1688,'Cross-Page Data'!$I$4:$J$19,2,FALSE),VLOOKUP(H1688,'Cross-Page Data'!$D$4:$F$48,3,FALSE)))))</f>
        <v/>
      </c>
      <c r="M1688" s="120">
        <f>IF(AND($P$2=FALSE,OR(F1688="Commercial NAICS Cogen",F1688="Industrial NAICS Cogen",F1688="NAICS-22 Cogen")),FALSE,IF(AND($P$3=FALSE,OR(F1688="Commercial NAICS Cogen",F1688="Commercial NAICS Non-Cogen",F1688="Industrial NAICS Cogen", F1688="industrial NAICS non-Cogen")),FALSE, TRUE))</f>
        <v/>
      </c>
    </row>
    <row r="1689">
      <c r="A1689" s="129" t="n">
        <v>7887</v>
      </c>
      <c r="B1689" s="130" t="inlineStr">
        <is>
          <t>Terry Bundy Generating Station</t>
        </is>
      </c>
      <c r="C1689" s="130" t="inlineStr">
        <is>
          <t>Lincoln Electric System</t>
        </is>
      </c>
      <c r="D1689" s="129" t="n">
        <v>11018</v>
      </c>
      <c r="E1689" s="130" t="inlineStr">
        <is>
          <t>NE</t>
        </is>
      </c>
      <c r="F1689" s="130" t="inlineStr">
        <is>
          <t>Electric Utility</t>
        </is>
      </c>
      <c r="G1689" s="130" t="inlineStr">
        <is>
          <t>IC</t>
        </is>
      </c>
      <c r="H1689" s="130" t="inlineStr">
        <is>
          <t>LFG</t>
        </is>
      </c>
      <c r="I1689" s="130" t="inlineStr">
        <is>
          <t>MLG</t>
        </is>
      </c>
      <c r="J1689" s="131" t="n">
        <v>29299.525</v>
      </c>
      <c r="K1689" s="129" t="n">
        <v>2020</v>
      </c>
      <c r="L1689" s="120">
        <f>IF(VLOOKUP(H1689,'Cross-Page Data'!$D$4:$F$48,3,FALSE)="natural gas",VLOOKUP(G1689,'Cross-Page Data'!$I$4:$J$19,2,FALSE),IF(VLOOKUP(H1689,'Cross-Page Data'!$D$4:$F$48,3,FALSE)="solar",IF(G1689="PV","solar PV","solar thermal"),IF(VLOOKUP(H1689,'Cross-Page Data'!$D$4:$F$48,3,FALSE)="wind",VLOOKUP(G1689,'Cross-Page Data'!$I$4:$J$19,2,FALSE),IF(VLOOKUP(H1689,'Cross-Page Data'!$D$4:$F$48,3,FALSE)="hydro",VLOOKUP(G1689,'Cross-Page Data'!$I$4:$J$19,2,FALSE),VLOOKUP(H1689,'Cross-Page Data'!$D$4:$F$48,3,FALSE)))))</f>
        <v/>
      </c>
      <c r="M1689" s="120">
        <f>IF(AND($P$2=FALSE,OR(F1689="Commercial NAICS Cogen",F1689="Industrial NAICS Cogen",F1689="NAICS-22 Cogen")),FALSE,IF(AND($P$3=FALSE,OR(F1689="Commercial NAICS Cogen",F1689="Commercial NAICS Non-Cogen",F1689="Industrial NAICS Cogen", F1689="industrial NAICS non-Cogen")),FALSE, TRUE))</f>
        <v/>
      </c>
    </row>
    <row r="1690">
      <c r="A1690" s="129" t="n">
        <v>7897</v>
      </c>
      <c r="B1690" s="130" t="inlineStr">
        <is>
          <t>E B Harris Electric Generating Plant</t>
        </is>
      </c>
      <c r="C1690" s="130" t="inlineStr">
        <is>
          <t>Southern Power Co</t>
        </is>
      </c>
      <c r="D1690" s="129" t="n">
        <v>17650</v>
      </c>
      <c r="E1690" s="130" t="inlineStr">
        <is>
          <t>AL</t>
        </is>
      </c>
      <c r="F1690" s="130" t="inlineStr">
        <is>
          <t>NAICS-22 Non-Cogen</t>
        </is>
      </c>
      <c r="G1690" s="130" t="inlineStr">
        <is>
          <t>CA</t>
        </is>
      </c>
      <c r="H1690" s="130" t="inlineStr">
        <is>
          <t>NG</t>
        </is>
      </c>
      <c r="I1690" s="130" t="inlineStr">
        <is>
          <t>NG</t>
        </is>
      </c>
      <c r="J1690" s="131" t="n">
        <v>1636544</v>
      </c>
      <c r="K1690" s="129" t="n">
        <v>2020</v>
      </c>
      <c r="L1690" s="120">
        <f>IF(VLOOKUP(H1690,'Cross-Page Data'!$D$4:$F$48,3,FALSE)="natural gas",VLOOKUP(G1690,'Cross-Page Data'!$I$4:$J$19,2,FALSE),IF(VLOOKUP(H1690,'Cross-Page Data'!$D$4:$F$48,3,FALSE)="solar",IF(G1690="PV","solar PV","solar thermal"),IF(VLOOKUP(H1690,'Cross-Page Data'!$D$4:$F$48,3,FALSE)="wind",VLOOKUP(G1690,'Cross-Page Data'!$I$4:$J$19,2,FALSE),IF(VLOOKUP(H1690,'Cross-Page Data'!$D$4:$F$48,3,FALSE)="hydro",VLOOKUP(G1690,'Cross-Page Data'!$I$4:$J$19,2,FALSE),VLOOKUP(H1690,'Cross-Page Data'!$D$4:$F$48,3,FALSE)))))</f>
        <v/>
      </c>
      <c r="M1690" s="120">
        <f>IF(AND($P$2=FALSE,OR(F1690="Commercial NAICS Cogen",F1690="Industrial NAICS Cogen",F1690="NAICS-22 Cogen")),FALSE,IF(AND($P$3=FALSE,OR(F1690="Commercial NAICS Cogen",F1690="Commercial NAICS Non-Cogen",F1690="Industrial NAICS Cogen", F1690="industrial NAICS non-Cogen")),FALSE, TRUE))</f>
        <v/>
      </c>
    </row>
    <row r="1691">
      <c r="A1691" s="129" t="n">
        <v>7897</v>
      </c>
      <c r="B1691" s="130" t="inlineStr">
        <is>
          <t>E B Harris Electric Generating Plant</t>
        </is>
      </c>
      <c r="C1691" s="130" t="inlineStr">
        <is>
          <t>Southern Power Co</t>
        </is>
      </c>
      <c r="D1691" s="129" t="n">
        <v>17650</v>
      </c>
      <c r="E1691" s="130" t="inlineStr">
        <is>
          <t>AL</t>
        </is>
      </c>
      <c r="F1691" s="130" t="inlineStr">
        <is>
          <t>NAICS-22 Non-Cogen</t>
        </is>
      </c>
      <c r="G1691" s="130" t="inlineStr">
        <is>
          <t>CT</t>
        </is>
      </c>
      <c r="H1691" s="130" t="inlineStr">
        <is>
          <t>NG</t>
        </is>
      </c>
      <c r="I1691" s="130" t="inlineStr">
        <is>
          <t>NG</t>
        </is>
      </c>
      <c r="J1691" s="131" t="n">
        <v>2781700</v>
      </c>
      <c r="K1691" s="129" t="n">
        <v>2020</v>
      </c>
      <c r="L1691" s="120">
        <f>IF(VLOOKUP(H1691,'Cross-Page Data'!$D$4:$F$48,3,FALSE)="natural gas",VLOOKUP(G1691,'Cross-Page Data'!$I$4:$J$19,2,FALSE),IF(VLOOKUP(H1691,'Cross-Page Data'!$D$4:$F$48,3,FALSE)="solar",IF(G1691="PV","solar PV","solar thermal"),IF(VLOOKUP(H1691,'Cross-Page Data'!$D$4:$F$48,3,FALSE)="wind",VLOOKUP(G1691,'Cross-Page Data'!$I$4:$J$19,2,FALSE),IF(VLOOKUP(H1691,'Cross-Page Data'!$D$4:$F$48,3,FALSE)="hydro",VLOOKUP(G1691,'Cross-Page Data'!$I$4:$J$19,2,FALSE),VLOOKUP(H1691,'Cross-Page Data'!$D$4:$F$48,3,FALSE)))))</f>
        <v/>
      </c>
      <c r="M1691" s="120">
        <f>IF(AND($P$2=FALSE,OR(F1691="Commercial NAICS Cogen",F1691="Industrial NAICS Cogen",F1691="NAICS-22 Cogen")),FALSE,IF(AND($P$3=FALSE,OR(F1691="Commercial NAICS Cogen",F1691="Commercial NAICS Non-Cogen",F1691="Industrial NAICS Cogen", F1691="industrial NAICS non-Cogen")),FALSE, TRUE))</f>
        <v/>
      </c>
    </row>
    <row r="1692">
      <c r="A1692" s="129" t="n">
        <v>7900</v>
      </c>
      <c r="B1692" s="130" t="inlineStr">
        <is>
          <t>Sand Hill</t>
        </is>
      </c>
      <c r="C1692" s="130" t="inlineStr">
        <is>
          <t>Austin Energy</t>
        </is>
      </c>
      <c r="D1692" s="129" t="n">
        <v>1015</v>
      </c>
      <c r="E1692" s="130" t="inlineStr">
        <is>
          <t>TX</t>
        </is>
      </c>
      <c r="F1692" s="130" t="inlineStr">
        <is>
          <t>Electric Utility</t>
        </is>
      </c>
      <c r="G1692" s="130" t="inlineStr">
        <is>
          <t>CA</t>
        </is>
      </c>
      <c r="H1692" s="130" t="inlineStr">
        <is>
          <t>NG</t>
        </is>
      </c>
      <c r="I1692" s="130" t="inlineStr">
        <is>
          <t>NG</t>
        </is>
      </c>
      <c r="J1692" s="131" t="n">
        <v>474566</v>
      </c>
      <c r="K1692" s="129" t="n">
        <v>2020</v>
      </c>
      <c r="L1692" s="120">
        <f>IF(VLOOKUP(H1692,'Cross-Page Data'!$D$4:$F$48,3,FALSE)="natural gas",VLOOKUP(G1692,'Cross-Page Data'!$I$4:$J$19,2,FALSE),IF(VLOOKUP(H1692,'Cross-Page Data'!$D$4:$F$48,3,FALSE)="solar",IF(G1692="PV","solar PV","solar thermal"),IF(VLOOKUP(H1692,'Cross-Page Data'!$D$4:$F$48,3,FALSE)="wind",VLOOKUP(G1692,'Cross-Page Data'!$I$4:$J$19,2,FALSE),IF(VLOOKUP(H1692,'Cross-Page Data'!$D$4:$F$48,3,FALSE)="hydro",VLOOKUP(G1692,'Cross-Page Data'!$I$4:$J$19,2,FALSE),VLOOKUP(H1692,'Cross-Page Data'!$D$4:$F$48,3,FALSE)))))</f>
        <v/>
      </c>
      <c r="M1692" s="120">
        <f>IF(AND($P$2=FALSE,OR(F1692="Commercial NAICS Cogen",F1692="Industrial NAICS Cogen",F1692="NAICS-22 Cogen")),FALSE,IF(AND($P$3=FALSE,OR(F1692="Commercial NAICS Cogen",F1692="Commercial NAICS Non-Cogen",F1692="Industrial NAICS Cogen", F1692="industrial NAICS non-Cogen")),FALSE, TRUE))</f>
        <v/>
      </c>
    </row>
    <row r="1693">
      <c r="A1693" s="129" t="n">
        <v>7900</v>
      </c>
      <c r="B1693" s="130" t="inlineStr">
        <is>
          <t>Sand Hill</t>
        </is>
      </c>
      <c r="C1693" s="130" t="inlineStr">
        <is>
          <t>Austin Energy</t>
        </is>
      </c>
      <c r="D1693" s="129" t="n">
        <v>1015</v>
      </c>
      <c r="E1693" s="130" t="inlineStr">
        <is>
          <t>TX</t>
        </is>
      </c>
      <c r="F1693" s="130" t="inlineStr">
        <is>
          <t>Electric Utility</t>
        </is>
      </c>
      <c r="G1693" s="130" t="inlineStr">
        <is>
          <t>CT</t>
        </is>
      </c>
      <c r="H1693" s="130" t="inlineStr">
        <is>
          <t>NG</t>
        </is>
      </c>
      <c r="I1693" s="130" t="inlineStr">
        <is>
          <t>NG</t>
        </is>
      </c>
      <c r="J1693" s="131" t="n">
        <v>872203</v>
      </c>
      <c r="K1693" s="129" t="n">
        <v>2020</v>
      </c>
      <c r="L1693" s="120">
        <f>IF(VLOOKUP(H1693,'Cross-Page Data'!$D$4:$F$48,3,FALSE)="natural gas",VLOOKUP(G1693,'Cross-Page Data'!$I$4:$J$19,2,FALSE),IF(VLOOKUP(H1693,'Cross-Page Data'!$D$4:$F$48,3,FALSE)="solar",IF(G1693="PV","solar PV","solar thermal"),IF(VLOOKUP(H1693,'Cross-Page Data'!$D$4:$F$48,3,FALSE)="wind",VLOOKUP(G1693,'Cross-Page Data'!$I$4:$J$19,2,FALSE),IF(VLOOKUP(H1693,'Cross-Page Data'!$D$4:$F$48,3,FALSE)="hydro",VLOOKUP(G1693,'Cross-Page Data'!$I$4:$J$19,2,FALSE),VLOOKUP(H1693,'Cross-Page Data'!$D$4:$F$48,3,FALSE)))))</f>
        <v/>
      </c>
      <c r="M1693" s="120">
        <f>IF(AND($P$2=FALSE,OR(F1693="Commercial NAICS Cogen",F1693="Industrial NAICS Cogen",F1693="NAICS-22 Cogen")),FALSE,IF(AND($P$3=FALSE,OR(F1693="Commercial NAICS Cogen",F1693="Commercial NAICS Non-Cogen",F1693="Industrial NAICS Cogen", F1693="industrial NAICS non-Cogen")),FALSE, TRUE))</f>
        <v/>
      </c>
    </row>
    <row r="1694">
      <c r="A1694" s="129" t="n">
        <v>7900</v>
      </c>
      <c r="B1694" s="130" t="inlineStr">
        <is>
          <t>Sand Hill</t>
        </is>
      </c>
      <c r="C1694" s="130" t="inlineStr">
        <is>
          <t>Austin Energy</t>
        </is>
      </c>
      <c r="D1694" s="129" t="n">
        <v>1015</v>
      </c>
      <c r="E1694" s="130" t="inlineStr">
        <is>
          <t>TX</t>
        </is>
      </c>
      <c r="F1694" s="130" t="inlineStr">
        <is>
          <t>Electric Utility</t>
        </is>
      </c>
      <c r="G1694" s="130" t="inlineStr">
        <is>
          <t>GT</t>
        </is>
      </c>
      <c r="H1694" s="130" t="inlineStr">
        <is>
          <t>NG</t>
        </is>
      </c>
      <c r="I1694" s="130" t="inlineStr">
        <is>
          <t>NG</t>
        </is>
      </c>
      <c r="J1694" s="131" t="n">
        <v>228135</v>
      </c>
      <c r="K1694" s="129" t="n">
        <v>2020</v>
      </c>
      <c r="L1694" s="120">
        <f>IF(VLOOKUP(H1694,'Cross-Page Data'!$D$4:$F$48,3,FALSE)="natural gas",VLOOKUP(G1694,'Cross-Page Data'!$I$4:$J$19,2,FALSE),IF(VLOOKUP(H1694,'Cross-Page Data'!$D$4:$F$48,3,FALSE)="solar",IF(G1694="PV","solar PV","solar thermal"),IF(VLOOKUP(H1694,'Cross-Page Data'!$D$4:$F$48,3,FALSE)="wind",VLOOKUP(G1694,'Cross-Page Data'!$I$4:$J$19,2,FALSE),IF(VLOOKUP(H1694,'Cross-Page Data'!$D$4:$F$48,3,FALSE)="hydro",VLOOKUP(G1694,'Cross-Page Data'!$I$4:$J$19,2,FALSE),VLOOKUP(H1694,'Cross-Page Data'!$D$4:$F$48,3,FALSE)))))</f>
        <v/>
      </c>
      <c r="M1694" s="120">
        <f>IF(AND($P$2=FALSE,OR(F1694="Commercial NAICS Cogen",F1694="Industrial NAICS Cogen",F1694="NAICS-22 Cogen")),FALSE,IF(AND($P$3=FALSE,OR(F1694="Commercial NAICS Cogen",F1694="Commercial NAICS Non-Cogen",F1694="Industrial NAICS Cogen", F1694="industrial NAICS non-Cogen")),FALSE, TRUE))</f>
        <v/>
      </c>
    </row>
    <row r="1695">
      <c r="A1695" s="129" t="n">
        <v>7902</v>
      </c>
      <c r="B1695" s="130" t="inlineStr">
        <is>
          <t>Pirkey</t>
        </is>
      </c>
      <c r="C1695" s="130" t="inlineStr">
        <is>
          <t>Southwestern Electric Power Co</t>
        </is>
      </c>
      <c r="D1695" s="129" t="n">
        <v>17698</v>
      </c>
      <c r="E1695" s="130" t="inlineStr">
        <is>
          <t>TX</t>
        </is>
      </c>
      <c r="F1695" s="130" t="inlineStr">
        <is>
          <t>Electric Utility</t>
        </is>
      </c>
      <c r="G1695" s="130" t="inlineStr">
        <is>
          <t>ST</t>
        </is>
      </c>
      <c r="H1695" s="130" t="inlineStr">
        <is>
          <t>LIG</t>
        </is>
      </c>
      <c r="I1695" s="130" t="inlineStr">
        <is>
          <t>COL</t>
        </is>
      </c>
      <c r="J1695" s="131" t="n">
        <v>2179217</v>
      </c>
      <c r="K1695" s="129" t="n">
        <v>2020</v>
      </c>
      <c r="L1695" s="120">
        <f>IF(VLOOKUP(H1695,'Cross-Page Data'!$D$4:$F$48,3,FALSE)="natural gas",VLOOKUP(G1695,'Cross-Page Data'!$I$4:$J$19,2,FALSE),IF(VLOOKUP(H1695,'Cross-Page Data'!$D$4:$F$48,3,FALSE)="solar",IF(G1695="PV","solar PV","solar thermal"),IF(VLOOKUP(H1695,'Cross-Page Data'!$D$4:$F$48,3,FALSE)="wind",VLOOKUP(G1695,'Cross-Page Data'!$I$4:$J$19,2,FALSE),IF(VLOOKUP(H1695,'Cross-Page Data'!$D$4:$F$48,3,FALSE)="hydro",VLOOKUP(G1695,'Cross-Page Data'!$I$4:$J$19,2,FALSE),VLOOKUP(H1695,'Cross-Page Data'!$D$4:$F$48,3,FALSE)))))</f>
        <v/>
      </c>
      <c r="M1695" s="120">
        <f>IF(AND($P$2=FALSE,OR(F1695="Commercial NAICS Cogen",F1695="Industrial NAICS Cogen",F1695="NAICS-22 Cogen")),FALSE,IF(AND($P$3=FALSE,OR(F1695="Commercial NAICS Cogen",F1695="Commercial NAICS Non-Cogen",F1695="Industrial NAICS Cogen", F1695="industrial NAICS non-Cogen")),FALSE, TRUE))</f>
        <v/>
      </c>
    </row>
    <row r="1696">
      <c r="A1696" s="129" t="n">
        <v>7902</v>
      </c>
      <c r="B1696" s="130" t="inlineStr">
        <is>
          <t>Pirkey</t>
        </is>
      </c>
      <c r="C1696" s="130" t="inlineStr">
        <is>
          <t>Southwestern Electric Power Co</t>
        </is>
      </c>
      <c r="D1696" s="129" t="n">
        <v>17698</v>
      </c>
      <c r="E1696" s="130" t="inlineStr">
        <is>
          <t>TX</t>
        </is>
      </c>
      <c r="F1696" s="130" t="inlineStr">
        <is>
          <t>Electric Utility</t>
        </is>
      </c>
      <c r="G1696" s="130" t="inlineStr">
        <is>
          <t>ST</t>
        </is>
      </c>
      <c r="H1696" s="130" t="inlineStr">
        <is>
          <t>NG</t>
        </is>
      </c>
      <c r="I1696" s="130" t="inlineStr">
        <is>
          <t>NG</t>
        </is>
      </c>
      <c r="J1696" s="131" t="n">
        <v>6335.039</v>
      </c>
      <c r="K1696" s="129" t="n">
        <v>2020</v>
      </c>
      <c r="L1696" s="120">
        <f>IF(VLOOKUP(H1696,'Cross-Page Data'!$D$4:$F$48,3,FALSE)="natural gas",VLOOKUP(G1696,'Cross-Page Data'!$I$4:$J$19,2,FALSE),IF(VLOOKUP(H1696,'Cross-Page Data'!$D$4:$F$48,3,FALSE)="solar",IF(G1696="PV","solar PV","solar thermal"),IF(VLOOKUP(H1696,'Cross-Page Data'!$D$4:$F$48,3,FALSE)="wind",VLOOKUP(G1696,'Cross-Page Data'!$I$4:$J$19,2,FALSE),IF(VLOOKUP(H1696,'Cross-Page Data'!$D$4:$F$48,3,FALSE)="hydro",VLOOKUP(G1696,'Cross-Page Data'!$I$4:$J$19,2,FALSE),VLOOKUP(H1696,'Cross-Page Data'!$D$4:$F$48,3,FALSE)))))</f>
        <v/>
      </c>
      <c r="M1696" s="120">
        <f>IF(AND($P$2=FALSE,OR(F1696="Commercial NAICS Cogen",F1696="Industrial NAICS Cogen",F1696="NAICS-22 Cogen")),FALSE,IF(AND($P$3=FALSE,OR(F1696="Commercial NAICS Cogen",F1696="Commercial NAICS Non-Cogen",F1696="Industrial NAICS Cogen", F1696="industrial NAICS non-Cogen")),FALSE, TRUE))</f>
        <v/>
      </c>
    </row>
    <row r="1697">
      <c r="A1697" s="129" t="n">
        <v>7907</v>
      </c>
      <c r="B1697" s="130" t="inlineStr">
        <is>
          <t>Pine Flat</t>
        </is>
      </c>
      <c r="C1697" s="130" t="inlineStr">
        <is>
          <t>Kings River Conservation Dist</t>
        </is>
      </c>
      <c r="D1697" s="129" t="n">
        <v>10325</v>
      </c>
      <c r="E1697" s="130" t="inlineStr">
        <is>
          <t>CA</t>
        </is>
      </c>
      <c r="F1697" s="130" t="inlineStr">
        <is>
          <t>Electric Utility</t>
        </is>
      </c>
      <c r="G1697" s="130" t="inlineStr">
        <is>
          <t>HY</t>
        </is>
      </c>
      <c r="H1697" s="130" t="inlineStr">
        <is>
          <t>WAT</t>
        </is>
      </c>
      <c r="I1697" s="130" t="inlineStr">
        <is>
          <t>HYC</t>
        </is>
      </c>
      <c r="J1697" s="131" t="n">
        <v>240147</v>
      </c>
      <c r="K1697" s="129" t="n">
        <v>2020</v>
      </c>
      <c r="L1697" s="120">
        <f>IF(VLOOKUP(H1697,'Cross-Page Data'!$D$4:$F$48,3,FALSE)="natural gas",VLOOKUP(G1697,'Cross-Page Data'!$I$4:$J$19,2,FALSE),IF(VLOOKUP(H1697,'Cross-Page Data'!$D$4:$F$48,3,FALSE)="solar",IF(G1697="PV","solar PV","solar thermal"),IF(VLOOKUP(H1697,'Cross-Page Data'!$D$4:$F$48,3,FALSE)="wind",VLOOKUP(G1697,'Cross-Page Data'!$I$4:$J$19,2,FALSE),IF(VLOOKUP(H1697,'Cross-Page Data'!$D$4:$F$48,3,FALSE)="hydro",VLOOKUP(G1697,'Cross-Page Data'!$I$4:$J$19,2,FALSE),VLOOKUP(H1697,'Cross-Page Data'!$D$4:$F$48,3,FALSE)))))</f>
        <v/>
      </c>
      <c r="M1697" s="120">
        <f>IF(AND($P$2=FALSE,OR(F1697="Commercial NAICS Cogen",F1697="Industrial NAICS Cogen",F1697="NAICS-22 Cogen")),FALSE,IF(AND($P$3=FALSE,OR(F1697="Commercial NAICS Cogen",F1697="Commercial NAICS Non-Cogen",F1697="Industrial NAICS Cogen", F1697="industrial NAICS non-Cogen")),FALSE, TRUE))</f>
        <v/>
      </c>
    </row>
    <row r="1698">
      <c r="A1698" s="129" t="n">
        <v>7917</v>
      </c>
      <c r="B1698" s="130" t="inlineStr">
        <is>
          <t>Chattahoochee Energy Facility</t>
        </is>
      </c>
      <c r="C1698" s="130" t="inlineStr">
        <is>
          <t>Oglethorpe Power Corporation</t>
        </is>
      </c>
      <c r="D1698" s="129" t="n">
        <v>13994</v>
      </c>
      <c r="E1698" s="130" t="inlineStr">
        <is>
          <t>GA</t>
        </is>
      </c>
      <c r="F1698" s="130" t="inlineStr">
        <is>
          <t>Electric Utility</t>
        </is>
      </c>
      <c r="G1698" s="130" t="inlineStr">
        <is>
          <t>CA</t>
        </is>
      </c>
      <c r="H1698" s="130" t="inlineStr">
        <is>
          <t>NG</t>
        </is>
      </c>
      <c r="I1698" s="130" t="inlineStr">
        <is>
          <t>NG</t>
        </is>
      </c>
      <c r="J1698" s="131" t="n">
        <v>1194535</v>
      </c>
      <c r="K1698" s="129" t="n">
        <v>2020</v>
      </c>
      <c r="L1698" s="120">
        <f>IF(VLOOKUP(H1698,'Cross-Page Data'!$D$4:$F$48,3,FALSE)="natural gas",VLOOKUP(G1698,'Cross-Page Data'!$I$4:$J$19,2,FALSE),IF(VLOOKUP(H1698,'Cross-Page Data'!$D$4:$F$48,3,FALSE)="solar",IF(G1698="PV","solar PV","solar thermal"),IF(VLOOKUP(H1698,'Cross-Page Data'!$D$4:$F$48,3,FALSE)="wind",VLOOKUP(G1698,'Cross-Page Data'!$I$4:$J$19,2,FALSE),IF(VLOOKUP(H1698,'Cross-Page Data'!$D$4:$F$48,3,FALSE)="hydro",VLOOKUP(G1698,'Cross-Page Data'!$I$4:$J$19,2,FALSE),VLOOKUP(H1698,'Cross-Page Data'!$D$4:$F$48,3,FALSE)))))</f>
        <v/>
      </c>
      <c r="M1698" s="120">
        <f>IF(AND($P$2=FALSE,OR(F1698="Commercial NAICS Cogen",F1698="Industrial NAICS Cogen",F1698="NAICS-22 Cogen")),FALSE,IF(AND($P$3=FALSE,OR(F1698="Commercial NAICS Cogen",F1698="Commercial NAICS Non-Cogen",F1698="Industrial NAICS Cogen", F1698="industrial NAICS non-Cogen")),FALSE, TRUE))</f>
        <v/>
      </c>
    </row>
    <row r="1699">
      <c r="A1699" s="129" t="n">
        <v>7917</v>
      </c>
      <c r="B1699" s="130" t="inlineStr">
        <is>
          <t>Chattahoochee Energy Facility</t>
        </is>
      </c>
      <c r="C1699" s="130" t="inlineStr">
        <is>
          <t>Oglethorpe Power Corporation</t>
        </is>
      </c>
      <c r="D1699" s="129" t="n">
        <v>13994</v>
      </c>
      <c r="E1699" s="130" t="inlineStr">
        <is>
          <t>GA</t>
        </is>
      </c>
      <c r="F1699" s="130" t="inlineStr">
        <is>
          <t>Electric Utility</t>
        </is>
      </c>
      <c r="G1699" s="130" t="inlineStr">
        <is>
          <t>CT</t>
        </is>
      </c>
      <c r="H1699" s="130" t="inlineStr">
        <is>
          <t>NG</t>
        </is>
      </c>
      <c r="I1699" s="130" t="inlineStr">
        <is>
          <t>NG</t>
        </is>
      </c>
      <c r="J1699" s="131" t="n">
        <v>2175482</v>
      </c>
      <c r="K1699" s="129" t="n">
        <v>2020</v>
      </c>
      <c r="L1699" s="120">
        <f>IF(VLOOKUP(H1699,'Cross-Page Data'!$D$4:$F$48,3,FALSE)="natural gas",VLOOKUP(G1699,'Cross-Page Data'!$I$4:$J$19,2,FALSE),IF(VLOOKUP(H1699,'Cross-Page Data'!$D$4:$F$48,3,FALSE)="solar",IF(G1699="PV","solar PV","solar thermal"),IF(VLOOKUP(H1699,'Cross-Page Data'!$D$4:$F$48,3,FALSE)="wind",VLOOKUP(G1699,'Cross-Page Data'!$I$4:$J$19,2,FALSE),IF(VLOOKUP(H1699,'Cross-Page Data'!$D$4:$F$48,3,FALSE)="hydro",VLOOKUP(G1699,'Cross-Page Data'!$I$4:$J$19,2,FALSE),VLOOKUP(H1699,'Cross-Page Data'!$D$4:$F$48,3,FALSE)))))</f>
        <v/>
      </c>
      <c r="M1699" s="120">
        <f>IF(AND($P$2=FALSE,OR(F1699="Commercial NAICS Cogen",F1699="Industrial NAICS Cogen",F1699="NAICS-22 Cogen")),FALSE,IF(AND($P$3=FALSE,OR(F1699="Commercial NAICS Cogen",F1699="Commercial NAICS Non-Cogen",F1699="Industrial NAICS Cogen", F1699="industrial NAICS non-Cogen")),FALSE, TRUE))</f>
        <v/>
      </c>
    </row>
    <row r="1700">
      <c r="A1700" s="129" t="n">
        <v>7927</v>
      </c>
      <c r="B1700" s="130" t="inlineStr">
        <is>
          <t>Buffalo Mountain</t>
        </is>
      </c>
      <c r="C1700" s="130" t="inlineStr">
        <is>
          <t>Tennessee Valley Authority</t>
        </is>
      </c>
      <c r="D1700" s="129" t="n">
        <v>18642</v>
      </c>
      <c r="E1700" s="130" t="inlineStr">
        <is>
          <t>TN</t>
        </is>
      </c>
      <c r="F1700" s="130" t="inlineStr">
        <is>
          <t>Electric Utility</t>
        </is>
      </c>
      <c r="G1700" s="130" t="inlineStr">
        <is>
          <t>WT</t>
        </is>
      </c>
      <c r="H1700" s="130" t="inlineStr">
        <is>
          <t>WND</t>
        </is>
      </c>
      <c r="I1700" s="130" t="inlineStr">
        <is>
          <t>WND</t>
        </is>
      </c>
      <c r="J1700" s="131" t="n">
        <v>0</v>
      </c>
      <c r="K1700" s="129" t="n">
        <v>2020</v>
      </c>
      <c r="L1700" s="120">
        <f>IF(VLOOKUP(H1700,'Cross-Page Data'!$D$4:$F$48,3,FALSE)="natural gas",VLOOKUP(G1700,'Cross-Page Data'!$I$4:$J$19,2,FALSE),IF(VLOOKUP(H1700,'Cross-Page Data'!$D$4:$F$48,3,FALSE)="solar",IF(G1700="PV","solar PV","solar thermal"),IF(VLOOKUP(H1700,'Cross-Page Data'!$D$4:$F$48,3,FALSE)="wind",VLOOKUP(G1700,'Cross-Page Data'!$I$4:$J$19,2,FALSE),IF(VLOOKUP(H1700,'Cross-Page Data'!$D$4:$F$48,3,FALSE)="hydro",VLOOKUP(G1700,'Cross-Page Data'!$I$4:$J$19,2,FALSE),VLOOKUP(H1700,'Cross-Page Data'!$D$4:$F$48,3,FALSE)))))</f>
        <v/>
      </c>
      <c r="M1700" s="120">
        <f>IF(AND($P$2=FALSE,OR(F1700="Commercial NAICS Cogen",F1700="Industrial NAICS Cogen",F1700="NAICS-22 Cogen")),FALSE,IF(AND($P$3=FALSE,OR(F1700="Commercial NAICS Cogen",F1700="Commercial NAICS Non-Cogen",F1700="Industrial NAICS Cogen", F1700="industrial NAICS non-Cogen")),FALSE, TRUE))</f>
        <v/>
      </c>
    </row>
    <row r="1701">
      <c r="A1701" s="129" t="n">
        <v>7931</v>
      </c>
      <c r="B1701" s="130" t="inlineStr">
        <is>
          <t>Coyote Springs II</t>
        </is>
      </c>
      <c r="C1701" s="130" t="inlineStr">
        <is>
          <t>Avista Corp</t>
        </is>
      </c>
      <c r="D1701" s="129" t="n">
        <v>20169</v>
      </c>
      <c r="E1701" s="130" t="inlineStr">
        <is>
          <t>OR</t>
        </is>
      </c>
      <c r="F1701" s="130" t="inlineStr">
        <is>
          <t>Electric Utility</t>
        </is>
      </c>
      <c r="G1701" s="130" t="inlineStr">
        <is>
          <t>CA</t>
        </is>
      </c>
      <c r="H1701" s="130" t="inlineStr">
        <is>
          <t>NG</t>
        </is>
      </c>
      <c r="I1701" s="130" t="inlineStr">
        <is>
          <t>NG</t>
        </is>
      </c>
      <c r="J1701" s="131" t="n">
        <v>618732</v>
      </c>
      <c r="K1701" s="129" t="n">
        <v>2020</v>
      </c>
      <c r="L1701" s="120">
        <f>IF(VLOOKUP(H1701,'Cross-Page Data'!$D$4:$F$48,3,FALSE)="natural gas",VLOOKUP(G1701,'Cross-Page Data'!$I$4:$J$19,2,FALSE),IF(VLOOKUP(H1701,'Cross-Page Data'!$D$4:$F$48,3,FALSE)="solar",IF(G1701="PV","solar PV","solar thermal"),IF(VLOOKUP(H1701,'Cross-Page Data'!$D$4:$F$48,3,FALSE)="wind",VLOOKUP(G1701,'Cross-Page Data'!$I$4:$J$19,2,FALSE),IF(VLOOKUP(H1701,'Cross-Page Data'!$D$4:$F$48,3,FALSE)="hydro",VLOOKUP(G1701,'Cross-Page Data'!$I$4:$J$19,2,FALSE),VLOOKUP(H1701,'Cross-Page Data'!$D$4:$F$48,3,FALSE)))))</f>
        <v/>
      </c>
      <c r="M1701" s="120">
        <f>IF(AND($P$2=FALSE,OR(F1701="Commercial NAICS Cogen",F1701="Industrial NAICS Cogen",F1701="NAICS-22 Cogen")),FALSE,IF(AND($P$3=FALSE,OR(F1701="Commercial NAICS Cogen",F1701="Commercial NAICS Non-Cogen",F1701="Industrial NAICS Cogen", F1701="industrial NAICS non-Cogen")),FALSE, TRUE))</f>
        <v/>
      </c>
    </row>
    <row r="1702">
      <c r="A1702" s="129" t="n">
        <v>7931</v>
      </c>
      <c r="B1702" s="130" t="inlineStr">
        <is>
          <t>Coyote Springs II</t>
        </is>
      </c>
      <c r="C1702" s="130" t="inlineStr">
        <is>
          <t>Avista Corp</t>
        </is>
      </c>
      <c r="D1702" s="129" t="n">
        <v>20169</v>
      </c>
      <c r="E1702" s="130" t="inlineStr">
        <is>
          <t>OR</t>
        </is>
      </c>
      <c r="F1702" s="130" t="inlineStr">
        <is>
          <t>Electric Utility</t>
        </is>
      </c>
      <c r="G1702" s="130" t="inlineStr">
        <is>
          <t>CT</t>
        </is>
      </c>
      <c r="H1702" s="130" t="inlineStr">
        <is>
          <t>NG</t>
        </is>
      </c>
      <c r="I1702" s="130" t="inlineStr">
        <is>
          <t>NG</t>
        </is>
      </c>
      <c r="J1702" s="131" t="n">
        <v>1148600</v>
      </c>
      <c r="K1702" s="129" t="n">
        <v>2020</v>
      </c>
      <c r="L1702" s="120">
        <f>IF(VLOOKUP(H1702,'Cross-Page Data'!$D$4:$F$48,3,FALSE)="natural gas",VLOOKUP(G1702,'Cross-Page Data'!$I$4:$J$19,2,FALSE),IF(VLOOKUP(H1702,'Cross-Page Data'!$D$4:$F$48,3,FALSE)="solar",IF(G1702="PV","solar PV","solar thermal"),IF(VLOOKUP(H1702,'Cross-Page Data'!$D$4:$F$48,3,FALSE)="wind",VLOOKUP(G1702,'Cross-Page Data'!$I$4:$J$19,2,FALSE),IF(VLOOKUP(H1702,'Cross-Page Data'!$D$4:$F$48,3,FALSE)="hydro",VLOOKUP(G1702,'Cross-Page Data'!$I$4:$J$19,2,FALSE),VLOOKUP(H1702,'Cross-Page Data'!$D$4:$F$48,3,FALSE)))))</f>
        <v/>
      </c>
      <c r="M1702" s="120">
        <f>IF(AND($P$2=FALSE,OR(F1702="Commercial NAICS Cogen",F1702="Industrial NAICS Cogen",F1702="NAICS-22 Cogen")),FALSE,IF(AND($P$3=FALSE,OR(F1702="Commercial NAICS Cogen",F1702="Commercial NAICS Non-Cogen",F1702="Industrial NAICS Cogen", F1702="industrial NAICS non-Cogen")),FALSE, TRUE))</f>
        <v/>
      </c>
    </row>
    <row r="1703">
      <c r="A1703" s="129" t="n">
        <v>7946</v>
      </c>
      <c r="B1703" s="130" t="inlineStr">
        <is>
          <t>Wansley Unit 9</t>
        </is>
      </c>
      <c r="C1703" s="130" t="inlineStr">
        <is>
          <t>Municipal Electric Authority</t>
        </is>
      </c>
      <c r="D1703" s="129" t="n">
        <v>13100</v>
      </c>
      <c r="E1703" s="130" t="inlineStr">
        <is>
          <t>GA</t>
        </is>
      </c>
      <c r="F1703" s="130" t="inlineStr">
        <is>
          <t>Electric Utility</t>
        </is>
      </c>
      <c r="G1703" s="130" t="inlineStr">
        <is>
          <t>CA</t>
        </is>
      </c>
      <c r="H1703" s="130" t="inlineStr">
        <is>
          <t>NG</t>
        </is>
      </c>
      <c r="I1703" s="130" t="inlineStr">
        <is>
          <t>NG</t>
        </is>
      </c>
      <c r="J1703" s="131" t="n">
        <v>1189994</v>
      </c>
      <c r="K1703" s="129" t="n">
        <v>2020</v>
      </c>
      <c r="L1703" s="120">
        <f>IF(VLOOKUP(H1703,'Cross-Page Data'!$D$4:$F$48,3,FALSE)="natural gas",VLOOKUP(G1703,'Cross-Page Data'!$I$4:$J$19,2,FALSE),IF(VLOOKUP(H1703,'Cross-Page Data'!$D$4:$F$48,3,FALSE)="solar",IF(G1703="PV","solar PV","solar thermal"),IF(VLOOKUP(H1703,'Cross-Page Data'!$D$4:$F$48,3,FALSE)="wind",VLOOKUP(G1703,'Cross-Page Data'!$I$4:$J$19,2,FALSE),IF(VLOOKUP(H1703,'Cross-Page Data'!$D$4:$F$48,3,FALSE)="hydro",VLOOKUP(G1703,'Cross-Page Data'!$I$4:$J$19,2,FALSE),VLOOKUP(H1703,'Cross-Page Data'!$D$4:$F$48,3,FALSE)))))</f>
        <v/>
      </c>
      <c r="M1703" s="120">
        <f>IF(AND($P$2=FALSE,OR(F1703="Commercial NAICS Cogen",F1703="Industrial NAICS Cogen",F1703="NAICS-22 Cogen")),FALSE,IF(AND($P$3=FALSE,OR(F1703="Commercial NAICS Cogen",F1703="Commercial NAICS Non-Cogen",F1703="Industrial NAICS Cogen", F1703="industrial NAICS non-Cogen")),FALSE, TRUE))</f>
        <v/>
      </c>
    </row>
    <row r="1704">
      <c r="A1704" s="129" t="n">
        <v>7946</v>
      </c>
      <c r="B1704" s="130" t="inlineStr">
        <is>
          <t>Wansley Unit 9</t>
        </is>
      </c>
      <c r="C1704" s="130" t="inlineStr">
        <is>
          <t>Municipal Electric Authority</t>
        </is>
      </c>
      <c r="D1704" s="129" t="n">
        <v>13100</v>
      </c>
      <c r="E1704" s="130" t="inlineStr">
        <is>
          <t>GA</t>
        </is>
      </c>
      <c r="F1704" s="130" t="inlineStr">
        <is>
          <t>Electric Utility</t>
        </is>
      </c>
      <c r="G1704" s="130" t="inlineStr">
        <is>
          <t>CT</t>
        </is>
      </c>
      <c r="H1704" s="130" t="inlineStr">
        <is>
          <t>NG</t>
        </is>
      </c>
      <c r="I1704" s="130" t="inlineStr">
        <is>
          <t>NG</t>
        </is>
      </c>
      <c r="J1704" s="131" t="n">
        <v>1963317</v>
      </c>
      <c r="K1704" s="129" t="n">
        <v>2020</v>
      </c>
      <c r="L1704" s="120">
        <f>IF(VLOOKUP(H1704,'Cross-Page Data'!$D$4:$F$48,3,FALSE)="natural gas",VLOOKUP(G1704,'Cross-Page Data'!$I$4:$J$19,2,FALSE),IF(VLOOKUP(H1704,'Cross-Page Data'!$D$4:$F$48,3,FALSE)="solar",IF(G1704="PV","solar PV","solar thermal"),IF(VLOOKUP(H1704,'Cross-Page Data'!$D$4:$F$48,3,FALSE)="wind",VLOOKUP(G1704,'Cross-Page Data'!$I$4:$J$19,2,FALSE),IF(VLOOKUP(H1704,'Cross-Page Data'!$D$4:$F$48,3,FALSE)="hydro",VLOOKUP(G1704,'Cross-Page Data'!$I$4:$J$19,2,FALSE),VLOOKUP(H1704,'Cross-Page Data'!$D$4:$F$48,3,FALSE)))))</f>
        <v/>
      </c>
      <c r="M1704" s="120">
        <f>IF(AND($P$2=FALSE,OR(F1704="Commercial NAICS Cogen",F1704="Industrial NAICS Cogen",F1704="NAICS-22 Cogen")),FALSE,IF(AND($P$3=FALSE,OR(F1704="Commercial NAICS Cogen",F1704="Commercial NAICS Non-Cogen",F1704="Industrial NAICS Cogen", F1704="industrial NAICS non-Cogen")),FALSE, TRUE))</f>
        <v/>
      </c>
    </row>
    <row r="1705">
      <c r="A1705" s="129" t="n">
        <v>7962</v>
      </c>
      <c r="B1705" s="130" t="inlineStr">
        <is>
          <t>Warren F Sam Beasley Generation Station</t>
        </is>
      </c>
      <c r="C1705" s="130" t="inlineStr">
        <is>
          <t>Delaware Municipal Electric Corp</t>
        </is>
      </c>
      <c r="D1705" s="129" t="n">
        <v>5084</v>
      </c>
      <c r="E1705" s="130" t="inlineStr">
        <is>
          <t>DE</t>
        </is>
      </c>
      <c r="F1705" s="130" t="inlineStr">
        <is>
          <t>Electric Utility</t>
        </is>
      </c>
      <c r="G1705" s="130" t="inlineStr">
        <is>
          <t>GT</t>
        </is>
      </c>
      <c r="H1705" s="130" t="inlineStr">
        <is>
          <t>DFO</t>
        </is>
      </c>
      <c r="I1705" s="130" t="inlineStr">
        <is>
          <t>DFO</t>
        </is>
      </c>
      <c r="J1705" s="131" t="n">
        <v>647.754</v>
      </c>
      <c r="K1705" s="129" t="n">
        <v>2020</v>
      </c>
      <c r="L1705" s="120">
        <f>IF(VLOOKUP(H1705,'Cross-Page Data'!$D$4:$F$48,3,FALSE)="natural gas",VLOOKUP(G1705,'Cross-Page Data'!$I$4:$J$19,2,FALSE),IF(VLOOKUP(H1705,'Cross-Page Data'!$D$4:$F$48,3,FALSE)="solar",IF(G1705="PV","solar PV","solar thermal"),IF(VLOOKUP(H1705,'Cross-Page Data'!$D$4:$F$48,3,FALSE)="wind",VLOOKUP(G1705,'Cross-Page Data'!$I$4:$J$19,2,FALSE),IF(VLOOKUP(H1705,'Cross-Page Data'!$D$4:$F$48,3,FALSE)="hydro",VLOOKUP(G1705,'Cross-Page Data'!$I$4:$J$19,2,FALSE),VLOOKUP(H1705,'Cross-Page Data'!$D$4:$F$48,3,FALSE)))))</f>
        <v/>
      </c>
      <c r="M1705" s="120">
        <f>IF(AND($P$2=FALSE,OR(F1705="Commercial NAICS Cogen",F1705="Industrial NAICS Cogen",F1705="NAICS-22 Cogen")),FALSE,IF(AND($P$3=FALSE,OR(F1705="Commercial NAICS Cogen",F1705="Commercial NAICS Non-Cogen",F1705="Industrial NAICS Cogen", F1705="industrial NAICS non-Cogen")),FALSE, TRUE))</f>
        <v/>
      </c>
    </row>
    <row r="1706">
      <c r="A1706" s="129" t="n">
        <v>7962</v>
      </c>
      <c r="B1706" s="130" t="inlineStr">
        <is>
          <t>Warren F Sam Beasley Generation Station</t>
        </is>
      </c>
      <c r="C1706" s="130" t="inlineStr">
        <is>
          <t>Delaware Municipal Electric Corp</t>
        </is>
      </c>
      <c r="D1706" s="129" t="n">
        <v>5084</v>
      </c>
      <c r="E1706" s="130" t="inlineStr">
        <is>
          <t>DE</t>
        </is>
      </c>
      <c r="F1706" s="130" t="inlineStr">
        <is>
          <t>Electric Utility</t>
        </is>
      </c>
      <c r="G1706" s="130" t="inlineStr">
        <is>
          <t>GT</t>
        </is>
      </c>
      <c r="H1706" s="130" t="inlineStr">
        <is>
          <t>NG</t>
        </is>
      </c>
      <c r="I1706" s="130" t="inlineStr">
        <is>
          <t>NG</t>
        </is>
      </c>
      <c r="J1706" s="131" t="n">
        <v>27628.246</v>
      </c>
      <c r="K1706" s="129" t="n">
        <v>2020</v>
      </c>
      <c r="L1706" s="120">
        <f>IF(VLOOKUP(H1706,'Cross-Page Data'!$D$4:$F$48,3,FALSE)="natural gas",VLOOKUP(G1706,'Cross-Page Data'!$I$4:$J$19,2,FALSE),IF(VLOOKUP(H1706,'Cross-Page Data'!$D$4:$F$48,3,FALSE)="solar",IF(G1706="PV","solar PV","solar thermal"),IF(VLOOKUP(H1706,'Cross-Page Data'!$D$4:$F$48,3,FALSE)="wind",VLOOKUP(G1706,'Cross-Page Data'!$I$4:$J$19,2,FALSE),IF(VLOOKUP(H1706,'Cross-Page Data'!$D$4:$F$48,3,FALSE)="hydro",VLOOKUP(G1706,'Cross-Page Data'!$I$4:$J$19,2,FALSE),VLOOKUP(H1706,'Cross-Page Data'!$D$4:$F$48,3,FALSE)))))</f>
        <v/>
      </c>
      <c r="M1706" s="120">
        <f>IF(AND($P$2=FALSE,OR(F1706="Commercial NAICS Cogen",F1706="Industrial NAICS Cogen",F1706="NAICS-22 Cogen")),FALSE,IF(AND($P$3=FALSE,OR(F1706="Commercial NAICS Cogen",F1706="Commercial NAICS Non-Cogen",F1706="Industrial NAICS Cogen", F1706="industrial NAICS non-Cogen")),FALSE, TRUE))</f>
        <v/>
      </c>
    </row>
    <row r="1707">
      <c r="A1707" s="129" t="n">
        <v>7999</v>
      </c>
      <c r="B1707" s="130" t="inlineStr">
        <is>
          <t>Grays Harbor Energy Facility</t>
        </is>
      </c>
      <c r="C1707" s="130" t="inlineStr">
        <is>
          <t>Invenergy Services LLC</t>
        </is>
      </c>
      <c r="D1707" s="129" t="n">
        <v>49893</v>
      </c>
      <c r="E1707" s="130" t="inlineStr">
        <is>
          <t>WA</t>
        </is>
      </c>
      <c r="F1707" s="130" t="inlineStr">
        <is>
          <t>NAICS-22 Non-Cogen</t>
        </is>
      </c>
      <c r="G1707" s="130" t="inlineStr">
        <is>
          <t>CA</t>
        </is>
      </c>
      <c r="H1707" s="130" t="inlineStr">
        <is>
          <t>NG</t>
        </is>
      </c>
      <c r="I1707" s="130" t="inlineStr">
        <is>
          <t>NG</t>
        </is>
      </c>
      <c r="J1707" s="131" t="n">
        <v>905472</v>
      </c>
      <c r="K1707" s="129" t="n">
        <v>2020</v>
      </c>
      <c r="L1707" s="120">
        <f>IF(VLOOKUP(H1707,'Cross-Page Data'!$D$4:$F$48,3,FALSE)="natural gas",VLOOKUP(G1707,'Cross-Page Data'!$I$4:$J$19,2,FALSE),IF(VLOOKUP(H1707,'Cross-Page Data'!$D$4:$F$48,3,FALSE)="solar",IF(G1707="PV","solar PV","solar thermal"),IF(VLOOKUP(H1707,'Cross-Page Data'!$D$4:$F$48,3,FALSE)="wind",VLOOKUP(G1707,'Cross-Page Data'!$I$4:$J$19,2,FALSE),IF(VLOOKUP(H1707,'Cross-Page Data'!$D$4:$F$48,3,FALSE)="hydro",VLOOKUP(G1707,'Cross-Page Data'!$I$4:$J$19,2,FALSE),VLOOKUP(H1707,'Cross-Page Data'!$D$4:$F$48,3,FALSE)))))</f>
        <v/>
      </c>
      <c r="M1707" s="120">
        <f>IF(AND($P$2=FALSE,OR(F1707="Commercial NAICS Cogen",F1707="Industrial NAICS Cogen",F1707="NAICS-22 Cogen")),FALSE,IF(AND($P$3=FALSE,OR(F1707="Commercial NAICS Cogen",F1707="Commercial NAICS Non-Cogen",F1707="Industrial NAICS Cogen", F1707="industrial NAICS non-Cogen")),FALSE, TRUE))</f>
        <v/>
      </c>
    </row>
    <row r="1708">
      <c r="A1708" s="129" t="n">
        <v>7999</v>
      </c>
      <c r="B1708" s="130" t="inlineStr">
        <is>
          <t>Grays Harbor Energy Facility</t>
        </is>
      </c>
      <c r="C1708" s="130" t="inlineStr">
        <is>
          <t>Invenergy Services LLC</t>
        </is>
      </c>
      <c r="D1708" s="129" t="n">
        <v>49893</v>
      </c>
      <c r="E1708" s="130" t="inlineStr">
        <is>
          <t>WA</t>
        </is>
      </c>
      <c r="F1708" s="130" t="inlineStr">
        <is>
          <t>NAICS-22 Non-Cogen</t>
        </is>
      </c>
      <c r="G1708" s="130" t="inlineStr">
        <is>
          <t>CT</t>
        </is>
      </c>
      <c r="H1708" s="130" t="inlineStr">
        <is>
          <t>NG</t>
        </is>
      </c>
      <c r="I1708" s="130" t="inlineStr">
        <is>
          <t>NG</t>
        </is>
      </c>
      <c r="J1708" s="131" t="n">
        <v>1455203</v>
      </c>
      <c r="K1708" s="129" t="n">
        <v>2020</v>
      </c>
      <c r="L1708" s="120">
        <f>IF(VLOOKUP(H1708,'Cross-Page Data'!$D$4:$F$48,3,FALSE)="natural gas",VLOOKUP(G1708,'Cross-Page Data'!$I$4:$J$19,2,FALSE),IF(VLOOKUP(H1708,'Cross-Page Data'!$D$4:$F$48,3,FALSE)="solar",IF(G1708="PV","solar PV","solar thermal"),IF(VLOOKUP(H1708,'Cross-Page Data'!$D$4:$F$48,3,FALSE)="wind",VLOOKUP(G1708,'Cross-Page Data'!$I$4:$J$19,2,FALSE),IF(VLOOKUP(H1708,'Cross-Page Data'!$D$4:$F$48,3,FALSE)="hydro",VLOOKUP(G1708,'Cross-Page Data'!$I$4:$J$19,2,FALSE),VLOOKUP(H1708,'Cross-Page Data'!$D$4:$F$48,3,FALSE)))))</f>
        <v/>
      </c>
      <c r="M1708" s="120">
        <f>IF(AND($P$2=FALSE,OR(F1708="Commercial NAICS Cogen",F1708="Industrial NAICS Cogen",F1708="NAICS-22 Cogen")),FALSE,IF(AND($P$3=FALSE,OR(F1708="Commercial NAICS Cogen",F1708="Commercial NAICS Non-Cogen",F1708="Industrial NAICS Cogen", F1708="industrial NAICS non-Cogen")),FALSE, TRUE))</f>
        <v/>
      </c>
    </row>
    <row r="1709">
      <c r="A1709" s="129" t="n">
        <v>8002</v>
      </c>
      <c r="B1709" s="130" t="inlineStr">
        <is>
          <t>Newington</t>
        </is>
      </c>
      <c r="C1709" s="130" t="inlineStr">
        <is>
          <t>Granite Shore Power</t>
        </is>
      </c>
      <c r="D1709" s="129" t="n">
        <v>62032</v>
      </c>
      <c r="E1709" s="130" t="inlineStr">
        <is>
          <t>NH</t>
        </is>
      </c>
      <c r="F1709" s="130" t="inlineStr">
        <is>
          <t>Electric Utility</t>
        </is>
      </c>
      <c r="G1709" s="130" t="inlineStr">
        <is>
          <t>ST</t>
        </is>
      </c>
      <c r="H1709" s="130" t="inlineStr">
        <is>
          <t>DFO</t>
        </is>
      </c>
      <c r="I1709" s="130" t="inlineStr">
        <is>
          <t>DFO</t>
        </is>
      </c>
      <c r="J1709" s="131" t="n">
        <v>187.645</v>
      </c>
      <c r="K1709" s="129" t="n">
        <v>2020</v>
      </c>
      <c r="L1709" s="120">
        <f>IF(VLOOKUP(H1709,'Cross-Page Data'!$D$4:$F$48,3,FALSE)="natural gas",VLOOKUP(G1709,'Cross-Page Data'!$I$4:$J$19,2,FALSE),IF(VLOOKUP(H1709,'Cross-Page Data'!$D$4:$F$48,3,FALSE)="solar",IF(G1709="PV","solar PV","solar thermal"),IF(VLOOKUP(H1709,'Cross-Page Data'!$D$4:$F$48,3,FALSE)="wind",VLOOKUP(G1709,'Cross-Page Data'!$I$4:$J$19,2,FALSE),IF(VLOOKUP(H1709,'Cross-Page Data'!$D$4:$F$48,3,FALSE)="hydro",VLOOKUP(G1709,'Cross-Page Data'!$I$4:$J$19,2,FALSE),VLOOKUP(H1709,'Cross-Page Data'!$D$4:$F$48,3,FALSE)))))</f>
        <v/>
      </c>
      <c r="M1709" s="120">
        <f>IF(AND($P$2=FALSE,OR(F1709="Commercial NAICS Cogen",F1709="Industrial NAICS Cogen",F1709="NAICS-22 Cogen")),FALSE,IF(AND($P$3=FALSE,OR(F1709="Commercial NAICS Cogen",F1709="Commercial NAICS Non-Cogen",F1709="Industrial NAICS Cogen", F1709="industrial NAICS non-Cogen")),FALSE, TRUE))</f>
        <v/>
      </c>
    </row>
    <row r="1710">
      <c r="A1710" s="129" t="n">
        <v>8002</v>
      </c>
      <c r="B1710" s="130" t="inlineStr">
        <is>
          <t>Newington</t>
        </is>
      </c>
      <c r="C1710" s="130" t="inlineStr">
        <is>
          <t>Granite Shore Power</t>
        </is>
      </c>
      <c r="D1710" s="129" t="n">
        <v>62032</v>
      </c>
      <c r="E1710" s="130" t="inlineStr">
        <is>
          <t>NH</t>
        </is>
      </c>
      <c r="F1710" s="130" t="inlineStr">
        <is>
          <t>Electric Utility</t>
        </is>
      </c>
      <c r="G1710" s="130" t="inlineStr">
        <is>
          <t>ST</t>
        </is>
      </c>
      <c r="H1710" s="130" t="inlineStr">
        <is>
          <t>NG</t>
        </is>
      </c>
      <c r="I1710" s="130" t="inlineStr">
        <is>
          <t>NG</t>
        </is>
      </c>
      <c r="J1710" s="131" t="n">
        <v>14107.119</v>
      </c>
      <c r="K1710" s="129" t="n">
        <v>2020</v>
      </c>
      <c r="L1710" s="120">
        <f>IF(VLOOKUP(H1710,'Cross-Page Data'!$D$4:$F$48,3,FALSE)="natural gas",VLOOKUP(G1710,'Cross-Page Data'!$I$4:$J$19,2,FALSE),IF(VLOOKUP(H1710,'Cross-Page Data'!$D$4:$F$48,3,FALSE)="solar",IF(G1710="PV","solar PV","solar thermal"),IF(VLOOKUP(H1710,'Cross-Page Data'!$D$4:$F$48,3,FALSE)="wind",VLOOKUP(G1710,'Cross-Page Data'!$I$4:$J$19,2,FALSE),IF(VLOOKUP(H1710,'Cross-Page Data'!$D$4:$F$48,3,FALSE)="hydro",VLOOKUP(G1710,'Cross-Page Data'!$I$4:$J$19,2,FALSE),VLOOKUP(H1710,'Cross-Page Data'!$D$4:$F$48,3,FALSE)))))</f>
        <v/>
      </c>
      <c r="M1710" s="120">
        <f>IF(AND($P$2=FALSE,OR(F1710="Commercial NAICS Cogen",F1710="Industrial NAICS Cogen",F1710="NAICS-22 Cogen")),FALSE,IF(AND($P$3=FALSE,OR(F1710="Commercial NAICS Cogen",F1710="Commercial NAICS Non-Cogen",F1710="Industrial NAICS Cogen", F1710="industrial NAICS non-Cogen")),FALSE, TRUE))</f>
        <v/>
      </c>
    </row>
    <row r="1711">
      <c r="A1711" s="129" t="n">
        <v>8002</v>
      </c>
      <c r="B1711" s="130" t="inlineStr">
        <is>
          <t>Newington</t>
        </is>
      </c>
      <c r="C1711" s="130" t="inlineStr">
        <is>
          <t>Granite Shore Power</t>
        </is>
      </c>
      <c r="D1711" s="129" t="n">
        <v>62032</v>
      </c>
      <c r="E1711" s="130" t="inlineStr">
        <is>
          <t>NH</t>
        </is>
      </c>
      <c r="F1711" s="130" t="inlineStr">
        <is>
          <t>Electric Utility</t>
        </is>
      </c>
      <c r="G1711" s="130" t="inlineStr">
        <is>
          <t>ST</t>
        </is>
      </c>
      <c r="H1711" s="130" t="inlineStr">
        <is>
          <t>RFO</t>
        </is>
      </c>
      <c r="I1711" s="130" t="inlineStr">
        <is>
          <t>RFO</t>
        </is>
      </c>
      <c r="J1711" s="131" t="n">
        <v>2234.236</v>
      </c>
      <c r="K1711" s="129" t="n">
        <v>2020</v>
      </c>
      <c r="L1711" s="120">
        <f>IF(VLOOKUP(H1711,'Cross-Page Data'!$D$4:$F$48,3,FALSE)="natural gas",VLOOKUP(G1711,'Cross-Page Data'!$I$4:$J$19,2,FALSE),IF(VLOOKUP(H1711,'Cross-Page Data'!$D$4:$F$48,3,FALSE)="solar",IF(G1711="PV","solar PV","solar thermal"),IF(VLOOKUP(H1711,'Cross-Page Data'!$D$4:$F$48,3,FALSE)="wind",VLOOKUP(G1711,'Cross-Page Data'!$I$4:$J$19,2,FALSE),IF(VLOOKUP(H1711,'Cross-Page Data'!$D$4:$F$48,3,FALSE)="hydro",VLOOKUP(G1711,'Cross-Page Data'!$I$4:$J$19,2,FALSE),VLOOKUP(H1711,'Cross-Page Data'!$D$4:$F$48,3,FALSE)))))</f>
        <v/>
      </c>
      <c r="M1711" s="120">
        <f>IF(AND($P$2=FALSE,OR(F1711="Commercial NAICS Cogen",F1711="Industrial NAICS Cogen",F1711="NAICS-22 Cogen")),FALSE,IF(AND($P$3=FALSE,OR(F1711="Commercial NAICS Cogen",F1711="Commercial NAICS Non-Cogen",F1711="Industrial NAICS Cogen", F1711="industrial NAICS non-Cogen")),FALSE, TRUE))</f>
        <v/>
      </c>
    </row>
    <row r="1712">
      <c r="A1712" s="129" t="n">
        <v>8005</v>
      </c>
      <c r="B1712" s="130" t="inlineStr">
        <is>
          <t>Bear Swamp</t>
        </is>
      </c>
      <c r="C1712" s="130" t="inlineStr">
        <is>
          <t>Bear Swamp Power Company LLC</t>
        </is>
      </c>
      <c r="D1712" s="129" t="n">
        <v>54765</v>
      </c>
      <c r="E1712" s="130" t="inlineStr">
        <is>
          <t>MA</t>
        </is>
      </c>
      <c r="F1712" s="130" t="inlineStr">
        <is>
          <t>NAICS-22 Non-Cogen</t>
        </is>
      </c>
      <c r="G1712" s="130" t="inlineStr">
        <is>
          <t>PS</t>
        </is>
      </c>
      <c r="H1712" s="130" t="inlineStr">
        <is>
          <t>WAT</t>
        </is>
      </c>
      <c r="I1712" s="130" t="inlineStr">
        <is>
          <t>HPS</t>
        </is>
      </c>
      <c r="J1712" s="131" t="n">
        <v>-140332</v>
      </c>
      <c r="K1712" s="129" t="n">
        <v>2020</v>
      </c>
      <c r="L1712" s="120">
        <f>IF(VLOOKUP(H1712,'Cross-Page Data'!$D$4:$F$48,3,FALSE)="natural gas",VLOOKUP(G1712,'Cross-Page Data'!$I$4:$J$19,2,FALSE),IF(VLOOKUP(H1712,'Cross-Page Data'!$D$4:$F$48,3,FALSE)="solar",IF(G1712="PV","solar PV","solar thermal"),IF(VLOOKUP(H1712,'Cross-Page Data'!$D$4:$F$48,3,FALSE)="wind",VLOOKUP(G1712,'Cross-Page Data'!$I$4:$J$19,2,FALSE),IF(VLOOKUP(H1712,'Cross-Page Data'!$D$4:$F$48,3,FALSE)="hydro",VLOOKUP(G1712,'Cross-Page Data'!$I$4:$J$19,2,FALSE),VLOOKUP(H1712,'Cross-Page Data'!$D$4:$F$48,3,FALSE)))))</f>
        <v/>
      </c>
      <c r="M1712" s="120">
        <f>IF(AND($P$2=FALSE,OR(F1712="Commercial NAICS Cogen",F1712="Industrial NAICS Cogen",F1712="NAICS-22 Cogen")),FALSE,IF(AND($P$3=FALSE,OR(F1712="Commercial NAICS Cogen",F1712="Commercial NAICS Non-Cogen",F1712="Industrial NAICS Cogen", F1712="industrial NAICS non-Cogen")),FALSE, TRUE))</f>
        <v/>
      </c>
    </row>
    <row r="1713">
      <c r="A1713" s="129" t="n">
        <v>8006</v>
      </c>
      <c r="B1713" s="130" t="inlineStr">
        <is>
          <t>Roseton Generating Facility</t>
        </is>
      </c>
      <c r="C1713" s="130" t="inlineStr">
        <is>
          <t>CCI Roseton LLC</t>
        </is>
      </c>
      <c r="D1713" s="129" t="n">
        <v>5511</v>
      </c>
      <c r="E1713" s="130" t="inlineStr">
        <is>
          <t>NY</t>
        </is>
      </c>
      <c r="F1713" s="130" t="inlineStr">
        <is>
          <t>NAICS-22 Non-Cogen</t>
        </is>
      </c>
      <c r="G1713" s="130" t="inlineStr">
        <is>
          <t>ST</t>
        </is>
      </c>
      <c r="H1713" s="130" t="inlineStr">
        <is>
          <t>DFO</t>
        </is>
      </c>
      <c r="I1713" s="130" t="inlineStr">
        <is>
          <t>DFO</t>
        </is>
      </c>
      <c r="J1713" s="131" t="n">
        <v>0</v>
      </c>
      <c r="K1713" s="129" t="n">
        <v>2020</v>
      </c>
      <c r="L1713" s="120">
        <f>IF(VLOOKUP(H1713,'Cross-Page Data'!$D$4:$F$48,3,FALSE)="natural gas",VLOOKUP(G1713,'Cross-Page Data'!$I$4:$J$19,2,FALSE),IF(VLOOKUP(H1713,'Cross-Page Data'!$D$4:$F$48,3,FALSE)="solar",IF(G1713="PV","solar PV","solar thermal"),IF(VLOOKUP(H1713,'Cross-Page Data'!$D$4:$F$48,3,FALSE)="wind",VLOOKUP(G1713,'Cross-Page Data'!$I$4:$J$19,2,FALSE),IF(VLOOKUP(H1713,'Cross-Page Data'!$D$4:$F$48,3,FALSE)="hydro",VLOOKUP(G1713,'Cross-Page Data'!$I$4:$J$19,2,FALSE),VLOOKUP(H1713,'Cross-Page Data'!$D$4:$F$48,3,FALSE)))))</f>
        <v/>
      </c>
      <c r="M1713" s="120">
        <f>IF(AND($P$2=FALSE,OR(F1713="Commercial NAICS Cogen",F1713="Industrial NAICS Cogen",F1713="NAICS-22 Cogen")),FALSE,IF(AND($P$3=FALSE,OR(F1713="Commercial NAICS Cogen",F1713="Commercial NAICS Non-Cogen",F1713="Industrial NAICS Cogen", F1713="industrial NAICS non-Cogen")),FALSE, TRUE))</f>
        <v/>
      </c>
    </row>
    <row r="1714">
      <c r="A1714" s="129" t="n">
        <v>8006</v>
      </c>
      <c r="B1714" s="130" t="inlineStr">
        <is>
          <t>Roseton Generating Facility</t>
        </is>
      </c>
      <c r="C1714" s="130" t="inlineStr">
        <is>
          <t>CCI Roseton LLC</t>
        </is>
      </c>
      <c r="D1714" s="129" t="n">
        <v>5511</v>
      </c>
      <c r="E1714" s="130" t="inlineStr">
        <is>
          <t>NY</t>
        </is>
      </c>
      <c r="F1714" s="130" t="inlineStr">
        <is>
          <t>NAICS-22 Non-Cogen</t>
        </is>
      </c>
      <c r="G1714" s="130" t="inlineStr">
        <is>
          <t>ST</t>
        </is>
      </c>
      <c r="H1714" s="130" t="inlineStr">
        <is>
          <t>NG</t>
        </is>
      </c>
      <c r="I1714" s="130" t="inlineStr">
        <is>
          <t>NG</t>
        </is>
      </c>
      <c r="J1714" s="131" t="n">
        <v>104924.41</v>
      </c>
      <c r="K1714" s="129" t="n">
        <v>2020</v>
      </c>
      <c r="L1714" s="120">
        <f>IF(VLOOKUP(H1714,'Cross-Page Data'!$D$4:$F$48,3,FALSE)="natural gas",VLOOKUP(G1714,'Cross-Page Data'!$I$4:$J$19,2,FALSE),IF(VLOOKUP(H1714,'Cross-Page Data'!$D$4:$F$48,3,FALSE)="solar",IF(G1714="PV","solar PV","solar thermal"),IF(VLOOKUP(H1714,'Cross-Page Data'!$D$4:$F$48,3,FALSE)="wind",VLOOKUP(G1714,'Cross-Page Data'!$I$4:$J$19,2,FALSE),IF(VLOOKUP(H1714,'Cross-Page Data'!$D$4:$F$48,3,FALSE)="hydro",VLOOKUP(G1714,'Cross-Page Data'!$I$4:$J$19,2,FALSE),VLOOKUP(H1714,'Cross-Page Data'!$D$4:$F$48,3,FALSE)))))</f>
        <v/>
      </c>
      <c r="M1714" s="120">
        <f>IF(AND($P$2=FALSE,OR(F1714="Commercial NAICS Cogen",F1714="Industrial NAICS Cogen",F1714="NAICS-22 Cogen")),FALSE,IF(AND($P$3=FALSE,OR(F1714="Commercial NAICS Cogen",F1714="Commercial NAICS Non-Cogen",F1714="Industrial NAICS Cogen", F1714="industrial NAICS non-Cogen")),FALSE, TRUE))</f>
        <v/>
      </c>
    </row>
    <row r="1715">
      <c r="A1715" s="129" t="n">
        <v>8006</v>
      </c>
      <c r="B1715" s="130" t="inlineStr">
        <is>
          <t>Roseton Generating Facility</t>
        </is>
      </c>
      <c r="C1715" s="130" t="inlineStr">
        <is>
          <t>CCI Roseton LLC</t>
        </is>
      </c>
      <c r="D1715" s="129" t="n">
        <v>5511</v>
      </c>
      <c r="E1715" s="130" t="inlineStr">
        <is>
          <t>NY</t>
        </is>
      </c>
      <c r="F1715" s="130" t="inlineStr">
        <is>
          <t>NAICS-22 Non-Cogen</t>
        </is>
      </c>
      <c r="G1715" s="130" t="inlineStr">
        <is>
          <t>ST</t>
        </is>
      </c>
      <c r="H1715" s="130" t="inlineStr">
        <is>
          <t>RFO</t>
        </is>
      </c>
      <c r="I1715" s="130" t="inlineStr">
        <is>
          <t>RFO</t>
        </is>
      </c>
      <c r="J1715" s="131" t="n">
        <v>3757.587</v>
      </c>
      <c r="K1715" s="129" t="n">
        <v>2020</v>
      </c>
      <c r="L1715" s="120">
        <f>IF(VLOOKUP(H1715,'Cross-Page Data'!$D$4:$F$48,3,FALSE)="natural gas",VLOOKUP(G1715,'Cross-Page Data'!$I$4:$J$19,2,FALSE),IF(VLOOKUP(H1715,'Cross-Page Data'!$D$4:$F$48,3,FALSE)="solar",IF(G1715="PV","solar PV","solar thermal"),IF(VLOOKUP(H1715,'Cross-Page Data'!$D$4:$F$48,3,FALSE)="wind",VLOOKUP(G1715,'Cross-Page Data'!$I$4:$J$19,2,FALSE),IF(VLOOKUP(H1715,'Cross-Page Data'!$D$4:$F$48,3,FALSE)="hydro",VLOOKUP(G1715,'Cross-Page Data'!$I$4:$J$19,2,FALSE),VLOOKUP(H1715,'Cross-Page Data'!$D$4:$F$48,3,FALSE)))))</f>
        <v/>
      </c>
      <c r="M1715" s="120">
        <f>IF(AND($P$2=FALSE,OR(F1715="Commercial NAICS Cogen",F1715="Industrial NAICS Cogen",F1715="NAICS-22 Cogen")),FALSE,IF(AND($P$3=FALSE,OR(F1715="Commercial NAICS Cogen",F1715="Commercial NAICS Non-Cogen",F1715="Industrial NAICS Cogen", F1715="industrial NAICS non-Cogen")),FALSE, TRUE))</f>
        <v/>
      </c>
    </row>
    <row r="1716">
      <c r="A1716" s="129" t="n">
        <v>8023</v>
      </c>
      <c r="B1716" s="130" t="inlineStr">
        <is>
          <t>Columbia (WI)</t>
        </is>
      </c>
      <c r="C1716" s="130" t="inlineStr">
        <is>
          <t>Wisconsin Power &amp; Light Co</t>
        </is>
      </c>
      <c r="D1716" s="129" t="n">
        <v>20856</v>
      </c>
      <c r="E1716" s="130" t="inlineStr">
        <is>
          <t>WI</t>
        </is>
      </c>
      <c r="F1716" s="130" t="inlineStr">
        <is>
          <t>Electric Utility</t>
        </is>
      </c>
      <c r="G1716" s="130" t="inlineStr">
        <is>
          <t>ST</t>
        </is>
      </c>
      <c r="H1716" s="130" t="inlineStr">
        <is>
          <t>DFO</t>
        </is>
      </c>
      <c r="I1716" s="130" t="inlineStr">
        <is>
          <t>DFO</t>
        </is>
      </c>
      <c r="J1716" s="131" t="n">
        <v>3669.259</v>
      </c>
      <c r="K1716" s="129" t="n">
        <v>2020</v>
      </c>
      <c r="L1716" s="120">
        <f>IF(VLOOKUP(H1716,'Cross-Page Data'!$D$4:$F$48,3,FALSE)="natural gas",VLOOKUP(G1716,'Cross-Page Data'!$I$4:$J$19,2,FALSE),IF(VLOOKUP(H1716,'Cross-Page Data'!$D$4:$F$48,3,FALSE)="solar",IF(G1716="PV","solar PV","solar thermal"),IF(VLOOKUP(H1716,'Cross-Page Data'!$D$4:$F$48,3,FALSE)="wind",VLOOKUP(G1716,'Cross-Page Data'!$I$4:$J$19,2,FALSE),IF(VLOOKUP(H1716,'Cross-Page Data'!$D$4:$F$48,3,FALSE)="hydro",VLOOKUP(G1716,'Cross-Page Data'!$I$4:$J$19,2,FALSE),VLOOKUP(H1716,'Cross-Page Data'!$D$4:$F$48,3,FALSE)))))</f>
        <v/>
      </c>
      <c r="M1716" s="120">
        <f>IF(AND($P$2=FALSE,OR(F1716="Commercial NAICS Cogen",F1716="Industrial NAICS Cogen",F1716="NAICS-22 Cogen")),FALSE,IF(AND($P$3=FALSE,OR(F1716="Commercial NAICS Cogen",F1716="Commercial NAICS Non-Cogen",F1716="Industrial NAICS Cogen", F1716="industrial NAICS non-Cogen")),FALSE, TRUE))</f>
        <v/>
      </c>
    </row>
    <row r="1717">
      <c r="A1717" s="129" t="n">
        <v>8023</v>
      </c>
      <c r="B1717" s="130" t="inlineStr">
        <is>
          <t>Columbia (WI)</t>
        </is>
      </c>
      <c r="C1717" s="130" t="inlineStr">
        <is>
          <t>Wisconsin Power &amp; Light Co</t>
        </is>
      </c>
      <c r="D1717" s="129" t="n">
        <v>20856</v>
      </c>
      <c r="E1717" s="130" t="inlineStr">
        <is>
          <t>WI</t>
        </is>
      </c>
      <c r="F1717" s="130" t="inlineStr">
        <is>
          <t>Electric Utility</t>
        </is>
      </c>
      <c r="G1717" s="130" t="inlineStr">
        <is>
          <t>ST</t>
        </is>
      </c>
      <c r="H1717" s="130" t="inlineStr">
        <is>
          <t>RC</t>
        </is>
      </c>
      <c r="I1717" s="130" t="inlineStr">
        <is>
          <t>COL</t>
        </is>
      </c>
      <c r="J1717" s="131" t="n">
        <v>5183235.7</v>
      </c>
      <c r="K1717" s="129" t="n">
        <v>2020</v>
      </c>
      <c r="L1717" s="120">
        <f>IF(VLOOKUP(H1717,'Cross-Page Data'!$D$4:$F$48,3,FALSE)="natural gas",VLOOKUP(G1717,'Cross-Page Data'!$I$4:$J$19,2,FALSE),IF(VLOOKUP(H1717,'Cross-Page Data'!$D$4:$F$48,3,FALSE)="solar",IF(G1717="PV","solar PV","solar thermal"),IF(VLOOKUP(H1717,'Cross-Page Data'!$D$4:$F$48,3,FALSE)="wind",VLOOKUP(G1717,'Cross-Page Data'!$I$4:$J$19,2,FALSE),IF(VLOOKUP(H1717,'Cross-Page Data'!$D$4:$F$48,3,FALSE)="hydro",VLOOKUP(G1717,'Cross-Page Data'!$I$4:$J$19,2,FALSE),VLOOKUP(H1717,'Cross-Page Data'!$D$4:$F$48,3,FALSE)))))</f>
        <v/>
      </c>
      <c r="M1717" s="120">
        <f>IF(AND($P$2=FALSE,OR(F1717="Commercial NAICS Cogen",F1717="Industrial NAICS Cogen",F1717="NAICS-22 Cogen")),FALSE,IF(AND($P$3=FALSE,OR(F1717="Commercial NAICS Cogen",F1717="Commercial NAICS Non-Cogen",F1717="Industrial NAICS Cogen", F1717="industrial NAICS non-Cogen")),FALSE, TRUE))</f>
        <v/>
      </c>
    </row>
    <row r="1718">
      <c r="A1718" s="129" t="n">
        <v>8023</v>
      </c>
      <c r="B1718" s="130" t="inlineStr">
        <is>
          <t>Columbia (WI)</t>
        </is>
      </c>
      <c r="C1718" s="130" t="inlineStr">
        <is>
          <t>Wisconsin Power &amp; Light Co</t>
        </is>
      </c>
      <c r="D1718" s="129" t="n">
        <v>20856</v>
      </c>
      <c r="E1718" s="130" t="inlineStr">
        <is>
          <t>WI</t>
        </is>
      </c>
      <c r="F1718" s="130" t="inlineStr">
        <is>
          <t>Electric Utility</t>
        </is>
      </c>
      <c r="G1718" s="130" t="inlineStr">
        <is>
          <t>ST</t>
        </is>
      </c>
      <c r="H1718" s="130" t="inlineStr">
        <is>
          <t>SUB</t>
        </is>
      </c>
      <c r="I1718" s="130" t="inlineStr">
        <is>
          <t>COL</t>
        </is>
      </c>
      <c r="J1718" s="131" t="n">
        <v>0</v>
      </c>
      <c r="K1718" s="129" t="n">
        <v>2020</v>
      </c>
      <c r="L1718" s="120">
        <f>IF(VLOOKUP(H1718,'Cross-Page Data'!$D$4:$F$48,3,FALSE)="natural gas",VLOOKUP(G1718,'Cross-Page Data'!$I$4:$J$19,2,FALSE),IF(VLOOKUP(H1718,'Cross-Page Data'!$D$4:$F$48,3,FALSE)="solar",IF(G1718="PV","solar PV","solar thermal"),IF(VLOOKUP(H1718,'Cross-Page Data'!$D$4:$F$48,3,FALSE)="wind",VLOOKUP(G1718,'Cross-Page Data'!$I$4:$J$19,2,FALSE),IF(VLOOKUP(H1718,'Cross-Page Data'!$D$4:$F$48,3,FALSE)="hydro",VLOOKUP(G1718,'Cross-Page Data'!$I$4:$J$19,2,FALSE),VLOOKUP(H1718,'Cross-Page Data'!$D$4:$F$48,3,FALSE)))))</f>
        <v/>
      </c>
      <c r="M1718" s="120">
        <f>IF(AND($P$2=FALSE,OR(F1718="Commercial NAICS Cogen",F1718="Industrial NAICS Cogen",F1718="NAICS-22 Cogen")),FALSE,IF(AND($P$3=FALSE,OR(F1718="Commercial NAICS Cogen",F1718="Commercial NAICS Non-Cogen",F1718="Industrial NAICS Cogen", F1718="industrial NAICS non-Cogen")),FALSE, TRUE))</f>
        <v/>
      </c>
    </row>
    <row r="1719">
      <c r="A1719" s="129" t="n">
        <v>8031</v>
      </c>
      <c r="B1719" s="130" t="inlineStr">
        <is>
          <t>Emery Station</t>
        </is>
      </c>
      <c r="C1719" s="130" t="inlineStr">
        <is>
          <t>Interstate Power and Light Co</t>
        </is>
      </c>
      <c r="D1719" s="129" t="n">
        <v>9417</v>
      </c>
      <c r="E1719" s="130" t="inlineStr">
        <is>
          <t>IA</t>
        </is>
      </c>
      <c r="F1719" s="130" t="inlineStr">
        <is>
          <t>Electric Utility</t>
        </is>
      </c>
      <c r="G1719" s="130" t="inlineStr">
        <is>
          <t>CA</t>
        </is>
      </c>
      <c r="H1719" s="130" t="inlineStr">
        <is>
          <t>NG</t>
        </is>
      </c>
      <c r="I1719" s="130" t="inlineStr">
        <is>
          <t>NG</t>
        </is>
      </c>
      <c r="J1719" s="131" t="n">
        <v>1045083</v>
      </c>
      <c r="K1719" s="129" t="n">
        <v>2020</v>
      </c>
      <c r="L1719" s="120">
        <f>IF(VLOOKUP(H1719,'Cross-Page Data'!$D$4:$F$48,3,FALSE)="natural gas",VLOOKUP(G1719,'Cross-Page Data'!$I$4:$J$19,2,FALSE),IF(VLOOKUP(H1719,'Cross-Page Data'!$D$4:$F$48,3,FALSE)="solar",IF(G1719="PV","solar PV","solar thermal"),IF(VLOOKUP(H1719,'Cross-Page Data'!$D$4:$F$48,3,FALSE)="wind",VLOOKUP(G1719,'Cross-Page Data'!$I$4:$J$19,2,FALSE),IF(VLOOKUP(H1719,'Cross-Page Data'!$D$4:$F$48,3,FALSE)="hydro",VLOOKUP(G1719,'Cross-Page Data'!$I$4:$J$19,2,FALSE),VLOOKUP(H1719,'Cross-Page Data'!$D$4:$F$48,3,FALSE)))))</f>
        <v/>
      </c>
      <c r="M1719" s="120">
        <f>IF(AND($P$2=FALSE,OR(F1719="Commercial NAICS Cogen",F1719="Industrial NAICS Cogen",F1719="NAICS-22 Cogen")),FALSE,IF(AND($P$3=FALSE,OR(F1719="Commercial NAICS Cogen",F1719="Commercial NAICS Non-Cogen",F1719="Industrial NAICS Cogen", F1719="industrial NAICS non-Cogen")),FALSE, TRUE))</f>
        <v/>
      </c>
    </row>
    <row r="1720">
      <c r="A1720" s="129" t="n">
        <v>8031</v>
      </c>
      <c r="B1720" s="130" t="inlineStr">
        <is>
          <t>Emery Station</t>
        </is>
      </c>
      <c r="C1720" s="130" t="inlineStr">
        <is>
          <t>Interstate Power and Light Co</t>
        </is>
      </c>
      <c r="D1720" s="129" t="n">
        <v>9417</v>
      </c>
      <c r="E1720" s="130" t="inlineStr">
        <is>
          <t>IA</t>
        </is>
      </c>
      <c r="F1720" s="130" t="inlineStr">
        <is>
          <t>Electric Utility</t>
        </is>
      </c>
      <c r="G1720" s="130" t="inlineStr">
        <is>
          <t>CT</t>
        </is>
      </c>
      <c r="H1720" s="130" t="inlineStr">
        <is>
          <t>NG</t>
        </is>
      </c>
      <c r="I1720" s="130" t="inlineStr">
        <is>
          <t>NG</t>
        </is>
      </c>
      <c r="J1720" s="131" t="n">
        <v>1523662</v>
      </c>
      <c r="K1720" s="129" t="n">
        <v>2020</v>
      </c>
      <c r="L1720" s="120">
        <f>IF(VLOOKUP(H1720,'Cross-Page Data'!$D$4:$F$48,3,FALSE)="natural gas",VLOOKUP(G1720,'Cross-Page Data'!$I$4:$J$19,2,FALSE),IF(VLOOKUP(H1720,'Cross-Page Data'!$D$4:$F$48,3,FALSE)="solar",IF(G1720="PV","solar PV","solar thermal"),IF(VLOOKUP(H1720,'Cross-Page Data'!$D$4:$F$48,3,FALSE)="wind",VLOOKUP(G1720,'Cross-Page Data'!$I$4:$J$19,2,FALSE),IF(VLOOKUP(H1720,'Cross-Page Data'!$D$4:$F$48,3,FALSE)="hydro",VLOOKUP(G1720,'Cross-Page Data'!$I$4:$J$19,2,FALSE),VLOOKUP(H1720,'Cross-Page Data'!$D$4:$F$48,3,FALSE)))))</f>
        <v/>
      </c>
      <c r="M1720" s="120">
        <f>IF(AND($P$2=FALSE,OR(F1720="Commercial NAICS Cogen",F1720="Industrial NAICS Cogen",F1720="NAICS-22 Cogen")),FALSE,IF(AND($P$3=FALSE,OR(F1720="Commercial NAICS Cogen",F1720="Commercial NAICS Non-Cogen",F1720="Industrial NAICS Cogen", F1720="industrial NAICS non-Cogen")),FALSE, TRUE))</f>
        <v/>
      </c>
    </row>
    <row r="1721">
      <c r="A1721" s="129" t="n">
        <v>8036</v>
      </c>
      <c r="B1721" s="130" t="inlineStr">
        <is>
          <t>Cooper Nuclear Station</t>
        </is>
      </c>
      <c r="C1721" s="130" t="inlineStr">
        <is>
          <t>Nebraska Public Power District</t>
        </is>
      </c>
      <c r="D1721" s="129" t="n">
        <v>13337</v>
      </c>
      <c r="E1721" s="130" t="inlineStr">
        <is>
          <t>NE</t>
        </is>
      </c>
      <c r="F1721" s="130" t="inlineStr">
        <is>
          <t>Electric Utility</t>
        </is>
      </c>
      <c r="G1721" s="130" t="inlineStr">
        <is>
          <t>ST</t>
        </is>
      </c>
      <c r="H1721" s="130" t="inlineStr">
        <is>
          <t>NUC</t>
        </is>
      </c>
      <c r="I1721" s="130" t="inlineStr">
        <is>
          <t>NUC</t>
        </is>
      </c>
      <c r="J1721" s="131" t="n">
        <v>6188551</v>
      </c>
      <c r="K1721" s="129" t="n">
        <v>2020</v>
      </c>
      <c r="L1721" s="120">
        <f>IF(VLOOKUP(H1721,'Cross-Page Data'!$D$4:$F$48,3,FALSE)="natural gas",VLOOKUP(G1721,'Cross-Page Data'!$I$4:$J$19,2,FALSE),IF(VLOOKUP(H1721,'Cross-Page Data'!$D$4:$F$48,3,FALSE)="solar",IF(G1721="PV","solar PV","solar thermal"),IF(VLOOKUP(H1721,'Cross-Page Data'!$D$4:$F$48,3,FALSE)="wind",VLOOKUP(G1721,'Cross-Page Data'!$I$4:$J$19,2,FALSE),IF(VLOOKUP(H1721,'Cross-Page Data'!$D$4:$F$48,3,FALSE)="hydro",VLOOKUP(G1721,'Cross-Page Data'!$I$4:$J$19,2,FALSE),VLOOKUP(H1721,'Cross-Page Data'!$D$4:$F$48,3,FALSE)))))</f>
        <v/>
      </c>
      <c r="M1721" s="120">
        <f>IF(AND($P$2=FALSE,OR(F1721="Commercial NAICS Cogen",F1721="Industrial NAICS Cogen",F1721="NAICS-22 Cogen")),FALSE,IF(AND($P$3=FALSE,OR(F1721="Commercial NAICS Cogen",F1721="Commercial NAICS Non-Cogen",F1721="Industrial NAICS Cogen", F1721="industrial NAICS non-Cogen")),FALSE, TRUE))</f>
        <v/>
      </c>
    </row>
    <row r="1722">
      <c r="A1722" s="129" t="n">
        <v>8042</v>
      </c>
      <c r="B1722" s="130" t="inlineStr">
        <is>
          <t>Belews Creek</t>
        </is>
      </c>
      <c r="C1722" s="130" t="inlineStr">
        <is>
          <t>Duke Energy Carolinas, LLC</t>
        </is>
      </c>
      <c r="D1722" s="129" t="n">
        <v>5416</v>
      </c>
      <c r="E1722" s="130" t="inlineStr">
        <is>
          <t>NC</t>
        </is>
      </c>
      <c r="F1722" s="130" t="inlineStr">
        <is>
          <t>Electric Utility</t>
        </is>
      </c>
      <c r="G1722" s="130" t="inlineStr">
        <is>
          <t>ST</t>
        </is>
      </c>
      <c r="H1722" s="130" t="inlineStr">
        <is>
          <t>BIT</t>
        </is>
      </c>
      <c r="I1722" s="130" t="inlineStr">
        <is>
          <t>COL</t>
        </is>
      </c>
      <c r="J1722" s="131" t="n">
        <v>4281018.4</v>
      </c>
      <c r="K1722" s="129" t="n">
        <v>2020</v>
      </c>
      <c r="L1722" s="120">
        <f>IF(VLOOKUP(H1722,'Cross-Page Data'!$D$4:$F$48,3,FALSE)="natural gas",VLOOKUP(G1722,'Cross-Page Data'!$I$4:$J$19,2,FALSE),IF(VLOOKUP(H1722,'Cross-Page Data'!$D$4:$F$48,3,FALSE)="solar",IF(G1722="PV","solar PV","solar thermal"),IF(VLOOKUP(H1722,'Cross-Page Data'!$D$4:$F$48,3,FALSE)="wind",VLOOKUP(G1722,'Cross-Page Data'!$I$4:$J$19,2,FALSE),IF(VLOOKUP(H1722,'Cross-Page Data'!$D$4:$F$48,3,FALSE)="hydro",VLOOKUP(G1722,'Cross-Page Data'!$I$4:$J$19,2,FALSE),VLOOKUP(H1722,'Cross-Page Data'!$D$4:$F$48,3,FALSE)))))</f>
        <v/>
      </c>
      <c r="M1722" s="120">
        <f>IF(AND($P$2=FALSE,OR(F1722="Commercial NAICS Cogen",F1722="Industrial NAICS Cogen",F1722="NAICS-22 Cogen")),FALSE,IF(AND($P$3=FALSE,OR(F1722="Commercial NAICS Cogen",F1722="Commercial NAICS Non-Cogen",F1722="Industrial NAICS Cogen", F1722="industrial NAICS non-Cogen")),FALSE, TRUE))</f>
        <v/>
      </c>
    </row>
    <row r="1723">
      <c r="A1723" s="129" t="n">
        <v>8042</v>
      </c>
      <c r="B1723" s="130" t="inlineStr">
        <is>
          <t>Belews Creek</t>
        </is>
      </c>
      <c r="C1723" s="130" t="inlineStr">
        <is>
          <t>Duke Energy Carolinas, LLC</t>
        </is>
      </c>
      <c r="D1723" s="129" t="n">
        <v>5416</v>
      </c>
      <c r="E1723" s="130" t="inlineStr">
        <is>
          <t>NC</t>
        </is>
      </c>
      <c r="F1723" s="130" t="inlineStr">
        <is>
          <t>Electric Utility</t>
        </is>
      </c>
      <c r="G1723" s="130" t="inlineStr">
        <is>
          <t>ST</t>
        </is>
      </c>
      <c r="H1723" s="130" t="inlineStr">
        <is>
          <t>DFO</t>
        </is>
      </c>
      <c r="I1723" s="130" t="inlineStr">
        <is>
          <t>DFO</t>
        </is>
      </c>
      <c r="J1723" s="131" t="n">
        <v>26482.891</v>
      </c>
      <c r="K1723" s="129" t="n">
        <v>2020</v>
      </c>
      <c r="L1723" s="120">
        <f>IF(VLOOKUP(H1723,'Cross-Page Data'!$D$4:$F$48,3,FALSE)="natural gas",VLOOKUP(G1723,'Cross-Page Data'!$I$4:$J$19,2,FALSE),IF(VLOOKUP(H1723,'Cross-Page Data'!$D$4:$F$48,3,FALSE)="solar",IF(G1723="PV","solar PV","solar thermal"),IF(VLOOKUP(H1723,'Cross-Page Data'!$D$4:$F$48,3,FALSE)="wind",VLOOKUP(G1723,'Cross-Page Data'!$I$4:$J$19,2,FALSE),IF(VLOOKUP(H1723,'Cross-Page Data'!$D$4:$F$48,3,FALSE)="hydro",VLOOKUP(G1723,'Cross-Page Data'!$I$4:$J$19,2,FALSE),VLOOKUP(H1723,'Cross-Page Data'!$D$4:$F$48,3,FALSE)))))</f>
        <v/>
      </c>
      <c r="M1723" s="120">
        <f>IF(AND($P$2=FALSE,OR(F1723="Commercial NAICS Cogen",F1723="Industrial NAICS Cogen",F1723="NAICS-22 Cogen")),FALSE,IF(AND($P$3=FALSE,OR(F1723="Commercial NAICS Cogen",F1723="Commercial NAICS Non-Cogen",F1723="Industrial NAICS Cogen", F1723="industrial NAICS non-Cogen")),FALSE, TRUE))</f>
        <v/>
      </c>
    </row>
    <row r="1724">
      <c r="A1724" s="129" t="n">
        <v>8042</v>
      </c>
      <c r="B1724" s="130" t="inlineStr">
        <is>
          <t>Belews Creek</t>
        </is>
      </c>
      <c r="C1724" s="130" t="inlineStr">
        <is>
          <t>Duke Energy Carolinas, LLC</t>
        </is>
      </c>
      <c r="D1724" s="129" t="n">
        <v>5416</v>
      </c>
      <c r="E1724" s="130" t="inlineStr">
        <is>
          <t>NC</t>
        </is>
      </c>
      <c r="F1724" s="130" t="inlineStr">
        <is>
          <t>Electric Utility</t>
        </is>
      </c>
      <c r="G1724" s="130" t="inlineStr">
        <is>
          <t>ST</t>
        </is>
      </c>
      <c r="H1724" s="130" t="inlineStr">
        <is>
          <t>NG</t>
        </is>
      </c>
      <c r="I1724" s="130" t="inlineStr">
        <is>
          <t>NG</t>
        </is>
      </c>
      <c r="J1724" s="131" t="n">
        <v>1033430.7</v>
      </c>
      <c r="K1724" s="129" t="n">
        <v>2020</v>
      </c>
      <c r="L1724" s="120">
        <f>IF(VLOOKUP(H1724,'Cross-Page Data'!$D$4:$F$48,3,FALSE)="natural gas",VLOOKUP(G1724,'Cross-Page Data'!$I$4:$J$19,2,FALSE),IF(VLOOKUP(H1724,'Cross-Page Data'!$D$4:$F$48,3,FALSE)="solar",IF(G1724="PV","solar PV","solar thermal"),IF(VLOOKUP(H1724,'Cross-Page Data'!$D$4:$F$48,3,FALSE)="wind",VLOOKUP(G1724,'Cross-Page Data'!$I$4:$J$19,2,FALSE),IF(VLOOKUP(H1724,'Cross-Page Data'!$D$4:$F$48,3,FALSE)="hydro",VLOOKUP(G1724,'Cross-Page Data'!$I$4:$J$19,2,FALSE),VLOOKUP(H1724,'Cross-Page Data'!$D$4:$F$48,3,FALSE)))))</f>
        <v/>
      </c>
      <c r="M1724" s="120">
        <f>IF(AND($P$2=FALSE,OR(F1724="Commercial NAICS Cogen",F1724="Industrial NAICS Cogen",F1724="NAICS-22 Cogen")),FALSE,IF(AND($P$3=FALSE,OR(F1724="Commercial NAICS Cogen",F1724="Commercial NAICS Non-Cogen",F1724="Industrial NAICS Cogen", F1724="industrial NAICS non-Cogen")),FALSE, TRUE))</f>
        <v/>
      </c>
    </row>
    <row r="1725">
      <c r="A1725" s="129" t="n">
        <v>8048</v>
      </c>
      <c r="B1725" s="130" t="inlineStr">
        <is>
          <t>Anclote</t>
        </is>
      </c>
      <c r="C1725" s="130" t="inlineStr">
        <is>
          <t>Duke Energy Florida, LLC</t>
        </is>
      </c>
      <c r="D1725" s="129" t="n">
        <v>6455</v>
      </c>
      <c r="E1725" s="130" t="inlineStr">
        <is>
          <t>FL</t>
        </is>
      </c>
      <c r="F1725" s="130" t="inlineStr">
        <is>
          <t>Electric Utility</t>
        </is>
      </c>
      <c r="G1725" s="130" t="inlineStr">
        <is>
          <t>ST</t>
        </is>
      </c>
      <c r="H1725" s="130" t="inlineStr">
        <is>
          <t>DFO</t>
        </is>
      </c>
      <c r="I1725" s="130" t="inlineStr">
        <is>
          <t>DFO</t>
        </is>
      </c>
      <c r="J1725" s="131" t="n">
        <v>0</v>
      </c>
      <c r="K1725" s="129" t="n">
        <v>2020</v>
      </c>
      <c r="L1725" s="120">
        <f>IF(VLOOKUP(H1725,'Cross-Page Data'!$D$4:$F$48,3,FALSE)="natural gas",VLOOKUP(G1725,'Cross-Page Data'!$I$4:$J$19,2,FALSE),IF(VLOOKUP(H1725,'Cross-Page Data'!$D$4:$F$48,3,FALSE)="solar",IF(G1725="PV","solar PV","solar thermal"),IF(VLOOKUP(H1725,'Cross-Page Data'!$D$4:$F$48,3,FALSE)="wind",VLOOKUP(G1725,'Cross-Page Data'!$I$4:$J$19,2,FALSE),IF(VLOOKUP(H1725,'Cross-Page Data'!$D$4:$F$48,3,FALSE)="hydro",VLOOKUP(G1725,'Cross-Page Data'!$I$4:$J$19,2,FALSE),VLOOKUP(H1725,'Cross-Page Data'!$D$4:$F$48,3,FALSE)))))</f>
        <v/>
      </c>
      <c r="M1725" s="120">
        <f>IF(AND($P$2=FALSE,OR(F1725="Commercial NAICS Cogen",F1725="Industrial NAICS Cogen",F1725="NAICS-22 Cogen")),FALSE,IF(AND($P$3=FALSE,OR(F1725="Commercial NAICS Cogen",F1725="Commercial NAICS Non-Cogen",F1725="Industrial NAICS Cogen", F1725="industrial NAICS non-Cogen")),FALSE, TRUE))</f>
        <v/>
      </c>
    </row>
    <row r="1726">
      <c r="A1726" s="129" t="n">
        <v>8048</v>
      </c>
      <c r="B1726" s="130" t="inlineStr">
        <is>
          <t>Anclote</t>
        </is>
      </c>
      <c r="C1726" s="130" t="inlineStr">
        <is>
          <t>Duke Energy Florida, LLC</t>
        </is>
      </c>
      <c r="D1726" s="129" t="n">
        <v>6455</v>
      </c>
      <c r="E1726" s="130" t="inlineStr">
        <is>
          <t>FL</t>
        </is>
      </c>
      <c r="F1726" s="130" t="inlineStr">
        <is>
          <t>Electric Utility</t>
        </is>
      </c>
      <c r="G1726" s="130" t="inlineStr">
        <is>
          <t>ST</t>
        </is>
      </c>
      <c r="H1726" s="130" t="inlineStr">
        <is>
          <t>NG</t>
        </is>
      </c>
      <c r="I1726" s="130" t="inlineStr">
        <is>
          <t>NG</t>
        </is>
      </c>
      <c r="J1726" s="131" t="n">
        <v>2243889</v>
      </c>
      <c r="K1726" s="129" t="n">
        <v>2020</v>
      </c>
      <c r="L1726" s="120">
        <f>IF(VLOOKUP(H1726,'Cross-Page Data'!$D$4:$F$48,3,FALSE)="natural gas",VLOOKUP(G1726,'Cross-Page Data'!$I$4:$J$19,2,FALSE),IF(VLOOKUP(H1726,'Cross-Page Data'!$D$4:$F$48,3,FALSE)="solar",IF(G1726="PV","solar PV","solar thermal"),IF(VLOOKUP(H1726,'Cross-Page Data'!$D$4:$F$48,3,FALSE)="wind",VLOOKUP(G1726,'Cross-Page Data'!$I$4:$J$19,2,FALSE),IF(VLOOKUP(H1726,'Cross-Page Data'!$D$4:$F$48,3,FALSE)="hydro",VLOOKUP(G1726,'Cross-Page Data'!$I$4:$J$19,2,FALSE),VLOOKUP(H1726,'Cross-Page Data'!$D$4:$F$48,3,FALSE)))))</f>
        <v/>
      </c>
      <c r="M1726" s="120">
        <f>IF(AND($P$2=FALSE,OR(F1726="Commercial NAICS Cogen",F1726="Industrial NAICS Cogen",F1726="NAICS-22 Cogen")),FALSE,IF(AND($P$3=FALSE,OR(F1726="Commercial NAICS Cogen",F1726="Commercial NAICS Non-Cogen",F1726="Industrial NAICS Cogen", F1726="industrial NAICS non-Cogen")),FALSE, TRUE))</f>
        <v/>
      </c>
    </row>
    <row r="1727">
      <c r="A1727" s="129" t="n">
        <v>8048</v>
      </c>
      <c r="B1727" s="130" t="inlineStr">
        <is>
          <t>Anclote</t>
        </is>
      </c>
      <c r="C1727" s="130" t="inlineStr">
        <is>
          <t>Duke Energy Florida, LLC</t>
        </is>
      </c>
      <c r="D1727" s="129" t="n">
        <v>6455</v>
      </c>
      <c r="E1727" s="130" t="inlineStr">
        <is>
          <t>FL</t>
        </is>
      </c>
      <c r="F1727" s="130" t="inlineStr">
        <is>
          <t>Electric Utility</t>
        </is>
      </c>
      <c r="G1727" s="130" t="inlineStr">
        <is>
          <t>ST</t>
        </is>
      </c>
      <c r="H1727" s="130" t="inlineStr">
        <is>
          <t>RFO</t>
        </is>
      </c>
      <c r="I1727" s="130" t="inlineStr">
        <is>
          <t>RFO</t>
        </is>
      </c>
      <c r="J1727" s="131" t="n">
        <v>0</v>
      </c>
      <c r="K1727" s="129" t="n">
        <v>2020</v>
      </c>
      <c r="L1727" s="120">
        <f>IF(VLOOKUP(H1727,'Cross-Page Data'!$D$4:$F$48,3,FALSE)="natural gas",VLOOKUP(G1727,'Cross-Page Data'!$I$4:$J$19,2,FALSE),IF(VLOOKUP(H1727,'Cross-Page Data'!$D$4:$F$48,3,FALSE)="solar",IF(G1727="PV","solar PV","solar thermal"),IF(VLOOKUP(H1727,'Cross-Page Data'!$D$4:$F$48,3,FALSE)="wind",VLOOKUP(G1727,'Cross-Page Data'!$I$4:$J$19,2,FALSE),IF(VLOOKUP(H1727,'Cross-Page Data'!$D$4:$F$48,3,FALSE)="hydro",VLOOKUP(G1727,'Cross-Page Data'!$I$4:$J$19,2,FALSE),VLOOKUP(H1727,'Cross-Page Data'!$D$4:$F$48,3,FALSE)))))</f>
        <v/>
      </c>
      <c r="M1727" s="120">
        <f>IF(AND($P$2=FALSE,OR(F1727="Commercial NAICS Cogen",F1727="Industrial NAICS Cogen",F1727="NAICS-22 Cogen")),FALSE,IF(AND($P$3=FALSE,OR(F1727="Commercial NAICS Cogen",F1727="Commercial NAICS Non-Cogen",F1727="Industrial NAICS Cogen", F1727="industrial NAICS non-Cogen")),FALSE, TRUE))</f>
        <v/>
      </c>
    </row>
    <row r="1728">
      <c r="A1728" s="129" t="n">
        <v>8049</v>
      </c>
      <c r="B1728" s="130" t="inlineStr">
        <is>
          <t>Intercession City</t>
        </is>
      </c>
      <c r="C1728" s="130" t="inlineStr">
        <is>
          <t>Duke Energy Florida, LLC</t>
        </is>
      </c>
      <c r="D1728" s="129" t="n">
        <v>6455</v>
      </c>
      <c r="E1728" s="130" t="inlineStr">
        <is>
          <t>FL</t>
        </is>
      </c>
      <c r="F1728" s="130" t="inlineStr">
        <is>
          <t>Electric Utility</t>
        </is>
      </c>
      <c r="G1728" s="130" t="inlineStr">
        <is>
          <t>GT</t>
        </is>
      </c>
      <c r="H1728" s="130" t="inlineStr">
        <is>
          <t>DFO</t>
        </is>
      </c>
      <c r="I1728" s="130" t="inlineStr">
        <is>
          <t>DFO</t>
        </is>
      </c>
      <c r="J1728" s="131" t="n">
        <v>13536.268</v>
      </c>
      <c r="K1728" s="129" t="n">
        <v>2020</v>
      </c>
      <c r="L1728" s="120">
        <f>IF(VLOOKUP(H1728,'Cross-Page Data'!$D$4:$F$48,3,FALSE)="natural gas",VLOOKUP(G1728,'Cross-Page Data'!$I$4:$J$19,2,FALSE),IF(VLOOKUP(H1728,'Cross-Page Data'!$D$4:$F$48,3,FALSE)="solar",IF(G1728="PV","solar PV","solar thermal"),IF(VLOOKUP(H1728,'Cross-Page Data'!$D$4:$F$48,3,FALSE)="wind",VLOOKUP(G1728,'Cross-Page Data'!$I$4:$J$19,2,FALSE),IF(VLOOKUP(H1728,'Cross-Page Data'!$D$4:$F$48,3,FALSE)="hydro",VLOOKUP(G1728,'Cross-Page Data'!$I$4:$J$19,2,FALSE),VLOOKUP(H1728,'Cross-Page Data'!$D$4:$F$48,3,FALSE)))))</f>
        <v/>
      </c>
      <c r="M1728" s="120">
        <f>IF(AND($P$2=FALSE,OR(F1728="Commercial NAICS Cogen",F1728="Industrial NAICS Cogen",F1728="NAICS-22 Cogen")),FALSE,IF(AND($P$3=FALSE,OR(F1728="Commercial NAICS Cogen",F1728="Commercial NAICS Non-Cogen",F1728="Industrial NAICS Cogen", F1728="industrial NAICS non-Cogen")),FALSE, TRUE))</f>
        <v/>
      </c>
    </row>
    <row r="1729">
      <c r="A1729" s="129" t="n">
        <v>8049</v>
      </c>
      <c r="B1729" s="130" t="inlineStr">
        <is>
          <t>Intercession City</t>
        </is>
      </c>
      <c r="C1729" s="130" t="inlineStr">
        <is>
          <t>Duke Energy Florida, LLC</t>
        </is>
      </c>
      <c r="D1729" s="129" t="n">
        <v>6455</v>
      </c>
      <c r="E1729" s="130" t="inlineStr">
        <is>
          <t>FL</t>
        </is>
      </c>
      <c r="F1729" s="130" t="inlineStr">
        <is>
          <t>Electric Utility</t>
        </is>
      </c>
      <c r="G1729" s="130" t="inlineStr">
        <is>
          <t>GT</t>
        </is>
      </c>
      <c r="H1729" s="130" t="inlineStr">
        <is>
          <t>NG</t>
        </is>
      </c>
      <c r="I1729" s="130" t="inlineStr">
        <is>
          <t>NG</t>
        </is>
      </c>
      <c r="J1729" s="131" t="n">
        <v>305418.73</v>
      </c>
      <c r="K1729" s="129" t="n">
        <v>2020</v>
      </c>
      <c r="L1729" s="120">
        <f>IF(VLOOKUP(H1729,'Cross-Page Data'!$D$4:$F$48,3,FALSE)="natural gas",VLOOKUP(G1729,'Cross-Page Data'!$I$4:$J$19,2,FALSE),IF(VLOOKUP(H1729,'Cross-Page Data'!$D$4:$F$48,3,FALSE)="solar",IF(G1729="PV","solar PV","solar thermal"),IF(VLOOKUP(H1729,'Cross-Page Data'!$D$4:$F$48,3,FALSE)="wind",VLOOKUP(G1729,'Cross-Page Data'!$I$4:$J$19,2,FALSE),IF(VLOOKUP(H1729,'Cross-Page Data'!$D$4:$F$48,3,FALSE)="hydro",VLOOKUP(G1729,'Cross-Page Data'!$I$4:$J$19,2,FALSE),VLOOKUP(H1729,'Cross-Page Data'!$D$4:$F$48,3,FALSE)))))</f>
        <v/>
      </c>
      <c r="M1729" s="120">
        <f>IF(AND($P$2=FALSE,OR(F1729="Commercial NAICS Cogen",F1729="Industrial NAICS Cogen",F1729="NAICS-22 Cogen")),FALSE,IF(AND($P$3=FALSE,OR(F1729="Commercial NAICS Cogen",F1729="Commercial NAICS Non-Cogen",F1729="Industrial NAICS Cogen", F1729="industrial NAICS non-Cogen")),FALSE, TRUE))</f>
        <v/>
      </c>
    </row>
    <row r="1730">
      <c r="A1730" s="129" t="n">
        <v>8055</v>
      </c>
      <c r="B1730" s="130" t="inlineStr">
        <is>
          <t>Arkansas Nuclear One</t>
        </is>
      </c>
      <c r="C1730" s="130" t="inlineStr">
        <is>
          <t>Entergy Arkansas LLC</t>
        </is>
      </c>
      <c r="D1730" s="129" t="n">
        <v>814</v>
      </c>
      <c r="E1730" s="130" t="inlineStr">
        <is>
          <t>AR</t>
        </is>
      </c>
      <c r="F1730" s="130" t="inlineStr">
        <is>
          <t>Electric Utility</t>
        </is>
      </c>
      <c r="G1730" s="130" t="inlineStr">
        <is>
          <t>ST</t>
        </is>
      </c>
      <c r="H1730" s="130" t="inlineStr">
        <is>
          <t>NUC</t>
        </is>
      </c>
      <c r="I1730" s="130" t="inlineStr">
        <is>
          <t>NUC</t>
        </is>
      </c>
      <c r="J1730" s="131" t="n">
        <v>7436378</v>
      </c>
      <c r="K1730" s="129" t="n">
        <v>2020</v>
      </c>
      <c r="L1730" s="120">
        <f>IF(VLOOKUP(H1730,'Cross-Page Data'!$D$4:$F$48,3,FALSE)="natural gas",VLOOKUP(G1730,'Cross-Page Data'!$I$4:$J$19,2,FALSE),IF(VLOOKUP(H1730,'Cross-Page Data'!$D$4:$F$48,3,FALSE)="solar",IF(G1730="PV","solar PV","solar thermal"),IF(VLOOKUP(H1730,'Cross-Page Data'!$D$4:$F$48,3,FALSE)="wind",VLOOKUP(G1730,'Cross-Page Data'!$I$4:$J$19,2,FALSE),IF(VLOOKUP(H1730,'Cross-Page Data'!$D$4:$F$48,3,FALSE)="hydro",VLOOKUP(G1730,'Cross-Page Data'!$I$4:$J$19,2,FALSE),VLOOKUP(H1730,'Cross-Page Data'!$D$4:$F$48,3,FALSE)))))</f>
        <v/>
      </c>
      <c r="M1730" s="120">
        <f>IF(AND($P$2=FALSE,OR(F1730="Commercial NAICS Cogen",F1730="Industrial NAICS Cogen",F1730="NAICS-22 Cogen")),FALSE,IF(AND($P$3=FALSE,OR(F1730="Commercial NAICS Cogen",F1730="Commercial NAICS Non-Cogen",F1730="Industrial NAICS Cogen", F1730="industrial NAICS non-Cogen")),FALSE, TRUE))</f>
        <v/>
      </c>
    </row>
    <row r="1731">
      <c r="A1731" s="129" t="n">
        <v>8055</v>
      </c>
      <c r="B1731" s="130" t="inlineStr">
        <is>
          <t>Arkansas Nuclear One</t>
        </is>
      </c>
      <c r="C1731" s="130" t="inlineStr">
        <is>
          <t>Entergy Arkansas LLC</t>
        </is>
      </c>
      <c r="D1731" s="129" t="n">
        <v>814</v>
      </c>
      <c r="E1731" s="130" t="inlineStr">
        <is>
          <t>AR</t>
        </is>
      </c>
      <c r="F1731" s="130" t="inlineStr">
        <is>
          <t>Electric Utility</t>
        </is>
      </c>
      <c r="G1731" s="130" t="inlineStr">
        <is>
          <t>ST</t>
        </is>
      </c>
      <c r="H1731" s="130" t="inlineStr">
        <is>
          <t>NUC</t>
        </is>
      </c>
      <c r="I1731" s="130" t="inlineStr">
        <is>
          <t>NUC</t>
        </is>
      </c>
      <c r="J1731" s="131" t="n">
        <v>7626671</v>
      </c>
      <c r="K1731" s="129" t="n">
        <v>2020</v>
      </c>
      <c r="L1731" s="120">
        <f>IF(VLOOKUP(H1731,'Cross-Page Data'!$D$4:$F$48,3,FALSE)="natural gas",VLOOKUP(G1731,'Cross-Page Data'!$I$4:$J$19,2,FALSE),IF(VLOOKUP(H1731,'Cross-Page Data'!$D$4:$F$48,3,FALSE)="solar",IF(G1731="PV","solar PV","solar thermal"),IF(VLOOKUP(H1731,'Cross-Page Data'!$D$4:$F$48,3,FALSE)="wind",VLOOKUP(G1731,'Cross-Page Data'!$I$4:$J$19,2,FALSE),IF(VLOOKUP(H1731,'Cross-Page Data'!$D$4:$F$48,3,FALSE)="hydro",VLOOKUP(G1731,'Cross-Page Data'!$I$4:$J$19,2,FALSE),VLOOKUP(H1731,'Cross-Page Data'!$D$4:$F$48,3,FALSE)))))</f>
        <v/>
      </c>
      <c r="M1731" s="120">
        <f>IF(AND($P$2=FALSE,OR(F1731="Commercial NAICS Cogen",F1731="Industrial NAICS Cogen",F1731="NAICS-22 Cogen")),FALSE,IF(AND($P$3=FALSE,OR(F1731="Commercial NAICS Cogen",F1731="Commercial NAICS Non-Cogen",F1731="Industrial NAICS Cogen", F1731="industrial NAICS non-Cogen")),FALSE, TRUE))</f>
        <v/>
      </c>
    </row>
    <row r="1732">
      <c r="A1732" s="129" t="n">
        <v>8066</v>
      </c>
      <c r="B1732" s="130" t="inlineStr">
        <is>
          <t>Jim Bridger</t>
        </is>
      </c>
      <c r="C1732" s="130" t="inlineStr">
        <is>
          <t>PacifiCorp</t>
        </is>
      </c>
      <c r="D1732" s="129" t="n">
        <v>14354</v>
      </c>
      <c r="E1732" s="130" t="inlineStr">
        <is>
          <t>WY</t>
        </is>
      </c>
      <c r="F1732" s="130" t="inlineStr">
        <is>
          <t>Electric Utility</t>
        </is>
      </c>
      <c r="G1732" s="130" t="inlineStr">
        <is>
          <t>ST</t>
        </is>
      </c>
      <c r="H1732" s="130" t="inlineStr">
        <is>
          <t>DFO</t>
        </is>
      </c>
      <c r="I1732" s="130" t="inlineStr">
        <is>
          <t>DFO</t>
        </is>
      </c>
      <c r="J1732" s="131" t="n">
        <v>5923.161</v>
      </c>
      <c r="K1732" s="129" t="n">
        <v>2020</v>
      </c>
      <c r="L1732" s="120">
        <f>IF(VLOOKUP(H1732,'Cross-Page Data'!$D$4:$F$48,3,FALSE)="natural gas",VLOOKUP(G1732,'Cross-Page Data'!$I$4:$J$19,2,FALSE),IF(VLOOKUP(H1732,'Cross-Page Data'!$D$4:$F$48,3,FALSE)="solar",IF(G1732="PV","solar PV","solar thermal"),IF(VLOOKUP(H1732,'Cross-Page Data'!$D$4:$F$48,3,FALSE)="wind",VLOOKUP(G1732,'Cross-Page Data'!$I$4:$J$19,2,FALSE),IF(VLOOKUP(H1732,'Cross-Page Data'!$D$4:$F$48,3,FALSE)="hydro",VLOOKUP(G1732,'Cross-Page Data'!$I$4:$J$19,2,FALSE),VLOOKUP(H1732,'Cross-Page Data'!$D$4:$F$48,3,FALSE)))))</f>
        <v/>
      </c>
      <c r="M1732" s="120">
        <f>IF(AND($P$2=FALSE,OR(F1732="Commercial NAICS Cogen",F1732="Industrial NAICS Cogen",F1732="NAICS-22 Cogen")),FALSE,IF(AND($P$3=FALSE,OR(F1732="Commercial NAICS Cogen",F1732="Commercial NAICS Non-Cogen",F1732="Industrial NAICS Cogen", F1732="industrial NAICS non-Cogen")),FALSE, TRUE))</f>
        <v/>
      </c>
    </row>
    <row r="1733">
      <c r="A1733" s="129" t="n">
        <v>8066</v>
      </c>
      <c r="B1733" s="130" t="inlineStr">
        <is>
          <t>Jim Bridger</t>
        </is>
      </c>
      <c r="C1733" s="130" t="inlineStr">
        <is>
          <t>PacifiCorp</t>
        </is>
      </c>
      <c r="D1733" s="129" t="n">
        <v>14354</v>
      </c>
      <c r="E1733" s="130" t="inlineStr">
        <is>
          <t>WY</t>
        </is>
      </c>
      <c r="F1733" s="130" t="inlineStr">
        <is>
          <t>Electric Utility</t>
        </is>
      </c>
      <c r="G1733" s="130" t="inlineStr">
        <is>
          <t>ST</t>
        </is>
      </c>
      <c r="H1733" s="130" t="inlineStr">
        <is>
          <t>SUB</t>
        </is>
      </c>
      <c r="I1733" s="130" t="inlineStr">
        <is>
          <t>COL</t>
        </is>
      </c>
      <c r="J1733" s="131" t="n">
        <v>10452652</v>
      </c>
      <c r="K1733" s="129" t="n">
        <v>2020</v>
      </c>
      <c r="L1733" s="120">
        <f>IF(VLOOKUP(H1733,'Cross-Page Data'!$D$4:$F$48,3,FALSE)="natural gas",VLOOKUP(G1733,'Cross-Page Data'!$I$4:$J$19,2,FALSE),IF(VLOOKUP(H1733,'Cross-Page Data'!$D$4:$F$48,3,FALSE)="solar",IF(G1733="PV","solar PV","solar thermal"),IF(VLOOKUP(H1733,'Cross-Page Data'!$D$4:$F$48,3,FALSE)="wind",VLOOKUP(G1733,'Cross-Page Data'!$I$4:$J$19,2,FALSE),IF(VLOOKUP(H1733,'Cross-Page Data'!$D$4:$F$48,3,FALSE)="hydro",VLOOKUP(G1733,'Cross-Page Data'!$I$4:$J$19,2,FALSE),VLOOKUP(H1733,'Cross-Page Data'!$D$4:$F$48,3,FALSE)))))</f>
        <v/>
      </c>
      <c r="M1733" s="120">
        <f>IF(AND($P$2=FALSE,OR(F1733="Commercial NAICS Cogen",F1733="Industrial NAICS Cogen",F1733="NAICS-22 Cogen")),FALSE,IF(AND($P$3=FALSE,OR(F1733="Commercial NAICS Cogen",F1733="Commercial NAICS Non-Cogen",F1733="Industrial NAICS Cogen", F1733="industrial NAICS non-Cogen")),FALSE, TRUE))</f>
        <v/>
      </c>
    </row>
    <row r="1734">
      <c r="A1734" s="129" t="n">
        <v>8068</v>
      </c>
      <c r="B1734" s="130" t="inlineStr">
        <is>
          <t>Santan</t>
        </is>
      </c>
      <c r="C1734" s="130" t="inlineStr">
        <is>
          <t>Salt River Project</t>
        </is>
      </c>
      <c r="D1734" s="129" t="n">
        <v>16572</v>
      </c>
      <c r="E1734" s="130" t="inlineStr">
        <is>
          <t>AZ</t>
        </is>
      </c>
      <c r="F1734" s="130" t="inlineStr">
        <is>
          <t>Electric Utility</t>
        </is>
      </c>
      <c r="G1734" s="130" t="inlineStr">
        <is>
          <t>CA</t>
        </is>
      </c>
      <c r="H1734" s="130" t="inlineStr">
        <is>
          <t>NG</t>
        </is>
      </c>
      <c r="I1734" s="130" t="inlineStr">
        <is>
          <t>NG</t>
        </is>
      </c>
      <c r="J1734" s="131" t="n">
        <v>2064529</v>
      </c>
      <c r="K1734" s="129" t="n">
        <v>2020</v>
      </c>
      <c r="L1734" s="120">
        <f>IF(VLOOKUP(H1734,'Cross-Page Data'!$D$4:$F$48,3,FALSE)="natural gas",VLOOKUP(G1734,'Cross-Page Data'!$I$4:$J$19,2,FALSE),IF(VLOOKUP(H1734,'Cross-Page Data'!$D$4:$F$48,3,FALSE)="solar",IF(G1734="PV","solar PV","solar thermal"),IF(VLOOKUP(H1734,'Cross-Page Data'!$D$4:$F$48,3,FALSE)="wind",VLOOKUP(G1734,'Cross-Page Data'!$I$4:$J$19,2,FALSE),IF(VLOOKUP(H1734,'Cross-Page Data'!$D$4:$F$48,3,FALSE)="hydro",VLOOKUP(G1734,'Cross-Page Data'!$I$4:$J$19,2,FALSE),VLOOKUP(H1734,'Cross-Page Data'!$D$4:$F$48,3,FALSE)))))</f>
        <v/>
      </c>
      <c r="M1734" s="120">
        <f>IF(AND($P$2=FALSE,OR(F1734="Commercial NAICS Cogen",F1734="Industrial NAICS Cogen",F1734="NAICS-22 Cogen")),FALSE,IF(AND($P$3=FALSE,OR(F1734="Commercial NAICS Cogen",F1734="Commercial NAICS Non-Cogen",F1734="Industrial NAICS Cogen", F1734="industrial NAICS non-Cogen")),FALSE, TRUE))</f>
        <v/>
      </c>
    </row>
    <row r="1735">
      <c r="A1735" s="129" t="n">
        <v>8068</v>
      </c>
      <c r="B1735" s="130" t="inlineStr">
        <is>
          <t>Santan</t>
        </is>
      </c>
      <c r="C1735" s="130" t="inlineStr">
        <is>
          <t>Salt River Project</t>
        </is>
      </c>
      <c r="D1735" s="129" t="n">
        <v>16572</v>
      </c>
      <c r="E1735" s="130" t="inlineStr">
        <is>
          <t>AZ</t>
        </is>
      </c>
      <c r="F1735" s="130" t="inlineStr">
        <is>
          <t>Electric Utility</t>
        </is>
      </c>
      <c r="G1735" s="130" t="inlineStr">
        <is>
          <t>CS</t>
        </is>
      </c>
      <c r="H1735" s="130" t="inlineStr">
        <is>
          <t>NG</t>
        </is>
      </c>
      <c r="I1735" s="130" t="inlineStr">
        <is>
          <t>NG</t>
        </is>
      </c>
      <c r="J1735" s="131" t="n">
        <v>1280608</v>
      </c>
      <c r="K1735" s="129" t="n">
        <v>2020</v>
      </c>
      <c r="L1735" s="120">
        <f>IF(VLOOKUP(H1735,'Cross-Page Data'!$D$4:$F$48,3,FALSE)="natural gas",VLOOKUP(G1735,'Cross-Page Data'!$I$4:$J$19,2,FALSE),IF(VLOOKUP(H1735,'Cross-Page Data'!$D$4:$F$48,3,FALSE)="solar",IF(G1735="PV","solar PV","solar thermal"),IF(VLOOKUP(H1735,'Cross-Page Data'!$D$4:$F$48,3,FALSE)="wind",VLOOKUP(G1735,'Cross-Page Data'!$I$4:$J$19,2,FALSE),IF(VLOOKUP(H1735,'Cross-Page Data'!$D$4:$F$48,3,FALSE)="hydro",VLOOKUP(G1735,'Cross-Page Data'!$I$4:$J$19,2,FALSE),VLOOKUP(H1735,'Cross-Page Data'!$D$4:$F$48,3,FALSE)))))</f>
        <v/>
      </c>
      <c r="M1735" s="120">
        <f>IF(AND($P$2=FALSE,OR(F1735="Commercial NAICS Cogen",F1735="Industrial NAICS Cogen",F1735="NAICS-22 Cogen")),FALSE,IF(AND($P$3=FALSE,OR(F1735="Commercial NAICS Cogen",F1735="Commercial NAICS Non-Cogen",F1735="Industrial NAICS Cogen", F1735="industrial NAICS non-Cogen")),FALSE, TRUE))</f>
        <v/>
      </c>
    </row>
    <row r="1736">
      <c r="A1736" s="129" t="n">
        <v>8068</v>
      </c>
      <c r="B1736" s="130" t="inlineStr">
        <is>
          <t>Santan</t>
        </is>
      </c>
      <c r="C1736" s="130" t="inlineStr">
        <is>
          <t>Salt River Project</t>
        </is>
      </c>
      <c r="D1736" s="129" t="n">
        <v>16572</v>
      </c>
      <c r="E1736" s="130" t="inlineStr">
        <is>
          <t>AZ</t>
        </is>
      </c>
      <c r="F1736" s="130" t="inlineStr">
        <is>
          <t>Electric Utility</t>
        </is>
      </c>
      <c r="G1736" s="130" t="inlineStr">
        <is>
          <t>CT</t>
        </is>
      </c>
      <c r="H1736" s="130" t="inlineStr">
        <is>
          <t>NG</t>
        </is>
      </c>
      <c r="I1736" s="130" t="inlineStr">
        <is>
          <t>NG</t>
        </is>
      </c>
      <c r="J1736" s="131" t="n">
        <v>2669045</v>
      </c>
      <c r="K1736" s="129" t="n">
        <v>2020</v>
      </c>
      <c r="L1736" s="120">
        <f>IF(VLOOKUP(H1736,'Cross-Page Data'!$D$4:$F$48,3,FALSE)="natural gas",VLOOKUP(G1736,'Cross-Page Data'!$I$4:$J$19,2,FALSE),IF(VLOOKUP(H1736,'Cross-Page Data'!$D$4:$F$48,3,FALSE)="solar",IF(G1736="PV","solar PV","solar thermal"),IF(VLOOKUP(H1736,'Cross-Page Data'!$D$4:$F$48,3,FALSE)="wind",VLOOKUP(G1736,'Cross-Page Data'!$I$4:$J$19,2,FALSE),IF(VLOOKUP(H1736,'Cross-Page Data'!$D$4:$F$48,3,FALSE)="hydro",VLOOKUP(G1736,'Cross-Page Data'!$I$4:$J$19,2,FALSE),VLOOKUP(H1736,'Cross-Page Data'!$D$4:$F$48,3,FALSE)))))</f>
        <v/>
      </c>
      <c r="M1736" s="120">
        <f>IF(AND($P$2=FALSE,OR(F1736="Commercial NAICS Cogen",F1736="Industrial NAICS Cogen",F1736="NAICS-22 Cogen")),FALSE,IF(AND($P$3=FALSE,OR(F1736="Commercial NAICS Cogen",F1736="Commercial NAICS Non-Cogen",F1736="Industrial NAICS Cogen", F1736="industrial NAICS non-Cogen")),FALSE, TRUE))</f>
        <v/>
      </c>
    </row>
    <row r="1737">
      <c r="A1737" s="129" t="n">
        <v>8069</v>
      </c>
      <c r="B1737" s="130" t="inlineStr">
        <is>
          <t>Huntington</t>
        </is>
      </c>
      <c r="C1737" s="130" t="inlineStr">
        <is>
          <t>PacifiCorp</t>
        </is>
      </c>
      <c r="D1737" s="129" t="n">
        <v>14354</v>
      </c>
      <c r="E1737" s="130" t="inlineStr">
        <is>
          <t>UT</t>
        </is>
      </c>
      <c r="F1737" s="130" t="inlineStr">
        <is>
          <t>Electric Utility</t>
        </is>
      </c>
      <c r="G1737" s="130" t="inlineStr">
        <is>
          <t>ST</t>
        </is>
      </c>
      <c r="H1737" s="130" t="inlineStr">
        <is>
          <t>BIT</t>
        </is>
      </c>
      <c r="I1737" s="130" t="inlineStr">
        <is>
          <t>COL</t>
        </is>
      </c>
      <c r="J1737" s="131" t="n">
        <v>4513139</v>
      </c>
      <c r="K1737" s="129" t="n">
        <v>2020</v>
      </c>
      <c r="L1737" s="120">
        <f>IF(VLOOKUP(H1737,'Cross-Page Data'!$D$4:$F$48,3,FALSE)="natural gas",VLOOKUP(G1737,'Cross-Page Data'!$I$4:$J$19,2,FALSE),IF(VLOOKUP(H1737,'Cross-Page Data'!$D$4:$F$48,3,FALSE)="solar",IF(G1737="PV","solar PV","solar thermal"),IF(VLOOKUP(H1737,'Cross-Page Data'!$D$4:$F$48,3,FALSE)="wind",VLOOKUP(G1737,'Cross-Page Data'!$I$4:$J$19,2,FALSE),IF(VLOOKUP(H1737,'Cross-Page Data'!$D$4:$F$48,3,FALSE)="hydro",VLOOKUP(G1737,'Cross-Page Data'!$I$4:$J$19,2,FALSE),VLOOKUP(H1737,'Cross-Page Data'!$D$4:$F$48,3,FALSE)))))</f>
        <v/>
      </c>
      <c r="M1737" s="120">
        <f>IF(AND($P$2=FALSE,OR(F1737="Commercial NAICS Cogen",F1737="Industrial NAICS Cogen",F1737="NAICS-22 Cogen")),FALSE,IF(AND($P$3=FALSE,OR(F1737="Commercial NAICS Cogen",F1737="Commercial NAICS Non-Cogen",F1737="Industrial NAICS Cogen", F1737="industrial NAICS non-Cogen")),FALSE, TRUE))</f>
        <v/>
      </c>
    </row>
    <row r="1738">
      <c r="A1738" s="129" t="n">
        <v>8069</v>
      </c>
      <c r="B1738" s="130" t="inlineStr">
        <is>
          <t>Huntington</t>
        </is>
      </c>
      <c r="C1738" s="130" t="inlineStr">
        <is>
          <t>PacifiCorp</t>
        </is>
      </c>
      <c r="D1738" s="129" t="n">
        <v>14354</v>
      </c>
      <c r="E1738" s="130" t="inlineStr">
        <is>
          <t>UT</t>
        </is>
      </c>
      <c r="F1738" s="130" t="inlineStr">
        <is>
          <t>Electric Utility</t>
        </is>
      </c>
      <c r="G1738" s="130" t="inlineStr">
        <is>
          <t>ST</t>
        </is>
      </c>
      <c r="H1738" s="130" t="inlineStr">
        <is>
          <t>DFO</t>
        </is>
      </c>
      <c r="I1738" s="130" t="inlineStr">
        <is>
          <t>DFO</t>
        </is>
      </c>
      <c r="J1738" s="131" t="n">
        <v>2166.026</v>
      </c>
      <c r="K1738" s="129" t="n">
        <v>2020</v>
      </c>
      <c r="L1738" s="120">
        <f>IF(VLOOKUP(H1738,'Cross-Page Data'!$D$4:$F$48,3,FALSE)="natural gas",VLOOKUP(G1738,'Cross-Page Data'!$I$4:$J$19,2,FALSE),IF(VLOOKUP(H1738,'Cross-Page Data'!$D$4:$F$48,3,FALSE)="solar",IF(G1738="PV","solar PV","solar thermal"),IF(VLOOKUP(H1738,'Cross-Page Data'!$D$4:$F$48,3,FALSE)="wind",VLOOKUP(G1738,'Cross-Page Data'!$I$4:$J$19,2,FALSE),IF(VLOOKUP(H1738,'Cross-Page Data'!$D$4:$F$48,3,FALSE)="hydro",VLOOKUP(G1738,'Cross-Page Data'!$I$4:$J$19,2,FALSE),VLOOKUP(H1738,'Cross-Page Data'!$D$4:$F$48,3,FALSE)))))</f>
        <v/>
      </c>
      <c r="M1738" s="120">
        <f>IF(AND($P$2=FALSE,OR(F1738="Commercial NAICS Cogen",F1738="Industrial NAICS Cogen",F1738="NAICS-22 Cogen")),FALSE,IF(AND($P$3=FALSE,OR(F1738="Commercial NAICS Cogen",F1738="Commercial NAICS Non-Cogen",F1738="Industrial NAICS Cogen", F1738="industrial NAICS non-Cogen")),FALSE, TRUE))</f>
        <v/>
      </c>
    </row>
    <row r="1739">
      <c r="A1739" s="129" t="n">
        <v>8083</v>
      </c>
      <c r="B1739" s="130" t="inlineStr">
        <is>
          <t>Keahole</t>
        </is>
      </c>
      <c r="C1739" s="130" t="inlineStr">
        <is>
          <t>Hawaii Electric Light Co Inc</t>
        </is>
      </c>
      <c r="D1739" s="129" t="n">
        <v>8287</v>
      </c>
      <c r="E1739" s="130" t="inlineStr">
        <is>
          <t>HI</t>
        </is>
      </c>
      <c r="F1739" s="130" t="inlineStr">
        <is>
          <t>Electric Utility</t>
        </is>
      </c>
      <c r="G1739" s="130" t="inlineStr">
        <is>
          <t>CA</t>
        </is>
      </c>
      <c r="H1739" s="130" t="inlineStr">
        <is>
          <t>DFO</t>
        </is>
      </c>
      <c r="I1739" s="130" t="inlineStr">
        <is>
          <t>DFO</t>
        </is>
      </c>
      <c r="J1739" s="131" t="n">
        <v>74664</v>
      </c>
      <c r="K1739" s="129" t="n">
        <v>2020</v>
      </c>
      <c r="L1739" s="120">
        <f>IF(VLOOKUP(H1739,'Cross-Page Data'!$D$4:$F$48,3,FALSE)="natural gas",VLOOKUP(G1739,'Cross-Page Data'!$I$4:$J$19,2,FALSE),IF(VLOOKUP(H1739,'Cross-Page Data'!$D$4:$F$48,3,FALSE)="solar",IF(G1739="PV","solar PV","solar thermal"),IF(VLOOKUP(H1739,'Cross-Page Data'!$D$4:$F$48,3,FALSE)="wind",VLOOKUP(G1739,'Cross-Page Data'!$I$4:$J$19,2,FALSE),IF(VLOOKUP(H1739,'Cross-Page Data'!$D$4:$F$48,3,FALSE)="hydro",VLOOKUP(G1739,'Cross-Page Data'!$I$4:$J$19,2,FALSE),VLOOKUP(H1739,'Cross-Page Data'!$D$4:$F$48,3,FALSE)))))</f>
        <v/>
      </c>
      <c r="M1739" s="120">
        <f>IF(AND($P$2=FALSE,OR(F1739="Commercial NAICS Cogen",F1739="Industrial NAICS Cogen",F1739="NAICS-22 Cogen")),FALSE,IF(AND($P$3=FALSE,OR(F1739="Commercial NAICS Cogen",F1739="Commercial NAICS Non-Cogen",F1739="Industrial NAICS Cogen", F1739="industrial NAICS non-Cogen")),FALSE, TRUE))</f>
        <v/>
      </c>
    </row>
    <row r="1740">
      <c r="A1740" s="129" t="n">
        <v>8083</v>
      </c>
      <c r="B1740" s="130" t="inlineStr">
        <is>
          <t>Keahole</t>
        </is>
      </c>
      <c r="C1740" s="130" t="inlineStr">
        <is>
          <t>Hawaii Electric Light Co Inc</t>
        </is>
      </c>
      <c r="D1740" s="129" t="n">
        <v>8287</v>
      </c>
      <c r="E1740" s="130" t="inlineStr">
        <is>
          <t>HI</t>
        </is>
      </c>
      <c r="F1740" s="130" t="inlineStr">
        <is>
          <t>Electric Utility</t>
        </is>
      </c>
      <c r="G1740" s="130" t="inlineStr">
        <is>
          <t>CT</t>
        </is>
      </c>
      <c r="H1740" s="130" t="inlineStr">
        <is>
          <t>DFO</t>
        </is>
      </c>
      <c r="I1740" s="130" t="inlineStr">
        <is>
          <t>DFO</t>
        </is>
      </c>
      <c r="J1740" s="131" t="n">
        <v>299965</v>
      </c>
      <c r="K1740" s="129" t="n">
        <v>2020</v>
      </c>
      <c r="L1740" s="120">
        <f>IF(VLOOKUP(H1740,'Cross-Page Data'!$D$4:$F$48,3,FALSE)="natural gas",VLOOKUP(G1740,'Cross-Page Data'!$I$4:$J$19,2,FALSE),IF(VLOOKUP(H1740,'Cross-Page Data'!$D$4:$F$48,3,FALSE)="solar",IF(G1740="PV","solar PV","solar thermal"),IF(VLOOKUP(H1740,'Cross-Page Data'!$D$4:$F$48,3,FALSE)="wind",VLOOKUP(G1740,'Cross-Page Data'!$I$4:$J$19,2,FALSE),IF(VLOOKUP(H1740,'Cross-Page Data'!$D$4:$F$48,3,FALSE)="hydro",VLOOKUP(G1740,'Cross-Page Data'!$I$4:$J$19,2,FALSE),VLOOKUP(H1740,'Cross-Page Data'!$D$4:$F$48,3,FALSE)))))</f>
        <v/>
      </c>
      <c r="M1740" s="120">
        <f>IF(AND($P$2=FALSE,OR(F1740="Commercial NAICS Cogen",F1740="Industrial NAICS Cogen",F1740="NAICS-22 Cogen")),FALSE,IF(AND($P$3=FALSE,OR(F1740="Commercial NAICS Cogen",F1740="Commercial NAICS Non-Cogen",F1740="Industrial NAICS Cogen", F1740="industrial NAICS non-Cogen")),FALSE, TRUE))</f>
        <v/>
      </c>
    </row>
    <row r="1741">
      <c r="A1741" s="129" t="n">
        <v>8083</v>
      </c>
      <c r="B1741" s="130" t="inlineStr">
        <is>
          <t>Keahole</t>
        </is>
      </c>
      <c r="C1741" s="130" t="inlineStr">
        <is>
          <t>Hawaii Electric Light Co Inc</t>
        </is>
      </c>
      <c r="D1741" s="129" t="n">
        <v>8287</v>
      </c>
      <c r="E1741" s="130" t="inlineStr">
        <is>
          <t>HI</t>
        </is>
      </c>
      <c r="F1741" s="130" t="inlineStr">
        <is>
          <t>Electric Utility</t>
        </is>
      </c>
      <c r="G1741" s="130" t="inlineStr">
        <is>
          <t>GT</t>
        </is>
      </c>
      <c r="H1741" s="130" t="inlineStr">
        <is>
          <t>DFO</t>
        </is>
      </c>
      <c r="I1741" s="130" t="inlineStr">
        <is>
          <t>DFO</t>
        </is>
      </c>
      <c r="J1741" s="131" t="n">
        <v>9660</v>
      </c>
      <c r="K1741" s="129" t="n">
        <v>2020</v>
      </c>
      <c r="L1741" s="120">
        <f>IF(VLOOKUP(H1741,'Cross-Page Data'!$D$4:$F$48,3,FALSE)="natural gas",VLOOKUP(G1741,'Cross-Page Data'!$I$4:$J$19,2,FALSE),IF(VLOOKUP(H1741,'Cross-Page Data'!$D$4:$F$48,3,FALSE)="solar",IF(G1741="PV","solar PV","solar thermal"),IF(VLOOKUP(H1741,'Cross-Page Data'!$D$4:$F$48,3,FALSE)="wind",VLOOKUP(G1741,'Cross-Page Data'!$I$4:$J$19,2,FALSE),IF(VLOOKUP(H1741,'Cross-Page Data'!$D$4:$F$48,3,FALSE)="hydro",VLOOKUP(G1741,'Cross-Page Data'!$I$4:$J$19,2,FALSE),VLOOKUP(H1741,'Cross-Page Data'!$D$4:$F$48,3,FALSE)))))</f>
        <v/>
      </c>
      <c r="M1741" s="120">
        <f>IF(AND($P$2=FALSE,OR(F1741="Commercial NAICS Cogen",F1741="Industrial NAICS Cogen",F1741="NAICS-22 Cogen")),FALSE,IF(AND($P$3=FALSE,OR(F1741="Commercial NAICS Cogen",F1741="Commercial NAICS Non-Cogen",F1741="Industrial NAICS Cogen", F1741="industrial NAICS non-Cogen")),FALSE, TRUE))</f>
        <v/>
      </c>
    </row>
    <row r="1742">
      <c r="A1742" s="129" t="n">
        <v>8083</v>
      </c>
      <c r="B1742" s="130" t="inlineStr">
        <is>
          <t>Keahole</t>
        </is>
      </c>
      <c r="C1742" s="130" t="inlineStr">
        <is>
          <t>Hawaii Electric Light Co Inc</t>
        </is>
      </c>
      <c r="D1742" s="129" t="n">
        <v>8287</v>
      </c>
      <c r="E1742" s="130" t="inlineStr">
        <is>
          <t>HI</t>
        </is>
      </c>
      <c r="F1742" s="130" t="inlineStr">
        <is>
          <t>Electric Utility</t>
        </is>
      </c>
      <c r="G1742" s="130" t="inlineStr">
        <is>
          <t>IC</t>
        </is>
      </c>
      <c r="H1742" s="130" t="inlineStr">
        <is>
          <t>DFO</t>
        </is>
      </c>
      <c r="I1742" s="130" t="inlineStr">
        <is>
          <t>DFO</t>
        </is>
      </c>
      <c r="J1742" s="131" t="n">
        <v>1038</v>
      </c>
      <c r="K1742" s="129" t="n">
        <v>2020</v>
      </c>
      <c r="L1742" s="120">
        <f>IF(VLOOKUP(H1742,'Cross-Page Data'!$D$4:$F$48,3,FALSE)="natural gas",VLOOKUP(G1742,'Cross-Page Data'!$I$4:$J$19,2,FALSE),IF(VLOOKUP(H1742,'Cross-Page Data'!$D$4:$F$48,3,FALSE)="solar",IF(G1742="PV","solar PV","solar thermal"),IF(VLOOKUP(H1742,'Cross-Page Data'!$D$4:$F$48,3,FALSE)="wind",VLOOKUP(G1742,'Cross-Page Data'!$I$4:$J$19,2,FALSE),IF(VLOOKUP(H1742,'Cross-Page Data'!$D$4:$F$48,3,FALSE)="hydro",VLOOKUP(G1742,'Cross-Page Data'!$I$4:$J$19,2,FALSE),VLOOKUP(H1742,'Cross-Page Data'!$D$4:$F$48,3,FALSE)))))</f>
        <v/>
      </c>
      <c r="M1742" s="120">
        <f>IF(AND($P$2=FALSE,OR(F1742="Commercial NAICS Cogen",F1742="Industrial NAICS Cogen",F1742="NAICS-22 Cogen")),FALSE,IF(AND($P$3=FALSE,OR(F1742="Commercial NAICS Cogen",F1742="Commercial NAICS Non-Cogen",F1742="Industrial NAICS Cogen", F1742="industrial NAICS non-Cogen")),FALSE, TRUE))</f>
        <v/>
      </c>
    </row>
    <row r="1743">
      <c r="A1743" s="129" t="n">
        <v>8102</v>
      </c>
      <c r="B1743" s="130" t="inlineStr">
        <is>
          <t>Gavin Power, LLC</t>
        </is>
      </c>
      <c r="C1743" s="130" t="inlineStr">
        <is>
          <t>Gavin Power, LLC</t>
        </is>
      </c>
      <c r="D1743" s="129" t="n">
        <v>61135</v>
      </c>
      <c r="E1743" s="130" t="inlineStr">
        <is>
          <t>OH</t>
        </is>
      </c>
      <c r="F1743" s="130" t="inlineStr">
        <is>
          <t>NAICS-22 Non-Cogen</t>
        </is>
      </c>
      <c r="G1743" s="130" t="inlineStr">
        <is>
          <t>ST</t>
        </is>
      </c>
      <c r="H1743" s="130" t="inlineStr">
        <is>
          <t>BIT</t>
        </is>
      </c>
      <c r="I1743" s="130" t="inlineStr">
        <is>
          <t>COL</t>
        </is>
      </c>
      <c r="J1743" s="131" t="n">
        <v>0</v>
      </c>
      <c r="K1743" s="129" t="n">
        <v>2020</v>
      </c>
      <c r="L1743" s="120">
        <f>IF(VLOOKUP(H1743,'Cross-Page Data'!$D$4:$F$48,3,FALSE)="natural gas",VLOOKUP(G1743,'Cross-Page Data'!$I$4:$J$19,2,FALSE),IF(VLOOKUP(H1743,'Cross-Page Data'!$D$4:$F$48,3,FALSE)="solar",IF(G1743="PV","solar PV","solar thermal"),IF(VLOOKUP(H1743,'Cross-Page Data'!$D$4:$F$48,3,FALSE)="wind",VLOOKUP(G1743,'Cross-Page Data'!$I$4:$J$19,2,FALSE),IF(VLOOKUP(H1743,'Cross-Page Data'!$D$4:$F$48,3,FALSE)="hydro",VLOOKUP(G1743,'Cross-Page Data'!$I$4:$J$19,2,FALSE),VLOOKUP(H1743,'Cross-Page Data'!$D$4:$F$48,3,FALSE)))))</f>
        <v/>
      </c>
      <c r="M1743" s="120">
        <f>IF(AND($P$2=FALSE,OR(F1743="Commercial NAICS Cogen",F1743="Industrial NAICS Cogen",F1743="NAICS-22 Cogen")),FALSE,IF(AND($P$3=FALSE,OR(F1743="Commercial NAICS Cogen",F1743="Commercial NAICS Non-Cogen",F1743="Industrial NAICS Cogen", F1743="industrial NAICS non-Cogen")),FALSE, TRUE))</f>
        <v/>
      </c>
    </row>
    <row r="1744">
      <c r="A1744" s="129" t="n">
        <v>8102</v>
      </c>
      <c r="B1744" s="130" t="inlineStr">
        <is>
          <t>Gavin Power, LLC</t>
        </is>
      </c>
      <c r="C1744" s="130" t="inlineStr">
        <is>
          <t>Gavin Power, LLC</t>
        </is>
      </c>
      <c r="D1744" s="129" t="n">
        <v>61135</v>
      </c>
      <c r="E1744" s="130" t="inlineStr">
        <is>
          <t>OH</t>
        </is>
      </c>
      <c r="F1744" s="130" t="inlineStr">
        <is>
          <t>NAICS-22 Non-Cogen</t>
        </is>
      </c>
      <c r="G1744" s="130" t="inlineStr">
        <is>
          <t>ST</t>
        </is>
      </c>
      <c r="H1744" s="130" t="inlineStr">
        <is>
          <t>DFO</t>
        </is>
      </c>
      <c r="I1744" s="130" t="inlineStr">
        <is>
          <t>DFO</t>
        </is>
      </c>
      <c r="J1744" s="131" t="n">
        <v>12071.271</v>
      </c>
      <c r="K1744" s="129" t="n">
        <v>2020</v>
      </c>
      <c r="L1744" s="120">
        <f>IF(VLOOKUP(H1744,'Cross-Page Data'!$D$4:$F$48,3,FALSE)="natural gas",VLOOKUP(G1744,'Cross-Page Data'!$I$4:$J$19,2,FALSE),IF(VLOOKUP(H1744,'Cross-Page Data'!$D$4:$F$48,3,FALSE)="solar",IF(G1744="PV","solar PV","solar thermal"),IF(VLOOKUP(H1744,'Cross-Page Data'!$D$4:$F$48,3,FALSE)="wind",VLOOKUP(G1744,'Cross-Page Data'!$I$4:$J$19,2,FALSE),IF(VLOOKUP(H1744,'Cross-Page Data'!$D$4:$F$48,3,FALSE)="hydro",VLOOKUP(G1744,'Cross-Page Data'!$I$4:$J$19,2,FALSE),VLOOKUP(H1744,'Cross-Page Data'!$D$4:$F$48,3,FALSE)))))</f>
        <v/>
      </c>
      <c r="M1744" s="120">
        <f>IF(AND($P$2=FALSE,OR(F1744="Commercial NAICS Cogen",F1744="Industrial NAICS Cogen",F1744="NAICS-22 Cogen")),FALSE,IF(AND($P$3=FALSE,OR(F1744="Commercial NAICS Cogen",F1744="Commercial NAICS Non-Cogen",F1744="Industrial NAICS Cogen", F1744="industrial NAICS non-Cogen")),FALSE, TRUE))</f>
        <v/>
      </c>
    </row>
    <row r="1745">
      <c r="A1745" s="129" t="n">
        <v>8102</v>
      </c>
      <c r="B1745" s="130" t="inlineStr">
        <is>
          <t>Gavin Power, LLC</t>
        </is>
      </c>
      <c r="C1745" s="130" t="inlineStr">
        <is>
          <t>Gavin Power, LLC</t>
        </is>
      </c>
      <c r="D1745" s="129" t="n">
        <v>61135</v>
      </c>
      <c r="E1745" s="130" t="inlineStr">
        <is>
          <t>OH</t>
        </is>
      </c>
      <c r="F1745" s="130" t="inlineStr">
        <is>
          <t>NAICS-22 Non-Cogen</t>
        </is>
      </c>
      <c r="G1745" s="130" t="inlineStr">
        <is>
          <t>ST</t>
        </is>
      </c>
      <c r="H1745" s="130" t="inlineStr">
        <is>
          <t>RC</t>
        </is>
      </c>
      <c r="I1745" s="130" t="inlineStr">
        <is>
          <t>COL</t>
        </is>
      </c>
      <c r="J1745" s="131" t="n">
        <v>13083094</v>
      </c>
      <c r="K1745" s="129" t="n">
        <v>2020</v>
      </c>
      <c r="L1745" s="120">
        <f>IF(VLOOKUP(H1745,'Cross-Page Data'!$D$4:$F$48,3,FALSE)="natural gas",VLOOKUP(G1745,'Cross-Page Data'!$I$4:$J$19,2,FALSE),IF(VLOOKUP(H1745,'Cross-Page Data'!$D$4:$F$48,3,FALSE)="solar",IF(G1745="PV","solar PV","solar thermal"),IF(VLOOKUP(H1745,'Cross-Page Data'!$D$4:$F$48,3,FALSE)="wind",VLOOKUP(G1745,'Cross-Page Data'!$I$4:$J$19,2,FALSE),IF(VLOOKUP(H1745,'Cross-Page Data'!$D$4:$F$48,3,FALSE)="hydro",VLOOKUP(G1745,'Cross-Page Data'!$I$4:$J$19,2,FALSE),VLOOKUP(H1745,'Cross-Page Data'!$D$4:$F$48,3,FALSE)))))</f>
        <v/>
      </c>
      <c r="M1745" s="120">
        <f>IF(AND($P$2=FALSE,OR(F1745="Commercial NAICS Cogen",F1745="Industrial NAICS Cogen",F1745="NAICS-22 Cogen")),FALSE,IF(AND($P$3=FALSE,OR(F1745="Commercial NAICS Cogen",F1745="Commercial NAICS Non-Cogen",F1745="Industrial NAICS Cogen", F1745="industrial NAICS non-Cogen")),FALSE, TRUE))</f>
        <v/>
      </c>
    </row>
    <row r="1746">
      <c r="A1746" s="129" t="n">
        <v>8219</v>
      </c>
      <c r="B1746" s="130" t="inlineStr">
        <is>
          <t>Ray D Nixon</t>
        </is>
      </c>
      <c r="C1746" s="130" t="inlineStr">
        <is>
          <t>City of Colorado Springs - (CO)</t>
        </is>
      </c>
      <c r="D1746" s="129" t="n">
        <v>3989</v>
      </c>
      <c r="E1746" s="130" t="inlineStr">
        <is>
          <t>CO</t>
        </is>
      </c>
      <c r="F1746" s="130" t="inlineStr">
        <is>
          <t>Electric Utility</t>
        </is>
      </c>
      <c r="G1746" s="130" t="inlineStr">
        <is>
          <t>GT</t>
        </is>
      </c>
      <c r="H1746" s="130" t="inlineStr">
        <is>
          <t>NG</t>
        </is>
      </c>
      <c r="I1746" s="130" t="inlineStr">
        <is>
          <t>NG</t>
        </is>
      </c>
      <c r="J1746" s="131" t="n">
        <v>5576</v>
      </c>
      <c r="K1746" s="129" t="n">
        <v>2020</v>
      </c>
      <c r="L1746" s="120">
        <f>IF(VLOOKUP(H1746,'Cross-Page Data'!$D$4:$F$48,3,FALSE)="natural gas",VLOOKUP(G1746,'Cross-Page Data'!$I$4:$J$19,2,FALSE),IF(VLOOKUP(H1746,'Cross-Page Data'!$D$4:$F$48,3,FALSE)="solar",IF(G1746="PV","solar PV","solar thermal"),IF(VLOOKUP(H1746,'Cross-Page Data'!$D$4:$F$48,3,FALSE)="wind",VLOOKUP(G1746,'Cross-Page Data'!$I$4:$J$19,2,FALSE),IF(VLOOKUP(H1746,'Cross-Page Data'!$D$4:$F$48,3,FALSE)="hydro",VLOOKUP(G1746,'Cross-Page Data'!$I$4:$J$19,2,FALSE),VLOOKUP(H1746,'Cross-Page Data'!$D$4:$F$48,3,FALSE)))))</f>
        <v/>
      </c>
      <c r="M1746" s="120">
        <f>IF(AND($P$2=FALSE,OR(F1746="Commercial NAICS Cogen",F1746="Industrial NAICS Cogen",F1746="NAICS-22 Cogen")),FALSE,IF(AND($P$3=FALSE,OR(F1746="Commercial NAICS Cogen",F1746="Commercial NAICS Non-Cogen",F1746="Industrial NAICS Cogen", F1746="industrial NAICS non-Cogen")),FALSE, TRUE))</f>
        <v/>
      </c>
    </row>
    <row r="1747">
      <c r="A1747" s="129" t="n">
        <v>8219</v>
      </c>
      <c r="B1747" s="130" t="inlineStr">
        <is>
          <t>Ray D Nixon</t>
        </is>
      </c>
      <c r="C1747" s="130" t="inlineStr">
        <is>
          <t>City of Colorado Springs - (CO)</t>
        </is>
      </c>
      <c r="D1747" s="129" t="n">
        <v>3989</v>
      </c>
      <c r="E1747" s="130" t="inlineStr">
        <is>
          <t>CO</t>
        </is>
      </c>
      <c r="F1747" s="130" t="inlineStr">
        <is>
          <t>Electric Utility</t>
        </is>
      </c>
      <c r="G1747" s="130" t="inlineStr">
        <is>
          <t>ST</t>
        </is>
      </c>
      <c r="H1747" s="130" t="inlineStr">
        <is>
          <t>DFO</t>
        </is>
      </c>
      <c r="I1747" s="130" t="inlineStr">
        <is>
          <t>DFO</t>
        </is>
      </c>
      <c r="J1747" s="131" t="n">
        <v>1110.635</v>
      </c>
      <c r="K1747" s="129" t="n">
        <v>2020</v>
      </c>
      <c r="L1747" s="120">
        <f>IF(VLOOKUP(H1747,'Cross-Page Data'!$D$4:$F$48,3,FALSE)="natural gas",VLOOKUP(G1747,'Cross-Page Data'!$I$4:$J$19,2,FALSE),IF(VLOOKUP(H1747,'Cross-Page Data'!$D$4:$F$48,3,FALSE)="solar",IF(G1747="PV","solar PV","solar thermal"),IF(VLOOKUP(H1747,'Cross-Page Data'!$D$4:$F$48,3,FALSE)="wind",VLOOKUP(G1747,'Cross-Page Data'!$I$4:$J$19,2,FALSE),IF(VLOOKUP(H1747,'Cross-Page Data'!$D$4:$F$48,3,FALSE)="hydro",VLOOKUP(G1747,'Cross-Page Data'!$I$4:$J$19,2,FALSE),VLOOKUP(H1747,'Cross-Page Data'!$D$4:$F$48,3,FALSE)))))</f>
        <v/>
      </c>
      <c r="M1747" s="120">
        <f>IF(AND($P$2=FALSE,OR(F1747="Commercial NAICS Cogen",F1747="Industrial NAICS Cogen",F1747="NAICS-22 Cogen")),FALSE,IF(AND($P$3=FALSE,OR(F1747="Commercial NAICS Cogen",F1747="Commercial NAICS Non-Cogen",F1747="Industrial NAICS Cogen", F1747="industrial NAICS non-Cogen")),FALSE, TRUE))</f>
        <v/>
      </c>
    </row>
    <row r="1748">
      <c r="A1748" s="129" t="n">
        <v>8219</v>
      </c>
      <c r="B1748" s="130" t="inlineStr">
        <is>
          <t>Ray D Nixon</t>
        </is>
      </c>
      <c r="C1748" s="130" t="inlineStr">
        <is>
          <t>City of Colorado Springs - (CO)</t>
        </is>
      </c>
      <c r="D1748" s="129" t="n">
        <v>3989</v>
      </c>
      <c r="E1748" s="130" t="inlineStr">
        <is>
          <t>CO</t>
        </is>
      </c>
      <c r="F1748" s="130" t="inlineStr">
        <is>
          <t>Electric Utility</t>
        </is>
      </c>
      <c r="G1748" s="130" t="inlineStr">
        <is>
          <t>ST</t>
        </is>
      </c>
      <c r="H1748" s="130" t="inlineStr">
        <is>
          <t>SUB</t>
        </is>
      </c>
      <c r="I1748" s="130" t="inlineStr">
        <is>
          <t>COL</t>
        </is>
      </c>
      <c r="J1748" s="131" t="n">
        <v>1250006.4</v>
      </c>
      <c r="K1748" s="129" t="n">
        <v>2020</v>
      </c>
      <c r="L1748" s="120">
        <f>IF(VLOOKUP(H1748,'Cross-Page Data'!$D$4:$F$48,3,FALSE)="natural gas",VLOOKUP(G1748,'Cross-Page Data'!$I$4:$J$19,2,FALSE),IF(VLOOKUP(H1748,'Cross-Page Data'!$D$4:$F$48,3,FALSE)="solar",IF(G1748="PV","solar PV","solar thermal"),IF(VLOOKUP(H1748,'Cross-Page Data'!$D$4:$F$48,3,FALSE)="wind",VLOOKUP(G1748,'Cross-Page Data'!$I$4:$J$19,2,FALSE),IF(VLOOKUP(H1748,'Cross-Page Data'!$D$4:$F$48,3,FALSE)="hydro",VLOOKUP(G1748,'Cross-Page Data'!$I$4:$J$19,2,FALSE),VLOOKUP(H1748,'Cross-Page Data'!$D$4:$F$48,3,FALSE)))))</f>
        <v/>
      </c>
      <c r="M1748" s="120">
        <f>IF(AND($P$2=FALSE,OR(F1748="Commercial NAICS Cogen",F1748="Industrial NAICS Cogen",F1748="NAICS-22 Cogen")),FALSE,IF(AND($P$3=FALSE,OR(F1748="Commercial NAICS Cogen",F1748="Commercial NAICS Non-Cogen",F1748="Industrial NAICS Cogen", F1748="industrial NAICS non-Cogen")),FALSE, TRUE))</f>
        <v/>
      </c>
    </row>
    <row r="1749">
      <c r="A1749" s="129" t="n">
        <v>8222</v>
      </c>
      <c r="B1749" s="130" t="inlineStr">
        <is>
          <t>Coyote</t>
        </is>
      </c>
      <c r="C1749" s="130" t="inlineStr">
        <is>
          <t>Otter Tail Power Co</t>
        </is>
      </c>
      <c r="D1749" s="129" t="n">
        <v>14232</v>
      </c>
      <c r="E1749" s="130" t="inlineStr">
        <is>
          <t>ND</t>
        </is>
      </c>
      <c r="F1749" s="130" t="inlineStr">
        <is>
          <t>Electric Utility</t>
        </is>
      </c>
      <c r="G1749" s="130" t="inlineStr">
        <is>
          <t>ST</t>
        </is>
      </c>
      <c r="H1749" s="130" t="inlineStr">
        <is>
          <t>DFO</t>
        </is>
      </c>
      <c r="I1749" s="130" t="inlineStr">
        <is>
          <t>DFO</t>
        </is>
      </c>
      <c r="J1749" s="131" t="n">
        <v>5543.922</v>
      </c>
      <c r="K1749" s="129" t="n">
        <v>2020</v>
      </c>
      <c r="L1749" s="120">
        <f>IF(VLOOKUP(H1749,'Cross-Page Data'!$D$4:$F$48,3,FALSE)="natural gas",VLOOKUP(G1749,'Cross-Page Data'!$I$4:$J$19,2,FALSE),IF(VLOOKUP(H1749,'Cross-Page Data'!$D$4:$F$48,3,FALSE)="solar",IF(G1749="PV","solar PV","solar thermal"),IF(VLOOKUP(H1749,'Cross-Page Data'!$D$4:$F$48,3,FALSE)="wind",VLOOKUP(G1749,'Cross-Page Data'!$I$4:$J$19,2,FALSE),IF(VLOOKUP(H1749,'Cross-Page Data'!$D$4:$F$48,3,FALSE)="hydro",VLOOKUP(G1749,'Cross-Page Data'!$I$4:$J$19,2,FALSE),VLOOKUP(H1749,'Cross-Page Data'!$D$4:$F$48,3,FALSE)))))</f>
        <v/>
      </c>
      <c r="M1749" s="120">
        <f>IF(AND($P$2=FALSE,OR(F1749="Commercial NAICS Cogen",F1749="Industrial NAICS Cogen",F1749="NAICS-22 Cogen")),FALSE,IF(AND($P$3=FALSE,OR(F1749="Commercial NAICS Cogen",F1749="Commercial NAICS Non-Cogen",F1749="Industrial NAICS Cogen", F1749="industrial NAICS non-Cogen")),FALSE, TRUE))</f>
        <v/>
      </c>
    </row>
    <row r="1750">
      <c r="A1750" s="129" t="n">
        <v>8222</v>
      </c>
      <c r="B1750" s="130" t="inlineStr">
        <is>
          <t>Coyote</t>
        </is>
      </c>
      <c r="C1750" s="130" t="inlineStr">
        <is>
          <t>Otter Tail Power Co</t>
        </is>
      </c>
      <c r="D1750" s="129" t="n">
        <v>14232</v>
      </c>
      <c r="E1750" s="130" t="inlineStr">
        <is>
          <t>ND</t>
        </is>
      </c>
      <c r="F1750" s="130" t="inlineStr">
        <is>
          <t>Electric Utility</t>
        </is>
      </c>
      <c r="G1750" s="130" t="inlineStr">
        <is>
          <t>ST</t>
        </is>
      </c>
      <c r="H1750" s="130" t="inlineStr">
        <is>
          <t>LIG</t>
        </is>
      </c>
      <c r="I1750" s="130" t="inlineStr">
        <is>
          <t>COL</t>
        </is>
      </c>
      <c r="J1750" s="131" t="n">
        <v>2380181.1</v>
      </c>
      <c r="K1750" s="129" t="n">
        <v>2020</v>
      </c>
      <c r="L1750" s="120">
        <f>IF(VLOOKUP(H1750,'Cross-Page Data'!$D$4:$F$48,3,FALSE)="natural gas",VLOOKUP(G1750,'Cross-Page Data'!$I$4:$J$19,2,FALSE),IF(VLOOKUP(H1750,'Cross-Page Data'!$D$4:$F$48,3,FALSE)="solar",IF(G1750="PV","solar PV","solar thermal"),IF(VLOOKUP(H1750,'Cross-Page Data'!$D$4:$F$48,3,FALSE)="wind",VLOOKUP(G1750,'Cross-Page Data'!$I$4:$J$19,2,FALSE),IF(VLOOKUP(H1750,'Cross-Page Data'!$D$4:$F$48,3,FALSE)="hydro",VLOOKUP(G1750,'Cross-Page Data'!$I$4:$J$19,2,FALSE),VLOOKUP(H1750,'Cross-Page Data'!$D$4:$F$48,3,FALSE)))))</f>
        <v/>
      </c>
      <c r="M1750" s="120">
        <f>IF(AND($P$2=FALSE,OR(F1750="Commercial NAICS Cogen",F1750="Industrial NAICS Cogen",F1750="NAICS-22 Cogen")),FALSE,IF(AND($P$3=FALSE,OR(F1750="Commercial NAICS Cogen",F1750="Commercial NAICS Non-Cogen",F1750="Industrial NAICS Cogen", F1750="industrial NAICS non-Cogen")),FALSE, TRUE))</f>
        <v/>
      </c>
    </row>
    <row r="1751">
      <c r="A1751" s="129" t="n">
        <v>8223</v>
      </c>
      <c r="B1751" s="130" t="inlineStr">
        <is>
          <t>Springerville</t>
        </is>
      </c>
      <c r="C1751" s="130" t="inlineStr">
        <is>
          <t>Tucson Electric Power Co</t>
        </is>
      </c>
      <c r="D1751" s="129" t="n">
        <v>24211</v>
      </c>
      <c r="E1751" s="130" t="inlineStr">
        <is>
          <t>AZ</t>
        </is>
      </c>
      <c r="F1751" s="130" t="inlineStr">
        <is>
          <t>Electric Utility</t>
        </is>
      </c>
      <c r="G1751" s="130" t="inlineStr">
        <is>
          <t>PV</t>
        </is>
      </c>
      <c r="H1751" s="130" t="inlineStr">
        <is>
          <t>SUN</t>
        </is>
      </c>
      <c r="I1751" s="130" t="inlineStr">
        <is>
          <t>SUN</t>
        </is>
      </c>
      <c r="J1751" s="131" t="n">
        <v>24925.13</v>
      </c>
      <c r="K1751" s="129" t="n">
        <v>2020</v>
      </c>
      <c r="L1751" s="120">
        <f>IF(VLOOKUP(H1751,'Cross-Page Data'!$D$4:$F$48,3,FALSE)="natural gas",VLOOKUP(G1751,'Cross-Page Data'!$I$4:$J$19,2,FALSE),IF(VLOOKUP(H1751,'Cross-Page Data'!$D$4:$F$48,3,FALSE)="solar",IF(G1751="PV","solar PV","solar thermal"),IF(VLOOKUP(H1751,'Cross-Page Data'!$D$4:$F$48,3,FALSE)="wind",VLOOKUP(G1751,'Cross-Page Data'!$I$4:$J$19,2,FALSE),IF(VLOOKUP(H1751,'Cross-Page Data'!$D$4:$F$48,3,FALSE)="hydro",VLOOKUP(G1751,'Cross-Page Data'!$I$4:$J$19,2,FALSE),VLOOKUP(H1751,'Cross-Page Data'!$D$4:$F$48,3,FALSE)))))</f>
        <v/>
      </c>
      <c r="M1751" s="120">
        <f>IF(AND($P$2=FALSE,OR(F1751="Commercial NAICS Cogen",F1751="Industrial NAICS Cogen",F1751="NAICS-22 Cogen")),FALSE,IF(AND($P$3=FALSE,OR(F1751="Commercial NAICS Cogen",F1751="Commercial NAICS Non-Cogen",F1751="Industrial NAICS Cogen", F1751="industrial NAICS non-Cogen")),FALSE, TRUE))</f>
        <v/>
      </c>
    </row>
    <row r="1752">
      <c r="A1752" s="129" t="n">
        <v>8223</v>
      </c>
      <c r="B1752" s="130" t="inlineStr">
        <is>
          <t>Springerville</t>
        </is>
      </c>
      <c r="C1752" s="130" t="inlineStr">
        <is>
          <t>Tucson Electric Power Co</t>
        </is>
      </c>
      <c r="D1752" s="129" t="n">
        <v>24211</v>
      </c>
      <c r="E1752" s="130" t="inlineStr">
        <is>
          <t>AZ</t>
        </is>
      </c>
      <c r="F1752" s="130" t="inlineStr">
        <is>
          <t>Electric Utility</t>
        </is>
      </c>
      <c r="G1752" s="130" t="inlineStr">
        <is>
          <t>ST</t>
        </is>
      </c>
      <c r="H1752" s="130" t="inlineStr">
        <is>
          <t>BIT</t>
        </is>
      </c>
      <c r="I1752" s="130" t="inlineStr">
        <is>
          <t>COL</t>
        </is>
      </c>
      <c r="J1752" s="131" t="n">
        <v>0</v>
      </c>
      <c r="K1752" s="129" t="n">
        <v>2020</v>
      </c>
      <c r="L1752" s="120">
        <f>IF(VLOOKUP(H1752,'Cross-Page Data'!$D$4:$F$48,3,FALSE)="natural gas",VLOOKUP(G1752,'Cross-Page Data'!$I$4:$J$19,2,FALSE),IF(VLOOKUP(H1752,'Cross-Page Data'!$D$4:$F$48,3,FALSE)="solar",IF(G1752="PV","solar PV","solar thermal"),IF(VLOOKUP(H1752,'Cross-Page Data'!$D$4:$F$48,3,FALSE)="wind",VLOOKUP(G1752,'Cross-Page Data'!$I$4:$J$19,2,FALSE),IF(VLOOKUP(H1752,'Cross-Page Data'!$D$4:$F$48,3,FALSE)="hydro",VLOOKUP(G1752,'Cross-Page Data'!$I$4:$J$19,2,FALSE),VLOOKUP(H1752,'Cross-Page Data'!$D$4:$F$48,3,FALSE)))))</f>
        <v/>
      </c>
      <c r="M1752" s="120">
        <f>IF(AND($P$2=FALSE,OR(F1752="Commercial NAICS Cogen",F1752="Industrial NAICS Cogen",F1752="NAICS-22 Cogen")),FALSE,IF(AND($P$3=FALSE,OR(F1752="Commercial NAICS Cogen",F1752="Commercial NAICS Non-Cogen",F1752="Industrial NAICS Cogen", F1752="industrial NAICS non-Cogen")),FALSE, TRUE))</f>
        <v/>
      </c>
    </row>
    <row r="1753">
      <c r="A1753" s="129" t="n">
        <v>8223</v>
      </c>
      <c r="B1753" s="130" t="inlineStr">
        <is>
          <t>Springerville</t>
        </is>
      </c>
      <c r="C1753" s="130" t="inlineStr">
        <is>
          <t>Tucson Electric Power Co</t>
        </is>
      </c>
      <c r="D1753" s="129" t="n">
        <v>24211</v>
      </c>
      <c r="E1753" s="130" t="inlineStr">
        <is>
          <t>AZ</t>
        </is>
      </c>
      <c r="F1753" s="130" t="inlineStr">
        <is>
          <t>Electric Utility</t>
        </is>
      </c>
      <c r="G1753" s="130" t="inlineStr">
        <is>
          <t>ST</t>
        </is>
      </c>
      <c r="H1753" s="130" t="inlineStr">
        <is>
          <t>DFO</t>
        </is>
      </c>
      <c r="I1753" s="130" t="inlineStr">
        <is>
          <t>DFO</t>
        </is>
      </c>
      <c r="J1753" s="131" t="n">
        <v>18936.765</v>
      </c>
      <c r="K1753" s="129" t="n">
        <v>2020</v>
      </c>
      <c r="L1753" s="120">
        <f>IF(VLOOKUP(H1753,'Cross-Page Data'!$D$4:$F$48,3,FALSE)="natural gas",VLOOKUP(G1753,'Cross-Page Data'!$I$4:$J$19,2,FALSE),IF(VLOOKUP(H1753,'Cross-Page Data'!$D$4:$F$48,3,FALSE)="solar",IF(G1753="PV","solar PV","solar thermal"),IF(VLOOKUP(H1753,'Cross-Page Data'!$D$4:$F$48,3,FALSE)="wind",VLOOKUP(G1753,'Cross-Page Data'!$I$4:$J$19,2,FALSE),IF(VLOOKUP(H1753,'Cross-Page Data'!$D$4:$F$48,3,FALSE)="hydro",VLOOKUP(G1753,'Cross-Page Data'!$I$4:$J$19,2,FALSE),VLOOKUP(H1753,'Cross-Page Data'!$D$4:$F$48,3,FALSE)))))</f>
        <v/>
      </c>
      <c r="M1753" s="120">
        <f>IF(AND($P$2=FALSE,OR(F1753="Commercial NAICS Cogen",F1753="Industrial NAICS Cogen",F1753="NAICS-22 Cogen")),FALSE,IF(AND($P$3=FALSE,OR(F1753="Commercial NAICS Cogen",F1753="Commercial NAICS Non-Cogen",F1753="Industrial NAICS Cogen", F1753="industrial NAICS non-Cogen")),FALSE, TRUE))</f>
        <v/>
      </c>
    </row>
    <row r="1754">
      <c r="A1754" s="129" t="n">
        <v>8223</v>
      </c>
      <c r="B1754" s="130" t="inlineStr">
        <is>
          <t>Springerville</t>
        </is>
      </c>
      <c r="C1754" s="130" t="inlineStr">
        <is>
          <t>Tucson Electric Power Co</t>
        </is>
      </c>
      <c r="D1754" s="129" t="n">
        <v>24211</v>
      </c>
      <c r="E1754" s="130" t="inlineStr">
        <is>
          <t>AZ</t>
        </is>
      </c>
      <c r="F1754" s="130" t="inlineStr">
        <is>
          <t>Electric Utility</t>
        </is>
      </c>
      <c r="G1754" s="130" t="inlineStr">
        <is>
          <t>ST</t>
        </is>
      </c>
      <c r="H1754" s="130" t="inlineStr">
        <is>
          <t>RC</t>
        </is>
      </c>
      <c r="I1754" s="130" t="inlineStr">
        <is>
          <t>COL</t>
        </is>
      </c>
      <c r="J1754" s="131" t="n">
        <v>1147782.7</v>
      </c>
      <c r="K1754" s="129" t="n">
        <v>2020</v>
      </c>
      <c r="L1754" s="120">
        <f>IF(VLOOKUP(H1754,'Cross-Page Data'!$D$4:$F$48,3,FALSE)="natural gas",VLOOKUP(G1754,'Cross-Page Data'!$I$4:$J$19,2,FALSE),IF(VLOOKUP(H1754,'Cross-Page Data'!$D$4:$F$48,3,FALSE)="solar",IF(G1754="PV","solar PV","solar thermal"),IF(VLOOKUP(H1754,'Cross-Page Data'!$D$4:$F$48,3,FALSE)="wind",VLOOKUP(G1754,'Cross-Page Data'!$I$4:$J$19,2,FALSE),IF(VLOOKUP(H1754,'Cross-Page Data'!$D$4:$F$48,3,FALSE)="hydro",VLOOKUP(G1754,'Cross-Page Data'!$I$4:$J$19,2,FALSE),VLOOKUP(H1754,'Cross-Page Data'!$D$4:$F$48,3,FALSE)))))</f>
        <v/>
      </c>
      <c r="M1754" s="120">
        <f>IF(AND($P$2=FALSE,OR(F1754="Commercial NAICS Cogen",F1754="Industrial NAICS Cogen",F1754="NAICS-22 Cogen")),FALSE,IF(AND($P$3=FALSE,OR(F1754="Commercial NAICS Cogen",F1754="Commercial NAICS Non-Cogen",F1754="Industrial NAICS Cogen", F1754="industrial NAICS non-Cogen")),FALSE, TRUE))</f>
        <v/>
      </c>
    </row>
    <row r="1755">
      <c r="A1755" s="129" t="n">
        <v>8223</v>
      </c>
      <c r="B1755" s="130" t="inlineStr">
        <is>
          <t>Springerville</t>
        </is>
      </c>
      <c r="C1755" s="130" t="inlineStr">
        <is>
          <t>Tucson Electric Power Co</t>
        </is>
      </c>
      <c r="D1755" s="129" t="n">
        <v>24211</v>
      </c>
      <c r="E1755" s="130" t="inlineStr">
        <is>
          <t>AZ</t>
        </is>
      </c>
      <c r="F1755" s="130" t="inlineStr">
        <is>
          <t>Electric Utility</t>
        </is>
      </c>
      <c r="G1755" s="130" t="inlineStr">
        <is>
          <t>ST</t>
        </is>
      </c>
      <c r="H1755" s="130" t="inlineStr">
        <is>
          <t>SUB</t>
        </is>
      </c>
      <c r="I1755" s="130" t="inlineStr">
        <is>
          <t>COL</t>
        </is>
      </c>
      <c r="J1755" s="131" t="n">
        <v>6364475.5</v>
      </c>
      <c r="K1755" s="129" t="n">
        <v>2020</v>
      </c>
      <c r="L1755" s="120">
        <f>IF(VLOOKUP(H1755,'Cross-Page Data'!$D$4:$F$48,3,FALSE)="natural gas",VLOOKUP(G1755,'Cross-Page Data'!$I$4:$J$19,2,FALSE),IF(VLOOKUP(H1755,'Cross-Page Data'!$D$4:$F$48,3,FALSE)="solar",IF(G1755="PV","solar PV","solar thermal"),IF(VLOOKUP(H1755,'Cross-Page Data'!$D$4:$F$48,3,FALSE)="wind",VLOOKUP(G1755,'Cross-Page Data'!$I$4:$J$19,2,FALSE),IF(VLOOKUP(H1755,'Cross-Page Data'!$D$4:$F$48,3,FALSE)="hydro",VLOOKUP(G1755,'Cross-Page Data'!$I$4:$J$19,2,FALSE),VLOOKUP(H1755,'Cross-Page Data'!$D$4:$F$48,3,FALSE)))))</f>
        <v/>
      </c>
      <c r="M1755" s="120">
        <f>IF(AND($P$2=FALSE,OR(F1755="Commercial NAICS Cogen",F1755="Industrial NAICS Cogen",F1755="NAICS-22 Cogen")),FALSE,IF(AND($P$3=FALSE,OR(F1755="Commercial NAICS Cogen",F1755="Commercial NAICS Non-Cogen",F1755="Industrial NAICS Cogen", F1755="industrial NAICS non-Cogen")),FALSE, TRUE))</f>
        <v/>
      </c>
    </row>
    <row r="1756">
      <c r="A1756" s="129" t="n">
        <v>8224</v>
      </c>
      <c r="B1756" s="130" t="inlineStr">
        <is>
          <t>North Valmy</t>
        </is>
      </c>
      <c r="C1756" s="130" t="inlineStr">
        <is>
          <t>Sierra Pacific Power Co</t>
        </is>
      </c>
      <c r="D1756" s="129" t="n">
        <v>17166</v>
      </c>
      <c r="E1756" s="130" t="inlineStr">
        <is>
          <t>NV</t>
        </is>
      </c>
      <c r="F1756" s="130" t="inlineStr">
        <is>
          <t>Electric Utility</t>
        </is>
      </c>
      <c r="G1756" s="130" t="inlineStr">
        <is>
          <t>ST</t>
        </is>
      </c>
      <c r="H1756" s="130" t="inlineStr">
        <is>
          <t>BIT</t>
        </is>
      </c>
      <c r="I1756" s="130" t="inlineStr">
        <is>
          <t>COL</t>
        </is>
      </c>
      <c r="J1756" s="131" t="n">
        <v>734943.14</v>
      </c>
      <c r="K1756" s="129" t="n">
        <v>2020</v>
      </c>
      <c r="L1756" s="120">
        <f>IF(VLOOKUP(H1756,'Cross-Page Data'!$D$4:$F$48,3,FALSE)="natural gas",VLOOKUP(G1756,'Cross-Page Data'!$I$4:$J$19,2,FALSE),IF(VLOOKUP(H1756,'Cross-Page Data'!$D$4:$F$48,3,FALSE)="solar",IF(G1756="PV","solar PV","solar thermal"),IF(VLOOKUP(H1756,'Cross-Page Data'!$D$4:$F$48,3,FALSE)="wind",VLOOKUP(G1756,'Cross-Page Data'!$I$4:$J$19,2,FALSE),IF(VLOOKUP(H1756,'Cross-Page Data'!$D$4:$F$48,3,FALSE)="hydro",VLOOKUP(G1756,'Cross-Page Data'!$I$4:$J$19,2,FALSE),VLOOKUP(H1756,'Cross-Page Data'!$D$4:$F$48,3,FALSE)))))</f>
        <v/>
      </c>
      <c r="M1756" s="120">
        <f>IF(AND($P$2=FALSE,OR(F1756="Commercial NAICS Cogen",F1756="Industrial NAICS Cogen",F1756="NAICS-22 Cogen")),FALSE,IF(AND($P$3=FALSE,OR(F1756="Commercial NAICS Cogen",F1756="Commercial NAICS Non-Cogen",F1756="Industrial NAICS Cogen", F1756="industrial NAICS non-Cogen")),FALSE, TRUE))</f>
        <v/>
      </c>
    </row>
    <row r="1757">
      <c r="A1757" s="129" t="n">
        <v>8224</v>
      </c>
      <c r="B1757" s="130" t="inlineStr">
        <is>
          <t>North Valmy</t>
        </is>
      </c>
      <c r="C1757" s="130" t="inlineStr">
        <is>
          <t>Sierra Pacific Power Co</t>
        </is>
      </c>
      <c r="D1757" s="129" t="n">
        <v>17166</v>
      </c>
      <c r="E1757" s="130" t="inlineStr">
        <is>
          <t>NV</t>
        </is>
      </c>
      <c r="F1757" s="130" t="inlineStr">
        <is>
          <t>Electric Utility</t>
        </is>
      </c>
      <c r="G1757" s="130" t="inlineStr">
        <is>
          <t>ST</t>
        </is>
      </c>
      <c r="H1757" s="130" t="inlineStr">
        <is>
          <t>DFO</t>
        </is>
      </c>
      <c r="I1757" s="130" t="inlineStr">
        <is>
          <t>DFO</t>
        </is>
      </c>
      <c r="J1757" s="131" t="n">
        <v>4370.124</v>
      </c>
      <c r="K1757" s="129" t="n">
        <v>2020</v>
      </c>
      <c r="L1757" s="120">
        <f>IF(VLOOKUP(H1757,'Cross-Page Data'!$D$4:$F$48,3,FALSE)="natural gas",VLOOKUP(G1757,'Cross-Page Data'!$I$4:$J$19,2,FALSE),IF(VLOOKUP(H1757,'Cross-Page Data'!$D$4:$F$48,3,FALSE)="solar",IF(G1757="PV","solar PV","solar thermal"),IF(VLOOKUP(H1757,'Cross-Page Data'!$D$4:$F$48,3,FALSE)="wind",VLOOKUP(G1757,'Cross-Page Data'!$I$4:$J$19,2,FALSE),IF(VLOOKUP(H1757,'Cross-Page Data'!$D$4:$F$48,3,FALSE)="hydro",VLOOKUP(G1757,'Cross-Page Data'!$I$4:$J$19,2,FALSE),VLOOKUP(H1757,'Cross-Page Data'!$D$4:$F$48,3,FALSE)))))</f>
        <v/>
      </c>
      <c r="M1757" s="120">
        <f>IF(AND($P$2=FALSE,OR(F1757="Commercial NAICS Cogen",F1757="Industrial NAICS Cogen",F1757="NAICS-22 Cogen")),FALSE,IF(AND($P$3=FALSE,OR(F1757="Commercial NAICS Cogen",F1757="Commercial NAICS Non-Cogen",F1757="Industrial NAICS Cogen", F1757="industrial NAICS non-Cogen")),FALSE, TRUE))</f>
        <v/>
      </c>
    </row>
    <row r="1758">
      <c r="A1758" s="129" t="n">
        <v>8224</v>
      </c>
      <c r="B1758" s="130" t="inlineStr">
        <is>
          <t>North Valmy</t>
        </is>
      </c>
      <c r="C1758" s="130" t="inlineStr">
        <is>
          <t>Sierra Pacific Power Co</t>
        </is>
      </c>
      <c r="D1758" s="129" t="n">
        <v>17166</v>
      </c>
      <c r="E1758" s="130" t="inlineStr">
        <is>
          <t>NV</t>
        </is>
      </c>
      <c r="F1758" s="130" t="inlineStr">
        <is>
          <t>Electric Utility</t>
        </is>
      </c>
      <c r="G1758" s="130" t="inlineStr">
        <is>
          <t>ST</t>
        </is>
      </c>
      <c r="H1758" s="130" t="inlineStr">
        <is>
          <t>SUB</t>
        </is>
      </c>
      <c r="I1758" s="130" t="inlineStr">
        <is>
          <t>COL</t>
        </is>
      </c>
      <c r="J1758" s="131" t="n">
        <v>192881.74</v>
      </c>
      <c r="K1758" s="129" t="n">
        <v>2020</v>
      </c>
      <c r="L1758" s="120">
        <f>IF(VLOOKUP(H1758,'Cross-Page Data'!$D$4:$F$48,3,FALSE)="natural gas",VLOOKUP(G1758,'Cross-Page Data'!$I$4:$J$19,2,FALSE),IF(VLOOKUP(H1758,'Cross-Page Data'!$D$4:$F$48,3,FALSE)="solar",IF(G1758="PV","solar PV","solar thermal"),IF(VLOOKUP(H1758,'Cross-Page Data'!$D$4:$F$48,3,FALSE)="wind",VLOOKUP(G1758,'Cross-Page Data'!$I$4:$J$19,2,FALSE),IF(VLOOKUP(H1758,'Cross-Page Data'!$D$4:$F$48,3,FALSE)="hydro",VLOOKUP(G1758,'Cross-Page Data'!$I$4:$J$19,2,FALSE),VLOOKUP(H1758,'Cross-Page Data'!$D$4:$F$48,3,FALSE)))))</f>
        <v/>
      </c>
      <c r="M1758" s="120">
        <f>IF(AND($P$2=FALSE,OR(F1758="Commercial NAICS Cogen",F1758="Industrial NAICS Cogen",F1758="NAICS-22 Cogen")),FALSE,IF(AND($P$3=FALSE,OR(F1758="Commercial NAICS Cogen",F1758="Commercial NAICS Non-Cogen",F1758="Industrial NAICS Cogen", F1758="industrial NAICS non-Cogen")),FALSE, TRUE))</f>
        <v/>
      </c>
    </row>
    <row r="1759">
      <c r="A1759" s="129" t="n">
        <v>8225</v>
      </c>
      <c r="B1759" s="130" t="inlineStr">
        <is>
          <t>Seneca Generation LLC</t>
        </is>
      </c>
      <c r="C1759" s="130" t="inlineStr">
        <is>
          <t>Seneca Generation LLC</t>
        </is>
      </c>
      <c r="D1759" s="129" t="n">
        <v>59524</v>
      </c>
      <c r="E1759" s="130" t="inlineStr">
        <is>
          <t>PA</t>
        </is>
      </c>
      <c r="F1759" s="130" t="inlineStr">
        <is>
          <t>NAICS-22 Non-Cogen</t>
        </is>
      </c>
      <c r="G1759" s="130" t="inlineStr">
        <is>
          <t>PS</t>
        </is>
      </c>
      <c r="H1759" s="130" t="inlineStr">
        <is>
          <t>WAT</t>
        </is>
      </c>
      <c r="I1759" s="130" t="inlineStr">
        <is>
          <t>HPS</t>
        </is>
      </c>
      <c r="J1759" s="131" t="n">
        <v>-169886</v>
      </c>
      <c r="K1759" s="129" t="n">
        <v>2020</v>
      </c>
      <c r="L1759" s="120">
        <f>IF(VLOOKUP(H1759,'Cross-Page Data'!$D$4:$F$48,3,FALSE)="natural gas",VLOOKUP(G1759,'Cross-Page Data'!$I$4:$J$19,2,FALSE),IF(VLOOKUP(H1759,'Cross-Page Data'!$D$4:$F$48,3,FALSE)="solar",IF(G1759="PV","solar PV","solar thermal"),IF(VLOOKUP(H1759,'Cross-Page Data'!$D$4:$F$48,3,FALSE)="wind",VLOOKUP(G1759,'Cross-Page Data'!$I$4:$J$19,2,FALSE),IF(VLOOKUP(H1759,'Cross-Page Data'!$D$4:$F$48,3,FALSE)="hydro",VLOOKUP(G1759,'Cross-Page Data'!$I$4:$J$19,2,FALSE),VLOOKUP(H1759,'Cross-Page Data'!$D$4:$F$48,3,FALSE)))))</f>
        <v/>
      </c>
      <c r="M1759" s="120">
        <f>IF(AND($P$2=FALSE,OR(F1759="Commercial NAICS Cogen",F1759="Industrial NAICS Cogen",F1759="NAICS-22 Cogen")),FALSE,IF(AND($P$3=FALSE,OR(F1759="Commercial NAICS Cogen",F1759="Commercial NAICS Non-Cogen",F1759="Industrial NAICS Cogen", F1759="industrial NAICS non-Cogen")),FALSE, TRUE))</f>
        <v/>
      </c>
    </row>
    <row r="1760">
      <c r="A1760" s="129" t="n">
        <v>8226</v>
      </c>
      <c r="B1760" s="130" t="inlineStr">
        <is>
          <t>Cheswick Power Plant</t>
        </is>
      </c>
      <c r="C1760" s="130" t="inlineStr">
        <is>
          <t>GenOn Power Midwest, LP</t>
        </is>
      </c>
      <c r="D1760" s="129" t="n">
        <v>14165</v>
      </c>
      <c r="E1760" s="130" t="inlineStr">
        <is>
          <t>PA</t>
        </is>
      </c>
      <c r="F1760" s="130" t="inlineStr">
        <is>
          <t>NAICS-22 Non-Cogen</t>
        </is>
      </c>
      <c r="G1760" s="130" t="inlineStr">
        <is>
          <t>ST</t>
        </is>
      </c>
      <c r="H1760" s="130" t="inlineStr">
        <is>
          <t>BIT</t>
        </is>
      </c>
      <c r="I1760" s="130" t="inlineStr">
        <is>
          <t>COL</t>
        </is>
      </c>
      <c r="J1760" s="131" t="n">
        <v>541611.5</v>
      </c>
      <c r="K1760" s="129" t="n">
        <v>2020</v>
      </c>
      <c r="L1760" s="120">
        <f>IF(VLOOKUP(H1760,'Cross-Page Data'!$D$4:$F$48,3,FALSE)="natural gas",VLOOKUP(G1760,'Cross-Page Data'!$I$4:$J$19,2,FALSE),IF(VLOOKUP(H1760,'Cross-Page Data'!$D$4:$F$48,3,FALSE)="solar",IF(G1760="PV","solar PV","solar thermal"),IF(VLOOKUP(H1760,'Cross-Page Data'!$D$4:$F$48,3,FALSE)="wind",VLOOKUP(G1760,'Cross-Page Data'!$I$4:$J$19,2,FALSE),IF(VLOOKUP(H1760,'Cross-Page Data'!$D$4:$F$48,3,FALSE)="hydro",VLOOKUP(G1760,'Cross-Page Data'!$I$4:$J$19,2,FALSE),VLOOKUP(H1760,'Cross-Page Data'!$D$4:$F$48,3,FALSE)))))</f>
        <v/>
      </c>
      <c r="M1760" s="120">
        <f>IF(AND($P$2=FALSE,OR(F1760="Commercial NAICS Cogen",F1760="Industrial NAICS Cogen",F1760="NAICS-22 Cogen")),FALSE,IF(AND($P$3=FALSE,OR(F1760="Commercial NAICS Cogen",F1760="Commercial NAICS Non-Cogen",F1760="Industrial NAICS Cogen", F1760="industrial NAICS non-Cogen")),FALSE, TRUE))</f>
        <v/>
      </c>
    </row>
    <row r="1761">
      <c r="A1761" s="129" t="n">
        <v>8226</v>
      </c>
      <c r="B1761" s="130" t="inlineStr">
        <is>
          <t>Cheswick Power Plant</t>
        </is>
      </c>
      <c r="C1761" s="130" t="inlineStr">
        <is>
          <t>GenOn Power Midwest, LP</t>
        </is>
      </c>
      <c r="D1761" s="129" t="n">
        <v>14165</v>
      </c>
      <c r="E1761" s="130" t="inlineStr">
        <is>
          <t>PA</t>
        </is>
      </c>
      <c r="F1761" s="130" t="inlineStr">
        <is>
          <t>NAICS-22 Non-Cogen</t>
        </is>
      </c>
      <c r="G1761" s="130" t="inlineStr">
        <is>
          <t>ST</t>
        </is>
      </c>
      <c r="H1761" s="130" t="inlineStr">
        <is>
          <t>NG</t>
        </is>
      </c>
      <c r="I1761" s="130" t="inlineStr">
        <is>
          <t>NG</t>
        </is>
      </c>
      <c r="J1761" s="131" t="n">
        <v>9252.495999999999</v>
      </c>
      <c r="K1761" s="129" t="n">
        <v>2020</v>
      </c>
      <c r="L1761" s="120">
        <f>IF(VLOOKUP(H1761,'Cross-Page Data'!$D$4:$F$48,3,FALSE)="natural gas",VLOOKUP(G1761,'Cross-Page Data'!$I$4:$J$19,2,FALSE),IF(VLOOKUP(H1761,'Cross-Page Data'!$D$4:$F$48,3,FALSE)="solar",IF(G1761="PV","solar PV","solar thermal"),IF(VLOOKUP(H1761,'Cross-Page Data'!$D$4:$F$48,3,FALSE)="wind",VLOOKUP(G1761,'Cross-Page Data'!$I$4:$J$19,2,FALSE),IF(VLOOKUP(H1761,'Cross-Page Data'!$D$4:$F$48,3,FALSE)="hydro",VLOOKUP(G1761,'Cross-Page Data'!$I$4:$J$19,2,FALSE),VLOOKUP(H1761,'Cross-Page Data'!$D$4:$F$48,3,FALSE)))))</f>
        <v/>
      </c>
      <c r="M1761" s="120">
        <f>IF(AND($P$2=FALSE,OR(F1761="Commercial NAICS Cogen",F1761="Industrial NAICS Cogen",F1761="NAICS-22 Cogen")),FALSE,IF(AND($P$3=FALSE,OR(F1761="Commercial NAICS Cogen",F1761="Commercial NAICS Non-Cogen",F1761="Industrial NAICS Cogen", F1761="industrial NAICS non-Cogen")),FALSE, TRUE))</f>
        <v/>
      </c>
    </row>
    <row r="1762">
      <c r="A1762" s="129" t="n">
        <v>8809</v>
      </c>
      <c r="B1762" s="130" t="inlineStr">
        <is>
          <t>Bent Mountain</t>
        </is>
      </c>
      <c r="C1762" s="130" t="inlineStr">
        <is>
          <t>FirstEnergy Generation Corp</t>
        </is>
      </c>
      <c r="D1762" s="129" t="n">
        <v>6526</v>
      </c>
      <c r="E1762" s="130" t="inlineStr">
        <is>
          <t>KY</t>
        </is>
      </c>
      <c r="F1762" s="130" t="inlineStr">
        <is>
          <t>Electric Utility</t>
        </is>
      </c>
      <c r="G1762" s="130" t="inlineStr">
        <is>
          <t>ST</t>
        </is>
      </c>
      <c r="H1762" s="130" t="inlineStr">
        <is>
          <t>BIT</t>
        </is>
      </c>
      <c r="I1762" s="130" t="inlineStr">
        <is>
          <t>COL</t>
        </is>
      </c>
      <c r="J1762" s="131" t="n">
        <v>0</v>
      </c>
      <c r="K1762" s="129" t="n">
        <v>2020</v>
      </c>
      <c r="L1762" s="120">
        <f>IF(VLOOKUP(H1762,'Cross-Page Data'!$D$4:$F$48,3,FALSE)="natural gas",VLOOKUP(G1762,'Cross-Page Data'!$I$4:$J$19,2,FALSE),IF(VLOOKUP(H1762,'Cross-Page Data'!$D$4:$F$48,3,FALSE)="solar",IF(G1762="PV","solar PV","solar thermal"),IF(VLOOKUP(H1762,'Cross-Page Data'!$D$4:$F$48,3,FALSE)="wind",VLOOKUP(G1762,'Cross-Page Data'!$I$4:$J$19,2,FALSE),IF(VLOOKUP(H1762,'Cross-Page Data'!$D$4:$F$48,3,FALSE)="hydro",VLOOKUP(G1762,'Cross-Page Data'!$I$4:$J$19,2,FALSE),VLOOKUP(H1762,'Cross-Page Data'!$D$4:$F$48,3,FALSE)))))</f>
        <v/>
      </c>
      <c r="M1762" s="120">
        <f>IF(AND($P$2=FALSE,OR(F1762="Commercial NAICS Cogen",F1762="Industrial NAICS Cogen",F1762="NAICS-22 Cogen")),FALSE,IF(AND($P$3=FALSE,OR(F1762="Commercial NAICS Cogen",F1762="Commercial NAICS Non-Cogen",F1762="Industrial NAICS Cogen", F1762="industrial NAICS non-Cogen")),FALSE, TRUE))</f>
        <v/>
      </c>
    </row>
    <row r="1763">
      <c r="A1763" s="129" t="n">
        <v>8812</v>
      </c>
      <c r="B1763" s="130" t="inlineStr">
        <is>
          <t>1st Energy</t>
        </is>
      </c>
      <c r="C1763" s="130" t="inlineStr">
        <is>
          <t>Virginia Electric &amp; Power Co</t>
        </is>
      </c>
      <c r="D1763" s="129" t="n">
        <v>19876</v>
      </c>
      <c r="E1763" s="130" t="inlineStr">
        <is>
          <t>VA</t>
        </is>
      </c>
      <c r="F1763" s="130" t="inlineStr">
        <is>
          <t>Electric Utility</t>
        </is>
      </c>
      <c r="G1763" s="130" t="inlineStr">
        <is>
          <t>ST</t>
        </is>
      </c>
      <c r="H1763" s="130" t="inlineStr">
        <is>
          <t>BIT</t>
        </is>
      </c>
      <c r="I1763" s="130" t="inlineStr">
        <is>
          <t>COL</t>
        </is>
      </c>
      <c r="J1763" s="131" t="n">
        <v>0</v>
      </c>
      <c r="K1763" s="129" t="n">
        <v>2020</v>
      </c>
      <c r="L1763" s="120">
        <f>IF(VLOOKUP(H1763,'Cross-Page Data'!$D$4:$F$48,3,FALSE)="natural gas",VLOOKUP(G1763,'Cross-Page Data'!$I$4:$J$19,2,FALSE),IF(VLOOKUP(H1763,'Cross-Page Data'!$D$4:$F$48,3,FALSE)="solar",IF(G1763="PV","solar PV","solar thermal"),IF(VLOOKUP(H1763,'Cross-Page Data'!$D$4:$F$48,3,FALSE)="wind",VLOOKUP(G1763,'Cross-Page Data'!$I$4:$J$19,2,FALSE),IF(VLOOKUP(H1763,'Cross-Page Data'!$D$4:$F$48,3,FALSE)="hydro",VLOOKUP(G1763,'Cross-Page Data'!$I$4:$J$19,2,FALSE),VLOOKUP(H1763,'Cross-Page Data'!$D$4:$F$48,3,FALSE)))))</f>
        <v/>
      </c>
      <c r="M1763" s="120">
        <f>IF(AND($P$2=FALSE,OR(F1763="Commercial NAICS Cogen",F1763="Industrial NAICS Cogen",F1763="NAICS-22 Cogen")),FALSE,IF(AND($P$3=FALSE,OR(F1763="Commercial NAICS Cogen",F1763="Commercial NAICS Non-Cogen",F1763="Industrial NAICS Cogen", F1763="industrial NAICS non-Cogen")),FALSE, TRUE))</f>
        <v/>
      </c>
    </row>
    <row r="1764">
      <c r="A1764" s="129" t="n">
        <v>8812</v>
      </c>
      <c r="B1764" s="130" t="inlineStr">
        <is>
          <t>1st Energy</t>
        </is>
      </c>
      <c r="C1764" s="130" t="inlineStr">
        <is>
          <t>Virginia Electric &amp; Power Co</t>
        </is>
      </c>
      <c r="D1764" s="129" t="n">
        <v>19876</v>
      </c>
      <c r="E1764" s="130" t="inlineStr">
        <is>
          <t>VA</t>
        </is>
      </c>
      <c r="F1764" s="130" t="inlineStr">
        <is>
          <t>Electric Utility</t>
        </is>
      </c>
      <c r="G1764" s="130" t="inlineStr">
        <is>
          <t>ST</t>
        </is>
      </c>
      <c r="H1764" s="130" t="inlineStr">
        <is>
          <t>DFO</t>
        </is>
      </c>
      <c r="I1764" s="130" t="inlineStr">
        <is>
          <t>DFO</t>
        </is>
      </c>
      <c r="J1764" s="131" t="n">
        <v>0</v>
      </c>
      <c r="K1764" s="129" t="n">
        <v>2020</v>
      </c>
      <c r="L1764" s="120">
        <f>IF(VLOOKUP(H1764,'Cross-Page Data'!$D$4:$F$48,3,FALSE)="natural gas",VLOOKUP(G1764,'Cross-Page Data'!$I$4:$J$19,2,FALSE),IF(VLOOKUP(H1764,'Cross-Page Data'!$D$4:$F$48,3,FALSE)="solar",IF(G1764="PV","solar PV","solar thermal"),IF(VLOOKUP(H1764,'Cross-Page Data'!$D$4:$F$48,3,FALSE)="wind",VLOOKUP(G1764,'Cross-Page Data'!$I$4:$J$19,2,FALSE),IF(VLOOKUP(H1764,'Cross-Page Data'!$D$4:$F$48,3,FALSE)="hydro",VLOOKUP(G1764,'Cross-Page Data'!$I$4:$J$19,2,FALSE),VLOOKUP(H1764,'Cross-Page Data'!$D$4:$F$48,3,FALSE)))))</f>
        <v/>
      </c>
      <c r="M1764" s="120">
        <f>IF(AND($P$2=FALSE,OR(F1764="Commercial NAICS Cogen",F1764="Industrial NAICS Cogen",F1764="NAICS-22 Cogen")),FALSE,IF(AND($P$3=FALSE,OR(F1764="Commercial NAICS Cogen",F1764="Commercial NAICS Non-Cogen",F1764="Industrial NAICS Cogen", F1764="industrial NAICS non-Cogen")),FALSE, TRUE))</f>
        <v/>
      </c>
    </row>
    <row r="1765">
      <c r="A1765" s="129" t="n">
        <v>8816</v>
      </c>
      <c r="B1765" s="130" t="inlineStr">
        <is>
          <t>Davant Transfer</t>
        </is>
      </c>
      <c r="C1765" s="130" t="inlineStr">
        <is>
          <t>Tampa Electric Co</t>
        </is>
      </c>
      <c r="D1765" s="129" t="n">
        <v>18454</v>
      </c>
      <c r="E1765" s="130" t="inlineStr">
        <is>
          <t>FL</t>
        </is>
      </c>
      <c r="F1765" s="130" t="inlineStr">
        <is>
          <t>Electric Utility</t>
        </is>
      </c>
      <c r="G1765" s="130" t="inlineStr">
        <is>
          <t>ST</t>
        </is>
      </c>
      <c r="H1765" s="130" t="inlineStr">
        <is>
          <t>BIT</t>
        </is>
      </c>
      <c r="I1765" s="130" t="inlineStr">
        <is>
          <t>COL</t>
        </is>
      </c>
      <c r="J1765" s="131" t="n">
        <v>0</v>
      </c>
      <c r="K1765" s="129" t="n">
        <v>2020</v>
      </c>
      <c r="L1765" s="120">
        <f>IF(VLOOKUP(H1765,'Cross-Page Data'!$D$4:$F$48,3,FALSE)="natural gas",VLOOKUP(G1765,'Cross-Page Data'!$I$4:$J$19,2,FALSE),IF(VLOOKUP(H1765,'Cross-Page Data'!$D$4:$F$48,3,FALSE)="solar",IF(G1765="PV","solar PV","solar thermal"),IF(VLOOKUP(H1765,'Cross-Page Data'!$D$4:$F$48,3,FALSE)="wind",VLOOKUP(G1765,'Cross-Page Data'!$I$4:$J$19,2,FALSE),IF(VLOOKUP(H1765,'Cross-Page Data'!$D$4:$F$48,3,FALSE)="hydro",VLOOKUP(G1765,'Cross-Page Data'!$I$4:$J$19,2,FALSE),VLOOKUP(H1765,'Cross-Page Data'!$D$4:$F$48,3,FALSE)))))</f>
        <v/>
      </c>
      <c r="M1765" s="120">
        <f>IF(AND($P$2=FALSE,OR(F1765="Commercial NAICS Cogen",F1765="Industrial NAICS Cogen",F1765="NAICS-22 Cogen")),FALSE,IF(AND($P$3=FALSE,OR(F1765="Commercial NAICS Cogen",F1765="Commercial NAICS Non-Cogen",F1765="Industrial NAICS Cogen", F1765="industrial NAICS non-Cogen")),FALSE, TRUE))</f>
        <v/>
      </c>
    </row>
    <row r="1766">
      <c r="A1766" s="129" t="n">
        <v>8816</v>
      </c>
      <c r="B1766" s="130" t="inlineStr">
        <is>
          <t>Davant Transfer</t>
        </is>
      </c>
      <c r="C1766" s="130" t="inlineStr">
        <is>
          <t>Tampa Electric Co</t>
        </is>
      </c>
      <c r="D1766" s="129" t="n">
        <v>18454</v>
      </c>
      <c r="E1766" s="130" t="inlineStr">
        <is>
          <t>FL</t>
        </is>
      </c>
      <c r="F1766" s="130" t="inlineStr">
        <is>
          <t>Electric Utility</t>
        </is>
      </c>
      <c r="G1766" s="130" t="inlineStr">
        <is>
          <t>ST</t>
        </is>
      </c>
      <c r="H1766" s="130" t="inlineStr">
        <is>
          <t>PC</t>
        </is>
      </c>
      <c r="I1766" s="130" t="inlineStr">
        <is>
          <t>PC</t>
        </is>
      </c>
      <c r="J1766" s="131" t="n">
        <v>0</v>
      </c>
      <c r="K1766" s="129" t="n">
        <v>2020</v>
      </c>
      <c r="L1766" s="120">
        <f>IF(VLOOKUP(H1766,'Cross-Page Data'!$D$4:$F$48,3,FALSE)="natural gas",VLOOKUP(G1766,'Cross-Page Data'!$I$4:$J$19,2,FALSE),IF(VLOOKUP(H1766,'Cross-Page Data'!$D$4:$F$48,3,FALSE)="solar",IF(G1766="PV","solar PV","solar thermal"),IF(VLOOKUP(H1766,'Cross-Page Data'!$D$4:$F$48,3,FALSE)="wind",VLOOKUP(G1766,'Cross-Page Data'!$I$4:$J$19,2,FALSE),IF(VLOOKUP(H1766,'Cross-Page Data'!$D$4:$F$48,3,FALSE)="hydro",VLOOKUP(G1766,'Cross-Page Data'!$I$4:$J$19,2,FALSE),VLOOKUP(H1766,'Cross-Page Data'!$D$4:$F$48,3,FALSE)))))</f>
        <v/>
      </c>
      <c r="M1766" s="120">
        <f>IF(AND($P$2=FALSE,OR(F1766="Commercial NAICS Cogen",F1766="Industrial NAICS Cogen",F1766="NAICS-22 Cogen")),FALSE,IF(AND($P$3=FALSE,OR(F1766="Commercial NAICS Cogen",F1766="Commercial NAICS Non-Cogen",F1766="Industrial NAICS Cogen", F1766="industrial NAICS non-Cogen")),FALSE, TRUE))</f>
        <v/>
      </c>
    </row>
    <row r="1767">
      <c r="A1767" s="129" t="n">
        <v>8816</v>
      </c>
      <c r="B1767" s="130" t="inlineStr">
        <is>
          <t>Davant Transfer</t>
        </is>
      </c>
      <c r="C1767" s="130" t="inlineStr">
        <is>
          <t>Tampa Electric Co</t>
        </is>
      </c>
      <c r="D1767" s="129" t="n">
        <v>18454</v>
      </c>
      <c r="E1767" s="130" t="inlineStr">
        <is>
          <t>FL</t>
        </is>
      </c>
      <c r="F1767" s="130" t="inlineStr">
        <is>
          <t>Electric Utility</t>
        </is>
      </c>
      <c r="G1767" s="130" t="inlineStr">
        <is>
          <t>ST</t>
        </is>
      </c>
      <c r="H1767" s="130" t="inlineStr">
        <is>
          <t>SUB</t>
        </is>
      </c>
      <c r="I1767" s="130" t="inlineStr">
        <is>
          <t>COL</t>
        </is>
      </c>
      <c r="J1767" s="131" t="n">
        <v>0</v>
      </c>
      <c r="K1767" s="129" t="n">
        <v>2020</v>
      </c>
      <c r="L1767" s="120">
        <f>IF(VLOOKUP(H1767,'Cross-Page Data'!$D$4:$F$48,3,FALSE)="natural gas",VLOOKUP(G1767,'Cross-Page Data'!$I$4:$J$19,2,FALSE),IF(VLOOKUP(H1767,'Cross-Page Data'!$D$4:$F$48,3,FALSE)="solar",IF(G1767="PV","solar PV","solar thermal"),IF(VLOOKUP(H1767,'Cross-Page Data'!$D$4:$F$48,3,FALSE)="wind",VLOOKUP(G1767,'Cross-Page Data'!$I$4:$J$19,2,FALSE),IF(VLOOKUP(H1767,'Cross-Page Data'!$D$4:$F$48,3,FALSE)="hydro",VLOOKUP(G1767,'Cross-Page Data'!$I$4:$J$19,2,FALSE),VLOOKUP(H1767,'Cross-Page Data'!$D$4:$F$48,3,FALSE)))))</f>
        <v/>
      </c>
      <c r="M1767" s="120">
        <f>IF(AND($P$2=FALSE,OR(F1767="Commercial NAICS Cogen",F1767="Industrial NAICS Cogen",F1767="NAICS-22 Cogen")),FALSE,IF(AND($P$3=FALSE,OR(F1767="Commercial NAICS Cogen",F1767="Commercial NAICS Non-Cogen",F1767="Industrial NAICS Cogen", F1767="industrial NAICS non-Cogen")),FALSE, TRUE))</f>
        <v/>
      </c>
    </row>
    <row r="1768">
      <c r="A1768" s="129" t="n">
        <v>8823</v>
      </c>
      <c r="B1768" s="130" t="inlineStr">
        <is>
          <t>Barber's Point Tank Farm</t>
        </is>
      </c>
      <c r="C1768" s="130" t="inlineStr">
        <is>
          <t>Hawaiian Electric Co Inc</t>
        </is>
      </c>
      <c r="D1768" s="129" t="n">
        <v>19547</v>
      </c>
      <c r="E1768" s="130" t="inlineStr">
        <is>
          <t>HI</t>
        </is>
      </c>
      <c r="F1768" s="130" t="inlineStr">
        <is>
          <t>Electric Utility</t>
        </is>
      </c>
      <c r="G1768" s="130" t="inlineStr">
        <is>
          <t>ST</t>
        </is>
      </c>
      <c r="H1768" s="130" t="inlineStr">
        <is>
          <t>DFO</t>
        </is>
      </c>
      <c r="I1768" s="130" t="inlineStr">
        <is>
          <t>DFO</t>
        </is>
      </c>
      <c r="J1768" s="131" t="n">
        <v>0</v>
      </c>
      <c r="K1768" s="129" t="n">
        <v>2020</v>
      </c>
      <c r="L1768" s="120">
        <f>IF(VLOOKUP(H1768,'Cross-Page Data'!$D$4:$F$48,3,FALSE)="natural gas",VLOOKUP(G1768,'Cross-Page Data'!$I$4:$J$19,2,FALSE),IF(VLOOKUP(H1768,'Cross-Page Data'!$D$4:$F$48,3,FALSE)="solar",IF(G1768="PV","solar PV","solar thermal"),IF(VLOOKUP(H1768,'Cross-Page Data'!$D$4:$F$48,3,FALSE)="wind",VLOOKUP(G1768,'Cross-Page Data'!$I$4:$J$19,2,FALSE),IF(VLOOKUP(H1768,'Cross-Page Data'!$D$4:$F$48,3,FALSE)="hydro",VLOOKUP(G1768,'Cross-Page Data'!$I$4:$J$19,2,FALSE),VLOOKUP(H1768,'Cross-Page Data'!$D$4:$F$48,3,FALSE)))))</f>
        <v/>
      </c>
      <c r="M1768" s="120">
        <f>IF(AND($P$2=FALSE,OR(F1768="Commercial NAICS Cogen",F1768="Industrial NAICS Cogen",F1768="NAICS-22 Cogen")),FALSE,IF(AND($P$3=FALSE,OR(F1768="Commercial NAICS Cogen",F1768="Commercial NAICS Non-Cogen",F1768="Industrial NAICS Cogen", F1768="industrial NAICS non-Cogen")),FALSE, TRUE))</f>
        <v/>
      </c>
    </row>
    <row r="1769">
      <c r="A1769" s="129" t="n">
        <v>8823</v>
      </c>
      <c r="B1769" s="130" t="inlineStr">
        <is>
          <t>Barber's Point Tank Farm</t>
        </is>
      </c>
      <c r="C1769" s="130" t="inlineStr">
        <is>
          <t>Hawaiian Electric Co Inc</t>
        </is>
      </c>
      <c r="D1769" s="129" t="n">
        <v>19547</v>
      </c>
      <c r="E1769" s="130" t="inlineStr">
        <is>
          <t>HI</t>
        </is>
      </c>
      <c r="F1769" s="130" t="inlineStr">
        <is>
          <t>Electric Utility</t>
        </is>
      </c>
      <c r="G1769" s="130" t="inlineStr">
        <is>
          <t>ST</t>
        </is>
      </c>
      <c r="H1769" s="130" t="inlineStr">
        <is>
          <t>RFO</t>
        </is>
      </c>
      <c r="I1769" s="130" t="inlineStr">
        <is>
          <t>RFO</t>
        </is>
      </c>
      <c r="J1769" s="131" t="n">
        <v>0</v>
      </c>
      <c r="K1769" s="129" t="n">
        <v>2020</v>
      </c>
      <c r="L1769" s="120">
        <f>IF(VLOOKUP(H1769,'Cross-Page Data'!$D$4:$F$48,3,FALSE)="natural gas",VLOOKUP(G1769,'Cross-Page Data'!$I$4:$J$19,2,FALSE),IF(VLOOKUP(H1769,'Cross-Page Data'!$D$4:$F$48,3,FALSE)="solar",IF(G1769="PV","solar PV","solar thermal"),IF(VLOOKUP(H1769,'Cross-Page Data'!$D$4:$F$48,3,FALSE)="wind",VLOOKUP(G1769,'Cross-Page Data'!$I$4:$J$19,2,FALSE),IF(VLOOKUP(H1769,'Cross-Page Data'!$D$4:$F$48,3,FALSE)="hydro",VLOOKUP(G1769,'Cross-Page Data'!$I$4:$J$19,2,FALSE),VLOOKUP(H1769,'Cross-Page Data'!$D$4:$F$48,3,FALSE)))))</f>
        <v/>
      </c>
      <c r="M1769" s="120">
        <f>IF(AND($P$2=FALSE,OR(F1769="Commercial NAICS Cogen",F1769="Industrial NAICS Cogen",F1769="NAICS-22 Cogen")),FALSE,IF(AND($P$3=FALSE,OR(F1769="Commercial NAICS Cogen",F1769="Commercial NAICS Non-Cogen",F1769="Industrial NAICS Cogen", F1769="industrial NAICS non-Cogen")),FALSE, TRUE))</f>
        <v/>
      </c>
    </row>
    <row r="1770">
      <c r="A1770" s="129" t="n">
        <v>8824</v>
      </c>
      <c r="B1770" s="130" t="inlineStr">
        <is>
          <t>IMT Transfer NY</t>
        </is>
      </c>
      <c r="C1770" s="130" t="inlineStr">
        <is>
          <t>Consolidated Edison Co-NY Inc</t>
        </is>
      </c>
      <c r="D1770" s="129" t="n">
        <v>4226</v>
      </c>
      <c r="E1770" s="130" t="inlineStr">
        <is>
          <t>NY</t>
        </is>
      </c>
      <c r="F1770" s="130" t="inlineStr">
        <is>
          <t>Electric Utility</t>
        </is>
      </c>
      <c r="G1770" s="130" t="inlineStr">
        <is>
          <t>ST</t>
        </is>
      </c>
      <c r="H1770" s="130" t="inlineStr">
        <is>
          <t>RFO</t>
        </is>
      </c>
      <c r="I1770" s="130" t="inlineStr">
        <is>
          <t>RFO</t>
        </is>
      </c>
      <c r="J1770" s="131" t="n">
        <v>0</v>
      </c>
      <c r="K1770" s="129" t="n">
        <v>2020</v>
      </c>
      <c r="L1770" s="120">
        <f>IF(VLOOKUP(H1770,'Cross-Page Data'!$D$4:$F$48,3,FALSE)="natural gas",VLOOKUP(G1770,'Cross-Page Data'!$I$4:$J$19,2,FALSE),IF(VLOOKUP(H1770,'Cross-Page Data'!$D$4:$F$48,3,FALSE)="solar",IF(G1770="PV","solar PV","solar thermal"),IF(VLOOKUP(H1770,'Cross-Page Data'!$D$4:$F$48,3,FALSE)="wind",VLOOKUP(G1770,'Cross-Page Data'!$I$4:$J$19,2,FALSE),IF(VLOOKUP(H1770,'Cross-Page Data'!$D$4:$F$48,3,FALSE)="hydro",VLOOKUP(G1770,'Cross-Page Data'!$I$4:$J$19,2,FALSE),VLOOKUP(H1770,'Cross-Page Data'!$D$4:$F$48,3,FALSE)))))</f>
        <v/>
      </c>
      <c r="M1770" s="120">
        <f>IF(AND($P$2=FALSE,OR(F1770="Commercial NAICS Cogen",F1770="Industrial NAICS Cogen",F1770="NAICS-22 Cogen")),FALSE,IF(AND($P$3=FALSE,OR(F1770="Commercial NAICS Cogen",F1770="Commercial NAICS Non-Cogen",F1770="Industrial NAICS Cogen", F1770="industrial NAICS non-Cogen")),FALSE, TRUE))</f>
        <v/>
      </c>
    </row>
    <row r="1771">
      <c r="A1771" s="129" t="n">
        <v>8825</v>
      </c>
      <c r="B1771" s="130" t="inlineStr">
        <is>
          <t>Northville Linden</t>
        </is>
      </c>
      <c r="C1771" s="130" t="inlineStr">
        <is>
          <t>Consolidated Edison Co-NY Inc</t>
        </is>
      </c>
      <c r="D1771" s="129" t="n">
        <v>4226</v>
      </c>
      <c r="E1771" s="130" t="inlineStr">
        <is>
          <t>NJ</t>
        </is>
      </c>
      <c r="F1771" s="130" t="inlineStr">
        <is>
          <t>Electric Utility</t>
        </is>
      </c>
      <c r="G1771" s="130" t="inlineStr">
        <is>
          <t>ST</t>
        </is>
      </c>
      <c r="H1771" s="130" t="inlineStr">
        <is>
          <t>RFO</t>
        </is>
      </c>
      <c r="I1771" s="130" t="inlineStr">
        <is>
          <t>RFO</t>
        </is>
      </c>
      <c r="J1771" s="131" t="n">
        <v>0</v>
      </c>
      <c r="K1771" s="129" t="n">
        <v>2020</v>
      </c>
      <c r="L1771" s="120">
        <f>IF(VLOOKUP(H1771,'Cross-Page Data'!$D$4:$F$48,3,FALSE)="natural gas",VLOOKUP(G1771,'Cross-Page Data'!$I$4:$J$19,2,FALSE),IF(VLOOKUP(H1771,'Cross-Page Data'!$D$4:$F$48,3,FALSE)="solar",IF(G1771="PV","solar PV","solar thermal"),IF(VLOOKUP(H1771,'Cross-Page Data'!$D$4:$F$48,3,FALSE)="wind",VLOOKUP(G1771,'Cross-Page Data'!$I$4:$J$19,2,FALSE),IF(VLOOKUP(H1771,'Cross-Page Data'!$D$4:$F$48,3,FALSE)="hydro",VLOOKUP(G1771,'Cross-Page Data'!$I$4:$J$19,2,FALSE),VLOOKUP(H1771,'Cross-Page Data'!$D$4:$F$48,3,FALSE)))))</f>
        <v/>
      </c>
      <c r="M1771" s="120">
        <f>IF(AND($P$2=FALSE,OR(F1771="Commercial NAICS Cogen",F1771="Industrial NAICS Cogen",F1771="NAICS-22 Cogen")),FALSE,IF(AND($P$3=FALSE,OR(F1771="Commercial NAICS Cogen",F1771="Commercial NAICS Non-Cogen",F1771="Industrial NAICS Cogen", F1771="industrial NAICS non-Cogen")),FALSE, TRUE))</f>
        <v/>
      </c>
    </row>
    <row r="1772">
      <c r="A1772" s="129" t="n">
        <v>8827</v>
      </c>
      <c r="B1772" s="130" t="inlineStr">
        <is>
          <t>IMT Transfer</t>
        </is>
      </c>
      <c r="C1772" s="130" t="inlineStr">
        <is>
          <t>Duke Energy Florida, LLC</t>
        </is>
      </c>
      <c r="D1772" s="129" t="n">
        <v>6455</v>
      </c>
      <c r="E1772" s="130" t="inlineStr">
        <is>
          <t>FL</t>
        </is>
      </c>
      <c r="F1772" s="130" t="inlineStr">
        <is>
          <t>Electric Utility</t>
        </is>
      </c>
      <c r="G1772" s="130" t="inlineStr">
        <is>
          <t>ST</t>
        </is>
      </c>
      <c r="H1772" s="130" t="inlineStr">
        <is>
          <t>BIT</t>
        </is>
      </c>
      <c r="I1772" s="130" t="inlineStr">
        <is>
          <t>COL</t>
        </is>
      </c>
      <c r="J1772" s="131" t="n">
        <v>0</v>
      </c>
      <c r="K1772" s="129" t="n">
        <v>2020</v>
      </c>
      <c r="L1772" s="120">
        <f>IF(VLOOKUP(H1772,'Cross-Page Data'!$D$4:$F$48,3,FALSE)="natural gas",VLOOKUP(G1772,'Cross-Page Data'!$I$4:$J$19,2,FALSE),IF(VLOOKUP(H1772,'Cross-Page Data'!$D$4:$F$48,3,FALSE)="solar",IF(G1772="PV","solar PV","solar thermal"),IF(VLOOKUP(H1772,'Cross-Page Data'!$D$4:$F$48,3,FALSE)="wind",VLOOKUP(G1772,'Cross-Page Data'!$I$4:$J$19,2,FALSE),IF(VLOOKUP(H1772,'Cross-Page Data'!$D$4:$F$48,3,FALSE)="hydro",VLOOKUP(G1772,'Cross-Page Data'!$I$4:$J$19,2,FALSE),VLOOKUP(H1772,'Cross-Page Data'!$D$4:$F$48,3,FALSE)))))</f>
        <v/>
      </c>
      <c r="M1772" s="120">
        <f>IF(AND($P$2=FALSE,OR(F1772="Commercial NAICS Cogen",F1772="Industrial NAICS Cogen",F1772="NAICS-22 Cogen")),FALSE,IF(AND($P$3=FALSE,OR(F1772="Commercial NAICS Cogen",F1772="Commercial NAICS Non-Cogen",F1772="Industrial NAICS Cogen", F1772="industrial NAICS non-Cogen")),FALSE, TRUE))</f>
        <v/>
      </c>
    </row>
    <row r="1773">
      <c r="A1773" s="129" t="n">
        <v>8828</v>
      </c>
      <c r="B1773" s="130" t="inlineStr">
        <is>
          <t>Martin Gas Storage facility</t>
        </is>
      </c>
      <c r="C1773" s="130" t="inlineStr">
        <is>
          <t>Duke Energy Florida, LLC</t>
        </is>
      </c>
      <c r="D1773" s="129" t="n">
        <v>6455</v>
      </c>
      <c r="E1773" s="130" t="inlineStr">
        <is>
          <t>FL</t>
        </is>
      </c>
      <c r="F1773" s="130" t="inlineStr">
        <is>
          <t>Electric Utility</t>
        </is>
      </c>
      <c r="G1773" s="130" t="inlineStr">
        <is>
          <t>ST</t>
        </is>
      </c>
      <c r="H1773" s="130" t="inlineStr">
        <is>
          <t>DFO</t>
        </is>
      </c>
      <c r="I1773" s="130" t="inlineStr">
        <is>
          <t>DFO</t>
        </is>
      </c>
      <c r="J1773" s="131" t="n">
        <v>0</v>
      </c>
      <c r="K1773" s="129" t="n">
        <v>2020</v>
      </c>
      <c r="L1773" s="120">
        <f>IF(VLOOKUP(H1773,'Cross-Page Data'!$D$4:$F$48,3,FALSE)="natural gas",VLOOKUP(G1773,'Cross-Page Data'!$I$4:$J$19,2,FALSE),IF(VLOOKUP(H1773,'Cross-Page Data'!$D$4:$F$48,3,FALSE)="solar",IF(G1773="PV","solar PV","solar thermal"),IF(VLOOKUP(H1773,'Cross-Page Data'!$D$4:$F$48,3,FALSE)="wind",VLOOKUP(G1773,'Cross-Page Data'!$I$4:$J$19,2,FALSE),IF(VLOOKUP(H1773,'Cross-Page Data'!$D$4:$F$48,3,FALSE)="hydro",VLOOKUP(G1773,'Cross-Page Data'!$I$4:$J$19,2,FALSE),VLOOKUP(H1773,'Cross-Page Data'!$D$4:$F$48,3,FALSE)))))</f>
        <v/>
      </c>
      <c r="M1773" s="120">
        <f>IF(AND($P$2=FALSE,OR(F1773="Commercial NAICS Cogen",F1773="Industrial NAICS Cogen",F1773="NAICS-22 Cogen")),FALSE,IF(AND($P$3=FALSE,OR(F1773="Commercial NAICS Cogen",F1773="Commercial NAICS Non-Cogen",F1773="Industrial NAICS Cogen", F1773="industrial NAICS non-Cogen")),FALSE, TRUE))</f>
        <v/>
      </c>
    </row>
    <row r="1774">
      <c r="A1774" s="129" t="n">
        <v>8829</v>
      </c>
      <c r="B1774" s="130" t="inlineStr">
        <is>
          <t>US United Bulk Terminal</t>
        </is>
      </c>
      <c r="C1774" s="130" t="inlineStr">
        <is>
          <t>Duke Energy Florida, LLC</t>
        </is>
      </c>
      <c r="D1774" s="129" t="n">
        <v>6455</v>
      </c>
      <c r="E1774" s="130" t="inlineStr">
        <is>
          <t>FL</t>
        </is>
      </c>
      <c r="F1774" s="130" t="inlineStr">
        <is>
          <t>Electric Utility</t>
        </is>
      </c>
      <c r="G1774" s="130" t="inlineStr">
        <is>
          <t>ST</t>
        </is>
      </c>
      <c r="H1774" s="130" t="inlineStr">
        <is>
          <t>BIT</t>
        </is>
      </c>
      <c r="I1774" s="130" t="inlineStr">
        <is>
          <t>COL</t>
        </is>
      </c>
      <c r="J1774" s="131" t="n">
        <v>0</v>
      </c>
      <c r="K1774" s="129" t="n">
        <v>2020</v>
      </c>
      <c r="L1774" s="120">
        <f>IF(VLOOKUP(H1774,'Cross-Page Data'!$D$4:$F$48,3,FALSE)="natural gas",VLOOKUP(G1774,'Cross-Page Data'!$I$4:$J$19,2,FALSE),IF(VLOOKUP(H1774,'Cross-Page Data'!$D$4:$F$48,3,FALSE)="solar",IF(G1774="PV","solar PV","solar thermal"),IF(VLOOKUP(H1774,'Cross-Page Data'!$D$4:$F$48,3,FALSE)="wind",VLOOKUP(G1774,'Cross-Page Data'!$I$4:$J$19,2,FALSE),IF(VLOOKUP(H1774,'Cross-Page Data'!$D$4:$F$48,3,FALSE)="hydro",VLOOKUP(G1774,'Cross-Page Data'!$I$4:$J$19,2,FALSE),VLOOKUP(H1774,'Cross-Page Data'!$D$4:$F$48,3,FALSE)))))</f>
        <v/>
      </c>
      <c r="M1774" s="120">
        <f>IF(AND($P$2=FALSE,OR(F1774="Commercial NAICS Cogen",F1774="Industrial NAICS Cogen",F1774="NAICS-22 Cogen")),FALSE,IF(AND($P$3=FALSE,OR(F1774="Commercial NAICS Cogen",F1774="Commercial NAICS Non-Cogen",F1774="Industrial NAICS Cogen", F1774="industrial NAICS non-Cogen")),FALSE, TRUE))</f>
        <v/>
      </c>
    </row>
    <row r="1775">
      <c r="A1775" s="129" t="n">
        <v>8831</v>
      </c>
      <c r="B1775" s="130" t="inlineStr">
        <is>
          <t>Bay Gas</t>
        </is>
      </c>
      <c r="C1775" s="130" t="inlineStr">
        <is>
          <t>Mississippi Power Co</t>
        </is>
      </c>
      <c r="D1775" s="129" t="n">
        <v>12686</v>
      </c>
      <c r="E1775" s="130" t="inlineStr">
        <is>
          <t>MS</t>
        </is>
      </c>
      <c r="F1775" s="130" t="inlineStr">
        <is>
          <t>Electric Utility</t>
        </is>
      </c>
      <c r="G1775" s="130" t="inlineStr">
        <is>
          <t>ST</t>
        </is>
      </c>
      <c r="H1775" s="130" t="inlineStr">
        <is>
          <t>NG</t>
        </is>
      </c>
      <c r="I1775" s="130" t="inlineStr">
        <is>
          <t>NG</t>
        </is>
      </c>
      <c r="J1775" s="131" t="n">
        <v>0</v>
      </c>
      <c r="K1775" s="129" t="n">
        <v>2020</v>
      </c>
      <c r="L1775" s="120">
        <f>IF(VLOOKUP(H1775,'Cross-Page Data'!$D$4:$F$48,3,FALSE)="natural gas",VLOOKUP(G1775,'Cross-Page Data'!$I$4:$J$19,2,FALSE),IF(VLOOKUP(H1775,'Cross-Page Data'!$D$4:$F$48,3,FALSE)="solar",IF(G1775="PV","solar PV","solar thermal"),IF(VLOOKUP(H1775,'Cross-Page Data'!$D$4:$F$48,3,FALSE)="wind",VLOOKUP(G1775,'Cross-Page Data'!$I$4:$J$19,2,FALSE),IF(VLOOKUP(H1775,'Cross-Page Data'!$D$4:$F$48,3,FALSE)="hydro",VLOOKUP(G1775,'Cross-Page Data'!$I$4:$J$19,2,FALSE),VLOOKUP(H1775,'Cross-Page Data'!$D$4:$F$48,3,FALSE)))))</f>
        <v/>
      </c>
      <c r="M1775" s="120">
        <f>IF(AND($P$2=FALSE,OR(F1775="Commercial NAICS Cogen",F1775="Industrial NAICS Cogen",F1775="NAICS-22 Cogen")),FALSE,IF(AND($P$3=FALSE,OR(F1775="Commercial NAICS Cogen",F1775="Commercial NAICS Non-Cogen",F1775="Industrial NAICS Cogen", F1775="industrial NAICS non-Cogen")),FALSE, TRUE))</f>
        <v/>
      </c>
    </row>
    <row r="1776">
      <c r="A1776" s="129" t="n">
        <v>8832</v>
      </c>
      <c r="B1776" s="130" t="inlineStr">
        <is>
          <t>Petal Gas</t>
        </is>
      </c>
      <c r="C1776" s="130" t="inlineStr">
        <is>
          <t>Mississippi Power Co</t>
        </is>
      </c>
      <c r="D1776" s="129" t="n">
        <v>12686</v>
      </c>
      <c r="E1776" s="130" t="inlineStr">
        <is>
          <t>MS</t>
        </is>
      </c>
      <c r="F1776" s="130" t="inlineStr">
        <is>
          <t>Electric Utility</t>
        </is>
      </c>
      <c r="G1776" s="130" t="inlineStr">
        <is>
          <t>ST</t>
        </is>
      </c>
      <c r="H1776" s="130" t="inlineStr">
        <is>
          <t>NG</t>
        </is>
      </c>
      <c r="I1776" s="130" t="inlineStr">
        <is>
          <t>NG</t>
        </is>
      </c>
      <c r="J1776" s="131" t="n">
        <v>0</v>
      </c>
      <c r="K1776" s="129" t="n">
        <v>2020</v>
      </c>
      <c r="L1776" s="120">
        <f>IF(VLOOKUP(H1776,'Cross-Page Data'!$D$4:$F$48,3,FALSE)="natural gas",VLOOKUP(G1776,'Cross-Page Data'!$I$4:$J$19,2,FALSE),IF(VLOOKUP(H1776,'Cross-Page Data'!$D$4:$F$48,3,FALSE)="solar",IF(G1776="PV","solar PV","solar thermal"),IF(VLOOKUP(H1776,'Cross-Page Data'!$D$4:$F$48,3,FALSE)="wind",VLOOKUP(G1776,'Cross-Page Data'!$I$4:$J$19,2,FALSE),IF(VLOOKUP(H1776,'Cross-Page Data'!$D$4:$F$48,3,FALSE)="hydro",VLOOKUP(G1776,'Cross-Page Data'!$I$4:$J$19,2,FALSE),VLOOKUP(H1776,'Cross-Page Data'!$D$4:$F$48,3,FALSE)))))</f>
        <v/>
      </c>
      <c r="M1776" s="120">
        <f>IF(AND($P$2=FALSE,OR(F1776="Commercial NAICS Cogen",F1776="Industrial NAICS Cogen",F1776="NAICS-22 Cogen")),FALSE,IF(AND($P$3=FALSE,OR(F1776="Commercial NAICS Cogen",F1776="Commercial NAICS Non-Cogen",F1776="Industrial NAICS Cogen", F1776="industrial NAICS non-Cogen")),FALSE, TRUE))</f>
        <v/>
      </c>
    </row>
    <row r="1777">
      <c r="A1777" s="129" t="n">
        <v>8834</v>
      </c>
      <c r="B1777" s="130" t="inlineStr">
        <is>
          <t>GRT Terminal</t>
        </is>
      </c>
      <c r="C1777" s="130" t="inlineStr">
        <is>
          <t>Tennessee Valley Authority</t>
        </is>
      </c>
      <c r="D1777" s="129" t="n">
        <v>18642</v>
      </c>
      <c r="E1777" s="130" t="inlineStr">
        <is>
          <t>KY</t>
        </is>
      </c>
      <c r="F1777" s="130" t="inlineStr">
        <is>
          <t>Electric Utility</t>
        </is>
      </c>
      <c r="G1777" s="130" t="inlineStr">
        <is>
          <t>ST</t>
        </is>
      </c>
      <c r="H1777" s="130" t="inlineStr">
        <is>
          <t>BIT</t>
        </is>
      </c>
      <c r="I1777" s="130" t="inlineStr">
        <is>
          <t>COL</t>
        </is>
      </c>
      <c r="J1777" s="131" t="n">
        <v>0</v>
      </c>
      <c r="K1777" s="129" t="n">
        <v>2020</v>
      </c>
      <c r="L1777" s="120">
        <f>IF(VLOOKUP(H1777,'Cross-Page Data'!$D$4:$F$48,3,FALSE)="natural gas",VLOOKUP(G1777,'Cross-Page Data'!$I$4:$J$19,2,FALSE),IF(VLOOKUP(H1777,'Cross-Page Data'!$D$4:$F$48,3,FALSE)="solar",IF(G1777="PV","solar PV","solar thermal"),IF(VLOOKUP(H1777,'Cross-Page Data'!$D$4:$F$48,3,FALSE)="wind",VLOOKUP(G1777,'Cross-Page Data'!$I$4:$J$19,2,FALSE),IF(VLOOKUP(H1777,'Cross-Page Data'!$D$4:$F$48,3,FALSE)="hydro",VLOOKUP(G1777,'Cross-Page Data'!$I$4:$J$19,2,FALSE),VLOOKUP(H1777,'Cross-Page Data'!$D$4:$F$48,3,FALSE)))))</f>
        <v/>
      </c>
      <c r="M1777" s="120">
        <f>IF(AND($P$2=FALSE,OR(F1777="Commercial NAICS Cogen",F1777="Industrial NAICS Cogen",F1777="NAICS-22 Cogen")),FALSE,IF(AND($P$3=FALSE,OR(F1777="Commercial NAICS Cogen",F1777="Commercial NAICS Non-Cogen",F1777="Industrial NAICS Cogen", F1777="industrial NAICS non-Cogen")),FALSE, TRUE))</f>
        <v/>
      </c>
    </row>
    <row r="1778">
      <c r="A1778" s="129" t="n">
        <v>8834</v>
      </c>
      <c r="B1778" s="130" t="inlineStr">
        <is>
          <t>GRT Terminal</t>
        </is>
      </c>
      <c r="C1778" s="130" t="inlineStr">
        <is>
          <t>Tennessee Valley Authority</t>
        </is>
      </c>
      <c r="D1778" s="129" t="n">
        <v>18642</v>
      </c>
      <c r="E1778" s="130" t="inlineStr">
        <is>
          <t>KY</t>
        </is>
      </c>
      <c r="F1778" s="130" t="inlineStr">
        <is>
          <t>Electric Utility</t>
        </is>
      </c>
      <c r="G1778" s="130" t="inlineStr">
        <is>
          <t>ST</t>
        </is>
      </c>
      <c r="H1778" s="130" t="inlineStr">
        <is>
          <t>SUB</t>
        </is>
      </c>
      <c r="I1778" s="130" t="inlineStr">
        <is>
          <t>COL</t>
        </is>
      </c>
      <c r="J1778" s="131" t="n">
        <v>0</v>
      </c>
      <c r="K1778" s="129" t="n">
        <v>2020</v>
      </c>
      <c r="L1778" s="120">
        <f>IF(VLOOKUP(H1778,'Cross-Page Data'!$D$4:$F$48,3,FALSE)="natural gas",VLOOKUP(G1778,'Cross-Page Data'!$I$4:$J$19,2,FALSE),IF(VLOOKUP(H1778,'Cross-Page Data'!$D$4:$F$48,3,FALSE)="solar",IF(G1778="PV","solar PV","solar thermal"),IF(VLOOKUP(H1778,'Cross-Page Data'!$D$4:$F$48,3,FALSE)="wind",VLOOKUP(G1778,'Cross-Page Data'!$I$4:$J$19,2,FALSE),IF(VLOOKUP(H1778,'Cross-Page Data'!$D$4:$F$48,3,FALSE)="hydro",VLOOKUP(G1778,'Cross-Page Data'!$I$4:$J$19,2,FALSE),VLOOKUP(H1778,'Cross-Page Data'!$D$4:$F$48,3,FALSE)))))</f>
        <v/>
      </c>
      <c r="M1778" s="120">
        <f>IF(AND($P$2=FALSE,OR(F1778="Commercial NAICS Cogen",F1778="Industrial NAICS Cogen",F1778="NAICS-22 Cogen")),FALSE,IF(AND($P$3=FALSE,OR(F1778="Commercial NAICS Cogen",F1778="Commercial NAICS Non-Cogen",F1778="Industrial NAICS Cogen", F1778="industrial NAICS non-Cogen")),FALSE, TRUE))</f>
        <v/>
      </c>
    </row>
    <row r="1779">
      <c r="A1779" s="129" t="n">
        <v>8835</v>
      </c>
      <c r="B1779" s="130" t="inlineStr">
        <is>
          <t>Cora Transfer</t>
        </is>
      </c>
      <c r="C1779" s="130" t="inlineStr">
        <is>
          <t>Tennessee Valley Authority</t>
        </is>
      </c>
      <c r="D1779" s="129" t="n">
        <v>18642</v>
      </c>
      <c r="E1779" s="130" t="inlineStr">
        <is>
          <t>TN</t>
        </is>
      </c>
      <c r="F1779" s="130" t="inlineStr">
        <is>
          <t>Electric Utility</t>
        </is>
      </c>
      <c r="G1779" s="130" t="inlineStr">
        <is>
          <t>ST</t>
        </is>
      </c>
      <c r="H1779" s="130" t="inlineStr">
        <is>
          <t>BIT</t>
        </is>
      </c>
      <c r="I1779" s="130" t="inlineStr">
        <is>
          <t>COL</t>
        </is>
      </c>
      <c r="J1779" s="131" t="n">
        <v>0</v>
      </c>
      <c r="K1779" s="129" t="n">
        <v>2020</v>
      </c>
      <c r="L1779" s="120">
        <f>IF(VLOOKUP(H1779,'Cross-Page Data'!$D$4:$F$48,3,FALSE)="natural gas",VLOOKUP(G1779,'Cross-Page Data'!$I$4:$J$19,2,FALSE),IF(VLOOKUP(H1779,'Cross-Page Data'!$D$4:$F$48,3,FALSE)="solar",IF(G1779="PV","solar PV","solar thermal"),IF(VLOOKUP(H1779,'Cross-Page Data'!$D$4:$F$48,3,FALSE)="wind",VLOOKUP(G1779,'Cross-Page Data'!$I$4:$J$19,2,FALSE),IF(VLOOKUP(H1779,'Cross-Page Data'!$D$4:$F$48,3,FALSE)="hydro",VLOOKUP(G1779,'Cross-Page Data'!$I$4:$J$19,2,FALSE),VLOOKUP(H1779,'Cross-Page Data'!$D$4:$F$48,3,FALSE)))))</f>
        <v/>
      </c>
      <c r="M1779" s="120">
        <f>IF(AND($P$2=FALSE,OR(F1779="Commercial NAICS Cogen",F1779="Industrial NAICS Cogen",F1779="NAICS-22 Cogen")),FALSE,IF(AND($P$3=FALSE,OR(F1779="Commercial NAICS Cogen",F1779="Commercial NAICS Non-Cogen",F1779="Industrial NAICS Cogen", F1779="industrial NAICS non-Cogen")),FALSE, TRUE))</f>
        <v/>
      </c>
    </row>
    <row r="1780">
      <c r="A1780" s="129" t="n">
        <v>8835</v>
      </c>
      <c r="B1780" s="130" t="inlineStr">
        <is>
          <t>Cora Transfer</t>
        </is>
      </c>
      <c r="C1780" s="130" t="inlineStr">
        <is>
          <t>Tennessee Valley Authority</t>
        </is>
      </c>
      <c r="D1780" s="129" t="n">
        <v>18642</v>
      </c>
      <c r="E1780" s="130" t="inlineStr">
        <is>
          <t>TN</t>
        </is>
      </c>
      <c r="F1780" s="130" t="inlineStr">
        <is>
          <t>Electric Utility</t>
        </is>
      </c>
      <c r="G1780" s="130" t="inlineStr">
        <is>
          <t>ST</t>
        </is>
      </c>
      <c r="H1780" s="130" t="inlineStr">
        <is>
          <t>SUB</t>
        </is>
      </c>
      <c r="I1780" s="130" t="inlineStr">
        <is>
          <t>COL</t>
        </is>
      </c>
      <c r="J1780" s="131" t="n">
        <v>0</v>
      </c>
      <c r="K1780" s="129" t="n">
        <v>2020</v>
      </c>
      <c r="L1780" s="120">
        <f>IF(VLOOKUP(H1780,'Cross-Page Data'!$D$4:$F$48,3,FALSE)="natural gas",VLOOKUP(G1780,'Cross-Page Data'!$I$4:$J$19,2,FALSE),IF(VLOOKUP(H1780,'Cross-Page Data'!$D$4:$F$48,3,FALSE)="solar",IF(G1780="PV","solar PV","solar thermal"),IF(VLOOKUP(H1780,'Cross-Page Data'!$D$4:$F$48,3,FALSE)="wind",VLOOKUP(G1780,'Cross-Page Data'!$I$4:$J$19,2,FALSE),IF(VLOOKUP(H1780,'Cross-Page Data'!$D$4:$F$48,3,FALSE)="hydro",VLOOKUP(G1780,'Cross-Page Data'!$I$4:$J$19,2,FALSE),VLOOKUP(H1780,'Cross-Page Data'!$D$4:$F$48,3,FALSE)))))</f>
        <v/>
      </c>
      <c r="M1780" s="120">
        <f>IF(AND($P$2=FALSE,OR(F1780="Commercial NAICS Cogen",F1780="Industrial NAICS Cogen",F1780="NAICS-22 Cogen")),FALSE,IF(AND($P$3=FALSE,OR(F1780="Commercial NAICS Cogen",F1780="Commercial NAICS Non-Cogen",F1780="Industrial NAICS Cogen", F1780="industrial NAICS non-Cogen")),FALSE, TRUE))</f>
        <v/>
      </c>
    </row>
    <row r="1781">
      <c r="A1781" s="129" t="n">
        <v>8837</v>
      </c>
      <c r="B1781" s="130" t="inlineStr">
        <is>
          <t>Calvert City</t>
        </is>
      </c>
      <c r="C1781" s="130" t="inlineStr">
        <is>
          <t>Tennessee Valley Authority</t>
        </is>
      </c>
      <c r="D1781" s="129" t="n">
        <v>18642</v>
      </c>
      <c r="E1781" s="130" t="inlineStr">
        <is>
          <t>KY</t>
        </is>
      </c>
      <c r="F1781" s="130" t="inlineStr">
        <is>
          <t>Electric Utility</t>
        </is>
      </c>
      <c r="G1781" s="130" t="inlineStr">
        <is>
          <t>ST</t>
        </is>
      </c>
      <c r="H1781" s="130" t="inlineStr">
        <is>
          <t>BIT</t>
        </is>
      </c>
      <c r="I1781" s="130" t="inlineStr">
        <is>
          <t>COL</t>
        </is>
      </c>
      <c r="J1781" s="131" t="n">
        <v>0</v>
      </c>
      <c r="K1781" s="129" t="n">
        <v>2020</v>
      </c>
      <c r="L1781" s="120">
        <f>IF(VLOOKUP(H1781,'Cross-Page Data'!$D$4:$F$48,3,FALSE)="natural gas",VLOOKUP(G1781,'Cross-Page Data'!$I$4:$J$19,2,FALSE),IF(VLOOKUP(H1781,'Cross-Page Data'!$D$4:$F$48,3,FALSE)="solar",IF(G1781="PV","solar PV","solar thermal"),IF(VLOOKUP(H1781,'Cross-Page Data'!$D$4:$F$48,3,FALSE)="wind",VLOOKUP(G1781,'Cross-Page Data'!$I$4:$J$19,2,FALSE),IF(VLOOKUP(H1781,'Cross-Page Data'!$D$4:$F$48,3,FALSE)="hydro",VLOOKUP(G1781,'Cross-Page Data'!$I$4:$J$19,2,FALSE),VLOOKUP(H1781,'Cross-Page Data'!$D$4:$F$48,3,FALSE)))))</f>
        <v/>
      </c>
      <c r="M1781" s="120">
        <f>IF(AND($P$2=FALSE,OR(F1781="Commercial NAICS Cogen",F1781="Industrial NAICS Cogen",F1781="NAICS-22 Cogen")),FALSE,IF(AND($P$3=FALSE,OR(F1781="Commercial NAICS Cogen",F1781="Commercial NAICS Non-Cogen",F1781="Industrial NAICS Cogen", F1781="industrial NAICS non-Cogen")),FALSE, TRUE))</f>
        <v/>
      </c>
    </row>
    <row r="1782">
      <c r="A1782" s="129" t="n">
        <v>8837</v>
      </c>
      <c r="B1782" s="130" t="inlineStr">
        <is>
          <t>Calvert City</t>
        </is>
      </c>
      <c r="C1782" s="130" t="inlineStr">
        <is>
          <t>Tennessee Valley Authority</t>
        </is>
      </c>
      <c r="D1782" s="129" t="n">
        <v>18642</v>
      </c>
      <c r="E1782" s="130" t="inlineStr">
        <is>
          <t>KY</t>
        </is>
      </c>
      <c r="F1782" s="130" t="inlineStr">
        <is>
          <t>Electric Utility</t>
        </is>
      </c>
      <c r="G1782" s="130" t="inlineStr">
        <is>
          <t>ST</t>
        </is>
      </c>
      <c r="H1782" s="130" t="inlineStr">
        <is>
          <t>DFO</t>
        </is>
      </c>
      <c r="I1782" s="130" t="inlineStr">
        <is>
          <t>DFO</t>
        </is>
      </c>
      <c r="J1782" s="131" t="n">
        <v>0</v>
      </c>
      <c r="K1782" s="129" t="n">
        <v>2020</v>
      </c>
      <c r="L1782" s="120">
        <f>IF(VLOOKUP(H1782,'Cross-Page Data'!$D$4:$F$48,3,FALSE)="natural gas",VLOOKUP(G1782,'Cross-Page Data'!$I$4:$J$19,2,FALSE),IF(VLOOKUP(H1782,'Cross-Page Data'!$D$4:$F$48,3,FALSE)="solar",IF(G1782="PV","solar PV","solar thermal"),IF(VLOOKUP(H1782,'Cross-Page Data'!$D$4:$F$48,3,FALSE)="wind",VLOOKUP(G1782,'Cross-Page Data'!$I$4:$J$19,2,FALSE),IF(VLOOKUP(H1782,'Cross-Page Data'!$D$4:$F$48,3,FALSE)="hydro",VLOOKUP(G1782,'Cross-Page Data'!$I$4:$J$19,2,FALSE),VLOOKUP(H1782,'Cross-Page Data'!$D$4:$F$48,3,FALSE)))))</f>
        <v/>
      </c>
      <c r="M1782" s="120">
        <f>IF(AND($P$2=FALSE,OR(F1782="Commercial NAICS Cogen",F1782="Industrial NAICS Cogen",F1782="NAICS-22 Cogen")),FALSE,IF(AND($P$3=FALSE,OR(F1782="Commercial NAICS Cogen",F1782="Commercial NAICS Non-Cogen",F1782="Industrial NAICS Cogen", F1782="industrial NAICS non-Cogen")),FALSE, TRUE))</f>
        <v/>
      </c>
    </row>
    <row r="1783">
      <c r="A1783" s="129" t="n">
        <v>8837</v>
      </c>
      <c r="B1783" s="130" t="inlineStr">
        <is>
          <t>Calvert City</t>
        </is>
      </c>
      <c r="C1783" s="130" t="inlineStr">
        <is>
          <t>Tennessee Valley Authority</t>
        </is>
      </c>
      <c r="D1783" s="129" t="n">
        <v>18642</v>
      </c>
      <c r="E1783" s="130" t="inlineStr">
        <is>
          <t>KY</t>
        </is>
      </c>
      <c r="F1783" s="130" t="inlineStr">
        <is>
          <t>Electric Utility</t>
        </is>
      </c>
      <c r="G1783" s="130" t="inlineStr">
        <is>
          <t>ST</t>
        </is>
      </c>
      <c r="H1783" s="130" t="inlineStr">
        <is>
          <t>SUB</t>
        </is>
      </c>
      <c r="I1783" s="130" t="inlineStr">
        <is>
          <t>COL</t>
        </is>
      </c>
      <c r="J1783" s="131" t="n">
        <v>0</v>
      </c>
      <c r="K1783" s="129" t="n">
        <v>2020</v>
      </c>
      <c r="L1783" s="120">
        <f>IF(VLOOKUP(H1783,'Cross-Page Data'!$D$4:$F$48,3,FALSE)="natural gas",VLOOKUP(G1783,'Cross-Page Data'!$I$4:$J$19,2,FALSE),IF(VLOOKUP(H1783,'Cross-Page Data'!$D$4:$F$48,3,FALSE)="solar",IF(G1783="PV","solar PV","solar thermal"),IF(VLOOKUP(H1783,'Cross-Page Data'!$D$4:$F$48,3,FALSE)="wind",VLOOKUP(G1783,'Cross-Page Data'!$I$4:$J$19,2,FALSE),IF(VLOOKUP(H1783,'Cross-Page Data'!$D$4:$F$48,3,FALSE)="hydro",VLOOKUP(G1783,'Cross-Page Data'!$I$4:$J$19,2,FALSE),VLOOKUP(H1783,'Cross-Page Data'!$D$4:$F$48,3,FALSE)))))</f>
        <v/>
      </c>
      <c r="M1783" s="120">
        <f>IF(AND($P$2=FALSE,OR(F1783="Commercial NAICS Cogen",F1783="Industrial NAICS Cogen",F1783="NAICS-22 Cogen")),FALSE,IF(AND($P$3=FALSE,OR(F1783="Commercial NAICS Cogen",F1783="Commercial NAICS Non-Cogen",F1783="Industrial NAICS Cogen", F1783="industrial NAICS non-Cogen")),FALSE, TRUE))</f>
        <v/>
      </c>
    </row>
    <row r="1784">
      <c r="A1784" s="129" t="n">
        <v>8838</v>
      </c>
      <c r="B1784" s="130" t="inlineStr">
        <is>
          <t>Cook - TVA</t>
        </is>
      </c>
      <c r="C1784" s="130" t="inlineStr">
        <is>
          <t>Virginia Electric &amp; Power Co</t>
        </is>
      </c>
      <c r="D1784" s="129" t="n">
        <v>19876</v>
      </c>
      <c r="E1784" s="130" t="inlineStr">
        <is>
          <t>IL</t>
        </is>
      </c>
      <c r="F1784" s="130" t="inlineStr">
        <is>
          <t>Electric Utility</t>
        </is>
      </c>
      <c r="G1784" s="130" t="inlineStr">
        <is>
          <t>ST</t>
        </is>
      </c>
      <c r="H1784" s="130" t="inlineStr">
        <is>
          <t>BIT</t>
        </is>
      </c>
      <c r="I1784" s="130" t="inlineStr">
        <is>
          <t>COL</t>
        </is>
      </c>
      <c r="J1784" s="131" t="n">
        <v>0</v>
      </c>
      <c r="K1784" s="129" t="n">
        <v>2020</v>
      </c>
      <c r="L1784" s="120">
        <f>IF(VLOOKUP(H1784,'Cross-Page Data'!$D$4:$F$48,3,FALSE)="natural gas",VLOOKUP(G1784,'Cross-Page Data'!$I$4:$J$19,2,FALSE),IF(VLOOKUP(H1784,'Cross-Page Data'!$D$4:$F$48,3,FALSE)="solar",IF(G1784="PV","solar PV","solar thermal"),IF(VLOOKUP(H1784,'Cross-Page Data'!$D$4:$F$48,3,FALSE)="wind",VLOOKUP(G1784,'Cross-Page Data'!$I$4:$J$19,2,FALSE),IF(VLOOKUP(H1784,'Cross-Page Data'!$D$4:$F$48,3,FALSE)="hydro",VLOOKUP(G1784,'Cross-Page Data'!$I$4:$J$19,2,FALSE),VLOOKUP(H1784,'Cross-Page Data'!$D$4:$F$48,3,FALSE)))))</f>
        <v/>
      </c>
      <c r="M1784" s="120">
        <f>IF(AND($P$2=FALSE,OR(F1784="Commercial NAICS Cogen",F1784="Industrial NAICS Cogen",F1784="NAICS-22 Cogen")),FALSE,IF(AND($P$3=FALSE,OR(F1784="Commercial NAICS Cogen",F1784="Commercial NAICS Non-Cogen",F1784="Industrial NAICS Cogen", F1784="industrial NAICS non-Cogen")),FALSE, TRUE))</f>
        <v/>
      </c>
    </row>
    <row r="1785">
      <c r="A1785" s="129" t="n">
        <v>8838</v>
      </c>
      <c r="B1785" s="130" t="inlineStr">
        <is>
          <t>Cook - TVA</t>
        </is>
      </c>
      <c r="C1785" s="130" t="inlineStr">
        <is>
          <t>Virginia Electric &amp; Power Co</t>
        </is>
      </c>
      <c r="D1785" s="129" t="n">
        <v>19876</v>
      </c>
      <c r="E1785" s="130" t="inlineStr">
        <is>
          <t>IL</t>
        </is>
      </c>
      <c r="F1785" s="130" t="inlineStr">
        <is>
          <t>Electric Utility</t>
        </is>
      </c>
      <c r="G1785" s="130" t="inlineStr">
        <is>
          <t>ST</t>
        </is>
      </c>
      <c r="H1785" s="130" t="inlineStr">
        <is>
          <t>SUB</t>
        </is>
      </c>
      <c r="I1785" s="130" t="inlineStr">
        <is>
          <t>COL</t>
        </is>
      </c>
      <c r="J1785" s="131" t="n">
        <v>0</v>
      </c>
      <c r="K1785" s="129" t="n">
        <v>2020</v>
      </c>
      <c r="L1785" s="120">
        <f>IF(VLOOKUP(H1785,'Cross-Page Data'!$D$4:$F$48,3,FALSE)="natural gas",VLOOKUP(G1785,'Cross-Page Data'!$I$4:$J$19,2,FALSE),IF(VLOOKUP(H1785,'Cross-Page Data'!$D$4:$F$48,3,FALSE)="solar",IF(G1785="PV","solar PV","solar thermal"),IF(VLOOKUP(H1785,'Cross-Page Data'!$D$4:$F$48,3,FALSE)="wind",VLOOKUP(G1785,'Cross-Page Data'!$I$4:$J$19,2,FALSE),IF(VLOOKUP(H1785,'Cross-Page Data'!$D$4:$F$48,3,FALSE)="hydro",VLOOKUP(G1785,'Cross-Page Data'!$I$4:$J$19,2,FALSE),VLOOKUP(H1785,'Cross-Page Data'!$D$4:$F$48,3,FALSE)))))</f>
        <v/>
      </c>
      <c r="M1785" s="120">
        <f>IF(AND($P$2=FALSE,OR(F1785="Commercial NAICS Cogen",F1785="Industrial NAICS Cogen",F1785="NAICS-22 Cogen")),FALSE,IF(AND($P$3=FALSE,OR(F1785="Commercial NAICS Cogen",F1785="Commercial NAICS Non-Cogen",F1785="Industrial NAICS Cogen", F1785="industrial NAICS non-Cogen")),FALSE, TRUE))</f>
        <v/>
      </c>
    </row>
    <row r="1786">
      <c r="A1786" s="129" t="n">
        <v>8841</v>
      </c>
      <c r="B1786" s="130" t="inlineStr">
        <is>
          <t>BRSC Shared Storage</t>
        </is>
      </c>
      <c r="C1786" s="130" t="inlineStr">
        <is>
          <t>DTE Electric Company</t>
        </is>
      </c>
      <c r="D1786" s="129" t="n">
        <v>5109</v>
      </c>
      <c r="E1786" s="130" t="inlineStr">
        <is>
          <t>MI</t>
        </is>
      </c>
      <c r="F1786" s="130" t="inlineStr">
        <is>
          <t>Electric Utility</t>
        </is>
      </c>
      <c r="G1786" s="130" t="inlineStr">
        <is>
          <t>ST</t>
        </is>
      </c>
      <c r="H1786" s="130" t="inlineStr">
        <is>
          <t>BIT</t>
        </is>
      </c>
      <c r="I1786" s="130" t="inlineStr">
        <is>
          <t>COL</t>
        </is>
      </c>
      <c r="J1786" s="131" t="n">
        <v>0</v>
      </c>
      <c r="K1786" s="129" t="n">
        <v>2020</v>
      </c>
      <c r="L1786" s="120">
        <f>IF(VLOOKUP(H1786,'Cross-Page Data'!$D$4:$F$48,3,FALSE)="natural gas",VLOOKUP(G1786,'Cross-Page Data'!$I$4:$J$19,2,FALSE),IF(VLOOKUP(H1786,'Cross-Page Data'!$D$4:$F$48,3,FALSE)="solar",IF(G1786="PV","solar PV","solar thermal"),IF(VLOOKUP(H1786,'Cross-Page Data'!$D$4:$F$48,3,FALSE)="wind",VLOOKUP(G1786,'Cross-Page Data'!$I$4:$J$19,2,FALSE),IF(VLOOKUP(H1786,'Cross-Page Data'!$D$4:$F$48,3,FALSE)="hydro",VLOOKUP(G1786,'Cross-Page Data'!$I$4:$J$19,2,FALSE),VLOOKUP(H1786,'Cross-Page Data'!$D$4:$F$48,3,FALSE)))))</f>
        <v/>
      </c>
      <c r="M1786" s="120">
        <f>IF(AND($P$2=FALSE,OR(F1786="Commercial NAICS Cogen",F1786="Industrial NAICS Cogen",F1786="NAICS-22 Cogen")),FALSE,IF(AND($P$3=FALSE,OR(F1786="Commercial NAICS Cogen",F1786="Commercial NAICS Non-Cogen",F1786="Industrial NAICS Cogen", F1786="industrial NAICS non-Cogen")),FALSE, TRUE))</f>
        <v/>
      </c>
    </row>
    <row r="1787">
      <c r="A1787" s="129" t="n">
        <v>8841</v>
      </c>
      <c r="B1787" s="130" t="inlineStr">
        <is>
          <t>BRSC Shared Storage</t>
        </is>
      </c>
      <c r="C1787" s="130" t="inlineStr">
        <is>
          <t>DTE Electric Company</t>
        </is>
      </c>
      <c r="D1787" s="129" t="n">
        <v>5109</v>
      </c>
      <c r="E1787" s="130" t="inlineStr">
        <is>
          <t>MI</t>
        </is>
      </c>
      <c r="F1787" s="130" t="inlineStr">
        <is>
          <t>Electric Utility</t>
        </is>
      </c>
      <c r="G1787" s="130" t="inlineStr">
        <is>
          <t>ST</t>
        </is>
      </c>
      <c r="H1787" s="130" t="inlineStr">
        <is>
          <t>DFO</t>
        </is>
      </c>
      <c r="I1787" s="130" t="inlineStr">
        <is>
          <t>DFO</t>
        </is>
      </c>
      <c r="J1787" s="131" t="n">
        <v>0</v>
      </c>
      <c r="K1787" s="129" t="n">
        <v>2020</v>
      </c>
      <c r="L1787" s="120">
        <f>IF(VLOOKUP(H1787,'Cross-Page Data'!$D$4:$F$48,3,FALSE)="natural gas",VLOOKUP(G1787,'Cross-Page Data'!$I$4:$J$19,2,FALSE),IF(VLOOKUP(H1787,'Cross-Page Data'!$D$4:$F$48,3,FALSE)="solar",IF(G1787="PV","solar PV","solar thermal"),IF(VLOOKUP(H1787,'Cross-Page Data'!$D$4:$F$48,3,FALSE)="wind",VLOOKUP(G1787,'Cross-Page Data'!$I$4:$J$19,2,FALSE),IF(VLOOKUP(H1787,'Cross-Page Data'!$D$4:$F$48,3,FALSE)="hydro",VLOOKUP(G1787,'Cross-Page Data'!$I$4:$J$19,2,FALSE),VLOOKUP(H1787,'Cross-Page Data'!$D$4:$F$48,3,FALSE)))))</f>
        <v/>
      </c>
      <c r="M1787" s="120">
        <f>IF(AND($P$2=FALSE,OR(F1787="Commercial NAICS Cogen",F1787="Industrial NAICS Cogen",F1787="NAICS-22 Cogen")),FALSE,IF(AND($P$3=FALSE,OR(F1787="Commercial NAICS Cogen",F1787="Commercial NAICS Non-Cogen",F1787="Industrial NAICS Cogen", F1787="industrial NAICS non-Cogen")),FALSE, TRUE))</f>
        <v/>
      </c>
    </row>
    <row r="1788">
      <c r="A1788" s="129" t="n">
        <v>8841</v>
      </c>
      <c r="B1788" s="130" t="inlineStr">
        <is>
          <t>BRSC Shared Storage</t>
        </is>
      </c>
      <c r="C1788" s="130" t="inlineStr">
        <is>
          <t>DTE Electric Company</t>
        </is>
      </c>
      <c r="D1788" s="129" t="n">
        <v>5109</v>
      </c>
      <c r="E1788" s="130" t="inlineStr">
        <is>
          <t>MI</t>
        </is>
      </c>
      <c r="F1788" s="130" t="inlineStr">
        <is>
          <t>Electric Utility</t>
        </is>
      </c>
      <c r="G1788" s="130" t="inlineStr">
        <is>
          <t>ST</t>
        </is>
      </c>
      <c r="H1788" s="130" t="inlineStr">
        <is>
          <t>SUB</t>
        </is>
      </c>
      <c r="I1788" s="130" t="inlineStr">
        <is>
          <t>COL</t>
        </is>
      </c>
      <c r="J1788" s="131" t="n">
        <v>0</v>
      </c>
      <c r="K1788" s="129" t="n">
        <v>2020</v>
      </c>
      <c r="L1788" s="120">
        <f>IF(VLOOKUP(H1788,'Cross-Page Data'!$D$4:$F$48,3,FALSE)="natural gas",VLOOKUP(G1788,'Cross-Page Data'!$I$4:$J$19,2,FALSE),IF(VLOOKUP(H1788,'Cross-Page Data'!$D$4:$F$48,3,FALSE)="solar",IF(G1788="PV","solar PV","solar thermal"),IF(VLOOKUP(H1788,'Cross-Page Data'!$D$4:$F$48,3,FALSE)="wind",VLOOKUP(G1788,'Cross-Page Data'!$I$4:$J$19,2,FALSE),IF(VLOOKUP(H1788,'Cross-Page Data'!$D$4:$F$48,3,FALSE)="hydro",VLOOKUP(G1788,'Cross-Page Data'!$I$4:$J$19,2,FALSE),VLOOKUP(H1788,'Cross-Page Data'!$D$4:$F$48,3,FALSE)))))</f>
        <v/>
      </c>
      <c r="M1788" s="120">
        <f>IF(AND($P$2=FALSE,OR(F1788="Commercial NAICS Cogen",F1788="Industrial NAICS Cogen",F1788="NAICS-22 Cogen")),FALSE,IF(AND($P$3=FALSE,OR(F1788="Commercial NAICS Cogen",F1788="Commercial NAICS Non-Cogen",F1788="Industrial NAICS Cogen", F1788="industrial NAICS non-Cogen")),FALSE, TRUE))</f>
        <v/>
      </c>
    </row>
    <row r="1789">
      <c r="A1789" s="129" t="n">
        <v>8843</v>
      </c>
      <c r="B1789" s="130" t="inlineStr">
        <is>
          <t>PSEG--Eastern Terminal</t>
        </is>
      </c>
      <c r="C1789" s="130" t="inlineStr">
        <is>
          <t>PSEG Fossil LLC</t>
        </is>
      </c>
      <c r="D1789" s="129" t="n">
        <v>15147</v>
      </c>
      <c r="E1789" s="130" t="inlineStr">
        <is>
          <t>NJ</t>
        </is>
      </c>
      <c r="F1789" s="130" t="inlineStr">
        <is>
          <t>NAICS-22 Non-Cogen</t>
        </is>
      </c>
      <c r="G1789" s="130" t="inlineStr">
        <is>
          <t>ST</t>
        </is>
      </c>
      <c r="H1789" s="130" t="inlineStr">
        <is>
          <t>BIT</t>
        </is>
      </c>
      <c r="I1789" s="130" t="inlineStr">
        <is>
          <t>COL</t>
        </is>
      </c>
      <c r="J1789" s="131" t="n">
        <v>0</v>
      </c>
      <c r="K1789" s="129" t="n">
        <v>2020</v>
      </c>
      <c r="L1789" s="120">
        <f>IF(VLOOKUP(H1789,'Cross-Page Data'!$D$4:$F$48,3,FALSE)="natural gas",VLOOKUP(G1789,'Cross-Page Data'!$I$4:$J$19,2,FALSE),IF(VLOOKUP(H1789,'Cross-Page Data'!$D$4:$F$48,3,FALSE)="solar",IF(G1789="PV","solar PV","solar thermal"),IF(VLOOKUP(H1789,'Cross-Page Data'!$D$4:$F$48,3,FALSE)="wind",VLOOKUP(G1789,'Cross-Page Data'!$I$4:$J$19,2,FALSE),IF(VLOOKUP(H1789,'Cross-Page Data'!$D$4:$F$48,3,FALSE)="hydro",VLOOKUP(G1789,'Cross-Page Data'!$I$4:$J$19,2,FALSE),VLOOKUP(H1789,'Cross-Page Data'!$D$4:$F$48,3,FALSE)))))</f>
        <v/>
      </c>
      <c r="M1789" s="120">
        <f>IF(AND($P$2=FALSE,OR(F1789="Commercial NAICS Cogen",F1789="Industrial NAICS Cogen",F1789="NAICS-22 Cogen")),FALSE,IF(AND($P$3=FALSE,OR(F1789="Commercial NAICS Cogen",F1789="Commercial NAICS Non-Cogen",F1789="Industrial NAICS Cogen", F1789="industrial NAICS non-Cogen")),FALSE, TRUE))</f>
        <v/>
      </c>
    </row>
    <row r="1790">
      <c r="A1790" s="129" t="n">
        <v>8843</v>
      </c>
      <c r="B1790" s="130" t="inlineStr">
        <is>
          <t>PSEG--Eastern Terminal</t>
        </is>
      </c>
      <c r="C1790" s="130" t="inlineStr">
        <is>
          <t>PSEG Fossil LLC</t>
        </is>
      </c>
      <c r="D1790" s="129" t="n">
        <v>15147</v>
      </c>
      <c r="E1790" s="130" t="inlineStr">
        <is>
          <t>NJ</t>
        </is>
      </c>
      <c r="F1790" s="130" t="inlineStr">
        <is>
          <t>NAICS-22 Non-Cogen</t>
        </is>
      </c>
      <c r="G1790" s="130" t="inlineStr">
        <is>
          <t>ST</t>
        </is>
      </c>
      <c r="H1790" s="130" t="inlineStr">
        <is>
          <t>DFO</t>
        </is>
      </c>
      <c r="I1790" s="130" t="inlineStr">
        <is>
          <t>DFO</t>
        </is>
      </c>
      <c r="J1790" s="131" t="n">
        <v>0</v>
      </c>
      <c r="K1790" s="129" t="n">
        <v>2020</v>
      </c>
      <c r="L1790" s="120">
        <f>IF(VLOOKUP(H1790,'Cross-Page Data'!$D$4:$F$48,3,FALSE)="natural gas",VLOOKUP(G1790,'Cross-Page Data'!$I$4:$J$19,2,FALSE),IF(VLOOKUP(H1790,'Cross-Page Data'!$D$4:$F$48,3,FALSE)="solar",IF(G1790="PV","solar PV","solar thermal"),IF(VLOOKUP(H1790,'Cross-Page Data'!$D$4:$F$48,3,FALSE)="wind",VLOOKUP(G1790,'Cross-Page Data'!$I$4:$J$19,2,FALSE),IF(VLOOKUP(H1790,'Cross-Page Data'!$D$4:$F$48,3,FALSE)="hydro",VLOOKUP(G1790,'Cross-Page Data'!$I$4:$J$19,2,FALSE),VLOOKUP(H1790,'Cross-Page Data'!$D$4:$F$48,3,FALSE)))))</f>
        <v/>
      </c>
      <c r="M1790" s="120">
        <f>IF(AND($P$2=FALSE,OR(F1790="Commercial NAICS Cogen",F1790="Industrial NAICS Cogen",F1790="NAICS-22 Cogen")),FALSE,IF(AND($P$3=FALSE,OR(F1790="Commercial NAICS Cogen",F1790="Commercial NAICS Non-Cogen",F1790="Industrial NAICS Cogen", F1790="industrial NAICS non-Cogen")),FALSE, TRUE))</f>
        <v/>
      </c>
    </row>
    <row r="1791">
      <c r="A1791" s="129" t="n">
        <v>8843</v>
      </c>
      <c r="B1791" s="130" t="inlineStr">
        <is>
          <t>PSEG--Eastern Terminal</t>
        </is>
      </c>
      <c r="C1791" s="130" t="inlineStr">
        <is>
          <t>PSEG Fossil LLC</t>
        </is>
      </c>
      <c r="D1791" s="129" t="n">
        <v>15147</v>
      </c>
      <c r="E1791" s="130" t="inlineStr">
        <is>
          <t>NJ</t>
        </is>
      </c>
      <c r="F1791" s="130" t="inlineStr">
        <is>
          <t>NAICS-22 Non-Cogen</t>
        </is>
      </c>
      <c r="G1791" s="130" t="inlineStr">
        <is>
          <t>ST</t>
        </is>
      </c>
      <c r="H1791" s="130" t="inlineStr">
        <is>
          <t>KER</t>
        </is>
      </c>
      <c r="I1791" s="130" t="inlineStr">
        <is>
          <t>WOO</t>
        </is>
      </c>
      <c r="J1791" s="131" t="n">
        <v>0</v>
      </c>
      <c r="K1791" s="129" t="n">
        <v>2020</v>
      </c>
      <c r="L1791" s="120">
        <f>IF(VLOOKUP(H1791,'Cross-Page Data'!$D$4:$F$48,3,FALSE)="natural gas",VLOOKUP(G1791,'Cross-Page Data'!$I$4:$J$19,2,FALSE),IF(VLOOKUP(H1791,'Cross-Page Data'!$D$4:$F$48,3,FALSE)="solar",IF(G1791="PV","solar PV","solar thermal"),IF(VLOOKUP(H1791,'Cross-Page Data'!$D$4:$F$48,3,FALSE)="wind",VLOOKUP(G1791,'Cross-Page Data'!$I$4:$J$19,2,FALSE),IF(VLOOKUP(H1791,'Cross-Page Data'!$D$4:$F$48,3,FALSE)="hydro",VLOOKUP(G1791,'Cross-Page Data'!$I$4:$J$19,2,FALSE),VLOOKUP(H1791,'Cross-Page Data'!$D$4:$F$48,3,FALSE)))))</f>
        <v/>
      </c>
      <c r="M1791" s="120">
        <f>IF(AND($P$2=FALSE,OR(F1791="Commercial NAICS Cogen",F1791="Industrial NAICS Cogen",F1791="NAICS-22 Cogen")),FALSE,IF(AND($P$3=FALSE,OR(F1791="Commercial NAICS Cogen",F1791="Commercial NAICS Non-Cogen",F1791="Industrial NAICS Cogen", F1791="industrial NAICS non-Cogen")),FALSE, TRUE))</f>
        <v/>
      </c>
    </row>
    <row r="1792">
      <c r="A1792" s="129" t="n">
        <v>8845</v>
      </c>
      <c r="B1792" s="130" t="inlineStr">
        <is>
          <t>Keystone Fuels LLC</t>
        </is>
      </c>
      <c r="C1792" s="130" t="inlineStr">
        <is>
          <t>RRI Energy Services, LLC</t>
        </is>
      </c>
      <c r="D1792" s="129" t="n">
        <v>39004</v>
      </c>
      <c r="E1792" s="130" t="inlineStr">
        <is>
          <t>PA</t>
        </is>
      </c>
      <c r="F1792" s="130" t="inlineStr">
        <is>
          <t>NAICS-22 Non-Cogen</t>
        </is>
      </c>
      <c r="G1792" s="130" t="inlineStr">
        <is>
          <t>ST</t>
        </is>
      </c>
      <c r="H1792" s="130" t="inlineStr">
        <is>
          <t>BIT</t>
        </is>
      </c>
      <c r="I1792" s="130" t="inlineStr">
        <is>
          <t>COL</t>
        </is>
      </c>
      <c r="J1792" s="131" t="n">
        <v>0</v>
      </c>
      <c r="K1792" s="129" t="n">
        <v>2020</v>
      </c>
      <c r="L1792" s="120">
        <f>IF(VLOOKUP(H1792,'Cross-Page Data'!$D$4:$F$48,3,FALSE)="natural gas",VLOOKUP(G1792,'Cross-Page Data'!$I$4:$J$19,2,FALSE),IF(VLOOKUP(H1792,'Cross-Page Data'!$D$4:$F$48,3,FALSE)="solar",IF(G1792="PV","solar PV","solar thermal"),IF(VLOOKUP(H1792,'Cross-Page Data'!$D$4:$F$48,3,FALSE)="wind",VLOOKUP(G1792,'Cross-Page Data'!$I$4:$J$19,2,FALSE),IF(VLOOKUP(H1792,'Cross-Page Data'!$D$4:$F$48,3,FALSE)="hydro",VLOOKUP(G1792,'Cross-Page Data'!$I$4:$J$19,2,FALSE),VLOOKUP(H1792,'Cross-Page Data'!$D$4:$F$48,3,FALSE)))))</f>
        <v/>
      </c>
      <c r="M1792" s="120">
        <f>IF(AND($P$2=FALSE,OR(F1792="Commercial NAICS Cogen",F1792="Industrial NAICS Cogen",F1792="NAICS-22 Cogen")),FALSE,IF(AND($P$3=FALSE,OR(F1792="Commercial NAICS Cogen",F1792="Commercial NAICS Non-Cogen",F1792="Industrial NAICS Cogen", F1792="industrial NAICS non-Cogen")),FALSE, TRUE))</f>
        <v/>
      </c>
    </row>
    <row r="1793">
      <c r="A1793" s="129" t="n">
        <v>8845</v>
      </c>
      <c r="B1793" s="130" t="inlineStr">
        <is>
          <t>Keystone Fuels LLC</t>
        </is>
      </c>
      <c r="C1793" s="130" t="inlineStr">
        <is>
          <t>RRI Energy Services, LLC</t>
        </is>
      </c>
      <c r="D1793" s="129" t="n">
        <v>39004</v>
      </c>
      <c r="E1793" s="130" t="inlineStr">
        <is>
          <t>PA</t>
        </is>
      </c>
      <c r="F1793" s="130" t="inlineStr">
        <is>
          <t>NAICS-22 Non-Cogen</t>
        </is>
      </c>
      <c r="G1793" s="130" t="inlineStr">
        <is>
          <t>ST</t>
        </is>
      </c>
      <c r="H1793" s="130" t="inlineStr">
        <is>
          <t>DFO</t>
        </is>
      </c>
      <c r="I1793" s="130" t="inlineStr">
        <is>
          <t>DFO</t>
        </is>
      </c>
      <c r="J1793" s="131" t="n">
        <v>0</v>
      </c>
      <c r="K1793" s="129" t="n">
        <v>2020</v>
      </c>
      <c r="L1793" s="120">
        <f>IF(VLOOKUP(H1793,'Cross-Page Data'!$D$4:$F$48,3,FALSE)="natural gas",VLOOKUP(G1793,'Cross-Page Data'!$I$4:$J$19,2,FALSE),IF(VLOOKUP(H1793,'Cross-Page Data'!$D$4:$F$48,3,FALSE)="solar",IF(G1793="PV","solar PV","solar thermal"),IF(VLOOKUP(H1793,'Cross-Page Data'!$D$4:$F$48,3,FALSE)="wind",VLOOKUP(G1793,'Cross-Page Data'!$I$4:$J$19,2,FALSE),IF(VLOOKUP(H1793,'Cross-Page Data'!$D$4:$F$48,3,FALSE)="hydro",VLOOKUP(G1793,'Cross-Page Data'!$I$4:$J$19,2,FALSE),VLOOKUP(H1793,'Cross-Page Data'!$D$4:$F$48,3,FALSE)))))</f>
        <v/>
      </c>
      <c r="M1793" s="120">
        <f>IF(AND($P$2=FALSE,OR(F1793="Commercial NAICS Cogen",F1793="Industrial NAICS Cogen",F1793="NAICS-22 Cogen")),FALSE,IF(AND($P$3=FALSE,OR(F1793="Commercial NAICS Cogen",F1793="Commercial NAICS Non-Cogen",F1793="Industrial NAICS Cogen", F1793="industrial NAICS non-Cogen")),FALSE, TRUE))</f>
        <v/>
      </c>
    </row>
    <row r="1794">
      <c r="A1794" s="129" t="n">
        <v>8845</v>
      </c>
      <c r="B1794" s="130" t="inlineStr">
        <is>
          <t>Keystone Fuels LLC</t>
        </is>
      </c>
      <c r="C1794" s="130" t="inlineStr">
        <is>
          <t>RRI Energy Services, LLC</t>
        </is>
      </c>
      <c r="D1794" s="129" t="n">
        <v>39004</v>
      </c>
      <c r="E1794" s="130" t="inlineStr">
        <is>
          <t>PA</t>
        </is>
      </c>
      <c r="F1794" s="130" t="inlineStr">
        <is>
          <t>NAICS-22 Non-Cogen</t>
        </is>
      </c>
      <c r="G1794" s="130" t="inlineStr">
        <is>
          <t>ST</t>
        </is>
      </c>
      <c r="H1794" s="130" t="inlineStr">
        <is>
          <t>WC</t>
        </is>
      </c>
      <c r="I1794" s="130" t="inlineStr">
        <is>
          <t>WOC</t>
        </is>
      </c>
      <c r="J1794" s="131" t="n">
        <v>0</v>
      </c>
      <c r="K1794" s="129" t="n">
        <v>2020</v>
      </c>
      <c r="L1794" s="120">
        <f>IF(VLOOKUP(H1794,'Cross-Page Data'!$D$4:$F$48,3,FALSE)="natural gas",VLOOKUP(G1794,'Cross-Page Data'!$I$4:$J$19,2,FALSE),IF(VLOOKUP(H1794,'Cross-Page Data'!$D$4:$F$48,3,FALSE)="solar",IF(G1794="PV","solar PV","solar thermal"),IF(VLOOKUP(H1794,'Cross-Page Data'!$D$4:$F$48,3,FALSE)="wind",VLOOKUP(G1794,'Cross-Page Data'!$I$4:$J$19,2,FALSE),IF(VLOOKUP(H1794,'Cross-Page Data'!$D$4:$F$48,3,FALSE)="hydro",VLOOKUP(G1794,'Cross-Page Data'!$I$4:$J$19,2,FALSE),VLOOKUP(H1794,'Cross-Page Data'!$D$4:$F$48,3,FALSE)))))</f>
        <v/>
      </c>
      <c r="M1794" s="120">
        <f>IF(AND($P$2=FALSE,OR(F1794="Commercial NAICS Cogen",F1794="Industrial NAICS Cogen",F1794="NAICS-22 Cogen")),FALSE,IF(AND($P$3=FALSE,OR(F1794="Commercial NAICS Cogen",F1794="Commercial NAICS Non-Cogen",F1794="Industrial NAICS Cogen", F1794="industrial NAICS non-Cogen")),FALSE, TRUE))</f>
        <v/>
      </c>
    </row>
    <row r="1795">
      <c r="A1795" s="129" t="n">
        <v>8846</v>
      </c>
      <c r="B1795" s="130" t="inlineStr">
        <is>
          <t>Conemaugh Fuels LLC</t>
        </is>
      </c>
      <c r="C1795" s="130" t="inlineStr">
        <is>
          <t>RRI Energy Services, LLC</t>
        </is>
      </c>
      <c r="D1795" s="129" t="n">
        <v>39004</v>
      </c>
      <c r="E1795" s="130" t="inlineStr">
        <is>
          <t>PA</t>
        </is>
      </c>
      <c r="F1795" s="130" t="inlineStr">
        <is>
          <t>NAICS-22 Non-Cogen</t>
        </is>
      </c>
      <c r="G1795" s="130" t="inlineStr">
        <is>
          <t>ST</t>
        </is>
      </c>
      <c r="H1795" s="130" t="inlineStr">
        <is>
          <t>BIT</t>
        </is>
      </c>
      <c r="I1795" s="130" t="inlineStr">
        <is>
          <t>COL</t>
        </is>
      </c>
      <c r="J1795" s="131" t="n">
        <v>0</v>
      </c>
      <c r="K1795" s="129" t="n">
        <v>2020</v>
      </c>
      <c r="L1795" s="120">
        <f>IF(VLOOKUP(H1795,'Cross-Page Data'!$D$4:$F$48,3,FALSE)="natural gas",VLOOKUP(G1795,'Cross-Page Data'!$I$4:$J$19,2,FALSE),IF(VLOOKUP(H1795,'Cross-Page Data'!$D$4:$F$48,3,FALSE)="solar",IF(G1795="PV","solar PV","solar thermal"),IF(VLOOKUP(H1795,'Cross-Page Data'!$D$4:$F$48,3,FALSE)="wind",VLOOKUP(G1795,'Cross-Page Data'!$I$4:$J$19,2,FALSE),IF(VLOOKUP(H1795,'Cross-Page Data'!$D$4:$F$48,3,FALSE)="hydro",VLOOKUP(G1795,'Cross-Page Data'!$I$4:$J$19,2,FALSE),VLOOKUP(H1795,'Cross-Page Data'!$D$4:$F$48,3,FALSE)))))</f>
        <v/>
      </c>
      <c r="M1795" s="120">
        <f>IF(AND($P$2=FALSE,OR(F1795="Commercial NAICS Cogen",F1795="Industrial NAICS Cogen",F1795="NAICS-22 Cogen")),FALSE,IF(AND($P$3=FALSE,OR(F1795="Commercial NAICS Cogen",F1795="Commercial NAICS Non-Cogen",F1795="Industrial NAICS Cogen", F1795="industrial NAICS non-Cogen")),FALSE, TRUE))</f>
        <v/>
      </c>
    </row>
    <row r="1796">
      <c r="A1796" s="129" t="n">
        <v>8846</v>
      </c>
      <c r="B1796" s="130" t="inlineStr">
        <is>
          <t>Conemaugh Fuels LLC</t>
        </is>
      </c>
      <c r="C1796" s="130" t="inlineStr">
        <is>
          <t>RRI Energy Services, LLC</t>
        </is>
      </c>
      <c r="D1796" s="129" t="n">
        <v>39004</v>
      </c>
      <c r="E1796" s="130" t="inlineStr">
        <is>
          <t>PA</t>
        </is>
      </c>
      <c r="F1796" s="130" t="inlineStr">
        <is>
          <t>NAICS-22 Non-Cogen</t>
        </is>
      </c>
      <c r="G1796" s="130" t="inlineStr">
        <is>
          <t>ST</t>
        </is>
      </c>
      <c r="H1796" s="130" t="inlineStr">
        <is>
          <t>NG</t>
        </is>
      </c>
      <c r="I1796" s="130" t="inlineStr">
        <is>
          <t>NG</t>
        </is>
      </c>
      <c r="J1796" s="131" t="n">
        <v>0</v>
      </c>
      <c r="K1796" s="129" t="n">
        <v>2020</v>
      </c>
      <c r="L1796" s="120">
        <f>IF(VLOOKUP(H1796,'Cross-Page Data'!$D$4:$F$48,3,FALSE)="natural gas",VLOOKUP(G1796,'Cross-Page Data'!$I$4:$J$19,2,FALSE),IF(VLOOKUP(H1796,'Cross-Page Data'!$D$4:$F$48,3,FALSE)="solar",IF(G1796="PV","solar PV","solar thermal"),IF(VLOOKUP(H1796,'Cross-Page Data'!$D$4:$F$48,3,FALSE)="wind",VLOOKUP(G1796,'Cross-Page Data'!$I$4:$J$19,2,FALSE),IF(VLOOKUP(H1796,'Cross-Page Data'!$D$4:$F$48,3,FALSE)="hydro",VLOOKUP(G1796,'Cross-Page Data'!$I$4:$J$19,2,FALSE),VLOOKUP(H1796,'Cross-Page Data'!$D$4:$F$48,3,FALSE)))))</f>
        <v/>
      </c>
      <c r="M1796" s="120">
        <f>IF(AND($P$2=FALSE,OR(F1796="Commercial NAICS Cogen",F1796="Industrial NAICS Cogen",F1796="NAICS-22 Cogen")),FALSE,IF(AND($P$3=FALSE,OR(F1796="Commercial NAICS Cogen",F1796="Commercial NAICS Non-Cogen",F1796="Industrial NAICS Cogen", F1796="industrial NAICS non-Cogen")),FALSE, TRUE))</f>
        <v/>
      </c>
    </row>
    <row r="1797">
      <c r="A1797" s="129" t="n">
        <v>8846</v>
      </c>
      <c r="B1797" s="130" t="inlineStr">
        <is>
          <t>Conemaugh Fuels LLC</t>
        </is>
      </c>
      <c r="C1797" s="130" t="inlineStr">
        <is>
          <t>RRI Energy Services, LLC</t>
        </is>
      </c>
      <c r="D1797" s="129" t="n">
        <v>39004</v>
      </c>
      <c r="E1797" s="130" t="inlineStr">
        <is>
          <t>PA</t>
        </is>
      </c>
      <c r="F1797" s="130" t="inlineStr">
        <is>
          <t>NAICS-22 Non-Cogen</t>
        </is>
      </c>
      <c r="G1797" s="130" t="inlineStr">
        <is>
          <t>ST</t>
        </is>
      </c>
      <c r="H1797" s="130" t="inlineStr">
        <is>
          <t>WC</t>
        </is>
      </c>
      <c r="I1797" s="130" t="inlineStr">
        <is>
          <t>WOC</t>
        </is>
      </c>
      <c r="J1797" s="131" t="n">
        <v>0</v>
      </c>
      <c r="K1797" s="129" t="n">
        <v>2020</v>
      </c>
      <c r="L1797" s="120">
        <f>IF(VLOOKUP(H1797,'Cross-Page Data'!$D$4:$F$48,3,FALSE)="natural gas",VLOOKUP(G1797,'Cross-Page Data'!$I$4:$J$19,2,FALSE),IF(VLOOKUP(H1797,'Cross-Page Data'!$D$4:$F$48,3,FALSE)="solar",IF(G1797="PV","solar PV","solar thermal"),IF(VLOOKUP(H1797,'Cross-Page Data'!$D$4:$F$48,3,FALSE)="wind",VLOOKUP(G1797,'Cross-Page Data'!$I$4:$J$19,2,FALSE),IF(VLOOKUP(H1797,'Cross-Page Data'!$D$4:$F$48,3,FALSE)="hydro",VLOOKUP(G1797,'Cross-Page Data'!$I$4:$J$19,2,FALSE),VLOOKUP(H1797,'Cross-Page Data'!$D$4:$F$48,3,FALSE)))))</f>
        <v/>
      </c>
      <c r="M1797" s="120">
        <f>IF(AND($P$2=FALSE,OR(F1797="Commercial NAICS Cogen",F1797="Industrial NAICS Cogen",F1797="NAICS-22 Cogen")),FALSE,IF(AND($P$3=FALSE,OR(F1797="Commercial NAICS Cogen",F1797="Commercial NAICS Non-Cogen",F1797="Industrial NAICS Cogen", F1797="industrial NAICS non-Cogen")),FALSE, TRUE))</f>
        <v/>
      </c>
    </row>
    <row r="1798">
      <c r="A1798" s="129" t="n">
        <v>8847</v>
      </c>
      <c r="B1798" s="130" t="inlineStr">
        <is>
          <t>Southern Pines</t>
        </is>
      </c>
      <c r="C1798" s="130" t="inlineStr">
        <is>
          <t>Alabama Power Co</t>
        </is>
      </c>
      <c r="D1798" s="129" t="n">
        <v>195</v>
      </c>
      <c r="E1798" s="130" t="inlineStr">
        <is>
          <t>AL</t>
        </is>
      </c>
      <c r="F1798" s="130" t="inlineStr">
        <is>
          <t>Electric Utility</t>
        </is>
      </c>
      <c r="G1798" s="130" t="inlineStr">
        <is>
          <t>ST</t>
        </is>
      </c>
      <c r="H1798" s="130" t="inlineStr">
        <is>
          <t>BIT</t>
        </is>
      </c>
      <c r="I1798" s="130" t="inlineStr">
        <is>
          <t>COL</t>
        </is>
      </c>
      <c r="J1798" s="131" t="n">
        <v>0</v>
      </c>
      <c r="K1798" s="129" t="n">
        <v>2020</v>
      </c>
      <c r="L1798" s="120">
        <f>IF(VLOOKUP(H1798,'Cross-Page Data'!$D$4:$F$48,3,FALSE)="natural gas",VLOOKUP(G1798,'Cross-Page Data'!$I$4:$J$19,2,FALSE),IF(VLOOKUP(H1798,'Cross-Page Data'!$D$4:$F$48,3,FALSE)="solar",IF(G1798="PV","solar PV","solar thermal"),IF(VLOOKUP(H1798,'Cross-Page Data'!$D$4:$F$48,3,FALSE)="wind",VLOOKUP(G1798,'Cross-Page Data'!$I$4:$J$19,2,FALSE),IF(VLOOKUP(H1798,'Cross-Page Data'!$D$4:$F$48,3,FALSE)="hydro",VLOOKUP(G1798,'Cross-Page Data'!$I$4:$J$19,2,FALSE),VLOOKUP(H1798,'Cross-Page Data'!$D$4:$F$48,3,FALSE)))))</f>
        <v/>
      </c>
      <c r="M1798" s="120">
        <f>IF(AND($P$2=FALSE,OR(F1798="Commercial NAICS Cogen",F1798="Industrial NAICS Cogen",F1798="NAICS-22 Cogen")),FALSE,IF(AND($P$3=FALSE,OR(F1798="Commercial NAICS Cogen",F1798="Commercial NAICS Non-Cogen",F1798="Industrial NAICS Cogen", F1798="industrial NAICS non-Cogen")),FALSE, TRUE))</f>
        <v/>
      </c>
    </row>
    <row r="1799">
      <c r="A1799" s="129" t="n">
        <v>8847</v>
      </c>
      <c r="B1799" s="130" t="inlineStr">
        <is>
          <t>Southern Pines</t>
        </is>
      </c>
      <c r="C1799" s="130" t="inlineStr">
        <is>
          <t>Alabama Power Co</t>
        </is>
      </c>
      <c r="D1799" s="129" t="n">
        <v>195</v>
      </c>
      <c r="E1799" s="130" t="inlineStr">
        <is>
          <t>AL</t>
        </is>
      </c>
      <c r="F1799" s="130" t="inlineStr">
        <is>
          <t>Electric Utility</t>
        </is>
      </c>
      <c r="G1799" s="130" t="inlineStr">
        <is>
          <t>ST</t>
        </is>
      </c>
      <c r="H1799" s="130" t="inlineStr">
        <is>
          <t>NG</t>
        </is>
      </c>
      <c r="I1799" s="130" t="inlineStr">
        <is>
          <t>NG</t>
        </is>
      </c>
      <c r="J1799" s="131" t="n">
        <v>0</v>
      </c>
      <c r="K1799" s="129" t="n">
        <v>2020</v>
      </c>
      <c r="L1799" s="120">
        <f>IF(VLOOKUP(H1799,'Cross-Page Data'!$D$4:$F$48,3,FALSE)="natural gas",VLOOKUP(G1799,'Cross-Page Data'!$I$4:$J$19,2,FALSE),IF(VLOOKUP(H1799,'Cross-Page Data'!$D$4:$F$48,3,FALSE)="solar",IF(G1799="PV","solar PV","solar thermal"),IF(VLOOKUP(H1799,'Cross-Page Data'!$D$4:$F$48,3,FALSE)="wind",VLOOKUP(G1799,'Cross-Page Data'!$I$4:$J$19,2,FALSE),IF(VLOOKUP(H1799,'Cross-Page Data'!$D$4:$F$48,3,FALSE)="hydro",VLOOKUP(G1799,'Cross-Page Data'!$I$4:$J$19,2,FALSE),VLOOKUP(H1799,'Cross-Page Data'!$D$4:$F$48,3,FALSE)))))</f>
        <v/>
      </c>
      <c r="M1799" s="120">
        <f>IF(AND($P$2=FALSE,OR(F1799="Commercial NAICS Cogen",F1799="Industrial NAICS Cogen",F1799="NAICS-22 Cogen")),FALSE,IF(AND($P$3=FALSE,OR(F1799="Commercial NAICS Cogen",F1799="Commercial NAICS Non-Cogen",F1799="Industrial NAICS Cogen", F1799="industrial NAICS non-Cogen")),FALSE, TRUE))</f>
        <v/>
      </c>
    </row>
    <row r="1800">
      <c r="A1800" s="129" t="n">
        <v>8848</v>
      </c>
      <c r="B1800" s="130" t="inlineStr">
        <is>
          <t>Ceredo</t>
        </is>
      </c>
      <c r="C1800" s="130" t="inlineStr">
        <is>
          <t>Duke Energy Florida, LLC</t>
        </is>
      </c>
      <c r="D1800" s="129" t="n">
        <v>6455</v>
      </c>
      <c r="E1800" s="130" t="inlineStr">
        <is>
          <t>WV</t>
        </is>
      </c>
      <c r="F1800" s="130" t="inlineStr">
        <is>
          <t>Electric Utility</t>
        </is>
      </c>
      <c r="G1800" s="130" t="inlineStr">
        <is>
          <t>ST</t>
        </is>
      </c>
      <c r="H1800" s="130" t="inlineStr">
        <is>
          <t>BIT</t>
        </is>
      </c>
      <c r="I1800" s="130" t="inlineStr">
        <is>
          <t>COL</t>
        </is>
      </c>
      <c r="J1800" s="131" t="n">
        <v>0</v>
      </c>
      <c r="K1800" s="129" t="n">
        <v>2020</v>
      </c>
      <c r="L1800" s="120">
        <f>IF(VLOOKUP(H1800,'Cross-Page Data'!$D$4:$F$48,3,FALSE)="natural gas",VLOOKUP(G1800,'Cross-Page Data'!$I$4:$J$19,2,FALSE),IF(VLOOKUP(H1800,'Cross-Page Data'!$D$4:$F$48,3,FALSE)="solar",IF(G1800="PV","solar PV","solar thermal"),IF(VLOOKUP(H1800,'Cross-Page Data'!$D$4:$F$48,3,FALSE)="wind",VLOOKUP(G1800,'Cross-Page Data'!$I$4:$J$19,2,FALSE),IF(VLOOKUP(H1800,'Cross-Page Data'!$D$4:$F$48,3,FALSE)="hydro",VLOOKUP(G1800,'Cross-Page Data'!$I$4:$J$19,2,FALSE),VLOOKUP(H1800,'Cross-Page Data'!$D$4:$F$48,3,FALSE)))))</f>
        <v/>
      </c>
      <c r="M1800" s="120">
        <f>IF(AND($P$2=FALSE,OR(F1800="Commercial NAICS Cogen",F1800="Industrial NAICS Cogen",F1800="NAICS-22 Cogen")),FALSE,IF(AND($P$3=FALSE,OR(F1800="Commercial NAICS Cogen",F1800="Commercial NAICS Non-Cogen",F1800="Industrial NAICS Cogen", F1800="industrial NAICS non-Cogen")),FALSE, TRUE))</f>
        <v/>
      </c>
    </row>
    <row r="1801">
      <c r="A1801" s="129" t="n">
        <v>8850</v>
      </c>
      <c r="B1801" s="130" t="inlineStr">
        <is>
          <t>Shipyard River Terminal</t>
        </is>
      </c>
      <c r="C1801" s="130" t="inlineStr">
        <is>
          <t>Duke Energy Florida, LLC</t>
        </is>
      </c>
      <c r="D1801" s="129" t="n">
        <v>6455</v>
      </c>
      <c r="E1801" s="130" t="inlineStr">
        <is>
          <t>SC</t>
        </is>
      </c>
      <c r="F1801" s="130" t="inlineStr">
        <is>
          <t>Electric Utility</t>
        </is>
      </c>
      <c r="G1801" s="130" t="inlineStr">
        <is>
          <t>ST</t>
        </is>
      </c>
      <c r="H1801" s="130" t="inlineStr">
        <is>
          <t>BIT</t>
        </is>
      </c>
      <c r="I1801" s="130" t="inlineStr">
        <is>
          <t>COL</t>
        </is>
      </c>
      <c r="J1801" s="131" t="n">
        <v>0</v>
      </c>
      <c r="K1801" s="129" t="n">
        <v>2020</v>
      </c>
      <c r="L1801" s="120">
        <f>IF(VLOOKUP(H1801,'Cross-Page Data'!$D$4:$F$48,3,FALSE)="natural gas",VLOOKUP(G1801,'Cross-Page Data'!$I$4:$J$19,2,FALSE),IF(VLOOKUP(H1801,'Cross-Page Data'!$D$4:$F$48,3,FALSE)="solar",IF(G1801="PV","solar PV","solar thermal"),IF(VLOOKUP(H1801,'Cross-Page Data'!$D$4:$F$48,3,FALSE)="wind",VLOOKUP(G1801,'Cross-Page Data'!$I$4:$J$19,2,FALSE),IF(VLOOKUP(H1801,'Cross-Page Data'!$D$4:$F$48,3,FALSE)="hydro",VLOOKUP(G1801,'Cross-Page Data'!$I$4:$J$19,2,FALSE),VLOOKUP(H1801,'Cross-Page Data'!$D$4:$F$48,3,FALSE)))))</f>
        <v/>
      </c>
      <c r="M1801" s="120">
        <f>IF(AND($P$2=FALSE,OR(F1801="Commercial NAICS Cogen",F1801="Industrial NAICS Cogen",F1801="NAICS-22 Cogen")),FALSE,IF(AND($P$3=FALSE,OR(F1801="Commercial NAICS Cogen",F1801="Commercial NAICS Non-Cogen",F1801="Industrial NAICS Cogen", F1801="industrial NAICS non-Cogen")),FALSE, TRUE))</f>
        <v/>
      </c>
    </row>
    <row r="1802">
      <c r="A1802" s="129" t="n">
        <v>8851</v>
      </c>
      <c r="B1802" s="130" t="inlineStr">
        <is>
          <t>Associated Terminals</t>
        </is>
      </c>
      <c r="C1802" s="130" t="inlineStr">
        <is>
          <t>Duke Energy Florida, LLC</t>
        </is>
      </c>
      <c r="D1802" s="129" t="n">
        <v>6455</v>
      </c>
      <c r="E1802" s="130" t="inlineStr">
        <is>
          <t>MS</t>
        </is>
      </c>
      <c r="F1802" s="130" t="inlineStr">
        <is>
          <t>Electric Utility</t>
        </is>
      </c>
      <c r="G1802" s="130" t="inlineStr">
        <is>
          <t>ST</t>
        </is>
      </c>
      <c r="H1802" s="130" t="inlineStr">
        <is>
          <t>BIT</t>
        </is>
      </c>
      <c r="I1802" s="130" t="inlineStr">
        <is>
          <t>COL</t>
        </is>
      </c>
      <c r="J1802" s="131" t="n">
        <v>0</v>
      </c>
      <c r="K1802" s="129" t="n">
        <v>2020</v>
      </c>
      <c r="L1802" s="120">
        <f>IF(VLOOKUP(H1802,'Cross-Page Data'!$D$4:$F$48,3,FALSE)="natural gas",VLOOKUP(G1802,'Cross-Page Data'!$I$4:$J$19,2,FALSE),IF(VLOOKUP(H1802,'Cross-Page Data'!$D$4:$F$48,3,FALSE)="solar",IF(G1802="PV","solar PV","solar thermal"),IF(VLOOKUP(H1802,'Cross-Page Data'!$D$4:$F$48,3,FALSE)="wind",VLOOKUP(G1802,'Cross-Page Data'!$I$4:$J$19,2,FALSE),IF(VLOOKUP(H1802,'Cross-Page Data'!$D$4:$F$48,3,FALSE)="hydro",VLOOKUP(G1802,'Cross-Page Data'!$I$4:$J$19,2,FALSE),VLOOKUP(H1802,'Cross-Page Data'!$D$4:$F$48,3,FALSE)))))</f>
        <v/>
      </c>
      <c r="M1802" s="120">
        <f>IF(AND($P$2=FALSE,OR(F1802="Commercial NAICS Cogen",F1802="Industrial NAICS Cogen",F1802="NAICS-22 Cogen")),FALSE,IF(AND($P$3=FALSE,OR(F1802="Commercial NAICS Cogen",F1802="Commercial NAICS Non-Cogen",F1802="Industrial NAICS Cogen", F1802="industrial NAICS non-Cogen")),FALSE, TRUE))</f>
        <v/>
      </c>
    </row>
    <row r="1803">
      <c r="A1803" s="129" t="n">
        <v>8851</v>
      </c>
      <c r="B1803" s="130" t="inlineStr">
        <is>
          <t>Associated Terminals</t>
        </is>
      </c>
      <c r="C1803" s="130" t="inlineStr">
        <is>
          <t>Duke Energy Florida, LLC</t>
        </is>
      </c>
      <c r="D1803" s="129" t="n">
        <v>6455</v>
      </c>
      <c r="E1803" s="130" t="inlineStr">
        <is>
          <t>MS</t>
        </is>
      </c>
      <c r="F1803" s="130" t="inlineStr">
        <is>
          <t>Electric Utility</t>
        </is>
      </c>
      <c r="G1803" s="130" t="inlineStr">
        <is>
          <t>ST</t>
        </is>
      </c>
      <c r="H1803" s="130" t="inlineStr">
        <is>
          <t>DFO</t>
        </is>
      </c>
      <c r="I1803" s="130" t="inlineStr">
        <is>
          <t>DFO</t>
        </is>
      </c>
      <c r="J1803" s="131" t="n">
        <v>0</v>
      </c>
      <c r="K1803" s="129" t="n">
        <v>2020</v>
      </c>
      <c r="L1803" s="120">
        <f>IF(VLOOKUP(H1803,'Cross-Page Data'!$D$4:$F$48,3,FALSE)="natural gas",VLOOKUP(G1803,'Cross-Page Data'!$I$4:$J$19,2,FALSE),IF(VLOOKUP(H1803,'Cross-Page Data'!$D$4:$F$48,3,FALSE)="solar",IF(G1803="PV","solar PV","solar thermal"),IF(VLOOKUP(H1803,'Cross-Page Data'!$D$4:$F$48,3,FALSE)="wind",VLOOKUP(G1803,'Cross-Page Data'!$I$4:$J$19,2,FALSE),IF(VLOOKUP(H1803,'Cross-Page Data'!$D$4:$F$48,3,FALSE)="hydro",VLOOKUP(G1803,'Cross-Page Data'!$I$4:$J$19,2,FALSE),VLOOKUP(H1803,'Cross-Page Data'!$D$4:$F$48,3,FALSE)))))</f>
        <v/>
      </c>
      <c r="M1803" s="120">
        <f>IF(AND($P$2=FALSE,OR(F1803="Commercial NAICS Cogen",F1803="Industrial NAICS Cogen",F1803="NAICS-22 Cogen")),FALSE,IF(AND($P$3=FALSE,OR(F1803="Commercial NAICS Cogen",F1803="Commercial NAICS Non-Cogen",F1803="Industrial NAICS Cogen", F1803="industrial NAICS non-Cogen")),FALSE, TRUE))</f>
        <v/>
      </c>
    </row>
    <row r="1804">
      <c r="A1804" s="129" t="n">
        <v>8852</v>
      </c>
      <c r="B1804" s="130" t="inlineStr">
        <is>
          <t>CCT Terminal</t>
        </is>
      </c>
      <c r="C1804" s="130" t="inlineStr">
        <is>
          <t>Indiana Michigan Power Co</t>
        </is>
      </c>
      <c r="D1804" s="129" t="n">
        <v>9324</v>
      </c>
      <c r="E1804" s="130" t="inlineStr">
        <is>
          <t>IL</t>
        </is>
      </c>
      <c r="F1804" s="130" t="inlineStr">
        <is>
          <t>Electric Utility</t>
        </is>
      </c>
      <c r="G1804" s="130" t="inlineStr">
        <is>
          <t>ST</t>
        </is>
      </c>
      <c r="H1804" s="130" t="inlineStr">
        <is>
          <t>BIT</t>
        </is>
      </c>
      <c r="I1804" s="130" t="inlineStr">
        <is>
          <t>COL</t>
        </is>
      </c>
      <c r="J1804" s="131" t="n">
        <v>0</v>
      </c>
      <c r="K1804" s="129" t="n">
        <v>2020</v>
      </c>
      <c r="L1804" s="120">
        <f>IF(VLOOKUP(H1804,'Cross-Page Data'!$D$4:$F$48,3,FALSE)="natural gas",VLOOKUP(G1804,'Cross-Page Data'!$I$4:$J$19,2,FALSE),IF(VLOOKUP(H1804,'Cross-Page Data'!$D$4:$F$48,3,FALSE)="solar",IF(G1804="PV","solar PV","solar thermal"),IF(VLOOKUP(H1804,'Cross-Page Data'!$D$4:$F$48,3,FALSE)="wind",VLOOKUP(G1804,'Cross-Page Data'!$I$4:$J$19,2,FALSE),IF(VLOOKUP(H1804,'Cross-Page Data'!$D$4:$F$48,3,FALSE)="hydro",VLOOKUP(G1804,'Cross-Page Data'!$I$4:$J$19,2,FALSE),VLOOKUP(H1804,'Cross-Page Data'!$D$4:$F$48,3,FALSE)))))</f>
        <v/>
      </c>
      <c r="M1804" s="120">
        <f>IF(AND($P$2=FALSE,OR(F1804="Commercial NAICS Cogen",F1804="Industrial NAICS Cogen",F1804="NAICS-22 Cogen")),FALSE,IF(AND($P$3=FALSE,OR(F1804="Commercial NAICS Cogen",F1804="Commercial NAICS Non-Cogen",F1804="Industrial NAICS Cogen", F1804="industrial NAICS non-Cogen")),FALSE, TRUE))</f>
        <v/>
      </c>
    </row>
    <row r="1805">
      <c r="A1805" s="129" t="n">
        <v>8852</v>
      </c>
      <c r="B1805" s="130" t="inlineStr">
        <is>
          <t>CCT Terminal</t>
        </is>
      </c>
      <c r="C1805" s="130" t="inlineStr">
        <is>
          <t>Indiana Michigan Power Co</t>
        </is>
      </c>
      <c r="D1805" s="129" t="n">
        <v>9324</v>
      </c>
      <c r="E1805" s="130" t="inlineStr">
        <is>
          <t>IL</t>
        </is>
      </c>
      <c r="F1805" s="130" t="inlineStr">
        <is>
          <t>Electric Utility</t>
        </is>
      </c>
      <c r="G1805" s="130" t="inlineStr">
        <is>
          <t>ST</t>
        </is>
      </c>
      <c r="H1805" s="130" t="inlineStr">
        <is>
          <t>SUB</t>
        </is>
      </c>
      <c r="I1805" s="130" t="inlineStr">
        <is>
          <t>COL</t>
        </is>
      </c>
      <c r="J1805" s="131" t="n">
        <v>0</v>
      </c>
      <c r="K1805" s="129" t="n">
        <v>2020</v>
      </c>
      <c r="L1805" s="120">
        <f>IF(VLOOKUP(H1805,'Cross-Page Data'!$D$4:$F$48,3,FALSE)="natural gas",VLOOKUP(G1805,'Cross-Page Data'!$I$4:$J$19,2,FALSE),IF(VLOOKUP(H1805,'Cross-Page Data'!$D$4:$F$48,3,FALSE)="solar",IF(G1805="PV","solar PV","solar thermal"),IF(VLOOKUP(H1805,'Cross-Page Data'!$D$4:$F$48,3,FALSE)="wind",VLOOKUP(G1805,'Cross-Page Data'!$I$4:$J$19,2,FALSE),IF(VLOOKUP(H1805,'Cross-Page Data'!$D$4:$F$48,3,FALSE)="hydro",VLOOKUP(G1805,'Cross-Page Data'!$I$4:$J$19,2,FALSE),VLOOKUP(H1805,'Cross-Page Data'!$D$4:$F$48,3,FALSE)))))</f>
        <v/>
      </c>
      <c r="M1805" s="120">
        <f>IF(AND($P$2=FALSE,OR(F1805="Commercial NAICS Cogen",F1805="Industrial NAICS Cogen",F1805="NAICS-22 Cogen")),FALSE,IF(AND($P$3=FALSE,OR(F1805="Commercial NAICS Cogen",F1805="Commercial NAICS Non-Cogen",F1805="Industrial NAICS Cogen", F1805="industrial NAICS non-Cogen")),FALSE, TRUE))</f>
        <v/>
      </c>
    </row>
    <row r="1806">
      <c r="A1806" s="129" t="n">
        <v>8853</v>
      </c>
      <c r="B1806" s="130" t="inlineStr">
        <is>
          <t>Leaf River</t>
        </is>
      </c>
      <c r="C1806" s="130" t="inlineStr">
        <is>
          <t>Mississippi Power Co</t>
        </is>
      </c>
      <c r="D1806" s="129" t="n">
        <v>12686</v>
      </c>
      <c r="E1806" s="130" t="inlineStr">
        <is>
          <t>MS</t>
        </is>
      </c>
      <c r="F1806" s="130" t="inlineStr">
        <is>
          <t>Electric Utility</t>
        </is>
      </c>
      <c r="G1806" s="130" t="inlineStr">
        <is>
          <t>ST</t>
        </is>
      </c>
      <c r="H1806" s="130" t="inlineStr">
        <is>
          <t>BIT</t>
        </is>
      </c>
      <c r="I1806" s="130" t="inlineStr">
        <is>
          <t>COL</t>
        </is>
      </c>
      <c r="J1806" s="131" t="n">
        <v>0</v>
      </c>
      <c r="K1806" s="129" t="n">
        <v>2020</v>
      </c>
      <c r="L1806" s="120">
        <f>IF(VLOOKUP(H1806,'Cross-Page Data'!$D$4:$F$48,3,FALSE)="natural gas",VLOOKUP(G1806,'Cross-Page Data'!$I$4:$J$19,2,FALSE),IF(VLOOKUP(H1806,'Cross-Page Data'!$D$4:$F$48,3,FALSE)="solar",IF(G1806="PV","solar PV","solar thermal"),IF(VLOOKUP(H1806,'Cross-Page Data'!$D$4:$F$48,3,FALSE)="wind",VLOOKUP(G1806,'Cross-Page Data'!$I$4:$J$19,2,FALSE),IF(VLOOKUP(H1806,'Cross-Page Data'!$D$4:$F$48,3,FALSE)="hydro",VLOOKUP(G1806,'Cross-Page Data'!$I$4:$J$19,2,FALSE),VLOOKUP(H1806,'Cross-Page Data'!$D$4:$F$48,3,FALSE)))))</f>
        <v/>
      </c>
      <c r="M1806" s="120">
        <f>IF(AND($P$2=FALSE,OR(F1806="Commercial NAICS Cogen",F1806="Industrial NAICS Cogen",F1806="NAICS-22 Cogen")),FALSE,IF(AND($P$3=FALSE,OR(F1806="Commercial NAICS Cogen",F1806="Commercial NAICS Non-Cogen",F1806="Industrial NAICS Cogen", F1806="industrial NAICS non-Cogen")),FALSE, TRUE))</f>
        <v/>
      </c>
    </row>
    <row r="1807">
      <c r="A1807" s="129" t="n">
        <v>8853</v>
      </c>
      <c r="B1807" s="130" t="inlineStr">
        <is>
          <t>Leaf River</t>
        </is>
      </c>
      <c r="C1807" s="130" t="inlineStr">
        <is>
          <t>Mississippi Power Co</t>
        </is>
      </c>
      <c r="D1807" s="129" t="n">
        <v>12686</v>
      </c>
      <c r="E1807" s="130" t="inlineStr">
        <is>
          <t>MS</t>
        </is>
      </c>
      <c r="F1807" s="130" t="inlineStr">
        <is>
          <t>Electric Utility</t>
        </is>
      </c>
      <c r="G1807" s="130" t="inlineStr">
        <is>
          <t>ST</t>
        </is>
      </c>
      <c r="H1807" s="130" t="inlineStr">
        <is>
          <t>NG</t>
        </is>
      </c>
      <c r="I1807" s="130" t="inlineStr">
        <is>
          <t>NG</t>
        </is>
      </c>
      <c r="J1807" s="131" t="n">
        <v>0</v>
      </c>
      <c r="K1807" s="129" t="n">
        <v>2020</v>
      </c>
      <c r="L1807" s="120">
        <f>IF(VLOOKUP(H1807,'Cross-Page Data'!$D$4:$F$48,3,FALSE)="natural gas",VLOOKUP(G1807,'Cross-Page Data'!$I$4:$J$19,2,FALSE),IF(VLOOKUP(H1807,'Cross-Page Data'!$D$4:$F$48,3,FALSE)="solar",IF(G1807="PV","solar PV","solar thermal"),IF(VLOOKUP(H1807,'Cross-Page Data'!$D$4:$F$48,3,FALSE)="wind",VLOOKUP(G1807,'Cross-Page Data'!$I$4:$J$19,2,FALSE),IF(VLOOKUP(H1807,'Cross-Page Data'!$D$4:$F$48,3,FALSE)="hydro",VLOOKUP(G1807,'Cross-Page Data'!$I$4:$J$19,2,FALSE),VLOOKUP(H1807,'Cross-Page Data'!$D$4:$F$48,3,FALSE)))))</f>
        <v/>
      </c>
      <c r="M1807" s="120">
        <f>IF(AND($P$2=FALSE,OR(F1807="Commercial NAICS Cogen",F1807="Industrial NAICS Cogen",F1807="NAICS-22 Cogen")),FALSE,IF(AND($P$3=FALSE,OR(F1807="Commercial NAICS Cogen",F1807="Commercial NAICS Non-Cogen",F1807="Industrial NAICS Cogen", F1807="industrial NAICS non-Cogen")),FALSE, TRUE))</f>
        <v/>
      </c>
    </row>
    <row r="1808">
      <c r="A1808" s="129" t="n">
        <v>8857</v>
      </c>
      <c r="B1808" s="130" t="inlineStr">
        <is>
          <t>PSEG- Kinder Morgan Coal Storage</t>
        </is>
      </c>
      <c r="C1808" s="130" t="inlineStr">
        <is>
          <t>PSEG Fossil LLC</t>
        </is>
      </c>
      <c r="D1808" s="129" t="n">
        <v>15147</v>
      </c>
      <c r="E1808" s="130" t="inlineStr">
        <is>
          <t>PA</t>
        </is>
      </c>
      <c r="F1808" s="130" t="inlineStr">
        <is>
          <t>NAICS-22 Non-Cogen</t>
        </is>
      </c>
      <c r="G1808" s="130" t="inlineStr">
        <is>
          <t>ST</t>
        </is>
      </c>
      <c r="H1808" s="130" t="inlineStr">
        <is>
          <t>BIT</t>
        </is>
      </c>
      <c r="I1808" s="130" t="inlineStr">
        <is>
          <t>COL</t>
        </is>
      </c>
      <c r="J1808" s="131" t="n">
        <v>0</v>
      </c>
      <c r="K1808" s="129" t="n">
        <v>2020</v>
      </c>
      <c r="L1808" s="120">
        <f>IF(VLOOKUP(H1808,'Cross-Page Data'!$D$4:$F$48,3,FALSE)="natural gas",VLOOKUP(G1808,'Cross-Page Data'!$I$4:$J$19,2,FALSE),IF(VLOOKUP(H1808,'Cross-Page Data'!$D$4:$F$48,3,FALSE)="solar",IF(G1808="PV","solar PV","solar thermal"),IF(VLOOKUP(H1808,'Cross-Page Data'!$D$4:$F$48,3,FALSE)="wind",VLOOKUP(G1808,'Cross-Page Data'!$I$4:$J$19,2,FALSE),IF(VLOOKUP(H1808,'Cross-Page Data'!$D$4:$F$48,3,FALSE)="hydro",VLOOKUP(G1808,'Cross-Page Data'!$I$4:$J$19,2,FALSE),VLOOKUP(H1808,'Cross-Page Data'!$D$4:$F$48,3,FALSE)))))</f>
        <v/>
      </c>
      <c r="M1808" s="120">
        <f>IF(AND($P$2=FALSE,OR(F1808="Commercial NAICS Cogen",F1808="Industrial NAICS Cogen",F1808="NAICS-22 Cogen")),FALSE,IF(AND($P$3=FALSE,OR(F1808="Commercial NAICS Cogen",F1808="Commercial NAICS Non-Cogen",F1808="Industrial NAICS Cogen", F1808="industrial NAICS non-Cogen")),FALSE, TRUE))</f>
        <v/>
      </c>
    </row>
    <row r="1809">
      <c r="A1809" s="129" t="n">
        <v>8858</v>
      </c>
      <c r="B1809" s="130" t="inlineStr">
        <is>
          <t>PSEG-Provport Coal Storage</t>
        </is>
      </c>
      <c r="C1809" s="130" t="inlineStr">
        <is>
          <t>PSEG Power Connecticut LLC</t>
        </is>
      </c>
      <c r="D1809" s="129" t="n">
        <v>15452</v>
      </c>
      <c r="E1809" s="130" t="inlineStr">
        <is>
          <t>RI</t>
        </is>
      </c>
      <c r="F1809" s="130" t="inlineStr">
        <is>
          <t>NAICS-22 Non-Cogen</t>
        </is>
      </c>
      <c r="G1809" s="130" t="inlineStr">
        <is>
          <t>ST</t>
        </is>
      </c>
      <c r="H1809" s="130" t="inlineStr">
        <is>
          <t>SUB</t>
        </is>
      </c>
      <c r="I1809" s="130" t="inlineStr">
        <is>
          <t>COL</t>
        </is>
      </c>
      <c r="J1809" s="131" t="n">
        <v>0</v>
      </c>
      <c r="K1809" s="129" t="n">
        <v>2020</v>
      </c>
      <c r="L1809" s="120">
        <f>IF(VLOOKUP(H1809,'Cross-Page Data'!$D$4:$F$48,3,FALSE)="natural gas",VLOOKUP(G1809,'Cross-Page Data'!$I$4:$J$19,2,FALSE),IF(VLOOKUP(H1809,'Cross-Page Data'!$D$4:$F$48,3,FALSE)="solar",IF(G1809="PV","solar PV","solar thermal"),IF(VLOOKUP(H1809,'Cross-Page Data'!$D$4:$F$48,3,FALSE)="wind",VLOOKUP(G1809,'Cross-Page Data'!$I$4:$J$19,2,FALSE),IF(VLOOKUP(H1809,'Cross-Page Data'!$D$4:$F$48,3,FALSE)="hydro",VLOOKUP(G1809,'Cross-Page Data'!$I$4:$J$19,2,FALSE),VLOOKUP(H1809,'Cross-Page Data'!$D$4:$F$48,3,FALSE)))))</f>
        <v/>
      </c>
      <c r="M1809" s="120">
        <f>IF(AND($P$2=FALSE,OR(F1809="Commercial NAICS Cogen",F1809="Industrial NAICS Cogen",F1809="NAICS-22 Cogen")),FALSE,IF(AND($P$3=FALSE,OR(F1809="Commercial NAICS Cogen",F1809="Commercial NAICS Non-Cogen",F1809="Industrial NAICS Cogen", F1809="industrial NAICS non-Cogen")),FALSE, TRUE))</f>
        <v/>
      </c>
    </row>
    <row r="1810">
      <c r="A1810" s="129" t="n">
        <v>8865</v>
      </c>
      <c r="B1810" s="130" t="inlineStr">
        <is>
          <t>Alicia Dock</t>
        </is>
      </c>
      <c r="C1810" s="130" t="inlineStr">
        <is>
          <t>Allegheny Energy Supply Co LLC</t>
        </is>
      </c>
      <c r="D1810" s="129" t="n">
        <v>23279</v>
      </c>
      <c r="E1810" s="130" t="inlineStr">
        <is>
          <t>PA</t>
        </is>
      </c>
      <c r="F1810" s="130" t="inlineStr">
        <is>
          <t>Electric Utility</t>
        </is>
      </c>
      <c r="G1810" s="130" t="inlineStr">
        <is>
          <t>ST</t>
        </is>
      </c>
      <c r="H1810" s="130" t="inlineStr">
        <is>
          <t>BIT</t>
        </is>
      </c>
      <c r="I1810" s="130" t="inlineStr">
        <is>
          <t>COL</t>
        </is>
      </c>
      <c r="J1810" s="131" t="n">
        <v>0</v>
      </c>
      <c r="K1810" s="129" t="n">
        <v>2020</v>
      </c>
      <c r="L1810" s="120">
        <f>IF(VLOOKUP(H1810,'Cross-Page Data'!$D$4:$F$48,3,FALSE)="natural gas",VLOOKUP(G1810,'Cross-Page Data'!$I$4:$J$19,2,FALSE),IF(VLOOKUP(H1810,'Cross-Page Data'!$D$4:$F$48,3,FALSE)="solar",IF(G1810="PV","solar PV","solar thermal"),IF(VLOOKUP(H1810,'Cross-Page Data'!$D$4:$F$48,3,FALSE)="wind",VLOOKUP(G1810,'Cross-Page Data'!$I$4:$J$19,2,FALSE),IF(VLOOKUP(H1810,'Cross-Page Data'!$D$4:$F$48,3,FALSE)="hydro",VLOOKUP(G1810,'Cross-Page Data'!$I$4:$J$19,2,FALSE),VLOOKUP(H1810,'Cross-Page Data'!$D$4:$F$48,3,FALSE)))))</f>
        <v/>
      </c>
      <c r="M1810" s="120">
        <f>IF(AND($P$2=FALSE,OR(F1810="Commercial NAICS Cogen",F1810="Industrial NAICS Cogen",F1810="NAICS-22 Cogen")),FALSE,IF(AND($P$3=FALSE,OR(F1810="Commercial NAICS Cogen",F1810="Commercial NAICS Non-Cogen",F1810="Industrial NAICS Cogen", F1810="industrial NAICS non-Cogen")),FALSE, TRUE))</f>
        <v/>
      </c>
    </row>
    <row r="1811">
      <c r="A1811" s="129" t="n">
        <v>8866</v>
      </c>
      <c r="B1811" s="130" t="inlineStr">
        <is>
          <t>Colona</t>
        </is>
      </c>
      <c r="C1811" s="130" t="inlineStr">
        <is>
          <t>Allegheny Energy Supply Co LLC</t>
        </is>
      </c>
      <c r="D1811" s="129" t="n">
        <v>23279</v>
      </c>
      <c r="E1811" s="130" t="inlineStr">
        <is>
          <t>PA</t>
        </is>
      </c>
      <c r="F1811" s="130" t="inlineStr">
        <is>
          <t>Electric Utility</t>
        </is>
      </c>
      <c r="G1811" s="130" t="inlineStr">
        <is>
          <t>ST</t>
        </is>
      </c>
      <c r="H1811" s="130" t="inlineStr">
        <is>
          <t>BIT</t>
        </is>
      </c>
      <c r="I1811" s="130" t="inlineStr">
        <is>
          <t>COL</t>
        </is>
      </c>
      <c r="J1811" s="131" t="n">
        <v>0</v>
      </c>
      <c r="K1811" s="129" t="n">
        <v>2020</v>
      </c>
      <c r="L1811" s="120">
        <f>IF(VLOOKUP(H1811,'Cross-Page Data'!$D$4:$F$48,3,FALSE)="natural gas",VLOOKUP(G1811,'Cross-Page Data'!$I$4:$J$19,2,FALSE),IF(VLOOKUP(H1811,'Cross-Page Data'!$D$4:$F$48,3,FALSE)="solar",IF(G1811="PV","solar PV","solar thermal"),IF(VLOOKUP(H1811,'Cross-Page Data'!$D$4:$F$48,3,FALSE)="wind",VLOOKUP(G1811,'Cross-Page Data'!$I$4:$J$19,2,FALSE),IF(VLOOKUP(H1811,'Cross-Page Data'!$D$4:$F$48,3,FALSE)="hydro",VLOOKUP(G1811,'Cross-Page Data'!$I$4:$J$19,2,FALSE),VLOOKUP(H1811,'Cross-Page Data'!$D$4:$F$48,3,FALSE)))))</f>
        <v/>
      </c>
      <c r="M1811" s="120">
        <f>IF(AND($P$2=FALSE,OR(F1811="Commercial NAICS Cogen",F1811="Industrial NAICS Cogen",F1811="NAICS-22 Cogen")),FALSE,IF(AND($P$3=FALSE,OR(F1811="Commercial NAICS Cogen",F1811="Commercial NAICS Non-Cogen",F1811="Industrial NAICS Cogen", F1811="industrial NAICS non-Cogen")),FALSE, TRUE))</f>
        <v/>
      </c>
    </row>
    <row r="1812">
      <c r="A1812" s="129" t="n">
        <v>8866</v>
      </c>
      <c r="B1812" s="130" t="inlineStr">
        <is>
          <t>Colona</t>
        </is>
      </c>
      <c r="C1812" s="130" t="inlineStr">
        <is>
          <t>Allegheny Energy Supply Co LLC</t>
        </is>
      </c>
      <c r="D1812" s="129" t="n">
        <v>23279</v>
      </c>
      <c r="E1812" s="130" t="inlineStr">
        <is>
          <t>PA</t>
        </is>
      </c>
      <c r="F1812" s="130" t="inlineStr">
        <is>
          <t>Electric Utility</t>
        </is>
      </c>
      <c r="G1812" s="130" t="inlineStr">
        <is>
          <t>ST</t>
        </is>
      </c>
      <c r="H1812" s="130" t="inlineStr">
        <is>
          <t>SUB</t>
        </is>
      </c>
      <c r="I1812" s="130" t="inlineStr">
        <is>
          <t>COL</t>
        </is>
      </c>
      <c r="J1812" s="131" t="n">
        <v>0</v>
      </c>
      <c r="K1812" s="129" t="n">
        <v>2020</v>
      </c>
      <c r="L1812" s="120">
        <f>IF(VLOOKUP(H1812,'Cross-Page Data'!$D$4:$F$48,3,FALSE)="natural gas",VLOOKUP(G1812,'Cross-Page Data'!$I$4:$J$19,2,FALSE),IF(VLOOKUP(H1812,'Cross-Page Data'!$D$4:$F$48,3,FALSE)="solar",IF(G1812="PV","solar PV","solar thermal"),IF(VLOOKUP(H1812,'Cross-Page Data'!$D$4:$F$48,3,FALSE)="wind",VLOOKUP(G1812,'Cross-Page Data'!$I$4:$J$19,2,FALSE),IF(VLOOKUP(H1812,'Cross-Page Data'!$D$4:$F$48,3,FALSE)="hydro",VLOOKUP(G1812,'Cross-Page Data'!$I$4:$J$19,2,FALSE),VLOOKUP(H1812,'Cross-Page Data'!$D$4:$F$48,3,FALSE)))))</f>
        <v/>
      </c>
      <c r="M1812" s="120">
        <f>IF(AND($P$2=FALSE,OR(F1812="Commercial NAICS Cogen",F1812="Industrial NAICS Cogen",F1812="NAICS-22 Cogen")),FALSE,IF(AND($P$3=FALSE,OR(F1812="Commercial NAICS Cogen",F1812="Commercial NAICS Non-Cogen",F1812="Industrial NAICS Cogen", F1812="industrial NAICS non-Cogen")),FALSE, TRUE))</f>
        <v/>
      </c>
    </row>
    <row r="1813">
      <c r="A1813" s="129" t="n">
        <v>8867</v>
      </c>
      <c r="B1813" s="130" t="inlineStr">
        <is>
          <t>Warrenton Terminal</t>
        </is>
      </c>
      <c r="C1813" s="130" t="inlineStr">
        <is>
          <t>FirstEnergy Generation Corp</t>
        </is>
      </c>
      <c r="D1813" s="129" t="n">
        <v>6526</v>
      </c>
      <c r="E1813" s="130" t="inlineStr">
        <is>
          <t>OH</t>
        </is>
      </c>
      <c r="F1813" s="130" t="inlineStr">
        <is>
          <t>Electric Utility</t>
        </is>
      </c>
      <c r="G1813" s="130" t="inlineStr">
        <is>
          <t>ST</t>
        </is>
      </c>
      <c r="H1813" s="130" t="inlineStr">
        <is>
          <t>BIT</t>
        </is>
      </c>
      <c r="I1813" s="130" t="inlineStr">
        <is>
          <t>COL</t>
        </is>
      </c>
      <c r="J1813" s="131" t="n">
        <v>0</v>
      </c>
      <c r="K1813" s="129" t="n">
        <v>2020</v>
      </c>
      <c r="L1813" s="120">
        <f>IF(VLOOKUP(H1813,'Cross-Page Data'!$D$4:$F$48,3,FALSE)="natural gas",VLOOKUP(G1813,'Cross-Page Data'!$I$4:$J$19,2,FALSE),IF(VLOOKUP(H1813,'Cross-Page Data'!$D$4:$F$48,3,FALSE)="solar",IF(G1813="PV","solar PV","solar thermal"),IF(VLOOKUP(H1813,'Cross-Page Data'!$D$4:$F$48,3,FALSE)="wind",VLOOKUP(G1813,'Cross-Page Data'!$I$4:$J$19,2,FALSE),IF(VLOOKUP(H1813,'Cross-Page Data'!$D$4:$F$48,3,FALSE)="hydro",VLOOKUP(G1813,'Cross-Page Data'!$I$4:$J$19,2,FALSE),VLOOKUP(H1813,'Cross-Page Data'!$D$4:$F$48,3,FALSE)))))</f>
        <v/>
      </c>
      <c r="M1813" s="120">
        <f>IF(AND($P$2=FALSE,OR(F1813="Commercial NAICS Cogen",F1813="Industrial NAICS Cogen",F1813="NAICS-22 Cogen")),FALSE,IF(AND($P$3=FALSE,OR(F1813="Commercial NAICS Cogen",F1813="Commercial NAICS Non-Cogen",F1813="Industrial NAICS Cogen", F1813="industrial NAICS non-Cogen")),FALSE, TRUE))</f>
        <v/>
      </c>
    </row>
    <row r="1814">
      <c r="A1814" s="129" t="n">
        <v>8867</v>
      </c>
      <c r="B1814" s="130" t="inlineStr">
        <is>
          <t>Warrenton Terminal</t>
        </is>
      </c>
      <c r="C1814" s="130" t="inlineStr">
        <is>
          <t>FirstEnergy Generation Corp</t>
        </is>
      </c>
      <c r="D1814" s="129" t="n">
        <v>6526</v>
      </c>
      <c r="E1814" s="130" t="inlineStr">
        <is>
          <t>OH</t>
        </is>
      </c>
      <c r="F1814" s="130" t="inlineStr">
        <is>
          <t>Electric Utility</t>
        </is>
      </c>
      <c r="G1814" s="130" t="inlineStr">
        <is>
          <t>ST</t>
        </is>
      </c>
      <c r="H1814" s="130" t="inlineStr">
        <is>
          <t>SUB</t>
        </is>
      </c>
      <c r="I1814" s="130" t="inlineStr">
        <is>
          <t>COL</t>
        </is>
      </c>
      <c r="J1814" s="131" t="n">
        <v>0</v>
      </c>
      <c r="K1814" s="129" t="n">
        <v>2020</v>
      </c>
      <c r="L1814" s="120">
        <f>IF(VLOOKUP(H1814,'Cross-Page Data'!$D$4:$F$48,3,FALSE)="natural gas",VLOOKUP(G1814,'Cross-Page Data'!$I$4:$J$19,2,FALSE),IF(VLOOKUP(H1814,'Cross-Page Data'!$D$4:$F$48,3,FALSE)="solar",IF(G1814="PV","solar PV","solar thermal"),IF(VLOOKUP(H1814,'Cross-Page Data'!$D$4:$F$48,3,FALSE)="wind",VLOOKUP(G1814,'Cross-Page Data'!$I$4:$J$19,2,FALSE),IF(VLOOKUP(H1814,'Cross-Page Data'!$D$4:$F$48,3,FALSE)="hydro",VLOOKUP(G1814,'Cross-Page Data'!$I$4:$J$19,2,FALSE),VLOOKUP(H1814,'Cross-Page Data'!$D$4:$F$48,3,FALSE)))))</f>
        <v/>
      </c>
      <c r="M1814" s="120">
        <f>IF(AND($P$2=FALSE,OR(F1814="Commercial NAICS Cogen",F1814="Industrial NAICS Cogen",F1814="NAICS-22 Cogen")),FALSE,IF(AND($P$3=FALSE,OR(F1814="Commercial NAICS Cogen",F1814="Commercial NAICS Non-Cogen",F1814="Industrial NAICS Cogen", F1814="industrial NAICS non-Cogen")),FALSE, TRUE))</f>
        <v/>
      </c>
    </row>
    <row r="1815">
      <c r="A1815" s="129" t="n">
        <v>8868</v>
      </c>
      <c r="B1815" s="130" t="inlineStr">
        <is>
          <t>Haywood Storage Facility</t>
        </is>
      </c>
      <c r="C1815" s="130" t="inlineStr">
        <is>
          <t>Allegheny Energy Supply Co LLC</t>
        </is>
      </c>
      <c r="D1815" s="129" t="n">
        <v>23279</v>
      </c>
      <c r="E1815" s="130" t="inlineStr">
        <is>
          <t>WV</t>
        </is>
      </c>
      <c r="F1815" s="130" t="inlineStr">
        <is>
          <t>Electric Utility</t>
        </is>
      </c>
      <c r="G1815" s="130" t="inlineStr">
        <is>
          <t>ST</t>
        </is>
      </c>
      <c r="H1815" s="130" t="inlineStr">
        <is>
          <t>BIT</t>
        </is>
      </c>
      <c r="I1815" s="130" t="inlineStr">
        <is>
          <t>COL</t>
        </is>
      </c>
      <c r="J1815" s="131" t="n">
        <v>0</v>
      </c>
      <c r="K1815" s="129" t="n">
        <v>2020</v>
      </c>
      <c r="L1815" s="120">
        <f>IF(VLOOKUP(H1815,'Cross-Page Data'!$D$4:$F$48,3,FALSE)="natural gas",VLOOKUP(G1815,'Cross-Page Data'!$I$4:$J$19,2,FALSE),IF(VLOOKUP(H1815,'Cross-Page Data'!$D$4:$F$48,3,FALSE)="solar",IF(G1815="PV","solar PV","solar thermal"),IF(VLOOKUP(H1815,'Cross-Page Data'!$D$4:$F$48,3,FALSE)="wind",VLOOKUP(G1815,'Cross-Page Data'!$I$4:$J$19,2,FALSE),IF(VLOOKUP(H1815,'Cross-Page Data'!$D$4:$F$48,3,FALSE)="hydro",VLOOKUP(G1815,'Cross-Page Data'!$I$4:$J$19,2,FALSE),VLOOKUP(H1815,'Cross-Page Data'!$D$4:$F$48,3,FALSE)))))</f>
        <v/>
      </c>
      <c r="M1815" s="120">
        <f>IF(AND($P$2=FALSE,OR(F1815="Commercial NAICS Cogen",F1815="Industrial NAICS Cogen",F1815="NAICS-22 Cogen")),FALSE,IF(AND($P$3=FALSE,OR(F1815="Commercial NAICS Cogen",F1815="Commercial NAICS Non-Cogen",F1815="Industrial NAICS Cogen", F1815="industrial NAICS non-Cogen")),FALSE, TRUE))</f>
        <v/>
      </c>
    </row>
    <row r="1816">
      <c r="A1816" s="129" t="n">
        <v>8899</v>
      </c>
      <c r="B1816" s="130" t="inlineStr">
        <is>
          <t>Four Rivers Terminal</t>
        </is>
      </c>
      <c r="C1816" s="130" t="inlineStr">
        <is>
          <t>Tennessee Valley Authority</t>
        </is>
      </c>
      <c r="D1816" s="129" t="n">
        <v>18642</v>
      </c>
      <c r="E1816" s="130" t="inlineStr">
        <is>
          <t>KY</t>
        </is>
      </c>
      <c r="F1816" s="130" t="inlineStr">
        <is>
          <t>Electric Utility</t>
        </is>
      </c>
      <c r="G1816" s="130" t="inlineStr">
        <is>
          <t>ST</t>
        </is>
      </c>
      <c r="H1816" s="130" t="inlineStr">
        <is>
          <t>BIT</t>
        </is>
      </c>
      <c r="I1816" s="130" t="inlineStr">
        <is>
          <t>COL</t>
        </is>
      </c>
      <c r="J1816" s="131" t="n">
        <v>0</v>
      </c>
      <c r="K1816" s="129" t="n">
        <v>2020</v>
      </c>
      <c r="L1816" s="120">
        <f>IF(VLOOKUP(H1816,'Cross-Page Data'!$D$4:$F$48,3,FALSE)="natural gas",VLOOKUP(G1816,'Cross-Page Data'!$I$4:$J$19,2,FALSE),IF(VLOOKUP(H1816,'Cross-Page Data'!$D$4:$F$48,3,FALSE)="solar",IF(G1816="PV","solar PV","solar thermal"),IF(VLOOKUP(H1816,'Cross-Page Data'!$D$4:$F$48,3,FALSE)="wind",VLOOKUP(G1816,'Cross-Page Data'!$I$4:$J$19,2,FALSE),IF(VLOOKUP(H1816,'Cross-Page Data'!$D$4:$F$48,3,FALSE)="hydro",VLOOKUP(G1816,'Cross-Page Data'!$I$4:$J$19,2,FALSE),VLOOKUP(H1816,'Cross-Page Data'!$D$4:$F$48,3,FALSE)))))</f>
        <v/>
      </c>
      <c r="M1816" s="120">
        <f>IF(AND($P$2=FALSE,OR(F1816="Commercial NAICS Cogen",F1816="Industrial NAICS Cogen",F1816="NAICS-22 Cogen")),FALSE,IF(AND($P$3=FALSE,OR(F1816="Commercial NAICS Cogen",F1816="Commercial NAICS Non-Cogen",F1816="Industrial NAICS Cogen", F1816="industrial NAICS non-Cogen")),FALSE, TRUE))</f>
        <v/>
      </c>
    </row>
    <row r="1817">
      <c r="A1817" s="129" t="n">
        <v>8899</v>
      </c>
      <c r="B1817" s="130" t="inlineStr">
        <is>
          <t>Four Rivers Terminal</t>
        </is>
      </c>
      <c r="C1817" s="130" t="inlineStr">
        <is>
          <t>Tennessee Valley Authority</t>
        </is>
      </c>
      <c r="D1817" s="129" t="n">
        <v>18642</v>
      </c>
      <c r="E1817" s="130" t="inlineStr">
        <is>
          <t>KY</t>
        </is>
      </c>
      <c r="F1817" s="130" t="inlineStr">
        <is>
          <t>Electric Utility</t>
        </is>
      </c>
      <c r="G1817" s="130" t="inlineStr">
        <is>
          <t>ST</t>
        </is>
      </c>
      <c r="H1817" s="130" t="inlineStr">
        <is>
          <t>SUB</t>
        </is>
      </c>
      <c r="I1817" s="130" t="inlineStr">
        <is>
          <t>COL</t>
        </is>
      </c>
      <c r="J1817" s="131" t="n">
        <v>0</v>
      </c>
      <c r="K1817" s="129" t="n">
        <v>2020</v>
      </c>
      <c r="L1817" s="120">
        <f>IF(VLOOKUP(H1817,'Cross-Page Data'!$D$4:$F$48,3,FALSE)="natural gas",VLOOKUP(G1817,'Cross-Page Data'!$I$4:$J$19,2,FALSE),IF(VLOOKUP(H1817,'Cross-Page Data'!$D$4:$F$48,3,FALSE)="solar",IF(G1817="PV","solar PV","solar thermal"),IF(VLOOKUP(H1817,'Cross-Page Data'!$D$4:$F$48,3,FALSE)="wind",VLOOKUP(G1817,'Cross-Page Data'!$I$4:$J$19,2,FALSE),IF(VLOOKUP(H1817,'Cross-Page Data'!$D$4:$F$48,3,FALSE)="hydro",VLOOKUP(G1817,'Cross-Page Data'!$I$4:$J$19,2,FALSE),VLOOKUP(H1817,'Cross-Page Data'!$D$4:$F$48,3,FALSE)))))</f>
        <v/>
      </c>
      <c r="M1817" s="120">
        <f>IF(AND($P$2=FALSE,OR(F1817="Commercial NAICS Cogen",F1817="Industrial NAICS Cogen",F1817="NAICS-22 Cogen")),FALSE,IF(AND($P$3=FALSE,OR(F1817="Commercial NAICS Cogen",F1817="Commercial NAICS Non-Cogen",F1817="Industrial NAICS Cogen", F1817="industrial NAICS non-Cogen")),FALSE, TRUE))</f>
        <v/>
      </c>
    </row>
    <row r="1818">
      <c r="A1818" s="129" t="n">
        <v>8902</v>
      </c>
      <c r="B1818" s="130" t="inlineStr">
        <is>
          <t>Hoover Dam (AZ)</t>
        </is>
      </c>
      <c r="C1818" s="130" t="inlineStr">
        <is>
          <t>U S Bureau of Reclamation</t>
        </is>
      </c>
      <c r="D1818" s="129" t="n">
        <v>2518</v>
      </c>
      <c r="E1818" s="130" t="inlineStr">
        <is>
          <t>AZ</t>
        </is>
      </c>
      <c r="F1818" s="130" t="inlineStr">
        <is>
          <t>Electric Utility</t>
        </is>
      </c>
      <c r="G1818" s="130" t="inlineStr">
        <is>
          <t>HY</t>
        </is>
      </c>
      <c r="H1818" s="130" t="inlineStr">
        <is>
          <t>WAT</t>
        </is>
      </c>
      <c r="I1818" s="130" t="inlineStr">
        <is>
          <t>HYC</t>
        </is>
      </c>
      <c r="J1818" s="131" t="n">
        <v>1582003</v>
      </c>
      <c r="K1818" s="129" t="n">
        <v>2020</v>
      </c>
      <c r="L1818" s="120">
        <f>IF(VLOOKUP(H1818,'Cross-Page Data'!$D$4:$F$48,3,FALSE)="natural gas",VLOOKUP(G1818,'Cross-Page Data'!$I$4:$J$19,2,FALSE),IF(VLOOKUP(H1818,'Cross-Page Data'!$D$4:$F$48,3,FALSE)="solar",IF(G1818="PV","solar PV","solar thermal"),IF(VLOOKUP(H1818,'Cross-Page Data'!$D$4:$F$48,3,FALSE)="wind",VLOOKUP(G1818,'Cross-Page Data'!$I$4:$J$19,2,FALSE),IF(VLOOKUP(H1818,'Cross-Page Data'!$D$4:$F$48,3,FALSE)="hydro",VLOOKUP(G1818,'Cross-Page Data'!$I$4:$J$19,2,FALSE),VLOOKUP(H1818,'Cross-Page Data'!$D$4:$F$48,3,FALSE)))))</f>
        <v/>
      </c>
      <c r="M1818" s="120">
        <f>IF(AND($P$2=FALSE,OR(F1818="Commercial NAICS Cogen",F1818="Industrial NAICS Cogen",F1818="NAICS-22 Cogen")),FALSE,IF(AND($P$3=FALSE,OR(F1818="Commercial NAICS Cogen",F1818="Commercial NAICS Non-Cogen",F1818="Industrial NAICS Cogen", F1818="industrial NAICS non-Cogen")),FALSE, TRUE))</f>
        <v/>
      </c>
    </row>
    <row r="1819">
      <c r="A1819" s="129" t="n">
        <v>8907</v>
      </c>
      <c r="B1819" s="130" t="inlineStr">
        <is>
          <t>Indian Point 3</t>
        </is>
      </c>
      <c r="C1819" s="130" t="inlineStr">
        <is>
          <t>Entergy Nuclear Indian Point 3</t>
        </is>
      </c>
      <c r="D1819" s="129" t="n">
        <v>6028</v>
      </c>
      <c r="E1819" s="130" t="inlineStr">
        <is>
          <t>NY</t>
        </is>
      </c>
      <c r="F1819" s="130" t="inlineStr">
        <is>
          <t>NAICS-22 Non-Cogen</t>
        </is>
      </c>
      <c r="G1819" s="130" t="inlineStr">
        <is>
          <t>ST</t>
        </is>
      </c>
      <c r="H1819" s="130" t="inlineStr">
        <is>
          <t>NUC</t>
        </is>
      </c>
      <c r="I1819" s="130" t="inlineStr">
        <is>
          <t>NUC</t>
        </is>
      </c>
      <c r="J1819" s="131" t="n">
        <v>9108821</v>
      </c>
      <c r="K1819" s="129" t="n">
        <v>2020</v>
      </c>
      <c r="L1819" s="120">
        <f>IF(VLOOKUP(H1819,'Cross-Page Data'!$D$4:$F$48,3,FALSE)="natural gas",VLOOKUP(G1819,'Cross-Page Data'!$I$4:$J$19,2,FALSE),IF(VLOOKUP(H1819,'Cross-Page Data'!$D$4:$F$48,3,FALSE)="solar",IF(G1819="PV","solar PV","solar thermal"),IF(VLOOKUP(H1819,'Cross-Page Data'!$D$4:$F$48,3,FALSE)="wind",VLOOKUP(G1819,'Cross-Page Data'!$I$4:$J$19,2,FALSE),IF(VLOOKUP(H1819,'Cross-Page Data'!$D$4:$F$48,3,FALSE)="hydro",VLOOKUP(G1819,'Cross-Page Data'!$I$4:$J$19,2,FALSE),VLOOKUP(H1819,'Cross-Page Data'!$D$4:$F$48,3,FALSE)))))</f>
        <v/>
      </c>
      <c r="M1819" s="120">
        <f>IF(AND($P$2=FALSE,OR(F1819="Commercial NAICS Cogen",F1819="Industrial NAICS Cogen",F1819="NAICS-22 Cogen")),FALSE,IF(AND($P$3=FALSE,OR(F1819="Commercial NAICS Cogen",F1819="Commercial NAICS Non-Cogen",F1819="Industrial NAICS Cogen", F1819="industrial NAICS non-Cogen")),FALSE, TRUE))</f>
        <v/>
      </c>
    </row>
    <row r="1820">
      <c r="A1820" s="129" t="n">
        <v>10003</v>
      </c>
      <c r="B1820" s="130" t="inlineStr">
        <is>
          <t>Colorado Energy Nations Company</t>
        </is>
      </c>
      <c r="C1820" s="130" t="inlineStr">
        <is>
          <t>Molson Coors USA LLC</t>
        </is>
      </c>
      <c r="D1820" s="129" t="n">
        <v>63637</v>
      </c>
      <c r="E1820" s="130" t="inlineStr">
        <is>
          <t>CO</t>
        </is>
      </c>
      <c r="F1820" s="130" t="inlineStr">
        <is>
          <t>NAICS-22 Cogen</t>
        </is>
      </c>
      <c r="G1820" s="130" t="inlineStr">
        <is>
          <t>ST</t>
        </is>
      </c>
      <c r="H1820" s="130" t="inlineStr">
        <is>
          <t>BIT</t>
        </is>
      </c>
      <c r="I1820" s="130" t="inlineStr">
        <is>
          <t>COL</t>
        </is>
      </c>
      <c r="J1820" s="131" t="n">
        <v>0</v>
      </c>
      <c r="K1820" s="129" t="n">
        <v>2020</v>
      </c>
      <c r="L1820" s="120">
        <f>IF(VLOOKUP(H1820,'Cross-Page Data'!$D$4:$F$48,3,FALSE)="natural gas",VLOOKUP(G1820,'Cross-Page Data'!$I$4:$J$19,2,FALSE),IF(VLOOKUP(H1820,'Cross-Page Data'!$D$4:$F$48,3,FALSE)="solar",IF(G1820="PV","solar PV","solar thermal"),IF(VLOOKUP(H1820,'Cross-Page Data'!$D$4:$F$48,3,FALSE)="wind",VLOOKUP(G1820,'Cross-Page Data'!$I$4:$J$19,2,FALSE),IF(VLOOKUP(H1820,'Cross-Page Data'!$D$4:$F$48,3,FALSE)="hydro",VLOOKUP(G1820,'Cross-Page Data'!$I$4:$J$19,2,FALSE),VLOOKUP(H1820,'Cross-Page Data'!$D$4:$F$48,3,FALSE)))))</f>
        <v/>
      </c>
      <c r="M1820" s="120">
        <f>IF(AND($P$2=FALSE,OR(F1820="Commercial NAICS Cogen",F1820="Industrial NAICS Cogen",F1820="NAICS-22 Cogen")),FALSE,IF(AND($P$3=FALSE,OR(F1820="Commercial NAICS Cogen",F1820="Commercial NAICS Non-Cogen",F1820="Industrial NAICS Cogen", F1820="industrial NAICS non-Cogen")),FALSE, TRUE))</f>
        <v/>
      </c>
    </row>
    <row r="1821">
      <c r="A1821" s="129" t="n">
        <v>10003</v>
      </c>
      <c r="B1821" s="130" t="inlineStr">
        <is>
          <t>Colorado Energy Nations Company</t>
        </is>
      </c>
      <c r="C1821" s="130" t="inlineStr">
        <is>
          <t>Molson Coors USA LLC</t>
        </is>
      </c>
      <c r="D1821" s="129" t="n">
        <v>63637</v>
      </c>
      <c r="E1821" s="130" t="inlineStr">
        <is>
          <t>CO</t>
        </is>
      </c>
      <c r="F1821" s="130" t="inlineStr">
        <is>
          <t>NAICS-22 Cogen</t>
        </is>
      </c>
      <c r="G1821" s="130" t="inlineStr">
        <is>
          <t>ST</t>
        </is>
      </c>
      <c r="H1821" s="130" t="inlineStr">
        <is>
          <t>DFO</t>
        </is>
      </c>
      <c r="I1821" s="130" t="inlineStr">
        <is>
          <t>DFO</t>
        </is>
      </c>
      <c r="J1821" s="131" t="n">
        <v>0</v>
      </c>
      <c r="K1821" s="129" t="n">
        <v>2020</v>
      </c>
      <c r="L1821" s="120">
        <f>IF(VLOOKUP(H1821,'Cross-Page Data'!$D$4:$F$48,3,FALSE)="natural gas",VLOOKUP(G1821,'Cross-Page Data'!$I$4:$J$19,2,FALSE),IF(VLOOKUP(H1821,'Cross-Page Data'!$D$4:$F$48,3,FALSE)="solar",IF(G1821="PV","solar PV","solar thermal"),IF(VLOOKUP(H1821,'Cross-Page Data'!$D$4:$F$48,3,FALSE)="wind",VLOOKUP(G1821,'Cross-Page Data'!$I$4:$J$19,2,FALSE),IF(VLOOKUP(H1821,'Cross-Page Data'!$D$4:$F$48,3,FALSE)="hydro",VLOOKUP(G1821,'Cross-Page Data'!$I$4:$J$19,2,FALSE),VLOOKUP(H1821,'Cross-Page Data'!$D$4:$F$48,3,FALSE)))))</f>
        <v/>
      </c>
      <c r="M1821" s="120">
        <f>IF(AND($P$2=FALSE,OR(F1821="Commercial NAICS Cogen",F1821="Industrial NAICS Cogen",F1821="NAICS-22 Cogen")),FALSE,IF(AND($P$3=FALSE,OR(F1821="Commercial NAICS Cogen",F1821="Commercial NAICS Non-Cogen",F1821="Industrial NAICS Cogen", F1821="industrial NAICS non-Cogen")),FALSE, TRUE))</f>
        <v/>
      </c>
    </row>
    <row r="1822">
      <c r="A1822" s="129" t="n">
        <v>10003</v>
      </c>
      <c r="B1822" s="130" t="inlineStr">
        <is>
          <t>Colorado Energy Nations Company</t>
        </is>
      </c>
      <c r="C1822" s="130" t="inlineStr">
        <is>
          <t>Molson Coors USA LLC</t>
        </is>
      </c>
      <c r="D1822" s="129" t="n">
        <v>63637</v>
      </c>
      <c r="E1822" s="130" t="inlineStr">
        <is>
          <t>CO</t>
        </is>
      </c>
      <c r="F1822" s="130" t="inlineStr">
        <is>
          <t>NAICS-22 Cogen</t>
        </is>
      </c>
      <c r="G1822" s="130" t="inlineStr">
        <is>
          <t>ST</t>
        </is>
      </c>
      <c r="H1822" s="130" t="inlineStr">
        <is>
          <t>NG</t>
        </is>
      </c>
      <c r="I1822" s="130" t="inlineStr">
        <is>
          <t>NG</t>
        </is>
      </c>
      <c r="J1822" s="131" t="n">
        <v>161594.48</v>
      </c>
      <c r="K1822" s="129" t="n">
        <v>2020</v>
      </c>
      <c r="L1822" s="120">
        <f>IF(VLOOKUP(H1822,'Cross-Page Data'!$D$4:$F$48,3,FALSE)="natural gas",VLOOKUP(G1822,'Cross-Page Data'!$I$4:$J$19,2,FALSE),IF(VLOOKUP(H1822,'Cross-Page Data'!$D$4:$F$48,3,FALSE)="solar",IF(G1822="PV","solar PV","solar thermal"),IF(VLOOKUP(H1822,'Cross-Page Data'!$D$4:$F$48,3,FALSE)="wind",VLOOKUP(G1822,'Cross-Page Data'!$I$4:$J$19,2,FALSE),IF(VLOOKUP(H1822,'Cross-Page Data'!$D$4:$F$48,3,FALSE)="hydro",VLOOKUP(G1822,'Cross-Page Data'!$I$4:$J$19,2,FALSE),VLOOKUP(H1822,'Cross-Page Data'!$D$4:$F$48,3,FALSE)))))</f>
        <v/>
      </c>
      <c r="M1822" s="120">
        <f>IF(AND($P$2=FALSE,OR(F1822="Commercial NAICS Cogen",F1822="Industrial NAICS Cogen",F1822="NAICS-22 Cogen")),FALSE,IF(AND($P$3=FALSE,OR(F1822="Commercial NAICS Cogen",F1822="Commercial NAICS Non-Cogen",F1822="Industrial NAICS Cogen", F1822="industrial NAICS non-Cogen")),FALSE, TRUE))</f>
        <v/>
      </c>
    </row>
    <row r="1823">
      <c r="A1823" s="129" t="n">
        <v>10003</v>
      </c>
      <c r="B1823" s="130" t="inlineStr">
        <is>
          <t>Colorado Energy Nations Company</t>
        </is>
      </c>
      <c r="C1823" s="130" t="inlineStr">
        <is>
          <t>Molson Coors USA LLC</t>
        </is>
      </c>
      <c r="D1823" s="129" t="n">
        <v>63637</v>
      </c>
      <c r="E1823" s="130" t="inlineStr">
        <is>
          <t>CO</t>
        </is>
      </c>
      <c r="F1823" s="130" t="inlineStr">
        <is>
          <t>NAICS-22 Cogen</t>
        </is>
      </c>
      <c r="G1823" s="130" t="inlineStr">
        <is>
          <t>ST</t>
        </is>
      </c>
      <c r="H1823" s="130" t="inlineStr">
        <is>
          <t>WO</t>
        </is>
      </c>
      <c r="I1823" s="130" t="inlineStr">
        <is>
          <t>WOO</t>
        </is>
      </c>
      <c r="J1823" s="131" t="n">
        <v>0</v>
      </c>
      <c r="K1823" s="129" t="n">
        <v>2020</v>
      </c>
      <c r="L1823" s="120">
        <f>IF(VLOOKUP(H1823,'Cross-Page Data'!$D$4:$F$48,3,FALSE)="natural gas",VLOOKUP(G1823,'Cross-Page Data'!$I$4:$J$19,2,FALSE),IF(VLOOKUP(H1823,'Cross-Page Data'!$D$4:$F$48,3,FALSE)="solar",IF(G1823="PV","solar PV","solar thermal"),IF(VLOOKUP(H1823,'Cross-Page Data'!$D$4:$F$48,3,FALSE)="wind",VLOOKUP(G1823,'Cross-Page Data'!$I$4:$J$19,2,FALSE),IF(VLOOKUP(H1823,'Cross-Page Data'!$D$4:$F$48,3,FALSE)="hydro",VLOOKUP(G1823,'Cross-Page Data'!$I$4:$J$19,2,FALSE),VLOOKUP(H1823,'Cross-Page Data'!$D$4:$F$48,3,FALSE)))))</f>
        <v/>
      </c>
      <c r="M1823" s="120">
        <f>IF(AND($P$2=FALSE,OR(F1823="Commercial NAICS Cogen",F1823="Industrial NAICS Cogen",F1823="NAICS-22 Cogen")),FALSE,IF(AND($P$3=FALSE,OR(F1823="Commercial NAICS Cogen",F1823="Commercial NAICS Non-Cogen",F1823="Industrial NAICS Cogen", F1823="industrial NAICS non-Cogen")),FALSE, TRUE))</f>
        <v/>
      </c>
    </row>
    <row r="1824">
      <c r="A1824" s="129" t="n">
        <v>10004</v>
      </c>
      <c r="B1824" s="130" t="inlineStr">
        <is>
          <t>Mosaic South Pierce Operations</t>
        </is>
      </c>
      <c r="C1824" s="130" t="inlineStr">
        <is>
          <t>Mosaic Fertilizer LLC</t>
        </is>
      </c>
      <c r="D1824" s="129" t="n">
        <v>9383</v>
      </c>
      <c r="E1824" s="130" t="inlineStr">
        <is>
          <t>FL</t>
        </is>
      </c>
      <c r="F1824" s="130" t="inlineStr">
        <is>
          <t>Industrial NAICS Cogen</t>
        </is>
      </c>
      <c r="G1824" s="130" t="inlineStr">
        <is>
          <t>ST</t>
        </is>
      </c>
      <c r="H1824" s="130" t="inlineStr">
        <is>
          <t>WH</t>
        </is>
      </c>
      <c r="I1824" s="130" t="inlineStr">
        <is>
          <t>OTH</t>
        </is>
      </c>
      <c r="J1824" s="131" t="n">
        <v>195871</v>
      </c>
      <c r="K1824" s="129" t="n">
        <v>2020</v>
      </c>
      <c r="L1824" s="120">
        <f>IF(VLOOKUP(H1824,'Cross-Page Data'!$D$4:$F$48,3,FALSE)="natural gas",VLOOKUP(G1824,'Cross-Page Data'!$I$4:$J$19,2,FALSE),IF(VLOOKUP(H1824,'Cross-Page Data'!$D$4:$F$48,3,FALSE)="solar",IF(G1824="PV","solar PV","solar thermal"),IF(VLOOKUP(H1824,'Cross-Page Data'!$D$4:$F$48,3,FALSE)="wind",VLOOKUP(G1824,'Cross-Page Data'!$I$4:$J$19,2,FALSE),IF(VLOOKUP(H1824,'Cross-Page Data'!$D$4:$F$48,3,FALSE)="hydro",VLOOKUP(G1824,'Cross-Page Data'!$I$4:$J$19,2,FALSE),VLOOKUP(H1824,'Cross-Page Data'!$D$4:$F$48,3,FALSE)))))</f>
        <v/>
      </c>
      <c r="M1824" s="120">
        <f>IF(AND($P$2=FALSE,OR(F1824="Commercial NAICS Cogen",F1824="Industrial NAICS Cogen",F1824="NAICS-22 Cogen")),FALSE,IF(AND($P$3=FALSE,OR(F1824="Commercial NAICS Cogen",F1824="Commercial NAICS Non-Cogen",F1824="Industrial NAICS Cogen", F1824="industrial NAICS non-Cogen")),FALSE, TRUE))</f>
        <v/>
      </c>
    </row>
    <row r="1825">
      <c r="A1825" s="129" t="n">
        <v>10008</v>
      </c>
      <c r="B1825" s="130" t="inlineStr">
        <is>
          <t>Baptist Medical Center</t>
        </is>
      </c>
      <c r="C1825" s="130" t="inlineStr">
        <is>
          <t>Baptist Memorial Hospital</t>
        </is>
      </c>
      <c r="D1825" s="129" t="n">
        <v>1194</v>
      </c>
      <c r="E1825" s="130" t="inlineStr">
        <is>
          <t>FL</t>
        </is>
      </c>
      <c r="F1825" s="130" t="inlineStr">
        <is>
          <t>Commercial NAICS Cogen</t>
        </is>
      </c>
      <c r="G1825" s="130" t="inlineStr">
        <is>
          <t>GT</t>
        </is>
      </c>
      <c r="H1825" s="130" t="inlineStr">
        <is>
          <t>DFO</t>
        </is>
      </c>
      <c r="I1825" s="130" t="inlineStr">
        <is>
          <t>DFO</t>
        </is>
      </c>
      <c r="J1825" s="131" t="n">
        <v>0</v>
      </c>
      <c r="K1825" s="129" t="n">
        <v>2020</v>
      </c>
      <c r="L1825" s="120">
        <f>IF(VLOOKUP(H1825,'Cross-Page Data'!$D$4:$F$48,3,FALSE)="natural gas",VLOOKUP(G1825,'Cross-Page Data'!$I$4:$J$19,2,FALSE),IF(VLOOKUP(H1825,'Cross-Page Data'!$D$4:$F$48,3,FALSE)="solar",IF(G1825="PV","solar PV","solar thermal"),IF(VLOOKUP(H1825,'Cross-Page Data'!$D$4:$F$48,3,FALSE)="wind",VLOOKUP(G1825,'Cross-Page Data'!$I$4:$J$19,2,FALSE),IF(VLOOKUP(H1825,'Cross-Page Data'!$D$4:$F$48,3,FALSE)="hydro",VLOOKUP(G1825,'Cross-Page Data'!$I$4:$J$19,2,FALSE),VLOOKUP(H1825,'Cross-Page Data'!$D$4:$F$48,3,FALSE)))))</f>
        <v/>
      </c>
      <c r="M1825" s="120">
        <f>IF(AND($P$2=FALSE,OR(F1825="Commercial NAICS Cogen",F1825="Industrial NAICS Cogen",F1825="NAICS-22 Cogen")),FALSE,IF(AND($P$3=FALSE,OR(F1825="Commercial NAICS Cogen",F1825="Commercial NAICS Non-Cogen",F1825="Industrial NAICS Cogen", F1825="industrial NAICS non-Cogen")),FALSE, TRUE))</f>
        <v/>
      </c>
    </row>
    <row r="1826">
      <c r="A1826" s="129" t="n">
        <v>10008</v>
      </c>
      <c r="B1826" s="130" t="inlineStr">
        <is>
          <t>Baptist Medical Center</t>
        </is>
      </c>
      <c r="C1826" s="130" t="inlineStr">
        <is>
          <t>Baptist Memorial Hospital</t>
        </is>
      </c>
      <c r="D1826" s="129" t="n">
        <v>1194</v>
      </c>
      <c r="E1826" s="130" t="inlineStr">
        <is>
          <t>FL</t>
        </is>
      </c>
      <c r="F1826" s="130" t="inlineStr">
        <is>
          <t>Commercial NAICS Cogen</t>
        </is>
      </c>
      <c r="G1826" s="130" t="inlineStr">
        <is>
          <t>GT</t>
        </is>
      </c>
      <c r="H1826" s="130" t="inlineStr">
        <is>
          <t>NG</t>
        </is>
      </c>
      <c r="I1826" s="130" t="inlineStr">
        <is>
          <t>NG</t>
        </is>
      </c>
      <c r="J1826" s="131" t="n">
        <v>18634</v>
      </c>
      <c r="K1826" s="129" t="n">
        <v>2020</v>
      </c>
      <c r="L1826" s="120">
        <f>IF(VLOOKUP(H1826,'Cross-Page Data'!$D$4:$F$48,3,FALSE)="natural gas",VLOOKUP(G1826,'Cross-Page Data'!$I$4:$J$19,2,FALSE),IF(VLOOKUP(H1826,'Cross-Page Data'!$D$4:$F$48,3,FALSE)="solar",IF(G1826="PV","solar PV","solar thermal"),IF(VLOOKUP(H1826,'Cross-Page Data'!$D$4:$F$48,3,FALSE)="wind",VLOOKUP(G1826,'Cross-Page Data'!$I$4:$J$19,2,FALSE),IF(VLOOKUP(H1826,'Cross-Page Data'!$D$4:$F$48,3,FALSE)="hydro",VLOOKUP(G1826,'Cross-Page Data'!$I$4:$J$19,2,FALSE),VLOOKUP(H1826,'Cross-Page Data'!$D$4:$F$48,3,FALSE)))))</f>
        <v/>
      </c>
      <c r="M1826" s="120">
        <f>IF(AND($P$2=FALSE,OR(F1826="Commercial NAICS Cogen",F1826="Industrial NAICS Cogen",F1826="NAICS-22 Cogen")),FALSE,IF(AND($P$3=FALSE,OR(F1826="Commercial NAICS Cogen",F1826="Commercial NAICS Non-Cogen",F1826="Industrial NAICS Cogen", F1826="industrial NAICS non-Cogen")),FALSE, TRUE))</f>
        <v/>
      </c>
    </row>
    <row r="1827">
      <c r="A1827" s="129" t="n">
        <v>10013</v>
      </c>
      <c r="B1827" s="130" t="inlineStr">
        <is>
          <t>Covanta Hennepin Energy</t>
        </is>
      </c>
      <c r="C1827" s="130" t="inlineStr">
        <is>
          <t>Covanta Energy Co</t>
        </is>
      </c>
      <c r="D1827" s="129" t="n">
        <v>4435</v>
      </c>
      <c r="E1827" s="130" t="inlineStr">
        <is>
          <t>MN</t>
        </is>
      </c>
      <c r="F1827" s="130" t="inlineStr">
        <is>
          <t>NAICS-22 Non-Cogen</t>
        </is>
      </c>
      <c r="G1827" s="130" t="inlineStr">
        <is>
          <t>ST</t>
        </is>
      </c>
      <c r="H1827" s="130" t="inlineStr">
        <is>
          <t>MSB</t>
        </is>
      </c>
      <c r="I1827" s="130" t="inlineStr">
        <is>
          <t>MLG</t>
        </is>
      </c>
      <c r="J1827" s="131" t="n">
        <v>75225.356</v>
      </c>
      <c r="K1827" s="129" t="n">
        <v>2020</v>
      </c>
      <c r="L1827" s="120">
        <f>IF(VLOOKUP(H1827,'Cross-Page Data'!$D$4:$F$48,3,FALSE)="natural gas",VLOOKUP(G1827,'Cross-Page Data'!$I$4:$J$19,2,FALSE),IF(VLOOKUP(H1827,'Cross-Page Data'!$D$4:$F$48,3,FALSE)="solar",IF(G1827="PV","solar PV","solar thermal"),IF(VLOOKUP(H1827,'Cross-Page Data'!$D$4:$F$48,3,FALSE)="wind",VLOOKUP(G1827,'Cross-Page Data'!$I$4:$J$19,2,FALSE),IF(VLOOKUP(H1827,'Cross-Page Data'!$D$4:$F$48,3,FALSE)="hydro",VLOOKUP(G1827,'Cross-Page Data'!$I$4:$J$19,2,FALSE),VLOOKUP(H1827,'Cross-Page Data'!$D$4:$F$48,3,FALSE)))))</f>
        <v/>
      </c>
      <c r="M1827" s="120">
        <f>IF(AND($P$2=FALSE,OR(F1827="Commercial NAICS Cogen",F1827="Industrial NAICS Cogen",F1827="NAICS-22 Cogen")),FALSE,IF(AND($P$3=FALSE,OR(F1827="Commercial NAICS Cogen",F1827="Commercial NAICS Non-Cogen",F1827="Industrial NAICS Cogen", F1827="industrial NAICS non-Cogen")),FALSE, TRUE))</f>
        <v/>
      </c>
    </row>
    <row r="1828">
      <c r="A1828" s="129" t="n">
        <v>10013</v>
      </c>
      <c r="B1828" s="130" t="inlineStr">
        <is>
          <t>Covanta Hennepin Energy</t>
        </is>
      </c>
      <c r="C1828" s="130" t="inlineStr">
        <is>
          <t>Covanta Energy Co</t>
        </is>
      </c>
      <c r="D1828" s="129" t="n">
        <v>4435</v>
      </c>
      <c r="E1828" s="130" t="inlineStr">
        <is>
          <t>MN</t>
        </is>
      </c>
      <c r="F1828" s="130" t="inlineStr">
        <is>
          <t>NAICS-22 Non-Cogen</t>
        </is>
      </c>
      <c r="G1828" s="130" t="inlineStr">
        <is>
          <t>ST</t>
        </is>
      </c>
      <c r="H1828" s="130" t="inlineStr">
        <is>
          <t>MSN</t>
        </is>
      </c>
      <c r="I1828" s="130" t="inlineStr">
        <is>
          <t>OTH</t>
        </is>
      </c>
      <c r="J1828" s="131" t="n">
        <v>91944.571</v>
      </c>
      <c r="K1828" s="129" t="n">
        <v>2020</v>
      </c>
      <c r="L1828" s="120">
        <f>IF(VLOOKUP(H1828,'Cross-Page Data'!$D$4:$F$48,3,FALSE)="natural gas",VLOOKUP(G1828,'Cross-Page Data'!$I$4:$J$19,2,FALSE),IF(VLOOKUP(H1828,'Cross-Page Data'!$D$4:$F$48,3,FALSE)="solar",IF(G1828="PV","solar PV","solar thermal"),IF(VLOOKUP(H1828,'Cross-Page Data'!$D$4:$F$48,3,FALSE)="wind",VLOOKUP(G1828,'Cross-Page Data'!$I$4:$J$19,2,FALSE),IF(VLOOKUP(H1828,'Cross-Page Data'!$D$4:$F$48,3,FALSE)="hydro",VLOOKUP(G1828,'Cross-Page Data'!$I$4:$J$19,2,FALSE),VLOOKUP(H1828,'Cross-Page Data'!$D$4:$F$48,3,FALSE)))))</f>
        <v/>
      </c>
      <c r="M1828" s="120">
        <f>IF(AND($P$2=FALSE,OR(F1828="Commercial NAICS Cogen",F1828="Industrial NAICS Cogen",F1828="NAICS-22 Cogen")),FALSE,IF(AND($P$3=FALSE,OR(F1828="Commercial NAICS Cogen",F1828="Commercial NAICS Non-Cogen",F1828="Industrial NAICS Cogen", F1828="industrial NAICS non-Cogen")),FALSE, TRUE))</f>
        <v/>
      </c>
    </row>
    <row r="1829">
      <c r="A1829" s="129" t="n">
        <v>10013</v>
      </c>
      <c r="B1829" s="130" t="inlineStr">
        <is>
          <t>Covanta Hennepin Energy</t>
        </is>
      </c>
      <c r="C1829" s="130" t="inlineStr">
        <is>
          <t>Covanta Energy Co</t>
        </is>
      </c>
      <c r="D1829" s="129" t="n">
        <v>4435</v>
      </c>
      <c r="E1829" s="130" t="inlineStr">
        <is>
          <t>MN</t>
        </is>
      </c>
      <c r="F1829" s="130" t="inlineStr">
        <is>
          <t>NAICS-22 Non-Cogen</t>
        </is>
      </c>
      <c r="G1829" s="130" t="inlineStr">
        <is>
          <t>ST</t>
        </is>
      </c>
      <c r="H1829" s="130" t="inlineStr">
        <is>
          <t>NG</t>
        </is>
      </c>
      <c r="I1829" s="130" t="inlineStr">
        <is>
          <t>NG</t>
        </is>
      </c>
      <c r="J1829" s="131" t="n">
        <v>2440.073</v>
      </c>
      <c r="K1829" s="129" t="n">
        <v>2020</v>
      </c>
      <c r="L1829" s="120">
        <f>IF(VLOOKUP(H1829,'Cross-Page Data'!$D$4:$F$48,3,FALSE)="natural gas",VLOOKUP(G1829,'Cross-Page Data'!$I$4:$J$19,2,FALSE),IF(VLOOKUP(H1829,'Cross-Page Data'!$D$4:$F$48,3,FALSE)="solar",IF(G1829="PV","solar PV","solar thermal"),IF(VLOOKUP(H1829,'Cross-Page Data'!$D$4:$F$48,3,FALSE)="wind",VLOOKUP(G1829,'Cross-Page Data'!$I$4:$J$19,2,FALSE),IF(VLOOKUP(H1829,'Cross-Page Data'!$D$4:$F$48,3,FALSE)="hydro",VLOOKUP(G1829,'Cross-Page Data'!$I$4:$J$19,2,FALSE),VLOOKUP(H1829,'Cross-Page Data'!$D$4:$F$48,3,FALSE)))))</f>
        <v/>
      </c>
      <c r="M1829" s="120">
        <f>IF(AND($P$2=FALSE,OR(F1829="Commercial NAICS Cogen",F1829="Industrial NAICS Cogen",F1829="NAICS-22 Cogen")),FALSE,IF(AND($P$3=FALSE,OR(F1829="Commercial NAICS Cogen",F1829="Commercial NAICS Non-Cogen",F1829="Industrial NAICS Cogen", F1829="industrial NAICS non-Cogen")),FALSE, TRUE))</f>
        <v/>
      </c>
    </row>
    <row r="1830">
      <c r="A1830" s="129" t="n">
        <v>10017</v>
      </c>
      <c r="B1830" s="130" t="inlineStr">
        <is>
          <t>WestRock-West Point Mill</t>
        </is>
      </c>
      <c r="C1830" s="130" t="inlineStr">
        <is>
          <t>WestRock-West Point Mill</t>
        </is>
      </c>
      <c r="D1830" s="129" t="n">
        <v>17465</v>
      </c>
      <c r="E1830" s="130" t="inlineStr">
        <is>
          <t>VA</t>
        </is>
      </c>
      <c r="F1830" s="130" t="inlineStr">
        <is>
          <t>Industrial NAICS Cogen</t>
        </is>
      </c>
      <c r="G1830" s="130" t="inlineStr">
        <is>
          <t>ST</t>
        </is>
      </c>
      <c r="H1830" s="130" t="inlineStr">
        <is>
          <t>BIT</t>
        </is>
      </c>
      <c r="I1830" s="130" t="inlineStr">
        <is>
          <t>COL</t>
        </is>
      </c>
      <c r="J1830" s="131" t="n">
        <v>15807.397</v>
      </c>
      <c r="K1830" s="129" t="n">
        <v>2020</v>
      </c>
      <c r="L1830" s="120">
        <f>IF(VLOOKUP(H1830,'Cross-Page Data'!$D$4:$F$48,3,FALSE)="natural gas",VLOOKUP(G1830,'Cross-Page Data'!$I$4:$J$19,2,FALSE),IF(VLOOKUP(H1830,'Cross-Page Data'!$D$4:$F$48,3,FALSE)="solar",IF(G1830="PV","solar PV","solar thermal"),IF(VLOOKUP(H1830,'Cross-Page Data'!$D$4:$F$48,3,FALSE)="wind",VLOOKUP(G1830,'Cross-Page Data'!$I$4:$J$19,2,FALSE),IF(VLOOKUP(H1830,'Cross-Page Data'!$D$4:$F$48,3,FALSE)="hydro",VLOOKUP(G1830,'Cross-Page Data'!$I$4:$J$19,2,FALSE),VLOOKUP(H1830,'Cross-Page Data'!$D$4:$F$48,3,FALSE)))))</f>
        <v/>
      </c>
      <c r="M1830" s="120">
        <f>IF(AND($P$2=FALSE,OR(F1830="Commercial NAICS Cogen",F1830="Industrial NAICS Cogen",F1830="NAICS-22 Cogen")),FALSE,IF(AND($P$3=FALSE,OR(F1830="Commercial NAICS Cogen",F1830="Commercial NAICS Non-Cogen",F1830="Industrial NAICS Cogen", F1830="industrial NAICS non-Cogen")),FALSE, TRUE))</f>
        <v/>
      </c>
    </row>
    <row r="1831">
      <c r="A1831" s="129" t="n">
        <v>10017</v>
      </c>
      <c r="B1831" s="130" t="inlineStr">
        <is>
          <t>WestRock-West Point Mill</t>
        </is>
      </c>
      <c r="C1831" s="130" t="inlineStr">
        <is>
          <t>WestRock-West Point Mill</t>
        </is>
      </c>
      <c r="D1831" s="129" t="n">
        <v>17465</v>
      </c>
      <c r="E1831" s="130" t="inlineStr">
        <is>
          <t>VA</t>
        </is>
      </c>
      <c r="F1831" s="130" t="inlineStr">
        <is>
          <t>Industrial NAICS Cogen</t>
        </is>
      </c>
      <c r="G1831" s="130" t="inlineStr">
        <is>
          <t>ST</t>
        </is>
      </c>
      <c r="H1831" s="130" t="inlineStr">
        <is>
          <t>BLQ</t>
        </is>
      </c>
      <c r="I1831" s="130" t="inlineStr">
        <is>
          <t>WWW</t>
        </is>
      </c>
      <c r="J1831" s="131" t="n">
        <v>247005.87</v>
      </c>
      <c r="K1831" s="129" t="n">
        <v>2020</v>
      </c>
      <c r="L1831" s="120">
        <f>IF(VLOOKUP(H1831,'Cross-Page Data'!$D$4:$F$48,3,FALSE)="natural gas",VLOOKUP(G1831,'Cross-Page Data'!$I$4:$J$19,2,FALSE),IF(VLOOKUP(H1831,'Cross-Page Data'!$D$4:$F$48,3,FALSE)="solar",IF(G1831="PV","solar PV","solar thermal"),IF(VLOOKUP(H1831,'Cross-Page Data'!$D$4:$F$48,3,FALSE)="wind",VLOOKUP(G1831,'Cross-Page Data'!$I$4:$J$19,2,FALSE),IF(VLOOKUP(H1831,'Cross-Page Data'!$D$4:$F$48,3,FALSE)="hydro",VLOOKUP(G1831,'Cross-Page Data'!$I$4:$J$19,2,FALSE),VLOOKUP(H1831,'Cross-Page Data'!$D$4:$F$48,3,FALSE)))))</f>
        <v/>
      </c>
      <c r="M1831" s="120">
        <f>IF(AND($P$2=FALSE,OR(F1831="Commercial NAICS Cogen",F1831="Industrial NAICS Cogen",F1831="NAICS-22 Cogen")),FALSE,IF(AND($P$3=FALSE,OR(F1831="Commercial NAICS Cogen",F1831="Commercial NAICS Non-Cogen",F1831="Industrial NAICS Cogen", F1831="industrial NAICS non-Cogen")),FALSE, TRUE))</f>
        <v/>
      </c>
    </row>
    <row r="1832">
      <c r="A1832" s="129" t="n">
        <v>10017</v>
      </c>
      <c r="B1832" s="130" t="inlineStr">
        <is>
          <t>WestRock-West Point Mill</t>
        </is>
      </c>
      <c r="C1832" s="130" t="inlineStr">
        <is>
          <t>WestRock-West Point Mill</t>
        </is>
      </c>
      <c r="D1832" s="129" t="n">
        <v>17465</v>
      </c>
      <c r="E1832" s="130" t="inlineStr">
        <is>
          <t>VA</t>
        </is>
      </c>
      <c r="F1832" s="130" t="inlineStr">
        <is>
          <t>Industrial NAICS Cogen</t>
        </is>
      </c>
      <c r="G1832" s="130" t="inlineStr">
        <is>
          <t>ST</t>
        </is>
      </c>
      <c r="H1832" s="130" t="inlineStr">
        <is>
          <t>DFO</t>
        </is>
      </c>
      <c r="I1832" s="130" t="inlineStr">
        <is>
          <t>DFO</t>
        </is>
      </c>
      <c r="J1832" s="131" t="n">
        <v>87.274</v>
      </c>
      <c r="K1832" s="129" t="n">
        <v>2020</v>
      </c>
      <c r="L1832" s="120">
        <f>IF(VLOOKUP(H1832,'Cross-Page Data'!$D$4:$F$48,3,FALSE)="natural gas",VLOOKUP(G1832,'Cross-Page Data'!$I$4:$J$19,2,FALSE),IF(VLOOKUP(H1832,'Cross-Page Data'!$D$4:$F$48,3,FALSE)="solar",IF(G1832="PV","solar PV","solar thermal"),IF(VLOOKUP(H1832,'Cross-Page Data'!$D$4:$F$48,3,FALSE)="wind",VLOOKUP(G1832,'Cross-Page Data'!$I$4:$J$19,2,FALSE),IF(VLOOKUP(H1832,'Cross-Page Data'!$D$4:$F$48,3,FALSE)="hydro",VLOOKUP(G1832,'Cross-Page Data'!$I$4:$J$19,2,FALSE),VLOOKUP(H1832,'Cross-Page Data'!$D$4:$F$48,3,FALSE)))))</f>
        <v/>
      </c>
      <c r="M1832" s="120">
        <f>IF(AND($P$2=FALSE,OR(F1832="Commercial NAICS Cogen",F1832="Industrial NAICS Cogen",F1832="NAICS-22 Cogen")),FALSE,IF(AND($P$3=FALSE,OR(F1832="Commercial NAICS Cogen",F1832="Commercial NAICS Non-Cogen",F1832="Industrial NAICS Cogen", F1832="industrial NAICS non-Cogen")),FALSE, TRUE))</f>
        <v/>
      </c>
    </row>
    <row r="1833">
      <c r="A1833" s="129" t="n">
        <v>10017</v>
      </c>
      <c r="B1833" s="130" t="inlineStr">
        <is>
          <t>WestRock-West Point Mill</t>
        </is>
      </c>
      <c r="C1833" s="130" t="inlineStr">
        <is>
          <t>WestRock-West Point Mill</t>
        </is>
      </c>
      <c r="D1833" s="129" t="n">
        <v>17465</v>
      </c>
      <c r="E1833" s="130" t="inlineStr">
        <is>
          <t>VA</t>
        </is>
      </c>
      <c r="F1833" s="130" t="inlineStr">
        <is>
          <t>Industrial NAICS Cogen</t>
        </is>
      </c>
      <c r="G1833" s="130" t="inlineStr">
        <is>
          <t>ST</t>
        </is>
      </c>
      <c r="H1833" s="130" t="inlineStr">
        <is>
          <t>NG</t>
        </is>
      </c>
      <c r="I1833" s="130" t="inlineStr">
        <is>
          <t>NG</t>
        </is>
      </c>
      <c r="J1833" s="131" t="n">
        <v>199745.28</v>
      </c>
      <c r="K1833" s="129" t="n">
        <v>2020</v>
      </c>
      <c r="L1833" s="120">
        <f>IF(VLOOKUP(H1833,'Cross-Page Data'!$D$4:$F$48,3,FALSE)="natural gas",VLOOKUP(G1833,'Cross-Page Data'!$I$4:$J$19,2,FALSE),IF(VLOOKUP(H1833,'Cross-Page Data'!$D$4:$F$48,3,FALSE)="solar",IF(G1833="PV","solar PV","solar thermal"),IF(VLOOKUP(H1833,'Cross-Page Data'!$D$4:$F$48,3,FALSE)="wind",VLOOKUP(G1833,'Cross-Page Data'!$I$4:$J$19,2,FALSE),IF(VLOOKUP(H1833,'Cross-Page Data'!$D$4:$F$48,3,FALSE)="hydro",VLOOKUP(G1833,'Cross-Page Data'!$I$4:$J$19,2,FALSE),VLOOKUP(H1833,'Cross-Page Data'!$D$4:$F$48,3,FALSE)))))</f>
        <v/>
      </c>
      <c r="M1833" s="120">
        <f>IF(AND($P$2=FALSE,OR(F1833="Commercial NAICS Cogen",F1833="Industrial NAICS Cogen",F1833="NAICS-22 Cogen")),FALSE,IF(AND($P$3=FALSE,OR(F1833="Commercial NAICS Cogen",F1833="Commercial NAICS Non-Cogen",F1833="Industrial NAICS Cogen", F1833="industrial NAICS non-Cogen")),FALSE, TRUE))</f>
        <v/>
      </c>
    </row>
    <row r="1834">
      <c r="A1834" s="129" t="n">
        <v>10017</v>
      </c>
      <c r="B1834" s="130" t="inlineStr">
        <is>
          <t>WestRock-West Point Mill</t>
        </is>
      </c>
      <c r="C1834" s="130" t="inlineStr">
        <is>
          <t>WestRock-West Point Mill</t>
        </is>
      </c>
      <c r="D1834" s="129" t="n">
        <v>17465</v>
      </c>
      <c r="E1834" s="130" t="inlineStr">
        <is>
          <t>VA</t>
        </is>
      </c>
      <c r="F1834" s="130" t="inlineStr">
        <is>
          <t>Industrial NAICS Cogen</t>
        </is>
      </c>
      <c r="G1834" s="130" t="inlineStr">
        <is>
          <t>ST</t>
        </is>
      </c>
      <c r="H1834" s="130" t="inlineStr">
        <is>
          <t>OBL</t>
        </is>
      </c>
      <c r="I1834" s="130" t="inlineStr">
        <is>
          <t>ORW</t>
        </is>
      </c>
      <c r="J1834" s="131" t="n">
        <v>0</v>
      </c>
      <c r="K1834" s="129" t="n">
        <v>2020</v>
      </c>
      <c r="L1834" s="120">
        <f>IF(VLOOKUP(H1834,'Cross-Page Data'!$D$4:$F$48,3,FALSE)="natural gas",VLOOKUP(G1834,'Cross-Page Data'!$I$4:$J$19,2,FALSE),IF(VLOOKUP(H1834,'Cross-Page Data'!$D$4:$F$48,3,FALSE)="solar",IF(G1834="PV","solar PV","solar thermal"),IF(VLOOKUP(H1834,'Cross-Page Data'!$D$4:$F$48,3,FALSE)="wind",VLOOKUP(G1834,'Cross-Page Data'!$I$4:$J$19,2,FALSE),IF(VLOOKUP(H1834,'Cross-Page Data'!$D$4:$F$48,3,FALSE)="hydro",VLOOKUP(G1834,'Cross-Page Data'!$I$4:$J$19,2,FALSE),VLOOKUP(H1834,'Cross-Page Data'!$D$4:$F$48,3,FALSE)))))</f>
        <v/>
      </c>
      <c r="M1834" s="120">
        <f>IF(AND($P$2=FALSE,OR(F1834="Commercial NAICS Cogen",F1834="Industrial NAICS Cogen",F1834="NAICS-22 Cogen")),FALSE,IF(AND($P$3=FALSE,OR(F1834="Commercial NAICS Cogen",F1834="Commercial NAICS Non-Cogen",F1834="Industrial NAICS Cogen", F1834="industrial NAICS non-Cogen")),FALSE, TRUE))</f>
        <v/>
      </c>
    </row>
    <row r="1835">
      <c r="A1835" s="129" t="n">
        <v>10017</v>
      </c>
      <c r="B1835" s="130" t="inlineStr">
        <is>
          <t>WestRock-West Point Mill</t>
        </is>
      </c>
      <c r="C1835" s="130" t="inlineStr">
        <is>
          <t>WestRock-West Point Mill</t>
        </is>
      </c>
      <c r="D1835" s="129" t="n">
        <v>17465</v>
      </c>
      <c r="E1835" s="130" t="inlineStr">
        <is>
          <t>VA</t>
        </is>
      </c>
      <c r="F1835" s="130" t="inlineStr">
        <is>
          <t>Industrial NAICS Cogen</t>
        </is>
      </c>
      <c r="G1835" s="130" t="inlineStr">
        <is>
          <t>ST</t>
        </is>
      </c>
      <c r="H1835" s="130" t="inlineStr">
        <is>
          <t>RFO</t>
        </is>
      </c>
      <c r="I1835" s="130" t="inlineStr">
        <is>
          <t>RFO</t>
        </is>
      </c>
      <c r="J1835" s="131" t="n">
        <v>9.369999999999999</v>
      </c>
      <c r="K1835" s="129" t="n">
        <v>2020</v>
      </c>
      <c r="L1835" s="120">
        <f>IF(VLOOKUP(H1835,'Cross-Page Data'!$D$4:$F$48,3,FALSE)="natural gas",VLOOKUP(G1835,'Cross-Page Data'!$I$4:$J$19,2,FALSE),IF(VLOOKUP(H1835,'Cross-Page Data'!$D$4:$F$48,3,FALSE)="solar",IF(G1835="PV","solar PV","solar thermal"),IF(VLOOKUP(H1835,'Cross-Page Data'!$D$4:$F$48,3,FALSE)="wind",VLOOKUP(G1835,'Cross-Page Data'!$I$4:$J$19,2,FALSE),IF(VLOOKUP(H1835,'Cross-Page Data'!$D$4:$F$48,3,FALSE)="hydro",VLOOKUP(G1835,'Cross-Page Data'!$I$4:$J$19,2,FALSE),VLOOKUP(H1835,'Cross-Page Data'!$D$4:$F$48,3,FALSE)))))</f>
        <v/>
      </c>
      <c r="M1835" s="120">
        <f>IF(AND($P$2=FALSE,OR(F1835="Commercial NAICS Cogen",F1835="Industrial NAICS Cogen",F1835="NAICS-22 Cogen")),FALSE,IF(AND($P$3=FALSE,OR(F1835="Commercial NAICS Cogen",F1835="Commercial NAICS Non-Cogen",F1835="Industrial NAICS Cogen", F1835="industrial NAICS non-Cogen")),FALSE, TRUE))</f>
        <v/>
      </c>
    </row>
    <row r="1836">
      <c r="A1836" s="129" t="n">
        <v>10017</v>
      </c>
      <c r="B1836" s="130" t="inlineStr">
        <is>
          <t>WestRock-West Point Mill</t>
        </is>
      </c>
      <c r="C1836" s="130" t="inlineStr">
        <is>
          <t>WestRock-West Point Mill</t>
        </is>
      </c>
      <c r="D1836" s="129" t="n">
        <v>17465</v>
      </c>
      <c r="E1836" s="130" t="inlineStr">
        <is>
          <t>VA</t>
        </is>
      </c>
      <c r="F1836" s="130" t="inlineStr">
        <is>
          <t>Industrial NAICS Cogen</t>
        </is>
      </c>
      <c r="G1836" s="130" t="inlineStr">
        <is>
          <t>ST</t>
        </is>
      </c>
      <c r="H1836" s="130" t="inlineStr">
        <is>
          <t>SLW</t>
        </is>
      </c>
      <c r="I1836" s="130" t="inlineStr">
        <is>
          <t>ORW</t>
        </is>
      </c>
      <c r="J1836" s="131" t="n">
        <v>9395.913</v>
      </c>
      <c r="K1836" s="129" t="n">
        <v>2020</v>
      </c>
      <c r="L1836" s="120">
        <f>IF(VLOOKUP(H1836,'Cross-Page Data'!$D$4:$F$48,3,FALSE)="natural gas",VLOOKUP(G1836,'Cross-Page Data'!$I$4:$J$19,2,FALSE),IF(VLOOKUP(H1836,'Cross-Page Data'!$D$4:$F$48,3,FALSE)="solar",IF(G1836="PV","solar PV","solar thermal"),IF(VLOOKUP(H1836,'Cross-Page Data'!$D$4:$F$48,3,FALSE)="wind",VLOOKUP(G1836,'Cross-Page Data'!$I$4:$J$19,2,FALSE),IF(VLOOKUP(H1836,'Cross-Page Data'!$D$4:$F$48,3,FALSE)="hydro",VLOOKUP(G1836,'Cross-Page Data'!$I$4:$J$19,2,FALSE),VLOOKUP(H1836,'Cross-Page Data'!$D$4:$F$48,3,FALSE)))))</f>
        <v/>
      </c>
      <c r="M1836" s="120">
        <f>IF(AND($P$2=FALSE,OR(F1836="Commercial NAICS Cogen",F1836="Industrial NAICS Cogen",F1836="NAICS-22 Cogen")),FALSE,IF(AND($P$3=FALSE,OR(F1836="Commercial NAICS Cogen",F1836="Commercial NAICS Non-Cogen",F1836="Industrial NAICS Cogen", F1836="industrial NAICS non-Cogen")),FALSE, TRUE))</f>
        <v/>
      </c>
    </row>
    <row r="1837">
      <c r="A1837" s="129" t="n">
        <v>10017</v>
      </c>
      <c r="B1837" s="130" t="inlineStr">
        <is>
          <t>WestRock-West Point Mill</t>
        </is>
      </c>
      <c r="C1837" s="130" t="inlineStr">
        <is>
          <t>WestRock-West Point Mill</t>
        </is>
      </c>
      <c r="D1837" s="129" t="n">
        <v>17465</v>
      </c>
      <c r="E1837" s="130" t="inlineStr">
        <is>
          <t>VA</t>
        </is>
      </c>
      <c r="F1837" s="130" t="inlineStr">
        <is>
          <t>Industrial NAICS Cogen</t>
        </is>
      </c>
      <c r="G1837" s="130" t="inlineStr">
        <is>
          <t>ST</t>
        </is>
      </c>
      <c r="H1837" s="130" t="inlineStr">
        <is>
          <t>WDS</t>
        </is>
      </c>
      <c r="I1837" s="130" t="inlineStr">
        <is>
          <t>WWW</t>
        </is>
      </c>
      <c r="J1837" s="131" t="n">
        <v>95736.902</v>
      </c>
      <c r="K1837" s="129" t="n">
        <v>2020</v>
      </c>
      <c r="L1837" s="120">
        <f>IF(VLOOKUP(H1837,'Cross-Page Data'!$D$4:$F$48,3,FALSE)="natural gas",VLOOKUP(G1837,'Cross-Page Data'!$I$4:$J$19,2,FALSE),IF(VLOOKUP(H1837,'Cross-Page Data'!$D$4:$F$48,3,FALSE)="solar",IF(G1837="PV","solar PV","solar thermal"),IF(VLOOKUP(H1837,'Cross-Page Data'!$D$4:$F$48,3,FALSE)="wind",VLOOKUP(G1837,'Cross-Page Data'!$I$4:$J$19,2,FALSE),IF(VLOOKUP(H1837,'Cross-Page Data'!$D$4:$F$48,3,FALSE)="hydro",VLOOKUP(G1837,'Cross-Page Data'!$I$4:$J$19,2,FALSE),VLOOKUP(H1837,'Cross-Page Data'!$D$4:$F$48,3,FALSE)))))</f>
        <v/>
      </c>
      <c r="M1837" s="120">
        <f>IF(AND($P$2=FALSE,OR(F1837="Commercial NAICS Cogen",F1837="Industrial NAICS Cogen",F1837="NAICS-22 Cogen")),FALSE,IF(AND($P$3=FALSE,OR(F1837="Commercial NAICS Cogen",F1837="Commercial NAICS Non-Cogen",F1837="Industrial NAICS Cogen", F1837="industrial NAICS non-Cogen")),FALSE, TRUE))</f>
        <v/>
      </c>
    </row>
    <row r="1838">
      <c r="A1838" s="129" t="n">
        <v>10025</v>
      </c>
      <c r="B1838" s="130" t="inlineStr">
        <is>
          <t>RED-Rochester, LLC</t>
        </is>
      </c>
      <c r="C1838" s="130" t="inlineStr">
        <is>
          <t>RED-Rochester, LLC</t>
        </is>
      </c>
      <c r="D1838" s="129" t="n">
        <v>5624</v>
      </c>
      <c r="E1838" s="130" t="inlineStr">
        <is>
          <t>NY</t>
        </is>
      </c>
      <c r="F1838" s="130" t="inlineStr">
        <is>
          <t>Industrial NAICS Cogen</t>
        </is>
      </c>
      <c r="G1838" s="130" t="inlineStr">
        <is>
          <t>HY</t>
        </is>
      </c>
      <c r="H1838" s="130" t="inlineStr">
        <is>
          <t>WAT</t>
        </is>
      </c>
      <c r="I1838" s="130" t="inlineStr">
        <is>
          <t>HYC</t>
        </is>
      </c>
      <c r="J1838" s="131" t="n">
        <v>0</v>
      </c>
      <c r="K1838" s="129" t="n">
        <v>2020</v>
      </c>
      <c r="L1838" s="120">
        <f>IF(VLOOKUP(H1838,'Cross-Page Data'!$D$4:$F$48,3,FALSE)="natural gas",VLOOKUP(G1838,'Cross-Page Data'!$I$4:$J$19,2,FALSE),IF(VLOOKUP(H1838,'Cross-Page Data'!$D$4:$F$48,3,FALSE)="solar",IF(G1838="PV","solar PV","solar thermal"),IF(VLOOKUP(H1838,'Cross-Page Data'!$D$4:$F$48,3,FALSE)="wind",VLOOKUP(G1838,'Cross-Page Data'!$I$4:$J$19,2,FALSE),IF(VLOOKUP(H1838,'Cross-Page Data'!$D$4:$F$48,3,FALSE)="hydro",VLOOKUP(G1838,'Cross-Page Data'!$I$4:$J$19,2,FALSE),VLOOKUP(H1838,'Cross-Page Data'!$D$4:$F$48,3,FALSE)))))</f>
        <v/>
      </c>
      <c r="M1838" s="120">
        <f>IF(AND($P$2=FALSE,OR(F1838="Commercial NAICS Cogen",F1838="Industrial NAICS Cogen",F1838="NAICS-22 Cogen")),FALSE,IF(AND($P$3=FALSE,OR(F1838="Commercial NAICS Cogen",F1838="Commercial NAICS Non-Cogen",F1838="Industrial NAICS Cogen", F1838="industrial NAICS non-Cogen")),FALSE, TRUE))</f>
        <v/>
      </c>
    </row>
    <row r="1839">
      <c r="A1839" s="129" t="n">
        <v>10025</v>
      </c>
      <c r="B1839" s="130" t="inlineStr">
        <is>
          <t>RED-Rochester, LLC</t>
        </is>
      </c>
      <c r="C1839" s="130" t="inlineStr">
        <is>
          <t>RED-Rochester, LLC</t>
        </is>
      </c>
      <c r="D1839" s="129" t="n">
        <v>5624</v>
      </c>
      <c r="E1839" s="130" t="inlineStr">
        <is>
          <t>NY</t>
        </is>
      </c>
      <c r="F1839" s="130" t="inlineStr">
        <is>
          <t>Industrial NAICS Cogen</t>
        </is>
      </c>
      <c r="G1839" s="130" t="inlineStr">
        <is>
          <t>ST</t>
        </is>
      </c>
      <c r="H1839" s="130" t="inlineStr">
        <is>
          <t>BIT</t>
        </is>
      </c>
      <c r="I1839" s="130" t="inlineStr">
        <is>
          <t>COL</t>
        </is>
      </c>
      <c r="J1839" s="131" t="n">
        <v>0</v>
      </c>
      <c r="K1839" s="129" t="n">
        <v>2020</v>
      </c>
      <c r="L1839" s="120">
        <f>IF(VLOOKUP(H1839,'Cross-Page Data'!$D$4:$F$48,3,FALSE)="natural gas",VLOOKUP(G1839,'Cross-Page Data'!$I$4:$J$19,2,FALSE),IF(VLOOKUP(H1839,'Cross-Page Data'!$D$4:$F$48,3,FALSE)="solar",IF(G1839="PV","solar PV","solar thermal"),IF(VLOOKUP(H1839,'Cross-Page Data'!$D$4:$F$48,3,FALSE)="wind",VLOOKUP(G1839,'Cross-Page Data'!$I$4:$J$19,2,FALSE),IF(VLOOKUP(H1839,'Cross-Page Data'!$D$4:$F$48,3,FALSE)="hydro",VLOOKUP(G1839,'Cross-Page Data'!$I$4:$J$19,2,FALSE),VLOOKUP(H1839,'Cross-Page Data'!$D$4:$F$48,3,FALSE)))))</f>
        <v/>
      </c>
      <c r="M1839" s="120">
        <f>IF(AND($P$2=FALSE,OR(F1839="Commercial NAICS Cogen",F1839="Industrial NAICS Cogen",F1839="NAICS-22 Cogen")),FALSE,IF(AND($P$3=FALSE,OR(F1839="Commercial NAICS Cogen",F1839="Commercial NAICS Non-Cogen",F1839="Industrial NAICS Cogen", F1839="industrial NAICS non-Cogen")),FALSE, TRUE))</f>
        <v/>
      </c>
    </row>
    <row r="1840">
      <c r="A1840" s="129" t="n">
        <v>10025</v>
      </c>
      <c r="B1840" s="130" t="inlineStr">
        <is>
          <t>RED-Rochester, LLC</t>
        </is>
      </c>
      <c r="C1840" s="130" t="inlineStr">
        <is>
          <t>RED-Rochester, LLC</t>
        </is>
      </c>
      <c r="D1840" s="129" t="n">
        <v>5624</v>
      </c>
      <c r="E1840" s="130" t="inlineStr">
        <is>
          <t>NY</t>
        </is>
      </c>
      <c r="F1840" s="130" t="inlineStr">
        <is>
          <t>Industrial NAICS Cogen</t>
        </is>
      </c>
      <c r="G1840" s="130" t="inlineStr">
        <is>
          <t>ST</t>
        </is>
      </c>
      <c r="H1840" s="130" t="inlineStr">
        <is>
          <t>DFO</t>
        </is>
      </c>
      <c r="I1840" s="130" t="inlineStr">
        <is>
          <t>DFO</t>
        </is>
      </c>
      <c r="J1840" s="131" t="n">
        <v>10.812</v>
      </c>
      <c r="K1840" s="129" t="n">
        <v>2020</v>
      </c>
      <c r="L1840" s="120">
        <f>IF(VLOOKUP(H1840,'Cross-Page Data'!$D$4:$F$48,3,FALSE)="natural gas",VLOOKUP(G1840,'Cross-Page Data'!$I$4:$J$19,2,FALSE),IF(VLOOKUP(H1840,'Cross-Page Data'!$D$4:$F$48,3,FALSE)="solar",IF(G1840="PV","solar PV","solar thermal"),IF(VLOOKUP(H1840,'Cross-Page Data'!$D$4:$F$48,3,FALSE)="wind",VLOOKUP(G1840,'Cross-Page Data'!$I$4:$J$19,2,FALSE),IF(VLOOKUP(H1840,'Cross-Page Data'!$D$4:$F$48,3,FALSE)="hydro",VLOOKUP(G1840,'Cross-Page Data'!$I$4:$J$19,2,FALSE),VLOOKUP(H1840,'Cross-Page Data'!$D$4:$F$48,3,FALSE)))))</f>
        <v/>
      </c>
      <c r="M1840" s="120">
        <f>IF(AND($P$2=FALSE,OR(F1840="Commercial NAICS Cogen",F1840="Industrial NAICS Cogen",F1840="NAICS-22 Cogen")),FALSE,IF(AND($P$3=FALSE,OR(F1840="Commercial NAICS Cogen",F1840="Commercial NAICS Non-Cogen",F1840="Industrial NAICS Cogen", F1840="industrial NAICS non-Cogen")),FALSE, TRUE))</f>
        <v/>
      </c>
    </row>
    <row r="1841">
      <c r="A1841" s="129" t="n">
        <v>10025</v>
      </c>
      <c r="B1841" s="130" t="inlineStr">
        <is>
          <t>RED-Rochester, LLC</t>
        </is>
      </c>
      <c r="C1841" s="130" t="inlineStr">
        <is>
          <t>RED-Rochester, LLC</t>
        </is>
      </c>
      <c r="D1841" s="129" t="n">
        <v>5624</v>
      </c>
      <c r="E1841" s="130" t="inlineStr">
        <is>
          <t>NY</t>
        </is>
      </c>
      <c r="F1841" s="130" t="inlineStr">
        <is>
          <t>Industrial NAICS Cogen</t>
        </is>
      </c>
      <c r="G1841" s="130" t="inlineStr">
        <is>
          <t>ST</t>
        </is>
      </c>
      <c r="H1841" s="130" t="inlineStr">
        <is>
          <t>NG</t>
        </is>
      </c>
      <c r="I1841" s="130" t="inlineStr">
        <is>
          <t>NG</t>
        </is>
      </c>
      <c r="J1841" s="131" t="n">
        <v>313146.19</v>
      </c>
      <c r="K1841" s="129" t="n">
        <v>2020</v>
      </c>
      <c r="L1841" s="120">
        <f>IF(VLOOKUP(H1841,'Cross-Page Data'!$D$4:$F$48,3,FALSE)="natural gas",VLOOKUP(G1841,'Cross-Page Data'!$I$4:$J$19,2,FALSE),IF(VLOOKUP(H1841,'Cross-Page Data'!$D$4:$F$48,3,FALSE)="solar",IF(G1841="PV","solar PV","solar thermal"),IF(VLOOKUP(H1841,'Cross-Page Data'!$D$4:$F$48,3,FALSE)="wind",VLOOKUP(G1841,'Cross-Page Data'!$I$4:$J$19,2,FALSE),IF(VLOOKUP(H1841,'Cross-Page Data'!$D$4:$F$48,3,FALSE)="hydro",VLOOKUP(G1841,'Cross-Page Data'!$I$4:$J$19,2,FALSE),VLOOKUP(H1841,'Cross-Page Data'!$D$4:$F$48,3,FALSE)))))</f>
        <v/>
      </c>
      <c r="M1841" s="120">
        <f>IF(AND($P$2=FALSE,OR(F1841="Commercial NAICS Cogen",F1841="Industrial NAICS Cogen",F1841="NAICS-22 Cogen")),FALSE,IF(AND($P$3=FALSE,OR(F1841="Commercial NAICS Cogen",F1841="Commercial NAICS Non-Cogen",F1841="Industrial NAICS Cogen", F1841="industrial NAICS non-Cogen")),FALSE, TRUE))</f>
        <v/>
      </c>
    </row>
    <row r="1842">
      <c r="A1842" s="129" t="n">
        <v>10025</v>
      </c>
      <c r="B1842" s="130" t="inlineStr">
        <is>
          <t>RED-Rochester, LLC</t>
        </is>
      </c>
      <c r="C1842" s="130" t="inlineStr">
        <is>
          <t>RED-Rochester, LLC</t>
        </is>
      </c>
      <c r="D1842" s="129" t="n">
        <v>5624</v>
      </c>
      <c r="E1842" s="130" t="inlineStr">
        <is>
          <t>NY</t>
        </is>
      </c>
      <c r="F1842" s="130" t="inlineStr">
        <is>
          <t>Industrial NAICS Cogen</t>
        </is>
      </c>
      <c r="G1842" s="130" t="inlineStr">
        <is>
          <t>ST</t>
        </is>
      </c>
      <c r="H1842" s="130" t="inlineStr">
        <is>
          <t>RFO</t>
        </is>
      </c>
      <c r="I1842" s="130" t="inlineStr">
        <is>
          <t>RFO</t>
        </is>
      </c>
      <c r="J1842" s="131" t="n">
        <v>0</v>
      </c>
      <c r="K1842" s="129" t="n">
        <v>2020</v>
      </c>
      <c r="L1842" s="120">
        <f>IF(VLOOKUP(H1842,'Cross-Page Data'!$D$4:$F$48,3,FALSE)="natural gas",VLOOKUP(G1842,'Cross-Page Data'!$I$4:$J$19,2,FALSE),IF(VLOOKUP(H1842,'Cross-Page Data'!$D$4:$F$48,3,FALSE)="solar",IF(G1842="PV","solar PV","solar thermal"),IF(VLOOKUP(H1842,'Cross-Page Data'!$D$4:$F$48,3,FALSE)="wind",VLOOKUP(G1842,'Cross-Page Data'!$I$4:$J$19,2,FALSE),IF(VLOOKUP(H1842,'Cross-Page Data'!$D$4:$F$48,3,FALSE)="hydro",VLOOKUP(G1842,'Cross-Page Data'!$I$4:$J$19,2,FALSE),VLOOKUP(H1842,'Cross-Page Data'!$D$4:$F$48,3,FALSE)))))</f>
        <v/>
      </c>
      <c r="M1842" s="120">
        <f>IF(AND($P$2=FALSE,OR(F1842="Commercial NAICS Cogen",F1842="Industrial NAICS Cogen",F1842="NAICS-22 Cogen")),FALSE,IF(AND($P$3=FALSE,OR(F1842="Commercial NAICS Cogen",F1842="Commercial NAICS Non-Cogen",F1842="Industrial NAICS Cogen", F1842="industrial NAICS non-Cogen")),FALSE, TRUE))</f>
        <v/>
      </c>
    </row>
    <row r="1843">
      <c r="A1843" s="129" t="n">
        <v>10026</v>
      </c>
      <c r="B1843" s="130" t="inlineStr">
        <is>
          <t>Encina Water Pollution Control</t>
        </is>
      </c>
      <c r="C1843" s="130" t="inlineStr">
        <is>
          <t>Encina Joint Powers Authority</t>
        </is>
      </c>
      <c r="D1843" s="129" t="n">
        <v>5901</v>
      </c>
      <c r="E1843" s="130" t="inlineStr">
        <is>
          <t>CA</t>
        </is>
      </c>
      <c r="F1843" s="130" t="inlineStr">
        <is>
          <t>Commercial NAICS Non-Cogen</t>
        </is>
      </c>
      <c r="G1843" s="130" t="inlineStr">
        <is>
          <t>IC</t>
        </is>
      </c>
      <c r="H1843" s="130" t="inlineStr">
        <is>
          <t>NG</t>
        </is>
      </c>
      <c r="I1843" s="130" t="inlineStr">
        <is>
          <t>NG</t>
        </is>
      </c>
      <c r="J1843" s="131" t="n">
        <v>1640.167</v>
      </c>
      <c r="K1843" s="129" t="n">
        <v>2020</v>
      </c>
      <c r="L1843" s="120">
        <f>IF(VLOOKUP(H1843,'Cross-Page Data'!$D$4:$F$48,3,FALSE)="natural gas",VLOOKUP(G1843,'Cross-Page Data'!$I$4:$J$19,2,FALSE),IF(VLOOKUP(H1843,'Cross-Page Data'!$D$4:$F$48,3,FALSE)="solar",IF(G1843="PV","solar PV","solar thermal"),IF(VLOOKUP(H1843,'Cross-Page Data'!$D$4:$F$48,3,FALSE)="wind",VLOOKUP(G1843,'Cross-Page Data'!$I$4:$J$19,2,FALSE),IF(VLOOKUP(H1843,'Cross-Page Data'!$D$4:$F$48,3,FALSE)="hydro",VLOOKUP(G1843,'Cross-Page Data'!$I$4:$J$19,2,FALSE),VLOOKUP(H1843,'Cross-Page Data'!$D$4:$F$48,3,FALSE)))))</f>
        <v/>
      </c>
      <c r="M1843" s="120">
        <f>IF(AND($P$2=FALSE,OR(F1843="Commercial NAICS Cogen",F1843="Industrial NAICS Cogen",F1843="NAICS-22 Cogen")),FALSE,IF(AND($P$3=FALSE,OR(F1843="Commercial NAICS Cogen",F1843="Commercial NAICS Non-Cogen",F1843="Industrial NAICS Cogen", F1843="industrial NAICS non-Cogen")),FALSE, TRUE))</f>
        <v/>
      </c>
    </row>
    <row r="1844">
      <c r="A1844" s="129" t="n">
        <v>10026</v>
      </c>
      <c r="B1844" s="130" t="inlineStr">
        <is>
          <t>Encina Water Pollution Control</t>
        </is>
      </c>
      <c r="C1844" s="130" t="inlineStr">
        <is>
          <t>Encina Joint Powers Authority</t>
        </is>
      </c>
      <c r="D1844" s="129" t="n">
        <v>5901</v>
      </c>
      <c r="E1844" s="130" t="inlineStr">
        <is>
          <t>CA</t>
        </is>
      </c>
      <c r="F1844" s="130" t="inlineStr">
        <is>
          <t>Commercial NAICS Non-Cogen</t>
        </is>
      </c>
      <c r="G1844" s="130" t="inlineStr">
        <is>
          <t>IC</t>
        </is>
      </c>
      <c r="H1844" s="130" t="inlineStr">
        <is>
          <t>OBG</t>
        </is>
      </c>
      <c r="I1844" s="130" t="inlineStr">
        <is>
          <t>ORW</t>
        </is>
      </c>
      <c r="J1844" s="131" t="n">
        <v>12954.833</v>
      </c>
      <c r="K1844" s="129" t="n">
        <v>2020</v>
      </c>
      <c r="L1844" s="120">
        <f>IF(VLOOKUP(H1844,'Cross-Page Data'!$D$4:$F$48,3,FALSE)="natural gas",VLOOKUP(G1844,'Cross-Page Data'!$I$4:$J$19,2,FALSE),IF(VLOOKUP(H1844,'Cross-Page Data'!$D$4:$F$48,3,FALSE)="solar",IF(G1844="PV","solar PV","solar thermal"),IF(VLOOKUP(H1844,'Cross-Page Data'!$D$4:$F$48,3,FALSE)="wind",VLOOKUP(G1844,'Cross-Page Data'!$I$4:$J$19,2,FALSE),IF(VLOOKUP(H1844,'Cross-Page Data'!$D$4:$F$48,3,FALSE)="hydro",VLOOKUP(G1844,'Cross-Page Data'!$I$4:$J$19,2,FALSE),VLOOKUP(H1844,'Cross-Page Data'!$D$4:$F$48,3,FALSE)))))</f>
        <v/>
      </c>
      <c r="M1844" s="120">
        <f>IF(AND($P$2=FALSE,OR(F1844="Commercial NAICS Cogen",F1844="Industrial NAICS Cogen",F1844="NAICS-22 Cogen")),FALSE,IF(AND($P$3=FALSE,OR(F1844="Commercial NAICS Cogen",F1844="Commercial NAICS Non-Cogen",F1844="Industrial NAICS Cogen", F1844="industrial NAICS non-Cogen")),FALSE, TRUE))</f>
        <v/>
      </c>
    </row>
    <row r="1845">
      <c r="A1845" s="129" t="n">
        <v>10029</v>
      </c>
      <c r="B1845" s="130" t="inlineStr">
        <is>
          <t>General Electric Aircraft Engines</t>
        </is>
      </c>
      <c r="C1845" s="130" t="inlineStr">
        <is>
          <t>General Electric Aircraft Engines</t>
        </is>
      </c>
      <c r="D1845" s="129" t="n">
        <v>7049</v>
      </c>
      <c r="E1845" s="130" t="inlineStr">
        <is>
          <t>MA</t>
        </is>
      </c>
      <c r="F1845" s="130" t="inlineStr">
        <is>
          <t>Industrial NAICS Non-Cogen</t>
        </is>
      </c>
      <c r="G1845" s="130" t="inlineStr">
        <is>
          <t>PV</t>
        </is>
      </c>
      <c r="H1845" s="130" t="inlineStr">
        <is>
          <t>SUN</t>
        </is>
      </c>
      <c r="I1845" s="130" t="inlineStr">
        <is>
          <t>SUN</t>
        </is>
      </c>
      <c r="J1845" s="131" t="n">
        <v>2248</v>
      </c>
      <c r="K1845" s="129" t="n">
        <v>2020</v>
      </c>
      <c r="L1845" s="120">
        <f>IF(VLOOKUP(H1845,'Cross-Page Data'!$D$4:$F$48,3,FALSE)="natural gas",VLOOKUP(G1845,'Cross-Page Data'!$I$4:$J$19,2,FALSE),IF(VLOOKUP(H1845,'Cross-Page Data'!$D$4:$F$48,3,FALSE)="solar",IF(G1845="PV","solar PV","solar thermal"),IF(VLOOKUP(H1845,'Cross-Page Data'!$D$4:$F$48,3,FALSE)="wind",VLOOKUP(G1845,'Cross-Page Data'!$I$4:$J$19,2,FALSE),IF(VLOOKUP(H1845,'Cross-Page Data'!$D$4:$F$48,3,FALSE)="hydro",VLOOKUP(G1845,'Cross-Page Data'!$I$4:$J$19,2,FALSE),VLOOKUP(H1845,'Cross-Page Data'!$D$4:$F$48,3,FALSE)))))</f>
        <v/>
      </c>
      <c r="M1845" s="120">
        <f>IF(AND($P$2=FALSE,OR(F1845="Commercial NAICS Cogen",F1845="Industrial NAICS Cogen",F1845="NAICS-22 Cogen")),FALSE,IF(AND($P$3=FALSE,OR(F1845="Commercial NAICS Cogen",F1845="Commercial NAICS Non-Cogen",F1845="Industrial NAICS Cogen", F1845="industrial NAICS non-Cogen")),FALSE, TRUE))</f>
        <v/>
      </c>
    </row>
    <row r="1846">
      <c r="A1846" s="129" t="n">
        <v>10029</v>
      </c>
      <c r="B1846" s="130" t="inlineStr">
        <is>
          <t>General Electric Aircraft Engines</t>
        </is>
      </c>
      <c r="C1846" s="130" t="inlineStr">
        <is>
          <t>General Electric Aircraft Engines</t>
        </is>
      </c>
      <c r="D1846" s="129" t="n">
        <v>7049</v>
      </c>
      <c r="E1846" s="130" t="inlineStr">
        <is>
          <t>MA</t>
        </is>
      </c>
      <c r="F1846" s="130" t="inlineStr">
        <is>
          <t>Industrial NAICS Cogen</t>
        </is>
      </c>
      <c r="G1846" s="130" t="inlineStr">
        <is>
          <t>PV</t>
        </is>
      </c>
      <c r="H1846" s="130" t="inlineStr">
        <is>
          <t>SUN</t>
        </is>
      </c>
      <c r="I1846" s="130" t="inlineStr">
        <is>
          <t>SUN</t>
        </is>
      </c>
      <c r="J1846" s="131" t="n">
        <v>232</v>
      </c>
      <c r="K1846" s="129" t="n">
        <v>2020</v>
      </c>
      <c r="L1846" s="120">
        <f>IF(VLOOKUP(H1846,'Cross-Page Data'!$D$4:$F$48,3,FALSE)="natural gas",VLOOKUP(G1846,'Cross-Page Data'!$I$4:$J$19,2,FALSE),IF(VLOOKUP(H1846,'Cross-Page Data'!$D$4:$F$48,3,FALSE)="solar",IF(G1846="PV","solar PV","solar thermal"),IF(VLOOKUP(H1846,'Cross-Page Data'!$D$4:$F$48,3,FALSE)="wind",VLOOKUP(G1846,'Cross-Page Data'!$I$4:$J$19,2,FALSE),IF(VLOOKUP(H1846,'Cross-Page Data'!$D$4:$F$48,3,FALSE)="hydro",VLOOKUP(G1846,'Cross-Page Data'!$I$4:$J$19,2,FALSE),VLOOKUP(H1846,'Cross-Page Data'!$D$4:$F$48,3,FALSE)))))</f>
        <v/>
      </c>
      <c r="M1846" s="120">
        <f>IF(AND($P$2=FALSE,OR(F1846="Commercial NAICS Cogen",F1846="Industrial NAICS Cogen",F1846="NAICS-22 Cogen")),FALSE,IF(AND($P$3=FALSE,OR(F1846="Commercial NAICS Cogen",F1846="Commercial NAICS Non-Cogen",F1846="Industrial NAICS Cogen", F1846="industrial NAICS non-Cogen")),FALSE, TRUE))</f>
        <v/>
      </c>
    </row>
    <row r="1847">
      <c r="A1847" s="129" t="n">
        <v>10029</v>
      </c>
      <c r="B1847" s="130" t="inlineStr">
        <is>
          <t>General Electric Aircraft Engines</t>
        </is>
      </c>
      <c r="C1847" s="130" t="inlineStr">
        <is>
          <t>General Electric Aircraft Engines</t>
        </is>
      </c>
      <c r="D1847" s="129" t="n">
        <v>7049</v>
      </c>
      <c r="E1847" s="130" t="inlineStr">
        <is>
          <t>MA</t>
        </is>
      </c>
      <c r="F1847" s="130" t="inlineStr">
        <is>
          <t>Industrial NAICS Non-Cogen</t>
        </is>
      </c>
      <c r="G1847" s="130" t="inlineStr">
        <is>
          <t>ST</t>
        </is>
      </c>
      <c r="H1847" s="130" t="inlineStr">
        <is>
          <t>DFO</t>
        </is>
      </c>
      <c r="I1847" s="130" t="inlineStr">
        <is>
          <t>DFO</t>
        </is>
      </c>
      <c r="J1847" s="131" t="n">
        <v>0</v>
      </c>
      <c r="K1847" s="129" t="n">
        <v>2020</v>
      </c>
      <c r="L1847" s="120">
        <f>IF(VLOOKUP(H1847,'Cross-Page Data'!$D$4:$F$48,3,FALSE)="natural gas",VLOOKUP(G1847,'Cross-Page Data'!$I$4:$J$19,2,FALSE),IF(VLOOKUP(H1847,'Cross-Page Data'!$D$4:$F$48,3,FALSE)="solar",IF(G1847="PV","solar PV","solar thermal"),IF(VLOOKUP(H1847,'Cross-Page Data'!$D$4:$F$48,3,FALSE)="wind",VLOOKUP(G1847,'Cross-Page Data'!$I$4:$J$19,2,FALSE),IF(VLOOKUP(H1847,'Cross-Page Data'!$D$4:$F$48,3,FALSE)="hydro",VLOOKUP(G1847,'Cross-Page Data'!$I$4:$J$19,2,FALSE),VLOOKUP(H1847,'Cross-Page Data'!$D$4:$F$48,3,FALSE)))))</f>
        <v/>
      </c>
      <c r="M1847" s="120">
        <f>IF(AND($P$2=FALSE,OR(F1847="Commercial NAICS Cogen",F1847="Industrial NAICS Cogen",F1847="NAICS-22 Cogen")),FALSE,IF(AND($P$3=FALSE,OR(F1847="Commercial NAICS Cogen",F1847="Commercial NAICS Non-Cogen",F1847="Industrial NAICS Cogen", F1847="industrial NAICS non-Cogen")),FALSE, TRUE))</f>
        <v/>
      </c>
    </row>
    <row r="1848">
      <c r="A1848" s="129" t="n">
        <v>10029</v>
      </c>
      <c r="B1848" s="130" t="inlineStr">
        <is>
          <t>General Electric Aircraft Engines</t>
        </is>
      </c>
      <c r="C1848" s="130" t="inlineStr">
        <is>
          <t>General Electric Aircraft Engines</t>
        </is>
      </c>
      <c r="D1848" s="129" t="n">
        <v>7049</v>
      </c>
      <c r="E1848" s="130" t="inlineStr">
        <is>
          <t>MA</t>
        </is>
      </c>
      <c r="F1848" s="130" t="inlineStr">
        <is>
          <t>Industrial NAICS Cogen</t>
        </is>
      </c>
      <c r="G1848" s="130" t="inlineStr">
        <is>
          <t>ST</t>
        </is>
      </c>
      <c r="H1848" s="130" t="inlineStr">
        <is>
          <t>DFO</t>
        </is>
      </c>
      <c r="I1848" s="130" t="inlineStr">
        <is>
          <t>DFO</t>
        </is>
      </c>
      <c r="J1848" s="131" t="n">
        <v>0</v>
      </c>
      <c r="K1848" s="129" t="n">
        <v>2020</v>
      </c>
      <c r="L1848" s="120">
        <f>IF(VLOOKUP(H1848,'Cross-Page Data'!$D$4:$F$48,3,FALSE)="natural gas",VLOOKUP(G1848,'Cross-Page Data'!$I$4:$J$19,2,FALSE),IF(VLOOKUP(H1848,'Cross-Page Data'!$D$4:$F$48,3,FALSE)="solar",IF(G1848="PV","solar PV","solar thermal"),IF(VLOOKUP(H1848,'Cross-Page Data'!$D$4:$F$48,3,FALSE)="wind",VLOOKUP(G1848,'Cross-Page Data'!$I$4:$J$19,2,FALSE),IF(VLOOKUP(H1848,'Cross-Page Data'!$D$4:$F$48,3,FALSE)="hydro",VLOOKUP(G1848,'Cross-Page Data'!$I$4:$J$19,2,FALSE),VLOOKUP(H1848,'Cross-Page Data'!$D$4:$F$48,3,FALSE)))))</f>
        <v/>
      </c>
      <c r="M1848" s="120">
        <f>IF(AND($P$2=FALSE,OR(F1848="Commercial NAICS Cogen",F1848="Industrial NAICS Cogen",F1848="NAICS-22 Cogen")),FALSE,IF(AND($P$3=FALSE,OR(F1848="Commercial NAICS Cogen",F1848="Commercial NAICS Non-Cogen",F1848="Industrial NAICS Cogen", F1848="industrial NAICS non-Cogen")),FALSE, TRUE))</f>
        <v/>
      </c>
    </row>
    <row r="1849">
      <c r="A1849" s="129" t="n">
        <v>10029</v>
      </c>
      <c r="B1849" s="130" t="inlineStr">
        <is>
          <t>General Electric Aircraft Engines</t>
        </is>
      </c>
      <c r="C1849" s="130" t="inlineStr">
        <is>
          <t>General Electric Aircraft Engines</t>
        </is>
      </c>
      <c r="D1849" s="129" t="n">
        <v>7049</v>
      </c>
      <c r="E1849" s="130" t="inlineStr">
        <is>
          <t>MA</t>
        </is>
      </c>
      <c r="F1849" s="130" t="inlineStr">
        <is>
          <t>Industrial NAICS Non-Cogen</t>
        </is>
      </c>
      <c r="G1849" s="130" t="inlineStr">
        <is>
          <t>ST</t>
        </is>
      </c>
      <c r="H1849" s="130" t="inlineStr">
        <is>
          <t>NG</t>
        </is>
      </c>
      <c r="I1849" s="130" t="inlineStr">
        <is>
          <t>NG</t>
        </is>
      </c>
      <c r="J1849" s="131" t="n">
        <v>4283</v>
      </c>
      <c r="K1849" s="129" t="n">
        <v>2020</v>
      </c>
      <c r="L1849" s="120">
        <f>IF(VLOOKUP(H1849,'Cross-Page Data'!$D$4:$F$48,3,FALSE)="natural gas",VLOOKUP(G1849,'Cross-Page Data'!$I$4:$J$19,2,FALSE),IF(VLOOKUP(H1849,'Cross-Page Data'!$D$4:$F$48,3,FALSE)="solar",IF(G1849="PV","solar PV","solar thermal"),IF(VLOOKUP(H1849,'Cross-Page Data'!$D$4:$F$48,3,FALSE)="wind",VLOOKUP(G1849,'Cross-Page Data'!$I$4:$J$19,2,FALSE),IF(VLOOKUP(H1849,'Cross-Page Data'!$D$4:$F$48,3,FALSE)="hydro",VLOOKUP(G1849,'Cross-Page Data'!$I$4:$J$19,2,FALSE),VLOOKUP(H1849,'Cross-Page Data'!$D$4:$F$48,3,FALSE)))))</f>
        <v/>
      </c>
      <c r="M1849" s="120">
        <f>IF(AND($P$2=FALSE,OR(F1849="Commercial NAICS Cogen",F1849="Industrial NAICS Cogen",F1849="NAICS-22 Cogen")),FALSE,IF(AND($P$3=FALSE,OR(F1849="Commercial NAICS Cogen",F1849="Commercial NAICS Non-Cogen",F1849="Industrial NAICS Cogen", F1849="industrial NAICS non-Cogen")),FALSE, TRUE))</f>
        <v/>
      </c>
    </row>
    <row r="1850">
      <c r="A1850" s="129" t="n">
        <v>10029</v>
      </c>
      <c r="B1850" s="130" t="inlineStr">
        <is>
          <t>General Electric Aircraft Engines</t>
        </is>
      </c>
      <c r="C1850" s="130" t="inlineStr">
        <is>
          <t>General Electric Aircraft Engines</t>
        </is>
      </c>
      <c r="D1850" s="129" t="n">
        <v>7049</v>
      </c>
      <c r="E1850" s="130" t="inlineStr">
        <is>
          <t>MA</t>
        </is>
      </c>
      <c r="F1850" s="130" t="inlineStr">
        <is>
          <t>Industrial NAICS Cogen</t>
        </is>
      </c>
      <c r="G1850" s="130" t="inlineStr">
        <is>
          <t>ST</t>
        </is>
      </c>
      <c r="H1850" s="130" t="inlineStr">
        <is>
          <t>NG</t>
        </is>
      </c>
      <c r="I1850" s="130" t="inlineStr">
        <is>
          <t>NG</t>
        </is>
      </c>
      <c r="J1850" s="131" t="n">
        <v>9596</v>
      </c>
      <c r="K1850" s="129" t="n">
        <v>2020</v>
      </c>
      <c r="L1850" s="120">
        <f>IF(VLOOKUP(H1850,'Cross-Page Data'!$D$4:$F$48,3,FALSE)="natural gas",VLOOKUP(G1850,'Cross-Page Data'!$I$4:$J$19,2,FALSE),IF(VLOOKUP(H1850,'Cross-Page Data'!$D$4:$F$48,3,FALSE)="solar",IF(G1850="PV","solar PV","solar thermal"),IF(VLOOKUP(H1850,'Cross-Page Data'!$D$4:$F$48,3,FALSE)="wind",VLOOKUP(G1850,'Cross-Page Data'!$I$4:$J$19,2,FALSE),IF(VLOOKUP(H1850,'Cross-Page Data'!$D$4:$F$48,3,FALSE)="hydro",VLOOKUP(G1850,'Cross-Page Data'!$I$4:$J$19,2,FALSE),VLOOKUP(H1850,'Cross-Page Data'!$D$4:$F$48,3,FALSE)))))</f>
        <v/>
      </c>
      <c r="M1850" s="120">
        <f>IF(AND($P$2=FALSE,OR(F1850="Commercial NAICS Cogen",F1850="Industrial NAICS Cogen",F1850="NAICS-22 Cogen")),FALSE,IF(AND($P$3=FALSE,OR(F1850="Commercial NAICS Cogen",F1850="Commercial NAICS Non-Cogen",F1850="Industrial NAICS Cogen", F1850="industrial NAICS non-Cogen")),FALSE, TRUE))</f>
        <v/>
      </c>
    </row>
    <row r="1851">
      <c r="A1851" s="129" t="n">
        <v>10029</v>
      </c>
      <c r="B1851" s="130" t="inlineStr">
        <is>
          <t>General Electric Aircraft Engines</t>
        </is>
      </c>
      <c r="C1851" s="130" t="inlineStr">
        <is>
          <t>General Electric Aircraft Engines</t>
        </is>
      </c>
      <c r="D1851" s="129" t="n">
        <v>7049</v>
      </c>
      <c r="E1851" s="130" t="inlineStr">
        <is>
          <t>MA</t>
        </is>
      </c>
      <c r="F1851" s="130" t="inlineStr">
        <is>
          <t>Industrial NAICS Non-Cogen</t>
        </is>
      </c>
      <c r="G1851" s="130" t="inlineStr">
        <is>
          <t>ST</t>
        </is>
      </c>
      <c r="H1851" s="130" t="inlineStr">
        <is>
          <t>RFO</t>
        </is>
      </c>
      <c r="I1851" s="130" t="inlineStr">
        <is>
          <t>RFO</t>
        </is>
      </c>
      <c r="J1851" s="131" t="n">
        <v>0</v>
      </c>
      <c r="K1851" s="129" t="n">
        <v>2020</v>
      </c>
      <c r="L1851" s="120">
        <f>IF(VLOOKUP(H1851,'Cross-Page Data'!$D$4:$F$48,3,FALSE)="natural gas",VLOOKUP(G1851,'Cross-Page Data'!$I$4:$J$19,2,FALSE),IF(VLOOKUP(H1851,'Cross-Page Data'!$D$4:$F$48,3,FALSE)="solar",IF(G1851="PV","solar PV","solar thermal"),IF(VLOOKUP(H1851,'Cross-Page Data'!$D$4:$F$48,3,FALSE)="wind",VLOOKUP(G1851,'Cross-Page Data'!$I$4:$J$19,2,FALSE),IF(VLOOKUP(H1851,'Cross-Page Data'!$D$4:$F$48,3,FALSE)="hydro",VLOOKUP(G1851,'Cross-Page Data'!$I$4:$J$19,2,FALSE),VLOOKUP(H1851,'Cross-Page Data'!$D$4:$F$48,3,FALSE)))))</f>
        <v/>
      </c>
      <c r="M1851" s="120">
        <f>IF(AND($P$2=FALSE,OR(F1851="Commercial NAICS Cogen",F1851="Industrial NAICS Cogen",F1851="NAICS-22 Cogen")),FALSE,IF(AND($P$3=FALSE,OR(F1851="Commercial NAICS Cogen",F1851="Commercial NAICS Non-Cogen",F1851="Industrial NAICS Cogen", F1851="industrial NAICS non-Cogen")),FALSE, TRUE))</f>
        <v/>
      </c>
    </row>
    <row r="1852">
      <c r="A1852" s="129" t="n">
        <v>10029</v>
      </c>
      <c r="B1852" s="130" t="inlineStr">
        <is>
          <t>General Electric Aircraft Engines</t>
        </is>
      </c>
      <c r="C1852" s="130" t="inlineStr">
        <is>
          <t>General Electric Aircraft Engines</t>
        </is>
      </c>
      <c r="D1852" s="129" t="n">
        <v>7049</v>
      </c>
      <c r="E1852" s="130" t="inlineStr">
        <is>
          <t>MA</t>
        </is>
      </c>
      <c r="F1852" s="130" t="inlineStr">
        <is>
          <t>Industrial NAICS Cogen</t>
        </is>
      </c>
      <c r="G1852" s="130" t="inlineStr">
        <is>
          <t>ST</t>
        </is>
      </c>
      <c r="H1852" s="130" t="inlineStr">
        <is>
          <t>RFO</t>
        </is>
      </c>
      <c r="I1852" s="130" t="inlineStr">
        <is>
          <t>RFO</t>
        </is>
      </c>
      <c r="J1852" s="131" t="n">
        <v>0</v>
      </c>
      <c r="K1852" s="129" t="n">
        <v>2020</v>
      </c>
      <c r="L1852" s="120">
        <f>IF(VLOOKUP(H1852,'Cross-Page Data'!$D$4:$F$48,3,FALSE)="natural gas",VLOOKUP(G1852,'Cross-Page Data'!$I$4:$J$19,2,FALSE),IF(VLOOKUP(H1852,'Cross-Page Data'!$D$4:$F$48,3,FALSE)="solar",IF(G1852="PV","solar PV","solar thermal"),IF(VLOOKUP(H1852,'Cross-Page Data'!$D$4:$F$48,3,FALSE)="wind",VLOOKUP(G1852,'Cross-Page Data'!$I$4:$J$19,2,FALSE),IF(VLOOKUP(H1852,'Cross-Page Data'!$D$4:$F$48,3,FALSE)="hydro",VLOOKUP(G1852,'Cross-Page Data'!$I$4:$J$19,2,FALSE),VLOOKUP(H1852,'Cross-Page Data'!$D$4:$F$48,3,FALSE)))))</f>
        <v/>
      </c>
      <c r="M1852" s="120">
        <f>IF(AND($P$2=FALSE,OR(F1852="Commercial NAICS Cogen",F1852="Industrial NAICS Cogen",F1852="NAICS-22 Cogen")),FALSE,IF(AND($P$3=FALSE,OR(F1852="Commercial NAICS Cogen",F1852="Commercial NAICS Non-Cogen",F1852="Industrial NAICS Cogen", F1852="industrial NAICS non-Cogen")),FALSE, TRUE))</f>
        <v/>
      </c>
    </row>
    <row r="1853">
      <c r="A1853" s="129" t="n">
        <v>10030</v>
      </c>
      <c r="B1853" s="130" t="inlineStr">
        <is>
          <t>Energy Center Dover</t>
        </is>
      </c>
      <c r="C1853" s="130" t="inlineStr">
        <is>
          <t>Energy Center Dover LLC</t>
        </is>
      </c>
      <c r="D1853" s="129" t="n">
        <v>7860</v>
      </c>
      <c r="E1853" s="130" t="inlineStr">
        <is>
          <t>DE</t>
        </is>
      </c>
      <c r="F1853" s="130" t="inlineStr">
        <is>
          <t>NAICS-22 Cogen</t>
        </is>
      </c>
      <c r="G1853" s="130" t="inlineStr">
        <is>
          <t>CA</t>
        </is>
      </c>
      <c r="H1853" s="130" t="inlineStr">
        <is>
          <t>NG</t>
        </is>
      </c>
      <c r="I1853" s="130" t="inlineStr">
        <is>
          <t>NG</t>
        </is>
      </c>
      <c r="J1853" s="131" t="n">
        <v>8999</v>
      </c>
      <c r="K1853" s="129" t="n">
        <v>2020</v>
      </c>
      <c r="L1853" s="120">
        <f>IF(VLOOKUP(H1853,'Cross-Page Data'!$D$4:$F$48,3,FALSE)="natural gas",VLOOKUP(G1853,'Cross-Page Data'!$I$4:$J$19,2,FALSE),IF(VLOOKUP(H1853,'Cross-Page Data'!$D$4:$F$48,3,FALSE)="solar",IF(G1853="PV","solar PV","solar thermal"),IF(VLOOKUP(H1853,'Cross-Page Data'!$D$4:$F$48,3,FALSE)="wind",VLOOKUP(G1853,'Cross-Page Data'!$I$4:$J$19,2,FALSE),IF(VLOOKUP(H1853,'Cross-Page Data'!$D$4:$F$48,3,FALSE)="hydro",VLOOKUP(G1853,'Cross-Page Data'!$I$4:$J$19,2,FALSE),VLOOKUP(H1853,'Cross-Page Data'!$D$4:$F$48,3,FALSE)))))</f>
        <v/>
      </c>
      <c r="M1853" s="120">
        <f>IF(AND($P$2=FALSE,OR(F1853="Commercial NAICS Cogen",F1853="Industrial NAICS Cogen",F1853="NAICS-22 Cogen")),FALSE,IF(AND($P$3=FALSE,OR(F1853="Commercial NAICS Cogen",F1853="Commercial NAICS Non-Cogen",F1853="Industrial NAICS Cogen", F1853="industrial NAICS non-Cogen")),FALSE, TRUE))</f>
        <v/>
      </c>
    </row>
    <row r="1854">
      <c r="A1854" s="129" t="n">
        <v>10030</v>
      </c>
      <c r="B1854" s="130" t="inlineStr">
        <is>
          <t>Energy Center Dover</t>
        </is>
      </c>
      <c r="C1854" s="130" t="inlineStr">
        <is>
          <t>Energy Center Dover LLC</t>
        </is>
      </c>
      <c r="D1854" s="129" t="n">
        <v>7860</v>
      </c>
      <c r="E1854" s="130" t="inlineStr">
        <is>
          <t>DE</t>
        </is>
      </c>
      <c r="F1854" s="130" t="inlineStr">
        <is>
          <t>NAICS-22 Cogen</t>
        </is>
      </c>
      <c r="G1854" s="130" t="inlineStr">
        <is>
          <t>CT</t>
        </is>
      </c>
      <c r="H1854" s="130" t="inlineStr">
        <is>
          <t>BIT</t>
        </is>
      </c>
      <c r="I1854" s="130" t="inlineStr">
        <is>
          <t>COL</t>
        </is>
      </c>
      <c r="J1854" s="131" t="n">
        <v>0</v>
      </c>
      <c r="K1854" s="129" t="n">
        <v>2020</v>
      </c>
      <c r="L1854" s="120">
        <f>IF(VLOOKUP(H1854,'Cross-Page Data'!$D$4:$F$48,3,FALSE)="natural gas",VLOOKUP(G1854,'Cross-Page Data'!$I$4:$J$19,2,FALSE),IF(VLOOKUP(H1854,'Cross-Page Data'!$D$4:$F$48,3,FALSE)="solar",IF(G1854="PV","solar PV","solar thermal"),IF(VLOOKUP(H1854,'Cross-Page Data'!$D$4:$F$48,3,FALSE)="wind",VLOOKUP(G1854,'Cross-Page Data'!$I$4:$J$19,2,FALSE),IF(VLOOKUP(H1854,'Cross-Page Data'!$D$4:$F$48,3,FALSE)="hydro",VLOOKUP(G1854,'Cross-Page Data'!$I$4:$J$19,2,FALSE),VLOOKUP(H1854,'Cross-Page Data'!$D$4:$F$48,3,FALSE)))))</f>
        <v/>
      </c>
      <c r="M1854" s="120">
        <f>IF(AND($P$2=FALSE,OR(F1854="Commercial NAICS Cogen",F1854="Industrial NAICS Cogen",F1854="NAICS-22 Cogen")),FALSE,IF(AND($P$3=FALSE,OR(F1854="Commercial NAICS Cogen",F1854="Commercial NAICS Non-Cogen",F1854="Industrial NAICS Cogen", F1854="industrial NAICS non-Cogen")),FALSE, TRUE))</f>
        <v/>
      </c>
    </row>
    <row r="1855">
      <c r="A1855" s="129" t="n">
        <v>10030</v>
      </c>
      <c r="B1855" s="130" t="inlineStr">
        <is>
          <t>Energy Center Dover</t>
        </is>
      </c>
      <c r="C1855" s="130" t="inlineStr">
        <is>
          <t>Energy Center Dover LLC</t>
        </is>
      </c>
      <c r="D1855" s="129" t="n">
        <v>7860</v>
      </c>
      <c r="E1855" s="130" t="inlineStr">
        <is>
          <t>DE</t>
        </is>
      </c>
      <c r="F1855" s="130" t="inlineStr">
        <is>
          <t>NAICS-22 Cogen</t>
        </is>
      </c>
      <c r="G1855" s="130" t="inlineStr">
        <is>
          <t>CT</t>
        </is>
      </c>
      <c r="H1855" s="130" t="inlineStr">
        <is>
          <t>KER</t>
        </is>
      </c>
      <c r="I1855" s="130" t="inlineStr">
        <is>
          <t>WOO</t>
        </is>
      </c>
      <c r="J1855" s="131" t="n">
        <v>0</v>
      </c>
      <c r="K1855" s="129" t="n">
        <v>2020</v>
      </c>
      <c r="L1855" s="120">
        <f>IF(VLOOKUP(H1855,'Cross-Page Data'!$D$4:$F$48,3,FALSE)="natural gas",VLOOKUP(G1855,'Cross-Page Data'!$I$4:$J$19,2,FALSE),IF(VLOOKUP(H1855,'Cross-Page Data'!$D$4:$F$48,3,FALSE)="solar",IF(G1855="PV","solar PV","solar thermal"),IF(VLOOKUP(H1855,'Cross-Page Data'!$D$4:$F$48,3,FALSE)="wind",VLOOKUP(G1855,'Cross-Page Data'!$I$4:$J$19,2,FALSE),IF(VLOOKUP(H1855,'Cross-Page Data'!$D$4:$F$48,3,FALSE)="hydro",VLOOKUP(G1855,'Cross-Page Data'!$I$4:$J$19,2,FALSE),VLOOKUP(H1855,'Cross-Page Data'!$D$4:$F$48,3,FALSE)))))</f>
        <v/>
      </c>
      <c r="M1855" s="120">
        <f>IF(AND($P$2=FALSE,OR(F1855="Commercial NAICS Cogen",F1855="Industrial NAICS Cogen",F1855="NAICS-22 Cogen")),FALSE,IF(AND($P$3=FALSE,OR(F1855="Commercial NAICS Cogen",F1855="Commercial NAICS Non-Cogen",F1855="Industrial NAICS Cogen", F1855="industrial NAICS non-Cogen")),FALSE, TRUE))</f>
        <v/>
      </c>
    </row>
    <row r="1856">
      <c r="A1856" s="129" t="n">
        <v>10030</v>
      </c>
      <c r="B1856" s="130" t="inlineStr">
        <is>
          <t>Energy Center Dover</t>
        </is>
      </c>
      <c r="C1856" s="130" t="inlineStr">
        <is>
          <t>Energy Center Dover LLC</t>
        </is>
      </c>
      <c r="D1856" s="129" t="n">
        <v>7860</v>
      </c>
      <c r="E1856" s="130" t="inlineStr">
        <is>
          <t>DE</t>
        </is>
      </c>
      <c r="F1856" s="130" t="inlineStr">
        <is>
          <t>NAICS-22 Cogen</t>
        </is>
      </c>
      <c r="G1856" s="130" t="inlineStr">
        <is>
          <t>CT</t>
        </is>
      </c>
      <c r="H1856" s="130" t="inlineStr">
        <is>
          <t>NG</t>
        </is>
      </c>
      <c r="I1856" s="130" t="inlineStr">
        <is>
          <t>NG</t>
        </is>
      </c>
      <c r="J1856" s="131" t="n">
        <v>52886</v>
      </c>
      <c r="K1856" s="129" t="n">
        <v>2020</v>
      </c>
      <c r="L1856" s="120">
        <f>IF(VLOOKUP(H1856,'Cross-Page Data'!$D$4:$F$48,3,FALSE)="natural gas",VLOOKUP(G1856,'Cross-Page Data'!$I$4:$J$19,2,FALSE),IF(VLOOKUP(H1856,'Cross-Page Data'!$D$4:$F$48,3,FALSE)="solar",IF(G1856="PV","solar PV","solar thermal"),IF(VLOOKUP(H1856,'Cross-Page Data'!$D$4:$F$48,3,FALSE)="wind",VLOOKUP(G1856,'Cross-Page Data'!$I$4:$J$19,2,FALSE),IF(VLOOKUP(H1856,'Cross-Page Data'!$D$4:$F$48,3,FALSE)="hydro",VLOOKUP(G1856,'Cross-Page Data'!$I$4:$J$19,2,FALSE),VLOOKUP(H1856,'Cross-Page Data'!$D$4:$F$48,3,FALSE)))))</f>
        <v/>
      </c>
      <c r="M1856" s="120">
        <f>IF(AND($P$2=FALSE,OR(F1856="Commercial NAICS Cogen",F1856="Industrial NAICS Cogen",F1856="NAICS-22 Cogen")),FALSE,IF(AND($P$3=FALSE,OR(F1856="Commercial NAICS Cogen",F1856="Commercial NAICS Non-Cogen",F1856="Industrial NAICS Cogen", F1856="industrial NAICS non-Cogen")),FALSE, TRUE))</f>
        <v/>
      </c>
    </row>
    <row r="1857">
      <c r="A1857" s="129" t="n">
        <v>10030</v>
      </c>
      <c r="B1857" s="130" t="inlineStr">
        <is>
          <t>Energy Center Dover</t>
        </is>
      </c>
      <c r="C1857" s="130" t="inlineStr">
        <is>
          <t>Energy Center Dover LLC</t>
        </is>
      </c>
      <c r="D1857" s="129" t="n">
        <v>7860</v>
      </c>
      <c r="E1857" s="130" t="inlineStr">
        <is>
          <t>DE</t>
        </is>
      </c>
      <c r="F1857" s="130" t="inlineStr">
        <is>
          <t>NAICS-22 Cogen</t>
        </is>
      </c>
      <c r="G1857" s="130" t="inlineStr">
        <is>
          <t>GT</t>
        </is>
      </c>
      <c r="H1857" s="130" t="inlineStr">
        <is>
          <t>BIT</t>
        </is>
      </c>
      <c r="I1857" s="130" t="inlineStr">
        <is>
          <t>COL</t>
        </is>
      </c>
      <c r="J1857" s="131" t="n">
        <v>0</v>
      </c>
      <c r="K1857" s="129" t="n">
        <v>2020</v>
      </c>
      <c r="L1857" s="120">
        <f>IF(VLOOKUP(H1857,'Cross-Page Data'!$D$4:$F$48,3,FALSE)="natural gas",VLOOKUP(G1857,'Cross-Page Data'!$I$4:$J$19,2,FALSE),IF(VLOOKUP(H1857,'Cross-Page Data'!$D$4:$F$48,3,FALSE)="solar",IF(G1857="PV","solar PV","solar thermal"),IF(VLOOKUP(H1857,'Cross-Page Data'!$D$4:$F$48,3,FALSE)="wind",VLOOKUP(G1857,'Cross-Page Data'!$I$4:$J$19,2,FALSE),IF(VLOOKUP(H1857,'Cross-Page Data'!$D$4:$F$48,3,FALSE)="hydro",VLOOKUP(G1857,'Cross-Page Data'!$I$4:$J$19,2,FALSE),VLOOKUP(H1857,'Cross-Page Data'!$D$4:$F$48,3,FALSE)))))</f>
        <v/>
      </c>
      <c r="M1857" s="120">
        <f>IF(AND($P$2=FALSE,OR(F1857="Commercial NAICS Cogen",F1857="Industrial NAICS Cogen",F1857="NAICS-22 Cogen")),FALSE,IF(AND($P$3=FALSE,OR(F1857="Commercial NAICS Cogen",F1857="Commercial NAICS Non-Cogen",F1857="Industrial NAICS Cogen", F1857="industrial NAICS non-Cogen")),FALSE, TRUE))</f>
        <v/>
      </c>
    </row>
    <row r="1858">
      <c r="A1858" s="129" t="n">
        <v>10030</v>
      </c>
      <c r="B1858" s="130" t="inlineStr">
        <is>
          <t>Energy Center Dover</t>
        </is>
      </c>
      <c r="C1858" s="130" t="inlineStr">
        <is>
          <t>Energy Center Dover LLC</t>
        </is>
      </c>
      <c r="D1858" s="129" t="n">
        <v>7860</v>
      </c>
      <c r="E1858" s="130" t="inlineStr">
        <is>
          <t>DE</t>
        </is>
      </c>
      <c r="F1858" s="130" t="inlineStr">
        <is>
          <t>NAICS-22 Cogen</t>
        </is>
      </c>
      <c r="G1858" s="130" t="inlineStr">
        <is>
          <t>GT</t>
        </is>
      </c>
      <c r="H1858" s="130" t="inlineStr">
        <is>
          <t>DFO</t>
        </is>
      </c>
      <c r="I1858" s="130" t="inlineStr">
        <is>
          <t>DFO</t>
        </is>
      </c>
      <c r="J1858" s="131" t="n">
        <v>26.881</v>
      </c>
      <c r="K1858" s="129" t="n">
        <v>2020</v>
      </c>
      <c r="L1858" s="120">
        <f>IF(VLOOKUP(H1858,'Cross-Page Data'!$D$4:$F$48,3,FALSE)="natural gas",VLOOKUP(G1858,'Cross-Page Data'!$I$4:$J$19,2,FALSE),IF(VLOOKUP(H1858,'Cross-Page Data'!$D$4:$F$48,3,FALSE)="solar",IF(G1858="PV","solar PV","solar thermal"),IF(VLOOKUP(H1858,'Cross-Page Data'!$D$4:$F$48,3,FALSE)="wind",VLOOKUP(G1858,'Cross-Page Data'!$I$4:$J$19,2,FALSE),IF(VLOOKUP(H1858,'Cross-Page Data'!$D$4:$F$48,3,FALSE)="hydro",VLOOKUP(G1858,'Cross-Page Data'!$I$4:$J$19,2,FALSE),VLOOKUP(H1858,'Cross-Page Data'!$D$4:$F$48,3,FALSE)))))</f>
        <v/>
      </c>
      <c r="M1858" s="120">
        <f>IF(AND($P$2=FALSE,OR(F1858="Commercial NAICS Cogen",F1858="Industrial NAICS Cogen",F1858="NAICS-22 Cogen")),FALSE,IF(AND($P$3=FALSE,OR(F1858="Commercial NAICS Cogen",F1858="Commercial NAICS Non-Cogen",F1858="Industrial NAICS Cogen", F1858="industrial NAICS non-Cogen")),FALSE, TRUE))</f>
        <v/>
      </c>
    </row>
    <row r="1859">
      <c r="A1859" s="129" t="n">
        <v>10030</v>
      </c>
      <c r="B1859" s="130" t="inlineStr">
        <is>
          <t>Energy Center Dover</t>
        </is>
      </c>
      <c r="C1859" s="130" t="inlineStr">
        <is>
          <t>Energy Center Dover LLC</t>
        </is>
      </c>
      <c r="D1859" s="129" t="n">
        <v>7860</v>
      </c>
      <c r="E1859" s="130" t="inlineStr">
        <is>
          <t>DE</t>
        </is>
      </c>
      <c r="F1859" s="130" t="inlineStr">
        <is>
          <t>NAICS-22 Cogen</t>
        </is>
      </c>
      <c r="G1859" s="130" t="inlineStr">
        <is>
          <t>GT</t>
        </is>
      </c>
      <c r="H1859" s="130" t="inlineStr">
        <is>
          <t>KER</t>
        </is>
      </c>
      <c r="I1859" s="130" t="inlineStr">
        <is>
          <t>WOO</t>
        </is>
      </c>
      <c r="J1859" s="131" t="n">
        <v>0</v>
      </c>
      <c r="K1859" s="129" t="n">
        <v>2020</v>
      </c>
      <c r="L1859" s="120">
        <f>IF(VLOOKUP(H1859,'Cross-Page Data'!$D$4:$F$48,3,FALSE)="natural gas",VLOOKUP(G1859,'Cross-Page Data'!$I$4:$J$19,2,FALSE),IF(VLOOKUP(H1859,'Cross-Page Data'!$D$4:$F$48,3,FALSE)="solar",IF(G1859="PV","solar PV","solar thermal"),IF(VLOOKUP(H1859,'Cross-Page Data'!$D$4:$F$48,3,FALSE)="wind",VLOOKUP(G1859,'Cross-Page Data'!$I$4:$J$19,2,FALSE),IF(VLOOKUP(H1859,'Cross-Page Data'!$D$4:$F$48,3,FALSE)="hydro",VLOOKUP(G1859,'Cross-Page Data'!$I$4:$J$19,2,FALSE),VLOOKUP(H1859,'Cross-Page Data'!$D$4:$F$48,3,FALSE)))))</f>
        <v/>
      </c>
      <c r="M1859" s="120">
        <f>IF(AND($P$2=FALSE,OR(F1859="Commercial NAICS Cogen",F1859="Industrial NAICS Cogen",F1859="NAICS-22 Cogen")),FALSE,IF(AND($P$3=FALSE,OR(F1859="Commercial NAICS Cogen",F1859="Commercial NAICS Non-Cogen",F1859="Industrial NAICS Cogen", F1859="industrial NAICS non-Cogen")),FALSE, TRUE))</f>
        <v/>
      </c>
    </row>
    <row r="1860">
      <c r="A1860" s="129" t="n">
        <v>10030</v>
      </c>
      <c r="B1860" s="130" t="inlineStr">
        <is>
          <t>Energy Center Dover</t>
        </is>
      </c>
      <c r="C1860" s="130" t="inlineStr">
        <is>
          <t>Energy Center Dover LLC</t>
        </is>
      </c>
      <c r="D1860" s="129" t="n">
        <v>7860</v>
      </c>
      <c r="E1860" s="130" t="inlineStr">
        <is>
          <t>DE</t>
        </is>
      </c>
      <c r="F1860" s="130" t="inlineStr">
        <is>
          <t>NAICS-22 Cogen</t>
        </is>
      </c>
      <c r="G1860" s="130" t="inlineStr">
        <is>
          <t>GT</t>
        </is>
      </c>
      <c r="H1860" s="130" t="inlineStr">
        <is>
          <t>NG</t>
        </is>
      </c>
      <c r="I1860" s="130" t="inlineStr">
        <is>
          <t>NG</t>
        </is>
      </c>
      <c r="J1860" s="131" t="n">
        <v>25285.119</v>
      </c>
      <c r="K1860" s="129" t="n">
        <v>2020</v>
      </c>
      <c r="L1860" s="120">
        <f>IF(VLOOKUP(H1860,'Cross-Page Data'!$D$4:$F$48,3,FALSE)="natural gas",VLOOKUP(G1860,'Cross-Page Data'!$I$4:$J$19,2,FALSE),IF(VLOOKUP(H1860,'Cross-Page Data'!$D$4:$F$48,3,FALSE)="solar",IF(G1860="PV","solar PV","solar thermal"),IF(VLOOKUP(H1860,'Cross-Page Data'!$D$4:$F$48,3,FALSE)="wind",VLOOKUP(G1860,'Cross-Page Data'!$I$4:$J$19,2,FALSE),IF(VLOOKUP(H1860,'Cross-Page Data'!$D$4:$F$48,3,FALSE)="hydro",VLOOKUP(G1860,'Cross-Page Data'!$I$4:$J$19,2,FALSE),VLOOKUP(H1860,'Cross-Page Data'!$D$4:$F$48,3,FALSE)))))</f>
        <v/>
      </c>
      <c r="M1860" s="120">
        <f>IF(AND($P$2=FALSE,OR(F1860="Commercial NAICS Cogen",F1860="Industrial NAICS Cogen",F1860="NAICS-22 Cogen")),FALSE,IF(AND($P$3=FALSE,OR(F1860="Commercial NAICS Cogen",F1860="Commercial NAICS Non-Cogen",F1860="Industrial NAICS Cogen", F1860="industrial NAICS non-Cogen")),FALSE, TRUE))</f>
        <v/>
      </c>
    </row>
    <row r="1861">
      <c r="A1861" s="129" t="n">
        <v>10033</v>
      </c>
      <c r="B1861" s="130" t="inlineStr">
        <is>
          <t>Greater Detroit Resource Recovery</t>
        </is>
      </c>
      <c r="C1861" s="130" t="inlineStr">
        <is>
          <t>Detroit Renewable Power</t>
        </is>
      </c>
      <c r="D1861" s="129" t="n">
        <v>15430</v>
      </c>
      <c r="E1861" s="130" t="inlineStr">
        <is>
          <t>MI</t>
        </is>
      </c>
      <c r="F1861" s="130" t="inlineStr">
        <is>
          <t>Commercial NAICS Cogen</t>
        </is>
      </c>
      <c r="G1861" s="130" t="inlineStr">
        <is>
          <t>ST</t>
        </is>
      </c>
      <c r="H1861" s="130" t="inlineStr">
        <is>
          <t>DFO</t>
        </is>
      </c>
      <c r="I1861" s="130" t="inlineStr">
        <is>
          <t>DFO</t>
        </is>
      </c>
      <c r="J1861" s="131" t="n">
        <v>0</v>
      </c>
      <c r="K1861" s="129" t="n">
        <v>2020</v>
      </c>
      <c r="L1861" s="120">
        <f>IF(VLOOKUP(H1861,'Cross-Page Data'!$D$4:$F$48,3,FALSE)="natural gas",VLOOKUP(G1861,'Cross-Page Data'!$I$4:$J$19,2,FALSE),IF(VLOOKUP(H1861,'Cross-Page Data'!$D$4:$F$48,3,FALSE)="solar",IF(G1861="PV","solar PV","solar thermal"),IF(VLOOKUP(H1861,'Cross-Page Data'!$D$4:$F$48,3,FALSE)="wind",VLOOKUP(G1861,'Cross-Page Data'!$I$4:$J$19,2,FALSE),IF(VLOOKUP(H1861,'Cross-Page Data'!$D$4:$F$48,3,FALSE)="hydro",VLOOKUP(G1861,'Cross-Page Data'!$I$4:$J$19,2,FALSE),VLOOKUP(H1861,'Cross-Page Data'!$D$4:$F$48,3,FALSE)))))</f>
        <v/>
      </c>
      <c r="M1861" s="120">
        <f>IF(AND($P$2=FALSE,OR(F1861="Commercial NAICS Cogen",F1861="Industrial NAICS Cogen",F1861="NAICS-22 Cogen")),FALSE,IF(AND($P$3=FALSE,OR(F1861="Commercial NAICS Cogen",F1861="Commercial NAICS Non-Cogen",F1861="Industrial NAICS Cogen", F1861="industrial NAICS non-Cogen")),FALSE, TRUE))</f>
        <v/>
      </c>
    </row>
    <row r="1862">
      <c r="A1862" s="129" t="n">
        <v>10033</v>
      </c>
      <c r="B1862" s="130" t="inlineStr">
        <is>
          <t>Greater Detroit Resource Recovery</t>
        </is>
      </c>
      <c r="C1862" s="130" t="inlineStr">
        <is>
          <t>Detroit Renewable Power</t>
        </is>
      </c>
      <c r="D1862" s="129" t="n">
        <v>15430</v>
      </c>
      <c r="E1862" s="130" t="inlineStr">
        <is>
          <t>MI</t>
        </is>
      </c>
      <c r="F1862" s="130" t="inlineStr">
        <is>
          <t>Commercial NAICS Cogen</t>
        </is>
      </c>
      <c r="G1862" s="130" t="inlineStr">
        <is>
          <t>ST</t>
        </is>
      </c>
      <c r="H1862" s="130" t="inlineStr">
        <is>
          <t>MSB</t>
        </is>
      </c>
      <c r="I1862" s="130" t="inlineStr">
        <is>
          <t>MLG</t>
        </is>
      </c>
      <c r="J1862" s="131" t="n">
        <v>0</v>
      </c>
      <c r="K1862" s="129" t="n">
        <v>2020</v>
      </c>
      <c r="L1862" s="120">
        <f>IF(VLOOKUP(H1862,'Cross-Page Data'!$D$4:$F$48,3,FALSE)="natural gas",VLOOKUP(G1862,'Cross-Page Data'!$I$4:$J$19,2,FALSE),IF(VLOOKUP(H1862,'Cross-Page Data'!$D$4:$F$48,3,FALSE)="solar",IF(G1862="PV","solar PV","solar thermal"),IF(VLOOKUP(H1862,'Cross-Page Data'!$D$4:$F$48,3,FALSE)="wind",VLOOKUP(G1862,'Cross-Page Data'!$I$4:$J$19,2,FALSE),IF(VLOOKUP(H1862,'Cross-Page Data'!$D$4:$F$48,3,FALSE)="hydro",VLOOKUP(G1862,'Cross-Page Data'!$I$4:$J$19,2,FALSE),VLOOKUP(H1862,'Cross-Page Data'!$D$4:$F$48,3,FALSE)))))</f>
        <v/>
      </c>
      <c r="M1862" s="120">
        <f>IF(AND($P$2=FALSE,OR(F1862="Commercial NAICS Cogen",F1862="Industrial NAICS Cogen",F1862="NAICS-22 Cogen")),FALSE,IF(AND($P$3=FALSE,OR(F1862="Commercial NAICS Cogen",F1862="Commercial NAICS Non-Cogen",F1862="Industrial NAICS Cogen", F1862="industrial NAICS non-Cogen")),FALSE, TRUE))</f>
        <v/>
      </c>
    </row>
    <row r="1863">
      <c r="A1863" s="129" t="n">
        <v>10033</v>
      </c>
      <c r="B1863" s="130" t="inlineStr">
        <is>
          <t>Greater Detroit Resource Recovery</t>
        </is>
      </c>
      <c r="C1863" s="130" t="inlineStr">
        <is>
          <t>Detroit Renewable Power</t>
        </is>
      </c>
      <c r="D1863" s="129" t="n">
        <v>15430</v>
      </c>
      <c r="E1863" s="130" t="inlineStr">
        <is>
          <t>MI</t>
        </is>
      </c>
      <c r="F1863" s="130" t="inlineStr">
        <is>
          <t>Commercial NAICS Cogen</t>
        </is>
      </c>
      <c r="G1863" s="130" t="inlineStr">
        <is>
          <t>ST</t>
        </is>
      </c>
      <c r="H1863" s="130" t="inlineStr">
        <is>
          <t>MSN</t>
        </is>
      </c>
      <c r="I1863" s="130" t="inlineStr">
        <is>
          <t>OTH</t>
        </is>
      </c>
      <c r="J1863" s="131" t="n">
        <v>0</v>
      </c>
      <c r="K1863" s="129" t="n">
        <v>2020</v>
      </c>
      <c r="L1863" s="120">
        <f>IF(VLOOKUP(H1863,'Cross-Page Data'!$D$4:$F$48,3,FALSE)="natural gas",VLOOKUP(G1863,'Cross-Page Data'!$I$4:$J$19,2,FALSE),IF(VLOOKUP(H1863,'Cross-Page Data'!$D$4:$F$48,3,FALSE)="solar",IF(G1863="PV","solar PV","solar thermal"),IF(VLOOKUP(H1863,'Cross-Page Data'!$D$4:$F$48,3,FALSE)="wind",VLOOKUP(G1863,'Cross-Page Data'!$I$4:$J$19,2,FALSE),IF(VLOOKUP(H1863,'Cross-Page Data'!$D$4:$F$48,3,FALSE)="hydro",VLOOKUP(G1863,'Cross-Page Data'!$I$4:$J$19,2,FALSE),VLOOKUP(H1863,'Cross-Page Data'!$D$4:$F$48,3,FALSE)))))</f>
        <v/>
      </c>
      <c r="M1863" s="120">
        <f>IF(AND($P$2=FALSE,OR(F1863="Commercial NAICS Cogen",F1863="Industrial NAICS Cogen",F1863="NAICS-22 Cogen")),FALSE,IF(AND($P$3=FALSE,OR(F1863="Commercial NAICS Cogen",F1863="Commercial NAICS Non-Cogen",F1863="Industrial NAICS Cogen", F1863="industrial NAICS non-Cogen")),FALSE, TRUE))</f>
        <v/>
      </c>
    </row>
    <row r="1864">
      <c r="A1864" s="129" t="n">
        <v>10042</v>
      </c>
      <c r="B1864" s="130" t="inlineStr">
        <is>
          <t>Kaweah Delta District Hospital</t>
        </is>
      </c>
      <c r="C1864" s="130" t="inlineStr">
        <is>
          <t>Kaweah Delta Hospital</t>
        </is>
      </c>
      <c r="D1864" s="129" t="n">
        <v>10077</v>
      </c>
      <c r="E1864" s="130" t="inlineStr">
        <is>
          <t>CA</t>
        </is>
      </c>
      <c r="F1864" s="130" t="inlineStr">
        <is>
          <t>Commercial NAICS Non-Cogen</t>
        </is>
      </c>
      <c r="G1864" s="130" t="inlineStr">
        <is>
          <t>GT</t>
        </is>
      </c>
      <c r="H1864" s="130" t="inlineStr">
        <is>
          <t>NG</t>
        </is>
      </c>
      <c r="I1864" s="130" t="inlineStr">
        <is>
          <t>NG</t>
        </is>
      </c>
      <c r="J1864" s="131" t="n">
        <v>20605.56</v>
      </c>
      <c r="K1864" s="129" t="n">
        <v>2020</v>
      </c>
      <c r="L1864" s="120">
        <f>IF(VLOOKUP(H1864,'Cross-Page Data'!$D$4:$F$48,3,FALSE)="natural gas",VLOOKUP(G1864,'Cross-Page Data'!$I$4:$J$19,2,FALSE),IF(VLOOKUP(H1864,'Cross-Page Data'!$D$4:$F$48,3,FALSE)="solar",IF(G1864="PV","solar PV","solar thermal"),IF(VLOOKUP(H1864,'Cross-Page Data'!$D$4:$F$48,3,FALSE)="wind",VLOOKUP(G1864,'Cross-Page Data'!$I$4:$J$19,2,FALSE),IF(VLOOKUP(H1864,'Cross-Page Data'!$D$4:$F$48,3,FALSE)="hydro",VLOOKUP(G1864,'Cross-Page Data'!$I$4:$J$19,2,FALSE),VLOOKUP(H1864,'Cross-Page Data'!$D$4:$F$48,3,FALSE)))))</f>
        <v/>
      </c>
      <c r="M1864" s="120">
        <f>IF(AND($P$2=FALSE,OR(F1864="Commercial NAICS Cogen",F1864="Industrial NAICS Cogen",F1864="NAICS-22 Cogen")),FALSE,IF(AND($P$3=FALSE,OR(F1864="Commercial NAICS Cogen",F1864="Commercial NAICS Non-Cogen",F1864="Industrial NAICS Cogen", F1864="industrial NAICS non-Cogen")),FALSE, TRUE))</f>
        <v/>
      </c>
    </row>
    <row r="1865">
      <c r="A1865" s="129" t="n">
        <v>10043</v>
      </c>
      <c r="B1865" s="130" t="inlineStr">
        <is>
          <t>Logan Generating Plant</t>
        </is>
      </c>
      <c r="C1865" s="130" t="inlineStr">
        <is>
          <t>Logan Generating Company LP</t>
        </is>
      </c>
      <c r="D1865" s="129" t="n">
        <v>63046</v>
      </c>
      <c r="E1865" s="130" t="inlineStr">
        <is>
          <t>NJ</t>
        </is>
      </c>
      <c r="F1865" s="130" t="inlineStr">
        <is>
          <t>NAICS-22 Cogen</t>
        </is>
      </c>
      <c r="G1865" s="130" t="inlineStr">
        <is>
          <t>ST</t>
        </is>
      </c>
      <c r="H1865" s="130" t="inlineStr">
        <is>
          <t>BIT</t>
        </is>
      </c>
      <c r="I1865" s="130" t="inlineStr">
        <is>
          <t>COL</t>
        </is>
      </c>
      <c r="J1865" s="131" t="n">
        <v>441945.88</v>
      </c>
      <c r="K1865" s="129" t="n">
        <v>2020</v>
      </c>
      <c r="L1865" s="120">
        <f>IF(VLOOKUP(H1865,'Cross-Page Data'!$D$4:$F$48,3,FALSE)="natural gas",VLOOKUP(G1865,'Cross-Page Data'!$I$4:$J$19,2,FALSE),IF(VLOOKUP(H1865,'Cross-Page Data'!$D$4:$F$48,3,FALSE)="solar",IF(G1865="PV","solar PV","solar thermal"),IF(VLOOKUP(H1865,'Cross-Page Data'!$D$4:$F$48,3,FALSE)="wind",VLOOKUP(G1865,'Cross-Page Data'!$I$4:$J$19,2,FALSE),IF(VLOOKUP(H1865,'Cross-Page Data'!$D$4:$F$48,3,FALSE)="hydro",VLOOKUP(G1865,'Cross-Page Data'!$I$4:$J$19,2,FALSE),VLOOKUP(H1865,'Cross-Page Data'!$D$4:$F$48,3,FALSE)))))</f>
        <v/>
      </c>
      <c r="M1865" s="120">
        <f>IF(AND($P$2=FALSE,OR(F1865="Commercial NAICS Cogen",F1865="Industrial NAICS Cogen",F1865="NAICS-22 Cogen")),FALSE,IF(AND($P$3=FALSE,OR(F1865="Commercial NAICS Cogen",F1865="Commercial NAICS Non-Cogen",F1865="Industrial NAICS Cogen", F1865="industrial NAICS non-Cogen")),FALSE, TRUE))</f>
        <v/>
      </c>
    </row>
    <row r="1866">
      <c r="A1866" s="129" t="n">
        <v>10043</v>
      </c>
      <c r="B1866" s="130" t="inlineStr">
        <is>
          <t>Logan Generating Plant</t>
        </is>
      </c>
      <c r="C1866" s="130" t="inlineStr">
        <is>
          <t>Logan Generating Company LP</t>
        </is>
      </c>
      <c r="D1866" s="129" t="n">
        <v>63046</v>
      </c>
      <c r="E1866" s="130" t="inlineStr">
        <is>
          <t>NJ</t>
        </is>
      </c>
      <c r="F1866" s="130" t="inlineStr">
        <is>
          <t>NAICS-22 Cogen</t>
        </is>
      </c>
      <c r="G1866" s="130" t="inlineStr">
        <is>
          <t>ST</t>
        </is>
      </c>
      <c r="H1866" s="130" t="inlineStr">
        <is>
          <t>DFO</t>
        </is>
      </c>
      <c r="I1866" s="130" t="inlineStr">
        <is>
          <t>DFO</t>
        </is>
      </c>
      <c r="J1866" s="131" t="n">
        <v>1256.123</v>
      </c>
      <c r="K1866" s="129" t="n">
        <v>2020</v>
      </c>
      <c r="L1866" s="120">
        <f>IF(VLOOKUP(H1866,'Cross-Page Data'!$D$4:$F$48,3,FALSE)="natural gas",VLOOKUP(G1866,'Cross-Page Data'!$I$4:$J$19,2,FALSE),IF(VLOOKUP(H1866,'Cross-Page Data'!$D$4:$F$48,3,FALSE)="solar",IF(G1866="PV","solar PV","solar thermal"),IF(VLOOKUP(H1866,'Cross-Page Data'!$D$4:$F$48,3,FALSE)="wind",VLOOKUP(G1866,'Cross-Page Data'!$I$4:$J$19,2,FALSE),IF(VLOOKUP(H1866,'Cross-Page Data'!$D$4:$F$48,3,FALSE)="hydro",VLOOKUP(G1866,'Cross-Page Data'!$I$4:$J$19,2,FALSE),VLOOKUP(H1866,'Cross-Page Data'!$D$4:$F$48,3,FALSE)))))</f>
        <v/>
      </c>
      <c r="M1866" s="120">
        <f>IF(AND($P$2=FALSE,OR(F1866="Commercial NAICS Cogen",F1866="Industrial NAICS Cogen",F1866="NAICS-22 Cogen")),FALSE,IF(AND($P$3=FALSE,OR(F1866="Commercial NAICS Cogen",F1866="Commercial NAICS Non-Cogen",F1866="Industrial NAICS Cogen", F1866="industrial NAICS non-Cogen")),FALSE, TRUE))</f>
        <v/>
      </c>
    </row>
    <row r="1867">
      <c r="A1867" s="129" t="n">
        <v>10050</v>
      </c>
      <c r="B1867" s="130" t="inlineStr">
        <is>
          <t>Fourche Creek Wastewater</t>
        </is>
      </c>
      <c r="C1867" s="130" t="inlineStr">
        <is>
          <t>Little Rock Water Reclamation Authority</t>
        </is>
      </c>
      <c r="D1867" s="129" t="n">
        <v>11079</v>
      </c>
      <c r="E1867" s="130" t="inlineStr">
        <is>
          <t>AR</t>
        </is>
      </c>
      <c r="F1867" s="130" t="inlineStr">
        <is>
          <t>Commercial NAICS Cogen</t>
        </is>
      </c>
      <c r="G1867" s="130" t="inlineStr">
        <is>
          <t>IC</t>
        </is>
      </c>
      <c r="H1867" s="130" t="inlineStr">
        <is>
          <t>NG</t>
        </is>
      </c>
      <c r="I1867" s="130" t="inlineStr">
        <is>
          <t>NG</t>
        </is>
      </c>
      <c r="J1867" s="131" t="n">
        <v>518.813</v>
      </c>
      <c r="K1867" s="129" t="n">
        <v>2020</v>
      </c>
      <c r="L1867" s="120">
        <f>IF(VLOOKUP(H1867,'Cross-Page Data'!$D$4:$F$48,3,FALSE)="natural gas",VLOOKUP(G1867,'Cross-Page Data'!$I$4:$J$19,2,FALSE),IF(VLOOKUP(H1867,'Cross-Page Data'!$D$4:$F$48,3,FALSE)="solar",IF(G1867="PV","solar PV","solar thermal"),IF(VLOOKUP(H1867,'Cross-Page Data'!$D$4:$F$48,3,FALSE)="wind",VLOOKUP(G1867,'Cross-Page Data'!$I$4:$J$19,2,FALSE),IF(VLOOKUP(H1867,'Cross-Page Data'!$D$4:$F$48,3,FALSE)="hydro",VLOOKUP(G1867,'Cross-Page Data'!$I$4:$J$19,2,FALSE),VLOOKUP(H1867,'Cross-Page Data'!$D$4:$F$48,3,FALSE)))))</f>
        <v/>
      </c>
      <c r="M1867" s="120">
        <f>IF(AND($P$2=FALSE,OR(F1867="Commercial NAICS Cogen",F1867="Industrial NAICS Cogen",F1867="NAICS-22 Cogen")),FALSE,IF(AND($P$3=FALSE,OR(F1867="Commercial NAICS Cogen",F1867="Commercial NAICS Non-Cogen",F1867="Industrial NAICS Cogen", F1867="industrial NAICS non-Cogen")),FALSE, TRUE))</f>
        <v/>
      </c>
    </row>
    <row r="1868">
      <c r="A1868" s="129" t="n">
        <v>10050</v>
      </c>
      <c r="B1868" s="130" t="inlineStr">
        <is>
          <t>Fourche Creek Wastewater</t>
        </is>
      </c>
      <c r="C1868" s="130" t="inlineStr">
        <is>
          <t>Little Rock Water Reclamation Authority</t>
        </is>
      </c>
      <c r="D1868" s="129" t="n">
        <v>11079</v>
      </c>
      <c r="E1868" s="130" t="inlineStr">
        <is>
          <t>AR</t>
        </is>
      </c>
      <c r="F1868" s="130" t="inlineStr">
        <is>
          <t>Commercial NAICS Cogen</t>
        </is>
      </c>
      <c r="G1868" s="130" t="inlineStr">
        <is>
          <t>IC</t>
        </is>
      </c>
      <c r="H1868" s="130" t="inlineStr">
        <is>
          <t>OBG</t>
        </is>
      </c>
      <c r="I1868" s="130" t="inlineStr">
        <is>
          <t>ORW</t>
        </is>
      </c>
      <c r="J1868" s="131" t="n">
        <v>4093.067</v>
      </c>
      <c r="K1868" s="129" t="n">
        <v>2020</v>
      </c>
      <c r="L1868" s="120">
        <f>IF(VLOOKUP(H1868,'Cross-Page Data'!$D$4:$F$48,3,FALSE)="natural gas",VLOOKUP(G1868,'Cross-Page Data'!$I$4:$J$19,2,FALSE),IF(VLOOKUP(H1868,'Cross-Page Data'!$D$4:$F$48,3,FALSE)="solar",IF(G1868="PV","solar PV","solar thermal"),IF(VLOOKUP(H1868,'Cross-Page Data'!$D$4:$F$48,3,FALSE)="wind",VLOOKUP(G1868,'Cross-Page Data'!$I$4:$J$19,2,FALSE),IF(VLOOKUP(H1868,'Cross-Page Data'!$D$4:$F$48,3,FALSE)="hydro",VLOOKUP(G1868,'Cross-Page Data'!$I$4:$J$19,2,FALSE),VLOOKUP(H1868,'Cross-Page Data'!$D$4:$F$48,3,FALSE)))))</f>
        <v/>
      </c>
      <c r="M1868" s="120">
        <f>IF(AND($P$2=FALSE,OR(F1868="Commercial NAICS Cogen",F1868="Industrial NAICS Cogen",F1868="NAICS-22 Cogen")),FALSE,IF(AND($P$3=FALSE,OR(F1868="Commercial NAICS Cogen",F1868="Commercial NAICS Non-Cogen",F1868="Industrial NAICS Cogen", F1868="industrial NAICS non-Cogen")),FALSE, TRUE))</f>
        <v/>
      </c>
    </row>
    <row r="1869">
      <c r="A1869" s="129" t="n">
        <v>10058</v>
      </c>
      <c r="B1869" s="130" t="inlineStr">
        <is>
          <t>General Electric Diesel Engine Plant</t>
        </is>
      </c>
      <c r="C1869" s="130" t="inlineStr">
        <is>
          <t>General Electric Co</t>
        </is>
      </c>
      <c r="D1869" s="129" t="n">
        <v>7075</v>
      </c>
      <c r="E1869" s="130" t="inlineStr">
        <is>
          <t>PA</t>
        </is>
      </c>
      <c r="F1869" s="130" t="inlineStr">
        <is>
          <t>Industrial NAICS Non-Cogen</t>
        </is>
      </c>
      <c r="G1869" s="130" t="inlineStr">
        <is>
          <t>IC</t>
        </is>
      </c>
      <c r="H1869" s="130" t="inlineStr">
        <is>
          <t>DFO</t>
        </is>
      </c>
      <c r="I1869" s="130" t="inlineStr">
        <is>
          <t>DFO</t>
        </is>
      </c>
      <c r="J1869" s="131" t="n">
        <v>3285.94</v>
      </c>
      <c r="K1869" s="129" t="n">
        <v>2020</v>
      </c>
      <c r="L1869" s="120">
        <f>IF(VLOOKUP(H1869,'Cross-Page Data'!$D$4:$F$48,3,FALSE)="natural gas",VLOOKUP(G1869,'Cross-Page Data'!$I$4:$J$19,2,FALSE),IF(VLOOKUP(H1869,'Cross-Page Data'!$D$4:$F$48,3,FALSE)="solar",IF(G1869="PV","solar PV","solar thermal"),IF(VLOOKUP(H1869,'Cross-Page Data'!$D$4:$F$48,3,FALSE)="wind",VLOOKUP(G1869,'Cross-Page Data'!$I$4:$J$19,2,FALSE),IF(VLOOKUP(H1869,'Cross-Page Data'!$D$4:$F$48,3,FALSE)="hydro",VLOOKUP(G1869,'Cross-Page Data'!$I$4:$J$19,2,FALSE),VLOOKUP(H1869,'Cross-Page Data'!$D$4:$F$48,3,FALSE)))))</f>
        <v/>
      </c>
      <c r="M1869" s="120">
        <f>IF(AND($P$2=FALSE,OR(F1869="Commercial NAICS Cogen",F1869="Industrial NAICS Cogen",F1869="NAICS-22 Cogen")),FALSE,IF(AND($P$3=FALSE,OR(F1869="Commercial NAICS Cogen",F1869="Commercial NAICS Non-Cogen",F1869="Industrial NAICS Cogen", F1869="industrial NAICS non-Cogen")),FALSE, TRUE))</f>
        <v/>
      </c>
    </row>
    <row r="1870">
      <c r="A1870" s="129" t="n">
        <v>10058</v>
      </c>
      <c r="B1870" s="130" t="inlineStr">
        <is>
          <t>General Electric Diesel Engine Plant</t>
        </is>
      </c>
      <c r="C1870" s="130" t="inlineStr">
        <is>
          <t>General Electric Co</t>
        </is>
      </c>
      <c r="D1870" s="129" t="n">
        <v>7075</v>
      </c>
      <c r="E1870" s="130" t="inlineStr">
        <is>
          <t>PA</t>
        </is>
      </c>
      <c r="F1870" s="130" t="inlineStr">
        <is>
          <t>Industrial NAICS Non-Cogen</t>
        </is>
      </c>
      <c r="G1870" s="130" t="inlineStr">
        <is>
          <t>IC</t>
        </is>
      </c>
      <c r="H1870" s="130" t="inlineStr">
        <is>
          <t>NG</t>
        </is>
      </c>
      <c r="I1870" s="130" t="inlineStr">
        <is>
          <t>NG</t>
        </is>
      </c>
      <c r="J1870" s="131" t="n">
        <v>0</v>
      </c>
      <c r="K1870" s="129" t="n">
        <v>2020</v>
      </c>
      <c r="L1870" s="120">
        <f>IF(VLOOKUP(H1870,'Cross-Page Data'!$D$4:$F$48,3,FALSE)="natural gas",VLOOKUP(G1870,'Cross-Page Data'!$I$4:$J$19,2,FALSE),IF(VLOOKUP(H1870,'Cross-Page Data'!$D$4:$F$48,3,FALSE)="solar",IF(G1870="PV","solar PV","solar thermal"),IF(VLOOKUP(H1870,'Cross-Page Data'!$D$4:$F$48,3,FALSE)="wind",VLOOKUP(G1870,'Cross-Page Data'!$I$4:$J$19,2,FALSE),IF(VLOOKUP(H1870,'Cross-Page Data'!$D$4:$F$48,3,FALSE)="hydro",VLOOKUP(G1870,'Cross-Page Data'!$I$4:$J$19,2,FALSE),VLOOKUP(H1870,'Cross-Page Data'!$D$4:$F$48,3,FALSE)))))</f>
        <v/>
      </c>
      <c r="M1870" s="120">
        <f>IF(AND($P$2=FALSE,OR(F1870="Commercial NAICS Cogen",F1870="Industrial NAICS Cogen",F1870="NAICS-22 Cogen")),FALSE,IF(AND($P$3=FALSE,OR(F1870="Commercial NAICS Cogen",F1870="Commercial NAICS Non-Cogen",F1870="Industrial NAICS Cogen", F1870="industrial NAICS non-Cogen")),FALSE, TRUE))</f>
        <v/>
      </c>
    </row>
    <row r="1871">
      <c r="A1871" s="129" t="n">
        <v>10062</v>
      </c>
      <c r="B1871" s="130" t="inlineStr">
        <is>
          <t>Miami Dade County Resource Recovery Fac</t>
        </is>
      </c>
      <c r="C1871" s="130" t="inlineStr">
        <is>
          <t>Covanta Southeast Florida Renewable Ltd</t>
        </is>
      </c>
      <c r="D1871" s="129" t="n">
        <v>50085</v>
      </c>
      <c r="E1871" s="130" t="inlineStr">
        <is>
          <t>FL</t>
        </is>
      </c>
      <c r="F1871" s="130" t="inlineStr">
        <is>
          <t>NAICS-22 Non-Cogen</t>
        </is>
      </c>
      <c r="G1871" s="130" t="inlineStr">
        <is>
          <t>ST</t>
        </is>
      </c>
      <c r="H1871" s="130" t="inlineStr">
        <is>
          <t>MSB</t>
        </is>
      </c>
      <c r="I1871" s="130" t="inlineStr">
        <is>
          <t>MLG</t>
        </is>
      </c>
      <c r="J1871" s="131" t="n">
        <v>114117.7</v>
      </c>
      <c r="K1871" s="129" t="n">
        <v>2020</v>
      </c>
      <c r="L1871" s="120">
        <f>IF(VLOOKUP(H1871,'Cross-Page Data'!$D$4:$F$48,3,FALSE)="natural gas",VLOOKUP(G1871,'Cross-Page Data'!$I$4:$J$19,2,FALSE),IF(VLOOKUP(H1871,'Cross-Page Data'!$D$4:$F$48,3,FALSE)="solar",IF(G1871="PV","solar PV","solar thermal"),IF(VLOOKUP(H1871,'Cross-Page Data'!$D$4:$F$48,3,FALSE)="wind",VLOOKUP(G1871,'Cross-Page Data'!$I$4:$J$19,2,FALSE),IF(VLOOKUP(H1871,'Cross-Page Data'!$D$4:$F$48,3,FALSE)="hydro",VLOOKUP(G1871,'Cross-Page Data'!$I$4:$J$19,2,FALSE),VLOOKUP(H1871,'Cross-Page Data'!$D$4:$F$48,3,FALSE)))))</f>
        <v/>
      </c>
      <c r="M1871" s="120">
        <f>IF(AND($P$2=FALSE,OR(F1871="Commercial NAICS Cogen",F1871="Industrial NAICS Cogen",F1871="NAICS-22 Cogen")),FALSE,IF(AND($P$3=FALSE,OR(F1871="Commercial NAICS Cogen",F1871="Commercial NAICS Non-Cogen",F1871="Industrial NAICS Cogen", F1871="industrial NAICS non-Cogen")),FALSE, TRUE))</f>
        <v/>
      </c>
    </row>
    <row r="1872">
      <c r="A1872" s="129" t="n">
        <v>10062</v>
      </c>
      <c r="B1872" s="130" t="inlineStr">
        <is>
          <t>Miami Dade County Resource Recovery Fac</t>
        </is>
      </c>
      <c r="C1872" s="130" t="inlineStr">
        <is>
          <t>Covanta Southeast Florida Renewable Ltd</t>
        </is>
      </c>
      <c r="D1872" s="129" t="n">
        <v>50085</v>
      </c>
      <c r="E1872" s="130" t="inlineStr">
        <is>
          <t>FL</t>
        </is>
      </c>
      <c r="F1872" s="130" t="inlineStr">
        <is>
          <t>NAICS-22 Non-Cogen</t>
        </is>
      </c>
      <c r="G1872" s="130" t="inlineStr">
        <is>
          <t>ST</t>
        </is>
      </c>
      <c r="H1872" s="130" t="inlineStr">
        <is>
          <t>MSN</t>
        </is>
      </c>
      <c r="I1872" s="130" t="inlineStr">
        <is>
          <t>OTH</t>
        </is>
      </c>
      <c r="J1872" s="131" t="n">
        <v>139482.35</v>
      </c>
      <c r="K1872" s="129" t="n">
        <v>2020</v>
      </c>
      <c r="L1872" s="120">
        <f>IF(VLOOKUP(H1872,'Cross-Page Data'!$D$4:$F$48,3,FALSE)="natural gas",VLOOKUP(G1872,'Cross-Page Data'!$I$4:$J$19,2,FALSE),IF(VLOOKUP(H1872,'Cross-Page Data'!$D$4:$F$48,3,FALSE)="solar",IF(G1872="PV","solar PV","solar thermal"),IF(VLOOKUP(H1872,'Cross-Page Data'!$D$4:$F$48,3,FALSE)="wind",VLOOKUP(G1872,'Cross-Page Data'!$I$4:$J$19,2,FALSE),IF(VLOOKUP(H1872,'Cross-Page Data'!$D$4:$F$48,3,FALSE)="hydro",VLOOKUP(G1872,'Cross-Page Data'!$I$4:$J$19,2,FALSE),VLOOKUP(H1872,'Cross-Page Data'!$D$4:$F$48,3,FALSE)))))</f>
        <v/>
      </c>
      <c r="M1872" s="120">
        <f>IF(AND($P$2=FALSE,OR(F1872="Commercial NAICS Cogen",F1872="Industrial NAICS Cogen",F1872="NAICS-22 Cogen")),FALSE,IF(AND($P$3=FALSE,OR(F1872="Commercial NAICS Cogen",F1872="Commercial NAICS Non-Cogen",F1872="Industrial NAICS Cogen", F1872="industrial NAICS non-Cogen")),FALSE, TRUE))</f>
        <v/>
      </c>
    </row>
    <row r="1873">
      <c r="A1873" s="129" t="n">
        <v>10062</v>
      </c>
      <c r="B1873" s="130" t="inlineStr">
        <is>
          <t>Miami Dade County Resource Recovery Fac</t>
        </is>
      </c>
      <c r="C1873" s="130" t="inlineStr">
        <is>
          <t>Covanta Southeast Florida Renewable Ltd</t>
        </is>
      </c>
      <c r="D1873" s="129" t="n">
        <v>50085</v>
      </c>
      <c r="E1873" s="130" t="inlineStr">
        <is>
          <t>FL</t>
        </is>
      </c>
      <c r="F1873" s="130" t="inlineStr">
        <is>
          <t>NAICS-22 Non-Cogen</t>
        </is>
      </c>
      <c r="G1873" s="130" t="inlineStr">
        <is>
          <t>ST</t>
        </is>
      </c>
      <c r="H1873" s="130" t="inlineStr">
        <is>
          <t>NG</t>
        </is>
      </c>
      <c r="I1873" s="130" t="inlineStr">
        <is>
          <t>NG</t>
        </is>
      </c>
      <c r="J1873" s="131" t="n">
        <v>17200.945</v>
      </c>
      <c r="K1873" s="129" t="n">
        <v>2020</v>
      </c>
      <c r="L1873" s="120">
        <f>IF(VLOOKUP(H1873,'Cross-Page Data'!$D$4:$F$48,3,FALSE)="natural gas",VLOOKUP(G1873,'Cross-Page Data'!$I$4:$J$19,2,FALSE),IF(VLOOKUP(H1873,'Cross-Page Data'!$D$4:$F$48,3,FALSE)="solar",IF(G1873="PV","solar PV","solar thermal"),IF(VLOOKUP(H1873,'Cross-Page Data'!$D$4:$F$48,3,FALSE)="wind",VLOOKUP(G1873,'Cross-Page Data'!$I$4:$J$19,2,FALSE),IF(VLOOKUP(H1873,'Cross-Page Data'!$D$4:$F$48,3,FALSE)="hydro",VLOOKUP(G1873,'Cross-Page Data'!$I$4:$J$19,2,FALSE),VLOOKUP(H1873,'Cross-Page Data'!$D$4:$F$48,3,FALSE)))))</f>
        <v/>
      </c>
      <c r="M1873" s="120">
        <f>IF(AND($P$2=FALSE,OR(F1873="Commercial NAICS Cogen",F1873="Industrial NAICS Cogen",F1873="NAICS-22 Cogen")),FALSE,IF(AND($P$3=FALSE,OR(F1873="Commercial NAICS Cogen",F1873="Commercial NAICS Non-Cogen",F1873="Industrial NAICS Cogen", F1873="industrial NAICS non-Cogen")),FALSE, TRUE))</f>
        <v/>
      </c>
    </row>
    <row r="1874">
      <c r="A1874" s="129" t="n">
        <v>10093</v>
      </c>
      <c r="B1874" s="130" t="inlineStr">
        <is>
          <t>Tesoro Hawaii</t>
        </is>
      </c>
      <c r="C1874" s="130" t="inlineStr">
        <is>
          <t>PAR Petroleum</t>
        </is>
      </c>
      <c r="D1874" s="129" t="n">
        <v>58553</v>
      </c>
      <c r="E1874" s="130" t="inlineStr">
        <is>
          <t>HI</t>
        </is>
      </c>
      <c r="F1874" s="130" t="inlineStr">
        <is>
          <t>Industrial NAICS Cogen</t>
        </is>
      </c>
      <c r="G1874" s="130" t="inlineStr">
        <is>
          <t>GT</t>
        </is>
      </c>
      <c r="H1874" s="130" t="inlineStr">
        <is>
          <t>DFO</t>
        </is>
      </c>
      <c r="I1874" s="130" t="inlineStr">
        <is>
          <t>DFO</t>
        </is>
      </c>
      <c r="J1874" s="131" t="n">
        <v>0</v>
      </c>
      <c r="K1874" s="129" t="n">
        <v>2020</v>
      </c>
      <c r="L1874" s="120">
        <f>IF(VLOOKUP(H1874,'Cross-Page Data'!$D$4:$F$48,3,FALSE)="natural gas",VLOOKUP(G1874,'Cross-Page Data'!$I$4:$J$19,2,FALSE),IF(VLOOKUP(H1874,'Cross-Page Data'!$D$4:$F$48,3,FALSE)="solar",IF(G1874="PV","solar PV","solar thermal"),IF(VLOOKUP(H1874,'Cross-Page Data'!$D$4:$F$48,3,FALSE)="wind",VLOOKUP(G1874,'Cross-Page Data'!$I$4:$J$19,2,FALSE),IF(VLOOKUP(H1874,'Cross-Page Data'!$D$4:$F$48,3,FALSE)="hydro",VLOOKUP(G1874,'Cross-Page Data'!$I$4:$J$19,2,FALSE),VLOOKUP(H1874,'Cross-Page Data'!$D$4:$F$48,3,FALSE)))))</f>
        <v/>
      </c>
      <c r="M1874" s="120">
        <f>IF(AND($P$2=FALSE,OR(F1874="Commercial NAICS Cogen",F1874="Industrial NAICS Cogen",F1874="NAICS-22 Cogen")),FALSE,IF(AND($P$3=FALSE,OR(F1874="Commercial NAICS Cogen",F1874="Commercial NAICS Non-Cogen",F1874="Industrial NAICS Cogen", F1874="industrial NAICS non-Cogen")),FALSE, TRUE))</f>
        <v/>
      </c>
    </row>
    <row r="1875">
      <c r="A1875" s="129" t="n">
        <v>10093</v>
      </c>
      <c r="B1875" s="130" t="inlineStr">
        <is>
          <t>Tesoro Hawaii</t>
        </is>
      </c>
      <c r="C1875" s="130" t="inlineStr">
        <is>
          <t>PAR Petroleum</t>
        </is>
      </c>
      <c r="D1875" s="129" t="n">
        <v>58553</v>
      </c>
      <c r="E1875" s="130" t="inlineStr">
        <is>
          <t>HI</t>
        </is>
      </c>
      <c r="F1875" s="130" t="inlineStr">
        <is>
          <t>Industrial NAICS Cogen</t>
        </is>
      </c>
      <c r="G1875" s="130" t="inlineStr">
        <is>
          <t>GT</t>
        </is>
      </c>
      <c r="H1875" s="130" t="inlineStr">
        <is>
          <t>JF</t>
        </is>
      </c>
      <c r="I1875" s="130" t="inlineStr">
        <is>
          <t>WOO</t>
        </is>
      </c>
      <c r="J1875" s="131" t="n">
        <v>77739.02099999999</v>
      </c>
      <c r="K1875" s="129" t="n">
        <v>2020</v>
      </c>
      <c r="L1875" s="120">
        <f>IF(VLOOKUP(H1875,'Cross-Page Data'!$D$4:$F$48,3,FALSE)="natural gas",VLOOKUP(G1875,'Cross-Page Data'!$I$4:$J$19,2,FALSE),IF(VLOOKUP(H1875,'Cross-Page Data'!$D$4:$F$48,3,FALSE)="solar",IF(G1875="PV","solar PV","solar thermal"),IF(VLOOKUP(H1875,'Cross-Page Data'!$D$4:$F$48,3,FALSE)="wind",VLOOKUP(G1875,'Cross-Page Data'!$I$4:$J$19,2,FALSE),IF(VLOOKUP(H1875,'Cross-Page Data'!$D$4:$F$48,3,FALSE)="hydro",VLOOKUP(G1875,'Cross-Page Data'!$I$4:$J$19,2,FALSE),VLOOKUP(H1875,'Cross-Page Data'!$D$4:$F$48,3,FALSE)))))</f>
        <v/>
      </c>
      <c r="M1875" s="120">
        <f>IF(AND($P$2=FALSE,OR(F1875="Commercial NAICS Cogen",F1875="Industrial NAICS Cogen",F1875="NAICS-22 Cogen")),FALSE,IF(AND($P$3=FALSE,OR(F1875="Commercial NAICS Cogen",F1875="Commercial NAICS Non-Cogen",F1875="Industrial NAICS Cogen", F1875="industrial NAICS non-Cogen")),FALSE, TRUE))</f>
        <v/>
      </c>
    </row>
    <row r="1876">
      <c r="A1876" s="129" t="n">
        <v>10093</v>
      </c>
      <c r="B1876" s="130" t="inlineStr">
        <is>
          <t>Tesoro Hawaii</t>
        </is>
      </c>
      <c r="C1876" s="130" t="inlineStr">
        <is>
          <t>PAR Petroleum</t>
        </is>
      </c>
      <c r="D1876" s="129" t="n">
        <v>58553</v>
      </c>
      <c r="E1876" s="130" t="inlineStr">
        <is>
          <t>HI</t>
        </is>
      </c>
      <c r="F1876" s="130" t="inlineStr">
        <is>
          <t>Industrial NAICS Cogen</t>
        </is>
      </c>
      <c r="G1876" s="130" t="inlineStr">
        <is>
          <t>GT</t>
        </is>
      </c>
      <c r="H1876" s="130" t="inlineStr">
        <is>
          <t>KER</t>
        </is>
      </c>
      <c r="I1876" s="130" t="inlineStr">
        <is>
          <t>WOO</t>
        </is>
      </c>
      <c r="J1876" s="131" t="n">
        <v>0</v>
      </c>
      <c r="K1876" s="129" t="n">
        <v>2020</v>
      </c>
      <c r="L1876" s="120">
        <f>IF(VLOOKUP(H1876,'Cross-Page Data'!$D$4:$F$48,3,FALSE)="natural gas",VLOOKUP(G1876,'Cross-Page Data'!$I$4:$J$19,2,FALSE),IF(VLOOKUP(H1876,'Cross-Page Data'!$D$4:$F$48,3,FALSE)="solar",IF(G1876="PV","solar PV","solar thermal"),IF(VLOOKUP(H1876,'Cross-Page Data'!$D$4:$F$48,3,FALSE)="wind",VLOOKUP(G1876,'Cross-Page Data'!$I$4:$J$19,2,FALSE),IF(VLOOKUP(H1876,'Cross-Page Data'!$D$4:$F$48,3,FALSE)="hydro",VLOOKUP(G1876,'Cross-Page Data'!$I$4:$J$19,2,FALSE),VLOOKUP(H1876,'Cross-Page Data'!$D$4:$F$48,3,FALSE)))))</f>
        <v/>
      </c>
      <c r="M1876" s="120">
        <f>IF(AND($P$2=FALSE,OR(F1876="Commercial NAICS Cogen",F1876="Industrial NAICS Cogen",F1876="NAICS-22 Cogen")),FALSE,IF(AND($P$3=FALSE,OR(F1876="Commercial NAICS Cogen",F1876="Commercial NAICS Non-Cogen",F1876="Industrial NAICS Cogen", F1876="industrial NAICS non-Cogen")),FALSE, TRUE))</f>
        <v/>
      </c>
    </row>
    <row r="1877">
      <c r="A1877" s="129" t="n">
        <v>10093</v>
      </c>
      <c r="B1877" s="130" t="inlineStr">
        <is>
          <t>Tesoro Hawaii</t>
        </is>
      </c>
      <c r="C1877" s="130" t="inlineStr">
        <is>
          <t>PAR Petroleum</t>
        </is>
      </c>
      <c r="D1877" s="129" t="n">
        <v>58553</v>
      </c>
      <c r="E1877" s="130" t="inlineStr">
        <is>
          <t>HI</t>
        </is>
      </c>
      <c r="F1877" s="130" t="inlineStr">
        <is>
          <t>Industrial NAICS Cogen</t>
        </is>
      </c>
      <c r="G1877" s="130" t="inlineStr">
        <is>
          <t>GT</t>
        </is>
      </c>
      <c r="H1877" s="130" t="inlineStr">
        <is>
          <t>RFO</t>
        </is>
      </c>
      <c r="I1877" s="130" t="inlineStr">
        <is>
          <t>RFO</t>
        </is>
      </c>
      <c r="J1877" s="131" t="n">
        <v>0</v>
      </c>
      <c r="K1877" s="129" t="n">
        <v>2020</v>
      </c>
      <c r="L1877" s="120">
        <f>IF(VLOOKUP(H1877,'Cross-Page Data'!$D$4:$F$48,3,FALSE)="natural gas",VLOOKUP(G1877,'Cross-Page Data'!$I$4:$J$19,2,FALSE),IF(VLOOKUP(H1877,'Cross-Page Data'!$D$4:$F$48,3,FALSE)="solar",IF(G1877="PV","solar PV","solar thermal"),IF(VLOOKUP(H1877,'Cross-Page Data'!$D$4:$F$48,3,FALSE)="wind",VLOOKUP(G1877,'Cross-Page Data'!$I$4:$J$19,2,FALSE),IF(VLOOKUP(H1877,'Cross-Page Data'!$D$4:$F$48,3,FALSE)="hydro",VLOOKUP(G1877,'Cross-Page Data'!$I$4:$J$19,2,FALSE),VLOOKUP(H1877,'Cross-Page Data'!$D$4:$F$48,3,FALSE)))))</f>
        <v/>
      </c>
      <c r="M1877" s="120">
        <f>IF(AND($P$2=FALSE,OR(F1877="Commercial NAICS Cogen",F1877="Industrial NAICS Cogen",F1877="NAICS-22 Cogen")),FALSE,IF(AND($P$3=FALSE,OR(F1877="Commercial NAICS Cogen",F1877="Commercial NAICS Non-Cogen",F1877="Industrial NAICS Cogen", F1877="industrial NAICS non-Cogen")),FALSE, TRUE))</f>
        <v/>
      </c>
    </row>
    <row r="1878">
      <c r="A1878" s="129" t="n">
        <v>10093</v>
      </c>
      <c r="B1878" s="130" t="inlineStr">
        <is>
          <t>Tesoro Hawaii</t>
        </is>
      </c>
      <c r="C1878" s="130" t="inlineStr">
        <is>
          <t>PAR Petroleum</t>
        </is>
      </c>
      <c r="D1878" s="129" t="n">
        <v>58553</v>
      </c>
      <c r="E1878" s="130" t="inlineStr">
        <is>
          <t>HI</t>
        </is>
      </c>
      <c r="F1878" s="130" t="inlineStr">
        <is>
          <t>Industrial NAICS Cogen</t>
        </is>
      </c>
      <c r="G1878" s="130" t="inlineStr">
        <is>
          <t>GT</t>
        </is>
      </c>
      <c r="H1878" s="130" t="inlineStr">
        <is>
          <t>WO</t>
        </is>
      </c>
      <c r="I1878" s="130" t="inlineStr">
        <is>
          <t>WOO</t>
        </is>
      </c>
      <c r="J1878" s="131" t="n">
        <v>80779.899</v>
      </c>
      <c r="K1878" s="129" t="n">
        <v>2020</v>
      </c>
      <c r="L1878" s="120">
        <f>IF(VLOOKUP(H1878,'Cross-Page Data'!$D$4:$F$48,3,FALSE)="natural gas",VLOOKUP(G1878,'Cross-Page Data'!$I$4:$J$19,2,FALSE),IF(VLOOKUP(H1878,'Cross-Page Data'!$D$4:$F$48,3,FALSE)="solar",IF(G1878="PV","solar PV","solar thermal"),IF(VLOOKUP(H1878,'Cross-Page Data'!$D$4:$F$48,3,FALSE)="wind",VLOOKUP(G1878,'Cross-Page Data'!$I$4:$J$19,2,FALSE),IF(VLOOKUP(H1878,'Cross-Page Data'!$D$4:$F$48,3,FALSE)="hydro",VLOOKUP(G1878,'Cross-Page Data'!$I$4:$J$19,2,FALSE),VLOOKUP(H1878,'Cross-Page Data'!$D$4:$F$48,3,FALSE)))))</f>
        <v/>
      </c>
      <c r="M1878" s="120">
        <f>IF(AND($P$2=FALSE,OR(F1878="Commercial NAICS Cogen",F1878="Industrial NAICS Cogen",F1878="NAICS-22 Cogen")),FALSE,IF(AND($P$3=FALSE,OR(F1878="Commercial NAICS Cogen",F1878="Commercial NAICS Non-Cogen",F1878="Industrial NAICS Cogen", F1878="industrial NAICS non-Cogen")),FALSE, TRUE))</f>
        <v/>
      </c>
    </row>
    <row r="1879">
      <c r="A1879" s="129" t="n">
        <v>10108</v>
      </c>
      <c r="B1879" s="130" t="inlineStr">
        <is>
          <t>Hampton Facility</t>
        </is>
      </c>
      <c r="C1879" s="130" t="inlineStr">
        <is>
          <t>Foss Manufacturing Company LLC</t>
        </is>
      </c>
      <c r="D1879" s="129" t="n">
        <v>6636</v>
      </c>
      <c r="E1879" s="130" t="inlineStr">
        <is>
          <t>NH</t>
        </is>
      </c>
      <c r="F1879" s="130" t="inlineStr">
        <is>
          <t>Industrial NAICS Cogen</t>
        </is>
      </c>
      <c r="G1879" s="130" t="inlineStr">
        <is>
          <t>GT</t>
        </is>
      </c>
      <c r="H1879" s="130" t="inlineStr">
        <is>
          <t>DFO</t>
        </is>
      </c>
      <c r="I1879" s="130" t="inlineStr">
        <is>
          <t>DFO</t>
        </is>
      </c>
      <c r="J1879" s="131" t="n">
        <v>0</v>
      </c>
      <c r="K1879" s="129" t="n">
        <v>2020</v>
      </c>
      <c r="L1879" s="120">
        <f>IF(VLOOKUP(H1879,'Cross-Page Data'!$D$4:$F$48,3,FALSE)="natural gas",VLOOKUP(G1879,'Cross-Page Data'!$I$4:$J$19,2,FALSE),IF(VLOOKUP(H1879,'Cross-Page Data'!$D$4:$F$48,3,FALSE)="solar",IF(G1879="PV","solar PV","solar thermal"),IF(VLOOKUP(H1879,'Cross-Page Data'!$D$4:$F$48,3,FALSE)="wind",VLOOKUP(G1879,'Cross-Page Data'!$I$4:$J$19,2,FALSE),IF(VLOOKUP(H1879,'Cross-Page Data'!$D$4:$F$48,3,FALSE)="hydro",VLOOKUP(G1879,'Cross-Page Data'!$I$4:$J$19,2,FALSE),VLOOKUP(H1879,'Cross-Page Data'!$D$4:$F$48,3,FALSE)))))</f>
        <v/>
      </c>
      <c r="M1879" s="120">
        <f>IF(AND($P$2=FALSE,OR(F1879="Commercial NAICS Cogen",F1879="Industrial NAICS Cogen",F1879="NAICS-22 Cogen")),FALSE,IF(AND($P$3=FALSE,OR(F1879="Commercial NAICS Cogen",F1879="Commercial NAICS Non-Cogen",F1879="Industrial NAICS Cogen", F1879="industrial NAICS non-Cogen")),FALSE, TRUE))</f>
        <v/>
      </c>
    </row>
    <row r="1880">
      <c r="A1880" s="129" t="n">
        <v>10108</v>
      </c>
      <c r="B1880" s="130" t="inlineStr">
        <is>
          <t>Hampton Facility</t>
        </is>
      </c>
      <c r="C1880" s="130" t="inlineStr">
        <is>
          <t>Foss Manufacturing Company LLC</t>
        </is>
      </c>
      <c r="D1880" s="129" t="n">
        <v>6636</v>
      </c>
      <c r="E1880" s="130" t="inlineStr">
        <is>
          <t>NH</t>
        </is>
      </c>
      <c r="F1880" s="130" t="inlineStr">
        <is>
          <t>Industrial NAICS Cogen</t>
        </is>
      </c>
      <c r="G1880" s="130" t="inlineStr">
        <is>
          <t>GT</t>
        </is>
      </c>
      <c r="H1880" s="130" t="inlineStr">
        <is>
          <t>NG</t>
        </is>
      </c>
      <c r="I1880" s="130" t="inlineStr">
        <is>
          <t>NG</t>
        </is>
      </c>
      <c r="J1880" s="131" t="n">
        <v>27560</v>
      </c>
      <c r="K1880" s="129" t="n">
        <v>2020</v>
      </c>
      <c r="L1880" s="120">
        <f>IF(VLOOKUP(H1880,'Cross-Page Data'!$D$4:$F$48,3,FALSE)="natural gas",VLOOKUP(G1880,'Cross-Page Data'!$I$4:$J$19,2,FALSE),IF(VLOOKUP(H1880,'Cross-Page Data'!$D$4:$F$48,3,FALSE)="solar",IF(G1880="PV","solar PV","solar thermal"),IF(VLOOKUP(H1880,'Cross-Page Data'!$D$4:$F$48,3,FALSE)="wind",VLOOKUP(G1880,'Cross-Page Data'!$I$4:$J$19,2,FALSE),IF(VLOOKUP(H1880,'Cross-Page Data'!$D$4:$F$48,3,FALSE)="hydro",VLOOKUP(G1880,'Cross-Page Data'!$I$4:$J$19,2,FALSE),VLOOKUP(H1880,'Cross-Page Data'!$D$4:$F$48,3,FALSE)))))</f>
        <v/>
      </c>
      <c r="M1880" s="120">
        <f>IF(AND($P$2=FALSE,OR(F1880="Commercial NAICS Cogen",F1880="Industrial NAICS Cogen",F1880="NAICS-22 Cogen")),FALSE,IF(AND($P$3=FALSE,OR(F1880="Commercial NAICS Cogen",F1880="Commercial NAICS Non-Cogen",F1880="Industrial NAICS Cogen", F1880="industrial NAICS non-Cogen")),FALSE, TRUE))</f>
        <v/>
      </c>
    </row>
    <row r="1881">
      <c r="A1881" s="129" t="n">
        <v>10118</v>
      </c>
      <c r="B1881" s="130" t="inlineStr">
        <is>
          <t>Harrisburg Facility</t>
        </is>
      </c>
      <c r="C1881" s="130" t="inlineStr">
        <is>
          <t>Harrisburg Authority</t>
        </is>
      </c>
      <c r="D1881" s="129" t="n">
        <v>8181</v>
      </c>
      <c r="E1881" s="130" t="inlineStr">
        <is>
          <t>PA</t>
        </is>
      </c>
      <c r="F1881" s="130" t="inlineStr">
        <is>
          <t>NAICS-22 Cogen</t>
        </is>
      </c>
      <c r="G1881" s="130" t="inlineStr">
        <is>
          <t>ST</t>
        </is>
      </c>
      <c r="H1881" s="130" t="inlineStr">
        <is>
          <t>MSB</t>
        </is>
      </c>
      <c r="I1881" s="130" t="inlineStr">
        <is>
          <t>MLG</t>
        </is>
      </c>
      <c r="J1881" s="131" t="n">
        <v>50926.146</v>
      </c>
      <c r="K1881" s="129" t="n">
        <v>2020</v>
      </c>
      <c r="L1881" s="120">
        <f>IF(VLOOKUP(H1881,'Cross-Page Data'!$D$4:$F$48,3,FALSE)="natural gas",VLOOKUP(G1881,'Cross-Page Data'!$I$4:$J$19,2,FALSE),IF(VLOOKUP(H1881,'Cross-Page Data'!$D$4:$F$48,3,FALSE)="solar",IF(G1881="PV","solar PV","solar thermal"),IF(VLOOKUP(H1881,'Cross-Page Data'!$D$4:$F$48,3,FALSE)="wind",VLOOKUP(G1881,'Cross-Page Data'!$I$4:$J$19,2,FALSE),IF(VLOOKUP(H1881,'Cross-Page Data'!$D$4:$F$48,3,FALSE)="hydro",VLOOKUP(G1881,'Cross-Page Data'!$I$4:$J$19,2,FALSE),VLOOKUP(H1881,'Cross-Page Data'!$D$4:$F$48,3,FALSE)))))</f>
        <v/>
      </c>
      <c r="M1881" s="120">
        <f>IF(AND($P$2=FALSE,OR(F1881="Commercial NAICS Cogen",F1881="Industrial NAICS Cogen",F1881="NAICS-22 Cogen")),FALSE,IF(AND($P$3=FALSE,OR(F1881="Commercial NAICS Cogen",F1881="Commercial NAICS Non-Cogen",F1881="Industrial NAICS Cogen", F1881="industrial NAICS non-Cogen")),FALSE, TRUE))</f>
        <v/>
      </c>
    </row>
    <row r="1882">
      <c r="A1882" s="129" t="n">
        <v>10118</v>
      </c>
      <c r="B1882" s="130" t="inlineStr">
        <is>
          <t>Harrisburg Facility</t>
        </is>
      </c>
      <c r="C1882" s="130" t="inlineStr">
        <is>
          <t>Harrisburg Authority</t>
        </is>
      </c>
      <c r="D1882" s="129" t="n">
        <v>8181</v>
      </c>
      <c r="E1882" s="130" t="inlineStr">
        <is>
          <t>PA</t>
        </is>
      </c>
      <c r="F1882" s="130" t="inlineStr">
        <is>
          <t>NAICS-22 Cogen</t>
        </is>
      </c>
      <c r="G1882" s="130" t="inlineStr">
        <is>
          <t>ST</t>
        </is>
      </c>
      <c r="H1882" s="130" t="inlineStr">
        <is>
          <t>MSN</t>
        </is>
      </c>
      <c r="I1882" s="130" t="inlineStr">
        <is>
          <t>OTH</t>
        </is>
      </c>
      <c r="J1882" s="131" t="n">
        <v>62242.418</v>
      </c>
      <c r="K1882" s="129" t="n">
        <v>2020</v>
      </c>
      <c r="L1882" s="120">
        <f>IF(VLOOKUP(H1882,'Cross-Page Data'!$D$4:$F$48,3,FALSE)="natural gas",VLOOKUP(G1882,'Cross-Page Data'!$I$4:$J$19,2,FALSE),IF(VLOOKUP(H1882,'Cross-Page Data'!$D$4:$F$48,3,FALSE)="solar",IF(G1882="PV","solar PV","solar thermal"),IF(VLOOKUP(H1882,'Cross-Page Data'!$D$4:$F$48,3,FALSE)="wind",VLOOKUP(G1882,'Cross-Page Data'!$I$4:$J$19,2,FALSE),IF(VLOOKUP(H1882,'Cross-Page Data'!$D$4:$F$48,3,FALSE)="hydro",VLOOKUP(G1882,'Cross-Page Data'!$I$4:$J$19,2,FALSE),VLOOKUP(H1882,'Cross-Page Data'!$D$4:$F$48,3,FALSE)))))</f>
        <v/>
      </c>
      <c r="M1882" s="120">
        <f>IF(AND($P$2=FALSE,OR(F1882="Commercial NAICS Cogen",F1882="Industrial NAICS Cogen",F1882="NAICS-22 Cogen")),FALSE,IF(AND($P$3=FALSE,OR(F1882="Commercial NAICS Cogen",F1882="Commercial NAICS Non-Cogen",F1882="Industrial NAICS Cogen", F1882="industrial NAICS non-Cogen")),FALSE, TRUE))</f>
        <v/>
      </c>
    </row>
    <row r="1883">
      <c r="A1883" s="129" t="n">
        <v>10118</v>
      </c>
      <c r="B1883" s="130" t="inlineStr">
        <is>
          <t>Harrisburg Facility</t>
        </is>
      </c>
      <c r="C1883" s="130" t="inlineStr">
        <is>
          <t>Harrisburg Authority</t>
        </is>
      </c>
      <c r="D1883" s="129" t="n">
        <v>8181</v>
      </c>
      <c r="E1883" s="130" t="inlineStr">
        <is>
          <t>PA</t>
        </is>
      </c>
      <c r="F1883" s="130" t="inlineStr">
        <is>
          <t>NAICS-22 Cogen</t>
        </is>
      </c>
      <c r="G1883" s="130" t="inlineStr">
        <is>
          <t>ST</t>
        </is>
      </c>
      <c r="H1883" s="130" t="inlineStr">
        <is>
          <t>NG</t>
        </is>
      </c>
      <c r="I1883" s="130" t="inlineStr">
        <is>
          <t>NG</t>
        </is>
      </c>
      <c r="J1883" s="131" t="n">
        <v>1212.436</v>
      </c>
      <c r="K1883" s="129" t="n">
        <v>2020</v>
      </c>
      <c r="L1883" s="120">
        <f>IF(VLOOKUP(H1883,'Cross-Page Data'!$D$4:$F$48,3,FALSE)="natural gas",VLOOKUP(G1883,'Cross-Page Data'!$I$4:$J$19,2,FALSE),IF(VLOOKUP(H1883,'Cross-Page Data'!$D$4:$F$48,3,FALSE)="solar",IF(G1883="PV","solar PV","solar thermal"),IF(VLOOKUP(H1883,'Cross-Page Data'!$D$4:$F$48,3,FALSE)="wind",VLOOKUP(G1883,'Cross-Page Data'!$I$4:$J$19,2,FALSE),IF(VLOOKUP(H1883,'Cross-Page Data'!$D$4:$F$48,3,FALSE)="hydro",VLOOKUP(G1883,'Cross-Page Data'!$I$4:$J$19,2,FALSE),VLOOKUP(H1883,'Cross-Page Data'!$D$4:$F$48,3,FALSE)))))</f>
        <v/>
      </c>
      <c r="M1883" s="120">
        <f>IF(AND($P$2=FALSE,OR(F1883="Commercial NAICS Cogen",F1883="Industrial NAICS Cogen",F1883="NAICS-22 Cogen")),FALSE,IF(AND($P$3=FALSE,OR(F1883="Commercial NAICS Cogen",F1883="Commercial NAICS Non-Cogen",F1883="Industrial NAICS Cogen", F1883="industrial NAICS non-Cogen")),FALSE, TRUE))</f>
        <v/>
      </c>
    </row>
    <row r="1884" ht="29" customHeight="1" s="157">
      <c r="A1884" s="129" t="n">
        <v>10122</v>
      </c>
      <c r="B1884" s="130" t="inlineStr">
        <is>
          <t>CIP II/AR Bridgewater Holdings - NJCOE</t>
        </is>
      </c>
      <c r="C1884" s="130" t="inlineStr">
        <is>
          <t>COE Bridgewater LLC c/o Thor Equities, LLC</t>
        </is>
      </c>
      <c r="D1884" s="129" t="n">
        <v>62860</v>
      </c>
      <c r="E1884" s="130" t="inlineStr">
        <is>
          <t>NJ</t>
        </is>
      </c>
      <c r="F1884" s="130" t="inlineStr">
        <is>
          <t>Commercial NAICS Cogen</t>
        </is>
      </c>
      <c r="G1884" s="130" t="inlineStr">
        <is>
          <t>GT</t>
        </is>
      </c>
      <c r="H1884" s="130" t="inlineStr">
        <is>
          <t>DFO</t>
        </is>
      </c>
      <c r="I1884" s="130" t="inlineStr">
        <is>
          <t>DFO</t>
        </is>
      </c>
      <c r="J1884" s="131" t="n">
        <v>3.725</v>
      </c>
      <c r="K1884" s="129" t="n">
        <v>2020</v>
      </c>
      <c r="L1884" s="120">
        <f>IF(VLOOKUP(H1884,'Cross-Page Data'!$D$4:$F$48,3,FALSE)="natural gas",VLOOKUP(G1884,'Cross-Page Data'!$I$4:$J$19,2,FALSE),IF(VLOOKUP(H1884,'Cross-Page Data'!$D$4:$F$48,3,FALSE)="solar",IF(G1884="PV","solar PV","solar thermal"),IF(VLOOKUP(H1884,'Cross-Page Data'!$D$4:$F$48,3,FALSE)="wind",VLOOKUP(G1884,'Cross-Page Data'!$I$4:$J$19,2,FALSE),IF(VLOOKUP(H1884,'Cross-Page Data'!$D$4:$F$48,3,FALSE)="hydro",VLOOKUP(G1884,'Cross-Page Data'!$I$4:$J$19,2,FALSE),VLOOKUP(H1884,'Cross-Page Data'!$D$4:$F$48,3,FALSE)))))</f>
        <v/>
      </c>
      <c r="M1884" s="120">
        <f>IF(AND($P$2=FALSE,OR(F1884="Commercial NAICS Cogen",F1884="Industrial NAICS Cogen",F1884="NAICS-22 Cogen")),FALSE,IF(AND($P$3=FALSE,OR(F1884="Commercial NAICS Cogen",F1884="Commercial NAICS Non-Cogen",F1884="Industrial NAICS Cogen", F1884="industrial NAICS non-Cogen")),FALSE, TRUE))</f>
        <v/>
      </c>
    </row>
    <row r="1885" ht="29" customHeight="1" s="157">
      <c r="A1885" s="129" t="n">
        <v>10122</v>
      </c>
      <c r="B1885" s="130" t="inlineStr">
        <is>
          <t>CIP II/AR Bridgewater Holdings - NJCOE</t>
        </is>
      </c>
      <c r="C1885" s="130" t="inlineStr">
        <is>
          <t>COE Bridgewater LLC c/o Thor Equities, LLC</t>
        </is>
      </c>
      <c r="D1885" s="129" t="n">
        <v>62860</v>
      </c>
      <c r="E1885" s="130" t="inlineStr">
        <is>
          <t>NJ</t>
        </is>
      </c>
      <c r="F1885" s="130" t="inlineStr">
        <is>
          <t>Commercial NAICS Cogen</t>
        </is>
      </c>
      <c r="G1885" s="130" t="inlineStr">
        <is>
          <t>GT</t>
        </is>
      </c>
      <c r="H1885" s="130" t="inlineStr">
        <is>
          <t>NG</t>
        </is>
      </c>
      <c r="I1885" s="130" t="inlineStr">
        <is>
          <t>NG</t>
        </is>
      </c>
      <c r="J1885" s="131" t="n">
        <v>28008.595</v>
      </c>
      <c r="K1885" s="129" t="n">
        <v>2020</v>
      </c>
      <c r="L1885" s="120">
        <f>IF(VLOOKUP(H1885,'Cross-Page Data'!$D$4:$F$48,3,FALSE)="natural gas",VLOOKUP(G1885,'Cross-Page Data'!$I$4:$J$19,2,FALSE),IF(VLOOKUP(H1885,'Cross-Page Data'!$D$4:$F$48,3,FALSE)="solar",IF(G1885="PV","solar PV","solar thermal"),IF(VLOOKUP(H1885,'Cross-Page Data'!$D$4:$F$48,3,FALSE)="wind",VLOOKUP(G1885,'Cross-Page Data'!$I$4:$J$19,2,FALSE),IF(VLOOKUP(H1885,'Cross-Page Data'!$D$4:$F$48,3,FALSE)="hydro",VLOOKUP(G1885,'Cross-Page Data'!$I$4:$J$19,2,FALSE),VLOOKUP(H1885,'Cross-Page Data'!$D$4:$F$48,3,FALSE)))))</f>
        <v/>
      </c>
      <c r="M1885" s="120">
        <f>IF(AND($P$2=FALSE,OR(F1885="Commercial NAICS Cogen",F1885="Industrial NAICS Cogen",F1885="NAICS-22 Cogen")),FALSE,IF(AND($P$3=FALSE,OR(F1885="Commercial NAICS Cogen",F1885="Commercial NAICS Non-Cogen",F1885="Industrial NAICS Cogen", F1885="industrial NAICS non-Cogen")),FALSE, TRUE))</f>
        <v/>
      </c>
    </row>
    <row r="1886">
      <c r="A1886" s="129" t="n">
        <v>10123</v>
      </c>
      <c r="B1886" s="130" t="inlineStr">
        <is>
          <t>Hoffmann LaRoche</t>
        </is>
      </c>
      <c r="C1886" s="130" t="inlineStr">
        <is>
          <t>PB Nutclif Master, LLC</t>
        </is>
      </c>
      <c r="D1886" s="129" t="n">
        <v>60557</v>
      </c>
      <c r="E1886" s="130" t="inlineStr">
        <is>
          <t>NJ</t>
        </is>
      </c>
      <c r="F1886" s="130" t="inlineStr">
        <is>
          <t>Industrial NAICS Cogen</t>
        </is>
      </c>
      <c r="G1886" s="130" t="inlineStr">
        <is>
          <t>GT</t>
        </is>
      </c>
      <c r="H1886" s="130" t="inlineStr">
        <is>
          <t>DFO</t>
        </is>
      </c>
      <c r="I1886" s="130" t="inlineStr">
        <is>
          <t>DFO</t>
        </is>
      </c>
      <c r="J1886" s="131" t="n">
        <v>0</v>
      </c>
      <c r="K1886" s="129" t="n">
        <v>2020</v>
      </c>
      <c r="L1886" s="120">
        <f>IF(VLOOKUP(H1886,'Cross-Page Data'!$D$4:$F$48,3,FALSE)="natural gas",VLOOKUP(G1886,'Cross-Page Data'!$I$4:$J$19,2,FALSE),IF(VLOOKUP(H1886,'Cross-Page Data'!$D$4:$F$48,3,FALSE)="solar",IF(G1886="PV","solar PV","solar thermal"),IF(VLOOKUP(H1886,'Cross-Page Data'!$D$4:$F$48,3,FALSE)="wind",VLOOKUP(G1886,'Cross-Page Data'!$I$4:$J$19,2,FALSE),IF(VLOOKUP(H1886,'Cross-Page Data'!$D$4:$F$48,3,FALSE)="hydro",VLOOKUP(G1886,'Cross-Page Data'!$I$4:$J$19,2,FALSE),VLOOKUP(H1886,'Cross-Page Data'!$D$4:$F$48,3,FALSE)))))</f>
        <v/>
      </c>
      <c r="M1886" s="120">
        <f>IF(AND($P$2=FALSE,OR(F1886="Commercial NAICS Cogen",F1886="Industrial NAICS Cogen",F1886="NAICS-22 Cogen")),FALSE,IF(AND($P$3=FALSE,OR(F1886="Commercial NAICS Cogen",F1886="Commercial NAICS Non-Cogen",F1886="Industrial NAICS Cogen", F1886="industrial NAICS non-Cogen")),FALSE, TRUE))</f>
        <v/>
      </c>
    </row>
    <row r="1887">
      <c r="A1887" s="129" t="n">
        <v>10123</v>
      </c>
      <c r="B1887" s="130" t="inlineStr">
        <is>
          <t>Hoffmann LaRoche</t>
        </is>
      </c>
      <c r="C1887" s="130" t="inlineStr">
        <is>
          <t>PB Nutclif Master, LLC</t>
        </is>
      </c>
      <c r="D1887" s="129" t="n">
        <v>60557</v>
      </c>
      <c r="E1887" s="130" t="inlineStr">
        <is>
          <t>NJ</t>
        </is>
      </c>
      <c r="F1887" s="130" t="inlineStr">
        <is>
          <t>Industrial NAICS Cogen</t>
        </is>
      </c>
      <c r="G1887" s="130" t="inlineStr">
        <is>
          <t>GT</t>
        </is>
      </c>
      <c r="H1887" s="130" t="inlineStr">
        <is>
          <t>NG</t>
        </is>
      </c>
      <c r="I1887" s="130" t="inlineStr">
        <is>
          <t>NG</t>
        </is>
      </c>
      <c r="J1887" s="131" t="n">
        <v>40242</v>
      </c>
      <c r="K1887" s="129" t="n">
        <v>2020</v>
      </c>
      <c r="L1887" s="120">
        <f>IF(VLOOKUP(H1887,'Cross-Page Data'!$D$4:$F$48,3,FALSE)="natural gas",VLOOKUP(G1887,'Cross-Page Data'!$I$4:$J$19,2,FALSE),IF(VLOOKUP(H1887,'Cross-Page Data'!$D$4:$F$48,3,FALSE)="solar",IF(G1887="PV","solar PV","solar thermal"),IF(VLOOKUP(H1887,'Cross-Page Data'!$D$4:$F$48,3,FALSE)="wind",VLOOKUP(G1887,'Cross-Page Data'!$I$4:$J$19,2,FALSE),IF(VLOOKUP(H1887,'Cross-Page Data'!$D$4:$F$48,3,FALSE)="hydro",VLOOKUP(G1887,'Cross-Page Data'!$I$4:$J$19,2,FALSE),VLOOKUP(H1887,'Cross-Page Data'!$D$4:$F$48,3,FALSE)))))</f>
        <v/>
      </c>
      <c r="M1887" s="120">
        <f>IF(AND($P$2=FALSE,OR(F1887="Commercial NAICS Cogen",F1887="Industrial NAICS Cogen",F1887="NAICS-22 Cogen")),FALSE,IF(AND($P$3=FALSE,OR(F1887="Commercial NAICS Cogen",F1887="Commercial NAICS Non-Cogen",F1887="Industrial NAICS Cogen", F1887="industrial NAICS non-Cogen")),FALSE, TRUE))</f>
        <v/>
      </c>
    </row>
    <row r="1888">
      <c r="A1888" s="129" t="n">
        <v>10129</v>
      </c>
      <c r="B1888" s="130" t="inlineStr">
        <is>
          <t>Indiana University of Pennsylvania</t>
        </is>
      </c>
      <c r="C1888" s="130" t="inlineStr">
        <is>
          <t>Indiana University of Penn</t>
        </is>
      </c>
      <c r="D1888" s="129" t="n">
        <v>9335</v>
      </c>
      <c r="E1888" s="130" t="inlineStr">
        <is>
          <t>PA</t>
        </is>
      </c>
      <c r="F1888" s="130" t="inlineStr">
        <is>
          <t>Commercial NAICS Cogen</t>
        </is>
      </c>
      <c r="G1888" s="130" t="inlineStr">
        <is>
          <t>IC</t>
        </is>
      </c>
      <c r="H1888" s="130" t="inlineStr">
        <is>
          <t>DFO</t>
        </is>
      </c>
      <c r="I1888" s="130" t="inlineStr">
        <is>
          <t>DFO</t>
        </is>
      </c>
      <c r="J1888" s="131" t="n">
        <v>1000.001</v>
      </c>
      <c r="K1888" s="129" t="n">
        <v>2020</v>
      </c>
      <c r="L1888" s="120">
        <f>IF(VLOOKUP(H1888,'Cross-Page Data'!$D$4:$F$48,3,FALSE)="natural gas",VLOOKUP(G1888,'Cross-Page Data'!$I$4:$J$19,2,FALSE),IF(VLOOKUP(H1888,'Cross-Page Data'!$D$4:$F$48,3,FALSE)="solar",IF(G1888="PV","solar PV","solar thermal"),IF(VLOOKUP(H1888,'Cross-Page Data'!$D$4:$F$48,3,FALSE)="wind",VLOOKUP(G1888,'Cross-Page Data'!$I$4:$J$19,2,FALSE),IF(VLOOKUP(H1888,'Cross-Page Data'!$D$4:$F$48,3,FALSE)="hydro",VLOOKUP(G1888,'Cross-Page Data'!$I$4:$J$19,2,FALSE),VLOOKUP(H1888,'Cross-Page Data'!$D$4:$F$48,3,FALSE)))))</f>
        <v/>
      </c>
      <c r="M1888" s="120">
        <f>IF(AND($P$2=FALSE,OR(F1888="Commercial NAICS Cogen",F1888="Industrial NAICS Cogen",F1888="NAICS-22 Cogen")),FALSE,IF(AND($P$3=FALSE,OR(F1888="Commercial NAICS Cogen",F1888="Commercial NAICS Non-Cogen",F1888="Industrial NAICS Cogen", F1888="industrial NAICS non-Cogen")),FALSE, TRUE))</f>
        <v/>
      </c>
    </row>
    <row r="1889">
      <c r="A1889" s="129" t="n">
        <v>10129</v>
      </c>
      <c r="B1889" s="130" t="inlineStr">
        <is>
          <t>Indiana University of Pennsylvania</t>
        </is>
      </c>
      <c r="C1889" s="130" t="inlineStr">
        <is>
          <t>Indiana University of Penn</t>
        </is>
      </c>
      <c r="D1889" s="129" t="n">
        <v>9335</v>
      </c>
      <c r="E1889" s="130" t="inlineStr">
        <is>
          <t>PA</t>
        </is>
      </c>
      <c r="F1889" s="130" t="inlineStr">
        <is>
          <t>Commercial NAICS Cogen</t>
        </is>
      </c>
      <c r="G1889" s="130" t="inlineStr">
        <is>
          <t>IC</t>
        </is>
      </c>
      <c r="H1889" s="130" t="inlineStr">
        <is>
          <t>NG</t>
        </is>
      </c>
      <c r="I1889" s="130" t="inlineStr">
        <is>
          <t>NG</t>
        </is>
      </c>
      <c r="J1889" s="131" t="n">
        <v>10665.999</v>
      </c>
      <c r="K1889" s="129" t="n">
        <v>2020</v>
      </c>
      <c r="L1889" s="120">
        <f>IF(VLOOKUP(H1889,'Cross-Page Data'!$D$4:$F$48,3,FALSE)="natural gas",VLOOKUP(G1889,'Cross-Page Data'!$I$4:$J$19,2,FALSE),IF(VLOOKUP(H1889,'Cross-Page Data'!$D$4:$F$48,3,FALSE)="solar",IF(G1889="PV","solar PV","solar thermal"),IF(VLOOKUP(H1889,'Cross-Page Data'!$D$4:$F$48,3,FALSE)="wind",VLOOKUP(G1889,'Cross-Page Data'!$I$4:$J$19,2,FALSE),IF(VLOOKUP(H1889,'Cross-Page Data'!$D$4:$F$48,3,FALSE)="hydro",VLOOKUP(G1889,'Cross-Page Data'!$I$4:$J$19,2,FALSE),VLOOKUP(H1889,'Cross-Page Data'!$D$4:$F$48,3,FALSE)))))</f>
        <v/>
      </c>
      <c r="M1889" s="120">
        <f>IF(AND($P$2=FALSE,OR(F1889="Commercial NAICS Cogen",F1889="Industrial NAICS Cogen",F1889="NAICS-22 Cogen")),FALSE,IF(AND($P$3=FALSE,OR(F1889="Commercial NAICS Cogen",F1889="Commercial NAICS Non-Cogen",F1889="Industrial NAICS Cogen", F1889="industrial NAICS non-Cogen")),FALSE, TRUE))</f>
        <v/>
      </c>
    </row>
    <row r="1890">
      <c r="A1890" s="129" t="n">
        <v>10167</v>
      </c>
      <c r="B1890" s="130" t="inlineStr">
        <is>
          <t>Seadrift Coke LP</t>
        </is>
      </c>
      <c r="C1890" s="130" t="inlineStr">
        <is>
          <t>Seadrift Coke L P</t>
        </is>
      </c>
      <c r="D1890" s="129" t="n">
        <v>54705</v>
      </c>
      <c r="E1890" s="130" t="inlineStr">
        <is>
          <t>TX</t>
        </is>
      </c>
      <c r="F1890" s="130" t="inlineStr">
        <is>
          <t>Industrial NAICS Cogen</t>
        </is>
      </c>
      <c r="G1890" s="130" t="inlineStr">
        <is>
          <t>ST</t>
        </is>
      </c>
      <c r="H1890" s="130" t="inlineStr">
        <is>
          <t>NG</t>
        </is>
      </c>
      <c r="I1890" s="130" t="inlineStr">
        <is>
          <t>NG</t>
        </is>
      </c>
      <c r="J1890" s="131" t="n">
        <v>681.6609999999999</v>
      </c>
      <c r="K1890" s="129" t="n">
        <v>2020</v>
      </c>
      <c r="L1890" s="120">
        <f>IF(VLOOKUP(H1890,'Cross-Page Data'!$D$4:$F$48,3,FALSE)="natural gas",VLOOKUP(G1890,'Cross-Page Data'!$I$4:$J$19,2,FALSE),IF(VLOOKUP(H1890,'Cross-Page Data'!$D$4:$F$48,3,FALSE)="solar",IF(G1890="PV","solar PV","solar thermal"),IF(VLOOKUP(H1890,'Cross-Page Data'!$D$4:$F$48,3,FALSE)="wind",VLOOKUP(G1890,'Cross-Page Data'!$I$4:$J$19,2,FALSE),IF(VLOOKUP(H1890,'Cross-Page Data'!$D$4:$F$48,3,FALSE)="hydro",VLOOKUP(G1890,'Cross-Page Data'!$I$4:$J$19,2,FALSE),VLOOKUP(H1890,'Cross-Page Data'!$D$4:$F$48,3,FALSE)))))</f>
        <v/>
      </c>
      <c r="M1890" s="120">
        <f>IF(AND($P$2=FALSE,OR(F1890="Commercial NAICS Cogen",F1890="Industrial NAICS Cogen",F1890="NAICS-22 Cogen")),FALSE,IF(AND($P$3=FALSE,OR(F1890="Commercial NAICS Cogen",F1890="Commercial NAICS Non-Cogen",F1890="Industrial NAICS Cogen", F1890="industrial NAICS non-Cogen")),FALSE, TRUE))</f>
        <v/>
      </c>
    </row>
    <row r="1891">
      <c r="A1891" s="129" t="n">
        <v>10167</v>
      </c>
      <c r="B1891" s="130" t="inlineStr">
        <is>
          <t>Seadrift Coke LP</t>
        </is>
      </c>
      <c r="C1891" s="130" t="inlineStr">
        <is>
          <t>Seadrift Coke L P</t>
        </is>
      </c>
      <c r="D1891" s="129" t="n">
        <v>54705</v>
      </c>
      <c r="E1891" s="130" t="inlineStr">
        <is>
          <t>TX</t>
        </is>
      </c>
      <c r="F1891" s="130" t="inlineStr">
        <is>
          <t>Industrial NAICS Cogen</t>
        </is>
      </c>
      <c r="G1891" s="130" t="inlineStr">
        <is>
          <t>ST</t>
        </is>
      </c>
      <c r="H1891" s="130" t="inlineStr">
        <is>
          <t>OG</t>
        </is>
      </c>
      <c r="I1891" s="130" t="inlineStr">
        <is>
          <t>OOG</t>
        </is>
      </c>
      <c r="J1891" s="131" t="n">
        <v>11016.013</v>
      </c>
      <c r="K1891" s="129" t="n">
        <v>2020</v>
      </c>
      <c r="L1891" s="120">
        <f>IF(VLOOKUP(H1891,'Cross-Page Data'!$D$4:$F$48,3,FALSE)="natural gas",VLOOKUP(G1891,'Cross-Page Data'!$I$4:$J$19,2,FALSE),IF(VLOOKUP(H1891,'Cross-Page Data'!$D$4:$F$48,3,FALSE)="solar",IF(G1891="PV","solar PV","solar thermal"),IF(VLOOKUP(H1891,'Cross-Page Data'!$D$4:$F$48,3,FALSE)="wind",VLOOKUP(G1891,'Cross-Page Data'!$I$4:$J$19,2,FALSE),IF(VLOOKUP(H1891,'Cross-Page Data'!$D$4:$F$48,3,FALSE)="hydro",VLOOKUP(G1891,'Cross-Page Data'!$I$4:$J$19,2,FALSE),VLOOKUP(H1891,'Cross-Page Data'!$D$4:$F$48,3,FALSE)))))</f>
        <v/>
      </c>
      <c r="M1891" s="120">
        <f>IF(AND($P$2=FALSE,OR(F1891="Commercial NAICS Cogen",F1891="Industrial NAICS Cogen",F1891="NAICS-22 Cogen")),FALSE,IF(AND($P$3=FALSE,OR(F1891="Commercial NAICS Cogen",F1891="Commercial NAICS Non-Cogen",F1891="Industrial NAICS Cogen", F1891="industrial NAICS non-Cogen")),FALSE, TRUE))</f>
        <v/>
      </c>
    </row>
    <row r="1892">
      <c r="A1892" s="129" t="n">
        <v>10167</v>
      </c>
      <c r="B1892" s="130" t="inlineStr">
        <is>
          <t>Seadrift Coke LP</t>
        </is>
      </c>
      <c r="C1892" s="130" t="inlineStr">
        <is>
          <t>Seadrift Coke L P</t>
        </is>
      </c>
      <c r="D1892" s="129" t="n">
        <v>54705</v>
      </c>
      <c r="E1892" s="130" t="inlineStr">
        <is>
          <t>TX</t>
        </is>
      </c>
      <c r="F1892" s="130" t="inlineStr">
        <is>
          <t>Industrial NAICS Cogen</t>
        </is>
      </c>
      <c r="G1892" s="130" t="inlineStr">
        <is>
          <t>ST</t>
        </is>
      </c>
      <c r="H1892" s="130" t="inlineStr">
        <is>
          <t>PC</t>
        </is>
      </c>
      <c r="I1892" s="130" t="inlineStr">
        <is>
          <t>PC</t>
        </is>
      </c>
      <c r="J1892" s="131" t="n">
        <v>29484.326</v>
      </c>
      <c r="K1892" s="129" t="n">
        <v>2020</v>
      </c>
      <c r="L1892" s="120">
        <f>IF(VLOOKUP(H1892,'Cross-Page Data'!$D$4:$F$48,3,FALSE)="natural gas",VLOOKUP(G1892,'Cross-Page Data'!$I$4:$J$19,2,FALSE),IF(VLOOKUP(H1892,'Cross-Page Data'!$D$4:$F$48,3,FALSE)="solar",IF(G1892="PV","solar PV","solar thermal"),IF(VLOOKUP(H1892,'Cross-Page Data'!$D$4:$F$48,3,FALSE)="wind",VLOOKUP(G1892,'Cross-Page Data'!$I$4:$J$19,2,FALSE),IF(VLOOKUP(H1892,'Cross-Page Data'!$D$4:$F$48,3,FALSE)="hydro",VLOOKUP(G1892,'Cross-Page Data'!$I$4:$J$19,2,FALSE),VLOOKUP(H1892,'Cross-Page Data'!$D$4:$F$48,3,FALSE)))))</f>
        <v/>
      </c>
      <c r="M1892" s="120">
        <f>IF(AND($P$2=FALSE,OR(F1892="Commercial NAICS Cogen",F1892="Industrial NAICS Cogen",F1892="NAICS-22 Cogen")),FALSE,IF(AND($P$3=FALSE,OR(F1892="Commercial NAICS Cogen",F1892="Commercial NAICS Non-Cogen",F1892="Industrial NAICS Cogen", F1892="industrial NAICS non-Cogen")),FALSE, TRUE))</f>
        <v/>
      </c>
    </row>
    <row r="1893">
      <c r="A1893" s="129" t="n">
        <v>10173</v>
      </c>
      <c r="B1893" s="130" t="inlineStr">
        <is>
          <t>Cherokee Falls</t>
        </is>
      </c>
      <c r="C1893" s="130" t="inlineStr">
        <is>
          <t>Aquenergy Systems Inc</t>
        </is>
      </c>
      <c r="D1893" s="129" t="n">
        <v>782</v>
      </c>
      <c r="E1893" s="130" t="inlineStr">
        <is>
          <t>SC</t>
        </is>
      </c>
      <c r="F1893" s="130" t="inlineStr">
        <is>
          <t>NAICS-22 Non-Cogen</t>
        </is>
      </c>
      <c r="G1893" s="130" t="inlineStr">
        <is>
          <t>HY</t>
        </is>
      </c>
      <c r="H1893" s="130" t="inlineStr">
        <is>
          <t>WAT</t>
        </is>
      </c>
      <c r="I1893" s="130" t="inlineStr">
        <is>
          <t>HYC</t>
        </is>
      </c>
      <c r="J1893" s="131" t="n">
        <v>3698</v>
      </c>
      <c r="K1893" s="129" t="n">
        <v>2020</v>
      </c>
      <c r="L1893" s="120">
        <f>IF(VLOOKUP(H1893,'Cross-Page Data'!$D$4:$F$48,3,FALSE)="natural gas",VLOOKUP(G1893,'Cross-Page Data'!$I$4:$J$19,2,FALSE),IF(VLOOKUP(H1893,'Cross-Page Data'!$D$4:$F$48,3,FALSE)="solar",IF(G1893="PV","solar PV","solar thermal"),IF(VLOOKUP(H1893,'Cross-Page Data'!$D$4:$F$48,3,FALSE)="wind",VLOOKUP(G1893,'Cross-Page Data'!$I$4:$J$19,2,FALSE),IF(VLOOKUP(H1893,'Cross-Page Data'!$D$4:$F$48,3,FALSE)="hydro",VLOOKUP(G1893,'Cross-Page Data'!$I$4:$J$19,2,FALSE),VLOOKUP(H1893,'Cross-Page Data'!$D$4:$F$48,3,FALSE)))))</f>
        <v/>
      </c>
      <c r="M1893" s="120">
        <f>IF(AND($P$2=FALSE,OR(F1893="Commercial NAICS Cogen",F1893="Industrial NAICS Cogen",F1893="NAICS-22 Cogen")),FALSE,IF(AND($P$3=FALSE,OR(F1893="Commercial NAICS Cogen",F1893="Commercial NAICS Non-Cogen",F1893="Industrial NAICS Cogen", F1893="industrial NAICS non-Cogen")),FALSE, TRUE))</f>
        <v/>
      </c>
    </row>
    <row r="1894">
      <c r="A1894" s="129" t="n">
        <v>10175</v>
      </c>
      <c r="B1894" s="130" t="inlineStr">
        <is>
          <t>Childrens Hospital</t>
        </is>
      </c>
      <c r="C1894" s="130" t="inlineStr">
        <is>
          <t>DTE San Diego COGEN Inc.</t>
        </is>
      </c>
      <c r="D1894" s="129" t="n">
        <v>3476</v>
      </c>
      <c r="E1894" s="130" t="inlineStr">
        <is>
          <t>CA</t>
        </is>
      </c>
      <c r="F1894" s="130" t="inlineStr">
        <is>
          <t>Commercial NAICS Cogen</t>
        </is>
      </c>
      <c r="G1894" s="130" t="inlineStr">
        <is>
          <t>GT</t>
        </is>
      </c>
      <c r="H1894" s="130" t="inlineStr">
        <is>
          <t>NG</t>
        </is>
      </c>
      <c r="I1894" s="130" t="inlineStr">
        <is>
          <t>NG</t>
        </is>
      </c>
      <c r="J1894" s="131" t="n">
        <v>26667</v>
      </c>
      <c r="K1894" s="129" t="n">
        <v>2020</v>
      </c>
      <c r="L1894" s="120">
        <f>IF(VLOOKUP(H1894,'Cross-Page Data'!$D$4:$F$48,3,FALSE)="natural gas",VLOOKUP(G1894,'Cross-Page Data'!$I$4:$J$19,2,FALSE),IF(VLOOKUP(H1894,'Cross-Page Data'!$D$4:$F$48,3,FALSE)="solar",IF(G1894="PV","solar PV","solar thermal"),IF(VLOOKUP(H1894,'Cross-Page Data'!$D$4:$F$48,3,FALSE)="wind",VLOOKUP(G1894,'Cross-Page Data'!$I$4:$J$19,2,FALSE),IF(VLOOKUP(H1894,'Cross-Page Data'!$D$4:$F$48,3,FALSE)="hydro",VLOOKUP(G1894,'Cross-Page Data'!$I$4:$J$19,2,FALSE),VLOOKUP(H1894,'Cross-Page Data'!$D$4:$F$48,3,FALSE)))))</f>
        <v/>
      </c>
      <c r="M1894" s="120">
        <f>IF(AND($P$2=FALSE,OR(F1894="Commercial NAICS Cogen",F1894="Industrial NAICS Cogen",F1894="NAICS-22 Cogen")),FALSE,IF(AND($P$3=FALSE,OR(F1894="Commercial NAICS Cogen",F1894="Commercial NAICS Non-Cogen",F1894="Industrial NAICS Cogen", F1894="industrial NAICS non-Cogen")),FALSE, TRUE))</f>
        <v/>
      </c>
    </row>
    <row r="1895">
      <c r="A1895" s="129" t="n">
        <v>10175</v>
      </c>
      <c r="B1895" s="130" t="inlineStr">
        <is>
          <t>Childrens Hospital</t>
        </is>
      </c>
      <c r="C1895" s="130" t="inlineStr">
        <is>
          <t>DTE San Diego COGEN Inc.</t>
        </is>
      </c>
      <c r="D1895" s="129" t="n">
        <v>3476</v>
      </c>
      <c r="E1895" s="130" t="inlineStr">
        <is>
          <t>CA</t>
        </is>
      </c>
      <c r="F1895" s="130" t="inlineStr">
        <is>
          <t>Commercial NAICS Cogen</t>
        </is>
      </c>
      <c r="G1895" s="130" t="inlineStr">
        <is>
          <t>IC</t>
        </is>
      </c>
      <c r="H1895" s="130" t="inlineStr">
        <is>
          <t>DFO</t>
        </is>
      </c>
      <c r="I1895" s="130" t="inlineStr">
        <is>
          <t>DFO</t>
        </is>
      </c>
      <c r="J1895" s="131" t="n">
        <v>12</v>
      </c>
      <c r="K1895" s="129" t="n">
        <v>2020</v>
      </c>
      <c r="L1895" s="120">
        <f>IF(VLOOKUP(H1895,'Cross-Page Data'!$D$4:$F$48,3,FALSE)="natural gas",VLOOKUP(G1895,'Cross-Page Data'!$I$4:$J$19,2,FALSE),IF(VLOOKUP(H1895,'Cross-Page Data'!$D$4:$F$48,3,FALSE)="solar",IF(G1895="PV","solar PV","solar thermal"),IF(VLOOKUP(H1895,'Cross-Page Data'!$D$4:$F$48,3,FALSE)="wind",VLOOKUP(G1895,'Cross-Page Data'!$I$4:$J$19,2,FALSE),IF(VLOOKUP(H1895,'Cross-Page Data'!$D$4:$F$48,3,FALSE)="hydro",VLOOKUP(G1895,'Cross-Page Data'!$I$4:$J$19,2,FALSE),VLOOKUP(H1895,'Cross-Page Data'!$D$4:$F$48,3,FALSE)))))</f>
        <v/>
      </c>
      <c r="M1895" s="120">
        <f>IF(AND($P$2=FALSE,OR(F1895="Commercial NAICS Cogen",F1895="Industrial NAICS Cogen",F1895="NAICS-22 Cogen")),FALSE,IF(AND($P$3=FALSE,OR(F1895="Commercial NAICS Cogen",F1895="Commercial NAICS Non-Cogen",F1895="Industrial NAICS Cogen", F1895="industrial NAICS non-Cogen")),FALSE, TRUE))</f>
        <v/>
      </c>
    </row>
    <row r="1896">
      <c r="A1896" s="129" t="n">
        <v>10180</v>
      </c>
      <c r="B1896" s="130" t="inlineStr">
        <is>
          <t>Metro Wastewater Reclamation District</t>
        </is>
      </c>
      <c r="C1896" s="130" t="inlineStr">
        <is>
          <t>Colorado Energy Nations Company, LLC</t>
        </is>
      </c>
      <c r="D1896" s="129" t="n">
        <v>19068</v>
      </c>
      <c r="E1896" s="130" t="inlineStr">
        <is>
          <t>CO</t>
        </is>
      </c>
      <c r="F1896" s="130" t="inlineStr">
        <is>
          <t>NAICS-22 Cogen</t>
        </is>
      </c>
      <c r="G1896" s="130" t="inlineStr">
        <is>
          <t>GT</t>
        </is>
      </c>
      <c r="H1896" s="130" t="inlineStr">
        <is>
          <t>NG</t>
        </is>
      </c>
      <c r="I1896" s="130" t="inlineStr">
        <is>
          <t>NG</t>
        </is>
      </c>
      <c r="J1896" s="131" t="n">
        <v>2489.729</v>
      </c>
      <c r="K1896" s="129" t="n">
        <v>2020</v>
      </c>
      <c r="L1896" s="120">
        <f>IF(VLOOKUP(H1896,'Cross-Page Data'!$D$4:$F$48,3,FALSE)="natural gas",VLOOKUP(G1896,'Cross-Page Data'!$I$4:$J$19,2,FALSE),IF(VLOOKUP(H1896,'Cross-Page Data'!$D$4:$F$48,3,FALSE)="solar",IF(G1896="PV","solar PV","solar thermal"),IF(VLOOKUP(H1896,'Cross-Page Data'!$D$4:$F$48,3,FALSE)="wind",VLOOKUP(G1896,'Cross-Page Data'!$I$4:$J$19,2,FALSE),IF(VLOOKUP(H1896,'Cross-Page Data'!$D$4:$F$48,3,FALSE)="hydro",VLOOKUP(G1896,'Cross-Page Data'!$I$4:$J$19,2,FALSE),VLOOKUP(H1896,'Cross-Page Data'!$D$4:$F$48,3,FALSE)))))</f>
        <v/>
      </c>
      <c r="M1896" s="120">
        <f>IF(AND($P$2=FALSE,OR(F1896="Commercial NAICS Cogen",F1896="Industrial NAICS Cogen",F1896="NAICS-22 Cogen")),FALSE,IF(AND($P$3=FALSE,OR(F1896="Commercial NAICS Cogen",F1896="Commercial NAICS Non-Cogen",F1896="Industrial NAICS Cogen", F1896="industrial NAICS non-Cogen")),FALSE, TRUE))</f>
        <v/>
      </c>
    </row>
    <row r="1897">
      <c r="A1897" s="129" t="n">
        <v>10180</v>
      </c>
      <c r="B1897" s="130" t="inlineStr">
        <is>
          <t>Metro Wastewater Reclamation District</t>
        </is>
      </c>
      <c r="C1897" s="130" t="inlineStr">
        <is>
          <t>Colorado Energy Nations Company, LLC</t>
        </is>
      </c>
      <c r="D1897" s="129" t="n">
        <v>19068</v>
      </c>
      <c r="E1897" s="130" t="inlineStr">
        <is>
          <t>CO</t>
        </is>
      </c>
      <c r="F1897" s="130" t="inlineStr">
        <is>
          <t>NAICS-22 Cogen</t>
        </is>
      </c>
      <c r="G1897" s="130" t="inlineStr">
        <is>
          <t>GT</t>
        </is>
      </c>
      <c r="H1897" s="130" t="inlineStr">
        <is>
          <t>OBG</t>
        </is>
      </c>
      <c r="I1897" s="130" t="inlineStr">
        <is>
          <t>ORW</t>
        </is>
      </c>
      <c r="J1897" s="131" t="n">
        <v>30359.271</v>
      </c>
      <c r="K1897" s="129" t="n">
        <v>2020</v>
      </c>
      <c r="L1897" s="120">
        <f>IF(VLOOKUP(H1897,'Cross-Page Data'!$D$4:$F$48,3,FALSE)="natural gas",VLOOKUP(G1897,'Cross-Page Data'!$I$4:$J$19,2,FALSE),IF(VLOOKUP(H1897,'Cross-Page Data'!$D$4:$F$48,3,FALSE)="solar",IF(G1897="PV","solar PV","solar thermal"),IF(VLOOKUP(H1897,'Cross-Page Data'!$D$4:$F$48,3,FALSE)="wind",VLOOKUP(G1897,'Cross-Page Data'!$I$4:$J$19,2,FALSE),IF(VLOOKUP(H1897,'Cross-Page Data'!$D$4:$F$48,3,FALSE)="hydro",VLOOKUP(G1897,'Cross-Page Data'!$I$4:$J$19,2,FALSE),VLOOKUP(H1897,'Cross-Page Data'!$D$4:$F$48,3,FALSE)))))</f>
        <v/>
      </c>
      <c r="M1897" s="120">
        <f>IF(AND($P$2=FALSE,OR(F1897="Commercial NAICS Cogen",F1897="Industrial NAICS Cogen",F1897="NAICS-22 Cogen")),FALSE,IF(AND($P$3=FALSE,OR(F1897="Commercial NAICS Cogen",F1897="Commercial NAICS Non-Cogen",F1897="Industrial NAICS Cogen", F1897="industrial NAICS non-Cogen")),FALSE, TRUE))</f>
        <v/>
      </c>
    </row>
    <row r="1898">
      <c r="A1898" s="129" t="n">
        <v>10180</v>
      </c>
      <c r="B1898" s="130" t="inlineStr">
        <is>
          <t>Metro Wastewater Reclamation District</t>
        </is>
      </c>
      <c r="C1898" s="130" t="inlineStr">
        <is>
          <t>Colorado Energy Nations Company, LLC</t>
        </is>
      </c>
      <c r="D1898" s="129" t="n">
        <v>19068</v>
      </c>
      <c r="E1898" s="130" t="inlineStr">
        <is>
          <t>CO</t>
        </is>
      </c>
      <c r="F1898" s="130" t="inlineStr">
        <is>
          <t>NAICS-22 Cogen</t>
        </is>
      </c>
      <c r="G1898" s="130" t="inlineStr">
        <is>
          <t>GT</t>
        </is>
      </c>
      <c r="H1898" s="130" t="inlineStr">
        <is>
          <t>PG</t>
        </is>
      </c>
      <c r="I1898" s="130" t="inlineStr">
        <is>
          <t>WOO</t>
        </is>
      </c>
      <c r="J1898" s="131" t="n">
        <v>0</v>
      </c>
      <c r="K1898" s="129" t="n">
        <v>2020</v>
      </c>
      <c r="L1898" s="120">
        <f>IF(VLOOKUP(H1898,'Cross-Page Data'!$D$4:$F$48,3,FALSE)="natural gas",VLOOKUP(G1898,'Cross-Page Data'!$I$4:$J$19,2,FALSE),IF(VLOOKUP(H1898,'Cross-Page Data'!$D$4:$F$48,3,FALSE)="solar",IF(G1898="PV","solar PV","solar thermal"),IF(VLOOKUP(H1898,'Cross-Page Data'!$D$4:$F$48,3,FALSE)="wind",VLOOKUP(G1898,'Cross-Page Data'!$I$4:$J$19,2,FALSE),IF(VLOOKUP(H1898,'Cross-Page Data'!$D$4:$F$48,3,FALSE)="hydro",VLOOKUP(G1898,'Cross-Page Data'!$I$4:$J$19,2,FALSE),VLOOKUP(H1898,'Cross-Page Data'!$D$4:$F$48,3,FALSE)))))</f>
        <v/>
      </c>
      <c r="M1898" s="120">
        <f>IF(AND($P$2=FALSE,OR(F1898="Commercial NAICS Cogen",F1898="Industrial NAICS Cogen",F1898="NAICS-22 Cogen")),FALSE,IF(AND($P$3=FALSE,OR(F1898="Commercial NAICS Cogen",F1898="Commercial NAICS Non-Cogen",F1898="Industrial NAICS Cogen", F1898="industrial NAICS non-Cogen")),FALSE, TRUE))</f>
        <v/>
      </c>
    </row>
    <row r="1899">
      <c r="A1899" s="129" t="n">
        <v>10180</v>
      </c>
      <c r="B1899" s="130" t="inlineStr">
        <is>
          <t>Metro Wastewater Reclamation District</t>
        </is>
      </c>
      <c r="C1899" s="130" t="inlineStr">
        <is>
          <t>Colorado Energy Nations Company, LLC</t>
        </is>
      </c>
      <c r="D1899" s="129" t="n">
        <v>19068</v>
      </c>
      <c r="E1899" s="130" t="inlineStr">
        <is>
          <t>CO</t>
        </is>
      </c>
      <c r="F1899" s="130" t="inlineStr">
        <is>
          <t>NAICS-22 Cogen</t>
        </is>
      </c>
      <c r="G1899" s="130" t="inlineStr">
        <is>
          <t>IC</t>
        </is>
      </c>
      <c r="H1899" s="130" t="inlineStr">
        <is>
          <t>OBG</t>
        </is>
      </c>
      <c r="I1899" s="130" t="inlineStr">
        <is>
          <t>ORW</t>
        </is>
      </c>
      <c r="J1899" s="131" t="n">
        <v>2262</v>
      </c>
      <c r="K1899" s="129" t="n">
        <v>2020</v>
      </c>
      <c r="L1899" s="120">
        <f>IF(VLOOKUP(H1899,'Cross-Page Data'!$D$4:$F$48,3,FALSE)="natural gas",VLOOKUP(G1899,'Cross-Page Data'!$I$4:$J$19,2,FALSE),IF(VLOOKUP(H1899,'Cross-Page Data'!$D$4:$F$48,3,FALSE)="solar",IF(G1899="PV","solar PV","solar thermal"),IF(VLOOKUP(H1899,'Cross-Page Data'!$D$4:$F$48,3,FALSE)="wind",VLOOKUP(G1899,'Cross-Page Data'!$I$4:$J$19,2,FALSE),IF(VLOOKUP(H1899,'Cross-Page Data'!$D$4:$F$48,3,FALSE)="hydro",VLOOKUP(G1899,'Cross-Page Data'!$I$4:$J$19,2,FALSE),VLOOKUP(H1899,'Cross-Page Data'!$D$4:$F$48,3,FALSE)))))</f>
        <v/>
      </c>
      <c r="M1899" s="120">
        <f>IF(AND($P$2=FALSE,OR(F1899="Commercial NAICS Cogen",F1899="Industrial NAICS Cogen",F1899="NAICS-22 Cogen")),FALSE,IF(AND($P$3=FALSE,OR(F1899="Commercial NAICS Cogen",F1899="Commercial NAICS Non-Cogen",F1899="Industrial NAICS Cogen", F1899="industrial NAICS non-Cogen")),FALSE, TRUE))</f>
        <v/>
      </c>
    </row>
    <row r="1900">
      <c r="A1900" s="129" t="n">
        <v>10181</v>
      </c>
      <c r="B1900" s="130" t="inlineStr">
        <is>
          <t>Metropolitan Sewerage District</t>
        </is>
      </c>
      <c r="C1900" s="130" t="inlineStr">
        <is>
          <t>Metropolitan Sewerage District</t>
        </is>
      </c>
      <c r="D1900" s="129" t="n">
        <v>12374</v>
      </c>
      <c r="E1900" s="130" t="inlineStr">
        <is>
          <t>NC</t>
        </is>
      </c>
      <c r="F1900" s="130" t="inlineStr">
        <is>
          <t>Commercial NAICS Non-Cogen</t>
        </is>
      </c>
      <c r="G1900" s="130" t="inlineStr">
        <is>
          <t>HY</t>
        </is>
      </c>
      <c r="H1900" s="130" t="inlineStr">
        <is>
          <t>WAT</t>
        </is>
      </c>
      <c r="I1900" s="130" t="inlineStr">
        <is>
          <t>HYC</t>
        </is>
      </c>
      <c r="J1900" s="131" t="n">
        <v>8546</v>
      </c>
      <c r="K1900" s="129" t="n">
        <v>2020</v>
      </c>
      <c r="L1900" s="120">
        <f>IF(VLOOKUP(H1900,'Cross-Page Data'!$D$4:$F$48,3,FALSE)="natural gas",VLOOKUP(G1900,'Cross-Page Data'!$I$4:$J$19,2,FALSE),IF(VLOOKUP(H1900,'Cross-Page Data'!$D$4:$F$48,3,FALSE)="solar",IF(G1900="PV","solar PV","solar thermal"),IF(VLOOKUP(H1900,'Cross-Page Data'!$D$4:$F$48,3,FALSE)="wind",VLOOKUP(G1900,'Cross-Page Data'!$I$4:$J$19,2,FALSE),IF(VLOOKUP(H1900,'Cross-Page Data'!$D$4:$F$48,3,FALSE)="hydro",VLOOKUP(G1900,'Cross-Page Data'!$I$4:$J$19,2,FALSE),VLOOKUP(H1900,'Cross-Page Data'!$D$4:$F$48,3,FALSE)))))</f>
        <v/>
      </c>
      <c r="M1900" s="120">
        <f>IF(AND($P$2=FALSE,OR(F1900="Commercial NAICS Cogen",F1900="Industrial NAICS Cogen",F1900="NAICS-22 Cogen")),FALSE,IF(AND($P$3=FALSE,OR(F1900="Commercial NAICS Cogen",F1900="Commercial NAICS Non-Cogen",F1900="Industrial NAICS Cogen", F1900="industrial NAICS non-Cogen")),FALSE, TRUE))</f>
        <v/>
      </c>
    </row>
    <row r="1901">
      <c r="A1901" s="129" t="n">
        <v>10184</v>
      </c>
      <c r="B1901" s="130" t="inlineStr">
        <is>
          <t>Central Utility Plant</t>
        </is>
      </c>
      <c r="C1901" s="130" t="inlineStr">
        <is>
          <t>Silicon Hills Campus, LLC</t>
        </is>
      </c>
      <c r="D1901" s="129" t="n">
        <v>62903</v>
      </c>
      <c r="E1901" s="130" t="inlineStr">
        <is>
          <t>TX</t>
        </is>
      </c>
      <c r="F1901" s="130" t="inlineStr">
        <is>
          <t>Commercial NAICS Cogen</t>
        </is>
      </c>
      <c r="G1901" s="130" t="inlineStr">
        <is>
          <t>IC</t>
        </is>
      </c>
      <c r="H1901" s="130" t="inlineStr">
        <is>
          <t>DFO</t>
        </is>
      </c>
      <c r="I1901" s="130" t="inlineStr">
        <is>
          <t>DFO</t>
        </is>
      </c>
      <c r="J1901" s="131" t="n">
        <v>0</v>
      </c>
      <c r="K1901" s="129" t="n">
        <v>2020</v>
      </c>
      <c r="L1901" s="120">
        <f>IF(VLOOKUP(H1901,'Cross-Page Data'!$D$4:$F$48,3,FALSE)="natural gas",VLOOKUP(G1901,'Cross-Page Data'!$I$4:$J$19,2,FALSE),IF(VLOOKUP(H1901,'Cross-Page Data'!$D$4:$F$48,3,FALSE)="solar",IF(G1901="PV","solar PV","solar thermal"),IF(VLOOKUP(H1901,'Cross-Page Data'!$D$4:$F$48,3,FALSE)="wind",VLOOKUP(G1901,'Cross-Page Data'!$I$4:$J$19,2,FALSE),IF(VLOOKUP(H1901,'Cross-Page Data'!$D$4:$F$48,3,FALSE)="hydro",VLOOKUP(G1901,'Cross-Page Data'!$I$4:$J$19,2,FALSE),VLOOKUP(H1901,'Cross-Page Data'!$D$4:$F$48,3,FALSE)))))</f>
        <v/>
      </c>
      <c r="M1901" s="120">
        <f>IF(AND($P$2=FALSE,OR(F1901="Commercial NAICS Cogen",F1901="Industrial NAICS Cogen",F1901="NAICS-22 Cogen")),FALSE,IF(AND($P$3=FALSE,OR(F1901="Commercial NAICS Cogen",F1901="Commercial NAICS Non-Cogen",F1901="Industrial NAICS Cogen", F1901="industrial NAICS non-Cogen")),FALSE, TRUE))</f>
        <v/>
      </c>
    </row>
    <row r="1902">
      <c r="A1902" s="129" t="n">
        <v>10184</v>
      </c>
      <c r="B1902" s="130" t="inlineStr">
        <is>
          <t>Central Utility Plant</t>
        </is>
      </c>
      <c r="C1902" s="130" t="inlineStr">
        <is>
          <t>Silicon Hills Campus, LLC</t>
        </is>
      </c>
      <c r="D1902" s="129" t="n">
        <v>62903</v>
      </c>
      <c r="E1902" s="130" t="inlineStr">
        <is>
          <t>TX</t>
        </is>
      </c>
      <c r="F1902" s="130" t="inlineStr">
        <is>
          <t>Commercial NAICS Cogen</t>
        </is>
      </c>
      <c r="G1902" s="130" t="inlineStr">
        <is>
          <t>IC</t>
        </is>
      </c>
      <c r="H1902" s="130" t="inlineStr">
        <is>
          <t>NG</t>
        </is>
      </c>
      <c r="I1902" s="130" t="inlineStr">
        <is>
          <t>NG</t>
        </is>
      </c>
      <c r="J1902" s="131" t="n">
        <v>0</v>
      </c>
      <c r="K1902" s="129" t="n">
        <v>2020</v>
      </c>
      <c r="L1902" s="120">
        <f>IF(VLOOKUP(H1902,'Cross-Page Data'!$D$4:$F$48,3,FALSE)="natural gas",VLOOKUP(G1902,'Cross-Page Data'!$I$4:$J$19,2,FALSE),IF(VLOOKUP(H1902,'Cross-Page Data'!$D$4:$F$48,3,FALSE)="solar",IF(G1902="PV","solar PV","solar thermal"),IF(VLOOKUP(H1902,'Cross-Page Data'!$D$4:$F$48,3,FALSE)="wind",VLOOKUP(G1902,'Cross-Page Data'!$I$4:$J$19,2,FALSE),IF(VLOOKUP(H1902,'Cross-Page Data'!$D$4:$F$48,3,FALSE)="hydro",VLOOKUP(G1902,'Cross-Page Data'!$I$4:$J$19,2,FALSE),VLOOKUP(H1902,'Cross-Page Data'!$D$4:$F$48,3,FALSE)))))</f>
        <v/>
      </c>
      <c r="M1902" s="120">
        <f>IF(AND($P$2=FALSE,OR(F1902="Commercial NAICS Cogen",F1902="Industrial NAICS Cogen",F1902="NAICS-22 Cogen")),FALSE,IF(AND($P$3=FALSE,OR(F1902="Commercial NAICS Cogen",F1902="Commercial NAICS Non-Cogen",F1902="Industrial NAICS Cogen", F1902="industrial NAICS non-Cogen")),FALSE, TRUE))</f>
        <v/>
      </c>
    </row>
    <row r="1903">
      <c r="A1903" s="129" t="n">
        <v>10184</v>
      </c>
      <c r="B1903" s="130" t="inlineStr">
        <is>
          <t>Central Utility Plant</t>
        </is>
      </c>
      <c r="C1903" s="130" t="inlineStr">
        <is>
          <t>Silicon Hills Campus, LLC</t>
        </is>
      </c>
      <c r="D1903" s="129" t="n">
        <v>62903</v>
      </c>
      <c r="E1903" s="130" t="inlineStr">
        <is>
          <t>TX</t>
        </is>
      </c>
      <c r="F1903" s="130" t="inlineStr">
        <is>
          <t>Commercial NAICS Cogen</t>
        </is>
      </c>
      <c r="G1903" s="130" t="inlineStr">
        <is>
          <t>ST</t>
        </is>
      </c>
      <c r="H1903" s="130" t="inlineStr">
        <is>
          <t>DFO</t>
        </is>
      </c>
      <c r="I1903" s="130" t="inlineStr">
        <is>
          <t>DFO</t>
        </is>
      </c>
      <c r="J1903" s="131" t="n">
        <v>0</v>
      </c>
      <c r="K1903" s="129" t="n">
        <v>2020</v>
      </c>
      <c r="L1903" s="120">
        <f>IF(VLOOKUP(H1903,'Cross-Page Data'!$D$4:$F$48,3,FALSE)="natural gas",VLOOKUP(G1903,'Cross-Page Data'!$I$4:$J$19,2,FALSE),IF(VLOOKUP(H1903,'Cross-Page Data'!$D$4:$F$48,3,FALSE)="solar",IF(G1903="PV","solar PV","solar thermal"),IF(VLOOKUP(H1903,'Cross-Page Data'!$D$4:$F$48,3,FALSE)="wind",VLOOKUP(G1903,'Cross-Page Data'!$I$4:$J$19,2,FALSE),IF(VLOOKUP(H1903,'Cross-Page Data'!$D$4:$F$48,3,FALSE)="hydro",VLOOKUP(G1903,'Cross-Page Data'!$I$4:$J$19,2,FALSE),VLOOKUP(H1903,'Cross-Page Data'!$D$4:$F$48,3,FALSE)))))</f>
        <v/>
      </c>
      <c r="M1903" s="120">
        <f>IF(AND($P$2=FALSE,OR(F1903="Commercial NAICS Cogen",F1903="Industrial NAICS Cogen",F1903="NAICS-22 Cogen")),FALSE,IF(AND($P$3=FALSE,OR(F1903="Commercial NAICS Cogen",F1903="Commercial NAICS Non-Cogen",F1903="Industrial NAICS Cogen", F1903="industrial NAICS non-Cogen")),FALSE, TRUE))</f>
        <v/>
      </c>
    </row>
    <row r="1904">
      <c r="A1904" s="129" t="n">
        <v>10184</v>
      </c>
      <c r="B1904" s="130" t="inlineStr">
        <is>
          <t>Central Utility Plant</t>
        </is>
      </c>
      <c r="C1904" s="130" t="inlineStr">
        <is>
          <t>Silicon Hills Campus, LLC</t>
        </is>
      </c>
      <c r="D1904" s="129" t="n">
        <v>62903</v>
      </c>
      <c r="E1904" s="130" t="inlineStr">
        <is>
          <t>TX</t>
        </is>
      </c>
      <c r="F1904" s="130" t="inlineStr">
        <is>
          <t>Commercial NAICS Cogen</t>
        </is>
      </c>
      <c r="G1904" s="130" t="inlineStr">
        <is>
          <t>ST</t>
        </is>
      </c>
      <c r="H1904" s="130" t="inlineStr">
        <is>
          <t>NG</t>
        </is>
      </c>
      <c r="I1904" s="130" t="inlineStr">
        <is>
          <t>NG</t>
        </is>
      </c>
      <c r="J1904" s="131" t="n">
        <v>0</v>
      </c>
      <c r="K1904" s="129" t="n">
        <v>2020</v>
      </c>
      <c r="L1904" s="120">
        <f>IF(VLOOKUP(H1904,'Cross-Page Data'!$D$4:$F$48,3,FALSE)="natural gas",VLOOKUP(G1904,'Cross-Page Data'!$I$4:$J$19,2,FALSE),IF(VLOOKUP(H1904,'Cross-Page Data'!$D$4:$F$48,3,FALSE)="solar",IF(G1904="PV","solar PV","solar thermal"),IF(VLOOKUP(H1904,'Cross-Page Data'!$D$4:$F$48,3,FALSE)="wind",VLOOKUP(G1904,'Cross-Page Data'!$I$4:$J$19,2,FALSE),IF(VLOOKUP(H1904,'Cross-Page Data'!$D$4:$F$48,3,FALSE)="hydro",VLOOKUP(G1904,'Cross-Page Data'!$I$4:$J$19,2,FALSE),VLOOKUP(H1904,'Cross-Page Data'!$D$4:$F$48,3,FALSE)))))</f>
        <v/>
      </c>
      <c r="M1904" s="120">
        <f>IF(AND($P$2=FALSE,OR(F1904="Commercial NAICS Cogen",F1904="Industrial NAICS Cogen",F1904="NAICS-22 Cogen")),FALSE,IF(AND($P$3=FALSE,OR(F1904="Commercial NAICS Cogen",F1904="Commercial NAICS Non-Cogen",F1904="Industrial NAICS Cogen", F1904="industrial NAICS non-Cogen")),FALSE, TRUE))</f>
        <v/>
      </c>
    </row>
    <row r="1905">
      <c r="A1905" s="129" t="n">
        <v>10194</v>
      </c>
      <c r="B1905" s="130" t="inlineStr">
        <is>
          <t>Hawaii Cogen</t>
        </is>
      </c>
      <c r="C1905" s="130" t="inlineStr">
        <is>
          <t>Island Energy Services</t>
        </is>
      </c>
      <c r="D1905" s="129" t="n">
        <v>3453</v>
      </c>
      <c r="E1905" s="130" t="inlineStr">
        <is>
          <t>HI</t>
        </is>
      </c>
      <c r="F1905" s="130" t="inlineStr">
        <is>
          <t>Industrial NAICS Cogen</t>
        </is>
      </c>
      <c r="G1905" s="130" t="inlineStr">
        <is>
          <t>GT</t>
        </is>
      </c>
      <c r="H1905" s="130" t="inlineStr">
        <is>
          <t>DFO</t>
        </is>
      </c>
      <c r="I1905" s="130" t="inlineStr">
        <is>
          <t>DFO</t>
        </is>
      </c>
      <c r="J1905" s="131" t="n">
        <v>0</v>
      </c>
      <c r="K1905" s="129" t="n">
        <v>2020</v>
      </c>
      <c r="L1905" s="120">
        <f>IF(VLOOKUP(H1905,'Cross-Page Data'!$D$4:$F$48,3,FALSE)="natural gas",VLOOKUP(G1905,'Cross-Page Data'!$I$4:$J$19,2,FALSE),IF(VLOOKUP(H1905,'Cross-Page Data'!$D$4:$F$48,3,FALSE)="solar",IF(G1905="PV","solar PV","solar thermal"),IF(VLOOKUP(H1905,'Cross-Page Data'!$D$4:$F$48,3,FALSE)="wind",VLOOKUP(G1905,'Cross-Page Data'!$I$4:$J$19,2,FALSE),IF(VLOOKUP(H1905,'Cross-Page Data'!$D$4:$F$48,3,FALSE)="hydro",VLOOKUP(G1905,'Cross-Page Data'!$I$4:$J$19,2,FALSE),VLOOKUP(H1905,'Cross-Page Data'!$D$4:$F$48,3,FALSE)))))</f>
        <v/>
      </c>
      <c r="M1905" s="120">
        <f>IF(AND($P$2=FALSE,OR(F1905="Commercial NAICS Cogen",F1905="Industrial NAICS Cogen",F1905="NAICS-22 Cogen")),FALSE,IF(AND($P$3=FALSE,OR(F1905="Commercial NAICS Cogen",F1905="Commercial NAICS Non-Cogen",F1905="Industrial NAICS Cogen", F1905="industrial NAICS non-Cogen")),FALSE, TRUE))</f>
        <v/>
      </c>
    </row>
    <row r="1906">
      <c r="A1906" s="129" t="n">
        <v>10194</v>
      </c>
      <c r="B1906" s="130" t="inlineStr">
        <is>
          <t>Hawaii Cogen</t>
        </is>
      </c>
      <c r="C1906" s="130" t="inlineStr">
        <is>
          <t>Island Energy Services</t>
        </is>
      </c>
      <c r="D1906" s="129" t="n">
        <v>3453</v>
      </c>
      <c r="E1906" s="130" t="inlineStr">
        <is>
          <t>HI</t>
        </is>
      </c>
      <c r="F1906" s="130" t="inlineStr">
        <is>
          <t>Industrial NAICS Cogen</t>
        </is>
      </c>
      <c r="G1906" s="130" t="inlineStr">
        <is>
          <t>GT</t>
        </is>
      </c>
      <c r="H1906" s="130" t="inlineStr">
        <is>
          <t>OG</t>
        </is>
      </c>
      <c r="I1906" s="130" t="inlineStr">
        <is>
          <t>OOG</t>
        </is>
      </c>
      <c r="J1906" s="131" t="n">
        <v>2874.045</v>
      </c>
      <c r="K1906" s="129" t="n">
        <v>2020</v>
      </c>
      <c r="L1906" s="120">
        <f>IF(VLOOKUP(H1906,'Cross-Page Data'!$D$4:$F$48,3,FALSE)="natural gas",VLOOKUP(G1906,'Cross-Page Data'!$I$4:$J$19,2,FALSE),IF(VLOOKUP(H1906,'Cross-Page Data'!$D$4:$F$48,3,FALSE)="solar",IF(G1906="PV","solar PV","solar thermal"),IF(VLOOKUP(H1906,'Cross-Page Data'!$D$4:$F$48,3,FALSE)="wind",VLOOKUP(G1906,'Cross-Page Data'!$I$4:$J$19,2,FALSE),IF(VLOOKUP(H1906,'Cross-Page Data'!$D$4:$F$48,3,FALSE)="hydro",VLOOKUP(G1906,'Cross-Page Data'!$I$4:$J$19,2,FALSE),VLOOKUP(H1906,'Cross-Page Data'!$D$4:$F$48,3,FALSE)))))</f>
        <v/>
      </c>
      <c r="M1906" s="120">
        <f>IF(AND($P$2=FALSE,OR(F1906="Commercial NAICS Cogen",F1906="Industrial NAICS Cogen",F1906="NAICS-22 Cogen")),FALSE,IF(AND($P$3=FALSE,OR(F1906="Commercial NAICS Cogen",F1906="Commercial NAICS Non-Cogen",F1906="Industrial NAICS Cogen", F1906="industrial NAICS non-Cogen")),FALSE, TRUE))</f>
        <v/>
      </c>
    </row>
    <row r="1907">
      <c r="A1907" s="129" t="n">
        <v>10194</v>
      </c>
      <c r="B1907" s="130" t="inlineStr">
        <is>
          <t>Hawaii Cogen</t>
        </is>
      </c>
      <c r="C1907" s="130" t="inlineStr">
        <is>
          <t>Island Energy Services</t>
        </is>
      </c>
      <c r="D1907" s="129" t="n">
        <v>3453</v>
      </c>
      <c r="E1907" s="130" t="inlineStr">
        <is>
          <t>HI</t>
        </is>
      </c>
      <c r="F1907" s="130" t="inlineStr">
        <is>
          <t>Industrial NAICS Cogen</t>
        </is>
      </c>
      <c r="G1907" s="130" t="inlineStr">
        <is>
          <t>GT</t>
        </is>
      </c>
      <c r="H1907" s="130" t="inlineStr">
        <is>
          <t>WO</t>
        </is>
      </c>
      <c r="I1907" s="130" t="inlineStr">
        <is>
          <t>WOO</t>
        </is>
      </c>
      <c r="J1907" s="131" t="n">
        <v>23586.295</v>
      </c>
      <c r="K1907" s="129" t="n">
        <v>2020</v>
      </c>
      <c r="L1907" s="120">
        <f>IF(VLOOKUP(H1907,'Cross-Page Data'!$D$4:$F$48,3,FALSE)="natural gas",VLOOKUP(G1907,'Cross-Page Data'!$I$4:$J$19,2,FALSE),IF(VLOOKUP(H1907,'Cross-Page Data'!$D$4:$F$48,3,FALSE)="solar",IF(G1907="PV","solar PV","solar thermal"),IF(VLOOKUP(H1907,'Cross-Page Data'!$D$4:$F$48,3,FALSE)="wind",VLOOKUP(G1907,'Cross-Page Data'!$I$4:$J$19,2,FALSE),IF(VLOOKUP(H1907,'Cross-Page Data'!$D$4:$F$48,3,FALSE)="hydro",VLOOKUP(G1907,'Cross-Page Data'!$I$4:$J$19,2,FALSE),VLOOKUP(H1907,'Cross-Page Data'!$D$4:$F$48,3,FALSE)))))</f>
        <v/>
      </c>
      <c r="M1907" s="120">
        <f>IF(AND($P$2=FALSE,OR(F1907="Commercial NAICS Cogen",F1907="Industrial NAICS Cogen",F1907="NAICS-22 Cogen")),FALSE,IF(AND($P$3=FALSE,OR(F1907="Commercial NAICS Cogen",F1907="Commercial NAICS Non-Cogen",F1907="Industrial NAICS Cogen", F1907="industrial NAICS non-Cogen")),FALSE, TRUE))</f>
        <v/>
      </c>
    </row>
    <row r="1908">
      <c r="A1908" s="129" t="n">
        <v>10195</v>
      </c>
      <c r="B1908" s="130" t="inlineStr">
        <is>
          <t>CF Industries Yazoo City Complex</t>
        </is>
      </c>
      <c r="C1908" s="130" t="inlineStr">
        <is>
          <t>CF Industries Nitrogen LLC</t>
        </is>
      </c>
      <c r="D1908" s="129" t="n">
        <v>50122</v>
      </c>
      <c r="E1908" s="130" t="inlineStr">
        <is>
          <t>MS</t>
        </is>
      </c>
      <c r="F1908" s="130" t="inlineStr">
        <is>
          <t>Industrial NAICS Cogen</t>
        </is>
      </c>
      <c r="G1908" s="130" t="inlineStr">
        <is>
          <t>GT</t>
        </is>
      </c>
      <c r="H1908" s="130" t="inlineStr">
        <is>
          <t>NG</t>
        </is>
      </c>
      <c r="I1908" s="130" t="inlineStr">
        <is>
          <t>NG</t>
        </is>
      </c>
      <c r="J1908" s="131" t="n">
        <v>160653</v>
      </c>
      <c r="K1908" s="129" t="n">
        <v>2020</v>
      </c>
      <c r="L1908" s="120">
        <f>IF(VLOOKUP(H1908,'Cross-Page Data'!$D$4:$F$48,3,FALSE)="natural gas",VLOOKUP(G1908,'Cross-Page Data'!$I$4:$J$19,2,FALSE),IF(VLOOKUP(H1908,'Cross-Page Data'!$D$4:$F$48,3,FALSE)="solar",IF(G1908="PV","solar PV","solar thermal"),IF(VLOOKUP(H1908,'Cross-Page Data'!$D$4:$F$48,3,FALSE)="wind",VLOOKUP(G1908,'Cross-Page Data'!$I$4:$J$19,2,FALSE),IF(VLOOKUP(H1908,'Cross-Page Data'!$D$4:$F$48,3,FALSE)="hydro",VLOOKUP(G1908,'Cross-Page Data'!$I$4:$J$19,2,FALSE),VLOOKUP(H1908,'Cross-Page Data'!$D$4:$F$48,3,FALSE)))))</f>
        <v/>
      </c>
      <c r="M1908" s="120">
        <f>IF(AND($P$2=FALSE,OR(F1908="Commercial NAICS Cogen",F1908="Industrial NAICS Cogen",F1908="NAICS-22 Cogen")),FALSE,IF(AND($P$3=FALSE,OR(F1908="Commercial NAICS Cogen",F1908="Commercial NAICS Non-Cogen",F1908="Industrial NAICS Cogen", F1908="industrial NAICS non-Cogen")),FALSE, TRUE))</f>
        <v/>
      </c>
    </row>
    <row r="1909">
      <c r="A1909" s="129" t="n">
        <v>10198</v>
      </c>
      <c r="B1909" s="130" t="inlineStr">
        <is>
          <t>Mosaic Phosphates Uncle Sam</t>
        </is>
      </c>
      <c r="C1909" s="130" t="inlineStr">
        <is>
          <t>Mosaic Phosphates Co.</t>
        </is>
      </c>
      <c r="D1909" s="129" t="n">
        <v>9436</v>
      </c>
      <c r="E1909" s="130" t="inlineStr">
        <is>
          <t>LA</t>
        </is>
      </c>
      <c r="F1909" s="130" t="inlineStr">
        <is>
          <t>Industrial NAICS Cogen</t>
        </is>
      </c>
      <c r="G1909" s="130" t="inlineStr">
        <is>
          <t>ST</t>
        </is>
      </c>
      <c r="H1909" s="130" t="inlineStr">
        <is>
          <t>NG</t>
        </is>
      </c>
      <c r="I1909" s="130" t="inlineStr">
        <is>
          <t>NG</t>
        </is>
      </c>
      <c r="J1909" s="131" t="n">
        <v>4257.33</v>
      </c>
      <c r="K1909" s="129" t="n">
        <v>2020</v>
      </c>
      <c r="L1909" s="120">
        <f>IF(VLOOKUP(H1909,'Cross-Page Data'!$D$4:$F$48,3,FALSE)="natural gas",VLOOKUP(G1909,'Cross-Page Data'!$I$4:$J$19,2,FALSE),IF(VLOOKUP(H1909,'Cross-Page Data'!$D$4:$F$48,3,FALSE)="solar",IF(G1909="PV","solar PV","solar thermal"),IF(VLOOKUP(H1909,'Cross-Page Data'!$D$4:$F$48,3,FALSE)="wind",VLOOKUP(G1909,'Cross-Page Data'!$I$4:$J$19,2,FALSE),IF(VLOOKUP(H1909,'Cross-Page Data'!$D$4:$F$48,3,FALSE)="hydro",VLOOKUP(G1909,'Cross-Page Data'!$I$4:$J$19,2,FALSE),VLOOKUP(H1909,'Cross-Page Data'!$D$4:$F$48,3,FALSE)))))</f>
        <v/>
      </c>
      <c r="M1909" s="120">
        <f>IF(AND($P$2=FALSE,OR(F1909="Commercial NAICS Cogen",F1909="Industrial NAICS Cogen",F1909="NAICS-22 Cogen")),FALSE,IF(AND($P$3=FALSE,OR(F1909="Commercial NAICS Cogen",F1909="Commercial NAICS Non-Cogen",F1909="Industrial NAICS Cogen", F1909="industrial NAICS non-Cogen")),FALSE, TRUE))</f>
        <v/>
      </c>
    </row>
    <row r="1910">
      <c r="A1910" s="129" t="n">
        <v>10198</v>
      </c>
      <c r="B1910" s="130" t="inlineStr">
        <is>
          <t>Mosaic Phosphates Uncle Sam</t>
        </is>
      </c>
      <c r="C1910" s="130" t="inlineStr">
        <is>
          <t>Mosaic Phosphates Co.</t>
        </is>
      </c>
      <c r="D1910" s="129" t="n">
        <v>9436</v>
      </c>
      <c r="E1910" s="130" t="inlineStr">
        <is>
          <t>LA</t>
        </is>
      </c>
      <c r="F1910" s="130" t="inlineStr">
        <is>
          <t>Industrial NAICS Cogen</t>
        </is>
      </c>
      <c r="G1910" s="130" t="inlineStr">
        <is>
          <t>ST</t>
        </is>
      </c>
      <c r="H1910" s="130" t="inlineStr">
        <is>
          <t>OTH</t>
        </is>
      </c>
      <c r="I1910" s="130" t="inlineStr">
        <is>
          <t>OTH</t>
        </is>
      </c>
      <c r="J1910" s="131" t="n">
        <v>0</v>
      </c>
      <c r="K1910" s="129" t="n">
        <v>2020</v>
      </c>
      <c r="L1910" s="120">
        <f>IF(VLOOKUP(H1910,'Cross-Page Data'!$D$4:$F$48,3,FALSE)="natural gas",VLOOKUP(G1910,'Cross-Page Data'!$I$4:$J$19,2,FALSE),IF(VLOOKUP(H1910,'Cross-Page Data'!$D$4:$F$48,3,FALSE)="solar",IF(G1910="PV","solar PV","solar thermal"),IF(VLOOKUP(H1910,'Cross-Page Data'!$D$4:$F$48,3,FALSE)="wind",VLOOKUP(G1910,'Cross-Page Data'!$I$4:$J$19,2,FALSE),IF(VLOOKUP(H1910,'Cross-Page Data'!$D$4:$F$48,3,FALSE)="hydro",VLOOKUP(G1910,'Cross-Page Data'!$I$4:$J$19,2,FALSE),VLOOKUP(H1910,'Cross-Page Data'!$D$4:$F$48,3,FALSE)))))</f>
        <v/>
      </c>
      <c r="M1910" s="120">
        <f>IF(AND($P$2=FALSE,OR(F1910="Commercial NAICS Cogen",F1910="Industrial NAICS Cogen",F1910="NAICS-22 Cogen")),FALSE,IF(AND($P$3=FALSE,OR(F1910="Commercial NAICS Cogen",F1910="Commercial NAICS Non-Cogen",F1910="Industrial NAICS Cogen", F1910="industrial NAICS non-Cogen")),FALSE, TRUE))</f>
        <v/>
      </c>
    </row>
    <row r="1911">
      <c r="A1911" s="129" t="n">
        <v>10198</v>
      </c>
      <c r="B1911" s="130" t="inlineStr">
        <is>
          <t>Mosaic Phosphates Uncle Sam</t>
        </is>
      </c>
      <c r="C1911" s="130" t="inlineStr">
        <is>
          <t>Mosaic Phosphates Co.</t>
        </is>
      </c>
      <c r="D1911" s="129" t="n">
        <v>9436</v>
      </c>
      <c r="E1911" s="130" t="inlineStr">
        <is>
          <t>LA</t>
        </is>
      </c>
      <c r="F1911" s="130" t="inlineStr">
        <is>
          <t>Industrial NAICS Cogen</t>
        </is>
      </c>
      <c r="G1911" s="130" t="inlineStr">
        <is>
          <t>ST</t>
        </is>
      </c>
      <c r="H1911" s="130" t="inlineStr">
        <is>
          <t>WH</t>
        </is>
      </c>
      <c r="I1911" s="130" t="inlineStr">
        <is>
          <t>OTH</t>
        </is>
      </c>
      <c r="J1911" s="131" t="n">
        <v>-57655</v>
      </c>
      <c r="K1911" s="129" t="n">
        <v>2020</v>
      </c>
      <c r="L1911" s="120">
        <f>IF(VLOOKUP(H1911,'Cross-Page Data'!$D$4:$F$48,3,FALSE)="natural gas",VLOOKUP(G1911,'Cross-Page Data'!$I$4:$J$19,2,FALSE),IF(VLOOKUP(H1911,'Cross-Page Data'!$D$4:$F$48,3,FALSE)="solar",IF(G1911="PV","solar PV","solar thermal"),IF(VLOOKUP(H1911,'Cross-Page Data'!$D$4:$F$48,3,FALSE)="wind",VLOOKUP(G1911,'Cross-Page Data'!$I$4:$J$19,2,FALSE),IF(VLOOKUP(H1911,'Cross-Page Data'!$D$4:$F$48,3,FALSE)="hydro",VLOOKUP(G1911,'Cross-Page Data'!$I$4:$J$19,2,FALSE),VLOOKUP(H1911,'Cross-Page Data'!$D$4:$F$48,3,FALSE)))))</f>
        <v/>
      </c>
      <c r="M1911" s="120">
        <f>IF(AND($P$2=FALSE,OR(F1911="Commercial NAICS Cogen",F1911="Industrial NAICS Cogen",F1911="NAICS-22 Cogen")),FALSE,IF(AND($P$3=FALSE,OR(F1911="Commercial NAICS Cogen",F1911="Commercial NAICS Non-Cogen",F1911="Industrial NAICS Cogen", F1911="industrial NAICS non-Cogen")),FALSE, TRUE))</f>
        <v/>
      </c>
    </row>
    <row r="1912">
      <c r="A1912" s="129" t="n">
        <v>10202</v>
      </c>
      <c r="B1912" s="130" t="inlineStr">
        <is>
          <t>Fernandina Beach Mill</t>
        </is>
      </c>
      <c r="C1912" s="130" t="inlineStr">
        <is>
          <t>WestRock, Fernandina Beach</t>
        </is>
      </c>
      <c r="D1912" s="129" t="n">
        <v>9686</v>
      </c>
      <c r="E1912" s="130" t="inlineStr">
        <is>
          <t>FL</t>
        </is>
      </c>
      <c r="F1912" s="130" t="inlineStr">
        <is>
          <t>Industrial NAICS Cogen</t>
        </is>
      </c>
      <c r="G1912" s="130" t="inlineStr">
        <is>
          <t>ST</t>
        </is>
      </c>
      <c r="H1912" s="130" t="inlineStr">
        <is>
          <t>BIT</t>
        </is>
      </c>
      <c r="I1912" s="130" t="inlineStr">
        <is>
          <t>COL</t>
        </is>
      </c>
      <c r="J1912" s="131" t="n">
        <v>26504.436</v>
      </c>
      <c r="K1912" s="129" t="n">
        <v>2020</v>
      </c>
      <c r="L1912" s="120">
        <f>IF(VLOOKUP(H1912,'Cross-Page Data'!$D$4:$F$48,3,FALSE)="natural gas",VLOOKUP(G1912,'Cross-Page Data'!$I$4:$J$19,2,FALSE),IF(VLOOKUP(H1912,'Cross-Page Data'!$D$4:$F$48,3,FALSE)="solar",IF(G1912="PV","solar PV","solar thermal"),IF(VLOOKUP(H1912,'Cross-Page Data'!$D$4:$F$48,3,FALSE)="wind",VLOOKUP(G1912,'Cross-Page Data'!$I$4:$J$19,2,FALSE),IF(VLOOKUP(H1912,'Cross-Page Data'!$D$4:$F$48,3,FALSE)="hydro",VLOOKUP(G1912,'Cross-Page Data'!$I$4:$J$19,2,FALSE),VLOOKUP(H1912,'Cross-Page Data'!$D$4:$F$48,3,FALSE)))))</f>
        <v/>
      </c>
      <c r="M1912" s="120">
        <f>IF(AND($P$2=FALSE,OR(F1912="Commercial NAICS Cogen",F1912="Industrial NAICS Cogen",F1912="NAICS-22 Cogen")),FALSE,IF(AND($P$3=FALSE,OR(F1912="Commercial NAICS Cogen",F1912="Commercial NAICS Non-Cogen",F1912="Industrial NAICS Cogen", F1912="industrial NAICS non-Cogen")),FALSE, TRUE))</f>
        <v/>
      </c>
    </row>
    <row r="1913">
      <c r="A1913" s="129" t="n">
        <v>10202</v>
      </c>
      <c r="B1913" s="130" t="inlineStr">
        <is>
          <t>Fernandina Beach Mill</t>
        </is>
      </c>
      <c r="C1913" s="130" t="inlineStr">
        <is>
          <t>WestRock, Fernandina Beach</t>
        </is>
      </c>
      <c r="D1913" s="129" t="n">
        <v>9686</v>
      </c>
      <c r="E1913" s="130" t="inlineStr">
        <is>
          <t>FL</t>
        </is>
      </c>
      <c r="F1913" s="130" t="inlineStr">
        <is>
          <t>Industrial NAICS Cogen</t>
        </is>
      </c>
      <c r="G1913" s="130" t="inlineStr">
        <is>
          <t>ST</t>
        </is>
      </c>
      <c r="H1913" s="130" t="inlineStr">
        <is>
          <t>BLQ</t>
        </is>
      </c>
      <c r="I1913" s="130" t="inlineStr">
        <is>
          <t>WWW</t>
        </is>
      </c>
      <c r="J1913" s="131" t="n">
        <v>336183.07</v>
      </c>
      <c r="K1913" s="129" t="n">
        <v>2020</v>
      </c>
      <c r="L1913" s="120">
        <f>IF(VLOOKUP(H1913,'Cross-Page Data'!$D$4:$F$48,3,FALSE)="natural gas",VLOOKUP(G1913,'Cross-Page Data'!$I$4:$J$19,2,FALSE),IF(VLOOKUP(H1913,'Cross-Page Data'!$D$4:$F$48,3,FALSE)="solar",IF(G1913="PV","solar PV","solar thermal"),IF(VLOOKUP(H1913,'Cross-Page Data'!$D$4:$F$48,3,FALSE)="wind",VLOOKUP(G1913,'Cross-Page Data'!$I$4:$J$19,2,FALSE),IF(VLOOKUP(H1913,'Cross-Page Data'!$D$4:$F$48,3,FALSE)="hydro",VLOOKUP(G1913,'Cross-Page Data'!$I$4:$J$19,2,FALSE),VLOOKUP(H1913,'Cross-Page Data'!$D$4:$F$48,3,FALSE)))))</f>
        <v/>
      </c>
      <c r="M1913" s="120">
        <f>IF(AND($P$2=FALSE,OR(F1913="Commercial NAICS Cogen",F1913="Industrial NAICS Cogen",F1913="NAICS-22 Cogen")),FALSE,IF(AND($P$3=FALSE,OR(F1913="Commercial NAICS Cogen",F1913="Commercial NAICS Non-Cogen",F1913="Industrial NAICS Cogen", F1913="industrial NAICS non-Cogen")),FALSE, TRUE))</f>
        <v/>
      </c>
    </row>
    <row r="1914">
      <c r="A1914" s="129" t="n">
        <v>10202</v>
      </c>
      <c r="B1914" s="130" t="inlineStr">
        <is>
          <t>Fernandina Beach Mill</t>
        </is>
      </c>
      <c r="C1914" s="130" t="inlineStr">
        <is>
          <t>WestRock, Fernandina Beach</t>
        </is>
      </c>
      <c r="D1914" s="129" t="n">
        <v>9686</v>
      </c>
      <c r="E1914" s="130" t="inlineStr">
        <is>
          <t>FL</t>
        </is>
      </c>
      <c r="F1914" s="130" t="inlineStr">
        <is>
          <t>Industrial NAICS Cogen</t>
        </is>
      </c>
      <c r="G1914" s="130" t="inlineStr">
        <is>
          <t>ST</t>
        </is>
      </c>
      <c r="H1914" s="130" t="inlineStr">
        <is>
          <t>DFO</t>
        </is>
      </c>
      <c r="I1914" s="130" t="inlineStr">
        <is>
          <t>DFO</t>
        </is>
      </c>
      <c r="J1914" s="131" t="n">
        <v>6520.185</v>
      </c>
      <c r="K1914" s="129" t="n">
        <v>2020</v>
      </c>
      <c r="L1914" s="120">
        <f>IF(VLOOKUP(H1914,'Cross-Page Data'!$D$4:$F$48,3,FALSE)="natural gas",VLOOKUP(G1914,'Cross-Page Data'!$I$4:$J$19,2,FALSE),IF(VLOOKUP(H1914,'Cross-Page Data'!$D$4:$F$48,3,FALSE)="solar",IF(G1914="PV","solar PV","solar thermal"),IF(VLOOKUP(H1914,'Cross-Page Data'!$D$4:$F$48,3,FALSE)="wind",VLOOKUP(G1914,'Cross-Page Data'!$I$4:$J$19,2,FALSE),IF(VLOOKUP(H1914,'Cross-Page Data'!$D$4:$F$48,3,FALSE)="hydro",VLOOKUP(G1914,'Cross-Page Data'!$I$4:$J$19,2,FALSE),VLOOKUP(H1914,'Cross-Page Data'!$D$4:$F$48,3,FALSE)))))</f>
        <v/>
      </c>
      <c r="M1914" s="120">
        <f>IF(AND($P$2=FALSE,OR(F1914="Commercial NAICS Cogen",F1914="Industrial NAICS Cogen",F1914="NAICS-22 Cogen")),FALSE,IF(AND($P$3=FALSE,OR(F1914="Commercial NAICS Cogen",F1914="Commercial NAICS Non-Cogen",F1914="Industrial NAICS Cogen", F1914="industrial NAICS non-Cogen")),FALSE, TRUE))</f>
        <v/>
      </c>
    </row>
    <row r="1915">
      <c r="A1915" s="129" t="n">
        <v>10202</v>
      </c>
      <c r="B1915" s="130" t="inlineStr">
        <is>
          <t>Fernandina Beach Mill</t>
        </is>
      </c>
      <c r="C1915" s="130" t="inlineStr">
        <is>
          <t>WestRock, Fernandina Beach</t>
        </is>
      </c>
      <c r="D1915" s="129" t="n">
        <v>9686</v>
      </c>
      <c r="E1915" s="130" t="inlineStr">
        <is>
          <t>FL</t>
        </is>
      </c>
      <c r="F1915" s="130" t="inlineStr">
        <is>
          <t>Industrial NAICS Cogen</t>
        </is>
      </c>
      <c r="G1915" s="130" t="inlineStr">
        <is>
          <t>ST</t>
        </is>
      </c>
      <c r="H1915" s="130" t="inlineStr">
        <is>
          <t>NG</t>
        </is>
      </c>
      <c r="I1915" s="130" t="inlineStr">
        <is>
          <t>NG</t>
        </is>
      </c>
      <c r="J1915" s="131" t="n">
        <v>141470.32</v>
      </c>
      <c r="K1915" s="129" t="n">
        <v>2020</v>
      </c>
      <c r="L1915" s="120">
        <f>IF(VLOOKUP(H1915,'Cross-Page Data'!$D$4:$F$48,3,FALSE)="natural gas",VLOOKUP(G1915,'Cross-Page Data'!$I$4:$J$19,2,FALSE),IF(VLOOKUP(H1915,'Cross-Page Data'!$D$4:$F$48,3,FALSE)="solar",IF(G1915="PV","solar PV","solar thermal"),IF(VLOOKUP(H1915,'Cross-Page Data'!$D$4:$F$48,3,FALSE)="wind",VLOOKUP(G1915,'Cross-Page Data'!$I$4:$J$19,2,FALSE),IF(VLOOKUP(H1915,'Cross-Page Data'!$D$4:$F$48,3,FALSE)="hydro",VLOOKUP(G1915,'Cross-Page Data'!$I$4:$J$19,2,FALSE),VLOOKUP(H1915,'Cross-Page Data'!$D$4:$F$48,3,FALSE)))))</f>
        <v/>
      </c>
      <c r="M1915" s="120">
        <f>IF(AND($P$2=FALSE,OR(F1915="Commercial NAICS Cogen",F1915="Industrial NAICS Cogen",F1915="NAICS-22 Cogen")),FALSE,IF(AND($P$3=FALSE,OR(F1915="Commercial NAICS Cogen",F1915="Commercial NAICS Non-Cogen",F1915="Industrial NAICS Cogen", F1915="industrial NAICS non-Cogen")),FALSE, TRUE))</f>
        <v/>
      </c>
    </row>
    <row r="1916">
      <c r="A1916" s="129" t="n">
        <v>10202</v>
      </c>
      <c r="B1916" s="130" t="inlineStr">
        <is>
          <t>Fernandina Beach Mill</t>
        </is>
      </c>
      <c r="C1916" s="130" t="inlineStr">
        <is>
          <t>WestRock, Fernandina Beach</t>
        </is>
      </c>
      <c r="D1916" s="129" t="n">
        <v>9686</v>
      </c>
      <c r="E1916" s="130" t="inlineStr">
        <is>
          <t>FL</t>
        </is>
      </c>
      <c r="F1916" s="130" t="inlineStr">
        <is>
          <t>Industrial NAICS Cogen</t>
        </is>
      </c>
      <c r="G1916" s="130" t="inlineStr">
        <is>
          <t>ST</t>
        </is>
      </c>
      <c r="H1916" s="130" t="inlineStr">
        <is>
          <t>WDS</t>
        </is>
      </c>
      <c r="I1916" s="130" t="inlineStr">
        <is>
          <t>WWW</t>
        </is>
      </c>
      <c r="J1916" s="131" t="n">
        <v>101740.84</v>
      </c>
      <c r="K1916" s="129" t="n">
        <v>2020</v>
      </c>
      <c r="L1916" s="120">
        <f>IF(VLOOKUP(H1916,'Cross-Page Data'!$D$4:$F$48,3,FALSE)="natural gas",VLOOKUP(G1916,'Cross-Page Data'!$I$4:$J$19,2,FALSE),IF(VLOOKUP(H1916,'Cross-Page Data'!$D$4:$F$48,3,FALSE)="solar",IF(G1916="PV","solar PV","solar thermal"),IF(VLOOKUP(H1916,'Cross-Page Data'!$D$4:$F$48,3,FALSE)="wind",VLOOKUP(G1916,'Cross-Page Data'!$I$4:$J$19,2,FALSE),IF(VLOOKUP(H1916,'Cross-Page Data'!$D$4:$F$48,3,FALSE)="hydro",VLOOKUP(G1916,'Cross-Page Data'!$I$4:$J$19,2,FALSE),VLOOKUP(H1916,'Cross-Page Data'!$D$4:$F$48,3,FALSE)))))</f>
        <v/>
      </c>
      <c r="M1916" s="120">
        <f>IF(AND($P$2=FALSE,OR(F1916="Commercial NAICS Cogen",F1916="Industrial NAICS Cogen",F1916="NAICS-22 Cogen")),FALSE,IF(AND($P$3=FALSE,OR(F1916="Commercial NAICS Cogen",F1916="Commercial NAICS Non-Cogen",F1916="Industrial NAICS Cogen", F1916="industrial NAICS non-Cogen")),FALSE, TRUE))</f>
        <v/>
      </c>
    </row>
    <row r="1917">
      <c r="A1917" s="129" t="n">
        <v>10204</v>
      </c>
      <c r="B1917" s="130" t="inlineStr">
        <is>
          <t>Mosaic Co Tampa Facility</t>
        </is>
      </c>
      <c r="C1917" s="130" t="inlineStr">
        <is>
          <t>Mosaic Company</t>
        </is>
      </c>
      <c r="D1917" s="129" t="n">
        <v>3102</v>
      </c>
      <c r="E1917" s="130" t="inlineStr">
        <is>
          <t>FL</t>
        </is>
      </c>
      <c r="F1917" s="130" t="inlineStr">
        <is>
          <t>Industrial NAICS Cogen</t>
        </is>
      </c>
      <c r="G1917" s="130" t="inlineStr">
        <is>
          <t>ST</t>
        </is>
      </c>
      <c r="H1917" s="130" t="inlineStr">
        <is>
          <t>NG</t>
        </is>
      </c>
      <c r="I1917" s="130" t="inlineStr">
        <is>
          <t>NG</t>
        </is>
      </c>
      <c r="J1917" s="131" t="n">
        <v>0</v>
      </c>
      <c r="K1917" s="129" t="n">
        <v>2020</v>
      </c>
      <c r="L1917" s="120">
        <f>IF(VLOOKUP(H1917,'Cross-Page Data'!$D$4:$F$48,3,FALSE)="natural gas",VLOOKUP(G1917,'Cross-Page Data'!$I$4:$J$19,2,FALSE),IF(VLOOKUP(H1917,'Cross-Page Data'!$D$4:$F$48,3,FALSE)="solar",IF(G1917="PV","solar PV","solar thermal"),IF(VLOOKUP(H1917,'Cross-Page Data'!$D$4:$F$48,3,FALSE)="wind",VLOOKUP(G1917,'Cross-Page Data'!$I$4:$J$19,2,FALSE),IF(VLOOKUP(H1917,'Cross-Page Data'!$D$4:$F$48,3,FALSE)="hydro",VLOOKUP(G1917,'Cross-Page Data'!$I$4:$J$19,2,FALSE),VLOOKUP(H1917,'Cross-Page Data'!$D$4:$F$48,3,FALSE)))))</f>
        <v/>
      </c>
      <c r="M1917" s="120">
        <f>IF(AND($P$2=FALSE,OR(F1917="Commercial NAICS Cogen",F1917="Industrial NAICS Cogen",F1917="NAICS-22 Cogen")),FALSE,IF(AND($P$3=FALSE,OR(F1917="Commercial NAICS Cogen",F1917="Commercial NAICS Non-Cogen",F1917="Industrial NAICS Cogen", F1917="industrial NAICS non-Cogen")),FALSE, TRUE))</f>
        <v/>
      </c>
    </row>
    <row r="1918">
      <c r="A1918" s="129" t="n">
        <v>10204</v>
      </c>
      <c r="B1918" s="130" t="inlineStr">
        <is>
          <t>Mosaic Co Tampa Facility</t>
        </is>
      </c>
      <c r="C1918" s="130" t="inlineStr">
        <is>
          <t>Mosaic Company</t>
        </is>
      </c>
      <c r="D1918" s="129" t="n">
        <v>3102</v>
      </c>
      <c r="E1918" s="130" t="inlineStr">
        <is>
          <t>FL</t>
        </is>
      </c>
      <c r="F1918" s="130" t="inlineStr">
        <is>
          <t>Industrial NAICS Cogen</t>
        </is>
      </c>
      <c r="G1918" s="130" t="inlineStr">
        <is>
          <t>ST</t>
        </is>
      </c>
      <c r="H1918" s="130" t="inlineStr">
        <is>
          <t>OTH</t>
        </is>
      </c>
      <c r="I1918" s="130" t="inlineStr">
        <is>
          <t>OTH</t>
        </is>
      </c>
      <c r="J1918" s="131" t="n">
        <v>243044</v>
      </c>
      <c r="K1918" s="129" t="n">
        <v>2020</v>
      </c>
      <c r="L1918" s="120">
        <f>IF(VLOOKUP(H1918,'Cross-Page Data'!$D$4:$F$48,3,FALSE)="natural gas",VLOOKUP(G1918,'Cross-Page Data'!$I$4:$J$19,2,FALSE),IF(VLOOKUP(H1918,'Cross-Page Data'!$D$4:$F$48,3,FALSE)="solar",IF(G1918="PV","solar PV","solar thermal"),IF(VLOOKUP(H1918,'Cross-Page Data'!$D$4:$F$48,3,FALSE)="wind",VLOOKUP(G1918,'Cross-Page Data'!$I$4:$J$19,2,FALSE),IF(VLOOKUP(H1918,'Cross-Page Data'!$D$4:$F$48,3,FALSE)="hydro",VLOOKUP(G1918,'Cross-Page Data'!$I$4:$J$19,2,FALSE),VLOOKUP(H1918,'Cross-Page Data'!$D$4:$F$48,3,FALSE)))))</f>
        <v/>
      </c>
      <c r="M1918" s="120">
        <f>IF(AND($P$2=FALSE,OR(F1918="Commercial NAICS Cogen",F1918="Industrial NAICS Cogen",F1918="NAICS-22 Cogen")),FALSE,IF(AND($P$3=FALSE,OR(F1918="Commercial NAICS Cogen",F1918="Commercial NAICS Non-Cogen",F1918="Industrial NAICS Cogen", F1918="industrial NAICS non-Cogen")),FALSE, TRUE))</f>
        <v/>
      </c>
    </row>
    <row r="1919">
      <c r="A1919" s="129" t="n">
        <v>10206</v>
      </c>
      <c r="B1919" s="130" t="inlineStr">
        <is>
          <t>Loma Linda University Cogen</t>
        </is>
      </c>
      <c r="C1919" s="130" t="inlineStr">
        <is>
          <t>Loma Linda University</t>
        </is>
      </c>
      <c r="D1919" s="129" t="n">
        <v>11161</v>
      </c>
      <c r="E1919" s="130" t="inlineStr">
        <is>
          <t>CA</t>
        </is>
      </c>
      <c r="F1919" s="130" t="inlineStr">
        <is>
          <t>Commercial NAICS Cogen</t>
        </is>
      </c>
      <c r="G1919" s="130" t="inlineStr">
        <is>
          <t>GT</t>
        </is>
      </c>
      <c r="H1919" s="130" t="inlineStr">
        <is>
          <t>DFO</t>
        </is>
      </c>
      <c r="I1919" s="130" t="inlineStr">
        <is>
          <t>DFO</t>
        </is>
      </c>
      <c r="J1919" s="131" t="n">
        <v>0</v>
      </c>
      <c r="K1919" s="129" t="n">
        <v>2020</v>
      </c>
      <c r="L1919" s="120">
        <f>IF(VLOOKUP(H1919,'Cross-Page Data'!$D$4:$F$48,3,FALSE)="natural gas",VLOOKUP(G1919,'Cross-Page Data'!$I$4:$J$19,2,FALSE),IF(VLOOKUP(H1919,'Cross-Page Data'!$D$4:$F$48,3,FALSE)="solar",IF(G1919="PV","solar PV","solar thermal"),IF(VLOOKUP(H1919,'Cross-Page Data'!$D$4:$F$48,3,FALSE)="wind",VLOOKUP(G1919,'Cross-Page Data'!$I$4:$J$19,2,FALSE),IF(VLOOKUP(H1919,'Cross-Page Data'!$D$4:$F$48,3,FALSE)="hydro",VLOOKUP(G1919,'Cross-Page Data'!$I$4:$J$19,2,FALSE),VLOOKUP(H1919,'Cross-Page Data'!$D$4:$F$48,3,FALSE)))))</f>
        <v/>
      </c>
      <c r="M1919" s="120">
        <f>IF(AND($P$2=FALSE,OR(F1919="Commercial NAICS Cogen",F1919="Industrial NAICS Cogen",F1919="NAICS-22 Cogen")),FALSE,IF(AND($P$3=FALSE,OR(F1919="Commercial NAICS Cogen",F1919="Commercial NAICS Non-Cogen",F1919="Industrial NAICS Cogen", F1919="industrial NAICS non-Cogen")),FALSE, TRUE))</f>
        <v/>
      </c>
    </row>
    <row r="1920">
      <c r="A1920" s="129" t="n">
        <v>10206</v>
      </c>
      <c r="B1920" s="130" t="inlineStr">
        <is>
          <t>Loma Linda University Cogen</t>
        </is>
      </c>
      <c r="C1920" s="130" t="inlineStr">
        <is>
          <t>Loma Linda University</t>
        </is>
      </c>
      <c r="D1920" s="129" t="n">
        <v>11161</v>
      </c>
      <c r="E1920" s="130" t="inlineStr">
        <is>
          <t>CA</t>
        </is>
      </c>
      <c r="F1920" s="130" t="inlineStr">
        <is>
          <t>Commercial NAICS Cogen</t>
        </is>
      </c>
      <c r="G1920" s="130" t="inlineStr">
        <is>
          <t>GT</t>
        </is>
      </c>
      <c r="H1920" s="130" t="inlineStr">
        <is>
          <t>NG</t>
        </is>
      </c>
      <c r="I1920" s="130" t="inlineStr">
        <is>
          <t>NG</t>
        </is>
      </c>
      <c r="J1920" s="131" t="n">
        <v>60623</v>
      </c>
      <c r="K1920" s="129" t="n">
        <v>2020</v>
      </c>
      <c r="L1920" s="120">
        <f>IF(VLOOKUP(H1920,'Cross-Page Data'!$D$4:$F$48,3,FALSE)="natural gas",VLOOKUP(G1920,'Cross-Page Data'!$I$4:$J$19,2,FALSE),IF(VLOOKUP(H1920,'Cross-Page Data'!$D$4:$F$48,3,FALSE)="solar",IF(G1920="PV","solar PV","solar thermal"),IF(VLOOKUP(H1920,'Cross-Page Data'!$D$4:$F$48,3,FALSE)="wind",VLOOKUP(G1920,'Cross-Page Data'!$I$4:$J$19,2,FALSE),IF(VLOOKUP(H1920,'Cross-Page Data'!$D$4:$F$48,3,FALSE)="hydro",VLOOKUP(G1920,'Cross-Page Data'!$I$4:$J$19,2,FALSE),VLOOKUP(H1920,'Cross-Page Data'!$D$4:$F$48,3,FALSE)))))</f>
        <v/>
      </c>
      <c r="M1920" s="120">
        <f>IF(AND($P$2=FALSE,OR(F1920="Commercial NAICS Cogen",F1920="Industrial NAICS Cogen",F1920="NAICS-22 Cogen")),FALSE,IF(AND($P$3=FALSE,OR(F1920="Commercial NAICS Cogen",F1920="Commercial NAICS Non-Cogen",F1920="Industrial NAICS Cogen", F1920="industrial NAICS non-Cogen")),FALSE, TRUE))</f>
        <v/>
      </c>
    </row>
    <row r="1921">
      <c r="A1921" s="129" t="n">
        <v>10206</v>
      </c>
      <c r="B1921" s="130" t="inlineStr">
        <is>
          <t>Loma Linda University Cogen</t>
        </is>
      </c>
      <c r="C1921" s="130" t="inlineStr">
        <is>
          <t>Loma Linda University</t>
        </is>
      </c>
      <c r="D1921" s="129" t="n">
        <v>11161</v>
      </c>
      <c r="E1921" s="130" t="inlineStr">
        <is>
          <t>CA</t>
        </is>
      </c>
      <c r="F1921" s="130" t="inlineStr">
        <is>
          <t>Commercial NAICS Cogen</t>
        </is>
      </c>
      <c r="G1921" s="130" t="inlineStr">
        <is>
          <t>IC</t>
        </is>
      </c>
      <c r="H1921" s="130" t="inlineStr">
        <is>
          <t>DFO</t>
        </is>
      </c>
      <c r="I1921" s="130" t="inlineStr">
        <is>
          <t>DFO</t>
        </is>
      </c>
      <c r="J1921" s="131" t="n">
        <v>0</v>
      </c>
      <c r="K1921" s="129" t="n">
        <v>2020</v>
      </c>
      <c r="L1921" s="120">
        <f>IF(VLOOKUP(H1921,'Cross-Page Data'!$D$4:$F$48,3,FALSE)="natural gas",VLOOKUP(G1921,'Cross-Page Data'!$I$4:$J$19,2,FALSE),IF(VLOOKUP(H1921,'Cross-Page Data'!$D$4:$F$48,3,FALSE)="solar",IF(G1921="PV","solar PV","solar thermal"),IF(VLOOKUP(H1921,'Cross-Page Data'!$D$4:$F$48,3,FALSE)="wind",VLOOKUP(G1921,'Cross-Page Data'!$I$4:$J$19,2,FALSE),IF(VLOOKUP(H1921,'Cross-Page Data'!$D$4:$F$48,3,FALSE)="hydro",VLOOKUP(G1921,'Cross-Page Data'!$I$4:$J$19,2,FALSE),VLOOKUP(H1921,'Cross-Page Data'!$D$4:$F$48,3,FALSE)))))</f>
        <v/>
      </c>
      <c r="M1921" s="120">
        <f>IF(AND($P$2=FALSE,OR(F1921="Commercial NAICS Cogen",F1921="Industrial NAICS Cogen",F1921="NAICS-22 Cogen")),FALSE,IF(AND($P$3=FALSE,OR(F1921="Commercial NAICS Cogen",F1921="Commercial NAICS Non-Cogen",F1921="Industrial NAICS Cogen", F1921="industrial NAICS non-Cogen")),FALSE, TRUE))</f>
        <v/>
      </c>
    </row>
    <row r="1922">
      <c r="A1922" s="129" t="n">
        <v>10208</v>
      </c>
      <c r="B1922" s="130" t="inlineStr">
        <is>
          <t>Escanaba Mill</t>
        </is>
      </c>
      <c r="C1922" s="130" t="inlineStr">
        <is>
          <t>Verso Escanaba LLC</t>
        </is>
      </c>
      <c r="D1922" s="129" t="n">
        <v>55867</v>
      </c>
      <c r="E1922" s="130" t="inlineStr">
        <is>
          <t>MI</t>
        </is>
      </c>
      <c r="F1922" s="130" t="inlineStr">
        <is>
          <t>Industrial NAICS Cogen</t>
        </is>
      </c>
      <c r="G1922" s="130" t="inlineStr">
        <is>
          <t>ST</t>
        </is>
      </c>
      <c r="H1922" s="130" t="inlineStr">
        <is>
          <t>BIT</t>
        </is>
      </c>
      <c r="I1922" s="130" t="inlineStr">
        <is>
          <t>COL</t>
        </is>
      </c>
      <c r="J1922" s="131" t="n">
        <v>673.55</v>
      </c>
      <c r="K1922" s="129" t="n">
        <v>2020</v>
      </c>
      <c r="L1922" s="120">
        <f>IF(VLOOKUP(H1922,'Cross-Page Data'!$D$4:$F$48,3,FALSE)="natural gas",VLOOKUP(G1922,'Cross-Page Data'!$I$4:$J$19,2,FALSE),IF(VLOOKUP(H1922,'Cross-Page Data'!$D$4:$F$48,3,FALSE)="solar",IF(G1922="PV","solar PV","solar thermal"),IF(VLOOKUP(H1922,'Cross-Page Data'!$D$4:$F$48,3,FALSE)="wind",VLOOKUP(G1922,'Cross-Page Data'!$I$4:$J$19,2,FALSE),IF(VLOOKUP(H1922,'Cross-Page Data'!$D$4:$F$48,3,FALSE)="hydro",VLOOKUP(G1922,'Cross-Page Data'!$I$4:$J$19,2,FALSE),VLOOKUP(H1922,'Cross-Page Data'!$D$4:$F$48,3,FALSE)))))</f>
        <v/>
      </c>
      <c r="M1922" s="120">
        <f>IF(AND($P$2=FALSE,OR(F1922="Commercial NAICS Cogen",F1922="Industrial NAICS Cogen",F1922="NAICS-22 Cogen")),FALSE,IF(AND($P$3=FALSE,OR(F1922="Commercial NAICS Cogen",F1922="Commercial NAICS Non-Cogen",F1922="Industrial NAICS Cogen", F1922="industrial NAICS non-Cogen")),FALSE, TRUE))</f>
        <v/>
      </c>
    </row>
    <row r="1923">
      <c r="A1923" s="129" t="n">
        <v>10208</v>
      </c>
      <c r="B1923" s="130" t="inlineStr">
        <is>
          <t>Escanaba Mill</t>
        </is>
      </c>
      <c r="C1923" s="130" t="inlineStr">
        <is>
          <t>Verso Escanaba LLC</t>
        </is>
      </c>
      <c r="D1923" s="129" t="n">
        <v>55867</v>
      </c>
      <c r="E1923" s="130" t="inlineStr">
        <is>
          <t>MI</t>
        </is>
      </c>
      <c r="F1923" s="130" t="inlineStr">
        <is>
          <t>Industrial NAICS Cogen</t>
        </is>
      </c>
      <c r="G1923" s="130" t="inlineStr">
        <is>
          <t>ST</t>
        </is>
      </c>
      <c r="H1923" s="130" t="inlineStr">
        <is>
          <t>BLQ</t>
        </is>
      </c>
      <c r="I1923" s="130" t="inlineStr">
        <is>
          <t>WWW</t>
        </is>
      </c>
      <c r="J1923" s="131" t="n">
        <v>192875.09</v>
      </c>
      <c r="K1923" s="129" t="n">
        <v>2020</v>
      </c>
      <c r="L1923" s="120">
        <f>IF(VLOOKUP(H1923,'Cross-Page Data'!$D$4:$F$48,3,FALSE)="natural gas",VLOOKUP(G1923,'Cross-Page Data'!$I$4:$J$19,2,FALSE),IF(VLOOKUP(H1923,'Cross-Page Data'!$D$4:$F$48,3,FALSE)="solar",IF(G1923="PV","solar PV","solar thermal"),IF(VLOOKUP(H1923,'Cross-Page Data'!$D$4:$F$48,3,FALSE)="wind",VLOOKUP(G1923,'Cross-Page Data'!$I$4:$J$19,2,FALSE),IF(VLOOKUP(H1923,'Cross-Page Data'!$D$4:$F$48,3,FALSE)="hydro",VLOOKUP(G1923,'Cross-Page Data'!$I$4:$J$19,2,FALSE),VLOOKUP(H1923,'Cross-Page Data'!$D$4:$F$48,3,FALSE)))))</f>
        <v/>
      </c>
      <c r="M1923" s="120">
        <f>IF(AND($P$2=FALSE,OR(F1923="Commercial NAICS Cogen",F1923="Industrial NAICS Cogen",F1923="NAICS-22 Cogen")),FALSE,IF(AND($P$3=FALSE,OR(F1923="Commercial NAICS Cogen",F1923="Commercial NAICS Non-Cogen",F1923="Industrial NAICS Cogen", F1923="industrial NAICS non-Cogen")),FALSE, TRUE))</f>
        <v/>
      </c>
    </row>
    <row r="1924">
      <c r="A1924" s="129" t="n">
        <v>10208</v>
      </c>
      <c r="B1924" s="130" t="inlineStr">
        <is>
          <t>Escanaba Mill</t>
        </is>
      </c>
      <c r="C1924" s="130" t="inlineStr">
        <is>
          <t>Verso Escanaba LLC</t>
        </is>
      </c>
      <c r="D1924" s="129" t="n">
        <v>55867</v>
      </c>
      <c r="E1924" s="130" t="inlineStr">
        <is>
          <t>MI</t>
        </is>
      </c>
      <c r="F1924" s="130" t="inlineStr">
        <is>
          <t>Industrial NAICS Cogen</t>
        </is>
      </c>
      <c r="G1924" s="130" t="inlineStr">
        <is>
          <t>ST</t>
        </is>
      </c>
      <c r="H1924" s="130" t="inlineStr">
        <is>
          <t>NG</t>
        </is>
      </c>
      <c r="I1924" s="130" t="inlineStr">
        <is>
          <t>NG</t>
        </is>
      </c>
      <c r="J1924" s="131" t="n">
        <v>151653.71</v>
      </c>
      <c r="K1924" s="129" t="n">
        <v>2020</v>
      </c>
      <c r="L1924" s="120">
        <f>IF(VLOOKUP(H1924,'Cross-Page Data'!$D$4:$F$48,3,FALSE)="natural gas",VLOOKUP(G1924,'Cross-Page Data'!$I$4:$J$19,2,FALSE),IF(VLOOKUP(H1924,'Cross-Page Data'!$D$4:$F$48,3,FALSE)="solar",IF(G1924="PV","solar PV","solar thermal"),IF(VLOOKUP(H1924,'Cross-Page Data'!$D$4:$F$48,3,FALSE)="wind",VLOOKUP(G1924,'Cross-Page Data'!$I$4:$J$19,2,FALSE),IF(VLOOKUP(H1924,'Cross-Page Data'!$D$4:$F$48,3,FALSE)="hydro",VLOOKUP(G1924,'Cross-Page Data'!$I$4:$J$19,2,FALSE),VLOOKUP(H1924,'Cross-Page Data'!$D$4:$F$48,3,FALSE)))))</f>
        <v/>
      </c>
      <c r="M1924" s="120">
        <f>IF(AND($P$2=FALSE,OR(F1924="Commercial NAICS Cogen",F1924="Industrial NAICS Cogen",F1924="NAICS-22 Cogen")),FALSE,IF(AND($P$3=FALSE,OR(F1924="Commercial NAICS Cogen",F1924="Commercial NAICS Non-Cogen",F1924="Industrial NAICS Cogen", F1924="industrial NAICS non-Cogen")),FALSE, TRUE))</f>
        <v/>
      </c>
    </row>
    <row r="1925">
      <c r="A1925" s="129" t="n">
        <v>10208</v>
      </c>
      <c r="B1925" s="130" t="inlineStr">
        <is>
          <t>Escanaba Mill</t>
        </is>
      </c>
      <c r="C1925" s="130" t="inlineStr">
        <is>
          <t>Verso Escanaba LLC</t>
        </is>
      </c>
      <c r="D1925" s="129" t="n">
        <v>55867</v>
      </c>
      <c r="E1925" s="130" t="inlineStr">
        <is>
          <t>MI</t>
        </is>
      </c>
      <c r="F1925" s="130" t="inlineStr">
        <is>
          <t>Industrial NAICS Cogen</t>
        </is>
      </c>
      <c r="G1925" s="130" t="inlineStr">
        <is>
          <t>ST</t>
        </is>
      </c>
      <c r="H1925" s="130" t="inlineStr">
        <is>
          <t>RFO</t>
        </is>
      </c>
      <c r="I1925" s="130" t="inlineStr">
        <is>
          <t>RFO</t>
        </is>
      </c>
      <c r="J1925" s="131" t="n">
        <v>2950.606</v>
      </c>
      <c r="K1925" s="129" t="n">
        <v>2020</v>
      </c>
      <c r="L1925" s="120">
        <f>IF(VLOOKUP(H1925,'Cross-Page Data'!$D$4:$F$48,3,FALSE)="natural gas",VLOOKUP(G1925,'Cross-Page Data'!$I$4:$J$19,2,FALSE),IF(VLOOKUP(H1925,'Cross-Page Data'!$D$4:$F$48,3,FALSE)="solar",IF(G1925="PV","solar PV","solar thermal"),IF(VLOOKUP(H1925,'Cross-Page Data'!$D$4:$F$48,3,FALSE)="wind",VLOOKUP(G1925,'Cross-Page Data'!$I$4:$J$19,2,FALSE),IF(VLOOKUP(H1925,'Cross-Page Data'!$D$4:$F$48,3,FALSE)="hydro",VLOOKUP(G1925,'Cross-Page Data'!$I$4:$J$19,2,FALSE),VLOOKUP(H1925,'Cross-Page Data'!$D$4:$F$48,3,FALSE)))))</f>
        <v/>
      </c>
      <c r="M1925" s="120">
        <f>IF(AND($P$2=FALSE,OR(F1925="Commercial NAICS Cogen",F1925="Industrial NAICS Cogen",F1925="NAICS-22 Cogen")),FALSE,IF(AND($P$3=FALSE,OR(F1925="Commercial NAICS Cogen",F1925="Commercial NAICS Non-Cogen",F1925="Industrial NAICS Cogen", F1925="industrial NAICS non-Cogen")),FALSE, TRUE))</f>
        <v/>
      </c>
    </row>
    <row r="1926">
      <c r="A1926" s="129" t="n">
        <v>10208</v>
      </c>
      <c r="B1926" s="130" t="inlineStr">
        <is>
          <t>Escanaba Mill</t>
        </is>
      </c>
      <c r="C1926" s="130" t="inlineStr">
        <is>
          <t>Verso Escanaba LLC</t>
        </is>
      </c>
      <c r="D1926" s="129" t="n">
        <v>55867</v>
      </c>
      <c r="E1926" s="130" t="inlineStr">
        <is>
          <t>MI</t>
        </is>
      </c>
      <c r="F1926" s="130" t="inlineStr">
        <is>
          <t>Industrial NAICS Cogen</t>
        </is>
      </c>
      <c r="G1926" s="130" t="inlineStr">
        <is>
          <t>ST</t>
        </is>
      </c>
      <c r="H1926" s="130" t="inlineStr">
        <is>
          <t>SLW</t>
        </is>
      </c>
      <c r="I1926" s="130" t="inlineStr">
        <is>
          <t>ORW</t>
        </is>
      </c>
      <c r="J1926" s="131" t="n">
        <v>1920.135</v>
      </c>
      <c r="K1926" s="129" t="n">
        <v>2020</v>
      </c>
      <c r="L1926" s="120">
        <f>IF(VLOOKUP(H1926,'Cross-Page Data'!$D$4:$F$48,3,FALSE)="natural gas",VLOOKUP(G1926,'Cross-Page Data'!$I$4:$J$19,2,FALSE),IF(VLOOKUP(H1926,'Cross-Page Data'!$D$4:$F$48,3,FALSE)="solar",IF(G1926="PV","solar PV","solar thermal"),IF(VLOOKUP(H1926,'Cross-Page Data'!$D$4:$F$48,3,FALSE)="wind",VLOOKUP(G1926,'Cross-Page Data'!$I$4:$J$19,2,FALSE),IF(VLOOKUP(H1926,'Cross-Page Data'!$D$4:$F$48,3,FALSE)="hydro",VLOOKUP(G1926,'Cross-Page Data'!$I$4:$J$19,2,FALSE),VLOOKUP(H1926,'Cross-Page Data'!$D$4:$F$48,3,FALSE)))))</f>
        <v/>
      </c>
      <c r="M1926" s="120">
        <f>IF(AND($P$2=FALSE,OR(F1926="Commercial NAICS Cogen",F1926="Industrial NAICS Cogen",F1926="NAICS-22 Cogen")),FALSE,IF(AND($P$3=FALSE,OR(F1926="Commercial NAICS Cogen",F1926="Commercial NAICS Non-Cogen",F1926="Industrial NAICS Cogen", F1926="industrial NAICS non-Cogen")),FALSE, TRUE))</f>
        <v/>
      </c>
    </row>
    <row r="1927">
      <c r="A1927" s="129" t="n">
        <v>10208</v>
      </c>
      <c r="B1927" s="130" t="inlineStr">
        <is>
          <t>Escanaba Mill</t>
        </is>
      </c>
      <c r="C1927" s="130" t="inlineStr">
        <is>
          <t>Verso Escanaba LLC</t>
        </is>
      </c>
      <c r="D1927" s="129" t="n">
        <v>55867</v>
      </c>
      <c r="E1927" s="130" t="inlineStr">
        <is>
          <t>MI</t>
        </is>
      </c>
      <c r="F1927" s="130" t="inlineStr">
        <is>
          <t>Industrial NAICS Cogen</t>
        </is>
      </c>
      <c r="G1927" s="130" t="inlineStr">
        <is>
          <t>ST</t>
        </is>
      </c>
      <c r="H1927" s="130" t="inlineStr">
        <is>
          <t>TDF</t>
        </is>
      </c>
      <c r="I1927" s="130" t="inlineStr">
        <is>
          <t>OTH</t>
        </is>
      </c>
      <c r="J1927" s="131" t="n">
        <v>14774.758</v>
      </c>
      <c r="K1927" s="129" t="n">
        <v>2020</v>
      </c>
      <c r="L1927" s="120">
        <f>IF(VLOOKUP(H1927,'Cross-Page Data'!$D$4:$F$48,3,FALSE)="natural gas",VLOOKUP(G1927,'Cross-Page Data'!$I$4:$J$19,2,FALSE),IF(VLOOKUP(H1927,'Cross-Page Data'!$D$4:$F$48,3,FALSE)="solar",IF(G1927="PV","solar PV","solar thermal"),IF(VLOOKUP(H1927,'Cross-Page Data'!$D$4:$F$48,3,FALSE)="wind",VLOOKUP(G1927,'Cross-Page Data'!$I$4:$J$19,2,FALSE),IF(VLOOKUP(H1927,'Cross-Page Data'!$D$4:$F$48,3,FALSE)="hydro",VLOOKUP(G1927,'Cross-Page Data'!$I$4:$J$19,2,FALSE),VLOOKUP(H1927,'Cross-Page Data'!$D$4:$F$48,3,FALSE)))))</f>
        <v/>
      </c>
      <c r="M1927" s="120">
        <f>IF(AND($P$2=FALSE,OR(F1927="Commercial NAICS Cogen",F1927="Industrial NAICS Cogen",F1927="NAICS-22 Cogen")),FALSE,IF(AND($P$3=FALSE,OR(F1927="Commercial NAICS Cogen",F1927="Commercial NAICS Non-Cogen",F1927="Industrial NAICS Cogen", F1927="industrial NAICS non-Cogen")),FALSE, TRUE))</f>
        <v/>
      </c>
    </row>
    <row r="1928">
      <c r="A1928" s="129" t="n">
        <v>10208</v>
      </c>
      <c r="B1928" s="130" t="inlineStr">
        <is>
          <t>Escanaba Mill</t>
        </is>
      </c>
      <c r="C1928" s="130" t="inlineStr">
        <is>
          <t>Verso Escanaba LLC</t>
        </is>
      </c>
      <c r="D1928" s="129" t="n">
        <v>55867</v>
      </c>
      <c r="E1928" s="130" t="inlineStr">
        <is>
          <t>MI</t>
        </is>
      </c>
      <c r="F1928" s="130" t="inlineStr">
        <is>
          <t>Industrial NAICS Cogen</t>
        </is>
      </c>
      <c r="G1928" s="130" t="inlineStr">
        <is>
          <t>ST</t>
        </is>
      </c>
      <c r="H1928" s="130" t="inlineStr">
        <is>
          <t>WDS</t>
        </is>
      </c>
      <c r="I1928" s="130" t="inlineStr">
        <is>
          <t>WWW</t>
        </is>
      </c>
      <c r="J1928" s="131" t="n">
        <v>58627.175</v>
      </c>
      <c r="K1928" s="129" t="n">
        <v>2020</v>
      </c>
      <c r="L1928" s="120">
        <f>IF(VLOOKUP(H1928,'Cross-Page Data'!$D$4:$F$48,3,FALSE)="natural gas",VLOOKUP(G1928,'Cross-Page Data'!$I$4:$J$19,2,FALSE),IF(VLOOKUP(H1928,'Cross-Page Data'!$D$4:$F$48,3,FALSE)="solar",IF(G1928="PV","solar PV","solar thermal"),IF(VLOOKUP(H1928,'Cross-Page Data'!$D$4:$F$48,3,FALSE)="wind",VLOOKUP(G1928,'Cross-Page Data'!$I$4:$J$19,2,FALSE),IF(VLOOKUP(H1928,'Cross-Page Data'!$D$4:$F$48,3,FALSE)="hydro",VLOOKUP(G1928,'Cross-Page Data'!$I$4:$J$19,2,FALSE),VLOOKUP(H1928,'Cross-Page Data'!$D$4:$F$48,3,FALSE)))))</f>
        <v/>
      </c>
      <c r="M1928" s="120">
        <f>IF(AND($P$2=FALSE,OR(F1928="Commercial NAICS Cogen",F1928="Industrial NAICS Cogen",F1928="NAICS-22 Cogen")),FALSE,IF(AND($P$3=FALSE,OR(F1928="Commercial NAICS Cogen",F1928="Commercial NAICS Non-Cogen",F1928="Industrial NAICS Cogen", F1928="industrial NAICS non-Cogen")),FALSE, TRUE))</f>
        <v/>
      </c>
    </row>
    <row r="1929">
      <c r="A1929" s="129" t="n">
        <v>10213</v>
      </c>
      <c r="B1929" s="130" t="inlineStr">
        <is>
          <t>El Segundo Cogen</t>
        </is>
      </c>
      <c r="C1929" s="130" t="inlineStr">
        <is>
          <t>Chevron USA Inc-El Segundo</t>
        </is>
      </c>
      <c r="D1929" s="129" t="n">
        <v>3452</v>
      </c>
      <c r="E1929" s="130" t="inlineStr">
        <is>
          <t>CA</t>
        </is>
      </c>
      <c r="F1929" s="130" t="inlineStr">
        <is>
          <t>Industrial NAICS Cogen</t>
        </is>
      </c>
      <c r="G1929" s="130" t="inlineStr">
        <is>
          <t>CA</t>
        </is>
      </c>
      <c r="H1929" s="130" t="inlineStr">
        <is>
          <t>NG</t>
        </is>
      </c>
      <c r="I1929" s="130" t="inlineStr">
        <is>
          <t>NG</t>
        </is>
      </c>
      <c r="J1929" s="131" t="n">
        <v>55274.037</v>
      </c>
      <c r="K1929" s="129" t="n">
        <v>2020</v>
      </c>
      <c r="L1929" s="120">
        <f>IF(VLOOKUP(H1929,'Cross-Page Data'!$D$4:$F$48,3,FALSE)="natural gas",VLOOKUP(G1929,'Cross-Page Data'!$I$4:$J$19,2,FALSE),IF(VLOOKUP(H1929,'Cross-Page Data'!$D$4:$F$48,3,FALSE)="solar",IF(G1929="PV","solar PV","solar thermal"),IF(VLOOKUP(H1929,'Cross-Page Data'!$D$4:$F$48,3,FALSE)="wind",VLOOKUP(G1929,'Cross-Page Data'!$I$4:$J$19,2,FALSE),IF(VLOOKUP(H1929,'Cross-Page Data'!$D$4:$F$48,3,FALSE)="hydro",VLOOKUP(G1929,'Cross-Page Data'!$I$4:$J$19,2,FALSE),VLOOKUP(H1929,'Cross-Page Data'!$D$4:$F$48,3,FALSE)))))</f>
        <v/>
      </c>
      <c r="M1929" s="120">
        <f>IF(AND($P$2=FALSE,OR(F1929="Commercial NAICS Cogen",F1929="Industrial NAICS Cogen",F1929="NAICS-22 Cogen")),FALSE,IF(AND($P$3=FALSE,OR(F1929="Commercial NAICS Cogen",F1929="Commercial NAICS Non-Cogen",F1929="Industrial NAICS Cogen", F1929="industrial NAICS non-Cogen")),FALSE, TRUE))</f>
        <v/>
      </c>
    </row>
    <row r="1930">
      <c r="A1930" s="129" t="n">
        <v>10213</v>
      </c>
      <c r="B1930" s="130" t="inlineStr">
        <is>
          <t>El Segundo Cogen</t>
        </is>
      </c>
      <c r="C1930" s="130" t="inlineStr">
        <is>
          <t>Chevron USA Inc-El Segundo</t>
        </is>
      </c>
      <c r="D1930" s="129" t="n">
        <v>3452</v>
      </c>
      <c r="E1930" s="130" t="inlineStr">
        <is>
          <t>CA</t>
        </is>
      </c>
      <c r="F1930" s="130" t="inlineStr">
        <is>
          <t>Industrial NAICS Cogen</t>
        </is>
      </c>
      <c r="G1930" s="130" t="inlineStr">
        <is>
          <t>CA</t>
        </is>
      </c>
      <c r="H1930" s="130" t="inlineStr">
        <is>
          <t>OG</t>
        </is>
      </c>
      <c r="I1930" s="130" t="inlineStr">
        <is>
          <t>OOG</t>
        </is>
      </c>
      <c r="J1930" s="131" t="n">
        <v>2899.963</v>
      </c>
      <c r="K1930" s="129" t="n">
        <v>2020</v>
      </c>
      <c r="L1930" s="120">
        <f>IF(VLOOKUP(H1930,'Cross-Page Data'!$D$4:$F$48,3,FALSE)="natural gas",VLOOKUP(G1930,'Cross-Page Data'!$I$4:$J$19,2,FALSE),IF(VLOOKUP(H1930,'Cross-Page Data'!$D$4:$F$48,3,FALSE)="solar",IF(G1930="PV","solar PV","solar thermal"),IF(VLOOKUP(H1930,'Cross-Page Data'!$D$4:$F$48,3,FALSE)="wind",VLOOKUP(G1930,'Cross-Page Data'!$I$4:$J$19,2,FALSE),IF(VLOOKUP(H1930,'Cross-Page Data'!$D$4:$F$48,3,FALSE)="hydro",VLOOKUP(G1930,'Cross-Page Data'!$I$4:$J$19,2,FALSE),VLOOKUP(H1930,'Cross-Page Data'!$D$4:$F$48,3,FALSE)))))</f>
        <v/>
      </c>
      <c r="M1930" s="120">
        <f>IF(AND($P$2=FALSE,OR(F1930="Commercial NAICS Cogen",F1930="Industrial NAICS Cogen",F1930="NAICS-22 Cogen")),FALSE,IF(AND($P$3=FALSE,OR(F1930="Commercial NAICS Cogen",F1930="Commercial NAICS Non-Cogen",F1930="Industrial NAICS Cogen", F1930="industrial NAICS non-Cogen")),FALSE, TRUE))</f>
        <v/>
      </c>
    </row>
    <row r="1931">
      <c r="A1931" s="129" t="n">
        <v>10213</v>
      </c>
      <c r="B1931" s="130" t="inlineStr">
        <is>
          <t>El Segundo Cogen</t>
        </is>
      </c>
      <c r="C1931" s="130" t="inlineStr">
        <is>
          <t>Chevron USA Inc-El Segundo</t>
        </is>
      </c>
      <c r="D1931" s="129" t="n">
        <v>3452</v>
      </c>
      <c r="E1931" s="130" t="inlineStr">
        <is>
          <t>CA</t>
        </is>
      </c>
      <c r="F1931" s="130" t="inlineStr">
        <is>
          <t>Industrial NAICS Cogen</t>
        </is>
      </c>
      <c r="G1931" s="130" t="inlineStr">
        <is>
          <t>CT</t>
        </is>
      </c>
      <c r="H1931" s="130" t="inlineStr">
        <is>
          <t>NG</t>
        </is>
      </c>
      <c r="I1931" s="130" t="inlineStr">
        <is>
          <t>NG</t>
        </is>
      </c>
      <c r="J1931" s="131" t="n">
        <v>1160864</v>
      </c>
      <c r="K1931" s="129" t="n">
        <v>2020</v>
      </c>
      <c r="L1931" s="120">
        <f>IF(VLOOKUP(H1931,'Cross-Page Data'!$D$4:$F$48,3,FALSE)="natural gas",VLOOKUP(G1931,'Cross-Page Data'!$I$4:$J$19,2,FALSE),IF(VLOOKUP(H1931,'Cross-Page Data'!$D$4:$F$48,3,FALSE)="solar",IF(G1931="PV","solar PV","solar thermal"),IF(VLOOKUP(H1931,'Cross-Page Data'!$D$4:$F$48,3,FALSE)="wind",VLOOKUP(G1931,'Cross-Page Data'!$I$4:$J$19,2,FALSE),IF(VLOOKUP(H1931,'Cross-Page Data'!$D$4:$F$48,3,FALSE)="hydro",VLOOKUP(G1931,'Cross-Page Data'!$I$4:$J$19,2,FALSE),VLOOKUP(H1931,'Cross-Page Data'!$D$4:$F$48,3,FALSE)))))</f>
        <v/>
      </c>
      <c r="M1931" s="120">
        <f>IF(AND($P$2=FALSE,OR(F1931="Commercial NAICS Cogen",F1931="Industrial NAICS Cogen",F1931="NAICS-22 Cogen")),FALSE,IF(AND($P$3=FALSE,OR(F1931="Commercial NAICS Cogen",F1931="Commercial NAICS Non-Cogen",F1931="Industrial NAICS Cogen", F1931="industrial NAICS non-Cogen")),FALSE, TRUE))</f>
        <v/>
      </c>
    </row>
    <row r="1932">
      <c r="A1932" s="129" t="n">
        <v>10213</v>
      </c>
      <c r="B1932" s="130" t="inlineStr">
        <is>
          <t>El Segundo Cogen</t>
        </is>
      </c>
      <c r="C1932" s="130" t="inlineStr">
        <is>
          <t>Chevron USA Inc-El Segundo</t>
        </is>
      </c>
      <c r="D1932" s="129" t="n">
        <v>3452</v>
      </c>
      <c r="E1932" s="130" t="inlineStr">
        <is>
          <t>CA</t>
        </is>
      </c>
      <c r="F1932" s="130" t="inlineStr">
        <is>
          <t>Industrial NAICS Cogen</t>
        </is>
      </c>
      <c r="G1932" s="130" t="inlineStr">
        <is>
          <t>CT</t>
        </is>
      </c>
      <c r="H1932" s="130" t="inlineStr">
        <is>
          <t>OG</t>
        </is>
      </c>
      <c r="I1932" s="130" t="inlineStr">
        <is>
          <t>OOG</t>
        </is>
      </c>
      <c r="J1932" s="131" t="n">
        <v>0</v>
      </c>
      <c r="K1932" s="129" t="n">
        <v>2020</v>
      </c>
      <c r="L1932" s="120">
        <f>IF(VLOOKUP(H1932,'Cross-Page Data'!$D$4:$F$48,3,FALSE)="natural gas",VLOOKUP(G1932,'Cross-Page Data'!$I$4:$J$19,2,FALSE),IF(VLOOKUP(H1932,'Cross-Page Data'!$D$4:$F$48,3,FALSE)="solar",IF(G1932="PV","solar PV","solar thermal"),IF(VLOOKUP(H1932,'Cross-Page Data'!$D$4:$F$48,3,FALSE)="wind",VLOOKUP(G1932,'Cross-Page Data'!$I$4:$J$19,2,FALSE),IF(VLOOKUP(H1932,'Cross-Page Data'!$D$4:$F$48,3,FALSE)="hydro",VLOOKUP(G1932,'Cross-Page Data'!$I$4:$J$19,2,FALSE),VLOOKUP(H1932,'Cross-Page Data'!$D$4:$F$48,3,FALSE)))))</f>
        <v/>
      </c>
      <c r="M1932" s="120">
        <f>IF(AND($P$2=FALSE,OR(F1932="Commercial NAICS Cogen",F1932="Industrial NAICS Cogen",F1932="NAICS-22 Cogen")),FALSE,IF(AND($P$3=FALSE,OR(F1932="Commercial NAICS Cogen",F1932="Commercial NAICS Non-Cogen",F1932="Industrial NAICS Cogen", F1932="industrial NAICS non-Cogen")),FALSE, TRUE))</f>
        <v/>
      </c>
    </row>
    <row r="1933">
      <c r="A1933" s="129" t="n">
        <v>10224</v>
      </c>
      <c r="B1933" s="130" t="inlineStr">
        <is>
          <t>Merck Rahway Power Plant</t>
        </is>
      </c>
      <c r="C1933" s="130" t="inlineStr">
        <is>
          <t>Merck &amp; Co Inc</t>
        </is>
      </c>
      <c r="D1933" s="129" t="n">
        <v>12311</v>
      </c>
      <c r="E1933" s="130" t="inlineStr">
        <is>
          <t>NJ</t>
        </is>
      </c>
      <c r="F1933" s="130" t="inlineStr">
        <is>
          <t>Industrial NAICS Cogen</t>
        </is>
      </c>
      <c r="G1933" s="130" t="inlineStr">
        <is>
          <t>PV</t>
        </is>
      </c>
      <c r="H1933" s="130" t="inlineStr">
        <is>
          <t>SUN</t>
        </is>
      </c>
      <c r="I1933" s="130" t="inlineStr">
        <is>
          <t>SUN</t>
        </is>
      </c>
      <c r="J1933" s="131" t="n">
        <v>437.58</v>
      </c>
      <c r="K1933" s="129" t="n">
        <v>2020</v>
      </c>
      <c r="L1933" s="120">
        <f>IF(VLOOKUP(H1933,'Cross-Page Data'!$D$4:$F$48,3,FALSE)="natural gas",VLOOKUP(G1933,'Cross-Page Data'!$I$4:$J$19,2,FALSE),IF(VLOOKUP(H1933,'Cross-Page Data'!$D$4:$F$48,3,FALSE)="solar",IF(G1933="PV","solar PV","solar thermal"),IF(VLOOKUP(H1933,'Cross-Page Data'!$D$4:$F$48,3,FALSE)="wind",VLOOKUP(G1933,'Cross-Page Data'!$I$4:$J$19,2,FALSE),IF(VLOOKUP(H1933,'Cross-Page Data'!$D$4:$F$48,3,FALSE)="hydro",VLOOKUP(G1933,'Cross-Page Data'!$I$4:$J$19,2,FALSE),VLOOKUP(H1933,'Cross-Page Data'!$D$4:$F$48,3,FALSE)))))</f>
        <v/>
      </c>
      <c r="M1933" s="120">
        <f>IF(AND($P$2=FALSE,OR(F1933="Commercial NAICS Cogen",F1933="Industrial NAICS Cogen",F1933="NAICS-22 Cogen")),FALSE,IF(AND($P$3=FALSE,OR(F1933="Commercial NAICS Cogen",F1933="Commercial NAICS Non-Cogen",F1933="Industrial NAICS Cogen", F1933="industrial NAICS non-Cogen")),FALSE, TRUE))</f>
        <v/>
      </c>
    </row>
    <row r="1934">
      <c r="A1934" s="129" t="n">
        <v>10224</v>
      </c>
      <c r="B1934" s="130" t="inlineStr">
        <is>
          <t>Merck Rahway Power Plant</t>
        </is>
      </c>
      <c r="C1934" s="130" t="inlineStr">
        <is>
          <t>Merck &amp; Co Inc</t>
        </is>
      </c>
      <c r="D1934" s="129" t="n">
        <v>12311</v>
      </c>
      <c r="E1934" s="130" t="inlineStr">
        <is>
          <t>NJ</t>
        </is>
      </c>
      <c r="F1934" s="130" t="inlineStr">
        <is>
          <t>Industrial NAICS Cogen</t>
        </is>
      </c>
      <c r="G1934" s="130" t="inlineStr">
        <is>
          <t>ST</t>
        </is>
      </c>
      <c r="H1934" s="130" t="inlineStr">
        <is>
          <t>DFO</t>
        </is>
      </c>
      <c r="I1934" s="130" t="inlineStr">
        <is>
          <t>DFO</t>
        </is>
      </c>
      <c r="J1934" s="131" t="n">
        <v>47.826</v>
      </c>
      <c r="K1934" s="129" t="n">
        <v>2020</v>
      </c>
      <c r="L1934" s="120">
        <f>IF(VLOOKUP(H1934,'Cross-Page Data'!$D$4:$F$48,3,FALSE)="natural gas",VLOOKUP(G1934,'Cross-Page Data'!$I$4:$J$19,2,FALSE),IF(VLOOKUP(H1934,'Cross-Page Data'!$D$4:$F$48,3,FALSE)="solar",IF(G1934="PV","solar PV","solar thermal"),IF(VLOOKUP(H1934,'Cross-Page Data'!$D$4:$F$48,3,FALSE)="wind",VLOOKUP(G1934,'Cross-Page Data'!$I$4:$J$19,2,FALSE),IF(VLOOKUP(H1934,'Cross-Page Data'!$D$4:$F$48,3,FALSE)="hydro",VLOOKUP(G1934,'Cross-Page Data'!$I$4:$J$19,2,FALSE),VLOOKUP(H1934,'Cross-Page Data'!$D$4:$F$48,3,FALSE)))))</f>
        <v/>
      </c>
      <c r="M1934" s="120">
        <f>IF(AND($P$2=FALSE,OR(F1934="Commercial NAICS Cogen",F1934="Industrial NAICS Cogen",F1934="NAICS-22 Cogen")),FALSE,IF(AND($P$3=FALSE,OR(F1934="Commercial NAICS Cogen",F1934="Commercial NAICS Non-Cogen",F1934="Industrial NAICS Cogen", F1934="industrial NAICS non-Cogen")),FALSE, TRUE))</f>
        <v/>
      </c>
    </row>
    <row r="1935">
      <c r="A1935" s="129" t="n">
        <v>10224</v>
      </c>
      <c r="B1935" s="130" t="inlineStr">
        <is>
          <t>Merck Rahway Power Plant</t>
        </is>
      </c>
      <c r="C1935" s="130" t="inlineStr">
        <is>
          <t>Merck &amp; Co Inc</t>
        </is>
      </c>
      <c r="D1935" s="129" t="n">
        <v>12311</v>
      </c>
      <c r="E1935" s="130" t="inlineStr">
        <is>
          <t>NJ</t>
        </is>
      </c>
      <c r="F1935" s="130" t="inlineStr">
        <is>
          <t>Industrial NAICS Cogen</t>
        </is>
      </c>
      <c r="G1935" s="130" t="inlineStr">
        <is>
          <t>ST</t>
        </is>
      </c>
      <c r="H1935" s="130" t="inlineStr">
        <is>
          <t>NG</t>
        </is>
      </c>
      <c r="I1935" s="130" t="inlineStr">
        <is>
          <t>NG</t>
        </is>
      </c>
      <c r="J1935" s="131" t="n">
        <v>47907.724</v>
      </c>
      <c r="K1935" s="129" t="n">
        <v>2020</v>
      </c>
      <c r="L1935" s="120">
        <f>IF(VLOOKUP(H1935,'Cross-Page Data'!$D$4:$F$48,3,FALSE)="natural gas",VLOOKUP(G1935,'Cross-Page Data'!$I$4:$J$19,2,FALSE),IF(VLOOKUP(H1935,'Cross-Page Data'!$D$4:$F$48,3,FALSE)="solar",IF(G1935="PV","solar PV","solar thermal"),IF(VLOOKUP(H1935,'Cross-Page Data'!$D$4:$F$48,3,FALSE)="wind",VLOOKUP(G1935,'Cross-Page Data'!$I$4:$J$19,2,FALSE),IF(VLOOKUP(H1935,'Cross-Page Data'!$D$4:$F$48,3,FALSE)="hydro",VLOOKUP(G1935,'Cross-Page Data'!$I$4:$J$19,2,FALSE),VLOOKUP(H1935,'Cross-Page Data'!$D$4:$F$48,3,FALSE)))))</f>
        <v/>
      </c>
      <c r="M1935" s="120">
        <f>IF(AND($P$2=FALSE,OR(F1935="Commercial NAICS Cogen",F1935="Industrial NAICS Cogen",F1935="NAICS-22 Cogen")),FALSE,IF(AND($P$3=FALSE,OR(F1935="Commercial NAICS Cogen",F1935="Commercial NAICS Non-Cogen",F1935="Industrial NAICS Cogen", F1935="industrial NAICS non-Cogen")),FALSE, TRUE))</f>
        <v/>
      </c>
    </row>
    <row r="1936">
      <c r="A1936" s="129" t="n">
        <v>10233</v>
      </c>
      <c r="B1936" s="130" t="inlineStr">
        <is>
          <t>Leaf River Cellulose LLC</t>
        </is>
      </c>
      <c r="C1936" s="130" t="inlineStr">
        <is>
          <t>Leaf River Cellulose LLC</t>
        </is>
      </c>
      <c r="D1936" s="129" t="n">
        <v>50133</v>
      </c>
      <c r="E1936" s="130" t="inlineStr">
        <is>
          <t>MS</t>
        </is>
      </c>
      <c r="F1936" s="130" t="inlineStr">
        <is>
          <t>Industrial NAICS Cogen</t>
        </is>
      </c>
      <c r="G1936" s="130" t="inlineStr">
        <is>
          <t>ST</t>
        </is>
      </c>
      <c r="H1936" s="130" t="inlineStr">
        <is>
          <t>BLQ</t>
        </is>
      </c>
      <c r="I1936" s="130" t="inlineStr">
        <is>
          <t>WWW</t>
        </is>
      </c>
      <c r="J1936" s="131" t="n">
        <v>334630.1</v>
      </c>
      <c r="K1936" s="129" t="n">
        <v>2020</v>
      </c>
      <c r="L1936" s="120">
        <f>IF(VLOOKUP(H1936,'Cross-Page Data'!$D$4:$F$48,3,FALSE)="natural gas",VLOOKUP(G1936,'Cross-Page Data'!$I$4:$J$19,2,FALSE),IF(VLOOKUP(H1936,'Cross-Page Data'!$D$4:$F$48,3,FALSE)="solar",IF(G1936="PV","solar PV","solar thermal"),IF(VLOOKUP(H1936,'Cross-Page Data'!$D$4:$F$48,3,FALSE)="wind",VLOOKUP(G1936,'Cross-Page Data'!$I$4:$J$19,2,FALSE),IF(VLOOKUP(H1936,'Cross-Page Data'!$D$4:$F$48,3,FALSE)="hydro",VLOOKUP(G1936,'Cross-Page Data'!$I$4:$J$19,2,FALSE),VLOOKUP(H1936,'Cross-Page Data'!$D$4:$F$48,3,FALSE)))))</f>
        <v/>
      </c>
      <c r="M1936" s="120">
        <f>IF(AND($P$2=FALSE,OR(F1936="Commercial NAICS Cogen",F1936="Industrial NAICS Cogen",F1936="NAICS-22 Cogen")),FALSE,IF(AND($P$3=FALSE,OR(F1936="Commercial NAICS Cogen",F1936="Commercial NAICS Non-Cogen",F1936="Industrial NAICS Cogen", F1936="industrial NAICS non-Cogen")),FALSE, TRUE))</f>
        <v/>
      </c>
    </row>
    <row r="1937">
      <c r="A1937" s="129" t="n">
        <v>10233</v>
      </c>
      <c r="B1937" s="130" t="inlineStr">
        <is>
          <t>Leaf River Cellulose LLC</t>
        </is>
      </c>
      <c r="C1937" s="130" t="inlineStr">
        <is>
          <t>Leaf River Cellulose LLC</t>
        </is>
      </c>
      <c r="D1937" s="129" t="n">
        <v>50133</v>
      </c>
      <c r="E1937" s="130" t="inlineStr">
        <is>
          <t>MS</t>
        </is>
      </c>
      <c r="F1937" s="130" t="inlineStr">
        <is>
          <t>Industrial NAICS Cogen</t>
        </is>
      </c>
      <c r="G1937" s="130" t="inlineStr">
        <is>
          <t>ST</t>
        </is>
      </c>
      <c r="H1937" s="130" t="inlineStr">
        <is>
          <t>NG</t>
        </is>
      </c>
      <c r="I1937" s="130" t="inlineStr">
        <is>
          <t>NG</t>
        </is>
      </c>
      <c r="J1937" s="131" t="n">
        <v>11791.93</v>
      </c>
      <c r="K1937" s="129" t="n">
        <v>2020</v>
      </c>
      <c r="L1937" s="120">
        <f>IF(VLOOKUP(H1937,'Cross-Page Data'!$D$4:$F$48,3,FALSE)="natural gas",VLOOKUP(G1937,'Cross-Page Data'!$I$4:$J$19,2,FALSE),IF(VLOOKUP(H1937,'Cross-Page Data'!$D$4:$F$48,3,FALSE)="solar",IF(G1937="PV","solar PV","solar thermal"),IF(VLOOKUP(H1937,'Cross-Page Data'!$D$4:$F$48,3,FALSE)="wind",VLOOKUP(G1937,'Cross-Page Data'!$I$4:$J$19,2,FALSE),IF(VLOOKUP(H1937,'Cross-Page Data'!$D$4:$F$48,3,FALSE)="hydro",VLOOKUP(G1937,'Cross-Page Data'!$I$4:$J$19,2,FALSE),VLOOKUP(H1937,'Cross-Page Data'!$D$4:$F$48,3,FALSE)))))</f>
        <v/>
      </c>
      <c r="M1937" s="120">
        <f>IF(AND($P$2=FALSE,OR(F1937="Commercial NAICS Cogen",F1937="Industrial NAICS Cogen",F1937="NAICS-22 Cogen")),FALSE,IF(AND($P$3=FALSE,OR(F1937="Commercial NAICS Cogen",F1937="Commercial NAICS Non-Cogen",F1937="Industrial NAICS Cogen", F1937="industrial NAICS non-Cogen")),FALSE, TRUE))</f>
        <v/>
      </c>
    </row>
    <row r="1938">
      <c r="A1938" s="129" t="n">
        <v>10233</v>
      </c>
      <c r="B1938" s="130" t="inlineStr">
        <is>
          <t>Leaf River Cellulose LLC</t>
        </is>
      </c>
      <c r="C1938" s="130" t="inlineStr">
        <is>
          <t>Leaf River Cellulose LLC</t>
        </is>
      </c>
      <c r="D1938" s="129" t="n">
        <v>50133</v>
      </c>
      <c r="E1938" s="130" t="inlineStr">
        <is>
          <t>MS</t>
        </is>
      </c>
      <c r="F1938" s="130" t="inlineStr">
        <is>
          <t>Industrial NAICS Cogen</t>
        </is>
      </c>
      <c r="G1938" s="130" t="inlineStr">
        <is>
          <t>ST</t>
        </is>
      </c>
      <c r="H1938" s="130" t="inlineStr">
        <is>
          <t>WDS</t>
        </is>
      </c>
      <c r="I1938" s="130" t="inlineStr">
        <is>
          <t>WWW</t>
        </is>
      </c>
      <c r="J1938" s="131" t="n">
        <v>61980.113</v>
      </c>
      <c r="K1938" s="129" t="n">
        <v>2020</v>
      </c>
      <c r="L1938" s="120">
        <f>IF(VLOOKUP(H1938,'Cross-Page Data'!$D$4:$F$48,3,FALSE)="natural gas",VLOOKUP(G1938,'Cross-Page Data'!$I$4:$J$19,2,FALSE),IF(VLOOKUP(H1938,'Cross-Page Data'!$D$4:$F$48,3,FALSE)="solar",IF(G1938="PV","solar PV","solar thermal"),IF(VLOOKUP(H1938,'Cross-Page Data'!$D$4:$F$48,3,FALSE)="wind",VLOOKUP(G1938,'Cross-Page Data'!$I$4:$J$19,2,FALSE),IF(VLOOKUP(H1938,'Cross-Page Data'!$D$4:$F$48,3,FALSE)="hydro",VLOOKUP(G1938,'Cross-Page Data'!$I$4:$J$19,2,FALSE),VLOOKUP(H1938,'Cross-Page Data'!$D$4:$F$48,3,FALSE)))))</f>
        <v/>
      </c>
      <c r="M1938" s="120">
        <f>IF(AND($P$2=FALSE,OR(F1938="Commercial NAICS Cogen",F1938="Industrial NAICS Cogen",F1938="NAICS-22 Cogen")),FALSE,IF(AND($P$3=FALSE,OR(F1938="Commercial NAICS Cogen",F1938="Commercial NAICS Non-Cogen",F1938="Industrial NAICS Cogen", F1938="industrial NAICS non-Cogen")),FALSE, TRUE))</f>
        <v/>
      </c>
    </row>
    <row r="1939" ht="29" customHeight="1" s="157">
      <c r="A1939" s="129" t="n">
        <v>10244</v>
      </c>
      <c r="B1939" s="130" t="inlineStr">
        <is>
          <t>Pixelle Specialty Solutions LLC - Chillicothe Facility</t>
        </is>
      </c>
      <c r="C1939" s="130" t="inlineStr">
        <is>
          <t>Pixelle Specialty Solutions LLC - (OH)</t>
        </is>
      </c>
      <c r="D1939" s="129" t="n">
        <v>61723</v>
      </c>
      <c r="E1939" s="130" t="inlineStr">
        <is>
          <t>OH</t>
        </is>
      </c>
      <c r="F1939" s="130" t="inlineStr">
        <is>
          <t>Industrial NAICS Cogen</t>
        </is>
      </c>
      <c r="G1939" s="130" t="inlineStr">
        <is>
          <t>ST</t>
        </is>
      </c>
      <c r="H1939" s="130" t="inlineStr">
        <is>
          <t>BIT</t>
        </is>
      </c>
      <c r="I1939" s="130" t="inlineStr">
        <is>
          <t>COL</t>
        </is>
      </c>
      <c r="J1939" s="131" t="n">
        <v>0</v>
      </c>
      <c r="K1939" s="129" t="n">
        <v>2020</v>
      </c>
      <c r="L1939" s="120">
        <f>IF(VLOOKUP(H1939,'Cross-Page Data'!$D$4:$F$48,3,FALSE)="natural gas",VLOOKUP(G1939,'Cross-Page Data'!$I$4:$J$19,2,FALSE),IF(VLOOKUP(H1939,'Cross-Page Data'!$D$4:$F$48,3,FALSE)="solar",IF(G1939="PV","solar PV","solar thermal"),IF(VLOOKUP(H1939,'Cross-Page Data'!$D$4:$F$48,3,FALSE)="wind",VLOOKUP(G1939,'Cross-Page Data'!$I$4:$J$19,2,FALSE),IF(VLOOKUP(H1939,'Cross-Page Data'!$D$4:$F$48,3,FALSE)="hydro",VLOOKUP(G1939,'Cross-Page Data'!$I$4:$J$19,2,FALSE),VLOOKUP(H1939,'Cross-Page Data'!$D$4:$F$48,3,FALSE)))))</f>
        <v/>
      </c>
      <c r="M1939" s="120">
        <f>IF(AND($P$2=FALSE,OR(F1939="Commercial NAICS Cogen",F1939="Industrial NAICS Cogen",F1939="NAICS-22 Cogen")),FALSE,IF(AND($P$3=FALSE,OR(F1939="Commercial NAICS Cogen",F1939="Commercial NAICS Non-Cogen",F1939="Industrial NAICS Cogen", F1939="industrial NAICS non-Cogen")),FALSE, TRUE))</f>
        <v/>
      </c>
    </row>
    <row r="1940" ht="29" customHeight="1" s="157">
      <c r="A1940" s="129" t="n">
        <v>10244</v>
      </c>
      <c r="B1940" s="130" t="inlineStr">
        <is>
          <t>Pixelle Specialty Solutions LLC - Chillicothe Facility</t>
        </is>
      </c>
      <c r="C1940" s="130" t="inlineStr">
        <is>
          <t>Pixelle Specialty Solutions LLC - (OH)</t>
        </is>
      </c>
      <c r="D1940" s="129" t="n">
        <v>61723</v>
      </c>
      <c r="E1940" s="130" t="inlineStr">
        <is>
          <t>OH</t>
        </is>
      </c>
      <c r="F1940" s="130" t="inlineStr">
        <is>
          <t>Industrial NAICS Cogen</t>
        </is>
      </c>
      <c r="G1940" s="130" t="inlineStr">
        <is>
          <t>ST</t>
        </is>
      </c>
      <c r="H1940" s="130" t="inlineStr">
        <is>
          <t>BLQ</t>
        </is>
      </c>
      <c r="I1940" s="130" t="inlineStr">
        <is>
          <t>WWW</t>
        </is>
      </c>
      <c r="J1940" s="131" t="n">
        <v>179920.5</v>
      </c>
      <c r="K1940" s="129" t="n">
        <v>2020</v>
      </c>
      <c r="L1940" s="120">
        <f>IF(VLOOKUP(H1940,'Cross-Page Data'!$D$4:$F$48,3,FALSE)="natural gas",VLOOKUP(G1940,'Cross-Page Data'!$I$4:$J$19,2,FALSE),IF(VLOOKUP(H1940,'Cross-Page Data'!$D$4:$F$48,3,FALSE)="solar",IF(G1940="PV","solar PV","solar thermal"),IF(VLOOKUP(H1940,'Cross-Page Data'!$D$4:$F$48,3,FALSE)="wind",VLOOKUP(G1940,'Cross-Page Data'!$I$4:$J$19,2,FALSE),IF(VLOOKUP(H1940,'Cross-Page Data'!$D$4:$F$48,3,FALSE)="hydro",VLOOKUP(G1940,'Cross-Page Data'!$I$4:$J$19,2,FALSE),VLOOKUP(H1940,'Cross-Page Data'!$D$4:$F$48,3,FALSE)))))</f>
        <v/>
      </c>
      <c r="M1940" s="120">
        <f>IF(AND($P$2=FALSE,OR(F1940="Commercial NAICS Cogen",F1940="Industrial NAICS Cogen",F1940="NAICS-22 Cogen")),FALSE,IF(AND($P$3=FALSE,OR(F1940="Commercial NAICS Cogen",F1940="Commercial NAICS Non-Cogen",F1940="Industrial NAICS Cogen", F1940="industrial NAICS non-Cogen")),FALSE, TRUE))</f>
        <v/>
      </c>
    </row>
    <row r="1941" ht="29" customHeight="1" s="157">
      <c r="A1941" s="129" t="n">
        <v>10244</v>
      </c>
      <c r="B1941" s="130" t="inlineStr">
        <is>
          <t>Pixelle Specialty Solutions LLC - Chillicothe Facility</t>
        </is>
      </c>
      <c r="C1941" s="130" t="inlineStr">
        <is>
          <t>Pixelle Specialty Solutions LLC - (OH)</t>
        </is>
      </c>
      <c r="D1941" s="129" t="n">
        <v>61723</v>
      </c>
      <c r="E1941" s="130" t="inlineStr">
        <is>
          <t>OH</t>
        </is>
      </c>
      <c r="F1941" s="130" t="inlineStr">
        <is>
          <t>Industrial NAICS Cogen</t>
        </is>
      </c>
      <c r="G1941" s="130" t="inlineStr">
        <is>
          <t>ST</t>
        </is>
      </c>
      <c r="H1941" s="130" t="inlineStr">
        <is>
          <t>DFO</t>
        </is>
      </c>
      <c r="I1941" s="130" t="inlineStr">
        <is>
          <t>DFO</t>
        </is>
      </c>
      <c r="J1941" s="131" t="n">
        <v>1760.56</v>
      </c>
      <c r="K1941" s="129" t="n">
        <v>2020</v>
      </c>
      <c r="L1941" s="120">
        <f>IF(VLOOKUP(H1941,'Cross-Page Data'!$D$4:$F$48,3,FALSE)="natural gas",VLOOKUP(G1941,'Cross-Page Data'!$I$4:$J$19,2,FALSE),IF(VLOOKUP(H1941,'Cross-Page Data'!$D$4:$F$48,3,FALSE)="solar",IF(G1941="PV","solar PV","solar thermal"),IF(VLOOKUP(H1941,'Cross-Page Data'!$D$4:$F$48,3,FALSE)="wind",VLOOKUP(G1941,'Cross-Page Data'!$I$4:$J$19,2,FALSE),IF(VLOOKUP(H1941,'Cross-Page Data'!$D$4:$F$48,3,FALSE)="hydro",VLOOKUP(G1941,'Cross-Page Data'!$I$4:$J$19,2,FALSE),VLOOKUP(H1941,'Cross-Page Data'!$D$4:$F$48,3,FALSE)))))</f>
        <v/>
      </c>
      <c r="M1941" s="120">
        <f>IF(AND($P$2=FALSE,OR(F1941="Commercial NAICS Cogen",F1941="Industrial NAICS Cogen",F1941="NAICS-22 Cogen")),FALSE,IF(AND($P$3=FALSE,OR(F1941="Commercial NAICS Cogen",F1941="Commercial NAICS Non-Cogen",F1941="Industrial NAICS Cogen", F1941="industrial NAICS non-Cogen")),FALSE, TRUE))</f>
        <v/>
      </c>
    </row>
    <row r="1942" ht="29" customHeight="1" s="157">
      <c r="A1942" s="129" t="n">
        <v>10244</v>
      </c>
      <c r="B1942" s="130" t="inlineStr">
        <is>
          <t>Pixelle Specialty Solutions LLC - Chillicothe Facility</t>
        </is>
      </c>
      <c r="C1942" s="130" t="inlineStr">
        <is>
          <t>Pixelle Specialty Solutions LLC - (OH)</t>
        </is>
      </c>
      <c r="D1942" s="129" t="n">
        <v>61723</v>
      </c>
      <c r="E1942" s="130" t="inlineStr">
        <is>
          <t>OH</t>
        </is>
      </c>
      <c r="F1942" s="130" t="inlineStr">
        <is>
          <t>Industrial NAICS Cogen</t>
        </is>
      </c>
      <c r="G1942" s="130" t="inlineStr">
        <is>
          <t>ST</t>
        </is>
      </c>
      <c r="H1942" s="130" t="inlineStr">
        <is>
          <t>NG</t>
        </is>
      </c>
      <c r="I1942" s="130" t="inlineStr">
        <is>
          <t>NG</t>
        </is>
      </c>
      <c r="J1942" s="131" t="n">
        <v>128852.86</v>
      </c>
      <c r="K1942" s="129" t="n">
        <v>2020</v>
      </c>
      <c r="L1942" s="120">
        <f>IF(VLOOKUP(H1942,'Cross-Page Data'!$D$4:$F$48,3,FALSE)="natural gas",VLOOKUP(G1942,'Cross-Page Data'!$I$4:$J$19,2,FALSE),IF(VLOOKUP(H1942,'Cross-Page Data'!$D$4:$F$48,3,FALSE)="solar",IF(G1942="PV","solar PV","solar thermal"),IF(VLOOKUP(H1942,'Cross-Page Data'!$D$4:$F$48,3,FALSE)="wind",VLOOKUP(G1942,'Cross-Page Data'!$I$4:$J$19,2,FALSE),IF(VLOOKUP(H1942,'Cross-Page Data'!$D$4:$F$48,3,FALSE)="hydro",VLOOKUP(G1942,'Cross-Page Data'!$I$4:$J$19,2,FALSE),VLOOKUP(H1942,'Cross-Page Data'!$D$4:$F$48,3,FALSE)))))</f>
        <v/>
      </c>
      <c r="M1942" s="120">
        <f>IF(AND($P$2=FALSE,OR(F1942="Commercial NAICS Cogen",F1942="Industrial NAICS Cogen",F1942="NAICS-22 Cogen")),FALSE,IF(AND($P$3=FALSE,OR(F1942="Commercial NAICS Cogen",F1942="Commercial NAICS Non-Cogen",F1942="Industrial NAICS Cogen", F1942="industrial NAICS non-Cogen")),FALSE, TRUE))</f>
        <v/>
      </c>
    </row>
    <row r="1943" ht="29" customHeight="1" s="157">
      <c r="A1943" s="129" t="n">
        <v>10244</v>
      </c>
      <c r="B1943" s="130" t="inlineStr">
        <is>
          <t>Pixelle Specialty Solutions LLC - Chillicothe Facility</t>
        </is>
      </c>
      <c r="C1943" s="130" t="inlineStr">
        <is>
          <t>Pixelle Specialty Solutions LLC - (OH)</t>
        </is>
      </c>
      <c r="D1943" s="129" t="n">
        <v>61723</v>
      </c>
      <c r="E1943" s="130" t="inlineStr">
        <is>
          <t>OH</t>
        </is>
      </c>
      <c r="F1943" s="130" t="inlineStr">
        <is>
          <t>Industrial NAICS Cogen</t>
        </is>
      </c>
      <c r="G1943" s="130" t="inlineStr">
        <is>
          <t>ST</t>
        </is>
      </c>
      <c r="H1943" s="130" t="inlineStr">
        <is>
          <t>TDF</t>
        </is>
      </c>
      <c r="I1943" s="130" t="inlineStr">
        <is>
          <t>OTH</t>
        </is>
      </c>
      <c r="J1943" s="131" t="n">
        <v>10053.518</v>
      </c>
      <c r="K1943" s="129" t="n">
        <v>2020</v>
      </c>
      <c r="L1943" s="120">
        <f>IF(VLOOKUP(H1943,'Cross-Page Data'!$D$4:$F$48,3,FALSE)="natural gas",VLOOKUP(G1943,'Cross-Page Data'!$I$4:$J$19,2,FALSE),IF(VLOOKUP(H1943,'Cross-Page Data'!$D$4:$F$48,3,FALSE)="solar",IF(G1943="PV","solar PV","solar thermal"),IF(VLOOKUP(H1943,'Cross-Page Data'!$D$4:$F$48,3,FALSE)="wind",VLOOKUP(G1943,'Cross-Page Data'!$I$4:$J$19,2,FALSE),IF(VLOOKUP(H1943,'Cross-Page Data'!$D$4:$F$48,3,FALSE)="hydro",VLOOKUP(G1943,'Cross-Page Data'!$I$4:$J$19,2,FALSE),VLOOKUP(H1943,'Cross-Page Data'!$D$4:$F$48,3,FALSE)))))</f>
        <v/>
      </c>
      <c r="M1943" s="120">
        <f>IF(AND($P$2=FALSE,OR(F1943="Commercial NAICS Cogen",F1943="Industrial NAICS Cogen",F1943="NAICS-22 Cogen")),FALSE,IF(AND($P$3=FALSE,OR(F1943="Commercial NAICS Cogen",F1943="Commercial NAICS Non-Cogen",F1943="Industrial NAICS Cogen", F1943="industrial NAICS non-Cogen")),FALSE, TRUE))</f>
        <v/>
      </c>
    </row>
    <row r="1944" ht="29" customHeight="1" s="157">
      <c r="A1944" s="129" t="n">
        <v>10244</v>
      </c>
      <c r="B1944" s="130" t="inlineStr">
        <is>
          <t>Pixelle Specialty Solutions LLC - Chillicothe Facility</t>
        </is>
      </c>
      <c r="C1944" s="130" t="inlineStr">
        <is>
          <t>Pixelle Specialty Solutions LLC - (OH)</t>
        </is>
      </c>
      <c r="D1944" s="129" t="n">
        <v>61723</v>
      </c>
      <c r="E1944" s="130" t="inlineStr">
        <is>
          <t>OH</t>
        </is>
      </c>
      <c r="F1944" s="130" t="inlineStr">
        <is>
          <t>Industrial NAICS Cogen</t>
        </is>
      </c>
      <c r="G1944" s="130" t="inlineStr">
        <is>
          <t>ST</t>
        </is>
      </c>
      <c r="H1944" s="130" t="inlineStr">
        <is>
          <t>WDS</t>
        </is>
      </c>
      <c r="I1944" s="130" t="inlineStr">
        <is>
          <t>WWW</t>
        </is>
      </c>
      <c r="J1944" s="131" t="n">
        <v>49673.03</v>
      </c>
      <c r="K1944" s="129" t="n">
        <v>2020</v>
      </c>
      <c r="L1944" s="120">
        <f>IF(VLOOKUP(H1944,'Cross-Page Data'!$D$4:$F$48,3,FALSE)="natural gas",VLOOKUP(G1944,'Cross-Page Data'!$I$4:$J$19,2,FALSE),IF(VLOOKUP(H1944,'Cross-Page Data'!$D$4:$F$48,3,FALSE)="solar",IF(G1944="PV","solar PV","solar thermal"),IF(VLOOKUP(H1944,'Cross-Page Data'!$D$4:$F$48,3,FALSE)="wind",VLOOKUP(G1944,'Cross-Page Data'!$I$4:$J$19,2,FALSE),IF(VLOOKUP(H1944,'Cross-Page Data'!$D$4:$F$48,3,FALSE)="hydro",VLOOKUP(G1944,'Cross-Page Data'!$I$4:$J$19,2,FALSE),VLOOKUP(H1944,'Cross-Page Data'!$D$4:$F$48,3,FALSE)))))</f>
        <v/>
      </c>
      <c r="M1944" s="120">
        <f>IF(AND($P$2=FALSE,OR(F1944="Commercial NAICS Cogen",F1944="Industrial NAICS Cogen",F1944="NAICS-22 Cogen")),FALSE,IF(AND($P$3=FALSE,OR(F1944="Commercial NAICS Cogen",F1944="Commercial NAICS Non-Cogen",F1944="Industrial NAICS Cogen", F1944="industrial NAICS non-Cogen")),FALSE, TRUE))</f>
        <v/>
      </c>
    </row>
    <row r="1945">
      <c r="A1945" s="129" t="n">
        <v>10252</v>
      </c>
      <c r="B1945" s="130" t="inlineStr">
        <is>
          <t>Domtar Kingsport Mill</t>
        </is>
      </c>
      <c r="C1945" s="130" t="inlineStr">
        <is>
          <t>Domtar Paper Co LLC Kingsport Mill</t>
        </is>
      </c>
      <c r="D1945" s="129" t="n">
        <v>55849</v>
      </c>
      <c r="E1945" s="130" t="inlineStr">
        <is>
          <t>TN</t>
        </is>
      </c>
      <c r="F1945" s="130" t="inlineStr">
        <is>
          <t>Industrial NAICS Cogen</t>
        </is>
      </c>
      <c r="G1945" s="130" t="inlineStr">
        <is>
          <t>ST</t>
        </is>
      </c>
      <c r="H1945" s="130" t="inlineStr">
        <is>
          <t>BLQ</t>
        </is>
      </c>
      <c r="I1945" s="130" t="inlineStr">
        <is>
          <t>WWW</t>
        </is>
      </c>
      <c r="J1945" s="131" t="n">
        <v>61657.532</v>
      </c>
      <c r="K1945" s="129" t="n">
        <v>2020</v>
      </c>
      <c r="L1945" s="120">
        <f>IF(VLOOKUP(H1945,'Cross-Page Data'!$D$4:$F$48,3,FALSE)="natural gas",VLOOKUP(G1945,'Cross-Page Data'!$I$4:$J$19,2,FALSE),IF(VLOOKUP(H1945,'Cross-Page Data'!$D$4:$F$48,3,FALSE)="solar",IF(G1945="PV","solar PV","solar thermal"),IF(VLOOKUP(H1945,'Cross-Page Data'!$D$4:$F$48,3,FALSE)="wind",VLOOKUP(G1945,'Cross-Page Data'!$I$4:$J$19,2,FALSE),IF(VLOOKUP(H1945,'Cross-Page Data'!$D$4:$F$48,3,FALSE)="hydro",VLOOKUP(G1945,'Cross-Page Data'!$I$4:$J$19,2,FALSE),VLOOKUP(H1945,'Cross-Page Data'!$D$4:$F$48,3,FALSE)))))</f>
        <v/>
      </c>
      <c r="M1945" s="120">
        <f>IF(AND($P$2=FALSE,OR(F1945="Commercial NAICS Cogen",F1945="Industrial NAICS Cogen",F1945="NAICS-22 Cogen")),FALSE,IF(AND($P$3=FALSE,OR(F1945="Commercial NAICS Cogen",F1945="Commercial NAICS Non-Cogen",F1945="Industrial NAICS Cogen", F1945="industrial NAICS non-Cogen")),FALSE, TRUE))</f>
        <v/>
      </c>
    </row>
    <row r="1946">
      <c r="A1946" s="129" t="n">
        <v>10252</v>
      </c>
      <c r="B1946" s="130" t="inlineStr">
        <is>
          <t>Domtar Kingsport Mill</t>
        </is>
      </c>
      <c r="C1946" s="130" t="inlineStr">
        <is>
          <t>Domtar Paper Co LLC Kingsport Mill</t>
        </is>
      </c>
      <c r="D1946" s="129" t="n">
        <v>55849</v>
      </c>
      <c r="E1946" s="130" t="inlineStr">
        <is>
          <t>TN</t>
        </is>
      </c>
      <c r="F1946" s="130" t="inlineStr">
        <is>
          <t>Industrial NAICS Cogen</t>
        </is>
      </c>
      <c r="G1946" s="130" t="inlineStr">
        <is>
          <t>ST</t>
        </is>
      </c>
      <c r="H1946" s="130" t="inlineStr">
        <is>
          <t>DFO</t>
        </is>
      </c>
      <c r="I1946" s="130" t="inlineStr">
        <is>
          <t>DFO</t>
        </is>
      </c>
      <c r="J1946" s="131" t="n">
        <v>78.539</v>
      </c>
      <c r="K1946" s="129" t="n">
        <v>2020</v>
      </c>
      <c r="L1946" s="120">
        <f>IF(VLOOKUP(H1946,'Cross-Page Data'!$D$4:$F$48,3,FALSE)="natural gas",VLOOKUP(G1946,'Cross-Page Data'!$I$4:$J$19,2,FALSE),IF(VLOOKUP(H1946,'Cross-Page Data'!$D$4:$F$48,3,FALSE)="solar",IF(G1946="PV","solar PV","solar thermal"),IF(VLOOKUP(H1946,'Cross-Page Data'!$D$4:$F$48,3,FALSE)="wind",VLOOKUP(G1946,'Cross-Page Data'!$I$4:$J$19,2,FALSE),IF(VLOOKUP(H1946,'Cross-Page Data'!$D$4:$F$48,3,FALSE)="hydro",VLOOKUP(G1946,'Cross-Page Data'!$I$4:$J$19,2,FALSE),VLOOKUP(H1946,'Cross-Page Data'!$D$4:$F$48,3,FALSE)))))</f>
        <v/>
      </c>
      <c r="M1946" s="120">
        <f>IF(AND($P$2=FALSE,OR(F1946="Commercial NAICS Cogen",F1946="Industrial NAICS Cogen",F1946="NAICS-22 Cogen")),FALSE,IF(AND($P$3=FALSE,OR(F1946="Commercial NAICS Cogen",F1946="Commercial NAICS Non-Cogen",F1946="Industrial NAICS Cogen", F1946="industrial NAICS non-Cogen")),FALSE, TRUE))</f>
        <v/>
      </c>
    </row>
    <row r="1947">
      <c r="A1947" s="129" t="n">
        <v>10252</v>
      </c>
      <c r="B1947" s="130" t="inlineStr">
        <is>
          <t>Domtar Kingsport Mill</t>
        </is>
      </c>
      <c r="C1947" s="130" t="inlineStr">
        <is>
          <t>Domtar Paper Co LLC Kingsport Mill</t>
        </is>
      </c>
      <c r="D1947" s="129" t="n">
        <v>55849</v>
      </c>
      <c r="E1947" s="130" t="inlineStr">
        <is>
          <t>TN</t>
        </is>
      </c>
      <c r="F1947" s="130" t="inlineStr">
        <is>
          <t>Industrial NAICS Cogen</t>
        </is>
      </c>
      <c r="G1947" s="130" t="inlineStr">
        <is>
          <t>ST</t>
        </is>
      </c>
      <c r="H1947" s="130" t="inlineStr">
        <is>
          <t>NG</t>
        </is>
      </c>
      <c r="I1947" s="130" t="inlineStr">
        <is>
          <t>NG</t>
        </is>
      </c>
      <c r="J1947" s="131" t="n">
        <v>4123.835</v>
      </c>
      <c r="K1947" s="129" t="n">
        <v>2020</v>
      </c>
      <c r="L1947" s="120">
        <f>IF(VLOOKUP(H1947,'Cross-Page Data'!$D$4:$F$48,3,FALSE)="natural gas",VLOOKUP(G1947,'Cross-Page Data'!$I$4:$J$19,2,FALSE),IF(VLOOKUP(H1947,'Cross-Page Data'!$D$4:$F$48,3,FALSE)="solar",IF(G1947="PV","solar PV","solar thermal"),IF(VLOOKUP(H1947,'Cross-Page Data'!$D$4:$F$48,3,FALSE)="wind",VLOOKUP(G1947,'Cross-Page Data'!$I$4:$J$19,2,FALSE),IF(VLOOKUP(H1947,'Cross-Page Data'!$D$4:$F$48,3,FALSE)="hydro",VLOOKUP(G1947,'Cross-Page Data'!$I$4:$J$19,2,FALSE),VLOOKUP(H1947,'Cross-Page Data'!$D$4:$F$48,3,FALSE)))))</f>
        <v/>
      </c>
      <c r="M1947" s="120">
        <f>IF(AND($P$2=FALSE,OR(F1947="Commercial NAICS Cogen",F1947="Industrial NAICS Cogen",F1947="NAICS-22 Cogen")),FALSE,IF(AND($P$3=FALSE,OR(F1947="Commercial NAICS Cogen",F1947="Commercial NAICS Non-Cogen",F1947="Industrial NAICS Cogen", F1947="industrial NAICS non-Cogen")),FALSE, TRUE))</f>
        <v/>
      </c>
    </row>
    <row r="1948">
      <c r="A1948" s="129" t="n">
        <v>10252</v>
      </c>
      <c r="B1948" s="130" t="inlineStr">
        <is>
          <t>Domtar Kingsport Mill</t>
        </is>
      </c>
      <c r="C1948" s="130" t="inlineStr">
        <is>
          <t>Domtar Paper Co LLC Kingsport Mill</t>
        </is>
      </c>
      <c r="D1948" s="129" t="n">
        <v>55849</v>
      </c>
      <c r="E1948" s="130" t="inlineStr">
        <is>
          <t>TN</t>
        </is>
      </c>
      <c r="F1948" s="130" t="inlineStr">
        <is>
          <t>Industrial NAICS Cogen</t>
        </is>
      </c>
      <c r="G1948" s="130" t="inlineStr">
        <is>
          <t>ST</t>
        </is>
      </c>
      <c r="H1948" s="130" t="inlineStr">
        <is>
          <t>RFO</t>
        </is>
      </c>
      <c r="I1948" s="130" t="inlineStr">
        <is>
          <t>RFO</t>
        </is>
      </c>
      <c r="J1948" s="131" t="n">
        <v>0</v>
      </c>
      <c r="K1948" s="129" t="n">
        <v>2020</v>
      </c>
      <c r="L1948" s="120">
        <f>IF(VLOOKUP(H1948,'Cross-Page Data'!$D$4:$F$48,3,FALSE)="natural gas",VLOOKUP(G1948,'Cross-Page Data'!$I$4:$J$19,2,FALSE),IF(VLOOKUP(H1948,'Cross-Page Data'!$D$4:$F$48,3,FALSE)="solar",IF(G1948="PV","solar PV","solar thermal"),IF(VLOOKUP(H1948,'Cross-Page Data'!$D$4:$F$48,3,FALSE)="wind",VLOOKUP(G1948,'Cross-Page Data'!$I$4:$J$19,2,FALSE),IF(VLOOKUP(H1948,'Cross-Page Data'!$D$4:$F$48,3,FALSE)="hydro",VLOOKUP(G1948,'Cross-Page Data'!$I$4:$J$19,2,FALSE),VLOOKUP(H1948,'Cross-Page Data'!$D$4:$F$48,3,FALSE)))))</f>
        <v/>
      </c>
      <c r="M1948" s="120">
        <f>IF(AND($P$2=FALSE,OR(F1948="Commercial NAICS Cogen",F1948="Industrial NAICS Cogen",F1948="NAICS-22 Cogen")),FALSE,IF(AND($P$3=FALSE,OR(F1948="Commercial NAICS Cogen",F1948="Commercial NAICS Non-Cogen",F1948="Industrial NAICS Cogen", F1948="industrial NAICS non-Cogen")),FALSE, TRUE))</f>
        <v/>
      </c>
    </row>
    <row r="1949">
      <c r="A1949" s="129" t="n">
        <v>10252</v>
      </c>
      <c r="B1949" s="130" t="inlineStr">
        <is>
          <t>Domtar Kingsport Mill</t>
        </is>
      </c>
      <c r="C1949" s="130" t="inlineStr">
        <is>
          <t>Domtar Paper Co LLC Kingsport Mill</t>
        </is>
      </c>
      <c r="D1949" s="129" t="n">
        <v>55849</v>
      </c>
      <c r="E1949" s="130" t="inlineStr">
        <is>
          <t>TN</t>
        </is>
      </c>
      <c r="F1949" s="130" t="inlineStr">
        <is>
          <t>Industrial NAICS Cogen</t>
        </is>
      </c>
      <c r="G1949" s="130" t="inlineStr">
        <is>
          <t>ST</t>
        </is>
      </c>
      <c r="H1949" s="130" t="inlineStr">
        <is>
          <t>SLW</t>
        </is>
      </c>
      <c r="I1949" s="130" t="inlineStr">
        <is>
          <t>ORW</t>
        </is>
      </c>
      <c r="J1949" s="131" t="n">
        <v>13.695</v>
      </c>
      <c r="K1949" s="129" t="n">
        <v>2020</v>
      </c>
      <c r="L1949" s="120">
        <f>IF(VLOOKUP(H1949,'Cross-Page Data'!$D$4:$F$48,3,FALSE)="natural gas",VLOOKUP(G1949,'Cross-Page Data'!$I$4:$J$19,2,FALSE),IF(VLOOKUP(H1949,'Cross-Page Data'!$D$4:$F$48,3,FALSE)="solar",IF(G1949="PV","solar PV","solar thermal"),IF(VLOOKUP(H1949,'Cross-Page Data'!$D$4:$F$48,3,FALSE)="wind",VLOOKUP(G1949,'Cross-Page Data'!$I$4:$J$19,2,FALSE),IF(VLOOKUP(H1949,'Cross-Page Data'!$D$4:$F$48,3,FALSE)="hydro",VLOOKUP(G1949,'Cross-Page Data'!$I$4:$J$19,2,FALSE),VLOOKUP(H1949,'Cross-Page Data'!$D$4:$F$48,3,FALSE)))))</f>
        <v/>
      </c>
      <c r="M1949" s="120">
        <f>IF(AND($P$2=FALSE,OR(F1949="Commercial NAICS Cogen",F1949="Industrial NAICS Cogen",F1949="NAICS-22 Cogen")),FALSE,IF(AND($P$3=FALSE,OR(F1949="Commercial NAICS Cogen",F1949="Commercial NAICS Non-Cogen",F1949="Industrial NAICS Cogen", F1949="industrial NAICS non-Cogen")),FALSE, TRUE))</f>
        <v/>
      </c>
    </row>
    <row r="1950">
      <c r="A1950" s="129" t="n">
        <v>10252</v>
      </c>
      <c r="B1950" s="130" t="inlineStr">
        <is>
          <t>Domtar Kingsport Mill</t>
        </is>
      </c>
      <c r="C1950" s="130" t="inlineStr">
        <is>
          <t>Domtar Paper Co LLC Kingsport Mill</t>
        </is>
      </c>
      <c r="D1950" s="129" t="n">
        <v>55849</v>
      </c>
      <c r="E1950" s="130" t="inlineStr">
        <is>
          <t>TN</t>
        </is>
      </c>
      <c r="F1950" s="130" t="inlineStr">
        <is>
          <t>Industrial NAICS Cogen</t>
        </is>
      </c>
      <c r="G1950" s="130" t="inlineStr">
        <is>
          <t>ST</t>
        </is>
      </c>
      <c r="H1950" s="130" t="inlineStr">
        <is>
          <t>WDS</t>
        </is>
      </c>
      <c r="I1950" s="130" t="inlineStr">
        <is>
          <t>WWW</t>
        </is>
      </c>
      <c r="J1950" s="131" t="n">
        <v>21006.878</v>
      </c>
      <c r="K1950" s="129" t="n">
        <v>2020</v>
      </c>
      <c r="L1950" s="120">
        <f>IF(VLOOKUP(H1950,'Cross-Page Data'!$D$4:$F$48,3,FALSE)="natural gas",VLOOKUP(G1950,'Cross-Page Data'!$I$4:$J$19,2,FALSE),IF(VLOOKUP(H1950,'Cross-Page Data'!$D$4:$F$48,3,FALSE)="solar",IF(G1950="PV","solar PV","solar thermal"),IF(VLOOKUP(H1950,'Cross-Page Data'!$D$4:$F$48,3,FALSE)="wind",VLOOKUP(G1950,'Cross-Page Data'!$I$4:$J$19,2,FALSE),IF(VLOOKUP(H1950,'Cross-Page Data'!$D$4:$F$48,3,FALSE)="hydro",VLOOKUP(G1950,'Cross-Page Data'!$I$4:$J$19,2,FALSE),VLOOKUP(H1950,'Cross-Page Data'!$D$4:$F$48,3,FALSE)))))</f>
        <v/>
      </c>
      <c r="M1950" s="120">
        <f>IF(AND($P$2=FALSE,OR(F1950="Commercial NAICS Cogen",F1950="Industrial NAICS Cogen",F1950="NAICS-22 Cogen")),FALSE,IF(AND($P$3=FALSE,OR(F1950="Commercial NAICS Cogen",F1950="Commercial NAICS Non-Cogen",F1950="Industrial NAICS Cogen", F1950="industrial NAICS non-Cogen")),FALSE, TRUE))</f>
        <v/>
      </c>
    </row>
    <row r="1951">
      <c r="A1951" s="129" t="n">
        <v>10262</v>
      </c>
      <c r="B1951" s="130" t="inlineStr">
        <is>
          <t>California Institute of Technology</t>
        </is>
      </c>
      <c r="C1951" s="130" t="inlineStr">
        <is>
          <t>California Institute-Technology</t>
        </is>
      </c>
      <c r="D1951" s="129" t="n">
        <v>2848</v>
      </c>
      <c r="E1951" s="130" t="inlineStr">
        <is>
          <t>CA</t>
        </is>
      </c>
      <c r="F1951" s="130" t="inlineStr">
        <is>
          <t>Commercial NAICS Cogen</t>
        </is>
      </c>
      <c r="G1951" s="130" t="inlineStr">
        <is>
          <t>CA</t>
        </is>
      </c>
      <c r="H1951" s="130" t="inlineStr">
        <is>
          <t>NG</t>
        </is>
      </c>
      <c r="I1951" s="130" t="inlineStr">
        <is>
          <t>NG</t>
        </is>
      </c>
      <c r="J1951" s="131" t="n">
        <v>8986</v>
      </c>
      <c r="K1951" s="129" t="n">
        <v>2020</v>
      </c>
      <c r="L1951" s="120">
        <f>IF(VLOOKUP(H1951,'Cross-Page Data'!$D$4:$F$48,3,FALSE)="natural gas",VLOOKUP(G1951,'Cross-Page Data'!$I$4:$J$19,2,FALSE),IF(VLOOKUP(H1951,'Cross-Page Data'!$D$4:$F$48,3,FALSE)="solar",IF(G1951="PV","solar PV","solar thermal"),IF(VLOOKUP(H1951,'Cross-Page Data'!$D$4:$F$48,3,FALSE)="wind",VLOOKUP(G1951,'Cross-Page Data'!$I$4:$J$19,2,FALSE),IF(VLOOKUP(H1951,'Cross-Page Data'!$D$4:$F$48,3,FALSE)="hydro",VLOOKUP(G1951,'Cross-Page Data'!$I$4:$J$19,2,FALSE),VLOOKUP(H1951,'Cross-Page Data'!$D$4:$F$48,3,FALSE)))))</f>
        <v/>
      </c>
      <c r="M1951" s="120">
        <f>IF(AND($P$2=FALSE,OR(F1951="Commercial NAICS Cogen",F1951="Industrial NAICS Cogen",F1951="NAICS-22 Cogen")),FALSE,IF(AND($P$3=FALSE,OR(F1951="Commercial NAICS Cogen",F1951="Commercial NAICS Non-Cogen",F1951="Industrial NAICS Cogen", F1951="industrial NAICS non-Cogen")),FALSE, TRUE))</f>
        <v/>
      </c>
    </row>
    <row r="1952">
      <c r="A1952" s="129" t="n">
        <v>10262</v>
      </c>
      <c r="B1952" s="130" t="inlineStr">
        <is>
          <t>California Institute of Technology</t>
        </is>
      </c>
      <c r="C1952" s="130" t="inlineStr">
        <is>
          <t>California Institute-Technology</t>
        </is>
      </c>
      <c r="D1952" s="129" t="n">
        <v>2848</v>
      </c>
      <c r="E1952" s="130" t="inlineStr">
        <is>
          <t>CA</t>
        </is>
      </c>
      <c r="F1952" s="130" t="inlineStr">
        <is>
          <t>Commercial NAICS Cogen</t>
        </is>
      </c>
      <c r="G1952" s="130" t="inlineStr">
        <is>
          <t>CT</t>
        </is>
      </c>
      <c r="H1952" s="130" t="inlineStr">
        <is>
          <t>NG</t>
        </is>
      </c>
      <c r="I1952" s="130" t="inlineStr">
        <is>
          <t>NG</t>
        </is>
      </c>
      <c r="J1952" s="131" t="n">
        <v>57896</v>
      </c>
      <c r="K1952" s="129" t="n">
        <v>2020</v>
      </c>
      <c r="L1952" s="120">
        <f>IF(VLOOKUP(H1952,'Cross-Page Data'!$D$4:$F$48,3,FALSE)="natural gas",VLOOKUP(G1952,'Cross-Page Data'!$I$4:$J$19,2,FALSE),IF(VLOOKUP(H1952,'Cross-Page Data'!$D$4:$F$48,3,FALSE)="solar",IF(G1952="PV","solar PV","solar thermal"),IF(VLOOKUP(H1952,'Cross-Page Data'!$D$4:$F$48,3,FALSE)="wind",VLOOKUP(G1952,'Cross-Page Data'!$I$4:$J$19,2,FALSE),IF(VLOOKUP(H1952,'Cross-Page Data'!$D$4:$F$48,3,FALSE)="hydro",VLOOKUP(G1952,'Cross-Page Data'!$I$4:$J$19,2,FALSE),VLOOKUP(H1952,'Cross-Page Data'!$D$4:$F$48,3,FALSE)))))</f>
        <v/>
      </c>
      <c r="M1952" s="120">
        <f>IF(AND($P$2=FALSE,OR(F1952="Commercial NAICS Cogen",F1952="Industrial NAICS Cogen",F1952="NAICS-22 Cogen")),FALSE,IF(AND($P$3=FALSE,OR(F1952="Commercial NAICS Cogen",F1952="Commercial NAICS Non-Cogen",F1952="Industrial NAICS Cogen", F1952="industrial NAICS non-Cogen")),FALSE, TRUE))</f>
        <v/>
      </c>
    </row>
    <row r="1953">
      <c r="A1953" s="129" t="n">
        <v>10279</v>
      </c>
      <c r="B1953" s="130" t="inlineStr">
        <is>
          <t>Kansas River Project</t>
        </is>
      </c>
      <c r="C1953" s="130" t="inlineStr">
        <is>
          <t>Bowersock Mills &amp; Power Co</t>
        </is>
      </c>
      <c r="D1953" s="129" t="n">
        <v>2048</v>
      </c>
      <c r="E1953" s="130" t="inlineStr">
        <is>
          <t>KS</t>
        </is>
      </c>
      <c r="F1953" s="130" t="inlineStr">
        <is>
          <t>NAICS-22 Non-Cogen</t>
        </is>
      </c>
      <c r="G1953" s="130" t="inlineStr">
        <is>
          <t>HY</t>
        </is>
      </c>
      <c r="H1953" s="130" t="inlineStr">
        <is>
          <t>WAT</t>
        </is>
      </c>
      <c r="I1953" s="130" t="inlineStr">
        <is>
          <t>HYC</t>
        </is>
      </c>
      <c r="J1953" s="131" t="n">
        <v>32402</v>
      </c>
      <c r="K1953" s="129" t="n">
        <v>2020</v>
      </c>
      <c r="L1953" s="120">
        <f>IF(VLOOKUP(H1953,'Cross-Page Data'!$D$4:$F$48,3,FALSE)="natural gas",VLOOKUP(G1953,'Cross-Page Data'!$I$4:$J$19,2,FALSE),IF(VLOOKUP(H1953,'Cross-Page Data'!$D$4:$F$48,3,FALSE)="solar",IF(G1953="PV","solar PV","solar thermal"),IF(VLOOKUP(H1953,'Cross-Page Data'!$D$4:$F$48,3,FALSE)="wind",VLOOKUP(G1953,'Cross-Page Data'!$I$4:$J$19,2,FALSE),IF(VLOOKUP(H1953,'Cross-Page Data'!$D$4:$F$48,3,FALSE)="hydro",VLOOKUP(G1953,'Cross-Page Data'!$I$4:$J$19,2,FALSE),VLOOKUP(H1953,'Cross-Page Data'!$D$4:$F$48,3,FALSE)))))</f>
        <v/>
      </c>
      <c r="M1953" s="120">
        <f>IF(AND($P$2=FALSE,OR(F1953="Commercial NAICS Cogen",F1953="Industrial NAICS Cogen",F1953="NAICS-22 Cogen")),FALSE,IF(AND($P$3=FALSE,OR(F1953="Commercial NAICS Cogen",F1953="Commercial NAICS Non-Cogen",F1953="Industrial NAICS Cogen", F1953="industrial NAICS non-Cogen")),FALSE, TRUE))</f>
        <v/>
      </c>
    </row>
    <row r="1954">
      <c r="A1954" s="129" t="n">
        <v>10282</v>
      </c>
      <c r="B1954" s="130" t="inlineStr">
        <is>
          <t>Big Creek Water Works</t>
        </is>
      </c>
      <c r="C1954" s="130" t="inlineStr">
        <is>
          <t>Big Creek Water Works Ltd</t>
        </is>
      </c>
      <c r="D1954" s="129" t="n">
        <v>1678</v>
      </c>
      <c r="E1954" s="130" t="inlineStr">
        <is>
          <t>CA</t>
        </is>
      </c>
      <c r="F1954" s="130" t="inlineStr">
        <is>
          <t>Commercial NAICS Non-Cogen</t>
        </is>
      </c>
      <c r="G1954" s="130" t="inlineStr">
        <is>
          <t>HY</t>
        </is>
      </c>
      <c r="H1954" s="130" t="inlineStr">
        <is>
          <t>WAT</t>
        </is>
      </c>
      <c r="I1954" s="130" t="inlineStr">
        <is>
          <t>HYC</t>
        </is>
      </c>
      <c r="J1954" s="131" t="n">
        <v>2968</v>
      </c>
      <c r="K1954" s="129" t="n">
        <v>2020</v>
      </c>
      <c r="L1954" s="120">
        <f>IF(VLOOKUP(H1954,'Cross-Page Data'!$D$4:$F$48,3,FALSE)="natural gas",VLOOKUP(G1954,'Cross-Page Data'!$I$4:$J$19,2,FALSE),IF(VLOOKUP(H1954,'Cross-Page Data'!$D$4:$F$48,3,FALSE)="solar",IF(G1954="PV","solar PV","solar thermal"),IF(VLOOKUP(H1954,'Cross-Page Data'!$D$4:$F$48,3,FALSE)="wind",VLOOKUP(G1954,'Cross-Page Data'!$I$4:$J$19,2,FALSE),IF(VLOOKUP(H1954,'Cross-Page Data'!$D$4:$F$48,3,FALSE)="hydro",VLOOKUP(G1954,'Cross-Page Data'!$I$4:$J$19,2,FALSE),VLOOKUP(H1954,'Cross-Page Data'!$D$4:$F$48,3,FALSE)))))</f>
        <v/>
      </c>
      <c r="M1954" s="120">
        <f>IF(AND($P$2=FALSE,OR(F1954="Commercial NAICS Cogen",F1954="Industrial NAICS Cogen",F1954="NAICS-22 Cogen")),FALSE,IF(AND($P$3=FALSE,OR(F1954="Commercial NAICS Cogen",F1954="Commercial NAICS Non-Cogen",F1954="Industrial NAICS Cogen", F1954="industrial NAICS non-Cogen")),FALSE, TRUE))</f>
        <v/>
      </c>
    </row>
    <row r="1955">
      <c r="A1955" s="129" t="n">
        <v>10286</v>
      </c>
      <c r="B1955" s="130" t="inlineStr">
        <is>
          <t>Cornell Hydro</t>
        </is>
      </c>
      <c r="C1955" s="130" t="inlineStr">
        <is>
          <t>Cornell Hydro</t>
        </is>
      </c>
      <c r="D1955" s="129" t="n">
        <v>4386</v>
      </c>
      <c r="E1955" s="130" t="inlineStr">
        <is>
          <t>NY</t>
        </is>
      </c>
      <c r="F1955" s="130" t="inlineStr">
        <is>
          <t>Commercial NAICS Non-Cogen</t>
        </is>
      </c>
      <c r="G1955" s="130" t="inlineStr">
        <is>
          <t>HY</t>
        </is>
      </c>
      <c r="H1955" s="130" t="inlineStr">
        <is>
          <t>WAT</t>
        </is>
      </c>
      <c r="I1955" s="130" t="inlineStr">
        <is>
          <t>HYC</t>
        </is>
      </c>
      <c r="J1955" s="131" t="n">
        <v>5641</v>
      </c>
      <c r="K1955" s="129" t="n">
        <v>2020</v>
      </c>
      <c r="L1955" s="120">
        <f>IF(VLOOKUP(H1955,'Cross-Page Data'!$D$4:$F$48,3,FALSE)="natural gas",VLOOKUP(G1955,'Cross-Page Data'!$I$4:$J$19,2,FALSE),IF(VLOOKUP(H1955,'Cross-Page Data'!$D$4:$F$48,3,FALSE)="solar",IF(G1955="PV","solar PV","solar thermal"),IF(VLOOKUP(H1955,'Cross-Page Data'!$D$4:$F$48,3,FALSE)="wind",VLOOKUP(G1955,'Cross-Page Data'!$I$4:$J$19,2,FALSE),IF(VLOOKUP(H1955,'Cross-Page Data'!$D$4:$F$48,3,FALSE)="hydro",VLOOKUP(G1955,'Cross-Page Data'!$I$4:$J$19,2,FALSE),VLOOKUP(H1955,'Cross-Page Data'!$D$4:$F$48,3,FALSE)))))</f>
        <v/>
      </c>
      <c r="M1955" s="120">
        <f>IF(AND($P$2=FALSE,OR(F1955="Commercial NAICS Cogen",F1955="Industrial NAICS Cogen",F1955="NAICS-22 Cogen")),FALSE,IF(AND($P$3=FALSE,OR(F1955="Commercial NAICS Cogen",F1955="Commercial NAICS Non-Cogen",F1955="Industrial NAICS Cogen", F1955="industrial NAICS non-Cogen")),FALSE, TRUE))</f>
        <v/>
      </c>
    </row>
    <row r="1956">
      <c r="A1956" s="129" t="n">
        <v>10294</v>
      </c>
      <c r="B1956" s="130" t="inlineStr">
        <is>
          <t>King City Power Plant</t>
        </is>
      </c>
      <c r="C1956" s="130" t="inlineStr">
        <is>
          <t>Calpine King City Cogen LLC</t>
        </is>
      </c>
      <c r="D1956" s="129" t="n">
        <v>2938</v>
      </c>
      <c r="E1956" s="130" t="inlineStr">
        <is>
          <t>CA</t>
        </is>
      </c>
      <c r="F1956" s="130" t="inlineStr">
        <is>
          <t>NAICS-22 Cogen</t>
        </is>
      </c>
      <c r="G1956" s="130" t="inlineStr">
        <is>
          <t>CA</t>
        </is>
      </c>
      <c r="H1956" s="130" t="inlineStr">
        <is>
          <t>NG</t>
        </is>
      </c>
      <c r="I1956" s="130" t="inlineStr">
        <is>
          <t>NG</t>
        </is>
      </c>
      <c r="J1956" s="131" t="n">
        <v>19276</v>
      </c>
      <c r="K1956" s="129" t="n">
        <v>2020</v>
      </c>
      <c r="L1956" s="120">
        <f>IF(VLOOKUP(H1956,'Cross-Page Data'!$D$4:$F$48,3,FALSE)="natural gas",VLOOKUP(G1956,'Cross-Page Data'!$I$4:$J$19,2,FALSE),IF(VLOOKUP(H1956,'Cross-Page Data'!$D$4:$F$48,3,FALSE)="solar",IF(G1956="PV","solar PV","solar thermal"),IF(VLOOKUP(H1956,'Cross-Page Data'!$D$4:$F$48,3,FALSE)="wind",VLOOKUP(G1956,'Cross-Page Data'!$I$4:$J$19,2,FALSE),IF(VLOOKUP(H1956,'Cross-Page Data'!$D$4:$F$48,3,FALSE)="hydro",VLOOKUP(G1956,'Cross-Page Data'!$I$4:$J$19,2,FALSE),VLOOKUP(H1956,'Cross-Page Data'!$D$4:$F$48,3,FALSE)))))</f>
        <v/>
      </c>
      <c r="M1956" s="120">
        <f>IF(AND($P$2=FALSE,OR(F1956="Commercial NAICS Cogen",F1956="Industrial NAICS Cogen",F1956="NAICS-22 Cogen")),FALSE,IF(AND($P$3=FALSE,OR(F1956="Commercial NAICS Cogen",F1956="Commercial NAICS Non-Cogen",F1956="Industrial NAICS Cogen", F1956="industrial NAICS non-Cogen")),FALSE, TRUE))</f>
        <v/>
      </c>
    </row>
    <row r="1957">
      <c r="A1957" s="129" t="n">
        <v>10294</v>
      </c>
      <c r="B1957" s="130" t="inlineStr">
        <is>
          <t>King City Power Plant</t>
        </is>
      </c>
      <c r="C1957" s="130" t="inlineStr">
        <is>
          <t>Calpine King City Cogen LLC</t>
        </is>
      </c>
      <c r="D1957" s="129" t="n">
        <v>2938</v>
      </c>
      <c r="E1957" s="130" t="inlineStr">
        <is>
          <t>CA</t>
        </is>
      </c>
      <c r="F1957" s="130" t="inlineStr">
        <is>
          <t>NAICS-22 Cogen</t>
        </is>
      </c>
      <c r="G1957" s="130" t="inlineStr">
        <is>
          <t>CT</t>
        </is>
      </c>
      <c r="H1957" s="130" t="inlineStr">
        <is>
          <t>NG</t>
        </is>
      </c>
      <c r="I1957" s="130" t="inlineStr">
        <is>
          <t>NG</t>
        </is>
      </c>
      <c r="J1957" s="131" t="n">
        <v>42276</v>
      </c>
      <c r="K1957" s="129" t="n">
        <v>2020</v>
      </c>
      <c r="L1957" s="120">
        <f>IF(VLOOKUP(H1957,'Cross-Page Data'!$D$4:$F$48,3,FALSE)="natural gas",VLOOKUP(G1957,'Cross-Page Data'!$I$4:$J$19,2,FALSE),IF(VLOOKUP(H1957,'Cross-Page Data'!$D$4:$F$48,3,FALSE)="solar",IF(G1957="PV","solar PV","solar thermal"),IF(VLOOKUP(H1957,'Cross-Page Data'!$D$4:$F$48,3,FALSE)="wind",VLOOKUP(G1957,'Cross-Page Data'!$I$4:$J$19,2,FALSE),IF(VLOOKUP(H1957,'Cross-Page Data'!$D$4:$F$48,3,FALSE)="hydro",VLOOKUP(G1957,'Cross-Page Data'!$I$4:$J$19,2,FALSE),VLOOKUP(H1957,'Cross-Page Data'!$D$4:$F$48,3,FALSE)))))</f>
        <v/>
      </c>
      <c r="M1957" s="120">
        <f>IF(AND($P$2=FALSE,OR(F1957="Commercial NAICS Cogen",F1957="Industrial NAICS Cogen",F1957="NAICS-22 Cogen")),FALSE,IF(AND($P$3=FALSE,OR(F1957="Commercial NAICS Cogen",F1957="Commercial NAICS Non-Cogen",F1957="Industrial NAICS Cogen", F1957="industrial NAICS non-Cogen")),FALSE, TRUE))</f>
        <v/>
      </c>
    </row>
    <row r="1958">
      <c r="A1958" s="129" t="n">
        <v>10298</v>
      </c>
      <c r="B1958" s="130" t="inlineStr">
        <is>
          <t>Bayou Cogen Plant</t>
        </is>
      </c>
      <c r="C1958" s="130" t="inlineStr">
        <is>
          <t>Air Liquide Large Industries U S LP</t>
        </is>
      </c>
      <c r="D1958" s="129" t="n">
        <v>327</v>
      </c>
      <c r="E1958" s="130" t="inlineStr">
        <is>
          <t>TX</t>
        </is>
      </c>
      <c r="F1958" s="130" t="inlineStr">
        <is>
          <t>Industrial NAICS Non-Cogen</t>
        </is>
      </c>
      <c r="G1958" s="130" t="inlineStr">
        <is>
          <t>GT</t>
        </is>
      </c>
      <c r="H1958" s="130" t="inlineStr">
        <is>
          <t>NG</t>
        </is>
      </c>
      <c r="I1958" s="130" t="inlineStr">
        <is>
          <t>NG</t>
        </is>
      </c>
      <c r="J1958" s="131" t="n">
        <v>2107719</v>
      </c>
      <c r="K1958" s="129" t="n">
        <v>2020</v>
      </c>
      <c r="L1958" s="120">
        <f>IF(VLOOKUP(H1958,'Cross-Page Data'!$D$4:$F$48,3,FALSE)="natural gas",VLOOKUP(G1958,'Cross-Page Data'!$I$4:$J$19,2,FALSE),IF(VLOOKUP(H1958,'Cross-Page Data'!$D$4:$F$48,3,FALSE)="solar",IF(G1958="PV","solar PV","solar thermal"),IF(VLOOKUP(H1958,'Cross-Page Data'!$D$4:$F$48,3,FALSE)="wind",VLOOKUP(G1958,'Cross-Page Data'!$I$4:$J$19,2,FALSE),IF(VLOOKUP(H1958,'Cross-Page Data'!$D$4:$F$48,3,FALSE)="hydro",VLOOKUP(G1958,'Cross-Page Data'!$I$4:$J$19,2,FALSE),VLOOKUP(H1958,'Cross-Page Data'!$D$4:$F$48,3,FALSE)))))</f>
        <v/>
      </c>
      <c r="M1958" s="120">
        <f>IF(AND($P$2=FALSE,OR(F1958="Commercial NAICS Cogen",F1958="Industrial NAICS Cogen",F1958="NAICS-22 Cogen")),FALSE,IF(AND($P$3=FALSE,OR(F1958="Commercial NAICS Cogen",F1958="Commercial NAICS Non-Cogen",F1958="Industrial NAICS Cogen", F1958="industrial NAICS non-Cogen")),FALSE, TRUE))</f>
        <v/>
      </c>
    </row>
    <row r="1959">
      <c r="A1959" s="129" t="n">
        <v>10298</v>
      </c>
      <c r="B1959" s="130" t="inlineStr">
        <is>
          <t>Bayou Cogen Plant</t>
        </is>
      </c>
      <c r="C1959" s="130" t="inlineStr">
        <is>
          <t>Air Liquide Large Industries U S LP</t>
        </is>
      </c>
      <c r="D1959" s="129" t="n">
        <v>327</v>
      </c>
      <c r="E1959" s="130" t="inlineStr">
        <is>
          <t>TX</t>
        </is>
      </c>
      <c r="F1959" s="130" t="inlineStr">
        <is>
          <t>Industrial NAICS Non-Cogen</t>
        </is>
      </c>
      <c r="G1959" s="130" t="inlineStr">
        <is>
          <t>GT</t>
        </is>
      </c>
      <c r="H1959" s="130" t="inlineStr">
        <is>
          <t>OG</t>
        </is>
      </c>
      <c r="I1959" s="130" t="inlineStr">
        <is>
          <t>OOG</t>
        </is>
      </c>
      <c r="J1959" s="131" t="n">
        <v>180276</v>
      </c>
      <c r="K1959" s="129" t="n">
        <v>2020</v>
      </c>
      <c r="L1959" s="120">
        <f>IF(VLOOKUP(H1959,'Cross-Page Data'!$D$4:$F$48,3,FALSE)="natural gas",VLOOKUP(G1959,'Cross-Page Data'!$I$4:$J$19,2,FALSE),IF(VLOOKUP(H1959,'Cross-Page Data'!$D$4:$F$48,3,FALSE)="solar",IF(G1959="PV","solar PV","solar thermal"),IF(VLOOKUP(H1959,'Cross-Page Data'!$D$4:$F$48,3,FALSE)="wind",VLOOKUP(G1959,'Cross-Page Data'!$I$4:$J$19,2,FALSE),IF(VLOOKUP(H1959,'Cross-Page Data'!$D$4:$F$48,3,FALSE)="hydro",VLOOKUP(G1959,'Cross-Page Data'!$I$4:$J$19,2,FALSE),VLOOKUP(H1959,'Cross-Page Data'!$D$4:$F$48,3,FALSE)))))</f>
        <v/>
      </c>
      <c r="M1959" s="120">
        <f>IF(AND($P$2=FALSE,OR(F1959="Commercial NAICS Cogen",F1959="Industrial NAICS Cogen",F1959="NAICS-22 Cogen")),FALSE,IF(AND($P$3=FALSE,OR(F1959="Commercial NAICS Cogen",F1959="Commercial NAICS Non-Cogen",F1959="Industrial NAICS Cogen", F1959="industrial NAICS non-Cogen")),FALSE, TRUE))</f>
        <v/>
      </c>
    </row>
    <row r="1960">
      <c r="A1960" s="129" t="n">
        <v>10300</v>
      </c>
      <c r="B1960" s="130" t="inlineStr">
        <is>
          <t>Desert View Power</t>
        </is>
      </c>
      <c r="C1960" s="130" t="inlineStr">
        <is>
          <t>Desert View Power Inc</t>
        </is>
      </c>
      <c r="D1960" s="129" t="n">
        <v>3998</v>
      </c>
      <c r="E1960" s="130" t="inlineStr">
        <is>
          <t>CA</t>
        </is>
      </c>
      <c r="F1960" s="130" t="inlineStr">
        <is>
          <t>NAICS-22 Non-Cogen</t>
        </is>
      </c>
      <c r="G1960" s="130" t="inlineStr">
        <is>
          <t>ST</t>
        </is>
      </c>
      <c r="H1960" s="130" t="inlineStr">
        <is>
          <t>NG</t>
        </is>
      </c>
      <c r="I1960" s="130" t="inlineStr">
        <is>
          <t>NG</t>
        </is>
      </c>
      <c r="J1960" s="131" t="n">
        <v>2531.728</v>
      </c>
      <c r="K1960" s="129" t="n">
        <v>2020</v>
      </c>
      <c r="L1960" s="120">
        <f>IF(VLOOKUP(H1960,'Cross-Page Data'!$D$4:$F$48,3,FALSE)="natural gas",VLOOKUP(G1960,'Cross-Page Data'!$I$4:$J$19,2,FALSE),IF(VLOOKUP(H1960,'Cross-Page Data'!$D$4:$F$48,3,FALSE)="solar",IF(G1960="PV","solar PV","solar thermal"),IF(VLOOKUP(H1960,'Cross-Page Data'!$D$4:$F$48,3,FALSE)="wind",VLOOKUP(G1960,'Cross-Page Data'!$I$4:$J$19,2,FALSE),IF(VLOOKUP(H1960,'Cross-Page Data'!$D$4:$F$48,3,FALSE)="hydro",VLOOKUP(G1960,'Cross-Page Data'!$I$4:$J$19,2,FALSE),VLOOKUP(H1960,'Cross-Page Data'!$D$4:$F$48,3,FALSE)))))</f>
        <v/>
      </c>
      <c r="M1960" s="120">
        <f>IF(AND($P$2=FALSE,OR(F1960="Commercial NAICS Cogen",F1960="Industrial NAICS Cogen",F1960="NAICS-22 Cogen")),FALSE,IF(AND($P$3=FALSE,OR(F1960="Commercial NAICS Cogen",F1960="Commercial NAICS Non-Cogen",F1960="Industrial NAICS Cogen", F1960="industrial NAICS non-Cogen")),FALSE, TRUE))</f>
        <v/>
      </c>
    </row>
    <row r="1961">
      <c r="A1961" s="129" t="n">
        <v>10300</v>
      </c>
      <c r="B1961" s="130" t="inlineStr">
        <is>
          <t>Desert View Power</t>
        </is>
      </c>
      <c r="C1961" s="130" t="inlineStr">
        <is>
          <t>Desert View Power Inc</t>
        </is>
      </c>
      <c r="D1961" s="129" t="n">
        <v>3998</v>
      </c>
      <c r="E1961" s="130" t="inlineStr">
        <is>
          <t>CA</t>
        </is>
      </c>
      <c r="F1961" s="130" t="inlineStr">
        <is>
          <t>NAICS-22 Non-Cogen</t>
        </is>
      </c>
      <c r="G1961" s="130" t="inlineStr">
        <is>
          <t>ST</t>
        </is>
      </c>
      <c r="H1961" s="130" t="inlineStr">
        <is>
          <t>PC</t>
        </is>
      </c>
      <c r="I1961" s="130" t="inlineStr">
        <is>
          <t>PC</t>
        </is>
      </c>
      <c r="J1961" s="131" t="n">
        <v>0</v>
      </c>
      <c r="K1961" s="129" t="n">
        <v>2020</v>
      </c>
      <c r="L1961" s="120">
        <f>IF(VLOOKUP(H1961,'Cross-Page Data'!$D$4:$F$48,3,FALSE)="natural gas",VLOOKUP(G1961,'Cross-Page Data'!$I$4:$J$19,2,FALSE),IF(VLOOKUP(H1961,'Cross-Page Data'!$D$4:$F$48,3,FALSE)="solar",IF(G1961="PV","solar PV","solar thermal"),IF(VLOOKUP(H1961,'Cross-Page Data'!$D$4:$F$48,3,FALSE)="wind",VLOOKUP(G1961,'Cross-Page Data'!$I$4:$J$19,2,FALSE),IF(VLOOKUP(H1961,'Cross-Page Data'!$D$4:$F$48,3,FALSE)="hydro",VLOOKUP(G1961,'Cross-Page Data'!$I$4:$J$19,2,FALSE),VLOOKUP(H1961,'Cross-Page Data'!$D$4:$F$48,3,FALSE)))))</f>
        <v/>
      </c>
      <c r="M1961" s="120">
        <f>IF(AND($P$2=FALSE,OR(F1961="Commercial NAICS Cogen",F1961="Industrial NAICS Cogen",F1961="NAICS-22 Cogen")),FALSE,IF(AND($P$3=FALSE,OR(F1961="Commercial NAICS Cogen",F1961="Commercial NAICS Non-Cogen",F1961="Industrial NAICS Cogen", F1961="industrial NAICS non-Cogen")),FALSE, TRUE))</f>
        <v/>
      </c>
    </row>
    <row r="1962">
      <c r="A1962" s="129" t="n">
        <v>10300</v>
      </c>
      <c r="B1962" s="130" t="inlineStr">
        <is>
          <t>Desert View Power</t>
        </is>
      </c>
      <c r="C1962" s="130" t="inlineStr">
        <is>
          <t>Desert View Power Inc</t>
        </is>
      </c>
      <c r="D1962" s="129" t="n">
        <v>3998</v>
      </c>
      <c r="E1962" s="130" t="inlineStr">
        <is>
          <t>CA</t>
        </is>
      </c>
      <c r="F1962" s="130" t="inlineStr">
        <is>
          <t>NAICS-22 Non-Cogen</t>
        </is>
      </c>
      <c r="G1962" s="130" t="inlineStr">
        <is>
          <t>ST</t>
        </is>
      </c>
      <c r="H1962" s="130" t="inlineStr">
        <is>
          <t>TDF</t>
        </is>
      </c>
      <c r="I1962" s="130" t="inlineStr">
        <is>
          <t>OTH</t>
        </is>
      </c>
      <c r="J1962" s="131" t="n">
        <v>0</v>
      </c>
      <c r="K1962" s="129" t="n">
        <v>2020</v>
      </c>
      <c r="L1962" s="120">
        <f>IF(VLOOKUP(H1962,'Cross-Page Data'!$D$4:$F$48,3,FALSE)="natural gas",VLOOKUP(G1962,'Cross-Page Data'!$I$4:$J$19,2,FALSE),IF(VLOOKUP(H1962,'Cross-Page Data'!$D$4:$F$48,3,FALSE)="solar",IF(G1962="PV","solar PV","solar thermal"),IF(VLOOKUP(H1962,'Cross-Page Data'!$D$4:$F$48,3,FALSE)="wind",VLOOKUP(G1962,'Cross-Page Data'!$I$4:$J$19,2,FALSE),IF(VLOOKUP(H1962,'Cross-Page Data'!$D$4:$F$48,3,FALSE)="hydro",VLOOKUP(G1962,'Cross-Page Data'!$I$4:$J$19,2,FALSE),VLOOKUP(H1962,'Cross-Page Data'!$D$4:$F$48,3,FALSE)))))</f>
        <v/>
      </c>
      <c r="M1962" s="120">
        <f>IF(AND($P$2=FALSE,OR(F1962="Commercial NAICS Cogen",F1962="Industrial NAICS Cogen",F1962="NAICS-22 Cogen")),FALSE,IF(AND($P$3=FALSE,OR(F1962="Commercial NAICS Cogen",F1962="Commercial NAICS Non-Cogen",F1962="Industrial NAICS Cogen", F1962="industrial NAICS non-Cogen")),FALSE, TRUE))</f>
        <v/>
      </c>
    </row>
    <row r="1963">
      <c r="A1963" s="129" t="n">
        <v>10300</v>
      </c>
      <c r="B1963" s="130" t="inlineStr">
        <is>
          <t>Desert View Power</t>
        </is>
      </c>
      <c r="C1963" s="130" t="inlineStr">
        <is>
          <t>Desert View Power Inc</t>
        </is>
      </c>
      <c r="D1963" s="129" t="n">
        <v>3998</v>
      </c>
      <c r="E1963" s="130" t="inlineStr">
        <is>
          <t>CA</t>
        </is>
      </c>
      <c r="F1963" s="130" t="inlineStr">
        <is>
          <t>NAICS-22 Non-Cogen</t>
        </is>
      </c>
      <c r="G1963" s="130" t="inlineStr">
        <is>
          <t>ST</t>
        </is>
      </c>
      <c r="H1963" s="130" t="inlineStr">
        <is>
          <t>WDS</t>
        </is>
      </c>
      <c r="I1963" s="130" t="inlineStr">
        <is>
          <t>WWW</t>
        </is>
      </c>
      <c r="J1963" s="131" t="n">
        <v>317685.27</v>
      </c>
      <c r="K1963" s="129" t="n">
        <v>2020</v>
      </c>
      <c r="L1963" s="120">
        <f>IF(VLOOKUP(H1963,'Cross-Page Data'!$D$4:$F$48,3,FALSE)="natural gas",VLOOKUP(G1963,'Cross-Page Data'!$I$4:$J$19,2,FALSE),IF(VLOOKUP(H1963,'Cross-Page Data'!$D$4:$F$48,3,FALSE)="solar",IF(G1963="PV","solar PV","solar thermal"),IF(VLOOKUP(H1963,'Cross-Page Data'!$D$4:$F$48,3,FALSE)="wind",VLOOKUP(G1963,'Cross-Page Data'!$I$4:$J$19,2,FALSE),IF(VLOOKUP(H1963,'Cross-Page Data'!$D$4:$F$48,3,FALSE)="hydro",VLOOKUP(G1963,'Cross-Page Data'!$I$4:$J$19,2,FALSE),VLOOKUP(H1963,'Cross-Page Data'!$D$4:$F$48,3,FALSE)))))</f>
        <v/>
      </c>
      <c r="M1963" s="120">
        <f>IF(AND($P$2=FALSE,OR(F1963="Commercial NAICS Cogen",F1963="Industrial NAICS Cogen",F1963="NAICS-22 Cogen")),FALSE,IF(AND($P$3=FALSE,OR(F1963="Commercial NAICS Cogen",F1963="Commercial NAICS Non-Cogen",F1963="Industrial NAICS Cogen", F1963="industrial NAICS non-Cogen")),FALSE, TRUE))</f>
        <v/>
      </c>
    </row>
    <row r="1964">
      <c r="A1964" s="129" t="n">
        <v>10302</v>
      </c>
      <c r="B1964" s="130" t="inlineStr">
        <is>
          <t>Juniata Locomotive Shop</t>
        </is>
      </c>
      <c r="C1964" s="130" t="inlineStr">
        <is>
          <t>Norfork Southern Corp</t>
        </is>
      </c>
      <c r="D1964" s="129" t="n">
        <v>13657</v>
      </c>
      <c r="E1964" s="130" t="inlineStr">
        <is>
          <t>PA</t>
        </is>
      </c>
      <c r="F1964" s="130" t="inlineStr">
        <is>
          <t>Commercial NAICS Non-Cogen</t>
        </is>
      </c>
      <c r="G1964" s="130" t="inlineStr">
        <is>
          <t>GT</t>
        </is>
      </c>
      <c r="H1964" s="130" t="inlineStr">
        <is>
          <t>BIT</t>
        </is>
      </c>
      <c r="I1964" s="130" t="inlineStr">
        <is>
          <t>COL</t>
        </is>
      </c>
      <c r="J1964" s="131" t="n">
        <v>0</v>
      </c>
      <c r="K1964" s="129" t="n">
        <v>2020</v>
      </c>
      <c r="L1964" s="120">
        <f>IF(VLOOKUP(H1964,'Cross-Page Data'!$D$4:$F$48,3,FALSE)="natural gas",VLOOKUP(G1964,'Cross-Page Data'!$I$4:$J$19,2,FALSE),IF(VLOOKUP(H1964,'Cross-Page Data'!$D$4:$F$48,3,FALSE)="solar",IF(G1964="PV","solar PV","solar thermal"),IF(VLOOKUP(H1964,'Cross-Page Data'!$D$4:$F$48,3,FALSE)="wind",VLOOKUP(G1964,'Cross-Page Data'!$I$4:$J$19,2,FALSE),IF(VLOOKUP(H1964,'Cross-Page Data'!$D$4:$F$48,3,FALSE)="hydro",VLOOKUP(G1964,'Cross-Page Data'!$I$4:$J$19,2,FALSE),VLOOKUP(H1964,'Cross-Page Data'!$D$4:$F$48,3,FALSE)))))</f>
        <v/>
      </c>
      <c r="M1964" s="120">
        <f>IF(AND($P$2=FALSE,OR(F1964="Commercial NAICS Cogen",F1964="Industrial NAICS Cogen",F1964="NAICS-22 Cogen")),FALSE,IF(AND($P$3=FALSE,OR(F1964="Commercial NAICS Cogen",F1964="Commercial NAICS Non-Cogen",F1964="Industrial NAICS Cogen", F1964="industrial NAICS non-Cogen")),FALSE, TRUE))</f>
        <v/>
      </c>
    </row>
    <row r="1965">
      <c r="A1965" s="129" t="n">
        <v>10302</v>
      </c>
      <c r="B1965" s="130" t="inlineStr">
        <is>
          <t>Juniata Locomotive Shop</t>
        </is>
      </c>
      <c r="C1965" s="130" t="inlineStr">
        <is>
          <t>Norfork Southern Corp</t>
        </is>
      </c>
      <c r="D1965" s="129" t="n">
        <v>13657</v>
      </c>
      <c r="E1965" s="130" t="inlineStr">
        <is>
          <t>PA</t>
        </is>
      </c>
      <c r="F1965" s="130" t="inlineStr">
        <is>
          <t>Commercial NAICS Non-Cogen</t>
        </is>
      </c>
      <c r="G1965" s="130" t="inlineStr">
        <is>
          <t>GT</t>
        </is>
      </c>
      <c r="H1965" s="130" t="inlineStr">
        <is>
          <t>NG</t>
        </is>
      </c>
      <c r="I1965" s="130" t="inlineStr">
        <is>
          <t>NG</t>
        </is>
      </c>
      <c r="J1965" s="131" t="n">
        <v>1928</v>
      </c>
      <c r="K1965" s="129" t="n">
        <v>2020</v>
      </c>
      <c r="L1965" s="120">
        <f>IF(VLOOKUP(H1965,'Cross-Page Data'!$D$4:$F$48,3,FALSE)="natural gas",VLOOKUP(G1965,'Cross-Page Data'!$I$4:$J$19,2,FALSE),IF(VLOOKUP(H1965,'Cross-Page Data'!$D$4:$F$48,3,FALSE)="solar",IF(G1965="PV","solar PV","solar thermal"),IF(VLOOKUP(H1965,'Cross-Page Data'!$D$4:$F$48,3,FALSE)="wind",VLOOKUP(G1965,'Cross-Page Data'!$I$4:$J$19,2,FALSE),IF(VLOOKUP(H1965,'Cross-Page Data'!$D$4:$F$48,3,FALSE)="hydro",VLOOKUP(G1965,'Cross-Page Data'!$I$4:$J$19,2,FALSE),VLOOKUP(H1965,'Cross-Page Data'!$D$4:$F$48,3,FALSE)))))</f>
        <v/>
      </c>
      <c r="M1965" s="120">
        <f>IF(AND($P$2=FALSE,OR(F1965="Commercial NAICS Cogen",F1965="Industrial NAICS Cogen",F1965="NAICS-22 Cogen")),FALSE,IF(AND($P$3=FALSE,OR(F1965="Commercial NAICS Cogen",F1965="Commercial NAICS Non-Cogen",F1965="Industrial NAICS Cogen", F1965="industrial NAICS non-Cogen")),FALSE, TRUE))</f>
        <v/>
      </c>
    </row>
    <row r="1966">
      <c r="A1966" s="129" t="n">
        <v>10328</v>
      </c>
      <c r="B1966" s="130" t="inlineStr">
        <is>
          <t>T B Simon Power Plant</t>
        </is>
      </c>
      <c r="C1966" s="130" t="inlineStr">
        <is>
          <t>Michigan State University</t>
        </is>
      </c>
      <c r="D1966" s="129" t="n">
        <v>12436</v>
      </c>
      <c r="E1966" s="130" t="inlineStr">
        <is>
          <t>MI</t>
        </is>
      </c>
      <c r="F1966" s="130" t="inlineStr">
        <is>
          <t>Commercial NAICS Cogen</t>
        </is>
      </c>
      <c r="G1966" s="130" t="inlineStr">
        <is>
          <t>GT</t>
        </is>
      </c>
      <c r="H1966" s="130" t="inlineStr">
        <is>
          <t>NG</t>
        </is>
      </c>
      <c r="I1966" s="130" t="inlineStr">
        <is>
          <t>NG</t>
        </is>
      </c>
      <c r="J1966" s="131" t="n">
        <v>27594.84</v>
      </c>
      <c r="K1966" s="129" t="n">
        <v>2020</v>
      </c>
      <c r="L1966" s="120">
        <f>IF(VLOOKUP(H1966,'Cross-Page Data'!$D$4:$F$48,3,FALSE)="natural gas",VLOOKUP(G1966,'Cross-Page Data'!$I$4:$J$19,2,FALSE),IF(VLOOKUP(H1966,'Cross-Page Data'!$D$4:$F$48,3,FALSE)="solar",IF(G1966="PV","solar PV","solar thermal"),IF(VLOOKUP(H1966,'Cross-Page Data'!$D$4:$F$48,3,FALSE)="wind",VLOOKUP(G1966,'Cross-Page Data'!$I$4:$J$19,2,FALSE),IF(VLOOKUP(H1966,'Cross-Page Data'!$D$4:$F$48,3,FALSE)="hydro",VLOOKUP(G1966,'Cross-Page Data'!$I$4:$J$19,2,FALSE),VLOOKUP(H1966,'Cross-Page Data'!$D$4:$F$48,3,FALSE)))))</f>
        <v/>
      </c>
      <c r="M1966" s="120">
        <f>IF(AND($P$2=FALSE,OR(F1966="Commercial NAICS Cogen",F1966="Industrial NAICS Cogen",F1966="NAICS-22 Cogen")),FALSE,IF(AND($P$3=FALSE,OR(F1966="Commercial NAICS Cogen",F1966="Commercial NAICS Non-Cogen",F1966="Industrial NAICS Cogen", F1966="industrial NAICS non-Cogen")),FALSE, TRUE))</f>
        <v/>
      </c>
    </row>
    <row r="1967">
      <c r="A1967" s="129" t="n">
        <v>10328</v>
      </c>
      <c r="B1967" s="130" t="inlineStr">
        <is>
          <t>T B Simon Power Plant</t>
        </is>
      </c>
      <c r="C1967" s="130" t="inlineStr">
        <is>
          <t>Michigan State University</t>
        </is>
      </c>
      <c r="D1967" s="129" t="n">
        <v>12436</v>
      </c>
      <c r="E1967" s="130" t="inlineStr">
        <is>
          <t>MI</t>
        </is>
      </c>
      <c r="F1967" s="130" t="inlineStr">
        <is>
          <t>Commercial NAICS Cogen</t>
        </is>
      </c>
      <c r="G1967" s="130" t="inlineStr">
        <is>
          <t>ST</t>
        </is>
      </c>
      <c r="H1967" s="130" t="inlineStr">
        <is>
          <t>BIT</t>
        </is>
      </c>
      <c r="I1967" s="130" t="inlineStr">
        <is>
          <t>COL</t>
        </is>
      </c>
      <c r="J1967" s="131" t="n">
        <v>0</v>
      </c>
      <c r="K1967" s="129" t="n">
        <v>2020</v>
      </c>
      <c r="L1967" s="120">
        <f>IF(VLOOKUP(H1967,'Cross-Page Data'!$D$4:$F$48,3,FALSE)="natural gas",VLOOKUP(G1967,'Cross-Page Data'!$I$4:$J$19,2,FALSE),IF(VLOOKUP(H1967,'Cross-Page Data'!$D$4:$F$48,3,FALSE)="solar",IF(G1967="PV","solar PV","solar thermal"),IF(VLOOKUP(H1967,'Cross-Page Data'!$D$4:$F$48,3,FALSE)="wind",VLOOKUP(G1967,'Cross-Page Data'!$I$4:$J$19,2,FALSE),IF(VLOOKUP(H1967,'Cross-Page Data'!$D$4:$F$48,3,FALSE)="hydro",VLOOKUP(G1967,'Cross-Page Data'!$I$4:$J$19,2,FALSE),VLOOKUP(H1967,'Cross-Page Data'!$D$4:$F$48,3,FALSE)))))</f>
        <v/>
      </c>
      <c r="M1967" s="120">
        <f>IF(AND($P$2=FALSE,OR(F1967="Commercial NAICS Cogen",F1967="Industrial NAICS Cogen",F1967="NAICS-22 Cogen")),FALSE,IF(AND($P$3=FALSE,OR(F1967="Commercial NAICS Cogen",F1967="Commercial NAICS Non-Cogen",F1967="Industrial NAICS Cogen", F1967="industrial NAICS non-Cogen")),FALSE, TRUE))</f>
        <v/>
      </c>
    </row>
    <row r="1968">
      <c r="A1968" s="129" t="n">
        <v>10328</v>
      </c>
      <c r="B1968" s="130" t="inlineStr">
        <is>
          <t>T B Simon Power Plant</t>
        </is>
      </c>
      <c r="C1968" s="130" t="inlineStr">
        <is>
          <t>Michigan State University</t>
        </is>
      </c>
      <c r="D1968" s="129" t="n">
        <v>12436</v>
      </c>
      <c r="E1968" s="130" t="inlineStr">
        <is>
          <t>MI</t>
        </is>
      </c>
      <c r="F1968" s="130" t="inlineStr">
        <is>
          <t>Commercial NAICS Cogen</t>
        </is>
      </c>
      <c r="G1968" s="130" t="inlineStr">
        <is>
          <t>ST</t>
        </is>
      </c>
      <c r="H1968" s="130" t="inlineStr">
        <is>
          <t>NG</t>
        </is>
      </c>
      <c r="I1968" s="130" t="inlineStr">
        <is>
          <t>NG</t>
        </is>
      </c>
      <c r="J1968" s="131" t="n">
        <v>261917.57</v>
      </c>
      <c r="K1968" s="129" t="n">
        <v>2020</v>
      </c>
      <c r="L1968" s="120">
        <f>IF(VLOOKUP(H1968,'Cross-Page Data'!$D$4:$F$48,3,FALSE)="natural gas",VLOOKUP(G1968,'Cross-Page Data'!$I$4:$J$19,2,FALSE),IF(VLOOKUP(H1968,'Cross-Page Data'!$D$4:$F$48,3,FALSE)="solar",IF(G1968="PV","solar PV","solar thermal"),IF(VLOOKUP(H1968,'Cross-Page Data'!$D$4:$F$48,3,FALSE)="wind",VLOOKUP(G1968,'Cross-Page Data'!$I$4:$J$19,2,FALSE),IF(VLOOKUP(H1968,'Cross-Page Data'!$D$4:$F$48,3,FALSE)="hydro",VLOOKUP(G1968,'Cross-Page Data'!$I$4:$J$19,2,FALSE),VLOOKUP(H1968,'Cross-Page Data'!$D$4:$F$48,3,FALSE)))))</f>
        <v/>
      </c>
      <c r="M1968" s="120">
        <f>IF(AND($P$2=FALSE,OR(F1968="Commercial NAICS Cogen",F1968="Industrial NAICS Cogen",F1968="NAICS-22 Cogen")),FALSE,IF(AND($P$3=FALSE,OR(F1968="Commercial NAICS Cogen",F1968="Commercial NAICS Non-Cogen",F1968="Industrial NAICS Cogen", F1968="industrial NAICS non-Cogen")),FALSE, TRUE))</f>
        <v/>
      </c>
    </row>
    <row r="1969">
      <c r="A1969" s="129" t="n">
        <v>10328</v>
      </c>
      <c r="B1969" s="130" t="inlineStr">
        <is>
          <t>T B Simon Power Plant</t>
        </is>
      </c>
      <c r="C1969" s="130" t="inlineStr">
        <is>
          <t>Michigan State University</t>
        </is>
      </c>
      <c r="D1969" s="129" t="n">
        <v>12436</v>
      </c>
      <c r="E1969" s="130" t="inlineStr">
        <is>
          <t>MI</t>
        </is>
      </c>
      <c r="F1969" s="130" t="inlineStr">
        <is>
          <t>Commercial NAICS Cogen</t>
        </is>
      </c>
      <c r="G1969" s="130" t="inlineStr">
        <is>
          <t>ST</t>
        </is>
      </c>
      <c r="H1969" s="130" t="inlineStr">
        <is>
          <t>WDS</t>
        </is>
      </c>
      <c r="I1969" s="130" t="inlineStr">
        <is>
          <t>WWW</t>
        </is>
      </c>
      <c r="J1969" s="131" t="n">
        <v>0</v>
      </c>
      <c r="K1969" s="129" t="n">
        <v>2020</v>
      </c>
      <c r="L1969" s="120">
        <f>IF(VLOOKUP(H1969,'Cross-Page Data'!$D$4:$F$48,3,FALSE)="natural gas",VLOOKUP(G1969,'Cross-Page Data'!$I$4:$J$19,2,FALSE),IF(VLOOKUP(H1969,'Cross-Page Data'!$D$4:$F$48,3,FALSE)="solar",IF(G1969="PV","solar PV","solar thermal"),IF(VLOOKUP(H1969,'Cross-Page Data'!$D$4:$F$48,3,FALSE)="wind",VLOOKUP(G1969,'Cross-Page Data'!$I$4:$J$19,2,FALSE),IF(VLOOKUP(H1969,'Cross-Page Data'!$D$4:$F$48,3,FALSE)="hydro",VLOOKUP(G1969,'Cross-Page Data'!$I$4:$J$19,2,FALSE),VLOOKUP(H1969,'Cross-Page Data'!$D$4:$F$48,3,FALSE)))))</f>
        <v/>
      </c>
      <c r="M1969" s="120">
        <f>IF(AND($P$2=FALSE,OR(F1969="Commercial NAICS Cogen",F1969="Industrial NAICS Cogen",F1969="NAICS-22 Cogen")),FALSE,IF(AND($P$3=FALSE,OR(F1969="Commercial NAICS Cogen",F1969="Commercial NAICS Non-Cogen",F1969="Industrial NAICS Cogen", F1969="industrial NAICS non-Cogen")),FALSE, TRUE))</f>
        <v/>
      </c>
    </row>
    <row r="1970">
      <c r="A1970" s="129" t="n">
        <v>10334</v>
      </c>
      <c r="B1970" s="130" t="inlineStr">
        <is>
          <t>H Power</t>
        </is>
      </c>
      <c r="C1970" s="130" t="inlineStr">
        <is>
          <t>Covanta Honolulu Resource Recovery</t>
        </is>
      </c>
      <c r="D1970" s="129" t="n">
        <v>49846</v>
      </c>
      <c r="E1970" s="130" t="inlineStr">
        <is>
          <t>HI</t>
        </is>
      </c>
      <c r="F1970" s="130" t="inlineStr">
        <is>
          <t>Commercial NAICS Non-Cogen</t>
        </is>
      </c>
      <c r="G1970" s="130" t="inlineStr">
        <is>
          <t>PV</t>
        </is>
      </c>
      <c r="H1970" s="130" t="inlineStr">
        <is>
          <t>SUN</t>
        </is>
      </c>
      <c r="I1970" s="130" t="inlineStr">
        <is>
          <t>SUN</t>
        </is>
      </c>
      <c r="J1970" s="131" t="n">
        <v>0</v>
      </c>
      <c r="K1970" s="129" t="n">
        <v>2020</v>
      </c>
      <c r="L1970" s="120">
        <f>IF(VLOOKUP(H1970,'Cross-Page Data'!$D$4:$F$48,3,FALSE)="natural gas",VLOOKUP(G1970,'Cross-Page Data'!$I$4:$J$19,2,FALSE),IF(VLOOKUP(H1970,'Cross-Page Data'!$D$4:$F$48,3,FALSE)="solar",IF(G1970="PV","solar PV","solar thermal"),IF(VLOOKUP(H1970,'Cross-Page Data'!$D$4:$F$48,3,FALSE)="wind",VLOOKUP(G1970,'Cross-Page Data'!$I$4:$J$19,2,FALSE),IF(VLOOKUP(H1970,'Cross-Page Data'!$D$4:$F$48,3,FALSE)="hydro",VLOOKUP(G1970,'Cross-Page Data'!$I$4:$J$19,2,FALSE),VLOOKUP(H1970,'Cross-Page Data'!$D$4:$F$48,3,FALSE)))))</f>
        <v/>
      </c>
      <c r="M1970" s="120">
        <f>IF(AND($P$2=FALSE,OR(F1970="Commercial NAICS Cogen",F1970="Industrial NAICS Cogen",F1970="NAICS-22 Cogen")),FALSE,IF(AND($P$3=FALSE,OR(F1970="Commercial NAICS Cogen",F1970="Commercial NAICS Non-Cogen",F1970="Industrial NAICS Cogen", F1970="industrial NAICS non-Cogen")),FALSE, TRUE))</f>
        <v/>
      </c>
    </row>
    <row r="1971">
      <c r="A1971" s="129" t="n">
        <v>10334</v>
      </c>
      <c r="B1971" s="130" t="inlineStr">
        <is>
          <t>H Power</t>
        </is>
      </c>
      <c r="C1971" s="130" t="inlineStr">
        <is>
          <t>Covanta Honolulu Resource Recovery</t>
        </is>
      </c>
      <c r="D1971" s="129" t="n">
        <v>49846</v>
      </c>
      <c r="E1971" s="130" t="inlineStr">
        <is>
          <t>HI</t>
        </is>
      </c>
      <c r="F1971" s="130" t="inlineStr">
        <is>
          <t>Commercial NAICS Non-Cogen</t>
        </is>
      </c>
      <c r="G1971" s="130" t="inlineStr">
        <is>
          <t>ST</t>
        </is>
      </c>
      <c r="H1971" s="130" t="inlineStr">
        <is>
          <t>DFO</t>
        </is>
      </c>
      <c r="I1971" s="130" t="inlineStr">
        <is>
          <t>DFO</t>
        </is>
      </c>
      <c r="J1971" s="131" t="n">
        <v>5680.907</v>
      </c>
      <c r="K1971" s="129" t="n">
        <v>2020</v>
      </c>
      <c r="L1971" s="120">
        <f>IF(VLOOKUP(H1971,'Cross-Page Data'!$D$4:$F$48,3,FALSE)="natural gas",VLOOKUP(G1971,'Cross-Page Data'!$I$4:$J$19,2,FALSE),IF(VLOOKUP(H1971,'Cross-Page Data'!$D$4:$F$48,3,FALSE)="solar",IF(G1971="PV","solar PV","solar thermal"),IF(VLOOKUP(H1971,'Cross-Page Data'!$D$4:$F$48,3,FALSE)="wind",VLOOKUP(G1971,'Cross-Page Data'!$I$4:$J$19,2,FALSE),IF(VLOOKUP(H1971,'Cross-Page Data'!$D$4:$F$48,3,FALSE)="hydro",VLOOKUP(G1971,'Cross-Page Data'!$I$4:$J$19,2,FALSE),VLOOKUP(H1971,'Cross-Page Data'!$D$4:$F$48,3,FALSE)))))</f>
        <v/>
      </c>
      <c r="M1971" s="120">
        <f>IF(AND($P$2=FALSE,OR(F1971="Commercial NAICS Cogen",F1971="Industrial NAICS Cogen",F1971="NAICS-22 Cogen")),FALSE,IF(AND($P$3=FALSE,OR(F1971="Commercial NAICS Cogen",F1971="Commercial NAICS Non-Cogen",F1971="Industrial NAICS Cogen", F1971="industrial NAICS non-Cogen")),FALSE, TRUE))</f>
        <v/>
      </c>
    </row>
    <row r="1972">
      <c r="A1972" s="129" t="n">
        <v>10334</v>
      </c>
      <c r="B1972" s="130" t="inlineStr">
        <is>
          <t>H Power</t>
        </is>
      </c>
      <c r="C1972" s="130" t="inlineStr">
        <is>
          <t>Covanta Honolulu Resource Recovery</t>
        </is>
      </c>
      <c r="D1972" s="129" t="n">
        <v>49846</v>
      </c>
      <c r="E1972" s="130" t="inlineStr">
        <is>
          <t>HI</t>
        </is>
      </c>
      <c r="F1972" s="130" t="inlineStr">
        <is>
          <t>Commercial NAICS Non-Cogen</t>
        </is>
      </c>
      <c r="G1972" s="130" t="inlineStr">
        <is>
          <t>ST</t>
        </is>
      </c>
      <c r="H1972" s="130" t="inlineStr">
        <is>
          <t>MSB</t>
        </is>
      </c>
      <c r="I1972" s="130" t="inlineStr">
        <is>
          <t>MLG</t>
        </is>
      </c>
      <c r="J1972" s="131" t="n">
        <v>162680.58</v>
      </c>
      <c r="K1972" s="129" t="n">
        <v>2020</v>
      </c>
      <c r="L1972" s="120">
        <f>IF(VLOOKUP(H1972,'Cross-Page Data'!$D$4:$F$48,3,FALSE)="natural gas",VLOOKUP(G1972,'Cross-Page Data'!$I$4:$J$19,2,FALSE),IF(VLOOKUP(H1972,'Cross-Page Data'!$D$4:$F$48,3,FALSE)="solar",IF(G1972="PV","solar PV","solar thermal"),IF(VLOOKUP(H1972,'Cross-Page Data'!$D$4:$F$48,3,FALSE)="wind",VLOOKUP(G1972,'Cross-Page Data'!$I$4:$J$19,2,FALSE),IF(VLOOKUP(H1972,'Cross-Page Data'!$D$4:$F$48,3,FALSE)="hydro",VLOOKUP(G1972,'Cross-Page Data'!$I$4:$J$19,2,FALSE),VLOOKUP(H1972,'Cross-Page Data'!$D$4:$F$48,3,FALSE)))))</f>
        <v/>
      </c>
      <c r="M1972" s="120">
        <f>IF(AND($P$2=FALSE,OR(F1972="Commercial NAICS Cogen",F1972="Industrial NAICS Cogen",F1972="NAICS-22 Cogen")),FALSE,IF(AND($P$3=FALSE,OR(F1972="Commercial NAICS Cogen",F1972="Commercial NAICS Non-Cogen",F1972="Industrial NAICS Cogen", F1972="industrial NAICS non-Cogen")),FALSE, TRUE))</f>
        <v/>
      </c>
    </row>
    <row r="1973">
      <c r="A1973" s="129" t="n">
        <v>10334</v>
      </c>
      <c r="B1973" s="130" t="inlineStr">
        <is>
          <t>H Power</t>
        </is>
      </c>
      <c r="C1973" s="130" t="inlineStr">
        <is>
          <t>Covanta Honolulu Resource Recovery</t>
        </is>
      </c>
      <c r="D1973" s="129" t="n">
        <v>49846</v>
      </c>
      <c r="E1973" s="130" t="inlineStr">
        <is>
          <t>HI</t>
        </is>
      </c>
      <c r="F1973" s="130" t="inlineStr">
        <is>
          <t>Commercial NAICS Non-Cogen</t>
        </is>
      </c>
      <c r="G1973" s="130" t="inlineStr">
        <is>
          <t>ST</t>
        </is>
      </c>
      <c r="H1973" s="130" t="inlineStr">
        <is>
          <t>MSN</t>
        </is>
      </c>
      <c r="I1973" s="130" t="inlineStr">
        <is>
          <t>OTH</t>
        </is>
      </c>
      <c r="J1973" s="131" t="n">
        <v>198828.51</v>
      </c>
      <c r="K1973" s="129" t="n">
        <v>2020</v>
      </c>
      <c r="L1973" s="120">
        <f>IF(VLOOKUP(H1973,'Cross-Page Data'!$D$4:$F$48,3,FALSE)="natural gas",VLOOKUP(G1973,'Cross-Page Data'!$I$4:$J$19,2,FALSE),IF(VLOOKUP(H1973,'Cross-Page Data'!$D$4:$F$48,3,FALSE)="solar",IF(G1973="PV","solar PV","solar thermal"),IF(VLOOKUP(H1973,'Cross-Page Data'!$D$4:$F$48,3,FALSE)="wind",VLOOKUP(G1973,'Cross-Page Data'!$I$4:$J$19,2,FALSE),IF(VLOOKUP(H1973,'Cross-Page Data'!$D$4:$F$48,3,FALSE)="hydro",VLOOKUP(G1973,'Cross-Page Data'!$I$4:$J$19,2,FALSE),VLOOKUP(H1973,'Cross-Page Data'!$D$4:$F$48,3,FALSE)))))</f>
        <v/>
      </c>
      <c r="M1973" s="120">
        <f>IF(AND($P$2=FALSE,OR(F1973="Commercial NAICS Cogen",F1973="Industrial NAICS Cogen",F1973="NAICS-22 Cogen")),FALSE,IF(AND($P$3=FALSE,OR(F1973="Commercial NAICS Cogen",F1973="Commercial NAICS Non-Cogen",F1973="Industrial NAICS Cogen", F1973="industrial NAICS non-Cogen")),FALSE, TRUE))</f>
        <v/>
      </c>
    </row>
    <row r="1974">
      <c r="A1974" s="129" t="n">
        <v>10339</v>
      </c>
      <c r="B1974" s="130" t="inlineStr">
        <is>
          <t>Southside Water Reclamation Plant</t>
        </is>
      </c>
      <c r="C1974" s="130" t="inlineStr">
        <is>
          <t>Albuquerque City of</t>
        </is>
      </c>
      <c r="D1974" s="129" t="n">
        <v>194</v>
      </c>
      <c r="E1974" s="130" t="inlineStr">
        <is>
          <t>NM</t>
        </is>
      </c>
      <c r="F1974" s="130" t="inlineStr">
        <is>
          <t>NAICS-22 Cogen</t>
        </is>
      </c>
      <c r="G1974" s="130" t="inlineStr">
        <is>
          <t>IC</t>
        </is>
      </c>
      <c r="H1974" s="130" t="inlineStr">
        <is>
          <t>NG</t>
        </is>
      </c>
      <c r="I1974" s="130" t="inlineStr">
        <is>
          <t>NG</t>
        </is>
      </c>
      <c r="J1974" s="131" t="n">
        <v>7137.358</v>
      </c>
      <c r="K1974" s="129" t="n">
        <v>2020</v>
      </c>
      <c r="L1974" s="120">
        <f>IF(VLOOKUP(H1974,'Cross-Page Data'!$D$4:$F$48,3,FALSE)="natural gas",VLOOKUP(G1974,'Cross-Page Data'!$I$4:$J$19,2,FALSE),IF(VLOOKUP(H1974,'Cross-Page Data'!$D$4:$F$48,3,FALSE)="solar",IF(G1974="PV","solar PV","solar thermal"),IF(VLOOKUP(H1974,'Cross-Page Data'!$D$4:$F$48,3,FALSE)="wind",VLOOKUP(G1974,'Cross-Page Data'!$I$4:$J$19,2,FALSE),IF(VLOOKUP(H1974,'Cross-Page Data'!$D$4:$F$48,3,FALSE)="hydro",VLOOKUP(G1974,'Cross-Page Data'!$I$4:$J$19,2,FALSE),VLOOKUP(H1974,'Cross-Page Data'!$D$4:$F$48,3,FALSE)))))</f>
        <v/>
      </c>
      <c r="M1974" s="120">
        <f>IF(AND($P$2=FALSE,OR(F1974="Commercial NAICS Cogen",F1974="Industrial NAICS Cogen",F1974="NAICS-22 Cogen")),FALSE,IF(AND($P$3=FALSE,OR(F1974="Commercial NAICS Cogen",F1974="Commercial NAICS Non-Cogen",F1974="Industrial NAICS Cogen", F1974="industrial NAICS non-Cogen")),FALSE, TRUE))</f>
        <v/>
      </c>
    </row>
    <row r="1975">
      <c r="A1975" s="129" t="n">
        <v>10339</v>
      </c>
      <c r="B1975" s="130" t="inlineStr">
        <is>
          <t>Southside Water Reclamation Plant</t>
        </is>
      </c>
      <c r="C1975" s="130" t="inlineStr">
        <is>
          <t>Albuquerque City of</t>
        </is>
      </c>
      <c r="D1975" s="129" t="n">
        <v>194</v>
      </c>
      <c r="E1975" s="130" t="inlineStr">
        <is>
          <t>NM</t>
        </is>
      </c>
      <c r="F1975" s="130" t="inlineStr">
        <is>
          <t>NAICS-22 Cogen</t>
        </is>
      </c>
      <c r="G1975" s="130" t="inlineStr">
        <is>
          <t>IC</t>
        </is>
      </c>
      <c r="H1975" s="130" t="inlineStr">
        <is>
          <t>OBG</t>
        </is>
      </c>
      <c r="I1975" s="130" t="inlineStr">
        <is>
          <t>ORW</t>
        </is>
      </c>
      <c r="J1975" s="131" t="n">
        <v>6067.162</v>
      </c>
      <c r="K1975" s="129" t="n">
        <v>2020</v>
      </c>
      <c r="L1975" s="120">
        <f>IF(VLOOKUP(H1975,'Cross-Page Data'!$D$4:$F$48,3,FALSE)="natural gas",VLOOKUP(G1975,'Cross-Page Data'!$I$4:$J$19,2,FALSE),IF(VLOOKUP(H1975,'Cross-Page Data'!$D$4:$F$48,3,FALSE)="solar",IF(G1975="PV","solar PV","solar thermal"),IF(VLOOKUP(H1975,'Cross-Page Data'!$D$4:$F$48,3,FALSE)="wind",VLOOKUP(G1975,'Cross-Page Data'!$I$4:$J$19,2,FALSE),IF(VLOOKUP(H1975,'Cross-Page Data'!$D$4:$F$48,3,FALSE)="hydro",VLOOKUP(G1975,'Cross-Page Data'!$I$4:$J$19,2,FALSE),VLOOKUP(H1975,'Cross-Page Data'!$D$4:$F$48,3,FALSE)))))</f>
        <v/>
      </c>
      <c r="M1975" s="120">
        <f>IF(AND($P$2=FALSE,OR(F1975="Commercial NAICS Cogen",F1975="Industrial NAICS Cogen",F1975="NAICS-22 Cogen")),FALSE,IF(AND($P$3=FALSE,OR(F1975="Commercial NAICS Cogen",F1975="Commercial NAICS Non-Cogen",F1975="Industrial NAICS Cogen", F1975="industrial NAICS non-Cogen")),FALSE, TRUE))</f>
        <v/>
      </c>
    </row>
    <row r="1976">
      <c r="A1976" s="129" t="n">
        <v>10342</v>
      </c>
      <c r="B1976" s="130" t="inlineStr">
        <is>
          <t>Foster Wheeler Martinez</t>
        </is>
      </c>
      <c r="C1976" s="130" t="inlineStr">
        <is>
          <t>Foster Wheeler Power Sys Inc</t>
        </is>
      </c>
      <c r="D1976" s="129" t="n">
        <v>6659</v>
      </c>
      <c r="E1976" s="130" t="inlineStr">
        <is>
          <t>CA</t>
        </is>
      </c>
      <c r="F1976" s="130" t="inlineStr">
        <is>
          <t>NAICS-22 Cogen</t>
        </is>
      </c>
      <c r="G1976" s="130" t="inlineStr">
        <is>
          <t>CA</t>
        </is>
      </c>
      <c r="H1976" s="130" t="inlineStr">
        <is>
          <t>NG</t>
        </is>
      </c>
      <c r="I1976" s="130" t="inlineStr">
        <is>
          <t>NG</t>
        </is>
      </c>
      <c r="J1976" s="131" t="n">
        <v>102448</v>
      </c>
      <c r="K1976" s="129" t="n">
        <v>2020</v>
      </c>
      <c r="L1976" s="120">
        <f>IF(VLOOKUP(H1976,'Cross-Page Data'!$D$4:$F$48,3,FALSE)="natural gas",VLOOKUP(G1976,'Cross-Page Data'!$I$4:$J$19,2,FALSE),IF(VLOOKUP(H1976,'Cross-Page Data'!$D$4:$F$48,3,FALSE)="solar",IF(G1976="PV","solar PV","solar thermal"),IF(VLOOKUP(H1976,'Cross-Page Data'!$D$4:$F$48,3,FALSE)="wind",VLOOKUP(G1976,'Cross-Page Data'!$I$4:$J$19,2,FALSE),IF(VLOOKUP(H1976,'Cross-Page Data'!$D$4:$F$48,3,FALSE)="hydro",VLOOKUP(G1976,'Cross-Page Data'!$I$4:$J$19,2,FALSE),VLOOKUP(H1976,'Cross-Page Data'!$D$4:$F$48,3,FALSE)))))</f>
        <v/>
      </c>
      <c r="M1976" s="120">
        <f>IF(AND($P$2=FALSE,OR(F1976="Commercial NAICS Cogen",F1976="Industrial NAICS Cogen",F1976="NAICS-22 Cogen")),FALSE,IF(AND($P$3=FALSE,OR(F1976="Commercial NAICS Cogen",F1976="Commercial NAICS Non-Cogen",F1976="Industrial NAICS Cogen", F1976="industrial NAICS non-Cogen")),FALSE, TRUE))</f>
        <v/>
      </c>
    </row>
    <row r="1977">
      <c r="A1977" s="129" t="n">
        <v>10342</v>
      </c>
      <c r="B1977" s="130" t="inlineStr">
        <is>
          <t>Foster Wheeler Martinez</t>
        </is>
      </c>
      <c r="C1977" s="130" t="inlineStr">
        <is>
          <t>Foster Wheeler Power Sys Inc</t>
        </is>
      </c>
      <c r="D1977" s="129" t="n">
        <v>6659</v>
      </c>
      <c r="E1977" s="130" t="inlineStr">
        <is>
          <t>CA</t>
        </is>
      </c>
      <c r="F1977" s="130" t="inlineStr">
        <is>
          <t>NAICS-22 Cogen</t>
        </is>
      </c>
      <c r="G1977" s="130" t="inlineStr">
        <is>
          <t>CT</t>
        </is>
      </c>
      <c r="H1977" s="130" t="inlineStr">
        <is>
          <t>NG</t>
        </is>
      </c>
      <c r="I1977" s="130" t="inlineStr">
        <is>
          <t>NG</t>
        </is>
      </c>
      <c r="J1977" s="131" t="n">
        <v>479406</v>
      </c>
      <c r="K1977" s="129" t="n">
        <v>2020</v>
      </c>
      <c r="L1977" s="120">
        <f>IF(VLOOKUP(H1977,'Cross-Page Data'!$D$4:$F$48,3,FALSE)="natural gas",VLOOKUP(G1977,'Cross-Page Data'!$I$4:$J$19,2,FALSE),IF(VLOOKUP(H1977,'Cross-Page Data'!$D$4:$F$48,3,FALSE)="solar",IF(G1977="PV","solar PV","solar thermal"),IF(VLOOKUP(H1977,'Cross-Page Data'!$D$4:$F$48,3,FALSE)="wind",VLOOKUP(G1977,'Cross-Page Data'!$I$4:$J$19,2,FALSE),IF(VLOOKUP(H1977,'Cross-Page Data'!$D$4:$F$48,3,FALSE)="hydro",VLOOKUP(G1977,'Cross-Page Data'!$I$4:$J$19,2,FALSE),VLOOKUP(H1977,'Cross-Page Data'!$D$4:$F$48,3,FALSE)))))</f>
        <v/>
      </c>
      <c r="M1977" s="120">
        <f>IF(AND($P$2=FALSE,OR(F1977="Commercial NAICS Cogen",F1977="Industrial NAICS Cogen",F1977="NAICS-22 Cogen")),FALSE,IF(AND($P$3=FALSE,OR(F1977="Commercial NAICS Cogen",F1977="Commercial NAICS Non-Cogen",F1977="Industrial NAICS Cogen", F1977="industrial NAICS non-Cogen")),FALSE, TRUE))</f>
        <v/>
      </c>
    </row>
    <row r="1978">
      <c r="A1978" s="129" t="n">
        <v>10349</v>
      </c>
      <c r="B1978" s="130" t="inlineStr">
        <is>
          <t>Greenleaf 2 Power Plant</t>
        </is>
      </c>
      <c r="C1978" s="130" t="inlineStr">
        <is>
          <t>Greenleaf Energy LLC</t>
        </is>
      </c>
      <c r="D1978" s="129" t="n">
        <v>59879</v>
      </c>
      <c r="E1978" s="130" t="inlineStr">
        <is>
          <t>CA</t>
        </is>
      </c>
      <c r="F1978" s="130" t="inlineStr">
        <is>
          <t>NAICS-22 Cogen</t>
        </is>
      </c>
      <c r="G1978" s="130" t="inlineStr">
        <is>
          <t>GT</t>
        </is>
      </c>
      <c r="H1978" s="130" t="inlineStr">
        <is>
          <t>NG</t>
        </is>
      </c>
      <c r="I1978" s="130" t="inlineStr">
        <is>
          <t>NG</t>
        </is>
      </c>
      <c r="J1978" s="131" t="n">
        <v>76217</v>
      </c>
      <c r="K1978" s="129" t="n">
        <v>2020</v>
      </c>
      <c r="L1978" s="120">
        <f>IF(VLOOKUP(H1978,'Cross-Page Data'!$D$4:$F$48,3,FALSE)="natural gas",VLOOKUP(G1978,'Cross-Page Data'!$I$4:$J$19,2,FALSE),IF(VLOOKUP(H1978,'Cross-Page Data'!$D$4:$F$48,3,FALSE)="solar",IF(G1978="PV","solar PV","solar thermal"),IF(VLOOKUP(H1978,'Cross-Page Data'!$D$4:$F$48,3,FALSE)="wind",VLOOKUP(G1978,'Cross-Page Data'!$I$4:$J$19,2,FALSE),IF(VLOOKUP(H1978,'Cross-Page Data'!$D$4:$F$48,3,FALSE)="hydro",VLOOKUP(G1978,'Cross-Page Data'!$I$4:$J$19,2,FALSE),VLOOKUP(H1978,'Cross-Page Data'!$D$4:$F$48,3,FALSE)))))</f>
        <v/>
      </c>
      <c r="M1978" s="120">
        <f>IF(AND($P$2=FALSE,OR(F1978="Commercial NAICS Cogen",F1978="Industrial NAICS Cogen",F1978="NAICS-22 Cogen")),FALSE,IF(AND($P$3=FALSE,OR(F1978="Commercial NAICS Cogen",F1978="Commercial NAICS Non-Cogen",F1978="Industrial NAICS Cogen", F1978="industrial NAICS non-Cogen")),FALSE, TRUE))</f>
        <v/>
      </c>
    </row>
    <row r="1979" ht="29" customHeight="1" s="157">
      <c r="A1979" s="129" t="n">
        <v>10360</v>
      </c>
      <c r="B1979" s="130" t="inlineStr">
        <is>
          <t>Consumer Operations LLC</t>
        </is>
      </c>
      <c r="C1979" s="130" t="inlineStr">
        <is>
          <t>Georgia-Pacific Consumer Oper. Green Bay LLC</t>
        </is>
      </c>
      <c r="D1979" s="129" t="n">
        <v>55919</v>
      </c>
      <c r="E1979" s="130" t="inlineStr">
        <is>
          <t>WI</t>
        </is>
      </c>
      <c r="F1979" s="130" t="inlineStr">
        <is>
          <t>Industrial NAICS Cogen</t>
        </is>
      </c>
      <c r="G1979" s="130" t="inlineStr">
        <is>
          <t>ST</t>
        </is>
      </c>
      <c r="H1979" s="130" t="inlineStr">
        <is>
          <t>BIT</t>
        </is>
      </c>
      <c r="I1979" s="130" t="inlineStr">
        <is>
          <t>COL</t>
        </is>
      </c>
      <c r="J1979" s="131" t="n">
        <v>64952.906</v>
      </c>
      <c r="K1979" s="129" t="n">
        <v>2020</v>
      </c>
      <c r="L1979" s="120">
        <f>IF(VLOOKUP(H1979,'Cross-Page Data'!$D$4:$F$48,3,FALSE)="natural gas",VLOOKUP(G1979,'Cross-Page Data'!$I$4:$J$19,2,FALSE),IF(VLOOKUP(H1979,'Cross-Page Data'!$D$4:$F$48,3,FALSE)="solar",IF(G1979="PV","solar PV","solar thermal"),IF(VLOOKUP(H1979,'Cross-Page Data'!$D$4:$F$48,3,FALSE)="wind",VLOOKUP(G1979,'Cross-Page Data'!$I$4:$J$19,2,FALSE),IF(VLOOKUP(H1979,'Cross-Page Data'!$D$4:$F$48,3,FALSE)="hydro",VLOOKUP(G1979,'Cross-Page Data'!$I$4:$J$19,2,FALSE),VLOOKUP(H1979,'Cross-Page Data'!$D$4:$F$48,3,FALSE)))))</f>
        <v/>
      </c>
      <c r="M1979" s="120">
        <f>IF(AND($P$2=FALSE,OR(F1979="Commercial NAICS Cogen",F1979="Industrial NAICS Cogen",F1979="NAICS-22 Cogen")),FALSE,IF(AND($P$3=FALSE,OR(F1979="Commercial NAICS Cogen",F1979="Commercial NAICS Non-Cogen",F1979="Industrial NAICS Cogen", F1979="industrial NAICS non-Cogen")),FALSE, TRUE))</f>
        <v/>
      </c>
    </row>
    <row r="1980" ht="29" customHeight="1" s="157">
      <c r="A1980" s="129" t="n">
        <v>10360</v>
      </c>
      <c r="B1980" s="130" t="inlineStr">
        <is>
          <t>Consumer Operations LLC</t>
        </is>
      </c>
      <c r="C1980" s="130" t="inlineStr">
        <is>
          <t>Georgia-Pacific Consumer Oper. Green Bay LLC</t>
        </is>
      </c>
      <c r="D1980" s="129" t="n">
        <v>55919</v>
      </c>
      <c r="E1980" s="130" t="inlineStr">
        <is>
          <t>WI</t>
        </is>
      </c>
      <c r="F1980" s="130" t="inlineStr">
        <is>
          <t>Industrial NAICS Cogen</t>
        </is>
      </c>
      <c r="G1980" s="130" t="inlineStr">
        <is>
          <t>ST</t>
        </is>
      </c>
      <c r="H1980" s="130" t="inlineStr">
        <is>
          <t>DFO</t>
        </is>
      </c>
      <c r="I1980" s="130" t="inlineStr">
        <is>
          <t>DFO</t>
        </is>
      </c>
      <c r="J1980" s="131" t="n">
        <v>0</v>
      </c>
      <c r="K1980" s="129" t="n">
        <v>2020</v>
      </c>
      <c r="L1980" s="120">
        <f>IF(VLOOKUP(H1980,'Cross-Page Data'!$D$4:$F$48,3,FALSE)="natural gas",VLOOKUP(G1980,'Cross-Page Data'!$I$4:$J$19,2,FALSE),IF(VLOOKUP(H1980,'Cross-Page Data'!$D$4:$F$48,3,FALSE)="solar",IF(G1980="PV","solar PV","solar thermal"),IF(VLOOKUP(H1980,'Cross-Page Data'!$D$4:$F$48,3,FALSE)="wind",VLOOKUP(G1980,'Cross-Page Data'!$I$4:$J$19,2,FALSE),IF(VLOOKUP(H1980,'Cross-Page Data'!$D$4:$F$48,3,FALSE)="hydro",VLOOKUP(G1980,'Cross-Page Data'!$I$4:$J$19,2,FALSE),VLOOKUP(H1980,'Cross-Page Data'!$D$4:$F$48,3,FALSE)))))</f>
        <v/>
      </c>
      <c r="M1980" s="120">
        <f>IF(AND($P$2=FALSE,OR(F1980="Commercial NAICS Cogen",F1980="Industrial NAICS Cogen",F1980="NAICS-22 Cogen")),FALSE,IF(AND($P$3=FALSE,OR(F1980="Commercial NAICS Cogen",F1980="Commercial NAICS Non-Cogen",F1980="Industrial NAICS Cogen", F1980="industrial NAICS non-Cogen")),FALSE, TRUE))</f>
        <v/>
      </c>
    </row>
    <row r="1981" ht="29" customHeight="1" s="157">
      <c r="A1981" s="129" t="n">
        <v>10360</v>
      </c>
      <c r="B1981" s="130" t="inlineStr">
        <is>
          <t>Consumer Operations LLC</t>
        </is>
      </c>
      <c r="C1981" s="130" t="inlineStr">
        <is>
          <t>Georgia-Pacific Consumer Oper. Green Bay LLC</t>
        </is>
      </c>
      <c r="D1981" s="129" t="n">
        <v>55919</v>
      </c>
      <c r="E1981" s="130" t="inlineStr">
        <is>
          <t>WI</t>
        </is>
      </c>
      <c r="F1981" s="130" t="inlineStr">
        <is>
          <t>Industrial NAICS Cogen</t>
        </is>
      </c>
      <c r="G1981" s="130" t="inlineStr">
        <is>
          <t>ST</t>
        </is>
      </c>
      <c r="H1981" s="130" t="inlineStr">
        <is>
          <t>NG</t>
        </is>
      </c>
      <c r="I1981" s="130" t="inlineStr">
        <is>
          <t>NG</t>
        </is>
      </c>
      <c r="J1981" s="131" t="n">
        <v>112559.09</v>
      </c>
      <c r="K1981" s="129" t="n">
        <v>2020</v>
      </c>
      <c r="L1981" s="120">
        <f>IF(VLOOKUP(H1981,'Cross-Page Data'!$D$4:$F$48,3,FALSE)="natural gas",VLOOKUP(G1981,'Cross-Page Data'!$I$4:$J$19,2,FALSE),IF(VLOOKUP(H1981,'Cross-Page Data'!$D$4:$F$48,3,FALSE)="solar",IF(G1981="PV","solar PV","solar thermal"),IF(VLOOKUP(H1981,'Cross-Page Data'!$D$4:$F$48,3,FALSE)="wind",VLOOKUP(G1981,'Cross-Page Data'!$I$4:$J$19,2,FALSE),IF(VLOOKUP(H1981,'Cross-Page Data'!$D$4:$F$48,3,FALSE)="hydro",VLOOKUP(G1981,'Cross-Page Data'!$I$4:$J$19,2,FALSE),VLOOKUP(H1981,'Cross-Page Data'!$D$4:$F$48,3,FALSE)))))</f>
        <v/>
      </c>
      <c r="M1981" s="120">
        <f>IF(AND($P$2=FALSE,OR(F1981="Commercial NAICS Cogen",F1981="Industrial NAICS Cogen",F1981="NAICS-22 Cogen")),FALSE,IF(AND($P$3=FALSE,OR(F1981="Commercial NAICS Cogen",F1981="Commercial NAICS Non-Cogen",F1981="Industrial NAICS Cogen", F1981="industrial NAICS non-Cogen")),FALSE, TRUE))</f>
        <v/>
      </c>
    </row>
    <row r="1982" ht="29" customHeight="1" s="157">
      <c r="A1982" s="129" t="n">
        <v>10360</v>
      </c>
      <c r="B1982" s="130" t="inlineStr">
        <is>
          <t>Consumer Operations LLC</t>
        </is>
      </c>
      <c r="C1982" s="130" t="inlineStr">
        <is>
          <t>Georgia-Pacific Consumer Oper. Green Bay LLC</t>
        </is>
      </c>
      <c r="D1982" s="129" t="n">
        <v>55919</v>
      </c>
      <c r="E1982" s="130" t="inlineStr">
        <is>
          <t>WI</t>
        </is>
      </c>
      <c r="F1982" s="130" t="inlineStr">
        <is>
          <t>Industrial NAICS Cogen</t>
        </is>
      </c>
      <c r="G1982" s="130" t="inlineStr">
        <is>
          <t>ST</t>
        </is>
      </c>
      <c r="H1982" s="130" t="inlineStr">
        <is>
          <t>PC</t>
        </is>
      </c>
      <c r="I1982" s="130" t="inlineStr">
        <is>
          <t>PC</t>
        </is>
      </c>
      <c r="J1982" s="131" t="n">
        <v>0</v>
      </c>
      <c r="K1982" s="129" t="n">
        <v>2020</v>
      </c>
      <c r="L1982" s="120">
        <f>IF(VLOOKUP(H1982,'Cross-Page Data'!$D$4:$F$48,3,FALSE)="natural gas",VLOOKUP(G1982,'Cross-Page Data'!$I$4:$J$19,2,FALSE),IF(VLOOKUP(H1982,'Cross-Page Data'!$D$4:$F$48,3,FALSE)="solar",IF(G1982="PV","solar PV","solar thermal"),IF(VLOOKUP(H1982,'Cross-Page Data'!$D$4:$F$48,3,FALSE)="wind",VLOOKUP(G1982,'Cross-Page Data'!$I$4:$J$19,2,FALSE),IF(VLOOKUP(H1982,'Cross-Page Data'!$D$4:$F$48,3,FALSE)="hydro",VLOOKUP(G1982,'Cross-Page Data'!$I$4:$J$19,2,FALSE),VLOOKUP(H1982,'Cross-Page Data'!$D$4:$F$48,3,FALSE)))))</f>
        <v/>
      </c>
      <c r="M1982" s="120">
        <f>IF(AND($P$2=FALSE,OR(F1982="Commercial NAICS Cogen",F1982="Industrial NAICS Cogen",F1982="NAICS-22 Cogen")),FALSE,IF(AND($P$3=FALSE,OR(F1982="Commercial NAICS Cogen",F1982="Commercial NAICS Non-Cogen",F1982="Industrial NAICS Cogen", F1982="industrial NAICS non-Cogen")),FALSE, TRUE))</f>
        <v/>
      </c>
    </row>
    <row r="1983" ht="29" customHeight="1" s="157">
      <c r="A1983" s="129" t="n">
        <v>10360</v>
      </c>
      <c r="B1983" s="130" t="inlineStr">
        <is>
          <t>Consumer Operations LLC</t>
        </is>
      </c>
      <c r="C1983" s="130" t="inlineStr">
        <is>
          <t>Georgia-Pacific Consumer Oper. Green Bay LLC</t>
        </is>
      </c>
      <c r="D1983" s="129" t="n">
        <v>55919</v>
      </c>
      <c r="E1983" s="130" t="inlineStr">
        <is>
          <t>WI</t>
        </is>
      </c>
      <c r="F1983" s="130" t="inlineStr">
        <is>
          <t>Industrial NAICS Cogen</t>
        </is>
      </c>
      <c r="G1983" s="130" t="inlineStr">
        <is>
          <t>ST</t>
        </is>
      </c>
      <c r="H1983" s="130" t="inlineStr">
        <is>
          <t>SUB</t>
        </is>
      </c>
      <c r="I1983" s="130" t="inlineStr">
        <is>
          <t>COL</t>
        </is>
      </c>
      <c r="J1983" s="131" t="n">
        <v>0</v>
      </c>
      <c r="K1983" s="129" t="n">
        <v>2020</v>
      </c>
      <c r="L1983" s="120">
        <f>IF(VLOOKUP(H1983,'Cross-Page Data'!$D$4:$F$48,3,FALSE)="natural gas",VLOOKUP(G1983,'Cross-Page Data'!$I$4:$J$19,2,FALSE),IF(VLOOKUP(H1983,'Cross-Page Data'!$D$4:$F$48,3,FALSE)="solar",IF(G1983="PV","solar PV","solar thermal"),IF(VLOOKUP(H1983,'Cross-Page Data'!$D$4:$F$48,3,FALSE)="wind",VLOOKUP(G1983,'Cross-Page Data'!$I$4:$J$19,2,FALSE),IF(VLOOKUP(H1983,'Cross-Page Data'!$D$4:$F$48,3,FALSE)="hydro",VLOOKUP(G1983,'Cross-Page Data'!$I$4:$J$19,2,FALSE),VLOOKUP(H1983,'Cross-Page Data'!$D$4:$F$48,3,FALSE)))))</f>
        <v/>
      </c>
      <c r="M1983" s="120">
        <f>IF(AND($P$2=FALSE,OR(F1983="Commercial NAICS Cogen",F1983="Industrial NAICS Cogen",F1983="NAICS-22 Cogen")),FALSE,IF(AND($P$3=FALSE,OR(F1983="Commercial NAICS Cogen",F1983="Commercial NAICS Non-Cogen",F1983="Industrial NAICS Cogen", F1983="industrial NAICS non-Cogen")),FALSE, TRUE))</f>
        <v/>
      </c>
    </row>
    <row r="1984">
      <c r="A1984" s="129" t="n">
        <v>10362</v>
      </c>
      <c r="B1984" s="130" t="inlineStr">
        <is>
          <t>Muskogee Mill</t>
        </is>
      </c>
      <c r="C1984" s="130" t="inlineStr">
        <is>
          <t>Georgia-Pacific Consumer Operations LLC</t>
        </is>
      </c>
      <c r="D1984" s="129" t="n">
        <v>6589</v>
      </c>
      <c r="E1984" s="130" t="inlineStr">
        <is>
          <t>OK</t>
        </is>
      </c>
      <c r="F1984" s="130" t="inlineStr">
        <is>
          <t>Industrial NAICS Cogen</t>
        </is>
      </c>
      <c r="G1984" s="130" t="inlineStr">
        <is>
          <t>ST</t>
        </is>
      </c>
      <c r="H1984" s="130" t="inlineStr">
        <is>
          <t>BIT</t>
        </is>
      </c>
      <c r="I1984" s="130" t="inlineStr">
        <is>
          <t>COL</t>
        </is>
      </c>
      <c r="J1984" s="131" t="n">
        <v>3192.367</v>
      </c>
      <c r="K1984" s="129" t="n">
        <v>2020</v>
      </c>
      <c r="L1984" s="120">
        <f>IF(VLOOKUP(H1984,'Cross-Page Data'!$D$4:$F$48,3,FALSE)="natural gas",VLOOKUP(G1984,'Cross-Page Data'!$I$4:$J$19,2,FALSE),IF(VLOOKUP(H1984,'Cross-Page Data'!$D$4:$F$48,3,FALSE)="solar",IF(G1984="PV","solar PV","solar thermal"),IF(VLOOKUP(H1984,'Cross-Page Data'!$D$4:$F$48,3,FALSE)="wind",VLOOKUP(G1984,'Cross-Page Data'!$I$4:$J$19,2,FALSE),IF(VLOOKUP(H1984,'Cross-Page Data'!$D$4:$F$48,3,FALSE)="hydro",VLOOKUP(G1984,'Cross-Page Data'!$I$4:$J$19,2,FALSE),VLOOKUP(H1984,'Cross-Page Data'!$D$4:$F$48,3,FALSE)))))</f>
        <v/>
      </c>
      <c r="M1984" s="120">
        <f>IF(AND($P$2=FALSE,OR(F1984="Commercial NAICS Cogen",F1984="Industrial NAICS Cogen",F1984="NAICS-22 Cogen")),FALSE,IF(AND($P$3=FALSE,OR(F1984="Commercial NAICS Cogen",F1984="Commercial NAICS Non-Cogen",F1984="Industrial NAICS Cogen", F1984="industrial NAICS non-Cogen")),FALSE, TRUE))</f>
        <v/>
      </c>
    </row>
    <row r="1985">
      <c r="A1985" s="129" t="n">
        <v>10362</v>
      </c>
      <c r="B1985" s="130" t="inlineStr">
        <is>
          <t>Muskogee Mill</t>
        </is>
      </c>
      <c r="C1985" s="130" t="inlineStr">
        <is>
          <t>Georgia-Pacific Consumer Operations LLC</t>
        </is>
      </c>
      <c r="D1985" s="129" t="n">
        <v>6589</v>
      </c>
      <c r="E1985" s="130" t="inlineStr">
        <is>
          <t>OK</t>
        </is>
      </c>
      <c r="F1985" s="130" t="inlineStr">
        <is>
          <t>Industrial NAICS Cogen</t>
        </is>
      </c>
      <c r="G1985" s="130" t="inlineStr">
        <is>
          <t>ST</t>
        </is>
      </c>
      <c r="H1985" s="130" t="inlineStr">
        <is>
          <t>NG</t>
        </is>
      </c>
      <c r="I1985" s="130" t="inlineStr">
        <is>
          <t>NG</t>
        </is>
      </c>
      <c r="J1985" s="131" t="n">
        <v>337907.16</v>
      </c>
      <c r="K1985" s="129" t="n">
        <v>2020</v>
      </c>
      <c r="L1985" s="120">
        <f>IF(VLOOKUP(H1985,'Cross-Page Data'!$D$4:$F$48,3,FALSE)="natural gas",VLOOKUP(G1985,'Cross-Page Data'!$I$4:$J$19,2,FALSE),IF(VLOOKUP(H1985,'Cross-Page Data'!$D$4:$F$48,3,FALSE)="solar",IF(G1985="PV","solar PV","solar thermal"),IF(VLOOKUP(H1985,'Cross-Page Data'!$D$4:$F$48,3,FALSE)="wind",VLOOKUP(G1985,'Cross-Page Data'!$I$4:$J$19,2,FALSE),IF(VLOOKUP(H1985,'Cross-Page Data'!$D$4:$F$48,3,FALSE)="hydro",VLOOKUP(G1985,'Cross-Page Data'!$I$4:$J$19,2,FALSE),VLOOKUP(H1985,'Cross-Page Data'!$D$4:$F$48,3,FALSE)))))</f>
        <v/>
      </c>
      <c r="M1985" s="120">
        <f>IF(AND($P$2=FALSE,OR(F1985="Commercial NAICS Cogen",F1985="Industrial NAICS Cogen",F1985="NAICS-22 Cogen")),FALSE,IF(AND($P$3=FALSE,OR(F1985="Commercial NAICS Cogen",F1985="Commercial NAICS Non-Cogen",F1985="Industrial NAICS Cogen", F1985="industrial NAICS non-Cogen")),FALSE, TRUE))</f>
        <v/>
      </c>
    </row>
    <row r="1986">
      <c r="A1986" s="129" t="n">
        <v>10362</v>
      </c>
      <c r="B1986" s="130" t="inlineStr">
        <is>
          <t>Muskogee Mill</t>
        </is>
      </c>
      <c r="C1986" s="130" t="inlineStr">
        <is>
          <t>Georgia-Pacific Consumer Operations LLC</t>
        </is>
      </c>
      <c r="D1986" s="129" t="n">
        <v>6589</v>
      </c>
      <c r="E1986" s="130" t="inlineStr">
        <is>
          <t>OK</t>
        </is>
      </c>
      <c r="F1986" s="130" t="inlineStr">
        <is>
          <t>Industrial NAICS Cogen</t>
        </is>
      </c>
      <c r="G1986" s="130" t="inlineStr">
        <is>
          <t>ST</t>
        </is>
      </c>
      <c r="H1986" s="130" t="inlineStr">
        <is>
          <t>SUB</t>
        </is>
      </c>
      <c r="I1986" s="130" t="inlineStr">
        <is>
          <t>COL</t>
        </is>
      </c>
      <c r="J1986" s="131" t="n">
        <v>63470.472</v>
      </c>
      <c r="K1986" s="129" t="n">
        <v>2020</v>
      </c>
      <c r="L1986" s="120">
        <f>IF(VLOOKUP(H1986,'Cross-Page Data'!$D$4:$F$48,3,FALSE)="natural gas",VLOOKUP(G1986,'Cross-Page Data'!$I$4:$J$19,2,FALSE),IF(VLOOKUP(H1986,'Cross-Page Data'!$D$4:$F$48,3,FALSE)="solar",IF(G1986="PV","solar PV","solar thermal"),IF(VLOOKUP(H1986,'Cross-Page Data'!$D$4:$F$48,3,FALSE)="wind",VLOOKUP(G1986,'Cross-Page Data'!$I$4:$J$19,2,FALSE),IF(VLOOKUP(H1986,'Cross-Page Data'!$D$4:$F$48,3,FALSE)="hydro",VLOOKUP(G1986,'Cross-Page Data'!$I$4:$J$19,2,FALSE),VLOOKUP(H1986,'Cross-Page Data'!$D$4:$F$48,3,FALSE)))))</f>
        <v/>
      </c>
      <c r="M1986" s="120">
        <f>IF(AND($P$2=FALSE,OR(F1986="Commercial NAICS Cogen",F1986="Industrial NAICS Cogen",F1986="NAICS-22 Cogen")),FALSE,IF(AND($P$3=FALSE,OR(F1986="Commercial NAICS Cogen",F1986="Commercial NAICS Non-Cogen",F1986="Industrial NAICS Cogen", F1986="industrial NAICS non-Cogen")),FALSE, TRUE))</f>
        <v/>
      </c>
    </row>
    <row r="1987">
      <c r="A1987" s="129" t="n">
        <v>10378</v>
      </c>
      <c r="B1987" s="130" t="inlineStr">
        <is>
          <t>CPI USA NC Southport</t>
        </is>
      </c>
      <c r="C1987" s="130" t="inlineStr">
        <is>
          <t>CPI USA NC Southport LLC</t>
        </is>
      </c>
      <c r="D1987" s="129" t="n">
        <v>58209</v>
      </c>
      <c r="E1987" s="130" t="inlineStr">
        <is>
          <t>NC</t>
        </is>
      </c>
      <c r="F1987" s="130" t="inlineStr">
        <is>
          <t>NAICS-22 Cogen</t>
        </is>
      </c>
      <c r="G1987" s="130" t="inlineStr">
        <is>
          <t>ST</t>
        </is>
      </c>
      <c r="H1987" s="130" t="inlineStr">
        <is>
          <t>BIT</t>
        </is>
      </c>
      <c r="I1987" s="130" t="inlineStr">
        <is>
          <t>COL</t>
        </is>
      </c>
      <c r="J1987" s="131" t="n">
        <v>49722.32</v>
      </c>
      <c r="K1987" s="129" t="n">
        <v>2020</v>
      </c>
      <c r="L1987" s="120">
        <f>IF(VLOOKUP(H1987,'Cross-Page Data'!$D$4:$F$48,3,FALSE)="natural gas",VLOOKUP(G1987,'Cross-Page Data'!$I$4:$J$19,2,FALSE),IF(VLOOKUP(H1987,'Cross-Page Data'!$D$4:$F$48,3,FALSE)="solar",IF(G1987="PV","solar PV","solar thermal"),IF(VLOOKUP(H1987,'Cross-Page Data'!$D$4:$F$48,3,FALSE)="wind",VLOOKUP(G1987,'Cross-Page Data'!$I$4:$J$19,2,FALSE),IF(VLOOKUP(H1987,'Cross-Page Data'!$D$4:$F$48,3,FALSE)="hydro",VLOOKUP(G1987,'Cross-Page Data'!$I$4:$J$19,2,FALSE),VLOOKUP(H1987,'Cross-Page Data'!$D$4:$F$48,3,FALSE)))))</f>
        <v/>
      </c>
      <c r="M1987" s="120">
        <f>IF(AND($P$2=FALSE,OR(F1987="Commercial NAICS Cogen",F1987="Industrial NAICS Cogen",F1987="NAICS-22 Cogen")),FALSE,IF(AND($P$3=FALSE,OR(F1987="Commercial NAICS Cogen",F1987="Commercial NAICS Non-Cogen",F1987="Industrial NAICS Cogen", F1987="industrial NAICS non-Cogen")),FALSE, TRUE))</f>
        <v/>
      </c>
    </row>
    <row r="1988">
      <c r="A1988" s="129" t="n">
        <v>10378</v>
      </c>
      <c r="B1988" s="130" t="inlineStr">
        <is>
          <t>CPI USA NC Southport</t>
        </is>
      </c>
      <c r="C1988" s="130" t="inlineStr">
        <is>
          <t>CPI USA NC Southport LLC</t>
        </is>
      </c>
      <c r="D1988" s="129" t="n">
        <v>58209</v>
      </c>
      <c r="E1988" s="130" t="inlineStr">
        <is>
          <t>NC</t>
        </is>
      </c>
      <c r="F1988" s="130" t="inlineStr">
        <is>
          <t>NAICS-22 Cogen</t>
        </is>
      </c>
      <c r="G1988" s="130" t="inlineStr">
        <is>
          <t>ST</t>
        </is>
      </c>
      <c r="H1988" s="130" t="inlineStr">
        <is>
          <t>TDF</t>
        </is>
      </c>
      <c r="I1988" s="130" t="inlineStr">
        <is>
          <t>OTH</t>
        </is>
      </c>
      <c r="J1988" s="131" t="n">
        <v>175222.97</v>
      </c>
      <c r="K1988" s="129" t="n">
        <v>2020</v>
      </c>
      <c r="L1988" s="120">
        <f>IF(VLOOKUP(H1988,'Cross-Page Data'!$D$4:$F$48,3,FALSE)="natural gas",VLOOKUP(G1988,'Cross-Page Data'!$I$4:$J$19,2,FALSE),IF(VLOOKUP(H1988,'Cross-Page Data'!$D$4:$F$48,3,FALSE)="solar",IF(G1988="PV","solar PV","solar thermal"),IF(VLOOKUP(H1988,'Cross-Page Data'!$D$4:$F$48,3,FALSE)="wind",VLOOKUP(G1988,'Cross-Page Data'!$I$4:$J$19,2,FALSE),IF(VLOOKUP(H1988,'Cross-Page Data'!$D$4:$F$48,3,FALSE)="hydro",VLOOKUP(G1988,'Cross-Page Data'!$I$4:$J$19,2,FALSE),VLOOKUP(H1988,'Cross-Page Data'!$D$4:$F$48,3,FALSE)))))</f>
        <v/>
      </c>
      <c r="M1988" s="120">
        <f>IF(AND($P$2=FALSE,OR(F1988="Commercial NAICS Cogen",F1988="Industrial NAICS Cogen",F1988="NAICS-22 Cogen")),FALSE,IF(AND($P$3=FALSE,OR(F1988="Commercial NAICS Cogen",F1988="Commercial NAICS Non-Cogen",F1988="Industrial NAICS Cogen", F1988="industrial NAICS non-Cogen")),FALSE, TRUE))</f>
        <v/>
      </c>
    </row>
    <row r="1989">
      <c r="A1989" s="129" t="n">
        <v>10378</v>
      </c>
      <c r="B1989" s="130" t="inlineStr">
        <is>
          <t>CPI USA NC Southport</t>
        </is>
      </c>
      <c r="C1989" s="130" t="inlineStr">
        <is>
          <t>CPI USA NC Southport LLC</t>
        </is>
      </c>
      <c r="D1989" s="129" t="n">
        <v>58209</v>
      </c>
      <c r="E1989" s="130" t="inlineStr">
        <is>
          <t>NC</t>
        </is>
      </c>
      <c r="F1989" s="130" t="inlineStr">
        <is>
          <t>NAICS-22 Cogen</t>
        </is>
      </c>
      <c r="G1989" s="130" t="inlineStr">
        <is>
          <t>ST</t>
        </is>
      </c>
      <c r="H1989" s="130" t="inlineStr">
        <is>
          <t>WDS</t>
        </is>
      </c>
      <c r="I1989" s="130" t="inlineStr">
        <is>
          <t>WWW</t>
        </is>
      </c>
      <c r="J1989" s="131" t="n">
        <v>184872.71</v>
      </c>
      <c r="K1989" s="129" t="n">
        <v>2020</v>
      </c>
      <c r="L1989" s="120">
        <f>IF(VLOOKUP(H1989,'Cross-Page Data'!$D$4:$F$48,3,FALSE)="natural gas",VLOOKUP(G1989,'Cross-Page Data'!$I$4:$J$19,2,FALSE),IF(VLOOKUP(H1989,'Cross-Page Data'!$D$4:$F$48,3,FALSE)="solar",IF(G1989="PV","solar PV","solar thermal"),IF(VLOOKUP(H1989,'Cross-Page Data'!$D$4:$F$48,3,FALSE)="wind",VLOOKUP(G1989,'Cross-Page Data'!$I$4:$J$19,2,FALSE),IF(VLOOKUP(H1989,'Cross-Page Data'!$D$4:$F$48,3,FALSE)="hydro",VLOOKUP(G1989,'Cross-Page Data'!$I$4:$J$19,2,FALSE),VLOOKUP(H1989,'Cross-Page Data'!$D$4:$F$48,3,FALSE)))))</f>
        <v/>
      </c>
      <c r="M1989" s="120">
        <f>IF(AND($P$2=FALSE,OR(F1989="Commercial NAICS Cogen",F1989="Industrial NAICS Cogen",F1989="NAICS-22 Cogen")),FALSE,IF(AND($P$3=FALSE,OR(F1989="Commercial NAICS Cogen",F1989="Commercial NAICS Non-Cogen",F1989="Industrial NAICS Cogen", F1989="industrial NAICS non-Cogen")),FALSE, TRUE))</f>
        <v/>
      </c>
    </row>
    <row r="1990">
      <c r="A1990" s="129" t="n">
        <v>10379</v>
      </c>
      <c r="B1990" s="130" t="inlineStr">
        <is>
          <t>CPI USA NC Roxboro</t>
        </is>
      </c>
      <c r="C1990" s="130" t="inlineStr">
        <is>
          <t>CPI USA NC Roxboro LLC</t>
        </is>
      </c>
      <c r="D1990" s="129" t="n">
        <v>58210</v>
      </c>
      <c r="E1990" s="130" t="inlineStr">
        <is>
          <t>NC</t>
        </is>
      </c>
      <c r="F1990" s="130" t="inlineStr">
        <is>
          <t>NAICS-22 Non-Cogen</t>
        </is>
      </c>
      <c r="G1990" s="130" t="inlineStr">
        <is>
          <t>ST</t>
        </is>
      </c>
      <c r="H1990" s="130" t="inlineStr">
        <is>
          <t>BIT</t>
        </is>
      </c>
      <c r="I1990" s="130" t="inlineStr">
        <is>
          <t>COL</t>
        </is>
      </c>
      <c r="J1990" s="131" t="n">
        <v>47121</v>
      </c>
      <c r="K1990" s="129" t="n">
        <v>2020</v>
      </c>
      <c r="L1990" s="120">
        <f>IF(VLOOKUP(H1990,'Cross-Page Data'!$D$4:$F$48,3,FALSE)="natural gas",VLOOKUP(G1990,'Cross-Page Data'!$I$4:$J$19,2,FALSE),IF(VLOOKUP(H1990,'Cross-Page Data'!$D$4:$F$48,3,FALSE)="solar",IF(G1990="PV","solar PV","solar thermal"),IF(VLOOKUP(H1990,'Cross-Page Data'!$D$4:$F$48,3,FALSE)="wind",VLOOKUP(G1990,'Cross-Page Data'!$I$4:$J$19,2,FALSE),IF(VLOOKUP(H1990,'Cross-Page Data'!$D$4:$F$48,3,FALSE)="hydro",VLOOKUP(G1990,'Cross-Page Data'!$I$4:$J$19,2,FALSE),VLOOKUP(H1990,'Cross-Page Data'!$D$4:$F$48,3,FALSE)))))</f>
        <v/>
      </c>
      <c r="M1990" s="120">
        <f>IF(AND($P$2=FALSE,OR(F1990="Commercial NAICS Cogen",F1990="Industrial NAICS Cogen",F1990="NAICS-22 Cogen")),FALSE,IF(AND($P$3=FALSE,OR(F1990="Commercial NAICS Cogen",F1990="Commercial NAICS Non-Cogen",F1990="Industrial NAICS Cogen", F1990="industrial NAICS non-Cogen")),FALSE, TRUE))</f>
        <v/>
      </c>
    </row>
    <row r="1991">
      <c r="A1991" s="129" t="n">
        <v>10379</v>
      </c>
      <c r="B1991" s="130" t="inlineStr">
        <is>
          <t>CPI USA NC Roxboro</t>
        </is>
      </c>
      <c r="C1991" s="130" t="inlineStr">
        <is>
          <t>CPI USA NC Roxboro LLC</t>
        </is>
      </c>
      <c r="D1991" s="129" t="n">
        <v>58210</v>
      </c>
      <c r="E1991" s="130" t="inlineStr">
        <is>
          <t>NC</t>
        </is>
      </c>
      <c r="F1991" s="130" t="inlineStr">
        <is>
          <t>NAICS-22 Non-Cogen</t>
        </is>
      </c>
      <c r="G1991" s="130" t="inlineStr">
        <is>
          <t>ST</t>
        </is>
      </c>
      <c r="H1991" s="130" t="inlineStr">
        <is>
          <t>TDF</t>
        </is>
      </c>
      <c r="I1991" s="130" t="inlineStr">
        <is>
          <t>OTH</t>
        </is>
      </c>
      <c r="J1991" s="131" t="n">
        <v>112136.23</v>
      </c>
      <c r="K1991" s="129" t="n">
        <v>2020</v>
      </c>
      <c r="L1991" s="120">
        <f>IF(VLOOKUP(H1991,'Cross-Page Data'!$D$4:$F$48,3,FALSE)="natural gas",VLOOKUP(G1991,'Cross-Page Data'!$I$4:$J$19,2,FALSE),IF(VLOOKUP(H1991,'Cross-Page Data'!$D$4:$F$48,3,FALSE)="solar",IF(G1991="PV","solar PV","solar thermal"),IF(VLOOKUP(H1991,'Cross-Page Data'!$D$4:$F$48,3,FALSE)="wind",VLOOKUP(G1991,'Cross-Page Data'!$I$4:$J$19,2,FALSE),IF(VLOOKUP(H1991,'Cross-Page Data'!$D$4:$F$48,3,FALSE)="hydro",VLOOKUP(G1991,'Cross-Page Data'!$I$4:$J$19,2,FALSE),VLOOKUP(H1991,'Cross-Page Data'!$D$4:$F$48,3,FALSE)))))</f>
        <v/>
      </c>
      <c r="M1991" s="120">
        <f>IF(AND($P$2=FALSE,OR(F1991="Commercial NAICS Cogen",F1991="Industrial NAICS Cogen",F1991="NAICS-22 Cogen")),FALSE,IF(AND($P$3=FALSE,OR(F1991="Commercial NAICS Cogen",F1991="Commercial NAICS Non-Cogen",F1991="Industrial NAICS Cogen", F1991="industrial NAICS non-Cogen")),FALSE, TRUE))</f>
        <v/>
      </c>
    </row>
    <row r="1992">
      <c r="A1992" s="129" t="n">
        <v>10379</v>
      </c>
      <c r="B1992" s="130" t="inlineStr">
        <is>
          <t>CPI USA NC Roxboro</t>
        </is>
      </c>
      <c r="C1992" s="130" t="inlineStr">
        <is>
          <t>CPI USA NC Roxboro LLC</t>
        </is>
      </c>
      <c r="D1992" s="129" t="n">
        <v>58210</v>
      </c>
      <c r="E1992" s="130" t="inlineStr">
        <is>
          <t>NC</t>
        </is>
      </c>
      <c r="F1992" s="130" t="inlineStr">
        <is>
          <t>NAICS-22 Non-Cogen</t>
        </is>
      </c>
      <c r="G1992" s="130" t="inlineStr">
        <is>
          <t>ST</t>
        </is>
      </c>
      <c r="H1992" s="130" t="inlineStr">
        <is>
          <t>WDS</t>
        </is>
      </c>
      <c r="I1992" s="130" t="inlineStr">
        <is>
          <t>WWW</t>
        </is>
      </c>
      <c r="J1992" s="131" t="n">
        <v>171386.77</v>
      </c>
      <c r="K1992" s="129" t="n">
        <v>2020</v>
      </c>
      <c r="L1992" s="120">
        <f>IF(VLOOKUP(H1992,'Cross-Page Data'!$D$4:$F$48,3,FALSE)="natural gas",VLOOKUP(G1992,'Cross-Page Data'!$I$4:$J$19,2,FALSE),IF(VLOOKUP(H1992,'Cross-Page Data'!$D$4:$F$48,3,FALSE)="solar",IF(G1992="PV","solar PV","solar thermal"),IF(VLOOKUP(H1992,'Cross-Page Data'!$D$4:$F$48,3,FALSE)="wind",VLOOKUP(G1992,'Cross-Page Data'!$I$4:$J$19,2,FALSE),IF(VLOOKUP(H1992,'Cross-Page Data'!$D$4:$F$48,3,FALSE)="hydro",VLOOKUP(G1992,'Cross-Page Data'!$I$4:$J$19,2,FALSE),VLOOKUP(H1992,'Cross-Page Data'!$D$4:$F$48,3,FALSE)))))</f>
        <v/>
      </c>
      <c r="M1992" s="120">
        <f>IF(AND($P$2=FALSE,OR(F1992="Commercial NAICS Cogen",F1992="Industrial NAICS Cogen",F1992="NAICS-22 Cogen")),FALSE,IF(AND($P$3=FALSE,OR(F1992="Commercial NAICS Cogen",F1992="Commercial NAICS Non-Cogen",F1992="Industrial NAICS Cogen", F1992="industrial NAICS non-Cogen")),FALSE, TRUE))</f>
        <v/>
      </c>
    </row>
    <row r="1993">
      <c r="A1993" s="129" t="n">
        <v>10398</v>
      </c>
      <c r="B1993" s="130" t="inlineStr">
        <is>
          <t>Arcelormittal Cleveland Inc</t>
        </is>
      </c>
      <c r="C1993" s="130" t="inlineStr">
        <is>
          <t>ArcelorMittal Cleveland Inc</t>
        </is>
      </c>
      <c r="D1993" s="129" t="n">
        <v>9454</v>
      </c>
      <c r="E1993" s="130" t="inlineStr">
        <is>
          <t>OH</t>
        </is>
      </c>
      <c r="F1993" s="130" t="inlineStr">
        <is>
          <t>Industrial NAICS Cogen</t>
        </is>
      </c>
      <c r="G1993" s="130" t="inlineStr">
        <is>
          <t>ST</t>
        </is>
      </c>
      <c r="H1993" s="130" t="inlineStr">
        <is>
          <t>BFG</t>
        </is>
      </c>
      <c r="I1993" s="130" t="inlineStr">
        <is>
          <t>OOG</t>
        </is>
      </c>
      <c r="J1993" s="131" t="n">
        <v>103155.65</v>
      </c>
      <c r="K1993" s="129" t="n">
        <v>2020</v>
      </c>
      <c r="L1993" s="120">
        <f>IF(VLOOKUP(H1993,'Cross-Page Data'!$D$4:$F$48,3,FALSE)="natural gas",VLOOKUP(G1993,'Cross-Page Data'!$I$4:$J$19,2,FALSE),IF(VLOOKUP(H1993,'Cross-Page Data'!$D$4:$F$48,3,FALSE)="solar",IF(G1993="PV","solar PV","solar thermal"),IF(VLOOKUP(H1993,'Cross-Page Data'!$D$4:$F$48,3,FALSE)="wind",VLOOKUP(G1993,'Cross-Page Data'!$I$4:$J$19,2,FALSE),IF(VLOOKUP(H1993,'Cross-Page Data'!$D$4:$F$48,3,FALSE)="hydro",VLOOKUP(G1993,'Cross-Page Data'!$I$4:$J$19,2,FALSE),VLOOKUP(H1993,'Cross-Page Data'!$D$4:$F$48,3,FALSE)))))</f>
        <v/>
      </c>
      <c r="M1993" s="120">
        <f>IF(AND($P$2=FALSE,OR(F1993="Commercial NAICS Cogen",F1993="Industrial NAICS Cogen",F1993="NAICS-22 Cogen")),FALSE,IF(AND($P$3=FALSE,OR(F1993="Commercial NAICS Cogen",F1993="Commercial NAICS Non-Cogen",F1993="Industrial NAICS Cogen", F1993="industrial NAICS non-Cogen")),FALSE, TRUE))</f>
        <v/>
      </c>
    </row>
    <row r="1994">
      <c r="A1994" s="129" t="n">
        <v>10398</v>
      </c>
      <c r="B1994" s="130" t="inlineStr">
        <is>
          <t>Arcelormittal Cleveland Inc</t>
        </is>
      </c>
      <c r="C1994" s="130" t="inlineStr">
        <is>
          <t>ArcelorMittal Cleveland Inc</t>
        </is>
      </c>
      <c r="D1994" s="129" t="n">
        <v>9454</v>
      </c>
      <c r="E1994" s="130" t="inlineStr">
        <is>
          <t>OH</t>
        </is>
      </c>
      <c r="F1994" s="130" t="inlineStr">
        <is>
          <t>Industrial NAICS Cogen</t>
        </is>
      </c>
      <c r="G1994" s="130" t="inlineStr">
        <is>
          <t>ST</t>
        </is>
      </c>
      <c r="H1994" s="130" t="inlineStr">
        <is>
          <t>NG</t>
        </is>
      </c>
      <c r="I1994" s="130" t="inlineStr">
        <is>
          <t>NG</t>
        </is>
      </c>
      <c r="J1994" s="131" t="n">
        <v>67039.349</v>
      </c>
      <c r="K1994" s="129" t="n">
        <v>2020</v>
      </c>
      <c r="L1994" s="120">
        <f>IF(VLOOKUP(H1994,'Cross-Page Data'!$D$4:$F$48,3,FALSE)="natural gas",VLOOKUP(G1994,'Cross-Page Data'!$I$4:$J$19,2,FALSE),IF(VLOOKUP(H1994,'Cross-Page Data'!$D$4:$F$48,3,FALSE)="solar",IF(G1994="PV","solar PV","solar thermal"),IF(VLOOKUP(H1994,'Cross-Page Data'!$D$4:$F$48,3,FALSE)="wind",VLOOKUP(G1994,'Cross-Page Data'!$I$4:$J$19,2,FALSE),IF(VLOOKUP(H1994,'Cross-Page Data'!$D$4:$F$48,3,FALSE)="hydro",VLOOKUP(G1994,'Cross-Page Data'!$I$4:$J$19,2,FALSE),VLOOKUP(H1994,'Cross-Page Data'!$D$4:$F$48,3,FALSE)))))</f>
        <v/>
      </c>
      <c r="M1994" s="120">
        <f>IF(AND($P$2=FALSE,OR(F1994="Commercial NAICS Cogen",F1994="Industrial NAICS Cogen",F1994="NAICS-22 Cogen")),FALSE,IF(AND($P$3=FALSE,OR(F1994="Commercial NAICS Cogen",F1994="Commercial NAICS Non-Cogen",F1994="Industrial NAICS Cogen", F1994="industrial NAICS non-Cogen")),FALSE, TRUE))</f>
        <v/>
      </c>
    </row>
    <row r="1995">
      <c r="A1995" s="129" t="n">
        <v>10398</v>
      </c>
      <c r="B1995" s="130" t="inlineStr">
        <is>
          <t>Arcelormittal Cleveland Inc</t>
        </is>
      </c>
      <c r="C1995" s="130" t="inlineStr">
        <is>
          <t>ArcelorMittal Cleveland Inc</t>
        </is>
      </c>
      <c r="D1995" s="129" t="n">
        <v>9454</v>
      </c>
      <c r="E1995" s="130" t="inlineStr">
        <is>
          <t>OH</t>
        </is>
      </c>
      <c r="F1995" s="130" t="inlineStr">
        <is>
          <t>Industrial NAICS Cogen</t>
        </is>
      </c>
      <c r="G1995" s="130" t="inlineStr">
        <is>
          <t>ST</t>
        </is>
      </c>
      <c r="H1995" s="130" t="inlineStr">
        <is>
          <t>RFO</t>
        </is>
      </c>
      <c r="I1995" s="130" t="inlineStr">
        <is>
          <t>RFO</t>
        </is>
      </c>
      <c r="J1995" s="131" t="n">
        <v>0</v>
      </c>
      <c r="K1995" s="129" t="n">
        <v>2020</v>
      </c>
      <c r="L1995" s="120">
        <f>IF(VLOOKUP(H1995,'Cross-Page Data'!$D$4:$F$48,3,FALSE)="natural gas",VLOOKUP(G1995,'Cross-Page Data'!$I$4:$J$19,2,FALSE),IF(VLOOKUP(H1995,'Cross-Page Data'!$D$4:$F$48,3,FALSE)="solar",IF(G1995="PV","solar PV","solar thermal"),IF(VLOOKUP(H1995,'Cross-Page Data'!$D$4:$F$48,3,FALSE)="wind",VLOOKUP(G1995,'Cross-Page Data'!$I$4:$J$19,2,FALSE),IF(VLOOKUP(H1995,'Cross-Page Data'!$D$4:$F$48,3,FALSE)="hydro",VLOOKUP(G1995,'Cross-Page Data'!$I$4:$J$19,2,FALSE),VLOOKUP(H1995,'Cross-Page Data'!$D$4:$F$48,3,FALSE)))))</f>
        <v/>
      </c>
      <c r="M1995" s="120">
        <f>IF(AND($P$2=FALSE,OR(F1995="Commercial NAICS Cogen",F1995="Industrial NAICS Cogen",F1995="NAICS-22 Cogen")),FALSE,IF(AND($P$3=FALSE,OR(F1995="Commercial NAICS Cogen",F1995="Commercial NAICS Non-Cogen",F1995="Industrial NAICS Cogen", F1995="industrial NAICS non-Cogen")),FALSE, TRUE))</f>
        <v/>
      </c>
    </row>
    <row r="1996">
      <c r="A1996" s="129" t="n">
        <v>10413</v>
      </c>
      <c r="B1996" s="130" t="inlineStr">
        <is>
          <t>Wainiha Hydro</t>
        </is>
      </c>
      <c r="C1996" s="130" t="inlineStr">
        <is>
          <t>McBryde Sugar Co Ltd</t>
        </is>
      </c>
      <c r="D1996" s="129" t="n">
        <v>11936</v>
      </c>
      <c r="E1996" s="130" t="inlineStr">
        <is>
          <t>HI</t>
        </is>
      </c>
      <c r="F1996" s="130" t="inlineStr">
        <is>
          <t>Industrial NAICS Non-Cogen</t>
        </is>
      </c>
      <c r="G1996" s="130" t="inlineStr">
        <is>
          <t>HY</t>
        </is>
      </c>
      <c r="H1996" s="130" t="inlineStr">
        <is>
          <t>WAT</t>
        </is>
      </c>
      <c r="I1996" s="130" t="inlineStr">
        <is>
          <t>HYC</t>
        </is>
      </c>
      <c r="J1996" s="131" t="n">
        <v>20966</v>
      </c>
      <c r="K1996" s="129" t="n">
        <v>2020</v>
      </c>
      <c r="L1996" s="120">
        <f>IF(VLOOKUP(H1996,'Cross-Page Data'!$D$4:$F$48,3,FALSE)="natural gas",VLOOKUP(G1996,'Cross-Page Data'!$I$4:$J$19,2,FALSE),IF(VLOOKUP(H1996,'Cross-Page Data'!$D$4:$F$48,3,FALSE)="solar",IF(G1996="PV","solar PV","solar thermal"),IF(VLOOKUP(H1996,'Cross-Page Data'!$D$4:$F$48,3,FALSE)="wind",VLOOKUP(G1996,'Cross-Page Data'!$I$4:$J$19,2,FALSE),IF(VLOOKUP(H1996,'Cross-Page Data'!$D$4:$F$48,3,FALSE)="hydro",VLOOKUP(G1996,'Cross-Page Data'!$I$4:$J$19,2,FALSE),VLOOKUP(H1996,'Cross-Page Data'!$D$4:$F$48,3,FALSE)))))</f>
        <v/>
      </c>
      <c r="M1996" s="120">
        <f>IF(AND($P$2=FALSE,OR(F1996="Commercial NAICS Cogen",F1996="Industrial NAICS Cogen",F1996="NAICS-22 Cogen")),FALSE,IF(AND($P$3=FALSE,OR(F1996="Commercial NAICS Cogen",F1996="Commercial NAICS Non-Cogen",F1996="Industrial NAICS Cogen", F1996="industrial NAICS non-Cogen")),FALSE, TRUE))</f>
        <v/>
      </c>
    </row>
    <row r="1997">
      <c r="A1997" s="129" t="n">
        <v>10416</v>
      </c>
      <c r="B1997" s="130" t="inlineStr">
        <is>
          <t>Pensacola Florida Plant</t>
        </is>
      </c>
      <c r="C1997" s="130" t="inlineStr">
        <is>
          <t>Ascend Performance Materials LLC</t>
        </is>
      </c>
      <c r="D1997" s="129" t="n">
        <v>56600</v>
      </c>
      <c r="E1997" s="130" t="inlineStr">
        <is>
          <t>FL</t>
        </is>
      </c>
      <c r="F1997" s="130" t="inlineStr">
        <is>
          <t>Industrial NAICS Cogen</t>
        </is>
      </c>
      <c r="G1997" s="130" t="inlineStr">
        <is>
          <t>GT</t>
        </is>
      </c>
      <c r="H1997" s="130" t="inlineStr">
        <is>
          <t>NG</t>
        </is>
      </c>
      <c r="I1997" s="130" t="inlineStr">
        <is>
          <t>NG</t>
        </is>
      </c>
      <c r="J1997" s="131" t="n">
        <v>551239</v>
      </c>
      <c r="K1997" s="129" t="n">
        <v>2020</v>
      </c>
      <c r="L1997" s="120">
        <f>IF(VLOOKUP(H1997,'Cross-Page Data'!$D$4:$F$48,3,FALSE)="natural gas",VLOOKUP(G1997,'Cross-Page Data'!$I$4:$J$19,2,FALSE),IF(VLOOKUP(H1997,'Cross-Page Data'!$D$4:$F$48,3,FALSE)="solar",IF(G1997="PV","solar PV","solar thermal"),IF(VLOOKUP(H1997,'Cross-Page Data'!$D$4:$F$48,3,FALSE)="wind",VLOOKUP(G1997,'Cross-Page Data'!$I$4:$J$19,2,FALSE),IF(VLOOKUP(H1997,'Cross-Page Data'!$D$4:$F$48,3,FALSE)="hydro",VLOOKUP(G1997,'Cross-Page Data'!$I$4:$J$19,2,FALSE),VLOOKUP(H1997,'Cross-Page Data'!$D$4:$F$48,3,FALSE)))))</f>
        <v/>
      </c>
      <c r="M1997" s="120">
        <f>IF(AND($P$2=FALSE,OR(F1997="Commercial NAICS Cogen",F1997="Industrial NAICS Cogen",F1997="NAICS-22 Cogen")),FALSE,IF(AND($P$3=FALSE,OR(F1997="Commercial NAICS Cogen",F1997="Commercial NAICS Non-Cogen",F1997="Industrial NAICS Cogen", F1997="industrial NAICS non-Cogen")),FALSE, TRUE))</f>
        <v/>
      </c>
    </row>
    <row r="1998">
      <c r="A1998" s="129" t="n">
        <v>10416</v>
      </c>
      <c r="B1998" s="130" t="inlineStr">
        <is>
          <t>Pensacola Florida Plant</t>
        </is>
      </c>
      <c r="C1998" s="130" t="inlineStr">
        <is>
          <t>Ascend Performance Materials LLC</t>
        </is>
      </c>
      <c r="D1998" s="129" t="n">
        <v>56600</v>
      </c>
      <c r="E1998" s="130" t="inlineStr">
        <is>
          <t>FL</t>
        </is>
      </c>
      <c r="F1998" s="130" t="inlineStr">
        <is>
          <t>Industrial NAICS Cogen</t>
        </is>
      </c>
      <c r="G1998" s="130" t="inlineStr">
        <is>
          <t>ST</t>
        </is>
      </c>
      <c r="H1998" s="130" t="inlineStr">
        <is>
          <t>NG</t>
        </is>
      </c>
      <c r="I1998" s="130" t="inlineStr">
        <is>
          <t>NG</t>
        </is>
      </c>
      <c r="J1998" s="131" t="n">
        <v>48781.482</v>
      </c>
      <c r="K1998" s="129" t="n">
        <v>2020</v>
      </c>
      <c r="L1998" s="120">
        <f>IF(VLOOKUP(H1998,'Cross-Page Data'!$D$4:$F$48,3,FALSE)="natural gas",VLOOKUP(G1998,'Cross-Page Data'!$I$4:$J$19,2,FALSE),IF(VLOOKUP(H1998,'Cross-Page Data'!$D$4:$F$48,3,FALSE)="solar",IF(G1998="PV","solar PV","solar thermal"),IF(VLOOKUP(H1998,'Cross-Page Data'!$D$4:$F$48,3,FALSE)="wind",VLOOKUP(G1998,'Cross-Page Data'!$I$4:$J$19,2,FALSE),IF(VLOOKUP(H1998,'Cross-Page Data'!$D$4:$F$48,3,FALSE)="hydro",VLOOKUP(G1998,'Cross-Page Data'!$I$4:$J$19,2,FALSE),VLOOKUP(H1998,'Cross-Page Data'!$D$4:$F$48,3,FALSE)))))</f>
        <v/>
      </c>
      <c r="M1998" s="120">
        <f>IF(AND($P$2=FALSE,OR(F1998="Commercial NAICS Cogen",F1998="Industrial NAICS Cogen",F1998="NAICS-22 Cogen")),FALSE,IF(AND($P$3=FALSE,OR(F1998="Commercial NAICS Cogen",F1998="Commercial NAICS Non-Cogen",F1998="Industrial NAICS Cogen", F1998="industrial NAICS non-Cogen")),FALSE, TRUE))</f>
        <v/>
      </c>
    </row>
    <row r="1999">
      <c r="A1999" s="129" t="n">
        <v>10416</v>
      </c>
      <c r="B1999" s="130" t="inlineStr">
        <is>
          <t>Pensacola Florida Plant</t>
        </is>
      </c>
      <c r="C1999" s="130" t="inlineStr">
        <is>
          <t>Ascend Performance Materials LLC</t>
        </is>
      </c>
      <c r="D1999" s="129" t="n">
        <v>56600</v>
      </c>
      <c r="E1999" s="130" t="inlineStr">
        <is>
          <t>FL</t>
        </is>
      </c>
      <c r="F1999" s="130" t="inlineStr">
        <is>
          <t>Industrial NAICS Cogen</t>
        </is>
      </c>
      <c r="G1999" s="130" t="inlineStr">
        <is>
          <t>ST</t>
        </is>
      </c>
      <c r="H1999" s="130" t="inlineStr">
        <is>
          <t>OG</t>
        </is>
      </c>
      <c r="I1999" s="130" t="inlineStr">
        <is>
          <t>OOG</t>
        </is>
      </c>
      <c r="J1999" s="131" t="n">
        <v>94.94</v>
      </c>
      <c r="K1999" s="129" t="n">
        <v>2020</v>
      </c>
      <c r="L1999" s="120">
        <f>IF(VLOOKUP(H1999,'Cross-Page Data'!$D$4:$F$48,3,FALSE)="natural gas",VLOOKUP(G1999,'Cross-Page Data'!$I$4:$J$19,2,FALSE),IF(VLOOKUP(H1999,'Cross-Page Data'!$D$4:$F$48,3,FALSE)="solar",IF(G1999="PV","solar PV","solar thermal"),IF(VLOOKUP(H1999,'Cross-Page Data'!$D$4:$F$48,3,FALSE)="wind",VLOOKUP(G1999,'Cross-Page Data'!$I$4:$J$19,2,FALSE),IF(VLOOKUP(H1999,'Cross-Page Data'!$D$4:$F$48,3,FALSE)="hydro",VLOOKUP(G1999,'Cross-Page Data'!$I$4:$J$19,2,FALSE),VLOOKUP(H1999,'Cross-Page Data'!$D$4:$F$48,3,FALSE)))))</f>
        <v/>
      </c>
      <c r="M1999" s="120">
        <f>IF(AND($P$2=FALSE,OR(F1999="Commercial NAICS Cogen",F1999="Industrial NAICS Cogen",F1999="NAICS-22 Cogen")),FALSE,IF(AND($P$3=FALSE,OR(F1999="Commercial NAICS Cogen",F1999="Commercial NAICS Non-Cogen",F1999="Industrial NAICS Cogen", F1999="industrial NAICS non-Cogen")),FALSE, TRUE))</f>
        <v/>
      </c>
    </row>
    <row r="2000">
      <c r="A2000" s="129" t="n">
        <v>10416</v>
      </c>
      <c r="B2000" s="130" t="inlineStr">
        <is>
          <t>Pensacola Florida Plant</t>
        </is>
      </c>
      <c r="C2000" s="130" t="inlineStr">
        <is>
          <t>Ascend Performance Materials LLC</t>
        </is>
      </c>
      <c r="D2000" s="129" t="n">
        <v>56600</v>
      </c>
      <c r="E2000" s="130" t="inlineStr">
        <is>
          <t>FL</t>
        </is>
      </c>
      <c r="F2000" s="130" t="inlineStr">
        <is>
          <t>Industrial NAICS Cogen</t>
        </is>
      </c>
      <c r="G2000" s="130" t="inlineStr">
        <is>
          <t>ST</t>
        </is>
      </c>
      <c r="H2000" s="130" t="inlineStr">
        <is>
          <t>RFO</t>
        </is>
      </c>
      <c r="I2000" s="130" t="inlineStr">
        <is>
          <t>RFO</t>
        </is>
      </c>
      <c r="J2000" s="131" t="n">
        <v>0</v>
      </c>
      <c r="K2000" s="129" t="n">
        <v>2020</v>
      </c>
      <c r="L2000" s="120">
        <f>IF(VLOOKUP(H2000,'Cross-Page Data'!$D$4:$F$48,3,FALSE)="natural gas",VLOOKUP(G2000,'Cross-Page Data'!$I$4:$J$19,2,FALSE),IF(VLOOKUP(H2000,'Cross-Page Data'!$D$4:$F$48,3,FALSE)="solar",IF(G2000="PV","solar PV","solar thermal"),IF(VLOOKUP(H2000,'Cross-Page Data'!$D$4:$F$48,3,FALSE)="wind",VLOOKUP(G2000,'Cross-Page Data'!$I$4:$J$19,2,FALSE),IF(VLOOKUP(H2000,'Cross-Page Data'!$D$4:$F$48,3,FALSE)="hydro",VLOOKUP(G2000,'Cross-Page Data'!$I$4:$J$19,2,FALSE),VLOOKUP(H2000,'Cross-Page Data'!$D$4:$F$48,3,FALSE)))))</f>
        <v/>
      </c>
      <c r="M2000" s="120">
        <f>IF(AND($P$2=FALSE,OR(F2000="Commercial NAICS Cogen",F2000="Industrial NAICS Cogen",F2000="NAICS-22 Cogen")),FALSE,IF(AND($P$3=FALSE,OR(F2000="Commercial NAICS Cogen",F2000="Commercial NAICS Non-Cogen",F2000="Industrial NAICS Cogen", F2000="industrial NAICS non-Cogen")),FALSE, TRUE))</f>
        <v/>
      </c>
    </row>
    <row r="2001">
      <c r="A2001" s="129" t="n">
        <v>10416</v>
      </c>
      <c r="B2001" s="130" t="inlineStr">
        <is>
          <t>Pensacola Florida Plant</t>
        </is>
      </c>
      <c r="C2001" s="130" t="inlineStr">
        <is>
          <t>Ascend Performance Materials LLC</t>
        </is>
      </c>
      <c r="D2001" s="129" t="n">
        <v>56600</v>
      </c>
      <c r="E2001" s="130" t="inlineStr">
        <is>
          <t>FL</t>
        </is>
      </c>
      <c r="F2001" s="130" t="inlineStr">
        <is>
          <t>Industrial NAICS Cogen</t>
        </is>
      </c>
      <c r="G2001" s="130" t="inlineStr">
        <is>
          <t>ST</t>
        </is>
      </c>
      <c r="H2001" s="130" t="inlineStr">
        <is>
          <t>WO</t>
        </is>
      </c>
      <c r="I2001" s="130" t="inlineStr">
        <is>
          <t>WOO</t>
        </is>
      </c>
      <c r="J2001" s="131" t="n">
        <v>667.9880000000001</v>
      </c>
      <c r="K2001" s="129" t="n">
        <v>2020</v>
      </c>
      <c r="L2001" s="120">
        <f>IF(VLOOKUP(H2001,'Cross-Page Data'!$D$4:$F$48,3,FALSE)="natural gas",VLOOKUP(G2001,'Cross-Page Data'!$I$4:$J$19,2,FALSE),IF(VLOOKUP(H2001,'Cross-Page Data'!$D$4:$F$48,3,FALSE)="solar",IF(G2001="PV","solar PV","solar thermal"),IF(VLOOKUP(H2001,'Cross-Page Data'!$D$4:$F$48,3,FALSE)="wind",VLOOKUP(G2001,'Cross-Page Data'!$I$4:$J$19,2,FALSE),IF(VLOOKUP(H2001,'Cross-Page Data'!$D$4:$F$48,3,FALSE)="hydro",VLOOKUP(G2001,'Cross-Page Data'!$I$4:$J$19,2,FALSE),VLOOKUP(H2001,'Cross-Page Data'!$D$4:$F$48,3,FALSE)))))</f>
        <v/>
      </c>
      <c r="M2001" s="120">
        <f>IF(AND($P$2=FALSE,OR(F2001="Commercial NAICS Cogen",F2001="Industrial NAICS Cogen",F2001="NAICS-22 Cogen")),FALSE,IF(AND($P$3=FALSE,OR(F2001="Commercial NAICS Cogen",F2001="Commercial NAICS Non-Cogen",F2001="Industrial NAICS Cogen", F2001="industrial NAICS non-Cogen")),FALSE, TRUE))</f>
        <v/>
      </c>
    </row>
    <row r="2002">
      <c r="A2002" s="129" t="n">
        <v>10417</v>
      </c>
      <c r="B2002" s="130" t="inlineStr">
        <is>
          <t>Indian Orchard Plant 1</t>
        </is>
      </c>
      <c r="C2002" s="130" t="inlineStr">
        <is>
          <t>Solutia Inc-Indian</t>
        </is>
      </c>
      <c r="D2002" s="129" t="n">
        <v>39878</v>
      </c>
      <c r="E2002" s="130" t="inlineStr">
        <is>
          <t>MA</t>
        </is>
      </c>
      <c r="F2002" s="130" t="inlineStr">
        <is>
          <t>Industrial NAICS Cogen</t>
        </is>
      </c>
      <c r="G2002" s="130" t="inlineStr">
        <is>
          <t>ST</t>
        </is>
      </c>
      <c r="H2002" s="130" t="inlineStr">
        <is>
          <t>BIT</t>
        </is>
      </c>
      <c r="I2002" s="130" t="inlineStr">
        <is>
          <t>COL</t>
        </is>
      </c>
      <c r="J2002" s="131" t="n">
        <v>0</v>
      </c>
      <c r="K2002" s="129" t="n">
        <v>2020</v>
      </c>
      <c r="L2002" s="120">
        <f>IF(VLOOKUP(H2002,'Cross-Page Data'!$D$4:$F$48,3,FALSE)="natural gas",VLOOKUP(G2002,'Cross-Page Data'!$I$4:$J$19,2,FALSE),IF(VLOOKUP(H2002,'Cross-Page Data'!$D$4:$F$48,3,FALSE)="solar",IF(G2002="PV","solar PV","solar thermal"),IF(VLOOKUP(H2002,'Cross-Page Data'!$D$4:$F$48,3,FALSE)="wind",VLOOKUP(G2002,'Cross-Page Data'!$I$4:$J$19,2,FALSE),IF(VLOOKUP(H2002,'Cross-Page Data'!$D$4:$F$48,3,FALSE)="hydro",VLOOKUP(G2002,'Cross-Page Data'!$I$4:$J$19,2,FALSE),VLOOKUP(H2002,'Cross-Page Data'!$D$4:$F$48,3,FALSE)))))</f>
        <v/>
      </c>
      <c r="M2002" s="120">
        <f>IF(AND($P$2=FALSE,OR(F2002="Commercial NAICS Cogen",F2002="Industrial NAICS Cogen",F2002="NAICS-22 Cogen")),FALSE,IF(AND($P$3=FALSE,OR(F2002="Commercial NAICS Cogen",F2002="Commercial NAICS Non-Cogen",F2002="Industrial NAICS Cogen", F2002="industrial NAICS non-Cogen")),FALSE, TRUE))</f>
        <v/>
      </c>
    </row>
    <row r="2003">
      <c r="A2003" s="129" t="n">
        <v>10417</v>
      </c>
      <c r="B2003" s="130" t="inlineStr">
        <is>
          <t>Indian Orchard Plant 1</t>
        </is>
      </c>
      <c r="C2003" s="130" t="inlineStr">
        <is>
          <t>Solutia Inc-Indian</t>
        </is>
      </c>
      <c r="D2003" s="129" t="n">
        <v>39878</v>
      </c>
      <c r="E2003" s="130" t="inlineStr">
        <is>
          <t>MA</t>
        </is>
      </c>
      <c r="F2003" s="130" t="inlineStr">
        <is>
          <t>Industrial NAICS Cogen</t>
        </is>
      </c>
      <c r="G2003" s="130" t="inlineStr">
        <is>
          <t>ST</t>
        </is>
      </c>
      <c r="H2003" s="130" t="inlineStr">
        <is>
          <t>NG</t>
        </is>
      </c>
      <c r="I2003" s="130" t="inlineStr">
        <is>
          <t>NG</t>
        </is>
      </c>
      <c r="J2003" s="131" t="n">
        <v>14793</v>
      </c>
      <c r="K2003" s="129" t="n">
        <v>2020</v>
      </c>
      <c r="L2003" s="120">
        <f>IF(VLOOKUP(H2003,'Cross-Page Data'!$D$4:$F$48,3,FALSE)="natural gas",VLOOKUP(G2003,'Cross-Page Data'!$I$4:$J$19,2,FALSE),IF(VLOOKUP(H2003,'Cross-Page Data'!$D$4:$F$48,3,FALSE)="solar",IF(G2003="PV","solar PV","solar thermal"),IF(VLOOKUP(H2003,'Cross-Page Data'!$D$4:$F$48,3,FALSE)="wind",VLOOKUP(G2003,'Cross-Page Data'!$I$4:$J$19,2,FALSE),IF(VLOOKUP(H2003,'Cross-Page Data'!$D$4:$F$48,3,FALSE)="hydro",VLOOKUP(G2003,'Cross-Page Data'!$I$4:$J$19,2,FALSE),VLOOKUP(H2003,'Cross-Page Data'!$D$4:$F$48,3,FALSE)))))</f>
        <v/>
      </c>
      <c r="M2003" s="120">
        <f>IF(AND($P$2=FALSE,OR(F2003="Commercial NAICS Cogen",F2003="Industrial NAICS Cogen",F2003="NAICS-22 Cogen")),FALSE,IF(AND($P$3=FALSE,OR(F2003="Commercial NAICS Cogen",F2003="Commercial NAICS Non-Cogen",F2003="Industrial NAICS Cogen", F2003="industrial NAICS non-Cogen")),FALSE, TRUE))</f>
        <v/>
      </c>
    </row>
    <row r="2004">
      <c r="A2004" s="129" t="n">
        <v>10427</v>
      </c>
      <c r="B2004" s="130" t="inlineStr">
        <is>
          <t>New-Indy Ontario Mill</t>
        </is>
      </c>
      <c r="C2004" s="130" t="inlineStr">
        <is>
          <t>New-Indy Ontario LLC</t>
        </is>
      </c>
      <c r="D2004" s="129" t="n">
        <v>22091</v>
      </c>
      <c r="E2004" s="130" t="inlineStr">
        <is>
          <t>CA</t>
        </is>
      </c>
      <c r="F2004" s="130" t="inlineStr">
        <is>
          <t>Industrial NAICS Non-Cogen</t>
        </is>
      </c>
      <c r="G2004" s="130" t="inlineStr">
        <is>
          <t>GT</t>
        </is>
      </c>
      <c r="H2004" s="130" t="inlineStr">
        <is>
          <t>NG</t>
        </is>
      </c>
      <c r="I2004" s="130" t="inlineStr">
        <is>
          <t>NG</t>
        </is>
      </c>
      <c r="J2004" s="131" t="n">
        <v>251356</v>
      </c>
      <c r="K2004" s="129" t="n">
        <v>2020</v>
      </c>
      <c r="L2004" s="120">
        <f>IF(VLOOKUP(H2004,'Cross-Page Data'!$D$4:$F$48,3,FALSE)="natural gas",VLOOKUP(G2004,'Cross-Page Data'!$I$4:$J$19,2,FALSE),IF(VLOOKUP(H2004,'Cross-Page Data'!$D$4:$F$48,3,FALSE)="solar",IF(G2004="PV","solar PV","solar thermal"),IF(VLOOKUP(H2004,'Cross-Page Data'!$D$4:$F$48,3,FALSE)="wind",VLOOKUP(G2004,'Cross-Page Data'!$I$4:$J$19,2,FALSE),IF(VLOOKUP(H2004,'Cross-Page Data'!$D$4:$F$48,3,FALSE)="hydro",VLOOKUP(G2004,'Cross-Page Data'!$I$4:$J$19,2,FALSE),VLOOKUP(H2004,'Cross-Page Data'!$D$4:$F$48,3,FALSE)))))</f>
        <v/>
      </c>
      <c r="M2004" s="120">
        <f>IF(AND($P$2=FALSE,OR(F2004="Commercial NAICS Cogen",F2004="Industrial NAICS Cogen",F2004="NAICS-22 Cogen")),FALSE,IF(AND($P$3=FALSE,OR(F2004="Commercial NAICS Cogen",F2004="Commercial NAICS Non-Cogen",F2004="Industrial NAICS Cogen", F2004="industrial NAICS non-Cogen")),FALSE, TRUE))</f>
        <v/>
      </c>
    </row>
    <row r="2005">
      <c r="A2005" s="129" t="n">
        <v>10430</v>
      </c>
      <c r="B2005" s="130" t="inlineStr">
        <is>
          <t>Anheuser-Busch St Louis</t>
        </is>
      </c>
      <c r="C2005" s="130" t="inlineStr">
        <is>
          <t>Anheuser-Busch Inc</t>
        </is>
      </c>
      <c r="D2005" s="129" t="n">
        <v>623</v>
      </c>
      <c r="E2005" s="130" t="inlineStr">
        <is>
          <t>MO</t>
        </is>
      </c>
      <c r="F2005" s="130" t="inlineStr">
        <is>
          <t>Industrial NAICS Cogen</t>
        </is>
      </c>
      <c r="G2005" s="130" t="inlineStr">
        <is>
          <t>ST</t>
        </is>
      </c>
      <c r="H2005" s="130" t="inlineStr">
        <is>
          <t>BIT</t>
        </is>
      </c>
      <c r="I2005" s="130" t="inlineStr">
        <is>
          <t>COL</t>
        </is>
      </c>
      <c r="J2005" s="131" t="n">
        <v>0</v>
      </c>
      <c r="K2005" s="129" t="n">
        <v>2020</v>
      </c>
      <c r="L2005" s="120">
        <f>IF(VLOOKUP(H2005,'Cross-Page Data'!$D$4:$F$48,3,FALSE)="natural gas",VLOOKUP(G2005,'Cross-Page Data'!$I$4:$J$19,2,FALSE),IF(VLOOKUP(H2005,'Cross-Page Data'!$D$4:$F$48,3,FALSE)="solar",IF(G2005="PV","solar PV","solar thermal"),IF(VLOOKUP(H2005,'Cross-Page Data'!$D$4:$F$48,3,FALSE)="wind",VLOOKUP(G2005,'Cross-Page Data'!$I$4:$J$19,2,FALSE),IF(VLOOKUP(H2005,'Cross-Page Data'!$D$4:$F$48,3,FALSE)="hydro",VLOOKUP(G2005,'Cross-Page Data'!$I$4:$J$19,2,FALSE),VLOOKUP(H2005,'Cross-Page Data'!$D$4:$F$48,3,FALSE)))))</f>
        <v/>
      </c>
      <c r="M2005" s="120">
        <f>IF(AND($P$2=FALSE,OR(F2005="Commercial NAICS Cogen",F2005="Industrial NAICS Cogen",F2005="NAICS-22 Cogen")),FALSE,IF(AND($P$3=FALSE,OR(F2005="Commercial NAICS Cogen",F2005="Commercial NAICS Non-Cogen",F2005="Industrial NAICS Cogen", F2005="industrial NAICS non-Cogen")),FALSE, TRUE))</f>
        <v/>
      </c>
    </row>
    <row r="2006">
      <c r="A2006" s="129" t="n">
        <v>10430</v>
      </c>
      <c r="B2006" s="130" t="inlineStr">
        <is>
          <t>Anheuser-Busch St Louis</t>
        </is>
      </c>
      <c r="C2006" s="130" t="inlineStr">
        <is>
          <t>Anheuser-Busch Inc</t>
        </is>
      </c>
      <c r="D2006" s="129" t="n">
        <v>623</v>
      </c>
      <c r="E2006" s="130" t="inlineStr">
        <is>
          <t>MO</t>
        </is>
      </c>
      <c r="F2006" s="130" t="inlineStr">
        <is>
          <t>Industrial NAICS Cogen</t>
        </is>
      </c>
      <c r="G2006" s="130" t="inlineStr">
        <is>
          <t>ST</t>
        </is>
      </c>
      <c r="H2006" s="130" t="inlineStr">
        <is>
          <t>LIG</t>
        </is>
      </c>
      <c r="I2006" s="130" t="inlineStr">
        <is>
          <t>COL</t>
        </is>
      </c>
      <c r="J2006" s="131" t="n">
        <v>0</v>
      </c>
      <c r="K2006" s="129" t="n">
        <v>2020</v>
      </c>
      <c r="L2006" s="120">
        <f>IF(VLOOKUP(H2006,'Cross-Page Data'!$D$4:$F$48,3,FALSE)="natural gas",VLOOKUP(G2006,'Cross-Page Data'!$I$4:$J$19,2,FALSE),IF(VLOOKUP(H2006,'Cross-Page Data'!$D$4:$F$48,3,FALSE)="solar",IF(G2006="PV","solar PV","solar thermal"),IF(VLOOKUP(H2006,'Cross-Page Data'!$D$4:$F$48,3,FALSE)="wind",VLOOKUP(G2006,'Cross-Page Data'!$I$4:$J$19,2,FALSE),IF(VLOOKUP(H2006,'Cross-Page Data'!$D$4:$F$48,3,FALSE)="hydro",VLOOKUP(G2006,'Cross-Page Data'!$I$4:$J$19,2,FALSE),VLOOKUP(H2006,'Cross-Page Data'!$D$4:$F$48,3,FALSE)))))</f>
        <v/>
      </c>
      <c r="M2006" s="120">
        <f>IF(AND($P$2=FALSE,OR(F2006="Commercial NAICS Cogen",F2006="Industrial NAICS Cogen",F2006="NAICS-22 Cogen")),FALSE,IF(AND($P$3=FALSE,OR(F2006="Commercial NAICS Cogen",F2006="Commercial NAICS Non-Cogen",F2006="Industrial NAICS Cogen", F2006="industrial NAICS non-Cogen")),FALSE, TRUE))</f>
        <v/>
      </c>
    </row>
    <row r="2007">
      <c r="A2007" s="129" t="n">
        <v>10430</v>
      </c>
      <c r="B2007" s="130" t="inlineStr">
        <is>
          <t>Anheuser-Busch St Louis</t>
        </is>
      </c>
      <c r="C2007" s="130" t="inlineStr">
        <is>
          <t>Anheuser-Busch Inc</t>
        </is>
      </c>
      <c r="D2007" s="129" t="n">
        <v>623</v>
      </c>
      <c r="E2007" s="130" t="inlineStr">
        <is>
          <t>MO</t>
        </is>
      </c>
      <c r="F2007" s="130" t="inlineStr">
        <is>
          <t>Industrial NAICS Cogen</t>
        </is>
      </c>
      <c r="G2007" s="130" t="inlineStr">
        <is>
          <t>ST</t>
        </is>
      </c>
      <c r="H2007" s="130" t="inlineStr">
        <is>
          <t>NG</t>
        </is>
      </c>
      <c r="I2007" s="130" t="inlineStr">
        <is>
          <t>NG</t>
        </is>
      </c>
      <c r="J2007" s="131" t="n">
        <v>37436.762</v>
      </c>
      <c r="K2007" s="129" t="n">
        <v>2020</v>
      </c>
      <c r="L2007" s="120">
        <f>IF(VLOOKUP(H2007,'Cross-Page Data'!$D$4:$F$48,3,FALSE)="natural gas",VLOOKUP(G2007,'Cross-Page Data'!$I$4:$J$19,2,FALSE),IF(VLOOKUP(H2007,'Cross-Page Data'!$D$4:$F$48,3,FALSE)="solar",IF(G2007="PV","solar PV","solar thermal"),IF(VLOOKUP(H2007,'Cross-Page Data'!$D$4:$F$48,3,FALSE)="wind",VLOOKUP(G2007,'Cross-Page Data'!$I$4:$J$19,2,FALSE),IF(VLOOKUP(H2007,'Cross-Page Data'!$D$4:$F$48,3,FALSE)="hydro",VLOOKUP(G2007,'Cross-Page Data'!$I$4:$J$19,2,FALSE),VLOOKUP(H2007,'Cross-Page Data'!$D$4:$F$48,3,FALSE)))))</f>
        <v/>
      </c>
      <c r="M2007" s="120">
        <f>IF(AND($P$2=FALSE,OR(F2007="Commercial NAICS Cogen",F2007="Industrial NAICS Cogen",F2007="NAICS-22 Cogen")),FALSE,IF(AND($P$3=FALSE,OR(F2007="Commercial NAICS Cogen",F2007="Commercial NAICS Non-Cogen",F2007="Industrial NAICS Cogen", F2007="industrial NAICS non-Cogen")),FALSE, TRUE))</f>
        <v/>
      </c>
    </row>
    <row r="2008">
      <c r="A2008" s="129" t="n">
        <v>10430</v>
      </c>
      <c r="B2008" s="130" t="inlineStr">
        <is>
          <t>Anheuser-Busch St Louis</t>
        </is>
      </c>
      <c r="C2008" s="130" t="inlineStr">
        <is>
          <t>Anheuser-Busch Inc</t>
        </is>
      </c>
      <c r="D2008" s="129" t="n">
        <v>623</v>
      </c>
      <c r="E2008" s="130" t="inlineStr">
        <is>
          <t>MO</t>
        </is>
      </c>
      <c r="F2008" s="130" t="inlineStr">
        <is>
          <t>Industrial NAICS Cogen</t>
        </is>
      </c>
      <c r="G2008" s="130" t="inlineStr">
        <is>
          <t>ST</t>
        </is>
      </c>
      <c r="H2008" s="130" t="inlineStr">
        <is>
          <t>OBG</t>
        </is>
      </c>
      <c r="I2008" s="130" t="inlineStr">
        <is>
          <t>ORW</t>
        </is>
      </c>
      <c r="J2008" s="131" t="n">
        <v>2516.894</v>
      </c>
      <c r="K2008" s="129" t="n">
        <v>2020</v>
      </c>
      <c r="L2008" s="120">
        <f>IF(VLOOKUP(H2008,'Cross-Page Data'!$D$4:$F$48,3,FALSE)="natural gas",VLOOKUP(G2008,'Cross-Page Data'!$I$4:$J$19,2,FALSE),IF(VLOOKUP(H2008,'Cross-Page Data'!$D$4:$F$48,3,FALSE)="solar",IF(G2008="PV","solar PV","solar thermal"),IF(VLOOKUP(H2008,'Cross-Page Data'!$D$4:$F$48,3,FALSE)="wind",VLOOKUP(G2008,'Cross-Page Data'!$I$4:$J$19,2,FALSE),IF(VLOOKUP(H2008,'Cross-Page Data'!$D$4:$F$48,3,FALSE)="hydro",VLOOKUP(G2008,'Cross-Page Data'!$I$4:$J$19,2,FALSE),VLOOKUP(H2008,'Cross-Page Data'!$D$4:$F$48,3,FALSE)))))</f>
        <v/>
      </c>
      <c r="M2008" s="120">
        <f>IF(AND($P$2=FALSE,OR(F2008="Commercial NAICS Cogen",F2008="Industrial NAICS Cogen",F2008="NAICS-22 Cogen")),FALSE,IF(AND($P$3=FALSE,OR(F2008="Commercial NAICS Cogen",F2008="Commercial NAICS Non-Cogen",F2008="Industrial NAICS Cogen", F2008="industrial NAICS non-Cogen")),FALSE, TRUE))</f>
        <v/>
      </c>
    </row>
    <row r="2009">
      <c r="A2009" s="129" t="n">
        <v>10430</v>
      </c>
      <c r="B2009" s="130" t="inlineStr">
        <is>
          <t>Anheuser-Busch St Louis</t>
        </is>
      </c>
      <c r="C2009" s="130" t="inlineStr">
        <is>
          <t>Anheuser-Busch Inc</t>
        </is>
      </c>
      <c r="D2009" s="129" t="n">
        <v>623</v>
      </c>
      <c r="E2009" s="130" t="inlineStr">
        <is>
          <t>MO</t>
        </is>
      </c>
      <c r="F2009" s="130" t="inlineStr">
        <is>
          <t>Industrial NAICS Cogen</t>
        </is>
      </c>
      <c r="G2009" s="130" t="inlineStr">
        <is>
          <t>ST</t>
        </is>
      </c>
      <c r="H2009" s="130" t="inlineStr">
        <is>
          <t>RFO</t>
        </is>
      </c>
      <c r="I2009" s="130" t="inlineStr">
        <is>
          <t>RFO</t>
        </is>
      </c>
      <c r="J2009" s="131" t="n">
        <v>0</v>
      </c>
      <c r="K2009" s="129" t="n">
        <v>2020</v>
      </c>
      <c r="L2009" s="120">
        <f>IF(VLOOKUP(H2009,'Cross-Page Data'!$D$4:$F$48,3,FALSE)="natural gas",VLOOKUP(G2009,'Cross-Page Data'!$I$4:$J$19,2,FALSE),IF(VLOOKUP(H2009,'Cross-Page Data'!$D$4:$F$48,3,FALSE)="solar",IF(G2009="PV","solar PV","solar thermal"),IF(VLOOKUP(H2009,'Cross-Page Data'!$D$4:$F$48,3,FALSE)="wind",VLOOKUP(G2009,'Cross-Page Data'!$I$4:$J$19,2,FALSE),IF(VLOOKUP(H2009,'Cross-Page Data'!$D$4:$F$48,3,FALSE)="hydro",VLOOKUP(G2009,'Cross-Page Data'!$I$4:$J$19,2,FALSE),VLOOKUP(H2009,'Cross-Page Data'!$D$4:$F$48,3,FALSE)))))</f>
        <v/>
      </c>
      <c r="M2009" s="120">
        <f>IF(AND($P$2=FALSE,OR(F2009="Commercial NAICS Cogen",F2009="Industrial NAICS Cogen",F2009="NAICS-22 Cogen")),FALSE,IF(AND($P$3=FALSE,OR(F2009="Commercial NAICS Cogen",F2009="Commercial NAICS Non-Cogen",F2009="Industrial NAICS Cogen", F2009="industrial NAICS non-Cogen")),FALSE, TRUE))</f>
        <v/>
      </c>
    </row>
    <row r="2010">
      <c r="A2010" s="129" t="n">
        <v>10430</v>
      </c>
      <c r="B2010" s="130" t="inlineStr">
        <is>
          <t>Anheuser-Busch St Louis</t>
        </is>
      </c>
      <c r="C2010" s="130" t="inlineStr">
        <is>
          <t>Anheuser-Busch Inc</t>
        </is>
      </c>
      <c r="D2010" s="129" t="n">
        <v>623</v>
      </c>
      <c r="E2010" s="130" t="inlineStr">
        <is>
          <t>MO</t>
        </is>
      </c>
      <c r="F2010" s="130" t="inlineStr">
        <is>
          <t>Industrial NAICS Cogen</t>
        </is>
      </c>
      <c r="G2010" s="130" t="inlineStr">
        <is>
          <t>ST</t>
        </is>
      </c>
      <c r="H2010" s="130" t="inlineStr">
        <is>
          <t>WDS</t>
        </is>
      </c>
      <c r="I2010" s="130" t="inlineStr">
        <is>
          <t>WWW</t>
        </is>
      </c>
      <c r="J2010" s="131" t="n">
        <v>0</v>
      </c>
      <c r="K2010" s="129" t="n">
        <v>2020</v>
      </c>
      <c r="L2010" s="120">
        <f>IF(VLOOKUP(H2010,'Cross-Page Data'!$D$4:$F$48,3,FALSE)="natural gas",VLOOKUP(G2010,'Cross-Page Data'!$I$4:$J$19,2,FALSE),IF(VLOOKUP(H2010,'Cross-Page Data'!$D$4:$F$48,3,FALSE)="solar",IF(G2010="PV","solar PV","solar thermal"),IF(VLOOKUP(H2010,'Cross-Page Data'!$D$4:$F$48,3,FALSE)="wind",VLOOKUP(G2010,'Cross-Page Data'!$I$4:$J$19,2,FALSE),IF(VLOOKUP(H2010,'Cross-Page Data'!$D$4:$F$48,3,FALSE)="hydro",VLOOKUP(G2010,'Cross-Page Data'!$I$4:$J$19,2,FALSE),VLOOKUP(H2010,'Cross-Page Data'!$D$4:$F$48,3,FALSE)))))</f>
        <v/>
      </c>
      <c r="M2010" s="120">
        <f>IF(AND($P$2=FALSE,OR(F2010="Commercial NAICS Cogen",F2010="Industrial NAICS Cogen",F2010="NAICS-22 Cogen")),FALSE,IF(AND($P$3=FALSE,OR(F2010="Commercial NAICS Cogen",F2010="Commercial NAICS Non-Cogen",F2010="Industrial NAICS Cogen", F2010="industrial NAICS non-Cogen")),FALSE, TRUE))</f>
        <v/>
      </c>
    </row>
    <row r="2011">
      <c r="A2011" s="129" t="n">
        <v>10434</v>
      </c>
      <c r="B2011" s="130" t="inlineStr">
        <is>
          <t>Mosaic New Wales Operations</t>
        </is>
      </c>
      <c r="C2011" s="130" t="inlineStr">
        <is>
          <t>Mosaic Fertilizer LLC</t>
        </is>
      </c>
      <c r="D2011" s="129" t="n">
        <v>9383</v>
      </c>
      <c r="E2011" s="130" t="inlineStr">
        <is>
          <t>FL</t>
        </is>
      </c>
      <c r="F2011" s="130" t="inlineStr">
        <is>
          <t>Industrial NAICS Cogen</t>
        </is>
      </c>
      <c r="G2011" s="130" t="inlineStr">
        <is>
          <t>ST</t>
        </is>
      </c>
      <c r="H2011" s="130" t="inlineStr">
        <is>
          <t>WH</t>
        </is>
      </c>
      <c r="I2011" s="130" t="inlineStr">
        <is>
          <t>OTH</t>
        </is>
      </c>
      <c r="J2011" s="131" t="n">
        <v>424816</v>
      </c>
      <c r="K2011" s="129" t="n">
        <v>2020</v>
      </c>
      <c r="L2011" s="120">
        <f>IF(VLOOKUP(H2011,'Cross-Page Data'!$D$4:$F$48,3,FALSE)="natural gas",VLOOKUP(G2011,'Cross-Page Data'!$I$4:$J$19,2,FALSE),IF(VLOOKUP(H2011,'Cross-Page Data'!$D$4:$F$48,3,FALSE)="solar",IF(G2011="PV","solar PV","solar thermal"),IF(VLOOKUP(H2011,'Cross-Page Data'!$D$4:$F$48,3,FALSE)="wind",VLOOKUP(G2011,'Cross-Page Data'!$I$4:$J$19,2,FALSE),IF(VLOOKUP(H2011,'Cross-Page Data'!$D$4:$F$48,3,FALSE)="hydro",VLOOKUP(G2011,'Cross-Page Data'!$I$4:$J$19,2,FALSE),VLOOKUP(H2011,'Cross-Page Data'!$D$4:$F$48,3,FALSE)))))</f>
        <v/>
      </c>
      <c r="M2011" s="120">
        <f>IF(AND($P$2=FALSE,OR(F2011="Commercial NAICS Cogen",F2011="Industrial NAICS Cogen",F2011="NAICS-22 Cogen")),FALSE,IF(AND($P$3=FALSE,OR(F2011="Commercial NAICS Cogen",F2011="Commercial NAICS Non-Cogen",F2011="Industrial NAICS Cogen", F2011="industrial NAICS non-Cogen")),FALSE, TRUE))</f>
        <v/>
      </c>
    </row>
    <row r="2012">
      <c r="A2012" s="129" t="n">
        <v>10435</v>
      </c>
      <c r="B2012" s="130" t="inlineStr">
        <is>
          <t>Camden Resource Recovery Facility</t>
        </is>
      </c>
      <c r="C2012" s="130" t="inlineStr">
        <is>
          <t>Covanta Camden Energy Recovery Center</t>
        </is>
      </c>
      <c r="D2012" s="129" t="n">
        <v>49966</v>
      </c>
      <c r="E2012" s="130" t="inlineStr">
        <is>
          <t>NJ</t>
        </is>
      </c>
      <c r="F2012" s="130" t="inlineStr">
        <is>
          <t>NAICS-22 Non-Cogen</t>
        </is>
      </c>
      <c r="G2012" s="130" t="inlineStr">
        <is>
          <t>ST</t>
        </is>
      </c>
      <c r="H2012" s="130" t="inlineStr">
        <is>
          <t>DFO</t>
        </is>
      </c>
      <c r="I2012" s="130" t="inlineStr">
        <is>
          <t>DFO</t>
        </is>
      </c>
      <c r="J2012" s="131" t="n">
        <v>0</v>
      </c>
      <c r="K2012" s="129" t="n">
        <v>2020</v>
      </c>
      <c r="L2012" s="120">
        <f>IF(VLOOKUP(H2012,'Cross-Page Data'!$D$4:$F$48,3,FALSE)="natural gas",VLOOKUP(G2012,'Cross-Page Data'!$I$4:$J$19,2,FALSE),IF(VLOOKUP(H2012,'Cross-Page Data'!$D$4:$F$48,3,FALSE)="solar",IF(G2012="PV","solar PV","solar thermal"),IF(VLOOKUP(H2012,'Cross-Page Data'!$D$4:$F$48,3,FALSE)="wind",VLOOKUP(G2012,'Cross-Page Data'!$I$4:$J$19,2,FALSE),IF(VLOOKUP(H2012,'Cross-Page Data'!$D$4:$F$48,3,FALSE)="hydro",VLOOKUP(G2012,'Cross-Page Data'!$I$4:$J$19,2,FALSE),VLOOKUP(H2012,'Cross-Page Data'!$D$4:$F$48,3,FALSE)))))</f>
        <v/>
      </c>
      <c r="M2012" s="120">
        <f>IF(AND($P$2=FALSE,OR(F2012="Commercial NAICS Cogen",F2012="Industrial NAICS Cogen",F2012="NAICS-22 Cogen")),FALSE,IF(AND($P$3=FALSE,OR(F2012="Commercial NAICS Cogen",F2012="Commercial NAICS Non-Cogen",F2012="Industrial NAICS Cogen", F2012="industrial NAICS non-Cogen")),FALSE, TRUE))</f>
        <v/>
      </c>
    </row>
    <row r="2013">
      <c r="A2013" s="129" t="n">
        <v>10435</v>
      </c>
      <c r="B2013" s="130" t="inlineStr">
        <is>
          <t>Camden Resource Recovery Facility</t>
        </is>
      </c>
      <c r="C2013" s="130" t="inlineStr">
        <is>
          <t>Covanta Camden Energy Recovery Center</t>
        </is>
      </c>
      <c r="D2013" s="129" t="n">
        <v>49966</v>
      </c>
      <c r="E2013" s="130" t="inlineStr">
        <is>
          <t>NJ</t>
        </is>
      </c>
      <c r="F2013" s="130" t="inlineStr">
        <is>
          <t>NAICS-22 Non-Cogen</t>
        </is>
      </c>
      <c r="G2013" s="130" t="inlineStr">
        <is>
          <t>ST</t>
        </is>
      </c>
      <c r="H2013" s="130" t="inlineStr">
        <is>
          <t>MSB</t>
        </is>
      </c>
      <c r="I2013" s="130" t="inlineStr">
        <is>
          <t>MLG</t>
        </is>
      </c>
      <c r="J2013" s="131" t="n">
        <v>68338.212</v>
      </c>
      <c r="K2013" s="129" t="n">
        <v>2020</v>
      </c>
      <c r="L2013" s="120">
        <f>IF(VLOOKUP(H2013,'Cross-Page Data'!$D$4:$F$48,3,FALSE)="natural gas",VLOOKUP(G2013,'Cross-Page Data'!$I$4:$J$19,2,FALSE),IF(VLOOKUP(H2013,'Cross-Page Data'!$D$4:$F$48,3,FALSE)="solar",IF(G2013="PV","solar PV","solar thermal"),IF(VLOOKUP(H2013,'Cross-Page Data'!$D$4:$F$48,3,FALSE)="wind",VLOOKUP(G2013,'Cross-Page Data'!$I$4:$J$19,2,FALSE),IF(VLOOKUP(H2013,'Cross-Page Data'!$D$4:$F$48,3,FALSE)="hydro",VLOOKUP(G2013,'Cross-Page Data'!$I$4:$J$19,2,FALSE),VLOOKUP(H2013,'Cross-Page Data'!$D$4:$F$48,3,FALSE)))))</f>
        <v/>
      </c>
      <c r="M2013" s="120">
        <f>IF(AND($P$2=FALSE,OR(F2013="Commercial NAICS Cogen",F2013="Industrial NAICS Cogen",F2013="NAICS-22 Cogen")),FALSE,IF(AND($P$3=FALSE,OR(F2013="Commercial NAICS Cogen",F2013="Commercial NAICS Non-Cogen",F2013="Industrial NAICS Cogen", F2013="industrial NAICS non-Cogen")),FALSE, TRUE))</f>
        <v/>
      </c>
    </row>
    <row r="2014">
      <c r="A2014" s="129" t="n">
        <v>10435</v>
      </c>
      <c r="B2014" s="130" t="inlineStr">
        <is>
          <t>Camden Resource Recovery Facility</t>
        </is>
      </c>
      <c r="C2014" s="130" t="inlineStr">
        <is>
          <t>Covanta Camden Energy Recovery Center</t>
        </is>
      </c>
      <c r="D2014" s="129" t="n">
        <v>49966</v>
      </c>
      <c r="E2014" s="130" t="inlineStr">
        <is>
          <t>NJ</t>
        </is>
      </c>
      <c r="F2014" s="130" t="inlineStr">
        <is>
          <t>NAICS-22 Non-Cogen</t>
        </is>
      </c>
      <c r="G2014" s="130" t="inlineStr">
        <is>
          <t>ST</t>
        </is>
      </c>
      <c r="H2014" s="130" t="inlineStr">
        <is>
          <t>MSN</t>
        </is>
      </c>
      <c r="I2014" s="130" t="inlineStr">
        <is>
          <t>OTH</t>
        </is>
      </c>
      <c r="J2014" s="131" t="n">
        <v>83523.788</v>
      </c>
      <c r="K2014" s="129" t="n">
        <v>2020</v>
      </c>
      <c r="L2014" s="120">
        <f>IF(VLOOKUP(H2014,'Cross-Page Data'!$D$4:$F$48,3,FALSE)="natural gas",VLOOKUP(G2014,'Cross-Page Data'!$I$4:$J$19,2,FALSE),IF(VLOOKUP(H2014,'Cross-Page Data'!$D$4:$F$48,3,FALSE)="solar",IF(G2014="PV","solar PV","solar thermal"),IF(VLOOKUP(H2014,'Cross-Page Data'!$D$4:$F$48,3,FALSE)="wind",VLOOKUP(G2014,'Cross-Page Data'!$I$4:$J$19,2,FALSE),IF(VLOOKUP(H2014,'Cross-Page Data'!$D$4:$F$48,3,FALSE)="hydro",VLOOKUP(G2014,'Cross-Page Data'!$I$4:$J$19,2,FALSE),VLOOKUP(H2014,'Cross-Page Data'!$D$4:$F$48,3,FALSE)))))</f>
        <v/>
      </c>
      <c r="M2014" s="120">
        <f>IF(AND($P$2=FALSE,OR(F2014="Commercial NAICS Cogen",F2014="Industrial NAICS Cogen",F2014="NAICS-22 Cogen")),FALSE,IF(AND($P$3=FALSE,OR(F2014="Commercial NAICS Cogen",F2014="Commercial NAICS Non-Cogen",F2014="Industrial NAICS Cogen", F2014="industrial NAICS non-Cogen")),FALSE, TRUE))</f>
        <v/>
      </c>
    </row>
    <row r="2015">
      <c r="A2015" s="129" t="n">
        <v>10435</v>
      </c>
      <c r="B2015" s="130" t="inlineStr">
        <is>
          <t>Camden Resource Recovery Facility</t>
        </is>
      </c>
      <c r="C2015" s="130" t="inlineStr">
        <is>
          <t>Covanta Camden Energy Recovery Center</t>
        </is>
      </c>
      <c r="D2015" s="129" t="n">
        <v>49966</v>
      </c>
      <c r="E2015" s="130" t="inlineStr">
        <is>
          <t>NJ</t>
        </is>
      </c>
      <c r="F2015" s="130" t="inlineStr">
        <is>
          <t>NAICS-22 Non-Cogen</t>
        </is>
      </c>
      <c r="G2015" s="130" t="inlineStr">
        <is>
          <t>ST</t>
        </is>
      </c>
      <c r="H2015" s="130" t="inlineStr">
        <is>
          <t>NG</t>
        </is>
      </c>
      <c r="I2015" s="130" t="inlineStr">
        <is>
          <t>NG</t>
        </is>
      </c>
      <c r="J2015" s="131" t="n">
        <v>0</v>
      </c>
      <c r="K2015" s="129" t="n">
        <v>2020</v>
      </c>
      <c r="L2015" s="120">
        <f>IF(VLOOKUP(H2015,'Cross-Page Data'!$D$4:$F$48,3,FALSE)="natural gas",VLOOKUP(G2015,'Cross-Page Data'!$I$4:$J$19,2,FALSE),IF(VLOOKUP(H2015,'Cross-Page Data'!$D$4:$F$48,3,FALSE)="solar",IF(G2015="PV","solar PV","solar thermal"),IF(VLOOKUP(H2015,'Cross-Page Data'!$D$4:$F$48,3,FALSE)="wind",VLOOKUP(G2015,'Cross-Page Data'!$I$4:$J$19,2,FALSE),IF(VLOOKUP(H2015,'Cross-Page Data'!$D$4:$F$48,3,FALSE)="hydro",VLOOKUP(G2015,'Cross-Page Data'!$I$4:$J$19,2,FALSE),VLOOKUP(H2015,'Cross-Page Data'!$D$4:$F$48,3,FALSE)))))</f>
        <v/>
      </c>
      <c r="M2015" s="120">
        <f>IF(AND($P$2=FALSE,OR(F2015="Commercial NAICS Cogen",F2015="Industrial NAICS Cogen",F2015="NAICS-22 Cogen")),FALSE,IF(AND($P$3=FALSE,OR(F2015="Commercial NAICS Cogen",F2015="Commercial NAICS Non-Cogen",F2015="Industrial NAICS Cogen", F2015="industrial NAICS non-Cogen")),FALSE, TRUE))</f>
        <v/>
      </c>
    </row>
    <row r="2016">
      <c r="A2016" s="129" t="n">
        <v>10439</v>
      </c>
      <c r="B2016" s="130" t="inlineStr">
        <is>
          <t>SEGS III</t>
        </is>
      </c>
      <c r="C2016" s="130" t="inlineStr">
        <is>
          <t>FPL Energy Operating Services Inc - SEGS</t>
        </is>
      </c>
      <c r="D2016" s="129" t="n">
        <v>55711</v>
      </c>
      <c r="E2016" s="130" t="inlineStr">
        <is>
          <t>CA</t>
        </is>
      </c>
      <c r="F2016" s="130" t="inlineStr">
        <is>
          <t>NAICS-22 Non-Cogen</t>
        </is>
      </c>
      <c r="G2016" s="130" t="inlineStr">
        <is>
          <t>ST</t>
        </is>
      </c>
      <c r="H2016" s="130" t="inlineStr">
        <is>
          <t>NG</t>
        </is>
      </c>
      <c r="I2016" s="130" t="inlineStr">
        <is>
          <t>NG</t>
        </is>
      </c>
      <c r="J2016" s="131" t="n">
        <v>0</v>
      </c>
      <c r="K2016" s="129" t="n">
        <v>2020</v>
      </c>
      <c r="L2016" s="120">
        <f>IF(VLOOKUP(H2016,'Cross-Page Data'!$D$4:$F$48,3,FALSE)="natural gas",VLOOKUP(G2016,'Cross-Page Data'!$I$4:$J$19,2,FALSE),IF(VLOOKUP(H2016,'Cross-Page Data'!$D$4:$F$48,3,FALSE)="solar",IF(G2016="PV","solar PV","solar thermal"),IF(VLOOKUP(H2016,'Cross-Page Data'!$D$4:$F$48,3,FALSE)="wind",VLOOKUP(G2016,'Cross-Page Data'!$I$4:$J$19,2,FALSE),IF(VLOOKUP(H2016,'Cross-Page Data'!$D$4:$F$48,3,FALSE)="hydro",VLOOKUP(G2016,'Cross-Page Data'!$I$4:$J$19,2,FALSE),VLOOKUP(H2016,'Cross-Page Data'!$D$4:$F$48,3,FALSE)))))</f>
        <v/>
      </c>
      <c r="M2016" s="120">
        <f>IF(AND($P$2=FALSE,OR(F2016="Commercial NAICS Cogen",F2016="Industrial NAICS Cogen",F2016="NAICS-22 Cogen")),FALSE,IF(AND($P$3=FALSE,OR(F2016="Commercial NAICS Cogen",F2016="Commercial NAICS Non-Cogen",F2016="Industrial NAICS Cogen", F2016="industrial NAICS non-Cogen")),FALSE, TRUE))</f>
        <v/>
      </c>
    </row>
    <row r="2017">
      <c r="A2017" s="129" t="n">
        <v>10439</v>
      </c>
      <c r="B2017" s="130" t="inlineStr">
        <is>
          <t>SEGS III</t>
        </is>
      </c>
      <c r="C2017" s="130" t="inlineStr">
        <is>
          <t>FPL Energy Operating Services Inc - SEGS</t>
        </is>
      </c>
      <c r="D2017" s="129" t="n">
        <v>55711</v>
      </c>
      <c r="E2017" s="130" t="inlineStr">
        <is>
          <t>CA</t>
        </is>
      </c>
      <c r="F2017" s="130" t="inlineStr">
        <is>
          <t>NAICS-22 Non-Cogen</t>
        </is>
      </c>
      <c r="G2017" s="130" t="inlineStr">
        <is>
          <t>ST</t>
        </is>
      </c>
      <c r="H2017" s="130" t="inlineStr">
        <is>
          <t>SUN</t>
        </is>
      </c>
      <c r="I2017" s="130" t="inlineStr">
        <is>
          <t>SUN</t>
        </is>
      </c>
      <c r="J2017" s="131" t="n">
        <v>0</v>
      </c>
      <c r="K2017" s="129" t="n">
        <v>2020</v>
      </c>
      <c r="L2017" s="120">
        <f>IF(VLOOKUP(H2017,'Cross-Page Data'!$D$4:$F$48,3,FALSE)="natural gas",VLOOKUP(G2017,'Cross-Page Data'!$I$4:$J$19,2,FALSE),IF(VLOOKUP(H2017,'Cross-Page Data'!$D$4:$F$48,3,FALSE)="solar",IF(G2017="PV","solar PV","solar thermal"),IF(VLOOKUP(H2017,'Cross-Page Data'!$D$4:$F$48,3,FALSE)="wind",VLOOKUP(G2017,'Cross-Page Data'!$I$4:$J$19,2,FALSE),IF(VLOOKUP(H2017,'Cross-Page Data'!$D$4:$F$48,3,FALSE)="hydro",VLOOKUP(G2017,'Cross-Page Data'!$I$4:$J$19,2,FALSE),VLOOKUP(H2017,'Cross-Page Data'!$D$4:$F$48,3,FALSE)))))</f>
        <v/>
      </c>
      <c r="M2017" s="120">
        <f>IF(AND($P$2=FALSE,OR(F2017="Commercial NAICS Cogen",F2017="Industrial NAICS Cogen",F2017="NAICS-22 Cogen")),FALSE,IF(AND($P$3=FALSE,OR(F2017="Commercial NAICS Cogen",F2017="Commercial NAICS Non-Cogen",F2017="Industrial NAICS Cogen", F2017="industrial NAICS non-Cogen")),FALSE, TRUE))</f>
        <v/>
      </c>
    </row>
    <row r="2018">
      <c r="A2018" s="129" t="n">
        <v>10440</v>
      </c>
      <c r="B2018" s="130" t="inlineStr">
        <is>
          <t>SEGS IV</t>
        </is>
      </c>
      <c r="C2018" s="130" t="inlineStr">
        <is>
          <t>FPL Energy Operating Services Inc - SEGS</t>
        </is>
      </c>
      <c r="D2018" s="129" t="n">
        <v>55711</v>
      </c>
      <c r="E2018" s="130" t="inlineStr">
        <is>
          <t>CA</t>
        </is>
      </c>
      <c r="F2018" s="130" t="inlineStr">
        <is>
          <t>NAICS-22 Non-Cogen</t>
        </is>
      </c>
      <c r="G2018" s="130" t="inlineStr">
        <is>
          <t>ST</t>
        </is>
      </c>
      <c r="H2018" s="130" t="inlineStr">
        <is>
          <t>NG</t>
        </is>
      </c>
      <c r="I2018" s="130" t="inlineStr">
        <is>
          <t>NG</t>
        </is>
      </c>
      <c r="J2018" s="131" t="n">
        <v>0</v>
      </c>
      <c r="K2018" s="129" t="n">
        <v>2020</v>
      </c>
      <c r="L2018" s="120">
        <f>IF(VLOOKUP(H2018,'Cross-Page Data'!$D$4:$F$48,3,FALSE)="natural gas",VLOOKUP(G2018,'Cross-Page Data'!$I$4:$J$19,2,FALSE),IF(VLOOKUP(H2018,'Cross-Page Data'!$D$4:$F$48,3,FALSE)="solar",IF(G2018="PV","solar PV","solar thermal"),IF(VLOOKUP(H2018,'Cross-Page Data'!$D$4:$F$48,3,FALSE)="wind",VLOOKUP(G2018,'Cross-Page Data'!$I$4:$J$19,2,FALSE),IF(VLOOKUP(H2018,'Cross-Page Data'!$D$4:$F$48,3,FALSE)="hydro",VLOOKUP(G2018,'Cross-Page Data'!$I$4:$J$19,2,FALSE),VLOOKUP(H2018,'Cross-Page Data'!$D$4:$F$48,3,FALSE)))))</f>
        <v/>
      </c>
      <c r="M2018" s="120">
        <f>IF(AND($P$2=FALSE,OR(F2018="Commercial NAICS Cogen",F2018="Industrial NAICS Cogen",F2018="NAICS-22 Cogen")),FALSE,IF(AND($P$3=FALSE,OR(F2018="Commercial NAICS Cogen",F2018="Commercial NAICS Non-Cogen",F2018="Industrial NAICS Cogen", F2018="industrial NAICS non-Cogen")),FALSE, TRUE))</f>
        <v/>
      </c>
    </row>
    <row r="2019">
      <c r="A2019" s="129" t="n">
        <v>10440</v>
      </c>
      <c r="B2019" s="130" t="inlineStr">
        <is>
          <t>SEGS IV</t>
        </is>
      </c>
      <c r="C2019" s="130" t="inlineStr">
        <is>
          <t>FPL Energy Operating Services Inc - SEGS</t>
        </is>
      </c>
      <c r="D2019" s="129" t="n">
        <v>55711</v>
      </c>
      <c r="E2019" s="130" t="inlineStr">
        <is>
          <t>CA</t>
        </is>
      </c>
      <c r="F2019" s="130" t="inlineStr">
        <is>
          <t>NAICS-22 Non-Cogen</t>
        </is>
      </c>
      <c r="G2019" s="130" t="inlineStr">
        <is>
          <t>ST</t>
        </is>
      </c>
      <c r="H2019" s="130" t="inlineStr">
        <is>
          <t>SUN</t>
        </is>
      </c>
      <c r="I2019" s="130" t="inlineStr">
        <is>
          <t>SUN</t>
        </is>
      </c>
      <c r="J2019" s="131" t="n">
        <v>0</v>
      </c>
      <c r="K2019" s="129" t="n">
        <v>2020</v>
      </c>
      <c r="L2019" s="120">
        <f>IF(VLOOKUP(H2019,'Cross-Page Data'!$D$4:$F$48,3,FALSE)="natural gas",VLOOKUP(G2019,'Cross-Page Data'!$I$4:$J$19,2,FALSE),IF(VLOOKUP(H2019,'Cross-Page Data'!$D$4:$F$48,3,FALSE)="solar",IF(G2019="PV","solar PV","solar thermal"),IF(VLOOKUP(H2019,'Cross-Page Data'!$D$4:$F$48,3,FALSE)="wind",VLOOKUP(G2019,'Cross-Page Data'!$I$4:$J$19,2,FALSE),IF(VLOOKUP(H2019,'Cross-Page Data'!$D$4:$F$48,3,FALSE)="hydro",VLOOKUP(G2019,'Cross-Page Data'!$I$4:$J$19,2,FALSE),VLOOKUP(H2019,'Cross-Page Data'!$D$4:$F$48,3,FALSE)))))</f>
        <v/>
      </c>
      <c r="M2019" s="120">
        <f>IF(AND($P$2=FALSE,OR(F2019="Commercial NAICS Cogen",F2019="Industrial NAICS Cogen",F2019="NAICS-22 Cogen")),FALSE,IF(AND($P$3=FALSE,OR(F2019="Commercial NAICS Cogen",F2019="Commercial NAICS Non-Cogen",F2019="Industrial NAICS Cogen", F2019="industrial NAICS non-Cogen")),FALSE, TRUE))</f>
        <v/>
      </c>
    </row>
    <row r="2020">
      <c r="A2020" s="129" t="n">
        <v>10441</v>
      </c>
      <c r="B2020" s="130" t="inlineStr">
        <is>
          <t>SEGS V</t>
        </is>
      </c>
      <c r="C2020" s="130" t="inlineStr">
        <is>
          <t>FPL Energy Operating Services Inc - SEGS</t>
        </is>
      </c>
      <c r="D2020" s="129" t="n">
        <v>55711</v>
      </c>
      <c r="E2020" s="130" t="inlineStr">
        <is>
          <t>CA</t>
        </is>
      </c>
      <c r="F2020" s="130" t="inlineStr">
        <is>
          <t>NAICS-22 Non-Cogen</t>
        </is>
      </c>
      <c r="G2020" s="130" t="inlineStr">
        <is>
          <t>ST</t>
        </is>
      </c>
      <c r="H2020" s="130" t="inlineStr">
        <is>
          <t>NG</t>
        </is>
      </c>
      <c r="I2020" s="130" t="inlineStr">
        <is>
          <t>NG</t>
        </is>
      </c>
      <c r="J2020" s="131" t="n">
        <v>0</v>
      </c>
      <c r="K2020" s="129" t="n">
        <v>2020</v>
      </c>
      <c r="L2020" s="120">
        <f>IF(VLOOKUP(H2020,'Cross-Page Data'!$D$4:$F$48,3,FALSE)="natural gas",VLOOKUP(G2020,'Cross-Page Data'!$I$4:$J$19,2,FALSE),IF(VLOOKUP(H2020,'Cross-Page Data'!$D$4:$F$48,3,FALSE)="solar",IF(G2020="PV","solar PV","solar thermal"),IF(VLOOKUP(H2020,'Cross-Page Data'!$D$4:$F$48,3,FALSE)="wind",VLOOKUP(G2020,'Cross-Page Data'!$I$4:$J$19,2,FALSE),IF(VLOOKUP(H2020,'Cross-Page Data'!$D$4:$F$48,3,FALSE)="hydro",VLOOKUP(G2020,'Cross-Page Data'!$I$4:$J$19,2,FALSE),VLOOKUP(H2020,'Cross-Page Data'!$D$4:$F$48,3,FALSE)))))</f>
        <v/>
      </c>
      <c r="M2020" s="120">
        <f>IF(AND($P$2=FALSE,OR(F2020="Commercial NAICS Cogen",F2020="Industrial NAICS Cogen",F2020="NAICS-22 Cogen")),FALSE,IF(AND($P$3=FALSE,OR(F2020="Commercial NAICS Cogen",F2020="Commercial NAICS Non-Cogen",F2020="Industrial NAICS Cogen", F2020="industrial NAICS non-Cogen")),FALSE, TRUE))</f>
        <v/>
      </c>
    </row>
    <row r="2021">
      <c r="A2021" s="129" t="n">
        <v>10441</v>
      </c>
      <c r="B2021" s="130" t="inlineStr">
        <is>
          <t>SEGS V</t>
        </is>
      </c>
      <c r="C2021" s="130" t="inlineStr">
        <is>
          <t>FPL Energy Operating Services Inc - SEGS</t>
        </is>
      </c>
      <c r="D2021" s="129" t="n">
        <v>55711</v>
      </c>
      <c r="E2021" s="130" t="inlineStr">
        <is>
          <t>CA</t>
        </is>
      </c>
      <c r="F2021" s="130" t="inlineStr">
        <is>
          <t>NAICS-22 Non-Cogen</t>
        </is>
      </c>
      <c r="G2021" s="130" t="inlineStr">
        <is>
          <t>ST</t>
        </is>
      </c>
      <c r="H2021" s="130" t="inlineStr">
        <is>
          <t>SUN</t>
        </is>
      </c>
      <c r="I2021" s="130" t="inlineStr">
        <is>
          <t>SUN</t>
        </is>
      </c>
      <c r="J2021" s="131" t="n">
        <v>0</v>
      </c>
      <c r="K2021" s="129" t="n">
        <v>2020</v>
      </c>
      <c r="L2021" s="120">
        <f>IF(VLOOKUP(H2021,'Cross-Page Data'!$D$4:$F$48,3,FALSE)="natural gas",VLOOKUP(G2021,'Cross-Page Data'!$I$4:$J$19,2,FALSE),IF(VLOOKUP(H2021,'Cross-Page Data'!$D$4:$F$48,3,FALSE)="solar",IF(G2021="PV","solar PV","solar thermal"),IF(VLOOKUP(H2021,'Cross-Page Data'!$D$4:$F$48,3,FALSE)="wind",VLOOKUP(G2021,'Cross-Page Data'!$I$4:$J$19,2,FALSE),IF(VLOOKUP(H2021,'Cross-Page Data'!$D$4:$F$48,3,FALSE)="hydro",VLOOKUP(G2021,'Cross-Page Data'!$I$4:$J$19,2,FALSE),VLOOKUP(H2021,'Cross-Page Data'!$D$4:$F$48,3,FALSE)))))</f>
        <v/>
      </c>
      <c r="M2021" s="120">
        <f>IF(AND($P$2=FALSE,OR(F2021="Commercial NAICS Cogen",F2021="Industrial NAICS Cogen",F2021="NAICS-22 Cogen")),FALSE,IF(AND($P$3=FALSE,OR(F2021="Commercial NAICS Cogen",F2021="Commercial NAICS Non-Cogen",F2021="Industrial NAICS Cogen", F2021="industrial NAICS non-Cogen")),FALSE, TRUE))</f>
        <v/>
      </c>
    </row>
    <row r="2022">
      <c r="A2022" s="129" t="n">
        <v>10442</v>
      </c>
      <c r="B2022" s="130" t="inlineStr">
        <is>
          <t>SEGS VI</t>
        </is>
      </c>
      <c r="C2022" s="130" t="inlineStr">
        <is>
          <t>FPL Energy Operating Services Inc - SEGS</t>
        </is>
      </c>
      <c r="D2022" s="129" t="n">
        <v>55711</v>
      </c>
      <c r="E2022" s="130" t="inlineStr">
        <is>
          <t>CA</t>
        </is>
      </c>
      <c r="F2022" s="130" t="inlineStr">
        <is>
          <t>NAICS-22 Non-Cogen</t>
        </is>
      </c>
      <c r="G2022" s="130" t="inlineStr">
        <is>
          <t>ST</t>
        </is>
      </c>
      <c r="H2022" s="130" t="inlineStr">
        <is>
          <t>NG</t>
        </is>
      </c>
      <c r="I2022" s="130" t="inlineStr">
        <is>
          <t>NG</t>
        </is>
      </c>
      <c r="J2022" s="131" t="n">
        <v>0</v>
      </c>
      <c r="K2022" s="129" t="n">
        <v>2020</v>
      </c>
      <c r="L2022" s="120">
        <f>IF(VLOOKUP(H2022,'Cross-Page Data'!$D$4:$F$48,3,FALSE)="natural gas",VLOOKUP(G2022,'Cross-Page Data'!$I$4:$J$19,2,FALSE),IF(VLOOKUP(H2022,'Cross-Page Data'!$D$4:$F$48,3,FALSE)="solar",IF(G2022="PV","solar PV","solar thermal"),IF(VLOOKUP(H2022,'Cross-Page Data'!$D$4:$F$48,3,FALSE)="wind",VLOOKUP(G2022,'Cross-Page Data'!$I$4:$J$19,2,FALSE),IF(VLOOKUP(H2022,'Cross-Page Data'!$D$4:$F$48,3,FALSE)="hydro",VLOOKUP(G2022,'Cross-Page Data'!$I$4:$J$19,2,FALSE),VLOOKUP(H2022,'Cross-Page Data'!$D$4:$F$48,3,FALSE)))))</f>
        <v/>
      </c>
      <c r="M2022" s="120">
        <f>IF(AND($P$2=FALSE,OR(F2022="Commercial NAICS Cogen",F2022="Industrial NAICS Cogen",F2022="NAICS-22 Cogen")),FALSE,IF(AND($P$3=FALSE,OR(F2022="Commercial NAICS Cogen",F2022="Commercial NAICS Non-Cogen",F2022="Industrial NAICS Cogen", F2022="industrial NAICS non-Cogen")),FALSE, TRUE))</f>
        <v/>
      </c>
    </row>
    <row r="2023">
      <c r="A2023" s="129" t="n">
        <v>10442</v>
      </c>
      <c r="B2023" s="130" t="inlineStr">
        <is>
          <t>SEGS VI</t>
        </is>
      </c>
      <c r="C2023" s="130" t="inlineStr">
        <is>
          <t>FPL Energy Operating Services Inc - SEGS</t>
        </is>
      </c>
      <c r="D2023" s="129" t="n">
        <v>55711</v>
      </c>
      <c r="E2023" s="130" t="inlineStr">
        <is>
          <t>CA</t>
        </is>
      </c>
      <c r="F2023" s="130" t="inlineStr">
        <is>
          <t>NAICS-22 Non-Cogen</t>
        </is>
      </c>
      <c r="G2023" s="130" t="inlineStr">
        <is>
          <t>ST</t>
        </is>
      </c>
      <c r="H2023" s="130" t="inlineStr">
        <is>
          <t>SUN</t>
        </is>
      </c>
      <c r="I2023" s="130" t="inlineStr">
        <is>
          <t>SUN</t>
        </is>
      </c>
      <c r="J2023" s="131" t="n">
        <v>0</v>
      </c>
      <c r="K2023" s="129" t="n">
        <v>2020</v>
      </c>
      <c r="L2023" s="120">
        <f>IF(VLOOKUP(H2023,'Cross-Page Data'!$D$4:$F$48,3,FALSE)="natural gas",VLOOKUP(G2023,'Cross-Page Data'!$I$4:$J$19,2,FALSE),IF(VLOOKUP(H2023,'Cross-Page Data'!$D$4:$F$48,3,FALSE)="solar",IF(G2023="PV","solar PV","solar thermal"),IF(VLOOKUP(H2023,'Cross-Page Data'!$D$4:$F$48,3,FALSE)="wind",VLOOKUP(G2023,'Cross-Page Data'!$I$4:$J$19,2,FALSE),IF(VLOOKUP(H2023,'Cross-Page Data'!$D$4:$F$48,3,FALSE)="hydro",VLOOKUP(G2023,'Cross-Page Data'!$I$4:$J$19,2,FALSE),VLOOKUP(H2023,'Cross-Page Data'!$D$4:$F$48,3,FALSE)))))</f>
        <v/>
      </c>
      <c r="M2023" s="120">
        <f>IF(AND($P$2=FALSE,OR(F2023="Commercial NAICS Cogen",F2023="Industrial NAICS Cogen",F2023="NAICS-22 Cogen")),FALSE,IF(AND($P$3=FALSE,OR(F2023="Commercial NAICS Cogen",F2023="Commercial NAICS Non-Cogen",F2023="Industrial NAICS Cogen", F2023="industrial NAICS non-Cogen")),FALSE, TRUE))</f>
        <v/>
      </c>
    </row>
    <row r="2024">
      <c r="A2024" s="129" t="n">
        <v>10443</v>
      </c>
      <c r="B2024" s="130" t="inlineStr">
        <is>
          <t>SEGS VII</t>
        </is>
      </c>
      <c r="C2024" s="130" t="inlineStr">
        <is>
          <t>FPL Energy Operating Services Inc - SEGS</t>
        </is>
      </c>
      <c r="D2024" s="129" t="n">
        <v>55711</v>
      </c>
      <c r="E2024" s="130" t="inlineStr">
        <is>
          <t>CA</t>
        </is>
      </c>
      <c r="F2024" s="130" t="inlineStr">
        <is>
          <t>NAICS-22 Non-Cogen</t>
        </is>
      </c>
      <c r="G2024" s="130" t="inlineStr">
        <is>
          <t>ST</t>
        </is>
      </c>
      <c r="H2024" s="130" t="inlineStr">
        <is>
          <t>NG</t>
        </is>
      </c>
      <c r="I2024" s="130" t="inlineStr">
        <is>
          <t>NG</t>
        </is>
      </c>
      <c r="J2024" s="131" t="n">
        <v>0</v>
      </c>
      <c r="K2024" s="129" t="n">
        <v>2020</v>
      </c>
      <c r="L2024" s="120">
        <f>IF(VLOOKUP(H2024,'Cross-Page Data'!$D$4:$F$48,3,FALSE)="natural gas",VLOOKUP(G2024,'Cross-Page Data'!$I$4:$J$19,2,FALSE),IF(VLOOKUP(H2024,'Cross-Page Data'!$D$4:$F$48,3,FALSE)="solar",IF(G2024="PV","solar PV","solar thermal"),IF(VLOOKUP(H2024,'Cross-Page Data'!$D$4:$F$48,3,FALSE)="wind",VLOOKUP(G2024,'Cross-Page Data'!$I$4:$J$19,2,FALSE),IF(VLOOKUP(H2024,'Cross-Page Data'!$D$4:$F$48,3,FALSE)="hydro",VLOOKUP(G2024,'Cross-Page Data'!$I$4:$J$19,2,FALSE),VLOOKUP(H2024,'Cross-Page Data'!$D$4:$F$48,3,FALSE)))))</f>
        <v/>
      </c>
      <c r="M2024" s="120">
        <f>IF(AND($P$2=FALSE,OR(F2024="Commercial NAICS Cogen",F2024="Industrial NAICS Cogen",F2024="NAICS-22 Cogen")),FALSE,IF(AND($P$3=FALSE,OR(F2024="Commercial NAICS Cogen",F2024="Commercial NAICS Non-Cogen",F2024="Industrial NAICS Cogen", F2024="industrial NAICS non-Cogen")),FALSE, TRUE))</f>
        <v/>
      </c>
    </row>
    <row r="2025">
      <c r="A2025" s="129" t="n">
        <v>10443</v>
      </c>
      <c r="B2025" s="130" t="inlineStr">
        <is>
          <t>SEGS VII</t>
        </is>
      </c>
      <c r="C2025" s="130" t="inlineStr">
        <is>
          <t>FPL Energy Operating Services Inc - SEGS</t>
        </is>
      </c>
      <c r="D2025" s="129" t="n">
        <v>55711</v>
      </c>
      <c r="E2025" s="130" t="inlineStr">
        <is>
          <t>CA</t>
        </is>
      </c>
      <c r="F2025" s="130" t="inlineStr">
        <is>
          <t>NAICS-22 Non-Cogen</t>
        </is>
      </c>
      <c r="G2025" s="130" t="inlineStr">
        <is>
          <t>ST</t>
        </is>
      </c>
      <c r="H2025" s="130" t="inlineStr">
        <is>
          <t>SUN</t>
        </is>
      </c>
      <c r="I2025" s="130" t="inlineStr">
        <is>
          <t>SUN</t>
        </is>
      </c>
      <c r="J2025" s="131" t="n">
        <v>0</v>
      </c>
      <c r="K2025" s="129" t="n">
        <v>2020</v>
      </c>
      <c r="L2025" s="120">
        <f>IF(VLOOKUP(H2025,'Cross-Page Data'!$D$4:$F$48,3,FALSE)="natural gas",VLOOKUP(G2025,'Cross-Page Data'!$I$4:$J$19,2,FALSE),IF(VLOOKUP(H2025,'Cross-Page Data'!$D$4:$F$48,3,FALSE)="solar",IF(G2025="PV","solar PV","solar thermal"),IF(VLOOKUP(H2025,'Cross-Page Data'!$D$4:$F$48,3,FALSE)="wind",VLOOKUP(G2025,'Cross-Page Data'!$I$4:$J$19,2,FALSE),IF(VLOOKUP(H2025,'Cross-Page Data'!$D$4:$F$48,3,FALSE)="hydro",VLOOKUP(G2025,'Cross-Page Data'!$I$4:$J$19,2,FALSE),VLOOKUP(H2025,'Cross-Page Data'!$D$4:$F$48,3,FALSE)))))</f>
        <v/>
      </c>
      <c r="M2025" s="120">
        <f>IF(AND($P$2=FALSE,OR(F2025="Commercial NAICS Cogen",F2025="Industrial NAICS Cogen",F2025="NAICS-22 Cogen")),FALSE,IF(AND($P$3=FALSE,OR(F2025="Commercial NAICS Cogen",F2025="Commercial NAICS Non-Cogen",F2025="Industrial NAICS Cogen", F2025="industrial NAICS non-Cogen")),FALSE, TRUE))</f>
        <v/>
      </c>
    </row>
    <row r="2026">
      <c r="A2026" s="129" t="n">
        <v>10444</v>
      </c>
      <c r="B2026" s="130" t="inlineStr">
        <is>
          <t>SEGS VIII</t>
        </is>
      </c>
      <c r="C2026" s="130" t="inlineStr">
        <is>
          <t>Terra-Gen Operating Co-Solar</t>
        </is>
      </c>
      <c r="D2026" s="129" t="n">
        <v>61950</v>
      </c>
      <c r="E2026" s="130" t="inlineStr">
        <is>
          <t>CA</t>
        </is>
      </c>
      <c r="F2026" s="130" t="inlineStr">
        <is>
          <t>NAICS-22 Non-Cogen</t>
        </is>
      </c>
      <c r="G2026" s="130" t="inlineStr">
        <is>
          <t>ST</t>
        </is>
      </c>
      <c r="H2026" s="130" t="inlineStr">
        <is>
          <t>NG</t>
        </is>
      </c>
      <c r="I2026" s="130" t="inlineStr">
        <is>
          <t>NG</t>
        </is>
      </c>
      <c r="J2026" s="131" t="n">
        <v>342</v>
      </c>
      <c r="K2026" s="129" t="n">
        <v>2020</v>
      </c>
      <c r="L2026" s="120">
        <f>IF(VLOOKUP(H2026,'Cross-Page Data'!$D$4:$F$48,3,FALSE)="natural gas",VLOOKUP(G2026,'Cross-Page Data'!$I$4:$J$19,2,FALSE),IF(VLOOKUP(H2026,'Cross-Page Data'!$D$4:$F$48,3,FALSE)="solar",IF(G2026="PV","solar PV","solar thermal"),IF(VLOOKUP(H2026,'Cross-Page Data'!$D$4:$F$48,3,FALSE)="wind",VLOOKUP(G2026,'Cross-Page Data'!$I$4:$J$19,2,FALSE),IF(VLOOKUP(H2026,'Cross-Page Data'!$D$4:$F$48,3,FALSE)="hydro",VLOOKUP(G2026,'Cross-Page Data'!$I$4:$J$19,2,FALSE),VLOOKUP(H2026,'Cross-Page Data'!$D$4:$F$48,3,FALSE)))))</f>
        <v/>
      </c>
      <c r="M2026" s="120">
        <f>IF(AND($P$2=FALSE,OR(F2026="Commercial NAICS Cogen",F2026="Industrial NAICS Cogen",F2026="NAICS-22 Cogen")),FALSE,IF(AND($P$3=FALSE,OR(F2026="Commercial NAICS Cogen",F2026="Commercial NAICS Non-Cogen",F2026="Industrial NAICS Cogen", F2026="industrial NAICS non-Cogen")),FALSE, TRUE))</f>
        <v/>
      </c>
    </row>
    <row r="2027">
      <c r="A2027" s="129" t="n">
        <v>10444</v>
      </c>
      <c r="B2027" s="130" t="inlineStr">
        <is>
          <t>SEGS VIII</t>
        </is>
      </c>
      <c r="C2027" s="130" t="inlineStr">
        <is>
          <t>Terra-Gen Operating Co-Solar</t>
        </is>
      </c>
      <c r="D2027" s="129" t="n">
        <v>61950</v>
      </c>
      <c r="E2027" s="130" t="inlineStr">
        <is>
          <t>CA</t>
        </is>
      </c>
      <c r="F2027" s="130" t="inlineStr">
        <is>
          <t>NAICS-22 Non-Cogen</t>
        </is>
      </c>
      <c r="G2027" s="130" t="inlineStr">
        <is>
          <t>ST</t>
        </is>
      </c>
      <c r="H2027" s="130" t="inlineStr">
        <is>
          <t>SUN</t>
        </is>
      </c>
      <c r="I2027" s="130" t="inlineStr">
        <is>
          <t>SUN</t>
        </is>
      </c>
      <c r="J2027" s="131" t="n">
        <v>114557</v>
      </c>
      <c r="K2027" s="129" t="n">
        <v>2020</v>
      </c>
      <c r="L2027" s="120">
        <f>IF(VLOOKUP(H2027,'Cross-Page Data'!$D$4:$F$48,3,FALSE)="natural gas",VLOOKUP(G2027,'Cross-Page Data'!$I$4:$J$19,2,FALSE),IF(VLOOKUP(H2027,'Cross-Page Data'!$D$4:$F$48,3,FALSE)="solar",IF(G2027="PV","solar PV","solar thermal"),IF(VLOOKUP(H2027,'Cross-Page Data'!$D$4:$F$48,3,FALSE)="wind",VLOOKUP(G2027,'Cross-Page Data'!$I$4:$J$19,2,FALSE),IF(VLOOKUP(H2027,'Cross-Page Data'!$D$4:$F$48,3,FALSE)="hydro",VLOOKUP(G2027,'Cross-Page Data'!$I$4:$J$19,2,FALSE),VLOOKUP(H2027,'Cross-Page Data'!$D$4:$F$48,3,FALSE)))))</f>
        <v/>
      </c>
      <c r="M2027" s="120">
        <f>IF(AND($P$2=FALSE,OR(F2027="Commercial NAICS Cogen",F2027="Industrial NAICS Cogen",F2027="NAICS-22 Cogen")),FALSE,IF(AND($P$3=FALSE,OR(F2027="Commercial NAICS Cogen",F2027="Commercial NAICS Non-Cogen",F2027="Industrial NAICS Cogen", F2027="industrial NAICS non-Cogen")),FALSE, TRUE))</f>
        <v/>
      </c>
    </row>
    <row r="2028">
      <c r="A2028" s="129" t="n">
        <v>10446</v>
      </c>
      <c r="B2028" s="130" t="inlineStr">
        <is>
          <t>SEGS IX</t>
        </is>
      </c>
      <c r="C2028" s="130" t="inlineStr">
        <is>
          <t>Terra-Gen Operating Co-Solar</t>
        </is>
      </c>
      <c r="D2028" s="129" t="n">
        <v>61950</v>
      </c>
      <c r="E2028" s="130" t="inlineStr">
        <is>
          <t>CA</t>
        </is>
      </c>
      <c r="F2028" s="130" t="inlineStr">
        <is>
          <t>NAICS-22 Non-Cogen</t>
        </is>
      </c>
      <c r="G2028" s="130" t="inlineStr">
        <is>
          <t>ST</t>
        </is>
      </c>
      <c r="H2028" s="130" t="inlineStr">
        <is>
          <t>NG</t>
        </is>
      </c>
      <c r="I2028" s="130" t="inlineStr">
        <is>
          <t>NG</t>
        </is>
      </c>
      <c r="J2028" s="131" t="n">
        <v>23429</v>
      </c>
      <c r="K2028" s="129" t="n">
        <v>2020</v>
      </c>
      <c r="L2028" s="120">
        <f>IF(VLOOKUP(H2028,'Cross-Page Data'!$D$4:$F$48,3,FALSE)="natural gas",VLOOKUP(G2028,'Cross-Page Data'!$I$4:$J$19,2,FALSE),IF(VLOOKUP(H2028,'Cross-Page Data'!$D$4:$F$48,3,FALSE)="solar",IF(G2028="PV","solar PV","solar thermal"),IF(VLOOKUP(H2028,'Cross-Page Data'!$D$4:$F$48,3,FALSE)="wind",VLOOKUP(G2028,'Cross-Page Data'!$I$4:$J$19,2,FALSE),IF(VLOOKUP(H2028,'Cross-Page Data'!$D$4:$F$48,3,FALSE)="hydro",VLOOKUP(G2028,'Cross-Page Data'!$I$4:$J$19,2,FALSE),VLOOKUP(H2028,'Cross-Page Data'!$D$4:$F$48,3,FALSE)))))</f>
        <v/>
      </c>
      <c r="M2028" s="120">
        <f>IF(AND($P$2=FALSE,OR(F2028="Commercial NAICS Cogen",F2028="Industrial NAICS Cogen",F2028="NAICS-22 Cogen")),FALSE,IF(AND($P$3=FALSE,OR(F2028="Commercial NAICS Cogen",F2028="Commercial NAICS Non-Cogen",F2028="Industrial NAICS Cogen", F2028="industrial NAICS non-Cogen")),FALSE, TRUE))</f>
        <v/>
      </c>
    </row>
    <row r="2029">
      <c r="A2029" s="129" t="n">
        <v>10446</v>
      </c>
      <c r="B2029" s="130" t="inlineStr">
        <is>
          <t>SEGS IX</t>
        </is>
      </c>
      <c r="C2029" s="130" t="inlineStr">
        <is>
          <t>Terra-Gen Operating Co-Solar</t>
        </is>
      </c>
      <c r="D2029" s="129" t="n">
        <v>61950</v>
      </c>
      <c r="E2029" s="130" t="inlineStr">
        <is>
          <t>CA</t>
        </is>
      </c>
      <c r="F2029" s="130" t="inlineStr">
        <is>
          <t>NAICS-22 Non-Cogen</t>
        </is>
      </c>
      <c r="G2029" s="130" t="inlineStr">
        <is>
          <t>ST</t>
        </is>
      </c>
      <c r="H2029" s="130" t="inlineStr">
        <is>
          <t>SUN</t>
        </is>
      </c>
      <c r="I2029" s="130" t="inlineStr">
        <is>
          <t>SUN</t>
        </is>
      </c>
      <c r="J2029" s="131" t="n">
        <v>122045</v>
      </c>
      <c r="K2029" s="129" t="n">
        <v>2020</v>
      </c>
      <c r="L2029" s="120">
        <f>IF(VLOOKUP(H2029,'Cross-Page Data'!$D$4:$F$48,3,FALSE)="natural gas",VLOOKUP(G2029,'Cross-Page Data'!$I$4:$J$19,2,FALSE),IF(VLOOKUP(H2029,'Cross-Page Data'!$D$4:$F$48,3,FALSE)="solar",IF(G2029="PV","solar PV","solar thermal"),IF(VLOOKUP(H2029,'Cross-Page Data'!$D$4:$F$48,3,FALSE)="wind",VLOOKUP(G2029,'Cross-Page Data'!$I$4:$J$19,2,FALSE),IF(VLOOKUP(H2029,'Cross-Page Data'!$D$4:$F$48,3,FALSE)="hydro",VLOOKUP(G2029,'Cross-Page Data'!$I$4:$J$19,2,FALSE),VLOOKUP(H2029,'Cross-Page Data'!$D$4:$F$48,3,FALSE)))))</f>
        <v/>
      </c>
      <c r="M2029" s="120">
        <f>IF(AND($P$2=FALSE,OR(F2029="Commercial NAICS Cogen",F2029="Industrial NAICS Cogen",F2029="NAICS-22 Cogen")),FALSE,IF(AND($P$3=FALSE,OR(F2029="Commercial NAICS Cogen",F2029="Commercial NAICS Non-Cogen",F2029="Industrial NAICS Cogen", F2029="industrial NAICS non-Cogen")),FALSE, TRUE))</f>
        <v/>
      </c>
    </row>
    <row r="2030">
      <c r="A2030" s="129" t="n">
        <v>10464</v>
      </c>
      <c r="B2030" s="130" t="inlineStr">
        <is>
          <t>ReEnergy Black River</t>
        </is>
      </c>
      <c r="C2030" s="130" t="inlineStr">
        <is>
          <t>Black River Generation LLC</t>
        </is>
      </c>
      <c r="D2030" s="129" t="n">
        <v>1746</v>
      </c>
      <c r="E2030" s="130" t="inlineStr">
        <is>
          <t>NY</t>
        </is>
      </c>
      <c r="F2030" s="130" t="inlineStr">
        <is>
          <t>NAICS-22 Non-Cogen</t>
        </is>
      </c>
      <c r="G2030" s="130" t="inlineStr">
        <is>
          <t>ST</t>
        </is>
      </c>
      <c r="H2030" s="130" t="inlineStr">
        <is>
          <t>BIT</t>
        </is>
      </c>
      <c r="I2030" s="130" t="inlineStr">
        <is>
          <t>COL</t>
        </is>
      </c>
      <c r="J2030" s="131" t="n">
        <v>0</v>
      </c>
      <c r="K2030" s="129" t="n">
        <v>2020</v>
      </c>
      <c r="L2030" s="120">
        <f>IF(VLOOKUP(H2030,'Cross-Page Data'!$D$4:$F$48,3,FALSE)="natural gas",VLOOKUP(G2030,'Cross-Page Data'!$I$4:$J$19,2,FALSE),IF(VLOOKUP(H2030,'Cross-Page Data'!$D$4:$F$48,3,FALSE)="solar",IF(G2030="PV","solar PV","solar thermal"),IF(VLOOKUP(H2030,'Cross-Page Data'!$D$4:$F$48,3,FALSE)="wind",VLOOKUP(G2030,'Cross-Page Data'!$I$4:$J$19,2,FALSE),IF(VLOOKUP(H2030,'Cross-Page Data'!$D$4:$F$48,3,FALSE)="hydro",VLOOKUP(G2030,'Cross-Page Data'!$I$4:$J$19,2,FALSE),VLOOKUP(H2030,'Cross-Page Data'!$D$4:$F$48,3,FALSE)))))</f>
        <v/>
      </c>
      <c r="M2030" s="120">
        <f>IF(AND($P$2=FALSE,OR(F2030="Commercial NAICS Cogen",F2030="Industrial NAICS Cogen",F2030="NAICS-22 Cogen")),FALSE,IF(AND($P$3=FALSE,OR(F2030="Commercial NAICS Cogen",F2030="Commercial NAICS Non-Cogen",F2030="Industrial NAICS Cogen", F2030="industrial NAICS non-Cogen")),FALSE, TRUE))</f>
        <v/>
      </c>
    </row>
    <row r="2031">
      <c r="A2031" s="129" t="n">
        <v>10464</v>
      </c>
      <c r="B2031" s="130" t="inlineStr">
        <is>
          <t>ReEnergy Black River</t>
        </is>
      </c>
      <c r="C2031" s="130" t="inlineStr">
        <is>
          <t>Black River Generation LLC</t>
        </is>
      </c>
      <c r="D2031" s="129" t="n">
        <v>1746</v>
      </c>
      <c r="E2031" s="130" t="inlineStr">
        <is>
          <t>NY</t>
        </is>
      </c>
      <c r="F2031" s="130" t="inlineStr">
        <is>
          <t>NAICS-22 Non-Cogen</t>
        </is>
      </c>
      <c r="G2031" s="130" t="inlineStr">
        <is>
          <t>ST</t>
        </is>
      </c>
      <c r="H2031" s="130" t="inlineStr">
        <is>
          <t>DFO</t>
        </is>
      </c>
      <c r="I2031" s="130" t="inlineStr">
        <is>
          <t>DFO</t>
        </is>
      </c>
      <c r="J2031" s="131" t="n">
        <v>480.034</v>
      </c>
      <c r="K2031" s="129" t="n">
        <v>2020</v>
      </c>
      <c r="L2031" s="120">
        <f>IF(VLOOKUP(H2031,'Cross-Page Data'!$D$4:$F$48,3,FALSE)="natural gas",VLOOKUP(G2031,'Cross-Page Data'!$I$4:$J$19,2,FALSE),IF(VLOOKUP(H2031,'Cross-Page Data'!$D$4:$F$48,3,FALSE)="solar",IF(G2031="PV","solar PV","solar thermal"),IF(VLOOKUP(H2031,'Cross-Page Data'!$D$4:$F$48,3,FALSE)="wind",VLOOKUP(G2031,'Cross-Page Data'!$I$4:$J$19,2,FALSE),IF(VLOOKUP(H2031,'Cross-Page Data'!$D$4:$F$48,3,FALSE)="hydro",VLOOKUP(G2031,'Cross-Page Data'!$I$4:$J$19,2,FALSE),VLOOKUP(H2031,'Cross-Page Data'!$D$4:$F$48,3,FALSE)))))</f>
        <v/>
      </c>
      <c r="M2031" s="120">
        <f>IF(AND($P$2=FALSE,OR(F2031="Commercial NAICS Cogen",F2031="Industrial NAICS Cogen",F2031="NAICS-22 Cogen")),FALSE,IF(AND($P$3=FALSE,OR(F2031="Commercial NAICS Cogen",F2031="Commercial NAICS Non-Cogen",F2031="Industrial NAICS Cogen", F2031="industrial NAICS non-Cogen")),FALSE, TRUE))</f>
        <v/>
      </c>
    </row>
    <row r="2032">
      <c r="A2032" s="129" t="n">
        <v>10464</v>
      </c>
      <c r="B2032" s="130" t="inlineStr">
        <is>
          <t>ReEnergy Black River</t>
        </is>
      </c>
      <c r="C2032" s="130" t="inlineStr">
        <is>
          <t>Black River Generation LLC</t>
        </is>
      </c>
      <c r="D2032" s="129" t="n">
        <v>1746</v>
      </c>
      <c r="E2032" s="130" t="inlineStr">
        <is>
          <t>NY</t>
        </is>
      </c>
      <c r="F2032" s="130" t="inlineStr">
        <is>
          <t>NAICS-22 Non-Cogen</t>
        </is>
      </c>
      <c r="G2032" s="130" t="inlineStr">
        <is>
          <t>ST</t>
        </is>
      </c>
      <c r="H2032" s="130" t="inlineStr">
        <is>
          <t>JF</t>
        </is>
      </c>
      <c r="I2032" s="130" t="inlineStr">
        <is>
          <t>WOO</t>
        </is>
      </c>
      <c r="J2032" s="131" t="n">
        <v>0</v>
      </c>
      <c r="K2032" s="129" t="n">
        <v>2020</v>
      </c>
      <c r="L2032" s="120">
        <f>IF(VLOOKUP(H2032,'Cross-Page Data'!$D$4:$F$48,3,FALSE)="natural gas",VLOOKUP(G2032,'Cross-Page Data'!$I$4:$J$19,2,FALSE),IF(VLOOKUP(H2032,'Cross-Page Data'!$D$4:$F$48,3,FALSE)="solar",IF(G2032="PV","solar PV","solar thermal"),IF(VLOOKUP(H2032,'Cross-Page Data'!$D$4:$F$48,3,FALSE)="wind",VLOOKUP(G2032,'Cross-Page Data'!$I$4:$J$19,2,FALSE),IF(VLOOKUP(H2032,'Cross-Page Data'!$D$4:$F$48,3,FALSE)="hydro",VLOOKUP(G2032,'Cross-Page Data'!$I$4:$J$19,2,FALSE),VLOOKUP(H2032,'Cross-Page Data'!$D$4:$F$48,3,FALSE)))))</f>
        <v/>
      </c>
      <c r="M2032" s="120">
        <f>IF(AND($P$2=FALSE,OR(F2032="Commercial NAICS Cogen",F2032="Industrial NAICS Cogen",F2032="NAICS-22 Cogen")),FALSE,IF(AND($P$3=FALSE,OR(F2032="Commercial NAICS Cogen",F2032="Commercial NAICS Non-Cogen",F2032="Industrial NAICS Cogen", F2032="industrial NAICS non-Cogen")),FALSE, TRUE))</f>
        <v/>
      </c>
    </row>
    <row r="2033">
      <c r="A2033" s="129" t="n">
        <v>10464</v>
      </c>
      <c r="B2033" s="130" t="inlineStr">
        <is>
          <t>ReEnergy Black River</t>
        </is>
      </c>
      <c r="C2033" s="130" t="inlineStr">
        <is>
          <t>Black River Generation LLC</t>
        </is>
      </c>
      <c r="D2033" s="129" t="n">
        <v>1746</v>
      </c>
      <c r="E2033" s="130" t="inlineStr">
        <is>
          <t>NY</t>
        </is>
      </c>
      <c r="F2033" s="130" t="inlineStr">
        <is>
          <t>NAICS-22 Non-Cogen</t>
        </is>
      </c>
      <c r="G2033" s="130" t="inlineStr">
        <is>
          <t>ST</t>
        </is>
      </c>
      <c r="H2033" s="130" t="inlineStr">
        <is>
          <t>PC</t>
        </is>
      </c>
      <c r="I2033" s="130" t="inlineStr">
        <is>
          <t>PC</t>
        </is>
      </c>
      <c r="J2033" s="131" t="n">
        <v>0</v>
      </c>
      <c r="K2033" s="129" t="n">
        <v>2020</v>
      </c>
      <c r="L2033" s="120">
        <f>IF(VLOOKUP(H2033,'Cross-Page Data'!$D$4:$F$48,3,FALSE)="natural gas",VLOOKUP(G2033,'Cross-Page Data'!$I$4:$J$19,2,FALSE),IF(VLOOKUP(H2033,'Cross-Page Data'!$D$4:$F$48,3,FALSE)="solar",IF(G2033="PV","solar PV","solar thermal"),IF(VLOOKUP(H2033,'Cross-Page Data'!$D$4:$F$48,3,FALSE)="wind",VLOOKUP(G2033,'Cross-Page Data'!$I$4:$J$19,2,FALSE),IF(VLOOKUP(H2033,'Cross-Page Data'!$D$4:$F$48,3,FALSE)="hydro",VLOOKUP(G2033,'Cross-Page Data'!$I$4:$J$19,2,FALSE),VLOOKUP(H2033,'Cross-Page Data'!$D$4:$F$48,3,FALSE)))))</f>
        <v/>
      </c>
      <c r="M2033" s="120">
        <f>IF(AND($P$2=FALSE,OR(F2033="Commercial NAICS Cogen",F2033="Industrial NAICS Cogen",F2033="NAICS-22 Cogen")),FALSE,IF(AND($P$3=FALSE,OR(F2033="Commercial NAICS Cogen",F2033="Commercial NAICS Non-Cogen",F2033="Industrial NAICS Cogen", F2033="industrial NAICS non-Cogen")),FALSE, TRUE))</f>
        <v/>
      </c>
    </row>
    <row r="2034">
      <c r="A2034" s="129" t="n">
        <v>10464</v>
      </c>
      <c r="B2034" s="130" t="inlineStr">
        <is>
          <t>ReEnergy Black River</t>
        </is>
      </c>
      <c r="C2034" s="130" t="inlineStr">
        <is>
          <t>Black River Generation LLC</t>
        </is>
      </c>
      <c r="D2034" s="129" t="n">
        <v>1746</v>
      </c>
      <c r="E2034" s="130" t="inlineStr">
        <is>
          <t>NY</t>
        </is>
      </c>
      <c r="F2034" s="130" t="inlineStr">
        <is>
          <t>NAICS-22 Non-Cogen</t>
        </is>
      </c>
      <c r="G2034" s="130" t="inlineStr">
        <is>
          <t>ST</t>
        </is>
      </c>
      <c r="H2034" s="130" t="inlineStr">
        <is>
          <t>TDF</t>
        </is>
      </c>
      <c r="I2034" s="130" t="inlineStr">
        <is>
          <t>OTH</t>
        </is>
      </c>
      <c r="J2034" s="131" t="n">
        <v>5999.223</v>
      </c>
      <c r="K2034" s="129" t="n">
        <v>2020</v>
      </c>
      <c r="L2034" s="120">
        <f>IF(VLOOKUP(H2034,'Cross-Page Data'!$D$4:$F$48,3,FALSE)="natural gas",VLOOKUP(G2034,'Cross-Page Data'!$I$4:$J$19,2,FALSE),IF(VLOOKUP(H2034,'Cross-Page Data'!$D$4:$F$48,3,FALSE)="solar",IF(G2034="PV","solar PV","solar thermal"),IF(VLOOKUP(H2034,'Cross-Page Data'!$D$4:$F$48,3,FALSE)="wind",VLOOKUP(G2034,'Cross-Page Data'!$I$4:$J$19,2,FALSE),IF(VLOOKUP(H2034,'Cross-Page Data'!$D$4:$F$48,3,FALSE)="hydro",VLOOKUP(G2034,'Cross-Page Data'!$I$4:$J$19,2,FALSE),VLOOKUP(H2034,'Cross-Page Data'!$D$4:$F$48,3,FALSE)))))</f>
        <v/>
      </c>
      <c r="M2034" s="120">
        <f>IF(AND($P$2=FALSE,OR(F2034="Commercial NAICS Cogen",F2034="Industrial NAICS Cogen",F2034="NAICS-22 Cogen")),FALSE,IF(AND($P$3=FALSE,OR(F2034="Commercial NAICS Cogen",F2034="Commercial NAICS Non-Cogen",F2034="Industrial NAICS Cogen", F2034="industrial NAICS non-Cogen")),FALSE, TRUE))</f>
        <v/>
      </c>
    </row>
    <row r="2035">
      <c r="A2035" s="129" t="n">
        <v>10464</v>
      </c>
      <c r="B2035" s="130" t="inlineStr">
        <is>
          <t>ReEnergy Black River</t>
        </is>
      </c>
      <c r="C2035" s="130" t="inlineStr">
        <is>
          <t>Black River Generation LLC</t>
        </is>
      </c>
      <c r="D2035" s="129" t="n">
        <v>1746</v>
      </c>
      <c r="E2035" s="130" t="inlineStr">
        <is>
          <t>NY</t>
        </is>
      </c>
      <c r="F2035" s="130" t="inlineStr">
        <is>
          <t>NAICS-22 Non-Cogen</t>
        </is>
      </c>
      <c r="G2035" s="130" t="inlineStr">
        <is>
          <t>ST</t>
        </is>
      </c>
      <c r="H2035" s="130" t="inlineStr">
        <is>
          <t>WDS</t>
        </is>
      </c>
      <c r="I2035" s="130" t="inlineStr">
        <is>
          <t>WWW</t>
        </is>
      </c>
      <c r="J2035" s="131" t="n">
        <v>310950.74</v>
      </c>
      <c r="K2035" s="129" t="n">
        <v>2020</v>
      </c>
      <c r="L2035" s="120">
        <f>IF(VLOOKUP(H2035,'Cross-Page Data'!$D$4:$F$48,3,FALSE)="natural gas",VLOOKUP(G2035,'Cross-Page Data'!$I$4:$J$19,2,FALSE),IF(VLOOKUP(H2035,'Cross-Page Data'!$D$4:$F$48,3,FALSE)="solar",IF(G2035="PV","solar PV","solar thermal"),IF(VLOOKUP(H2035,'Cross-Page Data'!$D$4:$F$48,3,FALSE)="wind",VLOOKUP(G2035,'Cross-Page Data'!$I$4:$J$19,2,FALSE),IF(VLOOKUP(H2035,'Cross-Page Data'!$D$4:$F$48,3,FALSE)="hydro",VLOOKUP(G2035,'Cross-Page Data'!$I$4:$J$19,2,FALSE),VLOOKUP(H2035,'Cross-Page Data'!$D$4:$F$48,3,FALSE)))))</f>
        <v/>
      </c>
      <c r="M2035" s="120">
        <f>IF(AND($P$2=FALSE,OR(F2035="Commercial NAICS Cogen",F2035="Industrial NAICS Cogen",F2035="NAICS-22 Cogen")),FALSE,IF(AND($P$3=FALSE,OR(F2035="Commercial NAICS Cogen",F2035="Commercial NAICS Non-Cogen",F2035="Industrial NAICS Cogen", F2035="industrial NAICS non-Cogen")),FALSE, TRUE))</f>
        <v/>
      </c>
    </row>
    <row r="2036">
      <c r="A2036" s="129" t="n">
        <v>10472</v>
      </c>
      <c r="B2036" s="130" t="inlineStr">
        <is>
          <t>Puente Hills Energy Recovery</t>
        </is>
      </c>
      <c r="C2036" s="130" t="inlineStr">
        <is>
          <t>Los Angeles County Sanitation</t>
        </is>
      </c>
      <c r="D2036" s="129" t="n">
        <v>11217</v>
      </c>
      <c r="E2036" s="130" t="inlineStr">
        <is>
          <t>CA</t>
        </is>
      </c>
      <c r="F2036" s="130" t="inlineStr">
        <is>
          <t>Commercial NAICS Non-Cogen</t>
        </is>
      </c>
      <c r="G2036" s="130" t="inlineStr">
        <is>
          <t>IC</t>
        </is>
      </c>
      <c r="H2036" s="130" t="inlineStr">
        <is>
          <t>LFG</t>
        </is>
      </c>
      <c r="I2036" s="130" t="inlineStr">
        <is>
          <t>MLG</t>
        </is>
      </c>
      <c r="J2036" s="131" t="n">
        <v>0</v>
      </c>
      <c r="K2036" s="129" t="n">
        <v>2020</v>
      </c>
      <c r="L2036" s="120">
        <f>IF(VLOOKUP(H2036,'Cross-Page Data'!$D$4:$F$48,3,FALSE)="natural gas",VLOOKUP(G2036,'Cross-Page Data'!$I$4:$J$19,2,FALSE),IF(VLOOKUP(H2036,'Cross-Page Data'!$D$4:$F$48,3,FALSE)="solar",IF(G2036="PV","solar PV","solar thermal"),IF(VLOOKUP(H2036,'Cross-Page Data'!$D$4:$F$48,3,FALSE)="wind",VLOOKUP(G2036,'Cross-Page Data'!$I$4:$J$19,2,FALSE),IF(VLOOKUP(H2036,'Cross-Page Data'!$D$4:$F$48,3,FALSE)="hydro",VLOOKUP(G2036,'Cross-Page Data'!$I$4:$J$19,2,FALSE),VLOOKUP(H2036,'Cross-Page Data'!$D$4:$F$48,3,FALSE)))))</f>
        <v/>
      </c>
      <c r="M2036" s="120">
        <f>IF(AND($P$2=FALSE,OR(F2036="Commercial NAICS Cogen",F2036="Industrial NAICS Cogen",F2036="NAICS-22 Cogen")),FALSE,IF(AND($P$3=FALSE,OR(F2036="Commercial NAICS Cogen",F2036="Commercial NAICS Non-Cogen",F2036="Industrial NAICS Cogen", F2036="industrial NAICS non-Cogen")),FALSE, TRUE))</f>
        <v/>
      </c>
    </row>
    <row r="2037">
      <c r="A2037" s="129" t="n">
        <v>10472</v>
      </c>
      <c r="B2037" s="130" t="inlineStr">
        <is>
          <t>Puente Hills Energy Recovery</t>
        </is>
      </c>
      <c r="C2037" s="130" t="inlineStr">
        <is>
          <t>Los Angeles County Sanitation</t>
        </is>
      </c>
      <c r="D2037" s="129" t="n">
        <v>11217</v>
      </c>
      <c r="E2037" s="130" t="inlineStr">
        <is>
          <t>CA</t>
        </is>
      </c>
      <c r="F2037" s="130" t="inlineStr">
        <is>
          <t>Commercial NAICS Non-Cogen</t>
        </is>
      </c>
      <c r="G2037" s="130" t="inlineStr">
        <is>
          <t>ST</t>
        </is>
      </c>
      <c r="H2037" s="130" t="inlineStr">
        <is>
          <t>LFG</t>
        </is>
      </c>
      <c r="I2037" s="130" t="inlineStr">
        <is>
          <t>MLG</t>
        </is>
      </c>
      <c r="J2037" s="131" t="n">
        <v>206024</v>
      </c>
      <c r="K2037" s="129" t="n">
        <v>2020</v>
      </c>
      <c r="L2037" s="120">
        <f>IF(VLOOKUP(H2037,'Cross-Page Data'!$D$4:$F$48,3,FALSE)="natural gas",VLOOKUP(G2037,'Cross-Page Data'!$I$4:$J$19,2,FALSE),IF(VLOOKUP(H2037,'Cross-Page Data'!$D$4:$F$48,3,FALSE)="solar",IF(G2037="PV","solar PV","solar thermal"),IF(VLOOKUP(H2037,'Cross-Page Data'!$D$4:$F$48,3,FALSE)="wind",VLOOKUP(G2037,'Cross-Page Data'!$I$4:$J$19,2,FALSE),IF(VLOOKUP(H2037,'Cross-Page Data'!$D$4:$F$48,3,FALSE)="hydro",VLOOKUP(G2037,'Cross-Page Data'!$I$4:$J$19,2,FALSE),VLOOKUP(H2037,'Cross-Page Data'!$D$4:$F$48,3,FALSE)))))</f>
        <v/>
      </c>
      <c r="M2037" s="120">
        <f>IF(AND($P$2=FALSE,OR(F2037="Commercial NAICS Cogen",F2037="Industrial NAICS Cogen",F2037="NAICS-22 Cogen")),FALSE,IF(AND($P$3=FALSE,OR(F2037="Commercial NAICS Cogen",F2037="Commercial NAICS Non-Cogen",F2037="Industrial NAICS Cogen", F2037="industrial NAICS non-Cogen")),FALSE, TRUE))</f>
        <v/>
      </c>
    </row>
    <row r="2038">
      <c r="A2038" s="129" t="n">
        <v>10472</v>
      </c>
      <c r="B2038" s="130" t="inlineStr">
        <is>
          <t>Puente Hills Energy Recovery</t>
        </is>
      </c>
      <c r="C2038" s="130" t="inlineStr">
        <is>
          <t>Los Angeles County Sanitation</t>
        </is>
      </c>
      <c r="D2038" s="129" t="n">
        <v>11217</v>
      </c>
      <c r="E2038" s="130" t="inlineStr">
        <is>
          <t>CA</t>
        </is>
      </c>
      <c r="F2038" s="130" t="inlineStr">
        <is>
          <t>Commercial NAICS Non-Cogen</t>
        </is>
      </c>
      <c r="G2038" s="130" t="inlineStr">
        <is>
          <t>ST</t>
        </is>
      </c>
      <c r="H2038" s="130" t="inlineStr">
        <is>
          <t>NG</t>
        </is>
      </c>
      <c r="I2038" s="130" t="inlineStr">
        <is>
          <t>NG</t>
        </is>
      </c>
      <c r="J2038" s="131" t="n">
        <v>0</v>
      </c>
      <c r="K2038" s="129" t="n">
        <v>2020</v>
      </c>
      <c r="L2038" s="120">
        <f>IF(VLOOKUP(H2038,'Cross-Page Data'!$D$4:$F$48,3,FALSE)="natural gas",VLOOKUP(G2038,'Cross-Page Data'!$I$4:$J$19,2,FALSE),IF(VLOOKUP(H2038,'Cross-Page Data'!$D$4:$F$48,3,FALSE)="solar",IF(G2038="PV","solar PV","solar thermal"),IF(VLOOKUP(H2038,'Cross-Page Data'!$D$4:$F$48,3,FALSE)="wind",VLOOKUP(G2038,'Cross-Page Data'!$I$4:$J$19,2,FALSE),IF(VLOOKUP(H2038,'Cross-Page Data'!$D$4:$F$48,3,FALSE)="hydro",VLOOKUP(G2038,'Cross-Page Data'!$I$4:$J$19,2,FALSE),VLOOKUP(H2038,'Cross-Page Data'!$D$4:$F$48,3,FALSE)))))</f>
        <v/>
      </c>
      <c r="M2038" s="120">
        <f>IF(AND($P$2=FALSE,OR(F2038="Commercial NAICS Cogen",F2038="Industrial NAICS Cogen",F2038="NAICS-22 Cogen")),FALSE,IF(AND($P$3=FALSE,OR(F2038="Commercial NAICS Cogen",F2038="Commercial NAICS Non-Cogen",F2038="Industrial NAICS Cogen", F2038="industrial NAICS non-Cogen")),FALSE, TRUE))</f>
        <v/>
      </c>
    </row>
    <row r="2039">
      <c r="A2039" s="129" t="n">
        <v>10475</v>
      </c>
      <c r="B2039" s="130" t="inlineStr">
        <is>
          <t>Expander Turbine</t>
        </is>
      </c>
      <c r="C2039" s="130" t="inlineStr">
        <is>
          <t>ArcelorMittal USA Inc</t>
        </is>
      </c>
      <c r="D2039" s="129" t="n">
        <v>56150</v>
      </c>
      <c r="E2039" s="130" t="inlineStr">
        <is>
          <t>IN</t>
        </is>
      </c>
      <c r="F2039" s="130" t="inlineStr">
        <is>
          <t>Industrial NAICS Non-Cogen</t>
        </is>
      </c>
      <c r="G2039" s="130" t="inlineStr">
        <is>
          <t>OT</t>
        </is>
      </c>
      <c r="H2039" s="130" t="inlineStr">
        <is>
          <t>BFG</t>
        </is>
      </c>
      <c r="I2039" s="130" t="inlineStr">
        <is>
          <t>OOG</t>
        </is>
      </c>
      <c r="J2039" s="131" t="n">
        <v>82797</v>
      </c>
      <c r="K2039" s="129" t="n">
        <v>2020</v>
      </c>
      <c r="L2039" s="120">
        <f>IF(VLOOKUP(H2039,'Cross-Page Data'!$D$4:$F$48,3,FALSE)="natural gas",VLOOKUP(G2039,'Cross-Page Data'!$I$4:$J$19,2,FALSE),IF(VLOOKUP(H2039,'Cross-Page Data'!$D$4:$F$48,3,FALSE)="solar",IF(G2039="PV","solar PV","solar thermal"),IF(VLOOKUP(H2039,'Cross-Page Data'!$D$4:$F$48,3,FALSE)="wind",VLOOKUP(G2039,'Cross-Page Data'!$I$4:$J$19,2,FALSE),IF(VLOOKUP(H2039,'Cross-Page Data'!$D$4:$F$48,3,FALSE)="hydro",VLOOKUP(G2039,'Cross-Page Data'!$I$4:$J$19,2,FALSE),VLOOKUP(H2039,'Cross-Page Data'!$D$4:$F$48,3,FALSE)))))</f>
        <v/>
      </c>
      <c r="M2039" s="120">
        <f>IF(AND($P$2=FALSE,OR(F2039="Commercial NAICS Cogen",F2039="Industrial NAICS Cogen",F2039="NAICS-22 Cogen")),FALSE,IF(AND($P$3=FALSE,OR(F2039="Commercial NAICS Cogen",F2039="Commercial NAICS Non-Cogen",F2039="Industrial NAICS Cogen", F2039="industrial NAICS non-Cogen")),FALSE, TRUE))</f>
        <v/>
      </c>
    </row>
    <row r="2040">
      <c r="A2040" s="129" t="n">
        <v>10486</v>
      </c>
      <c r="B2040" s="130" t="inlineStr">
        <is>
          <t>Boise Cascade International Falls</t>
        </is>
      </c>
      <c r="C2040" s="130" t="inlineStr">
        <is>
          <t>Boise White Paper LLC</t>
        </is>
      </c>
      <c r="D2040" s="129" t="n">
        <v>1991</v>
      </c>
      <c r="E2040" s="130" t="inlineStr">
        <is>
          <t>MN</t>
        </is>
      </c>
      <c r="F2040" s="130" t="inlineStr">
        <is>
          <t>Industrial NAICS Cogen</t>
        </is>
      </c>
      <c r="G2040" s="130" t="inlineStr">
        <is>
          <t>ST</t>
        </is>
      </c>
      <c r="H2040" s="130" t="inlineStr">
        <is>
          <t>BLQ</t>
        </is>
      </c>
      <c r="I2040" s="130" t="inlineStr">
        <is>
          <t>WWW</t>
        </is>
      </c>
      <c r="J2040" s="131" t="n">
        <v>201302.78</v>
      </c>
      <c r="K2040" s="129" t="n">
        <v>2020</v>
      </c>
      <c r="L2040" s="120">
        <f>IF(VLOOKUP(H2040,'Cross-Page Data'!$D$4:$F$48,3,FALSE)="natural gas",VLOOKUP(G2040,'Cross-Page Data'!$I$4:$J$19,2,FALSE),IF(VLOOKUP(H2040,'Cross-Page Data'!$D$4:$F$48,3,FALSE)="solar",IF(G2040="PV","solar PV","solar thermal"),IF(VLOOKUP(H2040,'Cross-Page Data'!$D$4:$F$48,3,FALSE)="wind",VLOOKUP(G2040,'Cross-Page Data'!$I$4:$J$19,2,FALSE),IF(VLOOKUP(H2040,'Cross-Page Data'!$D$4:$F$48,3,FALSE)="hydro",VLOOKUP(G2040,'Cross-Page Data'!$I$4:$J$19,2,FALSE),VLOOKUP(H2040,'Cross-Page Data'!$D$4:$F$48,3,FALSE)))))</f>
        <v/>
      </c>
      <c r="M2040" s="120">
        <f>IF(AND($P$2=FALSE,OR(F2040="Commercial NAICS Cogen",F2040="Industrial NAICS Cogen",F2040="NAICS-22 Cogen")),FALSE,IF(AND($P$3=FALSE,OR(F2040="Commercial NAICS Cogen",F2040="Commercial NAICS Non-Cogen",F2040="Industrial NAICS Cogen", F2040="industrial NAICS non-Cogen")),FALSE, TRUE))</f>
        <v/>
      </c>
    </row>
    <row r="2041">
      <c r="A2041" s="129" t="n">
        <v>10486</v>
      </c>
      <c r="B2041" s="130" t="inlineStr">
        <is>
          <t>Boise Cascade International Falls</t>
        </is>
      </c>
      <c r="C2041" s="130" t="inlineStr">
        <is>
          <t>Boise White Paper LLC</t>
        </is>
      </c>
      <c r="D2041" s="129" t="n">
        <v>1991</v>
      </c>
      <c r="E2041" s="130" t="inlineStr">
        <is>
          <t>MN</t>
        </is>
      </c>
      <c r="F2041" s="130" t="inlineStr">
        <is>
          <t>Industrial NAICS Cogen</t>
        </is>
      </c>
      <c r="G2041" s="130" t="inlineStr">
        <is>
          <t>ST</t>
        </is>
      </c>
      <c r="H2041" s="130" t="inlineStr">
        <is>
          <t>NG</t>
        </is>
      </c>
      <c r="I2041" s="130" t="inlineStr">
        <is>
          <t>NG</t>
        </is>
      </c>
      <c r="J2041" s="131" t="n">
        <v>64555.547</v>
      </c>
      <c r="K2041" s="129" t="n">
        <v>2020</v>
      </c>
      <c r="L2041" s="120">
        <f>IF(VLOOKUP(H2041,'Cross-Page Data'!$D$4:$F$48,3,FALSE)="natural gas",VLOOKUP(G2041,'Cross-Page Data'!$I$4:$J$19,2,FALSE),IF(VLOOKUP(H2041,'Cross-Page Data'!$D$4:$F$48,3,FALSE)="solar",IF(G2041="PV","solar PV","solar thermal"),IF(VLOOKUP(H2041,'Cross-Page Data'!$D$4:$F$48,3,FALSE)="wind",VLOOKUP(G2041,'Cross-Page Data'!$I$4:$J$19,2,FALSE),IF(VLOOKUP(H2041,'Cross-Page Data'!$D$4:$F$48,3,FALSE)="hydro",VLOOKUP(G2041,'Cross-Page Data'!$I$4:$J$19,2,FALSE),VLOOKUP(H2041,'Cross-Page Data'!$D$4:$F$48,3,FALSE)))))</f>
        <v/>
      </c>
      <c r="M2041" s="120">
        <f>IF(AND($P$2=FALSE,OR(F2041="Commercial NAICS Cogen",F2041="Industrial NAICS Cogen",F2041="NAICS-22 Cogen")),FALSE,IF(AND($P$3=FALSE,OR(F2041="Commercial NAICS Cogen",F2041="Commercial NAICS Non-Cogen",F2041="Industrial NAICS Cogen", F2041="industrial NAICS non-Cogen")),FALSE, TRUE))</f>
        <v/>
      </c>
    </row>
    <row r="2042">
      <c r="A2042" s="129" t="n">
        <v>10486</v>
      </c>
      <c r="B2042" s="130" t="inlineStr">
        <is>
          <t>Boise Cascade International Falls</t>
        </is>
      </c>
      <c r="C2042" s="130" t="inlineStr">
        <is>
          <t>Boise White Paper LLC</t>
        </is>
      </c>
      <c r="D2042" s="129" t="n">
        <v>1991</v>
      </c>
      <c r="E2042" s="130" t="inlineStr">
        <is>
          <t>MN</t>
        </is>
      </c>
      <c r="F2042" s="130" t="inlineStr">
        <is>
          <t>Industrial NAICS Cogen</t>
        </is>
      </c>
      <c r="G2042" s="130" t="inlineStr">
        <is>
          <t>ST</t>
        </is>
      </c>
      <c r="H2042" s="130" t="inlineStr">
        <is>
          <t>SLW</t>
        </is>
      </c>
      <c r="I2042" s="130" t="inlineStr">
        <is>
          <t>ORW</t>
        </is>
      </c>
      <c r="J2042" s="131" t="n">
        <v>1650.872</v>
      </c>
      <c r="K2042" s="129" t="n">
        <v>2020</v>
      </c>
      <c r="L2042" s="120">
        <f>IF(VLOOKUP(H2042,'Cross-Page Data'!$D$4:$F$48,3,FALSE)="natural gas",VLOOKUP(G2042,'Cross-Page Data'!$I$4:$J$19,2,FALSE),IF(VLOOKUP(H2042,'Cross-Page Data'!$D$4:$F$48,3,FALSE)="solar",IF(G2042="PV","solar PV","solar thermal"),IF(VLOOKUP(H2042,'Cross-Page Data'!$D$4:$F$48,3,FALSE)="wind",VLOOKUP(G2042,'Cross-Page Data'!$I$4:$J$19,2,FALSE),IF(VLOOKUP(H2042,'Cross-Page Data'!$D$4:$F$48,3,FALSE)="hydro",VLOOKUP(G2042,'Cross-Page Data'!$I$4:$J$19,2,FALSE),VLOOKUP(H2042,'Cross-Page Data'!$D$4:$F$48,3,FALSE)))))</f>
        <v/>
      </c>
      <c r="M2042" s="120">
        <f>IF(AND($P$2=FALSE,OR(F2042="Commercial NAICS Cogen",F2042="Industrial NAICS Cogen",F2042="NAICS-22 Cogen")),FALSE,IF(AND($P$3=FALSE,OR(F2042="Commercial NAICS Cogen",F2042="Commercial NAICS Non-Cogen",F2042="Industrial NAICS Cogen", F2042="industrial NAICS non-Cogen")),FALSE, TRUE))</f>
        <v/>
      </c>
    </row>
    <row r="2043">
      <c r="A2043" s="129" t="n">
        <v>10486</v>
      </c>
      <c r="B2043" s="130" t="inlineStr">
        <is>
          <t>Boise Cascade International Falls</t>
        </is>
      </c>
      <c r="C2043" s="130" t="inlineStr">
        <is>
          <t>Boise White Paper LLC</t>
        </is>
      </c>
      <c r="D2043" s="129" t="n">
        <v>1991</v>
      </c>
      <c r="E2043" s="130" t="inlineStr">
        <is>
          <t>MN</t>
        </is>
      </c>
      <c r="F2043" s="130" t="inlineStr">
        <is>
          <t>Industrial NAICS Cogen</t>
        </is>
      </c>
      <c r="G2043" s="130" t="inlineStr">
        <is>
          <t>ST</t>
        </is>
      </c>
      <c r="H2043" s="130" t="inlineStr">
        <is>
          <t>WDS</t>
        </is>
      </c>
      <c r="I2043" s="130" t="inlineStr">
        <is>
          <t>WWW</t>
        </is>
      </c>
      <c r="J2043" s="131" t="n">
        <v>42173.805</v>
      </c>
      <c r="K2043" s="129" t="n">
        <v>2020</v>
      </c>
      <c r="L2043" s="120">
        <f>IF(VLOOKUP(H2043,'Cross-Page Data'!$D$4:$F$48,3,FALSE)="natural gas",VLOOKUP(G2043,'Cross-Page Data'!$I$4:$J$19,2,FALSE),IF(VLOOKUP(H2043,'Cross-Page Data'!$D$4:$F$48,3,FALSE)="solar",IF(G2043="PV","solar PV","solar thermal"),IF(VLOOKUP(H2043,'Cross-Page Data'!$D$4:$F$48,3,FALSE)="wind",VLOOKUP(G2043,'Cross-Page Data'!$I$4:$J$19,2,FALSE),IF(VLOOKUP(H2043,'Cross-Page Data'!$D$4:$F$48,3,FALSE)="hydro",VLOOKUP(G2043,'Cross-Page Data'!$I$4:$J$19,2,FALSE),VLOOKUP(H2043,'Cross-Page Data'!$D$4:$F$48,3,FALSE)))))</f>
        <v/>
      </c>
      <c r="M2043" s="120">
        <f>IF(AND($P$2=FALSE,OR(F2043="Commercial NAICS Cogen",F2043="Industrial NAICS Cogen",F2043="NAICS-22 Cogen")),FALSE,IF(AND($P$3=FALSE,OR(F2043="Commercial NAICS Cogen",F2043="Commercial NAICS Non-Cogen",F2043="Industrial NAICS Cogen", F2043="industrial NAICS non-Cogen")),FALSE, TRUE))</f>
        <v/>
      </c>
    </row>
    <row r="2044">
      <c r="A2044" s="129" t="n">
        <v>10487</v>
      </c>
      <c r="B2044" s="130" t="inlineStr">
        <is>
          <t>International Falls Power</t>
        </is>
      </c>
      <c r="C2044" s="130" t="inlineStr">
        <is>
          <t>Boise White Paper LLC</t>
        </is>
      </c>
      <c r="D2044" s="129" t="n">
        <v>1991</v>
      </c>
      <c r="E2044" s="130" t="inlineStr">
        <is>
          <t>MN</t>
        </is>
      </c>
      <c r="F2044" s="130" t="inlineStr">
        <is>
          <t>Industrial NAICS Non-Cogen</t>
        </is>
      </c>
      <c r="G2044" s="130" t="inlineStr">
        <is>
          <t>HY</t>
        </is>
      </c>
      <c r="H2044" s="130" t="inlineStr">
        <is>
          <t>WAT</t>
        </is>
      </c>
      <c r="I2044" s="130" t="inlineStr">
        <is>
          <t>HYC</t>
        </is>
      </c>
      <c r="J2044" s="131" t="n">
        <v>47072</v>
      </c>
      <c r="K2044" s="129" t="n">
        <v>2020</v>
      </c>
      <c r="L2044" s="120">
        <f>IF(VLOOKUP(H2044,'Cross-Page Data'!$D$4:$F$48,3,FALSE)="natural gas",VLOOKUP(G2044,'Cross-Page Data'!$I$4:$J$19,2,FALSE),IF(VLOOKUP(H2044,'Cross-Page Data'!$D$4:$F$48,3,FALSE)="solar",IF(G2044="PV","solar PV","solar thermal"),IF(VLOOKUP(H2044,'Cross-Page Data'!$D$4:$F$48,3,FALSE)="wind",VLOOKUP(G2044,'Cross-Page Data'!$I$4:$J$19,2,FALSE),IF(VLOOKUP(H2044,'Cross-Page Data'!$D$4:$F$48,3,FALSE)="hydro",VLOOKUP(G2044,'Cross-Page Data'!$I$4:$J$19,2,FALSE),VLOOKUP(H2044,'Cross-Page Data'!$D$4:$F$48,3,FALSE)))))</f>
        <v/>
      </c>
      <c r="M2044" s="120">
        <f>IF(AND($P$2=FALSE,OR(F2044="Commercial NAICS Cogen",F2044="Industrial NAICS Cogen",F2044="NAICS-22 Cogen")),FALSE,IF(AND($P$3=FALSE,OR(F2044="Commercial NAICS Cogen",F2044="Commercial NAICS Non-Cogen",F2044="Industrial NAICS Cogen", F2044="industrial NAICS non-Cogen")),FALSE, TRUE))</f>
        <v/>
      </c>
    </row>
    <row r="2045">
      <c r="A2045" s="129" t="n">
        <v>10495</v>
      </c>
      <c r="B2045" s="130" t="inlineStr">
        <is>
          <t>Rumford Cogeneration</t>
        </is>
      </c>
      <c r="C2045" s="130" t="inlineStr">
        <is>
          <t>ND Paper, Inc.</t>
        </is>
      </c>
      <c r="D2045" s="129" t="n">
        <v>61813</v>
      </c>
      <c r="E2045" s="130" t="inlineStr">
        <is>
          <t>ME</t>
        </is>
      </c>
      <c r="F2045" s="130" t="inlineStr">
        <is>
          <t>NAICS-22 Cogen</t>
        </is>
      </c>
      <c r="G2045" s="130" t="inlineStr">
        <is>
          <t>ST</t>
        </is>
      </c>
      <c r="H2045" s="130" t="inlineStr">
        <is>
          <t>BIT</t>
        </is>
      </c>
      <c r="I2045" s="130" t="inlineStr">
        <is>
          <t>COL</t>
        </is>
      </c>
      <c r="J2045" s="131" t="n">
        <v>46925.683</v>
      </c>
      <c r="K2045" s="129" t="n">
        <v>2020</v>
      </c>
      <c r="L2045" s="120">
        <f>IF(VLOOKUP(H2045,'Cross-Page Data'!$D$4:$F$48,3,FALSE)="natural gas",VLOOKUP(G2045,'Cross-Page Data'!$I$4:$J$19,2,FALSE),IF(VLOOKUP(H2045,'Cross-Page Data'!$D$4:$F$48,3,FALSE)="solar",IF(G2045="PV","solar PV","solar thermal"),IF(VLOOKUP(H2045,'Cross-Page Data'!$D$4:$F$48,3,FALSE)="wind",VLOOKUP(G2045,'Cross-Page Data'!$I$4:$J$19,2,FALSE),IF(VLOOKUP(H2045,'Cross-Page Data'!$D$4:$F$48,3,FALSE)="hydro",VLOOKUP(G2045,'Cross-Page Data'!$I$4:$J$19,2,FALSE),VLOOKUP(H2045,'Cross-Page Data'!$D$4:$F$48,3,FALSE)))))</f>
        <v/>
      </c>
      <c r="M2045" s="120">
        <f>IF(AND($P$2=FALSE,OR(F2045="Commercial NAICS Cogen",F2045="Industrial NAICS Cogen",F2045="NAICS-22 Cogen")),FALSE,IF(AND($P$3=FALSE,OR(F2045="Commercial NAICS Cogen",F2045="Commercial NAICS Non-Cogen",F2045="Industrial NAICS Cogen", F2045="industrial NAICS non-Cogen")),FALSE, TRUE))</f>
        <v/>
      </c>
    </row>
    <row r="2046">
      <c r="A2046" s="129" t="n">
        <v>10495</v>
      </c>
      <c r="B2046" s="130" t="inlineStr">
        <is>
          <t>Rumford Cogeneration</t>
        </is>
      </c>
      <c r="C2046" s="130" t="inlineStr">
        <is>
          <t>ND Paper, Inc.</t>
        </is>
      </c>
      <c r="D2046" s="129" t="n">
        <v>61813</v>
      </c>
      <c r="E2046" s="130" t="inlineStr">
        <is>
          <t>ME</t>
        </is>
      </c>
      <c r="F2046" s="130" t="inlineStr">
        <is>
          <t>NAICS-22 Cogen</t>
        </is>
      </c>
      <c r="G2046" s="130" t="inlineStr">
        <is>
          <t>ST</t>
        </is>
      </c>
      <c r="H2046" s="130" t="inlineStr">
        <is>
          <t>BLQ</t>
        </is>
      </c>
      <c r="I2046" s="130" t="inlineStr">
        <is>
          <t>WWW</t>
        </is>
      </c>
      <c r="J2046" s="131" t="n">
        <v>287615.26</v>
      </c>
      <c r="K2046" s="129" t="n">
        <v>2020</v>
      </c>
      <c r="L2046" s="120">
        <f>IF(VLOOKUP(H2046,'Cross-Page Data'!$D$4:$F$48,3,FALSE)="natural gas",VLOOKUP(G2046,'Cross-Page Data'!$I$4:$J$19,2,FALSE),IF(VLOOKUP(H2046,'Cross-Page Data'!$D$4:$F$48,3,FALSE)="solar",IF(G2046="PV","solar PV","solar thermal"),IF(VLOOKUP(H2046,'Cross-Page Data'!$D$4:$F$48,3,FALSE)="wind",VLOOKUP(G2046,'Cross-Page Data'!$I$4:$J$19,2,FALSE),IF(VLOOKUP(H2046,'Cross-Page Data'!$D$4:$F$48,3,FALSE)="hydro",VLOOKUP(G2046,'Cross-Page Data'!$I$4:$J$19,2,FALSE),VLOOKUP(H2046,'Cross-Page Data'!$D$4:$F$48,3,FALSE)))))</f>
        <v/>
      </c>
      <c r="M2046" s="120">
        <f>IF(AND($P$2=FALSE,OR(F2046="Commercial NAICS Cogen",F2046="Industrial NAICS Cogen",F2046="NAICS-22 Cogen")),FALSE,IF(AND($P$3=FALSE,OR(F2046="Commercial NAICS Cogen",F2046="Commercial NAICS Non-Cogen",F2046="Industrial NAICS Cogen", F2046="industrial NAICS non-Cogen")),FALSE, TRUE))</f>
        <v/>
      </c>
    </row>
    <row r="2047">
      <c r="A2047" s="129" t="n">
        <v>10495</v>
      </c>
      <c r="B2047" s="130" t="inlineStr">
        <is>
          <t>Rumford Cogeneration</t>
        </is>
      </c>
      <c r="C2047" s="130" t="inlineStr">
        <is>
          <t>ND Paper, Inc.</t>
        </is>
      </c>
      <c r="D2047" s="129" t="n">
        <v>61813</v>
      </c>
      <c r="E2047" s="130" t="inlineStr">
        <is>
          <t>ME</t>
        </is>
      </c>
      <c r="F2047" s="130" t="inlineStr">
        <is>
          <t>NAICS-22 Cogen</t>
        </is>
      </c>
      <c r="G2047" s="130" t="inlineStr">
        <is>
          <t>ST</t>
        </is>
      </c>
      <c r="H2047" s="130" t="inlineStr">
        <is>
          <t>DFO</t>
        </is>
      </c>
      <c r="I2047" s="130" t="inlineStr">
        <is>
          <t>DFO</t>
        </is>
      </c>
      <c r="J2047" s="131" t="n">
        <v>0</v>
      </c>
      <c r="K2047" s="129" t="n">
        <v>2020</v>
      </c>
      <c r="L2047" s="120">
        <f>IF(VLOOKUP(H2047,'Cross-Page Data'!$D$4:$F$48,3,FALSE)="natural gas",VLOOKUP(G2047,'Cross-Page Data'!$I$4:$J$19,2,FALSE),IF(VLOOKUP(H2047,'Cross-Page Data'!$D$4:$F$48,3,FALSE)="solar",IF(G2047="PV","solar PV","solar thermal"),IF(VLOOKUP(H2047,'Cross-Page Data'!$D$4:$F$48,3,FALSE)="wind",VLOOKUP(G2047,'Cross-Page Data'!$I$4:$J$19,2,FALSE),IF(VLOOKUP(H2047,'Cross-Page Data'!$D$4:$F$48,3,FALSE)="hydro",VLOOKUP(G2047,'Cross-Page Data'!$I$4:$J$19,2,FALSE),VLOOKUP(H2047,'Cross-Page Data'!$D$4:$F$48,3,FALSE)))))</f>
        <v/>
      </c>
      <c r="M2047" s="120">
        <f>IF(AND($P$2=FALSE,OR(F2047="Commercial NAICS Cogen",F2047="Industrial NAICS Cogen",F2047="NAICS-22 Cogen")),FALSE,IF(AND($P$3=FALSE,OR(F2047="Commercial NAICS Cogen",F2047="Commercial NAICS Non-Cogen",F2047="Industrial NAICS Cogen", F2047="industrial NAICS non-Cogen")),FALSE, TRUE))</f>
        <v/>
      </c>
    </row>
    <row r="2048">
      <c r="A2048" s="129" t="n">
        <v>10495</v>
      </c>
      <c r="B2048" s="130" t="inlineStr">
        <is>
          <t>Rumford Cogeneration</t>
        </is>
      </c>
      <c r="C2048" s="130" t="inlineStr">
        <is>
          <t>ND Paper, Inc.</t>
        </is>
      </c>
      <c r="D2048" s="129" t="n">
        <v>61813</v>
      </c>
      <c r="E2048" s="130" t="inlineStr">
        <is>
          <t>ME</t>
        </is>
      </c>
      <c r="F2048" s="130" t="inlineStr">
        <is>
          <t>NAICS-22 Cogen</t>
        </is>
      </c>
      <c r="G2048" s="130" t="inlineStr">
        <is>
          <t>ST</t>
        </is>
      </c>
      <c r="H2048" s="130" t="inlineStr">
        <is>
          <t>RFO</t>
        </is>
      </c>
      <c r="I2048" s="130" t="inlineStr">
        <is>
          <t>RFO</t>
        </is>
      </c>
      <c r="J2048" s="131" t="n">
        <v>10007.153</v>
      </c>
      <c r="K2048" s="129" t="n">
        <v>2020</v>
      </c>
      <c r="L2048" s="120">
        <f>IF(VLOOKUP(H2048,'Cross-Page Data'!$D$4:$F$48,3,FALSE)="natural gas",VLOOKUP(G2048,'Cross-Page Data'!$I$4:$J$19,2,FALSE),IF(VLOOKUP(H2048,'Cross-Page Data'!$D$4:$F$48,3,FALSE)="solar",IF(G2048="PV","solar PV","solar thermal"),IF(VLOOKUP(H2048,'Cross-Page Data'!$D$4:$F$48,3,FALSE)="wind",VLOOKUP(G2048,'Cross-Page Data'!$I$4:$J$19,2,FALSE),IF(VLOOKUP(H2048,'Cross-Page Data'!$D$4:$F$48,3,FALSE)="hydro",VLOOKUP(G2048,'Cross-Page Data'!$I$4:$J$19,2,FALSE),VLOOKUP(H2048,'Cross-Page Data'!$D$4:$F$48,3,FALSE)))))</f>
        <v/>
      </c>
      <c r="M2048" s="120">
        <f>IF(AND($P$2=FALSE,OR(F2048="Commercial NAICS Cogen",F2048="Industrial NAICS Cogen",F2048="NAICS-22 Cogen")),FALSE,IF(AND($P$3=FALSE,OR(F2048="Commercial NAICS Cogen",F2048="Commercial NAICS Non-Cogen",F2048="Industrial NAICS Cogen", F2048="industrial NAICS non-Cogen")),FALSE, TRUE))</f>
        <v/>
      </c>
    </row>
    <row r="2049">
      <c r="A2049" s="129" t="n">
        <v>10495</v>
      </c>
      <c r="B2049" s="130" t="inlineStr">
        <is>
          <t>Rumford Cogeneration</t>
        </is>
      </c>
      <c r="C2049" s="130" t="inlineStr">
        <is>
          <t>ND Paper, Inc.</t>
        </is>
      </c>
      <c r="D2049" s="129" t="n">
        <v>61813</v>
      </c>
      <c r="E2049" s="130" t="inlineStr">
        <is>
          <t>ME</t>
        </is>
      </c>
      <c r="F2049" s="130" t="inlineStr">
        <is>
          <t>NAICS-22 Cogen</t>
        </is>
      </c>
      <c r="G2049" s="130" t="inlineStr">
        <is>
          <t>ST</t>
        </is>
      </c>
      <c r="H2049" s="130" t="inlineStr">
        <is>
          <t>SLW</t>
        </is>
      </c>
      <c r="I2049" s="130" t="inlineStr">
        <is>
          <t>ORW</t>
        </is>
      </c>
      <c r="J2049" s="131" t="n">
        <v>5018.254</v>
      </c>
      <c r="K2049" s="129" t="n">
        <v>2020</v>
      </c>
      <c r="L2049" s="120">
        <f>IF(VLOOKUP(H2049,'Cross-Page Data'!$D$4:$F$48,3,FALSE)="natural gas",VLOOKUP(G2049,'Cross-Page Data'!$I$4:$J$19,2,FALSE),IF(VLOOKUP(H2049,'Cross-Page Data'!$D$4:$F$48,3,FALSE)="solar",IF(G2049="PV","solar PV","solar thermal"),IF(VLOOKUP(H2049,'Cross-Page Data'!$D$4:$F$48,3,FALSE)="wind",VLOOKUP(G2049,'Cross-Page Data'!$I$4:$J$19,2,FALSE),IF(VLOOKUP(H2049,'Cross-Page Data'!$D$4:$F$48,3,FALSE)="hydro",VLOOKUP(G2049,'Cross-Page Data'!$I$4:$J$19,2,FALSE),VLOOKUP(H2049,'Cross-Page Data'!$D$4:$F$48,3,FALSE)))))</f>
        <v/>
      </c>
      <c r="M2049" s="120">
        <f>IF(AND($P$2=FALSE,OR(F2049="Commercial NAICS Cogen",F2049="Industrial NAICS Cogen",F2049="NAICS-22 Cogen")),FALSE,IF(AND($P$3=FALSE,OR(F2049="Commercial NAICS Cogen",F2049="Commercial NAICS Non-Cogen",F2049="Industrial NAICS Cogen", F2049="industrial NAICS non-Cogen")),FALSE, TRUE))</f>
        <v/>
      </c>
    </row>
    <row r="2050">
      <c r="A2050" s="129" t="n">
        <v>10495</v>
      </c>
      <c r="B2050" s="130" t="inlineStr">
        <is>
          <t>Rumford Cogeneration</t>
        </is>
      </c>
      <c r="C2050" s="130" t="inlineStr">
        <is>
          <t>ND Paper, Inc.</t>
        </is>
      </c>
      <c r="D2050" s="129" t="n">
        <v>61813</v>
      </c>
      <c r="E2050" s="130" t="inlineStr">
        <is>
          <t>ME</t>
        </is>
      </c>
      <c r="F2050" s="130" t="inlineStr">
        <is>
          <t>NAICS-22 Cogen</t>
        </is>
      </c>
      <c r="G2050" s="130" t="inlineStr">
        <is>
          <t>ST</t>
        </is>
      </c>
      <c r="H2050" s="130" t="inlineStr">
        <is>
          <t>TDF</t>
        </is>
      </c>
      <c r="I2050" s="130" t="inlineStr">
        <is>
          <t>OTH</t>
        </is>
      </c>
      <c r="J2050" s="131" t="n">
        <v>113596.58</v>
      </c>
      <c r="K2050" s="129" t="n">
        <v>2020</v>
      </c>
      <c r="L2050" s="120">
        <f>IF(VLOOKUP(H2050,'Cross-Page Data'!$D$4:$F$48,3,FALSE)="natural gas",VLOOKUP(G2050,'Cross-Page Data'!$I$4:$J$19,2,FALSE),IF(VLOOKUP(H2050,'Cross-Page Data'!$D$4:$F$48,3,FALSE)="solar",IF(G2050="PV","solar PV","solar thermal"),IF(VLOOKUP(H2050,'Cross-Page Data'!$D$4:$F$48,3,FALSE)="wind",VLOOKUP(G2050,'Cross-Page Data'!$I$4:$J$19,2,FALSE),IF(VLOOKUP(H2050,'Cross-Page Data'!$D$4:$F$48,3,FALSE)="hydro",VLOOKUP(G2050,'Cross-Page Data'!$I$4:$J$19,2,FALSE),VLOOKUP(H2050,'Cross-Page Data'!$D$4:$F$48,3,FALSE)))))</f>
        <v/>
      </c>
      <c r="M2050" s="120">
        <f>IF(AND($P$2=FALSE,OR(F2050="Commercial NAICS Cogen",F2050="Industrial NAICS Cogen",F2050="NAICS-22 Cogen")),FALSE,IF(AND($P$3=FALSE,OR(F2050="Commercial NAICS Cogen",F2050="Commercial NAICS Non-Cogen",F2050="Industrial NAICS Cogen", F2050="industrial NAICS non-Cogen")),FALSE, TRUE))</f>
        <v/>
      </c>
    </row>
    <row r="2051">
      <c r="A2051" s="129" t="n">
        <v>10495</v>
      </c>
      <c r="B2051" s="130" t="inlineStr">
        <is>
          <t>Rumford Cogeneration</t>
        </is>
      </c>
      <c r="C2051" s="130" t="inlineStr">
        <is>
          <t>ND Paper, Inc.</t>
        </is>
      </c>
      <c r="D2051" s="129" t="n">
        <v>61813</v>
      </c>
      <c r="E2051" s="130" t="inlineStr">
        <is>
          <t>ME</t>
        </is>
      </c>
      <c r="F2051" s="130" t="inlineStr">
        <is>
          <t>NAICS-22 Cogen</t>
        </is>
      </c>
      <c r="G2051" s="130" t="inlineStr">
        <is>
          <t>ST</t>
        </is>
      </c>
      <c r="H2051" s="130" t="inlineStr">
        <is>
          <t>WDS</t>
        </is>
      </c>
      <c r="I2051" s="130" t="inlineStr">
        <is>
          <t>WWW</t>
        </is>
      </c>
      <c r="J2051" s="131" t="n">
        <v>79046.07000000001</v>
      </c>
      <c r="K2051" s="129" t="n">
        <v>2020</v>
      </c>
      <c r="L2051" s="120">
        <f>IF(VLOOKUP(H2051,'Cross-Page Data'!$D$4:$F$48,3,FALSE)="natural gas",VLOOKUP(G2051,'Cross-Page Data'!$I$4:$J$19,2,FALSE),IF(VLOOKUP(H2051,'Cross-Page Data'!$D$4:$F$48,3,FALSE)="solar",IF(G2051="PV","solar PV","solar thermal"),IF(VLOOKUP(H2051,'Cross-Page Data'!$D$4:$F$48,3,FALSE)="wind",VLOOKUP(G2051,'Cross-Page Data'!$I$4:$J$19,2,FALSE),IF(VLOOKUP(H2051,'Cross-Page Data'!$D$4:$F$48,3,FALSE)="hydro",VLOOKUP(G2051,'Cross-Page Data'!$I$4:$J$19,2,FALSE),VLOOKUP(H2051,'Cross-Page Data'!$D$4:$F$48,3,FALSE)))))</f>
        <v/>
      </c>
      <c r="M2051" s="120">
        <f>IF(AND($P$2=FALSE,OR(F2051="Commercial NAICS Cogen",F2051="Industrial NAICS Cogen",F2051="NAICS-22 Cogen")),FALSE,IF(AND($P$3=FALSE,OR(F2051="Commercial NAICS Cogen",F2051="Commercial NAICS Non-Cogen",F2051="Industrial NAICS Cogen", F2051="industrial NAICS non-Cogen")),FALSE, TRUE))</f>
        <v/>
      </c>
    </row>
    <row r="2052">
      <c r="A2052" s="129" t="n">
        <v>10496</v>
      </c>
      <c r="B2052" s="130" t="inlineStr">
        <is>
          <t>Kern River Cogeneration</t>
        </is>
      </c>
      <c r="C2052" s="130" t="inlineStr">
        <is>
          <t>Kern River Cogeneration Co</t>
        </is>
      </c>
      <c r="D2052" s="129" t="n">
        <v>10203</v>
      </c>
      <c r="E2052" s="130" t="inlineStr">
        <is>
          <t>CA</t>
        </is>
      </c>
      <c r="F2052" s="130" t="inlineStr">
        <is>
          <t>NAICS-22 Cogen</t>
        </is>
      </c>
      <c r="G2052" s="130" t="inlineStr">
        <is>
          <t>GT</t>
        </is>
      </c>
      <c r="H2052" s="130" t="inlineStr">
        <is>
          <t>NG</t>
        </is>
      </c>
      <c r="I2052" s="130" t="inlineStr">
        <is>
          <t>NG</t>
        </is>
      </c>
      <c r="J2052" s="131" t="n">
        <v>448936</v>
      </c>
      <c r="K2052" s="129" t="n">
        <v>2020</v>
      </c>
      <c r="L2052" s="120">
        <f>IF(VLOOKUP(H2052,'Cross-Page Data'!$D$4:$F$48,3,FALSE)="natural gas",VLOOKUP(G2052,'Cross-Page Data'!$I$4:$J$19,2,FALSE),IF(VLOOKUP(H2052,'Cross-Page Data'!$D$4:$F$48,3,FALSE)="solar",IF(G2052="PV","solar PV","solar thermal"),IF(VLOOKUP(H2052,'Cross-Page Data'!$D$4:$F$48,3,FALSE)="wind",VLOOKUP(G2052,'Cross-Page Data'!$I$4:$J$19,2,FALSE),IF(VLOOKUP(H2052,'Cross-Page Data'!$D$4:$F$48,3,FALSE)="hydro",VLOOKUP(G2052,'Cross-Page Data'!$I$4:$J$19,2,FALSE),VLOOKUP(H2052,'Cross-Page Data'!$D$4:$F$48,3,FALSE)))))</f>
        <v/>
      </c>
      <c r="M2052" s="120">
        <f>IF(AND($P$2=FALSE,OR(F2052="Commercial NAICS Cogen",F2052="Industrial NAICS Cogen",F2052="NAICS-22 Cogen")),FALSE,IF(AND($P$3=FALSE,OR(F2052="Commercial NAICS Cogen",F2052="Commercial NAICS Non-Cogen",F2052="Industrial NAICS Cogen", F2052="industrial NAICS non-Cogen")),FALSE, TRUE))</f>
        <v/>
      </c>
    </row>
    <row r="2053">
      <c r="A2053" s="129" t="n">
        <v>10501</v>
      </c>
      <c r="B2053" s="130" t="inlineStr">
        <is>
          <t>Mid-Set Cogeneration</t>
        </is>
      </c>
      <c r="C2053" s="130" t="inlineStr">
        <is>
          <t>Mid Set Cogeneration Co</t>
        </is>
      </c>
      <c r="D2053" s="129" t="n">
        <v>12449</v>
      </c>
      <c r="E2053" s="130" t="inlineStr">
        <is>
          <t>CA</t>
        </is>
      </c>
      <c r="F2053" s="130" t="inlineStr">
        <is>
          <t>NAICS-22 Cogen</t>
        </is>
      </c>
      <c r="G2053" s="130" t="inlineStr">
        <is>
          <t>GT</t>
        </is>
      </c>
      <c r="H2053" s="130" t="inlineStr">
        <is>
          <t>NG</t>
        </is>
      </c>
      <c r="I2053" s="130" t="inlineStr">
        <is>
          <t>NG</t>
        </is>
      </c>
      <c r="J2053" s="131" t="n">
        <v>0</v>
      </c>
      <c r="K2053" s="129" t="n">
        <v>2020</v>
      </c>
      <c r="L2053" s="120">
        <f>IF(VLOOKUP(H2053,'Cross-Page Data'!$D$4:$F$48,3,FALSE)="natural gas",VLOOKUP(G2053,'Cross-Page Data'!$I$4:$J$19,2,FALSE),IF(VLOOKUP(H2053,'Cross-Page Data'!$D$4:$F$48,3,FALSE)="solar",IF(G2053="PV","solar PV","solar thermal"),IF(VLOOKUP(H2053,'Cross-Page Data'!$D$4:$F$48,3,FALSE)="wind",VLOOKUP(G2053,'Cross-Page Data'!$I$4:$J$19,2,FALSE),IF(VLOOKUP(H2053,'Cross-Page Data'!$D$4:$F$48,3,FALSE)="hydro",VLOOKUP(G2053,'Cross-Page Data'!$I$4:$J$19,2,FALSE),VLOOKUP(H2053,'Cross-Page Data'!$D$4:$F$48,3,FALSE)))))</f>
        <v/>
      </c>
      <c r="M2053" s="120">
        <f>IF(AND($P$2=FALSE,OR(F2053="Commercial NAICS Cogen",F2053="Industrial NAICS Cogen",F2053="NAICS-22 Cogen")),FALSE,IF(AND($P$3=FALSE,OR(F2053="Commercial NAICS Cogen",F2053="Commercial NAICS Non-Cogen",F2053="Industrial NAICS Cogen", F2053="industrial NAICS non-Cogen")),FALSE, TRUE))</f>
        <v/>
      </c>
    </row>
    <row r="2054">
      <c r="A2054" s="129" t="n">
        <v>10503</v>
      </c>
      <c r="B2054" s="130" t="inlineStr">
        <is>
          <t>Wheelabrator Hudson Falls</t>
        </is>
      </c>
      <c r="C2054" s="130" t="inlineStr">
        <is>
          <t>Wheelabrator Environmental Systems</t>
        </is>
      </c>
      <c r="D2054" s="129" t="n">
        <v>20541</v>
      </c>
      <c r="E2054" s="130" t="inlineStr">
        <is>
          <t>NY</t>
        </is>
      </c>
      <c r="F2054" s="130" t="inlineStr">
        <is>
          <t>NAICS-22 Non-Cogen</t>
        </is>
      </c>
      <c r="G2054" s="130" t="inlineStr">
        <is>
          <t>ST</t>
        </is>
      </c>
      <c r="H2054" s="130" t="inlineStr">
        <is>
          <t>MSB</t>
        </is>
      </c>
      <c r="I2054" s="130" t="inlineStr">
        <is>
          <t>MLG</t>
        </is>
      </c>
      <c r="J2054" s="131" t="n">
        <v>33656.46</v>
      </c>
      <c r="K2054" s="129" t="n">
        <v>2020</v>
      </c>
      <c r="L2054" s="120">
        <f>IF(VLOOKUP(H2054,'Cross-Page Data'!$D$4:$F$48,3,FALSE)="natural gas",VLOOKUP(G2054,'Cross-Page Data'!$I$4:$J$19,2,FALSE),IF(VLOOKUP(H2054,'Cross-Page Data'!$D$4:$F$48,3,FALSE)="solar",IF(G2054="PV","solar PV","solar thermal"),IF(VLOOKUP(H2054,'Cross-Page Data'!$D$4:$F$48,3,FALSE)="wind",VLOOKUP(G2054,'Cross-Page Data'!$I$4:$J$19,2,FALSE),IF(VLOOKUP(H2054,'Cross-Page Data'!$D$4:$F$48,3,FALSE)="hydro",VLOOKUP(G2054,'Cross-Page Data'!$I$4:$J$19,2,FALSE),VLOOKUP(H2054,'Cross-Page Data'!$D$4:$F$48,3,FALSE)))))</f>
        <v/>
      </c>
      <c r="M2054" s="120">
        <f>IF(AND($P$2=FALSE,OR(F2054="Commercial NAICS Cogen",F2054="Industrial NAICS Cogen",F2054="NAICS-22 Cogen")),FALSE,IF(AND($P$3=FALSE,OR(F2054="Commercial NAICS Cogen",F2054="Commercial NAICS Non-Cogen",F2054="Industrial NAICS Cogen", F2054="industrial NAICS non-Cogen")),FALSE, TRUE))</f>
        <v/>
      </c>
    </row>
    <row r="2055">
      <c r="A2055" s="129" t="n">
        <v>10503</v>
      </c>
      <c r="B2055" s="130" t="inlineStr">
        <is>
          <t>Wheelabrator Hudson Falls</t>
        </is>
      </c>
      <c r="C2055" s="130" t="inlineStr">
        <is>
          <t>Wheelabrator Environmental Systems</t>
        </is>
      </c>
      <c r="D2055" s="129" t="n">
        <v>20541</v>
      </c>
      <c r="E2055" s="130" t="inlineStr">
        <is>
          <t>NY</t>
        </is>
      </c>
      <c r="F2055" s="130" t="inlineStr">
        <is>
          <t>NAICS-22 Non-Cogen</t>
        </is>
      </c>
      <c r="G2055" s="130" t="inlineStr">
        <is>
          <t>ST</t>
        </is>
      </c>
      <c r="H2055" s="130" t="inlineStr">
        <is>
          <t>MSN</t>
        </is>
      </c>
      <c r="I2055" s="130" t="inlineStr">
        <is>
          <t>OTH</t>
        </is>
      </c>
      <c r="J2055" s="131" t="n">
        <v>41137.102</v>
      </c>
      <c r="K2055" s="129" t="n">
        <v>2020</v>
      </c>
      <c r="L2055" s="120">
        <f>IF(VLOOKUP(H2055,'Cross-Page Data'!$D$4:$F$48,3,FALSE)="natural gas",VLOOKUP(G2055,'Cross-Page Data'!$I$4:$J$19,2,FALSE),IF(VLOOKUP(H2055,'Cross-Page Data'!$D$4:$F$48,3,FALSE)="solar",IF(G2055="PV","solar PV","solar thermal"),IF(VLOOKUP(H2055,'Cross-Page Data'!$D$4:$F$48,3,FALSE)="wind",VLOOKUP(G2055,'Cross-Page Data'!$I$4:$J$19,2,FALSE),IF(VLOOKUP(H2055,'Cross-Page Data'!$D$4:$F$48,3,FALSE)="hydro",VLOOKUP(G2055,'Cross-Page Data'!$I$4:$J$19,2,FALSE),VLOOKUP(H2055,'Cross-Page Data'!$D$4:$F$48,3,FALSE)))))</f>
        <v/>
      </c>
      <c r="M2055" s="120">
        <f>IF(AND($P$2=FALSE,OR(F2055="Commercial NAICS Cogen",F2055="Industrial NAICS Cogen",F2055="NAICS-22 Cogen")),FALSE,IF(AND($P$3=FALSE,OR(F2055="Commercial NAICS Cogen",F2055="Commercial NAICS Non-Cogen",F2055="Industrial NAICS Cogen", F2055="industrial NAICS non-Cogen")),FALSE, TRUE))</f>
        <v/>
      </c>
    </row>
    <row r="2056">
      <c r="A2056" s="129" t="n">
        <v>10503</v>
      </c>
      <c r="B2056" s="130" t="inlineStr">
        <is>
          <t>Wheelabrator Hudson Falls</t>
        </is>
      </c>
      <c r="C2056" s="130" t="inlineStr">
        <is>
          <t>Wheelabrator Environmental Systems</t>
        </is>
      </c>
      <c r="D2056" s="129" t="n">
        <v>20541</v>
      </c>
      <c r="E2056" s="130" t="inlineStr">
        <is>
          <t>NY</t>
        </is>
      </c>
      <c r="F2056" s="130" t="inlineStr">
        <is>
          <t>NAICS-22 Non-Cogen</t>
        </is>
      </c>
      <c r="G2056" s="130" t="inlineStr">
        <is>
          <t>ST</t>
        </is>
      </c>
      <c r="H2056" s="130" t="inlineStr">
        <is>
          <t>NG</t>
        </is>
      </c>
      <c r="I2056" s="130" t="inlineStr">
        <is>
          <t>NG</t>
        </is>
      </c>
      <c r="J2056" s="131" t="n">
        <v>27.438</v>
      </c>
      <c r="K2056" s="129" t="n">
        <v>2020</v>
      </c>
      <c r="L2056" s="120">
        <f>IF(VLOOKUP(H2056,'Cross-Page Data'!$D$4:$F$48,3,FALSE)="natural gas",VLOOKUP(G2056,'Cross-Page Data'!$I$4:$J$19,2,FALSE),IF(VLOOKUP(H2056,'Cross-Page Data'!$D$4:$F$48,3,FALSE)="solar",IF(G2056="PV","solar PV","solar thermal"),IF(VLOOKUP(H2056,'Cross-Page Data'!$D$4:$F$48,3,FALSE)="wind",VLOOKUP(G2056,'Cross-Page Data'!$I$4:$J$19,2,FALSE),IF(VLOOKUP(H2056,'Cross-Page Data'!$D$4:$F$48,3,FALSE)="hydro",VLOOKUP(G2056,'Cross-Page Data'!$I$4:$J$19,2,FALSE),VLOOKUP(H2056,'Cross-Page Data'!$D$4:$F$48,3,FALSE)))))</f>
        <v/>
      </c>
      <c r="M2056" s="120">
        <f>IF(AND($P$2=FALSE,OR(F2056="Commercial NAICS Cogen",F2056="Industrial NAICS Cogen",F2056="NAICS-22 Cogen")),FALSE,IF(AND($P$3=FALSE,OR(F2056="Commercial NAICS Cogen",F2056="Commercial NAICS Non-Cogen",F2056="Industrial NAICS Cogen", F2056="industrial NAICS non-Cogen")),FALSE, TRUE))</f>
        <v/>
      </c>
    </row>
    <row r="2057" ht="29" customHeight="1" s="157">
      <c r="A2057" s="129" t="n">
        <v>10521</v>
      </c>
      <c r="B2057" s="130" t="inlineStr">
        <is>
          <t>Lederle Laboratories</t>
        </is>
      </c>
      <c r="C2057" s="130" t="inlineStr">
        <is>
          <t>Veolia NA - Municipal &amp; Commercial Business</t>
        </is>
      </c>
      <c r="D2057" s="129" t="n">
        <v>60641</v>
      </c>
      <c r="E2057" s="130" t="inlineStr">
        <is>
          <t>NY</t>
        </is>
      </c>
      <c r="F2057" s="130" t="inlineStr">
        <is>
          <t>Industrial NAICS Cogen</t>
        </is>
      </c>
      <c r="G2057" s="130" t="inlineStr">
        <is>
          <t>CA</t>
        </is>
      </c>
      <c r="H2057" s="130" t="inlineStr">
        <is>
          <t>DFO</t>
        </is>
      </c>
      <c r="I2057" s="130" t="inlineStr">
        <is>
          <t>DFO</t>
        </is>
      </c>
      <c r="J2057" s="131" t="n">
        <v>213.227</v>
      </c>
      <c r="K2057" s="129" t="n">
        <v>2020</v>
      </c>
      <c r="L2057" s="120">
        <f>IF(VLOOKUP(H2057,'Cross-Page Data'!$D$4:$F$48,3,FALSE)="natural gas",VLOOKUP(G2057,'Cross-Page Data'!$I$4:$J$19,2,FALSE),IF(VLOOKUP(H2057,'Cross-Page Data'!$D$4:$F$48,3,FALSE)="solar",IF(G2057="PV","solar PV","solar thermal"),IF(VLOOKUP(H2057,'Cross-Page Data'!$D$4:$F$48,3,FALSE)="wind",VLOOKUP(G2057,'Cross-Page Data'!$I$4:$J$19,2,FALSE),IF(VLOOKUP(H2057,'Cross-Page Data'!$D$4:$F$48,3,FALSE)="hydro",VLOOKUP(G2057,'Cross-Page Data'!$I$4:$J$19,2,FALSE),VLOOKUP(H2057,'Cross-Page Data'!$D$4:$F$48,3,FALSE)))))</f>
        <v/>
      </c>
      <c r="M2057" s="120">
        <f>IF(AND($P$2=FALSE,OR(F2057="Commercial NAICS Cogen",F2057="Industrial NAICS Cogen",F2057="NAICS-22 Cogen")),FALSE,IF(AND($P$3=FALSE,OR(F2057="Commercial NAICS Cogen",F2057="Commercial NAICS Non-Cogen",F2057="Industrial NAICS Cogen", F2057="industrial NAICS non-Cogen")),FALSE, TRUE))</f>
        <v/>
      </c>
    </row>
    <row r="2058" ht="29" customHeight="1" s="157">
      <c r="A2058" s="129" t="n">
        <v>10521</v>
      </c>
      <c r="B2058" s="130" t="inlineStr">
        <is>
          <t>Lederle Laboratories</t>
        </is>
      </c>
      <c r="C2058" s="130" t="inlineStr">
        <is>
          <t>Veolia NA - Municipal &amp; Commercial Business</t>
        </is>
      </c>
      <c r="D2058" s="129" t="n">
        <v>60641</v>
      </c>
      <c r="E2058" s="130" t="inlineStr">
        <is>
          <t>NY</t>
        </is>
      </c>
      <c r="F2058" s="130" t="inlineStr">
        <is>
          <t>Industrial NAICS Cogen</t>
        </is>
      </c>
      <c r="G2058" s="130" t="inlineStr">
        <is>
          <t>CA</t>
        </is>
      </c>
      <c r="H2058" s="130" t="inlineStr">
        <is>
          <t>NG</t>
        </is>
      </c>
      <c r="I2058" s="130" t="inlineStr">
        <is>
          <t>NG</t>
        </is>
      </c>
      <c r="J2058" s="131" t="n">
        <v>5137.293</v>
      </c>
      <c r="K2058" s="129" t="n">
        <v>2020</v>
      </c>
      <c r="L2058" s="120">
        <f>IF(VLOOKUP(H2058,'Cross-Page Data'!$D$4:$F$48,3,FALSE)="natural gas",VLOOKUP(G2058,'Cross-Page Data'!$I$4:$J$19,2,FALSE),IF(VLOOKUP(H2058,'Cross-Page Data'!$D$4:$F$48,3,FALSE)="solar",IF(G2058="PV","solar PV","solar thermal"),IF(VLOOKUP(H2058,'Cross-Page Data'!$D$4:$F$48,3,FALSE)="wind",VLOOKUP(G2058,'Cross-Page Data'!$I$4:$J$19,2,FALSE),IF(VLOOKUP(H2058,'Cross-Page Data'!$D$4:$F$48,3,FALSE)="hydro",VLOOKUP(G2058,'Cross-Page Data'!$I$4:$J$19,2,FALSE),VLOOKUP(H2058,'Cross-Page Data'!$D$4:$F$48,3,FALSE)))))</f>
        <v/>
      </c>
      <c r="M2058" s="120">
        <f>IF(AND($P$2=FALSE,OR(F2058="Commercial NAICS Cogen",F2058="Industrial NAICS Cogen",F2058="NAICS-22 Cogen")),FALSE,IF(AND($P$3=FALSE,OR(F2058="Commercial NAICS Cogen",F2058="Commercial NAICS Non-Cogen",F2058="Industrial NAICS Cogen", F2058="industrial NAICS non-Cogen")),FALSE, TRUE))</f>
        <v/>
      </c>
    </row>
    <row r="2059" ht="29" customHeight="1" s="157">
      <c r="A2059" s="129" t="n">
        <v>10521</v>
      </c>
      <c r="B2059" s="130" t="inlineStr">
        <is>
          <t>Lederle Laboratories</t>
        </is>
      </c>
      <c r="C2059" s="130" t="inlineStr">
        <is>
          <t>Veolia NA - Municipal &amp; Commercial Business</t>
        </is>
      </c>
      <c r="D2059" s="129" t="n">
        <v>60641</v>
      </c>
      <c r="E2059" s="130" t="inlineStr">
        <is>
          <t>NY</t>
        </is>
      </c>
      <c r="F2059" s="130" t="inlineStr">
        <is>
          <t>Industrial NAICS Cogen</t>
        </is>
      </c>
      <c r="G2059" s="130" t="inlineStr">
        <is>
          <t>CT</t>
        </is>
      </c>
      <c r="H2059" s="130" t="inlineStr">
        <is>
          <t>DFO</t>
        </is>
      </c>
      <c r="I2059" s="130" t="inlineStr">
        <is>
          <t>DFO</t>
        </is>
      </c>
      <c r="J2059" s="131" t="n">
        <v>4549.985</v>
      </c>
      <c r="K2059" s="129" t="n">
        <v>2020</v>
      </c>
      <c r="L2059" s="120">
        <f>IF(VLOOKUP(H2059,'Cross-Page Data'!$D$4:$F$48,3,FALSE)="natural gas",VLOOKUP(G2059,'Cross-Page Data'!$I$4:$J$19,2,FALSE),IF(VLOOKUP(H2059,'Cross-Page Data'!$D$4:$F$48,3,FALSE)="solar",IF(G2059="PV","solar PV","solar thermal"),IF(VLOOKUP(H2059,'Cross-Page Data'!$D$4:$F$48,3,FALSE)="wind",VLOOKUP(G2059,'Cross-Page Data'!$I$4:$J$19,2,FALSE),IF(VLOOKUP(H2059,'Cross-Page Data'!$D$4:$F$48,3,FALSE)="hydro",VLOOKUP(G2059,'Cross-Page Data'!$I$4:$J$19,2,FALSE),VLOOKUP(H2059,'Cross-Page Data'!$D$4:$F$48,3,FALSE)))))</f>
        <v/>
      </c>
      <c r="M2059" s="120">
        <f>IF(AND($P$2=FALSE,OR(F2059="Commercial NAICS Cogen",F2059="Industrial NAICS Cogen",F2059="NAICS-22 Cogen")),FALSE,IF(AND($P$3=FALSE,OR(F2059="Commercial NAICS Cogen",F2059="Commercial NAICS Non-Cogen",F2059="Industrial NAICS Cogen", F2059="industrial NAICS non-Cogen")),FALSE, TRUE))</f>
        <v/>
      </c>
    </row>
    <row r="2060" ht="29" customHeight="1" s="157">
      <c r="A2060" s="129" t="n">
        <v>10521</v>
      </c>
      <c r="B2060" s="130" t="inlineStr">
        <is>
          <t>Lederle Laboratories</t>
        </is>
      </c>
      <c r="C2060" s="130" t="inlineStr">
        <is>
          <t>Veolia NA - Municipal &amp; Commercial Business</t>
        </is>
      </c>
      <c r="D2060" s="129" t="n">
        <v>60641</v>
      </c>
      <c r="E2060" s="130" t="inlineStr">
        <is>
          <t>NY</t>
        </is>
      </c>
      <c r="F2060" s="130" t="inlineStr">
        <is>
          <t>Industrial NAICS Cogen</t>
        </is>
      </c>
      <c r="G2060" s="130" t="inlineStr">
        <is>
          <t>CT</t>
        </is>
      </c>
      <c r="H2060" s="130" t="inlineStr">
        <is>
          <t>NG</t>
        </is>
      </c>
      <c r="I2060" s="130" t="inlineStr">
        <is>
          <t>NG</t>
        </is>
      </c>
      <c r="J2060" s="131" t="n">
        <v>112568.79</v>
      </c>
      <c r="K2060" s="129" t="n">
        <v>2020</v>
      </c>
      <c r="L2060" s="120">
        <f>IF(VLOOKUP(H2060,'Cross-Page Data'!$D$4:$F$48,3,FALSE)="natural gas",VLOOKUP(G2060,'Cross-Page Data'!$I$4:$J$19,2,FALSE),IF(VLOOKUP(H2060,'Cross-Page Data'!$D$4:$F$48,3,FALSE)="solar",IF(G2060="PV","solar PV","solar thermal"),IF(VLOOKUP(H2060,'Cross-Page Data'!$D$4:$F$48,3,FALSE)="wind",VLOOKUP(G2060,'Cross-Page Data'!$I$4:$J$19,2,FALSE),IF(VLOOKUP(H2060,'Cross-Page Data'!$D$4:$F$48,3,FALSE)="hydro",VLOOKUP(G2060,'Cross-Page Data'!$I$4:$J$19,2,FALSE),VLOOKUP(H2060,'Cross-Page Data'!$D$4:$F$48,3,FALSE)))))</f>
        <v/>
      </c>
      <c r="M2060" s="120">
        <f>IF(AND($P$2=FALSE,OR(F2060="Commercial NAICS Cogen",F2060="Industrial NAICS Cogen",F2060="NAICS-22 Cogen")),FALSE,IF(AND($P$3=FALSE,OR(F2060="Commercial NAICS Cogen",F2060="Commercial NAICS Non-Cogen",F2060="Industrial NAICS Cogen", F2060="industrial NAICS non-Cogen")),FALSE, TRUE))</f>
        <v/>
      </c>
    </row>
    <row r="2061">
      <c r="A2061" s="129" t="n">
        <v>10525</v>
      </c>
      <c r="B2061" s="130" t="inlineStr">
        <is>
          <t>Craven County Wood Energy LP</t>
        </is>
      </c>
      <c r="C2061" s="130" t="inlineStr">
        <is>
          <t>CMS Generation Operating Co II</t>
        </is>
      </c>
      <c r="D2061" s="129" t="n">
        <v>3837</v>
      </c>
      <c r="E2061" s="130" t="inlineStr">
        <is>
          <t>NC</t>
        </is>
      </c>
      <c r="F2061" s="130" t="inlineStr">
        <is>
          <t>NAICS-22 Non-Cogen</t>
        </is>
      </c>
      <c r="G2061" s="130" t="inlineStr">
        <is>
          <t>ST</t>
        </is>
      </c>
      <c r="H2061" s="130" t="inlineStr">
        <is>
          <t>NG</t>
        </is>
      </c>
      <c r="I2061" s="130" t="inlineStr">
        <is>
          <t>NG</t>
        </is>
      </c>
      <c r="J2061" s="131" t="n">
        <v>0</v>
      </c>
      <c r="K2061" s="129" t="n">
        <v>2020</v>
      </c>
      <c r="L2061" s="120">
        <f>IF(VLOOKUP(H2061,'Cross-Page Data'!$D$4:$F$48,3,FALSE)="natural gas",VLOOKUP(G2061,'Cross-Page Data'!$I$4:$J$19,2,FALSE),IF(VLOOKUP(H2061,'Cross-Page Data'!$D$4:$F$48,3,FALSE)="solar",IF(G2061="PV","solar PV","solar thermal"),IF(VLOOKUP(H2061,'Cross-Page Data'!$D$4:$F$48,3,FALSE)="wind",VLOOKUP(G2061,'Cross-Page Data'!$I$4:$J$19,2,FALSE),IF(VLOOKUP(H2061,'Cross-Page Data'!$D$4:$F$48,3,FALSE)="hydro",VLOOKUP(G2061,'Cross-Page Data'!$I$4:$J$19,2,FALSE),VLOOKUP(H2061,'Cross-Page Data'!$D$4:$F$48,3,FALSE)))))</f>
        <v/>
      </c>
      <c r="M2061" s="120">
        <f>IF(AND($P$2=FALSE,OR(F2061="Commercial NAICS Cogen",F2061="Industrial NAICS Cogen",F2061="NAICS-22 Cogen")),FALSE,IF(AND($P$3=FALSE,OR(F2061="Commercial NAICS Cogen",F2061="Commercial NAICS Non-Cogen",F2061="Industrial NAICS Cogen", F2061="industrial NAICS non-Cogen")),FALSE, TRUE))</f>
        <v/>
      </c>
    </row>
    <row r="2062">
      <c r="A2062" s="129" t="n">
        <v>10525</v>
      </c>
      <c r="B2062" s="130" t="inlineStr">
        <is>
          <t>Craven County Wood Energy LP</t>
        </is>
      </c>
      <c r="C2062" s="130" t="inlineStr">
        <is>
          <t>CMS Generation Operating Co II</t>
        </is>
      </c>
      <c r="D2062" s="129" t="n">
        <v>3837</v>
      </c>
      <c r="E2062" s="130" t="inlineStr">
        <is>
          <t>NC</t>
        </is>
      </c>
      <c r="F2062" s="130" t="inlineStr">
        <is>
          <t>NAICS-22 Non-Cogen</t>
        </is>
      </c>
      <c r="G2062" s="130" t="inlineStr">
        <is>
          <t>ST</t>
        </is>
      </c>
      <c r="H2062" s="130" t="inlineStr">
        <is>
          <t>OBS</t>
        </is>
      </c>
      <c r="I2062" s="130" t="inlineStr">
        <is>
          <t>ORW</t>
        </is>
      </c>
      <c r="J2062" s="131" t="n">
        <v>64201.184</v>
      </c>
      <c r="K2062" s="129" t="n">
        <v>2020</v>
      </c>
      <c r="L2062" s="120">
        <f>IF(VLOOKUP(H2062,'Cross-Page Data'!$D$4:$F$48,3,FALSE)="natural gas",VLOOKUP(G2062,'Cross-Page Data'!$I$4:$J$19,2,FALSE),IF(VLOOKUP(H2062,'Cross-Page Data'!$D$4:$F$48,3,FALSE)="solar",IF(G2062="PV","solar PV","solar thermal"),IF(VLOOKUP(H2062,'Cross-Page Data'!$D$4:$F$48,3,FALSE)="wind",VLOOKUP(G2062,'Cross-Page Data'!$I$4:$J$19,2,FALSE),IF(VLOOKUP(H2062,'Cross-Page Data'!$D$4:$F$48,3,FALSE)="hydro",VLOOKUP(G2062,'Cross-Page Data'!$I$4:$J$19,2,FALSE),VLOOKUP(H2062,'Cross-Page Data'!$D$4:$F$48,3,FALSE)))))</f>
        <v/>
      </c>
      <c r="M2062" s="120">
        <f>IF(AND($P$2=FALSE,OR(F2062="Commercial NAICS Cogen",F2062="Industrial NAICS Cogen",F2062="NAICS-22 Cogen")),FALSE,IF(AND($P$3=FALSE,OR(F2062="Commercial NAICS Cogen",F2062="Commercial NAICS Non-Cogen",F2062="Industrial NAICS Cogen", F2062="industrial NAICS non-Cogen")),FALSE, TRUE))</f>
        <v/>
      </c>
    </row>
    <row r="2063">
      <c r="A2063" s="129" t="n">
        <v>10525</v>
      </c>
      <c r="B2063" s="130" t="inlineStr">
        <is>
          <t>Craven County Wood Energy LP</t>
        </is>
      </c>
      <c r="C2063" s="130" t="inlineStr">
        <is>
          <t>CMS Generation Operating Co II</t>
        </is>
      </c>
      <c r="D2063" s="129" t="n">
        <v>3837</v>
      </c>
      <c r="E2063" s="130" t="inlineStr">
        <is>
          <t>NC</t>
        </is>
      </c>
      <c r="F2063" s="130" t="inlineStr">
        <is>
          <t>NAICS-22 Non-Cogen</t>
        </is>
      </c>
      <c r="G2063" s="130" t="inlineStr">
        <is>
          <t>ST</t>
        </is>
      </c>
      <c r="H2063" s="130" t="inlineStr">
        <is>
          <t>WDS</t>
        </is>
      </c>
      <c r="I2063" s="130" t="inlineStr">
        <is>
          <t>WWW</t>
        </is>
      </c>
      <c r="J2063" s="131" t="n">
        <v>164351.82</v>
      </c>
      <c r="K2063" s="129" t="n">
        <v>2020</v>
      </c>
      <c r="L2063" s="120">
        <f>IF(VLOOKUP(H2063,'Cross-Page Data'!$D$4:$F$48,3,FALSE)="natural gas",VLOOKUP(G2063,'Cross-Page Data'!$I$4:$J$19,2,FALSE),IF(VLOOKUP(H2063,'Cross-Page Data'!$D$4:$F$48,3,FALSE)="solar",IF(G2063="PV","solar PV","solar thermal"),IF(VLOOKUP(H2063,'Cross-Page Data'!$D$4:$F$48,3,FALSE)="wind",VLOOKUP(G2063,'Cross-Page Data'!$I$4:$J$19,2,FALSE),IF(VLOOKUP(H2063,'Cross-Page Data'!$D$4:$F$48,3,FALSE)="hydro",VLOOKUP(G2063,'Cross-Page Data'!$I$4:$J$19,2,FALSE),VLOOKUP(H2063,'Cross-Page Data'!$D$4:$F$48,3,FALSE)))))</f>
        <v/>
      </c>
      <c r="M2063" s="120">
        <f>IF(AND($P$2=FALSE,OR(F2063="Commercial NAICS Cogen",F2063="Industrial NAICS Cogen",F2063="NAICS-22 Cogen")),FALSE,IF(AND($P$3=FALSE,OR(F2063="Commercial NAICS Cogen",F2063="Commercial NAICS Non-Cogen",F2063="Industrial NAICS Cogen", F2063="industrial NAICS non-Cogen")),FALSE, TRUE))</f>
        <v/>
      </c>
    </row>
    <row r="2064">
      <c r="A2064" s="129" t="n">
        <v>10525</v>
      </c>
      <c r="B2064" s="130" t="inlineStr">
        <is>
          <t>Craven County Wood Energy LP</t>
        </is>
      </c>
      <c r="C2064" s="130" t="inlineStr">
        <is>
          <t>CMS Generation Operating Co II</t>
        </is>
      </c>
      <c r="D2064" s="129" t="n">
        <v>3837</v>
      </c>
      <c r="E2064" s="130" t="inlineStr">
        <is>
          <t>NC</t>
        </is>
      </c>
      <c r="F2064" s="130" t="inlineStr">
        <is>
          <t>NAICS-22 Non-Cogen</t>
        </is>
      </c>
      <c r="G2064" s="130" t="inlineStr">
        <is>
          <t>ST</t>
        </is>
      </c>
      <c r="H2064" s="130" t="inlineStr">
        <is>
          <t>WO</t>
        </is>
      </c>
      <c r="I2064" s="130" t="inlineStr">
        <is>
          <t>WOO</t>
        </is>
      </c>
      <c r="J2064" s="131" t="n">
        <v>0</v>
      </c>
      <c r="K2064" s="129" t="n">
        <v>2020</v>
      </c>
      <c r="L2064" s="120">
        <f>IF(VLOOKUP(H2064,'Cross-Page Data'!$D$4:$F$48,3,FALSE)="natural gas",VLOOKUP(G2064,'Cross-Page Data'!$I$4:$J$19,2,FALSE),IF(VLOOKUP(H2064,'Cross-Page Data'!$D$4:$F$48,3,FALSE)="solar",IF(G2064="PV","solar PV","solar thermal"),IF(VLOOKUP(H2064,'Cross-Page Data'!$D$4:$F$48,3,FALSE)="wind",VLOOKUP(G2064,'Cross-Page Data'!$I$4:$J$19,2,FALSE),IF(VLOOKUP(H2064,'Cross-Page Data'!$D$4:$F$48,3,FALSE)="hydro",VLOOKUP(G2064,'Cross-Page Data'!$I$4:$J$19,2,FALSE),VLOOKUP(H2064,'Cross-Page Data'!$D$4:$F$48,3,FALSE)))))</f>
        <v/>
      </c>
      <c r="M2064" s="120">
        <f>IF(AND($P$2=FALSE,OR(F2064="Commercial NAICS Cogen",F2064="Industrial NAICS Cogen",F2064="NAICS-22 Cogen")),FALSE,IF(AND($P$3=FALSE,OR(F2064="Commercial NAICS Cogen",F2064="Commercial NAICS Non-Cogen",F2064="Industrial NAICS Cogen", F2064="industrial NAICS non-Cogen")),FALSE, TRUE))</f>
        <v/>
      </c>
    </row>
    <row r="2065">
      <c r="A2065" s="129" t="n">
        <v>10548</v>
      </c>
      <c r="B2065" s="130" t="inlineStr">
        <is>
          <t>San Jose Cogeneration</t>
        </is>
      </c>
      <c r="C2065" s="130" t="inlineStr">
        <is>
          <t>San Jose State University Fclts Dev &amp;Ops</t>
        </is>
      </c>
      <c r="D2065" s="129" t="n">
        <v>16732</v>
      </c>
      <c r="E2065" s="130" t="inlineStr">
        <is>
          <t>CA</t>
        </is>
      </c>
      <c r="F2065" s="130" t="inlineStr">
        <is>
          <t>Commercial NAICS Cogen</t>
        </is>
      </c>
      <c r="G2065" s="130" t="inlineStr">
        <is>
          <t>GT</t>
        </is>
      </c>
      <c r="H2065" s="130" t="inlineStr">
        <is>
          <t>DFO</t>
        </is>
      </c>
      <c r="I2065" s="130" t="inlineStr">
        <is>
          <t>DFO</t>
        </is>
      </c>
      <c r="J2065" s="131" t="n">
        <v>0</v>
      </c>
      <c r="K2065" s="129" t="n">
        <v>2020</v>
      </c>
      <c r="L2065" s="120">
        <f>IF(VLOOKUP(H2065,'Cross-Page Data'!$D$4:$F$48,3,FALSE)="natural gas",VLOOKUP(G2065,'Cross-Page Data'!$I$4:$J$19,2,FALSE),IF(VLOOKUP(H2065,'Cross-Page Data'!$D$4:$F$48,3,FALSE)="solar",IF(G2065="PV","solar PV","solar thermal"),IF(VLOOKUP(H2065,'Cross-Page Data'!$D$4:$F$48,3,FALSE)="wind",VLOOKUP(G2065,'Cross-Page Data'!$I$4:$J$19,2,FALSE),IF(VLOOKUP(H2065,'Cross-Page Data'!$D$4:$F$48,3,FALSE)="hydro",VLOOKUP(G2065,'Cross-Page Data'!$I$4:$J$19,2,FALSE),VLOOKUP(H2065,'Cross-Page Data'!$D$4:$F$48,3,FALSE)))))</f>
        <v/>
      </c>
      <c r="M2065" s="120">
        <f>IF(AND($P$2=FALSE,OR(F2065="Commercial NAICS Cogen",F2065="Industrial NAICS Cogen",F2065="NAICS-22 Cogen")),FALSE,IF(AND($P$3=FALSE,OR(F2065="Commercial NAICS Cogen",F2065="Commercial NAICS Non-Cogen",F2065="Industrial NAICS Cogen", F2065="industrial NAICS non-Cogen")),FALSE, TRUE))</f>
        <v/>
      </c>
    </row>
    <row r="2066">
      <c r="A2066" s="129" t="n">
        <v>10548</v>
      </c>
      <c r="B2066" s="130" t="inlineStr">
        <is>
          <t>San Jose Cogeneration</t>
        </is>
      </c>
      <c r="C2066" s="130" t="inlineStr">
        <is>
          <t>San Jose State University Fclts Dev &amp;Ops</t>
        </is>
      </c>
      <c r="D2066" s="129" t="n">
        <v>16732</v>
      </c>
      <c r="E2066" s="130" t="inlineStr">
        <is>
          <t>CA</t>
        </is>
      </c>
      <c r="F2066" s="130" t="inlineStr">
        <is>
          <t>Commercial NAICS Cogen</t>
        </is>
      </c>
      <c r="G2066" s="130" t="inlineStr">
        <is>
          <t>GT</t>
        </is>
      </c>
      <c r="H2066" s="130" t="inlineStr">
        <is>
          <t>KER</t>
        </is>
      </c>
      <c r="I2066" s="130" t="inlineStr">
        <is>
          <t>WOO</t>
        </is>
      </c>
      <c r="J2066" s="131" t="n">
        <v>0</v>
      </c>
      <c r="K2066" s="129" t="n">
        <v>2020</v>
      </c>
      <c r="L2066" s="120">
        <f>IF(VLOOKUP(H2066,'Cross-Page Data'!$D$4:$F$48,3,FALSE)="natural gas",VLOOKUP(G2066,'Cross-Page Data'!$I$4:$J$19,2,FALSE),IF(VLOOKUP(H2066,'Cross-Page Data'!$D$4:$F$48,3,FALSE)="solar",IF(G2066="PV","solar PV","solar thermal"),IF(VLOOKUP(H2066,'Cross-Page Data'!$D$4:$F$48,3,FALSE)="wind",VLOOKUP(G2066,'Cross-Page Data'!$I$4:$J$19,2,FALSE),IF(VLOOKUP(H2066,'Cross-Page Data'!$D$4:$F$48,3,FALSE)="hydro",VLOOKUP(G2066,'Cross-Page Data'!$I$4:$J$19,2,FALSE),VLOOKUP(H2066,'Cross-Page Data'!$D$4:$F$48,3,FALSE)))))</f>
        <v/>
      </c>
      <c r="M2066" s="120">
        <f>IF(AND($P$2=FALSE,OR(F2066="Commercial NAICS Cogen",F2066="Industrial NAICS Cogen",F2066="NAICS-22 Cogen")),FALSE,IF(AND($P$3=FALSE,OR(F2066="Commercial NAICS Cogen",F2066="Commercial NAICS Non-Cogen",F2066="Industrial NAICS Cogen", F2066="industrial NAICS non-Cogen")),FALSE, TRUE))</f>
        <v/>
      </c>
    </row>
    <row r="2067">
      <c r="A2067" s="129" t="n">
        <v>10548</v>
      </c>
      <c r="B2067" s="130" t="inlineStr">
        <is>
          <t>San Jose Cogeneration</t>
        </is>
      </c>
      <c r="C2067" s="130" t="inlineStr">
        <is>
          <t>San Jose State University Fclts Dev &amp;Ops</t>
        </is>
      </c>
      <c r="D2067" s="129" t="n">
        <v>16732</v>
      </c>
      <c r="E2067" s="130" t="inlineStr">
        <is>
          <t>CA</t>
        </is>
      </c>
      <c r="F2067" s="130" t="inlineStr">
        <is>
          <t>Commercial NAICS Cogen</t>
        </is>
      </c>
      <c r="G2067" s="130" t="inlineStr">
        <is>
          <t>GT</t>
        </is>
      </c>
      <c r="H2067" s="130" t="inlineStr">
        <is>
          <t>NG</t>
        </is>
      </c>
      <c r="I2067" s="130" t="inlineStr">
        <is>
          <t>NG</t>
        </is>
      </c>
      <c r="J2067" s="131" t="n">
        <v>31656</v>
      </c>
      <c r="K2067" s="129" t="n">
        <v>2020</v>
      </c>
      <c r="L2067" s="120">
        <f>IF(VLOOKUP(H2067,'Cross-Page Data'!$D$4:$F$48,3,FALSE)="natural gas",VLOOKUP(G2067,'Cross-Page Data'!$I$4:$J$19,2,FALSE),IF(VLOOKUP(H2067,'Cross-Page Data'!$D$4:$F$48,3,FALSE)="solar",IF(G2067="PV","solar PV","solar thermal"),IF(VLOOKUP(H2067,'Cross-Page Data'!$D$4:$F$48,3,FALSE)="wind",VLOOKUP(G2067,'Cross-Page Data'!$I$4:$J$19,2,FALSE),IF(VLOOKUP(H2067,'Cross-Page Data'!$D$4:$F$48,3,FALSE)="hydro",VLOOKUP(G2067,'Cross-Page Data'!$I$4:$J$19,2,FALSE),VLOOKUP(H2067,'Cross-Page Data'!$D$4:$F$48,3,FALSE)))))</f>
        <v/>
      </c>
      <c r="M2067" s="120">
        <f>IF(AND($P$2=FALSE,OR(F2067="Commercial NAICS Cogen",F2067="Industrial NAICS Cogen",F2067="NAICS-22 Cogen")),FALSE,IF(AND($P$3=FALSE,OR(F2067="Commercial NAICS Cogen",F2067="Commercial NAICS Non-Cogen",F2067="Industrial NAICS Cogen", F2067="industrial NAICS non-Cogen")),FALSE, TRUE))</f>
        <v/>
      </c>
    </row>
    <row r="2068">
      <c r="A2068" s="129" t="n">
        <v>10550</v>
      </c>
      <c r="B2068" s="130" t="inlineStr">
        <is>
          <t>High Shoals Hydro (NC)</t>
        </is>
      </c>
      <c r="C2068" s="130" t="inlineStr">
        <is>
          <t>Mills Shoals Hydro Co Inc</t>
        </is>
      </c>
      <c r="D2068" s="129" t="n">
        <v>12594</v>
      </c>
      <c r="E2068" s="130" t="inlineStr">
        <is>
          <t>NC</t>
        </is>
      </c>
      <c r="F2068" s="130" t="inlineStr">
        <is>
          <t>NAICS-22 Non-Cogen</t>
        </is>
      </c>
      <c r="G2068" s="130" t="inlineStr">
        <is>
          <t>HY</t>
        </is>
      </c>
      <c r="H2068" s="130" t="inlineStr">
        <is>
          <t>WAT</t>
        </is>
      </c>
      <c r="I2068" s="130" t="inlineStr">
        <is>
          <t>HYC</t>
        </is>
      </c>
      <c r="J2068" s="131" t="n">
        <v>5875</v>
      </c>
      <c r="K2068" s="129" t="n">
        <v>2020</v>
      </c>
      <c r="L2068" s="120">
        <f>IF(VLOOKUP(H2068,'Cross-Page Data'!$D$4:$F$48,3,FALSE)="natural gas",VLOOKUP(G2068,'Cross-Page Data'!$I$4:$J$19,2,FALSE),IF(VLOOKUP(H2068,'Cross-Page Data'!$D$4:$F$48,3,FALSE)="solar",IF(G2068="PV","solar PV","solar thermal"),IF(VLOOKUP(H2068,'Cross-Page Data'!$D$4:$F$48,3,FALSE)="wind",VLOOKUP(G2068,'Cross-Page Data'!$I$4:$J$19,2,FALSE),IF(VLOOKUP(H2068,'Cross-Page Data'!$D$4:$F$48,3,FALSE)="hydro",VLOOKUP(G2068,'Cross-Page Data'!$I$4:$J$19,2,FALSE),VLOOKUP(H2068,'Cross-Page Data'!$D$4:$F$48,3,FALSE)))))</f>
        <v/>
      </c>
      <c r="M2068" s="120">
        <f>IF(AND($P$2=FALSE,OR(F2068="Commercial NAICS Cogen",F2068="Industrial NAICS Cogen",F2068="NAICS-22 Cogen")),FALSE,IF(AND($P$3=FALSE,OR(F2068="Commercial NAICS Cogen",F2068="Commercial NAICS Non-Cogen",F2068="Industrial NAICS Cogen", F2068="industrial NAICS non-Cogen")),FALSE, TRUE))</f>
        <v/>
      </c>
    </row>
    <row r="2069">
      <c r="A2069" s="129" t="n">
        <v>10554</v>
      </c>
      <c r="B2069" s="130" t="inlineStr">
        <is>
          <t>Formosa Utility Venture Ltd</t>
        </is>
      </c>
      <c r="C2069" s="130" t="inlineStr">
        <is>
          <t>Formosa Plastics Corp</t>
        </is>
      </c>
      <c r="D2069" s="129" t="n">
        <v>6541</v>
      </c>
      <c r="E2069" s="130" t="inlineStr">
        <is>
          <t>TX</t>
        </is>
      </c>
      <c r="F2069" s="130" t="inlineStr">
        <is>
          <t>Industrial NAICS Cogen</t>
        </is>
      </c>
      <c r="G2069" s="130" t="inlineStr">
        <is>
          <t>CA</t>
        </is>
      </c>
      <c r="H2069" s="130" t="inlineStr">
        <is>
          <t>NG</t>
        </is>
      </c>
      <c r="I2069" s="130" t="inlineStr">
        <is>
          <t>NG</t>
        </is>
      </c>
      <c r="J2069" s="131" t="n">
        <v>579211.75</v>
      </c>
      <c r="K2069" s="129" t="n">
        <v>2020</v>
      </c>
      <c r="L2069" s="120">
        <f>IF(VLOOKUP(H2069,'Cross-Page Data'!$D$4:$F$48,3,FALSE)="natural gas",VLOOKUP(G2069,'Cross-Page Data'!$I$4:$J$19,2,FALSE),IF(VLOOKUP(H2069,'Cross-Page Data'!$D$4:$F$48,3,FALSE)="solar",IF(G2069="PV","solar PV","solar thermal"),IF(VLOOKUP(H2069,'Cross-Page Data'!$D$4:$F$48,3,FALSE)="wind",VLOOKUP(G2069,'Cross-Page Data'!$I$4:$J$19,2,FALSE),IF(VLOOKUP(H2069,'Cross-Page Data'!$D$4:$F$48,3,FALSE)="hydro",VLOOKUP(G2069,'Cross-Page Data'!$I$4:$J$19,2,FALSE),VLOOKUP(H2069,'Cross-Page Data'!$D$4:$F$48,3,FALSE)))))</f>
        <v/>
      </c>
      <c r="M2069" s="120">
        <f>IF(AND($P$2=FALSE,OR(F2069="Commercial NAICS Cogen",F2069="Industrial NAICS Cogen",F2069="NAICS-22 Cogen")),FALSE,IF(AND($P$3=FALSE,OR(F2069="Commercial NAICS Cogen",F2069="Commercial NAICS Non-Cogen",F2069="Industrial NAICS Cogen", F2069="industrial NAICS non-Cogen")),FALSE, TRUE))</f>
        <v/>
      </c>
    </row>
    <row r="2070">
      <c r="A2070" s="129" t="n">
        <v>10554</v>
      </c>
      <c r="B2070" s="130" t="inlineStr">
        <is>
          <t>Formosa Utility Venture Ltd</t>
        </is>
      </c>
      <c r="C2070" s="130" t="inlineStr">
        <is>
          <t>Formosa Plastics Corp</t>
        </is>
      </c>
      <c r="D2070" s="129" t="n">
        <v>6541</v>
      </c>
      <c r="E2070" s="130" t="inlineStr">
        <is>
          <t>TX</t>
        </is>
      </c>
      <c r="F2070" s="130" t="inlineStr">
        <is>
          <t>Industrial NAICS Cogen</t>
        </is>
      </c>
      <c r="G2070" s="130" t="inlineStr">
        <is>
          <t>CA</t>
        </is>
      </c>
      <c r="H2070" s="130" t="inlineStr">
        <is>
          <t>OG</t>
        </is>
      </c>
      <c r="I2070" s="130" t="inlineStr">
        <is>
          <t>OOG</t>
        </is>
      </c>
      <c r="J2070" s="131" t="n">
        <v>26496.02</v>
      </c>
      <c r="K2070" s="129" t="n">
        <v>2020</v>
      </c>
      <c r="L2070" s="120">
        <f>IF(VLOOKUP(H2070,'Cross-Page Data'!$D$4:$F$48,3,FALSE)="natural gas",VLOOKUP(G2070,'Cross-Page Data'!$I$4:$J$19,2,FALSE),IF(VLOOKUP(H2070,'Cross-Page Data'!$D$4:$F$48,3,FALSE)="solar",IF(G2070="PV","solar PV","solar thermal"),IF(VLOOKUP(H2070,'Cross-Page Data'!$D$4:$F$48,3,FALSE)="wind",VLOOKUP(G2070,'Cross-Page Data'!$I$4:$J$19,2,FALSE),IF(VLOOKUP(H2070,'Cross-Page Data'!$D$4:$F$48,3,FALSE)="hydro",VLOOKUP(G2070,'Cross-Page Data'!$I$4:$J$19,2,FALSE),VLOOKUP(H2070,'Cross-Page Data'!$D$4:$F$48,3,FALSE)))))</f>
        <v/>
      </c>
      <c r="M2070" s="120">
        <f>IF(AND($P$2=FALSE,OR(F2070="Commercial NAICS Cogen",F2070="Industrial NAICS Cogen",F2070="NAICS-22 Cogen")),FALSE,IF(AND($P$3=FALSE,OR(F2070="Commercial NAICS Cogen",F2070="Commercial NAICS Non-Cogen",F2070="Industrial NAICS Cogen", F2070="industrial NAICS non-Cogen")),FALSE, TRUE))</f>
        <v/>
      </c>
    </row>
    <row r="2071">
      <c r="A2071" s="129" t="n">
        <v>10554</v>
      </c>
      <c r="B2071" s="130" t="inlineStr">
        <is>
          <t>Formosa Utility Venture Ltd</t>
        </is>
      </c>
      <c r="C2071" s="130" t="inlineStr">
        <is>
          <t>Formosa Plastics Corp</t>
        </is>
      </c>
      <c r="D2071" s="129" t="n">
        <v>6541</v>
      </c>
      <c r="E2071" s="130" t="inlineStr">
        <is>
          <t>TX</t>
        </is>
      </c>
      <c r="F2071" s="130" t="inlineStr">
        <is>
          <t>Industrial NAICS Cogen</t>
        </is>
      </c>
      <c r="G2071" s="130" t="inlineStr">
        <is>
          <t>CT</t>
        </is>
      </c>
      <c r="H2071" s="130" t="inlineStr">
        <is>
          <t>NG</t>
        </is>
      </c>
      <c r="I2071" s="130" t="inlineStr">
        <is>
          <t>NG</t>
        </is>
      </c>
      <c r="J2071" s="131" t="n">
        <v>2851869.8</v>
      </c>
      <c r="K2071" s="129" t="n">
        <v>2020</v>
      </c>
      <c r="L2071" s="120">
        <f>IF(VLOOKUP(H2071,'Cross-Page Data'!$D$4:$F$48,3,FALSE)="natural gas",VLOOKUP(G2071,'Cross-Page Data'!$I$4:$J$19,2,FALSE),IF(VLOOKUP(H2071,'Cross-Page Data'!$D$4:$F$48,3,FALSE)="solar",IF(G2071="PV","solar PV","solar thermal"),IF(VLOOKUP(H2071,'Cross-Page Data'!$D$4:$F$48,3,FALSE)="wind",VLOOKUP(G2071,'Cross-Page Data'!$I$4:$J$19,2,FALSE),IF(VLOOKUP(H2071,'Cross-Page Data'!$D$4:$F$48,3,FALSE)="hydro",VLOOKUP(G2071,'Cross-Page Data'!$I$4:$J$19,2,FALSE),VLOOKUP(H2071,'Cross-Page Data'!$D$4:$F$48,3,FALSE)))))</f>
        <v/>
      </c>
      <c r="M2071" s="120">
        <f>IF(AND($P$2=FALSE,OR(F2071="Commercial NAICS Cogen",F2071="Industrial NAICS Cogen",F2071="NAICS-22 Cogen")),FALSE,IF(AND($P$3=FALSE,OR(F2071="Commercial NAICS Cogen",F2071="Commercial NAICS Non-Cogen",F2071="Industrial NAICS Cogen", F2071="industrial NAICS non-Cogen")),FALSE, TRUE))</f>
        <v/>
      </c>
    </row>
    <row r="2072">
      <c r="A2072" s="129" t="n">
        <v>10554</v>
      </c>
      <c r="B2072" s="130" t="inlineStr">
        <is>
          <t>Formosa Utility Venture Ltd</t>
        </is>
      </c>
      <c r="C2072" s="130" t="inlineStr">
        <is>
          <t>Formosa Plastics Corp</t>
        </is>
      </c>
      <c r="D2072" s="129" t="n">
        <v>6541</v>
      </c>
      <c r="E2072" s="130" t="inlineStr">
        <is>
          <t>TX</t>
        </is>
      </c>
      <c r="F2072" s="130" t="inlineStr">
        <is>
          <t>Industrial NAICS Cogen</t>
        </is>
      </c>
      <c r="G2072" s="130" t="inlineStr">
        <is>
          <t>CT</t>
        </is>
      </c>
      <c r="H2072" s="130" t="inlineStr">
        <is>
          <t>OG</t>
        </is>
      </c>
      <c r="I2072" s="130" t="inlineStr">
        <is>
          <t>OOG</t>
        </is>
      </c>
      <c r="J2072" s="131" t="n">
        <v>0</v>
      </c>
      <c r="K2072" s="129" t="n">
        <v>2020</v>
      </c>
      <c r="L2072" s="120">
        <f>IF(VLOOKUP(H2072,'Cross-Page Data'!$D$4:$F$48,3,FALSE)="natural gas",VLOOKUP(G2072,'Cross-Page Data'!$I$4:$J$19,2,FALSE),IF(VLOOKUP(H2072,'Cross-Page Data'!$D$4:$F$48,3,FALSE)="solar",IF(G2072="PV","solar PV","solar thermal"),IF(VLOOKUP(H2072,'Cross-Page Data'!$D$4:$F$48,3,FALSE)="wind",VLOOKUP(G2072,'Cross-Page Data'!$I$4:$J$19,2,FALSE),IF(VLOOKUP(H2072,'Cross-Page Data'!$D$4:$F$48,3,FALSE)="hydro",VLOOKUP(G2072,'Cross-Page Data'!$I$4:$J$19,2,FALSE),VLOOKUP(H2072,'Cross-Page Data'!$D$4:$F$48,3,FALSE)))))</f>
        <v/>
      </c>
      <c r="M2072" s="120">
        <f>IF(AND($P$2=FALSE,OR(F2072="Commercial NAICS Cogen",F2072="Industrial NAICS Cogen",F2072="NAICS-22 Cogen")),FALSE,IF(AND($P$3=FALSE,OR(F2072="Commercial NAICS Cogen",F2072="Commercial NAICS Non-Cogen",F2072="Industrial NAICS Cogen", F2072="industrial NAICS non-Cogen")),FALSE, TRUE))</f>
        <v/>
      </c>
    </row>
    <row r="2073">
      <c r="A2073" s="129" t="n">
        <v>10566</v>
      </c>
      <c r="B2073" s="130" t="inlineStr">
        <is>
          <t>Chambers Cogeneration LP</t>
        </is>
      </c>
      <c r="C2073" s="130" t="inlineStr">
        <is>
          <t>US Operating Services Company</t>
        </is>
      </c>
      <c r="D2073" s="129" t="n">
        <v>14932</v>
      </c>
      <c r="E2073" s="130" t="inlineStr">
        <is>
          <t>NJ</t>
        </is>
      </c>
      <c r="F2073" s="130" t="inlineStr">
        <is>
          <t>NAICS-22 Cogen</t>
        </is>
      </c>
      <c r="G2073" s="130" t="inlineStr">
        <is>
          <t>ST</t>
        </is>
      </c>
      <c r="H2073" s="130" t="inlineStr">
        <is>
          <t>BIT</t>
        </is>
      </c>
      <c r="I2073" s="130" t="inlineStr">
        <is>
          <t>COL</t>
        </is>
      </c>
      <c r="J2073" s="131" t="n">
        <v>474772.28</v>
      </c>
      <c r="K2073" s="129" t="n">
        <v>2020</v>
      </c>
      <c r="L2073" s="120">
        <f>IF(VLOOKUP(H2073,'Cross-Page Data'!$D$4:$F$48,3,FALSE)="natural gas",VLOOKUP(G2073,'Cross-Page Data'!$I$4:$J$19,2,FALSE),IF(VLOOKUP(H2073,'Cross-Page Data'!$D$4:$F$48,3,FALSE)="solar",IF(G2073="PV","solar PV","solar thermal"),IF(VLOOKUP(H2073,'Cross-Page Data'!$D$4:$F$48,3,FALSE)="wind",VLOOKUP(G2073,'Cross-Page Data'!$I$4:$J$19,2,FALSE),IF(VLOOKUP(H2073,'Cross-Page Data'!$D$4:$F$48,3,FALSE)="hydro",VLOOKUP(G2073,'Cross-Page Data'!$I$4:$J$19,2,FALSE),VLOOKUP(H2073,'Cross-Page Data'!$D$4:$F$48,3,FALSE)))))</f>
        <v/>
      </c>
      <c r="M2073" s="120">
        <f>IF(AND($P$2=FALSE,OR(F2073="Commercial NAICS Cogen",F2073="Industrial NAICS Cogen",F2073="NAICS-22 Cogen")),FALSE,IF(AND($P$3=FALSE,OR(F2073="Commercial NAICS Cogen",F2073="Commercial NAICS Non-Cogen",F2073="Industrial NAICS Cogen", F2073="industrial NAICS non-Cogen")),FALSE, TRUE))</f>
        <v/>
      </c>
    </row>
    <row r="2074">
      <c r="A2074" s="129" t="n">
        <v>10566</v>
      </c>
      <c r="B2074" s="130" t="inlineStr">
        <is>
          <t>Chambers Cogeneration LP</t>
        </is>
      </c>
      <c r="C2074" s="130" t="inlineStr">
        <is>
          <t>US Operating Services Company</t>
        </is>
      </c>
      <c r="D2074" s="129" t="n">
        <v>14932</v>
      </c>
      <c r="E2074" s="130" t="inlineStr">
        <is>
          <t>NJ</t>
        </is>
      </c>
      <c r="F2074" s="130" t="inlineStr">
        <is>
          <t>NAICS-22 Cogen</t>
        </is>
      </c>
      <c r="G2074" s="130" t="inlineStr">
        <is>
          <t>ST</t>
        </is>
      </c>
      <c r="H2074" s="130" t="inlineStr">
        <is>
          <t>DFO</t>
        </is>
      </c>
      <c r="I2074" s="130" t="inlineStr">
        <is>
          <t>DFO</t>
        </is>
      </c>
      <c r="J2074" s="131" t="n">
        <v>3828.717</v>
      </c>
      <c r="K2074" s="129" t="n">
        <v>2020</v>
      </c>
      <c r="L2074" s="120">
        <f>IF(VLOOKUP(H2074,'Cross-Page Data'!$D$4:$F$48,3,FALSE)="natural gas",VLOOKUP(G2074,'Cross-Page Data'!$I$4:$J$19,2,FALSE),IF(VLOOKUP(H2074,'Cross-Page Data'!$D$4:$F$48,3,FALSE)="solar",IF(G2074="PV","solar PV","solar thermal"),IF(VLOOKUP(H2074,'Cross-Page Data'!$D$4:$F$48,3,FALSE)="wind",VLOOKUP(G2074,'Cross-Page Data'!$I$4:$J$19,2,FALSE),IF(VLOOKUP(H2074,'Cross-Page Data'!$D$4:$F$48,3,FALSE)="hydro",VLOOKUP(G2074,'Cross-Page Data'!$I$4:$J$19,2,FALSE),VLOOKUP(H2074,'Cross-Page Data'!$D$4:$F$48,3,FALSE)))))</f>
        <v/>
      </c>
      <c r="M2074" s="120">
        <f>IF(AND($P$2=FALSE,OR(F2074="Commercial NAICS Cogen",F2074="Industrial NAICS Cogen",F2074="NAICS-22 Cogen")),FALSE,IF(AND($P$3=FALSE,OR(F2074="Commercial NAICS Cogen",F2074="Commercial NAICS Non-Cogen",F2074="Industrial NAICS Cogen", F2074="industrial NAICS non-Cogen")),FALSE, TRUE))</f>
        <v/>
      </c>
    </row>
    <row r="2075">
      <c r="A2075" s="129" t="n">
        <v>10567</v>
      </c>
      <c r="B2075" s="130" t="inlineStr">
        <is>
          <t>Algonquin Windsor Locks</t>
        </is>
      </c>
      <c r="C2075" s="130" t="inlineStr">
        <is>
          <t>Algonquin Windsor Locks LLC</t>
        </is>
      </c>
      <c r="D2075" s="129" t="n">
        <v>291</v>
      </c>
      <c r="E2075" s="130" t="inlineStr">
        <is>
          <t>CT</t>
        </is>
      </c>
      <c r="F2075" s="130" t="inlineStr">
        <is>
          <t>NAICS-22 Cogen</t>
        </is>
      </c>
      <c r="G2075" s="130" t="inlineStr">
        <is>
          <t>CA</t>
        </is>
      </c>
      <c r="H2075" s="130" t="inlineStr">
        <is>
          <t>DFO</t>
        </is>
      </c>
      <c r="I2075" s="130" t="inlineStr">
        <is>
          <t>DFO</t>
        </is>
      </c>
      <c r="J2075" s="131" t="n">
        <v>1.14</v>
      </c>
      <c r="K2075" s="129" t="n">
        <v>2020</v>
      </c>
      <c r="L2075" s="120">
        <f>IF(VLOOKUP(H2075,'Cross-Page Data'!$D$4:$F$48,3,FALSE)="natural gas",VLOOKUP(G2075,'Cross-Page Data'!$I$4:$J$19,2,FALSE),IF(VLOOKUP(H2075,'Cross-Page Data'!$D$4:$F$48,3,FALSE)="solar",IF(G2075="PV","solar PV","solar thermal"),IF(VLOOKUP(H2075,'Cross-Page Data'!$D$4:$F$48,3,FALSE)="wind",VLOOKUP(G2075,'Cross-Page Data'!$I$4:$J$19,2,FALSE),IF(VLOOKUP(H2075,'Cross-Page Data'!$D$4:$F$48,3,FALSE)="hydro",VLOOKUP(G2075,'Cross-Page Data'!$I$4:$J$19,2,FALSE),VLOOKUP(H2075,'Cross-Page Data'!$D$4:$F$48,3,FALSE)))))</f>
        <v/>
      </c>
      <c r="M2075" s="120">
        <f>IF(AND($P$2=FALSE,OR(F2075="Commercial NAICS Cogen",F2075="Industrial NAICS Cogen",F2075="NAICS-22 Cogen")),FALSE,IF(AND($P$3=FALSE,OR(F2075="Commercial NAICS Cogen",F2075="Commercial NAICS Non-Cogen",F2075="Industrial NAICS Cogen", F2075="industrial NAICS non-Cogen")),FALSE, TRUE))</f>
        <v/>
      </c>
    </row>
    <row r="2076">
      <c r="A2076" s="129" t="n">
        <v>10567</v>
      </c>
      <c r="B2076" s="130" t="inlineStr">
        <is>
          <t>Algonquin Windsor Locks</t>
        </is>
      </c>
      <c r="C2076" s="130" t="inlineStr">
        <is>
          <t>Algonquin Windsor Locks LLC</t>
        </is>
      </c>
      <c r="D2076" s="129" t="n">
        <v>291</v>
      </c>
      <c r="E2076" s="130" t="inlineStr">
        <is>
          <t>CT</t>
        </is>
      </c>
      <c r="F2076" s="130" t="inlineStr">
        <is>
          <t>NAICS-22 Cogen</t>
        </is>
      </c>
      <c r="G2076" s="130" t="inlineStr">
        <is>
          <t>CA</t>
        </is>
      </c>
      <c r="H2076" s="130" t="inlineStr">
        <is>
          <t>NG</t>
        </is>
      </c>
      <c r="I2076" s="130" t="inlineStr">
        <is>
          <t>NG</t>
        </is>
      </c>
      <c r="J2076" s="131" t="n">
        <v>11722.28</v>
      </c>
      <c r="K2076" s="129" t="n">
        <v>2020</v>
      </c>
      <c r="L2076" s="120">
        <f>IF(VLOOKUP(H2076,'Cross-Page Data'!$D$4:$F$48,3,FALSE)="natural gas",VLOOKUP(G2076,'Cross-Page Data'!$I$4:$J$19,2,FALSE),IF(VLOOKUP(H2076,'Cross-Page Data'!$D$4:$F$48,3,FALSE)="solar",IF(G2076="PV","solar PV","solar thermal"),IF(VLOOKUP(H2076,'Cross-Page Data'!$D$4:$F$48,3,FALSE)="wind",VLOOKUP(G2076,'Cross-Page Data'!$I$4:$J$19,2,FALSE),IF(VLOOKUP(H2076,'Cross-Page Data'!$D$4:$F$48,3,FALSE)="hydro",VLOOKUP(G2076,'Cross-Page Data'!$I$4:$J$19,2,FALSE),VLOOKUP(H2076,'Cross-Page Data'!$D$4:$F$48,3,FALSE)))))</f>
        <v/>
      </c>
      <c r="M2076" s="120">
        <f>IF(AND($P$2=FALSE,OR(F2076="Commercial NAICS Cogen",F2076="Industrial NAICS Cogen",F2076="NAICS-22 Cogen")),FALSE,IF(AND($P$3=FALSE,OR(F2076="Commercial NAICS Cogen",F2076="Commercial NAICS Non-Cogen",F2076="Industrial NAICS Cogen", F2076="industrial NAICS non-Cogen")),FALSE, TRUE))</f>
        <v/>
      </c>
    </row>
    <row r="2077">
      <c r="A2077" s="129" t="n">
        <v>10567</v>
      </c>
      <c r="B2077" s="130" t="inlineStr">
        <is>
          <t>Algonquin Windsor Locks</t>
        </is>
      </c>
      <c r="C2077" s="130" t="inlineStr">
        <is>
          <t>Algonquin Windsor Locks LLC</t>
        </is>
      </c>
      <c r="D2077" s="129" t="n">
        <v>291</v>
      </c>
      <c r="E2077" s="130" t="inlineStr">
        <is>
          <t>CT</t>
        </is>
      </c>
      <c r="F2077" s="130" t="inlineStr">
        <is>
          <t>NAICS-22 Cogen</t>
        </is>
      </c>
      <c r="G2077" s="130" t="inlineStr">
        <is>
          <t>CT</t>
        </is>
      </c>
      <c r="H2077" s="130" t="inlineStr">
        <is>
          <t>DFO</t>
        </is>
      </c>
      <c r="I2077" s="130" t="inlineStr">
        <is>
          <t>DFO</t>
        </is>
      </c>
      <c r="J2077" s="131" t="n">
        <v>75.741</v>
      </c>
      <c r="K2077" s="129" t="n">
        <v>2020</v>
      </c>
      <c r="L2077" s="120">
        <f>IF(VLOOKUP(H2077,'Cross-Page Data'!$D$4:$F$48,3,FALSE)="natural gas",VLOOKUP(G2077,'Cross-Page Data'!$I$4:$J$19,2,FALSE),IF(VLOOKUP(H2077,'Cross-Page Data'!$D$4:$F$48,3,FALSE)="solar",IF(G2077="PV","solar PV","solar thermal"),IF(VLOOKUP(H2077,'Cross-Page Data'!$D$4:$F$48,3,FALSE)="wind",VLOOKUP(G2077,'Cross-Page Data'!$I$4:$J$19,2,FALSE),IF(VLOOKUP(H2077,'Cross-Page Data'!$D$4:$F$48,3,FALSE)="hydro",VLOOKUP(G2077,'Cross-Page Data'!$I$4:$J$19,2,FALSE),VLOOKUP(H2077,'Cross-Page Data'!$D$4:$F$48,3,FALSE)))))</f>
        <v/>
      </c>
      <c r="M2077" s="120">
        <f>IF(AND($P$2=FALSE,OR(F2077="Commercial NAICS Cogen",F2077="Industrial NAICS Cogen",F2077="NAICS-22 Cogen")),FALSE,IF(AND($P$3=FALSE,OR(F2077="Commercial NAICS Cogen",F2077="Commercial NAICS Non-Cogen",F2077="Industrial NAICS Cogen", F2077="industrial NAICS non-Cogen")),FALSE, TRUE))</f>
        <v/>
      </c>
    </row>
    <row r="2078">
      <c r="A2078" s="129" t="n">
        <v>10567</v>
      </c>
      <c r="B2078" s="130" t="inlineStr">
        <is>
          <t>Algonquin Windsor Locks</t>
        </is>
      </c>
      <c r="C2078" s="130" t="inlineStr">
        <is>
          <t>Algonquin Windsor Locks LLC</t>
        </is>
      </c>
      <c r="D2078" s="129" t="n">
        <v>291</v>
      </c>
      <c r="E2078" s="130" t="inlineStr">
        <is>
          <t>CT</t>
        </is>
      </c>
      <c r="F2078" s="130" t="inlineStr">
        <is>
          <t>NAICS-22 Cogen</t>
        </is>
      </c>
      <c r="G2078" s="130" t="inlineStr">
        <is>
          <t>CT</t>
        </is>
      </c>
      <c r="H2078" s="130" t="inlineStr">
        <is>
          <t>NG</t>
        </is>
      </c>
      <c r="I2078" s="130" t="inlineStr">
        <is>
          <t>NG</t>
        </is>
      </c>
      <c r="J2078" s="131" t="n">
        <v>116293.22</v>
      </c>
      <c r="K2078" s="129" t="n">
        <v>2020</v>
      </c>
      <c r="L2078" s="120">
        <f>IF(VLOOKUP(H2078,'Cross-Page Data'!$D$4:$F$48,3,FALSE)="natural gas",VLOOKUP(G2078,'Cross-Page Data'!$I$4:$J$19,2,FALSE),IF(VLOOKUP(H2078,'Cross-Page Data'!$D$4:$F$48,3,FALSE)="solar",IF(G2078="PV","solar PV","solar thermal"),IF(VLOOKUP(H2078,'Cross-Page Data'!$D$4:$F$48,3,FALSE)="wind",VLOOKUP(G2078,'Cross-Page Data'!$I$4:$J$19,2,FALSE),IF(VLOOKUP(H2078,'Cross-Page Data'!$D$4:$F$48,3,FALSE)="hydro",VLOOKUP(G2078,'Cross-Page Data'!$I$4:$J$19,2,FALSE),VLOOKUP(H2078,'Cross-Page Data'!$D$4:$F$48,3,FALSE)))))</f>
        <v/>
      </c>
      <c r="M2078" s="120">
        <f>IF(AND($P$2=FALSE,OR(F2078="Commercial NAICS Cogen",F2078="Industrial NAICS Cogen",F2078="NAICS-22 Cogen")),FALSE,IF(AND($P$3=FALSE,OR(F2078="Commercial NAICS Cogen",F2078="Commercial NAICS Non-Cogen",F2078="Industrial NAICS Cogen", F2078="industrial NAICS non-Cogen")),FALSE, TRUE))</f>
        <v/>
      </c>
    </row>
    <row r="2079">
      <c r="A2079" s="129" t="n">
        <v>10601</v>
      </c>
      <c r="B2079" s="130" t="inlineStr">
        <is>
          <t>Tesoro Wilmington Calciner</t>
        </is>
      </c>
      <c r="C2079" s="130" t="inlineStr">
        <is>
          <t>Tesoro Refining &amp; Marketing Company LLC</t>
        </is>
      </c>
      <c r="D2079" s="129" t="n">
        <v>2674</v>
      </c>
      <c r="E2079" s="130" t="inlineStr">
        <is>
          <t>CA</t>
        </is>
      </c>
      <c r="F2079" s="130" t="inlineStr">
        <is>
          <t>Industrial NAICS Cogen</t>
        </is>
      </c>
      <c r="G2079" s="130" t="inlineStr">
        <is>
          <t>ST</t>
        </is>
      </c>
      <c r="H2079" s="130" t="inlineStr">
        <is>
          <t>NG</t>
        </is>
      </c>
      <c r="I2079" s="130" t="inlineStr">
        <is>
          <t>NG</t>
        </is>
      </c>
      <c r="J2079" s="131" t="n">
        <v>0</v>
      </c>
      <c r="K2079" s="129" t="n">
        <v>2020</v>
      </c>
      <c r="L2079" s="120">
        <f>IF(VLOOKUP(H2079,'Cross-Page Data'!$D$4:$F$48,3,FALSE)="natural gas",VLOOKUP(G2079,'Cross-Page Data'!$I$4:$J$19,2,FALSE),IF(VLOOKUP(H2079,'Cross-Page Data'!$D$4:$F$48,3,FALSE)="solar",IF(G2079="PV","solar PV","solar thermal"),IF(VLOOKUP(H2079,'Cross-Page Data'!$D$4:$F$48,3,FALSE)="wind",VLOOKUP(G2079,'Cross-Page Data'!$I$4:$J$19,2,FALSE),IF(VLOOKUP(H2079,'Cross-Page Data'!$D$4:$F$48,3,FALSE)="hydro",VLOOKUP(G2079,'Cross-Page Data'!$I$4:$J$19,2,FALSE),VLOOKUP(H2079,'Cross-Page Data'!$D$4:$F$48,3,FALSE)))))</f>
        <v/>
      </c>
      <c r="M2079" s="120">
        <f>IF(AND($P$2=FALSE,OR(F2079="Commercial NAICS Cogen",F2079="Industrial NAICS Cogen",F2079="NAICS-22 Cogen")),FALSE,IF(AND($P$3=FALSE,OR(F2079="Commercial NAICS Cogen",F2079="Commercial NAICS Non-Cogen",F2079="Industrial NAICS Cogen", F2079="industrial NAICS non-Cogen")),FALSE, TRUE))</f>
        <v/>
      </c>
    </row>
    <row r="2080">
      <c r="A2080" s="129" t="n">
        <v>10601</v>
      </c>
      <c r="B2080" s="130" t="inlineStr">
        <is>
          <t>Tesoro Wilmington Calciner</t>
        </is>
      </c>
      <c r="C2080" s="130" t="inlineStr">
        <is>
          <t>Tesoro Refining &amp; Marketing Company LLC</t>
        </is>
      </c>
      <c r="D2080" s="129" t="n">
        <v>2674</v>
      </c>
      <c r="E2080" s="130" t="inlineStr">
        <is>
          <t>CA</t>
        </is>
      </c>
      <c r="F2080" s="130" t="inlineStr">
        <is>
          <t>Industrial NAICS Cogen</t>
        </is>
      </c>
      <c r="G2080" s="130" t="inlineStr">
        <is>
          <t>ST</t>
        </is>
      </c>
      <c r="H2080" s="130" t="inlineStr">
        <is>
          <t>PC</t>
        </is>
      </c>
      <c r="I2080" s="130" t="inlineStr">
        <is>
          <t>PC</t>
        </is>
      </c>
      <c r="J2080" s="131" t="n">
        <v>0</v>
      </c>
      <c r="K2080" s="129" t="n">
        <v>2020</v>
      </c>
      <c r="L2080" s="120">
        <f>IF(VLOOKUP(H2080,'Cross-Page Data'!$D$4:$F$48,3,FALSE)="natural gas",VLOOKUP(G2080,'Cross-Page Data'!$I$4:$J$19,2,FALSE),IF(VLOOKUP(H2080,'Cross-Page Data'!$D$4:$F$48,3,FALSE)="solar",IF(G2080="PV","solar PV","solar thermal"),IF(VLOOKUP(H2080,'Cross-Page Data'!$D$4:$F$48,3,FALSE)="wind",VLOOKUP(G2080,'Cross-Page Data'!$I$4:$J$19,2,FALSE),IF(VLOOKUP(H2080,'Cross-Page Data'!$D$4:$F$48,3,FALSE)="hydro",VLOOKUP(G2080,'Cross-Page Data'!$I$4:$J$19,2,FALSE),VLOOKUP(H2080,'Cross-Page Data'!$D$4:$F$48,3,FALSE)))))</f>
        <v/>
      </c>
      <c r="M2080" s="120">
        <f>IF(AND($P$2=FALSE,OR(F2080="Commercial NAICS Cogen",F2080="Industrial NAICS Cogen",F2080="NAICS-22 Cogen")),FALSE,IF(AND($P$3=FALSE,OR(F2080="Commercial NAICS Cogen",F2080="Commercial NAICS Non-Cogen",F2080="Industrial NAICS Cogen", F2080="industrial NAICS non-Cogen")),FALSE, TRUE))</f>
        <v/>
      </c>
    </row>
    <row r="2081">
      <c r="A2081" s="129" t="n">
        <v>10601</v>
      </c>
      <c r="B2081" s="130" t="inlineStr">
        <is>
          <t>Tesoro Wilmington Calciner</t>
        </is>
      </c>
      <c r="C2081" s="130" t="inlineStr">
        <is>
          <t>Tesoro Refining &amp; Marketing Company LLC</t>
        </is>
      </c>
      <c r="D2081" s="129" t="n">
        <v>2674</v>
      </c>
      <c r="E2081" s="130" t="inlineStr">
        <is>
          <t>CA</t>
        </is>
      </c>
      <c r="F2081" s="130" t="inlineStr">
        <is>
          <t>Industrial NAICS Cogen</t>
        </is>
      </c>
      <c r="G2081" s="130" t="inlineStr">
        <is>
          <t>ST</t>
        </is>
      </c>
      <c r="H2081" s="130" t="inlineStr">
        <is>
          <t>WH</t>
        </is>
      </c>
      <c r="I2081" s="130" t="inlineStr">
        <is>
          <t>OTH</t>
        </is>
      </c>
      <c r="J2081" s="131" t="n">
        <v>197447</v>
      </c>
      <c r="K2081" s="129" t="n">
        <v>2020</v>
      </c>
      <c r="L2081" s="120">
        <f>IF(VLOOKUP(H2081,'Cross-Page Data'!$D$4:$F$48,3,FALSE)="natural gas",VLOOKUP(G2081,'Cross-Page Data'!$I$4:$J$19,2,FALSE),IF(VLOOKUP(H2081,'Cross-Page Data'!$D$4:$F$48,3,FALSE)="solar",IF(G2081="PV","solar PV","solar thermal"),IF(VLOOKUP(H2081,'Cross-Page Data'!$D$4:$F$48,3,FALSE)="wind",VLOOKUP(G2081,'Cross-Page Data'!$I$4:$J$19,2,FALSE),IF(VLOOKUP(H2081,'Cross-Page Data'!$D$4:$F$48,3,FALSE)="hydro",VLOOKUP(G2081,'Cross-Page Data'!$I$4:$J$19,2,FALSE),VLOOKUP(H2081,'Cross-Page Data'!$D$4:$F$48,3,FALSE)))))</f>
        <v/>
      </c>
      <c r="M2081" s="120">
        <f>IF(AND($P$2=FALSE,OR(F2081="Commercial NAICS Cogen",F2081="Industrial NAICS Cogen",F2081="NAICS-22 Cogen")),FALSE,IF(AND($P$3=FALSE,OR(F2081="Commercial NAICS Cogen",F2081="Commercial NAICS Non-Cogen",F2081="Industrial NAICS Cogen", F2081="industrial NAICS non-Cogen")),FALSE, TRUE))</f>
        <v/>
      </c>
    </row>
    <row r="2082">
      <c r="A2082" s="129" t="n">
        <v>10605</v>
      </c>
      <c r="B2082" s="130" t="inlineStr">
        <is>
          <t>Brunswick Cellulose</t>
        </is>
      </c>
      <c r="C2082" s="130" t="inlineStr">
        <is>
          <t>Brunswick Cellulose LLC</t>
        </is>
      </c>
      <c r="D2082" s="129" t="n">
        <v>50003</v>
      </c>
      <c r="E2082" s="130" t="inlineStr">
        <is>
          <t>GA</t>
        </is>
      </c>
      <c r="F2082" s="130" t="inlineStr">
        <is>
          <t>Industrial NAICS Cogen</t>
        </is>
      </c>
      <c r="G2082" s="130" t="inlineStr">
        <is>
          <t>ST</t>
        </is>
      </c>
      <c r="H2082" s="130" t="inlineStr">
        <is>
          <t>BLQ</t>
        </is>
      </c>
      <c r="I2082" s="130" t="inlineStr">
        <is>
          <t>WWW</t>
        </is>
      </c>
      <c r="J2082" s="131" t="n">
        <v>367499.57</v>
      </c>
      <c r="K2082" s="129" t="n">
        <v>2020</v>
      </c>
      <c r="L2082" s="120">
        <f>IF(VLOOKUP(H2082,'Cross-Page Data'!$D$4:$F$48,3,FALSE)="natural gas",VLOOKUP(G2082,'Cross-Page Data'!$I$4:$J$19,2,FALSE),IF(VLOOKUP(H2082,'Cross-Page Data'!$D$4:$F$48,3,FALSE)="solar",IF(G2082="PV","solar PV","solar thermal"),IF(VLOOKUP(H2082,'Cross-Page Data'!$D$4:$F$48,3,FALSE)="wind",VLOOKUP(G2082,'Cross-Page Data'!$I$4:$J$19,2,FALSE),IF(VLOOKUP(H2082,'Cross-Page Data'!$D$4:$F$48,3,FALSE)="hydro",VLOOKUP(G2082,'Cross-Page Data'!$I$4:$J$19,2,FALSE),VLOOKUP(H2082,'Cross-Page Data'!$D$4:$F$48,3,FALSE)))))</f>
        <v/>
      </c>
      <c r="M2082" s="120">
        <f>IF(AND($P$2=FALSE,OR(F2082="Commercial NAICS Cogen",F2082="Industrial NAICS Cogen",F2082="NAICS-22 Cogen")),FALSE,IF(AND($P$3=FALSE,OR(F2082="Commercial NAICS Cogen",F2082="Commercial NAICS Non-Cogen",F2082="Industrial NAICS Cogen", F2082="industrial NAICS non-Cogen")),FALSE, TRUE))</f>
        <v/>
      </c>
    </row>
    <row r="2083">
      <c r="A2083" s="129" t="n">
        <v>10605</v>
      </c>
      <c r="B2083" s="130" t="inlineStr">
        <is>
          <t>Brunswick Cellulose</t>
        </is>
      </c>
      <c r="C2083" s="130" t="inlineStr">
        <is>
          <t>Brunswick Cellulose LLC</t>
        </is>
      </c>
      <c r="D2083" s="129" t="n">
        <v>50003</v>
      </c>
      <c r="E2083" s="130" t="inlineStr">
        <is>
          <t>GA</t>
        </is>
      </c>
      <c r="F2083" s="130" t="inlineStr">
        <is>
          <t>Industrial NAICS Cogen</t>
        </is>
      </c>
      <c r="G2083" s="130" t="inlineStr">
        <is>
          <t>ST</t>
        </is>
      </c>
      <c r="H2083" s="130" t="inlineStr">
        <is>
          <t>DFO</t>
        </is>
      </c>
      <c r="I2083" s="130" t="inlineStr">
        <is>
          <t>DFO</t>
        </is>
      </c>
      <c r="J2083" s="131" t="n">
        <v>18.537</v>
      </c>
      <c r="K2083" s="129" t="n">
        <v>2020</v>
      </c>
      <c r="L2083" s="120">
        <f>IF(VLOOKUP(H2083,'Cross-Page Data'!$D$4:$F$48,3,FALSE)="natural gas",VLOOKUP(G2083,'Cross-Page Data'!$I$4:$J$19,2,FALSE),IF(VLOOKUP(H2083,'Cross-Page Data'!$D$4:$F$48,3,FALSE)="solar",IF(G2083="PV","solar PV","solar thermal"),IF(VLOOKUP(H2083,'Cross-Page Data'!$D$4:$F$48,3,FALSE)="wind",VLOOKUP(G2083,'Cross-Page Data'!$I$4:$J$19,2,FALSE),IF(VLOOKUP(H2083,'Cross-Page Data'!$D$4:$F$48,3,FALSE)="hydro",VLOOKUP(G2083,'Cross-Page Data'!$I$4:$J$19,2,FALSE),VLOOKUP(H2083,'Cross-Page Data'!$D$4:$F$48,3,FALSE)))))</f>
        <v/>
      </c>
      <c r="M2083" s="120">
        <f>IF(AND($P$2=FALSE,OR(F2083="Commercial NAICS Cogen",F2083="Industrial NAICS Cogen",F2083="NAICS-22 Cogen")),FALSE,IF(AND($P$3=FALSE,OR(F2083="Commercial NAICS Cogen",F2083="Commercial NAICS Non-Cogen",F2083="Industrial NAICS Cogen", F2083="industrial NAICS non-Cogen")),FALSE, TRUE))</f>
        <v/>
      </c>
    </row>
    <row r="2084">
      <c r="A2084" s="129" t="n">
        <v>10605</v>
      </c>
      <c r="B2084" s="130" t="inlineStr">
        <is>
          <t>Brunswick Cellulose</t>
        </is>
      </c>
      <c r="C2084" s="130" t="inlineStr">
        <is>
          <t>Brunswick Cellulose LLC</t>
        </is>
      </c>
      <c r="D2084" s="129" t="n">
        <v>50003</v>
      </c>
      <c r="E2084" s="130" t="inlineStr">
        <is>
          <t>GA</t>
        </is>
      </c>
      <c r="F2084" s="130" t="inlineStr">
        <is>
          <t>Industrial NAICS Cogen</t>
        </is>
      </c>
      <c r="G2084" s="130" t="inlineStr">
        <is>
          <t>ST</t>
        </is>
      </c>
      <c r="H2084" s="130" t="inlineStr">
        <is>
          <t>NG</t>
        </is>
      </c>
      <c r="I2084" s="130" t="inlineStr">
        <is>
          <t>NG</t>
        </is>
      </c>
      <c r="J2084" s="131" t="n">
        <v>58583.847</v>
      </c>
      <c r="K2084" s="129" t="n">
        <v>2020</v>
      </c>
      <c r="L2084" s="120">
        <f>IF(VLOOKUP(H2084,'Cross-Page Data'!$D$4:$F$48,3,FALSE)="natural gas",VLOOKUP(G2084,'Cross-Page Data'!$I$4:$J$19,2,FALSE),IF(VLOOKUP(H2084,'Cross-Page Data'!$D$4:$F$48,3,FALSE)="solar",IF(G2084="PV","solar PV","solar thermal"),IF(VLOOKUP(H2084,'Cross-Page Data'!$D$4:$F$48,3,FALSE)="wind",VLOOKUP(G2084,'Cross-Page Data'!$I$4:$J$19,2,FALSE),IF(VLOOKUP(H2084,'Cross-Page Data'!$D$4:$F$48,3,FALSE)="hydro",VLOOKUP(G2084,'Cross-Page Data'!$I$4:$J$19,2,FALSE),VLOOKUP(H2084,'Cross-Page Data'!$D$4:$F$48,3,FALSE)))))</f>
        <v/>
      </c>
      <c r="M2084" s="120">
        <f>IF(AND($P$2=FALSE,OR(F2084="Commercial NAICS Cogen",F2084="Industrial NAICS Cogen",F2084="NAICS-22 Cogen")),FALSE,IF(AND($P$3=FALSE,OR(F2084="Commercial NAICS Cogen",F2084="Commercial NAICS Non-Cogen",F2084="Industrial NAICS Cogen", F2084="industrial NAICS non-Cogen")),FALSE, TRUE))</f>
        <v/>
      </c>
    </row>
    <row r="2085">
      <c r="A2085" s="129" t="n">
        <v>10605</v>
      </c>
      <c r="B2085" s="130" t="inlineStr">
        <is>
          <t>Brunswick Cellulose</t>
        </is>
      </c>
      <c r="C2085" s="130" t="inlineStr">
        <is>
          <t>Brunswick Cellulose LLC</t>
        </is>
      </c>
      <c r="D2085" s="129" t="n">
        <v>50003</v>
      </c>
      <c r="E2085" s="130" t="inlineStr">
        <is>
          <t>GA</t>
        </is>
      </c>
      <c r="F2085" s="130" t="inlineStr">
        <is>
          <t>Industrial NAICS Cogen</t>
        </is>
      </c>
      <c r="G2085" s="130" t="inlineStr">
        <is>
          <t>ST</t>
        </is>
      </c>
      <c r="H2085" s="130" t="inlineStr">
        <is>
          <t>RFO</t>
        </is>
      </c>
      <c r="I2085" s="130" t="inlineStr">
        <is>
          <t>RFO</t>
        </is>
      </c>
      <c r="J2085" s="131" t="n">
        <v>4287.394</v>
      </c>
      <c r="K2085" s="129" t="n">
        <v>2020</v>
      </c>
      <c r="L2085" s="120">
        <f>IF(VLOOKUP(H2085,'Cross-Page Data'!$D$4:$F$48,3,FALSE)="natural gas",VLOOKUP(G2085,'Cross-Page Data'!$I$4:$J$19,2,FALSE),IF(VLOOKUP(H2085,'Cross-Page Data'!$D$4:$F$48,3,FALSE)="solar",IF(G2085="PV","solar PV","solar thermal"),IF(VLOOKUP(H2085,'Cross-Page Data'!$D$4:$F$48,3,FALSE)="wind",VLOOKUP(G2085,'Cross-Page Data'!$I$4:$J$19,2,FALSE),IF(VLOOKUP(H2085,'Cross-Page Data'!$D$4:$F$48,3,FALSE)="hydro",VLOOKUP(G2085,'Cross-Page Data'!$I$4:$J$19,2,FALSE),VLOOKUP(H2085,'Cross-Page Data'!$D$4:$F$48,3,FALSE)))))</f>
        <v/>
      </c>
      <c r="M2085" s="120">
        <f>IF(AND($P$2=FALSE,OR(F2085="Commercial NAICS Cogen",F2085="Industrial NAICS Cogen",F2085="NAICS-22 Cogen")),FALSE,IF(AND($P$3=FALSE,OR(F2085="Commercial NAICS Cogen",F2085="Commercial NAICS Non-Cogen",F2085="Industrial NAICS Cogen", F2085="industrial NAICS non-Cogen")),FALSE, TRUE))</f>
        <v/>
      </c>
    </row>
    <row r="2086">
      <c r="A2086" s="129" t="n">
        <v>10605</v>
      </c>
      <c r="B2086" s="130" t="inlineStr">
        <is>
          <t>Brunswick Cellulose</t>
        </is>
      </c>
      <c r="C2086" s="130" t="inlineStr">
        <is>
          <t>Brunswick Cellulose LLC</t>
        </is>
      </c>
      <c r="D2086" s="129" t="n">
        <v>50003</v>
      </c>
      <c r="E2086" s="130" t="inlineStr">
        <is>
          <t>GA</t>
        </is>
      </c>
      <c r="F2086" s="130" t="inlineStr">
        <is>
          <t>Industrial NAICS Cogen</t>
        </is>
      </c>
      <c r="G2086" s="130" t="inlineStr">
        <is>
          <t>ST</t>
        </is>
      </c>
      <c r="H2086" s="130" t="inlineStr">
        <is>
          <t>TDF</t>
        </is>
      </c>
      <c r="I2086" s="130" t="inlineStr">
        <is>
          <t>OTH</t>
        </is>
      </c>
      <c r="J2086" s="131" t="n">
        <v>2118.32</v>
      </c>
      <c r="K2086" s="129" t="n">
        <v>2020</v>
      </c>
      <c r="L2086" s="120">
        <f>IF(VLOOKUP(H2086,'Cross-Page Data'!$D$4:$F$48,3,FALSE)="natural gas",VLOOKUP(G2086,'Cross-Page Data'!$I$4:$J$19,2,FALSE),IF(VLOOKUP(H2086,'Cross-Page Data'!$D$4:$F$48,3,FALSE)="solar",IF(G2086="PV","solar PV","solar thermal"),IF(VLOOKUP(H2086,'Cross-Page Data'!$D$4:$F$48,3,FALSE)="wind",VLOOKUP(G2086,'Cross-Page Data'!$I$4:$J$19,2,FALSE),IF(VLOOKUP(H2086,'Cross-Page Data'!$D$4:$F$48,3,FALSE)="hydro",VLOOKUP(G2086,'Cross-Page Data'!$I$4:$J$19,2,FALSE),VLOOKUP(H2086,'Cross-Page Data'!$D$4:$F$48,3,FALSE)))))</f>
        <v/>
      </c>
      <c r="M2086" s="120">
        <f>IF(AND($P$2=FALSE,OR(F2086="Commercial NAICS Cogen",F2086="Industrial NAICS Cogen",F2086="NAICS-22 Cogen")),FALSE,IF(AND($P$3=FALSE,OR(F2086="Commercial NAICS Cogen",F2086="Commercial NAICS Non-Cogen",F2086="Industrial NAICS Cogen", F2086="industrial NAICS non-Cogen")),FALSE, TRUE))</f>
        <v/>
      </c>
    </row>
    <row r="2087">
      <c r="A2087" s="129" t="n">
        <v>10605</v>
      </c>
      <c r="B2087" s="130" t="inlineStr">
        <is>
          <t>Brunswick Cellulose</t>
        </is>
      </c>
      <c r="C2087" s="130" t="inlineStr">
        <is>
          <t>Brunswick Cellulose LLC</t>
        </is>
      </c>
      <c r="D2087" s="129" t="n">
        <v>50003</v>
      </c>
      <c r="E2087" s="130" t="inlineStr">
        <is>
          <t>GA</t>
        </is>
      </c>
      <c r="F2087" s="130" t="inlineStr">
        <is>
          <t>Industrial NAICS Cogen</t>
        </is>
      </c>
      <c r="G2087" s="130" t="inlineStr">
        <is>
          <t>ST</t>
        </is>
      </c>
      <c r="H2087" s="130" t="inlineStr">
        <is>
          <t>WDS</t>
        </is>
      </c>
      <c r="I2087" s="130" t="inlineStr">
        <is>
          <t>WWW</t>
        </is>
      </c>
      <c r="J2087" s="131" t="n">
        <v>45251.333</v>
      </c>
      <c r="K2087" s="129" t="n">
        <v>2020</v>
      </c>
      <c r="L2087" s="120">
        <f>IF(VLOOKUP(H2087,'Cross-Page Data'!$D$4:$F$48,3,FALSE)="natural gas",VLOOKUP(G2087,'Cross-Page Data'!$I$4:$J$19,2,FALSE),IF(VLOOKUP(H2087,'Cross-Page Data'!$D$4:$F$48,3,FALSE)="solar",IF(G2087="PV","solar PV","solar thermal"),IF(VLOOKUP(H2087,'Cross-Page Data'!$D$4:$F$48,3,FALSE)="wind",VLOOKUP(G2087,'Cross-Page Data'!$I$4:$J$19,2,FALSE),IF(VLOOKUP(H2087,'Cross-Page Data'!$D$4:$F$48,3,FALSE)="hydro",VLOOKUP(G2087,'Cross-Page Data'!$I$4:$J$19,2,FALSE),VLOOKUP(H2087,'Cross-Page Data'!$D$4:$F$48,3,FALSE)))))</f>
        <v/>
      </c>
      <c r="M2087" s="120">
        <f>IF(AND($P$2=FALSE,OR(F2087="Commercial NAICS Cogen",F2087="Industrial NAICS Cogen",F2087="NAICS-22 Cogen")),FALSE,IF(AND($P$3=FALSE,OR(F2087="Commercial NAICS Cogen",F2087="Commercial NAICS Non-Cogen",F2087="Industrial NAICS Cogen", F2087="industrial NAICS non-Cogen")),FALSE, TRUE))</f>
        <v/>
      </c>
    </row>
    <row r="2088">
      <c r="A2088" s="129" t="n">
        <v>10606</v>
      </c>
      <c r="B2088" s="130" t="inlineStr">
        <is>
          <t>Georgia-Pacific Crossett LLC</t>
        </is>
      </c>
      <c r="C2088" s="130" t="inlineStr">
        <is>
          <t>G-P CONSUMER OPER LLC</t>
        </is>
      </c>
      <c r="D2088" s="129" t="n">
        <v>4580</v>
      </c>
      <c r="E2088" s="130" t="inlineStr">
        <is>
          <t>AR</t>
        </is>
      </c>
      <c r="F2088" s="130" t="inlineStr">
        <is>
          <t>Industrial NAICS Cogen</t>
        </is>
      </c>
      <c r="G2088" s="130" t="inlineStr">
        <is>
          <t>ST</t>
        </is>
      </c>
      <c r="H2088" s="130" t="inlineStr">
        <is>
          <t>BLQ</t>
        </is>
      </c>
      <c r="I2088" s="130" t="inlineStr">
        <is>
          <t>WWW</t>
        </is>
      </c>
      <c r="J2088" s="131" t="n">
        <v>0</v>
      </c>
      <c r="K2088" s="129" t="n">
        <v>2020</v>
      </c>
      <c r="L2088" s="120">
        <f>IF(VLOOKUP(H2088,'Cross-Page Data'!$D$4:$F$48,3,FALSE)="natural gas",VLOOKUP(G2088,'Cross-Page Data'!$I$4:$J$19,2,FALSE),IF(VLOOKUP(H2088,'Cross-Page Data'!$D$4:$F$48,3,FALSE)="solar",IF(G2088="PV","solar PV","solar thermal"),IF(VLOOKUP(H2088,'Cross-Page Data'!$D$4:$F$48,3,FALSE)="wind",VLOOKUP(G2088,'Cross-Page Data'!$I$4:$J$19,2,FALSE),IF(VLOOKUP(H2088,'Cross-Page Data'!$D$4:$F$48,3,FALSE)="hydro",VLOOKUP(G2088,'Cross-Page Data'!$I$4:$J$19,2,FALSE),VLOOKUP(H2088,'Cross-Page Data'!$D$4:$F$48,3,FALSE)))))</f>
        <v/>
      </c>
      <c r="M2088" s="120">
        <f>IF(AND($P$2=FALSE,OR(F2088="Commercial NAICS Cogen",F2088="Industrial NAICS Cogen",F2088="NAICS-22 Cogen")),FALSE,IF(AND($P$3=FALSE,OR(F2088="Commercial NAICS Cogen",F2088="Commercial NAICS Non-Cogen",F2088="Industrial NAICS Cogen", F2088="industrial NAICS non-Cogen")),FALSE, TRUE))</f>
        <v/>
      </c>
    </row>
    <row r="2089">
      <c r="A2089" s="129" t="n">
        <v>10606</v>
      </c>
      <c r="B2089" s="130" t="inlineStr">
        <is>
          <t>Georgia-Pacific Crossett LLC</t>
        </is>
      </c>
      <c r="C2089" s="130" t="inlineStr">
        <is>
          <t>G-P CONSUMER OPER LLC</t>
        </is>
      </c>
      <c r="D2089" s="129" t="n">
        <v>4580</v>
      </c>
      <c r="E2089" s="130" t="inlineStr">
        <is>
          <t>AR</t>
        </is>
      </c>
      <c r="F2089" s="130" t="inlineStr">
        <is>
          <t>Industrial NAICS Cogen</t>
        </is>
      </c>
      <c r="G2089" s="130" t="inlineStr">
        <is>
          <t>ST</t>
        </is>
      </c>
      <c r="H2089" s="130" t="inlineStr">
        <is>
          <t>DFO</t>
        </is>
      </c>
      <c r="I2089" s="130" t="inlineStr">
        <is>
          <t>DFO</t>
        </is>
      </c>
      <c r="J2089" s="131" t="n">
        <v>0</v>
      </c>
      <c r="K2089" s="129" t="n">
        <v>2020</v>
      </c>
      <c r="L2089" s="120">
        <f>IF(VLOOKUP(H2089,'Cross-Page Data'!$D$4:$F$48,3,FALSE)="natural gas",VLOOKUP(G2089,'Cross-Page Data'!$I$4:$J$19,2,FALSE),IF(VLOOKUP(H2089,'Cross-Page Data'!$D$4:$F$48,3,FALSE)="solar",IF(G2089="PV","solar PV","solar thermal"),IF(VLOOKUP(H2089,'Cross-Page Data'!$D$4:$F$48,3,FALSE)="wind",VLOOKUP(G2089,'Cross-Page Data'!$I$4:$J$19,2,FALSE),IF(VLOOKUP(H2089,'Cross-Page Data'!$D$4:$F$48,3,FALSE)="hydro",VLOOKUP(G2089,'Cross-Page Data'!$I$4:$J$19,2,FALSE),VLOOKUP(H2089,'Cross-Page Data'!$D$4:$F$48,3,FALSE)))))</f>
        <v/>
      </c>
      <c r="M2089" s="120">
        <f>IF(AND($P$2=FALSE,OR(F2089="Commercial NAICS Cogen",F2089="Industrial NAICS Cogen",F2089="NAICS-22 Cogen")),FALSE,IF(AND($P$3=FALSE,OR(F2089="Commercial NAICS Cogen",F2089="Commercial NAICS Non-Cogen",F2089="Industrial NAICS Cogen", F2089="industrial NAICS non-Cogen")),FALSE, TRUE))</f>
        <v/>
      </c>
    </row>
    <row r="2090">
      <c r="A2090" s="129" t="n">
        <v>10606</v>
      </c>
      <c r="B2090" s="130" t="inlineStr">
        <is>
          <t>Georgia-Pacific Crossett LLC</t>
        </is>
      </c>
      <c r="C2090" s="130" t="inlineStr">
        <is>
          <t>G-P CONSUMER OPER LLC</t>
        </is>
      </c>
      <c r="D2090" s="129" t="n">
        <v>4580</v>
      </c>
      <c r="E2090" s="130" t="inlineStr">
        <is>
          <t>AR</t>
        </is>
      </c>
      <c r="F2090" s="130" t="inlineStr">
        <is>
          <t>Industrial NAICS Cogen</t>
        </is>
      </c>
      <c r="G2090" s="130" t="inlineStr">
        <is>
          <t>ST</t>
        </is>
      </c>
      <c r="H2090" s="130" t="inlineStr">
        <is>
          <t>NG</t>
        </is>
      </c>
      <c r="I2090" s="130" t="inlineStr">
        <is>
          <t>NG</t>
        </is>
      </c>
      <c r="J2090" s="131" t="n">
        <v>64900.916</v>
      </c>
      <c r="K2090" s="129" t="n">
        <v>2020</v>
      </c>
      <c r="L2090" s="120">
        <f>IF(VLOOKUP(H2090,'Cross-Page Data'!$D$4:$F$48,3,FALSE)="natural gas",VLOOKUP(G2090,'Cross-Page Data'!$I$4:$J$19,2,FALSE),IF(VLOOKUP(H2090,'Cross-Page Data'!$D$4:$F$48,3,FALSE)="solar",IF(G2090="PV","solar PV","solar thermal"),IF(VLOOKUP(H2090,'Cross-Page Data'!$D$4:$F$48,3,FALSE)="wind",VLOOKUP(G2090,'Cross-Page Data'!$I$4:$J$19,2,FALSE),IF(VLOOKUP(H2090,'Cross-Page Data'!$D$4:$F$48,3,FALSE)="hydro",VLOOKUP(G2090,'Cross-Page Data'!$I$4:$J$19,2,FALSE),VLOOKUP(H2090,'Cross-Page Data'!$D$4:$F$48,3,FALSE)))))</f>
        <v/>
      </c>
      <c r="M2090" s="120">
        <f>IF(AND($P$2=FALSE,OR(F2090="Commercial NAICS Cogen",F2090="Industrial NAICS Cogen",F2090="NAICS-22 Cogen")),FALSE,IF(AND($P$3=FALSE,OR(F2090="Commercial NAICS Cogen",F2090="Commercial NAICS Non-Cogen",F2090="Industrial NAICS Cogen", F2090="industrial NAICS non-Cogen")),FALSE, TRUE))</f>
        <v/>
      </c>
    </row>
    <row r="2091">
      <c r="A2091" s="129" t="n">
        <v>10606</v>
      </c>
      <c r="B2091" s="130" t="inlineStr">
        <is>
          <t>Georgia-Pacific Crossett LLC</t>
        </is>
      </c>
      <c r="C2091" s="130" t="inlineStr">
        <is>
          <t>G-P CONSUMER OPER LLC</t>
        </is>
      </c>
      <c r="D2091" s="129" t="n">
        <v>4580</v>
      </c>
      <c r="E2091" s="130" t="inlineStr">
        <is>
          <t>AR</t>
        </is>
      </c>
      <c r="F2091" s="130" t="inlineStr">
        <is>
          <t>Industrial NAICS Cogen</t>
        </is>
      </c>
      <c r="G2091" s="130" t="inlineStr">
        <is>
          <t>ST</t>
        </is>
      </c>
      <c r="H2091" s="130" t="inlineStr">
        <is>
          <t>TDF</t>
        </is>
      </c>
      <c r="I2091" s="130" t="inlineStr">
        <is>
          <t>OTH</t>
        </is>
      </c>
      <c r="J2091" s="131" t="n">
        <v>0</v>
      </c>
      <c r="K2091" s="129" t="n">
        <v>2020</v>
      </c>
      <c r="L2091" s="120">
        <f>IF(VLOOKUP(H2091,'Cross-Page Data'!$D$4:$F$48,3,FALSE)="natural gas",VLOOKUP(G2091,'Cross-Page Data'!$I$4:$J$19,2,FALSE),IF(VLOOKUP(H2091,'Cross-Page Data'!$D$4:$F$48,3,FALSE)="solar",IF(G2091="PV","solar PV","solar thermal"),IF(VLOOKUP(H2091,'Cross-Page Data'!$D$4:$F$48,3,FALSE)="wind",VLOOKUP(G2091,'Cross-Page Data'!$I$4:$J$19,2,FALSE),IF(VLOOKUP(H2091,'Cross-Page Data'!$D$4:$F$48,3,FALSE)="hydro",VLOOKUP(G2091,'Cross-Page Data'!$I$4:$J$19,2,FALSE),VLOOKUP(H2091,'Cross-Page Data'!$D$4:$F$48,3,FALSE)))))</f>
        <v/>
      </c>
      <c r="M2091" s="120">
        <f>IF(AND($P$2=FALSE,OR(F2091="Commercial NAICS Cogen",F2091="Industrial NAICS Cogen",F2091="NAICS-22 Cogen")),FALSE,IF(AND($P$3=FALSE,OR(F2091="Commercial NAICS Cogen",F2091="Commercial NAICS Non-Cogen",F2091="Industrial NAICS Cogen", F2091="industrial NAICS non-Cogen")),FALSE, TRUE))</f>
        <v/>
      </c>
    </row>
    <row r="2092">
      <c r="A2092" s="129" t="n">
        <v>10606</v>
      </c>
      <c r="B2092" s="130" t="inlineStr">
        <is>
          <t>Georgia-Pacific Crossett LLC</t>
        </is>
      </c>
      <c r="C2092" s="130" t="inlineStr">
        <is>
          <t>G-P CONSUMER OPER LLC</t>
        </is>
      </c>
      <c r="D2092" s="129" t="n">
        <v>4580</v>
      </c>
      <c r="E2092" s="130" t="inlineStr">
        <is>
          <t>AR</t>
        </is>
      </c>
      <c r="F2092" s="130" t="inlineStr">
        <is>
          <t>Industrial NAICS Cogen</t>
        </is>
      </c>
      <c r="G2092" s="130" t="inlineStr">
        <is>
          <t>ST</t>
        </is>
      </c>
      <c r="H2092" s="130" t="inlineStr">
        <is>
          <t>WDS</t>
        </is>
      </c>
      <c r="I2092" s="130" t="inlineStr">
        <is>
          <t>WWW</t>
        </is>
      </c>
      <c r="J2092" s="131" t="n">
        <v>0</v>
      </c>
      <c r="K2092" s="129" t="n">
        <v>2020</v>
      </c>
      <c r="L2092" s="120">
        <f>IF(VLOOKUP(H2092,'Cross-Page Data'!$D$4:$F$48,3,FALSE)="natural gas",VLOOKUP(G2092,'Cross-Page Data'!$I$4:$J$19,2,FALSE),IF(VLOOKUP(H2092,'Cross-Page Data'!$D$4:$F$48,3,FALSE)="solar",IF(G2092="PV","solar PV","solar thermal"),IF(VLOOKUP(H2092,'Cross-Page Data'!$D$4:$F$48,3,FALSE)="wind",VLOOKUP(G2092,'Cross-Page Data'!$I$4:$J$19,2,FALSE),IF(VLOOKUP(H2092,'Cross-Page Data'!$D$4:$F$48,3,FALSE)="hydro",VLOOKUP(G2092,'Cross-Page Data'!$I$4:$J$19,2,FALSE),VLOOKUP(H2092,'Cross-Page Data'!$D$4:$F$48,3,FALSE)))))</f>
        <v/>
      </c>
      <c r="M2092" s="120">
        <f>IF(AND($P$2=FALSE,OR(F2092="Commercial NAICS Cogen",F2092="Industrial NAICS Cogen",F2092="NAICS-22 Cogen")),FALSE,IF(AND($P$3=FALSE,OR(F2092="Commercial NAICS Cogen",F2092="Commercial NAICS Non-Cogen",F2092="Industrial NAICS Cogen", F2092="industrial NAICS non-Cogen")),FALSE, TRUE))</f>
        <v/>
      </c>
    </row>
    <row r="2093">
      <c r="A2093" s="129" t="n">
        <v>10606</v>
      </c>
      <c r="B2093" s="130" t="inlineStr">
        <is>
          <t>Georgia-Pacific Crossett LLC</t>
        </is>
      </c>
      <c r="C2093" s="130" t="inlineStr">
        <is>
          <t>G-P CONSUMER OPER LLC</t>
        </is>
      </c>
      <c r="D2093" s="129" t="n">
        <v>4580</v>
      </c>
      <c r="E2093" s="130" t="inlineStr">
        <is>
          <t>AR</t>
        </is>
      </c>
      <c r="F2093" s="130" t="inlineStr">
        <is>
          <t>Industrial NAICS Cogen</t>
        </is>
      </c>
      <c r="G2093" s="130" t="inlineStr">
        <is>
          <t>ST</t>
        </is>
      </c>
      <c r="H2093" s="130" t="inlineStr">
        <is>
          <t>WO</t>
        </is>
      </c>
      <c r="I2093" s="130" t="inlineStr">
        <is>
          <t>WOO</t>
        </is>
      </c>
      <c r="J2093" s="131" t="n">
        <v>0</v>
      </c>
      <c r="K2093" s="129" t="n">
        <v>2020</v>
      </c>
      <c r="L2093" s="120">
        <f>IF(VLOOKUP(H2093,'Cross-Page Data'!$D$4:$F$48,3,FALSE)="natural gas",VLOOKUP(G2093,'Cross-Page Data'!$I$4:$J$19,2,FALSE),IF(VLOOKUP(H2093,'Cross-Page Data'!$D$4:$F$48,3,FALSE)="solar",IF(G2093="PV","solar PV","solar thermal"),IF(VLOOKUP(H2093,'Cross-Page Data'!$D$4:$F$48,3,FALSE)="wind",VLOOKUP(G2093,'Cross-Page Data'!$I$4:$J$19,2,FALSE),IF(VLOOKUP(H2093,'Cross-Page Data'!$D$4:$F$48,3,FALSE)="hydro",VLOOKUP(G2093,'Cross-Page Data'!$I$4:$J$19,2,FALSE),VLOOKUP(H2093,'Cross-Page Data'!$D$4:$F$48,3,FALSE)))))</f>
        <v/>
      </c>
      <c r="M2093" s="120">
        <f>IF(AND($P$2=FALSE,OR(F2093="Commercial NAICS Cogen",F2093="Industrial NAICS Cogen",F2093="NAICS-22 Cogen")),FALSE,IF(AND($P$3=FALSE,OR(F2093="Commercial NAICS Cogen",F2093="Commercial NAICS Non-Cogen",F2093="Industrial NAICS Cogen", F2093="industrial NAICS non-Cogen")),FALSE, TRUE))</f>
        <v/>
      </c>
    </row>
    <row r="2094">
      <c r="A2094" s="129" t="n">
        <v>10612</v>
      </c>
      <c r="B2094" s="130" t="inlineStr">
        <is>
          <t>Georgia-Pacific Port Hudson</t>
        </is>
      </c>
      <c r="C2094" s="130" t="inlineStr">
        <is>
          <t>Georgia-Pacific Cons Op LLC Port Hudson</t>
        </is>
      </c>
      <c r="D2094" s="129" t="n">
        <v>50129</v>
      </c>
      <c r="E2094" s="130" t="inlineStr">
        <is>
          <t>LA</t>
        </is>
      </c>
      <c r="F2094" s="130" t="inlineStr">
        <is>
          <t>Industrial NAICS Cogen</t>
        </is>
      </c>
      <c r="G2094" s="130" t="inlineStr">
        <is>
          <t>ST</t>
        </is>
      </c>
      <c r="H2094" s="130" t="inlineStr">
        <is>
          <t>BIT</t>
        </is>
      </c>
      <c r="I2094" s="130" t="inlineStr">
        <is>
          <t>COL</t>
        </is>
      </c>
      <c r="J2094" s="131" t="n">
        <v>0</v>
      </c>
      <c r="K2094" s="129" t="n">
        <v>2020</v>
      </c>
      <c r="L2094" s="120">
        <f>IF(VLOOKUP(H2094,'Cross-Page Data'!$D$4:$F$48,3,FALSE)="natural gas",VLOOKUP(G2094,'Cross-Page Data'!$I$4:$J$19,2,FALSE),IF(VLOOKUP(H2094,'Cross-Page Data'!$D$4:$F$48,3,FALSE)="solar",IF(G2094="PV","solar PV","solar thermal"),IF(VLOOKUP(H2094,'Cross-Page Data'!$D$4:$F$48,3,FALSE)="wind",VLOOKUP(G2094,'Cross-Page Data'!$I$4:$J$19,2,FALSE),IF(VLOOKUP(H2094,'Cross-Page Data'!$D$4:$F$48,3,FALSE)="hydro",VLOOKUP(G2094,'Cross-Page Data'!$I$4:$J$19,2,FALSE),VLOOKUP(H2094,'Cross-Page Data'!$D$4:$F$48,3,FALSE)))))</f>
        <v/>
      </c>
      <c r="M2094" s="120">
        <f>IF(AND($P$2=FALSE,OR(F2094="Commercial NAICS Cogen",F2094="Industrial NAICS Cogen",F2094="NAICS-22 Cogen")),FALSE,IF(AND($P$3=FALSE,OR(F2094="Commercial NAICS Cogen",F2094="Commercial NAICS Non-Cogen",F2094="Industrial NAICS Cogen", F2094="industrial NAICS non-Cogen")),FALSE, TRUE))</f>
        <v/>
      </c>
    </row>
    <row r="2095">
      <c r="A2095" s="129" t="n">
        <v>10612</v>
      </c>
      <c r="B2095" s="130" t="inlineStr">
        <is>
          <t>Georgia-Pacific Port Hudson</t>
        </is>
      </c>
      <c r="C2095" s="130" t="inlineStr">
        <is>
          <t>Georgia-Pacific Cons Op LLC Port Hudson</t>
        </is>
      </c>
      <c r="D2095" s="129" t="n">
        <v>50129</v>
      </c>
      <c r="E2095" s="130" t="inlineStr">
        <is>
          <t>LA</t>
        </is>
      </c>
      <c r="F2095" s="130" t="inlineStr">
        <is>
          <t>Industrial NAICS Cogen</t>
        </is>
      </c>
      <c r="G2095" s="130" t="inlineStr">
        <is>
          <t>ST</t>
        </is>
      </c>
      <c r="H2095" s="130" t="inlineStr">
        <is>
          <t>BLQ</t>
        </is>
      </c>
      <c r="I2095" s="130" t="inlineStr">
        <is>
          <t>WWW</t>
        </is>
      </c>
      <c r="J2095" s="131" t="n">
        <v>0</v>
      </c>
      <c r="K2095" s="129" t="n">
        <v>2020</v>
      </c>
      <c r="L2095" s="120">
        <f>IF(VLOOKUP(H2095,'Cross-Page Data'!$D$4:$F$48,3,FALSE)="natural gas",VLOOKUP(G2095,'Cross-Page Data'!$I$4:$J$19,2,FALSE),IF(VLOOKUP(H2095,'Cross-Page Data'!$D$4:$F$48,3,FALSE)="solar",IF(G2095="PV","solar PV","solar thermal"),IF(VLOOKUP(H2095,'Cross-Page Data'!$D$4:$F$48,3,FALSE)="wind",VLOOKUP(G2095,'Cross-Page Data'!$I$4:$J$19,2,FALSE),IF(VLOOKUP(H2095,'Cross-Page Data'!$D$4:$F$48,3,FALSE)="hydro",VLOOKUP(G2095,'Cross-Page Data'!$I$4:$J$19,2,FALSE),VLOOKUP(H2095,'Cross-Page Data'!$D$4:$F$48,3,FALSE)))))</f>
        <v/>
      </c>
      <c r="M2095" s="120">
        <f>IF(AND($P$2=FALSE,OR(F2095="Commercial NAICS Cogen",F2095="Industrial NAICS Cogen",F2095="NAICS-22 Cogen")),FALSE,IF(AND($P$3=FALSE,OR(F2095="Commercial NAICS Cogen",F2095="Commercial NAICS Non-Cogen",F2095="Industrial NAICS Cogen", F2095="industrial NAICS non-Cogen")),FALSE, TRUE))</f>
        <v/>
      </c>
    </row>
    <row r="2096">
      <c r="A2096" s="129" t="n">
        <v>10612</v>
      </c>
      <c r="B2096" s="130" t="inlineStr">
        <is>
          <t>Georgia-Pacific Port Hudson</t>
        </is>
      </c>
      <c r="C2096" s="130" t="inlineStr">
        <is>
          <t>Georgia-Pacific Cons Op LLC Port Hudson</t>
        </is>
      </c>
      <c r="D2096" s="129" t="n">
        <v>50129</v>
      </c>
      <c r="E2096" s="130" t="inlineStr">
        <is>
          <t>LA</t>
        </is>
      </c>
      <c r="F2096" s="130" t="inlineStr">
        <is>
          <t>Industrial NAICS Cogen</t>
        </is>
      </c>
      <c r="G2096" s="130" t="inlineStr">
        <is>
          <t>ST</t>
        </is>
      </c>
      <c r="H2096" s="130" t="inlineStr">
        <is>
          <t>NG</t>
        </is>
      </c>
      <c r="I2096" s="130" t="inlineStr">
        <is>
          <t>NG</t>
        </is>
      </c>
      <c r="J2096" s="131" t="n">
        <v>217961.74</v>
      </c>
      <c r="K2096" s="129" t="n">
        <v>2020</v>
      </c>
      <c r="L2096" s="120">
        <f>IF(VLOOKUP(H2096,'Cross-Page Data'!$D$4:$F$48,3,FALSE)="natural gas",VLOOKUP(G2096,'Cross-Page Data'!$I$4:$J$19,2,FALSE),IF(VLOOKUP(H2096,'Cross-Page Data'!$D$4:$F$48,3,FALSE)="solar",IF(G2096="PV","solar PV","solar thermal"),IF(VLOOKUP(H2096,'Cross-Page Data'!$D$4:$F$48,3,FALSE)="wind",VLOOKUP(G2096,'Cross-Page Data'!$I$4:$J$19,2,FALSE),IF(VLOOKUP(H2096,'Cross-Page Data'!$D$4:$F$48,3,FALSE)="hydro",VLOOKUP(G2096,'Cross-Page Data'!$I$4:$J$19,2,FALSE),VLOOKUP(H2096,'Cross-Page Data'!$D$4:$F$48,3,FALSE)))))</f>
        <v/>
      </c>
      <c r="M2096" s="120">
        <f>IF(AND($P$2=FALSE,OR(F2096="Commercial NAICS Cogen",F2096="Industrial NAICS Cogen",F2096="NAICS-22 Cogen")),FALSE,IF(AND($P$3=FALSE,OR(F2096="Commercial NAICS Cogen",F2096="Commercial NAICS Non-Cogen",F2096="Industrial NAICS Cogen", F2096="industrial NAICS non-Cogen")),FALSE, TRUE))</f>
        <v/>
      </c>
    </row>
    <row r="2097">
      <c r="A2097" s="129" t="n">
        <v>10612</v>
      </c>
      <c r="B2097" s="130" t="inlineStr">
        <is>
          <t>Georgia-Pacific Port Hudson</t>
        </is>
      </c>
      <c r="C2097" s="130" t="inlineStr">
        <is>
          <t>Georgia-Pacific Cons Op LLC Port Hudson</t>
        </is>
      </c>
      <c r="D2097" s="129" t="n">
        <v>50129</v>
      </c>
      <c r="E2097" s="130" t="inlineStr">
        <is>
          <t>LA</t>
        </is>
      </c>
      <c r="F2097" s="130" t="inlineStr">
        <is>
          <t>Industrial NAICS Cogen</t>
        </is>
      </c>
      <c r="G2097" s="130" t="inlineStr">
        <is>
          <t>ST</t>
        </is>
      </c>
      <c r="H2097" s="130" t="inlineStr">
        <is>
          <t>PC</t>
        </is>
      </c>
      <c r="I2097" s="130" t="inlineStr">
        <is>
          <t>PC</t>
        </is>
      </c>
      <c r="J2097" s="131" t="n">
        <v>0</v>
      </c>
      <c r="K2097" s="129" t="n">
        <v>2020</v>
      </c>
      <c r="L2097" s="120">
        <f>IF(VLOOKUP(H2097,'Cross-Page Data'!$D$4:$F$48,3,FALSE)="natural gas",VLOOKUP(G2097,'Cross-Page Data'!$I$4:$J$19,2,FALSE),IF(VLOOKUP(H2097,'Cross-Page Data'!$D$4:$F$48,3,FALSE)="solar",IF(G2097="PV","solar PV","solar thermal"),IF(VLOOKUP(H2097,'Cross-Page Data'!$D$4:$F$48,3,FALSE)="wind",VLOOKUP(G2097,'Cross-Page Data'!$I$4:$J$19,2,FALSE),IF(VLOOKUP(H2097,'Cross-Page Data'!$D$4:$F$48,3,FALSE)="hydro",VLOOKUP(G2097,'Cross-Page Data'!$I$4:$J$19,2,FALSE),VLOOKUP(H2097,'Cross-Page Data'!$D$4:$F$48,3,FALSE)))))</f>
        <v/>
      </c>
      <c r="M2097" s="120">
        <f>IF(AND($P$2=FALSE,OR(F2097="Commercial NAICS Cogen",F2097="Industrial NAICS Cogen",F2097="NAICS-22 Cogen")),FALSE,IF(AND($P$3=FALSE,OR(F2097="Commercial NAICS Cogen",F2097="Commercial NAICS Non-Cogen",F2097="Industrial NAICS Cogen", F2097="industrial NAICS non-Cogen")),FALSE, TRUE))</f>
        <v/>
      </c>
    </row>
    <row r="2098">
      <c r="A2098" s="129" t="n">
        <v>10612</v>
      </c>
      <c r="B2098" s="130" t="inlineStr">
        <is>
          <t>Georgia-Pacific Port Hudson</t>
        </is>
      </c>
      <c r="C2098" s="130" t="inlineStr">
        <is>
          <t>Georgia-Pacific Cons Op LLC Port Hudson</t>
        </is>
      </c>
      <c r="D2098" s="129" t="n">
        <v>50129</v>
      </c>
      <c r="E2098" s="130" t="inlineStr">
        <is>
          <t>LA</t>
        </is>
      </c>
      <c r="F2098" s="130" t="inlineStr">
        <is>
          <t>Industrial NAICS Cogen</t>
        </is>
      </c>
      <c r="G2098" s="130" t="inlineStr">
        <is>
          <t>ST</t>
        </is>
      </c>
      <c r="H2098" s="130" t="inlineStr">
        <is>
          <t>WDS</t>
        </is>
      </c>
      <c r="I2098" s="130" t="inlineStr">
        <is>
          <t>WWW</t>
        </is>
      </c>
      <c r="J2098" s="131" t="n">
        <v>0</v>
      </c>
      <c r="K2098" s="129" t="n">
        <v>2020</v>
      </c>
      <c r="L2098" s="120">
        <f>IF(VLOOKUP(H2098,'Cross-Page Data'!$D$4:$F$48,3,FALSE)="natural gas",VLOOKUP(G2098,'Cross-Page Data'!$I$4:$J$19,2,FALSE),IF(VLOOKUP(H2098,'Cross-Page Data'!$D$4:$F$48,3,FALSE)="solar",IF(G2098="PV","solar PV","solar thermal"),IF(VLOOKUP(H2098,'Cross-Page Data'!$D$4:$F$48,3,FALSE)="wind",VLOOKUP(G2098,'Cross-Page Data'!$I$4:$J$19,2,FALSE),IF(VLOOKUP(H2098,'Cross-Page Data'!$D$4:$F$48,3,FALSE)="hydro",VLOOKUP(G2098,'Cross-Page Data'!$I$4:$J$19,2,FALSE),VLOOKUP(H2098,'Cross-Page Data'!$D$4:$F$48,3,FALSE)))))</f>
        <v/>
      </c>
      <c r="M2098" s="120">
        <f>IF(AND($P$2=FALSE,OR(F2098="Commercial NAICS Cogen",F2098="Industrial NAICS Cogen",F2098="NAICS-22 Cogen")),FALSE,IF(AND($P$3=FALSE,OR(F2098="Commercial NAICS Cogen",F2098="Commercial NAICS Non-Cogen",F2098="Industrial NAICS Cogen", F2098="industrial NAICS non-Cogen")),FALSE, TRUE))</f>
        <v/>
      </c>
    </row>
    <row r="2099">
      <c r="A2099" s="129" t="n">
        <v>10623</v>
      </c>
      <c r="B2099" s="130" t="inlineStr">
        <is>
          <t>Civic Center</t>
        </is>
      </c>
      <c r="C2099" s="130" t="inlineStr">
        <is>
          <t>Los Angeles County</t>
        </is>
      </c>
      <c r="D2099" s="129" t="n">
        <v>11216</v>
      </c>
      <c r="E2099" s="130" t="inlineStr">
        <is>
          <t>CA</t>
        </is>
      </c>
      <c r="F2099" s="130" t="inlineStr">
        <is>
          <t>Commercial NAICS Cogen</t>
        </is>
      </c>
      <c r="G2099" s="130" t="inlineStr">
        <is>
          <t>CA</t>
        </is>
      </c>
      <c r="H2099" s="130" t="inlineStr">
        <is>
          <t>NG</t>
        </is>
      </c>
      <c r="I2099" s="130" t="inlineStr">
        <is>
          <t>NG</t>
        </is>
      </c>
      <c r="J2099" s="131" t="n">
        <v>0</v>
      </c>
      <c r="K2099" s="129" t="n">
        <v>2020</v>
      </c>
      <c r="L2099" s="120">
        <f>IF(VLOOKUP(H2099,'Cross-Page Data'!$D$4:$F$48,3,FALSE)="natural gas",VLOOKUP(G2099,'Cross-Page Data'!$I$4:$J$19,2,FALSE),IF(VLOOKUP(H2099,'Cross-Page Data'!$D$4:$F$48,3,FALSE)="solar",IF(G2099="PV","solar PV","solar thermal"),IF(VLOOKUP(H2099,'Cross-Page Data'!$D$4:$F$48,3,FALSE)="wind",VLOOKUP(G2099,'Cross-Page Data'!$I$4:$J$19,2,FALSE),IF(VLOOKUP(H2099,'Cross-Page Data'!$D$4:$F$48,3,FALSE)="hydro",VLOOKUP(G2099,'Cross-Page Data'!$I$4:$J$19,2,FALSE),VLOOKUP(H2099,'Cross-Page Data'!$D$4:$F$48,3,FALSE)))))</f>
        <v/>
      </c>
      <c r="M2099" s="120">
        <f>IF(AND($P$2=FALSE,OR(F2099="Commercial NAICS Cogen",F2099="Industrial NAICS Cogen",F2099="NAICS-22 Cogen")),FALSE,IF(AND($P$3=FALSE,OR(F2099="Commercial NAICS Cogen",F2099="Commercial NAICS Non-Cogen",F2099="Industrial NAICS Cogen", F2099="industrial NAICS non-Cogen")),FALSE, TRUE))</f>
        <v/>
      </c>
    </row>
    <row r="2100">
      <c r="A2100" s="129" t="n">
        <v>10623</v>
      </c>
      <c r="B2100" s="130" t="inlineStr">
        <is>
          <t>Civic Center</t>
        </is>
      </c>
      <c r="C2100" s="130" t="inlineStr">
        <is>
          <t>Los Angeles County</t>
        </is>
      </c>
      <c r="D2100" s="129" t="n">
        <v>11216</v>
      </c>
      <c r="E2100" s="130" t="inlineStr">
        <is>
          <t>CA</t>
        </is>
      </c>
      <c r="F2100" s="130" t="inlineStr">
        <is>
          <t>Commercial NAICS Cogen</t>
        </is>
      </c>
      <c r="G2100" s="130" t="inlineStr">
        <is>
          <t>CT</t>
        </is>
      </c>
      <c r="H2100" s="130" t="inlineStr">
        <is>
          <t>DFO</t>
        </is>
      </c>
      <c r="I2100" s="130" t="inlineStr">
        <is>
          <t>DFO</t>
        </is>
      </c>
      <c r="J2100" s="131" t="n">
        <v>0</v>
      </c>
      <c r="K2100" s="129" t="n">
        <v>2020</v>
      </c>
      <c r="L2100" s="120">
        <f>IF(VLOOKUP(H2100,'Cross-Page Data'!$D$4:$F$48,3,FALSE)="natural gas",VLOOKUP(G2100,'Cross-Page Data'!$I$4:$J$19,2,FALSE),IF(VLOOKUP(H2100,'Cross-Page Data'!$D$4:$F$48,3,FALSE)="solar",IF(G2100="PV","solar PV","solar thermal"),IF(VLOOKUP(H2100,'Cross-Page Data'!$D$4:$F$48,3,FALSE)="wind",VLOOKUP(G2100,'Cross-Page Data'!$I$4:$J$19,2,FALSE),IF(VLOOKUP(H2100,'Cross-Page Data'!$D$4:$F$48,3,FALSE)="hydro",VLOOKUP(G2100,'Cross-Page Data'!$I$4:$J$19,2,FALSE),VLOOKUP(H2100,'Cross-Page Data'!$D$4:$F$48,3,FALSE)))))</f>
        <v/>
      </c>
      <c r="M2100" s="120">
        <f>IF(AND($P$2=FALSE,OR(F2100="Commercial NAICS Cogen",F2100="Industrial NAICS Cogen",F2100="NAICS-22 Cogen")),FALSE,IF(AND($P$3=FALSE,OR(F2100="Commercial NAICS Cogen",F2100="Commercial NAICS Non-Cogen",F2100="Industrial NAICS Cogen", F2100="industrial NAICS non-Cogen")),FALSE, TRUE))</f>
        <v/>
      </c>
    </row>
    <row r="2101">
      <c r="A2101" s="129" t="n">
        <v>10623</v>
      </c>
      <c r="B2101" s="130" t="inlineStr">
        <is>
          <t>Civic Center</t>
        </is>
      </c>
      <c r="C2101" s="130" t="inlineStr">
        <is>
          <t>Los Angeles County</t>
        </is>
      </c>
      <c r="D2101" s="129" t="n">
        <v>11216</v>
      </c>
      <c r="E2101" s="130" t="inlineStr">
        <is>
          <t>CA</t>
        </is>
      </c>
      <c r="F2101" s="130" t="inlineStr">
        <is>
          <t>Commercial NAICS Cogen</t>
        </is>
      </c>
      <c r="G2101" s="130" t="inlineStr">
        <is>
          <t>CT</t>
        </is>
      </c>
      <c r="H2101" s="130" t="inlineStr">
        <is>
          <t>NG</t>
        </is>
      </c>
      <c r="I2101" s="130" t="inlineStr">
        <is>
          <t>NG</t>
        </is>
      </c>
      <c r="J2101" s="131" t="n">
        <v>16254</v>
      </c>
      <c r="K2101" s="129" t="n">
        <v>2020</v>
      </c>
      <c r="L2101" s="120">
        <f>IF(VLOOKUP(H2101,'Cross-Page Data'!$D$4:$F$48,3,FALSE)="natural gas",VLOOKUP(G2101,'Cross-Page Data'!$I$4:$J$19,2,FALSE),IF(VLOOKUP(H2101,'Cross-Page Data'!$D$4:$F$48,3,FALSE)="solar",IF(G2101="PV","solar PV","solar thermal"),IF(VLOOKUP(H2101,'Cross-Page Data'!$D$4:$F$48,3,FALSE)="wind",VLOOKUP(G2101,'Cross-Page Data'!$I$4:$J$19,2,FALSE),IF(VLOOKUP(H2101,'Cross-Page Data'!$D$4:$F$48,3,FALSE)="hydro",VLOOKUP(G2101,'Cross-Page Data'!$I$4:$J$19,2,FALSE),VLOOKUP(H2101,'Cross-Page Data'!$D$4:$F$48,3,FALSE)))))</f>
        <v/>
      </c>
      <c r="M2101" s="120">
        <f>IF(AND($P$2=FALSE,OR(F2101="Commercial NAICS Cogen",F2101="Industrial NAICS Cogen",F2101="NAICS-22 Cogen")),FALSE,IF(AND($P$3=FALSE,OR(F2101="Commercial NAICS Cogen",F2101="Commercial NAICS Non-Cogen",F2101="Industrial NAICS Cogen", F2101="industrial NAICS non-Cogen")),FALSE, TRUE))</f>
        <v/>
      </c>
    </row>
    <row r="2102">
      <c r="A2102" s="129" t="n">
        <v>10629</v>
      </c>
      <c r="B2102" s="130" t="inlineStr">
        <is>
          <t>Wheelabrator Baltimore Refuse</t>
        </is>
      </c>
      <c r="C2102" s="130" t="inlineStr">
        <is>
          <t>Wheelabrator Environmental Systems</t>
        </is>
      </c>
      <c r="D2102" s="129" t="n">
        <v>20541</v>
      </c>
      <c r="E2102" s="130" t="inlineStr">
        <is>
          <t>MD</t>
        </is>
      </c>
      <c r="F2102" s="130" t="inlineStr">
        <is>
          <t>NAICS-22 Cogen</t>
        </is>
      </c>
      <c r="G2102" s="130" t="inlineStr">
        <is>
          <t>ST</t>
        </is>
      </c>
      <c r="H2102" s="130" t="inlineStr">
        <is>
          <t>MSB</t>
        </is>
      </c>
      <c r="I2102" s="130" t="inlineStr">
        <is>
          <t>MLG</t>
        </is>
      </c>
      <c r="J2102" s="131" t="n">
        <v>133805.44</v>
      </c>
      <c r="K2102" s="129" t="n">
        <v>2020</v>
      </c>
      <c r="L2102" s="120">
        <f>IF(VLOOKUP(H2102,'Cross-Page Data'!$D$4:$F$48,3,FALSE)="natural gas",VLOOKUP(G2102,'Cross-Page Data'!$I$4:$J$19,2,FALSE),IF(VLOOKUP(H2102,'Cross-Page Data'!$D$4:$F$48,3,FALSE)="solar",IF(G2102="PV","solar PV","solar thermal"),IF(VLOOKUP(H2102,'Cross-Page Data'!$D$4:$F$48,3,FALSE)="wind",VLOOKUP(G2102,'Cross-Page Data'!$I$4:$J$19,2,FALSE),IF(VLOOKUP(H2102,'Cross-Page Data'!$D$4:$F$48,3,FALSE)="hydro",VLOOKUP(G2102,'Cross-Page Data'!$I$4:$J$19,2,FALSE),VLOOKUP(H2102,'Cross-Page Data'!$D$4:$F$48,3,FALSE)))))</f>
        <v/>
      </c>
      <c r="M2102" s="120">
        <f>IF(AND($P$2=FALSE,OR(F2102="Commercial NAICS Cogen",F2102="Industrial NAICS Cogen",F2102="NAICS-22 Cogen")),FALSE,IF(AND($P$3=FALSE,OR(F2102="Commercial NAICS Cogen",F2102="Commercial NAICS Non-Cogen",F2102="Industrial NAICS Cogen", F2102="industrial NAICS non-Cogen")),FALSE, TRUE))</f>
        <v/>
      </c>
    </row>
    <row r="2103">
      <c r="A2103" s="129" t="n">
        <v>10629</v>
      </c>
      <c r="B2103" s="130" t="inlineStr">
        <is>
          <t>Wheelabrator Baltimore Refuse</t>
        </is>
      </c>
      <c r="C2103" s="130" t="inlineStr">
        <is>
          <t>Wheelabrator Environmental Systems</t>
        </is>
      </c>
      <c r="D2103" s="129" t="n">
        <v>20541</v>
      </c>
      <c r="E2103" s="130" t="inlineStr">
        <is>
          <t>MD</t>
        </is>
      </c>
      <c r="F2103" s="130" t="inlineStr">
        <is>
          <t>NAICS-22 Cogen</t>
        </is>
      </c>
      <c r="G2103" s="130" t="inlineStr">
        <is>
          <t>ST</t>
        </is>
      </c>
      <c r="H2103" s="130" t="inlineStr">
        <is>
          <t>MSN</t>
        </is>
      </c>
      <c r="I2103" s="130" t="inlineStr">
        <is>
          <t>OTH</t>
        </is>
      </c>
      <c r="J2103" s="131" t="n">
        <v>163541.56</v>
      </c>
      <c r="K2103" s="129" t="n">
        <v>2020</v>
      </c>
      <c r="L2103" s="120">
        <f>IF(VLOOKUP(H2103,'Cross-Page Data'!$D$4:$F$48,3,FALSE)="natural gas",VLOOKUP(G2103,'Cross-Page Data'!$I$4:$J$19,2,FALSE),IF(VLOOKUP(H2103,'Cross-Page Data'!$D$4:$F$48,3,FALSE)="solar",IF(G2103="PV","solar PV","solar thermal"),IF(VLOOKUP(H2103,'Cross-Page Data'!$D$4:$F$48,3,FALSE)="wind",VLOOKUP(G2103,'Cross-Page Data'!$I$4:$J$19,2,FALSE),IF(VLOOKUP(H2103,'Cross-Page Data'!$D$4:$F$48,3,FALSE)="hydro",VLOOKUP(G2103,'Cross-Page Data'!$I$4:$J$19,2,FALSE),VLOOKUP(H2103,'Cross-Page Data'!$D$4:$F$48,3,FALSE)))))</f>
        <v/>
      </c>
      <c r="M2103" s="120">
        <f>IF(AND($P$2=FALSE,OR(F2103="Commercial NAICS Cogen",F2103="Industrial NAICS Cogen",F2103="NAICS-22 Cogen")),FALSE,IF(AND($P$3=FALSE,OR(F2103="Commercial NAICS Cogen",F2103="Commercial NAICS Non-Cogen",F2103="Industrial NAICS Cogen", F2103="industrial NAICS non-Cogen")),FALSE, TRUE))</f>
        <v/>
      </c>
    </row>
    <row r="2104">
      <c r="A2104" s="129" t="n">
        <v>10633</v>
      </c>
      <c r="B2104" s="130" t="inlineStr">
        <is>
          <t>Hopewell Cogeneration</t>
        </is>
      </c>
      <c r="C2104" s="130" t="inlineStr">
        <is>
          <t>Luminant Generation Company LLC</t>
        </is>
      </c>
      <c r="D2104" s="129" t="n">
        <v>55983</v>
      </c>
      <c r="E2104" s="130" t="inlineStr">
        <is>
          <t>VA</t>
        </is>
      </c>
      <c r="F2104" s="130" t="inlineStr">
        <is>
          <t>NAICS-22 Cogen</t>
        </is>
      </c>
      <c r="G2104" s="130" t="inlineStr">
        <is>
          <t>CA</t>
        </is>
      </c>
      <c r="H2104" s="130" t="inlineStr">
        <is>
          <t>DFO</t>
        </is>
      </c>
      <c r="I2104" s="130" t="inlineStr">
        <is>
          <t>DFO</t>
        </is>
      </c>
      <c r="J2104" s="131" t="n">
        <v>15.923</v>
      </c>
      <c r="K2104" s="129" t="n">
        <v>2020</v>
      </c>
      <c r="L2104" s="120">
        <f>IF(VLOOKUP(H2104,'Cross-Page Data'!$D$4:$F$48,3,FALSE)="natural gas",VLOOKUP(G2104,'Cross-Page Data'!$I$4:$J$19,2,FALSE),IF(VLOOKUP(H2104,'Cross-Page Data'!$D$4:$F$48,3,FALSE)="solar",IF(G2104="PV","solar PV","solar thermal"),IF(VLOOKUP(H2104,'Cross-Page Data'!$D$4:$F$48,3,FALSE)="wind",VLOOKUP(G2104,'Cross-Page Data'!$I$4:$J$19,2,FALSE),IF(VLOOKUP(H2104,'Cross-Page Data'!$D$4:$F$48,3,FALSE)="hydro",VLOOKUP(G2104,'Cross-Page Data'!$I$4:$J$19,2,FALSE),VLOOKUP(H2104,'Cross-Page Data'!$D$4:$F$48,3,FALSE)))))</f>
        <v/>
      </c>
      <c r="M2104" s="120">
        <f>IF(AND($P$2=FALSE,OR(F2104="Commercial NAICS Cogen",F2104="Industrial NAICS Cogen",F2104="NAICS-22 Cogen")),FALSE,IF(AND($P$3=FALSE,OR(F2104="Commercial NAICS Cogen",F2104="Commercial NAICS Non-Cogen",F2104="Industrial NAICS Cogen", F2104="industrial NAICS non-Cogen")),FALSE, TRUE))</f>
        <v/>
      </c>
    </row>
    <row r="2105">
      <c r="A2105" s="129" t="n">
        <v>10633</v>
      </c>
      <c r="B2105" s="130" t="inlineStr">
        <is>
          <t>Hopewell Cogeneration</t>
        </is>
      </c>
      <c r="C2105" s="130" t="inlineStr">
        <is>
          <t>Luminant Generation Company LLC</t>
        </is>
      </c>
      <c r="D2105" s="129" t="n">
        <v>55983</v>
      </c>
      <c r="E2105" s="130" t="inlineStr">
        <is>
          <t>VA</t>
        </is>
      </c>
      <c r="F2105" s="130" t="inlineStr">
        <is>
          <t>NAICS-22 Cogen</t>
        </is>
      </c>
      <c r="G2105" s="130" t="inlineStr">
        <is>
          <t>CA</t>
        </is>
      </c>
      <c r="H2105" s="130" t="inlineStr">
        <is>
          <t>NG</t>
        </is>
      </c>
      <c r="I2105" s="130" t="inlineStr">
        <is>
          <t>NG</t>
        </is>
      </c>
      <c r="J2105" s="131" t="n">
        <v>467775.08</v>
      </c>
      <c r="K2105" s="129" t="n">
        <v>2020</v>
      </c>
      <c r="L2105" s="120">
        <f>IF(VLOOKUP(H2105,'Cross-Page Data'!$D$4:$F$48,3,FALSE)="natural gas",VLOOKUP(G2105,'Cross-Page Data'!$I$4:$J$19,2,FALSE),IF(VLOOKUP(H2105,'Cross-Page Data'!$D$4:$F$48,3,FALSE)="solar",IF(G2105="PV","solar PV","solar thermal"),IF(VLOOKUP(H2105,'Cross-Page Data'!$D$4:$F$48,3,FALSE)="wind",VLOOKUP(G2105,'Cross-Page Data'!$I$4:$J$19,2,FALSE),IF(VLOOKUP(H2105,'Cross-Page Data'!$D$4:$F$48,3,FALSE)="hydro",VLOOKUP(G2105,'Cross-Page Data'!$I$4:$J$19,2,FALSE),VLOOKUP(H2105,'Cross-Page Data'!$D$4:$F$48,3,FALSE)))))</f>
        <v/>
      </c>
      <c r="M2105" s="120">
        <f>IF(AND($P$2=FALSE,OR(F2105="Commercial NAICS Cogen",F2105="Industrial NAICS Cogen",F2105="NAICS-22 Cogen")),FALSE,IF(AND($P$3=FALSE,OR(F2105="Commercial NAICS Cogen",F2105="Commercial NAICS Non-Cogen",F2105="Industrial NAICS Cogen", F2105="industrial NAICS non-Cogen")),FALSE, TRUE))</f>
        <v/>
      </c>
    </row>
    <row r="2106">
      <c r="A2106" s="129" t="n">
        <v>10633</v>
      </c>
      <c r="B2106" s="130" t="inlineStr">
        <is>
          <t>Hopewell Cogeneration</t>
        </is>
      </c>
      <c r="C2106" s="130" t="inlineStr">
        <is>
          <t>Luminant Generation Company LLC</t>
        </is>
      </c>
      <c r="D2106" s="129" t="n">
        <v>55983</v>
      </c>
      <c r="E2106" s="130" t="inlineStr">
        <is>
          <t>VA</t>
        </is>
      </c>
      <c r="F2106" s="130" t="inlineStr">
        <is>
          <t>NAICS-22 Cogen</t>
        </is>
      </c>
      <c r="G2106" s="130" t="inlineStr">
        <is>
          <t>CT</t>
        </is>
      </c>
      <c r="H2106" s="130" t="inlineStr">
        <is>
          <t>DFO</t>
        </is>
      </c>
      <c r="I2106" s="130" t="inlineStr">
        <is>
          <t>DFO</t>
        </is>
      </c>
      <c r="J2106" s="131" t="n">
        <v>49.399</v>
      </c>
      <c r="K2106" s="129" t="n">
        <v>2020</v>
      </c>
      <c r="L2106" s="120">
        <f>IF(VLOOKUP(H2106,'Cross-Page Data'!$D$4:$F$48,3,FALSE)="natural gas",VLOOKUP(G2106,'Cross-Page Data'!$I$4:$J$19,2,FALSE),IF(VLOOKUP(H2106,'Cross-Page Data'!$D$4:$F$48,3,FALSE)="solar",IF(G2106="PV","solar PV","solar thermal"),IF(VLOOKUP(H2106,'Cross-Page Data'!$D$4:$F$48,3,FALSE)="wind",VLOOKUP(G2106,'Cross-Page Data'!$I$4:$J$19,2,FALSE),IF(VLOOKUP(H2106,'Cross-Page Data'!$D$4:$F$48,3,FALSE)="hydro",VLOOKUP(G2106,'Cross-Page Data'!$I$4:$J$19,2,FALSE),VLOOKUP(H2106,'Cross-Page Data'!$D$4:$F$48,3,FALSE)))))</f>
        <v/>
      </c>
      <c r="M2106" s="120">
        <f>IF(AND($P$2=FALSE,OR(F2106="Commercial NAICS Cogen",F2106="Industrial NAICS Cogen",F2106="NAICS-22 Cogen")),FALSE,IF(AND($P$3=FALSE,OR(F2106="Commercial NAICS Cogen",F2106="Commercial NAICS Non-Cogen",F2106="Industrial NAICS Cogen", F2106="industrial NAICS non-Cogen")),FALSE, TRUE))</f>
        <v/>
      </c>
    </row>
    <row r="2107">
      <c r="A2107" s="129" t="n">
        <v>10633</v>
      </c>
      <c r="B2107" s="130" t="inlineStr">
        <is>
          <t>Hopewell Cogeneration</t>
        </is>
      </c>
      <c r="C2107" s="130" t="inlineStr">
        <is>
          <t>Luminant Generation Company LLC</t>
        </is>
      </c>
      <c r="D2107" s="129" t="n">
        <v>55983</v>
      </c>
      <c r="E2107" s="130" t="inlineStr">
        <is>
          <t>VA</t>
        </is>
      </c>
      <c r="F2107" s="130" t="inlineStr">
        <is>
          <t>NAICS-22 Cogen</t>
        </is>
      </c>
      <c r="G2107" s="130" t="inlineStr">
        <is>
          <t>CT</t>
        </is>
      </c>
      <c r="H2107" s="130" t="inlineStr">
        <is>
          <t>NG</t>
        </is>
      </c>
      <c r="I2107" s="130" t="inlineStr">
        <is>
          <t>NG</t>
        </is>
      </c>
      <c r="J2107" s="131" t="n">
        <v>1453489.6</v>
      </c>
      <c r="K2107" s="129" t="n">
        <v>2020</v>
      </c>
      <c r="L2107" s="120">
        <f>IF(VLOOKUP(H2107,'Cross-Page Data'!$D$4:$F$48,3,FALSE)="natural gas",VLOOKUP(G2107,'Cross-Page Data'!$I$4:$J$19,2,FALSE),IF(VLOOKUP(H2107,'Cross-Page Data'!$D$4:$F$48,3,FALSE)="solar",IF(G2107="PV","solar PV","solar thermal"),IF(VLOOKUP(H2107,'Cross-Page Data'!$D$4:$F$48,3,FALSE)="wind",VLOOKUP(G2107,'Cross-Page Data'!$I$4:$J$19,2,FALSE),IF(VLOOKUP(H2107,'Cross-Page Data'!$D$4:$F$48,3,FALSE)="hydro",VLOOKUP(G2107,'Cross-Page Data'!$I$4:$J$19,2,FALSE),VLOOKUP(H2107,'Cross-Page Data'!$D$4:$F$48,3,FALSE)))))</f>
        <v/>
      </c>
      <c r="M2107" s="120">
        <f>IF(AND($P$2=FALSE,OR(F2107="Commercial NAICS Cogen",F2107="Industrial NAICS Cogen",F2107="NAICS-22 Cogen")),FALSE,IF(AND($P$3=FALSE,OR(F2107="Commercial NAICS Cogen",F2107="Commercial NAICS Non-Cogen",F2107="Industrial NAICS Cogen", F2107="industrial NAICS non-Cogen")),FALSE, TRUE))</f>
        <v/>
      </c>
    </row>
    <row r="2108">
      <c r="A2108" s="129" t="n">
        <v>10642</v>
      </c>
      <c r="B2108" s="130" t="inlineStr">
        <is>
          <t>Covanta Hempstead</t>
        </is>
      </c>
      <c r="C2108" s="130" t="inlineStr">
        <is>
          <t>Covanta Hempstead Company</t>
        </is>
      </c>
      <c r="D2108" s="129" t="n">
        <v>473</v>
      </c>
      <c r="E2108" s="130" t="inlineStr">
        <is>
          <t>NY</t>
        </is>
      </c>
      <c r="F2108" s="130" t="inlineStr">
        <is>
          <t>NAICS-22 Non-Cogen</t>
        </is>
      </c>
      <c r="G2108" s="130" t="inlineStr">
        <is>
          <t>ST</t>
        </is>
      </c>
      <c r="H2108" s="130" t="inlineStr">
        <is>
          <t>DFO</t>
        </is>
      </c>
      <c r="I2108" s="130" t="inlineStr">
        <is>
          <t>DFO</t>
        </is>
      </c>
      <c r="J2108" s="131" t="n">
        <v>638.8</v>
      </c>
      <c r="K2108" s="129" t="n">
        <v>2020</v>
      </c>
      <c r="L2108" s="120">
        <f>IF(VLOOKUP(H2108,'Cross-Page Data'!$D$4:$F$48,3,FALSE)="natural gas",VLOOKUP(G2108,'Cross-Page Data'!$I$4:$J$19,2,FALSE),IF(VLOOKUP(H2108,'Cross-Page Data'!$D$4:$F$48,3,FALSE)="solar",IF(G2108="PV","solar PV","solar thermal"),IF(VLOOKUP(H2108,'Cross-Page Data'!$D$4:$F$48,3,FALSE)="wind",VLOOKUP(G2108,'Cross-Page Data'!$I$4:$J$19,2,FALSE),IF(VLOOKUP(H2108,'Cross-Page Data'!$D$4:$F$48,3,FALSE)="hydro",VLOOKUP(G2108,'Cross-Page Data'!$I$4:$J$19,2,FALSE),VLOOKUP(H2108,'Cross-Page Data'!$D$4:$F$48,3,FALSE)))))</f>
        <v/>
      </c>
      <c r="M2108" s="120">
        <f>IF(AND($P$2=FALSE,OR(F2108="Commercial NAICS Cogen",F2108="Industrial NAICS Cogen",F2108="NAICS-22 Cogen")),FALSE,IF(AND($P$3=FALSE,OR(F2108="Commercial NAICS Cogen",F2108="Commercial NAICS Non-Cogen",F2108="Industrial NAICS Cogen", F2108="industrial NAICS non-Cogen")),FALSE, TRUE))</f>
        <v/>
      </c>
    </row>
    <row r="2109">
      <c r="A2109" s="129" t="n">
        <v>10642</v>
      </c>
      <c r="B2109" s="130" t="inlineStr">
        <is>
          <t>Covanta Hempstead</t>
        </is>
      </c>
      <c r="C2109" s="130" t="inlineStr">
        <is>
          <t>Covanta Hempstead Company</t>
        </is>
      </c>
      <c r="D2109" s="129" t="n">
        <v>473</v>
      </c>
      <c r="E2109" s="130" t="inlineStr">
        <is>
          <t>NY</t>
        </is>
      </c>
      <c r="F2109" s="130" t="inlineStr">
        <is>
          <t>NAICS-22 Non-Cogen</t>
        </is>
      </c>
      <c r="G2109" s="130" t="inlineStr">
        <is>
          <t>ST</t>
        </is>
      </c>
      <c r="H2109" s="130" t="inlineStr">
        <is>
          <t>MSB</t>
        </is>
      </c>
      <c r="I2109" s="130" t="inlineStr">
        <is>
          <t>MLG</t>
        </is>
      </c>
      <c r="J2109" s="131" t="n">
        <v>266854.48</v>
      </c>
      <c r="K2109" s="129" t="n">
        <v>2020</v>
      </c>
      <c r="L2109" s="120">
        <f>IF(VLOOKUP(H2109,'Cross-Page Data'!$D$4:$F$48,3,FALSE)="natural gas",VLOOKUP(G2109,'Cross-Page Data'!$I$4:$J$19,2,FALSE),IF(VLOOKUP(H2109,'Cross-Page Data'!$D$4:$F$48,3,FALSE)="solar",IF(G2109="PV","solar PV","solar thermal"),IF(VLOOKUP(H2109,'Cross-Page Data'!$D$4:$F$48,3,FALSE)="wind",VLOOKUP(G2109,'Cross-Page Data'!$I$4:$J$19,2,FALSE),IF(VLOOKUP(H2109,'Cross-Page Data'!$D$4:$F$48,3,FALSE)="hydro",VLOOKUP(G2109,'Cross-Page Data'!$I$4:$J$19,2,FALSE),VLOOKUP(H2109,'Cross-Page Data'!$D$4:$F$48,3,FALSE)))))</f>
        <v/>
      </c>
      <c r="M2109" s="120">
        <f>IF(AND($P$2=FALSE,OR(F2109="Commercial NAICS Cogen",F2109="Industrial NAICS Cogen",F2109="NAICS-22 Cogen")),FALSE,IF(AND($P$3=FALSE,OR(F2109="Commercial NAICS Cogen",F2109="Commercial NAICS Non-Cogen",F2109="Industrial NAICS Cogen", F2109="industrial NAICS non-Cogen")),FALSE, TRUE))</f>
        <v/>
      </c>
    </row>
    <row r="2110">
      <c r="A2110" s="129" t="n">
        <v>10642</v>
      </c>
      <c r="B2110" s="130" t="inlineStr">
        <is>
          <t>Covanta Hempstead</t>
        </is>
      </c>
      <c r="C2110" s="130" t="inlineStr">
        <is>
          <t>Covanta Hempstead Company</t>
        </is>
      </c>
      <c r="D2110" s="129" t="n">
        <v>473</v>
      </c>
      <c r="E2110" s="130" t="inlineStr">
        <is>
          <t>NY</t>
        </is>
      </c>
      <c r="F2110" s="130" t="inlineStr">
        <is>
          <t>NAICS-22 Non-Cogen</t>
        </is>
      </c>
      <c r="G2110" s="130" t="inlineStr">
        <is>
          <t>ST</t>
        </is>
      </c>
      <c r="H2110" s="130" t="inlineStr">
        <is>
          <t>MSN</t>
        </is>
      </c>
      <c r="I2110" s="130" t="inlineStr">
        <is>
          <t>OTH</t>
        </is>
      </c>
      <c r="J2110" s="131" t="n">
        <v>326154.73</v>
      </c>
      <c r="K2110" s="129" t="n">
        <v>2020</v>
      </c>
      <c r="L2110" s="120">
        <f>IF(VLOOKUP(H2110,'Cross-Page Data'!$D$4:$F$48,3,FALSE)="natural gas",VLOOKUP(G2110,'Cross-Page Data'!$I$4:$J$19,2,FALSE),IF(VLOOKUP(H2110,'Cross-Page Data'!$D$4:$F$48,3,FALSE)="solar",IF(G2110="PV","solar PV","solar thermal"),IF(VLOOKUP(H2110,'Cross-Page Data'!$D$4:$F$48,3,FALSE)="wind",VLOOKUP(G2110,'Cross-Page Data'!$I$4:$J$19,2,FALSE),IF(VLOOKUP(H2110,'Cross-Page Data'!$D$4:$F$48,3,FALSE)="hydro",VLOOKUP(G2110,'Cross-Page Data'!$I$4:$J$19,2,FALSE),VLOOKUP(H2110,'Cross-Page Data'!$D$4:$F$48,3,FALSE)))))</f>
        <v/>
      </c>
      <c r="M2110" s="120">
        <f>IF(AND($P$2=FALSE,OR(F2110="Commercial NAICS Cogen",F2110="Industrial NAICS Cogen",F2110="NAICS-22 Cogen")),FALSE,IF(AND($P$3=FALSE,OR(F2110="Commercial NAICS Cogen",F2110="Commercial NAICS Non-Cogen",F2110="Industrial NAICS Cogen", F2110="industrial NAICS non-Cogen")),FALSE, TRUE))</f>
        <v/>
      </c>
    </row>
    <row r="2111">
      <c r="A2111" s="129" t="n">
        <v>10642</v>
      </c>
      <c r="B2111" s="130" t="inlineStr">
        <is>
          <t>Covanta Hempstead</t>
        </is>
      </c>
      <c r="C2111" s="130" t="inlineStr">
        <is>
          <t>Covanta Hempstead Company</t>
        </is>
      </c>
      <c r="D2111" s="129" t="n">
        <v>473</v>
      </c>
      <c r="E2111" s="130" t="inlineStr">
        <is>
          <t>NY</t>
        </is>
      </c>
      <c r="F2111" s="130" t="inlineStr">
        <is>
          <t>NAICS-22 Non-Cogen</t>
        </is>
      </c>
      <c r="G2111" s="130" t="inlineStr">
        <is>
          <t>ST</t>
        </is>
      </c>
      <c r="H2111" s="130" t="inlineStr">
        <is>
          <t>WDS</t>
        </is>
      </c>
      <c r="I2111" s="130" t="inlineStr">
        <is>
          <t>WWW</t>
        </is>
      </c>
      <c r="J2111" s="131" t="n">
        <v>0</v>
      </c>
      <c r="K2111" s="129" t="n">
        <v>2020</v>
      </c>
      <c r="L2111" s="120">
        <f>IF(VLOOKUP(H2111,'Cross-Page Data'!$D$4:$F$48,3,FALSE)="natural gas",VLOOKUP(G2111,'Cross-Page Data'!$I$4:$J$19,2,FALSE),IF(VLOOKUP(H2111,'Cross-Page Data'!$D$4:$F$48,3,FALSE)="solar",IF(G2111="PV","solar PV","solar thermal"),IF(VLOOKUP(H2111,'Cross-Page Data'!$D$4:$F$48,3,FALSE)="wind",VLOOKUP(G2111,'Cross-Page Data'!$I$4:$J$19,2,FALSE),IF(VLOOKUP(H2111,'Cross-Page Data'!$D$4:$F$48,3,FALSE)="hydro",VLOOKUP(G2111,'Cross-Page Data'!$I$4:$J$19,2,FALSE),VLOOKUP(H2111,'Cross-Page Data'!$D$4:$F$48,3,FALSE)))))</f>
        <v/>
      </c>
      <c r="M2111" s="120">
        <f>IF(AND($P$2=FALSE,OR(F2111="Commercial NAICS Cogen",F2111="Industrial NAICS Cogen",F2111="NAICS-22 Cogen")),FALSE,IF(AND($P$3=FALSE,OR(F2111="Commercial NAICS Cogen",F2111="Commercial NAICS Non-Cogen",F2111="Industrial NAICS Cogen", F2111="industrial NAICS non-Cogen")),FALSE, TRUE))</f>
        <v/>
      </c>
    </row>
    <row r="2112">
      <c r="A2112" s="129" t="n">
        <v>10643</v>
      </c>
      <c r="B2112" s="130" t="inlineStr">
        <is>
          <t>Covanta Essex Company</t>
        </is>
      </c>
      <c r="C2112" s="130" t="inlineStr">
        <is>
          <t>Covanta Essex Company</t>
        </is>
      </c>
      <c r="D2112" s="129" t="n">
        <v>542</v>
      </c>
      <c r="E2112" s="130" t="inlineStr">
        <is>
          <t>NJ</t>
        </is>
      </c>
      <c r="F2112" s="130" t="inlineStr">
        <is>
          <t>NAICS-22 Non-Cogen</t>
        </is>
      </c>
      <c r="G2112" s="130" t="inlineStr">
        <is>
          <t>ST</t>
        </is>
      </c>
      <c r="H2112" s="130" t="inlineStr">
        <is>
          <t>DFO</t>
        </is>
      </c>
      <c r="I2112" s="130" t="inlineStr">
        <is>
          <t>DFO</t>
        </is>
      </c>
      <c r="J2112" s="131" t="n">
        <v>0</v>
      </c>
      <c r="K2112" s="129" t="n">
        <v>2020</v>
      </c>
      <c r="L2112" s="120">
        <f>IF(VLOOKUP(H2112,'Cross-Page Data'!$D$4:$F$48,3,FALSE)="natural gas",VLOOKUP(G2112,'Cross-Page Data'!$I$4:$J$19,2,FALSE),IF(VLOOKUP(H2112,'Cross-Page Data'!$D$4:$F$48,3,FALSE)="solar",IF(G2112="PV","solar PV","solar thermal"),IF(VLOOKUP(H2112,'Cross-Page Data'!$D$4:$F$48,3,FALSE)="wind",VLOOKUP(G2112,'Cross-Page Data'!$I$4:$J$19,2,FALSE),IF(VLOOKUP(H2112,'Cross-Page Data'!$D$4:$F$48,3,FALSE)="hydro",VLOOKUP(G2112,'Cross-Page Data'!$I$4:$J$19,2,FALSE),VLOOKUP(H2112,'Cross-Page Data'!$D$4:$F$48,3,FALSE)))))</f>
        <v/>
      </c>
      <c r="M2112" s="120">
        <f>IF(AND($P$2=FALSE,OR(F2112="Commercial NAICS Cogen",F2112="Industrial NAICS Cogen",F2112="NAICS-22 Cogen")),FALSE,IF(AND($P$3=FALSE,OR(F2112="Commercial NAICS Cogen",F2112="Commercial NAICS Non-Cogen",F2112="Industrial NAICS Cogen", F2112="industrial NAICS non-Cogen")),FALSE, TRUE))</f>
        <v/>
      </c>
    </row>
    <row r="2113">
      <c r="A2113" s="129" t="n">
        <v>10643</v>
      </c>
      <c r="B2113" s="130" t="inlineStr">
        <is>
          <t>Covanta Essex Company</t>
        </is>
      </c>
      <c r="C2113" s="130" t="inlineStr">
        <is>
          <t>Covanta Essex Company</t>
        </is>
      </c>
      <c r="D2113" s="129" t="n">
        <v>542</v>
      </c>
      <c r="E2113" s="130" t="inlineStr">
        <is>
          <t>NJ</t>
        </is>
      </c>
      <c r="F2113" s="130" t="inlineStr">
        <is>
          <t>NAICS-22 Non-Cogen</t>
        </is>
      </c>
      <c r="G2113" s="130" t="inlineStr">
        <is>
          <t>ST</t>
        </is>
      </c>
      <c r="H2113" s="130" t="inlineStr">
        <is>
          <t>MSB</t>
        </is>
      </c>
      <c r="I2113" s="130" t="inlineStr">
        <is>
          <t>MLG</t>
        </is>
      </c>
      <c r="J2113" s="131" t="n">
        <v>219362.02</v>
      </c>
      <c r="K2113" s="129" t="n">
        <v>2020</v>
      </c>
      <c r="L2113" s="120">
        <f>IF(VLOOKUP(H2113,'Cross-Page Data'!$D$4:$F$48,3,FALSE)="natural gas",VLOOKUP(G2113,'Cross-Page Data'!$I$4:$J$19,2,FALSE),IF(VLOOKUP(H2113,'Cross-Page Data'!$D$4:$F$48,3,FALSE)="solar",IF(G2113="PV","solar PV","solar thermal"),IF(VLOOKUP(H2113,'Cross-Page Data'!$D$4:$F$48,3,FALSE)="wind",VLOOKUP(G2113,'Cross-Page Data'!$I$4:$J$19,2,FALSE),IF(VLOOKUP(H2113,'Cross-Page Data'!$D$4:$F$48,3,FALSE)="hydro",VLOOKUP(G2113,'Cross-Page Data'!$I$4:$J$19,2,FALSE),VLOOKUP(H2113,'Cross-Page Data'!$D$4:$F$48,3,FALSE)))))</f>
        <v/>
      </c>
      <c r="M2113" s="120">
        <f>IF(AND($P$2=FALSE,OR(F2113="Commercial NAICS Cogen",F2113="Industrial NAICS Cogen",F2113="NAICS-22 Cogen")),FALSE,IF(AND($P$3=FALSE,OR(F2113="Commercial NAICS Cogen",F2113="Commercial NAICS Non-Cogen",F2113="Industrial NAICS Cogen", F2113="industrial NAICS non-Cogen")),FALSE, TRUE))</f>
        <v/>
      </c>
    </row>
    <row r="2114">
      <c r="A2114" s="129" t="n">
        <v>10643</v>
      </c>
      <c r="B2114" s="130" t="inlineStr">
        <is>
          <t>Covanta Essex Company</t>
        </is>
      </c>
      <c r="C2114" s="130" t="inlineStr">
        <is>
          <t>Covanta Essex Company</t>
        </is>
      </c>
      <c r="D2114" s="129" t="n">
        <v>542</v>
      </c>
      <c r="E2114" s="130" t="inlineStr">
        <is>
          <t>NJ</t>
        </is>
      </c>
      <c r="F2114" s="130" t="inlineStr">
        <is>
          <t>NAICS-22 Non-Cogen</t>
        </is>
      </c>
      <c r="G2114" s="130" t="inlineStr">
        <is>
          <t>ST</t>
        </is>
      </c>
      <c r="H2114" s="130" t="inlineStr">
        <is>
          <t>MSN</t>
        </is>
      </c>
      <c r="I2114" s="130" t="inlineStr">
        <is>
          <t>OTH</t>
        </is>
      </c>
      <c r="J2114" s="131" t="n">
        <v>268111.98</v>
      </c>
      <c r="K2114" s="129" t="n">
        <v>2020</v>
      </c>
      <c r="L2114" s="120">
        <f>IF(VLOOKUP(H2114,'Cross-Page Data'!$D$4:$F$48,3,FALSE)="natural gas",VLOOKUP(G2114,'Cross-Page Data'!$I$4:$J$19,2,FALSE),IF(VLOOKUP(H2114,'Cross-Page Data'!$D$4:$F$48,3,FALSE)="solar",IF(G2114="PV","solar PV","solar thermal"),IF(VLOOKUP(H2114,'Cross-Page Data'!$D$4:$F$48,3,FALSE)="wind",VLOOKUP(G2114,'Cross-Page Data'!$I$4:$J$19,2,FALSE),IF(VLOOKUP(H2114,'Cross-Page Data'!$D$4:$F$48,3,FALSE)="hydro",VLOOKUP(G2114,'Cross-Page Data'!$I$4:$J$19,2,FALSE),VLOOKUP(H2114,'Cross-Page Data'!$D$4:$F$48,3,FALSE)))))</f>
        <v/>
      </c>
      <c r="M2114" s="120">
        <f>IF(AND($P$2=FALSE,OR(F2114="Commercial NAICS Cogen",F2114="Industrial NAICS Cogen",F2114="NAICS-22 Cogen")),FALSE,IF(AND($P$3=FALSE,OR(F2114="Commercial NAICS Cogen",F2114="Commercial NAICS Non-Cogen",F2114="Industrial NAICS Cogen", F2114="industrial NAICS non-Cogen")),FALSE, TRUE))</f>
        <v/>
      </c>
    </row>
    <row r="2115" ht="29" customHeight="1" s="157">
      <c r="A2115" s="129" t="n">
        <v>10646</v>
      </c>
      <c r="B2115" s="130" t="inlineStr">
        <is>
          <t>Covanta Southeastern Connecticut Company</t>
        </is>
      </c>
      <c r="C2115" s="130" t="inlineStr">
        <is>
          <t>Covanta Southeastern Connecticut Company</t>
        </is>
      </c>
      <c r="D2115" s="129" t="n">
        <v>528</v>
      </c>
      <c r="E2115" s="130" t="inlineStr">
        <is>
          <t>CT</t>
        </is>
      </c>
      <c r="F2115" s="130" t="inlineStr">
        <is>
          <t>NAICS-22 Non-Cogen</t>
        </is>
      </c>
      <c r="G2115" s="130" t="inlineStr">
        <is>
          <t>ST</t>
        </is>
      </c>
      <c r="H2115" s="130" t="inlineStr">
        <is>
          <t>DFO</t>
        </is>
      </c>
      <c r="I2115" s="130" t="inlineStr">
        <is>
          <t>DFO</t>
        </is>
      </c>
      <c r="J2115" s="131" t="n">
        <v>1483.653</v>
      </c>
      <c r="K2115" s="129" t="n">
        <v>2020</v>
      </c>
      <c r="L2115" s="120">
        <f>IF(VLOOKUP(H2115,'Cross-Page Data'!$D$4:$F$48,3,FALSE)="natural gas",VLOOKUP(G2115,'Cross-Page Data'!$I$4:$J$19,2,FALSE),IF(VLOOKUP(H2115,'Cross-Page Data'!$D$4:$F$48,3,FALSE)="solar",IF(G2115="PV","solar PV","solar thermal"),IF(VLOOKUP(H2115,'Cross-Page Data'!$D$4:$F$48,3,FALSE)="wind",VLOOKUP(G2115,'Cross-Page Data'!$I$4:$J$19,2,FALSE),IF(VLOOKUP(H2115,'Cross-Page Data'!$D$4:$F$48,3,FALSE)="hydro",VLOOKUP(G2115,'Cross-Page Data'!$I$4:$J$19,2,FALSE),VLOOKUP(H2115,'Cross-Page Data'!$D$4:$F$48,3,FALSE)))))</f>
        <v/>
      </c>
      <c r="M2115" s="120">
        <f>IF(AND($P$2=FALSE,OR(F2115="Commercial NAICS Cogen",F2115="Industrial NAICS Cogen",F2115="NAICS-22 Cogen")),FALSE,IF(AND($P$3=FALSE,OR(F2115="Commercial NAICS Cogen",F2115="Commercial NAICS Non-Cogen",F2115="Industrial NAICS Cogen", F2115="industrial NAICS non-Cogen")),FALSE, TRUE))</f>
        <v/>
      </c>
    </row>
    <row r="2116" ht="29" customHeight="1" s="157">
      <c r="A2116" s="129" t="n">
        <v>10646</v>
      </c>
      <c r="B2116" s="130" t="inlineStr">
        <is>
          <t>Covanta Southeastern Connecticut Company</t>
        </is>
      </c>
      <c r="C2116" s="130" t="inlineStr">
        <is>
          <t>Covanta Southeastern Connecticut Company</t>
        </is>
      </c>
      <c r="D2116" s="129" t="n">
        <v>528</v>
      </c>
      <c r="E2116" s="130" t="inlineStr">
        <is>
          <t>CT</t>
        </is>
      </c>
      <c r="F2116" s="130" t="inlineStr">
        <is>
          <t>NAICS-22 Non-Cogen</t>
        </is>
      </c>
      <c r="G2116" s="130" t="inlineStr">
        <is>
          <t>ST</t>
        </is>
      </c>
      <c r="H2116" s="130" t="inlineStr">
        <is>
          <t>MSB</t>
        </is>
      </c>
      <c r="I2116" s="130" t="inlineStr">
        <is>
          <t>MLG</t>
        </is>
      </c>
      <c r="J2116" s="131" t="n">
        <v>55914.989</v>
      </c>
      <c r="K2116" s="129" t="n">
        <v>2020</v>
      </c>
      <c r="L2116" s="120">
        <f>IF(VLOOKUP(H2116,'Cross-Page Data'!$D$4:$F$48,3,FALSE)="natural gas",VLOOKUP(G2116,'Cross-Page Data'!$I$4:$J$19,2,FALSE),IF(VLOOKUP(H2116,'Cross-Page Data'!$D$4:$F$48,3,FALSE)="solar",IF(G2116="PV","solar PV","solar thermal"),IF(VLOOKUP(H2116,'Cross-Page Data'!$D$4:$F$48,3,FALSE)="wind",VLOOKUP(G2116,'Cross-Page Data'!$I$4:$J$19,2,FALSE),IF(VLOOKUP(H2116,'Cross-Page Data'!$D$4:$F$48,3,FALSE)="hydro",VLOOKUP(G2116,'Cross-Page Data'!$I$4:$J$19,2,FALSE),VLOOKUP(H2116,'Cross-Page Data'!$D$4:$F$48,3,FALSE)))))</f>
        <v/>
      </c>
      <c r="M2116" s="120">
        <f>IF(AND($P$2=FALSE,OR(F2116="Commercial NAICS Cogen",F2116="Industrial NAICS Cogen",F2116="NAICS-22 Cogen")),FALSE,IF(AND($P$3=FALSE,OR(F2116="Commercial NAICS Cogen",F2116="Commercial NAICS Non-Cogen",F2116="Industrial NAICS Cogen", F2116="industrial NAICS non-Cogen")),FALSE, TRUE))</f>
        <v/>
      </c>
    </row>
    <row r="2117" ht="29" customHeight="1" s="157">
      <c r="A2117" s="129" t="n">
        <v>10646</v>
      </c>
      <c r="B2117" s="130" t="inlineStr">
        <is>
          <t>Covanta Southeastern Connecticut Company</t>
        </is>
      </c>
      <c r="C2117" s="130" t="inlineStr">
        <is>
          <t>Covanta Southeastern Connecticut Company</t>
        </is>
      </c>
      <c r="D2117" s="129" t="n">
        <v>528</v>
      </c>
      <c r="E2117" s="130" t="inlineStr">
        <is>
          <t>CT</t>
        </is>
      </c>
      <c r="F2117" s="130" t="inlineStr">
        <is>
          <t>NAICS-22 Non-Cogen</t>
        </is>
      </c>
      <c r="G2117" s="130" t="inlineStr">
        <is>
          <t>ST</t>
        </is>
      </c>
      <c r="H2117" s="130" t="inlineStr">
        <is>
          <t>MSN</t>
        </is>
      </c>
      <c r="I2117" s="130" t="inlineStr">
        <is>
          <t>OTH</t>
        </is>
      </c>
      <c r="J2117" s="131" t="n">
        <v>68341.35799999999</v>
      </c>
      <c r="K2117" s="129" t="n">
        <v>2020</v>
      </c>
      <c r="L2117" s="120">
        <f>IF(VLOOKUP(H2117,'Cross-Page Data'!$D$4:$F$48,3,FALSE)="natural gas",VLOOKUP(G2117,'Cross-Page Data'!$I$4:$J$19,2,FALSE),IF(VLOOKUP(H2117,'Cross-Page Data'!$D$4:$F$48,3,FALSE)="solar",IF(G2117="PV","solar PV","solar thermal"),IF(VLOOKUP(H2117,'Cross-Page Data'!$D$4:$F$48,3,FALSE)="wind",VLOOKUP(G2117,'Cross-Page Data'!$I$4:$J$19,2,FALSE),IF(VLOOKUP(H2117,'Cross-Page Data'!$D$4:$F$48,3,FALSE)="hydro",VLOOKUP(G2117,'Cross-Page Data'!$I$4:$J$19,2,FALSE),VLOOKUP(H2117,'Cross-Page Data'!$D$4:$F$48,3,FALSE)))))</f>
        <v/>
      </c>
      <c r="M2117" s="120">
        <f>IF(AND($P$2=FALSE,OR(F2117="Commercial NAICS Cogen",F2117="Industrial NAICS Cogen",F2117="NAICS-22 Cogen")),FALSE,IF(AND($P$3=FALSE,OR(F2117="Commercial NAICS Cogen",F2117="Commercial NAICS Non-Cogen",F2117="Industrial NAICS Cogen", F2117="industrial NAICS non-Cogen")),FALSE, TRUE))</f>
        <v/>
      </c>
    </row>
    <row r="2118">
      <c r="A2118" s="129" t="n">
        <v>10649</v>
      </c>
      <c r="B2118" s="130" t="inlineStr">
        <is>
          <t>Bear Mountain Limited</t>
        </is>
      </c>
      <c r="C2118" s="130" t="inlineStr">
        <is>
          <t>WCAC Operating Company</t>
        </is>
      </c>
      <c r="D2118" s="129" t="n">
        <v>60662</v>
      </c>
      <c r="E2118" s="130" t="inlineStr">
        <is>
          <t>CA</t>
        </is>
      </c>
      <c r="F2118" s="130" t="inlineStr">
        <is>
          <t>NAICS-22 Cogen</t>
        </is>
      </c>
      <c r="G2118" s="130" t="inlineStr">
        <is>
          <t>GT</t>
        </is>
      </c>
      <c r="H2118" s="130" t="inlineStr">
        <is>
          <t>NG</t>
        </is>
      </c>
      <c r="I2118" s="130" t="inlineStr">
        <is>
          <t>NG</t>
        </is>
      </c>
      <c r="J2118" s="131" t="n">
        <v>41877</v>
      </c>
      <c r="K2118" s="129" t="n">
        <v>2020</v>
      </c>
      <c r="L2118" s="120">
        <f>IF(VLOOKUP(H2118,'Cross-Page Data'!$D$4:$F$48,3,FALSE)="natural gas",VLOOKUP(G2118,'Cross-Page Data'!$I$4:$J$19,2,FALSE),IF(VLOOKUP(H2118,'Cross-Page Data'!$D$4:$F$48,3,FALSE)="solar",IF(G2118="PV","solar PV","solar thermal"),IF(VLOOKUP(H2118,'Cross-Page Data'!$D$4:$F$48,3,FALSE)="wind",VLOOKUP(G2118,'Cross-Page Data'!$I$4:$J$19,2,FALSE),IF(VLOOKUP(H2118,'Cross-Page Data'!$D$4:$F$48,3,FALSE)="hydro",VLOOKUP(G2118,'Cross-Page Data'!$I$4:$J$19,2,FALSE),VLOOKUP(H2118,'Cross-Page Data'!$D$4:$F$48,3,FALSE)))))</f>
        <v/>
      </c>
      <c r="M2118" s="120">
        <f>IF(AND($P$2=FALSE,OR(F2118="Commercial NAICS Cogen",F2118="Industrial NAICS Cogen",F2118="NAICS-22 Cogen")),FALSE,IF(AND($P$3=FALSE,OR(F2118="Commercial NAICS Cogen",F2118="Commercial NAICS Non-Cogen",F2118="Industrial NAICS Cogen", F2118="industrial NAICS non-Cogen")),FALSE, TRUE))</f>
        <v/>
      </c>
    </row>
    <row r="2119">
      <c r="A2119" s="129" t="n">
        <v>10650</v>
      </c>
      <c r="B2119" s="130" t="inlineStr">
        <is>
          <t>Badger Creek Limited</t>
        </is>
      </c>
      <c r="C2119" s="130" t="inlineStr">
        <is>
          <t>WCAC Operating Company</t>
        </is>
      </c>
      <c r="D2119" s="129" t="n">
        <v>60662</v>
      </c>
      <c r="E2119" s="130" t="inlineStr">
        <is>
          <t>CA</t>
        </is>
      </c>
      <c r="F2119" s="130" t="inlineStr">
        <is>
          <t>NAICS-22 Cogen</t>
        </is>
      </c>
      <c r="G2119" s="130" t="inlineStr">
        <is>
          <t>GT</t>
        </is>
      </c>
      <c r="H2119" s="130" t="inlineStr">
        <is>
          <t>NG</t>
        </is>
      </c>
      <c r="I2119" s="130" t="inlineStr">
        <is>
          <t>NG</t>
        </is>
      </c>
      <c r="J2119" s="131" t="n">
        <v>18607</v>
      </c>
      <c r="K2119" s="129" t="n">
        <v>2020</v>
      </c>
      <c r="L2119" s="120">
        <f>IF(VLOOKUP(H2119,'Cross-Page Data'!$D$4:$F$48,3,FALSE)="natural gas",VLOOKUP(G2119,'Cross-Page Data'!$I$4:$J$19,2,FALSE),IF(VLOOKUP(H2119,'Cross-Page Data'!$D$4:$F$48,3,FALSE)="solar",IF(G2119="PV","solar PV","solar thermal"),IF(VLOOKUP(H2119,'Cross-Page Data'!$D$4:$F$48,3,FALSE)="wind",VLOOKUP(G2119,'Cross-Page Data'!$I$4:$J$19,2,FALSE),IF(VLOOKUP(H2119,'Cross-Page Data'!$D$4:$F$48,3,FALSE)="hydro",VLOOKUP(G2119,'Cross-Page Data'!$I$4:$J$19,2,FALSE),VLOOKUP(H2119,'Cross-Page Data'!$D$4:$F$48,3,FALSE)))))</f>
        <v/>
      </c>
      <c r="M2119" s="120">
        <f>IF(AND($P$2=FALSE,OR(F2119="Commercial NAICS Cogen",F2119="Industrial NAICS Cogen",F2119="NAICS-22 Cogen")),FALSE,IF(AND($P$3=FALSE,OR(F2119="Commercial NAICS Cogen",F2119="Commercial NAICS Non-Cogen",F2119="Industrial NAICS Cogen", F2119="industrial NAICS non-Cogen")),FALSE, TRUE))</f>
        <v/>
      </c>
    </row>
    <row r="2120">
      <c r="A2120" s="129" t="n">
        <v>10656</v>
      </c>
      <c r="B2120" s="130" t="inlineStr">
        <is>
          <t>French Paper Hydro</t>
        </is>
      </c>
      <c r="C2120" s="130" t="inlineStr">
        <is>
          <t>French Paper Co</t>
        </is>
      </c>
      <c r="D2120" s="129" t="n">
        <v>6789</v>
      </c>
      <c r="E2120" s="130" t="inlineStr">
        <is>
          <t>MI</t>
        </is>
      </c>
      <c r="F2120" s="130" t="inlineStr">
        <is>
          <t>Industrial NAICS Non-Cogen</t>
        </is>
      </c>
      <c r="G2120" s="130" t="inlineStr">
        <is>
          <t>HY</t>
        </is>
      </c>
      <c r="H2120" s="130" t="inlineStr">
        <is>
          <t>WAT</t>
        </is>
      </c>
      <c r="I2120" s="130" t="inlineStr">
        <is>
          <t>HYC</t>
        </is>
      </c>
      <c r="J2120" s="131" t="n">
        <v>4838</v>
      </c>
      <c r="K2120" s="129" t="n">
        <v>2020</v>
      </c>
      <c r="L2120" s="120">
        <f>IF(VLOOKUP(H2120,'Cross-Page Data'!$D$4:$F$48,3,FALSE)="natural gas",VLOOKUP(G2120,'Cross-Page Data'!$I$4:$J$19,2,FALSE),IF(VLOOKUP(H2120,'Cross-Page Data'!$D$4:$F$48,3,FALSE)="solar",IF(G2120="PV","solar PV","solar thermal"),IF(VLOOKUP(H2120,'Cross-Page Data'!$D$4:$F$48,3,FALSE)="wind",VLOOKUP(G2120,'Cross-Page Data'!$I$4:$J$19,2,FALSE),IF(VLOOKUP(H2120,'Cross-Page Data'!$D$4:$F$48,3,FALSE)="hydro",VLOOKUP(G2120,'Cross-Page Data'!$I$4:$J$19,2,FALSE),VLOOKUP(H2120,'Cross-Page Data'!$D$4:$F$48,3,FALSE)))))</f>
        <v/>
      </c>
      <c r="M2120" s="120">
        <f>IF(AND($P$2=FALSE,OR(F2120="Commercial NAICS Cogen",F2120="Industrial NAICS Cogen",F2120="NAICS-22 Cogen")),FALSE,IF(AND($P$3=FALSE,OR(F2120="Commercial NAICS Cogen",F2120="Commercial NAICS Non-Cogen",F2120="Industrial NAICS Cogen", F2120="industrial NAICS non-Cogen")),FALSE, TRUE))</f>
        <v/>
      </c>
    </row>
    <row r="2121">
      <c r="A2121" s="129" t="n">
        <v>10671</v>
      </c>
      <c r="B2121" s="130" t="inlineStr">
        <is>
          <t>River Valley</t>
        </is>
      </c>
      <c r="C2121" s="130" t="inlineStr">
        <is>
          <t>Oklahoma Gas &amp; Electric Co</t>
        </is>
      </c>
      <c r="D2121" s="129" t="n">
        <v>14063</v>
      </c>
      <c r="E2121" s="130" t="inlineStr">
        <is>
          <t>OK</t>
        </is>
      </c>
      <c r="F2121" s="130" t="inlineStr">
        <is>
          <t>Electric Utility</t>
        </is>
      </c>
      <c r="G2121" s="130" t="inlineStr">
        <is>
          <t>ST</t>
        </is>
      </c>
      <c r="H2121" s="130" t="inlineStr">
        <is>
          <t>BIT</t>
        </is>
      </c>
      <c r="I2121" s="130" t="inlineStr">
        <is>
          <t>COL</t>
        </is>
      </c>
      <c r="J2121" s="131" t="n">
        <v>136379.65</v>
      </c>
      <c r="K2121" s="129" t="n">
        <v>2020</v>
      </c>
      <c r="L2121" s="120">
        <f>IF(VLOOKUP(H2121,'Cross-Page Data'!$D$4:$F$48,3,FALSE)="natural gas",VLOOKUP(G2121,'Cross-Page Data'!$I$4:$J$19,2,FALSE),IF(VLOOKUP(H2121,'Cross-Page Data'!$D$4:$F$48,3,FALSE)="solar",IF(G2121="PV","solar PV","solar thermal"),IF(VLOOKUP(H2121,'Cross-Page Data'!$D$4:$F$48,3,FALSE)="wind",VLOOKUP(G2121,'Cross-Page Data'!$I$4:$J$19,2,FALSE),IF(VLOOKUP(H2121,'Cross-Page Data'!$D$4:$F$48,3,FALSE)="hydro",VLOOKUP(G2121,'Cross-Page Data'!$I$4:$J$19,2,FALSE),VLOOKUP(H2121,'Cross-Page Data'!$D$4:$F$48,3,FALSE)))))</f>
        <v/>
      </c>
      <c r="M2121" s="120">
        <f>IF(AND($P$2=FALSE,OR(F2121="Commercial NAICS Cogen",F2121="Industrial NAICS Cogen",F2121="NAICS-22 Cogen")),FALSE,IF(AND($P$3=FALSE,OR(F2121="Commercial NAICS Cogen",F2121="Commercial NAICS Non-Cogen",F2121="Industrial NAICS Cogen", F2121="industrial NAICS non-Cogen")),FALSE, TRUE))</f>
        <v/>
      </c>
    </row>
    <row r="2122">
      <c r="A2122" s="129" t="n">
        <v>10671</v>
      </c>
      <c r="B2122" s="130" t="inlineStr">
        <is>
          <t>River Valley</t>
        </is>
      </c>
      <c r="C2122" s="130" t="inlineStr">
        <is>
          <t>Oklahoma Gas &amp; Electric Co</t>
        </is>
      </c>
      <c r="D2122" s="129" t="n">
        <v>14063</v>
      </c>
      <c r="E2122" s="130" t="inlineStr">
        <is>
          <t>OK</t>
        </is>
      </c>
      <c r="F2122" s="130" t="inlineStr">
        <is>
          <t>Electric Utility</t>
        </is>
      </c>
      <c r="G2122" s="130" t="inlineStr">
        <is>
          <t>ST</t>
        </is>
      </c>
      <c r="H2122" s="130" t="inlineStr">
        <is>
          <t>NG</t>
        </is>
      </c>
      <c r="I2122" s="130" t="inlineStr">
        <is>
          <t>NG</t>
        </is>
      </c>
      <c r="J2122" s="131" t="n">
        <v>35944.33</v>
      </c>
      <c r="K2122" s="129" t="n">
        <v>2020</v>
      </c>
      <c r="L2122" s="120">
        <f>IF(VLOOKUP(H2122,'Cross-Page Data'!$D$4:$F$48,3,FALSE)="natural gas",VLOOKUP(G2122,'Cross-Page Data'!$I$4:$J$19,2,FALSE),IF(VLOOKUP(H2122,'Cross-Page Data'!$D$4:$F$48,3,FALSE)="solar",IF(G2122="PV","solar PV","solar thermal"),IF(VLOOKUP(H2122,'Cross-Page Data'!$D$4:$F$48,3,FALSE)="wind",VLOOKUP(G2122,'Cross-Page Data'!$I$4:$J$19,2,FALSE),IF(VLOOKUP(H2122,'Cross-Page Data'!$D$4:$F$48,3,FALSE)="hydro",VLOOKUP(G2122,'Cross-Page Data'!$I$4:$J$19,2,FALSE),VLOOKUP(H2122,'Cross-Page Data'!$D$4:$F$48,3,FALSE)))))</f>
        <v/>
      </c>
      <c r="M2122" s="120">
        <f>IF(AND($P$2=FALSE,OR(F2122="Commercial NAICS Cogen",F2122="Industrial NAICS Cogen",F2122="NAICS-22 Cogen")),FALSE,IF(AND($P$3=FALSE,OR(F2122="Commercial NAICS Cogen",F2122="Commercial NAICS Non-Cogen",F2122="Industrial NAICS Cogen", F2122="industrial NAICS non-Cogen")),FALSE, TRUE))</f>
        <v/>
      </c>
    </row>
    <row r="2123">
      <c r="A2123" s="129" t="n">
        <v>10671</v>
      </c>
      <c r="B2123" s="130" t="inlineStr">
        <is>
          <t>River Valley</t>
        </is>
      </c>
      <c r="C2123" s="130" t="inlineStr">
        <is>
          <t>Oklahoma Gas &amp; Electric Co</t>
        </is>
      </c>
      <c r="D2123" s="129" t="n">
        <v>14063</v>
      </c>
      <c r="E2123" s="130" t="inlineStr">
        <is>
          <t>OK</t>
        </is>
      </c>
      <c r="F2123" s="130" t="inlineStr">
        <is>
          <t>Electric Utility</t>
        </is>
      </c>
      <c r="G2123" s="130" t="inlineStr">
        <is>
          <t>ST</t>
        </is>
      </c>
      <c r="H2123" s="130" t="inlineStr">
        <is>
          <t>RC</t>
        </is>
      </c>
      <c r="I2123" s="130" t="inlineStr">
        <is>
          <t>COL</t>
        </is>
      </c>
      <c r="J2123" s="131" t="n">
        <v>0</v>
      </c>
      <c r="K2123" s="129" t="n">
        <v>2020</v>
      </c>
      <c r="L2123" s="120">
        <f>IF(VLOOKUP(H2123,'Cross-Page Data'!$D$4:$F$48,3,FALSE)="natural gas",VLOOKUP(G2123,'Cross-Page Data'!$I$4:$J$19,2,FALSE),IF(VLOOKUP(H2123,'Cross-Page Data'!$D$4:$F$48,3,FALSE)="solar",IF(G2123="PV","solar PV","solar thermal"),IF(VLOOKUP(H2123,'Cross-Page Data'!$D$4:$F$48,3,FALSE)="wind",VLOOKUP(G2123,'Cross-Page Data'!$I$4:$J$19,2,FALSE),IF(VLOOKUP(H2123,'Cross-Page Data'!$D$4:$F$48,3,FALSE)="hydro",VLOOKUP(G2123,'Cross-Page Data'!$I$4:$J$19,2,FALSE),VLOOKUP(H2123,'Cross-Page Data'!$D$4:$F$48,3,FALSE)))))</f>
        <v/>
      </c>
      <c r="M2123" s="120">
        <f>IF(AND($P$2=FALSE,OR(F2123="Commercial NAICS Cogen",F2123="Industrial NAICS Cogen",F2123="NAICS-22 Cogen")),FALSE,IF(AND($P$3=FALSE,OR(F2123="Commercial NAICS Cogen",F2123="Commercial NAICS Non-Cogen",F2123="Industrial NAICS Cogen", F2123="industrial NAICS non-Cogen")),FALSE, TRUE))</f>
        <v/>
      </c>
    </row>
    <row r="2124">
      <c r="A2124" s="129" t="n">
        <v>10671</v>
      </c>
      <c r="B2124" s="130" t="inlineStr">
        <is>
          <t>River Valley</t>
        </is>
      </c>
      <c r="C2124" s="130" t="inlineStr">
        <is>
          <t>Oklahoma Gas &amp; Electric Co</t>
        </is>
      </c>
      <c r="D2124" s="129" t="n">
        <v>14063</v>
      </c>
      <c r="E2124" s="130" t="inlineStr">
        <is>
          <t>OK</t>
        </is>
      </c>
      <c r="F2124" s="130" t="inlineStr">
        <is>
          <t>Electric Utility</t>
        </is>
      </c>
      <c r="G2124" s="130" t="inlineStr">
        <is>
          <t>ST</t>
        </is>
      </c>
      <c r="H2124" s="130" t="inlineStr">
        <is>
          <t>SUB</t>
        </is>
      </c>
      <c r="I2124" s="130" t="inlineStr">
        <is>
          <t>COL</t>
        </is>
      </c>
      <c r="J2124" s="131" t="n">
        <v>620717.02</v>
      </c>
      <c r="K2124" s="129" t="n">
        <v>2020</v>
      </c>
      <c r="L2124" s="120">
        <f>IF(VLOOKUP(H2124,'Cross-Page Data'!$D$4:$F$48,3,FALSE)="natural gas",VLOOKUP(G2124,'Cross-Page Data'!$I$4:$J$19,2,FALSE),IF(VLOOKUP(H2124,'Cross-Page Data'!$D$4:$F$48,3,FALSE)="solar",IF(G2124="PV","solar PV","solar thermal"),IF(VLOOKUP(H2124,'Cross-Page Data'!$D$4:$F$48,3,FALSE)="wind",VLOOKUP(G2124,'Cross-Page Data'!$I$4:$J$19,2,FALSE),IF(VLOOKUP(H2124,'Cross-Page Data'!$D$4:$F$48,3,FALSE)="hydro",VLOOKUP(G2124,'Cross-Page Data'!$I$4:$J$19,2,FALSE),VLOOKUP(H2124,'Cross-Page Data'!$D$4:$F$48,3,FALSE)))))</f>
        <v/>
      </c>
      <c r="M2124" s="120">
        <f>IF(AND($P$2=FALSE,OR(F2124="Commercial NAICS Cogen",F2124="Industrial NAICS Cogen",F2124="NAICS-22 Cogen")),FALSE,IF(AND($P$3=FALSE,OR(F2124="Commercial NAICS Cogen",F2124="Commercial NAICS Non-Cogen",F2124="Industrial NAICS Cogen", F2124="industrial NAICS non-Cogen")),FALSE, TRUE))</f>
        <v/>
      </c>
    </row>
    <row r="2125">
      <c r="A2125" s="129" t="n">
        <v>10671</v>
      </c>
      <c r="B2125" s="130" t="inlineStr">
        <is>
          <t>River Valley</t>
        </is>
      </c>
      <c r="C2125" s="130" t="inlineStr">
        <is>
          <t>Oklahoma Gas &amp; Electric Co</t>
        </is>
      </c>
      <c r="D2125" s="129" t="n">
        <v>14063</v>
      </c>
      <c r="E2125" s="130" t="inlineStr">
        <is>
          <t>OK</t>
        </is>
      </c>
      <c r="F2125" s="130" t="inlineStr">
        <is>
          <t>Electric Utility</t>
        </is>
      </c>
      <c r="G2125" s="130" t="inlineStr">
        <is>
          <t>ST</t>
        </is>
      </c>
      <c r="H2125" s="130" t="inlineStr">
        <is>
          <t>TDF</t>
        </is>
      </c>
      <c r="I2125" s="130" t="inlineStr">
        <is>
          <t>OTH</t>
        </is>
      </c>
      <c r="J2125" s="131" t="n">
        <v>0</v>
      </c>
      <c r="K2125" s="129" t="n">
        <v>2020</v>
      </c>
      <c r="L2125" s="120">
        <f>IF(VLOOKUP(H2125,'Cross-Page Data'!$D$4:$F$48,3,FALSE)="natural gas",VLOOKUP(G2125,'Cross-Page Data'!$I$4:$J$19,2,FALSE),IF(VLOOKUP(H2125,'Cross-Page Data'!$D$4:$F$48,3,FALSE)="solar",IF(G2125="PV","solar PV","solar thermal"),IF(VLOOKUP(H2125,'Cross-Page Data'!$D$4:$F$48,3,FALSE)="wind",VLOOKUP(G2125,'Cross-Page Data'!$I$4:$J$19,2,FALSE),IF(VLOOKUP(H2125,'Cross-Page Data'!$D$4:$F$48,3,FALSE)="hydro",VLOOKUP(G2125,'Cross-Page Data'!$I$4:$J$19,2,FALSE),VLOOKUP(H2125,'Cross-Page Data'!$D$4:$F$48,3,FALSE)))))</f>
        <v/>
      </c>
      <c r="M2125" s="120">
        <f>IF(AND($P$2=FALSE,OR(F2125="Commercial NAICS Cogen",F2125="Industrial NAICS Cogen",F2125="NAICS-22 Cogen")),FALSE,IF(AND($P$3=FALSE,OR(F2125="Commercial NAICS Cogen",F2125="Commercial NAICS Non-Cogen",F2125="Industrial NAICS Cogen", F2125="industrial NAICS non-Cogen")),FALSE, TRUE))</f>
        <v/>
      </c>
    </row>
    <row r="2126">
      <c r="A2126" s="129" t="n">
        <v>10671</v>
      </c>
      <c r="B2126" s="130" t="inlineStr">
        <is>
          <t>River Valley</t>
        </is>
      </c>
      <c r="C2126" s="130" t="inlineStr">
        <is>
          <t>Oklahoma Gas &amp; Electric Co</t>
        </is>
      </c>
      <c r="D2126" s="129" t="n">
        <v>14063</v>
      </c>
      <c r="E2126" s="130" t="inlineStr">
        <is>
          <t>OK</t>
        </is>
      </c>
      <c r="F2126" s="130" t="inlineStr">
        <is>
          <t>Electric Utility</t>
        </is>
      </c>
      <c r="G2126" s="130" t="inlineStr">
        <is>
          <t>ST</t>
        </is>
      </c>
      <c r="H2126" s="130" t="inlineStr">
        <is>
          <t>WDS</t>
        </is>
      </c>
      <c r="I2126" s="130" t="inlineStr">
        <is>
          <t>WWW</t>
        </is>
      </c>
      <c r="J2126" s="131" t="n">
        <v>0</v>
      </c>
      <c r="K2126" s="129" t="n">
        <v>2020</v>
      </c>
      <c r="L2126" s="120">
        <f>IF(VLOOKUP(H2126,'Cross-Page Data'!$D$4:$F$48,3,FALSE)="natural gas",VLOOKUP(G2126,'Cross-Page Data'!$I$4:$J$19,2,FALSE),IF(VLOOKUP(H2126,'Cross-Page Data'!$D$4:$F$48,3,FALSE)="solar",IF(G2126="PV","solar PV","solar thermal"),IF(VLOOKUP(H2126,'Cross-Page Data'!$D$4:$F$48,3,FALSE)="wind",VLOOKUP(G2126,'Cross-Page Data'!$I$4:$J$19,2,FALSE),IF(VLOOKUP(H2126,'Cross-Page Data'!$D$4:$F$48,3,FALSE)="hydro",VLOOKUP(G2126,'Cross-Page Data'!$I$4:$J$19,2,FALSE),VLOOKUP(H2126,'Cross-Page Data'!$D$4:$F$48,3,FALSE)))))</f>
        <v/>
      </c>
      <c r="M2126" s="120">
        <f>IF(AND($P$2=FALSE,OR(F2126="Commercial NAICS Cogen",F2126="Industrial NAICS Cogen",F2126="NAICS-22 Cogen")),FALSE,IF(AND($P$3=FALSE,OR(F2126="Commercial NAICS Cogen",F2126="Commercial NAICS Non-Cogen",F2126="Industrial NAICS Cogen", F2126="industrial NAICS non-Cogen")),FALSE, TRUE))</f>
        <v/>
      </c>
    </row>
    <row r="2127">
      <c r="A2127" s="129" t="n">
        <v>10673</v>
      </c>
      <c r="B2127" s="130" t="inlineStr">
        <is>
          <t>AES Hawaii</t>
        </is>
      </c>
      <c r="C2127" s="130" t="inlineStr">
        <is>
          <t>AES Hawaii LLC</t>
        </is>
      </c>
      <c r="D2127" s="129" t="n">
        <v>177</v>
      </c>
      <c r="E2127" s="130" t="inlineStr">
        <is>
          <t>HI</t>
        </is>
      </c>
      <c r="F2127" s="130" t="inlineStr">
        <is>
          <t>NAICS-22 Cogen</t>
        </is>
      </c>
      <c r="G2127" s="130" t="inlineStr">
        <is>
          <t>ST</t>
        </is>
      </c>
      <c r="H2127" s="130" t="inlineStr">
        <is>
          <t>BIT</t>
        </is>
      </c>
      <c r="I2127" s="130" t="inlineStr">
        <is>
          <t>COL</t>
        </is>
      </c>
      <c r="J2127" s="131" t="n">
        <v>3140.304</v>
      </c>
      <c r="K2127" s="129" t="n">
        <v>2020</v>
      </c>
      <c r="L2127" s="120">
        <f>IF(VLOOKUP(H2127,'Cross-Page Data'!$D$4:$F$48,3,FALSE)="natural gas",VLOOKUP(G2127,'Cross-Page Data'!$I$4:$J$19,2,FALSE),IF(VLOOKUP(H2127,'Cross-Page Data'!$D$4:$F$48,3,FALSE)="solar",IF(G2127="PV","solar PV","solar thermal"),IF(VLOOKUP(H2127,'Cross-Page Data'!$D$4:$F$48,3,FALSE)="wind",VLOOKUP(G2127,'Cross-Page Data'!$I$4:$J$19,2,FALSE),IF(VLOOKUP(H2127,'Cross-Page Data'!$D$4:$F$48,3,FALSE)="hydro",VLOOKUP(G2127,'Cross-Page Data'!$I$4:$J$19,2,FALSE),VLOOKUP(H2127,'Cross-Page Data'!$D$4:$F$48,3,FALSE)))))</f>
        <v/>
      </c>
      <c r="M2127" s="120">
        <f>IF(AND($P$2=FALSE,OR(F2127="Commercial NAICS Cogen",F2127="Industrial NAICS Cogen",F2127="NAICS-22 Cogen")),FALSE,IF(AND($P$3=FALSE,OR(F2127="Commercial NAICS Cogen",F2127="Commercial NAICS Non-Cogen",F2127="Industrial NAICS Cogen", F2127="industrial NAICS non-Cogen")),FALSE, TRUE))</f>
        <v/>
      </c>
    </row>
    <row r="2128">
      <c r="A2128" s="129" t="n">
        <v>10673</v>
      </c>
      <c r="B2128" s="130" t="inlineStr">
        <is>
          <t>AES Hawaii</t>
        </is>
      </c>
      <c r="C2128" s="130" t="inlineStr">
        <is>
          <t>AES Hawaii LLC</t>
        </is>
      </c>
      <c r="D2128" s="129" t="n">
        <v>177</v>
      </c>
      <c r="E2128" s="130" t="inlineStr">
        <is>
          <t>HI</t>
        </is>
      </c>
      <c r="F2128" s="130" t="inlineStr">
        <is>
          <t>NAICS-22 Cogen</t>
        </is>
      </c>
      <c r="G2128" s="130" t="inlineStr">
        <is>
          <t>ST</t>
        </is>
      </c>
      <c r="H2128" s="130" t="inlineStr">
        <is>
          <t>DFO</t>
        </is>
      </c>
      <c r="I2128" s="130" t="inlineStr">
        <is>
          <t>DFO</t>
        </is>
      </c>
      <c r="J2128" s="131" t="n">
        <v>3700.005</v>
      </c>
      <c r="K2128" s="129" t="n">
        <v>2020</v>
      </c>
      <c r="L2128" s="120">
        <f>IF(VLOOKUP(H2128,'Cross-Page Data'!$D$4:$F$48,3,FALSE)="natural gas",VLOOKUP(G2128,'Cross-Page Data'!$I$4:$J$19,2,FALSE),IF(VLOOKUP(H2128,'Cross-Page Data'!$D$4:$F$48,3,FALSE)="solar",IF(G2128="PV","solar PV","solar thermal"),IF(VLOOKUP(H2128,'Cross-Page Data'!$D$4:$F$48,3,FALSE)="wind",VLOOKUP(G2128,'Cross-Page Data'!$I$4:$J$19,2,FALSE),IF(VLOOKUP(H2128,'Cross-Page Data'!$D$4:$F$48,3,FALSE)="hydro",VLOOKUP(G2128,'Cross-Page Data'!$I$4:$J$19,2,FALSE),VLOOKUP(H2128,'Cross-Page Data'!$D$4:$F$48,3,FALSE)))))</f>
        <v/>
      </c>
      <c r="M2128" s="120">
        <f>IF(AND($P$2=FALSE,OR(F2128="Commercial NAICS Cogen",F2128="Industrial NAICS Cogen",F2128="NAICS-22 Cogen")),FALSE,IF(AND($P$3=FALSE,OR(F2128="Commercial NAICS Cogen",F2128="Commercial NAICS Non-Cogen",F2128="Industrial NAICS Cogen", F2128="industrial NAICS non-Cogen")),FALSE, TRUE))</f>
        <v/>
      </c>
    </row>
    <row r="2129">
      <c r="A2129" s="129" t="n">
        <v>10673</v>
      </c>
      <c r="B2129" s="130" t="inlineStr">
        <is>
          <t>AES Hawaii</t>
        </is>
      </c>
      <c r="C2129" s="130" t="inlineStr">
        <is>
          <t>AES Hawaii LLC</t>
        </is>
      </c>
      <c r="D2129" s="129" t="n">
        <v>177</v>
      </c>
      <c r="E2129" s="130" t="inlineStr">
        <is>
          <t>HI</t>
        </is>
      </c>
      <c r="F2129" s="130" t="inlineStr">
        <is>
          <t>NAICS-22 Cogen</t>
        </is>
      </c>
      <c r="G2129" s="130" t="inlineStr">
        <is>
          <t>ST</t>
        </is>
      </c>
      <c r="H2129" s="130" t="inlineStr">
        <is>
          <t>OBS</t>
        </is>
      </c>
      <c r="I2129" s="130" t="inlineStr">
        <is>
          <t>ORW</t>
        </is>
      </c>
      <c r="J2129" s="131" t="n">
        <v>0</v>
      </c>
      <c r="K2129" s="129" t="n">
        <v>2020</v>
      </c>
      <c r="L2129" s="120">
        <f>IF(VLOOKUP(H2129,'Cross-Page Data'!$D$4:$F$48,3,FALSE)="natural gas",VLOOKUP(G2129,'Cross-Page Data'!$I$4:$J$19,2,FALSE),IF(VLOOKUP(H2129,'Cross-Page Data'!$D$4:$F$48,3,FALSE)="solar",IF(G2129="PV","solar PV","solar thermal"),IF(VLOOKUP(H2129,'Cross-Page Data'!$D$4:$F$48,3,FALSE)="wind",VLOOKUP(G2129,'Cross-Page Data'!$I$4:$J$19,2,FALSE),IF(VLOOKUP(H2129,'Cross-Page Data'!$D$4:$F$48,3,FALSE)="hydro",VLOOKUP(G2129,'Cross-Page Data'!$I$4:$J$19,2,FALSE),VLOOKUP(H2129,'Cross-Page Data'!$D$4:$F$48,3,FALSE)))))</f>
        <v/>
      </c>
      <c r="M2129" s="120">
        <f>IF(AND($P$2=FALSE,OR(F2129="Commercial NAICS Cogen",F2129="Industrial NAICS Cogen",F2129="NAICS-22 Cogen")),FALSE,IF(AND($P$3=FALSE,OR(F2129="Commercial NAICS Cogen",F2129="Commercial NAICS Non-Cogen",F2129="Industrial NAICS Cogen", F2129="industrial NAICS non-Cogen")),FALSE, TRUE))</f>
        <v/>
      </c>
    </row>
    <row r="2130">
      <c r="A2130" s="129" t="n">
        <v>10673</v>
      </c>
      <c r="B2130" s="130" t="inlineStr">
        <is>
          <t>AES Hawaii</t>
        </is>
      </c>
      <c r="C2130" s="130" t="inlineStr">
        <is>
          <t>AES Hawaii LLC</t>
        </is>
      </c>
      <c r="D2130" s="129" t="n">
        <v>177</v>
      </c>
      <c r="E2130" s="130" t="inlineStr">
        <is>
          <t>HI</t>
        </is>
      </c>
      <c r="F2130" s="130" t="inlineStr">
        <is>
          <t>NAICS-22 Cogen</t>
        </is>
      </c>
      <c r="G2130" s="130" t="inlineStr">
        <is>
          <t>ST</t>
        </is>
      </c>
      <c r="H2130" s="130" t="inlineStr">
        <is>
          <t>SUB</t>
        </is>
      </c>
      <c r="I2130" s="130" t="inlineStr">
        <is>
          <t>COL</t>
        </is>
      </c>
      <c r="J2130" s="131" t="n">
        <v>1162006.4</v>
      </c>
      <c r="K2130" s="129" t="n">
        <v>2020</v>
      </c>
      <c r="L2130" s="120">
        <f>IF(VLOOKUP(H2130,'Cross-Page Data'!$D$4:$F$48,3,FALSE)="natural gas",VLOOKUP(G2130,'Cross-Page Data'!$I$4:$J$19,2,FALSE),IF(VLOOKUP(H2130,'Cross-Page Data'!$D$4:$F$48,3,FALSE)="solar",IF(G2130="PV","solar PV","solar thermal"),IF(VLOOKUP(H2130,'Cross-Page Data'!$D$4:$F$48,3,FALSE)="wind",VLOOKUP(G2130,'Cross-Page Data'!$I$4:$J$19,2,FALSE),IF(VLOOKUP(H2130,'Cross-Page Data'!$D$4:$F$48,3,FALSE)="hydro",VLOOKUP(G2130,'Cross-Page Data'!$I$4:$J$19,2,FALSE),VLOOKUP(H2130,'Cross-Page Data'!$D$4:$F$48,3,FALSE)))))</f>
        <v/>
      </c>
      <c r="M2130" s="120">
        <f>IF(AND($P$2=FALSE,OR(F2130="Commercial NAICS Cogen",F2130="Industrial NAICS Cogen",F2130="NAICS-22 Cogen")),FALSE,IF(AND($P$3=FALSE,OR(F2130="Commercial NAICS Cogen",F2130="Commercial NAICS Non-Cogen",F2130="Industrial NAICS Cogen", F2130="industrial NAICS non-Cogen")),FALSE, TRUE))</f>
        <v/>
      </c>
    </row>
    <row r="2131">
      <c r="A2131" s="129" t="n">
        <v>10673</v>
      </c>
      <c r="B2131" s="130" t="inlineStr">
        <is>
          <t>AES Hawaii</t>
        </is>
      </c>
      <c r="C2131" s="130" t="inlineStr">
        <is>
          <t>AES Hawaii LLC</t>
        </is>
      </c>
      <c r="D2131" s="129" t="n">
        <v>177</v>
      </c>
      <c r="E2131" s="130" t="inlineStr">
        <is>
          <t>HI</t>
        </is>
      </c>
      <c r="F2131" s="130" t="inlineStr">
        <is>
          <t>NAICS-22 Cogen</t>
        </is>
      </c>
      <c r="G2131" s="130" t="inlineStr">
        <is>
          <t>ST</t>
        </is>
      </c>
      <c r="H2131" s="130" t="inlineStr">
        <is>
          <t>TDF</t>
        </is>
      </c>
      <c r="I2131" s="130" t="inlineStr">
        <is>
          <t>OTH</t>
        </is>
      </c>
      <c r="J2131" s="131" t="n">
        <v>0</v>
      </c>
      <c r="K2131" s="129" t="n">
        <v>2020</v>
      </c>
      <c r="L2131" s="120">
        <f>IF(VLOOKUP(H2131,'Cross-Page Data'!$D$4:$F$48,3,FALSE)="natural gas",VLOOKUP(G2131,'Cross-Page Data'!$I$4:$J$19,2,FALSE),IF(VLOOKUP(H2131,'Cross-Page Data'!$D$4:$F$48,3,FALSE)="solar",IF(G2131="PV","solar PV","solar thermal"),IF(VLOOKUP(H2131,'Cross-Page Data'!$D$4:$F$48,3,FALSE)="wind",VLOOKUP(G2131,'Cross-Page Data'!$I$4:$J$19,2,FALSE),IF(VLOOKUP(H2131,'Cross-Page Data'!$D$4:$F$48,3,FALSE)="hydro",VLOOKUP(G2131,'Cross-Page Data'!$I$4:$J$19,2,FALSE),VLOOKUP(H2131,'Cross-Page Data'!$D$4:$F$48,3,FALSE)))))</f>
        <v/>
      </c>
      <c r="M2131" s="120">
        <f>IF(AND($P$2=FALSE,OR(F2131="Commercial NAICS Cogen",F2131="Industrial NAICS Cogen",F2131="NAICS-22 Cogen")),FALSE,IF(AND($P$3=FALSE,OR(F2131="Commercial NAICS Cogen",F2131="Commercial NAICS Non-Cogen",F2131="Industrial NAICS Cogen", F2131="industrial NAICS non-Cogen")),FALSE, TRUE))</f>
        <v/>
      </c>
    </row>
    <row r="2132">
      <c r="A2132" s="129" t="n">
        <v>10673</v>
      </c>
      <c r="B2132" s="130" t="inlineStr">
        <is>
          <t>AES Hawaii</t>
        </is>
      </c>
      <c r="C2132" s="130" t="inlineStr">
        <is>
          <t>AES Hawaii LLC</t>
        </is>
      </c>
      <c r="D2132" s="129" t="n">
        <v>177</v>
      </c>
      <c r="E2132" s="130" t="inlineStr">
        <is>
          <t>HI</t>
        </is>
      </c>
      <c r="F2132" s="130" t="inlineStr">
        <is>
          <t>NAICS-22 Cogen</t>
        </is>
      </c>
      <c r="G2132" s="130" t="inlineStr">
        <is>
          <t>ST</t>
        </is>
      </c>
      <c r="H2132" s="130" t="inlineStr">
        <is>
          <t>WO</t>
        </is>
      </c>
      <c r="I2132" s="130" t="inlineStr">
        <is>
          <t>WOO</t>
        </is>
      </c>
      <c r="J2132" s="131" t="n">
        <v>15162.283</v>
      </c>
      <c r="K2132" s="129" t="n">
        <v>2020</v>
      </c>
      <c r="L2132" s="120">
        <f>IF(VLOOKUP(H2132,'Cross-Page Data'!$D$4:$F$48,3,FALSE)="natural gas",VLOOKUP(G2132,'Cross-Page Data'!$I$4:$J$19,2,FALSE),IF(VLOOKUP(H2132,'Cross-Page Data'!$D$4:$F$48,3,FALSE)="solar",IF(G2132="PV","solar PV","solar thermal"),IF(VLOOKUP(H2132,'Cross-Page Data'!$D$4:$F$48,3,FALSE)="wind",VLOOKUP(G2132,'Cross-Page Data'!$I$4:$J$19,2,FALSE),IF(VLOOKUP(H2132,'Cross-Page Data'!$D$4:$F$48,3,FALSE)="hydro",VLOOKUP(G2132,'Cross-Page Data'!$I$4:$J$19,2,FALSE),VLOOKUP(H2132,'Cross-Page Data'!$D$4:$F$48,3,FALSE)))))</f>
        <v/>
      </c>
      <c r="M2132" s="120">
        <f>IF(AND($P$2=FALSE,OR(F2132="Commercial NAICS Cogen",F2132="Industrial NAICS Cogen",F2132="NAICS-22 Cogen")),FALSE,IF(AND($P$3=FALSE,OR(F2132="Commercial NAICS Cogen",F2132="Commercial NAICS Non-Cogen",F2132="Industrial NAICS Cogen", F2132="industrial NAICS non-Cogen")),FALSE, TRUE))</f>
        <v/>
      </c>
    </row>
    <row r="2133">
      <c r="A2133" s="129" t="n">
        <v>10678</v>
      </c>
      <c r="B2133" s="130" t="inlineStr">
        <is>
          <t>AES Warrior Run Cogeneration Facility</t>
        </is>
      </c>
      <c r="C2133" s="130" t="inlineStr">
        <is>
          <t>AES WR Ltd Partnership</t>
        </is>
      </c>
      <c r="D2133" s="129" t="n">
        <v>35</v>
      </c>
      <c r="E2133" s="130" t="inlineStr">
        <is>
          <t>MD</t>
        </is>
      </c>
      <c r="F2133" s="130" t="inlineStr">
        <is>
          <t>NAICS-22 Cogen</t>
        </is>
      </c>
      <c r="G2133" s="130" t="inlineStr">
        <is>
          <t>ST</t>
        </is>
      </c>
      <c r="H2133" s="130" t="inlineStr">
        <is>
          <t>BIT</t>
        </is>
      </c>
      <c r="I2133" s="130" t="inlineStr">
        <is>
          <t>COL</t>
        </is>
      </c>
      <c r="J2133" s="131" t="n">
        <v>952767.33</v>
      </c>
      <c r="K2133" s="129" t="n">
        <v>2020</v>
      </c>
      <c r="L2133" s="120">
        <f>IF(VLOOKUP(H2133,'Cross-Page Data'!$D$4:$F$48,3,FALSE)="natural gas",VLOOKUP(G2133,'Cross-Page Data'!$I$4:$J$19,2,FALSE),IF(VLOOKUP(H2133,'Cross-Page Data'!$D$4:$F$48,3,FALSE)="solar",IF(G2133="PV","solar PV","solar thermal"),IF(VLOOKUP(H2133,'Cross-Page Data'!$D$4:$F$48,3,FALSE)="wind",VLOOKUP(G2133,'Cross-Page Data'!$I$4:$J$19,2,FALSE),IF(VLOOKUP(H2133,'Cross-Page Data'!$D$4:$F$48,3,FALSE)="hydro",VLOOKUP(G2133,'Cross-Page Data'!$I$4:$J$19,2,FALSE),VLOOKUP(H2133,'Cross-Page Data'!$D$4:$F$48,3,FALSE)))))</f>
        <v/>
      </c>
      <c r="M2133" s="120">
        <f>IF(AND($P$2=FALSE,OR(F2133="Commercial NAICS Cogen",F2133="Industrial NAICS Cogen",F2133="NAICS-22 Cogen")),FALSE,IF(AND($P$3=FALSE,OR(F2133="Commercial NAICS Cogen",F2133="Commercial NAICS Non-Cogen",F2133="Industrial NAICS Cogen", F2133="industrial NAICS non-Cogen")),FALSE, TRUE))</f>
        <v/>
      </c>
    </row>
    <row r="2134">
      <c r="A2134" s="129" t="n">
        <v>10678</v>
      </c>
      <c r="B2134" s="130" t="inlineStr">
        <is>
          <t>AES Warrior Run Cogeneration Facility</t>
        </is>
      </c>
      <c r="C2134" s="130" t="inlineStr">
        <is>
          <t>AES WR Ltd Partnership</t>
        </is>
      </c>
      <c r="D2134" s="129" t="n">
        <v>35</v>
      </c>
      <c r="E2134" s="130" t="inlineStr">
        <is>
          <t>MD</t>
        </is>
      </c>
      <c r="F2134" s="130" t="inlineStr">
        <is>
          <t>NAICS-22 Cogen</t>
        </is>
      </c>
      <c r="G2134" s="130" t="inlineStr">
        <is>
          <t>ST</t>
        </is>
      </c>
      <c r="H2134" s="130" t="inlineStr">
        <is>
          <t>DFO</t>
        </is>
      </c>
      <c r="I2134" s="130" t="inlineStr">
        <is>
          <t>DFO</t>
        </is>
      </c>
      <c r="J2134" s="131" t="n">
        <v>671.668</v>
      </c>
      <c r="K2134" s="129" t="n">
        <v>2020</v>
      </c>
      <c r="L2134" s="120">
        <f>IF(VLOOKUP(H2134,'Cross-Page Data'!$D$4:$F$48,3,FALSE)="natural gas",VLOOKUP(G2134,'Cross-Page Data'!$I$4:$J$19,2,FALSE),IF(VLOOKUP(H2134,'Cross-Page Data'!$D$4:$F$48,3,FALSE)="solar",IF(G2134="PV","solar PV","solar thermal"),IF(VLOOKUP(H2134,'Cross-Page Data'!$D$4:$F$48,3,FALSE)="wind",VLOOKUP(G2134,'Cross-Page Data'!$I$4:$J$19,2,FALSE),IF(VLOOKUP(H2134,'Cross-Page Data'!$D$4:$F$48,3,FALSE)="hydro",VLOOKUP(G2134,'Cross-Page Data'!$I$4:$J$19,2,FALSE),VLOOKUP(H2134,'Cross-Page Data'!$D$4:$F$48,3,FALSE)))))</f>
        <v/>
      </c>
      <c r="M2134" s="120">
        <f>IF(AND($P$2=FALSE,OR(F2134="Commercial NAICS Cogen",F2134="Industrial NAICS Cogen",F2134="NAICS-22 Cogen")),FALSE,IF(AND($P$3=FALSE,OR(F2134="Commercial NAICS Cogen",F2134="Commercial NAICS Non-Cogen",F2134="Industrial NAICS Cogen", F2134="industrial NAICS non-Cogen")),FALSE, TRUE))</f>
        <v/>
      </c>
    </row>
    <row r="2135">
      <c r="A2135" s="129" t="n">
        <v>10678</v>
      </c>
      <c r="B2135" s="130" t="inlineStr">
        <is>
          <t>AES Warrior Run Cogeneration Facility</t>
        </is>
      </c>
      <c r="C2135" s="130" t="inlineStr">
        <is>
          <t>AES WR Ltd Partnership</t>
        </is>
      </c>
      <c r="D2135" s="129" t="n">
        <v>35</v>
      </c>
      <c r="E2135" s="130" t="inlineStr">
        <is>
          <t>MD</t>
        </is>
      </c>
      <c r="F2135" s="130" t="inlineStr">
        <is>
          <t>NAICS-22 Cogen</t>
        </is>
      </c>
      <c r="G2135" s="130" t="inlineStr">
        <is>
          <t>ST</t>
        </is>
      </c>
      <c r="H2135" s="130" t="inlineStr">
        <is>
          <t>WC</t>
        </is>
      </c>
      <c r="I2135" s="130" t="inlineStr">
        <is>
          <t>WOC</t>
        </is>
      </c>
      <c r="J2135" s="131" t="n">
        <v>0</v>
      </c>
      <c r="K2135" s="129" t="n">
        <v>2020</v>
      </c>
      <c r="L2135" s="120">
        <f>IF(VLOOKUP(H2135,'Cross-Page Data'!$D$4:$F$48,3,FALSE)="natural gas",VLOOKUP(G2135,'Cross-Page Data'!$I$4:$J$19,2,FALSE),IF(VLOOKUP(H2135,'Cross-Page Data'!$D$4:$F$48,3,FALSE)="solar",IF(G2135="PV","solar PV","solar thermal"),IF(VLOOKUP(H2135,'Cross-Page Data'!$D$4:$F$48,3,FALSE)="wind",VLOOKUP(G2135,'Cross-Page Data'!$I$4:$J$19,2,FALSE),IF(VLOOKUP(H2135,'Cross-Page Data'!$D$4:$F$48,3,FALSE)="hydro",VLOOKUP(G2135,'Cross-Page Data'!$I$4:$J$19,2,FALSE),VLOOKUP(H2135,'Cross-Page Data'!$D$4:$F$48,3,FALSE)))))</f>
        <v/>
      </c>
      <c r="M2135" s="120">
        <f>IF(AND($P$2=FALSE,OR(F2135="Commercial NAICS Cogen",F2135="Industrial NAICS Cogen",F2135="NAICS-22 Cogen")),FALSE,IF(AND($P$3=FALSE,OR(F2135="Commercial NAICS Cogen",F2135="Commercial NAICS Non-Cogen",F2135="Industrial NAICS Cogen", F2135="industrial NAICS non-Cogen")),FALSE, TRUE))</f>
        <v/>
      </c>
    </row>
    <row r="2136">
      <c r="A2136" s="129" t="n">
        <v>10684</v>
      </c>
      <c r="B2136" s="130" t="inlineStr">
        <is>
          <t>Argus Cogen Plant</t>
        </is>
      </c>
      <c r="C2136" s="130" t="inlineStr">
        <is>
          <t>Searles Valley Minerals Operations Inc.</t>
        </is>
      </c>
      <c r="D2136" s="129" t="n">
        <v>49968</v>
      </c>
      <c r="E2136" s="130" t="inlineStr">
        <is>
          <t>CA</t>
        </is>
      </c>
      <c r="F2136" s="130" t="inlineStr">
        <is>
          <t>Industrial NAICS Cogen</t>
        </is>
      </c>
      <c r="G2136" s="130" t="inlineStr">
        <is>
          <t>ST</t>
        </is>
      </c>
      <c r="H2136" s="130" t="inlineStr">
        <is>
          <t>BIT</t>
        </is>
      </c>
      <c r="I2136" s="130" t="inlineStr">
        <is>
          <t>COL</t>
        </is>
      </c>
      <c r="J2136" s="131" t="n">
        <v>3564.144</v>
      </c>
      <c r="K2136" s="129" t="n">
        <v>2020</v>
      </c>
      <c r="L2136" s="120">
        <f>IF(VLOOKUP(H2136,'Cross-Page Data'!$D$4:$F$48,3,FALSE)="natural gas",VLOOKUP(G2136,'Cross-Page Data'!$I$4:$J$19,2,FALSE),IF(VLOOKUP(H2136,'Cross-Page Data'!$D$4:$F$48,3,FALSE)="solar",IF(G2136="PV","solar PV","solar thermal"),IF(VLOOKUP(H2136,'Cross-Page Data'!$D$4:$F$48,3,FALSE)="wind",VLOOKUP(G2136,'Cross-Page Data'!$I$4:$J$19,2,FALSE),IF(VLOOKUP(H2136,'Cross-Page Data'!$D$4:$F$48,3,FALSE)="hydro",VLOOKUP(G2136,'Cross-Page Data'!$I$4:$J$19,2,FALSE),VLOOKUP(H2136,'Cross-Page Data'!$D$4:$F$48,3,FALSE)))))</f>
        <v/>
      </c>
      <c r="M2136" s="120">
        <f>IF(AND($P$2=FALSE,OR(F2136="Commercial NAICS Cogen",F2136="Industrial NAICS Cogen",F2136="NAICS-22 Cogen")),FALSE,IF(AND($P$3=FALSE,OR(F2136="Commercial NAICS Cogen",F2136="Commercial NAICS Non-Cogen",F2136="Industrial NAICS Cogen", F2136="industrial NAICS non-Cogen")),FALSE, TRUE))</f>
        <v/>
      </c>
    </row>
    <row r="2137">
      <c r="A2137" s="129" t="n">
        <v>10684</v>
      </c>
      <c r="B2137" s="130" t="inlineStr">
        <is>
          <t>Argus Cogen Plant</t>
        </is>
      </c>
      <c r="C2137" s="130" t="inlineStr">
        <is>
          <t>Searles Valley Minerals Operations Inc.</t>
        </is>
      </c>
      <c r="D2137" s="129" t="n">
        <v>49968</v>
      </c>
      <c r="E2137" s="130" t="inlineStr">
        <is>
          <t>CA</t>
        </is>
      </c>
      <c r="F2137" s="130" t="inlineStr">
        <is>
          <t>Industrial NAICS Cogen</t>
        </is>
      </c>
      <c r="G2137" s="130" t="inlineStr">
        <is>
          <t>ST</t>
        </is>
      </c>
      <c r="H2137" s="130" t="inlineStr">
        <is>
          <t>NG</t>
        </is>
      </c>
      <c r="I2137" s="130" t="inlineStr">
        <is>
          <t>NG</t>
        </is>
      </c>
      <c r="J2137" s="131" t="n">
        <v>26721.148</v>
      </c>
      <c r="K2137" s="129" t="n">
        <v>2020</v>
      </c>
      <c r="L2137" s="120">
        <f>IF(VLOOKUP(H2137,'Cross-Page Data'!$D$4:$F$48,3,FALSE)="natural gas",VLOOKUP(G2137,'Cross-Page Data'!$I$4:$J$19,2,FALSE),IF(VLOOKUP(H2137,'Cross-Page Data'!$D$4:$F$48,3,FALSE)="solar",IF(G2137="PV","solar PV","solar thermal"),IF(VLOOKUP(H2137,'Cross-Page Data'!$D$4:$F$48,3,FALSE)="wind",VLOOKUP(G2137,'Cross-Page Data'!$I$4:$J$19,2,FALSE),IF(VLOOKUP(H2137,'Cross-Page Data'!$D$4:$F$48,3,FALSE)="hydro",VLOOKUP(G2137,'Cross-Page Data'!$I$4:$J$19,2,FALSE),VLOOKUP(H2137,'Cross-Page Data'!$D$4:$F$48,3,FALSE)))))</f>
        <v/>
      </c>
      <c r="M2137" s="120">
        <f>IF(AND($P$2=FALSE,OR(F2137="Commercial NAICS Cogen",F2137="Industrial NAICS Cogen",F2137="NAICS-22 Cogen")),FALSE,IF(AND($P$3=FALSE,OR(F2137="Commercial NAICS Cogen",F2137="Commercial NAICS Non-Cogen",F2137="Industrial NAICS Cogen", F2137="industrial NAICS non-Cogen")),FALSE, TRUE))</f>
        <v/>
      </c>
    </row>
    <row r="2138">
      <c r="A2138" s="129" t="n">
        <v>10684</v>
      </c>
      <c r="B2138" s="130" t="inlineStr">
        <is>
          <t>Argus Cogen Plant</t>
        </is>
      </c>
      <c r="C2138" s="130" t="inlineStr">
        <is>
          <t>Searles Valley Minerals Operations Inc.</t>
        </is>
      </c>
      <c r="D2138" s="129" t="n">
        <v>49968</v>
      </c>
      <c r="E2138" s="130" t="inlineStr">
        <is>
          <t>CA</t>
        </is>
      </c>
      <c r="F2138" s="130" t="inlineStr">
        <is>
          <t>Industrial NAICS Cogen</t>
        </is>
      </c>
      <c r="G2138" s="130" t="inlineStr">
        <is>
          <t>ST</t>
        </is>
      </c>
      <c r="H2138" s="130" t="inlineStr">
        <is>
          <t>RC</t>
        </is>
      </c>
      <c r="I2138" s="130" t="inlineStr">
        <is>
          <t>COL</t>
        </is>
      </c>
      <c r="J2138" s="131" t="n">
        <v>286726.71</v>
      </c>
      <c r="K2138" s="129" t="n">
        <v>2020</v>
      </c>
      <c r="L2138" s="120">
        <f>IF(VLOOKUP(H2138,'Cross-Page Data'!$D$4:$F$48,3,FALSE)="natural gas",VLOOKUP(G2138,'Cross-Page Data'!$I$4:$J$19,2,FALSE),IF(VLOOKUP(H2138,'Cross-Page Data'!$D$4:$F$48,3,FALSE)="solar",IF(G2138="PV","solar PV","solar thermal"),IF(VLOOKUP(H2138,'Cross-Page Data'!$D$4:$F$48,3,FALSE)="wind",VLOOKUP(G2138,'Cross-Page Data'!$I$4:$J$19,2,FALSE),IF(VLOOKUP(H2138,'Cross-Page Data'!$D$4:$F$48,3,FALSE)="hydro",VLOOKUP(G2138,'Cross-Page Data'!$I$4:$J$19,2,FALSE),VLOOKUP(H2138,'Cross-Page Data'!$D$4:$F$48,3,FALSE)))))</f>
        <v/>
      </c>
      <c r="M2138" s="120">
        <f>IF(AND($P$2=FALSE,OR(F2138="Commercial NAICS Cogen",F2138="Industrial NAICS Cogen",F2138="NAICS-22 Cogen")),FALSE,IF(AND($P$3=FALSE,OR(F2138="Commercial NAICS Cogen",F2138="Commercial NAICS Non-Cogen",F2138="Industrial NAICS Cogen", F2138="industrial NAICS non-Cogen")),FALSE, TRUE))</f>
        <v/>
      </c>
    </row>
    <row r="2139">
      <c r="A2139" s="129" t="n">
        <v>10692</v>
      </c>
      <c r="B2139" s="130" t="inlineStr">
        <is>
          <t>ExxonMobil Baytown Turbine</t>
        </is>
      </c>
      <c r="C2139" s="130" t="inlineStr">
        <is>
          <t>Exxon Mobil Refining and Supply Co.</t>
        </is>
      </c>
      <c r="D2139" s="129" t="n">
        <v>6091</v>
      </c>
      <c r="E2139" s="130" t="inlineStr">
        <is>
          <t>TX</t>
        </is>
      </c>
      <c r="F2139" s="130" t="inlineStr">
        <is>
          <t>Industrial NAICS Cogen</t>
        </is>
      </c>
      <c r="G2139" s="130" t="inlineStr">
        <is>
          <t>GT</t>
        </is>
      </c>
      <c r="H2139" s="130" t="inlineStr">
        <is>
          <t>NG</t>
        </is>
      </c>
      <c r="I2139" s="130" t="inlineStr">
        <is>
          <t>NG</t>
        </is>
      </c>
      <c r="J2139" s="131" t="n">
        <v>2794864</v>
      </c>
      <c r="K2139" s="129" t="n">
        <v>2020</v>
      </c>
      <c r="L2139" s="120">
        <f>IF(VLOOKUP(H2139,'Cross-Page Data'!$D$4:$F$48,3,FALSE)="natural gas",VLOOKUP(G2139,'Cross-Page Data'!$I$4:$J$19,2,FALSE),IF(VLOOKUP(H2139,'Cross-Page Data'!$D$4:$F$48,3,FALSE)="solar",IF(G2139="PV","solar PV","solar thermal"),IF(VLOOKUP(H2139,'Cross-Page Data'!$D$4:$F$48,3,FALSE)="wind",VLOOKUP(G2139,'Cross-Page Data'!$I$4:$J$19,2,FALSE),IF(VLOOKUP(H2139,'Cross-Page Data'!$D$4:$F$48,3,FALSE)="hydro",VLOOKUP(G2139,'Cross-Page Data'!$I$4:$J$19,2,FALSE),VLOOKUP(H2139,'Cross-Page Data'!$D$4:$F$48,3,FALSE)))))</f>
        <v/>
      </c>
      <c r="M2139" s="120">
        <f>IF(AND($P$2=FALSE,OR(F2139="Commercial NAICS Cogen",F2139="Industrial NAICS Cogen",F2139="NAICS-22 Cogen")),FALSE,IF(AND($P$3=FALSE,OR(F2139="Commercial NAICS Cogen",F2139="Commercial NAICS Non-Cogen",F2139="Industrial NAICS Cogen", F2139="industrial NAICS non-Cogen")),FALSE, TRUE))</f>
        <v/>
      </c>
    </row>
    <row r="2140">
      <c r="A2140" s="129" t="n">
        <v>10693</v>
      </c>
      <c r="B2140" s="130" t="inlineStr">
        <is>
          <t>Eastern Correctional Institute</t>
        </is>
      </c>
      <c r="C2140" s="130" t="inlineStr">
        <is>
          <t>Maryland Environmental Service</t>
        </is>
      </c>
      <c r="D2140" s="129" t="n">
        <v>11704</v>
      </c>
      <c r="E2140" s="130" t="inlineStr">
        <is>
          <t>MD</t>
        </is>
      </c>
      <c r="F2140" s="130" t="inlineStr">
        <is>
          <t>Commercial NAICS Cogen</t>
        </is>
      </c>
      <c r="G2140" s="130" t="inlineStr">
        <is>
          <t>IC</t>
        </is>
      </c>
      <c r="H2140" s="130" t="inlineStr">
        <is>
          <t>BIT</t>
        </is>
      </c>
      <c r="I2140" s="130" t="inlineStr">
        <is>
          <t>COL</t>
        </is>
      </c>
      <c r="J2140" s="131" t="n">
        <v>0</v>
      </c>
      <c r="K2140" s="129" t="n">
        <v>2020</v>
      </c>
      <c r="L2140" s="120">
        <f>IF(VLOOKUP(H2140,'Cross-Page Data'!$D$4:$F$48,3,FALSE)="natural gas",VLOOKUP(G2140,'Cross-Page Data'!$I$4:$J$19,2,FALSE),IF(VLOOKUP(H2140,'Cross-Page Data'!$D$4:$F$48,3,FALSE)="solar",IF(G2140="PV","solar PV","solar thermal"),IF(VLOOKUP(H2140,'Cross-Page Data'!$D$4:$F$48,3,FALSE)="wind",VLOOKUP(G2140,'Cross-Page Data'!$I$4:$J$19,2,FALSE),IF(VLOOKUP(H2140,'Cross-Page Data'!$D$4:$F$48,3,FALSE)="hydro",VLOOKUP(G2140,'Cross-Page Data'!$I$4:$J$19,2,FALSE),VLOOKUP(H2140,'Cross-Page Data'!$D$4:$F$48,3,FALSE)))))</f>
        <v/>
      </c>
      <c r="M2140" s="120">
        <f>IF(AND($P$2=FALSE,OR(F2140="Commercial NAICS Cogen",F2140="Industrial NAICS Cogen",F2140="NAICS-22 Cogen")),FALSE,IF(AND($P$3=FALSE,OR(F2140="Commercial NAICS Cogen",F2140="Commercial NAICS Non-Cogen",F2140="Industrial NAICS Cogen", F2140="industrial NAICS non-Cogen")),FALSE, TRUE))</f>
        <v/>
      </c>
    </row>
    <row r="2141">
      <c r="A2141" s="129" t="n">
        <v>10693</v>
      </c>
      <c r="B2141" s="130" t="inlineStr">
        <is>
          <t>Eastern Correctional Institute</t>
        </is>
      </c>
      <c r="C2141" s="130" t="inlineStr">
        <is>
          <t>Maryland Environmental Service</t>
        </is>
      </c>
      <c r="D2141" s="129" t="n">
        <v>11704</v>
      </c>
      <c r="E2141" s="130" t="inlineStr">
        <is>
          <t>MD</t>
        </is>
      </c>
      <c r="F2141" s="130" t="inlineStr">
        <is>
          <t>Commercial NAICS Cogen</t>
        </is>
      </c>
      <c r="G2141" s="130" t="inlineStr">
        <is>
          <t>IC</t>
        </is>
      </c>
      <c r="H2141" s="130" t="inlineStr">
        <is>
          <t>DFO</t>
        </is>
      </c>
      <c r="I2141" s="130" t="inlineStr">
        <is>
          <t>DFO</t>
        </is>
      </c>
      <c r="J2141" s="131" t="n">
        <v>75</v>
      </c>
      <c r="K2141" s="129" t="n">
        <v>2020</v>
      </c>
      <c r="L2141" s="120">
        <f>IF(VLOOKUP(H2141,'Cross-Page Data'!$D$4:$F$48,3,FALSE)="natural gas",VLOOKUP(G2141,'Cross-Page Data'!$I$4:$J$19,2,FALSE),IF(VLOOKUP(H2141,'Cross-Page Data'!$D$4:$F$48,3,FALSE)="solar",IF(G2141="PV","solar PV","solar thermal"),IF(VLOOKUP(H2141,'Cross-Page Data'!$D$4:$F$48,3,FALSE)="wind",VLOOKUP(G2141,'Cross-Page Data'!$I$4:$J$19,2,FALSE),IF(VLOOKUP(H2141,'Cross-Page Data'!$D$4:$F$48,3,FALSE)="hydro",VLOOKUP(G2141,'Cross-Page Data'!$I$4:$J$19,2,FALSE),VLOOKUP(H2141,'Cross-Page Data'!$D$4:$F$48,3,FALSE)))))</f>
        <v/>
      </c>
      <c r="M2141" s="120">
        <f>IF(AND($P$2=FALSE,OR(F2141="Commercial NAICS Cogen",F2141="Industrial NAICS Cogen",F2141="NAICS-22 Cogen")),FALSE,IF(AND($P$3=FALSE,OR(F2141="Commercial NAICS Cogen",F2141="Commercial NAICS Non-Cogen",F2141="Industrial NAICS Cogen", F2141="industrial NAICS non-Cogen")),FALSE, TRUE))</f>
        <v/>
      </c>
    </row>
    <row r="2142">
      <c r="A2142" s="129" t="n">
        <v>10693</v>
      </c>
      <c r="B2142" s="130" t="inlineStr">
        <is>
          <t>Eastern Correctional Institute</t>
        </is>
      </c>
      <c r="C2142" s="130" t="inlineStr">
        <is>
          <t>Maryland Environmental Service</t>
        </is>
      </c>
      <c r="D2142" s="129" t="n">
        <v>11704</v>
      </c>
      <c r="E2142" s="130" t="inlineStr">
        <is>
          <t>MD</t>
        </is>
      </c>
      <c r="F2142" s="130" t="inlineStr">
        <is>
          <t>Commercial NAICS Cogen</t>
        </is>
      </c>
      <c r="G2142" s="130" t="inlineStr">
        <is>
          <t>IC</t>
        </is>
      </c>
      <c r="H2142" s="130" t="inlineStr">
        <is>
          <t>NG</t>
        </is>
      </c>
      <c r="I2142" s="130" t="inlineStr">
        <is>
          <t>NG</t>
        </is>
      </c>
      <c r="J2142" s="131" t="n">
        <v>0</v>
      </c>
      <c r="K2142" s="129" t="n">
        <v>2020</v>
      </c>
      <c r="L2142" s="120">
        <f>IF(VLOOKUP(H2142,'Cross-Page Data'!$D$4:$F$48,3,FALSE)="natural gas",VLOOKUP(G2142,'Cross-Page Data'!$I$4:$J$19,2,FALSE),IF(VLOOKUP(H2142,'Cross-Page Data'!$D$4:$F$48,3,FALSE)="solar",IF(G2142="PV","solar PV","solar thermal"),IF(VLOOKUP(H2142,'Cross-Page Data'!$D$4:$F$48,3,FALSE)="wind",VLOOKUP(G2142,'Cross-Page Data'!$I$4:$J$19,2,FALSE),IF(VLOOKUP(H2142,'Cross-Page Data'!$D$4:$F$48,3,FALSE)="hydro",VLOOKUP(G2142,'Cross-Page Data'!$I$4:$J$19,2,FALSE),VLOOKUP(H2142,'Cross-Page Data'!$D$4:$F$48,3,FALSE)))))</f>
        <v/>
      </c>
      <c r="M2142" s="120">
        <f>IF(AND($P$2=FALSE,OR(F2142="Commercial NAICS Cogen",F2142="Industrial NAICS Cogen",F2142="NAICS-22 Cogen")),FALSE,IF(AND($P$3=FALSE,OR(F2142="Commercial NAICS Cogen",F2142="Commercial NAICS Non-Cogen",F2142="Industrial NAICS Cogen", F2142="industrial NAICS non-Cogen")),FALSE, TRUE))</f>
        <v/>
      </c>
    </row>
    <row r="2143">
      <c r="A2143" s="129" t="n">
        <v>10693</v>
      </c>
      <c r="B2143" s="130" t="inlineStr">
        <is>
          <t>Eastern Correctional Institute</t>
        </is>
      </c>
      <c r="C2143" s="130" t="inlineStr">
        <is>
          <t>Maryland Environmental Service</t>
        </is>
      </c>
      <c r="D2143" s="129" t="n">
        <v>11704</v>
      </c>
      <c r="E2143" s="130" t="inlineStr">
        <is>
          <t>MD</t>
        </is>
      </c>
      <c r="F2143" s="130" t="inlineStr">
        <is>
          <t>Commercial NAICS Cogen</t>
        </is>
      </c>
      <c r="G2143" s="130" t="inlineStr">
        <is>
          <t>ST</t>
        </is>
      </c>
      <c r="H2143" s="130" t="inlineStr">
        <is>
          <t>BIT</t>
        </is>
      </c>
      <c r="I2143" s="130" t="inlineStr">
        <is>
          <t>COL</t>
        </is>
      </c>
      <c r="J2143" s="131" t="n">
        <v>0</v>
      </c>
      <c r="K2143" s="129" t="n">
        <v>2020</v>
      </c>
      <c r="L2143" s="120">
        <f>IF(VLOOKUP(H2143,'Cross-Page Data'!$D$4:$F$48,3,FALSE)="natural gas",VLOOKUP(G2143,'Cross-Page Data'!$I$4:$J$19,2,FALSE),IF(VLOOKUP(H2143,'Cross-Page Data'!$D$4:$F$48,3,FALSE)="solar",IF(G2143="PV","solar PV","solar thermal"),IF(VLOOKUP(H2143,'Cross-Page Data'!$D$4:$F$48,3,FALSE)="wind",VLOOKUP(G2143,'Cross-Page Data'!$I$4:$J$19,2,FALSE),IF(VLOOKUP(H2143,'Cross-Page Data'!$D$4:$F$48,3,FALSE)="hydro",VLOOKUP(G2143,'Cross-Page Data'!$I$4:$J$19,2,FALSE),VLOOKUP(H2143,'Cross-Page Data'!$D$4:$F$48,3,FALSE)))))</f>
        <v/>
      </c>
      <c r="M2143" s="120">
        <f>IF(AND($P$2=FALSE,OR(F2143="Commercial NAICS Cogen",F2143="Industrial NAICS Cogen",F2143="NAICS-22 Cogen")),FALSE,IF(AND($P$3=FALSE,OR(F2143="Commercial NAICS Cogen",F2143="Commercial NAICS Non-Cogen",F2143="Industrial NAICS Cogen", F2143="industrial NAICS non-Cogen")),FALSE, TRUE))</f>
        <v/>
      </c>
    </row>
    <row r="2144">
      <c r="A2144" s="129" t="n">
        <v>10693</v>
      </c>
      <c r="B2144" s="130" t="inlineStr">
        <is>
          <t>Eastern Correctional Institute</t>
        </is>
      </c>
      <c r="C2144" s="130" t="inlineStr">
        <is>
          <t>Maryland Environmental Service</t>
        </is>
      </c>
      <c r="D2144" s="129" t="n">
        <v>11704</v>
      </c>
      <c r="E2144" s="130" t="inlineStr">
        <is>
          <t>MD</t>
        </is>
      </c>
      <c r="F2144" s="130" t="inlineStr">
        <is>
          <t>Commercial NAICS Cogen</t>
        </is>
      </c>
      <c r="G2144" s="130" t="inlineStr">
        <is>
          <t>ST</t>
        </is>
      </c>
      <c r="H2144" s="130" t="inlineStr">
        <is>
          <t>DFO</t>
        </is>
      </c>
      <c r="I2144" s="130" t="inlineStr">
        <is>
          <t>DFO</t>
        </is>
      </c>
      <c r="J2144" s="131" t="n">
        <v>52.979</v>
      </c>
      <c r="K2144" s="129" t="n">
        <v>2020</v>
      </c>
      <c r="L2144" s="120">
        <f>IF(VLOOKUP(H2144,'Cross-Page Data'!$D$4:$F$48,3,FALSE)="natural gas",VLOOKUP(G2144,'Cross-Page Data'!$I$4:$J$19,2,FALSE),IF(VLOOKUP(H2144,'Cross-Page Data'!$D$4:$F$48,3,FALSE)="solar",IF(G2144="PV","solar PV","solar thermal"),IF(VLOOKUP(H2144,'Cross-Page Data'!$D$4:$F$48,3,FALSE)="wind",VLOOKUP(G2144,'Cross-Page Data'!$I$4:$J$19,2,FALSE),IF(VLOOKUP(H2144,'Cross-Page Data'!$D$4:$F$48,3,FALSE)="hydro",VLOOKUP(G2144,'Cross-Page Data'!$I$4:$J$19,2,FALSE),VLOOKUP(H2144,'Cross-Page Data'!$D$4:$F$48,3,FALSE)))))</f>
        <v/>
      </c>
      <c r="M2144" s="120">
        <f>IF(AND($P$2=FALSE,OR(F2144="Commercial NAICS Cogen",F2144="Industrial NAICS Cogen",F2144="NAICS-22 Cogen")),FALSE,IF(AND($P$3=FALSE,OR(F2144="Commercial NAICS Cogen",F2144="Commercial NAICS Non-Cogen",F2144="Industrial NAICS Cogen", F2144="industrial NAICS non-Cogen")),FALSE, TRUE))</f>
        <v/>
      </c>
    </row>
    <row r="2145">
      <c r="A2145" s="129" t="n">
        <v>10693</v>
      </c>
      <c r="B2145" s="130" t="inlineStr">
        <is>
          <t>Eastern Correctional Institute</t>
        </is>
      </c>
      <c r="C2145" s="130" t="inlineStr">
        <is>
          <t>Maryland Environmental Service</t>
        </is>
      </c>
      <c r="D2145" s="129" t="n">
        <v>11704</v>
      </c>
      <c r="E2145" s="130" t="inlineStr">
        <is>
          <t>MD</t>
        </is>
      </c>
      <c r="F2145" s="130" t="inlineStr">
        <is>
          <t>Commercial NAICS Cogen</t>
        </is>
      </c>
      <c r="G2145" s="130" t="inlineStr">
        <is>
          <t>ST</t>
        </is>
      </c>
      <c r="H2145" s="130" t="inlineStr">
        <is>
          <t>NG</t>
        </is>
      </c>
      <c r="I2145" s="130" t="inlineStr">
        <is>
          <t>NG</t>
        </is>
      </c>
      <c r="J2145" s="131" t="n">
        <v>0</v>
      </c>
      <c r="K2145" s="129" t="n">
        <v>2020</v>
      </c>
      <c r="L2145" s="120">
        <f>IF(VLOOKUP(H2145,'Cross-Page Data'!$D$4:$F$48,3,FALSE)="natural gas",VLOOKUP(G2145,'Cross-Page Data'!$I$4:$J$19,2,FALSE),IF(VLOOKUP(H2145,'Cross-Page Data'!$D$4:$F$48,3,FALSE)="solar",IF(G2145="PV","solar PV","solar thermal"),IF(VLOOKUP(H2145,'Cross-Page Data'!$D$4:$F$48,3,FALSE)="wind",VLOOKUP(G2145,'Cross-Page Data'!$I$4:$J$19,2,FALSE),IF(VLOOKUP(H2145,'Cross-Page Data'!$D$4:$F$48,3,FALSE)="hydro",VLOOKUP(G2145,'Cross-Page Data'!$I$4:$J$19,2,FALSE),VLOOKUP(H2145,'Cross-Page Data'!$D$4:$F$48,3,FALSE)))))</f>
        <v/>
      </c>
      <c r="M2145" s="120">
        <f>IF(AND($P$2=FALSE,OR(F2145="Commercial NAICS Cogen",F2145="Industrial NAICS Cogen",F2145="NAICS-22 Cogen")),FALSE,IF(AND($P$3=FALSE,OR(F2145="Commercial NAICS Cogen",F2145="Commercial NAICS Non-Cogen",F2145="Industrial NAICS Cogen", F2145="industrial NAICS non-Cogen")),FALSE, TRUE))</f>
        <v/>
      </c>
    </row>
    <row r="2146">
      <c r="A2146" s="129" t="n">
        <v>10693</v>
      </c>
      <c r="B2146" s="130" t="inlineStr">
        <is>
          <t>Eastern Correctional Institute</t>
        </is>
      </c>
      <c r="C2146" s="130" t="inlineStr">
        <is>
          <t>Maryland Environmental Service</t>
        </is>
      </c>
      <c r="D2146" s="129" t="n">
        <v>11704</v>
      </c>
      <c r="E2146" s="130" t="inlineStr">
        <is>
          <t>MD</t>
        </is>
      </c>
      <c r="F2146" s="130" t="inlineStr">
        <is>
          <t>Commercial NAICS Cogen</t>
        </is>
      </c>
      <c r="G2146" s="130" t="inlineStr">
        <is>
          <t>ST</t>
        </is>
      </c>
      <c r="H2146" s="130" t="inlineStr">
        <is>
          <t>PG</t>
        </is>
      </c>
      <c r="I2146" s="130" t="inlineStr">
        <is>
          <t>WOO</t>
        </is>
      </c>
      <c r="J2146" s="131" t="n">
        <v>0</v>
      </c>
      <c r="K2146" s="129" t="n">
        <v>2020</v>
      </c>
      <c r="L2146" s="120">
        <f>IF(VLOOKUP(H2146,'Cross-Page Data'!$D$4:$F$48,3,FALSE)="natural gas",VLOOKUP(G2146,'Cross-Page Data'!$I$4:$J$19,2,FALSE),IF(VLOOKUP(H2146,'Cross-Page Data'!$D$4:$F$48,3,FALSE)="solar",IF(G2146="PV","solar PV","solar thermal"),IF(VLOOKUP(H2146,'Cross-Page Data'!$D$4:$F$48,3,FALSE)="wind",VLOOKUP(G2146,'Cross-Page Data'!$I$4:$J$19,2,FALSE),IF(VLOOKUP(H2146,'Cross-Page Data'!$D$4:$F$48,3,FALSE)="hydro",VLOOKUP(G2146,'Cross-Page Data'!$I$4:$J$19,2,FALSE),VLOOKUP(H2146,'Cross-Page Data'!$D$4:$F$48,3,FALSE)))))</f>
        <v/>
      </c>
      <c r="M2146" s="120">
        <f>IF(AND($P$2=FALSE,OR(F2146="Commercial NAICS Cogen",F2146="Industrial NAICS Cogen",F2146="NAICS-22 Cogen")),FALSE,IF(AND($P$3=FALSE,OR(F2146="Commercial NAICS Cogen",F2146="Commercial NAICS Non-Cogen",F2146="Industrial NAICS Cogen", F2146="industrial NAICS non-Cogen")),FALSE, TRUE))</f>
        <v/>
      </c>
    </row>
    <row r="2147">
      <c r="A2147" s="129" t="n">
        <v>10693</v>
      </c>
      <c r="B2147" s="130" t="inlineStr">
        <is>
          <t>Eastern Correctional Institute</t>
        </is>
      </c>
      <c r="C2147" s="130" t="inlineStr">
        <is>
          <t>Maryland Environmental Service</t>
        </is>
      </c>
      <c r="D2147" s="129" t="n">
        <v>11704</v>
      </c>
      <c r="E2147" s="130" t="inlineStr">
        <is>
          <t>MD</t>
        </is>
      </c>
      <c r="F2147" s="130" t="inlineStr">
        <is>
          <t>Commercial NAICS Cogen</t>
        </is>
      </c>
      <c r="G2147" s="130" t="inlineStr">
        <is>
          <t>ST</t>
        </is>
      </c>
      <c r="H2147" s="130" t="inlineStr">
        <is>
          <t>WDS</t>
        </is>
      </c>
      <c r="I2147" s="130" t="inlineStr">
        <is>
          <t>WWW</t>
        </is>
      </c>
      <c r="J2147" s="131" t="n">
        <v>10304.021</v>
      </c>
      <c r="K2147" s="129" t="n">
        <v>2020</v>
      </c>
      <c r="L2147" s="120">
        <f>IF(VLOOKUP(H2147,'Cross-Page Data'!$D$4:$F$48,3,FALSE)="natural gas",VLOOKUP(G2147,'Cross-Page Data'!$I$4:$J$19,2,FALSE),IF(VLOOKUP(H2147,'Cross-Page Data'!$D$4:$F$48,3,FALSE)="solar",IF(G2147="PV","solar PV","solar thermal"),IF(VLOOKUP(H2147,'Cross-Page Data'!$D$4:$F$48,3,FALSE)="wind",VLOOKUP(G2147,'Cross-Page Data'!$I$4:$J$19,2,FALSE),IF(VLOOKUP(H2147,'Cross-Page Data'!$D$4:$F$48,3,FALSE)="hydro",VLOOKUP(G2147,'Cross-Page Data'!$I$4:$J$19,2,FALSE),VLOOKUP(H2147,'Cross-Page Data'!$D$4:$F$48,3,FALSE)))))</f>
        <v/>
      </c>
      <c r="M2147" s="120">
        <f>IF(AND($P$2=FALSE,OR(F2147="Commercial NAICS Cogen",F2147="Industrial NAICS Cogen",F2147="NAICS-22 Cogen")),FALSE,IF(AND($P$3=FALSE,OR(F2147="Commercial NAICS Cogen",F2147="Commercial NAICS Non-Cogen",F2147="Industrial NAICS Cogen", F2147="industrial NAICS non-Cogen")),FALSE, TRUE))</f>
        <v/>
      </c>
    </row>
    <row r="2148">
      <c r="A2148" s="129" t="n">
        <v>10694</v>
      </c>
      <c r="B2148" s="130" t="inlineStr">
        <is>
          <t>Pepperell Hydro Power Plant</t>
        </is>
      </c>
      <c r="C2148" s="130" t="inlineStr">
        <is>
          <t>Swift River Hydro Operations Co., Inc</t>
        </is>
      </c>
      <c r="D2148" s="129" t="n">
        <v>49911</v>
      </c>
      <c r="E2148" s="130" t="inlineStr">
        <is>
          <t>MA</t>
        </is>
      </c>
      <c r="F2148" s="130" t="inlineStr">
        <is>
          <t>NAICS-22 Non-Cogen</t>
        </is>
      </c>
      <c r="G2148" s="130" t="inlineStr">
        <is>
          <t>HY</t>
        </is>
      </c>
      <c r="H2148" s="130" t="inlineStr">
        <is>
          <t>WAT</t>
        </is>
      </c>
      <c r="I2148" s="130" t="inlineStr">
        <is>
          <t>HYC</t>
        </is>
      </c>
      <c r="J2148" s="131" t="n">
        <v>4878</v>
      </c>
      <c r="K2148" s="129" t="n">
        <v>2020</v>
      </c>
      <c r="L2148" s="120">
        <f>IF(VLOOKUP(H2148,'Cross-Page Data'!$D$4:$F$48,3,FALSE)="natural gas",VLOOKUP(G2148,'Cross-Page Data'!$I$4:$J$19,2,FALSE),IF(VLOOKUP(H2148,'Cross-Page Data'!$D$4:$F$48,3,FALSE)="solar",IF(G2148="PV","solar PV","solar thermal"),IF(VLOOKUP(H2148,'Cross-Page Data'!$D$4:$F$48,3,FALSE)="wind",VLOOKUP(G2148,'Cross-Page Data'!$I$4:$J$19,2,FALSE),IF(VLOOKUP(H2148,'Cross-Page Data'!$D$4:$F$48,3,FALSE)="hydro",VLOOKUP(G2148,'Cross-Page Data'!$I$4:$J$19,2,FALSE),VLOOKUP(H2148,'Cross-Page Data'!$D$4:$F$48,3,FALSE)))))</f>
        <v/>
      </c>
      <c r="M2148" s="120">
        <f>IF(AND($P$2=FALSE,OR(F2148="Commercial NAICS Cogen",F2148="Industrial NAICS Cogen",F2148="NAICS-22 Cogen")),FALSE,IF(AND($P$3=FALSE,OR(F2148="Commercial NAICS Cogen",F2148="Commercial NAICS Non-Cogen",F2148="Industrial NAICS Cogen", F2148="industrial NAICS non-Cogen")),FALSE, TRUE))</f>
        <v/>
      </c>
    </row>
    <row r="2149">
      <c r="A2149" s="129" t="n">
        <v>10699</v>
      </c>
      <c r="B2149" s="130" t="inlineStr">
        <is>
          <t>Georgia-Pacific Consr Prods LP-Naheola</t>
        </is>
      </c>
      <c r="C2149" s="130" t="inlineStr">
        <is>
          <t>Georgia-Pacific Consr Prods LP-Naheola</t>
        </is>
      </c>
      <c r="D2149" s="129" t="n">
        <v>7136</v>
      </c>
      <c r="E2149" s="130" t="inlineStr">
        <is>
          <t>AL</t>
        </is>
      </c>
      <c r="F2149" s="130" t="inlineStr">
        <is>
          <t>Industrial NAICS Cogen</t>
        </is>
      </c>
      <c r="G2149" s="130" t="inlineStr">
        <is>
          <t>ST</t>
        </is>
      </c>
      <c r="H2149" s="130" t="inlineStr">
        <is>
          <t>BIT</t>
        </is>
      </c>
      <c r="I2149" s="130" t="inlineStr">
        <is>
          <t>COL</t>
        </is>
      </c>
      <c r="J2149" s="131" t="n">
        <v>0</v>
      </c>
      <c r="K2149" s="129" t="n">
        <v>2020</v>
      </c>
      <c r="L2149" s="120">
        <f>IF(VLOOKUP(H2149,'Cross-Page Data'!$D$4:$F$48,3,FALSE)="natural gas",VLOOKUP(G2149,'Cross-Page Data'!$I$4:$J$19,2,FALSE),IF(VLOOKUP(H2149,'Cross-Page Data'!$D$4:$F$48,3,FALSE)="solar",IF(G2149="PV","solar PV","solar thermal"),IF(VLOOKUP(H2149,'Cross-Page Data'!$D$4:$F$48,3,FALSE)="wind",VLOOKUP(G2149,'Cross-Page Data'!$I$4:$J$19,2,FALSE),IF(VLOOKUP(H2149,'Cross-Page Data'!$D$4:$F$48,3,FALSE)="hydro",VLOOKUP(G2149,'Cross-Page Data'!$I$4:$J$19,2,FALSE),VLOOKUP(H2149,'Cross-Page Data'!$D$4:$F$48,3,FALSE)))))</f>
        <v/>
      </c>
      <c r="M2149" s="120">
        <f>IF(AND($P$2=FALSE,OR(F2149="Commercial NAICS Cogen",F2149="Industrial NAICS Cogen",F2149="NAICS-22 Cogen")),FALSE,IF(AND($P$3=FALSE,OR(F2149="Commercial NAICS Cogen",F2149="Commercial NAICS Non-Cogen",F2149="Industrial NAICS Cogen", F2149="industrial NAICS non-Cogen")),FALSE, TRUE))</f>
        <v/>
      </c>
    </row>
    <row r="2150">
      <c r="A2150" s="129" t="n">
        <v>10699</v>
      </c>
      <c r="B2150" s="130" t="inlineStr">
        <is>
          <t>Georgia-Pacific Consr Prods LP-Naheola</t>
        </is>
      </c>
      <c r="C2150" s="130" t="inlineStr">
        <is>
          <t>Georgia-Pacific Consr Prods LP-Naheola</t>
        </is>
      </c>
      <c r="D2150" s="129" t="n">
        <v>7136</v>
      </c>
      <c r="E2150" s="130" t="inlineStr">
        <is>
          <t>AL</t>
        </is>
      </c>
      <c r="F2150" s="130" t="inlineStr">
        <is>
          <t>Industrial NAICS Cogen</t>
        </is>
      </c>
      <c r="G2150" s="130" t="inlineStr">
        <is>
          <t>ST</t>
        </is>
      </c>
      <c r="H2150" s="130" t="inlineStr">
        <is>
          <t>BLQ</t>
        </is>
      </c>
      <c r="I2150" s="130" t="inlineStr">
        <is>
          <t>WWW</t>
        </is>
      </c>
      <c r="J2150" s="131" t="n">
        <v>222873.12</v>
      </c>
      <c r="K2150" s="129" t="n">
        <v>2020</v>
      </c>
      <c r="L2150" s="120">
        <f>IF(VLOOKUP(H2150,'Cross-Page Data'!$D$4:$F$48,3,FALSE)="natural gas",VLOOKUP(G2150,'Cross-Page Data'!$I$4:$J$19,2,FALSE),IF(VLOOKUP(H2150,'Cross-Page Data'!$D$4:$F$48,3,FALSE)="solar",IF(G2150="PV","solar PV","solar thermal"),IF(VLOOKUP(H2150,'Cross-Page Data'!$D$4:$F$48,3,FALSE)="wind",VLOOKUP(G2150,'Cross-Page Data'!$I$4:$J$19,2,FALSE),IF(VLOOKUP(H2150,'Cross-Page Data'!$D$4:$F$48,3,FALSE)="hydro",VLOOKUP(G2150,'Cross-Page Data'!$I$4:$J$19,2,FALSE),VLOOKUP(H2150,'Cross-Page Data'!$D$4:$F$48,3,FALSE)))))</f>
        <v/>
      </c>
      <c r="M2150" s="120">
        <f>IF(AND($P$2=FALSE,OR(F2150="Commercial NAICS Cogen",F2150="Industrial NAICS Cogen",F2150="NAICS-22 Cogen")),FALSE,IF(AND($P$3=FALSE,OR(F2150="Commercial NAICS Cogen",F2150="Commercial NAICS Non-Cogen",F2150="Industrial NAICS Cogen", F2150="industrial NAICS non-Cogen")),FALSE, TRUE))</f>
        <v/>
      </c>
    </row>
    <row r="2151">
      <c r="A2151" s="129" t="n">
        <v>10699</v>
      </c>
      <c r="B2151" s="130" t="inlineStr">
        <is>
          <t>Georgia-Pacific Consr Prods LP-Naheola</t>
        </is>
      </c>
      <c r="C2151" s="130" t="inlineStr">
        <is>
          <t>Georgia-Pacific Consr Prods LP-Naheola</t>
        </is>
      </c>
      <c r="D2151" s="129" t="n">
        <v>7136</v>
      </c>
      <c r="E2151" s="130" t="inlineStr">
        <is>
          <t>AL</t>
        </is>
      </c>
      <c r="F2151" s="130" t="inlineStr">
        <is>
          <t>Industrial NAICS Cogen</t>
        </is>
      </c>
      <c r="G2151" s="130" t="inlineStr">
        <is>
          <t>ST</t>
        </is>
      </c>
      <c r="H2151" s="130" t="inlineStr">
        <is>
          <t>DFO</t>
        </is>
      </c>
      <c r="I2151" s="130" t="inlineStr">
        <is>
          <t>DFO</t>
        </is>
      </c>
      <c r="J2151" s="131" t="n">
        <v>16.06</v>
      </c>
      <c r="K2151" s="129" t="n">
        <v>2020</v>
      </c>
      <c r="L2151" s="120">
        <f>IF(VLOOKUP(H2151,'Cross-Page Data'!$D$4:$F$48,3,FALSE)="natural gas",VLOOKUP(G2151,'Cross-Page Data'!$I$4:$J$19,2,FALSE),IF(VLOOKUP(H2151,'Cross-Page Data'!$D$4:$F$48,3,FALSE)="solar",IF(G2151="PV","solar PV","solar thermal"),IF(VLOOKUP(H2151,'Cross-Page Data'!$D$4:$F$48,3,FALSE)="wind",VLOOKUP(G2151,'Cross-Page Data'!$I$4:$J$19,2,FALSE),IF(VLOOKUP(H2151,'Cross-Page Data'!$D$4:$F$48,3,FALSE)="hydro",VLOOKUP(G2151,'Cross-Page Data'!$I$4:$J$19,2,FALSE),VLOOKUP(H2151,'Cross-Page Data'!$D$4:$F$48,3,FALSE)))))</f>
        <v/>
      </c>
      <c r="M2151" s="120">
        <f>IF(AND($P$2=FALSE,OR(F2151="Commercial NAICS Cogen",F2151="Industrial NAICS Cogen",F2151="NAICS-22 Cogen")),FALSE,IF(AND($P$3=FALSE,OR(F2151="Commercial NAICS Cogen",F2151="Commercial NAICS Non-Cogen",F2151="Industrial NAICS Cogen", F2151="industrial NAICS non-Cogen")),FALSE, TRUE))</f>
        <v/>
      </c>
    </row>
    <row r="2152">
      <c r="A2152" s="129" t="n">
        <v>10699</v>
      </c>
      <c r="B2152" s="130" t="inlineStr">
        <is>
          <t>Georgia-Pacific Consr Prods LP-Naheola</t>
        </is>
      </c>
      <c r="C2152" s="130" t="inlineStr">
        <is>
          <t>Georgia-Pacific Consr Prods LP-Naheola</t>
        </is>
      </c>
      <c r="D2152" s="129" t="n">
        <v>7136</v>
      </c>
      <c r="E2152" s="130" t="inlineStr">
        <is>
          <t>AL</t>
        </is>
      </c>
      <c r="F2152" s="130" t="inlineStr">
        <is>
          <t>Industrial NAICS Cogen</t>
        </is>
      </c>
      <c r="G2152" s="130" t="inlineStr">
        <is>
          <t>ST</t>
        </is>
      </c>
      <c r="H2152" s="130" t="inlineStr">
        <is>
          <t>NG</t>
        </is>
      </c>
      <c r="I2152" s="130" t="inlineStr">
        <is>
          <t>NG</t>
        </is>
      </c>
      <c r="J2152" s="131" t="n">
        <v>50485.864</v>
      </c>
      <c r="K2152" s="129" t="n">
        <v>2020</v>
      </c>
      <c r="L2152" s="120">
        <f>IF(VLOOKUP(H2152,'Cross-Page Data'!$D$4:$F$48,3,FALSE)="natural gas",VLOOKUP(G2152,'Cross-Page Data'!$I$4:$J$19,2,FALSE),IF(VLOOKUP(H2152,'Cross-Page Data'!$D$4:$F$48,3,FALSE)="solar",IF(G2152="PV","solar PV","solar thermal"),IF(VLOOKUP(H2152,'Cross-Page Data'!$D$4:$F$48,3,FALSE)="wind",VLOOKUP(G2152,'Cross-Page Data'!$I$4:$J$19,2,FALSE),IF(VLOOKUP(H2152,'Cross-Page Data'!$D$4:$F$48,3,FALSE)="hydro",VLOOKUP(G2152,'Cross-Page Data'!$I$4:$J$19,2,FALSE),VLOOKUP(H2152,'Cross-Page Data'!$D$4:$F$48,3,FALSE)))))</f>
        <v/>
      </c>
      <c r="M2152" s="120">
        <f>IF(AND($P$2=FALSE,OR(F2152="Commercial NAICS Cogen",F2152="Industrial NAICS Cogen",F2152="NAICS-22 Cogen")),FALSE,IF(AND($P$3=FALSE,OR(F2152="Commercial NAICS Cogen",F2152="Commercial NAICS Non-Cogen",F2152="Industrial NAICS Cogen", F2152="industrial NAICS non-Cogen")),FALSE, TRUE))</f>
        <v/>
      </c>
    </row>
    <row r="2153">
      <c r="A2153" s="129" t="n">
        <v>10699</v>
      </c>
      <c r="B2153" s="130" t="inlineStr">
        <is>
          <t>Georgia-Pacific Consr Prods LP-Naheola</t>
        </is>
      </c>
      <c r="C2153" s="130" t="inlineStr">
        <is>
          <t>Georgia-Pacific Consr Prods LP-Naheola</t>
        </is>
      </c>
      <c r="D2153" s="129" t="n">
        <v>7136</v>
      </c>
      <c r="E2153" s="130" t="inlineStr">
        <is>
          <t>AL</t>
        </is>
      </c>
      <c r="F2153" s="130" t="inlineStr">
        <is>
          <t>Industrial NAICS Cogen</t>
        </is>
      </c>
      <c r="G2153" s="130" t="inlineStr">
        <is>
          <t>ST</t>
        </is>
      </c>
      <c r="H2153" s="130" t="inlineStr">
        <is>
          <t>RFO</t>
        </is>
      </c>
      <c r="I2153" s="130" t="inlineStr">
        <is>
          <t>RFO</t>
        </is>
      </c>
      <c r="J2153" s="131" t="n">
        <v>0</v>
      </c>
      <c r="K2153" s="129" t="n">
        <v>2020</v>
      </c>
      <c r="L2153" s="120">
        <f>IF(VLOOKUP(H2153,'Cross-Page Data'!$D$4:$F$48,3,FALSE)="natural gas",VLOOKUP(G2153,'Cross-Page Data'!$I$4:$J$19,2,FALSE),IF(VLOOKUP(H2153,'Cross-Page Data'!$D$4:$F$48,3,FALSE)="solar",IF(G2153="PV","solar PV","solar thermal"),IF(VLOOKUP(H2153,'Cross-Page Data'!$D$4:$F$48,3,FALSE)="wind",VLOOKUP(G2153,'Cross-Page Data'!$I$4:$J$19,2,FALSE),IF(VLOOKUP(H2153,'Cross-Page Data'!$D$4:$F$48,3,FALSE)="hydro",VLOOKUP(G2153,'Cross-Page Data'!$I$4:$J$19,2,FALSE),VLOOKUP(H2153,'Cross-Page Data'!$D$4:$F$48,3,FALSE)))))</f>
        <v/>
      </c>
      <c r="M2153" s="120">
        <f>IF(AND($P$2=FALSE,OR(F2153="Commercial NAICS Cogen",F2153="Industrial NAICS Cogen",F2153="NAICS-22 Cogen")),FALSE,IF(AND($P$3=FALSE,OR(F2153="Commercial NAICS Cogen",F2153="Commercial NAICS Non-Cogen",F2153="Industrial NAICS Cogen", F2153="industrial NAICS non-Cogen")),FALSE, TRUE))</f>
        <v/>
      </c>
    </row>
    <row r="2154">
      <c r="A2154" s="129" t="n">
        <v>10699</v>
      </c>
      <c r="B2154" s="130" t="inlineStr">
        <is>
          <t>Georgia-Pacific Consr Prods LP-Naheola</t>
        </is>
      </c>
      <c r="C2154" s="130" t="inlineStr">
        <is>
          <t>Georgia-Pacific Consr Prods LP-Naheola</t>
        </is>
      </c>
      <c r="D2154" s="129" t="n">
        <v>7136</v>
      </c>
      <c r="E2154" s="130" t="inlineStr">
        <is>
          <t>AL</t>
        </is>
      </c>
      <c r="F2154" s="130" t="inlineStr">
        <is>
          <t>Industrial NAICS Cogen</t>
        </is>
      </c>
      <c r="G2154" s="130" t="inlineStr">
        <is>
          <t>ST</t>
        </is>
      </c>
      <c r="H2154" s="130" t="inlineStr">
        <is>
          <t>WDS</t>
        </is>
      </c>
      <c r="I2154" s="130" t="inlineStr">
        <is>
          <t>WWW</t>
        </is>
      </c>
      <c r="J2154" s="131" t="n">
        <v>95678.95699999999</v>
      </c>
      <c r="K2154" s="129" t="n">
        <v>2020</v>
      </c>
      <c r="L2154" s="120">
        <f>IF(VLOOKUP(H2154,'Cross-Page Data'!$D$4:$F$48,3,FALSE)="natural gas",VLOOKUP(G2154,'Cross-Page Data'!$I$4:$J$19,2,FALSE),IF(VLOOKUP(H2154,'Cross-Page Data'!$D$4:$F$48,3,FALSE)="solar",IF(G2154="PV","solar PV","solar thermal"),IF(VLOOKUP(H2154,'Cross-Page Data'!$D$4:$F$48,3,FALSE)="wind",VLOOKUP(G2154,'Cross-Page Data'!$I$4:$J$19,2,FALSE),IF(VLOOKUP(H2154,'Cross-Page Data'!$D$4:$F$48,3,FALSE)="hydro",VLOOKUP(G2154,'Cross-Page Data'!$I$4:$J$19,2,FALSE),VLOOKUP(H2154,'Cross-Page Data'!$D$4:$F$48,3,FALSE)))))</f>
        <v/>
      </c>
      <c r="M2154" s="120">
        <f>IF(AND($P$2=FALSE,OR(F2154="Commercial NAICS Cogen",F2154="Industrial NAICS Cogen",F2154="NAICS-22 Cogen")),FALSE,IF(AND($P$3=FALSE,OR(F2154="Commercial NAICS Cogen",F2154="Commercial NAICS Non-Cogen",F2154="Industrial NAICS Cogen", F2154="industrial NAICS non-Cogen")),FALSE, TRUE))</f>
        <v/>
      </c>
    </row>
    <row r="2155">
      <c r="A2155" s="129" t="n">
        <v>10743</v>
      </c>
      <c r="B2155" s="130" t="inlineStr">
        <is>
          <t>Morgantown Energy Facility</t>
        </is>
      </c>
      <c r="C2155" s="130" t="inlineStr">
        <is>
          <t>Morgantown Energy Associates</t>
        </is>
      </c>
      <c r="D2155" s="129" t="n">
        <v>12949</v>
      </c>
      <c r="E2155" s="130" t="inlineStr">
        <is>
          <t>WV</t>
        </is>
      </c>
      <c r="F2155" s="130" t="inlineStr">
        <is>
          <t>NAICS-22 Cogen</t>
        </is>
      </c>
      <c r="G2155" s="130" t="inlineStr">
        <is>
          <t>ST</t>
        </is>
      </c>
      <c r="H2155" s="130" t="inlineStr">
        <is>
          <t>BIT</t>
        </is>
      </c>
      <c r="I2155" s="130" t="inlineStr">
        <is>
          <t>COL</t>
        </is>
      </c>
      <c r="J2155" s="131" t="n">
        <v>0</v>
      </c>
      <c r="K2155" s="129" t="n">
        <v>2020</v>
      </c>
      <c r="L2155" s="120">
        <f>IF(VLOOKUP(H2155,'Cross-Page Data'!$D$4:$F$48,3,FALSE)="natural gas",VLOOKUP(G2155,'Cross-Page Data'!$I$4:$J$19,2,FALSE),IF(VLOOKUP(H2155,'Cross-Page Data'!$D$4:$F$48,3,FALSE)="solar",IF(G2155="PV","solar PV","solar thermal"),IF(VLOOKUP(H2155,'Cross-Page Data'!$D$4:$F$48,3,FALSE)="wind",VLOOKUP(G2155,'Cross-Page Data'!$I$4:$J$19,2,FALSE),IF(VLOOKUP(H2155,'Cross-Page Data'!$D$4:$F$48,3,FALSE)="hydro",VLOOKUP(G2155,'Cross-Page Data'!$I$4:$J$19,2,FALSE),VLOOKUP(H2155,'Cross-Page Data'!$D$4:$F$48,3,FALSE)))))</f>
        <v/>
      </c>
      <c r="M2155" s="120">
        <f>IF(AND($P$2=FALSE,OR(F2155="Commercial NAICS Cogen",F2155="Industrial NAICS Cogen",F2155="NAICS-22 Cogen")),FALSE,IF(AND($P$3=FALSE,OR(F2155="Commercial NAICS Cogen",F2155="Commercial NAICS Non-Cogen",F2155="Industrial NAICS Cogen", F2155="industrial NAICS non-Cogen")),FALSE, TRUE))</f>
        <v/>
      </c>
    </row>
    <row r="2156">
      <c r="A2156" s="129" t="n">
        <v>10743</v>
      </c>
      <c r="B2156" s="130" t="inlineStr">
        <is>
          <t>Morgantown Energy Facility</t>
        </is>
      </c>
      <c r="C2156" s="130" t="inlineStr">
        <is>
          <t>Morgantown Energy Associates</t>
        </is>
      </c>
      <c r="D2156" s="129" t="n">
        <v>12949</v>
      </c>
      <c r="E2156" s="130" t="inlineStr">
        <is>
          <t>WV</t>
        </is>
      </c>
      <c r="F2156" s="130" t="inlineStr">
        <is>
          <t>NAICS-22 Cogen</t>
        </is>
      </c>
      <c r="G2156" s="130" t="inlineStr">
        <is>
          <t>ST</t>
        </is>
      </c>
      <c r="H2156" s="130" t="inlineStr">
        <is>
          <t>NG</t>
        </is>
      </c>
      <c r="I2156" s="130" t="inlineStr">
        <is>
          <t>NG</t>
        </is>
      </c>
      <c r="J2156" s="131" t="n">
        <v>0</v>
      </c>
      <c r="K2156" s="129" t="n">
        <v>2020</v>
      </c>
      <c r="L2156" s="120">
        <f>IF(VLOOKUP(H2156,'Cross-Page Data'!$D$4:$F$48,3,FALSE)="natural gas",VLOOKUP(G2156,'Cross-Page Data'!$I$4:$J$19,2,FALSE),IF(VLOOKUP(H2156,'Cross-Page Data'!$D$4:$F$48,3,FALSE)="solar",IF(G2156="PV","solar PV","solar thermal"),IF(VLOOKUP(H2156,'Cross-Page Data'!$D$4:$F$48,3,FALSE)="wind",VLOOKUP(G2156,'Cross-Page Data'!$I$4:$J$19,2,FALSE),IF(VLOOKUP(H2156,'Cross-Page Data'!$D$4:$F$48,3,FALSE)="hydro",VLOOKUP(G2156,'Cross-Page Data'!$I$4:$J$19,2,FALSE),VLOOKUP(H2156,'Cross-Page Data'!$D$4:$F$48,3,FALSE)))))</f>
        <v/>
      </c>
      <c r="M2156" s="120">
        <f>IF(AND($P$2=FALSE,OR(F2156="Commercial NAICS Cogen",F2156="Industrial NAICS Cogen",F2156="NAICS-22 Cogen")),FALSE,IF(AND($P$3=FALSE,OR(F2156="Commercial NAICS Cogen",F2156="Commercial NAICS Non-Cogen",F2156="Industrial NAICS Cogen", F2156="industrial NAICS non-Cogen")),FALSE, TRUE))</f>
        <v/>
      </c>
    </row>
    <row r="2157">
      <c r="A2157" s="129" t="n">
        <v>10743</v>
      </c>
      <c r="B2157" s="130" t="inlineStr">
        <is>
          <t>Morgantown Energy Facility</t>
        </is>
      </c>
      <c r="C2157" s="130" t="inlineStr">
        <is>
          <t>Morgantown Energy Associates</t>
        </is>
      </c>
      <c r="D2157" s="129" t="n">
        <v>12949</v>
      </c>
      <c r="E2157" s="130" t="inlineStr">
        <is>
          <t>WV</t>
        </is>
      </c>
      <c r="F2157" s="130" t="inlineStr">
        <is>
          <t>NAICS-22 Cogen</t>
        </is>
      </c>
      <c r="G2157" s="130" t="inlineStr">
        <is>
          <t>ST</t>
        </is>
      </c>
      <c r="H2157" s="130" t="inlineStr">
        <is>
          <t>WC</t>
        </is>
      </c>
      <c r="I2157" s="130" t="inlineStr">
        <is>
          <t>WOC</t>
        </is>
      </c>
      <c r="J2157" s="131" t="n">
        <v>0</v>
      </c>
      <c r="K2157" s="129" t="n">
        <v>2020</v>
      </c>
      <c r="L2157" s="120">
        <f>IF(VLOOKUP(H2157,'Cross-Page Data'!$D$4:$F$48,3,FALSE)="natural gas",VLOOKUP(G2157,'Cross-Page Data'!$I$4:$J$19,2,FALSE),IF(VLOOKUP(H2157,'Cross-Page Data'!$D$4:$F$48,3,FALSE)="solar",IF(G2157="PV","solar PV","solar thermal"),IF(VLOOKUP(H2157,'Cross-Page Data'!$D$4:$F$48,3,FALSE)="wind",VLOOKUP(G2157,'Cross-Page Data'!$I$4:$J$19,2,FALSE),IF(VLOOKUP(H2157,'Cross-Page Data'!$D$4:$F$48,3,FALSE)="hydro",VLOOKUP(G2157,'Cross-Page Data'!$I$4:$J$19,2,FALSE),VLOOKUP(H2157,'Cross-Page Data'!$D$4:$F$48,3,FALSE)))))</f>
        <v/>
      </c>
      <c r="M2157" s="120">
        <f>IF(AND($P$2=FALSE,OR(F2157="Commercial NAICS Cogen",F2157="Industrial NAICS Cogen",F2157="NAICS-22 Cogen")),FALSE,IF(AND($P$3=FALSE,OR(F2157="Commercial NAICS Cogen",F2157="Commercial NAICS Non-Cogen",F2157="Industrial NAICS Cogen", F2157="industrial NAICS non-Cogen")),FALSE, TRUE))</f>
        <v/>
      </c>
    </row>
    <row r="2158">
      <c r="A2158" s="129" t="n">
        <v>10745</v>
      </c>
      <c r="B2158" s="130" t="inlineStr">
        <is>
          <t>Midland Cogeneration Venture</t>
        </is>
      </c>
      <c r="C2158" s="130" t="inlineStr">
        <is>
          <t>Midland Cogeneration Venture</t>
        </is>
      </c>
      <c r="D2158" s="129" t="n">
        <v>12492</v>
      </c>
      <c r="E2158" s="130" t="inlineStr">
        <is>
          <t>MI</t>
        </is>
      </c>
      <c r="F2158" s="130" t="inlineStr">
        <is>
          <t>NAICS-22 Cogen</t>
        </is>
      </c>
      <c r="G2158" s="130" t="inlineStr">
        <is>
          <t>CA</t>
        </is>
      </c>
      <c r="H2158" s="130" t="inlineStr">
        <is>
          <t>NG</t>
        </is>
      </c>
      <c r="I2158" s="130" t="inlineStr">
        <is>
          <t>NG</t>
        </is>
      </c>
      <c r="J2158" s="131" t="n">
        <v>2002119.8</v>
      </c>
      <c r="K2158" s="129" t="n">
        <v>2020</v>
      </c>
      <c r="L2158" s="120">
        <f>IF(VLOOKUP(H2158,'Cross-Page Data'!$D$4:$F$48,3,FALSE)="natural gas",VLOOKUP(G2158,'Cross-Page Data'!$I$4:$J$19,2,FALSE),IF(VLOOKUP(H2158,'Cross-Page Data'!$D$4:$F$48,3,FALSE)="solar",IF(G2158="PV","solar PV","solar thermal"),IF(VLOOKUP(H2158,'Cross-Page Data'!$D$4:$F$48,3,FALSE)="wind",VLOOKUP(G2158,'Cross-Page Data'!$I$4:$J$19,2,FALSE),IF(VLOOKUP(H2158,'Cross-Page Data'!$D$4:$F$48,3,FALSE)="hydro",VLOOKUP(G2158,'Cross-Page Data'!$I$4:$J$19,2,FALSE),VLOOKUP(H2158,'Cross-Page Data'!$D$4:$F$48,3,FALSE)))))</f>
        <v/>
      </c>
      <c r="M2158" s="120">
        <f>IF(AND($P$2=FALSE,OR(F2158="Commercial NAICS Cogen",F2158="Industrial NAICS Cogen",F2158="NAICS-22 Cogen")),FALSE,IF(AND($P$3=FALSE,OR(F2158="Commercial NAICS Cogen",F2158="Commercial NAICS Non-Cogen",F2158="Industrial NAICS Cogen", F2158="industrial NAICS non-Cogen")),FALSE, TRUE))</f>
        <v/>
      </c>
    </row>
    <row r="2159">
      <c r="A2159" s="129" t="n">
        <v>10745</v>
      </c>
      <c r="B2159" s="130" t="inlineStr">
        <is>
          <t>Midland Cogeneration Venture</t>
        </is>
      </c>
      <c r="C2159" s="130" t="inlineStr">
        <is>
          <t>Midland Cogeneration Venture</t>
        </is>
      </c>
      <c r="D2159" s="129" t="n">
        <v>12492</v>
      </c>
      <c r="E2159" s="130" t="inlineStr">
        <is>
          <t>MI</t>
        </is>
      </c>
      <c r="F2159" s="130" t="inlineStr">
        <is>
          <t>NAICS-22 Cogen</t>
        </is>
      </c>
      <c r="G2159" s="130" t="inlineStr">
        <is>
          <t>CT</t>
        </is>
      </c>
      <c r="H2159" s="130" t="inlineStr">
        <is>
          <t>NG</t>
        </is>
      </c>
      <c r="I2159" s="130" t="inlineStr">
        <is>
          <t>NG</t>
        </is>
      </c>
      <c r="J2159" s="131" t="n">
        <v>7470289.1</v>
      </c>
      <c r="K2159" s="129" t="n">
        <v>2020</v>
      </c>
      <c r="L2159" s="120">
        <f>IF(VLOOKUP(H2159,'Cross-Page Data'!$D$4:$F$48,3,FALSE)="natural gas",VLOOKUP(G2159,'Cross-Page Data'!$I$4:$J$19,2,FALSE),IF(VLOOKUP(H2159,'Cross-Page Data'!$D$4:$F$48,3,FALSE)="solar",IF(G2159="PV","solar PV","solar thermal"),IF(VLOOKUP(H2159,'Cross-Page Data'!$D$4:$F$48,3,FALSE)="wind",VLOOKUP(G2159,'Cross-Page Data'!$I$4:$J$19,2,FALSE),IF(VLOOKUP(H2159,'Cross-Page Data'!$D$4:$F$48,3,FALSE)="hydro",VLOOKUP(G2159,'Cross-Page Data'!$I$4:$J$19,2,FALSE),VLOOKUP(H2159,'Cross-Page Data'!$D$4:$F$48,3,FALSE)))))</f>
        <v/>
      </c>
      <c r="M2159" s="120">
        <f>IF(AND($P$2=FALSE,OR(F2159="Commercial NAICS Cogen",F2159="Industrial NAICS Cogen",F2159="NAICS-22 Cogen")),FALSE,IF(AND($P$3=FALSE,OR(F2159="Commercial NAICS Cogen",F2159="Commercial NAICS Non-Cogen",F2159="Industrial NAICS Cogen", F2159="industrial NAICS non-Cogen")),FALSE, TRUE))</f>
        <v/>
      </c>
    </row>
    <row r="2160">
      <c r="A2160" s="129" t="n">
        <v>10745</v>
      </c>
      <c r="B2160" s="130" t="inlineStr">
        <is>
          <t>Midland Cogeneration Venture</t>
        </is>
      </c>
      <c r="C2160" s="130" t="inlineStr">
        <is>
          <t>Midland Cogeneration Venture</t>
        </is>
      </c>
      <c r="D2160" s="129" t="n">
        <v>12492</v>
      </c>
      <c r="E2160" s="130" t="inlineStr">
        <is>
          <t>MI</t>
        </is>
      </c>
      <c r="F2160" s="130" t="inlineStr">
        <is>
          <t>NAICS-22 Cogen</t>
        </is>
      </c>
      <c r="G2160" s="130" t="inlineStr">
        <is>
          <t>IC</t>
        </is>
      </c>
      <c r="H2160" s="130" t="inlineStr">
        <is>
          <t>DFO</t>
        </is>
      </c>
      <c r="I2160" s="130" t="inlineStr">
        <is>
          <t>DFO</t>
        </is>
      </c>
      <c r="J2160" s="131" t="n">
        <v>0</v>
      </c>
      <c r="K2160" s="129" t="n">
        <v>2020</v>
      </c>
      <c r="L2160" s="120">
        <f>IF(VLOOKUP(H2160,'Cross-Page Data'!$D$4:$F$48,3,FALSE)="natural gas",VLOOKUP(G2160,'Cross-Page Data'!$I$4:$J$19,2,FALSE),IF(VLOOKUP(H2160,'Cross-Page Data'!$D$4:$F$48,3,FALSE)="solar",IF(G2160="PV","solar PV","solar thermal"),IF(VLOOKUP(H2160,'Cross-Page Data'!$D$4:$F$48,3,FALSE)="wind",VLOOKUP(G2160,'Cross-Page Data'!$I$4:$J$19,2,FALSE),IF(VLOOKUP(H2160,'Cross-Page Data'!$D$4:$F$48,3,FALSE)="hydro",VLOOKUP(G2160,'Cross-Page Data'!$I$4:$J$19,2,FALSE),VLOOKUP(H2160,'Cross-Page Data'!$D$4:$F$48,3,FALSE)))))</f>
        <v/>
      </c>
      <c r="M2160" s="120">
        <f>IF(AND($P$2=FALSE,OR(F2160="Commercial NAICS Cogen",F2160="Industrial NAICS Cogen",F2160="NAICS-22 Cogen")),FALSE,IF(AND($P$3=FALSE,OR(F2160="Commercial NAICS Cogen",F2160="Commercial NAICS Non-Cogen",F2160="Industrial NAICS Cogen", F2160="industrial NAICS non-Cogen")),FALSE, TRUE))</f>
        <v/>
      </c>
    </row>
    <row r="2161">
      <c r="A2161" s="129" t="n">
        <v>10746</v>
      </c>
      <c r="B2161" s="130" t="inlineStr">
        <is>
          <t>Covanta Delaware Valley</t>
        </is>
      </c>
      <c r="C2161" s="130" t="inlineStr">
        <is>
          <t>Covanta Delaware Valley LP</t>
        </is>
      </c>
      <c r="D2161" s="129" t="n">
        <v>570</v>
      </c>
      <c r="E2161" s="130" t="inlineStr">
        <is>
          <t>PA</t>
        </is>
      </c>
      <c r="F2161" s="130" t="inlineStr">
        <is>
          <t>NAICS-22 Non-Cogen</t>
        </is>
      </c>
      <c r="G2161" s="130" t="inlineStr">
        <is>
          <t>ST</t>
        </is>
      </c>
      <c r="H2161" s="130" t="inlineStr">
        <is>
          <t>MSB</t>
        </is>
      </c>
      <c r="I2161" s="130" t="inlineStr">
        <is>
          <t>MLG</t>
        </is>
      </c>
      <c r="J2161" s="131" t="n">
        <v>263747.57</v>
      </c>
      <c r="K2161" s="129" t="n">
        <v>2020</v>
      </c>
      <c r="L2161" s="120">
        <f>IF(VLOOKUP(H2161,'Cross-Page Data'!$D$4:$F$48,3,FALSE)="natural gas",VLOOKUP(G2161,'Cross-Page Data'!$I$4:$J$19,2,FALSE),IF(VLOOKUP(H2161,'Cross-Page Data'!$D$4:$F$48,3,FALSE)="solar",IF(G2161="PV","solar PV","solar thermal"),IF(VLOOKUP(H2161,'Cross-Page Data'!$D$4:$F$48,3,FALSE)="wind",VLOOKUP(G2161,'Cross-Page Data'!$I$4:$J$19,2,FALSE),IF(VLOOKUP(H2161,'Cross-Page Data'!$D$4:$F$48,3,FALSE)="hydro",VLOOKUP(G2161,'Cross-Page Data'!$I$4:$J$19,2,FALSE),VLOOKUP(H2161,'Cross-Page Data'!$D$4:$F$48,3,FALSE)))))</f>
        <v/>
      </c>
      <c r="M2161" s="120">
        <f>IF(AND($P$2=FALSE,OR(F2161="Commercial NAICS Cogen",F2161="Industrial NAICS Cogen",F2161="NAICS-22 Cogen")),FALSE,IF(AND($P$3=FALSE,OR(F2161="Commercial NAICS Cogen",F2161="Commercial NAICS Non-Cogen",F2161="Industrial NAICS Cogen", F2161="industrial NAICS non-Cogen")),FALSE, TRUE))</f>
        <v/>
      </c>
    </row>
    <row r="2162">
      <c r="A2162" s="129" t="n">
        <v>10746</v>
      </c>
      <c r="B2162" s="130" t="inlineStr">
        <is>
          <t>Covanta Delaware Valley</t>
        </is>
      </c>
      <c r="C2162" s="130" t="inlineStr">
        <is>
          <t>Covanta Delaware Valley LP</t>
        </is>
      </c>
      <c r="D2162" s="129" t="n">
        <v>570</v>
      </c>
      <c r="E2162" s="130" t="inlineStr">
        <is>
          <t>PA</t>
        </is>
      </c>
      <c r="F2162" s="130" t="inlineStr">
        <is>
          <t>NAICS-22 Non-Cogen</t>
        </is>
      </c>
      <c r="G2162" s="130" t="inlineStr">
        <is>
          <t>ST</t>
        </is>
      </c>
      <c r="H2162" s="130" t="inlineStr">
        <is>
          <t>MSN</t>
        </is>
      </c>
      <c r="I2162" s="130" t="inlineStr">
        <is>
          <t>OTH</t>
        </is>
      </c>
      <c r="J2162" s="131" t="n">
        <v>322352.72</v>
      </c>
      <c r="K2162" s="129" t="n">
        <v>2020</v>
      </c>
      <c r="L2162" s="120">
        <f>IF(VLOOKUP(H2162,'Cross-Page Data'!$D$4:$F$48,3,FALSE)="natural gas",VLOOKUP(G2162,'Cross-Page Data'!$I$4:$J$19,2,FALSE),IF(VLOOKUP(H2162,'Cross-Page Data'!$D$4:$F$48,3,FALSE)="solar",IF(G2162="PV","solar PV","solar thermal"),IF(VLOOKUP(H2162,'Cross-Page Data'!$D$4:$F$48,3,FALSE)="wind",VLOOKUP(G2162,'Cross-Page Data'!$I$4:$J$19,2,FALSE),IF(VLOOKUP(H2162,'Cross-Page Data'!$D$4:$F$48,3,FALSE)="hydro",VLOOKUP(G2162,'Cross-Page Data'!$I$4:$J$19,2,FALSE),VLOOKUP(H2162,'Cross-Page Data'!$D$4:$F$48,3,FALSE)))))</f>
        <v/>
      </c>
      <c r="M2162" s="120">
        <f>IF(AND($P$2=FALSE,OR(F2162="Commercial NAICS Cogen",F2162="Industrial NAICS Cogen",F2162="NAICS-22 Cogen")),FALSE,IF(AND($P$3=FALSE,OR(F2162="Commercial NAICS Cogen",F2162="Commercial NAICS Non-Cogen",F2162="Industrial NAICS Cogen", F2162="industrial NAICS non-Cogen")),FALSE, TRUE))</f>
        <v/>
      </c>
    </row>
    <row r="2163">
      <c r="A2163" s="129" t="n">
        <v>10746</v>
      </c>
      <c r="B2163" s="130" t="inlineStr">
        <is>
          <t>Covanta Delaware Valley</t>
        </is>
      </c>
      <c r="C2163" s="130" t="inlineStr">
        <is>
          <t>Covanta Delaware Valley LP</t>
        </is>
      </c>
      <c r="D2163" s="129" t="n">
        <v>570</v>
      </c>
      <c r="E2163" s="130" t="inlineStr">
        <is>
          <t>PA</t>
        </is>
      </c>
      <c r="F2163" s="130" t="inlineStr">
        <is>
          <t>NAICS-22 Non-Cogen</t>
        </is>
      </c>
      <c r="G2163" s="130" t="inlineStr">
        <is>
          <t>ST</t>
        </is>
      </c>
      <c r="H2163" s="130" t="inlineStr">
        <is>
          <t>NG</t>
        </is>
      </c>
      <c r="I2163" s="130" t="inlineStr">
        <is>
          <t>NG</t>
        </is>
      </c>
      <c r="J2163" s="131" t="n">
        <v>565.713</v>
      </c>
      <c r="K2163" s="129" t="n">
        <v>2020</v>
      </c>
      <c r="L2163" s="120">
        <f>IF(VLOOKUP(H2163,'Cross-Page Data'!$D$4:$F$48,3,FALSE)="natural gas",VLOOKUP(G2163,'Cross-Page Data'!$I$4:$J$19,2,FALSE),IF(VLOOKUP(H2163,'Cross-Page Data'!$D$4:$F$48,3,FALSE)="solar",IF(G2163="PV","solar PV","solar thermal"),IF(VLOOKUP(H2163,'Cross-Page Data'!$D$4:$F$48,3,FALSE)="wind",VLOOKUP(G2163,'Cross-Page Data'!$I$4:$J$19,2,FALSE),IF(VLOOKUP(H2163,'Cross-Page Data'!$D$4:$F$48,3,FALSE)="hydro",VLOOKUP(G2163,'Cross-Page Data'!$I$4:$J$19,2,FALSE),VLOOKUP(H2163,'Cross-Page Data'!$D$4:$F$48,3,FALSE)))))</f>
        <v/>
      </c>
      <c r="M2163" s="120">
        <f>IF(AND($P$2=FALSE,OR(F2163="Commercial NAICS Cogen",F2163="Industrial NAICS Cogen",F2163="NAICS-22 Cogen")),FALSE,IF(AND($P$3=FALSE,OR(F2163="Commercial NAICS Cogen",F2163="Commercial NAICS Non-Cogen",F2163="Industrial NAICS Cogen", F2163="industrial NAICS non-Cogen")),FALSE, TRUE))</f>
        <v/>
      </c>
    </row>
    <row r="2164">
      <c r="A2164" s="129" t="n">
        <v>10761</v>
      </c>
      <c r="B2164" s="130" t="inlineStr">
        <is>
          <t>Las Vegas Generating Station</t>
        </is>
      </c>
      <c r="C2164" s="130" t="inlineStr">
        <is>
          <t>Nevada Power Co</t>
        </is>
      </c>
      <c r="D2164" s="129" t="n">
        <v>13407</v>
      </c>
      <c r="E2164" s="130" t="inlineStr">
        <is>
          <t>NV</t>
        </is>
      </c>
      <c r="F2164" s="130" t="inlineStr">
        <is>
          <t>Electric Utility</t>
        </is>
      </c>
      <c r="G2164" s="130" t="inlineStr">
        <is>
          <t>CA</t>
        </is>
      </c>
      <c r="H2164" s="130" t="inlineStr">
        <is>
          <t>NG</t>
        </is>
      </c>
      <c r="I2164" s="130" t="inlineStr">
        <is>
          <t>NG</t>
        </is>
      </c>
      <c r="J2164" s="131" t="n">
        <v>72555</v>
      </c>
      <c r="K2164" s="129" t="n">
        <v>2020</v>
      </c>
      <c r="L2164" s="120">
        <f>IF(VLOOKUP(H2164,'Cross-Page Data'!$D$4:$F$48,3,FALSE)="natural gas",VLOOKUP(G2164,'Cross-Page Data'!$I$4:$J$19,2,FALSE),IF(VLOOKUP(H2164,'Cross-Page Data'!$D$4:$F$48,3,FALSE)="solar",IF(G2164="PV","solar PV","solar thermal"),IF(VLOOKUP(H2164,'Cross-Page Data'!$D$4:$F$48,3,FALSE)="wind",VLOOKUP(G2164,'Cross-Page Data'!$I$4:$J$19,2,FALSE),IF(VLOOKUP(H2164,'Cross-Page Data'!$D$4:$F$48,3,FALSE)="hydro",VLOOKUP(G2164,'Cross-Page Data'!$I$4:$J$19,2,FALSE),VLOOKUP(H2164,'Cross-Page Data'!$D$4:$F$48,3,FALSE)))))</f>
        <v/>
      </c>
      <c r="M2164" s="120">
        <f>IF(AND($P$2=FALSE,OR(F2164="Commercial NAICS Cogen",F2164="Industrial NAICS Cogen",F2164="NAICS-22 Cogen")),FALSE,IF(AND($P$3=FALSE,OR(F2164="Commercial NAICS Cogen",F2164="Commercial NAICS Non-Cogen",F2164="Industrial NAICS Cogen", F2164="industrial NAICS non-Cogen")),FALSE, TRUE))</f>
        <v/>
      </c>
    </row>
    <row r="2165">
      <c r="A2165" s="129" t="n">
        <v>10761</v>
      </c>
      <c r="B2165" s="130" t="inlineStr">
        <is>
          <t>Las Vegas Generating Station</t>
        </is>
      </c>
      <c r="C2165" s="130" t="inlineStr">
        <is>
          <t>Nevada Power Co</t>
        </is>
      </c>
      <c r="D2165" s="129" t="n">
        <v>13407</v>
      </c>
      <c r="E2165" s="130" t="inlineStr">
        <is>
          <t>NV</t>
        </is>
      </c>
      <c r="F2165" s="130" t="inlineStr">
        <is>
          <t>Electric Utility</t>
        </is>
      </c>
      <c r="G2165" s="130" t="inlineStr">
        <is>
          <t>CT</t>
        </is>
      </c>
      <c r="H2165" s="130" t="inlineStr">
        <is>
          <t>NG</t>
        </is>
      </c>
      <c r="I2165" s="130" t="inlineStr">
        <is>
          <t>NG</t>
        </is>
      </c>
      <c r="J2165" s="131" t="n">
        <v>242961</v>
      </c>
      <c r="K2165" s="129" t="n">
        <v>2020</v>
      </c>
      <c r="L2165" s="120">
        <f>IF(VLOOKUP(H2165,'Cross-Page Data'!$D$4:$F$48,3,FALSE)="natural gas",VLOOKUP(G2165,'Cross-Page Data'!$I$4:$J$19,2,FALSE),IF(VLOOKUP(H2165,'Cross-Page Data'!$D$4:$F$48,3,FALSE)="solar",IF(G2165="PV","solar PV","solar thermal"),IF(VLOOKUP(H2165,'Cross-Page Data'!$D$4:$F$48,3,FALSE)="wind",VLOOKUP(G2165,'Cross-Page Data'!$I$4:$J$19,2,FALSE),IF(VLOOKUP(H2165,'Cross-Page Data'!$D$4:$F$48,3,FALSE)="hydro",VLOOKUP(G2165,'Cross-Page Data'!$I$4:$J$19,2,FALSE),VLOOKUP(H2165,'Cross-Page Data'!$D$4:$F$48,3,FALSE)))))</f>
        <v/>
      </c>
      <c r="M2165" s="120">
        <f>IF(AND($P$2=FALSE,OR(F2165="Commercial NAICS Cogen",F2165="Industrial NAICS Cogen",F2165="NAICS-22 Cogen")),FALSE,IF(AND($P$3=FALSE,OR(F2165="Commercial NAICS Cogen",F2165="Commercial NAICS Non-Cogen",F2165="Industrial NAICS Cogen", F2165="industrial NAICS non-Cogen")),FALSE, TRUE))</f>
        <v/>
      </c>
    </row>
    <row r="2166">
      <c r="A2166" s="129" t="n">
        <v>10764</v>
      </c>
      <c r="B2166" s="130" t="inlineStr">
        <is>
          <t>Blue Lake Power LLC</t>
        </is>
      </c>
      <c r="C2166" s="130" t="inlineStr">
        <is>
          <t>Blue Lake Power LLC</t>
        </is>
      </c>
      <c r="D2166" s="129" t="n">
        <v>56120</v>
      </c>
      <c r="E2166" s="130" t="inlineStr">
        <is>
          <t>CA</t>
        </is>
      </c>
      <c r="F2166" s="130" t="inlineStr">
        <is>
          <t>NAICS-22 Non-Cogen</t>
        </is>
      </c>
      <c r="G2166" s="130" t="inlineStr">
        <is>
          <t>ST</t>
        </is>
      </c>
      <c r="H2166" s="130" t="inlineStr">
        <is>
          <t>PG</t>
        </is>
      </c>
      <c r="I2166" s="130" t="inlineStr">
        <is>
          <t>WOO</t>
        </is>
      </c>
      <c r="J2166" s="131" t="n">
        <v>0</v>
      </c>
      <c r="K2166" s="129" t="n">
        <v>2020</v>
      </c>
      <c r="L2166" s="120">
        <f>IF(VLOOKUP(H2166,'Cross-Page Data'!$D$4:$F$48,3,FALSE)="natural gas",VLOOKUP(G2166,'Cross-Page Data'!$I$4:$J$19,2,FALSE),IF(VLOOKUP(H2166,'Cross-Page Data'!$D$4:$F$48,3,FALSE)="solar",IF(G2166="PV","solar PV","solar thermal"),IF(VLOOKUP(H2166,'Cross-Page Data'!$D$4:$F$48,3,FALSE)="wind",VLOOKUP(G2166,'Cross-Page Data'!$I$4:$J$19,2,FALSE),IF(VLOOKUP(H2166,'Cross-Page Data'!$D$4:$F$48,3,FALSE)="hydro",VLOOKUP(G2166,'Cross-Page Data'!$I$4:$J$19,2,FALSE),VLOOKUP(H2166,'Cross-Page Data'!$D$4:$F$48,3,FALSE)))))</f>
        <v/>
      </c>
      <c r="M2166" s="120">
        <f>IF(AND($P$2=FALSE,OR(F2166="Commercial NAICS Cogen",F2166="Industrial NAICS Cogen",F2166="NAICS-22 Cogen")),FALSE,IF(AND($P$3=FALSE,OR(F2166="Commercial NAICS Cogen",F2166="Commercial NAICS Non-Cogen",F2166="Industrial NAICS Cogen", F2166="industrial NAICS non-Cogen")),FALSE, TRUE))</f>
        <v/>
      </c>
    </row>
    <row r="2167">
      <c r="A2167" s="129" t="n">
        <v>10764</v>
      </c>
      <c r="B2167" s="130" t="inlineStr">
        <is>
          <t>Blue Lake Power LLC</t>
        </is>
      </c>
      <c r="C2167" s="130" t="inlineStr">
        <is>
          <t>Blue Lake Power LLC</t>
        </is>
      </c>
      <c r="D2167" s="129" t="n">
        <v>56120</v>
      </c>
      <c r="E2167" s="130" t="inlineStr">
        <is>
          <t>CA</t>
        </is>
      </c>
      <c r="F2167" s="130" t="inlineStr">
        <is>
          <t>NAICS-22 Non-Cogen</t>
        </is>
      </c>
      <c r="G2167" s="130" t="inlineStr">
        <is>
          <t>ST</t>
        </is>
      </c>
      <c r="H2167" s="130" t="inlineStr">
        <is>
          <t>WDS</t>
        </is>
      </c>
      <c r="I2167" s="130" t="inlineStr">
        <is>
          <t>WWW</t>
        </is>
      </c>
      <c r="J2167" s="131" t="n">
        <v>0</v>
      </c>
      <c r="K2167" s="129" t="n">
        <v>2020</v>
      </c>
      <c r="L2167" s="120">
        <f>IF(VLOOKUP(H2167,'Cross-Page Data'!$D$4:$F$48,3,FALSE)="natural gas",VLOOKUP(G2167,'Cross-Page Data'!$I$4:$J$19,2,FALSE),IF(VLOOKUP(H2167,'Cross-Page Data'!$D$4:$F$48,3,FALSE)="solar",IF(G2167="PV","solar PV","solar thermal"),IF(VLOOKUP(H2167,'Cross-Page Data'!$D$4:$F$48,3,FALSE)="wind",VLOOKUP(G2167,'Cross-Page Data'!$I$4:$J$19,2,FALSE),IF(VLOOKUP(H2167,'Cross-Page Data'!$D$4:$F$48,3,FALSE)="hydro",VLOOKUP(G2167,'Cross-Page Data'!$I$4:$J$19,2,FALSE),VLOOKUP(H2167,'Cross-Page Data'!$D$4:$F$48,3,FALSE)))))</f>
        <v/>
      </c>
      <c r="M2167" s="120">
        <f>IF(AND($P$2=FALSE,OR(F2167="Commercial NAICS Cogen",F2167="Industrial NAICS Cogen",F2167="NAICS-22 Cogen")),FALSE,IF(AND($P$3=FALSE,OR(F2167="Commercial NAICS Cogen",F2167="Commercial NAICS Non-Cogen",F2167="Industrial NAICS Cogen", F2167="industrial NAICS non-Cogen")),FALSE, TRUE))</f>
        <v/>
      </c>
    </row>
    <row r="2168">
      <c r="A2168" s="129" t="n">
        <v>10765</v>
      </c>
      <c r="B2168" s="130" t="inlineStr">
        <is>
          <t>Indeck Jonesboro Energy Center</t>
        </is>
      </c>
      <c r="C2168" s="130" t="inlineStr">
        <is>
          <t>Stored Solar J&amp;WE</t>
        </is>
      </c>
      <c r="D2168" s="129" t="n">
        <v>62815</v>
      </c>
      <c r="E2168" s="130" t="inlineStr">
        <is>
          <t>ME</t>
        </is>
      </c>
      <c r="F2168" s="130" t="inlineStr">
        <is>
          <t>NAICS-22 Non-Cogen</t>
        </is>
      </c>
      <c r="G2168" s="130" t="inlineStr">
        <is>
          <t>ST</t>
        </is>
      </c>
      <c r="H2168" s="130" t="inlineStr">
        <is>
          <t>PG</t>
        </is>
      </c>
      <c r="I2168" s="130" t="inlineStr">
        <is>
          <t>WOO</t>
        </is>
      </c>
      <c r="J2168" s="131" t="n">
        <v>21.743</v>
      </c>
      <c r="K2168" s="129" t="n">
        <v>2020</v>
      </c>
      <c r="L2168" s="120">
        <f>IF(VLOOKUP(H2168,'Cross-Page Data'!$D$4:$F$48,3,FALSE)="natural gas",VLOOKUP(G2168,'Cross-Page Data'!$I$4:$J$19,2,FALSE),IF(VLOOKUP(H2168,'Cross-Page Data'!$D$4:$F$48,3,FALSE)="solar",IF(G2168="PV","solar PV","solar thermal"),IF(VLOOKUP(H2168,'Cross-Page Data'!$D$4:$F$48,3,FALSE)="wind",VLOOKUP(G2168,'Cross-Page Data'!$I$4:$J$19,2,FALSE),IF(VLOOKUP(H2168,'Cross-Page Data'!$D$4:$F$48,3,FALSE)="hydro",VLOOKUP(G2168,'Cross-Page Data'!$I$4:$J$19,2,FALSE),VLOOKUP(H2168,'Cross-Page Data'!$D$4:$F$48,3,FALSE)))))</f>
        <v/>
      </c>
      <c r="M2168" s="120">
        <f>IF(AND($P$2=FALSE,OR(F2168="Commercial NAICS Cogen",F2168="Industrial NAICS Cogen",F2168="NAICS-22 Cogen")),FALSE,IF(AND($P$3=FALSE,OR(F2168="Commercial NAICS Cogen",F2168="Commercial NAICS Non-Cogen",F2168="Industrial NAICS Cogen", F2168="industrial NAICS non-Cogen")),FALSE, TRUE))</f>
        <v/>
      </c>
    </row>
    <row r="2169">
      <c r="A2169" s="129" t="n">
        <v>10765</v>
      </c>
      <c r="B2169" s="130" t="inlineStr">
        <is>
          <t>Indeck Jonesboro Energy Center</t>
        </is>
      </c>
      <c r="C2169" s="130" t="inlineStr">
        <is>
          <t>Stored Solar J&amp;WE</t>
        </is>
      </c>
      <c r="D2169" s="129" t="n">
        <v>62815</v>
      </c>
      <c r="E2169" s="130" t="inlineStr">
        <is>
          <t>ME</t>
        </is>
      </c>
      <c r="F2169" s="130" t="inlineStr">
        <is>
          <t>NAICS-22 Non-Cogen</t>
        </is>
      </c>
      <c r="G2169" s="130" t="inlineStr">
        <is>
          <t>ST</t>
        </is>
      </c>
      <c r="H2169" s="130" t="inlineStr">
        <is>
          <t>WDS</t>
        </is>
      </c>
      <c r="I2169" s="130" t="inlineStr">
        <is>
          <t>WWW</t>
        </is>
      </c>
      <c r="J2169" s="131" t="n">
        <v>13568.257</v>
      </c>
      <c r="K2169" s="129" t="n">
        <v>2020</v>
      </c>
      <c r="L2169" s="120">
        <f>IF(VLOOKUP(H2169,'Cross-Page Data'!$D$4:$F$48,3,FALSE)="natural gas",VLOOKUP(G2169,'Cross-Page Data'!$I$4:$J$19,2,FALSE),IF(VLOOKUP(H2169,'Cross-Page Data'!$D$4:$F$48,3,FALSE)="solar",IF(G2169="PV","solar PV","solar thermal"),IF(VLOOKUP(H2169,'Cross-Page Data'!$D$4:$F$48,3,FALSE)="wind",VLOOKUP(G2169,'Cross-Page Data'!$I$4:$J$19,2,FALSE),IF(VLOOKUP(H2169,'Cross-Page Data'!$D$4:$F$48,3,FALSE)="hydro",VLOOKUP(G2169,'Cross-Page Data'!$I$4:$J$19,2,FALSE),VLOOKUP(H2169,'Cross-Page Data'!$D$4:$F$48,3,FALSE)))))</f>
        <v/>
      </c>
      <c r="M2169" s="120">
        <f>IF(AND($P$2=FALSE,OR(F2169="Commercial NAICS Cogen",F2169="Industrial NAICS Cogen",F2169="NAICS-22 Cogen")),FALSE,IF(AND($P$3=FALSE,OR(F2169="Commercial NAICS Cogen",F2169="Commercial NAICS Non-Cogen",F2169="Industrial NAICS Cogen", F2169="industrial NAICS non-Cogen")),FALSE, TRUE))</f>
        <v/>
      </c>
    </row>
    <row r="2170">
      <c r="A2170" s="129" t="n">
        <v>10776</v>
      </c>
      <c r="B2170" s="130" t="inlineStr">
        <is>
          <t>E F Oxnard Energy Facility</t>
        </is>
      </c>
      <c r="C2170" s="130" t="inlineStr">
        <is>
          <t>EF Oxnard, LLC</t>
        </is>
      </c>
      <c r="D2170" s="129" t="n">
        <v>5533</v>
      </c>
      <c r="E2170" s="130" t="inlineStr">
        <is>
          <t>CA</t>
        </is>
      </c>
      <c r="F2170" s="130" t="inlineStr">
        <is>
          <t>NAICS-22 Cogen</t>
        </is>
      </c>
      <c r="G2170" s="130" t="inlineStr">
        <is>
          <t>GT</t>
        </is>
      </c>
      <c r="H2170" s="130" t="inlineStr">
        <is>
          <t>NG</t>
        </is>
      </c>
      <c r="I2170" s="130" t="inlineStr">
        <is>
          <t>NG</t>
        </is>
      </c>
      <c r="J2170" s="131" t="n">
        <v>60615</v>
      </c>
      <c r="K2170" s="129" t="n">
        <v>2020</v>
      </c>
      <c r="L2170" s="120">
        <f>IF(VLOOKUP(H2170,'Cross-Page Data'!$D$4:$F$48,3,FALSE)="natural gas",VLOOKUP(G2170,'Cross-Page Data'!$I$4:$J$19,2,FALSE),IF(VLOOKUP(H2170,'Cross-Page Data'!$D$4:$F$48,3,FALSE)="solar",IF(G2170="PV","solar PV","solar thermal"),IF(VLOOKUP(H2170,'Cross-Page Data'!$D$4:$F$48,3,FALSE)="wind",VLOOKUP(G2170,'Cross-Page Data'!$I$4:$J$19,2,FALSE),IF(VLOOKUP(H2170,'Cross-Page Data'!$D$4:$F$48,3,FALSE)="hydro",VLOOKUP(G2170,'Cross-Page Data'!$I$4:$J$19,2,FALSE),VLOOKUP(H2170,'Cross-Page Data'!$D$4:$F$48,3,FALSE)))))</f>
        <v/>
      </c>
      <c r="M2170" s="120">
        <f>IF(AND($P$2=FALSE,OR(F2170="Commercial NAICS Cogen",F2170="Industrial NAICS Cogen",F2170="NAICS-22 Cogen")),FALSE,IF(AND($P$3=FALSE,OR(F2170="Commercial NAICS Cogen",F2170="Commercial NAICS Non-Cogen",F2170="Industrial NAICS Cogen", F2170="industrial NAICS non-Cogen")),FALSE, TRUE))</f>
        <v/>
      </c>
    </row>
    <row r="2171">
      <c r="A2171" s="129" t="n">
        <v>10789</v>
      </c>
      <c r="B2171" s="130" t="inlineStr">
        <is>
          <t>Sabine River Works</t>
        </is>
      </c>
      <c r="C2171" s="130" t="inlineStr">
        <is>
          <t>Performance Materials NA, Inc.</t>
        </is>
      </c>
      <c r="D2171" s="129" t="n">
        <v>57160</v>
      </c>
      <c r="E2171" s="130" t="inlineStr">
        <is>
          <t>TX</t>
        </is>
      </c>
      <c r="F2171" s="130" t="inlineStr">
        <is>
          <t>Industrial NAICS Cogen</t>
        </is>
      </c>
      <c r="G2171" s="130" t="inlineStr">
        <is>
          <t>CA</t>
        </is>
      </c>
      <c r="H2171" s="130" t="inlineStr">
        <is>
          <t>NG</t>
        </is>
      </c>
      <c r="I2171" s="130" t="inlineStr">
        <is>
          <t>NG</t>
        </is>
      </c>
      <c r="J2171" s="131" t="n">
        <v>419631.01</v>
      </c>
      <c r="K2171" s="129" t="n">
        <v>2020</v>
      </c>
      <c r="L2171" s="120">
        <f>IF(VLOOKUP(H2171,'Cross-Page Data'!$D$4:$F$48,3,FALSE)="natural gas",VLOOKUP(G2171,'Cross-Page Data'!$I$4:$J$19,2,FALSE),IF(VLOOKUP(H2171,'Cross-Page Data'!$D$4:$F$48,3,FALSE)="solar",IF(G2171="PV","solar PV","solar thermal"),IF(VLOOKUP(H2171,'Cross-Page Data'!$D$4:$F$48,3,FALSE)="wind",VLOOKUP(G2171,'Cross-Page Data'!$I$4:$J$19,2,FALSE),IF(VLOOKUP(H2171,'Cross-Page Data'!$D$4:$F$48,3,FALSE)="hydro",VLOOKUP(G2171,'Cross-Page Data'!$I$4:$J$19,2,FALSE),VLOOKUP(H2171,'Cross-Page Data'!$D$4:$F$48,3,FALSE)))))</f>
        <v/>
      </c>
      <c r="M2171" s="120">
        <f>IF(AND($P$2=FALSE,OR(F2171="Commercial NAICS Cogen",F2171="Industrial NAICS Cogen",F2171="NAICS-22 Cogen")),FALSE,IF(AND($P$3=FALSE,OR(F2171="Commercial NAICS Cogen",F2171="Commercial NAICS Non-Cogen",F2171="Industrial NAICS Cogen", F2171="industrial NAICS non-Cogen")),FALSE, TRUE))</f>
        <v/>
      </c>
    </row>
    <row r="2172">
      <c r="A2172" s="129" t="n">
        <v>10789</v>
      </c>
      <c r="B2172" s="130" t="inlineStr">
        <is>
          <t>Sabine River Works</t>
        </is>
      </c>
      <c r="C2172" s="130" t="inlineStr">
        <is>
          <t>Performance Materials NA, Inc.</t>
        </is>
      </c>
      <c r="D2172" s="129" t="n">
        <v>57160</v>
      </c>
      <c r="E2172" s="130" t="inlineStr">
        <is>
          <t>TX</t>
        </is>
      </c>
      <c r="F2172" s="130" t="inlineStr">
        <is>
          <t>Industrial NAICS Cogen</t>
        </is>
      </c>
      <c r="G2172" s="130" t="inlineStr">
        <is>
          <t>CA</t>
        </is>
      </c>
      <c r="H2172" s="130" t="inlineStr">
        <is>
          <t>OG</t>
        </is>
      </c>
      <c r="I2172" s="130" t="inlineStr">
        <is>
          <t>OOG</t>
        </is>
      </c>
      <c r="J2172" s="131" t="n">
        <v>11949.99</v>
      </c>
      <c r="K2172" s="129" t="n">
        <v>2020</v>
      </c>
      <c r="L2172" s="120">
        <f>IF(VLOOKUP(H2172,'Cross-Page Data'!$D$4:$F$48,3,FALSE)="natural gas",VLOOKUP(G2172,'Cross-Page Data'!$I$4:$J$19,2,FALSE),IF(VLOOKUP(H2172,'Cross-Page Data'!$D$4:$F$48,3,FALSE)="solar",IF(G2172="PV","solar PV","solar thermal"),IF(VLOOKUP(H2172,'Cross-Page Data'!$D$4:$F$48,3,FALSE)="wind",VLOOKUP(G2172,'Cross-Page Data'!$I$4:$J$19,2,FALSE),IF(VLOOKUP(H2172,'Cross-Page Data'!$D$4:$F$48,3,FALSE)="hydro",VLOOKUP(G2172,'Cross-Page Data'!$I$4:$J$19,2,FALSE),VLOOKUP(H2172,'Cross-Page Data'!$D$4:$F$48,3,FALSE)))))</f>
        <v/>
      </c>
      <c r="M2172" s="120">
        <f>IF(AND($P$2=FALSE,OR(F2172="Commercial NAICS Cogen",F2172="Industrial NAICS Cogen",F2172="NAICS-22 Cogen")),FALSE,IF(AND($P$3=FALSE,OR(F2172="Commercial NAICS Cogen",F2172="Commercial NAICS Non-Cogen",F2172="Industrial NAICS Cogen", F2172="industrial NAICS non-Cogen")),FALSE, TRUE))</f>
        <v/>
      </c>
    </row>
    <row r="2173">
      <c r="A2173" s="129" t="n">
        <v>10789</v>
      </c>
      <c r="B2173" s="130" t="inlineStr">
        <is>
          <t>Sabine River Works</t>
        </is>
      </c>
      <c r="C2173" s="130" t="inlineStr">
        <is>
          <t>Performance Materials NA, Inc.</t>
        </is>
      </c>
      <c r="D2173" s="129" t="n">
        <v>57160</v>
      </c>
      <c r="E2173" s="130" t="inlineStr">
        <is>
          <t>TX</t>
        </is>
      </c>
      <c r="F2173" s="130" t="inlineStr">
        <is>
          <t>Industrial NAICS Cogen</t>
        </is>
      </c>
      <c r="G2173" s="130" t="inlineStr">
        <is>
          <t>CT</t>
        </is>
      </c>
      <c r="H2173" s="130" t="inlineStr">
        <is>
          <t>NG</t>
        </is>
      </c>
      <c r="I2173" s="130" t="inlineStr">
        <is>
          <t>NG</t>
        </is>
      </c>
      <c r="J2173" s="131" t="n">
        <v>2001076</v>
      </c>
      <c r="K2173" s="129" t="n">
        <v>2020</v>
      </c>
      <c r="L2173" s="120">
        <f>IF(VLOOKUP(H2173,'Cross-Page Data'!$D$4:$F$48,3,FALSE)="natural gas",VLOOKUP(G2173,'Cross-Page Data'!$I$4:$J$19,2,FALSE),IF(VLOOKUP(H2173,'Cross-Page Data'!$D$4:$F$48,3,FALSE)="solar",IF(G2173="PV","solar PV","solar thermal"),IF(VLOOKUP(H2173,'Cross-Page Data'!$D$4:$F$48,3,FALSE)="wind",VLOOKUP(G2173,'Cross-Page Data'!$I$4:$J$19,2,FALSE),IF(VLOOKUP(H2173,'Cross-Page Data'!$D$4:$F$48,3,FALSE)="hydro",VLOOKUP(G2173,'Cross-Page Data'!$I$4:$J$19,2,FALSE),VLOOKUP(H2173,'Cross-Page Data'!$D$4:$F$48,3,FALSE)))))</f>
        <v/>
      </c>
      <c r="M2173" s="120">
        <f>IF(AND($P$2=FALSE,OR(F2173="Commercial NAICS Cogen",F2173="Industrial NAICS Cogen",F2173="NAICS-22 Cogen")),FALSE,IF(AND($P$3=FALSE,OR(F2173="Commercial NAICS Cogen",F2173="Commercial NAICS Non-Cogen",F2173="Industrial NAICS Cogen", F2173="industrial NAICS non-Cogen")),FALSE, TRUE))</f>
        <v/>
      </c>
    </row>
    <row r="2174">
      <c r="A2174" s="129" t="n">
        <v>10789</v>
      </c>
      <c r="B2174" s="130" t="inlineStr">
        <is>
          <t>Sabine River Works</t>
        </is>
      </c>
      <c r="C2174" s="130" t="inlineStr">
        <is>
          <t>Performance Materials NA, Inc.</t>
        </is>
      </c>
      <c r="D2174" s="129" t="n">
        <v>57160</v>
      </c>
      <c r="E2174" s="130" t="inlineStr">
        <is>
          <t>TX</t>
        </is>
      </c>
      <c r="F2174" s="130" t="inlineStr">
        <is>
          <t>Industrial NAICS Cogen</t>
        </is>
      </c>
      <c r="G2174" s="130" t="inlineStr">
        <is>
          <t>CT</t>
        </is>
      </c>
      <c r="H2174" s="130" t="inlineStr">
        <is>
          <t>OG</t>
        </is>
      </c>
      <c r="I2174" s="130" t="inlineStr">
        <is>
          <t>OOG</t>
        </is>
      </c>
      <c r="J2174" s="131" t="n">
        <v>0</v>
      </c>
      <c r="K2174" s="129" t="n">
        <v>2020</v>
      </c>
      <c r="L2174" s="120">
        <f>IF(VLOOKUP(H2174,'Cross-Page Data'!$D$4:$F$48,3,FALSE)="natural gas",VLOOKUP(G2174,'Cross-Page Data'!$I$4:$J$19,2,FALSE),IF(VLOOKUP(H2174,'Cross-Page Data'!$D$4:$F$48,3,FALSE)="solar",IF(G2174="PV","solar PV","solar thermal"),IF(VLOOKUP(H2174,'Cross-Page Data'!$D$4:$F$48,3,FALSE)="wind",VLOOKUP(G2174,'Cross-Page Data'!$I$4:$J$19,2,FALSE),IF(VLOOKUP(H2174,'Cross-Page Data'!$D$4:$F$48,3,FALSE)="hydro",VLOOKUP(G2174,'Cross-Page Data'!$I$4:$J$19,2,FALSE),VLOOKUP(H2174,'Cross-Page Data'!$D$4:$F$48,3,FALSE)))))</f>
        <v/>
      </c>
      <c r="M2174" s="120">
        <f>IF(AND($P$2=FALSE,OR(F2174="Commercial NAICS Cogen",F2174="Industrial NAICS Cogen",F2174="NAICS-22 Cogen")),FALSE,IF(AND($P$3=FALSE,OR(F2174="Commercial NAICS Cogen",F2174="Commercial NAICS Non-Cogen",F2174="Industrial NAICS Cogen", F2174="industrial NAICS non-Cogen")),FALSE, TRUE))</f>
        <v/>
      </c>
    </row>
    <row r="2175">
      <c r="A2175" s="129" t="n">
        <v>10795</v>
      </c>
      <c r="B2175" s="130" t="inlineStr">
        <is>
          <t>Camden South Carolina</t>
        </is>
      </c>
      <c r="C2175" s="130" t="inlineStr">
        <is>
          <t>Invista</t>
        </is>
      </c>
      <c r="D2175" s="129" t="n">
        <v>50006</v>
      </c>
      <c r="E2175" s="130" t="inlineStr">
        <is>
          <t>SC</t>
        </is>
      </c>
      <c r="F2175" s="130" t="inlineStr">
        <is>
          <t>Industrial NAICS Cogen</t>
        </is>
      </c>
      <c r="G2175" s="130" t="inlineStr">
        <is>
          <t>ST</t>
        </is>
      </c>
      <c r="H2175" s="130" t="inlineStr">
        <is>
          <t>BIT</t>
        </is>
      </c>
      <c r="I2175" s="130" t="inlineStr">
        <is>
          <t>COL</t>
        </is>
      </c>
      <c r="J2175" s="131" t="n">
        <v>0</v>
      </c>
      <c r="K2175" s="129" t="n">
        <v>2020</v>
      </c>
      <c r="L2175" s="120">
        <f>IF(VLOOKUP(H2175,'Cross-Page Data'!$D$4:$F$48,3,FALSE)="natural gas",VLOOKUP(G2175,'Cross-Page Data'!$I$4:$J$19,2,FALSE),IF(VLOOKUP(H2175,'Cross-Page Data'!$D$4:$F$48,3,FALSE)="solar",IF(G2175="PV","solar PV","solar thermal"),IF(VLOOKUP(H2175,'Cross-Page Data'!$D$4:$F$48,3,FALSE)="wind",VLOOKUP(G2175,'Cross-Page Data'!$I$4:$J$19,2,FALSE),IF(VLOOKUP(H2175,'Cross-Page Data'!$D$4:$F$48,3,FALSE)="hydro",VLOOKUP(G2175,'Cross-Page Data'!$I$4:$J$19,2,FALSE),VLOOKUP(H2175,'Cross-Page Data'!$D$4:$F$48,3,FALSE)))))</f>
        <v/>
      </c>
      <c r="M2175" s="120">
        <f>IF(AND($P$2=FALSE,OR(F2175="Commercial NAICS Cogen",F2175="Industrial NAICS Cogen",F2175="NAICS-22 Cogen")),FALSE,IF(AND($P$3=FALSE,OR(F2175="Commercial NAICS Cogen",F2175="Commercial NAICS Non-Cogen",F2175="Industrial NAICS Cogen", F2175="industrial NAICS non-Cogen")),FALSE, TRUE))</f>
        <v/>
      </c>
    </row>
    <row r="2176">
      <c r="A2176" s="129" t="n">
        <v>10795</v>
      </c>
      <c r="B2176" s="130" t="inlineStr">
        <is>
          <t>Camden South Carolina</t>
        </is>
      </c>
      <c r="C2176" s="130" t="inlineStr">
        <is>
          <t>Invista</t>
        </is>
      </c>
      <c r="D2176" s="129" t="n">
        <v>50006</v>
      </c>
      <c r="E2176" s="130" t="inlineStr">
        <is>
          <t>SC</t>
        </is>
      </c>
      <c r="F2176" s="130" t="inlineStr">
        <is>
          <t>Industrial NAICS Cogen</t>
        </is>
      </c>
      <c r="G2176" s="130" t="inlineStr">
        <is>
          <t>ST</t>
        </is>
      </c>
      <c r="H2176" s="130" t="inlineStr">
        <is>
          <t>DFO</t>
        </is>
      </c>
      <c r="I2176" s="130" t="inlineStr">
        <is>
          <t>DFO</t>
        </is>
      </c>
      <c r="J2176" s="131" t="n">
        <v>0</v>
      </c>
      <c r="K2176" s="129" t="n">
        <v>2020</v>
      </c>
      <c r="L2176" s="120">
        <f>IF(VLOOKUP(H2176,'Cross-Page Data'!$D$4:$F$48,3,FALSE)="natural gas",VLOOKUP(G2176,'Cross-Page Data'!$I$4:$J$19,2,FALSE),IF(VLOOKUP(H2176,'Cross-Page Data'!$D$4:$F$48,3,FALSE)="solar",IF(G2176="PV","solar PV","solar thermal"),IF(VLOOKUP(H2176,'Cross-Page Data'!$D$4:$F$48,3,FALSE)="wind",VLOOKUP(G2176,'Cross-Page Data'!$I$4:$J$19,2,FALSE),IF(VLOOKUP(H2176,'Cross-Page Data'!$D$4:$F$48,3,FALSE)="hydro",VLOOKUP(G2176,'Cross-Page Data'!$I$4:$J$19,2,FALSE),VLOOKUP(H2176,'Cross-Page Data'!$D$4:$F$48,3,FALSE)))))</f>
        <v/>
      </c>
      <c r="M2176" s="120">
        <f>IF(AND($P$2=FALSE,OR(F2176="Commercial NAICS Cogen",F2176="Industrial NAICS Cogen",F2176="NAICS-22 Cogen")),FALSE,IF(AND($P$3=FALSE,OR(F2176="Commercial NAICS Cogen",F2176="Commercial NAICS Non-Cogen",F2176="Industrial NAICS Cogen", F2176="industrial NAICS non-Cogen")),FALSE, TRUE))</f>
        <v/>
      </c>
    </row>
    <row r="2177">
      <c r="A2177" s="129" t="n">
        <v>10795</v>
      </c>
      <c r="B2177" s="130" t="inlineStr">
        <is>
          <t>Camden South Carolina</t>
        </is>
      </c>
      <c r="C2177" s="130" t="inlineStr">
        <is>
          <t>Invista</t>
        </is>
      </c>
      <c r="D2177" s="129" t="n">
        <v>50006</v>
      </c>
      <c r="E2177" s="130" t="inlineStr">
        <is>
          <t>SC</t>
        </is>
      </c>
      <c r="F2177" s="130" t="inlineStr">
        <is>
          <t>Industrial NAICS Cogen</t>
        </is>
      </c>
      <c r="G2177" s="130" t="inlineStr">
        <is>
          <t>ST</t>
        </is>
      </c>
      <c r="H2177" s="130" t="inlineStr">
        <is>
          <t>NG</t>
        </is>
      </c>
      <c r="I2177" s="130" t="inlineStr">
        <is>
          <t>NG</t>
        </is>
      </c>
      <c r="J2177" s="131" t="n">
        <v>0</v>
      </c>
      <c r="K2177" s="129" t="n">
        <v>2020</v>
      </c>
      <c r="L2177" s="120">
        <f>IF(VLOOKUP(H2177,'Cross-Page Data'!$D$4:$F$48,3,FALSE)="natural gas",VLOOKUP(G2177,'Cross-Page Data'!$I$4:$J$19,2,FALSE),IF(VLOOKUP(H2177,'Cross-Page Data'!$D$4:$F$48,3,FALSE)="solar",IF(G2177="PV","solar PV","solar thermal"),IF(VLOOKUP(H2177,'Cross-Page Data'!$D$4:$F$48,3,FALSE)="wind",VLOOKUP(G2177,'Cross-Page Data'!$I$4:$J$19,2,FALSE),IF(VLOOKUP(H2177,'Cross-Page Data'!$D$4:$F$48,3,FALSE)="hydro",VLOOKUP(G2177,'Cross-Page Data'!$I$4:$J$19,2,FALSE),VLOOKUP(H2177,'Cross-Page Data'!$D$4:$F$48,3,FALSE)))))</f>
        <v/>
      </c>
      <c r="M2177" s="120">
        <f>IF(AND($P$2=FALSE,OR(F2177="Commercial NAICS Cogen",F2177="Industrial NAICS Cogen",F2177="NAICS-22 Cogen")),FALSE,IF(AND($P$3=FALSE,OR(F2177="Commercial NAICS Cogen",F2177="Commercial NAICS Non-Cogen",F2177="Industrial NAICS Cogen", F2177="industrial NAICS non-Cogen")),FALSE, TRUE))</f>
        <v/>
      </c>
    </row>
    <row r="2178">
      <c r="A2178" s="129" t="n">
        <v>10798</v>
      </c>
      <c r="B2178" s="130" t="inlineStr">
        <is>
          <t>Fries Hydroelectric Project</t>
        </is>
      </c>
      <c r="C2178" s="130" t="inlineStr">
        <is>
          <t>Aquenergy Systems Inc</t>
        </is>
      </c>
      <c r="D2178" s="129" t="n">
        <v>782</v>
      </c>
      <c r="E2178" s="130" t="inlineStr">
        <is>
          <t>VA</t>
        </is>
      </c>
      <c r="F2178" s="130" t="inlineStr">
        <is>
          <t>NAICS-22 Non-Cogen</t>
        </is>
      </c>
      <c r="G2178" s="130" t="inlineStr">
        <is>
          <t>HY</t>
        </is>
      </c>
      <c r="H2178" s="130" t="inlineStr">
        <is>
          <t>WAT</t>
        </is>
      </c>
      <c r="I2178" s="130" t="inlineStr">
        <is>
          <t>HYC</t>
        </is>
      </c>
      <c r="J2178" s="131" t="n">
        <v>9928</v>
      </c>
      <c r="K2178" s="129" t="n">
        <v>2020</v>
      </c>
      <c r="L2178" s="120">
        <f>IF(VLOOKUP(H2178,'Cross-Page Data'!$D$4:$F$48,3,FALSE)="natural gas",VLOOKUP(G2178,'Cross-Page Data'!$I$4:$J$19,2,FALSE),IF(VLOOKUP(H2178,'Cross-Page Data'!$D$4:$F$48,3,FALSE)="solar",IF(G2178="PV","solar PV","solar thermal"),IF(VLOOKUP(H2178,'Cross-Page Data'!$D$4:$F$48,3,FALSE)="wind",VLOOKUP(G2178,'Cross-Page Data'!$I$4:$J$19,2,FALSE),IF(VLOOKUP(H2178,'Cross-Page Data'!$D$4:$F$48,3,FALSE)="hydro",VLOOKUP(G2178,'Cross-Page Data'!$I$4:$J$19,2,FALSE),VLOOKUP(H2178,'Cross-Page Data'!$D$4:$F$48,3,FALSE)))))</f>
        <v/>
      </c>
      <c r="M2178" s="120">
        <f>IF(AND($P$2=FALSE,OR(F2178="Commercial NAICS Cogen",F2178="Industrial NAICS Cogen",F2178="NAICS-22 Cogen")),FALSE,IF(AND($P$3=FALSE,OR(F2178="Commercial NAICS Cogen",F2178="Commercial NAICS Non-Cogen",F2178="Industrial NAICS Cogen", F2178="industrial NAICS non-Cogen")),FALSE, TRUE))</f>
        <v/>
      </c>
    </row>
    <row r="2179">
      <c r="A2179" s="129" t="n">
        <v>10801</v>
      </c>
      <c r="B2179" s="130" t="inlineStr">
        <is>
          <t>Ware Shoals Hydro Project</t>
        </is>
      </c>
      <c r="C2179" s="130" t="inlineStr">
        <is>
          <t>Aquenergy Systems Inc</t>
        </is>
      </c>
      <c r="D2179" s="129" t="n">
        <v>782</v>
      </c>
      <c r="E2179" s="130" t="inlineStr">
        <is>
          <t>SC</t>
        </is>
      </c>
      <c r="F2179" s="130" t="inlineStr">
        <is>
          <t>NAICS-22 Non-Cogen</t>
        </is>
      </c>
      <c r="G2179" s="130" t="inlineStr">
        <is>
          <t>HY</t>
        </is>
      </c>
      <c r="H2179" s="130" t="inlineStr">
        <is>
          <t>WAT</t>
        </is>
      </c>
      <c r="I2179" s="130" t="inlineStr">
        <is>
          <t>HYC</t>
        </is>
      </c>
      <c r="J2179" s="131" t="n">
        <v>7984</v>
      </c>
      <c r="K2179" s="129" t="n">
        <v>2020</v>
      </c>
      <c r="L2179" s="120">
        <f>IF(VLOOKUP(H2179,'Cross-Page Data'!$D$4:$F$48,3,FALSE)="natural gas",VLOOKUP(G2179,'Cross-Page Data'!$I$4:$J$19,2,FALSE),IF(VLOOKUP(H2179,'Cross-Page Data'!$D$4:$F$48,3,FALSE)="solar",IF(G2179="PV","solar PV","solar thermal"),IF(VLOOKUP(H2179,'Cross-Page Data'!$D$4:$F$48,3,FALSE)="wind",VLOOKUP(G2179,'Cross-Page Data'!$I$4:$J$19,2,FALSE),IF(VLOOKUP(H2179,'Cross-Page Data'!$D$4:$F$48,3,FALSE)="hydro",VLOOKUP(G2179,'Cross-Page Data'!$I$4:$J$19,2,FALSE),VLOOKUP(H2179,'Cross-Page Data'!$D$4:$F$48,3,FALSE)))))</f>
        <v/>
      </c>
      <c r="M2179" s="120">
        <f>IF(AND($P$2=FALSE,OR(F2179="Commercial NAICS Cogen",F2179="Industrial NAICS Cogen",F2179="NAICS-22 Cogen")),FALSE,IF(AND($P$3=FALSE,OR(F2179="Commercial NAICS Cogen",F2179="Commercial NAICS Non-Cogen",F2179="Industrial NAICS Cogen", F2179="industrial NAICS non-Cogen")),FALSE, TRUE))</f>
        <v/>
      </c>
    </row>
    <row r="2180">
      <c r="A2180" s="129" t="n">
        <v>10823</v>
      </c>
      <c r="B2180" s="130" t="inlineStr">
        <is>
          <t>Deer Island Treatment Plant</t>
        </is>
      </c>
      <c r="C2180" s="130" t="inlineStr">
        <is>
          <t>Massachusetts Wtr Rauth-Deer I</t>
        </is>
      </c>
      <c r="D2180" s="129" t="n">
        <v>11427</v>
      </c>
      <c r="E2180" s="130" t="inlineStr">
        <is>
          <t>MA</t>
        </is>
      </c>
      <c r="F2180" s="130" t="inlineStr">
        <is>
          <t>Commercial NAICS Cogen</t>
        </is>
      </c>
      <c r="G2180" s="130" t="inlineStr">
        <is>
          <t>GT</t>
        </is>
      </c>
      <c r="H2180" s="130" t="inlineStr">
        <is>
          <t>DFO</t>
        </is>
      </c>
      <c r="I2180" s="130" t="inlineStr">
        <is>
          <t>DFO</t>
        </is>
      </c>
      <c r="J2180" s="131" t="n">
        <v>2350.04</v>
      </c>
      <c r="K2180" s="129" t="n">
        <v>2020</v>
      </c>
      <c r="L2180" s="120">
        <f>IF(VLOOKUP(H2180,'Cross-Page Data'!$D$4:$F$48,3,FALSE)="natural gas",VLOOKUP(G2180,'Cross-Page Data'!$I$4:$J$19,2,FALSE),IF(VLOOKUP(H2180,'Cross-Page Data'!$D$4:$F$48,3,FALSE)="solar",IF(G2180="PV","solar PV","solar thermal"),IF(VLOOKUP(H2180,'Cross-Page Data'!$D$4:$F$48,3,FALSE)="wind",VLOOKUP(G2180,'Cross-Page Data'!$I$4:$J$19,2,FALSE),IF(VLOOKUP(H2180,'Cross-Page Data'!$D$4:$F$48,3,FALSE)="hydro",VLOOKUP(G2180,'Cross-Page Data'!$I$4:$J$19,2,FALSE),VLOOKUP(H2180,'Cross-Page Data'!$D$4:$F$48,3,FALSE)))))</f>
        <v/>
      </c>
      <c r="M2180" s="120">
        <f>IF(AND($P$2=FALSE,OR(F2180="Commercial NAICS Cogen",F2180="Industrial NAICS Cogen",F2180="NAICS-22 Cogen")),FALSE,IF(AND($P$3=FALSE,OR(F2180="Commercial NAICS Cogen",F2180="Commercial NAICS Non-Cogen",F2180="Industrial NAICS Cogen", F2180="industrial NAICS non-Cogen")),FALSE, TRUE))</f>
        <v/>
      </c>
    </row>
    <row r="2181">
      <c r="A2181" s="129" t="n">
        <v>10823</v>
      </c>
      <c r="B2181" s="130" t="inlineStr">
        <is>
          <t>Deer Island Treatment Plant</t>
        </is>
      </c>
      <c r="C2181" s="130" t="inlineStr">
        <is>
          <t>Massachusetts Wtr Rauth-Deer I</t>
        </is>
      </c>
      <c r="D2181" s="129" t="n">
        <v>11427</v>
      </c>
      <c r="E2181" s="130" t="inlineStr">
        <is>
          <t>MA</t>
        </is>
      </c>
      <c r="F2181" s="130" t="inlineStr">
        <is>
          <t>Commercial NAICS Cogen</t>
        </is>
      </c>
      <c r="G2181" s="130" t="inlineStr">
        <is>
          <t>HY</t>
        </is>
      </c>
      <c r="H2181" s="130" t="inlineStr">
        <is>
          <t>WAT</t>
        </is>
      </c>
      <c r="I2181" s="130" t="inlineStr">
        <is>
          <t>HYC</t>
        </is>
      </c>
      <c r="J2181" s="131" t="n">
        <v>4659.93</v>
      </c>
      <c r="K2181" s="129" t="n">
        <v>2020</v>
      </c>
      <c r="L2181" s="120">
        <f>IF(VLOOKUP(H2181,'Cross-Page Data'!$D$4:$F$48,3,FALSE)="natural gas",VLOOKUP(G2181,'Cross-Page Data'!$I$4:$J$19,2,FALSE),IF(VLOOKUP(H2181,'Cross-Page Data'!$D$4:$F$48,3,FALSE)="solar",IF(G2181="PV","solar PV","solar thermal"),IF(VLOOKUP(H2181,'Cross-Page Data'!$D$4:$F$48,3,FALSE)="wind",VLOOKUP(G2181,'Cross-Page Data'!$I$4:$J$19,2,FALSE),IF(VLOOKUP(H2181,'Cross-Page Data'!$D$4:$F$48,3,FALSE)="hydro",VLOOKUP(G2181,'Cross-Page Data'!$I$4:$J$19,2,FALSE),VLOOKUP(H2181,'Cross-Page Data'!$D$4:$F$48,3,FALSE)))))</f>
        <v/>
      </c>
      <c r="M2181" s="120">
        <f>IF(AND($P$2=FALSE,OR(F2181="Commercial NAICS Cogen",F2181="Industrial NAICS Cogen",F2181="NAICS-22 Cogen")),FALSE,IF(AND($P$3=FALSE,OR(F2181="Commercial NAICS Cogen",F2181="Commercial NAICS Non-Cogen",F2181="Industrial NAICS Cogen", F2181="industrial NAICS non-Cogen")),FALSE, TRUE))</f>
        <v/>
      </c>
    </row>
    <row r="2182">
      <c r="A2182" s="129" t="n">
        <v>10823</v>
      </c>
      <c r="B2182" s="130" t="inlineStr">
        <is>
          <t>Deer Island Treatment Plant</t>
        </is>
      </c>
      <c r="C2182" s="130" t="inlineStr">
        <is>
          <t>Massachusetts Wtr Rauth-Deer I</t>
        </is>
      </c>
      <c r="D2182" s="129" t="n">
        <v>11427</v>
      </c>
      <c r="E2182" s="130" t="inlineStr">
        <is>
          <t>MA</t>
        </is>
      </c>
      <c r="F2182" s="130" t="inlineStr">
        <is>
          <t>Commercial NAICS Cogen</t>
        </is>
      </c>
      <c r="G2182" s="130" t="inlineStr">
        <is>
          <t>PV</t>
        </is>
      </c>
      <c r="H2182" s="130" t="inlineStr">
        <is>
          <t>SUN</t>
        </is>
      </c>
      <c r="I2182" s="130" t="inlineStr">
        <is>
          <t>SUN</t>
        </is>
      </c>
      <c r="J2182" s="131" t="n">
        <v>1122.66</v>
      </c>
      <c r="K2182" s="129" t="n">
        <v>2020</v>
      </c>
      <c r="L2182" s="120">
        <f>IF(VLOOKUP(H2182,'Cross-Page Data'!$D$4:$F$48,3,FALSE)="natural gas",VLOOKUP(G2182,'Cross-Page Data'!$I$4:$J$19,2,FALSE),IF(VLOOKUP(H2182,'Cross-Page Data'!$D$4:$F$48,3,FALSE)="solar",IF(G2182="PV","solar PV","solar thermal"),IF(VLOOKUP(H2182,'Cross-Page Data'!$D$4:$F$48,3,FALSE)="wind",VLOOKUP(G2182,'Cross-Page Data'!$I$4:$J$19,2,FALSE),IF(VLOOKUP(H2182,'Cross-Page Data'!$D$4:$F$48,3,FALSE)="hydro",VLOOKUP(G2182,'Cross-Page Data'!$I$4:$J$19,2,FALSE),VLOOKUP(H2182,'Cross-Page Data'!$D$4:$F$48,3,FALSE)))))</f>
        <v/>
      </c>
      <c r="M2182" s="120">
        <f>IF(AND($P$2=FALSE,OR(F2182="Commercial NAICS Cogen",F2182="Industrial NAICS Cogen",F2182="NAICS-22 Cogen")),FALSE,IF(AND($P$3=FALSE,OR(F2182="Commercial NAICS Cogen",F2182="Commercial NAICS Non-Cogen",F2182="Industrial NAICS Cogen", F2182="industrial NAICS non-Cogen")),FALSE, TRUE))</f>
        <v/>
      </c>
    </row>
    <row r="2183">
      <c r="A2183" s="129" t="n">
        <v>10823</v>
      </c>
      <c r="B2183" s="130" t="inlineStr">
        <is>
          <t>Deer Island Treatment Plant</t>
        </is>
      </c>
      <c r="C2183" s="130" t="inlineStr">
        <is>
          <t>Massachusetts Wtr Rauth-Deer I</t>
        </is>
      </c>
      <c r="D2183" s="129" t="n">
        <v>11427</v>
      </c>
      <c r="E2183" s="130" t="inlineStr">
        <is>
          <t>MA</t>
        </is>
      </c>
      <c r="F2183" s="130" t="inlineStr">
        <is>
          <t>Commercial NAICS Cogen</t>
        </is>
      </c>
      <c r="G2183" s="130" t="inlineStr">
        <is>
          <t>ST</t>
        </is>
      </c>
      <c r="H2183" s="130" t="inlineStr">
        <is>
          <t>DFO</t>
        </is>
      </c>
      <c r="I2183" s="130" t="inlineStr">
        <is>
          <t>DFO</t>
        </is>
      </c>
      <c r="J2183" s="131" t="n">
        <v>1534.04</v>
      </c>
      <c r="K2183" s="129" t="n">
        <v>2020</v>
      </c>
      <c r="L2183" s="120">
        <f>IF(VLOOKUP(H2183,'Cross-Page Data'!$D$4:$F$48,3,FALSE)="natural gas",VLOOKUP(G2183,'Cross-Page Data'!$I$4:$J$19,2,FALSE),IF(VLOOKUP(H2183,'Cross-Page Data'!$D$4:$F$48,3,FALSE)="solar",IF(G2183="PV","solar PV","solar thermal"),IF(VLOOKUP(H2183,'Cross-Page Data'!$D$4:$F$48,3,FALSE)="wind",VLOOKUP(G2183,'Cross-Page Data'!$I$4:$J$19,2,FALSE),IF(VLOOKUP(H2183,'Cross-Page Data'!$D$4:$F$48,3,FALSE)="hydro",VLOOKUP(G2183,'Cross-Page Data'!$I$4:$J$19,2,FALSE),VLOOKUP(H2183,'Cross-Page Data'!$D$4:$F$48,3,FALSE)))))</f>
        <v/>
      </c>
      <c r="M2183" s="120">
        <f>IF(AND($P$2=FALSE,OR(F2183="Commercial NAICS Cogen",F2183="Industrial NAICS Cogen",F2183="NAICS-22 Cogen")),FALSE,IF(AND($P$3=FALSE,OR(F2183="Commercial NAICS Cogen",F2183="Commercial NAICS Non-Cogen",F2183="Industrial NAICS Cogen", F2183="industrial NAICS non-Cogen")),FALSE, TRUE))</f>
        <v/>
      </c>
    </row>
    <row r="2184">
      <c r="A2184" s="129" t="n">
        <v>10823</v>
      </c>
      <c r="B2184" s="130" t="inlineStr">
        <is>
          <t>Deer Island Treatment Plant</t>
        </is>
      </c>
      <c r="C2184" s="130" t="inlineStr">
        <is>
          <t>Massachusetts Wtr Rauth-Deer I</t>
        </is>
      </c>
      <c r="D2184" s="129" t="n">
        <v>11427</v>
      </c>
      <c r="E2184" s="130" t="inlineStr">
        <is>
          <t>MA</t>
        </is>
      </c>
      <c r="F2184" s="130" t="inlineStr">
        <is>
          <t>Commercial NAICS Cogen</t>
        </is>
      </c>
      <c r="G2184" s="130" t="inlineStr">
        <is>
          <t>ST</t>
        </is>
      </c>
      <c r="H2184" s="130" t="inlineStr">
        <is>
          <t>OBG</t>
        </is>
      </c>
      <c r="I2184" s="130" t="inlineStr">
        <is>
          <t>ORW</t>
        </is>
      </c>
      <c r="J2184" s="131" t="n">
        <v>24919.8</v>
      </c>
      <c r="K2184" s="129" t="n">
        <v>2020</v>
      </c>
      <c r="L2184" s="120">
        <f>IF(VLOOKUP(H2184,'Cross-Page Data'!$D$4:$F$48,3,FALSE)="natural gas",VLOOKUP(G2184,'Cross-Page Data'!$I$4:$J$19,2,FALSE),IF(VLOOKUP(H2184,'Cross-Page Data'!$D$4:$F$48,3,FALSE)="solar",IF(G2184="PV","solar PV","solar thermal"),IF(VLOOKUP(H2184,'Cross-Page Data'!$D$4:$F$48,3,FALSE)="wind",VLOOKUP(G2184,'Cross-Page Data'!$I$4:$J$19,2,FALSE),IF(VLOOKUP(H2184,'Cross-Page Data'!$D$4:$F$48,3,FALSE)="hydro",VLOOKUP(G2184,'Cross-Page Data'!$I$4:$J$19,2,FALSE),VLOOKUP(H2184,'Cross-Page Data'!$D$4:$F$48,3,FALSE)))))</f>
        <v/>
      </c>
      <c r="M2184" s="120">
        <f>IF(AND($P$2=FALSE,OR(F2184="Commercial NAICS Cogen",F2184="Industrial NAICS Cogen",F2184="NAICS-22 Cogen")),FALSE,IF(AND($P$3=FALSE,OR(F2184="Commercial NAICS Cogen",F2184="Commercial NAICS Non-Cogen",F2184="Industrial NAICS Cogen", F2184="industrial NAICS non-Cogen")),FALSE, TRUE))</f>
        <v/>
      </c>
    </row>
    <row r="2185">
      <c r="A2185" s="129" t="n">
        <v>10823</v>
      </c>
      <c r="B2185" s="130" t="inlineStr">
        <is>
          <t>Deer Island Treatment Plant</t>
        </is>
      </c>
      <c r="C2185" s="130" t="inlineStr">
        <is>
          <t>Massachusetts Wtr Rauth-Deer I</t>
        </is>
      </c>
      <c r="D2185" s="129" t="n">
        <v>11427</v>
      </c>
      <c r="E2185" s="130" t="inlineStr">
        <is>
          <t>MA</t>
        </is>
      </c>
      <c r="F2185" s="130" t="inlineStr">
        <is>
          <t>Commercial NAICS Cogen</t>
        </is>
      </c>
      <c r="G2185" s="130" t="inlineStr">
        <is>
          <t>WT</t>
        </is>
      </c>
      <c r="H2185" s="130" t="inlineStr">
        <is>
          <t>WND</t>
        </is>
      </c>
      <c r="I2185" s="130" t="inlineStr">
        <is>
          <t>WND</t>
        </is>
      </c>
      <c r="J2185" s="131" t="n">
        <v>1883.97</v>
      </c>
      <c r="K2185" s="129" t="n">
        <v>2020</v>
      </c>
      <c r="L2185" s="120">
        <f>IF(VLOOKUP(H2185,'Cross-Page Data'!$D$4:$F$48,3,FALSE)="natural gas",VLOOKUP(G2185,'Cross-Page Data'!$I$4:$J$19,2,FALSE),IF(VLOOKUP(H2185,'Cross-Page Data'!$D$4:$F$48,3,FALSE)="solar",IF(G2185="PV","solar PV","solar thermal"),IF(VLOOKUP(H2185,'Cross-Page Data'!$D$4:$F$48,3,FALSE)="wind",VLOOKUP(G2185,'Cross-Page Data'!$I$4:$J$19,2,FALSE),IF(VLOOKUP(H2185,'Cross-Page Data'!$D$4:$F$48,3,FALSE)="hydro",VLOOKUP(G2185,'Cross-Page Data'!$I$4:$J$19,2,FALSE),VLOOKUP(H2185,'Cross-Page Data'!$D$4:$F$48,3,FALSE)))))</f>
        <v/>
      </c>
      <c r="M2185" s="120">
        <f>IF(AND($P$2=FALSE,OR(F2185="Commercial NAICS Cogen",F2185="Industrial NAICS Cogen",F2185="NAICS-22 Cogen")),FALSE,IF(AND($P$3=FALSE,OR(F2185="Commercial NAICS Cogen",F2185="Commercial NAICS Non-Cogen",F2185="Industrial NAICS Cogen", F2185="industrial NAICS non-Cogen")),FALSE, TRUE))</f>
        <v/>
      </c>
    </row>
    <row r="2186">
      <c r="A2186" s="129" t="n">
        <v>10840</v>
      </c>
      <c r="B2186" s="130" t="inlineStr">
        <is>
          <t>Covanta Delano Energy</t>
        </is>
      </c>
      <c r="C2186" s="130" t="inlineStr">
        <is>
          <t>Covanta Delano Inc</t>
        </is>
      </c>
      <c r="D2186" s="129" t="n">
        <v>56099</v>
      </c>
      <c r="E2186" s="130" t="inlineStr">
        <is>
          <t>CA</t>
        </is>
      </c>
      <c r="F2186" s="130" t="inlineStr">
        <is>
          <t>NAICS-22 Non-Cogen</t>
        </is>
      </c>
      <c r="G2186" s="130" t="inlineStr">
        <is>
          <t>ST</t>
        </is>
      </c>
      <c r="H2186" s="130" t="inlineStr">
        <is>
          <t>NG</t>
        </is>
      </c>
      <c r="I2186" s="130" t="inlineStr">
        <is>
          <t>NG</t>
        </is>
      </c>
      <c r="J2186" s="131" t="n">
        <v>0</v>
      </c>
      <c r="K2186" s="129" t="n">
        <v>2020</v>
      </c>
      <c r="L2186" s="120">
        <f>IF(VLOOKUP(H2186,'Cross-Page Data'!$D$4:$F$48,3,FALSE)="natural gas",VLOOKUP(G2186,'Cross-Page Data'!$I$4:$J$19,2,FALSE),IF(VLOOKUP(H2186,'Cross-Page Data'!$D$4:$F$48,3,FALSE)="solar",IF(G2186="PV","solar PV","solar thermal"),IF(VLOOKUP(H2186,'Cross-Page Data'!$D$4:$F$48,3,FALSE)="wind",VLOOKUP(G2186,'Cross-Page Data'!$I$4:$J$19,2,FALSE),IF(VLOOKUP(H2186,'Cross-Page Data'!$D$4:$F$48,3,FALSE)="hydro",VLOOKUP(G2186,'Cross-Page Data'!$I$4:$J$19,2,FALSE),VLOOKUP(H2186,'Cross-Page Data'!$D$4:$F$48,3,FALSE)))))</f>
        <v/>
      </c>
      <c r="M2186" s="120">
        <f>IF(AND($P$2=FALSE,OR(F2186="Commercial NAICS Cogen",F2186="Industrial NAICS Cogen",F2186="NAICS-22 Cogen")),FALSE,IF(AND($P$3=FALSE,OR(F2186="Commercial NAICS Cogen",F2186="Commercial NAICS Non-Cogen",F2186="Industrial NAICS Cogen", F2186="industrial NAICS non-Cogen")),FALSE, TRUE))</f>
        <v/>
      </c>
    </row>
    <row r="2187">
      <c r="A2187" s="129" t="n">
        <v>10840</v>
      </c>
      <c r="B2187" s="130" t="inlineStr">
        <is>
          <t>Covanta Delano Energy</t>
        </is>
      </c>
      <c r="C2187" s="130" t="inlineStr">
        <is>
          <t>Covanta Delano Inc</t>
        </is>
      </c>
      <c r="D2187" s="129" t="n">
        <v>56099</v>
      </c>
      <c r="E2187" s="130" t="inlineStr">
        <is>
          <t>CA</t>
        </is>
      </c>
      <c r="F2187" s="130" t="inlineStr">
        <is>
          <t>NAICS-22 Non-Cogen</t>
        </is>
      </c>
      <c r="G2187" s="130" t="inlineStr">
        <is>
          <t>ST</t>
        </is>
      </c>
      <c r="H2187" s="130" t="inlineStr">
        <is>
          <t>WDS</t>
        </is>
      </c>
      <c r="I2187" s="130" t="inlineStr">
        <is>
          <t>WWW</t>
        </is>
      </c>
      <c r="J2187" s="131" t="n">
        <v>0</v>
      </c>
      <c r="K2187" s="129" t="n">
        <v>2020</v>
      </c>
      <c r="L2187" s="120">
        <f>IF(VLOOKUP(H2187,'Cross-Page Data'!$D$4:$F$48,3,FALSE)="natural gas",VLOOKUP(G2187,'Cross-Page Data'!$I$4:$J$19,2,FALSE),IF(VLOOKUP(H2187,'Cross-Page Data'!$D$4:$F$48,3,FALSE)="solar",IF(G2187="PV","solar PV","solar thermal"),IF(VLOOKUP(H2187,'Cross-Page Data'!$D$4:$F$48,3,FALSE)="wind",VLOOKUP(G2187,'Cross-Page Data'!$I$4:$J$19,2,FALSE),IF(VLOOKUP(H2187,'Cross-Page Data'!$D$4:$F$48,3,FALSE)="hydro",VLOOKUP(G2187,'Cross-Page Data'!$I$4:$J$19,2,FALSE),VLOOKUP(H2187,'Cross-Page Data'!$D$4:$F$48,3,FALSE)))))</f>
        <v/>
      </c>
      <c r="M2187" s="120">
        <f>IF(AND($P$2=FALSE,OR(F2187="Commercial NAICS Cogen",F2187="Industrial NAICS Cogen",F2187="NAICS-22 Cogen")),FALSE,IF(AND($P$3=FALSE,OR(F2187="Commercial NAICS Cogen",F2187="Commercial NAICS Non-Cogen",F2187="Industrial NAICS Cogen", F2187="industrial NAICS non-Cogen")),FALSE, TRUE))</f>
        <v/>
      </c>
    </row>
    <row r="2188">
      <c r="A2188" s="129" t="n">
        <v>10849</v>
      </c>
      <c r="B2188" s="130" t="inlineStr">
        <is>
          <t>Silver Bay Power</t>
        </is>
      </c>
      <c r="C2188" s="130" t="inlineStr">
        <is>
          <t>Cleveland Cliffs Inc</t>
        </is>
      </c>
      <c r="D2188" s="129" t="n">
        <v>3807</v>
      </c>
      <c r="E2188" s="130" t="inlineStr">
        <is>
          <t>MN</t>
        </is>
      </c>
      <c r="F2188" s="130" t="inlineStr">
        <is>
          <t>Industrial NAICS Cogen</t>
        </is>
      </c>
      <c r="G2188" s="130" t="inlineStr">
        <is>
          <t>ST</t>
        </is>
      </c>
      <c r="H2188" s="130" t="inlineStr">
        <is>
          <t>DFO</t>
        </is>
      </c>
      <c r="I2188" s="130" t="inlineStr">
        <is>
          <t>DFO</t>
        </is>
      </c>
      <c r="J2188" s="131" t="n">
        <v>0</v>
      </c>
      <c r="K2188" s="129" t="n">
        <v>2020</v>
      </c>
      <c r="L2188" s="120">
        <f>IF(VLOOKUP(H2188,'Cross-Page Data'!$D$4:$F$48,3,FALSE)="natural gas",VLOOKUP(G2188,'Cross-Page Data'!$I$4:$J$19,2,FALSE),IF(VLOOKUP(H2188,'Cross-Page Data'!$D$4:$F$48,3,FALSE)="solar",IF(G2188="PV","solar PV","solar thermal"),IF(VLOOKUP(H2188,'Cross-Page Data'!$D$4:$F$48,3,FALSE)="wind",VLOOKUP(G2188,'Cross-Page Data'!$I$4:$J$19,2,FALSE),IF(VLOOKUP(H2188,'Cross-Page Data'!$D$4:$F$48,3,FALSE)="hydro",VLOOKUP(G2188,'Cross-Page Data'!$I$4:$J$19,2,FALSE),VLOOKUP(H2188,'Cross-Page Data'!$D$4:$F$48,3,FALSE)))))</f>
        <v/>
      </c>
      <c r="M2188" s="120">
        <f>IF(AND($P$2=FALSE,OR(F2188="Commercial NAICS Cogen",F2188="Industrial NAICS Cogen",F2188="NAICS-22 Cogen")),FALSE,IF(AND($P$3=FALSE,OR(F2188="Commercial NAICS Cogen",F2188="Commercial NAICS Non-Cogen",F2188="Industrial NAICS Cogen", F2188="industrial NAICS non-Cogen")),FALSE, TRUE))</f>
        <v/>
      </c>
    </row>
    <row r="2189">
      <c r="A2189" s="129" t="n">
        <v>10849</v>
      </c>
      <c r="B2189" s="130" t="inlineStr">
        <is>
          <t>Silver Bay Power</t>
        </is>
      </c>
      <c r="C2189" s="130" t="inlineStr">
        <is>
          <t>Cleveland Cliffs Inc</t>
        </is>
      </c>
      <c r="D2189" s="129" t="n">
        <v>3807</v>
      </c>
      <c r="E2189" s="130" t="inlineStr">
        <is>
          <t>MN</t>
        </is>
      </c>
      <c r="F2189" s="130" t="inlineStr">
        <is>
          <t>Industrial NAICS Cogen</t>
        </is>
      </c>
      <c r="G2189" s="130" t="inlineStr">
        <is>
          <t>ST</t>
        </is>
      </c>
      <c r="H2189" s="130" t="inlineStr">
        <is>
          <t>NG</t>
        </is>
      </c>
      <c r="I2189" s="130" t="inlineStr">
        <is>
          <t>NG</t>
        </is>
      </c>
      <c r="J2189" s="131" t="n">
        <v>0</v>
      </c>
      <c r="K2189" s="129" t="n">
        <v>2020</v>
      </c>
      <c r="L2189" s="120">
        <f>IF(VLOOKUP(H2189,'Cross-Page Data'!$D$4:$F$48,3,FALSE)="natural gas",VLOOKUP(G2189,'Cross-Page Data'!$I$4:$J$19,2,FALSE),IF(VLOOKUP(H2189,'Cross-Page Data'!$D$4:$F$48,3,FALSE)="solar",IF(G2189="PV","solar PV","solar thermal"),IF(VLOOKUP(H2189,'Cross-Page Data'!$D$4:$F$48,3,FALSE)="wind",VLOOKUP(G2189,'Cross-Page Data'!$I$4:$J$19,2,FALSE),IF(VLOOKUP(H2189,'Cross-Page Data'!$D$4:$F$48,3,FALSE)="hydro",VLOOKUP(G2189,'Cross-Page Data'!$I$4:$J$19,2,FALSE),VLOOKUP(H2189,'Cross-Page Data'!$D$4:$F$48,3,FALSE)))))</f>
        <v/>
      </c>
      <c r="M2189" s="120">
        <f>IF(AND($P$2=FALSE,OR(F2189="Commercial NAICS Cogen",F2189="Industrial NAICS Cogen",F2189="NAICS-22 Cogen")),FALSE,IF(AND($P$3=FALSE,OR(F2189="Commercial NAICS Cogen",F2189="Commercial NAICS Non-Cogen",F2189="Industrial NAICS Cogen", F2189="industrial NAICS non-Cogen")),FALSE, TRUE))</f>
        <v/>
      </c>
    </row>
    <row r="2190">
      <c r="A2190" s="129" t="n">
        <v>10849</v>
      </c>
      <c r="B2190" s="130" t="inlineStr">
        <is>
          <t>Silver Bay Power</t>
        </is>
      </c>
      <c r="C2190" s="130" t="inlineStr">
        <is>
          <t>Cleveland Cliffs Inc</t>
        </is>
      </c>
      <c r="D2190" s="129" t="n">
        <v>3807</v>
      </c>
      <c r="E2190" s="130" t="inlineStr">
        <is>
          <t>MN</t>
        </is>
      </c>
      <c r="F2190" s="130" t="inlineStr">
        <is>
          <t>Industrial NAICS Cogen</t>
        </is>
      </c>
      <c r="G2190" s="130" t="inlineStr">
        <is>
          <t>ST</t>
        </is>
      </c>
      <c r="H2190" s="130" t="inlineStr">
        <is>
          <t>SUB</t>
        </is>
      </c>
      <c r="I2190" s="130" t="inlineStr">
        <is>
          <t>COL</t>
        </is>
      </c>
      <c r="J2190" s="131" t="n">
        <v>0</v>
      </c>
      <c r="K2190" s="129" t="n">
        <v>2020</v>
      </c>
      <c r="L2190" s="120">
        <f>IF(VLOOKUP(H2190,'Cross-Page Data'!$D$4:$F$48,3,FALSE)="natural gas",VLOOKUP(G2190,'Cross-Page Data'!$I$4:$J$19,2,FALSE),IF(VLOOKUP(H2190,'Cross-Page Data'!$D$4:$F$48,3,FALSE)="solar",IF(G2190="PV","solar PV","solar thermal"),IF(VLOOKUP(H2190,'Cross-Page Data'!$D$4:$F$48,3,FALSE)="wind",VLOOKUP(G2190,'Cross-Page Data'!$I$4:$J$19,2,FALSE),IF(VLOOKUP(H2190,'Cross-Page Data'!$D$4:$F$48,3,FALSE)="hydro",VLOOKUP(G2190,'Cross-Page Data'!$I$4:$J$19,2,FALSE),VLOOKUP(H2190,'Cross-Page Data'!$D$4:$F$48,3,FALSE)))))</f>
        <v/>
      </c>
      <c r="M2190" s="120">
        <f>IF(AND($P$2=FALSE,OR(F2190="Commercial NAICS Cogen",F2190="Industrial NAICS Cogen",F2190="NAICS-22 Cogen")),FALSE,IF(AND($P$3=FALSE,OR(F2190="Commercial NAICS Cogen",F2190="Commercial NAICS Non-Cogen",F2190="Industrial NAICS Cogen", F2190="industrial NAICS non-Cogen")),FALSE, TRUE))</f>
        <v/>
      </c>
    </row>
    <row r="2191">
      <c r="A2191" s="129" t="n">
        <v>10860</v>
      </c>
      <c r="B2191" s="130" t="inlineStr">
        <is>
          <t>Archer Daniels Midland Clinton</t>
        </is>
      </c>
      <c r="C2191" s="130" t="inlineStr">
        <is>
          <t>Archer Daniels Midland Co</t>
        </is>
      </c>
      <c r="D2191" s="129" t="n">
        <v>772</v>
      </c>
      <c r="E2191" s="130" t="inlineStr">
        <is>
          <t>IA</t>
        </is>
      </c>
      <c r="F2191" s="130" t="inlineStr">
        <is>
          <t>Industrial NAICS Cogen</t>
        </is>
      </c>
      <c r="G2191" s="130" t="inlineStr">
        <is>
          <t>ST</t>
        </is>
      </c>
      <c r="H2191" s="130" t="inlineStr">
        <is>
          <t>BIT</t>
        </is>
      </c>
      <c r="I2191" s="130" t="inlineStr">
        <is>
          <t>COL</t>
        </is>
      </c>
      <c r="J2191" s="131" t="n">
        <v>20351.369</v>
      </c>
      <c r="K2191" s="129" t="n">
        <v>2020</v>
      </c>
      <c r="L2191" s="120">
        <f>IF(VLOOKUP(H2191,'Cross-Page Data'!$D$4:$F$48,3,FALSE)="natural gas",VLOOKUP(G2191,'Cross-Page Data'!$I$4:$J$19,2,FALSE),IF(VLOOKUP(H2191,'Cross-Page Data'!$D$4:$F$48,3,FALSE)="solar",IF(G2191="PV","solar PV","solar thermal"),IF(VLOOKUP(H2191,'Cross-Page Data'!$D$4:$F$48,3,FALSE)="wind",VLOOKUP(G2191,'Cross-Page Data'!$I$4:$J$19,2,FALSE),IF(VLOOKUP(H2191,'Cross-Page Data'!$D$4:$F$48,3,FALSE)="hydro",VLOOKUP(G2191,'Cross-Page Data'!$I$4:$J$19,2,FALSE),VLOOKUP(H2191,'Cross-Page Data'!$D$4:$F$48,3,FALSE)))))</f>
        <v/>
      </c>
      <c r="M2191" s="120">
        <f>IF(AND($P$2=FALSE,OR(F2191="Commercial NAICS Cogen",F2191="Industrial NAICS Cogen",F2191="NAICS-22 Cogen")),FALSE,IF(AND($P$3=FALSE,OR(F2191="Commercial NAICS Cogen",F2191="Commercial NAICS Non-Cogen",F2191="Industrial NAICS Cogen", F2191="industrial NAICS non-Cogen")),FALSE, TRUE))</f>
        <v/>
      </c>
    </row>
    <row r="2192">
      <c r="A2192" s="129" t="n">
        <v>10860</v>
      </c>
      <c r="B2192" s="130" t="inlineStr">
        <is>
          <t>Archer Daniels Midland Clinton</t>
        </is>
      </c>
      <c r="C2192" s="130" t="inlineStr">
        <is>
          <t>Archer Daniels Midland Co</t>
        </is>
      </c>
      <c r="D2192" s="129" t="n">
        <v>772</v>
      </c>
      <c r="E2192" s="130" t="inlineStr">
        <is>
          <t>IA</t>
        </is>
      </c>
      <c r="F2192" s="130" t="inlineStr">
        <is>
          <t>Industrial NAICS Cogen</t>
        </is>
      </c>
      <c r="G2192" s="130" t="inlineStr">
        <is>
          <t>ST</t>
        </is>
      </c>
      <c r="H2192" s="130" t="inlineStr">
        <is>
          <t>OBS</t>
        </is>
      </c>
      <c r="I2192" s="130" t="inlineStr">
        <is>
          <t>ORW</t>
        </is>
      </c>
      <c r="J2192" s="131" t="n">
        <v>51725.629</v>
      </c>
      <c r="K2192" s="129" t="n">
        <v>2020</v>
      </c>
      <c r="L2192" s="120">
        <f>IF(VLOOKUP(H2192,'Cross-Page Data'!$D$4:$F$48,3,FALSE)="natural gas",VLOOKUP(G2192,'Cross-Page Data'!$I$4:$J$19,2,FALSE),IF(VLOOKUP(H2192,'Cross-Page Data'!$D$4:$F$48,3,FALSE)="solar",IF(G2192="PV","solar PV","solar thermal"),IF(VLOOKUP(H2192,'Cross-Page Data'!$D$4:$F$48,3,FALSE)="wind",VLOOKUP(G2192,'Cross-Page Data'!$I$4:$J$19,2,FALSE),IF(VLOOKUP(H2192,'Cross-Page Data'!$D$4:$F$48,3,FALSE)="hydro",VLOOKUP(G2192,'Cross-Page Data'!$I$4:$J$19,2,FALSE),VLOOKUP(H2192,'Cross-Page Data'!$D$4:$F$48,3,FALSE)))))</f>
        <v/>
      </c>
      <c r="M2192" s="120">
        <f>IF(AND($P$2=FALSE,OR(F2192="Commercial NAICS Cogen",F2192="Industrial NAICS Cogen",F2192="NAICS-22 Cogen")),FALSE,IF(AND($P$3=FALSE,OR(F2192="Commercial NAICS Cogen",F2192="Commercial NAICS Non-Cogen",F2192="Industrial NAICS Cogen", F2192="industrial NAICS non-Cogen")),FALSE, TRUE))</f>
        <v/>
      </c>
    </row>
    <row r="2193">
      <c r="A2193" s="129" t="n">
        <v>10860</v>
      </c>
      <c r="B2193" s="130" t="inlineStr">
        <is>
          <t>Archer Daniels Midland Clinton</t>
        </is>
      </c>
      <c r="C2193" s="130" t="inlineStr">
        <is>
          <t>Archer Daniels Midland Co</t>
        </is>
      </c>
      <c r="D2193" s="129" t="n">
        <v>772</v>
      </c>
      <c r="E2193" s="130" t="inlineStr">
        <is>
          <t>IA</t>
        </is>
      </c>
      <c r="F2193" s="130" t="inlineStr">
        <is>
          <t>Industrial NAICS Cogen</t>
        </is>
      </c>
      <c r="G2193" s="130" t="inlineStr">
        <is>
          <t>ST</t>
        </is>
      </c>
      <c r="H2193" s="130" t="inlineStr">
        <is>
          <t>PC</t>
        </is>
      </c>
      <c r="I2193" s="130" t="inlineStr">
        <is>
          <t>PC</t>
        </is>
      </c>
      <c r="J2193" s="131" t="n">
        <v>0</v>
      </c>
      <c r="K2193" s="129" t="n">
        <v>2020</v>
      </c>
      <c r="L2193" s="120">
        <f>IF(VLOOKUP(H2193,'Cross-Page Data'!$D$4:$F$48,3,FALSE)="natural gas",VLOOKUP(G2193,'Cross-Page Data'!$I$4:$J$19,2,FALSE),IF(VLOOKUP(H2193,'Cross-Page Data'!$D$4:$F$48,3,FALSE)="solar",IF(G2193="PV","solar PV","solar thermal"),IF(VLOOKUP(H2193,'Cross-Page Data'!$D$4:$F$48,3,FALSE)="wind",VLOOKUP(G2193,'Cross-Page Data'!$I$4:$J$19,2,FALSE),IF(VLOOKUP(H2193,'Cross-Page Data'!$D$4:$F$48,3,FALSE)="hydro",VLOOKUP(G2193,'Cross-Page Data'!$I$4:$J$19,2,FALSE),VLOOKUP(H2193,'Cross-Page Data'!$D$4:$F$48,3,FALSE)))))</f>
        <v/>
      </c>
      <c r="M2193" s="120">
        <f>IF(AND($P$2=FALSE,OR(F2193="Commercial NAICS Cogen",F2193="Industrial NAICS Cogen",F2193="NAICS-22 Cogen")),FALSE,IF(AND($P$3=FALSE,OR(F2193="Commercial NAICS Cogen",F2193="Commercial NAICS Non-Cogen",F2193="Industrial NAICS Cogen", F2193="industrial NAICS non-Cogen")),FALSE, TRUE))</f>
        <v/>
      </c>
    </row>
    <row r="2194">
      <c r="A2194" s="129" t="n">
        <v>10860</v>
      </c>
      <c r="B2194" s="130" t="inlineStr">
        <is>
          <t>Archer Daniels Midland Clinton</t>
        </is>
      </c>
      <c r="C2194" s="130" t="inlineStr">
        <is>
          <t>Archer Daniels Midland Co</t>
        </is>
      </c>
      <c r="D2194" s="129" t="n">
        <v>772</v>
      </c>
      <c r="E2194" s="130" t="inlineStr">
        <is>
          <t>IA</t>
        </is>
      </c>
      <c r="F2194" s="130" t="inlineStr">
        <is>
          <t>Industrial NAICS Cogen</t>
        </is>
      </c>
      <c r="G2194" s="130" t="inlineStr">
        <is>
          <t>ST</t>
        </is>
      </c>
      <c r="H2194" s="130" t="inlineStr">
        <is>
          <t>SUB</t>
        </is>
      </c>
      <c r="I2194" s="130" t="inlineStr">
        <is>
          <t>COL</t>
        </is>
      </c>
      <c r="J2194" s="131" t="n">
        <v>696826</v>
      </c>
      <c r="K2194" s="129" t="n">
        <v>2020</v>
      </c>
      <c r="L2194" s="120">
        <f>IF(VLOOKUP(H2194,'Cross-Page Data'!$D$4:$F$48,3,FALSE)="natural gas",VLOOKUP(G2194,'Cross-Page Data'!$I$4:$J$19,2,FALSE),IF(VLOOKUP(H2194,'Cross-Page Data'!$D$4:$F$48,3,FALSE)="solar",IF(G2194="PV","solar PV","solar thermal"),IF(VLOOKUP(H2194,'Cross-Page Data'!$D$4:$F$48,3,FALSE)="wind",VLOOKUP(G2194,'Cross-Page Data'!$I$4:$J$19,2,FALSE),IF(VLOOKUP(H2194,'Cross-Page Data'!$D$4:$F$48,3,FALSE)="hydro",VLOOKUP(G2194,'Cross-Page Data'!$I$4:$J$19,2,FALSE),VLOOKUP(H2194,'Cross-Page Data'!$D$4:$F$48,3,FALSE)))))</f>
        <v/>
      </c>
      <c r="M2194" s="120">
        <f>IF(AND($P$2=FALSE,OR(F2194="Commercial NAICS Cogen",F2194="Industrial NAICS Cogen",F2194="NAICS-22 Cogen")),FALSE,IF(AND($P$3=FALSE,OR(F2194="Commercial NAICS Cogen",F2194="Commercial NAICS Non-Cogen",F2194="Industrial NAICS Cogen", F2194="industrial NAICS non-Cogen")),FALSE, TRUE))</f>
        <v/>
      </c>
    </row>
    <row r="2195">
      <c r="A2195" s="129" t="n">
        <v>10860</v>
      </c>
      <c r="B2195" s="130" t="inlineStr">
        <is>
          <t>Archer Daniels Midland Clinton</t>
        </is>
      </c>
      <c r="C2195" s="130" t="inlineStr">
        <is>
          <t>Archer Daniels Midland Co</t>
        </is>
      </c>
      <c r="D2195" s="129" t="n">
        <v>772</v>
      </c>
      <c r="E2195" s="130" t="inlineStr">
        <is>
          <t>IA</t>
        </is>
      </c>
      <c r="F2195" s="130" t="inlineStr">
        <is>
          <t>Industrial NAICS Cogen</t>
        </is>
      </c>
      <c r="G2195" s="130" t="inlineStr">
        <is>
          <t>ST</t>
        </is>
      </c>
      <c r="H2195" s="130" t="inlineStr">
        <is>
          <t>TDF</t>
        </is>
      </c>
      <c r="I2195" s="130" t="inlineStr">
        <is>
          <t>OTH</t>
        </is>
      </c>
      <c r="J2195" s="131" t="n">
        <v>0</v>
      </c>
      <c r="K2195" s="129" t="n">
        <v>2020</v>
      </c>
      <c r="L2195" s="120">
        <f>IF(VLOOKUP(H2195,'Cross-Page Data'!$D$4:$F$48,3,FALSE)="natural gas",VLOOKUP(G2195,'Cross-Page Data'!$I$4:$J$19,2,FALSE),IF(VLOOKUP(H2195,'Cross-Page Data'!$D$4:$F$48,3,FALSE)="solar",IF(G2195="PV","solar PV","solar thermal"),IF(VLOOKUP(H2195,'Cross-Page Data'!$D$4:$F$48,3,FALSE)="wind",VLOOKUP(G2195,'Cross-Page Data'!$I$4:$J$19,2,FALSE),IF(VLOOKUP(H2195,'Cross-Page Data'!$D$4:$F$48,3,FALSE)="hydro",VLOOKUP(G2195,'Cross-Page Data'!$I$4:$J$19,2,FALSE),VLOOKUP(H2195,'Cross-Page Data'!$D$4:$F$48,3,FALSE)))))</f>
        <v/>
      </c>
      <c r="M2195" s="120">
        <f>IF(AND($P$2=FALSE,OR(F2195="Commercial NAICS Cogen",F2195="Industrial NAICS Cogen",F2195="NAICS-22 Cogen")),FALSE,IF(AND($P$3=FALSE,OR(F2195="Commercial NAICS Cogen",F2195="Commercial NAICS Non-Cogen",F2195="Industrial NAICS Cogen", F2195="industrial NAICS non-Cogen")),FALSE, TRUE))</f>
        <v/>
      </c>
    </row>
    <row r="2196">
      <c r="A2196" s="129" t="n">
        <v>10860</v>
      </c>
      <c r="B2196" s="130" t="inlineStr">
        <is>
          <t>Archer Daniels Midland Clinton</t>
        </is>
      </c>
      <c r="C2196" s="130" t="inlineStr">
        <is>
          <t>Archer Daniels Midland Co</t>
        </is>
      </c>
      <c r="D2196" s="129" t="n">
        <v>772</v>
      </c>
      <c r="E2196" s="130" t="inlineStr">
        <is>
          <t>IA</t>
        </is>
      </c>
      <c r="F2196" s="130" t="inlineStr">
        <is>
          <t>Industrial NAICS Cogen</t>
        </is>
      </c>
      <c r="G2196" s="130" t="inlineStr">
        <is>
          <t>ST</t>
        </is>
      </c>
      <c r="H2196" s="130" t="inlineStr">
        <is>
          <t>WDS</t>
        </is>
      </c>
      <c r="I2196" s="130" t="inlineStr">
        <is>
          <t>WWW</t>
        </is>
      </c>
      <c r="J2196" s="131" t="n">
        <v>0</v>
      </c>
      <c r="K2196" s="129" t="n">
        <v>2020</v>
      </c>
      <c r="L2196" s="120">
        <f>IF(VLOOKUP(H2196,'Cross-Page Data'!$D$4:$F$48,3,FALSE)="natural gas",VLOOKUP(G2196,'Cross-Page Data'!$I$4:$J$19,2,FALSE),IF(VLOOKUP(H2196,'Cross-Page Data'!$D$4:$F$48,3,FALSE)="solar",IF(G2196="PV","solar PV","solar thermal"),IF(VLOOKUP(H2196,'Cross-Page Data'!$D$4:$F$48,3,FALSE)="wind",VLOOKUP(G2196,'Cross-Page Data'!$I$4:$J$19,2,FALSE),IF(VLOOKUP(H2196,'Cross-Page Data'!$D$4:$F$48,3,FALSE)="hydro",VLOOKUP(G2196,'Cross-Page Data'!$I$4:$J$19,2,FALSE),VLOOKUP(H2196,'Cross-Page Data'!$D$4:$F$48,3,FALSE)))))</f>
        <v/>
      </c>
      <c r="M2196" s="120">
        <f>IF(AND($P$2=FALSE,OR(F2196="Commercial NAICS Cogen",F2196="Industrial NAICS Cogen",F2196="NAICS-22 Cogen")),FALSE,IF(AND($P$3=FALSE,OR(F2196="Commercial NAICS Cogen",F2196="Commercial NAICS Non-Cogen",F2196="Industrial NAICS Cogen", F2196="industrial NAICS non-Cogen")),FALSE, TRUE))</f>
        <v/>
      </c>
    </row>
    <row r="2197">
      <c r="A2197" s="129" t="n">
        <v>10864</v>
      </c>
      <c r="B2197" s="130" t="inlineStr">
        <is>
          <t>Archer Daniels Midland Cedar Rapids</t>
        </is>
      </c>
      <c r="C2197" s="130" t="inlineStr">
        <is>
          <t>Archer Daniels Midland Co</t>
        </is>
      </c>
      <c r="D2197" s="129" t="n">
        <v>772</v>
      </c>
      <c r="E2197" s="130" t="inlineStr">
        <is>
          <t>IA</t>
        </is>
      </c>
      <c r="F2197" s="130" t="inlineStr">
        <is>
          <t>Industrial NAICS Cogen</t>
        </is>
      </c>
      <c r="G2197" s="130" t="inlineStr">
        <is>
          <t>GT</t>
        </is>
      </c>
      <c r="H2197" s="130" t="inlineStr">
        <is>
          <t>NG</t>
        </is>
      </c>
      <c r="I2197" s="130" t="inlineStr">
        <is>
          <t>NG</t>
        </is>
      </c>
      <c r="J2197" s="131" t="n">
        <v>281702</v>
      </c>
      <c r="K2197" s="129" t="n">
        <v>2020</v>
      </c>
      <c r="L2197" s="120">
        <f>IF(VLOOKUP(H2197,'Cross-Page Data'!$D$4:$F$48,3,FALSE)="natural gas",VLOOKUP(G2197,'Cross-Page Data'!$I$4:$J$19,2,FALSE),IF(VLOOKUP(H2197,'Cross-Page Data'!$D$4:$F$48,3,FALSE)="solar",IF(G2197="PV","solar PV","solar thermal"),IF(VLOOKUP(H2197,'Cross-Page Data'!$D$4:$F$48,3,FALSE)="wind",VLOOKUP(G2197,'Cross-Page Data'!$I$4:$J$19,2,FALSE),IF(VLOOKUP(H2197,'Cross-Page Data'!$D$4:$F$48,3,FALSE)="hydro",VLOOKUP(G2197,'Cross-Page Data'!$I$4:$J$19,2,FALSE),VLOOKUP(H2197,'Cross-Page Data'!$D$4:$F$48,3,FALSE)))))</f>
        <v/>
      </c>
      <c r="M2197" s="120">
        <f>IF(AND($P$2=FALSE,OR(F2197="Commercial NAICS Cogen",F2197="Industrial NAICS Cogen",F2197="NAICS-22 Cogen")),FALSE,IF(AND($P$3=FALSE,OR(F2197="Commercial NAICS Cogen",F2197="Commercial NAICS Non-Cogen",F2197="Industrial NAICS Cogen", F2197="industrial NAICS non-Cogen")),FALSE, TRUE))</f>
        <v/>
      </c>
    </row>
    <row r="2198">
      <c r="A2198" s="129" t="n">
        <v>10864</v>
      </c>
      <c r="B2198" s="130" t="inlineStr">
        <is>
          <t>Archer Daniels Midland Cedar Rapids</t>
        </is>
      </c>
      <c r="C2198" s="130" t="inlineStr">
        <is>
          <t>Archer Daniels Midland Co</t>
        </is>
      </c>
      <c r="D2198" s="129" t="n">
        <v>772</v>
      </c>
      <c r="E2198" s="130" t="inlineStr">
        <is>
          <t>IA</t>
        </is>
      </c>
      <c r="F2198" s="130" t="inlineStr">
        <is>
          <t>Industrial NAICS Cogen</t>
        </is>
      </c>
      <c r="G2198" s="130" t="inlineStr">
        <is>
          <t>ST</t>
        </is>
      </c>
      <c r="H2198" s="130" t="inlineStr">
        <is>
          <t>BIT</t>
        </is>
      </c>
      <c r="I2198" s="130" t="inlineStr">
        <is>
          <t>COL</t>
        </is>
      </c>
      <c r="J2198" s="131" t="n">
        <v>144759.11</v>
      </c>
      <c r="K2198" s="129" t="n">
        <v>2020</v>
      </c>
      <c r="L2198" s="120">
        <f>IF(VLOOKUP(H2198,'Cross-Page Data'!$D$4:$F$48,3,FALSE)="natural gas",VLOOKUP(G2198,'Cross-Page Data'!$I$4:$J$19,2,FALSE),IF(VLOOKUP(H2198,'Cross-Page Data'!$D$4:$F$48,3,FALSE)="solar",IF(G2198="PV","solar PV","solar thermal"),IF(VLOOKUP(H2198,'Cross-Page Data'!$D$4:$F$48,3,FALSE)="wind",VLOOKUP(G2198,'Cross-Page Data'!$I$4:$J$19,2,FALSE),IF(VLOOKUP(H2198,'Cross-Page Data'!$D$4:$F$48,3,FALSE)="hydro",VLOOKUP(G2198,'Cross-Page Data'!$I$4:$J$19,2,FALSE),VLOOKUP(H2198,'Cross-Page Data'!$D$4:$F$48,3,FALSE)))))</f>
        <v/>
      </c>
      <c r="M2198" s="120">
        <f>IF(AND($P$2=FALSE,OR(F2198="Commercial NAICS Cogen",F2198="Industrial NAICS Cogen",F2198="NAICS-22 Cogen")),FALSE,IF(AND($P$3=FALSE,OR(F2198="Commercial NAICS Cogen",F2198="Commercial NAICS Non-Cogen",F2198="Industrial NAICS Cogen", F2198="industrial NAICS non-Cogen")),FALSE, TRUE))</f>
        <v/>
      </c>
    </row>
    <row r="2199">
      <c r="A2199" s="129" t="n">
        <v>10864</v>
      </c>
      <c r="B2199" s="130" t="inlineStr">
        <is>
          <t>Archer Daniels Midland Cedar Rapids</t>
        </is>
      </c>
      <c r="C2199" s="130" t="inlineStr">
        <is>
          <t>Archer Daniels Midland Co</t>
        </is>
      </c>
      <c r="D2199" s="129" t="n">
        <v>772</v>
      </c>
      <c r="E2199" s="130" t="inlineStr">
        <is>
          <t>IA</t>
        </is>
      </c>
      <c r="F2199" s="130" t="inlineStr">
        <is>
          <t>Industrial NAICS Cogen</t>
        </is>
      </c>
      <c r="G2199" s="130" t="inlineStr">
        <is>
          <t>ST</t>
        </is>
      </c>
      <c r="H2199" s="130" t="inlineStr">
        <is>
          <t>NG</t>
        </is>
      </c>
      <c r="I2199" s="130" t="inlineStr">
        <is>
          <t>NG</t>
        </is>
      </c>
      <c r="J2199" s="131" t="n">
        <v>537.857</v>
      </c>
      <c r="K2199" s="129" t="n">
        <v>2020</v>
      </c>
      <c r="L2199" s="120">
        <f>IF(VLOOKUP(H2199,'Cross-Page Data'!$D$4:$F$48,3,FALSE)="natural gas",VLOOKUP(G2199,'Cross-Page Data'!$I$4:$J$19,2,FALSE),IF(VLOOKUP(H2199,'Cross-Page Data'!$D$4:$F$48,3,FALSE)="solar",IF(G2199="PV","solar PV","solar thermal"),IF(VLOOKUP(H2199,'Cross-Page Data'!$D$4:$F$48,3,FALSE)="wind",VLOOKUP(G2199,'Cross-Page Data'!$I$4:$J$19,2,FALSE),IF(VLOOKUP(H2199,'Cross-Page Data'!$D$4:$F$48,3,FALSE)="hydro",VLOOKUP(G2199,'Cross-Page Data'!$I$4:$J$19,2,FALSE),VLOOKUP(H2199,'Cross-Page Data'!$D$4:$F$48,3,FALSE)))))</f>
        <v/>
      </c>
      <c r="M2199" s="120">
        <f>IF(AND($P$2=FALSE,OR(F2199="Commercial NAICS Cogen",F2199="Industrial NAICS Cogen",F2199="NAICS-22 Cogen")),FALSE,IF(AND($P$3=FALSE,OR(F2199="Commercial NAICS Cogen",F2199="Commercial NAICS Non-Cogen",F2199="Industrial NAICS Cogen", F2199="industrial NAICS non-Cogen")),FALSE, TRUE))</f>
        <v/>
      </c>
    </row>
    <row r="2200">
      <c r="A2200" s="129" t="n">
        <v>10864</v>
      </c>
      <c r="B2200" s="130" t="inlineStr">
        <is>
          <t>Archer Daniels Midland Cedar Rapids</t>
        </is>
      </c>
      <c r="C2200" s="130" t="inlineStr">
        <is>
          <t>Archer Daniels Midland Co</t>
        </is>
      </c>
      <c r="D2200" s="129" t="n">
        <v>772</v>
      </c>
      <c r="E2200" s="130" t="inlineStr">
        <is>
          <t>IA</t>
        </is>
      </c>
      <c r="F2200" s="130" t="inlineStr">
        <is>
          <t>Industrial NAICS Cogen</t>
        </is>
      </c>
      <c r="G2200" s="130" t="inlineStr">
        <is>
          <t>ST</t>
        </is>
      </c>
      <c r="H2200" s="130" t="inlineStr">
        <is>
          <t>SLW</t>
        </is>
      </c>
      <c r="I2200" s="130" t="inlineStr">
        <is>
          <t>ORW</t>
        </is>
      </c>
      <c r="J2200" s="131" t="n">
        <v>0</v>
      </c>
      <c r="K2200" s="129" t="n">
        <v>2020</v>
      </c>
      <c r="L2200" s="120">
        <f>IF(VLOOKUP(H2200,'Cross-Page Data'!$D$4:$F$48,3,FALSE)="natural gas",VLOOKUP(G2200,'Cross-Page Data'!$I$4:$J$19,2,FALSE),IF(VLOOKUP(H2200,'Cross-Page Data'!$D$4:$F$48,3,FALSE)="solar",IF(G2200="PV","solar PV","solar thermal"),IF(VLOOKUP(H2200,'Cross-Page Data'!$D$4:$F$48,3,FALSE)="wind",VLOOKUP(G2200,'Cross-Page Data'!$I$4:$J$19,2,FALSE),IF(VLOOKUP(H2200,'Cross-Page Data'!$D$4:$F$48,3,FALSE)="hydro",VLOOKUP(G2200,'Cross-Page Data'!$I$4:$J$19,2,FALSE),VLOOKUP(H2200,'Cross-Page Data'!$D$4:$F$48,3,FALSE)))))</f>
        <v/>
      </c>
      <c r="M2200" s="120">
        <f>IF(AND($P$2=FALSE,OR(F2200="Commercial NAICS Cogen",F2200="Industrial NAICS Cogen",F2200="NAICS-22 Cogen")),FALSE,IF(AND($P$3=FALSE,OR(F2200="Commercial NAICS Cogen",F2200="Commercial NAICS Non-Cogen",F2200="Industrial NAICS Cogen", F2200="industrial NAICS non-Cogen")),FALSE, TRUE))</f>
        <v/>
      </c>
    </row>
    <row r="2201">
      <c r="A2201" s="129" t="n">
        <v>10864</v>
      </c>
      <c r="B2201" s="130" t="inlineStr">
        <is>
          <t>Archer Daniels Midland Cedar Rapids</t>
        </is>
      </c>
      <c r="C2201" s="130" t="inlineStr">
        <is>
          <t>Archer Daniels Midland Co</t>
        </is>
      </c>
      <c r="D2201" s="129" t="n">
        <v>772</v>
      </c>
      <c r="E2201" s="130" t="inlineStr">
        <is>
          <t>IA</t>
        </is>
      </c>
      <c r="F2201" s="130" t="inlineStr">
        <is>
          <t>Industrial NAICS Cogen</t>
        </is>
      </c>
      <c r="G2201" s="130" t="inlineStr">
        <is>
          <t>ST</t>
        </is>
      </c>
      <c r="H2201" s="130" t="inlineStr">
        <is>
          <t>SUB</t>
        </is>
      </c>
      <c r="I2201" s="130" t="inlineStr">
        <is>
          <t>COL</t>
        </is>
      </c>
      <c r="J2201" s="131" t="n">
        <v>387871.04</v>
      </c>
      <c r="K2201" s="129" t="n">
        <v>2020</v>
      </c>
      <c r="L2201" s="120">
        <f>IF(VLOOKUP(H2201,'Cross-Page Data'!$D$4:$F$48,3,FALSE)="natural gas",VLOOKUP(G2201,'Cross-Page Data'!$I$4:$J$19,2,FALSE),IF(VLOOKUP(H2201,'Cross-Page Data'!$D$4:$F$48,3,FALSE)="solar",IF(G2201="PV","solar PV","solar thermal"),IF(VLOOKUP(H2201,'Cross-Page Data'!$D$4:$F$48,3,FALSE)="wind",VLOOKUP(G2201,'Cross-Page Data'!$I$4:$J$19,2,FALSE),IF(VLOOKUP(H2201,'Cross-Page Data'!$D$4:$F$48,3,FALSE)="hydro",VLOOKUP(G2201,'Cross-Page Data'!$I$4:$J$19,2,FALSE),VLOOKUP(H2201,'Cross-Page Data'!$D$4:$F$48,3,FALSE)))))</f>
        <v/>
      </c>
      <c r="M2201" s="120">
        <f>IF(AND($P$2=FALSE,OR(F2201="Commercial NAICS Cogen",F2201="Industrial NAICS Cogen",F2201="NAICS-22 Cogen")),FALSE,IF(AND($P$3=FALSE,OR(F2201="Commercial NAICS Cogen",F2201="Commercial NAICS Non-Cogen",F2201="Industrial NAICS Cogen", F2201="industrial NAICS non-Cogen")),FALSE, TRUE))</f>
        <v/>
      </c>
    </row>
    <row r="2202">
      <c r="A2202" s="129" t="n">
        <v>10865</v>
      </c>
      <c r="B2202" s="130" t="inlineStr">
        <is>
          <t>Archer Daniels Midland Decatur</t>
        </is>
      </c>
      <c r="C2202" s="130" t="inlineStr">
        <is>
          <t>Archer Daniels Midland Co</t>
        </is>
      </c>
      <c r="D2202" s="129" t="n">
        <v>772</v>
      </c>
      <c r="E2202" s="130" t="inlineStr">
        <is>
          <t>IL</t>
        </is>
      </c>
      <c r="F2202" s="130" t="inlineStr">
        <is>
          <t>Industrial NAICS Cogen</t>
        </is>
      </c>
      <c r="G2202" s="130" t="inlineStr">
        <is>
          <t>ST</t>
        </is>
      </c>
      <c r="H2202" s="130" t="inlineStr">
        <is>
          <t>BIT</t>
        </is>
      </c>
      <c r="I2202" s="130" t="inlineStr">
        <is>
          <t>COL</t>
        </is>
      </c>
      <c r="J2202" s="131" t="n">
        <v>807794.24</v>
      </c>
      <c r="K2202" s="129" t="n">
        <v>2020</v>
      </c>
      <c r="L2202" s="120">
        <f>IF(VLOOKUP(H2202,'Cross-Page Data'!$D$4:$F$48,3,FALSE)="natural gas",VLOOKUP(G2202,'Cross-Page Data'!$I$4:$J$19,2,FALSE),IF(VLOOKUP(H2202,'Cross-Page Data'!$D$4:$F$48,3,FALSE)="solar",IF(G2202="PV","solar PV","solar thermal"),IF(VLOOKUP(H2202,'Cross-Page Data'!$D$4:$F$48,3,FALSE)="wind",VLOOKUP(G2202,'Cross-Page Data'!$I$4:$J$19,2,FALSE),IF(VLOOKUP(H2202,'Cross-Page Data'!$D$4:$F$48,3,FALSE)="hydro",VLOOKUP(G2202,'Cross-Page Data'!$I$4:$J$19,2,FALSE),VLOOKUP(H2202,'Cross-Page Data'!$D$4:$F$48,3,FALSE)))))</f>
        <v/>
      </c>
      <c r="M2202" s="120">
        <f>IF(AND($P$2=FALSE,OR(F2202="Commercial NAICS Cogen",F2202="Industrial NAICS Cogen",F2202="NAICS-22 Cogen")),FALSE,IF(AND($P$3=FALSE,OR(F2202="Commercial NAICS Cogen",F2202="Commercial NAICS Non-Cogen",F2202="Industrial NAICS Cogen", F2202="industrial NAICS non-Cogen")),FALSE, TRUE))</f>
        <v/>
      </c>
    </row>
    <row r="2203">
      <c r="A2203" s="129" t="n">
        <v>10865</v>
      </c>
      <c r="B2203" s="130" t="inlineStr">
        <is>
          <t>Archer Daniels Midland Decatur</t>
        </is>
      </c>
      <c r="C2203" s="130" t="inlineStr">
        <is>
          <t>Archer Daniels Midland Co</t>
        </is>
      </c>
      <c r="D2203" s="129" t="n">
        <v>772</v>
      </c>
      <c r="E2203" s="130" t="inlineStr">
        <is>
          <t>IL</t>
        </is>
      </c>
      <c r="F2203" s="130" t="inlineStr">
        <is>
          <t>Industrial NAICS Cogen</t>
        </is>
      </c>
      <c r="G2203" s="130" t="inlineStr">
        <is>
          <t>ST</t>
        </is>
      </c>
      <c r="H2203" s="130" t="inlineStr">
        <is>
          <t>NG</t>
        </is>
      </c>
      <c r="I2203" s="130" t="inlineStr">
        <is>
          <t>NG</t>
        </is>
      </c>
      <c r="J2203" s="131" t="n">
        <v>1093.806</v>
      </c>
      <c r="K2203" s="129" t="n">
        <v>2020</v>
      </c>
      <c r="L2203" s="120">
        <f>IF(VLOOKUP(H2203,'Cross-Page Data'!$D$4:$F$48,3,FALSE)="natural gas",VLOOKUP(G2203,'Cross-Page Data'!$I$4:$J$19,2,FALSE),IF(VLOOKUP(H2203,'Cross-Page Data'!$D$4:$F$48,3,FALSE)="solar",IF(G2203="PV","solar PV","solar thermal"),IF(VLOOKUP(H2203,'Cross-Page Data'!$D$4:$F$48,3,FALSE)="wind",VLOOKUP(G2203,'Cross-Page Data'!$I$4:$J$19,2,FALSE),IF(VLOOKUP(H2203,'Cross-Page Data'!$D$4:$F$48,3,FALSE)="hydro",VLOOKUP(G2203,'Cross-Page Data'!$I$4:$J$19,2,FALSE),VLOOKUP(H2203,'Cross-Page Data'!$D$4:$F$48,3,FALSE)))))</f>
        <v/>
      </c>
      <c r="M2203" s="120">
        <f>IF(AND($P$2=FALSE,OR(F2203="Commercial NAICS Cogen",F2203="Industrial NAICS Cogen",F2203="NAICS-22 Cogen")),FALSE,IF(AND($P$3=FALSE,OR(F2203="Commercial NAICS Cogen",F2203="Commercial NAICS Non-Cogen",F2203="Industrial NAICS Cogen", F2203="industrial NAICS non-Cogen")),FALSE, TRUE))</f>
        <v/>
      </c>
    </row>
    <row r="2204">
      <c r="A2204" s="129" t="n">
        <v>10865</v>
      </c>
      <c r="B2204" s="130" t="inlineStr">
        <is>
          <t>Archer Daniels Midland Decatur</t>
        </is>
      </c>
      <c r="C2204" s="130" t="inlineStr">
        <is>
          <t>Archer Daniels Midland Co</t>
        </is>
      </c>
      <c r="D2204" s="129" t="n">
        <v>772</v>
      </c>
      <c r="E2204" s="130" t="inlineStr">
        <is>
          <t>IL</t>
        </is>
      </c>
      <c r="F2204" s="130" t="inlineStr">
        <is>
          <t>Industrial NAICS Cogen</t>
        </is>
      </c>
      <c r="G2204" s="130" t="inlineStr">
        <is>
          <t>ST</t>
        </is>
      </c>
      <c r="H2204" s="130" t="inlineStr">
        <is>
          <t>SUB</t>
        </is>
      </c>
      <c r="I2204" s="130" t="inlineStr">
        <is>
          <t>COL</t>
        </is>
      </c>
      <c r="J2204" s="131" t="n">
        <v>369535.47</v>
      </c>
      <c r="K2204" s="129" t="n">
        <v>2020</v>
      </c>
      <c r="L2204" s="120">
        <f>IF(VLOOKUP(H2204,'Cross-Page Data'!$D$4:$F$48,3,FALSE)="natural gas",VLOOKUP(G2204,'Cross-Page Data'!$I$4:$J$19,2,FALSE),IF(VLOOKUP(H2204,'Cross-Page Data'!$D$4:$F$48,3,FALSE)="solar",IF(G2204="PV","solar PV","solar thermal"),IF(VLOOKUP(H2204,'Cross-Page Data'!$D$4:$F$48,3,FALSE)="wind",VLOOKUP(G2204,'Cross-Page Data'!$I$4:$J$19,2,FALSE),IF(VLOOKUP(H2204,'Cross-Page Data'!$D$4:$F$48,3,FALSE)="hydro",VLOOKUP(G2204,'Cross-Page Data'!$I$4:$J$19,2,FALSE),VLOOKUP(H2204,'Cross-Page Data'!$D$4:$F$48,3,FALSE)))))</f>
        <v/>
      </c>
      <c r="M2204" s="120">
        <f>IF(AND($P$2=FALSE,OR(F2204="Commercial NAICS Cogen",F2204="Industrial NAICS Cogen",F2204="NAICS-22 Cogen")),FALSE,IF(AND($P$3=FALSE,OR(F2204="Commercial NAICS Cogen",F2204="Commercial NAICS Non-Cogen",F2204="Industrial NAICS Cogen", F2204="industrial NAICS non-Cogen")),FALSE, TRUE))</f>
        <v/>
      </c>
    </row>
    <row r="2205">
      <c r="A2205" s="129" t="n">
        <v>10865</v>
      </c>
      <c r="B2205" s="130" t="inlineStr">
        <is>
          <t>Archer Daniels Midland Decatur</t>
        </is>
      </c>
      <c r="C2205" s="130" t="inlineStr">
        <is>
          <t>Archer Daniels Midland Co</t>
        </is>
      </c>
      <c r="D2205" s="129" t="n">
        <v>772</v>
      </c>
      <c r="E2205" s="130" t="inlineStr">
        <is>
          <t>IL</t>
        </is>
      </c>
      <c r="F2205" s="130" t="inlineStr">
        <is>
          <t>Industrial NAICS Cogen</t>
        </is>
      </c>
      <c r="G2205" s="130" t="inlineStr">
        <is>
          <t>ST</t>
        </is>
      </c>
      <c r="H2205" s="130" t="inlineStr">
        <is>
          <t>TDF</t>
        </is>
      </c>
      <c r="I2205" s="130" t="inlineStr">
        <is>
          <t>OTH</t>
        </is>
      </c>
      <c r="J2205" s="131" t="n">
        <v>175.49</v>
      </c>
      <c r="K2205" s="129" t="n">
        <v>2020</v>
      </c>
      <c r="L2205" s="120">
        <f>IF(VLOOKUP(H2205,'Cross-Page Data'!$D$4:$F$48,3,FALSE)="natural gas",VLOOKUP(G2205,'Cross-Page Data'!$I$4:$J$19,2,FALSE),IF(VLOOKUP(H2205,'Cross-Page Data'!$D$4:$F$48,3,FALSE)="solar",IF(G2205="PV","solar PV","solar thermal"),IF(VLOOKUP(H2205,'Cross-Page Data'!$D$4:$F$48,3,FALSE)="wind",VLOOKUP(G2205,'Cross-Page Data'!$I$4:$J$19,2,FALSE),IF(VLOOKUP(H2205,'Cross-Page Data'!$D$4:$F$48,3,FALSE)="hydro",VLOOKUP(G2205,'Cross-Page Data'!$I$4:$J$19,2,FALSE),VLOOKUP(H2205,'Cross-Page Data'!$D$4:$F$48,3,FALSE)))))</f>
        <v/>
      </c>
      <c r="M2205" s="120">
        <f>IF(AND($P$2=FALSE,OR(F2205="Commercial NAICS Cogen",F2205="Industrial NAICS Cogen",F2205="NAICS-22 Cogen")),FALSE,IF(AND($P$3=FALSE,OR(F2205="Commercial NAICS Cogen",F2205="Commercial NAICS Non-Cogen",F2205="Industrial NAICS Cogen", F2205="industrial NAICS non-Cogen")),FALSE, TRUE))</f>
        <v/>
      </c>
    </row>
    <row r="2206">
      <c r="A2206" s="129" t="n">
        <v>10865</v>
      </c>
      <c r="B2206" s="130" t="inlineStr">
        <is>
          <t>Archer Daniels Midland Decatur</t>
        </is>
      </c>
      <c r="C2206" s="130" t="inlineStr">
        <is>
          <t>Archer Daniels Midland Co</t>
        </is>
      </c>
      <c r="D2206" s="129" t="n">
        <v>772</v>
      </c>
      <c r="E2206" s="130" t="inlineStr">
        <is>
          <t>IL</t>
        </is>
      </c>
      <c r="F2206" s="130" t="inlineStr">
        <is>
          <t>Industrial NAICS Cogen</t>
        </is>
      </c>
      <c r="G2206" s="130" t="inlineStr">
        <is>
          <t>ST</t>
        </is>
      </c>
      <c r="H2206" s="130" t="inlineStr">
        <is>
          <t>WDS</t>
        </is>
      </c>
      <c r="I2206" s="130" t="inlineStr">
        <is>
          <t>WWW</t>
        </is>
      </c>
      <c r="J2206" s="131" t="n">
        <v>0</v>
      </c>
      <c r="K2206" s="129" t="n">
        <v>2020</v>
      </c>
      <c r="L2206" s="120">
        <f>IF(VLOOKUP(H2206,'Cross-Page Data'!$D$4:$F$48,3,FALSE)="natural gas",VLOOKUP(G2206,'Cross-Page Data'!$I$4:$J$19,2,FALSE),IF(VLOOKUP(H2206,'Cross-Page Data'!$D$4:$F$48,3,FALSE)="solar",IF(G2206="PV","solar PV","solar thermal"),IF(VLOOKUP(H2206,'Cross-Page Data'!$D$4:$F$48,3,FALSE)="wind",VLOOKUP(G2206,'Cross-Page Data'!$I$4:$J$19,2,FALSE),IF(VLOOKUP(H2206,'Cross-Page Data'!$D$4:$F$48,3,FALSE)="hydro",VLOOKUP(G2206,'Cross-Page Data'!$I$4:$J$19,2,FALSE),VLOOKUP(H2206,'Cross-Page Data'!$D$4:$F$48,3,FALSE)))))</f>
        <v/>
      </c>
      <c r="M2206" s="120">
        <f>IF(AND($P$2=FALSE,OR(F2206="Commercial NAICS Cogen",F2206="Industrial NAICS Cogen",F2206="NAICS-22 Cogen")),FALSE,IF(AND($P$3=FALSE,OR(F2206="Commercial NAICS Cogen",F2206="Commercial NAICS Non-Cogen",F2206="Industrial NAICS Cogen", F2206="industrial NAICS non-Cogen")),FALSE, TRUE))</f>
        <v/>
      </c>
    </row>
    <row r="2207">
      <c r="A2207" s="129" t="n">
        <v>10873</v>
      </c>
      <c r="B2207" s="130" t="inlineStr">
        <is>
          <t>Coso Finance Partners</t>
        </is>
      </c>
      <c r="C2207" s="130" t="inlineStr">
        <is>
          <t>Coso Operating Co LLC</t>
        </is>
      </c>
      <c r="D2207" s="129" t="n">
        <v>4397</v>
      </c>
      <c r="E2207" s="130" t="inlineStr">
        <is>
          <t>CA</t>
        </is>
      </c>
      <c r="F2207" s="130" t="inlineStr">
        <is>
          <t>NAICS-22 Non-Cogen</t>
        </is>
      </c>
      <c r="G2207" s="130" t="inlineStr">
        <is>
          <t>ST</t>
        </is>
      </c>
      <c r="H2207" s="130" t="inlineStr">
        <is>
          <t>GEO</t>
        </is>
      </c>
      <c r="I2207" s="130" t="inlineStr">
        <is>
          <t>GEO</t>
        </is>
      </c>
      <c r="J2207" s="131" t="n">
        <v>472193</v>
      </c>
      <c r="K2207" s="129" t="n">
        <v>2020</v>
      </c>
      <c r="L2207" s="120">
        <f>IF(VLOOKUP(H2207,'Cross-Page Data'!$D$4:$F$48,3,FALSE)="natural gas",VLOOKUP(G2207,'Cross-Page Data'!$I$4:$J$19,2,FALSE),IF(VLOOKUP(H2207,'Cross-Page Data'!$D$4:$F$48,3,FALSE)="solar",IF(G2207="PV","solar PV","solar thermal"),IF(VLOOKUP(H2207,'Cross-Page Data'!$D$4:$F$48,3,FALSE)="wind",VLOOKUP(G2207,'Cross-Page Data'!$I$4:$J$19,2,FALSE),IF(VLOOKUP(H2207,'Cross-Page Data'!$D$4:$F$48,3,FALSE)="hydro",VLOOKUP(G2207,'Cross-Page Data'!$I$4:$J$19,2,FALSE),VLOOKUP(H2207,'Cross-Page Data'!$D$4:$F$48,3,FALSE)))))</f>
        <v/>
      </c>
      <c r="M2207" s="120">
        <f>IF(AND($P$2=FALSE,OR(F2207="Commercial NAICS Cogen",F2207="Industrial NAICS Cogen",F2207="NAICS-22 Cogen")),FALSE,IF(AND($P$3=FALSE,OR(F2207="Commercial NAICS Cogen",F2207="Commercial NAICS Non-Cogen",F2207="Industrial NAICS Cogen", F2207="industrial NAICS non-Cogen")),FALSE, TRUE))</f>
        <v/>
      </c>
    </row>
    <row r="2208">
      <c r="A2208" s="129" t="n">
        <v>10874</v>
      </c>
      <c r="B2208" s="130" t="inlineStr">
        <is>
          <t>Coso Power Developers</t>
        </is>
      </c>
      <c r="C2208" s="130" t="inlineStr">
        <is>
          <t>Coso Operating Co LLC</t>
        </is>
      </c>
      <c r="D2208" s="129" t="n">
        <v>4397</v>
      </c>
      <c r="E2208" s="130" t="inlineStr">
        <is>
          <t>CA</t>
        </is>
      </c>
      <c r="F2208" s="130" t="inlineStr">
        <is>
          <t>NAICS-22 Non-Cogen</t>
        </is>
      </c>
      <c r="G2208" s="130" t="inlineStr">
        <is>
          <t>ST</t>
        </is>
      </c>
      <c r="H2208" s="130" t="inlineStr">
        <is>
          <t>GEO</t>
        </is>
      </c>
      <c r="I2208" s="130" t="inlineStr">
        <is>
          <t>GEO</t>
        </is>
      </c>
      <c r="J2208" s="131" t="n">
        <v>396781</v>
      </c>
      <c r="K2208" s="129" t="n">
        <v>2020</v>
      </c>
      <c r="L2208" s="120">
        <f>IF(VLOOKUP(H2208,'Cross-Page Data'!$D$4:$F$48,3,FALSE)="natural gas",VLOOKUP(G2208,'Cross-Page Data'!$I$4:$J$19,2,FALSE),IF(VLOOKUP(H2208,'Cross-Page Data'!$D$4:$F$48,3,FALSE)="solar",IF(G2208="PV","solar PV","solar thermal"),IF(VLOOKUP(H2208,'Cross-Page Data'!$D$4:$F$48,3,FALSE)="wind",VLOOKUP(G2208,'Cross-Page Data'!$I$4:$J$19,2,FALSE),IF(VLOOKUP(H2208,'Cross-Page Data'!$D$4:$F$48,3,FALSE)="hydro",VLOOKUP(G2208,'Cross-Page Data'!$I$4:$J$19,2,FALSE),VLOOKUP(H2208,'Cross-Page Data'!$D$4:$F$48,3,FALSE)))))</f>
        <v/>
      </c>
      <c r="M2208" s="120">
        <f>IF(AND($P$2=FALSE,OR(F2208="Commercial NAICS Cogen",F2208="Industrial NAICS Cogen",F2208="NAICS-22 Cogen")),FALSE,IF(AND($P$3=FALSE,OR(F2208="Commercial NAICS Cogen",F2208="Commercial NAICS Non-Cogen",F2208="Industrial NAICS Cogen", F2208="industrial NAICS non-Cogen")),FALSE, TRUE))</f>
        <v/>
      </c>
    </row>
    <row r="2209">
      <c r="A2209" s="129" t="n">
        <v>10884</v>
      </c>
      <c r="B2209" s="130" t="inlineStr">
        <is>
          <t>Olive View Medical Center</t>
        </is>
      </c>
      <c r="C2209" s="130" t="inlineStr">
        <is>
          <t>Los Angeles County</t>
        </is>
      </c>
      <c r="D2209" s="129" t="n">
        <v>11216</v>
      </c>
      <c r="E2209" s="130" t="inlineStr">
        <is>
          <t>CA</t>
        </is>
      </c>
      <c r="F2209" s="130" t="inlineStr">
        <is>
          <t>Commercial NAICS Cogen</t>
        </is>
      </c>
      <c r="G2209" s="130" t="inlineStr">
        <is>
          <t>GT</t>
        </is>
      </c>
      <c r="H2209" s="130" t="inlineStr">
        <is>
          <t>DFO</t>
        </is>
      </c>
      <c r="I2209" s="130" t="inlineStr">
        <is>
          <t>DFO</t>
        </is>
      </c>
      <c r="J2209" s="131" t="n">
        <v>0</v>
      </c>
      <c r="K2209" s="129" t="n">
        <v>2020</v>
      </c>
      <c r="L2209" s="120">
        <f>IF(VLOOKUP(H2209,'Cross-Page Data'!$D$4:$F$48,3,FALSE)="natural gas",VLOOKUP(G2209,'Cross-Page Data'!$I$4:$J$19,2,FALSE),IF(VLOOKUP(H2209,'Cross-Page Data'!$D$4:$F$48,3,FALSE)="solar",IF(G2209="PV","solar PV","solar thermal"),IF(VLOOKUP(H2209,'Cross-Page Data'!$D$4:$F$48,3,FALSE)="wind",VLOOKUP(G2209,'Cross-Page Data'!$I$4:$J$19,2,FALSE),IF(VLOOKUP(H2209,'Cross-Page Data'!$D$4:$F$48,3,FALSE)="hydro",VLOOKUP(G2209,'Cross-Page Data'!$I$4:$J$19,2,FALSE),VLOOKUP(H2209,'Cross-Page Data'!$D$4:$F$48,3,FALSE)))))</f>
        <v/>
      </c>
      <c r="M2209" s="120">
        <f>IF(AND($P$2=FALSE,OR(F2209="Commercial NAICS Cogen",F2209="Industrial NAICS Cogen",F2209="NAICS-22 Cogen")),FALSE,IF(AND($P$3=FALSE,OR(F2209="Commercial NAICS Cogen",F2209="Commercial NAICS Non-Cogen",F2209="Industrial NAICS Cogen", F2209="industrial NAICS non-Cogen")),FALSE, TRUE))</f>
        <v/>
      </c>
    </row>
    <row r="2210">
      <c r="A2210" s="129" t="n">
        <v>10884</v>
      </c>
      <c r="B2210" s="130" t="inlineStr">
        <is>
          <t>Olive View Medical Center</t>
        </is>
      </c>
      <c r="C2210" s="130" t="inlineStr">
        <is>
          <t>Los Angeles County</t>
        </is>
      </c>
      <c r="D2210" s="129" t="n">
        <v>11216</v>
      </c>
      <c r="E2210" s="130" t="inlineStr">
        <is>
          <t>CA</t>
        </is>
      </c>
      <c r="F2210" s="130" t="inlineStr">
        <is>
          <t>Commercial NAICS Cogen</t>
        </is>
      </c>
      <c r="G2210" s="130" t="inlineStr">
        <is>
          <t>GT</t>
        </is>
      </c>
      <c r="H2210" s="130" t="inlineStr">
        <is>
          <t>NG</t>
        </is>
      </c>
      <c r="I2210" s="130" t="inlineStr">
        <is>
          <t>NG</t>
        </is>
      </c>
      <c r="J2210" s="131" t="n">
        <v>18218.18</v>
      </c>
      <c r="K2210" s="129" t="n">
        <v>2020</v>
      </c>
      <c r="L2210" s="120">
        <f>IF(VLOOKUP(H2210,'Cross-Page Data'!$D$4:$F$48,3,FALSE)="natural gas",VLOOKUP(G2210,'Cross-Page Data'!$I$4:$J$19,2,FALSE),IF(VLOOKUP(H2210,'Cross-Page Data'!$D$4:$F$48,3,FALSE)="solar",IF(G2210="PV","solar PV","solar thermal"),IF(VLOOKUP(H2210,'Cross-Page Data'!$D$4:$F$48,3,FALSE)="wind",VLOOKUP(G2210,'Cross-Page Data'!$I$4:$J$19,2,FALSE),IF(VLOOKUP(H2210,'Cross-Page Data'!$D$4:$F$48,3,FALSE)="hydro",VLOOKUP(G2210,'Cross-Page Data'!$I$4:$J$19,2,FALSE),VLOOKUP(H2210,'Cross-Page Data'!$D$4:$F$48,3,FALSE)))))</f>
        <v/>
      </c>
      <c r="M2210" s="120">
        <f>IF(AND($P$2=FALSE,OR(F2210="Commercial NAICS Cogen",F2210="Industrial NAICS Cogen",F2210="NAICS-22 Cogen")),FALSE,IF(AND($P$3=FALSE,OR(F2210="Commercial NAICS Cogen",F2210="Commercial NAICS Non-Cogen",F2210="Industrial NAICS Cogen", F2210="industrial NAICS non-Cogen")),FALSE, TRUE))</f>
        <v/>
      </c>
    </row>
    <row r="2211">
      <c r="A2211" s="129" t="n">
        <v>10903</v>
      </c>
      <c r="B2211" s="130" t="inlineStr">
        <is>
          <t>Lockport Powerhouse</t>
        </is>
      </c>
      <c r="C2211" s="130" t="inlineStr">
        <is>
          <t>Metro Wtr Recl Dist Grtr Chi</t>
        </is>
      </c>
      <c r="D2211" s="129" t="n">
        <v>3473</v>
      </c>
      <c r="E2211" s="130" t="inlineStr">
        <is>
          <t>IL</t>
        </is>
      </c>
      <c r="F2211" s="130" t="inlineStr">
        <is>
          <t>NAICS-22 Non-Cogen</t>
        </is>
      </c>
      <c r="G2211" s="130" t="inlineStr">
        <is>
          <t>HY</t>
        </is>
      </c>
      <c r="H2211" s="130" t="inlineStr">
        <is>
          <t>WAT</t>
        </is>
      </c>
      <c r="I2211" s="130" t="inlineStr">
        <is>
          <t>HYC</t>
        </is>
      </c>
      <c r="J2211" s="131" t="n">
        <v>37556</v>
      </c>
      <c r="K2211" s="129" t="n">
        <v>2020</v>
      </c>
      <c r="L2211" s="120">
        <f>IF(VLOOKUP(H2211,'Cross-Page Data'!$D$4:$F$48,3,FALSE)="natural gas",VLOOKUP(G2211,'Cross-Page Data'!$I$4:$J$19,2,FALSE),IF(VLOOKUP(H2211,'Cross-Page Data'!$D$4:$F$48,3,FALSE)="solar",IF(G2211="PV","solar PV","solar thermal"),IF(VLOOKUP(H2211,'Cross-Page Data'!$D$4:$F$48,3,FALSE)="wind",VLOOKUP(G2211,'Cross-Page Data'!$I$4:$J$19,2,FALSE),IF(VLOOKUP(H2211,'Cross-Page Data'!$D$4:$F$48,3,FALSE)="hydro",VLOOKUP(G2211,'Cross-Page Data'!$I$4:$J$19,2,FALSE),VLOOKUP(H2211,'Cross-Page Data'!$D$4:$F$48,3,FALSE)))))</f>
        <v/>
      </c>
      <c r="M2211" s="120">
        <f>IF(AND($P$2=FALSE,OR(F2211="Commercial NAICS Cogen",F2211="Industrial NAICS Cogen",F2211="NAICS-22 Cogen")),FALSE,IF(AND($P$3=FALSE,OR(F2211="Commercial NAICS Cogen",F2211="Commercial NAICS Non-Cogen",F2211="Industrial NAICS Cogen", F2211="industrial NAICS non-Cogen")),FALSE, TRUE))</f>
        <v/>
      </c>
    </row>
    <row r="2212">
      <c r="A2212" s="129" t="n">
        <v>50002</v>
      </c>
      <c r="B2212" s="130" t="inlineStr">
        <is>
          <t>Pittsfield Generating LP</t>
        </is>
      </c>
      <c r="C2212" s="130" t="inlineStr">
        <is>
          <t>Pittsfield Generating Company, LP</t>
        </is>
      </c>
      <c r="D2212" s="129" t="n">
        <v>15114</v>
      </c>
      <c r="E2212" s="130" t="inlineStr">
        <is>
          <t>MA</t>
        </is>
      </c>
      <c r="F2212" s="130" t="inlineStr">
        <is>
          <t>NAICS-22 Cogen</t>
        </is>
      </c>
      <c r="G2212" s="130" t="inlineStr">
        <is>
          <t>CA</t>
        </is>
      </c>
      <c r="H2212" s="130" t="inlineStr">
        <is>
          <t>DFO</t>
        </is>
      </c>
      <c r="I2212" s="130" t="inlineStr">
        <is>
          <t>DFO</t>
        </is>
      </c>
      <c r="J2212" s="131" t="n">
        <v>73.86199999999999</v>
      </c>
      <c r="K2212" s="129" t="n">
        <v>2020</v>
      </c>
      <c r="L2212" s="120">
        <f>IF(VLOOKUP(H2212,'Cross-Page Data'!$D$4:$F$48,3,FALSE)="natural gas",VLOOKUP(G2212,'Cross-Page Data'!$I$4:$J$19,2,FALSE),IF(VLOOKUP(H2212,'Cross-Page Data'!$D$4:$F$48,3,FALSE)="solar",IF(G2212="PV","solar PV","solar thermal"),IF(VLOOKUP(H2212,'Cross-Page Data'!$D$4:$F$48,3,FALSE)="wind",VLOOKUP(G2212,'Cross-Page Data'!$I$4:$J$19,2,FALSE),IF(VLOOKUP(H2212,'Cross-Page Data'!$D$4:$F$48,3,FALSE)="hydro",VLOOKUP(G2212,'Cross-Page Data'!$I$4:$J$19,2,FALSE),VLOOKUP(H2212,'Cross-Page Data'!$D$4:$F$48,3,FALSE)))))</f>
        <v/>
      </c>
      <c r="M2212" s="120">
        <f>IF(AND($P$2=FALSE,OR(F2212="Commercial NAICS Cogen",F2212="Industrial NAICS Cogen",F2212="NAICS-22 Cogen")),FALSE,IF(AND($P$3=FALSE,OR(F2212="Commercial NAICS Cogen",F2212="Commercial NAICS Non-Cogen",F2212="Industrial NAICS Cogen", F2212="industrial NAICS non-Cogen")),FALSE, TRUE))</f>
        <v/>
      </c>
    </row>
    <row r="2213">
      <c r="A2213" s="129" t="n">
        <v>50002</v>
      </c>
      <c r="B2213" s="130" t="inlineStr">
        <is>
          <t>Pittsfield Generating LP</t>
        </is>
      </c>
      <c r="C2213" s="130" t="inlineStr">
        <is>
          <t>Pittsfield Generating Company, LP</t>
        </is>
      </c>
      <c r="D2213" s="129" t="n">
        <v>15114</v>
      </c>
      <c r="E2213" s="130" t="inlineStr">
        <is>
          <t>MA</t>
        </is>
      </c>
      <c r="F2213" s="130" t="inlineStr">
        <is>
          <t>NAICS-22 Cogen</t>
        </is>
      </c>
      <c r="G2213" s="130" t="inlineStr">
        <is>
          <t>CA</t>
        </is>
      </c>
      <c r="H2213" s="130" t="inlineStr">
        <is>
          <t>NG</t>
        </is>
      </c>
      <c r="I2213" s="130" t="inlineStr">
        <is>
          <t>NG</t>
        </is>
      </c>
      <c r="J2213" s="131" t="n">
        <v>10653.138</v>
      </c>
      <c r="K2213" s="129" t="n">
        <v>2020</v>
      </c>
      <c r="L2213" s="120">
        <f>IF(VLOOKUP(H2213,'Cross-Page Data'!$D$4:$F$48,3,FALSE)="natural gas",VLOOKUP(G2213,'Cross-Page Data'!$I$4:$J$19,2,FALSE),IF(VLOOKUP(H2213,'Cross-Page Data'!$D$4:$F$48,3,FALSE)="solar",IF(G2213="PV","solar PV","solar thermal"),IF(VLOOKUP(H2213,'Cross-Page Data'!$D$4:$F$48,3,FALSE)="wind",VLOOKUP(G2213,'Cross-Page Data'!$I$4:$J$19,2,FALSE),IF(VLOOKUP(H2213,'Cross-Page Data'!$D$4:$F$48,3,FALSE)="hydro",VLOOKUP(G2213,'Cross-Page Data'!$I$4:$J$19,2,FALSE),VLOOKUP(H2213,'Cross-Page Data'!$D$4:$F$48,3,FALSE)))))</f>
        <v/>
      </c>
      <c r="M2213" s="120">
        <f>IF(AND($P$2=FALSE,OR(F2213="Commercial NAICS Cogen",F2213="Industrial NAICS Cogen",F2213="NAICS-22 Cogen")),FALSE,IF(AND($P$3=FALSE,OR(F2213="Commercial NAICS Cogen",F2213="Commercial NAICS Non-Cogen",F2213="Industrial NAICS Cogen", F2213="industrial NAICS non-Cogen")),FALSE, TRUE))</f>
        <v/>
      </c>
    </row>
    <row r="2214">
      <c r="A2214" s="129" t="n">
        <v>50002</v>
      </c>
      <c r="B2214" s="130" t="inlineStr">
        <is>
          <t>Pittsfield Generating LP</t>
        </is>
      </c>
      <c r="C2214" s="130" t="inlineStr">
        <is>
          <t>Pittsfield Generating Company, LP</t>
        </is>
      </c>
      <c r="D2214" s="129" t="n">
        <v>15114</v>
      </c>
      <c r="E2214" s="130" t="inlineStr">
        <is>
          <t>MA</t>
        </is>
      </c>
      <c r="F2214" s="130" t="inlineStr">
        <is>
          <t>NAICS-22 Cogen</t>
        </is>
      </c>
      <c r="G2214" s="130" t="inlineStr">
        <is>
          <t>CT</t>
        </is>
      </c>
      <c r="H2214" s="130" t="inlineStr">
        <is>
          <t>DFO</t>
        </is>
      </c>
      <c r="I2214" s="130" t="inlineStr">
        <is>
          <t>DFO</t>
        </is>
      </c>
      <c r="J2214" s="131" t="n">
        <v>172.125</v>
      </c>
      <c r="K2214" s="129" t="n">
        <v>2020</v>
      </c>
      <c r="L2214" s="120">
        <f>IF(VLOOKUP(H2214,'Cross-Page Data'!$D$4:$F$48,3,FALSE)="natural gas",VLOOKUP(G2214,'Cross-Page Data'!$I$4:$J$19,2,FALSE),IF(VLOOKUP(H2214,'Cross-Page Data'!$D$4:$F$48,3,FALSE)="solar",IF(G2214="PV","solar PV","solar thermal"),IF(VLOOKUP(H2214,'Cross-Page Data'!$D$4:$F$48,3,FALSE)="wind",VLOOKUP(G2214,'Cross-Page Data'!$I$4:$J$19,2,FALSE),IF(VLOOKUP(H2214,'Cross-Page Data'!$D$4:$F$48,3,FALSE)="hydro",VLOOKUP(G2214,'Cross-Page Data'!$I$4:$J$19,2,FALSE),VLOOKUP(H2214,'Cross-Page Data'!$D$4:$F$48,3,FALSE)))))</f>
        <v/>
      </c>
      <c r="M2214" s="120">
        <f>IF(AND($P$2=FALSE,OR(F2214="Commercial NAICS Cogen",F2214="Industrial NAICS Cogen",F2214="NAICS-22 Cogen")),FALSE,IF(AND($P$3=FALSE,OR(F2214="Commercial NAICS Cogen",F2214="Commercial NAICS Non-Cogen",F2214="Industrial NAICS Cogen", F2214="industrial NAICS non-Cogen")),FALSE, TRUE))</f>
        <v/>
      </c>
    </row>
    <row r="2215">
      <c r="A2215" s="129" t="n">
        <v>50002</v>
      </c>
      <c r="B2215" s="130" t="inlineStr">
        <is>
          <t>Pittsfield Generating LP</t>
        </is>
      </c>
      <c r="C2215" s="130" t="inlineStr">
        <is>
          <t>Pittsfield Generating Company, LP</t>
        </is>
      </c>
      <c r="D2215" s="129" t="n">
        <v>15114</v>
      </c>
      <c r="E2215" s="130" t="inlineStr">
        <is>
          <t>MA</t>
        </is>
      </c>
      <c r="F2215" s="130" t="inlineStr">
        <is>
          <t>NAICS-22 Cogen</t>
        </is>
      </c>
      <c r="G2215" s="130" t="inlineStr">
        <is>
          <t>CT</t>
        </is>
      </c>
      <c r="H2215" s="130" t="inlineStr">
        <is>
          <t>NG</t>
        </is>
      </c>
      <c r="I2215" s="130" t="inlineStr">
        <is>
          <t>NG</t>
        </is>
      </c>
      <c r="J2215" s="131" t="n">
        <v>24396.875</v>
      </c>
      <c r="K2215" s="129" t="n">
        <v>2020</v>
      </c>
      <c r="L2215" s="120">
        <f>IF(VLOOKUP(H2215,'Cross-Page Data'!$D$4:$F$48,3,FALSE)="natural gas",VLOOKUP(G2215,'Cross-Page Data'!$I$4:$J$19,2,FALSE),IF(VLOOKUP(H2215,'Cross-Page Data'!$D$4:$F$48,3,FALSE)="solar",IF(G2215="PV","solar PV","solar thermal"),IF(VLOOKUP(H2215,'Cross-Page Data'!$D$4:$F$48,3,FALSE)="wind",VLOOKUP(G2215,'Cross-Page Data'!$I$4:$J$19,2,FALSE),IF(VLOOKUP(H2215,'Cross-Page Data'!$D$4:$F$48,3,FALSE)="hydro",VLOOKUP(G2215,'Cross-Page Data'!$I$4:$J$19,2,FALSE),VLOOKUP(H2215,'Cross-Page Data'!$D$4:$F$48,3,FALSE)))))</f>
        <v/>
      </c>
      <c r="M2215" s="120">
        <f>IF(AND($P$2=FALSE,OR(F2215="Commercial NAICS Cogen",F2215="Industrial NAICS Cogen",F2215="NAICS-22 Cogen")),FALSE,IF(AND($P$3=FALSE,OR(F2215="Commercial NAICS Cogen",F2215="Commercial NAICS Non-Cogen",F2215="Industrial NAICS Cogen", F2215="industrial NAICS non-Cogen")),FALSE, TRUE))</f>
        <v/>
      </c>
    </row>
    <row r="2216">
      <c r="A2216" s="129" t="n">
        <v>50003</v>
      </c>
      <c r="B2216" s="130" t="inlineStr">
        <is>
          <t>Chalk Cliff Limited</t>
        </is>
      </c>
      <c r="C2216" s="130" t="inlineStr">
        <is>
          <t>WCAC Operating Company</t>
        </is>
      </c>
      <c r="D2216" s="129" t="n">
        <v>60662</v>
      </c>
      <c r="E2216" s="130" t="inlineStr">
        <is>
          <t>CA</t>
        </is>
      </c>
      <c r="F2216" s="130" t="inlineStr">
        <is>
          <t>NAICS-22 Cogen</t>
        </is>
      </c>
      <c r="G2216" s="130" t="inlineStr">
        <is>
          <t>GT</t>
        </is>
      </c>
      <c r="H2216" s="130" t="inlineStr">
        <is>
          <t>NG</t>
        </is>
      </c>
      <c r="I2216" s="130" t="inlineStr">
        <is>
          <t>NG</t>
        </is>
      </c>
      <c r="J2216" s="131" t="n">
        <v>12569</v>
      </c>
      <c r="K2216" s="129" t="n">
        <v>2020</v>
      </c>
      <c r="L2216" s="120">
        <f>IF(VLOOKUP(H2216,'Cross-Page Data'!$D$4:$F$48,3,FALSE)="natural gas",VLOOKUP(G2216,'Cross-Page Data'!$I$4:$J$19,2,FALSE),IF(VLOOKUP(H2216,'Cross-Page Data'!$D$4:$F$48,3,FALSE)="solar",IF(G2216="PV","solar PV","solar thermal"),IF(VLOOKUP(H2216,'Cross-Page Data'!$D$4:$F$48,3,FALSE)="wind",VLOOKUP(G2216,'Cross-Page Data'!$I$4:$J$19,2,FALSE),IF(VLOOKUP(H2216,'Cross-Page Data'!$D$4:$F$48,3,FALSE)="hydro",VLOOKUP(G2216,'Cross-Page Data'!$I$4:$J$19,2,FALSE),VLOOKUP(H2216,'Cross-Page Data'!$D$4:$F$48,3,FALSE)))))</f>
        <v/>
      </c>
      <c r="M2216" s="120">
        <f>IF(AND($P$2=FALSE,OR(F2216="Commercial NAICS Cogen",F2216="Industrial NAICS Cogen",F2216="NAICS-22 Cogen")),FALSE,IF(AND($P$3=FALSE,OR(F2216="Commercial NAICS Cogen",F2216="Commercial NAICS Non-Cogen",F2216="Industrial NAICS Cogen", F2216="industrial NAICS non-Cogen")),FALSE, TRUE))</f>
        <v/>
      </c>
    </row>
    <row r="2217">
      <c r="A2217" s="129" t="n">
        <v>50006</v>
      </c>
      <c r="B2217" s="130" t="inlineStr">
        <is>
          <t>Linden Cogen Plant</t>
        </is>
      </c>
      <c r="C2217" s="130" t="inlineStr">
        <is>
          <t>EFS Cogen Holdings I LLC</t>
        </is>
      </c>
      <c r="D2217" s="129" t="n">
        <v>3890</v>
      </c>
      <c r="E2217" s="130" t="inlineStr">
        <is>
          <t>NJ</t>
        </is>
      </c>
      <c r="F2217" s="130" t="inlineStr">
        <is>
          <t>NAICS-22 Cogen</t>
        </is>
      </c>
      <c r="G2217" s="130" t="inlineStr">
        <is>
          <t>CA</t>
        </is>
      </c>
      <c r="H2217" s="130" t="inlineStr">
        <is>
          <t>DFO</t>
        </is>
      </c>
      <c r="I2217" s="130" t="inlineStr">
        <is>
          <t>DFO</t>
        </is>
      </c>
      <c r="J2217" s="131" t="n">
        <v>231.837</v>
      </c>
      <c r="K2217" s="129" t="n">
        <v>2020</v>
      </c>
      <c r="L2217" s="120">
        <f>IF(VLOOKUP(H2217,'Cross-Page Data'!$D$4:$F$48,3,FALSE)="natural gas",VLOOKUP(G2217,'Cross-Page Data'!$I$4:$J$19,2,FALSE),IF(VLOOKUP(H2217,'Cross-Page Data'!$D$4:$F$48,3,FALSE)="solar",IF(G2217="PV","solar PV","solar thermal"),IF(VLOOKUP(H2217,'Cross-Page Data'!$D$4:$F$48,3,FALSE)="wind",VLOOKUP(G2217,'Cross-Page Data'!$I$4:$J$19,2,FALSE),IF(VLOOKUP(H2217,'Cross-Page Data'!$D$4:$F$48,3,FALSE)="hydro",VLOOKUP(G2217,'Cross-Page Data'!$I$4:$J$19,2,FALSE),VLOOKUP(H2217,'Cross-Page Data'!$D$4:$F$48,3,FALSE)))))</f>
        <v/>
      </c>
      <c r="M2217" s="120">
        <f>IF(AND($P$2=FALSE,OR(F2217="Commercial NAICS Cogen",F2217="Industrial NAICS Cogen",F2217="NAICS-22 Cogen")),FALSE,IF(AND($P$3=FALSE,OR(F2217="Commercial NAICS Cogen",F2217="Commercial NAICS Non-Cogen",F2217="Industrial NAICS Cogen", F2217="industrial NAICS non-Cogen")),FALSE, TRUE))</f>
        <v/>
      </c>
    </row>
    <row r="2218">
      <c r="A2218" s="129" t="n">
        <v>50006</v>
      </c>
      <c r="B2218" s="130" t="inlineStr">
        <is>
          <t>Linden Cogen Plant</t>
        </is>
      </c>
      <c r="C2218" s="130" t="inlineStr">
        <is>
          <t>EFS Cogen Holdings I LLC</t>
        </is>
      </c>
      <c r="D2218" s="129" t="n">
        <v>3890</v>
      </c>
      <c r="E2218" s="130" t="inlineStr">
        <is>
          <t>NJ</t>
        </is>
      </c>
      <c r="F2218" s="130" t="inlineStr">
        <is>
          <t>NAICS-22 Cogen</t>
        </is>
      </c>
      <c r="G2218" s="130" t="inlineStr">
        <is>
          <t>CA</t>
        </is>
      </c>
      <c r="H2218" s="130" t="inlineStr">
        <is>
          <t>NG</t>
        </is>
      </c>
      <c r="I2218" s="130" t="inlineStr">
        <is>
          <t>NG</t>
        </is>
      </c>
      <c r="J2218" s="131" t="n">
        <v>1163608.2</v>
      </c>
      <c r="K2218" s="129" t="n">
        <v>2020</v>
      </c>
      <c r="L2218" s="120">
        <f>IF(VLOOKUP(H2218,'Cross-Page Data'!$D$4:$F$48,3,FALSE)="natural gas",VLOOKUP(G2218,'Cross-Page Data'!$I$4:$J$19,2,FALSE),IF(VLOOKUP(H2218,'Cross-Page Data'!$D$4:$F$48,3,FALSE)="solar",IF(G2218="PV","solar PV","solar thermal"),IF(VLOOKUP(H2218,'Cross-Page Data'!$D$4:$F$48,3,FALSE)="wind",VLOOKUP(G2218,'Cross-Page Data'!$I$4:$J$19,2,FALSE),IF(VLOOKUP(H2218,'Cross-Page Data'!$D$4:$F$48,3,FALSE)="hydro",VLOOKUP(G2218,'Cross-Page Data'!$I$4:$J$19,2,FALSE),VLOOKUP(H2218,'Cross-Page Data'!$D$4:$F$48,3,FALSE)))))</f>
        <v/>
      </c>
      <c r="M2218" s="120">
        <f>IF(AND($P$2=FALSE,OR(F2218="Commercial NAICS Cogen",F2218="Industrial NAICS Cogen",F2218="NAICS-22 Cogen")),FALSE,IF(AND($P$3=FALSE,OR(F2218="Commercial NAICS Cogen",F2218="Commercial NAICS Non-Cogen",F2218="Industrial NAICS Cogen", F2218="industrial NAICS non-Cogen")),FALSE, TRUE))</f>
        <v/>
      </c>
    </row>
    <row r="2219">
      <c r="A2219" s="129" t="n">
        <v>50006</v>
      </c>
      <c r="B2219" s="130" t="inlineStr">
        <is>
          <t>Linden Cogen Plant</t>
        </is>
      </c>
      <c r="C2219" s="130" t="inlineStr">
        <is>
          <t>EFS Cogen Holdings I LLC</t>
        </is>
      </c>
      <c r="D2219" s="129" t="n">
        <v>3890</v>
      </c>
      <c r="E2219" s="130" t="inlineStr">
        <is>
          <t>NJ</t>
        </is>
      </c>
      <c r="F2219" s="130" t="inlineStr">
        <is>
          <t>NAICS-22 Cogen</t>
        </is>
      </c>
      <c r="G2219" s="130" t="inlineStr">
        <is>
          <t>CA</t>
        </is>
      </c>
      <c r="H2219" s="130" t="inlineStr">
        <is>
          <t>WO</t>
        </is>
      </c>
      <c r="I2219" s="130" t="inlineStr">
        <is>
          <t>WOO</t>
        </is>
      </c>
      <c r="J2219" s="131" t="n">
        <v>0</v>
      </c>
      <c r="K2219" s="129" t="n">
        <v>2020</v>
      </c>
      <c r="L2219" s="120">
        <f>IF(VLOOKUP(H2219,'Cross-Page Data'!$D$4:$F$48,3,FALSE)="natural gas",VLOOKUP(G2219,'Cross-Page Data'!$I$4:$J$19,2,FALSE),IF(VLOOKUP(H2219,'Cross-Page Data'!$D$4:$F$48,3,FALSE)="solar",IF(G2219="PV","solar PV","solar thermal"),IF(VLOOKUP(H2219,'Cross-Page Data'!$D$4:$F$48,3,FALSE)="wind",VLOOKUP(G2219,'Cross-Page Data'!$I$4:$J$19,2,FALSE),IF(VLOOKUP(H2219,'Cross-Page Data'!$D$4:$F$48,3,FALSE)="hydro",VLOOKUP(G2219,'Cross-Page Data'!$I$4:$J$19,2,FALSE),VLOOKUP(H2219,'Cross-Page Data'!$D$4:$F$48,3,FALSE)))))</f>
        <v/>
      </c>
      <c r="M2219" s="120">
        <f>IF(AND($P$2=FALSE,OR(F2219="Commercial NAICS Cogen",F2219="Industrial NAICS Cogen",F2219="NAICS-22 Cogen")),FALSE,IF(AND($P$3=FALSE,OR(F2219="Commercial NAICS Cogen",F2219="Commercial NAICS Non-Cogen",F2219="Industrial NAICS Cogen", F2219="industrial NAICS non-Cogen")),FALSE, TRUE))</f>
        <v/>
      </c>
    </row>
    <row r="2220">
      <c r="A2220" s="129" t="n">
        <v>50006</v>
      </c>
      <c r="B2220" s="130" t="inlineStr">
        <is>
          <t>Linden Cogen Plant</t>
        </is>
      </c>
      <c r="C2220" s="130" t="inlineStr">
        <is>
          <t>EFS Cogen Holdings I LLC</t>
        </is>
      </c>
      <c r="D2220" s="129" t="n">
        <v>3890</v>
      </c>
      <c r="E2220" s="130" t="inlineStr">
        <is>
          <t>NJ</t>
        </is>
      </c>
      <c r="F2220" s="130" t="inlineStr">
        <is>
          <t>NAICS-22 Cogen</t>
        </is>
      </c>
      <c r="G2220" s="130" t="inlineStr">
        <is>
          <t>CT</t>
        </is>
      </c>
      <c r="H2220" s="130" t="inlineStr">
        <is>
          <t>DFO</t>
        </is>
      </c>
      <c r="I2220" s="130" t="inlineStr">
        <is>
          <t>DFO</t>
        </is>
      </c>
      <c r="J2220" s="131" t="n">
        <v>901.025</v>
      </c>
      <c r="K2220" s="129" t="n">
        <v>2020</v>
      </c>
      <c r="L2220" s="120">
        <f>IF(VLOOKUP(H2220,'Cross-Page Data'!$D$4:$F$48,3,FALSE)="natural gas",VLOOKUP(G2220,'Cross-Page Data'!$I$4:$J$19,2,FALSE),IF(VLOOKUP(H2220,'Cross-Page Data'!$D$4:$F$48,3,FALSE)="solar",IF(G2220="PV","solar PV","solar thermal"),IF(VLOOKUP(H2220,'Cross-Page Data'!$D$4:$F$48,3,FALSE)="wind",VLOOKUP(G2220,'Cross-Page Data'!$I$4:$J$19,2,FALSE),IF(VLOOKUP(H2220,'Cross-Page Data'!$D$4:$F$48,3,FALSE)="hydro",VLOOKUP(G2220,'Cross-Page Data'!$I$4:$J$19,2,FALSE),VLOOKUP(H2220,'Cross-Page Data'!$D$4:$F$48,3,FALSE)))))</f>
        <v/>
      </c>
      <c r="M2220" s="120">
        <f>IF(AND($P$2=FALSE,OR(F2220="Commercial NAICS Cogen",F2220="Industrial NAICS Cogen",F2220="NAICS-22 Cogen")),FALSE,IF(AND($P$3=FALSE,OR(F2220="Commercial NAICS Cogen",F2220="Commercial NAICS Non-Cogen",F2220="Industrial NAICS Cogen", F2220="industrial NAICS non-Cogen")),FALSE, TRUE))</f>
        <v/>
      </c>
    </row>
    <row r="2221">
      <c r="A2221" s="129" t="n">
        <v>50006</v>
      </c>
      <c r="B2221" s="130" t="inlineStr">
        <is>
          <t>Linden Cogen Plant</t>
        </is>
      </c>
      <c r="C2221" s="130" t="inlineStr">
        <is>
          <t>EFS Cogen Holdings I LLC</t>
        </is>
      </c>
      <c r="D2221" s="129" t="n">
        <v>3890</v>
      </c>
      <c r="E2221" s="130" t="inlineStr">
        <is>
          <t>NJ</t>
        </is>
      </c>
      <c r="F2221" s="130" t="inlineStr">
        <is>
          <t>NAICS-22 Cogen</t>
        </is>
      </c>
      <c r="G2221" s="130" t="inlineStr">
        <is>
          <t>CT</t>
        </is>
      </c>
      <c r="H2221" s="130" t="inlineStr">
        <is>
          <t>NG</t>
        </is>
      </c>
      <c r="I2221" s="130" t="inlineStr">
        <is>
          <t>NG</t>
        </is>
      </c>
      <c r="J2221" s="131" t="n">
        <v>4033803</v>
      </c>
      <c r="K2221" s="129" t="n">
        <v>2020</v>
      </c>
      <c r="L2221" s="120">
        <f>IF(VLOOKUP(H2221,'Cross-Page Data'!$D$4:$F$48,3,FALSE)="natural gas",VLOOKUP(G2221,'Cross-Page Data'!$I$4:$J$19,2,FALSE),IF(VLOOKUP(H2221,'Cross-Page Data'!$D$4:$F$48,3,FALSE)="solar",IF(G2221="PV","solar PV","solar thermal"),IF(VLOOKUP(H2221,'Cross-Page Data'!$D$4:$F$48,3,FALSE)="wind",VLOOKUP(G2221,'Cross-Page Data'!$I$4:$J$19,2,FALSE),IF(VLOOKUP(H2221,'Cross-Page Data'!$D$4:$F$48,3,FALSE)="hydro",VLOOKUP(G2221,'Cross-Page Data'!$I$4:$J$19,2,FALSE),VLOOKUP(H2221,'Cross-Page Data'!$D$4:$F$48,3,FALSE)))))</f>
        <v/>
      </c>
      <c r="M2221" s="120">
        <f>IF(AND($P$2=FALSE,OR(F2221="Commercial NAICS Cogen",F2221="Industrial NAICS Cogen",F2221="NAICS-22 Cogen")),FALSE,IF(AND($P$3=FALSE,OR(F2221="Commercial NAICS Cogen",F2221="Commercial NAICS Non-Cogen",F2221="Industrial NAICS Cogen", F2221="industrial NAICS non-Cogen")),FALSE, TRUE))</f>
        <v/>
      </c>
    </row>
    <row r="2222">
      <c r="A2222" s="129" t="n">
        <v>50006</v>
      </c>
      <c r="B2222" s="130" t="inlineStr">
        <is>
          <t>Linden Cogen Plant</t>
        </is>
      </c>
      <c r="C2222" s="130" t="inlineStr">
        <is>
          <t>EFS Cogen Holdings I LLC</t>
        </is>
      </c>
      <c r="D2222" s="129" t="n">
        <v>3890</v>
      </c>
      <c r="E2222" s="130" t="inlineStr">
        <is>
          <t>NJ</t>
        </is>
      </c>
      <c r="F2222" s="130" t="inlineStr">
        <is>
          <t>NAICS-22 Cogen</t>
        </is>
      </c>
      <c r="G2222" s="130" t="inlineStr">
        <is>
          <t>CT</t>
        </is>
      </c>
      <c r="H2222" s="130" t="inlineStr">
        <is>
          <t>WO</t>
        </is>
      </c>
      <c r="I2222" s="130" t="inlineStr">
        <is>
          <t>WOO</t>
        </is>
      </c>
      <c r="J2222" s="131" t="n">
        <v>0</v>
      </c>
      <c r="K2222" s="129" t="n">
        <v>2020</v>
      </c>
      <c r="L2222" s="120">
        <f>IF(VLOOKUP(H2222,'Cross-Page Data'!$D$4:$F$48,3,FALSE)="natural gas",VLOOKUP(G2222,'Cross-Page Data'!$I$4:$J$19,2,FALSE),IF(VLOOKUP(H2222,'Cross-Page Data'!$D$4:$F$48,3,FALSE)="solar",IF(G2222="PV","solar PV","solar thermal"),IF(VLOOKUP(H2222,'Cross-Page Data'!$D$4:$F$48,3,FALSE)="wind",VLOOKUP(G2222,'Cross-Page Data'!$I$4:$J$19,2,FALSE),IF(VLOOKUP(H2222,'Cross-Page Data'!$D$4:$F$48,3,FALSE)="hydro",VLOOKUP(G2222,'Cross-Page Data'!$I$4:$J$19,2,FALSE),VLOOKUP(H2222,'Cross-Page Data'!$D$4:$F$48,3,FALSE)))))</f>
        <v/>
      </c>
      <c r="M2222" s="120">
        <f>IF(AND($P$2=FALSE,OR(F2222="Commercial NAICS Cogen",F2222="Industrial NAICS Cogen",F2222="NAICS-22 Cogen")),FALSE,IF(AND($P$3=FALSE,OR(F2222="Commercial NAICS Cogen",F2222="Commercial NAICS Non-Cogen",F2222="Industrial NAICS Cogen", F2222="industrial NAICS non-Cogen")),FALSE, TRUE))</f>
        <v/>
      </c>
    </row>
    <row r="2223">
      <c r="A2223" s="129" t="n">
        <v>50035</v>
      </c>
      <c r="B2223" s="130" t="inlineStr">
        <is>
          <t>MMWAC Resource Recovery Facility</t>
        </is>
      </c>
      <c r="C2223" s="130" t="inlineStr">
        <is>
          <t>Maine Waste to Energy</t>
        </is>
      </c>
      <c r="D2223" s="129" t="n">
        <v>22219</v>
      </c>
      <c r="E2223" s="130" t="inlineStr">
        <is>
          <t>ME</t>
        </is>
      </c>
      <c r="F2223" s="130" t="inlineStr">
        <is>
          <t>Commercial NAICS Non-Cogen</t>
        </is>
      </c>
      <c r="G2223" s="130" t="inlineStr">
        <is>
          <t>ST</t>
        </is>
      </c>
      <c r="H2223" s="130" t="inlineStr">
        <is>
          <t>MSB</t>
        </is>
      </c>
      <c r="I2223" s="130" t="inlineStr">
        <is>
          <t>MLG</t>
        </is>
      </c>
      <c r="J2223" s="131" t="n">
        <v>6652.62</v>
      </c>
      <c r="K2223" s="129" t="n">
        <v>2020</v>
      </c>
      <c r="L2223" s="120">
        <f>IF(VLOOKUP(H2223,'Cross-Page Data'!$D$4:$F$48,3,FALSE)="natural gas",VLOOKUP(G2223,'Cross-Page Data'!$I$4:$J$19,2,FALSE),IF(VLOOKUP(H2223,'Cross-Page Data'!$D$4:$F$48,3,FALSE)="solar",IF(G2223="PV","solar PV","solar thermal"),IF(VLOOKUP(H2223,'Cross-Page Data'!$D$4:$F$48,3,FALSE)="wind",VLOOKUP(G2223,'Cross-Page Data'!$I$4:$J$19,2,FALSE),IF(VLOOKUP(H2223,'Cross-Page Data'!$D$4:$F$48,3,FALSE)="hydro",VLOOKUP(G2223,'Cross-Page Data'!$I$4:$J$19,2,FALSE),VLOOKUP(H2223,'Cross-Page Data'!$D$4:$F$48,3,FALSE)))))</f>
        <v/>
      </c>
      <c r="M2223" s="120">
        <f>IF(AND($P$2=FALSE,OR(F2223="Commercial NAICS Cogen",F2223="Industrial NAICS Cogen",F2223="NAICS-22 Cogen")),FALSE,IF(AND($P$3=FALSE,OR(F2223="Commercial NAICS Cogen",F2223="Commercial NAICS Non-Cogen",F2223="Industrial NAICS Cogen", F2223="industrial NAICS non-Cogen")),FALSE, TRUE))</f>
        <v/>
      </c>
    </row>
    <row r="2224">
      <c r="A2224" s="129" t="n">
        <v>50035</v>
      </c>
      <c r="B2224" s="130" t="inlineStr">
        <is>
          <t>MMWAC Resource Recovery Facility</t>
        </is>
      </c>
      <c r="C2224" s="130" t="inlineStr">
        <is>
          <t>Maine Waste to Energy</t>
        </is>
      </c>
      <c r="D2224" s="129" t="n">
        <v>22219</v>
      </c>
      <c r="E2224" s="130" t="inlineStr">
        <is>
          <t>ME</t>
        </is>
      </c>
      <c r="F2224" s="130" t="inlineStr">
        <is>
          <t>Commercial NAICS Non-Cogen</t>
        </is>
      </c>
      <c r="G2224" s="130" t="inlineStr">
        <is>
          <t>ST</t>
        </is>
      </c>
      <c r="H2224" s="130" t="inlineStr">
        <is>
          <t>MSN</t>
        </is>
      </c>
      <c r="I2224" s="130" t="inlineStr">
        <is>
          <t>OTH</t>
        </is>
      </c>
      <c r="J2224" s="131" t="n">
        <v>8130.922</v>
      </c>
      <c r="K2224" s="129" t="n">
        <v>2020</v>
      </c>
      <c r="L2224" s="120">
        <f>IF(VLOOKUP(H2224,'Cross-Page Data'!$D$4:$F$48,3,FALSE)="natural gas",VLOOKUP(G2224,'Cross-Page Data'!$I$4:$J$19,2,FALSE),IF(VLOOKUP(H2224,'Cross-Page Data'!$D$4:$F$48,3,FALSE)="solar",IF(G2224="PV","solar PV","solar thermal"),IF(VLOOKUP(H2224,'Cross-Page Data'!$D$4:$F$48,3,FALSE)="wind",VLOOKUP(G2224,'Cross-Page Data'!$I$4:$J$19,2,FALSE),IF(VLOOKUP(H2224,'Cross-Page Data'!$D$4:$F$48,3,FALSE)="hydro",VLOOKUP(G2224,'Cross-Page Data'!$I$4:$J$19,2,FALSE),VLOOKUP(H2224,'Cross-Page Data'!$D$4:$F$48,3,FALSE)))))</f>
        <v/>
      </c>
      <c r="M2224" s="120">
        <f>IF(AND($P$2=FALSE,OR(F2224="Commercial NAICS Cogen",F2224="Industrial NAICS Cogen",F2224="NAICS-22 Cogen")),FALSE,IF(AND($P$3=FALSE,OR(F2224="Commercial NAICS Cogen",F2224="Commercial NAICS Non-Cogen",F2224="Industrial NAICS Cogen", F2224="industrial NAICS non-Cogen")),FALSE, TRUE))</f>
        <v/>
      </c>
    </row>
    <row r="2225">
      <c r="A2225" s="129" t="n">
        <v>50035</v>
      </c>
      <c r="B2225" s="130" t="inlineStr">
        <is>
          <t>MMWAC Resource Recovery Facility</t>
        </is>
      </c>
      <c r="C2225" s="130" t="inlineStr">
        <is>
          <t>Maine Waste to Energy</t>
        </is>
      </c>
      <c r="D2225" s="129" t="n">
        <v>22219</v>
      </c>
      <c r="E2225" s="130" t="inlineStr">
        <is>
          <t>ME</t>
        </is>
      </c>
      <c r="F2225" s="130" t="inlineStr">
        <is>
          <t>Commercial NAICS Non-Cogen</t>
        </is>
      </c>
      <c r="G2225" s="130" t="inlineStr">
        <is>
          <t>ST</t>
        </is>
      </c>
      <c r="H2225" s="130" t="inlineStr">
        <is>
          <t>NG</t>
        </is>
      </c>
      <c r="I2225" s="130" t="inlineStr">
        <is>
          <t>NG</t>
        </is>
      </c>
      <c r="J2225" s="131" t="n">
        <v>142.458</v>
      </c>
      <c r="K2225" s="129" t="n">
        <v>2020</v>
      </c>
      <c r="L2225" s="120">
        <f>IF(VLOOKUP(H2225,'Cross-Page Data'!$D$4:$F$48,3,FALSE)="natural gas",VLOOKUP(G2225,'Cross-Page Data'!$I$4:$J$19,2,FALSE),IF(VLOOKUP(H2225,'Cross-Page Data'!$D$4:$F$48,3,FALSE)="solar",IF(G2225="PV","solar PV","solar thermal"),IF(VLOOKUP(H2225,'Cross-Page Data'!$D$4:$F$48,3,FALSE)="wind",VLOOKUP(G2225,'Cross-Page Data'!$I$4:$J$19,2,FALSE),IF(VLOOKUP(H2225,'Cross-Page Data'!$D$4:$F$48,3,FALSE)="hydro",VLOOKUP(G2225,'Cross-Page Data'!$I$4:$J$19,2,FALSE),VLOOKUP(H2225,'Cross-Page Data'!$D$4:$F$48,3,FALSE)))))</f>
        <v/>
      </c>
      <c r="M2225" s="120">
        <f>IF(AND($P$2=FALSE,OR(F2225="Commercial NAICS Cogen",F2225="Industrial NAICS Cogen",F2225="NAICS-22 Cogen")),FALSE,IF(AND($P$3=FALSE,OR(F2225="Commercial NAICS Cogen",F2225="Commercial NAICS Non-Cogen",F2225="Industrial NAICS Cogen", F2225="industrial NAICS non-Cogen")),FALSE, TRUE))</f>
        <v/>
      </c>
    </row>
    <row r="2226">
      <c r="A2226" s="129" t="n">
        <v>50041</v>
      </c>
      <c r="B2226" s="130" t="inlineStr">
        <is>
          <t>Norton Powerhouse</t>
        </is>
      </c>
      <c r="C2226" s="130" t="inlineStr">
        <is>
          <t>Saint - Gobain Abrasives Inc</t>
        </is>
      </c>
      <c r="D2226" s="129" t="n">
        <v>16544</v>
      </c>
      <c r="E2226" s="130" t="inlineStr">
        <is>
          <t>MA</t>
        </is>
      </c>
      <c r="F2226" s="130" t="inlineStr">
        <is>
          <t>Industrial NAICS Cogen</t>
        </is>
      </c>
      <c r="G2226" s="130" t="inlineStr">
        <is>
          <t>ST</t>
        </is>
      </c>
      <c r="H2226" s="130" t="inlineStr">
        <is>
          <t>BIT</t>
        </is>
      </c>
      <c r="I2226" s="130" t="inlineStr">
        <is>
          <t>COL</t>
        </is>
      </c>
      <c r="J2226" s="131" t="n">
        <v>0</v>
      </c>
      <c r="K2226" s="129" t="n">
        <v>2020</v>
      </c>
      <c r="L2226" s="120">
        <f>IF(VLOOKUP(H2226,'Cross-Page Data'!$D$4:$F$48,3,FALSE)="natural gas",VLOOKUP(G2226,'Cross-Page Data'!$I$4:$J$19,2,FALSE),IF(VLOOKUP(H2226,'Cross-Page Data'!$D$4:$F$48,3,FALSE)="solar",IF(G2226="PV","solar PV","solar thermal"),IF(VLOOKUP(H2226,'Cross-Page Data'!$D$4:$F$48,3,FALSE)="wind",VLOOKUP(G2226,'Cross-Page Data'!$I$4:$J$19,2,FALSE),IF(VLOOKUP(H2226,'Cross-Page Data'!$D$4:$F$48,3,FALSE)="hydro",VLOOKUP(G2226,'Cross-Page Data'!$I$4:$J$19,2,FALSE),VLOOKUP(H2226,'Cross-Page Data'!$D$4:$F$48,3,FALSE)))))</f>
        <v/>
      </c>
      <c r="M2226" s="120">
        <f>IF(AND($P$2=FALSE,OR(F2226="Commercial NAICS Cogen",F2226="Industrial NAICS Cogen",F2226="NAICS-22 Cogen")),FALSE,IF(AND($P$3=FALSE,OR(F2226="Commercial NAICS Cogen",F2226="Commercial NAICS Non-Cogen",F2226="Industrial NAICS Cogen", F2226="industrial NAICS non-Cogen")),FALSE, TRUE))</f>
        <v/>
      </c>
    </row>
    <row r="2227">
      <c r="A2227" s="129" t="n">
        <v>50041</v>
      </c>
      <c r="B2227" s="130" t="inlineStr">
        <is>
          <t>Norton Powerhouse</t>
        </is>
      </c>
      <c r="C2227" s="130" t="inlineStr">
        <is>
          <t>Saint - Gobain Abrasives Inc</t>
        </is>
      </c>
      <c r="D2227" s="129" t="n">
        <v>16544</v>
      </c>
      <c r="E2227" s="130" t="inlineStr">
        <is>
          <t>MA</t>
        </is>
      </c>
      <c r="F2227" s="130" t="inlineStr">
        <is>
          <t>Industrial NAICS Cogen</t>
        </is>
      </c>
      <c r="G2227" s="130" t="inlineStr">
        <is>
          <t>ST</t>
        </is>
      </c>
      <c r="H2227" s="130" t="inlineStr">
        <is>
          <t>NG</t>
        </is>
      </c>
      <c r="I2227" s="130" t="inlineStr">
        <is>
          <t>NG</t>
        </is>
      </c>
      <c r="J2227" s="131" t="n">
        <v>31685</v>
      </c>
      <c r="K2227" s="129" t="n">
        <v>2020</v>
      </c>
      <c r="L2227" s="120">
        <f>IF(VLOOKUP(H2227,'Cross-Page Data'!$D$4:$F$48,3,FALSE)="natural gas",VLOOKUP(G2227,'Cross-Page Data'!$I$4:$J$19,2,FALSE),IF(VLOOKUP(H2227,'Cross-Page Data'!$D$4:$F$48,3,FALSE)="solar",IF(G2227="PV","solar PV","solar thermal"),IF(VLOOKUP(H2227,'Cross-Page Data'!$D$4:$F$48,3,FALSE)="wind",VLOOKUP(G2227,'Cross-Page Data'!$I$4:$J$19,2,FALSE),IF(VLOOKUP(H2227,'Cross-Page Data'!$D$4:$F$48,3,FALSE)="hydro",VLOOKUP(G2227,'Cross-Page Data'!$I$4:$J$19,2,FALSE),VLOOKUP(H2227,'Cross-Page Data'!$D$4:$F$48,3,FALSE)))))</f>
        <v/>
      </c>
      <c r="M2227" s="120">
        <f>IF(AND($P$2=FALSE,OR(F2227="Commercial NAICS Cogen",F2227="Industrial NAICS Cogen",F2227="NAICS-22 Cogen")),FALSE,IF(AND($P$3=FALSE,OR(F2227="Commercial NAICS Cogen",F2227="Commercial NAICS Non-Cogen",F2227="Industrial NAICS Cogen", F2227="industrial NAICS non-Cogen")),FALSE, TRUE))</f>
        <v/>
      </c>
    </row>
    <row r="2228">
      <c r="A2228" s="129" t="n">
        <v>50043</v>
      </c>
      <c r="B2228" s="130" t="inlineStr">
        <is>
          <t>Houston Chemical Complex Battleground</t>
        </is>
      </c>
      <c r="C2228" s="130" t="inlineStr">
        <is>
          <t>Oxy Vinyls LP</t>
        </is>
      </c>
      <c r="D2228" s="129" t="n">
        <v>14254</v>
      </c>
      <c r="E2228" s="130" t="inlineStr">
        <is>
          <t>TX</t>
        </is>
      </c>
      <c r="F2228" s="130" t="inlineStr">
        <is>
          <t>Industrial NAICS Cogen</t>
        </is>
      </c>
      <c r="G2228" s="130" t="inlineStr">
        <is>
          <t>CA</t>
        </is>
      </c>
      <c r="H2228" s="130" t="inlineStr">
        <is>
          <t>NG</t>
        </is>
      </c>
      <c r="I2228" s="130" t="inlineStr">
        <is>
          <t>NG</t>
        </is>
      </c>
      <c r="J2228" s="131" t="n">
        <v>431727.23</v>
      </c>
      <c r="K2228" s="129" t="n">
        <v>2020</v>
      </c>
      <c r="L2228" s="120">
        <f>IF(VLOOKUP(H2228,'Cross-Page Data'!$D$4:$F$48,3,FALSE)="natural gas",VLOOKUP(G2228,'Cross-Page Data'!$I$4:$J$19,2,FALSE),IF(VLOOKUP(H2228,'Cross-Page Data'!$D$4:$F$48,3,FALSE)="solar",IF(G2228="PV","solar PV","solar thermal"),IF(VLOOKUP(H2228,'Cross-Page Data'!$D$4:$F$48,3,FALSE)="wind",VLOOKUP(G2228,'Cross-Page Data'!$I$4:$J$19,2,FALSE),IF(VLOOKUP(H2228,'Cross-Page Data'!$D$4:$F$48,3,FALSE)="hydro",VLOOKUP(G2228,'Cross-Page Data'!$I$4:$J$19,2,FALSE),VLOOKUP(H2228,'Cross-Page Data'!$D$4:$F$48,3,FALSE)))))</f>
        <v/>
      </c>
      <c r="M2228" s="120">
        <f>IF(AND($P$2=FALSE,OR(F2228="Commercial NAICS Cogen",F2228="Industrial NAICS Cogen",F2228="NAICS-22 Cogen")),FALSE,IF(AND($P$3=FALSE,OR(F2228="Commercial NAICS Cogen",F2228="Commercial NAICS Non-Cogen",F2228="Industrial NAICS Cogen", F2228="industrial NAICS non-Cogen")),FALSE, TRUE))</f>
        <v/>
      </c>
    </row>
    <row r="2229">
      <c r="A2229" s="129" t="n">
        <v>50043</v>
      </c>
      <c r="B2229" s="130" t="inlineStr">
        <is>
          <t>Houston Chemical Complex Battleground</t>
        </is>
      </c>
      <c r="C2229" s="130" t="inlineStr">
        <is>
          <t>Oxy Vinyls LP</t>
        </is>
      </c>
      <c r="D2229" s="129" t="n">
        <v>14254</v>
      </c>
      <c r="E2229" s="130" t="inlineStr">
        <is>
          <t>TX</t>
        </is>
      </c>
      <c r="F2229" s="130" t="inlineStr">
        <is>
          <t>Industrial NAICS Cogen</t>
        </is>
      </c>
      <c r="G2229" s="130" t="inlineStr">
        <is>
          <t>CA</t>
        </is>
      </c>
      <c r="H2229" s="130" t="inlineStr">
        <is>
          <t>OG</t>
        </is>
      </c>
      <c r="I2229" s="130" t="inlineStr">
        <is>
          <t>OOG</t>
        </is>
      </c>
      <c r="J2229" s="131" t="n">
        <v>28478.766</v>
      </c>
      <c r="K2229" s="129" t="n">
        <v>2020</v>
      </c>
      <c r="L2229" s="120">
        <f>IF(VLOOKUP(H2229,'Cross-Page Data'!$D$4:$F$48,3,FALSE)="natural gas",VLOOKUP(G2229,'Cross-Page Data'!$I$4:$J$19,2,FALSE),IF(VLOOKUP(H2229,'Cross-Page Data'!$D$4:$F$48,3,FALSE)="solar",IF(G2229="PV","solar PV","solar thermal"),IF(VLOOKUP(H2229,'Cross-Page Data'!$D$4:$F$48,3,FALSE)="wind",VLOOKUP(G2229,'Cross-Page Data'!$I$4:$J$19,2,FALSE),IF(VLOOKUP(H2229,'Cross-Page Data'!$D$4:$F$48,3,FALSE)="hydro",VLOOKUP(G2229,'Cross-Page Data'!$I$4:$J$19,2,FALSE),VLOOKUP(H2229,'Cross-Page Data'!$D$4:$F$48,3,FALSE)))))</f>
        <v/>
      </c>
      <c r="M2229" s="120">
        <f>IF(AND($P$2=FALSE,OR(F2229="Commercial NAICS Cogen",F2229="Industrial NAICS Cogen",F2229="NAICS-22 Cogen")),FALSE,IF(AND($P$3=FALSE,OR(F2229="Commercial NAICS Cogen",F2229="Commercial NAICS Non-Cogen",F2229="Industrial NAICS Cogen", F2229="industrial NAICS non-Cogen")),FALSE, TRUE))</f>
        <v/>
      </c>
    </row>
    <row r="2230">
      <c r="A2230" s="129" t="n">
        <v>50043</v>
      </c>
      <c r="B2230" s="130" t="inlineStr">
        <is>
          <t>Houston Chemical Complex Battleground</t>
        </is>
      </c>
      <c r="C2230" s="130" t="inlineStr">
        <is>
          <t>Oxy Vinyls LP</t>
        </is>
      </c>
      <c r="D2230" s="129" t="n">
        <v>14254</v>
      </c>
      <c r="E2230" s="130" t="inlineStr">
        <is>
          <t>TX</t>
        </is>
      </c>
      <c r="F2230" s="130" t="inlineStr">
        <is>
          <t>Industrial NAICS Cogen</t>
        </is>
      </c>
      <c r="G2230" s="130" t="inlineStr">
        <is>
          <t>CT</t>
        </is>
      </c>
      <c r="H2230" s="130" t="inlineStr">
        <is>
          <t>NG</t>
        </is>
      </c>
      <c r="I2230" s="130" t="inlineStr">
        <is>
          <t>NG</t>
        </is>
      </c>
      <c r="J2230" s="131" t="n">
        <v>1403797</v>
      </c>
      <c r="K2230" s="129" t="n">
        <v>2020</v>
      </c>
      <c r="L2230" s="120">
        <f>IF(VLOOKUP(H2230,'Cross-Page Data'!$D$4:$F$48,3,FALSE)="natural gas",VLOOKUP(G2230,'Cross-Page Data'!$I$4:$J$19,2,FALSE),IF(VLOOKUP(H2230,'Cross-Page Data'!$D$4:$F$48,3,FALSE)="solar",IF(G2230="PV","solar PV","solar thermal"),IF(VLOOKUP(H2230,'Cross-Page Data'!$D$4:$F$48,3,FALSE)="wind",VLOOKUP(G2230,'Cross-Page Data'!$I$4:$J$19,2,FALSE),IF(VLOOKUP(H2230,'Cross-Page Data'!$D$4:$F$48,3,FALSE)="hydro",VLOOKUP(G2230,'Cross-Page Data'!$I$4:$J$19,2,FALSE),VLOOKUP(H2230,'Cross-Page Data'!$D$4:$F$48,3,FALSE)))))</f>
        <v/>
      </c>
      <c r="M2230" s="120">
        <f>IF(AND($P$2=FALSE,OR(F2230="Commercial NAICS Cogen",F2230="Industrial NAICS Cogen",F2230="NAICS-22 Cogen")),FALSE,IF(AND($P$3=FALSE,OR(F2230="Commercial NAICS Cogen",F2230="Commercial NAICS Non-Cogen",F2230="Industrial NAICS Cogen", F2230="industrial NAICS non-Cogen")),FALSE, TRUE))</f>
        <v/>
      </c>
    </row>
    <row r="2231">
      <c r="A2231" s="129" t="n">
        <v>50043</v>
      </c>
      <c r="B2231" s="130" t="inlineStr">
        <is>
          <t>Houston Chemical Complex Battleground</t>
        </is>
      </c>
      <c r="C2231" s="130" t="inlineStr">
        <is>
          <t>Oxy Vinyls LP</t>
        </is>
      </c>
      <c r="D2231" s="129" t="n">
        <v>14254</v>
      </c>
      <c r="E2231" s="130" t="inlineStr">
        <is>
          <t>TX</t>
        </is>
      </c>
      <c r="F2231" s="130" t="inlineStr">
        <is>
          <t>Industrial NAICS Cogen</t>
        </is>
      </c>
      <c r="G2231" s="130" t="inlineStr">
        <is>
          <t>CT</t>
        </is>
      </c>
      <c r="H2231" s="130" t="inlineStr">
        <is>
          <t>OG</t>
        </is>
      </c>
      <c r="I2231" s="130" t="inlineStr">
        <is>
          <t>OOG</t>
        </is>
      </c>
      <c r="J2231" s="131" t="n">
        <v>0</v>
      </c>
      <c r="K2231" s="129" t="n">
        <v>2020</v>
      </c>
      <c r="L2231" s="120">
        <f>IF(VLOOKUP(H2231,'Cross-Page Data'!$D$4:$F$48,3,FALSE)="natural gas",VLOOKUP(G2231,'Cross-Page Data'!$I$4:$J$19,2,FALSE),IF(VLOOKUP(H2231,'Cross-Page Data'!$D$4:$F$48,3,FALSE)="solar",IF(G2231="PV","solar PV","solar thermal"),IF(VLOOKUP(H2231,'Cross-Page Data'!$D$4:$F$48,3,FALSE)="wind",VLOOKUP(G2231,'Cross-Page Data'!$I$4:$J$19,2,FALSE),IF(VLOOKUP(H2231,'Cross-Page Data'!$D$4:$F$48,3,FALSE)="hydro",VLOOKUP(G2231,'Cross-Page Data'!$I$4:$J$19,2,FALSE),VLOOKUP(H2231,'Cross-Page Data'!$D$4:$F$48,3,FALSE)))))</f>
        <v/>
      </c>
      <c r="M2231" s="120">
        <f>IF(AND($P$2=FALSE,OR(F2231="Commercial NAICS Cogen",F2231="Industrial NAICS Cogen",F2231="NAICS-22 Cogen")),FALSE,IF(AND($P$3=FALSE,OR(F2231="Commercial NAICS Cogen",F2231="Commercial NAICS Non-Cogen",F2231="Industrial NAICS Cogen", F2231="industrial NAICS non-Cogen")),FALSE, TRUE))</f>
        <v/>
      </c>
    </row>
    <row r="2232">
      <c r="A2232" s="129" t="n">
        <v>50049</v>
      </c>
      <c r="B2232" s="130" t="inlineStr">
        <is>
          <t>Humboldt Sawmill Company</t>
        </is>
      </c>
      <c r="C2232" s="130" t="inlineStr">
        <is>
          <t>Mendocino Forest Products</t>
        </is>
      </c>
      <c r="D2232" s="129" t="n">
        <v>60153</v>
      </c>
      <c r="E2232" s="130" t="inlineStr">
        <is>
          <t>CA</t>
        </is>
      </c>
      <c r="F2232" s="130" t="inlineStr">
        <is>
          <t>Industrial NAICS Cogen</t>
        </is>
      </c>
      <c r="G2232" s="130" t="inlineStr">
        <is>
          <t>ST</t>
        </is>
      </c>
      <c r="H2232" s="130" t="inlineStr">
        <is>
          <t>DFO</t>
        </is>
      </c>
      <c r="I2232" s="130" t="inlineStr">
        <is>
          <t>DFO</t>
        </is>
      </c>
      <c r="J2232" s="131" t="n">
        <v>2281.036</v>
      </c>
      <c r="K2232" s="129" t="n">
        <v>2020</v>
      </c>
      <c r="L2232" s="120">
        <f>IF(VLOOKUP(H2232,'Cross-Page Data'!$D$4:$F$48,3,FALSE)="natural gas",VLOOKUP(G2232,'Cross-Page Data'!$I$4:$J$19,2,FALSE),IF(VLOOKUP(H2232,'Cross-Page Data'!$D$4:$F$48,3,FALSE)="solar",IF(G2232="PV","solar PV","solar thermal"),IF(VLOOKUP(H2232,'Cross-Page Data'!$D$4:$F$48,3,FALSE)="wind",VLOOKUP(G2232,'Cross-Page Data'!$I$4:$J$19,2,FALSE),IF(VLOOKUP(H2232,'Cross-Page Data'!$D$4:$F$48,3,FALSE)="hydro",VLOOKUP(G2232,'Cross-Page Data'!$I$4:$J$19,2,FALSE),VLOOKUP(H2232,'Cross-Page Data'!$D$4:$F$48,3,FALSE)))))</f>
        <v/>
      </c>
      <c r="M2232" s="120">
        <f>IF(AND($P$2=FALSE,OR(F2232="Commercial NAICS Cogen",F2232="Industrial NAICS Cogen",F2232="NAICS-22 Cogen")),FALSE,IF(AND($P$3=FALSE,OR(F2232="Commercial NAICS Cogen",F2232="Commercial NAICS Non-Cogen",F2232="Industrial NAICS Cogen", F2232="industrial NAICS non-Cogen")),FALSE, TRUE))</f>
        <v/>
      </c>
    </row>
    <row r="2233">
      <c r="A2233" s="129" t="n">
        <v>50049</v>
      </c>
      <c r="B2233" s="130" t="inlineStr">
        <is>
          <t>Humboldt Sawmill Company</t>
        </is>
      </c>
      <c r="C2233" s="130" t="inlineStr">
        <is>
          <t>Mendocino Forest Products</t>
        </is>
      </c>
      <c r="D2233" s="129" t="n">
        <v>60153</v>
      </c>
      <c r="E2233" s="130" t="inlineStr">
        <is>
          <t>CA</t>
        </is>
      </c>
      <c r="F2233" s="130" t="inlineStr">
        <is>
          <t>Industrial NAICS Cogen</t>
        </is>
      </c>
      <c r="G2233" s="130" t="inlineStr">
        <is>
          <t>ST</t>
        </is>
      </c>
      <c r="H2233" s="130" t="inlineStr">
        <is>
          <t>WDS</t>
        </is>
      </c>
      <c r="I2233" s="130" t="inlineStr">
        <is>
          <t>WWW</t>
        </is>
      </c>
      <c r="J2233" s="131" t="n">
        <v>123988.96</v>
      </c>
      <c r="K2233" s="129" t="n">
        <v>2020</v>
      </c>
      <c r="L2233" s="120">
        <f>IF(VLOOKUP(H2233,'Cross-Page Data'!$D$4:$F$48,3,FALSE)="natural gas",VLOOKUP(G2233,'Cross-Page Data'!$I$4:$J$19,2,FALSE),IF(VLOOKUP(H2233,'Cross-Page Data'!$D$4:$F$48,3,FALSE)="solar",IF(G2233="PV","solar PV","solar thermal"),IF(VLOOKUP(H2233,'Cross-Page Data'!$D$4:$F$48,3,FALSE)="wind",VLOOKUP(G2233,'Cross-Page Data'!$I$4:$J$19,2,FALSE),IF(VLOOKUP(H2233,'Cross-Page Data'!$D$4:$F$48,3,FALSE)="hydro",VLOOKUP(G2233,'Cross-Page Data'!$I$4:$J$19,2,FALSE),VLOOKUP(H2233,'Cross-Page Data'!$D$4:$F$48,3,FALSE)))))</f>
        <v/>
      </c>
      <c r="M2233" s="120">
        <f>IF(AND($P$2=FALSE,OR(F2233="Commercial NAICS Cogen",F2233="Industrial NAICS Cogen",F2233="NAICS-22 Cogen")),FALSE,IF(AND($P$3=FALSE,OR(F2233="Commercial NAICS Cogen",F2233="Commercial NAICS Non-Cogen",F2233="Industrial NAICS Cogen", F2233="industrial NAICS non-Cogen")),FALSE, TRUE))</f>
        <v/>
      </c>
    </row>
    <row r="2234">
      <c r="A2234" s="129" t="n">
        <v>50051</v>
      </c>
      <c r="B2234" s="130" t="inlineStr">
        <is>
          <t>Penobscot Energy Recovery</t>
        </is>
      </c>
      <c r="C2234" s="130" t="inlineStr">
        <is>
          <t>ESOCO Orrington LLC</t>
        </is>
      </c>
      <c r="D2234" s="129" t="n">
        <v>6036</v>
      </c>
      <c r="E2234" s="130" t="inlineStr">
        <is>
          <t>ME</t>
        </is>
      </c>
      <c r="F2234" s="130" t="inlineStr">
        <is>
          <t>Commercial NAICS Non-Cogen</t>
        </is>
      </c>
      <c r="G2234" s="130" t="inlineStr">
        <is>
          <t>ST</t>
        </is>
      </c>
      <c r="H2234" s="130" t="inlineStr">
        <is>
          <t>DFO</t>
        </is>
      </c>
      <c r="I2234" s="130" t="inlineStr">
        <is>
          <t>DFO</t>
        </is>
      </c>
      <c r="J2234" s="131" t="n">
        <v>1400.694</v>
      </c>
      <c r="K2234" s="129" t="n">
        <v>2020</v>
      </c>
      <c r="L2234" s="120">
        <f>IF(VLOOKUP(H2234,'Cross-Page Data'!$D$4:$F$48,3,FALSE)="natural gas",VLOOKUP(G2234,'Cross-Page Data'!$I$4:$J$19,2,FALSE),IF(VLOOKUP(H2234,'Cross-Page Data'!$D$4:$F$48,3,FALSE)="solar",IF(G2234="PV","solar PV","solar thermal"),IF(VLOOKUP(H2234,'Cross-Page Data'!$D$4:$F$48,3,FALSE)="wind",VLOOKUP(G2234,'Cross-Page Data'!$I$4:$J$19,2,FALSE),IF(VLOOKUP(H2234,'Cross-Page Data'!$D$4:$F$48,3,FALSE)="hydro",VLOOKUP(G2234,'Cross-Page Data'!$I$4:$J$19,2,FALSE),VLOOKUP(H2234,'Cross-Page Data'!$D$4:$F$48,3,FALSE)))))</f>
        <v/>
      </c>
      <c r="M2234" s="120">
        <f>IF(AND($P$2=FALSE,OR(F2234="Commercial NAICS Cogen",F2234="Industrial NAICS Cogen",F2234="NAICS-22 Cogen")),FALSE,IF(AND($P$3=FALSE,OR(F2234="Commercial NAICS Cogen",F2234="Commercial NAICS Non-Cogen",F2234="Industrial NAICS Cogen", F2234="industrial NAICS non-Cogen")),FALSE, TRUE))</f>
        <v/>
      </c>
    </row>
    <row r="2235">
      <c r="A2235" s="129" t="n">
        <v>50051</v>
      </c>
      <c r="B2235" s="130" t="inlineStr">
        <is>
          <t>Penobscot Energy Recovery</t>
        </is>
      </c>
      <c r="C2235" s="130" t="inlineStr">
        <is>
          <t>ESOCO Orrington LLC</t>
        </is>
      </c>
      <c r="D2235" s="129" t="n">
        <v>6036</v>
      </c>
      <c r="E2235" s="130" t="inlineStr">
        <is>
          <t>ME</t>
        </is>
      </c>
      <c r="F2235" s="130" t="inlineStr">
        <is>
          <t>Commercial NAICS Non-Cogen</t>
        </is>
      </c>
      <c r="G2235" s="130" t="inlineStr">
        <is>
          <t>ST</t>
        </is>
      </c>
      <c r="H2235" s="130" t="inlineStr">
        <is>
          <t>MSB</t>
        </is>
      </c>
      <c r="I2235" s="130" t="inlineStr">
        <is>
          <t>MLG</t>
        </is>
      </c>
      <c r="J2235" s="131" t="n">
        <v>28014.914</v>
      </c>
      <c r="K2235" s="129" t="n">
        <v>2020</v>
      </c>
      <c r="L2235" s="120">
        <f>IF(VLOOKUP(H2235,'Cross-Page Data'!$D$4:$F$48,3,FALSE)="natural gas",VLOOKUP(G2235,'Cross-Page Data'!$I$4:$J$19,2,FALSE),IF(VLOOKUP(H2235,'Cross-Page Data'!$D$4:$F$48,3,FALSE)="solar",IF(G2235="PV","solar PV","solar thermal"),IF(VLOOKUP(H2235,'Cross-Page Data'!$D$4:$F$48,3,FALSE)="wind",VLOOKUP(G2235,'Cross-Page Data'!$I$4:$J$19,2,FALSE),IF(VLOOKUP(H2235,'Cross-Page Data'!$D$4:$F$48,3,FALSE)="hydro",VLOOKUP(G2235,'Cross-Page Data'!$I$4:$J$19,2,FALSE),VLOOKUP(H2235,'Cross-Page Data'!$D$4:$F$48,3,FALSE)))))</f>
        <v/>
      </c>
      <c r="M2235" s="120">
        <f>IF(AND($P$2=FALSE,OR(F2235="Commercial NAICS Cogen",F2235="Industrial NAICS Cogen",F2235="NAICS-22 Cogen")),FALSE,IF(AND($P$3=FALSE,OR(F2235="Commercial NAICS Cogen",F2235="Commercial NAICS Non-Cogen",F2235="Industrial NAICS Cogen", F2235="industrial NAICS non-Cogen")),FALSE, TRUE))</f>
        <v/>
      </c>
    </row>
    <row r="2236">
      <c r="A2236" s="129" t="n">
        <v>50051</v>
      </c>
      <c r="B2236" s="130" t="inlineStr">
        <is>
          <t>Penobscot Energy Recovery</t>
        </is>
      </c>
      <c r="C2236" s="130" t="inlineStr">
        <is>
          <t>ESOCO Orrington LLC</t>
        </is>
      </c>
      <c r="D2236" s="129" t="n">
        <v>6036</v>
      </c>
      <c r="E2236" s="130" t="inlineStr">
        <is>
          <t>ME</t>
        </is>
      </c>
      <c r="F2236" s="130" t="inlineStr">
        <is>
          <t>Commercial NAICS Non-Cogen</t>
        </is>
      </c>
      <c r="G2236" s="130" t="inlineStr">
        <is>
          <t>ST</t>
        </is>
      </c>
      <c r="H2236" s="130" t="inlineStr">
        <is>
          <t>MSN</t>
        </is>
      </c>
      <c r="I2236" s="130" t="inlineStr">
        <is>
          <t>OTH</t>
        </is>
      </c>
      <c r="J2236" s="131" t="n">
        <v>34241.392</v>
      </c>
      <c r="K2236" s="129" t="n">
        <v>2020</v>
      </c>
      <c r="L2236" s="120">
        <f>IF(VLOOKUP(H2236,'Cross-Page Data'!$D$4:$F$48,3,FALSE)="natural gas",VLOOKUP(G2236,'Cross-Page Data'!$I$4:$J$19,2,FALSE),IF(VLOOKUP(H2236,'Cross-Page Data'!$D$4:$F$48,3,FALSE)="solar",IF(G2236="PV","solar PV","solar thermal"),IF(VLOOKUP(H2236,'Cross-Page Data'!$D$4:$F$48,3,FALSE)="wind",VLOOKUP(G2236,'Cross-Page Data'!$I$4:$J$19,2,FALSE),IF(VLOOKUP(H2236,'Cross-Page Data'!$D$4:$F$48,3,FALSE)="hydro",VLOOKUP(G2236,'Cross-Page Data'!$I$4:$J$19,2,FALSE),VLOOKUP(H2236,'Cross-Page Data'!$D$4:$F$48,3,FALSE)))))</f>
        <v/>
      </c>
      <c r="M2236" s="120">
        <f>IF(AND($P$2=FALSE,OR(F2236="Commercial NAICS Cogen",F2236="Industrial NAICS Cogen",F2236="NAICS-22 Cogen")),FALSE,IF(AND($P$3=FALSE,OR(F2236="Commercial NAICS Cogen",F2236="Commercial NAICS Non-Cogen",F2236="Industrial NAICS Cogen", F2236="industrial NAICS non-Cogen")),FALSE, TRUE))</f>
        <v/>
      </c>
    </row>
    <row r="2237">
      <c r="A2237" s="129" t="n">
        <v>50051</v>
      </c>
      <c r="B2237" s="130" t="inlineStr">
        <is>
          <t>Penobscot Energy Recovery</t>
        </is>
      </c>
      <c r="C2237" s="130" t="inlineStr">
        <is>
          <t>ESOCO Orrington LLC</t>
        </is>
      </c>
      <c r="D2237" s="129" t="n">
        <v>6036</v>
      </c>
      <c r="E2237" s="130" t="inlineStr">
        <is>
          <t>ME</t>
        </is>
      </c>
      <c r="F2237" s="130" t="inlineStr">
        <is>
          <t>Commercial NAICS Non-Cogen</t>
        </is>
      </c>
      <c r="G2237" s="130" t="inlineStr">
        <is>
          <t>ST</t>
        </is>
      </c>
      <c r="H2237" s="130" t="inlineStr">
        <is>
          <t>WDS</t>
        </is>
      </c>
      <c r="I2237" s="130" t="inlineStr">
        <is>
          <t>WWW</t>
        </is>
      </c>
      <c r="J2237" s="131" t="n">
        <v>0</v>
      </c>
      <c r="K2237" s="129" t="n">
        <v>2020</v>
      </c>
      <c r="L2237" s="120">
        <f>IF(VLOOKUP(H2237,'Cross-Page Data'!$D$4:$F$48,3,FALSE)="natural gas",VLOOKUP(G2237,'Cross-Page Data'!$I$4:$J$19,2,FALSE),IF(VLOOKUP(H2237,'Cross-Page Data'!$D$4:$F$48,3,FALSE)="solar",IF(G2237="PV","solar PV","solar thermal"),IF(VLOOKUP(H2237,'Cross-Page Data'!$D$4:$F$48,3,FALSE)="wind",VLOOKUP(G2237,'Cross-Page Data'!$I$4:$J$19,2,FALSE),IF(VLOOKUP(H2237,'Cross-Page Data'!$D$4:$F$48,3,FALSE)="hydro",VLOOKUP(G2237,'Cross-Page Data'!$I$4:$J$19,2,FALSE),VLOOKUP(H2237,'Cross-Page Data'!$D$4:$F$48,3,FALSE)))))</f>
        <v/>
      </c>
      <c r="M2237" s="120">
        <f>IF(AND($P$2=FALSE,OR(F2237="Commercial NAICS Cogen",F2237="Industrial NAICS Cogen",F2237="NAICS-22 Cogen")),FALSE,IF(AND($P$3=FALSE,OR(F2237="Commercial NAICS Cogen",F2237="Commercial NAICS Non-Cogen",F2237="Industrial NAICS Cogen", F2237="industrial NAICS non-Cogen")),FALSE, TRUE))</f>
        <v/>
      </c>
    </row>
    <row r="2238">
      <c r="A2238" s="129" t="n">
        <v>50061</v>
      </c>
      <c r="B2238" s="130" t="inlineStr">
        <is>
          <t>San Diego State University</t>
        </is>
      </c>
      <c r="C2238" s="130" t="inlineStr">
        <is>
          <t>San Diego State University</t>
        </is>
      </c>
      <c r="D2238" s="129" t="n">
        <v>16625</v>
      </c>
      <c r="E2238" s="130" t="inlineStr">
        <is>
          <t>CA</t>
        </is>
      </c>
      <c r="F2238" s="130" t="inlineStr">
        <is>
          <t>Commercial NAICS Cogen</t>
        </is>
      </c>
      <c r="G2238" s="130" t="inlineStr">
        <is>
          <t>CA</t>
        </is>
      </c>
      <c r="H2238" s="130" t="inlineStr">
        <is>
          <t>NG</t>
        </is>
      </c>
      <c r="I2238" s="130" t="inlineStr">
        <is>
          <t>NG</t>
        </is>
      </c>
      <c r="J2238" s="131" t="n">
        <v>8463</v>
      </c>
      <c r="K2238" s="129" t="n">
        <v>2020</v>
      </c>
      <c r="L2238" s="120">
        <f>IF(VLOOKUP(H2238,'Cross-Page Data'!$D$4:$F$48,3,FALSE)="natural gas",VLOOKUP(G2238,'Cross-Page Data'!$I$4:$J$19,2,FALSE),IF(VLOOKUP(H2238,'Cross-Page Data'!$D$4:$F$48,3,FALSE)="solar",IF(G2238="PV","solar PV","solar thermal"),IF(VLOOKUP(H2238,'Cross-Page Data'!$D$4:$F$48,3,FALSE)="wind",VLOOKUP(G2238,'Cross-Page Data'!$I$4:$J$19,2,FALSE),IF(VLOOKUP(H2238,'Cross-Page Data'!$D$4:$F$48,3,FALSE)="hydro",VLOOKUP(G2238,'Cross-Page Data'!$I$4:$J$19,2,FALSE),VLOOKUP(H2238,'Cross-Page Data'!$D$4:$F$48,3,FALSE)))))</f>
        <v/>
      </c>
      <c r="M2238" s="120">
        <f>IF(AND($P$2=FALSE,OR(F2238="Commercial NAICS Cogen",F2238="Industrial NAICS Cogen",F2238="NAICS-22 Cogen")),FALSE,IF(AND($P$3=FALSE,OR(F2238="Commercial NAICS Cogen",F2238="Commercial NAICS Non-Cogen",F2238="Industrial NAICS Cogen", F2238="industrial NAICS non-Cogen")),FALSE, TRUE))</f>
        <v/>
      </c>
    </row>
    <row r="2239">
      <c r="A2239" s="129" t="n">
        <v>50061</v>
      </c>
      <c r="B2239" s="130" t="inlineStr">
        <is>
          <t>San Diego State University</t>
        </is>
      </c>
      <c r="C2239" s="130" t="inlineStr">
        <is>
          <t>San Diego State University</t>
        </is>
      </c>
      <c r="D2239" s="129" t="n">
        <v>16625</v>
      </c>
      <c r="E2239" s="130" t="inlineStr">
        <is>
          <t>CA</t>
        </is>
      </c>
      <c r="F2239" s="130" t="inlineStr">
        <is>
          <t>Commercial NAICS Cogen</t>
        </is>
      </c>
      <c r="G2239" s="130" t="inlineStr">
        <is>
          <t>CT</t>
        </is>
      </c>
      <c r="H2239" s="130" t="inlineStr">
        <is>
          <t>NG</t>
        </is>
      </c>
      <c r="I2239" s="130" t="inlineStr">
        <is>
          <t>NG</t>
        </is>
      </c>
      <c r="J2239" s="131" t="n">
        <v>39801</v>
      </c>
      <c r="K2239" s="129" t="n">
        <v>2020</v>
      </c>
      <c r="L2239" s="120">
        <f>IF(VLOOKUP(H2239,'Cross-Page Data'!$D$4:$F$48,3,FALSE)="natural gas",VLOOKUP(G2239,'Cross-Page Data'!$I$4:$J$19,2,FALSE),IF(VLOOKUP(H2239,'Cross-Page Data'!$D$4:$F$48,3,FALSE)="solar",IF(G2239="PV","solar PV","solar thermal"),IF(VLOOKUP(H2239,'Cross-Page Data'!$D$4:$F$48,3,FALSE)="wind",VLOOKUP(G2239,'Cross-Page Data'!$I$4:$J$19,2,FALSE),IF(VLOOKUP(H2239,'Cross-Page Data'!$D$4:$F$48,3,FALSE)="hydro",VLOOKUP(G2239,'Cross-Page Data'!$I$4:$J$19,2,FALSE),VLOOKUP(H2239,'Cross-Page Data'!$D$4:$F$48,3,FALSE)))))</f>
        <v/>
      </c>
      <c r="M2239" s="120">
        <f>IF(AND($P$2=FALSE,OR(F2239="Commercial NAICS Cogen",F2239="Industrial NAICS Cogen",F2239="NAICS-22 Cogen")),FALSE,IF(AND($P$3=FALSE,OR(F2239="Commercial NAICS Cogen",F2239="Commercial NAICS Non-Cogen",F2239="Industrial NAICS Cogen", F2239="industrial NAICS non-Cogen")),FALSE, TRUE))</f>
        <v/>
      </c>
    </row>
    <row r="2240">
      <c r="A2240" s="129" t="n">
        <v>50061</v>
      </c>
      <c r="B2240" s="130" t="inlineStr">
        <is>
          <t>San Diego State University</t>
        </is>
      </c>
      <c r="C2240" s="130" t="inlineStr">
        <is>
          <t>San Diego State University</t>
        </is>
      </c>
      <c r="D2240" s="129" t="n">
        <v>16625</v>
      </c>
      <c r="E2240" s="130" t="inlineStr">
        <is>
          <t>CA</t>
        </is>
      </c>
      <c r="F2240" s="130" t="inlineStr">
        <is>
          <t>Commercial NAICS Cogen</t>
        </is>
      </c>
      <c r="G2240" s="130" t="inlineStr">
        <is>
          <t>PV</t>
        </is>
      </c>
      <c r="H2240" s="130" t="inlineStr">
        <is>
          <t>SUN</t>
        </is>
      </c>
      <c r="I2240" s="130" t="inlineStr">
        <is>
          <t>SUN</t>
        </is>
      </c>
      <c r="J2240" s="131" t="n">
        <v>1191.37</v>
      </c>
      <c r="K2240" s="129" t="n">
        <v>2020</v>
      </c>
      <c r="L2240" s="120">
        <f>IF(VLOOKUP(H2240,'Cross-Page Data'!$D$4:$F$48,3,FALSE)="natural gas",VLOOKUP(G2240,'Cross-Page Data'!$I$4:$J$19,2,FALSE),IF(VLOOKUP(H2240,'Cross-Page Data'!$D$4:$F$48,3,FALSE)="solar",IF(G2240="PV","solar PV","solar thermal"),IF(VLOOKUP(H2240,'Cross-Page Data'!$D$4:$F$48,3,FALSE)="wind",VLOOKUP(G2240,'Cross-Page Data'!$I$4:$J$19,2,FALSE),IF(VLOOKUP(H2240,'Cross-Page Data'!$D$4:$F$48,3,FALSE)="hydro",VLOOKUP(G2240,'Cross-Page Data'!$I$4:$J$19,2,FALSE),VLOOKUP(H2240,'Cross-Page Data'!$D$4:$F$48,3,FALSE)))))</f>
        <v/>
      </c>
      <c r="M2240" s="120">
        <f>IF(AND($P$2=FALSE,OR(F2240="Commercial NAICS Cogen",F2240="Industrial NAICS Cogen",F2240="NAICS-22 Cogen")),FALSE,IF(AND($P$3=FALSE,OR(F2240="Commercial NAICS Cogen",F2240="Commercial NAICS Non-Cogen",F2240="Industrial NAICS Cogen", F2240="industrial NAICS non-Cogen")),FALSE, TRUE))</f>
        <v/>
      </c>
    </row>
    <row r="2241">
      <c r="A2241" s="129" t="n">
        <v>50066</v>
      </c>
      <c r="B2241" s="130" t="inlineStr">
        <is>
          <t>Calistoga Power Plant</t>
        </is>
      </c>
      <c r="C2241" s="130" t="inlineStr">
        <is>
          <t>Geysers Power Co LLC</t>
        </is>
      </c>
      <c r="D2241" s="129" t="n">
        <v>7160</v>
      </c>
      <c r="E2241" s="130" t="inlineStr">
        <is>
          <t>CA</t>
        </is>
      </c>
      <c r="F2241" s="130" t="inlineStr">
        <is>
          <t>NAICS-22 Non-Cogen</t>
        </is>
      </c>
      <c r="G2241" s="130" t="inlineStr">
        <is>
          <t>ST</t>
        </is>
      </c>
      <c r="H2241" s="130" t="inlineStr">
        <is>
          <t>GEO</t>
        </is>
      </c>
      <c r="I2241" s="130" t="inlineStr">
        <is>
          <t>GEO</t>
        </is>
      </c>
      <c r="J2241" s="131" t="n">
        <v>468902</v>
      </c>
      <c r="K2241" s="129" t="n">
        <v>2020</v>
      </c>
      <c r="L2241" s="120">
        <f>IF(VLOOKUP(H2241,'Cross-Page Data'!$D$4:$F$48,3,FALSE)="natural gas",VLOOKUP(G2241,'Cross-Page Data'!$I$4:$J$19,2,FALSE),IF(VLOOKUP(H2241,'Cross-Page Data'!$D$4:$F$48,3,FALSE)="solar",IF(G2241="PV","solar PV","solar thermal"),IF(VLOOKUP(H2241,'Cross-Page Data'!$D$4:$F$48,3,FALSE)="wind",VLOOKUP(G2241,'Cross-Page Data'!$I$4:$J$19,2,FALSE),IF(VLOOKUP(H2241,'Cross-Page Data'!$D$4:$F$48,3,FALSE)="hydro",VLOOKUP(G2241,'Cross-Page Data'!$I$4:$J$19,2,FALSE),VLOOKUP(H2241,'Cross-Page Data'!$D$4:$F$48,3,FALSE)))))</f>
        <v/>
      </c>
      <c r="M2241" s="120">
        <f>IF(AND($P$2=FALSE,OR(F2241="Commercial NAICS Cogen",F2241="Industrial NAICS Cogen",F2241="NAICS-22 Cogen")),FALSE,IF(AND($P$3=FALSE,OR(F2241="Commercial NAICS Cogen",F2241="Commercial NAICS Non-Cogen",F2241="Industrial NAICS Cogen", F2241="industrial NAICS non-Cogen")),FALSE, TRUE))</f>
        <v/>
      </c>
    </row>
    <row r="2242">
      <c r="A2242" s="129" t="n">
        <v>50071</v>
      </c>
      <c r="B2242" s="130" t="inlineStr">
        <is>
          <t>Palm Beach Renewable Energy Facility 1</t>
        </is>
      </c>
      <c r="C2242" s="130" t="inlineStr">
        <is>
          <t>Solid Waste Authority of Palm Beach Co</t>
        </is>
      </c>
      <c r="D2242" s="129" t="n">
        <v>17445</v>
      </c>
      <c r="E2242" s="130" t="inlineStr">
        <is>
          <t>FL</t>
        </is>
      </c>
      <c r="F2242" s="130" t="inlineStr">
        <is>
          <t>NAICS-22 Non-Cogen</t>
        </is>
      </c>
      <c r="G2242" s="130" t="inlineStr">
        <is>
          <t>ST</t>
        </is>
      </c>
      <c r="H2242" s="130" t="inlineStr">
        <is>
          <t>MSB</t>
        </is>
      </c>
      <c r="I2242" s="130" t="inlineStr">
        <is>
          <t>MLG</t>
        </is>
      </c>
      <c r="J2242" s="131" t="n">
        <v>157254.84</v>
      </c>
      <c r="K2242" s="129" t="n">
        <v>2020</v>
      </c>
      <c r="L2242" s="120">
        <f>IF(VLOOKUP(H2242,'Cross-Page Data'!$D$4:$F$48,3,FALSE)="natural gas",VLOOKUP(G2242,'Cross-Page Data'!$I$4:$J$19,2,FALSE),IF(VLOOKUP(H2242,'Cross-Page Data'!$D$4:$F$48,3,FALSE)="solar",IF(G2242="PV","solar PV","solar thermal"),IF(VLOOKUP(H2242,'Cross-Page Data'!$D$4:$F$48,3,FALSE)="wind",VLOOKUP(G2242,'Cross-Page Data'!$I$4:$J$19,2,FALSE),IF(VLOOKUP(H2242,'Cross-Page Data'!$D$4:$F$48,3,FALSE)="hydro",VLOOKUP(G2242,'Cross-Page Data'!$I$4:$J$19,2,FALSE),VLOOKUP(H2242,'Cross-Page Data'!$D$4:$F$48,3,FALSE)))))</f>
        <v/>
      </c>
      <c r="M2242" s="120">
        <f>IF(AND($P$2=FALSE,OR(F2242="Commercial NAICS Cogen",F2242="Industrial NAICS Cogen",F2242="NAICS-22 Cogen")),FALSE,IF(AND($P$3=FALSE,OR(F2242="Commercial NAICS Cogen",F2242="Commercial NAICS Non-Cogen",F2242="Industrial NAICS Cogen", F2242="industrial NAICS non-Cogen")),FALSE, TRUE))</f>
        <v/>
      </c>
    </row>
    <row r="2243">
      <c r="A2243" s="129" t="n">
        <v>50071</v>
      </c>
      <c r="B2243" s="130" t="inlineStr">
        <is>
          <t>Palm Beach Renewable Energy Facility 1</t>
        </is>
      </c>
      <c r="C2243" s="130" t="inlineStr">
        <is>
          <t>Solid Waste Authority of Palm Beach Co</t>
        </is>
      </c>
      <c r="D2243" s="129" t="n">
        <v>17445</v>
      </c>
      <c r="E2243" s="130" t="inlineStr">
        <is>
          <t>FL</t>
        </is>
      </c>
      <c r="F2243" s="130" t="inlineStr">
        <is>
          <t>NAICS-22 Non-Cogen</t>
        </is>
      </c>
      <c r="G2243" s="130" t="inlineStr">
        <is>
          <t>ST</t>
        </is>
      </c>
      <c r="H2243" s="130" t="inlineStr">
        <is>
          <t>MSN</t>
        </is>
      </c>
      <c r="I2243" s="130" t="inlineStr">
        <is>
          <t>OTH</t>
        </is>
      </c>
      <c r="J2243" s="131" t="n">
        <v>192196.34</v>
      </c>
      <c r="K2243" s="129" t="n">
        <v>2020</v>
      </c>
      <c r="L2243" s="120">
        <f>IF(VLOOKUP(H2243,'Cross-Page Data'!$D$4:$F$48,3,FALSE)="natural gas",VLOOKUP(G2243,'Cross-Page Data'!$I$4:$J$19,2,FALSE),IF(VLOOKUP(H2243,'Cross-Page Data'!$D$4:$F$48,3,FALSE)="solar",IF(G2243="PV","solar PV","solar thermal"),IF(VLOOKUP(H2243,'Cross-Page Data'!$D$4:$F$48,3,FALSE)="wind",VLOOKUP(G2243,'Cross-Page Data'!$I$4:$J$19,2,FALSE),IF(VLOOKUP(H2243,'Cross-Page Data'!$D$4:$F$48,3,FALSE)="hydro",VLOOKUP(G2243,'Cross-Page Data'!$I$4:$J$19,2,FALSE),VLOOKUP(H2243,'Cross-Page Data'!$D$4:$F$48,3,FALSE)))))</f>
        <v/>
      </c>
      <c r="M2243" s="120">
        <f>IF(AND($P$2=FALSE,OR(F2243="Commercial NAICS Cogen",F2243="Industrial NAICS Cogen",F2243="NAICS-22 Cogen")),FALSE,IF(AND($P$3=FALSE,OR(F2243="Commercial NAICS Cogen",F2243="Commercial NAICS Non-Cogen",F2243="Industrial NAICS Cogen", F2243="industrial NAICS non-Cogen")),FALSE, TRUE))</f>
        <v/>
      </c>
    </row>
    <row r="2244">
      <c r="A2244" s="129" t="n">
        <v>50071</v>
      </c>
      <c r="B2244" s="130" t="inlineStr">
        <is>
          <t>Palm Beach Renewable Energy Facility 1</t>
        </is>
      </c>
      <c r="C2244" s="130" t="inlineStr">
        <is>
          <t>Solid Waste Authority of Palm Beach Co</t>
        </is>
      </c>
      <c r="D2244" s="129" t="n">
        <v>17445</v>
      </c>
      <c r="E2244" s="130" t="inlineStr">
        <is>
          <t>FL</t>
        </is>
      </c>
      <c r="F2244" s="130" t="inlineStr">
        <is>
          <t>NAICS-22 Non-Cogen</t>
        </is>
      </c>
      <c r="G2244" s="130" t="inlineStr">
        <is>
          <t>ST</t>
        </is>
      </c>
      <c r="H2244" s="130" t="inlineStr">
        <is>
          <t>NG</t>
        </is>
      </c>
      <c r="I2244" s="130" t="inlineStr">
        <is>
          <t>NG</t>
        </is>
      </c>
      <c r="J2244" s="131" t="n">
        <v>692.8200000000001</v>
      </c>
      <c r="K2244" s="129" t="n">
        <v>2020</v>
      </c>
      <c r="L2244" s="120">
        <f>IF(VLOOKUP(H2244,'Cross-Page Data'!$D$4:$F$48,3,FALSE)="natural gas",VLOOKUP(G2244,'Cross-Page Data'!$I$4:$J$19,2,FALSE),IF(VLOOKUP(H2244,'Cross-Page Data'!$D$4:$F$48,3,FALSE)="solar",IF(G2244="PV","solar PV","solar thermal"),IF(VLOOKUP(H2244,'Cross-Page Data'!$D$4:$F$48,3,FALSE)="wind",VLOOKUP(G2244,'Cross-Page Data'!$I$4:$J$19,2,FALSE),IF(VLOOKUP(H2244,'Cross-Page Data'!$D$4:$F$48,3,FALSE)="hydro",VLOOKUP(G2244,'Cross-Page Data'!$I$4:$J$19,2,FALSE),VLOOKUP(H2244,'Cross-Page Data'!$D$4:$F$48,3,FALSE)))))</f>
        <v/>
      </c>
      <c r="M2244" s="120">
        <f>IF(AND($P$2=FALSE,OR(F2244="Commercial NAICS Cogen",F2244="Industrial NAICS Cogen",F2244="NAICS-22 Cogen")),FALSE,IF(AND($P$3=FALSE,OR(F2244="Commercial NAICS Cogen",F2244="Commercial NAICS Non-Cogen",F2244="Industrial NAICS Cogen", F2244="industrial NAICS non-Cogen")),FALSE, TRUE))</f>
        <v/>
      </c>
    </row>
    <row r="2245">
      <c r="A2245" s="129" t="n">
        <v>50080</v>
      </c>
      <c r="B2245" s="130" t="inlineStr">
        <is>
          <t>Otis Hydro</t>
        </is>
      </c>
      <c r="C2245" s="130" t="inlineStr">
        <is>
          <t>Eagle Creek Renewable Energy, LLC</t>
        </is>
      </c>
      <c r="D2245" s="129" t="n">
        <v>57280</v>
      </c>
      <c r="E2245" s="130" t="inlineStr">
        <is>
          <t>ME</t>
        </is>
      </c>
      <c r="F2245" s="130" t="inlineStr">
        <is>
          <t>NAICS-22 Non-Cogen</t>
        </is>
      </c>
      <c r="G2245" s="130" t="inlineStr">
        <is>
          <t>HY</t>
        </is>
      </c>
      <c r="H2245" s="130" t="inlineStr">
        <is>
          <t>WAT</t>
        </is>
      </c>
      <c r="I2245" s="130" t="inlineStr">
        <is>
          <t>HYC</t>
        </is>
      </c>
      <c r="J2245" s="131" t="n">
        <v>53449</v>
      </c>
      <c r="K2245" s="129" t="n">
        <v>2020</v>
      </c>
      <c r="L2245" s="120">
        <f>IF(VLOOKUP(H2245,'Cross-Page Data'!$D$4:$F$48,3,FALSE)="natural gas",VLOOKUP(G2245,'Cross-Page Data'!$I$4:$J$19,2,FALSE),IF(VLOOKUP(H2245,'Cross-Page Data'!$D$4:$F$48,3,FALSE)="solar",IF(G2245="PV","solar PV","solar thermal"),IF(VLOOKUP(H2245,'Cross-Page Data'!$D$4:$F$48,3,FALSE)="wind",VLOOKUP(G2245,'Cross-Page Data'!$I$4:$J$19,2,FALSE),IF(VLOOKUP(H2245,'Cross-Page Data'!$D$4:$F$48,3,FALSE)="hydro",VLOOKUP(G2245,'Cross-Page Data'!$I$4:$J$19,2,FALSE),VLOOKUP(H2245,'Cross-Page Data'!$D$4:$F$48,3,FALSE)))))</f>
        <v/>
      </c>
      <c r="M2245" s="120">
        <f>IF(AND($P$2=FALSE,OR(F2245="Commercial NAICS Cogen",F2245="Industrial NAICS Cogen",F2245="NAICS-22 Cogen")),FALSE,IF(AND($P$3=FALSE,OR(F2245="Commercial NAICS Cogen",F2245="Commercial NAICS Non-Cogen",F2245="Industrial NAICS Cogen", F2245="industrial NAICS non-Cogen")),FALSE, TRUE))</f>
        <v/>
      </c>
    </row>
    <row r="2246">
      <c r="A2246" s="129" t="n">
        <v>50088</v>
      </c>
      <c r="B2246" s="130" t="inlineStr">
        <is>
          <t>University of Northern Iowa</t>
        </is>
      </c>
      <c r="C2246" s="130" t="inlineStr">
        <is>
          <t>University of Northern Iowa</t>
        </is>
      </c>
      <c r="D2246" s="129" t="n">
        <v>21223</v>
      </c>
      <c r="E2246" s="130" t="inlineStr">
        <is>
          <t>IA</t>
        </is>
      </c>
      <c r="F2246" s="130" t="inlineStr">
        <is>
          <t>Commercial NAICS Cogen</t>
        </is>
      </c>
      <c r="G2246" s="130" t="inlineStr">
        <is>
          <t>ST</t>
        </is>
      </c>
      <c r="H2246" s="130" t="inlineStr">
        <is>
          <t>BIT</t>
        </is>
      </c>
      <c r="I2246" s="130" t="inlineStr">
        <is>
          <t>COL</t>
        </is>
      </c>
      <c r="J2246" s="131" t="n">
        <v>773.856</v>
      </c>
      <c r="K2246" s="129" t="n">
        <v>2020</v>
      </c>
      <c r="L2246" s="120">
        <f>IF(VLOOKUP(H2246,'Cross-Page Data'!$D$4:$F$48,3,FALSE)="natural gas",VLOOKUP(G2246,'Cross-Page Data'!$I$4:$J$19,2,FALSE),IF(VLOOKUP(H2246,'Cross-Page Data'!$D$4:$F$48,3,FALSE)="solar",IF(G2246="PV","solar PV","solar thermal"),IF(VLOOKUP(H2246,'Cross-Page Data'!$D$4:$F$48,3,FALSE)="wind",VLOOKUP(G2246,'Cross-Page Data'!$I$4:$J$19,2,FALSE),IF(VLOOKUP(H2246,'Cross-Page Data'!$D$4:$F$48,3,FALSE)="hydro",VLOOKUP(G2246,'Cross-Page Data'!$I$4:$J$19,2,FALSE),VLOOKUP(H2246,'Cross-Page Data'!$D$4:$F$48,3,FALSE)))))</f>
        <v/>
      </c>
      <c r="M2246" s="120">
        <f>IF(AND($P$2=FALSE,OR(F2246="Commercial NAICS Cogen",F2246="Industrial NAICS Cogen",F2246="NAICS-22 Cogen")),FALSE,IF(AND($P$3=FALSE,OR(F2246="Commercial NAICS Cogen",F2246="Commercial NAICS Non-Cogen",F2246="Industrial NAICS Cogen", F2246="industrial NAICS non-Cogen")),FALSE, TRUE))</f>
        <v/>
      </c>
    </row>
    <row r="2247">
      <c r="A2247" s="129" t="n">
        <v>50088</v>
      </c>
      <c r="B2247" s="130" t="inlineStr">
        <is>
          <t>University of Northern Iowa</t>
        </is>
      </c>
      <c r="C2247" s="130" t="inlineStr">
        <is>
          <t>University of Northern Iowa</t>
        </is>
      </c>
      <c r="D2247" s="129" t="n">
        <v>21223</v>
      </c>
      <c r="E2247" s="130" t="inlineStr">
        <is>
          <t>IA</t>
        </is>
      </c>
      <c r="F2247" s="130" t="inlineStr">
        <is>
          <t>Commercial NAICS Cogen</t>
        </is>
      </c>
      <c r="G2247" s="130" t="inlineStr">
        <is>
          <t>ST</t>
        </is>
      </c>
      <c r="H2247" s="130" t="inlineStr">
        <is>
          <t>DFO</t>
        </is>
      </c>
      <c r="I2247" s="130" t="inlineStr">
        <is>
          <t>DFO</t>
        </is>
      </c>
      <c r="J2247" s="131" t="n">
        <v>5.554</v>
      </c>
      <c r="K2247" s="129" t="n">
        <v>2020</v>
      </c>
      <c r="L2247" s="120">
        <f>IF(VLOOKUP(H2247,'Cross-Page Data'!$D$4:$F$48,3,FALSE)="natural gas",VLOOKUP(G2247,'Cross-Page Data'!$I$4:$J$19,2,FALSE),IF(VLOOKUP(H2247,'Cross-Page Data'!$D$4:$F$48,3,FALSE)="solar",IF(G2247="PV","solar PV","solar thermal"),IF(VLOOKUP(H2247,'Cross-Page Data'!$D$4:$F$48,3,FALSE)="wind",VLOOKUP(G2247,'Cross-Page Data'!$I$4:$J$19,2,FALSE),IF(VLOOKUP(H2247,'Cross-Page Data'!$D$4:$F$48,3,FALSE)="hydro",VLOOKUP(G2247,'Cross-Page Data'!$I$4:$J$19,2,FALSE),VLOOKUP(H2247,'Cross-Page Data'!$D$4:$F$48,3,FALSE)))))</f>
        <v/>
      </c>
      <c r="M2247" s="120">
        <f>IF(AND($P$2=FALSE,OR(F2247="Commercial NAICS Cogen",F2247="Industrial NAICS Cogen",F2247="NAICS-22 Cogen")),FALSE,IF(AND($P$3=FALSE,OR(F2247="Commercial NAICS Cogen",F2247="Commercial NAICS Non-Cogen",F2247="Industrial NAICS Cogen", F2247="industrial NAICS non-Cogen")),FALSE, TRUE))</f>
        <v/>
      </c>
    </row>
    <row r="2248">
      <c r="A2248" s="129" t="n">
        <v>50088</v>
      </c>
      <c r="B2248" s="130" t="inlineStr">
        <is>
          <t>University of Northern Iowa</t>
        </is>
      </c>
      <c r="C2248" s="130" t="inlineStr">
        <is>
          <t>University of Northern Iowa</t>
        </is>
      </c>
      <c r="D2248" s="129" t="n">
        <v>21223</v>
      </c>
      <c r="E2248" s="130" t="inlineStr">
        <is>
          <t>IA</t>
        </is>
      </c>
      <c r="F2248" s="130" t="inlineStr">
        <is>
          <t>Commercial NAICS Cogen</t>
        </is>
      </c>
      <c r="G2248" s="130" t="inlineStr">
        <is>
          <t>ST</t>
        </is>
      </c>
      <c r="H2248" s="130" t="inlineStr">
        <is>
          <t>NG</t>
        </is>
      </c>
      <c r="I2248" s="130" t="inlineStr">
        <is>
          <t>NG</t>
        </is>
      </c>
      <c r="J2248" s="131" t="n">
        <v>14334.446</v>
      </c>
      <c r="K2248" s="129" t="n">
        <v>2020</v>
      </c>
      <c r="L2248" s="120">
        <f>IF(VLOOKUP(H2248,'Cross-Page Data'!$D$4:$F$48,3,FALSE)="natural gas",VLOOKUP(G2248,'Cross-Page Data'!$I$4:$J$19,2,FALSE),IF(VLOOKUP(H2248,'Cross-Page Data'!$D$4:$F$48,3,FALSE)="solar",IF(G2248="PV","solar PV","solar thermal"),IF(VLOOKUP(H2248,'Cross-Page Data'!$D$4:$F$48,3,FALSE)="wind",VLOOKUP(G2248,'Cross-Page Data'!$I$4:$J$19,2,FALSE),IF(VLOOKUP(H2248,'Cross-Page Data'!$D$4:$F$48,3,FALSE)="hydro",VLOOKUP(G2248,'Cross-Page Data'!$I$4:$J$19,2,FALSE),VLOOKUP(H2248,'Cross-Page Data'!$D$4:$F$48,3,FALSE)))))</f>
        <v/>
      </c>
      <c r="M2248" s="120">
        <f>IF(AND($P$2=FALSE,OR(F2248="Commercial NAICS Cogen",F2248="Industrial NAICS Cogen",F2248="NAICS-22 Cogen")),FALSE,IF(AND($P$3=FALSE,OR(F2248="Commercial NAICS Cogen",F2248="Commercial NAICS Non-Cogen",F2248="Industrial NAICS Cogen", F2248="industrial NAICS non-Cogen")),FALSE, TRUE))</f>
        <v/>
      </c>
    </row>
    <row r="2249">
      <c r="A2249" s="129" t="n">
        <v>50088</v>
      </c>
      <c r="B2249" s="130" t="inlineStr">
        <is>
          <t>University of Northern Iowa</t>
        </is>
      </c>
      <c r="C2249" s="130" t="inlineStr">
        <is>
          <t>University of Northern Iowa</t>
        </is>
      </c>
      <c r="D2249" s="129" t="n">
        <v>21223</v>
      </c>
      <c r="E2249" s="130" t="inlineStr">
        <is>
          <t>IA</t>
        </is>
      </c>
      <c r="F2249" s="130" t="inlineStr">
        <is>
          <t>Commercial NAICS Cogen</t>
        </is>
      </c>
      <c r="G2249" s="130" t="inlineStr">
        <is>
          <t>ST</t>
        </is>
      </c>
      <c r="H2249" s="130" t="inlineStr">
        <is>
          <t>PC</t>
        </is>
      </c>
      <c r="I2249" s="130" t="inlineStr">
        <is>
          <t>PC</t>
        </is>
      </c>
      <c r="J2249" s="131" t="n">
        <v>2438.144</v>
      </c>
      <c r="K2249" s="129" t="n">
        <v>2020</v>
      </c>
      <c r="L2249" s="120">
        <f>IF(VLOOKUP(H2249,'Cross-Page Data'!$D$4:$F$48,3,FALSE)="natural gas",VLOOKUP(G2249,'Cross-Page Data'!$I$4:$J$19,2,FALSE),IF(VLOOKUP(H2249,'Cross-Page Data'!$D$4:$F$48,3,FALSE)="solar",IF(G2249="PV","solar PV","solar thermal"),IF(VLOOKUP(H2249,'Cross-Page Data'!$D$4:$F$48,3,FALSE)="wind",VLOOKUP(G2249,'Cross-Page Data'!$I$4:$J$19,2,FALSE),IF(VLOOKUP(H2249,'Cross-Page Data'!$D$4:$F$48,3,FALSE)="hydro",VLOOKUP(G2249,'Cross-Page Data'!$I$4:$J$19,2,FALSE),VLOOKUP(H2249,'Cross-Page Data'!$D$4:$F$48,3,FALSE)))))</f>
        <v/>
      </c>
      <c r="M2249" s="120">
        <f>IF(AND($P$2=FALSE,OR(F2249="Commercial NAICS Cogen",F2249="Industrial NAICS Cogen",F2249="NAICS-22 Cogen")),FALSE,IF(AND($P$3=FALSE,OR(F2249="Commercial NAICS Cogen",F2249="Commercial NAICS Non-Cogen",F2249="Industrial NAICS Cogen", F2249="industrial NAICS non-Cogen")),FALSE, TRUE))</f>
        <v/>
      </c>
    </row>
    <row r="2250">
      <c r="A2250" s="129" t="n">
        <v>50094</v>
      </c>
      <c r="B2250" s="130" t="inlineStr">
        <is>
          <t>Vicinity Energy Trenton, L.P.</t>
        </is>
      </c>
      <c r="C2250" s="130" t="inlineStr">
        <is>
          <t>Vicinity Energy Trenton, L.P.</t>
        </is>
      </c>
      <c r="D2250" s="129" t="n">
        <v>19148</v>
      </c>
      <c r="E2250" s="130" t="inlineStr">
        <is>
          <t>NJ</t>
        </is>
      </c>
      <c r="F2250" s="130" t="inlineStr">
        <is>
          <t>Commercial NAICS Cogen</t>
        </is>
      </c>
      <c r="G2250" s="130" t="inlineStr">
        <is>
          <t>IC</t>
        </is>
      </c>
      <c r="H2250" s="130" t="inlineStr">
        <is>
          <t>DFO</t>
        </is>
      </c>
      <c r="I2250" s="130" t="inlineStr">
        <is>
          <t>DFO</t>
        </is>
      </c>
      <c r="J2250" s="131" t="n">
        <v>71.616</v>
      </c>
      <c r="K2250" s="129" t="n">
        <v>2020</v>
      </c>
      <c r="L2250" s="120">
        <f>IF(VLOOKUP(H2250,'Cross-Page Data'!$D$4:$F$48,3,FALSE)="natural gas",VLOOKUP(G2250,'Cross-Page Data'!$I$4:$J$19,2,FALSE),IF(VLOOKUP(H2250,'Cross-Page Data'!$D$4:$F$48,3,FALSE)="solar",IF(G2250="PV","solar PV","solar thermal"),IF(VLOOKUP(H2250,'Cross-Page Data'!$D$4:$F$48,3,FALSE)="wind",VLOOKUP(G2250,'Cross-Page Data'!$I$4:$J$19,2,FALSE),IF(VLOOKUP(H2250,'Cross-Page Data'!$D$4:$F$48,3,FALSE)="hydro",VLOOKUP(G2250,'Cross-Page Data'!$I$4:$J$19,2,FALSE),VLOOKUP(H2250,'Cross-Page Data'!$D$4:$F$48,3,FALSE)))))</f>
        <v/>
      </c>
      <c r="M2250" s="120">
        <f>IF(AND($P$2=FALSE,OR(F2250="Commercial NAICS Cogen",F2250="Industrial NAICS Cogen",F2250="NAICS-22 Cogen")),FALSE,IF(AND($P$3=FALSE,OR(F2250="Commercial NAICS Cogen",F2250="Commercial NAICS Non-Cogen",F2250="Industrial NAICS Cogen", F2250="industrial NAICS non-Cogen")),FALSE, TRUE))</f>
        <v/>
      </c>
    </row>
    <row r="2251">
      <c r="A2251" s="129" t="n">
        <v>50094</v>
      </c>
      <c r="B2251" s="130" t="inlineStr">
        <is>
          <t>Vicinity Energy Trenton, L.P.</t>
        </is>
      </c>
      <c r="C2251" s="130" t="inlineStr">
        <is>
          <t>Vicinity Energy Trenton, L.P.</t>
        </is>
      </c>
      <c r="D2251" s="129" t="n">
        <v>19148</v>
      </c>
      <c r="E2251" s="130" t="inlineStr">
        <is>
          <t>NJ</t>
        </is>
      </c>
      <c r="F2251" s="130" t="inlineStr">
        <is>
          <t>Commercial NAICS Cogen</t>
        </is>
      </c>
      <c r="G2251" s="130" t="inlineStr">
        <is>
          <t>IC</t>
        </is>
      </c>
      <c r="H2251" s="130" t="inlineStr">
        <is>
          <t>NG</t>
        </is>
      </c>
      <c r="I2251" s="130" t="inlineStr">
        <is>
          <t>NG</t>
        </is>
      </c>
      <c r="J2251" s="131" t="n">
        <v>151.824</v>
      </c>
      <c r="K2251" s="129" t="n">
        <v>2020</v>
      </c>
      <c r="L2251" s="120">
        <f>IF(VLOOKUP(H2251,'Cross-Page Data'!$D$4:$F$48,3,FALSE)="natural gas",VLOOKUP(G2251,'Cross-Page Data'!$I$4:$J$19,2,FALSE),IF(VLOOKUP(H2251,'Cross-Page Data'!$D$4:$F$48,3,FALSE)="solar",IF(G2251="PV","solar PV","solar thermal"),IF(VLOOKUP(H2251,'Cross-Page Data'!$D$4:$F$48,3,FALSE)="wind",VLOOKUP(G2251,'Cross-Page Data'!$I$4:$J$19,2,FALSE),IF(VLOOKUP(H2251,'Cross-Page Data'!$D$4:$F$48,3,FALSE)="hydro",VLOOKUP(G2251,'Cross-Page Data'!$I$4:$J$19,2,FALSE),VLOOKUP(H2251,'Cross-Page Data'!$D$4:$F$48,3,FALSE)))))</f>
        <v/>
      </c>
      <c r="M2251" s="120">
        <f>IF(AND($P$2=FALSE,OR(F2251="Commercial NAICS Cogen",F2251="Industrial NAICS Cogen",F2251="NAICS-22 Cogen")),FALSE,IF(AND($P$3=FALSE,OR(F2251="Commercial NAICS Cogen",F2251="Commercial NAICS Non-Cogen",F2251="Industrial NAICS Cogen", F2251="industrial NAICS non-Cogen")),FALSE, TRUE))</f>
        <v/>
      </c>
    </row>
    <row r="2252">
      <c r="A2252" s="129" t="n">
        <v>50099</v>
      </c>
      <c r="B2252" s="130" t="inlineStr">
        <is>
          <t>Tamarack Energy Partnership</t>
        </is>
      </c>
      <c r="C2252" s="130" t="inlineStr">
        <is>
          <t>Tamarack Energy Partners</t>
        </is>
      </c>
      <c r="D2252" s="129" t="n">
        <v>18461</v>
      </c>
      <c r="E2252" s="130" t="inlineStr">
        <is>
          <t>ID</t>
        </is>
      </c>
      <c r="F2252" s="130" t="inlineStr">
        <is>
          <t>NAICS-22 Cogen</t>
        </is>
      </c>
      <c r="G2252" s="130" t="inlineStr">
        <is>
          <t>ST</t>
        </is>
      </c>
      <c r="H2252" s="130" t="inlineStr">
        <is>
          <t>WDS</t>
        </is>
      </c>
      <c r="I2252" s="130" t="inlineStr">
        <is>
          <t>WWW</t>
        </is>
      </c>
      <c r="J2252" s="131" t="n">
        <v>23575</v>
      </c>
      <c r="K2252" s="129" t="n">
        <v>2020</v>
      </c>
      <c r="L2252" s="120">
        <f>IF(VLOOKUP(H2252,'Cross-Page Data'!$D$4:$F$48,3,FALSE)="natural gas",VLOOKUP(G2252,'Cross-Page Data'!$I$4:$J$19,2,FALSE),IF(VLOOKUP(H2252,'Cross-Page Data'!$D$4:$F$48,3,FALSE)="solar",IF(G2252="PV","solar PV","solar thermal"),IF(VLOOKUP(H2252,'Cross-Page Data'!$D$4:$F$48,3,FALSE)="wind",VLOOKUP(G2252,'Cross-Page Data'!$I$4:$J$19,2,FALSE),IF(VLOOKUP(H2252,'Cross-Page Data'!$D$4:$F$48,3,FALSE)="hydro",VLOOKUP(G2252,'Cross-Page Data'!$I$4:$J$19,2,FALSE),VLOOKUP(H2252,'Cross-Page Data'!$D$4:$F$48,3,FALSE)))))</f>
        <v/>
      </c>
      <c r="M2252" s="120">
        <f>IF(AND($P$2=FALSE,OR(F2252="Commercial NAICS Cogen",F2252="Industrial NAICS Cogen",F2252="NAICS-22 Cogen")),FALSE,IF(AND($P$3=FALSE,OR(F2252="Commercial NAICS Cogen",F2252="Commercial NAICS Non-Cogen",F2252="Industrial NAICS Cogen", F2252="industrial NAICS non-Cogen")),FALSE, TRUE))</f>
        <v/>
      </c>
    </row>
    <row r="2253">
      <c r="A2253" s="129" t="n">
        <v>50115</v>
      </c>
      <c r="B2253" s="130" t="inlineStr">
        <is>
          <t>US Borax</t>
        </is>
      </c>
      <c r="C2253" s="130" t="inlineStr">
        <is>
          <t>U S Borax Inc</t>
        </is>
      </c>
      <c r="D2253" s="129" t="n">
        <v>22669</v>
      </c>
      <c r="E2253" s="130" t="inlineStr">
        <is>
          <t>CA</t>
        </is>
      </c>
      <c r="F2253" s="130" t="inlineStr">
        <is>
          <t>Industrial NAICS Cogen</t>
        </is>
      </c>
      <c r="G2253" s="130" t="inlineStr">
        <is>
          <t>GT</t>
        </is>
      </c>
      <c r="H2253" s="130" t="inlineStr">
        <is>
          <t>NG</t>
        </is>
      </c>
      <c r="I2253" s="130" t="inlineStr">
        <is>
          <t>NG</t>
        </is>
      </c>
      <c r="J2253" s="131" t="n">
        <v>315050</v>
      </c>
      <c r="K2253" s="129" t="n">
        <v>2020</v>
      </c>
      <c r="L2253" s="120">
        <f>IF(VLOOKUP(H2253,'Cross-Page Data'!$D$4:$F$48,3,FALSE)="natural gas",VLOOKUP(G2253,'Cross-Page Data'!$I$4:$J$19,2,FALSE),IF(VLOOKUP(H2253,'Cross-Page Data'!$D$4:$F$48,3,FALSE)="solar",IF(G2253="PV","solar PV","solar thermal"),IF(VLOOKUP(H2253,'Cross-Page Data'!$D$4:$F$48,3,FALSE)="wind",VLOOKUP(G2253,'Cross-Page Data'!$I$4:$J$19,2,FALSE),IF(VLOOKUP(H2253,'Cross-Page Data'!$D$4:$F$48,3,FALSE)="hydro",VLOOKUP(G2253,'Cross-Page Data'!$I$4:$J$19,2,FALSE),VLOOKUP(H2253,'Cross-Page Data'!$D$4:$F$48,3,FALSE)))))</f>
        <v/>
      </c>
      <c r="M2253" s="120">
        <f>IF(AND($P$2=FALSE,OR(F2253="Commercial NAICS Cogen",F2253="Industrial NAICS Cogen",F2253="NAICS-22 Cogen")),FALSE,IF(AND($P$3=FALSE,OR(F2253="Commercial NAICS Cogen",F2253="Commercial NAICS Non-Cogen",F2253="Industrial NAICS Cogen", F2253="industrial NAICS non-Cogen")),FALSE, TRUE))</f>
        <v/>
      </c>
    </row>
    <row r="2254">
      <c r="A2254" s="129" t="n">
        <v>50119</v>
      </c>
      <c r="B2254" s="130" t="inlineStr">
        <is>
          <t>Phillips 66 Rodeo Refinery</t>
        </is>
      </c>
      <c r="C2254" s="130" t="inlineStr">
        <is>
          <t>Phillips 66 Company</t>
        </is>
      </c>
      <c r="D2254" s="129" t="n">
        <v>4208</v>
      </c>
      <c r="E2254" s="130" t="inlineStr">
        <is>
          <t>CA</t>
        </is>
      </c>
      <c r="F2254" s="130" t="inlineStr">
        <is>
          <t>Industrial NAICS Cogen</t>
        </is>
      </c>
      <c r="G2254" s="130" t="inlineStr">
        <is>
          <t>GT</t>
        </is>
      </c>
      <c r="H2254" s="130" t="inlineStr">
        <is>
          <t>NG</t>
        </is>
      </c>
      <c r="I2254" s="130" t="inlineStr">
        <is>
          <t>NG</t>
        </is>
      </c>
      <c r="J2254" s="131" t="n">
        <v>127439.87</v>
      </c>
      <c r="K2254" s="129" t="n">
        <v>2020</v>
      </c>
      <c r="L2254" s="120">
        <f>IF(VLOOKUP(H2254,'Cross-Page Data'!$D$4:$F$48,3,FALSE)="natural gas",VLOOKUP(G2254,'Cross-Page Data'!$I$4:$J$19,2,FALSE),IF(VLOOKUP(H2254,'Cross-Page Data'!$D$4:$F$48,3,FALSE)="solar",IF(G2254="PV","solar PV","solar thermal"),IF(VLOOKUP(H2254,'Cross-Page Data'!$D$4:$F$48,3,FALSE)="wind",VLOOKUP(G2254,'Cross-Page Data'!$I$4:$J$19,2,FALSE),IF(VLOOKUP(H2254,'Cross-Page Data'!$D$4:$F$48,3,FALSE)="hydro",VLOOKUP(G2254,'Cross-Page Data'!$I$4:$J$19,2,FALSE),VLOOKUP(H2254,'Cross-Page Data'!$D$4:$F$48,3,FALSE)))))</f>
        <v/>
      </c>
      <c r="M2254" s="120">
        <f>IF(AND($P$2=FALSE,OR(F2254="Commercial NAICS Cogen",F2254="Industrial NAICS Cogen",F2254="NAICS-22 Cogen")),FALSE,IF(AND($P$3=FALSE,OR(F2254="Commercial NAICS Cogen",F2254="Commercial NAICS Non-Cogen",F2254="Industrial NAICS Cogen", F2254="industrial NAICS non-Cogen")),FALSE, TRUE))</f>
        <v/>
      </c>
    </row>
    <row r="2255">
      <c r="A2255" s="129" t="n">
        <v>50119</v>
      </c>
      <c r="B2255" s="130" t="inlineStr">
        <is>
          <t>Phillips 66 Rodeo Refinery</t>
        </is>
      </c>
      <c r="C2255" s="130" t="inlineStr">
        <is>
          <t>Phillips 66 Company</t>
        </is>
      </c>
      <c r="D2255" s="129" t="n">
        <v>4208</v>
      </c>
      <c r="E2255" s="130" t="inlineStr">
        <is>
          <t>CA</t>
        </is>
      </c>
      <c r="F2255" s="130" t="inlineStr">
        <is>
          <t>Industrial NAICS Cogen</t>
        </is>
      </c>
      <c r="G2255" s="130" t="inlineStr">
        <is>
          <t>GT</t>
        </is>
      </c>
      <c r="H2255" s="130" t="inlineStr">
        <is>
          <t>OG</t>
        </is>
      </c>
      <c r="I2255" s="130" t="inlineStr">
        <is>
          <t>OOG</t>
        </is>
      </c>
      <c r="J2255" s="131" t="n">
        <v>256853.13</v>
      </c>
      <c r="K2255" s="129" t="n">
        <v>2020</v>
      </c>
      <c r="L2255" s="120">
        <f>IF(VLOOKUP(H2255,'Cross-Page Data'!$D$4:$F$48,3,FALSE)="natural gas",VLOOKUP(G2255,'Cross-Page Data'!$I$4:$J$19,2,FALSE),IF(VLOOKUP(H2255,'Cross-Page Data'!$D$4:$F$48,3,FALSE)="solar",IF(G2255="PV","solar PV","solar thermal"),IF(VLOOKUP(H2255,'Cross-Page Data'!$D$4:$F$48,3,FALSE)="wind",VLOOKUP(G2255,'Cross-Page Data'!$I$4:$J$19,2,FALSE),IF(VLOOKUP(H2255,'Cross-Page Data'!$D$4:$F$48,3,FALSE)="hydro",VLOOKUP(G2255,'Cross-Page Data'!$I$4:$J$19,2,FALSE),VLOOKUP(H2255,'Cross-Page Data'!$D$4:$F$48,3,FALSE)))))</f>
        <v/>
      </c>
      <c r="M2255" s="120">
        <f>IF(AND($P$2=FALSE,OR(F2255="Commercial NAICS Cogen",F2255="Industrial NAICS Cogen",F2255="NAICS-22 Cogen")),FALSE,IF(AND($P$3=FALSE,OR(F2255="Commercial NAICS Cogen",F2255="Commercial NAICS Non-Cogen",F2255="Industrial NAICS Cogen", F2255="industrial NAICS non-Cogen")),FALSE, TRUE))</f>
        <v/>
      </c>
    </row>
    <row r="2256">
      <c r="A2256" s="129" t="n">
        <v>50121</v>
      </c>
      <c r="B2256" s="130" t="inlineStr">
        <is>
          <t>Valero Refinery Corpus Christi West</t>
        </is>
      </c>
      <c r="C2256" s="130" t="inlineStr">
        <is>
          <t>Valero Refining Co</t>
        </is>
      </c>
      <c r="D2256" s="129" t="n">
        <v>19685</v>
      </c>
      <c r="E2256" s="130" t="inlineStr">
        <is>
          <t>TX</t>
        </is>
      </c>
      <c r="F2256" s="130" t="inlineStr">
        <is>
          <t>Industrial NAICS Non-Cogen</t>
        </is>
      </c>
      <c r="G2256" s="130" t="inlineStr">
        <is>
          <t>ST</t>
        </is>
      </c>
      <c r="H2256" s="130" t="inlineStr">
        <is>
          <t>NG</t>
        </is>
      </c>
      <c r="I2256" s="130" t="inlineStr">
        <is>
          <t>NG</t>
        </is>
      </c>
      <c r="J2256" s="131" t="n">
        <v>24446.543</v>
      </c>
      <c r="K2256" s="129" t="n">
        <v>2020</v>
      </c>
      <c r="L2256" s="120">
        <f>IF(VLOOKUP(H2256,'Cross-Page Data'!$D$4:$F$48,3,FALSE)="natural gas",VLOOKUP(G2256,'Cross-Page Data'!$I$4:$J$19,2,FALSE),IF(VLOOKUP(H2256,'Cross-Page Data'!$D$4:$F$48,3,FALSE)="solar",IF(G2256="PV","solar PV","solar thermal"),IF(VLOOKUP(H2256,'Cross-Page Data'!$D$4:$F$48,3,FALSE)="wind",VLOOKUP(G2256,'Cross-Page Data'!$I$4:$J$19,2,FALSE),IF(VLOOKUP(H2256,'Cross-Page Data'!$D$4:$F$48,3,FALSE)="hydro",VLOOKUP(G2256,'Cross-Page Data'!$I$4:$J$19,2,FALSE),VLOOKUP(H2256,'Cross-Page Data'!$D$4:$F$48,3,FALSE)))))</f>
        <v/>
      </c>
      <c r="M2256" s="120">
        <f>IF(AND($P$2=FALSE,OR(F2256="Commercial NAICS Cogen",F2256="Industrial NAICS Cogen",F2256="NAICS-22 Cogen")),FALSE,IF(AND($P$3=FALSE,OR(F2256="Commercial NAICS Cogen",F2256="Commercial NAICS Non-Cogen",F2256="Industrial NAICS Cogen", F2256="industrial NAICS non-Cogen")),FALSE, TRUE))</f>
        <v/>
      </c>
    </row>
    <row r="2257">
      <c r="A2257" s="129" t="n">
        <v>50121</v>
      </c>
      <c r="B2257" s="130" t="inlineStr">
        <is>
          <t>Valero Refinery Corpus Christi West</t>
        </is>
      </c>
      <c r="C2257" s="130" t="inlineStr">
        <is>
          <t>Valero Refining Co</t>
        </is>
      </c>
      <c r="D2257" s="129" t="n">
        <v>19685</v>
      </c>
      <c r="E2257" s="130" t="inlineStr">
        <is>
          <t>TX</t>
        </is>
      </c>
      <c r="F2257" s="130" t="inlineStr">
        <is>
          <t>Industrial NAICS Non-Cogen</t>
        </is>
      </c>
      <c r="G2257" s="130" t="inlineStr">
        <is>
          <t>ST</t>
        </is>
      </c>
      <c r="H2257" s="130" t="inlineStr">
        <is>
          <t>OG</t>
        </is>
      </c>
      <c r="I2257" s="130" t="inlineStr">
        <is>
          <t>OOG</t>
        </is>
      </c>
      <c r="J2257" s="131" t="n">
        <v>54597.333</v>
      </c>
      <c r="K2257" s="129" t="n">
        <v>2020</v>
      </c>
      <c r="L2257" s="120">
        <f>IF(VLOOKUP(H2257,'Cross-Page Data'!$D$4:$F$48,3,FALSE)="natural gas",VLOOKUP(G2257,'Cross-Page Data'!$I$4:$J$19,2,FALSE),IF(VLOOKUP(H2257,'Cross-Page Data'!$D$4:$F$48,3,FALSE)="solar",IF(G2257="PV","solar PV","solar thermal"),IF(VLOOKUP(H2257,'Cross-Page Data'!$D$4:$F$48,3,FALSE)="wind",VLOOKUP(G2257,'Cross-Page Data'!$I$4:$J$19,2,FALSE),IF(VLOOKUP(H2257,'Cross-Page Data'!$D$4:$F$48,3,FALSE)="hydro",VLOOKUP(G2257,'Cross-Page Data'!$I$4:$J$19,2,FALSE),VLOOKUP(H2257,'Cross-Page Data'!$D$4:$F$48,3,FALSE)))))</f>
        <v/>
      </c>
      <c r="M2257" s="120">
        <f>IF(AND($P$2=FALSE,OR(F2257="Commercial NAICS Cogen",F2257="Industrial NAICS Cogen",F2257="NAICS-22 Cogen")),FALSE,IF(AND($P$3=FALSE,OR(F2257="Commercial NAICS Cogen",F2257="Commercial NAICS Non-Cogen",F2257="Industrial NAICS Cogen", F2257="industrial NAICS non-Cogen")),FALSE, TRUE))</f>
        <v/>
      </c>
    </row>
    <row r="2258">
      <c r="A2258" s="129" t="n">
        <v>50121</v>
      </c>
      <c r="B2258" s="130" t="inlineStr">
        <is>
          <t>Valero Refinery Corpus Christi West</t>
        </is>
      </c>
      <c r="C2258" s="130" t="inlineStr">
        <is>
          <t>Valero Refining Co</t>
        </is>
      </c>
      <c r="D2258" s="129" t="n">
        <v>19685</v>
      </c>
      <c r="E2258" s="130" t="inlineStr">
        <is>
          <t>TX</t>
        </is>
      </c>
      <c r="F2258" s="130" t="inlineStr">
        <is>
          <t>Industrial NAICS Non-Cogen</t>
        </is>
      </c>
      <c r="G2258" s="130" t="inlineStr">
        <is>
          <t>ST</t>
        </is>
      </c>
      <c r="H2258" s="130" t="inlineStr">
        <is>
          <t>PC</t>
        </is>
      </c>
      <c r="I2258" s="130" t="inlineStr">
        <is>
          <t>PC</t>
        </is>
      </c>
      <c r="J2258" s="131" t="n">
        <v>58041.124</v>
      </c>
      <c r="K2258" s="129" t="n">
        <v>2020</v>
      </c>
      <c r="L2258" s="120">
        <f>IF(VLOOKUP(H2258,'Cross-Page Data'!$D$4:$F$48,3,FALSE)="natural gas",VLOOKUP(G2258,'Cross-Page Data'!$I$4:$J$19,2,FALSE),IF(VLOOKUP(H2258,'Cross-Page Data'!$D$4:$F$48,3,FALSE)="solar",IF(G2258="PV","solar PV","solar thermal"),IF(VLOOKUP(H2258,'Cross-Page Data'!$D$4:$F$48,3,FALSE)="wind",VLOOKUP(G2258,'Cross-Page Data'!$I$4:$J$19,2,FALSE),IF(VLOOKUP(H2258,'Cross-Page Data'!$D$4:$F$48,3,FALSE)="hydro",VLOOKUP(G2258,'Cross-Page Data'!$I$4:$J$19,2,FALSE),VLOOKUP(H2258,'Cross-Page Data'!$D$4:$F$48,3,FALSE)))))</f>
        <v/>
      </c>
      <c r="M2258" s="120">
        <f>IF(AND($P$2=FALSE,OR(F2258="Commercial NAICS Cogen",F2258="Industrial NAICS Cogen",F2258="NAICS-22 Cogen")),FALSE,IF(AND($P$3=FALSE,OR(F2258="Commercial NAICS Cogen",F2258="Commercial NAICS Non-Cogen",F2258="Industrial NAICS Cogen", F2258="industrial NAICS non-Cogen")),FALSE, TRUE))</f>
        <v/>
      </c>
    </row>
    <row r="2259">
      <c r="A2259" s="129" t="n">
        <v>50121</v>
      </c>
      <c r="B2259" s="130" t="inlineStr">
        <is>
          <t>Valero Refinery Corpus Christi West</t>
        </is>
      </c>
      <c r="C2259" s="130" t="inlineStr">
        <is>
          <t>Valero Refining Co</t>
        </is>
      </c>
      <c r="D2259" s="129" t="n">
        <v>19685</v>
      </c>
      <c r="E2259" s="130" t="inlineStr">
        <is>
          <t>TX</t>
        </is>
      </c>
      <c r="F2259" s="130" t="inlineStr">
        <is>
          <t>Industrial NAICS Non-Cogen</t>
        </is>
      </c>
      <c r="G2259" s="130" t="inlineStr">
        <is>
          <t>ST</t>
        </is>
      </c>
      <c r="H2259" s="130" t="inlineStr">
        <is>
          <t>WH</t>
        </is>
      </c>
      <c r="I2259" s="130" t="inlineStr">
        <is>
          <t>OTH</t>
        </is>
      </c>
      <c r="J2259" s="131" t="n">
        <v>14</v>
      </c>
      <c r="K2259" s="129" t="n">
        <v>2020</v>
      </c>
      <c r="L2259" s="120">
        <f>IF(VLOOKUP(H2259,'Cross-Page Data'!$D$4:$F$48,3,FALSE)="natural gas",VLOOKUP(G2259,'Cross-Page Data'!$I$4:$J$19,2,FALSE),IF(VLOOKUP(H2259,'Cross-Page Data'!$D$4:$F$48,3,FALSE)="solar",IF(G2259="PV","solar PV","solar thermal"),IF(VLOOKUP(H2259,'Cross-Page Data'!$D$4:$F$48,3,FALSE)="wind",VLOOKUP(G2259,'Cross-Page Data'!$I$4:$J$19,2,FALSE),IF(VLOOKUP(H2259,'Cross-Page Data'!$D$4:$F$48,3,FALSE)="hydro",VLOOKUP(G2259,'Cross-Page Data'!$I$4:$J$19,2,FALSE),VLOOKUP(H2259,'Cross-Page Data'!$D$4:$F$48,3,FALSE)))))</f>
        <v/>
      </c>
      <c r="M2259" s="120">
        <f>IF(AND($P$2=FALSE,OR(F2259="Commercial NAICS Cogen",F2259="Industrial NAICS Cogen",F2259="NAICS-22 Cogen")),FALSE,IF(AND($P$3=FALSE,OR(F2259="Commercial NAICS Cogen",F2259="Commercial NAICS Non-Cogen",F2259="Industrial NAICS Cogen", F2259="industrial NAICS non-Cogen")),FALSE, TRUE))</f>
        <v/>
      </c>
    </row>
    <row r="2260">
      <c r="A2260" s="129" t="n">
        <v>50131</v>
      </c>
      <c r="B2260" s="130" t="inlineStr">
        <is>
          <t>Coalinga Cogeneration</t>
        </is>
      </c>
      <c r="C2260" s="130" t="inlineStr">
        <is>
          <t>Coalinga Cogeneration Co</t>
        </is>
      </c>
      <c r="D2260" s="129" t="n">
        <v>3852</v>
      </c>
      <c r="E2260" s="130" t="inlineStr">
        <is>
          <t>CA</t>
        </is>
      </c>
      <c r="F2260" s="130" t="inlineStr">
        <is>
          <t>NAICS-22 Cogen</t>
        </is>
      </c>
      <c r="G2260" s="130" t="inlineStr">
        <is>
          <t>GT</t>
        </is>
      </c>
      <c r="H2260" s="130" t="inlineStr">
        <is>
          <t>NG</t>
        </is>
      </c>
      <c r="I2260" s="130" t="inlineStr">
        <is>
          <t>NG</t>
        </is>
      </c>
      <c r="J2260" s="131" t="n">
        <v>0</v>
      </c>
      <c r="K2260" s="129" t="n">
        <v>2020</v>
      </c>
      <c r="L2260" s="120">
        <f>IF(VLOOKUP(H2260,'Cross-Page Data'!$D$4:$F$48,3,FALSE)="natural gas",VLOOKUP(G2260,'Cross-Page Data'!$I$4:$J$19,2,FALSE),IF(VLOOKUP(H2260,'Cross-Page Data'!$D$4:$F$48,3,FALSE)="solar",IF(G2260="PV","solar PV","solar thermal"),IF(VLOOKUP(H2260,'Cross-Page Data'!$D$4:$F$48,3,FALSE)="wind",VLOOKUP(G2260,'Cross-Page Data'!$I$4:$J$19,2,FALSE),IF(VLOOKUP(H2260,'Cross-Page Data'!$D$4:$F$48,3,FALSE)="hydro",VLOOKUP(G2260,'Cross-Page Data'!$I$4:$J$19,2,FALSE),VLOOKUP(H2260,'Cross-Page Data'!$D$4:$F$48,3,FALSE)))))</f>
        <v/>
      </c>
      <c r="M2260" s="120">
        <f>IF(AND($P$2=FALSE,OR(F2260="Commercial NAICS Cogen",F2260="Industrial NAICS Cogen",F2260="NAICS-22 Cogen")),FALSE,IF(AND($P$3=FALSE,OR(F2260="Commercial NAICS Cogen",F2260="Commercial NAICS Non-Cogen",F2260="Industrial NAICS Cogen", F2260="industrial NAICS non-Cogen")),FALSE, TRUE))</f>
        <v/>
      </c>
    </row>
    <row r="2261">
      <c r="A2261" s="129" t="n">
        <v>50134</v>
      </c>
      <c r="B2261" s="130" t="inlineStr">
        <is>
          <t>Sycamore Cogeneration</t>
        </is>
      </c>
      <c r="C2261" s="130" t="inlineStr">
        <is>
          <t>Sycamore Cogeneration Co</t>
        </is>
      </c>
      <c r="D2261" s="129" t="n">
        <v>18390</v>
      </c>
      <c r="E2261" s="130" t="inlineStr">
        <is>
          <t>CA</t>
        </is>
      </c>
      <c r="F2261" s="130" t="inlineStr">
        <is>
          <t>NAICS-22 Cogen</t>
        </is>
      </c>
      <c r="G2261" s="130" t="inlineStr">
        <is>
          <t>GT</t>
        </is>
      </c>
      <c r="H2261" s="130" t="inlineStr">
        <is>
          <t>NG</t>
        </is>
      </c>
      <c r="I2261" s="130" t="inlineStr">
        <is>
          <t>NG</t>
        </is>
      </c>
      <c r="J2261" s="131" t="n">
        <v>706101</v>
      </c>
      <c r="K2261" s="129" t="n">
        <v>2020</v>
      </c>
      <c r="L2261" s="120">
        <f>IF(VLOOKUP(H2261,'Cross-Page Data'!$D$4:$F$48,3,FALSE)="natural gas",VLOOKUP(G2261,'Cross-Page Data'!$I$4:$J$19,2,FALSE),IF(VLOOKUP(H2261,'Cross-Page Data'!$D$4:$F$48,3,FALSE)="solar",IF(G2261="PV","solar PV","solar thermal"),IF(VLOOKUP(H2261,'Cross-Page Data'!$D$4:$F$48,3,FALSE)="wind",VLOOKUP(G2261,'Cross-Page Data'!$I$4:$J$19,2,FALSE),IF(VLOOKUP(H2261,'Cross-Page Data'!$D$4:$F$48,3,FALSE)="hydro",VLOOKUP(G2261,'Cross-Page Data'!$I$4:$J$19,2,FALSE),VLOOKUP(H2261,'Cross-Page Data'!$D$4:$F$48,3,FALSE)))))</f>
        <v/>
      </c>
      <c r="M2261" s="120">
        <f>IF(AND($P$2=FALSE,OR(F2261="Commercial NAICS Cogen",F2261="Industrial NAICS Cogen",F2261="NAICS-22 Cogen")),FALSE,IF(AND($P$3=FALSE,OR(F2261="Commercial NAICS Cogen",F2261="Commercial NAICS Non-Cogen",F2261="Industrial NAICS Cogen", F2261="industrial NAICS non-Cogen")),FALSE, TRUE))</f>
        <v/>
      </c>
    </row>
    <row r="2262">
      <c r="A2262" s="129" t="n">
        <v>50152</v>
      </c>
      <c r="B2262" s="130" t="inlineStr">
        <is>
          <t>Dow St Charles Operations</t>
        </is>
      </c>
      <c r="C2262" s="130" t="inlineStr">
        <is>
          <t>Dow Chemical Co - St Charles</t>
        </is>
      </c>
      <c r="D2262" s="129" t="n">
        <v>5352</v>
      </c>
      <c r="E2262" s="130" t="inlineStr">
        <is>
          <t>LA</t>
        </is>
      </c>
      <c r="F2262" s="130" t="inlineStr">
        <is>
          <t>Industrial NAICS Cogen</t>
        </is>
      </c>
      <c r="G2262" s="130" t="inlineStr">
        <is>
          <t>CA</t>
        </is>
      </c>
      <c r="H2262" s="130" t="inlineStr">
        <is>
          <t>NG</t>
        </is>
      </c>
      <c r="I2262" s="130" t="inlineStr">
        <is>
          <t>NG</t>
        </is>
      </c>
      <c r="J2262" s="131" t="n">
        <v>273944.96</v>
      </c>
      <c r="K2262" s="129" t="n">
        <v>2020</v>
      </c>
      <c r="L2262" s="120">
        <f>IF(VLOOKUP(H2262,'Cross-Page Data'!$D$4:$F$48,3,FALSE)="natural gas",VLOOKUP(G2262,'Cross-Page Data'!$I$4:$J$19,2,FALSE),IF(VLOOKUP(H2262,'Cross-Page Data'!$D$4:$F$48,3,FALSE)="solar",IF(G2262="PV","solar PV","solar thermal"),IF(VLOOKUP(H2262,'Cross-Page Data'!$D$4:$F$48,3,FALSE)="wind",VLOOKUP(G2262,'Cross-Page Data'!$I$4:$J$19,2,FALSE),IF(VLOOKUP(H2262,'Cross-Page Data'!$D$4:$F$48,3,FALSE)="hydro",VLOOKUP(G2262,'Cross-Page Data'!$I$4:$J$19,2,FALSE),VLOOKUP(H2262,'Cross-Page Data'!$D$4:$F$48,3,FALSE)))))</f>
        <v/>
      </c>
      <c r="M2262" s="120">
        <f>IF(AND($P$2=FALSE,OR(F2262="Commercial NAICS Cogen",F2262="Industrial NAICS Cogen",F2262="NAICS-22 Cogen")),FALSE,IF(AND($P$3=FALSE,OR(F2262="Commercial NAICS Cogen",F2262="Commercial NAICS Non-Cogen",F2262="Industrial NAICS Cogen", F2262="industrial NAICS non-Cogen")),FALSE, TRUE))</f>
        <v/>
      </c>
    </row>
    <row r="2263">
      <c r="A2263" s="129" t="n">
        <v>50152</v>
      </c>
      <c r="B2263" s="130" t="inlineStr">
        <is>
          <t>Dow St Charles Operations</t>
        </is>
      </c>
      <c r="C2263" s="130" t="inlineStr">
        <is>
          <t>Dow Chemical Co - St Charles</t>
        </is>
      </c>
      <c r="D2263" s="129" t="n">
        <v>5352</v>
      </c>
      <c r="E2263" s="130" t="inlineStr">
        <is>
          <t>LA</t>
        </is>
      </c>
      <c r="F2263" s="130" t="inlineStr">
        <is>
          <t>Industrial NAICS Cogen</t>
        </is>
      </c>
      <c r="G2263" s="130" t="inlineStr">
        <is>
          <t>CA</t>
        </is>
      </c>
      <c r="H2263" s="130" t="inlineStr">
        <is>
          <t>OG</t>
        </is>
      </c>
      <c r="I2263" s="130" t="inlineStr">
        <is>
          <t>OOG</t>
        </is>
      </c>
      <c r="J2263" s="131" t="n">
        <v>19526.04</v>
      </c>
      <c r="K2263" s="129" t="n">
        <v>2020</v>
      </c>
      <c r="L2263" s="120">
        <f>IF(VLOOKUP(H2263,'Cross-Page Data'!$D$4:$F$48,3,FALSE)="natural gas",VLOOKUP(G2263,'Cross-Page Data'!$I$4:$J$19,2,FALSE),IF(VLOOKUP(H2263,'Cross-Page Data'!$D$4:$F$48,3,FALSE)="solar",IF(G2263="PV","solar PV","solar thermal"),IF(VLOOKUP(H2263,'Cross-Page Data'!$D$4:$F$48,3,FALSE)="wind",VLOOKUP(G2263,'Cross-Page Data'!$I$4:$J$19,2,FALSE),IF(VLOOKUP(H2263,'Cross-Page Data'!$D$4:$F$48,3,FALSE)="hydro",VLOOKUP(G2263,'Cross-Page Data'!$I$4:$J$19,2,FALSE),VLOOKUP(H2263,'Cross-Page Data'!$D$4:$F$48,3,FALSE)))))</f>
        <v/>
      </c>
      <c r="M2263" s="120">
        <f>IF(AND($P$2=FALSE,OR(F2263="Commercial NAICS Cogen",F2263="Industrial NAICS Cogen",F2263="NAICS-22 Cogen")),FALSE,IF(AND($P$3=FALSE,OR(F2263="Commercial NAICS Cogen",F2263="Commercial NAICS Non-Cogen",F2263="Industrial NAICS Cogen", F2263="industrial NAICS non-Cogen")),FALSE, TRUE))</f>
        <v/>
      </c>
    </row>
    <row r="2264">
      <c r="A2264" s="129" t="n">
        <v>50152</v>
      </c>
      <c r="B2264" s="130" t="inlineStr">
        <is>
          <t>Dow St Charles Operations</t>
        </is>
      </c>
      <c r="C2264" s="130" t="inlineStr">
        <is>
          <t>Dow Chemical Co - St Charles</t>
        </is>
      </c>
      <c r="D2264" s="129" t="n">
        <v>5352</v>
      </c>
      <c r="E2264" s="130" t="inlineStr">
        <is>
          <t>LA</t>
        </is>
      </c>
      <c r="F2264" s="130" t="inlineStr">
        <is>
          <t>Industrial NAICS Cogen</t>
        </is>
      </c>
      <c r="G2264" s="130" t="inlineStr">
        <is>
          <t>CT</t>
        </is>
      </c>
      <c r="H2264" s="130" t="inlineStr">
        <is>
          <t>NG</t>
        </is>
      </c>
      <c r="I2264" s="130" t="inlineStr">
        <is>
          <t>NG</t>
        </is>
      </c>
      <c r="J2264" s="131" t="n">
        <v>1726887</v>
      </c>
      <c r="K2264" s="129" t="n">
        <v>2020</v>
      </c>
      <c r="L2264" s="120">
        <f>IF(VLOOKUP(H2264,'Cross-Page Data'!$D$4:$F$48,3,FALSE)="natural gas",VLOOKUP(G2264,'Cross-Page Data'!$I$4:$J$19,2,FALSE),IF(VLOOKUP(H2264,'Cross-Page Data'!$D$4:$F$48,3,FALSE)="solar",IF(G2264="PV","solar PV","solar thermal"),IF(VLOOKUP(H2264,'Cross-Page Data'!$D$4:$F$48,3,FALSE)="wind",VLOOKUP(G2264,'Cross-Page Data'!$I$4:$J$19,2,FALSE),IF(VLOOKUP(H2264,'Cross-Page Data'!$D$4:$F$48,3,FALSE)="hydro",VLOOKUP(G2264,'Cross-Page Data'!$I$4:$J$19,2,FALSE),VLOOKUP(H2264,'Cross-Page Data'!$D$4:$F$48,3,FALSE)))))</f>
        <v/>
      </c>
      <c r="M2264" s="120">
        <f>IF(AND($P$2=FALSE,OR(F2264="Commercial NAICS Cogen",F2264="Industrial NAICS Cogen",F2264="NAICS-22 Cogen")),FALSE,IF(AND($P$3=FALSE,OR(F2264="Commercial NAICS Cogen",F2264="Commercial NAICS Non-Cogen",F2264="Industrial NAICS Cogen", F2264="industrial NAICS non-Cogen")),FALSE, TRUE))</f>
        <v/>
      </c>
    </row>
    <row r="2265">
      <c r="A2265" s="129" t="n">
        <v>50152</v>
      </c>
      <c r="B2265" s="130" t="inlineStr">
        <is>
          <t>Dow St Charles Operations</t>
        </is>
      </c>
      <c r="C2265" s="130" t="inlineStr">
        <is>
          <t>Dow Chemical Co - St Charles</t>
        </is>
      </c>
      <c r="D2265" s="129" t="n">
        <v>5352</v>
      </c>
      <c r="E2265" s="130" t="inlineStr">
        <is>
          <t>LA</t>
        </is>
      </c>
      <c r="F2265" s="130" t="inlineStr">
        <is>
          <t>Industrial NAICS Cogen</t>
        </is>
      </c>
      <c r="G2265" s="130" t="inlineStr">
        <is>
          <t>CT</t>
        </is>
      </c>
      <c r="H2265" s="130" t="inlineStr">
        <is>
          <t>OG</t>
        </is>
      </c>
      <c r="I2265" s="130" t="inlineStr">
        <is>
          <t>OOG</t>
        </is>
      </c>
      <c r="J2265" s="131" t="n">
        <v>0</v>
      </c>
      <c r="K2265" s="129" t="n">
        <v>2020</v>
      </c>
      <c r="L2265" s="120">
        <f>IF(VLOOKUP(H2265,'Cross-Page Data'!$D$4:$F$48,3,FALSE)="natural gas",VLOOKUP(G2265,'Cross-Page Data'!$I$4:$J$19,2,FALSE),IF(VLOOKUP(H2265,'Cross-Page Data'!$D$4:$F$48,3,FALSE)="solar",IF(G2265="PV","solar PV","solar thermal"),IF(VLOOKUP(H2265,'Cross-Page Data'!$D$4:$F$48,3,FALSE)="wind",VLOOKUP(G2265,'Cross-Page Data'!$I$4:$J$19,2,FALSE),IF(VLOOKUP(H2265,'Cross-Page Data'!$D$4:$F$48,3,FALSE)="hydro",VLOOKUP(G2265,'Cross-Page Data'!$I$4:$J$19,2,FALSE),VLOOKUP(H2265,'Cross-Page Data'!$D$4:$F$48,3,FALSE)))))</f>
        <v/>
      </c>
      <c r="M2265" s="120">
        <f>IF(AND($P$2=FALSE,OR(F2265="Commercial NAICS Cogen",F2265="Industrial NAICS Cogen",F2265="NAICS-22 Cogen")),FALSE,IF(AND($P$3=FALSE,OR(F2265="Commercial NAICS Cogen",F2265="Commercial NAICS Non-Cogen",F2265="Industrial NAICS Cogen", F2265="industrial NAICS non-Cogen")),FALSE, TRUE))</f>
        <v/>
      </c>
    </row>
    <row r="2266">
      <c r="A2266" s="129" t="n">
        <v>50153</v>
      </c>
      <c r="B2266" s="130" t="inlineStr">
        <is>
          <t>Texas City Plant Union Carbide</t>
        </is>
      </c>
      <c r="C2266" s="130" t="inlineStr">
        <is>
          <t>Union Carbide Corp-Texas City</t>
        </is>
      </c>
      <c r="D2266" s="129" t="n">
        <v>39066</v>
      </c>
      <c r="E2266" s="130" t="inlineStr">
        <is>
          <t>TX</t>
        </is>
      </c>
      <c r="F2266" s="130" t="inlineStr">
        <is>
          <t>Industrial NAICS Cogen</t>
        </is>
      </c>
      <c r="G2266" s="130" t="inlineStr">
        <is>
          <t>ST</t>
        </is>
      </c>
      <c r="H2266" s="130" t="inlineStr">
        <is>
          <t>NG</t>
        </is>
      </c>
      <c r="I2266" s="130" t="inlineStr">
        <is>
          <t>NG</t>
        </is>
      </c>
      <c r="J2266" s="131" t="n">
        <v>0</v>
      </c>
      <c r="K2266" s="129" t="n">
        <v>2020</v>
      </c>
      <c r="L2266" s="120">
        <f>IF(VLOOKUP(H2266,'Cross-Page Data'!$D$4:$F$48,3,FALSE)="natural gas",VLOOKUP(G2266,'Cross-Page Data'!$I$4:$J$19,2,FALSE),IF(VLOOKUP(H2266,'Cross-Page Data'!$D$4:$F$48,3,FALSE)="solar",IF(G2266="PV","solar PV","solar thermal"),IF(VLOOKUP(H2266,'Cross-Page Data'!$D$4:$F$48,3,FALSE)="wind",VLOOKUP(G2266,'Cross-Page Data'!$I$4:$J$19,2,FALSE),IF(VLOOKUP(H2266,'Cross-Page Data'!$D$4:$F$48,3,FALSE)="hydro",VLOOKUP(G2266,'Cross-Page Data'!$I$4:$J$19,2,FALSE),VLOOKUP(H2266,'Cross-Page Data'!$D$4:$F$48,3,FALSE)))))</f>
        <v/>
      </c>
      <c r="M2266" s="120">
        <f>IF(AND($P$2=FALSE,OR(F2266="Commercial NAICS Cogen",F2266="Industrial NAICS Cogen",F2266="NAICS-22 Cogen")),FALSE,IF(AND($P$3=FALSE,OR(F2266="Commercial NAICS Cogen",F2266="Commercial NAICS Non-Cogen",F2266="Industrial NAICS Cogen", F2266="industrial NAICS non-Cogen")),FALSE, TRUE))</f>
        <v/>
      </c>
    </row>
    <row r="2267">
      <c r="A2267" s="129" t="n">
        <v>50153</v>
      </c>
      <c r="B2267" s="130" t="inlineStr">
        <is>
          <t>Texas City Plant Union Carbide</t>
        </is>
      </c>
      <c r="C2267" s="130" t="inlineStr">
        <is>
          <t>Union Carbide Corp-Texas City</t>
        </is>
      </c>
      <c r="D2267" s="129" t="n">
        <v>39066</v>
      </c>
      <c r="E2267" s="130" t="inlineStr">
        <is>
          <t>TX</t>
        </is>
      </c>
      <c r="F2267" s="130" t="inlineStr">
        <is>
          <t>Industrial NAICS Cogen</t>
        </is>
      </c>
      <c r="G2267" s="130" t="inlineStr">
        <is>
          <t>ST</t>
        </is>
      </c>
      <c r="H2267" s="130" t="inlineStr">
        <is>
          <t>PUR</t>
        </is>
      </c>
      <c r="I2267" s="130" t="inlineStr">
        <is>
          <t>OTH</t>
        </is>
      </c>
      <c r="J2267" s="131" t="n">
        <v>57856</v>
      </c>
      <c r="K2267" s="129" t="n">
        <v>2020</v>
      </c>
      <c r="L2267" s="120">
        <f>IF(VLOOKUP(H2267,'Cross-Page Data'!$D$4:$F$48,3,FALSE)="natural gas",VLOOKUP(G2267,'Cross-Page Data'!$I$4:$J$19,2,FALSE),IF(VLOOKUP(H2267,'Cross-Page Data'!$D$4:$F$48,3,FALSE)="solar",IF(G2267="PV","solar PV","solar thermal"),IF(VLOOKUP(H2267,'Cross-Page Data'!$D$4:$F$48,3,FALSE)="wind",VLOOKUP(G2267,'Cross-Page Data'!$I$4:$J$19,2,FALSE),IF(VLOOKUP(H2267,'Cross-Page Data'!$D$4:$F$48,3,FALSE)="hydro",VLOOKUP(G2267,'Cross-Page Data'!$I$4:$J$19,2,FALSE),VLOOKUP(H2267,'Cross-Page Data'!$D$4:$F$48,3,FALSE)))))</f>
        <v/>
      </c>
      <c r="M2267" s="120">
        <f>IF(AND($P$2=FALSE,OR(F2267="Commercial NAICS Cogen",F2267="Industrial NAICS Cogen",F2267="NAICS-22 Cogen")),FALSE,IF(AND($P$3=FALSE,OR(F2267="Commercial NAICS Cogen",F2267="Commercial NAICS Non-Cogen",F2267="Industrial NAICS Cogen", F2267="industrial NAICS non-Cogen")),FALSE, TRUE))</f>
        <v/>
      </c>
    </row>
    <row r="2268">
      <c r="A2268" s="129" t="n">
        <v>50170</v>
      </c>
      <c r="B2268" s="130" t="inlineStr">
        <is>
          <t>Berry Cogen</t>
        </is>
      </c>
      <c r="C2268" s="130" t="inlineStr">
        <is>
          <t>Berry Petroleum Co</t>
        </is>
      </c>
      <c r="D2268" s="129" t="n">
        <v>1569</v>
      </c>
      <c r="E2268" s="130" t="inlineStr">
        <is>
          <t>CA</t>
        </is>
      </c>
      <c r="F2268" s="130" t="inlineStr">
        <is>
          <t>Industrial NAICS Cogen</t>
        </is>
      </c>
      <c r="G2268" s="130" t="inlineStr">
        <is>
          <t>GT</t>
        </is>
      </c>
      <c r="H2268" s="130" t="inlineStr">
        <is>
          <t>NG</t>
        </is>
      </c>
      <c r="I2268" s="130" t="inlineStr">
        <is>
          <t>NG</t>
        </is>
      </c>
      <c r="J2268" s="131" t="n">
        <v>279169</v>
      </c>
      <c r="K2268" s="129" t="n">
        <v>2020</v>
      </c>
      <c r="L2268" s="120">
        <f>IF(VLOOKUP(H2268,'Cross-Page Data'!$D$4:$F$48,3,FALSE)="natural gas",VLOOKUP(G2268,'Cross-Page Data'!$I$4:$J$19,2,FALSE),IF(VLOOKUP(H2268,'Cross-Page Data'!$D$4:$F$48,3,FALSE)="solar",IF(G2268="PV","solar PV","solar thermal"),IF(VLOOKUP(H2268,'Cross-Page Data'!$D$4:$F$48,3,FALSE)="wind",VLOOKUP(G2268,'Cross-Page Data'!$I$4:$J$19,2,FALSE),IF(VLOOKUP(H2268,'Cross-Page Data'!$D$4:$F$48,3,FALSE)="hydro",VLOOKUP(G2268,'Cross-Page Data'!$I$4:$J$19,2,FALSE),VLOOKUP(H2268,'Cross-Page Data'!$D$4:$F$48,3,FALSE)))))</f>
        <v/>
      </c>
      <c r="M2268" s="120">
        <f>IF(AND($P$2=FALSE,OR(F2268="Commercial NAICS Cogen",F2268="Industrial NAICS Cogen",F2268="NAICS-22 Cogen")),FALSE,IF(AND($P$3=FALSE,OR(F2268="Commercial NAICS Cogen",F2268="Commercial NAICS Non-Cogen",F2268="Industrial NAICS Cogen", F2268="industrial NAICS non-Cogen")),FALSE, TRUE))</f>
        <v/>
      </c>
    </row>
    <row r="2269">
      <c r="A2269" s="129" t="n">
        <v>50177</v>
      </c>
      <c r="B2269" s="130" t="inlineStr">
        <is>
          <t>Blackstone/Tupperware</t>
        </is>
      </c>
      <c r="C2269" s="130" t="inlineStr">
        <is>
          <t>Blackstone Hydro Inc.</t>
        </is>
      </c>
      <c r="D2269" s="129" t="n">
        <v>56844</v>
      </c>
      <c r="E2269" s="130" t="inlineStr">
        <is>
          <t>RI</t>
        </is>
      </c>
      <c r="F2269" s="130" t="inlineStr">
        <is>
          <t>NAICS-22 Non-Cogen</t>
        </is>
      </c>
      <c r="G2269" s="130" t="inlineStr">
        <is>
          <t>HY</t>
        </is>
      </c>
      <c r="H2269" s="130" t="inlineStr">
        <is>
          <t>WAT</t>
        </is>
      </c>
      <c r="I2269" s="130" t="inlineStr">
        <is>
          <t>HYC</t>
        </is>
      </c>
      <c r="J2269" s="131" t="n">
        <v>3555</v>
      </c>
      <c r="K2269" s="129" t="n">
        <v>2020</v>
      </c>
      <c r="L2269" s="120">
        <f>IF(VLOOKUP(H2269,'Cross-Page Data'!$D$4:$F$48,3,FALSE)="natural gas",VLOOKUP(G2269,'Cross-Page Data'!$I$4:$J$19,2,FALSE),IF(VLOOKUP(H2269,'Cross-Page Data'!$D$4:$F$48,3,FALSE)="solar",IF(G2269="PV","solar PV","solar thermal"),IF(VLOOKUP(H2269,'Cross-Page Data'!$D$4:$F$48,3,FALSE)="wind",VLOOKUP(G2269,'Cross-Page Data'!$I$4:$J$19,2,FALSE),IF(VLOOKUP(H2269,'Cross-Page Data'!$D$4:$F$48,3,FALSE)="hydro",VLOOKUP(G2269,'Cross-Page Data'!$I$4:$J$19,2,FALSE),VLOOKUP(H2269,'Cross-Page Data'!$D$4:$F$48,3,FALSE)))))</f>
        <v/>
      </c>
      <c r="M2269" s="120">
        <f>IF(AND($P$2=FALSE,OR(F2269="Commercial NAICS Cogen",F2269="Industrial NAICS Cogen",F2269="NAICS-22 Cogen")),FALSE,IF(AND($P$3=FALSE,OR(F2269="Commercial NAICS Cogen",F2269="Commercial NAICS Non-Cogen",F2269="Industrial NAICS Cogen", F2269="industrial NAICS non-Cogen")),FALSE, TRUE))</f>
        <v/>
      </c>
    </row>
    <row r="2270">
      <c r="A2270" s="129" t="n">
        <v>50184</v>
      </c>
      <c r="B2270" s="130" t="inlineStr">
        <is>
          <t>Columbus MS</t>
        </is>
      </c>
      <c r="C2270" s="130" t="inlineStr">
        <is>
          <t>International Paper Columbus Mill</t>
        </is>
      </c>
      <c r="D2270" s="129" t="n">
        <v>20492</v>
      </c>
      <c r="E2270" s="130" t="inlineStr">
        <is>
          <t>MS</t>
        </is>
      </c>
      <c r="F2270" s="130" t="inlineStr">
        <is>
          <t>Industrial NAICS Cogen</t>
        </is>
      </c>
      <c r="G2270" s="130" t="inlineStr">
        <is>
          <t>ST</t>
        </is>
      </c>
      <c r="H2270" s="130" t="inlineStr">
        <is>
          <t>BIT</t>
        </is>
      </c>
      <c r="I2270" s="130" t="inlineStr">
        <is>
          <t>COL</t>
        </is>
      </c>
      <c r="J2270" s="131" t="n">
        <v>0</v>
      </c>
      <c r="K2270" s="129" t="n">
        <v>2020</v>
      </c>
      <c r="L2270" s="120">
        <f>IF(VLOOKUP(H2270,'Cross-Page Data'!$D$4:$F$48,3,FALSE)="natural gas",VLOOKUP(G2270,'Cross-Page Data'!$I$4:$J$19,2,FALSE),IF(VLOOKUP(H2270,'Cross-Page Data'!$D$4:$F$48,3,FALSE)="solar",IF(G2270="PV","solar PV","solar thermal"),IF(VLOOKUP(H2270,'Cross-Page Data'!$D$4:$F$48,3,FALSE)="wind",VLOOKUP(G2270,'Cross-Page Data'!$I$4:$J$19,2,FALSE),IF(VLOOKUP(H2270,'Cross-Page Data'!$D$4:$F$48,3,FALSE)="hydro",VLOOKUP(G2270,'Cross-Page Data'!$I$4:$J$19,2,FALSE),VLOOKUP(H2270,'Cross-Page Data'!$D$4:$F$48,3,FALSE)))))</f>
        <v/>
      </c>
      <c r="M2270" s="120">
        <f>IF(AND($P$2=FALSE,OR(F2270="Commercial NAICS Cogen",F2270="Industrial NAICS Cogen",F2270="NAICS-22 Cogen")),FALSE,IF(AND($P$3=FALSE,OR(F2270="Commercial NAICS Cogen",F2270="Commercial NAICS Non-Cogen",F2270="Industrial NAICS Cogen", F2270="industrial NAICS non-Cogen")),FALSE, TRUE))</f>
        <v/>
      </c>
    </row>
    <row r="2271">
      <c r="A2271" s="129" t="n">
        <v>50184</v>
      </c>
      <c r="B2271" s="130" t="inlineStr">
        <is>
          <t>Columbus MS</t>
        </is>
      </c>
      <c r="C2271" s="130" t="inlineStr">
        <is>
          <t>International Paper Columbus Mill</t>
        </is>
      </c>
      <c r="D2271" s="129" t="n">
        <v>20492</v>
      </c>
      <c r="E2271" s="130" t="inlineStr">
        <is>
          <t>MS</t>
        </is>
      </c>
      <c r="F2271" s="130" t="inlineStr">
        <is>
          <t>Industrial NAICS Cogen</t>
        </is>
      </c>
      <c r="G2271" s="130" t="inlineStr">
        <is>
          <t>ST</t>
        </is>
      </c>
      <c r="H2271" s="130" t="inlineStr">
        <is>
          <t>BLQ</t>
        </is>
      </c>
      <c r="I2271" s="130" t="inlineStr">
        <is>
          <t>WWW</t>
        </is>
      </c>
      <c r="J2271" s="131" t="n">
        <v>389979.17</v>
      </c>
      <c r="K2271" s="129" t="n">
        <v>2020</v>
      </c>
      <c r="L2271" s="120">
        <f>IF(VLOOKUP(H2271,'Cross-Page Data'!$D$4:$F$48,3,FALSE)="natural gas",VLOOKUP(G2271,'Cross-Page Data'!$I$4:$J$19,2,FALSE),IF(VLOOKUP(H2271,'Cross-Page Data'!$D$4:$F$48,3,FALSE)="solar",IF(G2271="PV","solar PV","solar thermal"),IF(VLOOKUP(H2271,'Cross-Page Data'!$D$4:$F$48,3,FALSE)="wind",VLOOKUP(G2271,'Cross-Page Data'!$I$4:$J$19,2,FALSE),IF(VLOOKUP(H2271,'Cross-Page Data'!$D$4:$F$48,3,FALSE)="hydro",VLOOKUP(G2271,'Cross-Page Data'!$I$4:$J$19,2,FALSE),VLOOKUP(H2271,'Cross-Page Data'!$D$4:$F$48,3,FALSE)))))</f>
        <v/>
      </c>
      <c r="M2271" s="120">
        <f>IF(AND($P$2=FALSE,OR(F2271="Commercial NAICS Cogen",F2271="Industrial NAICS Cogen",F2271="NAICS-22 Cogen")),FALSE,IF(AND($P$3=FALSE,OR(F2271="Commercial NAICS Cogen",F2271="Commercial NAICS Non-Cogen",F2271="Industrial NAICS Cogen", F2271="industrial NAICS non-Cogen")),FALSE, TRUE))</f>
        <v/>
      </c>
    </row>
    <row r="2272">
      <c r="A2272" s="129" t="n">
        <v>50184</v>
      </c>
      <c r="B2272" s="130" t="inlineStr">
        <is>
          <t>Columbus MS</t>
        </is>
      </c>
      <c r="C2272" s="130" t="inlineStr">
        <is>
          <t>International Paper Columbus Mill</t>
        </is>
      </c>
      <c r="D2272" s="129" t="n">
        <v>20492</v>
      </c>
      <c r="E2272" s="130" t="inlineStr">
        <is>
          <t>MS</t>
        </is>
      </c>
      <c r="F2272" s="130" t="inlineStr">
        <is>
          <t>Industrial NAICS Cogen</t>
        </is>
      </c>
      <c r="G2272" s="130" t="inlineStr">
        <is>
          <t>ST</t>
        </is>
      </c>
      <c r="H2272" s="130" t="inlineStr">
        <is>
          <t>DFO</t>
        </is>
      </c>
      <c r="I2272" s="130" t="inlineStr">
        <is>
          <t>DFO</t>
        </is>
      </c>
      <c r="J2272" s="131" t="n">
        <v>3491.291</v>
      </c>
      <c r="K2272" s="129" t="n">
        <v>2020</v>
      </c>
      <c r="L2272" s="120">
        <f>IF(VLOOKUP(H2272,'Cross-Page Data'!$D$4:$F$48,3,FALSE)="natural gas",VLOOKUP(G2272,'Cross-Page Data'!$I$4:$J$19,2,FALSE),IF(VLOOKUP(H2272,'Cross-Page Data'!$D$4:$F$48,3,FALSE)="solar",IF(G2272="PV","solar PV","solar thermal"),IF(VLOOKUP(H2272,'Cross-Page Data'!$D$4:$F$48,3,FALSE)="wind",VLOOKUP(G2272,'Cross-Page Data'!$I$4:$J$19,2,FALSE),IF(VLOOKUP(H2272,'Cross-Page Data'!$D$4:$F$48,3,FALSE)="hydro",VLOOKUP(G2272,'Cross-Page Data'!$I$4:$J$19,2,FALSE),VLOOKUP(H2272,'Cross-Page Data'!$D$4:$F$48,3,FALSE)))))</f>
        <v/>
      </c>
      <c r="M2272" s="120">
        <f>IF(AND($P$2=FALSE,OR(F2272="Commercial NAICS Cogen",F2272="Industrial NAICS Cogen",F2272="NAICS-22 Cogen")),FALSE,IF(AND($P$3=FALSE,OR(F2272="Commercial NAICS Cogen",F2272="Commercial NAICS Non-Cogen",F2272="Industrial NAICS Cogen", F2272="industrial NAICS non-Cogen")),FALSE, TRUE))</f>
        <v/>
      </c>
    </row>
    <row r="2273">
      <c r="A2273" s="129" t="n">
        <v>50184</v>
      </c>
      <c r="B2273" s="130" t="inlineStr">
        <is>
          <t>Columbus MS</t>
        </is>
      </c>
      <c r="C2273" s="130" t="inlineStr">
        <is>
          <t>International Paper Columbus Mill</t>
        </is>
      </c>
      <c r="D2273" s="129" t="n">
        <v>20492</v>
      </c>
      <c r="E2273" s="130" t="inlineStr">
        <is>
          <t>MS</t>
        </is>
      </c>
      <c r="F2273" s="130" t="inlineStr">
        <is>
          <t>Industrial NAICS Cogen</t>
        </is>
      </c>
      <c r="G2273" s="130" t="inlineStr">
        <is>
          <t>ST</t>
        </is>
      </c>
      <c r="H2273" s="130" t="inlineStr">
        <is>
          <t>NG</t>
        </is>
      </c>
      <c r="I2273" s="130" t="inlineStr">
        <is>
          <t>NG</t>
        </is>
      </c>
      <c r="J2273" s="131" t="n">
        <v>34354.976</v>
      </c>
      <c r="K2273" s="129" t="n">
        <v>2020</v>
      </c>
      <c r="L2273" s="120">
        <f>IF(VLOOKUP(H2273,'Cross-Page Data'!$D$4:$F$48,3,FALSE)="natural gas",VLOOKUP(G2273,'Cross-Page Data'!$I$4:$J$19,2,FALSE),IF(VLOOKUP(H2273,'Cross-Page Data'!$D$4:$F$48,3,FALSE)="solar",IF(G2273="PV","solar PV","solar thermal"),IF(VLOOKUP(H2273,'Cross-Page Data'!$D$4:$F$48,3,FALSE)="wind",VLOOKUP(G2273,'Cross-Page Data'!$I$4:$J$19,2,FALSE),IF(VLOOKUP(H2273,'Cross-Page Data'!$D$4:$F$48,3,FALSE)="hydro",VLOOKUP(G2273,'Cross-Page Data'!$I$4:$J$19,2,FALSE),VLOOKUP(H2273,'Cross-Page Data'!$D$4:$F$48,3,FALSE)))))</f>
        <v/>
      </c>
      <c r="M2273" s="120">
        <f>IF(AND($P$2=FALSE,OR(F2273="Commercial NAICS Cogen",F2273="Industrial NAICS Cogen",F2273="NAICS-22 Cogen")),FALSE,IF(AND($P$3=FALSE,OR(F2273="Commercial NAICS Cogen",F2273="Commercial NAICS Non-Cogen",F2273="Industrial NAICS Cogen", F2273="industrial NAICS non-Cogen")),FALSE, TRUE))</f>
        <v/>
      </c>
    </row>
    <row r="2274">
      <c r="A2274" s="129" t="n">
        <v>50184</v>
      </c>
      <c r="B2274" s="130" t="inlineStr">
        <is>
          <t>Columbus MS</t>
        </is>
      </c>
      <c r="C2274" s="130" t="inlineStr">
        <is>
          <t>International Paper Columbus Mill</t>
        </is>
      </c>
      <c r="D2274" s="129" t="n">
        <v>20492</v>
      </c>
      <c r="E2274" s="130" t="inlineStr">
        <is>
          <t>MS</t>
        </is>
      </c>
      <c r="F2274" s="130" t="inlineStr">
        <is>
          <t>Industrial NAICS Cogen</t>
        </is>
      </c>
      <c r="G2274" s="130" t="inlineStr">
        <is>
          <t>ST</t>
        </is>
      </c>
      <c r="H2274" s="130" t="inlineStr">
        <is>
          <t>WDS</t>
        </is>
      </c>
      <c r="I2274" s="130" t="inlineStr">
        <is>
          <t>WWW</t>
        </is>
      </c>
      <c r="J2274" s="131" t="n">
        <v>114922.57</v>
      </c>
      <c r="K2274" s="129" t="n">
        <v>2020</v>
      </c>
      <c r="L2274" s="120">
        <f>IF(VLOOKUP(H2274,'Cross-Page Data'!$D$4:$F$48,3,FALSE)="natural gas",VLOOKUP(G2274,'Cross-Page Data'!$I$4:$J$19,2,FALSE),IF(VLOOKUP(H2274,'Cross-Page Data'!$D$4:$F$48,3,FALSE)="solar",IF(G2274="PV","solar PV","solar thermal"),IF(VLOOKUP(H2274,'Cross-Page Data'!$D$4:$F$48,3,FALSE)="wind",VLOOKUP(G2274,'Cross-Page Data'!$I$4:$J$19,2,FALSE),IF(VLOOKUP(H2274,'Cross-Page Data'!$D$4:$F$48,3,FALSE)="hydro",VLOOKUP(G2274,'Cross-Page Data'!$I$4:$J$19,2,FALSE),VLOOKUP(H2274,'Cross-Page Data'!$D$4:$F$48,3,FALSE)))))</f>
        <v/>
      </c>
      <c r="M2274" s="120">
        <f>IF(AND($P$2=FALSE,OR(F2274="Commercial NAICS Cogen",F2274="Industrial NAICS Cogen",F2274="NAICS-22 Cogen")),FALSE,IF(AND($P$3=FALSE,OR(F2274="Commercial NAICS Cogen",F2274="Commercial NAICS Non-Cogen",F2274="Industrial NAICS Cogen", F2274="industrial NAICS non-Cogen")),FALSE, TRUE))</f>
        <v/>
      </c>
    </row>
    <row r="2275">
      <c r="A2275" s="129" t="n">
        <v>50187</v>
      </c>
      <c r="B2275" s="130" t="inlineStr">
        <is>
          <t>Nippon Dynawave Packaging Longview WA</t>
        </is>
      </c>
      <c r="C2275" s="130" t="inlineStr">
        <is>
          <t>Nippon Dynawave Packaging Co.</t>
        </is>
      </c>
      <c r="D2275" s="129" t="n">
        <v>60561</v>
      </c>
      <c r="E2275" s="130" t="inlineStr">
        <is>
          <t>WA</t>
        </is>
      </c>
      <c r="F2275" s="130" t="inlineStr">
        <is>
          <t>Industrial NAICS Cogen</t>
        </is>
      </c>
      <c r="G2275" s="130" t="inlineStr">
        <is>
          <t>ST</t>
        </is>
      </c>
      <c r="H2275" s="130" t="inlineStr">
        <is>
          <t>BLQ</t>
        </is>
      </c>
      <c r="I2275" s="130" t="inlineStr">
        <is>
          <t>WWW</t>
        </is>
      </c>
      <c r="J2275" s="131" t="n">
        <v>152931.09</v>
      </c>
      <c r="K2275" s="129" t="n">
        <v>2020</v>
      </c>
      <c r="L2275" s="120">
        <f>IF(VLOOKUP(H2275,'Cross-Page Data'!$D$4:$F$48,3,FALSE)="natural gas",VLOOKUP(G2275,'Cross-Page Data'!$I$4:$J$19,2,FALSE),IF(VLOOKUP(H2275,'Cross-Page Data'!$D$4:$F$48,3,FALSE)="solar",IF(G2275="PV","solar PV","solar thermal"),IF(VLOOKUP(H2275,'Cross-Page Data'!$D$4:$F$48,3,FALSE)="wind",VLOOKUP(G2275,'Cross-Page Data'!$I$4:$J$19,2,FALSE),IF(VLOOKUP(H2275,'Cross-Page Data'!$D$4:$F$48,3,FALSE)="hydro",VLOOKUP(G2275,'Cross-Page Data'!$I$4:$J$19,2,FALSE),VLOOKUP(H2275,'Cross-Page Data'!$D$4:$F$48,3,FALSE)))))</f>
        <v/>
      </c>
      <c r="M2275" s="120">
        <f>IF(AND($P$2=FALSE,OR(F2275="Commercial NAICS Cogen",F2275="Industrial NAICS Cogen",F2275="NAICS-22 Cogen")),FALSE,IF(AND($P$3=FALSE,OR(F2275="Commercial NAICS Cogen",F2275="Commercial NAICS Non-Cogen",F2275="Industrial NAICS Cogen", F2275="industrial NAICS non-Cogen")),FALSE, TRUE))</f>
        <v/>
      </c>
    </row>
    <row r="2276">
      <c r="A2276" s="129" t="n">
        <v>50187</v>
      </c>
      <c r="B2276" s="130" t="inlineStr">
        <is>
          <t>Nippon Dynawave Packaging Longview WA</t>
        </is>
      </c>
      <c r="C2276" s="130" t="inlineStr">
        <is>
          <t>Nippon Dynawave Packaging Co.</t>
        </is>
      </c>
      <c r="D2276" s="129" t="n">
        <v>60561</v>
      </c>
      <c r="E2276" s="130" t="inlineStr">
        <is>
          <t>WA</t>
        </is>
      </c>
      <c r="F2276" s="130" t="inlineStr">
        <is>
          <t>Industrial NAICS Cogen</t>
        </is>
      </c>
      <c r="G2276" s="130" t="inlineStr">
        <is>
          <t>ST</t>
        </is>
      </c>
      <c r="H2276" s="130" t="inlineStr">
        <is>
          <t>DFO</t>
        </is>
      </c>
      <c r="I2276" s="130" t="inlineStr">
        <is>
          <t>DFO</t>
        </is>
      </c>
      <c r="J2276" s="131" t="n">
        <v>49.575</v>
      </c>
      <c r="K2276" s="129" t="n">
        <v>2020</v>
      </c>
      <c r="L2276" s="120">
        <f>IF(VLOOKUP(H2276,'Cross-Page Data'!$D$4:$F$48,3,FALSE)="natural gas",VLOOKUP(G2276,'Cross-Page Data'!$I$4:$J$19,2,FALSE),IF(VLOOKUP(H2276,'Cross-Page Data'!$D$4:$F$48,3,FALSE)="solar",IF(G2276="PV","solar PV","solar thermal"),IF(VLOOKUP(H2276,'Cross-Page Data'!$D$4:$F$48,3,FALSE)="wind",VLOOKUP(G2276,'Cross-Page Data'!$I$4:$J$19,2,FALSE),IF(VLOOKUP(H2276,'Cross-Page Data'!$D$4:$F$48,3,FALSE)="hydro",VLOOKUP(G2276,'Cross-Page Data'!$I$4:$J$19,2,FALSE),VLOOKUP(H2276,'Cross-Page Data'!$D$4:$F$48,3,FALSE)))))</f>
        <v/>
      </c>
      <c r="M2276" s="120">
        <f>IF(AND($P$2=FALSE,OR(F2276="Commercial NAICS Cogen",F2276="Industrial NAICS Cogen",F2276="NAICS-22 Cogen")),FALSE,IF(AND($P$3=FALSE,OR(F2276="Commercial NAICS Cogen",F2276="Commercial NAICS Non-Cogen",F2276="Industrial NAICS Cogen", F2276="industrial NAICS non-Cogen")),FALSE, TRUE))</f>
        <v/>
      </c>
    </row>
    <row r="2277">
      <c r="A2277" s="129" t="n">
        <v>50187</v>
      </c>
      <c r="B2277" s="130" t="inlineStr">
        <is>
          <t>Nippon Dynawave Packaging Longview WA</t>
        </is>
      </c>
      <c r="C2277" s="130" t="inlineStr">
        <is>
          <t>Nippon Dynawave Packaging Co.</t>
        </is>
      </c>
      <c r="D2277" s="129" t="n">
        <v>60561</v>
      </c>
      <c r="E2277" s="130" t="inlineStr">
        <is>
          <t>WA</t>
        </is>
      </c>
      <c r="F2277" s="130" t="inlineStr">
        <is>
          <t>Industrial NAICS Cogen</t>
        </is>
      </c>
      <c r="G2277" s="130" t="inlineStr">
        <is>
          <t>ST</t>
        </is>
      </c>
      <c r="H2277" s="130" t="inlineStr">
        <is>
          <t>NG</t>
        </is>
      </c>
      <c r="I2277" s="130" t="inlineStr">
        <is>
          <t>NG</t>
        </is>
      </c>
      <c r="J2277" s="131" t="n">
        <v>53590.291</v>
      </c>
      <c r="K2277" s="129" t="n">
        <v>2020</v>
      </c>
      <c r="L2277" s="120">
        <f>IF(VLOOKUP(H2277,'Cross-Page Data'!$D$4:$F$48,3,FALSE)="natural gas",VLOOKUP(G2277,'Cross-Page Data'!$I$4:$J$19,2,FALSE),IF(VLOOKUP(H2277,'Cross-Page Data'!$D$4:$F$48,3,FALSE)="solar",IF(G2277="PV","solar PV","solar thermal"),IF(VLOOKUP(H2277,'Cross-Page Data'!$D$4:$F$48,3,FALSE)="wind",VLOOKUP(G2277,'Cross-Page Data'!$I$4:$J$19,2,FALSE),IF(VLOOKUP(H2277,'Cross-Page Data'!$D$4:$F$48,3,FALSE)="hydro",VLOOKUP(G2277,'Cross-Page Data'!$I$4:$J$19,2,FALSE),VLOOKUP(H2277,'Cross-Page Data'!$D$4:$F$48,3,FALSE)))))</f>
        <v/>
      </c>
      <c r="M2277" s="120">
        <f>IF(AND($P$2=FALSE,OR(F2277="Commercial NAICS Cogen",F2277="Industrial NAICS Cogen",F2277="NAICS-22 Cogen")),FALSE,IF(AND($P$3=FALSE,OR(F2277="Commercial NAICS Cogen",F2277="Commercial NAICS Non-Cogen",F2277="Industrial NAICS Cogen", F2277="industrial NAICS non-Cogen")),FALSE, TRUE))</f>
        <v/>
      </c>
    </row>
    <row r="2278">
      <c r="A2278" s="129" t="n">
        <v>50187</v>
      </c>
      <c r="B2278" s="130" t="inlineStr">
        <is>
          <t>Nippon Dynawave Packaging Longview WA</t>
        </is>
      </c>
      <c r="C2278" s="130" t="inlineStr">
        <is>
          <t>Nippon Dynawave Packaging Co.</t>
        </is>
      </c>
      <c r="D2278" s="129" t="n">
        <v>60561</v>
      </c>
      <c r="E2278" s="130" t="inlineStr">
        <is>
          <t>WA</t>
        </is>
      </c>
      <c r="F2278" s="130" t="inlineStr">
        <is>
          <t>Industrial NAICS Cogen</t>
        </is>
      </c>
      <c r="G2278" s="130" t="inlineStr">
        <is>
          <t>ST</t>
        </is>
      </c>
      <c r="H2278" s="130" t="inlineStr">
        <is>
          <t>RFO</t>
        </is>
      </c>
      <c r="I2278" s="130" t="inlineStr">
        <is>
          <t>RFO</t>
        </is>
      </c>
      <c r="J2278" s="131" t="n">
        <v>1263.325</v>
      </c>
      <c r="K2278" s="129" t="n">
        <v>2020</v>
      </c>
      <c r="L2278" s="120">
        <f>IF(VLOOKUP(H2278,'Cross-Page Data'!$D$4:$F$48,3,FALSE)="natural gas",VLOOKUP(G2278,'Cross-Page Data'!$I$4:$J$19,2,FALSE),IF(VLOOKUP(H2278,'Cross-Page Data'!$D$4:$F$48,3,FALSE)="solar",IF(G2278="PV","solar PV","solar thermal"),IF(VLOOKUP(H2278,'Cross-Page Data'!$D$4:$F$48,3,FALSE)="wind",VLOOKUP(G2278,'Cross-Page Data'!$I$4:$J$19,2,FALSE),IF(VLOOKUP(H2278,'Cross-Page Data'!$D$4:$F$48,3,FALSE)="hydro",VLOOKUP(G2278,'Cross-Page Data'!$I$4:$J$19,2,FALSE),VLOOKUP(H2278,'Cross-Page Data'!$D$4:$F$48,3,FALSE)))))</f>
        <v/>
      </c>
      <c r="M2278" s="120">
        <f>IF(AND($P$2=FALSE,OR(F2278="Commercial NAICS Cogen",F2278="Industrial NAICS Cogen",F2278="NAICS-22 Cogen")),FALSE,IF(AND($P$3=FALSE,OR(F2278="Commercial NAICS Cogen",F2278="Commercial NAICS Non-Cogen",F2278="Industrial NAICS Cogen", F2278="industrial NAICS non-Cogen")),FALSE, TRUE))</f>
        <v/>
      </c>
    </row>
    <row r="2279">
      <c r="A2279" s="129" t="n">
        <v>50187</v>
      </c>
      <c r="B2279" s="130" t="inlineStr">
        <is>
          <t>Nippon Dynawave Packaging Longview WA</t>
        </is>
      </c>
      <c r="C2279" s="130" t="inlineStr">
        <is>
          <t>Nippon Dynawave Packaging Co.</t>
        </is>
      </c>
      <c r="D2279" s="129" t="n">
        <v>60561</v>
      </c>
      <c r="E2279" s="130" t="inlineStr">
        <is>
          <t>WA</t>
        </is>
      </c>
      <c r="F2279" s="130" t="inlineStr">
        <is>
          <t>Industrial NAICS Cogen</t>
        </is>
      </c>
      <c r="G2279" s="130" t="inlineStr">
        <is>
          <t>ST</t>
        </is>
      </c>
      <c r="H2279" s="130" t="inlineStr">
        <is>
          <t>SLW</t>
        </is>
      </c>
      <c r="I2279" s="130" t="inlineStr">
        <is>
          <t>ORW</t>
        </is>
      </c>
      <c r="J2279" s="131" t="n">
        <v>11935.859</v>
      </c>
      <c r="K2279" s="129" t="n">
        <v>2020</v>
      </c>
      <c r="L2279" s="120">
        <f>IF(VLOOKUP(H2279,'Cross-Page Data'!$D$4:$F$48,3,FALSE)="natural gas",VLOOKUP(G2279,'Cross-Page Data'!$I$4:$J$19,2,FALSE),IF(VLOOKUP(H2279,'Cross-Page Data'!$D$4:$F$48,3,FALSE)="solar",IF(G2279="PV","solar PV","solar thermal"),IF(VLOOKUP(H2279,'Cross-Page Data'!$D$4:$F$48,3,FALSE)="wind",VLOOKUP(G2279,'Cross-Page Data'!$I$4:$J$19,2,FALSE),IF(VLOOKUP(H2279,'Cross-Page Data'!$D$4:$F$48,3,FALSE)="hydro",VLOOKUP(G2279,'Cross-Page Data'!$I$4:$J$19,2,FALSE),VLOOKUP(H2279,'Cross-Page Data'!$D$4:$F$48,3,FALSE)))))</f>
        <v/>
      </c>
      <c r="M2279" s="120">
        <f>IF(AND($P$2=FALSE,OR(F2279="Commercial NAICS Cogen",F2279="Industrial NAICS Cogen",F2279="NAICS-22 Cogen")),FALSE,IF(AND($P$3=FALSE,OR(F2279="Commercial NAICS Cogen",F2279="Commercial NAICS Non-Cogen",F2279="Industrial NAICS Cogen", F2279="industrial NAICS non-Cogen")),FALSE, TRUE))</f>
        <v/>
      </c>
    </row>
    <row r="2280">
      <c r="A2280" s="129" t="n">
        <v>50187</v>
      </c>
      <c r="B2280" s="130" t="inlineStr">
        <is>
          <t>Nippon Dynawave Packaging Longview WA</t>
        </is>
      </c>
      <c r="C2280" s="130" t="inlineStr">
        <is>
          <t>Nippon Dynawave Packaging Co.</t>
        </is>
      </c>
      <c r="D2280" s="129" t="n">
        <v>60561</v>
      </c>
      <c r="E2280" s="130" t="inlineStr">
        <is>
          <t>WA</t>
        </is>
      </c>
      <c r="F2280" s="130" t="inlineStr">
        <is>
          <t>Industrial NAICS Cogen</t>
        </is>
      </c>
      <c r="G2280" s="130" t="inlineStr">
        <is>
          <t>ST</t>
        </is>
      </c>
      <c r="H2280" s="130" t="inlineStr">
        <is>
          <t>SUB</t>
        </is>
      </c>
      <c r="I2280" s="130" t="inlineStr">
        <is>
          <t>COL</t>
        </is>
      </c>
      <c r="J2280" s="131" t="n">
        <v>27200.884</v>
      </c>
      <c r="K2280" s="129" t="n">
        <v>2020</v>
      </c>
      <c r="L2280" s="120">
        <f>IF(VLOOKUP(H2280,'Cross-Page Data'!$D$4:$F$48,3,FALSE)="natural gas",VLOOKUP(G2280,'Cross-Page Data'!$I$4:$J$19,2,FALSE),IF(VLOOKUP(H2280,'Cross-Page Data'!$D$4:$F$48,3,FALSE)="solar",IF(G2280="PV","solar PV","solar thermal"),IF(VLOOKUP(H2280,'Cross-Page Data'!$D$4:$F$48,3,FALSE)="wind",VLOOKUP(G2280,'Cross-Page Data'!$I$4:$J$19,2,FALSE),IF(VLOOKUP(H2280,'Cross-Page Data'!$D$4:$F$48,3,FALSE)="hydro",VLOOKUP(G2280,'Cross-Page Data'!$I$4:$J$19,2,FALSE),VLOOKUP(H2280,'Cross-Page Data'!$D$4:$F$48,3,FALSE)))))</f>
        <v/>
      </c>
      <c r="M2280" s="120">
        <f>IF(AND($P$2=FALSE,OR(F2280="Commercial NAICS Cogen",F2280="Industrial NAICS Cogen",F2280="NAICS-22 Cogen")),FALSE,IF(AND($P$3=FALSE,OR(F2280="Commercial NAICS Cogen",F2280="Commercial NAICS Non-Cogen",F2280="Industrial NAICS Cogen", F2280="industrial NAICS non-Cogen")),FALSE, TRUE))</f>
        <v/>
      </c>
    </row>
    <row r="2281">
      <c r="A2281" s="129" t="n">
        <v>50187</v>
      </c>
      <c r="B2281" s="130" t="inlineStr">
        <is>
          <t>Nippon Dynawave Packaging Longview WA</t>
        </is>
      </c>
      <c r="C2281" s="130" t="inlineStr">
        <is>
          <t>Nippon Dynawave Packaging Co.</t>
        </is>
      </c>
      <c r="D2281" s="129" t="n">
        <v>60561</v>
      </c>
      <c r="E2281" s="130" t="inlineStr">
        <is>
          <t>WA</t>
        </is>
      </c>
      <c r="F2281" s="130" t="inlineStr">
        <is>
          <t>Industrial NAICS Cogen</t>
        </is>
      </c>
      <c r="G2281" s="130" t="inlineStr">
        <is>
          <t>ST</t>
        </is>
      </c>
      <c r="H2281" s="130" t="inlineStr">
        <is>
          <t>WDS</t>
        </is>
      </c>
      <c r="I2281" s="130" t="inlineStr">
        <is>
          <t>WWW</t>
        </is>
      </c>
      <c r="J2281" s="131" t="n">
        <v>50613.331</v>
      </c>
      <c r="K2281" s="129" t="n">
        <v>2020</v>
      </c>
      <c r="L2281" s="120">
        <f>IF(VLOOKUP(H2281,'Cross-Page Data'!$D$4:$F$48,3,FALSE)="natural gas",VLOOKUP(G2281,'Cross-Page Data'!$I$4:$J$19,2,FALSE),IF(VLOOKUP(H2281,'Cross-Page Data'!$D$4:$F$48,3,FALSE)="solar",IF(G2281="PV","solar PV","solar thermal"),IF(VLOOKUP(H2281,'Cross-Page Data'!$D$4:$F$48,3,FALSE)="wind",VLOOKUP(G2281,'Cross-Page Data'!$I$4:$J$19,2,FALSE),IF(VLOOKUP(H2281,'Cross-Page Data'!$D$4:$F$48,3,FALSE)="hydro",VLOOKUP(G2281,'Cross-Page Data'!$I$4:$J$19,2,FALSE),VLOOKUP(H2281,'Cross-Page Data'!$D$4:$F$48,3,FALSE)))))</f>
        <v/>
      </c>
      <c r="M2281" s="120">
        <f>IF(AND($P$2=FALSE,OR(F2281="Commercial NAICS Cogen",F2281="Industrial NAICS Cogen",F2281="NAICS-22 Cogen")),FALSE,IF(AND($P$3=FALSE,OR(F2281="Commercial NAICS Cogen",F2281="Commercial NAICS Non-Cogen",F2281="Industrial NAICS Cogen", F2281="industrial NAICS non-Cogen")),FALSE, TRUE))</f>
        <v/>
      </c>
    </row>
    <row r="2282">
      <c r="A2282" s="129" t="n">
        <v>50188</v>
      </c>
      <c r="B2282" s="130" t="inlineStr">
        <is>
          <t>International Paper Co. - New Bern Mill</t>
        </is>
      </c>
      <c r="C2282" s="130" t="inlineStr">
        <is>
          <t>International Paper Co. - New Bern Mill</t>
        </is>
      </c>
      <c r="D2282" s="129" t="n">
        <v>20511</v>
      </c>
      <c r="E2282" s="130" t="inlineStr">
        <is>
          <t>NC</t>
        </is>
      </c>
      <c r="F2282" s="130" t="inlineStr">
        <is>
          <t>Industrial NAICS Cogen</t>
        </is>
      </c>
      <c r="G2282" s="130" t="inlineStr">
        <is>
          <t>ST</t>
        </is>
      </c>
      <c r="H2282" s="130" t="inlineStr">
        <is>
          <t>BLQ</t>
        </is>
      </c>
      <c r="I2282" s="130" t="inlineStr">
        <is>
          <t>WWW</t>
        </is>
      </c>
      <c r="J2282" s="131" t="n">
        <v>196747.57</v>
      </c>
      <c r="K2282" s="129" t="n">
        <v>2020</v>
      </c>
      <c r="L2282" s="120">
        <f>IF(VLOOKUP(H2282,'Cross-Page Data'!$D$4:$F$48,3,FALSE)="natural gas",VLOOKUP(G2282,'Cross-Page Data'!$I$4:$J$19,2,FALSE),IF(VLOOKUP(H2282,'Cross-Page Data'!$D$4:$F$48,3,FALSE)="solar",IF(G2282="PV","solar PV","solar thermal"),IF(VLOOKUP(H2282,'Cross-Page Data'!$D$4:$F$48,3,FALSE)="wind",VLOOKUP(G2282,'Cross-Page Data'!$I$4:$J$19,2,FALSE),IF(VLOOKUP(H2282,'Cross-Page Data'!$D$4:$F$48,3,FALSE)="hydro",VLOOKUP(G2282,'Cross-Page Data'!$I$4:$J$19,2,FALSE),VLOOKUP(H2282,'Cross-Page Data'!$D$4:$F$48,3,FALSE)))))</f>
        <v/>
      </c>
      <c r="M2282" s="120">
        <f>IF(AND($P$2=FALSE,OR(F2282="Commercial NAICS Cogen",F2282="Industrial NAICS Cogen",F2282="NAICS-22 Cogen")),FALSE,IF(AND($P$3=FALSE,OR(F2282="Commercial NAICS Cogen",F2282="Commercial NAICS Non-Cogen",F2282="Industrial NAICS Cogen", F2282="industrial NAICS non-Cogen")),FALSE, TRUE))</f>
        <v/>
      </c>
    </row>
    <row r="2283">
      <c r="A2283" s="129" t="n">
        <v>50188</v>
      </c>
      <c r="B2283" s="130" t="inlineStr">
        <is>
          <t>International Paper Co. - New Bern Mill</t>
        </is>
      </c>
      <c r="C2283" s="130" t="inlineStr">
        <is>
          <t>International Paper Co. - New Bern Mill</t>
        </is>
      </c>
      <c r="D2283" s="129" t="n">
        <v>20511</v>
      </c>
      <c r="E2283" s="130" t="inlineStr">
        <is>
          <t>NC</t>
        </is>
      </c>
      <c r="F2283" s="130" t="inlineStr">
        <is>
          <t>Industrial NAICS Cogen</t>
        </is>
      </c>
      <c r="G2283" s="130" t="inlineStr">
        <is>
          <t>ST</t>
        </is>
      </c>
      <c r="H2283" s="130" t="inlineStr">
        <is>
          <t>DFO</t>
        </is>
      </c>
      <c r="I2283" s="130" t="inlineStr">
        <is>
          <t>DFO</t>
        </is>
      </c>
      <c r="J2283" s="131" t="n">
        <v>0</v>
      </c>
      <c r="K2283" s="129" t="n">
        <v>2020</v>
      </c>
      <c r="L2283" s="120">
        <f>IF(VLOOKUP(H2283,'Cross-Page Data'!$D$4:$F$48,3,FALSE)="natural gas",VLOOKUP(G2283,'Cross-Page Data'!$I$4:$J$19,2,FALSE),IF(VLOOKUP(H2283,'Cross-Page Data'!$D$4:$F$48,3,FALSE)="solar",IF(G2283="PV","solar PV","solar thermal"),IF(VLOOKUP(H2283,'Cross-Page Data'!$D$4:$F$48,3,FALSE)="wind",VLOOKUP(G2283,'Cross-Page Data'!$I$4:$J$19,2,FALSE),IF(VLOOKUP(H2283,'Cross-Page Data'!$D$4:$F$48,3,FALSE)="hydro",VLOOKUP(G2283,'Cross-Page Data'!$I$4:$J$19,2,FALSE),VLOOKUP(H2283,'Cross-Page Data'!$D$4:$F$48,3,FALSE)))))</f>
        <v/>
      </c>
      <c r="M2283" s="120">
        <f>IF(AND($P$2=FALSE,OR(F2283="Commercial NAICS Cogen",F2283="Industrial NAICS Cogen",F2283="NAICS-22 Cogen")),FALSE,IF(AND($P$3=FALSE,OR(F2283="Commercial NAICS Cogen",F2283="Commercial NAICS Non-Cogen",F2283="Industrial NAICS Cogen", F2283="industrial NAICS non-Cogen")),FALSE, TRUE))</f>
        <v/>
      </c>
    </row>
    <row r="2284">
      <c r="A2284" s="129" t="n">
        <v>50188</v>
      </c>
      <c r="B2284" s="130" t="inlineStr">
        <is>
          <t>International Paper Co. - New Bern Mill</t>
        </is>
      </c>
      <c r="C2284" s="130" t="inlineStr">
        <is>
          <t>International Paper Co. - New Bern Mill</t>
        </is>
      </c>
      <c r="D2284" s="129" t="n">
        <v>20511</v>
      </c>
      <c r="E2284" s="130" t="inlineStr">
        <is>
          <t>NC</t>
        </is>
      </c>
      <c r="F2284" s="130" t="inlineStr">
        <is>
          <t>Industrial NAICS Cogen</t>
        </is>
      </c>
      <c r="G2284" s="130" t="inlineStr">
        <is>
          <t>ST</t>
        </is>
      </c>
      <c r="H2284" s="130" t="inlineStr">
        <is>
          <t>NG</t>
        </is>
      </c>
      <c r="I2284" s="130" t="inlineStr">
        <is>
          <t>NG</t>
        </is>
      </c>
      <c r="J2284" s="131" t="n">
        <v>21481.215</v>
      </c>
      <c r="K2284" s="129" t="n">
        <v>2020</v>
      </c>
      <c r="L2284" s="120">
        <f>IF(VLOOKUP(H2284,'Cross-Page Data'!$D$4:$F$48,3,FALSE)="natural gas",VLOOKUP(G2284,'Cross-Page Data'!$I$4:$J$19,2,FALSE),IF(VLOOKUP(H2284,'Cross-Page Data'!$D$4:$F$48,3,FALSE)="solar",IF(G2284="PV","solar PV","solar thermal"),IF(VLOOKUP(H2284,'Cross-Page Data'!$D$4:$F$48,3,FALSE)="wind",VLOOKUP(G2284,'Cross-Page Data'!$I$4:$J$19,2,FALSE),IF(VLOOKUP(H2284,'Cross-Page Data'!$D$4:$F$48,3,FALSE)="hydro",VLOOKUP(G2284,'Cross-Page Data'!$I$4:$J$19,2,FALSE),VLOOKUP(H2284,'Cross-Page Data'!$D$4:$F$48,3,FALSE)))))</f>
        <v/>
      </c>
      <c r="M2284" s="120">
        <f>IF(AND($P$2=FALSE,OR(F2284="Commercial NAICS Cogen",F2284="Industrial NAICS Cogen",F2284="NAICS-22 Cogen")),FALSE,IF(AND($P$3=FALSE,OR(F2284="Commercial NAICS Cogen",F2284="Commercial NAICS Non-Cogen",F2284="Industrial NAICS Cogen", F2284="industrial NAICS non-Cogen")),FALSE, TRUE))</f>
        <v/>
      </c>
    </row>
    <row r="2285">
      <c r="A2285" s="129" t="n">
        <v>50188</v>
      </c>
      <c r="B2285" s="130" t="inlineStr">
        <is>
          <t>International Paper Co. - New Bern Mill</t>
        </is>
      </c>
      <c r="C2285" s="130" t="inlineStr">
        <is>
          <t>International Paper Co. - New Bern Mill</t>
        </is>
      </c>
      <c r="D2285" s="129" t="n">
        <v>20511</v>
      </c>
      <c r="E2285" s="130" t="inlineStr">
        <is>
          <t>NC</t>
        </is>
      </c>
      <c r="F2285" s="130" t="inlineStr">
        <is>
          <t>Industrial NAICS Cogen</t>
        </is>
      </c>
      <c r="G2285" s="130" t="inlineStr">
        <is>
          <t>ST</t>
        </is>
      </c>
      <c r="H2285" s="130" t="inlineStr">
        <is>
          <t>OBG</t>
        </is>
      </c>
      <c r="I2285" s="130" t="inlineStr">
        <is>
          <t>ORW</t>
        </is>
      </c>
      <c r="J2285" s="131" t="n">
        <v>0</v>
      </c>
      <c r="K2285" s="129" t="n">
        <v>2020</v>
      </c>
      <c r="L2285" s="120">
        <f>IF(VLOOKUP(H2285,'Cross-Page Data'!$D$4:$F$48,3,FALSE)="natural gas",VLOOKUP(G2285,'Cross-Page Data'!$I$4:$J$19,2,FALSE),IF(VLOOKUP(H2285,'Cross-Page Data'!$D$4:$F$48,3,FALSE)="solar",IF(G2285="PV","solar PV","solar thermal"),IF(VLOOKUP(H2285,'Cross-Page Data'!$D$4:$F$48,3,FALSE)="wind",VLOOKUP(G2285,'Cross-Page Data'!$I$4:$J$19,2,FALSE),IF(VLOOKUP(H2285,'Cross-Page Data'!$D$4:$F$48,3,FALSE)="hydro",VLOOKUP(G2285,'Cross-Page Data'!$I$4:$J$19,2,FALSE),VLOOKUP(H2285,'Cross-Page Data'!$D$4:$F$48,3,FALSE)))))</f>
        <v/>
      </c>
      <c r="M2285" s="120">
        <f>IF(AND($P$2=FALSE,OR(F2285="Commercial NAICS Cogen",F2285="Industrial NAICS Cogen",F2285="NAICS-22 Cogen")),FALSE,IF(AND($P$3=FALSE,OR(F2285="Commercial NAICS Cogen",F2285="Commercial NAICS Non-Cogen",F2285="Industrial NAICS Cogen", F2285="industrial NAICS non-Cogen")),FALSE, TRUE))</f>
        <v/>
      </c>
    </row>
    <row r="2286">
      <c r="A2286" s="129" t="n">
        <v>50188</v>
      </c>
      <c r="B2286" s="130" t="inlineStr">
        <is>
          <t>International Paper Co. - New Bern Mill</t>
        </is>
      </c>
      <c r="C2286" s="130" t="inlineStr">
        <is>
          <t>International Paper Co. - New Bern Mill</t>
        </is>
      </c>
      <c r="D2286" s="129" t="n">
        <v>20511</v>
      </c>
      <c r="E2286" s="130" t="inlineStr">
        <is>
          <t>NC</t>
        </is>
      </c>
      <c r="F2286" s="130" t="inlineStr">
        <is>
          <t>Industrial NAICS Cogen</t>
        </is>
      </c>
      <c r="G2286" s="130" t="inlineStr">
        <is>
          <t>ST</t>
        </is>
      </c>
      <c r="H2286" s="130" t="inlineStr">
        <is>
          <t>RFO</t>
        </is>
      </c>
      <c r="I2286" s="130" t="inlineStr">
        <is>
          <t>RFO</t>
        </is>
      </c>
      <c r="J2286" s="131" t="n">
        <v>0</v>
      </c>
      <c r="K2286" s="129" t="n">
        <v>2020</v>
      </c>
      <c r="L2286" s="120">
        <f>IF(VLOOKUP(H2286,'Cross-Page Data'!$D$4:$F$48,3,FALSE)="natural gas",VLOOKUP(G2286,'Cross-Page Data'!$I$4:$J$19,2,FALSE),IF(VLOOKUP(H2286,'Cross-Page Data'!$D$4:$F$48,3,FALSE)="solar",IF(G2286="PV","solar PV","solar thermal"),IF(VLOOKUP(H2286,'Cross-Page Data'!$D$4:$F$48,3,FALSE)="wind",VLOOKUP(G2286,'Cross-Page Data'!$I$4:$J$19,2,FALSE),IF(VLOOKUP(H2286,'Cross-Page Data'!$D$4:$F$48,3,FALSE)="hydro",VLOOKUP(G2286,'Cross-Page Data'!$I$4:$J$19,2,FALSE),VLOOKUP(H2286,'Cross-Page Data'!$D$4:$F$48,3,FALSE)))))</f>
        <v/>
      </c>
      <c r="M2286" s="120">
        <f>IF(AND($P$2=FALSE,OR(F2286="Commercial NAICS Cogen",F2286="Industrial NAICS Cogen",F2286="NAICS-22 Cogen")),FALSE,IF(AND($P$3=FALSE,OR(F2286="Commercial NAICS Cogen",F2286="Commercial NAICS Non-Cogen",F2286="Industrial NAICS Cogen", F2286="industrial NAICS non-Cogen")),FALSE, TRUE))</f>
        <v/>
      </c>
    </row>
    <row r="2287">
      <c r="A2287" s="129" t="n">
        <v>50192</v>
      </c>
      <c r="B2287" s="130" t="inlineStr">
        <is>
          <t>International Paper Valliant OK</t>
        </is>
      </c>
      <c r="C2287" s="130" t="inlineStr">
        <is>
          <t>International Paper - Valliant</t>
        </is>
      </c>
      <c r="D2287" s="129" t="n">
        <v>56164</v>
      </c>
      <c r="E2287" s="130" t="inlineStr">
        <is>
          <t>OK</t>
        </is>
      </c>
      <c r="F2287" s="130" t="inlineStr">
        <is>
          <t>Industrial NAICS Cogen</t>
        </is>
      </c>
      <c r="G2287" s="130" t="inlineStr">
        <is>
          <t>ST</t>
        </is>
      </c>
      <c r="H2287" s="130" t="inlineStr">
        <is>
          <t>BLQ</t>
        </is>
      </c>
      <c r="I2287" s="130" t="inlineStr">
        <is>
          <t>WWW</t>
        </is>
      </c>
      <c r="J2287" s="131" t="n">
        <v>275465.78</v>
      </c>
      <c r="K2287" s="129" t="n">
        <v>2020</v>
      </c>
      <c r="L2287" s="120">
        <f>IF(VLOOKUP(H2287,'Cross-Page Data'!$D$4:$F$48,3,FALSE)="natural gas",VLOOKUP(G2287,'Cross-Page Data'!$I$4:$J$19,2,FALSE),IF(VLOOKUP(H2287,'Cross-Page Data'!$D$4:$F$48,3,FALSE)="solar",IF(G2287="PV","solar PV","solar thermal"),IF(VLOOKUP(H2287,'Cross-Page Data'!$D$4:$F$48,3,FALSE)="wind",VLOOKUP(G2287,'Cross-Page Data'!$I$4:$J$19,2,FALSE),IF(VLOOKUP(H2287,'Cross-Page Data'!$D$4:$F$48,3,FALSE)="hydro",VLOOKUP(G2287,'Cross-Page Data'!$I$4:$J$19,2,FALSE),VLOOKUP(H2287,'Cross-Page Data'!$D$4:$F$48,3,FALSE)))))</f>
        <v/>
      </c>
      <c r="M2287" s="120">
        <f>IF(AND($P$2=FALSE,OR(F2287="Commercial NAICS Cogen",F2287="Industrial NAICS Cogen",F2287="NAICS-22 Cogen")),FALSE,IF(AND($P$3=FALSE,OR(F2287="Commercial NAICS Cogen",F2287="Commercial NAICS Non-Cogen",F2287="Industrial NAICS Cogen", F2287="industrial NAICS non-Cogen")),FALSE, TRUE))</f>
        <v/>
      </c>
    </row>
    <row r="2288">
      <c r="A2288" s="129" t="n">
        <v>50192</v>
      </c>
      <c r="B2288" s="130" t="inlineStr">
        <is>
          <t>International Paper Valliant OK</t>
        </is>
      </c>
      <c r="C2288" s="130" t="inlineStr">
        <is>
          <t>International Paper - Valliant</t>
        </is>
      </c>
      <c r="D2288" s="129" t="n">
        <v>56164</v>
      </c>
      <c r="E2288" s="130" t="inlineStr">
        <is>
          <t>OK</t>
        </is>
      </c>
      <c r="F2288" s="130" t="inlineStr">
        <is>
          <t>Industrial NAICS Cogen</t>
        </is>
      </c>
      <c r="G2288" s="130" t="inlineStr">
        <is>
          <t>ST</t>
        </is>
      </c>
      <c r="H2288" s="130" t="inlineStr">
        <is>
          <t>DFO</t>
        </is>
      </c>
      <c r="I2288" s="130" t="inlineStr">
        <is>
          <t>DFO</t>
        </is>
      </c>
      <c r="J2288" s="131" t="n">
        <v>0</v>
      </c>
      <c r="K2288" s="129" t="n">
        <v>2020</v>
      </c>
      <c r="L2288" s="120">
        <f>IF(VLOOKUP(H2288,'Cross-Page Data'!$D$4:$F$48,3,FALSE)="natural gas",VLOOKUP(G2288,'Cross-Page Data'!$I$4:$J$19,2,FALSE),IF(VLOOKUP(H2288,'Cross-Page Data'!$D$4:$F$48,3,FALSE)="solar",IF(G2288="PV","solar PV","solar thermal"),IF(VLOOKUP(H2288,'Cross-Page Data'!$D$4:$F$48,3,FALSE)="wind",VLOOKUP(G2288,'Cross-Page Data'!$I$4:$J$19,2,FALSE),IF(VLOOKUP(H2288,'Cross-Page Data'!$D$4:$F$48,3,FALSE)="hydro",VLOOKUP(G2288,'Cross-Page Data'!$I$4:$J$19,2,FALSE),VLOOKUP(H2288,'Cross-Page Data'!$D$4:$F$48,3,FALSE)))))</f>
        <v/>
      </c>
      <c r="M2288" s="120">
        <f>IF(AND($P$2=FALSE,OR(F2288="Commercial NAICS Cogen",F2288="Industrial NAICS Cogen",F2288="NAICS-22 Cogen")),FALSE,IF(AND($P$3=FALSE,OR(F2288="Commercial NAICS Cogen",F2288="Commercial NAICS Non-Cogen",F2288="Industrial NAICS Cogen", F2288="industrial NAICS non-Cogen")),FALSE, TRUE))</f>
        <v/>
      </c>
    </row>
    <row r="2289">
      <c r="A2289" s="129" t="n">
        <v>50192</v>
      </c>
      <c r="B2289" s="130" t="inlineStr">
        <is>
          <t>International Paper Valliant OK</t>
        </is>
      </c>
      <c r="C2289" s="130" t="inlineStr">
        <is>
          <t>International Paper - Valliant</t>
        </is>
      </c>
      <c r="D2289" s="129" t="n">
        <v>56164</v>
      </c>
      <c r="E2289" s="130" t="inlineStr">
        <is>
          <t>OK</t>
        </is>
      </c>
      <c r="F2289" s="130" t="inlineStr">
        <is>
          <t>Industrial NAICS Cogen</t>
        </is>
      </c>
      <c r="G2289" s="130" t="inlineStr">
        <is>
          <t>ST</t>
        </is>
      </c>
      <c r="H2289" s="130" t="inlineStr">
        <is>
          <t>NG</t>
        </is>
      </c>
      <c r="I2289" s="130" t="inlineStr">
        <is>
          <t>NG</t>
        </is>
      </c>
      <c r="J2289" s="131" t="n">
        <v>156748.22</v>
      </c>
      <c r="K2289" s="129" t="n">
        <v>2020</v>
      </c>
      <c r="L2289" s="120">
        <f>IF(VLOOKUP(H2289,'Cross-Page Data'!$D$4:$F$48,3,FALSE)="natural gas",VLOOKUP(G2289,'Cross-Page Data'!$I$4:$J$19,2,FALSE),IF(VLOOKUP(H2289,'Cross-Page Data'!$D$4:$F$48,3,FALSE)="solar",IF(G2289="PV","solar PV","solar thermal"),IF(VLOOKUP(H2289,'Cross-Page Data'!$D$4:$F$48,3,FALSE)="wind",VLOOKUP(G2289,'Cross-Page Data'!$I$4:$J$19,2,FALSE),IF(VLOOKUP(H2289,'Cross-Page Data'!$D$4:$F$48,3,FALSE)="hydro",VLOOKUP(G2289,'Cross-Page Data'!$I$4:$J$19,2,FALSE),VLOOKUP(H2289,'Cross-Page Data'!$D$4:$F$48,3,FALSE)))))</f>
        <v/>
      </c>
      <c r="M2289" s="120">
        <f>IF(AND($P$2=FALSE,OR(F2289="Commercial NAICS Cogen",F2289="Industrial NAICS Cogen",F2289="NAICS-22 Cogen")),FALSE,IF(AND($P$3=FALSE,OR(F2289="Commercial NAICS Cogen",F2289="Commercial NAICS Non-Cogen",F2289="Industrial NAICS Cogen", F2289="industrial NAICS non-Cogen")),FALSE, TRUE))</f>
        <v/>
      </c>
    </row>
    <row r="2290">
      <c r="A2290" s="129" t="n">
        <v>50192</v>
      </c>
      <c r="B2290" s="130" t="inlineStr">
        <is>
          <t>International Paper Valliant OK</t>
        </is>
      </c>
      <c r="C2290" s="130" t="inlineStr">
        <is>
          <t>International Paper - Valliant</t>
        </is>
      </c>
      <c r="D2290" s="129" t="n">
        <v>56164</v>
      </c>
      <c r="E2290" s="130" t="inlineStr">
        <is>
          <t>OK</t>
        </is>
      </c>
      <c r="F2290" s="130" t="inlineStr">
        <is>
          <t>Industrial NAICS Cogen</t>
        </is>
      </c>
      <c r="G2290" s="130" t="inlineStr">
        <is>
          <t>ST</t>
        </is>
      </c>
      <c r="H2290" s="130" t="inlineStr">
        <is>
          <t>OBS</t>
        </is>
      </c>
      <c r="I2290" s="130" t="inlineStr">
        <is>
          <t>ORW</t>
        </is>
      </c>
      <c r="J2290" s="131" t="n">
        <v>53504.997</v>
      </c>
      <c r="K2290" s="129" t="n">
        <v>2020</v>
      </c>
      <c r="L2290" s="120">
        <f>IF(VLOOKUP(H2290,'Cross-Page Data'!$D$4:$F$48,3,FALSE)="natural gas",VLOOKUP(G2290,'Cross-Page Data'!$I$4:$J$19,2,FALSE),IF(VLOOKUP(H2290,'Cross-Page Data'!$D$4:$F$48,3,FALSE)="solar",IF(G2290="PV","solar PV","solar thermal"),IF(VLOOKUP(H2290,'Cross-Page Data'!$D$4:$F$48,3,FALSE)="wind",VLOOKUP(G2290,'Cross-Page Data'!$I$4:$J$19,2,FALSE),IF(VLOOKUP(H2290,'Cross-Page Data'!$D$4:$F$48,3,FALSE)="hydro",VLOOKUP(G2290,'Cross-Page Data'!$I$4:$J$19,2,FALSE),VLOOKUP(H2290,'Cross-Page Data'!$D$4:$F$48,3,FALSE)))))</f>
        <v/>
      </c>
      <c r="M2290" s="120">
        <f>IF(AND($P$2=FALSE,OR(F2290="Commercial NAICS Cogen",F2290="Industrial NAICS Cogen",F2290="NAICS-22 Cogen")),FALSE,IF(AND($P$3=FALSE,OR(F2290="Commercial NAICS Cogen",F2290="Commercial NAICS Non-Cogen",F2290="Industrial NAICS Cogen", F2290="industrial NAICS non-Cogen")),FALSE, TRUE))</f>
        <v/>
      </c>
    </row>
    <row r="2291">
      <c r="A2291" s="129" t="n">
        <v>50192</v>
      </c>
      <c r="B2291" s="130" t="inlineStr">
        <is>
          <t>International Paper Valliant OK</t>
        </is>
      </c>
      <c r="C2291" s="130" t="inlineStr">
        <is>
          <t>International Paper - Valliant</t>
        </is>
      </c>
      <c r="D2291" s="129" t="n">
        <v>56164</v>
      </c>
      <c r="E2291" s="130" t="inlineStr">
        <is>
          <t>OK</t>
        </is>
      </c>
      <c r="F2291" s="130" t="inlineStr">
        <is>
          <t>Industrial NAICS Cogen</t>
        </is>
      </c>
      <c r="G2291" s="130" t="inlineStr">
        <is>
          <t>ST</t>
        </is>
      </c>
      <c r="H2291" s="130" t="inlineStr">
        <is>
          <t>PC</t>
        </is>
      </c>
      <c r="I2291" s="130" t="inlineStr">
        <is>
          <t>PC</t>
        </is>
      </c>
      <c r="J2291" s="131" t="n">
        <v>0</v>
      </c>
      <c r="K2291" s="129" t="n">
        <v>2020</v>
      </c>
      <c r="L2291" s="120">
        <f>IF(VLOOKUP(H2291,'Cross-Page Data'!$D$4:$F$48,3,FALSE)="natural gas",VLOOKUP(G2291,'Cross-Page Data'!$I$4:$J$19,2,FALSE),IF(VLOOKUP(H2291,'Cross-Page Data'!$D$4:$F$48,3,FALSE)="solar",IF(G2291="PV","solar PV","solar thermal"),IF(VLOOKUP(H2291,'Cross-Page Data'!$D$4:$F$48,3,FALSE)="wind",VLOOKUP(G2291,'Cross-Page Data'!$I$4:$J$19,2,FALSE),IF(VLOOKUP(H2291,'Cross-Page Data'!$D$4:$F$48,3,FALSE)="hydro",VLOOKUP(G2291,'Cross-Page Data'!$I$4:$J$19,2,FALSE),VLOOKUP(H2291,'Cross-Page Data'!$D$4:$F$48,3,FALSE)))))</f>
        <v/>
      </c>
      <c r="M2291" s="120">
        <f>IF(AND($P$2=FALSE,OR(F2291="Commercial NAICS Cogen",F2291="Industrial NAICS Cogen",F2291="NAICS-22 Cogen")),FALSE,IF(AND($P$3=FALSE,OR(F2291="Commercial NAICS Cogen",F2291="Commercial NAICS Non-Cogen",F2291="Industrial NAICS Cogen", F2291="industrial NAICS non-Cogen")),FALSE, TRUE))</f>
        <v/>
      </c>
    </row>
    <row r="2292">
      <c r="A2292" s="129" t="n">
        <v>50192</v>
      </c>
      <c r="B2292" s="130" t="inlineStr">
        <is>
          <t>International Paper Valliant OK</t>
        </is>
      </c>
      <c r="C2292" s="130" t="inlineStr">
        <is>
          <t>International Paper - Valliant</t>
        </is>
      </c>
      <c r="D2292" s="129" t="n">
        <v>56164</v>
      </c>
      <c r="E2292" s="130" t="inlineStr">
        <is>
          <t>OK</t>
        </is>
      </c>
      <c r="F2292" s="130" t="inlineStr">
        <is>
          <t>Industrial NAICS Cogen</t>
        </is>
      </c>
      <c r="G2292" s="130" t="inlineStr">
        <is>
          <t>ST</t>
        </is>
      </c>
      <c r="H2292" s="130" t="inlineStr">
        <is>
          <t>RFO</t>
        </is>
      </c>
      <c r="I2292" s="130" t="inlineStr">
        <is>
          <t>RFO</t>
        </is>
      </c>
      <c r="J2292" s="131" t="n">
        <v>0</v>
      </c>
      <c r="K2292" s="129" t="n">
        <v>2020</v>
      </c>
      <c r="L2292" s="120">
        <f>IF(VLOOKUP(H2292,'Cross-Page Data'!$D$4:$F$48,3,FALSE)="natural gas",VLOOKUP(G2292,'Cross-Page Data'!$I$4:$J$19,2,FALSE),IF(VLOOKUP(H2292,'Cross-Page Data'!$D$4:$F$48,3,FALSE)="solar",IF(G2292="PV","solar PV","solar thermal"),IF(VLOOKUP(H2292,'Cross-Page Data'!$D$4:$F$48,3,FALSE)="wind",VLOOKUP(G2292,'Cross-Page Data'!$I$4:$J$19,2,FALSE),IF(VLOOKUP(H2292,'Cross-Page Data'!$D$4:$F$48,3,FALSE)="hydro",VLOOKUP(G2292,'Cross-Page Data'!$I$4:$J$19,2,FALSE),VLOOKUP(H2292,'Cross-Page Data'!$D$4:$F$48,3,FALSE)))))</f>
        <v/>
      </c>
      <c r="M2292" s="120">
        <f>IF(AND($P$2=FALSE,OR(F2292="Commercial NAICS Cogen",F2292="Industrial NAICS Cogen",F2292="NAICS-22 Cogen")),FALSE,IF(AND($P$3=FALSE,OR(F2292="Commercial NAICS Cogen",F2292="Commercial NAICS Non-Cogen",F2292="Industrial NAICS Cogen", F2292="industrial NAICS non-Cogen")),FALSE, TRUE))</f>
        <v/>
      </c>
    </row>
    <row r="2293">
      <c r="A2293" s="129" t="n">
        <v>50192</v>
      </c>
      <c r="B2293" s="130" t="inlineStr">
        <is>
          <t>International Paper Valliant OK</t>
        </is>
      </c>
      <c r="C2293" s="130" t="inlineStr">
        <is>
          <t>International Paper - Valliant</t>
        </is>
      </c>
      <c r="D2293" s="129" t="n">
        <v>56164</v>
      </c>
      <c r="E2293" s="130" t="inlineStr">
        <is>
          <t>OK</t>
        </is>
      </c>
      <c r="F2293" s="130" t="inlineStr">
        <is>
          <t>Industrial NAICS Cogen</t>
        </is>
      </c>
      <c r="G2293" s="130" t="inlineStr">
        <is>
          <t>ST</t>
        </is>
      </c>
      <c r="H2293" s="130" t="inlineStr">
        <is>
          <t>WDS</t>
        </is>
      </c>
      <c r="I2293" s="130" t="inlineStr">
        <is>
          <t>WWW</t>
        </is>
      </c>
      <c r="J2293" s="131" t="n">
        <v>0</v>
      </c>
      <c r="K2293" s="129" t="n">
        <v>2020</v>
      </c>
      <c r="L2293" s="120">
        <f>IF(VLOOKUP(H2293,'Cross-Page Data'!$D$4:$F$48,3,FALSE)="natural gas",VLOOKUP(G2293,'Cross-Page Data'!$I$4:$J$19,2,FALSE),IF(VLOOKUP(H2293,'Cross-Page Data'!$D$4:$F$48,3,FALSE)="solar",IF(G2293="PV","solar PV","solar thermal"),IF(VLOOKUP(H2293,'Cross-Page Data'!$D$4:$F$48,3,FALSE)="wind",VLOOKUP(G2293,'Cross-Page Data'!$I$4:$J$19,2,FALSE),IF(VLOOKUP(H2293,'Cross-Page Data'!$D$4:$F$48,3,FALSE)="hydro",VLOOKUP(G2293,'Cross-Page Data'!$I$4:$J$19,2,FALSE),VLOOKUP(H2293,'Cross-Page Data'!$D$4:$F$48,3,FALSE)))))</f>
        <v/>
      </c>
      <c r="M2293" s="120">
        <f>IF(AND($P$2=FALSE,OR(F2293="Commercial NAICS Cogen",F2293="Industrial NAICS Cogen",F2293="NAICS-22 Cogen")),FALSE,IF(AND($P$3=FALSE,OR(F2293="Commercial NAICS Cogen",F2293="Commercial NAICS Non-Cogen",F2293="Industrial NAICS Cogen", F2293="industrial NAICS non-Cogen")),FALSE, TRUE))</f>
        <v/>
      </c>
    </row>
    <row r="2294">
      <c r="A2294" s="129" t="n">
        <v>50205</v>
      </c>
      <c r="B2294" s="130" t="inlineStr">
        <is>
          <t>Williams Ignacio Natural Gas Plant</t>
        </is>
      </c>
      <c r="C2294" s="130" t="inlineStr">
        <is>
          <t>Harvest Midstream Co</t>
        </is>
      </c>
      <c r="D2294" s="129" t="n">
        <v>28473</v>
      </c>
      <c r="E2294" s="130" t="inlineStr">
        <is>
          <t>CO</t>
        </is>
      </c>
      <c r="F2294" s="130" t="inlineStr">
        <is>
          <t>Industrial NAICS Non-Cogen</t>
        </is>
      </c>
      <c r="G2294" s="130" t="inlineStr">
        <is>
          <t>ST</t>
        </is>
      </c>
      <c r="H2294" s="130" t="inlineStr">
        <is>
          <t>NG</t>
        </is>
      </c>
      <c r="I2294" s="130" t="inlineStr">
        <is>
          <t>NG</t>
        </is>
      </c>
      <c r="J2294" s="131" t="n">
        <v>0</v>
      </c>
      <c r="K2294" s="129" t="n">
        <v>2020</v>
      </c>
      <c r="L2294" s="120">
        <f>IF(VLOOKUP(H2294,'Cross-Page Data'!$D$4:$F$48,3,FALSE)="natural gas",VLOOKUP(G2294,'Cross-Page Data'!$I$4:$J$19,2,FALSE),IF(VLOOKUP(H2294,'Cross-Page Data'!$D$4:$F$48,3,FALSE)="solar",IF(G2294="PV","solar PV","solar thermal"),IF(VLOOKUP(H2294,'Cross-Page Data'!$D$4:$F$48,3,FALSE)="wind",VLOOKUP(G2294,'Cross-Page Data'!$I$4:$J$19,2,FALSE),IF(VLOOKUP(H2294,'Cross-Page Data'!$D$4:$F$48,3,FALSE)="hydro",VLOOKUP(G2294,'Cross-Page Data'!$I$4:$J$19,2,FALSE),VLOOKUP(H2294,'Cross-Page Data'!$D$4:$F$48,3,FALSE)))))</f>
        <v/>
      </c>
      <c r="M2294" s="120">
        <f>IF(AND($P$2=FALSE,OR(F2294="Commercial NAICS Cogen",F2294="Industrial NAICS Cogen",F2294="NAICS-22 Cogen")),FALSE,IF(AND($P$3=FALSE,OR(F2294="Commercial NAICS Cogen",F2294="Commercial NAICS Non-Cogen",F2294="Industrial NAICS Cogen", F2294="industrial NAICS non-Cogen")),FALSE, TRUE))</f>
        <v/>
      </c>
    </row>
    <row r="2295">
      <c r="A2295" s="129" t="n">
        <v>50205</v>
      </c>
      <c r="B2295" s="130" t="inlineStr">
        <is>
          <t>Williams Ignacio Natural Gas Plant</t>
        </is>
      </c>
      <c r="C2295" s="130" t="inlineStr">
        <is>
          <t>Harvest Midstream Co</t>
        </is>
      </c>
      <c r="D2295" s="129" t="n">
        <v>28473</v>
      </c>
      <c r="E2295" s="130" t="inlineStr">
        <is>
          <t>CO</t>
        </is>
      </c>
      <c r="F2295" s="130" t="inlineStr">
        <is>
          <t>Industrial NAICS Non-Cogen</t>
        </is>
      </c>
      <c r="G2295" s="130" t="inlineStr">
        <is>
          <t>ST</t>
        </is>
      </c>
      <c r="H2295" s="130" t="inlineStr">
        <is>
          <t>WH</t>
        </is>
      </c>
      <c r="I2295" s="130" t="inlineStr">
        <is>
          <t>OTH</t>
        </is>
      </c>
      <c r="J2295" s="131" t="n">
        <v>46213</v>
      </c>
      <c r="K2295" s="129" t="n">
        <v>2020</v>
      </c>
      <c r="L2295" s="120">
        <f>IF(VLOOKUP(H2295,'Cross-Page Data'!$D$4:$F$48,3,FALSE)="natural gas",VLOOKUP(G2295,'Cross-Page Data'!$I$4:$J$19,2,FALSE),IF(VLOOKUP(H2295,'Cross-Page Data'!$D$4:$F$48,3,FALSE)="solar",IF(G2295="PV","solar PV","solar thermal"),IF(VLOOKUP(H2295,'Cross-Page Data'!$D$4:$F$48,3,FALSE)="wind",VLOOKUP(G2295,'Cross-Page Data'!$I$4:$J$19,2,FALSE),IF(VLOOKUP(H2295,'Cross-Page Data'!$D$4:$F$48,3,FALSE)="hydro",VLOOKUP(G2295,'Cross-Page Data'!$I$4:$J$19,2,FALSE),VLOOKUP(H2295,'Cross-Page Data'!$D$4:$F$48,3,FALSE)))))</f>
        <v/>
      </c>
      <c r="M2295" s="120">
        <f>IF(AND($P$2=FALSE,OR(F2295="Commercial NAICS Cogen",F2295="Industrial NAICS Cogen",F2295="NAICS-22 Cogen")),FALSE,IF(AND($P$3=FALSE,OR(F2295="Commercial NAICS Cogen",F2295="Commercial NAICS Non-Cogen",F2295="Industrial NAICS Cogen", F2295="industrial NAICS non-Cogen")),FALSE, TRUE))</f>
        <v/>
      </c>
    </row>
    <row r="2296">
      <c r="A2296" s="129" t="n">
        <v>50215</v>
      </c>
      <c r="B2296" s="130" t="inlineStr">
        <is>
          <t>York County Resource Recovery</t>
        </is>
      </c>
      <c r="C2296" s="130" t="inlineStr">
        <is>
          <t>York County Solid W &amp; R Auth</t>
        </is>
      </c>
      <c r="D2296" s="129" t="n">
        <v>21128</v>
      </c>
      <c r="E2296" s="130" t="inlineStr">
        <is>
          <t>PA</t>
        </is>
      </c>
      <c r="F2296" s="130" t="inlineStr">
        <is>
          <t>NAICS-22 Non-Cogen</t>
        </is>
      </c>
      <c r="G2296" s="130" t="inlineStr">
        <is>
          <t>ST</t>
        </is>
      </c>
      <c r="H2296" s="130" t="inlineStr">
        <is>
          <t>DFO</t>
        </is>
      </c>
      <c r="I2296" s="130" t="inlineStr">
        <is>
          <t>DFO</t>
        </is>
      </c>
      <c r="J2296" s="131" t="n">
        <v>0</v>
      </c>
      <c r="K2296" s="129" t="n">
        <v>2020</v>
      </c>
      <c r="L2296" s="120">
        <f>IF(VLOOKUP(H2296,'Cross-Page Data'!$D$4:$F$48,3,FALSE)="natural gas",VLOOKUP(G2296,'Cross-Page Data'!$I$4:$J$19,2,FALSE),IF(VLOOKUP(H2296,'Cross-Page Data'!$D$4:$F$48,3,FALSE)="solar",IF(G2296="PV","solar PV","solar thermal"),IF(VLOOKUP(H2296,'Cross-Page Data'!$D$4:$F$48,3,FALSE)="wind",VLOOKUP(G2296,'Cross-Page Data'!$I$4:$J$19,2,FALSE),IF(VLOOKUP(H2296,'Cross-Page Data'!$D$4:$F$48,3,FALSE)="hydro",VLOOKUP(G2296,'Cross-Page Data'!$I$4:$J$19,2,FALSE),VLOOKUP(H2296,'Cross-Page Data'!$D$4:$F$48,3,FALSE)))))</f>
        <v/>
      </c>
      <c r="M2296" s="120">
        <f>IF(AND($P$2=FALSE,OR(F2296="Commercial NAICS Cogen",F2296="Industrial NAICS Cogen",F2296="NAICS-22 Cogen")),FALSE,IF(AND($P$3=FALSE,OR(F2296="Commercial NAICS Cogen",F2296="Commercial NAICS Non-Cogen",F2296="Industrial NAICS Cogen", F2296="industrial NAICS non-Cogen")),FALSE, TRUE))</f>
        <v/>
      </c>
    </row>
    <row r="2297">
      <c r="A2297" s="129" t="n">
        <v>50215</v>
      </c>
      <c r="B2297" s="130" t="inlineStr">
        <is>
          <t>York County Resource Recovery</t>
        </is>
      </c>
      <c r="C2297" s="130" t="inlineStr">
        <is>
          <t>York County Solid W &amp; R Auth</t>
        </is>
      </c>
      <c r="D2297" s="129" t="n">
        <v>21128</v>
      </c>
      <c r="E2297" s="130" t="inlineStr">
        <is>
          <t>PA</t>
        </is>
      </c>
      <c r="F2297" s="130" t="inlineStr">
        <is>
          <t>NAICS-22 Non-Cogen</t>
        </is>
      </c>
      <c r="G2297" s="130" t="inlineStr">
        <is>
          <t>ST</t>
        </is>
      </c>
      <c r="H2297" s="130" t="inlineStr">
        <is>
          <t>MSB</t>
        </is>
      </c>
      <c r="I2297" s="130" t="inlineStr">
        <is>
          <t>MLG</t>
        </is>
      </c>
      <c r="J2297" s="131" t="n">
        <v>110550.52</v>
      </c>
      <c r="K2297" s="129" t="n">
        <v>2020</v>
      </c>
      <c r="L2297" s="120">
        <f>IF(VLOOKUP(H2297,'Cross-Page Data'!$D$4:$F$48,3,FALSE)="natural gas",VLOOKUP(G2297,'Cross-Page Data'!$I$4:$J$19,2,FALSE),IF(VLOOKUP(H2297,'Cross-Page Data'!$D$4:$F$48,3,FALSE)="solar",IF(G2297="PV","solar PV","solar thermal"),IF(VLOOKUP(H2297,'Cross-Page Data'!$D$4:$F$48,3,FALSE)="wind",VLOOKUP(G2297,'Cross-Page Data'!$I$4:$J$19,2,FALSE),IF(VLOOKUP(H2297,'Cross-Page Data'!$D$4:$F$48,3,FALSE)="hydro",VLOOKUP(G2297,'Cross-Page Data'!$I$4:$J$19,2,FALSE),VLOOKUP(H2297,'Cross-Page Data'!$D$4:$F$48,3,FALSE)))))</f>
        <v/>
      </c>
      <c r="M2297" s="120">
        <f>IF(AND($P$2=FALSE,OR(F2297="Commercial NAICS Cogen",F2297="Industrial NAICS Cogen",F2297="NAICS-22 Cogen")),FALSE,IF(AND($P$3=FALSE,OR(F2297="Commercial NAICS Cogen",F2297="Commercial NAICS Non-Cogen",F2297="Industrial NAICS Cogen", F2297="industrial NAICS non-Cogen")),FALSE, TRUE))</f>
        <v/>
      </c>
    </row>
    <row r="2298">
      <c r="A2298" s="129" t="n">
        <v>50215</v>
      </c>
      <c r="B2298" s="130" t="inlineStr">
        <is>
          <t>York County Resource Recovery</t>
        </is>
      </c>
      <c r="C2298" s="130" t="inlineStr">
        <is>
          <t>York County Solid W &amp; R Auth</t>
        </is>
      </c>
      <c r="D2298" s="129" t="n">
        <v>21128</v>
      </c>
      <c r="E2298" s="130" t="inlineStr">
        <is>
          <t>PA</t>
        </is>
      </c>
      <c r="F2298" s="130" t="inlineStr">
        <is>
          <t>NAICS-22 Non-Cogen</t>
        </is>
      </c>
      <c r="G2298" s="130" t="inlineStr">
        <is>
          <t>ST</t>
        </is>
      </c>
      <c r="H2298" s="130" t="inlineStr">
        <is>
          <t>MSN</t>
        </is>
      </c>
      <c r="I2298" s="130" t="inlineStr">
        <is>
          <t>OTH</t>
        </is>
      </c>
      <c r="J2298" s="131" t="n">
        <v>135120.59</v>
      </c>
      <c r="K2298" s="129" t="n">
        <v>2020</v>
      </c>
      <c r="L2298" s="120">
        <f>IF(VLOOKUP(H2298,'Cross-Page Data'!$D$4:$F$48,3,FALSE)="natural gas",VLOOKUP(G2298,'Cross-Page Data'!$I$4:$J$19,2,FALSE),IF(VLOOKUP(H2298,'Cross-Page Data'!$D$4:$F$48,3,FALSE)="solar",IF(G2298="PV","solar PV","solar thermal"),IF(VLOOKUP(H2298,'Cross-Page Data'!$D$4:$F$48,3,FALSE)="wind",VLOOKUP(G2298,'Cross-Page Data'!$I$4:$J$19,2,FALSE),IF(VLOOKUP(H2298,'Cross-Page Data'!$D$4:$F$48,3,FALSE)="hydro",VLOOKUP(G2298,'Cross-Page Data'!$I$4:$J$19,2,FALSE),VLOOKUP(H2298,'Cross-Page Data'!$D$4:$F$48,3,FALSE)))))</f>
        <v/>
      </c>
      <c r="M2298" s="120">
        <f>IF(AND($P$2=FALSE,OR(F2298="Commercial NAICS Cogen",F2298="Industrial NAICS Cogen",F2298="NAICS-22 Cogen")),FALSE,IF(AND($P$3=FALSE,OR(F2298="Commercial NAICS Cogen",F2298="Commercial NAICS Non-Cogen",F2298="Industrial NAICS Cogen", F2298="industrial NAICS non-Cogen")),FALSE, TRUE))</f>
        <v/>
      </c>
    </row>
    <row r="2299">
      <c r="A2299" s="129" t="n">
        <v>50215</v>
      </c>
      <c r="B2299" s="130" t="inlineStr">
        <is>
          <t>York County Resource Recovery</t>
        </is>
      </c>
      <c r="C2299" s="130" t="inlineStr">
        <is>
          <t>York County Solid W &amp; R Auth</t>
        </is>
      </c>
      <c r="D2299" s="129" t="n">
        <v>21128</v>
      </c>
      <c r="E2299" s="130" t="inlineStr">
        <is>
          <t>PA</t>
        </is>
      </c>
      <c r="F2299" s="130" t="inlineStr">
        <is>
          <t>NAICS-22 Non-Cogen</t>
        </is>
      </c>
      <c r="G2299" s="130" t="inlineStr">
        <is>
          <t>ST</t>
        </is>
      </c>
      <c r="H2299" s="130" t="inlineStr">
        <is>
          <t>NG</t>
        </is>
      </c>
      <c r="I2299" s="130" t="inlineStr">
        <is>
          <t>NG</t>
        </is>
      </c>
      <c r="J2299" s="131" t="n">
        <v>14977.883</v>
      </c>
      <c r="K2299" s="129" t="n">
        <v>2020</v>
      </c>
      <c r="L2299" s="120">
        <f>IF(VLOOKUP(H2299,'Cross-Page Data'!$D$4:$F$48,3,FALSE)="natural gas",VLOOKUP(G2299,'Cross-Page Data'!$I$4:$J$19,2,FALSE),IF(VLOOKUP(H2299,'Cross-Page Data'!$D$4:$F$48,3,FALSE)="solar",IF(G2299="PV","solar PV","solar thermal"),IF(VLOOKUP(H2299,'Cross-Page Data'!$D$4:$F$48,3,FALSE)="wind",VLOOKUP(G2299,'Cross-Page Data'!$I$4:$J$19,2,FALSE),IF(VLOOKUP(H2299,'Cross-Page Data'!$D$4:$F$48,3,FALSE)="hydro",VLOOKUP(G2299,'Cross-Page Data'!$I$4:$J$19,2,FALSE),VLOOKUP(H2299,'Cross-Page Data'!$D$4:$F$48,3,FALSE)))))</f>
        <v/>
      </c>
      <c r="M2299" s="120">
        <f>IF(AND($P$2=FALSE,OR(F2299="Commercial NAICS Cogen",F2299="Industrial NAICS Cogen",F2299="NAICS-22 Cogen")),FALSE,IF(AND($P$3=FALSE,OR(F2299="Commercial NAICS Cogen",F2299="Commercial NAICS Non-Cogen",F2299="Industrial NAICS Cogen", F2299="industrial NAICS non-Cogen")),FALSE, TRUE))</f>
        <v/>
      </c>
    </row>
    <row r="2300">
      <c r="A2300" s="129" t="n">
        <v>50216</v>
      </c>
      <c r="B2300" s="130" t="inlineStr">
        <is>
          <t>Watson Cogeneration</t>
        </is>
      </c>
      <c r="C2300" s="130" t="inlineStr">
        <is>
          <t>ARCO Products Co-Watson</t>
        </is>
      </c>
      <c r="D2300" s="129" t="n">
        <v>867</v>
      </c>
      <c r="E2300" s="130" t="inlineStr">
        <is>
          <t>CA</t>
        </is>
      </c>
      <c r="F2300" s="130" t="inlineStr">
        <is>
          <t>Industrial NAICS Cogen</t>
        </is>
      </c>
      <c r="G2300" s="130" t="inlineStr">
        <is>
          <t>CA</t>
        </is>
      </c>
      <c r="H2300" s="130" t="inlineStr">
        <is>
          <t>NG</t>
        </is>
      </c>
      <c r="I2300" s="130" t="inlineStr">
        <is>
          <t>NG</t>
        </is>
      </c>
      <c r="J2300" s="131" t="n">
        <v>134763.97</v>
      </c>
      <c r="K2300" s="129" t="n">
        <v>2020</v>
      </c>
      <c r="L2300" s="120">
        <f>IF(VLOOKUP(H2300,'Cross-Page Data'!$D$4:$F$48,3,FALSE)="natural gas",VLOOKUP(G2300,'Cross-Page Data'!$I$4:$J$19,2,FALSE),IF(VLOOKUP(H2300,'Cross-Page Data'!$D$4:$F$48,3,FALSE)="solar",IF(G2300="PV","solar PV","solar thermal"),IF(VLOOKUP(H2300,'Cross-Page Data'!$D$4:$F$48,3,FALSE)="wind",VLOOKUP(G2300,'Cross-Page Data'!$I$4:$J$19,2,FALSE),IF(VLOOKUP(H2300,'Cross-Page Data'!$D$4:$F$48,3,FALSE)="hydro",VLOOKUP(G2300,'Cross-Page Data'!$I$4:$J$19,2,FALSE),VLOOKUP(H2300,'Cross-Page Data'!$D$4:$F$48,3,FALSE)))))</f>
        <v/>
      </c>
      <c r="M2300" s="120">
        <f>IF(AND($P$2=FALSE,OR(F2300="Commercial NAICS Cogen",F2300="Industrial NAICS Cogen",F2300="NAICS-22 Cogen")),FALSE,IF(AND($P$3=FALSE,OR(F2300="Commercial NAICS Cogen",F2300="Commercial NAICS Non-Cogen",F2300="Industrial NAICS Cogen", F2300="industrial NAICS non-Cogen")),FALSE, TRUE))</f>
        <v/>
      </c>
    </row>
    <row r="2301">
      <c r="A2301" s="129" t="n">
        <v>50216</v>
      </c>
      <c r="B2301" s="130" t="inlineStr">
        <is>
          <t>Watson Cogeneration</t>
        </is>
      </c>
      <c r="C2301" s="130" t="inlineStr">
        <is>
          <t>ARCO Products Co-Watson</t>
        </is>
      </c>
      <c r="D2301" s="129" t="n">
        <v>867</v>
      </c>
      <c r="E2301" s="130" t="inlineStr">
        <is>
          <t>CA</t>
        </is>
      </c>
      <c r="F2301" s="130" t="inlineStr">
        <is>
          <t>Industrial NAICS Cogen</t>
        </is>
      </c>
      <c r="G2301" s="130" t="inlineStr">
        <is>
          <t>CA</t>
        </is>
      </c>
      <c r="H2301" s="130" t="inlineStr">
        <is>
          <t>OG</t>
        </is>
      </c>
      <c r="I2301" s="130" t="inlineStr">
        <is>
          <t>OOG</t>
        </is>
      </c>
      <c r="J2301" s="131" t="n">
        <v>27772.863</v>
      </c>
      <c r="K2301" s="129" t="n">
        <v>2020</v>
      </c>
      <c r="L2301" s="120">
        <f>IF(VLOOKUP(H2301,'Cross-Page Data'!$D$4:$F$48,3,FALSE)="natural gas",VLOOKUP(G2301,'Cross-Page Data'!$I$4:$J$19,2,FALSE),IF(VLOOKUP(H2301,'Cross-Page Data'!$D$4:$F$48,3,FALSE)="solar",IF(G2301="PV","solar PV","solar thermal"),IF(VLOOKUP(H2301,'Cross-Page Data'!$D$4:$F$48,3,FALSE)="wind",VLOOKUP(G2301,'Cross-Page Data'!$I$4:$J$19,2,FALSE),IF(VLOOKUP(H2301,'Cross-Page Data'!$D$4:$F$48,3,FALSE)="hydro",VLOOKUP(G2301,'Cross-Page Data'!$I$4:$J$19,2,FALSE),VLOOKUP(H2301,'Cross-Page Data'!$D$4:$F$48,3,FALSE)))))</f>
        <v/>
      </c>
      <c r="M2301" s="120">
        <f>IF(AND($P$2=FALSE,OR(F2301="Commercial NAICS Cogen",F2301="Industrial NAICS Cogen",F2301="NAICS-22 Cogen")),FALSE,IF(AND($P$3=FALSE,OR(F2301="Commercial NAICS Cogen",F2301="Commercial NAICS Non-Cogen",F2301="Industrial NAICS Cogen", F2301="industrial NAICS non-Cogen")),FALSE, TRUE))</f>
        <v/>
      </c>
    </row>
    <row r="2302">
      <c r="A2302" s="129" t="n">
        <v>50216</v>
      </c>
      <c r="B2302" s="130" t="inlineStr">
        <is>
          <t>Watson Cogeneration</t>
        </is>
      </c>
      <c r="C2302" s="130" t="inlineStr">
        <is>
          <t>ARCO Products Co-Watson</t>
        </is>
      </c>
      <c r="D2302" s="129" t="n">
        <v>867</v>
      </c>
      <c r="E2302" s="130" t="inlineStr">
        <is>
          <t>CA</t>
        </is>
      </c>
      <c r="F2302" s="130" t="inlineStr">
        <is>
          <t>Industrial NAICS Cogen</t>
        </is>
      </c>
      <c r="G2302" s="130" t="inlineStr">
        <is>
          <t>CA</t>
        </is>
      </c>
      <c r="H2302" s="130" t="inlineStr">
        <is>
          <t>WO</t>
        </is>
      </c>
      <c r="I2302" s="130" t="inlineStr">
        <is>
          <t>WOO</t>
        </is>
      </c>
      <c r="J2302" s="131" t="n">
        <v>237.172</v>
      </c>
      <c r="K2302" s="129" t="n">
        <v>2020</v>
      </c>
      <c r="L2302" s="120">
        <f>IF(VLOOKUP(H2302,'Cross-Page Data'!$D$4:$F$48,3,FALSE)="natural gas",VLOOKUP(G2302,'Cross-Page Data'!$I$4:$J$19,2,FALSE),IF(VLOOKUP(H2302,'Cross-Page Data'!$D$4:$F$48,3,FALSE)="solar",IF(G2302="PV","solar PV","solar thermal"),IF(VLOOKUP(H2302,'Cross-Page Data'!$D$4:$F$48,3,FALSE)="wind",VLOOKUP(G2302,'Cross-Page Data'!$I$4:$J$19,2,FALSE),IF(VLOOKUP(H2302,'Cross-Page Data'!$D$4:$F$48,3,FALSE)="hydro",VLOOKUP(G2302,'Cross-Page Data'!$I$4:$J$19,2,FALSE),VLOOKUP(H2302,'Cross-Page Data'!$D$4:$F$48,3,FALSE)))))</f>
        <v/>
      </c>
      <c r="M2302" s="120">
        <f>IF(AND($P$2=FALSE,OR(F2302="Commercial NAICS Cogen",F2302="Industrial NAICS Cogen",F2302="NAICS-22 Cogen")),FALSE,IF(AND($P$3=FALSE,OR(F2302="Commercial NAICS Cogen",F2302="Commercial NAICS Non-Cogen",F2302="Industrial NAICS Cogen", F2302="industrial NAICS non-Cogen")),FALSE, TRUE))</f>
        <v/>
      </c>
    </row>
    <row r="2303">
      <c r="A2303" s="129" t="n">
        <v>50216</v>
      </c>
      <c r="B2303" s="130" t="inlineStr">
        <is>
          <t>Watson Cogeneration</t>
        </is>
      </c>
      <c r="C2303" s="130" t="inlineStr">
        <is>
          <t>ARCO Products Co-Watson</t>
        </is>
      </c>
      <c r="D2303" s="129" t="n">
        <v>867</v>
      </c>
      <c r="E2303" s="130" t="inlineStr">
        <is>
          <t>CA</t>
        </is>
      </c>
      <c r="F2303" s="130" t="inlineStr">
        <is>
          <t>Industrial NAICS Cogen</t>
        </is>
      </c>
      <c r="G2303" s="130" t="inlineStr">
        <is>
          <t>CT</t>
        </is>
      </c>
      <c r="H2303" s="130" t="inlineStr">
        <is>
          <t>NG</t>
        </is>
      </c>
      <c r="I2303" s="130" t="inlineStr">
        <is>
          <t>NG</t>
        </is>
      </c>
      <c r="J2303" s="131" t="n">
        <v>2417783.3</v>
      </c>
      <c r="K2303" s="129" t="n">
        <v>2020</v>
      </c>
      <c r="L2303" s="120">
        <f>IF(VLOOKUP(H2303,'Cross-Page Data'!$D$4:$F$48,3,FALSE)="natural gas",VLOOKUP(G2303,'Cross-Page Data'!$I$4:$J$19,2,FALSE),IF(VLOOKUP(H2303,'Cross-Page Data'!$D$4:$F$48,3,FALSE)="solar",IF(G2303="PV","solar PV","solar thermal"),IF(VLOOKUP(H2303,'Cross-Page Data'!$D$4:$F$48,3,FALSE)="wind",VLOOKUP(G2303,'Cross-Page Data'!$I$4:$J$19,2,FALSE),IF(VLOOKUP(H2303,'Cross-Page Data'!$D$4:$F$48,3,FALSE)="hydro",VLOOKUP(G2303,'Cross-Page Data'!$I$4:$J$19,2,FALSE),VLOOKUP(H2303,'Cross-Page Data'!$D$4:$F$48,3,FALSE)))))</f>
        <v/>
      </c>
      <c r="M2303" s="120">
        <f>IF(AND($P$2=FALSE,OR(F2303="Commercial NAICS Cogen",F2303="Industrial NAICS Cogen",F2303="NAICS-22 Cogen")),FALSE,IF(AND($P$3=FALSE,OR(F2303="Commercial NAICS Cogen",F2303="Commercial NAICS Non-Cogen",F2303="Industrial NAICS Cogen", F2303="industrial NAICS non-Cogen")),FALSE, TRUE))</f>
        <v/>
      </c>
    </row>
    <row r="2304">
      <c r="A2304" s="129" t="n">
        <v>50216</v>
      </c>
      <c r="B2304" s="130" t="inlineStr">
        <is>
          <t>Watson Cogeneration</t>
        </is>
      </c>
      <c r="C2304" s="130" t="inlineStr">
        <is>
          <t>ARCO Products Co-Watson</t>
        </is>
      </c>
      <c r="D2304" s="129" t="n">
        <v>867</v>
      </c>
      <c r="E2304" s="130" t="inlineStr">
        <is>
          <t>CA</t>
        </is>
      </c>
      <c r="F2304" s="130" t="inlineStr">
        <is>
          <t>Industrial NAICS Cogen</t>
        </is>
      </c>
      <c r="G2304" s="130" t="inlineStr">
        <is>
          <t>CT</t>
        </is>
      </c>
      <c r="H2304" s="130" t="inlineStr">
        <is>
          <t>OG</t>
        </is>
      </c>
      <c r="I2304" s="130" t="inlineStr">
        <is>
          <t>OOG</t>
        </is>
      </c>
      <c r="J2304" s="131" t="n">
        <v>378143.71</v>
      </c>
      <c r="K2304" s="129" t="n">
        <v>2020</v>
      </c>
      <c r="L2304" s="120">
        <f>IF(VLOOKUP(H2304,'Cross-Page Data'!$D$4:$F$48,3,FALSE)="natural gas",VLOOKUP(G2304,'Cross-Page Data'!$I$4:$J$19,2,FALSE),IF(VLOOKUP(H2304,'Cross-Page Data'!$D$4:$F$48,3,FALSE)="solar",IF(G2304="PV","solar PV","solar thermal"),IF(VLOOKUP(H2304,'Cross-Page Data'!$D$4:$F$48,3,FALSE)="wind",VLOOKUP(G2304,'Cross-Page Data'!$I$4:$J$19,2,FALSE),IF(VLOOKUP(H2304,'Cross-Page Data'!$D$4:$F$48,3,FALSE)="hydro",VLOOKUP(G2304,'Cross-Page Data'!$I$4:$J$19,2,FALSE),VLOOKUP(H2304,'Cross-Page Data'!$D$4:$F$48,3,FALSE)))))</f>
        <v/>
      </c>
      <c r="M2304" s="120">
        <f>IF(AND($P$2=FALSE,OR(F2304="Commercial NAICS Cogen",F2304="Industrial NAICS Cogen",F2304="NAICS-22 Cogen")),FALSE,IF(AND($P$3=FALSE,OR(F2304="Commercial NAICS Cogen",F2304="Commercial NAICS Non-Cogen",F2304="Industrial NAICS Cogen", F2304="industrial NAICS non-Cogen")),FALSE, TRUE))</f>
        <v/>
      </c>
    </row>
    <row r="2305">
      <c r="A2305" s="129" t="n">
        <v>50216</v>
      </c>
      <c r="B2305" s="130" t="inlineStr">
        <is>
          <t>Watson Cogeneration</t>
        </is>
      </c>
      <c r="C2305" s="130" t="inlineStr">
        <is>
          <t>ARCO Products Co-Watson</t>
        </is>
      </c>
      <c r="D2305" s="129" t="n">
        <v>867</v>
      </c>
      <c r="E2305" s="130" t="inlineStr">
        <is>
          <t>CA</t>
        </is>
      </c>
      <c r="F2305" s="130" t="inlineStr">
        <is>
          <t>Industrial NAICS Cogen</t>
        </is>
      </c>
      <c r="G2305" s="130" t="inlineStr">
        <is>
          <t>CT</t>
        </is>
      </c>
      <c r="H2305" s="130" t="inlineStr">
        <is>
          <t>WO</t>
        </is>
      </c>
      <c r="I2305" s="130" t="inlineStr">
        <is>
          <t>WOO</t>
        </is>
      </c>
      <c r="J2305" s="131" t="n">
        <v>4472.967</v>
      </c>
      <c r="K2305" s="129" t="n">
        <v>2020</v>
      </c>
      <c r="L2305" s="120">
        <f>IF(VLOOKUP(H2305,'Cross-Page Data'!$D$4:$F$48,3,FALSE)="natural gas",VLOOKUP(G2305,'Cross-Page Data'!$I$4:$J$19,2,FALSE),IF(VLOOKUP(H2305,'Cross-Page Data'!$D$4:$F$48,3,FALSE)="solar",IF(G2305="PV","solar PV","solar thermal"),IF(VLOOKUP(H2305,'Cross-Page Data'!$D$4:$F$48,3,FALSE)="wind",VLOOKUP(G2305,'Cross-Page Data'!$I$4:$J$19,2,FALSE),IF(VLOOKUP(H2305,'Cross-Page Data'!$D$4:$F$48,3,FALSE)="hydro",VLOOKUP(G2305,'Cross-Page Data'!$I$4:$J$19,2,FALSE),VLOOKUP(H2305,'Cross-Page Data'!$D$4:$F$48,3,FALSE)))))</f>
        <v/>
      </c>
      <c r="M2305" s="120">
        <f>IF(AND($P$2=FALSE,OR(F2305="Commercial NAICS Cogen",F2305="Industrial NAICS Cogen",F2305="NAICS-22 Cogen")),FALSE,IF(AND($P$3=FALSE,OR(F2305="Commercial NAICS Cogen",F2305="Commercial NAICS Non-Cogen",F2305="Industrial NAICS Cogen", F2305="industrial NAICS non-Cogen")),FALSE, TRUE))</f>
        <v/>
      </c>
    </row>
    <row r="2306">
      <c r="A2306" s="129" t="n">
        <v>50224</v>
      </c>
      <c r="B2306" s="130" t="inlineStr">
        <is>
          <t>Oxnard Wastewater Treatment Plant</t>
        </is>
      </c>
      <c r="C2306" s="130" t="inlineStr">
        <is>
          <t>Oxnard City of</t>
        </is>
      </c>
      <c r="D2306" s="129" t="n">
        <v>22045</v>
      </c>
      <c r="E2306" s="130" t="inlineStr">
        <is>
          <t>CA</t>
        </is>
      </c>
      <c r="F2306" s="130" t="inlineStr">
        <is>
          <t>Commercial NAICS Cogen</t>
        </is>
      </c>
      <c r="G2306" s="130" t="inlineStr">
        <is>
          <t>IC</t>
        </is>
      </c>
      <c r="H2306" s="130" t="inlineStr">
        <is>
          <t>NG</t>
        </is>
      </c>
      <c r="I2306" s="130" t="inlineStr">
        <is>
          <t>NG</t>
        </is>
      </c>
      <c r="J2306" s="131" t="n">
        <v>1244.638</v>
      </c>
      <c r="K2306" s="129" t="n">
        <v>2020</v>
      </c>
      <c r="L2306" s="120">
        <f>IF(VLOOKUP(H2306,'Cross-Page Data'!$D$4:$F$48,3,FALSE)="natural gas",VLOOKUP(G2306,'Cross-Page Data'!$I$4:$J$19,2,FALSE),IF(VLOOKUP(H2306,'Cross-Page Data'!$D$4:$F$48,3,FALSE)="solar",IF(G2306="PV","solar PV","solar thermal"),IF(VLOOKUP(H2306,'Cross-Page Data'!$D$4:$F$48,3,FALSE)="wind",VLOOKUP(G2306,'Cross-Page Data'!$I$4:$J$19,2,FALSE),IF(VLOOKUP(H2306,'Cross-Page Data'!$D$4:$F$48,3,FALSE)="hydro",VLOOKUP(G2306,'Cross-Page Data'!$I$4:$J$19,2,FALSE),VLOOKUP(H2306,'Cross-Page Data'!$D$4:$F$48,3,FALSE)))))</f>
        <v/>
      </c>
      <c r="M2306" s="120">
        <f>IF(AND($P$2=FALSE,OR(F2306="Commercial NAICS Cogen",F2306="Industrial NAICS Cogen",F2306="NAICS-22 Cogen")),FALSE,IF(AND($P$3=FALSE,OR(F2306="Commercial NAICS Cogen",F2306="Commercial NAICS Non-Cogen",F2306="Industrial NAICS Cogen", F2306="industrial NAICS non-Cogen")),FALSE, TRUE))</f>
        <v/>
      </c>
    </row>
    <row r="2307">
      <c r="A2307" s="129" t="n">
        <v>50224</v>
      </c>
      <c r="B2307" s="130" t="inlineStr">
        <is>
          <t>Oxnard Wastewater Treatment Plant</t>
        </is>
      </c>
      <c r="C2307" s="130" t="inlineStr">
        <is>
          <t>Oxnard City of</t>
        </is>
      </c>
      <c r="D2307" s="129" t="n">
        <v>22045</v>
      </c>
      <c r="E2307" s="130" t="inlineStr">
        <is>
          <t>CA</t>
        </is>
      </c>
      <c r="F2307" s="130" t="inlineStr">
        <is>
          <t>Commercial NAICS Cogen</t>
        </is>
      </c>
      <c r="G2307" s="130" t="inlineStr">
        <is>
          <t>IC</t>
        </is>
      </c>
      <c r="H2307" s="130" t="inlineStr">
        <is>
          <t>OBG</t>
        </is>
      </c>
      <c r="I2307" s="130" t="inlineStr">
        <is>
          <t>ORW</t>
        </is>
      </c>
      <c r="J2307" s="131" t="n">
        <v>4588.362</v>
      </c>
      <c r="K2307" s="129" t="n">
        <v>2020</v>
      </c>
      <c r="L2307" s="120">
        <f>IF(VLOOKUP(H2307,'Cross-Page Data'!$D$4:$F$48,3,FALSE)="natural gas",VLOOKUP(G2307,'Cross-Page Data'!$I$4:$J$19,2,FALSE),IF(VLOOKUP(H2307,'Cross-Page Data'!$D$4:$F$48,3,FALSE)="solar",IF(G2307="PV","solar PV","solar thermal"),IF(VLOOKUP(H2307,'Cross-Page Data'!$D$4:$F$48,3,FALSE)="wind",VLOOKUP(G2307,'Cross-Page Data'!$I$4:$J$19,2,FALSE),IF(VLOOKUP(H2307,'Cross-Page Data'!$D$4:$F$48,3,FALSE)="hydro",VLOOKUP(G2307,'Cross-Page Data'!$I$4:$J$19,2,FALSE),VLOOKUP(H2307,'Cross-Page Data'!$D$4:$F$48,3,FALSE)))))</f>
        <v/>
      </c>
      <c r="M2307" s="120">
        <f>IF(AND($P$2=FALSE,OR(F2307="Commercial NAICS Cogen",F2307="Industrial NAICS Cogen",F2307="NAICS-22 Cogen")),FALSE,IF(AND($P$3=FALSE,OR(F2307="Commercial NAICS Cogen",F2307="Commercial NAICS Non-Cogen",F2307="Industrial NAICS Cogen", F2307="industrial NAICS non-Cogen")),FALSE, TRUE))</f>
        <v/>
      </c>
    </row>
    <row r="2308">
      <c r="A2308" s="129" t="n">
        <v>50224</v>
      </c>
      <c r="B2308" s="130" t="inlineStr">
        <is>
          <t>Oxnard Wastewater Treatment Plant</t>
        </is>
      </c>
      <c r="C2308" s="130" t="inlineStr">
        <is>
          <t>Oxnard City of</t>
        </is>
      </c>
      <c r="D2308" s="129" t="n">
        <v>22045</v>
      </c>
      <c r="E2308" s="130" t="inlineStr">
        <is>
          <t>CA</t>
        </is>
      </c>
      <c r="F2308" s="130" t="inlineStr">
        <is>
          <t>Commercial NAICS Cogen</t>
        </is>
      </c>
      <c r="G2308" s="130" t="inlineStr">
        <is>
          <t>IC</t>
        </is>
      </c>
      <c r="H2308" s="130" t="inlineStr">
        <is>
          <t>PG</t>
        </is>
      </c>
      <c r="I2308" s="130" t="inlineStr">
        <is>
          <t>WOO</t>
        </is>
      </c>
      <c r="J2308" s="131" t="n">
        <v>0</v>
      </c>
      <c r="K2308" s="129" t="n">
        <v>2020</v>
      </c>
      <c r="L2308" s="120">
        <f>IF(VLOOKUP(H2308,'Cross-Page Data'!$D$4:$F$48,3,FALSE)="natural gas",VLOOKUP(G2308,'Cross-Page Data'!$I$4:$J$19,2,FALSE),IF(VLOOKUP(H2308,'Cross-Page Data'!$D$4:$F$48,3,FALSE)="solar",IF(G2308="PV","solar PV","solar thermal"),IF(VLOOKUP(H2308,'Cross-Page Data'!$D$4:$F$48,3,FALSE)="wind",VLOOKUP(G2308,'Cross-Page Data'!$I$4:$J$19,2,FALSE),IF(VLOOKUP(H2308,'Cross-Page Data'!$D$4:$F$48,3,FALSE)="hydro",VLOOKUP(G2308,'Cross-Page Data'!$I$4:$J$19,2,FALSE),VLOOKUP(H2308,'Cross-Page Data'!$D$4:$F$48,3,FALSE)))))</f>
        <v/>
      </c>
      <c r="M2308" s="120">
        <f>IF(AND($P$2=FALSE,OR(F2308="Commercial NAICS Cogen",F2308="Industrial NAICS Cogen",F2308="NAICS-22 Cogen")),FALSE,IF(AND($P$3=FALSE,OR(F2308="Commercial NAICS Cogen",F2308="Commercial NAICS Non-Cogen",F2308="Industrial NAICS Cogen", F2308="industrial NAICS non-Cogen")),FALSE, TRUE))</f>
        <v/>
      </c>
    </row>
    <row r="2309">
      <c r="A2309" s="129" t="n">
        <v>50225</v>
      </c>
      <c r="B2309" s="130" t="inlineStr">
        <is>
          <t>Regional Waste Systems</t>
        </is>
      </c>
      <c r="C2309" s="130" t="inlineStr">
        <is>
          <t>Ecomaine</t>
        </is>
      </c>
      <c r="D2309" s="129" t="n">
        <v>15824</v>
      </c>
      <c r="E2309" s="130" t="inlineStr">
        <is>
          <t>ME</t>
        </is>
      </c>
      <c r="F2309" s="130" t="inlineStr">
        <is>
          <t>NAICS-22 Non-Cogen</t>
        </is>
      </c>
      <c r="G2309" s="130" t="inlineStr">
        <is>
          <t>ST</t>
        </is>
      </c>
      <c r="H2309" s="130" t="inlineStr">
        <is>
          <t>MSB</t>
        </is>
      </c>
      <c r="I2309" s="130" t="inlineStr">
        <is>
          <t>MLG</t>
        </is>
      </c>
      <c r="J2309" s="131" t="n">
        <v>38285.285</v>
      </c>
      <c r="K2309" s="129" t="n">
        <v>2020</v>
      </c>
      <c r="L2309" s="120">
        <f>IF(VLOOKUP(H2309,'Cross-Page Data'!$D$4:$F$48,3,FALSE)="natural gas",VLOOKUP(G2309,'Cross-Page Data'!$I$4:$J$19,2,FALSE),IF(VLOOKUP(H2309,'Cross-Page Data'!$D$4:$F$48,3,FALSE)="solar",IF(G2309="PV","solar PV","solar thermal"),IF(VLOOKUP(H2309,'Cross-Page Data'!$D$4:$F$48,3,FALSE)="wind",VLOOKUP(G2309,'Cross-Page Data'!$I$4:$J$19,2,FALSE),IF(VLOOKUP(H2309,'Cross-Page Data'!$D$4:$F$48,3,FALSE)="hydro",VLOOKUP(G2309,'Cross-Page Data'!$I$4:$J$19,2,FALSE),VLOOKUP(H2309,'Cross-Page Data'!$D$4:$F$48,3,FALSE)))))</f>
        <v/>
      </c>
      <c r="M2309" s="120">
        <f>IF(AND($P$2=FALSE,OR(F2309="Commercial NAICS Cogen",F2309="Industrial NAICS Cogen",F2309="NAICS-22 Cogen")),FALSE,IF(AND($P$3=FALSE,OR(F2309="Commercial NAICS Cogen",F2309="Commercial NAICS Non-Cogen",F2309="Industrial NAICS Cogen", F2309="industrial NAICS non-Cogen")),FALSE, TRUE))</f>
        <v/>
      </c>
    </row>
    <row r="2310">
      <c r="A2310" s="129" t="n">
        <v>50225</v>
      </c>
      <c r="B2310" s="130" t="inlineStr">
        <is>
          <t>Regional Waste Systems</t>
        </is>
      </c>
      <c r="C2310" s="130" t="inlineStr">
        <is>
          <t>Ecomaine</t>
        </is>
      </c>
      <c r="D2310" s="129" t="n">
        <v>15824</v>
      </c>
      <c r="E2310" s="130" t="inlineStr">
        <is>
          <t>ME</t>
        </is>
      </c>
      <c r="F2310" s="130" t="inlineStr">
        <is>
          <t>NAICS-22 Non-Cogen</t>
        </is>
      </c>
      <c r="G2310" s="130" t="inlineStr">
        <is>
          <t>ST</t>
        </is>
      </c>
      <c r="H2310" s="130" t="inlineStr">
        <is>
          <t>MSN</t>
        </is>
      </c>
      <c r="I2310" s="130" t="inlineStr">
        <is>
          <t>OTH</t>
        </is>
      </c>
      <c r="J2310" s="131" t="n">
        <v>46793.307</v>
      </c>
      <c r="K2310" s="129" t="n">
        <v>2020</v>
      </c>
      <c r="L2310" s="120">
        <f>IF(VLOOKUP(H2310,'Cross-Page Data'!$D$4:$F$48,3,FALSE)="natural gas",VLOOKUP(G2310,'Cross-Page Data'!$I$4:$J$19,2,FALSE),IF(VLOOKUP(H2310,'Cross-Page Data'!$D$4:$F$48,3,FALSE)="solar",IF(G2310="PV","solar PV","solar thermal"),IF(VLOOKUP(H2310,'Cross-Page Data'!$D$4:$F$48,3,FALSE)="wind",VLOOKUP(G2310,'Cross-Page Data'!$I$4:$J$19,2,FALSE),IF(VLOOKUP(H2310,'Cross-Page Data'!$D$4:$F$48,3,FALSE)="hydro",VLOOKUP(G2310,'Cross-Page Data'!$I$4:$J$19,2,FALSE),VLOOKUP(H2310,'Cross-Page Data'!$D$4:$F$48,3,FALSE)))))</f>
        <v/>
      </c>
      <c r="M2310" s="120">
        <f>IF(AND($P$2=FALSE,OR(F2310="Commercial NAICS Cogen",F2310="Industrial NAICS Cogen",F2310="NAICS-22 Cogen")),FALSE,IF(AND($P$3=FALSE,OR(F2310="Commercial NAICS Cogen",F2310="Commercial NAICS Non-Cogen",F2310="Industrial NAICS Cogen", F2310="industrial NAICS non-Cogen")),FALSE, TRUE))</f>
        <v/>
      </c>
    </row>
    <row r="2311">
      <c r="A2311" s="129" t="n">
        <v>50225</v>
      </c>
      <c r="B2311" s="130" t="inlineStr">
        <is>
          <t>Regional Waste Systems</t>
        </is>
      </c>
      <c r="C2311" s="130" t="inlineStr">
        <is>
          <t>Ecomaine</t>
        </is>
      </c>
      <c r="D2311" s="129" t="n">
        <v>15824</v>
      </c>
      <c r="E2311" s="130" t="inlineStr">
        <is>
          <t>ME</t>
        </is>
      </c>
      <c r="F2311" s="130" t="inlineStr">
        <is>
          <t>NAICS-22 Non-Cogen</t>
        </is>
      </c>
      <c r="G2311" s="130" t="inlineStr">
        <is>
          <t>ST</t>
        </is>
      </c>
      <c r="H2311" s="130" t="inlineStr">
        <is>
          <t>NG</t>
        </is>
      </c>
      <c r="I2311" s="130" t="inlineStr">
        <is>
          <t>NG</t>
        </is>
      </c>
      <c r="J2311" s="131" t="n">
        <v>1108.408</v>
      </c>
      <c r="K2311" s="129" t="n">
        <v>2020</v>
      </c>
      <c r="L2311" s="120">
        <f>IF(VLOOKUP(H2311,'Cross-Page Data'!$D$4:$F$48,3,FALSE)="natural gas",VLOOKUP(G2311,'Cross-Page Data'!$I$4:$J$19,2,FALSE),IF(VLOOKUP(H2311,'Cross-Page Data'!$D$4:$F$48,3,FALSE)="solar",IF(G2311="PV","solar PV","solar thermal"),IF(VLOOKUP(H2311,'Cross-Page Data'!$D$4:$F$48,3,FALSE)="wind",VLOOKUP(G2311,'Cross-Page Data'!$I$4:$J$19,2,FALSE),IF(VLOOKUP(H2311,'Cross-Page Data'!$D$4:$F$48,3,FALSE)="hydro",VLOOKUP(G2311,'Cross-Page Data'!$I$4:$J$19,2,FALSE),VLOOKUP(H2311,'Cross-Page Data'!$D$4:$F$48,3,FALSE)))))</f>
        <v/>
      </c>
      <c r="M2311" s="120">
        <f>IF(AND($P$2=FALSE,OR(F2311="Commercial NAICS Cogen",F2311="Industrial NAICS Cogen",F2311="NAICS-22 Cogen")),FALSE,IF(AND($P$3=FALSE,OR(F2311="Commercial NAICS Cogen",F2311="Commercial NAICS Non-Cogen",F2311="Industrial NAICS Cogen", F2311="industrial NAICS non-Cogen")),FALSE, TRUE))</f>
        <v/>
      </c>
    </row>
    <row r="2312">
      <c r="A2312" s="129" t="n">
        <v>50240</v>
      </c>
      <c r="B2312" s="130" t="inlineStr">
        <is>
          <t>Purdue University</t>
        </is>
      </c>
      <c r="C2312" s="130" t="inlineStr">
        <is>
          <t>Purdue University</t>
        </is>
      </c>
      <c r="D2312" s="129" t="n">
        <v>15526</v>
      </c>
      <c r="E2312" s="130" t="inlineStr">
        <is>
          <t>IN</t>
        </is>
      </c>
      <c r="F2312" s="130" t="inlineStr">
        <is>
          <t>Commercial NAICS Cogen</t>
        </is>
      </c>
      <c r="G2312" s="130" t="inlineStr">
        <is>
          <t>IC</t>
        </is>
      </c>
      <c r="H2312" s="130" t="inlineStr">
        <is>
          <t>DFO</t>
        </is>
      </c>
      <c r="I2312" s="130" t="inlineStr">
        <is>
          <t>DFO</t>
        </is>
      </c>
      <c r="J2312" s="131" t="n">
        <v>27.44</v>
      </c>
      <c r="K2312" s="129" t="n">
        <v>2020</v>
      </c>
      <c r="L2312" s="120">
        <f>IF(VLOOKUP(H2312,'Cross-Page Data'!$D$4:$F$48,3,FALSE)="natural gas",VLOOKUP(G2312,'Cross-Page Data'!$I$4:$J$19,2,FALSE),IF(VLOOKUP(H2312,'Cross-Page Data'!$D$4:$F$48,3,FALSE)="solar",IF(G2312="PV","solar PV","solar thermal"),IF(VLOOKUP(H2312,'Cross-Page Data'!$D$4:$F$48,3,FALSE)="wind",VLOOKUP(G2312,'Cross-Page Data'!$I$4:$J$19,2,FALSE),IF(VLOOKUP(H2312,'Cross-Page Data'!$D$4:$F$48,3,FALSE)="hydro",VLOOKUP(G2312,'Cross-Page Data'!$I$4:$J$19,2,FALSE),VLOOKUP(H2312,'Cross-Page Data'!$D$4:$F$48,3,FALSE)))))</f>
        <v/>
      </c>
      <c r="M2312" s="120">
        <f>IF(AND($P$2=FALSE,OR(F2312="Commercial NAICS Cogen",F2312="Industrial NAICS Cogen",F2312="NAICS-22 Cogen")),FALSE,IF(AND($P$3=FALSE,OR(F2312="Commercial NAICS Cogen",F2312="Commercial NAICS Non-Cogen",F2312="Industrial NAICS Cogen", F2312="industrial NAICS non-Cogen")),FALSE, TRUE))</f>
        <v/>
      </c>
    </row>
    <row r="2313">
      <c r="A2313" s="129" t="n">
        <v>50240</v>
      </c>
      <c r="B2313" s="130" t="inlineStr">
        <is>
          <t>Purdue University</t>
        </is>
      </c>
      <c r="C2313" s="130" t="inlineStr">
        <is>
          <t>Purdue University</t>
        </is>
      </c>
      <c r="D2313" s="129" t="n">
        <v>15526</v>
      </c>
      <c r="E2313" s="130" t="inlineStr">
        <is>
          <t>IN</t>
        </is>
      </c>
      <c r="F2313" s="130" t="inlineStr">
        <is>
          <t>Commercial NAICS Cogen</t>
        </is>
      </c>
      <c r="G2313" s="130" t="inlineStr">
        <is>
          <t>ST</t>
        </is>
      </c>
      <c r="H2313" s="130" t="inlineStr">
        <is>
          <t>BIT</t>
        </is>
      </c>
      <c r="I2313" s="130" t="inlineStr">
        <is>
          <t>COL</t>
        </is>
      </c>
      <c r="J2313" s="131" t="n">
        <v>20878.556</v>
      </c>
      <c r="K2313" s="129" t="n">
        <v>2020</v>
      </c>
      <c r="L2313" s="120">
        <f>IF(VLOOKUP(H2313,'Cross-Page Data'!$D$4:$F$48,3,FALSE)="natural gas",VLOOKUP(G2313,'Cross-Page Data'!$I$4:$J$19,2,FALSE),IF(VLOOKUP(H2313,'Cross-Page Data'!$D$4:$F$48,3,FALSE)="solar",IF(G2313="PV","solar PV","solar thermal"),IF(VLOOKUP(H2313,'Cross-Page Data'!$D$4:$F$48,3,FALSE)="wind",VLOOKUP(G2313,'Cross-Page Data'!$I$4:$J$19,2,FALSE),IF(VLOOKUP(H2313,'Cross-Page Data'!$D$4:$F$48,3,FALSE)="hydro",VLOOKUP(G2313,'Cross-Page Data'!$I$4:$J$19,2,FALSE),VLOOKUP(H2313,'Cross-Page Data'!$D$4:$F$48,3,FALSE)))))</f>
        <v/>
      </c>
      <c r="M2313" s="120">
        <f>IF(AND($P$2=FALSE,OR(F2313="Commercial NAICS Cogen",F2313="Industrial NAICS Cogen",F2313="NAICS-22 Cogen")),FALSE,IF(AND($P$3=FALSE,OR(F2313="Commercial NAICS Cogen",F2313="Commercial NAICS Non-Cogen",F2313="Industrial NAICS Cogen", F2313="industrial NAICS non-Cogen")),FALSE, TRUE))</f>
        <v/>
      </c>
    </row>
    <row r="2314">
      <c r="A2314" s="129" t="n">
        <v>50240</v>
      </c>
      <c r="B2314" s="130" t="inlineStr">
        <is>
          <t>Purdue University</t>
        </is>
      </c>
      <c r="C2314" s="130" t="inlineStr">
        <is>
          <t>Purdue University</t>
        </is>
      </c>
      <c r="D2314" s="129" t="n">
        <v>15526</v>
      </c>
      <c r="E2314" s="130" t="inlineStr">
        <is>
          <t>IN</t>
        </is>
      </c>
      <c r="F2314" s="130" t="inlineStr">
        <is>
          <t>Commercial NAICS Cogen</t>
        </is>
      </c>
      <c r="G2314" s="130" t="inlineStr">
        <is>
          <t>ST</t>
        </is>
      </c>
      <c r="H2314" s="130" t="inlineStr">
        <is>
          <t>DFO</t>
        </is>
      </c>
      <c r="I2314" s="130" t="inlineStr">
        <is>
          <t>DFO</t>
        </is>
      </c>
      <c r="J2314" s="131" t="n">
        <v>5.169</v>
      </c>
      <c r="K2314" s="129" t="n">
        <v>2020</v>
      </c>
      <c r="L2314" s="120">
        <f>IF(VLOOKUP(H2314,'Cross-Page Data'!$D$4:$F$48,3,FALSE)="natural gas",VLOOKUP(G2314,'Cross-Page Data'!$I$4:$J$19,2,FALSE),IF(VLOOKUP(H2314,'Cross-Page Data'!$D$4:$F$48,3,FALSE)="solar",IF(G2314="PV","solar PV","solar thermal"),IF(VLOOKUP(H2314,'Cross-Page Data'!$D$4:$F$48,3,FALSE)="wind",VLOOKUP(G2314,'Cross-Page Data'!$I$4:$J$19,2,FALSE),IF(VLOOKUP(H2314,'Cross-Page Data'!$D$4:$F$48,3,FALSE)="hydro",VLOOKUP(G2314,'Cross-Page Data'!$I$4:$J$19,2,FALSE),VLOOKUP(H2314,'Cross-Page Data'!$D$4:$F$48,3,FALSE)))))</f>
        <v/>
      </c>
      <c r="M2314" s="120">
        <f>IF(AND($P$2=FALSE,OR(F2314="Commercial NAICS Cogen",F2314="Industrial NAICS Cogen",F2314="NAICS-22 Cogen")),FALSE,IF(AND($P$3=FALSE,OR(F2314="Commercial NAICS Cogen",F2314="Commercial NAICS Non-Cogen",F2314="Industrial NAICS Cogen", F2314="industrial NAICS non-Cogen")),FALSE, TRUE))</f>
        <v/>
      </c>
    </row>
    <row r="2315">
      <c r="A2315" s="129" t="n">
        <v>50240</v>
      </c>
      <c r="B2315" s="130" t="inlineStr">
        <is>
          <t>Purdue University</t>
        </is>
      </c>
      <c r="C2315" s="130" t="inlineStr">
        <is>
          <t>Purdue University</t>
        </is>
      </c>
      <c r="D2315" s="129" t="n">
        <v>15526</v>
      </c>
      <c r="E2315" s="130" t="inlineStr">
        <is>
          <t>IN</t>
        </is>
      </c>
      <c r="F2315" s="130" t="inlineStr">
        <is>
          <t>Commercial NAICS Cogen</t>
        </is>
      </c>
      <c r="G2315" s="130" t="inlineStr">
        <is>
          <t>ST</t>
        </is>
      </c>
      <c r="H2315" s="130" t="inlineStr">
        <is>
          <t>NG</t>
        </is>
      </c>
      <c r="I2315" s="130" t="inlineStr">
        <is>
          <t>NG</t>
        </is>
      </c>
      <c r="J2315" s="131" t="n">
        <v>107340.67</v>
      </c>
      <c r="K2315" s="129" t="n">
        <v>2020</v>
      </c>
      <c r="L2315" s="120">
        <f>IF(VLOOKUP(H2315,'Cross-Page Data'!$D$4:$F$48,3,FALSE)="natural gas",VLOOKUP(G2315,'Cross-Page Data'!$I$4:$J$19,2,FALSE),IF(VLOOKUP(H2315,'Cross-Page Data'!$D$4:$F$48,3,FALSE)="solar",IF(G2315="PV","solar PV","solar thermal"),IF(VLOOKUP(H2315,'Cross-Page Data'!$D$4:$F$48,3,FALSE)="wind",VLOOKUP(G2315,'Cross-Page Data'!$I$4:$J$19,2,FALSE),IF(VLOOKUP(H2315,'Cross-Page Data'!$D$4:$F$48,3,FALSE)="hydro",VLOOKUP(G2315,'Cross-Page Data'!$I$4:$J$19,2,FALSE),VLOOKUP(H2315,'Cross-Page Data'!$D$4:$F$48,3,FALSE)))))</f>
        <v/>
      </c>
      <c r="M2315" s="120">
        <f>IF(AND($P$2=FALSE,OR(F2315="Commercial NAICS Cogen",F2315="Industrial NAICS Cogen",F2315="NAICS-22 Cogen")),FALSE,IF(AND($P$3=FALSE,OR(F2315="Commercial NAICS Cogen",F2315="Commercial NAICS Non-Cogen",F2315="Industrial NAICS Cogen", F2315="industrial NAICS non-Cogen")),FALSE, TRUE))</f>
        <v/>
      </c>
    </row>
    <row r="2316">
      <c r="A2316" s="129" t="n">
        <v>50241</v>
      </c>
      <c r="B2316" s="130" t="inlineStr">
        <is>
          <t>Tenet Hospital</t>
        </is>
      </c>
      <c r="C2316" s="130" t="inlineStr">
        <is>
          <t>Tenet Hospital Ltd</t>
        </is>
      </c>
      <c r="D2316" s="129" t="n">
        <v>27378</v>
      </c>
      <c r="E2316" s="130" t="inlineStr">
        <is>
          <t>TX</t>
        </is>
      </c>
      <c r="F2316" s="130" t="inlineStr">
        <is>
          <t>Commercial NAICS Cogen</t>
        </is>
      </c>
      <c r="G2316" s="130" t="inlineStr">
        <is>
          <t>IC</t>
        </is>
      </c>
      <c r="H2316" s="130" t="inlineStr">
        <is>
          <t>DFO</t>
        </is>
      </c>
      <c r="I2316" s="130" t="inlineStr">
        <is>
          <t>DFO</t>
        </is>
      </c>
      <c r="J2316" s="131" t="n">
        <v>138</v>
      </c>
      <c r="K2316" s="129" t="n">
        <v>2020</v>
      </c>
      <c r="L2316" s="120">
        <f>IF(VLOOKUP(H2316,'Cross-Page Data'!$D$4:$F$48,3,FALSE)="natural gas",VLOOKUP(G2316,'Cross-Page Data'!$I$4:$J$19,2,FALSE),IF(VLOOKUP(H2316,'Cross-Page Data'!$D$4:$F$48,3,FALSE)="solar",IF(G2316="PV","solar PV","solar thermal"),IF(VLOOKUP(H2316,'Cross-Page Data'!$D$4:$F$48,3,FALSE)="wind",VLOOKUP(G2316,'Cross-Page Data'!$I$4:$J$19,2,FALSE),IF(VLOOKUP(H2316,'Cross-Page Data'!$D$4:$F$48,3,FALSE)="hydro",VLOOKUP(G2316,'Cross-Page Data'!$I$4:$J$19,2,FALSE),VLOOKUP(H2316,'Cross-Page Data'!$D$4:$F$48,3,FALSE)))))</f>
        <v/>
      </c>
      <c r="M2316" s="120">
        <f>IF(AND($P$2=FALSE,OR(F2316="Commercial NAICS Cogen",F2316="Industrial NAICS Cogen",F2316="NAICS-22 Cogen")),FALSE,IF(AND($P$3=FALSE,OR(F2316="Commercial NAICS Cogen",F2316="Commercial NAICS Non-Cogen",F2316="Industrial NAICS Cogen", F2316="industrial NAICS non-Cogen")),FALSE, TRUE))</f>
        <v/>
      </c>
    </row>
    <row r="2317">
      <c r="A2317" s="129" t="n">
        <v>50241</v>
      </c>
      <c r="B2317" s="130" t="inlineStr">
        <is>
          <t>Tenet Hospital</t>
        </is>
      </c>
      <c r="C2317" s="130" t="inlineStr">
        <is>
          <t>Tenet Hospital Ltd</t>
        </is>
      </c>
      <c r="D2317" s="129" t="n">
        <v>27378</v>
      </c>
      <c r="E2317" s="130" t="inlineStr">
        <is>
          <t>TX</t>
        </is>
      </c>
      <c r="F2317" s="130" t="inlineStr">
        <is>
          <t>Commercial NAICS Cogen</t>
        </is>
      </c>
      <c r="G2317" s="130" t="inlineStr">
        <is>
          <t>IC</t>
        </is>
      </c>
      <c r="H2317" s="130" t="inlineStr">
        <is>
          <t>NG</t>
        </is>
      </c>
      <c r="I2317" s="130" t="inlineStr">
        <is>
          <t>NG</t>
        </is>
      </c>
      <c r="J2317" s="131" t="n">
        <v>0</v>
      </c>
      <c r="K2317" s="129" t="n">
        <v>2020</v>
      </c>
      <c r="L2317" s="120">
        <f>IF(VLOOKUP(H2317,'Cross-Page Data'!$D$4:$F$48,3,FALSE)="natural gas",VLOOKUP(G2317,'Cross-Page Data'!$I$4:$J$19,2,FALSE),IF(VLOOKUP(H2317,'Cross-Page Data'!$D$4:$F$48,3,FALSE)="solar",IF(G2317="PV","solar PV","solar thermal"),IF(VLOOKUP(H2317,'Cross-Page Data'!$D$4:$F$48,3,FALSE)="wind",VLOOKUP(G2317,'Cross-Page Data'!$I$4:$J$19,2,FALSE),IF(VLOOKUP(H2317,'Cross-Page Data'!$D$4:$F$48,3,FALSE)="hydro",VLOOKUP(G2317,'Cross-Page Data'!$I$4:$J$19,2,FALSE),VLOOKUP(H2317,'Cross-Page Data'!$D$4:$F$48,3,FALSE)))))</f>
        <v/>
      </c>
      <c r="M2317" s="120">
        <f>IF(AND($P$2=FALSE,OR(F2317="Commercial NAICS Cogen",F2317="Industrial NAICS Cogen",F2317="NAICS-22 Cogen")),FALSE,IF(AND($P$3=FALSE,OR(F2317="Commercial NAICS Cogen",F2317="Commercial NAICS Non-Cogen",F2317="Industrial NAICS Cogen", F2317="industrial NAICS non-Cogen")),FALSE, TRUE))</f>
        <v/>
      </c>
    </row>
    <row r="2318">
      <c r="A2318" s="129" t="n">
        <v>50243</v>
      </c>
      <c r="B2318" s="130" t="inlineStr">
        <is>
          <t>Bucksport Generation LLC</t>
        </is>
      </c>
      <c r="C2318" s="130" t="inlineStr">
        <is>
          <t>Bucksport Generation LLC</t>
        </is>
      </c>
      <c r="D2318" s="129" t="n">
        <v>9303</v>
      </c>
      <c r="E2318" s="130" t="inlineStr">
        <is>
          <t>ME</t>
        </is>
      </c>
      <c r="F2318" s="130" t="inlineStr">
        <is>
          <t>NAICS-22 Non-Cogen</t>
        </is>
      </c>
      <c r="G2318" s="130" t="inlineStr">
        <is>
          <t>GT</t>
        </is>
      </c>
      <c r="H2318" s="130" t="inlineStr">
        <is>
          <t>BIT</t>
        </is>
      </c>
      <c r="I2318" s="130" t="inlineStr">
        <is>
          <t>COL</t>
        </is>
      </c>
      <c r="J2318" s="131" t="n">
        <v>0</v>
      </c>
      <c r="K2318" s="129" t="n">
        <v>2020</v>
      </c>
      <c r="L2318" s="120">
        <f>IF(VLOOKUP(H2318,'Cross-Page Data'!$D$4:$F$48,3,FALSE)="natural gas",VLOOKUP(G2318,'Cross-Page Data'!$I$4:$J$19,2,FALSE),IF(VLOOKUP(H2318,'Cross-Page Data'!$D$4:$F$48,3,FALSE)="solar",IF(G2318="PV","solar PV","solar thermal"),IF(VLOOKUP(H2318,'Cross-Page Data'!$D$4:$F$48,3,FALSE)="wind",VLOOKUP(G2318,'Cross-Page Data'!$I$4:$J$19,2,FALSE),IF(VLOOKUP(H2318,'Cross-Page Data'!$D$4:$F$48,3,FALSE)="hydro",VLOOKUP(G2318,'Cross-Page Data'!$I$4:$J$19,2,FALSE),VLOOKUP(H2318,'Cross-Page Data'!$D$4:$F$48,3,FALSE)))))</f>
        <v/>
      </c>
      <c r="M2318" s="120">
        <f>IF(AND($P$2=FALSE,OR(F2318="Commercial NAICS Cogen",F2318="Industrial NAICS Cogen",F2318="NAICS-22 Cogen")),FALSE,IF(AND($P$3=FALSE,OR(F2318="Commercial NAICS Cogen",F2318="Commercial NAICS Non-Cogen",F2318="Industrial NAICS Cogen", F2318="industrial NAICS non-Cogen")),FALSE, TRUE))</f>
        <v/>
      </c>
    </row>
    <row r="2319">
      <c r="A2319" s="129" t="n">
        <v>50243</v>
      </c>
      <c r="B2319" s="130" t="inlineStr">
        <is>
          <t>Bucksport Generation LLC</t>
        </is>
      </c>
      <c r="C2319" s="130" t="inlineStr">
        <is>
          <t>Bucksport Generation LLC</t>
        </is>
      </c>
      <c r="D2319" s="129" t="n">
        <v>9303</v>
      </c>
      <c r="E2319" s="130" t="inlineStr">
        <is>
          <t>ME</t>
        </is>
      </c>
      <c r="F2319" s="130" t="inlineStr">
        <is>
          <t>NAICS-22 Non-Cogen</t>
        </is>
      </c>
      <c r="G2319" s="130" t="inlineStr">
        <is>
          <t>GT</t>
        </is>
      </c>
      <c r="H2319" s="130" t="inlineStr">
        <is>
          <t>DFO</t>
        </is>
      </c>
      <c r="I2319" s="130" t="inlineStr">
        <is>
          <t>DFO</t>
        </is>
      </c>
      <c r="J2319" s="131" t="n">
        <v>311.947</v>
      </c>
      <c r="K2319" s="129" t="n">
        <v>2020</v>
      </c>
      <c r="L2319" s="120">
        <f>IF(VLOOKUP(H2319,'Cross-Page Data'!$D$4:$F$48,3,FALSE)="natural gas",VLOOKUP(G2319,'Cross-Page Data'!$I$4:$J$19,2,FALSE),IF(VLOOKUP(H2319,'Cross-Page Data'!$D$4:$F$48,3,FALSE)="solar",IF(G2319="PV","solar PV","solar thermal"),IF(VLOOKUP(H2319,'Cross-Page Data'!$D$4:$F$48,3,FALSE)="wind",VLOOKUP(G2319,'Cross-Page Data'!$I$4:$J$19,2,FALSE),IF(VLOOKUP(H2319,'Cross-Page Data'!$D$4:$F$48,3,FALSE)="hydro",VLOOKUP(G2319,'Cross-Page Data'!$I$4:$J$19,2,FALSE),VLOOKUP(H2319,'Cross-Page Data'!$D$4:$F$48,3,FALSE)))))</f>
        <v/>
      </c>
      <c r="M2319" s="120">
        <f>IF(AND($P$2=FALSE,OR(F2319="Commercial NAICS Cogen",F2319="Industrial NAICS Cogen",F2319="NAICS-22 Cogen")),FALSE,IF(AND($P$3=FALSE,OR(F2319="Commercial NAICS Cogen",F2319="Commercial NAICS Non-Cogen",F2319="Industrial NAICS Cogen", F2319="industrial NAICS non-Cogen")),FALSE, TRUE))</f>
        <v/>
      </c>
    </row>
    <row r="2320">
      <c r="A2320" s="129" t="n">
        <v>50243</v>
      </c>
      <c r="B2320" s="130" t="inlineStr">
        <is>
          <t>Bucksport Generation LLC</t>
        </is>
      </c>
      <c r="C2320" s="130" t="inlineStr">
        <is>
          <t>Bucksport Generation LLC</t>
        </is>
      </c>
      <c r="D2320" s="129" t="n">
        <v>9303</v>
      </c>
      <c r="E2320" s="130" t="inlineStr">
        <is>
          <t>ME</t>
        </is>
      </c>
      <c r="F2320" s="130" t="inlineStr">
        <is>
          <t>NAICS-22 Non-Cogen</t>
        </is>
      </c>
      <c r="G2320" s="130" t="inlineStr">
        <is>
          <t>GT</t>
        </is>
      </c>
      <c r="H2320" s="130" t="inlineStr">
        <is>
          <t>NG</t>
        </is>
      </c>
      <c r="I2320" s="130" t="inlineStr">
        <is>
          <t>NG</t>
        </is>
      </c>
      <c r="J2320" s="131" t="n">
        <v>3258.053</v>
      </c>
      <c r="K2320" s="129" t="n">
        <v>2020</v>
      </c>
      <c r="L2320" s="120">
        <f>IF(VLOOKUP(H2320,'Cross-Page Data'!$D$4:$F$48,3,FALSE)="natural gas",VLOOKUP(G2320,'Cross-Page Data'!$I$4:$J$19,2,FALSE),IF(VLOOKUP(H2320,'Cross-Page Data'!$D$4:$F$48,3,FALSE)="solar",IF(G2320="PV","solar PV","solar thermal"),IF(VLOOKUP(H2320,'Cross-Page Data'!$D$4:$F$48,3,FALSE)="wind",VLOOKUP(G2320,'Cross-Page Data'!$I$4:$J$19,2,FALSE),IF(VLOOKUP(H2320,'Cross-Page Data'!$D$4:$F$48,3,FALSE)="hydro",VLOOKUP(G2320,'Cross-Page Data'!$I$4:$J$19,2,FALSE),VLOOKUP(H2320,'Cross-Page Data'!$D$4:$F$48,3,FALSE)))))</f>
        <v/>
      </c>
      <c r="M2320" s="120">
        <f>IF(AND($P$2=FALSE,OR(F2320="Commercial NAICS Cogen",F2320="Industrial NAICS Cogen",F2320="NAICS-22 Cogen")),FALSE,IF(AND($P$3=FALSE,OR(F2320="Commercial NAICS Cogen",F2320="Commercial NAICS Non-Cogen",F2320="Industrial NAICS Cogen", F2320="industrial NAICS non-Cogen")),FALSE, TRUE))</f>
        <v/>
      </c>
    </row>
    <row r="2321">
      <c r="A2321" s="129" t="n">
        <v>50243</v>
      </c>
      <c r="B2321" s="130" t="inlineStr">
        <is>
          <t>Bucksport Generation LLC</t>
        </is>
      </c>
      <c r="C2321" s="130" t="inlineStr">
        <is>
          <t>Bucksport Generation LLC</t>
        </is>
      </c>
      <c r="D2321" s="129" t="n">
        <v>9303</v>
      </c>
      <c r="E2321" s="130" t="inlineStr">
        <is>
          <t>ME</t>
        </is>
      </c>
      <c r="F2321" s="130" t="inlineStr">
        <is>
          <t>NAICS-22 Non-Cogen</t>
        </is>
      </c>
      <c r="G2321" s="130" t="inlineStr">
        <is>
          <t>GT</t>
        </is>
      </c>
      <c r="H2321" s="130" t="inlineStr">
        <is>
          <t>RFO</t>
        </is>
      </c>
      <c r="I2321" s="130" t="inlineStr">
        <is>
          <t>RFO</t>
        </is>
      </c>
      <c r="J2321" s="131" t="n">
        <v>0</v>
      </c>
      <c r="K2321" s="129" t="n">
        <v>2020</v>
      </c>
      <c r="L2321" s="120">
        <f>IF(VLOOKUP(H2321,'Cross-Page Data'!$D$4:$F$48,3,FALSE)="natural gas",VLOOKUP(G2321,'Cross-Page Data'!$I$4:$J$19,2,FALSE),IF(VLOOKUP(H2321,'Cross-Page Data'!$D$4:$F$48,3,FALSE)="solar",IF(G2321="PV","solar PV","solar thermal"),IF(VLOOKUP(H2321,'Cross-Page Data'!$D$4:$F$48,3,FALSE)="wind",VLOOKUP(G2321,'Cross-Page Data'!$I$4:$J$19,2,FALSE),IF(VLOOKUP(H2321,'Cross-Page Data'!$D$4:$F$48,3,FALSE)="hydro",VLOOKUP(G2321,'Cross-Page Data'!$I$4:$J$19,2,FALSE),VLOOKUP(H2321,'Cross-Page Data'!$D$4:$F$48,3,FALSE)))))</f>
        <v/>
      </c>
      <c r="M2321" s="120">
        <f>IF(AND($P$2=FALSE,OR(F2321="Commercial NAICS Cogen",F2321="Industrial NAICS Cogen",F2321="NAICS-22 Cogen")),FALSE,IF(AND($P$3=FALSE,OR(F2321="Commercial NAICS Cogen",F2321="Commercial NAICS Non-Cogen",F2321="Industrial NAICS Cogen", F2321="industrial NAICS non-Cogen")),FALSE, TRUE))</f>
        <v/>
      </c>
    </row>
    <row r="2322">
      <c r="A2322" s="129" t="n">
        <v>50244</v>
      </c>
      <c r="B2322" s="130" t="inlineStr">
        <is>
          <t>Canton North Carolina</t>
        </is>
      </c>
      <c r="C2322" s="130" t="inlineStr">
        <is>
          <t>Blue Ridge Paper Products Inc</t>
        </is>
      </c>
      <c r="D2322" s="129" t="n">
        <v>23815</v>
      </c>
      <c r="E2322" s="130" t="inlineStr">
        <is>
          <t>NC</t>
        </is>
      </c>
      <c r="F2322" s="130" t="inlineStr">
        <is>
          <t>Industrial NAICS Cogen</t>
        </is>
      </c>
      <c r="G2322" s="130" t="inlineStr">
        <is>
          <t>ST</t>
        </is>
      </c>
      <c r="H2322" s="130" t="inlineStr">
        <is>
          <t>BIT</t>
        </is>
      </c>
      <c r="I2322" s="130" t="inlineStr">
        <is>
          <t>COL</t>
        </is>
      </c>
      <c r="J2322" s="131" t="n">
        <v>98202.00199999999</v>
      </c>
      <c r="K2322" s="129" t="n">
        <v>2020</v>
      </c>
      <c r="L2322" s="120">
        <f>IF(VLOOKUP(H2322,'Cross-Page Data'!$D$4:$F$48,3,FALSE)="natural gas",VLOOKUP(G2322,'Cross-Page Data'!$I$4:$J$19,2,FALSE),IF(VLOOKUP(H2322,'Cross-Page Data'!$D$4:$F$48,3,FALSE)="solar",IF(G2322="PV","solar PV","solar thermal"),IF(VLOOKUP(H2322,'Cross-Page Data'!$D$4:$F$48,3,FALSE)="wind",VLOOKUP(G2322,'Cross-Page Data'!$I$4:$J$19,2,FALSE),IF(VLOOKUP(H2322,'Cross-Page Data'!$D$4:$F$48,3,FALSE)="hydro",VLOOKUP(G2322,'Cross-Page Data'!$I$4:$J$19,2,FALSE),VLOOKUP(H2322,'Cross-Page Data'!$D$4:$F$48,3,FALSE)))))</f>
        <v/>
      </c>
      <c r="M2322" s="120">
        <f>IF(AND($P$2=FALSE,OR(F2322="Commercial NAICS Cogen",F2322="Industrial NAICS Cogen",F2322="NAICS-22 Cogen")),FALSE,IF(AND($P$3=FALSE,OR(F2322="Commercial NAICS Cogen",F2322="Commercial NAICS Non-Cogen",F2322="Industrial NAICS Cogen", F2322="industrial NAICS non-Cogen")),FALSE, TRUE))</f>
        <v/>
      </c>
    </row>
    <row r="2323">
      <c r="A2323" s="129" t="n">
        <v>50244</v>
      </c>
      <c r="B2323" s="130" t="inlineStr">
        <is>
          <t>Canton North Carolina</t>
        </is>
      </c>
      <c r="C2323" s="130" t="inlineStr">
        <is>
          <t>Blue Ridge Paper Products Inc</t>
        </is>
      </c>
      <c r="D2323" s="129" t="n">
        <v>23815</v>
      </c>
      <c r="E2323" s="130" t="inlineStr">
        <is>
          <t>NC</t>
        </is>
      </c>
      <c r="F2323" s="130" t="inlineStr">
        <is>
          <t>Industrial NAICS Cogen</t>
        </is>
      </c>
      <c r="G2323" s="130" t="inlineStr">
        <is>
          <t>ST</t>
        </is>
      </c>
      <c r="H2323" s="130" t="inlineStr">
        <is>
          <t>BLQ</t>
        </is>
      </c>
      <c r="I2323" s="130" t="inlineStr">
        <is>
          <t>WWW</t>
        </is>
      </c>
      <c r="J2323" s="131" t="n">
        <v>139720.21</v>
      </c>
      <c r="K2323" s="129" t="n">
        <v>2020</v>
      </c>
      <c r="L2323" s="120">
        <f>IF(VLOOKUP(H2323,'Cross-Page Data'!$D$4:$F$48,3,FALSE)="natural gas",VLOOKUP(G2323,'Cross-Page Data'!$I$4:$J$19,2,FALSE),IF(VLOOKUP(H2323,'Cross-Page Data'!$D$4:$F$48,3,FALSE)="solar",IF(G2323="PV","solar PV","solar thermal"),IF(VLOOKUP(H2323,'Cross-Page Data'!$D$4:$F$48,3,FALSE)="wind",VLOOKUP(G2323,'Cross-Page Data'!$I$4:$J$19,2,FALSE),IF(VLOOKUP(H2323,'Cross-Page Data'!$D$4:$F$48,3,FALSE)="hydro",VLOOKUP(G2323,'Cross-Page Data'!$I$4:$J$19,2,FALSE),VLOOKUP(H2323,'Cross-Page Data'!$D$4:$F$48,3,FALSE)))))</f>
        <v/>
      </c>
      <c r="M2323" s="120">
        <f>IF(AND($P$2=FALSE,OR(F2323="Commercial NAICS Cogen",F2323="Industrial NAICS Cogen",F2323="NAICS-22 Cogen")),FALSE,IF(AND($P$3=FALSE,OR(F2323="Commercial NAICS Cogen",F2323="Commercial NAICS Non-Cogen",F2323="Industrial NAICS Cogen", F2323="industrial NAICS non-Cogen")),FALSE, TRUE))</f>
        <v/>
      </c>
    </row>
    <row r="2324">
      <c r="A2324" s="129" t="n">
        <v>50244</v>
      </c>
      <c r="B2324" s="130" t="inlineStr">
        <is>
          <t>Canton North Carolina</t>
        </is>
      </c>
      <c r="C2324" s="130" t="inlineStr">
        <is>
          <t>Blue Ridge Paper Products Inc</t>
        </is>
      </c>
      <c r="D2324" s="129" t="n">
        <v>23815</v>
      </c>
      <c r="E2324" s="130" t="inlineStr">
        <is>
          <t>NC</t>
        </is>
      </c>
      <c r="F2324" s="130" t="inlineStr">
        <is>
          <t>Industrial NAICS Cogen</t>
        </is>
      </c>
      <c r="G2324" s="130" t="inlineStr">
        <is>
          <t>ST</t>
        </is>
      </c>
      <c r="H2324" s="130" t="inlineStr">
        <is>
          <t>DFO</t>
        </is>
      </c>
      <c r="I2324" s="130" t="inlineStr">
        <is>
          <t>DFO</t>
        </is>
      </c>
      <c r="J2324" s="131" t="n">
        <v>1917.332</v>
      </c>
      <c r="K2324" s="129" t="n">
        <v>2020</v>
      </c>
      <c r="L2324" s="120">
        <f>IF(VLOOKUP(H2324,'Cross-Page Data'!$D$4:$F$48,3,FALSE)="natural gas",VLOOKUP(G2324,'Cross-Page Data'!$I$4:$J$19,2,FALSE),IF(VLOOKUP(H2324,'Cross-Page Data'!$D$4:$F$48,3,FALSE)="solar",IF(G2324="PV","solar PV","solar thermal"),IF(VLOOKUP(H2324,'Cross-Page Data'!$D$4:$F$48,3,FALSE)="wind",VLOOKUP(G2324,'Cross-Page Data'!$I$4:$J$19,2,FALSE),IF(VLOOKUP(H2324,'Cross-Page Data'!$D$4:$F$48,3,FALSE)="hydro",VLOOKUP(G2324,'Cross-Page Data'!$I$4:$J$19,2,FALSE),VLOOKUP(H2324,'Cross-Page Data'!$D$4:$F$48,3,FALSE)))))</f>
        <v/>
      </c>
      <c r="M2324" s="120">
        <f>IF(AND($P$2=FALSE,OR(F2324="Commercial NAICS Cogen",F2324="Industrial NAICS Cogen",F2324="NAICS-22 Cogen")),FALSE,IF(AND($P$3=FALSE,OR(F2324="Commercial NAICS Cogen",F2324="Commercial NAICS Non-Cogen",F2324="Industrial NAICS Cogen", F2324="industrial NAICS non-Cogen")),FALSE, TRUE))</f>
        <v/>
      </c>
    </row>
    <row r="2325">
      <c r="A2325" s="129" t="n">
        <v>50244</v>
      </c>
      <c r="B2325" s="130" t="inlineStr">
        <is>
          <t>Canton North Carolina</t>
        </is>
      </c>
      <c r="C2325" s="130" t="inlineStr">
        <is>
          <t>Blue Ridge Paper Products Inc</t>
        </is>
      </c>
      <c r="D2325" s="129" t="n">
        <v>23815</v>
      </c>
      <c r="E2325" s="130" t="inlineStr">
        <is>
          <t>NC</t>
        </is>
      </c>
      <c r="F2325" s="130" t="inlineStr">
        <is>
          <t>Industrial NAICS Cogen</t>
        </is>
      </c>
      <c r="G2325" s="130" t="inlineStr">
        <is>
          <t>ST</t>
        </is>
      </c>
      <c r="H2325" s="130" t="inlineStr">
        <is>
          <t>KER</t>
        </is>
      </c>
      <c r="I2325" s="130" t="inlineStr">
        <is>
          <t>WOO</t>
        </is>
      </c>
      <c r="J2325" s="131" t="n">
        <v>0</v>
      </c>
      <c r="K2325" s="129" t="n">
        <v>2020</v>
      </c>
      <c r="L2325" s="120">
        <f>IF(VLOOKUP(H2325,'Cross-Page Data'!$D$4:$F$48,3,FALSE)="natural gas",VLOOKUP(G2325,'Cross-Page Data'!$I$4:$J$19,2,FALSE),IF(VLOOKUP(H2325,'Cross-Page Data'!$D$4:$F$48,3,FALSE)="solar",IF(G2325="PV","solar PV","solar thermal"),IF(VLOOKUP(H2325,'Cross-Page Data'!$D$4:$F$48,3,FALSE)="wind",VLOOKUP(G2325,'Cross-Page Data'!$I$4:$J$19,2,FALSE),IF(VLOOKUP(H2325,'Cross-Page Data'!$D$4:$F$48,3,FALSE)="hydro",VLOOKUP(G2325,'Cross-Page Data'!$I$4:$J$19,2,FALSE),VLOOKUP(H2325,'Cross-Page Data'!$D$4:$F$48,3,FALSE)))))</f>
        <v/>
      </c>
      <c r="M2325" s="120">
        <f>IF(AND($P$2=FALSE,OR(F2325="Commercial NAICS Cogen",F2325="Industrial NAICS Cogen",F2325="NAICS-22 Cogen")),FALSE,IF(AND($P$3=FALSE,OR(F2325="Commercial NAICS Cogen",F2325="Commercial NAICS Non-Cogen",F2325="Industrial NAICS Cogen", F2325="industrial NAICS non-Cogen")),FALSE, TRUE))</f>
        <v/>
      </c>
    </row>
    <row r="2326">
      <c r="A2326" s="129" t="n">
        <v>50244</v>
      </c>
      <c r="B2326" s="130" t="inlineStr">
        <is>
          <t>Canton North Carolina</t>
        </is>
      </c>
      <c r="C2326" s="130" t="inlineStr">
        <is>
          <t>Blue Ridge Paper Products Inc</t>
        </is>
      </c>
      <c r="D2326" s="129" t="n">
        <v>23815</v>
      </c>
      <c r="E2326" s="130" t="inlineStr">
        <is>
          <t>NC</t>
        </is>
      </c>
      <c r="F2326" s="130" t="inlineStr">
        <is>
          <t>Industrial NAICS Cogen</t>
        </is>
      </c>
      <c r="G2326" s="130" t="inlineStr">
        <is>
          <t>ST</t>
        </is>
      </c>
      <c r="H2326" s="130" t="inlineStr">
        <is>
          <t>NG</t>
        </is>
      </c>
      <c r="I2326" s="130" t="inlineStr">
        <is>
          <t>NG</t>
        </is>
      </c>
      <c r="J2326" s="131" t="n">
        <v>54053.198</v>
      </c>
      <c r="K2326" s="129" t="n">
        <v>2020</v>
      </c>
      <c r="L2326" s="120">
        <f>IF(VLOOKUP(H2326,'Cross-Page Data'!$D$4:$F$48,3,FALSE)="natural gas",VLOOKUP(G2326,'Cross-Page Data'!$I$4:$J$19,2,FALSE),IF(VLOOKUP(H2326,'Cross-Page Data'!$D$4:$F$48,3,FALSE)="solar",IF(G2326="PV","solar PV","solar thermal"),IF(VLOOKUP(H2326,'Cross-Page Data'!$D$4:$F$48,3,FALSE)="wind",VLOOKUP(G2326,'Cross-Page Data'!$I$4:$J$19,2,FALSE),IF(VLOOKUP(H2326,'Cross-Page Data'!$D$4:$F$48,3,FALSE)="hydro",VLOOKUP(G2326,'Cross-Page Data'!$I$4:$J$19,2,FALSE),VLOOKUP(H2326,'Cross-Page Data'!$D$4:$F$48,3,FALSE)))))</f>
        <v/>
      </c>
      <c r="M2326" s="120">
        <f>IF(AND($P$2=FALSE,OR(F2326="Commercial NAICS Cogen",F2326="Industrial NAICS Cogen",F2326="NAICS-22 Cogen")),FALSE,IF(AND($P$3=FALSE,OR(F2326="Commercial NAICS Cogen",F2326="Commercial NAICS Non-Cogen",F2326="Industrial NAICS Cogen", F2326="industrial NAICS non-Cogen")),FALSE, TRUE))</f>
        <v/>
      </c>
    </row>
    <row r="2327">
      <c r="A2327" s="129" t="n">
        <v>50244</v>
      </c>
      <c r="B2327" s="130" t="inlineStr">
        <is>
          <t>Canton North Carolina</t>
        </is>
      </c>
      <c r="C2327" s="130" t="inlineStr">
        <is>
          <t>Blue Ridge Paper Products Inc</t>
        </is>
      </c>
      <c r="D2327" s="129" t="n">
        <v>23815</v>
      </c>
      <c r="E2327" s="130" t="inlineStr">
        <is>
          <t>NC</t>
        </is>
      </c>
      <c r="F2327" s="130" t="inlineStr">
        <is>
          <t>Industrial NAICS Cogen</t>
        </is>
      </c>
      <c r="G2327" s="130" t="inlineStr">
        <is>
          <t>ST</t>
        </is>
      </c>
      <c r="H2327" s="130" t="inlineStr">
        <is>
          <t>PG</t>
        </is>
      </c>
      <c r="I2327" s="130" t="inlineStr">
        <is>
          <t>WOO</t>
        </is>
      </c>
      <c r="J2327" s="131" t="n">
        <v>0</v>
      </c>
      <c r="K2327" s="129" t="n">
        <v>2020</v>
      </c>
      <c r="L2327" s="120">
        <f>IF(VLOOKUP(H2327,'Cross-Page Data'!$D$4:$F$48,3,FALSE)="natural gas",VLOOKUP(G2327,'Cross-Page Data'!$I$4:$J$19,2,FALSE),IF(VLOOKUP(H2327,'Cross-Page Data'!$D$4:$F$48,3,FALSE)="solar",IF(G2327="PV","solar PV","solar thermal"),IF(VLOOKUP(H2327,'Cross-Page Data'!$D$4:$F$48,3,FALSE)="wind",VLOOKUP(G2327,'Cross-Page Data'!$I$4:$J$19,2,FALSE),IF(VLOOKUP(H2327,'Cross-Page Data'!$D$4:$F$48,3,FALSE)="hydro",VLOOKUP(G2327,'Cross-Page Data'!$I$4:$J$19,2,FALSE),VLOOKUP(H2327,'Cross-Page Data'!$D$4:$F$48,3,FALSE)))))</f>
        <v/>
      </c>
      <c r="M2327" s="120">
        <f>IF(AND($P$2=FALSE,OR(F2327="Commercial NAICS Cogen",F2327="Industrial NAICS Cogen",F2327="NAICS-22 Cogen")),FALSE,IF(AND($P$3=FALSE,OR(F2327="Commercial NAICS Cogen",F2327="Commercial NAICS Non-Cogen",F2327="Industrial NAICS Cogen", F2327="industrial NAICS non-Cogen")),FALSE, TRUE))</f>
        <v/>
      </c>
    </row>
    <row r="2328">
      <c r="A2328" s="129" t="n">
        <v>50244</v>
      </c>
      <c r="B2328" s="130" t="inlineStr">
        <is>
          <t>Canton North Carolina</t>
        </is>
      </c>
      <c r="C2328" s="130" t="inlineStr">
        <is>
          <t>Blue Ridge Paper Products Inc</t>
        </is>
      </c>
      <c r="D2328" s="129" t="n">
        <v>23815</v>
      </c>
      <c r="E2328" s="130" t="inlineStr">
        <is>
          <t>NC</t>
        </is>
      </c>
      <c r="F2328" s="130" t="inlineStr">
        <is>
          <t>Industrial NAICS Cogen</t>
        </is>
      </c>
      <c r="G2328" s="130" t="inlineStr">
        <is>
          <t>ST</t>
        </is>
      </c>
      <c r="H2328" s="130" t="inlineStr">
        <is>
          <t>RFO</t>
        </is>
      </c>
      <c r="I2328" s="130" t="inlineStr">
        <is>
          <t>RFO</t>
        </is>
      </c>
      <c r="J2328" s="131" t="n">
        <v>3153.882</v>
      </c>
      <c r="K2328" s="129" t="n">
        <v>2020</v>
      </c>
      <c r="L2328" s="120">
        <f>IF(VLOOKUP(H2328,'Cross-Page Data'!$D$4:$F$48,3,FALSE)="natural gas",VLOOKUP(G2328,'Cross-Page Data'!$I$4:$J$19,2,FALSE),IF(VLOOKUP(H2328,'Cross-Page Data'!$D$4:$F$48,3,FALSE)="solar",IF(G2328="PV","solar PV","solar thermal"),IF(VLOOKUP(H2328,'Cross-Page Data'!$D$4:$F$48,3,FALSE)="wind",VLOOKUP(G2328,'Cross-Page Data'!$I$4:$J$19,2,FALSE),IF(VLOOKUP(H2328,'Cross-Page Data'!$D$4:$F$48,3,FALSE)="hydro",VLOOKUP(G2328,'Cross-Page Data'!$I$4:$J$19,2,FALSE),VLOOKUP(H2328,'Cross-Page Data'!$D$4:$F$48,3,FALSE)))))</f>
        <v/>
      </c>
      <c r="M2328" s="120">
        <f>IF(AND($P$2=FALSE,OR(F2328="Commercial NAICS Cogen",F2328="Industrial NAICS Cogen",F2328="NAICS-22 Cogen")),FALSE,IF(AND($P$3=FALSE,OR(F2328="Commercial NAICS Cogen",F2328="Commercial NAICS Non-Cogen",F2328="Industrial NAICS Cogen", F2328="industrial NAICS non-Cogen")),FALSE, TRUE))</f>
        <v/>
      </c>
    </row>
    <row r="2329">
      <c r="A2329" s="129" t="n">
        <v>50244</v>
      </c>
      <c r="B2329" s="130" t="inlineStr">
        <is>
          <t>Canton North Carolina</t>
        </is>
      </c>
      <c r="C2329" s="130" t="inlineStr">
        <is>
          <t>Blue Ridge Paper Products Inc</t>
        </is>
      </c>
      <c r="D2329" s="129" t="n">
        <v>23815</v>
      </c>
      <c r="E2329" s="130" t="inlineStr">
        <is>
          <t>NC</t>
        </is>
      </c>
      <c r="F2329" s="130" t="inlineStr">
        <is>
          <t>Industrial NAICS Cogen</t>
        </is>
      </c>
      <c r="G2329" s="130" t="inlineStr">
        <is>
          <t>ST</t>
        </is>
      </c>
      <c r="H2329" s="130" t="inlineStr">
        <is>
          <t>WDS</t>
        </is>
      </c>
      <c r="I2329" s="130" t="inlineStr">
        <is>
          <t>WWW</t>
        </is>
      </c>
      <c r="J2329" s="131" t="n">
        <v>12098.379</v>
      </c>
      <c r="K2329" s="129" t="n">
        <v>2020</v>
      </c>
      <c r="L2329" s="120">
        <f>IF(VLOOKUP(H2329,'Cross-Page Data'!$D$4:$F$48,3,FALSE)="natural gas",VLOOKUP(G2329,'Cross-Page Data'!$I$4:$J$19,2,FALSE),IF(VLOOKUP(H2329,'Cross-Page Data'!$D$4:$F$48,3,FALSE)="solar",IF(G2329="PV","solar PV","solar thermal"),IF(VLOOKUP(H2329,'Cross-Page Data'!$D$4:$F$48,3,FALSE)="wind",VLOOKUP(G2329,'Cross-Page Data'!$I$4:$J$19,2,FALSE),IF(VLOOKUP(H2329,'Cross-Page Data'!$D$4:$F$48,3,FALSE)="hydro",VLOOKUP(G2329,'Cross-Page Data'!$I$4:$J$19,2,FALSE),VLOOKUP(H2329,'Cross-Page Data'!$D$4:$F$48,3,FALSE)))))</f>
        <v/>
      </c>
      <c r="M2329" s="120">
        <f>IF(AND($P$2=FALSE,OR(F2329="Commercial NAICS Cogen",F2329="Industrial NAICS Cogen",F2329="NAICS-22 Cogen")),FALSE,IF(AND($P$3=FALSE,OR(F2329="Commercial NAICS Cogen",F2329="Commercial NAICS Non-Cogen",F2329="Industrial NAICS Cogen", F2329="industrial NAICS non-Cogen")),FALSE, TRUE))</f>
        <v/>
      </c>
    </row>
    <row r="2330">
      <c r="A2330" s="129" t="n">
        <v>50254</v>
      </c>
      <c r="B2330" s="130" t="inlineStr">
        <is>
          <t>KapStone Kraft Paper Corp</t>
        </is>
      </c>
      <c r="C2330" s="130" t="inlineStr">
        <is>
          <t>KapStone Kraft Paper Corp</t>
        </is>
      </c>
      <c r="D2330" s="129" t="n">
        <v>55771</v>
      </c>
      <c r="E2330" s="130" t="inlineStr">
        <is>
          <t>NC</t>
        </is>
      </c>
      <c r="F2330" s="130" t="inlineStr">
        <is>
          <t>Industrial NAICS Cogen</t>
        </is>
      </c>
      <c r="G2330" s="130" t="inlineStr">
        <is>
          <t>ST</t>
        </is>
      </c>
      <c r="H2330" s="130" t="inlineStr">
        <is>
          <t>AB</t>
        </is>
      </c>
      <c r="I2330" s="130" t="inlineStr">
        <is>
          <t>ORW</t>
        </is>
      </c>
      <c r="J2330" s="131" t="n">
        <v>0</v>
      </c>
      <c r="K2330" s="129" t="n">
        <v>2020</v>
      </c>
      <c r="L2330" s="120">
        <f>IF(VLOOKUP(H2330,'Cross-Page Data'!$D$4:$F$48,3,FALSE)="natural gas",VLOOKUP(G2330,'Cross-Page Data'!$I$4:$J$19,2,FALSE),IF(VLOOKUP(H2330,'Cross-Page Data'!$D$4:$F$48,3,FALSE)="solar",IF(G2330="PV","solar PV","solar thermal"),IF(VLOOKUP(H2330,'Cross-Page Data'!$D$4:$F$48,3,FALSE)="wind",VLOOKUP(G2330,'Cross-Page Data'!$I$4:$J$19,2,FALSE),IF(VLOOKUP(H2330,'Cross-Page Data'!$D$4:$F$48,3,FALSE)="hydro",VLOOKUP(G2330,'Cross-Page Data'!$I$4:$J$19,2,FALSE),VLOOKUP(H2330,'Cross-Page Data'!$D$4:$F$48,3,FALSE)))))</f>
        <v/>
      </c>
      <c r="M2330" s="120">
        <f>IF(AND($P$2=FALSE,OR(F2330="Commercial NAICS Cogen",F2330="Industrial NAICS Cogen",F2330="NAICS-22 Cogen")),FALSE,IF(AND($P$3=FALSE,OR(F2330="Commercial NAICS Cogen",F2330="Commercial NAICS Non-Cogen",F2330="Industrial NAICS Cogen", F2330="industrial NAICS non-Cogen")),FALSE, TRUE))</f>
        <v/>
      </c>
    </row>
    <row r="2331">
      <c r="A2331" s="129" t="n">
        <v>50254</v>
      </c>
      <c r="B2331" s="130" t="inlineStr">
        <is>
          <t>KapStone Kraft Paper Corp</t>
        </is>
      </c>
      <c r="C2331" s="130" t="inlineStr">
        <is>
          <t>KapStone Kraft Paper Corp</t>
        </is>
      </c>
      <c r="D2331" s="129" t="n">
        <v>55771</v>
      </c>
      <c r="E2331" s="130" t="inlineStr">
        <is>
          <t>NC</t>
        </is>
      </c>
      <c r="F2331" s="130" t="inlineStr">
        <is>
          <t>Industrial NAICS Cogen</t>
        </is>
      </c>
      <c r="G2331" s="130" t="inlineStr">
        <is>
          <t>ST</t>
        </is>
      </c>
      <c r="H2331" s="130" t="inlineStr">
        <is>
          <t>BIT</t>
        </is>
      </c>
      <c r="I2331" s="130" t="inlineStr">
        <is>
          <t>COL</t>
        </is>
      </c>
      <c r="J2331" s="131" t="n">
        <v>30477.607</v>
      </c>
      <c r="K2331" s="129" t="n">
        <v>2020</v>
      </c>
      <c r="L2331" s="120">
        <f>IF(VLOOKUP(H2331,'Cross-Page Data'!$D$4:$F$48,3,FALSE)="natural gas",VLOOKUP(G2331,'Cross-Page Data'!$I$4:$J$19,2,FALSE),IF(VLOOKUP(H2331,'Cross-Page Data'!$D$4:$F$48,3,FALSE)="solar",IF(G2331="PV","solar PV","solar thermal"),IF(VLOOKUP(H2331,'Cross-Page Data'!$D$4:$F$48,3,FALSE)="wind",VLOOKUP(G2331,'Cross-Page Data'!$I$4:$J$19,2,FALSE),IF(VLOOKUP(H2331,'Cross-Page Data'!$D$4:$F$48,3,FALSE)="hydro",VLOOKUP(G2331,'Cross-Page Data'!$I$4:$J$19,2,FALSE),VLOOKUP(H2331,'Cross-Page Data'!$D$4:$F$48,3,FALSE)))))</f>
        <v/>
      </c>
      <c r="M2331" s="120">
        <f>IF(AND($P$2=FALSE,OR(F2331="Commercial NAICS Cogen",F2331="Industrial NAICS Cogen",F2331="NAICS-22 Cogen")),FALSE,IF(AND($P$3=FALSE,OR(F2331="Commercial NAICS Cogen",F2331="Commercial NAICS Non-Cogen",F2331="Industrial NAICS Cogen", F2331="industrial NAICS non-Cogen")),FALSE, TRUE))</f>
        <v/>
      </c>
    </row>
    <row r="2332">
      <c r="A2332" s="129" t="n">
        <v>50254</v>
      </c>
      <c r="B2332" s="130" t="inlineStr">
        <is>
          <t>KapStone Kraft Paper Corp</t>
        </is>
      </c>
      <c r="C2332" s="130" t="inlineStr">
        <is>
          <t>KapStone Kraft Paper Corp</t>
        </is>
      </c>
      <c r="D2332" s="129" t="n">
        <v>55771</v>
      </c>
      <c r="E2332" s="130" t="inlineStr">
        <is>
          <t>NC</t>
        </is>
      </c>
      <c r="F2332" s="130" t="inlineStr">
        <is>
          <t>Industrial NAICS Cogen</t>
        </is>
      </c>
      <c r="G2332" s="130" t="inlineStr">
        <is>
          <t>ST</t>
        </is>
      </c>
      <c r="H2332" s="130" t="inlineStr">
        <is>
          <t>BLQ</t>
        </is>
      </c>
      <c r="I2332" s="130" t="inlineStr">
        <is>
          <t>WWW</t>
        </is>
      </c>
      <c r="J2332" s="131" t="n">
        <v>128352.23</v>
      </c>
      <c r="K2332" s="129" t="n">
        <v>2020</v>
      </c>
      <c r="L2332" s="120">
        <f>IF(VLOOKUP(H2332,'Cross-Page Data'!$D$4:$F$48,3,FALSE)="natural gas",VLOOKUP(G2332,'Cross-Page Data'!$I$4:$J$19,2,FALSE),IF(VLOOKUP(H2332,'Cross-Page Data'!$D$4:$F$48,3,FALSE)="solar",IF(G2332="PV","solar PV","solar thermal"),IF(VLOOKUP(H2332,'Cross-Page Data'!$D$4:$F$48,3,FALSE)="wind",VLOOKUP(G2332,'Cross-Page Data'!$I$4:$J$19,2,FALSE),IF(VLOOKUP(H2332,'Cross-Page Data'!$D$4:$F$48,3,FALSE)="hydro",VLOOKUP(G2332,'Cross-Page Data'!$I$4:$J$19,2,FALSE),VLOOKUP(H2332,'Cross-Page Data'!$D$4:$F$48,3,FALSE)))))</f>
        <v/>
      </c>
      <c r="M2332" s="120">
        <f>IF(AND($P$2=FALSE,OR(F2332="Commercial NAICS Cogen",F2332="Industrial NAICS Cogen",F2332="NAICS-22 Cogen")),FALSE,IF(AND($P$3=FALSE,OR(F2332="Commercial NAICS Cogen",F2332="Commercial NAICS Non-Cogen",F2332="Industrial NAICS Cogen", F2332="industrial NAICS non-Cogen")),FALSE, TRUE))</f>
        <v/>
      </c>
    </row>
    <row r="2333">
      <c r="A2333" s="129" t="n">
        <v>50254</v>
      </c>
      <c r="B2333" s="130" t="inlineStr">
        <is>
          <t>KapStone Kraft Paper Corp</t>
        </is>
      </c>
      <c r="C2333" s="130" t="inlineStr">
        <is>
          <t>KapStone Kraft Paper Corp</t>
        </is>
      </c>
      <c r="D2333" s="129" t="n">
        <v>55771</v>
      </c>
      <c r="E2333" s="130" t="inlineStr">
        <is>
          <t>NC</t>
        </is>
      </c>
      <c r="F2333" s="130" t="inlineStr">
        <is>
          <t>Industrial NAICS Cogen</t>
        </is>
      </c>
      <c r="G2333" s="130" t="inlineStr">
        <is>
          <t>ST</t>
        </is>
      </c>
      <c r="H2333" s="130" t="inlineStr">
        <is>
          <t>DFO</t>
        </is>
      </c>
      <c r="I2333" s="130" t="inlineStr">
        <is>
          <t>DFO</t>
        </is>
      </c>
      <c r="J2333" s="131" t="n">
        <v>148.656</v>
      </c>
      <c r="K2333" s="129" t="n">
        <v>2020</v>
      </c>
      <c r="L2333" s="120">
        <f>IF(VLOOKUP(H2333,'Cross-Page Data'!$D$4:$F$48,3,FALSE)="natural gas",VLOOKUP(G2333,'Cross-Page Data'!$I$4:$J$19,2,FALSE),IF(VLOOKUP(H2333,'Cross-Page Data'!$D$4:$F$48,3,FALSE)="solar",IF(G2333="PV","solar PV","solar thermal"),IF(VLOOKUP(H2333,'Cross-Page Data'!$D$4:$F$48,3,FALSE)="wind",VLOOKUP(G2333,'Cross-Page Data'!$I$4:$J$19,2,FALSE),IF(VLOOKUP(H2333,'Cross-Page Data'!$D$4:$F$48,3,FALSE)="hydro",VLOOKUP(G2333,'Cross-Page Data'!$I$4:$J$19,2,FALSE),VLOOKUP(H2333,'Cross-Page Data'!$D$4:$F$48,3,FALSE)))))</f>
        <v/>
      </c>
      <c r="M2333" s="120">
        <f>IF(AND($P$2=FALSE,OR(F2333="Commercial NAICS Cogen",F2333="Industrial NAICS Cogen",F2333="NAICS-22 Cogen")),FALSE,IF(AND($P$3=FALSE,OR(F2333="Commercial NAICS Cogen",F2333="Commercial NAICS Non-Cogen",F2333="Industrial NAICS Cogen", F2333="industrial NAICS non-Cogen")),FALSE, TRUE))</f>
        <v/>
      </c>
    </row>
    <row r="2334">
      <c r="A2334" s="129" t="n">
        <v>50254</v>
      </c>
      <c r="B2334" s="130" t="inlineStr">
        <is>
          <t>KapStone Kraft Paper Corp</t>
        </is>
      </c>
      <c r="C2334" s="130" t="inlineStr">
        <is>
          <t>KapStone Kraft Paper Corp</t>
        </is>
      </c>
      <c r="D2334" s="129" t="n">
        <v>55771</v>
      </c>
      <c r="E2334" s="130" t="inlineStr">
        <is>
          <t>NC</t>
        </is>
      </c>
      <c r="F2334" s="130" t="inlineStr">
        <is>
          <t>Industrial NAICS Cogen</t>
        </is>
      </c>
      <c r="G2334" s="130" t="inlineStr">
        <is>
          <t>ST</t>
        </is>
      </c>
      <c r="H2334" s="130" t="inlineStr">
        <is>
          <t>NG</t>
        </is>
      </c>
      <c r="I2334" s="130" t="inlineStr">
        <is>
          <t>NG</t>
        </is>
      </c>
      <c r="J2334" s="131" t="n">
        <v>19686.848</v>
      </c>
      <c r="K2334" s="129" t="n">
        <v>2020</v>
      </c>
      <c r="L2334" s="120">
        <f>IF(VLOOKUP(H2334,'Cross-Page Data'!$D$4:$F$48,3,FALSE)="natural gas",VLOOKUP(G2334,'Cross-Page Data'!$I$4:$J$19,2,FALSE),IF(VLOOKUP(H2334,'Cross-Page Data'!$D$4:$F$48,3,FALSE)="solar",IF(G2334="PV","solar PV","solar thermal"),IF(VLOOKUP(H2334,'Cross-Page Data'!$D$4:$F$48,3,FALSE)="wind",VLOOKUP(G2334,'Cross-Page Data'!$I$4:$J$19,2,FALSE),IF(VLOOKUP(H2334,'Cross-Page Data'!$D$4:$F$48,3,FALSE)="hydro",VLOOKUP(G2334,'Cross-Page Data'!$I$4:$J$19,2,FALSE),VLOOKUP(H2334,'Cross-Page Data'!$D$4:$F$48,3,FALSE)))))</f>
        <v/>
      </c>
      <c r="M2334" s="120">
        <f>IF(AND($P$2=FALSE,OR(F2334="Commercial NAICS Cogen",F2334="Industrial NAICS Cogen",F2334="NAICS-22 Cogen")),FALSE,IF(AND($P$3=FALSE,OR(F2334="Commercial NAICS Cogen",F2334="Commercial NAICS Non-Cogen",F2334="Industrial NAICS Cogen", F2334="industrial NAICS non-Cogen")),FALSE, TRUE))</f>
        <v/>
      </c>
    </row>
    <row r="2335">
      <c r="A2335" s="129" t="n">
        <v>50254</v>
      </c>
      <c r="B2335" s="130" t="inlineStr">
        <is>
          <t>KapStone Kraft Paper Corp</t>
        </is>
      </c>
      <c r="C2335" s="130" t="inlineStr">
        <is>
          <t>KapStone Kraft Paper Corp</t>
        </is>
      </c>
      <c r="D2335" s="129" t="n">
        <v>55771</v>
      </c>
      <c r="E2335" s="130" t="inlineStr">
        <is>
          <t>NC</t>
        </is>
      </c>
      <c r="F2335" s="130" t="inlineStr">
        <is>
          <t>Industrial NAICS Cogen</t>
        </is>
      </c>
      <c r="G2335" s="130" t="inlineStr">
        <is>
          <t>ST</t>
        </is>
      </c>
      <c r="H2335" s="130" t="inlineStr">
        <is>
          <t>RFO</t>
        </is>
      </c>
      <c r="I2335" s="130" t="inlineStr">
        <is>
          <t>RFO</t>
        </is>
      </c>
      <c r="J2335" s="131" t="n">
        <v>449.21</v>
      </c>
      <c r="K2335" s="129" t="n">
        <v>2020</v>
      </c>
      <c r="L2335" s="120">
        <f>IF(VLOOKUP(H2335,'Cross-Page Data'!$D$4:$F$48,3,FALSE)="natural gas",VLOOKUP(G2335,'Cross-Page Data'!$I$4:$J$19,2,FALSE),IF(VLOOKUP(H2335,'Cross-Page Data'!$D$4:$F$48,3,FALSE)="solar",IF(G2335="PV","solar PV","solar thermal"),IF(VLOOKUP(H2335,'Cross-Page Data'!$D$4:$F$48,3,FALSE)="wind",VLOOKUP(G2335,'Cross-Page Data'!$I$4:$J$19,2,FALSE),IF(VLOOKUP(H2335,'Cross-Page Data'!$D$4:$F$48,3,FALSE)="hydro",VLOOKUP(G2335,'Cross-Page Data'!$I$4:$J$19,2,FALSE),VLOOKUP(H2335,'Cross-Page Data'!$D$4:$F$48,3,FALSE)))))</f>
        <v/>
      </c>
      <c r="M2335" s="120">
        <f>IF(AND($P$2=FALSE,OR(F2335="Commercial NAICS Cogen",F2335="Industrial NAICS Cogen",F2335="NAICS-22 Cogen")),FALSE,IF(AND($P$3=FALSE,OR(F2335="Commercial NAICS Cogen",F2335="Commercial NAICS Non-Cogen",F2335="Industrial NAICS Cogen", F2335="industrial NAICS non-Cogen")),FALSE, TRUE))</f>
        <v/>
      </c>
    </row>
    <row r="2336">
      <c r="A2336" s="129" t="n">
        <v>50254</v>
      </c>
      <c r="B2336" s="130" t="inlineStr">
        <is>
          <t>KapStone Kraft Paper Corp</t>
        </is>
      </c>
      <c r="C2336" s="130" t="inlineStr">
        <is>
          <t>KapStone Kraft Paper Corp</t>
        </is>
      </c>
      <c r="D2336" s="129" t="n">
        <v>55771</v>
      </c>
      <c r="E2336" s="130" t="inlineStr">
        <is>
          <t>NC</t>
        </is>
      </c>
      <c r="F2336" s="130" t="inlineStr">
        <is>
          <t>Industrial NAICS Cogen</t>
        </is>
      </c>
      <c r="G2336" s="130" t="inlineStr">
        <is>
          <t>ST</t>
        </is>
      </c>
      <c r="H2336" s="130" t="inlineStr">
        <is>
          <t>WDS</t>
        </is>
      </c>
      <c r="I2336" s="130" t="inlineStr">
        <is>
          <t>WWW</t>
        </is>
      </c>
      <c r="J2336" s="131" t="n">
        <v>21008.836</v>
      </c>
      <c r="K2336" s="129" t="n">
        <v>2020</v>
      </c>
      <c r="L2336" s="120">
        <f>IF(VLOOKUP(H2336,'Cross-Page Data'!$D$4:$F$48,3,FALSE)="natural gas",VLOOKUP(G2336,'Cross-Page Data'!$I$4:$J$19,2,FALSE),IF(VLOOKUP(H2336,'Cross-Page Data'!$D$4:$F$48,3,FALSE)="solar",IF(G2336="PV","solar PV","solar thermal"),IF(VLOOKUP(H2336,'Cross-Page Data'!$D$4:$F$48,3,FALSE)="wind",VLOOKUP(G2336,'Cross-Page Data'!$I$4:$J$19,2,FALSE),IF(VLOOKUP(H2336,'Cross-Page Data'!$D$4:$F$48,3,FALSE)="hydro",VLOOKUP(G2336,'Cross-Page Data'!$I$4:$J$19,2,FALSE),VLOOKUP(H2336,'Cross-Page Data'!$D$4:$F$48,3,FALSE)))))</f>
        <v/>
      </c>
      <c r="M2336" s="120">
        <f>IF(AND($P$2=FALSE,OR(F2336="Commercial NAICS Cogen",F2336="Industrial NAICS Cogen",F2336="NAICS-22 Cogen")),FALSE,IF(AND($P$3=FALSE,OR(F2336="Commercial NAICS Cogen",F2336="Commercial NAICS Non-Cogen",F2336="Industrial NAICS Cogen", F2336="industrial NAICS non-Cogen")),FALSE, TRUE))</f>
        <v/>
      </c>
    </row>
    <row r="2337">
      <c r="A2337" s="129" t="n">
        <v>50274</v>
      </c>
      <c r="B2337" s="130" t="inlineStr">
        <is>
          <t>Simplot Leasing Don Plant</t>
        </is>
      </c>
      <c r="C2337" s="130" t="inlineStr">
        <is>
          <t>Simplot Leasing Corp</t>
        </is>
      </c>
      <c r="D2337" s="129" t="n">
        <v>17191</v>
      </c>
      <c r="E2337" s="130" t="inlineStr">
        <is>
          <t>ID</t>
        </is>
      </c>
      <c r="F2337" s="130" t="inlineStr">
        <is>
          <t>Industrial NAICS Cogen</t>
        </is>
      </c>
      <c r="G2337" s="130" t="inlineStr">
        <is>
          <t>ST</t>
        </is>
      </c>
      <c r="H2337" s="130" t="inlineStr">
        <is>
          <t>NG</t>
        </is>
      </c>
      <c r="I2337" s="130" t="inlineStr">
        <is>
          <t>NG</t>
        </is>
      </c>
      <c r="J2337" s="131" t="n">
        <v>0</v>
      </c>
      <c r="K2337" s="129" t="n">
        <v>2020</v>
      </c>
      <c r="L2337" s="120">
        <f>IF(VLOOKUP(H2337,'Cross-Page Data'!$D$4:$F$48,3,FALSE)="natural gas",VLOOKUP(G2337,'Cross-Page Data'!$I$4:$J$19,2,FALSE),IF(VLOOKUP(H2337,'Cross-Page Data'!$D$4:$F$48,3,FALSE)="solar",IF(G2337="PV","solar PV","solar thermal"),IF(VLOOKUP(H2337,'Cross-Page Data'!$D$4:$F$48,3,FALSE)="wind",VLOOKUP(G2337,'Cross-Page Data'!$I$4:$J$19,2,FALSE),IF(VLOOKUP(H2337,'Cross-Page Data'!$D$4:$F$48,3,FALSE)="hydro",VLOOKUP(G2337,'Cross-Page Data'!$I$4:$J$19,2,FALSE),VLOOKUP(H2337,'Cross-Page Data'!$D$4:$F$48,3,FALSE)))))</f>
        <v/>
      </c>
      <c r="M2337" s="120">
        <f>IF(AND($P$2=FALSE,OR(F2337="Commercial NAICS Cogen",F2337="Industrial NAICS Cogen",F2337="NAICS-22 Cogen")),FALSE,IF(AND($P$3=FALSE,OR(F2337="Commercial NAICS Cogen",F2337="Commercial NAICS Non-Cogen",F2337="Industrial NAICS Cogen", F2337="industrial NAICS non-Cogen")),FALSE, TRUE))</f>
        <v/>
      </c>
    </row>
    <row r="2338">
      <c r="A2338" s="129" t="n">
        <v>50274</v>
      </c>
      <c r="B2338" s="130" t="inlineStr">
        <is>
          <t>Simplot Leasing Don Plant</t>
        </is>
      </c>
      <c r="C2338" s="130" t="inlineStr">
        <is>
          <t>Simplot Leasing Corp</t>
        </is>
      </c>
      <c r="D2338" s="129" t="n">
        <v>17191</v>
      </c>
      <c r="E2338" s="130" t="inlineStr">
        <is>
          <t>ID</t>
        </is>
      </c>
      <c r="F2338" s="130" t="inlineStr">
        <is>
          <t>Industrial NAICS Cogen</t>
        </is>
      </c>
      <c r="G2338" s="130" t="inlineStr">
        <is>
          <t>ST</t>
        </is>
      </c>
      <c r="H2338" s="130" t="inlineStr">
        <is>
          <t>WH</t>
        </is>
      </c>
      <c r="I2338" s="130" t="inlineStr">
        <is>
          <t>OTH</t>
        </is>
      </c>
      <c r="J2338" s="131" t="n">
        <v>52810</v>
      </c>
      <c r="K2338" s="129" t="n">
        <v>2020</v>
      </c>
      <c r="L2338" s="120">
        <f>IF(VLOOKUP(H2338,'Cross-Page Data'!$D$4:$F$48,3,FALSE)="natural gas",VLOOKUP(G2338,'Cross-Page Data'!$I$4:$J$19,2,FALSE),IF(VLOOKUP(H2338,'Cross-Page Data'!$D$4:$F$48,3,FALSE)="solar",IF(G2338="PV","solar PV","solar thermal"),IF(VLOOKUP(H2338,'Cross-Page Data'!$D$4:$F$48,3,FALSE)="wind",VLOOKUP(G2338,'Cross-Page Data'!$I$4:$J$19,2,FALSE),IF(VLOOKUP(H2338,'Cross-Page Data'!$D$4:$F$48,3,FALSE)="hydro",VLOOKUP(G2338,'Cross-Page Data'!$I$4:$J$19,2,FALSE),VLOOKUP(H2338,'Cross-Page Data'!$D$4:$F$48,3,FALSE)))))</f>
        <v/>
      </c>
      <c r="M2338" s="120">
        <f>IF(AND($P$2=FALSE,OR(F2338="Commercial NAICS Cogen",F2338="Industrial NAICS Cogen",F2338="NAICS-22 Cogen")),FALSE,IF(AND($P$3=FALSE,OR(F2338="Commercial NAICS Cogen",F2338="Commercial NAICS Non-Cogen",F2338="Industrial NAICS Cogen", F2338="industrial NAICS non-Cogen")),FALSE, TRUE))</f>
        <v/>
      </c>
    </row>
    <row r="2339">
      <c r="A2339" s="129" t="n">
        <v>50279</v>
      </c>
      <c r="B2339" s="130" t="inlineStr">
        <is>
          <t>Archbald Power Station</t>
        </is>
      </c>
      <c r="C2339" s="130" t="inlineStr">
        <is>
          <t>PEI Power Corp</t>
        </is>
      </c>
      <c r="D2339" s="129" t="n">
        <v>22174</v>
      </c>
      <c r="E2339" s="130" t="inlineStr">
        <is>
          <t>PA</t>
        </is>
      </c>
      <c r="F2339" s="130" t="inlineStr">
        <is>
          <t>NAICS-22 Non-Cogen</t>
        </is>
      </c>
      <c r="G2339" s="130" t="inlineStr">
        <is>
          <t>GT</t>
        </is>
      </c>
      <c r="H2339" s="130" t="inlineStr">
        <is>
          <t>LFG</t>
        </is>
      </c>
      <c r="I2339" s="130" t="inlineStr">
        <is>
          <t>MLG</t>
        </is>
      </c>
      <c r="J2339" s="131" t="n">
        <v>28546.021</v>
      </c>
      <c r="K2339" s="129" t="n">
        <v>2020</v>
      </c>
      <c r="L2339" s="120">
        <f>IF(VLOOKUP(H2339,'Cross-Page Data'!$D$4:$F$48,3,FALSE)="natural gas",VLOOKUP(G2339,'Cross-Page Data'!$I$4:$J$19,2,FALSE),IF(VLOOKUP(H2339,'Cross-Page Data'!$D$4:$F$48,3,FALSE)="solar",IF(G2339="PV","solar PV","solar thermal"),IF(VLOOKUP(H2339,'Cross-Page Data'!$D$4:$F$48,3,FALSE)="wind",VLOOKUP(G2339,'Cross-Page Data'!$I$4:$J$19,2,FALSE),IF(VLOOKUP(H2339,'Cross-Page Data'!$D$4:$F$48,3,FALSE)="hydro",VLOOKUP(G2339,'Cross-Page Data'!$I$4:$J$19,2,FALSE),VLOOKUP(H2339,'Cross-Page Data'!$D$4:$F$48,3,FALSE)))))</f>
        <v/>
      </c>
      <c r="M2339" s="120">
        <f>IF(AND($P$2=FALSE,OR(F2339="Commercial NAICS Cogen",F2339="Industrial NAICS Cogen",F2339="NAICS-22 Cogen")),FALSE,IF(AND($P$3=FALSE,OR(F2339="Commercial NAICS Cogen",F2339="Commercial NAICS Non-Cogen",F2339="Industrial NAICS Cogen", F2339="industrial NAICS non-Cogen")),FALSE, TRUE))</f>
        <v/>
      </c>
    </row>
    <row r="2340">
      <c r="A2340" s="129" t="n">
        <v>50279</v>
      </c>
      <c r="B2340" s="130" t="inlineStr">
        <is>
          <t>Archbald Power Station</t>
        </is>
      </c>
      <c r="C2340" s="130" t="inlineStr">
        <is>
          <t>PEI Power Corp</t>
        </is>
      </c>
      <c r="D2340" s="129" t="n">
        <v>22174</v>
      </c>
      <c r="E2340" s="130" t="inlineStr">
        <is>
          <t>PA</t>
        </is>
      </c>
      <c r="F2340" s="130" t="inlineStr">
        <is>
          <t>NAICS-22 Non-Cogen</t>
        </is>
      </c>
      <c r="G2340" s="130" t="inlineStr">
        <is>
          <t>GT</t>
        </is>
      </c>
      <c r="H2340" s="130" t="inlineStr">
        <is>
          <t>NG</t>
        </is>
      </c>
      <c r="I2340" s="130" t="inlineStr">
        <is>
          <t>NG</t>
        </is>
      </c>
      <c r="J2340" s="131" t="n">
        <v>28909.979</v>
      </c>
      <c r="K2340" s="129" t="n">
        <v>2020</v>
      </c>
      <c r="L2340" s="120">
        <f>IF(VLOOKUP(H2340,'Cross-Page Data'!$D$4:$F$48,3,FALSE)="natural gas",VLOOKUP(G2340,'Cross-Page Data'!$I$4:$J$19,2,FALSE),IF(VLOOKUP(H2340,'Cross-Page Data'!$D$4:$F$48,3,FALSE)="solar",IF(G2340="PV","solar PV","solar thermal"),IF(VLOOKUP(H2340,'Cross-Page Data'!$D$4:$F$48,3,FALSE)="wind",VLOOKUP(G2340,'Cross-Page Data'!$I$4:$J$19,2,FALSE),IF(VLOOKUP(H2340,'Cross-Page Data'!$D$4:$F$48,3,FALSE)="hydro",VLOOKUP(G2340,'Cross-Page Data'!$I$4:$J$19,2,FALSE),VLOOKUP(H2340,'Cross-Page Data'!$D$4:$F$48,3,FALSE)))))</f>
        <v/>
      </c>
      <c r="M2340" s="120">
        <f>IF(AND($P$2=FALSE,OR(F2340="Commercial NAICS Cogen",F2340="Industrial NAICS Cogen",F2340="NAICS-22 Cogen")),FALSE,IF(AND($P$3=FALSE,OR(F2340="Commercial NAICS Cogen",F2340="Commercial NAICS Non-Cogen",F2340="Industrial NAICS Cogen", F2340="industrial NAICS non-Cogen")),FALSE, TRUE))</f>
        <v/>
      </c>
    </row>
    <row r="2341">
      <c r="A2341" s="129" t="n">
        <v>50279</v>
      </c>
      <c r="B2341" s="130" t="inlineStr">
        <is>
          <t>Archbald Power Station</t>
        </is>
      </c>
      <c r="C2341" s="130" t="inlineStr">
        <is>
          <t>PEI Power Corp</t>
        </is>
      </c>
      <c r="D2341" s="129" t="n">
        <v>22174</v>
      </c>
      <c r="E2341" s="130" t="inlineStr">
        <is>
          <t>PA</t>
        </is>
      </c>
      <c r="F2341" s="130" t="inlineStr">
        <is>
          <t>NAICS-22 Non-Cogen</t>
        </is>
      </c>
      <c r="G2341" s="130" t="inlineStr">
        <is>
          <t>GT</t>
        </is>
      </c>
      <c r="H2341" s="130" t="inlineStr">
        <is>
          <t>OG</t>
        </is>
      </c>
      <c r="I2341" s="130" t="inlineStr">
        <is>
          <t>OOG</t>
        </is>
      </c>
      <c r="J2341" s="131" t="n">
        <v>0</v>
      </c>
      <c r="K2341" s="129" t="n">
        <v>2020</v>
      </c>
      <c r="L2341" s="120">
        <f>IF(VLOOKUP(H2341,'Cross-Page Data'!$D$4:$F$48,3,FALSE)="natural gas",VLOOKUP(G2341,'Cross-Page Data'!$I$4:$J$19,2,FALSE),IF(VLOOKUP(H2341,'Cross-Page Data'!$D$4:$F$48,3,FALSE)="solar",IF(G2341="PV","solar PV","solar thermal"),IF(VLOOKUP(H2341,'Cross-Page Data'!$D$4:$F$48,3,FALSE)="wind",VLOOKUP(G2341,'Cross-Page Data'!$I$4:$J$19,2,FALSE),IF(VLOOKUP(H2341,'Cross-Page Data'!$D$4:$F$48,3,FALSE)="hydro",VLOOKUP(G2341,'Cross-Page Data'!$I$4:$J$19,2,FALSE),VLOOKUP(H2341,'Cross-Page Data'!$D$4:$F$48,3,FALSE)))))</f>
        <v/>
      </c>
      <c r="M2341" s="120">
        <f>IF(AND($P$2=FALSE,OR(F2341="Commercial NAICS Cogen",F2341="Industrial NAICS Cogen",F2341="NAICS-22 Cogen")),FALSE,IF(AND($P$3=FALSE,OR(F2341="Commercial NAICS Cogen",F2341="Commercial NAICS Non-Cogen",F2341="Industrial NAICS Cogen", F2341="industrial NAICS non-Cogen")),FALSE, TRUE))</f>
        <v/>
      </c>
    </row>
    <row r="2342">
      <c r="A2342" s="129" t="n">
        <v>50279</v>
      </c>
      <c r="B2342" s="130" t="inlineStr">
        <is>
          <t>Archbald Power Station</t>
        </is>
      </c>
      <c r="C2342" s="130" t="inlineStr">
        <is>
          <t>PEI Power Corp</t>
        </is>
      </c>
      <c r="D2342" s="129" t="n">
        <v>22174</v>
      </c>
      <c r="E2342" s="130" t="inlineStr">
        <is>
          <t>PA</t>
        </is>
      </c>
      <c r="F2342" s="130" t="inlineStr">
        <is>
          <t>NAICS-22 Non-Cogen</t>
        </is>
      </c>
      <c r="G2342" s="130" t="inlineStr">
        <is>
          <t>ST</t>
        </is>
      </c>
      <c r="H2342" s="130" t="inlineStr">
        <is>
          <t>LFG</t>
        </is>
      </c>
      <c r="I2342" s="130" t="inlineStr">
        <is>
          <t>MLG</t>
        </is>
      </c>
      <c r="J2342" s="131" t="n">
        <v>120185.9</v>
      </c>
      <c r="K2342" s="129" t="n">
        <v>2020</v>
      </c>
      <c r="L2342" s="120">
        <f>IF(VLOOKUP(H2342,'Cross-Page Data'!$D$4:$F$48,3,FALSE)="natural gas",VLOOKUP(G2342,'Cross-Page Data'!$I$4:$J$19,2,FALSE),IF(VLOOKUP(H2342,'Cross-Page Data'!$D$4:$F$48,3,FALSE)="solar",IF(G2342="PV","solar PV","solar thermal"),IF(VLOOKUP(H2342,'Cross-Page Data'!$D$4:$F$48,3,FALSE)="wind",VLOOKUP(G2342,'Cross-Page Data'!$I$4:$J$19,2,FALSE),IF(VLOOKUP(H2342,'Cross-Page Data'!$D$4:$F$48,3,FALSE)="hydro",VLOOKUP(G2342,'Cross-Page Data'!$I$4:$J$19,2,FALSE),VLOOKUP(H2342,'Cross-Page Data'!$D$4:$F$48,3,FALSE)))))</f>
        <v/>
      </c>
      <c r="M2342" s="120">
        <f>IF(AND($P$2=FALSE,OR(F2342="Commercial NAICS Cogen",F2342="Industrial NAICS Cogen",F2342="NAICS-22 Cogen")),FALSE,IF(AND($P$3=FALSE,OR(F2342="Commercial NAICS Cogen",F2342="Commercial NAICS Non-Cogen",F2342="Industrial NAICS Cogen", F2342="industrial NAICS non-Cogen")),FALSE, TRUE))</f>
        <v/>
      </c>
    </row>
    <row r="2343">
      <c r="A2343" s="129" t="n">
        <v>50279</v>
      </c>
      <c r="B2343" s="130" t="inlineStr">
        <is>
          <t>Archbald Power Station</t>
        </is>
      </c>
      <c r="C2343" s="130" t="inlineStr">
        <is>
          <t>PEI Power Corp</t>
        </is>
      </c>
      <c r="D2343" s="129" t="n">
        <v>22174</v>
      </c>
      <c r="E2343" s="130" t="inlineStr">
        <is>
          <t>PA</t>
        </is>
      </c>
      <c r="F2343" s="130" t="inlineStr">
        <is>
          <t>NAICS-22 Non-Cogen</t>
        </is>
      </c>
      <c r="G2343" s="130" t="inlineStr">
        <is>
          <t>ST</t>
        </is>
      </c>
      <c r="H2343" s="130" t="inlineStr">
        <is>
          <t>NG</t>
        </is>
      </c>
      <c r="I2343" s="130" t="inlineStr">
        <is>
          <t>NG</t>
        </is>
      </c>
      <c r="J2343" s="131" t="n">
        <v>116.105</v>
      </c>
      <c r="K2343" s="129" t="n">
        <v>2020</v>
      </c>
      <c r="L2343" s="120">
        <f>IF(VLOOKUP(H2343,'Cross-Page Data'!$D$4:$F$48,3,FALSE)="natural gas",VLOOKUP(G2343,'Cross-Page Data'!$I$4:$J$19,2,FALSE),IF(VLOOKUP(H2343,'Cross-Page Data'!$D$4:$F$48,3,FALSE)="solar",IF(G2343="PV","solar PV","solar thermal"),IF(VLOOKUP(H2343,'Cross-Page Data'!$D$4:$F$48,3,FALSE)="wind",VLOOKUP(G2343,'Cross-Page Data'!$I$4:$J$19,2,FALSE),IF(VLOOKUP(H2343,'Cross-Page Data'!$D$4:$F$48,3,FALSE)="hydro",VLOOKUP(G2343,'Cross-Page Data'!$I$4:$J$19,2,FALSE),VLOOKUP(H2343,'Cross-Page Data'!$D$4:$F$48,3,FALSE)))))</f>
        <v/>
      </c>
      <c r="M2343" s="120">
        <f>IF(AND($P$2=FALSE,OR(F2343="Commercial NAICS Cogen",F2343="Industrial NAICS Cogen",F2343="NAICS-22 Cogen")),FALSE,IF(AND($P$3=FALSE,OR(F2343="Commercial NAICS Cogen",F2343="Commercial NAICS Non-Cogen",F2343="Industrial NAICS Cogen", F2343="industrial NAICS non-Cogen")),FALSE, TRUE))</f>
        <v/>
      </c>
    </row>
    <row r="2344">
      <c r="A2344" s="129" t="n">
        <v>50290</v>
      </c>
      <c r="B2344" s="130" t="inlineStr">
        <is>
          <t>SEMASS Resource Recovery</t>
        </is>
      </c>
      <c r="C2344" s="130" t="inlineStr">
        <is>
          <t>SEMASS Partnership</t>
        </is>
      </c>
      <c r="D2344" s="129" t="n">
        <v>16929</v>
      </c>
      <c r="E2344" s="130" t="inlineStr">
        <is>
          <t>MA</t>
        </is>
      </c>
      <c r="F2344" s="130" t="inlineStr">
        <is>
          <t>NAICS-22 Non-Cogen</t>
        </is>
      </c>
      <c r="G2344" s="130" t="inlineStr">
        <is>
          <t>ST</t>
        </is>
      </c>
      <c r="H2344" s="130" t="inlineStr">
        <is>
          <t>DFO</t>
        </is>
      </c>
      <c r="I2344" s="130" t="inlineStr">
        <is>
          <t>DFO</t>
        </is>
      </c>
      <c r="J2344" s="131" t="n">
        <v>653.393</v>
      </c>
      <c r="K2344" s="129" t="n">
        <v>2020</v>
      </c>
      <c r="L2344" s="120">
        <f>IF(VLOOKUP(H2344,'Cross-Page Data'!$D$4:$F$48,3,FALSE)="natural gas",VLOOKUP(G2344,'Cross-Page Data'!$I$4:$J$19,2,FALSE),IF(VLOOKUP(H2344,'Cross-Page Data'!$D$4:$F$48,3,FALSE)="solar",IF(G2344="PV","solar PV","solar thermal"),IF(VLOOKUP(H2344,'Cross-Page Data'!$D$4:$F$48,3,FALSE)="wind",VLOOKUP(G2344,'Cross-Page Data'!$I$4:$J$19,2,FALSE),IF(VLOOKUP(H2344,'Cross-Page Data'!$D$4:$F$48,3,FALSE)="hydro",VLOOKUP(G2344,'Cross-Page Data'!$I$4:$J$19,2,FALSE),VLOOKUP(H2344,'Cross-Page Data'!$D$4:$F$48,3,FALSE)))))</f>
        <v/>
      </c>
      <c r="M2344" s="120">
        <f>IF(AND($P$2=FALSE,OR(F2344="Commercial NAICS Cogen",F2344="Industrial NAICS Cogen",F2344="NAICS-22 Cogen")),FALSE,IF(AND($P$3=FALSE,OR(F2344="Commercial NAICS Cogen",F2344="Commercial NAICS Non-Cogen",F2344="Industrial NAICS Cogen", F2344="industrial NAICS non-Cogen")),FALSE, TRUE))</f>
        <v/>
      </c>
    </row>
    <row r="2345">
      <c r="A2345" s="129" t="n">
        <v>50290</v>
      </c>
      <c r="B2345" s="130" t="inlineStr">
        <is>
          <t>SEMASS Resource Recovery</t>
        </is>
      </c>
      <c r="C2345" s="130" t="inlineStr">
        <is>
          <t>SEMASS Partnership</t>
        </is>
      </c>
      <c r="D2345" s="129" t="n">
        <v>16929</v>
      </c>
      <c r="E2345" s="130" t="inlineStr">
        <is>
          <t>MA</t>
        </is>
      </c>
      <c r="F2345" s="130" t="inlineStr">
        <is>
          <t>NAICS-22 Non-Cogen</t>
        </is>
      </c>
      <c r="G2345" s="130" t="inlineStr">
        <is>
          <t>ST</t>
        </is>
      </c>
      <c r="H2345" s="130" t="inlineStr">
        <is>
          <t>MSB</t>
        </is>
      </c>
      <c r="I2345" s="130" t="inlineStr">
        <is>
          <t>MLG</t>
        </is>
      </c>
      <c r="J2345" s="131" t="n">
        <v>245087.45</v>
      </c>
      <c r="K2345" s="129" t="n">
        <v>2020</v>
      </c>
      <c r="L2345" s="120">
        <f>IF(VLOOKUP(H2345,'Cross-Page Data'!$D$4:$F$48,3,FALSE)="natural gas",VLOOKUP(G2345,'Cross-Page Data'!$I$4:$J$19,2,FALSE),IF(VLOOKUP(H2345,'Cross-Page Data'!$D$4:$F$48,3,FALSE)="solar",IF(G2345="PV","solar PV","solar thermal"),IF(VLOOKUP(H2345,'Cross-Page Data'!$D$4:$F$48,3,FALSE)="wind",VLOOKUP(G2345,'Cross-Page Data'!$I$4:$J$19,2,FALSE),IF(VLOOKUP(H2345,'Cross-Page Data'!$D$4:$F$48,3,FALSE)="hydro",VLOOKUP(G2345,'Cross-Page Data'!$I$4:$J$19,2,FALSE),VLOOKUP(H2345,'Cross-Page Data'!$D$4:$F$48,3,FALSE)))))</f>
        <v/>
      </c>
      <c r="M2345" s="120">
        <f>IF(AND($P$2=FALSE,OR(F2345="Commercial NAICS Cogen",F2345="Industrial NAICS Cogen",F2345="NAICS-22 Cogen")),FALSE,IF(AND($P$3=FALSE,OR(F2345="Commercial NAICS Cogen",F2345="Commercial NAICS Non-Cogen",F2345="Industrial NAICS Cogen", F2345="industrial NAICS non-Cogen")),FALSE, TRUE))</f>
        <v/>
      </c>
    </row>
    <row r="2346">
      <c r="A2346" s="129" t="n">
        <v>50290</v>
      </c>
      <c r="B2346" s="130" t="inlineStr">
        <is>
          <t>SEMASS Resource Recovery</t>
        </is>
      </c>
      <c r="C2346" s="130" t="inlineStr">
        <is>
          <t>SEMASS Partnership</t>
        </is>
      </c>
      <c r="D2346" s="129" t="n">
        <v>16929</v>
      </c>
      <c r="E2346" s="130" t="inlineStr">
        <is>
          <t>MA</t>
        </is>
      </c>
      <c r="F2346" s="130" t="inlineStr">
        <is>
          <t>NAICS-22 Non-Cogen</t>
        </is>
      </c>
      <c r="G2346" s="130" t="inlineStr">
        <is>
          <t>ST</t>
        </is>
      </c>
      <c r="H2346" s="130" t="inlineStr">
        <is>
          <t>MSN</t>
        </is>
      </c>
      <c r="I2346" s="130" t="inlineStr">
        <is>
          <t>OTH</t>
        </is>
      </c>
      <c r="J2346" s="131" t="n">
        <v>299552.18</v>
      </c>
      <c r="K2346" s="129" t="n">
        <v>2020</v>
      </c>
      <c r="L2346" s="120">
        <f>IF(VLOOKUP(H2346,'Cross-Page Data'!$D$4:$F$48,3,FALSE)="natural gas",VLOOKUP(G2346,'Cross-Page Data'!$I$4:$J$19,2,FALSE),IF(VLOOKUP(H2346,'Cross-Page Data'!$D$4:$F$48,3,FALSE)="solar",IF(G2346="PV","solar PV","solar thermal"),IF(VLOOKUP(H2346,'Cross-Page Data'!$D$4:$F$48,3,FALSE)="wind",VLOOKUP(G2346,'Cross-Page Data'!$I$4:$J$19,2,FALSE),IF(VLOOKUP(H2346,'Cross-Page Data'!$D$4:$F$48,3,FALSE)="hydro",VLOOKUP(G2346,'Cross-Page Data'!$I$4:$J$19,2,FALSE),VLOOKUP(H2346,'Cross-Page Data'!$D$4:$F$48,3,FALSE)))))</f>
        <v/>
      </c>
      <c r="M2346" s="120">
        <f>IF(AND($P$2=FALSE,OR(F2346="Commercial NAICS Cogen",F2346="Industrial NAICS Cogen",F2346="NAICS-22 Cogen")),FALSE,IF(AND($P$3=FALSE,OR(F2346="Commercial NAICS Cogen",F2346="Commercial NAICS Non-Cogen",F2346="Industrial NAICS Cogen", F2346="industrial NAICS non-Cogen")),FALSE, TRUE))</f>
        <v/>
      </c>
    </row>
    <row r="2347">
      <c r="A2347" s="129" t="n">
        <v>50290</v>
      </c>
      <c r="B2347" s="130" t="inlineStr">
        <is>
          <t>SEMASS Resource Recovery</t>
        </is>
      </c>
      <c r="C2347" s="130" t="inlineStr">
        <is>
          <t>SEMASS Partnership</t>
        </is>
      </c>
      <c r="D2347" s="129" t="n">
        <v>16929</v>
      </c>
      <c r="E2347" s="130" t="inlineStr">
        <is>
          <t>MA</t>
        </is>
      </c>
      <c r="F2347" s="130" t="inlineStr">
        <is>
          <t>NAICS-22 Non-Cogen</t>
        </is>
      </c>
      <c r="G2347" s="130" t="inlineStr">
        <is>
          <t>ST</t>
        </is>
      </c>
      <c r="H2347" s="130" t="inlineStr">
        <is>
          <t>NG</t>
        </is>
      </c>
      <c r="I2347" s="130" t="inlineStr">
        <is>
          <t>NG</t>
        </is>
      </c>
      <c r="J2347" s="131" t="n">
        <v>5139.978</v>
      </c>
      <c r="K2347" s="129" t="n">
        <v>2020</v>
      </c>
      <c r="L2347" s="120">
        <f>IF(VLOOKUP(H2347,'Cross-Page Data'!$D$4:$F$48,3,FALSE)="natural gas",VLOOKUP(G2347,'Cross-Page Data'!$I$4:$J$19,2,FALSE),IF(VLOOKUP(H2347,'Cross-Page Data'!$D$4:$F$48,3,FALSE)="solar",IF(G2347="PV","solar PV","solar thermal"),IF(VLOOKUP(H2347,'Cross-Page Data'!$D$4:$F$48,3,FALSE)="wind",VLOOKUP(G2347,'Cross-Page Data'!$I$4:$J$19,2,FALSE),IF(VLOOKUP(H2347,'Cross-Page Data'!$D$4:$F$48,3,FALSE)="hydro",VLOOKUP(G2347,'Cross-Page Data'!$I$4:$J$19,2,FALSE),VLOOKUP(H2347,'Cross-Page Data'!$D$4:$F$48,3,FALSE)))))</f>
        <v/>
      </c>
      <c r="M2347" s="120">
        <f>IF(AND($P$2=FALSE,OR(F2347="Commercial NAICS Cogen",F2347="Industrial NAICS Cogen",F2347="NAICS-22 Cogen")),FALSE,IF(AND($P$3=FALSE,OR(F2347="Commercial NAICS Cogen",F2347="Commercial NAICS Non-Cogen",F2347="Industrial NAICS Cogen", F2347="industrial NAICS non-Cogen")),FALSE, TRUE))</f>
        <v/>
      </c>
    </row>
    <row r="2348">
      <c r="A2348" s="129" t="n">
        <v>50296</v>
      </c>
      <c r="B2348" s="130" t="inlineStr">
        <is>
          <t>Packaging Corp of America</t>
        </is>
      </c>
      <c r="C2348" s="130" t="inlineStr">
        <is>
          <t>Packaging Corp of America</t>
        </is>
      </c>
      <c r="D2348" s="129" t="n">
        <v>14362</v>
      </c>
      <c r="E2348" s="130" t="inlineStr">
        <is>
          <t>TN</t>
        </is>
      </c>
      <c r="F2348" s="130" t="inlineStr">
        <is>
          <t>Industrial NAICS Cogen</t>
        </is>
      </c>
      <c r="G2348" s="130" t="inlineStr">
        <is>
          <t>ST</t>
        </is>
      </c>
      <c r="H2348" s="130" t="inlineStr">
        <is>
          <t>BIT</t>
        </is>
      </c>
      <c r="I2348" s="130" t="inlineStr">
        <is>
          <t>COL</t>
        </is>
      </c>
      <c r="J2348" s="131" t="n">
        <v>60.604</v>
      </c>
      <c r="K2348" s="129" t="n">
        <v>2020</v>
      </c>
      <c r="L2348" s="120">
        <f>IF(VLOOKUP(H2348,'Cross-Page Data'!$D$4:$F$48,3,FALSE)="natural gas",VLOOKUP(G2348,'Cross-Page Data'!$I$4:$J$19,2,FALSE),IF(VLOOKUP(H2348,'Cross-Page Data'!$D$4:$F$48,3,FALSE)="solar",IF(G2348="PV","solar PV","solar thermal"),IF(VLOOKUP(H2348,'Cross-Page Data'!$D$4:$F$48,3,FALSE)="wind",VLOOKUP(G2348,'Cross-Page Data'!$I$4:$J$19,2,FALSE),IF(VLOOKUP(H2348,'Cross-Page Data'!$D$4:$F$48,3,FALSE)="hydro",VLOOKUP(G2348,'Cross-Page Data'!$I$4:$J$19,2,FALSE),VLOOKUP(H2348,'Cross-Page Data'!$D$4:$F$48,3,FALSE)))))</f>
        <v/>
      </c>
      <c r="M2348" s="120">
        <f>IF(AND($P$2=FALSE,OR(F2348="Commercial NAICS Cogen",F2348="Industrial NAICS Cogen",F2348="NAICS-22 Cogen")),FALSE,IF(AND($P$3=FALSE,OR(F2348="Commercial NAICS Cogen",F2348="Commercial NAICS Non-Cogen",F2348="Industrial NAICS Cogen", F2348="industrial NAICS non-Cogen")),FALSE, TRUE))</f>
        <v/>
      </c>
    </row>
    <row r="2349">
      <c r="A2349" s="129" t="n">
        <v>50296</v>
      </c>
      <c r="B2349" s="130" t="inlineStr">
        <is>
          <t>Packaging Corp of America</t>
        </is>
      </c>
      <c r="C2349" s="130" t="inlineStr">
        <is>
          <t>Packaging Corp of America</t>
        </is>
      </c>
      <c r="D2349" s="129" t="n">
        <v>14362</v>
      </c>
      <c r="E2349" s="130" t="inlineStr">
        <is>
          <t>TN</t>
        </is>
      </c>
      <c r="F2349" s="130" t="inlineStr">
        <is>
          <t>Industrial NAICS Cogen</t>
        </is>
      </c>
      <c r="G2349" s="130" t="inlineStr">
        <is>
          <t>ST</t>
        </is>
      </c>
      <c r="H2349" s="130" t="inlineStr">
        <is>
          <t>BLQ</t>
        </is>
      </c>
      <c r="I2349" s="130" t="inlineStr">
        <is>
          <t>WWW</t>
        </is>
      </c>
      <c r="J2349" s="131" t="n">
        <v>252208.94</v>
      </c>
      <c r="K2349" s="129" t="n">
        <v>2020</v>
      </c>
      <c r="L2349" s="120">
        <f>IF(VLOOKUP(H2349,'Cross-Page Data'!$D$4:$F$48,3,FALSE)="natural gas",VLOOKUP(G2349,'Cross-Page Data'!$I$4:$J$19,2,FALSE),IF(VLOOKUP(H2349,'Cross-Page Data'!$D$4:$F$48,3,FALSE)="solar",IF(G2349="PV","solar PV","solar thermal"),IF(VLOOKUP(H2349,'Cross-Page Data'!$D$4:$F$48,3,FALSE)="wind",VLOOKUP(G2349,'Cross-Page Data'!$I$4:$J$19,2,FALSE),IF(VLOOKUP(H2349,'Cross-Page Data'!$D$4:$F$48,3,FALSE)="hydro",VLOOKUP(G2349,'Cross-Page Data'!$I$4:$J$19,2,FALSE),VLOOKUP(H2349,'Cross-Page Data'!$D$4:$F$48,3,FALSE)))))</f>
        <v/>
      </c>
      <c r="M2349" s="120">
        <f>IF(AND($P$2=FALSE,OR(F2349="Commercial NAICS Cogen",F2349="Industrial NAICS Cogen",F2349="NAICS-22 Cogen")),FALSE,IF(AND($P$3=FALSE,OR(F2349="Commercial NAICS Cogen",F2349="Commercial NAICS Non-Cogen",F2349="Industrial NAICS Cogen", F2349="industrial NAICS non-Cogen")),FALSE, TRUE))</f>
        <v/>
      </c>
    </row>
    <row r="2350">
      <c r="A2350" s="129" t="n">
        <v>50296</v>
      </c>
      <c r="B2350" s="130" t="inlineStr">
        <is>
          <t>Packaging Corp of America</t>
        </is>
      </c>
      <c r="C2350" s="130" t="inlineStr">
        <is>
          <t>Packaging Corp of America</t>
        </is>
      </c>
      <c r="D2350" s="129" t="n">
        <v>14362</v>
      </c>
      <c r="E2350" s="130" t="inlineStr">
        <is>
          <t>TN</t>
        </is>
      </c>
      <c r="F2350" s="130" t="inlineStr">
        <is>
          <t>Industrial NAICS Cogen</t>
        </is>
      </c>
      <c r="G2350" s="130" t="inlineStr">
        <is>
          <t>ST</t>
        </is>
      </c>
      <c r="H2350" s="130" t="inlineStr">
        <is>
          <t>DFO</t>
        </is>
      </c>
      <c r="I2350" s="130" t="inlineStr">
        <is>
          <t>DFO</t>
        </is>
      </c>
      <c r="J2350" s="131" t="n">
        <v>1492.482</v>
      </c>
      <c r="K2350" s="129" t="n">
        <v>2020</v>
      </c>
      <c r="L2350" s="120">
        <f>IF(VLOOKUP(H2350,'Cross-Page Data'!$D$4:$F$48,3,FALSE)="natural gas",VLOOKUP(G2350,'Cross-Page Data'!$I$4:$J$19,2,FALSE),IF(VLOOKUP(H2350,'Cross-Page Data'!$D$4:$F$48,3,FALSE)="solar",IF(G2350="PV","solar PV","solar thermal"),IF(VLOOKUP(H2350,'Cross-Page Data'!$D$4:$F$48,3,FALSE)="wind",VLOOKUP(G2350,'Cross-Page Data'!$I$4:$J$19,2,FALSE),IF(VLOOKUP(H2350,'Cross-Page Data'!$D$4:$F$48,3,FALSE)="hydro",VLOOKUP(G2350,'Cross-Page Data'!$I$4:$J$19,2,FALSE),VLOOKUP(H2350,'Cross-Page Data'!$D$4:$F$48,3,FALSE)))))</f>
        <v/>
      </c>
      <c r="M2350" s="120">
        <f>IF(AND($P$2=FALSE,OR(F2350="Commercial NAICS Cogen",F2350="Industrial NAICS Cogen",F2350="NAICS-22 Cogen")),FALSE,IF(AND($P$3=FALSE,OR(F2350="Commercial NAICS Cogen",F2350="Commercial NAICS Non-Cogen",F2350="Industrial NAICS Cogen", F2350="industrial NAICS non-Cogen")),FALSE, TRUE))</f>
        <v/>
      </c>
    </row>
    <row r="2351">
      <c r="A2351" s="129" t="n">
        <v>50296</v>
      </c>
      <c r="B2351" s="130" t="inlineStr">
        <is>
          <t>Packaging Corp of America</t>
        </is>
      </c>
      <c r="C2351" s="130" t="inlineStr">
        <is>
          <t>Packaging Corp of America</t>
        </is>
      </c>
      <c r="D2351" s="129" t="n">
        <v>14362</v>
      </c>
      <c r="E2351" s="130" t="inlineStr">
        <is>
          <t>TN</t>
        </is>
      </c>
      <c r="F2351" s="130" t="inlineStr">
        <is>
          <t>Industrial NAICS Cogen</t>
        </is>
      </c>
      <c r="G2351" s="130" t="inlineStr">
        <is>
          <t>ST</t>
        </is>
      </c>
      <c r="H2351" s="130" t="inlineStr">
        <is>
          <t>NG</t>
        </is>
      </c>
      <c r="I2351" s="130" t="inlineStr">
        <is>
          <t>NG</t>
        </is>
      </c>
      <c r="J2351" s="131" t="n">
        <v>63211.486</v>
      </c>
      <c r="K2351" s="129" t="n">
        <v>2020</v>
      </c>
      <c r="L2351" s="120">
        <f>IF(VLOOKUP(H2351,'Cross-Page Data'!$D$4:$F$48,3,FALSE)="natural gas",VLOOKUP(G2351,'Cross-Page Data'!$I$4:$J$19,2,FALSE),IF(VLOOKUP(H2351,'Cross-Page Data'!$D$4:$F$48,3,FALSE)="solar",IF(G2351="PV","solar PV","solar thermal"),IF(VLOOKUP(H2351,'Cross-Page Data'!$D$4:$F$48,3,FALSE)="wind",VLOOKUP(G2351,'Cross-Page Data'!$I$4:$J$19,2,FALSE),IF(VLOOKUP(H2351,'Cross-Page Data'!$D$4:$F$48,3,FALSE)="hydro",VLOOKUP(G2351,'Cross-Page Data'!$I$4:$J$19,2,FALSE),VLOOKUP(H2351,'Cross-Page Data'!$D$4:$F$48,3,FALSE)))))</f>
        <v/>
      </c>
      <c r="M2351" s="120">
        <f>IF(AND($P$2=FALSE,OR(F2351="Commercial NAICS Cogen",F2351="Industrial NAICS Cogen",F2351="NAICS-22 Cogen")),FALSE,IF(AND($P$3=FALSE,OR(F2351="Commercial NAICS Cogen",F2351="Commercial NAICS Non-Cogen",F2351="Industrial NAICS Cogen", F2351="industrial NAICS non-Cogen")),FALSE, TRUE))</f>
        <v/>
      </c>
    </row>
    <row r="2352">
      <c r="A2352" s="129" t="n">
        <v>50296</v>
      </c>
      <c r="B2352" s="130" t="inlineStr">
        <is>
          <t>Packaging Corp of America</t>
        </is>
      </c>
      <c r="C2352" s="130" t="inlineStr">
        <is>
          <t>Packaging Corp of America</t>
        </is>
      </c>
      <c r="D2352" s="129" t="n">
        <v>14362</v>
      </c>
      <c r="E2352" s="130" t="inlineStr">
        <is>
          <t>TN</t>
        </is>
      </c>
      <c r="F2352" s="130" t="inlineStr">
        <is>
          <t>Industrial NAICS Cogen</t>
        </is>
      </c>
      <c r="G2352" s="130" t="inlineStr">
        <is>
          <t>ST</t>
        </is>
      </c>
      <c r="H2352" s="130" t="inlineStr">
        <is>
          <t>RFO</t>
        </is>
      </c>
      <c r="I2352" s="130" t="inlineStr">
        <is>
          <t>RFO</t>
        </is>
      </c>
      <c r="J2352" s="131" t="n">
        <v>0</v>
      </c>
      <c r="K2352" s="129" t="n">
        <v>2020</v>
      </c>
      <c r="L2352" s="120">
        <f>IF(VLOOKUP(H2352,'Cross-Page Data'!$D$4:$F$48,3,FALSE)="natural gas",VLOOKUP(G2352,'Cross-Page Data'!$I$4:$J$19,2,FALSE),IF(VLOOKUP(H2352,'Cross-Page Data'!$D$4:$F$48,3,FALSE)="solar",IF(G2352="PV","solar PV","solar thermal"),IF(VLOOKUP(H2352,'Cross-Page Data'!$D$4:$F$48,3,FALSE)="wind",VLOOKUP(G2352,'Cross-Page Data'!$I$4:$J$19,2,FALSE),IF(VLOOKUP(H2352,'Cross-Page Data'!$D$4:$F$48,3,FALSE)="hydro",VLOOKUP(G2352,'Cross-Page Data'!$I$4:$J$19,2,FALSE),VLOOKUP(H2352,'Cross-Page Data'!$D$4:$F$48,3,FALSE)))))</f>
        <v/>
      </c>
      <c r="M2352" s="120">
        <f>IF(AND($P$2=FALSE,OR(F2352="Commercial NAICS Cogen",F2352="Industrial NAICS Cogen",F2352="NAICS-22 Cogen")),FALSE,IF(AND($P$3=FALSE,OR(F2352="Commercial NAICS Cogen",F2352="Commercial NAICS Non-Cogen",F2352="Industrial NAICS Cogen", F2352="industrial NAICS non-Cogen")),FALSE, TRUE))</f>
        <v/>
      </c>
    </row>
    <row r="2353">
      <c r="A2353" s="129" t="n">
        <v>50296</v>
      </c>
      <c r="B2353" s="130" t="inlineStr">
        <is>
          <t>Packaging Corp of America</t>
        </is>
      </c>
      <c r="C2353" s="130" t="inlineStr">
        <is>
          <t>Packaging Corp of America</t>
        </is>
      </c>
      <c r="D2353" s="129" t="n">
        <v>14362</v>
      </c>
      <c r="E2353" s="130" t="inlineStr">
        <is>
          <t>TN</t>
        </is>
      </c>
      <c r="F2353" s="130" t="inlineStr">
        <is>
          <t>Industrial NAICS Cogen</t>
        </is>
      </c>
      <c r="G2353" s="130" t="inlineStr">
        <is>
          <t>ST</t>
        </is>
      </c>
      <c r="H2353" s="130" t="inlineStr">
        <is>
          <t>TDF</t>
        </is>
      </c>
      <c r="I2353" s="130" t="inlineStr">
        <is>
          <t>OTH</t>
        </is>
      </c>
      <c r="J2353" s="131" t="n">
        <v>5722.005</v>
      </c>
      <c r="K2353" s="129" t="n">
        <v>2020</v>
      </c>
      <c r="L2353" s="120">
        <f>IF(VLOOKUP(H2353,'Cross-Page Data'!$D$4:$F$48,3,FALSE)="natural gas",VLOOKUP(G2353,'Cross-Page Data'!$I$4:$J$19,2,FALSE),IF(VLOOKUP(H2353,'Cross-Page Data'!$D$4:$F$48,3,FALSE)="solar",IF(G2353="PV","solar PV","solar thermal"),IF(VLOOKUP(H2353,'Cross-Page Data'!$D$4:$F$48,3,FALSE)="wind",VLOOKUP(G2353,'Cross-Page Data'!$I$4:$J$19,2,FALSE),IF(VLOOKUP(H2353,'Cross-Page Data'!$D$4:$F$48,3,FALSE)="hydro",VLOOKUP(G2353,'Cross-Page Data'!$I$4:$J$19,2,FALSE),VLOOKUP(H2353,'Cross-Page Data'!$D$4:$F$48,3,FALSE)))))</f>
        <v/>
      </c>
      <c r="M2353" s="120">
        <f>IF(AND($P$2=FALSE,OR(F2353="Commercial NAICS Cogen",F2353="Industrial NAICS Cogen",F2353="NAICS-22 Cogen")),FALSE,IF(AND($P$3=FALSE,OR(F2353="Commercial NAICS Cogen",F2353="Commercial NAICS Non-Cogen",F2353="Industrial NAICS Cogen", F2353="industrial NAICS non-Cogen")),FALSE, TRUE))</f>
        <v/>
      </c>
    </row>
    <row r="2354">
      <c r="A2354" s="129" t="n">
        <v>50296</v>
      </c>
      <c r="B2354" s="130" t="inlineStr">
        <is>
          <t>Packaging Corp of America</t>
        </is>
      </c>
      <c r="C2354" s="130" t="inlineStr">
        <is>
          <t>Packaging Corp of America</t>
        </is>
      </c>
      <c r="D2354" s="129" t="n">
        <v>14362</v>
      </c>
      <c r="E2354" s="130" t="inlineStr">
        <is>
          <t>TN</t>
        </is>
      </c>
      <c r="F2354" s="130" t="inlineStr">
        <is>
          <t>Industrial NAICS Cogen</t>
        </is>
      </c>
      <c r="G2354" s="130" t="inlineStr">
        <is>
          <t>ST</t>
        </is>
      </c>
      <c r="H2354" s="130" t="inlineStr">
        <is>
          <t>WDS</t>
        </is>
      </c>
      <c r="I2354" s="130" t="inlineStr">
        <is>
          <t>WWW</t>
        </is>
      </c>
      <c r="J2354" s="131" t="n">
        <v>80357.76300000001</v>
      </c>
      <c r="K2354" s="129" t="n">
        <v>2020</v>
      </c>
      <c r="L2354" s="120">
        <f>IF(VLOOKUP(H2354,'Cross-Page Data'!$D$4:$F$48,3,FALSE)="natural gas",VLOOKUP(G2354,'Cross-Page Data'!$I$4:$J$19,2,FALSE),IF(VLOOKUP(H2354,'Cross-Page Data'!$D$4:$F$48,3,FALSE)="solar",IF(G2354="PV","solar PV","solar thermal"),IF(VLOOKUP(H2354,'Cross-Page Data'!$D$4:$F$48,3,FALSE)="wind",VLOOKUP(G2354,'Cross-Page Data'!$I$4:$J$19,2,FALSE),IF(VLOOKUP(H2354,'Cross-Page Data'!$D$4:$F$48,3,FALSE)="hydro",VLOOKUP(G2354,'Cross-Page Data'!$I$4:$J$19,2,FALSE),VLOOKUP(H2354,'Cross-Page Data'!$D$4:$F$48,3,FALSE)))))</f>
        <v/>
      </c>
      <c r="M2354" s="120">
        <f>IF(AND($P$2=FALSE,OR(F2354="Commercial NAICS Cogen",F2354="Industrial NAICS Cogen",F2354="NAICS-22 Cogen")),FALSE,IF(AND($P$3=FALSE,OR(F2354="Commercial NAICS Cogen",F2354="Commercial NAICS Non-Cogen",F2354="Industrial NAICS Cogen", F2354="industrial NAICS non-Cogen")),FALSE, TRUE))</f>
        <v/>
      </c>
    </row>
    <row r="2355">
      <c r="A2355" s="129" t="n">
        <v>50299</v>
      </c>
      <c r="B2355" s="130" t="inlineStr">
        <is>
          <t>AltaGas Ripon Energy Inc.</t>
        </is>
      </c>
      <c r="C2355" s="130" t="inlineStr">
        <is>
          <t>AltaGas Ripon Energy Inc.</t>
        </is>
      </c>
      <c r="D2355" s="129" t="n">
        <v>60134</v>
      </c>
      <c r="E2355" s="130" t="inlineStr">
        <is>
          <t>CA</t>
        </is>
      </c>
      <c r="F2355" s="130" t="inlineStr">
        <is>
          <t>NAICS-22 Non-Cogen</t>
        </is>
      </c>
      <c r="G2355" s="130" t="inlineStr">
        <is>
          <t>GT</t>
        </is>
      </c>
      <c r="H2355" s="130" t="inlineStr">
        <is>
          <t>NG</t>
        </is>
      </c>
      <c r="I2355" s="130" t="inlineStr">
        <is>
          <t>NG</t>
        </is>
      </c>
      <c r="J2355" s="131" t="n">
        <v>6901</v>
      </c>
      <c r="K2355" s="129" t="n">
        <v>2020</v>
      </c>
      <c r="L2355" s="120">
        <f>IF(VLOOKUP(H2355,'Cross-Page Data'!$D$4:$F$48,3,FALSE)="natural gas",VLOOKUP(G2355,'Cross-Page Data'!$I$4:$J$19,2,FALSE),IF(VLOOKUP(H2355,'Cross-Page Data'!$D$4:$F$48,3,FALSE)="solar",IF(G2355="PV","solar PV","solar thermal"),IF(VLOOKUP(H2355,'Cross-Page Data'!$D$4:$F$48,3,FALSE)="wind",VLOOKUP(G2355,'Cross-Page Data'!$I$4:$J$19,2,FALSE),IF(VLOOKUP(H2355,'Cross-Page Data'!$D$4:$F$48,3,FALSE)="hydro",VLOOKUP(G2355,'Cross-Page Data'!$I$4:$J$19,2,FALSE),VLOOKUP(H2355,'Cross-Page Data'!$D$4:$F$48,3,FALSE)))))</f>
        <v/>
      </c>
      <c r="M2355" s="120">
        <f>IF(AND($P$2=FALSE,OR(F2355="Commercial NAICS Cogen",F2355="Industrial NAICS Cogen",F2355="NAICS-22 Cogen")),FALSE,IF(AND($P$3=FALSE,OR(F2355="Commercial NAICS Cogen",F2355="Commercial NAICS Non-Cogen",F2355="Industrial NAICS Cogen", F2355="industrial NAICS non-Cogen")),FALSE, TRUE))</f>
        <v/>
      </c>
    </row>
    <row r="2356">
      <c r="A2356" s="129" t="n">
        <v>50300</v>
      </c>
      <c r="B2356" s="130" t="inlineStr">
        <is>
          <t>VESI Pomona</t>
        </is>
      </c>
      <c r="C2356" s="130" t="inlineStr">
        <is>
          <t>VESI Pomona Energy Storage, Inc.</t>
        </is>
      </c>
      <c r="D2356" s="129" t="n">
        <v>54736</v>
      </c>
      <c r="E2356" s="130" t="inlineStr">
        <is>
          <t>CA</t>
        </is>
      </c>
      <c r="F2356" s="130" t="inlineStr">
        <is>
          <t>NAICS-22 Non-Cogen</t>
        </is>
      </c>
      <c r="G2356" s="130" t="inlineStr">
        <is>
          <t>BA</t>
        </is>
      </c>
      <c r="H2356" s="130" t="inlineStr">
        <is>
          <t>MWH</t>
        </is>
      </c>
      <c r="I2356" s="130" t="inlineStr">
        <is>
          <t>OTH</t>
        </is>
      </c>
      <c r="J2356" s="131" t="n">
        <v>-2370</v>
      </c>
      <c r="K2356" s="129" t="n">
        <v>2020</v>
      </c>
      <c r="L2356" s="120">
        <f>IF(VLOOKUP(H2356,'Cross-Page Data'!$D$4:$F$48,3,FALSE)="natural gas",VLOOKUP(G2356,'Cross-Page Data'!$I$4:$J$19,2,FALSE),IF(VLOOKUP(H2356,'Cross-Page Data'!$D$4:$F$48,3,FALSE)="solar",IF(G2356="PV","solar PV","solar thermal"),IF(VLOOKUP(H2356,'Cross-Page Data'!$D$4:$F$48,3,FALSE)="wind",VLOOKUP(G2356,'Cross-Page Data'!$I$4:$J$19,2,FALSE),IF(VLOOKUP(H2356,'Cross-Page Data'!$D$4:$F$48,3,FALSE)="hydro",VLOOKUP(G2356,'Cross-Page Data'!$I$4:$J$19,2,FALSE),VLOOKUP(H2356,'Cross-Page Data'!$D$4:$F$48,3,FALSE)))))</f>
        <v/>
      </c>
      <c r="M2356" s="120">
        <f>IF(AND($P$2=FALSE,OR(F2356="Commercial NAICS Cogen",F2356="Industrial NAICS Cogen",F2356="NAICS-22 Cogen")),FALSE,IF(AND($P$3=FALSE,OR(F2356="Commercial NAICS Cogen",F2356="Commercial NAICS Non-Cogen",F2356="Industrial NAICS Cogen", F2356="industrial NAICS non-Cogen")),FALSE, TRUE))</f>
        <v/>
      </c>
    </row>
    <row r="2357">
      <c r="A2357" s="129" t="n">
        <v>50300</v>
      </c>
      <c r="B2357" s="130" t="inlineStr">
        <is>
          <t>VESI Pomona</t>
        </is>
      </c>
      <c r="C2357" s="130" t="inlineStr">
        <is>
          <t>VESI Pomona Energy Storage, Inc.</t>
        </is>
      </c>
      <c r="D2357" s="129" t="n">
        <v>54736</v>
      </c>
      <c r="E2357" s="130" t="inlineStr">
        <is>
          <t>CA</t>
        </is>
      </c>
      <c r="F2357" s="130" t="inlineStr">
        <is>
          <t>NAICS-22 Non-Cogen</t>
        </is>
      </c>
      <c r="G2357" s="130" t="inlineStr">
        <is>
          <t>ST</t>
        </is>
      </c>
      <c r="H2357" s="130" t="inlineStr">
        <is>
          <t>NG</t>
        </is>
      </c>
      <c r="I2357" s="130" t="inlineStr">
        <is>
          <t>NG</t>
        </is>
      </c>
      <c r="J2357" s="131" t="n">
        <v>0</v>
      </c>
      <c r="K2357" s="129" t="n">
        <v>2020</v>
      </c>
      <c r="L2357" s="120">
        <f>IF(VLOOKUP(H2357,'Cross-Page Data'!$D$4:$F$48,3,FALSE)="natural gas",VLOOKUP(G2357,'Cross-Page Data'!$I$4:$J$19,2,FALSE),IF(VLOOKUP(H2357,'Cross-Page Data'!$D$4:$F$48,3,FALSE)="solar",IF(G2357="PV","solar PV","solar thermal"),IF(VLOOKUP(H2357,'Cross-Page Data'!$D$4:$F$48,3,FALSE)="wind",VLOOKUP(G2357,'Cross-Page Data'!$I$4:$J$19,2,FALSE),IF(VLOOKUP(H2357,'Cross-Page Data'!$D$4:$F$48,3,FALSE)="hydro",VLOOKUP(G2357,'Cross-Page Data'!$I$4:$J$19,2,FALSE),VLOOKUP(H2357,'Cross-Page Data'!$D$4:$F$48,3,FALSE)))))</f>
        <v/>
      </c>
      <c r="M2357" s="120">
        <f>IF(AND($P$2=FALSE,OR(F2357="Commercial NAICS Cogen",F2357="Industrial NAICS Cogen",F2357="NAICS-22 Cogen")),FALSE,IF(AND($P$3=FALSE,OR(F2357="Commercial NAICS Cogen",F2357="Commercial NAICS Non-Cogen",F2357="Industrial NAICS Cogen", F2357="industrial NAICS non-Cogen")),FALSE, TRUE))</f>
        <v/>
      </c>
    </row>
    <row r="2358">
      <c r="A2358" s="129" t="n">
        <v>50304</v>
      </c>
      <c r="B2358" s="130" t="inlineStr">
        <is>
          <t>Shell Deer Park</t>
        </is>
      </c>
      <c r="C2358" s="130" t="inlineStr">
        <is>
          <t>Shell Oil Co-Deer Park</t>
        </is>
      </c>
      <c r="D2358" s="129" t="n">
        <v>17139</v>
      </c>
      <c r="E2358" s="130" t="inlineStr">
        <is>
          <t>TX</t>
        </is>
      </c>
      <c r="F2358" s="130" t="inlineStr">
        <is>
          <t>Industrial NAICS Cogen</t>
        </is>
      </c>
      <c r="G2358" s="130" t="inlineStr">
        <is>
          <t>GT</t>
        </is>
      </c>
      <c r="H2358" s="130" t="inlineStr">
        <is>
          <t>NG</t>
        </is>
      </c>
      <c r="I2358" s="130" t="inlineStr">
        <is>
          <t>NG</t>
        </is>
      </c>
      <c r="J2358" s="131" t="n">
        <v>1108099.7</v>
      </c>
      <c r="K2358" s="129" t="n">
        <v>2020</v>
      </c>
      <c r="L2358" s="120">
        <f>IF(VLOOKUP(H2358,'Cross-Page Data'!$D$4:$F$48,3,FALSE)="natural gas",VLOOKUP(G2358,'Cross-Page Data'!$I$4:$J$19,2,FALSE),IF(VLOOKUP(H2358,'Cross-Page Data'!$D$4:$F$48,3,FALSE)="solar",IF(G2358="PV","solar PV","solar thermal"),IF(VLOOKUP(H2358,'Cross-Page Data'!$D$4:$F$48,3,FALSE)="wind",VLOOKUP(G2358,'Cross-Page Data'!$I$4:$J$19,2,FALSE),IF(VLOOKUP(H2358,'Cross-Page Data'!$D$4:$F$48,3,FALSE)="hydro",VLOOKUP(G2358,'Cross-Page Data'!$I$4:$J$19,2,FALSE),VLOOKUP(H2358,'Cross-Page Data'!$D$4:$F$48,3,FALSE)))))</f>
        <v/>
      </c>
      <c r="M2358" s="120">
        <f>IF(AND($P$2=FALSE,OR(F2358="Commercial NAICS Cogen",F2358="Industrial NAICS Cogen",F2358="NAICS-22 Cogen")),FALSE,IF(AND($P$3=FALSE,OR(F2358="Commercial NAICS Cogen",F2358="Commercial NAICS Non-Cogen",F2358="Industrial NAICS Cogen", F2358="industrial NAICS non-Cogen")),FALSE, TRUE))</f>
        <v/>
      </c>
    </row>
    <row r="2359">
      <c r="A2359" s="129" t="n">
        <v>50304</v>
      </c>
      <c r="B2359" s="130" t="inlineStr">
        <is>
          <t>Shell Deer Park</t>
        </is>
      </c>
      <c r="C2359" s="130" t="inlineStr">
        <is>
          <t>Shell Oil Co-Deer Park</t>
        </is>
      </c>
      <c r="D2359" s="129" t="n">
        <v>17139</v>
      </c>
      <c r="E2359" s="130" t="inlineStr">
        <is>
          <t>TX</t>
        </is>
      </c>
      <c r="F2359" s="130" t="inlineStr">
        <is>
          <t>Industrial NAICS Cogen</t>
        </is>
      </c>
      <c r="G2359" s="130" t="inlineStr">
        <is>
          <t>GT</t>
        </is>
      </c>
      <c r="H2359" s="130" t="inlineStr">
        <is>
          <t>OG</t>
        </is>
      </c>
      <c r="I2359" s="130" t="inlineStr">
        <is>
          <t>OOG</t>
        </is>
      </c>
      <c r="J2359" s="131" t="n">
        <v>150197.26</v>
      </c>
      <c r="K2359" s="129" t="n">
        <v>2020</v>
      </c>
      <c r="L2359" s="120">
        <f>IF(VLOOKUP(H2359,'Cross-Page Data'!$D$4:$F$48,3,FALSE)="natural gas",VLOOKUP(G2359,'Cross-Page Data'!$I$4:$J$19,2,FALSE),IF(VLOOKUP(H2359,'Cross-Page Data'!$D$4:$F$48,3,FALSE)="solar",IF(G2359="PV","solar PV","solar thermal"),IF(VLOOKUP(H2359,'Cross-Page Data'!$D$4:$F$48,3,FALSE)="wind",VLOOKUP(G2359,'Cross-Page Data'!$I$4:$J$19,2,FALSE),IF(VLOOKUP(H2359,'Cross-Page Data'!$D$4:$F$48,3,FALSE)="hydro",VLOOKUP(G2359,'Cross-Page Data'!$I$4:$J$19,2,FALSE),VLOOKUP(H2359,'Cross-Page Data'!$D$4:$F$48,3,FALSE)))))</f>
        <v/>
      </c>
      <c r="M2359" s="120">
        <f>IF(AND($P$2=FALSE,OR(F2359="Commercial NAICS Cogen",F2359="Industrial NAICS Cogen",F2359="NAICS-22 Cogen")),FALSE,IF(AND($P$3=FALSE,OR(F2359="Commercial NAICS Cogen",F2359="Commercial NAICS Non-Cogen",F2359="Industrial NAICS Cogen", F2359="industrial NAICS non-Cogen")),FALSE, TRUE))</f>
        <v/>
      </c>
    </row>
    <row r="2360">
      <c r="A2360" s="129" t="n">
        <v>50304</v>
      </c>
      <c r="B2360" s="130" t="inlineStr">
        <is>
          <t>Shell Deer Park</t>
        </is>
      </c>
      <c r="C2360" s="130" t="inlineStr">
        <is>
          <t>Shell Oil Co-Deer Park</t>
        </is>
      </c>
      <c r="D2360" s="129" t="n">
        <v>17139</v>
      </c>
      <c r="E2360" s="130" t="inlineStr">
        <is>
          <t>TX</t>
        </is>
      </c>
      <c r="F2360" s="130" t="inlineStr">
        <is>
          <t>Industrial NAICS Cogen</t>
        </is>
      </c>
      <c r="G2360" s="130" t="inlineStr">
        <is>
          <t>ST</t>
        </is>
      </c>
      <c r="H2360" s="130" t="inlineStr">
        <is>
          <t>PUR</t>
        </is>
      </c>
      <c r="I2360" s="130" t="inlineStr">
        <is>
          <t>OTH</t>
        </is>
      </c>
      <c r="J2360" s="131" t="n">
        <v>243558</v>
      </c>
      <c r="K2360" s="129" t="n">
        <v>2020</v>
      </c>
      <c r="L2360" s="120">
        <f>IF(VLOOKUP(H2360,'Cross-Page Data'!$D$4:$F$48,3,FALSE)="natural gas",VLOOKUP(G2360,'Cross-Page Data'!$I$4:$J$19,2,FALSE),IF(VLOOKUP(H2360,'Cross-Page Data'!$D$4:$F$48,3,FALSE)="solar",IF(G2360="PV","solar PV","solar thermal"),IF(VLOOKUP(H2360,'Cross-Page Data'!$D$4:$F$48,3,FALSE)="wind",VLOOKUP(G2360,'Cross-Page Data'!$I$4:$J$19,2,FALSE),IF(VLOOKUP(H2360,'Cross-Page Data'!$D$4:$F$48,3,FALSE)="hydro",VLOOKUP(G2360,'Cross-Page Data'!$I$4:$J$19,2,FALSE),VLOOKUP(H2360,'Cross-Page Data'!$D$4:$F$48,3,FALSE)))))</f>
        <v/>
      </c>
      <c r="M2360" s="120">
        <f>IF(AND($P$2=FALSE,OR(F2360="Commercial NAICS Cogen",F2360="Industrial NAICS Cogen",F2360="NAICS-22 Cogen")),FALSE,IF(AND($P$3=FALSE,OR(F2360="Commercial NAICS Cogen",F2360="Commercial NAICS Non-Cogen",F2360="Industrial NAICS Cogen", F2360="industrial NAICS non-Cogen")),FALSE, TRUE))</f>
        <v/>
      </c>
    </row>
    <row r="2361">
      <c r="A2361" s="129" t="n">
        <v>50305</v>
      </c>
      <c r="B2361" s="130" t="inlineStr">
        <is>
          <t>Alpena Cement Plant</t>
        </is>
      </c>
      <c r="C2361" s="130" t="inlineStr">
        <is>
          <t>Lafarge Corp</t>
        </is>
      </c>
      <c r="D2361" s="129" t="n">
        <v>40430</v>
      </c>
      <c r="E2361" s="130" t="inlineStr">
        <is>
          <t>MI</t>
        </is>
      </c>
      <c r="F2361" s="130" t="inlineStr">
        <is>
          <t>Industrial NAICS Cogen</t>
        </is>
      </c>
      <c r="G2361" s="130" t="inlineStr">
        <is>
          <t>ST</t>
        </is>
      </c>
      <c r="H2361" s="130" t="inlineStr">
        <is>
          <t>BIT</t>
        </is>
      </c>
      <c r="I2361" s="130" t="inlineStr">
        <is>
          <t>COL</t>
        </is>
      </c>
      <c r="J2361" s="131" t="n">
        <v>0</v>
      </c>
      <c r="K2361" s="129" t="n">
        <v>2020</v>
      </c>
      <c r="L2361" s="120">
        <f>IF(VLOOKUP(H2361,'Cross-Page Data'!$D$4:$F$48,3,FALSE)="natural gas",VLOOKUP(G2361,'Cross-Page Data'!$I$4:$J$19,2,FALSE),IF(VLOOKUP(H2361,'Cross-Page Data'!$D$4:$F$48,3,FALSE)="solar",IF(G2361="PV","solar PV","solar thermal"),IF(VLOOKUP(H2361,'Cross-Page Data'!$D$4:$F$48,3,FALSE)="wind",VLOOKUP(G2361,'Cross-Page Data'!$I$4:$J$19,2,FALSE),IF(VLOOKUP(H2361,'Cross-Page Data'!$D$4:$F$48,3,FALSE)="hydro",VLOOKUP(G2361,'Cross-Page Data'!$I$4:$J$19,2,FALSE),VLOOKUP(H2361,'Cross-Page Data'!$D$4:$F$48,3,FALSE)))))</f>
        <v/>
      </c>
      <c r="M2361" s="120">
        <f>IF(AND($P$2=FALSE,OR(F2361="Commercial NAICS Cogen",F2361="Industrial NAICS Cogen",F2361="NAICS-22 Cogen")),FALSE,IF(AND($P$3=FALSE,OR(F2361="Commercial NAICS Cogen",F2361="Commercial NAICS Non-Cogen",F2361="Industrial NAICS Cogen", F2361="industrial NAICS non-Cogen")),FALSE, TRUE))</f>
        <v/>
      </c>
    </row>
    <row r="2362">
      <c r="A2362" s="129" t="n">
        <v>50305</v>
      </c>
      <c r="B2362" s="130" t="inlineStr">
        <is>
          <t>Alpena Cement Plant</t>
        </is>
      </c>
      <c r="C2362" s="130" t="inlineStr">
        <is>
          <t>Lafarge Corp</t>
        </is>
      </c>
      <c r="D2362" s="129" t="n">
        <v>40430</v>
      </c>
      <c r="E2362" s="130" t="inlineStr">
        <is>
          <t>MI</t>
        </is>
      </c>
      <c r="F2362" s="130" t="inlineStr">
        <is>
          <t>Industrial NAICS Cogen</t>
        </is>
      </c>
      <c r="G2362" s="130" t="inlineStr">
        <is>
          <t>ST</t>
        </is>
      </c>
      <c r="H2362" s="130" t="inlineStr">
        <is>
          <t>NG</t>
        </is>
      </c>
      <c r="I2362" s="130" t="inlineStr">
        <is>
          <t>NG</t>
        </is>
      </c>
      <c r="J2362" s="131" t="n">
        <v>15516.113</v>
      </c>
      <c r="K2362" s="129" t="n">
        <v>2020</v>
      </c>
      <c r="L2362" s="120">
        <f>IF(VLOOKUP(H2362,'Cross-Page Data'!$D$4:$F$48,3,FALSE)="natural gas",VLOOKUP(G2362,'Cross-Page Data'!$I$4:$J$19,2,FALSE),IF(VLOOKUP(H2362,'Cross-Page Data'!$D$4:$F$48,3,FALSE)="solar",IF(G2362="PV","solar PV","solar thermal"),IF(VLOOKUP(H2362,'Cross-Page Data'!$D$4:$F$48,3,FALSE)="wind",VLOOKUP(G2362,'Cross-Page Data'!$I$4:$J$19,2,FALSE),IF(VLOOKUP(H2362,'Cross-Page Data'!$D$4:$F$48,3,FALSE)="hydro",VLOOKUP(G2362,'Cross-Page Data'!$I$4:$J$19,2,FALSE),VLOOKUP(H2362,'Cross-Page Data'!$D$4:$F$48,3,FALSE)))))</f>
        <v/>
      </c>
      <c r="M2362" s="120">
        <f>IF(AND($P$2=FALSE,OR(F2362="Commercial NAICS Cogen",F2362="Industrial NAICS Cogen",F2362="NAICS-22 Cogen")),FALSE,IF(AND($P$3=FALSE,OR(F2362="Commercial NAICS Cogen",F2362="Commercial NAICS Non-Cogen",F2362="Industrial NAICS Cogen", F2362="industrial NAICS non-Cogen")),FALSE, TRUE))</f>
        <v/>
      </c>
    </row>
    <row r="2363">
      <c r="A2363" s="129" t="n">
        <v>50305</v>
      </c>
      <c r="B2363" s="130" t="inlineStr">
        <is>
          <t>Alpena Cement Plant</t>
        </is>
      </c>
      <c r="C2363" s="130" t="inlineStr">
        <is>
          <t>Lafarge Corp</t>
        </is>
      </c>
      <c r="D2363" s="129" t="n">
        <v>40430</v>
      </c>
      <c r="E2363" s="130" t="inlineStr">
        <is>
          <t>MI</t>
        </is>
      </c>
      <c r="F2363" s="130" t="inlineStr">
        <is>
          <t>Industrial NAICS Cogen</t>
        </is>
      </c>
      <c r="G2363" s="130" t="inlineStr">
        <is>
          <t>ST</t>
        </is>
      </c>
      <c r="H2363" s="130" t="inlineStr">
        <is>
          <t>OBL</t>
        </is>
      </c>
      <c r="I2363" s="130" t="inlineStr">
        <is>
          <t>ORW</t>
        </is>
      </c>
      <c r="J2363" s="131" t="n">
        <v>0</v>
      </c>
      <c r="K2363" s="129" t="n">
        <v>2020</v>
      </c>
      <c r="L2363" s="120">
        <f>IF(VLOOKUP(H2363,'Cross-Page Data'!$D$4:$F$48,3,FALSE)="natural gas",VLOOKUP(G2363,'Cross-Page Data'!$I$4:$J$19,2,FALSE),IF(VLOOKUP(H2363,'Cross-Page Data'!$D$4:$F$48,3,FALSE)="solar",IF(G2363="PV","solar PV","solar thermal"),IF(VLOOKUP(H2363,'Cross-Page Data'!$D$4:$F$48,3,FALSE)="wind",VLOOKUP(G2363,'Cross-Page Data'!$I$4:$J$19,2,FALSE),IF(VLOOKUP(H2363,'Cross-Page Data'!$D$4:$F$48,3,FALSE)="hydro",VLOOKUP(G2363,'Cross-Page Data'!$I$4:$J$19,2,FALSE),VLOOKUP(H2363,'Cross-Page Data'!$D$4:$F$48,3,FALSE)))))</f>
        <v/>
      </c>
      <c r="M2363" s="120">
        <f>IF(AND($P$2=FALSE,OR(F2363="Commercial NAICS Cogen",F2363="Industrial NAICS Cogen",F2363="NAICS-22 Cogen")),FALSE,IF(AND($P$3=FALSE,OR(F2363="Commercial NAICS Cogen",F2363="Commercial NAICS Non-Cogen",F2363="Industrial NAICS Cogen", F2363="industrial NAICS non-Cogen")),FALSE, TRUE))</f>
        <v/>
      </c>
    </row>
    <row r="2364">
      <c r="A2364" s="129" t="n">
        <v>50305</v>
      </c>
      <c r="B2364" s="130" t="inlineStr">
        <is>
          <t>Alpena Cement Plant</t>
        </is>
      </c>
      <c r="C2364" s="130" t="inlineStr">
        <is>
          <t>Lafarge Corp</t>
        </is>
      </c>
      <c r="D2364" s="129" t="n">
        <v>40430</v>
      </c>
      <c r="E2364" s="130" t="inlineStr">
        <is>
          <t>MI</t>
        </is>
      </c>
      <c r="F2364" s="130" t="inlineStr">
        <is>
          <t>Industrial NAICS Cogen</t>
        </is>
      </c>
      <c r="G2364" s="130" t="inlineStr">
        <is>
          <t>ST</t>
        </is>
      </c>
      <c r="H2364" s="130" t="inlineStr">
        <is>
          <t>OTH</t>
        </is>
      </c>
      <c r="I2364" s="130" t="inlineStr">
        <is>
          <t>OTH</t>
        </is>
      </c>
      <c r="J2364" s="131" t="n">
        <v>7.63</v>
      </c>
      <c r="K2364" s="129" t="n">
        <v>2020</v>
      </c>
      <c r="L2364" s="120">
        <f>IF(VLOOKUP(H2364,'Cross-Page Data'!$D$4:$F$48,3,FALSE)="natural gas",VLOOKUP(G2364,'Cross-Page Data'!$I$4:$J$19,2,FALSE),IF(VLOOKUP(H2364,'Cross-Page Data'!$D$4:$F$48,3,FALSE)="solar",IF(G2364="PV","solar PV","solar thermal"),IF(VLOOKUP(H2364,'Cross-Page Data'!$D$4:$F$48,3,FALSE)="wind",VLOOKUP(G2364,'Cross-Page Data'!$I$4:$J$19,2,FALSE),IF(VLOOKUP(H2364,'Cross-Page Data'!$D$4:$F$48,3,FALSE)="hydro",VLOOKUP(G2364,'Cross-Page Data'!$I$4:$J$19,2,FALSE),VLOOKUP(H2364,'Cross-Page Data'!$D$4:$F$48,3,FALSE)))))</f>
        <v/>
      </c>
      <c r="M2364" s="120">
        <f>IF(AND($P$2=FALSE,OR(F2364="Commercial NAICS Cogen",F2364="Industrial NAICS Cogen",F2364="NAICS-22 Cogen")),FALSE,IF(AND($P$3=FALSE,OR(F2364="Commercial NAICS Cogen",F2364="Commercial NAICS Non-Cogen",F2364="Industrial NAICS Cogen", F2364="industrial NAICS non-Cogen")),FALSE, TRUE))</f>
        <v/>
      </c>
    </row>
    <row r="2365">
      <c r="A2365" s="129" t="n">
        <v>50305</v>
      </c>
      <c r="B2365" s="130" t="inlineStr">
        <is>
          <t>Alpena Cement Plant</t>
        </is>
      </c>
      <c r="C2365" s="130" t="inlineStr">
        <is>
          <t>Lafarge Corp</t>
        </is>
      </c>
      <c r="D2365" s="129" t="n">
        <v>40430</v>
      </c>
      <c r="E2365" s="130" t="inlineStr">
        <is>
          <t>MI</t>
        </is>
      </c>
      <c r="F2365" s="130" t="inlineStr">
        <is>
          <t>Industrial NAICS Cogen</t>
        </is>
      </c>
      <c r="G2365" s="130" t="inlineStr">
        <is>
          <t>ST</t>
        </is>
      </c>
      <c r="H2365" s="130" t="inlineStr">
        <is>
          <t>PC</t>
        </is>
      </c>
      <c r="I2365" s="130" t="inlineStr">
        <is>
          <t>PC</t>
        </is>
      </c>
      <c r="J2365" s="131" t="n">
        <v>162003.26</v>
      </c>
      <c r="K2365" s="129" t="n">
        <v>2020</v>
      </c>
      <c r="L2365" s="120">
        <f>IF(VLOOKUP(H2365,'Cross-Page Data'!$D$4:$F$48,3,FALSE)="natural gas",VLOOKUP(G2365,'Cross-Page Data'!$I$4:$J$19,2,FALSE),IF(VLOOKUP(H2365,'Cross-Page Data'!$D$4:$F$48,3,FALSE)="solar",IF(G2365="PV","solar PV","solar thermal"),IF(VLOOKUP(H2365,'Cross-Page Data'!$D$4:$F$48,3,FALSE)="wind",VLOOKUP(G2365,'Cross-Page Data'!$I$4:$J$19,2,FALSE),IF(VLOOKUP(H2365,'Cross-Page Data'!$D$4:$F$48,3,FALSE)="hydro",VLOOKUP(G2365,'Cross-Page Data'!$I$4:$J$19,2,FALSE),VLOOKUP(H2365,'Cross-Page Data'!$D$4:$F$48,3,FALSE)))))</f>
        <v/>
      </c>
      <c r="M2365" s="120">
        <f>IF(AND($P$2=FALSE,OR(F2365="Commercial NAICS Cogen",F2365="Industrial NAICS Cogen",F2365="NAICS-22 Cogen")),FALSE,IF(AND($P$3=FALSE,OR(F2365="Commercial NAICS Cogen",F2365="Commercial NAICS Non-Cogen",F2365="Industrial NAICS Cogen", F2365="industrial NAICS non-Cogen")),FALSE, TRUE))</f>
        <v/>
      </c>
    </row>
    <row r="2366">
      <c r="A2366" s="129" t="n">
        <v>50305</v>
      </c>
      <c r="B2366" s="130" t="inlineStr">
        <is>
          <t>Alpena Cement Plant</t>
        </is>
      </c>
      <c r="C2366" s="130" t="inlineStr">
        <is>
          <t>Lafarge Corp</t>
        </is>
      </c>
      <c r="D2366" s="129" t="n">
        <v>40430</v>
      </c>
      <c r="E2366" s="130" t="inlineStr">
        <is>
          <t>MI</t>
        </is>
      </c>
      <c r="F2366" s="130" t="inlineStr">
        <is>
          <t>Industrial NAICS Cogen</t>
        </is>
      </c>
      <c r="G2366" s="130" t="inlineStr">
        <is>
          <t>ST</t>
        </is>
      </c>
      <c r="H2366" s="130" t="inlineStr">
        <is>
          <t>SUB</t>
        </is>
      </c>
      <c r="I2366" s="130" t="inlineStr">
        <is>
          <t>COL</t>
        </is>
      </c>
      <c r="J2366" s="131" t="n">
        <v>0</v>
      </c>
      <c r="K2366" s="129" t="n">
        <v>2020</v>
      </c>
      <c r="L2366" s="120">
        <f>IF(VLOOKUP(H2366,'Cross-Page Data'!$D$4:$F$48,3,FALSE)="natural gas",VLOOKUP(G2366,'Cross-Page Data'!$I$4:$J$19,2,FALSE),IF(VLOOKUP(H2366,'Cross-Page Data'!$D$4:$F$48,3,FALSE)="solar",IF(G2366="PV","solar PV","solar thermal"),IF(VLOOKUP(H2366,'Cross-Page Data'!$D$4:$F$48,3,FALSE)="wind",VLOOKUP(G2366,'Cross-Page Data'!$I$4:$J$19,2,FALSE),IF(VLOOKUP(H2366,'Cross-Page Data'!$D$4:$F$48,3,FALSE)="hydro",VLOOKUP(G2366,'Cross-Page Data'!$I$4:$J$19,2,FALSE),VLOOKUP(H2366,'Cross-Page Data'!$D$4:$F$48,3,FALSE)))))</f>
        <v/>
      </c>
      <c r="M2366" s="120">
        <f>IF(AND($P$2=FALSE,OR(F2366="Commercial NAICS Cogen",F2366="Industrial NAICS Cogen",F2366="NAICS-22 Cogen")),FALSE,IF(AND($P$3=FALSE,OR(F2366="Commercial NAICS Cogen",F2366="Commercial NAICS Non-Cogen",F2366="Industrial NAICS Cogen", F2366="industrial NAICS non-Cogen")),FALSE, TRUE))</f>
        <v/>
      </c>
    </row>
    <row r="2367">
      <c r="A2367" s="129" t="n">
        <v>50305</v>
      </c>
      <c r="B2367" s="130" t="inlineStr">
        <is>
          <t>Alpena Cement Plant</t>
        </is>
      </c>
      <c r="C2367" s="130" t="inlineStr">
        <is>
          <t>Lafarge Corp</t>
        </is>
      </c>
      <c r="D2367" s="129" t="n">
        <v>40430</v>
      </c>
      <c r="E2367" s="130" t="inlineStr">
        <is>
          <t>MI</t>
        </is>
      </c>
      <c r="F2367" s="130" t="inlineStr">
        <is>
          <t>Industrial NAICS Cogen</t>
        </is>
      </c>
      <c r="G2367" s="130" t="inlineStr">
        <is>
          <t>ST</t>
        </is>
      </c>
      <c r="H2367" s="130" t="inlineStr">
        <is>
          <t>WDS</t>
        </is>
      </c>
      <c r="I2367" s="130" t="inlineStr">
        <is>
          <t>WWW</t>
        </is>
      </c>
      <c r="J2367" s="131" t="n">
        <v>0</v>
      </c>
      <c r="K2367" s="129" t="n">
        <v>2020</v>
      </c>
      <c r="L2367" s="120">
        <f>IF(VLOOKUP(H2367,'Cross-Page Data'!$D$4:$F$48,3,FALSE)="natural gas",VLOOKUP(G2367,'Cross-Page Data'!$I$4:$J$19,2,FALSE),IF(VLOOKUP(H2367,'Cross-Page Data'!$D$4:$F$48,3,FALSE)="solar",IF(G2367="PV","solar PV","solar thermal"),IF(VLOOKUP(H2367,'Cross-Page Data'!$D$4:$F$48,3,FALSE)="wind",VLOOKUP(G2367,'Cross-Page Data'!$I$4:$J$19,2,FALSE),IF(VLOOKUP(H2367,'Cross-Page Data'!$D$4:$F$48,3,FALSE)="hydro",VLOOKUP(G2367,'Cross-Page Data'!$I$4:$J$19,2,FALSE),VLOOKUP(H2367,'Cross-Page Data'!$D$4:$F$48,3,FALSE)))))</f>
        <v/>
      </c>
      <c r="M2367" s="120">
        <f>IF(AND($P$2=FALSE,OR(F2367="Commercial NAICS Cogen",F2367="Industrial NAICS Cogen",F2367="NAICS-22 Cogen")),FALSE,IF(AND($P$3=FALSE,OR(F2367="Commercial NAICS Cogen",F2367="Commercial NAICS Non-Cogen",F2367="Industrial NAICS Cogen", F2367="industrial NAICS non-Cogen")),FALSE, TRUE))</f>
        <v/>
      </c>
    </row>
    <row r="2368">
      <c r="A2368" s="129" t="n">
        <v>50307</v>
      </c>
      <c r="B2368" s="130" t="inlineStr">
        <is>
          <t>University of Oklahoma</t>
        </is>
      </c>
      <c r="C2368" s="130" t="inlineStr">
        <is>
          <t>University of Oklahoma</t>
        </is>
      </c>
      <c r="D2368" s="129" t="n">
        <v>19533</v>
      </c>
      <c r="E2368" s="130" t="inlineStr">
        <is>
          <t>OK</t>
        </is>
      </c>
      <c r="F2368" s="130" t="inlineStr">
        <is>
          <t>Commercial NAICS Cogen</t>
        </is>
      </c>
      <c r="G2368" s="130" t="inlineStr">
        <is>
          <t>IC</t>
        </is>
      </c>
      <c r="H2368" s="130" t="inlineStr">
        <is>
          <t>DFO</t>
        </is>
      </c>
      <c r="I2368" s="130" t="inlineStr">
        <is>
          <t>DFO</t>
        </is>
      </c>
      <c r="J2368" s="131" t="n">
        <v>0</v>
      </c>
      <c r="K2368" s="129" t="n">
        <v>2020</v>
      </c>
      <c r="L2368" s="120">
        <f>IF(VLOOKUP(H2368,'Cross-Page Data'!$D$4:$F$48,3,FALSE)="natural gas",VLOOKUP(G2368,'Cross-Page Data'!$I$4:$J$19,2,FALSE),IF(VLOOKUP(H2368,'Cross-Page Data'!$D$4:$F$48,3,FALSE)="solar",IF(G2368="PV","solar PV","solar thermal"),IF(VLOOKUP(H2368,'Cross-Page Data'!$D$4:$F$48,3,FALSE)="wind",VLOOKUP(G2368,'Cross-Page Data'!$I$4:$J$19,2,FALSE),IF(VLOOKUP(H2368,'Cross-Page Data'!$D$4:$F$48,3,FALSE)="hydro",VLOOKUP(G2368,'Cross-Page Data'!$I$4:$J$19,2,FALSE),VLOOKUP(H2368,'Cross-Page Data'!$D$4:$F$48,3,FALSE)))))</f>
        <v/>
      </c>
      <c r="M2368" s="120">
        <f>IF(AND($P$2=FALSE,OR(F2368="Commercial NAICS Cogen",F2368="Industrial NAICS Cogen",F2368="NAICS-22 Cogen")),FALSE,IF(AND($P$3=FALSE,OR(F2368="Commercial NAICS Cogen",F2368="Commercial NAICS Non-Cogen",F2368="Industrial NAICS Cogen", F2368="industrial NAICS non-Cogen")),FALSE, TRUE))</f>
        <v/>
      </c>
    </row>
    <row r="2369">
      <c r="A2369" s="129" t="n">
        <v>50307</v>
      </c>
      <c r="B2369" s="130" t="inlineStr">
        <is>
          <t>University of Oklahoma</t>
        </is>
      </c>
      <c r="C2369" s="130" t="inlineStr">
        <is>
          <t>University of Oklahoma</t>
        </is>
      </c>
      <c r="D2369" s="129" t="n">
        <v>19533</v>
      </c>
      <c r="E2369" s="130" t="inlineStr">
        <is>
          <t>OK</t>
        </is>
      </c>
      <c r="F2369" s="130" t="inlineStr">
        <is>
          <t>Commercial NAICS Cogen</t>
        </is>
      </c>
      <c r="G2369" s="130" t="inlineStr">
        <is>
          <t>IC</t>
        </is>
      </c>
      <c r="H2369" s="130" t="inlineStr">
        <is>
          <t>RFO</t>
        </is>
      </c>
      <c r="I2369" s="130" t="inlineStr">
        <is>
          <t>RFO</t>
        </is>
      </c>
      <c r="J2369" s="131" t="n">
        <v>0</v>
      </c>
      <c r="K2369" s="129" t="n">
        <v>2020</v>
      </c>
      <c r="L2369" s="120">
        <f>IF(VLOOKUP(H2369,'Cross-Page Data'!$D$4:$F$48,3,FALSE)="natural gas",VLOOKUP(G2369,'Cross-Page Data'!$I$4:$J$19,2,FALSE),IF(VLOOKUP(H2369,'Cross-Page Data'!$D$4:$F$48,3,FALSE)="solar",IF(G2369="PV","solar PV","solar thermal"),IF(VLOOKUP(H2369,'Cross-Page Data'!$D$4:$F$48,3,FALSE)="wind",VLOOKUP(G2369,'Cross-Page Data'!$I$4:$J$19,2,FALSE),IF(VLOOKUP(H2369,'Cross-Page Data'!$D$4:$F$48,3,FALSE)="hydro",VLOOKUP(G2369,'Cross-Page Data'!$I$4:$J$19,2,FALSE),VLOOKUP(H2369,'Cross-Page Data'!$D$4:$F$48,3,FALSE)))))</f>
        <v/>
      </c>
      <c r="M2369" s="120">
        <f>IF(AND($P$2=FALSE,OR(F2369="Commercial NAICS Cogen",F2369="Industrial NAICS Cogen",F2369="NAICS-22 Cogen")),FALSE,IF(AND($P$3=FALSE,OR(F2369="Commercial NAICS Cogen",F2369="Commercial NAICS Non-Cogen",F2369="Industrial NAICS Cogen", F2369="industrial NAICS non-Cogen")),FALSE, TRUE))</f>
        <v/>
      </c>
    </row>
    <row r="2370">
      <c r="A2370" s="129" t="n">
        <v>50307</v>
      </c>
      <c r="B2370" s="130" t="inlineStr">
        <is>
          <t>University of Oklahoma</t>
        </is>
      </c>
      <c r="C2370" s="130" t="inlineStr">
        <is>
          <t>University of Oklahoma</t>
        </is>
      </c>
      <c r="D2370" s="129" t="n">
        <v>19533</v>
      </c>
      <c r="E2370" s="130" t="inlineStr">
        <is>
          <t>OK</t>
        </is>
      </c>
      <c r="F2370" s="130" t="inlineStr">
        <is>
          <t>Commercial NAICS Cogen</t>
        </is>
      </c>
      <c r="G2370" s="130" t="inlineStr">
        <is>
          <t>ST</t>
        </is>
      </c>
      <c r="H2370" s="130" t="inlineStr">
        <is>
          <t>NG</t>
        </is>
      </c>
      <c r="I2370" s="130" t="inlineStr">
        <is>
          <t>NG</t>
        </is>
      </c>
      <c r="J2370" s="131" t="n">
        <v>63</v>
      </c>
      <c r="K2370" s="129" t="n">
        <v>2020</v>
      </c>
      <c r="L2370" s="120">
        <f>IF(VLOOKUP(H2370,'Cross-Page Data'!$D$4:$F$48,3,FALSE)="natural gas",VLOOKUP(G2370,'Cross-Page Data'!$I$4:$J$19,2,FALSE),IF(VLOOKUP(H2370,'Cross-Page Data'!$D$4:$F$48,3,FALSE)="solar",IF(G2370="PV","solar PV","solar thermal"),IF(VLOOKUP(H2370,'Cross-Page Data'!$D$4:$F$48,3,FALSE)="wind",VLOOKUP(G2370,'Cross-Page Data'!$I$4:$J$19,2,FALSE),IF(VLOOKUP(H2370,'Cross-Page Data'!$D$4:$F$48,3,FALSE)="hydro",VLOOKUP(G2370,'Cross-Page Data'!$I$4:$J$19,2,FALSE),VLOOKUP(H2370,'Cross-Page Data'!$D$4:$F$48,3,FALSE)))))</f>
        <v/>
      </c>
      <c r="M2370" s="120">
        <f>IF(AND($P$2=FALSE,OR(F2370="Commercial NAICS Cogen",F2370="Industrial NAICS Cogen",F2370="NAICS-22 Cogen")),FALSE,IF(AND($P$3=FALSE,OR(F2370="Commercial NAICS Cogen",F2370="Commercial NAICS Non-Cogen",F2370="Industrial NAICS Cogen", F2370="industrial NAICS non-Cogen")),FALSE, TRUE))</f>
        <v/>
      </c>
    </row>
    <row r="2371">
      <c r="A2371" s="129" t="n">
        <v>50307</v>
      </c>
      <c r="B2371" s="130" t="inlineStr">
        <is>
          <t>University of Oklahoma</t>
        </is>
      </c>
      <c r="C2371" s="130" t="inlineStr">
        <is>
          <t>University of Oklahoma</t>
        </is>
      </c>
      <c r="D2371" s="129" t="n">
        <v>19533</v>
      </c>
      <c r="E2371" s="130" t="inlineStr">
        <is>
          <t>OK</t>
        </is>
      </c>
      <c r="F2371" s="130" t="inlineStr">
        <is>
          <t>Commercial NAICS Cogen</t>
        </is>
      </c>
      <c r="G2371" s="130" t="inlineStr">
        <is>
          <t>ST</t>
        </is>
      </c>
      <c r="H2371" s="130" t="inlineStr">
        <is>
          <t>RFO</t>
        </is>
      </c>
      <c r="I2371" s="130" t="inlineStr">
        <is>
          <t>RFO</t>
        </is>
      </c>
      <c r="J2371" s="131" t="n">
        <v>0</v>
      </c>
      <c r="K2371" s="129" t="n">
        <v>2020</v>
      </c>
      <c r="L2371" s="120">
        <f>IF(VLOOKUP(H2371,'Cross-Page Data'!$D$4:$F$48,3,FALSE)="natural gas",VLOOKUP(G2371,'Cross-Page Data'!$I$4:$J$19,2,FALSE),IF(VLOOKUP(H2371,'Cross-Page Data'!$D$4:$F$48,3,FALSE)="solar",IF(G2371="PV","solar PV","solar thermal"),IF(VLOOKUP(H2371,'Cross-Page Data'!$D$4:$F$48,3,FALSE)="wind",VLOOKUP(G2371,'Cross-Page Data'!$I$4:$J$19,2,FALSE),IF(VLOOKUP(H2371,'Cross-Page Data'!$D$4:$F$48,3,FALSE)="hydro",VLOOKUP(G2371,'Cross-Page Data'!$I$4:$J$19,2,FALSE),VLOOKUP(H2371,'Cross-Page Data'!$D$4:$F$48,3,FALSE)))))</f>
        <v/>
      </c>
      <c r="M2371" s="120">
        <f>IF(AND($P$2=FALSE,OR(F2371="Commercial NAICS Cogen",F2371="Industrial NAICS Cogen",F2371="NAICS-22 Cogen")),FALSE,IF(AND($P$3=FALSE,OR(F2371="Commercial NAICS Cogen",F2371="Commercial NAICS Non-Cogen",F2371="Industrial NAICS Cogen", F2371="industrial NAICS non-Cogen")),FALSE, TRUE))</f>
        <v/>
      </c>
    </row>
    <row r="2372">
      <c r="A2372" s="129" t="n">
        <v>50310</v>
      </c>
      <c r="B2372" s="130" t="inlineStr">
        <is>
          <t>Standby Generation Plant</t>
        </is>
      </c>
      <c r="C2372" s="130" t="inlineStr">
        <is>
          <t>Pensacola Christian College</t>
        </is>
      </c>
      <c r="D2372" s="129" t="n">
        <v>14762</v>
      </c>
      <c r="E2372" s="130" t="inlineStr">
        <is>
          <t>FL</t>
        </is>
      </c>
      <c r="F2372" s="130" t="inlineStr">
        <is>
          <t>Commercial NAICS Non-Cogen</t>
        </is>
      </c>
      <c r="G2372" s="130" t="inlineStr">
        <is>
          <t>IC</t>
        </is>
      </c>
      <c r="H2372" s="130" t="inlineStr">
        <is>
          <t>NG</t>
        </is>
      </c>
      <c r="I2372" s="130" t="inlineStr">
        <is>
          <t>NG</t>
        </is>
      </c>
      <c r="J2372" s="131" t="n">
        <v>115</v>
      </c>
      <c r="K2372" s="129" t="n">
        <v>2020</v>
      </c>
      <c r="L2372" s="120">
        <f>IF(VLOOKUP(H2372,'Cross-Page Data'!$D$4:$F$48,3,FALSE)="natural gas",VLOOKUP(G2372,'Cross-Page Data'!$I$4:$J$19,2,FALSE),IF(VLOOKUP(H2372,'Cross-Page Data'!$D$4:$F$48,3,FALSE)="solar",IF(G2372="PV","solar PV","solar thermal"),IF(VLOOKUP(H2372,'Cross-Page Data'!$D$4:$F$48,3,FALSE)="wind",VLOOKUP(G2372,'Cross-Page Data'!$I$4:$J$19,2,FALSE),IF(VLOOKUP(H2372,'Cross-Page Data'!$D$4:$F$48,3,FALSE)="hydro",VLOOKUP(G2372,'Cross-Page Data'!$I$4:$J$19,2,FALSE),VLOOKUP(H2372,'Cross-Page Data'!$D$4:$F$48,3,FALSE)))))</f>
        <v/>
      </c>
      <c r="M2372" s="120">
        <f>IF(AND($P$2=FALSE,OR(F2372="Commercial NAICS Cogen",F2372="Industrial NAICS Cogen",F2372="NAICS-22 Cogen")),FALSE,IF(AND($P$3=FALSE,OR(F2372="Commercial NAICS Cogen",F2372="Commercial NAICS Non-Cogen",F2372="Industrial NAICS Cogen", F2372="industrial NAICS non-Cogen")),FALSE, TRUE))</f>
        <v/>
      </c>
    </row>
    <row r="2373">
      <c r="A2373" s="129" t="n">
        <v>50316</v>
      </c>
      <c r="B2373" s="130" t="inlineStr">
        <is>
          <t>Bunge North America East LLC</t>
        </is>
      </c>
      <c r="C2373" s="130" t="inlineStr">
        <is>
          <t>Bunge North America East LLC</t>
        </is>
      </c>
      <c r="D2373" s="129" t="n">
        <v>3283</v>
      </c>
      <c r="E2373" s="130" t="inlineStr">
        <is>
          <t>IN</t>
        </is>
      </c>
      <c r="F2373" s="130" t="inlineStr">
        <is>
          <t>Industrial NAICS Cogen</t>
        </is>
      </c>
      <c r="G2373" s="130" t="inlineStr">
        <is>
          <t>ST</t>
        </is>
      </c>
      <c r="H2373" s="130" t="inlineStr">
        <is>
          <t>BIT</t>
        </is>
      </c>
      <c r="I2373" s="130" t="inlineStr">
        <is>
          <t>COL</t>
        </is>
      </c>
      <c r="J2373" s="131" t="n">
        <v>0</v>
      </c>
      <c r="K2373" s="129" t="n">
        <v>2020</v>
      </c>
      <c r="L2373" s="120">
        <f>IF(VLOOKUP(H2373,'Cross-Page Data'!$D$4:$F$48,3,FALSE)="natural gas",VLOOKUP(G2373,'Cross-Page Data'!$I$4:$J$19,2,FALSE),IF(VLOOKUP(H2373,'Cross-Page Data'!$D$4:$F$48,3,FALSE)="solar",IF(G2373="PV","solar PV","solar thermal"),IF(VLOOKUP(H2373,'Cross-Page Data'!$D$4:$F$48,3,FALSE)="wind",VLOOKUP(G2373,'Cross-Page Data'!$I$4:$J$19,2,FALSE),IF(VLOOKUP(H2373,'Cross-Page Data'!$D$4:$F$48,3,FALSE)="hydro",VLOOKUP(G2373,'Cross-Page Data'!$I$4:$J$19,2,FALSE),VLOOKUP(H2373,'Cross-Page Data'!$D$4:$F$48,3,FALSE)))))</f>
        <v/>
      </c>
      <c r="M2373" s="120">
        <f>IF(AND($P$2=FALSE,OR(F2373="Commercial NAICS Cogen",F2373="Industrial NAICS Cogen",F2373="NAICS-22 Cogen")),FALSE,IF(AND($P$3=FALSE,OR(F2373="Commercial NAICS Cogen",F2373="Commercial NAICS Non-Cogen",F2373="Industrial NAICS Cogen", F2373="industrial NAICS non-Cogen")),FALSE, TRUE))</f>
        <v/>
      </c>
    </row>
    <row r="2374">
      <c r="A2374" s="129" t="n">
        <v>50316</v>
      </c>
      <c r="B2374" s="130" t="inlineStr">
        <is>
          <t>Bunge North America East LLC</t>
        </is>
      </c>
      <c r="C2374" s="130" t="inlineStr">
        <is>
          <t>Bunge North America East LLC</t>
        </is>
      </c>
      <c r="D2374" s="129" t="n">
        <v>3283</v>
      </c>
      <c r="E2374" s="130" t="inlineStr">
        <is>
          <t>IN</t>
        </is>
      </c>
      <c r="F2374" s="130" t="inlineStr">
        <is>
          <t>Industrial NAICS Cogen</t>
        </is>
      </c>
      <c r="G2374" s="130" t="inlineStr">
        <is>
          <t>ST</t>
        </is>
      </c>
      <c r="H2374" s="130" t="inlineStr">
        <is>
          <t>DFO</t>
        </is>
      </c>
      <c r="I2374" s="130" t="inlineStr">
        <is>
          <t>DFO</t>
        </is>
      </c>
      <c r="J2374" s="131" t="n">
        <v>0</v>
      </c>
      <c r="K2374" s="129" t="n">
        <v>2020</v>
      </c>
      <c r="L2374" s="120">
        <f>IF(VLOOKUP(H2374,'Cross-Page Data'!$D$4:$F$48,3,FALSE)="natural gas",VLOOKUP(G2374,'Cross-Page Data'!$I$4:$J$19,2,FALSE),IF(VLOOKUP(H2374,'Cross-Page Data'!$D$4:$F$48,3,FALSE)="solar",IF(G2374="PV","solar PV","solar thermal"),IF(VLOOKUP(H2374,'Cross-Page Data'!$D$4:$F$48,3,FALSE)="wind",VLOOKUP(G2374,'Cross-Page Data'!$I$4:$J$19,2,FALSE),IF(VLOOKUP(H2374,'Cross-Page Data'!$D$4:$F$48,3,FALSE)="hydro",VLOOKUP(G2374,'Cross-Page Data'!$I$4:$J$19,2,FALSE),VLOOKUP(H2374,'Cross-Page Data'!$D$4:$F$48,3,FALSE)))))</f>
        <v/>
      </c>
      <c r="M2374" s="120">
        <f>IF(AND($P$2=FALSE,OR(F2374="Commercial NAICS Cogen",F2374="Industrial NAICS Cogen",F2374="NAICS-22 Cogen")),FALSE,IF(AND($P$3=FALSE,OR(F2374="Commercial NAICS Cogen",F2374="Commercial NAICS Non-Cogen",F2374="Industrial NAICS Cogen", F2374="industrial NAICS non-Cogen")),FALSE, TRUE))</f>
        <v/>
      </c>
    </row>
    <row r="2375">
      <c r="A2375" s="129" t="n">
        <v>50316</v>
      </c>
      <c r="B2375" s="130" t="inlineStr">
        <is>
          <t>Bunge North America East LLC</t>
        </is>
      </c>
      <c r="C2375" s="130" t="inlineStr">
        <is>
          <t>Bunge North America East LLC</t>
        </is>
      </c>
      <c r="D2375" s="129" t="n">
        <v>3283</v>
      </c>
      <c r="E2375" s="130" t="inlineStr">
        <is>
          <t>IN</t>
        </is>
      </c>
      <c r="F2375" s="130" t="inlineStr">
        <is>
          <t>Industrial NAICS Cogen</t>
        </is>
      </c>
      <c r="G2375" s="130" t="inlineStr">
        <is>
          <t>ST</t>
        </is>
      </c>
      <c r="H2375" s="130" t="inlineStr">
        <is>
          <t>NG</t>
        </is>
      </c>
      <c r="I2375" s="130" t="inlineStr">
        <is>
          <t>NG</t>
        </is>
      </c>
      <c r="J2375" s="131" t="n">
        <v>12774</v>
      </c>
      <c r="K2375" s="129" t="n">
        <v>2020</v>
      </c>
      <c r="L2375" s="120">
        <f>IF(VLOOKUP(H2375,'Cross-Page Data'!$D$4:$F$48,3,FALSE)="natural gas",VLOOKUP(G2375,'Cross-Page Data'!$I$4:$J$19,2,FALSE),IF(VLOOKUP(H2375,'Cross-Page Data'!$D$4:$F$48,3,FALSE)="solar",IF(G2375="PV","solar PV","solar thermal"),IF(VLOOKUP(H2375,'Cross-Page Data'!$D$4:$F$48,3,FALSE)="wind",VLOOKUP(G2375,'Cross-Page Data'!$I$4:$J$19,2,FALSE),IF(VLOOKUP(H2375,'Cross-Page Data'!$D$4:$F$48,3,FALSE)="hydro",VLOOKUP(G2375,'Cross-Page Data'!$I$4:$J$19,2,FALSE),VLOOKUP(H2375,'Cross-Page Data'!$D$4:$F$48,3,FALSE)))))</f>
        <v/>
      </c>
      <c r="M2375" s="120">
        <f>IF(AND($P$2=FALSE,OR(F2375="Commercial NAICS Cogen",F2375="Industrial NAICS Cogen",F2375="NAICS-22 Cogen")),FALSE,IF(AND($P$3=FALSE,OR(F2375="Commercial NAICS Cogen",F2375="Commercial NAICS Non-Cogen",F2375="Industrial NAICS Cogen", F2375="industrial NAICS non-Cogen")),FALSE, TRUE))</f>
        <v/>
      </c>
    </row>
    <row r="2376">
      <c r="A2376" s="129" t="n">
        <v>50341</v>
      </c>
      <c r="B2376" s="130" t="inlineStr">
        <is>
          <t>PCS Nitrogen Fertilizer LP</t>
        </is>
      </c>
      <c r="C2376" s="130" t="inlineStr">
        <is>
          <t>PCS Nitrogen LP</t>
        </is>
      </c>
      <c r="D2376" s="129" t="n">
        <v>15237</v>
      </c>
      <c r="E2376" s="130" t="inlineStr">
        <is>
          <t>LA</t>
        </is>
      </c>
      <c r="F2376" s="130" t="inlineStr">
        <is>
          <t>Industrial NAICS Non-Cogen</t>
        </is>
      </c>
      <c r="G2376" s="130" t="inlineStr">
        <is>
          <t>IC</t>
        </is>
      </c>
      <c r="H2376" s="130" t="inlineStr">
        <is>
          <t>DFO</t>
        </is>
      </c>
      <c r="I2376" s="130" t="inlineStr">
        <is>
          <t>DFO</t>
        </is>
      </c>
      <c r="J2376" s="131" t="n">
        <v>0</v>
      </c>
      <c r="K2376" s="129" t="n">
        <v>2020</v>
      </c>
      <c r="L2376" s="120">
        <f>IF(VLOOKUP(H2376,'Cross-Page Data'!$D$4:$F$48,3,FALSE)="natural gas",VLOOKUP(G2376,'Cross-Page Data'!$I$4:$J$19,2,FALSE),IF(VLOOKUP(H2376,'Cross-Page Data'!$D$4:$F$48,3,FALSE)="solar",IF(G2376="PV","solar PV","solar thermal"),IF(VLOOKUP(H2376,'Cross-Page Data'!$D$4:$F$48,3,FALSE)="wind",VLOOKUP(G2376,'Cross-Page Data'!$I$4:$J$19,2,FALSE),IF(VLOOKUP(H2376,'Cross-Page Data'!$D$4:$F$48,3,FALSE)="hydro",VLOOKUP(G2376,'Cross-Page Data'!$I$4:$J$19,2,FALSE),VLOOKUP(H2376,'Cross-Page Data'!$D$4:$F$48,3,FALSE)))))</f>
        <v/>
      </c>
      <c r="M2376" s="120">
        <f>IF(AND($P$2=FALSE,OR(F2376="Commercial NAICS Cogen",F2376="Industrial NAICS Cogen",F2376="NAICS-22 Cogen")),FALSE,IF(AND($P$3=FALSE,OR(F2376="Commercial NAICS Cogen",F2376="Commercial NAICS Non-Cogen",F2376="Industrial NAICS Cogen", F2376="industrial NAICS non-Cogen")),FALSE, TRUE))</f>
        <v/>
      </c>
    </row>
    <row r="2377">
      <c r="A2377" s="129" t="n">
        <v>50359</v>
      </c>
      <c r="B2377" s="130" t="inlineStr">
        <is>
          <t>Sloss Industries Corp</t>
        </is>
      </c>
      <c r="C2377" s="130" t="inlineStr">
        <is>
          <t>Bluestone Coke LLC</t>
        </is>
      </c>
      <c r="D2377" s="129" t="n">
        <v>62972</v>
      </c>
      <c r="E2377" s="130" t="inlineStr">
        <is>
          <t>AL</t>
        </is>
      </c>
      <c r="F2377" s="130" t="inlineStr">
        <is>
          <t>Industrial NAICS Cogen</t>
        </is>
      </c>
      <c r="G2377" s="130" t="inlineStr">
        <is>
          <t>ST</t>
        </is>
      </c>
      <c r="H2377" s="130" t="inlineStr">
        <is>
          <t>NG</t>
        </is>
      </c>
      <c r="I2377" s="130" t="inlineStr">
        <is>
          <t>NG</t>
        </is>
      </c>
      <c r="J2377" s="131" t="n">
        <v>0</v>
      </c>
      <c r="K2377" s="129" t="n">
        <v>2020</v>
      </c>
      <c r="L2377" s="120">
        <f>IF(VLOOKUP(H2377,'Cross-Page Data'!$D$4:$F$48,3,FALSE)="natural gas",VLOOKUP(G2377,'Cross-Page Data'!$I$4:$J$19,2,FALSE),IF(VLOOKUP(H2377,'Cross-Page Data'!$D$4:$F$48,3,FALSE)="solar",IF(G2377="PV","solar PV","solar thermal"),IF(VLOOKUP(H2377,'Cross-Page Data'!$D$4:$F$48,3,FALSE)="wind",VLOOKUP(G2377,'Cross-Page Data'!$I$4:$J$19,2,FALSE),IF(VLOOKUP(H2377,'Cross-Page Data'!$D$4:$F$48,3,FALSE)="hydro",VLOOKUP(G2377,'Cross-Page Data'!$I$4:$J$19,2,FALSE),VLOOKUP(H2377,'Cross-Page Data'!$D$4:$F$48,3,FALSE)))))</f>
        <v/>
      </c>
      <c r="M2377" s="120">
        <f>IF(AND($P$2=FALSE,OR(F2377="Commercial NAICS Cogen",F2377="Industrial NAICS Cogen",F2377="NAICS-22 Cogen")),FALSE,IF(AND($P$3=FALSE,OR(F2377="Commercial NAICS Cogen",F2377="Commercial NAICS Non-Cogen",F2377="Industrial NAICS Cogen", F2377="industrial NAICS non-Cogen")),FALSE, TRUE))</f>
        <v/>
      </c>
    </row>
    <row r="2378">
      <c r="A2378" s="129" t="n">
        <v>50359</v>
      </c>
      <c r="B2378" s="130" t="inlineStr">
        <is>
          <t>Sloss Industries Corp</t>
        </is>
      </c>
      <c r="C2378" s="130" t="inlineStr">
        <is>
          <t>Bluestone Coke LLC</t>
        </is>
      </c>
      <c r="D2378" s="129" t="n">
        <v>62972</v>
      </c>
      <c r="E2378" s="130" t="inlineStr">
        <is>
          <t>AL</t>
        </is>
      </c>
      <c r="F2378" s="130" t="inlineStr">
        <is>
          <t>Industrial NAICS Cogen</t>
        </is>
      </c>
      <c r="G2378" s="130" t="inlineStr">
        <is>
          <t>ST</t>
        </is>
      </c>
      <c r="H2378" s="130" t="inlineStr">
        <is>
          <t>OG</t>
        </is>
      </c>
      <c r="I2378" s="130" t="inlineStr">
        <is>
          <t>OOG</t>
        </is>
      </c>
      <c r="J2378" s="131" t="n">
        <v>0</v>
      </c>
      <c r="K2378" s="129" t="n">
        <v>2020</v>
      </c>
      <c r="L2378" s="120">
        <f>IF(VLOOKUP(H2378,'Cross-Page Data'!$D$4:$F$48,3,FALSE)="natural gas",VLOOKUP(G2378,'Cross-Page Data'!$I$4:$J$19,2,FALSE),IF(VLOOKUP(H2378,'Cross-Page Data'!$D$4:$F$48,3,FALSE)="solar",IF(G2378="PV","solar PV","solar thermal"),IF(VLOOKUP(H2378,'Cross-Page Data'!$D$4:$F$48,3,FALSE)="wind",VLOOKUP(G2378,'Cross-Page Data'!$I$4:$J$19,2,FALSE),IF(VLOOKUP(H2378,'Cross-Page Data'!$D$4:$F$48,3,FALSE)="hydro",VLOOKUP(G2378,'Cross-Page Data'!$I$4:$J$19,2,FALSE),VLOOKUP(H2378,'Cross-Page Data'!$D$4:$F$48,3,FALSE)))))</f>
        <v/>
      </c>
      <c r="M2378" s="120">
        <f>IF(AND($P$2=FALSE,OR(F2378="Commercial NAICS Cogen",F2378="Industrial NAICS Cogen",F2378="NAICS-22 Cogen")),FALSE,IF(AND($P$3=FALSE,OR(F2378="Commercial NAICS Cogen",F2378="Commercial NAICS Non-Cogen",F2378="Industrial NAICS Cogen", F2378="industrial NAICS non-Cogen")),FALSE, TRUE))</f>
        <v/>
      </c>
    </row>
    <row r="2379">
      <c r="A2379" s="129" t="n">
        <v>50366</v>
      </c>
      <c r="B2379" s="130" t="inlineStr">
        <is>
          <t>University of Notre Dame</t>
        </is>
      </c>
      <c r="C2379" s="130" t="inlineStr">
        <is>
          <t>University of Notre Dame</t>
        </is>
      </c>
      <c r="D2379" s="129" t="n">
        <v>19564</v>
      </c>
      <c r="E2379" s="130" t="inlineStr">
        <is>
          <t>IN</t>
        </is>
      </c>
      <c r="F2379" s="130" t="inlineStr">
        <is>
          <t>Commercial NAICS Cogen</t>
        </is>
      </c>
      <c r="G2379" s="130" t="inlineStr">
        <is>
          <t>GT</t>
        </is>
      </c>
      <c r="H2379" s="130" t="inlineStr">
        <is>
          <t>NG</t>
        </is>
      </c>
      <c r="I2379" s="130" t="inlineStr">
        <is>
          <t>NG</t>
        </is>
      </c>
      <c r="J2379" s="131" t="n">
        <v>13749.4</v>
      </c>
      <c r="K2379" s="129" t="n">
        <v>2020</v>
      </c>
      <c r="L2379" s="120">
        <f>IF(VLOOKUP(H2379,'Cross-Page Data'!$D$4:$F$48,3,FALSE)="natural gas",VLOOKUP(G2379,'Cross-Page Data'!$I$4:$J$19,2,FALSE),IF(VLOOKUP(H2379,'Cross-Page Data'!$D$4:$F$48,3,FALSE)="solar",IF(G2379="PV","solar PV","solar thermal"),IF(VLOOKUP(H2379,'Cross-Page Data'!$D$4:$F$48,3,FALSE)="wind",VLOOKUP(G2379,'Cross-Page Data'!$I$4:$J$19,2,FALSE),IF(VLOOKUP(H2379,'Cross-Page Data'!$D$4:$F$48,3,FALSE)="hydro",VLOOKUP(G2379,'Cross-Page Data'!$I$4:$J$19,2,FALSE),VLOOKUP(H2379,'Cross-Page Data'!$D$4:$F$48,3,FALSE)))))</f>
        <v/>
      </c>
      <c r="M2379" s="120">
        <f>IF(AND($P$2=FALSE,OR(F2379="Commercial NAICS Cogen",F2379="Industrial NAICS Cogen",F2379="NAICS-22 Cogen")),FALSE,IF(AND($P$3=FALSE,OR(F2379="Commercial NAICS Cogen",F2379="Commercial NAICS Non-Cogen",F2379="Industrial NAICS Cogen", F2379="industrial NAICS non-Cogen")),FALSE, TRUE))</f>
        <v/>
      </c>
    </row>
    <row r="2380">
      <c r="A2380" s="129" t="n">
        <v>50366</v>
      </c>
      <c r="B2380" s="130" t="inlineStr">
        <is>
          <t>University of Notre Dame</t>
        </is>
      </c>
      <c r="C2380" s="130" t="inlineStr">
        <is>
          <t>University of Notre Dame</t>
        </is>
      </c>
      <c r="D2380" s="129" t="n">
        <v>19564</v>
      </c>
      <c r="E2380" s="130" t="inlineStr">
        <is>
          <t>IN</t>
        </is>
      </c>
      <c r="F2380" s="130" t="inlineStr">
        <is>
          <t>Commercial NAICS Cogen</t>
        </is>
      </c>
      <c r="G2380" s="130" t="inlineStr">
        <is>
          <t>IC</t>
        </is>
      </c>
      <c r="H2380" s="130" t="inlineStr">
        <is>
          <t>DFO</t>
        </is>
      </c>
      <c r="I2380" s="130" t="inlineStr">
        <is>
          <t>DFO</t>
        </is>
      </c>
      <c r="J2380" s="131" t="n">
        <v>87.22</v>
      </c>
      <c r="K2380" s="129" t="n">
        <v>2020</v>
      </c>
      <c r="L2380" s="120">
        <f>IF(VLOOKUP(H2380,'Cross-Page Data'!$D$4:$F$48,3,FALSE)="natural gas",VLOOKUP(G2380,'Cross-Page Data'!$I$4:$J$19,2,FALSE),IF(VLOOKUP(H2380,'Cross-Page Data'!$D$4:$F$48,3,FALSE)="solar",IF(G2380="PV","solar PV","solar thermal"),IF(VLOOKUP(H2380,'Cross-Page Data'!$D$4:$F$48,3,FALSE)="wind",VLOOKUP(G2380,'Cross-Page Data'!$I$4:$J$19,2,FALSE),IF(VLOOKUP(H2380,'Cross-Page Data'!$D$4:$F$48,3,FALSE)="hydro",VLOOKUP(G2380,'Cross-Page Data'!$I$4:$J$19,2,FALSE),VLOOKUP(H2380,'Cross-Page Data'!$D$4:$F$48,3,FALSE)))))</f>
        <v/>
      </c>
      <c r="M2380" s="120">
        <f>IF(AND($P$2=FALSE,OR(F2380="Commercial NAICS Cogen",F2380="Industrial NAICS Cogen",F2380="NAICS-22 Cogen")),FALSE,IF(AND($P$3=FALSE,OR(F2380="Commercial NAICS Cogen",F2380="Commercial NAICS Non-Cogen",F2380="Industrial NAICS Cogen", F2380="industrial NAICS non-Cogen")),FALSE, TRUE))</f>
        <v/>
      </c>
    </row>
    <row r="2381">
      <c r="A2381" s="129" t="n">
        <v>50366</v>
      </c>
      <c r="B2381" s="130" t="inlineStr">
        <is>
          <t>University of Notre Dame</t>
        </is>
      </c>
      <c r="C2381" s="130" t="inlineStr">
        <is>
          <t>University of Notre Dame</t>
        </is>
      </c>
      <c r="D2381" s="129" t="n">
        <v>19564</v>
      </c>
      <c r="E2381" s="130" t="inlineStr">
        <is>
          <t>IN</t>
        </is>
      </c>
      <c r="F2381" s="130" t="inlineStr">
        <is>
          <t>Commercial NAICS Cogen</t>
        </is>
      </c>
      <c r="G2381" s="130" t="inlineStr">
        <is>
          <t>ST</t>
        </is>
      </c>
      <c r="H2381" s="130" t="inlineStr">
        <is>
          <t>BIT</t>
        </is>
      </c>
      <c r="I2381" s="130" t="inlineStr">
        <is>
          <t>COL</t>
        </is>
      </c>
      <c r="J2381" s="131" t="n">
        <v>0</v>
      </c>
      <c r="K2381" s="129" t="n">
        <v>2020</v>
      </c>
      <c r="L2381" s="120">
        <f>IF(VLOOKUP(H2381,'Cross-Page Data'!$D$4:$F$48,3,FALSE)="natural gas",VLOOKUP(G2381,'Cross-Page Data'!$I$4:$J$19,2,FALSE),IF(VLOOKUP(H2381,'Cross-Page Data'!$D$4:$F$48,3,FALSE)="solar",IF(G2381="PV","solar PV","solar thermal"),IF(VLOOKUP(H2381,'Cross-Page Data'!$D$4:$F$48,3,FALSE)="wind",VLOOKUP(G2381,'Cross-Page Data'!$I$4:$J$19,2,FALSE),IF(VLOOKUP(H2381,'Cross-Page Data'!$D$4:$F$48,3,FALSE)="hydro",VLOOKUP(G2381,'Cross-Page Data'!$I$4:$J$19,2,FALSE),VLOOKUP(H2381,'Cross-Page Data'!$D$4:$F$48,3,FALSE)))))</f>
        <v/>
      </c>
      <c r="M2381" s="120">
        <f>IF(AND($P$2=FALSE,OR(F2381="Commercial NAICS Cogen",F2381="Industrial NAICS Cogen",F2381="NAICS-22 Cogen")),FALSE,IF(AND($P$3=FALSE,OR(F2381="Commercial NAICS Cogen",F2381="Commercial NAICS Non-Cogen",F2381="Industrial NAICS Cogen", F2381="industrial NAICS non-Cogen")),FALSE, TRUE))</f>
        <v/>
      </c>
    </row>
    <row r="2382">
      <c r="A2382" s="129" t="n">
        <v>50366</v>
      </c>
      <c r="B2382" s="130" t="inlineStr">
        <is>
          <t>University of Notre Dame</t>
        </is>
      </c>
      <c r="C2382" s="130" t="inlineStr">
        <is>
          <t>University of Notre Dame</t>
        </is>
      </c>
      <c r="D2382" s="129" t="n">
        <v>19564</v>
      </c>
      <c r="E2382" s="130" t="inlineStr">
        <is>
          <t>IN</t>
        </is>
      </c>
      <c r="F2382" s="130" t="inlineStr">
        <is>
          <t>Commercial NAICS Cogen</t>
        </is>
      </c>
      <c r="G2382" s="130" t="inlineStr">
        <is>
          <t>ST</t>
        </is>
      </c>
      <c r="H2382" s="130" t="inlineStr">
        <is>
          <t>DFO</t>
        </is>
      </c>
      <c r="I2382" s="130" t="inlineStr">
        <is>
          <t>DFO</t>
        </is>
      </c>
      <c r="J2382" s="131" t="n">
        <v>33.189</v>
      </c>
      <c r="K2382" s="129" t="n">
        <v>2020</v>
      </c>
      <c r="L2382" s="120">
        <f>IF(VLOOKUP(H2382,'Cross-Page Data'!$D$4:$F$48,3,FALSE)="natural gas",VLOOKUP(G2382,'Cross-Page Data'!$I$4:$J$19,2,FALSE),IF(VLOOKUP(H2382,'Cross-Page Data'!$D$4:$F$48,3,FALSE)="solar",IF(G2382="PV","solar PV","solar thermal"),IF(VLOOKUP(H2382,'Cross-Page Data'!$D$4:$F$48,3,FALSE)="wind",VLOOKUP(G2382,'Cross-Page Data'!$I$4:$J$19,2,FALSE),IF(VLOOKUP(H2382,'Cross-Page Data'!$D$4:$F$48,3,FALSE)="hydro",VLOOKUP(G2382,'Cross-Page Data'!$I$4:$J$19,2,FALSE),VLOOKUP(H2382,'Cross-Page Data'!$D$4:$F$48,3,FALSE)))))</f>
        <v/>
      </c>
      <c r="M2382" s="120">
        <f>IF(AND($P$2=FALSE,OR(F2382="Commercial NAICS Cogen",F2382="Industrial NAICS Cogen",F2382="NAICS-22 Cogen")),FALSE,IF(AND($P$3=FALSE,OR(F2382="Commercial NAICS Cogen",F2382="Commercial NAICS Non-Cogen",F2382="Industrial NAICS Cogen", F2382="industrial NAICS non-Cogen")),FALSE, TRUE))</f>
        <v/>
      </c>
    </row>
    <row r="2383">
      <c r="A2383" s="129" t="n">
        <v>50366</v>
      </c>
      <c r="B2383" s="130" t="inlineStr">
        <is>
          <t>University of Notre Dame</t>
        </is>
      </c>
      <c r="C2383" s="130" t="inlineStr">
        <is>
          <t>University of Notre Dame</t>
        </is>
      </c>
      <c r="D2383" s="129" t="n">
        <v>19564</v>
      </c>
      <c r="E2383" s="130" t="inlineStr">
        <is>
          <t>IN</t>
        </is>
      </c>
      <c r="F2383" s="130" t="inlineStr">
        <is>
          <t>Commercial NAICS Cogen</t>
        </is>
      </c>
      <c r="G2383" s="130" t="inlineStr">
        <is>
          <t>ST</t>
        </is>
      </c>
      <c r="H2383" s="130" t="inlineStr">
        <is>
          <t>NG</t>
        </is>
      </c>
      <c r="I2383" s="130" t="inlineStr">
        <is>
          <t>NG</t>
        </is>
      </c>
      <c r="J2383" s="131" t="n">
        <v>66098.83</v>
      </c>
      <c r="K2383" s="129" t="n">
        <v>2020</v>
      </c>
      <c r="L2383" s="120">
        <f>IF(VLOOKUP(H2383,'Cross-Page Data'!$D$4:$F$48,3,FALSE)="natural gas",VLOOKUP(G2383,'Cross-Page Data'!$I$4:$J$19,2,FALSE),IF(VLOOKUP(H2383,'Cross-Page Data'!$D$4:$F$48,3,FALSE)="solar",IF(G2383="PV","solar PV","solar thermal"),IF(VLOOKUP(H2383,'Cross-Page Data'!$D$4:$F$48,3,FALSE)="wind",VLOOKUP(G2383,'Cross-Page Data'!$I$4:$J$19,2,FALSE),IF(VLOOKUP(H2383,'Cross-Page Data'!$D$4:$F$48,3,FALSE)="hydro",VLOOKUP(G2383,'Cross-Page Data'!$I$4:$J$19,2,FALSE),VLOOKUP(H2383,'Cross-Page Data'!$D$4:$F$48,3,FALSE)))))</f>
        <v/>
      </c>
      <c r="M2383" s="120">
        <f>IF(AND($P$2=FALSE,OR(F2383="Commercial NAICS Cogen",F2383="Industrial NAICS Cogen",F2383="NAICS-22 Cogen")),FALSE,IF(AND($P$3=FALSE,OR(F2383="Commercial NAICS Cogen",F2383="Commercial NAICS Non-Cogen",F2383="Industrial NAICS Cogen", F2383="industrial NAICS non-Cogen")),FALSE, TRUE))</f>
        <v/>
      </c>
    </row>
    <row r="2384">
      <c r="A2384" s="129" t="n">
        <v>50366</v>
      </c>
      <c r="B2384" s="130" t="inlineStr">
        <is>
          <t>University of Notre Dame</t>
        </is>
      </c>
      <c r="C2384" s="130" t="inlineStr">
        <is>
          <t>University of Notre Dame</t>
        </is>
      </c>
      <c r="D2384" s="129" t="n">
        <v>19564</v>
      </c>
      <c r="E2384" s="130" t="inlineStr">
        <is>
          <t>IN</t>
        </is>
      </c>
      <c r="F2384" s="130" t="inlineStr">
        <is>
          <t>Commercial NAICS Cogen</t>
        </is>
      </c>
      <c r="G2384" s="130" t="inlineStr">
        <is>
          <t>ST</t>
        </is>
      </c>
      <c r="H2384" s="130" t="inlineStr">
        <is>
          <t>RFO</t>
        </is>
      </c>
      <c r="I2384" s="130" t="inlineStr">
        <is>
          <t>RFO</t>
        </is>
      </c>
      <c r="J2384" s="131" t="n">
        <v>0</v>
      </c>
      <c r="K2384" s="129" t="n">
        <v>2020</v>
      </c>
      <c r="L2384" s="120">
        <f>IF(VLOOKUP(H2384,'Cross-Page Data'!$D$4:$F$48,3,FALSE)="natural gas",VLOOKUP(G2384,'Cross-Page Data'!$I$4:$J$19,2,FALSE),IF(VLOOKUP(H2384,'Cross-Page Data'!$D$4:$F$48,3,FALSE)="solar",IF(G2384="PV","solar PV","solar thermal"),IF(VLOOKUP(H2384,'Cross-Page Data'!$D$4:$F$48,3,FALSE)="wind",VLOOKUP(G2384,'Cross-Page Data'!$I$4:$J$19,2,FALSE),IF(VLOOKUP(H2384,'Cross-Page Data'!$D$4:$F$48,3,FALSE)="hydro",VLOOKUP(G2384,'Cross-Page Data'!$I$4:$J$19,2,FALSE),VLOOKUP(H2384,'Cross-Page Data'!$D$4:$F$48,3,FALSE)))))</f>
        <v/>
      </c>
      <c r="M2384" s="120">
        <f>IF(AND($P$2=FALSE,OR(F2384="Commercial NAICS Cogen",F2384="Industrial NAICS Cogen",F2384="NAICS-22 Cogen")),FALSE,IF(AND($P$3=FALSE,OR(F2384="Commercial NAICS Cogen",F2384="Commercial NAICS Non-Cogen",F2384="Industrial NAICS Cogen", F2384="industrial NAICS non-Cogen")),FALSE, TRUE))</f>
        <v/>
      </c>
    </row>
    <row r="2385">
      <c r="A2385" s="129" t="n">
        <v>50371</v>
      </c>
      <c r="B2385" s="130" t="inlineStr">
        <is>
          <t>The Mosaic Company, Plant City Facility</t>
        </is>
      </c>
      <c r="C2385" s="130" t="inlineStr">
        <is>
          <t>The Mosaic Company, Plant City Facility</t>
        </is>
      </c>
      <c r="D2385" s="129" t="n">
        <v>24900</v>
      </c>
      <c r="E2385" s="130" t="inlineStr">
        <is>
          <t>FL</t>
        </is>
      </c>
      <c r="F2385" s="130" t="inlineStr">
        <is>
          <t>Industrial NAICS Cogen</t>
        </is>
      </c>
      <c r="G2385" s="130" t="inlineStr">
        <is>
          <t>ST</t>
        </is>
      </c>
      <c r="H2385" s="130" t="inlineStr">
        <is>
          <t>NG</t>
        </is>
      </c>
      <c r="I2385" s="130" t="inlineStr">
        <is>
          <t>NG</t>
        </is>
      </c>
      <c r="J2385" s="131" t="n">
        <v>0</v>
      </c>
      <c r="K2385" s="129" t="n">
        <v>2020</v>
      </c>
      <c r="L2385" s="120">
        <f>IF(VLOOKUP(H2385,'Cross-Page Data'!$D$4:$F$48,3,FALSE)="natural gas",VLOOKUP(G2385,'Cross-Page Data'!$I$4:$J$19,2,FALSE),IF(VLOOKUP(H2385,'Cross-Page Data'!$D$4:$F$48,3,FALSE)="solar",IF(G2385="PV","solar PV","solar thermal"),IF(VLOOKUP(H2385,'Cross-Page Data'!$D$4:$F$48,3,FALSE)="wind",VLOOKUP(G2385,'Cross-Page Data'!$I$4:$J$19,2,FALSE),IF(VLOOKUP(H2385,'Cross-Page Data'!$D$4:$F$48,3,FALSE)="hydro",VLOOKUP(G2385,'Cross-Page Data'!$I$4:$J$19,2,FALSE),VLOOKUP(H2385,'Cross-Page Data'!$D$4:$F$48,3,FALSE)))))</f>
        <v/>
      </c>
      <c r="M2385" s="120">
        <f>IF(AND($P$2=FALSE,OR(F2385="Commercial NAICS Cogen",F2385="Industrial NAICS Cogen",F2385="NAICS-22 Cogen")),FALSE,IF(AND($P$3=FALSE,OR(F2385="Commercial NAICS Cogen",F2385="Commercial NAICS Non-Cogen",F2385="Industrial NAICS Cogen", F2385="industrial NAICS non-Cogen")),FALSE, TRUE))</f>
        <v/>
      </c>
    </row>
    <row r="2386">
      <c r="A2386" s="129" t="n">
        <v>50371</v>
      </c>
      <c r="B2386" s="130" t="inlineStr">
        <is>
          <t>The Mosaic Company, Plant City Facility</t>
        </is>
      </c>
      <c r="C2386" s="130" t="inlineStr">
        <is>
          <t>The Mosaic Company, Plant City Facility</t>
        </is>
      </c>
      <c r="D2386" s="129" t="n">
        <v>24900</v>
      </c>
      <c r="E2386" s="130" t="inlineStr">
        <is>
          <t>FL</t>
        </is>
      </c>
      <c r="F2386" s="130" t="inlineStr">
        <is>
          <t>Industrial NAICS Cogen</t>
        </is>
      </c>
      <c r="G2386" s="130" t="inlineStr">
        <is>
          <t>ST</t>
        </is>
      </c>
      <c r="H2386" s="130" t="inlineStr">
        <is>
          <t>WH</t>
        </is>
      </c>
      <c r="I2386" s="130" t="inlineStr">
        <is>
          <t>OTH</t>
        </is>
      </c>
      <c r="J2386" s="131" t="n">
        <v>0</v>
      </c>
      <c r="K2386" s="129" t="n">
        <v>2020</v>
      </c>
      <c r="L2386" s="120">
        <f>IF(VLOOKUP(H2386,'Cross-Page Data'!$D$4:$F$48,3,FALSE)="natural gas",VLOOKUP(G2386,'Cross-Page Data'!$I$4:$J$19,2,FALSE),IF(VLOOKUP(H2386,'Cross-Page Data'!$D$4:$F$48,3,FALSE)="solar",IF(G2386="PV","solar PV","solar thermal"),IF(VLOOKUP(H2386,'Cross-Page Data'!$D$4:$F$48,3,FALSE)="wind",VLOOKUP(G2386,'Cross-Page Data'!$I$4:$J$19,2,FALSE),IF(VLOOKUP(H2386,'Cross-Page Data'!$D$4:$F$48,3,FALSE)="hydro",VLOOKUP(G2386,'Cross-Page Data'!$I$4:$J$19,2,FALSE),VLOOKUP(H2386,'Cross-Page Data'!$D$4:$F$48,3,FALSE)))))</f>
        <v/>
      </c>
      <c r="M2386" s="120">
        <f>IF(AND($P$2=FALSE,OR(F2386="Commercial NAICS Cogen",F2386="Industrial NAICS Cogen",F2386="NAICS-22 Cogen")),FALSE,IF(AND($P$3=FALSE,OR(F2386="Commercial NAICS Cogen",F2386="Commercial NAICS Non-Cogen",F2386="Industrial NAICS Cogen", F2386="industrial NAICS non-Cogen")),FALSE, TRUE))</f>
        <v/>
      </c>
    </row>
    <row r="2387">
      <c r="A2387" s="129" t="n">
        <v>50388</v>
      </c>
      <c r="B2387" s="130" t="inlineStr">
        <is>
          <t>Phillips 66 Carbon Plant</t>
        </is>
      </c>
      <c r="C2387" s="130" t="inlineStr">
        <is>
          <t>Phillips 66 Company</t>
        </is>
      </c>
      <c r="D2387" s="129" t="n">
        <v>4208</v>
      </c>
      <c r="E2387" s="130" t="inlineStr">
        <is>
          <t>CA</t>
        </is>
      </c>
      <c r="F2387" s="130" t="inlineStr">
        <is>
          <t>Industrial NAICS Cogen</t>
        </is>
      </c>
      <c r="G2387" s="130" t="inlineStr">
        <is>
          <t>ST</t>
        </is>
      </c>
      <c r="H2387" s="130" t="inlineStr">
        <is>
          <t>NG</t>
        </is>
      </c>
      <c r="I2387" s="130" t="inlineStr">
        <is>
          <t>NG</t>
        </is>
      </c>
      <c r="J2387" s="131" t="n">
        <v>0</v>
      </c>
      <c r="K2387" s="129" t="n">
        <v>2020</v>
      </c>
      <c r="L2387" s="120">
        <f>IF(VLOOKUP(H2387,'Cross-Page Data'!$D$4:$F$48,3,FALSE)="natural gas",VLOOKUP(G2387,'Cross-Page Data'!$I$4:$J$19,2,FALSE),IF(VLOOKUP(H2387,'Cross-Page Data'!$D$4:$F$48,3,FALSE)="solar",IF(G2387="PV","solar PV","solar thermal"),IF(VLOOKUP(H2387,'Cross-Page Data'!$D$4:$F$48,3,FALSE)="wind",VLOOKUP(G2387,'Cross-Page Data'!$I$4:$J$19,2,FALSE),IF(VLOOKUP(H2387,'Cross-Page Data'!$D$4:$F$48,3,FALSE)="hydro",VLOOKUP(G2387,'Cross-Page Data'!$I$4:$J$19,2,FALSE),VLOOKUP(H2387,'Cross-Page Data'!$D$4:$F$48,3,FALSE)))))</f>
        <v/>
      </c>
      <c r="M2387" s="120">
        <f>IF(AND($P$2=FALSE,OR(F2387="Commercial NAICS Cogen",F2387="Industrial NAICS Cogen",F2387="NAICS-22 Cogen")),FALSE,IF(AND($P$3=FALSE,OR(F2387="Commercial NAICS Cogen",F2387="Commercial NAICS Non-Cogen",F2387="Industrial NAICS Cogen", F2387="industrial NAICS non-Cogen")),FALSE, TRUE))</f>
        <v/>
      </c>
    </row>
    <row r="2388">
      <c r="A2388" s="129" t="n">
        <v>50388</v>
      </c>
      <c r="B2388" s="130" t="inlineStr">
        <is>
          <t>Phillips 66 Carbon Plant</t>
        </is>
      </c>
      <c r="C2388" s="130" t="inlineStr">
        <is>
          <t>Phillips 66 Company</t>
        </is>
      </c>
      <c r="D2388" s="129" t="n">
        <v>4208</v>
      </c>
      <c r="E2388" s="130" t="inlineStr">
        <is>
          <t>CA</t>
        </is>
      </c>
      <c r="F2388" s="130" t="inlineStr">
        <is>
          <t>Industrial NAICS Cogen</t>
        </is>
      </c>
      <c r="G2388" s="130" t="inlineStr">
        <is>
          <t>ST</t>
        </is>
      </c>
      <c r="H2388" s="130" t="inlineStr">
        <is>
          <t>PC</t>
        </is>
      </c>
      <c r="I2388" s="130" t="inlineStr">
        <is>
          <t>PC</t>
        </is>
      </c>
      <c r="J2388" s="131" t="n">
        <v>0</v>
      </c>
      <c r="K2388" s="129" t="n">
        <v>2020</v>
      </c>
      <c r="L2388" s="120">
        <f>IF(VLOOKUP(H2388,'Cross-Page Data'!$D$4:$F$48,3,FALSE)="natural gas",VLOOKUP(G2388,'Cross-Page Data'!$I$4:$J$19,2,FALSE),IF(VLOOKUP(H2388,'Cross-Page Data'!$D$4:$F$48,3,FALSE)="solar",IF(G2388="PV","solar PV","solar thermal"),IF(VLOOKUP(H2388,'Cross-Page Data'!$D$4:$F$48,3,FALSE)="wind",VLOOKUP(G2388,'Cross-Page Data'!$I$4:$J$19,2,FALSE),IF(VLOOKUP(H2388,'Cross-Page Data'!$D$4:$F$48,3,FALSE)="hydro",VLOOKUP(G2388,'Cross-Page Data'!$I$4:$J$19,2,FALSE),VLOOKUP(H2388,'Cross-Page Data'!$D$4:$F$48,3,FALSE)))))</f>
        <v/>
      </c>
      <c r="M2388" s="120">
        <f>IF(AND($P$2=FALSE,OR(F2388="Commercial NAICS Cogen",F2388="Industrial NAICS Cogen",F2388="NAICS-22 Cogen")),FALSE,IF(AND($P$3=FALSE,OR(F2388="Commercial NAICS Cogen",F2388="Commercial NAICS Non-Cogen",F2388="Industrial NAICS Cogen", F2388="industrial NAICS non-Cogen")),FALSE, TRUE))</f>
        <v/>
      </c>
    </row>
    <row r="2389">
      <c r="A2389" s="129" t="n">
        <v>50388</v>
      </c>
      <c r="B2389" s="130" t="inlineStr">
        <is>
          <t>Phillips 66 Carbon Plant</t>
        </is>
      </c>
      <c r="C2389" s="130" t="inlineStr">
        <is>
          <t>Phillips 66 Company</t>
        </is>
      </c>
      <c r="D2389" s="129" t="n">
        <v>4208</v>
      </c>
      <c r="E2389" s="130" t="inlineStr">
        <is>
          <t>CA</t>
        </is>
      </c>
      <c r="F2389" s="130" t="inlineStr">
        <is>
          <t>Industrial NAICS Cogen</t>
        </is>
      </c>
      <c r="G2389" s="130" t="inlineStr">
        <is>
          <t>ST</t>
        </is>
      </c>
      <c r="H2389" s="130" t="inlineStr">
        <is>
          <t>WH</t>
        </is>
      </c>
      <c r="I2389" s="130" t="inlineStr">
        <is>
          <t>OTH</t>
        </is>
      </c>
      <c r="J2389" s="131" t="n">
        <v>96745</v>
      </c>
      <c r="K2389" s="129" t="n">
        <v>2020</v>
      </c>
      <c r="L2389" s="120">
        <f>IF(VLOOKUP(H2389,'Cross-Page Data'!$D$4:$F$48,3,FALSE)="natural gas",VLOOKUP(G2389,'Cross-Page Data'!$I$4:$J$19,2,FALSE),IF(VLOOKUP(H2389,'Cross-Page Data'!$D$4:$F$48,3,FALSE)="solar",IF(G2389="PV","solar PV","solar thermal"),IF(VLOOKUP(H2389,'Cross-Page Data'!$D$4:$F$48,3,FALSE)="wind",VLOOKUP(G2389,'Cross-Page Data'!$I$4:$J$19,2,FALSE),IF(VLOOKUP(H2389,'Cross-Page Data'!$D$4:$F$48,3,FALSE)="hydro",VLOOKUP(G2389,'Cross-Page Data'!$I$4:$J$19,2,FALSE),VLOOKUP(H2389,'Cross-Page Data'!$D$4:$F$48,3,FALSE)))))</f>
        <v/>
      </c>
      <c r="M2389" s="120">
        <f>IF(AND($P$2=FALSE,OR(F2389="Commercial NAICS Cogen",F2389="Industrial NAICS Cogen",F2389="NAICS-22 Cogen")),FALSE,IF(AND($P$3=FALSE,OR(F2389="Commercial NAICS Cogen",F2389="Commercial NAICS Non-Cogen",F2389="Industrial NAICS Cogen", F2389="industrial NAICS non-Cogen")),FALSE, TRUE))</f>
        <v/>
      </c>
    </row>
    <row r="2390">
      <c r="A2390" s="129" t="n">
        <v>50395</v>
      </c>
      <c r="B2390" s="130" t="inlineStr">
        <is>
          <t>Georgia-Pacific Corp - Nekoosa Mill</t>
        </is>
      </c>
      <c r="C2390" s="130" t="inlineStr">
        <is>
          <t>Domtar Industries Inc</t>
        </is>
      </c>
      <c r="D2390" s="129" t="n">
        <v>5033</v>
      </c>
      <c r="E2390" s="130" t="inlineStr">
        <is>
          <t>WI</t>
        </is>
      </c>
      <c r="F2390" s="130" t="inlineStr">
        <is>
          <t>Industrial NAICS Cogen</t>
        </is>
      </c>
      <c r="G2390" s="130" t="inlineStr">
        <is>
          <t>HY</t>
        </is>
      </c>
      <c r="H2390" s="130" t="inlineStr">
        <is>
          <t>WAT</t>
        </is>
      </c>
      <c r="I2390" s="130" t="inlineStr">
        <is>
          <t>HYC</t>
        </is>
      </c>
      <c r="J2390" s="131" t="n">
        <v>24282</v>
      </c>
      <c r="K2390" s="129" t="n">
        <v>2020</v>
      </c>
      <c r="L2390" s="120">
        <f>IF(VLOOKUP(H2390,'Cross-Page Data'!$D$4:$F$48,3,FALSE)="natural gas",VLOOKUP(G2390,'Cross-Page Data'!$I$4:$J$19,2,FALSE),IF(VLOOKUP(H2390,'Cross-Page Data'!$D$4:$F$48,3,FALSE)="solar",IF(G2390="PV","solar PV","solar thermal"),IF(VLOOKUP(H2390,'Cross-Page Data'!$D$4:$F$48,3,FALSE)="wind",VLOOKUP(G2390,'Cross-Page Data'!$I$4:$J$19,2,FALSE),IF(VLOOKUP(H2390,'Cross-Page Data'!$D$4:$F$48,3,FALSE)="hydro",VLOOKUP(G2390,'Cross-Page Data'!$I$4:$J$19,2,FALSE),VLOOKUP(H2390,'Cross-Page Data'!$D$4:$F$48,3,FALSE)))))</f>
        <v/>
      </c>
      <c r="M2390" s="120">
        <f>IF(AND($P$2=FALSE,OR(F2390="Commercial NAICS Cogen",F2390="Industrial NAICS Cogen",F2390="NAICS-22 Cogen")),FALSE,IF(AND($P$3=FALSE,OR(F2390="Commercial NAICS Cogen",F2390="Commercial NAICS Non-Cogen",F2390="Industrial NAICS Cogen", F2390="industrial NAICS non-Cogen")),FALSE, TRUE))</f>
        <v/>
      </c>
    </row>
    <row r="2391">
      <c r="A2391" s="129" t="n">
        <v>50395</v>
      </c>
      <c r="B2391" s="130" t="inlineStr">
        <is>
          <t>Georgia-Pacific Corp - Nekoosa Mill</t>
        </is>
      </c>
      <c r="C2391" s="130" t="inlineStr">
        <is>
          <t>Domtar Industries Inc</t>
        </is>
      </c>
      <c r="D2391" s="129" t="n">
        <v>5033</v>
      </c>
      <c r="E2391" s="130" t="inlineStr">
        <is>
          <t>WI</t>
        </is>
      </c>
      <c r="F2391" s="130" t="inlineStr">
        <is>
          <t>Industrial NAICS Cogen</t>
        </is>
      </c>
      <c r="G2391" s="130" t="inlineStr">
        <is>
          <t>ST</t>
        </is>
      </c>
      <c r="H2391" s="130" t="inlineStr">
        <is>
          <t>BIT</t>
        </is>
      </c>
      <c r="I2391" s="130" t="inlineStr">
        <is>
          <t>COL</t>
        </is>
      </c>
      <c r="J2391" s="131" t="n">
        <v>0</v>
      </c>
      <c r="K2391" s="129" t="n">
        <v>2020</v>
      </c>
      <c r="L2391" s="120">
        <f>IF(VLOOKUP(H2391,'Cross-Page Data'!$D$4:$F$48,3,FALSE)="natural gas",VLOOKUP(G2391,'Cross-Page Data'!$I$4:$J$19,2,FALSE),IF(VLOOKUP(H2391,'Cross-Page Data'!$D$4:$F$48,3,FALSE)="solar",IF(G2391="PV","solar PV","solar thermal"),IF(VLOOKUP(H2391,'Cross-Page Data'!$D$4:$F$48,3,FALSE)="wind",VLOOKUP(G2391,'Cross-Page Data'!$I$4:$J$19,2,FALSE),IF(VLOOKUP(H2391,'Cross-Page Data'!$D$4:$F$48,3,FALSE)="hydro",VLOOKUP(G2391,'Cross-Page Data'!$I$4:$J$19,2,FALSE),VLOOKUP(H2391,'Cross-Page Data'!$D$4:$F$48,3,FALSE)))))</f>
        <v/>
      </c>
      <c r="M2391" s="120">
        <f>IF(AND($P$2=FALSE,OR(F2391="Commercial NAICS Cogen",F2391="Industrial NAICS Cogen",F2391="NAICS-22 Cogen")),FALSE,IF(AND($P$3=FALSE,OR(F2391="Commercial NAICS Cogen",F2391="Commercial NAICS Non-Cogen",F2391="Industrial NAICS Cogen", F2391="industrial NAICS non-Cogen")),FALSE, TRUE))</f>
        <v/>
      </c>
    </row>
    <row r="2392">
      <c r="A2392" s="129" t="n">
        <v>50395</v>
      </c>
      <c r="B2392" s="130" t="inlineStr">
        <is>
          <t>Georgia-Pacific Corp - Nekoosa Mill</t>
        </is>
      </c>
      <c r="C2392" s="130" t="inlineStr">
        <is>
          <t>Domtar Industries Inc</t>
        </is>
      </c>
      <c r="D2392" s="129" t="n">
        <v>5033</v>
      </c>
      <c r="E2392" s="130" t="inlineStr">
        <is>
          <t>WI</t>
        </is>
      </c>
      <c r="F2392" s="130" t="inlineStr">
        <is>
          <t>Industrial NAICS Cogen</t>
        </is>
      </c>
      <c r="G2392" s="130" t="inlineStr">
        <is>
          <t>ST</t>
        </is>
      </c>
      <c r="H2392" s="130" t="inlineStr">
        <is>
          <t>BLQ</t>
        </is>
      </c>
      <c r="I2392" s="130" t="inlineStr">
        <is>
          <t>WWW</t>
        </is>
      </c>
      <c r="J2392" s="131" t="n">
        <v>72680.41099999999</v>
      </c>
      <c r="K2392" s="129" t="n">
        <v>2020</v>
      </c>
      <c r="L2392" s="120">
        <f>IF(VLOOKUP(H2392,'Cross-Page Data'!$D$4:$F$48,3,FALSE)="natural gas",VLOOKUP(G2392,'Cross-Page Data'!$I$4:$J$19,2,FALSE),IF(VLOOKUP(H2392,'Cross-Page Data'!$D$4:$F$48,3,FALSE)="solar",IF(G2392="PV","solar PV","solar thermal"),IF(VLOOKUP(H2392,'Cross-Page Data'!$D$4:$F$48,3,FALSE)="wind",VLOOKUP(G2392,'Cross-Page Data'!$I$4:$J$19,2,FALSE),IF(VLOOKUP(H2392,'Cross-Page Data'!$D$4:$F$48,3,FALSE)="hydro",VLOOKUP(G2392,'Cross-Page Data'!$I$4:$J$19,2,FALSE),VLOOKUP(H2392,'Cross-Page Data'!$D$4:$F$48,3,FALSE)))))</f>
        <v/>
      </c>
      <c r="M2392" s="120">
        <f>IF(AND($P$2=FALSE,OR(F2392="Commercial NAICS Cogen",F2392="Industrial NAICS Cogen",F2392="NAICS-22 Cogen")),FALSE,IF(AND($P$3=FALSE,OR(F2392="Commercial NAICS Cogen",F2392="Commercial NAICS Non-Cogen",F2392="Industrial NAICS Cogen", F2392="industrial NAICS non-Cogen")),FALSE, TRUE))</f>
        <v/>
      </c>
    </row>
    <row r="2393">
      <c r="A2393" s="129" t="n">
        <v>50395</v>
      </c>
      <c r="B2393" s="130" t="inlineStr">
        <is>
          <t>Georgia-Pacific Corp - Nekoosa Mill</t>
        </is>
      </c>
      <c r="C2393" s="130" t="inlineStr">
        <is>
          <t>Domtar Industries Inc</t>
        </is>
      </c>
      <c r="D2393" s="129" t="n">
        <v>5033</v>
      </c>
      <c r="E2393" s="130" t="inlineStr">
        <is>
          <t>WI</t>
        </is>
      </c>
      <c r="F2393" s="130" t="inlineStr">
        <is>
          <t>Industrial NAICS Cogen</t>
        </is>
      </c>
      <c r="G2393" s="130" t="inlineStr">
        <is>
          <t>ST</t>
        </is>
      </c>
      <c r="H2393" s="130" t="inlineStr">
        <is>
          <t>NG</t>
        </is>
      </c>
      <c r="I2393" s="130" t="inlineStr">
        <is>
          <t>NG</t>
        </is>
      </c>
      <c r="J2393" s="131" t="n">
        <v>69542.58900000001</v>
      </c>
      <c r="K2393" s="129" t="n">
        <v>2020</v>
      </c>
      <c r="L2393" s="120">
        <f>IF(VLOOKUP(H2393,'Cross-Page Data'!$D$4:$F$48,3,FALSE)="natural gas",VLOOKUP(G2393,'Cross-Page Data'!$I$4:$J$19,2,FALSE),IF(VLOOKUP(H2393,'Cross-Page Data'!$D$4:$F$48,3,FALSE)="solar",IF(G2393="PV","solar PV","solar thermal"),IF(VLOOKUP(H2393,'Cross-Page Data'!$D$4:$F$48,3,FALSE)="wind",VLOOKUP(G2393,'Cross-Page Data'!$I$4:$J$19,2,FALSE),IF(VLOOKUP(H2393,'Cross-Page Data'!$D$4:$F$48,3,FALSE)="hydro",VLOOKUP(G2393,'Cross-Page Data'!$I$4:$J$19,2,FALSE),VLOOKUP(H2393,'Cross-Page Data'!$D$4:$F$48,3,FALSE)))))</f>
        <v/>
      </c>
      <c r="M2393" s="120">
        <f>IF(AND($P$2=FALSE,OR(F2393="Commercial NAICS Cogen",F2393="Industrial NAICS Cogen",F2393="NAICS-22 Cogen")),FALSE,IF(AND($P$3=FALSE,OR(F2393="Commercial NAICS Cogen",F2393="Commercial NAICS Non-Cogen",F2393="Industrial NAICS Cogen", F2393="industrial NAICS non-Cogen")),FALSE, TRUE))</f>
        <v/>
      </c>
    </row>
    <row r="2394" ht="29" customHeight="1" s="157">
      <c r="A2394" s="129" t="n">
        <v>50397</v>
      </c>
      <c r="B2394" s="130" t="inlineStr">
        <is>
          <t>Pixelle Specialty Solutions LLC - Spring Grove Facility</t>
        </is>
      </c>
      <c r="C2394" s="130" t="inlineStr">
        <is>
          <t>Pixelle Specialty Solutions LLC - (PA)</t>
        </is>
      </c>
      <c r="D2394" s="129" t="n">
        <v>61988</v>
      </c>
      <c r="E2394" s="130" t="inlineStr">
        <is>
          <t>PA</t>
        </is>
      </c>
      <c r="F2394" s="130" t="inlineStr">
        <is>
          <t>Industrial NAICS Cogen</t>
        </is>
      </c>
      <c r="G2394" s="130" t="inlineStr">
        <is>
          <t>ST</t>
        </is>
      </c>
      <c r="H2394" s="130" t="inlineStr">
        <is>
          <t>BIT</t>
        </is>
      </c>
      <c r="I2394" s="130" t="inlineStr">
        <is>
          <t>COL</t>
        </is>
      </c>
      <c r="J2394" s="131" t="n">
        <v>63547.274</v>
      </c>
      <c r="K2394" s="129" t="n">
        <v>2020</v>
      </c>
      <c r="L2394" s="120">
        <f>IF(VLOOKUP(H2394,'Cross-Page Data'!$D$4:$F$48,3,FALSE)="natural gas",VLOOKUP(G2394,'Cross-Page Data'!$I$4:$J$19,2,FALSE),IF(VLOOKUP(H2394,'Cross-Page Data'!$D$4:$F$48,3,FALSE)="solar",IF(G2394="PV","solar PV","solar thermal"),IF(VLOOKUP(H2394,'Cross-Page Data'!$D$4:$F$48,3,FALSE)="wind",VLOOKUP(G2394,'Cross-Page Data'!$I$4:$J$19,2,FALSE),IF(VLOOKUP(H2394,'Cross-Page Data'!$D$4:$F$48,3,FALSE)="hydro",VLOOKUP(G2394,'Cross-Page Data'!$I$4:$J$19,2,FALSE),VLOOKUP(H2394,'Cross-Page Data'!$D$4:$F$48,3,FALSE)))))</f>
        <v/>
      </c>
      <c r="M2394" s="120">
        <f>IF(AND($P$2=FALSE,OR(F2394="Commercial NAICS Cogen",F2394="Industrial NAICS Cogen",F2394="NAICS-22 Cogen")),FALSE,IF(AND($P$3=FALSE,OR(F2394="Commercial NAICS Cogen",F2394="Commercial NAICS Non-Cogen",F2394="Industrial NAICS Cogen", F2394="industrial NAICS non-Cogen")),FALSE, TRUE))</f>
        <v/>
      </c>
    </row>
    <row r="2395" ht="29" customHeight="1" s="157">
      <c r="A2395" s="129" t="n">
        <v>50397</v>
      </c>
      <c r="B2395" s="130" t="inlineStr">
        <is>
          <t>Pixelle Specialty Solutions LLC - Spring Grove Facility</t>
        </is>
      </c>
      <c r="C2395" s="130" t="inlineStr">
        <is>
          <t>Pixelle Specialty Solutions LLC - (PA)</t>
        </is>
      </c>
      <c r="D2395" s="129" t="n">
        <v>61988</v>
      </c>
      <c r="E2395" s="130" t="inlineStr">
        <is>
          <t>PA</t>
        </is>
      </c>
      <c r="F2395" s="130" t="inlineStr">
        <is>
          <t>Industrial NAICS Cogen</t>
        </is>
      </c>
      <c r="G2395" s="130" t="inlineStr">
        <is>
          <t>ST</t>
        </is>
      </c>
      <c r="H2395" s="130" t="inlineStr">
        <is>
          <t>BLQ</t>
        </is>
      </c>
      <c r="I2395" s="130" t="inlineStr">
        <is>
          <t>WWW</t>
        </is>
      </c>
      <c r="J2395" s="131" t="n">
        <v>223811.11</v>
      </c>
      <c r="K2395" s="129" t="n">
        <v>2020</v>
      </c>
      <c r="L2395" s="120">
        <f>IF(VLOOKUP(H2395,'Cross-Page Data'!$D$4:$F$48,3,FALSE)="natural gas",VLOOKUP(G2395,'Cross-Page Data'!$I$4:$J$19,2,FALSE),IF(VLOOKUP(H2395,'Cross-Page Data'!$D$4:$F$48,3,FALSE)="solar",IF(G2395="PV","solar PV","solar thermal"),IF(VLOOKUP(H2395,'Cross-Page Data'!$D$4:$F$48,3,FALSE)="wind",VLOOKUP(G2395,'Cross-Page Data'!$I$4:$J$19,2,FALSE),IF(VLOOKUP(H2395,'Cross-Page Data'!$D$4:$F$48,3,FALSE)="hydro",VLOOKUP(G2395,'Cross-Page Data'!$I$4:$J$19,2,FALSE),VLOOKUP(H2395,'Cross-Page Data'!$D$4:$F$48,3,FALSE)))))</f>
        <v/>
      </c>
      <c r="M2395" s="120">
        <f>IF(AND($P$2=FALSE,OR(F2395="Commercial NAICS Cogen",F2395="Industrial NAICS Cogen",F2395="NAICS-22 Cogen")),FALSE,IF(AND($P$3=FALSE,OR(F2395="Commercial NAICS Cogen",F2395="Commercial NAICS Non-Cogen",F2395="Industrial NAICS Cogen", F2395="industrial NAICS non-Cogen")),FALSE, TRUE))</f>
        <v/>
      </c>
    </row>
    <row r="2396" ht="29" customHeight="1" s="157">
      <c r="A2396" s="129" t="n">
        <v>50397</v>
      </c>
      <c r="B2396" s="130" t="inlineStr">
        <is>
          <t>Pixelle Specialty Solutions LLC - Spring Grove Facility</t>
        </is>
      </c>
      <c r="C2396" s="130" t="inlineStr">
        <is>
          <t>Pixelle Specialty Solutions LLC - (PA)</t>
        </is>
      </c>
      <c r="D2396" s="129" t="n">
        <v>61988</v>
      </c>
      <c r="E2396" s="130" t="inlineStr">
        <is>
          <t>PA</t>
        </is>
      </c>
      <c r="F2396" s="130" t="inlineStr">
        <is>
          <t>Industrial NAICS Cogen</t>
        </is>
      </c>
      <c r="G2396" s="130" t="inlineStr">
        <is>
          <t>ST</t>
        </is>
      </c>
      <c r="H2396" s="130" t="inlineStr">
        <is>
          <t>DFO</t>
        </is>
      </c>
      <c r="I2396" s="130" t="inlineStr">
        <is>
          <t>DFO</t>
        </is>
      </c>
      <c r="J2396" s="131" t="n">
        <v>0</v>
      </c>
      <c r="K2396" s="129" t="n">
        <v>2020</v>
      </c>
      <c r="L2396" s="120">
        <f>IF(VLOOKUP(H2396,'Cross-Page Data'!$D$4:$F$48,3,FALSE)="natural gas",VLOOKUP(G2396,'Cross-Page Data'!$I$4:$J$19,2,FALSE),IF(VLOOKUP(H2396,'Cross-Page Data'!$D$4:$F$48,3,FALSE)="solar",IF(G2396="PV","solar PV","solar thermal"),IF(VLOOKUP(H2396,'Cross-Page Data'!$D$4:$F$48,3,FALSE)="wind",VLOOKUP(G2396,'Cross-Page Data'!$I$4:$J$19,2,FALSE),IF(VLOOKUP(H2396,'Cross-Page Data'!$D$4:$F$48,3,FALSE)="hydro",VLOOKUP(G2396,'Cross-Page Data'!$I$4:$J$19,2,FALSE),VLOOKUP(H2396,'Cross-Page Data'!$D$4:$F$48,3,FALSE)))))</f>
        <v/>
      </c>
      <c r="M2396" s="120">
        <f>IF(AND($P$2=FALSE,OR(F2396="Commercial NAICS Cogen",F2396="Industrial NAICS Cogen",F2396="NAICS-22 Cogen")),FALSE,IF(AND($P$3=FALSE,OR(F2396="Commercial NAICS Cogen",F2396="Commercial NAICS Non-Cogen",F2396="Industrial NAICS Cogen", F2396="industrial NAICS non-Cogen")),FALSE, TRUE))</f>
        <v/>
      </c>
    </row>
    <row r="2397" ht="29" customHeight="1" s="157">
      <c r="A2397" s="129" t="n">
        <v>50397</v>
      </c>
      <c r="B2397" s="130" t="inlineStr">
        <is>
          <t>Pixelle Specialty Solutions LLC - Spring Grove Facility</t>
        </is>
      </c>
      <c r="C2397" s="130" t="inlineStr">
        <is>
          <t>Pixelle Specialty Solutions LLC - (PA)</t>
        </is>
      </c>
      <c r="D2397" s="129" t="n">
        <v>61988</v>
      </c>
      <c r="E2397" s="130" t="inlineStr">
        <is>
          <t>PA</t>
        </is>
      </c>
      <c r="F2397" s="130" t="inlineStr">
        <is>
          <t>Industrial NAICS Cogen</t>
        </is>
      </c>
      <c r="G2397" s="130" t="inlineStr">
        <is>
          <t>ST</t>
        </is>
      </c>
      <c r="H2397" s="130" t="inlineStr">
        <is>
          <t>NG</t>
        </is>
      </c>
      <c r="I2397" s="130" t="inlineStr">
        <is>
          <t>NG</t>
        </is>
      </c>
      <c r="J2397" s="131" t="n">
        <v>91997.577</v>
      </c>
      <c r="K2397" s="129" t="n">
        <v>2020</v>
      </c>
      <c r="L2397" s="120">
        <f>IF(VLOOKUP(H2397,'Cross-Page Data'!$D$4:$F$48,3,FALSE)="natural gas",VLOOKUP(G2397,'Cross-Page Data'!$I$4:$J$19,2,FALSE),IF(VLOOKUP(H2397,'Cross-Page Data'!$D$4:$F$48,3,FALSE)="solar",IF(G2397="PV","solar PV","solar thermal"),IF(VLOOKUP(H2397,'Cross-Page Data'!$D$4:$F$48,3,FALSE)="wind",VLOOKUP(G2397,'Cross-Page Data'!$I$4:$J$19,2,FALSE),IF(VLOOKUP(H2397,'Cross-Page Data'!$D$4:$F$48,3,FALSE)="hydro",VLOOKUP(G2397,'Cross-Page Data'!$I$4:$J$19,2,FALSE),VLOOKUP(H2397,'Cross-Page Data'!$D$4:$F$48,3,FALSE)))))</f>
        <v/>
      </c>
      <c r="M2397" s="120">
        <f>IF(AND($P$2=FALSE,OR(F2397="Commercial NAICS Cogen",F2397="Industrial NAICS Cogen",F2397="NAICS-22 Cogen")),FALSE,IF(AND($P$3=FALSE,OR(F2397="Commercial NAICS Cogen",F2397="Commercial NAICS Non-Cogen",F2397="Industrial NAICS Cogen", F2397="industrial NAICS non-Cogen")),FALSE, TRUE))</f>
        <v/>
      </c>
    </row>
    <row r="2398" ht="29" customHeight="1" s="157">
      <c r="A2398" s="129" t="n">
        <v>50397</v>
      </c>
      <c r="B2398" s="130" t="inlineStr">
        <is>
          <t>Pixelle Specialty Solutions LLC - Spring Grove Facility</t>
        </is>
      </c>
      <c r="C2398" s="130" t="inlineStr">
        <is>
          <t>Pixelle Specialty Solutions LLC - (PA)</t>
        </is>
      </c>
      <c r="D2398" s="129" t="n">
        <v>61988</v>
      </c>
      <c r="E2398" s="130" t="inlineStr">
        <is>
          <t>PA</t>
        </is>
      </c>
      <c r="F2398" s="130" t="inlineStr">
        <is>
          <t>Industrial NAICS Cogen</t>
        </is>
      </c>
      <c r="G2398" s="130" t="inlineStr">
        <is>
          <t>ST</t>
        </is>
      </c>
      <c r="H2398" s="130" t="inlineStr">
        <is>
          <t>RFO</t>
        </is>
      </c>
      <c r="I2398" s="130" t="inlineStr">
        <is>
          <t>RFO</t>
        </is>
      </c>
      <c r="J2398" s="131" t="n">
        <v>1391.584</v>
      </c>
      <c r="K2398" s="129" t="n">
        <v>2020</v>
      </c>
      <c r="L2398" s="120">
        <f>IF(VLOOKUP(H2398,'Cross-Page Data'!$D$4:$F$48,3,FALSE)="natural gas",VLOOKUP(G2398,'Cross-Page Data'!$I$4:$J$19,2,FALSE),IF(VLOOKUP(H2398,'Cross-Page Data'!$D$4:$F$48,3,FALSE)="solar",IF(G2398="PV","solar PV","solar thermal"),IF(VLOOKUP(H2398,'Cross-Page Data'!$D$4:$F$48,3,FALSE)="wind",VLOOKUP(G2398,'Cross-Page Data'!$I$4:$J$19,2,FALSE),IF(VLOOKUP(H2398,'Cross-Page Data'!$D$4:$F$48,3,FALSE)="hydro",VLOOKUP(G2398,'Cross-Page Data'!$I$4:$J$19,2,FALSE),VLOOKUP(H2398,'Cross-Page Data'!$D$4:$F$48,3,FALSE)))))</f>
        <v/>
      </c>
      <c r="M2398" s="120">
        <f>IF(AND($P$2=FALSE,OR(F2398="Commercial NAICS Cogen",F2398="Industrial NAICS Cogen",F2398="NAICS-22 Cogen")),FALSE,IF(AND($P$3=FALSE,OR(F2398="Commercial NAICS Cogen",F2398="Commercial NAICS Non-Cogen",F2398="Industrial NAICS Cogen", F2398="industrial NAICS non-Cogen")),FALSE, TRUE))</f>
        <v/>
      </c>
    </row>
    <row r="2399" ht="29" customHeight="1" s="157">
      <c r="A2399" s="129" t="n">
        <v>50397</v>
      </c>
      <c r="B2399" s="130" t="inlineStr">
        <is>
          <t>Pixelle Specialty Solutions LLC - Spring Grove Facility</t>
        </is>
      </c>
      <c r="C2399" s="130" t="inlineStr">
        <is>
          <t>Pixelle Specialty Solutions LLC - (PA)</t>
        </is>
      </c>
      <c r="D2399" s="129" t="n">
        <v>61988</v>
      </c>
      <c r="E2399" s="130" t="inlineStr">
        <is>
          <t>PA</t>
        </is>
      </c>
      <c r="F2399" s="130" t="inlineStr">
        <is>
          <t>Industrial NAICS Cogen</t>
        </is>
      </c>
      <c r="G2399" s="130" t="inlineStr">
        <is>
          <t>ST</t>
        </is>
      </c>
      <c r="H2399" s="130" t="inlineStr">
        <is>
          <t>SLW</t>
        </is>
      </c>
      <c r="I2399" s="130" t="inlineStr">
        <is>
          <t>ORW</t>
        </is>
      </c>
      <c r="J2399" s="131" t="n">
        <v>3336.794</v>
      </c>
      <c r="K2399" s="129" t="n">
        <v>2020</v>
      </c>
      <c r="L2399" s="120">
        <f>IF(VLOOKUP(H2399,'Cross-Page Data'!$D$4:$F$48,3,FALSE)="natural gas",VLOOKUP(G2399,'Cross-Page Data'!$I$4:$J$19,2,FALSE),IF(VLOOKUP(H2399,'Cross-Page Data'!$D$4:$F$48,3,FALSE)="solar",IF(G2399="PV","solar PV","solar thermal"),IF(VLOOKUP(H2399,'Cross-Page Data'!$D$4:$F$48,3,FALSE)="wind",VLOOKUP(G2399,'Cross-Page Data'!$I$4:$J$19,2,FALSE),IF(VLOOKUP(H2399,'Cross-Page Data'!$D$4:$F$48,3,FALSE)="hydro",VLOOKUP(G2399,'Cross-Page Data'!$I$4:$J$19,2,FALSE),VLOOKUP(H2399,'Cross-Page Data'!$D$4:$F$48,3,FALSE)))))</f>
        <v/>
      </c>
      <c r="M2399" s="120">
        <f>IF(AND($P$2=FALSE,OR(F2399="Commercial NAICS Cogen",F2399="Industrial NAICS Cogen",F2399="NAICS-22 Cogen")),FALSE,IF(AND($P$3=FALSE,OR(F2399="Commercial NAICS Cogen",F2399="Commercial NAICS Non-Cogen",F2399="Industrial NAICS Cogen", F2399="industrial NAICS non-Cogen")),FALSE, TRUE))</f>
        <v/>
      </c>
    </row>
    <row r="2400" ht="29" customHeight="1" s="157">
      <c r="A2400" s="129" t="n">
        <v>50397</v>
      </c>
      <c r="B2400" s="130" t="inlineStr">
        <is>
          <t>Pixelle Specialty Solutions LLC - Spring Grove Facility</t>
        </is>
      </c>
      <c r="C2400" s="130" t="inlineStr">
        <is>
          <t>Pixelle Specialty Solutions LLC - (PA)</t>
        </is>
      </c>
      <c r="D2400" s="129" t="n">
        <v>61988</v>
      </c>
      <c r="E2400" s="130" t="inlineStr">
        <is>
          <t>PA</t>
        </is>
      </c>
      <c r="F2400" s="130" t="inlineStr">
        <is>
          <t>Industrial NAICS Cogen</t>
        </is>
      </c>
      <c r="G2400" s="130" t="inlineStr">
        <is>
          <t>ST</t>
        </is>
      </c>
      <c r="H2400" s="130" t="inlineStr">
        <is>
          <t>WDS</t>
        </is>
      </c>
      <c r="I2400" s="130" t="inlineStr">
        <is>
          <t>WWW</t>
        </is>
      </c>
      <c r="J2400" s="131" t="n">
        <v>26994.165</v>
      </c>
      <c r="K2400" s="129" t="n">
        <v>2020</v>
      </c>
      <c r="L2400" s="120">
        <f>IF(VLOOKUP(H2400,'Cross-Page Data'!$D$4:$F$48,3,FALSE)="natural gas",VLOOKUP(G2400,'Cross-Page Data'!$I$4:$J$19,2,FALSE),IF(VLOOKUP(H2400,'Cross-Page Data'!$D$4:$F$48,3,FALSE)="solar",IF(G2400="PV","solar PV","solar thermal"),IF(VLOOKUP(H2400,'Cross-Page Data'!$D$4:$F$48,3,FALSE)="wind",VLOOKUP(G2400,'Cross-Page Data'!$I$4:$J$19,2,FALSE),IF(VLOOKUP(H2400,'Cross-Page Data'!$D$4:$F$48,3,FALSE)="hydro",VLOOKUP(G2400,'Cross-Page Data'!$I$4:$J$19,2,FALSE),VLOOKUP(H2400,'Cross-Page Data'!$D$4:$F$48,3,FALSE)))))</f>
        <v/>
      </c>
      <c r="M2400" s="120">
        <f>IF(AND($P$2=FALSE,OR(F2400="Commercial NAICS Cogen",F2400="Industrial NAICS Cogen",F2400="NAICS-22 Cogen")),FALSE,IF(AND($P$3=FALSE,OR(F2400="Commercial NAICS Cogen",F2400="Commercial NAICS Non-Cogen",F2400="Industrial NAICS Cogen", F2400="industrial NAICS non-Cogen")),FALSE, TRUE))</f>
        <v/>
      </c>
    </row>
    <row r="2401">
      <c r="A2401" s="129" t="n">
        <v>50398</v>
      </c>
      <c r="B2401" s="130" t="inlineStr">
        <is>
          <t>International Paper Savanna Mill</t>
        </is>
      </c>
      <c r="C2401" s="130" t="inlineStr">
        <is>
          <t>International Paper Co</t>
        </is>
      </c>
      <c r="D2401" s="129" t="n">
        <v>30002</v>
      </c>
      <c r="E2401" s="130" t="inlineStr">
        <is>
          <t>GA</t>
        </is>
      </c>
      <c r="F2401" s="130" t="inlineStr">
        <is>
          <t>Industrial NAICS Cogen</t>
        </is>
      </c>
      <c r="G2401" s="130" t="inlineStr">
        <is>
          <t>ST</t>
        </is>
      </c>
      <c r="H2401" s="130" t="inlineStr">
        <is>
          <t>BIT</t>
        </is>
      </c>
      <c r="I2401" s="130" t="inlineStr">
        <is>
          <t>COL</t>
        </is>
      </c>
      <c r="J2401" s="131" t="n">
        <v>0</v>
      </c>
      <c r="K2401" s="129" t="n">
        <v>2020</v>
      </c>
      <c r="L2401" s="120">
        <f>IF(VLOOKUP(H2401,'Cross-Page Data'!$D$4:$F$48,3,FALSE)="natural gas",VLOOKUP(G2401,'Cross-Page Data'!$I$4:$J$19,2,FALSE),IF(VLOOKUP(H2401,'Cross-Page Data'!$D$4:$F$48,3,FALSE)="solar",IF(G2401="PV","solar PV","solar thermal"),IF(VLOOKUP(H2401,'Cross-Page Data'!$D$4:$F$48,3,FALSE)="wind",VLOOKUP(G2401,'Cross-Page Data'!$I$4:$J$19,2,FALSE),IF(VLOOKUP(H2401,'Cross-Page Data'!$D$4:$F$48,3,FALSE)="hydro",VLOOKUP(G2401,'Cross-Page Data'!$I$4:$J$19,2,FALSE),VLOOKUP(H2401,'Cross-Page Data'!$D$4:$F$48,3,FALSE)))))</f>
        <v/>
      </c>
      <c r="M2401" s="120">
        <f>IF(AND($P$2=FALSE,OR(F2401="Commercial NAICS Cogen",F2401="Industrial NAICS Cogen",F2401="NAICS-22 Cogen")),FALSE,IF(AND($P$3=FALSE,OR(F2401="Commercial NAICS Cogen",F2401="Commercial NAICS Non-Cogen",F2401="Industrial NAICS Cogen", F2401="industrial NAICS non-Cogen")),FALSE, TRUE))</f>
        <v/>
      </c>
    </row>
    <row r="2402">
      <c r="A2402" s="129" t="n">
        <v>50398</v>
      </c>
      <c r="B2402" s="130" t="inlineStr">
        <is>
          <t>International Paper Savanna Mill</t>
        </is>
      </c>
      <c r="C2402" s="130" t="inlineStr">
        <is>
          <t>International Paper Co</t>
        </is>
      </c>
      <c r="D2402" s="129" t="n">
        <v>30002</v>
      </c>
      <c r="E2402" s="130" t="inlineStr">
        <is>
          <t>GA</t>
        </is>
      </c>
      <c r="F2402" s="130" t="inlineStr">
        <is>
          <t>Industrial NAICS Cogen</t>
        </is>
      </c>
      <c r="G2402" s="130" t="inlineStr">
        <is>
          <t>ST</t>
        </is>
      </c>
      <c r="H2402" s="130" t="inlineStr">
        <is>
          <t>BLQ</t>
        </is>
      </c>
      <c r="I2402" s="130" t="inlineStr">
        <is>
          <t>WWW</t>
        </is>
      </c>
      <c r="J2402" s="131" t="n">
        <v>420204.71</v>
      </c>
      <c r="K2402" s="129" t="n">
        <v>2020</v>
      </c>
      <c r="L2402" s="120">
        <f>IF(VLOOKUP(H2402,'Cross-Page Data'!$D$4:$F$48,3,FALSE)="natural gas",VLOOKUP(G2402,'Cross-Page Data'!$I$4:$J$19,2,FALSE),IF(VLOOKUP(H2402,'Cross-Page Data'!$D$4:$F$48,3,FALSE)="solar",IF(G2402="PV","solar PV","solar thermal"),IF(VLOOKUP(H2402,'Cross-Page Data'!$D$4:$F$48,3,FALSE)="wind",VLOOKUP(G2402,'Cross-Page Data'!$I$4:$J$19,2,FALSE),IF(VLOOKUP(H2402,'Cross-Page Data'!$D$4:$F$48,3,FALSE)="hydro",VLOOKUP(G2402,'Cross-Page Data'!$I$4:$J$19,2,FALSE),VLOOKUP(H2402,'Cross-Page Data'!$D$4:$F$48,3,FALSE)))))</f>
        <v/>
      </c>
      <c r="M2402" s="120">
        <f>IF(AND($P$2=FALSE,OR(F2402="Commercial NAICS Cogen",F2402="Industrial NAICS Cogen",F2402="NAICS-22 Cogen")),FALSE,IF(AND($P$3=FALSE,OR(F2402="Commercial NAICS Cogen",F2402="Commercial NAICS Non-Cogen",F2402="Industrial NAICS Cogen", F2402="industrial NAICS non-Cogen")),FALSE, TRUE))</f>
        <v/>
      </c>
    </row>
    <row r="2403">
      <c r="A2403" s="129" t="n">
        <v>50398</v>
      </c>
      <c r="B2403" s="130" t="inlineStr">
        <is>
          <t>International Paper Savanna Mill</t>
        </is>
      </c>
      <c r="C2403" s="130" t="inlineStr">
        <is>
          <t>International Paper Co</t>
        </is>
      </c>
      <c r="D2403" s="129" t="n">
        <v>30002</v>
      </c>
      <c r="E2403" s="130" t="inlineStr">
        <is>
          <t>GA</t>
        </is>
      </c>
      <c r="F2403" s="130" t="inlineStr">
        <is>
          <t>Industrial NAICS Cogen</t>
        </is>
      </c>
      <c r="G2403" s="130" t="inlineStr">
        <is>
          <t>ST</t>
        </is>
      </c>
      <c r="H2403" s="130" t="inlineStr">
        <is>
          <t>DFO</t>
        </is>
      </c>
      <c r="I2403" s="130" t="inlineStr">
        <is>
          <t>DFO</t>
        </is>
      </c>
      <c r="J2403" s="131" t="n">
        <v>0</v>
      </c>
      <c r="K2403" s="129" t="n">
        <v>2020</v>
      </c>
      <c r="L2403" s="120">
        <f>IF(VLOOKUP(H2403,'Cross-Page Data'!$D$4:$F$48,3,FALSE)="natural gas",VLOOKUP(G2403,'Cross-Page Data'!$I$4:$J$19,2,FALSE),IF(VLOOKUP(H2403,'Cross-Page Data'!$D$4:$F$48,3,FALSE)="solar",IF(G2403="PV","solar PV","solar thermal"),IF(VLOOKUP(H2403,'Cross-Page Data'!$D$4:$F$48,3,FALSE)="wind",VLOOKUP(G2403,'Cross-Page Data'!$I$4:$J$19,2,FALSE),IF(VLOOKUP(H2403,'Cross-Page Data'!$D$4:$F$48,3,FALSE)="hydro",VLOOKUP(G2403,'Cross-Page Data'!$I$4:$J$19,2,FALSE),VLOOKUP(H2403,'Cross-Page Data'!$D$4:$F$48,3,FALSE)))))</f>
        <v/>
      </c>
      <c r="M2403" s="120">
        <f>IF(AND($P$2=FALSE,OR(F2403="Commercial NAICS Cogen",F2403="Industrial NAICS Cogen",F2403="NAICS-22 Cogen")),FALSE,IF(AND($P$3=FALSE,OR(F2403="Commercial NAICS Cogen",F2403="Commercial NAICS Non-Cogen",F2403="Industrial NAICS Cogen", F2403="industrial NAICS non-Cogen")),FALSE, TRUE))</f>
        <v/>
      </c>
    </row>
    <row r="2404">
      <c r="A2404" s="129" t="n">
        <v>50398</v>
      </c>
      <c r="B2404" s="130" t="inlineStr">
        <is>
          <t>International Paper Savanna Mill</t>
        </is>
      </c>
      <c r="C2404" s="130" t="inlineStr">
        <is>
          <t>International Paper Co</t>
        </is>
      </c>
      <c r="D2404" s="129" t="n">
        <v>30002</v>
      </c>
      <c r="E2404" s="130" t="inlineStr">
        <is>
          <t>GA</t>
        </is>
      </c>
      <c r="F2404" s="130" t="inlineStr">
        <is>
          <t>Industrial NAICS Cogen</t>
        </is>
      </c>
      <c r="G2404" s="130" t="inlineStr">
        <is>
          <t>ST</t>
        </is>
      </c>
      <c r="H2404" s="130" t="inlineStr">
        <is>
          <t>NG</t>
        </is>
      </c>
      <c r="I2404" s="130" t="inlineStr">
        <is>
          <t>NG</t>
        </is>
      </c>
      <c r="J2404" s="131" t="n">
        <v>170140.05</v>
      </c>
      <c r="K2404" s="129" t="n">
        <v>2020</v>
      </c>
      <c r="L2404" s="120">
        <f>IF(VLOOKUP(H2404,'Cross-Page Data'!$D$4:$F$48,3,FALSE)="natural gas",VLOOKUP(G2404,'Cross-Page Data'!$I$4:$J$19,2,FALSE),IF(VLOOKUP(H2404,'Cross-Page Data'!$D$4:$F$48,3,FALSE)="solar",IF(G2404="PV","solar PV","solar thermal"),IF(VLOOKUP(H2404,'Cross-Page Data'!$D$4:$F$48,3,FALSE)="wind",VLOOKUP(G2404,'Cross-Page Data'!$I$4:$J$19,2,FALSE),IF(VLOOKUP(H2404,'Cross-Page Data'!$D$4:$F$48,3,FALSE)="hydro",VLOOKUP(G2404,'Cross-Page Data'!$I$4:$J$19,2,FALSE),VLOOKUP(H2404,'Cross-Page Data'!$D$4:$F$48,3,FALSE)))))</f>
        <v/>
      </c>
      <c r="M2404" s="120">
        <f>IF(AND($P$2=FALSE,OR(F2404="Commercial NAICS Cogen",F2404="Industrial NAICS Cogen",F2404="NAICS-22 Cogen")),FALSE,IF(AND($P$3=FALSE,OR(F2404="Commercial NAICS Cogen",F2404="Commercial NAICS Non-Cogen",F2404="Industrial NAICS Cogen", F2404="industrial NAICS non-Cogen")),FALSE, TRUE))</f>
        <v/>
      </c>
    </row>
    <row r="2405">
      <c r="A2405" s="129" t="n">
        <v>50398</v>
      </c>
      <c r="B2405" s="130" t="inlineStr">
        <is>
          <t>International Paper Savanna Mill</t>
        </is>
      </c>
      <c r="C2405" s="130" t="inlineStr">
        <is>
          <t>International Paper Co</t>
        </is>
      </c>
      <c r="D2405" s="129" t="n">
        <v>30002</v>
      </c>
      <c r="E2405" s="130" t="inlineStr">
        <is>
          <t>GA</t>
        </is>
      </c>
      <c r="F2405" s="130" t="inlineStr">
        <is>
          <t>Industrial NAICS Cogen</t>
        </is>
      </c>
      <c r="G2405" s="130" t="inlineStr">
        <is>
          <t>ST</t>
        </is>
      </c>
      <c r="H2405" s="130" t="inlineStr">
        <is>
          <t>RFO</t>
        </is>
      </c>
      <c r="I2405" s="130" t="inlineStr">
        <is>
          <t>RFO</t>
        </is>
      </c>
      <c r="J2405" s="131" t="n">
        <v>0</v>
      </c>
      <c r="K2405" s="129" t="n">
        <v>2020</v>
      </c>
      <c r="L2405" s="120">
        <f>IF(VLOOKUP(H2405,'Cross-Page Data'!$D$4:$F$48,3,FALSE)="natural gas",VLOOKUP(G2405,'Cross-Page Data'!$I$4:$J$19,2,FALSE),IF(VLOOKUP(H2405,'Cross-Page Data'!$D$4:$F$48,3,FALSE)="solar",IF(G2405="PV","solar PV","solar thermal"),IF(VLOOKUP(H2405,'Cross-Page Data'!$D$4:$F$48,3,FALSE)="wind",VLOOKUP(G2405,'Cross-Page Data'!$I$4:$J$19,2,FALSE),IF(VLOOKUP(H2405,'Cross-Page Data'!$D$4:$F$48,3,FALSE)="hydro",VLOOKUP(G2405,'Cross-Page Data'!$I$4:$J$19,2,FALSE),VLOOKUP(H2405,'Cross-Page Data'!$D$4:$F$48,3,FALSE)))))</f>
        <v/>
      </c>
      <c r="M2405" s="120">
        <f>IF(AND($P$2=FALSE,OR(F2405="Commercial NAICS Cogen",F2405="Industrial NAICS Cogen",F2405="NAICS-22 Cogen")),FALSE,IF(AND($P$3=FALSE,OR(F2405="Commercial NAICS Cogen",F2405="Commercial NAICS Non-Cogen",F2405="Industrial NAICS Cogen", F2405="industrial NAICS non-Cogen")),FALSE, TRUE))</f>
        <v/>
      </c>
    </row>
    <row r="2406">
      <c r="A2406" s="129" t="n">
        <v>50398</v>
      </c>
      <c r="B2406" s="130" t="inlineStr">
        <is>
          <t>International Paper Savanna Mill</t>
        </is>
      </c>
      <c r="C2406" s="130" t="inlineStr">
        <is>
          <t>International Paper Co</t>
        </is>
      </c>
      <c r="D2406" s="129" t="n">
        <v>30002</v>
      </c>
      <c r="E2406" s="130" t="inlineStr">
        <is>
          <t>GA</t>
        </is>
      </c>
      <c r="F2406" s="130" t="inlineStr">
        <is>
          <t>Industrial NAICS Cogen</t>
        </is>
      </c>
      <c r="G2406" s="130" t="inlineStr">
        <is>
          <t>ST</t>
        </is>
      </c>
      <c r="H2406" s="130" t="inlineStr">
        <is>
          <t>WDS</t>
        </is>
      </c>
      <c r="I2406" s="130" t="inlineStr">
        <is>
          <t>WWW</t>
        </is>
      </c>
      <c r="J2406" s="131" t="n">
        <v>54969.236</v>
      </c>
      <c r="K2406" s="129" t="n">
        <v>2020</v>
      </c>
      <c r="L2406" s="120">
        <f>IF(VLOOKUP(H2406,'Cross-Page Data'!$D$4:$F$48,3,FALSE)="natural gas",VLOOKUP(G2406,'Cross-Page Data'!$I$4:$J$19,2,FALSE),IF(VLOOKUP(H2406,'Cross-Page Data'!$D$4:$F$48,3,FALSE)="solar",IF(G2406="PV","solar PV","solar thermal"),IF(VLOOKUP(H2406,'Cross-Page Data'!$D$4:$F$48,3,FALSE)="wind",VLOOKUP(G2406,'Cross-Page Data'!$I$4:$J$19,2,FALSE),IF(VLOOKUP(H2406,'Cross-Page Data'!$D$4:$F$48,3,FALSE)="hydro",VLOOKUP(G2406,'Cross-Page Data'!$I$4:$J$19,2,FALSE),VLOOKUP(H2406,'Cross-Page Data'!$D$4:$F$48,3,FALSE)))))</f>
        <v/>
      </c>
      <c r="M2406" s="120">
        <f>IF(AND($P$2=FALSE,OR(F2406="Commercial NAICS Cogen",F2406="Industrial NAICS Cogen",F2406="NAICS-22 Cogen")),FALSE,IF(AND($P$3=FALSE,OR(F2406="Commercial NAICS Cogen",F2406="Commercial NAICS Non-Cogen",F2406="Industrial NAICS Cogen", F2406="industrial NAICS non-Cogen")),FALSE, TRUE))</f>
        <v/>
      </c>
    </row>
    <row r="2407">
      <c r="A2407" s="129" t="n">
        <v>50404</v>
      </c>
      <c r="B2407" s="130" t="inlineStr">
        <is>
          <t>BP Chemicals Green Lake Plant</t>
        </is>
      </c>
      <c r="C2407" s="130" t="inlineStr">
        <is>
          <t>INEOS Nitriles Greenlake</t>
        </is>
      </c>
      <c r="D2407" s="129" t="n">
        <v>54837</v>
      </c>
      <c r="E2407" s="130" t="inlineStr">
        <is>
          <t>TX</t>
        </is>
      </c>
      <c r="F2407" s="130" t="inlineStr">
        <is>
          <t>Industrial NAICS Non-Cogen</t>
        </is>
      </c>
      <c r="G2407" s="130" t="inlineStr">
        <is>
          <t>ST</t>
        </is>
      </c>
      <c r="H2407" s="130" t="inlineStr">
        <is>
          <t>WH</t>
        </is>
      </c>
      <c r="I2407" s="130" t="inlineStr">
        <is>
          <t>OTH</t>
        </is>
      </c>
      <c r="J2407" s="131" t="n">
        <v>31963</v>
      </c>
      <c r="K2407" s="129" t="n">
        <v>2020</v>
      </c>
      <c r="L2407" s="120">
        <f>IF(VLOOKUP(H2407,'Cross-Page Data'!$D$4:$F$48,3,FALSE)="natural gas",VLOOKUP(G2407,'Cross-Page Data'!$I$4:$J$19,2,FALSE),IF(VLOOKUP(H2407,'Cross-Page Data'!$D$4:$F$48,3,FALSE)="solar",IF(G2407="PV","solar PV","solar thermal"),IF(VLOOKUP(H2407,'Cross-Page Data'!$D$4:$F$48,3,FALSE)="wind",VLOOKUP(G2407,'Cross-Page Data'!$I$4:$J$19,2,FALSE),IF(VLOOKUP(H2407,'Cross-Page Data'!$D$4:$F$48,3,FALSE)="hydro",VLOOKUP(G2407,'Cross-Page Data'!$I$4:$J$19,2,FALSE),VLOOKUP(H2407,'Cross-Page Data'!$D$4:$F$48,3,FALSE)))))</f>
        <v/>
      </c>
      <c r="M2407" s="120">
        <f>IF(AND($P$2=FALSE,OR(F2407="Commercial NAICS Cogen",F2407="Industrial NAICS Cogen",F2407="NAICS-22 Cogen")),FALSE,IF(AND($P$3=FALSE,OR(F2407="Commercial NAICS Cogen",F2407="Commercial NAICS Non-Cogen",F2407="Industrial NAICS Cogen", F2407="industrial NAICS non-Cogen")),FALSE, TRUE))</f>
        <v/>
      </c>
    </row>
    <row r="2408">
      <c r="A2408" s="129" t="n">
        <v>50406</v>
      </c>
      <c r="B2408" s="130" t="inlineStr">
        <is>
          <t>Somerset Plant</t>
        </is>
      </c>
      <c r="C2408" s="130" t="inlineStr">
        <is>
          <t>Sappi Fine Paper North America-Somerset</t>
        </is>
      </c>
      <c r="D2408" s="129" t="n">
        <v>16190</v>
      </c>
      <c r="E2408" s="130" t="inlineStr">
        <is>
          <t>ME</t>
        </is>
      </c>
      <c r="F2408" s="130" t="inlineStr">
        <is>
          <t>Industrial NAICS Cogen</t>
        </is>
      </c>
      <c r="G2408" s="130" t="inlineStr">
        <is>
          <t>ST</t>
        </is>
      </c>
      <c r="H2408" s="130" t="inlineStr">
        <is>
          <t>BLQ</t>
        </is>
      </c>
      <c r="I2408" s="130" t="inlineStr">
        <is>
          <t>WWW</t>
        </is>
      </c>
      <c r="J2408" s="131" t="n">
        <v>282695.23</v>
      </c>
      <c r="K2408" s="129" t="n">
        <v>2020</v>
      </c>
      <c r="L2408" s="120">
        <f>IF(VLOOKUP(H2408,'Cross-Page Data'!$D$4:$F$48,3,FALSE)="natural gas",VLOOKUP(G2408,'Cross-Page Data'!$I$4:$J$19,2,FALSE),IF(VLOOKUP(H2408,'Cross-Page Data'!$D$4:$F$48,3,FALSE)="solar",IF(G2408="PV","solar PV","solar thermal"),IF(VLOOKUP(H2408,'Cross-Page Data'!$D$4:$F$48,3,FALSE)="wind",VLOOKUP(G2408,'Cross-Page Data'!$I$4:$J$19,2,FALSE),IF(VLOOKUP(H2408,'Cross-Page Data'!$D$4:$F$48,3,FALSE)="hydro",VLOOKUP(G2408,'Cross-Page Data'!$I$4:$J$19,2,FALSE),VLOOKUP(H2408,'Cross-Page Data'!$D$4:$F$48,3,FALSE)))))</f>
        <v/>
      </c>
      <c r="M2408" s="120">
        <f>IF(AND($P$2=FALSE,OR(F2408="Commercial NAICS Cogen",F2408="Industrial NAICS Cogen",F2408="NAICS-22 Cogen")),FALSE,IF(AND($P$3=FALSE,OR(F2408="Commercial NAICS Cogen",F2408="Commercial NAICS Non-Cogen",F2408="Industrial NAICS Cogen", F2408="industrial NAICS non-Cogen")),FALSE, TRUE))</f>
        <v/>
      </c>
    </row>
    <row r="2409">
      <c r="A2409" s="129" t="n">
        <v>50406</v>
      </c>
      <c r="B2409" s="130" t="inlineStr">
        <is>
          <t>Somerset Plant</t>
        </is>
      </c>
      <c r="C2409" s="130" t="inlineStr">
        <is>
          <t>Sappi Fine Paper North America-Somerset</t>
        </is>
      </c>
      <c r="D2409" s="129" t="n">
        <v>16190</v>
      </c>
      <c r="E2409" s="130" t="inlineStr">
        <is>
          <t>ME</t>
        </is>
      </c>
      <c r="F2409" s="130" t="inlineStr">
        <is>
          <t>Industrial NAICS Cogen</t>
        </is>
      </c>
      <c r="G2409" s="130" t="inlineStr">
        <is>
          <t>ST</t>
        </is>
      </c>
      <c r="H2409" s="130" t="inlineStr">
        <is>
          <t>DFO</t>
        </is>
      </c>
      <c r="I2409" s="130" t="inlineStr">
        <is>
          <t>DFO</t>
        </is>
      </c>
      <c r="J2409" s="131" t="n">
        <v>20.472</v>
      </c>
      <c r="K2409" s="129" t="n">
        <v>2020</v>
      </c>
      <c r="L2409" s="120">
        <f>IF(VLOOKUP(H2409,'Cross-Page Data'!$D$4:$F$48,3,FALSE)="natural gas",VLOOKUP(G2409,'Cross-Page Data'!$I$4:$J$19,2,FALSE),IF(VLOOKUP(H2409,'Cross-Page Data'!$D$4:$F$48,3,FALSE)="solar",IF(G2409="PV","solar PV","solar thermal"),IF(VLOOKUP(H2409,'Cross-Page Data'!$D$4:$F$48,3,FALSE)="wind",VLOOKUP(G2409,'Cross-Page Data'!$I$4:$J$19,2,FALSE),IF(VLOOKUP(H2409,'Cross-Page Data'!$D$4:$F$48,3,FALSE)="hydro",VLOOKUP(G2409,'Cross-Page Data'!$I$4:$J$19,2,FALSE),VLOOKUP(H2409,'Cross-Page Data'!$D$4:$F$48,3,FALSE)))))</f>
        <v/>
      </c>
      <c r="M2409" s="120">
        <f>IF(AND($P$2=FALSE,OR(F2409="Commercial NAICS Cogen",F2409="Industrial NAICS Cogen",F2409="NAICS-22 Cogen")),FALSE,IF(AND($P$3=FALSE,OR(F2409="Commercial NAICS Cogen",F2409="Commercial NAICS Non-Cogen",F2409="Industrial NAICS Cogen", F2409="industrial NAICS non-Cogen")),FALSE, TRUE))</f>
        <v/>
      </c>
    </row>
    <row r="2410">
      <c r="A2410" s="129" t="n">
        <v>50406</v>
      </c>
      <c r="B2410" s="130" t="inlineStr">
        <is>
          <t>Somerset Plant</t>
        </is>
      </c>
      <c r="C2410" s="130" t="inlineStr">
        <is>
          <t>Sappi Fine Paper North America-Somerset</t>
        </is>
      </c>
      <c r="D2410" s="129" t="n">
        <v>16190</v>
      </c>
      <c r="E2410" s="130" t="inlineStr">
        <is>
          <t>ME</t>
        </is>
      </c>
      <c r="F2410" s="130" t="inlineStr">
        <is>
          <t>Industrial NAICS Cogen</t>
        </is>
      </c>
      <c r="G2410" s="130" t="inlineStr">
        <is>
          <t>ST</t>
        </is>
      </c>
      <c r="H2410" s="130" t="inlineStr">
        <is>
          <t>NG</t>
        </is>
      </c>
      <c r="I2410" s="130" t="inlineStr">
        <is>
          <t>NG</t>
        </is>
      </c>
      <c r="J2410" s="131" t="n">
        <v>43811.303</v>
      </c>
      <c r="K2410" s="129" t="n">
        <v>2020</v>
      </c>
      <c r="L2410" s="120">
        <f>IF(VLOOKUP(H2410,'Cross-Page Data'!$D$4:$F$48,3,FALSE)="natural gas",VLOOKUP(G2410,'Cross-Page Data'!$I$4:$J$19,2,FALSE),IF(VLOOKUP(H2410,'Cross-Page Data'!$D$4:$F$48,3,FALSE)="solar",IF(G2410="PV","solar PV","solar thermal"),IF(VLOOKUP(H2410,'Cross-Page Data'!$D$4:$F$48,3,FALSE)="wind",VLOOKUP(G2410,'Cross-Page Data'!$I$4:$J$19,2,FALSE),IF(VLOOKUP(H2410,'Cross-Page Data'!$D$4:$F$48,3,FALSE)="hydro",VLOOKUP(G2410,'Cross-Page Data'!$I$4:$J$19,2,FALSE),VLOOKUP(H2410,'Cross-Page Data'!$D$4:$F$48,3,FALSE)))))</f>
        <v/>
      </c>
      <c r="M2410" s="120">
        <f>IF(AND($P$2=FALSE,OR(F2410="Commercial NAICS Cogen",F2410="Industrial NAICS Cogen",F2410="NAICS-22 Cogen")),FALSE,IF(AND($P$3=FALSE,OR(F2410="Commercial NAICS Cogen",F2410="Commercial NAICS Non-Cogen",F2410="Industrial NAICS Cogen", F2410="industrial NAICS non-Cogen")),FALSE, TRUE))</f>
        <v/>
      </c>
    </row>
    <row r="2411">
      <c r="A2411" s="129" t="n">
        <v>50406</v>
      </c>
      <c r="B2411" s="130" t="inlineStr">
        <is>
          <t>Somerset Plant</t>
        </is>
      </c>
      <c r="C2411" s="130" t="inlineStr">
        <is>
          <t>Sappi Fine Paper North America-Somerset</t>
        </is>
      </c>
      <c r="D2411" s="129" t="n">
        <v>16190</v>
      </c>
      <c r="E2411" s="130" t="inlineStr">
        <is>
          <t>ME</t>
        </is>
      </c>
      <c r="F2411" s="130" t="inlineStr">
        <is>
          <t>Industrial NAICS Cogen</t>
        </is>
      </c>
      <c r="G2411" s="130" t="inlineStr">
        <is>
          <t>ST</t>
        </is>
      </c>
      <c r="H2411" s="130" t="inlineStr">
        <is>
          <t>OBL</t>
        </is>
      </c>
      <c r="I2411" s="130" t="inlineStr">
        <is>
          <t>ORW</t>
        </is>
      </c>
      <c r="J2411" s="131" t="n">
        <v>398.399</v>
      </c>
      <c r="K2411" s="129" t="n">
        <v>2020</v>
      </c>
      <c r="L2411" s="120">
        <f>IF(VLOOKUP(H2411,'Cross-Page Data'!$D$4:$F$48,3,FALSE)="natural gas",VLOOKUP(G2411,'Cross-Page Data'!$I$4:$J$19,2,FALSE),IF(VLOOKUP(H2411,'Cross-Page Data'!$D$4:$F$48,3,FALSE)="solar",IF(G2411="PV","solar PV","solar thermal"),IF(VLOOKUP(H2411,'Cross-Page Data'!$D$4:$F$48,3,FALSE)="wind",VLOOKUP(G2411,'Cross-Page Data'!$I$4:$J$19,2,FALSE),IF(VLOOKUP(H2411,'Cross-Page Data'!$D$4:$F$48,3,FALSE)="hydro",VLOOKUP(G2411,'Cross-Page Data'!$I$4:$J$19,2,FALSE),VLOOKUP(H2411,'Cross-Page Data'!$D$4:$F$48,3,FALSE)))))</f>
        <v/>
      </c>
      <c r="M2411" s="120">
        <f>IF(AND($P$2=FALSE,OR(F2411="Commercial NAICS Cogen",F2411="Industrial NAICS Cogen",F2411="NAICS-22 Cogen")),FALSE,IF(AND($P$3=FALSE,OR(F2411="Commercial NAICS Cogen",F2411="Commercial NAICS Non-Cogen",F2411="Industrial NAICS Cogen", F2411="industrial NAICS non-Cogen")),FALSE, TRUE))</f>
        <v/>
      </c>
    </row>
    <row r="2412">
      <c r="A2412" s="129" t="n">
        <v>50406</v>
      </c>
      <c r="B2412" s="130" t="inlineStr">
        <is>
          <t>Somerset Plant</t>
        </is>
      </c>
      <c r="C2412" s="130" t="inlineStr">
        <is>
          <t>Sappi Fine Paper North America-Somerset</t>
        </is>
      </c>
      <c r="D2412" s="129" t="n">
        <v>16190</v>
      </c>
      <c r="E2412" s="130" t="inlineStr">
        <is>
          <t>ME</t>
        </is>
      </c>
      <c r="F2412" s="130" t="inlineStr">
        <is>
          <t>Industrial NAICS Cogen</t>
        </is>
      </c>
      <c r="G2412" s="130" t="inlineStr">
        <is>
          <t>ST</t>
        </is>
      </c>
      <c r="H2412" s="130" t="inlineStr">
        <is>
          <t>RFO</t>
        </is>
      </c>
      <c r="I2412" s="130" t="inlineStr">
        <is>
          <t>RFO</t>
        </is>
      </c>
      <c r="J2412" s="131" t="n">
        <v>7736.948</v>
      </c>
      <c r="K2412" s="129" t="n">
        <v>2020</v>
      </c>
      <c r="L2412" s="120">
        <f>IF(VLOOKUP(H2412,'Cross-Page Data'!$D$4:$F$48,3,FALSE)="natural gas",VLOOKUP(G2412,'Cross-Page Data'!$I$4:$J$19,2,FALSE),IF(VLOOKUP(H2412,'Cross-Page Data'!$D$4:$F$48,3,FALSE)="solar",IF(G2412="PV","solar PV","solar thermal"),IF(VLOOKUP(H2412,'Cross-Page Data'!$D$4:$F$48,3,FALSE)="wind",VLOOKUP(G2412,'Cross-Page Data'!$I$4:$J$19,2,FALSE),IF(VLOOKUP(H2412,'Cross-Page Data'!$D$4:$F$48,3,FALSE)="hydro",VLOOKUP(G2412,'Cross-Page Data'!$I$4:$J$19,2,FALSE),VLOOKUP(H2412,'Cross-Page Data'!$D$4:$F$48,3,FALSE)))))</f>
        <v/>
      </c>
      <c r="M2412" s="120">
        <f>IF(AND($P$2=FALSE,OR(F2412="Commercial NAICS Cogen",F2412="Industrial NAICS Cogen",F2412="NAICS-22 Cogen")),FALSE,IF(AND($P$3=FALSE,OR(F2412="Commercial NAICS Cogen",F2412="Commercial NAICS Non-Cogen",F2412="Industrial NAICS Cogen", F2412="industrial NAICS non-Cogen")),FALSE, TRUE))</f>
        <v/>
      </c>
    </row>
    <row r="2413">
      <c r="A2413" s="129" t="n">
        <v>50406</v>
      </c>
      <c r="B2413" s="130" t="inlineStr">
        <is>
          <t>Somerset Plant</t>
        </is>
      </c>
      <c r="C2413" s="130" t="inlineStr">
        <is>
          <t>Sappi Fine Paper North America-Somerset</t>
        </is>
      </c>
      <c r="D2413" s="129" t="n">
        <v>16190</v>
      </c>
      <c r="E2413" s="130" t="inlineStr">
        <is>
          <t>ME</t>
        </is>
      </c>
      <c r="F2413" s="130" t="inlineStr">
        <is>
          <t>Industrial NAICS Cogen</t>
        </is>
      </c>
      <c r="G2413" s="130" t="inlineStr">
        <is>
          <t>ST</t>
        </is>
      </c>
      <c r="H2413" s="130" t="inlineStr">
        <is>
          <t>SLW</t>
        </is>
      </c>
      <c r="I2413" s="130" t="inlineStr">
        <is>
          <t>ORW</t>
        </is>
      </c>
      <c r="J2413" s="131" t="n">
        <v>6665.151</v>
      </c>
      <c r="K2413" s="129" t="n">
        <v>2020</v>
      </c>
      <c r="L2413" s="120">
        <f>IF(VLOOKUP(H2413,'Cross-Page Data'!$D$4:$F$48,3,FALSE)="natural gas",VLOOKUP(G2413,'Cross-Page Data'!$I$4:$J$19,2,FALSE),IF(VLOOKUP(H2413,'Cross-Page Data'!$D$4:$F$48,3,FALSE)="solar",IF(G2413="PV","solar PV","solar thermal"),IF(VLOOKUP(H2413,'Cross-Page Data'!$D$4:$F$48,3,FALSE)="wind",VLOOKUP(G2413,'Cross-Page Data'!$I$4:$J$19,2,FALSE),IF(VLOOKUP(H2413,'Cross-Page Data'!$D$4:$F$48,3,FALSE)="hydro",VLOOKUP(G2413,'Cross-Page Data'!$I$4:$J$19,2,FALSE),VLOOKUP(H2413,'Cross-Page Data'!$D$4:$F$48,3,FALSE)))))</f>
        <v/>
      </c>
      <c r="M2413" s="120">
        <f>IF(AND($P$2=FALSE,OR(F2413="Commercial NAICS Cogen",F2413="Industrial NAICS Cogen",F2413="NAICS-22 Cogen")),FALSE,IF(AND($P$3=FALSE,OR(F2413="Commercial NAICS Cogen",F2413="Commercial NAICS Non-Cogen",F2413="Industrial NAICS Cogen", F2413="industrial NAICS non-Cogen")),FALSE, TRUE))</f>
        <v/>
      </c>
    </row>
    <row r="2414">
      <c r="A2414" s="129" t="n">
        <v>50406</v>
      </c>
      <c r="B2414" s="130" t="inlineStr">
        <is>
          <t>Somerset Plant</t>
        </is>
      </c>
      <c r="C2414" s="130" t="inlineStr">
        <is>
          <t>Sappi Fine Paper North America-Somerset</t>
        </is>
      </c>
      <c r="D2414" s="129" t="n">
        <v>16190</v>
      </c>
      <c r="E2414" s="130" t="inlineStr">
        <is>
          <t>ME</t>
        </is>
      </c>
      <c r="F2414" s="130" t="inlineStr">
        <is>
          <t>Industrial NAICS Cogen</t>
        </is>
      </c>
      <c r="G2414" s="130" t="inlineStr">
        <is>
          <t>ST</t>
        </is>
      </c>
      <c r="H2414" s="130" t="inlineStr">
        <is>
          <t>TDF</t>
        </is>
      </c>
      <c r="I2414" s="130" t="inlineStr">
        <is>
          <t>OTH</t>
        </is>
      </c>
      <c r="J2414" s="131" t="n">
        <v>28066.776</v>
      </c>
      <c r="K2414" s="129" t="n">
        <v>2020</v>
      </c>
      <c r="L2414" s="120">
        <f>IF(VLOOKUP(H2414,'Cross-Page Data'!$D$4:$F$48,3,FALSE)="natural gas",VLOOKUP(G2414,'Cross-Page Data'!$I$4:$J$19,2,FALSE),IF(VLOOKUP(H2414,'Cross-Page Data'!$D$4:$F$48,3,FALSE)="solar",IF(G2414="PV","solar PV","solar thermal"),IF(VLOOKUP(H2414,'Cross-Page Data'!$D$4:$F$48,3,FALSE)="wind",VLOOKUP(G2414,'Cross-Page Data'!$I$4:$J$19,2,FALSE),IF(VLOOKUP(H2414,'Cross-Page Data'!$D$4:$F$48,3,FALSE)="hydro",VLOOKUP(G2414,'Cross-Page Data'!$I$4:$J$19,2,FALSE),VLOOKUP(H2414,'Cross-Page Data'!$D$4:$F$48,3,FALSE)))))</f>
        <v/>
      </c>
      <c r="M2414" s="120">
        <f>IF(AND($P$2=FALSE,OR(F2414="Commercial NAICS Cogen",F2414="Industrial NAICS Cogen",F2414="NAICS-22 Cogen")),FALSE,IF(AND($P$3=FALSE,OR(F2414="Commercial NAICS Cogen",F2414="Commercial NAICS Non-Cogen",F2414="Industrial NAICS Cogen", F2414="industrial NAICS non-Cogen")),FALSE, TRUE))</f>
        <v/>
      </c>
    </row>
    <row r="2415">
      <c r="A2415" s="129" t="n">
        <v>50406</v>
      </c>
      <c r="B2415" s="130" t="inlineStr">
        <is>
          <t>Somerset Plant</t>
        </is>
      </c>
      <c r="C2415" s="130" t="inlineStr">
        <is>
          <t>Sappi Fine Paper North America-Somerset</t>
        </is>
      </c>
      <c r="D2415" s="129" t="n">
        <v>16190</v>
      </c>
      <c r="E2415" s="130" t="inlineStr">
        <is>
          <t>ME</t>
        </is>
      </c>
      <c r="F2415" s="130" t="inlineStr">
        <is>
          <t>Industrial NAICS Cogen</t>
        </is>
      </c>
      <c r="G2415" s="130" t="inlineStr">
        <is>
          <t>ST</t>
        </is>
      </c>
      <c r="H2415" s="130" t="inlineStr">
        <is>
          <t>WDS</t>
        </is>
      </c>
      <c r="I2415" s="130" t="inlineStr">
        <is>
          <t>WWW</t>
        </is>
      </c>
      <c r="J2415" s="131" t="n">
        <v>157092.72</v>
      </c>
      <c r="K2415" s="129" t="n">
        <v>2020</v>
      </c>
      <c r="L2415" s="120">
        <f>IF(VLOOKUP(H2415,'Cross-Page Data'!$D$4:$F$48,3,FALSE)="natural gas",VLOOKUP(G2415,'Cross-Page Data'!$I$4:$J$19,2,FALSE),IF(VLOOKUP(H2415,'Cross-Page Data'!$D$4:$F$48,3,FALSE)="solar",IF(G2415="PV","solar PV","solar thermal"),IF(VLOOKUP(H2415,'Cross-Page Data'!$D$4:$F$48,3,FALSE)="wind",VLOOKUP(G2415,'Cross-Page Data'!$I$4:$J$19,2,FALSE),IF(VLOOKUP(H2415,'Cross-Page Data'!$D$4:$F$48,3,FALSE)="hydro",VLOOKUP(G2415,'Cross-Page Data'!$I$4:$J$19,2,FALSE),VLOOKUP(H2415,'Cross-Page Data'!$D$4:$F$48,3,FALSE)))))</f>
        <v/>
      </c>
      <c r="M2415" s="120">
        <f>IF(AND($P$2=FALSE,OR(F2415="Commercial NAICS Cogen",F2415="Industrial NAICS Cogen",F2415="NAICS-22 Cogen")),FALSE,IF(AND($P$3=FALSE,OR(F2415="Commercial NAICS Cogen",F2415="Commercial NAICS Non-Cogen",F2415="Industrial NAICS Cogen", F2415="industrial NAICS non-Cogen")),FALSE, TRUE))</f>
        <v/>
      </c>
    </row>
    <row r="2416">
      <c r="A2416" s="129" t="n">
        <v>50409</v>
      </c>
      <c r="B2416" s="130" t="inlineStr">
        <is>
          <t>Menominee Mill Marinette</t>
        </is>
      </c>
      <c r="C2416" s="130" t="inlineStr">
        <is>
          <t>N E W Hydro LLC</t>
        </is>
      </c>
      <c r="D2416" s="129" t="n">
        <v>42662</v>
      </c>
      <c r="E2416" s="130" t="inlineStr">
        <is>
          <t>MI</t>
        </is>
      </c>
      <c r="F2416" s="130" t="inlineStr">
        <is>
          <t>NAICS-22 Non-Cogen</t>
        </is>
      </c>
      <c r="G2416" s="130" t="inlineStr">
        <is>
          <t>HY</t>
        </is>
      </c>
      <c r="H2416" s="130" t="inlineStr">
        <is>
          <t>WAT</t>
        </is>
      </c>
      <c r="I2416" s="130" t="inlineStr">
        <is>
          <t>HYC</t>
        </is>
      </c>
      <c r="J2416" s="131" t="n">
        <v>13874</v>
      </c>
      <c r="K2416" s="129" t="n">
        <v>2020</v>
      </c>
      <c r="L2416" s="120">
        <f>IF(VLOOKUP(H2416,'Cross-Page Data'!$D$4:$F$48,3,FALSE)="natural gas",VLOOKUP(G2416,'Cross-Page Data'!$I$4:$J$19,2,FALSE),IF(VLOOKUP(H2416,'Cross-Page Data'!$D$4:$F$48,3,FALSE)="solar",IF(G2416="PV","solar PV","solar thermal"),IF(VLOOKUP(H2416,'Cross-Page Data'!$D$4:$F$48,3,FALSE)="wind",VLOOKUP(G2416,'Cross-Page Data'!$I$4:$J$19,2,FALSE),IF(VLOOKUP(H2416,'Cross-Page Data'!$D$4:$F$48,3,FALSE)="hydro",VLOOKUP(G2416,'Cross-Page Data'!$I$4:$J$19,2,FALSE),VLOOKUP(H2416,'Cross-Page Data'!$D$4:$F$48,3,FALSE)))))</f>
        <v/>
      </c>
      <c r="M2416" s="120">
        <f>IF(AND($P$2=FALSE,OR(F2416="Commercial NAICS Cogen",F2416="Industrial NAICS Cogen",F2416="NAICS-22 Cogen")),FALSE,IF(AND($P$3=FALSE,OR(F2416="Commercial NAICS Cogen",F2416="Commercial NAICS Non-Cogen",F2416="Industrial NAICS Cogen", F2416="industrial NAICS non-Cogen")),FALSE, TRUE))</f>
        <v/>
      </c>
    </row>
    <row r="2417">
      <c r="A2417" s="129" t="n">
        <v>50411</v>
      </c>
      <c r="B2417" s="130" t="inlineStr">
        <is>
          <t>Rutgers Biomedical and Health Cogen</t>
        </is>
      </c>
      <c r="C2417" s="130" t="inlineStr">
        <is>
          <t>Rutgers, The State University of NJ</t>
        </is>
      </c>
      <c r="D2417" s="129" t="n">
        <v>58485</v>
      </c>
      <c r="E2417" s="130" t="inlineStr">
        <is>
          <t>NJ</t>
        </is>
      </c>
      <c r="F2417" s="130" t="inlineStr">
        <is>
          <t>Commercial NAICS Cogen</t>
        </is>
      </c>
      <c r="G2417" s="130" t="inlineStr">
        <is>
          <t>GT</t>
        </is>
      </c>
      <c r="H2417" s="130" t="inlineStr">
        <is>
          <t>DFO</t>
        </is>
      </c>
      <c r="I2417" s="130" t="inlineStr">
        <is>
          <t>DFO</t>
        </is>
      </c>
      <c r="J2417" s="131" t="n">
        <v>0</v>
      </c>
      <c r="K2417" s="129" t="n">
        <v>2020</v>
      </c>
      <c r="L2417" s="120">
        <f>IF(VLOOKUP(H2417,'Cross-Page Data'!$D$4:$F$48,3,FALSE)="natural gas",VLOOKUP(G2417,'Cross-Page Data'!$I$4:$J$19,2,FALSE),IF(VLOOKUP(H2417,'Cross-Page Data'!$D$4:$F$48,3,FALSE)="solar",IF(G2417="PV","solar PV","solar thermal"),IF(VLOOKUP(H2417,'Cross-Page Data'!$D$4:$F$48,3,FALSE)="wind",VLOOKUP(G2417,'Cross-Page Data'!$I$4:$J$19,2,FALSE),IF(VLOOKUP(H2417,'Cross-Page Data'!$D$4:$F$48,3,FALSE)="hydro",VLOOKUP(G2417,'Cross-Page Data'!$I$4:$J$19,2,FALSE),VLOOKUP(H2417,'Cross-Page Data'!$D$4:$F$48,3,FALSE)))))</f>
        <v/>
      </c>
      <c r="M2417" s="120">
        <f>IF(AND($P$2=FALSE,OR(F2417="Commercial NAICS Cogen",F2417="Industrial NAICS Cogen",F2417="NAICS-22 Cogen")),FALSE,IF(AND($P$3=FALSE,OR(F2417="Commercial NAICS Cogen",F2417="Commercial NAICS Non-Cogen",F2417="Industrial NAICS Cogen", F2417="industrial NAICS non-Cogen")),FALSE, TRUE))</f>
        <v/>
      </c>
    </row>
    <row r="2418">
      <c r="A2418" s="129" t="n">
        <v>50411</v>
      </c>
      <c r="B2418" s="130" t="inlineStr">
        <is>
          <t>Rutgers Biomedical and Health Cogen</t>
        </is>
      </c>
      <c r="C2418" s="130" t="inlineStr">
        <is>
          <t>Rutgers, The State University of NJ</t>
        </is>
      </c>
      <c r="D2418" s="129" t="n">
        <v>58485</v>
      </c>
      <c r="E2418" s="130" t="inlineStr">
        <is>
          <t>NJ</t>
        </is>
      </c>
      <c r="F2418" s="130" t="inlineStr">
        <is>
          <t>Commercial NAICS Cogen</t>
        </is>
      </c>
      <c r="G2418" s="130" t="inlineStr">
        <is>
          <t>GT</t>
        </is>
      </c>
      <c r="H2418" s="130" t="inlineStr">
        <is>
          <t>NG</t>
        </is>
      </c>
      <c r="I2418" s="130" t="inlineStr">
        <is>
          <t>NG</t>
        </is>
      </c>
      <c r="J2418" s="131" t="n">
        <v>8592</v>
      </c>
      <c r="K2418" s="129" t="n">
        <v>2020</v>
      </c>
      <c r="L2418" s="120">
        <f>IF(VLOOKUP(H2418,'Cross-Page Data'!$D$4:$F$48,3,FALSE)="natural gas",VLOOKUP(G2418,'Cross-Page Data'!$I$4:$J$19,2,FALSE),IF(VLOOKUP(H2418,'Cross-Page Data'!$D$4:$F$48,3,FALSE)="solar",IF(G2418="PV","solar PV","solar thermal"),IF(VLOOKUP(H2418,'Cross-Page Data'!$D$4:$F$48,3,FALSE)="wind",VLOOKUP(G2418,'Cross-Page Data'!$I$4:$J$19,2,FALSE),IF(VLOOKUP(H2418,'Cross-Page Data'!$D$4:$F$48,3,FALSE)="hydro",VLOOKUP(G2418,'Cross-Page Data'!$I$4:$J$19,2,FALSE),VLOOKUP(H2418,'Cross-Page Data'!$D$4:$F$48,3,FALSE)))))</f>
        <v/>
      </c>
      <c r="M2418" s="120">
        <f>IF(AND($P$2=FALSE,OR(F2418="Commercial NAICS Cogen",F2418="Industrial NAICS Cogen",F2418="NAICS-22 Cogen")),FALSE,IF(AND($P$3=FALSE,OR(F2418="Commercial NAICS Cogen",F2418="Commercial NAICS Non-Cogen",F2418="Industrial NAICS Cogen", F2418="industrial NAICS non-Cogen")),FALSE, TRUE))</f>
        <v/>
      </c>
    </row>
    <row r="2419">
      <c r="A2419" s="129" t="n">
        <v>50424</v>
      </c>
      <c r="B2419" s="130" t="inlineStr">
        <is>
          <t>Duluth Paper Mill</t>
        </is>
      </c>
      <c r="C2419" s="130" t="inlineStr">
        <is>
          <t>Verso Corporation</t>
        </is>
      </c>
      <c r="D2419" s="129" t="n">
        <v>55965</v>
      </c>
      <c r="E2419" s="130" t="inlineStr">
        <is>
          <t>MN</t>
        </is>
      </c>
      <c r="F2419" s="130" t="inlineStr">
        <is>
          <t>Industrial NAICS Cogen</t>
        </is>
      </c>
      <c r="G2419" s="130" t="inlineStr">
        <is>
          <t>ST</t>
        </is>
      </c>
      <c r="H2419" s="130" t="inlineStr">
        <is>
          <t>PUR</t>
        </is>
      </c>
      <c r="I2419" s="130" t="inlineStr">
        <is>
          <t>OTH</t>
        </is>
      </c>
      <c r="J2419" s="131" t="n">
        <v>24290</v>
      </c>
      <c r="K2419" s="129" t="n">
        <v>2020</v>
      </c>
      <c r="L2419" s="120">
        <f>IF(VLOOKUP(H2419,'Cross-Page Data'!$D$4:$F$48,3,FALSE)="natural gas",VLOOKUP(G2419,'Cross-Page Data'!$I$4:$J$19,2,FALSE),IF(VLOOKUP(H2419,'Cross-Page Data'!$D$4:$F$48,3,FALSE)="solar",IF(G2419="PV","solar PV","solar thermal"),IF(VLOOKUP(H2419,'Cross-Page Data'!$D$4:$F$48,3,FALSE)="wind",VLOOKUP(G2419,'Cross-Page Data'!$I$4:$J$19,2,FALSE),IF(VLOOKUP(H2419,'Cross-Page Data'!$D$4:$F$48,3,FALSE)="hydro",VLOOKUP(G2419,'Cross-Page Data'!$I$4:$J$19,2,FALSE),VLOOKUP(H2419,'Cross-Page Data'!$D$4:$F$48,3,FALSE)))))</f>
        <v/>
      </c>
      <c r="M2419" s="120">
        <f>IF(AND($P$2=FALSE,OR(F2419="Commercial NAICS Cogen",F2419="Industrial NAICS Cogen",F2419="NAICS-22 Cogen")),FALSE,IF(AND($P$3=FALSE,OR(F2419="Commercial NAICS Cogen",F2419="Commercial NAICS Non-Cogen",F2419="Industrial NAICS Cogen", F2419="industrial NAICS non-Cogen")),FALSE, TRUE))</f>
        <v/>
      </c>
    </row>
    <row r="2420">
      <c r="A2420" s="129" t="n">
        <v>50431</v>
      </c>
      <c r="B2420" s="130" t="inlineStr">
        <is>
          <t>University of Michigan</t>
        </is>
      </c>
      <c r="C2420" s="130" t="inlineStr">
        <is>
          <t>University of Michigan</t>
        </is>
      </c>
      <c r="D2420" s="129" t="n">
        <v>19588</v>
      </c>
      <c r="E2420" s="130" t="inlineStr">
        <is>
          <t>MI</t>
        </is>
      </c>
      <c r="F2420" s="130" t="inlineStr">
        <is>
          <t>Commercial NAICS Cogen</t>
        </is>
      </c>
      <c r="G2420" s="130" t="inlineStr">
        <is>
          <t>CA</t>
        </is>
      </c>
      <c r="H2420" s="130" t="inlineStr">
        <is>
          <t>DFO</t>
        </is>
      </c>
      <c r="I2420" s="130" t="inlineStr">
        <is>
          <t>DFO</t>
        </is>
      </c>
      <c r="J2420" s="131" t="n">
        <v>457.806</v>
      </c>
      <c r="K2420" s="129" t="n">
        <v>2020</v>
      </c>
      <c r="L2420" s="120">
        <f>IF(VLOOKUP(H2420,'Cross-Page Data'!$D$4:$F$48,3,FALSE)="natural gas",VLOOKUP(G2420,'Cross-Page Data'!$I$4:$J$19,2,FALSE),IF(VLOOKUP(H2420,'Cross-Page Data'!$D$4:$F$48,3,FALSE)="solar",IF(G2420="PV","solar PV","solar thermal"),IF(VLOOKUP(H2420,'Cross-Page Data'!$D$4:$F$48,3,FALSE)="wind",VLOOKUP(G2420,'Cross-Page Data'!$I$4:$J$19,2,FALSE),IF(VLOOKUP(H2420,'Cross-Page Data'!$D$4:$F$48,3,FALSE)="hydro",VLOOKUP(G2420,'Cross-Page Data'!$I$4:$J$19,2,FALSE),VLOOKUP(H2420,'Cross-Page Data'!$D$4:$F$48,3,FALSE)))))</f>
        <v/>
      </c>
      <c r="M2420" s="120">
        <f>IF(AND($P$2=FALSE,OR(F2420="Commercial NAICS Cogen",F2420="Industrial NAICS Cogen",F2420="NAICS-22 Cogen")),FALSE,IF(AND($P$3=FALSE,OR(F2420="Commercial NAICS Cogen",F2420="Commercial NAICS Non-Cogen",F2420="Industrial NAICS Cogen", F2420="industrial NAICS non-Cogen")),FALSE, TRUE))</f>
        <v/>
      </c>
    </row>
    <row r="2421">
      <c r="A2421" s="129" t="n">
        <v>50431</v>
      </c>
      <c r="B2421" s="130" t="inlineStr">
        <is>
          <t>University of Michigan</t>
        </is>
      </c>
      <c r="C2421" s="130" t="inlineStr">
        <is>
          <t>University of Michigan</t>
        </is>
      </c>
      <c r="D2421" s="129" t="n">
        <v>19588</v>
      </c>
      <c r="E2421" s="130" t="inlineStr">
        <is>
          <t>MI</t>
        </is>
      </c>
      <c r="F2421" s="130" t="inlineStr">
        <is>
          <t>Commercial NAICS Cogen</t>
        </is>
      </c>
      <c r="G2421" s="130" t="inlineStr">
        <is>
          <t>CA</t>
        </is>
      </c>
      <c r="H2421" s="130" t="inlineStr">
        <is>
          <t>NG</t>
        </is>
      </c>
      <c r="I2421" s="130" t="inlineStr">
        <is>
          <t>NG</t>
        </is>
      </c>
      <c r="J2421" s="131" t="n">
        <v>80997.194</v>
      </c>
      <c r="K2421" s="129" t="n">
        <v>2020</v>
      </c>
      <c r="L2421" s="120">
        <f>IF(VLOOKUP(H2421,'Cross-Page Data'!$D$4:$F$48,3,FALSE)="natural gas",VLOOKUP(G2421,'Cross-Page Data'!$I$4:$J$19,2,FALSE),IF(VLOOKUP(H2421,'Cross-Page Data'!$D$4:$F$48,3,FALSE)="solar",IF(G2421="PV","solar PV","solar thermal"),IF(VLOOKUP(H2421,'Cross-Page Data'!$D$4:$F$48,3,FALSE)="wind",VLOOKUP(G2421,'Cross-Page Data'!$I$4:$J$19,2,FALSE),IF(VLOOKUP(H2421,'Cross-Page Data'!$D$4:$F$48,3,FALSE)="hydro",VLOOKUP(G2421,'Cross-Page Data'!$I$4:$J$19,2,FALSE),VLOOKUP(H2421,'Cross-Page Data'!$D$4:$F$48,3,FALSE)))))</f>
        <v/>
      </c>
      <c r="M2421" s="120">
        <f>IF(AND($P$2=FALSE,OR(F2421="Commercial NAICS Cogen",F2421="Industrial NAICS Cogen",F2421="NAICS-22 Cogen")),FALSE,IF(AND($P$3=FALSE,OR(F2421="Commercial NAICS Cogen",F2421="Commercial NAICS Non-Cogen",F2421="Industrial NAICS Cogen", F2421="industrial NAICS non-Cogen")),FALSE, TRUE))</f>
        <v/>
      </c>
    </row>
    <row r="2422">
      <c r="A2422" s="129" t="n">
        <v>50431</v>
      </c>
      <c r="B2422" s="130" t="inlineStr">
        <is>
          <t>University of Michigan</t>
        </is>
      </c>
      <c r="C2422" s="130" t="inlineStr">
        <is>
          <t>University of Michigan</t>
        </is>
      </c>
      <c r="D2422" s="129" t="n">
        <v>19588</v>
      </c>
      <c r="E2422" s="130" t="inlineStr">
        <is>
          <t>MI</t>
        </is>
      </c>
      <c r="F2422" s="130" t="inlineStr">
        <is>
          <t>Commercial NAICS Cogen</t>
        </is>
      </c>
      <c r="G2422" s="130" t="inlineStr">
        <is>
          <t>CT</t>
        </is>
      </c>
      <c r="H2422" s="130" t="inlineStr">
        <is>
          <t>DFO</t>
        </is>
      </c>
      <c r="I2422" s="130" t="inlineStr">
        <is>
          <t>DFO</t>
        </is>
      </c>
      <c r="J2422" s="131" t="n">
        <v>861.152</v>
      </c>
      <c r="K2422" s="129" t="n">
        <v>2020</v>
      </c>
      <c r="L2422" s="120">
        <f>IF(VLOOKUP(H2422,'Cross-Page Data'!$D$4:$F$48,3,FALSE)="natural gas",VLOOKUP(G2422,'Cross-Page Data'!$I$4:$J$19,2,FALSE),IF(VLOOKUP(H2422,'Cross-Page Data'!$D$4:$F$48,3,FALSE)="solar",IF(G2422="PV","solar PV","solar thermal"),IF(VLOOKUP(H2422,'Cross-Page Data'!$D$4:$F$48,3,FALSE)="wind",VLOOKUP(G2422,'Cross-Page Data'!$I$4:$J$19,2,FALSE),IF(VLOOKUP(H2422,'Cross-Page Data'!$D$4:$F$48,3,FALSE)="hydro",VLOOKUP(G2422,'Cross-Page Data'!$I$4:$J$19,2,FALSE),VLOOKUP(H2422,'Cross-Page Data'!$D$4:$F$48,3,FALSE)))))</f>
        <v/>
      </c>
      <c r="M2422" s="120">
        <f>IF(AND($P$2=FALSE,OR(F2422="Commercial NAICS Cogen",F2422="Industrial NAICS Cogen",F2422="NAICS-22 Cogen")),FALSE,IF(AND($P$3=FALSE,OR(F2422="Commercial NAICS Cogen",F2422="Commercial NAICS Non-Cogen",F2422="Industrial NAICS Cogen", F2422="industrial NAICS non-Cogen")),FALSE, TRUE))</f>
        <v/>
      </c>
    </row>
    <row r="2423">
      <c r="A2423" s="129" t="n">
        <v>50431</v>
      </c>
      <c r="B2423" s="130" t="inlineStr">
        <is>
          <t>University of Michigan</t>
        </is>
      </c>
      <c r="C2423" s="130" t="inlineStr">
        <is>
          <t>University of Michigan</t>
        </is>
      </c>
      <c r="D2423" s="129" t="n">
        <v>19588</v>
      </c>
      <c r="E2423" s="130" t="inlineStr">
        <is>
          <t>MI</t>
        </is>
      </c>
      <c r="F2423" s="130" t="inlineStr">
        <is>
          <t>Commercial NAICS Cogen</t>
        </is>
      </c>
      <c r="G2423" s="130" t="inlineStr">
        <is>
          <t>CT</t>
        </is>
      </c>
      <c r="H2423" s="130" t="inlineStr">
        <is>
          <t>NG</t>
        </is>
      </c>
      <c r="I2423" s="130" t="inlineStr">
        <is>
          <t>NG</t>
        </is>
      </c>
      <c r="J2423" s="131" t="n">
        <v>56751.848</v>
      </c>
      <c r="K2423" s="129" t="n">
        <v>2020</v>
      </c>
      <c r="L2423" s="120">
        <f>IF(VLOOKUP(H2423,'Cross-Page Data'!$D$4:$F$48,3,FALSE)="natural gas",VLOOKUP(G2423,'Cross-Page Data'!$I$4:$J$19,2,FALSE),IF(VLOOKUP(H2423,'Cross-Page Data'!$D$4:$F$48,3,FALSE)="solar",IF(G2423="PV","solar PV","solar thermal"),IF(VLOOKUP(H2423,'Cross-Page Data'!$D$4:$F$48,3,FALSE)="wind",VLOOKUP(G2423,'Cross-Page Data'!$I$4:$J$19,2,FALSE),IF(VLOOKUP(H2423,'Cross-Page Data'!$D$4:$F$48,3,FALSE)="hydro",VLOOKUP(G2423,'Cross-Page Data'!$I$4:$J$19,2,FALSE),VLOOKUP(H2423,'Cross-Page Data'!$D$4:$F$48,3,FALSE)))))</f>
        <v/>
      </c>
      <c r="M2423" s="120">
        <f>IF(AND($P$2=FALSE,OR(F2423="Commercial NAICS Cogen",F2423="Industrial NAICS Cogen",F2423="NAICS-22 Cogen")),FALSE,IF(AND($P$3=FALSE,OR(F2423="Commercial NAICS Cogen",F2423="Commercial NAICS Non-Cogen",F2423="Industrial NAICS Cogen", F2423="industrial NAICS non-Cogen")),FALSE, TRUE))</f>
        <v/>
      </c>
    </row>
    <row r="2424" ht="29" customHeight="1" s="157">
      <c r="A2424" s="129" t="n">
        <v>50464</v>
      </c>
      <c r="B2424" s="130" t="inlineStr">
        <is>
          <t>Oxnard</t>
        </is>
      </c>
      <c r="C2424" s="130" t="inlineStr">
        <is>
          <t>Procter&amp;Gamble Paper Products Co-Oxnard</t>
        </is>
      </c>
      <c r="D2424" s="129" t="n">
        <v>15375</v>
      </c>
      <c r="E2424" s="130" t="inlineStr">
        <is>
          <t>CA</t>
        </is>
      </c>
      <c r="F2424" s="130" t="inlineStr">
        <is>
          <t>Industrial NAICS Cogen</t>
        </is>
      </c>
      <c r="G2424" s="130" t="inlineStr">
        <is>
          <t>GT</t>
        </is>
      </c>
      <c r="H2424" s="130" t="inlineStr">
        <is>
          <t>NG</t>
        </is>
      </c>
      <c r="I2424" s="130" t="inlineStr">
        <is>
          <t>NG</t>
        </is>
      </c>
      <c r="J2424" s="131" t="n">
        <v>553012</v>
      </c>
      <c r="K2424" s="129" t="n">
        <v>2020</v>
      </c>
      <c r="L2424" s="120">
        <f>IF(VLOOKUP(H2424,'Cross-Page Data'!$D$4:$F$48,3,FALSE)="natural gas",VLOOKUP(G2424,'Cross-Page Data'!$I$4:$J$19,2,FALSE),IF(VLOOKUP(H2424,'Cross-Page Data'!$D$4:$F$48,3,FALSE)="solar",IF(G2424="PV","solar PV","solar thermal"),IF(VLOOKUP(H2424,'Cross-Page Data'!$D$4:$F$48,3,FALSE)="wind",VLOOKUP(G2424,'Cross-Page Data'!$I$4:$J$19,2,FALSE),IF(VLOOKUP(H2424,'Cross-Page Data'!$D$4:$F$48,3,FALSE)="hydro",VLOOKUP(G2424,'Cross-Page Data'!$I$4:$J$19,2,FALSE),VLOOKUP(H2424,'Cross-Page Data'!$D$4:$F$48,3,FALSE)))))</f>
        <v/>
      </c>
      <c r="M2424" s="120">
        <f>IF(AND($P$2=FALSE,OR(F2424="Commercial NAICS Cogen",F2424="Industrial NAICS Cogen",F2424="NAICS-22 Cogen")),FALSE,IF(AND($P$3=FALSE,OR(F2424="Commercial NAICS Cogen",F2424="Commercial NAICS Non-Cogen",F2424="Industrial NAICS Cogen", F2424="industrial NAICS non-Cogen")),FALSE, TRUE))</f>
        <v/>
      </c>
    </row>
    <row r="2425">
      <c r="A2425" s="129" t="n">
        <v>50472</v>
      </c>
      <c r="B2425" s="130" t="inlineStr">
        <is>
          <t>Covanta Niagara I, LLC</t>
        </is>
      </c>
      <c r="C2425" s="130" t="inlineStr">
        <is>
          <t>Covanta Energy of Niagara LP</t>
        </is>
      </c>
      <c r="D2425" s="129" t="n">
        <v>470</v>
      </c>
      <c r="E2425" s="130" t="inlineStr">
        <is>
          <t>NY</t>
        </is>
      </c>
      <c r="F2425" s="130" t="inlineStr">
        <is>
          <t>NAICS-22 Cogen</t>
        </is>
      </c>
      <c r="G2425" s="130" t="inlineStr">
        <is>
          <t>ST</t>
        </is>
      </c>
      <c r="H2425" s="130" t="inlineStr">
        <is>
          <t>DFO</t>
        </is>
      </c>
      <c r="I2425" s="130" t="inlineStr">
        <is>
          <t>DFO</t>
        </is>
      </c>
      <c r="J2425" s="131" t="n">
        <v>0</v>
      </c>
      <c r="K2425" s="129" t="n">
        <v>2020</v>
      </c>
      <c r="L2425" s="120">
        <f>IF(VLOOKUP(H2425,'Cross-Page Data'!$D$4:$F$48,3,FALSE)="natural gas",VLOOKUP(G2425,'Cross-Page Data'!$I$4:$J$19,2,FALSE),IF(VLOOKUP(H2425,'Cross-Page Data'!$D$4:$F$48,3,FALSE)="solar",IF(G2425="PV","solar PV","solar thermal"),IF(VLOOKUP(H2425,'Cross-Page Data'!$D$4:$F$48,3,FALSE)="wind",VLOOKUP(G2425,'Cross-Page Data'!$I$4:$J$19,2,FALSE),IF(VLOOKUP(H2425,'Cross-Page Data'!$D$4:$F$48,3,FALSE)="hydro",VLOOKUP(G2425,'Cross-Page Data'!$I$4:$J$19,2,FALSE),VLOOKUP(H2425,'Cross-Page Data'!$D$4:$F$48,3,FALSE)))))</f>
        <v/>
      </c>
      <c r="M2425" s="120">
        <f>IF(AND($P$2=FALSE,OR(F2425="Commercial NAICS Cogen",F2425="Industrial NAICS Cogen",F2425="NAICS-22 Cogen")),FALSE,IF(AND($P$3=FALSE,OR(F2425="Commercial NAICS Cogen",F2425="Commercial NAICS Non-Cogen",F2425="Industrial NAICS Cogen", F2425="industrial NAICS non-Cogen")),FALSE, TRUE))</f>
        <v/>
      </c>
    </row>
    <row r="2426">
      <c r="A2426" s="129" t="n">
        <v>50472</v>
      </c>
      <c r="B2426" s="130" t="inlineStr">
        <is>
          <t>Covanta Niagara I, LLC</t>
        </is>
      </c>
      <c r="C2426" s="130" t="inlineStr">
        <is>
          <t>Covanta Energy of Niagara LP</t>
        </is>
      </c>
      <c r="D2426" s="129" t="n">
        <v>470</v>
      </c>
      <c r="E2426" s="130" t="inlineStr">
        <is>
          <t>NY</t>
        </is>
      </c>
      <c r="F2426" s="130" t="inlineStr">
        <is>
          <t>NAICS-22 Cogen</t>
        </is>
      </c>
      <c r="G2426" s="130" t="inlineStr">
        <is>
          <t>ST</t>
        </is>
      </c>
      <c r="H2426" s="130" t="inlineStr">
        <is>
          <t>MSB</t>
        </is>
      </c>
      <c r="I2426" s="130" t="inlineStr">
        <is>
          <t>MLG</t>
        </is>
      </c>
      <c r="J2426" s="131" t="n">
        <v>68235.826</v>
      </c>
      <c r="K2426" s="129" t="n">
        <v>2020</v>
      </c>
      <c r="L2426" s="120">
        <f>IF(VLOOKUP(H2426,'Cross-Page Data'!$D$4:$F$48,3,FALSE)="natural gas",VLOOKUP(G2426,'Cross-Page Data'!$I$4:$J$19,2,FALSE),IF(VLOOKUP(H2426,'Cross-Page Data'!$D$4:$F$48,3,FALSE)="solar",IF(G2426="PV","solar PV","solar thermal"),IF(VLOOKUP(H2426,'Cross-Page Data'!$D$4:$F$48,3,FALSE)="wind",VLOOKUP(G2426,'Cross-Page Data'!$I$4:$J$19,2,FALSE),IF(VLOOKUP(H2426,'Cross-Page Data'!$D$4:$F$48,3,FALSE)="hydro",VLOOKUP(G2426,'Cross-Page Data'!$I$4:$J$19,2,FALSE),VLOOKUP(H2426,'Cross-Page Data'!$D$4:$F$48,3,FALSE)))))</f>
        <v/>
      </c>
      <c r="M2426" s="120">
        <f>IF(AND($P$2=FALSE,OR(F2426="Commercial NAICS Cogen",F2426="Industrial NAICS Cogen",F2426="NAICS-22 Cogen")),FALSE,IF(AND($P$3=FALSE,OR(F2426="Commercial NAICS Cogen",F2426="Commercial NAICS Non-Cogen",F2426="Industrial NAICS Cogen", F2426="industrial NAICS non-Cogen")),FALSE, TRUE))</f>
        <v/>
      </c>
    </row>
    <row r="2427">
      <c r="A2427" s="129" t="n">
        <v>50472</v>
      </c>
      <c r="B2427" s="130" t="inlineStr">
        <is>
          <t>Covanta Niagara I, LLC</t>
        </is>
      </c>
      <c r="C2427" s="130" t="inlineStr">
        <is>
          <t>Covanta Energy of Niagara LP</t>
        </is>
      </c>
      <c r="D2427" s="129" t="n">
        <v>470</v>
      </c>
      <c r="E2427" s="130" t="inlineStr">
        <is>
          <t>NY</t>
        </is>
      </c>
      <c r="F2427" s="130" t="inlineStr">
        <is>
          <t>NAICS-22 Cogen</t>
        </is>
      </c>
      <c r="G2427" s="130" t="inlineStr">
        <is>
          <t>ST</t>
        </is>
      </c>
      <c r="H2427" s="130" t="inlineStr">
        <is>
          <t>MSN</t>
        </is>
      </c>
      <c r="I2427" s="130" t="inlineStr">
        <is>
          <t>OTH</t>
        </is>
      </c>
      <c r="J2427" s="131" t="n">
        <v>83397.701</v>
      </c>
      <c r="K2427" s="129" t="n">
        <v>2020</v>
      </c>
      <c r="L2427" s="120">
        <f>IF(VLOOKUP(H2427,'Cross-Page Data'!$D$4:$F$48,3,FALSE)="natural gas",VLOOKUP(G2427,'Cross-Page Data'!$I$4:$J$19,2,FALSE),IF(VLOOKUP(H2427,'Cross-Page Data'!$D$4:$F$48,3,FALSE)="solar",IF(G2427="PV","solar PV","solar thermal"),IF(VLOOKUP(H2427,'Cross-Page Data'!$D$4:$F$48,3,FALSE)="wind",VLOOKUP(G2427,'Cross-Page Data'!$I$4:$J$19,2,FALSE),IF(VLOOKUP(H2427,'Cross-Page Data'!$D$4:$F$48,3,FALSE)="hydro",VLOOKUP(G2427,'Cross-Page Data'!$I$4:$J$19,2,FALSE),VLOOKUP(H2427,'Cross-Page Data'!$D$4:$F$48,3,FALSE)))))</f>
        <v/>
      </c>
      <c r="M2427" s="120">
        <f>IF(AND($P$2=FALSE,OR(F2427="Commercial NAICS Cogen",F2427="Industrial NAICS Cogen",F2427="NAICS-22 Cogen")),FALSE,IF(AND($P$3=FALSE,OR(F2427="Commercial NAICS Cogen",F2427="Commercial NAICS Non-Cogen",F2427="Industrial NAICS Cogen", F2427="industrial NAICS non-Cogen")),FALSE, TRUE))</f>
        <v/>
      </c>
    </row>
    <row r="2428">
      <c r="A2428" s="129" t="n">
        <v>50472</v>
      </c>
      <c r="B2428" s="130" t="inlineStr">
        <is>
          <t>Covanta Niagara I, LLC</t>
        </is>
      </c>
      <c r="C2428" s="130" t="inlineStr">
        <is>
          <t>Covanta Energy of Niagara LP</t>
        </is>
      </c>
      <c r="D2428" s="129" t="n">
        <v>470</v>
      </c>
      <c r="E2428" s="130" t="inlineStr">
        <is>
          <t>NY</t>
        </is>
      </c>
      <c r="F2428" s="130" t="inlineStr">
        <is>
          <t>NAICS-22 Cogen</t>
        </is>
      </c>
      <c r="G2428" s="130" t="inlineStr">
        <is>
          <t>ST</t>
        </is>
      </c>
      <c r="H2428" s="130" t="inlineStr">
        <is>
          <t>NG</t>
        </is>
      </c>
      <c r="I2428" s="130" t="inlineStr">
        <is>
          <t>NG</t>
        </is>
      </c>
      <c r="J2428" s="131" t="n">
        <v>17092.473</v>
      </c>
      <c r="K2428" s="129" t="n">
        <v>2020</v>
      </c>
      <c r="L2428" s="120">
        <f>IF(VLOOKUP(H2428,'Cross-Page Data'!$D$4:$F$48,3,FALSE)="natural gas",VLOOKUP(G2428,'Cross-Page Data'!$I$4:$J$19,2,FALSE),IF(VLOOKUP(H2428,'Cross-Page Data'!$D$4:$F$48,3,FALSE)="solar",IF(G2428="PV","solar PV","solar thermal"),IF(VLOOKUP(H2428,'Cross-Page Data'!$D$4:$F$48,3,FALSE)="wind",VLOOKUP(G2428,'Cross-Page Data'!$I$4:$J$19,2,FALSE),IF(VLOOKUP(H2428,'Cross-Page Data'!$D$4:$F$48,3,FALSE)="hydro",VLOOKUP(G2428,'Cross-Page Data'!$I$4:$J$19,2,FALSE),VLOOKUP(H2428,'Cross-Page Data'!$D$4:$F$48,3,FALSE)))))</f>
        <v/>
      </c>
      <c r="M2428" s="120">
        <f>IF(AND($P$2=FALSE,OR(F2428="Commercial NAICS Cogen",F2428="Industrial NAICS Cogen",F2428="NAICS-22 Cogen")),FALSE,IF(AND($P$3=FALSE,OR(F2428="Commercial NAICS Cogen",F2428="Commercial NAICS Non-Cogen",F2428="Industrial NAICS Cogen", F2428="industrial NAICS non-Cogen")),FALSE, TRUE))</f>
        <v/>
      </c>
    </row>
    <row r="2429">
      <c r="A2429" s="129" t="n">
        <v>50474</v>
      </c>
      <c r="B2429" s="130" t="inlineStr">
        <is>
          <t>Swift Creek Chemical Complex</t>
        </is>
      </c>
      <c r="C2429" s="130" t="inlineStr">
        <is>
          <t>White Springs Agrici Chem Inc</t>
        </is>
      </c>
      <c r="D2429" s="129" t="n">
        <v>20558</v>
      </c>
      <c r="E2429" s="130" t="inlineStr">
        <is>
          <t>FL</t>
        </is>
      </c>
      <c r="F2429" s="130" t="inlineStr">
        <is>
          <t>Industrial NAICS Cogen</t>
        </is>
      </c>
      <c r="G2429" s="130" t="inlineStr">
        <is>
          <t>ST</t>
        </is>
      </c>
      <c r="H2429" s="130" t="inlineStr">
        <is>
          <t>DFO</t>
        </is>
      </c>
      <c r="I2429" s="130" t="inlineStr">
        <is>
          <t>DFO</t>
        </is>
      </c>
      <c r="J2429" s="131" t="n">
        <v>0</v>
      </c>
      <c r="K2429" s="129" t="n">
        <v>2020</v>
      </c>
      <c r="L2429" s="120">
        <f>IF(VLOOKUP(H2429,'Cross-Page Data'!$D$4:$F$48,3,FALSE)="natural gas",VLOOKUP(G2429,'Cross-Page Data'!$I$4:$J$19,2,FALSE),IF(VLOOKUP(H2429,'Cross-Page Data'!$D$4:$F$48,3,FALSE)="solar",IF(G2429="PV","solar PV","solar thermal"),IF(VLOOKUP(H2429,'Cross-Page Data'!$D$4:$F$48,3,FALSE)="wind",VLOOKUP(G2429,'Cross-Page Data'!$I$4:$J$19,2,FALSE),IF(VLOOKUP(H2429,'Cross-Page Data'!$D$4:$F$48,3,FALSE)="hydro",VLOOKUP(G2429,'Cross-Page Data'!$I$4:$J$19,2,FALSE),VLOOKUP(H2429,'Cross-Page Data'!$D$4:$F$48,3,FALSE)))))</f>
        <v/>
      </c>
      <c r="M2429" s="120">
        <f>IF(AND($P$2=FALSE,OR(F2429="Commercial NAICS Cogen",F2429="Industrial NAICS Cogen",F2429="NAICS-22 Cogen")),FALSE,IF(AND($P$3=FALSE,OR(F2429="Commercial NAICS Cogen",F2429="Commercial NAICS Non-Cogen",F2429="Industrial NAICS Cogen", F2429="industrial NAICS non-Cogen")),FALSE, TRUE))</f>
        <v/>
      </c>
    </row>
    <row r="2430">
      <c r="A2430" s="129" t="n">
        <v>50474</v>
      </c>
      <c r="B2430" s="130" t="inlineStr">
        <is>
          <t>Swift Creek Chemical Complex</t>
        </is>
      </c>
      <c r="C2430" s="130" t="inlineStr">
        <is>
          <t>White Springs Agrici Chem Inc</t>
        </is>
      </c>
      <c r="D2430" s="129" t="n">
        <v>20558</v>
      </c>
      <c r="E2430" s="130" t="inlineStr">
        <is>
          <t>FL</t>
        </is>
      </c>
      <c r="F2430" s="130" t="inlineStr">
        <is>
          <t>Industrial NAICS Cogen</t>
        </is>
      </c>
      <c r="G2430" s="130" t="inlineStr">
        <is>
          <t>ST</t>
        </is>
      </c>
      <c r="H2430" s="130" t="inlineStr">
        <is>
          <t>NG</t>
        </is>
      </c>
      <c r="I2430" s="130" t="inlineStr">
        <is>
          <t>NG</t>
        </is>
      </c>
      <c r="J2430" s="131" t="n">
        <v>8702.748</v>
      </c>
      <c r="K2430" s="129" t="n">
        <v>2020</v>
      </c>
      <c r="L2430" s="120">
        <f>IF(VLOOKUP(H2430,'Cross-Page Data'!$D$4:$F$48,3,FALSE)="natural gas",VLOOKUP(G2430,'Cross-Page Data'!$I$4:$J$19,2,FALSE),IF(VLOOKUP(H2430,'Cross-Page Data'!$D$4:$F$48,3,FALSE)="solar",IF(G2430="PV","solar PV","solar thermal"),IF(VLOOKUP(H2430,'Cross-Page Data'!$D$4:$F$48,3,FALSE)="wind",VLOOKUP(G2430,'Cross-Page Data'!$I$4:$J$19,2,FALSE),IF(VLOOKUP(H2430,'Cross-Page Data'!$D$4:$F$48,3,FALSE)="hydro",VLOOKUP(G2430,'Cross-Page Data'!$I$4:$J$19,2,FALSE),VLOOKUP(H2430,'Cross-Page Data'!$D$4:$F$48,3,FALSE)))))</f>
        <v/>
      </c>
      <c r="M2430" s="120">
        <f>IF(AND($P$2=FALSE,OR(F2430="Commercial NAICS Cogen",F2430="Industrial NAICS Cogen",F2430="NAICS-22 Cogen")),FALSE,IF(AND($P$3=FALSE,OR(F2430="Commercial NAICS Cogen",F2430="Commercial NAICS Non-Cogen",F2430="Industrial NAICS Cogen", F2430="industrial NAICS non-Cogen")),FALSE, TRUE))</f>
        <v/>
      </c>
    </row>
    <row r="2431">
      <c r="A2431" s="129" t="n">
        <v>50474</v>
      </c>
      <c r="B2431" s="130" t="inlineStr">
        <is>
          <t>Swift Creek Chemical Complex</t>
        </is>
      </c>
      <c r="C2431" s="130" t="inlineStr">
        <is>
          <t>White Springs Agrici Chem Inc</t>
        </is>
      </c>
      <c r="D2431" s="129" t="n">
        <v>20558</v>
      </c>
      <c r="E2431" s="130" t="inlineStr">
        <is>
          <t>FL</t>
        </is>
      </c>
      <c r="F2431" s="130" t="inlineStr">
        <is>
          <t>Industrial NAICS Cogen</t>
        </is>
      </c>
      <c r="G2431" s="130" t="inlineStr">
        <is>
          <t>ST</t>
        </is>
      </c>
      <c r="H2431" s="130" t="inlineStr">
        <is>
          <t>OTH</t>
        </is>
      </c>
      <c r="I2431" s="130" t="inlineStr">
        <is>
          <t>OTH</t>
        </is>
      </c>
      <c r="J2431" s="131" t="n">
        <v>105689.25</v>
      </c>
      <c r="K2431" s="129" t="n">
        <v>2020</v>
      </c>
      <c r="L2431" s="120">
        <f>IF(VLOOKUP(H2431,'Cross-Page Data'!$D$4:$F$48,3,FALSE)="natural gas",VLOOKUP(G2431,'Cross-Page Data'!$I$4:$J$19,2,FALSE),IF(VLOOKUP(H2431,'Cross-Page Data'!$D$4:$F$48,3,FALSE)="solar",IF(G2431="PV","solar PV","solar thermal"),IF(VLOOKUP(H2431,'Cross-Page Data'!$D$4:$F$48,3,FALSE)="wind",VLOOKUP(G2431,'Cross-Page Data'!$I$4:$J$19,2,FALSE),IF(VLOOKUP(H2431,'Cross-Page Data'!$D$4:$F$48,3,FALSE)="hydro",VLOOKUP(G2431,'Cross-Page Data'!$I$4:$J$19,2,FALSE),VLOOKUP(H2431,'Cross-Page Data'!$D$4:$F$48,3,FALSE)))))</f>
        <v/>
      </c>
      <c r="M2431" s="120">
        <f>IF(AND($P$2=FALSE,OR(F2431="Commercial NAICS Cogen",F2431="Industrial NAICS Cogen",F2431="NAICS-22 Cogen")),FALSE,IF(AND($P$3=FALSE,OR(F2431="Commercial NAICS Cogen",F2431="Commercial NAICS Non-Cogen",F2431="Industrial NAICS Cogen", F2431="industrial NAICS non-Cogen")),FALSE, TRUE))</f>
        <v/>
      </c>
    </row>
    <row r="2432">
      <c r="A2432" s="129" t="n">
        <v>50474</v>
      </c>
      <c r="B2432" s="130" t="inlineStr">
        <is>
          <t>Swift Creek Chemical Complex</t>
        </is>
      </c>
      <c r="C2432" s="130" t="inlineStr">
        <is>
          <t>White Springs Agrici Chem Inc</t>
        </is>
      </c>
      <c r="D2432" s="129" t="n">
        <v>20558</v>
      </c>
      <c r="E2432" s="130" t="inlineStr">
        <is>
          <t>FL</t>
        </is>
      </c>
      <c r="F2432" s="130" t="inlineStr">
        <is>
          <t>Industrial NAICS Cogen</t>
        </is>
      </c>
      <c r="G2432" s="130" t="inlineStr">
        <is>
          <t>ST</t>
        </is>
      </c>
      <c r="H2432" s="130" t="inlineStr">
        <is>
          <t>PG</t>
        </is>
      </c>
      <c r="I2432" s="130" t="inlineStr">
        <is>
          <t>WOO</t>
        </is>
      </c>
      <c r="J2432" s="131" t="n">
        <v>0</v>
      </c>
      <c r="K2432" s="129" t="n">
        <v>2020</v>
      </c>
      <c r="L2432" s="120">
        <f>IF(VLOOKUP(H2432,'Cross-Page Data'!$D$4:$F$48,3,FALSE)="natural gas",VLOOKUP(G2432,'Cross-Page Data'!$I$4:$J$19,2,FALSE),IF(VLOOKUP(H2432,'Cross-Page Data'!$D$4:$F$48,3,FALSE)="solar",IF(G2432="PV","solar PV","solar thermal"),IF(VLOOKUP(H2432,'Cross-Page Data'!$D$4:$F$48,3,FALSE)="wind",VLOOKUP(G2432,'Cross-Page Data'!$I$4:$J$19,2,FALSE),IF(VLOOKUP(H2432,'Cross-Page Data'!$D$4:$F$48,3,FALSE)="hydro",VLOOKUP(G2432,'Cross-Page Data'!$I$4:$J$19,2,FALSE),VLOOKUP(H2432,'Cross-Page Data'!$D$4:$F$48,3,FALSE)))))</f>
        <v/>
      </c>
      <c r="M2432" s="120">
        <f>IF(AND($P$2=FALSE,OR(F2432="Commercial NAICS Cogen",F2432="Industrial NAICS Cogen",F2432="NAICS-22 Cogen")),FALSE,IF(AND($P$3=FALSE,OR(F2432="Commercial NAICS Cogen",F2432="Commercial NAICS Non-Cogen",F2432="Industrial NAICS Cogen", F2432="industrial NAICS non-Cogen")),FALSE, TRUE))</f>
        <v/>
      </c>
    </row>
    <row r="2433">
      <c r="A2433" s="129" t="n">
        <v>50474</v>
      </c>
      <c r="B2433" s="130" t="inlineStr">
        <is>
          <t>Swift Creek Chemical Complex</t>
        </is>
      </c>
      <c r="C2433" s="130" t="inlineStr">
        <is>
          <t>White Springs Agrici Chem Inc</t>
        </is>
      </c>
      <c r="D2433" s="129" t="n">
        <v>20558</v>
      </c>
      <c r="E2433" s="130" t="inlineStr">
        <is>
          <t>FL</t>
        </is>
      </c>
      <c r="F2433" s="130" t="inlineStr">
        <is>
          <t>Industrial NAICS Cogen</t>
        </is>
      </c>
      <c r="G2433" s="130" t="inlineStr">
        <is>
          <t>ST</t>
        </is>
      </c>
      <c r="H2433" s="130" t="inlineStr">
        <is>
          <t>RFO</t>
        </is>
      </c>
      <c r="I2433" s="130" t="inlineStr">
        <is>
          <t>RFO</t>
        </is>
      </c>
      <c r="J2433" s="131" t="n">
        <v>0</v>
      </c>
      <c r="K2433" s="129" t="n">
        <v>2020</v>
      </c>
      <c r="L2433" s="120">
        <f>IF(VLOOKUP(H2433,'Cross-Page Data'!$D$4:$F$48,3,FALSE)="natural gas",VLOOKUP(G2433,'Cross-Page Data'!$I$4:$J$19,2,FALSE),IF(VLOOKUP(H2433,'Cross-Page Data'!$D$4:$F$48,3,FALSE)="solar",IF(G2433="PV","solar PV","solar thermal"),IF(VLOOKUP(H2433,'Cross-Page Data'!$D$4:$F$48,3,FALSE)="wind",VLOOKUP(G2433,'Cross-Page Data'!$I$4:$J$19,2,FALSE),IF(VLOOKUP(H2433,'Cross-Page Data'!$D$4:$F$48,3,FALSE)="hydro",VLOOKUP(G2433,'Cross-Page Data'!$I$4:$J$19,2,FALSE),VLOOKUP(H2433,'Cross-Page Data'!$D$4:$F$48,3,FALSE)))))</f>
        <v/>
      </c>
      <c r="M2433" s="120">
        <f>IF(AND($P$2=FALSE,OR(F2433="Commercial NAICS Cogen",F2433="Industrial NAICS Cogen",F2433="NAICS-22 Cogen")),FALSE,IF(AND($P$3=FALSE,OR(F2433="Commercial NAICS Cogen",F2433="Commercial NAICS Non-Cogen",F2433="Industrial NAICS Cogen", F2433="industrial NAICS non-Cogen")),FALSE, TRUE))</f>
        <v/>
      </c>
    </row>
    <row r="2434">
      <c r="A2434" s="129" t="n">
        <v>50479</v>
      </c>
      <c r="B2434" s="130" t="inlineStr">
        <is>
          <t>Georgia-Pacific Big Island</t>
        </is>
      </c>
      <c r="C2434" s="130" t="inlineStr">
        <is>
          <t>GP Big Island LLC</t>
        </is>
      </c>
      <c r="D2434" s="129" t="n">
        <v>7167</v>
      </c>
      <c r="E2434" s="130" t="inlineStr">
        <is>
          <t>VA</t>
        </is>
      </c>
      <c r="F2434" s="130" t="inlineStr">
        <is>
          <t>Industrial NAICS Cogen</t>
        </is>
      </c>
      <c r="G2434" s="130" t="inlineStr">
        <is>
          <t>HY</t>
        </is>
      </c>
      <c r="H2434" s="130" t="inlineStr">
        <is>
          <t>WAT</t>
        </is>
      </c>
      <c r="I2434" s="130" t="inlineStr">
        <is>
          <t>HYC</t>
        </is>
      </c>
      <c r="J2434" s="131" t="n">
        <v>241</v>
      </c>
      <c r="K2434" s="129" t="n">
        <v>2020</v>
      </c>
      <c r="L2434" s="120">
        <f>IF(VLOOKUP(H2434,'Cross-Page Data'!$D$4:$F$48,3,FALSE)="natural gas",VLOOKUP(G2434,'Cross-Page Data'!$I$4:$J$19,2,FALSE),IF(VLOOKUP(H2434,'Cross-Page Data'!$D$4:$F$48,3,FALSE)="solar",IF(G2434="PV","solar PV","solar thermal"),IF(VLOOKUP(H2434,'Cross-Page Data'!$D$4:$F$48,3,FALSE)="wind",VLOOKUP(G2434,'Cross-Page Data'!$I$4:$J$19,2,FALSE),IF(VLOOKUP(H2434,'Cross-Page Data'!$D$4:$F$48,3,FALSE)="hydro",VLOOKUP(G2434,'Cross-Page Data'!$I$4:$J$19,2,FALSE),VLOOKUP(H2434,'Cross-Page Data'!$D$4:$F$48,3,FALSE)))))</f>
        <v/>
      </c>
      <c r="M2434" s="120">
        <f>IF(AND($P$2=FALSE,OR(F2434="Commercial NAICS Cogen",F2434="Industrial NAICS Cogen",F2434="NAICS-22 Cogen")),FALSE,IF(AND($P$3=FALSE,OR(F2434="Commercial NAICS Cogen",F2434="Commercial NAICS Non-Cogen",F2434="Industrial NAICS Cogen", F2434="industrial NAICS non-Cogen")),FALSE, TRUE))</f>
        <v/>
      </c>
    </row>
    <row r="2435">
      <c r="A2435" s="129" t="n">
        <v>50479</v>
      </c>
      <c r="B2435" s="130" t="inlineStr">
        <is>
          <t>Georgia-Pacific Big Island</t>
        </is>
      </c>
      <c r="C2435" s="130" t="inlineStr">
        <is>
          <t>GP Big Island LLC</t>
        </is>
      </c>
      <c r="D2435" s="129" t="n">
        <v>7167</v>
      </c>
      <c r="E2435" s="130" t="inlineStr">
        <is>
          <t>VA</t>
        </is>
      </c>
      <c r="F2435" s="130" t="inlineStr">
        <is>
          <t>Industrial NAICS Cogen</t>
        </is>
      </c>
      <c r="G2435" s="130" t="inlineStr">
        <is>
          <t>ST</t>
        </is>
      </c>
      <c r="H2435" s="130" t="inlineStr">
        <is>
          <t>BIT</t>
        </is>
      </c>
      <c r="I2435" s="130" t="inlineStr">
        <is>
          <t>COL</t>
        </is>
      </c>
      <c r="J2435" s="131" t="n">
        <v>0</v>
      </c>
      <c r="K2435" s="129" t="n">
        <v>2020</v>
      </c>
      <c r="L2435" s="120">
        <f>IF(VLOOKUP(H2435,'Cross-Page Data'!$D$4:$F$48,3,FALSE)="natural gas",VLOOKUP(G2435,'Cross-Page Data'!$I$4:$J$19,2,FALSE),IF(VLOOKUP(H2435,'Cross-Page Data'!$D$4:$F$48,3,FALSE)="solar",IF(G2435="PV","solar PV","solar thermal"),IF(VLOOKUP(H2435,'Cross-Page Data'!$D$4:$F$48,3,FALSE)="wind",VLOOKUP(G2435,'Cross-Page Data'!$I$4:$J$19,2,FALSE),IF(VLOOKUP(H2435,'Cross-Page Data'!$D$4:$F$48,3,FALSE)="hydro",VLOOKUP(G2435,'Cross-Page Data'!$I$4:$J$19,2,FALSE),VLOOKUP(H2435,'Cross-Page Data'!$D$4:$F$48,3,FALSE)))))</f>
        <v/>
      </c>
      <c r="M2435" s="120">
        <f>IF(AND($P$2=FALSE,OR(F2435="Commercial NAICS Cogen",F2435="Industrial NAICS Cogen",F2435="NAICS-22 Cogen")),FALSE,IF(AND($P$3=FALSE,OR(F2435="Commercial NAICS Cogen",F2435="Commercial NAICS Non-Cogen",F2435="Industrial NAICS Cogen", F2435="industrial NAICS non-Cogen")),FALSE, TRUE))</f>
        <v/>
      </c>
    </row>
    <row r="2436">
      <c r="A2436" s="129" t="n">
        <v>50479</v>
      </c>
      <c r="B2436" s="130" t="inlineStr">
        <is>
          <t>Georgia-Pacific Big Island</t>
        </is>
      </c>
      <c r="C2436" s="130" t="inlineStr">
        <is>
          <t>GP Big Island LLC</t>
        </is>
      </c>
      <c r="D2436" s="129" t="n">
        <v>7167</v>
      </c>
      <c r="E2436" s="130" t="inlineStr">
        <is>
          <t>VA</t>
        </is>
      </c>
      <c r="F2436" s="130" t="inlineStr">
        <is>
          <t>Industrial NAICS Cogen</t>
        </is>
      </c>
      <c r="G2436" s="130" t="inlineStr">
        <is>
          <t>ST</t>
        </is>
      </c>
      <c r="H2436" s="130" t="inlineStr">
        <is>
          <t>DFO</t>
        </is>
      </c>
      <c r="I2436" s="130" t="inlineStr">
        <is>
          <t>DFO</t>
        </is>
      </c>
      <c r="J2436" s="131" t="n">
        <v>0</v>
      </c>
      <c r="K2436" s="129" t="n">
        <v>2020</v>
      </c>
      <c r="L2436" s="120">
        <f>IF(VLOOKUP(H2436,'Cross-Page Data'!$D$4:$F$48,3,FALSE)="natural gas",VLOOKUP(G2436,'Cross-Page Data'!$I$4:$J$19,2,FALSE),IF(VLOOKUP(H2436,'Cross-Page Data'!$D$4:$F$48,3,FALSE)="solar",IF(G2436="PV","solar PV","solar thermal"),IF(VLOOKUP(H2436,'Cross-Page Data'!$D$4:$F$48,3,FALSE)="wind",VLOOKUP(G2436,'Cross-Page Data'!$I$4:$J$19,2,FALSE),IF(VLOOKUP(H2436,'Cross-Page Data'!$D$4:$F$48,3,FALSE)="hydro",VLOOKUP(G2436,'Cross-Page Data'!$I$4:$J$19,2,FALSE),VLOOKUP(H2436,'Cross-Page Data'!$D$4:$F$48,3,FALSE)))))</f>
        <v/>
      </c>
      <c r="M2436" s="120">
        <f>IF(AND($P$2=FALSE,OR(F2436="Commercial NAICS Cogen",F2436="Industrial NAICS Cogen",F2436="NAICS-22 Cogen")),FALSE,IF(AND($P$3=FALSE,OR(F2436="Commercial NAICS Cogen",F2436="Commercial NAICS Non-Cogen",F2436="Industrial NAICS Cogen", F2436="industrial NAICS non-Cogen")),FALSE, TRUE))</f>
        <v/>
      </c>
    </row>
    <row r="2437">
      <c r="A2437" s="129" t="n">
        <v>50479</v>
      </c>
      <c r="B2437" s="130" t="inlineStr">
        <is>
          <t>Georgia-Pacific Big Island</t>
        </is>
      </c>
      <c r="C2437" s="130" t="inlineStr">
        <is>
          <t>GP Big Island LLC</t>
        </is>
      </c>
      <c r="D2437" s="129" t="n">
        <v>7167</v>
      </c>
      <c r="E2437" s="130" t="inlineStr">
        <is>
          <t>VA</t>
        </is>
      </c>
      <c r="F2437" s="130" t="inlineStr">
        <is>
          <t>Industrial NAICS Cogen</t>
        </is>
      </c>
      <c r="G2437" s="130" t="inlineStr">
        <is>
          <t>ST</t>
        </is>
      </c>
      <c r="H2437" s="130" t="inlineStr">
        <is>
          <t>NG</t>
        </is>
      </c>
      <c r="I2437" s="130" t="inlineStr">
        <is>
          <t>NG</t>
        </is>
      </c>
      <c r="J2437" s="131" t="n">
        <v>4447.935</v>
      </c>
      <c r="K2437" s="129" t="n">
        <v>2020</v>
      </c>
      <c r="L2437" s="120">
        <f>IF(VLOOKUP(H2437,'Cross-Page Data'!$D$4:$F$48,3,FALSE)="natural gas",VLOOKUP(G2437,'Cross-Page Data'!$I$4:$J$19,2,FALSE),IF(VLOOKUP(H2437,'Cross-Page Data'!$D$4:$F$48,3,FALSE)="solar",IF(G2437="PV","solar PV","solar thermal"),IF(VLOOKUP(H2437,'Cross-Page Data'!$D$4:$F$48,3,FALSE)="wind",VLOOKUP(G2437,'Cross-Page Data'!$I$4:$J$19,2,FALSE),IF(VLOOKUP(H2437,'Cross-Page Data'!$D$4:$F$48,3,FALSE)="hydro",VLOOKUP(G2437,'Cross-Page Data'!$I$4:$J$19,2,FALSE),VLOOKUP(H2437,'Cross-Page Data'!$D$4:$F$48,3,FALSE)))))</f>
        <v/>
      </c>
      <c r="M2437" s="120">
        <f>IF(AND($P$2=FALSE,OR(F2437="Commercial NAICS Cogen",F2437="Industrial NAICS Cogen",F2437="NAICS-22 Cogen")),FALSE,IF(AND($P$3=FALSE,OR(F2437="Commercial NAICS Cogen",F2437="Commercial NAICS Non-Cogen",F2437="Industrial NAICS Cogen", F2437="industrial NAICS non-Cogen")),FALSE, TRUE))</f>
        <v/>
      </c>
    </row>
    <row r="2438">
      <c r="A2438" s="129" t="n">
        <v>50479</v>
      </c>
      <c r="B2438" s="130" t="inlineStr">
        <is>
          <t>Georgia-Pacific Big Island</t>
        </is>
      </c>
      <c r="C2438" s="130" t="inlineStr">
        <is>
          <t>GP Big Island LLC</t>
        </is>
      </c>
      <c r="D2438" s="129" t="n">
        <v>7167</v>
      </c>
      <c r="E2438" s="130" t="inlineStr">
        <is>
          <t>VA</t>
        </is>
      </c>
      <c r="F2438" s="130" t="inlineStr">
        <is>
          <t>Industrial NAICS Cogen</t>
        </is>
      </c>
      <c r="G2438" s="130" t="inlineStr">
        <is>
          <t>ST</t>
        </is>
      </c>
      <c r="H2438" s="130" t="inlineStr">
        <is>
          <t>OBS</t>
        </is>
      </c>
      <c r="I2438" s="130" t="inlineStr">
        <is>
          <t>ORW</t>
        </is>
      </c>
      <c r="J2438" s="131" t="n">
        <v>4388.649</v>
      </c>
      <c r="K2438" s="129" t="n">
        <v>2020</v>
      </c>
      <c r="L2438" s="120">
        <f>IF(VLOOKUP(H2438,'Cross-Page Data'!$D$4:$F$48,3,FALSE)="natural gas",VLOOKUP(G2438,'Cross-Page Data'!$I$4:$J$19,2,FALSE),IF(VLOOKUP(H2438,'Cross-Page Data'!$D$4:$F$48,3,FALSE)="solar",IF(G2438="PV","solar PV","solar thermal"),IF(VLOOKUP(H2438,'Cross-Page Data'!$D$4:$F$48,3,FALSE)="wind",VLOOKUP(G2438,'Cross-Page Data'!$I$4:$J$19,2,FALSE),IF(VLOOKUP(H2438,'Cross-Page Data'!$D$4:$F$48,3,FALSE)="hydro",VLOOKUP(G2438,'Cross-Page Data'!$I$4:$J$19,2,FALSE),VLOOKUP(H2438,'Cross-Page Data'!$D$4:$F$48,3,FALSE)))))</f>
        <v/>
      </c>
      <c r="M2438" s="120">
        <f>IF(AND($P$2=FALSE,OR(F2438="Commercial NAICS Cogen",F2438="Industrial NAICS Cogen",F2438="NAICS-22 Cogen")),FALSE,IF(AND($P$3=FALSE,OR(F2438="Commercial NAICS Cogen",F2438="Commercial NAICS Non-Cogen",F2438="Industrial NAICS Cogen", F2438="industrial NAICS non-Cogen")),FALSE, TRUE))</f>
        <v/>
      </c>
    </row>
    <row r="2439">
      <c r="A2439" s="129" t="n">
        <v>50479</v>
      </c>
      <c r="B2439" s="130" t="inlineStr">
        <is>
          <t>Georgia-Pacific Big Island</t>
        </is>
      </c>
      <c r="C2439" s="130" t="inlineStr">
        <is>
          <t>GP Big Island LLC</t>
        </is>
      </c>
      <c r="D2439" s="129" t="n">
        <v>7167</v>
      </c>
      <c r="E2439" s="130" t="inlineStr">
        <is>
          <t>VA</t>
        </is>
      </c>
      <c r="F2439" s="130" t="inlineStr">
        <is>
          <t>Industrial NAICS Cogen</t>
        </is>
      </c>
      <c r="G2439" s="130" t="inlineStr">
        <is>
          <t>ST</t>
        </is>
      </c>
      <c r="H2439" s="130" t="inlineStr">
        <is>
          <t>WDS</t>
        </is>
      </c>
      <c r="I2439" s="130" t="inlineStr">
        <is>
          <t>WWW</t>
        </is>
      </c>
      <c r="J2439" s="131" t="n">
        <v>44408.416</v>
      </c>
      <c r="K2439" s="129" t="n">
        <v>2020</v>
      </c>
      <c r="L2439" s="120">
        <f>IF(VLOOKUP(H2439,'Cross-Page Data'!$D$4:$F$48,3,FALSE)="natural gas",VLOOKUP(G2439,'Cross-Page Data'!$I$4:$J$19,2,FALSE),IF(VLOOKUP(H2439,'Cross-Page Data'!$D$4:$F$48,3,FALSE)="solar",IF(G2439="PV","solar PV","solar thermal"),IF(VLOOKUP(H2439,'Cross-Page Data'!$D$4:$F$48,3,FALSE)="wind",VLOOKUP(G2439,'Cross-Page Data'!$I$4:$J$19,2,FALSE),IF(VLOOKUP(H2439,'Cross-Page Data'!$D$4:$F$48,3,FALSE)="hydro",VLOOKUP(G2439,'Cross-Page Data'!$I$4:$J$19,2,FALSE),VLOOKUP(H2439,'Cross-Page Data'!$D$4:$F$48,3,FALSE)))))</f>
        <v/>
      </c>
      <c r="M2439" s="120">
        <f>IF(AND($P$2=FALSE,OR(F2439="Commercial NAICS Cogen",F2439="Industrial NAICS Cogen",F2439="NAICS-22 Cogen")),FALSE,IF(AND($P$3=FALSE,OR(F2439="Commercial NAICS Cogen",F2439="Commercial NAICS Non-Cogen",F2439="Industrial NAICS Cogen", F2439="industrial NAICS non-Cogen")),FALSE, TRUE))</f>
        <v/>
      </c>
    </row>
    <row r="2440">
      <c r="A2440" s="129" t="n">
        <v>50481</v>
      </c>
      <c r="B2440" s="130" t="inlineStr">
        <is>
          <t>Tennessee Eastman Operations</t>
        </is>
      </c>
      <c r="C2440" s="130" t="inlineStr">
        <is>
          <t>Eastman Chemical Co-TN Ops</t>
        </is>
      </c>
      <c r="D2440" s="129" t="n">
        <v>5610</v>
      </c>
      <c r="E2440" s="130" t="inlineStr">
        <is>
          <t>TN</t>
        </is>
      </c>
      <c r="F2440" s="130" t="inlineStr">
        <is>
          <t>Industrial NAICS Cogen</t>
        </is>
      </c>
      <c r="G2440" s="130" t="inlineStr">
        <is>
          <t>ST</t>
        </is>
      </c>
      <c r="H2440" s="130" t="inlineStr">
        <is>
          <t>BIT</t>
        </is>
      </c>
      <c r="I2440" s="130" t="inlineStr">
        <is>
          <t>COL</t>
        </is>
      </c>
      <c r="J2440" s="131" t="n">
        <v>406049.73</v>
      </c>
      <c r="K2440" s="129" t="n">
        <v>2020</v>
      </c>
      <c r="L2440" s="120">
        <f>IF(VLOOKUP(H2440,'Cross-Page Data'!$D$4:$F$48,3,FALSE)="natural gas",VLOOKUP(G2440,'Cross-Page Data'!$I$4:$J$19,2,FALSE),IF(VLOOKUP(H2440,'Cross-Page Data'!$D$4:$F$48,3,FALSE)="solar",IF(G2440="PV","solar PV","solar thermal"),IF(VLOOKUP(H2440,'Cross-Page Data'!$D$4:$F$48,3,FALSE)="wind",VLOOKUP(G2440,'Cross-Page Data'!$I$4:$J$19,2,FALSE),IF(VLOOKUP(H2440,'Cross-Page Data'!$D$4:$F$48,3,FALSE)="hydro",VLOOKUP(G2440,'Cross-Page Data'!$I$4:$J$19,2,FALSE),VLOOKUP(H2440,'Cross-Page Data'!$D$4:$F$48,3,FALSE)))))</f>
        <v/>
      </c>
      <c r="M2440" s="120">
        <f>IF(AND($P$2=FALSE,OR(F2440="Commercial NAICS Cogen",F2440="Industrial NAICS Cogen",F2440="NAICS-22 Cogen")),FALSE,IF(AND($P$3=FALSE,OR(F2440="Commercial NAICS Cogen",F2440="Commercial NAICS Non-Cogen",F2440="Industrial NAICS Cogen", F2440="industrial NAICS non-Cogen")),FALSE, TRUE))</f>
        <v/>
      </c>
    </row>
    <row r="2441">
      <c r="A2441" s="129" t="n">
        <v>50481</v>
      </c>
      <c r="B2441" s="130" t="inlineStr">
        <is>
          <t>Tennessee Eastman Operations</t>
        </is>
      </c>
      <c r="C2441" s="130" t="inlineStr">
        <is>
          <t>Eastman Chemical Co-TN Ops</t>
        </is>
      </c>
      <c r="D2441" s="129" t="n">
        <v>5610</v>
      </c>
      <c r="E2441" s="130" t="inlineStr">
        <is>
          <t>TN</t>
        </is>
      </c>
      <c r="F2441" s="130" t="inlineStr">
        <is>
          <t>Industrial NAICS Cogen</t>
        </is>
      </c>
      <c r="G2441" s="130" t="inlineStr">
        <is>
          <t>ST</t>
        </is>
      </c>
      <c r="H2441" s="130" t="inlineStr">
        <is>
          <t>NG</t>
        </is>
      </c>
      <c r="I2441" s="130" t="inlineStr">
        <is>
          <t>NG</t>
        </is>
      </c>
      <c r="J2441" s="131" t="n">
        <v>705585.55</v>
      </c>
      <c r="K2441" s="129" t="n">
        <v>2020</v>
      </c>
      <c r="L2441" s="120">
        <f>IF(VLOOKUP(H2441,'Cross-Page Data'!$D$4:$F$48,3,FALSE)="natural gas",VLOOKUP(G2441,'Cross-Page Data'!$I$4:$J$19,2,FALSE),IF(VLOOKUP(H2441,'Cross-Page Data'!$D$4:$F$48,3,FALSE)="solar",IF(G2441="PV","solar PV","solar thermal"),IF(VLOOKUP(H2441,'Cross-Page Data'!$D$4:$F$48,3,FALSE)="wind",VLOOKUP(G2441,'Cross-Page Data'!$I$4:$J$19,2,FALSE),IF(VLOOKUP(H2441,'Cross-Page Data'!$D$4:$F$48,3,FALSE)="hydro",VLOOKUP(G2441,'Cross-Page Data'!$I$4:$J$19,2,FALSE),VLOOKUP(H2441,'Cross-Page Data'!$D$4:$F$48,3,FALSE)))))</f>
        <v/>
      </c>
      <c r="M2441" s="120">
        <f>IF(AND($P$2=FALSE,OR(F2441="Commercial NAICS Cogen",F2441="Industrial NAICS Cogen",F2441="NAICS-22 Cogen")),FALSE,IF(AND($P$3=FALSE,OR(F2441="Commercial NAICS Cogen",F2441="Commercial NAICS Non-Cogen",F2441="Industrial NAICS Cogen", F2441="industrial NAICS non-Cogen")),FALSE, TRUE))</f>
        <v/>
      </c>
    </row>
    <row r="2442">
      <c r="A2442" s="129" t="n">
        <v>50481</v>
      </c>
      <c r="B2442" s="130" t="inlineStr">
        <is>
          <t>Tennessee Eastman Operations</t>
        </is>
      </c>
      <c r="C2442" s="130" t="inlineStr">
        <is>
          <t>Eastman Chemical Co-TN Ops</t>
        </is>
      </c>
      <c r="D2442" s="129" t="n">
        <v>5610</v>
      </c>
      <c r="E2442" s="130" t="inlineStr">
        <is>
          <t>TN</t>
        </is>
      </c>
      <c r="F2442" s="130" t="inlineStr">
        <is>
          <t>Industrial NAICS Cogen</t>
        </is>
      </c>
      <c r="G2442" s="130" t="inlineStr">
        <is>
          <t>ST</t>
        </is>
      </c>
      <c r="H2442" s="130" t="inlineStr">
        <is>
          <t>OG</t>
        </is>
      </c>
      <c r="I2442" s="130" t="inlineStr">
        <is>
          <t>OOG</t>
        </is>
      </c>
      <c r="J2442" s="131" t="n">
        <v>11274.865</v>
      </c>
      <c r="K2442" s="129" t="n">
        <v>2020</v>
      </c>
      <c r="L2442" s="120">
        <f>IF(VLOOKUP(H2442,'Cross-Page Data'!$D$4:$F$48,3,FALSE)="natural gas",VLOOKUP(G2442,'Cross-Page Data'!$I$4:$J$19,2,FALSE),IF(VLOOKUP(H2442,'Cross-Page Data'!$D$4:$F$48,3,FALSE)="solar",IF(G2442="PV","solar PV","solar thermal"),IF(VLOOKUP(H2442,'Cross-Page Data'!$D$4:$F$48,3,FALSE)="wind",VLOOKUP(G2442,'Cross-Page Data'!$I$4:$J$19,2,FALSE),IF(VLOOKUP(H2442,'Cross-Page Data'!$D$4:$F$48,3,FALSE)="hydro",VLOOKUP(G2442,'Cross-Page Data'!$I$4:$J$19,2,FALSE),VLOOKUP(H2442,'Cross-Page Data'!$D$4:$F$48,3,FALSE)))))</f>
        <v/>
      </c>
      <c r="M2442" s="120">
        <f>IF(AND($P$2=FALSE,OR(F2442="Commercial NAICS Cogen",F2442="Industrial NAICS Cogen",F2442="NAICS-22 Cogen")),FALSE,IF(AND($P$3=FALSE,OR(F2442="Commercial NAICS Cogen",F2442="Commercial NAICS Non-Cogen",F2442="Industrial NAICS Cogen", F2442="industrial NAICS non-Cogen")),FALSE, TRUE))</f>
        <v/>
      </c>
    </row>
    <row r="2443">
      <c r="A2443" s="129" t="n">
        <v>50481</v>
      </c>
      <c r="B2443" s="130" t="inlineStr">
        <is>
          <t>Tennessee Eastman Operations</t>
        </is>
      </c>
      <c r="C2443" s="130" t="inlineStr">
        <is>
          <t>Eastman Chemical Co-TN Ops</t>
        </is>
      </c>
      <c r="D2443" s="129" t="n">
        <v>5610</v>
      </c>
      <c r="E2443" s="130" t="inlineStr">
        <is>
          <t>TN</t>
        </is>
      </c>
      <c r="F2443" s="130" t="inlineStr">
        <is>
          <t>Industrial NAICS Cogen</t>
        </is>
      </c>
      <c r="G2443" s="130" t="inlineStr">
        <is>
          <t>ST</t>
        </is>
      </c>
      <c r="H2443" s="130" t="inlineStr">
        <is>
          <t>OTH</t>
        </is>
      </c>
      <c r="I2443" s="130" t="inlineStr">
        <is>
          <t>OTH</t>
        </is>
      </c>
      <c r="J2443" s="131" t="n">
        <v>329.586</v>
      </c>
      <c r="K2443" s="129" t="n">
        <v>2020</v>
      </c>
      <c r="L2443" s="120">
        <f>IF(VLOOKUP(H2443,'Cross-Page Data'!$D$4:$F$48,3,FALSE)="natural gas",VLOOKUP(G2443,'Cross-Page Data'!$I$4:$J$19,2,FALSE),IF(VLOOKUP(H2443,'Cross-Page Data'!$D$4:$F$48,3,FALSE)="solar",IF(G2443="PV","solar PV","solar thermal"),IF(VLOOKUP(H2443,'Cross-Page Data'!$D$4:$F$48,3,FALSE)="wind",VLOOKUP(G2443,'Cross-Page Data'!$I$4:$J$19,2,FALSE),IF(VLOOKUP(H2443,'Cross-Page Data'!$D$4:$F$48,3,FALSE)="hydro",VLOOKUP(G2443,'Cross-Page Data'!$I$4:$J$19,2,FALSE),VLOOKUP(H2443,'Cross-Page Data'!$D$4:$F$48,3,FALSE)))))</f>
        <v/>
      </c>
      <c r="M2443" s="120">
        <f>IF(AND($P$2=FALSE,OR(F2443="Commercial NAICS Cogen",F2443="Industrial NAICS Cogen",F2443="NAICS-22 Cogen")),FALSE,IF(AND($P$3=FALSE,OR(F2443="Commercial NAICS Cogen",F2443="Commercial NAICS Non-Cogen",F2443="Industrial NAICS Cogen", F2443="industrial NAICS non-Cogen")),FALSE, TRUE))</f>
        <v/>
      </c>
    </row>
    <row r="2444">
      <c r="A2444" s="129" t="n">
        <v>50481</v>
      </c>
      <c r="B2444" s="130" t="inlineStr">
        <is>
          <t>Tennessee Eastman Operations</t>
        </is>
      </c>
      <c r="C2444" s="130" t="inlineStr">
        <is>
          <t>Eastman Chemical Co-TN Ops</t>
        </is>
      </c>
      <c r="D2444" s="129" t="n">
        <v>5610</v>
      </c>
      <c r="E2444" s="130" t="inlineStr">
        <is>
          <t>TN</t>
        </is>
      </c>
      <c r="F2444" s="130" t="inlineStr">
        <is>
          <t>Industrial NAICS Cogen</t>
        </is>
      </c>
      <c r="G2444" s="130" t="inlineStr">
        <is>
          <t>ST</t>
        </is>
      </c>
      <c r="H2444" s="130" t="inlineStr">
        <is>
          <t>SLW</t>
        </is>
      </c>
      <c r="I2444" s="130" t="inlineStr">
        <is>
          <t>ORW</t>
        </is>
      </c>
      <c r="J2444" s="131" t="n">
        <v>6176.264</v>
      </c>
      <c r="K2444" s="129" t="n">
        <v>2020</v>
      </c>
      <c r="L2444" s="120">
        <f>IF(VLOOKUP(H2444,'Cross-Page Data'!$D$4:$F$48,3,FALSE)="natural gas",VLOOKUP(G2444,'Cross-Page Data'!$I$4:$J$19,2,FALSE),IF(VLOOKUP(H2444,'Cross-Page Data'!$D$4:$F$48,3,FALSE)="solar",IF(G2444="PV","solar PV","solar thermal"),IF(VLOOKUP(H2444,'Cross-Page Data'!$D$4:$F$48,3,FALSE)="wind",VLOOKUP(G2444,'Cross-Page Data'!$I$4:$J$19,2,FALSE),IF(VLOOKUP(H2444,'Cross-Page Data'!$D$4:$F$48,3,FALSE)="hydro",VLOOKUP(G2444,'Cross-Page Data'!$I$4:$J$19,2,FALSE),VLOOKUP(H2444,'Cross-Page Data'!$D$4:$F$48,3,FALSE)))))</f>
        <v/>
      </c>
      <c r="M2444" s="120">
        <f>IF(AND($P$2=FALSE,OR(F2444="Commercial NAICS Cogen",F2444="Industrial NAICS Cogen",F2444="NAICS-22 Cogen")),FALSE,IF(AND($P$3=FALSE,OR(F2444="Commercial NAICS Cogen",F2444="Commercial NAICS Non-Cogen",F2444="Industrial NAICS Cogen", F2444="industrial NAICS non-Cogen")),FALSE, TRUE))</f>
        <v/>
      </c>
    </row>
    <row r="2445">
      <c r="A2445" s="129" t="n">
        <v>50482</v>
      </c>
      <c r="B2445" s="130" t="inlineStr">
        <is>
          <t>Clewiston Sugar House</t>
        </is>
      </c>
      <c r="C2445" s="130" t="inlineStr">
        <is>
          <t>United States Sugar Corp</t>
        </is>
      </c>
      <c r="D2445" s="129" t="n">
        <v>19365</v>
      </c>
      <c r="E2445" s="130" t="inlineStr">
        <is>
          <t>FL</t>
        </is>
      </c>
      <c r="F2445" s="130" t="inlineStr">
        <is>
          <t>Industrial NAICS Cogen</t>
        </is>
      </c>
      <c r="G2445" s="130" t="inlineStr">
        <is>
          <t>ST</t>
        </is>
      </c>
      <c r="H2445" s="130" t="inlineStr">
        <is>
          <t>AB</t>
        </is>
      </c>
      <c r="I2445" s="130" t="inlineStr">
        <is>
          <t>ORW</t>
        </is>
      </c>
      <c r="J2445" s="131" t="n">
        <v>261629.23</v>
      </c>
      <c r="K2445" s="129" t="n">
        <v>2020</v>
      </c>
      <c r="L2445" s="120">
        <f>IF(VLOOKUP(H2445,'Cross-Page Data'!$D$4:$F$48,3,FALSE)="natural gas",VLOOKUP(G2445,'Cross-Page Data'!$I$4:$J$19,2,FALSE),IF(VLOOKUP(H2445,'Cross-Page Data'!$D$4:$F$48,3,FALSE)="solar",IF(G2445="PV","solar PV","solar thermal"),IF(VLOOKUP(H2445,'Cross-Page Data'!$D$4:$F$48,3,FALSE)="wind",VLOOKUP(G2445,'Cross-Page Data'!$I$4:$J$19,2,FALSE),IF(VLOOKUP(H2445,'Cross-Page Data'!$D$4:$F$48,3,FALSE)="hydro",VLOOKUP(G2445,'Cross-Page Data'!$I$4:$J$19,2,FALSE),VLOOKUP(H2445,'Cross-Page Data'!$D$4:$F$48,3,FALSE)))))</f>
        <v/>
      </c>
      <c r="M2445" s="120">
        <f>IF(AND($P$2=FALSE,OR(F2445="Commercial NAICS Cogen",F2445="Industrial NAICS Cogen",F2445="NAICS-22 Cogen")),FALSE,IF(AND($P$3=FALSE,OR(F2445="Commercial NAICS Cogen",F2445="Commercial NAICS Non-Cogen",F2445="Industrial NAICS Cogen", F2445="industrial NAICS non-Cogen")),FALSE, TRUE))</f>
        <v/>
      </c>
    </row>
    <row r="2446">
      <c r="A2446" s="129" t="n">
        <v>50482</v>
      </c>
      <c r="B2446" s="130" t="inlineStr">
        <is>
          <t>Clewiston Sugar House</t>
        </is>
      </c>
      <c r="C2446" s="130" t="inlineStr">
        <is>
          <t>United States Sugar Corp</t>
        </is>
      </c>
      <c r="D2446" s="129" t="n">
        <v>19365</v>
      </c>
      <c r="E2446" s="130" t="inlineStr">
        <is>
          <t>FL</t>
        </is>
      </c>
      <c r="F2446" s="130" t="inlineStr">
        <is>
          <t>Industrial NAICS Cogen</t>
        </is>
      </c>
      <c r="G2446" s="130" t="inlineStr">
        <is>
          <t>ST</t>
        </is>
      </c>
      <c r="H2446" s="130" t="inlineStr">
        <is>
          <t>DFO</t>
        </is>
      </c>
      <c r="I2446" s="130" t="inlineStr">
        <is>
          <t>DFO</t>
        </is>
      </c>
      <c r="J2446" s="131" t="n">
        <v>637.5890000000001</v>
      </c>
      <c r="K2446" s="129" t="n">
        <v>2020</v>
      </c>
      <c r="L2446" s="120">
        <f>IF(VLOOKUP(H2446,'Cross-Page Data'!$D$4:$F$48,3,FALSE)="natural gas",VLOOKUP(G2446,'Cross-Page Data'!$I$4:$J$19,2,FALSE),IF(VLOOKUP(H2446,'Cross-Page Data'!$D$4:$F$48,3,FALSE)="solar",IF(G2446="PV","solar PV","solar thermal"),IF(VLOOKUP(H2446,'Cross-Page Data'!$D$4:$F$48,3,FALSE)="wind",VLOOKUP(G2446,'Cross-Page Data'!$I$4:$J$19,2,FALSE),IF(VLOOKUP(H2446,'Cross-Page Data'!$D$4:$F$48,3,FALSE)="hydro",VLOOKUP(G2446,'Cross-Page Data'!$I$4:$J$19,2,FALSE),VLOOKUP(H2446,'Cross-Page Data'!$D$4:$F$48,3,FALSE)))))</f>
        <v/>
      </c>
      <c r="M2446" s="120">
        <f>IF(AND($P$2=FALSE,OR(F2446="Commercial NAICS Cogen",F2446="Industrial NAICS Cogen",F2446="NAICS-22 Cogen")),FALSE,IF(AND($P$3=FALSE,OR(F2446="Commercial NAICS Cogen",F2446="Commercial NAICS Non-Cogen",F2446="Industrial NAICS Cogen", F2446="industrial NAICS non-Cogen")),FALSE, TRUE))</f>
        <v/>
      </c>
    </row>
    <row r="2447">
      <c r="A2447" s="129" t="n">
        <v>50482</v>
      </c>
      <c r="B2447" s="130" t="inlineStr">
        <is>
          <t>Clewiston Sugar House</t>
        </is>
      </c>
      <c r="C2447" s="130" t="inlineStr">
        <is>
          <t>United States Sugar Corp</t>
        </is>
      </c>
      <c r="D2447" s="129" t="n">
        <v>19365</v>
      </c>
      <c r="E2447" s="130" t="inlineStr">
        <is>
          <t>FL</t>
        </is>
      </c>
      <c r="F2447" s="130" t="inlineStr">
        <is>
          <t>Industrial NAICS Cogen</t>
        </is>
      </c>
      <c r="G2447" s="130" t="inlineStr">
        <is>
          <t>ST</t>
        </is>
      </c>
      <c r="H2447" s="130" t="inlineStr">
        <is>
          <t>NG</t>
        </is>
      </c>
      <c r="I2447" s="130" t="inlineStr">
        <is>
          <t>NG</t>
        </is>
      </c>
      <c r="J2447" s="131" t="n">
        <v>560.1799999999999</v>
      </c>
      <c r="K2447" s="129" t="n">
        <v>2020</v>
      </c>
      <c r="L2447" s="120">
        <f>IF(VLOOKUP(H2447,'Cross-Page Data'!$D$4:$F$48,3,FALSE)="natural gas",VLOOKUP(G2447,'Cross-Page Data'!$I$4:$J$19,2,FALSE),IF(VLOOKUP(H2447,'Cross-Page Data'!$D$4:$F$48,3,FALSE)="solar",IF(G2447="PV","solar PV","solar thermal"),IF(VLOOKUP(H2447,'Cross-Page Data'!$D$4:$F$48,3,FALSE)="wind",VLOOKUP(G2447,'Cross-Page Data'!$I$4:$J$19,2,FALSE),IF(VLOOKUP(H2447,'Cross-Page Data'!$D$4:$F$48,3,FALSE)="hydro",VLOOKUP(G2447,'Cross-Page Data'!$I$4:$J$19,2,FALSE),VLOOKUP(H2447,'Cross-Page Data'!$D$4:$F$48,3,FALSE)))))</f>
        <v/>
      </c>
      <c r="M2447" s="120">
        <f>IF(AND($P$2=FALSE,OR(F2447="Commercial NAICS Cogen",F2447="Industrial NAICS Cogen",F2447="NAICS-22 Cogen")),FALSE,IF(AND($P$3=FALSE,OR(F2447="Commercial NAICS Cogen",F2447="Commercial NAICS Non-Cogen",F2447="Industrial NAICS Cogen", F2447="industrial NAICS non-Cogen")),FALSE, TRUE))</f>
        <v/>
      </c>
    </row>
    <row r="2448">
      <c r="A2448" s="129" t="n">
        <v>50488</v>
      </c>
      <c r="B2448" s="130" t="inlineStr">
        <is>
          <t>PPG Riverside</t>
        </is>
      </c>
      <c r="C2448" s="130" t="inlineStr">
        <is>
          <t>Eagle 2 US LLC</t>
        </is>
      </c>
      <c r="D2448" s="129" t="n">
        <v>14306</v>
      </c>
      <c r="E2448" s="130" t="inlineStr">
        <is>
          <t>LA</t>
        </is>
      </c>
      <c r="F2448" s="130" t="inlineStr">
        <is>
          <t>Industrial NAICS Non-Cogen</t>
        </is>
      </c>
      <c r="G2448" s="130" t="inlineStr">
        <is>
          <t>ST</t>
        </is>
      </c>
      <c r="H2448" s="130" t="inlineStr">
        <is>
          <t>PUR</t>
        </is>
      </c>
      <c r="I2448" s="130" t="inlineStr">
        <is>
          <t>OTH</t>
        </is>
      </c>
      <c r="J2448" s="131" t="n">
        <v>151421</v>
      </c>
      <c r="K2448" s="129" t="n">
        <v>2020</v>
      </c>
      <c r="L2448" s="120">
        <f>IF(VLOOKUP(H2448,'Cross-Page Data'!$D$4:$F$48,3,FALSE)="natural gas",VLOOKUP(G2448,'Cross-Page Data'!$I$4:$J$19,2,FALSE),IF(VLOOKUP(H2448,'Cross-Page Data'!$D$4:$F$48,3,FALSE)="solar",IF(G2448="PV","solar PV","solar thermal"),IF(VLOOKUP(H2448,'Cross-Page Data'!$D$4:$F$48,3,FALSE)="wind",VLOOKUP(G2448,'Cross-Page Data'!$I$4:$J$19,2,FALSE),IF(VLOOKUP(H2448,'Cross-Page Data'!$D$4:$F$48,3,FALSE)="hydro",VLOOKUP(G2448,'Cross-Page Data'!$I$4:$J$19,2,FALSE),VLOOKUP(H2448,'Cross-Page Data'!$D$4:$F$48,3,FALSE)))))</f>
        <v/>
      </c>
      <c r="M2448" s="120">
        <f>IF(AND($P$2=FALSE,OR(F2448="Commercial NAICS Cogen",F2448="Industrial NAICS Cogen",F2448="NAICS-22 Cogen")),FALSE,IF(AND($P$3=FALSE,OR(F2448="Commercial NAICS Cogen",F2448="Commercial NAICS Non-Cogen",F2448="Industrial NAICS Cogen", F2448="industrial NAICS non-Cogen")),FALSE, TRUE))</f>
        <v/>
      </c>
    </row>
    <row r="2449">
      <c r="A2449" s="129" t="n">
        <v>50489</v>
      </c>
      <c r="B2449" s="130" t="inlineStr">
        <is>
          <t>PPG Powerhouse C</t>
        </is>
      </c>
      <c r="C2449" s="130" t="inlineStr">
        <is>
          <t>Eagle 2 US LLC</t>
        </is>
      </c>
      <c r="D2449" s="129" t="n">
        <v>14306</v>
      </c>
      <c r="E2449" s="130" t="inlineStr">
        <is>
          <t>LA</t>
        </is>
      </c>
      <c r="F2449" s="130" t="inlineStr">
        <is>
          <t>Industrial NAICS Cogen</t>
        </is>
      </c>
      <c r="G2449" s="130" t="inlineStr">
        <is>
          <t>GT</t>
        </is>
      </c>
      <c r="H2449" s="130" t="inlineStr">
        <is>
          <t>NG</t>
        </is>
      </c>
      <c r="I2449" s="130" t="inlineStr">
        <is>
          <t>NG</t>
        </is>
      </c>
      <c r="J2449" s="131" t="n">
        <v>1349664</v>
      </c>
      <c r="K2449" s="129" t="n">
        <v>2020</v>
      </c>
      <c r="L2449" s="120">
        <f>IF(VLOOKUP(H2449,'Cross-Page Data'!$D$4:$F$48,3,FALSE)="natural gas",VLOOKUP(G2449,'Cross-Page Data'!$I$4:$J$19,2,FALSE),IF(VLOOKUP(H2449,'Cross-Page Data'!$D$4:$F$48,3,FALSE)="solar",IF(G2449="PV","solar PV","solar thermal"),IF(VLOOKUP(H2449,'Cross-Page Data'!$D$4:$F$48,3,FALSE)="wind",VLOOKUP(G2449,'Cross-Page Data'!$I$4:$J$19,2,FALSE),IF(VLOOKUP(H2449,'Cross-Page Data'!$D$4:$F$48,3,FALSE)="hydro",VLOOKUP(G2449,'Cross-Page Data'!$I$4:$J$19,2,FALSE),VLOOKUP(H2449,'Cross-Page Data'!$D$4:$F$48,3,FALSE)))))</f>
        <v/>
      </c>
      <c r="M2449" s="120">
        <f>IF(AND($P$2=FALSE,OR(F2449="Commercial NAICS Cogen",F2449="Industrial NAICS Cogen",F2449="NAICS-22 Cogen")),FALSE,IF(AND($P$3=FALSE,OR(F2449="Commercial NAICS Cogen",F2449="Commercial NAICS Non-Cogen",F2449="Industrial NAICS Cogen", F2449="industrial NAICS non-Cogen")),FALSE, TRUE))</f>
        <v/>
      </c>
    </row>
    <row r="2450">
      <c r="A2450" s="129" t="n">
        <v>50489</v>
      </c>
      <c r="B2450" s="130" t="inlineStr">
        <is>
          <t>PPG Powerhouse C</t>
        </is>
      </c>
      <c r="C2450" s="130" t="inlineStr">
        <is>
          <t>Eagle 2 US LLC</t>
        </is>
      </c>
      <c r="D2450" s="129" t="n">
        <v>14306</v>
      </c>
      <c r="E2450" s="130" t="inlineStr">
        <is>
          <t>LA</t>
        </is>
      </c>
      <c r="F2450" s="130" t="inlineStr">
        <is>
          <t>Industrial NAICS Cogen</t>
        </is>
      </c>
      <c r="G2450" s="130" t="inlineStr">
        <is>
          <t>ST</t>
        </is>
      </c>
      <c r="H2450" s="130" t="inlineStr">
        <is>
          <t>NG</t>
        </is>
      </c>
      <c r="I2450" s="130" t="inlineStr">
        <is>
          <t>NG</t>
        </is>
      </c>
      <c r="J2450" s="131" t="n">
        <v>157334.88</v>
      </c>
      <c r="K2450" s="129" t="n">
        <v>2020</v>
      </c>
      <c r="L2450" s="120">
        <f>IF(VLOOKUP(H2450,'Cross-Page Data'!$D$4:$F$48,3,FALSE)="natural gas",VLOOKUP(G2450,'Cross-Page Data'!$I$4:$J$19,2,FALSE),IF(VLOOKUP(H2450,'Cross-Page Data'!$D$4:$F$48,3,FALSE)="solar",IF(G2450="PV","solar PV","solar thermal"),IF(VLOOKUP(H2450,'Cross-Page Data'!$D$4:$F$48,3,FALSE)="wind",VLOOKUP(G2450,'Cross-Page Data'!$I$4:$J$19,2,FALSE),IF(VLOOKUP(H2450,'Cross-Page Data'!$D$4:$F$48,3,FALSE)="hydro",VLOOKUP(G2450,'Cross-Page Data'!$I$4:$J$19,2,FALSE),VLOOKUP(H2450,'Cross-Page Data'!$D$4:$F$48,3,FALSE)))))</f>
        <v/>
      </c>
      <c r="M2450" s="120">
        <f>IF(AND($P$2=FALSE,OR(F2450="Commercial NAICS Cogen",F2450="Industrial NAICS Cogen",F2450="NAICS-22 Cogen")),FALSE,IF(AND($P$3=FALSE,OR(F2450="Commercial NAICS Cogen",F2450="Commercial NAICS Non-Cogen",F2450="Industrial NAICS Cogen", F2450="industrial NAICS non-Cogen")),FALSE, TRUE))</f>
        <v/>
      </c>
    </row>
    <row r="2451">
      <c r="A2451" s="129" t="n">
        <v>50489</v>
      </c>
      <c r="B2451" s="130" t="inlineStr">
        <is>
          <t>PPG Powerhouse C</t>
        </is>
      </c>
      <c r="C2451" s="130" t="inlineStr">
        <is>
          <t>Eagle 2 US LLC</t>
        </is>
      </c>
      <c r="D2451" s="129" t="n">
        <v>14306</v>
      </c>
      <c r="E2451" s="130" t="inlineStr">
        <is>
          <t>LA</t>
        </is>
      </c>
      <c r="F2451" s="130" t="inlineStr">
        <is>
          <t>Industrial NAICS Cogen</t>
        </is>
      </c>
      <c r="G2451" s="130" t="inlineStr">
        <is>
          <t>ST</t>
        </is>
      </c>
      <c r="H2451" s="130" t="inlineStr">
        <is>
          <t>OG</t>
        </is>
      </c>
      <c r="I2451" s="130" t="inlineStr">
        <is>
          <t>OOG</t>
        </is>
      </c>
      <c r="J2451" s="131" t="n">
        <v>30997.116</v>
      </c>
      <c r="K2451" s="129" t="n">
        <v>2020</v>
      </c>
      <c r="L2451" s="120">
        <f>IF(VLOOKUP(H2451,'Cross-Page Data'!$D$4:$F$48,3,FALSE)="natural gas",VLOOKUP(G2451,'Cross-Page Data'!$I$4:$J$19,2,FALSE),IF(VLOOKUP(H2451,'Cross-Page Data'!$D$4:$F$48,3,FALSE)="solar",IF(G2451="PV","solar PV","solar thermal"),IF(VLOOKUP(H2451,'Cross-Page Data'!$D$4:$F$48,3,FALSE)="wind",VLOOKUP(G2451,'Cross-Page Data'!$I$4:$J$19,2,FALSE),IF(VLOOKUP(H2451,'Cross-Page Data'!$D$4:$F$48,3,FALSE)="hydro",VLOOKUP(G2451,'Cross-Page Data'!$I$4:$J$19,2,FALSE),VLOOKUP(H2451,'Cross-Page Data'!$D$4:$F$48,3,FALSE)))))</f>
        <v/>
      </c>
      <c r="M2451" s="120">
        <f>IF(AND($P$2=FALSE,OR(F2451="Commercial NAICS Cogen",F2451="Industrial NAICS Cogen",F2451="NAICS-22 Cogen")),FALSE,IF(AND($P$3=FALSE,OR(F2451="Commercial NAICS Cogen",F2451="Commercial NAICS Non-Cogen",F2451="Industrial NAICS Cogen", F2451="industrial NAICS non-Cogen")),FALSE, TRUE))</f>
        <v/>
      </c>
    </row>
    <row r="2452">
      <c r="A2452" s="129" t="n">
        <v>50491</v>
      </c>
      <c r="B2452" s="130" t="inlineStr">
        <is>
          <t>Axiall Natrium Plant</t>
        </is>
      </c>
      <c r="C2452" s="130" t="inlineStr">
        <is>
          <t>Westlake Chemical Natrium Plant</t>
        </is>
      </c>
      <c r="D2452" s="129" t="n">
        <v>60586</v>
      </c>
      <c r="E2452" s="130" t="inlineStr">
        <is>
          <t>WV</t>
        </is>
      </c>
      <c r="F2452" s="130" t="inlineStr">
        <is>
          <t>Industrial NAICS Cogen</t>
        </is>
      </c>
      <c r="G2452" s="130" t="inlineStr">
        <is>
          <t>ST</t>
        </is>
      </c>
      <c r="H2452" s="130" t="inlineStr">
        <is>
          <t>NG</t>
        </is>
      </c>
      <c r="I2452" s="130" t="inlineStr">
        <is>
          <t>NG</t>
        </is>
      </c>
      <c r="J2452" s="131" t="n">
        <v>672936.53</v>
      </c>
      <c r="K2452" s="129" t="n">
        <v>2020</v>
      </c>
      <c r="L2452" s="120">
        <f>IF(VLOOKUP(H2452,'Cross-Page Data'!$D$4:$F$48,3,FALSE)="natural gas",VLOOKUP(G2452,'Cross-Page Data'!$I$4:$J$19,2,FALSE),IF(VLOOKUP(H2452,'Cross-Page Data'!$D$4:$F$48,3,FALSE)="solar",IF(G2452="PV","solar PV","solar thermal"),IF(VLOOKUP(H2452,'Cross-Page Data'!$D$4:$F$48,3,FALSE)="wind",VLOOKUP(G2452,'Cross-Page Data'!$I$4:$J$19,2,FALSE),IF(VLOOKUP(H2452,'Cross-Page Data'!$D$4:$F$48,3,FALSE)="hydro",VLOOKUP(G2452,'Cross-Page Data'!$I$4:$J$19,2,FALSE),VLOOKUP(H2452,'Cross-Page Data'!$D$4:$F$48,3,FALSE)))))</f>
        <v/>
      </c>
      <c r="M2452" s="120">
        <f>IF(AND($P$2=FALSE,OR(F2452="Commercial NAICS Cogen",F2452="Industrial NAICS Cogen",F2452="NAICS-22 Cogen")),FALSE,IF(AND($P$3=FALSE,OR(F2452="Commercial NAICS Cogen",F2452="Commercial NAICS Non-Cogen",F2452="Industrial NAICS Cogen", F2452="industrial NAICS non-Cogen")),FALSE, TRUE))</f>
        <v/>
      </c>
    </row>
    <row r="2453">
      <c r="A2453" s="129" t="n">
        <v>50491</v>
      </c>
      <c r="B2453" s="130" t="inlineStr">
        <is>
          <t>Axiall Natrium Plant</t>
        </is>
      </c>
      <c r="C2453" s="130" t="inlineStr">
        <is>
          <t>Westlake Chemical Natrium Plant</t>
        </is>
      </c>
      <c r="D2453" s="129" t="n">
        <v>60586</v>
      </c>
      <c r="E2453" s="130" t="inlineStr">
        <is>
          <t>WV</t>
        </is>
      </c>
      <c r="F2453" s="130" t="inlineStr">
        <is>
          <t>Industrial NAICS Cogen</t>
        </is>
      </c>
      <c r="G2453" s="130" t="inlineStr">
        <is>
          <t>ST</t>
        </is>
      </c>
      <c r="H2453" s="130" t="inlineStr">
        <is>
          <t>OG</t>
        </is>
      </c>
      <c r="I2453" s="130" t="inlineStr">
        <is>
          <t>OOG</t>
        </is>
      </c>
      <c r="J2453" s="131" t="n">
        <v>46560.567</v>
      </c>
      <c r="K2453" s="129" t="n">
        <v>2020</v>
      </c>
      <c r="L2453" s="120">
        <f>IF(VLOOKUP(H2453,'Cross-Page Data'!$D$4:$F$48,3,FALSE)="natural gas",VLOOKUP(G2453,'Cross-Page Data'!$I$4:$J$19,2,FALSE),IF(VLOOKUP(H2453,'Cross-Page Data'!$D$4:$F$48,3,FALSE)="solar",IF(G2453="PV","solar PV","solar thermal"),IF(VLOOKUP(H2453,'Cross-Page Data'!$D$4:$F$48,3,FALSE)="wind",VLOOKUP(G2453,'Cross-Page Data'!$I$4:$J$19,2,FALSE),IF(VLOOKUP(H2453,'Cross-Page Data'!$D$4:$F$48,3,FALSE)="hydro",VLOOKUP(G2453,'Cross-Page Data'!$I$4:$J$19,2,FALSE),VLOOKUP(H2453,'Cross-Page Data'!$D$4:$F$48,3,FALSE)))))</f>
        <v/>
      </c>
      <c r="M2453" s="120">
        <f>IF(AND($P$2=FALSE,OR(F2453="Commercial NAICS Cogen",F2453="Industrial NAICS Cogen",F2453="NAICS-22 Cogen")),FALSE,IF(AND($P$3=FALSE,OR(F2453="Commercial NAICS Cogen",F2453="Commercial NAICS Non-Cogen",F2453="Industrial NAICS Cogen", F2453="industrial NAICS non-Cogen")),FALSE, TRUE))</f>
        <v/>
      </c>
    </row>
    <row r="2454">
      <c r="A2454" s="129" t="n">
        <v>50492</v>
      </c>
      <c r="B2454" s="130" t="inlineStr">
        <is>
          <t>Gas Utilization Facility</t>
        </is>
      </c>
      <c r="C2454" s="130" t="inlineStr">
        <is>
          <t>City of San Diego</t>
        </is>
      </c>
      <c r="D2454" s="129" t="n">
        <v>16764</v>
      </c>
      <c r="E2454" s="130" t="inlineStr">
        <is>
          <t>CA</t>
        </is>
      </c>
      <c r="F2454" s="130" t="inlineStr">
        <is>
          <t>Commercial NAICS Cogen</t>
        </is>
      </c>
      <c r="G2454" s="130" t="inlineStr">
        <is>
          <t>HY</t>
        </is>
      </c>
      <c r="H2454" s="130" t="inlineStr">
        <is>
          <t>WAT</t>
        </is>
      </c>
      <c r="I2454" s="130" t="inlineStr">
        <is>
          <t>HYC</t>
        </is>
      </c>
      <c r="J2454" s="131" t="n">
        <v>0</v>
      </c>
      <c r="K2454" s="129" t="n">
        <v>2020</v>
      </c>
      <c r="L2454" s="120">
        <f>IF(VLOOKUP(H2454,'Cross-Page Data'!$D$4:$F$48,3,FALSE)="natural gas",VLOOKUP(G2454,'Cross-Page Data'!$I$4:$J$19,2,FALSE),IF(VLOOKUP(H2454,'Cross-Page Data'!$D$4:$F$48,3,FALSE)="solar",IF(G2454="PV","solar PV","solar thermal"),IF(VLOOKUP(H2454,'Cross-Page Data'!$D$4:$F$48,3,FALSE)="wind",VLOOKUP(G2454,'Cross-Page Data'!$I$4:$J$19,2,FALSE),IF(VLOOKUP(H2454,'Cross-Page Data'!$D$4:$F$48,3,FALSE)="hydro",VLOOKUP(G2454,'Cross-Page Data'!$I$4:$J$19,2,FALSE),VLOOKUP(H2454,'Cross-Page Data'!$D$4:$F$48,3,FALSE)))))</f>
        <v/>
      </c>
      <c r="M2454" s="120">
        <f>IF(AND($P$2=FALSE,OR(F2454="Commercial NAICS Cogen",F2454="Industrial NAICS Cogen",F2454="NAICS-22 Cogen")),FALSE,IF(AND($P$3=FALSE,OR(F2454="Commercial NAICS Cogen",F2454="Commercial NAICS Non-Cogen",F2454="Industrial NAICS Cogen", F2454="industrial NAICS non-Cogen")),FALSE, TRUE))</f>
        <v/>
      </c>
    </row>
    <row r="2455">
      <c r="A2455" s="129" t="n">
        <v>50492</v>
      </c>
      <c r="B2455" s="130" t="inlineStr">
        <is>
          <t>Gas Utilization Facility</t>
        </is>
      </c>
      <c r="C2455" s="130" t="inlineStr">
        <is>
          <t>City of San Diego</t>
        </is>
      </c>
      <c r="D2455" s="129" t="n">
        <v>16764</v>
      </c>
      <c r="E2455" s="130" t="inlineStr">
        <is>
          <t>CA</t>
        </is>
      </c>
      <c r="F2455" s="130" t="inlineStr">
        <is>
          <t>Commercial NAICS Cogen</t>
        </is>
      </c>
      <c r="G2455" s="130" t="inlineStr">
        <is>
          <t>IC</t>
        </is>
      </c>
      <c r="H2455" s="130" t="inlineStr">
        <is>
          <t>NG</t>
        </is>
      </c>
      <c r="I2455" s="130" t="inlineStr">
        <is>
          <t>NG</t>
        </is>
      </c>
      <c r="J2455" s="131" t="n">
        <v>0</v>
      </c>
      <c r="K2455" s="129" t="n">
        <v>2020</v>
      </c>
      <c r="L2455" s="120">
        <f>IF(VLOOKUP(H2455,'Cross-Page Data'!$D$4:$F$48,3,FALSE)="natural gas",VLOOKUP(G2455,'Cross-Page Data'!$I$4:$J$19,2,FALSE),IF(VLOOKUP(H2455,'Cross-Page Data'!$D$4:$F$48,3,FALSE)="solar",IF(G2455="PV","solar PV","solar thermal"),IF(VLOOKUP(H2455,'Cross-Page Data'!$D$4:$F$48,3,FALSE)="wind",VLOOKUP(G2455,'Cross-Page Data'!$I$4:$J$19,2,FALSE),IF(VLOOKUP(H2455,'Cross-Page Data'!$D$4:$F$48,3,FALSE)="hydro",VLOOKUP(G2455,'Cross-Page Data'!$I$4:$J$19,2,FALSE),VLOOKUP(H2455,'Cross-Page Data'!$D$4:$F$48,3,FALSE)))))</f>
        <v/>
      </c>
      <c r="M2455" s="120">
        <f>IF(AND($P$2=FALSE,OR(F2455="Commercial NAICS Cogen",F2455="Industrial NAICS Cogen",F2455="NAICS-22 Cogen")),FALSE,IF(AND($P$3=FALSE,OR(F2455="Commercial NAICS Cogen",F2455="Commercial NAICS Non-Cogen",F2455="Industrial NAICS Cogen", F2455="industrial NAICS non-Cogen")),FALSE, TRUE))</f>
        <v/>
      </c>
    </row>
    <row r="2456">
      <c r="A2456" s="129" t="n">
        <v>50492</v>
      </c>
      <c r="B2456" s="130" t="inlineStr">
        <is>
          <t>Gas Utilization Facility</t>
        </is>
      </c>
      <c r="C2456" s="130" t="inlineStr">
        <is>
          <t>City of San Diego</t>
        </is>
      </c>
      <c r="D2456" s="129" t="n">
        <v>16764</v>
      </c>
      <c r="E2456" s="130" t="inlineStr">
        <is>
          <t>CA</t>
        </is>
      </c>
      <c r="F2456" s="130" t="inlineStr">
        <is>
          <t>Commercial NAICS Cogen</t>
        </is>
      </c>
      <c r="G2456" s="130" t="inlineStr">
        <is>
          <t>IC</t>
        </is>
      </c>
      <c r="H2456" s="130" t="inlineStr">
        <is>
          <t>OBG</t>
        </is>
      </c>
      <c r="I2456" s="130" t="inlineStr">
        <is>
          <t>ORW</t>
        </is>
      </c>
      <c r="J2456" s="131" t="n">
        <v>11459</v>
      </c>
      <c r="K2456" s="129" t="n">
        <v>2020</v>
      </c>
      <c r="L2456" s="120">
        <f>IF(VLOOKUP(H2456,'Cross-Page Data'!$D$4:$F$48,3,FALSE)="natural gas",VLOOKUP(G2456,'Cross-Page Data'!$I$4:$J$19,2,FALSE),IF(VLOOKUP(H2456,'Cross-Page Data'!$D$4:$F$48,3,FALSE)="solar",IF(G2456="PV","solar PV","solar thermal"),IF(VLOOKUP(H2456,'Cross-Page Data'!$D$4:$F$48,3,FALSE)="wind",VLOOKUP(G2456,'Cross-Page Data'!$I$4:$J$19,2,FALSE),IF(VLOOKUP(H2456,'Cross-Page Data'!$D$4:$F$48,3,FALSE)="hydro",VLOOKUP(G2456,'Cross-Page Data'!$I$4:$J$19,2,FALSE),VLOOKUP(H2456,'Cross-Page Data'!$D$4:$F$48,3,FALSE)))))</f>
        <v/>
      </c>
      <c r="M2456" s="120">
        <f>IF(AND($P$2=FALSE,OR(F2456="Commercial NAICS Cogen",F2456="Industrial NAICS Cogen",F2456="NAICS-22 Cogen")),FALSE,IF(AND($P$3=FALSE,OR(F2456="Commercial NAICS Cogen",F2456="Commercial NAICS Non-Cogen",F2456="Industrial NAICS Cogen", F2456="industrial NAICS non-Cogen")),FALSE, TRUE))</f>
        <v/>
      </c>
    </row>
    <row r="2457">
      <c r="A2457" s="129" t="n">
        <v>50498</v>
      </c>
      <c r="B2457" s="130" t="inlineStr">
        <is>
          <t>Capitol District Energy Center</t>
        </is>
      </c>
      <c r="C2457" s="130" t="inlineStr">
        <is>
          <t>Capitol District Energy Center</t>
        </is>
      </c>
      <c r="D2457" s="129" t="n">
        <v>2956</v>
      </c>
      <c r="E2457" s="130" t="inlineStr">
        <is>
          <t>CT</t>
        </is>
      </c>
      <c r="F2457" s="130" t="inlineStr">
        <is>
          <t>NAICS-22 Cogen</t>
        </is>
      </c>
      <c r="G2457" s="130" t="inlineStr">
        <is>
          <t>CA</t>
        </is>
      </c>
      <c r="H2457" s="130" t="inlineStr">
        <is>
          <t>DFO</t>
        </is>
      </c>
      <c r="I2457" s="130" t="inlineStr">
        <is>
          <t>DFO</t>
        </is>
      </c>
      <c r="J2457" s="131" t="n">
        <v>0</v>
      </c>
      <c r="K2457" s="129" t="n">
        <v>2020</v>
      </c>
      <c r="L2457" s="120">
        <f>IF(VLOOKUP(H2457,'Cross-Page Data'!$D$4:$F$48,3,FALSE)="natural gas",VLOOKUP(G2457,'Cross-Page Data'!$I$4:$J$19,2,FALSE),IF(VLOOKUP(H2457,'Cross-Page Data'!$D$4:$F$48,3,FALSE)="solar",IF(G2457="PV","solar PV","solar thermal"),IF(VLOOKUP(H2457,'Cross-Page Data'!$D$4:$F$48,3,FALSE)="wind",VLOOKUP(G2457,'Cross-Page Data'!$I$4:$J$19,2,FALSE),IF(VLOOKUP(H2457,'Cross-Page Data'!$D$4:$F$48,3,FALSE)="hydro",VLOOKUP(G2457,'Cross-Page Data'!$I$4:$J$19,2,FALSE),VLOOKUP(H2457,'Cross-Page Data'!$D$4:$F$48,3,FALSE)))))</f>
        <v/>
      </c>
      <c r="M2457" s="120">
        <f>IF(AND($P$2=FALSE,OR(F2457="Commercial NAICS Cogen",F2457="Industrial NAICS Cogen",F2457="NAICS-22 Cogen")),FALSE,IF(AND($P$3=FALSE,OR(F2457="Commercial NAICS Cogen",F2457="Commercial NAICS Non-Cogen",F2457="Industrial NAICS Cogen", F2457="industrial NAICS non-Cogen")),FALSE, TRUE))</f>
        <v/>
      </c>
    </row>
    <row r="2458">
      <c r="A2458" s="129" t="n">
        <v>50498</v>
      </c>
      <c r="B2458" s="130" t="inlineStr">
        <is>
          <t>Capitol District Energy Center</t>
        </is>
      </c>
      <c r="C2458" s="130" t="inlineStr">
        <is>
          <t>Capitol District Energy Center</t>
        </is>
      </c>
      <c r="D2458" s="129" t="n">
        <v>2956</v>
      </c>
      <c r="E2458" s="130" t="inlineStr">
        <is>
          <t>CT</t>
        </is>
      </c>
      <c r="F2458" s="130" t="inlineStr">
        <is>
          <t>NAICS-22 Cogen</t>
        </is>
      </c>
      <c r="G2458" s="130" t="inlineStr">
        <is>
          <t>CA</t>
        </is>
      </c>
      <c r="H2458" s="130" t="inlineStr">
        <is>
          <t>NG</t>
        </is>
      </c>
      <c r="I2458" s="130" t="inlineStr">
        <is>
          <t>NG</t>
        </is>
      </c>
      <c r="J2458" s="131" t="n">
        <v>3131</v>
      </c>
      <c r="K2458" s="129" t="n">
        <v>2020</v>
      </c>
      <c r="L2458" s="120">
        <f>IF(VLOOKUP(H2458,'Cross-Page Data'!$D$4:$F$48,3,FALSE)="natural gas",VLOOKUP(G2458,'Cross-Page Data'!$I$4:$J$19,2,FALSE),IF(VLOOKUP(H2458,'Cross-Page Data'!$D$4:$F$48,3,FALSE)="solar",IF(G2458="PV","solar PV","solar thermal"),IF(VLOOKUP(H2458,'Cross-Page Data'!$D$4:$F$48,3,FALSE)="wind",VLOOKUP(G2458,'Cross-Page Data'!$I$4:$J$19,2,FALSE),IF(VLOOKUP(H2458,'Cross-Page Data'!$D$4:$F$48,3,FALSE)="hydro",VLOOKUP(G2458,'Cross-Page Data'!$I$4:$J$19,2,FALSE),VLOOKUP(H2458,'Cross-Page Data'!$D$4:$F$48,3,FALSE)))))</f>
        <v/>
      </c>
      <c r="M2458" s="120">
        <f>IF(AND($P$2=FALSE,OR(F2458="Commercial NAICS Cogen",F2458="Industrial NAICS Cogen",F2458="NAICS-22 Cogen")),FALSE,IF(AND($P$3=FALSE,OR(F2458="Commercial NAICS Cogen",F2458="Commercial NAICS Non-Cogen",F2458="Industrial NAICS Cogen", F2458="industrial NAICS non-Cogen")),FALSE, TRUE))</f>
        <v/>
      </c>
    </row>
    <row r="2459">
      <c r="A2459" s="129" t="n">
        <v>50498</v>
      </c>
      <c r="B2459" s="130" t="inlineStr">
        <is>
          <t>Capitol District Energy Center</t>
        </is>
      </c>
      <c r="C2459" s="130" t="inlineStr">
        <is>
          <t>Capitol District Energy Center</t>
        </is>
      </c>
      <c r="D2459" s="129" t="n">
        <v>2956</v>
      </c>
      <c r="E2459" s="130" t="inlineStr">
        <is>
          <t>CT</t>
        </is>
      </c>
      <c r="F2459" s="130" t="inlineStr">
        <is>
          <t>NAICS-22 Cogen</t>
        </is>
      </c>
      <c r="G2459" s="130" t="inlineStr">
        <is>
          <t>CT</t>
        </is>
      </c>
      <c r="H2459" s="130" t="inlineStr">
        <is>
          <t>DFO</t>
        </is>
      </c>
      <c r="I2459" s="130" t="inlineStr">
        <is>
          <t>DFO</t>
        </is>
      </c>
      <c r="J2459" s="131" t="n">
        <v>0</v>
      </c>
      <c r="K2459" s="129" t="n">
        <v>2020</v>
      </c>
      <c r="L2459" s="120">
        <f>IF(VLOOKUP(H2459,'Cross-Page Data'!$D$4:$F$48,3,FALSE)="natural gas",VLOOKUP(G2459,'Cross-Page Data'!$I$4:$J$19,2,FALSE),IF(VLOOKUP(H2459,'Cross-Page Data'!$D$4:$F$48,3,FALSE)="solar",IF(G2459="PV","solar PV","solar thermal"),IF(VLOOKUP(H2459,'Cross-Page Data'!$D$4:$F$48,3,FALSE)="wind",VLOOKUP(G2459,'Cross-Page Data'!$I$4:$J$19,2,FALSE),IF(VLOOKUP(H2459,'Cross-Page Data'!$D$4:$F$48,3,FALSE)="hydro",VLOOKUP(G2459,'Cross-Page Data'!$I$4:$J$19,2,FALSE),VLOOKUP(H2459,'Cross-Page Data'!$D$4:$F$48,3,FALSE)))))</f>
        <v/>
      </c>
      <c r="M2459" s="120">
        <f>IF(AND($P$2=FALSE,OR(F2459="Commercial NAICS Cogen",F2459="Industrial NAICS Cogen",F2459="NAICS-22 Cogen")),FALSE,IF(AND($P$3=FALSE,OR(F2459="Commercial NAICS Cogen",F2459="Commercial NAICS Non-Cogen",F2459="Industrial NAICS Cogen", F2459="industrial NAICS non-Cogen")),FALSE, TRUE))</f>
        <v/>
      </c>
    </row>
    <row r="2460">
      <c r="A2460" s="129" t="n">
        <v>50498</v>
      </c>
      <c r="B2460" s="130" t="inlineStr">
        <is>
          <t>Capitol District Energy Center</t>
        </is>
      </c>
      <c r="C2460" s="130" t="inlineStr">
        <is>
          <t>Capitol District Energy Center</t>
        </is>
      </c>
      <c r="D2460" s="129" t="n">
        <v>2956</v>
      </c>
      <c r="E2460" s="130" t="inlineStr">
        <is>
          <t>CT</t>
        </is>
      </c>
      <c r="F2460" s="130" t="inlineStr">
        <is>
          <t>NAICS-22 Cogen</t>
        </is>
      </c>
      <c r="G2460" s="130" t="inlineStr">
        <is>
          <t>CT</t>
        </is>
      </c>
      <c r="H2460" s="130" t="inlineStr">
        <is>
          <t>NG</t>
        </is>
      </c>
      <c r="I2460" s="130" t="inlineStr">
        <is>
          <t>NG</t>
        </is>
      </c>
      <c r="J2460" s="131" t="n">
        <v>7364</v>
      </c>
      <c r="K2460" s="129" t="n">
        <v>2020</v>
      </c>
      <c r="L2460" s="120">
        <f>IF(VLOOKUP(H2460,'Cross-Page Data'!$D$4:$F$48,3,FALSE)="natural gas",VLOOKUP(G2460,'Cross-Page Data'!$I$4:$J$19,2,FALSE),IF(VLOOKUP(H2460,'Cross-Page Data'!$D$4:$F$48,3,FALSE)="solar",IF(G2460="PV","solar PV","solar thermal"),IF(VLOOKUP(H2460,'Cross-Page Data'!$D$4:$F$48,3,FALSE)="wind",VLOOKUP(G2460,'Cross-Page Data'!$I$4:$J$19,2,FALSE),IF(VLOOKUP(H2460,'Cross-Page Data'!$D$4:$F$48,3,FALSE)="hydro",VLOOKUP(G2460,'Cross-Page Data'!$I$4:$J$19,2,FALSE),VLOOKUP(H2460,'Cross-Page Data'!$D$4:$F$48,3,FALSE)))))</f>
        <v/>
      </c>
      <c r="M2460" s="120">
        <f>IF(AND($P$2=FALSE,OR(F2460="Commercial NAICS Cogen",F2460="Industrial NAICS Cogen",F2460="NAICS-22 Cogen")),FALSE,IF(AND($P$3=FALSE,OR(F2460="Commercial NAICS Cogen",F2460="Commercial NAICS Non-Cogen",F2460="Industrial NAICS Cogen", F2460="industrial NAICS non-Cogen")),FALSE, TRUE))</f>
        <v/>
      </c>
    </row>
    <row r="2461">
      <c r="A2461" s="129" t="n">
        <v>50509</v>
      </c>
      <c r="B2461" s="130" t="inlineStr">
        <is>
          <t>PCS Phosphate</t>
        </is>
      </c>
      <c r="C2461" s="130" t="inlineStr">
        <is>
          <t>PCS Phosphate</t>
        </is>
      </c>
      <c r="D2461" s="129" t="n">
        <v>22175</v>
      </c>
      <c r="E2461" s="130" t="inlineStr">
        <is>
          <t>NC</t>
        </is>
      </c>
      <c r="F2461" s="130" t="inlineStr">
        <is>
          <t>Industrial NAICS Cogen</t>
        </is>
      </c>
      <c r="G2461" s="130" t="inlineStr">
        <is>
          <t>ST</t>
        </is>
      </c>
      <c r="H2461" s="130" t="inlineStr">
        <is>
          <t>WH</t>
        </is>
      </c>
      <c r="I2461" s="130" t="inlineStr">
        <is>
          <t>OTH</t>
        </is>
      </c>
      <c r="J2461" s="131" t="n">
        <v>197567</v>
      </c>
      <c r="K2461" s="129" t="n">
        <v>2020</v>
      </c>
      <c r="L2461" s="120">
        <f>IF(VLOOKUP(H2461,'Cross-Page Data'!$D$4:$F$48,3,FALSE)="natural gas",VLOOKUP(G2461,'Cross-Page Data'!$I$4:$J$19,2,FALSE),IF(VLOOKUP(H2461,'Cross-Page Data'!$D$4:$F$48,3,FALSE)="solar",IF(G2461="PV","solar PV","solar thermal"),IF(VLOOKUP(H2461,'Cross-Page Data'!$D$4:$F$48,3,FALSE)="wind",VLOOKUP(G2461,'Cross-Page Data'!$I$4:$J$19,2,FALSE),IF(VLOOKUP(H2461,'Cross-Page Data'!$D$4:$F$48,3,FALSE)="hydro",VLOOKUP(G2461,'Cross-Page Data'!$I$4:$J$19,2,FALSE),VLOOKUP(H2461,'Cross-Page Data'!$D$4:$F$48,3,FALSE)))))</f>
        <v/>
      </c>
      <c r="M2461" s="120">
        <f>IF(AND($P$2=FALSE,OR(F2461="Commercial NAICS Cogen",F2461="Industrial NAICS Cogen",F2461="NAICS-22 Cogen")),FALSE,IF(AND($P$3=FALSE,OR(F2461="Commercial NAICS Cogen",F2461="Commercial NAICS Non-Cogen",F2461="Industrial NAICS Cogen", F2461="industrial NAICS non-Cogen")),FALSE, TRUE))</f>
        <v/>
      </c>
    </row>
    <row r="2462">
      <c r="A2462" s="129" t="n">
        <v>50530</v>
      </c>
      <c r="B2462" s="130" t="inlineStr">
        <is>
          <t>Equilon Los Angeles Refining</t>
        </is>
      </c>
      <c r="C2462" s="130" t="inlineStr">
        <is>
          <t>Tesoro Refining and Marketing Company</t>
        </is>
      </c>
      <c r="D2462" s="129" t="n">
        <v>55985</v>
      </c>
      <c r="E2462" s="130" t="inlineStr">
        <is>
          <t>CA</t>
        </is>
      </c>
      <c r="F2462" s="130" t="inlineStr">
        <is>
          <t>Industrial NAICS Cogen</t>
        </is>
      </c>
      <c r="G2462" s="130" t="inlineStr">
        <is>
          <t>GT</t>
        </is>
      </c>
      <c r="H2462" s="130" t="inlineStr">
        <is>
          <t>NG</t>
        </is>
      </c>
      <c r="I2462" s="130" t="inlineStr">
        <is>
          <t>NG</t>
        </is>
      </c>
      <c r="J2462" s="131" t="n">
        <v>67266.287</v>
      </c>
      <c r="K2462" s="129" t="n">
        <v>2020</v>
      </c>
      <c r="L2462" s="120">
        <f>IF(VLOOKUP(H2462,'Cross-Page Data'!$D$4:$F$48,3,FALSE)="natural gas",VLOOKUP(G2462,'Cross-Page Data'!$I$4:$J$19,2,FALSE),IF(VLOOKUP(H2462,'Cross-Page Data'!$D$4:$F$48,3,FALSE)="solar",IF(G2462="PV","solar PV","solar thermal"),IF(VLOOKUP(H2462,'Cross-Page Data'!$D$4:$F$48,3,FALSE)="wind",VLOOKUP(G2462,'Cross-Page Data'!$I$4:$J$19,2,FALSE),IF(VLOOKUP(H2462,'Cross-Page Data'!$D$4:$F$48,3,FALSE)="hydro",VLOOKUP(G2462,'Cross-Page Data'!$I$4:$J$19,2,FALSE),VLOOKUP(H2462,'Cross-Page Data'!$D$4:$F$48,3,FALSE)))))</f>
        <v/>
      </c>
      <c r="M2462" s="120">
        <f>IF(AND($P$2=FALSE,OR(F2462="Commercial NAICS Cogen",F2462="Industrial NAICS Cogen",F2462="NAICS-22 Cogen")),FALSE,IF(AND($P$3=FALSE,OR(F2462="Commercial NAICS Cogen",F2462="Commercial NAICS Non-Cogen",F2462="Industrial NAICS Cogen", F2462="industrial NAICS non-Cogen")),FALSE, TRUE))</f>
        <v/>
      </c>
    </row>
    <row r="2463">
      <c r="A2463" s="129" t="n">
        <v>50530</v>
      </c>
      <c r="B2463" s="130" t="inlineStr">
        <is>
          <t>Equilon Los Angeles Refining</t>
        </is>
      </c>
      <c r="C2463" s="130" t="inlineStr">
        <is>
          <t>Tesoro Refining and Marketing Company</t>
        </is>
      </c>
      <c r="D2463" s="129" t="n">
        <v>55985</v>
      </c>
      <c r="E2463" s="130" t="inlineStr">
        <is>
          <t>CA</t>
        </is>
      </c>
      <c r="F2463" s="130" t="inlineStr">
        <is>
          <t>Industrial NAICS Cogen</t>
        </is>
      </c>
      <c r="G2463" s="130" t="inlineStr">
        <is>
          <t>GT</t>
        </is>
      </c>
      <c r="H2463" s="130" t="inlineStr">
        <is>
          <t>OG</t>
        </is>
      </c>
      <c r="I2463" s="130" t="inlineStr">
        <is>
          <t>OOG</t>
        </is>
      </c>
      <c r="J2463" s="131" t="n">
        <v>247985.99</v>
      </c>
      <c r="K2463" s="129" t="n">
        <v>2020</v>
      </c>
      <c r="L2463" s="120">
        <f>IF(VLOOKUP(H2463,'Cross-Page Data'!$D$4:$F$48,3,FALSE)="natural gas",VLOOKUP(G2463,'Cross-Page Data'!$I$4:$J$19,2,FALSE),IF(VLOOKUP(H2463,'Cross-Page Data'!$D$4:$F$48,3,FALSE)="solar",IF(G2463="PV","solar PV","solar thermal"),IF(VLOOKUP(H2463,'Cross-Page Data'!$D$4:$F$48,3,FALSE)="wind",VLOOKUP(G2463,'Cross-Page Data'!$I$4:$J$19,2,FALSE),IF(VLOOKUP(H2463,'Cross-Page Data'!$D$4:$F$48,3,FALSE)="hydro",VLOOKUP(G2463,'Cross-Page Data'!$I$4:$J$19,2,FALSE),VLOOKUP(H2463,'Cross-Page Data'!$D$4:$F$48,3,FALSE)))))</f>
        <v/>
      </c>
      <c r="M2463" s="120">
        <f>IF(AND($P$2=FALSE,OR(F2463="Commercial NAICS Cogen",F2463="Industrial NAICS Cogen",F2463="NAICS-22 Cogen")),FALSE,IF(AND($P$3=FALSE,OR(F2463="Commercial NAICS Cogen",F2463="Commercial NAICS Non-Cogen",F2463="Industrial NAICS Cogen", F2463="industrial NAICS non-Cogen")),FALSE, TRUE))</f>
        <v/>
      </c>
    </row>
    <row r="2464">
      <c r="A2464" s="129" t="n">
        <v>50530</v>
      </c>
      <c r="B2464" s="130" t="inlineStr">
        <is>
          <t>Equilon Los Angeles Refining</t>
        </is>
      </c>
      <c r="C2464" s="130" t="inlineStr">
        <is>
          <t>Tesoro Refining and Marketing Company</t>
        </is>
      </c>
      <c r="D2464" s="129" t="n">
        <v>55985</v>
      </c>
      <c r="E2464" s="130" t="inlineStr">
        <is>
          <t>CA</t>
        </is>
      </c>
      <c r="F2464" s="130" t="inlineStr">
        <is>
          <t>Industrial NAICS Cogen</t>
        </is>
      </c>
      <c r="G2464" s="130" t="inlineStr">
        <is>
          <t>ST</t>
        </is>
      </c>
      <c r="H2464" s="130" t="inlineStr">
        <is>
          <t>NG</t>
        </is>
      </c>
      <c r="I2464" s="130" t="inlineStr">
        <is>
          <t>NG</t>
        </is>
      </c>
      <c r="J2464" s="131" t="n">
        <v>11604.78</v>
      </c>
      <c r="K2464" s="129" t="n">
        <v>2020</v>
      </c>
      <c r="L2464" s="120">
        <f>IF(VLOOKUP(H2464,'Cross-Page Data'!$D$4:$F$48,3,FALSE)="natural gas",VLOOKUP(G2464,'Cross-Page Data'!$I$4:$J$19,2,FALSE),IF(VLOOKUP(H2464,'Cross-Page Data'!$D$4:$F$48,3,FALSE)="solar",IF(G2464="PV","solar PV","solar thermal"),IF(VLOOKUP(H2464,'Cross-Page Data'!$D$4:$F$48,3,FALSE)="wind",VLOOKUP(G2464,'Cross-Page Data'!$I$4:$J$19,2,FALSE),IF(VLOOKUP(H2464,'Cross-Page Data'!$D$4:$F$48,3,FALSE)="hydro",VLOOKUP(G2464,'Cross-Page Data'!$I$4:$J$19,2,FALSE),VLOOKUP(H2464,'Cross-Page Data'!$D$4:$F$48,3,FALSE)))))</f>
        <v/>
      </c>
      <c r="M2464" s="120">
        <f>IF(AND($P$2=FALSE,OR(F2464="Commercial NAICS Cogen",F2464="Industrial NAICS Cogen",F2464="NAICS-22 Cogen")),FALSE,IF(AND($P$3=FALSE,OR(F2464="Commercial NAICS Cogen",F2464="Commercial NAICS Non-Cogen",F2464="Industrial NAICS Cogen", F2464="industrial NAICS non-Cogen")),FALSE, TRUE))</f>
        <v/>
      </c>
    </row>
    <row r="2465">
      <c r="A2465" s="129" t="n">
        <v>50530</v>
      </c>
      <c r="B2465" s="130" t="inlineStr">
        <is>
          <t>Equilon Los Angeles Refining</t>
        </is>
      </c>
      <c r="C2465" s="130" t="inlineStr">
        <is>
          <t>Tesoro Refining and Marketing Company</t>
        </is>
      </c>
      <c r="D2465" s="129" t="n">
        <v>55985</v>
      </c>
      <c r="E2465" s="130" t="inlineStr">
        <is>
          <t>CA</t>
        </is>
      </c>
      <c r="F2465" s="130" t="inlineStr">
        <is>
          <t>Industrial NAICS Cogen</t>
        </is>
      </c>
      <c r="G2465" s="130" t="inlineStr">
        <is>
          <t>ST</t>
        </is>
      </c>
      <c r="H2465" s="130" t="inlineStr">
        <is>
          <t>OG</t>
        </is>
      </c>
      <c r="I2465" s="130" t="inlineStr">
        <is>
          <t>OOG</t>
        </is>
      </c>
      <c r="J2465" s="131" t="n">
        <v>34183.1</v>
      </c>
      <c r="K2465" s="129" t="n">
        <v>2020</v>
      </c>
      <c r="L2465" s="120">
        <f>IF(VLOOKUP(H2465,'Cross-Page Data'!$D$4:$F$48,3,FALSE)="natural gas",VLOOKUP(G2465,'Cross-Page Data'!$I$4:$J$19,2,FALSE),IF(VLOOKUP(H2465,'Cross-Page Data'!$D$4:$F$48,3,FALSE)="solar",IF(G2465="PV","solar PV","solar thermal"),IF(VLOOKUP(H2465,'Cross-Page Data'!$D$4:$F$48,3,FALSE)="wind",VLOOKUP(G2465,'Cross-Page Data'!$I$4:$J$19,2,FALSE),IF(VLOOKUP(H2465,'Cross-Page Data'!$D$4:$F$48,3,FALSE)="hydro",VLOOKUP(G2465,'Cross-Page Data'!$I$4:$J$19,2,FALSE),VLOOKUP(H2465,'Cross-Page Data'!$D$4:$F$48,3,FALSE)))))</f>
        <v/>
      </c>
      <c r="M2465" s="120">
        <f>IF(AND($P$2=FALSE,OR(F2465="Commercial NAICS Cogen",F2465="Industrial NAICS Cogen",F2465="NAICS-22 Cogen")),FALSE,IF(AND($P$3=FALSE,OR(F2465="Commercial NAICS Cogen",F2465="Commercial NAICS Non-Cogen",F2465="Industrial NAICS Cogen", F2465="industrial NAICS non-Cogen")),FALSE, TRUE))</f>
        <v/>
      </c>
    </row>
    <row r="2466">
      <c r="A2466" s="129" t="n">
        <v>50537</v>
      </c>
      <c r="B2466" s="130" t="inlineStr">
        <is>
          <t>SRI International Cogen Project</t>
        </is>
      </c>
      <c r="C2466" s="130" t="inlineStr">
        <is>
          <t>IPT SRI Cogeneration Inc</t>
        </is>
      </c>
      <c r="D2466" s="129" t="n">
        <v>9297</v>
      </c>
      <c r="E2466" s="130" t="inlineStr">
        <is>
          <t>CA</t>
        </is>
      </c>
      <c r="F2466" s="130" t="inlineStr">
        <is>
          <t>Commercial NAICS Cogen</t>
        </is>
      </c>
      <c r="G2466" s="130" t="inlineStr">
        <is>
          <t>GT</t>
        </is>
      </c>
      <c r="H2466" s="130" t="inlineStr">
        <is>
          <t>DFO</t>
        </is>
      </c>
      <c r="I2466" s="130" t="inlineStr">
        <is>
          <t>DFO</t>
        </is>
      </c>
      <c r="J2466" s="131" t="n">
        <v>0</v>
      </c>
      <c r="K2466" s="129" t="n">
        <v>2020</v>
      </c>
      <c r="L2466" s="120">
        <f>IF(VLOOKUP(H2466,'Cross-Page Data'!$D$4:$F$48,3,FALSE)="natural gas",VLOOKUP(G2466,'Cross-Page Data'!$I$4:$J$19,2,FALSE),IF(VLOOKUP(H2466,'Cross-Page Data'!$D$4:$F$48,3,FALSE)="solar",IF(G2466="PV","solar PV","solar thermal"),IF(VLOOKUP(H2466,'Cross-Page Data'!$D$4:$F$48,3,FALSE)="wind",VLOOKUP(G2466,'Cross-Page Data'!$I$4:$J$19,2,FALSE),IF(VLOOKUP(H2466,'Cross-Page Data'!$D$4:$F$48,3,FALSE)="hydro",VLOOKUP(G2466,'Cross-Page Data'!$I$4:$J$19,2,FALSE),VLOOKUP(H2466,'Cross-Page Data'!$D$4:$F$48,3,FALSE)))))</f>
        <v/>
      </c>
      <c r="M2466" s="120">
        <f>IF(AND($P$2=FALSE,OR(F2466="Commercial NAICS Cogen",F2466="Industrial NAICS Cogen",F2466="NAICS-22 Cogen")),FALSE,IF(AND($P$3=FALSE,OR(F2466="Commercial NAICS Cogen",F2466="Commercial NAICS Non-Cogen",F2466="Industrial NAICS Cogen", F2466="industrial NAICS non-Cogen")),FALSE, TRUE))</f>
        <v/>
      </c>
    </row>
    <row r="2467">
      <c r="A2467" s="129" t="n">
        <v>50537</v>
      </c>
      <c r="B2467" s="130" t="inlineStr">
        <is>
          <t>SRI International Cogen Project</t>
        </is>
      </c>
      <c r="C2467" s="130" t="inlineStr">
        <is>
          <t>IPT SRI Cogeneration Inc</t>
        </is>
      </c>
      <c r="D2467" s="129" t="n">
        <v>9297</v>
      </c>
      <c r="E2467" s="130" t="inlineStr">
        <is>
          <t>CA</t>
        </is>
      </c>
      <c r="F2467" s="130" t="inlineStr">
        <is>
          <t>Commercial NAICS Cogen</t>
        </is>
      </c>
      <c r="G2467" s="130" t="inlineStr">
        <is>
          <t>GT</t>
        </is>
      </c>
      <c r="H2467" s="130" t="inlineStr">
        <is>
          <t>NG</t>
        </is>
      </c>
      <c r="I2467" s="130" t="inlineStr">
        <is>
          <t>NG</t>
        </is>
      </c>
      <c r="J2467" s="131" t="n">
        <v>28459</v>
      </c>
      <c r="K2467" s="129" t="n">
        <v>2020</v>
      </c>
      <c r="L2467" s="120">
        <f>IF(VLOOKUP(H2467,'Cross-Page Data'!$D$4:$F$48,3,FALSE)="natural gas",VLOOKUP(G2467,'Cross-Page Data'!$I$4:$J$19,2,FALSE),IF(VLOOKUP(H2467,'Cross-Page Data'!$D$4:$F$48,3,FALSE)="solar",IF(G2467="PV","solar PV","solar thermal"),IF(VLOOKUP(H2467,'Cross-Page Data'!$D$4:$F$48,3,FALSE)="wind",VLOOKUP(G2467,'Cross-Page Data'!$I$4:$J$19,2,FALSE),IF(VLOOKUP(H2467,'Cross-Page Data'!$D$4:$F$48,3,FALSE)="hydro",VLOOKUP(G2467,'Cross-Page Data'!$I$4:$J$19,2,FALSE),VLOOKUP(H2467,'Cross-Page Data'!$D$4:$F$48,3,FALSE)))))</f>
        <v/>
      </c>
      <c r="M2467" s="120">
        <f>IF(AND($P$2=FALSE,OR(F2467="Commercial NAICS Cogen",F2467="Industrial NAICS Cogen",F2467="NAICS-22 Cogen")),FALSE,IF(AND($P$3=FALSE,OR(F2467="Commercial NAICS Cogen",F2467="Commercial NAICS Non-Cogen",F2467="Industrial NAICS Cogen", F2467="industrial NAICS non-Cogen")),FALSE, TRUE))</f>
        <v/>
      </c>
    </row>
    <row r="2468">
      <c r="A2468" s="129" t="n">
        <v>50540</v>
      </c>
      <c r="B2468" s="130" t="inlineStr">
        <is>
          <t>BP Carson Refinery</t>
        </is>
      </c>
      <c r="C2468" s="130" t="inlineStr">
        <is>
          <t>Tesoro Carson Refinery</t>
        </is>
      </c>
      <c r="D2468" s="129" t="n">
        <v>2696</v>
      </c>
      <c r="E2468" s="130" t="inlineStr">
        <is>
          <t>CA</t>
        </is>
      </c>
      <c r="F2468" s="130" t="inlineStr">
        <is>
          <t>Industrial NAICS Non-Cogen</t>
        </is>
      </c>
      <c r="G2468" s="130" t="inlineStr">
        <is>
          <t>OT</t>
        </is>
      </c>
      <c r="H2468" s="130" t="inlineStr">
        <is>
          <t>NG</t>
        </is>
      </c>
      <c r="I2468" s="130" t="inlineStr">
        <is>
          <t>NG</t>
        </is>
      </c>
      <c r="J2468" s="131" t="n">
        <v>0</v>
      </c>
      <c r="K2468" s="129" t="n">
        <v>2020</v>
      </c>
      <c r="L2468" s="120">
        <f>IF(VLOOKUP(H2468,'Cross-Page Data'!$D$4:$F$48,3,FALSE)="natural gas",VLOOKUP(G2468,'Cross-Page Data'!$I$4:$J$19,2,FALSE),IF(VLOOKUP(H2468,'Cross-Page Data'!$D$4:$F$48,3,FALSE)="solar",IF(G2468="PV","solar PV","solar thermal"),IF(VLOOKUP(H2468,'Cross-Page Data'!$D$4:$F$48,3,FALSE)="wind",VLOOKUP(G2468,'Cross-Page Data'!$I$4:$J$19,2,FALSE),IF(VLOOKUP(H2468,'Cross-Page Data'!$D$4:$F$48,3,FALSE)="hydro",VLOOKUP(G2468,'Cross-Page Data'!$I$4:$J$19,2,FALSE),VLOOKUP(H2468,'Cross-Page Data'!$D$4:$F$48,3,FALSE)))))</f>
        <v/>
      </c>
      <c r="M2468" s="120">
        <f>IF(AND($P$2=FALSE,OR(F2468="Commercial NAICS Cogen",F2468="Industrial NAICS Cogen",F2468="NAICS-22 Cogen")),FALSE,IF(AND($P$3=FALSE,OR(F2468="Commercial NAICS Cogen",F2468="Commercial NAICS Non-Cogen",F2468="Industrial NAICS Cogen", F2468="industrial NAICS non-Cogen")),FALSE, TRUE))</f>
        <v/>
      </c>
    </row>
    <row r="2469">
      <c r="A2469" s="129" t="n">
        <v>50540</v>
      </c>
      <c r="B2469" s="130" t="inlineStr">
        <is>
          <t>BP Carson Refinery</t>
        </is>
      </c>
      <c r="C2469" s="130" t="inlineStr">
        <is>
          <t>Tesoro Carson Refinery</t>
        </is>
      </c>
      <c r="D2469" s="129" t="n">
        <v>2696</v>
      </c>
      <c r="E2469" s="130" t="inlineStr">
        <is>
          <t>CA</t>
        </is>
      </c>
      <c r="F2469" s="130" t="inlineStr">
        <is>
          <t>Industrial NAICS Non-Cogen</t>
        </is>
      </c>
      <c r="G2469" s="130" t="inlineStr">
        <is>
          <t>OT</t>
        </is>
      </c>
      <c r="H2469" s="130" t="inlineStr">
        <is>
          <t>OG</t>
        </is>
      </c>
      <c r="I2469" s="130" t="inlineStr">
        <is>
          <t>OOG</t>
        </is>
      </c>
      <c r="J2469" s="131" t="n">
        <v>0</v>
      </c>
      <c r="K2469" s="129" t="n">
        <v>2020</v>
      </c>
      <c r="L2469" s="120">
        <f>IF(VLOOKUP(H2469,'Cross-Page Data'!$D$4:$F$48,3,FALSE)="natural gas",VLOOKUP(G2469,'Cross-Page Data'!$I$4:$J$19,2,FALSE),IF(VLOOKUP(H2469,'Cross-Page Data'!$D$4:$F$48,3,FALSE)="solar",IF(G2469="PV","solar PV","solar thermal"),IF(VLOOKUP(H2469,'Cross-Page Data'!$D$4:$F$48,3,FALSE)="wind",VLOOKUP(G2469,'Cross-Page Data'!$I$4:$J$19,2,FALSE),IF(VLOOKUP(H2469,'Cross-Page Data'!$D$4:$F$48,3,FALSE)="hydro",VLOOKUP(G2469,'Cross-Page Data'!$I$4:$J$19,2,FALSE),VLOOKUP(H2469,'Cross-Page Data'!$D$4:$F$48,3,FALSE)))))</f>
        <v/>
      </c>
      <c r="M2469" s="120">
        <f>IF(AND($P$2=FALSE,OR(F2469="Commercial NAICS Cogen",F2469="Industrial NAICS Cogen",F2469="NAICS-22 Cogen")),FALSE,IF(AND($P$3=FALSE,OR(F2469="Commercial NAICS Cogen",F2469="Commercial NAICS Non-Cogen",F2469="Industrial NAICS Cogen", F2469="industrial NAICS non-Cogen")),FALSE, TRUE))</f>
        <v/>
      </c>
    </row>
    <row r="2470">
      <c r="A2470" s="129" t="n">
        <v>50558</v>
      </c>
      <c r="B2470" s="130" t="inlineStr">
        <is>
          <t>Frontier</t>
        </is>
      </c>
      <c r="C2470" s="130" t="inlineStr">
        <is>
          <t>Oklahoma Gas &amp; Electric Co</t>
        </is>
      </c>
      <c r="D2470" s="129" t="n">
        <v>14063</v>
      </c>
      <c r="E2470" s="130" t="inlineStr">
        <is>
          <t>OK</t>
        </is>
      </c>
      <c r="F2470" s="130" t="inlineStr">
        <is>
          <t>Electric Utility</t>
        </is>
      </c>
      <c r="G2470" s="130" t="inlineStr">
        <is>
          <t>CA</t>
        </is>
      </c>
      <c r="H2470" s="130" t="inlineStr">
        <is>
          <t>NG</t>
        </is>
      </c>
      <c r="I2470" s="130" t="inlineStr">
        <is>
          <t>NG</t>
        </is>
      </c>
      <c r="J2470" s="131" t="n">
        <v>0</v>
      </c>
      <c r="K2470" s="129" t="n">
        <v>2020</v>
      </c>
      <c r="L2470" s="120">
        <f>IF(VLOOKUP(H2470,'Cross-Page Data'!$D$4:$F$48,3,FALSE)="natural gas",VLOOKUP(G2470,'Cross-Page Data'!$I$4:$J$19,2,FALSE),IF(VLOOKUP(H2470,'Cross-Page Data'!$D$4:$F$48,3,FALSE)="solar",IF(G2470="PV","solar PV","solar thermal"),IF(VLOOKUP(H2470,'Cross-Page Data'!$D$4:$F$48,3,FALSE)="wind",VLOOKUP(G2470,'Cross-Page Data'!$I$4:$J$19,2,FALSE),IF(VLOOKUP(H2470,'Cross-Page Data'!$D$4:$F$48,3,FALSE)="hydro",VLOOKUP(G2470,'Cross-Page Data'!$I$4:$J$19,2,FALSE),VLOOKUP(H2470,'Cross-Page Data'!$D$4:$F$48,3,FALSE)))))</f>
        <v/>
      </c>
      <c r="M2470" s="120">
        <f>IF(AND($P$2=FALSE,OR(F2470="Commercial NAICS Cogen",F2470="Industrial NAICS Cogen",F2470="NAICS-22 Cogen")),FALSE,IF(AND($P$3=FALSE,OR(F2470="Commercial NAICS Cogen",F2470="Commercial NAICS Non-Cogen",F2470="Industrial NAICS Cogen", F2470="industrial NAICS non-Cogen")),FALSE, TRUE))</f>
        <v/>
      </c>
    </row>
    <row r="2471">
      <c r="A2471" s="129" t="n">
        <v>50558</v>
      </c>
      <c r="B2471" s="130" t="inlineStr">
        <is>
          <t>Frontier</t>
        </is>
      </c>
      <c r="C2471" s="130" t="inlineStr">
        <is>
          <t>Oklahoma Gas &amp; Electric Co</t>
        </is>
      </c>
      <c r="D2471" s="129" t="n">
        <v>14063</v>
      </c>
      <c r="E2471" s="130" t="inlineStr">
        <is>
          <t>OK</t>
        </is>
      </c>
      <c r="F2471" s="130" t="inlineStr">
        <is>
          <t>Electric Utility</t>
        </is>
      </c>
      <c r="G2471" s="130" t="inlineStr">
        <is>
          <t>CT</t>
        </is>
      </c>
      <c r="H2471" s="130" t="inlineStr">
        <is>
          <t>NG</t>
        </is>
      </c>
      <c r="I2471" s="130" t="inlineStr">
        <is>
          <t>NG</t>
        </is>
      </c>
      <c r="J2471" s="131" t="n">
        <v>222702</v>
      </c>
      <c r="K2471" s="129" t="n">
        <v>2020</v>
      </c>
      <c r="L2471" s="120">
        <f>IF(VLOOKUP(H2471,'Cross-Page Data'!$D$4:$F$48,3,FALSE)="natural gas",VLOOKUP(G2471,'Cross-Page Data'!$I$4:$J$19,2,FALSE),IF(VLOOKUP(H2471,'Cross-Page Data'!$D$4:$F$48,3,FALSE)="solar",IF(G2471="PV","solar PV","solar thermal"),IF(VLOOKUP(H2471,'Cross-Page Data'!$D$4:$F$48,3,FALSE)="wind",VLOOKUP(G2471,'Cross-Page Data'!$I$4:$J$19,2,FALSE),IF(VLOOKUP(H2471,'Cross-Page Data'!$D$4:$F$48,3,FALSE)="hydro",VLOOKUP(G2471,'Cross-Page Data'!$I$4:$J$19,2,FALSE),VLOOKUP(H2471,'Cross-Page Data'!$D$4:$F$48,3,FALSE)))))</f>
        <v/>
      </c>
      <c r="M2471" s="120">
        <f>IF(AND($P$2=FALSE,OR(F2471="Commercial NAICS Cogen",F2471="Industrial NAICS Cogen",F2471="NAICS-22 Cogen")),FALSE,IF(AND($P$3=FALSE,OR(F2471="Commercial NAICS Cogen",F2471="Commercial NAICS Non-Cogen",F2471="Industrial NAICS Cogen", F2471="industrial NAICS non-Cogen")),FALSE, TRUE))</f>
        <v/>
      </c>
    </row>
    <row r="2472">
      <c r="A2472" s="129" t="n">
        <v>50560</v>
      </c>
      <c r="B2472" s="130" t="inlineStr">
        <is>
          <t>Pacific-Ultrapower Chinese Station</t>
        </is>
      </c>
      <c r="C2472" s="130" t="inlineStr">
        <is>
          <t>IHI Power Services Corp</t>
        </is>
      </c>
      <c r="D2472" s="129" t="n">
        <v>58650</v>
      </c>
      <c r="E2472" s="130" t="inlineStr">
        <is>
          <t>CA</t>
        </is>
      </c>
      <c r="F2472" s="130" t="inlineStr">
        <is>
          <t>NAICS-22 Non-Cogen</t>
        </is>
      </c>
      <c r="G2472" s="130" t="inlineStr">
        <is>
          <t>ST</t>
        </is>
      </c>
      <c r="H2472" s="130" t="inlineStr">
        <is>
          <t>PG</t>
        </is>
      </c>
      <c r="I2472" s="130" t="inlineStr">
        <is>
          <t>WOO</t>
        </is>
      </c>
      <c r="J2472" s="131" t="n">
        <v>0</v>
      </c>
      <c r="K2472" s="129" t="n">
        <v>2020</v>
      </c>
      <c r="L2472" s="120">
        <f>IF(VLOOKUP(H2472,'Cross-Page Data'!$D$4:$F$48,3,FALSE)="natural gas",VLOOKUP(G2472,'Cross-Page Data'!$I$4:$J$19,2,FALSE),IF(VLOOKUP(H2472,'Cross-Page Data'!$D$4:$F$48,3,FALSE)="solar",IF(G2472="PV","solar PV","solar thermal"),IF(VLOOKUP(H2472,'Cross-Page Data'!$D$4:$F$48,3,FALSE)="wind",VLOOKUP(G2472,'Cross-Page Data'!$I$4:$J$19,2,FALSE),IF(VLOOKUP(H2472,'Cross-Page Data'!$D$4:$F$48,3,FALSE)="hydro",VLOOKUP(G2472,'Cross-Page Data'!$I$4:$J$19,2,FALSE),VLOOKUP(H2472,'Cross-Page Data'!$D$4:$F$48,3,FALSE)))))</f>
        <v/>
      </c>
      <c r="M2472" s="120">
        <f>IF(AND($P$2=FALSE,OR(F2472="Commercial NAICS Cogen",F2472="Industrial NAICS Cogen",F2472="NAICS-22 Cogen")),FALSE,IF(AND($P$3=FALSE,OR(F2472="Commercial NAICS Cogen",F2472="Commercial NAICS Non-Cogen",F2472="Industrial NAICS Cogen", F2472="industrial NAICS non-Cogen")),FALSE, TRUE))</f>
        <v/>
      </c>
    </row>
    <row r="2473">
      <c r="A2473" s="129" t="n">
        <v>50560</v>
      </c>
      <c r="B2473" s="130" t="inlineStr">
        <is>
          <t>Pacific-Ultrapower Chinese Station</t>
        </is>
      </c>
      <c r="C2473" s="130" t="inlineStr">
        <is>
          <t>IHI Power Services Corp</t>
        </is>
      </c>
      <c r="D2473" s="129" t="n">
        <v>58650</v>
      </c>
      <c r="E2473" s="130" t="inlineStr">
        <is>
          <t>CA</t>
        </is>
      </c>
      <c r="F2473" s="130" t="inlineStr">
        <is>
          <t>NAICS-22 Non-Cogen</t>
        </is>
      </c>
      <c r="G2473" s="130" t="inlineStr">
        <is>
          <t>ST</t>
        </is>
      </c>
      <c r="H2473" s="130" t="inlineStr">
        <is>
          <t>WDS</t>
        </is>
      </c>
      <c r="I2473" s="130" t="inlineStr">
        <is>
          <t>WWW</t>
        </is>
      </c>
      <c r="J2473" s="131" t="n">
        <v>127045</v>
      </c>
      <c r="K2473" s="129" t="n">
        <v>2020</v>
      </c>
      <c r="L2473" s="120">
        <f>IF(VLOOKUP(H2473,'Cross-Page Data'!$D$4:$F$48,3,FALSE)="natural gas",VLOOKUP(G2473,'Cross-Page Data'!$I$4:$J$19,2,FALSE),IF(VLOOKUP(H2473,'Cross-Page Data'!$D$4:$F$48,3,FALSE)="solar",IF(G2473="PV","solar PV","solar thermal"),IF(VLOOKUP(H2473,'Cross-Page Data'!$D$4:$F$48,3,FALSE)="wind",VLOOKUP(G2473,'Cross-Page Data'!$I$4:$J$19,2,FALSE),IF(VLOOKUP(H2473,'Cross-Page Data'!$D$4:$F$48,3,FALSE)="hydro",VLOOKUP(G2473,'Cross-Page Data'!$I$4:$J$19,2,FALSE),VLOOKUP(H2473,'Cross-Page Data'!$D$4:$F$48,3,FALSE)))))</f>
        <v/>
      </c>
      <c r="M2473" s="120">
        <f>IF(AND($P$2=FALSE,OR(F2473="Commercial NAICS Cogen",F2473="Industrial NAICS Cogen",F2473="NAICS-22 Cogen")),FALSE,IF(AND($P$3=FALSE,OR(F2473="Commercial NAICS Cogen",F2473="Commercial NAICS Non-Cogen",F2473="Industrial NAICS Cogen", F2473="industrial NAICS non-Cogen")),FALSE, TRUE))</f>
        <v/>
      </c>
    </row>
    <row r="2474">
      <c r="A2474" s="129" t="n">
        <v>50569</v>
      </c>
      <c r="B2474" s="130" t="inlineStr">
        <is>
          <t>DFW Gas Recovery</t>
        </is>
      </c>
      <c r="C2474" s="130" t="inlineStr">
        <is>
          <t>WM Renewable Energy LLC</t>
        </is>
      </c>
      <c r="D2474" s="129" t="n">
        <v>54842</v>
      </c>
      <c r="E2474" s="130" t="inlineStr">
        <is>
          <t>TX</t>
        </is>
      </c>
      <c r="F2474" s="130" t="inlineStr">
        <is>
          <t>NAICS-22 Non-Cogen</t>
        </is>
      </c>
      <c r="G2474" s="130" t="inlineStr">
        <is>
          <t>GT</t>
        </is>
      </c>
      <c r="H2474" s="130" t="inlineStr">
        <is>
          <t>LFG</t>
        </is>
      </c>
      <c r="I2474" s="130" t="inlineStr">
        <is>
          <t>MLG</t>
        </is>
      </c>
      <c r="J2474" s="131" t="n">
        <v>40728</v>
      </c>
      <c r="K2474" s="129" t="n">
        <v>2020</v>
      </c>
      <c r="L2474" s="120">
        <f>IF(VLOOKUP(H2474,'Cross-Page Data'!$D$4:$F$48,3,FALSE)="natural gas",VLOOKUP(G2474,'Cross-Page Data'!$I$4:$J$19,2,FALSE),IF(VLOOKUP(H2474,'Cross-Page Data'!$D$4:$F$48,3,FALSE)="solar",IF(G2474="PV","solar PV","solar thermal"),IF(VLOOKUP(H2474,'Cross-Page Data'!$D$4:$F$48,3,FALSE)="wind",VLOOKUP(G2474,'Cross-Page Data'!$I$4:$J$19,2,FALSE),IF(VLOOKUP(H2474,'Cross-Page Data'!$D$4:$F$48,3,FALSE)="hydro",VLOOKUP(G2474,'Cross-Page Data'!$I$4:$J$19,2,FALSE),VLOOKUP(H2474,'Cross-Page Data'!$D$4:$F$48,3,FALSE)))))</f>
        <v/>
      </c>
      <c r="M2474" s="120">
        <f>IF(AND($P$2=FALSE,OR(F2474="Commercial NAICS Cogen",F2474="Industrial NAICS Cogen",F2474="NAICS-22 Cogen")),FALSE,IF(AND($P$3=FALSE,OR(F2474="Commercial NAICS Cogen",F2474="Commercial NAICS Non-Cogen",F2474="Industrial NAICS Cogen", F2474="industrial NAICS non-Cogen")),FALSE, TRUE))</f>
        <v/>
      </c>
    </row>
    <row r="2475">
      <c r="A2475" s="129" t="n">
        <v>50569</v>
      </c>
      <c r="B2475" s="130" t="inlineStr">
        <is>
          <t>DFW Gas Recovery</t>
        </is>
      </c>
      <c r="C2475" s="130" t="inlineStr">
        <is>
          <t>WM Renewable Energy LLC</t>
        </is>
      </c>
      <c r="D2475" s="129" t="n">
        <v>54842</v>
      </c>
      <c r="E2475" s="130" t="inlineStr">
        <is>
          <t>TX</t>
        </is>
      </c>
      <c r="F2475" s="130" t="inlineStr">
        <is>
          <t>NAICS-22 Non-Cogen</t>
        </is>
      </c>
      <c r="G2475" s="130" t="inlineStr">
        <is>
          <t>IC</t>
        </is>
      </c>
      <c r="H2475" s="130" t="inlineStr">
        <is>
          <t>LFG</t>
        </is>
      </c>
      <c r="I2475" s="130" t="inlineStr">
        <is>
          <t>MLG</t>
        </is>
      </c>
      <c r="J2475" s="131" t="n">
        <v>44935</v>
      </c>
      <c r="K2475" s="129" t="n">
        <v>2020</v>
      </c>
      <c r="L2475" s="120">
        <f>IF(VLOOKUP(H2475,'Cross-Page Data'!$D$4:$F$48,3,FALSE)="natural gas",VLOOKUP(G2475,'Cross-Page Data'!$I$4:$J$19,2,FALSE),IF(VLOOKUP(H2475,'Cross-Page Data'!$D$4:$F$48,3,FALSE)="solar",IF(G2475="PV","solar PV","solar thermal"),IF(VLOOKUP(H2475,'Cross-Page Data'!$D$4:$F$48,3,FALSE)="wind",VLOOKUP(G2475,'Cross-Page Data'!$I$4:$J$19,2,FALSE),IF(VLOOKUP(H2475,'Cross-Page Data'!$D$4:$F$48,3,FALSE)="hydro",VLOOKUP(G2475,'Cross-Page Data'!$I$4:$J$19,2,FALSE),VLOOKUP(H2475,'Cross-Page Data'!$D$4:$F$48,3,FALSE)))))</f>
        <v/>
      </c>
      <c r="M2475" s="120">
        <f>IF(AND($P$2=FALSE,OR(F2475="Commercial NAICS Cogen",F2475="Industrial NAICS Cogen",F2475="NAICS-22 Cogen")),FALSE,IF(AND($P$3=FALSE,OR(F2475="Commercial NAICS Cogen",F2475="Commercial NAICS Non-Cogen",F2475="Industrial NAICS Cogen", F2475="industrial NAICS non-Cogen")),FALSE, TRUE))</f>
        <v/>
      </c>
    </row>
    <row r="2476">
      <c r="A2476" s="129" t="n">
        <v>50577</v>
      </c>
      <c r="B2476" s="130" t="inlineStr">
        <is>
          <t>Omega Hills Gas Recovery</t>
        </is>
      </c>
      <c r="C2476" s="130" t="inlineStr">
        <is>
          <t>WM Renewable Energy LLC</t>
        </is>
      </c>
      <c r="D2476" s="129" t="n">
        <v>54842</v>
      </c>
      <c r="E2476" s="130" t="inlineStr">
        <is>
          <t>WI</t>
        </is>
      </c>
      <c r="F2476" s="130" t="inlineStr">
        <is>
          <t>NAICS-22 Non-Cogen</t>
        </is>
      </c>
      <c r="G2476" s="130" t="inlineStr">
        <is>
          <t>GT</t>
        </is>
      </c>
      <c r="H2476" s="130" t="inlineStr">
        <is>
          <t>LFG</t>
        </is>
      </c>
      <c r="I2476" s="130" t="inlineStr">
        <is>
          <t>MLG</t>
        </is>
      </c>
      <c r="J2476" s="131" t="n">
        <v>87503</v>
      </c>
      <c r="K2476" s="129" t="n">
        <v>2020</v>
      </c>
      <c r="L2476" s="120">
        <f>IF(VLOOKUP(H2476,'Cross-Page Data'!$D$4:$F$48,3,FALSE)="natural gas",VLOOKUP(G2476,'Cross-Page Data'!$I$4:$J$19,2,FALSE),IF(VLOOKUP(H2476,'Cross-Page Data'!$D$4:$F$48,3,FALSE)="solar",IF(G2476="PV","solar PV","solar thermal"),IF(VLOOKUP(H2476,'Cross-Page Data'!$D$4:$F$48,3,FALSE)="wind",VLOOKUP(G2476,'Cross-Page Data'!$I$4:$J$19,2,FALSE),IF(VLOOKUP(H2476,'Cross-Page Data'!$D$4:$F$48,3,FALSE)="hydro",VLOOKUP(G2476,'Cross-Page Data'!$I$4:$J$19,2,FALSE),VLOOKUP(H2476,'Cross-Page Data'!$D$4:$F$48,3,FALSE)))))</f>
        <v/>
      </c>
      <c r="M2476" s="120">
        <f>IF(AND($P$2=FALSE,OR(F2476="Commercial NAICS Cogen",F2476="Industrial NAICS Cogen",F2476="NAICS-22 Cogen")),FALSE,IF(AND($P$3=FALSE,OR(F2476="Commercial NAICS Cogen",F2476="Commercial NAICS Non-Cogen",F2476="Industrial NAICS Cogen", F2476="industrial NAICS non-Cogen")),FALSE, TRUE))</f>
        <v/>
      </c>
    </row>
    <row r="2477">
      <c r="A2477" s="129" t="n">
        <v>50612</v>
      </c>
      <c r="B2477" s="130" t="inlineStr">
        <is>
          <t>McKittrick Limited</t>
        </is>
      </c>
      <c r="C2477" s="130" t="inlineStr">
        <is>
          <t>WCAC Operating Company</t>
        </is>
      </c>
      <c r="D2477" s="129" t="n">
        <v>60662</v>
      </c>
      <c r="E2477" s="130" t="inlineStr">
        <is>
          <t>CA</t>
        </is>
      </c>
      <c r="F2477" s="130" t="inlineStr">
        <is>
          <t>NAICS-22 Cogen</t>
        </is>
      </c>
      <c r="G2477" s="130" t="inlineStr">
        <is>
          <t>GT</t>
        </is>
      </c>
      <c r="H2477" s="130" t="inlineStr">
        <is>
          <t>NG</t>
        </is>
      </c>
      <c r="I2477" s="130" t="inlineStr">
        <is>
          <t>NG</t>
        </is>
      </c>
      <c r="J2477" s="131" t="n">
        <v>16096</v>
      </c>
      <c r="K2477" s="129" t="n">
        <v>2020</v>
      </c>
      <c r="L2477" s="120">
        <f>IF(VLOOKUP(H2477,'Cross-Page Data'!$D$4:$F$48,3,FALSE)="natural gas",VLOOKUP(G2477,'Cross-Page Data'!$I$4:$J$19,2,FALSE),IF(VLOOKUP(H2477,'Cross-Page Data'!$D$4:$F$48,3,FALSE)="solar",IF(G2477="PV","solar PV","solar thermal"),IF(VLOOKUP(H2477,'Cross-Page Data'!$D$4:$F$48,3,FALSE)="wind",VLOOKUP(G2477,'Cross-Page Data'!$I$4:$J$19,2,FALSE),IF(VLOOKUP(H2477,'Cross-Page Data'!$D$4:$F$48,3,FALSE)="hydro",VLOOKUP(G2477,'Cross-Page Data'!$I$4:$J$19,2,FALSE),VLOOKUP(H2477,'Cross-Page Data'!$D$4:$F$48,3,FALSE)))))</f>
        <v/>
      </c>
      <c r="M2477" s="120">
        <f>IF(AND($P$2=FALSE,OR(F2477="Commercial NAICS Cogen",F2477="Industrial NAICS Cogen",F2477="NAICS-22 Cogen")),FALSE,IF(AND($P$3=FALSE,OR(F2477="Commercial NAICS Cogen",F2477="Commercial NAICS Non-Cogen",F2477="Industrial NAICS Cogen", F2477="industrial NAICS non-Cogen")),FALSE, TRUE))</f>
        <v/>
      </c>
    </row>
    <row r="2478" ht="29" customHeight="1" s="157">
      <c r="A2478" s="129" t="n">
        <v>50614</v>
      </c>
      <c r="B2478" s="130" t="inlineStr">
        <is>
          <t>Mosinee Mill</t>
        </is>
      </c>
      <c r="C2478" s="130" t="inlineStr">
        <is>
          <t>Ahlstrom-Munksjo NA Specialty Solutions, LLC</t>
        </is>
      </c>
      <c r="D2478" s="129" t="n">
        <v>13008</v>
      </c>
      <c r="E2478" s="130" t="inlineStr">
        <is>
          <t>WI</t>
        </is>
      </c>
      <c r="F2478" s="130" t="inlineStr">
        <is>
          <t>Industrial NAICS Cogen</t>
        </is>
      </c>
      <c r="G2478" s="130" t="inlineStr">
        <is>
          <t>HY</t>
        </is>
      </c>
      <c r="H2478" s="130" t="inlineStr">
        <is>
          <t>WAT</t>
        </is>
      </c>
      <c r="I2478" s="130" t="inlineStr">
        <is>
          <t>HYC</t>
        </is>
      </c>
      <c r="J2478" s="131" t="n">
        <v>21561</v>
      </c>
      <c r="K2478" s="129" t="n">
        <v>2020</v>
      </c>
      <c r="L2478" s="120">
        <f>IF(VLOOKUP(H2478,'Cross-Page Data'!$D$4:$F$48,3,FALSE)="natural gas",VLOOKUP(G2478,'Cross-Page Data'!$I$4:$J$19,2,FALSE),IF(VLOOKUP(H2478,'Cross-Page Data'!$D$4:$F$48,3,FALSE)="solar",IF(G2478="PV","solar PV","solar thermal"),IF(VLOOKUP(H2478,'Cross-Page Data'!$D$4:$F$48,3,FALSE)="wind",VLOOKUP(G2478,'Cross-Page Data'!$I$4:$J$19,2,FALSE),IF(VLOOKUP(H2478,'Cross-Page Data'!$D$4:$F$48,3,FALSE)="hydro",VLOOKUP(G2478,'Cross-Page Data'!$I$4:$J$19,2,FALSE),VLOOKUP(H2478,'Cross-Page Data'!$D$4:$F$48,3,FALSE)))))</f>
        <v/>
      </c>
      <c r="M2478" s="120">
        <f>IF(AND($P$2=FALSE,OR(F2478="Commercial NAICS Cogen",F2478="Industrial NAICS Cogen",F2478="NAICS-22 Cogen")),FALSE,IF(AND($P$3=FALSE,OR(F2478="Commercial NAICS Cogen",F2478="Commercial NAICS Non-Cogen",F2478="Industrial NAICS Cogen", F2478="industrial NAICS non-Cogen")),FALSE, TRUE))</f>
        <v/>
      </c>
    </row>
    <row r="2479" ht="29" customHeight="1" s="157">
      <c r="A2479" s="129" t="n">
        <v>50614</v>
      </c>
      <c r="B2479" s="130" t="inlineStr">
        <is>
          <t>Mosinee Mill</t>
        </is>
      </c>
      <c r="C2479" s="130" t="inlineStr">
        <is>
          <t>Ahlstrom-Munksjo NA Specialty Solutions, LLC</t>
        </is>
      </c>
      <c r="D2479" s="129" t="n">
        <v>13008</v>
      </c>
      <c r="E2479" s="130" t="inlineStr">
        <is>
          <t>WI</t>
        </is>
      </c>
      <c r="F2479" s="130" t="inlineStr">
        <is>
          <t>Industrial NAICS Cogen</t>
        </is>
      </c>
      <c r="G2479" s="130" t="inlineStr">
        <is>
          <t>ST</t>
        </is>
      </c>
      <c r="H2479" s="130" t="inlineStr">
        <is>
          <t>BIT</t>
        </is>
      </c>
      <c r="I2479" s="130" t="inlineStr">
        <is>
          <t>COL</t>
        </is>
      </c>
      <c r="J2479" s="131" t="n">
        <v>34409.691</v>
      </c>
      <c r="K2479" s="129" t="n">
        <v>2020</v>
      </c>
      <c r="L2479" s="120">
        <f>IF(VLOOKUP(H2479,'Cross-Page Data'!$D$4:$F$48,3,FALSE)="natural gas",VLOOKUP(G2479,'Cross-Page Data'!$I$4:$J$19,2,FALSE),IF(VLOOKUP(H2479,'Cross-Page Data'!$D$4:$F$48,3,FALSE)="solar",IF(G2479="PV","solar PV","solar thermal"),IF(VLOOKUP(H2479,'Cross-Page Data'!$D$4:$F$48,3,FALSE)="wind",VLOOKUP(G2479,'Cross-Page Data'!$I$4:$J$19,2,FALSE),IF(VLOOKUP(H2479,'Cross-Page Data'!$D$4:$F$48,3,FALSE)="hydro",VLOOKUP(G2479,'Cross-Page Data'!$I$4:$J$19,2,FALSE),VLOOKUP(H2479,'Cross-Page Data'!$D$4:$F$48,3,FALSE)))))</f>
        <v/>
      </c>
      <c r="M2479" s="120">
        <f>IF(AND($P$2=FALSE,OR(F2479="Commercial NAICS Cogen",F2479="Industrial NAICS Cogen",F2479="NAICS-22 Cogen")),FALSE,IF(AND($P$3=FALSE,OR(F2479="Commercial NAICS Cogen",F2479="Commercial NAICS Non-Cogen",F2479="Industrial NAICS Cogen", F2479="industrial NAICS non-Cogen")),FALSE, TRUE))</f>
        <v/>
      </c>
    </row>
    <row r="2480" ht="29" customHeight="1" s="157">
      <c r="A2480" s="129" t="n">
        <v>50614</v>
      </c>
      <c r="B2480" s="130" t="inlineStr">
        <is>
          <t>Mosinee Mill</t>
        </is>
      </c>
      <c r="C2480" s="130" t="inlineStr">
        <is>
          <t>Ahlstrom-Munksjo NA Specialty Solutions, LLC</t>
        </is>
      </c>
      <c r="D2480" s="129" t="n">
        <v>13008</v>
      </c>
      <c r="E2480" s="130" t="inlineStr">
        <is>
          <t>WI</t>
        </is>
      </c>
      <c r="F2480" s="130" t="inlineStr">
        <is>
          <t>Industrial NAICS Cogen</t>
        </is>
      </c>
      <c r="G2480" s="130" t="inlineStr">
        <is>
          <t>ST</t>
        </is>
      </c>
      <c r="H2480" s="130" t="inlineStr">
        <is>
          <t>BLQ</t>
        </is>
      </c>
      <c r="I2480" s="130" t="inlineStr">
        <is>
          <t>WWW</t>
        </is>
      </c>
      <c r="J2480" s="131" t="n">
        <v>48009.071</v>
      </c>
      <c r="K2480" s="129" t="n">
        <v>2020</v>
      </c>
      <c r="L2480" s="120">
        <f>IF(VLOOKUP(H2480,'Cross-Page Data'!$D$4:$F$48,3,FALSE)="natural gas",VLOOKUP(G2480,'Cross-Page Data'!$I$4:$J$19,2,FALSE),IF(VLOOKUP(H2480,'Cross-Page Data'!$D$4:$F$48,3,FALSE)="solar",IF(G2480="PV","solar PV","solar thermal"),IF(VLOOKUP(H2480,'Cross-Page Data'!$D$4:$F$48,3,FALSE)="wind",VLOOKUP(G2480,'Cross-Page Data'!$I$4:$J$19,2,FALSE),IF(VLOOKUP(H2480,'Cross-Page Data'!$D$4:$F$48,3,FALSE)="hydro",VLOOKUP(G2480,'Cross-Page Data'!$I$4:$J$19,2,FALSE),VLOOKUP(H2480,'Cross-Page Data'!$D$4:$F$48,3,FALSE)))))</f>
        <v/>
      </c>
      <c r="M2480" s="120">
        <f>IF(AND($P$2=FALSE,OR(F2480="Commercial NAICS Cogen",F2480="Industrial NAICS Cogen",F2480="NAICS-22 Cogen")),FALSE,IF(AND($P$3=FALSE,OR(F2480="Commercial NAICS Cogen",F2480="Commercial NAICS Non-Cogen",F2480="Industrial NAICS Cogen", F2480="industrial NAICS non-Cogen")),FALSE, TRUE))</f>
        <v/>
      </c>
    </row>
    <row r="2481" ht="29" customHeight="1" s="157">
      <c r="A2481" s="129" t="n">
        <v>50614</v>
      </c>
      <c r="B2481" s="130" t="inlineStr">
        <is>
          <t>Mosinee Mill</t>
        </is>
      </c>
      <c r="C2481" s="130" t="inlineStr">
        <is>
          <t>Ahlstrom-Munksjo NA Specialty Solutions, LLC</t>
        </is>
      </c>
      <c r="D2481" s="129" t="n">
        <v>13008</v>
      </c>
      <c r="E2481" s="130" t="inlineStr">
        <is>
          <t>WI</t>
        </is>
      </c>
      <c r="F2481" s="130" t="inlineStr">
        <is>
          <t>Industrial NAICS Cogen</t>
        </is>
      </c>
      <c r="G2481" s="130" t="inlineStr">
        <is>
          <t>ST</t>
        </is>
      </c>
      <c r="H2481" s="130" t="inlineStr">
        <is>
          <t>DFO</t>
        </is>
      </c>
      <c r="I2481" s="130" t="inlineStr">
        <is>
          <t>DFO</t>
        </is>
      </c>
      <c r="J2481" s="131" t="n">
        <v>0</v>
      </c>
      <c r="K2481" s="129" t="n">
        <v>2020</v>
      </c>
      <c r="L2481" s="120">
        <f>IF(VLOOKUP(H2481,'Cross-Page Data'!$D$4:$F$48,3,FALSE)="natural gas",VLOOKUP(G2481,'Cross-Page Data'!$I$4:$J$19,2,FALSE),IF(VLOOKUP(H2481,'Cross-Page Data'!$D$4:$F$48,3,FALSE)="solar",IF(G2481="PV","solar PV","solar thermal"),IF(VLOOKUP(H2481,'Cross-Page Data'!$D$4:$F$48,3,FALSE)="wind",VLOOKUP(G2481,'Cross-Page Data'!$I$4:$J$19,2,FALSE),IF(VLOOKUP(H2481,'Cross-Page Data'!$D$4:$F$48,3,FALSE)="hydro",VLOOKUP(G2481,'Cross-Page Data'!$I$4:$J$19,2,FALSE),VLOOKUP(H2481,'Cross-Page Data'!$D$4:$F$48,3,FALSE)))))</f>
        <v/>
      </c>
      <c r="M2481" s="120">
        <f>IF(AND($P$2=FALSE,OR(F2481="Commercial NAICS Cogen",F2481="Industrial NAICS Cogen",F2481="NAICS-22 Cogen")),FALSE,IF(AND($P$3=FALSE,OR(F2481="Commercial NAICS Cogen",F2481="Commercial NAICS Non-Cogen",F2481="Industrial NAICS Cogen", F2481="industrial NAICS non-Cogen")),FALSE, TRUE))</f>
        <v/>
      </c>
    </row>
    <row r="2482" ht="29" customHeight="1" s="157">
      <c r="A2482" s="129" t="n">
        <v>50614</v>
      </c>
      <c r="B2482" s="130" t="inlineStr">
        <is>
          <t>Mosinee Mill</t>
        </is>
      </c>
      <c r="C2482" s="130" t="inlineStr">
        <is>
          <t>Ahlstrom-Munksjo NA Specialty Solutions, LLC</t>
        </is>
      </c>
      <c r="D2482" s="129" t="n">
        <v>13008</v>
      </c>
      <c r="E2482" s="130" t="inlineStr">
        <is>
          <t>WI</t>
        </is>
      </c>
      <c r="F2482" s="130" t="inlineStr">
        <is>
          <t>Industrial NAICS Cogen</t>
        </is>
      </c>
      <c r="G2482" s="130" t="inlineStr">
        <is>
          <t>ST</t>
        </is>
      </c>
      <c r="H2482" s="130" t="inlineStr">
        <is>
          <t>NG</t>
        </is>
      </c>
      <c r="I2482" s="130" t="inlineStr">
        <is>
          <t>NG</t>
        </is>
      </c>
      <c r="J2482" s="131" t="n">
        <v>1909.345</v>
      </c>
      <c r="K2482" s="129" t="n">
        <v>2020</v>
      </c>
      <c r="L2482" s="120">
        <f>IF(VLOOKUP(H2482,'Cross-Page Data'!$D$4:$F$48,3,FALSE)="natural gas",VLOOKUP(G2482,'Cross-Page Data'!$I$4:$J$19,2,FALSE),IF(VLOOKUP(H2482,'Cross-Page Data'!$D$4:$F$48,3,FALSE)="solar",IF(G2482="PV","solar PV","solar thermal"),IF(VLOOKUP(H2482,'Cross-Page Data'!$D$4:$F$48,3,FALSE)="wind",VLOOKUP(G2482,'Cross-Page Data'!$I$4:$J$19,2,FALSE),IF(VLOOKUP(H2482,'Cross-Page Data'!$D$4:$F$48,3,FALSE)="hydro",VLOOKUP(G2482,'Cross-Page Data'!$I$4:$J$19,2,FALSE),VLOOKUP(H2482,'Cross-Page Data'!$D$4:$F$48,3,FALSE)))))</f>
        <v/>
      </c>
      <c r="M2482" s="120">
        <f>IF(AND($P$2=FALSE,OR(F2482="Commercial NAICS Cogen",F2482="Industrial NAICS Cogen",F2482="NAICS-22 Cogen")),FALSE,IF(AND($P$3=FALSE,OR(F2482="Commercial NAICS Cogen",F2482="Commercial NAICS Non-Cogen",F2482="Industrial NAICS Cogen", F2482="industrial NAICS non-Cogen")),FALSE, TRUE))</f>
        <v/>
      </c>
    </row>
    <row r="2483" ht="29" customHeight="1" s="157">
      <c r="A2483" s="129" t="n">
        <v>50614</v>
      </c>
      <c r="B2483" s="130" t="inlineStr">
        <is>
          <t>Mosinee Mill</t>
        </is>
      </c>
      <c r="C2483" s="130" t="inlineStr">
        <is>
          <t>Ahlstrom-Munksjo NA Specialty Solutions, LLC</t>
        </is>
      </c>
      <c r="D2483" s="129" t="n">
        <v>13008</v>
      </c>
      <c r="E2483" s="130" t="inlineStr">
        <is>
          <t>WI</t>
        </is>
      </c>
      <c r="F2483" s="130" t="inlineStr">
        <is>
          <t>Industrial NAICS Cogen</t>
        </is>
      </c>
      <c r="G2483" s="130" t="inlineStr">
        <is>
          <t>ST</t>
        </is>
      </c>
      <c r="H2483" s="130" t="inlineStr">
        <is>
          <t>RFO</t>
        </is>
      </c>
      <c r="I2483" s="130" t="inlineStr">
        <is>
          <t>RFO</t>
        </is>
      </c>
      <c r="J2483" s="131" t="n">
        <v>453.058</v>
      </c>
      <c r="K2483" s="129" t="n">
        <v>2020</v>
      </c>
      <c r="L2483" s="120">
        <f>IF(VLOOKUP(H2483,'Cross-Page Data'!$D$4:$F$48,3,FALSE)="natural gas",VLOOKUP(G2483,'Cross-Page Data'!$I$4:$J$19,2,FALSE),IF(VLOOKUP(H2483,'Cross-Page Data'!$D$4:$F$48,3,FALSE)="solar",IF(G2483="PV","solar PV","solar thermal"),IF(VLOOKUP(H2483,'Cross-Page Data'!$D$4:$F$48,3,FALSE)="wind",VLOOKUP(G2483,'Cross-Page Data'!$I$4:$J$19,2,FALSE),IF(VLOOKUP(H2483,'Cross-Page Data'!$D$4:$F$48,3,FALSE)="hydro",VLOOKUP(G2483,'Cross-Page Data'!$I$4:$J$19,2,FALSE),VLOOKUP(H2483,'Cross-Page Data'!$D$4:$F$48,3,FALSE)))))</f>
        <v/>
      </c>
      <c r="M2483" s="120">
        <f>IF(AND($P$2=FALSE,OR(F2483="Commercial NAICS Cogen",F2483="Industrial NAICS Cogen",F2483="NAICS-22 Cogen")),FALSE,IF(AND($P$3=FALSE,OR(F2483="Commercial NAICS Cogen",F2483="Commercial NAICS Non-Cogen",F2483="Industrial NAICS Cogen", F2483="industrial NAICS non-Cogen")),FALSE, TRUE))</f>
        <v/>
      </c>
    </row>
    <row r="2484" ht="29" customHeight="1" s="157">
      <c r="A2484" s="129" t="n">
        <v>50614</v>
      </c>
      <c r="B2484" s="130" t="inlineStr">
        <is>
          <t>Mosinee Mill</t>
        </is>
      </c>
      <c r="C2484" s="130" t="inlineStr">
        <is>
          <t>Ahlstrom-Munksjo NA Specialty Solutions, LLC</t>
        </is>
      </c>
      <c r="D2484" s="129" t="n">
        <v>13008</v>
      </c>
      <c r="E2484" s="130" t="inlineStr">
        <is>
          <t>WI</t>
        </is>
      </c>
      <c r="F2484" s="130" t="inlineStr">
        <is>
          <t>Industrial NAICS Cogen</t>
        </is>
      </c>
      <c r="G2484" s="130" t="inlineStr">
        <is>
          <t>ST</t>
        </is>
      </c>
      <c r="H2484" s="130" t="inlineStr">
        <is>
          <t>SLW</t>
        </is>
      </c>
      <c r="I2484" s="130" t="inlineStr">
        <is>
          <t>ORW</t>
        </is>
      </c>
      <c r="J2484" s="131" t="n">
        <v>1276.945</v>
      </c>
      <c r="K2484" s="129" t="n">
        <v>2020</v>
      </c>
      <c r="L2484" s="120">
        <f>IF(VLOOKUP(H2484,'Cross-Page Data'!$D$4:$F$48,3,FALSE)="natural gas",VLOOKUP(G2484,'Cross-Page Data'!$I$4:$J$19,2,FALSE),IF(VLOOKUP(H2484,'Cross-Page Data'!$D$4:$F$48,3,FALSE)="solar",IF(G2484="PV","solar PV","solar thermal"),IF(VLOOKUP(H2484,'Cross-Page Data'!$D$4:$F$48,3,FALSE)="wind",VLOOKUP(G2484,'Cross-Page Data'!$I$4:$J$19,2,FALSE),IF(VLOOKUP(H2484,'Cross-Page Data'!$D$4:$F$48,3,FALSE)="hydro",VLOOKUP(G2484,'Cross-Page Data'!$I$4:$J$19,2,FALSE),VLOOKUP(H2484,'Cross-Page Data'!$D$4:$F$48,3,FALSE)))))</f>
        <v/>
      </c>
      <c r="M2484" s="120">
        <f>IF(AND($P$2=FALSE,OR(F2484="Commercial NAICS Cogen",F2484="Industrial NAICS Cogen",F2484="NAICS-22 Cogen")),FALSE,IF(AND($P$3=FALSE,OR(F2484="Commercial NAICS Cogen",F2484="Commercial NAICS Non-Cogen",F2484="Industrial NAICS Cogen", F2484="industrial NAICS non-Cogen")),FALSE, TRUE))</f>
        <v/>
      </c>
    </row>
    <row r="2485" ht="29" customHeight="1" s="157">
      <c r="A2485" s="129" t="n">
        <v>50614</v>
      </c>
      <c r="B2485" s="130" t="inlineStr">
        <is>
          <t>Mosinee Mill</t>
        </is>
      </c>
      <c r="C2485" s="130" t="inlineStr">
        <is>
          <t>Ahlstrom-Munksjo NA Specialty Solutions, LLC</t>
        </is>
      </c>
      <c r="D2485" s="129" t="n">
        <v>13008</v>
      </c>
      <c r="E2485" s="130" t="inlineStr">
        <is>
          <t>WI</t>
        </is>
      </c>
      <c r="F2485" s="130" t="inlineStr">
        <is>
          <t>Industrial NAICS Cogen</t>
        </is>
      </c>
      <c r="G2485" s="130" t="inlineStr">
        <is>
          <t>ST</t>
        </is>
      </c>
      <c r="H2485" s="130" t="inlineStr">
        <is>
          <t>WDS</t>
        </is>
      </c>
      <c r="I2485" s="130" t="inlineStr">
        <is>
          <t>WWW</t>
        </is>
      </c>
      <c r="J2485" s="131" t="n">
        <v>7145.89</v>
      </c>
      <c r="K2485" s="129" t="n">
        <v>2020</v>
      </c>
      <c r="L2485" s="120">
        <f>IF(VLOOKUP(H2485,'Cross-Page Data'!$D$4:$F$48,3,FALSE)="natural gas",VLOOKUP(G2485,'Cross-Page Data'!$I$4:$J$19,2,FALSE),IF(VLOOKUP(H2485,'Cross-Page Data'!$D$4:$F$48,3,FALSE)="solar",IF(G2485="PV","solar PV","solar thermal"),IF(VLOOKUP(H2485,'Cross-Page Data'!$D$4:$F$48,3,FALSE)="wind",VLOOKUP(G2485,'Cross-Page Data'!$I$4:$J$19,2,FALSE),IF(VLOOKUP(H2485,'Cross-Page Data'!$D$4:$F$48,3,FALSE)="hydro",VLOOKUP(G2485,'Cross-Page Data'!$I$4:$J$19,2,FALSE),VLOOKUP(H2485,'Cross-Page Data'!$D$4:$F$48,3,FALSE)))))</f>
        <v/>
      </c>
      <c r="M2485" s="120">
        <f>IF(AND($P$2=FALSE,OR(F2485="Commercial NAICS Cogen",F2485="Industrial NAICS Cogen",F2485="NAICS-22 Cogen")),FALSE,IF(AND($P$3=FALSE,OR(F2485="Commercial NAICS Cogen",F2485="Commercial NAICS Non-Cogen",F2485="Industrial NAICS Cogen", F2485="industrial NAICS non-Cogen")),FALSE, TRUE))</f>
        <v/>
      </c>
    </row>
    <row r="2486">
      <c r="A2486" s="129" t="n">
        <v>50621</v>
      </c>
      <c r="B2486" s="130" t="inlineStr">
        <is>
          <t>Central Power Plant</t>
        </is>
      </c>
      <c r="C2486" s="130" t="inlineStr">
        <is>
          <t>State of Rhode Island</t>
        </is>
      </c>
      <c r="D2486" s="129" t="n">
        <v>18000</v>
      </c>
      <c r="E2486" s="130" t="inlineStr">
        <is>
          <t>RI</t>
        </is>
      </c>
      <c r="F2486" s="130" t="inlineStr">
        <is>
          <t>Commercial NAICS Cogen</t>
        </is>
      </c>
      <c r="G2486" s="130" t="inlineStr">
        <is>
          <t>GT</t>
        </is>
      </c>
      <c r="H2486" s="130" t="inlineStr">
        <is>
          <t>DFO</t>
        </is>
      </c>
      <c r="I2486" s="130" t="inlineStr">
        <is>
          <t>DFO</t>
        </is>
      </c>
      <c r="J2486" s="131" t="n">
        <v>0</v>
      </c>
      <c r="K2486" s="129" t="n">
        <v>2020</v>
      </c>
      <c r="L2486" s="120">
        <f>IF(VLOOKUP(H2486,'Cross-Page Data'!$D$4:$F$48,3,FALSE)="natural gas",VLOOKUP(G2486,'Cross-Page Data'!$I$4:$J$19,2,FALSE),IF(VLOOKUP(H2486,'Cross-Page Data'!$D$4:$F$48,3,FALSE)="solar",IF(G2486="PV","solar PV","solar thermal"),IF(VLOOKUP(H2486,'Cross-Page Data'!$D$4:$F$48,3,FALSE)="wind",VLOOKUP(G2486,'Cross-Page Data'!$I$4:$J$19,2,FALSE),IF(VLOOKUP(H2486,'Cross-Page Data'!$D$4:$F$48,3,FALSE)="hydro",VLOOKUP(G2486,'Cross-Page Data'!$I$4:$J$19,2,FALSE),VLOOKUP(H2486,'Cross-Page Data'!$D$4:$F$48,3,FALSE)))))</f>
        <v/>
      </c>
      <c r="M2486" s="120">
        <f>IF(AND($P$2=FALSE,OR(F2486="Commercial NAICS Cogen",F2486="Industrial NAICS Cogen",F2486="NAICS-22 Cogen")),FALSE,IF(AND($P$3=FALSE,OR(F2486="Commercial NAICS Cogen",F2486="Commercial NAICS Non-Cogen",F2486="Industrial NAICS Cogen", F2486="industrial NAICS non-Cogen")),FALSE, TRUE))</f>
        <v/>
      </c>
    </row>
    <row r="2487">
      <c r="A2487" s="129" t="n">
        <v>50621</v>
      </c>
      <c r="B2487" s="130" t="inlineStr">
        <is>
          <t>Central Power Plant</t>
        </is>
      </c>
      <c r="C2487" s="130" t="inlineStr">
        <is>
          <t>State of Rhode Island</t>
        </is>
      </c>
      <c r="D2487" s="129" t="n">
        <v>18000</v>
      </c>
      <c r="E2487" s="130" t="inlineStr">
        <is>
          <t>RI</t>
        </is>
      </c>
      <c r="F2487" s="130" t="inlineStr">
        <is>
          <t>Commercial NAICS Cogen</t>
        </is>
      </c>
      <c r="G2487" s="130" t="inlineStr">
        <is>
          <t>GT</t>
        </is>
      </c>
      <c r="H2487" s="130" t="inlineStr">
        <is>
          <t>NG</t>
        </is>
      </c>
      <c r="I2487" s="130" t="inlineStr">
        <is>
          <t>NG</t>
        </is>
      </c>
      <c r="J2487" s="131" t="n">
        <v>25827</v>
      </c>
      <c r="K2487" s="129" t="n">
        <v>2020</v>
      </c>
      <c r="L2487" s="120">
        <f>IF(VLOOKUP(H2487,'Cross-Page Data'!$D$4:$F$48,3,FALSE)="natural gas",VLOOKUP(G2487,'Cross-Page Data'!$I$4:$J$19,2,FALSE),IF(VLOOKUP(H2487,'Cross-Page Data'!$D$4:$F$48,3,FALSE)="solar",IF(G2487="PV","solar PV","solar thermal"),IF(VLOOKUP(H2487,'Cross-Page Data'!$D$4:$F$48,3,FALSE)="wind",VLOOKUP(G2487,'Cross-Page Data'!$I$4:$J$19,2,FALSE),IF(VLOOKUP(H2487,'Cross-Page Data'!$D$4:$F$48,3,FALSE)="hydro",VLOOKUP(G2487,'Cross-Page Data'!$I$4:$J$19,2,FALSE),VLOOKUP(H2487,'Cross-Page Data'!$D$4:$F$48,3,FALSE)))))</f>
        <v/>
      </c>
      <c r="M2487" s="120">
        <f>IF(AND($P$2=FALSE,OR(F2487="Commercial NAICS Cogen",F2487="Industrial NAICS Cogen",F2487="NAICS-22 Cogen")),FALSE,IF(AND($P$3=FALSE,OR(F2487="Commercial NAICS Cogen",F2487="Commercial NAICS Non-Cogen",F2487="Industrial NAICS Cogen", F2487="industrial NAICS non-Cogen")),FALSE, TRUE))</f>
        <v/>
      </c>
    </row>
    <row r="2488">
      <c r="A2488" s="129" t="n">
        <v>50621</v>
      </c>
      <c r="B2488" s="130" t="inlineStr">
        <is>
          <t>Central Power Plant</t>
        </is>
      </c>
      <c r="C2488" s="130" t="inlineStr">
        <is>
          <t>State of Rhode Island</t>
        </is>
      </c>
      <c r="D2488" s="129" t="n">
        <v>18000</v>
      </c>
      <c r="E2488" s="130" t="inlineStr">
        <is>
          <t>RI</t>
        </is>
      </c>
      <c r="F2488" s="130" t="inlineStr">
        <is>
          <t>Commercial NAICS Cogen</t>
        </is>
      </c>
      <c r="G2488" s="130" t="inlineStr">
        <is>
          <t>GT</t>
        </is>
      </c>
      <c r="H2488" s="130" t="inlineStr">
        <is>
          <t>RFO</t>
        </is>
      </c>
      <c r="I2488" s="130" t="inlineStr">
        <is>
          <t>RFO</t>
        </is>
      </c>
      <c r="J2488" s="131" t="n">
        <v>0</v>
      </c>
      <c r="K2488" s="129" t="n">
        <v>2020</v>
      </c>
      <c r="L2488" s="120">
        <f>IF(VLOOKUP(H2488,'Cross-Page Data'!$D$4:$F$48,3,FALSE)="natural gas",VLOOKUP(G2488,'Cross-Page Data'!$I$4:$J$19,2,FALSE),IF(VLOOKUP(H2488,'Cross-Page Data'!$D$4:$F$48,3,FALSE)="solar",IF(G2488="PV","solar PV","solar thermal"),IF(VLOOKUP(H2488,'Cross-Page Data'!$D$4:$F$48,3,FALSE)="wind",VLOOKUP(G2488,'Cross-Page Data'!$I$4:$J$19,2,FALSE),IF(VLOOKUP(H2488,'Cross-Page Data'!$D$4:$F$48,3,FALSE)="hydro",VLOOKUP(G2488,'Cross-Page Data'!$I$4:$J$19,2,FALSE),VLOOKUP(H2488,'Cross-Page Data'!$D$4:$F$48,3,FALSE)))))</f>
        <v/>
      </c>
      <c r="M2488" s="120">
        <f>IF(AND($P$2=FALSE,OR(F2488="Commercial NAICS Cogen",F2488="Industrial NAICS Cogen",F2488="NAICS-22 Cogen")),FALSE,IF(AND($P$3=FALSE,OR(F2488="Commercial NAICS Cogen",F2488="Commercial NAICS Non-Cogen",F2488="Industrial NAICS Cogen", F2488="industrial NAICS non-Cogen")),FALSE, TRUE))</f>
        <v/>
      </c>
    </row>
    <row r="2489">
      <c r="A2489" s="129" t="n">
        <v>50621</v>
      </c>
      <c r="B2489" s="130" t="inlineStr">
        <is>
          <t>Central Power Plant</t>
        </is>
      </c>
      <c r="C2489" s="130" t="inlineStr">
        <is>
          <t>State of Rhode Island</t>
        </is>
      </c>
      <c r="D2489" s="129" t="n">
        <v>18000</v>
      </c>
      <c r="E2489" s="130" t="inlineStr">
        <is>
          <t>RI</t>
        </is>
      </c>
      <c r="F2489" s="130" t="inlineStr">
        <is>
          <t>Commercial NAICS Cogen</t>
        </is>
      </c>
      <c r="G2489" s="130" t="inlineStr">
        <is>
          <t>IC</t>
        </is>
      </c>
      <c r="H2489" s="130" t="inlineStr">
        <is>
          <t>NG</t>
        </is>
      </c>
      <c r="I2489" s="130" t="inlineStr">
        <is>
          <t>NG</t>
        </is>
      </c>
      <c r="J2489" s="131" t="n">
        <v>654</v>
      </c>
      <c r="K2489" s="129" t="n">
        <v>2020</v>
      </c>
      <c r="L2489" s="120">
        <f>IF(VLOOKUP(H2489,'Cross-Page Data'!$D$4:$F$48,3,FALSE)="natural gas",VLOOKUP(G2489,'Cross-Page Data'!$I$4:$J$19,2,FALSE),IF(VLOOKUP(H2489,'Cross-Page Data'!$D$4:$F$48,3,FALSE)="solar",IF(G2489="PV","solar PV","solar thermal"),IF(VLOOKUP(H2489,'Cross-Page Data'!$D$4:$F$48,3,FALSE)="wind",VLOOKUP(G2489,'Cross-Page Data'!$I$4:$J$19,2,FALSE),IF(VLOOKUP(H2489,'Cross-Page Data'!$D$4:$F$48,3,FALSE)="hydro",VLOOKUP(G2489,'Cross-Page Data'!$I$4:$J$19,2,FALSE),VLOOKUP(H2489,'Cross-Page Data'!$D$4:$F$48,3,FALSE)))))</f>
        <v/>
      </c>
      <c r="M2489" s="120">
        <f>IF(AND($P$2=FALSE,OR(F2489="Commercial NAICS Cogen",F2489="Industrial NAICS Cogen",F2489="NAICS-22 Cogen")),FALSE,IF(AND($P$3=FALSE,OR(F2489="Commercial NAICS Cogen",F2489="Commercial NAICS Non-Cogen",F2489="Industrial NAICS Cogen", F2489="industrial NAICS non-Cogen")),FALSE, TRUE))</f>
        <v/>
      </c>
    </row>
    <row r="2490">
      <c r="A2490" s="129" t="n">
        <v>50621</v>
      </c>
      <c r="B2490" s="130" t="inlineStr">
        <is>
          <t>Central Power Plant</t>
        </is>
      </c>
      <c r="C2490" s="130" t="inlineStr">
        <is>
          <t>State of Rhode Island</t>
        </is>
      </c>
      <c r="D2490" s="129" t="n">
        <v>18000</v>
      </c>
      <c r="E2490" s="130" t="inlineStr">
        <is>
          <t>RI</t>
        </is>
      </c>
      <c r="F2490" s="130" t="inlineStr">
        <is>
          <t>Commercial NAICS Cogen</t>
        </is>
      </c>
      <c r="G2490" s="130" t="inlineStr">
        <is>
          <t>ST</t>
        </is>
      </c>
      <c r="H2490" s="130" t="inlineStr">
        <is>
          <t>DFO</t>
        </is>
      </c>
      <c r="I2490" s="130" t="inlineStr">
        <is>
          <t>DFO</t>
        </is>
      </c>
      <c r="J2490" s="131" t="n">
        <v>0</v>
      </c>
      <c r="K2490" s="129" t="n">
        <v>2020</v>
      </c>
      <c r="L2490" s="120">
        <f>IF(VLOOKUP(H2490,'Cross-Page Data'!$D$4:$F$48,3,FALSE)="natural gas",VLOOKUP(G2490,'Cross-Page Data'!$I$4:$J$19,2,FALSE),IF(VLOOKUP(H2490,'Cross-Page Data'!$D$4:$F$48,3,FALSE)="solar",IF(G2490="PV","solar PV","solar thermal"),IF(VLOOKUP(H2490,'Cross-Page Data'!$D$4:$F$48,3,FALSE)="wind",VLOOKUP(G2490,'Cross-Page Data'!$I$4:$J$19,2,FALSE),IF(VLOOKUP(H2490,'Cross-Page Data'!$D$4:$F$48,3,FALSE)="hydro",VLOOKUP(G2490,'Cross-Page Data'!$I$4:$J$19,2,FALSE),VLOOKUP(H2490,'Cross-Page Data'!$D$4:$F$48,3,FALSE)))))</f>
        <v/>
      </c>
      <c r="M2490" s="120">
        <f>IF(AND($P$2=FALSE,OR(F2490="Commercial NAICS Cogen",F2490="Industrial NAICS Cogen",F2490="NAICS-22 Cogen")),FALSE,IF(AND($P$3=FALSE,OR(F2490="Commercial NAICS Cogen",F2490="Commercial NAICS Non-Cogen",F2490="Industrial NAICS Cogen", F2490="industrial NAICS non-Cogen")),FALSE, TRUE))</f>
        <v/>
      </c>
    </row>
    <row r="2491">
      <c r="A2491" s="129" t="n">
        <v>50621</v>
      </c>
      <c r="B2491" s="130" t="inlineStr">
        <is>
          <t>Central Power Plant</t>
        </is>
      </c>
      <c r="C2491" s="130" t="inlineStr">
        <is>
          <t>State of Rhode Island</t>
        </is>
      </c>
      <c r="D2491" s="129" t="n">
        <v>18000</v>
      </c>
      <c r="E2491" s="130" t="inlineStr">
        <is>
          <t>RI</t>
        </is>
      </c>
      <c r="F2491" s="130" t="inlineStr">
        <is>
          <t>Commercial NAICS Cogen</t>
        </is>
      </c>
      <c r="G2491" s="130" t="inlineStr">
        <is>
          <t>ST</t>
        </is>
      </c>
      <c r="H2491" s="130" t="inlineStr">
        <is>
          <t>NG</t>
        </is>
      </c>
      <c r="I2491" s="130" t="inlineStr">
        <is>
          <t>NG</t>
        </is>
      </c>
      <c r="J2491" s="131" t="n">
        <v>2</v>
      </c>
      <c r="K2491" s="129" t="n">
        <v>2020</v>
      </c>
      <c r="L2491" s="120">
        <f>IF(VLOOKUP(H2491,'Cross-Page Data'!$D$4:$F$48,3,FALSE)="natural gas",VLOOKUP(G2491,'Cross-Page Data'!$I$4:$J$19,2,FALSE),IF(VLOOKUP(H2491,'Cross-Page Data'!$D$4:$F$48,3,FALSE)="solar",IF(G2491="PV","solar PV","solar thermal"),IF(VLOOKUP(H2491,'Cross-Page Data'!$D$4:$F$48,3,FALSE)="wind",VLOOKUP(G2491,'Cross-Page Data'!$I$4:$J$19,2,FALSE),IF(VLOOKUP(H2491,'Cross-Page Data'!$D$4:$F$48,3,FALSE)="hydro",VLOOKUP(G2491,'Cross-Page Data'!$I$4:$J$19,2,FALSE),VLOOKUP(H2491,'Cross-Page Data'!$D$4:$F$48,3,FALSE)))))</f>
        <v/>
      </c>
      <c r="M2491" s="120">
        <f>IF(AND($P$2=FALSE,OR(F2491="Commercial NAICS Cogen",F2491="Industrial NAICS Cogen",F2491="NAICS-22 Cogen")),FALSE,IF(AND($P$3=FALSE,OR(F2491="Commercial NAICS Cogen",F2491="Commercial NAICS Non-Cogen",F2491="Industrial NAICS Cogen", F2491="industrial NAICS non-Cogen")),FALSE, TRUE))</f>
        <v/>
      </c>
    </row>
    <row r="2492">
      <c r="A2492" s="129" t="n">
        <v>50622</v>
      </c>
      <c r="B2492" s="130" t="inlineStr">
        <is>
          <t>Berry Cogen Tanne Hills 18</t>
        </is>
      </c>
      <c r="C2492" s="130" t="inlineStr">
        <is>
          <t>Berry Petroleum Co</t>
        </is>
      </c>
      <c r="D2492" s="129" t="n">
        <v>1569</v>
      </c>
      <c r="E2492" s="130" t="inlineStr">
        <is>
          <t>CA</t>
        </is>
      </c>
      <c r="F2492" s="130" t="inlineStr">
        <is>
          <t>Industrial NAICS Cogen</t>
        </is>
      </c>
      <c r="G2492" s="130" t="inlineStr">
        <is>
          <t>GT</t>
        </is>
      </c>
      <c r="H2492" s="130" t="inlineStr">
        <is>
          <t>NG</t>
        </is>
      </c>
      <c r="I2492" s="130" t="inlineStr">
        <is>
          <t>NG</t>
        </is>
      </c>
      <c r="J2492" s="131" t="n">
        <v>141002</v>
      </c>
      <c r="K2492" s="129" t="n">
        <v>2020</v>
      </c>
      <c r="L2492" s="120">
        <f>IF(VLOOKUP(H2492,'Cross-Page Data'!$D$4:$F$48,3,FALSE)="natural gas",VLOOKUP(G2492,'Cross-Page Data'!$I$4:$J$19,2,FALSE),IF(VLOOKUP(H2492,'Cross-Page Data'!$D$4:$F$48,3,FALSE)="solar",IF(G2492="PV","solar PV","solar thermal"),IF(VLOOKUP(H2492,'Cross-Page Data'!$D$4:$F$48,3,FALSE)="wind",VLOOKUP(G2492,'Cross-Page Data'!$I$4:$J$19,2,FALSE),IF(VLOOKUP(H2492,'Cross-Page Data'!$D$4:$F$48,3,FALSE)="hydro",VLOOKUP(G2492,'Cross-Page Data'!$I$4:$J$19,2,FALSE),VLOOKUP(H2492,'Cross-Page Data'!$D$4:$F$48,3,FALSE)))))</f>
        <v/>
      </c>
      <c r="M2492" s="120">
        <f>IF(AND($P$2=FALSE,OR(F2492="Commercial NAICS Cogen",F2492="Industrial NAICS Cogen",F2492="NAICS-22 Cogen")),FALSE,IF(AND($P$3=FALSE,OR(F2492="Commercial NAICS Cogen",F2492="Commercial NAICS Non-Cogen",F2492="Industrial NAICS Cogen", F2492="industrial NAICS non-Cogen")),FALSE, TRUE))</f>
        <v/>
      </c>
    </row>
    <row r="2493">
      <c r="A2493" s="129" t="n">
        <v>50624</v>
      </c>
      <c r="B2493" s="130" t="inlineStr">
        <is>
          <t>Torrance Refining Company, LLC</t>
        </is>
      </c>
      <c r="C2493" s="130" t="inlineStr">
        <is>
          <t>Torrance Refining Company, LLC</t>
        </is>
      </c>
      <c r="D2493" s="129" t="n">
        <v>60657</v>
      </c>
      <c r="E2493" s="130" t="inlineStr">
        <is>
          <t>CA</t>
        </is>
      </c>
      <c r="F2493" s="130" t="inlineStr">
        <is>
          <t>Industrial NAICS Cogen</t>
        </is>
      </c>
      <c r="G2493" s="130" t="inlineStr">
        <is>
          <t>GT</t>
        </is>
      </c>
      <c r="H2493" s="130" t="inlineStr">
        <is>
          <t>NG</t>
        </is>
      </c>
      <c r="I2493" s="130" t="inlineStr">
        <is>
          <t>NG</t>
        </is>
      </c>
      <c r="J2493" s="131" t="n">
        <v>11331</v>
      </c>
      <c r="K2493" s="129" t="n">
        <v>2020</v>
      </c>
      <c r="L2493" s="120">
        <f>IF(VLOOKUP(H2493,'Cross-Page Data'!$D$4:$F$48,3,FALSE)="natural gas",VLOOKUP(G2493,'Cross-Page Data'!$I$4:$J$19,2,FALSE),IF(VLOOKUP(H2493,'Cross-Page Data'!$D$4:$F$48,3,FALSE)="solar",IF(G2493="PV","solar PV","solar thermal"),IF(VLOOKUP(H2493,'Cross-Page Data'!$D$4:$F$48,3,FALSE)="wind",VLOOKUP(G2493,'Cross-Page Data'!$I$4:$J$19,2,FALSE),IF(VLOOKUP(H2493,'Cross-Page Data'!$D$4:$F$48,3,FALSE)="hydro",VLOOKUP(G2493,'Cross-Page Data'!$I$4:$J$19,2,FALSE),VLOOKUP(H2493,'Cross-Page Data'!$D$4:$F$48,3,FALSE)))))</f>
        <v/>
      </c>
      <c r="M2493" s="120">
        <f>IF(AND($P$2=FALSE,OR(F2493="Commercial NAICS Cogen",F2493="Industrial NAICS Cogen",F2493="NAICS-22 Cogen")),FALSE,IF(AND($P$3=FALSE,OR(F2493="Commercial NAICS Cogen",F2493="Commercial NAICS Non-Cogen",F2493="Industrial NAICS Cogen", F2493="industrial NAICS non-Cogen")),FALSE, TRUE))</f>
        <v/>
      </c>
    </row>
    <row r="2494">
      <c r="A2494" s="129" t="n">
        <v>50624</v>
      </c>
      <c r="B2494" s="130" t="inlineStr">
        <is>
          <t>Torrance Refining Company, LLC</t>
        </is>
      </c>
      <c r="C2494" s="130" t="inlineStr">
        <is>
          <t>Torrance Refining Company, LLC</t>
        </is>
      </c>
      <c r="D2494" s="129" t="n">
        <v>60657</v>
      </c>
      <c r="E2494" s="130" t="inlineStr">
        <is>
          <t>CA</t>
        </is>
      </c>
      <c r="F2494" s="130" t="inlineStr">
        <is>
          <t>Industrial NAICS Cogen</t>
        </is>
      </c>
      <c r="G2494" s="130" t="inlineStr">
        <is>
          <t>GT</t>
        </is>
      </c>
      <c r="H2494" s="130" t="inlineStr">
        <is>
          <t>OG</t>
        </is>
      </c>
      <c r="I2494" s="130" t="inlineStr">
        <is>
          <t>OOG</t>
        </is>
      </c>
      <c r="J2494" s="131" t="n">
        <v>122105</v>
      </c>
      <c r="K2494" s="129" t="n">
        <v>2020</v>
      </c>
      <c r="L2494" s="120">
        <f>IF(VLOOKUP(H2494,'Cross-Page Data'!$D$4:$F$48,3,FALSE)="natural gas",VLOOKUP(G2494,'Cross-Page Data'!$I$4:$J$19,2,FALSE),IF(VLOOKUP(H2494,'Cross-Page Data'!$D$4:$F$48,3,FALSE)="solar",IF(G2494="PV","solar PV","solar thermal"),IF(VLOOKUP(H2494,'Cross-Page Data'!$D$4:$F$48,3,FALSE)="wind",VLOOKUP(G2494,'Cross-Page Data'!$I$4:$J$19,2,FALSE),IF(VLOOKUP(H2494,'Cross-Page Data'!$D$4:$F$48,3,FALSE)="hydro",VLOOKUP(G2494,'Cross-Page Data'!$I$4:$J$19,2,FALSE),VLOOKUP(H2494,'Cross-Page Data'!$D$4:$F$48,3,FALSE)))))</f>
        <v/>
      </c>
      <c r="M2494" s="120">
        <f>IF(AND($P$2=FALSE,OR(F2494="Commercial NAICS Cogen",F2494="Industrial NAICS Cogen",F2494="NAICS-22 Cogen")),FALSE,IF(AND($P$3=FALSE,OR(F2494="Commercial NAICS Cogen",F2494="Commercial NAICS Non-Cogen",F2494="Industrial NAICS Cogen", F2494="industrial NAICS non-Cogen")),FALSE, TRUE))</f>
        <v/>
      </c>
    </row>
    <row r="2495">
      <c r="A2495" s="129" t="n">
        <v>50624</v>
      </c>
      <c r="B2495" s="130" t="inlineStr">
        <is>
          <t>Torrance Refining Company, LLC</t>
        </is>
      </c>
      <c r="C2495" s="130" t="inlineStr">
        <is>
          <t>Torrance Refining Company, LLC</t>
        </is>
      </c>
      <c r="D2495" s="129" t="n">
        <v>60657</v>
      </c>
      <c r="E2495" s="130" t="inlineStr">
        <is>
          <t>CA</t>
        </is>
      </c>
      <c r="F2495" s="130" t="inlineStr">
        <is>
          <t>Industrial NAICS Cogen</t>
        </is>
      </c>
      <c r="G2495" s="130" t="inlineStr">
        <is>
          <t>ST</t>
        </is>
      </c>
      <c r="H2495" s="130" t="inlineStr">
        <is>
          <t>WH</t>
        </is>
      </c>
      <c r="I2495" s="130" t="inlineStr">
        <is>
          <t>OTH</t>
        </is>
      </c>
      <c r="J2495" s="131" t="n">
        <v>11859</v>
      </c>
      <c r="K2495" s="129" t="n">
        <v>2020</v>
      </c>
      <c r="L2495" s="120">
        <f>IF(VLOOKUP(H2495,'Cross-Page Data'!$D$4:$F$48,3,FALSE)="natural gas",VLOOKUP(G2495,'Cross-Page Data'!$I$4:$J$19,2,FALSE),IF(VLOOKUP(H2495,'Cross-Page Data'!$D$4:$F$48,3,FALSE)="solar",IF(G2495="PV","solar PV","solar thermal"),IF(VLOOKUP(H2495,'Cross-Page Data'!$D$4:$F$48,3,FALSE)="wind",VLOOKUP(G2495,'Cross-Page Data'!$I$4:$J$19,2,FALSE),IF(VLOOKUP(H2495,'Cross-Page Data'!$D$4:$F$48,3,FALSE)="hydro",VLOOKUP(G2495,'Cross-Page Data'!$I$4:$J$19,2,FALSE),VLOOKUP(H2495,'Cross-Page Data'!$D$4:$F$48,3,FALSE)))))</f>
        <v/>
      </c>
      <c r="M2495" s="120">
        <f>IF(AND($P$2=FALSE,OR(F2495="Commercial NAICS Cogen",F2495="Industrial NAICS Cogen",F2495="NAICS-22 Cogen")),FALSE,IF(AND($P$3=FALSE,OR(F2495="Commercial NAICS Cogen",F2495="Commercial NAICS Non-Cogen",F2495="Industrial NAICS Cogen", F2495="industrial NAICS non-Cogen")),FALSE, TRUE))</f>
        <v/>
      </c>
    </row>
    <row r="2496">
      <c r="A2496" s="129" t="n">
        <v>50625</v>
      </c>
      <c r="B2496" s="130" t="inlineStr">
        <is>
          <t>ExxonMobil Beaumont Refinery</t>
        </is>
      </c>
      <c r="C2496" s="130" t="inlineStr">
        <is>
          <t>ExxonMobil Oil Corp</t>
        </is>
      </c>
      <c r="D2496" s="129" t="n">
        <v>6090</v>
      </c>
      <c r="E2496" s="130" t="inlineStr">
        <is>
          <t>TX</t>
        </is>
      </c>
      <c r="F2496" s="130" t="inlineStr">
        <is>
          <t>Industrial NAICS Cogen</t>
        </is>
      </c>
      <c r="G2496" s="130" t="inlineStr">
        <is>
          <t>GT</t>
        </is>
      </c>
      <c r="H2496" s="130" t="inlineStr">
        <is>
          <t>NG</t>
        </is>
      </c>
      <c r="I2496" s="130" t="inlineStr">
        <is>
          <t>NG</t>
        </is>
      </c>
      <c r="J2496" s="131" t="n">
        <v>3287514</v>
      </c>
      <c r="K2496" s="129" t="n">
        <v>2020</v>
      </c>
      <c r="L2496" s="120">
        <f>IF(VLOOKUP(H2496,'Cross-Page Data'!$D$4:$F$48,3,FALSE)="natural gas",VLOOKUP(G2496,'Cross-Page Data'!$I$4:$J$19,2,FALSE),IF(VLOOKUP(H2496,'Cross-Page Data'!$D$4:$F$48,3,FALSE)="solar",IF(G2496="PV","solar PV","solar thermal"),IF(VLOOKUP(H2496,'Cross-Page Data'!$D$4:$F$48,3,FALSE)="wind",VLOOKUP(G2496,'Cross-Page Data'!$I$4:$J$19,2,FALSE),IF(VLOOKUP(H2496,'Cross-Page Data'!$D$4:$F$48,3,FALSE)="hydro",VLOOKUP(G2496,'Cross-Page Data'!$I$4:$J$19,2,FALSE),VLOOKUP(H2496,'Cross-Page Data'!$D$4:$F$48,3,FALSE)))))</f>
        <v/>
      </c>
      <c r="M2496" s="120">
        <f>IF(AND($P$2=FALSE,OR(F2496="Commercial NAICS Cogen",F2496="Industrial NAICS Cogen",F2496="NAICS-22 Cogen")),FALSE,IF(AND($P$3=FALSE,OR(F2496="Commercial NAICS Cogen",F2496="Commercial NAICS Non-Cogen",F2496="Industrial NAICS Cogen", F2496="industrial NAICS non-Cogen")),FALSE, TRUE))</f>
        <v/>
      </c>
    </row>
    <row r="2497">
      <c r="A2497" s="129" t="n">
        <v>50625</v>
      </c>
      <c r="B2497" s="130" t="inlineStr">
        <is>
          <t>ExxonMobil Beaumont Refinery</t>
        </is>
      </c>
      <c r="C2497" s="130" t="inlineStr">
        <is>
          <t>ExxonMobil Oil Corp</t>
        </is>
      </c>
      <c r="D2497" s="129" t="n">
        <v>6090</v>
      </c>
      <c r="E2497" s="130" t="inlineStr">
        <is>
          <t>TX</t>
        </is>
      </c>
      <c r="F2497" s="130" t="inlineStr">
        <is>
          <t>Industrial NAICS Cogen</t>
        </is>
      </c>
      <c r="G2497" s="130" t="inlineStr">
        <is>
          <t>OT</t>
        </is>
      </c>
      <c r="H2497" s="130" t="inlineStr">
        <is>
          <t>OG</t>
        </is>
      </c>
      <c r="I2497" s="130" t="inlineStr">
        <is>
          <t>OOG</t>
        </is>
      </c>
      <c r="J2497" s="131" t="n">
        <v>0</v>
      </c>
      <c r="K2497" s="129" t="n">
        <v>2020</v>
      </c>
      <c r="L2497" s="120">
        <f>IF(VLOOKUP(H2497,'Cross-Page Data'!$D$4:$F$48,3,FALSE)="natural gas",VLOOKUP(G2497,'Cross-Page Data'!$I$4:$J$19,2,FALSE),IF(VLOOKUP(H2497,'Cross-Page Data'!$D$4:$F$48,3,FALSE)="solar",IF(G2497="PV","solar PV","solar thermal"),IF(VLOOKUP(H2497,'Cross-Page Data'!$D$4:$F$48,3,FALSE)="wind",VLOOKUP(G2497,'Cross-Page Data'!$I$4:$J$19,2,FALSE),IF(VLOOKUP(H2497,'Cross-Page Data'!$D$4:$F$48,3,FALSE)="hydro",VLOOKUP(G2497,'Cross-Page Data'!$I$4:$J$19,2,FALSE),VLOOKUP(H2497,'Cross-Page Data'!$D$4:$F$48,3,FALSE)))))</f>
        <v/>
      </c>
      <c r="M2497" s="120">
        <f>IF(AND($P$2=FALSE,OR(F2497="Commercial NAICS Cogen",F2497="Industrial NAICS Cogen",F2497="NAICS-22 Cogen")),FALSE,IF(AND($P$3=FALSE,OR(F2497="Commercial NAICS Cogen",F2497="Commercial NAICS Non-Cogen",F2497="Industrial NAICS Cogen", F2497="industrial NAICS non-Cogen")),FALSE, TRUE))</f>
        <v/>
      </c>
    </row>
    <row r="2498">
      <c r="A2498" s="129" t="n">
        <v>50625</v>
      </c>
      <c r="B2498" s="130" t="inlineStr">
        <is>
          <t>ExxonMobil Beaumont Refinery</t>
        </is>
      </c>
      <c r="C2498" s="130" t="inlineStr">
        <is>
          <t>ExxonMobil Oil Corp</t>
        </is>
      </c>
      <c r="D2498" s="129" t="n">
        <v>6090</v>
      </c>
      <c r="E2498" s="130" t="inlineStr">
        <is>
          <t>TX</t>
        </is>
      </c>
      <c r="F2498" s="130" t="inlineStr">
        <is>
          <t>Industrial NAICS Cogen</t>
        </is>
      </c>
      <c r="G2498" s="130" t="inlineStr">
        <is>
          <t>ST</t>
        </is>
      </c>
      <c r="H2498" s="130" t="inlineStr">
        <is>
          <t>NG</t>
        </is>
      </c>
      <c r="I2498" s="130" t="inlineStr">
        <is>
          <t>NG</t>
        </is>
      </c>
      <c r="J2498" s="131" t="n">
        <v>541573.89</v>
      </c>
      <c r="K2498" s="129" t="n">
        <v>2020</v>
      </c>
      <c r="L2498" s="120">
        <f>IF(VLOOKUP(H2498,'Cross-Page Data'!$D$4:$F$48,3,FALSE)="natural gas",VLOOKUP(G2498,'Cross-Page Data'!$I$4:$J$19,2,FALSE),IF(VLOOKUP(H2498,'Cross-Page Data'!$D$4:$F$48,3,FALSE)="solar",IF(G2498="PV","solar PV","solar thermal"),IF(VLOOKUP(H2498,'Cross-Page Data'!$D$4:$F$48,3,FALSE)="wind",VLOOKUP(G2498,'Cross-Page Data'!$I$4:$J$19,2,FALSE),IF(VLOOKUP(H2498,'Cross-Page Data'!$D$4:$F$48,3,FALSE)="hydro",VLOOKUP(G2498,'Cross-Page Data'!$I$4:$J$19,2,FALSE),VLOOKUP(H2498,'Cross-Page Data'!$D$4:$F$48,3,FALSE)))))</f>
        <v/>
      </c>
      <c r="M2498" s="120">
        <f>IF(AND($P$2=FALSE,OR(F2498="Commercial NAICS Cogen",F2498="Industrial NAICS Cogen",F2498="NAICS-22 Cogen")),FALSE,IF(AND($P$3=FALSE,OR(F2498="Commercial NAICS Cogen",F2498="Commercial NAICS Non-Cogen",F2498="Industrial NAICS Cogen", F2498="industrial NAICS non-Cogen")),FALSE, TRUE))</f>
        <v/>
      </c>
    </row>
    <row r="2499">
      <c r="A2499" s="129" t="n">
        <v>50625</v>
      </c>
      <c r="B2499" s="130" t="inlineStr">
        <is>
          <t>ExxonMobil Beaumont Refinery</t>
        </is>
      </c>
      <c r="C2499" s="130" t="inlineStr">
        <is>
          <t>ExxonMobil Oil Corp</t>
        </is>
      </c>
      <c r="D2499" s="129" t="n">
        <v>6090</v>
      </c>
      <c r="E2499" s="130" t="inlineStr">
        <is>
          <t>TX</t>
        </is>
      </c>
      <c r="F2499" s="130" t="inlineStr">
        <is>
          <t>Industrial NAICS Cogen</t>
        </is>
      </c>
      <c r="G2499" s="130" t="inlineStr">
        <is>
          <t>ST</t>
        </is>
      </c>
      <c r="H2499" s="130" t="inlineStr">
        <is>
          <t>OG</t>
        </is>
      </c>
      <c r="I2499" s="130" t="inlineStr">
        <is>
          <t>OOG</t>
        </is>
      </c>
      <c r="J2499" s="131" t="n">
        <v>143176.11</v>
      </c>
      <c r="K2499" s="129" t="n">
        <v>2020</v>
      </c>
      <c r="L2499" s="120">
        <f>IF(VLOOKUP(H2499,'Cross-Page Data'!$D$4:$F$48,3,FALSE)="natural gas",VLOOKUP(G2499,'Cross-Page Data'!$I$4:$J$19,2,FALSE),IF(VLOOKUP(H2499,'Cross-Page Data'!$D$4:$F$48,3,FALSE)="solar",IF(G2499="PV","solar PV","solar thermal"),IF(VLOOKUP(H2499,'Cross-Page Data'!$D$4:$F$48,3,FALSE)="wind",VLOOKUP(G2499,'Cross-Page Data'!$I$4:$J$19,2,FALSE),IF(VLOOKUP(H2499,'Cross-Page Data'!$D$4:$F$48,3,FALSE)="hydro",VLOOKUP(G2499,'Cross-Page Data'!$I$4:$J$19,2,FALSE),VLOOKUP(H2499,'Cross-Page Data'!$D$4:$F$48,3,FALSE)))))</f>
        <v/>
      </c>
      <c r="M2499" s="120">
        <f>IF(AND($P$2=FALSE,OR(F2499="Commercial NAICS Cogen",F2499="Industrial NAICS Cogen",F2499="NAICS-22 Cogen")),FALSE,IF(AND($P$3=FALSE,OR(F2499="Commercial NAICS Cogen",F2499="Commercial NAICS Non-Cogen",F2499="Industrial NAICS Cogen", F2499="industrial NAICS non-Cogen")),FALSE, TRUE))</f>
        <v/>
      </c>
    </row>
    <row r="2500">
      <c r="A2500" s="129" t="n">
        <v>50627</v>
      </c>
      <c r="B2500" s="130" t="inlineStr">
        <is>
          <t>ExxonMobil Oil Joliet Refinery</t>
        </is>
      </c>
      <c r="C2500" s="130" t="inlineStr">
        <is>
          <t>ExxonMobil Oil Corp</t>
        </is>
      </c>
      <c r="D2500" s="129" t="n">
        <v>5519</v>
      </c>
      <c r="E2500" s="130" t="inlineStr">
        <is>
          <t>IL</t>
        </is>
      </c>
      <c r="F2500" s="130" t="inlineStr">
        <is>
          <t>Industrial NAICS Cogen</t>
        </is>
      </c>
      <c r="G2500" s="130" t="inlineStr">
        <is>
          <t>GT</t>
        </is>
      </c>
      <c r="H2500" s="130" t="inlineStr">
        <is>
          <t>NG</t>
        </is>
      </c>
      <c r="I2500" s="130" t="inlineStr">
        <is>
          <t>NG</t>
        </is>
      </c>
      <c r="J2500" s="131" t="n">
        <v>0</v>
      </c>
      <c r="K2500" s="129" t="n">
        <v>2020</v>
      </c>
      <c r="L2500" s="120">
        <f>IF(VLOOKUP(H2500,'Cross-Page Data'!$D$4:$F$48,3,FALSE)="natural gas",VLOOKUP(G2500,'Cross-Page Data'!$I$4:$J$19,2,FALSE),IF(VLOOKUP(H2500,'Cross-Page Data'!$D$4:$F$48,3,FALSE)="solar",IF(G2500="PV","solar PV","solar thermal"),IF(VLOOKUP(H2500,'Cross-Page Data'!$D$4:$F$48,3,FALSE)="wind",VLOOKUP(G2500,'Cross-Page Data'!$I$4:$J$19,2,FALSE),IF(VLOOKUP(H2500,'Cross-Page Data'!$D$4:$F$48,3,FALSE)="hydro",VLOOKUP(G2500,'Cross-Page Data'!$I$4:$J$19,2,FALSE),VLOOKUP(H2500,'Cross-Page Data'!$D$4:$F$48,3,FALSE)))))</f>
        <v/>
      </c>
      <c r="M2500" s="120">
        <f>IF(AND($P$2=FALSE,OR(F2500="Commercial NAICS Cogen",F2500="Industrial NAICS Cogen",F2500="NAICS-22 Cogen")),FALSE,IF(AND($P$3=FALSE,OR(F2500="Commercial NAICS Cogen",F2500="Commercial NAICS Non-Cogen",F2500="Industrial NAICS Cogen", F2500="industrial NAICS non-Cogen")),FALSE, TRUE))</f>
        <v/>
      </c>
    </row>
    <row r="2501">
      <c r="A2501" s="129" t="n">
        <v>50627</v>
      </c>
      <c r="B2501" s="130" t="inlineStr">
        <is>
          <t>ExxonMobil Oil Joliet Refinery</t>
        </is>
      </c>
      <c r="C2501" s="130" t="inlineStr">
        <is>
          <t>ExxonMobil Oil Corp</t>
        </is>
      </c>
      <c r="D2501" s="129" t="n">
        <v>5519</v>
      </c>
      <c r="E2501" s="130" t="inlineStr">
        <is>
          <t>IL</t>
        </is>
      </c>
      <c r="F2501" s="130" t="inlineStr">
        <is>
          <t>Industrial NAICS Cogen</t>
        </is>
      </c>
      <c r="G2501" s="130" t="inlineStr">
        <is>
          <t>GT</t>
        </is>
      </c>
      <c r="H2501" s="130" t="inlineStr">
        <is>
          <t>OG</t>
        </is>
      </c>
      <c r="I2501" s="130" t="inlineStr">
        <is>
          <t>OOG</t>
        </is>
      </c>
      <c r="J2501" s="131" t="n">
        <v>158766.86</v>
      </c>
      <c r="K2501" s="129" t="n">
        <v>2020</v>
      </c>
      <c r="L2501" s="120">
        <f>IF(VLOOKUP(H2501,'Cross-Page Data'!$D$4:$F$48,3,FALSE)="natural gas",VLOOKUP(G2501,'Cross-Page Data'!$I$4:$J$19,2,FALSE),IF(VLOOKUP(H2501,'Cross-Page Data'!$D$4:$F$48,3,FALSE)="solar",IF(G2501="PV","solar PV","solar thermal"),IF(VLOOKUP(H2501,'Cross-Page Data'!$D$4:$F$48,3,FALSE)="wind",VLOOKUP(G2501,'Cross-Page Data'!$I$4:$J$19,2,FALSE),IF(VLOOKUP(H2501,'Cross-Page Data'!$D$4:$F$48,3,FALSE)="hydro",VLOOKUP(G2501,'Cross-Page Data'!$I$4:$J$19,2,FALSE),VLOOKUP(H2501,'Cross-Page Data'!$D$4:$F$48,3,FALSE)))))</f>
        <v/>
      </c>
      <c r="M2501" s="120">
        <f>IF(AND($P$2=FALSE,OR(F2501="Commercial NAICS Cogen",F2501="Industrial NAICS Cogen",F2501="NAICS-22 Cogen")),FALSE,IF(AND($P$3=FALSE,OR(F2501="Commercial NAICS Cogen",F2501="Commercial NAICS Non-Cogen",F2501="Industrial NAICS Cogen", F2501="industrial NAICS non-Cogen")),FALSE, TRUE))</f>
        <v/>
      </c>
    </row>
    <row r="2502">
      <c r="A2502" s="129" t="n">
        <v>50627</v>
      </c>
      <c r="B2502" s="130" t="inlineStr">
        <is>
          <t>ExxonMobil Oil Joliet Refinery</t>
        </is>
      </c>
      <c r="C2502" s="130" t="inlineStr">
        <is>
          <t>ExxonMobil Oil Corp</t>
        </is>
      </c>
      <c r="D2502" s="129" t="n">
        <v>5519</v>
      </c>
      <c r="E2502" s="130" t="inlineStr">
        <is>
          <t>IL</t>
        </is>
      </c>
      <c r="F2502" s="130" t="inlineStr">
        <is>
          <t>Industrial NAICS Cogen</t>
        </is>
      </c>
      <c r="G2502" s="130" t="inlineStr">
        <is>
          <t>ST</t>
        </is>
      </c>
      <c r="H2502" s="130" t="inlineStr">
        <is>
          <t>NG</t>
        </is>
      </c>
      <c r="I2502" s="130" t="inlineStr">
        <is>
          <t>NG</t>
        </is>
      </c>
      <c r="J2502" s="131" t="n">
        <v>0</v>
      </c>
      <c r="K2502" s="129" t="n">
        <v>2020</v>
      </c>
      <c r="L2502" s="120">
        <f>IF(VLOOKUP(H2502,'Cross-Page Data'!$D$4:$F$48,3,FALSE)="natural gas",VLOOKUP(G2502,'Cross-Page Data'!$I$4:$J$19,2,FALSE),IF(VLOOKUP(H2502,'Cross-Page Data'!$D$4:$F$48,3,FALSE)="solar",IF(G2502="PV","solar PV","solar thermal"),IF(VLOOKUP(H2502,'Cross-Page Data'!$D$4:$F$48,3,FALSE)="wind",VLOOKUP(G2502,'Cross-Page Data'!$I$4:$J$19,2,FALSE),IF(VLOOKUP(H2502,'Cross-Page Data'!$D$4:$F$48,3,FALSE)="hydro",VLOOKUP(G2502,'Cross-Page Data'!$I$4:$J$19,2,FALSE),VLOOKUP(H2502,'Cross-Page Data'!$D$4:$F$48,3,FALSE)))))</f>
        <v/>
      </c>
      <c r="M2502" s="120">
        <f>IF(AND($P$2=FALSE,OR(F2502="Commercial NAICS Cogen",F2502="Industrial NAICS Cogen",F2502="NAICS-22 Cogen")),FALSE,IF(AND($P$3=FALSE,OR(F2502="Commercial NAICS Cogen",F2502="Commercial NAICS Non-Cogen",F2502="Industrial NAICS Cogen", F2502="industrial NAICS non-Cogen")),FALSE, TRUE))</f>
        <v/>
      </c>
    </row>
    <row r="2503">
      <c r="A2503" s="129" t="n">
        <v>50627</v>
      </c>
      <c r="B2503" s="130" t="inlineStr">
        <is>
          <t>ExxonMobil Oil Joliet Refinery</t>
        </is>
      </c>
      <c r="C2503" s="130" t="inlineStr">
        <is>
          <t>ExxonMobil Oil Corp</t>
        </is>
      </c>
      <c r="D2503" s="129" t="n">
        <v>5519</v>
      </c>
      <c r="E2503" s="130" t="inlineStr">
        <is>
          <t>IL</t>
        </is>
      </c>
      <c r="F2503" s="130" t="inlineStr">
        <is>
          <t>Industrial NAICS Cogen</t>
        </is>
      </c>
      <c r="G2503" s="130" t="inlineStr">
        <is>
          <t>ST</t>
        </is>
      </c>
      <c r="H2503" s="130" t="inlineStr">
        <is>
          <t>OG</t>
        </is>
      </c>
      <c r="I2503" s="130" t="inlineStr">
        <is>
          <t>OOG</t>
        </is>
      </c>
      <c r="J2503" s="131" t="n">
        <v>51986.514</v>
      </c>
      <c r="K2503" s="129" t="n">
        <v>2020</v>
      </c>
      <c r="L2503" s="120">
        <f>IF(VLOOKUP(H2503,'Cross-Page Data'!$D$4:$F$48,3,FALSE)="natural gas",VLOOKUP(G2503,'Cross-Page Data'!$I$4:$J$19,2,FALSE),IF(VLOOKUP(H2503,'Cross-Page Data'!$D$4:$F$48,3,FALSE)="solar",IF(G2503="PV","solar PV","solar thermal"),IF(VLOOKUP(H2503,'Cross-Page Data'!$D$4:$F$48,3,FALSE)="wind",VLOOKUP(G2503,'Cross-Page Data'!$I$4:$J$19,2,FALSE),IF(VLOOKUP(H2503,'Cross-Page Data'!$D$4:$F$48,3,FALSE)="hydro",VLOOKUP(G2503,'Cross-Page Data'!$I$4:$J$19,2,FALSE),VLOOKUP(H2503,'Cross-Page Data'!$D$4:$F$48,3,FALSE)))))</f>
        <v/>
      </c>
      <c r="M2503" s="120">
        <f>IF(AND($P$2=FALSE,OR(F2503="Commercial NAICS Cogen",F2503="Industrial NAICS Cogen",F2503="NAICS-22 Cogen")),FALSE,IF(AND($P$3=FALSE,OR(F2503="Commercial NAICS Cogen",F2503="Commercial NAICS Non-Cogen",F2503="Industrial NAICS Cogen", F2503="industrial NAICS non-Cogen")),FALSE, TRUE))</f>
        <v/>
      </c>
    </row>
    <row r="2504">
      <c r="A2504" s="129" t="n">
        <v>50628</v>
      </c>
      <c r="B2504" s="130" t="inlineStr">
        <is>
          <t>Paulsboro Refinery</t>
        </is>
      </c>
      <c r="C2504" s="130" t="inlineStr">
        <is>
          <t>Paulsboro Refining Company - LLC</t>
        </is>
      </c>
      <c r="D2504" s="129" t="n">
        <v>19691</v>
      </c>
      <c r="E2504" s="130" t="inlineStr">
        <is>
          <t>NJ</t>
        </is>
      </c>
      <c r="F2504" s="130" t="inlineStr">
        <is>
          <t>Industrial NAICS Cogen</t>
        </is>
      </c>
      <c r="G2504" s="130" t="inlineStr">
        <is>
          <t>GT</t>
        </is>
      </c>
      <c r="H2504" s="130" t="inlineStr">
        <is>
          <t>NG</t>
        </is>
      </c>
      <c r="I2504" s="130" t="inlineStr">
        <is>
          <t>NG</t>
        </is>
      </c>
      <c r="J2504" s="131" t="n">
        <v>213257.8</v>
      </c>
      <c r="K2504" s="129" t="n">
        <v>2020</v>
      </c>
      <c r="L2504" s="120">
        <f>IF(VLOOKUP(H2504,'Cross-Page Data'!$D$4:$F$48,3,FALSE)="natural gas",VLOOKUP(G2504,'Cross-Page Data'!$I$4:$J$19,2,FALSE),IF(VLOOKUP(H2504,'Cross-Page Data'!$D$4:$F$48,3,FALSE)="solar",IF(G2504="PV","solar PV","solar thermal"),IF(VLOOKUP(H2504,'Cross-Page Data'!$D$4:$F$48,3,FALSE)="wind",VLOOKUP(G2504,'Cross-Page Data'!$I$4:$J$19,2,FALSE),IF(VLOOKUP(H2504,'Cross-Page Data'!$D$4:$F$48,3,FALSE)="hydro",VLOOKUP(G2504,'Cross-Page Data'!$I$4:$J$19,2,FALSE),VLOOKUP(H2504,'Cross-Page Data'!$D$4:$F$48,3,FALSE)))))</f>
        <v/>
      </c>
      <c r="M2504" s="120">
        <f>IF(AND($P$2=FALSE,OR(F2504="Commercial NAICS Cogen",F2504="Industrial NAICS Cogen",F2504="NAICS-22 Cogen")),FALSE,IF(AND($P$3=FALSE,OR(F2504="Commercial NAICS Cogen",F2504="Commercial NAICS Non-Cogen",F2504="Industrial NAICS Cogen", F2504="industrial NAICS non-Cogen")),FALSE, TRUE))</f>
        <v/>
      </c>
    </row>
    <row r="2505">
      <c r="A2505" s="129" t="n">
        <v>50628</v>
      </c>
      <c r="B2505" s="130" t="inlineStr">
        <is>
          <t>Paulsboro Refinery</t>
        </is>
      </c>
      <c r="C2505" s="130" t="inlineStr">
        <is>
          <t>Paulsboro Refining Company - LLC</t>
        </is>
      </c>
      <c r="D2505" s="129" t="n">
        <v>19691</v>
      </c>
      <c r="E2505" s="130" t="inlineStr">
        <is>
          <t>NJ</t>
        </is>
      </c>
      <c r="F2505" s="130" t="inlineStr">
        <is>
          <t>Industrial NAICS Cogen</t>
        </is>
      </c>
      <c r="G2505" s="130" t="inlineStr">
        <is>
          <t>GT</t>
        </is>
      </c>
      <c r="H2505" s="130" t="inlineStr">
        <is>
          <t>OG</t>
        </is>
      </c>
      <c r="I2505" s="130" t="inlineStr">
        <is>
          <t>OOG</t>
        </is>
      </c>
      <c r="J2505" s="131" t="n">
        <v>0</v>
      </c>
      <c r="K2505" s="129" t="n">
        <v>2020</v>
      </c>
      <c r="L2505" s="120">
        <f>IF(VLOOKUP(H2505,'Cross-Page Data'!$D$4:$F$48,3,FALSE)="natural gas",VLOOKUP(G2505,'Cross-Page Data'!$I$4:$J$19,2,FALSE),IF(VLOOKUP(H2505,'Cross-Page Data'!$D$4:$F$48,3,FALSE)="solar",IF(G2505="PV","solar PV","solar thermal"),IF(VLOOKUP(H2505,'Cross-Page Data'!$D$4:$F$48,3,FALSE)="wind",VLOOKUP(G2505,'Cross-Page Data'!$I$4:$J$19,2,FALSE),IF(VLOOKUP(H2505,'Cross-Page Data'!$D$4:$F$48,3,FALSE)="hydro",VLOOKUP(G2505,'Cross-Page Data'!$I$4:$J$19,2,FALSE),VLOOKUP(H2505,'Cross-Page Data'!$D$4:$F$48,3,FALSE)))))</f>
        <v/>
      </c>
      <c r="M2505" s="120">
        <f>IF(AND($P$2=FALSE,OR(F2505="Commercial NAICS Cogen",F2505="Industrial NAICS Cogen",F2505="NAICS-22 Cogen")),FALSE,IF(AND($P$3=FALSE,OR(F2505="Commercial NAICS Cogen",F2505="Commercial NAICS Non-Cogen",F2505="Industrial NAICS Cogen", F2505="industrial NAICS non-Cogen")),FALSE, TRUE))</f>
        <v/>
      </c>
    </row>
    <row r="2506">
      <c r="A2506" s="129" t="n">
        <v>50628</v>
      </c>
      <c r="B2506" s="130" t="inlineStr">
        <is>
          <t>Paulsboro Refinery</t>
        </is>
      </c>
      <c r="C2506" s="130" t="inlineStr">
        <is>
          <t>Paulsboro Refining Company - LLC</t>
        </is>
      </c>
      <c r="D2506" s="129" t="n">
        <v>19691</v>
      </c>
      <c r="E2506" s="130" t="inlineStr">
        <is>
          <t>NJ</t>
        </is>
      </c>
      <c r="F2506" s="130" t="inlineStr">
        <is>
          <t>Industrial NAICS Cogen</t>
        </is>
      </c>
      <c r="G2506" s="130" t="inlineStr">
        <is>
          <t>OT</t>
        </is>
      </c>
      <c r="H2506" s="130" t="inlineStr">
        <is>
          <t>PC</t>
        </is>
      </c>
      <c r="I2506" s="130" t="inlineStr">
        <is>
          <t>PC</t>
        </is>
      </c>
      <c r="J2506" s="131" t="n">
        <v>42648.96</v>
      </c>
      <c r="K2506" s="129" t="n">
        <v>2020</v>
      </c>
      <c r="L2506" s="120">
        <f>IF(VLOOKUP(H2506,'Cross-Page Data'!$D$4:$F$48,3,FALSE)="natural gas",VLOOKUP(G2506,'Cross-Page Data'!$I$4:$J$19,2,FALSE),IF(VLOOKUP(H2506,'Cross-Page Data'!$D$4:$F$48,3,FALSE)="solar",IF(G2506="PV","solar PV","solar thermal"),IF(VLOOKUP(H2506,'Cross-Page Data'!$D$4:$F$48,3,FALSE)="wind",VLOOKUP(G2506,'Cross-Page Data'!$I$4:$J$19,2,FALSE),IF(VLOOKUP(H2506,'Cross-Page Data'!$D$4:$F$48,3,FALSE)="hydro",VLOOKUP(G2506,'Cross-Page Data'!$I$4:$J$19,2,FALSE),VLOOKUP(H2506,'Cross-Page Data'!$D$4:$F$48,3,FALSE)))))</f>
        <v/>
      </c>
      <c r="M2506" s="120">
        <f>IF(AND($P$2=FALSE,OR(F2506="Commercial NAICS Cogen",F2506="Industrial NAICS Cogen",F2506="NAICS-22 Cogen")),FALSE,IF(AND($P$3=FALSE,OR(F2506="Commercial NAICS Cogen",F2506="Commercial NAICS Non-Cogen",F2506="Industrial NAICS Cogen", F2506="industrial NAICS non-Cogen")),FALSE, TRUE))</f>
        <v/>
      </c>
    </row>
    <row r="2507">
      <c r="A2507" s="129" t="n">
        <v>50628</v>
      </c>
      <c r="B2507" s="130" t="inlineStr">
        <is>
          <t>Paulsboro Refinery</t>
        </is>
      </c>
      <c r="C2507" s="130" t="inlineStr">
        <is>
          <t>Paulsboro Refining Company - LLC</t>
        </is>
      </c>
      <c r="D2507" s="129" t="n">
        <v>19691</v>
      </c>
      <c r="E2507" s="130" t="inlineStr">
        <is>
          <t>NJ</t>
        </is>
      </c>
      <c r="F2507" s="130" t="inlineStr">
        <is>
          <t>Industrial NAICS Cogen</t>
        </is>
      </c>
      <c r="G2507" s="130" t="inlineStr">
        <is>
          <t>ST</t>
        </is>
      </c>
      <c r="H2507" s="130" t="inlineStr">
        <is>
          <t>DFO</t>
        </is>
      </c>
      <c r="I2507" s="130" t="inlineStr">
        <is>
          <t>DFO</t>
        </is>
      </c>
      <c r="J2507" s="131" t="n">
        <v>0</v>
      </c>
      <c r="K2507" s="129" t="n">
        <v>2020</v>
      </c>
      <c r="L2507" s="120">
        <f>IF(VLOOKUP(H2507,'Cross-Page Data'!$D$4:$F$48,3,FALSE)="natural gas",VLOOKUP(G2507,'Cross-Page Data'!$I$4:$J$19,2,FALSE),IF(VLOOKUP(H2507,'Cross-Page Data'!$D$4:$F$48,3,FALSE)="solar",IF(G2507="PV","solar PV","solar thermal"),IF(VLOOKUP(H2507,'Cross-Page Data'!$D$4:$F$48,3,FALSE)="wind",VLOOKUP(G2507,'Cross-Page Data'!$I$4:$J$19,2,FALSE),IF(VLOOKUP(H2507,'Cross-Page Data'!$D$4:$F$48,3,FALSE)="hydro",VLOOKUP(G2507,'Cross-Page Data'!$I$4:$J$19,2,FALSE),VLOOKUP(H2507,'Cross-Page Data'!$D$4:$F$48,3,FALSE)))))</f>
        <v/>
      </c>
      <c r="M2507" s="120">
        <f>IF(AND($P$2=FALSE,OR(F2507="Commercial NAICS Cogen",F2507="Industrial NAICS Cogen",F2507="NAICS-22 Cogen")),FALSE,IF(AND($P$3=FALSE,OR(F2507="Commercial NAICS Cogen",F2507="Commercial NAICS Non-Cogen",F2507="Industrial NAICS Cogen", F2507="industrial NAICS non-Cogen")),FALSE, TRUE))</f>
        <v/>
      </c>
    </row>
    <row r="2508">
      <c r="A2508" s="129" t="n">
        <v>50628</v>
      </c>
      <c r="B2508" s="130" t="inlineStr">
        <is>
          <t>Paulsboro Refinery</t>
        </is>
      </c>
      <c r="C2508" s="130" t="inlineStr">
        <is>
          <t>Paulsboro Refining Company - LLC</t>
        </is>
      </c>
      <c r="D2508" s="129" t="n">
        <v>19691</v>
      </c>
      <c r="E2508" s="130" t="inlineStr">
        <is>
          <t>NJ</t>
        </is>
      </c>
      <c r="F2508" s="130" t="inlineStr">
        <is>
          <t>Industrial NAICS Cogen</t>
        </is>
      </c>
      <c r="G2508" s="130" t="inlineStr">
        <is>
          <t>ST</t>
        </is>
      </c>
      <c r="H2508" s="130" t="inlineStr">
        <is>
          <t>NG</t>
        </is>
      </c>
      <c r="I2508" s="130" t="inlineStr">
        <is>
          <t>NG</t>
        </is>
      </c>
      <c r="J2508" s="131" t="n">
        <v>0</v>
      </c>
      <c r="K2508" s="129" t="n">
        <v>2020</v>
      </c>
      <c r="L2508" s="120">
        <f>IF(VLOOKUP(H2508,'Cross-Page Data'!$D$4:$F$48,3,FALSE)="natural gas",VLOOKUP(G2508,'Cross-Page Data'!$I$4:$J$19,2,FALSE),IF(VLOOKUP(H2508,'Cross-Page Data'!$D$4:$F$48,3,FALSE)="solar",IF(G2508="PV","solar PV","solar thermal"),IF(VLOOKUP(H2508,'Cross-Page Data'!$D$4:$F$48,3,FALSE)="wind",VLOOKUP(G2508,'Cross-Page Data'!$I$4:$J$19,2,FALSE),IF(VLOOKUP(H2508,'Cross-Page Data'!$D$4:$F$48,3,FALSE)="hydro",VLOOKUP(G2508,'Cross-Page Data'!$I$4:$J$19,2,FALSE),VLOOKUP(H2508,'Cross-Page Data'!$D$4:$F$48,3,FALSE)))))</f>
        <v/>
      </c>
      <c r="M2508" s="120">
        <f>IF(AND($P$2=FALSE,OR(F2508="Commercial NAICS Cogen",F2508="Industrial NAICS Cogen",F2508="NAICS-22 Cogen")),FALSE,IF(AND($P$3=FALSE,OR(F2508="Commercial NAICS Cogen",F2508="Commercial NAICS Non-Cogen",F2508="Industrial NAICS Cogen", F2508="industrial NAICS non-Cogen")),FALSE, TRUE))</f>
        <v/>
      </c>
    </row>
    <row r="2509">
      <c r="A2509" s="129" t="n">
        <v>50628</v>
      </c>
      <c r="B2509" s="130" t="inlineStr">
        <is>
          <t>Paulsboro Refinery</t>
        </is>
      </c>
      <c r="C2509" s="130" t="inlineStr">
        <is>
          <t>Paulsboro Refining Company - LLC</t>
        </is>
      </c>
      <c r="D2509" s="129" t="n">
        <v>19691</v>
      </c>
      <c r="E2509" s="130" t="inlineStr">
        <is>
          <t>NJ</t>
        </is>
      </c>
      <c r="F2509" s="130" t="inlineStr">
        <is>
          <t>Industrial NAICS Cogen</t>
        </is>
      </c>
      <c r="G2509" s="130" t="inlineStr">
        <is>
          <t>ST</t>
        </is>
      </c>
      <c r="H2509" s="130" t="inlineStr">
        <is>
          <t>OG</t>
        </is>
      </c>
      <c r="I2509" s="130" t="inlineStr">
        <is>
          <t>OOG</t>
        </is>
      </c>
      <c r="J2509" s="131" t="n">
        <v>197096.24</v>
      </c>
      <c r="K2509" s="129" t="n">
        <v>2020</v>
      </c>
      <c r="L2509" s="120">
        <f>IF(VLOOKUP(H2509,'Cross-Page Data'!$D$4:$F$48,3,FALSE)="natural gas",VLOOKUP(G2509,'Cross-Page Data'!$I$4:$J$19,2,FALSE),IF(VLOOKUP(H2509,'Cross-Page Data'!$D$4:$F$48,3,FALSE)="solar",IF(G2509="PV","solar PV","solar thermal"),IF(VLOOKUP(H2509,'Cross-Page Data'!$D$4:$F$48,3,FALSE)="wind",VLOOKUP(G2509,'Cross-Page Data'!$I$4:$J$19,2,FALSE),IF(VLOOKUP(H2509,'Cross-Page Data'!$D$4:$F$48,3,FALSE)="hydro",VLOOKUP(G2509,'Cross-Page Data'!$I$4:$J$19,2,FALSE),VLOOKUP(H2509,'Cross-Page Data'!$D$4:$F$48,3,FALSE)))))</f>
        <v/>
      </c>
      <c r="M2509" s="120">
        <f>IF(AND($P$2=FALSE,OR(F2509="Commercial NAICS Cogen",F2509="Industrial NAICS Cogen",F2509="NAICS-22 Cogen")),FALSE,IF(AND($P$3=FALSE,OR(F2509="Commercial NAICS Cogen",F2509="Commercial NAICS Non-Cogen",F2509="Industrial NAICS Cogen", F2509="industrial NAICS non-Cogen")),FALSE, TRUE))</f>
        <v/>
      </c>
    </row>
    <row r="2510">
      <c r="A2510" s="129" t="n">
        <v>50629</v>
      </c>
      <c r="B2510" s="130" t="inlineStr">
        <is>
          <t>Covanta Lake County Energy</t>
        </is>
      </c>
      <c r="C2510" s="130" t="inlineStr">
        <is>
          <t>Covanta Lake Inc</t>
        </is>
      </c>
      <c r="D2510" s="129" t="n">
        <v>4482</v>
      </c>
      <c r="E2510" s="130" t="inlineStr">
        <is>
          <t>FL</t>
        </is>
      </c>
      <c r="F2510" s="130" t="inlineStr">
        <is>
          <t>NAICS-22 Non-Cogen</t>
        </is>
      </c>
      <c r="G2510" s="130" t="inlineStr">
        <is>
          <t>ST</t>
        </is>
      </c>
      <c r="H2510" s="130" t="inlineStr">
        <is>
          <t>MSB</t>
        </is>
      </c>
      <c r="I2510" s="130" t="inlineStr">
        <is>
          <t>MLG</t>
        </is>
      </c>
      <c r="J2510" s="131" t="n">
        <v>34433.653</v>
      </c>
      <c r="K2510" s="129" t="n">
        <v>2020</v>
      </c>
      <c r="L2510" s="120">
        <f>IF(VLOOKUP(H2510,'Cross-Page Data'!$D$4:$F$48,3,FALSE)="natural gas",VLOOKUP(G2510,'Cross-Page Data'!$I$4:$J$19,2,FALSE),IF(VLOOKUP(H2510,'Cross-Page Data'!$D$4:$F$48,3,FALSE)="solar",IF(G2510="PV","solar PV","solar thermal"),IF(VLOOKUP(H2510,'Cross-Page Data'!$D$4:$F$48,3,FALSE)="wind",VLOOKUP(G2510,'Cross-Page Data'!$I$4:$J$19,2,FALSE),IF(VLOOKUP(H2510,'Cross-Page Data'!$D$4:$F$48,3,FALSE)="hydro",VLOOKUP(G2510,'Cross-Page Data'!$I$4:$J$19,2,FALSE),VLOOKUP(H2510,'Cross-Page Data'!$D$4:$F$48,3,FALSE)))))</f>
        <v/>
      </c>
      <c r="M2510" s="120">
        <f>IF(AND($P$2=FALSE,OR(F2510="Commercial NAICS Cogen",F2510="Industrial NAICS Cogen",F2510="NAICS-22 Cogen")),FALSE,IF(AND($P$3=FALSE,OR(F2510="Commercial NAICS Cogen",F2510="Commercial NAICS Non-Cogen",F2510="Industrial NAICS Cogen", F2510="industrial NAICS non-Cogen")),FALSE, TRUE))</f>
        <v/>
      </c>
    </row>
    <row r="2511">
      <c r="A2511" s="129" t="n">
        <v>50629</v>
      </c>
      <c r="B2511" s="130" t="inlineStr">
        <is>
          <t>Covanta Lake County Energy</t>
        </is>
      </c>
      <c r="C2511" s="130" t="inlineStr">
        <is>
          <t>Covanta Lake Inc</t>
        </is>
      </c>
      <c r="D2511" s="129" t="n">
        <v>4482</v>
      </c>
      <c r="E2511" s="130" t="inlineStr">
        <is>
          <t>FL</t>
        </is>
      </c>
      <c r="F2511" s="130" t="inlineStr">
        <is>
          <t>NAICS-22 Non-Cogen</t>
        </is>
      </c>
      <c r="G2511" s="130" t="inlineStr">
        <is>
          <t>ST</t>
        </is>
      </c>
      <c r="H2511" s="130" t="inlineStr">
        <is>
          <t>MSN</t>
        </is>
      </c>
      <c r="I2511" s="130" t="inlineStr">
        <is>
          <t>OTH</t>
        </is>
      </c>
      <c r="J2511" s="131" t="n">
        <v>42084.808</v>
      </c>
      <c r="K2511" s="129" t="n">
        <v>2020</v>
      </c>
      <c r="L2511" s="120">
        <f>IF(VLOOKUP(H2511,'Cross-Page Data'!$D$4:$F$48,3,FALSE)="natural gas",VLOOKUP(G2511,'Cross-Page Data'!$I$4:$J$19,2,FALSE),IF(VLOOKUP(H2511,'Cross-Page Data'!$D$4:$F$48,3,FALSE)="solar",IF(G2511="PV","solar PV","solar thermal"),IF(VLOOKUP(H2511,'Cross-Page Data'!$D$4:$F$48,3,FALSE)="wind",VLOOKUP(G2511,'Cross-Page Data'!$I$4:$J$19,2,FALSE),IF(VLOOKUP(H2511,'Cross-Page Data'!$D$4:$F$48,3,FALSE)="hydro",VLOOKUP(G2511,'Cross-Page Data'!$I$4:$J$19,2,FALSE),VLOOKUP(H2511,'Cross-Page Data'!$D$4:$F$48,3,FALSE)))))</f>
        <v/>
      </c>
      <c r="M2511" s="120">
        <f>IF(AND($P$2=FALSE,OR(F2511="Commercial NAICS Cogen",F2511="Industrial NAICS Cogen",F2511="NAICS-22 Cogen")),FALSE,IF(AND($P$3=FALSE,OR(F2511="Commercial NAICS Cogen",F2511="Commercial NAICS Non-Cogen",F2511="Industrial NAICS Cogen", F2511="industrial NAICS non-Cogen")),FALSE, TRUE))</f>
        <v/>
      </c>
    </row>
    <row r="2512">
      <c r="A2512" s="129" t="n">
        <v>50629</v>
      </c>
      <c r="B2512" s="130" t="inlineStr">
        <is>
          <t>Covanta Lake County Energy</t>
        </is>
      </c>
      <c r="C2512" s="130" t="inlineStr">
        <is>
          <t>Covanta Lake Inc</t>
        </is>
      </c>
      <c r="D2512" s="129" t="n">
        <v>4482</v>
      </c>
      <c r="E2512" s="130" t="inlineStr">
        <is>
          <t>FL</t>
        </is>
      </c>
      <c r="F2512" s="130" t="inlineStr">
        <is>
          <t>NAICS-22 Non-Cogen</t>
        </is>
      </c>
      <c r="G2512" s="130" t="inlineStr">
        <is>
          <t>ST</t>
        </is>
      </c>
      <c r="H2512" s="130" t="inlineStr">
        <is>
          <t>NG</t>
        </is>
      </c>
      <c r="I2512" s="130" t="inlineStr">
        <is>
          <t>NG</t>
        </is>
      </c>
      <c r="J2512" s="131" t="n">
        <v>1252.539</v>
      </c>
      <c r="K2512" s="129" t="n">
        <v>2020</v>
      </c>
      <c r="L2512" s="120">
        <f>IF(VLOOKUP(H2512,'Cross-Page Data'!$D$4:$F$48,3,FALSE)="natural gas",VLOOKUP(G2512,'Cross-Page Data'!$I$4:$J$19,2,FALSE),IF(VLOOKUP(H2512,'Cross-Page Data'!$D$4:$F$48,3,FALSE)="solar",IF(G2512="PV","solar PV","solar thermal"),IF(VLOOKUP(H2512,'Cross-Page Data'!$D$4:$F$48,3,FALSE)="wind",VLOOKUP(G2512,'Cross-Page Data'!$I$4:$J$19,2,FALSE),IF(VLOOKUP(H2512,'Cross-Page Data'!$D$4:$F$48,3,FALSE)="hydro",VLOOKUP(G2512,'Cross-Page Data'!$I$4:$J$19,2,FALSE),VLOOKUP(H2512,'Cross-Page Data'!$D$4:$F$48,3,FALSE)))))</f>
        <v/>
      </c>
      <c r="M2512" s="120">
        <f>IF(AND($P$2=FALSE,OR(F2512="Commercial NAICS Cogen",F2512="Industrial NAICS Cogen",F2512="NAICS-22 Cogen")),FALSE,IF(AND($P$3=FALSE,OR(F2512="Commercial NAICS Cogen",F2512="Commercial NAICS Non-Cogen",F2512="Industrial NAICS Cogen", F2512="industrial NAICS non-Cogen")),FALSE, TRUE))</f>
        <v/>
      </c>
    </row>
    <row r="2513">
      <c r="A2513" s="129" t="n">
        <v>50630</v>
      </c>
      <c r="B2513" s="130" t="inlineStr">
        <is>
          <t>Covanta Marion Inc</t>
        </is>
      </c>
      <c r="C2513" s="130" t="inlineStr">
        <is>
          <t>Covanta Marion Inc</t>
        </is>
      </c>
      <c r="D2513" s="129" t="n">
        <v>4476</v>
      </c>
      <c r="E2513" s="130" t="inlineStr">
        <is>
          <t>OR</t>
        </is>
      </c>
      <c r="F2513" s="130" t="inlineStr">
        <is>
          <t>NAICS-22 Non-Cogen</t>
        </is>
      </c>
      <c r="G2513" s="130" t="inlineStr">
        <is>
          <t>ST</t>
        </is>
      </c>
      <c r="H2513" s="130" t="inlineStr">
        <is>
          <t>MSB</t>
        </is>
      </c>
      <c r="I2513" s="130" t="inlineStr">
        <is>
          <t>MLG</t>
        </is>
      </c>
      <c r="J2513" s="131" t="n">
        <v>36247.685</v>
      </c>
      <c r="K2513" s="129" t="n">
        <v>2020</v>
      </c>
      <c r="L2513" s="120">
        <f>IF(VLOOKUP(H2513,'Cross-Page Data'!$D$4:$F$48,3,FALSE)="natural gas",VLOOKUP(G2513,'Cross-Page Data'!$I$4:$J$19,2,FALSE),IF(VLOOKUP(H2513,'Cross-Page Data'!$D$4:$F$48,3,FALSE)="solar",IF(G2513="PV","solar PV","solar thermal"),IF(VLOOKUP(H2513,'Cross-Page Data'!$D$4:$F$48,3,FALSE)="wind",VLOOKUP(G2513,'Cross-Page Data'!$I$4:$J$19,2,FALSE),IF(VLOOKUP(H2513,'Cross-Page Data'!$D$4:$F$48,3,FALSE)="hydro",VLOOKUP(G2513,'Cross-Page Data'!$I$4:$J$19,2,FALSE),VLOOKUP(H2513,'Cross-Page Data'!$D$4:$F$48,3,FALSE)))))</f>
        <v/>
      </c>
      <c r="M2513" s="120">
        <f>IF(AND($P$2=FALSE,OR(F2513="Commercial NAICS Cogen",F2513="Industrial NAICS Cogen",F2513="NAICS-22 Cogen")),FALSE,IF(AND($P$3=FALSE,OR(F2513="Commercial NAICS Cogen",F2513="Commercial NAICS Non-Cogen",F2513="Industrial NAICS Cogen", F2513="industrial NAICS non-Cogen")),FALSE, TRUE))</f>
        <v/>
      </c>
    </row>
    <row r="2514">
      <c r="A2514" s="129" t="n">
        <v>50630</v>
      </c>
      <c r="B2514" s="130" t="inlineStr">
        <is>
          <t>Covanta Marion Inc</t>
        </is>
      </c>
      <c r="C2514" s="130" t="inlineStr">
        <is>
          <t>Covanta Marion Inc</t>
        </is>
      </c>
      <c r="D2514" s="129" t="n">
        <v>4476</v>
      </c>
      <c r="E2514" s="130" t="inlineStr">
        <is>
          <t>OR</t>
        </is>
      </c>
      <c r="F2514" s="130" t="inlineStr">
        <is>
          <t>NAICS-22 Non-Cogen</t>
        </is>
      </c>
      <c r="G2514" s="130" t="inlineStr">
        <is>
          <t>ST</t>
        </is>
      </c>
      <c r="H2514" s="130" t="inlineStr">
        <is>
          <t>MSN</t>
        </is>
      </c>
      <c r="I2514" s="130" t="inlineStr">
        <is>
          <t>OTH</t>
        </is>
      </c>
      <c r="J2514" s="131" t="n">
        <v>44302.394</v>
      </c>
      <c r="K2514" s="129" t="n">
        <v>2020</v>
      </c>
      <c r="L2514" s="120">
        <f>IF(VLOOKUP(H2514,'Cross-Page Data'!$D$4:$F$48,3,FALSE)="natural gas",VLOOKUP(G2514,'Cross-Page Data'!$I$4:$J$19,2,FALSE),IF(VLOOKUP(H2514,'Cross-Page Data'!$D$4:$F$48,3,FALSE)="solar",IF(G2514="PV","solar PV","solar thermal"),IF(VLOOKUP(H2514,'Cross-Page Data'!$D$4:$F$48,3,FALSE)="wind",VLOOKUP(G2514,'Cross-Page Data'!$I$4:$J$19,2,FALSE),IF(VLOOKUP(H2514,'Cross-Page Data'!$D$4:$F$48,3,FALSE)="hydro",VLOOKUP(G2514,'Cross-Page Data'!$I$4:$J$19,2,FALSE),VLOOKUP(H2514,'Cross-Page Data'!$D$4:$F$48,3,FALSE)))))</f>
        <v/>
      </c>
      <c r="M2514" s="120">
        <f>IF(AND($P$2=FALSE,OR(F2514="Commercial NAICS Cogen",F2514="Industrial NAICS Cogen",F2514="NAICS-22 Cogen")),FALSE,IF(AND($P$3=FALSE,OR(F2514="Commercial NAICS Cogen",F2514="Commercial NAICS Non-Cogen",F2514="Industrial NAICS Cogen", F2514="industrial NAICS non-Cogen")),FALSE, TRUE))</f>
        <v/>
      </c>
    </row>
    <row r="2515">
      <c r="A2515" s="129" t="n">
        <v>50630</v>
      </c>
      <c r="B2515" s="130" t="inlineStr">
        <is>
          <t>Covanta Marion Inc</t>
        </is>
      </c>
      <c r="C2515" s="130" t="inlineStr">
        <is>
          <t>Covanta Marion Inc</t>
        </is>
      </c>
      <c r="D2515" s="129" t="n">
        <v>4476</v>
      </c>
      <c r="E2515" s="130" t="inlineStr">
        <is>
          <t>OR</t>
        </is>
      </c>
      <c r="F2515" s="130" t="inlineStr">
        <is>
          <t>NAICS-22 Non-Cogen</t>
        </is>
      </c>
      <c r="G2515" s="130" t="inlineStr">
        <is>
          <t>ST</t>
        </is>
      </c>
      <c r="H2515" s="130" t="inlineStr">
        <is>
          <t>NG</t>
        </is>
      </c>
      <c r="I2515" s="130" t="inlineStr">
        <is>
          <t>NG</t>
        </is>
      </c>
      <c r="J2515" s="131" t="n">
        <v>0.921</v>
      </c>
      <c r="K2515" s="129" t="n">
        <v>2020</v>
      </c>
      <c r="L2515" s="120">
        <f>IF(VLOOKUP(H2515,'Cross-Page Data'!$D$4:$F$48,3,FALSE)="natural gas",VLOOKUP(G2515,'Cross-Page Data'!$I$4:$J$19,2,FALSE),IF(VLOOKUP(H2515,'Cross-Page Data'!$D$4:$F$48,3,FALSE)="solar",IF(G2515="PV","solar PV","solar thermal"),IF(VLOOKUP(H2515,'Cross-Page Data'!$D$4:$F$48,3,FALSE)="wind",VLOOKUP(G2515,'Cross-Page Data'!$I$4:$J$19,2,FALSE),IF(VLOOKUP(H2515,'Cross-Page Data'!$D$4:$F$48,3,FALSE)="hydro",VLOOKUP(G2515,'Cross-Page Data'!$I$4:$J$19,2,FALSE),VLOOKUP(H2515,'Cross-Page Data'!$D$4:$F$48,3,FALSE)))))</f>
        <v/>
      </c>
      <c r="M2515" s="120">
        <f>IF(AND($P$2=FALSE,OR(F2515="Commercial NAICS Cogen",F2515="Industrial NAICS Cogen",F2515="NAICS-22 Cogen")),FALSE,IF(AND($P$3=FALSE,OR(F2515="Commercial NAICS Cogen",F2515="Commercial NAICS Non-Cogen",F2515="Industrial NAICS Cogen", F2515="industrial NAICS non-Cogen")),FALSE, TRUE))</f>
        <v/>
      </c>
    </row>
    <row r="2516">
      <c r="A2516" s="129" t="n">
        <v>50632</v>
      </c>
      <c r="B2516" s="130" t="inlineStr">
        <is>
          <t>Covanta Stanislaus Energy</t>
        </is>
      </c>
      <c r="C2516" s="130" t="inlineStr">
        <is>
          <t>Covanta Stanislaus Inc</t>
        </is>
      </c>
      <c r="D2516" s="129" t="n">
        <v>4498</v>
      </c>
      <c r="E2516" s="130" t="inlineStr">
        <is>
          <t>CA</t>
        </is>
      </c>
      <c r="F2516" s="130" t="inlineStr">
        <is>
          <t>NAICS-22 Non-Cogen</t>
        </is>
      </c>
      <c r="G2516" s="130" t="inlineStr">
        <is>
          <t>ST</t>
        </is>
      </c>
      <c r="H2516" s="130" t="inlineStr">
        <is>
          <t>DFO</t>
        </is>
      </c>
      <c r="I2516" s="130" t="inlineStr">
        <is>
          <t>DFO</t>
        </is>
      </c>
      <c r="J2516" s="131" t="n">
        <v>1713.111</v>
      </c>
      <c r="K2516" s="129" t="n">
        <v>2020</v>
      </c>
      <c r="L2516" s="120">
        <f>IF(VLOOKUP(H2516,'Cross-Page Data'!$D$4:$F$48,3,FALSE)="natural gas",VLOOKUP(G2516,'Cross-Page Data'!$I$4:$J$19,2,FALSE),IF(VLOOKUP(H2516,'Cross-Page Data'!$D$4:$F$48,3,FALSE)="solar",IF(G2516="PV","solar PV","solar thermal"),IF(VLOOKUP(H2516,'Cross-Page Data'!$D$4:$F$48,3,FALSE)="wind",VLOOKUP(G2516,'Cross-Page Data'!$I$4:$J$19,2,FALSE),IF(VLOOKUP(H2516,'Cross-Page Data'!$D$4:$F$48,3,FALSE)="hydro",VLOOKUP(G2516,'Cross-Page Data'!$I$4:$J$19,2,FALSE),VLOOKUP(H2516,'Cross-Page Data'!$D$4:$F$48,3,FALSE)))))</f>
        <v/>
      </c>
      <c r="M2516" s="120">
        <f>IF(AND($P$2=FALSE,OR(F2516="Commercial NAICS Cogen",F2516="Industrial NAICS Cogen",F2516="NAICS-22 Cogen")),FALSE,IF(AND($P$3=FALSE,OR(F2516="Commercial NAICS Cogen",F2516="Commercial NAICS Non-Cogen",F2516="Industrial NAICS Cogen", F2516="industrial NAICS non-Cogen")),FALSE, TRUE))</f>
        <v/>
      </c>
    </row>
    <row r="2517">
      <c r="A2517" s="129" t="n">
        <v>50632</v>
      </c>
      <c r="B2517" s="130" t="inlineStr">
        <is>
          <t>Covanta Stanislaus Energy</t>
        </is>
      </c>
      <c r="C2517" s="130" t="inlineStr">
        <is>
          <t>Covanta Stanislaus Inc</t>
        </is>
      </c>
      <c r="D2517" s="129" t="n">
        <v>4498</v>
      </c>
      <c r="E2517" s="130" t="inlineStr">
        <is>
          <t>CA</t>
        </is>
      </c>
      <c r="F2517" s="130" t="inlineStr">
        <is>
          <t>NAICS-22 Non-Cogen</t>
        </is>
      </c>
      <c r="G2517" s="130" t="inlineStr">
        <is>
          <t>ST</t>
        </is>
      </c>
      <c r="H2517" s="130" t="inlineStr">
        <is>
          <t>MSB</t>
        </is>
      </c>
      <c r="I2517" s="130" t="inlineStr">
        <is>
          <t>MLG</t>
        </is>
      </c>
      <c r="J2517" s="131" t="n">
        <v>66155.09699999999</v>
      </c>
      <c r="K2517" s="129" t="n">
        <v>2020</v>
      </c>
      <c r="L2517" s="120">
        <f>IF(VLOOKUP(H2517,'Cross-Page Data'!$D$4:$F$48,3,FALSE)="natural gas",VLOOKUP(G2517,'Cross-Page Data'!$I$4:$J$19,2,FALSE),IF(VLOOKUP(H2517,'Cross-Page Data'!$D$4:$F$48,3,FALSE)="solar",IF(G2517="PV","solar PV","solar thermal"),IF(VLOOKUP(H2517,'Cross-Page Data'!$D$4:$F$48,3,FALSE)="wind",VLOOKUP(G2517,'Cross-Page Data'!$I$4:$J$19,2,FALSE),IF(VLOOKUP(H2517,'Cross-Page Data'!$D$4:$F$48,3,FALSE)="hydro",VLOOKUP(G2517,'Cross-Page Data'!$I$4:$J$19,2,FALSE),VLOOKUP(H2517,'Cross-Page Data'!$D$4:$F$48,3,FALSE)))))</f>
        <v/>
      </c>
      <c r="M2517" s="120">
        <f>IF(AND($P$2=FALSE,OR(F2517="Commercial NAICS Cogen",F2517="Industrial NAICS Cogen",F2517="NAICS-22 Cogen")),FALSE,IF(AND($P$3=FALSE,OR(F2517="Commercial NAICS Cogen",F2517="Commercial NAICS Non-Cogen",F2517="Industrial NAICS Cogen", F2517="industrial NAICS non-Cogen")),FALSE, TRUE))</f>
        <v/>
      </c>
    </row>
    <row r="2518">
      <c r="A2518" s="129" t="n">
        <v>50632</v>
      </c>
      <c r="B2518" s="130" t="inlineStr">
        <is>
          <t>Covanta Stanislaus Energy</t>
        </is>
      </c>
      <c r="C2518" s="130" t="inlineStr">
        <is>
          <t>Covanta Stanislaus Inc</t>
        </is>
      </c>
      <c r="D2518" s="129" t="n">
        <v>4498</v>
      </c>
      <c r="E2518" s="130" t="inlineStr">
        <is>
          <t>CA</t>
        </is>
      </c>
      <c r="F2518" s="130" t="inlineStr">
        <is>
          <t>NAICS-22 Non-Cogen</t>
        </is>
      </c>
      <c r="G2518" s="130" t="inlineStr">
        <is>
          <t>ST</t>
        </is>
      </c>
      <c r="H2518" s="130" t="inlineStr">
        <is>
          <t>MSN</t>
        </is>
      </c>
      <c r="I2518" s="130" t="inlineStr">
        <is>
          <t>OTH</t>
        </is>
      </c>
      <c r="J2518" s="131" t="n">
        <v>80854.792</v>
      </c>
      <c r="K2518" s="129" t="n">
        <v>2020</v>
      </c>
      <c r="L2518" s="120">
        <f>IF(VLOOKUP(H2518,'Cross-Page Data'!$D$4:$F$48,3,FALSE)="natural gas",VLOOKUP(G2518,'Cross-Page Data'!$I$4:$J$19,2,FALSE),IF(VLOOKUP(H2518,'Cross-Page Data'!$D$4:$F$48,3,FALSE)="solar",IF(G2518="PV","solar PV","solar thermal"),IF(VLOOKUP(H2518,'Cross-Page Data'!$D$4:$F$48,3,FALSE)="wind",VLOOKUP(G2518,'Cross-Page Data'!$I$4:$J$19,2,FALSE),IF(VLOOKUP(H2518,'Cross-Page Data'!$D$4:$F$48,3,FALSE)="hydro",VLOOKUP(G2518,'Cross-Page Data'!$I$4:$J$19,2,FALSE),VLOOKUP(H2518,'Cross-Page Data'!$D$4:$F$48,3,FALSE)))))</f>
        <v/>
      </c>
      <c r="M2518" s="120">
        <f>IF(AND($P$2=FALSE,OR(F2518="Commercial NAICS Cogen",F2518="Industrial NAICS Cogen",F2518="NAICS-22 Cogen")),FALSE,IF(AND($P$3=FALSE,OR(F2518="Commercial NAICS Cogen",F2518="Commercial NAICS Non-Cogen",F2518="Industrial NAICS Cogen", F2518="industrial NAICS non-Cogen")),FALSE, TRUE))</f>
        <v/>
      </c>
    </row>
    <row r="2519">
      <c r="A2519" s="129" t="n">
        <v>50633</v>
      </c>
      <c r="B2519" s="130" t="inlineStr">
        <is>
          <t>Mosaic Co Bartow Facility</t>
        </is>
      </c>
      <c r="C2519" s="130" t="inlineStr">
        <is>
          <t>Mosaic Company</t>
        </is>
      </c>
      <c r="D2519" s="129" t="n">
        <v>3102</v>
      </c>
      <c r="E2519" s="130" t="inlineStr">
        <is>
          <t>FL</t>
        </is>
      </c>
      <c r="F2519" s="130" t="inlineStr">
        <is>
          <t>Industrial NAICS Cogen</t>
        </is>
      </c>
      <c r="G2519" s="130" t="inlineStr">
        <is>
          <t>ST</t>
        </is>
      </c>
      <c r="H2519" s="130" t="inlineStr">
        <is>
          <t>WH</t>
        </is>
      </c>
      <c r="I2519" s="130" t="inlineStr">
        <is>
          <t>OTH</t>
        </is>
      </c>
      <c r="J2519" s="131" t="n">
        <v>343170</v>
      </c>
      <c r="K2519" s="129" t="n">
        <v>2020</v>
      </c>
      <c r="L2519" s="120">
        <f>IF(VLOOKUP(H2519,'Cross-Page Data'!$D$4:$F$48,3,FALSE)="natural gas",VLOOKUP(G2519,'Cross-Page Data'!$I$4:$J$19,2,FALSE),IF(VLOOKUP(H2519,'Cross-Page Data'!$D$4:$F$48,3,FALSE)="solar",IF(G2519="PV","solar PV","solar thermal"),IF(VLOOKUP(H2519,'Cross-Page Data'!$D$4:$F$48,3,FALSE)="wind",VLOOKUP(G2519,'Cross-Page Data'!$I$4:$J$19,2,FALSE),IF(VLOOKUP(H2519,'Cross-Page Data'!$D$4:$F$48,3,FALSE)="hydro",VLOOKUP(G2519,'Cross-Page Data'!$I$4:$J$19,2,FALSE),VLOOKUP(H2519,'Cross-Page Data'!$D$4:$F$48,3,FALSE)))))</f>
        <v/>
      </c>
      <c r="M2519" s="120">
        <f>IF(AND($P$2=FALSE,OR(F2519="Commercial NAICS Cogen",F2519="Industrial NAICS Cogen",F2519="NAICS-22 Cogen")),FALSE,IF(AND($P$3=FALSE,OR(F2519="Commercial NAICS Cogen",F2519="Commercial NAICS Non-Cogen",F2519="Industrial NAICS Cogen", F2519="industrial NAICS non-Cogen")),FALSE, TRUE))</f>
        <v/>
      </c>
    </row>
    <row r="2520">
      <c r="A2520" s="129" t="n">
        <v>50637</v>
      </c>
      <c r="B2520" s="130" t="inlineStr">
        <is>
          <t>Clearwater Paper IPP Lewiston</t>
        </is>
      </c>
      <c r="C2520" s="130" t="inlineStr">
        <is>
          <t>Clearwater Paper Corporation</t>
        </is>
      </c>
      <c r="D2520" s="129" t="n">
        <v>56225</v>
      </c>
      <c r="E2520" s="130" t="inlineStr">
        <is>
          <t>ID</t>
        </is>
      </c>
      <c r="F2520" s="130" t="inlineStr">
        <is>
          <t>Industrial NAICS Cogen</t>
        </is>
      </c>
      <c r="G2520" s="130" t="inlineStr">
        <is>
          <t>ST</t>
        </is>
      </c>
      <c r="H2520" s="130" t="inlineStr">
        <is>
          <t>BLQ</t>
        </is>
      </c>
      <c r="I2520" s="130" t="inlineStr">
        <is>
          <t>WWW</t>
        </is>
      </c>
      <c r="J2520" s="131" t="n">
        <v>270722.71</v>
      </c>
      <c r="K2520" s="129" t="n">
        <v>2020</v>
      </c>
      <c r="L2520" s="120">
        <f>IF(VLOOKUP(H2520,'Cross-Page Data'!$D$4:$F$48,3,FALSE)="natural gas",VLOOKUP(G2520,'Cross-Page Data'!$I$4:$J$19,2,FALSE),IF(VLOOKUP(H2520,'Cross-Page Data'!$D$4:$F$48,3,FALSE)="solar",IF(G2520="PV","solar PV","solar thermal"),IF(VLOOKUP(H2520,'Cross-Page Data'!$D$4:$F$48,3,FALSE)="wind",VLOOKUP(G2520,'Cross-Page Data'!$I$4:$J$19,2,FALSE),IF(VLOOKUP(H2520,'Cross-Page Data'!$D$4:$F$48,3,FALSE)="hydro",VLOOKUP(G2520,'Cross-Page Data'!$I$4:$J$19,2,FALSE),VLOOKUP(H2520,'Cross-Page Data'!$D$4:$F$48,3,FALSE)))))</f>
        <v/>
      </c>
      <c r="M2520" s="120">
        <f>IF(AND($P$2=FALSE,OR(F2520="Commercial NAICS Cogen",F2520="Industrial NAICS Cogen",F2520="NAICS-22 Cogen")),FALSE,IF(AND($P$3=FALSE,OR(F2520="Commercial NAICS Cogen",F2520="Commercial NAICS Non-Cogen",F2520="Industrial NAICS Cogen", F2520="industrial NAICS non-Cogen")),FALSE, TRUE))</f>
        <v/>
      </c>
    </row>
    <row r="2521">
      <c r="A2521" s="129" t="n">
        <v>50637</v>
      </c>
      <c r="B2521" s="130" t="inlineStr">
        <is>
          <t>Clearwater Paper IPP Lewiston</t>
        </is>
      </c>
      <c r="C2521" s="130" t="inlineStr">
        <is>
          <t>Clearwater Paper Corporation</t>
        </is>
      </c>
      <c r="D2521" s="129" t="n">
        <v>56225</v>
      </c>
      <c r="E2521" s="130" t="inlineStr">
        <is>
          <t>ID</t>
        </is>
      </c>
      <c r="F2521" s="130" t="inlineStr">
        <is>
          <t>Industrial NAICS Cogen</t>
        </is>
      </c>
      <c r="G2521" s="130" t="inlineStr">
        <is>
          <t>ST</t>
        </is>
      </c>
      <c r="H2521" s="130" t="inlineStr">
        <is>
          <t>DFO</t>
        </is>
      </c>
      <c r="I2521" s="130" t="inlineStr">
        <is>
          <t>DFO</t>
        </is>
      </c>
      <c r="J2521" s="131" t="n">
        <v>0</v>
      </c>
      <c r="K2521" s="129" t="n">
        <v>2020</v>
      </c>
      <c r="L2521" s="120">
        <f>IF(VLOOKUP(H2521,'Cross-Page Data'!$D$4:$F$48,3,FALSE)="natural gas",VLOOKUP(G2521,'Cross-Page Data'!$I$4:$J$19,2,FALSE),IF(VLOOKUP(H2521,'Cross-Page Data'!$D$4:$F$48,3,FALSE)="solar",IF(G2521="PV","solar PV","solar thermal"),IF(VLOOKUP(H2521,'Cross-Page Data'!$D$4:$F$48,3,FALSE)="wind",VLOOKUP(G2521,'Cross-Page Data'!$I$4:$J$19,2,FALSE),IF(VLOOKUP(H2521,'Cross-Page Data'!$D$4:$F$48,3,FALSE)="hydro",VLOOKUP(G2521,'Cross-Page Data'!$I$4:$J$19,2,FALSE),VLOOKUP(H2521,'Cross-Page Data'!$D$4:$F$48,3,FALSE)))))</f>
        <v/>
      </c>
      <c r="M2521" s="120">
        <f>IF(AND($P$2=FALSE,OR(F2521="Commercial NAICS Cogen",F2521="Industrial NAICS Cogen",F2521="NAICS-22 Cogen")),FALSE,IF(AND($P$3=FALSE,OR(F2521="Commercial NAICS Cogen",F2521="Commercial NAICS Non-Cogen",F2521="Industrial NAICS Cogen", F2521="industrial NAICS non-Cogen")),FALSE, TRUE))</f>
        <v/>
      </c>
    </row>
    <row r="2522">
      <c r="A2522" s="129" t="n">
        <v>50637</v>
      </c>
      <c r="B2522" s="130" t="inlineStr">
        <is>
          <t>Clearwater Paper IPP Lewiston</t>
        </is>
      </c>
      <c r="C2522" s="130" t="inlineStr">
        <is>
          <t>Clearwater Paper Corporation</t>
        </is>
      </c>
      <c r="D2522" s="129" t="n">
        <v>56225</v>
      </c>
      <c r="E2522" s="130" t="inlineStr">
        <is>
          <t>ID</t>
        </is>
      </c>
      <c r="F2522" s="130" t="inlineStr">
        <is>
          <t>Industrial NAICS Cogen</t>
        </is>
      </c>
      <c r="G2522" s="130" t="inlineStr">
        <is>
          <t>ST</t>
        </is>
      </c>
      <c r="H2522" s="130" t="inlineStr">
        <is>
          <t>NG</t>
        </is>
      </c>
      <c r="I2522" s="130" t="inlineStr">
        <is>
          <t>NG</t>
        </is>
      </c>
      <c r="J2522" s="131" t="n">
        <v>73979.08900000001</v>
      </c>
      <c r="K2522" s="129" t="n">
        <v>2020</v>
      </c>
      <c r="L2522" s="120">
        <f>IF(VLOOKUP(H2522,'Cross-Page Data'!$D$4:$F$48,3,FALSE)="natural gas",VLOOKUP(G2522,'Cross-Page Data'!$I$4:$J$19,2,FALSE),IF(VLOOKUP(H2522,'Cross-Page Data'!$D$4:$F$48,3,FALSE)="solar",IF(G2522="PV","solar PV","solar thermal"),IF(VLOOKUP(H2522,'Cross-Page Data'!$D$4:$F$48,3,FALSE)="wind",VLOOKUP(G2522,'Cross-Page Data'!$I$4:$J$19,2,FALSE),IF(VLOOKUP(H2522,'Cross-Page Data'!$D$4:$F$48,3,FALSE)="hydro",VLOOKUP(G2522,'Cross-Page Data'!$I$4:$J$19,2,FALSE),VLOOKUP(H2522,'Cross-Page Data'!$D$4:$F$48,3,FALSE)))))</f>
        <v/>
      </c>
      <c r="M2522" s="120">
        <f>IF(AND($P$2=FALSE,OR(F2522="Commercial NAICS Cogen",F2522="Industrial NAICS Cogen",F2522="NAICS-22 Cogen")),FALSE,IF(AND($P$3=FALSE,OR(F2522="Commercial NAICS Cogen",F2522="Commercial NAICS Non-Cogen",F2522="Industrial NAICS Cogen", F2522="industrial NAICS non-Cogen")),FALSE, TRUE))</f>
        <v/>
      </c>
    </row>
    <row r="2523">
      <c r="A2523" s="129" t="n">
        <v>50637</v>
      </c>
      <c r="B2523" s="130" t="inlineStr">
        <is>
          <t>Clearwater Paper IPP Lewiston</t>
        </is>
      </c>
      <c r="C2523" s="130" t="inlineStr">
        <is>
          <t>Clearwater Paper Corporation</t>
        </is>
      </c>
      <c r="D2523" s="129" t="n">
        <v>56225</v>
      </c>
      <c r="E2523" s="130" t="inlineStr">
        <is>
          <t>ID</t>
        </is>
      </c>
      <c r="F2523" s="130" t="inlineStr">
        <is>
          <t>Industrial NAICS Cogen</t>
        </is>
      </c>
      <c r="G2523" s="130" t="inlineStr">
        <is>
          <t>ST</t>
        </is>
      </c>
      <c r="H2523" s="130" t="inlineStr">
        <is>
          <t>RFO</t>
        </is>
      </c>
      <c r="I2523" s="130" t="inlineStr">
        <is>
          <t>RFO</t>
        </is>
      </c>
      <c r="J2523" s="131" t="n">
        <v>0</v>
      </c>
      <c r="K2523" s="129" t="n">
        <v>2020</v>
      </c>
      <c r="L2523" s="120">
        <f>IF(VLOOKUP(H2523,'Cross-Page Data'!$D$4:$F$48,3,FALSE)="natural gas",VLOOKUP(G2523,'Cross-Page Data'!$I$4:$J$19,2,FALSE),IF(VLOOKUP(H2523,'Cross-Page Data'!$D$4:$F$48,3,FALSE)="solar",IF(G2523="PV","solar PV","solar thermal"),IF(VLOOKUP(H2523,'Cross-Page Data'!$D$4:$F$48,3,FALSE)="wind",VLOOKUP(G2523,'Cross-Page Data'!$I$4:$J$19,2,FALSE),IF(VLOOKUP(H2523,'Cross-Page Data'!$D$4:$F$48,3,FALSE)="hydro",VLOOKUP(G2523,'Cross-Page Data'!$I$4:$J$19,2,FALSE),VLOOKUP(H2523,'Cross-Page Data'!$D$4:$F$48,3,FALSE)))))</f>
        <v/>
      </c>
      <c r="M2523" s="120">
        <f>IF(AND($P$2=FALSE,OR(F2523="Commercial NAICS Cogen",F2523="Industrial NAICS Cogen",F2523="NAICS-22 Cogen")),FALSE,IF(AND($P$3=FALSE,OR(F2523="Commercial NAICS Cogen",F2523="Commercial NAICS Non-Cogen",F2523="Industrial NAICS Cogen", F2523="industrial NAICS non-Cogen")),FALSE, TRUE))</f>
        <v/>
      </c>
    </row>
    <row r="2524">
      <c r="A2524" s="129" t="n">
        <v>50637</v>
      </c>
      <c r="B2524" s="130" t="inlineStr">
        <is>
          <t>Clearwater Paper IPP Lewiston</t>
        </is>
      </c>
      <c r="C2524" s="130" t="inlineStr">
        <is>
          <t>Clearwater Paper Corporation</t>
        </is>
      </c>
      <c r="D2524" s="129" t="n">
        <v>56225</v>
      </c>
      <c r="E2524" s="130" t="inlineStr">
        <is>
          <t>ID</t>
        </is>
      </c>
      <c r="F2524" s="130" t="inlineStr">
        <is>
          <t>Industrial NAICS Cogen</t>
        </is>
      </c>
      <c r="G2524" s="130" t="inlineStr">
        <is>
          <t>ST</t>
        </is>
      </c>
      <c r="H2524" s="130" t="inlineStr">
        <is>
          <t>WDS</t>
        </is>
      </c>
      <c r="I2524" s="130" t="inlineStr">
        <is>
          <t>WWW</t>
        </is>
      </c>
      <c r="J2524" s="131" t="n">
        <v>75088.20600000001</v>
      </c>
      <c r="K2524" s="129" t="n">
        <v>2020</v>
      </c>
      <c r="L2524" s="120">
        <f>IF(VLOOKUP(H2524,'Cross-Page Data'!$D$4:$F$48,3,FALSE)="natural gas",VLOOKUP(G2524,'Cross-Page Data'!$I$4:$J$19,2,FALSE),IF(VLOOKUP(H2524,'Cross-Page Data'!$D$4:$F$48,3,FALSE)="solar",IF(G2524="PV","solar PV","solar thermal"),IF(VLOOKUP(H2524,'Cross-Page Data'!$D$4:$F$48,3,FALSE)="wind",VLOOKUP(G2524,'Cross-Page Data'!$I$4:$J$19,2,FALSE),IF(VLOOKUP(H2524,'Cross-Page Data'!$D$4:$F$48,3,FALSE)="hydro",VLOOKUP(G2524,'Cross-Page Data'!$I$4:$J$19,2,FALSE),VLOOKUP(H2524,'Cross-Page Data'!$D$4:$F$48,3,FALSE)))))</f>
        <v/>
      </c>
      <c r="M2524" s="120">
        <f>IF(AND($P$2=FALSE,OR(F2524="Commercial NAICS Cogen",F2524="Industrial NAICS Cogen",F2524="NAICS-22 Cogen")),FALSE,IF(AND($P$3=FALSE,OR(F2524="Commercial NAICS Cogen",F2524="Commercial NAICS Non-Cogen",F2524="Industrial NAICS Cogen", F2524="industrial NAICS non-Cogen")),FALSE, TRUE))</f>
        <v/>
      </c>
    </row>
    <row r="2525">
      <c r="A2525" s="129" t="n">
        <v>50639</v>
      </c>
      <c r="B2525" s="130" t="inlineStr">
        <is>
          <t>Sappi Cloquet Mill</t>
        </is>
      </c>
      <c r="C2525" s="130" t="inlineStr">
        <is>
          <t>Sappi Cloquet LLC</t>
        </is>
      </c>
      <c r="D2525" s="129" t="n">
        <v>16653</v>
      </c>
      <c r="E2525" s="130" t="inlineStr">
        <is>
          <t>MN</t>
        </is>
      </c>
      <c r="F2525" s="130" t="inlineStr">
        <is>
          <t>Industrial NAICS Cogen</t>
        </is>
      </c>
      <c r="G2525" s="130" t="inlineStr">
        <is>
          <t>HY</t>
        </is>
      </c>
      <c r="H2525" s="130" t="inlineStr">
        <is>
          <t>WAT</t>
        </is>
      </c>
      <c r="I2525" s="130" t="inlineStr">
        <is>
          <t>HYC</t>
        </is>
      </c>
      <c r="J2525" s="131" t="n">
        <v>21037.28</v>
      </c>
      <c r="K2525" s="129" t="n">
        <v>2020</v>
      </c>
      <c r="L2525" s="120">
        <f>IF(VLOOKUP(H2525,'Cross-Page Data'!$D$4:$F$48,3,FALSE)="natural gas",VLOOKUP(G2525,'Cross-Page Data'!$I$4:$J$19,2,FALSE),IF(VLOOKUP(H2525,'Cross-Page Data'!$D$4:$F$48,3,FALSE)="solar",IF(G2525="PV","solar PV","solar thermal"),IF(VLOOKUP(H2525,'Cross-Page Data'!$D$4:$F$48,3,FALSE)="wind",VLOOKUP(G2525,'Cross-Page Data'!$I$4:$J$19,2,FALSE),IF(VLOOKUP(H2525,'Cross-Page Data'!$D$4:$F$48,3,FALSE)="hydro",VLOOKUP(G2525,'Cross-Page Data'!$I$4:$J$19,2,FALSE),VLOOKUP(H2525,'Cross-Page Data'!$D$4:$F$48,3,FALSE)))))</f>
        <v/>
      </c>
      <c r="M2525" s="120">
        <f>IF(AND($P$2=FALSE,OR(F2525="Commercial NAICS Cogen",F2525="Industrial NAICS Cogen",F2525="NAICS-22 Cogen")),FALSE,IF(AND($P$3=FALSE,OR(F2525="Commercial NAICS Cogen",F2525="Commercial NAICS Non-Cogen",F2525="Industrial NAICS Cogen", F2525="industrial NAICS non-Cogen")),FALSE, TRUE))</f>
        <v/>
      </c>
    </row>
    <row r="2526">
      <c r="A2526" s="129" t="n">
        <v>50639</v>
      </c>
      <c r="B2526" s="130" t="inlineStr">
        <is>
          <t>Sappi Cloquet Mill</t>
        </is>
      </c>
      <c r="C2526" s="130" t="inlineStr">
        <is>
          <t>Sappi Cloquet LLC</t>
        </is>
      </c>
      <c r="D2526" s="129" t="n">
        <v>16653</v>
      </c>
      <c r="E2526" s="130" t="inlineStr">
        <is>
          <t>MN</t>
        </is>
      </c>
      <c r="F2526" s="130" t="inlineStr">
        <is>
          <t>Industrial NAICS Cogen</t>
        </is>
      </c>
      <c r="G2526" s="130" t="inlineStr">
        <is>
          <t>ST</t>
        </is>
      </c>
      <c r="H2526" s="130" t="inlineStr">
        <is>
          <t>BLQ</t>
        </is>
      </c>
      <c r="I2526" s="130" t="inlineStr">
        <is>
          <t>WWW</t>
        </is>
      </c>
      <c r="J2526" s="131" t="n">
        <v>307102.68</v>
      </c>
      <c r="K2526" s="129" t="n">
        <v>2020</v>
      </c>
      <c r="L2526" s="120">
        <f>IF(VLOOKUP(H2526,'Cross-Page Data'!$D$4:$F$48,3,FALSE)="natural gas",VLOOKUP(G2526,'Cross-Page Data'!$I$4:$J$19,2,FALSE),IF(VLOOKUP(H2526,'Cross-Page Data'!$D$4:$F$48,3,FALSE)="solar",IF(G2526="PV","solar PV","solar thermal"),IF(VLOOKUP(H2526,'Cross-Page Data'!$D$4:$F$48,3,FALSE)="wind",VLOOKUP(G2526,'Cross-Page Data'!$I$4:$J$19,2,FALSE),IF(VLOOKUP(H2526,'Cross-Page Data'!$D$4:$F$48,3,FALSE)="hydro",VLOOKUP(G2526,'Cross-Page Data'!$I$4:$J$19,2,FALSE),VLOOKUP(H2526,'Cross-Page Data'!$D$4:$F$48,3,FALSE)))))</f>
        <v/>
      </c>
      <c r="M2526" s="120">
        <f>IF(AND($P$2=FALSE,OR(F2526="Commercial NAICS Cogen",F2526="Industrial NAICS Cogen",F2526="NAICS-22 Cogen")),FALSE,IF(AND($P$3=FALSE,OR(F2526="Commercial NAICS Cogen",F2526="Commercial NAICS Non-Cogen",F2526="Industrial NAICS Cogen", F2526="industrial NAICS non-Cogen")),FALSE, TRUE))</f>
        <v/>
      </c>
    </row>
    <row r="2527">
      <c r="A2527" s="129" t="n">
        <v>50639</v>
      </c>
      <c r="B2527" s="130" t="inlineStr">
        <is>
          <t>Sappi Cloquet Mill</t>
        </is>
      </c>
      <c r="C2527" s="130" t="inlineStr">
        <is>
          <t>Sappi Cloquet LLC</t>
        </is>
      </c>
      <c r="D2527" s="129" t="n">
        <v>16653</v>
      </c>
      <c r="E2527" s="130" t="inlineStr">
        <is>
          <t>MN</t>
        </is>
      </c>
      <c r="F2527" s="130" t="inlineStr">
        <is>
          <t>Industrial NAICS Cogen</t>
        </is>
      </c>
      <c r="G2527" s="130" t="inlineStr">
        <is>
          <t>ST</t>
        </is>
      </c>
      <c r="H2527" s="130" t="inlineStr">
        <is>
          <t>DFO</t>
        </is>
      </c>
      <c r="I2527" s="130" t="inlineStr">
        <is>
          <t>DFO</t>
        </is>
      </c>
      <c r="J2527" s="131" t="n">
        <v>683.981</v>
      </c>
      <c r="K2527" s="129" t="n">
        <v>2020</v>
      </c>
      <c r="L2527" s="120">
        <f>IF(VLOOKUP(H2527,'Cross-Page Data'!$D$4:$F$48,3,FALSE)="natural gas",VLOOKUP(G2527,'Cross-Page Data'!$I$4:$J$19,2,FALSE),IF(VLOOKUP(H2527,'Cross-Page Data'!$D$4:$F$48,3,FALSE)="solar",IF(G2527="PV","solar PV","solar thermal"),IF(VLOOKUP(H2527,'Cross-Page Data'!$D$4:$F$48,3,FALSE)="wind",VLOOKUP(G2527,'Cross-Page Data'!$I$4:$J$19,2,FALSE),IF(VLOOKUP(H2527,'Cross-Page Data'!$D$4:$F$48,3,FALSE)="hydro",VLOOKUP(G2527,'Cross-Page Data'!$I$4:$J$19,2,FALSE),VLOOKUP(H2527,'Cross-Page Data'!$D$4:$F$48,3,FALSE)))))</f>
        <v/>
      </c>
      <c r="M2527" s="120">
        <f>IF(AND($P$2=FALSE,OR(F2527="Commercial NAICS Cogen",F2527="Industrial NAICS Cogen",F2527="NAICS-22 Cogen")),FALSE,IF(AND($P$3=FALSE,OR(F2527="Commercial NAICS Cogen",F2527="Commercial NAICS Non-Cogen",F2527="Industrial NAICS Cogen", F2527="industrial NAICS non-Cogen")),FALSE, TRUE))</f>
        <v/>
      </c>
    </row>
    <row r="2528">
      <c r="A2528" s="129" t="n">
        <v>50639</v>
      </c>
      <c r="B2528" s="130" t="inlineStr">
        <is>
          <t>Sappi Cloquet Mill</t>
        </is>
      </c>
      <c r="C2528" s="130" t="inlineStr">
        <is>
          <t>Sappi Cloquet LLC</t>
        </is>
      </c>
      <c r="D2528" s="129" t="n">
        <v>16653</v>
      </c>
      <c r="E2528" s="130" t="inlineStr">
        <is>
          <t>MN</t>
        </is>
      </c>
      <c r="F2528" s="130" t="inlineStr">
        <is>
          <t>Industrial NAICS Cogen</t>
        </is>
      </c>
      <c r="G2528" s="130" t="inlineStr">
        <is>
          <t>ST</t>
        </is>
      </c>
      <c r="H2528" s="130" t="inlineStr">
        <is>
          <t>NG</t>
        </is>
      </c>
      <c r="I2528" s="130" t="inlineStr">
        <is>
          <t>NG</t>
        </is>
      </c>
      <c r="J2528" s="131" t="n">
        <v>46322.105</v>
      </c>
      <c r="K2528" s="129" t="n">
        <v>2020</v>
      </c>
      <c r="L2528" s="120">
        <f>IF(VLOOKUP(H2528,'Cross-Page Data'!$D$4:$F$48,3,FALSE)="natural gas",VLOOKUP(G2528,'Cross-Page Data'!$I$4:$J$19,2,FALSE),IF(VLOOKUP(H2528,'Cross-Page Data'!$D$4:$F$48,3,FALSE)="solar",IF(G2528="PV","solar PV","solar thermal"),IF(VLOOKUP(H2528,'Cross-Page Data'!$D$4:$F$48,3,FALSE)="wind",VLOOKUP(G2528,'Cross-Page Data'!$I$4:$J$19,2,FALSE),IF(VLOOKUP(H2528,'Cross-Page Data'!$D$4:$F$48,3,FALSE)="hydro",VLOOKUP(G2528,'Cross-Page Data'!$I$4:$J$19,2,FALSE),VLOOKUP(H2528,'Cross-Page Data'!$D$4:$F$48,3,FALSE)))))</f>
        <v/>
      </c>
      <c r="M2528" s="120">
        <f>IF(AND($P$2=FALSE,OR(F2528="Commercial NAICS Cogen",F2528="Industrial NAICS Cogen",F2528="NAICS-22 Cogen")),FALSE,IF(AND($P$3=FALSE,OR(F2528="Commercial NAICS Cogen",F2528="Commercial NAICS Non-Cogen",F2528="Industrial NAICS Cogen", F2528="industrial NAICS non-Cogen")),FALSE, TRUE))</f>
        <v/>
      </c>
    </row>
    <row r="2529">
      <c r="A2529" s="129" t="n">
        <v>50639</v>
      </c>
      <c r="B2529" s="130" t="inlineStr">
        <is>
          <t>Sappi Cloquet Mill</t>
        </is>
      </c>
      <c r="C2529" s="130" t="inlineStr">
        <is>
          <t>Sappi Cloquet LLC</t>
        </is>
      </c>
      <c r="D2529" s="129" t="n">
        <v>16653</v>
      </c>
      <c r="E2529" s="130" t="inlineStr">
        <is>
          <t>MN</t>
        </is>
      </c>
      <c r="F2529" s="130" t="inlineStr">
        <is>
          <t>Industrial NAICS Cogen</t>
        </is>
      </c>
      <c r="G2529" s="130" t="inlineStr">
        <is>
          <t>ST</t>
        </is>
      </c>
      <c r="H2529" s="130" t="inlineStr">
        <is>
          <t>SLW</t>
        </is>
      </c>
      <c r="I2529" s="130" t="inlineStr">
        <is>
          <t>ORW</t>
        </is>
      </c>
      <c r="J2529" s="131" t="n">
        <v>3097.253</v>
      </c>
      <c r="K2529" s="129" t="n">
        <v>2020</v>
      </c>
      <c r="L2529" s="120">
        <f>IF(VLOOKUP(H2529,'Cross-Page Data'!$D$4:$F$48,3,FALSE)="natural gas",VLOOKUP(G2529,'Cross-Page Data'!$I$4:$J$19,2,FALSE),IF(VLOOKUP(H2529,'Cross-Page Data'!$D$4:$F$48,3,FALSE)="solar",IF(G2529="PV","solar PV","solar thermal"),IF(VLOOKUP(H2529,'Cross-Page Data'!$D$4:$F$48,3,FALSE)="wind",VLOOKUP(G2529,'Cross-Page Data'!$I$4:$J$19,2,FALSE),IF(VLOOKUP(H2529,'Cross-Page Data'!$D$4:$F$48,3,FALSE)="hydro",VLOOKUP(G2529,'Cross-Page Data'!$I$4:$J$19,2,FALSE),VLOOKUP(H2529,'Cross-Page Data'!$D$4:$F$48,3,FALSE)))))</f>
        <v/>
      </c>
      <c r="M2529" s="120">
        <f>IF(AND($P$2=FALSE,OR(F2529="Commercial NAICS Cogen",F2529="Industrial NAICS Cogen",F2529="NAICS-22 Cogen")),FALSE,IF(AND($P$3=FALSE,OR(F2529="Commercial NAICS Cogen",F2529="Commercial NAICS Non-Cogen",F2529="Industrial NAICS Cogen", F2529="industrial NAICS non-Cogen")),FALSE, TRUE))</f>
        <v/>
      </c>
    </row>
    <row r="2530">
      <c r="A2530" s="129" t="n">
        <v>50639</v>
      </c>
      <c r="B2530" s="130" t="inlineStr">
        <is>
          <t>Sappi Cloquet Mill</t>
        </is>
      </c>
      <c r="C2530" s="130" t="inlineStr">
        <is>
          <t>Sappi Cloquet LLC</t>
        </is>
      </c>
      <c r="D2530" s="129" t="n">
        <v>16653</v>
      </c>
      <c r="E2530" s="130" t="inlineStr">
        <is>
          <t>MN</t>
        </is>
      </c>
      <c r="F2530" s="130" t="inlineStr">
        <is>
          <t>Industrial NAICS Cogen</t>
        </is>
      </c>
      <c r="G2530" s="130" t="inlineStr">
        <is>
          <t>ST</t>
        </is>
      </c>
      <c r="H2530" s="130" t="inlineStr">
        <is>
          <t>WDS</t>
        </is>
      </c>
      <c r="I2530" s="130" t="inlineStr">
        <is>
          <t>WWW</t>
        </is>
      </c>
      <c r="J2530" s="131" t="n">
        <v>88541.98699999999</v>
      </c>
      <c r="K2530" s="129" t="n">
        <v>2020</v>
      </c>
      <c r="L2530" s="120">
        <f>IF(VLOOKUP(H2530,'Cross-Page Data'!$D$4:$F$48,3,FALSE)="natural gas",VLOOKUP(G2530,'Cross-Page Data'!$I$4:$J$19,2,FALSE),IF(VLOOKUP(H2530,'Cross-Page Data'!$D$4:$F$48,3,FALSE)="solar",IF(G2530="PV","solar PV","solar thermal"),IF(VLOOKUP(H2530,'Cross-Page Data'!$D$4:$F$48,3,FALSE)="wind",VLOOKUP(G2530,'Cross-Page Data'!$I$4:$J$19,2,FALSE),IF(VLOOKUP(H2530,'Cross-Page Data'!$D$4:$F$48,3,FALSE)="hydro",VLOOKUP(G2530,'Cross-Page Data'!$I$4:$J$19,2,FALSE),VLOOKUP(H2530,'Cross-Page Data'!$D$4:$F$48,3,FALSE)))))</f>
        <v/>
      </c>
      <c r="M2530" s="120">
        <f>IF(AND($P$2=FALSE,OR(F2530="Commercial NAICS Cogen",F2530="Industrial NAICS Cogen",F2530="NAICS-22 Cogen")),FALSE,IF(AND($P$3=FALSE,OR(F2530="Commercial NAICS Cogen",F2530="Commercial NAICS Non-Cogen",F2530="Industrial NAICS Cogen", F2530="industrial NAICS non-Cogen")),FALSE, TRUE))</f>
        <v/>
      </c>
    </row>
    <row r="2531">
      <c r="A2531" s="129" t="n">
        <v>50647</v>
      </c>
      <c r="B2531" s="130" t="inlineStr">
        <is>
          <t>Covanta Indianapolis Energy</t>
        </is>
      </c>
      <c r="C2531" s="130" t="inlineStr">
        <is>
          <t>Covanta Indianapolis Inc</t>
        </is>
      </c>
      <c r="D2531" s="129" t="n">
        <v>4497</v>
      </c>
      <c r="E2531" s="130" t="inlineStr">
        <is>
          <t>IN</t>
        </is>
      </c>
      <c r="F2531" s="130" t="inlineStr">
        <is>
          <t>Commercial NAICS Cogen</t>
        </is>
      </c>
      <c r="G2531" s="130" t="inlineStr">
        <is>
          <t>ST</t>
        </is>
      </c>
      <c r="H2531" s="130" t="inlineStr">
        <is>
          <t>MSB</t>
        </is>
      </c>
      <c r="I2531" s="130" t="inlineStr">
        <is>
          <t>MLG</t>
        </is>
      </c>
      <c r="J2531" s="131" t="n">
        <v>19762.008</v>
      </c>
      <c r="K2531" s="129" t="n">
        <v>2020</v>
      </c>
      <c r="L2531" s="120">
        <f>IF(VLOOKUP(H2531,'Cross-Page Data'!$D$4:$F$48,3,FALSE)="natural gas",VLOOKUP(G2531,'Cross-Page Data'!$I$4:$J$19,2,FALSE),IF(VLOOKUP(H2531,'Cross-Page Data'!$D$4:$F$48,3,FALSE)="solar",IF(G2531="PV","solar PV","solar thermal"),IF(VLOOKUP(H2531,'Cross-Page Data'!$D$4:$F$48,3,FALSE)="wind",VLOOKUP(G2531,'Cross-Page Data'!$I$4:$J$19,2,FALSE),IF(VLOOKUP(H2531,'Cross-Page Data'!$D$4:$F$48,3,FALSE)="hydro",VLOOKUP(G2531,'Cross-Page Data'!$I$4:$J$19,2,FALSE),VLOOKUP(H2531,'Cross-Page Data'!$D$4:$F$48,3,FALSE)))))</f>
        <v/>
      </c>
      <c r="M2531" s="120">
        <f>IF(AND($P$2=FALSE,OR(F2531="Commercial NAICS Cogen",F2531="Industrial NAICS Cogen",F2531="NAICS-22 Cogen")),FALSE,IF(AND($P$3=FALSE,OR(F2531="Commercial NAICS Cogen",F2531="Commercial NAICS Non-Cogen",F2531="Industrial NAICS Cogen", F2531="industrial NAICS non-Cogen")),FALSE, TRUE))</f>
        <v/>
      </c>
    </row>
    <row r="2532">
      <c r="A2532" s="129" t="n">
        <v>50647</v>
      </c>
      <c r="B2532" s="130" t="inlineStr">
        <is>
          <t>Covanta Indianapolis Energy</t>
        </is>
      </c>
      <c r="C2532" s="130" t="inlineStr">
        <is>
          <t>Covanta Indianapolis Inc</t>
        </is>
      </c>
      <c r="D2532" s="129" t="n">
        <v>4497</v>
      </c>
      <c r="E2532" s="130" t="inlineStr">
        <is>
          <t>IN</t>
        </is>
      </c>
      <c r="F2532" s="130" t="inlineStr">
        <is>
          <t>Commercial NAICS Cogen</t>
        </is>
      </c>
      <c r="G2532" s="130" t="inlineStr">
        <is>
          <t>ST</t>
        </is>
      </c>
      <c r="H2532" s="130" t="inlineStr">
        <is>
          <t>MSN</t>
        </is>
      </c>
      <c r="I2532" s="130" t="inlineStr">
        <is>
          <t>OTH</t>
        </is>
      </c>
      <c r="J2532" s="131" t="n">
        <v>24153.484</v>
      </c>
      <c r="K2532" s="129" t="n">
        <v>2020</v>
      </c>
      <c r="L2532" s="120">
        <f>IF(VLOOKUP(H2532,'Cross-Page Data'!$D$4:$F$48,3,FALSE)="natural gas",VLOOKUP(G2532,'Cross-Page Data'!$I$4:$J$19,2,FALSE),IF(VLOOKUP(H2532,'Cross-Page Data'!$D$4:$F$48,3,FALSE)="solar",IF(G2532="PV","solar PV","solar thermal"),IF(VLOOKUP(H2532,'Cross-Page Data'!$D$4:$F$48,3,FALSE)="wind",VLOOKUP(G2532,'Cross-Page Data'!$I$4:$J$19,2,FALSE),IF(VLOOKUP(H2532,'Cross-Page Data'!$D$4:$F$48,3,FALSE)="hydro",VLOOKUP(G2532,'Cross-Page Data'!$I$4:$J$19,2,FALSE),VLOOKUP(H2532,'Cross-Page Data'!$D$4:$F$48,3,FALSE)))))</f>
        <v/>
      </c>
      <c r="M2532" s="120">
        <f>IF(AND($P$2=FALSE,OR(F2532="Commercial NAICS Cogen",F2532="Industrial NAICS Cogen",F2532="NAICS-22 Cogen")),FALSE,IF(AND($P$3=FALSE,OR(F2532="Commercial NAICS Cogen",F2532="Commercial NAICS Non-Cogen",F2532="Industrial NAICS Cogen", F2532="industrial NAICS non-Cogen")),FALSE, TRUE))</f>
        <v/>
      </c>
    </row>
    <row r="2533">
      <c r="A2533" s="129" t="n">
        <v>50647</v>
      </c>
      <c r="B2533" s="130" t="inlineStr">
        <is>
          <t>Covanta Indianapolis Energy</t>
        </is>
      </c>
      <c r="C2533" s="130" t="inlineStr">
        <is>
          <t>Covanta Indianapolis Inc</t>
        </is>
      </c>
      <c r="D2533" s="129" t="n">
        <v>4497</v>
      </c>
      <c r="E2533" s="130" t="inlineStr">
        <is>
          <t>IN</t>
        </is>
      </c>
      <c r="F2533" s="130" t="inlineStr">
        <is>
          <t>Commercial NAICS Cogen</t>
        </is>
      </c>
      <c r="G2533" s="130" t="inlineStr">
        <is>
          <t>ST</t>
        </is>
      </c>
      <c r="H2533" s="130" t="inlineStr">
        <is>
          <t>NG</t>
        </is>
      </c>
      <c r="I2533" s="130" t="inlineStr">
        <is>
          <t>NG</t>
        </is>
      </c>
      <c r="J2533" s="131" t="n">
        <v>700.508</v>
      </c>
      <c r="K2533" s="129" t="n">
        <v>2020</v>
      </c>
      <c r="L2533" s="120">
        <f>IF(VLOOKUP(H2533,'Cross-Page Data'!$D$4:$F$48,3,FALSE)="natural gas",VLOOKUP(G2533,'Cross-Page Data'!$I$4:$J$19,2,FALSE),IF(VLOOKUP(H2533,'Cross-Page Data'!$D$4:$F$48,3,FALSE)="solar",IF(G2533="PV","solar PV","solar thermal"),IF(VLOOKUP(H2533,'Cross-Page Data'!$D$4:$F$48,3,FALSE)="wind",VLOOKUP(G2533,'Cross-Page Data'!$I$4:$J$19,2,FALSE),IF(VLOOKUP(H2533,'Cross-Page Data'!$D$4:$F$48,3,FALSE)="hydro",VLOOKUP(G2533,'Cross-Page Data'!$I$4:$J$19,2,FALSE),VLOOKUP(H2533,'Cross-Page Data'!$D$4:$F$48,3,FALSE)))))</f>
        <v/>
      </c>
      <c r="M2533" s="120">
        <f>IF(AND($P$2=FALSE,OR(F2533="Commercial NAICS Cogen",F2533="Industrial NAICS Cogen",F2533="NAICS-22 Cogen")),FALSE,IF(AND($P$3=FALSE,OR(F2533="Commercial NAICS Cogen",F2533="Commercial NAICS Non-Cogen",F2533="Industrial NAICS Cogen", F2533="industrial NAICS non-Cogen")),FALSE, TRUE))</f>
        <v/>
      </c>
    </row>
    <row r="2534">
      <c r="A2534" s="129" t="n">
        <v>50648</v>
      </c>
      <c r="B2534" s="130" t="inlineStr">
        <is>
          <t>Covanta Bristol Energy</t>
        </is>
      </c>
      <c r="C2534" s="130" t="inlineStr">
        <is>
          <t>Covanta Bristol Inc</t>
        </is>
      </c>
      <c r="D2534" s="129" t="n">
        <v>4474</v>
      </c>
      <c r="E2534" s="130" t="inlineStr">
        <is>
          <t>CT</t>
        </is>
      </c>
      <c r="F2534" s="130" t="inlineStr">
        <is>
          <t>NAICS-22 Non-Cogen</t>
        </is>
      </c>
      <c r="G2534" s="130" t="inlineStr">
        <is>
          <t>ST</t>
        </is>
      </c>
      <c r="H2534" s="130" t="inlineStr">
        <is>
          <t>MSB</t>
        </is>
      </c>
      <c r="I2534" s="130" t="inlineStr">
        <is>
          <t>MLG</t>
        </is>
      </c>
      <c r="J2534" s="131" t="n">
        <v>46748.824</v>
      </c>
      <c r="K2534" s="129" t="n">
        <v>2020</v>
      </c>
      <c r="L2534" s="120">
        <f>IF(VLOOKUP(H2534,'Cross-Page Data'!$D$4:$F$48,3,FALSE)="natural gas",VLOOKUP(G2534,'Cross-Page Data'!$I$4:$J$19,2,FALSE),IF(VLOOKUP(H2534,'Cross-Page Data'!$D$4:$F$48,3,FALSE)="solar",IF(G2534="PV","solar PV","solar thermal"),IF(VLOOKUP(H2534,'Cross-Page Data'!$D$4:$F$48,3,FALSE)="wind",VLOOKUP(G2534,'Cross-Page Data'!$I$4:$J$19,2,FALSE),IF(VLOOKUP(H2534,'Cross-Page Data'!$D$4:$F$48,3,FALSE)="hydro",VLOOKUP(G2534,'Cross-Page Data'!$I$4:$J$19,2,FALSE),VLOOKUP(H2534,'Cross-Page Data'!$D$4:$F$48,3,FALSE)))))</f>
        <v/>
      </c>
      <c r="M2534" s="120">
        <f>IF(AND($P$2=FALSE,OR(F2534="Commercial NAICS Cogen",F2534="Industrial NAICS Cogen",F2534="NAICS-22 Cogen")),FALSE,IF(AND($P$3=FALSE,OR(F2534="Commercial NAICS Cogen",F2534="Commercial NAICS Non-Cogen",F2534="Industrial NAICS Cogen", F2534="industrial NAICS non-Cogen")),FALSE, TRUE))</f>
        <v/>
      </c>
    </row>
    <row r="2535">
      <c r="A2535" s="129" t="n">
        <v>50648</v>
      </c>
      <c r="B2535" s="130" t="inlineStr">
        <is>
          <t>Covanta Bristol Energy</t>
        </is>
      </c>
      <c r="C2535" s="130" t="inlineStr">
        <is>
          <t>Covanta Bristol Inc</t>
        </is>
      </c>
      <c r="D2535" s="129" t="n">
        <v>4474</v>
      </c>
      <c r="E2535" s="130" t="inlineStr">
        <is>
          <t>CT</t>
        </is>
      </c>
      <c r="F2535" s="130" t="inlineStr">
        <is>
          <t>NAICS-22 Non-Cogen</t>
        </is>
      </c>
      <c r="G2535" s="130" t="inlineStr">
        <is>
          <t>ST</t>
        </is>
      </c>
      <c r="H2535" s="130" t="inlineStr">
        <is>
          <t>MSN</t>
        </is>
      </c>
      <c r="I2535" s="130" t="inlineStr">
        <is>
          <t>OTH</t>
        </is>
      </c>
      <c r="J2535" s="131" t="n">
        <v>57138.176</v>
      </c>
      <c r="K2535" s="129" t="n">
        <v>2020</v>
      </c>
      <c r="L2535" s="120">
        <f>IF(VLOOKUP(H2535,'Cross-Page Data'!$D$4:$F$48,3,FALSE)="natural gas",VLOOKUP(G2535,'Cross-Page Data'!$I$4:$J$19,2,FALSE),IF(VLOOKUP(H2535,'Cross-Page Data'!$D$4:$F$48,3,FALSE)="solar",IF(G2535="PV","solar PV","solar thermal"),IF(VLOOKUP(H2535,'Cross-Page Data'!$D$4:$F$48,3,FALSE)="wind",VLOOKUP(G2535,'Cross-Page Data'!$I$4:$J$19,2,FALSE),IF(VLOOKUP(H2535,'Cross-Page Data'!$D$4:$F$48,3,FALSE)="hydro",VLOOKUP(G2535,'Cross-Page Data'!$I$4:$J$19,2,FALSE),VLOOKUP(H2535,'Cross-Page Data'!$D$4:$F$48,3,FALSE)))))</f>
        <v/>
      </c>
      <c r="M2535" s="120">
        <f>IF(AND($P$2=FALSE,OR(F2535="Commercial NAICS Cogen",F2535="Industrial NAICS Cogen",F2535="NAICS-22 Cogen")),FALSE,IF(AND($P$3=FALSE,OR(F2535="Commercial NAICS Cogen",F2535="Commercial NAICS Non-Cogen",F2535="Industrial NAICS Cogen", F2535="industrial NAICS non-Cogen")),FALSE, TRUE))</f>
        <v/>
      </c>
    </row>
    <row r="2536">
      <c r="A2536" s="129" t="n">
        <v>50648</v>
      </c>
      <c r="B2536" s="130" t="inlineStr">
        <is>
          <t>Covanta Bristol Energy</t>
        </is>
      </c>
      <c r="C2536" s="130" t="inlineStr">
        <is>
          <t>Covanta Bristol Inc</t>
        </is>
      </c>
      <c r="D2536" s="129" t="n">
        <v>4474</v>
      </c>
      <c r="E2536" s="130" t="inlineStr">
        <is>
          <t>CT</t>
        </is>
      </c>
      <c r="F2536" s="130" t="inlineStr">
        <is>
          <t>NAICS-22 Non-Cogen</t>
        </is>
      </c>
      <c r="G2536" s="130" t="inlineStr">
        <is>
          <t>ST</t>
        </is>
      </c>
      <c r="H2536" s="130" t="inlineStr">
        <is>
          <t>NG</t>
        </is>
      </c>
      <c r="I2536" s="130" t="inlineStr">
        <is>
          <t>NG</t>
        </is>
      </c>
      <c r="J2536" s="131" t="n">
        <v>0</v>
      </c>
      <c r="K2536" s="129" t="n">
        <v>2020</v>
      </c>
      <c r="L2536" s="120">
        <f>IF(VLOOKUP(H2536,'Cross-Page Data'!$D$4:$F$48,3,FALSE)="natural gas",VLOOKUP(G2536,'Cross-Page Data'!$I$4:$J$19,2,FALSE),IF(VLOOKUP(H2536,'Cross-Page Data'!$D$4:$F$48,3,FALSE)="solar",IF(G2536="PV","solar PV","solar thermal"),IF(VLOOKUP(H2536,'Cross-Page Data'!$D$4:$F$48,3,FALSE)="wind",VLOOKUP(G2536,'Cross-Page Data'!$I$4:$J$19,2,FALSE),IF(VLOOKUP(H2536,'Cross-Page Data'!$D$4:$F$48,3,FALSE)="hydro",VLOOKUP(G2536,'Cross-Page Data'!$I$4:$J$19,2,FALSE),VLOOKUP(H2536,'Cross-Page Data'!$D$4:$F$48,3,FALSE)))))</f>
        <v/>
      </c>
      <c r="M2536" s="120">
        <f>IF(AND($P$2=FALSE,OR(F2536="Commercial NAICS Cogen",F2536="Industrial NAICS Cogen",F2536="NAICS-22 Cogen")),FALSE,IF(AND($P$3=FALSE,OR(F2536="Commercial NAICS Cogen",F2536="Commercial NAICS Non-Cogen",F2536="Industrial NAICS Cogen", F2536="industrial NAICS non-Cogen")),FALSE, TRUE))</f>
        <v/>
      </c>
    </row>
    <row r="2537">
      <c r="A2537" s="129" t="n">
        <v>50649</v>
      </c>
      <c r="B2537" s="130" t="inlineStr">
        <is>
          <t>Covanta Babylon Inc</t>
        </is>
      </c>
      <c r="C2537" s="130" t="inlineStr">
        <is>
          <t>Covanta Babylon Inc</t>
        </is>
      </c>
      <c r="D2537" s="129" t="n">
        <v>4484</v>
      </c>
      <c r="E2537" s="130" t="inlineStr">
        <is>
          <t>NY</t>
        </is>
      </c>
      <c r="F2537" s="130" t="inlineStr">
        <is>
          <t>Commercial NAICS Non-Cogen</t>
        </is>
      </c>
      <c r="G2537" s="130" t="inlineStr">
        <is>
          <t>ST</t>
        </is>
      </c>
      <c r="H2537" s="130" t="inlineStr">
        <is>
          <t>DFO</t>
        </is>
      </c>
      <c r="I2537" s="130" t="inlineStr">
        <is>
          <t>DFO</t>
        </is>
      </c>
      <c r="J2537" s="131" t="n">
        <v>301.395</v>
      </c>
      <c r="K2537" s="129" t="n">
        <v>2020</v>
      </c>
      <c r="L2537" s="120">
        <f>IF(VLOOKUP(H2537,'Cross-Page Data'!$D$4:$F$48,3,FALSE)="natural gas",VLOOKUP(G2537,'Cross-Page Data'!$I$4:$J$19,2,FALSE),IF(VLOOKUP(H2537,'Cross-Page Data'!$D$4:$F$48,3,FALSE)="solar",IF(G2537="PV","solar PV","solar thermal"),IF(VLOOKUP(H2537,'Cross-Page Data'!$D$4:$F$48,3,FALSE)="wind",VLOOKUP(G2537,'Cross-Page Data'!$I$4:$J$19,2,FALSE),IF(VLOOKUP(H2537,'Cross-Page Data'!$D$4:$F$48,3,FALSE)="hydro",VLOOKUP(G2537,'Cross-Page Data'!$I$4:$J$19,2,FALSE),VLOOKUP(H2537,'Cross-Page Data'!$D$4:$F$48,3,FALSE)))))</f>
        <v/>
      </c>
      <c r="M2537" s="120">
        <f>IF(AND($P$2=FALSE,OR(F2537="Commercial NAICS Cogen",F2537="Industrial NAICS Cogen",F2537="NAICS-22 Cogen")),FALSE,IF(AND($P$3=FALSE,OR(F2537="Commercial NAICS Cogen",F2537="Commercial NAICS Non-Cogen",F2537="Industrial NAICS Cogen", F2537="industrial NAICS non-Cogen")),FALSE, TRUE))</f>
        <v/>
      </c>
    </row>
    <row r="2538">
      <c r="A2538" s="129" t="n">
        <v>50649</v>
      </c>
      <c r="B2538" s="130" t="inlineStr">
        <is>
          <t>Covanta Babylon Inc</t>
        </is>
      </c>
      <c r="C2538" s="130" t="inlineStr">
        <is>
          <t>Covanta Babylon Inc</t>
        </is>
      </c>
      <c r="D2538" s="129" t="n">
        <v>4484</v>
      </c>
      <c r="E2538" s="130" t="inlineStr">
        <is>
          <t>NY</t>
        </is>
      </c>
      <c r="F2538" s="130" t="inlineStr">
        <is>
          <t>Commercial NAICS Non-Cogen</t>
        </is>
      </c>
      <c r="G2538" s="130" t="inlineStr">
        <is>
          <t>ST</t>
        </is>
      </c>
      <c r="H2538" s="130" t="inlineStr">
        <is>
          <t>MSB</t>
        </is>
      </c>
      <c r="I2538" s="130" t="inlineStr">
        <is>
          <t>MLG</t>
        </is>
      </c>
      <c r="J2538" s="131" t="n">
        <v>52280.764</v>
      </c>
      <c r="K2538" s="129" t="n">
        <v>2020</v>
      </c>
      <c r="L2538" s="120">
        <f>IF(VLOOKUP(H2538,'Cross-Page Data'!$D$4:$F$48,3,FALSE)="natural gas",VLOOKUP(G2538,'Cross-Page Data'!$I$4:$J$19,2,FALSE),IF(VLOOKUP(H2538,'Cross-Page Data'!$D$4:$F$48,3,FALSE)="solar",IF(G2538="PV","solar PV","solar thermal"),IF(VLOOKUP(H2538,'Cross-Page Data'!$D$4:$F$48,3,FALSE)="wind",VLOOKUP(G2538,'Cross-Page Data'!$I$4:$J$19,2,FALSE),IF(VLOOKUP(H2538,'Cross-Page Data'!$D$4:$F$48,3,FALSE)="hydro",VLOOKUP(G2538,'Cross-Page Data'!$I$4:$J$19,2,FALSE),VLOOKUP(H2538,'Cross-Page Data'!$D$4:$F$48,3,FALSE)))))</f>
        <v/>
      </c>
      <c r="M2538" s="120">
        <f>IF(AND($P$2=FALSE,OR(F2538="Commercial NAICS Cogen",F2538="Industrial NAICS Cogen",F2538="NAICS-22 Cogen")),FALSE,IF(AND($P$3=FALSE,OR(F2538="Commercial NAICS Cogen",F2538="Commercial NAICS Non-Cogen",F2538="Industrial NAICS Cogen", F2538="industrial NAICS non-Cogen")),FALSE, TRUE))</f>
        <v/>
      </c>
    </row>
    <row r="2539">
      <c r="A2539" s="129" t="n">
        <v>50649</v>
      </c>
      <c r="B2539" s="130" t="inlineStr">
        <is>
          <t>Covanta Babylon Inc</t>
        </is>
      </c>
      <c r="C2539" s="130" t="inlineStr">
        <is>
          <t>Covanta Babylon Inc</t>
        </is>
      </c>
      <c r="D2539" s="129" t="n">
        <v>4484</v>
      </c>
      <c r="E2539" s="130" t="inlineStr">
        <is>
          <t>NY</t>
        </is>
      </c>
      <c r="F2539" s="130" t="inlineStr">
        <is>
          <t>Commercial NAICS Non-Cogen</t>
        </is>
      </c>
      <c r="G2539" s="130" t="inlineStr">
        <is>
          <t>ST</t>
        </is>
      </c>
      <c r="H2539" s="130" t="inlineStr">
        <is>
          <t>MSN</t>
        </is>
      </c>
      <c r="I2539" s="130" t="inlineStr">
        <is>
          <t>OTH</t>
        </is>
      </c>
      <c r="J2539" s="131" t="n">
        <v>63897.841</v>
      </c>
      <c r="K2539" s="129" t="n">
        <v>2020</v>
      </c>
      <c r="L2539" s="120">
        <f>IF(VLOOKUP(H2539,'Cross-Page Data'!$D$4:$F$48,3,FALSE)="natural gas",VLOOKUP(G2539,'Cross-Page Data'!$I$4:$J$19,2,FALSE),IF(VLOOKUP(H2539,'Cross-Page Data'!$D$4:$F$48,3,FALSE)="solar",IF(G2539="PV","solar PV","solar thermal"),IF(VLOOKUP(H2539,'Cross-Page Data'!$D$4:$F$48,3,FALSE)="wind",VLOOKUP(G2539,'Cross-Page Data'!$I$4:$J$19,2,FALSE),IF(VLOOKUP(H2539,'Cross-Page Data'!$D$4:$F$48,3,FALSE)="hydro",VLOOKUP(G2539,'Cross-Page Data'!$I$4:$J$19,2,FALSE),VLOOKUP(H2539,'Cross-Page Data'!$D$4:$F$48,3,FALSE)))))</f>
        <v/>
      </c>
      <c r="M2539" s="120">
        <f>IF(AND($P$2=FALSE,OR(F2539="Commercial NAICS Cogen",F2539="Industrial NAICS Cogen",F2539="NAICS-22 Cogen")),FALSE,IF(AND($P$3=FALSE,OR(F2539="Commercial NAICS Cogen",F2539="Commercial NAICS Non-Cogen",F2539="Industrial NAICS Cogen", F2539="industrial NAICS non-Cogen")),FALSE, TRUE))</f>
        <v/>
      </c>
    </row>
    <row r="2540">
      <c r="A2540" s="129" t="n">
        <v>50656</v>
      </c>
      <c r="B2540" s="130" t="inlineStr">
        <is>
          <t>Huntington Resource Recovery Facility</t>
        </is>
      </c>
      <c r="C2540" s="130" t="inlineStr">
        <is>
          <t>Huntington Resource Recovery</t>
        </is>
      </c>
      <c r="D2540" s="129" t="n">
        <v>9097</v>
      </c>
      <c r="E2540" s="130" t="inlineStr">
        <is>
          <t>NY</t>
        </is>
      </c>
      <c r="F2540" s="130" t="inlineStr">
        <is>
          <t>NAICS-22 Non-Cogen</t>
        </is>
      </c>
      <c r="G2540" s="130" t="inlineStr">
        <is>
          <t>ST</t>
        </is>
      </c>
      <c r="H2540" s="130" t="inlineStr">
        <is>
          <t>MSB</t>
        </is>
      </c>
      <c r="I2540" s="130" t="inlineStr">
        <is>
          <t>MLG</t>
        </is>
      </c>
      <c r="J2540" s="131" t="n">
        <v>86668.761</v>
      </c>
      <c r="K2540" s="129" t="n">
        <v>2020</v>
      </c>
      <c r="L2540" s="120">
        <f>IF(VLOOKUP(H2540,'Cross-Page Data'!$D$4:$F$48,3,FALSE)="natural gas",VLOOKUP(G2540,'Cross-Page Data'!$I$4:$J$19,2,FALSE),IF(VLOOKUP(H2540,'Cross-Page Data'!$D$4:$F$48,3,FALSE)="solar",IF(G2540="PV","solar PV","solar thermal"),IF(VLOOKUP(H2540,'Cross-Page Data'!$D$4:$F$48,3,FALSE)="wind",VLOOKUP(G2540,'Cross-Page Data'!$I$4:$J$19,2,FALSE),IF(VLOOKUP(H2540,'Cross-Page Data'!$D$4:$F$48,3,FALSE)="hydro",VLOOKUP(G2540,'Cross-Page Data'!$I$4:$J$19,2,FALSE),VLOOKUP(H2540,'Cross-Page Data'!$D$4:$F$48,3,FALSE)))))</f>
        <v/>
      </c>
      <c r="M2540" s="120">
        <f>IF(AND($P$2=FALSE,OR(F2540="Commercial NAICS Cogen",F2540="Industrial NAICS Cogen",F2540="NAICS-22 Cogen")),FALSE,IF(AND($P$3=FALSE,OR(F2540="Commercial NAICS Cogen",F2540="Commercial NAICS Non-Cogen",F2540="Industrial NAICS Cogen", F2540="industrial NAICS non-Cogen")),FALSE, TRUE))</f>
        <v/>
      </c>
    </row>
    <row r="2541">
      <c r="A2541" s="129" t="n">
        <v>50656</v>
      </c>
      <c r="B2541" s="130" t="inlineStr">
        <is>
          <t>Huntington Resource Recovery Facility</t>
        </is>
      </c>
      <c r="C2541" s="130" t="inlineStr">
        <is>
          <t>Huntington Resource Recovery</t>
        </is>
      </c>
      <c r="D2541" s="129" t="n">
        <v>9097</v>
      </c>
      <c r="E2541" s="130" t="inlineStr">
        <is>
          <t>NY</t>
        </is>
      </c>
      <c r="F2541" s="130" t="inlineStr">
        <is>
          <t>NAICS-22 Non-Cogen</t>
        </is>
      </c>
      <c r="G2541" s="130" t="inlineStr">
        <is>
          <t>ST</t>
        </is>
      </c>
      <c r="H2541" s="130" t="inlineStr">
        <is>
          <t>MSN</t>
        </is>
      </c>
      <c r="I2541" s="130" t="inlineStr">
        <is>
          <t>OTH</t>
        </is>
      </c>
      <c r="J2541" s="131" t="n">
        <v>105928.04</v>
      </c>
      <c r="K2541" s="129" t="n">
        <v>2020</v>
      </c>
      <c r="L2541" s="120">
        <f>IF(VLOOKUP(H2541,'Cross-Page Data'!$D$4:$F$48,3,FALSE)="natural gas",VLOOKUP(G2541,'Cross-Page Data'!$I$4:$J$19,2,FALSE),IF(VLOOKUP(H2541,'Cross-Page Data'!$D$4:$F$48,3,FALSE)="solar",IF(G2541="PV","solar PV","solar thermal"),IF(VLOOKUP(H2541,'Cross-Page Data'!$D$4:$F$48,3,FALSE)="wind",VLOOKUP(G2541,'Cross-Page Data'!$I$4:$J$19,2,FALSE),IF(VLOOKUP(H2541,'Cross-Page Data'!$D$4:$F$48,3,FALSE)="hydro",VLOOKUP(G2541,'Cross-Page Data'!$I$4:$J$19,2,FALSE),VLOOKUP(H2541,'Cross-Page Data'!$D$4:$F$48,3,FALSE)))))</f>
        <v/>
      </c>
      <c r="M2541" s="120">
        <f>IF(AND($P$2=FALSE,OR(F2541="Commercial NAICS Cogen",F2541="Industrial NAICS Cogen",F2541="NAICS-22 Cogen")),FALSE,IF(AND($P$3=FALSE,OR(F2541="Commercial NAICS Cogen",F2541="Commercial NAICS Non-Cogen",F2541="Industrial NAICS Cogen", F2541="industrial NAICS non-Cogen")),FALSE, TRUE))</f>
        <v/>
      </c>
    </row>
    <row r="2542">
      <c r="A2542" s="129" t="n">
        <v>50656</v>
      </c>
      <c r="B2542" s="130" t="inlineStr">
        <is>
          <t>Huntington Resource Recovery Facility</t>
        </is>
      </c>
      <c r="C2542" s="130" t="inlineStr">
        <is>
          <t>Huntington Resource Recovery</t>
        </is>
      </c>
      <c r="D2542" s="129" t="n">
        <v>9097</v>
      </c>
      <c r="E2542" s="130" t="inlineStr">
        <is>
          <t>NY</t>
        </is>
      </c>
      <c r="F2542" s="130" t="inlineStr">
        <is>
          <t>NAICS-22 Non-Cogen</t>
        </is>
      </c>
      <c r="G2542" s="130" t="inlineStr">
        <is>
          <t>ST</t>
        </is>
      </c>
      <c r="H2542" s="130" t="inlineStr">
        <is>
          <t>PG</t>
        </is>
      </c>
      <c r="I2542" s="130" t="inlineStr">
        <is>
          <t>WOO</t>
        </is>
      </c>
      <c r="J2542" s="131" t="n">
        <v>401.198</v>
      </c>
      <c r="K2542" s="129" t="n">
        <v>2020</v>
      </c>
      <c r="L2542" s="120">
        <f>IF(VLOOKUP(H2542,'Cross-Page Data'!$D$4:$F$48,3,FALSE)="natural gas",VLOOKUP(G2542,'Cross-Page Data'!$I$4:$J$19,2,FALSE),IF(VLOOKUP(H2542,'Cross-Page Data'!$D$4:$F$48,3,FALSE)="solar",IF(G2542="PV","solar PV","solar thermal"),IF(VLOOKUP(H2542,'Cross-Page Data'!$D$4:$F$48,3,FALSE)="wind",VLOOKUP(G2542,'Cross-Page Data'!$I$4:$J$19,2,FALSE),IF(VLOOKUP(H2542,'Cross-Page Data'!$D$4:$F$48,3,FALSE)="hydro",VLOOKUP(G2542,'Cross-Page Data'!$I$4:$J$19,2,FALSE),VLOOKUP(H2542,'Cross-Page Data'!$D$4:$F$48,3,FALSE)))))</f>
        <v/>
      </c>
      <c r="M2542" s="120">
        <f>IF(AND($P$2=FALSE,OR(F2542="Commercial NAICS Cogen",F2542="Industrial NAICS Cogen",F2542="NAICS-22 Cogen")),FALSE,IF(AND($P$3=FALSE,OR(F2542="Commercial NAICS Cogen",F2542="Commercial NAICS Non-Cogen",F2542="Industrial NAICS Cogen", F2542="industrial NAICS non-Cogen")),FALSE, TRUE))</f>
        <v/>
      </c>
    </row>
    <row r="2543">
      <c r="A2543" s="129" t="n">
        <v>50657</v>
      </c>
      <c r="B2543" s="130" t="inlineStr">
        <is>
          <t>Montgomery County Resource Recovery</t>
        </is>
      </c>
      <c r="C2543" s="130" t="inlineStr">
        <is>
          <t>Covanta Montgomery, Inc.</t>
        </is>
      </c>
      <c r="D2543" s="129" t="n">
        <v>49760</v>
      </c>
      <c r="E2543" s="130" t="inlineStr">
        <is>
          <t>MD</t>
        </is>
      </c>
      <c r="F2543" s="130" t="inlineStr">
        <is>
          <t>NAICS-22 Non-Cogen</t>
        </is>
      </c>
      <c r="G2543" s="130" t="inlineStr">
        <is>
          <t>ST</t>
        </is>
      </c>
      <c r="H2543" s="130" t="inlineStr">
        <is>
          <t>MSB</t>
        </is>
      </c>
      <c r="I2543" s="130" t="inlineStr">
        <is>
          <t>MLG</t>
        </is>
      </c>
      <c r="J2543" s="131" t="n">
        <v>129739.22</v>
      </c>
      <c r="K2543" s="129" t="n">
        <v>2020</v>
      </c>
      <c r="L2543" s="120">
        <f>IF(VLOOKUP(H2543,'Cross-Page Data'!$D$4:$F$48,3,FALSE)="natural gas",VLOOKUP(G2543,'Cross-Page Data'!$I$4:$J$19,2,FALSE),IF(VLOOKUP(H2543,'Cross-Page Data'!$D$4:$F$48,3,FALSE)="solar",IF(G2543="PV","solar PV","solar thermal"),IF(VLOOKUP(H2543,'Cross-Page Data'!$D$4:$F$48,3,FALSE)="wind",VLOOKUP(G2543,'Cross-Page Data'!$I$4:$J$19,2,FALSE),IF(VLOOKUP(H2543,'Cross-Page Data'!$D$4:$F$48,3,FALSE)="hydro",VLOOKUP(G2543,'Cross-Page Data'!$I$4:$J$19,2,FALSE),VLOOKUP(H2543,'Cross-Page Data'!$D$4:$F$48,3,FALSE)))))</f>
        <v/>
      </c>
      <c r="M2543" s="120">
        <f>IF(AND($P$2=FALSE,OR(F2543="Commercial NAICS Cogen",F2543="Industrial NAICS Cogen",F2543="NAICS-22 Cogen")),FALSE,IF(AND($P$3=FALSE,OR(F2543="Commercial NAICS Cogen",F2543="Commercial NAICS Non-Cogen",F2543="Industrial NAICS Cogen", F2543="industrial NAICS non-Cogen")),FALSE, TRUE))</f>
        <v/>
      </c>
    </row>
    <row r="2544">
      <c r="A2544" s="129" t="n">
        <v>50657</v>
      </c>
      <c r="B2544" s="130" t="inlineStr">
        <is>
          <t>Montgomery County Resource Recovery</t>
        </is>
      </c>
      <c r="C2544" s="130" t="inlineStr">
        <is>
          <t>Covanta Montgomery, Inc.</t>
        </is>
      </c>
      <c r="D2544" s="129" t="n">
        <v>49760</v>
      </c>
      <c r="E2544" s="130" t="inlineStr">
        <is>
          <t>MD</t>
        </is>
      </c>
      <c r="F2544" s="130" t="inlineStr">
        <is>
          <t>NAICS-22 Non-Cogen</t>
        </is>
      </c>
      <c r="G2544" s="130" t="inlineStr">
        <is>
          <t>ST</t>
        </is>
      </c>
      <c r="H2544" s="130" t="inlineStr">
        <is>
          <t>MSN</t>
        </is>
      </c>
      <c r="I2544" s="130" t="inlineStr">
        <is>
          <t>OTH</t>
        </is>
      </c>
      <c r="J2544" s="131" t="n">
        <v>158571.07</v>
      </c>
      <c r="K2544" s="129" t="n">
        <v>2020</v>
      </c>
      <c r="L2544" s="120">
        <f>IF(VLOOKUP(H2544,'Cross-Page Data'!$D$4:$F$48,3,FALSE)="natural gas",VLOOKUP(G2544,'Cross-Page Data'!$I$4:$J$19,2,FALSE),IF(VLOOKUP(H2544,'Cross-Page Data'!$D$4:$F$48,3,FALSE)="solar",IF(G2544="PV","solar PV","solar thermal"),IF(VLOOKUP(H2544,'Cross-Page Data'!$D$4:$F$48,3,FALSE)="wind",VLOOKUP(G2544,'Cross-Page Data'!$I$4:$J$19,2,FALSE),IF(VLOOKUP(H2544,'Cross-Page Data'!$D$4:$F$48,3,FALSE)="hydro",VLOOKUP(G2544,'Cross-Page Data'!$I$4:$J$19,2,FALSE),VLOOKUP(H2544,'Cross-Page Data'!$D$4:$F$48,3,FALSE)))))</f>
        <v/>
      </c>
      <c r="M2544" s="120">
        <f>IF(AND($P$2=FALSE,OR(F2544="Commercial NAICS Cogen",F2544="Industrial NAICS Cogen",F2544="NAICS-22 Cogen")),FALSE,IF(AND($P$3=FALSE,OR(F2544="Commercial NAICS Cogen",F2544="Commercial NAICS Non-Cogen",F2544="Industrial NAICS Cogen", F2544="industrial NAICS non-Cogen")),FALSE, TRUE))</f>
        <v/>
      </c>
    </row>
    <row r="2545">
      <c r="A2545" s="129" t="n">
        <v>50657</v>
      </c>
      <c r="B2545" s="130" t="inlineStr">
        <is>
          <t>Montgomery County Resource Recovery</t>
        </is>
      </c>
      <c r="C2545" s="130" t="inlineStr">
        <is>
          <t>Covanta Montgomery, Inc.</t>
        </is>
      </c>
      <c r="D2545" s="129" t="n">
        <v>49760</v>
      </c>
      <c r="E2545" s="130" t="inlineStr">
        <is>
          <t>MD</t>
        </is>
      </c>
      <c r="F2545" s="130" t="inlineStr">
        <is>
          <t>NAICS-22 Non-Cogen</t>
        </is>
      </c>
      <c r="G2545" s="130" t="inlineStr">
        <is>
          <t>ST</t>
        </is>
      </c>
      <c r="H2545" s="130" t="inlineStr">
        <is>
          <t>NG</t>
        </is>
      </c>
      <c r="I2545" s="130" t="inlineStr">
        <is>
          <t>NG</t>
        </is>
      </c>
      <c r="J2545" s="131" t="n">
        <v>2204.715</v>
      </c>
      <c r="K2545" s="129" t="n">
        <v>2020</v>
      </c>
      <c r="L2545" s="120">
        <f>IF(VLOOKUP(H2545,'Cross-Page Data'!$D$4:$F$48,3,FALSE)="natural gas",VLOOKUP(G2545,'Cross-Page Data'!$I$4:$J$19,2,FALSE),IF(VLOOKUP(H2545,'Cross-Page Data'!$D$4:$F$48,3,FALSE)="solar",IF(G2545="PV","solar PV","solar thermal"),IF(VLOOKUP(H2545,'Cross-Page Data'!$D$4:$F$48,3,FALSE)="wind",VLOOKUP(G2545,'Cross-Page Data'!$I$4:$J$19,2,FALSE),IF(VLOOKUP(H2545,'Cross-Page Data'!$D$4:$F$48,3,FALSE)="hydro",VLOOKUP(G2545,'Cross-Page Data'!$I$4:$J$19,2,FALSE),VLOOKUP(H2545,'Cross-Page Data'!$D$4:$F$48,3,FALSE)))))</f>
        <v/>
      </c>
      <c r="M2545" s="120">
        <f>IF(AND($P$2=FALSE,OR(F2545="Commercial NAICS Cogen",F2545="Industrial NAICS Cogen",F2545="NAICS-22 Cogen")),FALSE,IF(AND($P$3=FALSE,OR(F2545="Commercial NAICS Cogen",F2545="Commercial NAICS Non-Cogen",F2545="Industrial NAICS Cogen", F2545="industrial NAICS non-Cogen")),FALSE, TRUE))</f>
        <v/>
      </c>
    </row>
    <row r="2546">
      <c r="A2546" s="129" t="n">
        <v>50658</v>
      </c>
      <c r="B2546" s="130" t="inlineStr">
        <is>
          <t>Covanta Fairfax Energy</t>
        </is>
      </c>
      <c r="C2546" s="130" t="inlineStr">
        <is>
          <t>Covanta Fairfax Inc</t>
        </is>
      </c>
      <c r="D2546" s="129" t="n">
        <v>4425</v>
      </c>
      <c r="E2546" s="130" t="inlineStr">
        <is>
          <t>VA</t>
        </is>
      </c>
      <c r="F2546" s="130" t="inlineStr">
        <is>
          <t>NAICS-22 Non-Cogen</t>
        </is>
      </c>
      <c r="G2546" s="130" t="inlineStr">
        <is>
          <t>ST</t>
        </is>
      </c>
      <c r="H2546" s="130" t="inlineStr">
        <is>
          <t>MSB</t>
        </is>
      </c>
      <c r="I2546" s="130" t="inlineStr">
        <is>
          <t>MLG</t>
        </is>
      </c>
      <c r="J2546" s="131" t="n">
        <v>322347.39</v>
      </c>
      <c r="K2546" s="129" t="n">
        <v>2020</v>
      </c>
      <c r="L2546" s="120">
        <f>IF(VLOOKUP(H2546,'Cross-Page Data'!$D$4:$F$48,3,FALSE)="natural gas",VLOOKUP(G2546,'Cross-Page Data'!$I$4:$J$19,2,FALSE),IF(VLOOKUP(H2546,'Cross-Page Data'!$D$4:$F$48,3,FALSE)="solar",IF(G2546="PV","solar PV","solar thermal"),IF(VLOOKUP(H2546,'Cross-Page Data'!$D$4:$F$48,3,FALSE)="wind",VLOOKUP(G2546,'Cross-Page Data'!$I$4:$J$19,2,FALSE),IF(VLOOKUP(H2546,'Cross-Page Data'!$D$4:$F$48,3,FALSE)="hydro",VLOOKUP(G2546,'Cross-Page Data'!$I$4:$J$19,2,FALSE),VLOOKUP(H2546,'Cross-Page Data'!$D$4:$F$48,3,FALSE)))))</f>
        <v/>
      </c>
      <c r="M2546" s="120">
        <f>IF(AND($P$2=FALSE,OR(F2546="Commercial NAICS Cogen",F2546="Industrial NAICS Cogen",F2546="NAICS-22 Cogen")),FALSE,IF(AND($P$3=FALSE,OR(F2546="Commercial NAICS Cogen",F2546="Commercial NAICS Non-Cogen",F2546="Industrial NAICS Cogen", F2546="industrial NAICS non-Cogen")),FALSE, TRUE))</f>
        <v/>
      </c>
    </row>
    <row r="2547">
      <c r="A2547" s="129" t="n">
        <v>50658</v>
      </c>
      <c r="B2547" s="130" t="inlineStr">
        <is>
          <t>Covanta Fairfax Energy</t>
        </is>
      </c>
      <c r="C2547" s="130" t="inlineStr">
        <is>
          <t>Covanta Fairfax Inc</t>
        </is>
      </c>
      <c r="D2547" s="129" t="n">
        <v>4425</v>
      </c>
      <c r="E2547" s="130" t="inlineStr">
        <is>
          <t>VA</t>
        </is>
      </c>
      <c r="F2547" s="130" t="inlineStr">
        <is>
          <t>NAICS-22 Non-Cogen</t>
        </is>
      </c>
      <c r="G2547" s="130" t="inlineStr">
        <is>
          <t>ST</t>
        </is>
      </c>
      <c r="H2547" s="130" t="inlineStr">
        <is>
          <t>MSN</t>
        </is>
      </c>
      <c r="I2547" s="130" t="inlineStr">
        <is>
          <t>OTH</t>
        </is>
      </c>
      <c r="J2547" s="131" t="n">
        <v>393979.27</v>
      </c>
      <c r="K2547" s="129" t="n">
        <v>2020</v>
      </c>
      <c r="L2547" s="120">
        <f>IF(VLOOKUP(H2547,'Cross-Page Data'!$D$4:$F$48,3,FALSE)="natural gas",VLOOKUP(G2547,'Cross-Page Data'!$I$4:$J$19,2,FALSE),IF(VLOOKUP(H2547,'Cross-Page Data'!$D$4:$F$48,3,FALSE)="solar",IF(G2547="PV","solar PV","solar thermal"),IF(VLOOKUP(H2547,'Cross-Page Data'!$D$4:$F$48,3,FALSE)="wind",VLOOKUP(G2547,'Cross-Page Data'!$I$4:$J$19,2,FALSE),IF(VLOOKUP(H2547,'Cross-Page Data'!$D$4:$F$48,3,FALSE)="hydro",VLOOKUP(G2547,'Cross-Page Data'!$I$4:$J$19,2,FALSE),VLOOKUP(H2547,'Cross-Page Data'!$D$4:$F$48,3,FALSE)))))</f>
        <v/>
      </c>
      <c r="M2547" s="120">
        <f>IF(AND($P$2=FALSE,OR(F2547="Commercial NAICS Cogen",F2547="Industrial NAICS Cogen",F2547="NAICS-22 Cogen")),FALSE,IF(AND($P$3=FALSE,OR(F2547="Commercial NAICS Cogen",F2547="Commercial NAICS Non-Cogen",F2547="Industrial NAICS Cogen", F2547="industrial NAICS non-Cogen")),FALSE, TRUE))</f>
        <v/>
      </c>
    </row>
    <row r="2548">
      <c r="A2548" s="129" t="n">
        <v>50658</v>
      </c>
      <c r="B2548" s="130" t="inlineStr">
        <is>
          <t>Covanta Fairfax Energy</t>
        </is>
      </c>
      <c r="C2548" s="130" t="inlineStr">
        <is>
          <t>Covanta Fairfax Inc</t>
        </is>
      </c>
      <c r="D2548" s="129" t="n">
        <v>4425</v>
      </c>
      <c r="E2548" s="130" t="inlineStr">
        <is>
          <t>VA</t>
        </is>
      </c>
      <c r="F2548" s="130" t="inlineStr">
        <is>
          <t>NAICS-22 Non-Cogen</t>
        </is>
      </c>
      <c r="G2548" s="130" t="inlineStr">
        <is>
          <t>ST</t>
        </is>
      </c>
      <c r="H2548" s="130" t="inlineStr">
        <is>
          <t>NG</t>
        </is>
      </c>
      <c r="I2548" s="130" t="inlineStr">
        <is>
          <t>NG</t>
        </is>
      </c>
      <c r="J2548" s="131" t="n">
        <v>4390.338</v>
      </c>
      <c r="K2548" s="129" t="n">
        <v>2020</v>
      </c>
      <c r="L2548" s="120">
        <f>IF(VLOOKUP(H2548,'Cross-Page Data'!$D$4:$F$48,3,FALSE)="natural gas",VLOOKUP(G2548,'Cross-Page Data'!$I$4:$J$19,2,FALSE),IF(VLOOKUP(H2548,'Cross-Page Data'!$D$4:$F$48,3,FALSE)="solar",IF(G2548="PV","solar PV","solar thermal"),IF(VLOOKUP(H2548,'Cross-Page Data'!$D$4:$F$48,3,FALSE)="wind",VLOOKUP(G2548,'Cross-Page Data'!$I$4:$J$19,2,FALSE),IF(VLOOKUP(H2548,'Cross-Page Data'!$D$4:$F$48,3,FALSE)="hydro",VLOOKUP(G2548,'Cross-Page Data'!$I$4:$J$19,2,FALSE),VLOOKUP(H2548,'Cross-Page Data'!$D$4:$F$48,3,FALSE)))))</f>
        <v/>
      </c>
      <c r="M2548" s="120">
        <f>IF(AND($P$2=FALSE,OR(F2548="Commercial NAICS Cogen",F2548="Industrial NAICS Cogen",F2548="NAICS-22 Cogen")),FALSE,IF(AND($P$3=FALSE,OR(F2548="Commercial NAICS Cogen",F2548="Commercial NAICS Non-Cogen",F2548="Industrial NAICS Cogen", F2548="industrial NAICS non-Cogen")),FALSE, TRUE))</f>
        <v/>
      </c>
    </row>
    <row r="2549">
      <c r="A2549" s="129" t="n">
        <v>50660</v>
      </c>
      <c r="B2549" s="130" t="inlineStr">
        <is>
          <t>Covanta Tulsa Renewable Energy LLC</t>
        </is>
      </c>
      <c r="C2549" s="130" t="inlineStr">
        <is>
          <t>Covanta Tulsa Renewable Energy LLC</t>
        </is>
      </c>
      <c r="D2549" s="129" t="n">
        <v>56316</v>
      </c>
      <c r="E2549" s="130" t="inlineStr">
        <is>
          <t>OK</t>
        </is>
      </c>
      <c r="F2549" s="130" t="inlineStr">
        <is>
          <t>Industrial NAICS Cogen</t>
        </is>
      </c>
      <c r="G2549" s="130" t="inlineStr">
        <is>
          <t>ST</t>
        </is>
      </c>
      <c r="H2549" s="130" t="inlineStr">
        <is>
          <t>MSB</t>
        </is>
      </c>
      <c r="I2549" s="130" t="inlineStr">
        <is>
          <t>MLG</t>
        </is>
      </c>
      <c r="J2549" s="131" t="n">
        <v>4932.445</v>
      </c>
      <c r="K2549" s="129" t="n">
        <v>2020</v>
      </c>
      <c r="L2549" s="120">
        <f>IF(VLOOKUP(H2549,'Cross-Page Data'!$D$4:$F$48,3,FALSE)="natural gas",VLOOKUP(G2549,'Cross-Page Data'!$I$4:$J$19,2,FALSE),IF(VLOOKUP(H2549,'Cross-Page Data'!$D$4:$F$48,3,FALSE)="solar",IF(G2549="PV","solar PV","solar thermal"),IF(VLOOKUP(H2549,'Cross-Page Data'!$D$4:$F$48,3,FALSE)="wind",VLOOKUP(G2549,'Cross-Page Data'!$I$4:$J$19,2,FALSE),IF(VLOOKUP(H2549,'Cross-Page Data'!$D$4:$F$48,3,FALSE)="hydro",VLOOKUP(G2549,'Cross-Page Data'!$I$4:$J$19,2,FALSE),VLOOKUP(H2549,'Cross-Page Data'!$D$4:$F$48,3,FALSE)))))</f>
        <v/>
      </c>
      <c r="M2549" s="120">
        <f>IF(AND($P$2=FALSE,OR(F2549="Commercial NAICS Cogen",F2549="Industrial NAICS Cogen",F2549="NAICS-22 Cogen")),FALSE,IF(AND($P$3=FALSE,OR(F2549="Commercial NAICS Cogen",F2549="Commercial NAICS Non-Cogen",F2549="Industrial NAICS Cogen", F2549="industrial NAICS non-Cogen")),FALSE, TRUE))</f>
        <v/>
      </c>
    </row>
    <row r="2550">
      <c r="A2550" s="129" t="n">
        <v>50660</v>
      </c>
      <c r="B2550" s="130" t="inlineStr">
        <is>
          <t>Covanta Tulsa Renewable Energy LLC</t>
        </is>
      </c>
      <c r="C2550" s="130" t="inlineStr">
        <is>
          <t>Covanta Tulsa Renewable Energy LLC</t>
        </is>
      </c>
      <c r="D2550" s="129" t="n">
        <v>56316</v>
      </c>
      <c r="E2550" s="130" t="inlineStr">
        <is>
          <t>OK</t>
        </is>
      </c>
      <c r="F2550" s="130" t="inlineStr">
        <is>
          <t>Industrial NAICS Cogen</t>
        </is>
      </c>
      <c r="G2550" s="130" t="inlineStr">
        <is>
          <t>ST</t>
        </is>
      </c>
      <c r="H2550" s="130" t="inlineStr">
        <is>
          <t>MSN</t>
        </is>
      </c>
      <c r="I2550" s="130" t="inlineStr">
        <is>
          <t>OTH</t>
        </is>
      </c>
      <c r="J2550" s="131" t="n">
        <v>6028.629</v>
      </c>
      <c r="K2550" s="129" t="n">
        <v>2020</v>
      </c>
      <c r="L2550" s="120">
        <f>IF(VLOOKUP(H2550,'Cross-Page Data'!$D$4:$F$48,3,FALSE)="natural gas",VLOOKUP(G2550,'Cross-Page Data'!$I$4:$J$19,2,FALSE),IF(VLOOKUP(H2550,'Cross-Page Data'!$D$4:$F$48,3,FALSE)="solar",IF(G2550="PV","solar PV","solar thermal"),IF(VLOOKUP(H2550,'Cross-Page Data'!$D$4:$F$48,3,FALSE)="wind",VLOOKUP(G2550,'Cross-Page Data'!$I$4:$J$19,2,FALSE),IF(VLOOKUP(H2550,'Cross-Page Data'!$D$4:$F$48,3,FALSE)="hydro",VLOOKUP(G2550,'Cross-Page Data'!$I$4:$J$19,2,FALSE),VLOOKUP(H2550,'Cross-Page Data'!$D$4:$F$48,3,FALSE)))))</f>
        <v/>
      </c>
      <c r="M2550" s="120">
        <f>IF(AND($P$2=FALSE,OR(F2550="Commercial NAICS Cogen",F2550="Industrial NAICS Cogen",F2550="NAICS-22 Cogen")),FALSE,IF(AND($P$3=FALSE,OR(F2550="Commercial NAICS Cogen",F2550="Commercial NAICS Non-Cogen",F2550="Industrial NAICS Cogen", F2550="industrial NAICS non-Cogen")),FALSE, TRUE))</f>
        <v/>
      </c>
    </row>
    <row r="2551">
      <c r="A2551" s="129" t="n">
        <v>50660</v>
      </c>
      <c r="B2551" s="130" t="inlineStr">
        <is>
          <t>Covanta Tulsa Renewable Energy LLC</t>
        </is>
      </c>
      <c r="C2551" s="130" t="inlineStr">
        <is>
          <t>Covanta Tulsa Renewable Energy LLC</t>
        </is>
      </c>
      <c r="D2551" s="129" t="n">
        <v>56316</v>
      </c>
      <c r="E2551" s="130" t="inlineStr">
        <is>
          <t>OK</t>
        </is>
      </c>
      <c r="F2551" s="130" t="inlineStr">
        <is>
          <t>Industrial NAICS Cogen</t>
        </is>
      </c>
      <c r="G2551" s="130" t="inlineStr">
        <is>
          <t>ST</t>
        </is>
      </c>
      <c r="H2551" s="130" t="inlineStr">
        <is>
          <t>NG</t>
        </is>
      </c>
      <c r="I2551" s="130" t="inlineStr">
        <is>
          <t>NG</t>
        </is>
      </c>
      <c r="J2551" s="131" t="n">
        <v>147.926</v>
      </c>
      <c r="K2551" s="129" t="n">
        <v>2020</v>
      </c>
      <c r="L2551" s="120">
        <f>IF(VLOOKUP(H2551,'Cross-Page Data'!$D$4:$F$48,3,FALSE)="natural gas",VLOOKUP(G2551,'Cross-Page Data'!$I$4:$J$19,2,FALSE),IF(VLOOKUP(H2551,'Cross-Page Data'!$D$4:$F$48,3,FALSE)="solar",IF(G2551="PV","solar PV","solar thermal"),IF(VLOOKUP(H2551,'Cross-Page Data'!$D$4:$F$48,3,FALSE)="wind",VLOOKUP(G2551,'Cross-Page Data'!$I$4:$J$19,2,FALSE),IF(VLOOKUP(H2551,'Cross-Page Data'!$D$4:$F$48,3,FALSE)="hydro",VLOOKUP(G2551,'Cross-Page Data'!$I$4:$J$19,2,FALSE),VLOOKUP(H2551,'Cross-Page Data'!$D$4:$F$48,3,FALSE)))))</f>
        <v/>
      </c>
      <c r="M2551" s="120">
        <f>IF(AND($P$2=FALSE,OR(F2551="Commercial NAICS Cogen",F2551="Industrial NAICS Cogen",F2551="NAICS-22 Cogen")),FALSE,IF(AND($P$3=FALSE,OR(F2551="Commercial NAICS Cogen",F2551="Commercial NAICS Non-Cogen",F2551="Industrial NAICS Cogen", F2551="industrial NAICS non-Cogen")),FALSE, TRUE))</f>
        <v/>
      </c>
    </row>
    <row r="2552">
      <c r="A2552" s="129" t="n">
        <v>50661</v>
      </c>
      <c r="B2552" s="130" t="inlineStr">
        <is>
          <t>Covanta Haverhill</t>
        </is>
      </c>
      <c r="C2552" s="130" t="inlineStr">
        <is>
          <t>Ogden Projects Inc-Haverhill</t>
        </is>
      </c>
      <c r="D2552" s="129" t="n">
        <v>13982</v>
      </c>
      <c r="E2552" s="130" t="inlineStr">
        <is>
          <t>MA</t>
        </is>
      </c>
      <c r="F2552" s="130" t="inlineStr">
        <is>
          <t>NAICS-22 Non-Cogen</t>
        </is>
      </c>
      <c r="G2552" s="130" t="inlineStr">
        <is>
          <t>ST</t>
        </is>
      </c>
      <c r="H2552" s="130" t="inlineStr">
        <is>
          <t>DFO</t>
        </is>
      </c>
      <c r="I2552" s="130" t="inlineStr">
        <is>
          <t>DFO</t>
        </is>
      </c>
      <c r="J2552" s="131" t="n">
        <v>747.923</v>
      </c>
      <c r="K2552" s="129" t="n">
        <v>2020</v>
      </c>
      <c r="L2552" s="120">
        <f>IF(VLOOKUP(H2552,'Cross-Page Data'!$D$4:$F$48,3,FALSE)="natural gas",VLOOKUP(G2552,'Cross-Page Data'!$I$4:$J$19,2,FALSE),IF(VLOOKUP(H2552,'Cross-Page Data'!$D$4:$F$48,3,FALSE)="solar",IF(G2552="PV","solar PV","solar thermal"),IF(VLOOKUP(H2552,'Cross-Page Data'!$D$4:$F$48,3,FALSE)="wind",VLOOKUP(G2552,'Cross-Page Data'!$I$4:$J$19,2,FALSE),IF(VLOOKUP(H2552,'Cross-Page Data'!$D$4:$F$48,3,FALSE)="hydro",VLOOKUP(G2552,'Cross-Page Data'!$I$4:$J$19,2,FALSE),VLOOKUP(H2552,'Cross-Page Data'!$D$4:$F$48,3,FALSE)))))</f>
        <v/>
      </c>
      <c r="M2552" s="120">
        <f>IF(AND($P$2=FALSE,OR(F2552="Commercial NAICS Cogen",F2552="Industrial NAICS Cogen",F2552="NAICS-22 Cogen")),FALSE,IF(AND($P$3=FALSE,OR(F2552="Commercial NAICS Cogen",F2552="Commercial NAICS Non-Cogen",F2552="Industrial NAICS Cogen", F2552="industrial NAICS non-Cogen")),FALSE, TRUE))</f>
        <v/>
      </c>
    </row>
    <row r="2553">
      <c r="A2553" s="129" t="n">
        <v>50661</v>
      </c>
      <c r="B2553" s="130" t="inlineStr">
        <is>
          <t>Covanta Haverhill</t>
        </is>
      </c>
      <c r="C2553" s="130" t="inlineStr">
        <is>
          <t>Ogden Projects Inc-Haverhill</t>
        </is>
      </c>
      <c r="D2553" s="129" t="n">
        <v>13982</v>
      </c>
      <c r="E2553" s="130" t="inlineStr">
        <is>
          <t>MA</t>
        </is>
      </c>
      <c r="F2553" s="130" t="inlineStr">
        <is>
          <t>NAICS-22 Non-Cogen</t>
        </is>
      </c>
      <c r="G2553" s="130" t="inlineStr">
        <is>
          <t>ST</t>
        </is>
      </c>
      <c r="H2553" s="130" t="inlineStr">
        <is>
          <t>MSB</t>
        </is>
      </c>
      <c r="I2553" s="130" t="inlineStr">
        <is>
          <t>MLG</t>
        </is>
      </c>
      <c r="J2553" s="131" t="n">
        <v>156340.81</v>
      </c>
      <c r="K2553" s="129" t="n">
        <v>2020</v>
      </c>
      <c r="L2553" s="120">
        <f>IF(VLOOKUP(H2553,'Cross-Page Data'!$D$4:$F$48,3,FALSE)="natural gas",VLOOKUP(G2553,'Cross-Page Data'!$I$4:$J$19,2,FALSE),IF(VLOOKUP(H2553,'Cross-Page Data'!$D$4:$F$48,3,FALSE)="solar",IF(G2553="PV","solar PV","solar thermal"),IF(VLOOKUP(H2553,'Cross-Page Data'!$D$4:$F$48,3,FALSE)="wind",VLOOKUP(G2553,'Cross-Page Data'!$I$4:$J$19,2,FALSE),IF(VLOOKUP(H2553,'Cross-Page Data'!$D$4:$F$48,3,FALSE)="hydro",VLOOKUP(G2553,'Cross-Page Data'!$I$4:$J$19,2,FALSE),VLOOKUP(H2553,'Cross-Page Data'!$D$4:$F$48,3,FALSE)))))</f>
        <v/>
      </c>
      <c r="M2553" s="120">
        <f>IF(AND($P$2=FALSE,OR(F2553="Commercial NAICS Cogen",F2553="Industrial NAICS Cogen",F2553="NAICS-22 Cogen")),FALSE,IF(AND($P$3=FALSE,OR(F2553="Commercial NAICS Cogen",F2553="Commercial NAICS Non-Cogen",F2553="Industrial NAICS Cogen", F2553="industrial NAICS non-Cogen")),FALSE, TRUE))</f>
        <v/>
      </c>
    </row>
    <row r="2554">
      <c r="A2554" s="129" t="n">
        <v>50661</v>
      </c>
      <c r="B2554" s="130" t="inlineStr">
        <is>
          <t>Covanta Haverhill</t>
        </is>
      </c>
      <c r="C2554" s="130" t="inlineStr">
        <is>
          <t>Ogden Projects Inc-Haverhill</t>
        </is>
      </c>
      <c r="D2554" s="129" t="n">
        <v>13982</v>
      </c>
      <c r="E2554" s="130" t="inlineStr">
        <is>
          <t>MA</t>
        </is>
      </c>
      <c r="F2554" s="130" t="inlineStr">
        <is>
          <t>NAICS-22 Non-Cogen</t>
        </is>
      </c>
      <c r="G2554" s="130" t="inlineStr">
        <is>
          <t>ST</t>
        </is>
      </c>
      <c r="H2554" s="130" t="inlineStr">
        <is>
          <t>MSN</t>
        </is>
      </c>
      <c r="I2554" s="130" t="inlineStr">
        <is>
          <t>OTH</t>
        </is>
      </c>
      <c r="J2554" s="131" t="n">
        <v>191089.26</v>
      </c>
      <c r="K2554" s="129" t="n">
        <v>2020</v>
      </c>
      <c r="L2554" s="120">
        <f>IF(VLOOKUP(H2554,'Cross-Page Data'!$D$4:$F$48,3,FALSE)="natural gas",VLOOKUP(G2554,'Cross-Page Data'!$I$4:$J$19,2,FALSE),IF(VLOOKUP(H2554,'Cross-Page Data'!$D$4:$F$48,3,FALSE)="solar",IF(G2554="PV","solar PV","solar thermal"),IF(VLOOKUP(H2554,'Cross-Page Data'!$D$4:$F$48,3,FALSE)="wind",VLOOKUP(G2554,'Cross-Page Data'!$I$4:$J$19,2,FALSE),IF(VLOOKUP(H2554,'Cross-Page Data'!$D$4:$F$48,3,FALSE)="hydro",VLOOKUP(G2554,'Cross-Page Data'!$I$4:$J$19,2,FALSE),VLOOKUP(H2554,'Cross-Page Data'!$D$4:$F$48,3,FALSE)))))</f>
        <v/>
      </c>
      <c r="M2554" s="120">
        <f>IF(AND($P$2=FALSE,OR(F2554="Commercial NAICS Cogen",F2554="Industrial NAICS Cogen",F2554="NAICS-22 Cogen")),FALSE,IF(AND($P$3=FALSE,OR(F2554="Commercial NAICS Cogen",F2554="Commercial NAICS Non-Cogen",F2554="Industrial NAICS Cogen", F2554="industrial NAICS non-Cogen")),FALSE, TRUE))</f>
        <v/>
      </c>
    </row>
    <row r="2555">
      <c r="A2555" s="129" t="n">
        <v>50662</v>
      </c>
      <c r="B2555" s="130" t="inlineStr">
        <is>
          <t>Onondaga County Resource Recovery</t>
        </is>
      </c>
      <c r="C2555" s="130" t="inlineStr">
        <is>
          <t>Covanta Onondega LP</t>
        </is>
      </c>
      <c r="D2555" s="129" t="n">
        <v>4487</v>
      </c>
      <c r="E2555" s="130" t="inlineStr">
        <is>
          <t>NY</t>
        </is>
      </c>
      <c r="F2555" s="130" t="inlineStr">
        <is>
          <t>Commercial NAICS Non-Cogen</t>
        </is>
      </c>
      <c r="G2555" s="130" t="inlineStr">
        <is>
          <t>ST</t>
        </is>
      </c>
      <c r="H2555" s="130" t="inlineStr">
        <is>
          <t>MSB</t>
        </is>
      </c>
      <c r="I2555" s="130" t="inlineStr">
        <is>
          <t>MLG</t>
        </is>
      </c>
      <c r="J2555" s="131" t="n">
        <v>100470.87</v>
      </c>
      <c r="K2555" s="129" t="n">
        <v>2020</v>
      </c>
      <c r="L2555" s="120">
        <f>IF(VLOOKUP(H2555,'Cross-Page Data'!$D$4:$F$48,3,FALSE)="natural gas",VLOOKUP(G2555,'Cross-Page Data'!$I$4:$J$19,2,FALSE),IF(VLOOKUP(H2555,'Cross-Page Data'!$D$4:$F$48,3,FALSE)="solar",IF(G2555="PV","solar PV","solar thermal"),IF(VLOOKUP(H2555,'Cross-Page Data'!$D$4:$F$48,3,FALSE)="wind",VLOOKUP(G2555,'Cross-Page Data'!$I$4:$J$19,2,FALSE),IF(VLOOKUP(H2555,'Cross-Page Data'!$D$4:$F$48,3,FALSE)="hydro",VLOOKUP(G2555,'Cross-Page Data'!$I$4:$J$19,2,FALSE),VLOOKUP(H2555,'Cross-Page Data'!$D$4:$F$48,3,FALSE)))))</f>
        <v/>
      </c>
      <c r="M2555" s="120">
        <f>IF(AND($P$2=FALSE,OR(F2555="Commercial NAICS Cogen",F2555="Industrial NAICS Cogen",F2555="NAICS-22 Cogen")),FALSE,IF(AND($P$3=FALSE,OR(F2555="Commercial NAICS Cogen",F2555="Commercial NAICS Non-Cogen",F2555="Industrial NAICS Cogen", F2555="industrial NAICS non-Cogen")),FALSE, TRUE))</f>
        <v/>
      </c>
    </row>
    <row r="2556">
      <c r="A2556" s="129" t="n">
        <v>50662</v>
      </c>
      <c r="B2556" s="130" t="inlineStr">
        <is>
          <t>Onondaga County Resource Recovery</t>
        </is>
      </c>
      <c r="C2556" s="130" t="inlineStr">
        <is>
          <t>Covanta Onondega LP</t>
        </is>
      </c>
      <c r="D2556" s="129" t="n">
        <v>4487</v>
      </c>
      <c r="E2556" s="130" t="inlineStr">
        <is>
          <t>NY</t>
        </is>
      </c>
      <c r="F2556" s="130" t="inlineStr">
        <is>
          <t>Commercial NAICS Non-Cogen</t>
        </is>
      </c>
      <c r="G2556" s="130" t="inlineStr">
        <is>
          <t>ST</t>
        </is>
      </c>
      <c r="H2556" s="130" t="inlineStr">
        <is>
          <t>MSN</t>
        </is>
      </c>
      <c r="I2556" s="130" t="inlineStr">
        <is>
          <t>OTH</t>
        </is>
      </c>
      <c r="J2556" s="131" t="n">
        <v>122795.16</v>
      </c>
      <c r="K2556" s="129" t="n">
        <v>2020</v>
      </c>
      <c r="L2556" s="120">
        <f>IF(VLOOKUP(H2556,'Cross-Page Data'!$D$4:$F$48,3,FALSE)="natural gas",VLOOKUP(G2556,'Cross-Page Data'!$I$4:$J$19,2,FALSE),IF(VLOOKUP(H2556,'Cross-Page Data'!$D$4:$F$48,3,FALSE)="solar",IF(G2556="PV","solar PV","solar thermal"),IF(VLOOKUP(H2556,'Cross-Page Data'!$D$4:$F$48,3,FALSE)="wind",VLOOKUP(G2556,'Cross-Page Data'!$I$4:$J$19,2,FALSE),IF(VLOOKUP(H2556,'Cross-Page Data'!$D$4:$F$48,3,FALSE)="hydro",VLOOKUP(G2556,'Cross-Page Data'!$I$4:$J$19,2,FALSE),VLOOKUP(H2556,'Cross-Page Data'!$D$4:$F$48,3,FALSE)))))</f>
        <v/>
      </c>
      <c r="M2556" s="120">
        <f>IF(AND($P$2=FALSE,OR(F2556="Commercial NAICS Cogen",F2556="Industrial NAICS Cogen",F2556="NAICS-22 Cogen")),FALSE,IF(AND($P$3=FALSE,OR(F2556="Commercial NAICS Cogen",F2556="Commercial NAICS Non-Cogen",F2556="Industrial NAICS Cogen", F2556="industrial NAICS non-Cogen")),FALSE, TRUE))</f>
        <v/>
      </c>
    </row>
    <row r="2557">
      <c r="A2557" s="129" t="n">
        <v>50662</v>
      </c>
      <c r="B2557" s="130" t="inlineStr">
        <is>
          <t>Onondaga County Resource Recovery</t>
        </is>
      </c>
      <c r="C2557" s="130" t="inlineStr">
        <is>
          <t>Covanta Onondega LP</t>
        </is>
      </c>
      <c r="D2557" s="129" t="n">
        <v>4487</v>
      </c>
      <c r="E2557" s="130" t="inlineStr">
        <is>
          <t>NY</t>
        </is>
      </c>
      <c r="F2557" s="130" t="inlineStr">
        <is>
          <t>Commercial NAICS Non-Cogen</t>
        </is>
      </c>
      <c r="G2557" s="130" t="inlineStr">
        <is>
          <t>ST</t>
        </is>
      </c>
      <c r="H2557" s="130" t="inlineStr">
        <is>
          <t>NG</t>
        </is>
      </c>
      <c r="I2557" s="130" t="inlineStr">
        <is>
          <t>NG</t>
        </is>
      </c>
      <c r="J2557" s="131" t="n">
        <v>962.97</v>
      </c>
      <c r="K2557" s="129" t="n">
        <v>2020</v>
      </c>
      <c r="L2557" s="120">
        <f>IF(VLOOKUP(H2557,'Cross-Page Data'!$D$4:$F$48,3,FALSE)="natural gas",VLOOKUP(G2557,'Cross-Page Data'!$I$4:$J$19,2,FALSE),IF(VLOOKUP(H2557,'Cross-Page Data'!$D$4:$F$48,3,FALSE)="solar",IF(G2557="PV","solar PV","solar thermal"),IF(VLOOKUP(H2557,'Cross-Page Data'!$D$4:$F$48,3,FALSE)="wind",VLOOKUP(G2557,'Cross-Page Data'!$I$4:$J$19,2,FALSE),IF(VLOOKUP(H2557,'Cross-Page Data'!$D$4:$F$48,3,FALSE)="hydro",VLOOKUP(G2557,'Cross-Page Data'!$I$4:$J$19,2,FALSE),VLOOKUP(H2557,'Cross-Page Data'!$D$4:$F$48,3,FALSE)))))</f>
        <v/>
      </c>
      <c r="M2557" s="120">
        <f>IF(AND($P$2=FALSE,OR(F2557="Commercial NAICS Cogen",F2557="Industrial NAICS Cogen",F2557="NAICS-22 Cogen")),FALSE,IF(AND($P$3=FALSE,OR(F2557="Commercial NAICS Cogen",F2557="Commercial NAICS Non-Cogen",F2557="Industrial NAICS Cogen", F2557="industrial NAICS non-Cogen")),FALSE, TRUE))</f>
        <v/>
      </c>
    </row>
    <row r="2558">
      <c r="A2558" s="129" t="n">
        <v>50663</v>
      </c>
      <c r="B2558" s="130" t="inlineStr">
        <is>
          <t>Covanta Alexandria/Arlington Energy</t>
        </is>
      </c>
      <c r="C2558" s="130" t="inlineStr">
        <is>
          <t>Covanta Alexandria/Arlington</t>
        </is>
      </c>
      <c r="D2558" s="129" t="n">
        <v>4496</v>
      </c>
      <c r="E2558" s="130" t="inlineStr">
        <is>
          <t>VA</t>
        </is>
      </c>
      <c r="F2558" s="130" t="inlineStr">
        <is>
          <t>Commercial NAICS Non-Cogen</t>
        </is>
      </c>
      <c r="G2558" s="130" t="inlineStr">
        <is>
          <t>ST</t>
        </is>
      </c>
      <c r="H2558" s="130" t="inlineStr">
        <is>
          <t>MSB</t>
        </is>
      </c>
      <c r="I2558" s="130" t="inlineStr">
        <is>
          <t>MLG</t>
        </is>
      </c>
      <c r="J2558" s="131" t="n">
        <v>63825.517</v>
      </c>
      <c r="K2558" s="129" t="n">
        <v>2020</v>
      </c>
      <c r="L2558" s="120">
        <f>IF(VLOOKUP(H2558,'Cross-Page Data'!$D$4:$F$48,3,FALSE)="natural gas",VLOOKUP(G2558,'Cross-Page Data'!$I$4:$J$19,2,FALSE),IF(VLOOKUP(H2558,'Cross-Page Data'!$D$4:$F$48,3,FALSE)="solar",IF(G2558="PV","solar PV","solar thermal"),IF(VLOOKUP(H2558,'Cross-Page Data'!$D$4:$F$48,3,FALSE)="wind",VLOOKUP(G2558,'Cross-Page Data'!$I$4:$J$19,2,FALSE),IF(VLOOKUP(H2558,'Cross-Page Data'!$D$4:$F$48,3,FALSE)="hydro",VLOOKUP(G2558,'Cross-Page Data'!$I$4:$J$19,2,FALSE),VLOOKUP(H2558,'Cross-Page Data'!$D$4:$F$48,3,FALSE)))))</f>
        <v/>
      </c>
      <c r="M2558" s="120">
        <f>IF(AND($P$2=FALSE,OR(F2558="Commercial NAICS Cogen",F2558="Industrial NAICS Cogen",F2558="NAICS-22 Cogen")),FALSE,IF(AND($P$3=FALSE,OR(F2558="Commercial NAICS Cogen",F2558="Commercial NAICS Non-Cogen",F2558="Industrial NAICS Cogen", F2558="industrial NAICS non-Cogen")),FALSE, TRUE))</f>
        <v/>
      </c>
    </row>
    <row r="2559">
      <c r="A2559" s="129" t="n">
        <v>50663</v>
      </c>
      <c r="B2559" s="130" t="inlineStr">
        <is>
          <t>Covanta Alexandria/Arlington Energy</t>
        </is>
      </c>
      <c r="C2559" s="130" t="inlineStr">
        <is>
          <t>Covanta Alexandria/Arlington</t>
        </is>
      </c>
      <c r="D2559" s="129" t="n">
        <v>4496</v>
      </c>
      <c r="E2559" s="130" t="inlineStr">
        <is>
          <t>VA</t>
        </is>
      </c>
      <c r="F2559" s="130" t="inlineStr">
        <is>
          <t>Commercial NAICS Non-Cogen</t>
        </is>
      </c>
      <c r="G2559" s="130" t="inlineStr">
        <is>
          <t>ST</t>
        </is>
      </c>
      <c r="H2559" s="130" t="inlineStr">
        <is>
          <t>MSN</t>
        </is>
      </c>
      <c r="I2559" s="130" t="inlineStr">
        <is>
          <t>OTH</t>
        </is>
      </c>
      <c r="J2559" s="131" t="n">
        <v>78008.48299999999</v>
      </c>
      <c r="K2559" s="129" t="n">
        <v>2020</v>
      </c>
      <c r="L2559" s="120">
        <f>IF(VLOOKUP(H2559,'Cross-Page Data'!$D$4:$F$48,3,FALSE)="natural gas",VLOOKUP(G2559,'Cross-Page Data'!$I$4:$J$19,2,FALSE),IF(VLOOKUP(H2559,'Cross-Page Data'!$D$4:$F$48,3,FALSE)="solar",IF(G2559="PV","solar PV","solar thermal"),IF(VLOOKUP(H2559,'Cross-Page Data'!$D$4:$F$48,3,FALSE)="wind",VLOOKUP(G2559,'Cross-Page Data'!$I$4:$J$19,2,FALSE),IF(VLOOKUP(H2559,'Cross-Page Data'!$D$4:$F$48,3,FALSE)="hydro",VLOOKUP(G2559,'Cross-Page Data'!$I$4:$J$19,2,FALSE),VLOOKUP(H2559,'Cross-Page Data'!$D$4:$F$48,3,FALSE)))))</f>
        <v/>
      </c>
      <c r="M2559" s="120">
        <f>IF(AND($P$2=FALSE,OR(F2559="Commercial NAICS Cogen",F2559="Industrial NAICS Cogen",F2559="NAICS-22 Cogen")),FALSE,IF(AND($P$3=FALSE,OR(F2559="Commercial NAICS Cogen",F2559="Commercial NAICS Non-Cogen",F2559="Industrial NAICS Cogen", F2559="industrial NAICS non-Cogen")),FALSE, TRUE))</f>
        <v/>
      </c>
    </row>
    <row r="2560" ht="29" customHeight="1" s="157">
      <c r="A2560" s="129" t="n">
        <v>50666</v>
      </c>
      <c r="B2560" s="130" t="inlineStr">
        <is>
          <t>Pasco Cnty Solid Waste Resource Recovery</t>
        </is>
      </c>
      <c r="C2560" s="130" t="inlineStr">
        <is>
          <t>Pasco County</t>
        </is>
      </c>
      <c r="D2560" s="129" t="n">
        <v>14519</v>
      </c>
      <c r="E2560" s="130" t="inlineStr">
        <is>
          <t>FL</t>
        </is>
      </c>
      <c r="F2560" s="130" t="inlineStr">
        <is>
          <t>NAICS-22 Non-Cogen</t>
        </is>
      </c>
      <c r="G2560" s="130" t="inlineStr">
        <is>
          <t>ST</t>
        </is>
      </c>
      <c r="H2560" s="130" t="inlineStr">
        <is>
          <t>MSB</t>
        </is>
      </c>
      <c r="I2560" s="130" t="inlineStr">
        <is>
          <t>MLG</t>
        </is>
      </c>
      <c r="J2560" s="131" t="n">
        <v>85900.084</v>
      </c>
      <c r="K2560" s="129" t="n">
        <v>2020</v>
      </c>
      <c r="L2560" s="120">
        <f>IF(VLOOKUP(H2560,'Cross-Page Data'!$D$4:$F$48,3,FALSE)="natural gas",VLOOKUP(G2560,'Cross-Page Data'!$I$4:$J$19,2,FALSE),IF(VLOOKUP(H2560,'Cross-Page Data'!$D$4:$F$48,3,FALSE)="solar",IF(G2560="PV","solar PV","solar thermal"),IF(VLOOKUP(H2560,'Cross-Page Data'!$D$4:$F$48,3,FALSE)="wind",VLOOKUP(G2560,'Cross-Page Data'!$I$4:$J$19,2,FALSE),IF(VLOOKUP(H2560,'Cross-Page Data'!$D$4:$F$48,3,FALSE)="hydro",VLOOKUP(G2560,'Cross-Page Data'!$I$4:$J$19,2,FALSE),VLOOKUP(H2560,'Cross-Page Data'!$D$4:$F$48,3,FALSE)))))</f>
        <v/>
      </c>
      <c r="M2560" s="120">
        <f>IF(AND($P$2=FALSE,OR(F2560="Commercial NAICS Cogen",F2560="Industrial NAICS Cogen",F2560="NAICS-22 Cogen")),FALSE,IF(AND($P$3=FALSE,OR(F2560="Commercial NAICS Cogen",F2560="Commercial NAICS Non-Cogen",F2560="Industrial NAICS Cogen", F2560="industrial NAICS non-Cogen")),FALSE, TRUE))</f>
        <v/>
      </c>
    </row>
    <row r="2561" ht="29" customHeight="1" s="157">
      <c r="A2561" s="129" t="n">
        <v>50666</v>
      </c>
      <c r="B2561" s="130" t="inlineStr">
        <is>
          <t>Pasco Cnty Solid Waste Resource Recovery</t>
        </is>
      </c>
      <c r="C2561" s="130" t="inlineStr">
        <is>
          <t>Pasco County</t>
        </is>
      </c>
      <c r="D2561" s="129" t="n">
        <v>14519</v>
      </c>
      <c r="E2561" s="130" t="inlineStr">
        <is>
          <t>FL</t>
        </is>
      </c>
      <c r="F2561" s="130" t="inlineStr">
        <is>
          <t>NAICS-22 Non-Cogen</t>
        </is>
      </c>
      <c r="G2561" s="130" t="inlineStr">
        <is>
          <t>ST</t>
        </is>
      </c>
      <c r="H2561" s="130" t="inlineStr">
        <is>
          <t>MSN</t>
        </is>
      </c>
      <c r="I2561" s="130" t="inlineStr">
        <is>
          <t>OTH</t>
        </is>
      </c>
      <c r="J2561" s="131" t="n">
        <v>104989.65</v>
      </c>
      <c r="K2561" s="129" t="n">
        <v>2020</v>
      </c>
      <c r="L2561" s="120">
        <f>IF(VLOOKUP(H2561,'Cross-Page Data'!$D$4:$F$48,3,FALSE)="natural gas",VLOOKUP(G2561,'Cross-Page Data'!$I$4:$J$19,2,FALSE),IF(VLOOKUP(H2561,'Cross-Page Data'!$D$4:$F$48,3,FALSE)="solar",IF(G2561="PV","solar PV","solar thermal"),IF(VLOOKUP(H2561,'Cross-Page Data'!$D$4:$F$48,3,FALSE)="wind",VLOOKUP(G2561,'Cross-Page Data'!$I$4:$J$19,2,FALSE),IF(VLOOKUP(H2561,'Cross-Page Data'!$D$4:$F$48,3,FALSE)="hydro",VLOOKUP(G2561,'Cross-Page Data'!$I$4:$J$19,2,FALSE),VLOOKUP(H2561,'Cross-Page Data'!$D$4:$F$48,3,FALSE)))))</f>
        <v/>
      </c>
      <c r="M2561" s="120">
        <f>IF(AND($P$2=FALSE,OR(F2561="Commercial NAICS Cogen",F2561="Industrial NAICS Cogen",F2561="NAICS-22 Cogen")),FALSE,IF(AND($P$3=FALSE,OR(F2561="Commercial NAICS Cogen",F2561="Commercial NAICS Non-Cogen",F2561="Industrial NAICS Cogen", F2561="industrial NAICS non-Cogen")),FALSE, TRUE))</f>
        <v/>
      </c>
    </row>
    <row r="2562" ht="29" customHeight="1" s="157">
      <c r="A2562" s="129" t="n">
        <v>50666</v>
      </c>
      <c r="B2562" s="130" t="inlineStr">
        <is>
          <t>Pasco Cnty Solid Waste Resource Recovery</t>
        </is>
      </c>
      <c r="C2562" s="130" t="inlineStr">
        <is>
          <t>Pasco County</t>
        </is>
      </c>
      <c r="D2562" s="129" t="n">
        <v>14519</v>
      </c>
      <c r="E2562" s="130" t="inlineStr">
        <is>
          <t>FL</t>
        </is>
      </c>
      <c r="F2562" s="130" t="inlineStr">
        <is>
          <t>NAICS-22 Non-Cogen</t>
        </is>
      </c>
      <c r="G2562" s="130" t="inlineStr">
        <is>
          <t>ST</t>
        </is>
      </c>
      <c r="H2562" s="130" t="inlineStr">
        <is>
          <t>NG</t>
        </is>
      </c>
      <c r="I2562" s="130" t="inlineStr">
        <is>
          <t>NG</t>
        </is>
      </c>
      <c r="J2562" s="131" t="n">
        <v>386.263</v>
      </c>
      <c r="K2562" s="129" t="n">
        <v>2020</v>
      </c>
      <c r="L2562" s="120">
        <f>IF(VLOOKUP(H2562,'Cross-Page Data'!$D$4:$F$48,3,FALSE)="natural gas",VLOOKUP(G2562,'Cross-Page Data'!$I$4:$J$19,2,FALSE),IF(VLOOKUP(H2562,'Cross-Page Data'!$D$4:$F$48,3,FALSE)="solar",IF(G2562="PV","solar PV","solar thermal"),IF(VLOOKUP(H2562,'Cross-Page Data'!$D$4:$F$48,3,FALSE)="wind",VLOOKUP(G2562,'Cross-Page Data'!$I$4:$J$19,2,FALSE),IF(VLOOKUP(H2562,'Cross-Page Data'!$D$4:$F$48,3,FALSE)="hydro",VLOOKUP(G2562,'Cross-Page Data'!$I$4:$J$19,2,FALSE),VLOOKUP(H2562,'Cross-Page Data'!$D$4:$F$48,3,FALSE)))))</f>
        <v/>
      </c>
      <c r="M2562" s="120">
        <f>IF(AND($P$2=FALSE,OR(F2562="Commercial NAICS Cogen",F2562="Industrial NAICS Cogen",F2562="NAICS-22 Cogen")),FALSE,IF(AND($P$3=FALSE,OR(F2562="Commercial NAICS Cogen",F2562="Commercial NAICS Non-Cogen",F2562="Industrial NAICS Cogen", F2562="industrial NAICS non-Cogen")),FALSE, TRUE))</f>
        <v/>
      </c>
    </row>
    <row r="2563">
      <c r="A2563" s="129" t="n">
        <v>50674</v>
      </c>
      <c r="B2563" s="130" t="inlineStr">
        <is>
          <t>Municipal Cogen Plant</t>
        </is>
      </c>
      <c r="C2563" s="130" t="inlineStr">
        <is>
          <t>Palm Springs City of</t>
        </is>
      </c>
      <c r="D2563" s="129" t="n">
        <v>14395</v>
      </c>
      <c r="E2563" s="130" t="inlineStr">
        <is>
          <t>CA</t>
        </is>
      </c>
      <c r="F2563" s="130" t="inlineStr">
        <is>
          <t>Commercial NAICS Non-Cogen</t>
        </is>
      </c>
      <c r="G2563" s="130" t="inlineStr">
        <is>
          <t>IC</t>
        </is>
      </c>
      <c r="H2563" s="130" t="inlineStr">
        <is>
          <t>NG</t>
        </is>
      </c>
      <c r="I2563" s="130" t="inlineStr">
        <is>
          <t>NG</t>
        </is>
      </c>
      <c r="J2563" s="131" t="n">
        <v>7094</v>
      </c>
      <c r="K2563" s="129" t="n">
        <v>2020</v>
      </c>
      <c r="L2563" s="120">
        <f>IF(VLOOKUP(H2563,'Cross-Page Data'!$D$4:$F$48,3,FALSE)="natural gas",VLOOKUP(G2563,'Cross-Page Data'!$I$4:$J$19,2,FALSE),IF(VLOOKUP(H2563,'Cross-Page Data'!$D$4:$F$48,3,FALSE)="solar",IF(G2563="PV","solar PV","solar thermal"),IF(VLOOKUP(H2563,'Cross-Page Data'!$D$4:$F$48,3,FALSE)="wind",VLOOKUP(G2563,'Cross-Page Data'!$I$4:$J$19,2,FALSE),IF(VLOOKUP(H2563,'Cross-Page Data'!$D$4:$F$48,3,FALSE)="hydro",VLOOKUP(G2563,'Cross-Page Data'!$I$4:$J$19,2,FALSE),VLOOKUP(H2563,'Cross-Page Data'!$D$4:$F$48,3,FALSE)))))</f>
        <v/>
      </c>
      <c r="M2563" s="120">
        <f>IF(AND($P$2=FALSE,OR(F2563="Commercial NAICS Cogen",F2563="Industrial NAICS Cogen",F2563="NAICS-22 Cogen")),FALSE,IF(AND($P$3=FALSE,OR(F2563="Commercial NAICS Cogen",F2563="Commercial NAICS Non-Cogen",F2563="Industrial NAICS Cogen", F2563="industrial NAICS non-Cogen")),FALSE, TRUE))</f>
        <v/>
      </c>
    </row>
    <row r="2564">
      <c r="A2564" s="129" t="n">
        <v>50707</v>
      </c>
      <c r="B2564" s="130" t="inlineStr">
        <is>
          <t>JM Shafer Generating Station</t>
        </is>
      </c>
      <c r="C2564" s="130" t="inlineStr">
        <is>
          <t>Tri-State G &amp; T Assn, Inc</t>
        </is>
      </c>
      <c r="D2564" s="129" t="n">
        <v>30151</v>
      </c>
      <c r="E2564" s="130" t="inlineStr">
        <is>
          <t>CO</t>
        </is>
      </c>
      <c r="F2564" s="130" t="inlineStr">
        <is>
          <t>Electric Utility</t>
        </is>
      </c>
      <c r="G2564" s="130" t="inlineStr">
        <is>
          <t>CA</t>
        </is>
      </c>
      <c r="H2564" s="130" t="inlineStr">
        <is>
          <t>NG</t>
        </is>
      </c>
      <c r="I2564" s="130" t="inlineStr">
        <is>
          <t>NG</t>
        </is>
      </c>
      <c r="J2564" s="131" t="n">
        <v>151457</v>
      </c>
      <c r="K2564" s="129" t="n">
        <v>2020</v>
      </c>
      <c r="L2564" s="120">
        <f>IF(VLOOKUP(H2564,'Cross-Page Data'!$D$4:$F$48,3,FALSE)="natural gas",VLOOKUP(G2564,'Cross-Page Data'!$I$4:$J$19,2,FALSE),IF(VLOOKUP(H2564,'Cross-Page Data'!$D$4:$F$48,3,FALSE)="solar",IF(G2564="PV","solar PV","solar thermal"),IF(VLOOKUP(H2564,'Cross-Page Data'!$D$4:$F$48,3,FALSE)="wind",VLOOKUP(G2564,'Cross-Page Data'!$I$4:$J$19,2,FALSE),IF(VLOOKUP(H2564,'Cross-Page Data'!$D$4:$F$48,3,FALSE)="hydro",VLOOKUP(G2564,'Cross-Page Data'!$I$4:$J$19,2,FALSE),VLOOKUP(H2564,'Cross-Page Data'!$D$4:$F$48,3,FALSE)))))</f>
        <v/>
      </c>
      <c r="M2564" s="120">
        <f>IF(AND($P$2=FALSE,OR(F2564="Commercial NAICS Cogen",F2564="Industrial NAICS Cogen",F2564="NAICS-22 Cogen")),FALSE,IF(AND($P$3=FALSE,OR(F2564="Commercial NAICS Cogen",F2564="Commercial NAICS Non-Cogen",F2564="Industrial NAICS Cogen", F2564="industrial NAICS non-Cogen")),FALSE, TRUE))</f>
        <v/>
      </c>
    </row>
    <row r="2565">
      <c r="A2565" s="129" t="n">
        <v>50707</v>
      </c>
      <c r="B2565" s="130" t="inlineStr">
        <is>
          <t>JM Shafer Generating Station</t>
        </is>
      </c>
      <c r="C2565" s="130" t="inlineStr">
        <is>
          <t>Tri-State G &amp; T Assn, Inc</t>
        </is>
      </c>
      <c r="D2565" s="129" t="n">
        <v>30151</v>
      </c>
      <c r="E2565" s="130" t="inlineStr">
        <is>
          <t>CO</t>
        </is>
      </c>
      <c r="F2565" s="130" t="inlineStr">
        <is>
          <t>Electric Utility</t>
        </is>
      </c>
      <c r="G2565" s="130" t="inlineStr">
        <is>
          <t>CT</t>
        </is>
      </c>
      <c r="H2565" s="130" t="inlineStr">
        <is>
          <t>NG</t>
        </is>
      </c>
      <c r="I2565" s="130" t="inlineStr">
        <is>
          <t>NG</t>
        </is>
      </c>
      <c r="J2565" s="131" t="n">
        <v>761064</v>
      </c>
      <c r="K2565" s="129" t="n">
        <v>2020</v>
      </c>
      <c r="L2565" s="120">
        <f>IF(VLOOKUP(H2565,'Cross-Page Data'!$D$4:$F$48,3,FALSE)="natural gas",VLOOKUP(G2565,'Cross-Page Data'!$I$4:$J$19,2,FALSE),IF(VLOOKUP(H2565,'Cross-Page Data'!$D$4:$F$48,3,FALSE)="solar",IF(G2565="PV","solar PV","solar thermal"),IF(VLOOKUP(H2565,'Cross-Page Data'!$D$4:$F$48,3,FALSE)="wind",VLOOKUP(G2565,'Cross-Page Data'!$I$4:$J$19,2,FALSE),IF(VLOOKUP(H2565,'Cross-Page Data'!$D$4:$F$48,3,FALSE)="hydro",VLOOKUP(G2565,'Cross-Page Data'!$I$4:$J$19,2,FALSE),VLOOKUP(H2565,'Cross-Page Data'!$D$4:$F$48,3,FALSE)))))</f>
        <v/>
      </c>
      <c r="M2565" s="120">
        <f>IF(AND($P$2=FALSE,OR(F2565="Commercial NAICS Cogen",F2565="Industrial NAICS Cogen",F2565="NAICS-22 Cogen")),FALSE,IF(AND($P$3=FALSE,OR(F2565="Commercial NAICS Cogen",F2565="Commercial NAICS Non-Cogen",F2565="Industrial NAICS Cogen", F2565="industrial NAICS non-Cogen")),FALSE, TRUE))</f>
        <v/>
      </c>
    </row>
    <row r="2566">
      <c r="A2566" s="129" t="n">
        <v>50711</v>
      </c>
      <c r="B2566" s="130" t="inlineStr">
        <is>
          <t>University of Alaska Fairbanks</t>
        </is>
      </c>
      <c r="C2566" s="130" t="inlineStr">
        <is>
          <t>University of Alaska</t>
        </is>
      </c>
      <c r="D2566" s="129" t="n">
        <v>19511</v>
      </c>
      <c r="E2566" s="130" t="inlineStr">
        <is>
          <t>AK</t>
        </is>
      </c>
      <c r="F2566" s="130" t="inlineStr">
        <is>
          <t>Commercial NAICS Cogen</t>
        </is>
      </c>
      <c r="G2566" s="130" t="inlineStr">
        <is>
          <t>IC</t>
        </is>
      </c>
      <c r="H2566" s="130" t="inlineStr">
        <is>
          <t>DFO</t>
        </is>
      </c>
      <c r="I2566" s="130" t="inlineStr">
        <is>
          <t>DFO</t>
        </is>
      </c>
      <c r="J2566" s="131" t="n">
        <v>-178</v>
      </c>
      <c r="K2566" s="129" t="n">
        <v>2020</v>
      </c>
      <c r="L2566" s="120">
        <f>IF(VLOOKUP(H2566,'Cross-Page Data'!$D$4:$F$48,3,FALSE)="natural gas",VLOOKUP(G2566,'Cross-Page Data'!$I$4:$J$19,2,FALSE),IF(VLOOKUP(H2566,'Cross-Page Data'!$D$4:$F$48,3,FALSE)="solar",IF(G2566="PV","solar PV","solar thermal"),IF(VLOOKUP(H2566,'Cross-Page Data'!$D$4:$F$48,3,FALSE)="wind",VLOOKUP(G2566,'Cross-Page Data'!$I$4:$J$19,2,FALSE),IF(VLOOKUP(H2566,'Cross-Page Data'!$D$4:$F$48,3,FALSE)="hydro",VLOOKUP(G2566,'Cross-Page Data'!$I$4:$J$19,2,FALSE),VLOOKUP(H2566,'Cross-Page Data'!$D$4:$F$48,3,FALSE)))))</f>
        <v/>
      </c>
      <c r="M2566" s="120">
        <f>IF(AND($P$2=FALSE,OR(F2566="Commercial NAICS Cogen",F2566="Industrial NAICS Cogen",F2566="NAICS-22 Cogen")),FALSE,IF(AND($P$3=FALSE,OR(F2566="Commercial NAICS Cogen",F2566="Commercial NAICS Non-Cogen",F2566="Industrial NAICS Cogen", F2566="industrial NAICS non-Cogen")),FALSE, TRUE))</f>
        <v/>
      </c>
    </row>
    <row r="2567">
      <c r="A2567" s="129" t="n">
        <v>50711</v>
      </c>
      <c r="B2567" s="130" t="inlineStr">
        <is>
          <t>University of Alaska Fairbanks</t>
        </is>
      </c>
      <c r="C2567" s="130" t="inlineStr">
        <is>
          <t>University of Alaska</t>
        </is>
      </c>
      <c r="D2567" s="129" t="n">
        <v>19511</v>
      </c>
      <c r="E2567" s="130" t="inlineStr">
        <is>
          <t>AK</t>
        </is>
      </c>
      <c r="F2567" s="130" t="inlineStr">
        <is>
          <t>Commercial NAICS Cogen</t>
        </is>
      </c>
      <c r="G2567" s="130" t="inlineStr">
        <is>
          <t>ST</t>
        </is>
      </c>
      <c r="H2567" s="130" t="inlineStr">
        <is>
          <t>DFO</t>
        </is>
      </c>
      <c r="I2567" s="130" t="inlineStr">
        <is>
          <t>DFO</t>
        </is>
      </c>
      <c r="J2567" s="131" t="n">
        <v>0</v>
      </c>
      <c r="K2567" s="129" t="n">
        <v>2020</v>
      </c>
      <c r="L2567" s="120">
        <f>IF(VLOOKUP(H2567,'Cross-Page Data'!$D$4:$F$48,3,FALSE)="natural gas",VLOOKUP(G2567,'Cross-Page Data'!$I$4:$J$19,2,FALSE),IF(VLOOKUP(H2567,'Cross-Page Data'!$D$4:$F$48,3,FALSE)="solar",IF(G2567="PV","solar PV","solar thermal"),IF(VLOOKUP(H2567,'Cross-Page Data'!$D$4:$F$48,3,FALSE)="wind",VLOOKUP(G2567,'Cross-Page Data'!$I$4:$J$19,2,FALSE),IF(VLOOKUP(H2567,'Cross-Page Data'!$D$4:$F$48,3,FALSE)="hydro",VLOOKUP(G2567,'Cross-Page Data'!$I$4:$J$19,2,FALSE),VLOOKUP(H2567,'Cross-Page Data'!$D$4:$F$48,3,FALSE)))))</f>
        <v/>
      </c>
      <c r="M2567" s="120">
        <f>IF(AND($P$2=FALSE,OR(F2567="Commercial NAICS Cogen",F2567="Industrial NAICS Cogen",F2567="NAICS-22 Cogen")),FALSE,IF(AND($P$3=FALSE,OR(F2567="Commercial NAICS Cogen",F2567="Commercial NAICS Non-Cogen",F2567="Industrial NAICS Cogen", F2567="industrial NAICS non-Cogen")),FALSE, TRUE))</f>
        <v/>
      </c>
    </row>
    <row r="2568">
      <c r="A2568" s="129" t="n">
        <v>50711</v>
      </c>
      <c r="B2568" s="130" t="inlineStr">
        <is>
          <t>University of Alaska Fairbanks</t>
        </is>
      </c>
      <c r="C2568" s="130" t="inlineStr">
        <is>
          <t>University of Alaska</t>
        </is>
      </c>
      <c r="D2568" s="129" t="n">
        <v>19511</v>
      </c>
      <c r="E2568" s="130" t="inlineStr">
        <is>
          <t>AK</t>
        </is>
      </c>
      <c r="F2568" s="130" t="inlineStr">
        <is>
          <t>Commercial NAICS Cogen</t>
        </is>
      </c>
      <c r="G2568" s="130" t="inlineStr">
        <is>
          <t>ST</t>
        </is>
      </c>
      <c r="H2568" s="130" t="inlineStr">
        <is>
          <t>JF</t>
        </is>
      </c>
      <c r="I2568" s="130" t="inlineStr">
        <is>
          <t>WOO</t>
        </is>
      </c>
      <c r="J2568" s="131" t="n">
        <v>2081.775</v>
      </c>
      <c r="K2568" s="129" t="n">
        <v>2020</v>
      </c>
      <c r="L2568" s="120">
        <f>IF(VLOOKUP(H2568,'Cross-Page Data'!$D$4:$F$48,3,FALSE)="natural gas",VLOOKUP(G2568,'Cross-Page Data'!$I$4:$J$19,2,FALSE),IF(VLOOKUP(H2568,'Cross-Page Data'!$D$4:$F$48,3,FALSE)="solar",IF(G2568="PV","solar PV","solar thermal"),IF(VLOOKUP(H2568,'Cross-Page Data'!$D$4:$F$48,3,FALSE)="wind",VLOOKUP(G2568,'Cross-Page Data'!$I$4:$J$19,2,FALSE),IF(VLOOKUP(H2568,'Cross-Page Data'!$D$4:$F$48,3,FALSE)="hydro",VLOOKUP(G2568,'Cross-Page Data'!$I$4:$J$19,2,FALSE),VLOOKUP(H2568,'Cross-Page Data'!$D$4:$F$48,3,FALSE)))))</f>
        <v/>
      </c>
      <c r="M2568" s="120">
        <f>IF(AND($P$2=FALSE,OR(F2568="Commercial NAICS Cogen",F2568="Industrial NAICS Cogen",F2568="NAICS-22 Cogen")),FALSE,IF(AND($P$3=FALSE,OR(F2568="Commercial NAICS Cogen",F2568="Commercial NAICS Non-Cogen",F2568="Industrial NAICS Cogen", F2568="industrial NAICS non-Cogen")),FALSE, TRUE))</f>
        <v/>
      </c>
    </row>
    <row r="2569">
      <c r="A2569" s="129" t="n">
        <v>50711</v>
      </c>
      <c r="B2569" s="130" t="inlineStr">
        <is>
          <t>University of Alaska Fairbanks</t>
        </is>
      </c>
      <c r="C2569" s="130" t="inlineStr">
        <is>
          <t>University of Alaska</t>
        </is>
      </c>
      <c r="D2569" s="129" t="n">
        <v>19511</v>
      </c>
      <c r="E2569" s="130" t="inlineStr">
        <is>
          <t>AK</t>
        </is>
      </c>
      <c r="F2569" s="130" t="inlineStr">
        <is>
          <t>Commercial NAICS Cogen</t>
        </is>
      </c>
      <c r="G2569" s="130" t="inlineStr">
        <is>
          <t>ST</t>
        </is>
      </c>
      <c r="H2569" s="130" t="inlineStr">
        <is>
          <t>NG</t>
        </is>
      </c>
      <c r="I2569" s="130" t="inlineStr">
        <is>
          <t>NG</t>
        </is>
      </c>
      <c r="J2569" s="131" t="n">
        <v>6.054</v>
      </c>
      <c r="K2569" s="129" t="n">
        <v>2020</v>
      </c>
      <c r="L2569" s="120">
        <f>IF(VLOOKUP(H2569,'Cross-Page Data'!$D$4:$F$48,3,FALSE)="natural gas",VLOOKUP(G2569,'Cross-Page Data'!$I$4:$J$19,2,FALSE),IF(VLOOKUP(H2569,'Cross-Page Data'!$D$4:$F$48,3,FALSE)="solar",IF(G2569="PV","solar PV","solar thermal"),IF(VLOOKUP(H2569,'Cross-Page Data'!$D$4:$F$48,3,FALSE)="wind",VLOOKUP(G2569,'Cross-Page Data'!$I$4:$J$19,2,FALSE),IF(VLOOKUP(H2569,'Cross-Page Data'!$D$4:$F$48,3,FALSE)="hydro",VLOOKUP(G2569,'Cross-Page Data'!$I$4:$J$19,2,FALSE),VLOOKUP(H2569,'Cross-Page Data'!$D$4:$F$48,3,FALSE)))))</f>
        <v/>
      </c>
      <c r="M2569" s="120">
        <f>IF(AND($P$2=FALSE,OR(F2569="Commercial NAICS Cogen",F2569="Industrial NAICS Cogen",F2569="NAICS-22 Cogen")),FALSE,IF(AND($P$3=FALSE,OR(F2569="Commercial NAICS Cogen",F2569="Commercial NAICS Non-Cogen",F2569="Industrial NAICS Cogen", F2569="industrial NAICS non-Cogen")),FALSE, TRUE))</f>
        <v/>
      </c>
    </row>
    <row r="2570">
      <c r="A2570" s="129" t="n">
        <v>50711</v>
      </c>
      <c r="B2570" s="130" t="inlineStr">
        <is>
          <t>University of Alaska Fairbanks</t>
        </is>
      </c>
      <c r="C2570" s="130" t="inlineStr">
        <is>
          <t>University of Alaska</t>
        </is>
      </c>
      <c r="D2570" s="129" t="n">
        <v>19511</v>
      </c>
      <c r="E2570" s="130" t="inlineStr">
        <is>
          <t>AK</t>
        </is>
      </c>
      <c r="F2570" s="130" t="inlineStr">
        <is>
          <t>Commercial NAICS Cogen</t>
        </is>
      </c>
      <c r="G2570" s="130" t="inlineStr">
        <is>
          <t>ST</t>
        </is>
      </c>
      <c r="H2570" s="130" t="inlineStr">
        <is>
          <t>SUB</t>
        </is>
      </c>
      <c r="I2570" s="130" t="inlineStr">
        <is>
          <t>COL</t>
        </is>
      </c>
      <c r="J2570" s="131" t="n">
        <v>43541.171</v>
      </c>
      <c r="K2570" s="129" t="n">
        <v>2020</v>
      </c>
      <c r="L2570" s="120">
        <f>IF(VLOOKUP(H2570,'Cross-Page Data'!$D$4:$F$48,3,FALSE)="natural gas",VLOOKUP(G2570,'Cross-Page Data'!$I$4:$J$19,2,FALSE),IF(VLOOKUP(H2570,'Cross-Page Data'!$D$4:$F$48,3,FALSE)="solar",IF(G2570="PV","solar PV","solar thermal"),IF(VLOOKUP(H2570,'Cross-Page Data'!$D$4:$F$48,3,FALSE)="wind",VLOOKUP(G2570,'Cross-Page Data'!$I$4:$J$19,2,FALSE),IF(VLOOKUP(H2570,'Cross-Page Data'!$D$4:$F$48,3,FALSE)="hydro",VLOOKUP(G2570,'Cross-Page Data'!$I$4:$J$19,2,FALSE),VLOOKUP(H2570,'Cross-Page Data'!$D$4:$F$48,3,FALSE)))))</f>
        <v/>
      </c>
      <c r="M2570" s="120">
        <f>IF(AND($P$2=FALSE,OR(F2570="Commercial NAICS Cogen",F2570="Industrial NAICS Cogen",F2570="NAICS-22 Cogen")),FALSE,IF(AND($P$3=FALSE,OR(F2570="Commercial NAICS Cogen",F2570="Commercial NAICS Non-Cogen",F2570="Industrial NAICS Cogen", F2570="industrial NAICS non-Cogen")),FALSE, TRUE))</f>
        <v/>
      </c>
    </row>
    <row r="2571">
      <c r="A2571" s="129" t="n">
        <v>50711</v>
      </c>
      <c r="B2571" s="130" t="inlineStr">
        <is>
          <t>University of Alaska Fairbanks</t>
        </is>
      </c>
      <c r="C2571" s="130" t="inlineStr">
        <is>
          <t>University of Alaska</t>
        </is>
      </c>
      <c r="D2571" s="129" t="n">
        <v>19511</v>
      </c>
      <c r="E2571" s="130" t="inlineStr">
        <is>
          <t>AK</t>
        </is>
      </c>
      <c r="F2571" s="130" t="inlineStr">
        <is>
          <t>Commercial NAICS Cogen</t>
        </is>
      </c>
      <c r="G2571" s="130" t="inlineStr">
        <is>
          <t>ST</t>
        </is>
      </c>
      <c r="H2571" s="130" t="inlineStr">
        <is>
          <t>WDS</t>
        </is>
      </c>
      <c r="I2571" s="130" t="inlineStr">
        <is>
          <t>WWW</t>
        </is>
      </c>
      <c r="J2571" s="131" t="n">
        <v>0</v>
      </c>
      <c r="K2571" s="129" t="n">
        <v>2020</v>
      </c>
      <c r="L2571" s="120">
        <f>IF(VLOOKUP(H2571,'Cross-Page Data'!$D$4:$F$48,3,FALSE)="natural gas",VLOOKUP(G2571,'Cross-Page Data'!$I$4:$J$19,2,FALSE),IF(VLOOKUP(H2571,'Cross-Page Data'!$D$4:$F$48,3,FALSE)="solar",IF(G2571="PV","solar PV","solar thermal"),IF(VLOOKUP(H2571,'Cross-Page Data'!$D$4:$F$48,3,FALSE)="wind",VLOOKUP(G2571,'Cross-Page Data'!$I$4:$J$19,2,FALSE),IF(VLOOKUP(H2571,'Cross-Page Data'!$D$4:$F$48,3,FALSE)="hydro",VLOOKUP(G2571,'Cross-Page Data'!$I$4:$J$19,2,FALSE),VLOOKUP(H2571,'Cross-Page Data'!$D$4:$F$48,3,FALSE)))))</f>
        <v/>
      </c>
      <c r="M2571" s="120">
        <f>IF(AND($P$2=FALSE,OR(F2571="Commercial NAICS Cogen",F2571="Industrial NAICS Cogen",F2571="NAICS-22 Cogen")),FALSE,IF(AND($P$3=FALSE,OR(F2571="Commercial NAICS Cogen",F2571="Commercial NAICS Non-Cogen",F2571="Industrial NAICS Cogen", F2571="industrial NAICS non-Cogen")),FALSE, TRUE))</f>
        <v/>
      </c>
    </row>
    <row r="2572">
      <c r="A2572" s="129" t="n">
        <v>50733</v>
      </c>
      <c r="B2572" s="130" t="inlineStr">
        <is>
          <t>Gary Works</t>
        </is>
      </c>
      <c r="C2572" s="130" t="inlineStr">
        <is>
          <t>United States Steel-Gary</t>
        </is>
      </c>
      <c r="D2572" s="129" t="n">
        <v>19526</v>
      </c>
      <c r="E2572" s="130" t="inlineStr">
        <is>
          <t>IN</t>
        </is>
      </c>
      <c r="F2572" s="130" t="inlineStr">
        <is>
          <t>Industrial NAICS Cogen</t>
        </is>
      </c>
      <c r="G2572" s="130" t="inlineStr">
        <is>
          <t>ST</t>
        </is>
      </c>
      <c r="H2572" s="130" t="inlineStr">
        <is>
          <t>BFG</t>
        </is>
      </c>
      <c r="I2572" s="130" t="inlineStr">
        <is>
          <t>OOG</t>
        </is>
      </c>
      <c r="J2572" s="131" t="n">
        <v>715628.33</v>
      </c>
      <c r="K2572" s="129" t="n">
        <v>2020</v>
      </c>
      <c r="L2572" s="120">
        <f>IF(VLOOKUP(H2572,'Cross-Page Data'!$D$4:$F$48,3,FALSE)="natural gas",VLOOKUP(G2572,'Cross-Page Data'!$I$4:$J$19,2,FALSE),IF(VLOOKUP(H2572,'Cross-Page Data'!$D$4:$F$48,3,FALSE)="solar",IF(G2572="PV","solar PV","solar thermal"),IF(VLOOKUP(H2572,'Cross-Page Data'!$D$4:$F$48,3,FALSE)="wind",VLOOKUP(G2572,'Cross-Page Data'!$I$4:$J$19,2,FALSE),IF(VLOOKUP(H2572,'Cross-Page Data'!$D$4:$F$48,3,FALSE)="hydro",VLOOKUP(G2572,'Cross-Page Data'!$I$4:$J$19,2,FALSE),VLOOKUP(H2572,'Cross-Page Data'!$D$4:$F$48,3,FALSE)))))</f>
        <v/>
      </c>
      <c r="M2572" s="120">
        <f>IF(AND($P$2=FALSE,OR(F2572="Commercial NAICS Cogen",F2572="Industrial NAICS Cogen",F2572="NAICS-22 Cogen")),FALSE,IF(AND($P$3=FALSE,OR(F2572="Commercial NAICS Cogen",F2572="Commercial NAICS Non-Cogen",F2572="Industrial NAICS Cogen", F2572="industrial NAICS non-Cogen")),FALSE, TRUE))</f>
        <v/>
      </c>
    </row>
    <row r="2573">
      <c r="A2573" s="129" t="n">
        <v>50733</v>
      </c>
      <c r="B2573" s="130" t="inlineStr">
        <is>
          <t>Gary Works</t>
        </is>
      </c>
      <c r="C2573" s="130" t="inlineStr">
        <is>
          <t>United States Steel-Gary</t>
        </is>
      </c>
      <c r="D2573" s="129" t="n">
        <v>19526</v>
      </c>
      <c r="E2573" s="130" t="inlineStr">
        <is>
          <t>IN</t>
        </is>
      </c>
      <c r="F2573" s="130" t="inlineStr">
        <is>
          <t>Industrial NAICS Cogen</t>
        </is>
      </c>
      <c r="G2573" s="130" t="inlineStr">
        <is>
          <t>ST</t>
        </is>
      </c>
      <c r="H2573" s="130" t="inlineStr">
        <is>
          <t>NG</t>
        </is>
      </c>
      <c r="I2573" s="130" t="inlineStr">
        <is>
          <t>NG</t>
        </is>
      </c>
      <c r="J2573" s="131" t="n">
        <v>579293.85</v>
      </c>
      <c r="K2573" s="129" t="n">
        <v>2020</v>
      </c>
      <c r="L2573" s="120">
        <f>IF(VLOOKUP(H2573,'Cross-Page Data'!$D$4:$F$48,3,FALSE)="natural gas",VLOOKUP(G2573,'Cross-Page Data'!$I$4:$J$19,2,FALSE),IF(VLOOKUP(H2573,'Cross-Page Data'!$D$4:$F$48,3,FALSE)="solar",IF(G2573="PV","solar PV","solar thermal"),IF(VLOOKUP(H2573,'Cross-Page Data'!$D$4:$F$48,3,FALSE)="wind",VLOOKUP(G2573,'Cross-Page Data'!$I$4:$J$19,2,FALSE),IF(VLOOKUP(H2573,'Cross-Page Data'!$D$4:$F$48,3,FALSE)="hydro",VLOOKUP(G2573,'Cross-Page Data'!$I$4:$J$19,2,FALSE),VLOOKUP(H2573,'Cross-Page Data'!$D$4:$F$48,3,FALSE)))))</f>
        <v/>
      </c>
      <c r="M2573" s="120">
        <f>IF(AND($P$2=FALSE,OR(F2573="Commercial NAICS Cogen",F2573="Industrial NAICS Cogen",F2573="NAICS-22 Cogen")),FALSE,IF(AND($P$3=FALSE,OR(F2573="Commercial NAICS Cogen",F2573="Commercial NAICS Non-Cogen",F2573="Industrial NAICS Cogen", F2573="industrial NAICS non-Cogen")),FALSE, TRUE))</f>
        <v/>
      </c>
    </row>
    <row r="2574">
      <c r="A2574" s="129" t="n">
        <v>50733</v>
      </c>
      <c r="B2574" s="130" t="inlineStr">
        <is>
          <t>Gary Works</t>
        </is>
      </c>
      <c r="C2574" s="130" t="inlineStr">
        <is>
          <t>United States Steel-Gary</t>
        </is>
      </c>
      <c r="D2574" s="129" t="n">
        <v>19526</v>
      </c>
      <c r="E2574" s="130" t="inlineStr">
        <is>
          <t>IN</t>
        </is>
      </c>
      <c r="F2574" s="130" t="inlineStr">
        <is>
          <t>Industrial NAICS Cogen</t>
        </is>
      </c>
      <c r="G2574" s="130" t="inlineStr">
        <is>
          <t>ST</t>
        </is>
      </c>
      <c r="H2574" s="130" t="inlineStr">
        <is>
          <t>OG</t>
        </is>
      </c>
      <c r="I2574" s="130" t="inlineStr">
        <is>
          <t>OOG</t>
        </is>
      </c>
      <c r="J2574" s="131" t="n">
        <v>0</v>
      </c>
      <c r="K2574" s="129" t="n">
        <v>2020</v>
      </c>
      <c r="L2574" s="120">
        <f>IF(VLOOKUP(H2574,'Cross-Page Data'!$D$4:$F$48,3,FALSE)="natural gas",VLOOKUP(G2574,'Cross-Page Data'!$I$4:$J$19,2,FALSE),IF(VLOOKUP(H2574,'Cross-Page Data'!$D$4:$F$48,3,FALSE)="solar",IF(G2574="PV","solar PV","solar thermal"),IF(VLOOKUP(H2574,'Cross-Page Data'!$D$4:$F$48,3,FALSE)="wind",VLOOKUP(G2574,'Cross-Page Data'!$I$4:$J$19,2,FALSE),IF(VLOOKUP(H2574,'Cross-Page Data'!$D$4:$F$48,3,FALSE)="hydro",VLOOKUP(G2574,'Cross-Page Data'!$I$4:$J$19,2,FALSE),VLOOKUP(H2574,'Cross-Page Data'!$D$4:$F$48,3,FALSE)))))</f>
        <v/>
      </c>
      <c r="M2574" s="120">
        <f>IF(AND($P$2=FALSE,OR(F2574="Commercial NAICS Cogen",F2574="Industrial NAICS Cogen",F2574="NAICS-22 Cogen")),FALSE,IF(AND($P$3=FALSE,OR(F2574="Commercial NAICS Cogen",F2574="Commercial NAICS Non-Cogen",F2574="Industrial NAICS Cogen", F2574="industrial NAICS non-Cogen")),FALSE, TRUE))</f>
        <v/>
      </c>
    </row>
    <row r="2575">
      <c r="A2575" s="129" t="n">
        <v>50733</v>
      </c>
      <c r="B2575" s="130" t="inlineStr">
        <is>
          <t>Gary Works</t>
        </is>
      </c>
      <c r="C2575" s="130" t="inlineStr">
        <is>
          <t>United States Steel-Gary</t>
        </is>
      </c>
      <c r="D2575" s="129" t="n">
        <v>19526</v>
      </c>
      <c r="E2575" s="130" t="inlineStr">
        <is>
          <t>IN</t>
        </is>
      </c>
      <c r="F2575" s="130" t="inlineStr">
        <is>
          <t>Industrial NAICS Cogen</t>
        </is>
      </c>
      <c r="G2575" s="130" t="inlineStr">
        <is>
          <t>ST</t>
        </is>
      </c>
      <c r="H2575" s="130" t="inlineStr">
        <is>
          <t>RFO</t>
        </is>
      </c>
      <c r="I2575" s="130" t="inlineStr">
        <is>
          <t>RFO</t>
        </is>
      </c>
      <c r="J2575" s="131" t="n">
        <v>1201.824</v>
      </c>
      <c r="K2575" s="129" t="n">
        <v>2020</v>
      </c>
      <c r="L2575" s="120">
        <f>IF(VLOOKUP(H2575,'Cross-Page Data'!$D$4:$F$48,3,FALSE)="natural gas",VLOOKUP(G2575,'Cross-Page Data'!$I$4:$J$19,2,FALSE),IF(VLOOKUP(H2575,'Cross-Page Data'!$D$4:$F$48,3,FALSE)="solar",IF(G2575="PV","solar PV","solar thermal"),IF(VLOOKUP(H2575,'Cross-Page Data'!$D$4:$F$48,3,FALSE)="wind",VLOOKUP(G2575,'Cross-Page Data'!$I$4:$J$19,2,FALSE),IF(VLOOKUP(H2575,'Cross-Page Data'!$D$4:$F$48,3,FALSE)="hydro",VLOOKUP(G2575,'Cross-Page Data'!$I$4:$J$19,2,FALSE),VLOOKUP(H2575,'Cross-Page Data'!$D$4:$F$48,3,FALSE)))))</f>
        <v/>
      </c>
      <c r="M2575" s="120">
        <f>IF(AND($P$2=FALSE,OR(F2575="Commercial NAICS Cogen",F2575="Industrial NAICS Cogen",F2575="NAICS-22 Cogen")),FALSE,IF(AND($P$3=FALSE,OR(F2575="Commercial NAICS Cogen",F2575="Commercial NAICS Non-Cogen",F2575="Industrial NAICS Cogen", F2575="industrial NAICS non-Cogen")),FALSE, TRUE))</f>
        <v/>
      </c>
    </row>
    <row r="2576">
      <c r="A2576" s="129" t="n">
        <v>50751</v>
      </c>
      <c r="B2576" s="130" t="inlineStr">
        <is>
          <t>Southeast Kern River Cogen</t>
        </is>
      </c>
      <c r="C2576" s="130" t="inlineStr">
        <is>
          <t>Chevron USA Inc</t>
        </is>
      </c>
      <c r="D2576" s="129" t="n">
        <v>54713</v>
      </c>
      <c r="E2576" s="130" t="inlineStr">
        <is>
          <t>CA</t>
        </is>
      </c>
      <c r="F2576" s="130" t="inlineStr">
        <is>
          <t>Industrial NAICS Cogen</t>
        </is>
      </c>
      <c r="G2576" s="130" t="inlineStr">
        <is>
          <t>GT</t>
        </is>
      </c>
      <c r="H2576" s="130" t="inlineStr">
        <is>
          <t>NG</t>
        </is>
      </c>
      <c r="I2576" s="130" t="inlineStr">
        <is>
          <t>NG</t>
        </is>
      </c>
      <c r="J2576" s="131" t="n">
        <v>120426</v>
      </c>
      <c r="K2576" s="129" t="n">
        <v>2020</v>
      </c>
      <c r="L2576" s="120">
        <f>IF(VLOOKUP(H2576,'Cross-Page Data'!$D$4:$F$48,3,FALSE)="natural gas",VLOOKUP(G2576,'Cross-Page Data'!$I$4:$J$19,2,FALSE),IF(VLOOKUP(H2576,'Cross-Page Data'!$D$4:$F$48,3,FALSE)="solar",IF(G2576="PV","solar PV","solar thermal"),IF(VLOOKUP(H2576,'Cross-Page Data'!$D$4:$F$48,3,FALSE)="wind",VLOOKUP(G2576,'Cross-Page Data'!$I$4:$J$19,2,FALSE),IF(VLOOKUP(H2576,'Cross-Page Data'!$D$4:$F$48,3,FALSE)="hydro",VLOOKUP(G2576,'Cross-Page Data'!$I$4:$J$19,2,FALSE),VLOOKUP(H2576,'Cross-Page Data'!$D$4:$F$48,3,FALSE)))))</f>
        <v/>
      </c>
      <c r="M2576" s="120">
        <f>IF(AND($P$2=FALSE,OR(F2576="Commercial NAICS Cogen",F2576="Industrial NAICS Cogen",F2576="NAICS-22 Cogen")),FALSE,IF(AND($P$3=FALSE,OR(F2576="Commercial NAICS Cogen",F2576="Commercial NAICS Non-Cogen",F2576="Industrial NAICS Cogen", F2576="industrial NAICS non-Cogen")),FALSE, TRUE))</f>
        <v/>
      </c>
    </row>
    <row r="2577">
      <c r="A2577" s="129" t="n">
        <v>50752</v>
      </c>
      <c r="B2577" s="130" t="inlineStr">
        <is>
          <t>South Belridge Cogeneration Facility</t>
        </is>
      </c>
      <c r="C2577" s="130" t="inlineStr">
        <is>
          <t>AERA Energy LLC</t>
        </is>
      </c>
      <c r="D2577" s="129" t="n">
        <v>164</v>
      </c>
      <c r="E2577" s="130" t="inlineStr">
        <is>
          <t>CA</t>
        </is>
      </c>
      <c r="F2577" s="130" t="inlineStr">
        <is>
          <t>Industrial NAICS Cogen</t>
        </is>
      </c>
      <c r="G2577" s="130" t="inlineStr">
        <is>
          <t>GT</t>
        </is>
      </c>
      <c r="H2577" s="130" t="inlineStr">
        <is>
          <t>NG</t>
        </is>
      </c>
      <c r="I2577" s="130" t="inlineStr">
        <is>
          <t>NG</t>
        </is>
      </c>
      <c r="J2577" s="131" t="n">
        <v>464117</v>
      </c>
      <c r="K2577" s="129" t="n">
        <v>2020</v>
      </c>
      <c r="L2577" s="120">
        <f>IF(VLOOKUP(H2577,'Cross-Page Data'!$D$4:$F$48,3,FALSE)="natural gas",VLOOKUP(G2577,'Cross-Page Data'!$I$4:$J$19,2,FALSE),IF(VLOOKUP(H2577,'Cross-Page Data'!$D$4:$F$48,3,FALSE)="solar",IF(G2577="PV","solar PV","solar thermal"),IF(VLOOKUP(H2577,'Cross-Page Data'!$D$4:$F$48,3,FALSE)="wind",VLOOKUP(G2577,'Cross-Page Data'!$I$4:$J$19,2,FALSE),IF(VLOOKUP(H2577,'Cross-Page Data'!$D$4:$F$48,3,FALSE)="hydro",VLOOKUP(G2577,'Cross-Page Data'!$I$4:$J$19,2,FALSE),VLOOKUP(H2577,'Cross-Page Data'!$D$4:$F$48,3,FALSE)))))</f>
        <v/>
      </c>
      <c r="M2577" s="120">
        <f>IF(AND($P$2=FALSE,OR(F2577="Commercial NAICS Cogen",F2577="Industrial NAICS Cogen",F2577="NAICS-22 Cogen")),FALSE,IF(AND($P$3=FALSE,OR(F2577="Commercial NAICS Cogen",F2577="Commercial NAICS Non-Cogen",F2577="Industrial NAICS Cogen", F2577="industrial NAICS non-Cogen")),FALSE, TRUE))</f>
        <v/>
      </c>
    </row>
    <row r="2578">
      <c r="A2578" s="129" t="n">
        <v>50806</v>
      </c>
      <c r="B2578" s="130" t="inlineStr">
        <is>
          <t>Florence Mill</t>
        </is>
      </c>
      <c r="C2578" s="130" t="inlineStr">
        <is>
          <t>WestRock-Florence</t>
        </is>
      </c>
      <c r="D2578" s="129" t="n">
        <v>18162</v>
      </c>
      <c r="E2578" s="130" t="inlineStr">
        <is>
          <t>SC</t>
        </is>
      </c>
      <c r="F2578" s="130" t="inlineStr">
        <is>
          <t>Industrial NAICS Cogen</t>
        </is>
      </c>
      <c r="G2578" s="130" t="inlineStr">
        <is>
          <t>ST</t>
        </is>
      </c>
      <c r="H2578" s="130" t="inlineStr">
        <is>
          <t>BIT</t>
        </is>
      </c>
      <c r="I2578" s="130" t="inlineStr">
        <is>
          <t>COL</t>
        </is>
      </c>
      <c r="J2578" s="131" t="n">
        <v>16061.295</v>
      </c>
      <c r="K2578" s="129" t="n">
        <v>2020</v>
      </c>
      <c r="L2578" s="120">
        <f>IF(VLOOKUP(H2578,'Cross-Page Data'!$D$4:$F$48,3,FALSE)="natural gas",VLOOKUP(G2578,'Cross-Page Data'!$I$4:$J$19,2,FALSE),IF(VLOOKUP(H2578,'Cross-Page Data'!$D$4:$F$48,3,FALSE)="solar",IF(G2578="PV","solar PV","solar thermal"),IF(VLOOKUP(H2578,'Cross-Page Data'!$D$4:$F$48,3,FALSE)="wind",VLOOKUP(G2578,'Cross-Page Data'!$I$4:$J$19,2,FALSE),IF(VLOOKUP(H2578,'Cross-Page Data'!$D$4:$F$48,3,FALSE)="hydro",VLOOKUP(G2578,'Cross-Page Data'!$I$4:$J$19,2,FALSE),VLOOKUP(H2578,'Cross-Page Data'!$D$4:$F$48,3,FALSE)))))</f>
        <v/>
      </c>
      <c r="M2578" s="120">
        <f>IF(AND($P$2=FALSE,OR(F2578="Commercial NAICS Cogen",F2578="Industrial NAICS Cogen",F2578="NAICS-22 Cogen")),FALSE,IF(AND($P$3=FALSE,OR(F2578="Commercial NAICS Cogen",F2578="Commercial NAICS Non-Cogen",F2578="Industrial NAICS Cogen", F2578="industrial NAICS non-Cogen")),FALSE, TRUE))</f>
        <v/>
      </c>
    </row>
    <row r="2579">
      <c r="A2579" s="129" t="n">
        <v>50806</v>
      </c>
      <c r="B2579" s="130" t="inlineStr">
        <is>
          <t>Florence Mill</t>
        </is>
      </c>
      <c r="C2579" s="130" t="inlineStr">
        <is>
          <t>WestRock-Florence</t>
        </is>
      </c>
      <c r="D2579" s="129" t="n">
        <v>18162</v>
      </c>
      <c r="E2579" s="130" t="inlineStr">
        <is>
          <t>SC</t>
        </is>
      </c>
      <c r="F2579" s="130" t="inlineStr">
        <is>
          <t>Industrial NAICS Cogen</t>
        </is>
      </c>
      <c r="G2579" s="130" t="inlineStr">
        <is>
          <t>ST</t>
        </is>
      </c>
      <c r="H2579" s="130" t="inlineStr">
        <is>
          <t>BLQ</t>
        </is>
      </c>
      <c r="I2579" s="130" t="inlineStr">
        <is>
          <t>WWW</t>
        </is>
      </c>
      <c r="J2579" s="131" t="n">
        <v>160866.69</v>
      </c>
      <c r="K2579" s="129" t="n">
        <v>2020</v>
      </c>
      <c r="L2579" s="120">
        <f>IF(VLOOKUP(H2579,'Cross-Page Data'!$D$4:$F$48,3,FALSE)="natural gas",VLOOKUP(G2579,'Cross-Page Data'!$I$4:$J$19,2,FALSE),IF(VLOOKUP(H2579,'Cross-Page Data'!$D$4:$F$48,3,FALSE)="solar",IF(G2579="PV","solar PV","solar thermal"),IF(VLOOKUP(H2579,'Cross-Page Data'!$D$4:$F$48,3,FALSE)="wind",VLOOKUP(G2579,'Cross-Page Data'!$I$4:$J$19,2,FALSE),IF(VLOOKUP(H2579,'Cross-Page Data'!$D$4:$F$48,3,FALSE)="hydro",VLOOKUP(G2579,'Cross-Page Data'!$I$4:$J$19,2,FALSE),VLOOKUP(H2579,'Cross-Page Data'!$D$4:$F$48,3,FALSE)))))</f>
        <v/>
      </c>
      <c r="M2579" s="120">
        <f>IF(AND($P$2=FALSE,OR(F2579="Commercial NAICS Cogen",F2579="Industrial NAICS Cogen",F2579="NAICS-22 Cogen")),FALSE,IF(AND($P$3=FALSE,OR(F2579="Commercial NAICS Cogen",F2579="Commercial NAICS Non-Cogen",F2579="Industrial NAICS Cogen", F2579="industrial NAICS non-Cogen")),FALSE, TRUE))</f>
        <v/>
      </c>
    </row>
    <row r="2580">
      <c r="A2580" s="129" t="n">
        <v>50806</v>
      </c>
      <c r="B2580" s="130" t="inlineStr">
        <is>
          <t>Florence Mill</t>
        </is>
      </c>
      <c r="C2580" s="130" t="inlineStr">
        <is>
          <t>WestRock-Florence</t>
        </is>
      </c>
      <c r="D2580" s="129" t="n">
        <v>18162</v>
      </c>
      <c r="E2580" s="130" t="inlineStr">
        <is>
          <t>SC</t>
        </is>
      </c>
      <c r="F2580" s="130" t="inlineStr">
        <is>
          <t>Industrial NAICS Cogen</t>
        </is>
      </c>
      <c r="G2580" s="130" t="inlineStr">
        <is>
          <t>ST</t>
        </is>
      </c>
      <c r="H2580" s="130" t="inlineStr">
        <is>
          <t>NG</t>
        </is>
      </c>
      <c r="I2580" s="130" t="inlineStr">
        <is>
          <t>NG</t>
        </is>
      </c>
      <c r="J2580" s="131" t="n">
        <v>23759.808</v>
      </c>
      <c r="K2580" s="129" t="n">
        <v>2020</v>
      </c>
      <c r="L2580" s="120">
        <f>IF(VLOOKUP(H2580,'Cross-Page Data'!$D$4:$F$48,3,FALSE)="natural gas",VLOOKUP(G2580,'Cross-Page Data'!$I$4:$J$19,2,FALSE),IF(VLOOKUP(H2580,'Cross-Page Data'!$D$4:$F$48,3,FALSE)="solar",IF(G2580="PV","solar PV","solar thermal"),IF(VLOOKUP(H2580,'Cross-Page Data'!$D$4:$F$48,3,FALSE)="wind",VLOOKUP(G2580,'Cross-Page Data'!$I$4:$J$19,2,FALSE),IF(VLOOKUP(H2580,'Cross-Page Data'!$D$4:$F$48,3,FALSE)="hydro",VLOOKUP(G2580,'Cross-Page Data'!$I$4:$J$19,2,FALSE),VLOOKUP(H2580,'Cross-Page Data'!$D$4:$F$48,3,FALSE)))))</f>
        <v/>
      </c>
      <c r="M2580" s="120">
        <f>IF(AND($P$2=FALSE,OR(F2580="Commercial NAICS Cogen",F2580="Industrial NAICS Cogen",F2580="NAICS-22 Cogen")),FALSE,IF(AND($P$3=FALSE,OR(F2580="Commercial NAICS Cogen",F2580="Commercial NAICS Non-Cogen",F2580="Industrial NAICS Cogen", F2580="industrial NAICS non-Cogen")),FALSE, TRUE))</f>
        <v/>
      </c>
    </row>
    <row r="2581">
      <c r="A2581" s="129" t="n">
        <v>50806</v>
      </c>
      <c r="B2581" s="130" t="inlineStr">
        <is>
          <t>Florence Mill</t>
        </is>
      </c>
      <c r="C2581" s="130" t="inlineStr">
        <is>
          <t>WestRock-Florence</t>
        </is>
      </c>
      <c r="D2581" s="129" t="n">
        <v>18162</v>
      </c>
      <c r="E2581" s="130" t="inlineStr">
        <is>
          <t>SC</t>
        </is>
      </c>
      <c r="F2581" s="130" t="inlineStr">
        <is>
          <t>Industrial NAICS Cogen</t>
        </is>
      </c>
      <c r="G2581" s="130" t="inlineStr">
        <is>
          <t>ST</t>
        </is>
      </c>
      <c r="H2581" s="130" t="inlineStr">
        <is>
          <t>RFO</t>
        </is>
      </c>
      <c r="I2581" s="130" t="inlineStr">
        <is>
          <t>RFO</t>
        </is>
      </c>
      <c r="J2581" s="131" t="n">
        <v>828.867</v>
      </c>
      <c r="K2581" s="129" t="n">
        <v>2020</v>
      </c>
      <c r="L2581" s="120">
        <f>IF(VLOOKUP(H2581,'Cross-Page Data'!$D$4:$F$48,3,FALSE)="natural gas",VLOOKUP(G2581,'Cross-Page Data'!$I$4:$J$19,2,FALSE),IF(VLOOKUP(H2581,'Cross-Page Data'!$D$4:$F$48,3,FALSE)="solar",IF(G2581="PV","solar PV","solar thermal"),IF(VLOOKUP(H2581,'Cross-Page Data'!$D$4:$F$48,3,FALSE)="wind",VLOOKUP(G2581,'Cross-Page Data'!$I$4:$J$19,2,FALSE),IF(VLOOKUP(H2581,'Cross-Page Data'!$D$4:$F$48,3,FALSE)="hydro",VLOOKUP(G2581,'Cross-Page Data'!$I$4:$J$19,2,FALSE),VLOOKUP(H2581,'Cross-Page Data'!$D$4:$F$48,3,FALSE)))))</f>
        <v/>
      </c>
      <c r="M2581" s="120">
        <f>IF(AND($P$2=FALSE,OR(F2581="Commercial NAICS Cogen",F2581="Industrial NAICS Cogen",F2581="NAICS-22 Cogen")),FALSE,IF(AND($P$3=FALSE,OR(F2581="Commercial NAICS Cogen",F2581="Commercial NAICS Non-Cogen",F2581="Industrial NAICS Cogen", F2581="industrial NAICS non-Cogen")),FALSE, TRUE))</f>
        <v/>
      </c>
    </row>
    <row r="2582">
      <c r="A2582" s="129" t="n">
        <v>50806</v>
      </c>
      <c r="B2582" s="130" t="inlineStr">
        <is>
          <t>Florence Mill</t>
        </is>
      </c>
      <c r="C2582" s="130" t="inlineStr">
        <is>
          <t>WestRock-Florence</t>
        </is>
      </c>
      <c r="D2582" s="129" t="n">
        <v>18162</v>
      </c>
      <c r="E2582" s="130" t="inlineStr">
        <is>
          <t>SC</t>
        </is>
      </c>
      <c r="F2582" s="130" t="inlineStr">
        <is>
          <t>Industrial NAICS Cogen</t>
        </is>
      </c>
      <c r="G2582" s="130" t="inlineStr">
        <is>
          <t>ST</t>
        </is>
      </c>
      <c r="H2582" s="130" t="inlineStr">
        <is>
          <t>WDS</t>
        </is>
      </c>
      <c r="I2582" s="130" t="inlineStr">
        <is>
          <t>WWW</t>
        </is>
      </c>
      <c r="J2582" s="131" t="n">
        <v>171665.53</v>
      </c>
      <c r="K2582" s="129" t="n">
        <v>2020</v>
      </c>
      <c r="L2582" s="120">
        <f>IF(VLOOKUP(H2582,'Cross-Page Data'!$D$4:$F$48,3,FALSE)="natural gas",VLOOKUP(G2582,'Cross-Page Data'!$I$4:$J$19,2,FALSE),IF(VLOOKUP(H2582,'Cross-Page Data'!$D$4:$F$48,3,FALSE)="solar",IF(G2582="PV","solar PV","solar thermal"),IF(VLOOKUP(H2582,'Cross-Page Data'!$D$4:$F$48,3,FALSE)="wind",VLOOKUP(G2582,'Cross-Page Data'!$I$4:$J$19,2,FALSE),IF(VLOOKUP(H2582,'Cross-Page Data'!$D$4:$F$48,3,FALSE)="hydro",VLOOKUP(G2582,'Cross-Page Data'!$I$4:$J$19,2,FALSE),VLOOKUP(H2582,'Cross-Page Data'!$D$4:$F$48,3,FALSE)))))</f>
        <v/>
      </c>
      <c r="M2582" s="120">
        <f>IF(AND($P$2=FALSE,OR(F2582="Commercial NAICS Cogen",F2582="Industrial NAICS Cogen",F2582="NAICS-22 Cogen")),FALSE,IF(AND($P$3=FALSE,OR(F2582="Commercial NAICS Cogen",F2582="Commercial NAICS Non-Cogen",F2582="Industrial NAICS Cogen", F2582="industrial NAICS non-Cogen")),FALSE, TRUE))</f>
        <v/>
      </c>
    </row>
    <row r="2583">
      <c r="A2583" s="129" t="n">
        <v>50813</v>
      </c>
      <c r="B2583" s="130" t="inlineStr">
        <is>
          <t>Hopewell Mill</t>
        </is>
      </c>
      <c r="C2583" s="130" t="inlineStr">
        <is>
          <t>RockTenn-Hopewell</t>
        </is>
      </c>
      <c r="D2583" s="129" t="n">
        <v>18147</v>
      </c>
      <c r="E2583" s="130" t="inlineStr">
        <is>
          <t>VA</t>
        </is>
      </c>
      <c r="F2583" s="130" t="inlineStr">
        <is>
          <t>Industrial NAICS Cogen</t>
        </is>
      </c>
      <c r="G2583" s="130" t="inlineStr">
        <is>
          <t>ST</t>
        </is>
      </c>
      <c r="H2583" s="130" t="inlineStr">
        <is>
          <t>BIT</t>
        </is>
      </c>
      <c r="I2583" s="130" t="inlineStr">
        <is>
          <t>COL</t>
        </is>
      </c>
      <c r="J2583" s="131" t="n">
        <v>1714.558</v>
      </c>
      <c r="K2583" s="129" t="n">
        <v>2020</v>
      </c>
      <c r="L2583" s="120">
        <f>IF(VLOOKUP(H2583,'Cross-Page Data'!$D$4:$F$48,3,FALSE)="natural gas",VLOOKUP(G2583,'Cross-Page Data'!$I$4:$J$19,2,FALSE),IF(VLOOKUP(H2583,'Cross-Page Data'!$D$4:$F$48,3,FALSE)="solar",IF(G2583="PV","solar PV","solar thermal"),IF(VLOOKUP(H2583,'Cross-Page Data'!$D$4:$F$48,3,FALSE)="wind",VLOOKUP(G2583,'Cross-Page Data'!$I$4:$J$19,2,FALSE),IF(VLOOKUP(H2583,'Cross-Page Data'!$D$4:$F$48,3,FALSE)="hydro",VLOOKUP(G2583,'Cross-Page Data'!$I$4:$J$19,2,FALSE),VLOOKUP(H2583,'Cross-Page Data'!$D$4:$F$48,3,FALSE)))))</f>
        <v/>
      </c>
      <c r="M2583" s="120">
        <f>IF(AND($P$2=FALSE,OR(F2583="Commercial NAICS Cogen",F2583="Industrial NAICS Cogen",F2583="NAICS-22 Cogen")),FALSE,IF(AND($P$3=FALSE,OR(F2583="Commercial NAICS Cogen",F2583="Commercial NAICS Non-Cogen",F2583="Industrial NAICS Cogen", F2583="industrial NAICS non-Cogen")),FALSE, TRUE))</f>
        <v/>
      </c>
    </row>
    <row r="2584">
      <c r="A2584" s="129" t="n">
        <v>50813</v>
      </c>
      <c r="B2584" s="130" t="inlineStr">
        <is>
          <t>Hopewell Mill</t>
        </is>
      </c>
      <c r="C2584" s="130" t="inlineStr">
        <is>
          <t>RockTenn-Hopewell</t>
        </is>
      </c>
      <c r="D2584" s="129" t="n">
        <v>18147</v>
      </c>
      <c r="E2584" s="130" t="inlineStr">
        <is>
          <t>VA</t>
        </is>
      </c>
      <c r="F2584" s="130" t="inlineStr">
        <is>
          <t>Industrial NAICS Cogen</t>
        </is>
      </c>
      <c r="G2584" s="130" t="inlineStr">
        <is>
          <t>ST</t>
        </is>
      </c>
      <c r="H2584" s="130" t="inlineStr">
        <is>
          <t>BLQ</t>
        </is>
      </c>
      <c r="I2584" s="130" t="inlineStr">
        <is>
          <t>WWW</t>
        </is>
      </c>
      <c r="J2584" s="131" t="n">
        <v>131601.39</v>
      </c>
      <c r="K2584" s="129" t="n">
        <v>2020</v>
      </c>
      <c r="L2584" s="120">
        <f>IF(VLOOKUP(H2584,'Cross-Page Data'!$D$4:$F$48,3,FALSE)="natural gas",VLOOKUP(G2584,'Cross-Page Data'!$I$4:$J$19,2,FALSE),IF(VLOOKUP(H2584,'Cross-Page Data'!$D$4:$F$48,3,FALSE)="solar",IF(G2584="PV","solar PV","solar thermal"),IF(VLOOKUP(H2584,'Cross-Page Data'!$D$4:$F$48,3,FALSE)="wind",VLOOKUP(G2584,'Cross-Page Data'!$I$4:$J$19,2,FALSE),IF(VLOOKUP(H2584,'Cross-Page Data'!$D$4:$F$48,3,FALSE)="hydro",VLOOKUP(G2584,'Cross-Page Data'!$I$4:$J$19,2,FALSE),VLOOKUP(H2584,'Cross-Page Data'!$D$4:$F$48,3,FALSE)))))</f>
        <v/>
      </c>
      <c r="M2584" s="120">
        <f>IF(AND($P$2=FALSE,OR(F2584="Commercial NAICS Cogen",F2584="Industrial NAICS Cogen",F2584="NAICS-22 Cogen")),FALSE,IF(AND($P$3=FALSE,OR(F2584="Commercial NAICS Cogen",F2584="Commercial NAICS Non-Cogen",F2584="Industrial NAICS Cogen", F2584="industrial NAICS non-Cogen")),FALSE, TRUE))</f>
        <v/>
      </c>
    </row>
    <row r="2585">
      <c r="A2585" s="129" t="n">
        <v>50813</v>
      </c>
      <c r="B2585" s="130" t="inlineStr">
        <is>
          <t>Hopewell Mill</t>
        </is>
      </c>
      <c r="C2585" s="130" t="inlineStr">
        <is>
          <t>RockTenn-Hopewell</t>
        </is>
      </c>
      <c r="D2585" s="129" t="n">
        <v>18147</v>
      </c>
      <c r="E2585" s="130" t="inlineStr">
        <is>
          <t>VA</t>
        </is>
      </c>
      <c r="F2585" s="130" t="inlineStr">
        <is>
          <t>Industrial NAICS Cogen</t>
        </is>
      </c>
      <c r="G2585" s="130" t="inlineStr">
        <is>
          <t>ST</t>
        </is>
      </c>
      <c r="H2585" s="130" t="inlineStr">
        <is>
          <t>DFO</t>
        </is>
      </c>
      <c r="I2585" s="130" t="inlineStr">
        <is>
          <t>DFO</t>
        </is>
      </c>
      <c r="J2585" s="131" t="n">
        <v>0</v>
      </c>
      <c r="K2585" s="129" t="n">
        <v>2020</v>
      </c>
      <c r="L2585" s="120">
        <f>IF(VLOOKUP(H2585,'Cross-Page Data'!$D$4:$F$48,3,FALSE)="natural gas",VLOOKUP(G2585,'Cross-Page Data'!$I$4:$J$19,2,FALSE),IF(VLOOKUP(H2585,'Cross-Page Data'!$D$4:$F$48,3,FALSE)="solar",IF(G2585="PV","solar PV","solar thermal"),IF(VLOOKUP(H2585,'Cross-Page Data'!$D$4:$F$48,3,FALSE)="wind",VLOOKUP(G2585,'Cross-Page Data'!$I$4:$J$19,2,FALSE),IF(VLOOKUP(H2585,'Cross-Page Data'!$D$4:$F$48,3,FALSE)="hydro",VLOOKUP(G2585,'Cross-Page Data'!$I$4:$J$19,2,FALSE),VLOOKUP(H2585,'Cross-Page Data'!$D$4:$F$48,3,FALSE)))))</f>
        <v/>
      </c>
      <c r="M2585" s="120">
        <f>IF(AND($P$2=FALSE,OR(F2585="Commercial NAICS Cogen",F2585="Industrial NAICS Cogen",F2585="NAICS-22 Cogen")),FALSE,IF(AND($P$3=FALSE,OR(F2585="Commercial NAICS Cogen",F2585="Commercial NAICS Non-Cogen",F2585="Industrial NAICS Cogen", F2585="industrial NAICS non-Cogen")),FALSE, TRUE))</f>
        <v/>
      </c>
    </row>
    <row r="2586">
      <c r="A2586" s="129" t="n">
        <v>50813</v>
      </c>
      <c r="B2586" s="130" t="inlineStr">
        <is>
          <t>Hopewell Mill</t>
        </is>
      </c>
      <c r="C2586" s="130" t="inlineStr">
        <is>
          <t>RockTenn-Hopewell</t>
        </is>
      </c>
      <c r="D2586" s="129" t="n">
        <v>18147</v>
      </c>
      <c r="E2586" s="130" t="inlineStr">
        <is>
          <t>VA</t>
        </is>
      </c>
      <c r="F2586" s="130" t="inlineStr">
        <is>
          <t>Industrial NAICS Cogen</t>
        </is>
      </c>
      <c r="G2586" s="130" t="inlineStr">
        <is>
          <t>ST</t>
        </is>
      </c>
      <c r="H2586" s="130" t="inlineStr">
        <is>
          <t>NG</t>
        </is>
      </c>
      <c r="I2586" s="130" t="inlineStr">
        <is>
          <t>NG</t>
        </is>
      </c>
      <c r="J2586" s="131" t="n">
        <v>74197.732</v>
      </c>
      <c r="K2586" s="129" t="n">
        <v>2020</v>
      </c>
      <c r="L2586" s="120">
        <f>IF(VLOOKUP(H2586,'Cross-Page Data'!$D$4:$F$48,3,FALSE)="natural gas",VLOOKUP(G2586,'Cross-Page Data'!$I$4:$J$19,2,FALSE),IF(VLOOKUP(H2586,'Cross-Page Data'!$D$4:$F$48,3,FALSE)="solar",IF(G2586="PV","solar PV","solar thermal"),IF(VLOOKUP(H2586,'Cross-Page Data'!$D$4:$F$48,3,FALSE)="wind",VLOOKUP(G2586,'Cross-Page Data'!$I$4:$J$19,2,FALSE),IF(VLOOKUP(H2586,'Cross-Page Data'!$D$4:$F$48,3,FALSE)="hydro",VLOOKUP(G2586,'Cross-Page Data'!$I$4:$J$19,2,FALSE),VLOOKUP(H2586,'Cross-Page Data'!$D$4:$F$48,3,FALSE)))))</f>
        <v/>
      </c>
      <c r="M2586" s="120">
        <f>IF(AND($P$2=FALSE,OR(F2586="Commercial NAICS Cogen",F2586="Industrial NAICS Cogen",F2586="NAICS-22 Cogen")),FALSE,IF(AND($P$3=FALSE,OR(F2586="Commercial NAICS Cogen",F2586="Commercial NAICS Non-Cogen",F2586="Industrial NAICS Cogen", F2586="industrial NAICS non-Cogen")),FALSE, TRUE))</f>
        <v/>
      </c>
    </row>
    <row r="2587">
      <c r="A2587" s="129" t="n">
        <v>50813</v>
      </c>
      <c r="B2587" s="130" t="inlineStr">
        <is>
          <t>Hopewell Mill</t>
        </is>
      </c>
      <c r="C2587" s="130" t="inlineStr">
        <is>
          <t>RockTenn-Hopewell</t>
        </is>
      </c>
      <c r="D2587" s="129" t="n">
        <v>18147</v>
      </c>
      <c r="E2587" s="130" t="inlineStr">
        <is>
          <t>VA</t>
        </is>
      </c>
      <c r="F2587" s="130" t="inlineStr">
        <is>
          <t>Industrial NAICS Cogen</t>
        </is>
      </c>
      <c r="G2587" s="130" t="inlineStr">
        <is>
          <t>ST</t>
        </is>
      </c>
      <c r="H2587" s="130" t="inlineStr">
        <is>
          <t>RFO</t>
        </is>
      </c>
      <c r="I2587" s="130" t="inlineStr">
        <is>
          <t>RFO</t>
        </is>
      </c>
      <c r="J2587" s="131" t="n">
        <v>0</v>
      </c>
      <c r="K2587" s="129" t="n">
        <v>2020</v>
      </c>
      <c r="L2587" s="120">
        <f>IF(VLOOKUP(H2587,'Cross-Page Data'!$D$4:$F$48,3,FALSE)="natural gas",VLOOKUP(G2587,'Cross-Page Data'!$I$4:$J$19,2,FALSE),IF(VLOOKUP(H2587,'Cross-Page Data'!$D$4:$F$48,3,FALSE)="solar",IF(G2587="PV","solar PV","solar thermal"),IF(VLOOKUP(H2587,'Cross-Page Data'!$D$4:$F$48,3,FALSE)="wind",VLOOKUP(G2587,'Cross-Page Data'!$I$4:$J$19,2,FALSE),IF(VLOOKUP(H2587,'Cross-Page Data'!$D$4:$F$48,3,FALSE)="hydro",VLOOKUP(G2587,'Cross-Page Data'!$I$4:$J$19,2,FALSE),VLOOKUP(H2587,'Cross-Page Data'!$D$4:$F$48,3,FALSE)))))</f>
        <v/>
      </c>
      <c r="M2587" s="120">
        <f>IF(AND($P$2=FALSE,OR(F2587="Commercial NAICS Cogen",F2587="Industrial NAICS Cogen",F2587="NAICS-22 Cogen")),FALSE,IF(AND($P$3=FALSE,OR(F2587="Commercial NAICS Cogen",F2587="Commercial NAICS Non-Cogen",F2587="Industrial NAICS Cogen", F2587="industrial NAICS non-Cogen")),FALSE, TRUE))</f>
        <v/>
      </c>
    </row>
    <row r="2588">
      <c r="A2588" s="129" t="n">
        <v>50813</v>
      </c>
      <c r="B2588" s="130" t="inlineStr">
        <is>
          <t>Hopewell Mill</t>
        </is>
      </c>
      <c r="C2588" s="130" t="inlineStr">
        <is>
          <t>RockTenn-Hopewell</t>
        </is>
      </c>
      <c r="D2588" s="129" t="n">
        <v>18147</v>
      </c>
      <c r="E2588" s="130" t="inlineStr">
        <is>
          <t>VA</t>
        </is>
      </c>
      <c r="F2588" s="130" t="inlineStr">
        <is>
          <t>Industrial NAICS Cogen</t>
        </is>
      </c>
      <c r="G2588" s="130" t="inlineStr">
        <is>
          <t>ST</t>
        </is>
      </c>
      <c r="H2588" s="130" t="inlineStr">
        <is>
          <t>WDS</t>
        </is>
      </c>
      <c r="I2588" s="130" t="inlineStr">
        <is>
          <t>WWW</t>
        </is>
      </c>
      <c r="J2588" s="131" t="n">
        <v>73365.318</v>
      </c>
      <c r="K2588" s="129" t="n">
        <v>2020</v>
      </c>
      <c r="L2588" s="120">
        <f>IF(VLOOKUP(H2588,'Cross-Page Data'!$D$4:$F$48,3,FALSE)="natural gas",VLOOKUP(G2588,'Cross-Page Data'!$I$4:$J$19,2,FALSE),IF(VLOOKUP(H2588,'Cross-Page Data'!$D$4:$F$48,3,FALSE)="solar",IF(G2588="PV","solar PV","solar thermal"),IF(VLOOKUP(H2588,'Cross-Page Data'!$D$4:$F$48,3,FALSE)="wind",VLOOKUP(G2588,'Cross-Page Data'!$I$4:$J$19,2,FALSE),IF(VLOOKUP(H2588,'Cross-Page Data'!$D$4:$F$48,3,FALSE)="hydro",VLOOKUP(G2588,'Cross-Page Data'!$I$4:$J$19,2,FALSE),VLOOKUP(H2588,'Cross-Page Data'!$D$4:$F$48,3,FALSE)))))</f>
        <v/>
      </c>
      <c r="M2588" s="120">
        <f>IF(AND($P$2=FALSE,OR(F2588="Commercial NAICS Cogen",F2588="Industrial NAICS Cogen",F2588="NAICS-22 Cogen")),FALSE,IF(AND($P$3=FALSE,OR(F2588="Commercial NAICS Cogen",F2588="Commercial NAICS Non-Cogen",F2588="Industrial NAICS Cogen", F2588="industrial NAICS non-Cogen")),FALSE, TRUE))</f>
        <v/>
      </c>
    </row>
    <row r="2589">
      <c r="A2589" s="129" t="n">
        <v>50815</v>
      </c>
      <c r="B2589" s="130" t="inlineStr">
        <is>
          <t>Optim Energy Altura Cogen LLC</t>
        </is>
      </c>
      <c r="C2589" s="130" t="inlineStr">
        <is>
          <t>Optim Energy LLC</t>
        </is>
      </c>
      <c r="D2589" s="129" t="n">
        <v>55879</v>
      </c>
      <c r="E2589" s="130" t="inlineStr">
        <is>
          <t>TX</t>
        </is>
      </c>
      <c r="F2589" s="130" t="inlineStr">
        <is>
          <t>NAICS-22 Cogen</t>
        </is>
      </c>
      <c r="G2589" s="130" t="inlineStr">
        <is>
          <t>CA</t>
        </is>
      </c>
      <c r="H2589" s="130" t="inlineStr">
        <is>
          <t>NG</t>
        </is>
      </c>
      <c r="I2589" s="130" t="inlineStr">
        <is>
          <t>NG</t>
        </is>
      </c>
      <c r="J2589" s="131" t="n">
        <v>638191</v>
      </c>
      <c r="K2589" s="129" t="n">
        <v>2020</v>
      </c>
      <c r="L2589" s="120">
        <f>IF(VLOOKUP(H2589,'Cross-Page Data'!$D$4:$F$48,3,FALSE)="natural gas",VLOOKUP(G2589,'Cross-Page Data'!$I$4:$J$19,2,FALSE),IF(VLOOKUP(H2589,'Cross-Page Data'!$D$4:$F$48,3,FALSE)="solar",IF(G2589="PV","solar PV","solar thermal"),IF(VLOOKUP(H2589,'Cross-Page Data'!$D$4:$F$48,3,FALSE)="wind",VLOOKUP(G2589,'Cross-Page Data'!$I$4:$J$19,2,FALSE),IF(VLOOKUP(H2589,'Cross-Page Data'!$D$4:$F$48,3,FALSE)="hydro",VLOOKUP(G2589,'Cross-Page Data'!$I$4:$J$19,2,FALSE),VLOOKUP(H2589,'Cross-Page Data'!$D$4:$F$48,3,FALSE)))))</f>
        <v/>
      </c>
      <c r="M2589" s="120">
        <f>IF(AND($P$2=FALSE,OR(F2589="Commercial NAICS Cogen",F2589="Industrial NAICS Cogen",F2589="NAICS-22 Cogen")),FALSE,IF(AND($P$3=FALSE,OR(F2589="Commercial NAICS Cogen",F2589="Commercial NAICS Non-Cogen",F2589="Industrial NAICS Cogen", F2589="industrial NAICS non-Cogen")),FALSE, TRUE))</f>
        <v/>
      </c>
    </row>
    <row r="2590">
      <c r="A2590" s="129" t="n">
        <v>50815</v>
      </c>
      <c r="B2590" s="130" t="inlineStr">
        <is>
          <t>Optim Energy Altura Cogen LLC</t>
        </is>
      </c>
      <c r="C2590" s="130" t="inlineStr">
        <is>
          <t>Optim Energy LLC</t>
        </is>
      </c>
      <c r="D2590" s="129" t="n">
        <v>55879</v>
      </c>
      <c r="E2590" s="130" t="inlineStr">
        <is>
          <t>TX</t>
        </is>
      </c>
      <c r="F2590" s="130" t="inlineStr">
        <is>
          <t>NAICS-22 Cogen</t>
        </is>
      </c>
      <c r="G2590" s="130" t="inlineStr">
        <is>
          <t>CT</t>
        </is>
      </c>
      <c r="H2590" s="130" t="inlineStr">
        <is>
          <t>NG</t>
        </is>
      </c>
      <c r="I2590" s="130" t="inlineStr">
        <is>
          <t>NG</t>
        </is>
      </c>
      <c r="J2590" s="131" t="n">
        <v>2703742</v>
      </c>
      <c r="K2590" s="129" t="n">
        <v>2020</v>
      </c>
      <c r="L2590" s="120">
        <f>IF(VLOOKUP(H2590,'Cross-Page Data'!$D$4:$F$48,3,FALSE)="natural gas",VLOOKUP(G2590,'Cross-Page Data'!$I$4:$J$19,2,FALSE),IF(VLOOKUP(H2590,'Cross-Page Data'!$D$4:$F$48,3,FALSE)="solar",IF(G2590="PV","solar PV","solar thermal"),IF(VLOOKUP(H2590,'Cross-Page Data'!$D$4:$F$48,3,FALSE)="wind",VLOOKUP(G2590,'Cross-Page Data'!$I$4:$J$19,2,FALSE),IF(VLOOKUP(H2590,'Cross-Page Data'!$D$4:$F$48,3,FALSE)="hydro",VLOOKUP(G2590,'Cross-Page Data'!$I$4:$J$19,2,FALSE),VLOOKUP(H2590,'Cross-Page Data'!$D$4:$F$48,3,FALSE)))))</f>
        <v/>
      </c>
      <c r="M2590" s="120">
        <f>IF(AND($P$2=FALSE,OR(F2590="Commercial NAICS Cogen",F2590="Industrial NAICS Cogen",F2590="NAICS-22 Cogen")),FALSE,IF(AND($P$3=FALSE,OR(F2590="Commercial NAICS Cogen",F2590="Commercial NAICS Non-Cogen",F2590="Industrial NAICS Cogen", F2590="industrial NAICS non-Cogen")),FALSE, TRUE))</f>
        <v/>
      </c>
    </row>
    <row r="2591">
      <c r="A2591" s="129" t="n">
        <v>50835</v>
      </c>
      <c r="B2591" s="130" t="inlineStr">
        <is>
          <t>TES Filer City Station</t>
        </is>
      </c>
      <c r="C2591" s="130" t="inlineStr">
        <is>
          <t>TES Filer City Station LP</t>
        </is>
      </c>
      <c r="D2591" s="129" t="n">
        <v>18414</v>
      </c>
      <c r="E2591" s="130" t="inlineStr">
        <is>
          <t>MI</t>
        </is>
      </c>
      <c r="F2591" s="130" t="inlineStr">
        <is>
          <t>NAICS-22 Cogen</t>
        </is>
      </c>
      <c r="G2591" s="130" t="inlineStr">
        <is>
          <t>ST</t>
        </is>
      </c>
      <c r="H2591" s="130" t="inlineStr">
        <is>
          <t>BIT</t>
        </is>
      </c>
      <c r="I2591" s="130" t="inlineStr">
        <is>
          <t>COL</t>
        </is>
      </c>
      <c r="J2591" s="131" t="n">
        <v>370465.21</v>
      </c>
      <c r="K2591" s="129" t="n">
        <v>2020</v>
      </c>
      <c r="L2591" s="120">
        <f>IF(VLOOKUP(H2591,'Cross-Page Data'!$D$4:$F$48,3,FALSE)="natural gas",VLOOKUP(G2591,'Cross-Page Data'!$I$4:$J$19,2,FALSE),IF(VLOOKUP(H2591,'Cross-Page Data'!$D$4:$F$48,3,FALSE)="solar",IF(G2591="PV","solar PV","solar thermal"),IF(VLOOKUP(H2591,'Cross-Page Data'!$D$4:$F$48,3,FALSE)="wind",VLOOKUP(G2591,'Cross-Page Data'!$I$4:$J$19,2,FALSE),IF(VLOOKUP(H2591,'Cross-Page Data'!$D$4:$F$48,3,FALSE)="hydro",VLOOKUP(G2591,'Cross-Page Data'!$I$4:$J$19,2,FALSE),VLOOKUP(H2591,'Cross-Page Data'!$D$4:$F$48,3,FALSE)))))</f>
        <v/>
      </c>
      <c r="M2591" s="120">
        <f>IF(AND($P$2=FALSE,OR(F2591="Commercial NAICS Cogen",F2591="Industrial NAICS Cogen",F2591="NAICS-22 Cogen")),FALSE,IF(AND($P$3=FALSE,OR(F2591="Commercial NAICS Cogen",F2591="Commercial NAICS Non-Cogen",F2591="Industrial NAICS Cogen", F2591="industrial NAICS non-Cogen")),FALSE, TRUE))</f>
        <v/>
      </c>
    </row>
    <row r="2592">
      <c r="A2592" s="129" t="n">
        <v>50835</v>
      </c>
      <c r="B2592" s="130" t="inlineStr">
        <is>
          <t>TES Filer City Station</t>
        </is>
      </c>
      <c r="C2592" s="130" t="inlineStr">
        <is>
          <t>TES Filer City Station LP</t>
        </is>
      </c>
      <c r="D2592" s="129" t="n">
        <v>18414</v>
      </c>
      <c r="E2592" s="130" t="inlineStr">
        <is>
          <t>MI</t>
        </is>
      </c>
      <c r="F2592" s="130" t="inlineStr">
        <is>
          <t>NAICS-22 Cogen</t>
        </is>
      </c>
      <c r="G2592" s="130" t="inlineStr">
        <is>
          <t>ST</t>
        </is>
      </c>
      <c r="H2592" s="130" t="inlineStr">
        <is>
          <t>NG</t>
        </is>
      </c>
      <c r="I2592" s="130" t="inlineStr">
        <is>
          <t>NG</t>
        </is>
      </c>
      <c r="J2592" s="131" t="n">
        <v>107963.43</v>
      </c>
      <c r="K2592" s="129" t="n">
        <v>2020</v>
      </c>
      <c r="L2592" s="120">
        <f>IF(VLOOKUP(H2592,'Cross-Page Data'!$D$4:$F$48,3,FALSE)="natural gas",VLOOKUP(G2592,'Cross-Page Data'!$I$4:$J$19,2,FALSE),IF(VLOOKUP(H2592,'Cross-Page Data'!$D$4:$F$48,3,FALSE)="solar",IF(G2592="PV","solar PV","solar thermal"),IF(VLOOKUP(H2592,'Cross-Page Data'!$D$4:$F$48,3,FALSE)="wind",VLOOKUP(G2592,'Cross-Page Data'!$I$4:$J$19,2,FALSE),IF(VLOOKUP(H2592,'Cross-Page Data'!$D$4:$F$48,3,FALSE)="hydro",VLOOKUP(G2592,'Cross-Page Data'!$I$4:$J$19,2,FALSE),VLOOKUP(H2592,'Cross-Page Data'!$D$4:$F$48,3,FALSE)))))</f>
        <v/>
      </c>
      <c r="M2592" s="120">
        <f>IF(AND($P$2=FALSE,OR(F2592="Commercial NAICS Cogen",F2592="Industrial NAICS Cogen",F2592="NAICS-22 Cogen")),FALSE,IF(AND($P$3=FALSE,OR(F2592="Commercial NAICS Cogen",F2592="Commercial NAICS Non-Cogen",F2592="Industrial NAICS Cogen", F2592="industrial NAICS non-Cogen")),FALSE, TRUE))</f>
        <v/>
      </c>
    </row>
    <row r="2593">
      <c r="A2593" s="129" t="n">
        <v>50835</v>
      </c>
      <c r="B2593" s="130" t="inlineStr">
        <is>
          <t>TES Filer City Station</t>
        </is>
      </c>
      <c r="C2593" s="130" t="inlineStr">
        <is>
          <t>TES Filer City Station LP</t>
        </is>
      </c>
      <c r="D2593" s="129" t="n">
        <v>18414</v>
      </c>
      <c r="E2593" s="130" t="inlineStr">
        <is>
          <t>MI</t>
        </is>
      </c>
      <c r="F2593" s="130" t="inlineStr">
        <is>
          <t>NAICS-22 Cogen</t>
        </is>
      </c>
      <c r="G2593" s="130" t="inlineStr">
        <is>
          <t>ST</t>
        </is>
      </c>
      <c r="H2593" s="130" t="inlineStr">
        <is>
          <t>PC</t>
        </is>
      </c>
      <c r="I2593" s="130" t="inlineStr">
        <is>
          <t>PC</t>
        </is>
      </c>
      <c r="J2593" s="131" t="n">
        <v>0</v>
      </c>
      <c r="K2593" s="129" t="n">
        <v>2020</v>
      </c>
      <c r="L2593" s="120">
        <f>IF(VLOOKUP(H2593,'Cross-Page Data'!$D$4:$F$48,3,FALSE)="natural gas",VLOOKUP(G2593,'Cross-Page Data'!$I$4:$J$19,2,FALSE),IF(VLOOKUP(H2593,'Cross-Page Data'!$D$4:$F$48,3,FALSE)="solar",IF(G2593="PV","solar PV","solar thermal"),IF(VLOOKUP(H2593,'Cross-Page Data'!$D$4:$F$48,3,FALSE)="wind",VLOOKUP(G2593,'Cross-Page Data'!$I$4:$J$19,2,FALSE),IF(VLOOKUP(H2593,'Cross-Page Data'!$D$4:$F$48,3,FALSE)="hydro",VLOOKUP(G2593,'Cross-Page Data'!$I$4:$J$19,2,FALSE),VLOOKUP(H2593,'Cross-Page Data'!$D$4:$F$48,3,FALSE)))))</f>
        <v/>
      </c>
      <c r="M2593" s="120">
        <f>IF(AND($P$2=FALSE,OR(F2593="Commercial NAICS Cogen",F2593="Industrial NAICS Cogen",F2593="NAICS-22 Cogen")),FALSE,IF(AND($P$3=FALSE,OR(F2593="Commercial NAICS Cogen",F2593="Commercial NAICS Non-Cogen",F2593="Industrial NAICS Cogen", F2593="industrial NAICS non-Cogen")),FALSE, TRUE))</f>
        <v/>
      </c>
    </row>
    <row r="2594">
      <c r="A2594" s="129" t="n">
        <v>50835</v>
      </c>
      <c r="B2594" s="130" t="inlineStr">
        <is>
          <t>TES Filer City Station</t>
        </is>
      </c>
      <c r="C2594" s="130" t="inlineStr">
        <is>
          <t>TES Filer City Station LP</t>
        </is>
      </c>
      <c r="D2594" s="129" t="n">
        <v>18414</v>
      </c>
      <c r="E2594" s="130" t="inlineStr">
        <is>
          <t>MI</t>
        </is>
      </c>
      <c r="F2594" s="130" t="inlineStr">
        <is>
          <t>NAICS-22 Cogen</t>
        </is>
      </c>
      <c r="G2594" s="130" t="inlineStr">
        <is>
          <t>ST</t>
        </is>
      </c>
      <c r="H2594" s="130" t="inlineStr">
        <is>
          <t>SUB</t>
        </is>
      </c>
      <c r="I2594" s="130" t="inlineStr">
        <is>
          <t>COL</t>
        </is>
      </c>
      <c r="J2594" s="131" t="n">
        <v>0</v>
      </c>
      <c r="K2594" s="129" t="n">
        <v>2020</v>
      </c>
      <c r="L2594" s="120">
        <f>IF(VLOOKUP(H2594,'Cross-Page Data'!$D$4:$F$48,3,FALSE)="natural gas",VLOOKUP(G2594,'Cross-Page Data'!$I$4:$J$19,2,FALSE),IF(VLOOKUP(H2594,'Cross-Page Data'!$D$4:$F$48,3,FALSE)="solar",IF(G2594="PV","solar PV","solar thermal"),IF(VLOOKUP(H2594,'Cross-Page Data'!$D$4:$F$48,3,FALSE)="wind",VLOOKUP(G2594,'Cross-Page Data'!$I$4:$J$19,2,FALSE),IF(VLOOKUP(H2594,'Cross-Page Data'!$D$4:$F$48,3,FALSE)="hydro",VLOOKUP(G2594,'Cross-Page Data'!$I$4:$J$19,2,FALSE),VLOOKUP(H2594,'Cross-Page Data'!$D$4:$F$48,3,FALSE)))))</f>
        <v/>
      </c>
      <c r="M2594" s="120">
        <f>IF(AND($P$2=FALSE,OR(F2594="Commercial NAICS Cogen",F2594="Industrial NAICS Cogen",F2594="NAICS-22 Cogen")),FALSE,IF(AND($P$3=FALSE,OR(F2594="Commercial NAICS Cogen",F2594="Commercial NAICS Non-Cogen",F2594="Industrial NAICS Cogen", F2594="industrial NAICS non-Cogen")),FALSE, TRUE))</f>
        <v/>
      </c>
    </row>
    <row r="2595">
      <c r="A2595" s="129" t="n">
        <v>50835</v>
      </c>
      <c r="B2595" s="130" t="inlineStr">
        <is>
          <t>TES Filer City Station</t>
        </is>
      </c>
      <c r="C2595" s="130" t="inlineStr">
        <is>
          <t>TES Filer City Station LP</t>
        </is>
      </c>
      <c r="D2595" s="129" t="n">
        <v>18414</v>
      </c>
      <c r="E2595" s="130" t="inlineStr">
        <is>
          <t>MI</t>
        </is>
      </c>
      <c r="F2595" s="130" t="inlineStr">
        <is>
          <t>NAICS-22 Cogen</t>
        </is>
      </c>
      <c r="G2595" s="130" t="inlineStr">
        <is>
          <t>ST</t>
        </is>
      </c>
      <c r="H2595" s="130" t="inlineStr">
        <is>
          <t>TDF</t>
        </is>
      </c>
      <c r="I2595" s="130" t="inlineStr">
        <is>
          <t>OTH</t>
        </is>
      </c>
      <c r="J2595" s="131" t="n">
        <v>2884.549</v>
      </c>
      <c r="K2595" s="129" t="n">
        <v>2020</v>
      </c>
      <c r="L2595" s="120">
        <f>IF(VLOOKUP(H2595,'Cross-Page Data'!$D$4:$F$48,3,FALSE)="natural gas",VLOOKUP(G2595,'Cross-Page Data'!$I$4:$J$19,2,FALSE),IF(VLOOKUP(H2595,'Cross-Page Data'!$D$4:$F$48,3,FALSE)="solar",IF(G2595="PV","solar PV","solar thermal"),IF(VLOOKUP(H2595,'Cross-Page Data'!$D$4:$F$48,3,FALSE)="wind",VLOOKUP(G2595,'Cross-Page Data'!$I$4:$J$19,2,FALSE),IF(VLOOKUP(H2595,'Cross-Page Data'!$D$4:$F$48,3,FALSE)="hydro",VLOOKUP(G2595,'Cross-Page Data'!$I$4:$J$19,2,FALSE),VLOOKUP(H2595,'Cross-Page Data'!$D$4:$F$48,3,FALSE)))))</f>
        <v/>
      </c>
      <c r="M2595" s="120">
        <f>IF(AND($P$2=FALSE,OR(F2595="Commercial NAICS Cogen",F2595="Industrial NAICS Cogen",F2595="NAICS-22 Cogen")),FALSE,IF(AND($P$3=FALSE,OR(F2595="Commercial NAICS Cogen",F2595="Commercial NAICS Non-Cogen",F2595="Industrial NAICS Cogen", F2595="industrial NAICS non-Cogen")),FALSE, TRUE))</f>
        <v/>
      </c>
    </row>
    <row r="2596">
      <c r="A2596" s="129" t="n">
        <v>50835</v>
      </c>
      <c r="B2596" s="130" t="inlineStr">
        <is>
          <t>TES Filer City Station</t>
        </is>
      </c>
      <c r="C2596" s="130" t="inlineStr">
        <is>
          <t>TES Filer City Station LP</t>
        </is>
      </c>
      <c r="D2596" s="129" t="n">
        <v>18414</v>
      </c>
      <c r="E2596" s="130" t="inlineStr">
        <is>
          <t>MI</t>
        </is>
      </c>
      <c r="F2596" s="130" t="inlineStr">
        <is>
          <t>NAICS-22 Cogen</t>
        </is>
      </c>
      <c r="G2596" s="130" t="inlineStr">
        <is>
          <t>ST</t>
        </is>
      </c>
      <c r="H2596" s="130" t="inlineStr">
        <is>
          <t>WDS</t>
        </is>
      </c>
      <c r="I2596" s="130" t="inlineStr">
        <is>
          <t>WWW</t>
        </is>
      </c>
      <c r="J2596" s="131" t="n">
        <v>29116.811</v>
      </c>
      <c r="K2596" s="129" t="n">
        <v>2020</v>
      </c>
      <c r="L2596" s="120">
        <f>IF(VLOOKUP(H2596,'Cross-Page Data'!$D$4:$F$48,3,FALSE)="natural gas",VLOOKUP(G2596,'Cross-Page Data'!$I$4:$J$19,2,FALSE),IF(VLOOKUP(H2596,'Cross-Page Data'!$D$4:$F$48,3,FALSE)="solar",IF(G2596="PV","solar PV","solar thermal"),IF(VLOOKUP(H2596,'Cross-Page Data'!$D$4:$F$48,3,FALSE)="wind",VLOOKUP(G2596,'Cross-Page Data'!$I$4:$J$19,2,FALSE),IF(VLOOKUP(H2596,'Cross-Page Data'!$D$4:$F$48,3,FALSE)="hydro",VLOOKUP(G2596,'Cross-Page Data'!$I$4:$J$19,2,FALSE),VLOOKUP(H2596,'Cross-Page Data'!$D$4:$F$48,3,FALSE)))))</f>
        <v/>
      </c>
      <c r="M2596" s="120">
        <f>IF(AND($P$2=FALSE,OR(F2596="Commercial NAICS Cogen",F2596="Industrial NAICS Cogen",F2596="NAICS-22 Cogen")),FALSE,IF(AND($P$3=FALSE,OR(F2596="Commercial NAICS Cogen",F2596="Commercial NAICS Non-Cogen",F2596="Industrial NAICS Cogen", F2596="industrial NAICS non-Cogen")),FALSE, TRUE))</f>
        <v/>
      </c>
    </row>
    <row r="2597">
      <c r="A2597" s="129" t="n">
        <v>50837</v>
      </c>
      <c r="B2597" s="130" t="inlineStr">
        <is>
          <t>Southeast Resource Recovery</t>
        </is>
      </c>
      <c r="C2597" s="130" t="inlineStr">
        <is>
          <t>SERRF Joint Powers Authority</t>
        </is>
      </c>
      <c r="D2597" s="129" t="n">
        <v>16899</v>
      </c>
      <c r="E2597" s="130" t="inlineStr">
        <is>
          <t>CA</t>
        </is>
      </c>
      <c r="F2597" s="130" t="inlineStr">
        <is>
          <t>NAICS-22 Cogen</t>
        </is>
      </c>
      <c r="G2597" s="130" t="inlineStr">
        <is>
          <t>ST</t>
        </is>
      </c>
      <c r="H2597" s="130" t="inlineStr">
        <is>
          <t>MSB</t>
        </is>
      </c>
      <c r="I2597" s="130" t="inlineStr">
        <is>
          <t>MLG</t>
        </is>
      </c>
      <c r="J2597" s="131" t="n">
        <v>73475.28</v>
      </c>
      <c r="K2597" s="129" t="n">
        <v>2020</v>
      </c>
      <c r="L2597" s="120">
        <f>IF(VLOOKUP(H2597,'Cross-Page Data'!$D$4:$F$48,3,FALSE)="natural gas",VLOOKUP(G2597,'Cross-Page Data'!$I$4:$J$19,2,FALSE),IF(VLOOKUP(H2597,'Cross-Page Data'!$D$4:$F$48,3,FALSE)="solar",IF(G2597="PV","solar PV","solar thermal"),IF(VLOOKUP(H2597,'Cross-Page Data'!$D$4:$F$48,3,FALSE)="wind",VLOOKUP(G2597,'Cross-Page Data'!$I$4:$J$19,2,FALSE),IF(VLOOKUP(H2597,'Cross-Page Data'!$D$4:$F$48,3,FALSE)="hydro",VLOOKUP(G2597,'Cross-Page Data'!$I$4:$J$19,2,FALSE),VLOOKUP(H2597,'Cross-Page Data'!$D$4:$F$48,3,FALSE)))))</f>
        <v/>
      </c>
      <c r="M2597" s="120">
        <f>IF(AND($P$2=FALSE,OR(F2597="Commercial NAICS Cogen",F2597="Industrial NAICS Cogen",F2597="NAICS-22 Cogen")),FALSE,IF(AND($P$3=FALSE,OR(F2597="Commercial NAICS Cogen",F2597="Commercial NAICS Non-Cogen",F2597="Industrial NAICS Cogen", F2597="industrial NAICS non-Cogen")),FALSE, TRUE))</f>
        <v/>
      </c>
    </row>
    <row r="2598">
      <c r="A2598" s="129" t="n">
        <v>50837</v>
      </c>
      <c r="B2598" s="130" t="inlineStr">
        <is>
          <t>Southeast Resource Recovery</t>
        </is>
      </c>
      <c r="C2598" s="130" t="inlineStr">
        <is>
          <t>SERRF Joint Powers Authority</t>
        </is>
      </c>
      <c r="D2598" s="129" t="n">
        <v>16899</v>
      </c>
      <c r="E2598" s="130" t="inlineStr">
        <is>
          <t>CA</t>
        </is>
      </c>
      <c r="F2598" s="130" t="inlineStr">
        <is>
          <t>NAICS-22 Cogen</t>
        </is>
      </c>
      <c r="G2598" s="130" t="inlineStr">
        <is>
          <t>ST</t>
        </is>
      </c>
      <c r="H2598" s="130" t="inlineStr">
        <is>
          <t>MSN</t>
        </is>
      </c>
      <c r="I2598" s="130" t="inlineStr">
        <is>
          <t>OTH</t>
        </is>
      </c>
      <c r="J2598" s="131" t="n">
        <v>89805.807</v>
      </c>
      <c r="K2598" s="129" t="n">
        <v>2020</v>
      </c>
      <c r="L2598" s="120">
        <f>IF(VLOOKUP(H2598,'Cross-Page Data'!$D$4:$F$48,3,FALSE)="natural gas",VLOOKUP(G2598,'Cross-Page Data'!$I$4:$J$19,2,FALSE),IF(VLOOKUP(H2598,'Cross-Page Data'!$D$4:$F$48,3,FALSE)="solar",IF(G2598="PV","solar PV","solar thermal"),IF(VLOOKUP(H2598,'Cross-Page Data'!$D$4:$F$48,3,FALSE)="wind",VLOOKUP(G2598,'Cross-Page Data'!$I$4:$J$19,2,FALSE),IF(VLOOKUP(H2598,'Cross-Page Data'!$D$4:$F$48,3,FALSE)="hydro",VLOOKUP(G2598,'Cross-Page Data'!$I$4:$J$19,2,FALSE),VLOOKUP(H2598,'Cross-Page Data'!$D$4:$F$48,3,FALSE)))))</f>
        <v/>
      </c>
      <c r="M2598" s="120">
        <f>IF(AND($P$2=FALSE,OR(F2598="Commercial NAICS Cogen",F2598="Industrial NAICS Cogen",F2598="NAICS-22 Cogen")),FALSE,IF(AND($P$3=FALSE,OR(F2598="Commercial NAICS Cogen",F2598="Commercial NAICS Non-Cogen",F2598="Industrial NAICS Cogen", F2598="industrial NAICS non-Cogen")),FALSE, TRUE))</f>
        <v/>
      </c>
    </row>
    <row r="2599">
      <c r="A2599" s="129" t="n">
        <v>50837</v>
      </c>
      <c r="B2599" s="130" t="inlineStr">
        <is>
          <t>Southeast Resource Recovery</t>
        </is>
      </c>
      <c r="C2599" s="130" t="inlineStr">
        <is>
          <t>SERRF Joint Powers Authority</t>
        </is>
      </c>
      <c r="D2599" s="129" t="n">
        <v>16899</v>
      </c>
      <c r="E2599" s="130" t="inlineStr">
        <is>
          <t>CA</t>
        </is>
      </c>
      <c r="F2599" s="130" t="inlineStr">
        <is>
          <t>NAICS-22 Cogen</t>
        </is>
      </c>
      <c r="G2599" s="130" t="inlineStr">
        <is>
          <t>ST</t>
        </is>
      </c>
      <c r="H2599" s="130" t="inlineStr">
        <is>
          <t>NG</t>
        </is>
      </c>
      <c r="I2599" s="130" t="inlineStr">
        <is>
          <t>NG</t>
        </is>
      </c>
      <c r="J2599" s="131" t="n">
        <v>9833.913</v>
      </c>
      <c r="K2599" s="129" t="n">
        <v>2020</v>
      </c>
      <c r="L2599" s="120">
        <f>IF(VLOOKUP(H2599,'Cross-Page Data'!$D$4:$F$48,3,FALSE)="natural gas",VLOOKUP(G2599,'Cross-Page Data'!$I$4:$J$19,2,FALSE),IF(VLOOKUP(H2599,'Cross-Page Data'!$D$4:$F$48,3,FALSE)="solar",IF(G2599="PV","solar PV","solar thermal"),IF(VLOOKUP(H2599,'Cross-Page Data'!$D$4:$F$48,3,FALSE)="wind",VLOOKUP(G2599,'Cross-Page Data'!$I$4:$J$19,2,FALSE),IF(VLOOKUP(H2599,'Cross-Page Data'!$D$4:$F$48,3,FALSE)="hydro",VLOOKUP(G2599,'Cross-Page Data'!$I$4:$J$19,2,FALSE),VLOOKUP(H2599,'Cross-Page Data'!$D$4:$F$48,3,FALSE)))))</f>
        <v/>
      </c>
      <c r="M2599" s="120">
        <f>IF(AND($P$2=FALSE,OR(F2599="Commercial NAICS Cogen",F2599="Industrial NAICS Cogen",F2599="NAICS-22 Cogen")),FALSE,IF(AND($P$3=FALSE,OR(F2599="Commercial NAICS Cogen",F2599="Commercial NAICS Non-Cogen",F2599="Industrial NAICS Cogen", F2599="industrial NAICS non-Cogen")),FALSE, TRUE))</f>
        <v/>
      </c>
    </row>
    <row r="2600">
      <c r="A2600" s="129" t="n">
        <v>50849</v>
      </c>
      <c r="B2600" s="130" t="inlineStr">
        <is>
          <t>PE Berkeley</t>
        </is>
      </c>
      <c r="C2600" s="130" t="inlineStr">
        <is>
          <t>Berkeley Cogeneration Facility</t>
        </is>
      </c>
      <c r="D2600" s="129" t="n">
        <v>61261</v>
      </c>
      <c r="E2600" s="130" t="inlineStr">
        <is>
          <t>CA</t>
        </is>
      </c>
      <c r="F2600" s="130" t="inlineStr">
        <is>
          <t>Commercial NAICS Cogen</t>
        </is>
      </c>
      <c r="G2600" s="130" t="inlineStr">
        <is>
          <t>CA</t>
        </is>
      </c>
      <c r="H2600" s="130" t="inlineStr">
        <is>
          <t>DFO</t>
        </is>
      </c>
      <c r="I2600" s="130" t="inlineStr">
        <is>
          <t>DFO</t>
        </is>
      </c>
      <c r="J2600" s="131" t="n">
        <v>0</v>
      </c>
      <c r="K2600" s="129" t="n">
        <v>2020</v>
      </c>
      <c r="L2600" s="120">
        <f>IF(VLOOKUP(H2600,'Cross-Page Data'!$D$4:$F$48,3,FALSE)="natural gas",VLOOKUP(G2600,'Cross-Page Data'!$I$4:$J$19,2,FALSE),IF(VLOOKUP(H2600,'Cross-Page Data'!$D$4:$F$48,3,FALSE)="solar",IF(G2600="PV","solar PV","solar thermal"),IF(VLOOKUP(H2600,'Cross-Page Data'!$D$4:$F$48,3,FALSE)="wind",VLOOKUP(G2600,'Cross-Page Data'!$I$4:$J$19,2,FALSE),IF(VLOOKUP(H2600,'Cross-Page Data'!$D$4:$F$48,3,FALSE)="hydro",VLOOKUP(G2600,'Cross-Page Data'!$I$4:$J$19,2,FALSE),VLOOKUP(H2600,'Cross-Page Data'!$D$4:$F$48,3,FALSE)))))</f>
        <v/>
      </c>
      <c r="M2600" s="120">
        <f>IF(AND($P$2=FALSE,OR(F2600="Commercial NAICS Cogen",F2600="Industrial NAICS Cogen",F2600="NAICS-22 Cogen")),FALSE,IF(AND($P$3=FALSE,OR(F2600="Commercial NAICS Cogen",F2600="Commercial NAICS Non-Cogen",F2600="Industrial NAICS Cogen", F2600="industrial NAICS non-Cogen")),FALSE, TRUE))</f>
        <v/>
      </c>
    </row>
    <row r="2601">
      <c r="A2601" s="129" t="n">
        <v>50849</v>
      </c>
      <c r="B2601" s="130" t="inlineStr">
        <is>
          <t>PE Berkeley</t>
        </is>
      </c>
      <c r="C2601" s="130" t="inlineStr">
        <is>
          <t>Berkeley Cogeneration Facility</t>
        </is>
      </c>
      <c r="D2601" s="129" t="n">
        <v>61261</v>
      </c>
      <c r="E2601" s="130" t="inlineStr">
        <is>
          <t>CA</t>
        </is>
      </c>
      <c r="F2601" s="130" t="inlineStr">
        <is>
          <t>Commercial NAICS Cogen</t>
        </is>
      </c>
      <c r="G2601" s="130" t="inlineStr">
        <is>
          <t>CA</t>
        </is>
      </c>
      <c r="H2601" s="130" t="inlineStr">
        <is>
          <t>NG</t>
        </is>
      </c>
      <c r="I2601" s="130" t="inlineStr">
        <is>
          <t>NG</t>
        </is>
      </c>
      <c r="J2601" s="131" t="n">
        <v>7036</v>
      </c>
      <c r="K2601" s="129" t="n">
        <v>2020</v>
      </c>
      <c r="L2601" s="120">
        <f>IF(VLOOKUP(H2601,'Cross-Page Data'!$D$4:$F$48,3,FALSE)="natural gas",VLOOKUP(G2601,'Cross-Page Data'!$I$4:$J$19,2,FALSE),IF(VLOOKUP(H2601,'Cross-Page Data'!$D$4:$F$48,3,FALSE)="solar",IF(G2601="PV","solar PV","solar thermal"),IF(VLOOKUP(H2601,'Cross-Page Data'!$D$4:$F$48,3,FALSE)="wind",VLOOKUP(G2601,'Cross-Page Data'!$I$4:$J$19,2,FALSE),IF(VLOOKUP(H2601,'Cross-Page Data'!$D$4:$F$48,3,FALSE)="hydro",VLOOKUP(G2601,'Cross-Page Data'!$I$4:$J$19,2,FALSE),VLOOKUP(H2601,'Cross-Page Data'!$D$4:$F$48,3,FALSE)))))</f>
        <v/>
      </c>
      <c r="M2601" s="120">
        <f>IF(AND($P$2=FALSE,OR(F2601="Commercial NAICS Cogen",F2601="Industrial NAICS Cogen",F2601="NAICS-22 Cogen")),FALSE,IF(AND($P$3=FALSE,OR(F2601="Commercial NAICS Cogen",F2601="Commercial NAICS Non-Cogen",F2601="Industrial NAICS Cogen", F2601="industrial NAICS non-Cogen")),FALSE, TRUE))</f>
        <v/>
      </c>
    </row>
    <row r="2602">
      <c r="A2602" s="129" t="n">
        <v>50849</v>
      </c>
      <c r="B2602" s="130" t="inlineStr">
        <is>
          <t>PE Berkeley</t>
        </is>
      </c>
      <c r="C2602" s="130" t="inlineStr">
        <is>
          <t>Berkeley Cogeneration Facility</t>
        </is>
      </c>
      <c r="D2602" s="129" t="n">
        <v>61261</v>
      </c>
      <c r="E2602" s="130" t="inlineStr">
        <is>
          <t>CA</t>
        </is>
      </c>
      <c r="F2602" s="130" t="inlineStr">
        <is>
          <t>Commercial NAICS Cogen</t>
        </is>
      </c>
      <c r="G2602" s="130" t="inlineStr">
        <is>
          <t>CT</t>
        </is>
      </c>
      <c r="H2602" s="130" t="inlineStr">
        <is>
          <t>DFO</t>
        </is>
      </c>
      <c r="I2602" s="130" t="inlineStr">
        <is>
          <t>DFO</t>
        </is>
      </c>
      <c r="J2602" s="131" t="n">
        <v>0</v>
      </c>
      <c r="K2602" s="129" t="n">
        <v>2020</v>
      </c>
      <c r="L2602" s="120">
        <f>IF(VLOOKUP(H2602,'Cross-Page Data'!$D$4:$F$48,3,FALSE)="natural gas",VLOOKUP(G2602,'Cross-Page Data'!$I$4:$J$19,2,FALSE),IF(VLOOKUP(H2602,'Cross-Page Data'!$D$4:$F$48,3,FALSE)="solar",IF(G2602="PV","solar PV","solar thermal"),IF(VLOOKUP(H2602,'Cross-Page Data'!$D$4:$F$48,3,FALSE)="wind",VLOOKUP(G2602,'Cross-Page Data'!$I$4:$J$19,2,FALSE),IF(VLOOKUP(H2602,'Cross-Page Data'!$D$4:$F$48,3,FALSE)="hydro",VLOOKUP(G2602,'Cross-Page Data'!$I$4:$J$19,2,FALSE),VLOOKUP(H2602,'Cross-Page Data'!$D$4:$F$48,3,FALSE)))))</f>
        <v/>
      </c>
      <c r="M2602" s="120">
        <f>IF(AND($P$2=FALSE,OR(F2602="Commercial NAICS Cogen",F2602="Industrial NAICS Cogen",F2602="NAICS-22 Cogen")),FALSE,IF(AND($P$3=FALSE,OR(F2602="Commercial NAICS Cogen",F2602="Commercial NAICS Non-Cogen",F2602="Industrial NAICS Cogen", F2602="industrial NAICS non-Cogen")),FALSE, TRUE))</f>
        <v/>
      </c>
    </row>
    <row r="2603">
      <c r="A2603" s="129" t="n">
        <v>50849</v>
      </c>
      <c r="B2603" s="130" t="inlineStr">
        <is>
          <t>PE Berkeley</t>
        </is>
      </c>
      <c r="C2603" s="130" t="inlineStr">
        <is>
          <t>Berkeley Cogeneration Facility</t>
        </is>
      </c>
      <c r="D2603" s="129" t="n">
        <v>61261</v>
      </c>
      <c r="E2603" s="130" t="inlineStr">
        <is>
          <t>CA</t>
        </is>
      </c>
      <c r="F2603" s="130" t="inlineStr">
        <is>
          <t>Commercial NAICS Cogen</t>
        </is>
      </c>
      <c r="G2603" s="130" t="inlineStr">
        <is>
          <t>CT</t>
        </is>
      </c>
      <c r="H2603" s="130" t="inlineStr">
        <is>
          <t>NG</t>
        </is>
      </c>
      <c r="I2603" s="130" t="inlineStr">
        <is>
          <t>NG</t>
        </is>
      </c>
      <c r="J2603" s="131" t="n">
        <v>158849</v>
      </c>
      <c r="K2603" s="129" t="n">
        <v>2020</v>
      </c>
      <c r="L2603" s="120">
        <f>IF(VLOOKUP(H2603,'Cross-Page Data'!$D$4:$F$48,3,FALSE)="natural gas",VLOOKUP(G2603,'Cross-Page Data'!$I$4:$J$19,2,FALSE),IF(VLOOKUP(H2603,'Cross-Page Data'!$D$4:$F$48,3,FALSE)="solar",IF(G2603="PV","solar PV","solar thermal"),IF(VLOOKUP(H2603,'Cross-Page Data'!$D$4:$F$48,3,FALSE)="wind",VLOOKUP(G2603,'Cross-Page Data'!$I$4:$J$19,2,FALSE),IF(VLOOKUP(H2603,'Cross-Page Data'!$D$4:$F$48,3,FALSE)="hydro",VLOOKUP(G2603,'Cross-Page Data'!$I$4:$J$19,2,FALSE),VLOOKUP(H2603,'Cross-Page Data'!$D$4:$F$48,3,FALSE)))))</f>
        <v/>
      </c>
      <c r="M2603" s="120">
        <f>IF(AND($P$2=FALSE,OR(F2603="Commercial NAICS Cogen",F2603="Industrial NAICS Cogen",F2603="NAICS-22 Cogen")),FALSE,IF(AND($P$3=FALSE,OR(F2603="Commercial NAICS Cogen",F2603="Commercial NAICS Non-Cogen",F2603="Industrial NAICS Cogen", F2603="industrial NAICS non-Cogen")),FALSE, TRUE))</f>
        <v/>
      </c>
    </row>
    <row r="2604">
      <c r="A2604" s="129" t="n">
        <v>50851</v>
      </c>
      <c r="B2604" s="130" t="inlineStr">
        <is>
          <t>CSUCI Site Authority</t>
        </is>
      </c>
      <c r="C2604" s="130" t="inlineStr">
        <is>
          <t>CSUCI Site Authority</t>
        </is>
      </c>
      <c r="D2604" s="129" t="n">
        <v>56835</v>
      </c>
      <c r="E2604" s="130" t="inlineStr">
        <is>
          <t>CA</t>
        </is>
      </c>
      <c r="F2604" s="130" t="inlineStr">
        <is>
          <t>NAICS-22 Cogen</t>
        </is>
      </c>
      <c r="G2604" s="130" t="inlineStr">
        <is>
          <t>CA</t>
        </is>
      </c>
      <c r="H2604" s="130" t="inlineStr">
        <is>
          <t>NG</t>
        </is>
      </c>
      <c r="I2604" s="130" t="inlineStr">
        <is>
          <t>NG</t>
        </is>
      </c>
      <c r="J2604" s="131" t="n">
        <v>1949</v>
      </c>
      <c r="K2604" s="129" t="n">
        <v>2020</v>
      </c>
      <c r="L2604" s="120">
        <f>IF(VLOOKUP(H2604,'Cross-Page Data'!$D$4:$F$48,3,FALSE)="natural gas",VLOOKUP(G2604,'Cross-Page Data'!$I$4:$J$19,2,FALSE),IF(VLOOKUP(H2604,'Cross-Page Data'!$D$4:$F$48,3,FALSE)="solar",IF(G2604="PV","solar PV","solar thermal"),IF(VLOOKUP(H2604,'Cross-Page Data'!$D$4:$F$48,3,FALSE)="wind",VLOOKUP(G2604,'Cross-Page Data'!$I$4:$J$19,2,FALSE),IF(VLOOKUP(H2604,'Cross-Page Data'!$D$4:$F$48,3,FALSE)="hydro",VLOOKUP(G2604,'Cross-Page Data'!$I$4:$J$19,2,FALSE),VLOOKUP(H2604,'Cross-Page Data'!$D$4:$F$48,3,FALSE)))))</f>
        <v/>
      </c>
      <c r="M2604" s="120">
        <f>IF(AND($P$2=FALSE,OR(F2604="Commercial NAICS Cogen",F2604="Industrial NAICS Cogen",F2604="NAICS-22 Cogen")),FALSE,IF(AND($P$3=FALSE,OR(F2604="Commercial NAICS Cogen",F2604="Commercial NAICS Non-Cogen",F2604="Industrial NAICS Cogen", F2604="industrial NAICS non-Cogen")),FALSE, TRUE))</f>
        <v/>
      </c>
    </row>
    <row r="2605">
      <c r="A2605" s="129" t="n">
        <v>50851</v>
      </c>
      <c r="B2605" s="130" t="inlineStr">
        <is>
          <t>CSUCI Site Authority</t>
        </is>
      </c>
      <c r="C2605" s="130" t="inlineStr">
        <is>
          <t>CSUCI Site Authority</t>
        </is>
      </c>
      <c r="D2605" s="129" t="n">
        <v>56835</v>
      </c>
      <c r="E2605" s="130" t="inlineStr">
        <is>
          <t>CA</t>
        </is>
      </c>
      <c r="F2605" s="130" t="inlineStr">
        <is>
          <t>NAICS-22 Cogen</t>
        </is>
      </c>
      <c r="G2605" s="130" t="inlineStr">
        <is>
          <t>CT</t>
        </is>
      </c>
      <c r="H2605" s="130" t="inlineStr">
        <is>
          <t>DFO</t>
        </is>
      </c>
      <c r="I2605" s="130" t="inlineStr">
        <is>
          <t>DFO</t>
        </is>
      </c>
      <c r="J2605" s="131" t="n">
        <v>0</v>
      </c>
      <c r="K2605" s="129" t="n">
        <v>2020</v>
      </c>
      <c r="L2605" s="120">
        <f>IF(VLOOKUP(H2605,'Cross-Page Data'!$D$4:$F$48,3,FALSE)="natural gas",VLOOKUP(G2605,'Cross-Page Data'!$I$4:$J$19,2,FALSE),IF(VLOOKUP(H2605,'Cross-Page Data'!$D$4:$F$48,3,FALSE)="solar",IF(G2605="PV","solar PV","solar thermal"),IF(VLOOKUP(H2605,'Cross-Page Data'!$D$4:$F$48,3,FALSE)="wind",VLOOKUP(G2605,'Cross-Page Data'!$I$4:$J$19,2,FALSE),IF(VLOOKUP(H2605,'Cross-Page Data'!$D$4:$F$48,3,FALSE)="hydro",VLOOKUP(G2605,'Cross-Page Data'!$I$4:$J$19,2,FALSE),VLOOKUP(H2605,'Cross-Page Data'!$D$4:$F$48,3,FALSE)))))</f>
        <v/>
      </c>
      <c r="M2605" s="120">
        <f>IF(AND($P$2=FALSE,OR(F2605="Commercial NAICS Cogen",F2605="Industrial NAICS Cogen",F2605="NAICS-22 Cogen")),FALSE,IF(AND($P$3=FALSE,OR(F2605="Commercial NAICS Cogen",F2605="Commercial NAICS Non-Cogen",F2605="Industrial NAICS Cogen", F2605="industrial NAICS non-Cogen")),FALSE, TRUE))</f>
        <v/>
      </c>
    </row>
    <row r="2606">
      <c r="A2606" s="129" t="n">
        <v>50851</v>
      </c>
      <c r="B2606" s="130" t="inlineStr">
        <is>
          <t>CSUCI Site Authority</t>
        </is>
      </c>
      <c r="C2606" s="130" t="inlineStr">
        <is>
          <t>CSUCI Site Authority</t>
        </is>
      </c>
      <c r="D2606" s="129" t="n">
        <v>56835</v>
      </c>
      <c r="E2606" s="130" t="inlineStr">
        <is>
          <t>CA</t>
        </is>
      </c>
      <c r="F2606" s="130" t="inlineStr">
        <is>
          <t>NAICS-22 Cogen</t>
        </is>
      </c>
      <c r="G2606" s="130" t="inlineStr">
        <is>
          <t>CT</t>
        </is>
      </c>
      <c r="H2606" s="130" t="inlineStr">
        <is>
          <t>NG</t>
        </is>
      </c>
      <c r="I2606" s="130" t="inlineStr">
        <is>
          <t>NG</t>
        </is>
      </c>
      <c r="J2606" s="131" t="n">
        <v>6443</v>
      </c>
      <c r="K2606" s="129" t="n">
        <v>2020</v>
      </c>
      <c r="L2606" s="120">
        <f>IF(VLOOKUP(H2606,'Cross-Page Data'!$D$4:$F$48,3,FALSE)="natural gas",VLOOKUP(G2606,'Cross-Page Data'!$I$4:$J$19,2,FALSE),IF(VLOOKUP(H2606,'Cross-Page Data'!$D$4:$F$48,3,FALSE)="solar",IF(G2606="PV","solar PV","solar thermal"),IF(VLOOKUP(H2606,'Cross-Page Data'!$D$4:$F$48,3,FALSE)="wind",VLOOKUP(G2606,'Cross-Page Data'!$I$4:$J$19,2,FALSE),IF(VLOOKUP(H2606,'Cross-Page Data'!$D$4:$F$48,3,FALSE)="hydro",VLOOKUP(G2606,'Cross-Page Data'!$I$4:$J$19,2,FALSE),VLOOKUP(H2606,'Cross-Page Data'!$D$4:$F$48,3,FALSE)))))</f>
        <v/>
      </c>
      <c r="M2606" s="120">
        <f>IF(AND($P$2=FALSE,OR(F2606="Commercial NAICS Cogen",F2606="Industrial NAICS Cogen",F2606="NAICS-22 Cogen")),FALSE,IF(AND($P$3=FALSE,OR(F2606="Commercial NAICS Cogen",F2606="Commercial NAICS Non-Cogen",F2606="Industrial NAICS Cogen", F2606="industrial NAICS non-Cogen")),FALSE, TRUE))</f>
        <v/>
      </c>
    </row>
    <row r="2607">
      <c r="A2607" s="129" t="n">
        <v>50858</v>
      </c>
      <c r="B2607" s="130" t="inlineStr">
        <is>
          <t>Hillsborough County Resource Recovery</t>
        </is>
      </c>
      <c r="C2607" s="130" t="inlineStr">
        <is>
          <t>Hillsborough County</t>
        </is>
      </c>
      <c r="D2607" s="129" t="n">
        <v>8633</v>
      </c>
      <c r="E2607" s="130" t="inlineStr">
        <is>
          <t>FL</t>
        </is>
      </c>
      <c r="F2607" s="130" t="inlineStr">
        <is>
          <t>NAICS-22 Non-Cogen</t>
        </is>
      </c>
      <c r="G2607" s="130" t="inlineStr">
        <is>
          <t>ST</t>
        </is>
      </c>
      <c r="H2607" s="130" t="inlineStr">
        <is>
          <t>MSB</t>
        </is>
      </c>
      <c r="I2607" s="130" t="inlineStr">
        <is>
          <t>MLG</t>
        </is>
      </c>
      <c r="J2607" s="131" t="n">
        <v>92917.69899999999</v>
      </c>
      <c r="K2607" s="129" t="n">
        <v>2020</v>
      </c>
      <c r="L2607" s="120">
        <f>IF(VLOOKUP(H2607,'Cross-Page Data'!$D$4:$F$48,3,FALSE)="natural gas",VLOOKUP(G2607,'Cross-Page Data'!$I$4:$J$19,2,FALSE),IF(VLOOKUP(H2607,'Cross-Page Data'!$D$4:$F$48,3,FALSE)="solar",IF(G2607="PV","solar PV","solar thermal"),IF(VLOOKUP(H2607,'Cross-Page Data'!$D$4:$F$48,3,FALSE)="wind",VLOOKUP(G2607,'Cross-Page Data'!$I$4:$J$19,2,FALSE),IF(VLOOKUP(H2607,'Cross-Page Data'!$D$4:$F$48,3,FALSE)="hydro",VLOOKUP(G2607,'Cross-Page Data'!$I$4:$J$19,2,FALSE),VLOOKUP(H2607,'Cross-Page Data'!$D$4:$F$48,3,FALSE)))))</f>
        <v/>
      </c>
      <c r="M2607" s="120">
        <f>IF(AND($P$2=FALSE,OR(F2607="Commercial NAICS Cogen",F2607="Industrial NAICS Cogen",F2607="NAICS-22 Cogen")),FALSE,IF(AND($P$3=FALSE,OR(F2607="Commercial NAICS Cogen",F2607="Commercial NAICS Non-Cogen",F2607="Industrial NAICS Cogen", F2607="industrial NAICS non-Cogen")),FALSE, TRUE))</f>
        <v/>
      </c>
    </row>
    <row r="2608">
      <c r="A2608" s="129" t="n">
        <v>50858</v>
      </c>
      <c r="B2608" s="130" t="inlineStr">
        <is>
          <t>Hillsborough County Resource Recovery</t>
        </is>
      </c>
      <c r="C2608" s="130" t="inlineStr">
        <is>
          <t>Hillsborough County</t>
        </is>
      </c>
      <c r="D2608" s="129" t="n">
        <v>8633</v>
      </c>
      <c r="E2608" s="130" t="inlineStr">
        <is>
          <t>FL</t>
        </is>
      </c>
      <c r="F2608" s="130" t="inlineStr">
        <is>
          <t>NAICS-22 Non-Cogen</t>
        </is>
      </c>
      <c r="G2608" s="130" t="inlineStr">
        <is>
          <t>ST</t>
        </is>
      </c>
      <c r="H2608" s="130" t="inlineStr">
        <is>
          <t>MSN</t>
        </is>
      </c>
      <c r="I2608" s="130" t="inlineStr">
        <is>
          <t>OTH</t>
        </is>
      </c>
      <c r="J2608" s="131" t="n">
        <v>113566.3</v>
      </c>
      <c r="K2608" s="129" t="n">
        <v>2020</v>
      </c>
      <c r="L2608" s="120">
        <f>IF(VLOOKUP(H2608,'Cross-Page Data'!$D$4:$F$48,3,FALSE)="natural gas",VLOOKUP(G2608,'Cross-Page Data'!$I$4:$J$19,2,FALSE),IF(VLOOKUP(H2608,'Cross-Page Data'!$D$4:$F$48,3,FALSE)="solar",IF(G2608="PV","solar PV","solar thermal"),IF(VLOOKUP(H2608,'Cross-Page Data'!$D$4:$F$48,3,FALSE)="wind",VLOOKUP(G2608,'Cross-Page Data'!$I$4:$J$19,2,FALSE),IF(VLOOKUP(H2608,'Cross-Page Data'!$D$4:$F$48,3,FALSE)="hydro",VLOOKUP(G2608,'Cross-Page Data'!$I$4:$J$19,2,FALSE),VLOOKUP(H2608,'Cross-Page Data'!$D$4:$F$48,3,FALSE)))))</f>
        <v/>
      </c>
      <c r="M2608" s="120">
        <f>IF(AND($P$2=FALSE,OR(F2608="Commercial NAICS Cogen",F2608="Industrial NAICS Cogen",F2608="NAICS-22 Cogen")),FALSE,IF(AND($P$3=FALSE,OR(F2608="Commercial NAICS Cogen",F2608="Commercial NAICS Non-Cogen",F2608="Industrial NAICS Cogen", F2608="industrial NAICS non-Cogen")),FALSE, TRUE))</f>
        <v/>
      </c>
    </row>
    <row r="2609">
      <c r="A2609" s="129" t="n">
        <v>50858</v>
      </c>
      <c r="B2609" s="130" t="inlineStr">
        <is>
          <t>Hillsborough County Resource Recovery</t>
        </is>
      </c>
      <c r="C2609" s="130" t="inlineStr">
        <is>
          <t>Hillsborough County</t>
        </is>
      </c>
      <c r="D2609" s="129" t="n">
        <v>8633</v>
      </c>
      <c r="E2609" s="130" t="inlineStr">
        <is>
          <t>FL</t>
        </is>
      </c>
      <c r="F2609" s="130" t="inlineStr">
        <is>
          <t>NAICS-22 Non-Cogen</t>
        </is>
      </c>
      <c r="G2609" s="130" t="inlineStr">
        <is>
          <t>ST</t>
        </is>
      </c>
      <c r="H2609" s="130" t="inlineStr">
        <is>
          <t>NG</t>
        </is>
      </c>
      <c r="I2609" s="130" t="inlineStr">
        <is>
          <t>NG</t>
        </is>
      </c>
      <c r="J2609" s="131" t="n">
        <v>0</v>
      </c>
      <c r="K2609" s="129" t="n">
        <v>2020</v>
      </c>
      <c r="L2609" s="120">
        <f>IF(VLOOKUP(H2609,'Cross-Page Data'!$D$4:$F$48,3,FALSE)="natural gas",VLOOKUP(G2609,'Cross-Page Data'!$I$4:$J$19,2,FALSE),IF(VLOOKUP(H2609,'Cross-Page Data'!$D$4:$F$48,3,FALSE)="solar",IF(G2609="PV","solar PV","solar thermal"),IF(VLOOKUP(H2609,'Cross-Page Data'!$D$4:$F$48,3,FALSE)="wind",VLOOKUP(G2609,'Cross-Page Data'!$I$4:$J$19,2,FALSE),IF(VLOOKUP(H2609,'Cross-Page Data'!$D$4:$F$48,3,FALSE)="hydro",VLOOKUP(G2609,'Cross-Page Data'!$I$4:$J$19,2,FALSE),VLOOKUP(H2609,'Cross-Page Data'!$D$4:$F$48,3,FALSE)))))</f>
        <v/>
      </c>
      <c r="M2609" s="120">
        <f>IF(AND($P$2=FALSE,OR(F2609="Commercial NAICS Cogen",F2609="Industrial NAICS Cogen",F2609="NAICS-22 Cogen")),FALSE,IF(AND($P$3=FALSE,OR(F2609="Commercial NAICS Cogen",F2609="Commercial NAICS Non-Cogen",F2609="Industrial NAICS Cogen", F2609="industrial NAICS non-Cogen")),FALSE, TRUE))</f>
        <v/>
      </c>
    </row>
    <row r="2610">
      <c r="A2610" s="129" t="n">
        <v>50859</v>
      </c>
      <c r="B2610" s="130" t="inlineStr">
        <is>
          <t>Lancaster County Resource Recovery</t>
        </is>
      </c>
      <c r="C2610" s="130" t="inlineStr">
        <is>
          <t>Covanta Lancaster Inc</t>
        </is>
      </c>
      <c r="D2610" s="129" t="n">
        <v>4447</v>
      </c>
      <c r="E2610" s="130" t="inlineStr">
        <is>
          <t>PA</t>
        </is>
      </c>
      <c r="F2610" s="130" t="inlineStr">
        <is>
          <t>NAICS-22 Non-Cogen</t>
        </is>
      </c>
      <c r="G2610" s="130" t="inlineStr">
        <is>
          <t>ST</t>
        </is>
      </c>
      <c r="H2610" s="130" t="inlineStr">
        <is>
          <t>MSB</t>
        </is>
      </c>
      <c r="I2610" s="130" t="inlineStr">
        <is>
          <t>MLG</t>
        </is>
      </c>
      <c r="J2610" s="131" t="n">
        <v>85184.482</v>
      </c>
      <c r="K2610" s="129" t="n">
        <v>2020</v>
      </c>
      <c r="L2610" s="120">
        <f>IF(VLOOKUP(H2610,'Cross-Page Data'!$D$4:$F$48,3,FALSE)="natural gas",VLOOKUP(G2610,'Cross-Page Data'!$I$4:$J$19,2,FALSE),IF(VLOOKUP(H2610,'Cross-Page Data'!$D$4:$F$48,3,FALSE)="solar",IF(G2610="PV","solar PV","solar thermal"),IF(VLOOKUP(H2610,'Cross-Page Data'!$D$4:$F$48,3,FALSE)="wind",VLOOKUP(G2610,'Cross-Page Data'!$I$4:$J$19,2,FALSE),IF(VLOOKUP(H2610,'Cross-Page Data'!$D$4:$F$48,3,FALSE)="hydro",VLOOKUP(G2610,'Cross-Page Data'!$I$4:$J$19,2,FALSE),VLOOKUP(H2610,'Cross-Page Data'!$D$4:$F$48,3,FALSE)))))</f>
        <v/>
      </c>
      <c r="M2610" s="120">
        <f>IF(AND($P$2=FALSE,OR(F2610="Commercial NAICS Cogen",F2610="Industrial NAICS Cogen",F2610="NAICS-22 Cogen")),FALSE,IF(AND($P$3=FALSE,OR(F2610="Commercial NAICS Cogen",F2610="Commercial NAICS Non-Cogen",F2610="Industrial NAICS Cogen", F2610="industrial NAICS non-Cogen")),FALSE, TRUE))</f>
        <v/>
      </c>
    </row>
    <row r="2611">
      <c r="A2611" s="129" t="n">
        <v>50859</v>
      </c>
      <c r="B2611" s="130" t="inlineStr">
        <is>
          <t>Lancaster County Resource Recovery</t>
        </is>
      </c>
      <c r="C2611" s="130" t="inlineStr">
        <is>
          <t>Covanta Lancaster Inc</t>
        </is>
      </c>
      <c r="D2611" s="129" t="n">
        <v>4447</v>
      </c>
      <c r="E2611" s="130" t="inlineStr">
        <is>
          <t>PA</t>
        </is>
      </c>
      <c r="F2611" s="130" t="inlineStr">
        <is>
          <t>NAICS-22 Non-Cogen</t>
        </is>
      </c>
      <c r="G2611" s="130" t="inlineStr">
        <is>
          <t>ST</t>
        </is>
      </c>
      <c r="H2611" s="130" t="inlineStr">
        <is>
          <t>MSN</t>
        </is>
      </c>
      <c r="I2611" s="130" t="inlineStr">
        <is>
          <t>OTH</t>
        </is>
      </c>
      <c r="J2611" s="131" t="n">
        <v>104114.85</v>
      </c>
      <c r="K2611" s="129" t="n">
        <v>2020</v>
      </c>
      <c r="L2611" s="120">
        <f>IF(VLOOKUP(H2611,'Cross-Page Data'!$D$4:$F$48,3,FALSE)="natural gas",VLOOKUP(G2611,'Cross-Page Data'!$I$4:$J$19,2,FALSE),IF(VLOOKUP(H2611,'Cross-Page Data'!$D$4:$F$48,3,FALSE)="solar",IF(G2611="PV","solar PV","solar thermal"),IF(VLOOKUP(H2611,'Cross-Page Data'!$D$4:$F$48,3,FALSE)="wind",VLOOKUP(G2611,'Cross-Page Data'!$I$4:$J$19,2,FALSE),IF(VLOOKUP(H2611,'Cross-Page Data'!$D$4:$F$48,3,FALSE)="hydro",VLOOKUP(G2611,'Cross-Page Data'!$I$4:$J$19,2,FALSE),VLOOKUP(H2611,'Cross-Page Data'!$D$4:$F$48,3,FALSE)))))</f>
        <v/>
      </c>
      <c r="M2611" s="120">
        <f>IF(AND($P$2=FALSE,OR(F2611="Commercial NAICS Cogen",F2611="Industrial NAICS Cogen",F2611="NAICS-22 Cogen")),FALSE,IF(AND($P$3=FALSE,OR(F2611="Commercial NAICS Cogen",F2611="Commercial NAICS Non-Cogen",F2611="Industrial NAICS Cogen", F2611="industrial NAICS non-Cogen")),FALSE, TRUE))</f>
        <v/>
      </c>
    </row>
    <row r="2612">
      <c r="A2612" s="129" t="n">
        <v>50859</v>
      </c>
      <c r="B2612" s="130" t="inlineStr">
        <is>
          <t>Lancaster County Resource Recovery</t>
        </is>
      </c>
      <c r="C2612" s="130" t="inlineStr">
        <is>
          <t>Covanta Lancaster Inc</t>
        </is>
      </c>
      <c r="D2612" s="129" t="n">
        <v>4447</v>
      </c>
      <c r="E2612" s="130" t="inlineStr">
        <is>
          <t>PA</t>
        </is>
      </c>
      <c r="F2612" s="130" t="inlineStr">
        <is>
          <t>NAICS-22 Non-Cogen</t>
        </is>
      </c>
      <c r="G2612" s="130" t="inlineStr">
        <is>
          <t>ST</t>
        </is>
      </c>
      <c r="H2612" s="130" t="inlineStr">
        <is>
          <t>PG</t>
        </is>
      </c>
      <c r="I2612" s="130" t="inlineStr">
        <is>
          <t>WOO</t>
        </is>
      </c>
      <c r="J2612" s="131" t="n">
        <v>422.665</v>
      </c>
      <c r="K2612" s="129" t="n">
        <v>2020</v>
      </c>
      <c r="L2612" s="120">
        <f>IF(VLOOKUP(H2612,'Cross-Page Data'!$D$4:$F$48,3,FALSE)="natural gas",VLOOKUP(G2612,'Cross-Page Data'!$I$4:$J$19,2,FALSE),IF(VLOOKUP(H2612,'Cross-Page Data'!$D$4:$F$48,3,FALSE)="solar",IF(G2612="PV","solar PV","solar thermal"),IF(VLOOKUP(H2612,'Cross-Page Data'!$D$4:$F$48,3,FALSE)="wind",VLOOKUP(G2612,'Cross-Page Data'!$I$4:$J$19,2,FALSE),IF(VLOOKUP(H2612,'Cross-Page Data'!$D$4:$F$48,3,FALSE)="hydro",VLOOKUP(G2612,'Cross-Page Data'!$I$4:$J$19,2,FALSE),VLOOKUP(H2612,'Cross-Page Data'!$D$4:$F$48,3,FALSE)))))</f>
        <v/>
      </c>
      <c r="M2612" s="120">
        <f>IF(AND($P$2=FALSE,OR(F2612="Commercial NAICS Cogen",F2612="Industrial NAICS Cogen",F2612="NAICS-22 Cogen")),FALSE,IF(AND($P$3=FALSE,OR(F2612="Commercial NAICS Cogen",F2612="Commercial NAICS Non-Cogen",F2612="Industrial NAICS Cogen", F2612="industrial NAICS non-Cogen")),FALSE, TRUE))</f>
        <v/>
      </c>
    </row>
    <row r="2613">
      <c r="A2613" s="129" t="n">
        <v>50860</v>
      </c>
      <c r="B2613" s="130" t="inlineStr">
        <is>
          <t>Kent County Waste to Energy Facility</t>
        </is>
      </c>
      <c r="C2613" s="130" t="inlineStr">
        <is>
          <t>Kent County</t>
        </is>
      </c>
      <c r="D2613" s="129" t="n">
        <v>10162</v>
      </c>
      <c r="E2613" s="130" t="inlineStr">
        <is>
          <t>MI</t>
        </is>
      </c>
      <c r="F2613" s="130" t="inlineStr">
        <is>
          <t>Commercial NAICS Non-Cogen</t>
        </is>
      </c>
      <c r="G2613" s="130" t="inlineStr">
        <is>
          <t>ST</t>
        </is>
      </c>
      <c r="H2613" s="130" t="inlineStr">
        <is>
          <t>MSB</t>
        </is>
      </c>
      <c r="I2613" s="130" t="inlineStr">
        <is>
          <t>MLG</t>
        </is>
      </c>
      <c r="J2613" s="131" t="n">
        <v>45067.829</v>
      </c>
      <c r="K2613" s="129" t="n">
        <v>2020</v>
      </c>
      <c r="L2613" s="120">
        <f>IF(VLOOKUP(H2613,'Cross-Page Data'!$D$4:$F$48,3,FALSE)="natural gas",VLOOKUP(G2613,'Cross-Page Data'!$I$4:$J$19,2,FALSE),IF(VLOOKUP(H2613,'Cross-Page Data'!$D$4:$F$48,3,FALSE)="solar",IF(G2613="PV","solar PV","solar thermal"),IF(VLOOKUP(H2613,'Cross-Page Data'!$D$4:$F$48,3,FALSE)="wind",VLOOKUP(G2613,'Cross-Page Data'!$I$4:$J$19,2,FALSE),IF(VLOOKUP(H2613,'Cross-Page Data'!$D$4:$F$48,3,FALSE)="hydro",VLOOKUP(G2613,'Cross-Page Data'!$I$4:$J$19,2,FALSE),VLOOKUP(H2613,'Cross-Page Data'!$D$4:$F$48,3,FALSE)))))</f>
        <v/>
      </c>
      <c r="M2613" s="120">
        <f>IF(AND($P$2=FALSE,OR(F2613="Commercial NAICS Cogen",F2613="Industrial NAICS Cogen",F2613="NAICS-22 Cogen")),FALSE,IF(AND($P$3=FALSE,OR(F2613="Commercial NAICS Cogen",F2613="Commercial NAICS Non-Cogen",F2613="Industrial NAICS Cogen", F2613="industrial NAICS non-Cogen")),FALSE, TRUE))</f>
        <v/>
      </c>
    </row>
    <row r="2614">
      <c r="A2614" s="129" t="n">
        <v>50860</v>
      </c>
      <c r="B2614" s="130" t="inlineStr">
        <is>
          <t>Kent County Waste to Energy Facility</t>
        </is>
      </c>
      <c r="C2614" s="130" t="inlineStr">
        <is>
          <t>Kent County</t>
        </is>
      </c>
      <c r="D2614" s="129" t="n">
        <v>10162</v>
      </c>
      <c r="E2614" s="130" t="inlineStr">
        <is>
          <t>MI</t>
        </is>
      </c>
      <c r="F2614" s="130" t="inlineStr">
        <is>
          <t>Commercial NAICS Non-Cogen</t>
        </is>
      </c>
      <c r="G2614" s="130" t="inlineStr">
        <is>
          <t>ST</t>
        </is>
      </c>
      <c r="H2614" s="130" t="inlineStr">
        <is>
          <t>MSN</t>
        </is>
      </c>
      <c r="I2614" s="130" t="inlineStr">
        <is>
          <t>OTH</t>
        </is>
      </c>
      <c r="J2614" s="131" t="n">
        <v>55082.483</v>
      </c>
      <c r="K2614" s="129" t="n">
        <v>2020</v>
      </c>
      <c r="L2614" s="120">
        <f>IF(VLOOKUP(H2614,'Cross-Page Data'!$D$4:$F$48,3,FALSE)="natural gas",VLOOKUP(G2614,'Cross-Page Data'!$I$4:$J$19,2,FALSE),IF(VLOOKUP(H2614,'Cross-Page Data'!$D$4:$F$48,3,FALSE)="solar",IF(G2614="PV","solar PV","solar thermal"),IF(VLOOKUP(H2614,'Cross-Page Data'!$D$4:$F$48,3,FALSE)="wind",VLOOKUP(G2614,'Cross-Page Data'!$I$4:$J$19,2,FALSE),IF(VLOOKUP(H2614,'Cross-Page Data'!$D$4:$F$48,3,FALSE)="hydro",VLOOKUP(G2614,'Cross-Page Data'!$I$4:$J$19,2,FALSE),VLOOKUP(H2614,'Cross-Page Data'!$D$4:$F$48,3,FALSE)))))</f>
        <v/>
      </c>
      <c r="M2614" s="120">
        <f>IF(AND($P$2=FALSE,OR(F2614="Commercial NAICS Cogen",F2614="Industrial NAICS Cogen",F2614="NAICS-22 Cogen")),FALSE,IF(AND($P$3=FALSE,OR(F2614="Commercial NAICS Cogen",F2614="Commercial NAICS Non-Cogen",F2614="Industrial NAICS Cogen", F2614="industrial NAICS non-Cogen")),FALSE, TRUE))</f>
        <v/>
      </c>
    </row>
    <row r="2615">
      <c r="A2615" s="129" t="n">
        <v>50860</v>
      </c>
      <c r="B2615" s="130" t="inlineStr">
        <is>
          <t>Kent County Waste to Energy Facility</t>
        </is>
      </c>
      <c r="C2615" s="130" t="inlineStr">
        <is>
          <t>Kent County</t>
        </is>
      </c>
      <c r="D2615" s="129" t="n">
        <v>10162</v>
      </c>
      <c r="E2615" s="130" t="inlineStr">
        <is>
          <t>MI</t>
        </is>
      </c>
      <c r="F2615" s="130" t="inlineStr">
        <is>
          <t>Commercial NAICS Non-Cogen</t>
        </is>
      </c>
      <c r="G2615" s="130" t="inlineStr">
        <is>
          <t>ST</t>
        </is>
      </c>
      <c r="H2615" s="130" t="inlineStr">
        <is>
          <t>NG</t>
        </is>
      </c>
      <c r="I2615" s="130" t="inlineStr">
        <is>
          <t>NG</t>
        </is>
      </c>
      <c r="J2615" s="131" t="n">
        <v>673.688</v>
      </c>
      <c r="K2615" s="129" t="n">
        <v>2020</v>
      </c>
      <c r="L2615" s="120">
        <f>IF(VLOOKUP(H2615,'Cross-Page Data'!$D$4:$F$48,3,FALSE)="natural gas",VLOOKUP(G2615,'Cross-Page Data'!$I$4:$J$19,2,FALSE),IF(VLOOKUP(H2615,'Cross-Page Data'!$D$4:$F$48,3,FALSE)="solar",IF(G2615="PV","solar PV","solar thermal"),IF(VLOOKUP(H2615,'Cross-Page Data'!$D$4:$F$48,3,FALSE)="wind",VLOOKUP(G2615,'Cross-Page Data'!$I$4:$J$19,2,FALSE),IF(VLOOKUP(H2615,'Cross-Page Data'!$D$4:$F$48,3,FALSE)="hydro",VLOOKUP(G2615,'Cross-Page Data'!$I$4:$J$19,2,FALSE),VLOOKUP(H2615,'Cross-Page Data'!$D$4:$F$48,3,FALSE)))))</f>
        <v/>
      </c>
      <c r="M2615" s="120">
        <f>IF(AND($P$2=FALSE,OR(F2615="Commercial NAICS Cogen",F2615="Industrial NAICS Cogen",F2615="NAICS-22 Cogen")),FALSE,IF(AND($P$3=FALSE,OR(F2615="Commercial NAICS Cogen",F2615="Commercial NAICS Non-Cogen",F2615="Industrial NAICS Cogen", F2615="industrial NAICS non-Cogen")),FALSE, TRUE))</f>
        <v/>
      </c>
    </row>
    <row r="2616">
      <c r="A2616" s="129" t="n">
        <v>50864</v>
      </c>
      <c r="B2616" s="130" t="inlineStr">
        <is>
          <t>Sargent Canyon Cogeneration</t>
        </is>
      </c>
      <c r="C2616" s="130" t="inlineStr">
        <is>
          <t>Sargent Canyon Cogeneration Co</t>
        </is>
      </c>
      <c r="D2616" s="129" t="n">
        <v>16636</v>
      </c>
      <c r="E2616" s="130" t="inlineStr">
        <is>
          <t>CA</t>
        </is>
      </c>
      <c r="F2616" s="130" t="inlineStr">
        <is>
          <t>NAICS-22 Cogen</t>
        </is>
      </c>
      <c r="G2616" s="130" t="inlineStr">
        <is>
          <t>GT</t>
        </is>
      </c>
      <c r="H2616" s="130" t="inlineStr">
        <is>
          <t>NG</t>
        </is>
      </c>
      <c r="I2616" s="130" t="inlineStr">
        <is>
          <t>NG</t>
        </is>
      </c>
      <c r="J2616" s="131" t="n">
        <v>0</v>
      </c>
      <c r="K2616" s="129" t="n">
        <v>2020</v>
      </c>
      <c r="L2616" s="120">
        <f>IF(VLOOKUP(H2616,'Cross-Page Data'!$D$4:$F$48,3,FALSE)="natural gas",VLOOKUP(G2616,'Cross-Page Data'!$I$4:$J$19,2,FALSE),IF(VLOOKUP(H2616,'Cross-Page Data'!$D$4:$F$48,3,FALSE)="solar",IF(G2616="PV","solar PV","solar thermal"),IF(VLOOKUP(H2616,'Cross-Page Data'!$D$4:$F$48,3,FALSE)="wind",VLOOKUP(G2616,'Cross-Page Data'!$I$4:$J$19,2,FALSE),IF(VLOOKUP(H2616,'Cross-Page Data'!$D$4:$F$48,3,FALSE)="hydro",VLOOKUP(G2616,'Cross-Page Data'!$I$4:$J$19,2,FALSE),VLOOKUP(H2616,'Cross-Page Data'!$D$4:$F$48,3,FALSE)))))</f>
        <v/>
      </c>
      <c r="M2616" s="120">
        <f>IF(AND($P$2=FALSE,OR(F2616="Commercial NAICS Cogen",F2616="Industrial NAICS Cogen",F2616="NAICS-22 Cogen")),FALSE,IF(AND($P$3=FALSE,OR(F2616="Commercial NAICS Cogen",F2616="Commercial NAICS Non-Cogen",F2616="Industrial NAICS Cogen", F2616="industrial NAICS non-Cogen")),FALSE, TRUE))</f>
        <v/>
      </c>
    </row>
    <row r="2617">
      <c r="A2617" s="129" t="n">
        <v>50865</v>
      </c>
      <c r="B2617" s="130" t="inlineStr">
        <is>
          <t>Salinas River Cogeneration</t>
        </is>
      </c>
      <c r="C2617" s="130" t="inlineStr">
        <is>
          <t>Salinas River Cogeneration Co</t>
        </is>
      </c>
      <c r="D2617" s="129" t="n">
        <v>16506</v>
      </c>
      <c r="E2617" s="130" t="inlineStr">
        <is>
          <t>CA</t>
        </is>
      </c>
      <c r="F2617" s="130" t="inlineStr">
        <is>
          <t>NAICS-22 Cogen</t>
        </is>
      </c>
      <c r="G2617" s="130" t="inlineStr">
        <is>
          <t>GT</t>
        </is>
      </c>
      <c r="H2617" s="130" t="inlineStr">
        <is>
          <t>NG</t>
        </is>
      </c>
      <c r="I2617" s="130" t="inlineStr">
        <is>
          <t>NG</t>
        </is>
      </c>
      <c r="J2617" s="131" t="n">
        <v>254600</v>
      </c>
      <c r="K2617" s="129" t="n">
        <v>2020</v>
      </c>
      <c r="L2617" s="120">
        <f>IF(VLOOKUP(H2617,'Cross-Page Data'!$D$4:$F$48,3,FALSE)="natural gas",VLOOKUP(G2617,'Cross-Page Data'!$I$4:$J$19,2,FALSE),IF(VLOOKUP(H2617,'Cross-Page Data'!$D$4:$F$48,3,FALSE)="solar",IF(G2617="PV","solar PV","solar thermal"),IF(VLOOKUP(H2617,'Cross-Page Data'!$D$4:$F$48,3,FALSE)="wind",VLOOKUP(G2617,'Cross-Page Data'!$I$4:$J$19,2,FALSE),IF(VLOOKUP(H2617,'Cross-Page Data'!$D$4:$F$48,3,FALSE)="hydro",VLOOKUP(G2617,'Cross-Page Data'!$I$4:$J$19,2,FALSE),VLOOKUP(H2617,'Cross-Page Data'!$D$4:$F$48,3,FALSE)))))</f>
        <v/>
      </c>
      <c r="M2617" s="120">
        <f>IF(AND($P$2=FALSE,OR(F2617="Commercial NAICS Cogen",F2617="Industrial NAICS Cogen",F2617="NAICS-22 Cogen")),FALSE,IF(AND($P$3=FALSE,OR(F2617="Commercial NAICS Cogen",F2617="Commercial NAICS Non-Cogen",F2617="Industrial NAICS Cogen", F2617="industrial NAICS non-Cogen")),FALSE, TRUE))</f>
        <v/>
      </c>
    </row>
    <row r="2618">
      <c r="A2618" s="129" t="n">
        <v>50873</v>
      </c>
      <c r="B2618" s="130" t="inlineStr">
        <is>
          <t>Wheelabrator Concord Facility</t>
        </is>
      </c>
      <c r="C2618" s="130" t="inlineStr">
        <is>
          <t>Wheelabrator Environmental Systems</t>
        </is>
      </c>
      <c r="D2618" s="129" t="n">
        <v>20541</v>
      </c>
      <c r="E2618" s="130" t="inlineStr">
        <is>
          <t>NH</t>
        </is>
      </c>
      <c r="F2618" s="130" t="inlineStr">
        <is>
          <t>NAICS-22 Non-Cogen</t>
        </is>
      </c>
      <c r="G2618" s="130" t="inlineStr">
        <is>
          <t>ST</t>
        </is>
      </c>
      <c r="H2618" s="130" t="inlineStr">
        <is>
          <t>MSB</t>
        </is>
      </c>
      <c r="I2618" s="130" t="inlineStr">
        <is>
          <t>MLG</t>
        </is>
      </c>
      <c r="J2618" s="131" t="n">
        <v>45473.648</v>
      </c>
      <c r="K2618" s="129" t="n">
        <v>2020</v>
      </c>
      <c r="L2618" s="120">
        <f>IF(VLOOKUP(H2618,'Cross-Page Data'!$D$4:$F$48,3,FALSE)="natural gas",VLOOKUP(G2618,'Cross-Page Data'!$I$4:$J$19,2,FALSE),IF(VLOOKUP(H2618,'Cross-Page Data'!$D$4:$F$48,3,FALSE)="solar",IF(G2618="PV","solar PV","solar thermal"),IF(VLOOKUP(H2618,'Cross-Page Data'!$D$4:$F$48,3,FALSE)="wind",VLOOKUP(G2618,'Cross-Page Data'!$I$4:$J$19,2,FALSE),IF(VLOOKUP(H2618,'Cross-Page Data'!$D$4:$F$48,3,FALSE)="hydro",VLOOKUP(G2618,'Cross-Page Data'!$I$4:$J$19,2,FALSE),VLOOKUP(H2618,'Cross-Page Data'!$D$4:$F$48,3,FALSE)))))</f>
        <v/>
      </c>
      <c r="M2618" s="120">
        <f>IF(AND($P$2=FALSE,OR(F2618="Commercial NAICS Cogen",F2618="Industrial NAICS Cogen",F2618="NAICS-22 Cogen")),FALSE,IF(AND($P$3=FALSE,OR(F2618="Commercial NAICS Cogen",F2618="Commercial NAICS Non-Cogen",F2618="Industrial NAICS Cogen", F2618="industrial NAICS non-Cogen")),FALSE, TRUE))</f>
        <v/>
      </c>
    </row>
    <row r="2619">
      <c r="A2619" s="129" t="n">
        <v>50873</v>
      </c>
      <c r="B2619" s="130" t="inlineStr">
        <is>
          <t>Wheelabrator Concord Facility</t>
        </is>
      </c>
      <c r="C2619" s="130" t="inlineStr">
        <is>
          <t>Wheelabrator Environmental Systems</t>
        </is>
      </c>
      <c r="D2619" s="129" t="n">
        <v>20541</v>
      </c>
      <c r="E2619" s="130" t="inlineStr">
        <is>
          <t>NH</t>
        </is>
      </c>
      <c r="F2619" s="130" t="inlineStr">
        <is>
          <t>NAICS-22 Non-Cogen</t>
        </is>
      </c>
      <c r="G2619" s="130" t="inlineStr">
        <is>
          <t>ST</t>
        </is>
      </c>
      <c r="H2619" s="130" t="inlineStr">
        <is>
          <t>MSN</t>
        </is>
      </c>
      <c r="I2619" s="130" t="inlineStr">
        <is>
          <t>OTH</t>
        </is>
      </c>
      <c r="J2619" s="131" t="n">
        <v>55578.352</v>
      </c>
      <c r="K2619" s="129" t="n">
        <v>2020</v>
      </c>
      <c r="L2619" s="120">
        <f>IF(VLOOKUP(H2619,'Cross-Page Data'!$D$4:$F$48,3,FALSE)="natural gas",VLOOKUP(G2619,'Cross-Page Data'!$I$4:$J$19,2,FALSE),IF(VLOOKUP(H2619,'Cross-Page Data'!$D$4:$F$48,3,FALSE)="solar",IF(G2619="PV","solar PV","solar thermal"),IF(VLOOKUP(H2619,'Cross-Page Data'!$D$4:$F$48,3,FALSE)="wind",VLOOKUP(G2619,'Cross-Page Data'!$I$4:$J$19,2,FALSE),IF(VLOOKUP(H2619,'Cross-Page Data'!$D$4:$F$48,3,FALSE)="hydro",VLOOKUP(G2619,'Cross-Page Data'!$I$4:$J$19,2,FALSE),VLOOKUP(H2619,'Cross-Page Data'!$D$4:$F$48,3,FALSE)))))</f>
        <v/>
      </c>
      <c r="M2619" s="120">
        <f>IF(AND($P$2=FALSE,OR(F2619="Commercial NAICS Cogen",F2619="Industrial NAICS Cogen",F2619="NAICS-22 Cogen")),FALSE,IF(AND($P$3=FALSE,OR(F2619="Commercial NAICS Cogen",F2619="Commercial NAICS Non-Cogen",F2619="Industrial NAICS Cogen", F2619="industrial NAICS non-Cogen")),FALSE, TRUE))</f>
        <v/>
      </c>
    </row>
    <row r="2620">
      <c r="A2620" s="129" t="n">
        <v>50875</v>
      </c>
      <c r="B2620" s="130" t="inlineStr">
        <is>
          <t>McKay Bay Facility</t>
        </is>
      </c>
      <c r="C2620" s="130" t="inlineStr">
        <is>
          <t>City of Tampa</t>
        </is>
      </c>
      <c r="D2620" s="129" t="n">
        <v>63619</v>
      </c>
      <c r="E2620" s="130" t="inlineStr">
        <is>
          <t>FL</t>
        </is>
      </c>
      <c r="F2620" s="130" t="inlineStr">
        <is>
          <t>NAICS-22 Non-Cogen</t>
        </is>
      </c>
      <c r="G2620" s="130" t="inlineStr">
        <is>
          <t>ST</t>
        </is>
      </c>
      <c r="H2620" s="130" t="inlineStr">
        <is>
          <t>MSB</t>
        </is>
      </c>
      <c r="I2620" s="130" t="inlineStr">
        <is>
          <t>MLG</t>
        </is>
      </c>
      <c r="J2620" s="131" t="n">
        <v>60369.541</v>
      </c>
      <c r="K2620" s="129" t="n">
        <v>2020</v>
      </c>
      <c r="L2620" s="120">
        <f>IF(VLOOKUP(H2620,'Cross-Page Data'!$D$4:$F$48,3,FALSE)="natural gas",VLOOKUP(G2620,'Cross-Page Data'!$I$4:$J$19,2,FALSE),IF(VLOOKUP(H2620,'Cross-Page Data'!$D$4:$F$48,3,FALSE)="solar",IF(G2620="PV","solar PV","solar thermal"),IF(VLOOKUP(H2620,'Cross-Page Data'!$D$4:$F$48,3,FALSE)="wind",VLOOKUP(G2620,'Cross-Page Data'!$I$4:$J$19,2,FALSE),IF(VLOOKUP(H2620,'Cross-Page Data'!$D$4:$F$48,3,FALSE)="hydro",VLOOKUP(G2620,'Cross-Page Data'!$I$4:$J$19,2,FALSE),VLOOKUP(H2620,'Cross-Page Data'!$D$4:$F$48,3,FALSE)))))</f>
        <v/>
      </c>
      <c r="M2620" s="120">
        <f>IF(AND($P$2=FALSE,OR(F2620="Commercial NAICS Cogen",F2620="Industrial NAICS Cogen",F2620="NAICS-22 Cogen")),FALSE,IF(AND($P$3=FALSE,OR(F2620="Commercial NAICS Cogen",F2620="Commercial NAICS Non-Cogen",F2620="Industrial NAICS Cogen", F2620="industrial NAICS non-Cogen")),FALSE, TRUE))</f>
        <v/>
      </c>
    </row>
    <row r="2621">
      <c r="A2621" s="129" t="n">
        <v>50875</v>
      </c>
      <c r="B2621" s="130" t="inlineStr">
        <is>
          <t>McKay Bay Facility</t>
        </is>
      </c>
      <c r="C2621" s="130" t="inlineStr">
        <is>
          <t>City of Tampa</t>
        </is>
      </c>
      <c r="D2621" s="129" t="n">
        <v>63619</v>
      </c>
      <c r="E2621" s="130" t="inlineStr">
        <is>
          <t>FL</t>
        </is>
      </c>
      <c r="F2621" s="130" t="inlineStr">
        <is>
          <t>NAICS-22 Non-Cogen</t>
        </is>
      </c>
      <c r="G2621" s="130" t="inlineStr">
        <is>
          <t>ST</t>
        </is>
      </c>
      <c r="H2621" s="130" t="inlineStr">
        <is>
          <t>MSN</t>
        </is>
      </c>
      <c r="I2621" s="130" t="inlineStr">
        <is>
          <t>OTH</t>
        </is>
      </c>
      <c r="J2621" s="131" t="n">
        <v>73785.459</v>
      </c>
      <c r="K2621" s="129" t="n">
        <v>2020</v>
      </c>
      <c r="L2621" s="120">
        <f>IF(VLOOKUP(H2621,'Cross-Page Data'!$D$4:$F$48,3,FALSE)="natural gas",VLOOKUP(G2621,'Cross-Page Data'!$I$4:$J$19,2,FALSE),IF(VLOOKUP(H2621,'Cross-Page Data'!$D$4:$F$48,3,FALSE)="solar",IF(G2621="PV","solar PV","solar thermal"),IF(VLOOKUP(H2621,'Cross-Page Data'!$D$4:$F$48,3,FALSE)="wind",VLOOKUP(G2621,'Cross-Page Data'!$I$4:$J$19,2,FALSE),IF(VLOOKUP(H2621,'Cross-Page Data'!$D$4:$F$48,3,FALSE)="hydro",VLOOKUP(G2621,'Cross-Page Data'!$I$4:$J$19,2,FALSE),VLOOKUP(H2621,'Cross-Page Data'!$D$4:$F$48,3,FALSE)))))</f>
        <v/>
      </c>
      <c r="M2621" s="120">
        <f>IF(AND($P$2=FALSE,OR(F2621="Commercial NAICS Cogen",F2621="Industrial NAICS Cogen",F2621="NAICS-22 Cogen")),FALSE,IF(AND($P$3=FALSE,OR(F2621="Commercial NAICS Cogen",F2621="Commercial NAICS Non-Cogen",F2621="Industrial NAICS Cogen", F2621="industrial NAICS non-Cogen")),FALSE, TRUE))</f>
        <v/>
      </c>
    </row>
    <row r="2622">
      <c r="A2622" s="129" t="n">
        <v>50877</v>
      </c>
      <c r="B2622" s="130" t="inlineStr">
        <is>
          <t>Wheelabrator North Andover</t>
        </is>
      </c>
      <c r="C2622" s="130" t="inlineStr">
        <is>
          <t>Wheelabrator Environmental Systems</t>
        </is>
      </c>
      <c r="D2622" s="129" t="n">
        <v>20541</v>
      </c>
      <c r="E2622" s="130" t="inlineStr">
        <is>
          <t>MA</t>
        </is>
      </c>
      <c r="F2622" s="130" t="inlineStr">
        <is>
          <t>NAICS-22 Non-Cogen</t>
        </is>
      </c>
      <c r="G2622" s="130" t="inlineStr">
        <is>
          <t>ST</t>
        </is>
      </c>
      <c r="H2622" s="130" t="inlineStr">
        <is>
          <t>MSB</t>
        </is>
      </c>
      <c r="I2622" s="130" t="inlineStr">
        <is>
          <t>MLG</t>
        </is>
      </c>
      <c r="J2622" s="131" t="n">
        <v>103474.66</v>
      </c>
      <c r="K2622" s="129" t="n">
        <v>2020</v>
      </c>
      <c r="L2622" s="120">
        <f>IF(VLOOKUP(H2622,'Cross-Page Data'!$D$4:$F$48,3,FALSE)="natural gas",VLOOKUP(G2622,'Cross-Page Data'!$I$4:$J$19,2,FALSE),IF(VLOOKUP(H2622,'Cross-Page Data'!$D$4:$F$48,3,FALSE)="solar",IF(G2622="PV","solar PV","solar thermal"),IF(VLOOKUP(H2622,'Cross-Page Data'!$D$4:$F$48,3,FALSE)="wind",VLOOKUP(G2622,'Cross-Page Data'!$I$4:$J$19,2,FALSE),IF(VLOOKUP(H2622,'Cross-Page Data'!$D$4:$F$48,3,FALSE)="hydro",VLOOKUP(G2622,'Cross-Page Data'!$I$4:$J$19,2,FALSE),VLOOKUP(H2622,'Cross-Page Data'!$D$4:$F$48,3,FALSE)))))</f>
        <v/>
      </c>
      <c r="M2622" s="120">
        <f>IF(AND($P$2=FALSE,OR(F2622="Commercial NAICS Cogen",F2622="Industrial NAICS Cogen",F2622="NAICS-22 Cogen")),FALSE,IF(AND($P$3=FALSE,OR(F2622="Commercial NAICS Cogen",F2622="Commercial NAICS Non-Cogen",F2622="Industrial NAICS Cogen", F2622="industrial NAICS non-Cogen")),FALSE, TRUE))</f>
        <v/>
      </c>
    </row>
    <row r="2623">
      <c r="A2623" s="129" t="n">
        <v>50877</v>
      </c>
      <c r="B2623" s="130" t="inlineStr">
        <is>
          <t>Wheelabrator North Andover</t>
        </is>
      </c>
      <c r="C2623" s="130" t="inlineStr">
        <is>
          <t>Wheelabrator Environmental Systems</t>
        </is>
      </c>
      <c r="D2623" s="129" t="n">
        <v>20541</v>
      </c>
      <c r="E2623" s="130" t="inlineStr">
        <is>
          <t>MA</t>
        </is>
      </c>
      <c r="F2623" s="130" t="inlineStr">
        <is>
          <t>NAICS-22 Non-Cogen</t>
        </is>
      </c>
      <c r="G2623" s="130" t="inlineStr">
        <is>
          <t>ST</t>
        </is>
      </c>
      <c r="H2623" s="130" t="inlineStr">
        <is>
          <t>MSN</t>
        </is>
      </c>
      <c r="I2623" s="130" t="inlineStr">
        <is>
          <t>OTH</t>
        </is>
      </c>
      <c r="J2623" s="131" t="n">
        <v>126470.34</v>
      </c>
      <c r="K2623" s="129" t="n">
        <v>2020</v>
      </c>
      <c r="L2623" s="120">
        <f>IF(VLOOKUP(H2623,'Cross-Page Data'!$D$4:$F$48,3,FALSE)="natural gas",VLOOKUP(G2623,'Cross-Page Data'!$I$4:$J$19,2,FALSE),IF(VLOOKUP(H2623,'Cross-Page Data'!$D$4:$F$48,3,FALSE)="solar",IF(G2623="PV","solar PV","solar thermal"),IF(VLOOKUP(H2623,'Cross-Page Data'!$D$4:$F$48,3,FALSE)="wind",VLOOKUP(G2623,'Cross-Page Data'!$I$4:$J$19,2,FALSE),IF(VLOOKUP(H2623,'Cross-Page Data'!$D$4:$F$48,3,FALSE)="hydro",VLOOKUP(G2623,'Cross-Page Data'!$I$4:$J$19,2,FALSE),VLOOKUP(H2623,'Cross-Page Data'!$D$4:$F$48,3,FALSE)))))</f>
        <v/>
      </c>
      <c r="M2623" s="120">
        <f>IF(AND($P$2=FALSE,OR(F2623="Commercial NAICS Cogen",F2623="Industrial NAICS Cogen",F2623="NAICS-22 Cogen")),FALSE,IF(AND($P$3=FALSE,OR(F2623="Commercial NAICS Cogen",F2623="Commercial NAICS Non-Cogen",F2623="Industrial NAICS Cogen", F2623="industrial NAICS non-Cogen")),FALSE, TRUE))</f>
        <v/>
      </c>
    </row>
    <row r="2624">
      <c r="A2624" s="129" t="n">
        <v>50877</v>
      </c>
      <c r="B2624" s="130" t="inlineStr">
        <is>
          <t>Wheelabrator North Andover</t>
        </is>
      </c>
      <c r="C2624" s="130" t="inlineStr">
        <is>
          <t>Wheelabrator Environmental Systems</t>
        </is>
      </c>
      <c r="D2624" s="129" t="n">
        <v>20541</v>
      </c>
      <c r="E2624" s="130" t="inlineStr">
        <is>
          <t>MA</t>
        </is>
      </c>
      <c r="F2624" s="130" t="inlineStr">
        <is>
          <t>NAICS-22 Non-Cogen</t>
        </is>
      </c>
      <c r="G2624" s="130" t="inlineStr">
        <is>
          <t>ST</t>
        </is>
      </c>
      <c r="H2624" s="130" t="inlineStr">
        <is>
          <t>NG</t>
        </is>
      </c>
      <c r="I2624" s="130" t="inlineStr">
        <is>
          <t>NG</t>
        </is>
      </c>
      <c r="J2624" s="131" t="n">
        <v>0</v>
      </c>
      <c r="K2624" s="129" t="n">
        <v>2020</v>
      </c>
      <c r="L2624" s="120">
        <f>IF(VLOOKUP(H2624,'Cross-Page Data'!$D$4:$F$48,3,FALSE)="natural gas",VLOOKUP(G2624,'Cross-Page Data'!$I$4:$J$19,2,FALSE),IF(VLOOKUP(H2624,'Cross-Page Data'!$D$4:$F$48,3,FALSE)="solar",IF(G2624="PV","solar PV","solar thermal"),IF(VLOOKUP(H2624,'Cross-Page Data'!$D$4:$F$48,3,FALSE)="wind",VLOOKUP(G2624,'Cross-Page Data'!$I$4:$J$19,2,FALSE),IF(VLOOKUP(H2624,'Cross-Page Data'!$D$4:$F$48,3,FALSE)="hydro",VLOOKUP(G2624,'Cross-Page Data'!$I$4:$J$19,2,FALSE),VLOOKUP(H2624,'Cross-Page Data'!$D$4:$F$48,3,FALSE)))))</f>
        <v/>
      </c>
      <c r="M2624" s="120">
        <f>IF(AND($P$2=FALSE,OR(F2624="Commercial NAICS Cogen",F2624="Industrial NAICS Cogen",F2624="NAICS-22 Cogen")),FALSE,IF(AND($P$3=FALSE,OR(F2624="Commercial NAICS Cogen",F2624="Commercial NAICS Non-Cogen",F2624="Industrial NAICS Cogen", F2624="industrial NAICS non-Cogen")),FALSE, TRUE))</f>
        <v/>
      </c>
    </row>
    <row r="2625">
      <c r="A2625" s="129" t="n">
        <v>50878</v>
      </c>
      <c r="B2625" s="130" t="inlineStr">
        <is>
          <t>Wheelabrator Millbury Facility</t>
        </is>
      </c>
      <c r="C2625" s="130" t="inlineStr">
        <is>
          <t>Wheelabrator Environmental Systems</t>
        </is>
      </c>
      <c r="D2625" s="129" t="n">
        <v>20541</v>
      </c>
      <c r="E2625" s="130" t="inlineStr">
        <is>
          <t>MA</t>
        </is>
      </c>
      <c r="F2625" s="130" t="inlineStr">
        <is>
          <t>NAICS-22 Non-Cogen</t>
        </is>
      </c>
      <c r="G2625" s="130" t="inlineStr">
        <is>
          <t>ST</t>
        </is>
      </c>
      <c r="H2625" s="130" t="inlineStr">
        <is>
          <t>MSB</t>
        </is>
      </c>
      <c r="I2625" s="130" t="inlineStr">
        <is>
          <t>MLG</t>
        </is>
      </c>
      <c r="J2625" s="131" t="n">
        <v>140947.33</v>
      </c>
      <c r="K2625" s="129" t="n">
        <v>2020</v>
      </c>
      <c r="L2625" s="120">
        <f>IF(VLOOKUP(H2625,'Cross-Page Data'!$D$4:$F$48,3,FALSE)="natural gas",VLOOKUP(G2625,'Cross-Page Data'!$I$4:$J$19,2,FALSE),IF(VLOOKUP(H2625,'Cross-Page Data'!$D$4:$F$48,3,FALSE)="solar",IF(G2625="PV","solar PV","solar thermal"),IF(VLOOKUP(H2625,'Cross-Page Data'!$D$4:$F$48,3,FALSE)="wind",VLOOKUP(G2625,'Cross-Page Data'!$I$4:$J$19,2,FALSE),IF(VLOOKUP(H2625,'Cross-Page Data'!$D$4:$F$48,3,FALSE)="hydro",VLOOKUP(G2625,'Cross-Page Data'!$I$4:$J$19,2,FALSE),VLOOKUP(H2625,'Cross-Page Data'!$D$4:$F$48,3,FALSE)))))</f>
        <v/>
      </c>
      <c r="M2625" s="120">
        <f>IF(AND($P$2=FALSE,OR(F2625="Commercial NAICS Cogen",F2625="Industrial NAICS Cogen",F2625="NAICS-22 Cogen")),FALSE,IF(AND($P$3=FALSE,OR(F2625="Commercial NAICS Cogen",F2625="Commercial NAICS Non-Cogen",F2625="Industrial NAICS Cogen", F2625="industrial NAICS non-Cogen")),FALSE, TRUE))</f>
        <v/>
      </c>
    </row>
    <row r="2626">
      <c r="A2626" s="129" t="n">
        <v>50878</v>
      </c>
      <c r="B2626" s="130" t="inlineStr">
        <is>
          <t>Wheelabrator Millbury Facility</t>
        </is>
      </c>
      <c r="C2626" s="130" t="inlineStr">
        <is>
          <t>Wheelabrator Environmental Systems</t>
        </is>
      </c>
      <c r="D2626" s="129" t="n">
        <v>20541</v>
      </c>
      <c r="E2626" s="130" t="inlineStr">
        <is>
          <t>MA</t>
        </is>
      </c>
      <c r="F2626" s="130" t="inlineStr">
        <is>
          <t>NAICS-22 Non-Cogen</t>
        </is>
      </c>
      <c r="G2626" s="130" t="inlineStr">
        <is>
          <t>ST</t>
        </is>
      </c>
      <c r="H2626" s="130" t="inlineStr">
        <is>
          <t>MSN</t>
        </is>
      </c>
      <c r="I2626" s="130" t="inlineStr">
        <is>
          <t>OTH</t>
        </is>
      </c>
      <c r="J2626" s="131" t="n">
        <v>172269.67</v>
      </c>
      <c r="K2626" s="129" t="n">
        <v>2020</v>
      </c>
      <c r="L2626" s="120">
        <f>IF(VLOOKUP(H2626,'Cross-Page Data'!$D$4:$F$48,3,FALSE)="natural gas",VLOOKUP(G2626,'Cross-Page Data'!$I$4:$J$19,2,FALSE),IF(VLOOKUP(H2626,'Cross-Page Data'!$D$4:$F$48,3,FALSE)="solar",IF(G2626="PV","solar PV","solar thermal"),IF(VLOOKUP(H2626,'Cross-Page Data'!$D$4:$F$48,3,FALSE)="wind",VLOOKUP(G2626,'Cross-Page Data'!$I$4:$J$19,2,FALSE),IF(VLOOKUP(H2626,'Cross-Page Data'!$D$4:$F$48,3,FALSE)="hydro",VLOOKUP(G2626,'Cross-Page Data'!$I$4:$J$19,2,FALSE),VLOOKUP(H2626,'Cross-Page Data'!$D$4:$F$48,3,FALSE)))))</f>
        <v/>
      </c>
      <c r="M2626" s="120">
        <f>IF(AND($P$2=FALSE,OR(F2626="Commercial NAICS Cogen",F2626="Industrial NAICS Cogen",F2626="NAICS-22 Cogen")),FALSE,IF(AND($P$3=FALSE,OR(F2626="Commercial NAICS Cogen",F2626="Commercial NAICS Non-Cogen",F2626="Industrial NAICS Cogen", F2626="industrial NAICS non-Cogen")),FALSE, TRUE))</f>
        <v/>
      </c>
    </row>
    <row r="2627">
      <c r="A2627" s="129" t="n">
        <v>50880</v>
      </c>
      <c r="B2627" s="130" t="inlineStr">
        <is>
          <t>Wheelabrator Saugus</t>
        </is>
      </c>
      <c r="C2627" s="130" t="inlineStr">
        <is>
          <t>Wheelabrator Environmental Systems</t>
        </is>
      </c>
      <c r="D2627" s="129" t="n">
        <v>20541</v>
      </c>
      <c r="E2627" s="130" t="inlineStr">
        <is>
          <t>MA</t>
        </is>
      </c>
      <c r="F2627" s="130" t="inlineStr">
        <is>
          <t>NAICS-22 Non-Cogen</t>
        </is>
      </c>
      <c r="G2627" s="130" t="inlineStr">
        <is>
          <t>ST</t>
        </is>
      </c>
      <c r="H2627" s="130" t="inlineStr">
        <is>
          <t>MSB</t>
        </is>
      </c>
      <c r="I2627" s="130" t="inlineStr">
        <is>
          <t>MLG</t>
        </is>
      </c>
      <c r="J2627" s="131" t="n">
        <v>86178.068</v>
      </c>
      <c r="K2627" s="129" t="n">
        <v>2020</v>
      </c>
      <c r="L2627" s="120">
        <f>IF(VLOOKUP(H2627,'Cross-Page Data'!$D$4:$F$48,3,FALSE)="natural gas",VLOOKUP(G2627,'Cross-Page Data'!$I$4:$J$19,2,FALSE),IF(VLOOKUP(H2627,'Cross-Page Data'!$D$4:$F$48,3,FALSE)="solar",IF(G2627="PV","solar PV","solar thermal"),IF(VLOOKUP(H2627,'Cross-Page Data'!$D$4:$F$48,3,FALSE)="wind",VLOOKUP(G2627,'Cross-Page Data'!$I$4:$J$19,2,FALSE),IF(VLOOKUP(H2627,'Cross-Page Data'!$D$4:$F$48,3,FALSE)="hydro",VLOOKUP(G2627,'Cross-Page Data'!$I$4:$J$19,2,FALSE),VLOOKUP(H2627,'Cross-Page Data'!$D$4:$F$48,3,FALSE)))))</f>
        <v/>
      </c>
      <c r="M2627" s="120">
        <f>IF(AND($P$2=FALSE,OR(F2627="Commercial NAICS Cogen",F2627="Industrial NAICS Cogen",F2627="NAICS-22 Cogen")),FALSE,IF(AND($P$3=FALSE,OR(F2627="Commercial NAICS Cogen",F2627="Commercial NAICS Non-Cogen",F2627="Industrial NAICS Cogen", F2627="industrial NAICS non-Cogen")),FALSE, TRUE))</f>
        <v/>
      </c>
    </row>
    <row r="2628">
      <c r="A2628" s="129" t="n">
        <v>50880</v>
      </c>
      <c r="B2628" s="130" t="inlineStr">
        <is>
          <t>Wheelabrator Saugus</t>
        </is>
      </c>
      <c r="C2628" s="130" t="inlineStr">
        <is>
          <t>Wheelabrator Environmental Systems</t>
        </is>
      </c>
      <c r="D2628" s="129" t="n">
        <v>20541</v>
      </c>
      <c r="E2628" s="130" t="inlineStr">
        <is>
          <t>MA</t>
        </is>
      </c>
      <c r="F2628" s="130" t="inlineStr">
        <is>
          <t>NAICS-22 Non-Cogen</t>
        </is>
      </c>
      <c r="G2628" s="130" t="inlineStr">
        <is>
          <t>ST</t>
        </is>
      </c>
      <c r="H2628" s="130" t="inlineStr">
        <is>
          <t>MSN</t>
        </is>
      </c>
      <c r="I2628" s="130" t="inlineStr">
        <is>
          <t>OTH</t>
        </is>
      </c>
      <c r="J2628" s="131" t="n">
        <v>105330.93</v>
      </c>
      <c r="K2628" s="129" t="n">
        <v>2020</v>
      </c>
      <c r="L2628" s="120">
        <f>IF(VLOOKUP(H2628,'Cross-Page Data'!$D$4:$F$48,3,FALSE)="natural gas",VLOOKUP(G2628,'Cross-Page Data'!$I$4:$J$19,2,FALSE),IF(VLOOKUP(H2628,'Cross-Page Data'!$D$4:$F$48,3,FALSE)="solar",IF(G2628="PV","solar PV","solar thermal"),IF(VLOOKUP(H2628,'Cross-Page Data'!$D$4:$F$48,3,FALSE)="wind",VLOOKUP(G2628,'Cross-Page Data'!$I$4:$J$19,2,FALSE),IF(VLOOKUP(H2628,'Cross-Page Data'!$D$4:$F$48,3,FALSE)="hydro",VLOOKUP(G2628,'Cross-Page Data'!$I$4:$J$19,2,FALSE),VLOOKUP(H2628,'Cross-Page Data'!$D$4:$F$48,3,FALSE)))))</f>
        <v/>
      </c>
      <c r="M2628" s="120">
        <f>IF(AND($P$2=FALSE,OR(F2628="Commercial NAICS Cogen",F2628="Industrial NAICS Cogen",F2628="NAICS-22 Cogen")),FALSE,IF(AND($P$3=FALSE,OR(F2628="Commercial NAICS Cogen",F2628="Commercial NAICS Non-Cogen",F2628="Industrial NAICS Cogen", F2628="industrial NAICS non-Cogen")),FALSE, TRUE))</f>
        <v/>
      </c>
    </row>
    <row r="2629">
      <c r="A2629" s="129" t="n">
        <v>50881</v>
      </c>
      <c r="B2629" s="130" t="inlineStr">
        <is>
          <t>Wheelabrator Shasta</t>
        </is>
      </c>
      <c r="C2629" s="130" t="inlineStr">
        <is>
          <t>Wheelabrator Environmental Systems</t>
        </is>
      </c>
      <c r="D2629" s="129" t="n">
        <v>20541</v>
      </c>
      <c r="E2629" s="130" t="inlineStr">
        <is>
          <t>CA</t>
        </is>
      </c>
      <c r="F2629" s="130" t="inlineStr">
        <is>
          <t>NAICS-22 Non-Cogen</t>
        </is>
      </c>
      <c r="G2629" s="130" t="inlineStr">
        <is>
          <t>ST</t>
        </is>
      </c>
      <c r="H2629" s="130" t="inlineStr">
        <is>
          <t>AB</t>
        </is>
      </c>
      <c r="I2629" s="130" t="inlineStr">
        <is>
          <t>ORW</t>
        </is>
      </c>
      <c r="J2629" s="131" t="n">
        <v>0</v>
      </c>
      <c r="K2629" s="129" t="n">
        <v>2020</v>
      </c>
      <c r="L2629" s="120">
        <f>IF(VLOOKUP(H2629,'Cross-Page Data'!$D$4:$F$48,3,FALSE)="natural gas",VLOOKUP(G2629,'Cross-Page Data'!$I$4:$J$19,2,FALSE),IF(VLOOKUP(H2629,'Cross-Page Data'!$D$4:$F$48,3,FALSE)="solar",IF(G2629="PV","solar PV","solar thermal"),IF(VLOOKUP(H2629,'Cross-Page Data'!$D$4:$F$48,3,FALSE)="wind",VLOOKUP(G2629,'Cross-Page Data'!$I$4:$J$19,2,FALSE),IF(VLOOKUP(H2629,'Cross-Page Data'!$D$4:$F$48,3,FALSE)="hydro",VLOOKUP(G2629,'Cross-Page Data'!$I$4:$J$19,2,FALSE),VLOOKUP(H2629,'Cross-Page Data'!$D$4:$F$48,3,FALSE)))))</f>
        <v/>
      </c>
      <c r="M2629" s="120">
        <f>IF(AND($P$2=FALSE,OR(F2629="Commercial NAICS Cogen",F2629="Industrial NAICS Cogen",F2629="NAICS-22 Cogen")),FALSE,IF(AND($P$3=FALSE,OR(F2629="Commercial NAICS Cogen",F2629="Commercial NAICS Non-Cogen",F2629="Industrial NAICS Cogen", F2629="industrial NAICS non-Cogen")),FALSE, TRUE))</f>
        <v/>
      </c>
    </row>
    <row r="2630">
      <c r="A2630" s="129" t="n">
        <v>50881</v>
      </c>
      <c r="B2630" s="130" t="inlineStr">
        <is>
          <t>Wheelabrator Shasta</t>
        </is>
      </c>
      <c r="C2630" s="130" t="inlineStr">
        <is>
          <t>Wheelabrator Environmental Systems</t>
        </is>
      </c>
      <c r="D2630" s="129" t="n">
        <v>20541</v>
      </c>
      <c r="E2630" s="130" t="inlineStr">
        <is>
          <t>CA</t>
        </is>
      </c>
      <c r="F2630" s="130" t="inlineStr">
        <is>
          <t>NAICS-22 Non-Cogen</t>
        </is>
      </c>
      <c r="G2630" s="130" t="inlineStr">
        <is>
          <t>ST</t>
        </is>
      </c>
      <c r="H2630" s="130" t="inlineStr">
        <is>
          <t>NG</t>
        </is>
      </c>
      <c r="I2630" s="130" t="inlineStr">
        <is>
          <t>NG</t>
        </is>
      </c>
      <c r="J2630" s="131" t="n">
        <v>0</v>
      </c>
      <c r="K2630" s="129" t="n">
        <v>2020</v>
      </c>
      <c r="L2630" s="120">
        <f>IF(VLOOKUP(H2630,'Cross-Page Data'!$D$4:$F$48,3,FALSE)="natural gas",VLOOKUP(G2630,'Cross-Page Data'!$I$4:$J$19,2,FALSE),IF(VLOOKUP(H2630,'Cross-Page Data'!$D$4:$F$48,3,FALSE)="solar",IF(G2630="PV","solar PV","solar thermal"),IF(VLOOKUP(H2630,'Cross-Page Data'!$D$4:$F$48,3,FALSE)="wind",VLOOKUP(G2630,'Cross-Page Data'!$I$4:$J$19,2,FALSE),IF(VLOOKUP(H2630,'Cross-Page Data'!$D$4:$F$48,3,FALSE)="hydro",VLOOKUP(G2630,'Cross-Page Data'!$I$4:$J$19,2,FALSE),VLOOKUP(H2630,'Cross-Page Data'!$D$4:$F$48,3,FALSE)))))</f>
        <v/>
      </c>
      <c r="M2630" s="120">
        <f>IF(AND($P$2=FALSE,OR(F2630="Commercial NAICS Cogen",F2630="Industrial NAICS Cogen",F2630="NAICS-22 Cogen")),FALSE,IF(AND($P$3=FALSE,OR(F2630="Commercial NAICS Cogen",F2630="Commercial NAICS Non-Cogen",F2630="Industrial NAICS Cogen", F2630="industrial NAICS non-Cogen")),FALSE, TRUE))</f>
        <v/>
      </c>
    </row>
    <row r="2631">
      <c r="A2631" s="129" t="n">
        <v>50881</v>
      </c>
      <c r="B2631" s="130" t="inlineStr">
        <is>
          <t>Wheelabrator Shasta</t>
        </is>
      </c>
      <c r="C2631" s="130" t="inlineStr">
        <is>
          <t>Wheelabrator Environmental Systems</t>
        </is>
      </c>
      <c r="D2631" s="129" t="n">
        <v>20541</v>
      </c>
      <c r="E2631" s="130" t="inlineStr">
        <is>
          <t>CA</t>
        </is>
      </c>
      <c r="F2631" s="130" t="inlineStr">
        <is>
          <t>NAICS-22 Non-Cogen</t>
        </is>
      </c>
      <c r="G2631" s="130" t="inlineStr">
        <is>
          <t>ST</t>
        </is>
      </c>
      <c r="H2631" s="130" t="inlineStr">
        <is>
          <t>WDS</t>
        </is>
      </c>
      <c r="I2631" s="130" t="inlineStr">
        <is>
          <t>WWW</t>
        </is>
      </c>
      <c r="J2631" s="131" t="n">
        <v>277226</v>
      </c>
      <c r="K2631" s="129" t="n">
        <v>2020</v>
      </c>
      <c r="L2631" s="120">
        <f>IF(VLOOKUP(H2631,'Cross-Page Data'!$D$4:$F$48,3,FALSE)="natural gas",VLOOKUP(G2631,'Cross-Page Data'!$I$4:$J$19,2,FALSE),IF(VLOOKUP(H2631,'Cross-Page Data'!$D$4:$F$48,3,FALSE)="solar",IF(G2631="PV","solar PV","solar thermal"),IF(VLOOKUP(H2631,'Cross-Page Data'!$D$4:$F$48,3,FALSE)="wind",VLOOKUP(G2631,'Cross-Page Data'!$I$4:$J$19,2,FALSE),IF(VLOOKUP(H2631,'Cross-Page Data'!$D$4:$F$48,3,FALSE)="hydro",VLOOKUP(G2631,'Cross-Page Data'!$I$4:$J$19,2,FALSE),VLOOKUP(H2631,'Cross-Page Data'!$D$4:$F$48,3,FALSE)))))</f>
        <v/>
      </c>
      <c r="M2631" s="120">
        <f>IF(AND($P$2=FALSE,OR(F2631="Commercial NAICS Cogen",F2631="Industrial NAICS Cogen",F2631="NAICS-22 Cogen")),FALSE,IF(AND($P$3=FALSE,OR(F2631="Commercial NAICS Cogen",F2631="Commercial NAICS Non-Cogen",F2631="Industrial NAICS Cogen", F2631="industrial NAICS non-Cogen")),FALSE, TRUE))</f>
        <v/>
      </c>
    </row>
    <row r="2632">
      <c r="A2632" s="129" t="n">
        <v>50882</v>
      </c>
      <c r="B2632" s="130" t="inlineStr">
        <is>
          <t>Wheelabrator Westchester</t>
        </is>
      </c>
      <c r="C2632" s="130" t="inlineStr">
        <is>
          <t>Wheelabrator Environmental Systems</t>
        </is>
      </c>
      <c r="D2632" s="129" t="n">
        <v>20541</v>
      </c>
      <c r="E2632" s="130" t="inlineStr">
        <is>
          <t>NY</t>
        </is>
      </c>
      <c r="F2632" s="130" t="inlineStr">
        <is>
          <t>NAICS-22 Non-Cogen</t>
        </is>
      </c>
      <c r="G2632" s="130" t="inlineStr">
        <is>
          <t>ST</t>
        </is>
      </c>
      <c r="H2632" s="130" t="inlineStr">
        <is>
          <t>MSB</t>
        </is>
      </c>
      <c r="I2632" s="130" t="inlineStr">
        <is>
          <t>MLG</t>
        </is>
      </c>
      <c r="J2632" s="131" t="n">
        <v>166114.48</v>
      </c>
      <c r="K2632" s="129" t="n">
        <v>2020</v>
      </c>
      <c r="L2632" s="120">
        <f>IF(VLOOKUP(H2632,'Cross-Page Data'!$D$4:$F$48,3,FALSE)="natural gas",VLOOKUP(G2632,'Cross-Page Data'!$I$4:$J$19,2,FALSE),IF(VLOOKUP(H2632,'Cross-Page Data'!$D$4:$F$48,3,FALSE)="solar",IF(G2632="PV","solar PV","solar thermal"),IF(VLOOKUP(H2632,'Cross-Page Data'!$D$4:$F$48,3,FALSE)="wind",VLOOKUP(G2632,'Cross-Page Data'!$I$4:$J$19,2,FALSE),IF(VLOOKUP(H2632,'Cross-Page Data'!$D$4:$F$48,3,FALSE)="hydro",VLOOKUP(G2632,'Cross-Page Data'!$I$4:$J$19,2,FALSE),VLOOKUP(H2632,'Cross-Page Data'!$D$4:$F$48,3,FALSE)))))</f>
        <v/>
      </c>
      <c r="M2632" s="120">
        <f>IF(AND($P$2=FALSE,OR(F2632="Commercial NAICS Cogen",F2632="Industrial NAICS Cogen",F2632="NAICS-22 Cogen")),FALSE,IF(AND($P$3=FALSE,OR(F2632="Commercial NAICS Cogen",F2632="Commercial NAICS Non-Cogen",F2632="Industrial NAICS Cogen", F2632="industrial NAICS non-Cogen")),FALSE, TRUE))</f>
        <v/>
      </c>
    </row>
    <row r="2633">
      <c r="A2633" s="129" t="n">
        <v>50882</v>
      </c>
      <c r="B2633" s="130" t="inlineStr">
        <is>
          <t>Wheelabrator Westchester</t>
        </is>
      </c>
      <c r="C2633" s="130" t="inlineStr">
        <is>
          <t>Wheelabrator Environmental Systems</t>
        </is>
      </c>
      <c r="D2633" s="129" t="n">
        <v>20541</v>
      </c>
      <c r="E2633" s="130" t="inlineStr">
        <is>
          <t>NY</t>
        </is>
      </c>
      <c r="F2633" s="130" t="inlineStr">
        <is>
          <t>NAICS-22 Non-Cogen</t>
        </is>
      </c>
      <c r="G2633" s="130" t="inlineStr">
        <is>
          <t>ST</t>
        </is>
      </c>
      <c r="H2633" s="130" t="inlineStr">
        <is>
          <t>MSN</t>
        </is>
      </c>
      <c r="I2633" s="130" t="inlineStr">
        <is>
          <t>OTH</t>
        </is>
      </c>
      <c r="J2633" s="131" t="n">
        <v>203033.52</v>
      </c>
      <c r="K2633" s="129" t="n">
        <v>2020</v>
      </c>
      <c r="L2633" s="120">
        <f>IF(VLOOKUP(H2633,'Cross-Page Data'!$D$4:$F$48,3,FALSE)="natural gas",VLOOKUP(G2633,'Cross-Page Data'!$I$4:$J$19,2,FALSE),IF(VLOOKUP(H2633,'Cross-Page Data'!$D$4:$F$48,3,FALSE)="solar",IF(G2633="PV","solar PV","solar thermal"),IF(VLOOKUP(H2633,'Cross-Page Data'!$D$4:$F$48,3,FALSE)="wind",VLOOKUP(G2633,'Cross-Page Data'!$I$4:$J$19,2,FALSE),IF(VLOOKUP(H2633,'Cross-Page Data'!$D$4:$F$48,3,FALSE)="hydro",VLOOKUP(G2633,'Cross-Page Data'!$I$4:$J$19,2,FALSE),VLOOKUP(H2633,'Cross-Page Data'!$D$4:$F$48,3,FALSE)))))</f>
        <v/>
      </c>
      <c r="M2633" s="120">
        <f>IF(AND($P$2=FALSE,OR(F2633="Commercial NAICS Cogen",F2633="Industrial NAICS Cogen",F2633="NAICS-22 Cogen")),FALSE,IF(AND($P$3=FALSE,OR(F2633="Commercial NAICS Cogen",F2633="Commercial NAICS Non-Cogen",F2633="Industrial NAICS Cogen", F2633="industrial NAICS non-Cogen")),FALSE, TRUE))</f>
        <v/>
      </c>
    </row>
    <row r="2634">
      <c r="A2634" s="129" t="n">
        <v>50882</v>
      </c>
      <c r="B2634" s="130" t="inlineStr">
        <is>
          <t>Wheelabrator Westchester</t>
        </is>
      </c>
      <c r="C2634" s="130" t="inlineStr">
        <is>
          <t>Wheelabrator Environmental Systems</t>
        </is>
      </c>
      <c r="D2634" s="129" t="n">
        <v>20541</v>
      </c>
      <c r="E2634" s="130" t="inlineStr">
        <is>
          <t>NY</t>
        </is>
      </c>
      <c r="F2634" s="130" t="inlineStr">
        <is>
          <t>NAICS-22 Non-Cogen</t>
        </is>
      </c>
      <c r="G2634" s="130" t="inlineStr">
        <is>
          <t>ST</t>
        </is>
      </c>
      <c r="H2634" s="130" t="inlineStr">
        <is>
          <t>NG</t>
        </is>
      </c>
      <c r="I2634" s="130" t="inlineStr">
        <is>
          <t>NG</t>
        </is>
      </c>
      <c r="J2634" s="131" t="n">
        <v>0</v>
      </c>
      <c r="K2634" s="129" t="n">
        <v>2020</v>
      </c>
      <c r="L2634" s="120">
        <f>IF(VLOOKUP(H2634,'Cross-Page Data'!$D$4:$F$48,3,FALSE)="natural gas",VLOOKUP(G2634,'Cross-Page Data'!$I$4:$J$19,2,FALSE),IF(VLOOKUP(H2634,'Cross-Page Data'!$D$4:$F$48,3,FALSE)="solar",IF(G2634="PV","solar PV","solar thermal"),IF(VLOOKUP(H2634,'Cross-Page Data'!$D$4:$F$48,3,FALSE)="wind",VLOOKUP(G2634,'Cross-Page Data'!$I$4:$J$19,2,FALSE),IF(VLOOKUP(H2634,'Cross-Page Data'!$D$4:$F$48,3,FALSE)="hydro",VLOOKUP(G2634,'Cross-Page Data'!$I$4:$J$19,2,FALSE),VLOOKUP(H2634,'Cross-Page Data'!$D$4:$F$48,3,FALSE)))))</f>
        <v/>
      </c>
      <c r="M2634" s="120">
        <f>IF(AND($P$2=FALSE,OR(F2634="Commercial NAICS Cogen",F2634="Industrial NAICS Cogen",F2634="NAICS-22 Cogen")),FALSE,IF(AND($P$3=FALSE,OR(F2634="Commercial NAICS Cogen",F2634="Commercial NAICS Non-Cogen",F2634="Industrial NAICS Cogen", F2634="industrial NAICS non-Cogen")),FALSE, TRUE))</f>
        <v/>
      </c>
    </row>
    <row r="2635">
      <c r="A2635" s="129" t="n">
        <v>50883</v>
      </c>
      <c r="B2635" s="130" t="inlineStr">
        <is>
          <t>Wheelabrator Bridgeport</t>
        </is>
      </c>
      <c r="C2635" s="130" t="inlineStr">
        <is>
          <t>Wheelabrator Environmental Systems</t>
        </is>
      </c>
      <c r="D2635" s="129" t="n">
        <v>20541</v>
      </c>
      <c r="E2635" s="130" t="inlineStr">
        <is>
          <t>CT</t>
        </is>
      </c>
      <c r="F2635" s="130" t="inlineStr">
        <is>
          <t>NAICS-22 Non-Cogen</t>
        </is>
      </c>
      <c r="G2635" s="130" t="inlineStr">
        <is>
          <t>ST</t>
        </is>
      </c>
      <c r="H2635" s="130" t="inlineStr">
        <is>
          <t>MSB</t>
        </is>
      </c>
      <c r="I2635" s="130" t="inlineStr">
        <is>
          <t>MLG</t>
        </is>
      </c>
      <c r="J2635" s="131" t="n">
        <v>215052.47</v>
      </c>
      <c r="K2635" s="129" t="n">
        <v>2020</v>
      </c>
      <c r="L2635" s="120">
        <f>IF(VLOOKUP(H2635,'Cross-Page Data'!$D$4:$F$48,3,FALSE)="natural gas",VLOOKUP(G2635,'Cross-Page Data'!$I$4:$J$19,2,FALSE),IF(VLOOKUP(H2635,'Cross-Page Data'!$D$4:$F$48,3,FALSE)="solar",IF(G2635="PV","solar PV","solar thermal"),IF(VLOOKUP(H2635,'Cross-Page Data'!$D$4:$F$48,3,FALSE)="wind",VLOOKUP(G2635,'Cross-Page Data'!$I$4:$J$19,2,FALSE),IF(VLOOKUP(H2635,'Cross-Page Data'!$D$4:$F$48,3,FALSE)="hydro",VLOOKUP(G2635,'Cross-Page Data'!$I$4:$J$19,2,FALSE),VLOOKUP(H2635,'Cross-Page Data'!$D$4:$F$48,3,FALSE)))))</f>
        <v/>
      </c>
      <c r="M2635" s="120">
        <f>IF(AND($P$2=FALSE,OR(F2635="Commercial NAICS Cogen",F2635="Industrial NAICS Cogen",F2635="NAICS-22 Cogen")),FALSE,IF(AND($P$3=FALSE,OR(F2635="Commercial NAICS Cogen",F2635="Commercial NAICS Non-Cogen",F2635="Industrial NAICS Cogen", F2635="industrial NAICS non-Cogen")),FALSE, TRUE))</f>
        <v/>
      </c>
    </row>
    <row r="2636">
      <c r="A2636" s="129" t="n">
        <v>50883</v>
      </c>
      <c r="B2636" s="130" t="inlineStr">
        <is>
          <t>Wheelabrator Bridgeport</t>
        </is>
      </c>
      <c r="C2636" s="130" t="inlineStr">
        <is>
          <t>Wheelabrator Environmental Systems</t>
        </is>
      </c>
      <c r="D2636" s="129" t="n">
        <v>20541</v>
      </c>
      <c r="E2636" s="130" t="inlineStr">
        <is>
          <t>CT</t>
        </is>
      </c>
      <c r="F2636" s="130" t="inlineStr">
        <is>
          <t>NAICS-22 Non-Cogen</t>
        </is>
      </c>
      <c r="G2636" s="130" t="inlineStr">
        <is>
          <t>ST</t>
        </is>
      </c>
      <c r="H2636" s="130" t="inlineStr">
        <is>
          <t>MSN</t>
        </is>
      </c>
      <c r="I2636" s="130" t="inlineStr">
        <is>
          <t>OTH</t>
        </is>
      </c>
      <c r="J2636" s="131" t="n">
        <v>262845.53</v>
      </c>
      <c r="K2636" s="129" t="n">
        <v>2020</v>
      </c>
      <c r="L2636" s="120">
        <f>IF(VLOOKUP(H2636,'Cross-Page Data'!$D$4:$F$48,3,FALSE)="natural gas",VLOOKUP(G2636,'Cross-Page Data'!$I$4:$J$19,2,FALSE),IF(VLOOKUP(H2636,'Cross-Page Data'!$D$4:$F$48,3,FALSE)="solar",IF(G2636="PV","solar PV","solar thermal"),IF(VLOOKUP(H2636,'Cross-Page Data'!$D$4:$F$48,3,FALSE)="wind",VLOOKUP(G2636,'Cross-Page Data'!$I$4:$J$19,2,FALSE),IF(VLOOKUP(H2636,'Cross-Page Data'!$D$4:$F$48,3,FALSE)="hydro",VLOOKUP(G2636,'Cross-Page Data'!$I$4:$J$19,2,FALSE),VLOOKUP(H2636,'Cross-Page Data'!$D$4:$F$48,3,FALSE)))))</f>
        <v/>
      </c>
      <c r="M2636" s="120">
        <f>IF(AND($P$2=FALSE,OR(F2636="Commercial NAICS Cogen",F2636="Industrial NAICS Cogen",F2636="NAICS-22 Cogen")),FALSE,IF(AND($P$3=FALSE,OR(F2636="Commercial NAICS Cogen",F2636="Commercial NAICS Non-Cogen",F2636="Industrial NAICS Cogen", F2636="industrial NAICS non-Cogen")),FALSE, TRUE))</f>
        <v/>
      </c>
    </row>
    <row r="2637">
      <c r="A2637" s="129" t="n">
        <v>50884</v>
      </c>
      <c r="B2637" s="130" t="inlineStr">
        <is>
          <t>Pinellas County Resource Recovery</t>
        </is>
      </c>
      <c r="C2637" s="130" t="inlineStr">
        <is>
          <t>Covanta Projects, LLC</t>
        </is>
      </c>
      <c r="D2637" s="129" t="n">
        <v>55871</v>
      </c>
      <c r="E2637" s="130" t="inlineStr">
        <is>
          <t>FL</t>
        </is>
      </c>
      <c r="F2637" s="130" t="inlineStr">
        <is>
          <t>NAICS-22 Non-Cogen</t>
        </is>
      </c>
      <c r="G2637" s="130" t="inlineStr">
        <is>
          <t>ST</t>
        </is>
      </c>
      <c r="H2637" s="130" t="inlineStr">
        <is>
          <t>MSB</t>
        </is>
      </c>
      <c r="I2637" s="130" t="inlineStr">
        <is>
          <t>MLG</t>
        </is>
      </c>
      <c r="J2637" s="131" t="n">
        <v>198629.28</v>
      </c>
      <c r="K2637" s="129" t="n">
        <v>2020</v>
      </c>
      <c r="L2637" s="120">
        <f>IF(VLOOKUP(H2637,'Cross-Page Data'!$D$4:$F$48,3,FALSE)="natural gas",VLOOKUP(G2637,'Cross-Page Data'!$I$4:$J$19,2,FALSE),IF(VLOOKUP(H2637,'Cross-Page Data'!$D$4:$F$48,3,FALSE)="solar",IF(G2637="PV","solar PV","solar thermal"),IF(VLOOKUP(H2637,'Cross-Page Data'!$D$4:$F$48,3,FALSE)="wind",VLOOKUP(G2637,'Cross-Page Data'!$I$4:$J$19,2,FALSE),IF(VLOOKUP(H2637,'Cross-Page Data'!$D$4:$F$48,3,FALSE)="hydro",VLOOKUP(G2637,'Cross-Page Data'!$I$4:$J$19,2,FALSE),VLOOKUP(H2637,'Cross-Page Data'!$D$4:$F$48,3,FALSE)))))</f>
        <v/>
      </c>
      <c r="M2637" s="120">
        <f>IF(AND($P$2=FALSE,OR(F2637="Commercial NAICS Cogen",F2637="Industrial NAICS Cogen",F2637="NAICS-22 Cogen")),FALSE,IF(AND($P$3=FALSE,OR(F2637="Commercial NAICS Cogen",F2637="Commercial NAICS Non-Cogen",F2637="Industrial NAICS Cogen", F2637="industrial NAICS non-Cogen")),FALSE, TRUE))</f>
        <v/>
      </c>
    </row>
    <row r="2638">
      <c r="A2638" s="129" t="n">
        <v>50884</v>
      </c>
      <c r="B2638" s="130" t="inlineStr">
        <is>
          <t>Pinellas County Resource Recovery</t>
        </is>
      </c>
      <c r="C2638" s="130" t="inlineStr">
        <is>
          <t>Covanta Projects, LLC</t>
        </is>
      </c>
      <c r="D2638" s="129" t="n">
        <v>55871</v>
      </c>
      <c r="E2638" s="130" t="inlineStr">
        <is>
          <t>FL</t>
        </is>
      </c>
      <c r="F2638" s="130" t="inlineStr">
        <is>
          <t>NAICS-22 Non-Cogen</t>
        </is>
      </c>
      <c r="G2638" s="130" t="inlineStr">
        <is>
          <t>ST</t>
        </is>
      </c>
      <c r="H2638" s="130" t="inlineStr">
        <is>
          <t>MSN</t>
        </is>
      </c>
      <c r="I2638" s="130" t="inlineStr">
        <is>
          <t>OTH</t>
        </is>
      </c>
      <c r="J2638" s="131" t="n">
        <v>242763.35</v>
      </c>
      <c r="K2638" s="129" t="n">
        <v>2020</v>
      </c>
      <c r="L2638" s="120">
        <f>IF(VLOOKUP(H2638,'Cross-Page Data'!$D$4:$F$48,3,FALSE)="natural gas",VLOOKUP(G2638,'Cross-Page Data'!$I$4:$J$19,2,FALSE),IF(VLOOKUP(H2638,'Cross-Page Data'!$D$4:$F$48,3,FALSE)="solar",IF(G2638="PV","solar PV","solar thermal"),IF(VLOOKUP(H2638,'Cross-Page Data'!$D$4:$F$48,3,FALSE)="wind",VLOOKUP(G2638,'Cross-Page Data'!$I$4:$J$19,2,FALSE),IF(VLOOKUP(H2638,'Cross-Page Data'!$D$4:$F$48,3,FALSE)="hydro",VLOOKUP(G2638,'Cross-Page Data'!$I$4:$J$19,2,FALSE),VLOOKUP(H2638,'Cross-Page Data'!$D$4:$F$48,3,FALSE)))))</f>
        <v/>
      </c>
      <c r="M2638" s="120">
        <f>IF(AND($P$2=FALSE,OR(F2638="Commercial NAICS Cogen",F2638="Industrial NAICS Cogen",F2638="NAICS-22 Cogen")),FALSE,IF(AND($P$3=FALSE,OR(F2638="Commercial NAICS Cogen",F2638="Commercial NAICS Non-Cogen",F2638="Industrial NAICS Cogen", F2638="industrial NAICS non-Cogen")),FALSE, TRUE))</f>
        <v/>
      </c>
    </row>
    <row r="2639">
      <c r="A2639" s="129" t="n">
        <v>50884</v>
      </c>
      <c r="B2639" s="130" t="inlineStr">
        <is>
          <t>Pinellas County Resource Recovery</t>
        </is>
      </c>
      <c r="C2639" s="130" t="inlineStr">
        <is>
          <t>Covanta Projects, LLC</t>
        </is>
      </c>
      <c r="D2639" s="129" t="n">
        <v>55871</v>
      </c>
      <c r="E2639" s="130" t="inlineStr">
        <is>
          <t>FL</t>
        </is>
      </c>
      <c r="F2639" s="130" t="inlineStr">
        <is>
          <t>NAICS-22 Non-Cogen</t>
        </is>
      </c>
      <c r="G2639" s="130" t="inlineStr">
        <is>
          <t>ST</t>
        </is>
      </c>
      <c r="H2639" s="130" t="inlineStr">
        <is>
          <t>NG</t>
        </is>
      </c>
      <c r="I2639" s="130" t="inlineStr">
        <is>
          <t>NG</t>
        </is>
      </c>
      <c r="J2639" s="131" t="n">
        <v>3.37</v>
      </c>
      <c r="K2639" s="129" t="n">
        <v>2020</v>
      </c>
      <c r="L2639" s="120">
        <f>IF(VLOOKUP(H2639,'Cross-Page Data'!$D$4:$F$48,3,FALSE)="natural gas",VLOOKUP(G2639,'Cross-Page Data'!$I$4:$J$19,2,FALSE),IF(VLOOKUP(H2639,'Cross-Page Data'!$D$4:$F$48,3,FALSE)="solar",IF(G2639="PV","solar PV","solar thermal"),IF(VLOOKUP(H2639,'Cross-Page Data'!$D$4:$F$48,3,FALSE)="wind",VLOOKUP(G2639,'Cross-Page Data'!$I$4:$J$19,2,FALSE),IF(VLOOKUP(H2639,'Cross-Page Data'!$D$4:$F$48,3,FALSE)="hydro",VLOOKUP(G2639,'Cross-Page Data'!$I$4:$J$19,2,FALSE),VLOOKUP(H2639,'Cross-Page Data'!$D$4:$F$48,3,FALSE)))))</f>
        <v/>
      </c>
      <c r="M2639" s="120">
        <f>IF(AND($P$2=FALSE,OR(F2639="Commercial NAICS Cogen",F2639="Industrial NAICS Cogen",F2639="NAICS-22 Cogen")),FALSE,IF(AND($P$3=FALSE,OR(F2639="Commercial NAICS Cogen",F2639="Commercial NAICS Non-Cogen",F2639="Industrial NAICS Cogen", F2639="industrial NAICS non-Cogen")),FALSE, TRUE))</f>
        <v/>
      </c>
    </row>
    <row r="2640">
      <c r="A2640" s="129" t="n">
        <v>50885</v>
      </c>
      <c r="B2640" s="130" t="inlineStr">
        <is>
          <t>Wheelabrator Gloucester LP</t>
        </is>
      </c>
      <c r="C2640" s="130" t="inlineStr">
        <is>
          <t>Wheelabrator Environmental Systems</t>
        </is>
      </c>
      <c r="D2640" s="129" t="n">
        <v>20541</v>
      </c>
      <c r="E2640" s="130" t="inlineStr">
        <is>
          <t>NJ</t>
        </is>
      </c>
      <c r="F2640" s="130" t="inlineStr">
        <is>
          <t>NAICS-22 Non-Cogen</t>
        </is>
      </c>
      <c r="G2640" s="130" t="inlineStr">
        <is>
          <t>ST</t>
        </is>
      </c>
      <c r="H2640" s="130" t="inlineStr">
        <is>
          <t>MSB</t>
        </is>
      </c>
      <c r="I2640" s="130" t="inlineStr">
        <is>
          <t>MLG</t>
        </is>
      </c>
      <c r="J2640" s="131" t="n">
        <v>38223.385</v>
      </c>
      <c r="K2640" s="129" t="n">
        <v>2020</v>
      </c>
      <c r="L2640" s="120">
        <f>IF(VLOOKUP(H2640,'Cross-Page Data'!$D$4:$F$48,3,FALSE)="natural gas",VLOOKUP(G2640,'Cross-Page Data'!$I$4:$J$19,2,FALSE),IF(VLOOKUP(H2640,'Cross-Page Data'!$D$4:$F$48,3,FALSE)="solar",IF(G2640="PV","solar PV","solar thermal"),IF(VLOOKUP(H2640,'Cross-Page Data'!$D$4:$F$48,3,FALSE)="wind",VLOOKUP(G2640,'Cross-Page Data'!$I$4:$J$19,2,FALSE),IF(VLOOKUP(H2640,'Cross-Page Data'!$D$4:$F$48,3,FALSE)="hydro",VLOOKUP(G2640,'Cross-Page Data'!$I$4:$J$19,2,FALSE),VLOOKUP(H2640,'Cross-Page Data'!$D$4:$F$48,3,FALSE)))))</f>
        <v/>
      </c>
      <c r="M2640" s="120">
        <f>IF(AND($P$2=FALSE,OR(F2640="Commercial NAICS Cogen",F2640="Industrial NAICS Cogen",F2640="NAICS-22 Cogen")),FALSE,IF(AND($P$3=FALSE,OR(F2640="Commercial NAICS Cogen",F2640="Commercial NAICS Non-Cogen",F2640="Industrial NAICS Cogen", F2640="industrial NAICS non-Cogen")),FALSE, TRUE))</f>
        <v/>
      </c>
    </row>
    <row r="2641">
      <c r="A2641" s="129" t="n">
        <v>50885</v>
      </c>
      <c r="B2641" s="130" t="inlineStr">
        <is>
          <t>Wheelabrator Gloucester LP</t>
        </is>
      </c>
      <c r="C2641" s="130" t="inlineStr">
        <is>
          <t>Wheelabrator Environmental Systems</t>
        </is>
      </c>
      <c r="D2641" s="129" t="n">
        <v>20541</v>
      </c>
      <c r="E2641" s="130" t="inlineStr">
        <is>
          <t>NJ</t>
        </is>
      </c>
      <c r="F2641" s="130" t="inlineStr">
        <is>
          <t>NAICS-22 Non-Cogen</t>
        </is>
      </c>
      <c r="G2641" s="130" t="inlineStr">
        <is>
          <t>ST</t>
        </is>
      </c>
      <c r="H2641" s="130" t="inlineStr">
        <is>
          <t>MSN</t>
        </is>
      </c>
      <c r="I2641" s="130" t="inlineStr">
        <is>
          <t>OTH</t>
        </is>
      </c>
      <c r="J2641" s="131" t="n">
        <v>46717.615</v>
      </c>
      <c r="K2641" s="129" t="n">
        <v>2020</v>
      </c>
      <c r="L2641" s="120">
        <f>IF(VLOOKUP(H2641,'Cross-Page Data'!$D$4:$F$48,3,FALSE)="natural gas",VLOOKUP(G2641,'Cross-Page Data'!$I$4:$J$19,2,FALSE),IF(VLOOKUP(H2641,'Cross-Page Data'!$D$4:$F$48,3,FALSE)="solar",IF(G2641="PV","solar PV","solar thermal"),IF(VLOOKUP(H2641,'Cross-Page Data'!$D$4:$F$48,3,FALSE)="wind",VLOOKUP(G2641,'Cross-Page Data'!$I$4:$J$19,2,FALSE),IF(VLOOKUP(H2641,'Cross-Page Data'!$D$4:$F$48,3,FALSE)="hydro",VLOOKUP(G2641,'Cross-Page Data'!$I$4:$J$19,2,FALSE),VLOOKUP(H2641,'Cross-Page Data'!$D$4:$F$48,3,FALSE)))))</f>
        <v/>
      </c>
      <c r="M2641" s="120">
        <f>IF(AND($P$2=FALSE,OR(F2641="Commercial NAICS Cogen",F2641="Industrial NAICS Cogen",F2641="NAICS-22 Cogen")),FALSE,IF(AND($P$3=FALSE,OR(F2641="Commercial NAICS Cogen",F2641="Commercial NAICS Non-Cogen",F2641="Industrial NAICS Cogen", F2641="industrial NAICS non-Cogen")),FALSE, TRUE))</f>
        <v/>
      </c>
    </row>
    <row r="2642">
      <c r="A2642" s="129" t="n">
        <v>50886</v>
      </c>
      <c r="B2642" s="130" t="inlineStr">
        <is>
          <t>Spokane Waste to Energy</t>
        </is>
      </c>
      <c r="C2642" s="130" t="inlineStr">
        <is>
          <t>City of Spokane</t>
        </is>
      </c>
      <c r="D2642" s="129" t="n">
        <v>42892</v>
      </c>
      <c r="E2642" s="130" t="inlineStr">
        <is>
          <t>WA</t>
        </is>
      </c>
      <c r="F2642" s="130" t="inlineStr">
        <is>
          <t>NAICS-22 Non-Cogen</t>
        </is>
      </c>
      <c r="G2642" s="130" t="inlineStr">
        <is>
          <t>ST</t>
        </is>
      </c>
      <c r="H2642" s="130" t="inlineStr">
        <is>
          <t>MSB</t>
        </is>
      </c>
      <c r="I2642" s="130" t="inlineStr">
        <is>
          <t>MLG</t>
        </is>
      </c>
      <c r="J2642" s="131" t="n">
        <v>56376.592</v>
      </c>
      <c r="K2642" s="129" t="n">
        <v>2020</v>
      </c>
      <c r="L2642" s="120">
        <f>IF(VLOOKUP(H2642,'Cross-Page Data'!$D$4:$F$48,3,FALSE)="natural gas",VLOOKUP(G2642,'Cross-Page Data'!$I$4:$J$19,2,FALSE),IF(VLOOKUP(H2642,'Cross-Page Data'!$D$4:$F$48,3,FALSE)="solar",IF(G2642="PV","solar PV","solar thermal"),IF(VLOOKUP(H2642,'Cross-Page Data'!$D$4:$F$48,3,FALSE)="wind",VLOOKUP(G2642,'Cross-Page Data'!$I$4:$J$19,2,FALSE),IF(VLOOKUP(H2642,'Cross-Page Data'!$D$4:$F$48,3,FALSE)="hydro",VLOOKUP(G2642,'Cross-Page Data'!$I$4:$J$19,2,FALSE),VLOOKUP(H2642,'Cross-Page Data'!$D$4:$F$48,3,FALSE)))))</f>
        <v/>
      </c>
      <c r="M2642" s="120">
        <f>IF(AND($P$2=FALSE,OR(F2642="Commercial NAICS Cogen",F2642="Industrial NAICS Cogen",F2642="NAICS-22 Cogen")),FALSE,IF(AND($P$3=FALSE,OR(F2642="Commercial NAICS Cogen",F2642="Commercial NAICS Non-Cogen",F2642="Industrial NAICS Cogen", F2642="industrial NAICS non-Cogen")),FALSE, TRUE))</f>
        <v/>
      </c>
    </row>
    <row r="2643">
      <c r="A2643" s="129" t="n">
        <v>50886</v>
      </c>
      <c r="B2643" s="130" t="inlineStr">
        <is>
          <t>Spokane Waste to Energy</t>
        </is>
      </c>
      <c r="C2643" s="130" t="inlineStr">
        <is>
          <t>City of Spokane</t>
        </is>
      </c>
      <c r="D2643" s="129" t="n">
        <v>42892</v>
      </c>
      <c r="E2643" s="130" t="inlineStr">
        <is>
          <t>WA</t>
        </is>
      </c>
      <c r="F2643" s="130" t="inlineStr">
        <is>
          <t>NAICS-22 Non-Cogen</t>
        </is>
      </c>
      <c r="G2643" s="130" t="inlineStr">
        <is>
          <t>ST</t>
        </is>
      </c>
      <c r="H2643" s="130" t="inlineStr">
        <is>
          <t>MSN</t>
        </is>
      </c>
      <c r="I2643" s="130" t="inlineStr">
        <is>
          <t>OTH</t>
        </is>
      </c>
      <c r="J2643" s="131" t="n">
        <v>68903.408</v>
      </c>
      <c r="K2643" s="129" t="n">
        <v>2020</v>
      </c>
      <c r="L2643" s="120">
        <f>IF(VLOOKUP(H2643,'Cross-Page Data'!$D$4:$F$48,3,FALSE)="natural gas",VLOOKUP(G2643,'Cross-Page Data'!$I$4:$J$19,2,FALSE),IF(VLOOKUP(H2643,'Cross-Page Data'!$D$4:$F$48,3,FALSE)="solar",IF(G2643="PV","solar PV","solar thermal"),IF(VLOOKUP(H2643,'Cross-Page Data'!$D$4:$F$48,3,FALSE)="wind",VLOOKUP(G2643,'Cross-Page Data'!$I$4:$J$19,2,FALSE),IF(VLOOKUP(H2643,'Cross-Page Data'!$D$4:$F$48,3,FALSE)="hydro",VLOOKUP(G2643,'Cross-Page Data'!$I$4:$J$19,2,FALSE),VLOOKUP(H2643,'Cross-Page Data'!$D$4:$F$48,3,FALSE)))))</f>
        <v/>
      </c>
      <c r="M2643" s="120">
        <f>IF(AND($P$2=FALSE,OR(F2643="Commercial NAICS Cogen",F2643="Industrial NAICS Cogen",F2643="NAICS-22 Cogen")),FALSE,IF(AND($P$3=FALSE,OR(F2643="Commercial NAICS Cogen",F2643="Commercial NAICS Non-Cogen",F2643="Industrial NAICS Cogen", F2643="industrial NAICS non-Cogen")),FALSE, TRUE))</f>
        <v/>
      </c>
    </row>
    <row r="2644">
      <c r="A2644" s="129" t="n">
        <v>50887</v>
      </c>
      <c r="B2644" s="130" t="inlineStr">
        <is>
          <t>Wheelabrator South Broward</t>
        </is>
      </c>
      <c r="C2644" s="130" t="inlineStr">
        <is>
          <t>Wheelabrator Environmental Systems</t>
        </is>
      </c>
      <c r="D2644" s="129" t="n">
        <v>20541</v>
      </c>
      <c r="E2644" s="130" t="inlineStr">
        <is>
          <t>FL</t>
        </is>
      </c>
      <c r="F2644" s="130" t="inlineStr">
        <is>
          <t>NAICS-22 Non-Cogen</t>
        </is>
      </c>
      <c r="G2644" s="130" t="inlineStr">
        <is>
          <t>ST</t>
        </is>
      </c>
      <c r="H2644" s="130" t="inlineStr">
        <is>
          <t>MSB</t>
        </is>
      </c>
      <c r="I2644" s="130" t="inlineStr">
        <is>
          <t>MLG</t>
        </is>
      </c>
      <c r="J2644" s="131" t="n">
        <v>184838.47</v>
      </c>
      <c r="K2644" s="129" t="n">
        <v>2020</v>
      </c>
      <c r="L2644" s="120">
        <f>IF(VLOOKUP(H2644,'Cross-Page Data'!$D$4:$F$48,3,FALSE)="natural gas",VLOOKUP(G2644,'Cross-Page Data'!$I$4:$J$19,2,FALSE),IF(VLOOKUP(H2644,'Cross-Page Data'!$D$4:$F$48,3,FALSE)="solar",IF(G2644="PV","solar PV","solar thermal"),IF(VLOOKUP(H2644,'Cross-Page Data'!$D$4:$F$48,3,FALSE)="wind",VLOOKUP(G2644,'Cross-Page Data'!$I$4:$J$19,2,FALSE),IF(VLOOKUP(H2644,'Cross-Page Data'!$D$4:$F$48,3,FALSE)="hydro",VLOOKUP(G2644,'Cross-Page Data'!$I$4:$J$19,2,FALSE),VLOOKUP(H2644,'Cross-Page Data'!$D$4:$F$48,3,FALSE)))))</f>
        <v/>
      </c>
      <c r="M2644" s="120">
        <f>IF(AND($P$2=FALSE,OR(F2644="Commercial NAICS Cogen",F2644="Industrial NAICS Cogen",F2644="NAICS-22 Cogen")),FALSE,IF(AND($P$3=FALSE,OR(F2644="Commercial NAICS Cogen",F2644="Commercial NAICS Non-Cogen",F2644="Industrial NAICS Cogen", F2644="industrial NAICS non-Cogen")),FALSE, TRUE))</f>
        <v/>
      </c>
    </row>
    <row r="2645">
      <c r="A2645" s="129" t="n">
        <v>50887</v>
      </c>
      <c r="B2645" s="130" t="inlineStr">
        <is>
          <t>Wheelabrator South Broward</t>
        </is>
      </c>
      <c r="C2645" s="130" t="inlineStr">
        <is>
          <t>Wheelabrator Environmental Systems</t>
        </is>
      </c>
      <c r="D2645" s="129" t="n">
        <v>20541</v>
      </c>
      <c r="E2645" s="130" t="inlineStr">
        <is>
          <t>FL</t>
        </is>
      </c>
      <c r="F2645" s="130" t="inlineStr">
        <is>
          <t>NAICS-22 Non-Cogen</t>
        </is>
      </c>
      <c r="G2645" s="130" t="inlineStr">
        <is>
          <t>ST</t>
        </is>
      </c>
      <c r="H2645" s="130" t="inlineStr">
        <is>
          <t>MSN</t>
        </is>
      </c>
      <c r="I2645" s="130" t="inlineStr">
        <is>
          <t>OTH</t>
        </is>
      </c>
      <c r="J2645" s="131" t="n">
        <v>225919.53</v>
      </c>
      <c r="K2645" s="129" t="n">
        <v>2020</v>
      </c>
      <c r="L2645" s="120">
        <f>IF(VLOOKUP(H2645,'Cross-Page Data'!$D$4:$F$48,3,FALSE)="natural gas",VLOOKUP(G2645,'Cross-Page Data'!$I$4:$J$19,2,FALSE),IF(VLOOKUP(H2645,'Cross-Page Data'!$D$4:$F$48,3,FALSE)="solar",IF(G2645="PV","solar PV","solar thermal"),IF(VLOOKUP(H2645,'Cross-Page Data'!$D$4:$F$48,3,FALSE)="wind",VLOOKUP(G2645,'Cross-Page Data'!$I$4:$J$19,2,FALSE),IF(VLOOKUP(H2645,'Cross-Page Data'!$D$4:$F$48,3,FALSE)="hydro",VLOOKUP(G2645,'Cross-Page Data'!$I$4:$J$19,2,FALSE),VLOOKUP(H2645,'Cross-Page Data'!$D$4:$F$48,3,FALSE)))))</f>
        <v/>
      </c>
      <c r="M2645" s="120">
        <f>IF(AND($P$2=FALSE,OR(F2645="Commercial NAICS Cogen",F2645="Industrial NAICS Cogen",F2645="NAICS-22 Cogen")),FALSE,IF(AND($P$3=FALSE,OR(F2645="Commercial NAICS Cogen",F2645="Commercial NAICS Non-Cogen",F2645="Industrial NAICS Cogen", F2645="industrial NAICS non-Cogen")),FALSE, TRUE))</f>
        <v/>
      </c>
    </row>
    <row r="2646">
      <c r="A2646" s="129" t="n">
        <v>50888</v>
      </c>
      <c r="B2646" s="130" t="inlineStr">
        <is>
          <t>Northampton Generating Company LP</t>
        </is>
      </c>
      <c r="C2646" s="130" t="inlineStr">
        <is>
          <t>EIF Northampton GP, LLC</t>
        </is>
      </c>
      <c r="D2646" s="129" t="n">
        <v>23013</v>
      </c>
      <c r="E2646" s="130" t="inlineStr">
        <is>
          <t>PA</t>
        </is>
      </c>
      <c r="F2646" s="130" t="inlineStr">
        <is>
          <t>NAICS-22 Non-Cogen</t>
        </is>
      </c>
      <c r="G2646" s="130" t="inlineStr">
        <is>
          <t>ST</t>
        </is>
      </c>
      <c r="H2646" s="130" t="inlineStr">
        <is>
          <t>PC</t>
        </is>
      </c>
      <c r="I2646" s="130" t="inlineStr">
        <is>
          <t>PC</t>
        </is>
      </c>
      <c r="J2646" s="131" t="n">
        <v>0</v>
      </c>
      <c r="K2646" s="129" t="n">
        <v>2020</v>
      </c>
      <c r="L2646" s="120">
        <f>IF(VLOOKUP(H2646,'Cross-Page Data'!$D$4:$F$48,3,FALSE)="natural gas",VLOOKUP(G2646,'Cross-Page Data'!$I$4:$J$19,2,FALSE),IF(VLOOKUP(H2646,'Cross-Page Data'!$D$4:$F$48,3,FALSE)="solar",IF(G2646="PV","solar PV","solar thermal"),IF(VLOOKUP(H2646,'Cross-Page Data'!$D$4:$F$48,3,FALSE)="wind",VLOOKUP(G2646,'Cross-Page Data'!$I$4:$J$19,2,FALSE),IF(VLOOKUP(H2646,'Cross-Page Data'!$D$4:$F$48,3,FALSE)="hydro",VLOOKUP(G2646,'Cross-Page Data'!$I$4:$J$19,2,FALSE),VLOOKUP(H2646,'Cross-Page Data'!$D$4:$F$48,3,FALSE)))))</f>
        <v/>
      </c>
      <c r="M2646" s="120">
        <f>IF(AND($P$2=FALSE,OR(F2646="Commercial NAICS Cogen",F2646="Industrial NAICS Cogen",F2646="NAICS-22 Cogen")),FALSE,IF(AND($P$3=FALSE,OR(F2646="Commercial NAICS Cogen",F2646="Commercial NAICS Non-Cogen",F2646="Industrial NAICS Cogen", F2646="industrial NAICS non-Cogen")),FALSE, TRUE))</f>
        <v/>
      </c>
    </row>
    <row r="2647">
      <c r="A2647" s="129" t="n">
        <v>50888</v>
      </c>
      <c r="B2647" s="130" t="inlineStr">
        <is>
          <t>Northampton Generating Company LP</t>
        </is>
      </c>
      <c r="C2647" s="130" t="inlineStr">
        <is>
          <t>EIF Northampton GP, LLC</t>
        </is>
      </c>
      <c r="D2647" s="129" t="n">
        <v>23013</v>
      </c>
      <c r="E2647" s="130" t="inlineStr">
        <is>
          <t>PA</t>
        </is>
      </c>
      <c r="F2647" s="130" t="inlineStr">
        <is>
          <t>NAICS-22 Non-Cogen</t>
        </is>
      </c>
      <c r="G2647" s="130" t="inlineStr">
        <is>
          <t>ST</t>
        </is>
      </c>
      <c r="H2647" s="130" t="inlineStr">
        <is>
          <t>TDF</t>
        </is>
      </c>
      <c r="I2647" s="130" t="inlineStr">
        <is>
          <t>OTH</t>
        </is>
      </c>
      <c r="J2647" s="131" t="n">
        <v>881.7809999999999</v>
      </c>
      <c r="K2647" s="129" t="n">
        <v>2020</v>
      </c>
      <c r="L2647" s="120">
        <f>IF(VLOOKUP(H2647,'Cross-Page Data'!$D$4:$F$48,3,FALSE)="natural gas",VLOOKUP(G2647,'Cross-Page Data'!$I$4:$J$19,2,FALSE),IF(VLOOKUP(H2647,'Cross-Page Data'!$D$4:$F$48,3,FALSE)="solar",IF(G2647="PV","solar PV","solar thermal"),IF(VLOOKUP(H2647,'Cross-Page Data'!$D$4:$F$48,3,FALSE)="wind",VLOOKUP(G2647,'Cross-Page Data'!$I$4:$J$19,2,FALSE),IF(VLOOKUP(H2647,'Cross-Page Data'!$D$4:$F$48,3,FALSE)="hydro",VLOOKUP(G2647,'Cross-Page Data'!$I$4:$J$19,2,FALSE),VLOOKUP(H2647,'Cross-Page Data'!$D$4:$F$48,3,FALSE)))))</f>
        <v/>
      </c>
      <c r="M2647" s="120">
        <f>IF(AND($P$2=FALSE,OR(F2647="Commercial NAICS Cogen",F2647="Industrial NAICS Cogen",F2647="NAICS-22 Cogen")),FALSE,IF(AND($P$3=FALSE,OR(F2647="Commercial NAICS Cogen",F2647="Commercial NAICS Non-Cogen",F2647="Industrial NAICS Cogen", F2647="industrial NAICS non-Cogen")),FALSE, TRUE))</f>
        <v/>
      </c>
    </row>
    <row r="2648">
      <c r="A2648" s="129" t="n">
        <v>50888</v>
      </c>
      <c r="B2648" s="130" t="inlineStr">
        <is>
          <t>Northampton Generating Company LP</t>
        </is>
      </c>
      <c r="C2648" s="130" t="inlineStr">
        <is>
          <t>EIF Northampton GP, LLC</t>
        </is>
      </c>
      <c r="D2648" s="129" t="n">
        <v>23013</v>
      </c>
      <c r="E2648" s="130" t="inlineStr">
        <is>
          <t>PA</t>
        </is>
      </c>
      <c r="F2648" s="130" t="inlineStr">
        <is>
          <t>NAICS-22 Non-Cogen</t>
        </is>
      </c>
      <c r="G2648" s="130" t="inlineStr">
        <is>
          <t>ST</t>
        </is>
      </c>
      <c r="H2648" s="130" t="inlineStr">
        <is>
          <t>WC</t>
        </is>
      </c>
      <c r="I2648" s="130" t="inlineStr">
        <is>
          <t>WOC</t>
        </is>
      </c>
      <c r="J2648" s="131" t="n">
        <v>8048.552</v>
      </c>
      <c r="K2648" s="129" t="n">
        <v>2020</v>
      </c>
      <c r="L2648" s="120">
        <f>IF(VLOOKUP(H2648,'Cross-Page Data'!$D$4:$F$48,3,FALSE)="natural gas",VLOOKUP(G2648,'Cross-Page Data'!$I$4:$J$19,2,FALSE),IF(VLOOKUP(H2648,'Cross-Page Data'!$D$4:$F$48,3,FALSE)="solar",IF(G2648="PV","solar PV","solar thermal"),IF(VLOOKUP(H2648,'Cross-Page Data'!$D$4:$F$48,3,FALSE)="wind",VLOOKUP(G2648,'Cross-Page Data'!$I$4:$J$19,2,FALSE),IF(VLOOKUP(H2648,'Cross-Page Data'!$D$4:$F$48,3,FALSE)="hydro",VLOOKUP(G2648,'Cross-Page Data'!$I$4:$J$19,2,FALSE),VLOOKUP(H2648,'Cross-Page Data'!$D$4:$F$48,3,FALSE)))))</f>
        <v/>
      </c>
      <c r="M2648" s="120">
        <f>IF(AND($P$2=FALSE,OR(F2648="Commercial NAICS Cogen",F2648="Industrial NAICS Cogen",F2648="NAICS-22 Cogen")),FALSE,IF(AND($P$3=FALSE,OR(F2648="Commercial NAICS Cogen",F2648="Commercial NAICS Non-Cogen",F2648="Industrial NAICS Cogen", F2648="industrial NAICS non-Cogen")),FALSE, TRUE))</f>
        <v/>
      </c>
    </row>
    <row r="2649">
      <c r="A2649" s="129" t="n">
        <v>50888</v>
      </c>
      <c r="B2649" s="130" t="inlineStr">
        <is>
          <t>Northampton Generating Company LP</t>
        </is>
      </c>
      <c r="C2649" s="130" t="inlineStr">
        <is>
          <t>EIF Northampton GP, LLC</t>
        </is>
      </c>
      <c r="D2649" s="129" t="n">
        <v>23013</v>
      </c>
      <c r="E2649" s="130" t="inlineStr">
        <is>
          <t>PA</t>
        </is>
      </c>
      <c r="F2649" s="130" t="inlineStr">
        <is>
          <t>NAICS-22 Non-Cogen</t>
        </is>
      </c>
      <c r="G2649" s="130" t="inlineStr">
        <is>
          <t>ST</t>
        </is>
      </c>
      <c r="H2649" s="130" t="inlineStr">
        <is>
          <t>WDS</t>
        </is>
      </c>
      <c r="I2649" s="130" t="inlineStr">
        <is>
          <t>WWW</t>
        </is>
      </c>
      <c r="J2649" s="131" t="n">
        <v>57.333</v>
      </c>
      <c r="K2649" s="129" t="n">
        <v>2020</v>
      </c>
      <c r="L2649" s="120">
        <f>IF(VLOOKUP(H2649,'Cross-Page Data'!$D$4:$F$48,3,FALSE)="natural gas",VLOOKUP(G2649,'Cross-Page Data'!$I$4:$J$19,2,FALSE),IF(VLOOKUP(H2649,'Cross-Page Data'!$D$4:$F$48,3,FALSE)="solar",IF(G2649="PV","solar PV","solar thermal"),IF(VLOOKUP(H2649,'Cross-Page Data'!$D$4:$F$48,3,FALSE)="wind",VLOOKUP(G2649,'Cross-Page Data'!$I$4:$J$19,2,FALSE),IF(VLOOKUP(H2649,'Cross-Page Data'!$D$4:$F$48,3,FALSE)="hydro",VLOOKUP(G2649,'Cross-Page Data'!$I$4:$J$19,2,FALSE),VLOOKUP(H2649,'Cross-Page Data'!$D$4:$F$48,3,FALSE)))))</f>
        <v/>
      </c>
      <c r="M2649" s="120">
        <f>IF(AND($P$2=FALSE,OR(F2649="Commercial NAICS Cogen",F2649="Industrial NAICS Cogen",F2649="NAICS-22 Cogen")),FALSE,IF(AND($P$3=FALSE,OR(F2649="Commercial NAICS Cogen",F2649="Commercial NAICS Non-Cogen",F2649="Industrial NAICS Cogen", F2649="industrial NAICS non-Cogen")),FALSE, TRUE))</f>
        <v/>
      </c>
    </row>
    <row r="2650">
      <c r="A2650" s="129" t="n">
        <v>50888</v>
      </c>
      <c r="B2650" s="130" t="inlineStr">
        <is>
          <t>Northampton Generating Company LP</t>
        </is>
      </c>
      <c r="C2650" s="130" t="inlineStr">
        <is>
          <t>EIF Northampton GP, LLC</t>
        </is>
      </c>
      <c r="D2650" s="129" t="n">
        <v>23013</v>
      </c>
      <c r="E2650" s="130" t="inlineStr">
        <is>
          <t>PA</t>
        </is>
      </c>
      <c r="F2650" s="130" t="inlineStr">
        <is>
          <t>NAICS-22 Non-Cogen</t>
        </is>
      </c>
      <c r="G2650" s="130" t="inlineStr">
        <is>
          <t>ST</t>
        </is>
      </c>
      <c r="H2650" s="130" t="inlineStr">
        <is>
          <t>WO</t>
        </is>
      </c>
      <c r="I2650" s="130" t="inlineStr">
        <is>
          <t>WOO</t>
        </is>
      </c>
      <c r="J2650" s="131" t="n">
        <v>459.334</v>
      </c>
      <c r="K2650" s="129" t="n">
        <v>2020</v>
      </c>
      <c r="L2650" s="120">
        <f>IF(VLOOKUP(H2650,'Cross-Page Data'!$D$4:$F$48,3,FALSE)="natural gas",VLOOKUP(G2650,'Cross-Page Data'!$I$4:$J$19,2,FALSE),IF(VLOOKUP(H2650,'Cross-Page Data'!$D$4:$F$48,3,FALSE)="solar",IF(G2650="PV","solar PV","solar thermal"),IF(VLOOKUP(H2650,'Cross-Page Data'!$D$4:$F$48,3,FALSE)="wind",VLOOKUP(G2650,'Cross-Page Data'!$I$4:$J$19,2,FALSE),IF(VLOOKUP(H2650,'Cross-Page Data'!$D$4:$F$48,3,FALSE)="hydro",VLOOKUP(G2650,'Cross-Page Data'!$I$4:$J$19,2,FALSE),VLOOKUP(H2650,'Cross-Page Data'!$D$4:$F$48,3,FALSE)))))</f>
        <v/>
      </c>
      <c r="M2650" s="120">
        <f>IF(AND($P$2=FALSE,OR(F2650="Commercial NAICS Cogen",F2650="Industrial NAICS Cogen",F2650="NAICS-22 Cogen")),FALSE,IF(AND($P$3=FALSE,OR(F2650="Commercial NAICS Cogen",F2650="Commercial NAICS Non-Cogen",F2650="Industrial NAICS Cogen", F2650="industrial NAICS non-Cogen")),FALSE, TRUE))</f>
        <v/>
      </c>
    </row>
    <row r="2651">
      <c r="A2651" s="129" t="n">
        <v>50900</v>
      </c>
      <c r="B2651" s="130" t="inlineStr">
        <is>
          <t>Covington Facility</t>
        </is>
      </c>
      <c r="C2651" s="130" t="inlineStr">
        <is>
          <t>WestRock Corp</t>
        </is>
      </c>
      <c r="D2651" s="129" t="n">
        <v>20508</v>
      </c>
      <c r="E2651" s="130" t="inlineStr">
        <is>
          <t>VA</t>
        </is>
      </c>
      <c r="F2651" s="130" t="inlineStr">
        <is>
          <t>Industrial NAICS Cogen</t>
        </is>
      </c>
      <c r="G2651" s="130" t="inlineStr">
        <is>
          <t>ST</t>
        </is>
      </c>
      <c r="H2651" s="130" t="inlineStr">
        <is>
          <t>BIT</t>
        </is>
      </c>
      <c r="I2651" s="130" t="inlineStr">
        <is>
          <t>COL</t>
        </is>
      </c>
      <c r="J2651" s="131" t="n">
        <v>105215.26</v>
      </c>
      <c r="K2651" s="129" t="n">
        <v>2020</v>
      </c>
      <c r="L2651" s="120">
        <f>IF(VLOOKUP(H2651,'Cross-Page Data'!$D$4:$F$48,3,FALSE)="natural gas",VLOOKUP(G2651,'Cross-Page Data'!$I$4:$J$19,2,FALSE),IF(VLOOKUP(H2651,'Cross-Page Data'!$D$4:$F$48,3,FALSE)="solar",IF(G2651="PV","solar PV","solar thermal"),IF(VLOOKUP(H2651,'Cross-Page Data'!$D$4:$F$48,3,FALSE)="wind",VLOOKUP(G2651,'Cross-Page Data'!$I$4:$J$19,2,FALSE),IF(VLOOKUP(H2651,'Cross-Page Data'!$D$4:$F$48,3,FALSE)="hydro",VLOOKUP(G2651,'Cross-Page Data'!$I$4:$J$19,2,FALSE),VLOOKUP(H2651,'Cross-Page Data'!$D$4:$F$48,3,FALSE)))))</f>
        <v/>
      </c>
      <c r="M2651" s="120">
        <f>IF(AND($P$2=FALSE,OR(F2651="Commercial NAICS Cogen",F2651="Industrial NAICS Cogen",F2651="NAICS-22 Cogen")),FALSE,IF(AND($P$3=FALSE,OR(F2651="Commercial NAICS Cogen",F2651="Commercial NAICS Non-Cogen",F2651="Industrial NAICS Cogen", F2651="industrial NAICS non-Cogen")),FALSE, TRUE))</f>
        <v/>
      </c>
    </row>
    <row r="2652">
      <c r="A2652" s="129" t="n">
        <v>50900</v>
      </c>
      <c r="B2652" s="130" t="inlineStr">
        <is>
          <t>Covington Facility</t>
        </is>
      </c>
      <c r="C2652" s="130" t="inlineStr">
        <is>
          <t>WestRock Corp</t>
        </is>
      </c>
      <c r="D2652" s="129" t="n">
        <v>20508</v>
      </c>
      <c r="E2652" s="130" t="inlineStr">
        <is>
          <t>VA</t>
        </is>
      </c>
      <c r="F2652" s="130" t="inlineStr">
        <is>
          <t>Industrial NAICS Cogen</t>
        </is>
      </c>
      <c r="G2652" s="130" t="inlineStr">
        <is>
          <t>ST</t>
        </is>
      </c>
      <c r="H2652" s="130" t="inlineStr">
        <is>
          <t>BLQ</t>
        </is>
      </c>
      <c r="I2652" s="130" t="inlineStr">
        <is>
          <t>WWW</t>
        </is>
      </c>
      <c r="J2652" s="131" t="n">
        <v>395340.88</v>
      </c>
      <c r="K2652" s="129" t="n">
        <v>2020</v>
      </c>
      <c r="L2652" s="120">
        <f>IF(VLOOKUP(H2652,'Cross-Page Data'!$D$4:$F$48,3,FALSE)="natural gas",VLOOKUP(G2652,'Cross-Page Data'!$I$4:$J$19,2,FALSE),IF(VLOOKUP(H2652,'Cross-Page Data'!$D$4:$F$48,3,FALSE)="solar",IF(G2652="PV","solar PV","solar thermal"),IF(VLOOKUP(H2652,'Cross-Page Data'!$D$4:$F$48,3,FALSE)="wind",VLOOKUP(G2652,'Cross-Page Data'!$I$4:$J$19,2,FALSE),IF(VLOOKUP(H2652,'Cross-Page Data'!$D$4:$F$48,3,FALSE)="hydro",VLOOKUP(G2652,'Cross-Page Data'!$I$4:$J$19,2,FALSE),VLOOKUP(H2652,'Cross-Page Data'!$D$4:$F$48,3,FALSE)))))</f>
        <v/>
      </c>
      <c r="M2652" s="120">
        <f>IF(AND($P$2=FALSE,OR(F2652="Commercial NAICS Cogen",F2652="Industrial NAICS Cogen",F2652="NAICS-22 Cogen")),FALSE,IF(AND($P$3=FALSE,OR(F2652="Commercial NAICS Cogen",F2652="Commercial NAICS Non-Cogen",F2652="Industrial NAICS Cogen", F2652="industrial NAICS non-Cogen")),FALSE, TRUE))</f>
        <v/>
      </c>
    </row>
    <row r="2653">
      <c r="A2653" s="129" t="n">
        <v>50900</v>
      </c>
      <c r="B2653" s="130" t="inlineStr">
        <is>
          <t>Covington Facility</t>
        </is>
      </c>
      <c r="C2653" s="130" t="inlineStr">
        <is>
          <t>WestRock Corp</t>
        </is>
      </c>
      <c r="D2653" s="129" t="n">
        <v>20508</v>
      </c>
      <c r="E2653" s="130" t="inlineStr">
        <is>
          <t>VA</t>
        </is>
      </c>
      <c r="F2653" s="130" t="inlineStr">
        <is>
          <t>Industrial NAICS Cogen</t>
        </is>
      </c>
      <c r="G2653" s="130" t="inlineStr">
        <is>
          <t>ST</t>
        </is>
      </c>
      <c r="H2653" s="130" t="inlineStr">
        <is>
          <t>DFO</t>
        </is>
      </c>
      <c r="I2653" s="130" t="inlineStr">
        <is>
          <t>DFO</t>
        </is>
      </c>
      <c r="J2653" s="131" t="n">
        <v>74.779</v>
      </c>
      <c r="K2653" s="129" t="n">
        <v>2020</v>
      </c>
      <c r="L2653" s="120">
        <f>IF(VLOOKUP(H2653,'Cross-Page Data'!$D$4:$F$48,3,FALSE)="natural gas",VLOOKUP(G2653,'Cross-Page Data'!$I$4:$J$19,2,FALSE),IF(VLOOKUP(H2653,'Cross-Page Data'!$D$4:$F$48,3,FALSE)="solar",IF(G2653="PV","solar PV","solar thermal"),IF(VLOOKUP(H2653,'Cross-Page Data'!$D$4:$F$48,3,FALSE)="wind",VLOOKUP(G2653,'Cross-Page Data'!$I$4:$J$19,2,FALSE),IF(VLOOKUP(H2653,'Cross-Page Data'!$D$4:$F$48,3,FALSE)="hydro",VLOOKUP(G2653,'Cross-Page Data'!$I$4:$J$19,2,FALSE),VLOOKUP(H2653,'Cross-Page Data'!$D$4:$F$48,3,FALSE)))))</f>
        <v/>
      </c>
      <c r="M2653" s="120">
        <f>IF(AND($P$2=FALSE,OR(F2653="Commercial NAICS Cogen",F2653="Industrial NAICS Cogen",F2653="NAICS-22 Cogen")),FALSE,IF(AND($P$3=FALSE,OR(F2653="Commercial NAICS Cogen",F2653="Commercial NAICS Non-Cogen",F2653="Industrial NAICS Cogen", F2653="industrial NAICS non-Cogen")),FALSE, TRUE))</f>
        <v/>
      </c>
    </row>
    <row r="2654">
      <c r="A2654" s="129" t="n">
        <v>50900</v>
      </c>
      <c r="B2654" s="130" t="inlineStr">
        <is>
          <t>Covington Facility</t>
        </is>
      </c>
      <c r="C2654" s="130" t="inlineStr">
        <is>
          <t>WestRock Corp</t>
        </is>
      </c>
      <c r="D2654" s="129" t="n">
        <v>20508</v>
      </c>
      <c r="E2654" s="130" t="inlineStr">
        <is>
          <t>VA</t>
        </is>
      </c>
      <c r="F2654" s="130" t="inlineStr">
        <is>
          <t>Industrial NAICS Cogen</t>
        </is>
      </c>
      <c r="G2654" s="130" t="inlineStr">
        <is>
          <t>ST</t>
        </is>
      </c>
      <c r="H2654" s="130" t="inlineStr">
        <is>
          <t>NG</t>
        </is>
      </c>
      <c r="I2654" s="130" t="inlineStr">
        <is>
          <t>NG</t>
        </is>
      </c>
      <c r="J2654" s="131" t="n">
        <v>179337.46</v>
      </c>
      <c r="K2654" s="129" t="n">
        <v>2020</v>
      </c>
      <c r="L2654" s="120">
        <f>IF(VLOOKUP(H2654,'Cross-Page Data'!$D$4:$F$48,3,FALSE)="natural gas",VLOOKUP(G2654,'Cross-Page Data'!$I$4:$J$19,2,FALSE),IF(VLOOKUP(H2654,'Cross-Page Data'!$D$4:$F$48,3,FALSE)="solar",IF(G2654="PV","solar PV","solar thermal"),IF(VLOOKUP(H2654,'Cross-Page Data'!$D$4:$F$48,3,FALSE)="wind",VLOOKUP(G2654,'Cross-Page Data'!$I$4:$J$19,2,FALSE),IF(VLOOKUP(H2654,'Cross-Page Data'!$D$4:$F$48,3,FALSE)="hydro",VLOOKUP(G2654,'Cross-Page Data'!$I$4:$J$19,2,FALSE),VLOOKUP(H2654,'Cross-Page Data'!$D$4:$F$48,3,FALSE)))))</f>
        <v/>
      </c>
      <c r="M2654" s="120">
        <f>IF(AND($P$2=FALSE,OR(F2654="Commercial NAICS Cogen",F2654="Industrial NAICS Cogen",F2654="NAICS-22 Cogen")),FALSE,IF(AND($P$3=FALSE,OR(F2654="Commercial NAICS Cogen",F2654="Commercial NAICS Non-Cogen",F2654="Industrial NAICS Cogen", F2654="industrial NAICS non-Cogen")),FALSE, TRUE))</f>
        <v/>
      </c>
    </row>
    <row r="2655">
      <c r="A2655" s="129" t="n">
        <v>50900</v>
      </c>
      <c r="B2655" s="130" t="inlineStr">
        <is>
          <t>Covington Facility</t>
        </is>
      </c>
      <c r="C2655" s="130" t="inlineStr">
        <is>
          <t>WestRock Corp</t>
        </is>
      </c>
      <c r="D2655" s="129" t="n">
        <v>20508</v>
      </c>
      <c r="E2655" s="130" t="inlineStr">
        <is>
          <t>VA</t>
        </is>
      </c>
      <c r="F2655" s="130" t="inlineStr">
        <is>
          <t>Industrial NAICS Cogen</t>
        </is>
      </c>
      <c r="G2655" s="130" t="inlineStr">
        <is>
          <t>ST</t>
        </is>
      </c>
      <c r="H2655" s="130" t="inlineStr">
        <is>
          <t>RFO</t>
        </is>
      </c>
      <c r="I2655" s="130" t="inlineStr">
        <is>
          <t>RFO</t>
        </is>
      </c>
      <c r="J2655" s="131" t="n">
        <v>2817.516</v>
      </c>
      <c r="K2655" s="129" t="n">
        <v>2020</v>
      </c>
      <c r="L2655" s="120">
        <f>IF(VLOOKUP(H2655,'Cross-Page Data'!$D$4:$F$48,3,FALSE)="natural gas",VLOOKUP(G2655,'Cross-Page Data'!$I$4:$J$19,2,FALSE),IF(VLOOKUP(H2655,'Cross-Page Data'!$D$4:$F$48,3,FALSE)="solar",IF(G2655="PV","solar PV","solar thermal"),IF(VLOOKUP(H2655,'Cross-Page Data'!$D$4:$F$48,3,FALSE)="wind",VLOOKUP(G2655,'Cross-Page Data'!$I$4:$J$19,2,FALSE),IF(VLOOKUP(H2655,'Cross-Page Data'!$D$4:$F$48,3,FALSE)="hydro",VLOOKUP(G2655,'Cross-Page Data'!$I$4:$J$19,2,FALSE),VLOOKUP(H2655,'Cross-Page Data'!$D$4:$F$48,3,FALSE)))))</f>
        <v/>
      </c>
      <c r="M2655" s="120">
        <f>IF(AND($P$2=FALSE,OR(F2655="Commercial NAICS Cogen",F2655="Industrial NAICS Cogen",F2655="NAICS-22 Cogen")),FALSE,IF(AND($P$3=FALSE,OR(F2655="Commercial NAICS Cogen",F2655="Commercial NAICS Non-Cogen",F2655="Industrial NAICS Cogen", F2655="industrial NAICS non-Cogen")),FALSE, TRUE))</f>
        <v/>
      </c>
    </row>
    <row r="2656">
      <c r="A2656" s="129" t="n">
        <v>50900</v>
      </c>
      <c r="B2656" s="130" t="inlineStr">
        <is>
          <t>Covington Facility</t>
        </is>
      </c>
      <c r="C2656" s="130" t="inlineStr">
        <is>
          <t>WestRock Corp</t>
        </is>
      </c>
      <c r="D2656" s="129" t="n">
        <v>20508</v>
      </c>
      <c r="E2656" s="130" t="inlineStr">
        <is>
          <t>VA</t>
        </is>
      </c>
      <c r="F2656" s="130" t="inlineStr">
        <is>
          <t>Industrial NAICS Cogen</t>
        </is>
      </c>
      <c r="G2656" s="130" t="inlineStr">
        <is>
          <t>ST</t>
        </is>
      </c>
      <c r="H2656" s="130" t="inlineStr">
        <is>
          <t>WDS</t>
        </is>
      </c>
      <c r="I2656" s="130" t="inlineStr">
        <is>
          <t>WWW</t>
        </is>
      </c>
      <c r="J2656" s="131" t="n">
        <v>150504.1</v>
      </c>
      <c r="K2656" s="129" t="n">
        <v>2020</v>
      </c>
      <c r="L2656" s="120">
        <f>IF(VLOOKUP(H2656,'Cross-Page Data'!$D$4:$F$48,3,FALSE)="natural gas",VLOOKUP(G2656,'Cross-Page Data'!$I$4:$J$19,2,FALSE),IF(VLOOKUP(H2656,'Cross-Page Data'!$D$4:$F$48,3,FALSE)="solar",IF(G2656="PV","solar PV","solar thermal"),IF(VLOOKUP(H2656,'Cross-Page Data'!$D$4:$F$48,3,FALSE)="wind",VLOOKUP(G2656,'Cross-Page Data'!$I$4:$J$19,2,FALSE),IF(VLOOKUP(H2656,'Cross-Page Data'!$D$4:$F$48,3,FALSE)="hydro",VLOOKUP(G2656,'Cross-Page Data'!$I$4:$J$19,2,FALSE),VLOOKUP(H2656,'Cross-Page Data'!$D$4:$F$48,3,FALSE)))))</f>
        <v/>
      </c>
      <c r="M2656" s="120">
        <f>IF(AND($P$2=FALSE,OR(F2656="Commercial NAICS Cogen",F2656="Industrial NAICS Cogen",F2656="NAICS-22 Cogen")),FALSE,IF(AND($P$3=FALSE,OR(F2656="Commercial NAICS Cogen",F2656="Commercial NAICS Non-Cogen",F2656="Industrial NAICS Cogen", F2656="industrial NAICS non-Cogen")),FALSE, TRUE))</f>
        <v/>
      </c>
    </row>
    <row r="2657">
      <c r="A2657" s="129" t="n">
        <v>50903</v>
      </c>
      <c r="B2657" s="130" t="inlineStr">
        <is>
          <t>Sagamore Plant Cogeneration</t>
        </is>
      </c>
      <c r="C2657" s="130" t="inlineStr">
        <is>
          <t>Tate &amp; Lyle Ingredients Americas Inc</t>
        </is>
      </c>
      <c r="D2657" s="129" t="n">
        <v>8</v>
      </c>
      <c r="E2657" s="130" t="inlineStr">
        <is>
          <t>IN</t>
        </is>
      </c>
      <c r="F2657" s="130" t="inlineStr">
        <is>
          <t>Industrial NAICS Cogen</t>
        </is>
      </c>
      <c r="G2657" s="130" t="inlineStr">
        <is>
          <t>ST</t>
        </is>
      </c>
      <c r="H2657" s="130" t="inlineStr">
        <is>
          <t>BIT</t>
        </is>
      </c>
      <c r="I2657" s="130" t="inlineStr">
        <is>
          <t>COL</t>
        </is>
      </c>
      <c r="J2657" s="131" t="n">
        <v>0</v>
      </c>
      <c r="K2657" s="129" t="n">
        <v>2020</v>
      </c>
      <c r="L2657" s="120">
        <f>IF(VLOOKUP(H2657,'Cross-Page Data'!$D$4:$F$48,3,FALSE)="natural gas",VLOOKUP(G2657,'Cross-Page Data'!$I$4:$J$19,2,FALSE),IF(VLOOKUP(H2657,'Cross-Page Data'!$D$4:$F$48,3,FALSE)="solar",IF(G2657="PV","solar PV","solar thermal"),IF(VLOOKUP(H2657,'Cross-Page Data'!$D$4:$F$48,3,FALSE)="wind",VLOOKUP(G2657,'Cross-Page Data'!$I$4:$J$19,2,FALSE),IF(VLOOKUP(H2657,'Cross-Page Data'!$D$4:$F$48,3,FALSE)="hydro",VLOOKUP(G2657,'Cross-Page Data'!$I$4:$J$19,2,FALSE),VLOOKUP(H2657,'Cross-Page Data'!$D$4:$F$48,3,FALSE)))))</f>
        <v/>
      </c>
      <c r="M2657" s="120">
        <f>IF(AND($P$2=FALSE,OR(F2657="Commercial NAICS Cogen",F2657="Industrial NAICS Cogen",F2657="NAICS-22 Cogen")),FALSE,IF(AND($P$3=FALSE,OR(F2657="Commercial NAICS Cogen",F2657="Commercial NAICS Non-Cogen",F2657="Industrial NAICS Cogen", F2657="industrial NAICS non-Cogen")),FALSE, TRUE))</f>
        <v/>
      </c>
    </row>
    <row r="2658">
      <c r="A2658" s="129" t="n">
        <v>50903</v>
      </c>
      <c r="B2658" s="130" t="inlineStr">
        <is>
          <t>Sagamore Plant Cogeneration</t>
        </is>
      </c>
      <c r="C2658" s="130" t="inlineStr">
        <is>
          <t>Tate &amp; Lyle Ingredients Americas Inc</t>
        </is>
      </c>
      <c r="D2658" s="129" t="n">
        <v>8</v>
      </c>
      <c r="E2658" s="130" t="inlineStr">
        <is>
          <t>IN</t>
        </is>
      </c>
      <c r="F2658" s="130" t="inlineStr">
        <is>
          <t>Industrial NAICS Cogen</t>
        </is>
      </c>
      <c r="G2658" s="130" t="inlineStr">
        <is>
          <t>ST</t>
        </is>
      </c>
      <c r="H2658" s="130" t="inlineStr">
        <is>
          <t>NG</t>
        </is>
      </c>
      <c r="I2658" s="130" t="inlineStr">
        <is>
          <t>NG</t>
        </is>
      </c>
      <c r="J2658" s="131" t="n">
        <v>6725.98</v>
      </c>
      <c r="K2658" s="129" t="n">
        <v>2020</v>
      </c>
      <c r="L2658" s="120">
        <f>IF(VLOOKUP(H2658,'Cross-Page Data'!$D$4:$F$48,3,FALSE)="natural gas",VLOOKUP(G2658,'Cross-Page Data'!$I$4:$J$19,2,FALSE),IF(VLOOKUP(H2658,'Cross-Page Data'!$D$4:$F$48,3,FALSE)="solar",IF(G2658="PV","solar PV","solar thermal"),IF(VLOOKUP(H2658,'Cross-Page Data'!$D$4:$F$48,3,FALSE)="wind",VLOOKUP(G2658,'Cross-Page Data'!$I$4:$J$19,2,FALSE),IF(VLOOKUP(H2658,'Cross-Page Data'!$D$4:$F$48,3,FALSE)="hydro",VLOOKUP(G2658,'Cross-Page Data'!$I$4:$J$19,2,FALSE),VLOOKUP(H2658,'Cross-Page Data'!$D$4:$F$48,3,FALSE)))))</f>
        <v/>
      </c>
      <c r="M2658" s="120">
        <f>IF(AND($P$2=FALSE,OR(F2658="Commercial NAICS Cogen",F2658="Industrial NAICS Cogen",F2658="NAICS-22 Cogen")),FALSE,IF(AND($P$3=FALSE,OR(F2658="Commercial NAICS Cogen",F2658="Commercial NAICS Non-Cogen",F2658="Industrial NAICS Cogen", F2658="industrial NAICS non-Cogen")),FALSE, TRUE))</f>
        <v/>
      </c>
    </row>
    <row r="2659">
      <c r="A2659" s="129" t="n">
        <v>50931</v>
      </c>
      <c r="B2659" s="130" t="inlineStr">
        <is>
          <t>Yellowstone Energy LP</t>
        </is>
      </c>
      <c r="C2659" s="130" t="inlineStr">
        <is>
          <t>Yellowstone Energy LP</t>
        </is>
      </c>
      <c r="D2659" s="129" t="n">
        <v>21773</v>
      </c>
      <c r="E2659" s="130" t="inlineStr">
        <is>
          <t>MT</t>
        </is>
      </c>
      <c r="F2659" s="130" t="inlineStr">
        <is>
          <t>NAICS-22 Cogen</t>
        </is>
      </c>
      <c r="G2659" s="130" t="inlineStr">
        <is>
          <t>ST</t>
        </is>
      </c>
      <c r="H2659" s="130" t="inlineStr">
        <is>
          <t>DFO</t>
        </is>
      </c>
      <c r="I2659" s="130" t="inlineStr">
        <is>
          <t>DFO</t>
        </is>
      </c>
      <c r="J2659" s="131" t="n">
        <v>385.054</v>
      </c>
      <c r="K2659" s="129" t="n">
        <v>2020</v>
      </c>
      <c r="L2659" s="120">
        <f>IF(VLOOKUP(H2659,'Cross-Page Data'!$D$4:$F$48,3,FALSE)="natural gas",VLOOKUP(G2659,'Cross-Page Data'!$I$4:$J$19,2,FALSE),IF(VLOOKUP(H2659,'Cross-Page Data'!$D$4:$F$48,3,FALSE)="solar",IF(G2659="PV","solar PV","solar thermal"),IF(VLOOKUP(H2659,'Cross-Page Data'!$D$4:$F$48,3,FALSE)="wind",VLOOKUP(G2659,'Cross-Page Data'!$I$4:$J$19,2,FALSE),IF(VLOOKUP(H2659,'Cross-Page Data'!$D$4:$F$48,3,FALSE)="hydro",VLOOKUP(G2659,'Cross-Page Data'!$I$4:$J$19,2,FALSE),VLOOKUP(H2659,'Cross-Page Data'!$D$4:$F$48,3,FALSE)))))</f>
        <v/>
      </c>
      <c r="M2659" s="120">
        <f>IF(AND($P$2=FALSE,OR(F2659="Commercial NAICS Cogen",F2659="Industrial NAICS Cogen",F2659="NAICS-22 Cogen")),FALSE,IF(AND($P$3=FALSE,OR(F2659="Commercial NAICS Cogen",F2659="Commercial NAICS Non-Cogen",F2659="Industrial NAICS Cogen", F2659="industrial NAICS non-Cogen")),FALSE, TRUE))</f>
        <v/>
      </c>
    </row>
    <row r="2660">
      <c r="A2660" s="129" t="n">
        <v>50931</v>
      </c>
      <c r="B2660" s="130" t="inlineStr">
        <is>
          <t>Yellowstone Energy LP</t>
        </is>
      </c>
      <c r="C2660" s="130" t="inlineStr">
        <is>
          <t>Yellowstone Energy LP</t>
        </is>
      </c>
      <c r="D2660" s="129" t="n">
        <v>21773</v>
      </c>
      <c r="E2660" s="130" t="inlineStr">
        <is>
          <t>MT</t>
        </is>
      </c>
      <c r="F2660" s="130" t="inlineStr">
        <is>
          <t>NAICS-22 Cogen</t>
        </is>
      </c>
      <c r="G2660" s="130" t="inlineStr">
        <is>
          <t>ST</t>
        </is>
      </c>
      <c r="H2660" s="130" t="inlineStr">
        <is>
          <t>OG</t>
        </is>
      </c>
      <c r="I2660" s="130" t="inlineStr">
        <is>
          <t>OOG</t>
        </is>
      </c>
      <c r="J2660" s="131" t="n">
        <v>11635.256</v>
      </c>
      <c r="K2660" s="129" t="n">
        <v>2020</v>
      </c>
      <c r="L2660" s="120">
        <f>IF(VLOOKUP(H2660,'Cross-Page Data'!$D$4:$F$48,3,FALSE)="natural gas",VLOOKUP(G2660,'Cross-Page Data'!$I$4:$J$19,2,FALSE),IF(VLOOKUP(H2660,'Cross-Page Data'!$D$4:$F$48,3,FALSE)="solar",IF(G2660="PV","solar PV","solar thermal"),IF(VLOOKUP(H2660,'Cross-Page Data'!$D$4:$F$48,3,FALSE)="wind",VLOOKUP(G2660,'Cross-Page Data'!$I$4:$J$19,2,FALSE),IF(VLOOKUP(H2660,'Cross-Page Data'!$D$4:$F$48,3,FALSE)="hydro",VLOOKUP(G2660,'Cross-Page Data'!$I$4:$J$19,2,FALSE),VLOOKUP(H2660,'Cross-Page Data'!$D$4:$F$48,3,FALSE)))))</f>
        <v/>
      </c>
      <c r="M2660" s="120">
        <f>IF(AND($P$2=FALSE,OR(F2660="Commercial NAICS Cogen",F2660="Industrial NAICS Cogen",F2660="NAICS-22 Cogen")),FALSE,IF(AND($P$3=FALSE,OR(F2660="Commercial NAICS Cogen",F2660="Commercial NAICS Non-Cogen",F2660="Industrial NAICS Cogen", F2660="industrial NAICS non-Cogen")),FALSE, TRUE))</f>
        <v/>
      </c>
    </row>
    <row r="2661">
      <c r="A2661" s="129" t="n">
        <v>50931</v>
      </c>
      <c r="B2661" s="130" t="inlineStr">
        <is>
          <t>Yellowstone Energy LP</t>
        </is>
      </c>
      <c r="C2661" s="130" t="inlineStr">
        <is>
          <t>Yellowstone Energy LP</t>
        </is>
      </c>
      <c r="D2661" s="129" t="n">
        <v>21773</v>
      </c>
      <c r="E2661" s="130" t="inlineStr">
        <is>
          <t>MT</t>
        </is>
      </c>
      <c r="F2661" s="130" t="inlineStr">
        <is>
          <t>NAICS-22 Cogen</t>
        </is>
      </c>
      <c r="G2661" s="130" t="inlineStr">
        <is>
          <t>ST</t>
        </is>
      </c>
      <c r="H2661" s="130" t="inlineStr">
        <is>
          <t>PC</t>
        </is>
      </c>
      <c r="I2661" s="130" t="inlineStr">
        <is>
          <t>PC</t>
        </is>
      </c>
      <c r="J2661" s="131" t="n">
        <v>447318.69</v>
      </c>
      <c r="K2661" s="129" t="n">
        <v>2020</v>
      </c>
      <c r="L2661" s="120">
        <f>IF(VLOOKUP(H2661,'Cross-Page Data'!$D$4:$F$48,3,FALSE)="natural gas",VLOOKUP(G2661,'Cross-Page Data'!$I$4:$J$19,2,FALSE),IF(VLOOKUP(H2661,'Cross-Page Data'!$D$4:$F$48,3,FALSE)="solar",IF(G2661="PV","solar PV","solar thermal"),IF(VLOOKUP(H2661,'Cross-Page Data'!$D$4:$F$48,3,FALSE)="wind",VLOOKUP(G2661,'Cross-Page Data'!$I$4:$J$19,2,FALSE),IF(VLOOKUP(H2661,'Cross-Page Data'!$D$4:$F$48,3,FALSE)="hydro",VLOOKUP(G2661,'Cross-Page Data'!$I$4:$J$19,2,FALSE),VLOOKUP(H2661,'Cross-Page Data'!$D$4:$F$48,3,FALSE)))))</f>
        <v/>
      </c>
      <c r="M2661" s="120">
        <f>IF(AND($P$2=FALSE,OR(F2661="Commercial NAICS Cogen",F2661="Industrial NAICS Cogen",F2661="NAICS-22 Cogen")),FALSE,IF(AND($P$3=FALSE,OR(F2661="Commercial NAICS Cogen",F2661="Commercial NAICS Non-Cogen",F2661="Industrial NAICS Cogen", F2661="industrial NAICS non-Cogen")),FALSE, TRUE))</f>
        <v/>
      </c>
    </row>
    <row r="2662">
      <c r="A2662" s="129" t="n">
        <v>50933</v>
      </c>
      <c r="B2662" s="130" t="inlineStr">
        <is>
          <t>Rhinelander Mill</t>
        </is>
      </c>
      <c r="C2662" s="130" t="inlineStr">
        <is>
          <t>Ahlstrom-Munksjo</t>
        </is>
      </c>
      <c r="D2662" s="129" t="n">
        <v>61707</v>
      </c>
      <c r="E2662" s="130" t="inlineStr">
        <is>
          <t>WI</t>
        </is>
      </c>
      <c r="F2662" s="130" t="inlineStr">
        <is>
          <t>Industrial NAICS Cogen</t>
        </is>
      </c>
      <c r="G2662" s="130" t="inlineStr">
        <is>
          <t>HY</t>
        </is>
      </c>
      <c r="H2662" s="130" t="inlineStr">
        <is>
          <t>WAT</t>
        </is>
      </c>
      <c r="I2662" s="130" t="inlineStr">
        <is>
          <t>HYC</t>
        </is>
      </c>
      <c r="J2662" s="131" t="n">
        <v>12726</v>
      </c>
      <c r="K2662" s="129" t="n">
        <v>2020</v>
      </c>
      <c r="L2662" s="120">
        <f>IF(VLOOKUP(H2662,'Cross-Page Data'!$D$4:$F$48,3,FALSE)="natural gas",VLOOKUP(G2662,'Cross-Page Data'!$I$4:$J$19,2,FALSE),IF(VLOOKUP(H2662,'Cross-Page Data'!$D$4:$F$48,3,FALSE)="solar",IF(G2662="PV","solar PV","solar thermal"),IF(VLOOKUP(H2662,'Cross-Page Data'!$D$4:$F$48,3,FALSE)="wind",VLOOKUP(G2662,'Cross-Page Data'!$I$4:$J$19,2,FALSE),IF(VLOOKUP(H2662,'Cross-Page Data'!$D$4:$F$48,3,FALSE)="hydro",VLOOKUP(G2662,'Cross-Page Data'!$I$4:$J$19,2,FALSE),VLOOKUP(H2662,'Cross-Page Data'!$D$4:$F$48,3,FALSE)))))</f>
        <v/>
      </c>
      <c r="M2662" s="120">
        <f>IF(AND($P$2=FALSE,OR(F2662="Commercial NAICS Cogen",F2662="Industrial NAICS Cogen",F2662="NAICS-22 Cogen")),FALSE,IF(AND($P$3=FALSE,OR(F2662="Commercial NAICS Cogen",F2662="Commercial NAICS Non-Cogen",F2662="Industrial NAICS Cogen", F2662="industrial NAICS non-Cogen")),FALSE, TRUE))</f>
        <v/>
      </c>
    </row>
    <row r="2663">
      <c r="A2663" s="129" t="n">
        <v>50933</v>
      </c>
      <c r="B2663" s="130" t="inlineStr">
        <is>
          <t>Rhinelander Mill</t>
        </is>
      </c>
      <c r="C2663" s="130" t="inlineStr">
        <is>
          <t>Ahlstrom-Munksjo</t>
        </is>
      </c>
      <c r="D2663" s="129" t="n">
        <v>61707</v>
      </c>
      <c r="E2663" s="130" t="inlineStr">
        <is>
          <t>WI</t>
        </is>
      </c>
      <c r="F2663" s="130" t="inlineStr">
        <is>
          <t>Industrial NAICS Cogen</t>
        </is>
      </c>
      <c r="G2663" s="130" t="inlineStr">
        <is>
          <t>ST</t>
        </is>
      </c>
      <c r="H2663" s="130" t="inlineStr">
        <is>
          <t>BIT</t>
        </is>
      </c>
      <c r="I2663" s="130" t="inlineStr">
        <is>
          <t>COL</t>
        </is>
      </c>
      <c r="J2663" s="131" t="n">
        <v>-3058.455</v>
      </c>
      <c r="K2663" s="129" t="n">
        <v>2020</v>
      </c>
      <c r="L2663" s="120">
        <f>IF(VLOOKUP(H2663,'Cross-Page Data'!$D$4:$F$48,3,FALSE)="natural gas",VLOOKUP(G2663,'Cross-Page Data'!$I$4:$J$19,2,FALSE),IF(VLOOKUP(H2663,'Cross-Page Data'!$D$4:$F$48,3,FALSE)="solar",IF(G2663="PV","solar PV","solar thermal"),IF(VLOOKUP(H2663,'Cross-Page Data'!$D$4:$F$48,3,FALSE)="wind",VLOOKUP(G2663,'Cross-Page Data'!$I$4:$J$19,2,FALSE),IF(VLOOKUP(H2663,'Cross-Page Data'!$D$4:$F$48,3,FALSE)="hydro",VLOOKUP(G2663,'Cross-Page Data'!$I$4:$J$19,2,FALSE),VLOOKUP(H2663,'Cross-Page Data'!$D$4:$F$48,3,FALSE)))))</f>
        <v/>
      </c>
      <c r="M2663" s="120">
        <f>IF(AND($P$2=FALSE,OR(F2663="Commercial NAICS Cogen",F2663="Industrial NAICS Cogen",F2663="NAICS-22 Cogen")),FALSE,IF(AND($P$3=FALSE,OR(F2663="Commercial NAICS Cogen",F2663="Commercial NAICS Non-Cogen",F2663="Industrial NAICS Cogen", F2663="industrial NAICS non-Cogen")),FALSE, TRUE))</f>
        <v/>
      </c>
    </row>
    <row r="2664">
      <c r="A2664" s="129" t="n">
        <v>50933</v>
      </c>
      <c r="B2664" s="130" t="inlineStr">
        <is>
          <t>Rhinelander Mill</t>
        </is>
      </c>
      <c r="C2664" s="130" t="inlineStr">
        <is>
          <t>Ahlstrom-Munksjo</t>
        </is>
      </c>
      <c r="D2664" s="129" t="n">
        <v>61707</v>
      </c>
      <c r="E2664" s="130" t="inlineStr">
        <is>
          <t>WI</t>
        </is>
      </c>
      <c r="F2664" s="130" t="inlineStr">
        <is>
          <t>Industrial NAICS Cogen</t>
        </is>
      </c>
      <c r="G2664" s="130" t="inlineStr">
        <is>
          <t>ST</t>
        </is>
      </c>
      <c r="H2664" s="130" t="inlineStr">
        <is>
          <t>DFO</t>
        </is>
      </c>
      <c r="I2664" s="130" t="inlineStr">
        <is>
          <t>DFO</t>
        </is>
      </c>
      <c r="J2664" s="131" t="n">
        <v>-35.255</v>
      </c>
      <c r="K2664" s="129" t="n">
        <v>2020</v>
      </c>
      <c r="L2664" s="120">
        <f>IF(VLOOKUP(H2664,'Cross-Page Data'!$D$4:$F$48,3,FALSE)="natural gas",VLOOKUP(G2664,'Cross-Page Data'!$I$4:$J$19,2,FALSE),IF(VLOOKUP(H2664,'Cross-Page Data'!$D$4:$F$48,3,FALSE)="solar",IF(G2664="PV","solar PV","solar thermal"),IF(VLOOKUP(H2664,'Cross-Page Data'!$D$4:$F$48,3,FALSE)="wind",VLOOKUP(G2664,'Cross-Page Data'!$I$4:$J$19,2,FALSE),IF(VLOOKUP(H2664,'Cross-Page Data'!$D$4:$F$48,3,FALSE)="hydro",VLOOKUP(G2664,'Cross-Page Data'!$I$4:$J$19,2,FALSE),VLOOKUP(H2664,'Cross-Page Data'!$D$4:$F$48,3,FALSE)))))</f>
        <v/>
      </c>
      <c r="M2664" s="120">
        <f>IF(AND($P$2=FALSE,OR(F2664="Commercial NAICS Cogen",F2664="Industrial NAICS Cogen",F2664="NAICS-22 Cogen")),FALSE,IF(AND($P$3=FALSE,OR(F2664="Commercial NAICS Cogen",F2664="Commercial NAICS Non-Cogen",F2664="Industrial NAICS Cogen", F2664="industrial NAICS non-Cogen")),FALSE, TRUE))</f>
        <v/>
      </c>
    </row>
    <row r="2665">
      <c r="A2665" s="129" t="n">
        <v>50933</v>
      </c>
      <c r="B2665" s="130" t="inlineStr">
        <is>
          <t>Rhinelander Mill</t>
        </is>
      </c>
      <c r="C2665" s="130" t="inlineStr">
        <is>
          <t>Ahlstrom-Munksjo</t>
        </is>
      </c>
      <c r="D2665" s="129" t="n">
        <v>61707</v>
      </c>
      <c r="E2665" s="130" t="inlineStr">
        <is>
          <t>WI</t>
        </is>
      </c>
      <c r="F2665" s="130" t="inlineStr">
        <is>
          <t>Industrial NAICS Cogen</t>
        </is>
      </c>
      <c r="G2665" s="130" t="inlineStr">
        <is>
          <t>ST</t>
        </is>
      </c>
      <c r="H2665" s="130" t="inlineStr">
        <is>
          <t>NG</t>
        </is>
      </c>
      <c r="I2665" s="130" t="inlineStr">
        <is>
          <t>NG</t>
        </is>
      </c>
      <c r="J2665" s="131" t="n">
        <v>-6587.29</v>
      </c>
      <c r="K2665" s="129" t="n">
        <v>2020</v>
      </c>
      <c r="L2665" s="120">
        <f>IF(VLOOKUP(H2665,'Cross-Page Data'!$D$4:$F$48,3,FALSE)="natural gas",VLOOKUP(G2665,'Cross-Page Data'!$I$4:$J$19,2,FALSE),IF(VLOOKUP(H2665,'Cross-Page Data'!$D$4:$F$48,3,FALSE)="solar",IF(G2665="PV","solar PV","solar thermal"),IF(VLOOKUP(H2665,'Cross-Page Data'!$D$4:$F$48,3,FALSE)="wind",VLOOKUP(G2665,'Cross-Page Data'!$I$4:$J$19,2,FALSE),IF(VLOOKUP(H2665,'Cross-Page Data'!$D$4:$F$48,3,FALSE)="hydro",VLOOKUP(G2665,'Cross-Page Data'!$I$4:$J$19,2,FALSE),VLOOKUP(H2665,'Cross-Page Data'!$D$4:$F$48,3,FALSE)))))</f>
        <v/>
      </c>
      <c r="M2665" s="120">
        <f>IF(AND($P$2=FALSE,OR(F2665="Commercial NAICS Cogen",F2665="Industrial NAICS Cogen",F2665="NAICS-22 Cogen")),FALSE,IF(AND($P$3=FALSE,OR(F2665="Commercial NAICS Cogen",F2665="Commercial NAICS Non-Cogen",F2665="Industrial NAICS Cogen", F2665="industrial NAICS non-Cogen")),FALSE, TRUE))</f>
        <v/>
      </c>
    </row>
    <row r="2666">
      <c r="A2666" s="129" t="n">
        <v>50933</v>
      </c>
      <c r="B2666" s="130" t="inlineStr">
        <is>
          <t>Rhinelander Mill</t>
        </is>
      </c>
      <c r="C2666" s="130" t="inlineStr">
        <is>
          <t>Ahlstrom-Munksjo</t>
        </is>
      </c>
      <c r="D2666" s="129" t="n">
        <v>61707</v>
      </c>
      <c r="E2666" s="130" t="inlineStr">
        <is>
          <t>WI</t>
        </is>
      </c>
      <c r="F2666" s="130" t="inlineStr">
        <is>
          <t>Industrial NAICS Cogen</t>
        </is>
      </c>
      <c r="G2666" s="130" t="inlineStr">
        <is>
          <t>ST</t>
        </is>
      </c>
      <c r="H2666" s="130" t="inlineStr">
        <is>
          <t>SUB</t>
        </is>
      </c>
      <c r="I2666" s="130" t="inlineStr">
        <is>
          <t>COL</t>
        </is>
      </c>
      <c r="J2666" s="131" t="n">
        <v>0</v>
      </c>
      <c r="K2666" s="129" t="n">
        <v>2020</v>
      </c>
      <c r="L2666" s="120">
        <f>IF(VLOOKUP(H2666,'Cross-Page Data'!$D$4:$F$48,3,FALSE)="natural gas",VLOOKUP(G2666,'Cross-Page Data'!$I$4:$J$19,2,FALSE),IF(VLOOKUP(H2666,'Cross-Page Data'!$D$4:$F$48,3,FALSE)="solar",IF(G2666="PV","solar PV","solar thermal"),IF(VLOOKUP(H2666,'Cross-Page Data'!$D$4:$F$48,3,FALSE)="wind",VLOOKUP(G2666,'Cross-Page Data'!$I$4:$J$19,2,FALSE),IF(VLOOKUP(H2666,'Cross-Page Data'!$D$4:$F$48,3,FALSE)="hydro",VLOOKUP(G2666,'Cross-Page Data'!$I$4:$J$19,2,FALSE),VLOOKUP(H2666,'Cross-Page Data'!$D$4:$F$48,3,FALSE)))))</f>
        <v/>
      </c>
      <c r="M2666" s="120">
        <f>IF(AND($P$2=FALSE,OR(F2666="Commercial NAICS Cogen",F2666="Industrial NAICS Cogen",F2666="NAICS-22 Cogen")),FALSE,IF(AND($P$3=FALSE,OR(F2666="Commercial NAICS Cogen",F2666="Commercial NAICS Non-Cogen",F2666="Industrial NAICS Cogen", F2666="industrial NAICS non-Cogen")),FALSE, TRUE))</f>
        <v/>
      </c>
    </row>
    <row r="2667">
      <c r="A2667" s="129" t="n">
        <v>50935</v>
      </c>
      <c r="B2667" s="130" t="inlineStr">
        <is>
          <t>Caterpillar</t>
        </is>
      </c>
      <c r="C2667" s="130" t="inlineStr">
        <is>
          <t>Caterpillar Inc</t>
        </is>
      </c>
      <c r="D2667" s="129" t="n">
        <v>3179</v>
      </c>
      <c r="E2667" s="130" t="inlineStr">
        <is>
          <t>IN</t>
        </is>
      </c>
      <c r="F2667" s="130" t="inlineStr">
        <is>
          <t>Industrial NAICS Non-Cogen</t>
        </is>
      </c>
      <c r="G2667" s="130" t="inlineStr">
        <is>
          <t>IC</t>
        </is>
      </c>
      <c r="H2667" s="130" t="inlineStr">
        <is>
          <t>DFO</t>
        </is>
      </c>
      <c r="I2667" s="130" t="inlineStr">
        <is>
          <t>DFO</t>
        </is>
      </c>
      <c r="J2667" s="131" t="n">
        <v>420.755</v>
      </c>
      <c r="K2667" s="129" t="n">
        <v>2020</v>
      </c>
      <c r="L2667" s="120">
        <f>IF(VLOOKUP(H2667,'Cross-Page Data'!$D$4:$F$48,3,FALSE)="natural gas",VLOOKUP(G2667,'Cross-Page Data'!$I$4:$J$19,2,FALSE),IF(VLOOKUP(H2667,'Cross-Page Data'!$D$4:$F$48,3,FALSE)="solar",IF(G2667="PV","solar PV","solar thermal"),IF(VLOOKUP(H2667,'Cross-Page Data'!$D$4:$F$48,3,FALSE)="wind",VLOOKUP(G2667,'Cross-Page Data'!$I$4:$J$19,2,FALSE),IF(VLOOKUP(H2667,'Cross-Page Data'!$D$4:$F$48,3,FALSE)="hydro",VLOOKUP(G2667,'Cross-Page Data'!$I$4:$J$19,2,FALSE),VLOOKUP(H2667,'Cross-Page Data'!$D$4:$F$48,3,FALSE)))))</f>
        <v/>
      </c>
      <c r="M2667" s="120">
        <f>IF(AND($P$2=FALSE,OR(F2667="Commercial NAICS Cogen",F2667="Industrial NAICS Cogen",F2667="NAICS-22 Cogen")),FALSE,IF(AND($P$3=FALSE,OR(F2667="Commercial NAICS Cogen",F2667="Commercial NAICS Non-Cogen",F2667="Industrial NAICS Cogen", F2667="industrial NAICS non-Cogen")),FALSE, TRUE))</f>
        <v/>
      </c>
    </row>
    <row r="2668">
      <c r="A2668" s="129" t="n">
        <v>50935</v>
      </c>
      <c r="B2668" s="130" t="inlineStr">
        <is>
          <t>Caterpillar</t>
        </is>
      </c>
      <c r="C2668" s="130" t="inlineStr">
        <is>
          <t>Caterpillar Inc</t>
        </is>
      </c>
      <c r="D2668" s="129" t="n">
        <v>3179</v>
      </c>
      <c r="E2668" s="130" t="inlineStr">
        <is>
          <t>IN</t>
        </is>
      </c>
      <c r="F2668" s="130" t="inlineStr">
        <is>
          <t>Industrial NAICS Non-Cogen</t>
        </is>
      </c>
      <c r="G2668" s="130" t="inlineStr">
        <is>
          <t>IC</t>
        </is>
      </c>
      <c r="H2668" s="130" t="inlineStr">
        <is>
          <t>NG</t>
        </is>
      </c>
      <c r="I2668" s="130" t="inlineStr">
        <is>
          <t>NG</t>
        </is>
      </c>
      <c r="J2668" s="131" t="n">
        <v>33493.245</v>
      </c>
      <c r="K2668" s="129" t="n">
        <v>2020</v>
      </c>
      <c r="L2668" s="120">
        <f>IF(VLOOKUP(H2668,'Cross-Page Data'!$D$4:$F$48,3,FALSE)="natural gas",VLOOKUP(G2668,'Cross-Page Data'!$I$4:$J$19,2,FALSE),IF(VLOOKUP(H2668,'Cross-Page Data'!$D$4:$F$48,3,FALSE)="solar",IF(G2668="PV","solar PV","solar thermal"),IF(VLOOKUP(H2668,'Cross-Page Data'!$D$4:$F$48,3,FALSE)="wind",VLOOKUP(G2668,'Cross-Page Data'!$I$4:$J$19,2,FALSE),IF(VLOOKUP(H2668,'Cross-Page Data'!$D$4:$F$48,3,FALSE)="hydro",VLOOKUP(G2668,'Cross-Page Data'!$I$4:$J$19,2,FALSE),VLOOKUP(H2668,'Cross-Page Data'!$D$4:$F$48,3,FALSE)))))</f>
        <v/>
      </c>
      <c r="M2668" s="120">
        <f>IF(AND($P$2=FALSE,OR(F2668="Commercial NAICS Cogen",F2668="Industrial NAICS Cogen",F2668="NAICS-22 Cogen")),FALSE,IF(AND($P$3=FALSE,OR(F2668="Commercial NAICS Cogen",F2668="Commercial NAICS Non-Cogen",F2668="Industrial NAICS Cogen", F2668="industrial NAICS non-Cogen")),FALSE, TRUE))</f>
        <v/>
      </c>
    </row>
    <row r="2669">
      <c r="A2669" s="129" t="n">
        <v>50937</v>
      </c>
      <c r="B2669" s="130" t="inlineStr">
        <is>
          <t>William Beaumont Hospital</t>
        </is>
      </c>
      <c r="C2669" s="130" t="inlineStr">
        <is>
          <t>William Beaumont Hospital</t>
        </is>
      </c>
      <c r="D2669" s="129" t="n">
        <v>20680</v>
      </c>
      <c r="E2669" s="130" t="inlineStr">
        <is>
          <t>MI</t>
        </is>
      </c>
      <c r="F2669" s="130" t="inlineStr">
        <is>
          <t>Commercial NAICS Non-Cogen</t>
        </is>
      </c>
      <c r="G2669" s="130" t="inlineStr">
        <is>
          <t>IC</t>
        </is>
      </c>
      <c r="H2669" s="130" t="inlineStr">
        <is>
          <t>DFO</t>
        </is>
      </c>
      <c r="I2669" s="130" t="inlineStr">
        <is>
          <t>DFO</t>
        </is>
      </c>
      <c r="J2669" s="131" t="n">
        <v>0</v>
      </c>
      <c r="K2669" s="129" t="n">
        <v>2020</v>
      </c>
      <c r="L2669" s="120">
        <f>IF(VLOOKUP(H2669,'Cross-Page Data'!$D$4:$F$48,3,FALSE)="natural gas",VLOOKUP(G2669,'Cross-Page Data'!$I$4:$J$19,2,FALSE),IF(VLOOKUP(H2669,'Cross-Page Data'!$D$4:$F$48,3,FALSE)="solar",IF(G2669="PV","solar PV","solar thermal"),IF(VLOOKUP(H2669,'Cross-Page Data'!$D$4:$F$48,3,FALSE)="wind",VLOOKUP(G2669,'Cross-Page Data'!$I$4:$J$19,2,FALSE),IF(VLOOKUP(H2669,'Cross-Page Data'!$D$4:$F$48,3,FALSE)="hydro",VLOOKUP(G2669,'Cross-Page Data'!$I$4:$J$19,2,FALSE),VLOOKUP(H2669,'Cross-Page Data'!$D$4:$F$48,3,FALSE)))))</f>
        <v/>
      </c>
      <c r="M2669" s="120">
        <f>IF(AND($P$2=FALSE,OR(F2669="Commercial NAICS Cogen",F2669="Industrial NAICS Cogen",F2669="NAICS-22 Cogen")),FALSE,IF(AND($P$3=FALSE,OR(F2669="Commercial NAICS Cogen",F2669="Commercial NAICS Non-Cogen",F2669="Industrial NAICS Cogen", F2669="industrial NAICS non-Cogen")),FALSE, TRUE))</f>
        <v/>
      </c>
    </row>
    <row r="2670">
      <c r="A2670" s="129" t="n">
        <v>50937</v>
      </c>
      <c r="B2670" s="130" t="inlineStr">
        <is>
          <t>William Beaumont Hospital</t>
        </is>
      </c>
      <c r="C2670" s="130" t="inlineStr">
        <is>
          <t>William Beaumont Hospital</t>
        </is>
      </c>
      <c r="D2670" s="129" t="n">
        <v>20680</v>
      </c>
      <c r="E2670" s="130" t="inlineStr">
        <is>
          <t>MI</t>
        </is>
      </c>
      <c r="F2670" s="130" t="inlineStr">
        <is>
          <t>Commercial NAICS Non-Cogen</t>
        </is>
      </c>
      <c r="G2670" s="130" t="inlineStr">
        <is>
          <t>IC</t>
        </is>
      </c>
      <c r="H2670" s="130" t="inlineStr">
        <is>
          <t>NG</t>
        </is>
      </c>
      <c r="I2670" s="130" t="inlineStr">
        <is>
          <t>NG</t>
        </is>
      </c>
      <c r="J2670" s="131" t="n">
        <v>0</v>
      </c>
      <c r="K2670" s="129" t="n">
        <v>2020</v>
      </c>
      <c r="L2670" s="120">
        <f>IF(VLOOKUP(H2670,'Cross-Page Data'!$D$4:$F$48,3,FALSE)="natural gas",VLOOKUP(G2670,'Cross-Page Data'!$I$4:$J$19,2,FALSE),IF(VLOOKUP(H2670,'Cross-Page Data'!$D$4:$F$48,3,FALSE)="solar",IF(G2670="PV","solar PV","solar thermal"),IF(VLOOKUP(H2670,'Cross-Page Data'!$D$4:$F$48,3,FALSE)="wind",VLOOKUP(G2670,'Cross-Page Data'!$I$4:$J$19,2,FALSE),IF(VLOOKUP(H2670,'Cross-Page Data'!$D$4:$F$48,3,FALSE)="hydro",VLOOKUP(G2670,'Cross-Page Data'!$I$4:$J$19,2,FALSE),VLOOKUP(H2670,'Cross-Page Data'!$D$4:$F$48,3,FALSE)))))</f>
        <v/>
      </c>
      <c r="M2670" s="120">
        <f>IF(AND($P$2=FALSE,OR(F2670="Commercial NAICS Cogen",F2670="Industrial NAICS Cogen",F2670="NAICS-22 Cogen")),FALSE,IF(AND($P$3=FALSE,OR(F2670="Commercial NAICS Cogen",F2670="Commercial NAICS Non-Cogen",F2670="Industrial NAICS Cogen", F2670="industrial NAICS non-Cogen")),FALSE, TRUE))</f>
        <v/>
      </c>
    </row>
    <row r="2671">
      <c r="A2671" s="129" t="n">
        <v>50949</v>
      </c>
      <c r="B2671" s="130" t="inlineStr">
        <is>
          <t>Hardee Power Station</t>
        </is>
      </c>
      <c r="C2671" s="130" t="inlineStr">
        <is>
          <t>Invenergy Services LLC</t>
        </is>
      </c>
      <c r="D2671" s="129" t="n">
        <v>49893</v>
      </c>
      <c r="E2671" s="130" t="inlineStr">
        <is>
          <t>FL</t>
        </is>
      </c>
      <c r="F2671" s="130" t="inlineStr">
        <is>
          <t>NAICS-22 Non-Cogen</t>
        </is>
      </c>
      <c r="G2671" s="130" t="inlineStr">
        <is>
          <t>CA</t>
        </is>
      </c>
      <c r="H2671" s="130" t="inlineStr">
        <is>
          <t>DFO</t>
        </is>
      </c>
      <c r="I2671" s="130" t="inlineStr">
        <is>
          <t>DFO</t>
        </is>
      </c>
      <c r="J2671" s="131" t="n">
        <v>32.677</v>
      </c>
      <c r="K2671" s="129" t="n">
        <v>2020</v>
      </c>
      <c r="L2671" s="120">
        <f>IF(VLOOKUP(H2671,'Cross-Page Data'!$D$4:$F$48,3,FALSE)="natural gas",VLOOKUP(G2671,'Cross-Page Data'!$I$4:$J$19,2,FALSE),IF(VLOOKUP(H2671,'Cross-Page Data'!$D$4:$F$48,3,FALSE)="solar",IF(G2671="PV","solar PV","solar thermal"),IF(VLOOKUP(H2671,'Cross-Page Data'!$D$4:$F$48,3,FALSE)="wind",VLOOKUP(G2671,'Cross-Page Data'!$I$4:$J$19,2,FALSE),IF(VLOOKUP(H2671,'Cross-Page Data'!$D$4:$F$48,3,FALSE)="hydro",VLOOKUP(G2671,'Cross-Page Data'!$I$4:$J$19,2,FALSE),VLOOKUP(H2671,'Cross-Page Data'!$D$4:$F$48,3,FALSE)))))</f>
        <v/>
      </c>
      <c r="M2671" s="120">
        <f>IF(AND($P$2=FALSE,OR(F2671="Commercial NAICS Cogen",F2671="Industrial NAICS Cogen",F2671="NAICS-22 Cogen")),FALSE,IF(AND($P$3=FALSE,OR(F2671="Commercial NAICS Cogen",F2671="Commercial NAICS Non-Cogen",F2671="Industrial NAICS Cogen", F2671="industrial NAICS non-Cogen")),FALSE, TRUE))</f>
        <v/>
      </c>
    </row>
    <row r="2672">
      <c r="A2672" s="129" t="n">
        <v>50949</v>
      </c>
      <c r="B2672" s="130" t="inlineStr">
        <is>
          <t>Hardee Power Station</t>
        </is>
      </c>
      <c r="C2672" s="130" t="inlineStr">
        <is>
          <t>Invenergy Services LLC</t>
        </is>
      </c>
      <c r="D2672" s="129" t="n">
        <v>49893</v>
      </c>
      <c r="E2672" s="130" t="inlineStr">
        <is>
          <t>FL</t>
        </is>
      </c>
      <c r="F2672" s="130" t="inlineStr">
        <is>
          <t>NAICS-22 Non-Cogen</t>
        </is>
      </c>
      <c r="G2672" s="130" t="inlineStr">
        <is>
          <t>CA</t>
        </is>
      </c>
      <c r="H2672" s="130" t="inlineStr">
        <is>
          <t>NG</t>
        </is>
      </c>
      <c r="I2672" s="130" t="inlineStr">
        <is>
          <t>NG</t>
        </is>
      </c>
      <c r="J2672" s="131" t="n">
        <v>267650.32</v>
      </c>
      <c r="K2672" s="129" t="n">
        <v>2020</v>
      </c>
      <c r="L2672" s="120">
        <f>IF(VLOOKUP(H2672,'Cross-Page Data'!$D$4:$F$48,3,FALSE)="natural gas",VLOOKUP(G2672,'Cross-Page Data'!$I$4:$J$19,2,FALSE),IF(VLOOKUP(H2672,'Cross-Page Data'!$D$4:$F$48,3,FALSE)="solar",IF(G2672="PV","solar PV","solar thermal"),IF(VLOOKUP(H2672,'Cross-Page Data'!$D$4:$F$48,3,FALSE)="wind",VLOOKUP(G2672,'Cross-Page Data'!$I$4:$J$19,2,FALSE),IF(VLOOKUP(H2672,'Cross-Page Data'!$D$4:$F$48,3,FALSE)="hydro",VLOOKUP(G2672,'Cross-Page Data'!$I$4:$J$19,2,FALSE),VLOOKUP(H2672,'Cross-Page Data'!$D$4:$F$48,3,FALSE)))))</f>
        <v/>
      </c>
      <c r="M2672" s="120">
        <f>IF(AND($P$2=FALSE,OR(F2672="Commercial NAICS Cogen",F2672="Industrial NAICS Cogen",F2672="NAICS-22 Cogen")),FALSE,IF(AND($P$3=FALSE,OR(F2672="Commercial NAICS Cogen",F2672="Commercial NAICS Non-Cogen",F2672="Industrial NAICS Cogen", F2672="industrial NAICS non-Cogen")),FALSE, TRUE))</f>
        <v/>
      </c>
    </row>
    <row r="2673">
      <c r="A2673" s="129" t="n">
        <v>50949</v>
      </c>
      <c r="B2673" s="130" t="inlineStr">
        <is>
          <t>Hardee Power Station</t>
        </is>
      </c>
      <c r="C2673" s="130" t="inlineStr">
        <is>
          <t>Invenergy Services LLC</t>
        </is>
      </c>
      <c r="D2673" s="129" t="n">
        <v>49893</v>
      </c>
      <c r="E2673" s="130" t="inlineStr">
        <is>
          <t>FL</t>
        </is>
      </c>
      <c r="F2673" s="130" t="inlineStr">
        <is>
          <t>NAICS-22 Non-Cogen</t>
        </is>
      </c>
      <c r="G2673" s="130" t="inlineStr">
        <is>
          <t>CT</t>
        </is>
      </c>
      <c r="H2673" s="130" t="inlineStr">
        <is>
          <t>DFO</t>
        </is>
      </c>
      <c r="I2673" s="130" t="inlineStr">
        <is>
          <t>DFO</t>
        </is>
      </c>
      <c r="J2673" s="131" t="n">
        <v>0</v>
      </c>
      <c r="K2673" s="129" t="n">
        <v>2020</v>
      </c>
      <c r="L2673" s="120">
        <f>IF(VLOOKUP(H2673,'Cross-Page Data'!$D$4:$F$48,3,FALSE)="natural gas",VLOOKUP(G2673,'Cross-Page Data'!$I$4:$J$19,2,FALSE),IF(VLOOKUP(H2673,'Cross-Page Data'!$D$4:$F$48,3,FALSE)="solar",IF(G2673="PV","solar PV","solar thermal"),IF(VLOOKUP(H2673,'Cross-Page Data'!$D$4:$F$48,3,FALSE)="wind",VLOOKUP(G2673,'Cross-Page Data'!$I$4:$J$19,2,FALSE),IF(VLOOKUP(H2673,'Cross-Page Data'!$D$4:$F$48,3,FALSE)="hydro",VLOOKUP(G2673,'Cross-Page Data'!$I$4:$J$19,2,FALSE),VLOOKUP(H2673,'Cross-Page Data'!$D$4:$F$48,3,FALSE)))))</f>
        <v/>
      </c>
      <c r="M2673" s="120">
        <f>IF(AND($P$2=FALSE,OR(F2673="Commercial NAICS Cogen",F2673="Industrial NAICS Cogen",F2673="NAICS-22 Cogen")),FALSE,IF(AND($P$3=FALSE,OR(F2673="Commercial NAICS Cogen",F2673="Commercial NAICS Non-Cogen",F2673="Industrial NAICS Cogen", F2673="industrial NAICS non-Cogen")),FALSE, TRUE))</f>
        <v/>
      </c>
    </row>
    <row r="2674">
      <c r="A2674" s="129" t="n">
        <v>50949</v>
      </c>
      <c r="B2674" s="130" t="inlineStr">
        <is>
          <t>Hardee Power Station</t>
        </is>
      </c>
      <c r="C2674" s="130" t="inlineStr">
        <is>
          <t>Invenergy Services LLC</t>
        </is>
      </c>
      <c r="D2674" s="129" t="n">
        <v>49893</v>
      </c>
      <c r="E2674" s="130" t="inlineStr">
        <is>
          <t>FL</t>
        </is>
      </c>
      <c r="F2674" s="130" t="inlineStr">
        <is>
          <t>NAICS-22 Non-Cogen</t>
        </is>
      </c>
      <c r="G2674" s="130" t="inlineStr">
        <is>
          <t>CT</t>
        </is>
      </c>
      <c r="H2674" s="130" t="inlineStr">
        <is>
          <t>NG</t>
        </is>
      </c>
      <c r="I2674" s="130" t="inlineStr">
        <is>
          <t>NG</t>
        </is>
      </c>
      <c r="J2674" s="131" t="n">
        <v>521241</v>
      </c>
      <c r="K2674" s="129" t="n">
        <v>2020</v>
      </c>
      <c r="L2674" s="120">
        <f>IF(VLOOKUP(H2674,'Cross-Page Data'!$D$4:$F$48,3,FALSE)="natural gas",VLOOKUP(G2674,'Cross-Page Data'!$I$4:$J$19,2,FALSE),IF(VLOOKUP(H2674,'Cross-Page Data'!$D$4:$F$48,3,FALSE)="solar",IF(G2674="PV","solar PV","solar thermal"),IF(VLOOKUP(H2674,'Cross-Page Data'!$D$4:$F$48,3,FALSE)="wind",VLOOKUP(G2674,'Cross-Page Data'!$I$4:$J$19,2,FALSE),IF(VLOOKUP(H2674,'Cross-Page Data'!$D$4:$F$48,3,FALSE)="hydro",VLOOKUP(G2674,'Cross-Page Data'!$I$4:$J$19,2,FALSE),VLOOKUP(H2674,'Cross-Page Data'!$D$4:$F$48,3,FALSE)))))</f>
        <v/>
      </c>
      <c r="M2674" s="120">
        <f>IF(AND($P$2=FALSE,OR(F2674="Commercial NAICS Cogen",F2674="Industrial NAICS Cogen",F2674="NAICS-22 Cogen")),FALSE,IF(AND($P$3=FALSE,OR(F2674="Commercial NAICS Cogen",F2674="Commercial NAICS Non-Cogen",F2674="Industrial NAICS Cogen", F2674="industrial NAICS non-Cogen")),FALSE, TRUE))</f>
        <v/>
      </c>
    </row>
    <row r="2675">
      <c r="A2675" s="129" t="n">
        <v>50949</v>
      </c>
      <c r="B2675" s="130" t="inlineStr">
        <is>
          <t>Hardee Power Station</t>
        </is>
      </c>
      <c r="C2675" s="130" t="inlineStr">
        <is>
          <t>Invenergy Services LLC</t>
        </is>
      </c>
      <c r="D2675" s="129" t="n">
        <v>49893</v>
      </c>
      <c r="E2675" s="130" t="inlineStr">
        <is>
          <t>FL</t>
        </is>
      </c>
      <c r="F2675" s="130" t="inlineStr">
        <is>
          <t>NAICS-22 Non-Cogen</t>
        </is>
      </c>
      <c r="G2675" s="130" t="inlineStr">
        <is>
          <t>GT</t>
        </is>
      </c>
      <c r="H2675" s="130" t="inlineStr">
        <is>
          <t>DFO</t>
        </is>
      </c>
      <c r="I2675" s="130" t="inlineStr">
        <is>
          <t>DFO</t>
        </is>
      </c>
      <c r="J2675" s="131" t="n">
        <v>102.181</v>
      </c>
      <c r="K2675" s="129" t="n">
        <v>2020</v>
      </c>
      <c r="L2675" s="120">
        <f>IF(VLOOKUP(H2675,'Cross-Page Data'!$D$4:$F$48,3,FALSE)="natural gas",VLOOKUP(G2675,'Cross-Page Data'!$I$4:$J$19,2,FALSE),IF(VLOOKUP(H2675,'Cross-Page Data'!$D$4:$F$48,3,FALSE)="solar",IF(G2675="PV","solar PV","solar thermal"),IF(VLOOKUP(H2675,'Cross-Page Data'!$D$4:$F$48,3,FALSE)="wind",VLOOKUP(G2675,'Cross-Page Data'!$I$4:$J$19,2,FALSE),IF(VLOOKUP(H2675,'Cross-Page Data'!$D$4:$F$48,3,FALSE)="hydro",VLOOKUP(G2675,'Cross-Page Data'!$I$4:$J$19,2,FALSE),VLOOKUP(H2675,'Cross-Page Data'!$D$4:$F$48,3,FALSE)))))</f>
        <v/>
      </c>
      <c r="M2675" s="120">
        <f>IF(AND($P$2=FALSE,OR(F2675="Commercial NAICS Cogen",F2675="Industrial NAICS Cogen",F2675="NAICS-22 Cogen")),FALSE,IF(AND($P$3=FALSE,OR(F2675="Commercial NAICS Cogen",F2675="Commercial NAICS Non-Cogen",F2675="Industrial NAICS Cogen", F2675="industrial NAICS non-Cogen")),FALSE, TRUE))</f>
        <v/>
      </c>
    </row>
    <row r="2676">
      <c r="A2676" s="129" t="n">
        <v>50949</v>
      </c>
      <c r="B2676" s="130" t="inlineStr">
        <is>
          <t>Hardee Power Station</t>
        </is>
      </c>
      <c r="C2676" s="130" t="inlineStr">
        <is>
          <t>Invenergy Services LLC</t>
        </is>
      </c>
      <c r="D2676" s="129" t="n">
        <v>49893</v>
      </c>
      <c r="E2676" s="130" t="inlineStr">
        <is>
          <t>FL</t>
        </is>
      </c>
      <c r="F2676" s="130" t="inlineStr">
        <is>
          <t>NAICS-22 Non-Cogen</t>
        </is>
      </c>
      <c r="G2676" s="130" t="inlineStr">
        <is>
          <t>GT</t>
        </is>
      </c>
      <c r="H2676" s="130" t="inlineStr">
        <is>
          <t>NG</t>
        </is>
      </c>
      <c r="I2676" s="130" t="inlineStr">
        <is>
          <t>NG</t>
        </is>
      </c>
      <c r="J2676" s="131" t="n">
        <v>19285.819</v>
      </c>
      <c r="K2676" s="129" t="n">
        <v>2020</v>
      </c>
      <c r="L2676" s="120">
        <f>IF(VLOOKUP(H2676,'Cross-Page Data'!$D$4:$F$48,3,FALSE)="natural gas",VLOOKUP(G2676,'Cross-Page Data'!$I$4:$J$19,2,FALSE),IF(VLOOKUP(H2676,'Cross-Page Data'!$D$4:$F$48,3,FALSE)="solar",IF(G2676="PV","solar PV","solar thermal"),IF(VLOOKUP(H2676,'Cross-Page Data'!$D$4:$F$48,3,FALSE)="wind",VLOOKUP(G2676,'Cross-Page Data'!$I$4:$J$19,2,FALSE),IF(VLOOKUP(H2676,'Cross-Page Data'!$D$4:$F$48,3,FALSE)="hydro",VLOOKUP(G2676,'Cross-Page Data'!$I$4:$J$19,2,FALSE),VLOOKUP(H2676,'Cross-Page Data'!$D$4:$F$48,3,FALSE)))))</f>
        <v/>
      </c>
      <c r="M2676" s="120">
        <f>IF(AND($P$2=FALSE,OR(F2676="Commercial NAICS Cogen",F2676="Industrial NAICS Cogen",F2676="NAICS-22 Cogen")),FALSE,IF(AND($P$3=FALSE,OR(F2676="Commercial NAICS Cogen",F2676="Commercial NAICS Non-Cogen",F2676="Industrial NAICS Cogen", F2676="industrial NAICS non-Cogen")),FALSE, TRUE))</f>
        <v/>
      </c>
    </row>
    <row r="2677">
      <c r="A2677" s="129" t="n">
        <v>50951</v>
      </c>
      <c r="B2677" s="130" t="inlineStr">
        <is>
          <t>Sunnyside Cogen Associates</t>
        </is>
      </c>
      <c r="C2677" s="130" t="inlineStr">
        <is>
          <t>Sunnyside Cogeneration Assoc</t>
        </is>
      </c>
      <c r="D2677" s="129" t="n">
        <v>21734</v>
      </c>
      <c r="E2677" s="130" t="inlineStr">
        <is>
          <t>UT</t>
        </is>
      </c>
      <c r="F2677" s="130" t="inlineStr">
        <is>
          <t>NAICS-22 Non-Cogen</t>
        </is>
      </c>
      <c r="G2677" s="130" t="inlineStr">
        <is>
          <t>ST</t>
        </is>
      </c>
      <c r="H2677" s="130" t="inlineStr">
        <is>
          <t>DFO</t>
        </is>
      </c>
      <c r="I2677" s="130" t="inlineStr">
        <is>
          <t>DFO</t>
        </is>
      </c>
      <c r="J2677" s="131" t="n">
        <v>2499.265</v>
      </c>
      <c r="K2677" s="129" t="n">
        <v>2020</v>
      </c>
      <c r="L2677" s="120">
        <f>IF(VLOOKUP(H2677,'Cross-Page Data'!$D$4:$F$48,3,FALSE)="natural gas",VLOOKUP(G2677,'Cross-Page Data'!$I$4:$J$19,2,FALSE),IF(VLOOKUP(H2677,'Cross-Page Data'!$D$4:$F$48,3,FALSE)="solar",IF(G2677="PV","solar PV","solar thermal"),IF(VLOOKUP(H2677,'Cross-Page Data'!$D$4:$F$48,3,FALSE)="wind",VLOOKUP(G2677,'Cross-Page Data'!$I$4:$J$19,2,FALSE),IF(VLOOKUP(H2677,'Cross-Page Data'!$D$4:$F$48,3,FALSE)="hydro",VLOOKUP(G2677,'Cross-Page Data'!$I$4:$J$19,2,FALSE),VLOOKUP(H2677,'Cross-Page Data'!$D$4:$F$48,3,FALSE)))))</f>
        <v/>
      </c>
      <c r="M2677" s="120">
        <f>IF(AND($P$2=FALSE,OR(F2677="Commercial NAICS Cogen",F2677="Industrial NAICS Cogen",F2677="NAICS-22 Cogen")),FALSE,IF(AND($P$3=FALSE,OR(F2677="Commercial NAICS Cogen",F2677="Commercial NAICS Non-Cogen",F2677="Industrial NAICS Cogen", F2677="industrial NAICS non-Cogen")),FALSE, TRUE))</f>
        <v/>
      </c>
    </row>
    <row r="2678">
      <c r="A2678" s="129" t="n">
        <v>50951</v>
      </c>
      <c r="B2678" s="130" t="inlineStr">
        <is>
          <t>Sunnyside Cogen Associates</t>
        </is>
      </c>
      <c r="C2678" s="130" t="inlineStr">
        <is>
          <t>Sunnyside Cogeneration Assoc</t>
        </is>
      </c>
      <c r="D2678" s="129" t="n">
        <v>21734</v>
      </c>
      <c r="E2678" s="130" t="inlineStr">
        <is>
          <t>UT</t>
        </is>
      </c>
      <c r="F2678" s="130" t="inlineStr">
        <is>
          <t>NAICS-22 Non-Cogen</t>
        </is>
      </c>
      <c r="G2678" s="130" t="inlineStr">
        <is>
          <t>ST</t>
        </is>
      </c>
      <c r="H2678" s="130" t="inlineStr">
        <is>
          <t>WC</t>
        </is>
      </c>
      <c r="I2678" s="130" t="inlineStr">
        <is>
          <t>WOC</t>
        </is>
      </c>
      <c r="J2678" s="131" t="n">
        <v>319574.74</v>
      </c>
      <c r="K2678" s="129" t="n">
        <v>2020</v>
      </c>
      <c r="L2678" s="120">
        <f>IF(VLOOKUP(H2678,'Cross-Page Data'!$D$4:$F$48,3,FALSE)="natural gas",VLOOKUP(G2678,'Cross-Page Data'!$I$4:$J$19,2,FALSE),IF(VLOOKUP(H2678,'Cross-Page Data'!$D$4:$F$48,3,FALSE)="solar",IF(G2678="PV","solar PV","solar thermal"),IF(VLOOKUP(H2678,'Cross-Page Data'!$D$4:$F$48,3,FALSE)="wind",VLOOKUP(G2678,'Cross-Page Data'!$I$4:$J$19,2,FALSE),IF(VLOOKUP(H2678,'Cross-Page Data'!$D$4:$F$48,3,FALSE)="hydro",VLOOKUP(G2678,'Cross-Page Data'!$I$4:$J$19,2,FALSE),VLOOKUP(H2678,'Cross-Page Data'!$D$4:$F$48,3,FALSE)))))</f>
        <v/>
      </c>
      <c r="M2678" s="120">
        <f>IF(AND($P$2=FALSE,OR(F2678="Commercial NAICS Cogen",F2678="Industrial NAICS Cogen",F2678="NAICS-22 Cogen")),FALSE,IF(AND($P$3=FALSE,OR(F2678="Commercial NAICS Cogen",F2678="Commercial NAICS Non-Cogen",F2678="Industrial NAICS Cogen", F2678="industrial NAICS non-Cogen")),FALSE, TRUE))</f>
        <v/>
      </c>
    </row>
    <row r="2679">
      <c r="A2679" s="129" t="n">
        <v>50955</v>
      </c>
      <c r="B2679" s="130" t="inlineStr">
        <is>
          <t>Rousselot Inc</t>
        </is>
      </c>
      <c r="C2679" s="130" t="inlineStr">
        <is>
          <t>Rousselot Inc</t>
        </is>
      </c>
      <c r="D2679" s="129" t="n">
        <v>5623</v>
      </c>
      <c r="E2679" s="130" t="inlineStr">
        <is>
          <t>MA</t>
        </is>
      </c>
      <c r="F2679" s="130" t="inlineStr">
        <is>
          <t>Industrial NAICS Cogen</t>
        </is>
      </c>
      <c r="G2679" s="130" t="inlineStr">
        <is>
          <t>ST</t>
        </is>
      </c>
      <c r="H2679" s="130" t="inlineStr">
        <is>
          <t>NG</t>
        </is>
      </c>
      <c r="I2679" s="130" t="inlineStr">
        <is>
          <t>NG</t>
        </is>
      </c>
      <c r="J2679" s="131" t="n">
        <v>17746.694</v>
      </c>
      <c r="K2679" s="129" t="n">
        <v>2020</v>
      </c>
      <c r="L2679" s="120">
        <f>IF(VLOOKUP(H2679,'Cross-Page Data'!$D$4:$F$48,3,FALSE)="natural gas",VLOOKUP(G2679,'Cross-Page Data'!$I$4:$J$19,2,FALSE),IF(VLOOKUP(H2679,'Cross-Page Data'!$D$4:$F$48,3,FALSE)="solar",IF(G2679="PV","solar PV","solar thermal"),IF(VLOOKUP(H2679,'Cross-Page Data'!$D$4:$F$48,3,FALSE)="wind",VLOOKUP(G2679,'Cross-Page Data'!$I$4:$J$19,2,FALSE),IF(VLOOKUP(H2679,'Cross-Page Data'!$D$4:$F$48,3,FALSE)="hydro",VLOOKUP(G2679,'Cross-Page Data'!$I$4:$J$19,2,FALSE),VLOOKUP(H2679,'Cross-Page Data'!$D$4:$F$48,3,FALSE)))))</f>
        <v/>
      </c>
      <c r="M2679" s="120">
        <f>IF(AND($P$2=FALSE,OR(F2679="Commercial NAICS Cogen",F2679="Industrial NAICS Cogen",F2679="NAICS-22 Cogen")),FALSE,IF(AND($P$3=FALSE,OR(F2679="Commercial NAICS Cogen",F2679="Commercial NAICS Non-Cogen",F2679="Industrial NAICS Cogen", F2679="industrial NAICS non-Cogen")),FALSE, TRUE))</f>
        <v/>
      </c>
    </row>
    <row r="2680">
      <c r="A2680" s="129" t="n">
        <v>50955</v>
      </c>
      <c r="B2680" s="130" t="inlineStr">
        <is>
          <t>Rousselot Inc</t>
        </is>
      </c>
      <c r="C2680" s="130" t="inlineStr">
        <is>
          <t>Rousselot Inc</t>
        </is>
      </c>
      <c r="D2680" s="129" t="n">
        <v>5623</v>
      </c>
      <c r="E2680" s="130" t="inlineStr">
        <is>
          <t>MA</t>
        </is>
      </c>
      <c r="F2680" s="130" t="inlineStr">
        <is>
          <t>Industrial NAICS Cogen</t>
        </is>
      </c>
      <c r="G2680" s="130" t="inlineStr">
        <is>
          <t>ST</t>
        </is>
      </c>
      <c r="H2680" s="130" t="inlineStr">
        <is>
          <t>PG</t>
        </is>
      </c>
      <c r="I2680" s="130" t="inlineStr">
        <is>
          <t>WOO</t>
        </is>
      </c>
      <c r="J2680" s="131" t="n">
        <v>0.306</v>
      </c>
      <c r="K2680" s="129" t="n">
        <v>2020</v>
      </c>
      <c r="L2680" s="120">
        <f>IF(VLOOKUP(H2680,'Cross-Page Data'!$D$4:$F$48,3,FALSE)="natural gas",VLOOKUP(G2680,'Cross-Page Data'!$I$4:$J$19,2,FALSE),IF(VLOOKUP(H2680,'Cross-Page Data'!$D$4:$F$48,3,FALSE)="solar",IF(G2680="PV","solar PV","solar thermal"),IF(VLOOKUP(H2680,'Cross-Page Data'!$D$4:$F$48,3,FALSE)="wind",VLOOKUP(G2680,'Cross-Page Data'!$I$4:$J$19,2,FALSE),IF(VLOOKUP(H2680,'Cross-Page Data'!$D$4:$F$48,3,FALSE)="hydro",VLOOKUP(G2680,'Cross-Page Data'!$I$4:$J$19,2,FALSE),VLOOKUP(H2680,'Cross-Page Data'!$D$4:$F$48,3,FALSE)))))</f>
        <v/>
      </c>
      <c r="M2680" s="120">
        <f>IF(AND($P$2=FALSE,OR(F2680="Commercial NAICS Cogen",F2680="Industrial NAICS Cogen",F2680="NAICS-22 Cogen")),FALSE,IF(AND($P$3=FALSE,OR(F2680="Commercial NAICS Cogen",F2680="Commercial NAICS Non-Cogen",F2680="Industrial NAICS Cogen", F2680="industrial NAICS non-Cogen")),FALSE, TRUE))</f>
        <v/>
      </c>
    </row>
    <row r="2681">
      <c r="A2681" s="129" t="n">
        <v>50955</v>
      </c>
      <c r="B2681" s="130" t="inlineStr">
        <is>
          <t>Rousselot Inc</t>
        </is>
      </c>
      <c r="C2681" s="130" t="inlineStr">
        <is>
          <t>Rousselot Inc</t>
        </is>
      </c>
      <c r="D2681" s="129" t="n">
        <v>5623</v>
      </c>
      <c r="E2681" s="130" t="inlineStr">
        <is>
          <t>MA</t>
        </is>
      </c>
      <c r="F2681" s="130" t="inlineStr">
        <is>
          <t>Industrial NAICS Cogen</t>
        </is>
      </c>
      <c r="G2681" s="130" t="inlineStr">
        <is>
          <t>ST</t>
        </is>
      </c>
      <c r="H2681" s="130" t="inlineStr">
        <is>
          <t>RFO</t>
        </is>
      </c>
      <c r="I2681" s="130" t="inlineStr">
        <is>
          <t>RFO</t>
        </is>
      </c>
      <c r="J2681" s="131" t="n">
        <v>0</v>
      </c>
      <c r="K2681" s="129" t="n">
        <v>2020</v>
      </c>
      <c r="L2681" s="120">
        <f>IF(VLOOKUP(H2681,'Cross-Page Data'!$D$4:$F$48,3,FALSE)="natural gas",VLOOKUP(G2681,'Cross-Page Data'!$I$4:$J$19,2,FALSE),IF(VLOOKUP(H2681,'Cross-Page Data'!$D$4:$F$48,3,FALSE)="solar",IF(G2681="PV","solar PV","solar thermal"),IF(VLOOKUP(H2681,'Cross-Page Data'!$D$4:$F$48,3,FALSE)="wind",VLOOKUP(G2681,'Cross-Page Data'!$I$4:$J$19,2,FALSE),IF(VLOOKUP(H2681,'Cross-Page Data'!$D$4:$F$48,3,FALSE)="hydro",VLOOKUP(G2681,'Cross-Page Data'!$I$4:$J$19,2,FALSE),VLOOKUP(H2681,'Cross-Page Data'!$D$4:$F$48,3,FALSE)))))</f>
        <v/>
      </c>
      <c r="M2681" s="120">
        <f>IF(AND($P$2=FALSE,OR(F2681="Commercial NAICS Cogen",F2681="Industrial NAICS Cogen",F2681="NAICS-22 Cogen")),FALSE,IF(AND($P$3=FALSE,OR(F2681="Commercial NAICS Cogen",F2681="Commercial NAICS Non-Cogen",F2681="Industrial NAICS Cogen", F2681="industrial NAICS non-Cogen")),FALSE, TRUE))</f>
        <v/>
      </c>
    </row>
    <row r="2682">
      <c r="A2682" s="129" t="n">
        <v>50960</v>
      </c>
      <c r="B2682" s="130" t="inlineStr">
        <is>
          <t>Union County Resource Recovery</t>
        </is>
      </c>
      <c r="C2682" s="130" t="inlineStr">
        <is>
          <t>Covanta Union Operations LLC</t>
        </is>
      </c>
      <c r="D2682" s="129" t="n">
        <v>4440</v>
      </c>
      <c r="E2682" s="130" t="inlineStr">
        <is>
          <t>NJ</t>
        </is>
      </c>
      <c r="F2682" s="130" t="inlineStr">
        <is>
          <t>Commercial NAICS Non-Cogen</t>
        </is>
      </c>
      <c r="G2682" s="130" t="inlineStr">
        <is>
          <t>ST</t>
        </is>
      </c>
      <c r="H2682" s="130" t="inlineStr">
        <is>
          <t>MSB</t>
        </is>
      </c>
      <c r="I2682" s="130" t="inlineStr">
        <is>
          <t>MLG</t>
        </is>
      </c>
      <c r="J2682" s="131" t="n">
        <v>133609.99</v>
      </c>
      <c r="K2682" s="129" t="n">
        <v>2020</v>
      </c>
      <c r="L2682" s="120">
        <f>IF(VLOOKUP(H2682,'Cross-Page Data'!$D$4:$F$48,3,FALSE)="natural gas",VLOOKUP(G2682,'Cross-Page Data'!$I$4:$J$19,2,FALSE),IF(VLOOKUP(H2682,'Cross-Page Data'!$D$4:$F$48,3,FALSE)="solar",IF(G2682="PV","solar PV","solar thermal"),IF(VLOOKUP(H2682,'Cross-Page Data'!$D$4:$F$48,3,FALSE)="wind",VLOOKUP(G2682,'Cross-Page Data'!$I$4:$J$19,2,FALSE),IF(VLOOKUP(H2682,'Cross-Page Data'!$D$4:$F$48,3,FALSE)="hydro",VLOOKUP(G2682,'Cross-Page Data'!$I$4:$J$19,2,FALSE),VLOOKUP(H2682,'Cross-Page Data'!$D$4:$F$48,3,FALSE)))))</f>
        <v/>
      </c>
      <c r="M2682" s="120">
        <f>IF(AND($P$2=FALSE,OR(F2682="Commercial NAICS Cogen",F2682="Industrial NAICS Cogen",F2682="NAICS-22 Cogen")),FALSE,IF(AND($P$3=FALSE,OR(F2682="Commercial NAICS Cogen",F2682="Commercial NAICS Non-Cogen",F2682="Industrial NAICS Cogen", F2682="industrial NAICS non-Cogen")),FALSE, TRUE))</f>
        <v/>
      </c>
    </row>
    <row r="2683">
      <c r="A2683" s="129" t="n">
        <v>50960</v>
      </c>
      <c r="B2683" s="130" t="inlineStr">
        <is>
          <t>Union County Resource Recovery</t>
        </is>
      </c>
      <c r="C2683" s="130" t="inlineStr">
        <is>
          <t>Covanta Union Operations LLC</t>
        </is>
      </c>
      <c r="D2683" s="129" t="n">
        <v>4440</v>
      </c>
      <c r="E2683" s="130" t="inlineStr">
        <is>
          <t>NJ</t>
        </is>
      </c>
      <c r="F2683" s="130" t="inlineStr">
        <is>
          <t>Commercial NAICS Non-Cogen</t>
        </is>
      </c>
      <c r="G2683" s="130" t="inlineStr">
        <is>
          <t>ST</t>
        </is>
      </c>
      <c r="H2683" s="130" t="inlineStr">
        <is>
          <t>MSN</t>
        </is>
      </c>
      <c r="I2683" s="130" t="inlineStr">
        <is>
          <t>OTH</t>
        </is>
      </c>
      <c r="J2683" s="131" t="n">
        <v>163303.01</v>
      </c>
      <c r="K2683" s="129" t="n">
        <v>2020</v>
      </c>
      <c r="L2683" s="120">
        <f>IF(VLOOKUP(H2683,'Cross-Page Data'!$D$4:$F$48,3,FALSE)="natural gas",VLOOKUP(G2683,'Cross-Page Data'!$I$4:$J$19,2,FALSE),IF(VLOOKUP(H2683,'Cross-Page Data'!$D$4:$F$48,3,FALSE)="solar",IF(G2683="PV","solar PV","solar thermal"),IF(VLOOKUP(H2683,'Cross-Page Data'!$D$4:$F$48,3,FALSE)="wind",VLOOKUP(G2683,'Cross-Page Data'!$I$4:$J$19,2,FALSE),IF(VLOOKUP(H2683,'Cross-Page Data'!$D$4:$F$48,3,FALSE)="hydro",VLOOKUP(G2683,'Cross-Page Data'!$I$4:$J$19,2,FALSE),VLOOKUP(H2683,'Cross-Page Data'!$D$4:$F$48,3,FALSE)))))</f>
        <v/>
      </c>
      <c r="M2683" s="120">
        <f>IF(AND($P$2=FALSE,OR(F2683="Commercial NAICS Cogen",F2683="Industrial NAICS Cogen",F2683="NAICS-22 Cogen")),FALSE,IF(AND($P$3=FALSE,OR(F2683="Commercial NAICS Cogen",F2683="Commercial NAICS Non-Cogen",F2683="Industrial NAICS Cogen", F2683="industrial NAICS non-Cogen")),FALSE, TRUE))</f>
        <v/>
      </c>
    </row>
    <row r="2684">
      <c r="A2684" s="129" t="n">
        <v>50960</v>
      </c>
      <c r="B2684" s="130" t="inlineStr">
        <is>
          <t>Union County Resource Recovery</t>
        </is>
      </c>
      <c r="C2684" s="130" t="inlineStr">
        <is>
          <t>Covanta Union Operations LLC</t>
        </is>
      </c>
      <c r="D2684" s="129" t="n">
        <v>4440</v>
      </c>
      <c r="E2684" s="130" t="inlineStr">
        <is>
          <t>NJ</t>
        </is>
      </c>
      <c r="F2684" s="130" t="inlineStr">
        <is>
          <t>Commercial NAICS Non-Cogen</t>
        </is>
      </c>
      <c r="G2684" s="130" t="inlineStr">
        <is>
          <t>ST</t>
        </is>
      </c>
      <c r="H2684" s="130" t="inlineStr">
        <is>
          <t>NG</t>
        </is>
      </c>
      <c r="I2684" s="130" t="inlineStr">
        <is>
          <t>NG</t>
        </is>
      </c>
      <c r="J2684" s="131" t="n">
        <v>0</v>
      </c>
      <c r="K2684" s="129" t="n">
        <v>2020</v>
      </c>
      <c r="L2684" s="120">
        <f>IF(VLOOKUP(H2684,'Cross-Page Data'!$D$4:$F$48,3,FALSE)="natural gas",VLOOKUP(G2684,'Cross-Page Data'!$I$4:$J$19,2,FALSE),IF(VLOOKUP(H2684,'Cross-Page Data'!$D$4:$F$48,3,FALSE)="solar",IF(G2684="PV","solar PV","solar thermal"),IF(VLOOKUP(H2684,'Cross-Page Data'!$D$4:$F$48,3,FALSE)="wind",VLOOKUP(G2684,'Cross-Page Data'!$I$4:$J$19,2,FALSE),IF(VLOOKUP(H2684,'Cross-Page Data'!$D$4:$F$48,3,FALSE)="hydro",VLOOKUP(G2684,'Cross-Page Data'!$I$4:$J$19,2,FALSE),VLOOKUP(H2684,'Cross-Page Data'!$D$4:$F$48,3,FALSE)))))</f>
        <v/>
      </c>
      <c r="M2684" s="120">
        <f>IF(AND($P$2=FALSE,OR(F2684="Commercial NAICS Cogen",F2684="Industrial NAICS Cogen",F2684="NAICS-22 Cogen")),FALSE,IF(AND($P$3=FALSE,OR(F2684="Commercial NAICS Cogen",F2684="Commercial NAICS Non-Cogen",F2684="Industrial NAICS Cogen", F2684="industrial NAICS non-Cogen")),FALSE, TRUE))</f>
        <v/>
      </c>
    </row>
    <row r="2685">
      <c r="A2685" s="129" t="n">
        <v>50963</v>
      </c>
      <c r="B2685" s="130" t="inlineStr">
        <is>
          <t>Naval Hospital Medical Center</t>
        </is>
      </c>
      <c r="C2685" s="130" t="inlineStr">
        <is>
          <t>Department of the Navy</t>
        </is>
      </c>
      <c r="D2685" s="129" t="n">
        <v>2844</v>
      </c>
      <c r="E2685" s="130" t="inlineStr">
        <is>
          <t>CA</t>
        </is>
      </c>
      <c r="F2685" s="130" t="inlineStr">
        <is>
          <t>Commercial NAICS Cogen</t>
        </is>
      </c>
      <c r="G2685" s="130" t="inlineStr">
        <is>
          <t>GT</t>
        </is>
      </c>
      <c r="H2685" s="130" t="inlineStr">
        <is>
          <t>NG</t>
        </is>
      </c>
      <c r="I2685" s="130" t="inlineStr">
        <is>
          <t>NG</t>
        </is>
      </c>
      <c r="J2685" s="131" t="n">
        <v>13444</v>
      </c>
      <c r="K2685" s="129" t="n">
        <v>2020</v>
      </c>
      <c r="L2685" s="120">
        <f>IF(VLOOKUP(H2685,'Cross-Page Data'!$D$4:$F$48,3,FALSE)="natural gas",VLOOKUP(G2685,'Cross-Page Data'!$I$4:$J$19,2,FALSE),IF(VLOOKUP(H2685,'Cross-Page Data'!$D$4:$F$48,3,FALSE)="solar",IF(G2685="PV","solar PV","solar thermal"),IF(VLOOKUP(H2685,'Cross-Page Data'!$D$4:$F$48,3,FALSE)="wind",VLOOKUP(G2685,'Cross-Page Data'!$I$4:$J$19,2,FALSE),IF(VLOOKUP(H2685,'Cross-Page Data'!$D$4:$F$48,3,FALSE)="hydro",VLOOKUP(G2685,'Cross-Page Data'!$I$4:$J$19,2,FALSE),VLOOKUP(H2685,'Cross-Page Data'!$D$4:$F$48,3,FALSE)))))</f>
        <v/>
      </c>
      <c r="M2685" s="120">
        <f>IF(AND($P$2=FALSE,OR(F2685="Commercial NAICS Cogen",F2685="Industrial NAICS Cogen",F2685="NAICS-22 Cogen")),FALSE,IF(AND($P$3=FALSE,OR(F2685="Commercial NAICS Cogen",F2685="Commercial NAICS Non-Cogen",F2685="Industrial NAICS Cogen", F2685="industrial NAICS non-Cogen")),FALSE, TRUE))</f>
        <v/>
      </c>
    </row>
    <row r="2686">
      <c r="A2686" s="129" t="n">
        <v>50965</v>
      </c>
      <c r="B2686" s="130" t="inlineStr">
        <is>
          <t>Toledo Ref Power Recovery Train</t>
        </is>
      </c>
      <c r="C2686" s="130" t="inlineStr">
        <is>
          <t>Toledo Refining Company</t>
        </is>
      </c>
      <c r="D2686" s="129" t="n">
        <v>18323</v>
      </c>
      <c r="E2686" s="130" t="inlineStr">
        <is>
          <t>OH</t>
        </is>
      </c>
      <c r="F2686" s="130" t="inlineStr">
        <is>
          <t>Industrial NAICS Cogen</t>
        </is>
      </c>
      <c r="G2686" s="130" t="inlineStr">
        <is>
          <t>OT</t>
        </is>
      </c>
      <c r="H2686" s="130" t="inlineStr">
        <is>
          <t>LFG</t>
        </is>
      </c>
      <c r="I2686" s="130" t="inlineStr">
        <is>
          <t>MLG</t>
        </is>
      </c>
      <c r="J2686" s="131" t="n">
        <v>0</v>
      </c>
      <c r="K2686" s="129" t="n">
        <v>2020</v>
      </c>
      <c r="L2686" s="120">
        <f>IF(VLOOKUP(H2686,'Cross-Page Data'!$D$4:$F$48,3,FALSE)="natural gas",VLOOKUP(G2686,'Cross-Page Data'!$I$4:$J$19,2,FALSE),IF(VLOOKUP(H2686,'Cross-Page Data'!$D$4:$F$48,3,FALSE)="solar",IF(G2686="PV","solar PV","solar thermal"),IF(VLOOKUP(H2686,'Cross-Page Data'!$D$4:$F$48,3,FALSE)="wind",VLOOKUP(G2686,'Cross-Page Data'!$I$4:$J$19,2,FALSE),IF(VLOOKUP(H2686,'Cross-Page Data'!$D$4:$F$48,3,FALSE)="hydro",VLOOKUP(G2686,'Cross-Page Data'!$I$4:$J$19,2,FALSE),VLOOKUP(H2686,'Cross-Page Data'!$D$4:$F$48,3,FALSE)))))</f>
        <v/>
      </c>
      <c r="M2686" s="120">
        <f>IF(AND($P$2=FALSE,OR(F2686="Commercial NAICS Cogen",F2686="Industrial NAICS Cogen",F2686="NAICS-22 Cogen")),FALSE,IF(AND($P$3=FALSE,OR(F2686="Commercial NAICS Cogen",F2686="Commercial NAICS Non-Cogen",F2686="Industrial NAICS Cogen", F2686="industrial NAICS non-Cogen")),FALSE, TRUE))</f>
        <v/>
      </c>
    </row>
    <row r="2687">
      <c r="A2687" s="129" t="n">
        <v>50965</v>
      </c>
      <c r="B2687" s="130" t="inlineStr">
        <is>
          <t>Toledo Ref Power Recovery Train</t>
        </is>
      </c>
      <c r="C2687" s="130" t="inlineStr">
        <is>
          <t>Toledo Refining Company</t>
        </is>
      </c>
      <c r="D2687" s="129" t="n">
        <v>18323</v>
      </c>
      <c r="E2687" s="130" t="inlineStr">
        <is>
          <t>OH</t>
        </is>
      </c>
      <c r="F2687" s="130" t="inlineStr">
        <is>
          <t>Industrial NAICS Cogen</t>
        </is>
      </c>
      <c r="G2687" s="130" t="inlineStr">
        <is>
          <t>OT</t>
        </is>
      </c>
      <c r="H2687" s="130" t="inlineStr">
        <is>
          <t>NG</t>
        </is>
      </c>
      <c r="I2687" s="130" t="inlineStr">
        <is>
          <t>NG</t>
        </is>
      </c>
      <c r="J2687" s="131" t="n">
        <v>0</v>
      </c>
      <c r="K2687" s="129" t="n">
        <v>2020</v>
      </c>
      <c r="L2687" s="120">
        <f>IF(VLOOKUP(H2687,'Cross-Page Data'!$D$4:$F$48,3,FALSE)="natural gas",VLOOKUP(G2687,'Cross-Page Data'!$I$4:$J$19,2,FALSE),IF(VLOOKUP(H2687,'Cross-Page Data'!$D$4:$F$48,3,FALSE)="solar",IF(G2687="PV","solar PV","solar thermal"),IF(VLOOKUP(H2687,'Cross-Page Data'!$D$4:$F$48,3,FALSE)="wind",VLOOKUP(G2687,'Cross-Page Data'!$I$4:$J$19,2,FALSE),IF(VLOOKUP(H2687,'Cross-Page Data'!$D$4:$F$48,3,FALSE)="hydro",VLOOKUP(G2687,'Cross-Page Data'!$I$4:$J$19,2,FALSE),VLOOKUP(H2687,'Cross-Page Data'!$D$4:$F$48,3,FALSE)))))</f>
        <v/>
      </c>
      <c r="M2687" s="120">
        <f>IF(AND($P$2=FALSE,OR(F2687="Commercial NAICS Cogen",F2687="Industrial NAICS Cogen",F2687="NAICS-22 Cogen")),FALSE,IF(AND($P$3=FALSE,OR(F2687="Commercial NAICS Cogen",F2687="Commercial NAICS Non-Cogen",F2687="Industrial NAICS Cogen", F2687="industrial NAICS non-Cogen")),FALSE, TRUE))</f>
        <v/>
      </c>
    </row>
    <row r="2688">
      <c r="A2688" s="129" t="n">
        <v>50965</v>
      </c>
      <c r="B2688" s="130" t="inlineStr">
        <is>
          <t>Toledo Ref Power Recovery Train</t>
        </is>
      </c>
      <c r="C2688" s="130" t="inlineStr">
        <is>
          <t>Toledo Refining Company</t>
        </is>
      </c>
      <c r="D2688" s="129" t="n">
        <v>18323</v>
      </c>
      <c r="E2688" s="130" t="inlineStr">
        <is>
          <t>OH</t>
        </is>
      </c>
      <c r="F2688" s="130" t="inlineStr">
        <is>
          <t>Industrial NAICS Cogen</t>
        </is>
      </c>
      <c r="G2688" s="130" t="inlineStr">
        <is>
          <t>OT</t>
        </is>
      </c>
      <c r="H2688" s="130" t="inlineStr">
        <is>
          <t>OG</t>
        </is>
      </c>
      <c r="I2688" s="130" t="inlineStr">
        <is>
          <t>OOG</t>
        </is>
      </c>
      <c r="J2688" s="131" t="n">
        <v>0</v>
      </c>
      <c r="K2688" s="129" t="n">
        <v>2020</v>
      </c>
      <c r="L2688" s="120">
        <f>IF(VLOOKUP(H2688,'Cross-Page Data'!$D$4:$F$48,3,FALSE)="natural gas",VLOOKUP(G2688,'Cross-Page Data'!$I$4:$J$19,2,FALSE),IF(VLOOKUP(H2688,'Cross-Page Data'!$D$4:$F$48,3,FALSE)="solar",IF(G2688="PV","solar PV","solar thermal"),IF(VLOOKUP(H2688,'Cross-Page Data'!$D$4:$F$48,3,FALSE)="wind",VLOOKUP(G2688,'Cross-Page Data'!$I$4:$J$19,2,FALSE),IF(VLOOKUP(H2688,'Cross-Page Data'!$D$4:$F$48,3,FALSE)="hydro",VLOOKUP(G2688,'Cross-Page Data'!$I$4:$J$19,2,FALSE),VLOOKUP(H2688,'Cross-Page Data'!$D$4:$F$48,3,FALSE)))))</f>
        <v/>
      </c>
      <c r="M2688" s="120">
        <f>IF(AND($P$2=FALSE,OR(F2688="Commercial NAICS Cogen",F2688="Industrial NAICS Cogen",F2688="NAICS-22 Cogen")),FALSE,IF(AND($P$3=FALSE,OR(F2688="Commercial NAICS Cogen",F2688="Commercial NAICS Non-Cogen",F2688="Industrial NAICS Cogen", F2688="industrial NAICS non-Cogen")),FALSE, TRUE))</f>
        <v/>
      </c>
    </row>
    <row r="2689">
      <c r="A2689" s="129" t="n">
        <v>50965</v>
      </c>
      <c r="B2689" s="130" t="inlineStr">
        <is>
          <t>Toledo Ref Power Recovery Train</t>
        </is>
      </c>
      <c r="C2689" s="130" t="inlineStr">
        <is>
          <t>Toledo Refining Company</t>
        </is>
      </c>
      <c r="D2689" s="129" t="n">
        <v>18323</v>
      </c>
      <c r="E2689" s="130" t="inlineStr">
        <is>
          <t>OH</t>
        </is>
      </c>
      <c r="F2689" s="130" t="inlineStr">
        <is>
          <t>Industrial NAICS Cogen</t>
        </is>
      </c>
      <c r="G2689" s="130" t="inlineStr">
        <is>
          <t>OT</t>
        </is>
      </c>
      <c r="H2689" s="130" t="inlineStr">
        <is>
          <t>PC</t>
        </is>
      </c>
      <c r="I2689" s="130" t="inlineStr">
        <is>
          <t>PC</t>
        </is>
      </c>
      <c r="J2689" s="131" t="n">
        <v>258.02</v>
      </c>
      <c r="K2689" s="129" t="n">
        <v>2020</v>
      </c>
      <c r="L2689" s="120">
        <f>IF(VLOOKUP(H2689,'Cross-Page Data'!$D$4:$F$48,3,FALSE)="natural gas",VLOOKUP(G2689,'Cross-Page Data'!$I$4:$J$19,2,FALSE),IF(VLOOKUP(H2689,'Cross-Page Data'!$D$4:$F$48,3,FALSE)="solar",IF(G2689="PV","solar PV","solar thermal"),IF(VLOOKUP(H2689,'Cross-Page Data'!$D$4:$F$48,3,FALSE)="wind",VLOOKUP(G2689,'Cross-Page Data'!$I$4:$J$19,2,FALSE),IF(VLOOKUP(H2689,'Cross-Page Data'!$D$4:$F$48,3,FALSE)="hydro",VLOOKUP(G2689,'Cross-Page Data'!$I$4:$J$19,2,FALSE),VLOOKUP(H2689,'Cross-Page Data'!$D$4:$F$48,3,FALSE)))))</f>
        <v/>
      </c>
      <c r="M2689" s="120">
        <f>IF(AND($P$2=FALSE,OR(F2689="Commercial NAICS Cogen",F2689="Industrial NAICS Cogen",F2689="NAICS-22 Cogen")),FALSE,IF(AND($P$3=FALSE,OR(F2689="Commercial NAICS Cogen",F2689="Commercial NAICS Non-Cogen",F2689="Industrial NAICS Cogen", F2689="industrial NAICS non-Cogen")),FALSE, TRUE))</f>
        <v/>
      </c>
    </row>
    <row r="2690">
      <c r="A2690" s="129" t="n">
        <v>50969</v>
      </c>
      <c r="B2690" s="130" t="inlineStr">
        <is>
          <t>MU Combined Heat and Power Plant</t>
        </is>
      </c>
      <c r="C2690" s="130" t="inlineStr">
        <is>
          <t>Curators of the University of Missouri</t>
        </is>
      </c>
      <c r="D2690" s="129" t="n">
        <v>34359</v>
      </c>
      <c r="E2690" s="130" t="inlineStr">
        <is>
          <t>MO</t>
        </is>
      </c>
      <c r="F2690" s="130" t="inlineStr">
        <is>
          <t>Commercial NAICS Cogen</t>
        </is>
      </c>
      <c r="G2690" s="130" t="inlineStr">
        <is>
          <t>GT</t>
        </is>
      </c>
      <c r="H2690" s="130" t="inlineStr">
        <is>
          <t>DFO</t>
        </is>
      </c>
      <c r="I2690" s="130" t="inlineStr">
        <is>
          <t>DFO</t>
        </is>
      </c>
      <c r="J2690" s="131" t="n">
        <v>1.808</v>
      </c>
      <c r="K2690" s="129" t="n">
        <v>2020</v>
      </c>
      <c r="L2690" s="120">
        <f>IF(VLOOKUP(H2690,'Cross-Page Data'!$D$4:$F$48,3,FALSE)="natural gas",VLOOKUP(G2690,'Cross-Page Data'!$I$4:$J$19,2,FALSE),IF(VLOOKUP(H2690,'Cross-Page Data'!$D$4:$F$48,3,FALSE)="solar",IF(G2690="PV","solar PV","solar thermal"),IF(VLOOKUP(H2690,'Cross-Page Data'!$D$4:$F$48,3,FALSE)="wind",VLOOKUP(G2690,'Cross-Page Data'!$I$4:$J$19,2,FALSE),IF(VLOOKUP(H2690,'Cross-Page Data'!$D$4:$F$48,3,FALSE)="hydro",VLOOKUP(G2690,'Cross-Page Data'!$I$4:$J$19,2,FALSE),VLOOKUP(H2690,'Cross-Page Data'!$D$4:$F$48,3,FALSE)))))</f>
        <v/>
      </c>
      <c r="M2690" s="120">
        <f>IF(AND($P$2=FALSE,OR(F2690="Commercial NAICS Cogen",F2690="Industrial NAICS Cogen",F2690="NAICS-22 Cogen")),FALSE,IF(AND($P$3=FALSE,OR(F2690="Commercial NAICS Cogen",F2690="Commercial NAICS Non-Cogen",F2690="Industrial NAICS Cogen", F2690="industrial NAICS non-Cogen")),FALSE, TRUE))</f>
        <v/>
      </c>
    </row>
    <row r="2691">
      <c r="A2691" s="129" t="n">
        <v>50969</v>
      </c>
      <c r="B2691" s="130" t="inlineStr">
        <is>
          <t>MU Combined Heat and Power Plant</t>
        </is>
      </c>
      <c r="C2691" s="130" t="inlineStr">
        <is>
          <t>Curators of the University of Missouri</t>
        </is>
      </c>
      <c r="D2691" s="129" t="n">
        <v>34359</v>
      </c>
      <c r="E2691" s="130" t="inlineStr">
        <is>
          <t>MO</t>
        </is>
      </c>
      <c r="F2691" s="130" t="inlineStr">
        <is>
          <t>Commercial NAICS Cogen</t>
        </is>
      </c>
      <c r="G2691" s="130" t="inlineStr">
        <is>
          <t>GT</t>
        </is>
      </c>
      <c r="H2691" s="130" t="inlineStr">
        <is>
          <t>NG</t>
        </is>
      </c>
      <c r="I2691" s="130" t="inlineStr">
        <is>
          <t>NG</t>
        </is>
      </c>
      <c r="J2691" s="131" t="n">
        <v>83647.192</v>
      </c>
      <c r="K2691" s="129" t="n">
        <v>2020</v>
      </c>
      <c r="L2691" s="120">
        <f>IF(VLOOKUP(H2691,'Cross-Page Data'!$D$4:$F$48,3,FALSE)="natural gas",VLOOKUP(G2691,'Cross-Page Data'!$I$4:$J$19,2,FALSE),IF(VLOOKUP(H2691,'Cross-Page Data'!$D$4:$F$48,3,FALSE)="solar",IF(G2691="PV","solar PV","solar thermal"),IF(VLOOKUP(H2691,'Cross-Page Data'!$D$4:$F$48,3,FALSE)="wind",VLOOKUP(G2691,'Cross-Page Data'!$I$4:$J$19,2,FALSE),IF(VLOOKUP(H2691,'Cross-Page Data'!$D$4:$F$48,3,FALSE)="hydro",VLOOKUP(G2691,'Cross-Page Data'!$I$4:$J$19,2,FALSE),VLOOKUP(H2691,'Cross-Page Data'!$D$4:$F$48,3,FALSE)))))</f>
        <v/>
      </c>
      <c r="M2691" s="120">
        <f>IF(AND($P$2=FALSE,OR(F2691="Commercial NAICS Cogen",F2691="Industrial NAICS Cogen",F2691="NAICS-22 Cogen")),FALSE,IF(AND($P$3=FALSE,OR(F2691="Commercial NAICS Cogen",F2691="Commercial NAICS Non-Cogen",F2691="Industrial NAICS Cogen", F2691="industrial NAICS non-Cogen")),FALSE, TRUE))</f>
        <v/>
      </c>
    </row>
    <row r="2692">
      <c r="A2692" s="129" t="n">
        <v>50969</v>
      </c>
      <c r="B2692" s="130" t="inlineStr">
        <is>
          <t>MU Combined Heat and Power Plant</t>
        </is>
      </c>
      <c r="C2692" s="130" t="inlineStr">
        <is>
          <t>Curators of the University of Missouri</t>
        </is>
      </c>
      <c r="D2692" s="129" t="n">
        <v>34359</v>
      </c>
      <c r="E2692" s="130" t="inlineStr">
        <is>
          <t>MO</t>
        </is>
      </c>
      <c r="F2692" s="130" t="inlineStr">
        <is>
          <t>Commercial NAICS Cogen</t>
        </is>
      </c>
      <c r="G2692" s="130" t="inlineStr">
        <is>
          <t>IC</t>
        </is>
      </c>
      <c r="H2692" s="130" t="inlineStr">
        <is>
          <t>DFO</t>
        </is>
      </c>
      <c r="I2692" s="130" t="inlineStr">
        <is>
          <t>DFO</t>
        </is>
      </c>
      <c r="J2692" s="131" t="n">
        <v>0</v>
      </c>
      <c r="K2692" s="129" t="n">
        <v>2020</v>
      </c>
      <c r="L2692" s="120">
        <f>IF(VLOOKUP(H2692,'Cross-Page Data'!$D$4:$F$48,3,FALSE)="natural gas",VLOOKUP(G2692,'Cross-Page Data'!$I$4:$J$19,2,FALSE),IF(VLOOKUP(H2692,'Cross-Page Data'!$D$4:$F$48,3,FALSE)="solar",IF(G2692="PV","solar PV","solar thermal"),IF(VLOOKUP(H2692,'Cross-Page Data'!$D$4:$F$48,3,FALSE)="wind",VLOOKUP(G2692,'Cross-Page Data'!$I$4:$J$19,2,FALSE),IF(VLOOKUP(H2692,'Cross-Page Data'!$D$4:$F$48,3,FALSE)="hydro",VLOOKUP(G2692,'Cross-Page Data'!$I$4:$J$19,2,FALSE),VLOOKUP(H2692,'Cross-Page Data'!$D$4:$F$48,3,FALSE)))))</f>
        <v/>
      </c>
      <c r="M2692" s="120">
        <f>IF(AND($P$2=FALSE,OR(F2692="Commercial NAICS Cogen",F2692="Industrial NAICS Cogen",F2692="NAICS-22 Cogen")),FALSE,IF(AND($P$3=FALSE,OR(F2692="Commercial NAICS Cogen",F2692="Commercial NAICS Non-Cogen",F2692="Industrial NAICS Cogen", F2692="industrial NAICS non-Cogen")),FALSE, TRUE))</f>
        <v/>
      </c>
    </row>
    <row r="2693">
      <c r="A2693" s="129" t="n">
        <v>50969</v>
      </c>
      <c r="B2693" s="130" t="inlineStr">
        <is>
          <t>MU Combined Heat and Power Plant</t>
        </is>
      </c>
      <c r="C2693" s="130" t="inlineStr">
        <is>
          <t>Curators of the University of Missouri</t>
        </is>
      </c>
      <c r="D2693" s="129" t="n">
        <v>34359</v>
      </c>
      <c r="E2693" s="130" t="inlineStr">
        <is>
          <t>MO</t>
        </is>
      </c>
      <c r="F2693" s="130" t="inlineStr">
        <is>
          <t>Commercial NAICS Cogen</t>
        </is>
      </c>
      <c r="G2693" s="130" t="inlineStr">
        <is>
          <t>ST</t>
        </is>
      </c>
      <c r="H2693" s="130" t="inlineStr">
        <is>
          <t>BIT</t>
        </is>
      </c>
      <c r="I2693" s="130" t="inlineStr">
        <is>
          <t>COL</t>
        </is>
      </c>
      <c r="J2693" s="131" t="n">
        <v>4429.71</v>
      </c>
      <c r="K2693" s="129" t="n">
        <v>2020</v>
      </c>
      <c r="L2693" s="120">
        <f>IF(VLOOKUP(H2693,'Cross-Page Data'!$D$4:$F$48,3,FALSE)="natural gas",VLOOKUP(G2693,'Cross-Page Data'!$I$4:$J$19,2,FALSE),IF(VLOOKUP(H2693,'Cross-Page Data'!$D$4:$F$48,3,FALSE)="solar",IF(G2693="PV","solar PV","solar thermal"),IF(VLOOKUP(H2693,'Cross-Page Data'!$D$4:$F$48,3,FALSE)="wind",VLOOKUP(G2693,'Cross-Page Data'!$I$4:$J$19,2,FALSE),IF(VLOOKUP(H2693,'Cross-Page Data'!$D$4:$F$48,3,FALSE)="hydro",VLOOKUP(G2693,'Cross-Page Data'!$I$4:$J$19,2,FALSE),VLOOKUP(H2693,'Cross-Page Data'!$D$4:$F$48,3,FALSE)))))</f>
        <v/>
      </c>
      <c r="M2693" s="120">
        <f>IF(AND($P$2=FALSE,OR(F2693="Commercial NAICS Cogen",F2693="Industrial NAICS Cogen",F2693="NAICS-22 Cogen")),FALSE,IF(AND($P$3=FALSE,OR(F2693="Commercial NAICS Cogen",F2693="Commercial NAICS Non-Cogen",F2693="Industrial NAICS Cogen", F2693="industrial NAICS non-Cogen")),FALSE, TRUE))</f>
        <v/>
      </c>
    </row>
    <row r="2694">
      <c r="A2694" s="129" t="n">
        <v>50969</v>
      </c>
      <c r="B2694" s="130" t="inlineStr">
        <is>
          <t>MU Combined Heat and Power Plant</t>
        </is>
      </c>
      <c r="C2694" s="130" t="inlineStr">
        <is>
          <t>Curators of the University of Missouri</t>
        </is>
      </c>
      <c r="D2694" s="129" t="n">
        <v>34359</v>
      </c>
      <c r="E2694" s="130" t="inlineStr">
        <is>
          <t>MO</t>
        </is>
      </c>
      <c r="F2694" s="130" t="inlineStr">
        <is>
          <t>Commercial NAICS Cogen</t>
        </is>
      </c>
      <c r="G2694" s="130" t="inlineStr">
        <is>
          <t>ST</t>
        </is>
      </c>
      <c r="H2694" s="130" t="inlineStr">
        <is>
          <t>DFO</t>
        </is>
      </c>
      <c r="I2694" s="130" t="inlineStr">
        <is>
          <t>DFO</t>
        </is>
      </c>
      <c r="J2694" s="131" t="n">
        <v>0</v>
      </c>
      <c r="K2694" s="129" t="n">
        <v>2020</v>
      </c>
      <c r="L2694" s="120">
        <f>IF(VLOOKUP(H2694,'Cross-Page Data'!$D$4:$F$48,3,FALSE)="natural gas",VLOOKUP(G2694,'Cross-Page Data'!$I$4:$J$19,2,FALSE),IF(VLOOKUP(H2694,'Cross-Page Data'!$D$4:$F$48,3,FALSE)="solar",IF(G2694="PV","solar PV","solar thermal"),IF(VLOOKUP(H2694,'Cross-Page Data'!$D$4:$F$48,3,FALSE)="wind",VLOOKUP(G2694,'Cross-Page Data'!$I$4:$J$19,2,FALSE),IF(VLOOKUP(H2694,'Cross-Page Data'!$D$4:$F$48,3,FALSE)="hydro",VLOOKUP(G2694,'Cross-Page Data'!$I$4:$J$19,2,FALSE),VLOOKUP(H2694,'Cross-Page Data'!$D$4:$F$48,3,FALSE)))))</f>
        <v/>
      </c>
      <c r="M2694" s="120">
        <f>IF(AND($P$2=FALSE,OR(F2694="Commercial NAICS Cogen",F2694="Industrial NAICS Cogen",F2694="NAICS-22 Cogen")),FALSE,IF(AND($P$3=FALSE,OR(F2694="Commercial NAICS Cogen",F2694="Commercial NAICS Non-Cogen",F2694="Industrial NAICS Cogen", F2694="industrial NAICS non-Cogen")),FALSE, TRUE))</f>
        <v/>
      </c>
    </row>
    <row r="2695">
      <c r="A2695" s="129" t="n">
        <v>50969</v>
      </c>
      <c r="B2695" s="130" t="inlineStr">
        <is>
          <t>MU Combined Heat and Power Plant</t>
        </is>
      </c>
      <c r="C2695" s="130" t="inlineStr">
        <is>
          <t>Curators of the University of Missouri</t>
        </is>
      </c>
      <c r="D2695" s="129" t="n">
        <v>34359</v>
      </c>
      <c r="E2695" s="130" t="inlineStr">
        <is>
          <t>MO</t>
        </is>
      </c>
      <c r="F2695" s="130" t="inlineStr">
        <is>
          <t>Commercial NAICS Cogen</t>
        </is>
      </c>
      <c r="G2695" s="130" t="inlineStr">
        <is>
          <t>ST</t>
        </is>
      </c>
      <c r="H2695" s="130" t="inlineStr">
        <is>
          <t>NG</t>
        </is>
      </c>
      <c r="I2695" s="130" t="inlineStr">
        <is>
          <t>NG</t>
        </is>
      </c>
      <c r="J2695" s="131" t="n">
        <v>42766.763</v>
      </c>
      <c r="K2695" s="129" t="n">
        <v>2020</v>
      </c>
      <c r="L2695" s="120">
        <f>IF(VLOOKUP(H2695,'Cross-Page Data'!$D$4:$F$48,3,FALSE)="natural gas",VLOOKUP(G2695,'Cross-Page Data'!$I$4:$J$19,2,FALSE),IF(VLOOKUP(H2695,'Cross-Page Data'!$D$4:$F$48,3,FALSE)="solar",IF(G2695="PV","solar PV","solar thermal"),IF(VLOOKUP(H2695,'Cross-Page Data'!$D$4:$F$48,3,FALSE)="wind",VLOOKUP(G2695,'Cross-Page Data'!$I$4:$J$19,2,FALSE),IF(VLOOKUP(H2695,'Cross-Page Data'!$D$4:$F$48,3,FALSE)="hydro",VLOOKUP(G2695,'Cross-Page Data'!$I$4:$J$19,2,FALSE),VLOOKUP(H2695,'Cross-Page Data'!$D$4:$F$48,3,FALSE)))))</f>
        <v/>
      </c>
      <c r="M2695" s="120">
        <f>IF(AND($P$2=FALSE,OR(F2695="Commercial NAICS Cogen",F2695="Industrial NAICS Cogen",F2695="NAICS-22 Cogen")),FALSE,IF(AND($P$3=FALSE,OR(F2695="Commercial NAICS Cogen",F2695="Commercial NAICS Non-Cogen",F2695="Industrial NAICS Cogen", F2695="industrial NAICS non-Cogen")),FALSE, TRUE))</f>
        <v/>
      </c>
    </row>
    <row r="2696">
      <c r="A2696" s="129" t="n">
        <v>50969</v>
      </c>
      <c r="B2696" s="130" t="inlineStr">
        <is>
          <t>MU Combined Heat and Power Plant</t>
        </is>
      </c>
      <c r="C2696" s="130" t="inlineStr">
        <is>
          <t>Curators of the University of Missouri</t>
        </is>
      </c>
      <c r="D2696" s="129" t="n">
        <v>34359</v>
      </c>
      <c r="E2696" s="130" t="inlineStr">
        <is>
          <t>MO</t>
        </is>
      </c>
      <c r="F2696" s="130" t="inlineStr">
        <is>
          <t>Commercial NAICS Cogen</t>
        </is>
      </c>
      <c r="G2696" s="130" t="inlineStr">
        <is>
          <t>ST</t>
        </is>
      </c>
      <c r="H2696" s="130" t="inlineStr">
        <is>
          <t>WDS</t>
        </is>
      </c>
      <c r="I2696" s="130" t="inlineStr">
        <is>
          <t>WWW</t>
        </is>
      </c>
      <c r="J2696" s="131" t="n">
        <v>42175.527</v>
      </c>
      <c r="K2696" s="129" t="n">
        <v>2020</v>
      </c>
      <c r="L2696" s="120">
        <f>IF(VLOOKUP(H2696,'Cross-Page Data'!$D$4:$F$48,3,FALSE)="natural gas",VLOOKUP(G2696,'Cross-Page Data'!$I$4:$J$19,2,FALSE),IF(VLOOKUP(H2696,'Cross-Page Data'!$D$4:$F$48,3,FALSE)="solar",IF(G2696="PV","solar PV","solar thermal"),IF(VLOOKUP(H2696,'Cross-Page Data'!$D$4:$F$48,3,FALSE)="wind",VLOOKUP(G2696,'Cross-Page Data'!$I$4:$J$19,2,FALSE),IF(VLOOKUP(H2696,'Cross-Page Data'!$D$4:$F$48,3,FALSE)="hydro",VLOOKUP(G2696,'Cross-Page Data'!$I$4:$J$19,2,FALSE),VLOOKUP(H2696,'Cross-Page Data'!$D$4:$F$48,3,FALSE)))))</f>
        <v/>
      </c>
      <c r="M2696" s="120">
        <f>IF(AND($P$2=FALSE,OR(F2696="Commercial NAICS Cogen",F2696="Industrial NAICS Cogen",F2696="NAICS-22 Cogen")),FALSE,IF(AND($P$3=FALSE,OR(F2696="Commercial NAICS Cogen",F2696="Commercial NAICS Non-Cogen",F2696="Industrial NAICS Cogen", F2696="industrial NAICS non-Cogen")),FALSE, TRUE))</f>
        <v/>
      </c>
    </row>
    <row r="2697">
      <c r="A2697" s="129" t="n">
        <v>50973</v>
      </c>
      <c r="B2697" s="130" t="inlineStr">
        <is>
          <t>Motiva Enterprises Port Arthur Refinery</t>
        </is>
      </c>
      <c r="C2697" s="130" t="inlineStr">
        <is>
          <t>Motiva Enterprises LLC</t>
        </is>
      </c>
      <c r="D2697" s="129" t="n">
        <v>12981</v>
      </c>
      <c r="E2697" s="130" t="inlineStr">
        <is>
          <t>TX</t>
        </is>
      </c>
      <c r="F2697" s="130" t="inlineStr">
        <is>
          <t>Industrial NAICS Cogen</t>
        </is>
      </c>
      <c r="G2697" s="130" t="inlineStr">
        <is>
          <t>CA</t>
        </is>
      </c>
      <c r="H2697" s="130" t="inlineStr">
        <is>
          <t>NG</t>
        </is>
      </c>
      <c r="I2697" s="130" t="inlineStr">
        <is>
          <t>NG</t>
        </is>
      </c>
      <c r="J2697" s="131" t="n">
        <v>56847.709</v>
      </c>
      <c r="K2697" s="129" t="n">
        <v>2020</v>
      </c>
      <c r="L2697" s="120">
        <f>IF(VLOOKUP(H2697,'Cross-Page Data'!$D$4:$F$48,3,FALSE)="natural gas",VLOOKUP(G2697,'Cross-Page Data'!$I$4:$J$19,2,FALSE),IF(VLOOKUP(H2697,'Cross-Page Data'!$D$4:$F$48,3,FALSE)="solar",IF(G2697="PV","solar PV","solar thermal"),IF(VLOOKUP(H2697,'Cross-Page Data'!$D$4:$F$48,3,FALSE)="wind",VLOOKUP(G2697,'Cross-Page Data'!$I$4:$J$19,2,FALSE),IF(VLOOKUP(H2697,'Cross-Page Data'!$D$4:$F$48,3,FALSE)="hydro",VLOOKUP(G2697,'Cross-Page Data'!$I$4:$J$19,2,FALSE),VLOOKUP(H2697,'Cross-Page Data'!$D$4:$F$48,3,FALSE)))))</f>
        <v/>
      </c>
      <c r="M2697" s="120">
        <f>IF(AND($P$2=FALSE,OR(F2697="Commercial NAICS Cogen",F2697="Industrial NAICS Cogen",F2697="NAICS-22 Cogen")),FALSE,IF(AND($P$3=FALSE,OR(F2697="Commercial NAICS Cogen",F2697="Commercial NAICS Non-Cogen",F2697="Industrial NAICS Cogen", F2697="industrial NAICS non-Cogen")),FALSE, TRUE))</f>
        <v/>
      </c>
    </row>
    <row r="2698">
      <c r="A2698" s="129" t="n">
        <v>50973</v>
      </c>
      <c r="B2698" s="130" t="inlineStr">
        <is>
          <t>Motiva Enterprises Port Arthur Refinery</t>
        </is>
      </c>
      <c r="C2698" s="130" t="inlineStr">
        <is>
          <t>Motiva Enterprises LLC</t>
        </is>
      </c>
      <c r="D2698" s="129" t="n">
        <v>12981</v>
      </c>
      <c r="E2698" s="130" t="inlineStr">
        <is>
          <t>TX</t>
        </is>
      </c>
      <c r="F2698" s="130" t="inlineStr">
        <is>
          <t>Industrial NAICS Cogen</t>
        </is>
      </c>
      <c r="G2698" s="130" t="inlineStr">
        <is>
          <t>CA</t>
        </is>
      </c>
      <c r="H2698" s="130" t="inlineStr">
        <is>
          <t>OG</t>
        </is>
      </c>
      <c r="I2698" s="130" t="inlineStr">
        <is>
          <t>OOG</t>
        </is>
      </c>
      <c r="J2698" s="131" t="n">
        <v>47466.091</v>
      </c>
      <c r="K2698" s="129" t="n">
        <v>2020</v>
      </c>
      <c r="L2698" s="120">
        <f>IF(VLOOKUP(H2698,'Cross-Page Data'!$D$4:$F$48,3,FALSE)="natural gas",VLOOKUP(G2698,'Cross-Page Data'!$I$4:$J$19,2,FALSE),IF(VLOOKUP(H2698,'Cross-Page Data'!$D$4:$F$48,3,FALSE)="solar",IF(G2698="PV","solar PV","solar thermal"),IF(VLOOKUP(H2698,'Cross-Page Data'!$D$4:$F$48,3,FALSE)="wind",VLOOKUP(G2698,'Cross-Page Data'!$I$4:$J$19,2,FALSE),IF(VLOOKUP(H2698,'Cross-Page Data'!$D$4:$F$48,3,FALSE)="hydro",VLOOKUP(G2698,'Cross-Page Data'!$I$4:$J$19,2,FALSE),VLOOKUP(H2698,'Cross-Page Data'!$D$4:$F$48,3,FALSE)))))</f>
        <v/>
      </c>
      <c r="M2698" s="120">
        <f>IF(AND($P$2=FALSE,OR(F2698="Commercial NAICS Cogen",F2698="Industrial NAICS Cogen",F2698="NAICS-22 Cogen")),FALSE,IF(AND($P$3=FALSE,OR(F2698="Commercial NAICS Cogen",F2698="Commercial NAICS Non-Cogen",F2698="Industrial NAICS Cogen", F2698="industrial NAICS non-Cogen")),FALSE, TRUE))</f>
        <v/>
      </c>
    </row>
    <row r="2699">
      <c r="A2699" s="129" t="n">
        <v>50973</v>
      </c>
      <c r="B2699" s="130" t="inlineStr">
        <is>
          <t>Motiva Enterprises Port Arthur Refinery</t>
        </is>
      </c>
      <c r="C2699" s="130" t="inlineStr">
        <is>
          <t>Motiva Enterprises LLC</t>
        </is>
      </c>
      <c r="D2699" s="129" t="n">
        <v>12981</v>
      </c>
      <c r="E2699" s="130" t="inlineStr">
        <is>
          <t>TX</t>
        </is>
      </c>
      <c r="F2699" s="130" t="inlineStr">
        <is>
          <t>Industrial NAICS Cogen</t>
        </is>
      </c>
      <c r="G2699" s="130" t="inlineStr">
        <is>
          <t>CT</t>
        </is>
      </c>
      <c r="H2699" s="130" t="inlineStr">
        <is>
          <t>NG</t>
        </is>
      </c>
      <c r="I2699" s="130" t="inlineStr">
        <is>
          <t>NG</t>
        </is>
      </c>
      <c r="J2699" s="131" t="n">
        <v>497375.26</v>
      </c>
      <c r="K2699" s="129" t="n">
        <v>2020</v>
      </c>
      <c r="L2699" s="120">
        <f>IF(VLOOKUP(H2699,'Cross-Page Data'!$D$4:$F$48,3,FALSE)="natural gas",VLOOKUP(G2699,'Cross-Page Data'!$I$4:$J$19,2,FALSE),IF(VLOOKUP(H2699,'Cross-Page Data'!$D$4:$F$48,3,FALSE)="solar",IF(G2699="PV","solar PV","solar thermal"),IF(VLOOKUP(H2699,'Cross-Page Data'!$D$4:$F$48,3,FALSE)="wind",VLOOKUP(G2699,'Cross-Page Data'!$I$4:$J$19,2,FALSE),IF(VLOOKUP(H2699,'Cross-Page Data'!$D$4:$F$48,3,FALSE)="hydro",VLOOKUP(G2699,'Cross-Page Data'!$I$4:$J$19,2,FALSE),VLOOKUP(H2699,'Cross-Page Data'!$D$4:$F$48,3,FALSE)))))</f>
        <v/>
      </c>
      <c r="M2699" s="120">
        <f>IF(AND($P$2=FALSE,OR(F2699="Commercial NAICS Cogen",F2699="Industrial NAICS Cogen",F2699="NAICS-22 Cogen")),FALSE,IF(AND($P$3=FALSE,OR(F2699="Commercial NAICS Cogen",F2699="Commercial NAICS Non-Cogen",F2699="Industrial NAICS Cogen", F2699="industrial NAICS non-Cogen")),FALSE, TRUE))</f>
        <v/>
      </c>
    </row>
    <row r="2700">
      <c r="A2700" s="129" t="n">
        <v>50973</v>
      </c>
      <c r="B2700" s="130" t="inlineStr">
        <is>
          <t>Motiva Enterprises Port Arthur Refinery</t>
        </is>
      </c>
      <c r="C2700" s="130" t="inlineStr">
        <is>
          <t>Motiva Enterprises LLC</t>
        </is>
      </c>
      <c r="D2700" s="129" t="n">
        <v>12981</v>
      </c>
      <c r="E2700" s="130" t="inlineStr">
        <is>
          <t>TX</t>
        </is>
      </c>
      <c r="F2700" s="130" t="inlineStr">
        <is>
          <t>Industrial NAICS Cogen</t>
        </is>
      </c>
      <c r="G2700" s="130" t="inlineStr">
        <is>
          <t>CT</t>
        </is>
      </c>
      <c r="H2700" s="130" t="inlineStr">
        <is>
          <t>OG</t>
        </is>
      </c>
      <c r="I2700" s="130" t="inlineStr">
        <is>
          <t>OOG</t>
        </is>
      </c>
      <c r="J2700" s="131" t="n">
        <v>0</v>
      </c>
      <c r="K2700" s="129" t="n">
        <v>2020</v>
      </c>
      <c r="L2700" s="120">
        <f>IF(VLOOKUP(H2700,'Cross-Page Data'!$D$4:$F$48,3,FALSE)="natural gas",VLOOKUP(G2700,'Cross-Page Data'!$I$4:$J$19,2,FALSE),IF(VLOOKUP(H2700,'Cross-Page Data'!$D$4:$F$48,3,FALSE)="solar",IF(G2700="PV","solar PV","solar thermal"),IF(VLOOKUP(H2700,'Cross-Page Data'!$D$4:$F$48,3,FALSE)="wind",VLOOKUP(G2700,'Cross-Page Data'!$I$4:$J$19,2,FALSE),IF(VLOOKUP(H2700,'Cross-Page Data'!$D$4:$F$48,3,FALSE)="hydro",VLOOKUP(G2700,'Cross-Page Data'!$I$4:$J$19,2,FALSE),VLOOKUP(H2700,'Cross-Page Data'!$D$4:$F$48,3,FALSE)))))</f>
        <v/>
      </c>
      <c r="M2700" s="120">
        <f>IF(AND($P$2=FALSE,OR(F2700="Commercial NAICS Cogen",F2700="Industrial NAICS Cogen",F2700="NAICS-22 Cogen")),FALSE,IF(AND($P$3=FALSE,OR(F2700="Commercial NAICS Cogen",F2700="Commercial NAICS Non-Cogen",F2700="Industrial NAICS Cogen", F2700="industrial NAICS non-Cogen")),FALSE, TRUE))</f>
        <v/>
      </c>
    </row>
    <row r="2701">
      <c r="A2701" s="129" t="n">
        <v>50973</v>
      </c>
      <c r="B2701" s="130" t="inlineStr">
        <is>
          <t>Motiva Enterprises Port Arthur Refinery</t>
        </is>
      </c>
      <c r="C2701" s="130" t="inlineStr">
        <is>
          <t>Motiva Enterprises LLC</t>
        </is>
      </c>
      <c r="D2701" s="129" t="n">
        <v>12981</v>
      </c>
      <c r="E2701" s="130" t="inlineStr">
        <is>
          <t>TX</t>
        </is>
      </c>
      <c r="F2701" s="130" t="inlineStr">
        <is>
          <t>Industrial NAICS Cogen</t>
        </is>
      </c>
      <c r="G2701" s="130" t="inlineStr">
        <is>
          <t>GT</t>
        </is>
      </c>
      <c r="H2701" s="130" t="inlineStr">
        <is>
          <t>NG</t>
        </is>
      </c>
      <c r="I2701" s="130" t="inlineStr">
        <is>
          <t>NG</t>
        </is>
      </c>
      <c r="J2701" s="131" t="n">
        <v>119208.18</v>
      </c>
      <c r="K2701" s="129" t="n">
        <v>2020</v>
      </c>
      <c r="L2701" s="120">
        <f>IF(VLOOKUP(H2701,'Cross-Page Data'!$D$4:$F$48,3,FALSE)="natural gas",VLOOKUP(G2701,'Cross-Page Data'!$I$4:$J$19,2,FALSE),IF(VLOOKUP(H2701,'Cross-Page Data'!$D$4:$F$48,3,FALSE)="solar",IF(G2701="PV","solar PV","solar thermal"),IF(VLOOKUP(H2701,'Cross-Page Data'!$D$4:$F$48,3,FALSE)="wind",VLOOKUP(G2701,'Cross-Page Data'!$I$4:$J$19,2,FALSE),IF(VLOOKUP(H2701,'Cross-Page Data'!$D$4:$F$48,3,FALSE)="hydro",VLOOKUP(G2701,'Cross-Page Data'!$I$4:$J$19,2,FALSE),VLOOKUP(H2701,'Cross-Page Data'!$D$4:$F$48,3,FALSE)))))</f>
        <v/>
      </c>
      <c r="M2701" s="120">
        <f>IF(AND($P$2=FALSE,OR(F2701="Commercial NAICS Cogen",F2701="Industrial NAICS Cogen",F2701="NAICS-22 Cogen")),FALSE,IF(AND($P$3=FALSE,OR(F2701="Commercial NAICS Cogen",F2701="Commercial NAICS Non-Cogen",F2701="Industrial NAICS Cogen", F2701="industrial NAICS non-Cogen")),FALSE, TRUE))</f>
        <v/>
      </c>
    </row>
    <row r="2702">
      <c r="A2702" s="129" t="n">
        <v>50976</v>
      </c>
      <c r="B2702" s="130" t="inlineStr">
        <is>
          <t>Indiantown Cogeneration LP</t>
        </is>
      </c>
      <c r="C2702" s="130" t="inlineStr">
        <is>
          <t>Florida Power &amp; Light Co</t>
        </is>
      </c>
      <c r="D2702" s="129" t="n">
        <v>6452</v>
      </c>
      <c r="E2702" s="130" t="inlineStr">
        <is>
          <t>FL</t>
        </is>
      </c>
      <c r="F2702" s="130" t="inlineStr">
        <is>
          <t>Electric Utility</t>
        </is>
      </c>
      <c r="G2702" s="130" t="inlineStr">
        <is>
          <t>ST</t>
        </is>
      </c>
      <c r="H2702" s="130" t="inlineStr">
        <is>
          <t>BIT</t>
        </is>
      </c>
      <c r="I2702" s="130" t="inlineStr">
        <is>
          <t>COL</t>
        </is>
      </c>
      <c r="J2702" s="131" t="n">
        <v>0</v>
      </c>
      <c r="K2702" s="129" t="n">
        <v>2020</v>
      </c>
      <c r="L2702" s="120">
        <f>IF(VLOOKUP(H2702,'Cross-Page Data'!$D$4:$F$48,3,FALSE)="natural gas",VLOOKUP(G2702,'Cross-Page Data'!$I$4:$J$19,2,FALSE),IF(VLOOKUP(H2702,'Cross-Page Data'!$D$4:$F$48,3,FALSE)="solar",IF(G2702="PV","solar PV","solar thermal"),IF(VLOOKUP(H2702,'Cross-Page Data'!$D$4:$F$48,3,FALSE)="wind",VLOOKUP(G2702,'Cross-Page Data'!$I$4:$J$19,2,FALSE),IF(VLOOKUP(H2702,'Cross-Page Data'!$D$4:$F$48,3,FALSE)="hydro",VLOOKUP(G2702,'Cross-Page Data'!$I$4:$J$19,2,FALSE),VLOOKUP(H2702,'Cross-Page Data'!$D$4:$F$48,3,FALSE)))))</f>
        <v/>
      </c>
      <c r="M2702" s="120">
        <f>IF(AND($P$2=FALSE,OR(F2702="Commercial NAICS Cogen",F2702="Industrial NAICS Cogen",F2702="NAICS-22 Cogen")),FALSE,IF(AND($P$3=FALSE,OR(F2702="Commercial NAICS Cogen",F2702="Commercial NAICS Non-Cogen",F2702="Industrial NAICS Cogen", F2702="industrial NAICS non-Cogen")),FALSE, TRUE))</f>
        <v/>
      </c>
    </row>
    <row r="2703">
      <c r="A2703" s="129" t="n">
        <v>50976</v>
      </c>
      <c r="B2703" s="130" t="inlineStr">
        <is>
          <t>Indiantown Cogeneration LP</t>
        </is>
      </c>
      <c r="C2703" s="130" t="inlineStr">
        <is>
          <t>Florida Power &amp; Light Co</t>
        </is>
      </c>
      <c r="D2703" s="129" t="n">
        <v>6452</v>
      </c>
      <c r="E2703" s="130" t="inlineStr">
        <is>
          <t>FL</t>
        </is>
      </c>
      <c r="F2703" s="130" t="inlineStr">
        <is>
          <t>Electric Utility</t>
        </is>
      </c>
      <c r="G2703" s="130" t="inlineStr">
        <is>
          <t>ST</t>
        </is>
      </c>
      <c r="H2703" s="130" t="inlineStr">
        <is>
          <t>NG</t>
        </is>
      </c>
      <c r="I2703" s="130" t="inlineStr">
        <is>
          <t>NG</t>
        </is>
      </c>
      <c r="J2703" s="131" t="n">
        <v>0</v>
      </c>
      <c r="K2703" s="129" t="n">
        <v>2020</v>
      </c>
      <c r="L2703" s="120">
        <f>IF(VLOOKUP(H2703,'Cross-Page Data'!$D$4:$F$48,3,FALSE)="natural gas",VLOOKUP(G2703,'Cross-Page Data'!$I$4:$J$19,2,FALSE),IF(VLOOKUP(H2703,'Cross-Page Data'!$D$4:$F$48,3,FALSE)="solar",IF(G2703="PV","solar PV","solar thermal"),IF(VLOOKUP(H2703,'Cross-Page Data'!$D$4:$F$48,3,FALSE)="wind",VLOOKUP(G2703,'Cross-Page Data'!$I$4:$J$19,2,FALSE),IF(VLOOKUP(H2703,'Cross-Page Data'!$D$4:$F$48,3,FALSE)="hydro",VLOOKUP(G2703,'Cross-Page Data'!$I$4:$J$19,2,FALSE),VLOOKUP(H2703,'Cross-Page Data'!$D$4:$F$48,3,FALSE)))))</f>
        <v/>
      </c>
      <c r="M2703" s="120">
        <f>IF(AND($P$2=FALSE,OR(F2703="Commercial NAICS Cogen",F2703="Industrial NAICS Cogen",F2703="NAICS-22 Cogen")),FALSE,IF(AND($P$3=FALSE,OR(F2703="Commercial NAICS Cogen",F2703="Commercial NAICS Non-Cogen",F2703="Industrial NAICS Cogen", F2703="industrial NAICS non-Cogen")),FALSE, TRUE))</f>
        <v/>
      </c>
    </row>
    <row r="2704">
      <c r="A2704" s="129" t="n">
        <v>50976</v>
      </c>
      <c r="B2704" s="130" t="inlineStr">
        <is>
          <t>Indiantown Cogeneration LP</t>
        </is>
      </c>
      <c r="C2704" s="130" t="inlineStr">
        <is>
          <t>Florida Power &amp; Light Co</t>
        </is>
      </c>
      <c r="D2704" s="129" t="n">
        <v>6452</v>
      </c>
      <c r="E2704" s="130" t="inlineStr">
        <is>
          <t>FL</t>
        </is>
      </c>
      <c r="F2704" s="130" t="inlineStr">
        <is>
          <t>Electric Utility</t>
        </is>
      </c>
      <c r="G2704" s="130" t="inlineStr">
        <is>
          <t>ST</t>
        </is>
      </c>
      <c r="H2704" s="130" t="inlineStr">
        <is>
          <t>WO</t>
        </is>
      </c>
      <c r="I2704" s="130" t="inlineStr">
        <is>
          <t>WOO</t>
        </is>
      </c>
      <c r="J2704" s="131" t="n">
        <v>0</v>
      </c>
      <c r="K2704" s="129" t="n">
        <v>2020</v>
      </c>
      <c r="L2704" s="120">
        <f>IF(VLOOKUP(H2704,'Cross-Page Data'!$D$4:$F$48,3,FALSE)="natural gas",VLOOKUP(G2704,'Cross-Page Data'!$I$4:$J$19,2,FALSE),IF(VLOOKUP(H2704,'Cross-Page Data'!$D$4:$F$48,3,FALSE)="solar",IF(G2704="PV","solar PV","solar thermal"),IF(VLOOKUP(H2704,'Cross-Page Data'!$D$4:$F$48,3,FALSE)="wind",VLOOKUP(G2704,'Cross-Page Data'!$I$4:$J$19,2,FALSE),IF(VLOOKUP(H2704,'Cross-Page Data'!$D$4:$F$48,3,FALSE)="hydro",VLOOKUP(G2704,'Cross-Page Data'!$I$4:$J$19,2,FALSE),VLOOKUP(H2704,'Cross-Page Data'!$D$4:$F$48,3,FALSE)))))</f>
        <v/>
      </c>
      <c r="M2704" s="120">
        <f>IF(AND($P$2=FALSE,OR(F2704="Commercial NAICS Cogen",F2704="Industrial NAICS Cogen",F2704="NAICS-22 Cogen")),FALSE,IF(AND($P$3=FALSE,OR(F2704="Commercial NAICS Cogen",F2704="Commercial NAICS Non-Cogen",F2704="Industrial NAICS Cogen", F2704="industrial NAICS non-Cogen")),FALSE, TRUE))</f>
        <v/>
      </c>
    </row>
    <row r="2705">
      <c r="A2705" s="129" t="n">
        <v>50990</v>
      </c>
      <c r="B2705" s="130" t="inlineStr">
        <is>
          <t>Marathon Electric</t>
        </is>
      </c>
      <c r="C2705" s="130" t="inlineStr">
        <is>
          <t>Marathon Electric Mfg Corp</t>
        </is>
      </c>
      <c r="D2705" s="129" t="n">
        <v>11637</v>
      </c>
      <c r="E2705" s="130" t="inlineStr">
        <is>
          <t>WI</t>
        </is>
      </c>
      <c r="F2705" s="130" t="inlineStr">
        <is>
          <t>Industrial NAICS Non-Cogen</t>
        </is>
      </c>
      <c r="G2705" s="130" t="inlineStr">
        <is>
          <t>IC</t>
        </is>
      </c>
      <c r="H2705" s="130" t="inlineStr">
        <is>
          <t>DFO</t>
        </is>
      </c>
      <c r="I2705" s="130" t="inlineStr">
        <is>
          <t>DFO</t>
        </is>
      </c>
      <c r="J2705" s="131" t="n">
        <v>0</v>
      </c>
      <c r="K2705" s="129" t="n">
        <v>2020</v>
      </c>
      <c r="L2705" s="120">
        <f>IF(VLOOKUP(H2705,'Cross-Page Data'!$D$4:$F$48,3,FALSE)="natural gas",VLOOKUP(G2705,'Cross-Page Data'!$I$4:$J$19,2,FALSE),IF(VLOOKUP(H2705,'Cross-Page Data'!$D$4:$F$48,3,FALSE)="solar",IF(G2705="PV","solar PV","solar thermal"),IF(VLOOKUP(H2705,'Cross-Page Data'!$D$4:$F$48,3,FALSE)="wind",VLOOKUP(G2705,'Cross-Page Data'!$I$4:$J$19,2,FALSE),IF(VLOOKUP(H2705,'Cross-Page Data'!$D$4:$F$48,3,FALSE)="hydro",VLOOKUP(G2705,'Cross-Page Data'!$I$4:$J$19,2,FALSE),VLOOKUP(H2705,'Cross-Page Data'!$D$4:$F$48,3,FALSE)))))</f>
        <v/>
      </c>
      <c r="M2705" s="120">
        <f>IF(AND($P$2=FALSE,OR(F2705="Commercial NAICS Cogen",F2705="Industrial NAICS Cogen",F2705="NAICS-22 Cogen")),FALSE,IF(AND($P$3=FALSE,OR(F2705="Commercial NAICS Cogen",F2705="Commercial NAICS Non-Cogen",F2705="Industrial NAICS Cogen", F2705="industrial NAICS non-Cogen")),FALSE, TRUE))</f>
        <v/>
      </c>
    </row>
    <row r="2706">
      <c r="A2706" s="129" t="n">
        <v>51038</v>
      </c>
      <c r="B2706" s="130" t="inlineStr">
        <is>
          <t>MacArthur Waste to Energy Facility</t>
        </is>
      </c>
      <c r="C2706" s="130" t="inlineStr">
        <is>
          <t>Covanta MacArthur Renewable Energy</t>
        </is>
      </c>
      <c r="D2706" s="129" t="n">
        <v>56601</v>
      </c>
      <c r="E2706" s="130" t="inlineStr">
        <is>
          <t>NY</t>
        </is>
      </c>
      <c r="F2706" s="130" t="inlineStr">
        <is>
          <t>Commercial NAICS Non-Cogen</t>
        </is>
      </c>
      <c r="G2706" s="130" t="inlineStr">
        <is>
          <t>ST</t>
        </is>
      </c>
      <c r="H2706" s="130" t="inlineStr">
        <is>
          <t>DFO</t>
        </is>
      </c>
      <c r="I2706" s="130" t="inlineStr">
        <is>
          <t>DFO</t>
        </is>
      </c>
      <c r="J2706" s="131" t="n">
        <v>0</v>
      </c>
      <c r="K2706" s="129" t="n">
        <v>2020</v>
      </c>
      <c r="L2706" s="120">
        <f>IF(VLOOKUP(H2706,'Cross-Page Data'!$D$4:$F$48,3,FALSE)="natural gas",VLOOKUP(G2706,'Cross-Page Data'!$I$4:$J$19,2,FALSE),IF(VLOOKUP(H2706,'Cross-Page Data'!$D$4:$F$48,3,FALSE)="solar",IF(G2706="PV","solar PV","solar thermal"),IF(VLOOKUP(H2706,'Cross-Page Data'!$D$4:$F$48,3,FALSE)="wind",VLOOKUP(G2706,'Cross-Page Data'!$I$4:$J$19,2,FALSE),IF(VLOOKUP(H2706,'Cross-Page Data'!$D$4:$F$48,3,FALSE)="hydro",VLOOKUP(G2706,'Cross-Page Data'!$I$4:$J$19,2,FALSE),VLOOKUP(H2706,'Cross-Page Data'!$D$4:$F$48,3,FALSE)))))</f>
        <v/>
      </c>
      <c r="M2706" s="120">
        <f>IF(AND($P$2=FALSE,OR(F2706="Commercial NAICS Cogen",F2706="Industrial NAICS Cogen",F2706="NAICS-22 Cogen")),FALSE,IF(AND($P$3=FALSE,OR(F2706="Commercial NAICS Cogen",F2706="Commercial NAICS Non-Cogen",F2706="Industrial NAICS Cogen", F2706="industrial NAICS non-Cogen")),FALSE, TRUE))</f>
        <v/>
      </c>
    </row>
    <row r="2707">
      <c r="A2707" s="129" t="n">
        <v>51038</v>
      </c>
      <c r="B2707" s="130" t="inlineStr">
        <is>
          <t>MacArthur Waste to Energy Facility</t>
        </is>
      </c>
      <c r="C2707" s="130" t="inlineStr">
        <is>
          <t>Covanta MacArthur Renewable Energy</t>
        </is>
      </c>
      <c r="D2707" s="129" t="n">
        <v>56601</v>
      </c>
      <c r="E2707" s="130" t="inlineStr">
        <is>
          <t>NY</t>
        </is>
      </c>
      <c r="F2707" s="130" t="inlineStr">
        <is>
          <t>Commercial NAICS Non-Cogen</t>
        </is>
      </c>
      <c r="G2707" s="130" t="inlineStr">
        <is>
          <t>ST</t>
        </is>
      </c>
      <c r="H2707" s="130" t="inlineStr">
        <is>
          <t>MSB</t>
        </is>
      </c>
      <c r="I2707" s="130" t="inlineStr">
        <is>
          <t>MLG</t>
        </is>
      </c>
      <c r="J2707" s="131" t="n">
        <v>24318.23</v>
      </c>
      <c r="K2707" s="129" t="n">
        <v>2020</v>
      </c>
      <c r="L2707" s="120">
        <f>IF(VLOOKUP(H2707,'Cross-Page Data'!$D$4:$F$48,3,FALSE)="natural gas",VLOOKUP(G2707,'Cross-Page Data'!$I$4:$J$19,2,FALSE),IF(VLOOKUP(H2707,'Cross-Page Data'!$D$4:$F$48,3,FALSE)="solar",IF(G2707="PV","solar PV","solar thermal"),IF(VLOOKUP(H2707,'Cross-Page Data'!$D$4:$F$48,3,FALSE)="wind",VLOOKUP(G2707,'Cross-Page Data'!$I$4:$J$19,2,FALSE),IF(VLOOKUP(H2707,'Cross-Page Data'!$D$4:$F$48,3,FALSE)="hydro",VLOOKUP(G2707,'Cross-Page Data'!$I$4:$J$19,2,FALSE),VLOOKUP(H2707,'Cross-Page Data'!$D$4:$F$48,3,FALSE)))))</f>
        <v/>
      </c>
      <c r="M2707" s="120">
        <f>IF(AND($P$2=FALSE,OR(F2707="Commercial NAICS Cogen",F2707="Industrial NAICS Cogen",F2707="NAICS-22 Cogen")),FALSE,IF(AND($P$3=FALSE,OR(F2707="Commercial NAICS Cogen",F2707="Commercial NAICS Non-Cogen",F2707="Industrial NAICS Cogen", F2707="industrial NAICS non-Cogen")),FALSE, TRUE))</f>
        <v/>
      </c>
    </row>
    <row r="2708">
      <c r="A2708" s="129" t="n">
        <v>51038</v>
      </c>
      <c r="B2708" s="130" t="inlineStr">
        <is>
          <t>MacArthur Waste to Energy Facility</t>
        </is>
      </c>
      <c r="C2708" s="130" t="inlineStr">
        <is>
          <t>Covanta MacArthur Renewable Energy</t>
        </is>
      </c>
      <c r="D2708" s="129" t="n">
        <v>56601</v>
      </c>
      <c r="E2708" s="130" t="inlineStr">
        <is>
          <t>NY</t>
        </is>
      </c>
      <c r="F2708" s="130" t="inlineStr">
        <is>
          <t>Commercial NAICS Non-Cogen</t>
        </is>
      </c>
      <c r="G2708" s="130" t="inlineStr">
        <is>
          <t>ST</t>
        </is>
      </c>
      <c r="H2708" s="130" t="inlineStr">
        <is>
          <t>MSN</t>
        </is>
      </c>
      <c r="I2708" s="130" t="inlineStr">
        <is>
          <t>OTH</t>
        </is>
      </c>
      <c r="J2708" s="131" t="n">
        <v>29721.633</v>
      </c>
      <c r="K2708" s="129" t="n">
        <v>2020</v>
      </c>
      <c r="L2708" s="120">
        <f>IF(VLOOKUP(H2708,'Cross-Page Data'!$D$4:$F$48,3,FALSE)="natural gas",VLOOKUP(G2708,'Cross-Page Data'!$I$4:$J$19,2,FALSE),IF(VLOOKUP(H2708,'Cross-Page Data'!$D$4:$F$48,3,FALSE)="solar",IF(G2708="PV","solar PV","solar thermal"),IF(VLOOKUP(H2708,'Cross-Page Data'!$D$4:$F$48,3,FALSE)="wind",VLOOKUP(G2708,'Cross-Page Data'!$I$4:$J$19,2,FALSE),IF(VLOOKUP(H2708,'Cross-Page Data'!$D$4:$F$48,3,FALSE)="hydro",VLOOKUP(G2708,'Cross-Page Data'!$I$4:$J$19,2,FALSE),VLOOKUP(H2708,'Cross-Page Data'!$D$4:$F$48,3,FALSE)))))</f>
        <v/>
      </c>
      <c r="M2708" s="120">
        <f>IF(AND($P$2=FALSE,OR(F2708="Commercial NAICS Cogen",F2708="Industrial NAICS Cogen",F2708="NAICS-22 Cogen")),FALSE,IF(AND($P$3=FALSE,OR(F2708="Commercial NAICS Cogen",F2708="Commercial NAICS Non-Cogen",F2708="Industrial NAICS Cogen", F2708="industrial NAICS non-Cogen")),FALSE, TRUE))</f>
        <v/>
      </c>
    </row>
    <row r="2709">
      <c r="A2709" s="129" t="n">
        <v>51038</v>
      </c>
      <c r="B2709" s="130" t="inlineStr">
        <is>
          <t>MacArthur Waste to Energy Facility</t>
        </is>
      </c>
      <c r="C2709" s="130" t="inlineStr">
        <is>
          <t>Covanta MacArthur Renewable Energy</t>
        </is>
      </c>
      <c r="D2709" s="129" t="n">
        <v>56601</v>
      </c>
      <c r="E2709" s="130" t="inlineStr">
        <is>
          <t>NY</t>
        </is>
      </c>
      <c r="F2709" s="130" t="inlineStr">
        <is>
          <t>Commercial NAICS Non-Cogen</t>
        </is>
      </c>
      <c r="G2709" s="130" t="inlineStr">
        <is>
          <t>ST</t>
        </is>
      </c>
      <c r="H2709" s="130" t="inlineStr">
        <is>
          <t>NG</t>
        </is>
      </c>
      <c r="I2709" s="130" t="inlineStr">
        <is>
          <t>NG</t>
        </is>
      </c>
      <c r="J2709" s="131" t="n">
        <v>1081.137</v>
      </c>
      <c r="K2709" s="129" t="n">
        <v>2020</v>
      </c>
      <c r="L2709" s="120">
        <f>IF(VLOOKUP(H2709,'Cross-Page Data'!$D$4:$F$48,3,FALSE)="natural gas",VLOOKUP(G2709,'Cross-Page Data'!$I$4:$J$19,2,FALSE),IF(VLOOKUP(H2709,'Cross-Page Data'!$D$4:$F$48,3,FALSE)="solar",IF(G2709="PV","solar PV","solar thermal"),IF(VLOOKUP(H2709,'Cross-Page Data'!$D$4:$F$48,3,FALSE)="wind",VLOOKUP(G2709,'Cross-Page Data'!$I$4:$J$19,2,FALSE),IF(VLOOKUP(H2709,'Cross-Page Data'!$D$4:$F$48,3,FALSE)="hydro",VLOOKUP(G2709,'Cross-Page Data'!$I$4:$J$19,2,FALSE),VLOOKUP(H2709,'Cross-Page Data'!$D$4:$F$48,3,FALSE)))))</f>
        <v/>
      </c>
      <c r="M2709" s="120">
        <f>IF(AND($P$2=FALSE,OR(F2709="Commercial NAICS Cogen",F2709="Industrial NAICS Cogen",F2709="NAICS-22 Cogen")),FALSE,IF(AND($P$3=FALSE,OR(F2709="Commercial NAICS Cogen",F2709="Commercial NAICS Non-Cogen",F2709="Industrial NAICS Cogen", F2709="industrial NAICS non-Cogen")),FALSE, TRUE))</f>
        <v/>
      </c>
    </row>
    <row r="2710">
      <c r="A2710" s="129" t="n">
        <v>52010</v>
      </c>
      <c r="B2710" s="130" t="inlineStr">
        <is>
          <t>Lee County Solid Waste Energy</t>
        </is>
      </c>
      <c r="C2710" s="130" t="inlineStr">
        <is>
          <t>Lee County Board-Commissioners</t>
        </is>
      </c>
      <c r="D2710" s="129" t="n">
        <v>10875</v>
      </c>
      <c r="E2710" s="130" t="inlineStr">
        <is>
          <t>FL</t>
        </is>
      </c>
      <c r="F2710" s="130" t="inlineStr">
        <is>
          <t>NAICS-22 Non-Cogen</t>
        </is>
      </c>
      <c r="G2710" s="130" t="inlineStr">
        <is>
          <t>ST</t>
        </is>
      </c>
      <c r="H2710" s="130" t="inlineStr">
        <is>
          <t>MSB</t>
        </is>
      </c>
      <c r="I2710" s="130" t="inlineStr">
        <is>
          <t>MLG</t>
        </is>
      </c>
      <c r="J2710" s="131" t="n">
        <v>124432.3</v>
      </c>
      <c r="K2710" s="129" t="n">
        <v>2020</v>
      </c>
      <c r="L2710" s="120">
        <f>IF(VLOOKUP(H2710,'Cross-Page Data'!$D$4:$F$48,3,FALSE)="natural gas",VLOOKUP(G2710,'Cross-Page Data'!$I$4:$J$19,2,FALSE),IF(VLOOKUP(H2710,'Cross-Page Data'!$D$4:$F$48,3,FALSE)="solar",IF(G2710="PV","solar PV","solar thermal"),IF(VLOOKUP(H2710,'Cross-Page Data'!$D$4:$F$48,3,FALSE)="wind",VLOOKUP(G2710,'Cross-Page Data'!$I$4:$J$19,2,FALSE),IF(VLOOKUP(H2710,'Cross-Page Data'!$D$4:$F$48,3,FALSE)="hydro",VLOOKUP(G2710,'Cross-Page Data'!$I$4:$J$19,2,FALSE),VLOOKUP(H2710,'Cross-Page Data'!$D$4:$F$48,3,FALSE)))))</f>
        <v/>
      </c>
      <c r="M2710" s="120">
        <f>IF(AND($P$2=FALSE,OR(F2710="Commercial NAICS Cogen",F2710="Industrial NAICS Cogen",F2710="NAICS-22 Cogen")),FALSE,IF(AND($P$3=FALSE,OR(F2710="Commercial NAICS Cogen",F2710="Commercial NAICS Non-Cogen",F2710="Industrial NAICS Cogen", F2710="industrial NAICS non-Cogen")),FALSE, TRUE))</f>
        <v/>
      </c>
    </row>
    <row r="2711">
      <c r="A2711" s="129" t="n">
        <v>52010</v>
      </c>
      <c r="B2711" s="130" t="inlineStr">
        <is>
          <t>Lee County Solid Waste Energy</t>
        </is>
      </c>
      <c r="C2711" s="130" t="inlineStr">
        <is>
          <t>Lee County Board-Commissioners</t>
        </is>
      </c>
      <c r="D2711" s="129" t="n">
        <v>10875</v>
      </c>
      <c r="E2711" s="130" t="inlineStr">
        <is>
          <t>FL</t>
        </is>
      </c>
      <c r="F2711" s="130" t="inlineStr">
        <is>
          <t>NAICS-22 Non-Cogen</t>
        </is>
      </c>
      <c r="G2711" s="130" t="inlineStr">
        <is>
          <t>ST</t>
        </is>
      </c>
      <c r="H2711" s="130" t="inlineStr">
        <is>
          <t>MSN</t>
        </is>
      </c>
      <c r="I2711" s="130" t="inlineStr">
        <is>
          <t>OTH</t>
        </is>
      </c>
      <c r="J2711" s="131" t="n">
        <v>152084.79</v>
      </c>
      <c r="K2711" s="129" t="n">
        <v>2020</v>
      </c>
      <c r="L2711" s="120">
        <f>IF(VLOOKUP(H2711,'Cross-Page Data'!$D$4:$F$48,3,FALSE)="natural gas",VLOOKUP(G2711,'Cross-Page Data'!$I$4:$J$19,2,FALSE),IF(VLOOKUP(H2711,'Cross-Page Data'!$D$4:$F$48,3,FALSE)="solar",IF(G2711="PV","solar PV","solar thermal"),IF(VLOOKUP(H2711,'Cross-Page Data'!$D$4:$F$48,3,FALSE)="wind",VLOOKUP(G2711,'Cross-Page Data'!$I$4:$J$19,2,FALSE),IF(VLOOKUP(H2711,'Cross-Page Data'!$D$4:$F$48,3,FALSE)="hydro",VLOOKUP(G2711,'Cross-Page Data'!$I$4:$J$19,2,FALSE),VLOOKUP(H2711,'Cross-Page Data'!$D$4:$F$48,3,FALSE)))))</f>
        <v/>
      </c>
      <c r="M2711" s="120">
        <f>IF(AND($P$2=FALSE,OR(F2711="Commercial NAICS Cogen",F2711="Industrial NAICS Cogen",F2711="NAICS-22 Cogen")),FALSE,IF(AND($P$3=FALSE,OR(F2711="Commercial NAICS Cogen",F2711="Commercial NAICS Non-Cogen",F2711="Industrial NAICS Cogen", F2711="industrial NAICS non-Cogen")),FALSE, TRUE))</f>
        <v/>
      </c>
    </row>
    <row r="2712">
      <c r="A2712" s="129" t="n">
        <v>52010</v>
      </c>
      <c r="B2712" s="130" t="inlineStr">
        <is>
          <t>Lee County Solid Waste Energy</t>
        </is>
      </c>
      <c r="C2712" s="130" t="inlineStr">
        <is>
          <t>Lee County Board-Commissioners</t>
        </is>
      </c>
      <c r="D2712" s="129" t="n">
        <v>10875</v>
      </c>
      <c r="E2712" s="130" t="inlineStr">
        <is>
          <t>FL</t>
        </is>
      </c>
      <c r="F2712" s="130" t="inlineStr">
        <is>
          <t>NAICS-22 Non-Cogen</t>
        </is>
      </c>
      <c r="G2712" s="130" t="inlineStr">
        <is>
          <t>ST</t>
        </is>
      </c>
      <c r="H2712" s="130" t="inlineStr">
        <is>
          <t>WO</t>
        </is>
      </c>
      <c r="I2712" s="130" t="inlineStr">
        <is>
          <t>WOO</t>
        </is>
      </c>
      <c r="J2712" s="131" t="n">
        <v>1219.912</v>
      </c>
      <c r="K2712" s="129" t="n">
        <v>2020</v>
      </c>
      <c r="L2712" s="120">
        <f>IF(VLOOKUP(H2712,'Cross-Page Data'!$D$4:$F$48,3,FALSE)="natural gas",VLOOKUP(G2712,'Cross-Page Data'!$I$4:$J$19,2,FALSE),IF(VLOOKUP(H2712,'Cross-Page Data'!$D$4:$F$48,3,FALSE)="solar",IF(G2712="PV","solar PV","solar thermal"),IF(VLOOKUP(H2712,'Cross-Page Data'!$D$4:$F$48,3,FALSE)="wind",VLOOKUP(G2712,'Cross-Page Data'!$I$4:$J$19,2,FALSE),IF(VLOOKUP(H2712,'Cross-Page Data'!$D$4:$F$48,3,FALSE)="hydro",VLOOKUP(G2712,'Cross-Page Data'!$I$4:$J$19,2,FALSE),VLOOKUP(H2712,'Cross-Page Data'!$D$4:$F$48,3,FALSE)))))</f>
        <v/>
      </c>
      <c r="M2712" s="120">
        <f>IF(AND($P$2=FALSE,OR(F2712="Commercial NAICS Cogen",F2712="Industrial NAICS Cogen",F2712="NAICS-22 Cogen")),FALSE,IF(AND($P$3=FALSE,OR(F2712="Commercial NAICS Cogen",F2712="Commercial NAICS Non-Cogen",F2712="Industrial NAICS Cogen", F2712="industrial NAICS non-Cogen")),FALSE, TRUE))</f>
        <v/>
      </c>
    </row>
    <row r="2713">
      <c r="A2713" s="129" t="n">
        <v>52015</v>
      </c>
      <c r="B2713" s="130" t="inlineStr">
        <is>
          <t>Terra-Gen Dixie Valley</t>
        </is>
      </c>
      <c r="C2713" s="130" t="inlineStr">
        <is>
          <t>Terra-Gen Operating Co-Geo</t>
        </is>
      </c>
      <c r="D2713" s="129" t="n">
        <v>2782</v>
      </c>
      <c r="E2713" s="130" t="inlineStr">
        <is>
          <t>NV</t>
        </is>
      </c>
      <c r="F2713" s="130" t="inlineStr">
        <is>
          <t>NAICS-22 Non-Cogen</t>
        </is>
      </c>
      <c r="G2713" s="130" t="inlineStr">
        <is>
          <t>BT</t>
        </is>
      </c>
      <c r="H2713" s="130" t="inlineStr">
        <is>
          <t>GEO</t>
        </is>
      </c>
      <c r="I2713" s="130" t="inlineStr">
        <is>
          <t>GEO</t>
        </is>
      </c>
      <c r="J2713" s="131" t="n">
        <v>21830</v>
      </c>
      <c r="K2713" s="129" t="n">
        <v>2020</v>
      </c>
      <c r="L2713" s="120">
        <f>IF(VLOOKUP(H2713,'Cross-Page Data'!$D$4:$F$48,3,FALSE)="natural gas",VLOOKUP(G2713,'Cross-Page Data'!$I$4:$J$19,2,FALSE),IF(VLOOKUP(H2713,'Cross-Page Data'!$D$4:$F$48,3,FALSE)="solar",IF(G2713="PV","solar PV","solar thermal"),IF(VLOOKUP(H2713,'Cross-Page Data'!$D$4:$F$48,3,FALSE)="wind",VLOOKUP(G2713,'Cross-Page Data'!$I$4:$J$19,2,FALSE),IF(VLOOKUP(H2713,'Cross-Page Data'!$D$4:$F$48,3,FALSE)="hydro",VLOOKUP(G2713,'Cross-Page Data'!$I$4:$J$19,2,FALSE),VLOOKUP(H2713,'Cross-Page Data'!$D$4:$F$48,3,FALSE)))))</f>
        <v/>
      </c>
      <c r="M2713" s="120">
        <f>IF(AND($P$2=FALSE,OR(F2713="Commercial NAICS Cogen",F2713="Industrial NAICS Cogen",F2713="NAICS-22 Cogen")),FALSE,IF(AND($P$3=FALSE,OR(F2713="Commercial NAICS Cogen",F2713="Commercial NAICS Non-Cogen",F2713="Industrial NAICS Cogen", F2713="industrial NAICS non-Cogen")),FALSE, TRUE))</f>
        <v/>
      </c>
    </row>
    <row r="2714">
      <c r="A2714" s="129" t="n">
        <v>52015</v>
      </c>
      <c r="B2714" s="130" t="inlineStr">
        <is>
          <t>Terra-Gen Dixie Valley</t>
        </is>
      </c>
      <c r="C2714" s="130" t="inlineStr">
        <is>
          <t>Terra-Gen Operating Co-Geo</t>
        </is>
      </c>
      <c r="D2714" s="129" t="n">
        <v>2782</v>
      </c>
      <c r="E2714" s="130" t="inlineStr">
        <is>
          <t>NV</t>
        </is>
      </c>
      <c r="F2714" s="130" t="inlineStr">
        <is>
          <t>NAICS-22 Non-Cogen</t>
        </is>
      </c>
      <c r="G2714" s="130" t="inlineStr">
        <is>
          <t>ST</t>
        </is>
      </c>
      <c r="H2714" s="130" t="inlineStr">
        <is>
          <t>GEO</t>
        </is>
      </c>
      <c r="I2714" s="130" t="inlineStr">
        <is>
          <t>GEO</t>
        </is>
      </c>
      <c r="J2714" s="131" t="n">
        <v>482225</v>
      </c>
      <c r="K2714" s="129" t="n">
        <v>2020</v>
      </c>
      <c r="L2714" s="120">
        <f>IF(VLOOKUP(H2714,'Cross-Page Data'!$D$4:$F$48,3,FALSE)="natural gas",VLOOKUP(G2714,'Cross-Page Data'!$I$4:$J$19,2,FALSE),IF(VLOOKUP(H2714,'Cross-Page Data'!$D$4:$F$48,3,FALSE)="solar",IF(G2714="PV","solar PV","solar thermal"),IF(VLOOKUP(H2714,'Cross-Page Data'!$D$4:$F$48,3,FALSE)="wind",VLOOKUP(G2714,'Cross-Page Data'!$I$4:$J$19,2,FALSE),IF(VLOOKUP(H2714,'Cross-Page Data'!$D$4:$F$48,3,FALSE)="hydro",VLOOKUP(G2714,'Cross-Page Data'!$I$4:$J$19,2,FALSE),VLOOKUP(H2714,'Cross-Page Data'!$D$4:$F$48,3,FALSE)))))</f>
        <v/>
      </c>
      <c r="M2714" s="120">
        <f>IF(AND($P$2=FALSE,OR(F2714="Commercial NAICS Cogen",F2714="Industrial NAICS Cogen",F2714="NAICS-22 Cogen")),FALSE,IF(AND($P$3=FALSE,OR(F2714="Commercial NAICS Cogen",F2714="Commercial NAICS Non-Cogen",F2714="Industrial NAICS Cogen", F2714="industrial NAICS non-Cogen")),FALSE, TRUE))</f>
        <v/>
      </c>
    </row>
    <row r="2715">
      <c r="A2715" s="129" t="n">
        <v>52019</v>
      </c>
      <c r="B2715" s="130" t="inlineStr">
        <is>
          <t>Doswell Energy Center</t>
        </is>
      </c>
      <c r="C2715" s="130" t="inlineStr">
        <is>
          <t>Doswell Ltd Partnership</t>
        </is>
      </c>
      <c r="D2715" s="129" t="n">
        <v>5310</v>
      </c>
      <c r="E2715" s="130" t="inlineStr">
        <is>
          <t>VA</t>
        </is>
      </c>
      <c r="F2715" s="130" t="inlineStr">
        <is>
          <t>NAICS-22 Non-Cogen</t>
        </is>
      </c>
      <c r="G2715" s="130" t="inlineStr">
        <is>
          <t>CA</t>
        </is>
      </c>
      <c r="H2715" s="130" t="inlineStr">
        <is>
          <t>DFO</t>
        </is>
      </c>
      <c r="I2715" s="130" t="inlineStr">
        <is>
          <t>DFO</t>
        </is>
      </c>
      <c r="J2715" s="131" t="n">
        <v>109.804</v>
      </c>
      <c r="K2715" s="129" t="n">
        <v>2020</v>
      </c>
      <c r="L2715" s="120">
        <f>IF(VLOOKUP(H2715,'Cross-Page Data'!$D$4:$F$48,3,FALSE)="natural gas",VLOOKUP(G2715,'Cross-Page Data'!$I$4:$J$19,2,FALSE),IF(VLOOKUP(H2715,'Cross-Page Data'!$D$4:$F$48,3,FALSE)="solar",IF(G2715="PV","solar PV","solar thermal"),IF(VLOOKUP(H2715,'Cross-Page Data'!$D$4:$F$48,3,FALSE)="wind",VLOOKUP(G2715,'Cross-Page Data'!$I$4:$J$19,2,FALSE),IF(VLOOKUP(H2715,'Cross-Page Data'!$D$4:$F$48,3,FALSE)="hydro",VLOOKUP(G2715,'Cross-Page Data'!$I$4:$J$19,2,FALSE),VLOOKUP(H2715,'Cross-Page Data'!$D$4:$F$48,3,FALSE)))))</f>
        <v/>
      </c>
      <c r="M2715" s="120">
        <f>IF(AND($P$2=FALSE,OR(F2715="Commercial NAICS Cogen",F2715="Industrial NAICS Cogen",F2715="NAICS-22 Cogen")),FALSE,IF(AND($P$3=FALSE,OR(F2715="Commercial NAICS Cogen",F2715="Commercial NAICS Non-Cogen",F2715="Industrial NAICS Cogen", F2715="industrial NAICS non-Cogen")),FALSE, TRUE))</f>
        <v/>
      </c>
    </row>
    <row r="2716">
      <c r="A2716" s="129" t="n">
        <v>52019</v>
      </c>
      <c r="B2716" s="130" t="inlineStr">
        <is>
          <t>Doswell Energy Center</t>
        </is>
      </c>
      <c r="C2716" s="130" t="inlineStr">
        <is>
          <t>Doswell Ltd Partnership</t>
        </is>
      </c>
      <c r="D2716" s="129" t="n">
        <v>5310</v>
      </c>
      <c r="E2716" s="130" t="inlineStr">
        <is>
          <t>VA</t>
        </is>
      </c>
      <c r="F2716" s="130" t="inlineStr">
        <is>
          <t>NAICS-22 Non-Cogen</t>
        </is>
      </c>
      <c r="G2716" s="130" t="inlineStr">
        <is>
          <t>CA</t>
        </is>
      </c>
      <c r="H2716" s="130" t="inlineStr">
        <is>
          <t>NG</t>
        </is>
      </c>
      <c r="I2716" s="130" t="inlineStr">
        <is>
          <t>NG</t>
        </is>
      </c>
      <c r="J2716" s="131" t="n">
        <v>1672118.7</v>
      </c>
      <c r="K2716" s="129" t="n">
        <v>2020</v>
      </c>
      <c r="L2716" s="120">
        <f>IF(VLOOKUP(H2716,'Cross-Page Data'!$D$4:$F$48,3,FALSE)="natural gas",VLOOKUP(G2716,'Cross-Page Data'!$I$4:$J$19,2,FALSE),IF(VLOOKUP(H2716,'Cross-Page Data'!$D$4:$F$48,3,FALSE)="solar",IF(G2716="PV","solar PV","solar thermal"),IF(VLOOKUP(H2716,'Cross-Page Data'!$D$4:$F$48,3,FALSE)="wind",VLOOKUP(G2716,'Cross-Page Data'!$I$4:$J$19,2,FALSE),IF(VLOOKUP(H2716,'Cross-Page Data'!$D$4:$F$48,3,FALSE)="hydro",VLOOKUP(G2716,'Cross-Page Data'!$I$4:$J$19,2,FALSE),VLOOKUP(H2716,'Cross-Page Data'!$D$4:$F$48,3,FALSE)))))</f>
        <v/>
      </c>
      <c r="M2716" s="120">
        <f>IF(AND($P$2=FALSE,OR(F2716="Commercial NAICS Cogen",F2716="Industrial NAICS Cogen",F2716="NAICS-22 Cogen")),FALSE,IF(AND($P$3=FALSE,OR(F2716="Commercial NAICS Cogen",F2716="Commercial NAICS Non-Cogen",F2716="Industrial NAICS Cogen", F2716="industrial NAICS non-Cogen")),FALSE, TRUE))</f>
        <v/>
      </c>
    </row>
    <row r="2717">
      <c r="A2717" s="129" t="n">
        <v>52019</v>
      </c>
      <c r="B2717" s="130" t="inlineStr">
        <is>
          <t>Doswell Energy Center</t>
        </is>
      </c>
      <c r="C2717" s="130" t="inlineStr">
        <is>
          <t>Doswell Ltd Partnership</t>
        </is>
      </c>
      <c r="D2717" s="129" t="n">
        <v>5310</v>
      </c>
      <c r="E2717" s="130" t="inlineStr">
        <is>
          <t>VA</t>
        </is>
      </c>
      <c r="F2717" s="130" t="inlineStr">
        <is>
          <t>NAICS-22 Non-Cogen</t>
        </is>
      </c>
      <c r="G2717" s="130" t="inlineStr">
        <is>
          <t>CT</t>
        </is>
      </c>
      <c r="H2717" s="130" t="inlineStr">
        <is>
          <t>DFO</t>
        </is>
      </c>
      <c r="I2717" s="130" t="inlineStr">
        <is>
          <t>DFO</t>
        </is>
      </c>
      <c r="J2717" s="131" t="n">
        <v>215.098</v>
      </c>
      <c r="K2717" s="129" t="n">
        <v>2020</v>
      </c>
      <c r="L2717" s="120">
        <f>IF(VLOOKUP(H2717,'Cross-Page Data'!$D$4:$F$48,3,FALSE)="natural gas",VLOOKUP(G2717,'Cross-Page Data'!$I$4:$J$19,2,FALSE),IF(VLOOKUP(H2717,'Cross-Page Data'!$D$4:$F$48,3,FALSE)="solar",IF(G2717="PV","solar PV","solar thermal"),IF(VLOOKUP(H2717,'Cross-Page Data'!$D$4:$F$48,3,FALSE)="wind",VLOOKUP(G2717,'Cross-Page Data'!$I$4:$J$19,2,FALSE),IF(VLOOKUP(H2717,'Cross-Page Data'!$D$4:$F$48,3,FALSE)="hydro",VLOOKUP(G2717,'Cross-Page Data'!$I$4:$J$19,2,FALSE),VLOOKUP(H2717,'Cross-Page Data'!$D$4:$F$48,3,FALSE)))))</f>
        <v/>
      </c>
      <c r="M2717" s="120">
        <f>IF(AND($P$2=FALSE,OR(F2717="Commercial NAICS Cogen",F2717="Industrial NAICS Cogen",F2717="NAICS-22 Cogen")),FALSE,IF(AND($P$3=FALSE,OR(F2717="Commercial NAICS Cogen",F2717="Commercial NAICS Non-Cogen",F2717="Industrial NAICS Cogen", F2717="industrial NAICS non-Cogen")),FALSE, TRUE))</f>
        <v/>
      </c>
    </row>
    <row r="2718">
      <c r="A2718" s="129" t="n">
        <v>52019</v>
      </c>
      <c r="B2718" s="130" t="inlineStr">
        <is>
          <t>Doswell Energy Center</t>
        </is>
      </c>
      <c r="C2718" s="130" t="inlineStr">
        <is>
          <t>Doswell Ltd Partnership</t>
        </is>
      </c>
      <c r="D2718" s="129" t="n">
        <v>5310</v>
      </c>
      <c r="E2718" s="130" t="inlineStr">
        <is>
          <t>VA</t>
        </is>
      </c>
      <c r="F2718" s="130" t="inlineStr">
        <is>
          <t>NAICS-22 Non-Cogen</t>
        </is>
      </c>
      <c r="G2718" s="130" t="inlineStr">
        <is>
          <t>CT</t>
        </is>
      </c>
      <c r="H2718" s="130" t="inlineStr">
        <is>
          <t>NG</t>
        </is>
      </c>
      <c r="I2718" s="130" t="inlineStr">
        <is>
          <t>NG</t>
        </is>
      </c>
      <c r="J2718" s="131" t="n">
        <v>2994950.1</v>
      </c>
      <c r="K2718" s="129" t="n">
        <v>2020</v>
      </c>
      <c r="L2718" s="120">
        <f>IF(VLOOKUP(H2718,'Cross-Page Data'!$D$4:$F$48,3,FALSE)="natural gas",VLOOKUP(G2718,'Cross-Page Data'!$I$4:$J$19,2,FALSE),IF(VLOOKUP(H2718,'Cross-Page Data'!$D$4:$F$48,3,FALSE)="solar",IF(G2718="PV","solar PV","solar thermal"),IF(VLOOKUP(H2718,'Cross-Page Data'!$D$4:$F$48,3,FALSE)="wind",VLOOKUP(G2718,'Cross-Page Data'!$I$4:$J$19,2,FALSE),IF(VLOOKUP(H2718,'Cross-Page Data'!$D$4:$F$48,3,FALSE)="hydro",VLOOKUP(G2718,'Cross-Page Data'!$I$4:$J$19,2,FALSE),VLOOKUP(H2718,'Cross-Page Data'!$D$4:$F$48,3,FALSE)))))</f>
        <v/>
      </c>
      <c r="M2718" s="120">
        <f>IF(AND($P$2=FALSE,OR(F2718="Commercial NAICS Cogen",F2718="Industrial NAICS Cogen",F2718="NAICS-22 Cogen")),FALSE,IF(AND($P$3=FALSE,OR(F2718="Commercial NAICS Cogen",F2718="Commercial NAICS Non-Cogen",F2718="Industrial NAICS Cogen", F2718="industrial NAICS non-Cogen")),FALSE, TRUE))</f>
        <v/>
      </c>
    </row>
    <row r="2719">
      <c r="A2719" s="129" t="n">
        <v>52019</v>
      </c>
      <c r="B2719" s="130" t="inlineStr">
        <is>
          <t>Doswell Energy Center</t>
        </is>
      </c>
      <c r="C2719" s="130" t="inlineStr">
        <is>
          <t>Doswell Ltd Partnership</t>
        </is>
      </c>
      <c r="D2719" s="129" t="n">
        <v>5310</v>
      </c>
      <c r="E2719" s="130" t="inlineStr">
        <is>
          <t>VA</t>
        </is>
      </c>
      <c r="F2719" s="130" t="inlineStr">
        <is>
          <t>NAICS-22 Non-Cogen</t>
        </is>
      </c>
      <c r="G2719" s="130" t="inlineStr">
        <is>
          <t>GT</t>
        </is>
      </c>
      <c r="H2719" s="130" t="inlineStr">
        <is>
          <t>DFO</t>
        </is>
      </c>
      <c r="I2719" s="130" t="inlineStr">
        <is>
          <t>DFO</t>
        </is>
      </c>
      <c r="J2719" s="131" t="n">
        <v>452.175</v>
      </c>
      <c r="K2719" s="129" t="n">
        <v>2020</v>
      </c>
      <c r="L2719" s="120">
        <f>IF(VLOOKUP(H2719,'Cross-Page Data'!$D$4:$F$48,3,FALSE)="natural gas",VLOOKUP(G2719,'Cross-Page Data'!$I$4:$J$19,2,FALSE),IF(VLOOKUP(H2719,'Cross-Page Data'!$D$4:$F$48,3,FALSE)="solar",IF(G2719="PV","solar PV","solar thermal"),IF(VLOOKUP(H2719,'Cross-Page Data'!$D$4:$F$48,3,FALSE)="wind",VLOOKUP(G2719,'Cross-Page Data'!$I$4:$J$19,2,FALSE),IF(VLOOKUP(H2719,'Cross-Page Data'!$D$4:$F$48,3,FALSE)="hydro",VLOOKUP(G2719,'Cross-Page Data'!$I$4:$J$19,2,FALSE),VLOOKUP(H2719,'Cross-Page Data'!$D$4:$F$48,3,FALSE)))))</f>
        <v/>
      </c>
      <c r="M2719" s="120">
        <f>IF(AND($P$2=FALSE,OR(F2719="Commercial NAICS Cogen",F2719="Industrial NAICS Cogen",F2719="NAICS-22 Cogen")),FALSE,IF(AND($P$3=FALSE,OR(F2719="Commercial NAICS Cogen",F2719="Commercial NAICS Non-Cogen",F2719="Industrial NAICS Cogen", F2719="industrial NAICS non-Cogen")),FALSE, TRUE))</f>
        <v/>
      </c>
    </row>
    <row r="2720">
      <c r="A2720" s="129" t="n">
        <v>52019</v>
      </c>
      <c r="B2720" s="130" t="inlineStr">
        <is>
          <t>Doswell Energy Center</t>
        </is>
      </c>
      <c r="C2720" s="130" t="inlineStr">
        <is>
          <t>Doswell Ltd Partnership</t>
        </is>
      </c>
      <c r="D2720" s="129" t="n">
        <v>5310</v>
      </c>
      <c r="E2720" s="130" t="inlineStr">
        <is>
          <t>VA</t>
        </is>
      </c>
      <c r="F2720" s="130" t="inlineStr">
        <is>
          <t>NAICS-22 Non-Cogen</t>
        </is>
      </c>
      <c r="G2720" s="130" t="inlineStr">
        <is>
          <t>GT</t>
        </is>
      </c>
      <c r="H2720" s="130" t="inlineStr">
        <is>
          <t>NG</t>
        </is>
      </c>
      <c r="I2720" s="130" t="inlineStr">
        <is>
          <t>NG</t>
        </is>
      </c>
      <c r="J2720" s="131" t="n">
        <v>1042944.8</v>
      </c>
      <c r="K2720" s="129" t="n">
        <v>2020</v>
      </c>
      <c r="L2720" s="120">
        <f>IF(VLOOKUP(H2720,'Cross-Page Data'!$D$4:$F$48,3,FALSE)="natural gas",VLOOKUP(G2720,'Cross-Page Data'!$I$4:$J$19,2,FALSE),IF(VLOOKUP(H2720,'Cross-Page Data'!$D$4:$F$48,3,FALSE)="solar",IF(G2720="PV","solar PV","solar thermal"),IF(VLOOKUP(H2720,'Cross-Page Data'!$D$4:$F$48,3,FALSE)="wind",VLOOKUP(G2720,'Cross-Page Data'!$I$4:$J$19,2,FALSE),IF(VLOOKUP(H2720,'Cross-Page Data'!$D$4:$F$48,3,FALSE)="hydro",VLOOKUP(G2720,'Cross-Page Data'!$I$4:$J$19,2,FALSE),VLOOKUP(H2720,'Cross-Page Data'!$D$4:$F$48,3,FALSE)))))</f>
        <v/>
      </c>
      <c r="M2720" s="120">
        <f>IF(AND($P$2=FALSE,OR(F2720="Commercial NAICS Cogen",F2720="Industrial NAICS Cogen",F2720="NAICS-22 Cogen")),FALSE,IF(AND($P$3=FALSE,OR(F2720="Commercial NAICS Cogen",F2720="Commercial NAICS Non-Cogen",F2720="Industrial NAICS Cogen", F2720="industrial NAICS non-Cogen")),FALSE, TRUE))</f>
        <v/>
      </c>
    </row>
    <row r="2721">
      <c r="A2721" s="129" t="n">
        <v>52024</v>
      </c>
      <c r="B2721" s="130" t="inlineStr">
        <is>
          <t>Rhode Island Hospital</t>
        </is>
      </c>
      <c r="C2721" s="130" t="inlineStr">
        <is>
          <t>Rhode Island Hospital</t>
        </is>
      </c>
      <c r="D2721" s="129" t="n">
        <v>16001</v>
      </c>
      <c r="E2721" s="130" t="inlineStr">
        <is>
          <t>RI</t>
        </is>
      </c>
      <c r="F2721" s="130" t="inlineStr">
        <is>
          <t>Commercial NAICS Cogen</t>
        </is>
      </c>
      <c r="G2721" s="130" t="inlineStr">
        <is>
          <t>ST</t>
        </is>
      </c>
      <c r="H2721" s="130" t="inlineStr">
        <is>
          <t>NG</t>
        </is>
      </c>
      <c r="I2721" s="130" t="inlineStr">
        <is>
          <t>NG</t>
        </is>
      </c>
      <c r="J2721" s="131" t="n">
        <v>22553.009</v>
      </c>
      <c r="K2721" s="129" t="n">
        <v>2020</v>
      </c>
      <c r="L2721" s="120">
        <f>IF(VLOOKUP(H2721,'Cross-Page Data'!$D$4:$F$48,3,FALSE)="natural gas",VLOOKUP(G2721,'Cross-Page Data'!$I$4:$J$19,2,FALSE),IF(VLOOKUP(H2721,'Cross-Page Data'!$D$4:$F$48,3,FALSE)="solar",IF(G2721="PV","solar PV","solar thermal"),IF(VLOOKUP(H2721,'Cross-Page Data'!$D$4:$F$48,3,FALSE)="wind",VLOOKUP(G2721,'Cross-Page Data'!$I$4:$J$19,2,FALSE),IF(VLOOKUP(H2721,'Cross-Page Data'!$D$4:$F$48,3,FALSE)="hydro",VLOOKUP(G2721,'Cross-Page Data'!$I$4:$J$19,2,FALSE),VLOOKUP(H2721,'Cross-Page Data'!$D$4:$F$48,3,FALSE)))))</f>
        <v/>
      </c>
      <c r="M2721" s="120">
        <f>IF(AND($P$2=FALSE,OR(F2721="Commercial NAICS Cogen",F2721="Industrial NAICS Cogen",F2721="NAICS-22 Cogen")),FALSE,IF(AND($P$3=FALSE,OR(F2721="Commercial NAICS Cogen",F2721="Commercial NAICS Non-Cogen",F2721="Industrial NAICS Cogen", F2721="industrial NAICS non-Cogen")),FALSE, TRUE))</f>
        <v/>
      </c>
    </row>
    <row r="2722">
      <c r="A2722" s="129" t="n">
        <v>52024</v>
      </c>
      <c r="B2722" s="130" t="inlineStr">
        <is>
          <t>Rhode Island Hospital</t>
        </is>
      </c>
      <c r="C2722" s="130" t="inlineStr">
        <is>
          <t>Rhode Island Hospital</t>
        </is>
      </c>
      <c r="D2722" s="129" t="n">
        <v>16001</v>
      </c>
      <c r="E2722" s="130" t="inlineStr">
        <is>
          <t>RI</t>
        </is>
      </c>
      <c r="F2722" s="130" t="inlineStr">
        <is>
          <t>Commercial NAICS Cogen</t>
        </is>
      </c>
      <c r="G2722" s="130" t="inlineStr">
        <is>
          <t>ST</t>
        </is>
      </c>
      <c r="H2722" s="130" t="inlineStr">
        <is>
          <t>RFO</t>
        </is>
      </c>
      <c r="I2722" s="130" t="inlineStr">
        <is>
          <t>RFO</t>
        </is>
      </c>
      <c r="J2722" s="131" t="n">
        <v>838.991</v>
      </c>
      <c r="K2722" s="129" t="n">
        <v>2020</v>
      </c>
      <c r="L2722" s="120">
        <f>IF(VLOOKUP(H2722,'Cross-Page Data'!$D$4:$F$48,3,FALSE)="natural gas",VLOOKUP(G2722,'Cross-Page Data'!$I$4:$J$19,2,FALSE),IF(VLOOKUP(H2722,'Cross-Page Data'!$D$4:$F$48,3,FALSE)="solar",IF(G2722="PV","solar PV","solar thermal"),IF(VLOOKUP(H2722,'Cross-Page Data'!$D$4:$F$48,3,FALSE)="wind",VLOOKUP(G2722,'Cross-Page Data'!$I$4:$J$19,2,FALSE),IF(VLOOKUP(H2722,'Cross-Page Data'!$D$4:$F$48,3,FALSE)="hydro",VLOOKUP(G2722,'Cross-Page Data'!$I$4:$J$19,2,FALSE),VLOOKUP(H2722,'Cross-Page Data'!$D$4:$F$48,3,FALSE)))))</f>
        <v/>
      </c>
      <c r="M2722" s="120">
        <f>IF(AND($P$2=FALSE,OR(F2722="Commercial NAICS Cogen",F2722="Industrial NAICS Cogen",F2722="NAICS-22 Cogen")),FALSE,IF(AND($P$3=FALSE,OR(F2722="Commercial NAICS Cogen",F2722="Commercial NAICS Non-Cogen",F2722="Industrial NAICS Cogen", F2722="industrial NAICS non-Cogen")),FALSE, TRUE))</f>
        <v/>
      </c>
    </row>
    <row r="2723">
      <c r="A2723" s="129" t="n">
        <v>52031</v>
      </c>
      <c r="B2723" s="130" t="inlineStr">
        <is>
          <t>Alliance Refinery</t>
        </is>
      </c>
      <c r="C2723" s="130" t="inlineStr">
        <is>
          <t>Phillips 66</t>
        </is>
      </c>
      <c r="D2723" s="129" t="n">
        <v>2091</v>
      </c>
      <c r="E2723" s="130" t="inlineStr">
        <is>
          <t>LA</t>
        </is>
      </c>
      <c r="F2723" s="130" t="inlineStr">
        <is>
          <t>Industrial NAICS Non-Cogen</t>
        </is>
      </c>
      <c r="G2723" s="130" t="inlineStr">
        <is>
          <t>OT</t>
        </is>
      </c>
      <c r="H2723" s="130" t="inlineStr">
        <is>
          <t>NG</t>
        </is>
      </c>
      <c r="I2723" s="130" t="inlineStr">
        <is>
          <t>NG</t>
        </is>
      </c>
      <c r="J2723" s="131" t="n">
        <v>0</v>
      </c>
      <c r="K2723" s="129" t="n">
        <v>2020</v>
      </c>
      <c r="L2723" s="120">
        <f>IF(VLOOKUP(H2723,'Cross-Page Data'!$D$4:$F$48,3,FALSE)="natural gas",VLOOKUP(G2723,'Cross-Page Data'!$I$4:$J$19,2,FALSE),IF(VLOOKUP(H2723,'Cross-Page Data'!$D$4:$F$48,3,FALSE)="solar",IF(G2723="PV","solar PV","solar thermal"),IF(VLOOKUP(H2723,'Cross-Page Data'!$D$4:$F$48,3,FALSE)="wind",VLOOKUP(G2723,'Cross-Page Data'!$I$4:$J$19,2,FALSE),IF(VLOOKUP(H2723,'Cross-Page Data'!$D$4:$F$48,3,FALSE)="hydro",VLOOKUP(G2723,'Cross-Page Data'!$I$4:$J$19,2,FALSE),VLOOKUP(H2723,'Cross-Page Data'!$D$4:$F$48,3,FALSE)))))</f>
        <v/>
      </c>
      <c r="M2723" s="120">
        <f>IF(AND($P$2=FALSE,OR(F2723="Commercial NAICS Cogen",F2723="Industrial NAICS Cogen",F2723="NAICS-22 Cogen")),FALSE,IF(AND($P$3=FALSE,OR(F2723="Commercial NAICS Cogen",F2723="Commercial NAICS Non-Cogen",F2723="Industrial NAICS Cogen", F2723="industrial NAICS non-Cogen")),FALSE, TRUE))</f>
        <v/>
      </c>
    </row>
    <row r="2724">
      <c r="A2724" s="129" t="n">
        <v>52031</v>
      </c>
      <c r="B2724" s="130" t="inlineStr">
        <is>
          <t>Alliance Refinery</t>
        </is>
      </c>
      <c r="C2724" s="130" t="inlineStr">
        <is>
          <t>Phillips 66</t>
        </is>
      </c>
      <c r="D2724" s="129" t="n">
        <v>2091</v>
      </c>
      <c r="E2724" s="130" t="inlineStr">
        <is>
          <t>LA</t>
        </is>
      </c>
      <c r="F2724" s="130" t="inlineStr">
        <is>
          <t>Industrial NAICS Non-Cogen</t>
        </is>
      </c>
      <c r="G2724" s="130" t="inlineStr">
        <is>
          <t>OT</t>
        </is>
      </c>
      <c r="H2724" s="130" t="inlineStr">
        <is>
          <t>OG</t>
        </is>
      </c>
      <c r="I2724" s="130" t="inlineStr">
        <is>
          <t>OOG</t>
        </is>
      </c>
      <c r="J2724" s="131" t="n">
        <v>0</v>
      </c>
      <c r="K2724" s="129" t="n">
        <v>2020</v>
      </c>
      <c r="L2724" s="120">
        <f>IF(VLOOKUP(H2724,'Cross-Page Data'!$D$4:$F$48,3,FALSE)="natural gas",VLOOKUP(G2724,'Cross-Page Data'!$I$4:$J$19,2,FALSE),IF(VLOOKUP(H2724,'Cross-Page Data'!$D$4:$F$48,3,FALSE)="solar",IF(G2724="PV","solar PV","solar thermal"),IF(VLOOKUP(H2724,'Cross-Page Data'!$D$4:$F$48,3,FALSE)="wind",VLOOKUP(G2724,'Cross-Page Data'!$I$4:$J$19,2,FALSE),IF(VLOOKUP(H2724,'Cross-Page Data'!$D$4:$F$48,3,FALSE)="hydro",VLOOKUP(G2724,'Cross-Page Data'!$I$4:$J$19,2,FALSE),VLOOKUP(H2724,'Cross-Page Data'!$D$4:$F$48,3,FALSE)))))</f>
        <v/>
      </c>
      <c r="M2724" s="120">
        <f>IF(AND($P$2=FALSE,OR(F2724="Commercial NAICS Cogen",F2724="Industrial NAICS Cogen",F2724="NAICS-22 Cogen")),FALSE,IF(AND($P$3=FALSE,OR(F2724="Commercial NAICS Cogen",F2724="Commercial NAICS Non-Cogen",F2724="Industrial NAICS Cogen", F2724="industrial NAICS non-Cogen")),FALSE, TRUE))</f>
        <v/>
      </c>
    </row>
    <row r="2725">
      <c r="A2725" s="129" t="n">
        <v>52031</v>
      </c>
      <c r="B2725" s="130" t="inlineStr">
        <is>
          <t>Alliance Refinery</t>
        </is>
      </c>
      <c r="C2725" s="130" t="inlineStr">
        <is>
          <t>Phillips 66</t>
        </is>
      </c>
      <c r="D2725" s="129" t="n">
        <v>2091</v>
      </c>
      <c r="E2725" s="130" t="inlineStr">
        <is>
          <t>LA</t>
        </is>
      </c>
      <c r="F2725" s="130" t="inlineStr">
        <is>
          <t>Industrial NAICS Non-Cogen</t>
        </is>
      </c>
      <c r="G2725" s="130" t="inlineStr">
        <is>
          <t>ST</t>
        </is>
      </c>
      <c r="H2725" s="130" t="inlineStr">
        <is>
          <t>NG</t>
        </is>
      </c>
      <c r="I2725" s="130" t="inlineStr">
        <is>
          <t>NG</t>
        </is>
      </c>
      <c r="J2725" s="131" t="n">
        <v>9021.26</v>
      </c>
      <c r="K2725" s="129" t="n">
        <v>2020</v>
      </c>
      <c r="L2725" s="120">
        <f>IF(VLOOKUP(H2725,'Cross-Page Data'!$D$4:$F$48,3,FALSE)="natural gas",VLOOKUP(G2725,'Cross-Page Data'!$I$4:$J$19,2,FALSE),IF(VLOOKUP(H2725,'Cross-Page Data'!$D$4:$F$48,3,FALSE)="solar",IF(G2725="PV","solar PV","solar thermal"),IF(VLOOKUP(H2725,'Cross-Page Data'!$D$4:$F$48,3,FALSE)="wind",VLOOKUP(G2725,'Cross-Page Data'!$I$4:$J$19,2,FALSE),IF(VLOOKUP(H2725,'Cross-Page Data'!$D$4:$F$48,3,FALSE)="hydro",VLOOKUP(G2725,'Cross-Page Data'!$I$4:$J$19,2,FALSE),VLOOKUP(H2725,'Cross-Page Data'!$D$4:$F$48,3,FALSE)))))</f>
        <v/>
      </c>
      <c r="M2725" s="120">
        <f>IF(AND($P$2=FALSE,OR(F2725="Commercial NAICS Cogen",F2725="Industrial NAICS Cogen",F2725="NAICS-22 Cogen")),FALSE,IF(AND($P$3=FALSE,OR(F2725="Commercial NAICS Cogen",F2725="Commercial NAICS Non-Cogen",F2725="Industrial NAICS Cogen", F2725="industrial NAICS non-Cogen")),FALSE, TRUE))</f>
        <v/>
      </c>
    </row>
    <row r="2726">
      <c r="A2726" s="129" t="n">
        <v>52031</v>
      </c>
      <c r="B2726" s="130" t="inlineStr">
        <is>
          <t>Alliance Refinery</t>
        </is>
      </c>
      <c r="C2726" s="130" t="inlineStr">
        <is>
          <t>Phillips 66</t>
        </is>
      </c>
      <c r="D2726" s="129" t="n">
        <v>2091</v>
      </c>
      <c r="E2726" s="130" t="inlineStr">
        <is>
          <t>LA</t>
        </is>
      </c>
      <c r="F2726" s="130" t="inlineStr">
        <is>
          <t>Industrial NAICS Non-Cogen</t>
        </is>
      </c>
      <c r="G2726" s="130" t="inlineStr">
        <is>
          <t>ST</t>
        </is>
      </c>
      <c r="H2726" s="130" t="inlineStr">
        <is>
          <t>OG</t>
        </is>
      </c>
      <c r="I2726" s="130" t="inlineStr">
        <is>
          <t>OOG</t>
        </is>
      </c>
      <c r="J2726" s="131" t="n">
        <v>10499.99</v>
      </c>
      <c r="K2726" s="129" t="n">
        <v>2020</v>
      </c>
      <c r="L2726" s="120">
        <f>IF(VLOOKUP(H2726,'Cross-Page Data'!$D$4:$F$48,3,FALSE)="natural gas",VLOOKUP(G2726,'Cross-Page Data'!$I$4:$J$19,2,FALSE),IF(VLOOKUP(H2726,'Cross-Page Data'!$D$4:$F$48,3,FALSE)="solar",IF(G2726="PV","solar PV","solar thermal"),IF(VLOOKUP(H2726,'Cross-Page Data'!$D$4:$F$48,3,FALSE)="wind",VLOOKUP(G2726,'Cross-Page Data'!$I$4:$J$19,2,FALSE),IF(VLOOKUP(H2726,'Cross-Page Data'!$D$4:$F$48,3,FALSE)="hydro",VLOOKUP(G2726,'Cross-Page Data'!$I$4:$J$19,2,FALSE),VLOOKUP(H2726,'Cross-Page Data'!$D$4:$F$48,3,FALSE)))))</f>
        <v/>
      </c>
      <c r="M2726" s="120">
        <f>IF(AND($P$2=FALSE,OR(F2726="Commercial NAICS Cogen",F2726="Industrial NAICS Cogen",F2726="NAICS-22 Cogen")),FALSE,IF(AND($P$3=FALSE,OR(F2726="Commercial NAICS Cogen",F2726="Commercial NAICS Non-Cogen",F2726="Industrial NAICS Cogen", F2726="industrial NAICS non-Cogen")),FALSE, TRUE))</f>
        <v/>
      </c>
    </row>
    <row r="2727">
      <c r="A2727" s="129" t="n">
        <v>52039</v>
      </c>
      <c r="B2727" s="130" t="inlineStr">
        <is>
          <t>Quail Creek Hydro Plant #1</t>
        </is>
      </c>
      <c r="C2727" s="130" t="inlineStr">
        <is>
          <t>Washington Cnty Wtr Consv Dist</t>
        </is>
      </c>
      <c r="D2727" s="129" t="n">
        <v>31613</v>
      </c>
      <c r="E2727" s="130" t="inlineStr">
        <is>
          <t>UT</t>
        </is>
      </c>
      <c r="F2727" s="130" t="inlineStr">
        <is>
          <t>NAICS-22 Non-Cogen</t>
        </is>
      </c>
      <c r="G2727" s="130" t="inlineStr">
        <is>
          <t>HY</t>
        </is>
      </c>
      <c r="H2727" s="130" t="inlineStr">
        <is>
          <t>WAT</t>
        </is>
      </c>
      <c r="I2727" s="130" t="inlineStr">
        <is>
          <t>HYC</t>
        </is>
      </c>
      <c r="J2727" s="131" t="n">
        <v>10147</v>
      </c>
      <c r="K2727" s="129" t="n">
        <v>2020</v>
      </c>
      <c r="L2727" s="120">
        <f>IF(VLOOKUP(H2727,'Cross-Page Data'!$D$4:$F$48,3,FALSE)="natural gas",VLOOKUP(G2727,'Cross-Page Data'!$I$4:$J$19,2,FALSE),IF(VLOOKUP(H2727,'Cross-Page Data'!$D$4:$F$48,3,FALSE)="solar",IF(G2727="PV","solar PV","solar thermal"),IF(VLOOKUP(H2727,'Cross-Page Data'!$D$4:$F$48,3,FALSE)="wind",VLOOKUP(G2727,'Cross-Page Data'!$I$4:$J$19,2,FALSE),IF(VLOOKUP(H2727,'Cross-Page Data'!$D$4:$F$48,3,FALSE)="hydro",VLOOKUP(G2727,'Cross-Page Data'!$I$4:$J$19,2,FALSE),VLOOKUP(H2727,'Cross-Page Data'!$D$4:$F$48,3,FALSE)))))</f>
        <v/>
      </c>
      <c r="M2727" s="120">
        <f>IF(AND($P$2=FALSE,OR(F2727="Commercial NAICS Cogen",F2727="Industrial NAICS Cogen",F2727="NAICS-22 Cogen")),FALSE,IF(AND($P$3=FALSE,OR(F2727="Commercial NAICS Cogen",F2727="Commercial NAICS Non-Cogen",F2727="Industrial NAICS Cogen", F2727="industrial NAICS non-Cogen")),FALSE, TRUE))</f>
        <v/>
      </c>
    </row>
    <row r="2728">
      <c r="A2728" s="129" t="n">
        <v>52068</v>
      </c>
      <c r="B2728" s="130" t="inlineStr">
        <is>
          <t>Great Falls Hydro Project</t>
        </is>
      </c>
      <c r="C2728" s="130" t="inlineStr">
        <is>
          <t>Eagle Creek Renewable Energy, LLC</t>
        </is>
      </c>
      <c r="D2728" s="129" t="n">
        <v>57280</v>
      </c>
      <c r="E2728" s="130" t="inlineStr">
        <is>
          <t>NJ</t>
        </is>
      </c>
      <c r="F2728" s="130" t="inlineStr">
        <is>
          <t>NAICS-22 Non-Cogen</t>
        </is>
      </c>
      <c r="G2728" s="130" t="inlineStr">
        <is>
          <t>HY</t>
        </is>
      </c>
      <c r="H2728" s="130" t="inlineStr">
        <is>
          <t>WAT</t>
        </is>
      </c>
      <c r="I2728" s="130" t="inlineStr">
        <is>
          <t>HYC</t>
        </is>
      </c>
      <c r="J2728" s="131" t="n">
        <v>15356</v>
      </c>
      <c r="K2728" s="129" t="n">
        <v>2020</v>
      </c>
      <c r="L2728" s="120">
        <f>IF(VLOOKUP(H2728,'Cross-Page Data'!$D$4:$F$48,3,FALSE)="natural gas",VLOOKUP(G2728,'Cross-Page Data'!$I$4:$J$19,2,FALSE),IF(VLOOKUP(H2728,'Cross-Page Data'!$D$4:$F$48,3,FALSE)="solar",IF(G2728="PV","solar PV","solar thermal"),IF(VLOOKUP(H2728,'Cross-Page Data'!$D$4:$F$48,3,FALSE)="wind",VLOOKUP(G2728,'Cross-Page Data'!$I$4:$J$19,2,FALSE),IF(VLOOKUP(H2728,'Cross-Page Data'!$D$4:$F$48,3,FALSE)="hydro",VLOOKUP(G2728,'Cross-Page Data'!$I$4:$J$19,2,FALSE),VLOOKUP(H2728,'Cross-Page Data'!$D$4:$F$48,3,FALSE)))))</f>
        <v/>
      </c>
      <c r="M2728" s="120">
        <f>IF(AND($P$2=FALSE,OR(F2728="Commercial NAICS Cogen",F2728="Industrial NAICS Cogen",F2728="NAICS-22 Cogen")),FALSE,IF(AND($P$3=FALSE,OR(F2728="Commercial NAICS Cogen",F2728="Commercial NAICS Non-Cogen",F2728="Industrial NAICS Cogen", F2728="industrial NAICS non-Cogen")),FALSE, TRUE))</f>
        <v/>
      </c>
    </row>
    <row r="2729">
      <c r="A2729" s="129" t="n">
        <v>52073</v>
      </c>
      <c r="B2729" s="130" t="inlineStr">
        <is>
          <t>UCLA So Campus Cogen Project</t>
        </is>
      </c>
      <c r="C2729" s="130" t="inlineStr">
        <is>
          <t>University of California-LA</t>
        </is>
      </c>
      <c r="D2729" s="129" t="n">
        <v>19524</v>
      </c>
      <c r="E2729" s="130" t="inlineStr">
        <is>
          <t>CA</t>
        </is>
      </c>
      <c r="F2729" s="130" t="inlineStr">
        <is>
          <t>Commercial NAICS Cogen</t>
        </is>
      </c>
      <c r="G2729" s="130" t="inlineStr">
        <is>
          <t>CA</t>
        </is>
      </c>
      <c r="H2729" s="130" t="inlineStr">
        <is>
          <t>DFO</t>
        </is>
      </c>
      <c r="I2729" s="130" t="inlineStr">
        <is>
          <t>DFO</t>
        </is>
      </c>
      <c r="J2729" s="131" t="n">
        <v>0</v>
      </c>
      <c r="K2729" s="129" t="n">
        <v>2020</v>
      </c>
      <c r="L2729" s="120">
        <f>IF(VLOOKUP(H2729,'Cross-Page Data'!$D$4:$F$48,3,FALSE)="natural gas",VLOOKUP(G2729,'Cross-Page Data'!$I$4:$J$19,2,FALSE),IF(VLOOKUP(H2729,'Cross-Page Data'!$D$4:$F$48,3,FALSE)="solar",IF(G2729="PV","solar PV","solar thermal"),IF(VLOOKUP(H2729,'Cross-Page Data'!$D$4:$F$48,3,FALSE)="wind",VLOOKUP(G2729,'Cross-Page Data'!$I$4:$J$19,2,FALSE),IF(VLOOKUP(H2729,'Cross-Page Data'!$D$4:$F$48,3,FALSE)="hydro",VLOOKUP(G2729,'Cross-Page Data'!$I$4:$J$19,2,FALSE),VLOOKUP(H2729,'Cross-Page Data'!$D$4:$F$48,3,FALSE)))))</f>
        <v/>
      </c>
      <c r="M2729" s="120">
        <f>IF(AND($P$2=FALSE,OR(F2729="Commercial NAICS Cogen",F2729="Industrial NAICS Cogen",F2729="NAICS-22 Cogen")),FALSE,IF(AND($P$3=FALSE,OR(F2729="Commercial NAICS Cogen",F2729="Commercial NAICS Non-Cogen",F2729="Industrial NAICS Cogen", F2729="industrial NAICS non-Cogen")),FALSE, TRUE))</f>
        <v/>
      </c>
    </row>
    <row r="2730">
      <c r="A2730" s="129" t="n">
        <v>52073</v>
      </c>
      <c r="B2730" s="130" t="inlineStr">
        <is>
          <t>UCLA So Campus Cogen Project</t>
        </is>
      </c>
      <c r="C2730" s="130" t="inlineStr">
        <is>
          <t>University of California-LA</t>
        </is>
      </c>
      <c r="D2730" s="129" t="n">
        <v>19524</v>
      </c>
      <c r="E2730" s="130" t="inlineStr">
        <is>
          <t>CA</t>
        </is>
      </c>
      <c r="F2730" s="130" t="inlineStr">
        <is>
          <t>Commercial NAICS Cogen</t>
        </is>
      </c>
      <c r="G2730" s="130" t="inlineStr">
        <is>
          <t>CA</t>
        </is>
      </c>
      <c r="H2730" s="130" t="inlineStr">
        <is>
          <t>LFG</t>
        </is>
      </c>
      <c r="I2730" s="130" t="inlineStr">
        <is>
          <t>MLG</t>
        </is>
      </c>
      <c r="J2730" s="131" t="n">
        <v>0</v>
      </c>
      <c r="K2730" s="129" t="n">
        <v>2020</v>
      </c>
      <c r="L2730" s="120">
        <f>IF(VLOOKUP(H2730,'Cross-Page Data'!$D$4:$F$48,3,FALSE)="natural gas",VLOOKUP(G2730,'Cross-Page Data'!$I$4:$J$19,2,FALSE),IF(VLOOKUP(H2730,'Cross-Page Data'!$D$4:$F$48,3,FALSE)="solar",IF(G2730="PV","solar PV","solar thermal"),IF(VLOOKUP(H2730,'Cross-Page Data'!$D$4:$F$48,3,FALSE)="wind",VLOOKUP(G2730,'Cross-Page Data'!$I$4:$J$19,2,FALSE),IF(VLOOKUP(H2730,'Cross-Page Data'!$D$4:$F$48,3,FALSE)="hydro",VLOOKUP(G2730,'Cross-Page Data'!$I$4:$J$19,2,FALSE),VLOOKUP(H2730,'Cross-Page Data'!$D$4:$F$48,3,FALSE)))))</f>
        <v/>
      </c>
      <c r="M2730" s="120">
        <f>IF(AND($P$2=FALSE,OR(F2730="Commercial NAICS Cogen",F2730="Industrial NAICS Cogen",F2730="NAICS-22 Cogen")),FALSE,IF(AND($P$3=FALSE,OR(F2730="Commercial NAICS Cogen",F2730="Commercial NAICS Non-Cogen",F2730="Industrial NAICS Cogen", F2730="industrial NAICS non-Cogen")),FALSE, TRUE))</f>
        <v/>
      </c>
    </row>
    <row r="2731">
      <c r="A2731" s="129" t="n">
        <v>52073</v>
      </c>
      <c r="B2731" s="130" t="inlineStr">
        <is>
          <t>UCLA So Campus Cogen Project</t>
        </is>
      </c>
      <c r="C2731" s="130" t="inlineStr">
        <is>
          <t>University of California-LA</t>
        </is>
      </c>
      <c r="D2731" s="129" t="n">
        <v>19524</v>
      </c>
      <c r="E2731" s="130" t="inlineStr">
        <is>
          <t>CA</t>
        </is>
      </c>
      <c r="F2731" s="130" t="inlineStr">
        <is>
          <t>Commercial NAICS Cogen</t>
        </is>
      </c>
      <c r="G2731" s="130" t="inlineStr">
        <is>
          <t>CA</t>
        </is>
      </c>
      <c r="H2731" s="130" t="inlineStr">
        <is>
          <t>NG</t>
        </is>
      </c>
      <c r="I2731" s="130" t="inlineStr">
        <is>
          <t>NG</t>
        </is>
      </c>
      <c r="J2731" s="131" t="n">
        <v>60073</v>
      </c>
      <c r="K2731" s="129" t="n">
        <v>2020</v>
      </c>
      <c r="L2731" s="120">
        <f>IF(VLOOKUP(H2731,'Cross-Page Data'!$D$4:$F$48,3,FALSE)="natural gas",VLOOKUP(G2731,'Cross-Page Data'!$I$4:$J$19,2,FALSE),IF(VLOOKUP(H2731,'Cross-Page Data'!$D$4:$F$48,3,FALSE)="solar",IF(G2731="PV","solar PV","solar thermal"),IF(VLOOKUP(H2731,'Cross-Page Data'!$D$4:$F$48,3,FALSE)="wind",VLOOKUP(G2731,'Cross-Page Data'!$I$4:$J$19,2,FALSE),IF(VLOOKUP(H2731,'Cross-Page Data'!$D$4:$F$48,3,FALSE)="hydro",VLOOKUP(G2731,'Cross-Page Data'!$I$4:$J$19,2,FALSE),VLOOKUP(H2731,'Cross-Page Data'!$D$4:$F$48,3,FALSE)))))</f>
        <v/>
      </c>
      <c r="M2731" s="120">
        <f>IF(AND($P$2=FALSE,OR(F2731="Commercial NAICS Cogen",F2731="Industrial NAICS Cogen",F2731="NAICS-22 Cogen")),FALSE,IF(AND($P$3=FALSE,OR(F2731="Commercial NAICS Cogen",F2731="Commercial NAICS Non-Cogen",F2731="Industrial NAICS Cogen", F2731="industrial NAICS non-Cogen")),FALSE, TRUE))</f>
        <v/>
      </c>
    </row>
    <row r="2732">
      <c r="A2732" s="129" t="n">
        <v>52073</v>
      </c>
      <c r="B2732" s="130" t="inlineStr">
        <is>
          <t>UCLA So Campus Cogen Project</t>
        </is>
      </c>
      <c r="C2732" s="130" t="inlineStr">
        <is>
          <t>University of California-LA</t>
        </is>
      </c>
      <c r="D2732" s="129" t="n">
        <v>19524</v>
      </c>
      <c r="E2732" s="130" t="inlineStr">
        <is>
          <t>CA</t>
        </is>
      </c>
      <c r="F2732" s="130" t="inlineStr">
        <is>
          <t>Commercial NAICS Cogen</t>
        </is>
      </c>
      <c r="G2732" s="130" t="inlineStr">
        <is>
          <t>CT</t>
        </is>
      </c>
      <c r="H2732" s="130" t="inlineStr">
        <is>
          <t>DFO</t>
        </is>
      </c>
      <c r="I2732" s="130" t="inlineStr">
        <is>
          <t>DFO</t>
        </is>
      </c>
      <c r="J2732" s="131" t="n">
        <v>0</v>
      </c>
      <c r="K2732" s="129" t="n">
        <v>2020</v>
      </c>
      <c r="L2732" s="120">
        <f>IF(VLOOKUP(H2732,'Cross-Page Data'!$D$4:$F$48,3,FALSE)="natural gas",VLOOKUP(G2732,'Cross-Page Data'!$I$4:$J$19,2,FALSE),IF(VLOOKUP(H2732,'Cross-Page Data'!$D$4:$F$48,3,FALSE)="solar",IF(G2732="PV","solar PV","solar thermal"),IF(VLOOKUP(H2732,'Cross-Page Data'!$D$4:$F$48,3,FALSE)="wind",VLOOKUP(G2732,'Cross-Page Data'!$I$4:$J$19,2,FALSE),IF(VLOOKUP(H2732,'Cross-Page Data'!$D$4:$F$48,3,FALSE)="hydro",VLOOKUP(G2732,'Cross-Page Data'!$I$4:$J$19,2,FALSE),VLOOKUP(H2732,'Cross-Page Data'!$D$4:$F$48,3,FALSE)))))</f>
        <v/>
      </c>
      <c r="M2732" s="120">
        <f>IF(AND($P$2=FALSE,OR(F2732="Commercial NAICS Cogen",F2732="Industrial NAICS Cogen",F2732="NAICS-22 Cogen")),FALSE,IF(AND($P$3=FALSE,OR(F2732="Commercial NAICS Cogen",F2732="Commercial NAICS Non-Cogen",F2732="Industrial NAICS Cogen", F2732="industrial NAICS non-Cogen")),FALSE, TRUE))</f>
        <v/>
      </c>
    </row>
    <row r="2733">
      <c r="A2733" s="129" t="n">
        <v>52073</v>
      </c>
      <c r="B2733" s="130" t="inlineStr">
        <is>
          <t>UCLA So Campus Cogen Project</t>
        </is>
      </c>
      <c r="C2733" s="130" t="inlineStr">
        <is>
          <t>University of California-LA</t>
        </is>
      </c>
      <c r="D2733" s="129" t="n">
        <v>19524</v>
      </c>
      <c r="E2733" s="130" t="inlineStr">
        <is>
          <t>CA</t>
        </is>
      </c>
      <c r="F2733" s="130" t="inlineStr">
        <is>
          <t>Commercial NAICS Cogen</t>
        </is>
      </c>
      <c r="G2733" s="130" t="inlineStr">
        <is>
          <t>CT</t>
        </is>
      </c>
      <c r="H2733" s="130" t="inlineStr">
        <is>
          <t>LFG</t>
        </is>
      </c>
      <c r="I2733" s="130" t="inlineStr">
        <is>
          <t>MLG</t>
        </is>
      </c>
      <c r="J2733" s="131" t="n">
        <v>0</v>
      </c>
      <c r="K2733" s="129" t="n">
        <v>2020</v>
      </c>
      <c r="L2733" s="120">
        <f>IF(VLOOKUP(H2733,'Cross-Page Data'!$D$4:$F$48,3,FALSE)="natural gas",VLOOKUP(G2733,'Cross-Page Data'!$I$4:$J$19,2,FALSE),IF(VLOOKUP(H2733,'Cross-Page Data'!$D$4:$F$48,3,FALSE)="solar",IF(G2733="PV","solar PV","solar thermal"),IF(VLOOKUP(H2733,'Cross-Page Data'!$D$4:$F$48,3,FALSE)="wind",VLOOKUP(G2733,'Cross-Page Data'!$I$4:$J$19,2,FALSE),IF(VLOOKUP(H2733,'Cross-Page Data'!$D$4:$F$48,3,FALSE)="hydro",VLOOKUP(G2733,'Cross-Page Data'!$I$4:$J$19,2,FALSE),VLOOKUP(H2733,'Cross-Page Data'!$D$4:$F$48,3,FALSE)))))</f>
        <v/>
      </c>
      <c r="M2733" s="120">
        <f>IF(AND($P$2=FALSE,OR(F2733="Commercial NAICS Cogen",F2733="Industrial NAICS Cogen",F2733="NAICS-22 Cogen")),FALSE,IF(AND($P$3=FALSE,OR(F2733="Commercial NAICS Cogen",F2733="Commercial NAICS Non-Cogen",F2733="Industrial NAICS Cogen", F2733="industrial NAICS non-Cogen")),FALSE, TRUE))</f>
        <v/>
      </c>
    </row>
    <row r="2734">
      <c r="A2734" s="129" t="n">
        <v>52073</v>
      </c>
      <c r="B2734" s="130" t="inlineStr">
        <is>
          <t>UCLA So Campus Cogen Project</t>
        </is>
      </c>
      <c r="C2734" s="130" t="inlineStr">
        <is>
          <t>University of California-LA</t>
        </is>
      </c>
      <c r="D2734" s="129" t="n">
        <v>19524</v>
      </c>
      <c r="E2734" s="130" t="inlineStr">
        <is>
          <t>CA</t>
        </is>
      </c>
      <c r="F2734" s="130" t="inlineStr">
        <is>
          <t>Commercial NAICS Cogen</t>
        </is>
      </c>
      <c r="G2734" s="130" t="inlineStr">
        <is>
          <t>CT</t>
        </is>
      </c>
      <c r="H2734" s="130" t="inlineStr">
        <is>
          <t>NG</t>
        </is>
      </c>
      <c r="I2734" s="130" t="inlineStr">
        <is>
          <t>NG</t>
        </is>
      </c>
      <c r="J2734" s="131" t="n">
        <v>203164</v>
      </c>
      <c r="K2734" s="129" t="n">
        <v>2020</v>
      </c>
      <c r="L2734" s="120">
        <f>IF(VLOOKUP(H2734,'Cross-Page Data'!$D$4:$F$48,3,FALSE)="natural gas",VLOOKUP(G2734,'Cross-Page Data'!$I$4:$J$19,2,FALSE),IF(VLOOKUP(H2734,'Cross-Page Data'!$D$4:$F$48,3,FALSE)="solar",IF(G2734="PV","solar PV","solar thermal"),IF(VLOOKUP(H2734,'Cross-Page Data'!$D$4:$F$48,3,FALSE)="wind",VLOOKUP(G2734,'Cross-Page Data'!$I$4:$J$19,2,FALSE),IF(VLOOKUP(H2734,'Cross-Page Data'!$D$4:$F$48,3,FALSE)="hydro",VLOOKUP(G2734,'Cross-Page Data'!$I$4:$J$19,2,FALSE),VLOOKUP(H2734,'Cross-Page Data'!$D$4:$F$48,3,FALSE)))))</f>
        <v/>
      </c>
      <c r="M2734" s="120">
        <f>IF(AND($P$2=FALSE,OR(F2734="Commercial NAICS Cogen",F2734="Industrial NAICS Cogen",F2734="NAICS-22 Cogen")),FALSE,IF(AND($P$3=FALSE,OR(F2734="Commercial NAICS Cogen",F2734="Commercial NAICS Non-Cogen",F2734="Industrial NAICS Cogen", F2734="industrial NAICS non-Cogen")),FALSE, TRUE))</f>
        <v/>
      </c>
    </row>
    <row r="2735">
      <c r="A2735" s="129" t="n">
        <v>52085</v>
      </c>
      <c r="B2735" s="130" t="inlineStr">
        <is>
          <t>Taft 26C Cogen</t>
        </is>
      </c>
      <c r="C2735" s="130" t="inlineStr">
        <is>
          <t>Chevron USA Inc</t>
        </is>
      </c>
      <c r="D2735" s="129" t="n">
        <v>54713</v>
      </c>
      <c r="E2735" s="130" t="inlineStr">
        <is>
          <t>CA</t>
        </is>
      </c>
      <c r="F2735" s="130" t="inlineStr">
        <is>
          <t>Industrial NAICS Cogen</t>
        </is>
      </c>
      <c r="G2735" s="130" t="inlineStr">
        <is>
          <t>GT</t>
        </is>
      </c>
      <c r="H2735" s="130" t="inlineStr">
        <is>
          <t>NG</t>
        </is>
      </c>
      <c r="I2735" s="130" t="inlineStr">
        <is>
          <t>NG</t>
        </is>
      </c>
      <c r="J2735" s="131" t="n">
        <v>79490</v>
      </c>
      <c r="K2735" s="129" t="n">
        <v>2020</v>
      </c>
      <c r="L2735" s="120">
        <f>IF(VLOOKUP(H2735,'Cross-Page Data'!$D$4:$F$48,3,FALSE)="natural gas",VLOOKUP(G2735,'Cross-Page Data'!$I$4:$J$19,2,FALSE),IF(VLOOKUP(H2735,'Cross-Page Data'!$D$4:$F$48,3,FALSE)="solar",IF(G2735="PV","solar PV","solar thermal"),IF(VLOOKUP(H2735,'Cross-Page Data'!$D$4:$F$48,3,FALSE)="wind",VLOOKUP(G2735,'Cross-Page Data'!$I$4:$J$19,2,FALSE),IF(VLOOKUP(H2735,'Cross-Page Data'!$D$4:$F$48,3,FALSE)="hydro",VLOOKUP(G2735,'Cross-Page Data'!$I$4:$J$19,2,FALSE),VLOOKUP(H2735,'Cross-Page Data'!$D$4:$F$48,3,FALSE)))))</f>
        <v/>
      </c>
      <c r="M2735" s="120">
        <f>IF(AND($P$2=FALSE,OR(F2735="Commercial NAICS Cogen",F2735="Industrial NAICS Cogen",F2735="NAICS-22 Cogen")),FALSE,IF(AND($P$3=FALSE,OR(F2735="Commercial NAICS Cogen",F2735="Commercial NAICS Non-Cogen",F2735="Industrial NAICS Cogen", F2735="industrial NAICS non-Cogen")),FALSE, TRUE))</f>
        <v/>
      </c>
    </row>
    <row r="2736">
      <c r="A2736" s="129" t="n">
        <v>52088</v>
      </c>
      <c r="B2736" s="130" t="inlineStr">
        <is>
          <t>Texas City Power Plant</t>
        </is>
      </c>
      <c r="C2736" s="130" t="inlineStr">
        <is>
          <t>Texas City Cogeneration LLC</t>
        </is>
      </c>
      <c r="D2736" s="129" t="n">
        <v>22652</v>
      </c>
      <c r="E2736" s="130" t="inlineStr">
        <is>
          <t>TX</t>
        </is>
      </c>
      <c r="F2736" s="130" t="inlineStr">
        <is>
          <t>NAICS-22 Cogen</t>
        </is>
      </c>
      <c r="G2736" s="130" t="inlineStr">
        <is>
          <t>CA</t>
        </is>
      </c>
      <c r="H2736" s="130" t="inlineStr">
        <is>
          <t>NG</t>
        </is>
      </c>
      <c r="I2736" s="130" t="inlineStr">
        <is>
          <t>NG</t>
        </is>
      </c>
      <c r="J2736" s="131" t="n">
        <v>373093</v>
      </c>
      <c r="K2736" s="129" t="n">
        <v>2020</v>
      </c>
      <c r="L2736" s="120">
        <f>IF(VLOOKUP(H2736,'Cross-Page Data'!$D$4:$F$48,3,FALSE)="natural gas",VLOOKUP(G2736,'Cross-Page Data'!$I$4:$J$19,2,FALSE),IF(VLOOKUP(H2736,'Cross-Page Data'!$D$4:$F$48,3,FALSE)="solar",IF(G2736="PV","solar PV","solar thermal"),IF(VLOOKUP(H2736,'Cross-Page Data'!$D$4:$F$48,3,FALSE)="wind",VLOOKUP(G2736,'Cross-Page Data'!$I$4:$J$19,2,FALSE),IF(VLOOKUP(H2736,'Cross-Page Data'!$D$4:$F$48,3,FALSE)="hydro",VLOOKUP(G2736,'Cross-Page Data'!$I$4:$J$19,2,FALSE),VLOOKUP(H2736,'Cross-Page Data'!$D$4:$F$48,3,FALSE)))))</f>
        <v/>
      </c>
      <c r="M2736" s="120">
        <f>IF(AND($P$2=FALSE,OR(F2736="Commercial NAICS Cogen",F2736="Industrial NAICS Cogen",F2736="NAICS-22 Cogen")),FALSE,IF(AND($P$3=FALSE,OR(F2736="Commercial NAICS Cogen",F2736="Commercial NAICS Non-Cogen",F2736="Industrial NAICS Cogen", F2736="industrial NAICS non-Cogen")),FALSE, TRUE))</f>
        <v/>
      </c>
    </row>
    <row r="2737">
      <c r="A2737" s="129" t="n">
        <v>52088</v>
      </c>
      <c r="B2737" s="130" t="inlineStr">
        <is>
          <t>Texas City Power Plant</t>
        </is>
      </c>
      <c r="C2737" s="130" t="inlineStr">
        <is>
          <t>Texas City Cogeneration LLC</t>
        </is>
      </c>
      <c r="D2737" s="129" t="n">
        <v>22652</v>
      </c>
      <c r="E2737" s="130" t="inlineStr">
        <is>
          <t>TX</t>
        </is>
      </c>
      <c r="F2737" s="130" t="inlineStr">
        <is>
          <t>NAICS-22 Cogen</t>
        </is>
      </c>
      <c r="G2737" s="130" t="inlineStr">
        <is>
          <t>CA</t>
        </is>
      </c>
      <c r="H2737" s="130" t="inlineStr">
        <is>
          <t>OG</t>
        </is>
      </c>
      <c r="I2737" s="130" t="inlineStr">
        <is>
          <t>OOG</t>
        </is>
      </c>
      <c r="J2737" s="131" t="n">
        <v>0</v>
      </c>
      <c r="K2737" s="129" t="n">
        <v>2020</v>
      </c>
      <c r="L2737" s="120">
        <f>IF(VLOOKUP(H2737,'Cross-Page Data'!$D$4:$F$48,3,FALSE)="natural gas",VLOOKUP(G2737,'Cross-Page Data'!$I$4:$J$19,2,FALSE),IF(VLOOKUP(H2737,'Cross-Page Data'!$D$4:$F$48,3,FALSE)="solar",IF(G2737="PV","solar PV","solar thermal"),IF(VLOOKUP(H2737,'Cross-Page Data'!$D$4:$F$48,3,FALSE)="wind",VLOOKUP(G2737,'Cross-Page Data'!$I$4:$J$19,2,FALSE),IF(VLOOKUP(H2737,'Cross-Page Data'!$D$4:$F$48,3,FALSE)="hydro",VLOOKUP(G2737,'Cross-Page Data'!$I$4:$J$19,2,FALSE),VLOOKUP(H2737,'Cross-Page Data'!$D$4:$F$48,3,FALSE)))))</f>
        <v/>
      </c>
      <c r="M2737" s="120">
        <f>IF(AND($P$2=FALSE,OR(F2737="Commercial NAICS Cogen",F2737="Industrial NAICS Cogen",F2737="NAICS-22 Cogen")),FALSE,IF(AND($P$3=FALSE,OR(F2737="Commercial NAICS Cogen",F2737="Commercial NAICS Non-Cogen",F2737="Industrial NAICS Cogen", F2737="industrial NAICS non-Cogen")),FALSE, TRUE))</f>
        <v/>
      </c>
    </row>
    <row r="2738">
      <c r="A2738" s="129" t="n">
        <v>52088</v>
      </c>
      <c r="B2738" s="130" t="inlineStr">
        <is>
          <t>Texas City Power Plant</t>
        </is>
      </c>
      <c r="C2738" s="130" t="inlineStr">
        <is>
          <t>Texas City Cogeneration LLC</t>
        </is>
      </c>
      <c r="D2738" s="129" t="n">
        <v>22652</v>
      </c>
      <c r="E2738" s="130" t="inlineStr">
        <is>
          <t>TX</t>
        </is>
      </c>
      <c r="F2738" s="130" t="inlineStr">
        <is>
          <t>NAICS-22 Cogen</t>
        </is>
      </c>
      <c r="G2738" s="130" t="inlineStr">
        <is>
          <t>CT</t>
        </is>
      </c>
      <c r="H2738" s="130" t="inlineStr">
        <is>
          <t>NG</t>
        </is>
      </c>
      <c r="I2738" s="130" t="inlineStr">
        <is>
          <t>NG</t>
        </is>
      </c>
      <c r="J2738" s="131" t="n">
        <v>1251289</v>
      </c>
      <c r="K2738" s="129" t="n">
        <v>2020</v>
      </c>
      <c r="L2738" s="120">
        <f>IF(VLOOKUP(H2738,'Cross-Page Data'!$D$4:$F$48,3,FALSE)="natural gas",VLOOKUP(G2738,'Cross-Page Data'!$I$4:$J$19,2,FALSE),IF(VLOOKUP(H2738,'Cross-Page Data'!$D$4:$F$48,3,FALSE)="solar",IF(G2738="PV","solar PV","solar thermal"),IF(VLOOKUP(H2738,'Cross-Page Data'!$D$4:$F$48,3,FALSE)="wind",VLOOKUP(G2738,'Cross-Page Data'!$I$4:$J$19,2,FALSE),IF(VLOOKUP(H2738,'Cross-Page Data'!$D$4:$F$48,3,FALSE)="hydro",VLOOKUP(G2738,'Cross-Page Data'!$I$4:$J$19,2,FALSE),VLOOKUP(H2738,'Cross-Page Data'!$D$4:$F$48,3,FALSE)))))</f>
        <v/>
      </c>
      <c r="M2738" s="120">
        <f>IF(AND($P$2=FALSE,OR(F2738="Commercial NAICS Cogen",F2738="Industrial NAICS Cogen",F2738="NAICS-22 Cogen")),FALSE,IF(AND($P$3=FALSE,OR(F2738="Commercial NAICS Cogen",F2738="Commercial NAICS Non-Cogen",F2738="Industrial NAICS Cogen", F2738="industrial NAICS non-Cogen")),FALSE, TRUE))</f>
        <v/>
      </c>
    </row>
    <row r="2739">
      <c r="A2739" s="129" t="n">
        <v>52088</v>
      </c>
      <c r="B2739" s="130" t="inlineStr">
        <is>
          <t>Texas City Power Plant</t>
        </is>
      </c>
      <c r="C2739" s="130" t="inlineStr">
        <is>
          <t>Texas City Cogeneration LLC</t>
        </is>
      </c>
      <c r="D2739" s="129" t="n">
        <v>22652</v>
      </c>
      <c r="E2739" s="130" t="inlineStr">
        <is>
          <t>TX</t>
        </is>
      </c>
      <c r="F2739" s="130" t="inlineStr">
        <is>
          <t>NAICS-22 Cogen</t>
        </is>
      </c>
      <c r="G2739" s="130" t="inlineStr">
        <is>
          <t>CT</t>
        </is>
      </c>
      <c r="H2739" s="130" t="inlineStr">
        <is>
          <t>OG</t>
        </is>
      </c>
      <c r="I2739" s="130" t="inlineStr">
        <is>
          <t>OOG</t>
        </is>
      </c>
      <c r="J2739" s="131" t="n">
        <v>0</v>
      </c>
      <c r="K2739" s="129" t="n">
        <v>2020</v>
      </c>
      <c r="L2739" s="120">
        <f>IF(VLOOKUP(H2739,'Cross-Page Data'!$D$4:$F$48,3,FALSE)="natural gas",VLOOKUP(G2739,'Cross-Page Data'!$I$4:$J$19,2,FALSE),IF(VLOOKUP(H2739,'Cross-Page Data'!$D$4:$F$48,3,FALSE)="solar",IF(G2739="PV","solar PV","solar thermal"),IF(VLOOKUP(H2739,'Cross-Page Data'!$D$4:$F$48,3,FALSE)="wind",VLOOKUP(G2739,'Cross-Page Data'!$I$4:$J$19,2,FALSE),IF(VLOOKUP(H2739,'Cross-Page Data'!$D$4:$F$48,3,FALSE)="hydro",VLOOKUP(G2739,'Cross-Page Data'!$I$4:$J$19,2,FALSE),VLOOKUP(H2739,'Cross-Page Data'!$D$4:$F$48,3,FALSE)))))</f>
        <v/>
      </c>
      <c r="M2739" s="120">
        <f>IF(AND($P$2=FALSE,OR(F2739="Commercial NAICS Cogen",F2739="Industrial NAICS Cogen",F2739="NAICS-22 Cogen")),FALSE,IF(AND($P$3=FALSE,OR(F2739="Commercial NAICS Cogen",F2739="Commercial NAICS Non-Cogen",F2739="Industrial NAICS Cogen", F2739="industrial NAICS non-Cogen")),FALSE, TRUE))</f>
        <v/>
      </c>
    </row>
    <row r="2740">
      <c r="A2740" s="129" t="n">
        <v>52089</v>
      </c>
      <c r="B2740" s="130" t="inlineStr">
        <is>
          <t>Celanese Acetate LLC</t>
        </is>
      </c>
      <c r="C2740" s="130" t="inlineStr">
        <is>
          <t>Celanese Acetate LLC</t>
        </is>
      </c>
      <c r="D2740" s="129" t="n">
        <v>57151</v>
      </c>
      <c r="E2740" s="130" t="inlineStr">
        <is>
          <t>VA</t>
        </is>
      </c>
      <c r="F2740" s="130" t="inlineStr">
        <is>
          <t>Industrial NAICS Cogen</t>
        </is>
      </c>
      <c r="G2740" s="130" t="inlineStr">
        <is>
          <t>ST</t>
        </is>
      </c>
      <c r="H2740" s="130" t="inlineStr">
        <is>
          <t>BIT</t>
        </is>
      </c>
      <c r="I2740" s="130" t="inlineStr">
        <is>
          <t>COL</t>
        </is>
      </c>
      <c r="J2740" s="131" t="n">
        <v>0</v>
      </c>
      <c r="K2740" s="129" t="n">
        <v>2020</v>
      </c>
      <c r="L2740" s="120">
        <f>IF(VLOOKUP(H2740,'Cross-Page Data'!$D$4:$F$48,3,FALSE)="natural gas",VLOOKUP(G2740,'Cross-Page Data'!$I$4:$J$19,2,FALSE),IF(VLOOKUP(H2740,'Cross-Page Data'!$D$4:$F$48,3,FALSE)="solar",IF(G2740="PV","solar PV","solar thermal"),IF(VLOOKUP(H2740,'Cross-Page Data'!$D$4:$F$48,3,FALSE)="wind",VLOOKUP(G2740,'Cross-Page Data'!$I$4:$J$19,2,FALSE),IF(VLOOKUP(H2740,'Cross-Page Data'!$D$4:$F$48,3,FALSE)="hydro",VLOOKUP(G2740,'Cross-Page Data'!$I$4:$J$19,2,FALSE),VLOOKUP(H2740,'Cross-Page Data'!$D$4:$F$48,3,FALSE)))))</f>
        <v/>
      </c>
      <c r="M2740" s="120">
        <f>IF(AND($P$2=FALSE,OR(F2740="Commercial NAICS Cogen",F2740="Industrial NAICS Cogen",F2740="NAICS-22 Cogen")),FALSE,IF(AND($P$3=FALSE,OR(F2740="Commercial NAICS Cogen",F2740="Commercial NAICS Non-Cogen",F2740="Industrial NAICS Cogen", F2740="industrial NAICS non-Cogen")),FALSE, TRUE))</f>
        <v/>
      </c>
    </row>
    <row r="2741">
      <c r="A2741" s="129" t="n">
        <v>52089</v>
      </c>
      <c r="B2741" s="130" t="inlineStr">
        <is>
          <t>Celanese Acetate LLC</t>
        </is>
      </c>
      <c r="C2741" s="130" t="inlineStr">
        <is>
          <t>Celanese Acetate LLC</t>
        </is>
      </c>
      <c r="D2741" s="129" t="n">
        <v>57151</v>
      </c>
      <c r="E2741" s="130" t="inlineStr">
        <is>
          <t>VA</t>
        </is>
      </c>
      <c r="F2741" s="130" t="inlineStr">
        <is>
          <t>Industrial NAICS Cogen</t>
        </is>
      </c>
      <c r="G2741" s="130" t="inlineStr">
        <is>
          <t>ST</t>
        </is>
      </c>
      <c r="H2741" s="130" t="inlineStr">
        <is>
          <t>DFO</t>
        </is>
      </c>
      <c r="I2741" s="130" t="inlineStr">
        <is>
          <t>DFO</t>
        </is>
      </c>
      <c r="J2741" s="131" t="n">
        <v>0</v>
      </c>
      <c r="K2741" s="129" t="n">
        <v>2020</v>
      </c>
      <c r="L2741" s="120">
        <f>IF(VLOOKUP(H2741,'Cross-Page Data'!$D$4:$F$48,3,FALSE)="natural gas",VLOOKUP(G2741,'Cross-Page Data'!$I$4:$J$19,2,FALSE),IF(VLOOKUP(H2741,'Cross-Page Data'!$D$4:$F$48,3,FALSE)="solar",IF(G2741="PV","solar PV","solar thermal"),IF(VLOOKUP(H2741,'Cross-Page Data'!$D$4:$F$48,3,FALSE)="wind",VLOOKUP(G2741,'Cross-Page Data'!$I$4:$J$19,2,FALSE),IF(VLOOKUP(H2741,'Cross-Page Data'!$D$4:$F$48,3,FALSE)="hydro",VLOOKUP(G2741,'Cross-Page Data'!$I$4:$J$19,2,FALSE),VLOOKUP(H2741,'Cross-Page Data'!$D$4:$F$48,3,FALSE)))))</f>
        <v/>
      </c>
      <c r="M2741" s="120">
        <f>IF(AND($P$2=FALSE,OR(F2741="Commercial NAICS Cogen",F2741="Industrial NAICS Cogen",F2741="NAICS-22 Cogen")),FALSE,IF(AND($P$3=FALSE,OR(F2741="Commercial NAICS Cogen",F2741="Commercial NAICS Non-Cogen",F2741="Industrial NAICS Cogen", F2741="industrial NAICS non-Cogen")),FALSE, TRUE))</f>
        <v/>
      </c>
    </row>
    <row r="2742">
      <c r="A2742" s="129" t="n">
        <v>52089</v>
      </c>
      <c r="B2742" s="130" t="inlineStr">
        <is>
          <t>Celanese Acetate LLC</t>
        </is>
      </c>
      <c r="C2742" s="130" t="inlineStr">
        <is>
          <t>Celanese Acetate LLC</t>
        </is>
      </c>
      <c r="D2742" s="129" t="n">
        <v>57151</v>
      </c>
      <c r="E2742" s="130" t="inlineStr">
        <is>
          <t>VA</t>
        </is>
      </c>
      <c r="F2742" s="130" t="inlineStr">
        <is>
          <t>Industrial NAICS Cogen</t>
        </is>
      </c>
      <c r="G2742" s="130" t="inlineStr">
        <is>
          <t>ST</t>
        </is>
      </c>
      <c r="H2742" s="130" t="inlineStr">
        <is>
          <t>NG</t>
        </is>
      </c>
      <c r="I2742" s="130" t="inlineStr">
        <is>
          <t>NG</t>
        </is>
      </c>
      <c r="J2742" s="131" t="n">
        <v>185563</v>
      </c>
      <c r="K2742" s="129" t="n">
        <v>2020</v>
      </c>
      <c r="L2742" s="120">
        <f>IF(VLOOKUP(H2742,'Cross-Page Data'!$D$4:$F$48,3,FALSE)="natural gas",VLOOKUP(G2742,'Cross-Page Data'!$I$4:$J$19,2,FALSE),IF(VLOOKUP(H2742,'Cross-Page Data'!$D$4:$F$48,3,FALSE)="solar",IF(G2742="PV","solar PV","solar thermal"),IF(VLOOKUP(H2742,'Cross-Page Data'!$D$4:$F$48,3,FALSE)="wind",VLOOKUP(G2742,'Cross-Page Data'!$I$4:$J$19,2,FALSE),IF(VLOOKUP(H2742,'Cross-Page Data'!$D$4:$F$48,3,FALSE)="hydro",VLOOKUP(G2742,'Cross-Page Data'!$I$4:$J$19,2,FALSE),VLOOKUP(H2742,'Cross-Page Data'!$D$4:$F$48,3,FALSE)))))</f>
        <v/>
      </c>
      <c r="M2742" s="120">
        <f>IF(AND($P$2=FALSE,OR(F2742="Commercial NAICS Cogen",F2742="Industrial NAICS Cogen",F2742="NAICS-22 Cogen")),FALSE,IF(AND($P$3=FALSE,OR(F2742="Commercial NAICS Cogen",F2742="Commercial NAICS Non-Cogen",F2742="Industrial NAICS Cogen", F2742="industrial NAICS non-Cogen")),FALSE, TRUE))</f>
        <v/>
      </c>
    </row>
    <row r="2743">
      <c r="A2743" s="129" t="n">
        <v>52096</v>
      </c>
      <c r="B2743" s="130" t="inlineStr">
        <is>
          <t>Berry Placerita Cogen</t>
        </is>
      </c>
      <c r="C2743" s="130" t="inlineStr">
        <is>
          <t>Berry Petroleum Co</t>
        </is>
      </c>
      <c r="D2743" s="129" t="n">
        <v>1569</v>
      </c>
      <c r="E2743" s="130" t="inlineStr">
        <is>
          <t>CA</t>
        </is>
      </c>
      <c r="F2743" s="130" t="inlineStr">
        <is>
          <t>Industrial NAICS Cogen</t>
        </is>
      </c>
      <c r="G2743" s="130" t="inlineStr">
        <is>
          <t>GT</t>
        </is>
      </c>
      <c r="H2743" s="130" t="inlineStr">
        <is>
          <t>NG</t>
        </is>
      </c>
      <c r="I2743" s="130" t="inlineStr">
        <is>
          <t>NG</t>
        </is>
      </c>
      <c r="J2743" s="131" t="n">
        <v>299956</v>
      </c>
      <c r="K2743" s="129" t="n">
        <v>2020</v>
      </c>
      <c r="L2743" s="120">
        <f>IF(VLOOKUP(H2743,'Cross-Page Data'!$D$4:$F$48,3,FALSE)="natural gas",VLOOKUP(G2743,'Cross-Page Data'!$I$4:$J$19,2,FALSE),IF(VLOOKUP(H2743,'Cross-Page Data'!$D$4:$F$48,3,FALSE)="solar",IF(G2743="PV","solar PV","solar thermal"),IF(VLOOKUP(H2743,'Cross-Page Data'!$D$4:$F$48,3,FALSE)="wind",VLOOKUP(G2743,'Cross-Page Data'!$I$4:$J$19,2,FALSE),IF(VLOOKUP(H2743,'Cross-Page Data'!$D$4:$F$48,3,FALSE)="hydro",VLOOKUP(G2743,'Cross-Page Data'!$I$4:$J$19,2,FALSE),VLOOKUP(H2743,'Cross-Page Data'!$D$4:$F$48,3,FALSE)))))</f>
        <v/>
      </c>
      <c r="M2743" s="120">
        <f>IF(AND($P$2=FALSE,OR(F2743="Commercial NAICS Cogen",F2743="Industrial NAICS Cogen",F2743="NAICS-22 Cogen")),FALSE,IF(AND($P$3=FALSE,OR(F2743="Commercial NAICS Cogen",F2743="Commercial NAICS Non-Cogen",F2743="Industrial NAICS Cogen", F2743="industrial NAICS non-Cogen")),FALSE, TRUE))</f>
        <v/>
      </c>
    </row>
    <row r="2744">
      <c r="A2744" s="129" t="n">
        <v>52107</v>
      </c>
      <c r="B2744" s="130" t="inlineStr">
        <is>
          <t>Kern River Eastridge Cogen</t>
        </is>
      </c>
      <c r="C2744" s="130" t="inlineStr">
        <is>
          <t>Chevron USA Inc</t>
        </is>
      </c>
      <c r="D2744" s="129" t="n">
        <v>54713</v>
      </c>
      <c r="E2744" s="130" t="inlineStr">
        <is>
          <t>CA</t>
        </is>
      </c>
      <c r="F2744" s="130" t="inlineStr">
        <is>
          <t>Industrial NAICS Cogen</t>
        </is>
      </c>
      <c r="G2744" s="130" t="inlineStr">
        <is>
          <t>GT</t>
        </is>
      </c>
      <c r="H2744" s="130" t="inlineStr">
        <is>
          <t>NG</t>
        </is>
      </c>
      <c r="I2744" s="130" t="inlineStr">
        <is>
          <t>NG</t>
        </is>
      </c>
      <c r="J2744" s="131" t="n">
        <v>241161</v>
      </c>
      <c r="K2744" s="129" t="n">
        <v>2020</v>
      </c>
      <c r="L2744" s="120">
        <f>IF(VLOOKUP(H2744,'Cross-Page Data'!$D$4:$F$48,3,FALSE)="natural gas",VLOOKUP(G2744,'Cross-Page Data'!$I$4:$J$19,2,FALSE),IF(VLOOKUP(H2744,'Cross-Page Data'!$D$4:$F$48,3,FALSE)="solar",IF(G2744="PV","solar PV","solar thermal"),IF(VLOOKUP(H2744,'Cross-Page Data'!$D$4:$F$48,3,FALSE)="wind",VLOOKUP(G2744,'Cross-Page Data'!$I$4:$J$19,2,FALSE),IF(VLOOKUP(H2744,'Cross-Page Data'!$D$4:$F$48,3,FALSE)="hydro",VLOOKUP(G2744,'Cross-Page Data'!$I$4:$J$19,2,FALSE),VLOOKUP(H2744,'Cross-Page Data'!$D$4:$F$48,3,FALSE)))))</f>
        <v/>
      </c>
      <c r="M2744" s="120">
        <f>IF(AND($P$2=FALSE,OR(F2744="Commercial NAICS Cogen",F2744="Industrial NAICS Cogen",F2744="NAICS-22 Cogen")),FALSE,IF(AND($P$3=FALSE,OR(F2744="Commercial NAICS Cogen",F2744="Commercial NAICS Non-Cogen",F2744="Industrial NAICS Cogen", F2744="industrial NAICS non-Cogen")),FALSE, TRUE))</f>
        <v/>
      </c>
    </row>
    <row r="2745">
      <c r="A2745" s="129" t="n">
        <v>52109</v>
      </c>
      <c r="B2745" s="130" t="inlineStr">
        <is>
          <t>Richmond Cogen</t>
        </is>
      </c>
      <c r="C2745" s="130" t="inlineStr">
        <is>
          <t>Chevron Products Company-Richmond</t>
        </is>
      </c>
      <c r="D2745" s="129" t="n">
        <v>49732</v>
      </c>
      <c r="E2745" s="130" t="inlineStr">
        <is>
          <t>CA</t>
        </is>
      </c>
      <c r="F2745" s="130" t="inlineStr">
        <is>
          <t>Industrial NAICS Cogen</t>
        </is>
      </c>
      <c r="G2745" s="130" t="inlineStr">
        <is>
          <t>CA</t>
        </is>
      </c>
      <c r="H2745" s="130" t="inlineStr">
        <is>
          <t>NG</t>
        </is>
      </c>
      <c r="I2745" s="130" t="inlineStr">
        <is>
          <t>NG</t>
        </is>
      </c>
      <c r="J2745" s="131" t="n">
        <v>101943.56</v>
      </c>
      <c r="K2745" s="129" t="n">
        <v>2020</v>
      </c>
      <c r="L2745" s="120">
        <f>IF(VLOOKUP(H2745,'Cross-Page Data'!$D$4:$F$48,3,FALSE)="natural gas",VLOOKUP(G2745,'Cross-Page Data'!$I$4:$J$19,2,FALSE),IF(VLOOKUP(H2745,'Cross-Page Data'!$D$4:$F$48,3,FALSE)="solar",IF(G2745="PV","solar PV","solar thermal"),IF(VLOOKUP(H2745,'Cross-Page Data'!$D$4:$F$48,3,FALSE)="wind",VLOOKUP(G2745,'Cross-Page Data'!$I$4:$J$19,2,FALSE),IF(VLOOKUP(H2745,'Cross-Page Data'!$D$4:$F$48,3,FALSE)="hydro",VLOOKUP(G2745,'Cross-Page Data'!$I$4:$J$19,2,FALSE),VLOOKUP(H2745,'Cross-Page Data'!$D$4:$F$48,3,FALSE)))))</f>
        <v/>
      </c>
      <c r="M2745" s="120">
        <f>IF(AND($P$2=FALSE,OR(F2745="Commercial NAICS Cogen",F2745="Industrial NAICS Cogen",F2745="NAICS-22 Cogen")),FALSE,IF(AND($P$3=FALSE,OR(F2745="Commercial NAICS Cogen",F2745="Commercial NAICS Non-Cogen",F2745="Industrial NAICS Cogen", F2745="industrial NAICS non-Cogen")),FALSE, TRUE))</f>
        <v/>
      </c>
    </row>
    <row r="2746">
      <c r="A2746" s="129" t="n">
        <v>52109</v>
      </c>
      <c r="B2746" s="130" t="inlineStr">
        <is>
          <t>Richmond Cogen</t>
        </is>
      </c>
      <c r="C2746" s="130" t="inlineStr">
        <is>
          <t>Chevron Products Company-Richmond</t>
        </is>
      </c>
      <c r="D2746" s="129" t="n">
        <v>49732</v>
      </c>
      <c r="E2746" s="130" t="inlineStr">
        <is>
          <t>CA</t>
        </is>
      </c>
      <c r="F2746" s="130" t="inlineStr">
        <is>
          <t>Industrial NAICS Cogen</t>
        </is>
      </c>
      <c r="G2746" s="130" t="inlineStr">
        <is>
          <t>CA</t>
        </is>
      </c>
      <c r="H2746" s="130" t="inlineStr">
        <is>
          <t>OG</t>
        </is>
      </c>
      <c r="I2746" s="130" t="inlineStr">
        <is>
          <t>OOG</t>
        </is>
      </c>
      <c r="J2746" s="131" t="n">
        <v>29649.438</v>
      </c>
      <c r="K2746" s="129" t="n">
        <v>2020</v>
      </c>
      <c r="L2746" s="120">
        <f>IF(VLOOKUP(H2746,'Cross-Page Data'!$D$4:$F$48,3,FALSE)="natural gas",VLOOKUP(G2746,'Cross-Page Data'!$I$4:$J$19,2,FALSE),IF(VLOOKUP(H2746,'Cross-Page Data'!$D$4:$F$48,3,FALSE)="solar",IF(G2746="PV","solar PV","solar thermal"),IF(VLOOKUP(H2746,'Cross-Page Data'!$D$4:$F$48,3,FALSE)="wind",VLOOKUP(G2746,'Cross-Page Data'!$I$4:$J$19,2,FALSE),IF(VLOOKUP(H2746,'Cross-Page Data'!$D$4:$F$48,3,FALSE)="hydro",VLOOKUP(G2746,'Cross-Page Data'!$I$4:$J$19,2,FALSE),VLOOKUP(H2746,'Cross-Page Data'!$D$4:$F$48,3,FALSE)))))</f>
        <v/>
      </c>
      <c r="M2746" s="120">
        <f>IF(AND($P$2=FALSE,OR(F2746="Commercial NAICS Cogen",F2746="Industrial NAICS Cogen",F2746="NAICS-22 Cogen")),FALSE,IF(AND($P$3=FALSE,OR(F2746="Commercial NAICS Cogen",F2746="Commercial NAICS Non-Cogen",F2746="Industrial NAICS Cogen", F2746="industrial NAICS non-Cogen")),FALSE, TRUE))</f>
        <v/>
      </c>
    </row>
    <row r="2747">
      <c r="A2747" s="129" t="n">
        <v>52109</v>
      </c>
      <c r="B2747" s="130" t="inlineStr">
        <is>
          <t>Richmond Cogen</t>
        </is>
      </c>
      <c r="C2747" s="130" t="inlineStr">
        <is>
          <t>Chevron Products Company-Richmond</t>
        </is>
      </c>
      <c r="D2747" s="129" t="n">
        <v>49732</v>
      </c>
      <c r="E2747" s="130" t="inlineStr">
        <is>
          <t>CA</t>
        </is>
      </c>
      <c r="F2747" s="130" t="inlineStr">
        <is>
          <t>Industrial NAICS Cogen</t>
        </is>
      </c>
      <c r="G2747" s="130" t="inlineStr">
        <is>
          <t>CT</t>
        </is>
      </c>
      <c r="H2747" s="130" t="inlineStr">
        <is>
          <t>NG</t>
        </is>
      </c>
      <c r="I2747" s="130" t="inlineStr">
        <is>
          <t>NG</t>
        </is>
      </c>
      <c r="J2747" s="131" t="n">
        <v>797487</v>
      </c>
      <c r="K2747" s="129" t="n">
        <v>2020</v>
      </c>
      <c r="L2747" s="120">
        <f>IF(VLOOKUP(H2747,'Cross-Page Data'!$D$4:$F$48,3,FALSE)="natural gas",VLOOKUP(G2747,'Cross-Page Data'!$I$4:$J$19,2,FALSE),IF(VLOOKUP(H2747,'Cross-Page Data'!$D$4:$F$48,3,FALSE)="solar",IF(G2747="PV","solar PV","solar thermal"),IF(VLOOKUP(H2747,'Cross-Page Data'!$D$4:$F$48,3,FALSE)="wind",VLOOKUP(G2747,'Cross-Page Data'!$I$4:$J$19,2,FALSE),IF(VLOOKUP(H2747,'Cross-Page Data'!$D$4:$F$48,3,FALSE)="hydro",VLOOKUP(G2747,'Cross-Page Data'!$I$4:$J$19,2,FALSE),VLOOKUP(H2747,'Cross-Page Data'!$D$4:$F$48,3,FALSE)))))</f>
        <v/>
      </c>
      <c r="M2747" s="120">
        <f>IF(AND($P$2=FALSE,OR(F2747="Commercial NAICS Cogen",F2747="Industrial NAICS Cogen",F2747="NAICS-22 Cogen")),FALSE,IF(AND($P$3=FALSE,OR(F2747="Commercial NAICS Cogen",F2747="Commercial NAICS Non-Cogen",F2747="Industrial NAICS Cogen", F2747="industrial NAICS non-Cogen")),FALSE, TRUE))</f>
        <v/>
      </c>
    </row>
    <row r="2748">
      <c r="A2748" s="129" t="n">
        <v>52109</v>
      </c>
      <c r="B2748" s="130" t="inlineStr">
        <is>
          <t>Richmond Cogen</t>
        </is>
      </c>
      <c r="C2748" s="130" t="inlineStr">
        <is>
          <t>Chevron Products Company-Richmond</t>
        </is>
      </c>
      <c r="D2748" s="129" t="n">
        <v>49732</v>
      </c>
      <c r="E2748" s="130" t="inlineStr">
        <is>
          <t>CA</t>
        </is>
      </c>
      <c r="F2748" s="130" t="inlineStr">
        <is>
          <t>Industrial NAICS Cogen</t>
        </is>
      </c>
      <c r="G2748" s="130" t="inlineStr">
        <is>
          <t>CT</t>
        </is>
      </c>
      <c r="H2748" s="130" t="inlineStr">
        <is>
          <t>OG</t>
        </is>
      </c>
      <c r="I2748" s="130" t="inlineStr">
        <is>
          <t>OOG</t>
        </is>
      </c>
      <c r="J2748" s="131" t="n">
        <v>0</v>
      </c>
      <c r="K2748" s="129" t="n">
        <v>2020</v>
      </c>
      <c r="L2748" s="120">
        <f>IF(VLOOKUP(H2748,'Cross-Page Data'!$D$4:$F$48,3,FALSE)="natural gas",VLOOKUP(G2748,'Cross-Page Data'!$I$4:$J$19,2,FALSE),IF(VLOOKUP(H2748,'Cross-Page Data'!$D$4:$F$48,3,FALSE)="solar",IF(G2748="PV","solar PV","solar thermal"),IF(VLOOKUP(H2748,'Cross-Page Data'!$D$4:$F$48,3,FALSE)="wind",VLOOKUP(G2748,'Cross-Page Data'!$I$4:$J$19,2,FALSE),IF(VLOOKUP(H2748,'Cross-Page Data'!$D$4:$F$48,3,FALSE)="hydro",VLOOKUP(G2748,'Cross-Page Data'!$I$4:$J$19,2,FALSE),VLOOKUP(H2748,'Cross-Page Data'!$D$4:$F$48,3,FALSE)))))</f>
        <v/>
      </c>
      <c r="M2748" s="120">
        <f>IF(AND($P$2=FALSE,OR(F2748="Commercial NAICS Cogen",F2748="Industrial NAICS Cogen",F2748="NAICS-22 Cogen")),FALSE,IF(AND($P$3=FALSE,OR(F2748="Commercial NAICS Cogen",F2748="Commercial NAICS Non-Cogen",F2748="Industrial NAICS Cogen", F2748="industrial NAICS non-Cogen")),FALSE, TRUE))</f>
        <v/>
      </c>
    </row>
    <row r="2749">
      <c r="A2749" s="129" t="n">
        <v>52120</v>
      </c>
      <c r="B2749" s="130" t="inlineStr">
        <is>
          <t>Freeport Energy</t>
        </is>
      </c>
      <c r="C2749" s="130" t="inlineStr">
        <is>
          <t>Olin Blue Cube Operations</t>
        </is>
      </c>
      <c r="D2749" s="129" t="n">
        <v>59875</v>
      </c>
      <c r="E2749" s="130" t="inlineStr">
        <is>
          <t>TX</t>
        </is>
      </c>
      <c r="F2749" s="130" t="inlineStr">
        <is>
          <t>Industrial NAICS Cogen</t>
        </is>
      </c>
      <c r="G2749" s="130" t="inlineStr">
        <is>
          <t>CA</t>
        </is>
      </c>
      <c r="H2749" s="130" t="inlineStr">
        <is>
          <t>NG</t>
        </is>
      </c>
      <c r="I2749" s="130" t="inlineStr">
        <is>
          <t>NG</t>
        </is>
      </c>
      <c r="J2749" s="131" t="n">
        <v>614024.55</v>
      </c>
      <c r="K2749" s="129" t="n">
        <v>2020</v>
      </c>
      <c r="L2749" s="120">
        <f>IF(VLOOKUP(H2749,'Cross-Page Data'!$D$4:$F$48,3,FALSE)="natural gas",VLOOKUP(G2749,'Cross-Page Data'!$I$4:$J$19,2,FALSE),IF(VLOOKUP(H2749,'Cross-Page Data'!$D$4:$F$48,3,FALSE)="solar",IF(G2749="PV","solar PV","solar thermal"),IF(VLOOKUP(H2749,'Cross-Page Data'!$D$4:$F$48,3,FALSE)="wind",VLOOKUP(G2749,'Cross-Page Data'!$I$4:$J$19,2,FALSE),IF(VLOOKUP(H2749,'Cross-Page Data'!$D$4:$F$48,3,FALSE)="hydro",VLOOKUP(G2749,'Cross-Page Data'!$I$4:$J$19,2,FALSE),VLOOKUP(H2749,'Cross-Page Data'!$D$4:$F$48,3,FALSE)))))</f>
        <v/>
      </c>
      <c r="M2749" s="120">
        <f>IF(AND($P$2=FALSE,OR(F2749="Commercial NAICS Cogen",F2749="Industrial NAICS Cogen",F2749="NAICS-22 Cogen")),FALSE,IF(AND($P$3=FALSE,OR(F2749="Commercial NAICS Cogen",F2749="Commercial NAICS Non-Cogen",F2749="Industrial NAICS Cogen", F2749="industrial NAICS non-Cogen")),FALSE, TRUE))</f>
        <v/>
      </c>
    </row>
    <row r="2750">
      <c r="A2750" s="129" t="n">
        <v>52120</v>
      </c>
      <c r="B2750" s="130" t="inlineStr">
        <is>
          <t>Freeport Energy</t>
        </is>
      </c>
      <c r="C2750" s="130" t="inlineStr">
        <is>
          <t>Olin Blue Cube Operations</t>
        </is>
      </c>
      <c r="D2750" s="129" t="n">
        <v>59875</v>
      </c>
      <c r="E2750" s="130" t="inlineStr">
        <is>
          <t>TX</t>
        </is>
      </c>
      <c r="F2750" s="130" t="inlineStr">
        <is>
          <t>Industrial NAICS Cogen</t>
        </is>
      </c>
      <c r="G2750" s="130" t="inlineStr">
        <is>
          <t>CT</t>
        </is>
      </c>
      <c r="H2750" s="130" t="inlineStr">
        <is>
          <t>NG</t>
        </is>
      </c>
      <c r="I2750" s="130" t="inlineStr">
        <is>
          <t>NG</t>
        </is>
      </c>
      <c r="J2750" s="131" t="n">
        <v>2205122.3</v>
      </c>
      <c r="K2750" s="129" t="n">
        <v>2020</v>
      </c>
      <c r="L2750" s="120">
        <f>IF(VLOOKUP(H2750,'Cross-Page Data'!$D$4:$F$48,3,FALSE)="natural gas",VLOOKUP(G2750,'Cross-Page Data'!$I$4:$J$19,2,FALSE),IF(VLOOKUP(H2750,'Cross-Page Data'!$D$4:$F$48,3,FALSE)="solar",IF(G2750="PV","solar PV","solar thermal"),IF(VLOOKUP(H2750,'Cross-Page Data'!$D$4:$F$48,3,FALSE)="wind",VLOOKUP(G2750,'Cross-Page Data'!$I$4:$J$19,2,FALSE),IF(VLOOKUP(H2750,'Cross-Page Data'!$D$4:$F$48,3,FALSE)="hydro",VLOOKUP(G2750,'Cross-Page Data'!$I$4:$J$19,2,FALSE),VLOOKUP(H2750,'Cross-Page Data'!$D$4:$F$48,3,FALSE)))))</f>
        <v/>
      </c>
      <c r="M2750" s="120">
        <f>IF(AND($P$2=FALSE,OR(F2750="Commercial NAICS Cogen",F2750="Industrial NAICS Cogen",F2750="NAICS-22 Cogen")),FALSE,IF(AND($P$3=FALSE,OR(F2750="Commercial NAICS Cogen",F2750="Commercial NAICS Non-Cogen",F2750="Industrial NAICS Cogen", F2750="industrial NAICS non-Cogen")),FALSE, TRUE))</f>
        <v/>
      </c>
    </row>
    <row r="2751">
      <c r="A2751" s="129" t="n">
        <v>52120</v>
      </c>
      <c r="B2751" s="130" t="inlineStr">
        <is>
          <t>Freeport Energy</t>
        </is>
      </c>
      <c r="C2751" s="130" t="inlineStr">
        <is>
          <t>Olin Blue Cube Operations</t>
        </is>
      </c>
      <c r="D2751" s="129" t="n">
        <v>59875</v>
      </c>
      <c r="E2751" s="130" t="inlineStr">
        <is>
          <t>TX</t>
        </is>
      </c>
      <c r="F2751" s="130" t="inlineStr">
        <is>
          <t>Industrial NAICS Cogen</t>
        </is>
      </c>
      <c r="G2751" s="130" t="inlineStr">
        <is>
          <t>GT</t>
        </is>
      </c>
      <c r="H2751" s="130" t="inlineStr">
        <is>
          <t>NG</t>
        </is>
      </c>
      <c r="I2751" s="130" t="inlineStr">
        <is>
          <t>NG</t>
        </is>
      </c>
      <c r="J2751" s="131" t="n">
        <v>506408.14</v>
      </c>
      <c r="K2751" s="129" t="n">
        <v>2020</v>
      </c>
      <c r="L2751" s="120">
        <f>IF(VLOOKUP(H2751,'Cross-Page Data'!$D$4:$F$48,3,FALSE)="natural gas",VLOOKUP(G2751,'Cross-Page Data'!$I$4:$J$19,2,FALSE),IF(VLOOKUP(H2751,'Cross-Page Data'!$D$4:$F$48,3,FALSE)="solar",IF(G2751="PV","solar PV","solar thermal"),IF(VLOOKUP(H2751,'Cross-Page Data'!$D$4:$F$48,3,FALSE)="wind",VLOOKUP(G2751,'Cross-Page Data'!$I$4:$J$19,2,FALSE),IF(VLOOKUP(H2751,'Cross-Page Data'!$D$4:$F$48,3,FALSE)="hydro",VLOOKUP(G2751,'Cross-Page Data'!$I$4:$J$19,2,FALSE),VLOOKUP(H2751,'Cross-Page Data'!$D$4:$F$48,3,FALSE)))))</f>
        <v/>
      </c>
      <c r="M2751" s="120">
        <f>IF(AND($P$2=FALSE,OR(F2751="Commercial NAICS Cogen",F2751="Industrial NAICS Cogen",F2751="NAICS-22 Cogen")),FALSE,IF(AND($P$3=FALSE,OR(F2751="Commercial NAICS Cogen",F2751="Commercial NAICS Non-Cogen",F2751="Industrial NAICS Cogen", F2751="industrial NAICS non-Cogen")),FALSE, TRUE))</f>
        <v/>
      </c>
    </row>
    <row r="2752">
      <c r="A2752" s="129" t="n">
        <v>52133</v>
      </c>
      <c r="B2752" s="130" t="inlineStr">
        <is>
          <t>Tesoro Mandan Cogeneration Plant</t>
        </is>
      </c>
      <c r="C2752" s="130" t="inlineStr">
        <is>
          <t>Tesoro Refining and Marketing Co LLC</t>
        </is>
      </c>
      <c r="D2752" s="129" t="n">
        <v>18668</v>
      </c>
      <c r="E2752" s="130" t="inlineStr">
        <is>
          <t>ND</t>
        </is>
      </c>
      <c r="F2752" s="130" t="inlineStr">
        <is>
          <t>Industrial NAICS Cogen</t>
        </is>
      </c>
      <c r="G2752" s="130" t="inlineStr">
        <is>
          <t>ST</t>
        </is>
      </c>
      <c r="H2752" s="130" t="inlineStr">
        <is>
          <t>NG</t>
        </is>
      </c>
      <c r="I2752" s="130" t="inlineStr">
        <is>
          <t>NG</t>
        </is>
      </c>
      <c r="J2752" s="131" t="n">
        <v>19557.35</v>
      </c>
      <c r="K2752" s="129" t="n">
        <v>2020</v>
      </c>
      <c r="L2752" s="120">
        <f>IF(VLOOKUP(H2752,'Cross-Page Data'!$D$4:$F$48,3,FALSE)="natural gas",VLOOKUP(G2752,'Cross-Page Data'!$I$4:$J$19,2,FALSE),IF(VLOOKUP(H2752,'Cross-Page Data'!$D$4:$F$48,3,FALSE)="solar",IF(G2752="PV","solar PV","solar thermal"),IF(VLOOKUP(H2752,'Cross-Page Data'!$D$4:$F$48,3,FALSE)="wind",VLOOKUP(G2752,'Cross-Page Data'!$I$4:$J$19,2,FALSE),IF(VLOOKUP(H2752,'Cross-Page Data'!$D$4:$F$48,3,FALSE)="hydro",VLOOKUP(G2752,'Cross-Page Data'!$I$4:$J$19,2,FALSE),VLOOKUP(H2752,'Cross-Page Data'!$D$4:$F$48,3,FALSE)))))</f>
        <v/>
      </c>
      <c r="M2752" s="120">
        <f>IF(AND($P$2=FALSE,OR(F2752="Commercial NAICS Cogen",F2752="Industrial NAICS Cogen",F2752="NAICS-22 Cogen")),FALSE,IF(AND($P$3=FALSE,OR(F2752="Commercial NAICS Cogen",F2752="Commercial NAICS Non-Cogen",F2752="Industrial NAICS Cogen", F2752="industrial NAICS non-Cogen")),FALSE, TRUE))</f>
        <v/>
      </c>
    </row>
    <row r="2753">
      <c r="A2753" s="129" t="n">
        <v>52133</v>
      </c>
      <c r="B2753" s="130" t="inlineStr">
        <is>
          <t>Tesoro Mandan Cogeneration Plant</t>
        </is>
      </c>
      <c r="C2753" s="130" t="inlineStr">
        <is>
          <t>Tesoro Refining and Marketing Co LLC</t>
        </is>
      </c>
      <c r="D2753" s="129" t="n">
        <v>18668</v>
      </c>
      <c r="E2753" s="130" t="inlineStr">
        <is>
          <t>ND</t>
        </is>
      </c>
      <c r="F2753" s="130" t="inlineStr">
        <is>
          <t>Industrial NAICS Cogen</t>
        </is>
      </c>
      <c r="G2753" s="130" t="inlineStr">
        <is>
          <t>ST</t>
        </is>
      </c>
      <c r="H2753" s="130" t="inlineStr">
        <is>
          <t>OG</t>
        </is>
      </c>
      <c r="I2753" s="130" t="inlineStr">
        <is>
          <t>OOG</t>
        </is>
      </c>
      <c r="J2753" s="131" t="n">
        <v>37697.65</v>
      </c>
      <c r="K2753" s="129" t="n">
        <v>2020</v>
      </c>
      <c r="L2753" s="120">
        <f>IF(VLOOKUP(H2753,'Cross-Page Data'!$D$4:$F$48,3,FALSE)="natural gas",VLOOKUP(G2753,'Cross-Page Data'!$I$4:$J$19,2,FALSE),IF(VLOOKUP(H2753,'Cross-Page Data'!$D$4:$F$48,3,FALSE)="solar",IF(G2753="PV","solar PV","solar thermal"),IF(VLOOKUP(H2753,'Cross-Page Data'!$D$4:$F$48,3,FALSE)="wind",VLOOKUP(G2753,'Cross-Page Data'!$I$4:$J$19,2,FALSE),IF(VLOOKUP(H2753,'Cross-Page Data'!$D$4:$F$48,3,FALSE)="hydro",VLOOKUP(G2753,'Cross-Page Data'!$I$4:$J$19,2,FALSE),VLOOKUP(H2753,'Cross-Page Data'!$D$4:$F$48,3,FALSE)))))</f>
        <v/>
      </c>
      <c r="M2753" s="120">
        <f>IF(AND($P$2=FALSE,OR(F2753="Commercial NAICS Cogen",F2753="Industrial NAICS Cogen",F2753="NAICS-22 Cogen")),FALSE,IF(AND($P$3=FALSE,OR(F2753="Commercial NAICS Cogen",F2753="Commercial NAICS Non-Cogen",F2753="Industrial NAICS Cogen", F2753="industrial NAICS non-Cogen")),FALSE, TRUE))</f>
        <v/>
      </c>
    </row>
    <row r="2754">
      <c r="A2754" s="129" t="n">
        <v>52133</v>
      </c>
      <c r="B2754" s="130" t="inlineStr">
        <is>
          <t>Tesoro Mandan Cogeneration Plant</t>
        </is>
      </c>
      <c r="C2754" s="130" t="inlineStr">
        <is>
          <t>Tesoro Refining and Marketing Co LLC</t>
        </is>
      </c>
      <c r="D2754" s="129" t="n">
        <v>18668</v>
      </c>
      <c r="E2754" s="130" t="inlineStr">
        <is>
          <t>ND</t>
        </is>
      </c>
      <c r="F2754" s="130" t="inlineStr">
        <is>
          <t>Industrial NAICS Cogen</t>
        </is>
      </c>
      <c r="G2754" s="130" t="inlineStr">
        <is>
          <t>ST</t>
        </is>
      </c>
      <c r="H2754" s="130" t="inlineStr">
        <is>
          <t>RFO</t>
        </is>
      </c>
      <c r="I2754" s="130" t="inlineStr">
        <is>
          <t>RFO</t>
        </is>
      </c>
      <c r="J2754" s="131" t="n">
        <v>0</v>
      </c>
      <c r="K2754" s="129" t="n">
        <v>2020</v>
      </c>
      <c r="L2754" s="120">
        <f>IF(VLOOKUP(H2754,'Cross-Page Data'!$D$4:$F$48,3,FALSE)="natural gas",VLOOKUP(G2754,'Cross-Page Data'!$I$4:$J$19,2,FALSE),IF(VLOOKUP(H2754,'Cross-Page Data'!$D$4:$F$48,3,FALSE)="solar",IF(G2754="PV","solar PV","solar thermal"),IF(VLOOKUP(H2754,'Cross-Page Data'!$D$4:$F$48,3,FALSE)="wind",VLOOKUP(G2754,'Cross-Page Data'!$I$4:$J$19,2,FALSE),IF(VLOOKUP(H2754,'Cross-Page Data'!$D$4:$F$48,3,FALSE)="hydro",VLOOKUP(G2754,'Cross-Page Data'!$I$4:$J$19,2,FALSE),VLOOKUP(H2754,'Cross-Page Data'!$D$4:$F$48,3,FALSE)))))</f>
        <v/>
      </c>
      <c r="M2754" s="120">
        <f>IF(AND($P$2=FALSE,OR(F2754="Commercial NAICS Cogen",F2754="Industrial NAICS Cogen",F2754="NAICS-22 Cogen")),FALSE,IF(AND($P$3=FALSE,OR(F2754="Commercial NAICS Cogen",F2754="Commercial NAICS Non-Cogen",F2754="Industrial NAICS Cogen", F2754="industrial NAICS non-Cogen")),FALSE, TRUE))</f>
        <v/>
      </c>
    </row>
    <row r="2755">
      <c r="A2755" s="129" t="n">
        <v>52133</v>
      </c>
      <c r="B2755" s="130" t="inlineStr">
        <is>
          <t>Tesoro Mandan Cogeneration Plant</t>
        </is>
      </c>
      <c r="C2755" s="130" t="inlineStr">
        <is>
          <t>Tesoro Refining and Marketing Co LLC</t>
        </is>
      </c>
      <c r="D2755" s="129" t="n">
        <v>18668</v>
      </c>
      <c r="E2755" s="130" t="inlineStr">
        <is>
          <t>ND</t>
        </is>
      </c>
      <c r="F2755" s="130" t="inlineStr">
        <is>
          <t>Industrial NAICS Cogen</t>
        </is>
      </c>
      <c r="G2755" s="130" t="inlineStr">
        <is>
          <t>ST</t>
        </is>
      </c>
      <c r="H2755" s="130" t="inlineStr">
        <is>
          <t>WO</t>
        </is>
      </c>
      <c r="I2755" s="130" t="inlineStr">
        <is>
          <t>WOO</t>
        </is>
      </c>
      <c r="J2755" s="131" t="n">
        <v>0</v>
      </c>
      <c r="K2755" s="129" t="n">
        <v>2020</v>
      </c>
      <c r="L2755" s="120">
        <f>IF(VLOOKUP(H2755,'Cross-Page Data'!$D$4:$F$48,3,FALSE)="natural gas",VLOOKUP(G2755,'Cross-Page Data'!$I$4:$J$19,2,FALSE),IF(VLOOKUP(H2755,'Cross-Page Data'!$D$4:$F$48,3,FALSE)="solar",IF(G2755="PV","solar PV","solar thermal"),IF(VLOOKUP(H2755,'Cross-Page Data'!$D$4:$F$48,3,FALSE)="wind",VLOOKUP(G2755,'Cross-Page Data'!$I$4:$J$19,2,FALSE),IF(VLOOKUP(H2755,'Cross-Page Data'!$D$4:$F$48,3,FALSE)="hydro",VLOOKUP(G2755,'Cross-Page Data'!$I$4:$J$19,2,FALSE),VLOOKUP(H2755,'Cross-Page Data'!$D$4:$F$48,3,FALSE)))))</f>
        <v/>
      </c>
      <c r="M2755" s="120">
        <f>IF(AND($P$2=FALSE,OR(F2755="Commercial NAICS Cogen",F2755="Industrial NAICS Cogen",F2755="NAICS-22 Cogen")),FALSE,IF(AND($P$3=FALSE,OR(F2755="Commercial NAICS Cogen",F2755="Commercial NAICS Non-Cogen",F2755="Industrial NAICS Cogen", F2755="industrial NAICS non-Cogen")),FALSE, TRUE))</f>
        <v/>
      </c>
    </row>
    <row r="2756">
      <c r="A2756" s="129" t="n">
        <v>52140</v>
      </c>
      <c r="B2756" s="130" t="inlineStr">
        <is>
          <t>International Paper Prattville Mill</t>
        </is>
      </c>
      <c r="C2756" s="130" t="inlineStr">
        <is>
          <t>International Paper Co</t>
        </is>
      </c>
      <c r="D2756" s="129" t="n">
        <v>8009</v>
      </c>
      <c r="E2756" s="130" t="inlineStr">
        <is>
          <t>AL</t>
        </is>
      </c>
      <c r="F2756" s="130" t="inlineStr">
        <is>
          <t>Industrial NAICS Cogen</t>
        </is>
      </c>
      <c r="G2756" s="130" t="inlineStr">
        <is>
          <t>ST</t>
        </is>
      </c>
      <c r="H2756" s="130" t="inlineStr">
        <is>
          <t>BIT</t>
        </is>
      </c>
      <c r="I2756" s="130" t="inlineStr">
        <is>
          <t>COL</t>
        </is>
      </c>
      <c r="J2756" s="131" t="n">
        <v>0</v>
      </c>
      <c r="K2756" s="129" t="n">
        <v>2020</v>
      </c>
      <c r="L2756" s="120">
        <f>IF(VLOOKUP(H2756,'Cross-Page Data'!$D$4:$F$48,3,FALSE)="natural gas",VLOOKUP(G2756,'Cross-Page Data'!$I$4:$J$19,2,FALSE),IF(VLOOKUP(H2756,'Cross-Page Data'!$D$4:$F$48,3,FALSE)="solar",IF(G2756="PV","solar PV","solar thermal"),IF(VLOOKUP(H2756,'Cross-Page Data'!$D$4:$F$48,3,FALSE)="wind",VLOOKUP(G2756,'Cross-Page Data'!$I$4:$J$19,2,FALSE),IF(VLOOKUP(H2756,'Cross-Page Data'!$D$4:$F$48,3,FALSE)="hydro",VLOOKUP(G2756,'Cross-Page Data'!$I$4:$J$19,2,FALSE),VLOOKUP(H2756,'Cross-Page Data'!$D$4:$F$48,3,FALSE)))))</f>
        <v/>
      </c>
      <c r="M2756" s="120">
        <f>IF(AND($P$2=FALSE,OR(F2756="Commercial NAICS Cogen",F2756="Industrial NAICS Cogen",F2756="NAICS-22 Cogen")),FALSE,IF(AND($P$3=FALSE,OR(F2756="Commercial NAICS Cogen",F2756="Commercial NAICS Non-Cogen",F2756="Industrial NAICS Cogen", F2756="industrial NAICS non-Cogen")),FALSE, TRUE))</f>
        <v/>
      </c>
    </row>
    <row r="2757">
      <c r="A2757" s="129" t="n">
        <v>52140</v>
      </c>
      <c r="B2757" s="130" t="inlineStr">
        <is>
          <t>International Paper Prattville Mill</t>
        </is>
      </c>
      <c r="C2757" s="130" t="inlineStr">
        <is>
          <t>International Paper Co</t>
        </is>
      </c>
      <c r="D2757" s="129" t="n">
        <v>8009</v>
      </c>
      <c r="E2757" s="130" t="inlineStr">
        <is>
          <t>AL</t>
        </is>
      </c>
      <c r="F2757" s="130" t="inlineStr">
        <is>
          <t>Industrial NAICS Cogen</t>
        </is>
      </c>
      <c r="G2757" s="130" t="inlineStr">
        <is>
          <t>ST</t>
        </is>
      </c>
      <c r="H2757" s="130" t="inlineStr">
        <is>
          <t>BLQ</t>
        </is>
      </c>
      <c r="I2757" s="130" t="inlineStr">
        <is>
          <t>WWW</t>
        </is>
      </c>
      <c r="J2757" s="131" t="n">
        <v>374423.81</v>
      </c>
      <c r="K2757" s="129" t="n">
        <v>2020</v>
      </c>
      <c r="L2757" s="120">
        <f>IF(VLOOKUP(H2757,'Cross-Page Data'!$D$4:$F$48,3,FALSE)="natural gas",VLOOKUP(G2757,'Cross-Page Data'!$I$4:$J$19,2,FALSE),IF(VLOOKUP(H2757,'Cross-Page Data'!$D$4:$F$48,3,FALSE)="solar",IF(G2757="PV","solar PV","solar thermal"),IF(VLOOKUP(H2757,'Cross-Page Data'!$D$4:$F$48,3,FALSE)="wind",VLOOKUP(G2757,'Cross-Page Data'!$I$4:$J$19,2,FALSE),IF(VLOOKUP(H2757,'Cross-Page Data'!$D$4:$F$48,3,FALSE)="hydro",VLOOKUP(G2757,'Cross-Page Data'!$I$4:$J$19,2,FALSE),VLOOKUP(H2757,'Cross-Page Data'!$D$4:$F$48,3,FALSE)))))</f>
        <v/>
      </c>
      <c r="M2757" s="120">
        <f>IF(AND($P$2=FALSE,OR(F2757="Commercial NAICS Cogen",F2757="Industrial NAICS Cogen",F2757="NAICS-22 Cogen")),FALSE,IF(AND($P$3=FALSE,OR(F2757="Commercial NAICS Cogen",F2757="Commercial NAICS Non-Cogen",F2757="Industrial NAICS Cogen", F2757="industrial NAICS non-Cogen")),FALSE, TRUE))</f>
        <v/>
      </c>
    </row>
    <row r="2758">
      <c r="A2758" s="129" t="n">
        <v>52140</v>
      </c>
      <c r="B2758" s="130" t="inlineStr">
        <is>
          <t>International Paper Prattville Mill</t>
        </is>
      </c>
      <c r="C2758" s="130" t="inlineStr">
        <is>
          <t>International Paper Co</t>
        </is>
      </c>
      <c r="D2758" s="129" t="n">
        <v>8009</v>
      </c>
      <c r="E2758" s="130" t="inlineStr">
        <is>
          <t>AL</t>
        </is>
      </c>
      <c r="F2758" s="130" t="inlineStr">
        <is>
          <t>Industrial NAICS Cogen</t>
        </is>
      </c>
      <c r="G2758" s="130" t="inlineStr">
        <is>
          <t>ST</t>
        </is>
      </c>
      <c r="H2758" s="130" t="inlineStr">
        <is>
          <t>DFO</t>
        </is>
      </c>
      <c r="I2758" s="130" t="inlineStr">
        <is>
          <t>DFO</t>
        </is>
      </c>
      <c r="J2758" s="131" t="n">
        <v>0</v>
      </c>
      <c r="K2758" s="129" t="n">
        <v>2020</v>
      </c>
      <c r="L2758" s="120">
        <f>IF(VLOOKUP(H2758,'Cross-Page Data'!$D$4:$F$48,3,FALSE)="natural gas",VLOOKUP(G2758,'Cross-Page Data'!$I$4:$J$19,2,FALSE),IF(VLOOKUP(H2758,'Cross-Page Data'!$D$4:$F$48,3,FALSE)="solar",IF(G2758="PV","solar PV","solar thermal"),IF(VLOOKUP(H2758,'Cross-Page Data'!$D$4:$F$48,3,FALSE)="wind",VLOOKUP(G2758,'Cross-Page Data'!$I$4:$J$19,2,FALSE),IF(VLOOKUP(H2758,'Cross-Page Data'!$D$4:$F$48,3,FALSE)="hydro",VLOOKUP(G2758,'Cross-Page Data'!$I$4:$J$19,2,FALSE),VLOOKUP(H2758,'Cross-Page Data'!$D$4:$F$48,3,FALSE)))))</f>
        <v/>
      </c>
      <c r="M2758" s="120">
        <f>IF(AND($P$2=FALSE,OR(F2758="Commercial NAICS Cogen",F2758="Industrial NAICS Cogen",F2758="NAICS-22 Cogen")),FALSE,IF(AND($P$3=FALSE,OR(F2758="Commercial NAICS Cogen",F2758="Commercial NAICS Non-Cogen",F2758="Industrial NAICS Cogen", F2758="industrial NAICS non-Cogen")),FALSE, TRUE))</f>
        <v/>
      </c>
    </row>
    <row r="2759">
      <c r="A2759" s="129" t="n">
        <v>52140</v>
      </c>
      <c r="B2759" s="130" t="inlineStr">
        <is>
          <t>International Paper Prattville Mill</t>
        </is>
      </c>
      <c r="C2759" s="130" t="inlineStr">
        <is>
          <t>International Paper Co</t>
        </is>
      </c>
      <c r="D2759" s="129" t="n">
        <v>8009</v>
      </c>
      <c r="E2759" s="130" t="inlineStr">
        <is>
          <t>AL</t>
        </is>
      </c>
      <c r="F2759" s="130" t="inlineStr">
        <is>
          <t>Industrial NAICS Cogen</t>
        </is>
      </c>
      <c r="G2759" s="130" t="inlineStr">
        <is>
          <t>ST</t>
        </is>
      </c>
      <c r="H2759" s="130" t="inlineStr">
        <is>
          <t>NG</t>
        </is>
      </c>
      <c r="I2759" s="130" t="inlineStr">
        <is>
          <t>NG</t>
        </is>
      </c>
      <c r="J2759" s="131" t="n">
        <v>152199.97</v>
      </c>
      <c r="K2759" s="129" t="n">
        <v>2020</v>
      </c>
      <c r="L2759" s="120">
        <f>IF(VLOOKUP(H2759,'Cross-Page Data'!$D$4:$F$48,3,FALSE)="natural gas",VLOOKUP(G2759,'Cross-Page Data'!$I$4:$J$19,2,FALSE),IF(VLOOKUP(H2759,'Cross-Page Data'!$D$4:$F$48,3,FALSE)="solar",IF(G2759="PV","solar PV","solar thermal"),IF(VLOOKUP(H2759,'Cross-Page Data'!$D$4:$F$48,3,FALSE)="wind",VLOOKUP(G2759,'Cross-Page Data'!$I$4:$J$19,2,FALSE),IF(VLOOKUP(H2759,'Cross-Page Data'!$D$4:$F$48,3,FALSE)="hydro",VLOOKUP(G2759,'Cross-Page Data'!$I$4:$J$19,2,FALSE),VLOOKUP(H2759,'Cross-Page Data'!$D$4:$F$48,3,FALSE)))))</f>
        <v/>
      </c>
      <c r="M2759" s="120">
        <f>IF(AND($P$2=FALSE,OR(F2759="Commercial NAICS Cogen",F2759="Industrial NAICS Cogen",F2759="NAICS-22 Cogen")),FALSE,IF(AND($P$3=FALSE,OR(F2759="Commercial NAICS Cogen",F2759="Commercial NAICS Non-Cogen",F2759="Industrial NAICS Cogen", F2759="industrial NAICS non-Cogen")),FALSE, TRUE))</f>
        <v/>
      </c>
    </row>
    <row r="2760">
      <c r="A2760" s="129" t="n">
        <v>52140</v>
      </c>
      <c r="B2760" s="130" t="inlineStr">
        <is>
          <t>International Paper Prattville Mill</t>
        </is>
      </c>
      <c r="C2760" s="130" t="inlineStr">
        <is>
          <t>International Paper Co</t>
        </is>
      </c>
      <c r="D2760" s="129" t="n">
        <v>8009</v>
      </c>
      <c r="E2760" s="130" t="inlineStr">
        <is>
          <t>AL</t>
        </is>
      </c>
      <c r="F2760" s="130" t="inlineStr">
        <is>
          <t>Industrial NAICS Cogen</t>
        </is>
      </c>
      <c r="G2760" s="130" t="inlineStr">
        <is>
          <t>ST</t>
        </is>
      </c>
      <c r="H2760" s="130" t="inlineStr">
        <is>
          <t>OBG</t>
        </is>
      </c>
      <c r="I2760" s="130" t="inlineStr">
        <is>
          <t>ORW</t>
        </is>
      </c>
      <c r="J2760" s="131" t="n">
        <v>0</v>
      </c>
      <c r="K2760" s="129" t="n">
        <v>2020</v>
      </c>
      <c r="L2760" s="120">
        <f>IF(VLOOKUP(H2760,'Cross-Page Data'!$D$4:$F$48,3,FALSE)="natural gas",VLOOKUP(G2760,'Cross-Page Data'!$I$4:$J$19,2,FALSE),IF(VLOOKUP(H2760,'Cross-Page Data'!$D$4:$F$48,3,FALSE)="solar",IF(G2760="PV","solar PV","solar thermal"),IF(VLOOKUP(H2760,'Cross-Page Data'!$D$4:$F$48,3,FALSE)="wind",VLOOKUP(G2760,'Cross-Page Data'!$I$4:$J$19,2,FALSE),IF(VLOOKUP(H2760,'Cross-Page Data'!$D$4:$F$48,3,FALSE)="hydro",VLOOKUP(G2760,'Cross-Page Data'!$I$4:$J$19,2,FALSE),VLOOKUP(H2760,'Cross-Page Data'!$D$4:$F$48,3,FALSE)))))</f>
        <v/>
      </c>
      <c r="M2760" s="120">
        <f>IF(AND($P$2=FALSE,OR(F2760="Commercial NAICS Cogen",F2760="Industrial NAICS Cogen",F2760="NAICS-22 Cogen")),FALSE,IF(AND($P$3=FALSE,OR(F2760="Commercial NAICS Cogen",F2760="Commercial NAICS Non-Cogen",F2760="Industrial NAICS Cogen", F2760="industrial NAICS non-Cogen")),FALSE, TRUE))</f>
        <v/>
      </c>
    </row>
    <row r="2761">
      <c r="A2761" s="129" t="n">
        <v>52140</v>
      </c>
      <c r="B2761" s="130" t="inlineStr">
        <is>
          <t>International Paper Prattville Mill</t>
        </is>
      </c>
      <c r="C2761" s="130" t="inlineStr">
        <is>
          <t>International Paper Co</t>
        </is>
      </c>
      <c r="D2761" s="129" t="n">
        <v>8009</v>
      </c>
      <c r="E2761" s="130" t="inlineStr">
        <is>
          <t>AL</t>
        </is>
      </c>
      <c r="F2761" s="130" t="inlineStr">
        <is>
          <t>Industrial NAICS Cogen</t>
        </is>
      </c>
      <c r="G2761" s="130" t="inlineStr">
        <is>
          <t>ST</t>
        </is>
      </c>
      <c r="H2761" s="130" t="inlineStr">
        <is>
          <t>WDS</t>
        </is>
      </c>
      <c r="I2761" s="130" t="inlineStr">
        <is>
          <t>WWW</t>
        </is>
      </c>
      <c r="J2761" s="131" t="n">
        <v>100203.6</v>
      </c>
      <c r="K2761" s="129" t="n">
        <v>2020</v>
      </c>
      <c r="L2761" s="120">
        <f>IF(VLOOKUP(H2761,'Cross-Page Data'!$D$4:$F$48,3,FALSE)="natural gas",VLOOKUP(G2761,'Cross-Page Data'!$I$4:$J$19,2,FALSE),IF(VLOOKUP(H2761,'Cross-Page Data'!$D$4:$F$48,3,FALSE)="solar",IF(G2761="PV","solar PV","solar thermal"),IF(VLOOKUP(H2761,'Cross-Page Data'!$D$4:$F$48,3,FALSE)="wind",VLOOKUP(G2761,'Cross-Page Data'!$I$4:$J$19,2,FALSE),IF(VLOOKUP(H2761,'Cross-Page Data'!$D$4:$F$48,3,FALSE)="hydro",VLOOKUP(G2761,'Cross-Page Data'!$I$4:$J$19,2,FALSE),VLOOKUP(H2761,'Cross-Page Data'!$D$4:$F$48,3,FALSE)))))</f>
        <v/>
      </c>
      <c r="M2761" s="120">
        <f>IF(AND($P$2=FALSE,OR(F2761="Commercial NAICS Cogen",F2761="Industrial NAICS Cogen",F2761="NAICS-22 Cogen")),FALSE,IF(AND($P$3=FALSE,OR(F2761="Commercial NAICS Cogen",F2761="Commercial NAICS Non-Cogen",F2761="Industrial NAICS Cogen", F2761="industrial NAICS non-Cogen")),FALSE, TRUE))</f>
        <v/>
      </c>
    </row>
    <row r="2762">
      <c r="A2762" s="129" t="n">
        <v>52140</v>
      </c>
      <c r="B2762" s="130" t="inlineStr">
        <is>
          <t>International Paper Prattville Mill</t>
        </is>
      </c>
      <c r="C2762" s="130" t="inlineStr">
        <is>
          <t>International Paper Co</t>
        </is>
      </c>
      <c r="D2762" s="129" t="n">
        <v>8009</v>
      </c>
      <c r="E2762" s="130" t="inlineStr">
        <is>
          <t>AL</t>
        </is>
      </c>
      <c r="F2762" s="130" t="inlineStr">
        <is>
          <t>Industrial NAICS Cogen</t>
        </is>
      </c>
      <c r="G2762" s="130" t="inlineStr">
        <is>
          <t>ST</t>
        </is>
      </c>
      <c r="H2762" s="130" t="inlineStr">
        <is>
          <t>WO</t>
        </is>
      </c>
      <c r="I2762" s="130" t="inlineStr">
        <is>
          <t>WOO</t>
        </is>
      </c>
      <c r="J2762" s="131" t="n">
        <v>2883.627</v>
      </c>
      <c r="K2762" s="129" t="n">
        <v>2020</v>
      </c>
      <c r="L2762" s="120">
        <f>IF(VLOOKUP(H2762,'Cross-Page Data'!$D$4:$F$48,3,FALSE)="natural gas",VLOOKUP(G2762,'Cross-Page Data'!$I$4:$J$19,2,FALSE),IF(VLOOKUP(H2762,'Cross-Page Data'!$D$4:$F$48,3,FALSE)="solar",IF(G2762="PV","solar PV","solar thermal"),IF(VLOOKUP(H2762,'Cross-Page Data'!$D$4:$F$48,3,FALSE)="wind",VLOOKUP(G2762,'Cross-Page Data'!$I$4:$J$19,2,FALSE),IF(VLOOKUP(H2762,'Cross-Page Data'!$D$4:$F$48,3,FALSE)="hydro",VLOOKUP(G2762,'Cross-Page Data'!$I$4:$J$19,2,FALSE),VLOOKUP(H2762,'Cross-Page Data'!$D$4:$F$48,3,FALSE)))))</f>
        <v/>
      </c>
      <c r="M2762" s="120">
        <f>IF(AND($P$2=FALSE,OR(F2762="Commercial NAICS Cogen",F2762="Industrial NAICS Cogen",F2762="NAICS-22 Cogen")),FALSE,IF(AND($P$3=FALSE,OR(F2762="Commercial NAICS Cogen",F2762="Commercial NAICS Non-Cogen",F2762="Industrial NAICS Cogen", F2762="industrial NAICS non-Cogen")),FALSE, TRUE))</f>
        <v/>
      </c>
    </row>
    <row r="2763">
      <c r="A2763" s="129" t="n">
        <v>52147</v>
      </c>
      <c r="B2763" s="130" t="inlineStr">
        <is>
          <t>C P Kelco San Diego Plant</t>
        </is>
      </c>
      <c r="C2763" s="130" t="inlineStr">
        <is>
          <t>CPKelco U S Inc</t>
        </is>
      </c>
      <c r="D2763" s="129" t="n">
        <v>3221</v>
      </c>
      <c r="E2763" s="130" t="inlineStr">
        <is>
          <t>CA</t>
        </is>
      </c>
      <c r="F2763" s="130" t="inlineStr">
        <is>
          <t>Industrial NAICS Cogen</t>
        </is>
      </c>
      <c r="G2763" s="130" t="inlineStr">
        <is>
          <t>GT</t>
        </is>
      </c>
      <c r="H2763" s="130" t="inlineStr">
        <is>
          <t>NG</t>
        </is>
      </c>
      <c r="I2763" s="130" t="inlineStr">
        <is>
          <t>NG</t>
        </is>
      </c>
      <c r="J2763" s="131" t="n">
        <v>90823</v>
      </c>
      <c r="K2763" s="129" t="n">
        <v>2020</v>
      </c>
      <c r="L2763" s="120">
        <f>IF(VLOOKUP(H2763,'Cross-Page Data'!$D$4:$F$48,3,FALSE)="natural gas",VLOOKUP(G2763,'Cross-Page Data'!$I$4:$J$19,2,FALSE),IF(VLOOKUP(H2763,'Cross-Page Data'!$D$4:$F$48,3,FALSE)="solar",IF(G2763="PV","solar PV","solar thermal"),IF(VLOOKUP(H2763,'Cross-Page Data'!$D$4:$F$48,3,FALSE)="wind",VLOOKUP(G2763,'Cross-Page Data'!$I$4:$J$19,2,FALSE),IF(VLOOKUP(H2763,'Cross-Page Data'!$D$4:$F$48,3,FALSE)="hydro",VLOOKUP(G2763,'Cross-Page Data'!$I$4:$J$19,2,FALSE),VLOOKUP(H2763,'Cross-Page Data'!$D$4:$F$48,3,FALSE)))))</f>
        <v/>
      </c>
      <c r="M2763" s="120">
        <f>IF(AND($P$2=FALSE,OR(F2763="Commercial NAICS Cogen",F2763="Industrial NAICS Cogen",F2763="NAICS-22 Cogen")),FALSE,IF(AND($P$3=FALSE,OR(F2763="Commercial NAICS Cogen",F2763="Commercial NAICS Non-Cogen",F2763="Industrial NAICS Cogen", F2763="industrial NAICS non-Cogen")),FALSE, TRUE))</f>
        <v/>
      </c>
    </row>
    <row r="2764">
      <c r="A2764" s="129" t="n">
        <v>52151</v>
      </c>
      <c r="B2764" s="130" t="inlineStr">
        <is>
          <t>International Paper Eastover Facility</t>
        </is>
      </c>
      <c r="C2764" s="130" t="inlineStr">
        <is>
          <t>International Paper Co-Eastovr</t>
        </is>
      </c>
      <c r="D2764" s="129" t="n">
        <v>9424</v>
      </c>
      <c r="E2764" s="130" t="inlineStr">
        <is>
          <t>SC</t>
        </is>
      </c>
      <c r="F2764" s="130" t="inlineStr">
        <is>
          <t>Industrial NAICS Cogen</t>
        </is>
      </c>
      <c r="G2764" s="130" t="inlineStr">
        <is>
          <t>ST</t>
        </is>
      </c>
      <c r="H2764" s="130" t="inlineStr">
        <is>
          <t>BIT</t>
        </is>
      </c>
      <c r="I2764" s="130" t="inlineStr">
        <is>
          <t>COL</t>
        </is>
      </c>
      <c r="J2764" s="131" t="n">
        <v>0</v>
      </c>
      <c r="K2764" s="129" t="n">
        <v>2020</v>
      </c>
      <c r="L2764" s="120">
        <f>IF(VLOOKUP(H2764,'Cross-Page Data'!$D$4:$F$48,3,FALSE)="natural gas",VLOOKUP(G2764,'Cross-Page Data'!$I$4:$J$19,2,FALSE),IF(VLOOKUP(H2764,'Cross-Page Data'!$D$4:$F$48,3,FALSE)="solar",IF(G2764="PV","solar PV","solar thermal"),IF(VLOOKUP(H2764,'Cross-Page Data'!$D$4:$F$48,3,FALSE)="wind",VLOOKUP(G2764,'Cross-Page Data'!$I$4:$J$19,2,FALSE),IF(VLOOKUP(H2764,'Cross-Page Data'!$D$4:$F$48,3,FALSE)="hydro",VLOOKUP(G2764,'Cross-Page Data'!$I$4:$J$19,2,FALSE),VLOOKUP(H2764,'Cross-Page Data'!$D$4:$F$48,3,FALSE)))))</f>
        <v/>
      </c>
      <c r="M2764" s="120">
        <f>IF(AND($P$2=FALSE,OR(F2764="Commercial NAICS Cogen",F2764="Industrial NAICS Cogen",F2764="NAICS-22 Cogen")),FALSE,IF(AND($P$3=FALSE,OR(F2764="Commercial NAICS Cogen",F2764="Commercial NAICS Non-Cogen",F2764="Industrial NAICS Cogen", F2764="industrial NAICS non-Cogen")),FALSE, TRUE))</f>
        <v/>
      </c>
    </row>
    <row r="2765">
      <c r="A2765" s="129" t="n">
        <v>52151</v>
      </c>
      <c r="B2765" s="130" t="inlineStr">
        <is>
          <t>International Paper Eastover Facility</t>
        </is>
      </c>
      <c r="C2765" s="130" t="inlineStr">
        <is>
          <t>International Paper Co-Eastovr</t>
        </is>
      </c>
      <c r="D2765" s="129" t="n">
        <v>9424</v>
      </c>
      <c r="E2765" s="130" t="inlineStr">
        <is>
          <t>SC</t>
        </is>
      </c>
      <c r="F2765" s="130" t="inlineStr">
        <is>
          <t>Industrial NAICS Cogen</t>
        </is>
      </c>
      <c r="G2765" s="130" t="inlineStr">
        <is>
          <t>ST</t>
        </is>
      </c>
      <c r="H2765" s="130" t="inlineStr">
        <is>
          <t>BLQ</t>
        </is>
      </c>
      <c r="I2765" s="130" t="inlineStr">
        <is>
          <t>WWW</t>
        </is>
      </c>
      <c r="J2765" s="131" t="n">
        <v>476022.51</v>
      </c>
      <c r="K2765" s="129" t="n">
        <v>2020</v>
      </c>
      <c r="L2765" s="120">
        <f>IF(VLOOKUP(H2765,'Cross-Page Data'!$D$4:$F$48,3,FALSE)="natural gas",VLOOKUP(G2765,'Cross-Page Data'!$I$4:$J$19,2,FALSE),IF(VLOOKUP(H2765,'Cross-Page Data'!$D$4:$F$48,3,FALSE)="solar",IF(G2765="PV","solar PV","solar thermal"),IF(VLOOKUP(H2765,'Cross-Page Data'!$D$4:$F$48,3,FALSE)="wind",VLOOKUP(G2765,'Cross-Page Data'!$I$4:$J$19,2,FALSE),IF(VLOOKUP(H2765,'Cross-Page Data'!$D$4:$F$48,3,FALSE)="hydro",VLOOKUP(G2765,'Cross-Page Data'!$I$4:$J$19,2,FALSE),VLOOKUP(H2765,'Cross-Page Data'!$D$4:$F$48,3,FALSE)))))</f>
        <v/>
      </c>
      <c r="M2765" s="120">
        <f>IF(AND($P$2=FALSE,OR(F2765="Commercial NAICS Cogen",F2765="Industrial NAICS Cogen",F2765="NAICS-22 Cogen")),FALSE,IF(AND($P$3=FALSE,OR(F2765="Commercial NAICS Cogen",F2765="Commercial NAICS Non-Cogen",F2765="Industrial NAICS Cogen", F2765="industrial NAICS non-Cogen")),FALSE, TRUE))</f>
        <v/>
      </c>
    </row>
    <row r="2766">
      <c r="A2766" s="129" t="n">
        <v>52151</v>
      </c>
      <c r="B2766" s="130" t="inlineStr">
        <is>
          <t>International Paper Eastover Facility</t>
        </is>
      </c>
      <c r="C2766" s="130" t="inlineStr">
        <is>
          <t>International Paper Co-Eastovr</t>
        </is>
      </c>
      <c r="D2766" s="129" t="n">
        <v>9424</v>
      </c>
      <c r="E2766" s="130" t="inlineStr">
        <is>
          <t>SC</t>
        </is>
      </c>
      <c r="F2766" s="130" t="inlineStr">
        <is>
          <t>Industrial NAICS Cogen</t>
        </is>
      </c>
      <c r="G2766" s="130" t="inlineStr">
        <is>
          <t>ST</t>
        </is>
      </c>
      <c r="H2766" s="130" t="inlineStr">
        <is>
          <t>DFO</t>
        </is>
      </c>
      <c r="I2766" s="130" t="inlineStr">
        <is>
          <t>DFO</t>
        </is>
      </c>
      <c r="J2766" s="131" t="n">
        <v>0</v>
      </c>
      <c r="K2766" s="129" t="n">
        <v>2020</v>
      </c>
      <c r="L2766" s="120">
        <f>IF(VLOOKUP(H2766,'Cross-Page Data'!$D$4:$F$48,3,FALSE)="natural gas",VLOOKUP(G2766,'Cross-Page Data'!$I$4:$J$19,2,FALSE),IF(VLOOKUP(H2766,'Cross-Page Data'!$D$4:$F$48,3,FALSE)="solar",IF(G2766="PV","solar PV","solar thermal"),IF(VLOOKUP(H2766,'Cross-Page Data'!$D$4:$F$48,3,FALSE)="wind",VLOOKUP(G2766,'Cross-Page Data'!$I$4:$J$19,2,FALSE),IF(VLOOKUP(H2766,'Cross-Page Data'!$D$4:$F$48,3,FALSE)="hydro",VLOOKUP(G2766,'Cross-Page Data'!$I$4:$J$19,2,FALSE),VLOOKUP(H2766,'Cross-Page Data'!$D$4:$F$48,3,FALSE)))))</f>
        <v/>
      </c>
      <c r="M2766" s="120">
        <f>IF(AND($P$2=FALSE,OR(F2766="Commercial NAICS Cogen",F2766="Industrial NAICS Cogen",F2766="NAICS-22 Cogen")),FALSE,IF(AND($P$3=FALSE,OR(F2766="Commercial NAICS Cogen",F2766="Commercial NAICS Non-Cogen",F2766="Industrial NAICS Cogen", F2766="industrial NAICS non-Cogen")),FALSE, TRUE))</f>
        <v/>
      </c>
    </row>
    <row r="2767">
      <c r="A2767" s="129" t="n">
        <v>52151</v>
      </c>
      <c r="B2767" s="130" t="inlineStr">
        <is>
          <t>International Paper Eastover Facility</t>
        </is>
      </c>
      <c r="C2767" s="130" t="inlineStr">
        <is>
          <t>International Paper Co-Eastovr</t>
        </is>
      </c>
      <c r="D2767" s="129" t="n">
        <v>9424</v>
      </c>
      <c r="E2767" s="130" t="inlineStr">
        <is>
          <t>SC</t>
        </is>
      </c>
      <c r="F2767" s="130" t="inlineStr">
        <is>
          <t>Industrial NAICS Cogen</t>
        </is>
      </c>
      <c r="G2767" s="130" t="inlineStr">
        <is>
          <t>ST</t>
        </is>
      </c>
      <c r="H2767" s="130" t="inlineStr">
        <is>
          <t>NG</t>
        </is>
      </c>
      <c r="I2767" s="130" t="inlineStr">
        <is>
          <t>NG</t>
        </is>
      </c>
      <c r="J2767" s="131" t="n">
        <v>96520.55499999999</v>
      </c>
      <c r="K2767" s="129" t="n">
        <v>2020</v>
      </c>
      <c r="L2767" s="120">
        <f>IF(VLOOKUP(H2767,'Cross-Page Data'!$D$4:$F$48,3,FALSE)="natural gas",VLOOKUP(G2767,'Cross-Page Data'!$I$4:$J$19,2,FALSE),IF(VLOOKUP(H2767,'Cross-Page Data'!$D$4:$F$48,3,FALSE)="solar",IF(G2767="PV","solar PV","solar thermal"),IF(VLOOKUP(H2767,'Cross-Page Data'!$D$4:$F$48,3,FALSE)="wind",VLOOKUP(G2767,'Cross-Page Data'!$I$4:$J$19,2,FALSE),IF(VLOOKUP(H2767,'Cross-Page Data'!$D$4:$F$48,3,FALSE)="hydro",VLOOKUP(G2767,'Cross-Page Data'!$I$4:$J$19,2,FALSE),VLOOKUP(H2767,'Cross-Page Data'!$D$4:$F$48,3,FALSE)))))</f>
        <v/>
      </c>
      <c r="M2767" s="120">
        <f>IF(AND($P$2=FALSE,OR(F2767="Commercial NAICS Cogen",F2767="Industrial NAICS Cogen",F2767="NAICS-22 Cogen")),FALSE,IF(AND($P$3=FALSE,OR(F2767="Commercial NAICS Cogen",F2767="Commercial NAICS Non-Cogen",F2767="Industrial NAICS Cogen", F2767="industrial NAICS non-Cogen")),FALSE, TRUE))</f>
        <v/>
      </c>
    </row>
    <row r="2768">
      <c r="A2768" s="129" t="n">
        <v>52151</v>
      </c>
      <c r="B2768" s="130" t="inlineStr">
        <is>
          <t>International Paper Eastover Facility</t>
        </is>
      </c>
      <c r="C2768" s="130" t="inlineStr">
        <is>
          <t>International Paper Co-Eastovr</t>
        </is>
      </c>
      <c r="D2768" s="129" t="n">
        <v>9424</v>
      </c>
      <c r="E2768" s="130" t="inlineStr">
        <is>
          <t>SC</t>
        </is>
      </c>
      <c r="F2768" s="130" t="inlineStr">
        <is>
          <t>Industrial NAICS Cogen</t>
        </is>
      </c>
      <c r="G2768" s="130" t="inlineStr">
        <is>
          <t>ST</t>
        </is>
      </c>
      <c r="H2768" s="130" t="inlineStr">
        <is>
          <t>RFO</t>
        </is>
      </c>
      <c r="I2768" s="130" t="inlineStr">
        <is>
          <t>RFO</t>
        </is>
      </c>
      <c r="J2768" s="131" t="n">
        <v>0</v>
      </c>
      <c r="K2768" s="129" t="n">
        <v>2020</v>
      </c>
      <c r="L2768" s="120">
        <f>IF(VLOOKUP(H2768,'Cross-Page Data'!$D$4:$F$48,3,FALSE)="natural gas",VLOOKUP(G2768,'Cross-Page Data'!$I$4:$J$19,2,FALSE),IF(VLOOKUP(H2768,'Cross-Page Data'!$D$4:$F$48,3,FALSE)="solar",IF(G2768="PV","solar PV","solar thermal"),IF(VLOOKUP(H2768,'Cross-Page Data'!$D$4:$F$48,3,FALSE)="wind",VLOOKUP(G2768,'Cross-Page Data'!$I$4:$J$19,2,FALSE),IF(VLOOKUP(H2768,'Cross-Page Data'!$D$4:$F$48,3,FALSE)="hydro",VLOOKUP(G2768,'Cross-Page Data'!$I$4:$J$19,2,FALSE),VLOOKUP(H2768,'Cross-Page Data'!$D$4:$F$48,3,FALSE)))))</f>
        <v/>
      </c>
      <c r="M2768" s="120">
        <f>IF(AND($P$2=FALSE,OR(F2768="Commercial NAICS Cogen",F2768="Industrial NAICS Cogen",F2768="NAICS-22 Cogen")),FALSE,IF(AND($P$3=FALSE,OR(F2768="Commercial NAICS Cogen",F2768="Commercial NAICS Non-Cogen",F2768="Industrial NAICS Cogen", F2768="industrial NAICS non-Cogen")),FALSE, TRUE))</f>
        <v/>
      </c>
    </row>
    <row r="2769">
      <c r="A2769" s="129" t="n">
        <v>52151</v>
      </c>
      <c r="B2769" s="130" t="inlineStr">
        <is>
          <t>International Paper Eastover Facility</t>
        </is>
      </c>
      <c r="C2769" s="130" t="inlineStr">
        <is>
          <t>International Paper Co-Eastovr</t>
        </is>
      </c>
      <c r="D2769" s="129" t="n">
        <v>9424</v>
      </c>
      <c r="E2769" s="130" t="inlineStr">
        <is>
          <t>SC</t>
        </is>
      </c>
      <c r="F2769" s="130" t="inlineStr">
        <is>
          <t>Industrial NAICS Cogen</t>
        </is>
      </c>
      <c r="G2769" s="130" t="inlineStr">
        <is>
          <t>ST</t>
        </is>
      </c>
      <c r="H2769" s="130" t="inlineStr">
        <is>
          <t>TDF</t>
        </is>
      </c>
      <c r="I2769" s="130" t="inlineStr">
        <is>
          <t>OTH</t>
        </is>
      </c>
      <c r="J2769" s="131" t="n">
        <v>0</v>
      </c>
      <c r="K2769" s="129" t="n">
        <v>2020</v>
      </c>
      <c r="L2769" s="120">
        <f>IF(VLOOKUP(H2769,'Cross-Page Data'!$D$4:$F$48,3,FALSE)="natural gas",VLOOKUP(G2769,'Cross-Page Data'!$I$4:$J$19,2,FALSE),IF(VLOOKUP(H2769,'Cross-Page Data'!$D$4:$F$48,3,FALSE)="solar",IF(G2769="PV","solar PV","solar thermal"),IF(VLOOKUP(H2769,'Cross-Page Data'!$D$4:$F$48,3,FALSE)="wind",VLOOKUP(G2769,'Cross-Page Data'!$I$4:$J$19,2,FALSE),IF(VLOOKUP(H2769,'Cross-Page Data'!$D$4:$F$48,3,FALSE)="hydro",VLOOKUP(G2769,'Cross-Page Data'!$I$4:$J$19,2,FALSE),VLOOKUP(H2769,'Cross-Page Data'!$D$4:$F$48,3,FALSE)))))</f>
        <v/>
      </c>
      <c r="M2769" s="120">
        <f>IF(AND($P$2=FALSE,OR(F2769="Commercial NAICS Cogen",F2769="Industrial NAICS Cogen",F2769="NAICS-22 Cogen")),FALSE,IF(AND($P$3=FALSE,OR(F2769="Commercial NAICS Cogen",F2769="Commercial NAICS Non-Cogen",F2769="Industrial NAICS Cogen", F2769="industrial NAICS non-Cogen")),FALSE, TRUE))</f>
        <v/>
      </c>
    </row>
    <row r="2770">
      <c r="A2770" s="129" t="n">
        <v>52151</v>
      </c>
      <c r="B2770" s="130" t="inlineStr">
        <is>
          <t>International Paper Eastover Facility</t>
        </is>
      </c>
      <c r="C2770" s="130" t="inlineStr">
        <is>
          <t>International Paper Co-Eastovr</t>
        </is>
      </c>
      <c r="D2770" s="129" t="n">
        <v>9424</v>
      </c>
      <c r="E2770" s="130" t="inlineStr">
        <is>
          <t>SC</t>
        </is>
      </c>
      <c r="F2770" s="130" t="inlineStr">
        <is>
          <t>Industrial NAICS Cogen</t>
        </is>
      </c>
      <c r="G2770" s="130" t="inlineStr">
        <is>
          <t>ST</t>
        </is>
      </c>
      <c r="H2770" s="130" t="inlineStr">
        <is>
          <t>WDS</t>
        </is>
      </c>
      <c r="I2770" s="130" t="inlineStr">
        <is>
          <t>WWW</t>
        </is>
      </c>
      <c r="J2770" s="131" t="n">
        <v>0</v>
      </c>
      <c r="K2770" s="129" t="n">
        <v>2020</v>
      </c>
      <c r="L2770" s="120">
        <f>IF(VLOOKUP(H2770,'Cross-Page Data'!$D$4:$F$48,3,FALSE)="natural gas",VLOOKUP(G2770,'Cross-Page Data'!$I$4:$J$19,2,FALSE),IF(VLOOKUP(H2770,'Cross-Page Data'!$D$4:$F$48,3,FALSE)="solar",IF(G2770="PV","solar PV","solar thermal"),IF(VLOOKUP(H2770,'Cross-Page Data'!$D$4:$F$48,3,FALSE)="wind",VLOOKUP(G2770,'Cross-Page Data'!$I$4:$J$19,2,FALSE),IF(VLOOKUP(H2770,'Cross-Page Data'!$D$4:$F$48,3,FALSE)="hydro",VLOOKUP(G2770,'Cross-Page Data'!$I$4:$J$19,2,FALSE),VLOOKUP(H2770,'Cross-Page Data'!$D$4:$F$48,3,FALSE)))))</f>
        <v/>
      </c>
      <c r="M2770" s="120">
        <f>IF(AND($P$2=FALSE,OR(F2770="Commercial NAICS Cogen",F2770="Industrial NAICS Cogen",F2770="NAICS-22 Cogen")),FALSE,IF(AND($P$3=FALSE,OR(F2770="Commercial NAICS Cogen",F2770="Commercial NAICS Non-Cogen",F2770="Industrial NAICS Cogen", F2770="industrial NAICS non-Cogen")),FALSE, TRUE))</f>
        <v/>
      </c>
    </row>
    <row r="2771">
      <c r="A2771" s="129" t="n">
        <v>52151</v>
      </c>
      <c r="B2771" s="130" t="inlineStr">
        <is>
          <t>International Paper Eastover Facility</t>
        </is>
      </c>
      <c r="C2771" s="130" t="inlineStr">
        <is>
          <t>International Paper Co-Eastovr</t>
        </is>
      </c>
      <c r="D2771" s="129" t="n">
        <v>9424</v>
      </c>
      <c r="E2771" s="130" t="inlineStr">
        <is>
          <t>SC</t>
        </is>
      </c>
      <c r="F2771" s="130" t="inlineStr">
        <is>
          <t>Industrial NAICS Cogen</t>
        </is>
      </c>
      <c r="G2771" s="130" t="inlineStr">
        <is>
          <t>ST</t>
        </is>
      </c>
      <c r="H2771" s="130" t="inlineStr">
        <is>
          <t>WO</t>
        </is>
      </c>
      <c r="I2771" s="130" t="inlineStr">
        <is>
          <t>WOO</t>
        </is>
      </c>
      <c r="J2771" s="131" t="n">
        <v>2898.932</v>
      </c>
      <c r="K2771" s="129" t="n">
        <v>2020</v>
      </c>
      <c r="L2771" s="120">
        <f>IF(VLOOKUP(H2771,'Cross-Page Data'!$D$4:$F$48,3,FALSE)="natural gas",VLOOKUP(G2771,'Cross-Page Data'!$I$4:$J$19,2,FALSE),IF(VLOOKUP(H2771,'Cross-Page Data'!$D$4:$F$48,3,FALSE)="solar",IF(G2771="PV","solar PV","solar thermal"),IF(VLOOKUP(H2771,'Cross-Page Data'!$D$4:$F$48,3,FALSE)="wind",VLOOKUP(G2771,'Cross-Page Data'!$I$4:$J$19,2,FALSE),IF(VLOOKUP(H2771,'Cross-Page Data'!$D$4:$F$48,3,FALSE)="hydro",VLOOKUP(G2771,'Cross-Page Data'!$I$4:$J$19,2,FALSE),VLOOKUP(H2771,'Cross-Page Data'!$D$4:$F$48,3,FALSE)))))</f>
        <v/>
      </c>
      <c r="M2771" s="120">
        <f>IF(AND($P$2=FALSE,OR(F2771="Commercial NAICS Cogen",F2771="Industrial NAICS Cogen",F2771="NAICS-22 Cogen")),FALSE,IF(AND($P$3=FALSE,OR(F2771="Commercial NAICS Cogen",F2771="Commercial NAICS Non-Cogen",F2771="Industrial NAICS Cogen", F2771="industrial NAICS non-Cogen")),FALSE, TRUE))</f>
        <v/>
      </c>
    </row>
    <row r="2772">
      <c r="A2772" s="129" t="n">
        <v>52152</v>
      </c>
      <c r="B2772" s="130" t="inlineStr">
        <is>
          <t>International Paper Franklin Mill</t>
        </is>
      </c>
      <c r="C2772" s="130" t="inlineStr">
        <is>
          <t>International Paper</t>
        </is>
      </c>
      <c r="D2772" s="129" t="n">
        <v>9348</v>
      </c>
      <c r="E2772" s="130" t="inlineStr">
        <is>
          <t>VA</t>
        </is>
      </c>
      <c r="F2772" s="130" t="inlineStr">
        <is>
          <t>Industrial NAICS Cogen</t>
        </is>
      </c>
      <c r="G2772" s="130" t="inlineStr">
        <is>
          <t>GT</t>
        </is>
      </c>
      <c r="H2772" s="130" t="inlineStr">
        <is>
          <t>NG</t>
        </is>
      </c>
      <c r="I2772" s="130" t="inlineStr">
        <is>
          <t>NG</t>
        </is>
      </c>
      <c r="J2772" s="131" t="n">
        <v>0</v>
      </c>
      <c r="K2772" s="129" t="n">
        <v>2020</v>
      </c>
      <c r="L2772" s="120">
        <f>IF(VLOOKUP(H2772,'Cross-Page Data'!$D$4:$F$48,3,FALSE)="natural gas",VLOOKUP(G2772,'Cross-Page Data'!$I$4:$J$19,2,FALSE),IF(VLOOKUP(H2772,'Cross-Page Data'!$D$4:$F$48,3,FALSE)="solar",IF(G2772="PV","solar PV","solar thermal"),IF(VLOOKUP(H2772,'Cross-Page Data'!$D$4:$F$48,3,FALSE)="wind",VLOOKUP(G2772,'Cross-Page Data'!$I$4:$J$19,2,FALSE),IF(VLOOKUP(H2772,'Cross-Page Data'!$D$4:$F$48,3,FALSE)="hydro",VLOOKUP(G2772,'Cross-Page Data'!$I$4:$J$19,2,FALSE),VLOOKUP(H2772,'Cross-Page Data'!$D$4:$F$48,3,FALSE)))))</f>
        <v/>
      </c>
      <c r="M2772" s="120">
        <f>IF(AND($P$2=FALSE,OR(F2772="Commercial NAICS Cogen",F2772="Industrial NAICS Cogen",F2772="NAICS-22 Cogen")),FALSE,IF(AND($P$3=FALSE,OR(F2772="Commercial NAICS Cogen",F2772="Commercial NAICS Non-Cogen",F2772="Industrial NAICS Cogen", F2772="industrial NAICS non-Cogen")),FALSE, TRUE))</f>
        <v/>
      </c>
    </row>
    <row r="2773">
      <c r="A2773" s="129" t="n">
        <v>52152</v>
      </c>
      <c r="B2773" s="130" t="inlineStr">
        <is>
          <t>International Paper Franklin Mill</t>
        </is>
      </c>
      <c r="C2773" s="130" t="inlineStr">
        <is>
          <t>International Paper</t>
        </is>
      </c>
      <c r="D2773" s="129" t="n">
        <v>9348</v>
      </c>
      <c r="E2773" s="130" t="inlineStr">
        <is>
          <t>VA</t>
        </is>
      </c>
      <c r="F2773" s="130" t="inlineStr">
        <is>
          <t>Industrial NAICS Cogen</t>
        </is>
      </c>
      <c r="G2773" s="130" t="inlineStr">
        <is>
          <t>ST</t>
        </is>
      </c>
      <c r="H2773" s="130" t="inlineStr">
        <is>
          <t>BIT</t>
        </is>
      </c>
      <c r="I2773" s="130" t="inlineStr">
        <is>
          <t>COL</t>
        </is>
      </c>
      <c r="J2773" s="131" t="n">
        <v>0</v>
      </c>
      <c r="K2773" s="129" t="n">
        <v>2020</v>
      </c>
      <c r="L2773" s="120">
        <f>IF(VLOOKUP(H2773,'Cross-Page Data'!$D$4:$F$48,3,FALSE)="natural gas",VLOOKUP(G2773,'Cross-Page Data'!$I$4:$J$19,2,FALSE),IF(VLOOKUP(H2773,'Cross-Page Data'!$D$4:$F$48,3,FALSE)="solar",IF(G2773="PV","solar PV","solar thermal"),IF(VLOOKUP(H2773,'Cross-Page Data'!$D$4:$F$48,3,FALSE)="wind",VLOOKUP(G2773,'Cross-Page Data'!$I$4:$J$19,2,FALSE),IF(VLOOKUP(H2773,'Cross-Page Data'!$D$4:$F$48,3,FALSE)="hydro",VLOOKUP(G2773,'Cross-Page Data'!$I$4:$J$19,2,FALSE),VLOOKUP(H2773,'Cross-Page Data'!$D$4:$F$48,3,FALSE)))))</f>
        <v/>
      </c>
      <c r="M2773" s="120">
        <f>IF(AND($P$2=FALSE,OR(F2773="Commercial NAICS Cogen",F2773="Industrial NAICS Cogen",F2773="NAICS-22 Cogen")),FALSE,IF(AND($P$3=FALSE,OR(F2773="Commercial NAICS Cogen",F2773="Commercial NAICS Non-Cogen",F2773="Industrial NAICS Cogen", F2773="industrial NAICS non-Cogen")),FALSE, TRUE))</f>
        <v/>
      </c>
    </row>
    <row r="2774">
      <c r="A2774" s="129" t="n">
        <v>52152</v>
      </c>
      <c r="B2774" s="130" t="inlineStr">
        <is>
          <t>International Paper Franklin Mill</t>
        </is>
      </c>
      <c r="C2774" s="130" t="inlineStr">
        <is>
          <t>International Paper</t>
        </is>
      </c>
      <c r="D2774" s="129" t="n">
        <v>9348</v>
      </c>
      <c r="E2774" s="130" t="inlineStr">
        <is>
          <t>VA</t>
        </is>
      </c>
      <c r="F2774" s="130" t="inlineStr">
        <is>
          <t>Industrial NAICS Cogen</t>
        </is>
      </c>
      <c r="G2774" s="130" t="inlineStr">
        <is>
          <t>ST</t>
        </is>
      </c>
      <c r="H2774" s="130" t="inlineStr">
        <is>
          <t>BLQ</t>
        </is>
      </c>
      <c r="I2774" s="130" t="inlineStr">
        <is>
          <t>WWW</t>
        </is>
      </c>
      <c r="J2774" s="131" t="n">
        <v>228890.13</v>
      </c>
      <c r="K2774" s="129" t="n">
        <v>2020</v>
      </c>
      <c r="L2774" s="120">
        <f>IF(VLOOKUP(H2774,'Cross-Page Data'!$D$4:$F$48,3,FALSE)="natural gas",VLOOKUP(G2774,'Cross-Page Data'!$I$4:$J$19,2,FALSE),IF(VLOOKUP(H2774,'Cross-Page Data'!$D$4:$F$48,3,FALSE)="solar",IF(G2774="PV","solar PV","solar thermal"),IF(VLOOKUP(H2774,'Cross-Page Data'!$D$4:$F$48,3,FALSE)="wind",VLOOKUP(G2774,'Cross-Page Data'!$I$4:$J$19,2,FALSE),IF(VLOOKUP(H2774,'Cross-Page Data'!$D$4:$F$48,3,FALSE)="hydro",VLOOKUP(G2774,'Cross-Page Data'!$I$4:$J$19,2,FALSE),VLOOKUP(H2774,'Cross-Page Data'!$D$4:$F$48,3,FALSE)))))</f>
        <v/>
      </c>
      <c r="M2774" s="120">
        <f>IF(AND($P$2=FALSE,OR(F2774="Commercial NAICS Cogen",F2774="Industrial NAICS Cogen",F2774="NAICS-22 Cogen")),FALSE,IF(AND($P$3=FALSE,OR(F2774="Commercial NAICS Cogen",F2774="Commercial NAICS Non-Cogen",F2774="Industrial NAICS Cogen", F2774="industrial NAICS non-Cogen")),FALSE, TRUE))</f>
        <v/>
      </c>
    </row>
    <row r="2775">
      <c r="A2775" s="129" t="n">
        <v>52152</v>
      </c>
      <c r="B2775" s="130" t="inlineStr">
        <is>
          <t>International Paper Franklin Mill</t>
        </is>
      </c>
      <c r="C2775" s="130" t="inlineStr">
        <is>
          <t>International Paper</t>
        </is>
      </c>
      <c r="D2775" s="129" t="n">
        <v>9348</v>
      </c>
      <c r="E2775" s="130" t="inlineStr">
        <is>
          <t>VA</t>
        </is>
      </c>
      <c r="F2775" s="130" t="inlineStr">
        <is>
          <t>Industrial NAICS Cogen</t>
        </is>
      </c>
      <c r="G2775" s="130" t="inlineStr">
        <is>
          <t>ST</t>
        </is>
      </c>
      <c r="H2775" s="130" t="inlineStr">
        <is>
          <t>NG</t>
        </is>
      </c>
      <c r="I2775" s="130" t="inlineStr">
        <is>
          <t>NG</t>
        </is>
      </c>
      <c r="J2775" s="131" t="n">
        <v>47315.873</v>
      </c>
      <c r="K2775" s="129" t="n">
        <v>2020</v>
      </c>
      <c r="L2775" s="120">
        <f>IF(VLOOKUP(H2775,'Cross-Page Data'!$D$4:$F$48,3,FALSE)="natural gas",VLOOKUP(G2775,'Cross-Page Data'!$I$4:$J$19,2,FALSE),IF(VLOOKUP(H2775,'Cross-Page Data'!$D$4:$F$48,3,FALSE)="solar",IF(G2775="PV","solar PV","solar thermal"),IF(VLOOKUP(H2775,'Cross-Page Data'!$D$4:$F$48,3,FALSE)="wind",VLOOKUP(G2775,'Cross-Page Data'!$I$4:$J$19,2,FALSE),IF(VLOOKUP(H2775,'Cross-Page Data'!$D$4:$F$48,3,FALSE)="hydro",VLOOKUP(G2775,'Cross-Page Data'!$I$4:$J$19,2,FALSE),VLOOKUP(H2775,'Cross-Page Data'!$D$4:$F$48,3,FALSE)))))</f>
        <v/>
      </c>
      <c r="M2775" s="120">
        <f>IF(AND($P$2=FALSE,OR(F2775="Commercial NAICS Cogen",F2775="Industrial NAICS Cogen",F2775="NAICS-22 Cogen")),FALSE,IF(AND($P$3=FALSE,OR(F2775="Commercial NAICS Cogen",F2775="Commercial NAICS Non-Cogen",F2775="Industrial NAICS Cogen", F2775="industrial NAICS non-Cogen")),FALSE, TRUE))</f>
        <v/>
      </c>
    </row>
    <row r="2776">
      <c r="A2776" s="129" t="n">
        <v>52152</v>
      </c>
      <c r="B2776" s="130" t="inlineStr">
        <is>
          <t>International Paper Franklin Mill</t>
        </is>
      </c>
      <c r="C2776" s="130" t="inlineStr">
        <is>
          <t>International Paper</t>
        </is>
      </c>
      <c r="D2776" s="129" t="n">
        <v>9348</v>
      </c>
      <c r="E2776" s="130" t="inlineStr">
        <is>
          <t>VA</t>
        </is>
      </c>
      <c r="F2776" s="130" t="inlineStr">
        <is>
          <t>Industrial NAICS Cogen</t>
        </is>
      </c>
      <c r="G2776" s="130" t="inlineStr">
        <is>
          <t>ST</t>
        </is>
      </c>
      <c r="H2776" s="130" t="inlineStr">
        <is>
          <t>RFO</t>
        </is>
      </c>
      <c r="I2776" s="130" t="inlineStr">
        <is>
          <t>RFO</t>
        </is>
      </c>
      <c r="J2776" s="131" t="n">
        <v>0</v>
      </c>
      <c r="K2776" s="129" t="n">
        <v>2020</v>
      </c>
      <c r="L2776" s="120">
        <f>IF(VLOOKUP(H2776,'Cross-Page Data'!$D$4:$F$48,3,FALSE)="natural gas",VLOOKUP(G2776,'Cross-Page Data'!$I$4:$J$19,2,FALSE),IF(VLOOKUP(H2776,'Cross-Page Data'!$D$4:$F$48,3,FALSE)="solar",IF(G2776="PV","solar PV","solar thermal"),IF(VLOOKUP(H2776,'Cross-Page Data'!$D$4:$F$48,3,FALSE)="wind",VLOOKUP(G2776,'Cross-Page Data'!$I$4:$J$19,2,FALSE),IF(VLOOKUP(H2776,'Cross-Page Data'!$D$4:$F$48,3,FALSE)="hydro",VLOOKUP(G2776,'Cross-Page Data'!$I$4:$J$19,2,FALSE),VLOOKUP(H2776,'Cross-Page Data'!$D$4:$F$48,3,FALSE)))))</f>
        <v/>
      </c>
      <c r="M2776" s="120">
        <f>IF(AND($P$2=FALSE,OR(F2776="Commercial NAICS Cogen",F2776="Industrial NAICS Cogen",F2776="NAICS-22 Cogen")),FALSE,IF(AND($P$3=FALSE,OR(F2776="Commercial NAICS Cogen",F2776="Commercial NAICS Non-Cogen",F2776="Industrial NAICS Cogen", F2776="industrial NAICS non-Cogen")),FALSE, TRUE))</f>
        <v/>
      </c>
    </row>
    <row r="2777">
      <c r="A2777" s="129" t="n">
        <v>52169</v>
      </c>
      <c r="B2777" s="130" t="inlineStr">
        <is>
          <t>Midway Sunset Cogen</t>
        </is>
      </c>
      <c r="C2777" s="130" t="inlineStr">
        <is>
          <t>Midway-Sunset Cogeneration Co</t>
        </is>
      </c>
      <c r="D2777" s="129" t="n">
        <v>12687</v>
      </c>
      <c r="E2777" s="130" t="inlineStr">
        <is>
          <t>CA</t>
        </is>
      </c>
      <c r="F2777" s="130" t="inlineStr">
        <is>
          <t>NAICS-22 Cogen</t>
        </is>
      </c>
      <c r="G2777" s="130" t="inlineStr">
        <is>
          <t>GT</t>
        </is>
      </c>
      <c r="H2777" s="130" t="inlineStr">
        <is>
          <t>NG</t>
        </is>
      </c>
      <c r="I2777" s="130" t="inlineStr">
        <is>
          <t>NG</t>
        </is>
      </c>
      <c r="J2777" s="131" t="n">
        <v>605509</v>
      </c>
      <c r="K2777" s="129" t="n">
        <v>2020</v>
      </c>
      <c r="L2777" s="120">
        <f>IF(VLOOKUP(H2777,'Cross-Page Data'!$D$4:$F$48,3,FALSE)="natural gas",VLOOKUP(G2777,'Cross-Page Data'!$I$4:$J$19,2,FALSE),IF(VLOOKUP(H2777,'Cross-Page Data'!$D$4:$F$48,3,FALSE)="solar",IF(G2777="PV","solar PV","solar thermal"),IF(VLOOKUP(H2777,'Cross-Page Data'!$D$4:$F$48,3,FALSE)="wind",VLOOKUP(G2777,'Cross-Page Data'!$I$4:$J$19,2,FALSE),IF(VLOOKUP(H2777,'Cross-Page Data'!$D$4:$F$48,3,FALSE)="hydro",VLOOKUP(G2777,'Cross-Page Data'!$I$4:$J$19,2,FALSE),VLOOKUP(H2777,'Cross-Page Data'!$D$4:$F$48,3,FALSE)))))</f>
        <v/>
      </c>
      <c r="M2777" s="120">
        <f>IF(AND($P$2=FALSE,OR(F2777="Commercial NAICS Cogen",F2777="Industrial NAICS Cogen",F2777="NAICS-22 Cogen")),FALSE,IF(AND($P$3=FALSE,OR(F2777="Commercial NAICS Cogen",F2777="Commercial NAICS Non-Cogen",F2777="Industrial NAICS Cogen", F2777="industrial NAICS non-Cogen")),FALSE, TRUE))</f>
        <v/>
      </c>
    </row>
    <row r="2778">
      <c r="A2778" s="129" t="n">
        <v>52184</v>
      </c>
      <c r="B2778" s="130" t="inlineStr">
        <is>
          <t>Tesoro Kenai Cogeneration Plant</t>
        </is>
      </c>
      <c r="C2778" s="130" t="inlineStr">
        <is>
          <t>Tesoro Alaska Company LLC</t>
        </is>
      </c>
      <c r="D2778" s="129" t="n">
        <v>18617</v>
      </c>
      <c r="E2778" s="130" t="inlineStr">
        <is>
          <t>AK</t>
        </is>
      </c>
      <c r="F2778" s="130" t="inlineStr">
        <is>
          <t>Industrial NAICS Cogen</t>
        </is>
      </c>
      <c r="G2778" s="130" t="inlineStr">
        <is>
          <t>GT</t>
        </is>
      </c>
      <c r="H2778" s="130" t="inlineStr">
        <is>
          <t>DFO</t>
        </is>
      </c>
      <c r="I2778" s="130" t="inlineStr">
        <is>
          <t>DFO</t>
        </is>
      </c>
      <c r="J2778" s="131" t="n">
        <v>4209.915</v>
      </c>
      <c r="K2778" s="129" t="n">
        <v>2020</v>
      </c>
      <c r="L2778" s="120">
        <f>IF(VLOOKUP(H2778,'Cross-Page Data'!$D$4:$F$48,3,FALSE)="natural gas",VLOOKUP(G2778,'Cross-Page Data'!$I$4:$J$19,2,FALSE),IF(VLOOKUP(H2778,'Cross-Page Data'!$D$4:$F$48,3,FALSE)="solar",IF(G2778="PV","solar PV","solar thermal"),IF(VLOOKUP(H2778,'Cross-Page Data'!$D$4:$F$48,3,FALSE)="wind",VLOOKUP(G2778,'Cross-Page Data'!$I$4:$J$19,2,FALSE),IF(VLOOKUP(H2778,'Cross-Page Data'!$D$4:$F$48,3,FALSE)="hydro",VLOOKUP(G2778,'Cross-Page Data'!$I$4:$J$19,2,FALSE),VLOOKUP(H2778,'Cross-Page Data'!$D$4:$F$48,3,FALSE)))))</f>
        <v/>
      </c>
      <c r="M2778" s="120">
        <f>IF(AND($P$2=FALSE,OR(F2778="Commercial NAICS Cogen",F2778="Industrial NAICS Cogen",F2778="NAICS-22 Cogen")),FALSE,IF(AND($P$3=FALSE,OR(F2778="Commercial NAICS Cogen",F2778="Commercial NAICS Non-Cogen",F2778="Industrial NAICS Cogen", F2778="industrial NAICS non-Cogen")),FALSE, TRUE))</f>
        <v/>
      </c>
    </row>
    <row r="2779">
      <c r="A2779" s="129" t="n">
        <v>52184</v>
      </c>
      <c r="B2779" s="130" t="inlineStr">
        <is>
          <t>Tesoro Kenai Cogeneration Plant</t>
        </is>
      </c>
      <c r="C2779" s="130" t="inlineStr">
        <is>
          <t>Tesoro Alaska Company LLC</t>
        </is>
      </c>
      <c r="D2779" s="129" t="n">
        <v>18617</v>
      </c>
      <c r="E2779" s="130" t="inlineStr">
        <is>
          <t>AK</t>
        </is>
      </c>
      <c r="F2779" s="130" t="inlineStr">
        <is>
          <t>Industrial NAICS Cogen</t>
        </is>
      </c>
      <c r="G2779" s="130" t="inlineStr">
        <is>
          <t>GT</t>
        </is>
      </c>
      <c r="H2779" s="130" t="inlineStr">
        <is>
          <t>JF</t>
        </is>
      </c>
      <c r="I2779" s="130" t="inlineStr">
        <is>
          <t>WOO</t>
        </is>
      </c>
      <c r="J2779" s="131" t="n">
        <v>0</v>
      </c>
      <c r="K2779" s="129" t="n">
        <v>2020</v>
      </c>
      <c r="L2779" s="120">
        <f>IF(VLOOKUP(H2779,'Cross-Page Data'!$D$4:$F$48,3,FALSE)="natural gas",VLOOKUP(G2779,'Cross-Page Data'!$I$4:$J$19,2,FALSE),IF(VLOOKUP(H2779,'Cross-Page Data'!$D$4:$F$48,3,FALSE)="solar",IF(G2779="PV","solar PV","solar thermal"),IF(VLOOKUP(H2779,'Cross-Page Data'!$D$4:$F$48,3,FALSE)="wind",VLOOKUP(G2779,'Cross-Page Data'!$I$4:$J$19,2,FALSE),IF(VLOOKUP(H2779,'Cross-Page Data'!$D$4:$F$48,3,FALSE)="hydro",VLOOKUP(G2779,'Cross-Page Data'!$I$4:$J$19,2,FALSE),VLOOKUP(H2779,'Cross-Page Data'!$D$4:$F$48,3,FALSE)))))</f>
        <v/>
      </c>
      <c r="M2779" s="120">
        <f>IF(AND($P$2=FALSE,OR(F2779="Commercial NAICS Cogen",F2779="Industrial NAICS Cogen",F2779="NAICS-22 Cogen")),FALSE,IF(AND($P$3=FALSE,OR(F2779="Commercial NAICS Cogen",F2779="Commercial NAICS Non-Cogen",F2779="Industrial NAICS Cogen", F2779="industrial NAICS non-Cogen")),FALSE, TRUE))</f>
        <v/>
      </c>
    </row>
    <row r="2780">
      <c r="A2780" s="129" t="n">
        <v>52184</v>
      </c>
      <c r="B2780" s="130" t="inlineStr">
        <is>
          <t>Tesoro Kenai Cogeneration Plant</t>
        </is>
      </c>
      <c r="C2780" s="130" t="inlineStr">
        <is>
          <t>Tesoro Alaska Company LLC</t>
        </is>
      </c>
      <c r="D2780" s="129" t="n">
        <v>18617</v>
      </c>
      <c r="E2780" s="130" t="inlineStr">
        <is>
          <t>AK</t>
        </is>
      </c>
      <c r="F2780" s="130" t="inlineStr">
        <is>
          <t>Industrial NAICS Cogen</t>
        </is>
      </c>
      <c r="G2780" s="130" t="inlineStr">
        <is>
          <t>GT</t>
        </is>
      </c>
      <c r="H2780" s="130" t="inlineStr">
        <is>
          <t>NG</t>
        </is>
      </c>
      <c r="I2780" s="130" t="inlineStr">
        <is>
          <t>NG</t>
        </is>
      </c>
      <c r="J2780" s="131" t="n">
        <v>64054.085</v>
      </c>
      <c r="K2780" s="129" t="n">
        <v>2020</v>
      </c>
      <c r="L2780" s="120">
        <f>IF(VLOOKUP(H2780,'Cross-Page Data'!$D$4:$F$48,3,FALSE)="natural gas",VLOOKUP(G2780,'Cross-Page Data'!$I$4:$J$19,2,FALSE),IF(VLOOKUP(H2780,'Cross-Page Data'!$D$4:$F$48,3,FALSE)="solar",IF(G2780="PV","solar PV","solar thermal"),IF(VLOOKUP(H2780,'Cross-Page Data'!$D$4:$F$48,3,FALSE)="wind",VLOOKUP(G2780,'Cross-Page Data'!$I$4:$J$19,2,FALSE),IF(VLOOKUP(H2780,'Cross-Page Data'!$D$4:$F$48,3,FALSE)="hydro",VLOOKUP(G2780,'Cross-Page Data'!$I$4:$J$19,2,FALSE),VLOOKUP(H2780,'Cross-Page Data'!$D$4:$F$48,3,FALSE)))))</f>
        <v/>
      </c>
      <c r="M2780" s="120">
        <f>IF(AND($P$2=FALSE,OR(F2780="Commercial NAICS Cogen",F2780="Industrial NAICS Cogen",F2780="NAICS-22 Cogen")),FALSE,IF(AND($P$3=FALSE,OR(F2780="Commercial NAICS Cogen",F2780="Commercial NAICS Non-Cogen",F2780="Industrial NAICS Cogen", F2780="industrial NAICS non-Cogen")),FALSE, TRUE))</f>
        <v/>
      </c>
    </row>
    <row r="2781">
      <c r="A2781" s="129" t="n">
        <v>52193</v>
      </c>
      <c r="B2781" s="130" t="inlineStr">
        <is>
          <t>Delaware City Plant</t>
        </is>
      </c>
      <c r="C2781" s="130" t="inlineStr">
        <is>
          <t>Delaware City Refining Company LLC</t>
        </is>
      </c>
      <c r="D2781" s="129" t="n">
        <v>56605</v>
      </c>
      <c r="E2781" s="130" t="inlineStr">
        <is>
          <t>DE</t>
        </is>
      </c>
      <c r="F2781" s="130" t="inlineStr">
        <is>
          <t>Industrial NAICS Cogen</t>
        </is>
      </c>
      <c r="G2781" s="130" t="inlineStr">
        <is>
          <t>GT</t>
        </is>
      </c>
      <c r="H2781" s="130" t="inlineStr">
        <is>
          <t>NG</t>
        </is>
      </c>
      <c r="I2781" s="130" t="inlineStr">
        <is>
          <t>NG</t>
        </is>
      </c>
      <c r="J2781" s="131" t="n">
        <v>899088</v>
      </c>
      <c r="K2781" s="129" t="n">
        <v>2020</v>
      </c>
      <c r="L2781" s="120">
        <f>IF(VLOOKUP(H2781,'Cross-Page Data'!$D$4:$F$48,3,FALSE)="natural gas",VLOOKUP(G2781,'Cross-Page Data'!$I$4:$J$19,2,FALSE),IF(VLOOKUP(H2781,'Cross-Page Data'!$D$4:$F$48,3,FALSE)="solar",IF(G2781="PV","solar PV","solar thermal"),IF(VLOOKUP(H2781,'Cross-Page Data'!$D$4:$F$48,3,FALSE)="wind",VLOOKUP(G2781,'Cross-Page Data'!$I$4:$J$19,2,FALSE),IF(VLOOKUP(H2781,'Cross-Page Data'!$D$4:$F$48,3,FALSE)="hydro",VLOOKUP(G2781,'Cross-Page Data'!$I$4:$J$19,2,FALSE),VLOOKUP(H2781,'Cross-Page Data'!$D$4:$F$48,3,FALSE)))))</f>
        <v/>
      </c>
      <c r="M2781" s="120">
        <f>IF(AND($P$2=FALSE,OR(F2781="Commercial NAICS Cogen",F2781="Industrial NAICS Cogen",F2781="NAICS-22 Cogen")),FALSE,IF(AND($P$3=FALSE,OR(F2781="Commercial NAICS Cogen",F2781="Commercial NAICS Non-Cogen",F2781="Industrial NAICS Cogen", F2781="industrial NAICS non-Cogen")),FALSE, TRUE))</f>
        <v/>
      </c>
    </row>
    <row r="2782">
      <c r="A2782" s="129" t="n">
        <v>52193</v>
      </c>
      <c r="B2782" s="130" t="inlineStr">
        <is>
          <t>Delaware City Plant</t>
        </is>
      </c>
      <c r="C2782" s="130" t="inlineStr">
        <is>
          <t>Delaware City Refining Company LLC</t>
        </is>
      </c>
      <c r="D2782" s="129" t="n">
        <v>56605</v>
      </c>
      <c r="E2782" s="130" t="inlineStr">
        <is>
          <t>DE</t>
        </is>
      </c>
      <c r="F2782" s="130" t="inlineStr">
        <is>
          <t>Industrial NAICS Cogen</t>
        </is>
      </c>
      <c r="G2782" s="130" t="inlineStr">
        <is>
          <t>GT</t>
        </is>
      </c>
      <c r="H2782" s="130" t="inlineStr">
        <is>
          <t>PC</t>
        </is>
      </c>
      <c r="I2782" s="130" t="inlineStr">
        <is>
          <t>PC</t>
        </is>
      </c>
      <c r="J2782" s="131" t="n">
        <v>0</v>
      </c>
      <c r="K2782" s="129" t="n">
        <v>2020</v>
      </c>
      <c r="L2782" s="120">
        <f>IF(VLOOKUP(H2782,'Cross-Page Data'!$D$4:$F$48,3,FALSE)="natural gas",VLOOKUP(G2782,'Cross-Page Data'!$I$4:$J$19,2,FALSE),IF(VLOOKUP(H2782,'Cross-Page Data'!$D$4:$F$48,3,FALSE)="solar",IF(G2782="PV","solar PV","solar thermal"),IF(VLOOKUP(H2782,'Cross-Page Data'!$D$4:$F$48,3,FALSE)="wind",VLOOKUP(G2782,'Cross-Page Data'!$I$4:$J$19,2,FALSE),IF(VLOOKUP(H2782,'Cross-Page Data'!$D$4:$F$48,3,FALSE)="hydro",VLOOKUP(G2782,'Cross-Page Data'!$I$4:$J$19,2,FALSE),VLOOKUP(H2782,'Cross-Page Data'!$D$4:$F$48,3,FALSE)))))</f>
        <v/>
      </c>
      <c r="M2782" s="120">
        <f>IF(AND($P$2=FALSE,OR(F2782="Commercial NAICS Cogen",F2782="Industrial NAICS Cogen",F2782="NAICS-22 Cogen")),FALSE,IF(AND($P$3=FALSE,OR(F2782="Commercial NAICS Cogen",F2782="Commercial NAICS Non-Cogen",F2782="Industrial NAICS Cogen", F2782="industrial NAICS non-Cogen")),FALSE, TRUE))</f>
        <v/>
      </c>
    </row>
    <row r="2783">
      <c r="A2783" s="129" t="n">
        <v>52193</v>
      </c>
      <c r="B2783" s="130" t="inlineStr">
        <is>
          <t>Delaware City Plant</t>
        </is>
      </c>
      <c r="C2783" s="130" t="inlineStr">
        <is>
          <t>Delaware City Refining Company LLC</t>
        </is>
      </c>
      <c r="D2783" s="129" t="n">
        <v>56605</v>
      </c>
      <c r="E2783" s="130" t="inlineStr">
        <is>
          <t>DE</t>
        </is>
      </c>
      <c r="F2783" s="130" t="inlineStr">
        <is>
          <t>Industrial NAICS Cogen</t>
        </is>
      </c>
      <c r="G2783" s="130" t="inlineStr">
        <is>
          <t>ST</t>
        </is>
      </c>
      <c r="H2783" s="130" t="inlineStr">
        <is>
          <t>NG</t>
        </is>
      </c>
      <c r="I2783" s="130" t="inlineStr">
        <is>
          <t>NG</t>
        </is>
      </c>
      <c r="J2783" s="131" t="n">
        <v>104802.37</v>
      </c>
      <c r="K2783" s="129" t="n">
        <v>2020</v>
      </c>
      <c r="L2783" s="120">
        <f>IF(VLOOKUP(H2783,'Cross-Page Data'!$D$4:$F$48,3,FALSE)="natural gas",VLOOKUP(G2783,'Cross-Page Data'!$I$4:$J$19,2,FALSE),IF(VLOOKUP(H2783,'Cross-Page Data'!$D$4:$F$48,3,FALSE)="solar",IF(G2783="PV","solar PV","solar thermal"),IF(VLOOKUP(H2783,'Cross-Page Data'!$D$4:$F$48,3,FALSE)="wind",VLOOKUP(G2783,'Cross-Page Data'!$I$4:$J$19,2,FALSE),IF(VLOOKUP(H2783,'Cross-Page Data'!$D$4:$F$48,3,FALSE)="hydro",VLOOKUP(G2783,'Cross-Page Data'!$I$4:$J$19,2,FALSE),VLOOKUP(H2783,'Cross-Page Data'!$D$4:$F$48,3,FALSE)))))</f>
        <v/>
      </c>
      <c r="M2783" s="120">
        <f>IF(AND($P$2=FALSE,OR(F2783="Commercial NAICS Cogen",F2783="Industrial NAICS Cogen",F2783="NAICS-22 Cogen")),FALSE,IF(AND($P$3=FALSE,OR(F2783="Commercial NAICS Cogen",F2783="Commercial NAICS Non-Cogen",F2783="Industrial NAICS Cogen", F2783="industrial NAICS non-Cogen")),FALSE, TRUE))</f>
        <v/>
      </c>
    </row>
    <row r="2784">
      <c r="A2784" s="129" t="n">
        <v>52193</v>
      </c>
      <c r="B2784" s="130" t="inlineStr">
        <is>
          <t>Delaware City Plant</t>
        </is>
      </c>
      <c r="C2784" s="130" t="inlineStr">
        <is>
          <t>Delaware City Refining Company LLC</t>
        </is>
      </c>
      <c r="D2784" s="129" t="n">
        <v>56605</v>
      </c>
      <c r="E2784" s="130" t="inlineStr">
        <is>
          <t>DE</t>
        </is>
      </c>
      <c r="F2784" s="130" t="inlineStr">
        <is>
          <t>Industrial NAICS Cogen</t>
        </is>
      </c>
      <c r="G2784" s="130" t="inlineStr">
        <is>
          <t>ST</t>
        </is>
      </c>
      <c r="H2784" s="130" t="inlineStr">
        <is>
          <t>OG</t>
        </is>
      </c>
      <c r="I2784" s="130" t="inlineStr">
        <is>
          <t>OOG</t>
        </is>
      </c>
      <c r="J2784" s="131" t="n">
        <v>145548.63</v>
      </c>
      <c r="K2784" s="129" t="n">
        <v>2020</v>
      </c>
      <c r="L2784" s="120">
        <f>IF(VLOOKUP(H2784,'Cross-Page Data'!$D$4:$F$48,3,FALSE)="natural gas",VLOOKUP(G2784,'Cross-Page Data'!$I$4:$J$19,2,FALSE),IF(VLOOKUP(H2784,'Cross-Page Data'!$D$4:$F$48,3,FALSE)="solar",IF(G2784="PV","solar PV","solar thermal"),IF(VLOOKUP(H2784,'Cross-Page Data'!$D$4:$F$48,3,FALSE)="wind",VLOOKUP(G2784,'Cross-Page Data'!$I$4:$J$19,2,FALSE),IF(VLOOKUP(H2784,'Cross-Page Data'!$D$4:$F$48,3,FALSE)="hydro",VLOOKUP(G2784,'Cross-Page Data'!$I$4:$J$19,2,FALSE),VLOOKUP(H2784,'Cross-Page Data'!$D$4:$F$48,3,FALSE)))))</f>
        <v/>
      </c>
      <c r="M2784" s="120">
        <f>IF(AND($P$2=FALSE,OR(F2784="Commercial NAICS Cogen",F2784="Industrial NAICS Cogen",F2784="NAICS-22 Cogen")),FALSE,IF(AND($P$3=FALSE,OR(F2784="Commercial NAICS Cogen",F2784="Commercial NAICS Non-Cogen",F2784="Industrial NAICS Cogen", F2784="industrial NAICS non-Cogen")),FALSE, TRUE))</f>
        <v/>
      </c>
    </row>
    <row r="2785">
      <c r="A2785" s="129" t="n">
        <v>54004</v>
      </c>
      <c r="B2785" s="130" t="inlineStr">
        <is>
          <t>WestRock Southeast, LLC.</t>
        </is>
      </c>
      <c r="C2785" s="130" t="inlineStr">
        <is>
          <t>WestRock Southeast, LLC</t>
        </is>
      </c>
      <c r="D2785" s="129" t="n">
        <v>17610</v>
      </c>
      <c r="E2785" s="130" t="inlineStr">
        <is>
          <t>GA</t>
        </is>
      </c>
      <c r="F2785" s="130" t="inlineStr">
        <is>
          <t>Industrial NAICS Cogen</t>
        </is>
      </c>
      <c r="G2785" s="130" t="inlineStr">
        <is>
          <t>GT</t>
        </is>
      </c>
      <c r="H2785" s="130" t="inlineStr">
        <is>
          <t>DFO</t>
        </is>
      </c>
      <c r="I2785" s="130" t="inlineStr">
        <is>
          <t>DFO</t>
        </is>
      </c>
      <c r="J2785" s="131" t="n">
        <v>0</v>
      </c>
      <c r="K2785" s="129" t="n">
        <v>2020</v>
      </c>
      <c r="L2785" s="120">
        <f>IF(VLOOKUP(H2785,'Cross-Page Data'!$D$4:$F$48,3,FALSE)="natural gas",VLOOKUP(G2785,'Cross-Page Data'!$I$4:$J$19,2,FALSE),IF(VLOOKUP(H2785,'Cross-Page Data'!$D$4:$F$48,3,FALSE)="solar",IF(G2785="PV","solar PV","solar thermal"),IF(VLOOKUP(H2785,'Cross-Page Data'!$D$4:$F$48,3,FALSE)="wind",VLOOKUP(G2785,'Cross-Page Data'!$I$4:$J$19,2,FALSE),IF(VLOOKUP(H2785,'Cross-Page Data'!$D$4:$F$48,3,FALSE)="hydro",VLOOKUP(G2785,'Cross-Page Data'!$I$4:$J$19,2,FALSE),VLOOKUP(H2785,'Cross-Page Data'!$D$4:$F$48,3,FALSE)))))</f>
        <v/>
      </c>
      <c r="M2785" s="120">
        <f>IF(AND($P$2=FALSE,OR(F2785="Commercial NAICS Cogen",F2785="Industrial NAICS Cogen",F2785="NAICS-22 Cogen")),FALSE,IF(AND($P$3=FALSE,OR(F2785="Commercial NAICS Cogen",F2785="Commercial NAICS Non-Cogen",F2785="Industrial NAICS Cogen", F2785="industrial NAICS non-Cogen")),FALSE, TRUE))</f>
        <v/>
      </c>
    </row>
    <row r="2786">
      <c r="A2786" s="129" t="n">
        <v>54004</v>
      </c>
      <c r="B2786" s="130" t="inlineStr">
        <is>
          <t>WestRock Southeast, LLC.</t>
        </is>
      </c>
      <c r="C2786" s="130" t="inlineStr">
        <is>
          <t>WestRock Southeast, LLC</t>
        </is>
      </c>
      <c r="D2786" s="129" t="n">
        <v>17610</v>
      </c>
      <c r="E2786" s="130" t="inlineStr">
        <is>
          <t>GA</t>
        </is>
      </c>
      <c r="F2786" s="130" t="inlineStr">
        <is>
          <t>Industrial NAICS Cogen</t>
        </is>
      </c>
      <c r="G2786" s="130" t="inlineStr">
        <is>
          <t>GT</t>
        </is>
      </c>
      <c r="H2786" s="130" t="inlineStr">
        <is>
          <t>NG</t>
        </is>
      </c>
      <c r="I2786" s="130" t="inlineStr">
        <is>
          <t>NG</t>
        </is>
      </c>
      <c r="J2786" s="131" t="n">
        <v>56865.48</v>
      </c>
      <c r="K2786" s="129" t="n">
        <v>2020</v>
      </c>
      <c r="L2786" s="120">
        <f>IF(VLOOKUP(H2786,'Cross-Page Data'!$D$4:$F$48,3,FALSE)="natural gas",VLOOKUP(G2786,'Cross-Page Data'!$I$4:$J$19,2,FALSE),IF(VLOOKUP(H2786,'Cross-Page Data'!$D$4:$F$48,3,FALSE)="solar",IF(G2786="PV","solar PV","solar thermal"),IF(VLOOKUP(H2786,'Cross-Page Data'!$D$4:$F$48,3,FALSE)="wind",VLOOKUP(G2786,'Cross-Page Data'!$I$4:$J$19,2,FALSE),IF(VLOOKUP(H2786,'Cross-Page Data'!$D$4:$F$48,3,FALSE)="hydro",VLOOKUP(G2786,'Cross-Page Data'!$I$4:$J$19,2,FALSE),VLOOKUP(H2786,'Cross-Page Data'!$D$4:$F$48,3,FALSE)))))</f>
        <v/>
      </c>
      <c r="M2786" s="120">
        <f>IF(AND($P$2=FALSE,OR(F2786="Commercial NAICS Cogen",F2786="Industrial NAICS Cogen",F2786="NAICS-22 Cogen")),FALSE,IF(AND($P$3=FALSE,OR(F2786="Commercial NAICS Cogen",F2786="Commercial NAICS Non-Cogen",F2786="Industrial NAICS Cogen", F2786="industrial NAICS non-Cogen")),FALSE, TRUE))</f>
        <v/>
      </c>
    </row>
    <row r="2787">
      <c r="A2787" s="129" t="n">
        <v>54004</v>
      </c>
      <c r="B2787" s="130" t="inlineStr">
        <is>
          <t>WestRock Southeast, LLC.</t>
        </is>
      </c>
      <c r="C2787" s="130" t="inlineStr">
        <is>
          <t>WestRock Southeast, LLC</t>
        </is>
      </c>
      <c r="D2787" s="129" t="n">
        <v>17610</v>
      </c>
      <c r="E2787" s="130" t="inlineStr">
        <is>
          <t>GA</t>
        </is>
      </c>
      <c r="F2787" s="130" t="inlineStr">
        <is>
          <t>Industrial NAICS Cogen</t>
        </is>
      </c>
      <c r="G2787" s="130" t="inlineStr">
        <is>
          <t>ST</t>
        </is>
      </c>
      <c r="H2787" s="130" t="inlineStr">
        <is>
          <t>BIT</t>
        </is>
      </c>
      <c r="I2787" s="130" t="inlineStr">
        <is>
          <t>COL</t>
        </is>
      </c>
      <c r="J2787" s="131" t="n">
        <v>0</v>
      </c>
      <c r="K2787" s="129" t="n">
        <v>2020</v>
      </c>
      <c r="L2787" s="120">
        <f>IF(VLOOKUP(H2787,'Cross-Page Data'!$D$4:$F$48,3,FALSE)="natural gas",VLOOKUP(G2787,'Cross-Page Data'!$I$4:$J$19,2,FALSE),IF(VLOOKUP(H2787,'Cross-Page Data'!$D$4:$F$48,3,FALSE)="solar",IF(G2787="PV","solar PV","solar thermal"),IF(VLOOKUP(H2787,'Cross-Page Data'!$D$4:$F$48,3,FALSE)="wind",VLOOKUP(G2787,'Cross-Page Data'!$I$4:$J$19,2,FALSE),IF(VLOOKUP(H2787,'Cross-Page Data'!$D$4:$F$48,3,FALSE)="hydro",VLOOKUP(G2787,'Cross-Page Data'!$I$4:$J$19,2,FALSE),VLOOKUP(H2787,'Cross-Page Data'!$D$4:$F$48,3,FALSE)))))</f>
        <v/>
      </c>
      <c r="M2787" s="120">
        <f>IF(AND($P$2=FALSE,OR(F2787="Commercial NAICS Cogen",F2787="Industrial NAICS Cogen",F2787="NAICS-22 Cogen")),FALSE,IF(AND($P$3=FALSE,OR(F2787="Commercial NAICS Cogen",F2787="Commercial NAICS Non-Cogen",F2787="Industrial NAICS Cogen", F2787="industrial NAICS non-Cogen")),FALSE, TRUE))</f>
        <v/>
      </c>
    </row>
    <row r="2788">
      <c r="A2788" s="129" t="n">
        <v>54004</v>
      </c>
      <c r="B2788" s="130" t="inlineStr">
        <is>
          <t>WestRock Southeast, LLC.</t>
        </is>
      </c>
      <c r="C2788" s="130" t="inlineStr">
        <is>
          <t>WestRock Southeast, LLC</t>
        </is>
      </c>
      <c r="D2788" s="129" t="n">
        <v>17610</v>
      </c>
      <c r="E2788" s="130" t="inlineStr">
        <is>
          <t>GA</t>
        </is>
      </c>
      <c r="F2788" s="130" t="inlineStr">
        <is>
          <t>Industrial NAICS Cogen</t>
        </is>
      </c>
      <c r="G2788" s="130" t="inlineStr">
        <is>
          <t>ST</t>
        </is>
      </c>
      <c r="H2788" s="130" t="inlineStr">
        <is>
          <t>NG</t>
        </is>
      </c>
      <c r="I2788" s="130" t="inlineStr">
        <is>
          <t>NG</t>
        </is>
      </c>
      <c r="J2788" s="131" t="n">
        <v>2862.023</v>
      </c>
      <c r="K2788" s="129" t="n">
        <v>2020</v>
      </c>
      <c r="L2788" s="120">
        <f>IF(VLOOKUP(H2788,'Cross-Page Data'!$D$4:$F$48,3,FALSE)="natural gas",VLOOKUP(G2788,'Cross-Page Data'!$I$4:$J$19,2,FALSE),IF(VLOOKUP(H2788,'Cross-Page Data'!$D$4:$F$48,3,FALSE)="solar",IF(G2788="PV","solar PV","solar thermal"),IF(VLOOKUP(H2788,'Cross-Page Data'!$D$4:$F$48,3,FALSE)="wind",VLOOKUP(G2788,'Cross-Page Data'!$I$4:$J$19,2,FALSE),IF(VLOOKUP(H2788,'Cross-Page Data'!$D$4:$F$48,3,FALSE)="hydro",VLOOKUP(G2788,'Cross-Page Data'!$I$4:$J$19,2,FALSE),VLOOKUP(H2788,'Cross-Page Data'!$D$4:$F$48,3,FALSE)))))</f>
        <v/>
      </c>
      <c r="M2788" s="120">
        <f>IF(AND($P$2=FALSE,OR(F2788="Commercial NAICS Cogen",F2788="Industrial NAICS Cogen",F2788="NAICS-22 Cogen")),FALSE,IF(AND($P$3=FALSE,OR(F2788="Commercial NAICS Cogen",F2788="Commercial NAICS Non-Cogen",F2788="Industrial NAICS Cogen", F2788="industrial NAICS non-Cogen")),FALSE, TRUE))</f>
        <v/>
      </c>
    </row>
    <row r="2789">
      <c r="A2789" s="129" t="n">
        <v>54004</v>
      </c>
      <c r="B2789" s="130" t="inlineStr">
        <is>
          <t>WestRock Southeast, LLC.</t>
        </is>
      </c>
      <c r="C2789" s="130" t="inlineStr">
        <is>
          <t>WestRock Southeast, LLC</t>
        </is>
      </c>
      <c r="D2789" s="129" t="n">
        <v>17610</v>
      </c>
      <c r="E2789" s="130" t="inlineStr">
        <is>
          <t>GA</t>
        </is>
      </c>
      <c r="F2789" s="130" t="inlineStr">
        <is>
          <t>Industrial NAICS Cogen</t>
        </is>
      </c>
      <c r="G2789" s="130" t="inlineStr">
        <is>
          <t>ST</t>
        </is>
      </c>
      <c r="H2789" s="130" t="inlineStr">
        <is>
          <t>OBS</t>
        </is>
      </c>
      <c r="I2789" s="130" t="inlineStr">
        <is>
          <t>ORW</t>
        </is>
      </c>
      <c r="J2789" s="131" t="n">
        <v>10696.517</v>
      </c>
      <c r="K2789" s="129" t="n">
        <v>2020</v>
      </c>
      <c r="L2789" s="120">
        <f>IF(VLOOKUP(H2789,'Cross-Page Data'!$D$4:$F$48,3,FALSE)="natural gas",VLOOKUP(G2789,'Cross-Page Data'!$I$4:$J$19,2,FALSE),IF(VLOOKUP(H2789,'Cross-Page Data'!$D$4:$F$48,3,FALSE)="solar",IF(G2789="PV","solar PV","solar thermal"),IF(VLOOKUP(H2789,'Cross-Page Data'!$D$4:$F$48,3,FALSE)="wind",VLOOKUP(G2789,'Cross-Page Data'!$I$4:$J$19,2,FALSE),IF(VLOOKUP(H2789,'Cross-Page Data'!$D$4:$F$48,3,FALSE)="hydro",VLOOKUP(G2789,'Cross-Page Data'!$I$4:$J$19,2,FALSE),VLOOKUP(H2789,'Cross-Page Data'!$D$4:$F$48,3,FALSE)))))</f>
        <v/>
      </c>
      <c r="M2789" s="120">
        <f>IF(AND($P$2=FALSE,OR(F2789="Commercial NAICS Cogen",F2789="Industrial NAICS Cogen",F2789="NAICS-22 Cogen")),FALSE,IF(AND($P$3=FALSE,OR(F2789="Commercial NAICS Cogen",F2789="Commercial NAICS Non-Cogen",F2789="Industrial NAICS Cogen", F2789="industrial NAICS non-Cogen")),FALSE, TRUE))</f>
        <v/>
      </c>
    </row>
    <row r="2790">
      <c r="A2790" s="129" t="n">
        <v>54004</v>
      </c>
      <c r="B2790" s="130" t="inlineStr">
        <is>
          <t>WestRock Southeast, LLC.</t>
        </is>
      </c>
      <c r="C2790" s="130" t="inlineStr">
        <is>
          <t>WestRock Southeast, LLC</t>
        </is>
      </c>
      <c r="D2790" s="129" t="n">
        <v>17610</v>
      </c>
      <c r="E2790" s="130" t="inlineStr">
        <is>
          <t>GA</t>
        </is>
      </c>
      <c r="F2790" s="130" t="inlineStr">
        <is>
          <t>Industrial NAICS Cogen</t>
        </is>
      </c>
      <c r="G2790" s="130" t="inlineStr">
        <is>
          <t>ST</t>
        </is>
      </c>
      <c r="H2790" s="130" t="inlineStr">
        <is>
          <t>SLW</t>
        </is>
      </c>
      <c r="I2790" s="130" t="inlineStr">
        <is>
          <t>ORW</t>
        </is>
      </c>
      <c r="J2790" s="131" t="n">
        <v>0</v>
      </c>
      <c r="K2790" s="129" t="n">
        <v>2020</v>
      </c>
      <c r="L2790" s="120">
        <f>IF(VLOOKUP(H2790,'Cross-Page Data'!$D$4:$F$48,3,FALSE)="natural gas",VLOOKUP(G2790,'Cross-Page Data'!$I$4:$J$19,2,FALSE),IF(VLOOKUP(H2790,'Cross-Page Data'!$D$4:$F$48,3,FALSE)="solar",IF(G2790="PV","solar PV","solar thermal"),IF(VLOOKUP(H2790,'Cross-Page Data'!$D$4:$F$48,3,FALSE)="wind",VLOOKUP(G2790,'Cross-Page Data'!$I$4:$J$19,2,FALSE),IF(VLOOKUP(H2790,'Cross-Page Data'!$D$4:$F$48,3,FALSE)="hydro",VLOOKUP(G2790,'Cross-Page Data'!$I$4:$J$19,2,FALSE),VLOOKUP(H2790,'Cross-Page Data'!$D$4:$F$48,3,FALSE)))))</f>
        <v/>
      </c>
      <c r="M2790" s="120">
        <f>IF(AND($P$2=FALSE,OR(F2790="Commercial NAICS Cogen",F2790="Industrial NAICS Cogen",F2790="NAICS-22 Cogen")),FALSE,IF(AND($P$3=FALSE,OR(F2790="Commercial NAICS Cogen",F2790="Commercial NAICS Non-Cogen",F2790="Industrial NAICS Cogen", F2790="industrial NAICS non-Cogen")),FALSE, TRUE))</f>
        <v/>
      </c>
    </row>
    <row r="2791">
      <c r="A2791" s="129" t="n">
        <v>54004</v>
      </c>
      <c r="B2791" s="130" t="inlineStr">
        <is>
          <t>WestRock Southeast, LLC.</t>
        </is>
      </c>
      <c r="C2791" s="130" t="inlineStr">
        <is>
          <t>WestRock Southeast, LLC</t>
        </is>
      </c>
      <c r="D2791" s="129" t="n">
        <v>17610</v>
      </c>
      <c r="E2791" s="130" t="inlineStr">
        <is>
          <t>GA</t>
        </is>
      </c>
      <c r="F2791" s="130" t="inlineStr">
        <is>
          <t>Industrial NAICS Cogen</t>
        </is>
      </c>
      <c r="G2791" s="130" t="inlineStr">
        <is>
          <t>ST</t>
        </is>
      </c>
      <c r="H2791" s="130" t="inlineStr">
        <is>
          <t>TDF</t>
        </is>
      </c>
      <c r="I2791" s="130" t="inlineStr">
        <is>
          <t>OTH</t>
        </is>
      </c>
      <c r="J2791" s="131" t="n">
        <v>80659.504</v>
      </c>
      <c r="K2791" s="129" t="n">
        <v>2020</v>
      </c>
      <c r="L2791" s="120">
        <f>IF(VLOOKUP(H2791,'Cross-Page Data'!$D$4:$F$48,3,FALSE)="natural gas",VLOOKUP(G2791,'Cross-Page Data'!$I$4:$J$19,2,FALSE),IF(VLOOKUP(H2791,'Cross-Page Data'!$D$4:$F$48,3,FALSE)="solar",IF(G2791="PV","solar PV","solar thermal"),IF(VLOOKUP(H2791,'Cross-Page Data'!$D$4:$F$48,3,FALSE)="wind",VLOOKUP(G2791,'Cross-Page Data'!$I$4:$J$19,2,FALSE),IF(VLOOKUP(H2791,'Cross-Page Data'!$D$4:$F$48,3,FALSE)="hydro",VLOOKUP(G2791,'Cross-Page Data'!$I$4:$J$19,2,FALSE),VLOOKUP(H2791,'Cross-Page Data'!$D$4:$F$48,3,FALSE)))))</f>
        <v/>
      </c>
      <c r="M2791" s="120">
        <f>IF(AND($P$2=FALSE,OR(F2791="Commercial NAICS Cogen",F2791="Industrial NAICS Cogen",F2791="NAICS-22 Cogen")),FALSE,IF(AND($P$3=FALSE,OR(F2791="Commercial NAICS Cogen",F2791="Commercial NAICS Non-Cogen",F2791="Industrial NAICS Cogen", F2791="industrial NAICS non-Cogen")),FALSE, TRUE))</f>
        <v/>
      </c>
    </row>
    <row r="2792">
      <c r="A2792" s="129" t="n">
        <v>54004</v>
      </c>
      <c r="B2792" s="130" t="inlineStr">
        <is>
          <t>WestRock Southeast, LLC.</t>
        </is>
      </c>
      <c r="C2792" s="130" t="inlineStr">
        <is>
          <t>WestRock Southeast, LLC</t>
        </is>
      </c>
      <c r="D2792" s="129" t="n">
        <v>17610</v>
      </c>
      <c r="E2792" s="130" t="inlineStr">
        <is>
          <t>GA</t>
        </is>
      </c>
      <c r="F2792" s="130" t="inlineStr">
        <is>
          <t>Industrial NAICS Cogen</t>
        </is>
      </c>
      <c r="G2792" s="130" t="inlineStr">
        <is>
          <t>ST</t>
        </is>
      </c>
      <c r="H2792" s="130" t="inlineStr">
        <is>
          <t>WDS</t>
        </is>
      </c>
      <c r="I2792" s="130" t="inlineStr">
        <is>
          <t>WWW</t>
        </is>
      </c>
      <c r="J2792" s="131" t="n">
        <v>82152.95600000001</v>
      </c>
      <c r="K2792" s="129" t="n">
        <v>2020</v>
      </c>
      <c r="L2792" s="120">
        <f>IF(VLOOKUP(H2792,'Cross-Page Data'!$D$4:$F$48,3,FALSE)="natural gas",VLOOKUP(G2792,'Cross-Page Data'!$I$4:$J$19,2,FALSE),IF(VLOOKUP(H2792,'Cross-Page Data'!$D$4:$F$48,3,FALSE)="solar",IF(G2792="PV","solar PV","solar thermal"),IF(VLOOKUP(H2792,'Cross-Page Data'!$D$4:$F$48,3,FALSE)="wind",VLOOKUP(G2792,'Cross-Page Data'!$I$4:$J$19,2,FALSE),IF(VLOOKUP(H2792,'Cross-Page Data'!$D$4:$F$48,3,FALSE)="hydro",VLOOKUP(G2792,'Cross-Page Data'!$I$4:$J$19,2,FALSE),VLOOKUP(H2792,'Cross-Page Data'!$D$4:$F$48,3,FALSE)))))</f>
        <v/>
      </c>
      <c r="M2792" s="120">
        <f>IF(AND($P$2=FALSE,OR(F2792="Commercial NAICS Cogen",F2792="Industrial NAICS Cogen",F2792="NAICS-22 Cogen")),FALSE,IF(AND($P$3=FALSE,OR(F2792="Commercial NAICS Cogen",F2792="Commercial NAICS Non-Cogen",F2792="Industrial NAICS Cogen", F2792="industrial NAICS non-Cogen")),FALSE, TRUE))</f>
        <v/>
      </c>
    </row>
    <row r="2793">
      <c r="A2793" s="129" t="n">
        <v>54044</v>
      </c>
      <c r="B2793" s="130" t="inlineStr">
        <is>
          <t>University of Illinois Cogen Facility</t>
        </is>
      </c>
      <c r="C2793" s="130" t="inlineStr">
        <is>
          <t>University of Illinois</t>
        </is>
      </c>
      <c r="D2793" s="129" t="n">
        <v>19528</v>
      </c>
      <c r="E2793" s="130" t="inlineStr">
        <is>
          <t>IL</t>
        </is>
      </c>
      <c r="F2793" s="130" t="inlineStr">
        <is>
          <t>Commercial NAICS Cogen</t>
        </is>
      </c>
      <c r="G2793" s="130" t="inlineStr">
        <is>
          <t>GT</t>
        </is>
      </c>
      <c r="H2793" s="130" t="inlineStr">
        <is>
          <t>NG</t>
        </is>
      </c>
      <c r="I2793" s="130" t="inlineStr">
        <is>
          <t>NG</t>
        </is>
      </c>
      <c r="J2793" s="131" t="n">
        <v>84410.34</v>
      </c>
      <c r="K2793" s="129" t="n">
        <v>2020</v>
      </c>
      <c r="L2793" s="120">
        <f>IF(VLOOKUP(H2793,'Cross-Page Data'!$D$4:$F$48,3,FALSE)="natural gas",VLOOKUP(G2793,'Cross-Page Data'!$I$4:$J$19,2,FALSE),IF(VLOOKUP(H2793,'Cross-Page Data'!$D$4:$F$48,3,FALSE)="solar",IF(G2793="PV","solar PV","solar thermal"),IF(VLOOKUP(H2793,'Cross-Page Data'!$D$4:$F$48,3,FALSE)="wind",VLOOKUP(G2793,'Cross-Page Data'!$I$4:$J$19,2,FALSE),IF(VLOOKUP(H2793,'Cross-Page Data'!$D$4:$F$48,3,FALSE)="hydro",VLOOKUP(G2793,'Cross-Page Data'!$I$4:$J$19,2,FALSE),VLOOKUP(H2793,'Cross-Page Data'!$D$4:$F$48,3,FALSE)))))</f>
        <v/>
      </c>
      <c r="M2793" s="120">
        <f>IF(AND($P$2=FALSE,OR(F2793="Commercial NAICS Cogen",F2793="Industrial NAICS Cogen",F2793="NAICS-22 Cogen")),FALSE,IF(AND($P$3=FALSE,OR(F2793="Commercial NAICS Cogen",F2793="Commercial NAICS Non-Cogen",F2793="Industrial NAICS Cogen", F2793="industrial NAICS non-Cogen")),FALSE, TRUE))</f>
        <v/>
      </c>
    </row>
    <row r="2794">
      <c r="A2794" s="129" t="n">
        <v>54044</v>
      </c>
      <c r="B2794" s="130" t="inlineStr">
        <is>
          <t>University of Illinois Cogen Facility</t>
        </is>
      </c>
      <c r="C2794" s="130" t="inlineStr">
        <is>
          <t>University of Illinois</t>
        </is>
      </c>
      <c r="D2794" s="129" t="n">
        <v>19528</v>
      </c>
      <c r="E2794" s="130" t="inlineStr">
        <is>
          <t>IL</t>
        </is>
      </c>
      <c r="F2794" s="130" t="inlineStr">
        <is>
          <t>Commercial NAICS Cogen</t>
        </is>
      </c>
      <c r="G2794" s="130" t="inlineStr">
        <is>
          <t>IC</t>
        </is>
      </c>
      <c r="H2794" s="130" t="inlineStr">
        <is>
          <t>DFO</t>
        </is>
      </c>
      <c r="I2794" s="130" t="inlineStr">
        <is>
          <t>DFO</t>
        </is>
      </c>
      <c r="J2794" s="131" t="n">
        <v>273.627</v>
      </c>
      <c r="K2794" s="129" t="n">
        <v>2020</v>
      </c>
      <c r="L2794" s="120">
        <f>IF(VLOOKUP(H2794,'Cross-Page Data'!$D$4:$F$48,3,FALSE)="natural gas",VLOOKUP(G2794,'Cross-Page Data'!$I$4:$J$19,2,FALSE),IF(VLOOKUP(H2794,'Cross-Page Data'!$D$4:$F$48,3,FALSE)="solar",IF(G2794="PV","solar PV","solar thermal"),IF(VLOOKUP(H2794,'Cross-Page Data'!$D$4:$F$48,3,FALSE)="wind",VLOOKUP(G2794,'Cross-Page Data'!$I$4:$J$19,2,FALSE),IF(VLOOKUP(H2794,'Cross-Page Data'!$D$4:$F$48,3,FALSE)="hydro",VLOOKUP(G2794,'Cross-Page Data'!$I$4:$J$19,2,FALSE),VLOOKUP(H2794,'Cross-Page Data'!$D$4:$F$48,3,FALSE)))))</f>
        <v/>
      </c>
      <c r="M2794" s="120">
        <f>IF(AND($P$2=FALSE,OR(F2794="Commercial NAICS Cogen",F2794="Industrial NAICS Cogen",F2794="NAICS-22 Cogen")),FALSE,IF(AND($P$3=FALSE,OR(F2794="Commercial NAICS Cogen",F2794="Commercial NAICS Non-Cogen",F2794="Industrial NAICS Cogen", F2794="industrial NAICS non-Cogen")),FALSE, TRUE))</f>
        <v/>
      </c>
    </row>
    <row r="2795">
      <c r="A2795" s="129" t="n">
        <v>54044</v>
      </c>
      <c r="B2795" s="130" t="inlineStr">
        <is>
          <t>University of Illinois Cogen Facility</t>
        </is>
      </c>
      <c r="C2795" s="130" t="inlineStr">
        <is>
          <t>University of Illinois</t>
        </is>
      </c>
      <c r="D2795" s="129" t="n">
        <v>19528</v>
      </c>
      <c r="E2795" s="130" t="inlineStr">
        <is>
          <t>IL</t>
        </is>
      </c>
      <c r="F2795" s="130" t="inlineStr">
        <is>
          <t>Commercial NAICS Cogen</t>
        </is>
      </c>
      <c r="G2795" s="130" t="inlineStr">
        <is>
          <t>IC</t>
        </is>
      </c>
      <c r="H2795" s="130" t="inlineStr">
        <is>
          <t>NG</t>
        </is>
      </c>
      <c r="I2795" s="130" t="inlineStr">
        <is>
          <t>NG</t>
        </is>
      </c>
      <c r="J2795" s="131" t="n">
        <v>21663.673</v>
      </c>
      <c r="K2795" s="129" t="n">
        <v>2020</v>
      </c>
      <c r="L2795" s="120">
        <f>IF(VLOOKUP(H2795,'Cross-Page Data'!$D$4:$F$48,3,FALSE)="natural gas",VLOOKUP(G2795,'Cross-Page Data'!$I$4:$J$19,2,FALSE),IF(VLOOKUP(H2795,'Cross-Page Data'!$D$4:$F$48,3,FALSE)="solar",IF(G2795="PV","solar PV","solar thermal"),IF(VLOOKUP(H2795,'Cross-Page Data'!$D$4:$F$48,3,FALSE)="wind",VLOOKUP(G2795,'Cross-Page Data'!$I$4:$J$19,2,FALSE),IF(VLOOKUP(H2795,'Cross-Page Data'!$D$4:$F$48,3,FALSE)="hydro",VLOOKUP(G2795,'Cross-Page Data'!$I$4:$J$19,2,FALSE),VLOOKUP(H2795,'Cross-Page Data'!$D$4:$F$48,3,FALSE)))))</f>
        <v/>
      </c>
      <c r="M2795" s="120">
        <f>IF(AND($P$2=FALSE,OR(F2795="Commercial NAICS Cogen",F2795="Industrial NAICS Cogen",F2795="NAICS-22 Cogen")),FALSE,IF(AND($P$3=FALSE,OR(F2795="Commercial NAICS Cogen",F2795="Commercial NAICS Non-Cogen",F2795="Industrial NAICS Cogen", F2795="industrial NAICS non-Cogen")),FALSE, TRUE))</f>
        <v/>
      </c>
    </row>
    <row r="2796">
      <c r="A2796" s="129" t="n">
        <v>54081</v>
      </c>
      <c r="B2796" s="130" t="inlineStr">
        <is>
          <t>Spruance Operating Services LLC</t>
        </is>
      </c>
      <c r="C2796" s="130" t="inlineStr">
        <is>
          <t>Veolia Energy Operating Service</t>
        </is>
      </c>
      <c r="D2796" s="129" t="n">
        <v>61854</v>
      </c>
      <c r="E2796" s="130" t="inlineStr">
        <is>
          <t>VA</t>
        </is>
      </c>
      <c r="F2796" s="130" t="inlineStr">
        <is>
          <t>NAICS-22 Cogen</t>
        </is>
      </c>
      <c r="G2796" s="130" t="inlineStr">
        <is>
          <t>ST</t>
        </is>
      </c>
      <c r="H2796" s="130" t="inlineStr">
        <is>
          <t>BIT</t>
        </is>
      </c>
      <c r="I2796" s="130" t="inlineStr">
        <is>
          <t>COL</t>
        </is>
      </c>
      <c r="J2796" s="131" t="n">
        <v>0</v>
      </c>
      <c r="K2796" s="129" t="n">
        <v>2020</v>
      </c>
      <c r="L2796" s="120">
        <f>IF(VLOOKUP(H2796,'Cross-Page Data'!$D$4:$F$48,3,FALSE)="natural gas",VLOOKUP(G2796,'Cross-Page Data'!$I$4:$J$19,2,FALSE),IF(VLOOKUP(H2796,'Cross-Page Data'!$D$4:$F$48,3,FALSE)="solar",IF(G2796="PV","solar PV","solar thermal"),IF(VLOOKUP(H2796,'Cross-Page Data'!$D$4:$F$48,3,FALSE)="wind",VLOOKUP(G2796,'Cross-Page Data'!$I$4:$J$19,2,FALSE),IF(VLOOKUP(H2796,'Cross-Page Data'!$D$4:$F$48,3,FALSE)="hydro",VLOOKUP(G2796,'Cross-Page Data'!$I$4:$J$19,2,FALSE),VLOOKUP(H2796,'Cross-Page Data'!$D$4:$F$48,3,FALSE)))))</f>
        <v/>
      </c>
      <c r="M2796" s="120">
        <f>IF(AND($P$2=FALSE,OR(F2796="Commercial NAICS Cogen",F2796="Industrial NAICS Cogen",F2796="NAICS-22 Cogen")),FALSE,IF(AND($P$3=FALSE,OR(F2796="Commercial NAICS Cogen",F2796="Commercial NAICS Non-Cogen",F2796="Industrial NAICS Cogen", F2796="industrial NAICS non-Cogen")),FALSE, TRUE))</f>
        <v/>
      </c>
    </row>
    <row r="2797">
      <c r="A2797" s="129" t="n">
        <v>54081</v>
      </c>
      <c r="B2797" s="130" t="inlineStr">
        <is>
          <t>Spruance Operating Services LLC</t>
        </is>
      </c>
      <c r="C2797" s="130" t="inlineStr">
        <is>
          <t>Veolia Energy Operating Service</t>
        </is>
      </c>
      <c r="D2797" s="129" t="n">
        <v>61854</v>
      </c>
      <c r="E2797" s="130" t="inlineStr">
        <is>
          <t>VA</t>
        </is>
      </c>
      <c r="F2797" s="130" t="inlineStr">
        <is>
          <t>NAICS-22 Cogen</t>
        </is>
      </c>
      <c r="G2797" s="130" t="inlineStr">
        <is>
          <t>ST</t>
        </is>
      </c>
      <c r="H2797" s="130" t="inlineStr">
        <is>
          <t>NG</t>
        </is>
      </c>
      <c r="I2797" s="130" t="inlineStr">
        <is>
          <t>NG</t>
        </is>
      </c>
      <c r="J2797" s="131" t="n">
        <v>45921</v>
      </c>
      <c r="K2797" s="129" t="n">
        <v>2020</v>
      </c>
      <c r="L2797" s="120">
        <f>IF(VLOOKUP(H2797,'Cross-Page Data'!$D$4:$F$48,3,FALSE)="natural gas",VLOOKUP(G2797,'Cross-Page Data'!$I$4:$J$19,2,FALSE),IF(VLOOKUP(H2797,'Cross-Page Data'!$D$4:$F$48,3,FALSE)="solar",IF(G2797="PV","solar PV","solar thermal"),IF(VLOOKUP(H2797,'Cross-Page Data'!$D$4:$F$48,3,FALSE)="wind",VLOOKUP(G2797,'Cross-Page Data'!$I$4:$J$19,2,FALSE),IF(VLOOKUP(H2797,'Cross-Page Data'!$D$4:$F$48,3,FALSE)="hydro",VLOOKUP(G2797,'Cross-Page Data'!$I$4:$J$19,2,FALSE),VLOOKUP(H2797,'Cross-Page Data'!$D$4:$F$48,3,FALSE)))))</f>
        <v/>
      </c>
      <c r="M2797" s="120">
        <f>IF(AND($P$2=FALSE,OR(F2797="Commercial NAICS Cogen",F2797="Industrial NAICS Cogen",F2797="NAICS-22 Cogen")),FALSE,IF(AND($P$3=FALSE,OR(F2797="Commercial NAICS Cogen",F2797="Commercial NAICS Non-Cogen",F2797="Industrial NAICS Cogen", F2797="industrial NAICS non-Cogen")),FALSE, TRUE))</f>
        <v/>
      </c>
    </row>
    <row r="2798">
      <c r="A2798" s="129" t="n">
        <v>54087</v>
      </c>
      <c r="B2798" s="130" t="inlineStr">
        <is>
          <t>International Paper Georgetown Mill</t>
        </is>
      </c>
      <c r="C2798" s="130" t="inlineStr">
        <is>
          <t>International Paper Co-GT Mill</t>
        </is>
      </c>
      <c r="D2798" s="129" t="n">
        <v>9390</v>
      </c>
      <c r="E2798" s="130" t="inlineStr">
        <is>
          <t>SC</t>
        </is>
      </c>
      <c r="F2798" s="130" t="inlineStr">
        <is>
          <t>Industrial NAICS Cogen</t>
        </is>
      </c>
      <c r="G2798" s="130" t="inlineStr">
        <is>
          <t>ST</t>
        </is>
      </c>
      <c r="H2798" s="130" t="inlineStr">
        <is>
          <t>BIT</t>
        </is>
      </c>
      <c r="I2798" s="130" t="inlineStr">
        <is>
          <t>COL</t>
        </is>
      </c>
      <c r="J2798" s="131" t="n">
        <v>470.937</v>
      </c>
      <c r="K2798" s="129" t="n">
        <v>2020</v>
      </c>
      <c r="L2798" s="120">
        <f>IF(VLOOKUP(H2798,'Cross-Page Data'!$D$4:$F$48,3,FALSE)="natural gas",VLOOKUP(G2798,'Cross-Page Data'!$I$4:$J$19,2,FALSE),IF(VLOOKUP(H2798,'Cross-Page Data'!$D$4:$F$48,3,FALSE)="solar",IF(G2798="PV","solar PV","solar thermal"),IF(VLOOKUP(H2798,'Cross-Page Data'!$D$4:$F$48,3,FALSE)="wind",VLOOKUP(G2798,'Cross-Page Data'!$I$4:$J$19,2,FALSE),IF(VLOOKUP(H2798,'Cross-Page Data'!$D$4:$F$48,3,FALSE)="hydro",VLOOKUP(G2798,'Cross-Page Data'!$I$4:$J$19,2,FALSE),VLOOKUP(H2798,'Cross-Page Data'!$D$4:$F$48,3,FALSE)))))</f>
        <v/>
      </c>
      <c r="M2798" s="120">
        <f>IF(AND($P$2=FALSE,OR(F2798="Commercial NAICS Cogen",F2798="Industrial NAICS Cogen",F2798="NAICS-22 Cogen")),FALSE,IF(AND($P$3=FALSE,OR(F2798="Commercial NAICS Cogen",F2798="Commercial NAICS Non-Cogen",F2798="Industrial NAICS Cogen", F2798="industrial NAICS non-Cogen")),FALSE, TRUE))</f>
        <v/>
      </c>
    </row>
    <row r="2799">
      <c r="A2799" s="129" t="n">
        <v>54087</v>
      </c>
      <c r="B2799" s="130" t="inlineStr">
        <is>
          <t>International Paper Georgetown Mill</t>
        </is>
      </c>
      <c r="C2799" s="130" t="inlineStr">
        <is>
          <t>International Paper Co-GT Mill</t>
        </is>
      </c>
      <c r="D2799" s="129" t="n">
        <v>9390</v>
      </c>
      <c r="E2799" s="130" t="inlineStr">
        <is>
          <t>SC</t>
        </is>
      </c>
      <c r="F2799" s="130" t="inlineStr">
        <is>
          <t>Industrial NAICS Cogen</t>
        </is>
      </c>
      <c r="G2799" s="130" t="inlineStr">
        <is>
          <t>ST</t>
        </is>
      </c>
      <c r="H2799" s="130" t="inlineStr">
        <is>
          <t>BLQ</t>
        </is>
      </c>
      <c r="I2799" s="130" t="inlineStr">
        <is>
          <t>WWW</t>
        </is>
      </c>
      <c r="J2799" s="131" t="n">
        <v>316169.9</v>
      </c>
      <c r="K2799" s="129" t="n">
        <v>2020</v>
      </c>
      <c r="L2799" s="120">
        <f>IF(VLOOKUP(H2799,'Cross-Page Data'!$D$4:$F$48,3,FALSE)="natural gas",VLOOKUP(G2799,'Cross-Page Data'!$I$4:$J$19,2,FALSE),IF(VLOOKUP(H2799,'Cross-Page Data'!$D$4:$F$48,3,FALSE)="solar",IF(G2799="PV","solar PV","solar thermal"),IF(VLOOKUP(H2799,'Cross-Page Data'!$D$4:$F$48,3,FALSE)="wind",VLOOKUP(G2799,'Cross-Page Data'!$I$4:$J$19,2,FALSE),IF(VLOOKUP(H2799,'Cross-Page Data'!$D$4:$F$48,3,FALSE)="hydro",VLOOKUP(G2799,'Cross-Page Data'!$I$4:$J$19,2,FALSE),VLOOKUP(H2799,'Cross-Page Data'!$D$4:$F$48,3,FALSE)))))</f>
        <v/>
      </c>
      <c r="M2799" s="120">
        <f>IF(AND($P$2=FALSE,OR(F2799="Commercial NAICS Cogen",F2799="Industrial NAICS Cogen",F2799="NAICS-22 Cogen")),FALSE,IF(AND($P$3=FALSE,OR(F2799="Commercial NAICS Cogen",F2799="Commercial NAICS Non-Cogen",F2799="Industrial NAICS Cogen", F2799="industrial NAICS non-Cogen")),FALSE, TRUE))</f>
        <v/>
      </c>
    </row>
    <row r="2800">
      <c r="A2800" s="129" t="n">
        <v>54087</v>
      </c>
      <c r="B2800" s="130" t="inlineStr">
        <is>
          <t>International Paper Georgetown Mill</t>
        </is>
      </c>
      <c r="C2800" s="130" t="inlineStr">
        <is>
          <t>International Paper Co-GT Mill</t>
        </is>
      </c>
      <c r="D2800" s="129" t="n">
        <v>9390</v>
      </c>
      <c r="E2800" s="130" t="inlineStr">
        <is>
          <t>SC</t>
        </is>
      </c>
      <c r="F2800" s="130" t="inlineStr">
        <is>
          <t>Industrial NAICS Cogen</t>
        </is>
      </c>
      <c r="G2800" s="130" t="inlineStr">
        <is>
          <t>ST</t>
        </is>
      </c>
      <c r="H2800" s="130" t="inlineStr">
        <is>
          <t>DFO</t>
        </is>
      </c>
      <c r="I2800" s="130" t="inlineStr">
        <is>
          <t>DFO</t>
        </is>
      </c>
      <c r="J2800" s="131" t="n">
        <v>0</v>
      </c>
      <c r="K2800" s="129" t="n">
        <v>2020</v>
      </c>
      <c r="L2800" s="120">
        <f>IF(VLOOKUP(H2800,'Cross-Page Data'!$D$4:$F$48,3,FALSE)="natural gas",VLOOKUP(G2800,'Cross-Page Data'!$I$4:$J$19,2,FALSE),IF(VLOOKUP(H2800,'Cross-Page Data'!$D$4:$F$48,3,FALSE)="solar",IF(G2800="PV","solar PV","solar thermal"),IF(VLOOKUP(H2800,'Cross-Page Data'!$D$4:$F$48,3,FALSE)="wind",VLOOKUP(G2800,'Cross-Page Data'!$I$4:$J$19,2,FALSE),IF(VLOOKUP(H2800,'Cross-Page Data'!$D$4:$F$48,3,FALSE)="hydro",VLOOKUP(G2800,'Cross-Page Data'!$I$4:$J$19,2,FALSE),VLOOKUP(H2800,'Cross-Page Data'!$D$4:$F$48,3,FALSE)))))</f>
        <v/>
      </c>
      <c r="M2800" s="120">
        <f>IF(AND($P$2=FALSE,OR(F2800="Commercial NAICS Cogen",F2800="Industrial NAICS Cogen",F2800="NAICS-22 Cogen")),FALSE,IF(AND($P$3=FALSE,OR(F2800="Commercial NAICS Cogen",F2800="Commercial NAICS Non-Cogen",F2800="Industrial NAICS Cogen", F2800="industrial NAICS non-Cogen")),FALSE, TRUE))</f>
        <v/>
      </c>
    </row>
    <row r="2801">
      <c r="A2801" s="129" t="n">
        <v>54087</v>
      </c>
      <c r="B2801" s="130" t="inlineStr">
        <is>
          <t>International Paper Georgetown Mill</t>
        </is>
      </c>
      <c r="C2801" s="130" t="inlineStr">
        <is>
          <t>International Paper Co-GT Mill</t>
        </is>
      </c>
      <c r="D2801" s="129" t="n">
        <v>9390</v>
      </c>
      <c r="E2801" s="130" t="inlineStr">
        <is>
          <t>SC</t>
        </is>
      </c>
      <c r="F2801" s="130" t="inlineStr">
        <is>
          <t>Industrial NAICS Cogen</t>
        </is>
      </c>
      <c r="G2801" s="130" t="inlineStr">
        <is>
          <t>ST</t>
        </is>
      </c>
      <c r="H2801" s="130" t="inlineStr">
        <is>
          <t>NG</t>
        </is>
      </c>
      <c r="I2801" s="130" t="inlineStr">
        <is>
          <t>NG</t>
        </is>
      </c>
      <c r="J2801" s="131" t="n">
        <v>33625.494</v>
      </c>
      <c r="K2801" s="129" t="n">
        <v>2020</v>
      </c>
      <c r="L2801" s="120">
        <f>IF(VLOOKUP(H2801,'Cross-Page Data'!$D$4:$F$48,3,FALSE)="natural gas",VLOOKUP(G2801,'Cross-Page Data'!$I$4:$J$19,2,FALSE),IF(VLOOKUP(H2801,'Cross-Page Data'!$D$4:$F$48,3,FALSE)="solar",IF(G2801="PV","solar PV","solar thermal"),IF(VLOOKUP(H2801,'Cross-Page Data'!$D$4:$F$48,3,FALSE)="wind",VLOOKUP(G2801,'Cross-Page Data'!$I$4:$J$19,2,FALSE),IF(VLOOKUP(H2801,'Cross-Page Data'!$D$4:$F$48,3,FALSE)="hydro",VLOOKUP(G2801,'Cross-Page Data'!$I$4:$J$19,2,FALSE),VLOOKUP(H2801,'Cross-Page Data'!$D$4:$F$48,3,FALSE)))))</f>
        <v/>
      </c>
      <c r="M2801" s="120">
        <f>IF(AND($P$2=FALSE,OR(F2801="Commercial NAICS Cogen",F2801="Industrial NAICS Cogen",F2801="NAICS-22 Cogen")),FALSE,IF(AND($P$3=FALSE,OR(F2801="Commercial NAICS Cogen",F2801="Commercial NAICS Non-Cogen",F2801="Industrial NAICS Cogen", F2801="industrial NAICS non-Cogen")),FALSE, TRUE))</f>
        <v/>
      </c>
    </row>
    <row r="2802">
      <c r="A2802" s="129" t="n">
        <v>54087</v>
      </c>
      <c r="B2802" s="130" t="inlineStr">
        <is>
          <t>International Paper Georgetown Mill</t>
        </is>
      </c>
      <c r="C2802" s="130" t="inlineStr">
        <is>
          <t>International Paper Co-GT Mill</t>
        </is>
      </c>
      <c r="D2802" s="129" t="n">
        <v>9390</v>
      </c>
      <c r="E2802" s="130" t="inlineStr">
        <is>
          <t>SC</t>
        </is>
      </c>
      <c r="F2802" s="130" t="inlineStr">
        <is>
          <t>Industrial NAICS Cogen</t>
        </is>
      </c>
      <c r="G2802" s="130" t="inlineStr">
        <is>
          <t>ST</t>
        </is>
      </c>
      <c r="H2802" s="130" t="inlineStr">
        <is>
          <t>RFO</t>
        </is>
      </c>
      <c r="I2802" s="130" t="inlineStr">
        <is>
          <t>RFO</t>
        </is>
      </c>
      <c r="J2802" s="131" t="n">
        <v>2712.04</v>
      </c>
      <c r="K2802" s="129" t="n">
        <v>2020</v>
      </c>
      <c r="L2802" s="120">
        <f>IF(VLOOKUP(H2802,'Cross-Page Data'!$D$4:$F$48,3,FALSE)="natural gas",VLOOKUP(G2802,'Cross-Page Data'!$I$4:$J$19,2,FALSE),IF(VLOOKUP(H2802,'Cross-Page Data'!$D$4:$F$48,3,FALSE)="solar",IF(G2802="PV","solar PV","solar thermal"),IF(VLOOKUP(H2802,'Cross-Page Data'!$D$4:$F$48,3,FALSE)="wind",VLOOKUP(G2802,'Cross-Page Data'!$I$4:$J$19,2,FALSE),IF(VLOOKUP(H2802,'Cross-Page Data'!$D$4:$F$48,3,FALSE)="hydro",VLOOKUP(G2802,'Cross-Page Data'!$I$4:$J$19,2,FALSE),VLOOKUP(H2802,'Cross-Page Data'!$D$4:$F$48,3,FALSE)))))</f>
        <v/>
      </c>
      <c r="M2802" s="120">
        <f>IF(AND($P$2=FALSE,OR(F2802="Commercial NAICS Cogen",F2802="Industrial NAICS Cogen",F2802="NAICS-22 Cogen")),FALSE,IF(AND($P$3=FALSE,OR(F2802="Commercial NAICS Cogen",F2802="Commercial NAICS Non-Cogen",F2802="Industrial NAICS Cogen", F2802="industrial NAICS non-Cogen")),FALSE, TRUE))</f>
        <v/>
      </c>
    </row>
    <row r="2803">
      <c r="A2803" s="129" t="n">
        <v>54087</v>
      </c>
      <c r="B2803" s="130" t="inlineStr">
        <is>
          <t>International Paper Georgetown Mill</t>
        </is>
      </c>
      <c r="C2803" s="130" t="inlineStr">
        <is>
          <t>International Paper Co-GT Mill</t>
        </is>
      </c>
      <c r="D2803" s="129" t="n">
        <v>9390</v>
      </c>
      <c r="E2803" s="130" t="inlineStr">
        <is>
          <t>SC</t>
        </is>
      </c>
      <c r="F2803" s="130" t="inlineStr">
        <is>
          <t>Industrial NAICS Cogen</t>
        </is>
      </c>
      <c r="G2803" s="130" t="inlineStr">
        <is>
          <t>ST</t>
        </is>
      </c>
      <c r="H2803" s="130" t="inlineStr">
        <is>
          <t>TDF</t>
        </is>
      </c>
      <c r="I2803" s="130" t="inlineStr">
        <is>
          <t>OTH</t>
        </is>
      </c>
      <c r="J2803" s="131" t="n">
        <v>36655.815</v>
      </c>
      <c r="K2803" s="129" t="n">
        <v>2020</v>
      </c>
      <c r="L2803" s="120">
        <f>IF(VLOOKUP(H2803,'Cross-Page Data'!$D$4:$F$48,3,FALSE)="natural gas",VLOOKUP(G2803,'Cross-Page Data'!$I$4:$J$19,2,FALSE),IF(VLOOKUP(H2803,'Cross-Page Data'!$D$4:$F$48,3,FALSE)="solar",IF(G2803="PV","solar PV","solar thermal"),IF(VLOOKUP(H2803,'Cross-Page Data'!$D$4:$F$48,3,FALSE)="wind",VLOOKUP(G2803,'Cross-Page Data'!$I$4:$J$19,2,FALSE),IF(VLOOKUP(H2803,'Cross-Page Data'!$D$4:$F$48,3,FALSE)="hydro",VLOOKUP(G2803,'Cross-Page Data'!$I$4:$J$19,2,FALSE),VLOOKUP(H2803,'Cross-Page Data'!$D$4:$F$48,3,FALSE)))))</f>
        <v/>
      </c>
      <c r="M2803" s="120">
        <f>IF(AND($P$2=FALSE,OR(F2803="Commercial NAICS Cogen",F2803="Industrial NAICS Cogen",F2803="NAICS-22 Cogen")),FALSE,IF(AND($P$3=FALSE,OR(F2803="Commercial NAICS Cogen",F2803="Commercial NAICS Non-Cogen",F2803="Industrial NAICS Cogen", F2803="industrial NAICS non-Cogen")),FALSE, TRUE))</f>
        <v/>
      </c>
    </row>
    <row r="2804">
      <c r="A2804" s="129" t="n">
        <v>54087</v>
      </c>
      <c r="B2804" s="130" t="inlineStr">
        <is>
          <t>International Paper Georgetown Mill</t>
        </is>
      </c>
      <c r="C2804" s="130" t="inlineStr">
        <is>
          <t>International Paper Co-GT Mill</t>
        </is>
      </c>
      <c r="D2804" s="129" t="n">
        <v>9390</v>
      </c>
      <c r="E2804" s="130" t="inlineStr">
        <is>
          <t>SC</t>
        </is>
      </c>
      <c r="F2804" s="130" t="inlineStr">
        <is>
          <t>Industrial NAICS Cogen</t>
        </is>
      </c>
      <c r="G2804" s="130" t="inlineStr">
        <is>
          <t>ST</t>
        </is>
      </c>
      <c r="H2804" s="130" t="inlineStr">
        <is>
          <t>WDS</t>
        </is>
      </c>
      <c r="I2804" s="130" t="inlineStr">
        <is>
          <t>WWW</t>
        </is>
      </c>
      <c r="J2804" s="131" t="n">
        <v>109914.82</v>
      </c>
      <c r="K2804" s="129" t="n">
        <v>2020</v>
      </c>
      <c r="L2804" s="120">
        <f>IF(VLOOKUP(H2804,'Cross-Page Data'!$D$4:$F$48,3,FALSE)="natural gas",VLOOKUP(G2804,'Cross-Page Data'!$I$4:$J$19,2,FALSE),IF(VLOOKUP(H2804,'Cross-Page Data'!$D$4:$F$48,3,FALSE)="solar",IF(G2804="PV","solar PV","solar thermal"),IF(VLOOKUP(H2804,'Cross-Page Data'!$D$4:$F$48,3,FALSE)="wind",VLOOKUP(G2804,'Cross-Page Data'!$I$4:$J$19,2,FALSE),IF(VLOOKUP(H2804,'Cross-Page Data'!$D$4:$F$48,3,FALSE)="hydro",VLOOKUP(G2804,'Cross-Page Data'!$I$4:$J$19,2,FALSE),VLOOKUP(H2804,'Cross-Page Data'!$D$4:$F$48,3,FALSE)))))</f>
        <v/>
      </c>
      <c r="M2804" s="120">
        <f>IF(AND($P$2=FALSE,OR(F2804="Commercial NAICS Cogen",F2804="Industrial NAICS Cogen",F2804="NAICS-22 Cogen")),FALSE,IF(AND($P$3=FALSE,OR(F2804="Commercial NAICS Cogen",F2804="Commercial NAICS Non-Cogen",F2804="Industrial NAICS Cogen", F2804="industrial NAICS non-Cogen")),FALSE, TRUE))</f>
        <v/>
      </c>
    </row>
    <row r="2805">
      <c r="A2805" s="129" t="n">
        <v>54091</v>
      </c>
      <c r="B2805" s="130" t="inlineStr">
        <is>
          <t>Mansfield Mill</t>
        </is>
      </c>
      <c r="C2805" s="130" t="inlineStr">
        <is>
          <t>IPC-Mansfield Mill</t>
        </is>
      </c>
      <c r="D2805" s="129" t="n">
        <v>9312</v>
      </c>
      <c r="E2805" s="130" t="inlineStr">
        <is>
          <t>LA</t>
        </is>
      </c>
      <c r="F2805" s="130" t="inlineStr">
        <is>
          <t>Industrial NAICS Cogen</t>
        </is>
      </c>
      <c r="G2805" s="130" t="inlineStr">
        <is>
          <t>GT</t>
        </is>
      </c>
      <c r="H2805" s="130" t="inlineStr">
        <is>
          <t>DFO</t>
        </is>
      </c>
      <c r="I2805" s="130" t="inlineStr">
        <is>
          <t>DFO</t>
        </is>
      </c>
      <c r="J2805" s="131" t="n">
        <v>0</v>
      </c>
      <c r="K2805" s="129" t="n">
        <v>2020</v>
      </c>
      <c r="L2805" s="120">
        <f>IF(VLOOKUP(H2805,'Cross-Page Data'!$D$4:$F$48,3,FALSE)="natural gas",VLOOKUP(G2805,'Cross-Page Data'!$I$4:$J$19,2,FALSE),IF(VLOOKUP(H2805,'Cross-Page Data'!$D$4:$F$48,3,FALSE)="solar",IF(G2805="PV","solar PV","solar thermal"),IF(VLOOKUP(H2805,'Cross-Page Data'!$D$4:$F$48,3,FALSE)="wind",VLOOKUP(G2805,'Cross-Page Data'!$I$4:$J$19,2,FALSE),IF(VLOOKUP(H2805,'Cross-Page Data'!$D$4:$F$48,3,FALSE)="hydro",VLOOKUP(G2805,'Cross-Page Data'!$I$4:$J$19,2,FALSE),VLOOKUP(H2805,'Cross-Page Data'!$D$4:$F$48,3,FALSE)))))</f>
        <v/>
      </c>
      <c r="M2805" s="120">
        <f>IF(AND($P$2=FALSE,OR(F2805="Commercial NAICS Cogen",F2805="Industrial NAICS Cogen",F2805="NAICS-22 Cogen")),FALSE,IF(AND($P$3=FALSE,OR(F2805="Commercial NAICS Cogen",F2805="Commercial NAICS Non-Cogen",F2805="Industrial NAICS Cogen", F2805="industrial NAICS non-Cogen")),FALSE, TRUE))</f>
        <v/>
      </c>
    </row>
    <row r="2806">
      <c r="A2806" s="129" t="n">
        <v>54091</v>
      </c>
      <c r="B2806" s="130" t="inlineStr">
        <is>
          <t>Mansfield Mill</t>
        </is>
      </c>
      <c r="C2806" s="130" t="inlineStr">
        <is>
          <t>IPC-Mansfield Mill</t>
        </is>
      </c>
      <c r="D2806" s="129" t="n">
        <v>9312</v>
      </c>
      <c r="E2806" s="130" t="inlineStr">
        <is>
          <t>LA</t>
        </is>
      </c>
      <c r="F2806" s="130" t="inlineStr">
        <is>
          <t>Industrial NAICS Cogen</t>
        </is>
      </c>
      <c r="G2806" s="130" t="inlineStr">
        <is>
          <t>GT</t>
        </is>
      </c>
      <c r="H2806" s="130" t="inlineStr">
        <is>
          <t>NG</t>
        </is>
      </c>
      <c r="I2806" s="130" t="inlineStr">
        <is>
          <t>NG</t>
        </is>
      </c>
      <c r="J2806" s="131" t="n">
        <v>278226</v>
      </c>
      <c r="K2806" s="129" t="n">
        <v>2020</v>
      </c>
      <c r="L2806" s="120">
        <f>IF(VLOOKUP(H2806,'Cross-Page Data'!$D$4:$F$48,3,FALSE)="natural gas",VLOOKUP(G2806,'Cross-Page Data'!$I$4:$J$19,2,FALSE),IF(VLOOKUP(H2806,'Cross-Page Data'!$D$4:$F$48,3,FALSE)="solar",IF(G2806="PV","solar PV","solar thermal"),IF(VLOOKUP(H2806,'Cross-Page Data'!$D$4:$F$48,3,FALSE)="wind",VLOOKUP(G2806,'Cross-Page Data'!$I$4:$J$19,2,FALSE),IF(VLOOKUP(H2806,'Cross-Page Data'!$D$4:$F$48,3,FALSE)="hydro",VLOOKUP(G2806,'Cross-Page Data'!$I$4:$J$19,2,FALSE),VLOOKUP(H2806,'Cross-Page Data'!$D$4:$F$48,3,FALSE)))))</f>
        <v/>
      </c>
      <c r="M2806" s="120">
        <f>IF(AND($P$2=FALSE,OR(F2806="Commercial NAICS Cogen",F2806="Industrial NAICS Cogen",F2806="NAICS-22 Cogen")),FALSE,IF(AND($P$3=FALSE,OR(F2806="Commercial NAICS Cogen",F2806="Commercial NAICS Non-Cogen",F2806="Industrial NAICS Cogen", F2806="industrial NAICS non-Cogen")),FALSE, TRUE))</f>
        <v/>
      </c>
    </row>
    <row r="2807">
      <c r="A2807" s="129" t="n">
        <v>54091</v>
      </c>
      <c r="B2807" s="130" t="inlineStr">
        <is>
          <t>Mansfield Mill</t>
        </is>
      </c>
      <c r="C2807" s="130" t="inlineStr">
        <is>
          <t>IPC-Mansfield Mill</t>
        </is>
      </c>
      <c r="D2807" s="129" t="n">
        <v>9312</v>
      </c>
      <c r="E2807" s="130" t="inlineStr">
        <is>
          <t>LA</t>
        </is>
      </c>
      <c r="F2807" s="130" t="inlineStr">
        <is>
          <t>Industrial NAICS Cogen</t>
        </is>
      </c>
      <c r="G2807" s="130" t="inlineStr">
        <is>
          <t>GT</t>
        </is>
      </c>
      <c r="H2807" s="130" t="inlineStr">
        <is>
          <t>RFO</t>
        </is>
      </c>
      <c r="I2807" s="130" t="inlineStr">
        <is>
          <t>RFO</t>
        </is>
      </c>
      <c r="J2807" s="131" t="n">
        <v>0</v>
      </c>
      <c r="K2807" s="129" t="n">
        <v>2020</v>
      </c>
      <c r="L2807" s="120">
        <f>IF(VLOOKUP(H2807,'Cross-Page Data'!$D$4:$F$48,3,FALSE)="natural gas",VLOOKUP(G2807,'Cross-Page Data'!$I$4:$J$19,2,FALSE),IF(VLOOKUP(H2807,'Cross-Page Data'!$D$4:$F$48,3,FALSE)="solar",IF(G2807="PV","solar PV","solar thermal"),IF(VLOOKUP(H2807,'Cross-Page Data'!$D$4:$F$48,3,FALSE)="wind",VLOOKUP(G2807,'Cross-Page Data'!$I$4:$J$19,2,FALSE),IF(VLOOKUP(H2807,'Cross-Page Data'!$D$4:$F$48,3,FALSE)="hydro",VLOOKUP(G2807,'Cross-Page Data'!$I$4:$J$19,2,FALSE),VLOOKUP(H2807,'Cross-Page Data'!$D$4:$F$48,3,FALSE)))))</f>
        <v/>
      </c>
      <c r="M2807" s="120">
        <f>IF(AND($P$2=FALSE,OR(F2807="Commercial NAICS Cogen",F2807="Industrial NAICS Cogen",F2807="NAICS-22 Cogen")),FALSE,IF(AND($P$3=FALSE,OR(F2807="Commercial NAICS Cogen",F2807="Commercial NAICS Non-Cogen",F2807="Industrial NAICS Cogen", F2807="industrial NAICS non-Cogen")),FALSE, TRUE))</f>
        <v/>
      </c>
    </row>
    <row r="2808">
      <c r="A2808" s="129" t="n">
        <v>54091</v>
      </c>
      <c r="B2808" s="130" t="inlineStr">
        <is>
          <t>Mansfield Mill</t>
        </is>
      </c>
      <c r="C2808" s="130" t="inlineStr">
        <is>
          <t>IPC-Mansfield Mill</t>
        </is>
      </c>
      <c r="D2808" s="129" t="n">
        <v>9312</v>
      </c>
      <c r="E2808" s="130" t="inlineStr">
        <is>
          <t>LA</t>
        </is>
      </c>
      <c r="F2808" s="130" t="inlineStr">
        <is>
          <t>Industrial NAICS Cogen</t>
        </is>
      </c>
      <c r="G2808" s="130" t="inlineStr">
        <is>
          <t>ST</t>
        </is>
      </c>
      <c r="H2808" s="130" t="inlineStr">
        <is>
          <t>BIT</t>
        </is>
      </c>
      <c r="I2808" s="130" t="inlineStr">
        <is>
          <t>COL</t>
        </is>
      </c>
      <c r="J2808" s="131" t="n">
        <v>0</v>
      </c>
      <c r="K2808" s="129" t="n">
        <v>2020</v>
      </c>
      <c r="L2808" s="120">
        <f>IF(VLOOKUP(H2808,'Cross-Page Data'!$D$4:$F$48,3,FALSE)="natural gas",VLOOKUP(G2808,'Cross-Page Data'!$I$4:$J$19,2,FALSE),IF(VLOOKUP(H2808,'Cross-Page Data'!$D$4:$F$48,3,FALSE)="solar",IF(G2808="PV","solar PV","solar thermal"),IF(VLOOKUP(H2808,'Cross-Page Data'!$D$4:$F$48,3,FALSE)="wind",VLOOKUP(G2808,'Cross-Page Data'!$I$4:$J$19,2,FALSE),IF(VLOOKUP(H2808,'Cross-Page Data'!$D$4:$F$48,3,FALSE)="hydro",VLOOKUP(G2808,'Cross-Page Data'!$I$4:$J$19,2,FALSE),VLOOKUP(H2808,'Cross-Page Data'!$D$4:$F$48,3,FALSE)))))</f>
        <v/>
      </c>
      <c r="M2808" s="120">
        <f>IF(AND($P$2=FALSE,OR(F2808="Commercial NAICS Cogen",F2808="Industrial NAICS Cogen",F2808="NAICS-22 Cogen")),FALSE,IF(AND($P$3=FALSE,OR(F2808="Commercial NAICS Cogen",F2808="Commercial NAICS Non-Cogen",F2808="Industrial NAICS Cogen", F2808="industrial NAICS non-Cogen")),FALSE, TRUE))</f>
        <v/>
      </c>
    </row>
    <row r="2809">
      <c r="A2809" s="129" t="n">
        <v>54091</v>
      </c>
      <c r="B2809" s="130" t="inlineStr">
        <is>
          <t>Mansfield Mill</t>
        </is>
      </c>
      <c r="C2809" s="130" t="inlineStr">
        <is>
          <t>IPC-Mansfield Mill</t>
        </is>
      </c>
      <c r="D2809" s="129" t="n">
        <v>9312</v>
      </c>
      <c r="E2809" s="130" t="inlineStr">
        <is>
          <t>LA</t>
        </is>
      </c>
      <c r="F2809" s="130" t="inlineStr">
        <is>
          <t>Industrial NAICS Cogen</t>
        </is>
      </c>
      <c r="G2809" s="130" t="inlineStr">
        <is>
          <t>ST</t>
        </is>
      </c>
      <c r="H2809" s="130" t="inlineStr">
        <is>
          <t>BLQ</t>
        </is>
      </c>
      <c r="I2809" s="130" t="inlineStr">
        <is>
          <t>WWW</t>
        </is>
      </c>
      <c r="J2809" s="131" t="n">
        <v>311529.53</v>
      </c>
      <c r="K2809" s="129" t="n">
        <v>2020</v>
      </c>
      <c r="L2809" s="120">
        <f>IF(VLOOKUP(H2809,'Cross-Page Data'!$D$4:$F$48,3,FALSE)="natural gas",VLOOKUP(G2809,'Cross-Page Data'!$I$4:$J$19,2,FALSE),IF(VLOOKUP(H2809,'Cross-Page Data'!$D$4:$F$48,3,FALSE)="solar",IF(G2809="PV","solar PV","solar thermal"),IF(VLOOKUP(H2809,'Cross-Page Data'!$D$4:$F$48,3,FALSE)="wind",VLOOKUP(G2809,'Cross-Page Data'!$I$4:$J$19,2,FALSE),IF(VLOOKUP(H2809,'Cross-Page Data'!$D$4:$F$48,3,FALSE)="hydro",VLOOKUP(G2809,'Cross-Page Data'!$I$4:$J$19,2,FALSE),VLOOKUP(H2809,'Cross-Page Data'!$D$4:$F$48,3,FALSE)))))</f>
        <v/>
      </c>
      <c r="M2809" s="120">
        <f>IF(AND($P$2=FALSE,OR(F2809="Commercial NAICS Cogen",F2809="Industrial NAICS Cogen",F2809="NAICS-22 Cogen")),FALSE,IF(AND($P$3=FALSE,OR(F2809="Commercial NAICS Cogen",F2809="Commercial NAICS Non-Cogen",F2809="Industrial NAICS Cogen", F2809="industrial NAICS non-Cogen")),FALSE, TRUE))</f>
        <v/>
      </c>
    </row>
    <row r="2810">
      <c r="A2810" s="129" t="n">
        <v>54091</v>
      </c>
      <c r="B2810" s="130" t="inlineStr">
        <is>
          <t>Mansfield Mill</t>
        </is>
      </c>
      <c r="C2810" s="130" t="inlineStr">
        <is>
          <t>IPC-Mansfield Mill</t>
        </is>
      </c>
      <c r="D2810" s="129" t="n">
        <v>9312</v>
      </c>
      <c r="E2810" s="130" t="inlineStr">
        <is>
          <t>LA</t>
        </is>
      </c>
      <c r="F2810" s="130" t="inlineStr">
        <is>
          <t>Industrial NAICS Cogen</t>
        </is>
      </c>
      <c r="G2810" s="130" t="inlineStr">
        <is>
          <t>ST</t>
        </is>
      </c>
      <c r="H2810" s="130" t="inlineStr">
        <is>
          <t>DFO</t>
        </is>
      </c>
      <c r="I2810" s="130" t="inlineStr">
        <is>
          <t>DFO</t>
        </is>
      </c>
      <c r="J2810" s="131" t="n">
        <v>0</v>
      </c>
      <c r="K2810" s="129" t="n">
        <v>2020</v>
      </c>
      <c r="L2810" s="120">
        <f>IF(VLOOKUP(H2810,'Cross-Page Data'!$D$4:$F$48,3,FALSE)="natural gas",VLOOKUP(G2810,'Cross-Page Data'!$I$4:$J$19,2,FALSE),IF(VLOOKUP(H2810,'Cross-Page Data'!$D$4:$F$48,3,FALSE)="solar",IF(G2810="PV","solar PV","solar thermal"),IF(VLOOKUP(H2810,'Cross-Page Data'!$D$4:$F$48,3,FALSE)="wind",VLOOKUP(G2810,'Cross-Page Data'!$I$4:$J$19,2,FALSE),IF(VLOOKUP(H2810,'Cross-Page Data'!$D$4:$F$48,3,FALSE)="hydro",VLOOKUP(G2810,'Cross-Page Data'!$I$4:$J$19,2,FALSE),VLOOKUP(H2810,'Cross-Page Data'!$D$4:$F$48,3,FALSE)))))</f>
        <v/>
      </c>
      <c r="M2810" s="120">
        <f>IF(AND($P$2=FALSE,OR(F2810="Commercial NAICS Cogen",F2810="Industrial NAICS Cogen",F2810="NAICS-22 Cogen")),FALSE,IF(AND($P$3=FALSE,OR(F2810="Commercial NAICS Cogen",F2810="Commercial NAICS Non-Cogen",F2810="Industrial NAICS Cogen", F2810="industrial NAICS non-Cogen")),FALSE, TRUE))</f>
        <v/>
      </c>
    </row>
    <row r="2811">
      <c r="A2811" s="129" t="n">
        <v>54091</v>
      </c>
      <c r="B2811" s="130" t="inlineStr">
        <is>
          <t>Mansfield Mill</t>
        </is>
      </c>
      <c r="C2811" s="130" t="inlineStr">
        <is>
          <t>IPC-Mansfield Mill</t>
        </is>
      </c>
      <c r="D2811" s="129" t="n">
        <v>9312</v>
      </c>
      <c r="E2811" s="130" t="inlineStr">
        <is>
          <t>LA</t>
        </is>
      </c>
      <c r="F2811" s="130" t="inlineStr">
        <is>
          <t>Industrial NAICS Cogen</t>
        </is>
      </c>
      <c r="G2811" s="130" t="inlineStr">
        <is>
          <t>ST</t>
        </is>
      </c>
      <c r="H2811" s="130" t="inlineStr">
        <is>
          <t>NG</t>
        </is>
      </c>
      <c r="I2811" s="130" t="inlineStr">
        <is>
          <t>NG</t>
        </is>
      </c>
      <c r="J2811" s="131" t="n">
        <v>202171.6</v>
      </c>
      <c r="K2811" s="129" t="n">
        <v>2020</v>
      </c>
      <c r="L2811" s="120">
        <f>IF(VLOOKUP(H2811,'Cross-Page Data'!$D$4:$F$48,3,FALSE)="natural gas",VLOOKUP(G2811,'Cross-Page Data'!$I$4:$J$19,2,FALSE),IF(VLOOKUP(H2811,'Cross-Page Data'!$D$4:$F$48,3,FALSE)="solar",IF(G2811="PV","solar PV","solar thermal"),IF(VLOOKUP(H2811,'Cross-Page Data'!$D$4:$F$48,3,FALSE)="wind",VLOOKUP(G2811,'Cross-Page Data'!$I$4:$J$19,2,FALSE),IF(VLOOKUP(H2811,'Cross-Page Data'!$D$4:$F$48,3,FALSE)="hydro",VLOOKUP(G2811,'Cross-Page Data'!$I$4:$J$19,2,FALSE),VLOOKUP(H2811,'Cross-Page Data'!$D$4:$F$48,3,FALSE)))))</f>
        <v/>
      </c>
      <c r="M2811" s="120">
        <f>IF(AND($P$2=FALSE,OR(F2811="Commercial NAICS Cogen",F2811="Industrial NAICS Cogen",F2811="NAICS-22 Cogen")),FALSE,IF(AND($P$3=FALSE,OR(F2811="Commercial NAICS Cogen",F2811="Commercial NAICS Non-Cogen",F2811="Industrial NAICS Cogen", F2811="industrial NAICS non-Cogen")),FALSE, TRUE))</f>
        <v/>
      </c>
    </row>
    <row r="2812">
      <c r="A2812" s="129" t="n">
        <v>54091</v>
      </c>
      <c r="B2812" s="130" t="inlineStr">
        <is>
          <t>Mansfield Mill</t>
        </is>
      </c>
      <c r="C2812" s="130" t="inlineStr">
        <is>
          <t>IPC-Mansfield Mill</t>
        </is>
      </c>
      <c r="D2812" s="129" t="n">
        <v>9312</v>
      </c>
      <c r="E2812" s="130" t="inlineStr">
        <is>
          <t>LA</t>
        </is>
      </c>
      <c r="F2812" s="130" t="inlineStr">
        <is>
          <t>Industrial NAICS Cogen</t>
        </is>
      </c>
      <c r="G2812" s="130" t="inlineStr">
        <is>
          <t>ST</t>
        </is>
      </c>
      <c r="H2812" s="130" t="inlineStr">
        <is>
          <t>RFO</t>
        </is>
      </c>
      <c r="I2812" s="130" t="inlineStr">
        <is>
          <t>RFO</t>
        </is>
      </c>
      <c r="J2812" s="131" t="n">
        <v>0</v>
      </c>
      <c r="K2812" s="129" t="n">
        <v>2020</v>
      </c>
      <c r="L2812" s="120">
        <f>IF(VLOOKUP(H2812,'Cross-Page Data'!$D$4:$F$48,3,FALSE)="natural gas",VLOOKUP(G2812,'Cross-Page Data'!$I$4:$J$19,2,FALSE),IF(VLOOKUP(H2812,'Cross-Page Data'!$D$4:$F$48,3,FALSE)="solar",IF(G2812="PV","solar PV","solar thermal"),IF(VLOOKUP(H2812,'Cross-Page Data'!$D$4:$F$48,3,FALSE)="wind",VLOOKUP(G2812,'Cross-Page Data'!$I$4:$J$19,2,FALSE),IF(VLOOKUP(H2812,'Cross-Page Data'!$D$4:$F$48,3,FALSE)="hydro",VLOOKUP(G2812,'Cross-Page Data'!$I$4:$J$19,2,FALSE),VLOOKUP(H2812,'Cross-Page Data'!$D$4:$F$48,3,FALSE)))))</f>
        <v/>
      </c>
      <c r="M2812" s="120">
        <f>IF(AND($P$2=FALSE,OR(F2812="Commercial NAICS Cogen",F2812="Industrial NAICS Cogen",F2812="NAICS-22 Cogen")),FALSE,IF(AND($P$3=FALSE,OR(F2812="Commercial NAICS Cogen",F2812="Commercial NAICS Non-Cogen",F2812="Industrial NAICS Cogen", F2812="industrial NAICS non-Cogen")),FALSE, TRUE))</f>
        <v/>
      </c>
    </row>
    <row r="2813">
      <c r="A2813" s="129" t="n">
        <v>54091</v>
      </c>
      <c r="B2813" s="130" t="inlineStr">
        <is>
          <t>Mansfield Mill</t>
        </is>
      </c>
      <c r="C2813" s="130" t="inlineStr">
        <is>
          <t>IPC-Mansfield Mill</t>
        </is>
      </c>
      <c r="D2813" s="129" t="n">
        <v>9312</v>
      </c>
      <c r="E2813" s="130" t="inlineStr">
        <is>
          <t>LA</t>
        </is>
      </c>
      <c r="F2813" s="130" t="inlineStr">
        <is>
          <t>Industrial NAICS Cogen</t>
        </is>
      </c>
      <c r="G2813" s="130" t="inlineStr">
        <is>
          <t>ST</t>
        </is>
      </c>
      <c r="H2813" s="130" t="inlineStr">
        <is>
          <t>TDF</t>
        </is>
      </c>
      <c r="I2813" s="130" t="inlineStr">
        <is>
          <t>OTH</t>
        </is>
      </c>
      <c r="J2813" s="131" t="n">
        <v>23450.166</v>
      </c>
      <c r="K2813" s="129" t="n">
        <v>2020</v>
      </c>
      <c r="L2813" s="120">
        <f>IF(VLOOKUP(H2813,'Cross-Page Data'!$D$4:$F$48,3,FALSE)="natural gas",VLOOKUP(G2813,'Cross-Page Data'!$I$4:$J$19,2,FALSE),IF(VLOOKUP(H2813,'Cross-Page Data'!$D$4:$F$48,3,FALSE)="solar",IF(G2813="PV","solar PV","solar thermal"),IF(VLOOKUP(H2813,'Cross-Page Data'!$D$4:$F$48,3,FALSE)="wind",VLOOKUP(G2813,'Cross-Page Data'!$I$4:$J$19,2,FALSE),IF(VLOOKUP(H2813,'Cross-Page Data'!$D$4:$F$48,3,FALSE)="hydro",VLOOKUP(G2813,'Cross-Page Data'!$I$4:$J$19,2,FALSE),VLOOKUP(H2813,'Cross-Page Data'!$D$4:$F$48,3,FALSE)))))</f>
        <v/>
      </c>
      <c r="M2813" s="120">
        <f>IF(AND($P$2=FALSE,OR(F2813="Commercial NAICS Cogen",F2813="Industrial NAICS Cogen",F2813="NAICS-22 Cogen")),FALSE,IF(AND($P$3=FALSE,OR(F2813="Commercial NAICS Cogen",F2813="Commercial NAICS Non-Cogen",F2813="Industrial NAICS Cogen", F2813="industrial NAICS non-Cogen")),FALSE, TRUE))</f>
        <v/>
      </c>
    </row>
    <row r="2814">
      <c r="A2814" s="129" t="n">
        <v>54091</v>
      </c>
      <c r="B2814" s="130" t="inlineStr">
        <is>
          <t>Mansfield Mill</t>
        </is>
      </c>
      <c r="C2814" s="130" t="inlineStr">
        <is>
          <t>IPC-Mansfield Mill</t>
        </is>
      </c>
      <c r="D2814" s="129" t="n">
        <v>9312</v>
      </c>
      <c r="E2814" s="130" t="inlineStr">
        <is>
          <t>LA</t>
        </is>
      </c>
      <c r="F2814" s="130" t="inlineStr">
        <is>
          <t>Industrial NAICS Cogen</t>
        </is>
      </c>
      <c r="G2814" s="130" t="inlineStr">
        <is>
          <t>ST</t>
        </is>
      </c>
      <c r="H2814" s="130" t="inlineStr">
        <is>
          <t>WDS</t>
        </is>
      </c>
      <c r="I2814" s="130" t="inlineStr">
        <is>
          <t>WWW</t>
        </is>
      </c>
      <c r="J2814" s="131" t="n">
        <v>120158.71</v>
      </c>
      <c r="K2814" s="129" t="n">
        <v>2020</v>
      </c>
      <c r="L2814" s="120">
        <f>IF(VLOOKUP(H2814,'Cross-Page Data'!$D$4:$F$48,3,FALSE)="natural gas",VLOOKUP(G2814,'Cross-Page Data'!$I$4:$J$19,2,FALSE),IF(VLOOKUP(H2814,'Cross-Page Data'!$D$4:$F$48,3,FALSE)="solar",IF(G2814="PV","solar PV","solar thermal"),IF(VLOOKUP(H2814,'Cross-Page Data'!$D$4:$F$48,3,FALSE)="wind",VLOOKUP(G2814,'Cross-Page Data'!$I$4:$J$19,2,FALSE),IF(VLOOKUP(H2814,'Cross-Page Data'!$D$4:$F$48,3,FALSE)="hydro",VLOOKUP(G2814,'Cross-Page Data'!$I$4:$J$19,2,FALSE),VLOOKUP(H2814,'Cross-Page Data'!$D$4:$F$48,3,FALSE)))))</f>
        <v/>
      </c>
      <c r="M2814" s="120">
        <f>IF(AND($P$2=FALSE,OR(F2814="Commercial NAICS Cogen",F2814="Industrial NAICS Cogen",F2814="NAICS-22 Cogen")),FALSE,IF(AND($P$3=FALSE,OR(F2814="Commercial NAICS Cogen",F2814="Commercial NAICS Non-Cogen",F2814="Industrial NAICS Cogen", F2814="industrial NAICS non-Cogen")),FALSE, TRUE))</f>
        <v/>
      </c>
    </row>
    <row r="2815">
      <c r="A2815" s="129" t="n">
        <v>54091</v>
      </c>
      <c r="B2815" s="130" t="inlineStr">
        <is>
          <t>Mansfield Mill</t>
        </is>
      </c>
      <c r="C2815" s="130" t="inlineStr">
        <is>
          <t>IPC-Mansfield Mill</t>
        </is>
      </c>
      <c r="D2815" s="129" t="n">
        <v>9312</v>
      </c>
      <c r="E2815" s="130" t="inlineStr">
        <is>
          <t>LA</t>
        </is>
      </c>
      <c r="F2815" s="130" t="inlineStr">
        <is>
          <t>Industrial NAICS Cogen</t>
        </is>
      </c>
      <c r="G2815" s="130" t="inlineStr">
        <is>
          <t>ST</t>
        </is>
      </c>
      <c r="H2815" s="130" t="inlineStr">
        <is>
          <t>WO</t>
        </is>
      </c>
      <c r="I2815" s="130" t="inlineStr">
        <is>
          <t>WOO</t>
        </is>
      </c>
      <c r="J2815" s="131" t="n">
        <v>0</v>
      </c>
      <c r="K2815" s="129" t="n">
        <v>2020</v>
      </c>
      <c r="L2815" s="120">
        <f>IF(VLOOKUP(H2815,'Cross-Page Data'!$D$4:$F$48,3,FALSE)="natural gas",VLOOKUP(G2815,'Cross-Page Data'!$I$4:$J$19,2,FALSE),IF(VLOOKUP(H2815,'Cross-Page Data'!$D$4:$F$48,3,FALSE)="solar",IF(G2815="PV","solar PV","solar thermal"),IF(VLOOKUP(H2815,'Cross-Page Data'!$D$4:$F$48,3,FALSE)="wind",VLOOKUP(G2815,'Cross-Page Data'!$I$4:$J$19,2,FALSE),IF(VLOOKUP(H2815,'Cross-Page Data'!$D$4:$F$48,3,FALSE)="hydro",VLOOKUP(G2815,'Cross-Page Data'!$I$4:$J$19,2,FALSE),VLOOKUP(H2815,'Cross-Page Data'!$D$4:$F$48,3,FALSE)))))</f>
        <v/>
      </c>
      <c r="M2815" s="120">
        <f>IF(AND($P$2=FALSE,OR(F2815="Commercial NAICS Cogen",F2815="Industrial NAICS Cogen",F2815="NAICS-22 Cogen")),FALSE,IF(AND($P$3=FALSE,OR(F2815="Commercial NAICS Cogen",F2815="Commercial NAICS Non-Cogen",F2815="Industrial NAICS Cogen", F2815="industrial NAICS non-Cogen")),FALSE, TRUE))</f>
        <v/>
      </c>
    </row>
    <row r="2816">
      <c r="A2816" s="129" t="n">
        <v>54098</v>
      </c>
      <c r="B2816" s="130" t="inlineStr">
        <is>
          <t>Kaukauna Paper Mill</t>
        </is>
      </c>
      <c r="C2816" s="130" t="inlineStr">
        <is>
          <t>Thilmany LLC</t>
        </is>
      </c>
      <c r="D2816" s="129" t="n">
        <v>54738</v>
      </c>
      <c r="E2816" s="130" t="inlineStr">
        <is>
          <t>WI</t>
        </is>
      </c>
      <c r="F2816" s="130" t="inlineStr">
        <is>
          <t>Industrial NAICS Cogen</t>
        </is>
      </c>
      <c r="G2816" s="130" t="inlineStr">
        <is>
          <t>ST</t>
        </is>
      </c>
      <c r="H2816" s="130" t="inlineStr">
        <is>
          <t>BIT</t>
        </is>
      </c>
      <c r="I2816" s="130" t="inlineStr">
        <is>
          <t>COL</t>
        </is>
      </c>
      <c r="J2816" s="131" t="n">
        <v>63793.573</v>
      </c>
      <c r="K2816" s="129" t="n">
        <v>2020</v>
      </c>
      <c r="L2816" s="120">
        <f>IF(VLOOKUP(H2816,'Cross-Page Data'!$D$4:$F$48,3,FALSE)="natural gas",VLOOKUP(G2816,'Cross-Page Data'!$I$4:$J$19,2,FALSE),IF(VLOOKUP(H2816,'Cross-Page Data'!$D$4:$F$48,3,FALSE)="solar",IF(G2816="PV","solar PV","solar thermal"),IF(VLOOKUP(H2816,'Cross-Page Data'!$D$4:$F$48,3,FALSE)="wind",VLOOKUP(G2816,'Cross-Page Data'!$I$4:$J$19,2,FALSE),IF(VLOOKUP(H2816,'Cross-Page Data'!$D$4:$F$48,3,FALSE)="hydro",VLOOKUP(G2816,'Cross-Page Data'!$I$4:$J$19,2,FALSE),VLOOKUP(H2816,'Cross-Page Data'!$D$4:$F$48,3,FALSE)))))</f>
        <v/>
      </c>
      <c r="M2816" s="120">
        <f>IF(AND($P$2=FALSE,OR(F2816="Commercial NAICS Cogen",F2816="Industrial NAICS Cogen",F2816="NAICS-22 Cogen")),FALSE,IF(AND($P$3=FALSE,OR(F2816="Commercial NAICS Cogen",F2816="Commercial NAICS Non-Cogen",F2816="Industrial NAICS Cogen", F2816="industrial NAICS non-Cogen")),FALSE, TRUE))</f>
        <v/>
      </c>
    </row>
    <row r="2817">
      <c r="A2817" s="129" t="n">
        <v>54098</v>
      </c>
      <c r="B2817" s="130" t="inlineStr">
        <is>
          <t>Kaukauna Paper Mill</t>
        </is>
      </c>
      <c r="C2817" s="130" t="inlineStr">
        <is>
          <t>Thilmany LLC</t>
        </is>
      </c>
      <c r="D2817" s="129" t="n">
        <v>54738</v>
      </c>
      <c r="E2817" s="130" t="inlineStr">
        <is>
          <t>WI</t>
        </is>
      </c>
      <c r="F2817" s="130" t="inlineStr">
        <is>
          <t>Industrial NAICS Cogen</t>
        </is>
      </c>
      <c r="G2817" s="130" t="inlineStr">
        <is>
          <t>ST</t>
        </is>
      </c>
      <c r="H2817" s="130" t="inlineStr">
        <is>
          <t>BLQ</t>
        </is>
      </c>
      <c r="I2817" s="130" t="inlineStr">
        <is>
          <t>WWW</t>
        </is>
      </c>
      <c r="J2817" s="131" t="n">
        <v>85959.249</v>
      </c>
      <c r="K2817" s="129" t="n">
        <v>2020</v>
      </c>
      <c r="L2817" s="120">
        <f>IF(VLOOKUP(H2817,'Cross-Page Data'!$D$4:$F$48,3,FALSE)="natural gas",VLOOKUP(G2817,'Cross-Page Data'!$I$4:$J$19,2,FALSE),IF(VLOOKUP(H2817,'Cross-Page Data'!$D$4:$F$48,3,FALSE)="solar",IF(G2817="PV","solar PV","solar thermal"),IF(VLOOKUP(H2817,'Cross-Page Data'!$D$4:$F$48,3,FALSE)="wind",VLOOKUP(G2817,'Cross-Page Data'!$I$4:$J$19,2,FALSE),IF(VLOOKUP(H2817,'Cross-Page Data'!$D$4:$F$48,3,FALSE)="hydro",VLOOKUP(G2817,'Cross-Page Data'!$I$4:$J$19,2,FALSE),VLOOKUP(H2817,'Cross-Page Data'!$D$4:$F$48,3,FALSE)))))</f>
        <v/>
      </c>
      <c r="M2817" s="120">
        <f>IF(AND($P$2=FALSE,OR(F2817="Commercial NAICS Cogen",F2817="Industrial NAICS Cogen",F2817="NAICS-22 Cogen")),FALSE,IF(AND($P$3=FALSE,OR(F2817="Commercial NAICS Cogen",F2817="Commercial NAICS Non-Cogen",F2817="Industrial NAICS Cogen", F2817="industrial NAICS non-Cogen")),FALSE, TRUE))</f>
        <v/>
      </c>
    </row>
    <row r="2818">
      <c r="A2818" s="129" t="n">
        <v>54098</v>
      </c>
      <c r="B2818" s="130" t="inlineStr">
        <is>
          <t>Kaukauna Paper Mill</t>
        </is>
      </c>
      <c r="C2818" s="130" t="inlineStr">
        <is>
          <t>Thilmany LLC</t>
        </is>
      </c>
      <c r="D2818" s="129" t="n">
        <v>54738</v>
      </c>
      <c r="E2818" s="130" t="inlineStr">
        <is>
          <t>WI</t>
        </is>
      </c>
      <c r="F2818" s="130" t="inlineStr">
        <is>
          <t>Industrial NAICS Cogen</t>
        </is>
      </c>
      <c r="G2818" s="130" t="inlineStr">
        <is>
          <t>ST</t>
        </is>
      </c>
      <c r="H2818" s="130" t="inlineStr">
        <is>
          <t>DFO</t>
        </is>
      </c>
      <c r="I2818" s="130" t="inlineStr">
        <is>
          <t>DFO</t>
        </is>
      </c>
      <c r="J2818" s="131" t="n">
        <v>0</v>
      </c>
      <c r="K2818" s="129" t="n">
        <v>2020</v>
      </c>
      <c r="L2818" s="120">
        <f>IF(VLOOKUP(H2818,'Cross-Page Data'!$D$4:$F$48,3,FALSE)="natural gas",VLOOKUP(G2818,'Cross-Page Data'!$I$4:$J$19,2,FALSE),IF(VLOOKUP(H2818,'Cross-Page Data'!$D$4:$F$48,3,FALSE)="solar",IF(G2818="PV","solar PV","solar thermal"),IF(VLOOKUP(H2818,'Cross-Page Data'!$D$4:$F$48,3,FALSE)="wind",VLOOKUP(G2818,'Cross-Page Data'!$I$4:$J$19,2,FALSE),IF(VLOOKUP(H2818,'Cross-Page Data'!$D$4:$F$48,3,FALSE)="hydro",VLOOKUP(G2818,'Cross-Page Data'!$I$4:$J$19,2,FALSE),VLOOKUP(H2818,'Cross-Page Data'!$D$4:$F$48,3,FALSE)))))</f>
        <v/>
      </c>
      <c r="M2818" s="120">
        <f>IF(AND($P$2=FALSE,OR(F2818="Commercial NAICS Cogen",F2818="Industrial NAICS Cogen",F2818="NAICS-22 Cogen")),FALSE,IF(AND($P$3=FALSE,OR(F2818="Commercial NAICS Cogen",F2818="Commercial NAICS Non-Cogen",F2818="Industrial NAICS Cogen", F2818="industrial NAICS non-Cogen")),FALSE, TRUE))</f>
        <v/>
      </c>
    </row>
    <row r="2819">
      <c r="A2819" s="129" t="n">
        <v>54098</v>
      </c>
      <c r="B2819" s="130" t="inlineStr">
        <is>
          <t>Kaukauna Paper Mill</t>
        </is>
      </c>
      <c r="C2819" s="130" t="inlineStr">
        <is>
          <t>Thilmany LLC</t>
        </is>
      </c>
      <c r="D2819" s="129" t="n">
        <v>54738</v>
      </c>
      <c r="E2819" s="130" t="inlineStr">
        <is>
          <t>WI</t>
        </is>
      </c>
      <c r="F2819" s="130" t="inlineStr">
        <is>
          <t>Industrial NAICS Cogen</t>
        </is>
      </c>
      <c r="G2819" s="130" t="inlineStr">
        <is>
          <t>ST</t>
        </is>
      </c>
      <c r="H2819" s="130" t="inlineStr">
        <is>
          <t>NG</t>
        </is>
      </c>
      <c r="I2819" s="130" t="inlineStr">
        <is>
          <t>NG</t>
        </is>
      </c>
      <c r="J2819" s="131" t="n">
        <v>31475.696</v>
      </c>
      <c r="K2819" s="129" t="n">
        <v>2020</v>
      </c>
      <c r="L2819" s="120">
        <f>IF(VLOOKUP(H2819,'Cross-Page Data'!$D$4:$F$48,3,FALSE)="natural gas",VLOOKUP(G2819,'Cross-Page Data'!$I$4:$J$19,2,FALSE),IF(VLOOKUP(H2819,'Cross-Page Data'!$D$4:$F$48,3,FALSE)="solar",IF(G2819="PV","solar PV","solar thermal"),IF(VLOOKUP(H2819,'Cross-Page Data'!$D$4:$F$48,3,FALSE)="wind",VLOOKUP(G2819,'Cross-Page Data'!$I$4:$J$19,2,FALSE),IF(VLOOKUP(H2819,'Cross-Page Data'!$D$4:$F$48,3,FALSE)="hydro",VLOOKUP(G2819,'Cross-Page Data'!$I$4:$J$19,2,FALSE),VLOOKUP(H2819,'Cross-Page Data'!$D$4:$F$48,3,FALSE)))))</f>
        <v/>
      </c>
      <c r="M2819" s="120">
        <f>IF(AND($P$2=FALSE,OR(F2819="Commercial NAICS Cogen",F2819="Industrial NAICS Cogen",F2819="NAICS-22 Cogen")),FALSE,IF(AND($P$3=FALSE,OR(F2819="Commercial NAICS Cogen",F2819="Commercial NAICS Non-Cogen",F2819="Industrial NAICS Cogen", F2819="industrial NAICS non-Cogen")),FALSE, TRUE))</f>
        <v/>
      </c>
    </row>
    <row r="2820">
      <c r="A2820" s="129" t="n">
        <v>54098</v>
      </c>
      <c r="B2820" s="130" t="inlineStr">
        <is>
          <t>Kaukauna Paper Mill</t>
        </is>
      </c>
      <c r="C2820" s="130" t="inlineStr">
        <is>
          <t>Thilmany LLC</t>
        </is>
      </c>
      <c r="D2820" s="129" t="n">
        <v>54738</v>
      </c>
      <c r="E2820" s="130" t="inlineStr">
        <is>
          <t>WI</t>
        </is>
      </c>
      <c r="F2820" s="130" t="inlineStr">
        <is>
          <t>Industrial NAICS Cogen</t>
        </is>
      </c>
      <c r="G2820" s="130" t="inlineStr">
        <is>
          <t>ST</t>
        </is>
      </c>
      <c r="H2820" s="130" t="inlineStr">
        <is>
          <t>PC</t>
        </is>
      </c>
      <c r="I2820" s="130" t="inlineStr">
        <is>
          <t>PC</t>
        </is>
      </c>
      <c r="J2820" s="131" t="n">
        <v>0</v>
      </c>
      <c r="K2820" s="129" t="n">
        <v>2020</v>
      </c>
      <c r="L2820" s="120">
        <f>IF(VLOOKUP(H2820,'Cross-Page Data'!$D$4:$F$48,3,FALSE)="natural gas",VLOOKUP(G2820,'Cross-Page Data'!$I$4:$J$19,2,FALSE),IF(VLOOKUP(H2820,'Cross-Page Data'!$D$4:$F$48,3,FALSE)="solar",IF(G2820="PV","solar PV","solar thermal"),IF(VLOOKUP(H2820,'Cross-Page Data'!$D$4:$F$48,3,FALSE)="wind",VLOOKUP(G2820,'Cross-Page Data'!$I$4:$J$19,2,FALSE),IF(VLOOKUP(H2820,'Cross-Page Data'!$D$4:$F$48,3,FALSE)="hydro",VLOOKUP(G2820,'Cross-Page Data'!$I$4:$J$19,2,FALSE),VLOOKUP(H2820,'Cross-Page Data'!$D$4:$F$48,3,FALSE)))))</f>
        <v/>
      </c>
      <c r="M2820" s="120">
        <f>IF(AND($P$2=FALSE,OR(F2820="Commercial NAICS Cogen",F2820="Industrial NAICS Cogen",F2820="NAICS-22 Cogen")),FALSE,IF(AND($P$3=FALSE,OR(F2820="Commercial NAICS Cogen",F2820="Commercial NAICS Non-Cogen",F2820="Industrial NAICS Cogen", F2820="industrial NAICS non-Cogen")),FALSE, TRUE))</f>
        <v/>
      </c>
    </row>
    <row r="2821">
      <c r="A2821" s="129" t="n">
        <v>54098</v>
      </c>
      <c r="B2821" s="130" t="inlineStr">
        <is>
          <t>Kaukauna Paper Mill</t>
        </is>
      </c>
      <c r="C2821" s="130" t="inlineStr">
        <is>
          <t>Thilmany LLC</t>
        </is>
      </c>
      <c r="D2821" s="129" t="n">
        <v>54738</v>
      </c>
      <c r="E2821" s="130" t="inlineStr">
        <is>
          <t>WI</t>
        </is>
      </c>
      <c r="F2821" s="130" t="inlineStr">
        <is>
          <t>Industrial NAICS Cogen</t>
        </is>
      </c>
      <c r="G2821" s="130" t="inlineStr">
        <is>
          <t>ST</t>
        </is>
      </c>
      <c r="H2821" s="130" t="inlineStr">
        <is>
          <t>RFO</t>
        </is>
      </c>
      <c r="I2821" s="130" t="inlineStr">
        <is>
          <t>RFO</t>
        </is>
      </c>
      <c r="J2821" s="131" t="n">
        <v>288.936</v>
      </c>
      <c r="K2821" s="129" t="n">
        <v>2020</v>
      </c>
      <c r="L2821" s="120">
        <f>IF(VLOOKUP(H2821,'Cross-Page Data'!$D$4:$F$48,3,FALSE)="natural gas",VLOOKUP(G2821,'Cross-Page Data'!$I$4:$J$19,2,FALSE),IF(VLOOKUP(H2821,'Cross-Page Data'!$D$4:$F$48,3,FALSE)="solar",IF(G2821="PV","solar PV","solar thermal"),IF(VLOOKUP(H2821,'Cross-Page Data'!$D$4:$F$48,3,FALSE)="wind",VLOOKUP(G2821,'Cross-Page Data'!$I$4:$J$19,2,FALSE),IF(VLOOKUP(H2821,'Cross-Page Data'!$D$4:$F$48,3,FALSE)="hydro",VLOOKUP(G2821,'Cross-Page Data'!$I$4:$J$19,2,FALSE),VLOOKUP(H2821,'Cross-Page Data'!$D$4:$F$48,3,FALSE)))))</f>
        <v/>
      </c>
      <c r="M2821" s="120">
        <f>IF(AND($P$2=FALSE,OR(F2821="Commercial NAICS Cogen",F2821="Industrial NAICS Cogen",F2821="NAICS-22 Cogen")),FALSE,IF(AND($P$3=FALSE,OR(F2821="Commercial NAICS Cogen",F2821="Commercial NAICS Non-Cogen",F2821="Industrial NAICS Cogen", F2821="industrial NAICS non-Cogen")),FALSE, TRUE))</f>
        <v/>
      </c>
    </row>
    <row r="2822">
      <c r="A2822" s="129" t="n">
        <v>54098</v>
      </c>
      <c r="B2822" s="130" t="inlineStr">
        <is>
          <t>Kaukauna Paper Mill</t>
        </is>
      </c>
      <c r="C2822" s="130" t="inlineStr">
        <is>
          <t>Thilmany LLC</t>
        </is>
      </c>
      <c r="D2822" s="129" t="n">
        <v>54738</v>
      </c>
      <c r="E2822" s="130" t="inlineStr">
        <is>
          <t>WI</t>
        </is>
      </c>
      <c r="F2822" s="130" t="inlineStr">
        <is>
          <t>Industrial NAICS Cogen</t>
        </is>
      </c>
      <c r="G2822" s="130" t="inlineStr">
        <is>
          <t>ST</t>
        </is>
      </c>
      <c r="H2822" s="130" t="inlineStr">
        <is>
          <t>TDF</t>
        </is>
      </c>
      <c r="I2822" s="130" t="inlineStr">
        <is>
          <t>OTH</t>
        </is>
      </c>
      <c r="J2822" s="131" t="n">
        <v>2629.335</v>
      </c>
      <c r="K2822" s="129" t="n">
        <v>2020</v>
      </c>
      <c r="L2822" s="120">
        <f>IF(VLOOKUP(H2822,'Cross-Page Data'!$D$4:$F$48,3,FALSE)="natural gas",VLOOKUP(G2822,'Cross-Page Data'!$I$4:$J$19,2,FALSE),IF(VLOOKUP(H2822,'Cross-Page Data'!$D$4:$F$48,3,FALSE)="solar",IF(G2822="PV","solar PV","solar thermal"),IF(VLOOKUP(H2822,'Cross-Page Data'!$D$4:$F$48,3,FALSE)="wind",VLOOKUP(G2822,'Cross-Page Data'!$I$4:$J$19,2,FALSE),IF(VLOOKUP(H2822,'Cross-Page Data'!$D$4:$F$48,3,FALSE)="hydro",VLOOKUP(G2822,'Cross-Page Data'!$I$4:$J$19,2,FALSE),VLOOKUP(H2822,'Cross-Page Data'!$D$4:$F$48,3,FALSE)))))</f>
        <v/>
      </c>
      <c r="M2822" s="120">
        <f>IF(AND($P$2=FALSE,OR(F2822="Commercial NAICS Cogen",F2822="Industrial NAICS Cogen",F2822="NAICS-22 Cogen")),FALSE,IF(AND($P$3=FALSE,OR(F2822="Commercial NAICS Cogen",F2822="Commercial NAICS Non-Cogen",F2822="Industrial NAICS Cogen", F2822="industrial NAICS non-Cogen")),FALSE, TRUE))</f>
        <v/>
      </c>
    </row>
    <row r="2823">
      <c r="A2823" s="129" t="n">
        <v>54098</v>
      </c>
      <c r="B2823" s="130" t="inlineStr">
        <is>
          <t>Kaukauna Paper Mill</t>
        </is>
      </c>
      <c r="C2823" s="130" t="inlineStr">
        <is>
          <t>Thilmany LLC</t>
        </is>
      </c>
      <c r="D2823" s="129" t="n">
        <v>54738</v>
      </c>
      <c r="E2823" s="130" t="inlineStr">
        <is>
          <t>WI</t>
        </is>
      </c>
      <c r="F2823" s="130" t="inlineStr">
        <is>
          <t>Industrial NAICS Cogen</t>
        </is>
      </c>
      <c r="G2823" s="130" t="inlineStr">
        <is>
          <t>ST</t>
        </is>
      </c>
      <c r="H2823" s="130" t="inlineStr">
        <is>
          <t>WDS</t>
        </is>
      </c>
      <c r="I2823" s="130" t="inlineStr">
        <is>
          <t>WWW</t>
        </is>
      </c>
      <c r="J2823" s="131" t="n">
        <v>14723.211</v>
      </c>
      <c r="K2823" s="129" t="n">
        <v>2020</v>
      </c>
      <c r="L2823" s="120">
        <f>IF(VLOOKUP(H2823,'Cross-Page Data'!$D$4:$F$48,3,FALSE)="natural gas",VLOOKUP(G2823,'Cross-Page Data'!$I$4:$J$19,2,FALSE),IF(VLOOKUP(H2823,'Cross-Page Data'!$D$4:$F$48,3,FALSE)="solar",IF(G2823="PV","solar PV","solar thermal"),IF(VLOOKUP(H2823,'Cross-Page Data'!$D$4:$F$48,3,FALSE)="wind",VLOOKUP(G2823,'Cross-Page Data'!$I$4:$J$19,2,FALSE),IF(VLOOKUP(H2823,'Cross-Page Data'!$D$4:$F$48,3,FALSE)="hydro",VLOOKUP(G2823,'Cross-Page Data'!$I$4:$J$19,2,FALSE),VLOOKUP(H2823,'Cross-Page Data'!$D$4:$F$48,3,FALSE)))))</f>
        <v/>
      </c>
      <c r="M2823" s="120">
        <f>IF(AND($P$2=FALSE,OR(F2823="Commercial NAICS Cogen",F2823="Industrial NAICS Cogen",F2823="NAICS-22 Cogen")),FALSE,IF(AND($P$3=FALSE,OR(F2823="Commercial NAICS Cogen",F2823="Commercial NAICS Non-Cogen",F2823="Industrial NAICS Cogen", F2823="industrial NAICS non-Cogen")),FALSE, TRUE))</f>
        <v/>
      </c>
    </row>
    <row r="2824">
      <c r="A2824" s="129" t="n">
        <v>54099</v>
      </c>
      <c r="B2824" s="130" t="inlineStr">
        <is>
          <t>Ticonderoga Mill</t>
        </is>
      </c>
      <c r="C2824" s="130" t="inlineStr">
        <is>
          <t>IPC-Ticonderoga</t>
        </is>
      </c>
      <c r="D2824" s="129" t="n">
        <v>9350</v>
      </c>
      <c r="E2824" s="130" t="inlineStr">
        <is>
          <t>NY</t>
        </is>
      </c>
      <c r="F2824" s="130" t="inlineStr">
        <is>
          <t>Industrial NAICS Cogen</t>
        </is>
      </c>
      <c r="G2824" s="130" t="inlineStr">
        <is>
          <t>ST</t>
        </is>
      </c>
      <c r="H2824" s="130" t="inlineStr">
        <is>
          <t>BLQ</t>
        </is>
      </c>
      <c r="I2824" s="130" t="inlineStr">
        <is>
          <t>WWW</t>
        </is>
      </c>
      <c r="J2824" s="131" t="n">
        <v>59859.759</v>
      </c>
      <c r="K2824" s="129" t="n">
        <v>2020</v>
      </c>
      <c r="L2824" s="120">
        <f>IF(VLOOKUP(H2824,'Cross-Page Data'!$D$4:$F$48,3,FALSE)="natural gas",VLOOKUP(G2824,'Cross-Page Data'!$I$4:$J$19,2,FALSE),IF(VLOOKUP(H2824,'Cross-Page Data'!$D$4:$F$48,3,FALSE)="solar",IF(G2824="PV","solar PV","solar thermal"),IF(VLOOKUP(H2824,'Cross-Page Data'!$D$4:$F$48,3,FALSE)="wind",VLOOKUP(G2824,'Cross-Page Data'!$I$4:$J$19,2,FALSE),IF(VLOOKUP(H2824,'Cross-Page Data'!$D$4:$F$48,3,FALSE)="hydro",VLOOKUP(G2824,'Cross-Page Data'!$I$4:$J$19,2,FALSE),VLOOKUP(H2824,'Cross-Page Data'!$D$4:$F$48,3,FALSE)))))</f>
        <v/>
      </c>
      <c r="M2824" s="120">
        <f>IF(AND($P$2=FALSE,OR(F2824="Commercial NAICS Cogen",F2824="Industrial NAICS Cogen",F2824="NAICS-22 Cogen")),FALSE,IF(AND($P$3=FALSE,OR(F2824="Commercial NAICS Cogen",F2824="Commercial NAICS Non-Cogen",F2824="Industrial NAICS Cogen", F2824="industrial NAICS non-Cogen")),FALSE, TRUE))</f>
        <v/>
      </c>
    </row>
    <row r="2825">
      <c r="A2825" s="129" t="n">
        <v>54099</v>
      </c>
      <c r="B2825" s="130" t="inlineStr">
        <is>
          <t>Ticonderoga Mill</t>
        </is>
      </c>
      <c r="C2825" s="130" t="inlineStr">
        <is>
          <t>IPC-Ticonderoga</t>
        </is>
      </c>
      <c r="D2825" s="129" t="n">
        <v>9350</v>
      </c>
      <c r="E2825" s="130" t="inlineStr">
        <is>
          <t>NY</t>
        </is>
      </c>
      <c r="F2825" s="130" t="inlineStr">
        <is>
          <t>Industrial NAICS Cogen</t>
        </is>
      </c>
      <c r="G2825" s="130" t="inlineStr">
        <is>
          <t>ST</t>
        </is>
      </c>
      <c r="H2825" s="130" t="inlineStr">
        <is>
          <t>NG</t>
        </is>
      </c>
      <c r="I2825" s="130" t="inlineStr">
        <is>
          <t>NG</t>
        </is>
      </c>
      <c r="J2825" s="131" t="n">
        <v>90416.651</v>
      </c>
      <c r="K2825" s="129" t="n">
        <v>2020</v>
      </c>
      <c r="L2825" s="120">
        <f>IF(VLOOKUP(H2825,'Cross-Page Data'!$D$4:$F$48,3,FALSE)="natural gas",VLOOKUP(G2825,'Cross-Page Data'!$I$4:$J$19,2,FALSE),IF(VLOOKUP(H2825,'Cross-Page Data'!$D$4:$F$48,3,FALSE)="solar",IF(G2825="PV","solar PV","solar thermal"),IF(VLOOKUP(H2825,'Cross-Page Data'!$D$4:$F$48,3,FALSE)="wind",VLOOKUP(G2825,'Cross-Page Data'!$I$4:$J$19,2,FALSE),IF(VLOOKUP(H2825,'Cross-Page Data'!$D$4:$F$48,3,FALSE)="hydro",VLOOKUP(G2825,'Cross-Page Data'!$I$4:$J$19,2,FALSE),VLOOKUP(H2825,'Cross-Page Data'!$D$4:$F$48,3,FALSE)))))</f>
        <v/>
      </c>
      <c r="M2825" s="120">
        <f>IF(AND($P$2=FALSE,OR(F2825="Commercial NAICS Cogen",F2825="Industrial NAICS Cogen",F2825="NAICS-22 Cogen")),FALSE,IF(AND($P$3=FALSE,OR(F2825="Commercial NAICS Cogen",F2825="Commercial NAICS Non-Cogen",F2825="Industrial NAICS Cogen", F2825="industrial NAICS non-Cogen")),FALSE, TRUE))</f>
        <v/>
      </c>
    </row>
    <row r="2826">
      <c r="A2826" s="129" t="n">
        <v>54099</v>
      </c>
      <c r="B2826" s="130" t="inlineStr">
        <is>
          <t>Ticonderoga Mill</t>
        </is>
      </c>
      <c r="C2826" s="130" t="inlineStr">
        <is>
          <t>IPC-Ticonderoga</t>
        </is>
      </c>
      <c r="D2826" s="129" t="n">
        <v>9350</v>
      </c>
      <c r="E2826" s="130" t="inlineStr">
        <is>
          <t>NY</t>
        </is>
      </c>
      <c r="F2826" s="130" t="inlineStr">
        <is>
          <t>Industrial NAICS Cogen</t>
        </is>
      </c>
      <c r="G2826" s="130" t="inlineStr">
        <is>
          <t>ST</t>
        </is>
      </c>
      <c r="H2826" s="130" t="inlineStr">
        <is>
          <t>OG</t>
        </is>
      </c>
      <c r="I2826" s="130" t="inlineStr">
        <is>
          <t>OOG</t>
        </is>
      </c>
      <c r="J2826" s="131" t="n">
        <v>0</v>
      </c>
      <c r="K2826" s="129" t="n">
        <v>2020</v>
      </c>
      <c r="L2826" s="120">
        <f>IF(VLOOKUP(H2826,'Cross-Page Data'!$D$4:$F$48,3,FALSE)="natural gas",VLOOKUP(G2826,'Cross-Page Data'!$I$4:$J$19,2,FALSE),IF(VLOOKUP(H2826,'Cross-Page Data'!$D$4:$F$48,3,FALSE)="solar",IF(G2826="PV","solar PV","solar thermal"),IF(VLOOKUP(H2826,'Cross-Page Data'!$D$4:$F$48,3,FALSE)="wind",VLOOKUP(G2826,'Cross-Page Data'!$I$4:$J$19,2,FALSE),IF(VLOOKUP(H2826,'Cross-Page Data'!$D$4:$F$48,3,FALSE)="hydro",VLOOKUP(G2826,'Cross-Page Data'!$I$4:$J$19,2,FALSE),VLOOKUP(H2826,'Cross-Page Data'!$D$4:$F$48,3,FALSE)))))</f>
        <v/>
      </c>
      <c r="M2826" s="120">
        <f>IF(AND($P$2=FALSE,OR(F2826="Commercial NAICS Cogen",F2826="Industrial NAICS Cogen",F2826="NAICS-22 Cogen")),FALSE,IF(AND($P$3=FALSE,OR(F2826="Commercial NAICS Cogen",F2826="Commercial NAICS Non-Cogen",F2826="Industrial NAICS Cogen", F2826="industrial NAICS non-Cogen")),FALSE, TRUE))</f>
        <v/>
      </c>
    </row>
    <row r="2827">
      <c r="A2827" s="129" t="n">
        <v>54099</v>
      </c>
      <c r="B2827" s="130" t="inlineStr">
        <is>
          <t>Ticonderoga Mill</t>
        </is>
      </c>
      <c r="C2827" s="130" t="inlineStr">
        <is>
          <t>IPC-Ticonderoga</t>
        </is>
      </c>
      <c r="D2827" s="129" t="n">
        <v>9350</v>
      </c>
      <c r="E2827" s="130" t="inlineStr">
        <is>
          <t>NY</t>
        </is>
      </c>
      <c r="F2827" s="130" t="inlineStr">
        <is>
          <t>Industrial NAICS Cogen</t>
        </is>
      </c>
      <c r="G2827" s="130" t="inlineStr">
        <is>
          <t>ST</t>
        </is>
      </c>
      <c r="H2827" s="130" t="inlineStr">
        <is>
          <t>PG</t>
        </is>
      </c>
      <c r="I2827" s="130" t="inlineStr">
        <is>
          <t>WOO</t>
        </is>
      </c>
      <c r="J2827" s="131" t="n">
        <v>0</v>
      </c>
      <c r="K2827" s="129" t="n">
        <v>2020</v>
      </c>
      <c r="L2827" s="120">
        <f>IF(VLOOKUP(H2827,'Cross-Page Data'!$D$4:$F$48,3,FALSE)="natural gas",VLOOKUP(G2827,'Cross-Page Data'!$I$4:$J$19,2,FALSE),IF(VLOOKUP(H2827,'Cross-Page Data'!$D$4:$F$48,3,FALSE)="solar",IF(G2827="PV","solar PV","solar thermal"),IF(VLOOKUP(H2827,'Cross-Page Data'!$D$4:$F$48,3,FALSE)="wind",VLOOKUP(G2827,'Cross-Page Data'!$I$4:$J$19,2,FALSE),IF(VLOOKUP(H2827,'Cross-Page Data'!$D$4:$F$48,3,FALSE)="hydro",VLOOKUP(G2827,'Cross-Page Data'!$I$4:$J$19,2,FALSE),VLOOKUP(H2827,'Cross-Page Data'!$D$4:$F$48,3,FALSE)))))</f>
        <v/>
      </c>
      <c r="M2827" s="120">
        <f>IF(AND($P$2=FALSE,OR(F2827="Commercial NAICS Cogen",F2827="Industrial NAICS Cogen",F2827="NAICS-22 Cogen")),FALSE,IF(AND($P$3=FALSE,OR(F2827="Commercial NAICS Cogen",F2827="Commercial NAICS Non-Cogen",F2827="Industrial NAICS Cogen", F2827="industrial NAICS non-Cogen")),FALSE, TRUE))</f>
        <v/>
      </c>
    </row>
    <row r="2828">
      <c r="A2828" s="129" t="n">
        <v>54099</v>
      </c>
      <c r="B2828" s="130" t="inlineStr">
        <is>
          <t>Ticonderoga Mill</t>
        </is>
      </c>
      <c r="C2828" s="130" t="inlineStr">
        <is>
          <t>IPC-Ticonderoga</t>
        </is>
      </c>
      <c r="D2828" s="129" t="n">
        <v>9350</v>
      </c>
      <c r="E2828" s="130" t="inlineStr">
        <is>
          <t>NY</t>
        </is>
      </c>
      <c r="F2828" s="130" t="inlineStr">
        <is>
          <t>Industrial NAICS Cogen</t>
        </is>
      </c>
      <c r="G2828" s="130" t="inlineStr">
        <is>
          <t>ST</t>
        </is>
      </c>
      <c r="H2828" s="130" t="inlineStr">
        <is>
          <t>RFO</t>
        </is>
      </c>
      <c r="I2828" s="130" t="inlineStr">
        <is>
          <t>RFO</t>
        </is>
      </c>
      <c r="J2828" s="131" t="n">
        <v>6221.939</v>
      </c>
      <c r="K2828" s="129" t="n">
        <v>2020</v>
      </c>
      <c r="L2828" s="120">
        <f>IF(VLOOKUP(H2828,'Cross-Page Data'!$D$4:$F$48,3,FALSE)="natural gas",VLOOKUP(G2828,'Cross-Page Data'!$I$4:$J$19,2,FALSE),IF(VLOOKUP(H2828,'Cross-Page Data'!$D$4:$F$48,3,FALSE)="solar",IF(G2828="PV","solar PV","solar thermal"),IF(VLOOKUP(H2828,'Cross-Page Data'!$D$4:$F$48,3,FALSE)="wind",VLOOKUP(G2828,'Cross-Page Data'!$I$4:$J$19,2,FALSE),IF(VLOOKUP(H2828,'Cross-Page Data'!$D$4:$F$48,3,FALSE)="hydro",VLOOKUP(G2828,'Cross-Page Data'!$I$4:$J$19,2,FALSE),VLOOKUP(H2828,'Cross-Page Data'!$D$4:$F$48,3,FALSE)))))</f>
        <v/>
      </c>
      <c r="M2828" s="120">
        <f>IF(AND($P$2=FALSE,OR(F2828="Commercial NAICS Cogen",F2828="Industrial NAICS Cogen",F2828="NAICS-22 Cogen")),FALSE,IF(AND($P$3=FALSE,OR(F2828="Commercial NAICS Cogen",F2828="Commercial NAICS Non-Cogen",F2828="Industrial NAICS Cogen", F2828="industrial NAICS non-Cogen")),FALSE, TRUE))</f>
        <v/>
      </c>
    </row>
    <row r="2829">
      <c r="A2829" s="129" t="n">
        <v>54099</v>
      </c>
      <c r="B2829" s="130" t="inlineStr">
        <is>
          <t>Ticonderoga Mill</t>
        </is>
      </c>
      <c r="C2829" s="130" t="inlineStr">
        <is>
          <t>IPC-Ticonderoga</t>
        </is>
      </c>
      <c r="D2829" s="129" t="n">
        <v>9350</v>
      </c>
      <c r="E2829" s="130" t="inlineStr">
        <is>
          <t>NY</t>
        </is>
      </c>
      <c r="F2829" s="130" t="inlineStr">
        <is>
          <t>Industrial NAICS Cogen</t>
        </is>
      </c>
      <c r="G2829" s="130" t="inlineStr">
        <is>
          <t>ST</t>
        </is>
      </c>
      <c r="H2829" s="130" t="inlineStr">
        <is>
          <t>WDS</t>
        </is>
      </c>
      <c r="I2829" s="130" t="inlineStr">
        <is>
          <t>WWW</t>
        </is>
      </c>
      <c r="J2829" s="131" t="n">
        <v>7857.649</v>
      </c>
      <c r="K2829" s="129" t="n">
        <v>2020</v>
      </c>
      <c r="L2829" s="120">
        <f>IF(VLOOKUP(H2829,'Cross-Page Data'!$D$4:$F$48,3,FALSE)="natural gas",VLOOKUP(G2829,'Cross-Page Data'!$I$4:$J$19,2,FALSE),IF(VLOOKUP(H2829,'Cross-Page Data'!$D$4:$F$48,3,FALSE)="solar",IF(G2829="PV","solar PV","solar thermal"),IF(VLOOKUP(H2829,'Cross-Page Data'!$D$4:$F$48,3,FALSE)="wind",VLOOKUP(G2829,'Cross-Page Data'!$I$4:$J$19,2,FALSE),IF(VLOOKUP(H2829,'Cross-Page Data'!$D$4:$F$48,3,FALSE)="hydro",VLOOKUP(G2829,'Cross-Page Data'!$I$4:$J$19,2,FALSE),VLOOKUP(H2829,'Cross-Page Data'!$D$4:$F$48,3,FALSE)))))</f>
        <v/>
      </c>
      <c r="M2829" s="120">
        <f>IF(AND($P$2=FALSE,OR(F2829="Commercial NAICS Cogen",F2829="Industrial NAICS Cogen",F2829="NAICS-22 Cogen")),FALSE,IF(AND($P$3=FALSE,OR(F2829="Commercial NAICS Cogen",F2829="Commercial NAICS Non-Cogen",F2829="Industrial NAICS Cogen", F2829="industrial NAICS non-Cogen")),FALSE, TRUE))</f>
        <v/>
      </c>
    </row>
    <row r="2830">
      <c r="A2830" s="129" t="n">
        <v>54100</v>
      </c>
      <c r="B2830" s="130" t="inlineStr">
        <is>
          <t>International Paper Vicksburg Mill</t>
        </is>
      </c>
      <c r="C2830" s="130" t="inlineStr">
        <is>
          <t>International Paper Co-Vicksbg</t>
        </is>
      </c>
      <c r="D2830" s="129" t="n">
        <v>9382</v>
      </c>
      <c r="E2830" s="130" t="inlineStr">
        <is>
          <t>MS</t>
        </is>
      </c>
      <c r="F2830" s="130" t="inlineStr">
        <is>
          <t>Industrial NAICS Cogen</t>
        </is>
      </c>
      <c r="G2830" s="130" t="inlineStr">
        <is>
          <t>ST</t>
        </is>
      </c>
      <c r="H2830" s="130" t="inlineStr">
        <is>
          <t>AB</t>
        </is>
      </c>
      <c r="I2830" s="130" t="inlineStr">
        <is>
          <t>ORW</t>
        </is>
      </c>
      <c r="J2830" s="131" t="n">
        <v>4512.935</v>
      </c>
      <c r="K2830" s="129" t="n">
        <v>2020</v>
      </c>
      <c r="L2830" s="120">
        <f>IF(VLOOKUP(H2830,'Cross-Page Data'!$D$4:$F$48,3,FALSE)="natural gas",VLOOKUP(G2830,'Cross-Page Data'!$I$4:$J$19,2,FALSE),IF(VLOOKUP(H2830,'Cross-Page Data'!$D$4:$F$48,3,FALSE)="solar",IF(G2830="PV","solar PV","solar thermal"),IF(VLOOKUP(H2830,'Cross-Page Data'!$D$4:$F$48,3,FALSE)="wind",VLOOKUP(G2830,'Cross-Page Data'!$I$4:$J$19,2,FALSE),IF(VLOOKUP(H2830,'Cross-Page Data'!$D$4:$F$48,3,FALSE)="hydro",VLOOKUP(G2830,'Cross-Page Data'!$I$4:$J$19,2,FALSE),VLOOKUP(H2830,'Cross-Page Data'!$D$4:$F$48,3,FALSE)))))</f>
        <v/>
      </c>
      <c r="M2830" s="120">
        <f>IF(AND($P$2=FALSE,OR(F2830="Commercial NAICS Cogen",F2830="Industrial NAICS Cogen",F2830="NAICS-22 Cogen")),FALSE,IF(AND($P$3=FALSE,OR(F2830="Commercial NAICS Cogen",F2830="Commercial NAICS Non-Cogen",F2830="Industrial NAICS Cogen", F2830="industrial NAICS non-Cogen")),FALSE, TRUE))</f>
        <v/>
      </c>
    </row>
    <row r="2831">
      <c r="A2831" s="129" t="n">
        <v>54100</v>
      </c>
      <c r="B2831" s="130" t="inlineStr">
        <is>
          <t>International Paper Vicksburg Mill</t>
        </is>
      </c>
      <c r="C2831" s="130" t="inlineStr">
        <is>
          <t>International Paper Co-Vicksbg</t>
        </is>
      </c>
      <c r="D2831" s="129" t="n">
        <v>9382</v>
      </c>
      <c r="E2831" s="130" t="inlineStr">
        <is>
          <t>MS</t>
        </is>
      </c>
      <c r="F2831" s="130" t="inlineStr">
        <is>
          <t>Industrial NAICS Cogen</t>
        </is>
      </c>
      <c r="G2831" s="130" t="inlineStr">
        <is>
          <t>ST</t>
        </is>
      </c>
      <c r="H2831" s="130" t="inlineStr">
        <is>
          <t>BLQ</t>
        </is>
      </c>
      <c r="I2831" s="130" t="inlineStr">
        <is>
          <t>WWW</t>
        </is>
      </c>
      <c r="J2831" s="131" t="n">
        <v>130080.33</v>
      </c>
      <c r="K2831" s="129" t="n">
        <v>2020</v>
      </c>
      <c r="L2831" s="120">
        <f>IF(VLOOKUP(H2831,'Cross-Page Data'!$D$4:$F$48,3,FALSE)="natural gas",VLOOKUP(G2831,'Cross-Page Data'!$I$4:$J$19,2,FALSE),IF(VLOOKUP(H2831,'Cross-Page Data'!$D$4:$F$48,3,FALSE)="solar",IF(G2831="PV","solar PV","solar thermal"),IF(VLOOKUP(H2831,'Cross-Page Data'!$D$4:$F$48,3,FALSE)="wind",VLOOKUP(G2831,'Cross-Page Data'!$I$4:$J$19,2,FALSE),IF(VLOOKUP(H2831,'Cross-Page Data'!$D$4:$F$48,3,FALSE)="hydro",VLOOKUP(G2831,'Cross-Page Data'!$I$4:$J$19,2,FALSE),VLOOKUP(H2831,'Cross-Page Data'!$D$4:$F$48,3,FALSE)))))</f>
        <v/>
      </c>
      <c r="M2831" s="120">
        <f>IF(AND($P$2=FALSE,OR(F2831="Commercial NAICS Cogen",F2831="Industrial NAICS Cogen",F2831="NAICS-22 Cogen")),FALSE,IF(AND($P$3=FALSE,OR(F2831="Commercial NAICS Cogen",F2831="Commercial NAICS Non-Cogen",F2831="Industrial NAICS Cogen", F2831="industrial NAICS non-Cogen")),FALSE, TRUE))</f>
        <v/>
      </c>
    </row>
    <row r="2832">
      <c r="A2832" s="129" t="n">
        <v>54100</v>
      </c>
      <c r="B2832" s="130" t="inlineStr">
        <is>
          <t>International Paper Vicksburg Mill</t>
        </is>
      </c>
      <c r="C2832" s="130" t="inlineStr">
        <is>
          <t>International Paper Co-Vicksbg</t>
        </is>
      </c>
      <c r="D2832" s="129" t="n">
        <v>9382</v>
      </c>
      <c r="E2832" s="130" t="inlineStr">
        <is>
          <t>MS</t>
        </is>
      </c>
      <c r="F2832" s="130" t="inlineStr">
        <is>
          <t>Industrial NAICS Cogen</t>
        </is>
      </c>
      <c r="G2832" s="130" t="inlineStr">
        <is>
          <t>ST</t>
        </is>
      </c>
      <c r="H2832" s="130" t="inlineStr">
        <is>
          <t>NG</t>
        </is>
      </c>
      <c r="I2832" s="130" t="inlineStr">
        <is>
          <t>NG</t>
        </is>
      </c>
      <c r="J2832" s="131" t="n">
        <v>47732.222</v>
      </c>
      <c r="K2832" s="129" t="n">
        <v>2020</v>
      </c>
      <c r="L2832" s="120">
        <f>IF(VLOOKUP(H2832,'Cross-Page Data'!$D$4:$F$48,3,FALSE)="natural gas",VLOOKUP(G2832,'Cross-Page Data'!$I$4:$J$19,2,FALSE),IF(VLOOKUP(H2832,'Cross-Page Data'!$D$4:$F$48,3,FALSE)="solar",IF(G2832="PV","solar PV","solar thermal"),IF(VLOOKUP(H2832,'Cross-Page Data'!$D$4:$F$48,3,FALSE)="wind",VLOOKUP(G2832,'Cross-Page Data'!$I$4:$J$19,2,FALSE),IF(VLOOKUP(H2832,'Cross-Page Data'!$D$4:$F$48,3,FALSE)="hydro",VLOOKUP(G2832,'Cross-Page Data'!$I$4:$J$19,2,FALSE),VLOOKUP(H2832,'Cross-Page Data'!$D$4:$F$48,3,FALSE)))))</f>
        <v/>
      </c>
      <c r="M2832" s="120">
        <f>IF(AND($P$2=FALSE,OR(F2832="Commercial NAICS Cogen",F2832="Industrial NAICS Cogen",F2832="NAICS-22 Cogen")),FALSE,IF(AND($P$3=FALSE,OR(F2832="Commercial NAICS Cogen",F2832="Commercial NAICS Non-Cogen",F2832="Industrial NAICS Cogen", F2832="industrial NAICS non-Cogen")),FALSE, TRUE))</f>
        <v/>
      </c>
    </row>
    <row r="2833">
      <c r="A2833" s="129" t="n">
        <v>54100</v>
      </c>
      <c r="B2833" s="130" t="inlineStr">
        <is>
          <t>International Paper Vicksburg Mill</t>
        </is>
      </c>
      <c r="C2833" s="130" t="inlineStr">
        <is>
          <t>International Paper Co-Vicksbg</t>
        </is>
      </c>
      <c r="D2833" s="129" t="n">
        <v>9382</v>
      </c>
      <c r="E2833" s="130" t="inlineStr">
        <is>
          <t>MS</t>
        </is>
      </c>
      <c r="F2833" s="130" t="inlineStr">
        <is>
          <t>Industrial NAICS Cogen</t>
        </is>
      </c>
      <c r="G2833" s="130" t="inlineStr">
        <is>
          <t>ST</t>
        </is>
      </c>
      <c r="H2833" s="130" t="inlineStr">
        <is>
          <t>RFO</t>
        </is>
      </c>
      <c r="I2833" s="130" t="inlineStr">
        <is>
          <t>RFO</t>
        </is>
      </c>
      <c r="J2833" s="131" t="n">
        <v>0</v>
      </c>
      <c r="K2833" s="129" t="n">
        <v>2020</v>
      </c>
      <c r="L2833" s="120">
        <f>IF(VLOOKUP(H2833,'Cross-Page Data'!$D$4:$F$48,3,FALSE)="natural gas",VLOOKUP(G2833,'Cross-Page Data'!$I$4:$J$19,2,FALSE),IF(VLOOKUP(H2833,'Cross-Page Data'!$D$4:$F$48,3,FALSE)="solar",IF(G2833="PV","solar PV","solar thermal"),IF(VLOOKUP(H2833,'Cross-Page Data'!$D$4:$F$48,3,FALSE)="wind",VLOOKUP(G2833,'Cross-Page Data'!$I$4:$J$19,2,FALSE),IF(VLOOKUP(H2833,'Cross-Page Data'!$D$4:$F$48,3,FALSE)="hydro",VLOOKUP(G2833,'Cross-Page Data'!$I$4:$J$19,2,FALSE),VLOOKUP(H2833,'Cross-Page Data'!$D$4:$F$48,3,FALSE)))))</f>
        <v/>
      </c>
      <c r="M2833" s="120">
        <f>IF(AND($P$2=FALSE,OR(F2833="Commercial NAICS Cogen",F2833="Industrial NAICS Cogen",F2833="NAICS-22 Cogen")),FALSE,IF(AND($P$3=FALSE,OR(F2833="Commercial NAICS Cogen",F2833="Commercial NAICS Non-Cogen",F2833="Industrial NAICS Cogen", F2833="industrial NAICS non-Cogen")),FALSE, TRUE))</f>
        <v/>
      </c>
    </row>
    <row r="2834">
      <c r="A2834" s="129" t="n">
        <v>54100</v>
      </c>
      <c r="B2834" s="130" t="inlineStr">
        <is>
          <t>International Paper Vicksburg Mill</t>
        </is>
      </c>
      <c r="C2834" s="130" t="inlineStr">
        <is>
          <t>International Paper Co-Vicksbg</t>
        </is>
      </c>
      <c r="D2834" s="129" t="n">
        <v>9382</v>
      </c>
      <c r="E2834" s="130" t="inlineStr">
        <is>
          <t>MS</t>
        </is>
      </c>
      <c r="F2834" s="130" t="inlineStr">
        <is>
          <t>Industrial NAICS Cogen</t>
        </is>
      </c>
      <c r="G2834" s="130" t="inlineStr">
        <is>
          <t>ST</t>
        </is>
      </c>
      <c r="H2834" s="130" t="inlineStr">
        <is>
          <t>TDF</t>
        </is>
      </c>
      <c r="I2834" s="130" t="inlineStr">
        <is>
          <t>OTH</t>
        </is>
      </c>
      <c r="J2834" s="131" t="n">
        <v>0</v>
      </c>
      <c r="K2834" s="129" t="n">
        <v>2020</v>
      </c>
      <c r="L2834" s="120">
        <f>IF(VLOOKUP(H2834,'Cross-Page Data'!$D$4:$F$48,3,FALSE)="natural gas",VLOOKUP(G2834,'Cross-Page Data'!$I$4:$J$19,2,FALSE),IF(VLOOKUP(H2834,'Cross-Page Data'!$D$4:$F$48,3,FALSE)="solar",IF(G2834="PV","solar PV","solar thermal"),IF(VLOOKUP(H2834,'Cross-Page Data'!$D$4:$F$48,3,FALSE)="wind",VLOOKUP(G2834,'Cross-Page Data'!$I$4:$J$19,2,FALSE),IF(VLOOKUP(H2834,'Cross-Page Data'!$D$4:$F$48,3,FALSE)="hydro",VLOOKUP(G2834,'Cross-Page Data'!$I$4:$J$19,2,FALSE),VLOOKUP(H2834,'Cross-Page Data'!$D$4:$F$48,3,FALSE)))))</f>
        <v/>
      </c>
      <c r="M2834" s="120">
        <f>IF(AND($P$2=FALSE,OR(F2834="Commercial NAICS Cogen",F2834="Industrial NAICS Cogen",F2834="NAICS-22 Cogen")),FALSE,IF(AND($P$3=FALSE,OR(F2834="Commercial NAICS Cogen",F2834="Commercial NAICS Non-Cogen",F2834="Industrial NAICS Cogen", F2834="industrial NAICS non-Cogen")),FALSE, TRUE))</f>
        <v/>
      </c>
    </row>
    <row r="2835">
      <c r="A2835" s="129" t="n">
        <v>54100</v>
      </c>
      <c r="B2835" s="130" t="inlineStr">
        <is>
          <t>International Paper Vicksburg Mill</t>
        </is>
      </c>
      <c r="C2835" s="130" t="inlineStr">
        <is>
          <t>International Paper Co-Vicksbg</t>
        </is>
      </c>
      <c r="D2835" s="129" t="n">
        <v>9382</v>
      </c>
      <c r="E2835" s="130" t="inlineStr">
        <is>
          <t>MS</t>
        </is>
      </c>
      <c r="F2835" s="130" t="inlineStr">
        <is>
          <t>Industrial NAICS Cogen</t>
        </is>
      </c>
      <c r="G2835" s="130" t="inlineStr">
        <is>
          <t>ST</t>
        </is>
      </c>
      <c r="H2835" s="130" t="inlineStr">
        <is>
          <t>WDS</t>
        </is>
      </c>
      <c r="I2835" s="130" t="inlineStr">
        <is>
          <t>WWW</t>
        </is>
      </c>
      <c r="J2835" s="131" t="n">
        <v>49406.517</v>
      </c>
      <c r="K2835" s="129" t="n">
        <v>2020</v>
      </c>
      <c r="L2835" s="120">
        <f>IF(VLOOKUP(H2835,'Cross-Page Data'!$D$4:$F$48,3,FALSE)="natural gas",VLOOKUP(G2835,'Cross-Page Data'!$I$4:$J$19,2,FALSE),IF(VLOOKUP(H2835,'Cross-Page Data'!$D$4:$F$48,3,FALSE)="solar",IF(G2835="PV","solar PV","solar thermal"),IF(VLOOKUP(H2835,'Cross-Page Data'!$D$4:$F$48,3,FALSE)="wind",VLOOKUP(G2835,'Cross-Page Data'!$I$4:$J$19,2,FALSE),IF(VLOOKUP(H2835,'Cross-Page Data'!$D$4:$F$48,3,FALSE)="hydro",VLOOKUP(G2835,'Cross-Page Data'!$I$4:$J$19,2,FALSE),VLOOKUP(H2835,'Cross-Page Data'!$D$4:$F$48,3,FALSE)))))</f>
        <v/>
      </c>
      <c r="M2835" s="120">
        <f>IF(AND($P$2=FALSE,OR(F2835="Commercial NAICS Cogen",F2835="Industrial NAICS Cogen",F2835="NAICS-22 Cogen")),FALSE,IF(AND($P$3=FALSE,OR(F2835="Commercial NAICS Cogen",F2835="Commercial NAICS Non-Cogen",F2835="Industrial NAICS Cogen", F2835="industrial NAICS non-Cogen")),FALSE, TRUE))</f>
        <v/>
      </c>
    </row>
    <row r="2836">
      <c r="A2836" s="129" t="n">
        <v>54101</v>
      </c>
      <c r="B2836" s="130" t="inlineStr">
        <is>
          <t>Georgia-Pacific Cedar Springs</t>
        </is>
      </c>
      <c r="C2836" s="130" t="inlineStr">
        <is>
          <t>Georgia-Pacific Cedar Springs LLC</t>
        </is>
      </c>
      <c r="D2836" s="129" t="n">
        <v>7172</v>
      </c>
      <c r="E2836" s="130" t="inlineStr">
        <is>
          <t>GA</t>
        </is>
      </c>
      <c r="F2836" s="130" t="inlineStr">
        <is>
          <t>Industrial NAICS Cogen</t>
        </is>
      </c>
      <c r="G2836" s="130" t="inlineStr">
        <is>
          <t>ST</t>
        </is>
      </c>
      <c r="H2836" s="130" t="inlineStr">
        <is>
          <t>BIT</t>
        </is>
      </c>
      <c r="I2836" s="130" t="inlineStr">
        <is>
          <t>COL</t>
        </is>
      </c>
      <c r="J2836" s="131" t="n">
        <v>81340.109</v>
      </c>
      <c r="K2836" s="129" t="n">
        <v>2020</v>
      </c>
      <c r="L2836" s="120">
        <f>IF(VLOOKUP(H2836,'Cross-Page Data'!$D$4:$F$48,3,FALSE)="natural gas",VLOOKUP(G2836,'Cross-Page Data'!$I$4:$J$19,2,FALSE),IF(VLOOKUP(H2836,'Cross-Page Data'!$D$4:$F$48,3,FALSE)="solar",IF(G2836="PV","solar PV","solar thermal"),IF(VLOOKUP(H2836,'Cross-Page Data'!$D$4:$F$48,3,FALSE)="wind",VLOOKUP(G2836,'Cross-Page Data'!$I$4:$J$19,2,FALSE),IF(VLOOKUP(H2836,'Cross-Page Data'!$D$4:$F$48,3,FALSE)="hydro",VLOOKUP(G2836,'Cross-Page Data'!$I$4:$J$19,2,FALSE),VLOOKUP(H2836,'Cross-Page Data'!$D$4:$F$48,3,FALSE)))))</f>
        <v/>
      </c>
      <c r="M2836" s="120">
        <f>IF(AND($P$2=FALSE,OR(F2836="Commercial NAICS Cogen",F2836="Industrial NAICS Cogen",F2836="NAICS-22 Cogen")),FALSE,IF(AND($P$3=FALSE,OR(F2836="Commercial NAICS Cogen",F2836="Commercial NAICS Non-Cogen",F2836="Industrial NAICS Cogen", F2836="industrial NAICS non-Cogen")),FALSE, TRUE))</f>
        <v/>
      </c>
    </row>
    <row r="2837">
      <c r="A2837" s="129" t="n">
        <v>54101</v>
      </c>
      <c r="B2837" s="130" t="inlineStr">
        <is>
          <t>Georgia-Pacific Cedar Springs</t>
        </is>
      </c>
      <c r="C2837" s="130" t="inlineStr">
        <is>
          <t>Georgia-Pacific Cedar Springs LLC</t>
        </is>
      </c>
      <c r="D2837" s="129" t="n">
        <v>7172</v>
      </c>
      <c r="E2837" s="130" t="inlineStr">
        <is>
          <t>GA</t>
        </is>
      </c>
      <c r="F2837" s="130" t="inlineStr">
        <is>
          <t>Industrial NAICS Cogen</t>
        </is>
      </c>
      <c r="G2837" s="130" t="inlineStr">
        <is>
          <t>ST</t>
        </is>
      </c>
      <c r="H2837" s="130" t="inlineStr">
        <is>
          <t>BLQ</t>
        </is>
      </c>
      <c r="I2837" s="130" t="inlineStr">
        <is>
          <t>WWW</t>
        </is>
      </c>
      <c r="J2837" s="131" t="n">
        <v>303446.81</v>
      </c>
      <c r="K2837" s="129" t="n">
        <v>2020</v>
      </c>
      <c r="L2837" s="120">
        <f>IF(VLOOKUP(H2837,'Cross-Page Data'!$D$4:$F$48,3,FALSE)="natural gas",VLOOKUP(G2837,'Cross-Page Data'!$I$4:$J$19,2,FALSE),IF(VLOOKUP(H2837,'Cross-Page Data'!$D$4:$F$48,3,FALSE)="solar",IF(G2837="PV","solar PV","solar thermal"),IF(VLOOKUP(H2837,'Cross-Page Data'!$D$4:$F$48,3,FALSE)="wind",VLOOKUP(G2837,'Cross-Page Data'!$I$4:$J$19,2,FALSE),IF(VLOOKUP(H2837,'Cross-Page Data'!$D$4:$F$48,3,FALSE)="hydro",VLOOKUP(G2837,'Cross-Page Data'!$I$4:$J$19,2,FALSE),VLOOKUP(H2837,'Cross-Page Data'!$D$4:$F$48,3,FALSE)))))</f>
        <v/>
      </c>
      <c r="M2837" s="120">
        <f>IF(AND($P$2=FALSE,OR(F2837="Commercial NAICS Cogen",F2837="Industrial NAICS Cogen",F2837="NAICS-22 Cogen")),FALSE,IF(AND($P$3=FALSE,OR(F2837="Commercial NAICS Cogen",F2837="Commercial NAICS Non-Cogen",F2837="Industrial NAICS Cogen", F2837="industrial NAICS non-Cogen")),FALSE, TRUE))</f>
        <v/>
      </c>
    </row>
    <row r="2838">
      <c r="A2838" s="129" t="n">
        <v>54101</v>
      </c>
      <c r="B2838" s="130" t="inlineStr">
        <is>
          <t>Georgia-Pacific Cedar Springs</t>
        </is>
      </c>
      <c r="C2838" s="130" t="inlineStr">
        <is>
          <t>Georgia-Pacific Cedar Springs LLC</t>
        </is>
      </c>
      <c r="D2838" s="129" t="n">
        <v>7172</v>
      </c>
      <c r="E2838" s="130" t="inlineStr">
        <is>
          <t>GA</t>
        </is>
      </c>
      <c r="F2838" s="130" t="inlineStr">
        <is>
          <t>Industrial NAICS Cogen</t>
        </is>
      </c>
      <c r="G2838" s="130" t="inlineStr">
        <is>
          <t>ST</t>
        </is>
      </c>
      <c r="H2838" s="130" t="inlineStr">
        <is>
          <t>DFO</t>
        </is>
      </c>
      <c r="I2838" s="130" t="inlineStr">
        <is>
          <t>DFO</t>
        </is>
      </c>
      <c r="J2838" s="131" t="n">
        <v>1578.616</v>
      </c>
      <c r="K2838" s="129" t="n">
        <v>2020</v>
      </c>
      <c r="L2838" s="120">
        <f>IF(VLOOKUP(H2838,'Cross-Page Data'!$D$4:$F$48,3,FALSE)="natural gas",VLOOKUP(G2838,'Cross-Page Data'!$I$4:$J$19,2,FALSE),IF(VLOOKUP(H2838,'Cross-Page Data'!$D$4:$F$48,3,FALSE)="solar",IF(G2838="PV","solar PV","solar thermal"),IF(VLOOKUP(H2838,'Cross-Page Data'!$D$4:$F$48,3,FALSE)="wind",VLOOKUP(G2838,'Cross-Page Data'!$I$4:$J$19,2,FALSE),IF(VLOOKUP(H2838,'Cross-Page Data'!$D$4:$F$48,3,FALSE)="hydro",VLOOKUP(G2838,'Cross-Page Data'!$I$4:$J$19,2,FALSE),VLOOKUP(H2838,'Cross-Page Data'!$D$4:$F$48,3,FALSE)))))</f>
        <v/>
      </c>
      <c r="M2838" s="120">
        <f>IF(AND($P$2=FALSE,OR(F2838="Commercial NAICS Cogen",F2838="Industrial NAICS Cogen",F2838="NAICS-22 Cogen")),FALSE,IF(AND($P$3=FALSE,OR(F2838="Commercial NAICS Cogen",F2838="Commercial NAICS Non-Cogen",F2838="Industrial NAICS Cogen", F2838="industrial NAICS non-Cogen")),FALSE, TRUE))</f>
        <v/>
      </c>
    </row>
    <row r="2839">
      <c r="A2839" s="129" t="n">
        <v>54101</v>
      </c>
      <c r="B2839" s="130" t="inlineStr">
        <is>
          <t>Georgia-Pacific Cedar Springs</t>
        </is>
      </c>
      <c r="C2839" s="130" t="inlineStr">
        <is>
          <t>Georgia-Pacific Cedar Springs LLC</t>
        </is>
      </c>
      <c r="D2839" s="129" t="n">
        <v>7172</v>
      </c>
      <c r="E2839" s="130" t="inlineStr">
        <is>
          <t>GA</t>
        </is>
      </c>
      <c r="F2839" s="130" t="inlineStr">
        <is>
          <t>Industrial NAICS Cogen</t>
        </is>
      </c>
      <c r="G2839" s="130" t="inlineStr">
        <is>
          <t>ST</t>
        </is>
      </c>
      <c r="H2839" s="130" t="inlineStr">
        <is>
          <t>NG</t>
        </is>
      </c>
      <c r="I2839" s="130" t="inlineStr">
        <is>
          <t>NG</t>
        </is>
      </c>
      <c r="J2839" s="131" t="n">
        <v>39846.225</v>
      </c>
      <c r="K2839" s="129" t="n">
        <v>2020</v>
      </c>
      <c r="L2839" s="120">
        <f>IF(VLOOKUP(H2839,'Cross-Page Data'!$D$4:$F$48,3,FALSE)="natural gas",VLOOKUP(G2839,'Cross-Page Data'!$I$4:$J$19,2,FALSE),IF(VLOOKUP(H2839,'Cross-Page Data'!$D$4:$F$48,3,FALSE)="solar",IF(G2839="PV","solar PV","solar thermal"),IF(VLOOKUP(H2839,'Cross-Page Data'!$D$4:$F$48,3,FALSE)="wind",VLOOKUP(G2839,'Cross-Page Data'!$I$4:$J$19,2,FALSE),IF(VLOOKUP(H2839,'Cross-Page Data'!$D$4:$F$48,3,FALSE)="hydro",VLOOKUP(G2839,'Cross-Page Data'!$I$4:$J$19,2,FALSE),VLOOKUP(H2839,'Cross-Page Data'!$D$4:$F$48,3,FALSE)))))</f>
        <v/>
      </c>
      <c r="M2839" s="120">
        <f>IF(AND($P$2=FALSE,OR(F2839="Commercial NAICS Cogen",F2839="Industrial NAICS Cogen",F2839="NAICS-22 Cogen")),FALSE,IF(AND($P$3=FALSE,OR(F2839="Commercial NAICS Cogen",F2839="Commercial NAICS Non-Cogen",F2839="Industrial NAICS Cogen", F2839="industrial NAICS non-Cogen")),FALSE, TRUE))</f>
        <v/>
      </c>
    </row>
    <row r="2840">
      <c r="A2840" s="129" t="n">
        <v>54101</v>
      </c>
      <c r="B2840" s="130" t="inlineStr">
        <is>
          <t>Georgia-Pacific Cedar Springs</t>
        </is>
      </c>
      <c r="C2840" s="130" t="inlineStr">
        <is>
          <t>Georgia-Pacific Cedar Springs LLC</t>
        </is>
      </c>
      <c r="D2840" s="129" t="n">
        <v>7172</v>
      </c>
      <c r="E2840" s="130" t="inlineStr">
        <is>
          <t>GA</t>
        </is>
      </c>
      <c r="F2840" s="130" t="inlineStr">
        <is>
          <t>Industrial NAICS Cogen</t>
        </is>
      </c>
      <c r="G2840" s="130" t="inlineStr">
        <is>
          <t>ST</t>
        </is>
      </c>
      <c r="H2840" s="130" t="inlineStr">
        <is>
          <t>RFO</t>
        </is>
      </c>
      <c r="I2840" s="130" t="inlineStr">
        <is>
          <t>RFO</t>
        </is>
      </c>
      <c r="J2840" s="131" t="n">
        <v>4532.639</v>
      </c>
      <c r="K2840" s="129" t="n">
        <v>2020</v>
      </c>
      <c r="L2840" s="120">
        <f>IF(VLOOKUP(H2840,'Cross-Page Data'!$D$4:$F$48,3,FALSE)="natural gas",VLOOKUP(G2840,'Cross-Page Data'!$I$4:$J$19,2,FALSE),IF(VLOOKUP(H2840,'Cross-Page Data'!$D$4:$F$48,3,FALSE)="solar",IF(G2840="PV","solar PV","solar thermal"),IF(VLOOKUP(H2840,'Cross-Page Data'!$D$4:$F$48,3,FALSE)="wind",VLOOKUP(G2840,'Cross-Page Data'!$I$4:$J$19,2,FALSE),IF(VLOOKUP(H2840,'Cross-Page Data'!$D$4:$F$48,3,FALSE)="hydro",VLOOKUP(G2840,'Cross-Page Data'!$I$4:$J$19,2,FALSE),VLOOKUP(H2840,'Cross-Page Data'!$D$4:$F$48,3,FALSE)))))</f>
        <v/>
      </c>
      <c r="M2840" s="120">
        <f>IF(AND($P$2=FALSE,OR(F2840="Commercial NAICS Cogen",F2840="Industrial NAICS Cogen",F2840="NAICS-22 Cogen")),FALSE,IF(AND($P$3=FALSE,OR(F2840="Commercial NAICS Cogen",F2840="Commercial NAICS Non-Cogen",F2840="Industrial NAICS Cogen", F2840="industrial NAICS non-Cogen")),FALSE, TRUE))</f>
        <v/>
      </c>
    </row>
    <row r="2841">
      <c r="A2841" s="129" t="n">
        <v>54101</v>
      </c>
      <c r="B2841" s="130" t="inlineStr">
        <is>
          <t>Georgia-Pacific Cedar Springs</t>
        </is>
      </c>
      <c r="C2841" s="130" t="inlineStr">
        <is>
          <t>Georgia-Pacific Cedar Springs LLC</t>
        </is>
      </c>
      <c r="D2841" s="129" t="n">
        <v>7172</v>
      </c>
      <c r="E2841" s="130" t="inlineStr">
        <is>
          <t>GA</t>
        </is>
      </c>
      <c r="F2841" s="130" t="inlineStr">
        <is>
          <t>Industrial NAICS Cogen</t>
        </is>
      </c>
      <c r="G2841" s="130" t="inlineStr">
        <is>
          <t>ST</t>
        </is>
      </c>
      <c r="H2841" s="130" t="inlineStr">
        <is>
          <t>WDS</t>
        </is>
      </c>
      <c r="I2841" s="130" t="inlineStr">
        <is>
          <t>WWW</t>
        </is>
      </c>
      <c r="J2841" s="131" t="n">
        <v>138185.61</v>
      </c>
      <c r="K2841" s="129" t="n">
        <v>2020</v>
      </c>
      <c r="L2841" s="120">
        <f>IF(VLOOKUP(H2841,'Cross-Page Data'!$D$4:$F$48,3,FALSE)="natural gas",VLOOKUP(G2841,'Cross-Page Data'!$I$4:$J$19,2,FALSE),IF(VLOOKUP(H2841,'Cross-Page Data'!$D$4:$F$48,3,FALSE)="solar",IF(G2841="PV","solar PV","solar thermal"),IF(VLOOKUP(H2841,'Cross-Page Data'!$D$4:$F$48,3,FALSE)="wind",VLOOKUP(G2841,'Cross-Page Data'!$I$4:$J$19,2,FALSE),IF(VLOOKUP(H2841,'Cross-Page Data'!$D$4:$F$48,3,FALSE)="hydro",VLOOKUP(G2841,'Cross-Page Data'!$I$4:$J$19,2,FALSE),VLOOKUP(H2841,'Cross-Page Data'!$D$4:$F$48,3,FALSE)))))</f>
        <v/>
      </c>
      <c r="M2841" s="120">
        <f>IF(AND($P$2=FALSE,OR(F2841="Commercial NAICS Cogen",F2841="Industrial NAICS Cogen",F2841="NAICS-22 Cogen")),FALSE,IF(AND($P$3=FALSE,OR(F2841="Commercial NAICS Cogen",F2841="Commercial NAICS Non-Cogen",F2841="Industrial NAICS Cogen", F2841="industrial NAICS non-Cogen")),FALSE, TRUE))</f>
        <v/>
      </c>
    </row>
    <row r="2842">
      <c r="A2842" s="129" t="n">
        <v>54103</v>
      </c>
      <c r="B2842" s="130" t="inlineStr">
        <is>
          <t>Port Edwards Mill</t>
        </is>
      </c>
      <c r="C2842" s="130" t="inlineStr">
        <is>
          <t>Domtar Industries Inc</t>
        </is>
      </c>
      <c r="D2842" s="129" t="n">
        <v>5033</v>
      </c>
      <c r="E2842" s="130" t="inlineStr">
        <is>
          <t>WI</t>
        </is>
      </c>
      <c r="F2842" s="130" t="inlineStr">
        <is>
          <t>Industrial NAICS Non-Cogen</t>
        </is>
      </c>
      <c r="G2842" s="130" t="inlineStr">
        <is>
          <t>HY</t>
        </is>
      </c>
      <c r="H2842" s="130" t="inlineStr">
        <is>
          <t>WAT</t>
        </is>
      </c>
      <c r="I2842" s="130" t="inlineStr">
        <is>
          <t>HYC</t>
        </is>
      </c>
      <c r="J2842" s="131" t="n">
        <v>26526</v>
      </c>
      <c r="K2842" s="129" t="n">
        <v>2020</v>
      </c>
      <c r="L2842" s="120">
        <f>IF(VLOOKUP(H2842,'Cross-Page Data'!$D$4:$F$48,3,FALSE)="natural gas",VLOOKUP(G2842,'Cross-Page Data'!$I$4:$J$19,2,FALSE),IF(VLOOKUP(H2842,'Cross-Page Data'!$D$4:$F$48,3,FALSE)="solar",IF(G2842="PV","solar PV","solar thermal"),IF(VLOOKUP(H2842,'Cross-Page Data'!$D$4:$F$48,3,FALSE)="wind",VLOOKUP(G2842,'Cross-Page Data'!$I$4:$J$19,2,FALSE),IF(VLOOKUP(H2842,'Cross-Page Data'!$D$4:$F$48,3,FALSE)="hydro",VLOOKUP(G2842,'Cross-Page Data'!$I$4:$J$19,2,FALSE),VLOOKUP(H2842,'Cross-Page Data'!$D$4:$F$48,3,FALSE)))))</f>
        <v/>
      </c>
      <c r="M2842" s="120">
        <f>IF(AND($P$2=FALSE,OR(F2842="Commercial NAICS Cogen",F2842="Industrial NAICS Cogen",F2842="NAICS-22 Cogen")),FALSE,IF(AND($P$3=FALSE,OR(F2842="Commercial NAICS Cogen",F2842="Commercial NAICS Non-Cogen",F2842="Industrial NAICS Cogen", F2842="industrial NAICS non-Cogen")),FALSE, TRUE))</f>
        <v/>
      </c>
    </row>
    <row r="2843">
      <c r="A2843" s="129" t="n">
        <v>54103</v>
      </c>
      <c r="B2843" s="130" t="inlineStr">
        <is>
          <t>Port Edwards Mill</t>
        </is>
      </c>
      <c r="C2843" s="130" t="inlineStr">
        <is>
          <t>Domtar Industries Inc</t>
        </is>
      </c>
      <c r="D2843" s="129" t="n">
        <v>5033</v>
      </c>
      <c r="E2843" s="130" t="inlineStr">
        <is>
          <t>WI</t>
        </is>
      </c>
      <c r="F2843" s="130" t="inlineStr">
        <is>
          <t>Industrial NAICS Non-Cogen</t>
        </is>
      </c>
      <c r="G2843" s="130" t="inlineStr">
        <is>
          <t>ST</t>
        </is>
      </c>
      <c r="H2843" s="130" t="inlineStr">
        <is>
          <t>NG</t>
        </is>
      </c>
      <c r="I2843" s="130" t="inlineStr">
        <is>
          <t>NG</t>
        </is>
      </c>
      <c r="J2843" s="131" t="n">
        <v>0</v>
      </c>
      <c r="K2843" s="129" t="n">
        <v>2020</v>
      </c>
      <c r="L2843" s="120">
        <f>IF(VLOOKUP(H2843,'Cross-Page Data'!$D$4:$F$48,3,FALSE)="natural gas",VLOOKUP(G2843,'Cross-Page Data'!$I$4:$J$19,2,FALSE),IF(VLOOKUP(H2843,'Cross-Page Data'!$D$4:$F$48,3,FALSE)="solar",IF(G2843="PV","solar PV","solar thermal"),IF(VLOOKUP(H2843,'Cross-Page Data'!$D$4:$F$48,3,FALSE)="wind",VLOOKUP(G2843,'Cross-Page Data'!$I$4:$J$19,2,FALSE),IF(VLOOKUP(H2843,'Cross-Page Data'!$D$4:$F$48,3,FALSE)="hydro",VLOOKUP(G2843,'Cross-Page Data'!$I$4:$J$19,2,FALSE),VLOOKUP(H2843,'Cross-Page Data'!$D$4:$F$48,3,FALSE)))))</f>
        <v/>
      </c>
      <c r="M2843" s="120">
        <f>IF(AND($P$2=FALSE,OR(F2843="Commercial NAICS Cogen",F2843="Industrial NAICS Cogen",F2843="NAICS-22 Cogen")),FALSE,IF(AND($P$3=FALSE,OR(F2843="Commercial NAICS Cogen",F2843="Commercial NAICS Non-Cogen",F2843="Industrial NAICS Cogen", F2843="industrial NAICS non-Cogen")),FALSE, TRUE))</f>
        <v/>
      </c>
    </row>
    <row r="2844">
      <c r="A2844" s="129" t="n">
        <v>54103</v>
      </c>
      <c r="B2844" s="130" t="inlineStr">
        <is>
          <t>Port Edwards Mill</t>
        </is>
      </c>
      <c r="C2844" s="130" t="inlineStr">
        <is>
          <t>Domtar Industries Inc</t>
        </is>
      </c>
      <c r="D2844" s="129" t="n">
        <v>5033</v>
      </c>
      <c r="E2844" s="130" t="inlineStr">
        <is>
          <t>WI</t>
        </is>
      </c>
      <c r="F2844" s="130" t="inlineStr">
        <is>
          <t>Industrial NAICS Non-Cogen</t>
        </is>
      </c>
      <c r="G2844" s="130" t="inlineStr">
        <is>
          <t>ST</t>
        </is>
      </c>
      <c r="H2844" s="130" t="inlineStr">
        <is>
          <t>RFO</t>
        </is>
      </c>
      <c r="I2844" s="130" t="inlineStr">
        <is>
          <t>RFO</t>
        </is>
      </c>
      <c r="J2844" s="131" t="n">
        <v>0</v>
      </c>
      <c r="K2844" s="129" t="n">
        <v>2020</v>
      </c>
      <c r="L2844" s="120">
        <f>IF(VLOOKUP(H2844,'Cross-Page Data'!$D$4:$F$48,3,FALSE)="natural gas",VLOOKUP(G2844,'Cross-Page Data'!$I$4:$J$19,2,FALSE),IF(VLOOKUP(H2844,'Cross-Page Data'!$D$4:$F$48,3,FALSE)="solar",IF(G2844="PV","solar PV","solar thermal"),IF(VLOOKUP(H2844,'Cross-Page Data'!$D$4:$F$48,3,FALSE)="wind",VLOOKUP(G2844,'Cross-Page Data'!$I$4:$J$19,2,FALSE),IF(VLOOKUP(H2844,'Cross-Page Data'!$D$4:$F$48,3,FALSE)="hydro",VLOOKUP(G2844,'Cross-Page Data'!$I$4:$J$19,2,FALSE),VLOOKUP(H2844,'Cross-Page Data'!$D$4:$F$48,3,FALSE)))))</f>
        <v/>
      </c>
      <c r="M2844" s="120">
        <f>IF(AND($P$2=FALSE,OR(F2844="Commercial NAICS Cogen",F2844="Industrial NAICS Cogen",F2844="NAICS-22 Cogen")),FALSE,IF(AND($P$3=FALSE,OR(F2844="Commercial NAICS Cogen",F2844="Commercial NAICS Non-Cogen",F2844="Industrial NAICS Cogen", F2844="industrial NAICS non-Cogen")),FALSE, TRUE))</f>
        <v/>
      </c>
    </row>
    <row r="2845">
      <c r="A2845" s="129" t="n">
        <v>54104</v>
      </c>
      <c r="B2845" s="130" t="inlineStr">
        <is>
          <t>Ashdown</t>
        </is>
      </c>
      <c r="C2845" s="130" t="inlineStr">
        <is>
          <t>Domtar Industries Inc</t>
        </is>
      </c>
      <c r="D2845" s="129" t="n">
        <v>5262</v>
      </c>
      <c r="E2845" s="130" t="inlineStr">
        <is>
          <t>AR</t>
        </is>
      </c>
      <c r="F2845" s="130" t="inlineStr">
        <is>
          <t>Industrial NAICS Cogen</t>
        </is>
      </c>
      <c r="G2845" s="130" t="inlineStr">
        <is>
          <t>ST</t>
        </is>
      </c>
      <c r="H2845" s="130" t="inlineStr">
        <is>
          <t>BIT</t>
        </is>
      </c>
      <c r="I2845" s="130" t="inlineStr">
        <is>
          <t>COL</t>
        </is>
      </c>
      <c r="J2845" s="131" t="n">
        <v>32699.761</v>
      </c>
      <c r="K2845" s="129" t="n">
        <v>2020</v>
      </c>
      <c r="L2845" s="120">
        <f>IF(VLOOKUP(H2845,'Cross-Page Data'!$D$4:$F$48,3,FALSE)="natural gas",VLOOKUP(G2845,'Cross-Page Data'!$I$4:$J$19,2,FALSE),IF(VLOOKUP(H2845,'Cross-Page Data'!$D$4:$F$48,3,FALSE)="solar",IF(G2845="PV","solar PV","solar thermal"),IF(VLOOKUP(H2845,'Cross-Page Data'!$D$4:$F$48,3,FALSE)="wind",VLOOKUP(G2845,'Cross-Page Data'!$I$4:$J$19,2,FALSE),IF(VLOOKUP(H2845,'Cross-Page Data'!$D$4:$F$48,3,FALSE)="hydro",VLOOKUP(G2845,'Cross-Page Data'!$I$4:$J$19,2,FALSE),VLOOKUP(H2845,'Cross-Page Data'!$D$4:$F$48,3,FALSE)))))</f>
        <v/>
      </c>
      <c r="M2845" s="120">
        <f>IF(AND($P$2=FALSE,OR(F2845="Commercial NAICS Cogen",F2845="Industrial NAICS Cogen",F2845="NAICS-22 Cogen")),FALSE,IF(AND($P$3=FALSE,OR(F2845="Commercial NAICS Cogen",F2845="Commercial NAICS Non-Cogen",F2845="Industrial NAICS Cogen", F2845="industrial NAICS non-Cogen")),FALSE, TRUE))</f>
        <v/>
      </c>
    </row>
    <row r="2846">
      <c r="A2846" s="129" t="n">
        <v>54104</v>
      </c>
      <c r="B2846" s="130" t="inlineStr">
        <is>
          <t>Ashdown</t>
        </is>
      </c>
      <c r="C2846" s="130" t="inlineStr">
        <is>
          <t>Domtar Industries Inc</t>
        </is>
      </c>
      <c r="D2846" s="129" t="n">
        <v>5262</v>
      </c>
      <c r="E2846" s="130" t="inlineStr">
        <is>
          <t>AR</t>
        </is>
      </c>
      <c r="F2846" s="130" t="inlineStr">
        <is>
          <t>Industrial NAICS Cogen</t>
        </is>
      </c>
      <c r="G2846" s="130" t="inlineStr">
        <is>
          <t>ST</t>
        </is>
      </c>
      <c r="H2846" s="130" t="inlineStr">
        <is>
          <t>BLQ</t>
        </is>
      </c>
      <c r="I2846" s="130" t="inlineStr">
        <is>
          <t>WWW</t>
        </is>
      </c>
      <c r="J2846" s="131" t="n">
        <v>394750.8</v>
      </c>
      <c r="K2846" s="129" t="n">
        <v>2020</v>
      </c>
      <c r="L2846" s="120">
        <f>IF(VLOOKUP(H2846,'Cross-Page Data'!$D$4:$F$48,3,FALSE)="natural gas",VLOOKUP(G2846,'Cross-Page Data'!$I$4:$J$19,2,FALSE),IF(VLOOKUP(H2846,'Cross-Page Data'!$D$4:$F$48,3,FALSE)="solar",IF(G2846="PV","solar PV","solar thermal"),IF(VLOOKUP(H2846,'Cross-Page Data'!$D$4:$F$48,3,FALSE)="wind",VLOOKUP(G2846,'Cross-Page Data'!$I$4:$J$19,2,FALSE),IF(VLOOKUP(H2846,'Cross-Page Data'!$D$4:$F$48,3,FALSE)="hydro",VLOOKUP(G2846,'Cross-Page Data'!$I$4:$J$19,2,FALSE),VLOOKUP(H2846,'Cross-Page Data'!$D$4:$F$48,3,FALSE)))))</f>
        <v/>
      </c>
      <c r="M2846" s="120">
        <f>IF(AND($P$2=FALSE,OR(F2846="Commercial NAICS Cogen",F2846="Industrial NAICS Cogen",F2846="NAICS-22 Cogen")),FALSE,IF(AND($P$3=FALSE,OR(F2846="Commercial NAICS Cogen",F2846="Commercial NAICS Non-Cogen",F2846="Industrial NAICS Cogen", F2846="industrial NAICS non-Cogen")),FALSE, TRUE))</f>
        <v/>
      </c>
    </row>
    <row r="2847">
      <c r="A2847" s="129" t="n">
        <v>54104</v>
      </c>
      <c r="B2847" s="130" t="inlineStr">
        <is>
          <t>Ashdown</t>
        </is>
      </c>
      <c r="C2847" s="130" t="inlineStr">
        <is>
          <t>Domtar Industries Inc</t>
        </is>
      </c>
      <c r="D2847" s="129" t="n">
        <v>5262</v>
      </c>
      <c r="E2847" s="130" t="inlineStr">
        <is>
          <t>AR</t>
        </is>
      </c>
      <c r="F2847" s="130" t="inlineStr">
        <is>
          <t>Industrial NAICS Cogen</t>
        </is>
      </c>
      <c r="G2847" s="130" t="inlineStr">
        <is>
          <t>ST</t>
        </is>
      </c>
      <c r="H2847" s="130" t="inlineStr">
        <is>
          <t>NG</t>
        </is>
      </c>
      <c r="I2847" s="130" t="inlineStr">
        <is>
          <t>NG</t>
        </is>
      </c>
      <c r="J2847" s="131" t="n">
        <v>73517.13400000001</v>
      </c>
      <c r="K2847" s="129" t="n">
        <v>2020</v>
      </c>
      <c r="L2847" s="120">
        <f>IF(VLOOKUP(H2847,'Cross-Page Data'!$D$4:$F$48,3,FALSE)="natural gas",VLOOKUP(G2847,'Cross-Page Data'!$I$4:$J$19,2,FALSE),IF(VLOOKUP(H2847,'Cross-Page Data'!$D$4:$F$48,3,FALSE)="solar",IF(G2847="PV","solar PV","solar thermal"),IF(VLOOKUP(H2847,'Cross-Page Data'!$D$4:$F$48,3,FALSE)="wind",VLOOKUP(G2847,'Cross-Page Data'!$I$4:$J$19,2,FALSE),IF(VLOOKUP(H2847,'Cross-Page Data'!$D$4:$F$48,3,FALSE)="hydro",VLOOKUP(G2847,'Cross-Page Data'!$I$4:$J$19,2,FALSE),VLOOKUP(H2847,'Cross-Page Data'!$D$4:$F$48,3,FALSE)))))</f>
        <v/>
      </c>
      <c r="M2847" s="120">
        <f>IF(AND($P$2=FALSE,OR(F2847="Commercial NAICS Cogen",F2847="Industrial NAICS Cogen",F2847="NAICS-22 Cogen")),FALSE,IF(AND($P$3=FALSE,OR(F2847="Commercial NAICS Cogen",F2847="Commercial NAICS Non-Cogen",F2847="Industrial NAICS Cogen", F2847="industrial NAICS non-Cogen")),FALSE, TRUE))</f>
        <v/>
      </c>
    </row>
    <row r="2848">
      <c r="A2848" s="129" t="n">
        <v>54104</v>
      </c>
      <c r="B2848" s="130" t="inlineStr">
        <is>
          <t>Ashdown</t>
        </is>
      </c>
      <c r="C2848" s="130" t="inlineStr">
        <is>
          <t>Domtar Industries Inc</t>
        </is>
      </c>
      <c r="D2848" s="129" t="n">
        <v>5262</v>
      </c>
      <c r="E2848" s="130" t="inlineStr">
        <is>
          <t>AR</t>
        </is>
      </c>
      <c r="F2848" s="130" t="inlineStr">
        <is>
          <t>Industrial NAICS Cogen</t>
        </is>
      </c>
      <c r="G2848" s="130" t="inlineStr">
        <is>
          <t>ST</t>
        </is>
      </c>
      <c r="H2848" s="130" t="inlineStr">
        <is>
          <t>RFO</t>
        </is>
      </c>
      <c r="I2848" s="130" t="inlineStr">
        <is>
          <t>RFO</t>
        </is>
      </c>
      <c r="J2848" s="131" t="n">
        <v>0</v>
      </c>
      <c r="K2848" s="129" t="n">
        <v>2020</v>
      </c>
      <c r="L2848" s="120">
        <f>IF(VLOOKUP(H2848,'Cross-Page Data'!$D$4:$F$48,3,FALSE)="natural gas",VLOOKUP(G2848,'Cross-Page Data'!$I$4:$J$19,2,FALSE),IF(VLOOKUP(H2848,'Cross-Page Data'!$D$4:$F$48,3,FALSE)="solar",IF(G2848="PV","solar PV","solar thermal"),IF(VLOOKUP(H2848,'Cross-Page Data'!$D$4:$F$48,3,FALSE)="wind",VLOOKUP(G2848,'Cross-Page Data'!$I$4:$J$19,2,FALSE),IF(VLOOKUP(H2848,'Cross-Page Data'!$D$4:$F$48,3,FALSE)="hydro",VLOOKUP(G2848,'Cross-Page Data'!$I$4:$J$19,2,FALSE),VLOOKUP(H2848,'Cross-Page Data'!$D$4:$F$48,3,FALSE)))))</f>
        <v/>
      </c>
      <c r="M2848" s="120">
        <f>IF(AND($P$2=FALSE,OR(F2848="Commercial NAICS Cogen",F2848="Industrial NAICS Cogen",F2848="NAICS-22 Cogen")),FALSE,IF(AND($P$3=FALSE,OR(F2848="Commercial NAICS Cogen",F2848="Commercial NAICS Non-Cogen",F2848="Industrial NAICS Cogen", F2848="industrial NAICS non-Cogen")),FALSE, TRUE))</f>
        <v/>
      </c>
    </row>
    <row r="2849">
      <c r="A2849" s="129" t="n">
        <v>54104</v>
      </c>
      <c r="B2849" s="130" t="inlineStr">
        <is>
          <t>Ashdown</t>
        </is>
      </c>
      <c r="C2849" s="130" t="inlineStr">
        <is>
          <t>Domtar Industries Inc</t>
        </is>
      </c>
      <c r="D2849" s="129" t="n">
        <v>5262</v>
      </c>
      <c r="E2849" s="130" t="inlineStr">
        <is>
          <t>AR</t>
        </is>
      </c>
      <c r="F2849" s="130" t="inlineStr">
        <is>
          <t>Industrial NAICS Cogen</t>
        </is>
      </c>
      <c r="G2849" s="130" t="inlineStr">
        <is>
          <t>ST</t>
        </is>
      </c>
      <c r="H2849" s="130" t="inlineStr">
        <is>
          <t>TDF</t>
        </is>
      </c>
      <c r="I2849" s="130" t="inlineStr">
        <is>
          <t>OTH</t>
        </is>
      </c>
      <c r="J2849" s="131" t="n">
        <v>4954.779</v>
      </c>
      <c r="K2849" s="129" t="n">
        <v>2020</v>
      </c>
      <c r="L2849" s="120">
        <f>IF(VLOOKUP(H2849,'Cross-Page Data'!$D$4:$F$48,3,FALSE)="natural gas",VLOOKUP(G2849,'Cross-Page Data'!$I$4:$J$19,2,FALSE),IF(VLOOKUP(H2849,'Cross-Page Data'!$D$4:$F$48,3,FALSE)="solar",IF(G2849="PV","solar PV","solar thermal"),IF(VLOOKUP(H2849,'Cross-Page Data'!$D$4:$F$48,3,FALSE)="wind",VLOOKUP(G2849,'Cross-Page Data'!$I$4:$J$19,2,FALSE),IF(VLOOKUP(H2849,'Cross-Page Data'!$D$4:$F$48,3,FALSE)="hydro",VLOOKUP(G2849,'Cross-Page Data'!$I$4:$J$19,2,FALSE),VLOOKUP(H2849,'Cross-Page Data'!$D$4:$F$48,3,FALSE)))))</f>
        <v/>
      </c>
      <c r="M2849" s="120">
        <f>IF(AND($P$2=FALSE,OR(F2849="Commercial NAICS Cogen",F2849="Industrial NAICS Cogen",F2849="NAICS-22 Cogen")),FALSE,IF(AND($P$3=FALSE,OR(F2849="Commercial NAICS Cogen",F2849="Commercial NAICS Non-Cogen",F2849="Industrial NAICS Cogen", F2849="industrial NAICS non-Cogen")),FALSE, TRUE))</f>
        <v/>
      </c>
    </row>
    <row r="2850">
      <c r="A2850" s="129" t="n">
        <v>54104</v>
      </c>
      <c r="B2850" s="130" t="inlineStr">
        <is>
          <t>Ashdown</t>
        </is>
      </c>
      <c r="C2850" s="130" t="inlineStr">
        <is>
          <t>Domtar Industries Inc</t>
        </is>
      </c>
      <c r="D2850" s="129" t="n">
        <v>5262</v>
      </c>
      <c r="E2850" s="130" t="inlineStr">
        <is>
          <t>AR</t>
        </is>
      </c>
      <c r="F2850" s="130" t="inlineStr">
        <is>
          <t>Industrial NAICS Cogen</t>
        </is>
      </c>
      <c r="G2850" s="130" t="inlineStr">
        <is>
          <t>ST</t>
        </is>
      </c>
      <c r="H2850" s="130" t="inlineStr">
        <is>
          <t>WDS</t>
        </is>
      </c>
      <c r="I2850" s="130" t="inlineStr">
        <is>
          <t>WWW</t>
        </is>
      </c>
      <c r="J2850" s="131" t="n">
        <v>52482.531</v>
      </c>
      <c r="K2850" s="129" t="n">
        <v>2020</v>
      </c>
      <c r="L2850" s="120">
        <f>IF(VLOOKUP(H2850,'Cross-Page Data'!$D$4:$F$48,3,FALSE)="natural gas",VLOOKUP(G2850,'Cross-Page Data'!$I$4:$J$19,2,FALSE),IF(VLOOKUP(H2850,'Cross-Page Data'!$D$4:$F$48,3,FALSE)="solar",IF(G2850="PV","solar PV","solar thermal"),IF(VLOOKUP(H2850,'Cross-Page Data'!$D$4:$F$48,3,FALSE)="wind",VLOOKUP(G2850,'Cross-Page Data'!$I$4:$J$19,2,FALSE),IF(VLOOKUP(H2850,'Cross-Page Data'!$D$4:$F$48,3,FALSE)="hydro",VLOOKUP(G2850,'Cross-Page Data'!$I$4:$J$19,2,FALSE),VLOOKUP(H2850,'Cross-Page Data'!$D$4:$F$48,3,FALSE)))))</f>
        <v/>
      </c>
      <c r="M2850" s="120">
        <f>IF(AND($P$2=FALSE,OR(F2850="Commercial NAICS Cogen",F2850="Industrial NAICS Cogen",F2850="NAICS-22 Cogen")),FALSE,IF(AND($P$3=FALSE,OR(F2850="Commercial NAICS Cogen",F2850="Commercial NAICS Non-Cogen",F2850="Industrial NAICS Cogen", F2850="industrial NAICS non-Cogen")),FALSE, TRUE))</f>
        <v/>
      </c>
    </row>
    <row r="2851">
      <c r="A2851" s="129" t="n">
        <v>54201</v>
      </c>
      <c r="B2851" s="130" t="inlineStr">
        <is>
          <t>Iowa State University</t>
        </is>
      </c>
      <c r="C2851" s="130" t="inlineStr">
        <is>
          <t>Iowa State University</t>
        </is>
      </c>
      <c r="D2851" s="129" t="n">
        <v>9434</v>
      </c>
      <c r="E2851" s="130" t="inlineStr">
        <is>
          <t>IA</t>
        </is>
      </c>
      <c r="F2851" s="130" t="inlineStr">
        <is>
          <t>Commercial NAICS Cogen</t>
        </is>
      </c>
      <c r="G2851" s="130" t="inlineStr">
        <is>
          <t>ST</t>
        </is>
      </c>
      <c r="H2851" s="130" t="inlineStr">
        <is>
          <t>BIT</t>
        </is>
      </c>
      <c r="I2851" s="130" t="inlineStr">
        <is>
          <t>COL</t>
        </is>
      </c>
      <c r="J2851" s="131" t="n">
        <v>42297.585</v>
      </c>
      <c r="K2851" s="129" t="n">
        <v>2020</v>
      </c>
      <c r="L2851" s="120">
        <f>IF(VLOOKUP(H2851,'Cross-Page Data'!$D$4:$F$48,3,FALSE)="natural gas",VLOOKUP(G2851,'Cross-Page Data'!$I$4:$J$19,2,FALSE),IF(VLOOKUP(H2851,'Cross-Page Data'!$D$4:$F$48,3,FALSE)="solar",IF(G2851="PV","solar PV","solar thermal"),IF(VLOOKUP(H2851,'Cross-Page Data'!$D$4:$F$48,3,FALSE)="wind",VLOOKUP(G2851,'Cross-Page Data'!$I$4:$J$19,2,FALSE),IF(VLOOKUP(H2851,'Cross-Page Data'!$D$4:$F$48,3,FALSE)="hydro",VLOOKUP(G2851,'Cross-Page Data'!$I$4:$J$19,2,FALSE),VLOOKUP(H2851,'Cross-Page Data'!$D$4:$F$48,3,FALSE)))))</f>
        <v/>
      </c>
      <c r="M2851" s="120">
        <f>IF(AND($P$2=FALSE,OR(F2851="Commercial NAICS Cogen",F2851="Industrial NAICS Cogen",F2851="NAICS-22 Cogen")),FALSE,IF(AND($P$3=FALSE,OR(F2851="Commercial NAICS Cogen",F2851="Commercial NAICS Non-Cogen",F2851="Industrial NAICS Cogen", F2851="industrial NAICS non-Cogen")),FALSE, TRUE))</f>
        <v/>
      </c>
    </row>
    <row r="2852">
      <c r="A2852" s="129" t="n">
        <v>54201</v>
      </c>
      <c r="B2852" s="130" t="inlineStr">
        <is>
          <t>Iowa State University</t>
        </is>
      </c>
      <c r="C2852" s="130" t="inlineStr">
        <is>
          <t>Iowa State University</t>
        </is>
      </c>
      <c r="D2852" s="129" t="n">
        <v>9434</v>
      </c>
      <c r="E2852" s="130" t="inlineStr">
        <is>
          <t>IA</t>
        </is>
      </c>
      <c r="F2852" s="130" t="inlineStr">
        <is>
          <t>Commercial NAICS Cogen</t>
        </is>
      </c>
      <c r="G2852" s="130" t="inlineStr">
        <is>
          <t>ST</t>
        </is>
      </c>
      <c r="H2852" s="130" t="inlineStr">
        <is>
          <t>DFO</t>
        </is>
      </c>
      <c r="I2852" s="130" t="inlineStr">
        <is>
          <t>DFO</t>
        </is>
      </c>
      <c r="J2852" s="131" t="n">
        <v>0</v>
      </c>
      <c r="K2852" s="129" t="n">
        <v>2020</v>
      </c>
      <c r="L2852" s="120">
        <f>IF(VLOOKUP(H2852,'Cross-Page Data'!$D$4:$F$48,3,FALSE)="natural gas",VLOOKUP(G2852,'Cross-Page Data'!$I$4:$J$19,2,FALSE),IF(VLOOKUP(H2852,'Cross-Page Data'!$D$4:$F$48,3,FALSE)="solar",IF(G2852="PV","solar PV","solar thermal"),IF(VLOOKUP(H2852,'Cross-Page Data'!$D$4:$F$48,3,FALSE)="wind",VLOOKUP(G2852,'Cross-Page Data'!$I$4:$J$19,2,FALSE),IF(VLOOKUP(H2852,'Cross-Page Data'!$D$4:$F$48,3,FALSE)="hydro",VLOOKUP(G2852,'Cross-Page Data'!$I$4:$J$19,2,FALSE),VLOOKUP(H2852,'Cross-Page Data'!$D$4:$F$48,3,FALSE)))))</f>
        <v/>
      </c>
      <c r="M2852" s="120">
        <f>IF(AND($P$2=FALSE,OR(F2852="Commercial NAICS Cogen",F2852="Industrial NAICS Cogen",F2852="NAICS-22 Cogen")),FALSE,IF(AND($P$3=FALSE,OR(F2852="Commercial NAICS Cogen",F2852="Commercial NAICS Non-Cogen",F2852="Industrial NAICS Cogen", F2852="industrial NAICS non-Cogen")),FALSE, TRUE))</f>
        <v/>
      </c>
    </row>
    <row r="2853">
      <c r="A2853" s="129" t="n">
        <v>54201</v>
      </c>
      <c r="B2853" s="130" t="inlineStr">
        <is>
          <t>Iowa State University</t>
        </is>
      </c>
      <c r="C2853" s="130" t="inlineStr">
        <is>
          <t>Iowa State University</t>
        </is>
      </c>
      <c r="D2853" s="129" t="n">
        <v>9434</v>
      </c>
      <c r="E2853" s="130" t="inlineStr">
        <is>
          <t>IA</t>
        </is>
      </c>
      <c r="F2853" s="130" t="inlineStr">
        <is>
          <t>Commercial NAICS Cogen</t>
        </is>
      </c>
      <c r="G2853" s="130" t="inlineStr">
        <is>
          <t>ST</t>
        </is>
      </c>
      <c r="H2853" s="130" t="inlineStr">
        <is>
          <t>NG</t>
        </is>
      </c>
      <c r="I2853" s="130" t="inlineStr">
        <is>
          <t>NG</t>
        </is>
      </c>
      <c r="J2853" s="131" t="n">
        <v>52730.415</v>
      </c>
      <c r="K2853" s="129" t="n">
        <v>2020</v>
      </c>
      <c r="L2853" s="120">
        <f>IF(VLOOKUP(H2853,'Cross-Page Data'!$D$4:$F$48,3,FALSE)="natural gas",VLOOKUP(G2853,'Cross-Page Data'!$I$4:$J$19,2,FALSE),IF(VLOOKUP(H2853,'Cross-Page Data'!$D$4:$F$48,3,FALSE)="solar",IF(G2853="PV","solar PV","solar thermal"),IF(VLOOKUP(H2853,'Cross-Page Data'!$D$4:$F$48,3,FALSE)="wind",VLOOKUP(G2853,'Cross-Page Data'!$I$4:$J$19,2,FALSE),IF(VLOOKUP(H2853,'Cross-Page Data'!$D$4:$F$48,3,FALSE)="hydro",VLOOKUP(G2853,'Cross-Page Data'!$I$4:$J$19,2,FALSE),VLOOKUP(H2853,'Cross-Page Data'!$D$4:$F$48,3,FALSE)))))</f>
        <v/>
      </c>
      <c r="M2853" s="120">
        <f>IF(AND($P$2=FALSE,OR(F2853="Commercial NAICS Cogen",F2853="Industrial NAICS Cogen",F2853="NAICS-22 Cogen")),FALSE,IF(AND($P$3=FALSE,OR(F2853="Commercial NAICS Cogen",F2853="Commercial NAICS Non-Cogen",F2853="Industrial NAICS Cogen", F2853="industrial NAICS non-Cogen")),FALSE, TRUE))</f>
        <v/>
      </c>
    </row>
    <row r="2854">
      <c r="A2854" s="129" t="n">
        <v>54203</v>
      </c>
      <c r="B2854" s="130" t="inlineStr">
        <is>
          <t>Mississippi Baptist Medical Center</t>
        </is>
      </c>
      <c r="C2854" s="130" t="inlineStr">
        <is>
          <t>Mississippi Baptist Medical</t>
        </is>
      </c>
      <c r="D2854" s="129" t="n">
        <v>12704</v>
      </c>
      <c r="E2854" s="130" t="inlineStr">
        <is>
          <t>MS</t>
        </is>
      </c>
      <c r="F2854" s="130" t="inlineStr">
        <is>
          <t>Commercial NAICS Cogen</t>
        </is>
      </c>
      <c r="G2854" s="130" t="inlineStr">
        <is>
          <t>GT</t>
        </is>
      </c>
      <c r="H2854" s="130" t="inlineStr">
        <is>
          <t>NG</t>
        </is>
      </c>
      <c r="I2854" s="130" t="inlineStr">
        <is>
          <t>NG</t>
        </is>
      </c>
      <c r="J2854" s="131" t="n">
        <v>0</v>
      </c>
      <c r="K2854" s="129" t="n">
        <v>2020</v>
      </c>
      <c r="L2854" s="120">
        <f>IF(VLOOKUP(H2854,'Cross-Page Data'!$D$4:$F$48,3,FALSE)="natural gas",VLOOKUP(G2854,'Cross-Page Data'!$I$4:$J$19,2,FALSE),IF(VLOOKUP(H2854,'Cross-Page Data'!$D$4:$F$48,3,FALSE)="solar",IF(G2854="PV","solar PV","solar thermal"),IF(VLOOKUP(H2854,'Cross-Page Data'!$D$4:$F$48,3,FALSE)="wind",VLOOKUP(G2854,'Cross-Page Data'!$I$4:$J$19,2,FALSE),IF(VLOOKUP(H2854,'Cross-Page Data'!$D$4:$F$48,3,FALSE)="hydro",VLOOKUP(G2854,'Cross-Page Data'!$I$4:$J$19,2,FALSE),VLOOKUP(H2854,'Cross-Page Data'!$D$4:$F$48,3,FALSE)))))</f>
        <v/>
      </c>
      <c r="M2854" s="120">
        <f>IF(AND($P$2=FALSE,OR(F2854="Commercial NAICS Cogen",F2854="Industrial NAICS Cogen",F2854="NAICS-22 Cogen")),FALSE,IF(AND($P$3=FALSE,OR(F2854="Commercial NAICS Cogen",F2854="Commercial NAICS Non-Cogen",F2854="Industrial NAICS Cogen", F2854="industrial NAICS non-Cogen")),FALSE, TRUE))</f>
        <v/>
      </c>
    </row>
    <row r="2855">
      <c r="A2855" s="129" t="n">
        <v>54207</v>
      </c>
      <c r="B2855" s="130" t="inlineStr">
        <is>
          <t>ArcelorMittal Warren</t>
        </is>
      </c>
      <c r="C2855" s="130" t="inlineStr">
        <is>
          <t>Cleveland ? Cliffs Warren</t>
        </is>
      </c>
      <c r="D2855" s="129" t="n">
        <v>56616</v>
      </c>
      <c r="E2855" s="130" t="inlineStr">
        <is>
          <t>OH</t>
        </is>
      </c>
      <c r="F2855" s="130" t="inlineStr">
        <is>
          <t>Industrial NAICS Cogen</t>
        </is>
      </c>
      <c r="G2855" s="130" t="inlineStr">
        <is>
          <t>ST</t>
        </is>
      </c>
      <c r="H2855" s="130" t="inlineStr">
        <is>
          <t>BIT</t>
        </is>
      </c>
      <c r="I2855" s="130" t="inlineStr">
        <is>
          <t>COL</t>
        </is>
      </c>
      <c r="J2855" s="131" t="n">
        <v>0</v>
      </c>
      <c r="K2855" s="129" t="n">
        <v>2020</v>
      </c>
      <c r="L2855" s="120">
        <f>IF(VLOOKUP(H2855,'Cross-Page Data'!$D$4:$F$48,3,FALSE)="natural gas",VLOOKUP(G2855,'Cross-Page Data'!$I$4:$J$19,2,FALSE),IF(VLOOKUP(H2855,'Cross-Page Data'!$D$4:$F$48,3,FALSE)="solar",IF(G2855="PV","solar PV","solar thermal"),IF(VLOOKUP(H2855,'Cross-Page Data'!$D$4:$F$48,3,FALSE)="wind",VLOOKUP(G2855,'Cross-Page Data'!$I$4:$J$19,2,FALSE),IF(VLOOKUP(H2855,'Cross-Page Data'!$D$4:$F$48,3,FALSE)="hydro",VLOOKUP(G2855,'Cross-Page Data'!$I$4:$J$19,2,FALSE),VLOOKUP(H2855,'Cross-Page Data'!$D$4:$F$48,3,FALSE)))))</f>
        <v/>
      </c>
      <c r="M2855" s="120">
        <f>IF(AND($P$2=FALSE,OR(F2855="Commercial NAICS Cogen",F2855="Industrial NAICS Cogen",F2855="NAICS-22 Cogen")),FALSE,IF(AND($P$3=FALSE,OR(F2855="Commercial NAICS Cogen",F2855="Commercial NAICS Non-Cogen",F2855="Industrial NAICS Cogen", F2855="industrial NAICS non-Cogen")),FALSE, TRUE))</f>
        <v/>
      </c>
    </row>
    <row r="2856">
      <c r="A2856" s="129" t="n">
        <v>54207</v>
      </c>
      <c r="B2856" s="130" t="inlineStr">
        <is>
          <t>ArcelorMittal Warren</t>
        </is>
      </c>
      <c r="C2856" s="130" t="inlineStr">
        <is>
          <t>Cleveland ? Cliffs Warren</t>
        </is>
      </c>
      <c r="D2856" s="129" t="n">
        <v>56616</v>
      </c>
      <c r="E2856" s="130" t="inlineStr">
        <is>
          <t>OH</t>
        </is>
      </c>
      <c r="F2856" s="130" t="inlineStr">
        <is>
          <t>Industrial NAICS Cogen</t>
        </is>
      </c>
      <c r="G2856" s="130" t="inlineStr">
        <is>
          <t>ST</t>
        </is>
      </c>
      <c r="H2856" s="130" t="inlineStr">
        <is>
          <t>NG</t>
        </is>
      </c>
      <c r="I2856" s="130" t="inlineStr">
        <is>
          <t>NG</t>
        </is>
      </c>
      <c r="J2856" s="131" t="n">
        <v>23338.446</v>
      </c>
      <c r="K2856" s="129" t="n">
        <v>2020</v>
      </c>
      <c r="L2856" s="120">
        <f>IF(VLOOKUP(H2856,'Cross-Page Data'!$D$4:$F$48,3,FALSE)="natural gas",VLOOKUP(G2856,'Cross-Page Data'!$I$4:$J$19,2,FALSE),IF(VLOOKUP(H2856,'Cross-Page Data'!$D$4:$F$48,3,FALSE)="solar",IF(G2856="PV","solar PV","solar thermal"),IF(VLOOKUP(H2856,'Cross-Page Data'!$D$4:$F$48,3,FALSE)="wind",VLOOKUP(G2856,'Cross-Page Data'!$I$4:$J$19,2,FALSE),IF(VLOOKUP(H2856,'Cross-Page Data'!$D$4:$F$48,3,FALSE)="hydro",VLOOKUP(G2856,'Cross-Page Data'!$I$4:$J$19,2,FALSE),VLOOKUP(H2856,'Cross-Page Data'!$D$4:$F$48,3,FALSE)))))</f>
        <v/>
      </c>
      <c r="M2856" s="120">
        <f>IF(AND($P$2=FALSE,OR(F2856="Commercial NAICS Cogen",F2856="Industrial NAICS Cogen",F2856="NAICS-22 Cogen")),FALSE,IF(AND($P$3=FALSE,OR(F2856="Commercial NAICS Cogen",F2856="Commercial NAICS Non-Cogen",F2856="Industrial NAICS Cogen", F2856="industrial NAICS non-Cogen")),FALSE, TRUE))</f>
        <v/>
      </c>
    </row>
    <row r="2857">
      <c r="A2857" s="129" t="n">
        <v>54207</v>
      </c>
      <c r="B2857" s="130" t="inlineStr">
        <is>
          <t>ArcelorMittal Warren</t>
        </is>
      </c>
      <c r="C2857" s="130" t="inlineStr">
        <is>
          <t>Cleveland ? Cliffs Warren</t>
        </is>
      </c>
      <c r="D2857" s="129" t="n">
        <v>56616</v>
      </c>
      <c r="E2857" s="130" t="inlineStr">
        <is>
          <t>OH</t>
        </is>
      </c>
      <c r="F2857" s="130" t="inlineStr">
        <is>
          <t>Industrial NAICS Cogen</t>
        </is>
      </c>
      <c r="G2857" s="130" t="inlineStr">
        <is>
          <t>ST</t>
        </is>
      </c>
      <c r="H2857" s="130" t="inlineStr">
        <is>
          <t>OG</t>
        </is>
      </c>
      <c r="I2857" s="130" t="inlineStr">
        <is>
          <t>OOG</t>
        </is>
      </c>
      <c r="J2857" s="131" t="n">
        <v>24931.554</v>
      </c>
      <c r="K2857" s="129" t="n">
        <v>2020</v>
      </c>
      <c r="L2857" s="120">
        <f>IF(VLOOKUP(H2857,'Cross-Page Data'!$D$4:$F$48,3,FALSE)="natural gas",VLOOKUP(G2857,'Cross-Page Data'!$I$4:$J$19,2,FALSE),IF(VLOOKUP(H2857,'Cross-Page Data'!$D$4:$F$48,3,FALSE)="solar",IF(G2857="PV","solar PV","solar thermal"),IF(VLOOKUP(H2857,'Cross-Page Data'!$D$4:$F$48,3,FALSE)="wind",VLOOKUP(G2857,'Cross-Page Data'!$I$4:$J$19,2,FALSE),IF(VLOOKUP(H2857,'Cross-Page Data'!$D$4:$F$48,3,FALSE)="hydro",VLOOKUP(G2857,'Cross-Page Data'!$I$4:$J$19,2,FALSE),VLOOKUP(H2857,'Cross-Page Data'!$D$4:$F$48,3,FALSE)))))</f>
        <v/>
      </c>
      <c r="M2857" s="120">
        <f>IF(AND($P$2=FALSE,OR(F2857="Commercial NAICS Cogen",F2857="Industrial NAICS Cogen",F2857="NAICS-22 Cogen")),FALSE,IF(AND($P$3=FALSE,OR(F2857="Commercial NAICS Cogen",F2857="Commercial NAICS Non-Cogen",F2857="Industrial NAICS Cogen", F2857="industrial NAICS non-Cogen")),FALSE, TRUE))</f>
        <v/>
      </c>
    </row>
    <row r="2858">
      <c r="A2858" s="129" t="n">
        <v>54207</v>
      </c>
      <c r="B2858" s="130" t="inlineStr">
        <is>
          <t>ArcelorMittal Warren</t>
        </is>
      </c>
      <c r="C2858" s="130" t="inlineStr">
        <is>
          <t>Cleveland ? Cliffs Warren</t>
        </is>
      </c>
      <c r="D2858" s="129" t="n">
        <v>56616</v>
      </c>
      <c r="E2858" s="130" t="inlineStr">
        <is>
          <t>OH</t>
        </is>
      </c>
      <c r="F2858" s="130" t="inlineStr">
        <is>
          <t>Industrial NAICS Cogen</t>
        </is>
      </c>
      <c r="G2858" s="130" t="inlineStr">
        <is>
          <t>ST</t>
        </is>
      </c>
      <c r="H2858" s="130" t="inlineStr">
        <is>
          <t>WC</t>
        </is>
      </c>
      <c r="I2858" s="130" t="inlineStr">
        <is>
          <t>WOC</t>
        </is>
      </c>
      <c r="J2858" s="131" t="n">
        <v>0</v>
      </c>
      <c r="K2858" s="129" t="n">
        <v>2020</v>
      </c>
      <c r="L2858" s="120">
        <f>IF(VLOOKUP(H2858,'Cross-Page Data'!$D$4:$F$48,3,FALSE)="natural gas",VLOOKUP(G2858,'Cross-Page Data'!$I$4:$J$19,2,FALSE),IF(VLOOKUP(H2858,'Cross-Page Data'!$D$4:$F$48,3,FALSE)="solar",IF(G2858="PV","solar PV","solar thermal"),IF(VLOOKUP(H2858,'Cross-Page Data'!$D$4:$F$48,3,FALSE)="wind",VLOOKUP(G2858,'Cross-Page Data'!$I$4:$J$19,2,FALSE),IF(VLOOKUP(H2858,'Cross-Page Data'!$D$4:$F$48,3,FALSE)="hydro",VLOOKUP(G2858,'Cross-Page Data'!$I$4:$J$19,2,FALSE),VLOOKUP(H2858,'Cross-Page Data'!$D$4:$F$48,3,FALSE)))))</f>
        <v/>
      </c>
      <c r="M2858" s="120">
        <f>IF(AND($P$2=FALSE,OR(F2858="Commercial NAICS Cogen",F2858="Industrial NAICS Cogen",F2858="NAICS-22 Cogen")),FALSE,IF(AND($P$3=FALSE,OR(F2858="Commercial NAICS Cogen",F2858="Commercial NAICS Non-Cogen",F2858="Industrial NAICS Cogen", F2858="industrial NAICS non-Cogen")),FALSE, TRUE))</f>
        <v/>
      </c>
    </row>
    <row r="2859">
      <c r="A2859" s="129" t="n">
        <v>54224</v>
      </c>
      <c r="B2859" s="130" t="inlineStr">
        <is>
          <t>Franklin Heating Station</t>
        </is>
      </c>
      <c r="C2859" s="130" t="inlineStr">
        <is>
          <t>Franklin Heating Station</t>
        </is>
      </c>
      <c r="D2859" s="129" t="n">
        <v>6738</v>
      </c>
      <c r="E2859" s="130" t="inlineStr">
        <is>
          <t>MN</t>
        </is>
      </c>
      <c r="F2859" s="130" t="inlineStr">
        <is>
          <t>Commercial NAICS Cogen</t>
        </is>
      </c>
      <c r="G2859" s="130" t="inlineStr">
        <is>
          <t>IC</t>
        </is>
      </c>
      <c r="H2859" s="130" t="inlineStr">
        <is>
          <t>DFO</t>
        </is>
      </c>
      <c r="I2859" s="130" t="inlineStr">
        <is>
          <t>DFO</t>
        </is>
      </c>
      <c r="J2859" s="131" t="n">
        <v>345.836</v>
      </c>
      <c r="K2859" s="129" t="n">
        <v>2020</v>
      </c>
      <c r="L2859" s="120">
        <f>IF(VLOOKUP(H2859,'Cross-Page Data'!$D$4:$F$48,3,FALSE)="natural gas",VLOOKUP(G2859,'Cross-Page Data'!$I$4:$J$19,2,FALSE),IF(VLOOKUP(H2859,'Cross-Page Data'!$D$4:$F$48,3,FALSE)="solar",IF(G2859="PV","solar PV","solar thermal"),IF(VLOOKUP(H2859,'Cross-Page Data'!$D$4:$F$48,3,FALSE)="wind",VLOOKUP(G2859,'Cross-Page Data'!$I$4:$J$19,2,FALSE),IF(VLOOKUP(H2859,'Cross-Page Data'!$D$4:$F$48,3,FALSE)="hydro",VLOOKUP(G2859,'Cross-Page Data'!$I$4:$J$19,2,FALSE),VLOOKUP(H2859,'Cross-Page Data'!$D$4:$F$48,3,FALSE)))))</f>
        <v/>
      </c>
      <c r="M2859" s="120">
        <f>IF(AND($P$2=FALSE,OR(F2859="Commercial NAICS Cogen",F2859="Industrial NAICS Cogen",F2859="NAICS-22 Cogen")),FALSE,IF(AND($P$3=FALSE,OR(F2859="Commercial NAICS Cogen",F2859="Commercial NAICS Non-Cogen",F2859="Industrial NAICS Cogen", F2859="industrial NAICS non-Cogen")),FALSE, TRUE))</f>
        <v/>
      </c>
    </row>
    <row r="2860">
      <c r="A2860" s="129" t="n">
        <v>54224</v>
      </c>
      <c r="B2860" s="130" t="inlineStr">
        <is>
          <t>Franklin Heating Station</t>
        </is>
      </c>
      <c r="C2860" s="130" t="inlineStr">
        <is>
          <t>Franklin Heating Station</t>
        </is>
      </c>
      <c r="D2860" s="129" t="n">
        <v>6738</v>
      </c>
      <c r="E2860" s="130" t="inlineStr">
        <is>
          <t>MN</t>
        </is>
      </c>
      <c r="F2860" s="130" t="inlineStr">
        <is>
          <t>Commercial NAICS Cogen</t>
        </is>
      </c>
      <c r="G2860" s="130" t="inlineStr">
        <is>
          <t>IC</t>
        </is>
      </c>
      <c r="H2860" s="130" t="inlineStr">
        <is>
          <t>NG</t>
        </is>
      </c>
      <c r="I2860" s="130" t="inlineStr">
        <is>
          <t>NG</t>
        </is>
      </c>
      <c r="J2860" s="131" t="n">
        <v>111.824</v>
      </c>
      <c r="K2860" s="129" t="n">
        <v>2020</v>
      </c>
      <c r="L2860" s="120">
        <f>IF(VLOOKUP(H2860,'Cross-Page Data'!$D$4:$F$48,3,FALSE)="natural gas",VLOOKUP(G2860,'Cross-Page Data'!$I$4:$J$19,2,FALSE),IF(VLOOKUP(H2860,'Cross-Page Data'!$D$4:$F$48,3,FALSE)="solar",IF(G2860="PV","solar PV","solar thermal"),IF(VLOOKUP(H2860,'Cross-Page Data'!$D$4:$F$48,3,FALSE)="wind",VLOOKUP(G2860,'Cross-Page Data'!$I$4:$J$19,2,FALSE),IF(VLOOKUP(H2860,'Cross-Page Data'!$D$4:$F$48,3,FALSE)="hydro",VLOOKUP(G2860,'Cross-Page Data'!$I$4:$J$19,2,FALSE),VLOOKUP(H2860,'Cross-Page Data'!$D$4:$F$48,3,FALSE)))))</f>
        <v/>
      </c>
      <c r="M2860" s="120">
        <f>IF(AND($P$2=FALSE,OR(F2860="Commercial NAICS Cogen",F2860="Industrial NAICS Cogen",F2860="NAICS-22 Cogen")),FALSE,IF(AND($P$3=FALSE,OR(F2860="Commercial NAICS Cogen",F2860="Commercial NAICS Non-Cogen",F2860="Industrial NAICS Cogen", F2860="industrial NAICS non-Cogen")),FALSE, TRUE))</f>
        <v/>
      </c>
    </row>
    <row r="2861">
      <c r="A2861" s="129" t="n">
        <v>54224</v>
      </c>
      <c r="B2861" s="130" t="inlineStr">
        <is>
          <t>Franklin Heating Station</t>
        </is>
      </c>
      <c r="C2861" s="130" t="inlineStr">
        <is>
          <t>Franklin Heating Station</t>
        </is>
      </c>
      <c r="D2861" s="129" t="n">
        <v>6738</v>
      </c>
      <c r="E2861" s="130" t="inlineStr">
        <is>
          <t>MN</t>
        </is>
      </c>
      <c r="F2861" s="130" t="inlineStr">
        <is>
          <t>Commercial NAICS Cogen</t>
        </is>
      </c>
      <c r="G2861" s="130" t="inlineStr">
        <is>
          <t>ST</t>
        </is>
      </c>
      <c r="H2861" s="130" t="inlineStr">
        <is>
          <t>DFO</t>
        </is>
      </c>
      <c r="I2861" s="130" t="inlineStr">
        <is>
          <t>DFO</t>
        </is>
      </c>
      <c r="J2861" s="131" t="n">
        <v>72.089</v>
      </c>
      <c r="K2861" s="129" t="n">
        <v>2020</v>
      </c>
      <c r="L2861" s="120">
        <f>IF(VLOOKUP(H2861,'Cross-Page Data'!$D$4:$F$48,3,FALSE)="natural gas",VLOOKUP(G2861,'Cross-Page Data'!$I$4:$J$19,2,FALSE),IF(VLOOKUP(H2861,'Cross-Page Data'!$D$4:$F$48,3,FALSE)="solar",IF(G2861="PV","solar PV","solar thermal"),IF(VLOOKUP(H2861,'Cross-Page Data'!$D$4:$F$48,3,FALSE)="wind",VLOOKUP(G2861,'Cross-Page Data'!$I$4:$J$19,2,FALSE),IF(VLOOKUP(H2861,'Cross-Page Data'!$D$4:$F$48,3,FALSE)="hydro",VLOOKUP(G2861,'Cross-Page Data'!$I$4:$J$19,2,FALSE),VLOOKUP(H2861,'Cross-Page Data'!$D$4:$F$48,3,FALSE)))))</f>
        <v/>
      </c>
      <c r="M2861" s="120">
        <f>IF(AND($P$2=FALSE,OR(F2861="Commercial NAICS Cogen",F2861="Industrial NAICS Cogen",F2861="NAICS-22 Cogen")),FALSE,IF(AND($P$3=FALSE,OR(F2861="Commercial NAICS Cogen",F2861="Commercial NAICS Non-Cogen",F2861="Industrial NAICS Cogen", F2861="industrial NAICS non-Cogen")),FALSE, TRUE))</f>
        <v/>
      </c>
    </row>
    <row r="2862">
      <c r="A2862" s="129" t="n">
        <v>54224</v>
      </c>
      <c r="B2862" s="130" t="inlineStr">
        <is>
          <t>Franklin Heating Station</t>
        </is>
      </c>
      <c r="C2862" s="130" t="inlineStr">
        <is>
          <t>Franklin Heating Station</t>
        </is>
      </c>
      <c r="D2862" s="129" t="n">
        <v>6738</v>
      </c>
      <c r="E2862" s="130" t="inlineStr">
        <is>
          <t>MN</t>
        </is>
      </c>
      <c r="F2862" s="130" t="inlineStr">
        <is>
          <t>Commercial NAICS Cogen</t>
        </is>
      </c>
      <c r="G2862" s="130" t="inlineStr">
        <is>
          <t>ST</t>
        </is>
      </c>
      <c r="H2862" s="130" t="inlineStr">
        <is>
          <t>NG</t>
        </is>
      </c>
      <c r="I2862" s="130" t="inlineStr">
        <is>
          <t>NG</t>
        </is>
      </c>
      <c r="J2862" s="131" t="n">
        <v>43071.31</v>
      </c>
      <c r="K2862" s="129" t="n">
        <v>2020</v>
      </c>
      <c r="L2862" s="120">
        <f>IF(VLOOKUP(H2862,'Cross-Page Data'!$D$4:$F$48,3,FALSE)="natural gas",VLOOKUP(G2862,'Cross-Page Data'!$I$4:$J$19,2,FALSE),IF(VLOOKUP(H2862,'Cross-Page Data'!$D$4:$F$48,3,FALSE)="solar",IF(G2862="PV","solar PV","solar thermal"),IF(VLOOKUP(H2862,'Cross-Page Data'!$D$4:$F$48,3,FALSE)="wind",VLOOKUP(G2862,'Cross-Page Data'!$I$4:$J$19,2,FALSE),IF(VLOOKUP(H2862,'Cross-Page Data'!$D$4:$F$48,3,FALSE)="hydro",VLOOKUP(G2862,'Cross-Page Data'!$I$4:$J$19,2,FALSE),VLOOKUP(H2862,'Cross-Page Data'!$D$4:$F$48,3,FALSE)))))</f>
        <v/>
      </c>
      <c r="M2862" s="120">
        <f>IF(AND($P$2=FALSE,OR(F2862="Commercial NAICS Cogen",F2862="Industrial NAICS Cogen",F2862="NAICS-22 Cogen")),FALSE,IF(AND($P$3=FALSE,OR(F2862="Commercial NAICS Cogen",F2862="Commercial NAICS Non-Cogen",F2862="Industrial NAICS Cogen", F2862="industrial NAICS non-Cogen")),FALSE, TRUE))</f>
        <v/>
      </c>
    </row>
    <row r="2863">
      <c r="A2863" s="129" t="n">
        <v>54224</v>
      </c>
      <c r="B2863" s="130" t="inlineStr">
        <is>
          <t>Franklin Heating Station</t>
        </is>
      </c>
      <c r="C2863" s="130" t="inlineStr">
        <is>
          <t>Franklin Heating Station</t>
        </is>
      </c>
      <c r="D2863" s="129" t="n">
        <v>6738</v>
      </c>
      <c r="E2863" s="130" t="inlineStr">
        <is>
          <t>MN</t>
        </is>
      </c>
      <c r="F2863" s="130" t="inlineStr">
        <is>
          <t>Commercial NAICS Cogen</t>
        </is>
      </c>
      <c r="G2863" s="130" t="inlineStr">
        <is>
          <t>ST</t>
        </is>
      </c>
      <c r="H2863" s="130" t="inlineStr">
        <is>
          <t>PUR</t>
        </is>
      </c>
      <c r="I2863" s="130" t="inlineStr">
        <is>
          <t>OTH</t>
        </is>
      </c>
      <c r="J2863" s="131" t="n">
        <v>21395.486</v>
      </c>
      <c r="K2863" s="129" t="n">
        <v>2020</v>
      </c>
      <c r="L2863" s="120">
        <f>IF(VLOOKUP(H2863,'Cross-Page Data'!$D$4:$F$48,3,FALSE)="natural gas",VLOOKUP(G2863,'Cross-Page Data'!$I$4:$J$19,2,FALSE),IF(VLOOKUP(H2863,'Cross-Page Data'!$D$4:$F$48,3,FALSE)="solar",IF(G2863="PV","solar PV","solar thermal"),IF(VLOOKUP(H2863,'Cross-Page Data'!$D$4:$F$48,3,FALSE)="wind",VLOOKUP(G2863,'Cross-Page Data'!$I$4:$J$19,2,FALSE),IF(VLOOKUP(H2863,'Cross-Page Data'!$D$4:$F$48,3,FALSE)="hydro",VLOOKUP(G2863,'Cross-Page Data'!$I$4:$J$19,2,FALSE),VLOOKUP(H2863,'Cross-Page Data'!$D$4:$F$48,3,FALSE)))))</f>
        <v/>
      </c>
      <c r="M2863" s="120">
        <f>IF(AND($P$2=FALSE,OR(F2863="Commercial NAICS Cogen",F2863="Industrial NAICS Cogen",F2863="NAICS-22 Cogen")),FALSE,IF(AND($P$3=FALSE,OR(F2863="Commercial NAICS Cogen",F2863="Commercial NAICS Non-Cogen",F2863="Industrial NAICS Cogen", F2863="industrial NAICS non-Cogen")),FALSE, TRUE))</f>
        <v/>
      </c>
    </row>
    <row r="2864">
      <c r="A2864" s="129" t="n">
        <v>54224</v>
      </c>
      <c r="B2864" s="130" t="inlineStr">
        <is>
          <t>Franklin Heating Station</t>
        </is>
      </c>
      <c r="C2864" s="130" t="inlineStr">
        <is>
          <t>Franklin Heating Station</t>
        </is>
      </c>
      <c r="D2864" s="129" t="n">
        <v>6738</v>
      </c>
      <c r="E2864" s="130" t="inlineStr">
        <is>
          <t>MN</t>
        </is>
      </c>
      <c r="F2864" s="130" t="inlineStr">
        <is>
          <t>Commercial NAICS Cogen</t>
        </is>
      </c>
      <c r="G2864" s="130" t="inlineStr">
        <is>
          <t>ST</t>
        </is>
      </c>
      <c r="H2864" s="130" t="inlineStr">
        <is>
          <t>RFO</t>
        </is>
      </c>
      <c r="I2864" s="130" t="inlineStr">
        <is>
          <t>RFO</t>
        </is>
      </c>
      <c r="J2864" s="131" t="n">
        <v>0</v>
      </c>
      <c r="K2864" s="129" t="n">
        <v>2020</v>
      </c>
      <c r="L2864" s="120">
        <f>IF(VLOOKUP(H2864,'Cross-Page Data'!$D$4:$F$48,3,FALSE)="natural gas",VLOOKUP(G2864,'Cross-Page Data'!$I$4:$J$19,2,FALSE),IF(VLOOKUP(H2864,'Cross-Page Data'!$D$4:$F$48,3,FALSE)="solar",IF(G2864="PV","solar PV","solar thermal"),IF(VLOOKUP(H2864,'Cross-Page Data'!$D$4:$F$48,3,FALSE)="wind",VLOOKUP(G2864,'Cross-Page Data'!$I$4:$J$19,2,FALSE),IF(VLOOKUP(H2864,'Cross-Page Data'!$D$4:$F$48,3,FALSE)="hydro",VLOOKUP(G2864,'Cross-Page Data'!$I$4:$J$19,2,FALSE),VLOOKUP(H2864,'Cross-Page Data'!$D$4:$F$48,3,FALSE)))))</f>
        <v/>
      </c>
      <c r="M2864" s="120">
        <f>IF(AND($P$2=FALSE,OR(F2864="Commercial NAICS Cogen",F2864="Industrial NAICS Cogen",F2864="NAICS-22 Cogen")),FALSE,IF(AND($P$3=FALSE,OR(F2864="Commercial NAICS Cogen",F2864="Commercial NAICS Non-Cogen",F2864="Industrial NAICS Cogen", F2864="industrial NAICS non-Cogen")),FALSE, TRUE))</f>
        <v/>
      </c>
    </row>
    <row r="2865">
      <c r="A2865" s="129" t="n">
        <v>54225</v>
      </c>
      <c r="B2865" s="130" t="inlineStr">
        <is>
          <t>Gillette SBMC</t>
        </is>
      </c>
      <c r="C2865" s="130" t="inlineStr">
        <is>
          <t>The Gillette Company</t>
        </is>
      </c>
      <c r="D2865" s="129" t="n">
        <v>7209</v>
      </c>
      <c r="E2865" s="130" t="inlineStr">
        <is>
          <t>MA</t>
        </is>
      </c>
      <c r="F2865" s="130" t="inlineStr">
        <is>
          <t>Industrial NAICS Cogen</t>
        </is>
      </c>
      <c r="G2865" s="130" t="inlineStr">
        <is>
          <t>GT</t>
        </is>
      </c>
      <c r="H2865" s="130" t="inlineStr">
        <is>
          <t>DFO</t>
        </is>
      </c>
      <c r="I2865" s="130" t="inlineStr">
        <is>
          <t>DFO</t>
        </is>
      </c>
      <c r="J2865" s="131" t="n">
        <v>436.335</v>
      </c>
      <c r="K2865" s="129" t="n">
        <v>2020</v>
      </c>
      <c r="L2865" s="120">
        <f>IF(VLOOKUP(H2865,'Cross-Page Data'!$D$4:$F$48,3,FALSE)="natural gas",VLOOKUP(G2865,'Cross-Page Data'!$I$4:$J$19,2,FALSE),IF(VLOOKUP(H2865,'Cross-Page Data'!$D$4:$F$48,3,FALSE)="solar",IF(G2865="PV","solar PV","solar thermal"),IF(VLOOKUP(H2865,'Cross-Page Data'!$D$4:$F$48,3,FALSE)="wind",VLOOKUP(G2865,'Cross-Page Data'!$I$4:$J$19,2,FALSE),IF(VLOOKUP(H2865,'Cross-Page Data'!$D$4:$F$48,3,FALSE)="hydro",VLOOKUP(G2865,'Cross-Page Data'!$I$4:$J$19,2,FALSE),VLOOKUP(H2865,'Cross-Page Data'!$D$4:$F$48,3,FALSE)))))</f>
        <v/>
      </c>
      <c r="M2865" s="120">
        <f>IF(AND($P$2=FALSE,OR(F2865="Commercial NAICS Cogen",F2865="Industrial NAICS Cogen",F2865="NAICS-22 Cogen")),FALSE,IF(AND($P$3=FALSE,OR(F2865="Commercial NAICS Cogen",F2865="Commercial NAICS Non-Cogen",F2865="Industrial NAICS Cogen", F2865="industrial NAICS non-Cogen")),FALSE, TRUE))</f>
        <v/>
      </c>
    </row>
    <row r="2866">
      <c r="A2866" s="129" t="n">
        <v>54225</v>
      </c>
      <c r="B2866" s="130" t="inlineStr">
        <is>
          <t>Gillette SBMC</t>
        </is>
      </c>
      <c r="C2866" s="130" t="inlineStr">
        <is>
          <t>The Gillette Company</t>
        </is>
      </c>
      <c r="D2866" s="129" t="n">
        <v>7209</v>
      </c>
      <c r="E2866" s="130" t="inlineStr">
        <is>
          <t>MA</t>
        </is>
      </c>
      <c r="F2866" s="130" t="inlineStr">
        <is>
          <t>Industrial NAICS Cogen</t>
        </is>
      </c>
      <c r="G2866" s="130" t="inlineStr">
        <is>
          <t>GT</t>
        </is>
      </c>
      <c r="H2866" s="130" t="inlineStr">
        <is>
          <t>NG</t>
        </is>
      </c>
      <c r="I2866" s="130" t="inlineStr">
        <is>
          <t>NG</t>
        </is>
      </c>
      <c r="J2866" s="131" t="n">
        <v>55245.665</v>
      </c>
      <c r="K2866" s="129" t="n">
        <v>2020</v>
      </c>
      <c r="L2866" s="120">
        <f>IF(VLOOKUP(H2866,'Cross-Page Data'!$D$4:$F$48,3,FALSE)="natural gas",VLOOKUP(G2866,'Cross-Page Data'!$I$4:$J$19,2,FALSE),IF(VLOOKUP(H2866,'Cross-Page Data'!$D$4:$F$48,3,FALSE)="solar",IF(G2866="PV","solar PV","solar thermal"),IF(VLOOKUP(H2866,'Cross-Page Data'!$D$4:$F$48,3,FALSE)="wind",VLOOKUP(G2866,'Cross-Page Data'!$I$4:$J$19,2,FALSE),IF(VLOOKUP(H2866,'Cross-Page Data'!$D$4:$F$48,3,FALSE)="hydro",VLOOKUP(G2866,'Cross-Page Data'!$I$4:$J$19,2,FALSE),VLOOKUP(H2866,'Cross-Page Data'!$D$4:$F$48,3,FALSE)))))</f>
        <v/>
      </c>
      <c r="M2866" s="120">
        <f>IF(AND($P$2=FALSE,OR(F2866="Commercial NAICS Cogen",F2866="Industrial NAICS Cogen",F2866="NAICS-22 Cogen")),FALSE,IF(AND($P$3=FALSE,OR(F2866="Commercial NAICS Cogen",F2866="Commercial NAICS Non-Cogen",F2866="Industrial NAICS Cogen", F2866="industrial NAICS non-Cogen")),FALSE, TRUE))</f>
        <v/>
      </c>
    </row>
    <row r="2867">
      <c r="A2867" s="129" t="n">
        <v>54225</v>
      </c>
      <c r="B2867" s="130" t="inlineStr">
        <is>
          <t>Gillette SBMC</t>
        </is>
      </c>
      <c r="C2867" s="130" t="inlineStr">
        <is>
          <t>The Gillette Company</t>
        </is>
      </c>
      <c r="D2867" s="129" t="n">
        <v>7209</v>
      </c>
      <c r="E2867" s="130" t="inlineStr">
        <is>
          <t>MA</t>
        </is>
      </c>
      <c r="F2867" s="130" t="inlineStr">
        <is>
          <t>Industrial NAICS Cogen</t>
        </is>
      </c>
      <c r="G2867" s="130" t="inlineStr">
        <is>
          <t>GT</t>
        </is>
      </c>
      <c r="H2867" s="130" t="inlineStr">
        <is>
          <t>RFO</t>
        </is>
      </c>
      <c r="I2867" s="130" t="inlineStr">
        <is>
          <t>RFO</t>
        </is>
      </c>
      <c r="J2867" s="131" t="n">
        <v>0</v>
      </c>
      <c r="K2867" s="129" t="n">
        <v>2020</v>
      </c>
      <c r="L2867" s="120">
        <f>IF(VLOOKUP(H2867,'Cross-Page Data'!$D$4:$F$48,3,FALSE)="natural gas",VLOOKUP(G2867,'Cross-Page Data'!$I$4:$J$19,2,FALSE),IF(VLOOKUP(H2867,'Cross-Page Data'!$D$4:$F$48,3,FALSE)="solar",IF(G2867="PV","solar PV","solar thermal"),IF(VLOOKUP(H2867,'Cross-Page Data'!$D$4:$F$48,3,FALSE)="wind",VLOOKUP(G2867,'Cross-Page Data'!$I$4:$J$19,2,FALSE),IF(VLOOKUP(H2867,'Cross-Page Data'!$D$4:$F$48,3,FALSE)="hydro",VLOOKUP(G2867,'Cross-Page Data'!$I$4:$J$19,2,FALSE),VLOOKUP(H2867,'Cross-Page Data'!$D$4:$F$48,3,FALSE)))))</f>
        <v/>
      </c>
      <c r="M2867" s="120">
        <f>IF(AND($P$2=FALSE,OR(F2867="Commercial NAICS Cogen",F2867="Industrial NAICS Cogen",F2867="NAICS-22 Cogen")),FALSE,IF(AND($P$3=FALSE,OR(F2867="Commercial NAICS Cogen",F2867="Commercial NAICS Non-Cogen",F2867="Industrial NAICS Cogen", F2867="industrial NAICS non-Cogen")),FALSE, TRUE))</f>
        <v/>
      </c>
    </row>
    <row r="2868">
      <c r="A2868" s="129" t="n">
        <v>54225</v>
      </c>
      <c r="B2868" s="130" t="inlineStr">
        <is>
          <t>Gillette SBMC</t>
        </is>
      </c>
      <c r="C2868" s="130" t="inlineStr">
        <is>
          <t>The Gillette Company</t>
        </is>
      </c>
      <c r="D2868" s="129" t="n">
        <v>7209</v>
      </c>
      <c r="E2868" s="130" t="inlineStr">
        <is>
          <t>MA</t>
        </is>
      </c>
      <c r="F2868" s="130" t="inlineStr">
        <is>
          <t>Industrial NAICS Cogen</t>
        </is>
      </c>
      <c r="G2868" s="130" t="inlineStr">
        <is>
          <t>IC</t>
        </is>
      </c>
      <c r="H2868" s="130" t="inlineStr">
        <is>
          <t>DFO</t>
        </is>
      </c>
      <c r="I2868" s="130" t="inlineStr">
        <is>
          <t>DFO</t>
        </is>
      </c>
      <c r="J2868" s="131" t="n">
        <v>0</v>
      </c>
      <c r="K2868" s="129" t="n">
        <v>2020</v>
      </c>
      <c r="L2868" s="120">
        <f>IF(VLOOKUP(H2868,'Cross-Page Data'!$D$4:$F$48,3,FALSE)="natural gas",VLOOKUP(G2868,'Cross-Page Data'!$I$4:$J$19,2,FALSE),IF(VLOOKUP(H2868,'Cross-Page Data'!$D$4:$F$48,3,FALSE)="solar",IF(G2868="PV","solar PV","solar thermal"),IF(VLOOKUP(H2868,'Cross-Page Data'!$D$4:$F$48,3,FALSE)="wind",VLOOKUP(G2868,'Cross-Page Data'!$I$4:$J$19,2,FALSE),IF(VLOOKUP(H2868,'Cross-Page Data'!$D$4:$F$48,3,FALSE)="hydro",VLOOKUP(G2868,'Cross-Page Data'!$I$4:$J$19,2,FALSE),VLOOKUP(H2868,'Cross-Page Data'!$D$4:$F$48,3,FALSE)))))</f>
        <v/>
      </c>
      <c r="M2868" s="120">
        <f>IF(AND($P$2=FALSE,OR(F2868="Commercial NAICS Cogen",F2868="Industrial NAICS Cogen",F2868="NAICS-22 Cogen")),FALSE,IF(AND($P$3=FALSE,OR(F2868="Commercial NAICS Cogen",F2868="Commercial NAICS Non-Cogen",F2868="Industrial NAICS Cogen", F2868="industrial NAICS non-Cogen")),FALSE, TRUE))</f>
        <v/>
      </c>
    </row>
    <row r="2869">
      <c r="A2869" s="129" t="n">
        <v>54225</v>
      </c>
      <c r="B2869" s="130" t="inlineStr">
        <is>
          <t>Gillette SBMC</t>
        </is>
      </c>
      <c r="C2869" s="130" t="inlineStr">
        <is>
          <t>The Gillette Company</t>
        </is>
      </c>
      <c r="D2869" s="129" t="n">
        <v>7209</v>
      </c>
      <c r="E2869" s="130" t="inlineStr">
        <is>
          <t>MA</t>
        </is>
      </c>
      <c r="F2869" s="130" t="inlineStr">
        <is>
          <t>Industrial NAICS Cogen</t>
        </is>
      </c>
      <c r="G2869" s="130" t="inlineStr">
        <is>
          <t>ST</t>
        </is>
      </c>
      <c r="H2869" s="130" t="inlineStr">
        <is>
          <t>DFO</t>
        </is>
      </c>
      <c r="I2869" s="130" t="inlineStr">
        <is>
          <t>DFO</t>
        </is>
      </c>
      <c r="J2869" s="131" t="n">
        <v>0</v>
      </c>
      <c r="K2869" s="129" t="n">
        <v>2020</v>
      </c>
      <c r="L2869" s="120">
        <f>IF(VLOOKUP(H2869,'Cross-Page Data'!$D$4:$F$48,3,FALSE)="natural gas",VLOOKUP(G2869,'Cross-Page Data'!$I$4:$J$19,2,FALSE),IF(VLOOKUP(H2869,'Cross-Page Data'!$D$4:$F$48,3,FALSE)="solar",IF(G2869="PV","solar PV","solar thermal"),IF(VLOOKUP(H2869,'Cross-Page Data'!$D$4:$F$48,3,FALSE)="wind",VLOOKUP(G2869,'Cross-Page Data'!$I$4:$J$19,2,FALSE),IF(VLOOKUP(H2869,'Cross-Page Data'!$D$4:$F$48,3,FALSE)="hydro",VLOOKUP(G2869,'Cross-Page Data'!$I$4:$J$19,2,FALSE),VLOOKUP(H2869,'Cross-Page Data'!$D$4:$F$48,3,FALSE)))))</f>
        <v/>
      </c>
      <c r="M2869" s="120">
        <f>IF(AND($P$2=FALSE,OR(F2869="Commercial NAICS Cogen",F2869="Industrial NAICS Cogen",F2869="NAICS-22 Cogen")),FALSE,IF(AND($P$3=FALSE,OR(F2869="Commercial NAICS Cogen",F2869="Commercial NAICS Non-Cogen",F2869="Industrial NAICS Cogen", F2869="industrial NAICS non-Cogen")),FALSE, TRUE))</f>
        <v/>
      </c>
    </row>
    <row r="2870">
      <c r="A2870" s="129" t="n">
        <v>54225</v>
      </c>
      <c r="B2870" s="130" t="inlineStr">
        <is>
          <t>Gillette SBMC</t>
        </is>
      </c>
      <c r="C2870" s="130" t="inlineStr">
        <is>
          <t>The Gillette Company</t>
        </is>
      </c>
      <c r="D2870" s="129" t="n">
        <v>7209</v>
      </c>
      <c r="E2870" s="130" t="inlineStr">
        <is>
          <t>MA</t>
        </is>
      </c>
      <c r="F2870" s="130" t="inlineStr">
        <is>
          <t>Industrial NAICS Cogen</t>
        </is>
      </c>
      <c r="G2870" s="130" t="inlineStr">
        <is>
          <t>ST</t>
        </is>
      </c>
      <c r="H2870" s="130" t="inlineStr">
        <is>
          <t>NG</t>
        </is>
      </c>
      <c r="I2870" s="130" t="inlineStr">
        <is>
          <t>NG</t>
        </is>
      </c>
      <c r="J2870" s="131" t="n">
        <v>13139</v>
      </c>
      <c r="K2870" s="129" t="n">
        <v>2020</v>
      </c>
      <c r="L2870" s="120">
        <f>IF(VLOOKUP(H2870,'Cross-Page Data'!$D$4:$F$48,3,FALSE)="natural gas",VLOOKUP(G2870,'Cross-Page Data'!$I$4:$J$19,2,FALSE),IF(VLOOKUP(H2870,'Cross-Page Data'!$D$4:$F$48,3,FALSE)="solar",IF(G2870="PV","solar PV","solar thermal"),IF(VLOOKUP(H2870,'Cross-Page Data'!$D$4:$F$48,3,FALSE)="wind",VLOOKUP(G2870,'Cross-Page Data'!$I$4:$J$19,2,FALSE),IF(VLOOKUP(H2870,'Cross-Page Data'!$D$4:$F$48,3,FALSE)="hydro",VLOOKUP(G2870,'Cross-Page Data'!$I$4:$J$19,2,FALSE),VLOOKUP(H2870,'Cross-Page Data'!$D$4:$F$48,3,FALSE)))))</f>
        <v/>
      </c>
      <c r="M2870" s="120">
        <f>IF(AND($P$2=FALSE,OR(F2870="Commercial NAICS Cogen",F2870="Industrial NAICS Cogen",F2870="NAICS-22 Cogen")),FALSE,IF(AND($P$3=FALSE,OR(F2870="Commercial NAICS Cogen",F2870="Commercial NAICS Non-Cogen",F2870="Industrial NAICS Cogen", F2870="industrial NAICS non-Cogen")),FALSE, TRUE))</f>
        <v/>
      </c>
    </row>
    <row r="2871">
      <c r="A2871" s="129" t="n">
        <v>54228</v>
      </c>
      <c r="B2871" s="130" t="inlineStr">
        <is>
          <t>Erving Paper Mills</t>
        </is>
      </c>
      <c r="C2871" s="130" t="inlineStr">
        <is>
          <t>Erving Paper Mills Inc</t>
        </is>
      </c>
      <c r="D2871" s="129" t="n">
        <v>5989</v>
      </c>
      <c r="E2871" s="130" t="inlineStr">
        <is>
          <t>MA</t>
        </is>
      </c>
      <c r="F2871" s="130" t="inlineStr">
        <is>
          <t>Industrial NAICS Cogen</t>
        </is>
      </c>
      <c r="G2871" s="130" t="inlineStr">
        <is>
          <t>GT</t>
        </is>
      </c>
      <c r="H2871" s="130" t="inlineStr">
        <is>
          <t>DFO</t>
        </is>
      </c>
      <c r="I2871" s="130" t="inlineStr">
        <is>
          <t>DFO</t>
        </is>
      </c>
      <c r="J2871" s="131" t="n">
        <v>488.586</v>
      </c>
      <c r="K2871" s="129" t="n">
        <v>2020</v>
      </c>
      <c r="L2871" s="120">
        <f>IF(VLOOKUP(H2871,'Cross-Page Data'!$D$4:$F$48,3,FALSE)="natural gas",VLOOKUP(G2871,'Cross-Page Data'!$I$4:$J$19,2,FALSE),IF(VLOOKUP(H2871,'Cross-Page Data'!$D$4:$F$48,3,FALSE)="solar",IF(G2871="PV","solar PV","solar thermal"),IF(VLOOKUP(H2871,'Cross-Page Data'!$D$4:$F$48,3,FALSE)="wind",VLOOKUP(G2871,'Cross-Page Data'!$I$4:$J$19,2,FALSE),IF(VLOOKUP(H2871,'Cross-Page Data'!$D$4:$F$48,3,FALSE)="hydro",VLOOKUP(G2871,'Cross-Page Data'!$I$4:$J$19,2,FALSE),VLOOKUP(H2871,'Cross-Page Data'!$D$4:$F$48,3,FALSE)))))</f>
        <v/>
      </c>
      <c r="M2871" s="120">
        <f>IF(AND($P$2=FALSE,OR(F2871="Commercial NAICS Cogen",F2871="Industrial NAICS Cogen",F2871="NAICS-22 Cogen")),FALSE,IF(AND($P$3=FALSE,OR(F2871="Commercial NAICS Cogen",F2871="Commercial NAICS Non-Cogen",F2871="Industrial NAICS Cogen", F2871="industrial NAICS non-Cogen")),FALSE, TRUE))</f>
        <v/>
      </c>
    </row>
    <row r="2872">
      <c r="A2872" s="129" t="n">
        <v>54228</v>
      </c>
      <c r="B2872" s="130" t="inlineStr">
        <is>
          <t>Erving Paper Mills</t>
        </is>
      </c>
      <c r="C2872" s="130" t="inlineStr">
        <is>
          <t>Erving Paper Mills Inc</t>
        </is>
      </c>
      <c r="D2872" s="129" t="n">
        <v>5989</v>
      </c>
      <c r="E2872" s="130" t="inlineStr">
        <is>
          <t>MA</t>
        </is>
      </c>
      <c r="F2872" s="130" t="inlineStr">
        <is>
          <t>Industrial NAICS Cogen</t>
        </is>
      </c>
      <c r="G2872" s="130" t="inlineStr">
        <is>
          <t>GT</t>
        </is>
      </c>
      <c r="H2872" s="130" t="inlineStr">
        <is>
          <t>NG</t>
        </is>
      </c>
      <c r="I2872" s="130" t="inlineStr">
        <is>
          <t>NG</t>
        </is>
      </c>
      <c r="J2872" s="131" t="n">
        <v>37142.414</v>
      </c>
      <c r="K2872" s="129" t="n">
        <v>2020</v>
      </c>
      <c r="L2872" s="120">
        <f>IF(VLOOKUP(H2872,'Cross-Page Data'!$D$4:$F$48,3,FALSE)="natural gas",VLOOKUP(G2872,'Cross-Page Data'!$I$4:$J$19,2,FALSE),IF(VLOOKUP(H2872,'Cross-Page Data'!$D$4:$F$48,3,FALSE)="solar",IF(G2872="PV","solar PV","solar thermal"),IF(VLOOKUP(H2872,'Cross-Page Data'!$D$4:$F$48,3,FALSE)="wind",VLOOKUP(G2872,'Cross-Page Data'!$I$4:$J$19,2,FALSE),IF(VLOOKUP(H2872,'Cross-Page Data'!$D$4:$F$48,3,FALSE)="hydro",VLOOKUP(G2872,'Cross-Page Data'!$I$4:$J$19,2,FALSE),VLOOKUP(H2872,'Cross-Page Data'!$D$4:$F$48,3,FALSE)))))</f>
        <v/>
      </c>
      <c r="M2872" s="120">
        <f>IF(AND($P$2=FALSE,OR(F2872="Commercial NAICS Cogen",F2872="Industrial NAICS Cogen",F2872="NAICS-22 Cogen")),FALSE,IF(AND($P$3=FALSE,OR(F2872="Commercial NAICS Cogen",F2872="Commercial NAICS Non-Cogen",F2872="Industrial NAICS Cogen", F2872="industrial NAICS non-Cogen")),FALSE, TRUE))</f>
        <v/>
      </c>
    </row>
    <row r="2873">
      <c r="A2873" s="129" t="n">
        <v>54228</v>
      </c>
      <c r="B2873" s="130" t="inlineStr">
        <is>
          <t>Erving Paper Mills</t>
        </is>
      </c>
      <c r="C2873" s="130" t="inlineStr">
        <is>
          <t>Erving Paper Mills Inc</t>
        </is>
      </c>
      <c r="D2873" s="129" t="n">
        <v>5989</v>
      </c>
      <c r="E2873" s="130" t="inlineStr">
        <is>
          <t>MA</t>
        </is>
      </c>
      <c r="F2873" s="130" t="inlineStr">
        <is>
          <t>Industrial NAICS Cogen</t>
        </is>
      </c>
      <c r="G2873" s="130" t="inlineStr">
        <is>
          <t>ST</t>
        </is>
      </c>
      <c r="H2873" s="130" t="inlineStr">
        <is>
          <t>NG</t>
        </is>
      </c>
      <c r="I2873" s="130" t="inlineStr">
        <is>
          <t>NG</t>
        </is>
      </c>
      <c r="J2873" s="131" t="n">
        <v>1513.2</v>
      </c>
      <c r="K2873" s="129" t="n">
        <v>2020</v>
      </c>
      <c r="L2873" s="120">
        <f>IF(VLOOKUP(H2873,'Cross-Page Data'!$D$4:$F$48,3,FALSE)="natural gas",VLOOKUP(G2873,'Cross-Page Data'!$I$4:$J$19,2,FALSE),IF(VLOOKUP(H2873,'Cross-Page Data'!$D$4:$F$48,3,FALSE)="solar",IF(G2873="PV","solar PV","solar thermal"),IF(VLOOKUP(H2873,'Cross-Page Data'!$D$4:$F$48,3,FALSE)="wind",VLOOKUP(G2873,'Cross-Page Data'!$I$4:$J$19,2,FALSE),IF(VLOOKUP(H2873,'Cross-Page Data'!$D$4:$F$48,3,FALSE)="hydro",VLOOKUP(G2873,'Cross-Page Data'!$I$4:$J$19,2,FALSE),VLOOKUP(H2873,'Cross-Page Data'!$D$4:$F$48,3,FALSE)))))</f>
        <v/>
      </c>
      <c r="M2873" s="120">
        <f>IF(AND($P$2=FALSE,OR(F2873="Commercial NAICS Cogen",F2873="Industrial NAICS Cogen",F2873="NAICS-22 Cogen")),FALSE,IF(AND($P$3=FALSE,OR(F2873="Commercial NAICS Cogen",F2873="Commercial NAICS Non-Cogen",F2873="Industrial NAICS Cogen", F2873="industrial NAICS non-Cogen")),FALSE, TRUE))</f>
        <v/>
      </c>
    </row>
    <row r="2874">
      <c r="A2874" s="129" t="n">
        <v>54228</v>
      </c>
      <c r="B2874" s="130" t="inlineStr">
        <is>
          <t>Erving Paper Mills</t>
        </is>
      </c>
      <c r="C2874" s="130" t="inlineStr">
        <is>
          <t>Erving Paper Mills Inc</t>
        </is>
      </c>
      <c r="D2874" s="129" t="n">
        <v>5989</v>
      </c>
      <c r="E2874" s="130" t="inlineStr">
        <is>
          <t>MA</t>
        </is>
      </c>
      <c r="F2874" s="130" t="inlineStr">
        <is>
          <t>Industrial NAICS Cogen</t>
        </is>
      </c>
      <c r="G2874" s="130" t="inlineStr">
        <is>
          <t>ST</t>
        </is>
      </c>
      <c r="H2874" s="130" t="inlineStr">
        <is>
          <t>OTH</t>
        </is>
      </c>
      <c r="I2874" s="130" t="inlineStr">
        <is>
          <t>OTH</t>
        </is>
      </c>
      <c r="J2874" s="131" t="n">
        <v>0</v>
      </c>
      <c r="K2874" s="129" t="n">
        <v>2020</v>
      </c>
      <c r="L2874" s="120">
        <f>IF(VLOOKUP(H2874,'Cross-Page Data'!$D$4:$F$48,3,FALSE)="natural gas",VLOOKUP(G2874,'Cross-Page Data'!$I$4:$J$19,2,FALSE),IF(VLOOKUP(H2874,'Cross-Page Data'!$D$4:$F$48,3,FALSE)="solar",IF(G2874="PV","solar PV","solar thermal"),IF(VLOOKUP(H2874,'Cross-Page Data'!$D$4:$F$48,3,FALSE)="wind",VLOOKUP(G2874,'Cross-Page Data'!$I$4:$J$19,2,FALSE),IF(VLOOKUP(H2874,'Cross-Page Data'!$D$4:$F$48,3,FALSE)="hydro",VLOOKUP(G2874,'Cross-Page Data'!$I$4:$J$19,2,FALSE),VLOOKUP(H2874,'Cross-Page Data'!$D$4:$F$48,3,FALSE)))))</f>
        <v/>
      </c>
      <c r="M2874" s="120">
        <f>IF(AND($P$2=FALSE,OR(F2874="Commercial NAICS Cogen",F2874="Industrial NAICS Cogen",F2874="NAICS-22 Cogen")),FALSE,IF(AND($P$3=FALSE,OR(F2874="Commercial NAICS Cogen",F2874="Commercial NAICS Non-Cogen",F2874="Industrial NAICS Cogen", F2874="industrial NAICS non-Cogen")),FALSE, TRUE))</f>
        <v/>
      </c>
    </row>
    <row r="2875">
      <c r="A2875" s="129" t="n">
        <v>54236</v>
      </c>
      <c r="B2875" s="130" t="inlineStr">
        <is>
          <t>Pfizer Groton Plant</t>
        </is>
      </c>
      <c r="C2875" s="130" t="inlineStr">
        <is>
          <t>Pfizer Inc</t>
        </is>
      </c>
      <c r="D2875" s="129" t="n">
        <v>14928</v>
      </c>
      <c r="E2875" s="130" t="inlineStr">
        <is>
          <t>CT</t>
        </is>
      </c>
      <c r="F2875" s="130" t="inlineStr">
        <is>
          <t>Industrial NAICS Cogen</t>
        </is>
      </c>
      <c r="G2875" s="130" t="inlineStr">
        <is>
          <t>GT</t>
        </is>
      </c>
      <c r="H2875" s="130" t="inlineStr">
        <is>
          <t>DFO</t>
        </is>
      </c>
      <c r="I2875" s="130" t="inlineStr">
        <is>
          <t>DFO</t>
        </is>
      </c>
      <c r="J2875" s="131" t="n">
        <v>3.311</v>
      </c>
      <c r="K2875" s="129" t="n">
        <v>2020</v>
      </c>
      <c r="L2875" s="120">
        <f>IF(VLOOKUP(H2875,'Cross-Page Data'!$D$4:$F$48,3,FALSE)="natural gas",VLOOKUP(G2875,'Cross-Page Data'!$I$4:$J$19,2,FALSE),IF(VLOOKUP(H2875,'Cross-Page Data'!$D$4:$F$48,3,FALSE)="solar",IF(G2875="PV","solar PV","solar thermal"),IF(VLOOKUP(H2875,'Cross-Page Data'!$D$4:$F$48,3,FALSE)="wind",VLOOKUP(G2875,'Cross-Page Data'!$I$4:$J$19,2,FALSE),IF(VLOOKUP(H2875,'Cross-Page Data'!$D$4:$F$48,3,FALSE)="hydro",VLOOKUP(G2875,'Cross-Page Data'!$I$4:$J$19,2,FALSE),VLOOKUP(H2875,'Cross-Page Data'!$D$4:$F$48,3,FALSE)))))</f>
        <v/>
      </c>
      <c r="M2875" s="120">
        <f>IF(AND($P$2=FALSE,OR(F2875="Commercial NAICS Cogen",F2875="Industrial NAICS Cogen",F2875="NAICS-22 Cogen")),FALSE,IF(AND($P$3=FALSE,OR(F2875="Commercial NAICS Cogen",F2875="Commercial NAICS Non-Cogen",F2875="Industrial NAICS Cogen", F2875="industrial NAICS non-Cogen")),FALSE, TRUE))</f>
        <v/>
      </c>
    </row>
    <row r="2876">
      <c r="A2876" s="129" t="n">
        <v>54236</v>
      </c>
      <c r="B2876" s="130" t="inlineStr">
        <is>
          <t>Pfizer Groton Plant</t>
        </is>
      </c>
      <c r="C2876" s="130" t="inlineStr">
        <is>
          <t>Pfizer Inc</t>
        </is>
      </c>
      <c r="D2876" s="129" t="n">
        <v>14928</v>
      </c>
      <c r="E2876" s="130" t="inlineStr">
        <is>
          <t>CT</t>
        </is>
      </c>
      <c r="F2876" s="130" t="inlineStr">
        <is>
          <t>Industrial NAICS Cogen</t>
        </is>
      </c>
      <c r="G2876" s="130" t="inlineStr">
        <is>
          <t>GT</t>
        </is>
      </c>
      <c r="H2876" s="130" t="inlineStr">
        <is>
          <t>NG</t>
        </is>
      </c>
      <c r="I2876" s="130" t="inlineStr">
        <is>
          <t>NG</t>
        </is>
      </c>
      <c r="J2876" s="131" t="n">
        <v>56896.809</v>
      </c>
      <c r="K2876" s="129" t="n">
        <v>2020</v>
      </c>
      <c r="L2876" s="120">
        <f>IF(VLOOKUP(H2876,'Cross-Page Data'!$D$4:$F$48,3,FALSE)="natural gas",VLOOKUP(G2876,'Cross-Page Data'!$I$4:$J$19,2,FALSE),IF(VLOOKUP(H2876,'Cross-Page Data'!$D$4:$F$48,3,FALSE)="solar",IF(G2876="PV","solar PV","solar thermal"),IF(VLOOKUP(H2876,'Cross-Page Data'!$D$4:$F$48,3,FALSE)="wind",VLOOKUP(G2876,'Cross-Page Data'!$I$4:$J$19,2,FALSE),IF(VLOOKUP(H2876,'Cross-Page Data'!$D$4:$F$48,3,FALSE)="hydro",VLOOKUP(G2876,'Cross-Page Data'!$I$4:$J$19,2,FALSE),VLOOKUP(H2876,'Cross-Page Data'!$D$4:$F$48,3,FALSE)))))</f>
        <v/>
      </c>
      <c r="M2876" s="120">
        <f>IF(AND($P$2=FALSE,OR(F2876="Commercial NAICS Cogen",F2876="Industrial NAICS Cogen",F2876="NAICS-22 Cogen")),FALSE,IF(AND($P$3=FALSE,OR(F2876="Commercial NAICS Cogen",F2876="Commercial NAICS Non-Cogen",F2876="Industrial NAICS Cogen", F2876="industrial NAICS non-Cogen")),FALSE, TRUE))</f>
        <v/>
      </c>
    </row>
    <row r="2877">
      <c r="A2877" s="129" t="n">
        <v>54236</v>
      </c>
      <c r="B2877" s="130" t="inlineStr">
        <is>
          <t>Pfizer Groton Plant</t>
        </is>
      </c>
      <c r="C2877" s="130" t="inlineStr">
        <is>
          <t>Pfizer Inc</t>
        </is>
      </c>
      <c r="D2877" s="129" t="n">
        <v>14928</v>
      </c>
      <c r="E2877" s="130" t="inlineStr">
        <is>
          <t>CT</t>
        </is>
      </c>
      <c r="F2877" s="130" t="inlineStr">
        <is>
          <t>Industrial NAICS Cogen</t>
        </is>
      </c>
      <c r="G2877" s="130" t="inlineStr">
        <is>
          <t>GT</t>
        </is>
      </c>
      <c r="H2877" s="130" t="inlineStr">
        <is>
          <t>RFO</t>
        </is>
      </c>
      <c r="I2877" s="130" t="inlineStr">
        <is>
          <t>RFO</t>
        </is>
      </c>
      <c r="J2877" s="131" t="n">
        <v>0</v>
      </c>
      <c r="K2877" s="129" t="n">
        <v>2020</v>
      </c>
      <c r="L2877" s="120">
        <f>IF(VLOOKUP(H2877,'Cross-Page Data'!$D$4:$F$48,3,FALSE)="natural gas",VLOOKUP(G2877,'Cross-Page Data'!$I$4:$J$19,2,FALSE),IF(VLOOKUP(H2877,'Cross-Page Data'!$D$4:$F$48,3,FALSE)="solar",IF(G2877="PV","solar PV","solar thermal"),IF(VLOOKUP(H2877,'Cross-Page Data'!$D$4:$F$48,3,FALSE)="wind",VLOOKUP(G2877,'Cross-Page Data'!$I$4:$J$19,2,FALSE),IF(VLOOKUP(H2877,'Cross-Page Data'!$D$4:$F$48,3,FALSE)="hydro",VLOOKUP(G2877,'Cross-Page Data'!$I$4:$J$19,2,FALSE),VLOOKUP(H2877,'Cross-Page Data'!$D$4:$F$48,3,FALSE)))))</f>
        <v/>
      </c>
      <c r="M2877" s="120">
        <f>IF(AND($P$2=FALSE,OR(F2877="Commercial NAICS Cogen",F2877="Industrial NAICS Cogen",F2877="NAICS-22 Cogen")),FALSE,IF(AND($P$3=FALSE,OR(F2877="Commercial NAICS Cogen",F2877="Commercial NAICS Non-Cogen",F2877="Industrial NAICS Cogen", F2877="industrial NAICS non-Cogen")),FALSE, TRUE))</f>
        <v/>
      </c>
    </row>
    <row r="2878">
      <c r="A2878" s="129" t="n">
        <v>54236</v>
      </c>
      <c r="B2878" s="130" t="inlineStr">
        <is>
          <t>Pfizer Groton Plant</t>
        </is>
      </c>
      <c r="C2878" s="130" t="inlineStr">
        <is>
          <t>Pfizer Inc</t>
        </is>
      </c>
      <c r="D2878" s="129" t="n">
        <v>14928</v>
      </c>
      <c r="E2878" s="130" t="inlineStr">
        <is>
          <t>CT</t>
        </is>
      </c>
      <c r="F2878" s="130" t="inlineStr">
        <is>
          <t>Industrial NAICS Cogen</t>
        </is>
      </c>
      <c r="G2878" s="130" t="inlineStr">
        <is>
          <t>ST</t>
        </is>
      </c>
      <c r="H2878" s="130" t="inlineStr">
        <is>
          <t>DFO</t>
        </is>
      </c>
      <c r="I2878" s="130" t="inlineStr">
        <is>
          <t>DFO</t>
        </is>
      </c>
      <c r="J2878" s="131" t="n">
        <v>934.162</v>
      </c>
      <c r="K2878" s="129" t="n">
        <v>2020</v>
      </c>
      <c r="L2878" s="120">
        <f>IF(VLOOKUP(H2878,'Cross-Page Data'!$D$4:$F$48,3,FALSE)="natural gas",VLOOKUP(G2878,'Cross-Page Data'!$I$4:$J$19,2,FALSE),IF(VLOOKUP(H2878,'Cross-Page Data'!$D$4:$F$48,3,FALSE)="solar",IF(G2878="PV","solar PV","solar thermal"),IF(VLOOKUP(H2878,'Cross-Page Data'!$D$4:$F$48,3,FALSE)="wind",VLOOKUP(G2878,'Cross-Page Data'!$I$4:$J$19,2,FALSE),IF(VLOOKUP(H2878,'Cross-Page Data'!$D$4:$F$48,3,FALSE)="hydro",VLOOKUP(G2878,'Cross-Page Data'!$I$4:$J$19,2,FALSE),VLOOKUP(H2878,'Cross-Page Data'!$D$4:$F$48,3,FALSE)))))</f>
        <v/>
      </c>
      <c r="M2878" s="120">
        <f>IF(AND($P$2=FALSE,OR(F2878="Commercial NAICS Cogen",F2878="Industrial NAICS Cogen",F2878="NAICS-22 Cogen")),FALSE,IF(AND($P$3=FALSE,OR(F2878="Commercial NAICS Cogen",F2878="Commercial NAICS Non-Cogen",F2878="Industrial NAICS Cogen", F2878="industrial NAICS non-Cogen")),FALSE, TRUE))</f>
        <v/>
      </c>
    </row>
    <row r="2879">
      <c r="A2879" s="129" t="n">
        <v>54236</v>
      </c>
      <c r="B2879" s="130" t="inlineStr">
        <is>
          <t>Pfizer Groton Plant</t>
        </is>
      </c>
      <c r="C2879" s="130" t="inlineStr">
        <is>
          <t>Pfizer Inc</t>
        </is>
      </c>
      <c r="D2879" s="129" t="n">
        <v>14928</v>
      </c>
      <c r="E2879" s="130" t="inlineStr">
        <is>
          <t>CT</t>
        </is>
      </c>
      <c r="F2879" s="130" t="inlineStr">
        <is>
          <t>Industrial NAICS Cogen</t>
        </is>
      </c>
      <c r="G2879" s="130" t="inlineStr">
        <is>
          <t>ST</t>
        </is>
      </c>
      <c r="H2879" s="130" t="inlineStr">
        <is>
          <t>NG</t>
        </is>
      </c>
      <c r="I2879" s="130" t="inlineStr">
        <is>
          <t>NG</t>
        </is>
      </c>
      <c r="J2879" s="131" t="n">
        <v>29140.515</v>
      </c>
      <c r="K2879" s="129" t="n">
        <v>2020</v>
      </c>
      <c r="L2879" s="120">
        <f>IF(VLOOKUP(H2879,'Cross-Page Data'!$D$4:$F$48,3,FALSE)="natural gas",VLOOKUP(G2879,'Cross-Page Data'!$I$4:$J$19,2,FALSE),IF(VLOOKUP(H2879,'Cross-Page Data'!$D$4:$F$48,3,FALSE)="solar",IF(G2879="PV","solar PV","solar thermal"),IF(VLOOKUP(H2879,'Cross-Page Data'!$D$4:$F$48,3,FALSE)="wind",VLOOKUP(G2879,'Cross-Page Data'!$I$4:$J$19,2,FALSE),IF(VLOOKUP(H2879,'Cross-Page Data'!$D$4:$F$48,3,FALSE)="hydro",VLOOKUP(G2879,'Cross-Page Data'!$I$4:$J$19,2,FALSE),VLOOKUP(H2879,'Cross-Page Data'!$D$4:$F$48,3,FALSE)))))</f>
        <v/>
      </c>
      <c r="M2879" s="120">
        <f>IF(AND($P$2=FALSE,OR(F2879="Commercial NAICS Cogen",F2879="Industrial NAICS Cogen",F2879="NAICS-22 Cogen")),FALSE,IF(AND($P$3=FALSE,OR(F2879="Commercial NAICS Cogen",F2879="Commercial NAICS Non-Cogen",F2879="Industrial NAICS Cogen", F2879="industrial NAICS non-Cogen")),FALSE, TRUE))</f>
        <v/>
      </c>
    </row>
    <row r="2880">
      <c r="A2880" s="129" t="n">
        <v>54236</v>
      </c>
      <c r="B2880" s="130" t="inlineStr">
        <is>
          <t>Pfizer Groton Plant</t>
        </is>
      </c>
      <c r="C2880" s="130" t="inlineStr">
        <is>
          <t>Pfizer Inc</t>
        </is>
      </c>
      <c r="D2880" s="129" t="n">
        <v>14928</v>
      </c>
      <c r="E2880" s="130" t="inlineStr">
        <is>
          <t>CT</t>
        </is>
      </c>
      <c r="F2880" s="130" t="inlineStr">
        <is>
          <t>Industrial NAICS Cogen</t>
        </is>
      </c>
      <c r="G2880" s="130" t="inlineStr">
        <is>
          <t>ST</t>
        </is>
      </c>
      <c r="H2880" s="130" t="inlineStr">
        <is>
          <t>PG</t>
        </is>
      </c>
      <c r="I2880" s="130" t="inlineStr">
        <is>
          <t>WOO</t>
        </is>
      </c>
      <c r="J2880" s="131" t="n">
        <v>0</v>
      </c>
      <c r="K2880" s="129" t="n">
        <v>2020</v>
      </c>
      <c r="L2880" s="120">
        <f>IF(VLOOKUP(H2880,'Cross-Page Data'!$D$4:$F$48,3,FALSE)="natural gas",VLOOKUP(G2880,'Cross-Page Data'!$I$4:$J$19,2,FALSE),IF(VLOOKUP(H2880,'Cross-Page Data'!$D$4:$F$48,3,FALSE)="solar",IF(G2880="PV","solar PV","solar thermal"),IF(VLOOKUP(H2880,'Cross-Page Data'!$D$4:$F$48,3,FALSE)="wind",VLOOKUP(G2880,'Cross-Page Data'!$I$4:$J$19,2,FALSE),IF(VLOOKUP(H2880,'Cross-Page Data'!$D$4:$F$48,3,FALSE)="hydro",VLOOKUP(G2880,'Cross-Page Data'!$I$4:$J$19,2,FALSE),VLOOKUP(H2880,'Cross-Page Data'!$D$4:$F$48,3,FALSE)))))</f>
        <v/>
      </c>
      <c r="M2880" s="120">
        <f>IF(AND($P$2=FALSE,OR(F2880="Commercial NAICS Cogen",F2880="Industrial NAICS Cogen",F2880="NAICS-22 Cogen")),FALSE,IF(AND($P$3=FALSE,OR(F2880="Commercial NAICS Cogen",F2880="Commercial NAICS Non-Cogen",F2880="Industrial NAICS Cogen", F2880="industrial NAICS non-Cogen")),FALSE, TRUE))</f>
        <v/>
      </c>
    </row>
    <row r="2881">
      <c r="A2881" s="129" t="n">
        <v>54239</v>
      </c>
      <c r="B2881" s="130" t="inlineStr">
        <is>
          <t>Naval Submarine Base Kings Bay</t>
        </is>
      </c>
      <c r="C2881" s="130" t="inlineStr">
        <is>
          <t>Kings Bay Naval Base</t>
        </is>
      </c>
      <c r="D2881" s="129" t="n">
        <v>10339</v>
      </c>
      <c r="E2881" s="130" t="inlineStr">
        <is>
          <t>GA</t>
        </is>
      </c>
      <c r="F2881" s="130" t="inlineStr">
        <is>
          <t>Commercial NAICS Non-Cogen</t>
        </is>
      </c>
      <c r="G2881" s="130" t="inlineStr">
        <is>
          <t>IC</t>
        </is>
      </c>
      <c r="H2881" s="130" t="inlineStr">
        <is>
          <t>DFO</t>
        </is>
      </c>
      <c r="I2881" s="130" t="inlineStr">
        <is>
          <t>DFO</t>
        </is>
      </c>
      <c r="J2881" s="131" t="n">
        <v>820.02</v>
      </c>
      <c r="K2881" s="129" t="n">
        <v>2020</v>
      </c>
      <c r="L2881" s="120">
        <f>IF(VLOOKUP(H2881,'Cross-Page Data'!$D$4:$F$48,3,FALSE)="natural gas",VLOOKUP(G2881,'Cross-Page Data'!$I$4:$J$19,2,FALSE),IF(VLOOKUP(H2881,'Cross-Page Data'!$D$4:$F$48,3,FALSE)="solar",IF(G2881="PV","solar PV","solar thermal"),IF(VLOOKUP(H2881,'Cross-Page Data'!$D$4:$F$48,3,FALSE)="wind",VLOOKUP(G2881,'Cross-Page Data'!$I$4:$J$19,2,FALSE),IF(VLOOKUP(H2881,'Cross-Page Data'!$D$4:$F$48,3,FALSE)="hydro",VLOOKUP(G2881,'Cross-Page Data'!$I$4:$J$19,2,FALSE),VLOOKUP(H2881,'Cross-Page Data'!$D$4:$F$48,3,FALSE)))))</f>
        <v/>
      </c>
      <c r="M2881" s="120">
        <f>IF(AND($P$2=FALSE,OR(F2881="Commercial NAICS Cogen",F2881="Industrial NAICS Cogen",F2881="NAICS-22 Cogen")),FALSE,IF(AND($P$3=FALSE,OR(F2881="Commercial NAICS Cogen",F2881="Commercial NAICS Non-Cogen",F2881="Industrial NAICS Cogen", F2881="industrial NAICS non-Cogen")),FALSE, TRUE))</f>
        <v/>
      </c>
    </row>
    <row r="2882">
      <c r="A2882" s="129" t="n">
        <v>54262</v>
      </c>
      <c r="B2882" s="130" t="inlineStr">
        <is>
          <t>Saint Marys Hospital Power Plant</t>
        </is>
      </c>
      <c r="C2882" s="130" t="inlineStr">
        <is>
          <t>St Mary's Hospital</t>
        </is>
      </c>
      <c r="D2882" s="129" t="n">
        <v>17897</v>
      </c>
      <c r="E2882" s="130" t="inlineStr">
        <is>
          <t>MN</t>
        </is>
      </c>
      <c r="F2882" s="130" t="inlineStr">
        <is>
          <t>Commercial NAICS Cogen</t>
        </is>
      </c>
      <c r="G2882" s="130" t="inlineStr">
        <is>
          <t>GT</t>
        </is>
      </c>
      <c r="H2882" s="130" t="inlineStr">
        <is>
          <t>DFO</t>
        </is>
      </c>
      <c r="I2882" s="130" t="inlineStr">
        <is>
          <t>DFO</t>
        </is>
      </c>
      <c r="J2882" s="131" t="n">
        <v>0</v>
      </c>
      <c r="K2882" s="129" t="n">
        <v>2020</v>
      </c>
      <c r="L2882" s="120">
        <f>IF(VLOOKUP(H2882,'Cross-Page Data'!$D$4:$F$48,3,FALSE)="natural gas",VLOOKUP(G2882,'Cross-Page Data'!$I$4:$J$19,2,FALSE),IF(VLOOKUP(H2882,'Cross-Page Data'!$D$4:$F$48,3,FALSE)="solar",IF(G2882="PV","solar PV","solar thermal"),IF(VLOOKUP(H2882,'Cross-Page Data'!$D$4:$F$48,3,FALSE)="wind",VLOOKUP(G2882,'Cross-Page Data'!$I$4:$J$19,2,FALSE),IF(VLOOKUP(H2882,'Cross-Page Data'!$D$4:$F$48,3,FALSE)="hydro",VLOOKUP(G2882,'Cross-Page Data'!$I$4:$J$19,2,FALSE),VLOOKUP(H2882,'Cross-Page Data'!$D$4:$F$48,3,FALSE)))))</f>
        <v/>
      </c>
      <c r="M2882" s="120">
        <f>IF(AND($P$2=FALSE,OR(F2882="Commercial NAICS Cogen",F2882="Industrial NAICS Cogen",F2882="NAICS-22 Cogen")),FALSE,IF(AND($P$3=FALSE,OR(F2882="Commercial NAICS Cogen",F2882="Commercial NAICS Non-Cogen",F2882="Industrial NAICS Cogen", F2882="industrial NAICS non-Cogen")),FALSE, TRUE))</f>
        <v/>
      </c>
    </row>
    <row r="2883">
      <c r="A2883" s="129" t="n">
        <v>54262</v>
      </c>
      <c r="B2883" s="130" t="inlineStr">
        <is>
          <t>Saint Marys Hospital Power Plant</t>
        </is>
      </c>
      <c r="C2883" s="130" t="inlineStr">
        <is>
          <t>St Mary's Hospital</t>
        </is>
      </c>
      <c r="D2883" s="129" t="n">
        <v>17897</v>
      </c>
      <c r="E2883" s="130" t="inlineStr">
        <is>
          <t>MN</t>
        </is>
      </c>
      <c r="F2883" s="130" t="inlineStr">
        <is>
          <t>Commercial NAICS Cogen</t>
        </is>
      </c>
      <c r="G2883" s="130" t="inlineStr">
        <is>
          <t>GT</t>
        </is>
      </c>
      <c r="H2883" s="130" t="inlineStr">
        <is>
          <t>NG</t>
        </is>
      </c>
      <c r="I2883" s="130" t="inlineStr">
        <is>
          <t>NG</t>
        </is>
      </c>
      <c r="J2883" s="131" t="n">
        <v>36101.24</v>
      </c>
      <c r="K2883" s="129" t="n">
        <v>2020</v>
      </c>
      <c r="L2883" s="120">
        <f>IF(VLOOKUP(H2883,'Cross-Page Data'!$D$4:$F$48,3,FALSE)="natural gas",VLOOKUP(G2883,'Cross-Page Data'!$I$4:$J$19,2,FALSE),IF(VLOOKUP(H2883,'Cross-Page Data'!$D$4:$F$48,3,FALSE)="solar",IF(G2883="PV","solar PV","solar thermal"),IF(VLOOKUP(H2883,'Cross-Page Data'!$D$4:$F$48,3,FALSE)="wind",VLOOKUP(G2883,'Cross-Page Data'!$I$4:$J$19,2,FALSE),IF(VLOOKUP(H2883,'Cross-Page Data'!$D$4:$F$48,3,FALSE)="hydro",VLOOKUP(G2883,'Cross-Page Data'!$I$4:$J$19,2,FALSE),VLOOKUP(H2883,'Cross-Page Data'!$D$4:$F$48,3,FALSE)))))</f>
        <v/>
      </c>
      <c r="M2883" s="120">
        <f>IF(AND($P$2=FALSE,OR(F2883="Commercial NAICS Cogen",F2883="Industrial NAICS Cogen",F2883="NAICS-22 Cogen")),FALSE,IF(AND($P$3=FALSE,OR(F2883="Commercial NAICS Cogen",F2883="Commercial NAICS Non-Cogen",F2883="Industrial NAICS Cogen", F2883="industrial NAICS non-Cogen")),FALSE, TRUE))</f>
        <v/>
      </c>
    </row>
    <row r="2884">
      <c r="A2884" s="129" t="n">
        <v>54262</v>
      </c>
      <c r="B2884" s="130" t="inlineStr">
        <is>
          <t>Saint Marys Hospital Power Plant</t>
        </is>
      </c>
      <c r="C2884" s="130" t="inlineStr">
        <is>
          <t>St Mary's Hospital</t>
        </is>
      </c>
      <c r="D2884" s="129" t="n">
        <v>17897</v>
      </c>
      <c r="E2884" s="130" t="inlineStr">
        <is>
          <t>MN</t>
        </is>
      </c>
      <c r="F2884" s="130" t="inlineStr">
        <is>
          <t>Commercial NAICS Cogen</t>
        </is>
      </c>
      <c r="G2884" s="130" t="inlineStr">
        <is>
          <t>IC</t>
        </is>
      </c>
      <c r="H2884" s="130" t="inlineStr">
        <is>
          <t>DFO</t>
        </is>
      </c>
      <c r="I2884" s="130" t="inlineStr">
        <is>
          <t>DFO</t>
        </is>
      </c>
      <c r="J2884" s="131" t="n">
        <v>165.62</v>
      </c>
      <c r="K2884" s="129" t="n">
        <v>2020</v>
      </c>
      <c r="L2884" s="120">
        <f>IF(VLOOKUP(H2884,'Cross-Page Data'!$D$4:$F$48,3,FALSE)="natural gas",VLOOKUP(G2884,'Cross-Page Data'!$I$4:$J$19,2,FALSE),IF(VLOOKUP(H2884,'Cross-Page Data'!$D$4:$F$48,3,FALSE)="solar",IF(G2884="PV","solar PV","solar thermal"),IF(VLOOKUP(H2884,'Cross-Page Data'!$D$4:$F$48,3,FALSE)="wind",VLOOKUP(G2884,'Cross-Page Data'!$I$4:$J$19,2,FALSE),IF(VLOOKUP(H2884,'Cross-Page Data'!$D$4:$F$48,3,FALSE)="hydro",VLOOKUP(G2884,'Cross-Page Data'!$I$4:$J$19,2,FALSE),VLOOKUP(H2884,'Cross-Page Data'!$D$4:$F$48,3,FALSE)))))</f>
        <v/>
      </c>
      <c r="M2884" s="120">
        <f>IF(AND($P$2=FALSE,OR(F2884="Commercial NAICS Cogen",F2884="Industrial NAICS Cogen",F2884="NAICS-22 Cogen")),FALSE,IF(AND($P$3=FALSE,OR(F2884="Commercial NAICS Cogen",F2884="Commercial NAICS Non-Cogen",F2884="Industrial NAICS Cogen", F2884="industrial NAICS non-Cogen")),FALSE, TRUE))</f>
        <v/>
      </c>
    </row>
    <row r="2885">
      <c r="A2885" s="129" t="n">
        <v>54262</v>
      </c>
      <c r="B2885" s="130" t="inlineStr">
        <is>
          <t>Saint Marys Hospital Power Plant</t>
        </is>
      </c>
      <c r="C2885" s="130" t="inlineStr">
        <is>
          <t>St Mary's Hospital</t>
        </is>
      </c>
      <c r="D2885" s="129" t="n">
        <v>17897</v>
      </c>
      <c r="E2885" s="130" t="inlineStr">
        <is>
          <t>MN</t>
        </is>
      </c>
      <c r="F2885" s="130" t="inlineStr">
        <is>
          <t>Commercial NAICS Cogen</t>
        </is>
      </c>
      <c r="G2885" s="130" t="inlineStr">
        <is>
          <t>IC</t>
        </is>
      </c>
      <c r="H2885" s="130" t="inlineStr">
        <is>
          <t>NG</t>
        </is>
      </c>
      <c r="I2885" s="130" t="inlineStr">
        <is>
          <t>NG</t>
        </is>
      </c>
      <c r="J2885" s="131" t="n">
        <v>0</v>
      </c>
      <c r="K2885" s="129" t="n">
        <v>2020</v>
      </c>
      <c r="L2885" s="120">
        <f>IF(VLOOKUP(H2885,'Cross-Page Data'!$D$4:$F$48,3,FALSE)="natural gas",VLOOKUP(G2885,'Cross-Page Data'!$I$4:$J$19,2,FALSE),IF(VLOOKUP(H2885,'Cross-Page Data'!$D$4:$F$48,3,FALSE)="solar",IF(G2885="PV","solar PV","solar thermal"),IF(VLOOKUP(H2885,'Cross-Page Data'!$D$4:$F$48,3,FALSE)="wind",VLOOKUP(G2885,'Cross-Page Data'!$I$4:$J$19,2,FALSE),IF(VLOOKUP(H2885,'Cross-Page Data'!$D$4:$F$48,3,FALSE)="hydro",VLOOKUP(G2885,'Cross-Page Data'!$I$4:$J$19,2,FALSE),VLOOKUP(H2885,'Cross-Page Data'!$D$4:$F$48,3,FALSE)))))</f>
        <v/>
      </c>
      <c r="M2885" s="120">
        <f>IF(AND($P$2=FALSE,OR(F2885="Commercial NAICS Cogen",F2885="Industrial NAICS Cogen",F2885="NAICS-22 Cogen")),FALSE,IF(AND($P$3=FALSE,OR(F2885="Commercial NAICS Cogen",F2885="Commercial NAICS Non-Cogen",F2885="Industrial NAICS Cogen", F2885="industrial NAICS non-Cogen")),FALSE, TRUE))</f>
        <v/>
      </c>
    </row>
    <row r="2886">
      <c r="A2886" s="129" t="n">
        <v>54262</v>
      </c>
      <c r="B2886" s="130" t="inlineStr">
        <is>
          <t>Saint Marys Hospital Power Plant</t>
        </is>
      </c>
      <c r="C2886" s="130" t="inlineStr">
        <is>
          <t>St Mary's Hospital</t>
        </is>
      </c>
      <c r="D2886" s="129" t="n">
        <v>17897</v>
      </c>
      <c r="E2886" s="130" t="inlineStr">
        <is>
          <t>MN</t>
        </is>
      </c>
      <c r="F2886" s="130" t="inlineStr">
        <is>
          <t>Commercial NAICS Cogen</t>
        </is>
      </c>
      <c r="G2886" s="130" t="inlineStr">
        <is>
          <t>ST</t>
        </is>
      </c>
      <c r="H2886" s="130" t="inlineStr">
        <is>
          <t>DFO</t>
        </is>
      </c>
      <c r="I2886" s="130" t="inlineStr">
        <is>
          <t>DFO</t>
        </is>
      </c>
      <c r="J2886" s="131" t="n">
        <v>1750.377</v>
      </c>
      <c r="K2886" s="129" t="n">
        <v>2020</v>
      </c>
      <c r="L2886" s="120">
        <f>IF(VLOOKUP(H2886,'Cross-Page Data'!$D$4:$F$48,3,FALSE)="natural gas",VLOOKUP(G2886,'Cross-Page Data'!$I$4:$J$19,2,FALSE),IF(VLOOKUP(H2886,'Cross-Page Data'!$D$4:$F$48,3,FALSE)="solar",IF(G2886="PV","solar PV","solar thermal"),IF(VLOOKUP(H2886,'Cross-Page Data'!$D$4:$F$48,3,FALSE)="wind",VLOOKUP(G2886,'Cross-Page Data'!$I$4:$J$19,2,FALSE),IF(VLOOKUP(H2886,'Cross-Page Data'!$D$4:$F$48,3,FALSE)="hydro",VLOOKUP(G2886,'Cross-Page Data'!$I$4:$J$19,2,FALSE),VLOOKUP(H2886,'Cross-Page Data'!$D$4:$F$48,3,FALSE)))))</f>
        <v/>
      </c>
      <c r="M2886" s="120">
        <f>IF(AND($P$2=FALSE,OR(F2886="Commercial NAICS Cogen",F2886="Industrial NAICS Cogen",F2886="NAICS-22 Cogen")),FALSE,IF(AND($P$3=FALSE,OR(F2886="Commercial NAICS Cogen",F2886="Commercial NAICS Non-Cogen",F2886="Industrial NAICS Cogen", F2886="industrial NAICS non-Cogen")),FALSE, TRUE))</f>
        <v/>
      </c>
    </row>
    <row r="2887">
      <c r="A2887" s="129" t="n">
        <v>54262</v>
      </c>
      <c r="B2887" s="130" t="inlineStr">
        <is>
          <t>Saint Marys Hospital Power Plant</t>
        </is>
      </c>
      <c r="C2887" s="130" t="inlineStr">
        <is>
          <t>St Mary's Hospital</t>
        </is>
      </c>
      <c r="D2887" s="129" t="n">
        <v>17897</v>
      </c>
      <c r="E2887" s="130" t="inlineStr">
        <is>
          <t>MN</t>
        </is>
      </c>
      <c r="F2887" s="130" t="inlineStr">
        <is>
          <t>Commercial NAICS Cogen</t>
        </is>
      </c>
      <c r="G2887" s="130" t="inlineStr">
        <is>
          <t>ST</t>
        </is>
      </c>
      <c r="H2887" s="130" t="inlineStr">
        <is>
          <t>NG</t>
        </is>
      </c>
      <c r="I2887" s="130" t="inlineStr">
        <is>
          <t>NG</t>
        </is>
      </c>
      <c r="J2887" s="131" t="n">
        <v>16244.093</v>
      </c>
      <c r="K2887" s="129" t="n">
        <v>2020</v>
      </c>
      <c r="L2887" s="120">
        <f>IF(VLOOKUP(H2887,'Cross-Page Data'!$D$4:$F$48,3,FALSE)="natural gas",VLOOKUP(G2887,'Cross-Page Data'!$I$4:$J$19,2,FALSE),IF(VLOOKUP(H2887,'Cross-Page Data'!$D$4:$F$48,3,FALSE)="solar",IF(G2887="PV","solar PV","solar thermal"),IF(VLOOKUP(H2887,'Cross-Page Data'!$D$4:$F$48,3,FALSE)="wind",VLOOKUP(G2887,'Cross-Page Data'!$I$4:$J$19,2,FALSE),IF(VLOOKUP(H2887,'Cross-Page Data'!$D$4:$F$48,3,FALSE)="hydro",VLOOKUP(G2887,'Cross-Page Data'!$I$4:$J$19,2,FALSE),VLOOKUP(H2887,'Cross-Page Data'!$D$4:$F$48,3,FALSE)))))</f>
        <v/>
      </c>
      <c r="M2887" s="120">
        <f>IF(AND($P$2=FALSE,OR(F2887="Commercial NAICS Cogen",F2887="Industrial NAICS Cogen",F2887="NAICS-22 Cogen")),FALSE,IF(AND($P$3=FALSE,OR(F2887="Commercial NAICS Cogen",F2887="Commercial NAICS Non-Cogen",F2887="Industrial NAICS Cogen", F2887="industrial NAICS non-Cogen")),FALSE, TRUE))</f>
        <v/>
      </c>
    </row>
    <row r="2888">
      <c r="A2888" s="129" t="n">
        <v>54268</v>
      </c>
      <c r="B2888" s="130" t="inlineStr">
        <is>
          <t>March Point Cogeneration</t>
        </is>
      </c>
      <c r="C2888" s="130" t="inlineStr">
        <is>
          <t>March Point Cogeneration Co</t>
        </is>
      </c>
      <c r="D2888" s="129" t="n">
        <v>11459</v>
      </c>
      <c r="E2888" s="130" t="inlineStr">
        <is>
          <t>WA</t>
        </is>
      </c>
      <c r="F2888" s="130" t="inlineStr">
        <is>
          <t>Industrial NAICS Cogen</t>
        </is>
      </c>
      <c r="G2888" s="130" t="inlineStr">
        <is>
          <t>GT</t>
        </is>
      </c>
      <c r="H2888" s="130" t="inlineStr">
        <is>
          <t>DFO</t>
        </is>
      </c>
      <c r="I2888" s="130" t="inlineStr">
        <is>
          <t>DFO</t>
        </is>
      </c>
      <c r="J2888" s="131" t="n">
        <v>0</v>
      </c>
      <c r="K2888" s="129" t="n">
        <v>2020</v>
      </c>
      <c r="L2888" s="120">
        <f>IF(VLOOKUP(H2888,'Cross-Page Data'!$D$4:$F$48,3,FALSE)="natural gas",VLOOKUP(G2888,'Cross-Page Data'!$I$4:$J$19,2,FALSE),IF(VLOOKUP(H2888,'Cross-Page Data'!$D$4:$F$48,3,FALSE)="solar",IF(G2888="PV","solar PV","solar thermal"),IF(VLOOKUP(H2888,'Cross-Page Data'!$D$4:$F$48,3,FALSE)="wind",VLOOKUP(G2888,'Cross-Page Data'!$I$4:$J$19,2,FALSE),IF(VLOOKUP(H2888,'Cross-Page Data'!$D$4:$F$48,3,FALSE)="hydro",VLOOKUP(G2888,'Cross-Page Data'!$I$4:$J$19,2,FALSE),VLOOKUP(H2888,'Cross-Page Data'!$D$4:$F$48,3,FALSE)))))</f>
        <v/>
      </c>
      <c r="M2888" s="120">
        <f>IF(AND($P$2=FALSE,OR(F2888="Commercial NAICS Cogen",F2888="Industrial NAICS Cogen",F2888="NAICS-22 Cogen")),FALSE,IF(AND($P$3=FALSE,OR(F2888="Commercial NAICS Cogen",F2888="Commercial NAICS Non-Cogen",F2888="Industrial NAICS Cogen", F2888="industrial NAICS non-Cogen")),FALSE, TRUE))</f>
        <v/>
      </c>
    </row>
    <row r="2889">
      <c r="A2889" s="129" t="n">
        <v>54268</v>
      </c>
      <c r="B2889" s="130" t="inlineStr">
        <is>
          <t>March Point Cogeneration</t>
        </is>
      </c>
      <c r="C2889" s="130" t="inlineStr">
        <is>
          <t>March Point Cogeneration Co</t>
        </is>
      </c>
      <c r="D2889" s="129" t="n">
        <v>11459</v>
      </c>
      <c r="E2889" s="130" t="inlineStr">
        <is>
          <t>WA</t>
        </is>
      </c>
      <c r="F2889" s="130" t="inlineStr">
        <is>
          <t>Industrial NAICS Cogen</t>
        </is>
      </c>
      <c r="G2889" s="130" t="inlineStr">
        <is>
          <t>GT</t>
        </is>
      </c>
      <c r="H2889" s="130" t="inlineStr">
        <is>
          <t>JF</t>
        </is>
      </c>
      <c r="I2889" s="130" t="inlineStr">
        <is>
          <t>WOO</t>
        </is>
      </c>
      <c r="J2889" s="131" t="n">
        <v>0</v>
      </c>
      <c r="K2889" s="129" t="n">
        <v>2020</v>
      </c>
      <c r="L2889" s="120">
        <f>IF(VLOOKUP(H2889,'Cross-Page Data'!$D$4:$F$48,3,FALSE)="natural gas",VLOOKUP(G2889,'Cross-Page Data'!$I$4:$J$19,2,FALSE),IF(VLOOKUP(H2889,'Cross-Page Data'!$D$4:$F$48,3,FALSE)="solar",IF(G2889="PV","solar PV","solar thermal"),IF(VLOOKUP(H2889,'Cross-Page Data'!$D$4:$F$48,3,FALSE)="wind",VLOOKUP(G2889,'Cross-Page Data'!$I$4:$J$19,2,FALSE),IF(VLOOKUP(H2889,'Cross-Page Data'!$D$4:$F$48,3,FALSE)="hydro",VLOOKUP(G2889,'Cross-Page Data'!$I$4:$J$19,2,FALSE),VLOOKUP(H2889,'Cross-Page Data'!$D$4:$F$48,3,FALSE)))))</f>
        <v/>
      </c>
      <c r="M2889" s="120">
        <f>IF(AND($P$2=FALSE,OR(F2889="Commercial NAICS Cogen",F2889="Industrial NAICS Cogen",F2889="NAICS-22 Cogen")),FALSE,IF(AND($P$3=FALSE,OR(F2889="Commercial NAICS Cogen",F2889="Commercial NAICS Non-Cogen",F2889="Industrial NAICS Cogen", F2889="industrial NAICS non-Cogen")),FALSE, TRUE))</f>
        <v/>
      </c>
    </row>
    <row r="2890">
      <c r="A2890" s="129" t="n">
        <v>54268</v>
      </c>
      <c r="B2890" s="130" t="inlineStr">
        <is>
          <t>March Point Cogeneration</t>
        </is>
      </c>
      <c r="C2890" s="130" t="inlineStr">
        <is>
          <t>March Point Cogeneration Co</t>
        </is>
      </c>
      <c r="D2890" s="129" t="n">
        <v>11459</v>
      </c>
      <c r="E2890" s="130" t="inlineStr">
        <is>
          <t>WA</t>
        </is>
      </c>
      <c r="F2890" s="130" t="inlineStr">
        <is>
          <t>Industrial NAICS Cogen</t>
        </is>
      </c>
      <c r="G2890" s="130" t="inlineStr">
        <is>
          <t>GT</t>
        </is>
      </c>
      <c r="H2890" s="130" t="inlineStr">
        <is>
          <t>NG</t>
        </is>
      </c>
      <c r="I2890" s="130" t="inlineStr">
        <is>
          <t>NG</t>
        </is>
      </c>
      <c r="J2890" s="131" t="n">
        <v>610030.85</v>
      </c>
      <c r="K2890" s="129" t="n">
        <v>2020</v>
      </c>
      <c r="L2890" s="120">
        <f>IF(VLOOKUP(H2890,'Cross-Page Data'!$D$4:$F$48,3,FALSE)="natural gas",VLOOKUP(G2890,'Cross-Page Data'!$I$4:$J$19,2,FALSE),IF(VLOOKUP(H2890,'Cross-Page Data'!$D$4:$F$48,3,FALSE)="solar",IF(G2890="PV","solar PV","solar thermal"),IF(VLOOKUP(H2890,'Cross-Page Data'!$D$4:$F$48,3,FALSE)="wind",VLOOKUP(G2890,'Cross-Page Data'!$I$4:$J$19,2,FALSE),IF(VLOOKUP(H2890,'Cross-Page Data'!$D$4:$F$48,3,FALSE)="hydro",VLOOKUP(G2890,'Cross-Page Data'!$I$4:$J$19,2,FALSE),VLOOKUP(H2890,'Cross-Page Data'!$D$4:$F$48,3,FALSE)))))</f>
        <v/>
      </c>
      <c r="M2890" s="120">
        <f>IF(AND($P$2=FALSE,OR(F2890="Commercial NAICS Cogen",F2890="Industrial NAICS Cogen",F2890="NAICS-22 Cogen")),FALSE,IF(AND($P$3=FALSE,OR(F2890="Commercial NAICS Cogen",F2890="Commercial NAICS Non-Cogen",F2890="Industrial NAICS Cogen", F2890="industrial NAICS non-Cogen")),FALSE, TRUE))</f>
        <v/>
      </c>
    </row>
    <row r="2891">
      <c r="A2891" s="129" t="n">
        <v>54268</v>
      </c>
      <c r="B2891" s="130" t="inlineStr">
        <is>
          <t>March Point Cogeneration</t>
        </is>
      </c>
      <c r="C2891" s="130" t="inlineStr">
        <is>
          <t>March Point Cogeneration Co</t>
        </is>
      </c>
      <c r="D2891" s="129" t="n">
        <v>11459</v>
      </c>
      <c r="E2891" s="130" t="inlineStr">
        <is>
          <t>WA</t>
        </is>
      </c>
      <c r="F2891" s="130" t="inlineStr">
        <is>
          <t>Industrial NAICS Cogen</t>
        </is>
      </c>
      <c r="G2891" s="130" t="inlineStr">
        <is>
          <t>GT</t>
        </is>
      </c>
      <c r="H2891" s="130" t="inlineStr">
        <is>
          <t>OG</t>
        </is>
      </c>
      <c r="I2891" s="130" t="inlineStr">
        <is>
          <t>OOG</t>
        </is>
      </c>
      <c r="J2891" s="131" t="n">
        <v>292477.15</v>
      </c>
      <c r="K2891" s="129" t="n">
        <v>2020</v>
      </c>
      <c r="L2891" s="120">
        <f>IF(VLOOKUP(H2891,'Cross-Page Data'!$D$4:$F$48,3,FALSE)="natural gas",VLOOKUP(G2891,'Cross-Page Data'!$I$4:$J$19,2,FALSE),IF(VLOOKUP(H2891,'Cross-Page Data'!$D$4:$F$48,3,FALSE)="solar",IF(G2891="PV","solar PV","solar thermal"),IF(VLOOKUP(H2891,'Cross-Page Data'!$D$4:$F$48,3,FALSE)="wind",VLOOKUP(G2891,'Cross-Page Data'!$I$4:$J$19,2,FALSE),IF(VLOOKUP(H2891,'Cross-Page Data'!$D$4:$F$48,3,FALSE)="hydro",VLOOKUP(G2891,'Cross-Page Data'!$I$4:$J$19,2,FALSE),VLOOKUP(H2891,'Cross-Page Data'!$D$4:$F$48,3,FALSE)))))</f>
        <v/>
      </c>
      <c r="M2891" s="120">
        <f>IF(AND($P$2=FALSE,OR(F2891="Commercial NAICS Cogen",F2891="Industrial NAICS Cogen",F2891="NAICS-22 Cogen")),FALSE,IF(AND($P$3=FALSE,OR(F2891="Commercial NAICS Cogen",F2891="Commercial NAICS Non-Cogen",F2891="Industrial NAICS Cogen", F2891="industrial NAICS non-Cogen")),FALSE, TRUE))</f>
        <v/>
      </c>
    </row>
    <row r="2892">
      <c r="A2892" s="129" t="n">
        <v>54271</v>
      </c>
      <c r="B2892" s="130" t="inlineStr">
        <is>
          <t>Saguaro Power</t>
        </is>
      </c>
      <c r="C2892" s="130" t="inlineStr">
        <is>
          <t>Saguaro Power Co</t>
        </is>
      </c>
      <c r="D2892" s="129" t="n">
        <v>16553</v>
      </c>
      <c r="E2892" s="130" t="inlineStr">
        <is>
          <t>NV</t>
        </is>
      </c>
      <c r="F2892" s="130" t="inlineStr">
        <is>
          <t>NAICS-22 Cogen</t>
        </is>
      </c>
      <c r="G2892" s="130" t="inlineStr">
        <is>
          <t>CA</t>
        </is>
      </c>
      <c r="H2892" s="130" t="inlineStr">
        <is>
          <t>DFO</t>
        </is>
      </c>
      <c r="I2892" s="130" t="inlineStr">
        <is>
          <t>DFO</t>
        </is>
      </c>
      <c r="J2892" s="131" t="n">
        <v>0</v>
      </c>
      <c r="K2892" s="129" t="n">
        <v>2020</v>
      </c>
      <c r="L2892" s="120">
        <f>IF(VLOOKUP(H2892,'Cross-Page Data'!$D$4:$F$48,3,FALSE)="natural gas",VLOOKUP(G2892,'Cross-Page Data'!$I$4:$J$19,2,FALSE),IF(VLOOKUP(H2892,'Cross-Page Data'!$D$4:$F$48,3,FALSE)="solar",IF(G2892="PV","solar PV","solar thermal"),IF(VLOOKUP(H2892,'Cross-Page Data'!$D$4:$F$48,3,FALSE)="wind",VLOOKUP(G2892,'Cross-Page Data'!$I$4:$J$19,2,FALSE),IF(VLOOKUP(H2892,'Cross-Page Data'!$D$4:$F$48,3,FALSE)="hydro",VLOOKUP(G2892,'Cross-Page Data'!$I$4:$J$19,2,FALSE),VLOOKUP(H2892,'Cross-Page Data'!$D$4:$F$48,3,FALSE)))))</f>
        <v/>
      </c>
      <c r="M2892" s="120">
        <f>IF(AND($P$2=FALSE,OR(F2892="Commercial NAICS Cogen",F2892="Industrial NAICS Cogen",F2892="NAICS-22 Cogen")),FALSE,IF(AND($P$3=FALSE,OR(F2892="Commercial NAICS Cogen",F2892="Commercial NAICS Non-Cogen",F2892="Industrial NAICS Cogen", F2892="industrial NAICS non-Cogen")),FALSE, TRUE))</f>
        <v/>
      </c>
    </row>
    <row r="2893">
      <c r="A2893" s="129" t="n">
        <v>54271</v>
      </c>
      <c r="B2893" s="130" t="inlineStr">
        <is>
          <t>Saguaro Power</t>
        </is>
      </c>
      <c r="C2893" s="130" t="inlineStr">
        <is>
          <t>Saguaro Power Co</t>
        </is>
      </c>
      <c r="D2893" s="129" t="n">
        <v>16553</v>
      </c>
      <c r="E2893" s="130" t="inlineStr">
        <is>
          <t>NV</t>
        </is>
      </c>
      <c r="F2893" s="130" t="inlineStr">
        <is>
          <t>NAICS-22 Cogen</t>
        </is>
      </c>
      <c r="G2893" s="130" t="inlineStr">
        <is>
          <t>CA</t>
        </is>
      </c>
      <c r="H2893" s="130" t="inlineStr">
        <is>
          <t>NG</t>
        </is>
      </c>
      <c r="I2893" s="130" t="inlineStr">
        <is>
          <t>NG</t>
        </is>
      </c>
      <c r="J2893" s="131" t="n">
        <v>206684</v>
      </c>
      <c r="K2893" s="129" t="n">
        <v>2020</v>
      </c>
      <c r="L2893" s="120">
        <f>IF(VLOOKUP(H2893,'Cross-Page Data'!$D$4:$F$48,3,FALSE)="natural gas",VLOOKUP(G2893,'Cross-Page Data'!$I$4:$J$19,2,FALSE),IF(VLOOKUP(H2893,'Cross-Page Data'!$D$4:$F$48,3,FALSE)="solar",IF(G2893="PV","solar PV","solar thermal"),IF(VLOOKUP(H2893,'Cross-Page Data'!$D$4:$F$48,3,FALSE)="wind",VLOOKUP(G2893,'Cross-Page Data'!$I$4:$J$19,2,FALSE),IF(VLOOKUP(H2893,'Cross-Page Data'!$D$4:$F$48,3,FALSE)="hydro",VLOOKUP(G2893,'Cross-Page Data'!$I$4:$J$19,2,FALSE),VLOOKUP(H2893,'Cross-Page Data'!$D$4:$F$48,3,FALSE)))))</f>
        <v/>
      </c>
      <c r="M2893" s="120">
        <f>IF(AND($P$2=FALSE,OR(F2893="Commercial NAICS Cogen",F2893="Industrial NAICS Cogen",F2893="NAICS-22 Cogen")),FALSE,IF(AND($P$3=FALSE,OR(F2893="Commercial NAICS Cogen",F2893="Commercial NAICS Non-Cogen",F2893="Industrial NAICS Cogen", F2893="industrial NAICS non-Cogen")),FALSE, TRUE))</f>
        <v/>
      </c>
    </row>
    <row r="2894">
      <c r="A2894" s="129" t="n">
        <v>54271</v>
      </c>
      <c r="B2894" s="130" t="inlineStr">
        <is>
          <t>Saguaro Power</t>
        </is>
      </c>
      <c r="C2894" s="130" t="inlineStr">
        <is>
          <t>Saguaro Power Co</t>
        </is>
      </c>
      <c r="D2894" s="129" t="n">
        <v>16553</v>
      </c>
      <c r="E2894" s="130" t="inlineStr">
        <is>
          <t>NV</t>
        </is>
      </c>
      <c r="F2894" s="130" t="inlineStr">
        <is>
          <t>NAICS-22 Cogen</t>
        </is>
      </c>
      <c r="G2894" s="130" t="inlineStr">
        <is>
          <t>CA</t>
        </is>
      </c>
      <c r="H2894" s="130" t="inlineStr">
        <is>
          <t>OG</t>
        </is>
      </c>
      <c r="I2894" s="130" t="inlineStr">
        <is>
          <t>OOG</t>
        </is>
      </c>
      <c r="J2894" s="131" t="n">
        <v>0</v>
      </c>
      <c r="K2894" s="129" t="n">
        <v>2020</v>
      </c>
      <c r="L2894" s="120">
        <f>IF(VLOOKUP(H2894,'Cross-Page Data'!$D$4:$F$48,3,FALSE)="natural gas",VLOOKUP(G2894,'Cross-Page Data'!$I$4:$J$19,2,FALSE),IF(VLOOKUP(H2894,'Cross-Page Data'!$D$4:$F$48,3,FALSE)="solar",IF(G2894="PV","solar PV","solar thermal"),IF(VLOOKUP(H2894,'Cross-Page Data'!$D$4:$F$48,3,FALSE)="wind",VLOOKUP(G2894,'Cross-Page Data'!$I$4:$J$19,2,FALSE),IF(VLOOKUP(H2894,'Cross-Page Data'!$D$4:$F$48,3,FALSE)="hydro",VLOOKUP(G2894,'Cross-Page Data'!$I$4:$J$19,2,FALSE),VLOOKUP(H2894,'Cross-Page Data'!$D$4:$F$48,3,FALSE)))))</f>
        <v/>
      </c>
      <c r="M2894" s="120">
        <f>IF(AND($P$2=FALSE,OR(F2894="Commercial NAICS Cogen",F2894="Industrial NAICS Cogen",F2894="NAICS-22 Cogen")),FALSE,IF(AND($P$3=FALSE,OR(F2894="Commercial NAICS Cogen",F2894="Commercial NAICS Non-Cogen",F2894="Industrial NAICS Cogen", F2894="industrial NAICS non-Cogen")),FALSE, TRUE))</f>
        <v/>
      </c>
    </row>
    <row r="2895">
      <c r="A2895" s="129" t="n">
        <v>54271</v>
      </c>
      <c r="B2895" s="130" t="inlineStr">
        <is>
          <t>Saguaro Power</t>
        </is>
      </c>
      <c r="C2895" s="130" t="inlineStr">
        <is>
          <t>Saguaro Power Co</t>
        </is>
      </c>
      <c r="D2895" s="129" t="n">
        <v>16553</v>
      </c>
      <c r="E2895" s="130" t="inlineStr">
        <is>
          <t>NV</t>
        </is>
      </c>
      <c r="F2895" s="130" t="inlineStr">
        <is>
          <t>NAICS-22 Cogen</t>
        </is>
      </c>
      <c r="G2895" s="130" t="inlineStr">
        <is>
          <t>CT</t>
        </is>
      </c>
      <c r="H2895" s="130" t="inlineStr">
        <is>
          <t>DFO</t>
        </is>
      </c>
      <c r="I2895" s="130" t="inlineStr">
        <is>
          <t>DFO</t>
        </is>
      </c>
      <c r="J2895" s="131" t="n">
        <v>0</v>
      </c>
      <c r="K2895" s="129" t="n">
        <v>2020</v>
      </c>
      <c r="L2895" s="120">
        <f>IF(VLOOKUP(H2895,'Cross-Page Data'!$D$4:$F$48,3,FALSE)="natural gas",VLOOKUP(G2895,'Cross-Page Data'!$I$4:$J$19,2,FALSE),IF(VLOOKUP(H2895,'Cross-Page Data'!$D$4:$F$48,3,FALSE)="solar",IF(G2895="PV","solar PV","solar thermal"),IF(VLOOKUP(H2895,'Cross-Page Data'!$D$4:$F$48,3,FALSE)="wind",VLOOKUP(G2895,'Cross-Page Data'!$I$4:$J$19,2,FALSE),IF(VLOOKUP(H2895,'Cross-Page Data'!$D$4:$F$48,3,FALSE)="hydro",VLOOKUP(G2895,'Cross-Page Data'!$I$4:$J$19,2,FALSE),VLOOKUP(H2895,'Cross-Page Data'!$D$4:$F$48,3,FALSE)))))</f>
        <v/>
      </c>
      <c r="M2895" s="120">
        <f>IF(AND($P$2=FALSE,OR(F2895="Commercial NAICS Cogen",F2895="Industrial NAICS Cogen",F2895="NAICS-22 Cogen")),FALSE,IF(AND($P$3=FALSE,OR(F2895="Commercial NAICS Cogen",F2895="Commercial NAICS Non-Cogen",F2895="Industrial NAICS Cogen", F2895="industrial NAICS non-Cogen")),FALSE, TRUE))</f>
        <v/>
      </c>
    </row>
    <row r="2896">
      <c r="A2896" s="129" t="n">
        <v>54271</v>
      </c>
      <c r="B2896" s="130" t="inlineStr">
        <is>
          <t>Saguaro Power</t>
        </is>
      </c>
      <c r="C2896" s="130" t="inlineStr">
        <is>
          <t>Saguaro Power Co</t>
        </is>
      </c>
      <c r="D2896" s="129" t="n">
        <v>16553</v>
      </c>
      <c r="E2896" s="130" t="inlineStr">
        <is>
          <t>NV</t>
        </is>
      </c>
      <c r="F2896" s="130" t="inlineStr">
        <is>
          <t>NAICS-22 Cogen</t>
        </is>
      </c>
      <c r="G2896" s="130" t="inlineStr">
        <is>
          <t>CT</t>
        </is>
      </c>
      <c r="H2896" s="130" t="inlineStr">
        <is>
          <t>NG</t>
        </is>
      </c>
      <c r="I2896" s="130" t="inlineStr">
        <is>
          <t>NG</t>
        </is>
      </c>
      <c r="J2896" s="131" t="n">
        <v>542771</v>
      </c>
      <c r="K2896" s="129" t="n">
        <v>2020</v>
      </c>
      <c r="L2896" s="120">
        <f>IF(VLOOKUP(H2896,'Cross-Page Data'!$D$4:$F$48,3,FALSE)="natural gas",VLOOKUP(G2896,'Cross-Page Data'!$I$4:$J$19,2,FALSE),IF(VLOOKUP(H2896,'Cross-Page Data'!$D$4:$F$48,3,FALSE)="solar",IF(G2896="PV","solar PV","solar thermal"),IF(VLOOKUP(H2896,'Cross-Page Data'!$D$4:$F$48,3,FALSE)="wind",VLOOKUP(G2896,'Cross-Page Data'!$I$4:$J$19,2,FALSE),IF(VLOOKUP(H2896,'Cross-Page Data'!$D$4:$F$48,3,FALSE)="hydro",VLOOKUP(G2896,'Cross-Page Data'!$I$4:$J$19,2,FALSE),VLOOKUP(H2896,'Cross-Page Data'!$D$4:$F$48,3,FALSE)))))</f>
        <v/>
      </c>
      <c r="M2896" s="120">
        <f>IF(AND($P$2=FALSE,OR(F2896="Commercial NAICS Cogen",F2896="Industrial NAICS Cogen",F2896="NAICS-22 Cogen")),FALSE,IF(AND($P$3=FALSE,OR(F2896="Commercial NAICS Cogen",F2896="Commercial NAICS Non-Cogen",F2896="Industrial NAICS Cogen", F2896="industrial NAICS non-Cogen")),FALSE, TRUE))</f>
        <v/>
      </c>
    </row>
    <row r="2897">
      <c r="A2897" s="129" t="n">
        <v>54271</v>
      </c>
      <c r="B2897" s="130" t="inlineStr">
        <is>
          <t>Saguaro Power</t>
        </is>
      </c>
      <c r="C2897" s="130" t="inlineStr">
        <is>
          <t>Saguaro Power Co</t>
        </is>
      </c>
      <c r="D2897" s="129" t="n">
        <v>16553</v>
      </c>
      <c r="E2897" s="130" t="inlineStr">
        <is>
          <t>NV</t>
        </is>
      </c>
      <c r="F2897" s="130" t="inlineStr">
        <is>
          <t>NAICS-22 Cogen</t>
        </is>
      </c>
      <c r="G2897" s="130" t="inlineStr">
        <is>
          <t>CT</t>
        </is>
      </c>
      <c r="H2897" s="130" t="inlineStr">
        <is>
          <t>OG</t>
        </is>
      </c>
      <c r="I2897" s="130" t="inlineStr">
        <is>
          <t>OOG</t>
        </is>
      </c>
      <c r="J2897" s="131" t="n">
        <v>0</v>
      </c>
      <c r="K2897" s="129" t="n">
        <v>2020</v>
      </c>
      <c r="L2897" s="120">
        <f>IF(VLOOKUP(H2897,'Cross-Page Data'!$D$4:$F$48,3,FALSE)="natural gas",VLOOKUP(G2897,'Cross-Page Data'!$I$4:$J$19,2,FALSE),IF(VLOOKUP(H2897,'Cross-Page Data'!$D$4:$F$48,3,FALSE)="solar",IF(G2897="PV","solar PV","solar thermal"),IF(VLOOKUP(H2897,'Cross-Page Data'!$D$4:$F$48,3,FALSE)="wind",VLOOKUP(G2897,'Cross-Page Data'!$I$4:$J$19,2,FALSE),IF(VLOOKUP(H2897,'Cross-Page Data'!$D$4:$F$48,3,FALSE)="hydro",VLOOKUP(G2897,'Cross-Page Data'!$I$4:$J$19,2,FALSE),VLOOKUP(H2897,'Cross-Page Data'!$D$4:$F$48,3,FALSE)))))</f>
        <v/>
      </c>
      <c r="M2897" s="120">
        <f>IF(AND($P$2=FALSE,OR(F2897="Commercial NAICS Cogen",F2897="Industrial NAICS Cogen",F2897="NAICS-22 Cogen")),FALSE,IF(AND($P$3=FALSE,OR(F2897="Commercial NAICS Cogen",F2897="Commercial NAICS Non-Cogen",F2897="Industrial NAICS Cogen", F2897="industrial NAICS non-Cogen")),FALSE, TRUE))</f>
        <v/>
      </c>
    </row>
    <row r="2898">
      <c r="A2898" s="129" t="n">
        <v>54276</v>
      </c>
      <c r="B2898" s="130" t="inlineStr">
        <is>
          <t>Univ of NC Chapel Hill Cogen Facility</t>
        </is>
      </c>
      <c r="C2898" s="130" t="inlineStr">
        <is>
          <t>University of North Carolina</t>
        </is>
      </c>
      <c r="D2898" s="129" t="n">
        <v>19541</v>
      </c>
      <c r="E2898" s="130" t="inlineStr">
        <is>
          <t>NC</t>
        </is>
      </c>
      <c r="F2898" s="130" t="inlineStr">
        <is>
          <t>Commercial NAICS Cogen</t>
        </is>
      </c>
      <c r="G2898" s="130" t="inlineStr">
        <is>
          <t>IC</t>
        </is>
      </c>
      <c r="H2898" s="130" t="inlineStr">
        <is>
          <t>DFO</t>
        </is>
      </c>
      <c r="I2898" s="130" t="inlineStr">
        <is>
          <t>DFO</t>
        </is>
      </c>
      <c r="J2898" s="131" t="n">
        <v>0</v>
      </c>
      <c r="K2898" s="129" t="n">
        <v>2020</v>
      </c>
      <c r="L2898" s="120">
        <f>IF(VLOOKUP(H2898,'Cross-Page Data'!$D$4:$F$48,3,FALSE)="natural gas",VLOOKUP(G2898,'Cross-Page Data'!$I$4:$J$19,2,FALSE),IF(VLOOKUP(H2898,'Cross-Page Data'!$D$4:$F$48,3,FALSE)="solar",IF(G2898="PV","solar PV","solar thermal"),IF(VLOOKUP(H2898,'Cross-Page Data'!$D$4:$F$48,3,FALSE)="wind",VLOOKUP(G2898,'Cross-Page Data'!$I$4:$J$19,2,FALSE),IF(VLOOKUP(H2898,'Cross-Page Data'!$D$4:$F$48,3,FALSE)="hydro",VLOOKUP(G2898,'Cross-Page Data'!$I$4:$J$19,2,FALSE),VLOOKUP(H2898,'Cross-Page Data'!$D$4:$F$48,3,FALSE)))))</f>
        <v/>
      </c>
      <c r="M2898" s="120">
        <f>IF(AND($P$2=FALSE,OR(F2898="Commercial NAICS Cogen",F2898="Industrial NAICS Cogen",F2898="NAICS-22 Cogen")),FALSE,IF(AND($P$3=FALSE,OR(F2898="Commercial NAICS Cogen",F2898="Commercial NAICS Non-Cogen",F2898="Industrial NAICS Cogen", F2898="industrial NAICS non-Cogen")),FALSE, TRUE))</f>
        <v/>
      </c>
    </row>
    <row r="2899">
      <c r="A2899" s="129" t="n">
        <v>54276</v>
      </c>
      <c r="B2899" s="130" t="inlineStr">
        <is>
          <t>Univ of NC Chapel Hill Cogen Facility</t>
        </is>
      </c>
      <c r="C2899" s="130" t="inlineStr">
        <is>
          <t>University of North Carolina</t>
        </is>
      </c>
      <c r="D2899" s="129" t="n">
        <v>19541</v>
      </c>
      <c r="E2899" s="130" t="inlineStr">
        <is>
          <t>NC</t>
        </is>
      </c>
      <c r="F2899" s="130" t="inlineStr">
        <is>
          <t>Commercial NAICS Cogen</t>
        </is>
      </c>
      <c r="G2899" s="130" t="inlineStr">
        <is>
          <t>ST</t>
        </is>
      </c>
      <c r="H2899" s="130" t="inlineStr">
        <is>
          <t>BIT</t>
        </is>
      </c>
      <c r="I2899" s="130" t="inlineStr">
        <is>
          <t>COL</t>
        </is>
      </c>
      <c r="J2899" s="131" t="n">
        <v>32369.281</v>
      </c>
      <c r="K2899" s="129" t="n">
        <v>2020</v>
      </c>
      <c r="L2899" s="120">
        <f>IF(VLOOKUP(H2899,'Cross-Page Data'!$D$4:$F$48,3,FALSE)="natural gas",VLOOKUP(G2899,'Cross-Page Data'!$I$4:$J$19,2,FALSE),IF(VLOOKUP(H2899,'Cross-Page Data'!$D$4:$F$48,3,FALSE)="solar",IF(G2899="PV","solar PV","solar thermal"),IF(VLOOKUP(H2899,'Cross-Page Data'!$D$4:$F$48,3,FALSE)="wind",VLOOKUP(G2899,'Cross-Page Data'!$I$4:$J$19,2,FALSE),IF(VLOOKUP(H2899,'Cross-Page Data'!$D$4:$F$48,3,FALSE)="hydro",VLOOKUP(G2899,'Cross-Page Data'!$I$4:$J$19,2,FALSE),VLOOKUP(H2899,'Cross-Page Data'!$D$4:$F$48,3,FALSE)))))</f>
        <v/>
      </c>
      <c r="M2899" s="120">
        <f>IF(AND($P$2=FALSE,OR(F2899="Commercial NAICS Cogen",F2899="Industrial NAICS Cogen",F2899="NAICS-22 Cogen")),FALSE,IF(AND($P$3=FALSE,OR(F2899="Commercial NAICS Cogen",F2899="Commercial NAICS Non-Cogen",F2899="Industrial NAICS Cogen", F2899="industrial NAICS non-Cogen")),FALSE, TRUE))</f>
        <v/>
      </c>
    </row>
    <row r="2900">
      <c r="A2900" s="129" t="n">
        <v>54276</v>
      </c>
      <c r="B2900" s="130" t="inlineStr">
        <is>
          <t>Univ of NC Chapel Hill Cogen Facility</t>
        </is>
      </c>
      <c r="C2900" s="130" t="inlineStr">
        <is>
          <t>University of North Carolina</t>
        </is>
      </c>
      <c r="D2900" s="129" t="n">
        <v>19541</v>
      </c>
      <c r="E2900" s="130" t="inlineStr">
        <is>
          <t>NC</t>
        </is>
      </c>
      <c r="F2900" s="130" t="inlineStr">
        <is>
          <t>Commercial NAICS Cogen</t>
        </is>
      </c>
      <c r="G2900" s="130" t="inlineStr">
        <is>
          <t>ST</t>
        </is>
      </c>
      <c r="H2900" s="130" t="inlineStr">
        <is>
          <t>DFO</t>
        </is>
      </c>
      <c r="I2900" s="130" t="inlineStr">
        <is>
          <t>DFO</t>
        </is>
      </c>
      <c r="J2900" s="131" t="n">
        <v>0</v>
      </c>
      <c r="K2900" s="129" t="n">
        <v>2020</v>
      </c>
      <c r="L2900" s="120">
        <f>IF(VLOOKUP(H2900,'Cross-Page Data'!$D$4:$F$48,3,FALSE)="natural gas",VLOOKUP(G2900,'Cross-Page Data'!$I$4:$J$19,2,FALSE),IF(VLOOKUP(H2900,'Cross-Page Data'!$D$4:$F$48,3,FALSE)="solar",IF(G2900="PV","solar PV","solar thermal"),IF(VLOOKUP(H2900,'Cross-Page Data'!$D$4:$F$48,3,FALSE)="wind",VLOOKUP(G2900,'Cross-Page Data'!$I$4:$J$19,2,FALSE),IF(VLOOKUP(H2900,'Cross-Page Data'!$D$4:$F$48,3,FALSE)="hydro",VLOOKUP(G2900,'Cross-Page Data'!$I$4:$J$19,2,FALSE),VLOOKUP(H2900,'Cross-Page Data'!$D$4:$F$48,3,FALSE)))))</f>
        <v/>
      </c>
      <c r="M2900" s="120">
        <f>IF(AND($P$2=FALSE,OR(F2900="Commercial NAICS Cogen",F2900="Industrial NAICS Cogen",F2900="NAICS-22 Cogen")),FALSE,IF(AND($P$3=FALSE,OR(F2900="Commercial NAICS Cogen",F2900="Commercial NAICS Non-Cogen",F2900="Industrial NAICS Cogen", F2900="industrial NAICS non-Cogen")),FALSE, TRUE))</f>
        <v/>
      </c>
    </row>
    <row r="2901">
      <c r="A2901" s="129" t="n">
        <v>54276</v>
      </c>
      <c r="B2901" s="130" t="inlineStr">
        <is>
          <t>Univ of NC Chapel Hill Cogen Facility</t>
        </is>
      </c>
      <c r="C2901" s="130" t="inlineStr">
        <is>
          <t>University of North Carolina</t>
        </is>
      </c>
      <c r="D2901" s="129" t="n">
        <v>19541</v>
      </c>
      <c r="E2901" s="130" t="inlineStr">
        <is>
          <t>NC</t>
        </is>
      </c>
      <c r="F2901" s="130" t="inlineStr">
        <is>
          <t>Commercial NAICS Cogen</t>
        </is>
      </c>
      <c r="G2901" s="130" t="inlineStr">
        <is>
          <t>ST</t>
        </is>
      </c>
      <c r="H2901" s="130" t="inlineStr">
        <is>
          <t>NG</t>
        </is>
      </c>
      <c r="I2901" s="130" t="inlineStr">
        <is>
          <t>NG</t>
        </is>
      </c>
      <c r="J2901" s="131" t="n">
        <v>30558.719</v>
      </c>
      <c r="K2901" s="129" t="n">
        <v>2020</v>
      </c>
      <c r="L2901" s="120">
        <f>IF(VLOOKUP(H2901,'Cross-Page Data'!$D$4:$F$48,3,FALSE)="natural gas",VLOOKUP(G2901,'Cross-Page Data'!$I$4:$J$19,2,FALSE),IF(VLOOKUP(H2901,'Cross-Page Data'!$D$4:$F$48,3,FALSE)="solar",IF(G2901="PV","solar PV","solar thermal"),IF(VLOOKUP(H2901,'Cross-Page Data'!$D$4:$F$48,3,FALSE)="wind",VLOOKUP(G2901,'Cross-Page Data'!$I$4:$J$19,2,FALSE),IF(VLOOKUP(H2901,'Cross-Page Data'!$D$4:$F$48,3,FALSE)="hydro",VLOOKUP(G2901,'Cross-Page Data'!$I$4:$J$19,2,FALSE),VLOOKUP(H2901,'Cross-Page Data'!$D$4:$F$48,3,FALSE)))))</f>
        <v/>
      </c>
      <c r="M2901" s="120">
        <f>IF(AND($P$2=FALSE,OR(F2901="Commercial NAICS Cogen",F2901="Industrial NAICS Cogen",F2901="NAICS-22 Cogen")),FALSE,IF(AND($P$3=FALSE,OR(F2901="Commercial NAICS Cogen",F2901="Commercial NAICS Non-Cogen",F2901="Industrial NAICS Cogen", F2901="industrial NAICS non-Cogen")),FALSE, TRUE))</f>
        <v/>
      </c>
    </row>
    <row r="2902">
      <c r="A2902" s="129" t="n">
        <v>54294</v>
      </c>
      <c r="B2902" s="130" t="inlineStr">
        <is>
          <t>West Group Data Center</t>
        </is>
      </c>
      <c r="C2902" s="130" t="inlineStr">
        <is>
          <t>Thomson Corp</t>
        </is>
      </c>
      <c r="D2902" s="129" t="n">
        <v>18981</v>
      </c>
      <c r="E2902" s="130" t="inlineStr">
        <is>
          <t>MN</t>
        </is>
      </c>
      <c r="F2902" s="130" t="inlineStr">
        <is>
          <t>Commercial NAICS Non-Cogen</t>
        </is>
      </c>
      <c r="G2902" s="130" t="inlineStr">
        <is>
          <t>IC</t>
        </is>
      </c>
      <c r="H2902" s="130" t="inlineStr">
        <is>
          <t>DFO</t>
        </is>
      </c>
      <c r="I2902" s="130" t="inlineStr">
        <is>
          <t>DFO</t>
        </is>
      </c>
      <c r="J2902" s="131" t="n">
        <v>500</v>
      </c>
      <c r="K2902" s="129" t="n">
        <v>2020</v>
      </c>
      <c r="L2902" s="120">
        <f>IF(VLOOKUP(H2902,'Cross-Page Data'!$D$4:$F$48,3,FALSE)="natural gas",VLOOKUP(G2902,'Cross-Page Data'!$I$4:$J$19,2,FALSE),IF(VLOOKUP(H2902,'Cross-Page Data'!$D$4:$F$48,3,FALSE)="solar",IF(G2902="PV","solar PV","solar thermal"),IF(VLOOKUP(H2902,'Cross-Page Data'!$D$4:$F$48,3,FALSE)="wind",VLOOKUP(G2902,'Cross-Page Data'!$I$4:$J$19,2,FALSE),IF(VLOOKUP(H2902,'Cross-Page Data'!$D$4:$F$48,3,FALSE)="hydro",VLOOKUP(G2902,'Cross-Page Data'!$I$4:$J$19,2,FALSE),VLOOKUP(H2902,'Cross-Page Data'!$D$4:$F$48,3,FALSE)))))</f>
        <v/>
      </c>
      <c r="M2902" s="120">
        <f>IF(AND($P$2=FALSE,OR(F2902="Commercial NAICS Cogen",F2902="Industrial NAICS Cogen",F2902="NAICS-22 Cogen")),FALSE,IF(AND($P$3=FALSE,OR(F2902="Commercial NAICS Cogen",F2902="Commercial NAICS Non-Cogen",F2902="Industrial NAICS Cogen", F2902="industrial NAICS non-Cogen")),FALSE, TRUE))</f>
        <v/>
      </c>
    </row>
    <row r="2903">
      <c r="A2903" s="129" t="n">
        <v>54296</v>
      </c>
      <c r="B2903" s="130" t="inlineStr">
        <is>
          <t>Biola University Hybrid</t>
        </is>
      </c>
      <c r="C2903" s="130" t="inlineStr">
        <is>
          <t>Biola University</t>
        </is>
      </c>
      <c r="D2903" s="129" t="n">
        <v>1752</v>
      </c>
      <c r="E2903" s="130" t="inlineStr">
        <is>
          <t>CA</t>
        </is>
      </c>
      <c r="F2903" s="130" t="inlineStr">
        <is>
          <t>Commercial NAICS Cogen</t>
        </is>
      </c>
      <c r="G2903" s="130" t="inlineStr">
        <is>
          <t>BA</t>
        </is>
      </c>
      <c r="H2903" s="130" t="inlineStr">
        <is>
          <t>MWH</t>
        </is>
      </c>
      <c r="I2903" s="130" t="inlineStr">
        <is>
          <t>OTH</t>
        </is>
      </c>
      <c r="J2903" s="131" t="n">
        <v>-3</v>
      </c>
      <c r="K2903" s="129" t="n">
        <v>2020</v>
      </c>
      <c r="L2903" s="120">
        <f>IF(VLOOKUP(H2903,'Cross-Page Data'!$D$4:$F$48,3,FALSE)="natural gas",VLOOKUP(G2903,'Cross-Page Data'!$I$4:$J$19,2,FALSE),IF(VLOOKUP(H2903,'Cross-Page Data'!$D$4:$F$48,3,FALSE)="solar",IF(G2903="PV","solar PV","solar thermal"),IF(VLOOKUP(H2903,'Cross-Page Data'!$D$4:$F$48,3,FALSE)="wind",VLOOKUP(G2903,'Cross-Page Data'!$I$4:$J$19,2,FALSE),IF(VLOOKUP(H2903,'Cross-Page Data'!$D$4:$F$48,3,FALSE)="hydro",VLOOKUP(G2903,'Cross-Page Data'!$I$4:$J$19,2,FALSE),VLOOKUP(H2903,'Cross-Page Data'!$D$4:$F$48,3,FALSE)))))</f>
        <v/>
      </c>
      <c r="M2903" s="120">
        <f>IF(AND($P$2=FALSE,OR(F2903="Commercial NAICS Cogen",F2903="Industrial NAICS Cogen",F2903="NAICS-22 Cogen")),FALSE,IF(AND($P$3=FALSE,OR(F2903="Commercial NAICS Cogen",F2903="Commercial NAICS Non-Cogen",F2903="Industrial NAICS Cogen", F2903="industrial NAICS non-Cogen")),FALSE, TRUE))</f>
        <v/>
      </c>
    </row>
    <row r="2904">
      <c r="A2904" s="129" t="n">
        <v>54296</v>
      </c>
      <c r="B2904" s="130" t="inlineStr">
        <is>
          <t>Biola University Hybrid</t>
        </is>
      </c>
      <c r="C2904" s="130" t="inlineStr">
        <is>
          <t>Biola University</t>
        </is>
      </c>
      <c r="D2904" s="129" t="n">
        <v>1752</v>
      </c>
      <c r="E2904" s="130" t="inlineStr">
        <is>
          <t>CA</t>
        </is>
      </c>
      <c r="F2904" s="130" t="inlineStr">
        <is>
          <t>Commercial NAICS Cogen</t>
        </is>
      </c>
      <c r="G2904" s="130" t="inlineStr">
        <is>
          <t>IC</t>
        </is>
      </c>
      <c r="H2904" s="130" t="inlineStr">
        <is>
          <t>NG</t>
        </is>
      </c>
      <c r="I2904" s="130" t="inlineStr">
        <is>
          <t>NG</t>
        </is>
      </c>
      <c r="J2904" s="131" t="n">
        <v>9735</v>
      </c>
      <c r="K2904" s="129" t="n">
        <v>2020</v>
      </c>
      <c r="L2904" s="120">
        <f>IF(VLOOKUP(H2904,'Cross-Page Data'!$D$4:$F$48,3,FALSE)="natural gas",VLOOKUP(G2904,'Cross-Page Data'!$I$4:$J$19,2,FALSE),IF(VLOOKUP(H2904,'Cross-Page Data'!$D$4:$F$48,3,FALSE)="solar",IF(G2904="PV","solar PV","solar thermal"),IF(VLOOKUP(H2904,'Cross-Page Data'!$D$4:$F$48,3,FALSE)="wind",VLOOKUP(G2904,'Cross-Page Data'!$I$4:$J$19,2,FALSE),IF(VLOOKUP(H2904,'Cross-Page Data'!$D$4:$F$48,3,FALSE)="hydro",VLOOKUP(G2904,'Cross-Page Data'!$I$4:$J$19,2,FALSE),VLOOKUP(H2904,'Cross-Page Data'!$D$4:$F$48,3,FALSE)))))</f>
        <v/>
      </c>
      <c r="M2904" s="120">
        <f>IF(AND($P$2=FALSE,OR(F2904="Commercial NAICS Cogen",F2904="Industrial NAICS Cogen",F2904="NAICS-22 Cogen")),FALSE,IF(AND($P$3=FALSE,OR(F2904="Commercial NAICS Cogen",F2904="Commercial NAICS Non-Cogen",F2904="Industrial NAICS Cogen", F2904="industrial NAICS non-Cogen")),FALSE, TRUE))</f>
        <v/>
      </c>
    </row>
    <row r="2905">
      <c r="A2905" s="129" t="n">
        <v>54304</v>
      </c>
      <c r="B2905" s="130" t="inlineStr">
        <is>
          <t>Birchwood Power</t>
        </is>
      </c>
      <c r="C2905" s="130" t="inlineStr">
        <is>
          <t>Birchwood Power Partners LP</t>
        </is>
      </c>
      <c r="D2905" s="129" t="n">
        <v>1735</v>
      </c>
      <c r="E2905" s="130" t="inlineStr">
        <is>
          <t>VA</t>
        </is>
      </c>
      <c r="F2905" s="130" t="inlineStr">
        <is>
          <t>NAICS-22 Non-Cogen</t>
        </is>
      </c>
      <c r="G2905" s="130" t="inlineStr">
        <is>
          <t>ST</t>
        </is>
      </c>
      <c r="H2905" s="130" t="inlineStr">
        <is>
          <t>BIT</t>
        </is>
      </c>
      <c r="I2905" s="130" t="inlineStr">
        <is>
          <t>COL</t>
        </is>
      </c>
      <c r="J2905" s="131" t="n">
        <v>75598.315</v>
      </c>
      <c r="K2905" s="129" t="n">
        <v>2020</v>
      </c>
      <c r="L2905" s="120">
        <f>IF(VLOOKUP(H2905,'Cross-Page Data'!$D$4:$F$48,3,FALSE)="natural gas",VLOOKUP(G2905,'Cross-Page Data'!$I$4:$J$19,2,FALSE),IF(VLOOKUP(H2905,'Cross-Page Data'!$D$4:$F$48,3,FALSE)="solar",IF(G2905="PV","solar PV","solar thermal"),IF(VLOOKUP(H2905,'Cross-Page Data'!$D$4:$F$48,3,FALSE)="wind",VLOOKUP(G2905,'Cross-Page Data'!$I$4:$J$19,2,FALSE),IF(VLOOKUP(H2905,'Cross-Page Data'!$D$4:$F$48,3,FALSE)="hydro",VLOOKUP(G2905,'Cross-Page Data'!$I$4:$J$19,2,FALSE),VLOOKUP(H2905,'Cross-Page Data'!$D$4:$F$48,3,FALSE)))))</f>
        <v/>
      </c>
      <c r="M2905" s="120">
        <f>IF(AND($P$2=FALSE,OR(F2905="Commercial NAICS Cogen",F2905="Industrial NAICS Cogen",F2905="NAICS-22 Cogen")),FALSE,IF(AND($P$3=FALSE,OR(F2905="Commercial NAICS Cogen",F2905="Commercial NAICS Non-Cogen",F2905="Industrial NAICS Cogen", F2905="industrial NAICS non-Cogen")),FALSE, TRUE))</f>
        <v/>
      </c>
    </row>
    <row r="2906">
      <c r="A2906" s="129" t="n">
        <v>54304</v>
      </c>
      <c r="B2906" s="130" t="inlineStr">
        <is>
          <t>Birchwood Power</t>
        </is>
      </c>
      <c r="C2906" s="130" t="inlineStr">
        <is>
          <t>Birchwood Power Partners LP</t>
        </is>
      </c>
      <c r="D2906" s="129" t="n">
        <v>1735</v>
      </c>
      <c r="E2906" s="130" t="inlineStr">
        <is>
          <t>VA</t>
        </is>
      </c>
      <c r="F2906" s="130" t="inlineStr">
        <is>
          <t>NAICS-22 Non-Cogen</t>
        </is>
      </c>
      <c r="G2906" s="130" t="inlineStr">
        <is>
          <t>ST</t>
        </is>
      </c>
      <c r="H2906" s="130" t="inlineStr">
        <is>
          <t>DFO</t>
        </is>
      </c>
      <c r="I2906" s="130" t="inlineStr">
        <is>
          <t>DFO</t>
        </is>
      </c>
      <c r="J2906" s="131" t="n">
        <v>1828.685</v>
      </c>
      <c r="K2906" s="129" t="n">
        <v>2020</v>
      </c>
      <c r="L2906" s="120">
        <f>IF(VLOOKUP(H2906,'Cross-Page Data'!$D$4:$F$48,3,FALSE)="natural gas",VLOOKUP(G2906,'Cross-Page Data'!$I$4:$J$19,2,FALSE),IF(VLOOKUP(H2906,'Cross-Page Data'!$D$4:$F$48,3,FALSE)="solar",IF(G2906="PV","solar PV","solar thermal"),IF(VLOOKUP(H2906,'Cross-Page Data'!$D$4:$F$48,3,FALSE)="wind",VLOOKUP(G2906,'Cross-Page Data'!$I$4:$J$19,2,FALSE),IF(VLOOKUP(H2906,'Cross-Page Data'!$D$4:$F$48,3,FALSE)="hydro",VLOOKUP(G2906,'Cross-Page Data'!$I$4:$J$19,2,FALSE),VLOOKUP(H2906,'Cross-Page Data'!$D$4:$F$48,3,FALSE)))))</f>
        <v/>
      </c>
      <c r="M2906" s="120">
        <f>IF(AND($P$2=FALSE,OR(F2906="Commercial NAICS Cogen",F2906="Industrial NAICS Cogen",F2906="NAICS-22 Cogen")),FALSE,IF(AND($P$3=FALSE,OR(F2906="Commercial NAICS Cogen",F2906="Commercial NAICS Non-Cogen",F2906="Industrial NAICS Cogen", F2906="industrial NAICS non-Cogen")),FALSE, TRUE))</f>
        <v/>
      </c>
    </row>
    <row r="2907">
      <c r="A2907" s="129" t="n">
        <v>54305</v>
      </c>
      <c r="B2907" s="130" t="inlineStr">
        <is>
          <t>Westward Seafoods</t>
        </is>
      </c>
      <c r="C2907" s="130" t="inlineStr">
        <is>
          <t>Westward Seafoods Inc</t>
        </is>
      </c>
      <c r="D2907" s="129" t="n">
        <v>20523</v>
      </c>
      <c r="E2907" s="130" t="inlineStr">
        <is>
          <t>AK</t>
        </is>
      </c>
      <c r="F2907" s="130" t="inlineStr">
        <is>
          <t>Industrial NAICS Cogen</t>
        </is>
      </c>
      <c r="G2907" s="130" t="inlineStr">
        <is>
          <t>IC</t>
        </is>
      </c>
      <c r="H2907" s="130" t="inlineStr">
        <is>
          <t>DFO</t>
        </is>
      </c>
      <c r="I2907" s="130" t="inlineStr">
        <is>
          <t>DFO</t>
        </is>
      </c>
      <c r="J2907" s="131" t="n">
        <v>18835</v>
      </c>
      <c r="K2907" s="129" t="n">
        <v>2020</v>
      </c>
      <c r="L2907" s="120">
        <f>IF(VLOOKUP(H2907,'Cross-Page Data'!$D$4:$F$48,3,FALSE)="natural gas",VLOOKUP(G2907,'Cross-Page Data'!$I$4:$J$19,2,FALSE),IF(VLOOKUP(H2907,'Cross-Page Data'!$D$4:$F$48,3,FALSE)="solar",IF(G2907="PV","solar PV","solar thermal"),IF(VLOOKUP(H2907,'Cross-Page Data'!$D$4:$F$48,3,FALSE)="wind",VLOOKUP(G2907,'Cross-Page Data'!$I$4:$J$19,2,FALSE),IF(VLOOKUP(H2907,'Cross-Page Data'!$D$4:$F$48,3,FALSE)="hydro",VLOOKUP(G2907,'Cross-Page Data'!$I$4:$J$19,2,FALSE),VLOOKUP(H2907,'Cross-Page Data'!$D$4:$F$48,3,FALSE)))))</f>
        <v/>
      </c>
      <c r="M2907" s="120">
        <f>IF(AND($P$2=FALSE,OR(F2907="Commercial NAICS Cogen",F2907="Industrial NAICS Cogen",F2907="NAICS-22 Cogen")),FALSE,IF(AND($P$3=FALSE,OR(F2907="Commercial NAICS Cogen",F2907="Commercial NAICS Non-Cogen",F2907="Industrial NAICS Cogen", F2907="industrial NAICS non-Cogen")),FALSE, TRUE))</f>
        <v/>
      </c>
    </row>
    <row r="2908">
      <c r="A2908" s="129" t="n">
        <v>54318</v>
      </c>
      <c r="B2908" s="130" t="inlineStr">
        <is>
          <t>General Chemical</t>
        </is>
      </c>
      <c r="C2908" s="130" t="inlineStr">
        <is>
          <t>Tata Chemicals Partners</t>
        </is>
      </c>
      <c r="D2908" s="129" t="n">
        <v>7067</v>
      </c>
      <c r="E2908" s="130" t="inlineStr">
        <is>
          <t>WY</t>
        </is>
      </c>
      <c r="F2908" s="130" t="inlineStr">
        <is>
          <t>Industrial NAICS Cogen</t>
        </is>
      </c>
      <c r="G2908" s="130" t="inlineStr">
        <is>
          <t>ST</t>
        </is>
      </c>
      <c r="H2908" s="130" t="inlineStr">
        <is>
          <t>BIT</t>
        </is>
      </c>
      <c r="I2908" s="130" t="inlineStr">
        <is>
          <t>COL</t>
        </is>
      </c>
      <c r="J2908" s="131" t="n">
        <v>152873.74</v>
      </c>
      <c r="K2908" s="129" t="n">
        <v>2020</v>
      </c>
      <c r="L2908" s="120">
        <f>IF(VLOOKUP(H2908,'Cross-Page Data'!$D$4:$F$48,3,FALSE)="natural gas",VLOOKUP(G2908,'Cross-Page Data'!$I$4:$J$19,2,FALSE),IF(VLOOKUP(H2908,'Cross-Page Data'!$D$4:$F$48,3,FALSE)="solar",IF(G2908="PV","solar PV","solar thermal"),IF(VLOOKUP(H2908,'Cross-Page Data'!$D$4:$F$48,3,FALSE)="wind",VLOOKUP(G2908,'Cross-Page Data'!$I$4:$J$19,2,FALSE),IF(VLOOKUP(H2908,'Cross-Page Data'!$D$4:$F$48,3,FALSE)="hydro",VLOOKUP(G2908,'Cross-Page Data'!$I$4:$J$19,2,FALSE),VLOOKUP(H2908,'Cross-Page Data'!$D$4:$F$48,3,FALSE)))))</f>
        <v/>
      </c>
      <c r="M2908" s="120">
        <f>IF(AND($P$2=FALSE,OR(F2908="Commercial NAICS Cogen",F2908="Industrial NAICS Cogen",F2908="NAICS-22 Cogen")),FALSE,IF(AND($P$3=FALSE,OR(F2908="Commercial NAICS Cogen",F2908="Commercial NAICS Non-Cogen",F2908="Industrial NAICS Cogen", F2908="industrial NAICS non-Cogen")),FALSE, TRUE))</f>
        <v/>
      </c>
    </row>
    <row r="2909">
      <c r="A2909" s="129" t="n">
        <v>54318</v>
      </c>
      <c r="B2909" s="130" t="inlineStr">
        <is>
          <t>General Chemical</t>
        </is>
      </c>
      <c r="C2909" s="130" t="inlineStr">
        <is>
          <t>Tata Chemicals Partners</t>
        </is>
      </c>
      <c r="D2909" s="129" t="n">
        <v>7067</v>
      </c>
      <c r="E2909" s="130" t="inlineStr">
        <is>
          <t>WY</t>
        </is>
      </c>
      <c r="F2909" s="130" t="inlineStr">
        <is>
          <t>Industrial NAICS Cogen</t>
        </is>
      </c>
      <c r="G2909" s="130" t="inlineStr">
        <is>
          <t>ST</t>
        </is>
      </c>
      <c r="H2909" s="130" t="inlineStr">
        <is>
          <t>DFO</t>
        </is>
      </c>
      <c r="I2909" s="130" t="inlineStr">
        <is>
          <t>DFO</t>
        </is>
      </c>
      <c r="J2909" s="131" t="n">
        <v>0</v>
      </c>
      <c r="K2909" s="129" t="n">
        <v>2020</v>
      </c>
      <c r="L2909" s="120">
        <f>IF(VLOOKUP(H2909,'Cross-Page Data'!$D$4:$F$48,3,FALSE)="natural gas",VLOOKUP(G2909,'Cross-Page Data'!$I$4:$J$19,2,FALSE),IF(VLOOKUP(H2909,'Cross-Page Data'!$D$4:$F$48,3,FALSE)="solar",IF(G2909="PV","solar PV","solar thermal"),IF(VLOOKUP(H2909,'Cross-Page Data'!$D$4:$F$48,3,FALSE)="wind",VLOOKUP(G2909,'Cross-Page Data'!$I$4:$J$19,2,FALSE),IF(VLOOKUP(H2909,'Cross-Page Data'!$D$4:$F$48,3,FALSE)="hydro",VLOOKUP(G2909,'Cross-Page Data'!$I$4:$J$19,2,FALSE),VLOOKUP(H2909,'Cross-Page Data'!$D$4:$F$48,3,FALSE)))))</f>
        <v/>
      </c>
      <c r="M2909" s="120">
        <f>IF(AND($P$2=FALSE,OR(F2909="Commercial NAICS Cogen",F2909="Industrial NAICS Cogen",F2909="NAICS-22 Cogen")),FALSE,IF(AND($P$3=FALSE,OR(F2909="Commercial NAICS Cogen",F2909="Commercial NAICS Non-Cogen",F2909="Industrial NAICS Cogen", F2909="industrial NAICS non-Cogen")),FALSE, TRUE))</f>
        <v/>
      </c>
    </row>
    <row r="2910">
      <c r="A2910" s="129" t="n">
        <v>54318</v>
      </c>
      <c r="B2910" s="130" t="inlineStr">
        <is>
          <t>General Chemical</t>
        </is>
      </c>
      <c r="C2910" s="130" t="inlineStr">
        <is>
          <t>Tata Chemicals Partners</t>
        </is>
      </c>
      <c r="D2910" s="129" t="n">
        <v>7067</v>
      </c>
      <c r="E2910" s="130" t="inlineStr">
        <is>
          <t>WY</t>
        </is>
      </c>
      <c r="F2910" s="130" t="inlineStr">
        <is>
          <t>Industrial NAICS Cogen</t>
        </is>
      </c>
      <c r="G2910" s="130" t="inlineStr">
        <is>
          <t>ST</t>
        </is>
      </c>
      <c r="H2910" s="130" t="inlineStr">
        <is>
          <t>NG</t>
        </is>
      </c>
      <c r="I2910" s="130" t="inlineStr">
        <is>
          <t>NG</t>
        </is>
      </c>
      <c r="J2910" s="131" t="n">
        <v>56631.261</v>
      </c>
      <c r="K2910" s="129" t="n">
        <v>2020</v>
      </c>
      <c r="L2910" s="120">
        <f>IF(VLOOKUP(H2910,'Cross-Page Data'!$D$4:$F$48,3,FALSE)="natural gas",VLOOKUP(G2910,'Cross-Page Data'!$I$4:$J$19,2,FALSE),IF(VLOOKUP(H2910,'Cross-Page Data'!$D$4:$F$48,3,FALSE)="solar",IF(G2910="PV","solar PV","solar thermal"),IF(VLOOKUP(H2910,'Cross-Page Data'!$D$4:$F$48,3,FALSE)="wind",VLOOKUP(G2910,'Cross-Page Data'!$I$4:$J$19,2,FALSE),IF(VLOOKUP(H2910,'Cross-Page Data'!$D$4:$F$48,3,FALSE)="hydro",VLOOKUP(G2910,'Cross-Page Data'!$I$4:$J$19,2,FALSE),VLOOKUP(H2910,'Cross-Page Data'!$D$4:$F$48,3,FALSE)))))</f>
        <v/>
      </c>
      <c r="M2910" s="120">
        <f>IF(AND($P$2=FALSE,OR(F2910="Commercial NAICS Cogen",F2910="Industrial NAICS Cogen",F2910="NAICS-22 Cogen")),FALSE,IF(AND($P$3=FALSE,OR(F2910="Commercial NAICS Cogen",F2910="Commercial NAICS Non-Cogen",F2910="Industrial NAICS Cogen", F2910="industrial NAICS non-Cogen")),FALSE, TRUE))</f>
        <v/>
      </c>
    </row>
    <row r="2911">
      <c r="A2911" s="129" t="n">
        <v>54318</v>
      </c>
      <c r="B2911" s="130" t="inlineStr">
        <is>
          <t>General Chemical</t>
        </is>
      </c>
      <c r="C2911" s="130" t="inlineStr">
        <is>
          <t>Tata Chemicals Partners</t>
        </is>
      </c>
      <c r="D2911" s="129" t="n">
        <v>7067</v>
      </c>
      <c r="E2911" s="130" t="inlineStr">
        <is>
          <t>WY</t>
        </is>
      </c>
      <c r="F2911" s="130" t="inlineStr">
        <is>
          <t>Industrial NAICS Cogen</t>
        </is>
      </c>
      <c r="G2911" s="130" t="inlineStr">
        <is>
          <t>ST</t>
        </is>
      </c>
      <c r="H2911" s="130" t="inlineStr">
        <is>
          <t>SUB</t>
        </is>
      </c>
      <c r="I2911" s="130" t="inlineStr">
        <is>
          <t>COL</t>
        </is>
      </c>
      <c r="J2911" s="131" t="n">
        <v>0</v>
      </c>
      <c r="K2911" s="129" t="n">
        <v>2020</v>
      </c>
      <c r="L2911" s="120">
        <f>IF(VLOOKUP(H2911,'Cross-Page Data'!$D$4:$F$48,3,FALSE)="natural gas",VLOOKUP(G2911,'Cross-Page Data'!$I$4:$J$19,2,FALSE),IF(VLOOKUP(H2911,'Cross-Page Data'!$D$4:$F$48,3,FALSE)="solar",IF(G2911="PV","solar PV","solar thermal"),IF(VLOOKUP(H2911,'Cross-Page Data'!$D$4:$F$48,3,FALSE)="wind",VLOOKUP(G2911,'Cross-Page Data'!$I$4:$J$19,2,FALSE),IF(VLOOKUP(H2911,'Cross-Page Data'!$D$4:$F$48,3,FALSE)="hydro",VLOOKUP(G2911,'Cross-Page Data'!$I$4:$J$19,2,FALSE),VLOOKUP(H2911,'Cross-Page Data'!$D$4:$F$48,3,FALSE)))))</f>
        <v/>
      </c>
      <c r="M2911" s="120">
        <f>IF(AND($P$2=FALSE,OR(F2911="Commercial NAICS Cogen",F2911="Industrial NAICS Cogen",F2911="NAICS-22 Cogen")),FALSE,IF(AND($P$3=FALSE,OR(F2911="Commercial NAICS Cogen",F2911="Commercial NAICS Non-Cogen",F2911="Industrial NAICS Cogen", F2911="industrial NAICS non-Cogen")),FALSE, TRUE))</f>
        <v/>
      </c>
    </row>
    <row r="2912">
      <c r="A2912" s="129" t="n">
        <v>54321</v>
      </c>
      <c r="B2912" s="130" t="inlineStr">
        <is>
          <t>Goodyear Beaumont Chemical Plant</t>
        </is>
      </c>
      <c r="C2912" s="130" t="inlineStr">
        <is>
          <t>Goodyear Tire &amp; Rubber Co</t>
        </is>
      </c>
      <c r="D2912" s="129" t="n">
        <v>7375</v>
      </c>
      <c r="E2912" s="130" t="inlineStr">
        <is>
          <t>TX</t>
        </is>
      </c>
      <c r="F2912" s="130" t="inlineStr">
        <is>
          <t>Industrial NAICS Cogen</t>
        </is>
      </c>
      <c r="G2912" s="130" t="inlineStr">
        <is>
          <t>GT</t>
        </is>
      </c>
      <c r="H2912" s="130" t="inlineStr">
        <is>
          <t>NG</t>
        </is>
      </c>
      <c r="I2912" s="130" t="inlineStr">
        <is>
          <t>NG</t>
        </is>
      </c>
      <c r="J2912" s="131" t="n">
        <v>148574</v>
      </c>
      <c r="K2912" s="129" t="n">
        <v>2020</v>
      </c>
      <c r="L2912" s="120">
        <f>IF(VLOOKUP(H2912,'Cross-Page Data'!$D$4:$F$48,3,FALSE)="natural gas",VLOOKUP(G2912,'Cross-Page Data'!$I$4:$J$19,2,FALSE),IF(VLOOKUP(H2912,'Cross-Page Data'!$D$4:$F$48,3,FALSE)="solar",IF(G2912="PV","solar PV","solar thermal"),IF(VLOOKUP(H2912,'Cross-Page Data'!$D$4:$F$48,3,FALSE)="wind",VLOOKUP(G2912,'Cross-Page Data'!$I$4:$J$19,2,FALSE),IF(VLOOKUP(H2912,'Cross-Page Data'!$D$4:$F$48,3,FALSE)="hydro",VLOOKUP(G2912,'Cross-Page Data'!$I$4:$J$19,2,FALSE),VLOOKUP(H2912,'Cross-Page Data'!$D$4:$F$48,3,FALSE)))))</f>
        <v/>
      </c>
      <c r="M2912" s="120">
        <f>IF(AND($P$2=FALSE,OR(F2912="Commercial NAICS Cogen",F2912="Industrial NAICS Cogen",F2912="NAICS-22 Cogen")),FALSE,IF(AND($P$3=FALSE,OR(F2912="Commercial NAICS Cogen",F2912="Commercial NAICS Non-Cogen",F2912="Industrial NAICS Cogen", F2912="industrial NAICS non-Cogen")),FALSE, TRUE))</f>
        <v/>
      </c>
    </row>
    <row r="2913">
      <c r="A2913" s="129" t="n">
        <v>54321</v>
      </c>
      <c r="B2913" s="130" t="inlineStr">
        <is>
          <t>Goodyear Beaumont Chemical Plant</t>
        </is>
      </c>
      <c r="C2913" s="130" t="inlineStr">
        <is>
          <t>Goodyear Tire &amp; Rubber Co</t>
        </is>
      </c>
      <c r="D2913" s="129" t="n">
        <v>7375</v>
      </c>
      <c r="E2913" s="130" t="inlineStr">
        <is>
          <t>TX</t>
        </is>
      </c>
      <c r="F2913" s="130" t="inlineStr">
        <is>
          <t>Industrial NAICS Cogen</t>
        </is>
      </c>
      <c r="G2913" s="130" t="inlineStr">
        <is>
          <t>ST</t>
        </is>
      </c>
      <c r="H2913" s="130" t="inlineStr">
        <is>
          <t>NG</t>
        </is>
      </c>
      <c r="I2913" s="130" t="inlineStr">
        <is>
          <t>NG</t>
        </is>
      </c>
      <c r="J2913" s="131" t="n">
        <v>57666.757</v>
      </c>
      <c r="K2913" s="129" t="n">
        <v>2020</v>
      </c>
      <c r="L2913" s="120">
        <f>IF(VLOOKUP(H2913,'Cross-Page Data'!$D$4:$F$48,3,FALSE)="natural gas",VLOOKUP(G2913,'Cross-Page Data'!$I$4:$J$19,2,FALSE),IF(VLOOKUP(H2913,'Cross-Page Data'!$D$4:$F$48,3,FALSE)="solar",IF(G2913="PV","solar PV","solar thermal"),IF(VLOOKUP(H2913,'Cross-Page Data'!$D$4:$F$48,3,FALSE)="wind",VLOOKUP(G2913,'Cross-Page Data'!$I$4:$J$19,2,FALSE),IF(VLOOKUP(H2913,'Cross-Page Data'!$D$4:$F$48,3,FALSE)="hydro",VLOOKUP(G2913,'Cross-Page Data'!$I$4:$J$19,2,FALSE),VLOOKUP(H2913,'Cross-Page Data'!$D$4:$F$48,3,FALSE)))))</f>
        <v/>
      </c>
      <c r="M2913" s="120">
        <f>IF(AND($P$2=FALSE,OR(F2913="Commercial NAICS Cogen",F2913="Industrial NAICS Cogen",F2913="NAICS-22 Cogen")),FALSE,IF(AND($P$3=FALSE,OR(F2913="Commercial NAICS Cogen",F2913="Commercial NAICS Non-Cogen",F2913="Industrial NAICS Cogen", F2913="industrial NAICS non-Cogen")),FALSE, TRUE))</f>
        <v/>
      </c>
    </row>
    <row r="2914">
      <c r="A2914" s="129" t="n">
        <v>54321</v>
      </c>
      <c r="B2914" s="130" t="inlineStr">
        <is>
          <t>Goodyear Beaumont Chemical Plant</t>
        </is>
      </c>
      <c r="C2914" s="130" t="inlineStr">
        <is>
          <t>Goodyear Tire &amp; Rubber Co</t>
        </is>
      </c>
      <c r="D2914" s="129" t="n">
        <v>7375</v>
      </c>
      <c r="E2914" s="130" t="inlineStr">
        <is>
          <t>TX</t>
        </is>
      </c>
      <c r="F2914" s="130" t="inlineStr">
        <is>
          <t>Industrial NAICS Cogen</t>
        </is>
      </c>
      <c r="G2914" s="130" t="inlineStr">
        <is>
          <t>ST</t>
        </is>
      </c>
      <c r="H2914" s="130" t="inlineStr">
        <is>
          <t>WO</t>
        </is>
      </c>
      <c r="I2914" s="130" t="inlineStr">
        <is>
          <t>WOO</t>
        </is>
      </c>
      <c r="J2914" s="131" t="n">
        <v>1825.243</v>
      </c>
      <c r="K2914" s="129" t="n">
        <v>2020</v>
      </c>
      <c r="L2914" s="120">
        <f>IF(VLOOKUP(H2914,'Cross-Page Data'!$D$4:$F$48,3,FALSE)="natural gas",VLOOKUP(G2914,'Cross-Page Data'!$I$4:$J$19,2,FALSE),IF(VLOOKUP(H2914,'Cross-Page Data'!$D$4:$F$48,3,FALSE)="solar",IF(G2914="PV","solar PV","solar thermal"),IF(VLOOKUP(H2914,'Cross-Page Data'!$D$4:$F$48,3,FALSE)="wind",VLOOKUP(G2914,'Cross-Page Data'!$I$4:$J$19,2,FALSE),IF(VLOOKUP(H2914,'Cross-Page Data'!$D$4:$F$48,3,FALSE)="hydro",VLOOKUP(G2914,'Cross-Page Data'!$I$4:$J$19,2,FALSE),VLOOKUP(H2914,'Cross-Page Data'!$D$4:$F$48,3,FALSE)))))</f>
        <v/>
      </c>
      <c r="M2914" s="120">
        <f>IF(AND($P$2=FALSE,OR(F2914="Commercial NAICS Cogen",F2914="Industrial NAICS Cogen",F2914="NAICS-22 Cogen")),FALSE,IF(AND($P$3=FALSE,OR(F2914="Commercial NAICS Cogen",F2914="Commercial NAICS Non-Cogen",F2914="Industrial NAICS Cogen", F2914="industrial NAICS non-Cogen")),FALSE, TRUE))</f>
        <v/>
      </c>
    </row>
    <row r="2915">
      <c r="A2915" s="129" t="n">
        <v>54322</v>
      </c>
      <c r="B2915" s="130" t="inlineStr">
        <is>
          <t>Sibley Mill</t>
        </is>
      </c>
      <c r="C2915" s="130" t="inlineStr">
        <is>
          <t>Augusta Canal Authority</t>
        </is>
      </c>
      <c r="D2915" s="129" t="n">
        <v>55810</v>
      </c>
      <c r="E2915" s="130" t="inlineStr">
        <is>
          <t>GA</t>
        </is>
      </c>
      <c r="F2915" s="130" t="inlineStr">
        <is>
          <t>Industrial NAICS Non-Cogen</t>
        </is>
      </c>
      <c r="G2915" s="130" t="inlineStr">
        <is>
          <t>HY</t>
        </is>
      </c>
      <c r="H2915" s="130" t="inlineStr">
        <is>
          <t>WAT</t>
        </is>
      </c>
      <c r="I2915" s="130" t="inlineStr">
        <is>
          <t>HYC</t>
        </is>
      </c>
      <c r="J2915" s="131" t="n">
        <v>10107</v>
      </c>
      <c r="K2915" s="129" t="n">
        <v>2020</v>
      </c>
      <c r="L2915" s="120">
        <f>IF(VLOOKUP(H2915,'Cross-Page Data'!$D$4:$F$48,3,FALSE)="natural gas",VLOOKUP(G2915,'Cross-Page Data'!$I$4:$J$19,2,FALSE),IF(VLOOKUP(H2915,'Cross-Page Data'!$D$4:$F$48,3,FALSE)="solar",IF(G2915="PV","solar PV","solar thermal"),IF(VLOOKUP(H2915,'Cross-Page Data'!$D$4:$F$48,3,FALSE)="wind",VLOOKUP(G2915,'Cross-Page Data'!$I$4:$J$19,2,FALSE),IF(VLOOKUP(H2915,'Cross-Page Data'!$D$4:$F$48,3,FALSE)="hydro",VLOOKUP(G2915,'Cross-Page Data'!$I$4:$J$19,2,FALSE),VLOOKUP(H2915,'Cross-Page Data'!$D$4:$F$48,3,FALSE)))))</f>
        <v/>
      </c>
      <c r="M2915" s="120">
        <f>IF(AND($P$2=FALSE,OR(F2915="Commercial NAICS Cogen",F2915="Industrial NAICS Cogen",F2915="NAICS-22 Cogen")),FALSE,IF(AND($P$3=FALSE,OR(F2915="Commercial NAICS Cogen",F2915="Commercial NAICS Non-Cogen",F2915="Industrial NAICS Cogen", F2915="industrial NAICS non-Cogen")),FALSE, TRUE))</f>
        <v/>
      </c>
    </row>
    <row r="2916">
      <c r="A2916" s="129" t="n">
        <v>54323</v>
      </c>
      <c r="B2916" s="130" t="inlineStr">
        <is>
          <t>CNN Center</t>
        </is>
      </c>
      <c r="C2916" s="130" t="inlineStr">
        <is>
          <t>Turner Properties Inc</t>
        </is>
      </c>
      <c r="D2916" s="129" t="n">
        <v>18452</v>
      </c>
      <c r="E2916" s="130" t="inlineStr">
        <is>
          <t>GA</t>
        </is>
      </c>
      <c r="F2916" s="130" t="inlineStr">
        <is>
          <t>Commercial NAICS Non-Cogen</t>
        </is>
      </c>
      <c r="G2916" s="130" t="inlineStr">
        <is>
          <t>IC</t>
        </is>
      </c>
      <c r="H2916" s="130" t="inlineStr">
        <is>
          <t>DFO</t>
        </is>
      </c>
      <c r="I2916" s="130" t="inlineStr">
        <is>
          <t>DFO</t>
        </is>
      </c>
      <c r="J2916" s="131" t="n">
        <v>148</v>
      </c>
      <c r="K2916" s="129" t="n">
        <v>2020</v>
      </c>
      <c r="L2916" s="120">
        <f>IF(VLOOKUP(H2916,'Cross-Page Data'!$D$4:$F$48,3,FALSE)="natural gas",VLOOKUP(G2916,'Cross-Page Data'!$I$4:$J$19,2,FALSE),IF(VLOOKUP(H2916,'Cross-Page Data'!$D$4:$F$48,3,FALSE)="solar",IF(G2916="PV","solar PV","solar thermal"),IF(VLOOKUP(H2916,'Cross-Page Data'!$D$4:$F$48,3,FALSE)="wind",VLOOKUP(G2916,'Cross-Page Data'!$I$4:$J$19,2,FALSE),IF(VLOOKUP(H2916,'Cross-Page Data'!$D$4:$F$48,3,FALSE)="hydro",VLOOKUP(G2916,'Cross-Page Data'!$I$4:$J$19,2,FALSE),VLOOKUP(H2916,'Cross-Page Data'!$D$4:$F$48,3,FALSE)))))</f>
        <v/>
      </c>
      <c r="M2916" s="120">
        <f>IF(AND($P$2=FALSE,OR(F2916="Commercial NAICS Cogen",F2916="Industrial NAICS Cogen",F2916="NAICS-22 Cogen")),FALSE,IF(AND($P$3=FALSE,OR(F2916="Commercial NAICS Cogen",F2916="Commercial NAICS Non-Cogen",F2916="Industrial NAICS Cogen", F2916="industrial NAICS non-Cogen")),FALSE, TRUE))</f>
        <v/>
      </c>
    </row>
    <row r="2917">
      <c r="A2917" s="129" t="n">
        <v>54333</v>
      </c>
      <c r="B2917" s="130" t="inlineStr">
        <is>
          <t>Bucknell University</t>
        </is>
      </c>
      <c r="C2917" s="130" t="inlineStr">
        <is>
          <t>Bucknell University</t>
        </is>
      </c>
      <c r="D2917" s="129" t="n">
        <v>2468</v>
      </c>
      <c r="E2917" s="130" t="inlineStr">
        <is>
          <t>PA</t>
        </is>
      </c>
      <c r="F2917" s="130" t="inlineStr">
        <is>
          <t>Commercial NAICS Cogen</t>
        </is>
      </c>
      <c r="G2917" s="130" t="inlineStr">
        <is>
          <t>CA</t>
        </is>
      </c>
      <c r="H2917" s="130" t="inlineStr">
        <is>
          <t>DFO</t>
        </is>
      </c>
      <c r="I2917" s="130" t="inlineStr">
        <is>
          <t>DFO</t>
        </is>
      </c>
      <c r="J2917" s="131" t="n">
        <v>0.096</v>
      </c>
      <c r="K2917" s="129" t="n">
        <v>2020</v>
      </c>
      <c r="L2917" s="120">
        <f>IF(VLOOKUP(H2917,'Cross-Page Data'!$D$4:$F$48,3,FALSE)="natural gas",VLOOKUP(G2917,'Cross-Page Data'!$I$4:$J$19,2,FALSE),IF(VLOOKUP(H2917,'Cross-Page Data'!$D$4:$F$48,3,FALSE)="solar",IF(G2917="PV","solar PV","solar thermal"),IF(VLOOKUP(H2917,'Cross-Page Data'!$D$4:$F$48,3,FALSE)="wind",VLOOKUP(G2917,'Cross-Page Data'!$I$4:$J$19,2,FALSE),IF(VLOOKUP(H2917,'Cross-Page Data'!$D$4:$F$48,3,FALSE)="hydro",VLOOKUP(G2917,'Cross-Page Data'!$I$4:$J$19,2,FALSE),VLOOKUP(H2917,'Cross-Page Data'!$D$4:$F$48,3,FALSE)))))</f>
        <v/>
      </c>
      <c r="M2917" s="120">
        <f>IF(AND($P$2=FALSE,OR(F2917="Commercial NAICS Cogen",F2917="Industrial NAICS Cogen",F2917="NAICS-22 Cogen")),FALSE,IF(AND($P$3=FALSE,OR(F2917="Commercial NAICS Cogen",F2917="Commercial NAICS Non-Cogen",F2917="Industrial NAICS Cogen", F2917="industrial NAICS non-Cogen")),FALSE, TRUE))</f>
        <v/>
      </c>
    </row>
    <row r="2918">
      <c r="A2918" s="129" t="n">
        <v>54333</v>
      </c>
      <c r="B2918" s="130" t="inlineStr">
        <is>
          <t>Bucknell University</t>
        </is>
      </c>
      <c r="C2918" s="130" t="inlineStr">
        <is>
          <t>Bucknell University</t>
        </is>
      </c>
      <c r="D2918" s="129" t="n">
        <v>2468</v>
      </c>
      <c r="E2918" s="130" t="inlineStr">
        <is>
          <t>PA</t>
        </is>
      </c>
      <c r="F2918" s="130" t="inlineStr">
        <is>
          <t>Commercial NAICS Cogen</t>
        </is>
      </c>
      <c r="G2918" s="130" t="inlineStr">
        <is>
          <t>CA</t>
        </is>
      </c>
      <c r="H2918" s="130" t="inlineStr">
        <is>
          <t>NG</t>
        </is>
      </c>
      <c r="I2918" s="130" t="inlineStr">
        <is>
          <t>NG</t>
        </is>
      </c>
      <c r="J2918" s="131" t="n">
        <v>1232.904</v>
      </c>
      <c r="K2918" s="129" t="n">
        <v>2020</v>
      </c>
      <c r="L2918" s="120">
        <f>IF(VLOOKUP(H2918,'Cross-Page Data'!$D$4:$F$48,3,FALSE)="natural gas",VLOOKUP(G2918,'Cross-Page Data'!$I$4:$J$19,2,FALSE),IF(VLOOKUP(H2918,'Cross-Page Data'!$D$4:$F$48,3,FALSE)="solar",IF(G2918="PV","solar PV","solar thermal"),IF(VLOOKUP(H2918,'Cross-Page Data'!$D$4:$F$48,3,FALSE)="wind",VLOOKUP(G2918,'Cross-Page Data'!$I$4:$J$19,2,FALSE),IF(VLOOKUP(H2918,'Cross-Page Data'!$D$4:$F$48,3,FALSE)="hydro",VLOOKUP(G2918,'Cross-Page Data'!$I$4:$J$19,2,FALSE),VLOOKUP(H2918,'Cross-Page Data'!$D$4:$F$48,3,FALSE)))))</f>
        <v/>
      </c>
      <c r="M2918" s="120">
        <f>IF(AND($P$2=FALSE,OR(F2918="Commercial NAICS Cogen",F2918="Industrial NAICS Cogen",F2918="NAICS-22 Cogen")),FALSE,IF(AND($P$3=FALSE,OR(F2918="Commercial NAICS Cogen",F2918="Commercial NAICS Non-Cogen",F2918="Industrial NAICS Cogen", F2918="industrial NAICS non-Cogen")),FALSE, TRUE))</f>
        <v/>
      </c>
    </row>
    <row r="2919">
      <c r="A2919" s="129" t="n">
        <v>54333</v>
      </c>
      <c r="B2919" s="130" t="inlineStr">
        <is>
          <t>Bucknell University</t>
        </is>
      </c>
      <c r="C2919" s="130" t="inlineStr">
        <is>
          <t>Bucknell University</t>
        </is>
      </c>
      <c r="D2919" s="129" t="n">
        <v>2468</v>
      </c>
      <c r="E2919" s="130" t="inlineStr">
        <is>
          <t>PA</t>
        </is>
      </c>
      <c r="F2919" s="130" t="inlineStr">
        <is>
          <t>Commercial NAICS Cogen</t>
        </is>
      </c>
      <c r="G2919" s="130" t="inlineStr">
        <is>
          <t>CT</t>
        </is>
      </c>
      <c r="H2919" s="130" t="inlineStr">
        <is>
          <t>DFO</t>
        </is>
      </c>
      <c r="I2919" s="130" t="inlineStr">
        <is>
          <t>DFO</t>
        </is>
      </c>
      <c r="J2919" s="131" t="n">
        <v>7.939</v>
      </c>
      <c r="K2919" s="129" t="n">
        <v>2020</v>
      </c>
      <c r="L2919" s="120">
        <f>IF(VLOOKUP(H2919,'Cross-Page Data'!$D$4:$F$48,3,FALSE)="natural gas",VLOOKUP(G2919,'Cross-Page Data'!$I$4:$J$19,2,FALSE),IF(VLOOKUP(H2919,'Cross-Page Data'!$D$4:$F$48,3,FALSE)="solar",IF(G2919="PV","solar PV","solar thermal"),IF(VLOOKUP(H2919,'Cross-Page Data'!$D$4:$F$48,3,FALSE)="wind",VLOOKUP(G2919,'Cross-Page Data'!$I$4:$J$19,2,FALSE),IF(VLOOKUP(H2919,'Cross-Page Data'!$D$4:$F$48,3,FALSE)="hydro",VLOOKUP(G2919,'Cross-Page Data'!$I$4:$J$19,2,FALSE),VLOOKUP(H2919,'Cross-Page Data'!$D$4:$F$48,3,FALSE)))))</f>
        <v/>
      </c>
      <c r="M2919" s="120">
        <f>IF(AND($P$2=FALSE,OR(F2919="Commercial NAICS Cogen",F2919="Industrial NAICS Cogen",F2919="NAICS-22 Cogen")),FALSE,IF(AND($P$3=FALSE,OR(F2919="Commercial NAICS Cogen",F2919="Commercial NAICS Non-Cogen",F2919="Industrial NAICS Cogen", F2919="industrial NAICS non-Cogen")),FALSE, TRUE))</f>
        <v/>
      </c>
    </row>
    <row r="2920">
      <c r="A2920" s="129" t="n">
        <v>54333</v>
      </c>
      <c r="B2920" s="130" t="inlineStr">
        <is>
          <t>Bucknell University</t>
        </is>
      </c>
      <c r="C2920" s="130" t="inlineStr">
        <is>
          <t>Bucknell University</t>
        </is>
      </c>
      <c r="D2920" s="129" t="n">
        <v>2468</v>
      </c>
      <c r="E2920" s="130" t="inlineStr">
        <is>
          <t>PA</t>
        </is>
      </c>
      <c r="F2920" s="130" t="inlineStr">
        <is>
          <t>Commercial NAICS Cogen</t>
        </is>
      </c>
      <c r="G2920" s="130" t="inlineStr">
        <is>
          <t>CT</t>
        </is>
      </c>
      <c r="H2920" s="130" t="inlineStr">
        <is>
          <t>NG</t>
        </is>
      </c>
      <c r="I2920" s="130" t="inlineStr">
        <is>
          <t>NG</t>
        </is>
      </c>
      <c r="J2920" s="131" t="n">
        <v>29888.061</v>
      </c>
      <c r="K2920" s="129" t="n">
        <v>2020</v>
      </c>
      <c r="L2920" s="120">
        <f>IF(VLOOKUP(H2920,'Cross-Page Data'!$D$4:$F$48,3,FALSE)="natural gas",VLOOKUP(G2920,'Cross-Page Data'!$I$4:$J$19,2,FALSE),IF(VLOOKUP(H2920,'Cross-Page Data'!$D$4:$F$48,3,FALSE)="solar",IF(G2920="PV","solar PV","solar thermal"),IF(VLOOKUP(H2920,'Cross-Page Data'!$D$4:$F$48,3,FALSE)="wind",VLOOKUP(G2920,'Cross-Page Data'!$I$4:$J$19,2,FALSE),IF(VLOOKUP(H2920,'Cross-Page Data'!$D$4:$F$48,3,FALSE)="hydro",VLOOKUP(G2920,'Cross-Page Data'!$I$4:$J$19,2,FALSE),VLOOKUP(H2920,'Cross-Page Data'!$D$4:$F$48,3,FALSE)))))</f>
        <v/>
      </c>
      <c r="M2920" s="120">
        <f>IF(AND($P$2=FALSE,OR(F2920="Commercial NAICS Cogen",F2920="Industrial NAICS Cogen",F2920="NAICS-22 Cogen")),FALSE,IF(AND($P$3=FALSE,OR(F2920="Commercial NAICS Cogen",F2920="Commercial NAICS Non-Cogen",F2920="Industrial NAICS Cogen", F2920="industrial NAICS non-Cogen")),FALSE, TRUE))</f>
        <v/>
      </c>
    </row>
    <row r="2921">
      <c r="A2921" s="129" t="n">
        <v>54338</v>
      </c>
      <c r="B2921" s="130" t="inlineStr">
        <is>
          <t>Rio Grande Valley Sugar Growers</t>
        </is>
      </c>
      <c r="C2921" s="130" t="inlineStr">
        <is>
          <t>Rio Grande Valley Sugar Growers, Inc.</t>
        </is>
      </c>
      <c r="D2921" s="129" t="n">
        <v>16098</v>
      </c>
      <c r="E2921" s="130" t="inlineStr">
        <is>
          <t>TX</t>
        </is>
      </c>
      <c r="F2921" s="130" t="inlineStr">
        <is>
          <t>Industrial NAICS Cogen</t>
        </is>
      </c>
      <c r="G2921" s="130" t="inlineStr">
        <is>
          <t>IC</t>
        </is>
      </c>
      <c r="H2921" s="130" t="inlineStr">
        <is>
          <t>DFO</t>
        </is>
      </c>
      <c r="I2921" s="130" t="inlineStr">
        <is>
          <t>DFO</t>
        </is>
      </c>
      <c r="J2921" s="131" t="n">
        <v>72</v>
      </c>
      <c r="K2921" s="129" t="n">
        <v>2020</v>
      </c>
      <c r="L2921" s="120">
        <f>IF(VLOOKUP(H2921,'Cross-Page Data'!$D$4:$F$48,3,FALSE)="natural gas",VLOOKUP(G2921,'Cross-Page Data'!$I$4:$J$19,2,FALSE),IF(VLOOKUP(H2921,'Cross-Page Data'!$D$4:$F$48,3,FALSE)="solar",IF(G2921="PV","solar PV","solar thermal"),IF(VLOOKUP(H2921,'Cross-Page Data'!$D$4:$F$48,3,FALSE)="wind",VLOOKUP(G2921,'Cross-Page Data'!$I$4:$J$19,2,FALSE),IF(VLOOKUP(H2921,'Cross-Page Data'!$D$4:$F$48,3,FALSE)="hydro",VLOOKUP(G2921,'Cross-Page Data'!$I$4:$J$19,2,FALSE),VLOOKUP(H2921,'Cross-Page Data'!$D$4:$F$48,3,FALSE)))))</f>
        <v/>
      </c>
      <c r="M2921" s="120">
        <f>IF(AND($P$2=FALSE,OR(F2921="Commercial NAICS Cogen",F2921="Industrial NAICS Cogen",F2921="NAICS-22 Cogen")),FALSE,IF(AND($P$3=FALSE,OR(F2921="Commercial NAICS Cogen",F2921="Commercial NAICS Non-Cogen",F2921="Industrial NAICS Cogen", F2921="industrial NAICS non-Cogen")),FALSE, TRUE))</f>
        <v/>
      </c>
    </row>
    <row r="2922">
      <c r="A2922" s="129" t="n">
        <v>54338</v>
      </c>
      <c r="B2922" s="130" t="inlineStr">
        <is>
          <t>Rio Grande Valley Sugar Growers</t>
        </is>
      </c>
      <c r="C2922" s="130" t="inlineStr">
        <is>
          <t>Rio Grande Valley Sugar Growers, Inc.</t>
        </is>
      </c>
      <c r="D2922" s="129" t="n">
        <v>16098</v>
      </c>
      <c r="E2922" s="130" t="inlineStr">
        <is>
          <t>TX</t>
        </is>
      </c>
      <c r="F2922" s="130" t="inlineStr">
        <is>
          <t>Industrial NAICS Cogen</t>
        </is>
      </c>
      <c r="G2922" s="130" t="inlineStr">
        <is>
          <t>ST</t>
        </is>
      </c>
      <c r="H2922" s="130" t="inlineStr">
        <is>
          <t>AB</t>
        </is>
      </c>
      <c r="I2922" s="130" t="inlineStr">
        <is>
          <t>ORW</t>
        </is>
      </c>
      <c r="J2922" s="131" t="n">
        <v>1549.012</v>
      </c>
      <c r="K2922" s="129" t="n">
        <v>2020</v>
      </c>
      <c r="L2922" s="120">
        <f>IF(VLOOKUP(H2922,'Cross-Page Data'!$D$4:$F$48,3,FALSE)="natural gas",VLOOKUP(G2922,'Cross-Page Data'!$I$4:$J$19,2,FALSE),IF(VLOOKUP(H2922,'Cross-Page Data'!$D$4:$F$48,3,FALSE)="solar",IF(G2922="PV","solar PV","solar thermal"),IF(VLOOKUP(H2922,'Cross-Page Data'!$D$4:$F$48,3,FALSE)="wind",VLOOKUP(G2922,'Cross-Page Data'!$I$4:$J$19,2,FALSE),IF(VLOOKUP(H2922,'Cross-Page Data'!$D$4:$F$48,3,FALSE)="hydro",VLOOKUP(G2922,'Cross-Page Data'!$I$4:$J$19,2,FALSE),VLOOKUP(H2922,'Cross-Page Data'!$D$4:$F$48,3,FALSE)))))</f>
        <v/>
      </c>
      <c r="M2922" s="120">
        <f>IF(AND($P$2=FALSE,OR(F2922="Commercial NAICS Cogen",F2922="Industrial NAICS Cogen",F2922="NAICS-22 Cogen")),FALSE,IF(AND($P$3=FALSE,OR(F2922="Commercial NAICS Cogen",F2922="Commercial NAICS Non-Cogen",F2922="Industrial NAICS Cogen", F2922="industrial NAICS non-Cogen")),FALSE, TRUE))</f>
        <v/>
      </c>
    </row>
    <row r="2923">
      <c r="A2923" s="129" t="n">
        <v>54338</v>
      </c>
      <c r="B2923" s="130" t="inlineStr">
        <is>
          <t>Rio Grande Valley Sugar Growers</t>
        </is>
      </c>
      <c r="C2923" s="130" t="inlineStr">
        <is>
          <t>Rio Grande Valley Sugar Growers, Inc.</t>
        </is>
      </c>
      <c r="D2923" s="129" t="n">
        <v>16098</v>
      </c>
      <c r="E2923" s="130" t="inlineStr">
        <is>
          <t>TX</t>
        </is>
      </c>
      <c r="F2923" s="130" t="inlineStr">
        <is>
          <t>Industrial NAICS Cogen</t>
        </is>
      </c>
      <c r="G2923" s="130" t="inlineStr">
        <is>
          <t>ST</t>
        </is>
      </c>
      <c r="H2923" s="130" t="inlineStr">
        <is>
          <t>NG</t>
        </is>
      </c>
      <c r="I2923" s="130" t="inlineStr">
        <is>
          <t>NG</t>
        </is>
      </c>
      <c r="J2923" s="131" t="n">
        <v>5.988</v>
      </c>
      <c r="K2923" s="129" t="n">
        <v>2020</v>
      </c>
      <c r="L2923" s="120">
        <f>IF(VLOOKUP(H2923,'Cross-Page Data'!$D$4:$F$48,3,FALSE)="natural gas",VLOOKUP(G2923,'Cross-Page Data'!$I$4:$J$19,2,FALSE),IF(VLOOKUP(H2923,'Cross-Page Data'!$D$4:$F$48,3,FALSE)="solar",IF(G2923="PV","solar PV","solar thermal"),IF(VLOOKUP(H2923,'Cross-Page Data'!$D$4:$F$48,3,FALSE)="wind",VLOOKUP(G2923,'Cross-Page Data'!$I$4:$J$19,2,FALSE),IF(VLOOKUP(H2923,'Cross-Page Data'!$D$4:$F$48,3,FALSE)="hydro",VLOOKUP(G2923,'Cross-Page Data'!$I$4:$J$19,2,FALSE),VLOOKUP(H2923,'Cross-Page Data'!$D$4:$F$48,3,FALSE)))))</f>
        <v/>
      </c>
      <c r="M2923" s="120">
        <f>IF(AND($P$2=FALSE,OR(F2923="Commercial NAICS Cogen",F2923="Industrial NAICS Cogen",F2923="NAICS-22 Cogen")),FALSE,IF(AND($P$3=FALSE,OR(F2923="Commercial NAICS Cogen",F2923="Commercial NAICS Non-Cogen",F2923="Industrial NAICS Cogen", F2923="industrial NAICS non-Cogen")),FALSE, TRUE))</f>
        <v/>
      </c>
    </row>
    <row r="2924" ht="29" customHeight="1" s="157">
      <c r="A2924" s="129" t="n">
        <v>54349</v>
      </c>
      <c r="B2924" s="130" t="inlineStr">
        <is>
          <t>Nevada Cogen Associates 2 Black Mountain</t>
        </is>
      </c>
      <c r="C2924" s="130" t="inlineStr">
        <is>
          <t>Nevada Cogeneration Assoc # 2</t>
        </is>
      </c>
      <c r="D2924" s="129" t="n">
        <v>13365</v>
      </c>
      <c r="E2924" s="130" t="inlineStr">
        <is>
          <t>NV</t>
        </is>
      </c>
      <c r="F2924" s="130" t="inlineStr">
        <is>
          <t>NAICS-22 Cogen</t>
        </is>
      </c>
      <c r="G2924" s="130" t="inlineStr">
        <is>
          <t>CA</t>
        </is>
      </c>
      <c r="H2924" s="130" t="inlineStr">
        <is>
          <t>NG</t>
        </is>
      </c>
      <c r="I2924" s="130" t="inlineStr">
        <is>
          <t>NG</t>
        </is>
      </c>
      <c r="J2924" s="131" t="n">
        <v>177352</v>
      </c>
      <c r="K2924" s="129" t="n">
        <v>2020</v>
      </c>
      <c r="L2924" s="120">
        <f>IF(VLOOKUP(H2924,'Cross-Page Data'!$D$4:$F$48,3,FALSE)="natural gas",VLOOKUP(G2924,'Cross-Page Data'!$I$4:$J$19,2,FALSE),IF(VLOOKUP(H2924,'Cross-Page Data'!$D$4:$F$48,3,FALSE)="solar",IF(G2924="PV","solar PV","solar thermal"),IF(VLOOKUP(H2924,'Cross-Page Data'!$D$4:$F$48,3,FALSE)="wind",VLOOKUP(G2924,'Cross-Page Data'!$I$4:$J$19,2,FALSE),IF(VLOOKUP(H2924,'Cross-Page Data'!$D$4:$F$48,3,FALSE)="hydro",VLOOKUP(G2924,'Cross-Page Data'!$I$4:$J$19,2,FALSE),VLOOKUP(H2924,'Cross-Page Data'!$D$4:$F$48,3,FALSE)))))</f>
        <v/>
      </c>
      <c r="M2924" s="120">
        <f>IF(AND($P$2=FALSE,OR(F2924="Commercial NAICS Cogen",F2924="Industrial NAICS Cogen",F2924="NAICS-22 Cogen")),FALSE,IF(AND($P$3=FALSE,OR(F2924="Commercial NAICS Cogen",F2924="Commercial NAICS Non-Cogen",F2924="Industrial NAICS Cogen", F2924="industrial NAICS non-Cogen")),FALSE, TRUE))</f>
        <v/>
      </c>
    </row>
    <row r="2925" ht="29" customHeight="1" s="157">
      <c r="A2925" s="129" t="n">
        <v>54349</v>
      </c>
      <c r="B2925" s="130" t="inlineStr">
        <is>
          <t>Nevada Cogen Associates 2 Black Mountain</t>
        </is>
      </c>
      <c r="C2925" s="130" t="inlineStr">
        <is>
          <t>Nevada Cogeneration Assoc # 2</t>
        </is>
      </c>
      <c r="D2925" s="129" t="n">
        <v>13365</v>
      </c>
      <c r="E2925" s="130" t="inlineStr">
        <is>
          <t>NV</t>
        </is>
      </c>
      <c r="F2925" s="130" t="inlineStr">
        <is>
          <t>NAICS-22 Cogen</t>
        </is>
      </c>
      <c r="G2925" s="130" t="inlineStr">
        <is>
          <t>CT</t>
        </is>
      </c>
      <c r="H2925" s="130" t="inlineStr">
        <is>
          <t>NG</t>
        </is>
      </c>
      <c r="I2925" s="130" t="inlineStr">
        <is>
          <t>NG</t>
        </is>
      </c>
      <c r="J2925" s="131" t="n">
        <v>478263</v>
      </c>
      <c r="K2925" s="129" t="n">
        <v>2020</v>
      </c>
      <c r="L2925" s="120">
        <f>IF(VLOOKUP(H2925,'Cross-Page Data'!$D$4:$F$48,3,FALSE)="natural gas",VLOOKUP(G2925,'Cross-Page Data'!$I$4:$J$19,2,FALSE),IF(VLOOKUP(H2925,'Cross-Page Data'!$D$4:$F$48,3,FALSE)="solar",IF(G2925="PV","solar PV","solar thermal"),IF(VLOOKUP(H2925,'Cross-Page Data'!$D$4:$F$48,3,FALSE)="wind",VLOOKUP(G2925,'Cross-Page Data'!$I$4:$J$19,2,FALSE),IF(VLOOKUP(H2925,'Cross-Page Data'!$D$4:$F$48,3,FALSE)="hydro",VLOOKUP(G2925,'Cross-Page Data'!$I$4:$J$19,2,FALSE),VLOOKUP(H2925,'Cross-Page Data'!$D$4:$F$48,3,FALSE)))))</f>
        <v/>
      </c>
      <c r="M2925" s="120">
        <f>IF(AND($P$2=FALSE,OR(F2925="Commercial NAICS Cogen",F2925="Industrial NAICS Cogen",F2925="NAICS-22 Cogen")),FALSE,IF(AND($P$3=FALSE,OR(F2925="Commercial NAICS Cogen",F2925="Commercial NAICS Non-Cogen",F2925="Industrial NAICS Cogen", F2925="industrial NAICS non-Cogen")),FALSE, TRUE))</f>
        <v/>
      </c>
    </row>
    <row r="2926">
      <c r="A2926" s="129" t="n">
        <v>54350</v>
      </c>
      <c r="B2926" s="130" t="inlineStr">
        <is>
          <t>Nevada Cogen Assoc#1 GarnetVly</t>
        </is>
      </c>
      <c r="C2926" s="130" t="inlineStr">
        <is>
          <t>Nevada Cogeneration Assoc # 1</t>
        </is>
      </c>
      <c r="D2926" s="129" t="n">
        <v>13399</v>
      </c>
      <c r="E2926" s="130" t="inlineStr">
        <is>
          <t>NV</t>
        </is>
      </c>
      <c r="F2926" s="130" t="inlineStr">
        <is>
          <t>NAICS-22 Cogen</t>
        </is>
      </c>
      <c r="G2926" s="130" t="inlineStr">
        <is>
          <t>CA</t>
        </is>
      </c>
      <c r="H2926" s="130" t="inlineStr">
        <is>
          <t>NG</t>
        </is>
      </c>
      <c r="I2926" s="130" t="inlineStr">
        <is>
          <t>NG</t>
        </is>
      </c>
      <c r="J2926" s="131" t="n">
        <v>182898</v>
      </c>
      <c r="K2926" s="129" t="n">
        <v>2020</v>
      </c>
      <c r="L2926" s="120">
        <f>IF(VLOOKUP(H2926,'Cross-Page Data'!$D$4:$F$48,3,FALSE)="natural gas",VLOOKUP(G2926,'Cross-Page Data'!$I$4:$J$19,2,FALSE),IF(VLOOKUP(H2926,'Cross-Page Data'!$D$4:$F$48,3,FALSE)="solar",IF(G2926="PV","solar PV","solar thermal"),IF(VLOOKUP(H2926,'Cross-Page Data'!$D$4:$F$48,3,FALSE)="wind",VLOOKUP(G2926,'Cross-Page Data'!$I$4:$J$19,2,FALSE),IF(VLOOKUP(H2926,'Cross-Page Data'!$D$4:$F$48,3,FALSE)="hydro",VLOOKUP(G2926,'Cross-Page Data'!$I$4:$J$19,2,FALSE),VLOOKUP(H2926,'Cross-Page Data'!$D$4:$F$48,3,FALSE)))))</f>
        <v/>
      </c>
      <c r="M2926" s="120">
        <f>IF(AND($P$2=FALSE,OR(F2926="Commercial NAICS Cogen",F2926="Industrial NAICS Cogen",F2926="NAICS-22 Cogen")),FALSE,IF(AND($P$3=FALSE,OR(F2926="Commercial NAICS Cogen",F2926="Commercial NAICS Non-Cogen",F2926="Industrial NAICS Cogen", F2926="industrial NAICS non-Cogen")),FALSE, TRUE))</f>
        <v/>
      </c>
    </row>
    <row r="2927">
      <c r="A2927" s="129" t="n">
        <v>54350</v>
      </c>
      <c r="B2927" s="130" t="inlineStr">
        <is>
          <t>Nevada Cogen Assoc#1 GarnetVly</t>
        </is>
      </c>
      <c r="C2927" s="130" t="inlineStr">
        <is>
          <t>Nevada Cogeneration Assoc # 1</t>
        </is>
      </c>
      <c r="D2927" s="129" t="n">
        <v>13399</v>
      </c>
      <c r="E2927" s="130" t="inlineStr">
        <is>
          <t>NV</t>
        </is>
      </c>
      <c r="F2927" s="130" t="inlineStr">
        <is>
          <t>NAICS-22 Cogen</t>
        </is>
      </c>
      <c r="G2927" s="130" t="inlineStr">
        <is>
          <t>CT</t>
        </is>
      </c>
      <c r="H2927" s="130" t="inlineStr">
        <is>
          <t>NG</t>
        </is>
      </c>
      <c r="I2927" s="130" t="inlineStr">
        <is>
          <t>NG</t>
        </is>
      </c>
      <c r="J2927" s="131" t="n">
        <v>541477</v>
      </c>
      <c r="K2927" s="129" t="n">
        <v>2020</v>
      </c>
      <c r="L2927" s="120">
        <f>IF(VLOOKUP(H2927,'Cross-Page Data'!$D$4:$F$48,3,FALSE)="natural gas",VLOOKUP(G2927,'Cross-Page Data'!$I$4:$J$19,2,FALSE),IF(VLOOKUP(H2927,'Cross-Page Data'!$D$4:$F$48,3,FALSE)="solar",IF(G2927="PV","solar PV","solar thermal"),IF(VLOOKUP(H2927,'Cross-Page Data'!$D$4:$F$48,3,FALSE)="wind",VLOOKUP(G2927,'Cross-Page Data'!$I$4:$J$19,2,FALSE),IF(VLOOKUP(H2927,'Cross-Page Data'!$D$4:$F$48,3,FALSE)="hydro",VLOOKUP(G2927,'Cross-Page Data'!$I$4:$J$19,2,FALSE),VLOOKUP(H2927,'Cross-Page Data'!$D$4:$F$48,3,FALSE)))))</f>
        <v/>
      </c>
      <c r="M2927" s="120">
        <f>IF(AND($P$2=FALSE,OR(F2927="Commercial NAICS Cogen",F2927="Industrial NAICS Cogen",F2927="NAICS-22 Cogen")),FALSE,IF(AND($P$3=FALSE,OR(F2927="Commercial NAICS Cogen",F2927="Commercial NAICS Non-Cogen",F2927="Industrial NAICS Cogen", F2927="industrial NAICS non-Cogen")),FALSE, TRUE))</f>
        <v/>
      </c>
    </row>
    <row r="2928">
      <c r="A2928" s="129" t="n">
        <v>54360</v>
      </c>
      <c r="B2928" s="130" t="inlineStr">
        <is>
          <t>Fuyao Glass Illinois Inc.</t>
        </is>
      </c>
      <c r="C2928" s="130" t="inlineStr">
        <is>
          <t>Fuyao Glass Illinois, Inc</t>
        </is>
      </c>
      <c r="D2928" s="129" t="n">
        <v>60194</v>
      </c>
      <c r="E2928" s="130" t="inlineStr">
        <is>
          <t>IL</t>
        </is>
      </c>
      <c r="F2928" s="130" t="inlineStr">
        <is>
          <t>Industrial NAICS Non-Cogen</t>
        </is>
      </c>
      <c r="G2928" s="130" t="inlineStr">
        <is>
          <t>IC</t>
        </is>
      </c>
      <c r="H2928" s="130" t="inlineStr">
        <is>
          <t>DFO</t>
        </is>
      </c>
      <c r="I2928" s="130" t="inlineStr">
        <is>
          <t>DFO</t>
        </is>
      </c>
      <c r="J2928" s="131" t="n">
        <v>0</v>
      </c>
      <c r="K2928" s="129" t="n">
        <v>2020</v>
      </c>
      <c r="L2928" s="120">
        <f>IF(VLOOKUP(H2928,'Cross-Page Data'!$D$4:$F$48,3,FALSE)="natural gas",VLOOKUP(G2928,'Cross-Page Data'!$I$4:$J$19,2,FALSE),IF(VLOOKUP(H2928,'Cross-Page Data'!$D$4:$F$48,3,FALSE)="solar",IF(G2928="PV","solar PV","solar thermal"),IF(VLOOKUP(H2928,'Cross-Page Data'!$D$4:$F$48,3,FALSE)="wind",VLOOKUP(G2928,'Cross-Page Data'!$I$4:$J$19,2,FALSE),IF(VLOOKUP(H2928,'Cross-Page Data'!$D$4:$F$48,3,FALSE)="hydro",VLOOKUP(G2928,'Cross-Page Data'!$I$4:$J$19,2,FALSE),VLOOKUP(H2928,'Cross-Page Data'!$D$4:$F$48,3,FALSE)))))</f>
        <v/>
      </c>
      <c r="M2928" s="120">
        <f>IF(AND($P$2=FALSE,OR(F2928="Commercial NAICS Cogen",F2928="Industrial NAICS Cogen",F2928="NAICS-22 Cogen")),FALSE,IF(AND($P$3=FALSE,OR(F2928="Commercial NAICS Cogen",F2928="Commercial NAICS Non-Cogen",F2928="Industrial NAICS Cogen", F2928="industrial NAICS non-Cogen")),FALSE, TRUE))</f>
        <v/>
      </c>
    </row>
    <row r="2929">
      <c r="A2929" s="129" t="n">
        <v>54363</v>
      </c>
      <c r="B2929" s="130" t="inlineStr">
        <is>
          <t>Shelby, NC</t>
        </is>
      </c>
      <c r="C2929" s="130" t="inlineStr">
        <is>
          <t>Electric Glass Fiber America, LLC.</t>
        </is>
      </c>
      <c r="D2929" s="129" t="n">
        <v>50035</v>
      </c>
      <c r="E2929" s="130" t="inlineStr">
        <is>
          <t>NC</t>
        </is>
      </c>
      <c r="F2929" s="130" t="inlineStr">
        <is>
          <t>Industrial NAICS Non-Cogen</t>
        </is>
      </c>
      <c r="G2929" s="130" t="inlineStr">
        <is>
          <t>IC</t>
        </is>
      </c>
      <c r="H2929" s="130" t="inlineStr">
        <is>
          <t>DFO</t>
        </is>
      </c>
      <c r="I2929" s="130" t="inlineStr">
        <is>
          <t>DFO</t>
        </is>
      </c>
      <c r="J2929" s="131" t="n">
        <v>0</v>
      </c>
      <c r="K2929" s="129" t="n">
        <v>2020</v>
      </c>
      <c r="L2929" s="120">
        <f>IF(VLOOKUP(H2929,'Cross-Page Data'!$D$4:$F$48,3,FALSE)="natural gas",VLOOKUP(G2929,'Cross-Page Data'!$I$4:$J$19,2,FALSE),IF(VLOOKUP(H2929,'Cross-Page Data'!$D$4:$F$48,3,FALSE)="solar",IF(G2929="PV","solar PV","solar thermal"),IF(VLOOKUP(H2929,'Cross-Page Data'!$D$4:$F$48,3,FALSE)="wind",VLOOKUP(G2929,'Cross-Page Data'!$I$4:$J$19,2,FALSE),IF(VLOOKUP(H2929,'Cross-Page Data'!$D$4:$F$48,3,FALSE)="hydro",VLOOKUP(G2929,'Cross-Page Data'!$I$4:$J$19,2,FALSE),VLOOKUP(H2929,'Cross-Page Data'!$D$4:$F$48,3,FALSE)))))</f>
        <v/>
      </c>
      <c r="M2929" s="120">
        <f>IF(AND($P$2=FALSE,OR(F2929="Commercial NAICS Cogen",F2929="Industrial NAICS Cogen",F2929="NAICS-22 Cogen")),FALSE,IF(AND($P$3=FALSE,OR(F2929="Commercial NAICS Cogen",F2929="Commercial NAICS Non-Cogen",F2929="Industrial NAICS Cogen", F2929="industrial NAICS non-Cogen")),FALSE, TRUE))</f>
        <v/>
      </c>
    </row>
    <row r="2930">
      <c r="A2930" s="129" t="n">
        <v>54372</v>
      </c>
      <c r="B2930" s="130" t="inlineStr">
        <is>
          <t>University of Colorado</t>
        </is>
      </c>
      <c r="C2930" s="130" t="inlineStr">
        <is>
          <t>University of Colorado</t>
        </is>
      </c>
      <c r="D2930" s="129" t="n">
        <v>22208</v>
      </c>
      <c r="E2930" s="130" t="inlineStr">
        <is>
          <t>CO</t>
        </is>
      </c>
      <c r="F2930" s="130" t="inlineStr">
        <is>
          <t>Commercial NAICS Cogen</t>
        </is>
      </c>
      <c r="G2930" s="130" t="inlineStr">
        <is>
          <t>CA</t>
        </is>
      </c>
      <c r="H2930" s="130" t="inlineStr">
        <is>
          <t>DFO</t>
        </is>
      </c>
      <c r="I2930" s="130" t="inlineStr">
        <is>
          <t>DFO</t>
        </is>
      </c>
      <c r="J2930" s="131" t="n">
        <v>0</v>
      </c>
      <c r="K2930" s="129" t="n">
        <v>2020</v>
      </c>
      <c r="L2930" s="120">
        <f>IF(VLOOKUP(H2930,'Cross-Page Data'!$D$4:$F$48,3,FALSE)="natural gas",VLOOKUP(G2930,'Cross-Page Data'!$I$4:$J$19,2,FALSE),IF(VLOOKUP(H2930,'Cross-Page Data'!$D$4:$F$48,3,FALSE)="solar",IF(G2930="PV","solar PV","solar thermal"),IF(VLOOKUP(H2930,'Cross-Page Data'!$D$4:$F$48,3,FALSE)="wind",VLOOKUP(G2930,'Cross-Page Data'!$I$4:$J$19,2,FALSE),IF(VLOOKUP(H2930,'Cross-Page Data'!$D$4:$F$48,3,FALSE)="hydro",VLOOKUP(G2930,'Cross-Page Data'!$I$4:$J$19,2,FALSE),VLOOKUP(H2930,'Cross-Page Data'!$D$4:$F$48,3,FALSE)))))</f>
        <v/>
      </c>
      <c r="M2930" s="120">
        <f>IF(AND($P$2=FALSE,OR(F2930="Commercial NAICS Cogen",F2930="Industrial NAICS Cogen",F2930="NAICS-22 Cogen")),FALSE,IF(AND($P$3=FALSE,OR(F2930="Commercial NAICS Cogen",F2930="Commercial NAICS Non-Cogen",F2930="Industrial NAICS Cogen", F2930="industrial NAICS non-Cogen")),FALSE, TRUE))</f>
        <v/>
      </c>
    </row>
    <row r="2931">
      <c r="A2931" s="129" t="n">
        <v>54372</v>
      </c>
      <c r="B2931" s="130" t="inlineStr">
        <is>
          <t>University of Colorado</t>
        </is>
      </c>
      <c r="C2931" s="130" t="inlineStr">
        <is>
          <t>University of Colorado</t>
        </is>
      </c>
      <c r="D2931" s="129" t="n">
        <v>22208</v>
      </c>
      <c r="E2931" s="130" t="inlineStr">
        <is>
          <t>CO</t>
        </is>
      </c>
      <c r="F2931" s="130" t="inlineStr">
        <is>
          <t>Commercial NAICS Cogen</t>
        </is>
      </c>
      <c r="G2931" s="130" t="inlineStr">
        <is>
          <t>CA</t>
        </is>
      </c>
      <c r="H2931" s="130" t="inlineStr">
        <is>
          <t>NG</t>
        </is>
      </c>
      <c r="I2931" s="130" t="inlineStr">
        <is>
          <t>NG</t>
        </is>
      </c>
      <c r="J2931" s="131" t="n">
        <v>0</v>
      </c>
      <c r="K2931" s="129" t="n">
        <v>2020</v>
      </c>
      <c r="L2931" s="120">
        <f>IF(VLOOKUP(H2931,'Cross-Page Data'!$D$4:$F$48,3,FALSE)="natural gas",VLOOKUP(G2931,'Cross-Page Data'!$I$4:$J$19,2,FALSE),IF(VLOOKUP(H2931,'Cross-Page Data'!$D$4:$F$48,3,FALSE)="solar",IF(G2931="PV","solar PV","solar thermal"),IF(VLOOKUP(H2931,'Cross-Page Data'!$D$4:$F$48,3,FALSE)="wind",VLOOKUP(G2931,'Cross-Page Data'!$I$4:$J$19,2,FALSE),IF(VLOOKUP(H2931,'Cross-Page Data'!$D$4:$F$48,3,FALSE)="hydro",VLOOKUP(G2931,'Cross-Page Data'!$I$4:$J$19,2,FALSE),VLOOKUP(H2931,'Cross-Page Data'!$D$4:$F$48,3,FALSE)))))</f>
        <v/>
      </c>
      <c r="M2931" s="120">
        <f>IF(AND($P$2=FALSE,OR(F2931="Commercial NAICS Cogen",F2931="Industrial NAICS Cogen",F2931="NAICS-22 Cogen")),FALSE,IF(AND($P$3=FALSE,OR(F2931="Commercial NAICS Cogen",F2931="Commercial NAICS Non-Cogen",F2931="Industrial NAICS Cogen", F2931="industrial NAICS non-Cogen")),FALSE, TRUE))</f>
        <v/>
      </c>
    </row>
    <row r="2932">
      <c r="A2932" s="129" t="n">
        <v>54372</v>
      </c>
      <c r="B2932" s="130" t="inlineStr">
        <is>
          <t>University of Colorado</t>
        </is>
      </c>
      <c r="C2932" s="130" t="inlineStr">
        <is>
          <t>University of Colorado</t>
        </is>
      </c>
      <c r="D2932" s="129" t="n">
        <v>22208</v>
      </c>
      <c r="E2932" s="130" t="inlineStr">
        <is>
          <t>CO</t>
        </is>
      </c>
      <c r="F2932" s="130" t="inlineStr">
        <is>
          <t>Commercial NAICS Cogen</t>
        </is>
      </c>
      <c r="G2932" s="130" t="inlineStr">
        <is>
          <t>CT</t>
        </is>
      </c>
      <c r="H2932" s="130" t="inlineStr">
        <is>
          <t>DFO</t>
        </is>
      </c>
      <c r="I2932" s="130" t="inlineStr">
        <is>
          <t>DFO</t>
        </is>
      </c>
      <c r="J2932" s="131" t="n">
        <v>0</v>
      </c>
      <c r="K2932" s="129" t="n">
        <v>2020</v>
      </c>
      <c r="L2932" s="120">
        <f>IF(VLOOKUP(H2932,'Cross-Page Data'!$D$4:$F$48,3,FALSE)="natural gas",VLOOKUP(G2932,'Cross-Page Data'!$I$4:$J$19,2,FALSE),IF(VLOOKUP(H2932,'Cross-Page Data'!$D$4:$F$48,3,FALSE)="solar",IF(G2932="PV","solar PV","solar thermal"),IF(VLOOKUP(H2932,'Cross-Page Data'!$D$4:$F$48,3,FALSE)="wind",VLOOKUP(G2932,'Cross-Page Data'!$I$4:$J$19,2,FALSE),IF(VLOOKUP(H2932,'Cross-Page Data'!$D$4:$F$48,3,FALSE)="hydro",VLOOKUP(G2932,'Cross-Page Data'!$I$4:$J$19,2,FALSE),VLOOKUP(H2932,'Cross-Page Data'!$D$4:$F$48,3,FALSE)))))</f>
        <v/>
      </c>
      <c r="M2932" s="120">
        <f>IF(AND($P$2=FALSE,OR(F2932="Commercial NAICS Cogen",F2932="Industrial NAICS Cogen",F2932="NAICS-22 Cogen")),FALSE,IF(AND($P$3=FALSE,OR(F2932="Commercial NAICS Cogen",F2932="Commercial NAICS Non-Cogen",F2932="Industrial NAICS Cogen", F2932="industrial NAICS non-Cogen")),FALSE, TRUE))</f>
        <v/>
      </c>
    </row>
    <row r="2933">
      <c r="A2933" s="129" t="n">
        <v>54372</v>
      </c>
      <c r="B2933" s="130" t="inlineStr">
        <is>
          <t>University of Colorado</t>
        </is>
      </c>
      <c r="C2933" s="130" t="inlineStr">
        <is>
          <t>University of Colorado</t>
        </is>
      </c>
      <c r="D2933" s="129" t="n">
        <v>22208</v>
      </c>
      <c r="E2933" s="130" t="inlineStr">
        <is>
          <t>CO</t>
        </is>
      </c>
      <c r="F2933" s="130" t="inlineStr">
        <is>
          <t>Commercial NAICS Cogen</t>
        </is>
      </c>
      <c r="G2933" s="130" t="inlineStr">
        <is>
          <t>CT</t>
        </is>
      </c>
      <c r="H2933" s="130" t="inlineStr">
        <is>
          <t>NG</t>
        </is>
      </c>
      <c r="I2933" s="130" t="inlineStr">
        <is>
          <t>NG</t>
        </is>
      </c>
      <c r="J2933" s="131" t="n">
        <v>5691.77</v>
      </c>
      <c r="K2933" s="129" t="n">
        <v>2020</v>
      </c>
      <c r="L2933" s="120">
        <f>IF(VLOOKUP(H2933,'Cross-Page Data'!$D$4:$F$48,3,FALSE)="natural gas",VLOOKUP(G2933,'Cross-Page Data'!$I$4:$J$19,2,FALSE),IF(VLOOKUP(H2933,'Cross-Page Data'!$D$4:$F$48,3,FALSE)="solar",IF(G2933="PV","solar PV","solar thermal"),IF(VLOOKUP(H2933,'Cross-Page Data'!$D$4:$F$48,3,FALSE)="wind",VLOOKUP(G2933,'Cross-Page Data'!$I$4:$J$19,2,FALSE),IF(VLOOKUP(H2933,'Cross-Page Data'!$D$4:$F$48,3,FALSE)="hydro",VLOOKUP(G2933,'Cross-Page Data'!$I$4:$J$19,2,FALSE),VLOOKUP(H2933,'Cross-Page Data'!$D$4:$F$48,3,FALSE)))))</f>
        <v/>
      </c>
      <c r="M2933" s="120">
        <f>IF(AND($P$2=FALSE,OR(F2933="Commercial NAICS Cogen",F2933="Industrial NAICS Cogen",F2933="NAICS-22 Cogen")),FALSE,IF(AND($P$3=FALSE,OR(F2933="Commercial NAICS Cogen",F2933="Commercial NAICS Non-Cogen",F2933="Industrial NAICS Cogen", F2933="industrial NAICS non-Cogen")),FALSE, TRUE))</f>
        <v/>
      </c>
    </row>
    <row r="2934">
      <c r="A2934" s="129" t="n">
        <v>54374</v>
      </c>
      <c r="B2934" s="130" t="inlineStr">
        <is>
          <t>Sinclair Oil Refinery</t>
        </is>
      </c>
      <c r="C2934" s="130" t="inlineStr">
        <is>
          <t>Sinclair Oil Corp</t>
        </is>
      </c>
      <c r="D2934" s="129" t="n">
        <v>24205</v>
      </c>
      <c r="E2934" s="130" t="inlineStr">
        <is>
          <t>WY</t>
        </is>
      </c>
      <c r="F2934" s="130" t="inlineStr">
        <is>
          <t>Industrial NAICS Cogen</t>
        </is>
      </c>
      <c r="G2934" s="130" t="inlineStr">
        <is>
          <t>IC</t>
        </is>
      </c>
      <c r="H2934" s="130" t="inlineStr">
        <is>
          <t>DFO</t>
        </is>
      </c>
      <c r="I2934" s="130" t="inlineStr">
        <is>
          <t>DFO</t>
        </is>
      </c>
      <c r="J2934" s="131" t="n">
        <v>178.379</v>
      </c>
      <c r="K2934" s="129" t="n">
        <v>2020</v>
      </c>
      <c r="L2934" s="120">
        <f>IF(VLOOKUP(H2934,'Cross-Page Data'!$D$4:$F$48,3,FALSE)="natural gas",VLOOKUP(G2934,'Cross-Page Data'!$I$4:$J$19,2,FALSE),IF(VLOOKUP(H2934,'Cross-Page Data'!$D$4:$F$48,3,FALSE)="solar",IF(G2934="PV","solar PV","solar thermal"),IF(VLOOKUP(H2934,'Cross-Page Data'!$D$4:$F$48,3,FALSE)="wind",VLOOKUP(G2934,'Cross-Page Data'!$I$4:$J$19,2,FALSE),IF(VLOOKUP(H2934,'Cross-Page Data'!$D$4:$F$48,3,FALSE)="hydro",VLOOKUP(G2934,'Cross-Page Data'!$I$4:$J$19,2,FALSE),VLOOKUP(H2934,'Cross-Page Data'!$D$4:$F$48,3,FALSE)))))</f>
        <v/>
      </c>
      <c r="M2934" s="120">
        <f>IF(AND($P$2=FALSE,OR(F2934="Commercial NAICS Cogen",F2934="Industrial NAICS Cogen",F2934="NAICS-22 Cogen")),FALSE,IF(AND($P$3=FALSE,OR(F2934="Commercial NAICS Cogen",F2934="Commercial NAICS Non-Cogen",F2934="Industrial NAICS Cogen", F2934="industrial NAICS non-Cogen")),FALSE, TRUE))</f>
        <v/>
      </c>
    </row>
    <row r="2935">
      <c r="A2935" s="129" t="n">
        <v>54374</v>
      </c>
      <c r="B2935" s="130" t="inlineStr">
        <is>
          <t>Sinclair Oil Refinery</t>
        </is>
      </c>
      <c r="C2935" s="130" t="inlineStr">
        <is>
          <t>Sinclair Oil Corp</t>
        </is>
      </c>
      <c r="D2935" s="129" t="n">
        <v>24205</v>
      </c>
      <c r="E2935" s="130" t="inlineStr">
        <is>
          <t>WY</t>
        </is>
      </c>
      <c r="F2935" s="130" t="inlineStr">
        <is>
          <t>Industrial NAICS Cogen</t>
        </is>
      </c>
      <c r="G2935" s="130" t="inlineStr">
        <is>
          <t>IC</t>
        </is>
      </c>
      <c r="H2935" s="130" t="inlineStr">
        <is>
          <t>NG</t>
        </is>
      </c>
      <c r="I2935" s="130" t="inlineStr">
        <is>
          <t>NG</t>
        </is>
      </c>
      <c r="J2935" s="131" t="n">
        <v>8065.381</v>
      </c>
      <c r="K2935" s="129" t="n">
        <v>2020</v>
      </c>
      <c r="L2935" s="120">
        <f>IF(VLOOKUP(H2935,'Cross-Page Data'!$D$4:$F$48,3,FALSE)="natural gas",VLOOKUP(G2935,'Cross-Page Data'!$I$4:$J$19,2,FALSE),IF(VLOOKUP(H2935,'Cross-Page Data'!$D$4:$F$48,3,FALSE)="solar",IF(G2935="PV","solar PV","solar thermal"),IF(VLOOKUP(H2935,'Cross-Page Data'!$D$4:$F$48,3,FALSE)="wind",VLOOKUP(G2935,'Cross-Page Data'!$I$4:$J$19,2,FALSE),IF(VLOOKUP(H2935,'Cross-Page Data'!$D$4:$F$48,3,FALSE)="hydro",VLOOKUP(G2935,'Cross-Page Data'!$I$4:$J$19,2,FALSE),VLOOKUP(H2935,'Cross-Page Data'!$D$4:$F$48,3,FALSE)))))</f>
        <v/>
      </c>
      <c r="M2935" s="120">
        <f>IF(AND($P$2=FALSE,OR(F2935="Commercial NAICS Cogen",F2935="Industrial NAICS Cogen",F2935="NAICS-22 Cogen")),FALSE,IF(AND($P$3=FALSE,OR(F2935="Commercial NAICS Cogen",F2935="Commercial NAICS Non-Cogen",F2935="Industrial NAICS Cogen", F2935="industrial NAICS non-Cogen")),FALSE, TRUE))</f>
        <v/>
      </c>
    </row>
    <row r="2936">
      <c r="A2936" s="129" t="n">
        <v>54374</v>
      </c>
      <c r="B2936" s="130" t="inlineStr">
        <is>
          <t>Sinclair Oil Refinery</t>
        </is>
      </c>
      <c r="C2936" s="130" t="inlineStr">
        <is>
          <t>Sinclair Oil Corp</t>
        </is>
      </c>
      <c r="D2936" s="129" t="n">
        <v>24205</v>
      </c>
      <c r="E2936" s="130" t="inlineStr">
        <is>
          <t>WY</t>
        </is>
      </c>
      <c r="F2936" s="130" t="inlineStr">
        <is>
          <t>Industrial NAICS Cogen</t>
        </is>
      </c>
      <c r="G2936" s="130" t="inlineStr">
        <is>
          <t>IC</t>
        </is>
      </c>
      <c r="H2936" s="130" t="inlineStr">
        <is>
          <t>RFO</t>
        </is>
      </c>
      <c r="I2936" s="130" t="inlineStr">
        <is>
          <t>RFO</t>
        </is>
      </c>
      <c r="J2936" s="131" t="n">
        <v>0</v>
      </c>
      <c r="K2936" s="129" t="n">
        <v>2020</v>
      </c>
      <c r="L2936" s="120">
        <f>IF(VLOOKUP(H2936,'Cross-Page Data'!$D$4:$F$48,3,FALSE)="natural gas",VLOOKUP(G2936,'Cross-Page Data'!$I$4:$J$19,2,FALSE),IF(VLOOKUP(H2936,'Cross-Page Data'!$D$4:$F$48,3,FALSE)="solar",IF(G2936="PV","solar PV","solar thermal"),IF(VLOOKUP(H2936,'Cross-Page Data'!$D$4:$F$48,3,FALSE)="wind",VLOOKUP(G2936,'Cross-Page Data'!$I$4:$J$19,2,FALSE),IF(VLOOKUP(H2936,'Cross-Page Data'!$D$4:$F$48,3,FALSE)="hydro",VLOOKUP(G2936,'Cross-Page Data'!$I$4:$J$19,2,FALSE),VLOOKUP(H2936,'Cross-Page Data'!$D$4:$F$48,3,FALSE)))))</f>
        <v/>
      </c>
      <c r="M2936" s="120">
        <f>IF(AND($P$2=FALSE,OR(F2936="Commercial NAICS Cogen",F2936="Industrial NAICS Cogen",F2936="NAICS-22 Cogen")),FALSE,IF(AND($P$3=FALSE,OR(F2936="Commercial NAICS Cogen",F2936="Commercial NAICS Non-Cogen",F2936="Industrial NAICS Cogen", F2936="industrial NAICS non-Cogen")),FALSE, TRUE))</f>
        <v/>
      </c>
    </row>
    <row r="2937">
      <c r="A2937" s="129" t="n">
        <v>54374</v>
      </c>
      <c r="B2937" s="130" t="inlineStr">
        <is>
          <t>Sinclair Oil Refinery</t>
        </is>
      </c>
      <c r="C2937" s="130" t="inlineStr">
        <is>
          <t>Sinclair Oil Corp</t>
        </is>
      </c>
      <c r="D2937" s="129" t="n">
        <v>24205</v>
      </c>
      <c r="E2937" s="130" t="inlineStr">
        <is>
          <t>WY</t>
        </is>
      </c>
      <c r="F2937" s="130" t="inlineStr">
        <is>
          <t>Industrial NAICS Cogen</t>
        </is>
      </c>
      <c r="G2937" s="130" t="inlineStr">
        <is>
          <t>ST</t>
        </is>
      </c>
      <c r="H2937" s="130" t="inlineStr">
        <is>
          <t>NG</t>
        </is>
      </c>
      <c r="I2937" s="130" t="inlineStr">
        <is>
          <t>NG</t>
        </is>
      </c>
      <c r="J2937" s="131" t="n">
        <v>0</v>
      </c>
      <c r="K2937" s="129" t="n">
        <v>2020</v>
      </c>
      <c r="L2937" s="120">
        <f>IF(VLOOKUP(H2937,'Cross-Page Data'!$D$4:$F$48,3,FALSE)="natural gas",VLOOKUP(G2937,'Cross-Page Data'!$I$4:$J$19,2,FALSE),IF(VLOOKUP(H2937,'Cross-Page Data'!$D$4:$F$48,3,FALSE)="solar",IF(G2937="PV","solar PV","solar thermal"),IF(VLOOKUP(H2937,'Cross-Page Data'!$D$4:$F$48,3,FALSE)="wind",VLOOKUP(G2937,'Cross-Page Data'!$I$4:$J$19,2,FALSE),IF(VLOOKUP(H2937,'Cross-Page Data'!$D$4:$F$48,3,FALSE)="hydro",VLOOKUP(G2937,'Cross-Page Data'!$I$4:$J$19,2,FALSE),VLOOKUP(H2937,'Cross-Page Data'!$D$4:$F$48,3,FALSE)))))</f>
        <v/>
      </c>
      <c r="M2937" s="120">
        <f>IF(AND($P$2=FALSE,OR(F2937="Commercial NAICS Cogen",F2937="Industrial NAICS Cogen",F2937="NAICS-22 Cogen")),FALSE,IF(AND($P$3=FALSE,OR(F2937="Commercial NAICS Cogen",F2937="Commercial NAICS Non-Cogen",F2937="Industrial NAICS Cogen", F2937="industrial NAICS non-Cogen")),FALSE, TRUE))</f>
        <v/>
      </c>
    </row>
    <row r="2938">
      <c r="A2938" s="129" t="n">
        <v>54374</v>
      </c>
      <c r="B2938" s="130" t="inlineStr">
        <is>
          <t>Sinclair Oil Refinery</t>
        </is>
      </c>
      <c r="C2938" s="130" t="inlineStr">
        <is>
          <t>Sinclair Oil Corp</t>
        </is>
      </c>
      <c r="D2938" s="129" t="n">
        <v>24205</v>
      </c>
      <c r="E2938" s="130" t="inlineStr">
        <is>
          <t>WY</t>
        </is>
      </c>
      <c r="F2938" s="130" t="inlineStr">
        <is>
          <t>Industrial NAICS Cogen</t>
        </is>
      </c>
      <c r="G2938" s="130" t="inlineStr">
        <is>
          <t>ST</t>
        </is>
      </c>
      <c r="H2938" s="130" t="inlineStr">
        <is>
          <t>OG</t>
        </is>
      </c>
      <c r="I2938" s="130" t="inlineStr">
        <is>
          <t>OOG</t>
        </is>
      </c>
      <c r="J2938" s="131" t="n">
        <v>3570.57</v>
      </c>
      <c r="K2938" s="129" t="n">
        <v>2020</v>
      </c>
      <c r="L2938" s="120">
        <f>IF(VLOOKUP(H2938,'Cross-Page Data'!$D$4:$F$48,3,FALSE)="natural gas",VLOOKUP(G2938,'Cross-Page Data'!$I$4:$J$19,2,FALSE),IF(VLOOKUP(H2938,'Cross-Page Data'!$D$4:$F$48,3,FALSE)="solar",IF(G2938="PV","solar PV","solar thermal"),IF(VLOOKUP(H2938,'Cross-Page Data'!$D$4:$F$48,3,FALSE)="wind",VLOOKUP(G2938,'Cross-Page Data'!$I$4:$J$19,2,FALSE),IF(VLOOKUP(H2938,'Cross-Page Data'!$D$4:$F$48,3,FALSE)="hydro",VLOOKUP(G2938,'Cross-Page Data'!$I$4:$J$19,2,FALSE),VLOOKUP(H2938,'Cross-Page Data'!$D$4:$F$48,3,FALSE)))))</f>
        <v/>
      </c>
      <c r="M2938" s="120">
        <f>IF(AND($P$2=FALSE,OR(F2938="Commercial NAICS Cogen",F2938="Industrial NAICS Cogen",F2938="NAICS-22 Cogen")),FALSE,IF(AND($P$3=FALSE,OR(F2938="Commercial NAICS Cogen",F2938="Commercial NAICS Non-Cogen",F2938="Industrial NAICS Cogen", F2938="industrial NAICS non-Cogen")),FALSE, TRUE))</f>
        <v/>
      </c>
    </row>
    <row r="2939">
      <c r="A2939" s="129" t="n">
        <v>54374</v>
      </c>
      <c r="B2939" s="130" t="inlineStr">
        <is>
          <t>Sinclair Oil Refinery</t>
        </is>
      </c>
      <c r="C2939" s="130" t="inlineStr">
        <is>
          <t>Sinclair Oil Corp</t>
        </is>
      </c>
      <c r="D2939" s="129" t="n">
        <v>24205</v>
      </c>
      <c r="E2939" s="130" t="inlineStr">
        <is>
          <t>WY</t>
        </is>
      </c>
      <c r="F2939" s="130" t="inlineStr">
        <is>
          <t>Industrial NAICS Cogen</t>
        </is>
      </c>
      <c r="G2939" s="130" t="inlineStr">
        <is>
          <t>ST</t>
        </is>
      </c>
      <c r="H2939" s="130" t="inlineStr">
        <is>
          <t>RFO</t>
        </is>
      </c>
      <c r="I2939" s="130" t="inlineStr">
        <is>
          <t>RFO</t>
        </is>
      </c>
      <c r="J2939" s="131" t="n">
        <v>0</v>
      </c>
      <c r="K2939" s="129" t="n">
        <v>2020</v>
      </c>
      <c r="L2939" s="120">
        <f>IF(VLOOKUP(H2939,'Cross-Page Data'!$D$4:$F$48,3,FALSE)="natural gas",VLOOKUP(G2939,'Cross-Page Data'!$I$4:$J$19,2,FALSE),IF(VLOOKUP(H2939,'Cross-Page Data'!$D$4:$F$48,3,FALSE)="solar",IF(G2939="PV","solar PV","solar thermal"),IF(VLOOKUP(H2939,'Cross-Page Data'!$D$4:$F$48,3,FALSE)="wind",VLOOKUP(G2939,'Cross-Page Data'!$I$4:$J$19,2,FALSE),IF(VLOOKUP(H2939,'Cross-Page Data'!$D$4:$F$48,3,FALSE)="hydro",VLOOKUP(G2939,'Cross-Page Data'!$I$4:$J$19,2,FALSE),VLOOKUP(H2939,'Cross-Page Data'!$D$4:$F$48,3,FALSE)))))</f>
        <v/>
      </c>
      <c r="M2939" s="120">
        <f>IF(AND($P$2=FALSE,OR(F2939="Commercial NAICS Cogen",F2939="Industrial NAICS Cogen",F2939="NAICS-22 Cogen")),FALSE,IF(AND($P$3=FALSE,OR(F2939="Commercial NAICS Cogen",F2939="Commercial NAICS Non-Cogen",F2939="Industrial NAICS Cogen", F2939="industrial NAICS non-Cogen")),FALSE, TRUE))</f>
        <v/>
      </c>
    </row>
    <row r="2940">
      <c r="A2940" s="129" t="n">
        <v>54407</v>
      </c>
      <c r="B2940" s="130" t="inlineStr">
        <is>
          <t>Waupun Correctional Central Heating Plt</t>
        </is>
      </c>
      <c r="C2940" s="130" t="inlineStr">
        <is>
          <t>State of Wisconsin</t>
        </is>
      </c>
      <c r="D2940" s="129" t="n">
        <v>18028</v>
      </c>
      <c r="E2940" s="130" t="inlineStr">
        <is>
          <t>WI</t>
        </is>
      </c>
      <c r="F2940" s="130" t="inlineStr">
        <is>
          <t>Commercial NAICS Cogen</t>
        </is>
      </c>
      <c r="G2940" s="130" t="inlineStr">
        <is>
          <t>IC</t>
        </is>
      </c>
      <c r="H2940" s="130" t="inlineStr">
        <is>
          <t>DFO</t>
        </is>
      </c>
      <c r="I2940" s="130" t="inlineStr">
        <is>
          <t>DFO</t>
        </is>
      </c>
      <c r="J2940" s="131" t="n">
        <v>0</v>
      </c>
      <c r="K2940" s="129" t="n">
        <v>2020</v>
      </c>
      <c r="L2940" s="120">
        <f>IF(VLOOKUP(H2940,'Cross-Page Data'!$D$4:$F$48,3,FALSE)="natural gas",VLOOKUP(G2940,'Cross-Page Data'!$I$4:$J$19,2,FALSE),IF(VLOOKUP(H2940,'Cross-Page Data'!$D$4:$F$48,3,FALSE)="solar",IF(G2940="PV","solar PV","solar thermal"),IF(VLOOKUP(H2940,'Cross-Page Data'!$D$4:$F$48,3,FALSE)="wind",VLOOKUP(G2940,'Cross-Page Data'!$I$4:$J$19,2,FALSE),IF(VLOOKUP(H2940,'Cross-Page Data'!$D$4:$F$48,3,FALSE)="hydro",VLOOKUP(G2940,'Cross-Page Data'!$I$4:$J$19,2,FALSE),VLOOKUP(H2940,'Cross-Page Data'!$D$4:$F$48,3,FALSE)))))</f>
        <v/>
      </c>
      <c r="M2940" s="120">
        <f>IF(AND($P$2=FALSE,OR(F2940="Commercial NAICS Cogen",F2940="Industrial NAICS Cogen",F2940="NAICS-22 Cogen")),FALSE,IF(AND($P$3=FALSE,OR(F2940="Commercial NAICS Cogen",F2940="Commercial NAICS Non-Cogen",F2940="Industrial NAICS Cogen", F2940="industrial NAICS non-Cogen")),FALSE, TRUE))</f>
        <v/>
      </c>
    </row>
    <row r="2941">
      <c r="A2941" s="129" t="n">
        <v>54407</v>
      </c>
      <c r="B2941" s="130" t="inlineStr">
        <is>
          <t>Waupun Correctional Central Heating Plt</t>
        </is>
      </c>
      <c r="C2941" s="130" t="inlineStr">
        <is>
          <t>State of Wisconsin</t>
        </is>
      </c>
      <c r="D2941" s="129" t="n">
        <v>18028</v>
      </c>
      <c r="E2941" s="130" t="inlineStr">
        <is>
          <t>WI</t>
        </is>
      </c>
      <c r="F2941" s="130" t="inlineStr">
        <is>
          <t>Commercial NAICS Cogen</t>
        </is>
      </c>
      <c r="G2941" s="130" t="inlineStr">
        <is>
          <t>ST</t>
        </is>
      </c>
      <c r="H2941" s="130" t="inlineStr">
        <is>
          <t>BIT</t>
        </is>
      </c>
      <c r="I2941" s="130" t="inlineStr">
        <is>
          <t>COL</t>
        </is>
      </c>
      <c r="J2941" s="131" t="n">
        <v>0</v>
      </c>
      <c r="K2941" s="129" t="n">
        <v>2020</v>
      </c>
      <c r="L2941" s="120">
        <f>IF(VLOOKUP(H2941,'Cross-Page Data'!$D$4:$F$48,3,FALSE)="natural gas",VLOOKUP(G2941,'Cross-Page Data'!$I$4:$J$19,2,FALSE),IF(VLOOKUP(H2941,'Cross-Page Data'!$D$4:$F$48,3,FALSE)="solar",IF(G2941="PV","solar PV","solar thermal"),IF(VLOOKUP(H2941,'Cross-Page Data'!$D$4:$F$48,3,FALSE)="wind",VLOOKUP(G2941,'Cross-Page Data'!$I$4:$J$19,2,FALSE),IF(VLOOKUP(H2941,'Cross-Page Data'!$D$4:$F$48,3,FALSE)="hydro",VLOOKUP(G2941,'Cross-Page Data'!$I$4:$J$19,2,FALSE),VLOOKUP(H2941,'Cross-Page Data'!$D$4:$F$48,3,FALSE)))))</f>
        <v/>
      </c>
      <c r="M2941" s="120">
        <f>IF(AND($P$2=FALSE,OR(F2941="Commercial NAICS Cogen",F2941="Industrial NAICS Cogen",F2941="NAICS-22 Cogen")),FALSE,IF(AND($P$3=FALSE,OR(F2941="Commercial NAICS Cogen",F2941="Commercial NAICS Non-Cogen",F2941="Industrial NAICS Cogen", F2941="industrial NAICS non-Cogen")),FALSE, TRUE))</f>
        <v/>
      </c>
    </row>
    <row r="2942">
      <c r="A2942" s="129" t="n">
        <v>54407</v>
      </c>
      <c r="B2942" s="130" t="inlineStr">
        <is>
          <t>Waupun Correctional Central Heating Plt</t>
        </is>
      </c>
      <c r="C2942" s="130" t="inlineStr">
        <is>
          <t>State of Wisconsin</t>
        </is>
      </c>
      <c r="D2942" s="129" t="n">
        <v>18028</v>
      </c>
      <c r="E2942" s="130" t="inlineStr">
        <is>
          <t>WI</t>
        </is>
      </c>
      <c r="F2942" s="130" t="inlineStr">
        <is>
          <t>Commercial NAICS Cogen</t>
        </is>
      </c>
      <c r="G2942" s="130" t="inlineStr">
        <is>
          <t>ST</t>
        </is>
      </c>
      <c r="H2942" s="130" t="inlineStr">
        <is>
          <t>DFO</t>
        </is>
      </c>
      <c r="I2942" s="130" t="inlineStr">
        <is>
          <t>DFO</t>
        </is>
      </c>
      <c r="J2942" s="131" t="n">
        <v>0</v>
      </c>
      <c r="K2942" s="129" t="n">
        <v>2020</v>
      </c>
      <c r="L2942" s="120">
        <f>IF(VLOOKUP(H2942,'Cross-Page Data'!$D$4:$F$48,3,FALSE)="natural gas",VLOOKUP(G2942,'Cross-Page Data'!$I$4:$J$19,2,FALSE),IF(VLOOKUP(H2942,'Cross-Page Data'!$D$4:$F$48,3,FALSE)="solar",IF(G2942="PV","solar PV","solar thermal"),IF(VLOOKUP(H2942,'Cross-Page Data'!$D$4:$F$48,3,FALSE)="wind",VLOOKUP(G2942,'Cross-Page Data'!$I$4:$J$19,2,FALSE),IF(VLOOKUP(H2942,'Cross-Page Data'!$D$4:$F$48,3,FALSE)="hydro",VLOOKUP(G2942,'Cross-Page Data'!$I$4:$J$19,2,FALSE),VLOOKUP(H2942,'Cross-Page Data'!$D$4:$F$48,3,FALSE)))))</f>
        <v/>
      </c>
      <c r="M2942" s="120">
        <f>IF(AND($P$2=FALSE,OR(F2942="Commercial NAICS Cogen",F2942="Industrial NAICS Cogen",F2942="NAICS-22 Cogen")),FALSE,IF(AND($P$3=FALSE,OR(F2942="Commercial NAICS Cogen",F2942="Commercial NAICS Non-Cogen",F2942="Industrial NAICS Cogen", F2942="industrial NAICS non-Cogen")),FALSE, TRUE))</f>
        <v/>
      </c>
    </row>
    <row r="2943">
      <c r="A2943" s="129" t="n">
        <v>54407</v>
      </c>
      <c r="B2943" s="130" t="inlineStr">
        <is>
          <t>Waupun Correctional Central Heating Plt</t>
        </is>
      </c>
      <c r="C2943" s="130" t="inlineStr">
        <is>
          <t>State of Wisconsin</t>
        </is>
      </c>
      <c r="D2943" s="129" t="n">
        <v>18028</v>
      </c>
      <c r="E2943" s="130" t="inlineStr">
        <is>
          <t>WI</t>
        </is>
      </c>
      <c r="F2943" s="130" t="inlineStr">
        <is>
          <t>Commercial NAICS Cogen</t>
        </is>
      </c>
      <c r="G2943" s="130" t="inlineStr">
        <is>
          <t>ST</t>
        </is>
      </c>
      <c r="H2943" s="130" t="inlineStr">
        <is>
          <t>NG</t>
        </is>
      </c>
      <c r="I2943" s="130" t="inlineStr">
        <is>
          <t>NG</t>
        </is>
      </c>
      <c r="J2943" s="131" t="n">
        <v>0</v>
      </c>
      <c r="K2943" s="129" t="n">
        <v>2020</v>
      </c>
      <c r="L2943" s="120">
        <f>IF(VLOOKUP(H2943,'Cross-Page Data'!$D$4:$F$48,3,FALSE)="natural gas",VLOOKUP(G2943,'Cross-Page Data'!$I$4:$J$19,2,FALSE),IF(VLOOKUP(H2943,'Cross-Page Data'!$D$4:$F$48,3,FALSE)="solar",IF(G2943="PV","solar PV","solar thermal"),IF(VLOOKUP(H2943,'Cross-Page Data'!$D$4:$F$48,3,FALSE)="wind",VLOOKUP(G2943,'Cross-Page Data'!$I$4:$J$19,2,FALSE),IF(VLOOKUP(H2943,'Cross-Page Data'!$D$4:$F$48,3,FALSE)="hydro",VLOOKUP(G2943,'Cross-Page Data'!$I$4:$J$19,2,FALSE),VLOOKUP(H2943,'Cross-Page Data'!$D$4:$F$48,3,FALSE)))))</f>
        <v/>
      </c>
      <c r="M2943" s="120">
        <f>IF(AND($P$2=FALSE,OR(F2943="Commercial NAICS Cogen",F2943="Industrial NAICS Cogen",F2943="NAICS-22 Cogen")),FALSE,IF(AND($P$3=FALSE,OR(F2943="Commercial NAICS Cogen",F2943="Commercial NAICS Non-Cogen",F2943="Industrial NAICS Cogen", F2943="industrial NAICS non-Cogen")),FALSE, TRUE))</f>
        <v/>
      </c>
    </row>
    <row r="2944">
      <c r="A2944" s="129" t="n">
        <v>54407</v>
      </c>
      <c r="B2944" s="130" t="inlineStr">
        <is>
          <t>Waupun Correctional Central Heating Plt</t>
        </is>
      </c>
      <c r="C2944" s="130" t="inlineStr">
        <is>
          <t>State of Wisconsin</t>
        </is>
      </c>
      <c r="D2944" s="129" t="n">
        <v>18028</v>
      </c>
      <c r="E2944" s="130" t="inlineStr">
        <is>
          <t>WI</t>
        </is>
      </c>
      <c r="F2944" s="130" t="inlineStr">
        <is>
          <t>Commercial NAICS Cogen</t>
        </is>
      </c>
      <c r="G2944" s="130" t="inlineStr">
        <is>
          <t>ST</t>
        </is>
      </c>
      <c r="H2944" s="130" t="inlineStr">
        <is>
          <t>WDS</t>
        </is>
      </c>
      <c r="I2944" s="130" t="inlineStr">
        <is>
          <t>WWW</t>
        </is>
      </c>
      <c r="J2944" s="131" t="n">
        <v>0</v>
      </c>
      <c r="K2944" s="129" t="n">
        <v>2020</v>
      </c>
      <c r="L2944" s="120">
        <f>IF(VLOOKUP(H2944,'Cross-Page Data'!$D$4:$F$48,3,FALSE)="natural gas",VLOOKUP(G2944,'Cross-Page Data'!$I$4:$J$19,2,FALSE),IF(VLOOKUP(H2944,'Cross-Page Data'!$D$4:$F$48,3,FALSE)="solar",IF(G2944="PV","solar PV","solar thermal"),IF(VLOOKUP(H2944,'Cross-Page Data'!$D$4:$F$48,3,FALSE)="wind",VLOOKUP(G2944,'Cross-Page Data'!$I$4:$J$19,2,FALSE),IF(VLOOKUP(H2944,'Cross-Page Data'!$D$4:$F$48,3,FALSE)="hydro",VLOOKUP(G2944,'Cross-Page Data'!$I$4:$J$19,2,FALSE),VLOOKUP(H2944,'Cross-Page Data'!$D$4:$F$48,3,FALSE)))))</f>
        <v/>
      </c>
      <c r="M2944" s="120">
        <f>IF(AND($P$2=FALSE,OR(F2944="Commercial NAICS Cogen",F2944="Industrial NAICS Cogen",F2944="NAICS-22 Cogen")),FALSE,IF(AND($P$3=FALSE,OR(F2944="Commercial NAICS Cogen",F2944="Commercial NAICS Non-Cogen",F2944="Industrial NAICS Cogen", F2944="industrial NAICS non-Cogen")),FALSE, TRUE))</f>
        <v/>
      </c>
    </row>
    <row r="2945">
      <c r="A2945" s="129" t="n">
        <v>54408</v>
      </c>
      <c r="B2945" s="130" t="inlineStr">
        <is>
          <t>UW Madison Charter Street Plant</t>
        </is>
      </c>
      <c r="C2945" s="130" t="inlineStr">
        <is>
          <t>State of Wisconsin</t>
        </is>
      </c>
      <c r="D2945" s="129" t="n">
        <v>18028</v>
      </c>
      <c r="E2945" s="130" t="inlineStr">
        <is>
          <t>WI</t>
        </is>
      </c>
      <c r="F2945" s="130" t="inlineStr">
        <is>
          <t>Commercial NAICS Cogen</t>
        </is>
      </c>
      <c r="G2945" s="130" t="inlineStr">
        <is>
          <t>IC</t>
        </is>
      </c>
      <c r="H2945" s="130" t="inlineStr">
        <is>
          <t>DFO</t>
        </is>
      </c>
      <c r="I2945" s="130" t="inlineStr">
        <is>
          <t>DFO</t>
        </is>
      </c>
      <c r="J2945" s="131" t="n">
        <v>0</v>
      </c>
      <c r="K2945" s="129" t="n">
        <v>2020</v>
      </c>
      <c r="L2945" s="120">
        <f>IF(VLOOKUP(H2945,'Cross-Page Data'!$D$4:$F$48,3,FALSE)="natural gas",VLOOKUP(G2945,'Cross-Page Data'!$I$4:$J$19,2,FALSE),IF(VLOOKUP(H2945,'Cross-Page Data'!$D$4:$F$48,3,FALSE)="solar",IF(G2945="PV","solar PV","solar thermal"),IF(VLOOKUP(H2945,'Cross-Page Data'!$D$4:$F$48,3,FALSE)="wind",VLOOKUP(G2945,'Cross-Page Data'!$I$4:$J$19,2,FALSE),IF(VLOOKUP(H2945,'Cross-Page Data'!$D$4:$F$48,3,FALSE)="hydro",VLOOKUP(G2945,'Cross-Page Data'!$I$4:$J$19,2,FALSE),VLOOKUP(H2945,'Cross-Page Data'!$D$4:$F$48,3,FALSE)))))</f>
        <v/>
      </c>
      <c r="M2945" s="120">
        <f>IF(AND($P$2=FALSE,OR(F2945="Commercial NAICS Cogen",F2945="Industrial NAICS Cogen",F2945="NAICS-22 Cogen")),FALSE,IF(AND($P$3=FALSE,OR(F2945="Commercial NAICS Cogen",F2945="Commercial NAICS Non-Cogen",F2945="Industrial NAICS Cogen", F2945="industrial NAICS non-Cogen")),FALSE, TRUE))</f>
        <v/>
      </c>
    </row>
    <row r="2946">
      <c r="A2946" s="129" t="n">
        <v>54408</v>
      </c>
      <c r="B2946" s="130" t="inlineStr">
        <is>
          <t>UW Madison Charter Street Plant</t>
        </is>
      </c>
      <c r="C2946" s="130" t="inlineStr">
        <is>
          <t>State of Wisconsin</t>
        </is>
      </c>
      <c r="D2946" s="129" t="n">
        <v>18028</v>
      </c>
      <c r="E2946" s="130" t="inlineStr">
        <is>
          <t>WI</t>
        </is>
      </c>
      <c r="F2946" s="130" t="inlineStr">
        <is>
          <t>Commercial NAICS Cogen</t>
        </is>
      </c>
      <c r="G2946" s="130" t="inlineStr">
        <is>
          <t>ST</t>
        </is>
      </c>
      <c r="H2946" s="130" t="inlineStr">
        <is>
          <t>BIT</t>
        </is>
      </c>
      <c r="I2946" s="130" t="inlineStr">
        <is>
          <t>COL</t>
        </is>
      </c>
      <c r="J2946" s="131" t="n">
        <v>0</v>
      </c>
      <c r="K2946" s="129" t="n">
        <v>2020</v>
      </c>
      <c r="L2946" s="120">
        <f>IF(VLOOKUP(H2946,'Cross-Page Data'!$D$4:$F$48,3,FALSE)="natural gas",VLOOKUP(G2946,'Cross-Page Data'!$I$4:$J$19,2,FALSE),IF(VLOOKUP(H2946,'Cross-Page Data'!$D$4:$F$48,3,FALSE)="solar",IF(G2946="PV","solar PV","solar thermal"),IF(VLOOKUP(H2946,'Cross-Page Data'!$D$4:$F$48,3,FALSE)="wind",VLOOKUP(G2946,'Cross-Page Data'!$I$4:$J$19,2,FALSE),IF(VLOOKUP(H2946,'Cross-Page Data'!$D$4:$F$48,3,FALSE)="hydro",VLOOKUP(G2946,'Cross-Page Data'!$I$4:$J$19,2,FALSE),VLOOKUP(H2946,'Cross-Page Data'!$D$4:$F$48,3,FALSE)))))</f>
        <v/>
      </c>
      <c r="M2946" s="120">
        <f>IF(AND($P$2=FALSE,OR(F2946="Commercial NAICS Cogen",F2946="Industrial NAICS Cogen",F2946="NAICS-22 Cogen")),FALSE,IF(AND($P$3=FALSE,OR(F2946="Commercial NAICS Cogen",F2946="Commercial NAICS Non-Cogen",F2946="Industrial NAICS Cogen", F2946="industrial NAICS non-Cogen")),FALSE, TRUE))</f>
        <v/>
      </c>
    </row>
    <row r="2947">
      <c r="A2947" s="129" t="n">
        <v>54408</v>
      </c>
      <c r="B2947" s="130" t="inlineStr">
        <is>
          <t>UW Madison Charter Street Plant</t>
        </is>
      </c>
      <c r="C2947" s="130" t="inlineStr">
        <is>
          <t>State of Wisconsin</t>
        </is>
      </c>
      <c r="D2947" s="129" t="n">
        <v>18028</v>
      </c>
      <c r="E2947" s="130" t="inlineStr">
        <is>
          <t>WI</t>
        </is>
      </c>
      <c r="F2947" s="130" t="inlineStr">
        <is>
          <t>Commercial NAICS Cogen</t>
        </is>
      </c>
      <c r="G2947" s="130" t="inlineStr">
        <is>
          <t>ST</t>
        </is>
      </c>
      <c r="H2947" s="130" t="inlineStr">
        <is>
          <t>DFO</t>
        </is>
      </c>
      <c r="I2947" s="130" t="inlineStr">
        <is>
          <t>DFO</t>
        </is>
      </c>
      <c r="J2947" s="131" t="n">
        <v>0</v>
      </c>
      <c r="K2947" s="129" t="n">
        <v>2020</v>
      </c>
      <c r="L2947" s="120">
        <f>IF(VLOOKUP(H2947,'Cross-Page Data'!$D$4:$F$48,3,FALSE)="natural gas",VLOOKUP(G2947,'Cross-Page Data'!$I$4:$J$19,2,FALSE),IF(VLOOKUP(H2947,'Cross-Page Data'!$D$4:$F$48,3,FALSE)="solar",IF(G2947="PV","solar PV","solar thermal"),IF(VLOOKUP(H2947,'Cross-Page Data'!$D$4:$F$48,3,FALSE)="wind",VLOOKUP(G2947,'Cross-Page Data'!$I$4:$J$19,2,FALSE),IF(VLOOKUP(H2947,'Cross-Page Data'!$D$4:$F$48,3,FALSE)="hydro",VLOOKUP(G2947,'Cross-Page Data'!$I$4:$J$19,2,FALSE),VLOOKUP(H2947,'Cross-Page Data'!$D$4:$F$48,3,FALSE)))))</f>
        <v/>
      </c>
      <c r="M2947" s="120">
        <f>IF(AND($P$2=FALSE,OR(F2947="Commercial NAICS Cogen",F2947="Industrial NAICS Cogen",F2947="NAICS-22 Cogen")),FALSE,IF(AND($P$3=FALSE,OR(F2947="Commercial NAICS Cogen",F2947="Commercial NAICS Non-Cogen",F2947="Industrial NAICS Cogen", F2947="industrial NAICS non-Cogen")),FALSE, TRUE))</f>
        <v/>
      </c>
    </row>
    <row r="2948">
      <c r="A2948" s="129" t="n">
        <v>54408</v>
      </c>
      <c r="B2948" s="130" t="inlineStr">
        <is>
          <t>UW Madison Charter Street Plant</t>
        </is>
      </c>
      <c r="C2948" s="130" t="inlineStr">
        <is>
          <t>State of Wisconsin</t>
        </is>
      </c>
      <c r="D2948" s="129" t="n">
        <v>18028</v>
      </c>
      <c r="E2948" s="130" t="inlineStr">
        <is>
          <t>WI</t>
        </is>
      </c>
      <c r="F2948" s="130" t="inlineStr">
        <is>
          <t>Commercial NAICS Cogen</t>
        </is>
      </c>
      <c r="G2948" s="130" t="inlineStr">
        <is>
          <t>ST</t>
        </is>
      </c>
      <c r="H2948" s="130" t="inlineStr">
        <is>
          <t>NG</t>
        </is>
      </c>
      <c r="I2948" s="130" t="inlineStr">
        <is>
          <t>NG</t>
        </is>
      </c>
      <c r="J2948" s="131" t="n">
        <v>0</v>
      </c>
      <c r="K2948" s="129" t="n">
        <v>2020</v>
      </c>
      <c r="L2948" s="120">
        <f>IF(VLOOKUP(H2948,'Cross-Page Data'!$D$4:$F$48,3,FALSE)="natural gas",VLOOKUP(G2948,'Cross-Page Data'!$I$4:$J$19,2,FALSE),IF(VLOOKUP(H2948,'Cross-Page Data'!$D$4:$F$48,3,FALSE)="solar",IF(G2948="PV","solar PV","solar thermal"),IF(VLOOKUP(H2948,'Cross-Page Data'!$D$4:$F$48,3,FALSE)="wind",VLOOKUP(G2948,'Cross-Page Data'!$I$4:$J$19,2,FALSE),IF(VLOOKUP(H2948,'Cross-Page Data'!$D$4:$F$48,3,FALSE)="hydro",VLOOKUP(G2948,'Cross-Page Data'!$I$4:$J$19,2,FALSE),VLOOKUP(H2948,'Cross-Page Data'!$D$4:$F$48,3,FALSE)))))</f>
        <v/>
      </c>
      <c r="M2948" s="120">
        <f>IF(AND($P$2=FALSE,OR(F2948="Commercial NAICS Cogen",F2948="Industrial NAICS Cogen",F2948="NAICS-22 Cogen")),FALSE,IF(AND($P$3=FALSE,OR(F2948="Commercial NAICS Cogen",F2948="Commercial NAICS Non-Cogen",F2948="Industrial NAICS Cogen", F2948="industrial NAICS non-Cogen")),FALSE, TRUE))</f>
        <v/>
      </c>
    </row>
    <row r="2949">
      <c r="A2949" s="129" t="n">
        <v>54409</v>
      </c>
      <c r="B2949" s="130" t="inlineStr">
        <is>
          <t>Dartmouth College Heating Plant</t>
        </is>
      </c>
      <c r="C2949" s="130" t="inlineStr">
        <is>
          <t>Dartmouth College</t>
        </is>
      </c>
      <c r="D2949" s="129" t="n">
        <v>4823</v>
      </c>
      <c r="E2949" s="130" t="inlineStr">
        <is>
          <t>NH</t>
        </is>
      </c>
      <c r="F2949" s="130" t="inlineStr">
        <is>
          <t>Commercial NAICS Cogen</t>
        </is>
      </c>
      <c r="G2949" s="130" t="inlineStr">
        <is>
          <t>ST</t>
        </is>
      </c>
      <c r="H2949" s="130" t="inlineStr">
        <is>
          <t>PG</t>
        </is>
      </c>
      <c r="I2949" s="130" t="inlineStr">
        <is>
          <t>WOO</t>
        </is>
      </c>
      <c r="J2949" s="131" t="n">
        <v>0</v>
      </c>
      <c r="K2949" s="129" t="n">
        <v>2020</v>
      </c>
      <c r="L2949" s="120">
        <f>IF(VLOOKUP(H2949,'Cross-Page Data'!$D$4:$F$48,3,FALSE)="natural gas",VLOOKUP(G2949,'Cross-Page Data'!$I$4:$J$19,2,FALSE),IF(VLOOKUP(H2949,'Cross-Page Data'!$D$4:$F$48,3,FALSE)="solar",IF(G2949="PV","solar PV","solar thermal"),IF(VLOOKUP(H2949,'Cross-Page Data'!$D$4:$F$48,3,FALSE)="wind",VLOOKUP(G2949,'Cross-Page Data'!$I$4:$J$19,2,FALSE),IF(VLOOKUP(H2949,'Cross-Page Data'!$D$4:$F$48,3,FALSE)="hydro",VLOOKUP(G2949,'Cross-Page Data'!$I$4:$J$19,2,FALSE),VLOOKUP(H2949,'Cross-Page Data'!$D$4:$F$48,3,FALSE)))))</f>
        <v/>
      </c>
      <c r="M2949" s="120">
        <f>IF(AND($P$2=FALSE,OR(F2949="Commercial NAICS Cogen",F2949="Industrial NAICS Cogen",F2949="NAICS-22 Cogen")),FALSE,IF(AND($P$3=FALSE,OR(F2949="Commercial NAICS Cogen",F2949="Commercial NAICS Non-Cogen",F2949="Industrial NAICS Cogen", F2949="industrial NAICS non-Cogen")),FALSE, TRUE))</f>
        <v/>
      </c>
    </row>
    <row r="2950">
      <c r="A2950" s="129" t="n">
        <v>54409</v>
      </c>
      <c r="B2950" s="130" t="inlineStr">
        <is>
          <t>Dartmouth College Heating Plant</t>
        </is>
      </c>
      <c r="C2950" s="130" t="inlineStr">
        <is>
          <t>Dartmouth College</t>
        </is>
      </c>
      <c r="D2950" s="129" t="n">
        <v>4823</v>
      </c>
      <c r="E2950" s="130" t="inlineStr">
        <is>
          <t>NH</t>
        </is>
      </c>
      <c r="F2950" s="130" t="inlineStr">
        <is>
          <t>Commercial NAICS Cogen</t>
        </is>
      </c>
      <c r="G2950" s="130" t="inlineStr">
        <is>
          <t>ST</t>
        </is>
      </c>
      <c r="H2950" s="130" t="inlineStr">
        <is>
          <t>RFO</t>
        </is>
      </c>
      <c r="I2950" s="130" t="inlineStr">
        <is>
          <t>RFO</t>
        </is>
      </c>
      <c r="J2950" s="131" t="n">
        <v>10314.01</v>
      </c>
      <c r="K2950" s="129" t="n">
        <v>2020</v>
      </c>
      <c r="L2950" s="120">
        <f>IF(VLOOKUP(H2950,'Cross-Page Data'!$D$4:$F$48,3,FALSE)="natural gas",VLOOKUP(G2950,'Cross-Page Data'!$I$4:$J$19,2,FALSE),IF(VLOOKUP(H2950,'Cross-Page Data'!$D$4:$F$48,3,FALSE)="solar",IF(G2950="PV","solar PV","solar thermal"),IF(VLOOKUP(H2950,'Cross-Page Data'!$D$4:$F$48,3,FALSE)="wind",VLOOKUP(G2950,'Cross-Page Data'!$I$4:$J$19,2,FALSE),IF(VLOOKUP(H2950,'Cross-Page Data'!$D$4:$F$48,3,FALSE)="hydro",VLOOKUP(G2950,'Cross-Page Data'!$I$4:$J$19,2,FALSE),VLOOKUP(H2950,'Cross-Page Data'!$D$4:$F$48,3,FALSE)))))</f>
        <v/>
      </c>
      <c r="M2950" s="120">
        <f>IF(AND($P$2=FALSE,OR(F2950="Commercial NAICS Cogen",F2950="Industrial NAICS Cogen",F2950="NAICS-22 Cogen")),FALSE,IF(AND($P$3=FALSE,OR(F2950="Commercial NAICS Cogen",F2950="Commercial NAICS Non-Cogen",F2950="Industrial NAICS Cogen", F2950="industrial NAICS non-Cogen")),FALSE, TRUE))</f>
        <v/>
      </c>
    </row>
    <row r="2951">
      <c r="A2951" s="129" t="n">
        <v>54410</v>
      </c>
      <c r="B2951" s="130" t="inlineStr">
        <is>
          <t>Western Power &amp; Steam Inc</t>
        </is>
      </c>
      <c r="C2951" s="130" t="inlineStr">
        <is>
          <t>Western Power &amp; Steam Inc</t>
        </is>
      </c>
      <c r="D2951" s="129" t="n">
        <v>4732</v>
      </c>
      <c r="E2951" s="130" t="inlineStr">
        <is>
          <t>CA</t>
        </is>
      </c>
      <c r="F2951" s="130" t="inlineStr">
        <is>
          <t>Industrial NAICS Cogen</t>
        </is>
      </c>
      <c r="G2951" s="130" t="inlineStr">
        <is>
          <t>GT</t>
        </is>
      </c>
      <c r="H2951" s="130" t="inlineStr">
        <is>
          <t>NG</t>
        </is>
      </c>
      <c r="I2951" s="130" t="inlineStr">
        <is>
          <t>NG</t>
        </is>
      </c>
      <c r="J2951" s="131" t="n">
        <v>147297</v>
      </c>
      <c r="K2951" s="129" t="n">
        <v>2020</v>
      </c>
      <c r="L2951" s="120">
        <f>IF(VLOOKUP(H2951,'Cross-Page Data'!$D$4:$F$48,3,FALSE)="natural gas",VLOOKUP(G2951,'Cross-Page Data'!$I$4:$J$19,2,FALSE),IF(VLOOKUP(H2951,'Cross-Page Data'!$D$4:$F$48,3,FALSE)="solar",IF(G2951="PV","solar PV","solar thermal"),IF(VLOOKUP(H2951,'Cross-Page Data'!$D$4:$F$48,3,FALSE)="wind",VLOOKUP(G2951,'Cross-Page Data'!$I$4:$J$19,2,FALSE),IF(VLOOKUP(H2951,'Cross-Page Data'!$D$4:$F$48,3,FALSE)="hydro",VLOOKUP(G2951,'Cross-Page Data'!$I$4:$J$19,2,FALSE),VLOOKUP(H2951,'Cross-Page Data'!$D$4:$F$48,3,FALSE)))))</f>
        <v/>
      </c>
      <c r="M2951" s="120">
        <f>IF(AND($P$2=FALSE,OR(F2951="Commercial NAICS Cogen",F2951="Industrial NAICS Cogen",F2951="NAICS-22 Cogen")),FALSE,IF(AND($P$3=FALSE,OR(F2951="Commercial NAICS Cogen",F2951="Commercial NAICS Non-Cogen",F2951="Industrial NAICS Cogen", F2951="industrial NAICS non-Cogen")),FALSE, TRUE))</f>
        <v/>
      </c>
    </row>
    <row r="2952">
      <c r="A2952" s="129" t="n">
        <v>54414</v>
      </c>
      <c r="B2952" s="130" t="inlineStr">
        <is>
          <t>John Deere Dubuque Works</t>
        </is>
      </c>
      <c r="C2952" s="130" t="inlineStr">
        <is>
          <t>John Deere Dubuque Works</t>
        </is>
      </c>
      <c r="D2952" s="129" t="n">
        <v>9765</v>
      </c>
      <c r="E2952" s="130" t="inlineStr">
        <is>
          <t>IA</t>
        </is>
      </c>
      <c r="F2952" s="130" t="inlineStr">
        <is>
          <t>Industrial NAICS Non-Cogen</t>
        </is>
      </c>
      <c r="G2952" s="130" t="inlineStr">
        <is>
          <t>IC</t>
        </is>
      </c>
      <c r="H2952" s="130" t="inlineStr">
        <is>
          <t>BIT</t>
        </is>
      </c>
      <c r="I2952" s="130" t="inlineStr">
        <is>
          <t>COL</t>
        </is>
      </c>
      <c r="J2952" s="131" t="n">
        <v>0</v>
      </c>
      <c r="K2952" s="129" t="n">
        <v>2020</v>
      </c>
      <c r="L2952" s="120">
        <f>IF(VLOOKUP(H2952,'Cross-Page Data'!$D$4:$F$48,3,FALSE)="natural gas",VLOOKUP(G2952,'Cross-Page Data'!$I$4:$J$19,2,FALSE),IF(VLOOKUP(H2952,'Cross-Page Data'!$D$4:$F$48,3,FALSE)="solar",IF(G2952="PV","solar PV","solar thermal"),IF(VLOOKUP(H2952,'Cross-Page Data'!$D$4:$F$48,3,FALSE)="wind",VLOOKUP(G2952,'Cross-Page Data'!$I$4:$J$19,2,FALSE),IF(VLOOKUP(H2952,'Cross-Page Data'!$D$4:$F$48,3,FALSE)="hydro",VLOOKUP(G2952,'Cross-Page Data'!$I$4:$J$19,2,FALSE),VLOOKUP(H2952,'Cross-Page Data'!$D$4:$F$48,3,FALSE)))))</f>
        <v/>
      </c>
      <c r="M2952" s="120">
        <f>IF(AND($P$2=FALSE,OR(F2952="Commercial NAICS Cogen",F2952="Industrial NAICS Cogen",F2952="NAICS-22 Cogen")),FALSE,IF(AND($P$3=FALSE,OR(F2952="Commercial NAICS Cogen",F2952="Commercial NAICS Non-Cogen",F2952="Industrial NAICS Cogen", F2952="industrial NAICS non-Cogen")),FALSE, TRUE))</f>
        <v/>
      </c>
    </row>
    <row r="2953">
      <c r="A2953" s="129" t="n">
        <v>54414</v>
      </c>
      <c r="B2953" s="130" t="inlineStr">
        <is>
          <t>John Deere Dubuque Works</t>
        </is>
      </c>
      <c r="C2953" s="130" t="inlineStr">
        <is>
          <t>John Deere Dubuque Works</t>
        </is>
      </c>
      <c r="D2953" s="129" t="n">
        <v>9765</v>
      </c>
      <c r="E2953" s="130" t="inlineStr">
        <is>
          <t>IA</t>
        </is>
      </c>
      <c r="F2953" s="130" t="inlineStr">
        <is>
          <t>Industrial NAICS Non-Cogen</t>
        </is>
      </c>
      <c r="G2953" s="130" t="inlineStr">
        <is>
          <t>IC</t>
        </is>
      </c>
      <c r="H2953" s="130" t="inlineStr">
        <is>
          <t>DFO</t>
        </is>
      </c>
      <c r="I2953" s="130" t="inlineStr">
        <is>
          <t>DFO</t>
        </is>
      </c>
      <c r="J2953" s="131" t="n">
        <v>62</v>
      </c>
      <c r="K2953" s="129" t="n">
        <v>2020</v>
      </c>
      <c r="L2953" s="120">
        <f>IF(VLOOKUP(H2953,'Cross-Page Data'!$D$4:$F$48,3,FALSE)="natural gas",VLOOKUP(G2953,'Cross-Page Data'!$I$4:$J$19,2,FALSE),IF(VLOOKUP(H2953,'Cross-Page Data'!$D$4:$F$48,3,FALSE)="solar",IF(G2953="PV","solar PV","solar thermal"),IF(VLOOKUP(H2953,'Cross-Page Data'!$D$4:$F$48,3,FALSE)="wind",VLOOKUP(G2953,'Cross-Page Data'!$I$4:$J$19,2,FALSE),IF(VLOOKUP(H2953,'Cross-Page Data'!$D$4:$F$48,3,FALSE)="hydro",VLOOKUP(G2953,'Cross-Page Data'!$I$4:$J$19,2,FALSE),VLOOKUP(H2953,'Cross-Page Data'!$D$4:$F$48,3,FALSE)))))</f>
        <v/>
      </c>
      <c r="M2953" s="120">
        <f>IF(AND($P$2=FALSE,OR(F2953="Commercial NAICS Cogen",F2953="Industrial NAICS Cogen",F2953="NAICS-22 Cogen")),FALSE,IF(AND($P$3=FALSE,OR(F2953="Commercial NAICS Cogen",F2953="Commercial NAICS Non-Cogen",F2953="Industrial NAICS Cogen", F2953="industrial NAICS non-Cogen")),FALSE, TRUE))</f>
        <v/>
      </c>
    </row>
    <row r="2954">
      <c r="A2954" s="129" t="n">
        <v>54414</v>
      </c>
      <c r="B2954" s="130" t="inlineStr">
        <is>
          <t>John Deere Dubuque Works</t>
        </is>
      </c>
      <c r="C2954" s="130" t="inlineStr">
        <is>
          <t>John Deere Dubuque Works</t>
        </is>
      </c>
      <c r="D2954" s="129" t="n">
        <v>9765</v>
      </c>
      <c r="E2954" s="130" t="inlineStr">
        <is>
          <t>IA</t>
        </is>
      </c>
      <c r="F2954" s="130" t="inlineStr">
        <is>
          <t>Industrial NAICS Non-Cogen</t>
        </is>
      </c>
      <c r="G2954" s="130" t="inlineStr">
        <is>
          <t>IC</t>
        </is>
      </c>
      <c r="H2954" s="130" t="inlineStr">
        <is>
          <t>NG</t>
        </is>
      </c>
      <c r="I2954" s="130" t="inlineStr">
        <is>
          <t>NG</t>
        </is>
      </c>
      <c r="J2954" s="131" t="n">
        <v>0</v>
      </c>
      <c r="K2954" s="129" t="n">
        <v>2020</v>
      </c>
      <c r="L2954" s="120">
        <f>IF(VLOOKUP(H2954,'Cross-Page Data'!$D$4:$F$48,3,FALSE)="natural gas",VLOOKUP(G2954,'Cross-Page Data'!$I$4:$J$19,2,FALSE),IF(VLOOKUP(H2954,'Cross-Page Data'!$D$4:$F$48,3,FALSE)="solar",IF(G2954="PV","solar PV","solar thermal"),IF(VLOOKUP(H2954,'Cross-Page Data'!$D$4:$F$48,3,FALSE)="wind",VLOOKUP(G2954,'Cross-Page Data'!$I$4:$J$19,2,FALSE),IF(VLOOKUP(H2954,'Cross-Page Data'!$D$4:$F$48,3,FALSE)="hydro",VLOOKUP(G2954,'Cross-Page Data'!$I$4:$J$19,2,FALSE),VLOOKUP(H2954,'Cross-Page Data'!$D$4:$F$48,3,FALSE)))))</f>
        <v/>
      </c>
      <c r="M2954" s="120">
        <f>IF(AND($P$2=FALSE,OR(F2954="Commercial NAICS Cogen",F2954="Industrial NAICS Cogen",F2954="NAICS-22 Cogen")),FALSE,IF(AND($P$3=FALSE,OR(F2954="Commercial NAICS Cogen",F2954="Commercial NAICS Non-Cogen",F2954="Industrial NAICS Cogen", F2954="industrial NAICS non-Cogen")),FALSE, TRUE))</f>
        <v/>
      </c>
    </row>
    <row r="2955">
      <c r="A2955" s="129" t="n">
        <v>54427</v>
      </c>
      <c r="B2955" s="130" t="inlineStr">
        <is>
          <t>Gaylord Container Bogalusa</t>
        </is>
      </c>
      <c r="C2955" s="130" t="inlineStr">
        <is>
          <t>Temple-Inland Corp</t>
        </is>
      </c>
      <c r="D2955" s="129" t="n">
        <v>7043</v>
      </c>
      <c r="E2955" s="130" t="inlineStr">
        <is>
          <t>LA</t>
        </is>
      </c>
      <c r="F2955" s="130" t="inlineStr">
        <is>
          <t>Industrial NAICS Cogen</t>
        </is>
      </c>
      <c r="G2955" s="130" t="inlineStr">
        <is>
          <t>ST</t>
        </is>
      </c>
      <c r="H2955" s="130" t="inlineStr">
        <is>
          <t>BIT</t>
        </is>
      </c>
      <c r="I2955" s="130" t="inlineStr">
        <is>
          <t>COL</t>
        </is>
      </c>
      <c r="J2955" s="131" t="n">
        <v>0</v>
      </c>
      <c r="K2955" s="129" t="n">
        <v>2020</v>
      </c>
      <c r="L2955" s="120">
        <f>IF(VLOOKUP(H2955,'Cross-Page Data'!$D$4:$F$48,3,FALSE)="natural gas",VLOOKUP(G2955,'Cross-Page Data'!$I$4:$J$19,2,FALSE),IF(VLOOKUP(H2955,'Cross-Page Data'!$D$4:$F$48,3,FALSE)="solar",IF(G2955="PV","solar PV","solar thermal"),IF(VLOOKUP(H2955,'Cross-Page Data'!$D$4:$F$48,3,FALSE)="wind",VLOOKUP(G2955,'Cross-Page Data'!$I$4:$J$19,2,FALSE),IF(VLOOKUP(H2955,'Cross-Page Data'!$D$4:$F$48,3,FALSE)="hydro",VLOOKUP(G2955,'Cross-Page Data'!$I$4:$J$19,2,FALSE),VLOOKUP(H2955,'Cross-Page Data'!$D$4:$F$48,3,FALSE)))))</f>
        <v/>
      </c>
      <c r="M2955" s="120">
        <f>IF(AND($P$2=FALSE,OR(F2955="Commercial NAICS Cogen",F2955="Industrial NAICS Cogen",F2955="NAICS-22 Cogen")),FALSE,IF(AND($P$3=FALSE,OR(F2955="Commercial NAICS Cogen",F2955="Commercial NAICS Non-Cogen",F2955="Industrial NAICS Cogen", F2955="industrial NAICS non-Cogen")),FALSE, TRUE))</f>
        <v/>
      </c>
    </row>
    <row r="2956">
      <c r="A2956" s="129" t="n">
        <v>54427</v>
      </c>
      <c r="B2956" s="130" t="inlineStr">
        <is>
          <t>Gaylord Container Bogalusa</t>
        </is>
      </c>
      <c r="C2956" s="130" t="inlineStr">
        <is>
          <t>Temple-Inland Corp</t>
        </is>
      </c>
      <c r="D2956" s="129" t="n">
        <v>7043</v>
      </c>
      <c r="E2956" s="130" t="inlineStr">
        <is>
          <t>LA</t>
        </is>
      </c>
      <c r="F2956" s="130" t="inlineStr">
        <is>
          <t>Industrial NAICS Cogen</t>
        </is>
      </c>
      <c r="G2956" s="130" t="inlineStr">
        <is>
          <t>ST</t>
        </is>
      </c>
      <c r="H2956" s="130" t="inlineStr">
        <is>
          <t>BLQ</t>
        </is>
      </c>
      <c r="I2956" s="130" t="inlineStr">
        <is>
          <t>WWW</t>
        </is>
      </c>
      <c r="J2956" s="131" t="n">
        <v>219439.71</v>
      </c>
      <c r="K2956" s="129" t="n">
        <v>2020</v>
      </c>
      <c r="L2956" s="120">
        <f>IF(VLOOKUP(H2956,'Cross-Page Data'!$D$4:$F$48,3,FALSE)="natural gas",VLOOKUP(G2956,'Cross-Page Data'!$I$4:$J$19,2,FALSE),IF(VLOOKUP(H2956,'Cross-Page Data'!$D$4:$F$48,3,FALSE)="solar",IF(G2956="PV","solar PV","solar thermal"),IF(VLOOKUP(H2956,'Cross-Page Data'!$D$4:$F$48,3,FALSE)="wind",VLOOKUP(G2956,'Cross-Page Data'!$I$4:$J$19,2,FALSE),IF(VLOOKUP(H2956,'Cross-Page Data'!$D$4:$F$48,3,FALSE)="hydro",VLOOKUP(G2956,'Cross-Page Data'!$I$4:$J$19,2,FALSE),VLOOKUP(H2956,'Cross-Page Data'!$D$4:$F$48,3,FALSE)))))</f>
        <v/>
      </c>
      <c r="M2956" s="120">
        <f>IF(AND($P$2=FALSE,OR(F2956="Commercial NAICS Cogen",F2956="Industrial NAICS Cogen",F2956="NAICS-22 Cogen")),FALSE,IF(AND($P$3=FALSE,OR(F2956="Commercial NAICS Cogen",F2956="Commercial NAICS Non-Cogen",F2956="Industrial NAICS Cogen", F2956="industrial NAICS non-Cogen")),FALSE, TRUE))</f>
        <v/>
      </c>
    </row>
    <row r="2957">
      <c r="A2957" s="129" t="n">
        <v>54427</v>
      </c>
      <c r="B2957" s="130" t="inlineStr">
        <is>
          <t>Gaylord Container Bogalusa</t>
        </is>
      </c>
      <c r="C2957" s="130" t="inlineStr">
        <is>
          <t>Temple-Inland Corp</t>
        </is>
      </c>
      <c r="D2957" s="129" t="n">
        <v>7043</v>
      </c>
      <c r="E2957" s="130" t="inlineStr">
        <is>
          <t>LA</t>
        </is>
      </c>
      <c r="F2957" s="130" t="inlineStr">
        <is>
          <t>Industrial NAICS Cogen</t>
        </is>
      </c>
      <c r="G2957" s="130" t="inlineStr">
        <is>
          <t>ST</t>
        </is>
      </c>
      <c r="H2957" s="130" t="inlineStr">
        <is>
          <t>DFO</t>
        </is>
      </c>
      <c r="I2957" s="130" t="inlineStr">
        <is>
          <t>DFO</t>
        </is>
      </c>
      <c r="J2957" s="131" t="n">
        <v>0</v>
      </c>
      <c r="K2957" s="129" t="n">
        <v>2020</v>
      </c>
      <c r="L2957" s="120">
        <f>IF(VLOOKUP(H2957,'Cross-Page Data'!$D$4:$F$48,3,FALSE)="natural gas",VLOOKUP(G2957,'Cross-Page Data'!$I$4:$J$19,2,FALSE),IF(VLOOKUP(H2957,'Cross-Page Data'!$D$4:$F$48,3,FALSE)="solar",IF(G2957="PV","solar PV","solar thermal"),IF(VLOOKUP(H2957,'Cross-Page Data'!$D$4:$F$48,3,FALSE)="wind",VLOOKUP(G2957,'Cross-Page Data'!$I$4:$J$19,2,FALSE),IF(VLOOKUP(H2957,'Cross-Page Data'!$D$4:$F$48,3,FALSE)="hydro",VLOOKUP(G2957,'Cross-Page Data'!$I$4:$J$19,2,FALSE),VLOOKUP(H2957,'Cross-Page Data'!$D$4:$F$48,3,FALSE)))))</f>
        <v/>
      </c>
      <c r="M2957" s="120">
        <f>IF(AND($P$2=FALSE,OR(F2957="Commercial NAICS Cogen",F2957="Industrial NAICS Cogen",F2957="NAICS-22 Cogen")),FALSE,IF(AND($P$3=FALSE,OR(F2957="Commercial NAICS Cogen",F2957="Commercial NAICS Non-Cogen",F2957="Industrial NAICS Cogen", F2957="industrial NAICS non-Cogen")),FALSE, TRUE))</f>
        <v/>
      </c>
    </row>
    <row r="2958">
      <c r="A2958" s="129" t="n">
        <v>54427</v>
      </c>
      <c r="B2958" s="130" t="inlineStr">
        <is>
          <t>Gaylord Container Bogalusa</t>
        </is>
      </c>
      <c r="C2958" s="130" t="inlineStr">
        <is>
          <t>Temple-Inland Corp</t>
        </is>
      </c>
      <c r="D2958" s="129" t="n">
        <v>7043</v>
      </c>
      <c r="E2958" s="130" t="inlineStr">
        <is>
          <t>LA</t>
        </is>
      </c>
      <c r="F2958" s="130" t="inlineStr">
        <is>
          <t>Industrial NAICS Cogen</t>
        </is>
      </c>
      <c r="G2958" s="130" t="inlineStr">
        <is>
          <t>ST</t>
        </is>
      </c>
      <c r="H2958" s="130" t="inlineStr">
        <is>
          <t>NG</t>
        </is>
      </c>
      <c r="I2958" s="130" t="inlineStr">
        <is>
          <t>NG</t>
        </is>
      </c>
      <c r="J2958" s="131" t="n">
        <v>34611.895</v>
      </c>
      <c r="K2958" s="129" t="n">
        <v>2020</v>
      </c>
      <c r="L2958" s="120">
        <f>IF(VLOOKUP(H2958,'Cross-Page Data'!$D$4:$F$48,3,FALSE)="natural gas",VLOOKUP(G2958,'Cross-Page Data'!$I$4:$J$19,2,FALSE),IF(VLOOKUP(H2958,'Cross-Page Data'!$D$4:$F$48,3,FALSE)="solar",IF(G2958="PV","solar PV","solar thermal"),IF(VLOOKUP(H2958,'Cross-Page Data'!$D$4:$F$48,3,FALSE)="wind",VLOOKUP(G2958,'Cross-Page Data'!$I$4:$J$19,2,FALSE),IF(VLOOKUP(H2958,'Cross-Page Data'!$D$4:$F$48,3,FALSE)="hydro",VLOOKUP(G2958,'Cross-Page Data'!$I$4:$J$19,2,FALSE),VLOOKUP(H2958,'Cross-Page Data'!$D$4:$F$48,3,FALSE)))))</f>
        <v/>
      </c>
      <c r="M2958" s="120">
        <f>IF(AND($P$2=FALSE,OR(F2958="Commercial NAICS Cogen",F2958="Industrial NAICS Cogen",F2958="NAICS-22 Cogen")),FALSE,IF(AND($P$3=FALSE,OR(F2958="Commercial NAICS Cogen",F2958="Commercial NAICS Non-Cogen",F2958="Industrial NAICS Cogen", F2958="industrial NAICS non-Cogen")),FALSE, TRUE))</f>
        <v/>
      </c>
    </row>
    <row r="2959">
      <c r="A2959" s="129" t="n">
        <v>54427</v>
      </c>
      <c r="B2959" s="130" t="inlineStr">
        <is>
          <t>Gaylord Container Bogalusa</t>
        </is>
      </c>
      <c r="C2959" s="130" t="inlineStr">
        <is>
          <t>Temple-Inland Corp</t>
        </is>
      </c>
      <c r="D2959" s="129" t="n">
        <v>7043</v>
      </c>
      <c r="E2959" s="130" t="inlineStr">
        <is>
          <t>LA</t>
        </is>
      </c>
      <c r="F2959" s="130" t="inlineStr">
        <is>
          <t>Industrial NAICS Cogen</t>
        </is>
      </c>
      <c r="G2959" s="130" t="inlineStr">
        <is>
          <t>ST</t>
        </is>
      </c>
      <c r="H2959" s="130" t="inlineStr">
        <is>
          <t>PC</t>
        </is>
      </c>
      <c r="I2959" s="130" t="inlineStr">
        <is>
          <t>PC</t>
        </is>
      </c>
      <c r="J2959" s="131" t="n">
        <v>0</v>
      </c>
      <c r="K2959" s="129" t="n">
        <v>2020</v>
      </c>
      <c r="L2959" s="120">
        <f>IF(VLOOKUP(H2959,'Cross-Page Data'!$D$4:$F$48,3,FALSE)="natural gas",VLOOKUP(G2959,'Cross-Page Data'!$I$4:$J$19,2,FALSE),IF(VLOOKUP(H2959,'Cross-Page Data'!$D$4:$F$48,3,FALSE)="solar",IF(G2959="PV","solar PV","solar thermal"),IF(VLOOKUP(H2959,'Cross-Page Data'!$D$4:$F$48,3,FALSE)="wind",VLOOKUP(G2959,'Cross-Page Data'!$I$4:$J$19,2,FALSE),IF(VLOOKUP(H2959,'Cross-Page Data'!$D$4:$F$48,3,FALSE)="hydro",VLOOKUP(G2959,'Cross-Page Data'!$I$4:$J$19,2,FALSE),VLOOKUP(H2959,'Cross-Page Data'!$D$4:$F$48,3,FALSE)))))</f>
        <v/>
      </c>
      <c r="M2959" s="120">
        <f>IF(AND($P$2=FALSE,OR(F2959="Commercial NAICS Cogen",F2959="Industrial NAICS Cogen",F2959="NAICS-22 Cogen")),FALSE,IF(AND($P$3=FALSE,OR(F2959="Commercial NAICS Cogen",F2959="Commercial NAICS Non-Cogen",F2959="Industrial NAICS Cogen", F2959="industrial NAICS non-Cogen")),FALSE, TRUE))</f>
        <v/>
      </c>
    </row>
    <row r="2960">
      <c r="A2960" s="129" t="n">
        <v>54427</v>
      </c>
      <c r="B2960" s="130" t="inlineStr">
        <is>
          <t>Gaylord Container Bogalusa</t>
        </is>
      </c>
      <c r="C2960" s="130" t="inlineStr">
        <is>
          <t>Temple-Inland Corp</t>
        </is>
      </c>
      <c r="D2960" s="129" t="n">
        <v>7043</v>
      </c>
      <c r="E2960" s="130" t="inlineStr">
        <is>
          <t>LA</t>
        </is>
      </c>
      <c r="F2960" s="130" t="inlineStr">
        <is>
          <t>Industrial NAICS Cogen</t>
        </is>
      </c>
      <c r="G2960" s="130" t="inlineStr">
        <is>
          <t>ST</t>
        </is>
      </c>
      <c r="H2960" s="130" t="inlineStr">
        <is>
          <t>RFO</t>
        </is>
      </c>
      <c r="I2960" s="130" t="inlineStr">
        <is>
          <t>RFO</t>
        </is>
      </c>
      <c r="J2960" s="131" t="n">
        <v>0</v>
      </c>
      <c r="K2960" s="129" t="n">
        <v>2020</v>
      </c>
      <c r="L2960" s="120">
        <f>IF(VLOOKUP(H2960,'Cross-Page Data'!$D$4:$F$48,3,FALSE)="natural gas",VLOOKUP(G2960,'Cross-Page Data'!$I$4:$J$19,2,FALSE),IF(VLOOKUP(H2960,'Cross-Page Data'!$D$4:$F$48,3,FALSE)="solar",IF(G2960="PV","solar PV","solar thermal"),IF(VLOOKUP(H2960,'Cross-Page Data'!$D$4:$F$48,3,FALSE)="wind",VLOOKUP(G2960,'Cross-Page Data'!$I$4:$J$19,2,FALSE),IF(VLOOKUP(H2960,'Cross-Page Data'!$D$4:$F$48,3,FALSE)="hydro",VLOOKUP(G2960,'Cross-Page Data'!$I$4:$J$19,2,FALSE),VLOOKUP(H2960,'Cross-Page Data'!$D$4:$F$48,3,FALSE)))))</f>
        <v/>
      </c>
      <c r="M2960" s="120">
        <f>IF(AND($P$2=FALSE,OR(F2960="Commercial NAICS Cogen",F2960="Industrial NAICS Cogen",F2960="NAICS-22 Cogen")),FALSE,IF(AND($P$3=FALSE,OR(F2960="Commercial NAICS Cogen",F2960="Commercial NAICS Non-Cogen",F2960="Industrial NAICS Cogen", F2960="industrial NAICS non-Cogen")),FALSE, TRUE))</f>
        <v/>
      </c>
    </row>
    <row r="2961">
      <c r="A2961" s="129" t="n">
        <v>54427</v>
      </c>
      <c r="B2961" s="130" t="inlineStr">
        <is>
          <t>Gaylord Container Bogalusa</t>
        </is>
      </c>
      <c r="C2961" s="130" t="inlineStr">
        <is>
          <t>Temple-Inland Corp</t>
        </is>
      </c>
      <c r="D2961" s="129" t="n">
        <v>7043</v>
      </c>
      <c r="E2961" s="130" t="inlineStr">
        <is>
          <t>LA</t>
        </is>
      </c>
      <c r="F2961" s="130" t="inlineStr">
        <is>
          <t>Industrial NAICS Cogen</t>
        </is>
      </c>
      <c r="G2961" s="130" t="inlineStr">
        <is>
          <t>ST</t>
        </is>
      </c>
      <c r="H2961" s="130" t="inlineStr">
        <is>
          <t>WDS</t>
        </is>
      </c>
      <c r="I2961" s="130" t="inlineStr">
        <is>
          <t>WWW</t>
        </is>
      </c>
      <c r="J2961" s="131" t="n">
        <v>144699.53</v>
      </c>
      <c r="K2961" s="129" t="n">
        <v>2020</v>
      </c>
      <c r="L2961" s="120">
        <f>IF(VLOOKUP(H2961,'Cross-Page Data'!$D$4:$F$48,3,FALSE)="natural gas",VLOOKUP(G2961,'Cross-Page Data'!$I$4:$J$19,2,FALSE),IF(VLOOKUP(H2961,'Cross-Page Data'!$D$4:$F$48,3,FALSE)="solar",IF(G2961="PV","solar PV","solar thermal"),IF(VLOOKUP(H2961,'Cross-Page Data'!$D$4:$F$48,3,FALSE)="wind",VLOOKUP(G2961,'Cross-Page Data'!$I$4:$J$19,2,FALSE),IF(VLOOKUP(H2961,'Cross-Page Data'!$D$4:$F$48,3,FALSE)="hydro",VLOOKUP(G2961,'Cross-Page Data'!$I$4:$J$19,2,FALSE),VLOOKUP(H2961,'Cross-Page Data'!$D$4:$F$48,3,FALSE)))))</f>
        <v/>
      </c>
      <c r="M2961" s="120">
        <f>IF(AND($P$2=FALSE,OR(F2961="Commercial NAICS Cogen",F2961="Industrial NAICS Cogen",F2961="NAICS-22 Cogen")),FALSE,IF(AND($P$3=FALSE,OR(F2961="Commercial NAICS Cogen",F2961="Commercial NAICS Non-Cogen",F2961="Industrial NAICS Cogen", F2961="industrial NAICS non-Cogen")),FALSE, TRUE))</f>
        <v/>
      </c>
    </row>
    <row r="2962">
      <c r="A2962" s="129" t="n">
        <v>54429</v>
      </c>
      <c r="B2962" s="130" t="inlineStr">
        <is>
          <t>Alabama Pine Pulp</t>
        </is>
      </c>
      <c r="C2962" s="130" t="inlineStr">
        <is>
          <t>Alabama River Cellulose LLC</t>
        </is>
      </c>
      <c r="D2962" s="129" t="n">
        <v>57356</v>
      </c>
      <c r="E2962" s="130" t="inlineStr">
        <is>
          <t>AL</t>
        </is>
      </c>
      <c r="F2962" s="130" t="inlineStr">
        <is>
          <t>Industrial NAICS Cogen</t>
        </is>
      </c>
      <c r="G2962" s="130" t="inlineStr">
        <is>
          <t>ST</t>
        </is>
      </c>
      <c r="H2962" s="130" t="inlineStr">
        <is>
          <t>BLQ</t>
        </is>
      </c>
      <c r="I2962" s="130" t="inlineStr">
        <is>
          <t>WWW</t>
        </is>
      </c>
      <c r="J2962" s="131" t="n">
        <v>385789.65</v>
      </c>
      <c r="K2962" s="129" t="n">
        <v>2020</v>
      </c>
      <c r="L2962" s="120">
        <f>IF(VLOOKUP(H2962,'Cross-Page Data'!$D$4:$F$48,3,FALSE)="natural gas",VLOOKUP(G2962,'Cross-Page Data'!$I$4:$J$19,2,FALSE),IF(VLOOKUP(H2962,'Cross-Page Data'!$D$4:$F$48,3,FALSE)="solar",IF(G2962="PV","solar PV","solar thermal"),IF(VLOOKUP(H2962,'Cross-Page Data'!$D$4:$F$48,3,FALSE)="wind",VLOOKUP(G2962,'Cross-Page Data'!$I$4:$J$19,2,FALSE),IF(VLOOKUP(H2962,'Cross-Page Data'!$D$4:$F$48,3,FALSE)="hydro",VLOOKUP(G2962,'Cross-Page Data'!$I$4:$J$19,2,FALSE),VLOOKUP(H2962,'Cross-Page Data'!$D$4:$F$48,3,FALSE)))))</f>
        <v/>
      </c>
      <c r="M2962" s="120">
        <f>IF(AND($P$2=FALSE,OR(F2962="Commercial NAICS Cogen",F2962="Industrial NAICS Cogen",F2962="NAICS-22 Cogen")),FALSE,IF(AND($P$3=FALSE,OR(F2962="Commercial NAICS Cogen",F2962="Commercial NAICS Non-Cogen",F2962="Industrial NAICS Cogen", F2962="industrial NAICS non-Cogen")),FALSE, TRUE))</f>
        <v/>
      </c>
    </row>
    <row r="2963">
      <c r="A2963" s="129" t="n">
        <v>54429</v>
      </c>
      <c r="B2963" s="130" t="inlineStr">
        <is>
          <t>Alabama Pine Pulp</t>
        </is>
      </c>
      <c r="C2963" s="130" t="inlineStr">
        <is>
          <t>Alabama River Cellulose LLC</t>
        </is>
      </c>
      <c r="D2963" s="129" t="n">
        <v>57356</v>
      </c>
      <c r="E2963" s="130" t="inlineStr">
        <is>
          <t>AL</t>
        </is>
      </c>
      <c r="F2963" s="130" t="inlineStr">
        <is>
          <t>Industrial NAICS Cogen</t>
        </is>
      </c>
      <c r="G2963" s="130" t="inlineStr">
        <is>
          <t>ST</t>
        </is>
      </c>
      <c r="H2963" s="130" t="inlineStr">
        <is>
          <t>DFO</t>
        </is>
      </c>
      <c r="I2963" s="130" t="inlineStr">
        <is>
          <t>DFO</t>
        </is>
      </c>
      <c r="J2963" s="131" t="n">
        <v>3.049</v>
      </c>
      <c r="K2963" s="129" t="n">
        <v>2020</v>
      </c>
      <c r="L2963" s="120">
        <f>IF(VLOOKUP(H2963,'Cross-Page Data'!$D$4:$F$48,3,FALSE)="natural gas",VLOOKUP(G2963,'Cross-Page Data'!$I$4:$J$19,2,FALSE),IF(VLOOKUP(H2963,'Cross-Page Data'!$D$4:$F$48,3,FALSE)="solar",IF(G2963="PV","solar PV","solar thermal"),IF(VLOOKUP(H2963,'Cross-Page Data'!$D$4:$F$48,3,FALSE)="wind",VLOOKUP(G2963,'Cross-Page Data'!$I$4:$J$19,2,FALSE),IF(VLOOKUP(H2963,'Cross-Page Data'!$D$4:$F$48,3,FALSE)="hydro",VLOOKUP(G2963,'Cross-Page Data'!$I$4:$J$19,2,FALSE),VLOOKUP(H2963,'Cross-Page Data'!$D$4:$F$48,3,FALSE)))))</f>
        <v/>
      </c>
      <c r="M2963" s="120">
        <f>IF(AND($P$2=FALSE,OR(F2963="Commercial NAICS Cogen",F2963="Industrial NAICS Cogen",F2963="NAICS-22 Cogen")),FALSE,IF(AND($P$3=FALSE,OR(F2963="Commercial NAICS Cogen",F2963="Commercial NAICS Non-Cogen",F2963="Industrial NAICS Cogen", F2963="industrial NAICS non-Cogen")),FALSE, TRUE))</f>
        <v/>
      </c>
    </row>
    <row r="2964">
      <c r="A2964" s="129" t="n">
        <v>54429</v>
      </c>
      <c r="B2964" s="130" t="inlineStr">
        <is>
          <t>Alabama Pine Pulp</t>
        </is>
      </c>
      <c r="C2964" s="130" t="inlineStr">
        <is>
          <t>Alabama River Cellulose LLC</t>
        </is>
      </c>
      <c r="D2964" s="129" t="n">
        <v>57356</v>
      </c>
      <c r="E2964" s="130" t="inlineStr">
        <is>
          <t>AL</t>
        </is>
      </c>
      <c r="F2964" s="130" t="inlineStr">
        <is>
          <t>Industrial NAICS Cogen</t>
        </is>
      </c>
      <c r="G2964" s="130" t="inlineStr">
        <is>
          <t>ST</t>
        </is>
      </c>
      <c r="H2964" s="130" t="inlineStr">
        <is>
          <t>NG</t>
        </is>
      </c>
      <c r="I2964" s="130" t="inlineStr">
        <is>
          <t>NG</t>
        </is>
      </c>
      <c r="J2964" s="131" t="n">
        <v>7519.517</v>
      </c>
      <c r="K2964" s="129" t="n">
        <v>2020</v>
      </c>
      <c r="L2964" s="120">
        <f>IF(VLOOKUP(H2964,'Cross-Page Data'!$D$4:$F$48,3,FALSE)="natural gas",VLOOKUP(G2964,'Cross-Page Data'!$I$4:$J$19,2,FALSE),IF(VLOOKUP(H2964,'Cross-Page Data'!$D$4:$F$48,3,FALSE)="solar",IF(G2964="PV","solar PV","solar thermal"),IF(VLOOKUP(H2964,'Cross-Page Data'!$D$4:$F$48,3,FALSE)="wind",VLOOKUP(G2964,'Cross-Page Data'!$I$4:$J$19,2,FALSE),IF(VLOOKUP(H2964,'Cross-Page Data'!$D$4:$F$48,3,FALSE)="hydro",VLOOKUP(G2964,'Cross-Page Data'!$I$4:$J$19,2,FALSE),VLOOKUP(H2964,'Cross-Page Data'!$D$4:$F$48,3,FALSE)))))</f>
        <v/>
      </c>
      <c r="M2964" s="120">
        <f>IF(AND($P$2=FALSE,OR(F2964="Commercial NAICS Cogen",F2964="Industrial NAICS Cogen",F2964="NAICS-22 Cogen")),FALSE,IF(AND($P$3=FALSE,OR(F2964="Commercial NAICS Cogen",F2964="Commercial NAICS Non-Cogen",F2964="Industrial NAICS Cogen", F2964="industrial NAICS non-Cogen")),FALSE, TRUE))</f>
        <v/>
      </c>
    </row>
    <row r="2965">
      <c r="A2965" s="129" t="n">
        <v>54429</v>
      </c>
      <c r="B2965" s="130" t="inlineStr">
        <is>
          <t>Alabama Pine Pulp</t>
        </is>
      </c>
      <c r="C2965" s="130" t="inlineStr">
        <is>
          <t>Alabama River Cellulose LLC</t>
        </is>
      </c>
      <c r="D2965" s="129" t="n">
        <v>57356</v>
      </c>
      <c r="E2965" s="130" t="inlineStr">
        <is>
          <t>AL</t>
        </is>
      </c>
      <c r="F2965" s="130" t="inlineStr">
        <is>
          <t>Industrial NAICS Cogen</t>
        </is>
      </c>
      <c r="G2965" s="130" t="inlineStr">
        <is>
          <t>ST</t>
        </is>
      </c>
      <c r="H2965" s="130" t="inlineStr">
        <is>
          <t>WDS</t>
        </is>
      </c>
      <c r="I2965" s="130" t="inlineStr">
        <is>
          <t>WWW</t>
        </is>
      </c>
      <c r="J2965" s="131" t="n">
        <v>10062.758</v>
      </c>
      <c r="K2965" s="129" t="n">
        <v>2020</v>
      </c>
      <c r="L2965" s="120">
        <f>IF(VLOOKUP(H2965,'Cross-Page Data'!$D$4:$F$48,3,FALSE)="natural gas",VLOOKUP(G2965,'Cross-Page Data'!$I$4:$J$19,2,FALSE),IF(VLOOKUP(H2965,'Cross-Page Data'!$D$4:$F$48,3,FALSE)="solar",IF(G2965="PV","solar PV","solar thermal"),IF(VLOOKUP(H2965,'Cross-Page Data'!$D$4:$F$48,3,FALSE)="wind",VLOOKUP(G2965,'Cross-Page Data'!$I$4:$J$19,2,FALSE),IF(VLOOKUP(H2965,'Cross-Page Data'!$D$4:$F$48,3,FALSE)="hydro",VLOOKUP(G2965,'Cross-Page Data'!$I$4:$J$19,2,FALSE),VLOOKUP(H2965,'Cross-Page Data'!$D$4:$F$48,3,FALSE)))))</f>
        <v/>
      </c>
      <c r="M2965" s="120">
        <f>IF(AND($P$2=FALSE,OR(F2965="Commercial NAICS Cogen",F2965="Industrial NAICS Cogen",F2965="NAICS-22 Cogen")),FALSE,IF(AND($P$3=FALSE,OR(F2965="Commercial NAICS Cogen",F2965="Commercial NAICS Non-Cogen",F2965="Industrial NAICS Cogen", F2965="industrial NAICS non-Cogen")),FALSE, TRUE))</f>
        <v/>
      </c>
    </row>
    <row r="2966">
      <c r="A2966" s="129" t="n">
        <v>54451</v>
      </c>
      <c r="B2966" s="130" t="inlineStr">
        <is>
          <t>Los Angeles Refinery Wilmington</t>
        </is>
      </c>
      <c r="C2966" s="130" t="inlineStr">
        <is>
          <t>Phillips 66 - Los Angeles</t>
        </is>
      </c>
      <c r="D2966" s="129" t="n">
        <v>38215</v>
      </c>
      <c r="E2966" s="130" t="inlineStr">
        <is>
          <t>CA</t>
        </is>
      </c>
      <c r="F2966" s="130" t="inlineStr">
        <is>
          <t>Industrial NAICS Cogen</t>
        </is>
      </c>
      <c r="G2966" s="130" t="inlineStr">
        <is>
          <t>GT</t>
        </is>
      </c>
      <c r="H2966" s="130" t="inlineStr">
        <is>
          <t>NG</t>
        </is>
      </c>
      <c r="I2966" s="130" t="inlineStr">
        <is>
          <t>NG</t>
        </is>
      </c>
      <c r="J2966" s="131" t="n">
        <v>162545.21</v>
      </c>
      <c r="K2966" s="129" t="n">
        <v>2020</v>
      </c>
      <c r="L2966" s="120">
        <f>IF(VLOOKUP(H2966,'Cross-Page Data'!$D$4:$F$48,3,FALSE)="natural gas",VLOOKUP(G2966,'Cross-Page Data'!$I$4:$J$19,2,FALSE),IF(VLOOKUP(H2966,'Cross-Page Data'!$D$4:$F$48,3,FALSE)="solar",IF(G2966="PV","solar PV","solar thermal"),IF(VLOOKUP(H2966,'Cross-Page Data'!$D$4:$F$48,3,FALSE)="wind",VLOOKUP(G2966,'Cross-Page Data'!$I$4:$J$19,2,FALSE),IF(VLOOKUP(H2966,'Cross-Page Data'!$D$4:$F$48,3,FALSE)="hydro",VLOOKUP(G2966,'Cross-Page Data'!$I$4:$J$19,2,FALSE),VLOOKUP(H2966,'Cross-Page Data'!$D$4:$F$48,3,FALSE)))))</f>
        <v/>
      </c>
      <c r="M2966" s="120">
        <f>IF(AND($P$2=FALSE,OR(F2966="Commercial NAICS Cogen",F2966="Industrial NAICS Cogen",F2966="NAICS-22 Cogen")),FALSE,IF(AND($P$3=FALSE,OR(F2966="Commercial NAICS Cogen",F2966="Commercial NAICS Non-Cogen",F2966="Industrial NAICS Cogen", F2966="industrial NAICS non-Cogen")),FALSE, TRUE))</f>
        <v/>
      </c>
    </row>
    <row r="2967">
      <c r="A2967" s="129" t="n">
        <v>54451</v>
      </c>
      <c r="B2967" s="130" t="inlineStr">
        <is>
          <t>Los Angeles Refinery Wilmington</t>
        </is>
      </c>
      <c r="C2967" s="130" t="inlineStr">
        <is>
          <t>Phillips 66 - Los Angeles</t>
        </is>
      </c>
      <c r="D2967" s="129" t="n">
        <v>38215</v>
      </c>
      <c r="E2967" s="130" t="inlineStr">
        <is>
          <t>CA</t>
        </is>
      </c>
      <c r="F2967" s="130" t="inlineStr">
        <is>
          <t>Industrial NAICS Cogen</t>
        </is>
      </c>
      <c r="G2967" s="130" t="inlineStr">
        <is>
          <t>GT</t>
        </is>
      </c>
      <c r="H2967" s="130" t="inlineStr">
        <is>
          <t>OG</t>
        </is>
      </c>
      <c r="I2967" s="130" t="inlineStr">
        <is>
          <t>OOG</t>
        </is>
      </c>
      <c r="J2967" s="131" t="n">
        <v>181794.8</v>
      </c>
      <c r="K2967" s="129" t="n">
        <v>2020</v>
      </c>
      <c r="L2967" s="120">
        <f>IF(VLOOKUP(H2967,'Cross-Page Data'!$D$4:$F$48,3,FALSE)="natural gas",VLOOKUP(G2967,'Cross-Page Data'!$I$4:$J$19,2,FALSE),IF(VLOOKUP(H2967,'Cross-Page Data'!$D$4:$F$48,3,FALSE)="solar",IF(G2967="PV","solar PV","solar thermal"),IF(VLOOKUP(H2967,'Cross-Page Data'!$D$4:$F$48,3,FALSE)="wind",VLOOKUP(G2967,'Cross-Page Data'!$I$4:$J$19,2,FALSE),IF(VLOOKUP(H2967,'Cross-Page Data'!$D$4:$F$48,3,FALSE)="hydro",VLOOKUP(G2967,'Cross-Page Data'!$I$4:$J$19,2,FALSE),VLOOKUP(H2967,'Cross-Page Data'!$D$4:$F$48,3,FALSE)))))</f>
        <v/>
      </c>
      <c r="M2967" s="120">
        <f>IF(AND($P$2=FALSE,OR(F2967="Commercial NAICS Cogen",F2967="Industrial NAICS Cogen",F2967="NAICS-22 Cogen")),FALSE,IF(AND($P$3=FALSE,OR(F2967="Commercial NAICS Cogen",F2967="Commercial NAICS Non-Cogen",F2967="Industrial NAICS Cogen", F2967="industrial NAICS non-Cogen")),FALSE, TRUE))</f>
        <v/>
      </c>
    </row>
    <row r="2968">
      <c r="A2968" s="129" t="n">
        <v>54462</v>
      </c>
      <c r="B2968" s="130" t="inlineStr">
        <is>
          <t>Graniteville Enterprise Division</t>
        </is>
      </c>
      <c r="C2968" s="130" t="inlineStr">
        <is>
          <t>Augusta Canal Authority</t>
        </is>
      </c>
      <c r="D2968" s="129" t="n">
        <v>55810</v>
      </c>
      <c r="E2968" s="130" t="inlineStr">
        <is>
          <t>GA</t>
        </is>
      </c>
      <c r="F2968" s="130" t="inlineStr">
        <is>
          <t>Industrial NAICS Non-Cogen</t>
        </is>
      </c>
      <c r="G2968" s="130" t="inlineStr">
        <is>
          <t>HY</t>
        </is>
      </c>
      <c r="H2968" s="130" t="inlineStr">
        <is>
          <t>WAT</t>
        </is>
      </c>
      <c r="I2968" s="130" t="inlineStr">
        <is>
          <t>HYC</t>
        </is>
      </c>
      <c r="J2968" s="131" t="n">
        <v>998</v>
      </c>
      <c r="K2968" s="129" t="n">
        <v>2020</v>
      </c>
      <c r="L2968" s="120">
        <f>IF(VLOOKUP(H2968,'Cross-Page Data'!$D$4:$F$48,3,FALSE)="natural gas",VLOOKUP(G2968,'Cross-Page Data'!$I$4:$J$19,2,FALSE),IF(VLOOKUP(H2968,'Cross-Page Data'!$D$4:$F$48,3,FALSE)="solar",IF(G2968="PV","solar PV","solar thermal"),IF(VLOOKUP(H2968,'Cross-Page Data'!$D$4:$F$48,3,FALSE)="wind",VLOOKUP(G2968,'Cross-Page Data'!$I$4:$J$19,2,FALSE),IF(VLOOKUP(H2968,'Cross-Page Data'!$D$4:$F$48,3,FALSE)="hydro",VLOOKUP(G2968,'Cross-Page Data'!$I$4:$J$19,2,FALSE),VLOOKUP(H2968,'Cross-Page Data'!$D$4:$F$48,3,FALSE)))))</f>
        <v/>
      </c>
      <c r="M2968" s="120">
        <f>IF(AND($P$2=FALSE,OR(F2968="Commercial NAICS Cogen",F2968="Industrial NAICS Cogen",F2968="NAICS-22 Cogen")),FALSE,IF(AND($P$3=FALSE,OR(F2968="Commercial NAICS Cogen",F2968="Commercial NAICS Non-Cogen",F2968="Industrial NAICS Cogen", F2968="industrial NAICS non-Cogen")),FALSE, TRUE))</f>
        <v/>
      </c>
    </row>
    <row r="2969">
      <c r="A2969" s="129" t="n">
        <v>54472</v>
      </c>
      <c r="B2969" s="130" t="inlineStr">
        <is>
          <t>Simplot Phosphates</t>
        </is>
      </c>
      <c r="C2969" s="130" t="inlineStr">
        <is>
          <t>Simplot Phosphates LLC</t>
        </is>
      </c>
      <c r="D2969" s="129" t="n">
        <v>16968</v>
      </c>
      <c r="E2969" s="130" t="inlineStr">
        <is>
          <t>WY</t>
        </is>
      </c>
      <c r="F2969" s="130" t="inlineStr">
        <is>
          <t>Industrial NAICS Cogen</t>
        </is>
      </c>
      <c r="G2969" s="130" t="inlineStr">
        <is>
          <t>ST</t>
        </is>
      </c>
      <c r="H2969" s="130" t="inlineStr">
        <is>
          <t>NG</t>
        </is>
      </c>
      <c r="I2969" s="130" t="inlineStr">
        <is>
          <t>NG</t>
        </is>
      </c>
      <c r="J2969" s="131" t="n">
        <v>4616.827</v>
      </c>
      <c r="K2969" s="129" t="n">
        <v>2020</v>
      </c>
      <c r="L2969" s="120">
        <f>IF(VLOOKUP(H2969,'Cross-Page Data'!$D$4:$F$48,3,FALSE)="natural gas",VLOOKUP(G2969,'Cross-Page Data'!$I$4:$J$19,2,FALSE),IF(VLOOKUP(H2969,'Cross-Page Data'!$D$4:$F$48,3,FALSE)="solar",IF(G2969="PV","solar PV","solar thermal"),IF(VLOOKUP(H2969,'Cross-Page Data'!$D$4:$F$48,3,FALSE)="wind",VLOOKUP(G2969,'Cross-Page Data'!$I$4:$J$19,2,FALSE),IF(VLOOKUP(H2969,'Cross-Page Data'!$D$4:$F$48,3,FALSE)="hydro",VLOOKUP(G2969,'Cross-Page Data'!$I$4:$J$19,2,FALSE),VLOOKUP(H2969,'Cross-Page Data'!$D$4:$F$48,3,FALSE)))))</f>
        <v/>
      </c>
      <c r="M2969" s="120">
        <f>IF(AND($P$2=FALSE,OR(F2969="Commercial NAICS Cogen",F2969="Industrial NAICS Cogen",F2969="NAICS-22 Cogen")),FALSE,IF(AND($P$3=FALSE,OR(F2969="Commercial NAICS Cogen",F2969="Commercial NAICS Non-Cogen",F2969="Industrial NAICS Cogen", F2969="industrial NAICS non-Cogen")),FALSE, TRUE))</f>
        <v/>
      </c>
    </row>
    <row r="2970">
      <c r="A2970" s="129" t="n">
        <v>54472</v>
      </c>
      <c r="B2970" s="130" t="inlineStr">
        <is>
          <t>Simplot Phosphates</t>
        </is>
      </c>
      <c r="C2970" s="130" t="inlineStr">
        <is>
          <t>Simplot Phosphates LLC</t>
        </is>
      </c>
      <c r="D2970" s="129" t="n">
        <v>16968</v>
      </c>
      <c r="E2970" s="130" t="inlineStr">
        <is>
          <t>WY</t>
        </is>
      </c>
      <c r="F2970" s="130" t="inlineStr">
        <is>
          <t>Industrial NAICS Cogen</t>
        </is>
      </c>
      <c r="G2970" s="130" t="inlineStr">
        <is>
          <t>ST</t>
        </is>
      </c>
      <c r="H2970" s="130" t="inlineStr">
        <is>
          <t>OTH</t>
        </is>
      </c>
      <c r="I2970" s="130" t="inlineStr">
        <is>
          <t>OTH</t>
        </is>
      </c>
      <c r="J2970" s="131" t="n">
        <v>78770.973</v>
      </c>
      <c r="K2970" s="129" t="n">
        <v>2020</v>
      </c>
      <c r="L2970" s="120">
        <f>IF(VLOOKUP(H2970,'Cross-Page Data'!$D$4:$F$48,3,FALSE)="natural gas",VLOOKUP(G2970,'Cross-Page Data'!$I$4:$J$19,2,FALSE),IF(VLOOKUP(H2970,'Cross-Page Data'!$D$4:$F$48,3,FALSE)="solar",IF(G2970="PV","solar PV","solar thermal"),IF(VLOOKUP(H2970,'Cross-Page Data'!$D$4:$F$48,3,FALSE)="wind",VLOOKUP(G2970,'Cross-Page Data'!$I$4:$J$19,2,FALSE),IF(VLOOKUP(H2970,'Cross-Page Data'!$D$4:$F$48,3,FALSE)="hydro",VLOOKUP(G2970,'Cross-Page Data'!$I$4:$J$19,2,FALSE),VLOOKUP(H2970,'Cross-Page Data'!$D$4:$F$48,3,FALSE)))))</f>
        <v/>
      </c>
      <c r="M2970" s="120">
        <f>IF(AND($P$2=FALSE,OR(F2970="Commercial NAICS Cogen",F2970="Industrial NAICS Cogen",F2970="NAICS-22 Cogen")),FALSE,IF(AND($P$3=FALSE,OR(F2970="Commercial NAICS Cogen",F2970="Commercial NAICS Non-Cogen",F2970="Industrial NAICS Cogen", F2970="industrial NAICS non-Cogen")),FALSE, TRUE))</f>
        <v/>
      </c>
    </row>
    <row r="2971">
      <c r="A2971" s="129" t="n">
        <v>54520</v>
      </c>
      <c r="B2971" s="130" t="inlineStr">
        <is>
          <t>Village Creek Water Reclamation Facility</t>
        </is>
      </c>
      <c r="C2971" s="130" t="inlineStr">
        <is>
          <t>Ft Worth City of</t>
        </is>
      </c>
      <c r="D2971" s="129" t="n">
        <v>6831</v>
      </c>
      <c r="E2971" s="130" t="inlineStr">
        <is>
          <t>TX</t>
        </is>
      </c>
      <c r="F2971" s="130" t="inlineStr">
        <is>
          <t>Commercial NAICS Cogen</t>
        </is>
      </c>
      <c r="G2971" s="130" t="inlineStr">
        <is>
          <t>GT</t>
        </is>
      </c>
      <c r="H2971" s="130" t="inlineStr">
        <is>
          <t>LFG</t>
        </is>
      </c>
      <c r="I2971" s="130" t="inlineStr">
        <is>
          <t>MLG</t>
        </is>
      </c>
      <c r="J2971" s="131" t="n">
        <v>0</v>
      </c>
      <c r="K2971" s="129" t="n">
        <v>2020</v>
      </c>
      <c r="L2971" s="120">
        <f>IF(VLOOKUP(H2971,'Cross-Page Data'!$D$4:$F$48,3,FALSE)="natural gas",VLOOKUP(G2971,'Cross-Page Data'!$I$4:$J$19,2,FALSE),IF(VLOOKUP(H2971,'Cross-Page Data'!$D$4:$F$48,3,FALSE)="solar",IF(G2971="PV","solar PV","solar thermal"),IF(VLOOKUP(H2971,'Cross-Page Data'!$D$4:$F$48,3,FALSE)="wind",VLOOKUP(G2971,'Cross-Page Data'!$I$4:$J$19,2,FALSE),IF(VLOOKUP(H2971,'Cross-Page Data'!$D$4:$F$48,3,FALSE)="hydro",VLOOKUP(G2971,'Cross-Page Data'!$I$4:$J$19,2,FALSE),VLOOKUP(H2971,'Cross-Page Data'!$D$4:$F$48,3,FALSE)))))</f>
        <v/>
      </c>
      <c r="M2971" s="120">
        <f>IF(AND($P$2=FALSE,OR(F2971="Commercial NAICS Cogen",F2971="Industrial NAICS Cogen",F2971="NAICS-22 Cogen")),FALSE,IF(AND($P$3=FALSE,OR(F2971="Commercial NAICS Cogen",F2971="Commercial NAICS Non-Cogen",F2971="Industrial NAICS Cogen", F2971="industrial NAICS non-Cogen")),FALSE, TRUE))</f>
        <v/>
      </c>
    </row>
    <row r="2972">
      <c r="A2972" s="129" t="n">
        <v>54520</v>
      </c>
      <c r="B2972" s="130" t="inlineStr">
        <is>
          <t>Village Creek Water Reclamation Facility</t>
        </is>
      </c>
      <c r="C2972" s="130" t="inlineStr">
        <is>
          <t>Ft Worth City of</t>
        </is>
      </c>
      <c r="D2972" s="129" t="n">
        <v>6831</v>
      </c>
      <c r="E2972" s="130" t="inlineStr">
        <is>
          <t>TX</t>
        </is>
      </c>
      <c r="F2972" s="130" t="inlineStr">
        <is>
          <t>Commercial NAICS Cogen</t>
        </is>
      </c>
      <c r="G2972" s="130" t="inlineStr">
        <is>
          <t>GT</t>
        </is>
      </c>
      <c r="H2972" s="130" t="inlineStr">
        <is>
          <t>NG</t>
        </is>
      </c>
      <c r="I2972" s="130" t="inlineStr">
        <is>
          <t>NG</t>
        </is>
      </c>
      <c r="J2972" s="131" t="n">
        <v>33962</v>
      </c>
      <c r="K2972" s="129" t="n">
        <v>2020</v>
      </c>
      <c r="L2972" s="120">
        <f>IF(VLOOKUP(H2972,'Cross-Page Data'!$D$4:$F$48,3,FALSE)="natural gas",VLOOKUP(G2972,'Cross-Page Data'!$I$4:$J$19,2,FALSE),IF(VLOOKUP(H2972,'Cross-Page Data'!$D$4:$F$48,3,FALSE)="solar",IF(G2972="PV","solar PV","solar thermal"),IF(VLOOKUP(H2972,'Cross-Page Data'!$D$4:$F$48,3,FALSE)="wind",VLOOKUP(G2972,'Cross-Page Data'!$I$4:$J$19,2,FALSE),IF(VLOOKUP(H2972,'Cross-Page Data'!$D$4:$F$48,3,FALSE)="hydro",VLOOKUP(G2972,'Cross-Page Data'!$I$4:$J$19,2,FALSE),VLOOKUP(H2972,'Cross-Page Data'!$D$4:$F$48,3,FALSE)))))</f>
        <v/>
      </c>
      <c r="M2972" s="120">
        <f>IF(AND($P$2=FALSE,OR(F2972="Commercial NAICS Cogen",F2972="Industrial NAICS Cogen",F2972="NAICS-22 Cogen")),FALSE,IF(AND($P$3=FALSE,OR(F2972="Commercial NAICS Cogen",F2972="Commercial NAICS Non-Cogen",F2972="Industrial NAICS Cogen", F2972="industrial NAICS non-Cogen")),FALSE, TRUE))</f>
        <v/>
      </c>
    </row>
    <row r="2973">
      <c r="A2973" s="129" t="n">
        <v>54520</v>
      </c>
      <c r="B2973" s="130" t="inlineStr">
        <is>
          <t>Village Creek Water Reclamation Facility</t>
        </is>
      </c>
      <c r="C2973" s="130" t="inlineStr">
        <is>
          <t>Ft Worth City of</t>
        </is>
      </c>
      <c r="D2973" s="129" t="n">
        <v>6831</v>
      </c>
      <c r="E2973" s="130" t="inlineStr">
        <is>
          <t>TX</t>
        </is>
      </c>
      <c r="F2973" s="130" t="inlineStr">
        <is>
          <t>Commercial NAICS Cogen</t>
        </is>
      </c>
      <c r="G2973" s="130" t="inlineStr">
        <is>
          <t>GT</t>
        </is>
      </c>
      <c r="H2973" s="130" t="inlineStr">
        <is>
          <t>OBG</t>
        </is>
      </c>
      <c r="I2973" s="130" t="inlineStr">
        <is>
          <t>ORW</t>
        </is>
      </c>
      <c r="J2973" s="131" t="n">
        <v>0</v>
      </c>
      <c r="K2973" s="129" t="n">
        <v>2020</v>
      </c>
      <c r="L2973" s="120">
        <f>IF(VLOOKUP(H2973,'Cross-Page Data'!$D$4:$F$48,3,FALSE)="natural gas",VLOOKUP(G2973,'Cross-Page Data'!$I$4:$J$19,2,FALSE),IF(VLOOKUP(H2973,'Cross-Page Data'!$D$4:$F$48,3,FALSE)="solar",IF(G2973="PV","solar PV","solar thermal"),IF(VLOOKUP(H2973,'Cross-Page Data'!$D$4:$F$48,3,FALSE)="wind",VLOOKUP(G2973,'Cross-Page Data'!$I$4:$J$19,2,FALSE),IF(VLOOKUP(H2973,'Cross-Page Data'!$D$4:$F$48,3,FALSE)="hydro",VLOOKUP(G2973,'Cross-Page Data'!$I$4:$J$19,2,FALSE),VLOOKUP(H2973,'Cross-Page Data'!$D$4:$F$48,3,FALSE)))))</f>
        <v/>
      </c>
      <c r="M2973" s="120">
        <f>IF(AND($P$2=FALSE,OR(F2973="Commercial NAICS Cogen",F2973="Industrial NAICS Cogen",F2973="NAICS-22 Cogen")),FALSE,IF(AND($P$3=FALSE,OR(F2973="Commercial NAICS Cogen",F2973="Commercial NAICS Non-Cogen",F2973="Industrial NAICS Cogen", F2973="industrial NAICS non-Cogen")),FALSE, TRUE))</f>
        <v/>
      </c>
    </row>
    <row r="2974">
      <c r="A2974" s="129" t="n">
        <v>54520</v>
      </c>
      <c r="B2974" s="130" t="inlineStr">
        <is>
          <t>Village Creek Water Reclamation Facility</t>
        </is>
      </c>
      <c r="C2974" s="130" t="inlineStr">
        <is>
          <t>Ft Worth City of</t>
        </is>
      </c>
      <c r="D2974" s="129" t="n">
        <v>6831</v>
      </c>
      <c r="E2974" s="130" t="inlineStr">
        <is>
          <t>TX</t>
        </is>
      </c>
      <c r="F2974" s="130" t="inlineStr">
        <is>
          <t>Commercial NAICS Cogen</t>
        </is>
      </c>
      <c r="G2974" s="130" t="inlineStr">
        <is>
          <t>IC</t>
        </is>
      </c>
      <c r="H2974" s="130" t="inlineStr">
        <is>
          <t>NG</t>
        </is>
      </c>
      <c r="I2974" s="130" t="inlineStr">
        <is>
          <t>NG</t>
        </is>
      </c>
      <c r="J2974" s="131" t="n">
        <v>0</v>
      </c>
      <c r="K2974" s="129" t="n">
        <v>2020</v>
      </c>
      <c r="L2974" s="120">
        <f>IF(VLOOKUP(H2974,'Cross-Page Data'!$D$4:$F$48,3,FALSE)="natural gas",VLOOKUP(G2974,'Cross-Page Data'!$I$4:$J$19,2,FALSE),IF(VLOOKUP(H2974,'Cross-Page Data'!$D$4:$F$48,3,FALSE)="solar",IF(G2974="PV","solar PV","solar thermal"),IF(VLOOKUP(H2974,'Cross-Page Data'!$D$4:$F$48,3,FALSE)="wind",VLOOKUP(G2974,'Cross-Page Data'!$I$4:$J$19,2,FALSE),IF(VLOOKUP(H2974,'Cross-Page Data'!$D$4:$F$48,3,FALSE)="hydro",VLOOKUP(G2974,'Cross-Page Data'!$I$4:$J$19,2,FALSE),VLOOKUP(H2974,'Cross-Page Data'!$D$4:$F$48,3,FALSE)))))</f>
        <v/>
      </c>
      <c r="M2974" s="120">
        <f>IF(AND($P$2=FALSE,OR(F2974="Commercial NAICS Cogen",F2974="Industrial NAICS Cogen",F2974="NAICS-22 Cogen")),FALSE,IF(AND($P$3=FALSE,OR(F2974="Commercial NAICS Cogen",F2974="Commercial NAICS Non-Cogen",F2974="Industrial NAICS Cogen", F2974="industrial NAICS non-Cogen")),FALSE, TRUE))</f>
        <v/>
      </c>
    </row>
    <row r="2975">
      <c r="A2975" s="129" t="n">
        <v>54523</v>
      </c>
      <c r="B2975" s="130" t="inlineStr">
        <is>
          <t>Hoffer Plastics</t>
        </is>
      </c>
      <c r="C2975" s="130" t="inlineStr">
        <is>
          <t>Hoffer Plastics</t>
        </is>
      </c>
      <c r="D2975" s="129" t="n">
        <v>8705</v>
      </c>
      <c r="E2975" s="130" t="inlineStr">
        <is>
          <t>IL</t>
        </is>
      </c>
      <c r="F2975" s="130" t="inlineStr">
        <is>
          <t>Industrial NAICS Non-Cogen</t>
        </is>
      </c>
      <c r="G2975" s="130" t="inlineStr">
        <is>
          <t>IC</t>
        </is>
      </c>
      <c r="H2975" s="130" t="inlineStr">
        <is>
          <t>NG</t>
        </is>
      </c>
      <c r="I2975" s="130" t="inlineStr">
        <is>
          <t>NG</t>
        </is>
      </c>
      <c r="J2975" s="131" t="n">
        <v>1040</v>
      </c>
      <c r="K2975" s="129" t="n">
        <v>2020</v>
      </c>
      <c r="L2975" s="120">
        <f>IF(VLOOKUP(H2975,'Cross-Page Data'!$D$4:$F$48,3,FALSE)="natural gas",VLOOKUP(G2975,'Cross-Page Data'!$I$4:$J$19,2,FALSE),IF(VLOOKUP(H2975,'Cross-Page Data'!$D$4:$F$48,3,FALSE)="solar",IF(G2975="PV","solar PV","solar thermal"),IF(VLOOKUP(H2975,'Cross-Page Data'!$D$4:$F$48,3,FALSE)="wind",VLOOKUP(G2975,'Cross-Page Data'!$I$4:$J$19,2,FALSE),IF(VLOOKUP(H2975,'Cross-Page Data'!$D$4:$F$48,3,FALSE)="hydro",VLOOKUP(G2975,'Cross-Page Data'!$I$4:$J$19,2,FALSE),VLOOKUP(H2975,'Cross-Page Data'!$D$4:$F$48,3,FALSE)))))</f>
        <v/>
      </c>
      <c r="M2975" s="120">
        <f>IF(AND($P$2=FALSE,OR(F2975="Commercial NAICS Cogen",F2975="Industrial NAICS Cogen",F2975="NAICS-22 Cogen")),FALSE,IF(AND($P$3=FALSE,OR(F2975="Commercial NAICS Cogen",F2975="Commercial NAICS Non-Cogen",F2975="Industrial NAICS Cogen", F2975="industrial NAICS non-Cogen")),FALSE, TRUE))</f>
        <v/>
      </c>
    </row>
    <row r="2976">
      <c r="A2976" s="129" t="n">
        <v>54525</v>
      </c>
      <c r="B2976" s="130" t="inlineStr">
        <is>
          <t>Kankakee Hydro Facility</t>
        </is>
      </c>
      <c r="C2976" s="130" t="inlineStr">
        <is>
          <t>Kankakee City of</t>
        </is>
      </c>
      <c r="D2976" s="129" t="n">
        <v>26003</v>
      </c>
      <c r="E2976" s="130" t="inlineStr">
        <is>
          <t>IL</t>
        </is>
      </c>
      <c r="F2976" s="130" t="inlineStr">
        <is>
          <t>Commercial NAICS Non-Cogen</t>
        </is>
      </c>
      <c r="G2976" s="130" t="inlineStr">
        <is>
          <t>HY</t>
        </is>
      </c>
      <c r="H2976" s="130" t="inlineStr">
        <is>
          <t>WAT</t>
        </is>
      </c>
      <c r="I2976" s="130" t="inlineStr">
        <is>
          <t>HYC</t>
        </is>
      </c>
      <c r="J2976" s="131" t="n">
        <v>1127</v>
      </c>
      <c r="K2976" s="129" t="n">
        <v>2020</v>
      </c>
      <c r="L2976" s="120">
        <f>IF(VLOOKUP(H2976,'Cross-Page Data'!$D$4:$F$48,3,FALSE)="natural gas",VLOOKUP(G2976,'Cross-Page Data'!$I$4:$J$19,2,FALSE),IF(VLOOKUP(H2976,'Cross-Page Data'!$D$4:$F$48,3,FALSE)="solar",IF(G2976="PV","solar PV","solar thermal"),IF(VLOOKUP(H2976,'Cross-Page Data'!$D$4:$F$48,3,FALSE)="wind",VLOOKUP(G2976,'Cross-Page Data'!$I$4:$J$19,2,FALSE),IF(VLOOKUP(H2976,'Cross-Page Data'!$D$4:$F$48,3,FALSE)="hydro",VLOOKUP(G2976,'Cross-Page Data'!$I$4:$J$19,2,FALSE),VLOOKUP(H2976,'Cross-Page Data'!$D$4:$F$48,3,FALSE)))))</f>
        <v/>
      </c>
      <c r="M2976" s="120">
        <f>IF(AND($P$2=FALSE,OR(F2976="Commercial NAICS Cogen",F2976="Industrial NAICS Cogen",F2976="NAICS-22 Cogen")),FALSE,IF(AND($P$3=FALSE,OR(F2976="Commercial NAICS Cogen",F2976="Commercial NAICS Non-Cogen",F2976="Industrial NAICS Cogen", F2976="industrial NAICS non-Cogen")),FALSE, TRUE))</f>
        <v/>
      </c>
    </row>
    <row r="2977">
      <c r="A2977" s="129" t="n">
        <v>54533</v>
      </c>
      <c r="B2977" s="130" t="inlineStr">
        <is>
          <t>Southern Minnesota Beet Sugar</t>
        </is>
      </c>
      <c r="C2977" s="130" t="inlineStr">
        <is>
          <t>Southern Minnesota Beet Sugar</t>
        </is>
      </c>
      <c r="D2977" s="129" t="n">
        <v>17604</v>
      </c>
      <c r="E2977" s="130" t="inlineStr">
        <is>
          <t>MN</t>
        </is>
      </c>
      <c r="F2977" s="130" t="inlineStr">
        <is>
          <t>Industrial NAICS Cogen</t>
        </is>
      </c>
      <c r="G2977" s="130" t="inlineStr">
        <is>
          <t>ST</t>
        </is>
      </c>
      <c r="H2977" s="130" t="inlineStr">
        <is>
          <t>BIT</t>
        </is>
      </c>
      <c r="I2977" s="130" t="inlineStr">
        <is>
          <t>COL</t>
        </is>
      </c>
      <c r="J2977" s="131" t="n">
        <v>0</v>
      </c>
      <c r="K2977" s="129" t="n">
        <v>2020</v>
      </c>
      <c r="L2977" s="120">
        <f>IF(VLOOKUP(H2977,'Cross-Page Data'!$D$4:$F$48,3,FALSE)="natural gas",VLOOKUP(G2977,'Cross-Page Data'!$I$4:$J$19,2,FALSE),IF(VLOOKUP(H2977,'Cross-Page Data'!$D$4:$F$48,3,FALSE)="solar",IF(G2977="PV","solar PV","solar thermal"),IF(VLOOKUP(H2977,'Cross-Page Data'!$D$4:$F$48,3,FALSE)="wind",VLOOKUP(G2977,'Cross-Page Data'!$I$4:$J$19,2,FALSE),IF(VLOOKUP(H2977,'Cross-Page Data'!$D$4:$F$48,3,FALSE)="hydro",VLOOKUP(G2977,'Cross-Page Data'!$I$4:$J$19,2,FALSE),VLOOKUP(H2977,'Cross-Page Data'!$D$4:$F$48,3,FALSE)))))</f>
        <v/>
      </c>
      <c r="M2977" s="120">
        <f>IF(AND($P$2=FALSE,OR(F2977="Commercial NAICS Cogen",F2977="Industrial NAICS Cogen",F2977="NAICS-22 Cogen")),FALSE,IF(AND($P$3=FALSE,OR(F2977="Commercial NAICS Cogen",F2977="Commercial NAICS Non-Cogen",F2977="Industrial NAICS Cogen", F2977="industrial NAICS non-Cogen")),FALSE, TRUE))</f>
        <v/>
      </c>
    </row>
    <row r="2978">
      <c r="A2978" s="129" t="n">
        <v>54533</v>
      </c>
      <c r="B2978" s="130" t="inlineStr">
        <is>
          <t>Southern Minnesota Beet Sugar</t>
        </is>
      </c>
      <c r="C2978" s="130" t="inlineStr">
        <is>
          <t>Southern Minnesota Beet Sugar</t>
        </is>
      </c>
      <c r="D2978" s="129" t="n">
        <v>17604</v>
      </c>
      <c r="E2978" s="130" t="inlineStr">
        <is>
          <t>MN</t>
        </is>
      </c>
      <c r="F2978" s="130" t="inlineStr">
        <is>
          <t>Industrial NAICS Cogen</t>
        </is>
      </c>
      <c r="G2978" s="130" t="inlineStr">
        <is>
          <t>ST</t>
        </is>
      </c>
      <c r="H2978" s="130" t="inlineStr">
        <is>
          <t>NG</t>
        </is>
      </c>
      <c r="I2978" s="130" t="inlineStr">
        <is>
          <t>NG</t>
        </is>
      </c>
      <c r="J2978" s="131" t="n">
        <v>1958.707</v>
      </c>
      <c r="K2978" s="129" t="n">
        <v>2020</v>
      </c>
      <c r="L2978" s="120">
        <f>IF(VLOOKUP(H2978,'Cross-Page Data'!$D$4:$F$48,3,FALSE)="natural gas",VLOOKUP(G2978,'Cross-Page Data'!$I$4:$J$19,2,FALSE),IF(VLOOKUP(H2978,'Cross-Page Data'!$D$4:$F$48,3,FALSE)="solar",IF(G2978="PV","solar PV","solar thermal"),IF(VLOOKUP(H2978,'Cross-Page Data'!$D$4:$F$48,3,FALSE)="wind",VLOOKUP(G2978,'Cross-Page Data'!$I$4:$J$19,2,FALSE),IF(VLOOKUP(H2978,'Cross-Page Data'!$D$4:$F$48,3,FALSE)="hydro",VLOOKUP(G2978,'Cross-Page Data'!$I$4:$J$19,2,FALSE),VLOOKUP(H2978,'Cross-Page Data'!$D$4:$F$48,3,FALSE)))))</f>
        <v/>
      </c>
      <c r="M2978" s="120">
        <f>IF(AND($P$2=FALSE,OR(F2978="Commercial NAICS Cogen",F2978="Industrial NAICS Cogen",F2978="NAICS-22 Cogen")),FALSE,IF(AND($P$3=FALSE,OR(F2978="Commercial NAICS Cogen",F2978="Commercial NAICS Non-Cogen",F2978="Industrial NAICS Cogen", F2978="industrial NAICS non-Cogen")),FALSE, TRUE))</f>
        <v/>
      </c>
    </row>
    <row r="2979">
      <c r="A2979" s="129" t="n">
        <v>54533</v>
      </c>
      <c r="B2979" s="130" t="inlineStr">
        <is>
          <t>Southern Minnesota Beet Sugar</t>
        </is>
      </c>
      <c r="C2979" s="130" t="inlineStr">
        <is>
          <t>Southern Minnesota Beet Sugar</t>
        </is>
      </c>
      <c r="D2979" s="129" t="n">
        <v>17604</v>
      </c>
      <c r="E2979" s="130" t="inlineStr">
        <is>
          <t>MN</t>
        </is>
      </c>
      <c r="F2979" s="130" t="inlineStr">
        <is>
          <t>Industrial NAICS Cogen</t>
        </is>
      </c>
      <c r="G2979" s="130" t="inlineStr">
        <is>
          <t>ST</t>
        </is>
      </c>
      <c r="H2979" s="130" t="inlineStr">
        <is>
          <t>RFO</t>
        </is>
      </c>
      <c r="I2979" s="130" t="inlineStr">
        <is>
          <t>RFO</t>
        </is>
      </c>
      <c r="J2979" s="131" t="n">
        <v>104.443</v>
      </c>
      <c r="K2979" s="129" t="n">
        <v>2020</v>
      </c>
      <c r="L2979" s="120">
        <f>IF(VLOOKUP(H2979,'Cross-Page Data'!$D$4:$F$48,3,FALSE)="natural gas",VLOOKUP(G2979,'Cross-Page Data'!$I$4:$J$19,2,FALSE),IF(VLOOKUP(H2979,'Cross-Page Data'!$D$4:$F$48,3,FALSE)="solar",IF(G2979="PV","solar PV","solar thermal"),IF(VLOOKUP(H2979,'Cross-Page Data'!$D$4:$F$48,3,FALSE)="wind",VLOOKUP(G2979,'Cross-Page Data'!$I$4:$J$19,2,FALSE),IF(VLOOKUP(H2979,'Cross-Page Data'!$D$4:$F$48,3,FALSE)="hydro",VLOOKUP(G2979,'Cross-Page Data'!$I$4:$J$19,2,FALSE),VLOOKUP(H2979,'Cross-Page Data'!$D$4:$F$48,3,FALSE)))))</f>
        <v/>
      </c>
      <c r="M2979" s="120">
        <f>IF(AND($P$2=FALSE,OR(F2979="Commercial NAICS Cogen",F2979="Industrial NAICS Cogen",F2979="NAICS-22 Cogen")),FALSE,IF(AND($P$3=FALSE,OR(F2979="Commercial NAICS Cogen",F2979="Commercial NAICS Non-Cogen",F2979="Industrial NAICS Cogen", F2979="industrial NAICS non-Cogen")),FALSE, TRUE))</f>
        <v/>
      </c>
    </row>
    <row r="2980">
      <c r="A2980" s="129" t="n">
        <v>54533</v>
      </c>
      <c r="B2980" s="130" t="inlineStr">
        <is>
          <t>Southern Minnesota Beet Sugar</t>
        </is>
      </c>
      <c r="C2980" s="130" t="inlineStr">
        <is>
          <t>Southern Minnesota Beet Sugar</t>
        </is>
      </c>
      <c r="D2980" s="129" t="n">
        <v>17604</v>
      </c>
      <c r="E2980" s="130" t="inlineStr">
        <is>
          <t>MN</t>
        </is>
      </c>
      <c r="F2980" s="130" t="inlineStr">
        <is>
          <t>Industrial NAICS Cogen</t>
        </is>
      </c>
      <c r="G2980" s="130" t="inlineStr">
        <is>
          <t>ST</t>
        </is>
      </c>
      <c r="H2980" s="130" t="inlineStr">
        <is>
          <t>SUB</t>
        </is>
      </c>
      <c r="I2980" s="130" t="inlineStr">
        <is>
          <t>COL</t>
        </is>
      </c>
      <c r="J2980" s="131" t="n">
        <v>12645.85</v>
      </c>
      <c r="K2980" s="129" t="n">
        <v>2020</v>
      </c>
      <c r="L2980" s="120">
        <f>IF(VLOOKUP(H2980,'Cross-Page Data'!$D$4:$F$48,3,FALSE)="natural gas",VLOOKUP(G2980,'Cross-Page Data'!$I$4:$J$19,2,FALSE),IF(VLOOKUP(H2980,'Cross-Page Data'!$D$4:$F$48,3,FALSE)="solar",IF(G2980="PV","solar PV","solar thermal"),IF(VLOOKUP(H2980,'Cross-Page Data'!$D$4:$F$48,3,FALSE)="wind",VLOOKUP(G2980,'Cross-Page Data'!$I$4:$J$19,2,FALSE),IF(VLOOKUP(H2980,'Cross-Page Data'!$D$4:$F$48,3,FALSE)="hydro",VLOOKUP(G2980,'Cross-Page Data'!$I$4:$J$19,2,FALSE),VLOOKUP(H2980,'Cross-Page Data'!$D$4:$F$48,3,FALSE)))))</f>
        <v/>
      </c>
      <c r="M2980" s="120">
        <f>IF(AND($P$2=FALSE,OR(F2980="Commercial NAICS Cogen",F2980="Industrial NAICS Cogen",F2980="NAICS-22 Cogen")),FALSE,IF(AND($P$3=FALSE,OR(F2980="Commercial NAICS Cogen",F2980="Commercial NAICS Non-Cogen",F2980="Industrial NAICS Cogen", F2980="industrial NAICS non-Cogen")),FALSE, TRUE))</f>
        <v/>
      </c>
    </row>
    <row r="2981">
      <c r="A2981" s="129" t="n">
        <v>54537</v>
      </c>
      <c r="B2981" s="130" t="inlineStr">
        <is>
          <t>Ferndale Generating Station</t>
        </is>
      </c>
      <c r="C2981" s="130" t="inlineStr">
        <is>
          <t>Puget Sound Energy Inc</t>
        </is>
      </c>
      <c r="D2981" s="129" t="n">
        <v>15500</v>
      </c>
      <c r="E2981" s="130" t="inlineStr">
        <is>
          <t>WA</t>
        </is>
      </c>
      <c r="F2981" s="130" t="inlineStr">
        <is>
          <t>Electric Utility</t>
        </is>
      </c>
      <c r="G2981" s="130" t="inlineStr">
        <is>
          <t>CA</t>
        </is>
      </c>
      <c r="H2981" s="130" t="inlineStr">
        <is>
          <t>DFO</t>
        </is>
      </c>
      <c r="I2981" s="130" t="inlineStr">
        <is>
          <t>DFO</t>
        </is>
      </c>
      <c r="J2981" s="131" t="n">
        <v>14.056</v>
      </c>
      <c r="K2981" s="129" t="n">
        <v>2020</v>
      </c>
      <c r="L2981" s="120">
        <f>IF(VLOOKUP(H2981,'Cross-Page Data'!$D$4:$F$48,3,FALSE)="natural gas",VLOOKUP(G2981,'Cross-Page Data'!$I$4:$J$19,2,FALSE),IF(VLOOKUP(H2981,'Cross-Page Data'!$D$4:$F$48,3,FALSE)="solar",IF(G2981="PV","solar PV","solar thermal"),IF(VLOOKUP(H2981,'Cross-Page Data'!$D$4:$F$48,3,FALSE)="wind",VLOOKUP(G2981,'Cross-Page Data'!$I$4:$J$19,2,FALSE),IF(VLOOKUP(H2981,'Cross-Page Data'!$D$4:$F$48,3,FALSE)="hydro",VLOOKUP(G2981,'Cross-Page Data'!$I$4:$J$19,2,FALSE),VLOOKUP(H2981,'Cross-Page Data'!$D$4:$F$48,3,FALSE)))))</f>
        <v/>
      </c>
      <c r="M2981" s="120">
        <f>IF(AND($P$2=FALSE,OR(F2981="Commercial NAICS Cogen",F2981="Industrial NAICS Cogen",F2981="NAICS-22 Cogen")),FALSE,IF(AND($P$3=FALSE,OR(F2981="Commercial NAICS Cogen",F2981="Commercial NAICS Non-Cogen",F2981="Industrial NAICS Cogen", F2981="industrial NAICS non-Cogen")),FALSE, TRUE))</f>
        <v/>
      </c>
    </row>
    <row r="2982">
      <c r="A2982" s="129" t="n">
        <v>54537</v>
      </c>
      <c r="B2982" s="130" t="inlineStr">
        <is>
          <t>Ferndale Generating Station</t>
        </is>
      </c>
      <c r="C2982" s="130" t="inlineStr">
        <is>
          <t>Puget Sound Energy Inc</t>
        </is>
      </c>
      <c r="D2982" s="129" t="n">
        <v>15500</v>
      </c>
      <c r="E2982" s="130" t="inlineStr">
        <is>
          <t>WA</t>
        </is>
      </c>
      <c r="F2982" s="130" t="inlineStr">
        <is>
          <t>Electric Utility</t>
        </is>
      </c>
      <c r="G2982" s="130" t="inlineStr">
        <is>
          <t>CA</t>
        </is>
      </c>
      <c r="H2982" s="130" t="inlineStr">
        <is>
          <t>NG</t>
        </is>
      </c>
      <c r="I2982" s="130" t="inlineStr">
        <is>
          <t>NG</t>
        </is>
      </c>
      <c r="J2982" s="131" t="n">
        <v>354025.94</v>
      </c>
      <c r="K2982" s="129" t="n">
        <v>2020</v>
      </c>
      <c r="L2982" s="120">
        <f>IF(VLOOKUP(H2982,'Cross-Page Data'!$D$4:$F$48,3,FALSE)="natural gas",VLOOKUP(G2982,'Cross-Page Data'!$I$4:$J$19,2,FALSE),IF(VLOOKUP(H2982,'Cross-Page Data'!$D$4:$F$48,3,FALSE)="solar",IF(G2982="PV","solar PV","solar thermal"),IF(VLOOKUP(H2982,'Cross-Page Data'!$D$4:$F$48,3,FALSE)="wind",VLOOKUP(G2982,'Cross-Page Data'!$I$4:$J$19,2,FALSE),IF(VLOOKUP(H2982,'Cross-Page Data'!$D$4:$F$48,3,FALSE)="hydro",VLOOKUP(G2982,'Cross-Page Data'!$I$4:$J$19,2,FALSE),VLOOKUP(H2982,'Cross-Page Data'!$D$4:$F$48,3,FALSE)))))</f>
        <v/>
      </c>
      <c r="M2982" s="120">
        <f>IF(AND($P$2=FALSE,OR(F2982="Commercial NAICS Cogen",F2982="Industrial NAICS Cogen",F2982="NAICS-22 Cogen")),FALSE,IF(AND($P$3=FALSE,OR(F2982="Commercial NAICS Cogen",F2982="Commercial NAICS Non-Cogen",F2982="Industrial NAICS Cogen", F2982="industrial NAICS non-Cogen")),FALSE, TRUE))</f>
        <v/>
      </c>
    </row>
    <row r="2983">
      <c r="A2983" s="129" t="n">
        <v>54537</v>
      </c>
      <c r="B2983" s="130" t="inlineStr">
        <is>
          <t>Ferndale Generating Station</t>
        </is>
      </c>
      <c r="C2983" s="130" t="inlineStr">
        <is>
          <t>Puget Sound Energy Inc</t>
        </is>
      </c>
      <c r="D2983" s="129" t="n">
        <v>15500</v>
      </c>
      <c r="E2983" s="130" t="inlineStr">
        <is>
          <t>WA</t>
        </is>
      </c>
      <c r="F2983" s="130" t="inlineStr">
        <is>
          <t>Electric Utility</t>
        </is>
      </c>
      <c r="G2983" s="130" t="inlineStr">
        <is>
          <t>CT</t>
        </is>
      </c>
      <c r="H2983" s="130" t="inlineStr">
        <is>
          <t>DFO</t>
        </is>
      </c>
      <c r="I2983" s="130" t="inlineStr">
        <is>
          <t>DFO</t>
        </is>
      </c>
      <c r="J2983" s="131" t="n">
        <v>30.035</v>
      </c>
      <c r="K2983" s="129" t="n">
        <v>2020</v>
      </c>
      <c r="L2983" s="120">
        <f>IF(VLOOKUP(H2983,'Cross-Page Data'!$D$4:$F$48,3,FALSE)="natural gas",VLOOKUP(G2983,'Cross-Page Data'!$I$4:$J$19,2,FALSE),IF(VLOOKUP(H2983,'Cross-Page Data'!$D$4:$F$48,3,FALSE)="solar",IF(G2983="PV","solar PV","solar thermal"),IF(VLOOKUP(H2983,'Cross-Page Data'!$D$4:$F$48,3,FALSE)="wind",VLOOKUP(G2983,'Cross-Page Data'!$I$4:$J$19,2,FALSE),IF(VLOOKUP(H2983,'Cross-Page Data'!$D$4:$F$48,3,FALSE)="hydro",VLOOKUP(G2983,'Cross-Page Data'!$I$4:$J$19,2,FALSE),VLOOKUP(H2983,'Cross-Page Data'!$D$4:$F$48,3,FALSE)))))</f>
        <v/>
      </c>
      <c r="M2983" s="120">
        <f>IF(AND($P$2=FALSE,OR(F2983="Commercial NAICS Cogen",F2983="Industrial NAICS Cogen",F2983="NAICS-22 Cogen")),FALSE,IF(AND($P$3=FALSE,OR(F2983="Commercial NAICS Cogen",F2983="Commercial NAICS Non-Cogen",F2983="Industrial NAICS Cogen", F2983="industrial NAICS non-Cogen")),FALSE, TRUE))</f>
        <v/>
      </c>
    </row>
    <row r="2984">
      <c r="A2984" s="129" t="n">
        <v>54537</v>
      </c>
      <c r="B2984" s="130" t="inlineStr">
        <is>
          <t>Ferndale Generating Station</t>
        </is>
      </c>
      <c r="C2984" s="130" t="inlineStr">
        <is>
          <t>Puget Sound Energy Inc</t>
        </is>
      </c>
      <c r="D2984" s="129" t="n">
        <v>15500</v>
      </c>
      <c r="E2984" s="130" t="inlineStr">
        <is>
          <t>WA</t>
        </is>
      </c>
      <c r="F2984" s="130" t="inlineStr">
        <is>
          <t>Electric Utility</t>
        </is>
      </c>
      <c r="G2984" s="130" t="inlineStr">
        <is>
          <t>CT</t>
        </is>
      </c>
      <c r="H2984" s="130" t="inlineStr">
        <is>
          <t>NG</t>
        </is>
      </c>
      <c r="I2984" s="130" t="inlineStr">
        <is>
          <t>NG</t>
        </is>
      </c>
      <c r="J2984" s="131" t="n">
        <v>746463.97</v>
      </c>
      <c r="K2984" s="129" t="n">
        <v>2020</v>
      </c>
      <c r="L2984" s="120">
        <f>IF(VLOOKUP(H2984,'Cross-Page Data'!$D$4:$F$48,3,FALSE)="natural gas",VLOOKUP(G2984,'Cross-Page Data'!$I$4:$J$19,2,FALSE),IF(VLOOKUP(H2984,'Cross-Page Data'!$D$4:$F$48,3,FALSE)="solar",IF(G2984="PV","solar PV","solar thermal"),IF(VLOOKUP(H2984,'Cross-Page Data'!$D$4:$F$48,3,FALSE)="wind",VLOOKUP(G2984,'Cross-Page Data'!$I$4:$J$19,2,FALSE),IF(VLOOKUP(H2984,'Cross-Page Data'!$D$4:$F$48,3,FALSE)="hydro",VLOOKUP(G2984,'Cross-Page Data'!$I$4:$J$19,2,FALSE),VLOOKUP(H2984,'Cross-Page Data'!$D$4:$F$48,3,FALSE)))))</f>
        <v/>
      </c>
      <c r="M2984" s="120">
        <f>IF(AND($P$2=FALSE,OR(F2984="Commercial NAICS Cogen",F2984="Industrial NAICS Cogen",F2984="NAICS-22 Cogen")),FALSE,IF(AND($P$3=FALSE,OR(F2984="Commercial NAICS Cogen",F2984="Commercial NAICS Non-Cogen",F2984="Industrial NAICS Cogen", F2984="industrial NAICS non-Cogen")),FALSE, TRUE))</f>
        <v/>
      </c>
    </row>
    <row r="2985">
      <c r="A2985" s="129" t="n">
        <v>54540</v>
      </c>
      <c r="B2985" s="130" t="inlineStr">
        <is>
          <t>Charter Dura-Bar</t>
        </is>
      </c>
      <c r="C2985" s="130" t="inlineStr">
        <is>
          <t>Wells Manufacturing Co</t>
        </is>
      </c>
      <c r="D2985" s="129" t="n">
        <v>20328</v>
      </c>
      <c r="E2985" s="130" t="inlineStr">
        <is>
          <t>IL</t>
        </is>
      </c>
      <c r="F2985" s="130" t="inlineStr">
        <is>
          <t>Industrial NAICS Non-Cogen</t>
        </is>
      </c>
      <c r="G2985" s="130" t="inlineStr">
        <is>
          <t>IC</t>
        </is>
      </c>
      <c r="H2985" s="130" t="inlineStr">
        <is>
          <t>NG</t>
        </is>
      </c>
      <c r="I2985" s="130" t="inlineStr">
        <is>
          <t>NG</t>
        </is>
      </c>
      <c r="J2985" s="131" t="n">
        <v>6732.6</v>
      </c>
      <c r="K2985" s="129" t="n">
        <v>2020</v>
      </c>
      <c r="L2985" s="120">
        <f>IF(VLOOKUP(H2985,'Cross-Page Data'!$D$4:$F$48,3,FALSE)="natural gas",VLOOKUP(G2985,'Cross-Page Data'!$I$4:$J$19,2,FALSE),IF(VLOOKUP(H2985,'Cross-Page Data'!$D$4:$F$48,3,FALSE)="solar",IF(G2985="PV","solar PV","solar thermal"),IF(VLOOKUP(H2985,'Cross-Page Data'!$D$4:$F$48,3,FALSE)="wind",VLOOKUP(G2985,'Cross-Page Data'!$I$4:$J$19,2,FALSE),IF(VLOOKUP(H2985,'Cross-Page Data'!$D$4:$F$48,3,FALSE)="hydro",VLOOKUP(G2985,'Cross-Page Data'!$I$4:$J$19,2,FALSE),VLOOKUP(H2985,'Cross-Page Data'!$D$4:$F$48,3,FALSE)))))</f>
        <v/>
      </c>
      <c r="M2985" s="120">
        <f>IF(AND($P$2=FALSE,OR(F2985="Commercial NAICS Cogen",F2985="Industrial NAICS Cogen",F2985="NAICS-22 Cogen")),FALSE,IF(AND($P$3=FALSE,OR(F2985="Commercial NAICS Cogen",F2985="Commercial NAICS Non-Cogen",F2985="Industrial NAICS Cogen", F2985="industrial NAICS non-Cogen")),FALSE, TRUE))</f>
        <v/>
      </c>
    </row>
    <row r="2986">
      <c r="A2986" s="129" t="n">
        <v>54547</v>
      </c>
      <c r="B2986" s="130" t="inlineStr">
        <is>
          <t>Sithe Independence Station</t>
        </is>
      </c>
      <c r="C2986" s="130" t="inlineStr">
        <is>
          <t>Sithe/Independence LLC</t>
        </is>
      </c>
      <c r="D2986" s="129" t="n">
        <v>17254</v>
      </c>
      <c r="E2986" s="130" t="inlineStr">
        <is>
          <t>NY</t>
        </is>
      </c>
      <c r="F2986" s="130" t="inlineStr">
        <is>
          <t>NAICS-22 Cogen</t>
        </is>
      </c>
      <c r="G2986" s="130" t="inlineStr">
        <is>
          <t>CA</t>
        </is>
      </c>
      <c r="H2986" s="130" t="inlineStr">
        <is>
          <t>NG</t>
        </is>
      </c>
      <c r="I2986" s="130" t="inlineStr">
        <is>
          <t>NG</t>
        </is>
      </c>
      <c r="J2986" s="131" t="n">
        <v>1520592.4</v>
      </c>
      <c r="K2986" s="129" t="n">
        <v>2020</v>
      </c>
      <c r="L2986" s="120">
        <f>IF(VLOOKUP(H2986,'Cross-Page Data'!$D$4:$F$48,3,FALSE)="natural gas",VLOOKUP(G2986,'Cross-Page Data'!$I$4:$J$19,2,FALSE),IF(VLOOKUP(H2986,'Cross-Page Data'!$D$4:$F$48,3,FALSE)="solar",IF(G2986="PV","solar PV","solar thermal"),IF(VLOOKUP(H2986,'Cross-Page Data'!$D$4:$F$48,3,FALSE)="wind",VLOOKUP(G2986,'Cross-Page Data'!$I$4:$J$19,2,FALSE),IF(VLOOKUP(H2986,'Cross-Page Data'!$D$4:$F$48,3,FALSE)="hydro",VLOOKUP(G2986,'Cross-Page Data'!$I$4:$J$19,2,FALSE),VLOOKUP(H2986,'Cross-Page Data'!$D$4:$F$48,3,FALSE)))))</f>
        <v/>
      </c>
      <c r="M2986" s="120">
        <f>IF(AND($P$2=FALSE,OR(F2986="Commercial NAICS Cogen",F2986="Industrial NAICS Cogen",F2986="NAICS-22 Cogen")),FALSE,IF(AND($P$3=FALSE,OR(F2986="Commercial NAICS Cogen",F2986="Commercial NAICS Non-Cogen",F2986="Industrial NAICS Cogen", F2986="industrial NAICS non-Cogen")),FALSE, TRUE))</f>
        <v/>
      </c>
    </row>
    <row r="2987">
      <c r="A2987" s="129" t="n">
        <v>54547</v>
      </c>
      <c r="B2987" s="130" t="inlineStr">
        <is>
          <t>Sithe Independence Station</t>
        </is>
      </c>
      <c r="C2987" s="130" t="inlineStr">
        <is>
          <t>Sithe/Independence LLC</t>
        </is>
      </c>
      <c r="D2987" s="129" t="n">
        <v>17254</v>
      </c>
      <c r="E2987" s="130" t="inlineStr">
        <is>
          <t>NY</t>
        </is>
      </c>
      <c r="F2987" s="130" t="inlineStr">
        <is>
          <t>NAICS-22 Cogen</t>
        </is>
      </c>
      <c r="G2987" s="130" t="inlineStr">
        <is>
          <t>CT</t>
        </is>
      </c>
      <c r="H2987" s="130" t="inlineStr">
        <is>
          <t>NG</t>
        </is>
      </c>
      <c r="I2987" s="130" t="inlineStr">
        <is>
          <t>NG</t>
        </is>
      </c>
      <c r="J2987" s="131" t="n">
        <v>2623994.5</v>
      </c>
      <c r="K2987" s="129" t="n">
        <v>2020</v>
      </c>
      <c r="L2987" s="120">
        <f>IF(VLOOKUP(H2987,'Cross-Page Data'!$D$4:$F$48,3,FALSE)="natural gas",VLOOKUP(G2987,'Cross-Page Data'!$I$4:$J$19,2,FALSE),IF(VLOOKUP(H2987,'Cross-Page Data'!$D$4:$F$48,3,FALSE)="solar",IF(G2987="PV","solar PV","solar thermal"),IF(VLOOKUP(H2987,'Cross-Page Data'!$D$4:$F$48,3,FALSE)="wind",VLOOKUP(G2987,'Cross-Page Data'!$I$4:$J$19,2,FALSE),IF(VLOOKUP(H2987,'Cross-Page Data'!$D$4:$F$48,3,FALSE)="hydro",VLOOKUP(G2987,'Cross-Page Data'!$I$4:$J$19,2,FALSE),VLOOKUP(H2987,'Cross-Page Data'!$D$4:$F$48,3,FALSE)))))</f>
        <v/>
      </c>
      <c r="M2987" s="120">
        <f>IF(AND($P$2=FALSE,OR(F2987="Commercial NAICS Cogen",F2987="Industrial NAICS Cogen",F2987="NAICS-22 Cogen")),FALSE,IF(AND($P$3=FALSE,OR(F2987="Commercial NAICS Cogen",F2987="Commercial NAICS Non-Cogen",F2987="Industrial NAICS Cogen", F2987="industrial NAICS non-Cogen")),FALSE, TRUE))</f>
        <v/>
      </c>
    </row>
    <row r="2988">
      <c r="A2988" s="129" t="n">
        <v>54555</v>
      </c>
      <c r="B2988" s="130" t="inlineStr">
        <is>
          <t>Collierville Powerhouse</t>
        </is>
      </c>
      <c r="C2988" s="130" t="inlineStr">
        <is>
          <t>Northern California Power Agny</t>
        </is>
      </c>
      <c r="D2988" s="129" t="n">
        <v>40613</v>
      </c>
      <c r="E2988" s="130" t="inlineStr">
        <is>
          <t>CA</t>
        </is>
      </c>
      <c r="F2988" s="130" t="inlineStr">
        <is>
          <t>Electric Utility</t>
        </is>
      </c>
      <c r="G2988" s="130" t="inlineStr">
        <is>
          <t>HY</t>
        </is>
      </c>
      <c r="H2988" s="130" t="inlineStr">
        <is>
          <t>WAT</t>
        </is>
      </c>
      <c r="I2988" s="130" t="inlineStr">
        <is>
          <t>HYC</t>
        </is>
      </c>
      <c r="J2988" s="131" t="n">
        <v>305320</v>
      </c>
      <c r="K2988" s="129" t="n">
        <v>2020</v>
      </c>
      <c r="L2988" s="120">
        <f>IF(VLOOKUP(H2988,'Cross-Page Data'!$D$4:$F$48,3,FALSE)="natural gas",VLOOKUP(G2988,'Cross-Page Data'!$I$4:$J$19,2,FALSE),IF(VLOOKUP(H2988,'Cross-Page Data'!$D$4:$F$48,3,FALSE)="solar",IF(G2988="PV","solar PV","solar thermal"),IF(VLOOKUP(H2988,'Cross-Page Data'!$D$4:$F$48,3,FALSE)="wind",VLOOKUP(G2988,'Cross-Page Data'!$I$4:$J$19,2,FALSE),IF(VLOOKUP(H2988,'Cross-Page Data'!$D$4:$F$48,3,FALSE)="hydro",VLOOKUP(G2988,'Cross-Page Data'!$I$4:$J$19,2,FALSE),VLOOKUP(H2988,'Cross-Page Data'!$D$4:$F$48,3,FALSE)))))</f>
        <v/>
      </c>
      <c r="M2988" s="120">
        <f>IF(AND($P$2=FALSE,OR(F2988="Commercial NAICS Cogen",F2988="Industrial NAICS Cogen",F2988="NAICS-22 Cogen")),FALSE,IF(AND($P$3=FALSE,OR(F2988="Commercial NAICS Cogen",F2988="Commercial NAICS Non-Cogen",F2988="Industrial NAICS Cogen", F2988="industrial NAICS non-Cogen")),FALSE, TRUE))</f>
        <v/>
      </c>
    </row>
    <row r="2989">
      <c r="A2989" s="129" t="n">
        <v>54569</v>
      </c>
      <c r="B2989" s="130" t="inlineStr">
        <is>
          <t>Bayville Central Facility</t>
        </is>
      </c>
      <c r="C2989" s="130" t="inlineStr">
        <is>
          <t>Ocean County Utilities Auth</t>
        </is>
      </c>
      <c r="D2989" s="129" t="n">
        <v>13943</v>
      </c>
      <c r="E2989" s="130" t="inlineStr">
        <is>
          <t>NJ</t>
        </is>
      </c>
      <c r="F2989" s="130" t="inlineStr">
        <is>
          <t>Commercial NAICS Cogen</t>
        </is>
      </c>
      <c r="G2989" s="130" t="inlineStr">
        <is>
          <t>IC</t>
        </is>
      </c>
      <c r="H2989" s="130" t="inlineStr">
        <is>
          <t>DFO</t>
        </is>
      </c>
      <c r="I2989" s="130" t="inlineStr">
        <is>
          <t>DFO</t>
        </is>
      </c>
      <c r="J2989" s="131" t="n">
        <v>265.769</v>
      </c>
      <c r="K2989" s="129" t="n">
        <v>2020</v>
      </c>
      <c r="L2989" s="120">
        <f>IF(VLOOKUP(H2989,'Cross-Page Data'!$D$4:$F$48,3,FALSE)="natural gas",VLOOKUP(G2989,'Cross-Page Data'!$I$4:$J$19,2,FALSE),IF(VLOOKUP(H2989,'Cross-Page Data'!$D$4:$F$48,3,FALSE)="solar",IF(G2989="PV","solar PV","solar thermal"),IF(VLOOKUP(H2989,'Cross-Page Data'!$D$4:$F$48,3,FALSE)="wind",VLOOKUP(G2989,'Cross-Page Data'!$I$4:$J$19,2,FALSE),IF(VLOOKUP(H2989,'Cross-Page Data'!$D$4:$F$48,3,FALSE)="hydro",VLOOKUP(G2989,'Cross-Page Data'!$I$4:$J$19,2,FALSE),VLOOKUP(H2989,'Cross-Page Data'!$D$4:$F$48,3,FALSE)))))</f>
        <v/>
      </c>
      <c r="M2989" s="120">
        <f>IF(AND($P$2=FALSE,OR(F2989="Commercial NAICS Cogen",F2989="Industrial NAICS Cogen",F2989="NAICS-22 Cogen")),FALSE,IF(AND($P$3=FALSE,OR(F2989="Commercial NAICS Cogen",F2989="Commercial NAICS Non-Cogen",F2989="Industrial NAICS Cogen", F2989="industrial NAICS non-Cogen")),FALSE, TRUE))</f>
        <v/>
      </c>
    </row>
    <row r="2990">
      <c r="A2990" s="129" t="n">
        <v>54569</v>
      </c>
      <c r="B2990" s="130" t="inlineStr">
        <is>
          <t>Bayville Central Facility</t>
        </is>
      </c>
      <c r="C2990" s="130" t="inlineStr">
        <is>
          <t>Ocean County Utilities Auth</t>
        </is>
      </c>
      <c r="D2990" s="129" t="n">
        <v>13943</v>
      </c>
      <c r="E2990" s="130" t="inlineStr">
        <is>
          <t>NJ</t>
        </is>
      </c>
      <c r="F2990" s="130" t="inlineStr">
        <is>
          <t>Commercial NAICS Cogen</t>
        </is>
      </c>
      <c r="G2990" s="130" t="inlineStr">
        <is>
          <t>IC</t>
        </is>
      </c>
      <c r="H2990" s="130" t="inlineStr">
        <is>
          <t>NG</t>
        </is>
      </c>
      <c r="I2990" s="130" t="inlineStr">
        <is>
          <t>NG</t>
        </is>
      </c>
      <c r="J2990" s="131" t="n">
        <v>381.257</v>
      </c>
      <c r="K2990" s="129" t="n">
        <v>2020</v>
      </c>
      <c r="L2990" s="120">
        <f>IF(VLOOKUP(H2990,'Cross-Page Data'!$D$4:$F$48,3,FALSE)="natural gas",VLOOKUP(G2990,'Cross-Page Data'!$I$4:$J$19,2,FALSE),IF(VLOOKUP(H2990,'Cross-Page Data'!$D$4:$F$48,3,FALSE)="solar",IF(G2990="PV","solar PV","solar thermal"),IF(VLOOKUP(H2990,'Cross-Page Data'!$D$4:$F$48,3,FALSE)="wind",VLOOKUP(G2990,'Cross-Page Data'!$I$4:$J$19,2,FALSE),IF(VLOOKUP(H2990,'Cross-Page Data'!$D$4:$F$48,3,FALSE)="hydro",VLOOKUP(G2990,'Cross-Page Data'!$I$4:$J$19,2,FALSE),VLOOKUP(H2990,'Cross-Page Data'!$D$4:$F$48,3,FALSE)))))</f>
        <v/>
      </c>
      <c r="M2990" s="120">
        <f>IF(AND($P$2=FALSE,OR(F2990="Commercial NAICS Cogen",F2990="Industrial NAICS Cogen",F2990="NAICS-22 Cogen")),FALSE,IF(AND($P$3=FALSE,OR(F2990="Commercial NAICS Cogen",F2990="Commercial NAICS Non-Cogen",F2990="Industrial NAICS Cogen", F2990="industrial NAICS non-Cogen")),FALSE, TRUE))</f>
        <v/>
      </c>
    </row>
    <row r="2991">
      <c r="A2991" s="129" t="n">
        <v>54569</v>
      </c>
      <c r="B2991" s="130" t="inlineStr">
        <is>
          <t>Bayville Central Facility</t>
        </is>
      </c>
      <c r="C2991" s="130" t="inlineStr">
        <is>
          <t>Ocean County Utilities Auth</t>
        </is>
      </c>
      <c r="D2991" s="129" t="n">
        <v>13943</v>
      </c>
      <c r="E2991" s="130" t="inlineStr">
        <is>
          <t>NJ</t>
        </is>
      </c>
      <c r="F2991" s="130" t="inlineStr">
        <is>
          <t>Commercial NAICS Cogen</t>
        </is>
      </c>
      <c r="G2991" s="130" t="inlineStr">
        <is>
          <t>IC</t>
        </is>
      </c>
      <c r="H2991" s="130" t="inlineStr">
        <is>
          <t>OBG</t>
        </is>
      </c>
      <c r="I2991" s="130" t="inlineStr">
        <is>
          <t>ORW</t>
        </is>
      </c>
      <c r="J2991" s="131" t="n">
        <v>5737.974</v>
      </c>
      <c r="K2991" s="129" t="n">
        <v>2020</v>
      </c>
      <c r="L2991" s="120">
        <f>IF(VLOOKUP(H2991,'Cross-Page Data'!$D$4:$F$48,3,FALSE)="natural gas",VLOOKUP(G2991,'Cross-Page Data'!$I$4:$J$19,2,FALSE),IF(VLOOKUP(H2991,'Cross-Page Data'!$D$4:$F$48,3,FALSE)="solar",IF(G2991="PV","solar PV","solar thermal"),IF(VLOOKUP(H2991,'Cross-Page Data'!$D$4:$F$48,3,FALSE)="wind",VLOOKUP(G2991,'Cross-Page Data'!$I$4:$J$19,2,FALSE),IF(VLOOKUP(H2991,'Cross-Page Data'!$D$4:$F$48,3,FALSE)="hydro",VLOOKUP(G2991,'Cross-Page Data'!$I$4:$J$19,2,FALSE),VLOOKUP(H2991,'Cross-Page Data'!$D$4:$F$48,3,FALSE)))))</f>
        <v/>
      </c>
      <c r="M2991" s="120">
        <f>IF(AND($P$2=FALSE,OR(F2991="Commercial NAICS Cogen",F2991="Industrial NAICS Cogen",F2991="NAICS-22 Cogen")),FALSE,IF(AND($P$3=FALSE,OR(F2991="Commercial NAICS Cogen",F2991="Commercial NAICS Non-Cogen",F2991="Industrial NAICS Cogen", F2991="industrial NAICS non-Cogen")),FALSE, TRUE))</f>
        <v/>
      </c>
    </row>
    <row r="2992">
      <c r="A2992" s="129" t="n">
        <v>54569</v>
      </c>
      <c r="B2992" s="130" t="inlineStr">
        <is>
          <t>Bayville Central Facility</t>
        </is>
      </c>
      <c r="C2992" s="130" t="inlineStr">
        <is>
          <t>Ocean County Utilities Auth</t>
        </is>
      </c>
      <c r="D2992" s="129" t="n">
        <v>13943</v>
      </c>
      <c r="E2992" s="130" t="inlineStr">
        <is>
          <t>NJ</t>
        </is>
      </c>
      <c r="F2992" s="130" t="inlineStr">
        <is>
          <t>Commercial NAICS Cogen</t>
        </is>
      </c>
      <c r="G2992" s="130" t="inlineStr">
        <is>
          <t>PV</t>
        </is>
      </c>
      <c r="H2992" s="130" t="inlineStr">
        <is>
          <t>SUN</t>
        </is>
      </c>
      <c r="I2992" s="130" t="inlineStr">
        <is>
          <t>SUN</t>
        </is>
      </c>
      <c r="J2992" s="131" t="n">
        <v>96</v>
      </c>
      <c r="K2992" s="129" t="n">
        <v>2020</v>
      </c>
      <c r="L2992" s="120">
        <f>IF(VLOOKUP(H2992,'Cross-Page Data'!$D$4:$F$48,3,FALSE)="natural gas",VLOOKUP(G2992,'Cross-Page Data'!$I$4:$J$19,2,FALSE),IF(VLOOKUP(H2992,'Cross-Page Data'!$D$4:$F$48,3,FALSE)="solar",IF(G2992="PV","solar PV","solar thermal"),IF(VLOOKUP(H2992,'Cross-Page Data'!$D$4:$F$48,3,FALSE)="wind",VLOOKUP(G2992,'Cross-Page Data'!$I$4:$J$19,2,FALSE),IF(VLOOKUP(H2992,'Cross-Page Data'!$D$4:$F$48,3,FALSE)="hydro",VLOOKUP(G2992,'Cross-Page Data'!$I$4:$J$19,2,FALSE),VLOOKUP(H2992,'Cross-Page Data'!$D$4:$F$48,3,FALSE)))))</f>
        <v/>
      </c>
      <c r="M2992" s="120">
        <f>IF(AND($P$2=FALSE,OR(F2992="Commercial NAICS Cogen",F2992="Industrial NAICS Cogen",F2992="NAICS-22 Cogen")),FALSE,IF(AND($P$3=FALSE,OR(F2992="Commercial NAICS Cogen",F2992="Commercial NAICS Non-Cogen",F2992="Industrial NAICS Cogen", F2992="industrial NAICS non-Cogen")),FALSE, TRUE))</f>
        <v/>
      </c>
    </row>
    <row r="2993">
      <c r="A2993" s="129" t="n">
        <v>54604</v>
      </c>
      <c r="B2993" s="130" t="inlineStr">
        <is>
          <t>Warner Lambert</t>
        </is>
      </c>
      <c r="C2993" s="130" t="inlineStr">
        <is>
          <t>University of Michigan NCampus Research</t>
        </is>
      </c>
      <c r="D2993" s="129" t="n">
        <v>56478</v>
      </c>
      <c r="E2993" s="130" t="inlineStr">
        <is>
          <t>MI</t>
        </is>
      </c>
      <c r="F2993" s="130" t="inlineStr">
        <is>
          <t>Commercial NAICS Cogen</t>
        </is>
      </c>
      <c r="G2993" s="130" t="inlineStr">
        <is>
          <t>GT</t>
        </is>
      </c>
      <c r="H2993" s="130" t="inlineStr">
        <is>
          <t>DFO</t>
        </is>
      </c>
      <c r="I2993" s="130" t="inlineStr">
        <is>
          <t>DFO</t>
        </is>
      </c>
      <c r="J2993" s="131" t="n">
        <v>0</v>
      </c>
      <c r="K2993" s="129" t="n">
        <v>2020</v>
      </c>
      <c r="L2993" s="120">
        <f>IF(VLOOKUP(H2993,'Cross-Page Data'!$D$4:$F$48,3,FALSE)="natural gas",VLOOKUP(G2993,'Cross-Page Data'!$I$4:$J$19,2,FALSE),IF(VLOOKUP(H2993,'Cross-Page Data'!$D$4:$F$48,3,FALSE)="solar",IF(G2993="PV","solar PV","solar thermal"),IF(VLOOKUP(H2993,'Cross-Page Data'!$D$4:$F$48,3,FALSE)="wind",VLOOKUP(G2993,'Cross-Page Data'!$I$4:$J$19,2,FALSE),IF(VLOOKUP(H2993,'Cross-Page Data'!$D$4:$F$48,3,FALSE)="hydro",VLOOKUP(G2993,'Cross-Page Data'!$I$4:$J$19,2,FALSE),VLOOKUP(H2993,'Cross-Page Data'!$D$4:$F$48,3,FALSE)))))</f>
        <v/>
      </c>
      <c r="M2993" s="120">
        <f>IF(AND($P$2=FALSE,OR(F2993="Commercial NAICS Cogen",F2993="Industrial NAICS Cogen",F2993="NAICS-22 Cogen")),FALSE,IF(AND($P$3=FALSE,OR(F2993="Commercial NAICS Cogen",F2993="Commercial NAICS Non-Cogen",F2993="Industrial NAICS Cogen", F2993="industrial NAICS non-Cogen")),FALSE, TRUE))</f>
        <v/>
      </c>
    </row>
    <row r="2994">
      <c r="A2994" s="129" t="n">
        <v>54604</v>
      </c>
      <c r="B2994" s="130" t="inlineStr">
        <is>
          <t>Warner Lambert</t>
        </is>
      </c>
      <c r="C2994" s="130" t="inlineStr">
        <is>
          <t>University of Michigan NCampus Research</t>
        </is>
      </c>
      <c r="D2994" s="129" t="n">
        <v>56478</v>
      </c>
      <c r="E2994" s="130" t="inlineStr">
        <is>
          <t>MI</t>
        </is>
      </c>
      <c r="F2994" s="130" t="inlineStr">
        <is>
          <t>Commercial NAICS Cogen</t>
        </is>
      </c>
      <c r="G2994" s="130" t="inlineStr">
        <is>
          <t>GT</t>
        </is>
      </c>
      <c r="H2994" s="130" t="inlineStr">
        <is>
          <t>NG</t>
        </is>
      </c>
      <c r="I2994" s="130" t="inlineStr">
        <is>
          <t>NG</t>
        </is>
      </c>
      <c r="J2994" s="131" t="n">
        <v>24121</v>
      </c>
      <c r="K2994" s="129" t="n">
        <v>2020</v>
      </c>
      <c r="L2994" s="120">
        <f>IF(VLOOKUP(H2994,'Cross-Page Data'!$D$4:$F$48,3,FALSE)="natural gas",VLOOKUP(G2994,'Cross-Page Data'!$I$4:$J$19,2,FALSE),IF(VLOOKUP(H2994,'Cross-Page Data'!$D$4:$F$48,3,FALSE)="solar",IF(G2994="PV","solar PV","solar thermal"),IF(VLOOKUP(H2994,'Cross-Page Data'!$D$4:$F$48,3,FALSE)="wind",VLOOKUP(G2994,'Cross-Page Data'!$I$4:$J$19,2,FALSE),IF(VLOOKUP(H2994,'Cross-Page Data'!$D$4:$F$48,3,FALSE)="hydro",VLOOKUP(G2994,'Cross-Page Data'!$I$4:$J$19,2,FALSE),VLOOKUP(H2994,'Cross-Page Data'!$D$4:$F$48,3,FALSE)))))</f>
        <v/>
      </c>
      <c r="M2994" s="120">
        <f>IF(AND($P$2=FALSE,OR(F2994="Commercial NAICS Cogen",F2994="Industrial NAICS Cogen",F2994="NAICS-22 Cogen")),FALSE,IF(AND($P$3=FALSE,OR(F2994="Commercial NAICS Cogen",F2994="Commercial NAICS Non-Cogen",F2994="Industrial NAICS Cogen", F2994="industrial NAICS non-Cogen")),FALSE, TRUE))</f>
        <v/>
      </c>
    </row>
    <row r="2995">
      <c r="A2995" s="129" t="n">
        <v>54604</v>
      </c>
      <c r="B2995" s="130" t="inlineStr">
        <is>
          <t>Warner Lambert</t>
        </is>
      </c>
      <c r="C2995" s="130" t="inlineStr">
        <is>
          <t>University of Michigan NCampus Research</t>
        </is>
      </c>
      <c r="D2995" s="129" t="n">
        <v>56478</v>
      </c>
      <c r="E2995" s="130" t="inlineStr">
        <is>
          <t>MI</t>
        </is>
      </c>
      <c r="F2995" s="130" t="inlineStr">
        <is>
          <t>Commercial NAICS Cogen</t>
        </is>
      </c>
      <c r="G2995" s="130" t="inlineStr">
        <is>
          <t>IC</t>
        </is>
      </c>
      <c r="H2995" s="130" t="inlineStr">
        <is>
          <t>DFO</t>
        </is>
      </c>
      <c r="I2995" s="130" t="inlineStr">
        <is>
          <t>DFO</t>
        </is>
      </c>
      <c r="J2995" s="131" t="n">
        <v>44</v>
      </c>
      <c r="K2995" s="129" t="n">
        <v>2020</v>
      </c>
      <c r="L2995" s="120">
        <f>IF(VLOOKUP(H2995,'Cross-Page Data'!$D$4:$F$48,3,FALSE)="natural gas",VLOOKUP(G2995,'Cross-Page Data'!$I$4:$J$19,2,FALSE),IF(VLOOKUP(H2995,'Cross-Page Data'!$D$4:$F$48,3,FALSE)="solar",IF(G2995="PV","solar PV","solar thermal"),IF(VLOOKUP(H2995,'Cross-Page Data'!$D$4:$F$48,3,FALSE)="wind",VLOOKUP(G2995,'Cross-Page Data'!$I$4:$J$19,2,FALSE),IF(VLOOKUP(H2995,'Cross-Page Data'!$D$4:$F$48,3,FALSE)="hydro",VLOOKUP(G2995,'Cross-Page Data'!$I$4:$J$19,2,FALSE),VLOOKUP(H2995,'Cross-Page Data'!$D$4:$F$48,3,FALSE)))))</f>
        <v/>
      </c>
      <c r="M2995" s="120">
        <f>IF(AND($P$2=FALSE,OR(F2995="Commercial NAICS Cogen",F2995="Industrial NAICS Cogen",F2995="NAICS-22 Cogen")),FALSE,IF(AND($P$3=FALSE,OR(F2995="Commercial NAICS Cogen",F2995="Commercial NAICS Non-Cogen",F2995="Industrial NAICS Cogen", F2995="industrial NAICS non-Cogen")),FALSE, TRUE))</f>
        <v/>
      </c>
    </row>
    <row r="2996">
      <c r="A2996" s="129" t="n">
        <v>54605</v>
      </c>
      <c r="B2996" s="130" t="inlineStr">
        <is>
          <t>Pratt &amp; Whitney</t>
        </is>
      </c>
      <c r="C2996" s="130" t="inlineStr">
        <is>
          <t>United Technologies</t>
        </is>
      </c>
      <c r="D2996" s="129" t="n">
        <v>21621</v>
      </c>
      <c r="E2996" s="130" t="inlineStr">
        <is>
          <t>CT</t>
        </is>
      </c>
      <c r="F2996" s="130" t="inlineStr">
        <is>
          <t>Industrial NAICS Cogen</t>
        </is>
      </c>
      <c r="G2996" s="130" t="inlineStr">
        <is>
          <t>GT</t>
        </is>
      </c>
      <c r="H2996" s="130" t="inlineStr">
        <is>
          <t>DFO</t>
        </is>
      </c>
      <c r="I2996" s="130" t="inlineStr">
        <is>
          <t>DFO</t>
        </is>
      </c>
      <c r="J2996" s="131" t="n">
        <v>0</v>
      </c>
      <c r="K2996" s="129" t="n">
        <v>2020</v>
      </c>
      <c r="L2996" s="120">
        <f>IF(VLOOKUP(H2996,'Cross-Page Data'!$D$4:$F$48,3,FALSE)="natural gas",VLOOKUP(G2996,'Cross-Page Data'!$I$4:$J$19,2,FALSE),IF(VLOOKUP(H2996,'Cross-Page Data'!$D$4:$F$48,3,FALSE)="solar",IF(G2996="PV","solar PV","solar thermal"),IF(VLOOKUP(H2996,'Cross-Page Data'!$D$4:$F$48,3,FALSE)="wind",VLOOKUP(G2996,'Cross-Page Data'!$I$4:$J$19,2,FALSE),IF(VLOOKUP(H2996,'Cross-Page Data'!$D$4:$F$48,3,FALSE)="hydro",VLOOKUP(G2996,'Cross-Page Data'!$I$4:$J$19,2,FALSE),VLOOKUP(H2996,'Cross-Page Data'!$D$4:$F$48,3,FALSE)))))</f>
        <v/>
      </c>
      <c r="M2996" s="120">
        <f>IF(AND($P$2=FALSE,OR(F2996="Commercial NAICS Cogen",F2996="Industrial NAICS Cogen",F2996="NAICS-22 Cogen")),FALSE,IF(AND($P$3=FALSE,OR(F2996="Commercial NAICS Cogen",F2996="Commercial NAICS Non-Cogen",F2996="Industrial NAICS Cogen", F2996="industrial NAICS non-Cogen")),FALSE, TRUE))</f>
        <v/>
      </c>
    </row>
    <row r="2997">
      <c r="A2997" s="129" t="n">
        <v>54605</v>
      </c>
      <c r="B2997" s="130" t="inlineStr">
        <is>
          <t>Pratt &amp; Whitney</t>
        </is>
      </c>
      <c r="C2997" s="130" t="inlineStr">
        <is>
          <t>United Technologies</t>
        </is>
      </c>
      <c r="D2997" s="129" t="n">
        <v>21621</v>
      </c>
      <c r="E2997" s="130" t="inlineStr">
        <is>
          <t>CT</t>
        </is>
      </c>
      <c r="F2997" s="130" t="inlineStr">
        <is>
          <t>Industrial NAICS Cogen</t>
        </is>
      </c>
      <c r="G2997" s="130" t="inlineStr">
        <is>
          <t>GT</t>
        </is>
      </c>
      <c r="H2997" s="130" t="inlineStr">
        <is>
          <t>JF</t>
        </is>
      </c>
      <c r="I2997" s="130" t="inlineStr">
        <is>
          <t>WOO</t>
        </is>
      </c>
      <c r="J2997" s="131" t="n">
        <v>0</v>
      </c>
      <c r="K2997" s="129" t="n">
        <v>2020</v>
      </c>
      <c r="L2997" s="120">
        <f>IF(VLOOKUP(H2997,'Cross-Page Data'!$D$4:$F$48,3,FALSE)="natural gas",VLOOKUP(G2997,'Cross-Page Data'!$I$4:$J$19,2,FALSE),IF(VLOOKUP(H2997,'Cross-Page Data'!$D$4:$F$48,3,FALSE)="solar",IF(G2997="PV","solar PV","solar thermal"),IF(VLOOKUP(H2997,'Cross-Page Data'!$D$4:$F$48,3,FALSE)="wind",VLOOKUP(G2997,'Cross-Page Data'!$I$4:$J$19,2,FALSE),IF(VLOOKUP(H2997,'Cross-Page Data'!$D$4:$F$48,3,FALSE)="hydro",VLOOKUP(G2997,'Cross-Page Data'!$I$4:$J$19,2,FALSE),VLOOKUP(H2997,'Cross-Page Data'!$D$4:$F$48,3,FALSE)))))</f>
        <v/>
      </c>
      <c r="M2997" s="120">
        <f>IF(AND($P$2=FALSE,OR(F2997="Commercial NAICS Cogen",F2997="Industrial NAICS Cogen",F2997="NAICS-22 Cogen")),FALSE,IF(AND($P$3=FALSE,OR(F2997="Commercial NAICS Cogen",F2997="Commercial NAICS Non-Cogen",F2997="Industrial NAICS Cogen", F2997="industrial NAICS non-Cogen")),FALSE, TRUE))</f>
        <v/>
      </c>
    </row>
    <row r="2998">
      <c r="A2998" s="129" t="n">
        <v>54605</v>
      </c>
      <c r="B2998" s="130" t="inlineStr">
        <is>
          <t>Pratt &amp; Whitney</t>
        </is>
      </c>
      <c r="C2998" s="130" t="inlineStr">
        <is>
          <t>United Technologies</t>
        </is>
      </c>
      <c r="D2998" s="129" t="n">
        <v>21621</v>
      </c>
      <c r="E2998" s="130" t="inlineStr">
        <is>
          <t>CT</t>
        </is>
      </c>
      <c r="F2998" s="130" t="inlineStr">
        <is>
          <t>Industrial NAICS Cogen</t>
        </is>
      </c>
      <c r="G2998" s="130" t="inlineStr">
        <is>
          <t>GT</t>
        </is>
      </c>
      <c r="H2998" s="130" t="inlineStr">
        <is>
          <t>NG</t>
        </is>
      </c>
      <c r="I2998" s="130" t="inlineStr">
        <is>
          <t>NG</t>
        </is>
      </c>
      <c r="J2998" s="131" t="n">
        <v>80842</v>
      </c>
      <c r="K2998" s="129" t="n">
        <v>2020</v>
      </c>
      <c r="L2998" s="120">
        <f>IF(VLOOKUP(H2998,'Cross-Page Data'!$D$4:$F$48,3,FALSE)="natural gas",VLOOKUP(G2998,'Cross-Page Data'!$I$4:$J$19,2,FALSE),IF(VLOOKUP(H2998,'Cross-Page Data'!$D$4:$F$48,3,FALSE)="solar",IF(G2998="PV","solar PV","solar thermal"),IF(VLOOKUP(H2998,'Cross-Page Data'!$D$4:$F$48,3,FALSE)="wind",VLOOKUP(G2998,'Cross-Page Data'!$I$4:$J$19,2,FALSE),IF(VLOOKUP(H2998,'Cross-Page Data'!$D$4:$F$48,3,FALSE)="hydro",VLOOKUP(G2998,'Cross-Page Data'!$I$4:$J$19,2,FALSE),VLOOKUP(H2998,'Cross-Page Data'!$D$4:$F$48,3,FALSE)))))</f>
        <v/>
      </c>
      <c r="M2998" s="120">
        <f>IF(AND($P$2=FALSE,OR(F2998="Commercial NAICS Cogen",F2998="Industrial NAICS Cogen",F2998="NAICS-22 Cogen")),FALSE,IF(AND($P$3=FALSE,OR(F2998="Commercial NAICS Cogen",F2998="Commercial NAICS Non-Cogen",F2998="Industrial NAICS Cogen", F2998="industrial NAICS non-Cogen")),FALSE, TRUE))</f>
        <v/>
      </c>
    </row>
    <row r="2999">
      <c r="A2999" s="129" t="n">
        <v>54624</v>
      </c>
      <c r="B2999" s="130" t="inlineStr">
        <is>
          <t>South District Wastewater Treatment Plt</t>
        </is>
      </c>
      <c r="C2999" s="130" t="inlineStr">
        <is>
          <t>Miami Dade Water &amp; Sewer Dept</t>
        </is>
      </c>
      <c r="D2999" s="129" t="n">
        <v>12411</v>
      </c>
      <c r="E2999" s="130" t="inlineStr">
        <is>
          <t>FL</t>
        </is>
      </c>
      <c r="F2999" s="130" t="inlineStr">
        <is>
          <t>Commercial NAICS Cogen</t>
        </is>
      </c>
      <c r="G2999" s="130" t="inlineStr">
        <is>
          <t>IC</t>
        </is>
      </c>
      <c r="H2999" s="130" t="inlineStr">
        <is>
          <t>LFG</t>
        </is>
      </c>
      <c r="I2999" s="130" t="inlineStr">
        <is>
          <t>MLG</t>
        </is>
      </c>
      <c r="J2999" s="131" t="n">
        <v>8.992000000000001</v>
      </c>
      <c r="K2999" s="129" t="n">
        <v>2020</v>
      </c>
      <c r="L2999" s="120">
        <f>IF(VLOOKUP(H2999,'Cross-Page Data'!$D$4:$F$48,3,FALSE)="natural gas",VLOOKUP(G2999,'Cross-Page Data'!$I$4:$J$19,2,FALSE),IF(VLOOKUP(H2999,'Cross-Page Data'!$D$4:$F$48,3,FALSE)="solar",IF(G2999="PV","solar PV","solar thermal"),IF(VLOOKUP(H2999,'Cross-Page Data'!$D$4:$F$48,3,FALSE)="wind",VLOOKUP(G2999,'Cross-Page Data'!$I$4:$J$19,2,FALSE),IF(VLOOKUP(H2999,'Cross-Page Data'!$D$4:$F$48,3,FALSE)="hydro",VLOOKUP(G2999,'Cross-Page Data'!$I$4:$J$19,2,FALSE),VLOOKUP(H2999,'Cross-Page Data'!$D$4:$F$48,3,FALSE)))))</f>
        <v/>
      </c>
      <c r="M2999" s="120">
        <f>IF(AND($P$2=FALSE,OR(F2999="Commercial NAICS Cogen",F2999="Industrial NAICS Cogen",F2999="NAICS-22 Cogen")),FALSE,IF(AND($P$3=FALSE,OR(F2999="Commercial NAICS Cogen",F2999="Commercial NAICS Non-Cogen",F2999="Industrial NAICS Cogen", F2999="industrial NAICS non-Cogen")),FALSE, TRUE))</f>
        <v/>
      </c>
    </row>
    <row r="3000">
      <c r="A3000" s="129" t="n">
        <v>54624</v>
      </c>
      <c r="B3000" s="130" t="inlineStr">
        <is>
          <t>South District Wastewater Treatment Plt</t>
        </is>
      </c>
      <c r="C3000" s="130" t="inlineStr">
        <is>
          <t>Miami Dade Water &amp; Sewer Dept</t>
        </is>
      </c>
      <c r="D3000" s="129" t="n">
        <v>12411</v>
      </c>
      <c r="E3000" s="130" t="inlineStr">
        <is>
          <t>FL</t>
        </is>
      </c>
      <c r="F3000" s="130" t="inlineStr">
        <is>
          <t>Commercial NAICS Cogen</t>
        </is>
      </c>
      <c r="G3000" s="130" t="inlineStr">
        <is>
          <t>IC</t>
        </is>
      </c>
      <c r="H3000" s="130" t="inlineStr">
        <is>
          <t>NG</t>
        </is>
      </c>
      <c r="I3000" s="130" t="inlineStr">
        <is>
          <t>NG</t>
        </is>
      </c>
      <c r="J3000" s="131" t="n">
        <v>5491.961</v>
      </c>
      <c r="K3000" s="129" t="n">
        <v>2020</v>
      </c>
      <c r="L3000" s="120">
        <f>IF(VLOOKUP(H3000,'Cross-Page Data'!$D$4:$F$48,3,FALSE)="natural gas",VLOOKUP(G3000,'Cross-Page Data'!$I$4:$J$19,2,FALSE),IF(VLOOKUP(H3000,'Cross-Page Data'!$D$4:$F$48,3,FALSE)="solar",IF(G3000="PV","solar PV","solar thermal"),IF(VLOOKUP(H3000,'Cross-Page Data'!$D$4:$F$48,3,FALSE)="wind",VLOOKUP(G3000,'Cross-Page Data'!$I$4:$J$19,2,FALSE),IF(VLOOKUP(H3000,'Cross-Page Data'!$D$4:$F$48,3,FALSE)="hydro",VLOOKUP(G3000,'Cross-Page Data'!$I$4:$J$19,2,FALSE),VLOOKUP(H3000,'Cross-Page Data'!$D$4:$F$48,3,FALSE)))))</f>
        <v/>
      </c>
      <c r="M3000" s="120">
        <f>IF(AND($P$2=FALSE,OR(F3000="Commercial NAICS Cogen",F3000="Industrial NAICS Cogen",F3000="NAICS-22 Cogen")),FALSE,IF(AND($P$3=FALSE,OR(F3000="Commercial NAICS Cogen",F3000="Commercial NAICS Non-Cogen",F3000="Industrial NAICS Cogen", F3000="industrial NAICS non-Cogen")),FALSE, TRUE))</f>
        <v/>
      </c>
    </row>
    <row r="3001">
      <c r="A3001" s="129" t="n">
        <v>54624</v>
      </c>
      <c r="B3001" s="130" t="inlineStr">
        <is>
          <t>South District Wastewater Treatment Plt</t>
        </is>
      </c>
      <c r="C3001" s="130" t="inlineStr">
        <is>
          <t>Miami Dade Water &amp; Sewer Dept</t>
        </is>
      </c>
      <c r="D3001" s="129" t="n">
        <v>12411</v>
      </c>
      <c r="E3001" s="130" t="inlineStr">
        <is>
          <t>FL</t>
        </is>
      </c>
      <c r="F3001" s="130" t="inlineStr">
        <is>
          <t>Commercial NAICS Cogen</t>
        </is>
      </c>
      <c r="G3001" s="130" t="inlineStr">
        <is>
          <t>IC</t>
        </is>
      </c>
      <c r="H3001" s="130" t="inlineStr">
        <is>
          <t>OBG</t>
        </is>
      </c>
      <c r="I3001" s="130" t="inlineStr">
        <is>
          <t>ORW</t>
        </is>
      </c>
      <c r="J3001" s="131" t="n">
        <v>16217.047</v>
      </c>
      <c r="K3001" s="129" t="n">
        <v>2020</v>
      </c>
      <c r="L3001" s="120">
        <f>IF(VLOOKUP(H3001,'Cross-Page Data'!$D$4:$F$48,3,FALSE)="natural gas",VLOOKUP(G3001,'Cross-Page Data'!$I$4:$J$19,2,FALSE),IF(VLOOKUP(H3001,'Cross-Page Data'!$D$4:$F$48,3,FALSE)="solar",IF(G3001="PV","solar PV","solar thermal"),IF(VLOOKUP(H3001,'Cross-Page Data'!$D$4:$F$48,3,FALSE)="wind",VLOOKUP(G3001,'Cross-Page Data'!$I$4:$J$19,2,FALSE),IF(VLOOKUP(H3001,'Cross-Page Data'!$D$4:$F$48,3,FALSE)="hydro",VLOOKUP(G3001,'Cross-Page Data'!$I$4:$J$19,2,FALSE),VLOOKUP(H3001,'Cross-Page Data'!$D$4:$F$48,3,FALSE)))))</f>
        <v/>
      </c>
      <c r="M3001" s="120">
        <f>IF(AND($P$2=FALSE,OR(F3001="Commercial NAICS Cogen",F3001="Industrial NAICS Cogen",F3001="NAICS-22 Cogen")),FALSE,IF(AND($P$3=FALSE,OR(F3001="Commercial NAICS Cogen",F3001="Commercial NAICS Non-Cogen",F3001="Industrial NAICS Cogen", F3001="industrial NAICS non-Cogen")),FALSE, TRUE))</f>
        <v/>
      </c>
    </row>
    <row r="3002">
      <c r="A3002" s="129" t="n">
        <v>54625</v>
      </c>
      <c r="B3002" s="130" t="inlineStr">
        <is>
          <t>Covanta Plymouth Renewable Energy</t>
        </is>
      </c>
      <c r="C3002" s="130" t="inlineStr">
        <is>
          <t>Covanta Plymouth Renewable Energy L P</t>
        </is>
      </c>
      <c r="D3002" s="129" t="n">
        <v>56646</v>
      </c>
      <c r="E3002" s="130" t="inlineStr">
        <is>
          <t>PA</t>
        </is>
      </c>
      <c r="F3002" s="130" t="inlineStr">
        <is>
          <t>Commercial NAICS Non-Cogen</t>
        </is>
      </c>
      <c r="G3002" s="130" t="inlineStr">
        <is>
          <t>ST</t>
        </is>
      </c>
      <c r="H3002" s="130" t="inlineStr">
        <is>
          <t>DFO</t>
        </is>
      </c>
      <c r="I3002" s="130" t="inlineStr">
        <is>
          <t>DFO</t>
        </is>
      </c>
      <c r="J3002" s="131" t="n">
        <v>2829.813</v>
      </c>
      <c r="K3002" s="129" t="n">
        <v>2020</v>
      </c>
      <c r="L3002" s="120">
        <f>IF(VLOOKUP(H3002,'Cross-Page Data'!$D$4:$F$48,3,FALSE)="natural gas",VLOOKUP(G3002,'Cross-Page Data'!$I$4:$J$19,2,FALSE),IF(VLOOKUP(H3002,'Cross-Page Data'!$D$4:$F$48,3,FALSE)="solar",IF(G3002="PV","solar PV","solar thermal"),IF(VLOOKUP(H3002,'Cross-Page Data'!$D$4:$F$48,3,FALSE)="wind",VLOOKUP(G3002,'Cross-Page Data'!$I$4:$J$19,2,FALSE),IF(VLOOKUP(H3002,'Cross-Page Data'!$D$4:$F$48,3,FALSE)="hydro",VLOOKUP(G3002,'Cross-Page Data'!$I$4:$J$19,2,FALSE),VLOOKUP(H3002,'Cross-Page Data'!$D$4:$F$48,3,FALSE)))))</f>
        <v/>
      </c>
      <c r="M3002" s="120">
        <f>IF(AND($P$2=FALSE,OR(F3002="Commercial NAICS Cogen",F3002="Industrial NAICS Cogen",F3002="NAICS-22 Cogen")),FALSE,IF(AND($P$3=FALSE,OR(F3002="Commercial NAICS Cogen",F3002="Commercial NAICS Non-Cogen",F3002="Industrial NAICS Cogen", F3002="industrial NAICS non-Cogen")),FALSE, TRUE))</f>
        <v/>
      </c>
    </row>
    <row r="3003">
      <c r="A3003" s="129" t="n">
        <v>54625</v>
      </c>
      <c r="B3003" s="130" t="inlineStr">
        <is>
          <t>Covanta Plymouth Renewable Energy</t>
        </is>
      </c>
      <c r="C3003" s="130" t="inlineStr">
        <is>
          <t>Covanta Plymouth Renewable Energy L P</t>
        </is>
      </c>
      <c r="D3003" s="129" t="n">
        <v>56646</v>
      </c>
      <c r="E3003" s="130" t="inlineStr">
        <is>
          <t>PA</t>
        </is>
      </c>
      <c r="F3003" s="130" t="inlineStr">
        <is>
          <t>Commercial NAICS Non-Cogen</t>
        </is>
      </c>
      <c r="G3003" s="130" t="inlineStr">
        <is>
          <t>ST</t>
        </is>
      </c>
      <c r="H3003" s="130" t="inlineStr">
        <is>
          <t>MSB</t>
        </is>
      </c>
      <c r="I3003" s="130" t="inlineStr">
        <is>
          <t>MLG</t>
        </is>
      </c>
      <c r="J3003" s="131" t="n">
        <v>87595.071</v>
      </c>
      <c r="K3003" s="129" t="n">
        <v>2020</v>
      </c>
      <c r="L3003" s="120">
        <f>IF(VLOOKUP(H3003,'Cross-Page Data'!$D$4:$F$48,3,FALSE)="natural gas",VLOOKUP(G3003,'Cross-Page Data'!$I$4:$J$19,2,FALSE),IF(VLOOKUP(H3003,'Cross-Page Data'!$D$4:$F$48,3,FALSE)="solar",IF(G3003="PV","solar PV","solar thermal"),IF(VLOOKUP(H3003,'Cross-Page Data'!$D$4:$F$48,3,FALSE)="wind",VLOOKUP(G3003,'Cross-Page Data'!$I$4:$J$19,2,FALSE),IF(VLOOKUP(H3003,'Cross-Page Data'!$D$4:$F$48,3,FALSE)="hydro",VLOOKUP(G3003,'Cross-Page Data'!$I$4:$J$19,2,FALSE),VLOOKUP(H3003,'Cross-Page Data'!$D$4:$F$48,3,FALSE)))))</f>
        <v/>
      </c>
      <c r="M3003" s="120">
        <f>IF(AND($P$2=FALSE,OR(F3003="Commercial NAICS Cogen",F3003="Industrial NAICS Cogen",F3003="NAICS-22 Cogen")),FALSE,IF(AND($P$3=FALSE,OR(F3003="Commercial NAICS Cogen",F3003="Commercial NAICS Non-Cogen",F3003="Industrial NAICS Cogen", F3003="industrial NAICS non-Cogen")),FALSE, TRUE))</f>
        <v/>
      </c>
    </row>
    <row r="3004">
      <c r="A3004" s="129" t="n">
        <v>54625</v>
      </c>
      <c r="B3004" s="130" t="inlineStr">
        <is>
          <t>Covanta Plymouth Renewable Energy</t>
        </is>
      </c>
      <c r="C3004" s="130" t="inlineStr">
        <is>
          <t>Covanta Plymouth Renewable Energy L P</t>
        </is>
      </c>
      <c r="D3004" s="129" t="n">
        <v>56646</v>
      </c>
      <c r="E3004" s="130" t="inlineStr">
        <is>
          <t>PA</t>
        </is>
      </c>
      <c r="F3004" s="130" t="inlineStr">
        <is>
          <t>Commercial NAICS Non-Cogen</t>
        </is>
      </c>
      <c r="G3004" s="130" t="inlineStr">
        <is>
          <t>ST</t>
        </is>
      </c>
      <c r="H3004" s="130" t="inlineStr">
        <is>
          <t>MSN</t>
        </is>
      </c>
      <c r="I3004" s="130" t="inlineStr">
        <is>
          <t>OTH</t>
        </is>
      </c>
      <c r="J3004" s="131" t="n">
        <v>107064.12</v>
      </c>
      <c r="K3004" s="129" t="n">
        <v>2020</v>
      </c>
      <c r="L3004" s="120">
        <f>IF(VLOOKUP(H3004,'Cross-Page Data'!$D$4:$F$48,3,FALSE)="natural gas",VLOOKUP(G3004,'Cross-Page Data'!$I$4:$J$19,2,FALSE),IF(VLOOKUP(H3004,'Cross-Page Data'!$D$4:$F$48,3,FALSE)="solar",IF(G3004="PV","solar PV","solar thermal"),IF(VLOOKUP(H3004,'Cross-Page Data'!$D$4:$F$48,3,FALSE)="wind",VLOOKUP(G3004,'Cross-Page Data'!$I$4:$J$19,2,FALSE),IF(VLOOKUP(H3004,'Cross-Page Data'!$D$4:$F$48,3,FALSE)="hydro",VLOOKUP(G3004,'Cross-Page Data'!$I$4:$J$19,2,FALSE),VLOOKUP(H3004,'Cross-Page Data'!$D$4:$F$48,3,FALSE)))))</f>
        <v/>
      </c>
      <c r="M3004" s="120">
        <f>IF(AND($P$2=FALSE,OR(F3004="Commercial NAICS Cogen",F3004="Industrial NAICS Cogen",F3004="NAICS-22 Cogen")),FALSE,IF(AND($P$3=FALSE,OR(F3004="Commercial NAICS Cogen",F3004="Commercial NAICS Non-Cogen",F3004="Industrial NAICS Cogen", F3004="industrial NAICS non-Cogen")),FALSE, TRUE))</f>
        <v/>
      </c>
    </row>
    <row r="3005">
      <c r="A3005" s="129" t="n">
        <v>54627</v>
      </c>
      <c r="B3005" s="130" t="inlineStr">
        <is>
          <t>Okeelanta Cogeneration</t>
        </is>
      </c>
      <c r="C3005" s="130" t="inlineStr">
        <is>
          <t>New Hope Power Company</t>
        </is>
      </c>
      <c r="D3005" s="129" t="n">
        <v>13492</v>
      </c>
      <c r="E3005" s="130" t="inlineStr">
        <is>
          <t>FL</t>
        </is>
      </c>
      <c r="F3005" s="130" t="inlineStr">
        <is>
          <t>NAICS-22 Cogen</t>
        </is>
      </c>
      <c r="G3005" s="130" t="inlineStr">
        <is>
          <t>ST</t>
        </is>
      </c>
      <c r="H3005" s="130" t="inlineStr">
        <is>
          <t>AB</t>
        </is>
      </c>
      <c r="I3005" s="130" t="inlineStr">
        <is>
          <t>ORW</t>
        </is>
      </c>
      <c r="J3005" s="131" t="n">
        <v>37735.26</v>
      </c>
      <c r="K3005" s="129" t="n">
        <v>2020</v>
      </c>
      <c r="L3005" s="120">
        <f>IF(VLOOKUP(H3005,'Cross-Page Data'!$D$4:$F$48,3,FALSE)="natural gas",VLOOKUP(G3005,'Cross-Page Data'!$I$4:$J$19,2,FALSE),IF(VLOOKUP(H3005,'Cross-Page Data'!$D$4:$F$48,3,FALSE)="solar",IF(G3005="PV","solar PV","solar thermal"),IF(VLOOKUP(H3005,'Cross-Page Data'!$D$4:$F$48,3,FALSE)="wind",VLOOKUP(G3005,'Cross-Page Data'!$I$4:$J$19,2,FALSE),IF(VLOOKUP(H3005,'Cross-Page Data'!$D$4:$F$48,3,FALSE)="hydro",VLOOKUP(G3005,'Cross-Page Data'!$I$4:$J$19,2,FALSE),VLOOKUP(H3005,'Cross-Page Data'!$D$4:$F$48,3,FALSE)))))</f>
        <v/>
      </c>
      <c r="M3005" s="120">
        <f>IF(AND($P$2=FALSE,OR(F3005="Commercial NAICS Cogen",F3005="Industrial NAICS Cogen",F3005="NAICS-22 Cogen")),FALSE,IF(AND($P$3=FALSE,OR(F3005="Commercial NAICS Cogen",F3005="Commercial NAICS Non-Cogen",F3005="Industrial NAICS Cogen", F3005="industrial NAICS non-Cogen")),FALSE, TRUE))</f>
        <v/>
      </c>
    </row>
    <row r="3006">
      <c r="A3006" s="129" t="n">
        <v>54627</v>
      </c>
      <c r="B3006" s="130" t="inlineStr">
        <is>
          <t>Okeelanta Cogeneration</t>
        </is>
      </c>
      <c r="C3006" s="130" t="inlineStr">
        <is>
          <t>New Hope Power Company</t>
        </is>
      </c>
      <c r="D3006" s="129" t="n">
        <v>13492</v>
      </c>
      <c r="E3006" s="130" t="inlineStr">
        <is>
          <t>FL</t>
        </is>
      </c>
      <c r="F3006" s="130" t="inlineStr">
        <is>
          <t>NAICS-22 Cogen</t>
        </is>
      </c>
      <c r="G3006" s="130" t="inlineStr">
        <is>
          <t>ST</t>
        </is>
      </c>
      <c r="H3006" s="130" t="inlineStr">
        <is>
          <t>DFO</t>
        </is>
      </c>
      <c r="I3006" s="130" t="inlineStr">
        <is>
          <t>DFO</t>
        </is>
      </c>
      <c r="J3006" s="131" t="n">
        <v>0</v>
      </c>
      <c r="K3006" s="129" t="n">
        <v>2020</v>
      </c>
      <c r="L3006" s="120">
        <f>IF(VLOOKUP(H3006,'Cross-Page Data'!$D$4:$F$48,3,FALSE)="natural gas",VLOOKUP(G3006,'Cross-Page Data'!$I$4:$J$19,2,FALSE),IF(VLOOKUP(H3006,'Cross-Page Data'!$D$4:$F$48,3,FALSE)="solar",IF(G3006="PV","solar PV","solar thermal"),IF(VLOOKUP(H3006,'Cross-Page Data'!$D$4:$F$48,3,FALSE)="wind",VLOOKUP(G3006,'Cross-Page Data'!$I$4:$J$19,2,FALSE),IF(VLOOKUP(H3006,'Cross-Page Data'!$D$4:$F$48,3,FALSE)="hydro",VLOOKUP(G3006,'Cross-Page Data'!$I$4:$J$19,2,FALSE),VLOOKUP(H3006,'Cross-Page Data'!$D$4:$F$48,3,FALSE)))))</f>
        <v/>
      </c>
      <c r="M3006" s="120">
        <f>IF(AND($P$2=FALSE,OR(F3006="Commercial NAICS Cogen",F3006="Industrial NAICS Cogen",F3006="NAICS-22 Cogen")),FALSE,IF(AND($P$3=FALSE,OR(F3006="Commercial NAICS Cogen",F3006="Commercial NAICS Non-Cogen",F3006="Industrial NAICS Cogen", F3006="industrial NAICS non-Cogen")),FALSE, TRUE))</f>
        <v/>
      </c>
    </row>
    <row r="3007">
      <c r="A3007" s="129" t="n">
        <v>54627</v>
      </c>
      <c r="B3007" s="130" t="inlineStr">
        <is>
          <t>Okeelanta Cogeneration</t>
        </is>
      </c>
      <c r="C3007" s="130" t="inlineStr">
        <is>
          <t>New Hope Power Company</t>
        </is>
      </c>
      <c r="D3007" s="129" t="n">
        <v>13492</v>
      </c>
      <c r="E3007" s="130" t="inlineStr">
        <is>
          <t>FL</t>
        </is>
      </c>
      <c r="F3007" s="130" t="inlineStr">
        <is>
          <t>NAICS-22 Cogen</t>
        </is>
      </c>
      <c r="G3007" s="130" t="inlineStr">
        <is>
          <t>ST</t>
        </is>
      </c>
      <c r="H3007" s="130" t="inlineStr">
        <is>
          <t>NG</t>
        </is>
      </c>
      <c r="I3007" s="130" t="inlineStr">
        <is>
          <t>NG</t>
        </is>
      </c>
      <c r="J3007" s="131" t="n">
        <v>4588.927</v>
      </c>
      <c r="K3007" s="129" t="n">
        <v>2020</v>
      </c>
      <c r="L3007" s="120">
        <f>IF(VLOOKUP(H3007,'Cross-Page Data'!$D$4:$F$48,3,FALSE)="natural gas",VLOOKUP(G3007,'Cross-Page Data'!$I$4:$J$19,2,FALSE),IF(VLOOKUP(H3007,'Cross-Page Data'!$D$4:$F$48,3,FALSE)="solar",IF(G3007="PV","solar PV","solar thermal"),IF(VLOOKUP(H3007,'Cross-Page Data'!$D$4:$F$48,3,FALSE)="wind",VLOOKUP(G3007,'Cross-Page Data'!$I$4:$J$19,2,FALSE),IF(VLOOKUP(H3007,'Cross-Page Data'!$D$4:$F$48,3,FALSE)="hydro",VLOOKUP(G3007,'Cross-Page Data'!$I$4:$J$19,2,FALSE),VLOOKUP(H3007,'Cross-Page Data'!$D$4:$F$48,3,FALSE)))))</f>
        <v/>
      </c>
      <c r="M3007" s="120">
        <f>IF(AND($P$2=FALSE,OR(F3007="Commercial NAICS Cogen",F3007="Industrial NAICS Cogen",F3007="NAICS-22 Cogen")),FALSE,IF(AND($P$3=FALSE,OR(F3007="Commercial NAICS Cogen",F3007="Commercial NAICS Non-Cogen",F3007="Industrial NAICS Cogen", F3007="industrial NAICS non-Cogen")),FALSE, TRUE))</f>
        <v/>
      </c>
    </row>
    <row r="3008">
      <c r="A3008" s="129" t="n">
        <v>54627</v>
      </c>
      <c r="B3008" s="130" t="inlineStr">
        <is>
          <t>Okeelanta Cogeneration</t>
        </is>
      </c>
      <c r="C3008" s="130" t="inlineStr">
        <is>
          <t>New Hope Power Company</t>
        </is>
      </c>
      <c r="D3008" s="129" t="n">
        <v>13492</v>
      </c>
      <c r="E3008" s="130" t="inlineStr">
        <is>
          <t>FL</t>
        </is>
      </c>
      <c r="F3008" s="130" t="inlineStr">
        <is>
          <t>NAICS-22 Cogen</t>
        </is>
      </c>
      <c r="G3008" s="130" t="inlineStr">
        <is>
          <t>ST</t>
        </is>
      </c>
      <c r="H3008" s="130" t="inlineStr">
        <is>
          <t>WDS</t>
        </is>
      </c>
      <c r="I3008" s="130" t="inlineStr">
        <is>
          <t>WWW</t>
        </is>
      </c>
      <c r="J3008" s="131" t="n">
        <v>0</v>
      </c>
      <c r="K3008" s="129" t="n">
        <v>2020</v>
      </c>
      <c r="L3008" s="120">
        <f>IF(VLOOKUP(H3008,'Cross-Page Data'!$D$4:$F$48,3,FALSE)="natural gas",VLOOKUP(G3008,'Cross-Page Data'!$I$4:$J$19,2,FALSE),IF(VLOOKUP(H3008,'Cross-Page Data'!$D$4:$F$48,3,FALSE)="solar",IF(G3008="PV","solar PV","solar thermal"),IF(VLOOKUP(H3008,'Cross-Page Data'!$D$4:$F$48,3,FALSE)="wind",VLOOKUP(G3008,'Cross-Page Data'!$I$4:$J$19,2,FALSE),IF(VLOOKUP(H3008,'Cross-Page Data'!$D$4:$F$48,3,FALSE)="hydro",VLOOKUP(G3008,'Cross-Page Data'!$I$4:$J$19,2,FALSE),VLOOKUP(H3008,'Cross-Page Data'!$D$4:$F$48,3,FALSE)))))</f>
        <v/>
      </c>
      <c r="M3008" s="120">
        <f>IF(AND($P$2=FALSE,OR(F3008="Commercial NAICS Cogen",F3008="Industrial NAICS Cogen",F3008="NAICS-22 Cogen")),FALSE,IF(AND($P$3=FALSE,OR(F3008="Commercial NAICS Cogen",F3008="Commercial NAICS Non-Cogen",F3008="Industrial NAICS Cogen", F3008="industrial NAICS non-Cogen")),FALSE, TRUE))</f>
        <v/>
      </c>
    </row>
    <row r="3009">
      <c r="A3009" s="129" t="n">
        <v>54630</v>
      </c>
      <c r="B3009" s="130" t="inlineStr">
        <is>
          <t>American Gypsum Cogeneration</t>
        </is>
      </c>
      <c r="C3009" s="130" t="inlineStr">
        <is>
          <t>Eagle Materials Co LLC</t>
        </is>
      </c>
      <c r="D3009" s="129" t="n">
        <v>54839</v>
      </c>
      <c r="E3009" s="130" t="inlineStr">
        <is>
          <t>CO</t>
        </is>
      </c>
      <c r="F3009" s="130" t="inlineStr">
        <is>
          <t>Industrial NAICS Cogen</t>
        </is>
      </c>
      <c r="G3009" s="130" t="inlineStr">
        <is>
          <t>GT</t>
        </is>
      </c>
      <c r="H3009" s="130" t="inlineStr">
        <is>
          <t>NG</t>
        </is>
      </c>
      <c r="I3009" s="130" t="inlineStr">
        <is>
          <t>NG</t>
        </is>
      </c>
      <c r="J3009" s="131" t="n">
        <v>20811</v>
      </c>
      <c r="K3009" s="129" t="n">
        <v>2020</v>
      </c>
      <c r="L3009" s="120">
        <f>IF(VLOOKUP(H3009,'Cross-Page Data'!$D$4:$F$48,3,FALSE)="natural gas",VLOOKUP(G3009,'Cross-Page Data'!$I$4:$J$19,2,FALSE),IF(VLOOKUP(H3009,'Cross-Page Data'!$D$4:$F$48,3,FALSE)="solar",IF(G3009="PV","solar PV","solar thermal"),IF(VLOOKUP(H3009,'Cross-Page Data'!$D$4:$F$48,3,FALSE)="wind",VLOOKUP(G3009,'Cross-Page Data'!$I$4:$J$19,2,FALSE),IF(VLOOKUP(H3009,'Cross-Page Data'!$D$4:$F$48,3,FALSE)="hydro",VLOOKUP(G3009,'Cross-Page Data'!$I$4:$J$19,2,FALSE),VLOOKUP(H3009,'Cross-Page Data'!$D$4:$F$48,3,FALSE)))))</f>
        <v/>
      </c>
      <c r="M3009" s="120">
        <f>IF(AND($P$2=FALSE,OR(F3009="Commercial NAICS Cogen",F3009="Industrial NAICS Cogen",F3009="NAICS-22 Cogen")),FALSE,IF(AND($P$3=FALSE,OR(F3009="Commercial NAICS Cogen",F3009="Commercial NAICS Non-Cogen",F3009="Industrial NAICS Cogen", F3009="industrial NAICS non-Cogen")),FALSE, TRUE))</f>
        <v/>
      </c>
    </row>
    <row r="3010">
      <c r="A3010" s="129" t="n">
        <v>54630</v>
      </c>
      <c r="B3010" s="130" t="inlineStr">
        <is>
          <t>American Gypsum Cogeneration</t>
        </is>
      </c>
      <c r="C3010" s="130" t="inlineStr">
        <is>
          <t>Eagle Materials Co LLC</t>
        </is>
      </c>
      <c r="D3010" s="129" t="n">
        <v>54839</v>
      </c>
      <c r="E3010" s="130" t="inlineStr">
        <is>
          <t>CO</t>
        </is>
      </c>
      <c r="F3010" s="130" t="inlineStr">
        <is>
          <t>Industrial NAICS Cogen</t>
        </is>
      </c>
      <c r="G3010" s="130" t="inlineStr">
        <is>
          <t>IC</t>
        </is>
      </c>
      <c r="H3010" s="130" t="inlineStr">
        <is>
          <t>DFO</t>
        </is>
      </c>
      <c r="I3010" s="130" t="inlineStr">
        <is>
          <t>DFO</t>
        </is>
      </c>
      <c r="J3010" s="131" t="n">
        <v>45</v>
      </c>
      <c r="K3010" s="129" t="n">
        <v>2020</v>
      </c>
      <c r="L3010" s="120">
        <f>IF(VLOOKUP(H3010,'Cross-Page Data'!$D$4:$F$48,3,FALSE)="natural gas",VLOOKUP(G3010,'Cross-Page Data'!$I$4:$J$19,2,FALSE),IF(VLOOKUP(H3010,'Cross-Page Data'!$D$4:$F$48,3,FALSE)="solar",IF(G3010="PV","solar PV","solar thermal"),IF(VLOOKUP(H3010,'Cross-Page Data'!$D$4:$F$48,3,FALSE)="wind",VLOOKUP(G3010,'Cross-Page Data'!$I$4:$J$19,2,FALSE),IF(VLOOKUP(H3010,'Cross-Page Data'!$D$4:$F$48,3,FALSE)="hydro",VLOOKUP(G3010,'Cross-Page Data'!$I$4:$J$19,2,FALSE),VLOOKUP(H3010,'Cross-Page Data'!$D$4:$F$48,3,FALSE)))))</f>
        <v/>
      </c>
      <c r="M3010" s="120">
        <f>IF(AND($P$2=FALSE,OR(F3010="Commercial NAICS Cogen",F3010="Industrial NAICS Cogen",F3010="NAICS-22 Cogen")),FALSE,IF(AND($P$3=FALSE,OR(F3010="Commercial NAICS Cogen",F3010="Commercial NAICS Non-Cogen",F3010="Industrial NAICS Cogen", F3010="industrial NAICS non-Cogen")),FALSE, TRUE))</f>
        <v/>
      </c>
    </row>
    <row r="3011">
      <c r="A3011" s="129" t="n">
        <v>54634</v>
      </c>
      <c r="B3011" s="130" t="inlineStr">
        <is>
          <t>St Nicholas Cogen Project</t>
        </is>
      </c>
      <c r="C3011" s="130" t="inlineStr">
        <is>
          <t>Schuylkill Energy Resource Inc</t>
        </is>
      </c>
      <c r="D3011" s="129" t="n">
        <v>16793</v>
      </c>
      <c r="E3011" s="130" t="inlineStr">
        <is>
          <t>PA</t>
        </is>
      </c>
      <c r="F3011" s="130" t="inlineStr">
        <is>
          <t>NAICS-22 Cogen</t>
        </is>
      </c>
      <c r="G3011" s="130" t="inlineStr">
        <is>
          <t>ST</t>
        </is>
      </c>
      <c r="H3011" s="130" t="inlineStr">
        <is>
          <t>DFO</t>
        </is>
      </c>
      <c r="I3011" s="130" t="inlineStr">
        <is>
          <t>DFO</t>
        </is>
      </c>
      <c r="J3011" s="131" t="n">
        <v>2245.943</v>
      </c>
      <c r="K3011" s="129" t="n">
        <v>2020</v>
      </c>
      <c r="L3011" s="120">
        <f>IF(VLOOKUP(H3011,'Cross-Page Data'!$D$4:$F$48,3,FALSE)="natural gas",VLOOKUP(G3011,'Cross-Page Data'!$I$4:$J$19,2,FALSE),IF(VLOOKUP(H3011,'Cross-Page Data'!$D$4:$F$48,3,FALSE)="solar",IF(G3011="PV","solar PV","solar thermal"),IF(VLOOKUP(H3011,'Cross-Page Data'!$D$4:$F$48,3,FALSE)="wind",VLOOKUP(G3011,'Cross-Page Data'!$I$4:$J$19,2,FALSE),IF(VLOOKUP(H3011,'Cross-Page Data'!$D$4:$F$48,3,FALSE)="hydro",VLOOKUP(G3011,'Cross-Page Data'!$I$4:$J$19,2,FALSE),VLOOKUP(H3011,'Cross-Page Data'!$D$4:$F$48,3,FALSE)))))</f>
        <v/>
      </c>
      <c r="M3011" s="120">
        <f>IF(AND($P$2=FALSE,OR(F3011="Commercial NAICS Cogen",F3011="Industrial NAICS Cogen",F3011="NAICS-22 Cogen")),FALSE,IF(AND($P$3=FALSE,OR(F3011="Commercial NAICS Cogen",F3011="Commercial NAICS Non-Cogen",F3011="Industrial NAICS Cogen", F3011="industrial NAICS non-Cogen")),FALSE, TRUE))</f>
        <v/>
      </c>
    </row>
    <row r="3012">
      <c r="A3012" s="129" t="n">
        <v>54634</v>
      </c>
      <c r="B3012" s="130" t="inlineStr">
        <is>
          <t>St Nicholas Cogen Project</t>
        </is>
      </c>
      <c r="C3012" s="130" t="inlineStr">
        <is>
          <t>Schuylkill Energy Resource Inc</t>
        </is>
      </c>
      <c r="D3012" s="129" t="n">
        <v>16793</v>
      </c>
      <c r="E3012" s="130" t="inlineStr">
        <is>
          <t>PA</t>
        </is>
      </c>
      <c r="F3012" s="130" t="inlineStr">
        <is>
          <t>NAICS-22 Cogen</t>
        </is>
      </c>
      <c r="G3012" s="130" t="inlineStr">
        <is>
          <t>ST</t>
        </is>
      </c>
      <c r="H3012" s="130" t="inlineStr">
        <is>
          <t>WC</t>
        </is>
      </c>
      <c r="I3012" s="130" t="inlineStr">
        <is>
          <t>WOC</t>
        </is>
      </c>
      <c r="J3012" s="131" t="n">
        <v>652948.0600000001</v>
      </c>
      <c r="K3012" s="129" t="n">
        <v>2020</v>
      </c>
      <c r="L3012" s="120">
        <f>IF(VLOOKUP(H3012,'Cross-Page Data'!$D$4:$F$48,3,FALSE)="natural gas",VLOOKUP(G3012,'Cross-Page Data'!$I$4:$J$19,2,FALSE),IF(VLOOKUP(H3012,'Cross-Page Data'!$D$4:$F$48,3,FALSE)="solar",IF(G3012="PV","solar PV","solar thermal"),IF(VLOOKUP(H3012,'Cross-Page Data'!$D$4:$F$48,3,FALSE)="wind",VLOOKUP(G3012,'Cross-Page Data'!$I$4:$J$19,2,FALSE),IF(VLOOKUP(H3012,'Cross-Page Data'!$D$4:$F$48,3,FALSE)="hydro",VLOOKUP(G3012,'Cross-Page Data'!$I$4:$J$19,2,FALSE),VLOOKUP(H3012,'Cross-Page Data'!$D$4:$F$48,3,FALSE)))))</f>
        <v/>
      </c>
      <c r="M3012" s="120">
        <f>IF(AND($P$2=FALSE,OR(F3012="Commercial NAICS Cogen",F3012="Industrial NAICS Cogen",F3012="NAICS-22 Cogen")),FALSE,IF(AND($P$3=FALSE,OR(F3012="Commercial NAICS Cogen",F3012="Commercial NAICS Non-Cogen",F3012="Industrial NAICS Cogen", F3012="industrial NAICS non-Cogen")),FALSE, TRUE))</f>
        <v/>
      </c>
    </row>
    <row r="3013">
      <c r="A3013" s="129" t="n">
        <v>54646</v>
      </c>
      <c r="B3013" s="130" t="inlineStr">
        <is>
          <t>Kalaeloa Cogen Plant</t>
        </is>
      </c>
      <c r="C3013" s="130" t="inlineStr">
        <is>
          <t>Kalaeloa Partners LP</t>
        </is>
      </c>
      <c r="D3013" s="129" t="n">
        <v>9989</v>
      </c>
      <c r="E3013" s="130" t="inlineStr">
        <is>
          <t>HI</t>
        </is>
      </c>
      <c r="F3013" s="130" t="inlineStr">
        <is>
          <t>NAICS-22 Cogen</t>
        </is>
      </c>
      <c r="G3013" s="130" t="inlineStr">
        <is>
          <t>CA</t>
        </is>
      </c>
      <c r="H3013" s="130" t="inlineStr">
        <is>
          <t>DFO</t>
        </is>
      </c>
      <c r="I3013" s="130" t="inlineStr">
        <is>
          <t>DFO</t>
        </is>
      </c>
      <c r="J3013" s="131" t="n">
        <v>2419.796</v>
      </c>
      <c r="K3013" s="129" t="n">
        <v>2020</v>
      </c>
      <c r="L3013" s="120">
        <f>IF(VLOOKUP(H3013,'Cross-Page Data'!$D$4:$F$48,3,FALSE)="natural gas",VLOOKUP(G3013,'Cross-Page Data'!$I$4:$J$19,2,FALSE),IF(VLOOKUP(H3013,'Cross-Page Data'!$D$4:$F$48,3,FALSE)="solar",IF(G3013="PV","solar PV","solar thermal"),IF(VLOOKUP(H3013,'Cross-Page Data'!$D$4:$F$48,3,FALSE)="wind",VLOOKUP(G3013,'Cross-Page Data'!$I$4:$J$19,2,FALSE),IF(VLOOKUP(H3013,'Cross-Page Data'!$D$4:$F$48,3,FALSE)="hydro",VLOOKUP(G3013,'Cross-Page Data'!$I$4:$J$19,2,FALSE),VLOOKUP(H3013,'Cross-Page Data'!$D$4:$F$48,3,FALSE)))))</f>
        <v/>
      </c>
      <c r="M3013" s="120">
        <f>IF(AND($P$2=FALSE,OR(F3013="Commercial NAICS Cogen",F3013="Industrial NAICS Cogen",F3013="NAICS-22 Cogen")),FALSE,IF(AND($P$3=FALSE,OR(F3013="Commercial NAICS Cogen",F3013="Commercial NAICS Non-Cogen",F3013="Industrial NAICS Cogen", F3013="industrial NAICS non-Cogen")),FALSE, TRUE))</f>
        <v/>
      </c>
    </row>
    <row r="3014">
      <c r="A3014" s="129" t="n">
        <v>54646</v>
      </c>
      <c r="B3014" s="130" t="inlineStr">
        <is>
          <t>Kalaeloa Cogen Plant</t>
        </is>
      </c>
      <c r="C3014" s="130" t="inlineStr">
        <is>
          <t>Kalaeloa Partners LP</t>
        </is>
      </c>
      <c r="D3014" s="129" t="n">
        <v>9989</v>
      </c>
      <c r="E3014" s="130" t="inlineStr">
        <is>
          <t>HI</t>
        </is>
      </c>
      <c r="F3014" s="130" t="inlineStr">
        <is>
          <t>NAICS-22 Cogen</t>
        </is>
      </c>
      <c r="G3014" s="130" t="inlineStr">
        <is>
          <t>CA</t>
        </is>
      </c>
      <c r="H3014" s="130" t="inlineStr">
        <is>
          <t>RFO</t>
        </is>
      </c>
      <c r="I3014" s="130" t="inlineStr">
        <is>
          <t>RFO</t>
        </is>
      </c>
      <c r="J3014" s="131" t="n">
        <v>248059.2</v>
      </c>
      <c r="K3014" s="129" t="n">
        <v>2020</v>
      </c>
      <c r="L3014" s="120">
        <f>IF(VLOOKUP(H3014,'Cross-Page Data'!$D$4:$F$48,3,FALSE)="natural gas",VLOOKUP(G3014,'Cross-Page Data'!$I$4:$J$19,2,FALSE),IF(VLOOKUP(H3014,'Cross-Page Data'!$D$4:$F$48,3,FALSE)="solar",IF(G3014="PV","solar PV","solar thermal"),IF(VLOOKUP(H3014,'Cross-Page Data'!$D$4:$F$48,3,FALSE)="wind",VLOOKUP(G3014,'Cross-Page Data'!$I$4:$J$19,2,FALSE),IF(VLOOKUP(H3014,'Cross-Page Data'!$D$4:$F$48,3,FALSE)="hydro",VLOOKUP(G3014,'Cross-Page Data'!$I$4:$J$19,2,FALSE),VLOOKUP(H3014,'Cross-Page Data'!$D$4:$F$48,3,FALSE)))))</f>
        <v/>
      </c>
      <c r="M3014" s="120">
        <f>IF(AND($P$2=FALSE,OR(F3014="Commercial NAICS Cogen",F3014="Industrial NAICS Cogen",F3014="NAICS-22 Cogen")),FALSE,IF(AND($P$3=FALSE,OR(F3014="Commercial NAICS Cogen",F3014="Commercial NAICS Non-Cogen",F3014="Industrial NAICS Cogen", F3014="industrial NAICS non-Cogen")),FALSE, TRUE))</f>
        <v/>
      </c>
    </row>
    <row r="3015">
      <c r="A3015" s="129" t="n">
        <v>54646</v>
      </c>
      <c r="B3015" s="130" t="inlineStr">
        <is>
          <t>Kalaeloa Cogen Plant</t>
        </is>
      </c>
      <c r="C3015" s="130" t="inlineStr">
        <is>
          <t>Kalaeloa Partners LP</t>
        </is>
      </c>
      <c r="D3015" s="129" t="n">
        <v>9989</v>
      </c>
      <c r="E3015" s="130" t="inlineStr">
        <is>
          <t>HI</t>
        </is>
      </c>
      <c r="F3015" s="130" t="inlineStr">
        <is>
          <t>NAICS-22 Cogen</t>
        </is>
      </c>
      <c r="G3015" s="130" t="inlineStr">
        <is>
          <t>CT</t>
        </is>
      </c>
      <c r="H3015" s="130" t="inlineStr">
        <is>
          <t>DFO</t>
        </is>
      </c>
      <c r="I3015" s="130" t="inlineStr">
        <is>
          <t>DFO</t>
        </is>
      </c>
      <c r="J3015" s="131" t="n">
        <v>0</v>
      </c>
      <c r="K3015" s="129" t="n">
        <v>2020</v>
      </c>
      <c r="L3015" s="120">
        <f>IF(VLOOKUP(H3015,'Cross-Page Data'!$D$4:$F$48,3,FALSE)="natural gas",VLOOKUP(G3015,'Cross-Page Data'!$I$4:$J$19,2,FALSE),IF(VLOOKUP(H3015,'Cross-Page Data'!$D$4:$F$48,3,FALSE)="solar",IF(G3015="PV","solar PV","solar thermal"),IF(VLOOKUP(H3015,'Cross-Page Data'!$D$4:$F$48,3,FALSE)="wind",VLOOKUP(G3015,'Cross-Page Data'!$I$4:$J$19,2,FALSE),IF(VLOOKUP(H3015,'Cross-Page Data'!$D$4:$F$48,3,FALSE)="hydro",VLOOKUP(G3015,'Cross-Page Data'!$I$4:$J$19,2,FALSE),VLOOKUP(H3015,'Cross-Page Data'!$D$4:$F$48,3,FALSE)))))</f>
        <v/>
      </c>
      <c r="M3015" s="120">
        <f>IF(AND($P$2=FALSE,OR(F3015="Commercial NAICS Cogen",F3015="Industrial NAICS Cogen",F3015="NAICS-22 Cogen")),FALSE,IF(AND($P$3=FALSE,OR(F3015="Commercial NAICS Cogen",F3015="Commercial NAICS Non-Cogen",F3015="Industrial NAICS Cogen", F3015="industrial NAICS non-Cogen")),FALSE, TRUE))</f>
        <v/>
      </c>
    </row>
    <row r="3016">
      <c r="A3016" s="129" t="n">
        <v>54646</v>
      </c>
      <c r="B3016" s="130" t="inlineStr">
        <is>
          <t>Kalaeloa Cogen Plant</t>
        </is>
      </c>
      <c r="C3016" s="130" t="inlineStr">
        <is>
          <t>Kalaeloa Partners LP</t>
        </is>
      </c>
      <c r="D3016" s="129" t="n">
        <v>9989</v>
      </c>
      <c r="E3016" s="130" t="inlineStr">
        <is>
          <t>HI</t>
        </is>
      </c>
      <c r="F3016" s="130" t="inlineStr">
        <is>
          <t>NAICS-22 Cogen</t>
        </is>
      </c>
      <c r="G3016" s="130" t="inlineStr">
        <is>
          <t>CT</t>
        </is>
      </c>
      <c r="H3016" s="130" t="inlineStr">
        <is>
          <t>RFO</t>
        </is>
      </c>
      <c r="I3016" s="130" t="inlineStr">
        <is>
          <t>RFO</t>
        </is>
      </c>
      <c r="J3016" s="131" t="n">
        <v>860848</v>
      </c>
      <c r="K3016" s="129" t="n">
        <v>2020</v>
      </c>
      <c r="L3016" s="120">
        <f>IF(VLOOKUP(H3016,'Cross-Page Data'!$D$4:$F$48,3,FALSE)="natural gas",VLOOKUP(G3016,'Cross-Page Data'!$I$4:$J$19,2,FALSE),IF(VLOOKUP(H3016,'Cross-Page Data'!$D$4:$F$48,3,FALSE)="solar",IF(G3016="PV","solar PV","solar thermal"),IF(VLOOKUP(H3016,'Cross-Page Data'!$D$4:$F$48,3,FALSE)="wind",VLOOKUP(G3016,'Cross-Page Data'!$I$4:$J$19,2,FALSE),IF(VLOOKUP(H3016,'Cross-Page Data'!$D$4:$F$48,3,FALSE)="hydro",VLOOKUP(G3016,'Cross-Page Data'!$I$4:$J$19,2,FALSE),VLOOKUP(H3016,'Cross-Page Data'!$D$4:$F$48,3,FALSE)))))</f>
        <v/>
      </c>
      <c r="M3016" s="120">
        <f>IF(AND($P$2=FALSE,OR(F3016="Commercial NAICS Cogen",F3016="Industrial NAICS Cogen",F3016="NAICS-22 Cogen")),FALSE,IF(AND($P$3=FALSE,OR(F3016="Commercial NAICS Cogen",F3016="Commercial NAICS Non-Cogen",F3016="Industrial NAICS Cogen", F3016="industrial NAICS non-Cogen")),FALSE, TRUE))</f>
        <v/>
      </c>
    </row>
    <row r="3017">
      <c r="A3017" s="129" t="n">
        <v>54655</v>
      </c>
      <c r="B3017" s="130" t="inlineStr">
        <is>
          <t>Schoolfield Dam</t>
        </is>
      </c>
      <c r="C3017" s="130" t="inlineStr">
        <is>
          <t>STS Hydropower, LLC</t>
        </is>
      </c>
      <c r="D3017" s="129" t="n">
        <v>18194</v>
      </c>
      <c r="E3017" s="130" t="inlineStr">
        <is>
          <t>VA</t>
        </is>
      </c>
      <c r="F3017" s="130" t="inlineStr">
        <is>
          <t>NAICS-22 Non-Cogen</t>
        </is>
      </c>
      <c r="G3017" s="130" t="inlineStr">
        <is>
          <t>HY</t>
        </is>
      </c>
      <c r="H3017" s="130" t="inlineStr">
        <is>
          <t>WAT</t>
        </is>
      </c>
      <c r="I3017" s="130" t="inlineStr">
        <is>
          <t>HYC</t>
        </is>
      </c>
      <c r="J3017" s="131" t="n">
        <v>17990</v>
      </c>
      <c r="K3017" s="129" t="n">
        <v>2020</v>
      </c>
      <c r="L3017" s="120">
        <f>IF(VLOOKUP(H3017,'Cross-Page Data'!$D$4:$F$48,3,FALSE)="natural gas",VLOOKUP(G3017,'Cross-Page Data'!$I$4:$J$19,2,FALSE),IF(VLOOKUP(H3017,'Cross-Page Data'!$D$4:$F$48,3,FALSE)="solar",IF(G3017="PV","solar PV","solar thermal"),IF(VLOOKUP(H3017,'Cross-Page Data'!$D$4:$F$48,3,FALSE)="wind",VLOOKUP(G3017,'Cross-Page Data'!$I$4:$J$19,2,FALSE),IF(VLOOKUP(H3017,'Cross-Page Data'!$D$4:$F$48,3,FALSE)="hydro",VLOOKUP(G3017,'Cross-Page Data'!$I$4:$J$19,2,FALSE),VLOOKUP(H3017,'Cross-Page Data'!$D$4:$F$48,3,FALSE)))))</f>
        <v/>
      </c>
      <c r="M3017" s="120">
        <f>IF(AND($P$2=FALSE,OR(F3017="Commercial NAICS Cogen",F3017="Industrial NAICS Cogen",F3017="NAICS-22 Cogen")),FALSE,IF(AND($P$3=FALSE,OR(F3017="Commercial NAICS Cogen",F3017="Commercial NAICS Non-Cogen",F3017="Industrial NAICS Cogen", F3017="industrial NAICS non-Cogen")),FALSE, TRUE))</f>
        <v/>
      </c>
    </row>
    <row r="3018">
      <c r="A3018" s="129" t="n">
        <v>54656</v>
      </c>
      <c r="B3018" s="130" t="inlineStr">
        <is>
          <t>International Paper Riegelwood Mill</t>
        </is>
      </c>
      <c r="C3018" s="130" t="inlineStr">
        <is>
          <t>International Paper Co-Riegelwood</t>
        </is>
      </c>
      <c r="D3018" s="129" t="n">
        <v>9210</v>
      </c>
      <c r="E3018" s="130" t="inlineStr">
        <is>
          <t>NC</t>
        </is>
      </c>
      <c r="F3018" s="130" t="inlineStr">
        <is>
          <t>Industrial NAICS Cogen</t>
        </is>
      </c>
      <c r="G3018" s="130" t="inlineStr">
        <is>
          <t>ST</t>
        </is>
      </c>
      <c r="H3018" s="130" t="inlineStr">
        <is>
          <t>BIT</t>
        </is>
      </c>
      <c r="I3018" s="130" t="inlineStr">
        <is>
          <t>COL</t>
        </is>
      </c>
      <c r="J3018" s="131" t="n">
        <v>0</v>
      </c>
      <c r="K3018" s="129" t="n">
        <v>2020</v>
      </c>
      <c r="L3018" s="120">
        <f>IF(VLOOKUP(H3018,'Cross-Page Data'!$D$4:$F$48,3,FALSE)="natural gas",VLOOKUP(G3018,'Cross-Page Data'!$I$4:$J$19,2,FALSE),IF(VLOOKUP(H3018,'Cross-Page Data'!$D$4:$F$48,3,FALSE)="solar",IF(G3018="PV","solar PV","solar thermal"),IF(VLOOKUP(H3018,'Cross-Page Data'!$D$4:$F$48,3,FALSE)="wind",VLOOKUP(G3018,'Cross-Page Data'!$I$4:$J$19,2,FALSE),IF(VLOOKUP(H3018,'Cross-Page Data'!$D$4:$F$48,3,FALSE)="hydro",VLOOKUP(G3018,'Cross-Page Data'!$I$4:$J$19,2,FALSE),VLOOKUP(H3018,'Cross-Page Data'!$D$4:$F$48,3,FALSE)))))</f>
        <v/>
      </c>
      <c r="M3018" s="120">
        <f>IF(AND($P$2=FALSE,OR(F3018="Commercial NAICS Cogen",F3018="Industrial NAICS Cogen",F3018="NAICS-22 Cogen")),FALSE,IF(AND($P$3=FALSE,OR(F3018="Commercial NAICS Cogen",F3018="Commercial NAICS Non-Cogen",F3018="Industrial NAICS Cogen", F3018="industrial NAICS non-Cogen")),FALSE, TRUE))</f>
        <v/>
      </c>
    </row>
    <row r="3019">
      <c r="A3019" s="129" t="n">
        <v>54656</v>
      </c>
      <c r="B3019" s="130" t="inlineStr">
        <is>
          <t>International Paper Riegelwood Mill</t>
        </is>
      </c>
      <c r="C3019" s="130" t="inlineStr">
        <is>
          <t>International Paper Co-Riegelwood</t>
        </is>
      </c>
      <c r="D3019" s="129" t="n">
        <v>9210</v>
      </c>
      <c r="E3019" s="130" t="inlineStr">
        <is>
          <t>NC</t>
        </is>
      </c>
      <c r="F3019" s="130" t="inlineStr">
        <is>
          <t>Industrial NAICS Cogen</t>
        </is>
      </c>
      <c r="G3019" s="130" t="inlineStr">
        <is>
          <t>ST</t>
        </is>
      </c>
      <c r="H3019" s="130" t="inlineStr">
        <is>
          <t>BLQ</t>
        </is>
      </c>
      <c r="I3019" s="130" t="inlineStr">
        <is>
          <t>WWW</t>
        </is>
      </c>
      <c r="J3019" s="131" t="n">
        <v>353067.69</v>
      </c>
      <c r="K3019" s="129" t="n">
        <v>2020</v>
      </c>
      <c r="L3019" s="120">
        <f>IF(VLOOKUP(H3019,'Cross-Page Data'!$D$4:$F$48,3,FALSE)="natural gas",VLOOKUP(G3019,'Cross-Page Data'!$I$4:$J$19,2,FALSE),IF(VLOOKUP(H3019,'Cross-Page Data'!$D$4:$F$48,3,FALSE)="solar",IF(G3019="PV","solar PV","solar thermal"),IF(VLOOKUP(H3019,'Cross-Page Data'!$D$4:$F$48,3,FALSE)="wind",VLOOKUP(G3019,'Cross-Page Data'!$I$4:$J$19,2,FALSE),IF(VLOOKUP(H3019,'Cross-Page Data'!$D$4:$F$48,3,FALSE)="hydro",VLOOKUP(G3019,'Cross-Page Data'!$I$4:$J$19,2,FALSE),VLOOKUP(H3019,'Cross-Page Data'!$D$4:$F$48,3,FALSE)))))</f>
        <v/>
      </c>
      <c r="M3019" s="120">
        <f>IF(AND($P$2=FALSE,OR(F3019="Commercial NAICS Cogen",F3019="Industrial NAICS Cogen",F3019="NAICS-22 Cogen")),FALSE,IF(AND($P$3=FALSE,OR(F3019="Commercial NAICS Cogen",F3019="Commercial NAICS Non-Cogen",F3019="Industrial NAICS Cogen", F3019="industrial NAICS non-Cogen")),FALSE, TRUE))</f>
        <v/>
      </c>
    </row>
    <row r="3020">
      <c r="A3020" s="129" t="n">
        <v>54656</v>
      </c>
      <c r="B3020" s="130" t="inlineStr">
        <is>
          <t>International Paper Riegelwood Mill</t>
        </is>
      </c>
      <c r="C3020" s="130" t="inlineStr">
        <is>
          <t>International Paper Co-Riegelwood</t>
        </is>
      </c>
      <c r="D3020" s="129" t="n">
        <v>9210</v>
      </c>
      <c r="E3020" s="130" t="inlineStr">
        <is>
          <t>NC</t>
        </is>
      </c>
      <c r="F3020" s="130" t="inlineStr">
        <is>
          <t>Industrial NAICS Cogen</t>
        </is>
      </c>
      <c r="G3020" s="130" t="inlineStr">
        <is>
          <t>ST</t>
        </is>
      </c>
      <c r="H3020" s="130" t="inlineStr">
        <is>
          <t>NG</t>
        </is>
      </c>
      <c r="I3020" s="130" t="inlineStr">
        <is>
          <t>NG</t>
        </is>
      </c>
      <c r="J3020" s="131" t="n">
        <v>41414.094</v>
      </c>
      <c r="K3020" s="129" t="n">
        <v>2020</v>
      </c>
      <c r="L3020" s="120">
        <f>IF(VLOOKUP(H3020,'Cross-Page Data'!$D$4:$F$48,3,FALSE)="natural gas",VLOOKUP(G3020,'Cross-Page Data'!$I$4:$J$19,2,FALSE),IF(VLOOKUP(H3020,'Cross-Page Data'!$D$4:$F$48,3,FALSE)="solar",IF(G3020="PV","solar PV","solar thermal"),IF(VLOOKUP(H3020,'Cross-Page Data'!$D$4:$F$48,3,FALSE)="wind",VLOOKUP(G3020,'Cross-Page Data'!$I$4:$J$19,2,FALSE),IF(VLOOKUP(H3020,'Cross-Page Data'!$D$4:$F$48,3,FALSE)="hydro",VLOOKUP(G3020,'Cross-Page Data'!$I$4:$J$19,2,FALSE),VLOOKUP(H3020,'Cross-Page Data'!$D$4:$F$48,3,FALSE)))))</f>
        <v/>
      </c>
      <c r="M3020" s="120">
        <f>IF(AND($P$2=FALSE,OR(F3020="Commercial NAICS Cogen",F3020="Industrial NAICS Cogen",F3020="NAICS-22 Cogen")),FALSE,IF(AND($P$3=FALSE,OR(F3020="Commercial NAICS Cogen",F3020="Commercial NAICS Non-Cogen",F3020="Industrial NAICS Cogen", F3020="industrial NAICS non-Cogen")),FALSE, TRUE))</f>
        <v/>
      </c>
    </row>
    <row r="3021">
      <c r="A3021" s="129" t="n">
        <v>54656</v>
      </c>
      <c r="B3021" s="130" t="inlineStr">
        <is>
          <t>International Paper Riegelwood Mill</t>
        </is>
      </c>
      <c r="C3021" s="130" t="inlineStr">
        <is>
          <t>International Paper Co-Riegelwood</t>
        </is>
      </c>
      <c r="D3021" s="129" t="n">
        <v>9210</v>
      </c>
      <c r="E3021" s="130" t="inlineStr">
        <is>
          <t>NC</t>
        </is>
      </c>
      <c r="F3021" s="130" t="inlineStr">
        <is>
          <t>Industrial NAICS Cogen</t>
        </is>
      </c>
      <c r="G3021" s="130" t="inlineStr">
        <is>
          <t>ST</t>
        </is>
      </c>
      <c r="H3021" s="130" t="inlineStr">
        <is>
          <t>RFO</t>
        </is>
      </c>
      <c r="I3021" s="130" t="inlineStr">
        <is>
          <t>RFO</t>
        </is>
      </c>
      <c r="J3021" s="131" t="n">
        <v>0</v>
      </c>
      <c r="K3021" s="129" t="n">
        <v>2020</v>
      </c>
      <c r="L3021" s="120">
        <f>IF(VLOOKUP(H3021,'Cross-Page Data'!$D$4:$F$48,3,FALSE)="natural gas",VLOOKUP(G3021,'Cross-Page Data'!$I$4:$J$19,2,FALSE),IF(VLOOKUP(H3021,'Cross-Page Data'!$D$4:$F$48,3,FALSE)="solar",IF(G3021="PV","solar PV","solar thermal"),IF(VLOOKUP(H3021,'Cross-Page Data'!$D$4:$F$48,3,FALSE)="wind",VLOOKUP(G3021,'Cross-Page Data'!$I$4:$J$19,2,FALSE),IF(VLOOKUP(H3021,'Cross-Page Data'!$D$4:$F$48,3,FALSE)="hydro",VLOOKUP(G3021,'Cross-Page Data'!$I$4:$J$19,2,FALSE),VLOOKUP(H3021,'Cross-Page Data'!$D$4:$F$48,3,FALSE)))))</f>
        <v/>
      </c>
      <c r="M3021" s="120">
        <f>IF(AND($P$2=FALSE,OR(F3021="Commercial NAICS Cogen",F3021="Industrial NAICS Cogen",F3021="NAICS-22 Cogen")),FALSE,IF(AND($P$3=FALSE,OR(F3021="Commercial NAICS Cogen",F3021="Commercial NAICS Non-Cogen",F3021="Industrial NAICS Cogen", F3021="industrial NAICS non-Cogen")),FALSE, TRUE))</f>
        <v/>
      </c>
    </row>
    <row r="3022">
      <c r="A3022" s="129" t="n">
        <v>54656</v>
      </c>
      <c r="B3022" s="130" t="inlineStr">
        <is>
          <t>International Paper Riegelwood Mill</t>
        </is>
      </c>
      <c r="C3022" s="130" t="inlineStr">
        <is>
          <t>International Paper Co-Riegelwood</t>
        </is>
      </c>
      <c r="D3022" s="129" t="n">
        <v>9210</v>
      </c>
      <c r="E3022" s="130" t="inlineStr">
        <is>
          <t>NC</t>
        </is>
      </c>
      <c r="F3022" s="130" t="inlineStr">
        <is>
          <t>Industrial NAICS Cogen</t>
        </is>
      </c>
      <c r="G3022" s="130" t="inlineStr">
        <is>
          <t>ST</t>
        </is>
      </c>
      <c r="H3022" s="130" t="inlineStr">
        <is>
          <t>SLW</t>
        </is>
      </c>
      <c r="I3022" s="130" t="inlineStr">
        <is>
          <t>ORW</t>
        </is>
      </c>
      <c r="J3022" s="131" t="n">
        <v>0</v>
      </c>
      <c r="K3022" s="129" t="n">
        <v>2020</v>
      </c>
      <c r="L3022" s="120">
        <f>IF(VLOOKUP(H3022,'Cross-Page Data'!$D$4:$F$48,3,FALSE)="natural gas",VLOOKUP(G3022,'Cross-Page Data'!$I$4:$J$19,2,FALSE),IF(VLOOKUP(H3022,'Cross-Page Data'!$D$4:$F$48,3,FALSE)="solar",IF(G3022="PV","solar PV","solar thermal"),IF(VLOOKUP(H3022,'Cross-Page Data'!$D$4:$F$48,3,FALSE)="wind",VLOOKUP(G3022,'Cross-Page Data'!$I$4:$J$19,2,FALSE),IF(VLOOKUP(H3022,'Cross-Page Data'!$D$4:$F$48,3,FALSE)="hydro",VLOOKUP(G3022,'Cross-Page Data'!$I$4:$J$19,2,FALSE),VLOOKUP(H3022,'Cross-Page Data'!$D$4:$F$48,3,FALSE)))))</f>
        <v/>
      </c>
      <c r="M3022" s="120">
        <f>IF(AND($P$2=FALSE,OR(F3022="Commercial NAICS Cogen",F3022="Industrial NAICS Cogen",F3022="NAICS-22 Cogen")),FALSE,IF(AND($P$3=FALSE,OR(F3022="Commercial NAICS Cogen",F3022="Commercial NAICS Non-Cogen",F3022="Industrial NAICS Cogen", F3022="industrial NAICS non-Cogen")),FALSE, TRUE))</f>
        <v/>
      </c>
    </row>
    <row r="3023">
      <c r="A3023" s="129" t="n">
        <v>54656</v>
      </c>
      <c r="B3023" s="130" t="inlineStr">
        <is>
          <t>International Paper Riegelwood Mill</t>
        </is>
      </c>
      <c r="C3023" s="130" t="inlineStr">
        <is>
          <t>International Paper Co-Riegelwood</t>
        </is>
      </c>
      <c r="D3023" s="129" t="n">
        <v>9210</v>
      </c>
      <c r="E3023" s="130" t="inlineStr">
        <is>
          <t>NC</t>
        </is>
      </c>
      <c r="F3023" s="130" t="inlineStr">
        <is>
          <t>Industrial NAICS Cogen</t>
        </is>
      </c>
      <c r="G3023" s="130" t="inlineStr">
        <is>
          <t>ST</t>
        </is>
      </c>
      <c r="H3023" s="130" t="inlineStr">
        <is>
          <t>WDS</t>
        </is>
      </c>
      <c r="I3023" s="130" t="inlineStr">
        <is>
          <t>WWW</t>
        </is>
      </c>
      <c r="J3023" s="131" t="n">
        <v>0</v>
      </c>
      <c r="K3023" s="129" t="n">
        <v>2020</v>
      </c>
      <c r="L3023" s="120">
        <f>IF(VLOOKUP(H3023,'Cross-Page Data'!$D$4:$F$48,3,FALSE)="natural gas",VLOOKUP(G3023,'Cross-Page Data'!$I$4:$J$19,2,FALSE),IF(VLOOKUP(H3023,'Cross-Page Data'!$D$4:$F$48,3,FALSE)="solar",IF(G3023="PV","solar PV","solar thermal"),IF(VLOOKUP(H3023,'Cross-Page Data'!$D$4:$F$48,3,FALSE)="wind",VLOOKUP(G3023,'Cross-Page Data'!$I$4:$J$19,2,FALSE),IF(VLOOKUP(H3023,'Cross-Page Data'!$D$4:$F$48,3,FALSE)="hydro",VLOOKUP(G3023,'Cross-Page Data'!$I$4:$J$19,2,FALSE),VLOOKUP(H3023,'Cross-Page Data'!$D$4:$F$48,3,FALSE)))))</f>
        <v/>
      </c>
      <c r="M3023" s="120">
        <f>IF(AND($P$2=FALSE,OR(F3023="Commercial NAICS Cogen",F3023="Industrial NAICS Cogen",F3023="NAICS-22 Cogen")),FALSE,IF(AND($P$3=FALSE,OR(F3023="Commercial NAICS Cogen",F3023="Commercial NAICS Non-Cogen",F3023="Industrial NAICS Cogen", F3023="industrial NAICS non-Cogen")),FALSE, TRUE))</f>
        <v/>
      </c>
    </row>
    <row r="3024">
      <c r="A3024" s="129" t="n">
        <v>54667</v>
      </c>
      <c r="B3024" s="130" t="inlineStr">
        <is>
          <t>Chino Mines</t>
        </is>
      </c>
      <c r="C3024" s="130" t="inlineStr">
        <is>
          <t>FreePort-McMoRan-Corp-Chino Mines</t>
        </is>
      </c>
      <c r="D3024" s="129" t="n">
        <v>3670</v>
      </c>
      <c r="E3024" s="130" t="inlineStr">
        <is>
          <t>NM</t>
        </is>
      </c>
      <c r="F3024" s="130" t="inlineStr">
        <is>
          <t>Industrial NAICS Non-Cogen</t>
        </is>
      </c>
      <c r="G3024" s="130" t="inlineStr">
        <is>
          <t>CA</t>
        </is>
      </c>
      <c r="H3024" s="130" t="inlineStr">
        <is>
          <t>NG</t>
        </is>
      </c>
      <c r="I3024" s="130" t="inlineStr">
        <is>
          <t>NG</t>
        </is>
      </c>
      <c r="J3024" s="131" t="n">
        <v>0</v>
      </c>
      <c r="K3024" s="129" t="n">
        <v>2020</v>
      </c>
      <c r="L3024" s="120">
        <f>IF(VLOOKUP(H3024,'Cross-Page Data'!$D$4:$F$48,3,FALSE)="natural gas",VLOOKUP(G3024,'Cross-Page Data'!$I$4:$J$19,2,FALSE),IF(VLOOKUP(H3024,'Cross-Page Data'!$D$4:$F$48,3,FALSE)="solar",IF(G3024="PV","solar PV","solar thermal"),IF(VLOOKUP(H3024,'Cross-Page Data'!$D$4:$F$48,3,FALSE)="wind",VLOOKUP(G3024,'Cross-Page Data'!$I$4:$J$19,2,FALSE),IF(VLOOKUP(H3024,'Cross-Page Data'!$D$4:$F$48,3,FALSE)="hydro",VLOOKUP(G3024,'Cross-Page Data'!$I$4:$J$19,2,FALSE),VLOOKUP(H3024,'Cross-Page Data'!$D$4:$F$48,3,FALSE)))))</f>
        <v/>
      </c>
      <c r="M3024" s="120">
        <f>IF(AND($P$2=FALSE,OR(F3024="Commercial NAICS Cogen",F3024="Industrial NAICS Cogen",F3024="NAICS-22 Cogen")),FALSE,IF(AND($P$3=FALSE,OR(F3024="Commercial NAICS Cogen",F3024="Commercial NAICS Non-Cogen",F3024="Industrial NAICS Cogen", F3024="industrial NAICS non-Cogen")),FALSE, TRUE))</f>
        <v/>
      </c>
    </row>
    <row r="3025">
      <c r="A3025" s="129" t="n">
        <v>54667</v>
      </c>
      <c r="B3025" s="130" t="inlineStr">
        <is>
          <t>Chino Mines</t>
        </is>
      </c>
      <c r="C3025" s="130" t="inlineStr">
        <is>
          <t>FreePort-McMoRan-Corp-Chino Mines</t>
        </is>
      </c>
      <c r="D3025" s="129" t="n">
        <v>3670</v>
      </c>
      <c r="E3025" s="130" t="inlineStr">
        <is>
          <t>NM</t>
        </is>
      </c>
      <c r="F3025" s="130" t="inlineStr">
        <is>
          <t>Industrial NAICS Non-Cogen</t>
        </is>
      </c>
      <c r="G3025" s="130" t="inlineStr">
        <is>
          <t>CT</t>
        </is>
      </c>
      <c r="H3025" s="130" t="inlineStr">
        <is>
          <t>NG</t>
        </is>
      </c>
      <c r="I3025" s="130" t="inlineStr">
        <is>
          <t>NG</t>
        </is>
      </c>
      <c r="J3025" s="131" t="n">
        <v>11076</v>
      </c>
      <c r="K3025" s="129" t="n">
        <v>2020</v>
      </c>
      <c r="L3025" s="120">
        <f>IF(VLOOKUP(H3025,'Cross-Page Data'!$D$4:$F$48,3,FALSE)="natural gas",VLOOKUP(G3025,'Cross-Page Data'!$I$4:$J$19,2,FALSE),IF(VLOOKUP(H3025,'Cross-Page Data'!$D$4:$F$48,3,FALSE)="solar",IF(G3025="PV","solar PV","solar thermal"),IF(VLOOKUP(H3025,'Cross-Page Data'!$D$4:$F$48,3,FALSE)="wind",VLOOKUP(G3025,'Cross-Page Data'!$I$4:$J$19,2,FALSE),IF(VLOOKUP(H3025,'Cross-Page Data'!$D$4:$F$48,3,FALSE)="hydro",VLOOKUP(G3025,'Cross-Page Data'!$I$4:$J$19,2,FALSE),VLOOKUP(H3025,'Cross-Page Data'!$D$4:$F$48,3,FALSE)))))</f>
        <v/>
      </c>
      <c r="M3025" s="120">
        <f>IF(AND($P$2=FALSE,OR(F3025="Commercial NAICS Cogen",F3025="Industrial NAICS Cogen",F3025="NAICS-22 Cogen")),FALSE,IF(AND($P$3=FALSE,OR(F3025="Commercial NAICS Cogen",F3025="Commercial NAICS Non-Cogen",F3025="Industrial NAICS Cogen", F3025="industrial NAICS non-Cogen")),FALSE, TRUE))</f>
        <v/>
      </c>
    </row>
    <row r="3026">
      <c r="A3026" s="129" t="n">
        <v>54675</v>
      </c>
      <c r="B3026" s="130" t="inlineStr">
        <is>
          <t>Spartanburg Water System</t>
        </is>
      </c>
      <c r="C3026" s="130" t="inlineStr">
        <is>
          <t>Spartanburg Commissioners PW</t>
        </is>
      </c>
      <c r="D3026" s="129" t="n">
        <v>17664</v>
      </c>
      <c r="E3026" s="130" t="inlineStr">
        <is>
          <t>SC</t>
        </is>
      </c>
      <c r="F3026" s="130" t="inlineStr">
        <is>
          <t>Commercial NAICS Non-Cogen</t>
        </is>
      </c>
      <c r="G3026" s="130" t="inlineStr">
        <is>
          <t>HY</t>
        </is>
      </c>
      <c r="H3026" s="130" t="inlineStr">
        <is>
          <t>WAT</t>
        </is>
      </c>
      <c r="I3026" s="130" t="inlineStr">
        <is>
          <t>HYC</t>
        </is>
      </c>
      <c r="J3026" s="131" t="n">
        <v>3396</v>
      </c>
      <c r="K3026" s="129" t="n">
        <v>2020</v>
      </c>
      <c r="L3026" s="120">
        <f>IF(VLOOKUP(H3026,'Cross-Page Data'!$D$4:$F$48,3,FALSE)="natural gas",VLOOKUP(G3026,'Cross-Page Data'!$I$4:$J$19,2,FALSE),IF(VLOOKUP(H3026,'Cross-Page Data'!$D$4:$F$48,3,FALSE)="solar",IF(G3026="PV","solar PV","solar thermal"),IF(VLOOKUP(H3026,'Cross-Page Data'!$D$4:$F$48,3,FALSE)="wind",VLOOKUP(G3026,'Cross-Page Data'!$I$4:$J$19,2,FALSE),IF(VLOOKUP(H3026,'Cross-Page Data'!$D$4:$F$48,3,FALSE)="hydro",VLOOKUP(G3026,'Cross-Page Data'!$I$4:$J$19,2,FALSE),VLOOKUP(H3026,'Cross-Page Data'!$D$4:$F$48,3,FALSE)))))</f>
        <v/>
      </c>
      <c r="M3026" s="120">
        <f>IF(AND($P$2=FALSE,OR(F3026="Commercial NAICS Cogen",F3026="Industrial NAICS Cogen",F3026="NAICS-22 Cogen")),FALSE,IF(AND($P$3=FALSE,OR(F3026="Commercial NAICS Cogen",F3026="Commercial NAICS Non-Cogen",F3026="Industrial NAICS Cogen", F3026="industrial NAICS non-Cogen")),FALSE, TRUE))</f>
        <v/>
      </c>
    </row>
    <row r="3027">
      <c r="A3027" s="129" t="n">
        <v>54675</v>
      </c>
      <c r="B3027" s="130" t="inlineStr">
        <is>
          <t>Spartanburg Water System</t>
        </is>
      </c>
      <c r="C3027" s="130" t="inlineStr">
        <is>
          <t>Spartanburg Commissioners PW</t>
        </is>
      </c>
      <c r="D3027" s="129" t="n">
        <v>17664</v>
      </c>
      <c r="E3027" s="130" t="inlineStr">
        <is>
          <t>SC</t>
        </is>
      </c>
      <c r="F3027" s="130" t="inlineStr">
        <is>
          <t>Commercial NAICS Non-Cogen</t>
        </is>
      </c>
      <c r="G3027" s="130" t="inlineStr">
        <is>
          <t>IC</t>
        </is>
      </c>
      <c r="H3027" s="130" t="inlineStr">
        <is>
          <t>DFO</t>
        </is>
      </c>
      <c r="I3027" s="130" t="inlineStr">
        <is>
          <t>DFO</t>
        </is>
      </c>
      <c r="J3027" s="131" t="n">
        <v>74</v>
      </c>
      <c r="K3027" s="129" t="n">
        <v>2020</v>
      </c>
      <c r="L3027" s="120">
        <f>IF(VLOOKUP(H3027,'Cross-Page Data'!$D$4:$F$48,3,FALSE)="natural gas",VLOOKUP(G3027,'Cross-Page Data'!$I$4:$J$19,2,FALSE),IF(VLOOKUP(H3027,'Cross-Page Data'!$D$4:$F$48,3,FALSE)="solar",IF(G3027="PV","solar PV","solar thermal"),IF(VLOOKUP(H3027,'Cross-Page Data'!$D$4:$F$48,3,FALSE)="wind",VLOOKUP(G3027,'Cross-Page Data'!$I$4:$J$19,2,FALSE),IF(VLOOKUP(H3027,'Cross-Page Data'!$D$4:$F$48,3,FALSE)="hydro",VLOOKUP(G3027,'Cross-Page Data'!$I$4:$J$19,2,FALSE),VLOOKUP(H3027,'Cross-Page Data'!$D$4:$F$48,3,FALSE)))))</f>
        <v/>
      </c>
      <c r="M3027" s="120">
        <f>IF(AND($P$2=FALSE,OR(F3027="Commercial NAICS Cogen",F3027="Industrial NAICS Cogen",F3027="NAICS-22 Cogen")),FALSE,IF(AND($P$3=FALSE,OR(F3027="Commercial NAICS Cogen",F3027="Commercial NAICS Non-Cogen",F3027="Industrial NAICS Cogen", F3027="industrial NAICS non-Cogen")),FALSE, TRUE))</f>
        <v/>
      </c>
    </row>
    <row r="3028">
      <c r="A3028" s="129" t="n">
        <v>54676</v>
      </c>
      <c r="B3028" s="130" t="inlineStr">
        <is>
          <t>Oyster Creek Unit VIII</t>
        </is>
      </c>
      <c r="C3028" s="130" t="inlineStr">
        <is>
          <t>Dow Chemical Company-Oyster Creek VIII</t>
        </is>
      </c>
      <c r="D3028" s="129" t="n">
        <v>5374</v>
      </c>
      <c r="E3028" s="130" t="inlineStr">
        <is>
          <t>TX</t>
        </is>
      </c>
      <c r="F3028" s="130" t="inlineStr">
        <is>
          <t>NAICS-22 Cogen</t>
        </is>
      </c>
      <c r="G3028" s="130" t="inlineStr">
        <is>
          <t>CA</t>
        </is>
      </c>
      <c r="H3028" s="130" t="inlineStr">
        <is>
          <t>NG</t>
        </is>
      </c>
      <c r="I3028" s="130" t="inlineStr">
        <is>
          <t>NG</t>
        </is>
      </c>
      <c r="J3028" s="131" t="n">
        <v>997527.63</v>
      </c>
      <c r="K3028" s="129" t="n">
        <v>2020</v>
      </c>
      <c r="L3028" s="120">
        <f>IF(VLOOKUP(H3028,'Cross-Page Data'!$D$4:$F$48,3,FALSE)="natural gas",VLOOKUP(G3028,'Cross-Page Data'!$I$4:$J$19,2,FALSE),IF(VLOOKUP(H3028,'Cross-Page Data'!$D$4:$F$48,3,FALSE)="solar",IF(G3028="PV","solar PV","solar thermal"),IF(VLOOKUP(H3028,'Cross-Page Data'!$D$4:$F$48,3,FALSE)="wind",VLOOKUP(G3028,'Cross-Page Data'!$I$4:$J$19,2,FALSE),IF(VLOOKUP(H3028,'Cross-Page Data'!$D$4:$F$48,3,FALSE)="hydro",VLOOKUP(G3028,'Cross-Page Data'!$I$4:$J$19,2,FALSE),VLOOKUP(H3028,'Cross-Page Data'!$D$4:$F$48,3,FALSE)))))</f>
        <v/>
      </c>
      <c r="M3028" s="120">
        <f>IF(AND($P$2=FALSE,OR(F3028="Commercial NAICS Cogen",F3028="Industrial NAICS Cogen",F3028="NAICS-22 Cogen")),FALSE,IF(AND($P$3=FALSE,OR(F3028="Commercial NAICS Cogen",F3028="Commercial NAICS Non-Cogen",F3028="Industrial NAICS Cogen", F3028="industrial NAICS non-Cogen")),FALSE, TRUE))</f>
        <v/>
      </c>
    </row>
    <row r="3029">
      <c r="A3029" s="129" t="n">
        <v>54676</v>
      </c>
      <c r="B3029" s="130" t="inlineStr">
        <is>
          <t>Oyster Creek Unit VIII</t>
        </is>
      </c>
      <c r="C3029" s="130" t="inlineStr">
        <is>
          <t>Dow Chemical Company-Oyster Creek VIII</t>
        </is>
      </c>
      <c r="D3029" s="129" t="n">
        <v>5374</v>
      </c>
      <c r="E3029" s="130" t="inlineStr">
        <is>
          <t>TX</t>
        </is>
      </c>
      <c r="F3029" s="130" t="inlineStr">
        <is>
          <t>NAICS-22 Cogen</t>
        </is>
      </c>
      <c r="G3029" s="130" t="inlineStr">
        <is>
          <t>CA</t>
        </is>
      </c>
      <c r="H3029" s="130" t="inlineStr">
        <is>
          <t>OG</t>
        </is>
      </c>
      <c r="I3029" s="130" t="inlineStr">
        <is>
          <t>OOG</t>
        </is>
      </c>
      <c r="J3029" s="131" t="n">
        <v>13452.918</v>
      </c>
      <c r="K3029" s="129" t="n">
        <v>2020</v>
      </c>
      <c r="L3029" s="120">
        <f>IF(VLOOKUP(H3029,'Cross-Page Data'!$D$4:$F$48,3,FALSE)="natural gas",VLOOKUP(G3029,'Cross-Page Data'!$I$4:$J$19,2,FALSE),IF(VLOOKUP(H3029,'Cross-Page Data'!$D$4:$F$48,3,FALSE)="solar",IF(G3029="PV","solar PV","solar thermal"),IF(VLOOKUP(H3029,'Cross-Page Data'!$D$4:$F$48,3,FALSE)="wind",VLOOKUP(G3029,'Cross-Page Data'!$I$4:$J$19,2,FALSE),IF(VLOOKUP(H3029,'Cross-Page Data'!$D$4:$F$48,3,FALSE)="hydro",VLOOKUP(G3029,'Cross-Page Data'!$I$4:$J$19,2,FALSE),VLOOKUP(H3029,'Cross-Page Data'!$D$4:$F$48,3,FALSE)))))</f>
        <v/>
      </c>
      <c r="M3029" s="120">
        <f>IF(AND($P$2=FALSE,OR(F3029="Commercial NAICS Cogen",F3029="Industrial NAICS Cogen",F3029="NAICS-22 Cogen")),FALSE,IF(AND($P$3=FALSE,OR(F3029="Commercial NAICS Cogen",F3029="Commercial NAICS Non-Cogen",F3029="Industrial NAICS Cogen", F3029="industrial NAICS non-Cogen")),FALSE, TRUE))</f>
        <v/>
      </c>
    </row>
    <row r="3030">
      <c r="A3030" s="129" t="n">
        <v>54676</v>
      </c>
      <c r="B3030" s="130" t="inlineStr">
        <is>
          <t>Oyster Creek Unit VIII</t>
        </is>
      </c>
      <c r="C3030" s="130" t="inlineStr">
        <is>
          <t>Dow Chemical Company-Oyster Creek VIII</t>
        </is>
      </c>
      <c r="D3030" s="129" t="n">
        <v>5374</v>
      </c>
      <c r="E3030" s="130" t="inlineStr">
        <is>
          <t>TX</t>
        </is>
      </c>
      <c r="F3030" s="130" t="inlineStr">
        <is>
          <t>NAICS-22 Cogen</t>
        </is>
      </c>
      <c r="G3030" s="130" t="inlineStr">
        <is>
          <t>CT</t>
        </is>
      </c>
      <c r="H3030" s="130" t="inlineStr">
        <is>
          <t>NG</t>
        </is>
      </c>
      <c r="I3030" s="130" t="inlineStr">
        <is>
          <t>NG</t>
        </is>
      </c>
      <c r="J3030" s="131" t="n">
        <v>1781146</v>
      </c>
      <c r="K3030" s="129" t="n">
        <v>2020</v>
      </c>
      <c r="L3030" s="120">
        <f>IF(VLOOKUP(H3030,'Cross-Page Data'!$D$4:$F$48,3,FALSE)="natural gas",VLOOKUP(G3030,'Cross-Page Data'!$I$4:$J$19,2,FALSE),IF(VLOOKUP(H3030,'Cross-Page Data'!$D$4:$F$48,3,FALSE)="solar",IF(G3030="PV","solar PV","solar thermal"),IF(VLOOKUP(H3030,'Cross-Page Data'!$D$4:$F$48,3,FALSE)="wind",VLOOKUP(G3030,'Cross-Page Data'!$I$4:$J$19,2,FALSE),IF(VLOOKUP(H3030,'Cross-Page Data'!$D$4:$F$48,3,FALSE)="hydro",VLOOKUP(G3030,'Cross-Page Data'!$I$4:$J$19,2,FALSE),VLOOKUP(H3030,'Cross-Page Data'!$D$4:$F$48,3,FALSE)))))</f>
        <v/>
      </c>
      <c r="M3030" s="120">
        <f>IF(AND($P$2=FALSE,OR(F3030="Commercial NAICS Cogen",F3030="Industrial NAICS Cogen",F3030="NAICS-22 Cogen")),FALSE,IF(AND($P$3=FALSE,OR(F3030="Commercial NAICS Cogen",F3030="Commercial NAICS Non-Cogen",F3030="Industrial NAICS Cogen", F3030="industrial NAICS non-Cogen")),FALSE, TRUE))</f>
        <v/>
      </c>
    </row>
    <row r="3031">
      <c r="A3031" s="129" t="n">
        <v>54676</v>
      </c>
      <c r="B3031" s="130" t="inlineStr">
        <is>
          <t>Oyster Creek Unit VIII</t>
        </is>
      </c>
      <c r="C3031" s="130" t="inlineStr">
        <is>
          <t>Dow Chemical Company-Oyster Creek VIII</t>
        </is>
      </c>
      <c r="D3031" s="129" t="n">
        <v>5374</v>
      </c>
      <c r="E3031" s="130" t="inlineStr">
        <is>
          <t>TX</t>
        </is>
      </c>
      <c r="F3031" s="130" t="inlineStr">
        <is>
          <t>NAICS-22 Cogen</t>
        </is>
      </c>
      <c r="G3031" s="130" t="inlineStr">
        <is>
          <t>CT</t>
        </is>
      </c>
      <c r="H3031" s="130" t="inlineStr">
        <is>
          <t>OG</t>
        </is>
      </c>
      <c r="I3031" s="130" t="inlineStr">
        <is>
          <t>OOG</t>
        </is>
      </c>
      <c r="J3031" s="131" t="n">
        <v>0</v>
      </c>
      <c r="K3031" s="129" t="n">
        <v>2020</v>
      </c>
      <c r="L3031" s="120">
        <f>IF(VLOOKUP(H3031,'Cross-Page Data'!$D$4:$F$48,3,FALSE)="natural gas",VLOOKUP(G3031,'Cross-Page Data'!$I$4:$J$19,2,FALSE),IF(VLOOKUP(H3031,'Cross-Page Data'!$D$4:$F$48,3,FALSE)="solar",IF(G3031="PV","solar PV","solar thermal"),IF(VLOOKUP(H3031,'Cross-Page Data'!$D$4:$F$48,3,FALSE)="wind",VLOOKUP(G3031,'Cross-Page Data'!$I$4:$J$19,2,FALSE),IF(VLOOKUP(H3031,'Cross-Page Data'!$D$4:$F$48,3,FALSE)="hydro",VLOOKUP(G3031,'Cross-Page Data'!$I$4:$J$19,2,FALSE),VLOOKUP(H3031,'Cross-Page Data'!$D$4:$F$48,3,FALSE)))))</f>
        <v/>
      </c>
      <c r="M3031" s="120">
        <f>IF(AND($P$2=FALSE,OR(F3031="Commercial NAICS Cogen",F3031="Industrial NAICS Cogen",F3031="NAICS-22 Cogen")),FALSE,IF(AND($P$3=FALSE,OR(F3031="Commercial NAICS Cogen",F3031="Commercial NAICS Non-Cogen",F3031="Industrial NAICS Cogen", F3031="industrial NAICS non-Cogen")),FALSE, TRUE))</f>
        <v/>
      </c>
    </row>
    <row r="3032">
      <c r="A3032" s="129" t="n">
        <v>54677</v>
      </c>
      <c r="B3032" s="130" t="inlineStr">
        <is>
          <t>CII Carbon LLC</t>
        </is>
      </c>
      <c r="C3032" s="130" t="inlineStr">
        <is>
          <t>CII Carbon LLC</t>
        </is>
      </c>
      <c r="D3032" s="129" t="n">
        <v>4660</v>
      </c>
      <c r="E3032" s="130" t="inlineStr">
        <is>
          <t>LA</t>
        </is>
      </c>
      <c r="F3032" s="130" t="inlineStr">
        <is>
          <t>Industrial NAICS Cogen</t>
        </is>
      </c>
      <c r="G3032" s="130" t="inlineStr">
        <is>
          <t>ST</t>
        </is>
      </c>
      <c r="H3032" s="130" t="inlineStr">
        <is>
          <t>NG</t>
        </is>
      </c>
      <c r="I3032" s="130" t="inlineStr">
        <is>
          <t>NG</t>
        </is>
      </c>
      <c r="J3032" s="131" t="n">
        <v>0</v>
      </c>
      <c r="K3032" s="129" t="n">
        <v>2020</v>
      </c>
      <c r="L3032" s="120">
        <f>IF(VLOOKUP(H3032,'Cross-Page Data'!$D$4:$F$48,3,FALSE)="natural gas",VLOOKUP(G3032,'Cross-Page Data'!$I$4:$J$19,2,FALSE),IF(VLOOKUP(H3032,'Cross-Page Data'!$D$4:$F$48,3,FALSE)="solar",IF(G3032="PV","solar PV","solar thermal"),IF(VLOOKUP(H3032,'Cross-Page Data'!$D$4:$F$48,3,FALSE)="wind",VLOOKUP(G3032,'Cross-Page Data'!$I$4:$J$19,2,FALSE),IF(VLOOKUP(H3032,'Cross-Page Data'!$D$4:$F$48,3,FALSE)="hydro",VLOOKUP(G3032,'Cross-Page Data'!$I$4:$J$19,2,FALSE),VLOOKUP(H3032,'Cross-Page Data'!$D$4:$F$48,3,FALSE)))))</f>
        <v/>
      </c>
      <c r="M3032" s="120">
        <f>IF(AND($P$2=FALSE,OR(F3032="Commercial NAICS Cogen",F3032="Industrial NAICS Cogen",F3032="NAICS-22 Cogen")),FALSE,IF(AND($P$3=FALSE,OR(F3032="Commercial NAICS Cogen",F3032="Commercial NAICS Non-Cogen",F3032="Industrial NAICS Cogen", F3032="industrial NAICS non-Cogen")),FALSE, TRUE))</f>
        <v/>
      </c>
    </row>
    <row r="3033">
      <c r="A3033" s="129" t="n">
        <v>54677</v>
      </c>
      <c r="B3033" s="130" t="inlineStr">
        <is>
          <t>CII Carbon LLC</t>
        </is>
      </c>
      <c r="C3033" s="130" t="inlineStr">
        <is>
          <t>CII Carbon LLC</t>
        </is>
      </c>
      <c r="D3033" s="129" t="n">
        <v>4660</v>
      </c>
      <c r="E3033" s="130" t="inlineStr">
        <is>
          <t>LA</t>
        </is>
      </c>
      <c r="F3033" s="130" t="inlineStr">
        <is>
          <t>Industrial NAICS Cogen</t>
        </is>
      </c>
      <c r="G3033" s="130" t="inlineStr">
        <is>
          <t>ST</t>
        </is>
      </c>
      <c r="H3033" s="130" t="inlineStr">
        <is>
          <t>PC</t>
        </is>
      </c>
      <c r="I3033" s="130" t="inlineStr">
        <is>
          <t>PC</t>
        </is>
      </c>
      <c r="J3033" s="131" t="n">
        <v>0</v>
      </c>
      <c r="K3033" s="129" t="n">
        <v>2020</v>
      </c>
      <c r="L3033" s="120">
        <f>IF(VLOOKUP(H3033,'Cross-Page Data'!$D$4:$F$48,3,FALSE)="natural gas",VLOOKUP(G3033,'Cross-Page Data'!$I$4:$J$19,2,FALSE),IF(VLOOKUP(H3033,'Cross-Page Data'!$D$4:$F$48,3,FALSE)="solar",IF(G3033="PV","solar PV","solar thermal"),IF(VLOOKUP(H3033,'Cross-Page Data'!$D$4:$F$48,3,FALSE)="wind",VLOOKUP(G3033,'Cross-Page Data'!$I$4:$J$19,2,FALSE),IF(VLOOKUP(H3033,'Cross-Page Data'!$D$4:$F$48,3,FALSE)="hydro",VLOOKUP(G3033,'Cross-Page Data'!$I$4:$J$19,2,FALSE),VLOOKUP(H3033,'Cross-Page Data'!$D$4:$F$48,3,FALSE)))))</f>
        <v/>
      </c>
      <c r="M3033" s="120">
        <f>IF(AND($P$2=FALSE,OR(F3033="Commercial NAICS Cogen",F3033="Industrial NAICS Cogen",F3033="NAICS-22 Cogen")),FALSE,IF(AND($P$3=FALSE,OR(F3033="Commercial NAICS Cogen",F3033="Commercial NAICS Non-Cogen",F3033="Industrial NAICS Cogen", F3033="industrial NAICS non-Cogen")),FALSE, TRUE))</f>
        <v/>
      </c>
    </row>
    <row r="3034">
      <c r="A3034" s="129" t="n">
        <v>54677</v>
      </c>
      <c r="B3034" s="130" t="inlineStr">
        <is>
          <t>CII Carbon LLC</t>
        </is>
      </c>
      <c r="C3034" s="130" t="inlineStr">
        <is>
          <t>CII Carbon LLC</t>
        </is>
      </c>
      <c r="D3034" s="129" t="n">
        <v>4660</v>
      </c>
      <c r="E3034" s="130" t="inlineStr">
        <is>
          <t>LA</t>
        </is>
      </c>
      <c r="F3034" s="130" t="inlineStr">
        <is>
          <t>Industrial NAICS Cogen</t>
        </is>
      </c>
      <c r="G3034" s="130" t="inlineStr">
        <is>
          <t>ST</t>
        </is>
      </c>
      <c r="H3034" s="130" t="inlineStr">
        <is>
          <t>WH</t>
        </is>
      </c>
      <c r="I3034" s="130" t="inlineStr">
        <is>
          <t>OTH</t>
        </is>
      </c>
      <c r="J3034" s="131" t="n">
        <v>50882</v>
      </c>
      <c r="K3034" s="129" t="n">
        <v>2020</v>
      </c>
      <c r="L3034" s="120">
        <f>IF(VLOOKUP(H3034,'Cross-Page Data'!$D$4:$F$48,3,FALSE)="natural gas",VLOOKUP(G3034,'Cross-Page Data'!$I$4:$J$19,2,FALSE),IF(VLOOKUP(H3034,'Cross-Page Data'!$D$4:$F$48,3,FALSE)="solar",IF(G3034="PV","solar PV","solar thermal"),IF(VLOOKUP(H3034,'Cross-Page Data'!$D$4:$F$48,3,FALSE)="wind",VLOOKUP(G3034,'Cross-Page Data'!$I$4:$J$19,2,FALSE),IF(VLOOKUP(H3034,'Cross-Page Data'!$D$4:$F$48,3,FALSE)="hydro",VLOOKUP(G3034,'Cross-Page Data'!$I$4:$J$19,2,FALSE),VLOOKUP(H3034,'Cross-Page Data'!$D$4:$F$48,3,FALSE)))))</f>
        <v/>
      </c>
      <c r="M3034" s="120">
        <f>IF(AND($P$2=FALSE,OR(F3034="Commercial NAICS Cogen",F3034="Industrial NAICS Cogen",F3034="NAICS-22 Cogen")),FALSE,IF(AND($P$3=FALSE,OR(F3034="Commercial NAICS Cogen",F3034="Commercial NAICS Non-Cogen",F3034="Industrial NAICS Cogen", F3034="industrial NAICS non-Cogen")),FALSE, TRUE))</f>
        <v/>
      </c>
    </row>
    <row r="3035">
      <c r="A3035" s="129" t="n">
        <v>54694</v>
      </c>
      <c r="B3035" s="130" t="inlineStr">
        <is>
          <t>Yuma Cogeneration Associates</t>
        </is>
      </c>
      <c r="C3035" s="130" t="inlineStr">
        <is>
          <t>Falcon Power Operating Company</t>
        </is>
      </c>
      <c r="D3035" s="129" t="n">
        <v>49919</v>
      </c>
      <c r="E3035" s="130" t="inlineStr">
        <is>
          <t>AZ</t>
        </is>
      </c>
      <c r="F3035" s="130" t="inlineStr">
        <is>
          <t>NAICS-22 Cogen</t>
        </is>
      </c>
      <c r="G3035" s="130" t="inlineStr">
        <is>
          <t>CA</t>
        </is>
      </c>
      <c r="H3035" s="130" t="inlineStr">
        <is>
          <t>DFO</t>
        </is>
      </c>
      <c r="I3035" s="130" t="inlineStr">
        <is>
          <t>DFO</t>
        </is>
      </c>
      <c r="J3035" s="131" t="n">
        <v>0</v>
      </c>
      <c r="K3035" s="129" t="n">
        <v>2020</v>
      </c>
      <c r="L3035" s="120">
        <f>IF(VLOOKUP(H3035,'Cross-Page Data'!$D$4:$F$48,3,FALSE)="natural gas",VLOOKUP(G3035,'Cross-Page Data'!$I$4:$J$19,2,FALSE),IF(VLOOKUP(H3035,'Cross-Page Data'!$D$4:$F$48,3,FALSE)="solar",IF(G3035="PV","solar PV","solar thermal"),IF(VLOOKUP(H3035,'Cross-Page Data'!$D$4:$F$48,3,FALSE)="wind",VLOOKUP(G3035,'Cross-Page Data'!$I$4:$J$19,2,FALSE),IF(VLOOKUP(H3035,'Cross-Page Data'!$D$4:$F$48,3,FALSE)="hydro",VLOOKUP(G3035,'Cross-Page Data'!$I$4:$J$19,2,FALSE),VLOOKUP(H3035,'Cross-Page Data'!$D$4:$F$48,3,FALSE)))))</f>
        <v/>
      </c>
      <c r="M3035" s="120">
        <f>IF(AND($P$2=FALSE,OR(F3035="Commercial NAICS Cogen",F3035="Industrial NAICS Cogen",F3035="NAICS-22 Cogen")),FALSE,IF(AND($P$3=FALSE,OR(F3035="Commercial NAICS Cogen",F3035="Commercial NAICS Non-Cogen",F3035="Industrial NAICS Cogen", F3035="industrial NAICS non-Cogen")),FALSE, TRUE))</f>
        <v/>
      </c>
    </row>
    <row r="3036">
      <c r="A3036" s="129" t="n">
        <v>54694</v>
      </c>
      <c r="B3036" s="130" t="inlineStr">
        <is>
          <t>Yuma Cogeneration Associates</t>
        </is>
      </c>
      <c r="C3036" s="130" t="inlineStr">
        <is>
          <t>Falcon Power Operating Company</t>
        </is>
      </c>
      <c r="D3036" s="129" t="n">
        <v>49919</v>
      </c>
      <c r="E3036" s="130" t="inlineStr">
        <is>
          <t>AZ</t>
        </is>
      </c>
      <c r="F3036" s="130" t="inlineStr">
        <is>
          <t>NAICS-22 Cogen</t>
        </is>
      </c>
      <c r="G3036" s="130" t="inlineStr">
        <is>
          <t>CA</t>
        </is>
      </c>
      <c r="H3036" s="130" t="inlineStr">
        <is>
          <t>NG</t>
        </is>
      </c>
      <c r="I3036" s="130" t="inlineStr">
        <is>
          <t>NG</t>
        </is>
      </c>
      <c r="J3036" s="131" t="n">
        <v>35916</v>
      </c>
      <c r="K3036" s="129" t="n">
        <v>2020</v>
      </c>
      <c r="L3036" s="120">
        <f>IF(VLOOKUP(H3036,'Cross-Page Data'!$D$4:$F$48,3,FALSE)="natural gas",VLOOKUP(G3036,'Cross-Page Data'!$I$4:$J$19,2,FALSE),IF(VLOOKUP(H3036,'Cross-Page Data'!$D$4:$F$48,3,FALSE)="solar",IF(G3036="PV","solar PV","solar thermal"),IF(VLOOKUP(H3036,'Cross-Page Data'!$D$4:$F$48,3,FALSE)="wind",VLOOKUP(G3036,'Cross-Page Data'!$I$4:$J$19,2,FALSE),IF(VLOOKUP(H3036,'Cross-Page Data'!$D$4:$F$48,3,FALSE)="hydro",VLOOKUP(G3036,'Cross-Page Data'!$I$4:$J$19,2,FALSE),VLOOKUP(H3036,'Cross-Page Data'!$D$4:$F$48,3,FALSE)))))</f>
        <v/>
      </c>
      <c r="M3036" s="120">
        <f>IF(AND($P$2=FALSE,OR(F3036="Commercial NAICS Cogen",F3036="Industrial NAICS Cogen",F3036="NAICS-22 Cogen")),FALSE,IF(AND($P$3=FALSE,OR(F3036="Commercial NAICS Cogen",F3036="Commercial NAICS Non-Cogen",F3036="Industrial NAICS Cogen", F3036="industrial NAICS non-Cogen")),FALSE, TRUE))</f>
        <v/>
      </c>
    </row>
    <row r="3037">
      <c r="A3037" s="129" t="n">
        <v>54694</v>
      </c>
      <c r="B3037" s="130" t="inlineStr">
        <is>
          <t>Yuma Cogeneration Associates</t>
        </is>
      </c>
      <c r="C3037" s="130" t="inlineStr">
        <is>
          <t>Falcon Power Operating Company</t>
        </is>
      </c>
      <c r="D3037" s="129" t="n">
        <v>49919</v>
      </c>
      <c r="E3037" s="130" t="inlineStr">
        <is>
          <t>AZ</t>
        </is>
      </c>
      <c r="F3037" s="130" t="inlineStr">
        <is>
          <t>NAICS-22 Cogen</t>
        </is>
      </c>
      <c r="G3037" s="130" t="inlineStr">
        <is>
          <t>CT</t>
        </is>
      </c>
      <c r="H3037" s="130" t="inlineStr">
        <is>
          <t>DFO</t>
        </is>
      </c>
      <c r="I3037" s="130" t="inlineStr">
        <is>
          <t>DFO</t>
        </is>
      </c>
      <c r="J3037" s="131" t="n">
        <v>0</v>
      </c>
      <c r="K3037" s="129" t="n">
        <v>2020</v>
      </c>
      <c r="L3037" s="120">
        <f>IF(VLOOKUP(H3037,'Cross-Page Data'!$D$4:$F$48,3,FALSE)="natural gas",VLOOKUP(G3037,'Cross-Page Data'!$I$4:$J$19,2,FALSE),IF(VLOOKUP(H3037,'Cross-Page Data'!$D$4:$F$48,3,FALSE)="solar",IF(G3037="PV","solar PV","solar thermal"),IF(VLOOKUP(H3037,'Cross-Page Data'!$D$4:$F$48,3,FALSE)="wind",VLOOKUP(G3037,'Cross-Page Data'!$I$4:$J$19,2,FALSE),IF(VLOOKUP(H3037,'Cross-Page Data'!$D$4:$F$48,3,FALSE)="hydro",VLOOKUP(G3037,'Cross-Page Data'!$I$4:$J$19,2,FALSE),VLOOKUP(H3037,'Cross-Page Data'!$D$4:$F$48,3,FALSE)))))</f>
        <v/>
      </c>
      <c r="M3037" s="120">
        <f>IF(AND($P$2=FALSE,OR(F3037="Commercial NAICS Cogen",F3037="Industrial NAICS Cogen",F3037="NAICS-22 Cogen")),FALSE,IF(AND($P$3=FALSE,OR(F3037="Commercial NAICS Cogen",F3037="Commercial NAICS Non-Cogen",F3037="Industrial NAICS Cogen", F3037="industrial NAICS non-Cogen")),FALSE, TRUE))</f>
        <v/>
      </c>
    </row>
    <row r="3038">
      <c r="A3038" s="129" t="n">
        <v>54694</v>
      </c>
      <c r="B3038" s="130" t="inlineStr">
        <is>
          <t>Yuma Cogeneration Associates</t>
        </is>
      </c>
      <c r="C3038" s="130" t="inlineStr">
        <is>
          <t>Falcon Power Operating Company</t>
        </is>
      </c>
      <c r="D3038" s="129" t="n">
        <v>49919</v>
      </c>
      <c r="E3038" s="130" t="inlineStr">
        <is>
          <t>AZ</t>
        </is>
      </c>
      <c r="F3038" s="130" t="inlineStr">
        <is>
          <t>NAICS-22 Cogen</t>
        </is>
      </c>
      <c r="G3038" s="130" t="inlineStr">
        <is>
          <t>CT</t>
        </is>
      </c>
      <c r="H3038" s="130" t="inlineStr">
        <is>
          <t>NG</t>
        </is>
      </c>
      <c r="I3038" s="130" t="inlineStr">
        <is>
          <t>NG</t>
        </is>
      </c>
      <c r="J3038" s="131" t="n">
        <v>72612</v>
      </c>
      <c r="K3038" s="129" t="n">
        <v>2020</v>
      </c>
      <c r="L3038" s="120">
        <f>IF(VLOOKUP(H3038,'Cross-Page Data'!$D$4:$F$48,3,FALSE)="natural gas",VLOOKUP(G3038,'Cross-Page Data'!$I$4:$J$19,2,FALSE),IF(VLOOKUP(H3038,'Cross-Page Data'!$D$4:$F$48,3,FALSE)="solar",IF(G3038="PV","solar PV","solar thermal"),IF(VLOOKUP(H3038,'Cross-Page Data'!$D$4:$F$48,3,FALSE)="wind",VLOOKUP(G3038,'Cross-Page Data'!$I$4:$J$19,2,FALSE),IF(VLOOKUP(H3038,'Cross-Page Data'!$D$4:$F$48,3,FALSE)="hydro",VLOOKUP(G3038,'Cross-Page Data'!$I$4:$J$19,2,FALSE),VLOOKUP(H3038,'Cross-Page Data'!$D$4:$F$48,3,FALSE)))))</f>
        <v/>
      </c>
      <c r="M3038" s="120">
        <f>IF(AND($P$2=FALSE,OR(F3038="Commercial NAICS Cogen",F3038="Industrial NAICS Cogen",F3038="NAICS-22 Cogen")),FALSE,IF(AND($P$3=FALSE,OR(F3038="Commercial NAICS Cogen",F3038="Commercial NAICS Non-Cogen",F3038="Industrial NAICS Cogen", F3038="industrial NAICS non-Cogen")),FALSE, TRUE))</f>
        <v/>
      </c>
    </row>
    <row r="3039">
      <c r="A3039" s="129" t="n">
        <v>54700</v>
      </c>
      <c r="B3039" s="130" t="inlineStr">
        <is>
          <t>Metro Methane Recovery Facility</t>
        </is>
      </c>
      <c r="C3039" s="130" t="inlineStr">
        <is>
          <t>WM Renewable Energy LLC</t>
        </is>
      </c>
      <c r="D3039" s="129" t="n">
        <v>54842</v>
      </c>
      <c r="E3039" s="130" t="inlineStr">
        <is>
          <t>IA</t>
        </is>
      </c>
      <c r="F3039" s="130" t="inlineStr">
        <is>
          <t>NAICS-22 Non-Cogen</t>
        </is>
      </c>
      <c r="G3039" s="130" t="inlineStr">
        <is>
          <t>IC</t>
        </is>
      </c>
      <c r="H3039" s="130" t="inlineStr">
        <is>
          <t>LFG</t>
        </is>
      </c>
      <c r="I3039" s="130" t="inlineStr">
        <is>
          <t>MLG</t>
        </is>
      </c>
      <c r="J3039" s="131" t="n">
        <v>92194</v>
      </c>
      <c r="K3039" s="129" t="n">
        <v>2020</v>
      </c>
      <c r="L3039" s="120">
        <f>IF(VLOOKUP(H3039,'Cross-Page Data'!$D$4:$F$48,3,FALSE)="natural gas",VLOOKUP(G3039,'Cross-Page Data'!$I$4:$J$19,2,FALSE),IF(VLOOKUP(H3039,'Cross-Page Data'!$D$4:$F$48,3,FALSE)="solar",IF(G3039="PV","solar PV","solar thermal"),IF(VLOOKUP(H3039,'Cross-Page Data'!$D$4:$F$48,3,FALSE)="wind",VLOOKUP(G3039,'Cross-Page Data'!$I$4:$J$19,2,FALSE),IF(VLOOKUP(H3039,'Cross-Page Data'!$D$4:$F$48,3,FALSE)="hydro",VLOOKUP(G3039,'Cross-Page Data'!$I$4:$J$19,2,FALSE),VLOOKUP(H3039,'Cross-Page Data'!$D$4:$F$48,3,FALSE)))))</f>
        <v/>
      </c>
      <c r="M3039" s="120">
        <f>IF(AND($P$2=FALSE,OR(F3039="Commercial NAICS Cogen",F3039="Industrial NAICS Cogen",F3039="NAICS-22 Cogen")),FALSE,IF(AND($P$3=FALSE,OR(F3039="Commercial NAICS Cogen",F3039="Commercial NAICS Non-Cogen",F3039="Industrial NAICS Cogen", F3039="industrial NAICS non-Cogen")),FALSE, TRUE))</f>
        <v/>
      </c>
    </row>
    <row r="3040">
      <c r="A3040" s="129" t="n">
        <v>54712</v>
      </c>
      <c r="B3040" s="130" t="inlineStr">
        <is>
          <t>Alliant SBD 9201 Norplex</t>
        </is>
      </c>
      <c r="C3040" s="130" t="inlineStr">
        <is>
          <t>Industrial Energy Applications Inc</t>
        </is>
      </c>
      <c r="D3040" s="129" t="n">
        <v>361</v>
      </c>
      <c r="E3040" s="130" t="inlineStr">
        <is>
          <t>IA</t>
        </is>
      </c>
      <c r="F3040" s="130" t="inlineStr">
        <is>
          <t>NAICS-22 Non-Cogen</t>
        </is>
      </c>
      <c r="G3040" s="130" t="inlineStr">
        <is>
          <t>IC</t>
        </is>
      </c>
      <c r="H3040" s="130" t="inlineStr">
        <is>
          <t>DFO</t>
        </is>
      </c>
      <c r="I3040" s="130" t="inlineStr">
        <is>
          <t>DFO</t>
        </is>
      </c>
      <c r="J3040" s="131" t="n">
        <v>62.72</v>
      </c>
      <c r="K3040" s="129" t="n">
        <v>2020</v>
      </c>
      <c r="L3040" s="120">
        <f>IF(VLOOKUP(H3040,'Cross-Page Data'!$D$4:$F$48,3,FALSE)="natural gas",VLOOKUP(G3040,'Cross-Page Data'!$I$4:$J$19,2,FALSE),IF(VLOOKUP(H3040,'Cross-Page Data'!$D$4:$F$48,3,FALSE)="solar",IF(G3040="PV","solar PV","solar thermal"),IF(VLOOKUP(H3040,'Cross-Page Data'!$D$4:$F$48,3,FALSE)="wind",VLOOKUP(G3040,'Cross-Page Data'!$I$4:$J$19,2,FALSE),IF(VLOOKUP(H3040,'Cross-Page Data'!$D$4:$F$48,3,FALSE)="hydro",VLOOKUP(G3040,'Cross-Page Data'!$I$4:$J$19,2,FALSE),VLOOKUP(H3040,'Cross-Page Data'!$D$4:$F$48,3,FALSE)))))</f>
        <v/>
      </c>
      <c r="M3040" s="120">
        <f>IF(AND($P$2=FALSE,OR(F3040="Commercial NAICS Cogen",F3040="Industrial NAICS Cogen",F3040="NAICS-22 Cogen")),FALSE,IF(AND($P$3=FALSE,OR(F3040="Commercial NAICS Cogen",F3040="Commercial NAICS Non-Cogen",F3040="Industrial NAICS Cogen", F3040="industrial NAICS non-Cogen")),FALSE, TRUE))</f>
        <v/>
      </c>
    </row>
    <row r="3041">
      <c r="A3041" s="129" t="n">
        <v>54715</v>
      </c>
      <c r="B3041" s="130" t="inlineStr">
        <is>
          <t>Alliant SBD 9107 JBS USA</t>
        </is>
      </c>
      <c r="C3041" s="130" t="inlineStr">
        <is>
          <t>Industrial Energy Applications Inc</t>
        </is>
      </c>
      <c r="D3041" s="129" t="n">
        <v>361</v>
      </c>
      <c r="E3041" s="130" t="inlineStr">
        <is>
          <t>IA</t>
        </is>
      </c>
      <c r="F3041" s="130" t="inlineStr">
        <is>
          <t>NAICS-22 Non-Cogen</t>
        </is>
      </c>
      <c r="G3041" s="130" t="inlineStr">
        <is>
          <t>IC</t>
        </is>
      </c>
      <c r="H3041" s="130" t="inlineStr">
        <is>
          <t>DFO</t>
        </is>
      </c>
      <c r="I3041" s="130" t="inlineStr">
        <is>
          <t>DFO</t>
        </is>
      </c>
      <c r="J3041" s="131" t="n">
        <v>29.4</v>
      </c>
      <c r="K3041" s="129" t="n">
        <v>2020</v>
      </c>
      <c r="L3041" s="120">
        <f>IF(VLOOKUP(H3041,'Cross-Page Data'!$D$4:$F$48,3,FALSE)="natural gas",VLOOKUP(G3041,'Cross-Page Data'!$I$4:$J$19,2,FALSE),IF(VLOOKUP(H3041,'Cross-Page Data'!$D$4:$F$48,3,FALSE)="solar",IF(G3041="PV","solar PV","solar thermal"),IF(VLOOKUP(H3041,'Cross-Page Data'!$D$4:$F$48,3,FALSE)="wind",VLOOKUP(G3041,'Cross-Page Data'!$I$4:$J$19,2,FALSE),IF(VLOOKUP(H3041,'Cross-Page Data'!$D$4:$F$48,3,FALSE)="hydro",VLOOKUP(G3041,'Cross-Page Data'!$I$4:$J$19,2,FALSE),VLOOKUP(H3041,'Cross-Page Data'!$D$4:$F$48,3,FALSE)))))</f>
        <v/>
      </c>
      <c r="M3041" s="120">
        <f>IF(AND($P$2=FALSE,OR(F3041="Commercial NAICS Cogen",F3041="Industrial NAICS Cogen",F3041="NAICS-22 Cogen")),FALSE,IF(AND($P$3=FALSE,OR(F3041="Commercial NAICS Cogen",F3041="Commercial NAICS Non-Cogen",F3041="Industrial NAICS Cogen", F3041="industrial NAICS non-Cogen")),FALSE, TRUE))</f>
        <v/>
      </c>
    </row>
    <row r="3042">
      <c r="A3042" s="129" t="n">
        <v>54719</v>
      </c>
      <c r="B3042" s="130" t="inlineStr">
        <is>
          <t>Alliant SBD 9203 Profol</t>
        </is>
      </c>
      <c r="C3042" s="130" t="inlineStr">
        <is>
          <t>American Profol Incorporated</t>
        </is>
      </c>
      <c r="D3042" s="129" t="n">
        <v>56189</v>
      </c>
      <c r="E3042" s="130" t="inlineStr">
        <is>
          <t>IA</t>
        </is>
      </c>
      <c r="F3042" s="130" t="inlineStr">
        <is>
          <t>NAICS-22 Non-Cogen</t>
        </is>
      </c>
      <c r="G3042" s="130" t="inlineStr">
        <is>
          <t>IC</t>
        </is>
      </c>
      <c r="H3042" s="130" t="inlineStr">
        <is>
          <t>DFO</t>
        </is>
      </c>
      <c r="I3042" s="130" t="inlineStr">
        <is>
          <t>DFO</t>
        </is>
      </c>
      <c r="J3042" s="131" t="n">
        <v>177.8</v>
      </c>
      <c r="K3042" s="129" t="n">
        <v>2020</v>
      </c>
      <c r="L3042" s="120">
        <f>IF(VLOOKUP(H3042,'Cross-Page Data'!$D$4:$F$48,3,FALSE)="natural gas",VLOOKUP(G3042,'Cross-Page Data'!$I$4:$J$19,2,FALSE),IF(VLOOKUP(H3042,'Cross-Page Data'!$D$4:$F$48,3,FALSE)="solar",IF(G3042="PV","solar PV","solar thermal"),IF(VLOOKUP(H3042,'Cross-Page Data'!$D$4:$F$48,3,FALSE)="wind",VLOOKUP(G3042,'Cross-Page Data'!$I$4:$J$19,2,FALSE),IF(VLOOKUP(H3042,'Cross-Page Data'!$D$4:$F$48,3,FALSE)="hydro",VLOOKUP(G3042,'Cross-Page Data'!$I$4:$J$19,2,FALSE),VLOOKUP(H3042,'Cross-Page Data'!$D$4:$F$48,3,FALSE)))))</f>
        <v/>
      </c>
      <c r="M3042" s="120">
        <f>IF(AND($P$2=FALSE,OR(F3042="Commercial NAICS Cogen",F3042="Industrial NAICS Cogen",F3042="NAICS-22 Cogen")),FALSE,IF(AND($P$3=FALSE,OR(F3042="Commercial NAICS Cogen",F3042="Commercial NAICS Non-Cogen",F3042="Industrial NAICS Cogen", F3042="industrial NAICS non-Cogen")),FALSE, TRUE))</f>
        <v/>
      </c>
    </row>
    <row r="3043">
      <c r="A3043" s="129" t="n">
        <v>54720</v>
      </c>
      <c r="B3043" s="130" t="inlineStr">
        <is>
          <t>Alliant SBD 8601 Quad Graphics</t>
        </is>
      </c>
      <c r="C3043" s="130" t="inlineStr">
        <is>
          <t>Industrial Energy Applications Inc</t>
        </is>
      </c>
      <c r="D3043" s="129" t="n">
        <v>361</v>
      </c>
      <c r="E3043" s="130" t="inlineStr">
        <is>
          <t>IA</t>
        </is>
      </c>
      <c r="F3043" s="130" t="inlineStr">
        <is>
          <t>NAICS-22 Non-Cogen</t>
        </is>
      </c>
      <c r="G3043" s="130" t="inlineStr">
        <is>
          <t>IC</t>
        </is>
      </c>
      <c r="H3043" s="130" t="inlineStr">
        <is>
          <t>DFO</t>
        </is>
      </c>
      <c r="I3043" s="130" t="inlineStr">
        <is>
          <t>DFO</t>
        </is>
      </c>
      <c r="J3043" s="131" t="n">
        <v>0</v>
      </c>
      <c r="K3043" s="129" t="n">
        <v>2020</v>
      </c>
      <c r="L3043" s="120">
        <f>IF(VLOOKUP(H3043,'Cross-Page Data'!$D$4:$F$48,3,FALSE)="natural gas",VLOOKUP(G3043,'Cross-Page Data'!$I$4:$J$19,2,FALSE),IF(VLOOKUP(H3043,'Cross-Page Data'!$D$4:$F$48,3,FALSE)="solar",IF(G3043="PV","solar PV","solar thermal"),IF(VLOOKUP(H3043,'Cross-Page Data'!$D$4:$F$48,3,FALSE)="wind",VLOOKUP(G3043,'Cross-Page Data'!$I$4:$J$19,2,FALSE),IF(VLOOKUP(H3043,'Cross-Page Data'!$D$4:$F$48,3,FALSE)="hydro",VLOOKUP(G3043,'Cross-Page Data'!$I$4:$J$19,2,FALSE),VLOOKUP(H3043,'Cross-Page Data'!$D$4:$F$48,3,FALSE)))))</f>
        <v/>
      </c>
      <c r="M3043" s="120">
        <f>IF(AND($P$2=FALSE,OR(F3043="Commercial NAICS Cogen",F3043="Industrial NAICS Cogen",F3043="NAICS-22 Cogen")),FALSE,IF(AND($P$3=FALSE,OR(F3043="Commercial NAICS Cogen",F3043="Commercial NAICS Non-Cogen",F3043="Industrial NAICS Cogen", F3043="industrial NAICS non-Cogen")),FALSE, TRUE))</f>
        <v/>
      </c>
    </row>
    <row r="3044">
      <c r="A3044" s="129" t="n">
        <v>54730</v>
      </c>
      <c r="B3044" s="130" t="inlineStr">
        <is>
          <t>Yellowhammer Gas Plant</t>
        </is>
      </c>
      <c r="C3044" s="130" t="inlineStr">
        <is>
          <t>W&amp;T Offshore Inc</t>
        </is>
      </c>
      <c r="D3044" s="129" t="n">
        <v>57139</v>
      </c>
      <c r="E3044" s="130" t="inlineStr">
        <is>
          <t>AL</t>
        </is>
      </c>
      <c r="F3044" s="130" t="inlineStr">
        <is>
          <t>Industrial NAICS Non-Cogen</t>
        </is>
      </c>
      <c r="G3044" s="130" t="inlineStr">
        <is>
          <t>GT</t>
        </is>
      </c>
      <c r="H3044" s="130" t="inlineStr">
        <is>
          <t>NG</t>
        </is>
      </c>
      <c r="I3044" s="130" t="inlineStr">
        <is>
          <t>NG</t>
        </is>
      </c>
      <c r="J3044" s="131" t="n">
        <v>17179</v>
      </c>
      <c r="K3044" s="129" t="n">
        <v>2020</v>
      </c>
      <c r="L3044" s="120">
        <f>IF(VLOOKUP(H3044,'Cross-Page Data'!$D$4:$F$48,3,FALSE)="natural gas",VLOOKUP(G3044,'Cross-Page Data'!$I$4:$J$19,2,FALSE),IF(VLOOKUP(H3044,'Cross-Page Data'!$D$4:$F$48,3,FALSE)="solar",IF(G3044="PV","solar PV","solar thermal"),IF(VLOOKUP(H3044,'Cross-Page Data'!$D$4:$F$48,3,FALSE)="wind",VLOOKUP(G3044,'Cross-Page Data'!$I$4:$J$19,2,FALSE),IF(VLOOKUP(H3044,'Cross-Page Data'!$D$4:$F$48,3,FALSE)="hydro",VLOOKUP(G3044,'Cross-Page Data'!$I$4:$J$19,2,FALSE),VLOOKUP(H3044,'Cross-Page Data'!$D$4:$F$48,3,FALSE)))))</f>
        <v/>
      </c>
      <c r="M3044" s="120">
        <f>IF(AND($P$2=FALSE,OR(F3044="Commercial NAICS Cogen",F3044="Industrial NAICS Cogen",F3044="NAICS-22 Cogen")),FALSE,IF(AND($P$3=FALSE,OR(F3044="Commercial NAICS Cogen",F3044="Commercial NAICS Non-Cogen",F3044="Industrial NAICS Cogen", F3044="industrial NAICS non-Cogen")),FALSE, TRUE))</f>
        <v/>
      </c>
    </row>
    <row r="3045">
      <c r="A3045" s="129" t="n">
        <v>54731</v>
      </c>
      <c r="B3045" s="130" t="inlineStr">
        <is>
          <t>Hendricks Regional Health</t>
        </is>
      </c>
      <c r="C3045" s="130" t="inlineStr">
        <is>
          <t>Hendricks Regional Health</t>
        </is>
      </c>
      <c r="D3045" s="129" t="n">
        <v>8453</v>
      </c>
      <c r="E3045" s="130" t="inlineStr">
        <is>
          <t>IN</t>
        </is>
      </c>
      <c r="F3045" s="130" t="inlineStr">
        <is>
          <t>Commercial NAICS Non-Cogen</t>
        </is>
      </c>
      <c r="G3045" s="130" t="inlineStr">
        <is>
          <t>IC</t>
        </is>
      </c>
      <c r="H3045" s="130" t="inlineStr">
        <is>
          <t>DFO</t>
        </is>
      </c>
      <c r="I3045" s="130" t="inlineStr">
        <is>
          <t>DFO</t>
        </is>
      </c>
      <c r="J3045" s="131" t="n">
        <v>16</v>
      </c>
      <c r="K3045" s="129" t="n">
        <v>2020</v>
      </c>
      <c r="L3045" s="120">
        <f>IF(VLOOKUP(H3045,'Cross-Page Data'!$D$4:$F$48,3,FALSE)="natural gas",VLOOKUP(G3045,'Cross-Page Data'!$I$4:$J$19,2,FALSE),IF(VLOOKUP(H3045,'Cross-Page Data'!$D$4:$F$48,3,FALSE)="solar",IF(G3045="PV","solar PV","solar thermal"),IF(VLOOKUP(H3045,'Cross-Page Data'!$D$4:$F$48,3,FALSE)="wind",VLOOKUP(G3045,'Cross-Page Data'!$I$4:$J$19,2,FALSE),IF(VLOOKUP(H3045,'Cross-Page Data'!$D$4:$F$48,3,FALSE)="hydro",VLOOKUP(G3045,'Cross-Page Data'!$I$4:$J$19,2,FALSE),VLOOKUP(H3045,'Cross-Page Data'!$D$4:$F$48,3,FALSE)))))</f>
        <v/>
      </c>
      <c r="M3045" s="120">
        <f>IF(AND($P$2=FALSE,OR(F3045="Commercial NAICS Cogen",F3045="Industrial NAICS Cogen",F3045="NAICS-22 Cogen")),FALSE,IF(AND($P$3=FALSE,OR(F3045="Commercial NAICS Cogen",F3045="Commercial NAICS Non-Cogen",F3045="Industrial NAICS Cogen", F3045="industrial NAICS non-Cogen")),FALSE, TRUE))</f>
        <v/>
      </c>
    </row>
    <row r="3046">
      <c r="A3046" s="129" t="n">
        <v>54731</v>
      </c>
      <c r="B3046" s="130" t="inlineStr">
        <is>
          <t>Hendricks Regional Health</t>
        </is>
      </c>
      <c r="C3046" s="130" t="inlineStr">
        <is>
          <t>Hendricks Regional Health</t>
        </is>
      </c>
      <c r="D3046" s="129" t="n">
        <v>8453</v>
      </c>
      <c r="E3046" s="130" t="inlineStr">
        <is>
          <t>IN</t>
        </is>
      </c>
      <c r="F3046" s="130" t="inlineStr">
        <is>
          <t>Commercial NAICS Non-Cogen</t>
        </is>
      </c>
      <c r="G3046" s="130" t="inlineStr">
        <is>
          <t>IC</t>
        </is>
      </c>
      <c r="H3046" s="130" t="inlineStr">
        <is>
          <t>NG</t>
        </is>
      </c>
      <c r="I3046" s="130" t="inlineStr">
        <is>
          <t>NG</t>
        </is>
      </c>
      <c r="J3046" s="131" t="n">
        <v>0</v>
      </c>
      <c r="K3046" s="129" t="n">
        <v>2020</v>
      </c>
      <c r="L3046" s="120">
        <f>IF(VLOOKUP(H3046,'Cross-Page Data'!$D$4:$F$48,3,FALSE)="natural gas",VLOOKUP(G3046,'Cross-Page Data'!$I$4:$J$19,2,FALSE),IF(VLOOKUP(H3046,'Cross-Page Data'!$D$4:$F$48,3,FALSE)="solar",IF(G3046="PV","solar PV","solar thermal"),IF(VLOOKUP(H3046,'Cross-Page Data'!$D$4:$F$48,3,FALSE)="wind",VLOOKUP(G3046,'Cross-Page Data'!$I$4:$J$19,2,FALSE),IF(VLOOKUP(H3046,'Cross-Page Data'!$D$4:$F$48,3,FALSE)="hydro",VLOOKUP(G3046,'Cross-Page Data'!$I$4:$J$19,2,FALSE),VLOOKUP(H3046,'Cross-Page Data'!$D$4:$F$48,3,FALSE)))))</f>
        <v/>
      </c>
      <c r="M3046" s="120">
        <f>IF(AND($P$2=FALSE,OR(F3046="Commercial NAICS Cogen",F3046="Industrial NAICS Cogen",F3046="NAICS-22 Cogen")),FALSE,IF(AND($P$3=FALSE,OR(F3046="Commercial NAICS Cogen",F3046="Commercial NAICS Non-Cogen",F3046="Industrial NAICS Cogen", F3046="industrial NAICS non-Cogen")),FALSE, TRUE))</f>
        <v/>
      </c>
    </row>
    <row r="3047">
      <c r="A3047" s="129" t="n">
        <v>54734</v>
      </c>
      <c r="B3047" s="130" t="inlineStr">
        <is>
          <t>Freeport McMoRan</t>
        </is>
      </c>
      <c r="C3047" s="130" t="inlineStr">
        <is>
          <t>Freeport McMoRan Inc</t>
        </is>
      </c>
      <c r="D3047" s="129" t="n">
        <v>14989</v>
      </c>
      <c r="E3047" s="130" t="inlineStr">
        <is>
          <t>NM</t>
        </is>
      </c>
      <c r="F3047" s="130" t="inlineStr">
        <is>
          <t>Industrial NAICS Non-Cogen</t>
        </is>
      </c>
      <c r="G3047" s="130" t="inlineStr">
        <is>
          <t>IC</t>
        </is>
      </c>
      <c r="H3047" s="130" t="inlineStr">
        <is>
          <t>DFO</t>
        </is>
      </c>
      <c r="I3047" s="130" t="inlineStr">
        <is>
          <t>DFO</t>
        </is>
      </c>
      <c r="J3047" s="131" t="n">
        <v>0</v>
      </c>
      <c r="K3047" s="129" t="n">
        <v>2020</v>
      </c>
      <c r="L3047" s="120">
        <f>IF(VLOOKUP(H3047,'Cross-Page Data'!$D$4:$F$48,3,FALSE)="natural gas",VLOOKUP(G3047,'Cross-Page Data'!$I$4:$J$19,2,FALSE),IF(VLOOKUP(H3047,'Cross-Page Data'!$D$4:$F$48,3,FALSE)="solar",IF(G3047="PV","solar PV","solar thermal"),IF(VLOOKUP(H3047,'Cross-Page Data'!$D$4:$F$48,3,FALSE)="wind",VLOOKUP(G3047,'Cross-Page Data'!$I$4:$J$19,2,FALSE),IF(VLOOKUP(H3047,'Cross-Page Data'!$D$4:$F$48,3,FALSE)="hydro",VLOOKUP(G3047,'Cross-Page Data'!$I$4:$J$19,2,FALSE),VLOOKUP(H3047,'Cross-Page Data'!$D$4:$F$48,3,FALSE)))))</f>
        <v/>
      </c>
      <c r="M3047" s="120">
        <f>IF(AND($P$2=FALSE,OR(F3047="Commercial NAICS Cogen",F3047="Industrial NAICS Cogen",F3047="NAICS-22 Cogen")),FALSE,IF(AND($P$3=FALSE,OR(F3047="Commercial NAICS Cogen",F3047="Commercial NAICS Non-Cogen",F3047="Industrial NAICS Cogen", F3047="industrial NAICS non-Cogen")),FALSE, TRUE))</f>
        <v/>
      </c>
    </row>
    <row r="3048">
      <c r="A3048" s="129" t="n">
        <v>54734</v>
      </c>
      <c r="B3048" s="130" t="inlineStr">
        <is>
          <t>Freeport McMoRan</t>
        </is>
      </c>
      <c r="C3048" s="130" t="inlineStr">
        <is>
          <t>Freeport McMoRan Inc</t>
        </is>
      </c>
      <c r="D3048" s="129" t="n">
        <v>14989</v>
      </c>
      <c r="E3048" s="130" t="inlineStr">
        <is>
          <t>NM</t>
        </is>
      </c>
      <c r="F3048" s="130" t="inlineStr">
        <is>
          <t>Industrial NAICS Non-Cogen</t>
        </is>
      </c>
      <c r="G3048" s="130" t="inlineStr">
        <is>
          <t>IC</t>
        </is>
      </c>
      <c r="H3048" s="130" t="inlineStr">
        <is>
          <t>NG</t>
        </is>
      </c>
      <c r="I3048" s="130" t="inlineStr">
        <is>
          <t>NG</t>
        </is>
      </c>
      <c r="J3048" s="131" t="n">
        <v>0</v>
      </c>
      <c r="K3048" s="129" t="n">
        <v>2020</v>
      </c>
      <c r="L3048" s="120">
        <f>IF(VLOOKUP(H3048,'Cross-Page Data'!$D$4:$F$48,3,FALSE)="natural gas",VLOOKUP(G3048,'Cross-Page Data'!$I$4:$J$19,2,FALSE),IF(VLOOKUP(H3048,'Cross-Page Data'!$D$4:$F$48,3,FALSE)="solar",IF(G3048="PV","solar PV","solar thermal"),IF(VLOOKUP(H3048,'Cross-Page Data'!$D$4:$F$48,3,FALSE)="wind",VLOOKUP(G3048,'Cross-Page Data'!$I$4:$J$19,2,FALSE),IF(VLOOKUP(H3048,'Cross-Page Data'!$D$4:$F$48,3,FALSE)="hydro",VLOOKUP(G3048,'Cross-Page Data'!$I$4:$J$19,2,FALSE),VLOOKUP(H3048,'Cross-Page Data'!$D$4:$F$48,3,FALSE)))))</f>
        <v/>
      </c>
      <c r="M3048" s="120">
        <f>IF(AND($P$2=FALSE,OR(F3048="Commercial NAICS Cogen",F3048="Industrial NAICS Cogen",F3048="NAICS-22 Cogen")),FALSE,IF(AND($P$3=FALSE,OR(F3048="Commercial NAICS Cogen",F3048="Commercial NAICS Non-Cogen",F3048="Industrial NAICS Cogen", F3048="industrial NAICS non-Cogen")),FALSE, TRUE))</f>
        <v/>
      </c>
    </row>
    <row r="3049">
      <c r="A3049" s="129" t="n">
        <v>54746</v>
      </c>
      <c r="B3049" s="130" t="inlineStr">
        <is>
          <t>Wheelabrator Falls</t>
        </is>
      </c>
      <c r="C3049" s="130" t="inlineStr">
        <is>
          <t>Wheelabrator Environmental Systems</t>
        </is>
      </c>
      <c r="D3049" s="129" t="n">
        <v>20541</v>
      </c>
      <c r="E3049" s="130" t="inlineStr">
        <is>
          <t>PA</t>
        </is>
      </c>
      <c r="F3049" s="130" t="inlineStr">
        <is>
          <t>NAICS-22 Non-Cogen</t>
        </is>
      </c>
      <c r="G3049" s="130" t="inlineStr">
        <is>
          <t>ST</t>
        </is>
      </c>
      <c r="H3049" s="130" t="inlineStr">
        <is>
          <t>MSB</t>
        </is>
      </c>
      <c r="I3049" s="130" t="inlineStr">
        <is>
          <t>MLG</t>
        </is>
      </c>
      <c r="J3049" s="131" t="n">
        <v>136216.02</v>
      </c>
      <c r="K3049" s="129" t="n">
        <v>2020</v>
      </c>
      <c r="L3049" s="120">
        <f>IF(VLOOKUP(H3049,'Cross-Page Data'!$D$4:$F$48,3,FALSE)="natural gas",VLOOKUP(G3049,'Cross-Page Data'!$I$4:$J$19,2,FALSE),IF(VLOOKUP(H3049,'Cross-Page Data'!$D$4:$F$48,3,FALSE)="solar",IF(G3049="PV","solar PV","solar thermal"),IF(VLOOKUP(H3049,'Cross-Page Data'!$D$4:$F$48,3,FALSE)="wind",VLOOKUP(G3049,'Cross-Page Data'!$I$4:$J$19,2,FALSE),IF(VLOOKUP(H3049,'Cross-Page Data'!$D$4:$F$48,3,FALSE)="hydro",VLOOKUP(G3049,'Cross-Page Data'!$I$4:$J$19,2,FALSE),VLOOKUP(H3049,'Cross-Page Data'!$D$4:$F$48,3,FALSE)))))</f>
        <v/>
      </c>
      <c r="M3049" s="120">
        <f>IF(AND($P$2=FALSE,OR(F3049="Commercial NAICS Cogen",F3049="Industrial NAICS Cogen",F3049="NAICS-22 Cogen")),FALSE,IF(AND($P$3=FALSE,OR(F3049="Commercial NAICS Cogen",F3049="Commercial NAICS Non-Cogen",F3049="Industrial NAICS Cogen", F3049="industrial NAICS non-Cogen")),FALSE, TRUE))</f>
        <v/>
      </c>
    </row>
    <row r="3050">
      <c r="A3050" s="129" t="n">
        <v>54746</v>
      </c>
      <c r="B3050" s="130" t="inlineStr">
        <is>
          <t>Wheelabrator Falls</t>
        </is>
      </c>
      <c r="C3050" s="130" t="inlineStr">
        <is>
          <t>Wheelabrator Environmental Systems</t>
        </is>
      </c>
      <c r="D3050" s="129" t="n">
        <v>20541</v>
      </c>
      <c r="E3050" s="130" t="inlineStr">
        <is>
          <t>PA</t>
        </is>
      </c>
      <c r="F3050" s="130" t="inlineStr">
        <is>
          <t>NAICS-22 Non-Cogen</t>
        </is>
      </c>
      <c r="G3050" s="130" t="inlineStr">
        <is>
          <t>ST</t>
        </is>
      </c>
      <c r="H3050" s="130" t="inlineStr">
        <is>
          <t>MSN</t>
        </is>
      </c>
      <c r="I3050" s="130" t="inlineStr">
        <is>
          <t>OTH</t>
        </is>
      </c>
      <c r="J3050" s="131" t="n">
        <v>166488.98</v>
      </c>
      <c r="K3050" s="129" t="n">
        <v>2020</v>
      </c>
      <c r="L3050" s="120">
        <f>IF(VLOOKUP(H3050,'Cross-Page Data'!$D$4:$F$48,3,FALSE)="natural gas",VLOOKUP(G3050,'Cross-Page Data'!$I$4:$J$19,2,FALSE),IF(VLOOKUP(H3050,'Cross-Page Data'!$D$4:$F$48,3,FALSE)="solar",IF(G3050="PV","solar PV","solar thermal"),IF(VLOOKUP(H3050,'Cross-Page Data'!$D$4:$F$48,3,FALSE)="wind",VLOOKUP(G3050,'Cross-Page Data'!$I$4:$J$19,2,FALSE),IF(VLOOKUP(H3050,'Cross-Page Data'!$D$4:$F$48,3,FALSE)="hydro",VLOOKUP(G3050,'Cross-Page Data'!$I$4:$J$19,2,FALSE),VLOOKUP(H3050,'Cross-Page Data'!$D$4:$F$48,3,FALSE)))))</f>
        <v/>
      </c>
      <c r="M3050" s="120">
        <f>IF(AND($P$2=FALSE,OR(F3050="Commercial NAICS Cogen",F3050="Industrial NAICS Cogen",F3050="NAICS-22 Cogen")),FALSE,IF(AND($P$3=FALSE,OR(F3050="Commercial NAICS Cogen",F3050="Commercial NAICS Non-Cogen",F3050="Industrial NAICS Cogen", F3050="industrial NAICS non-Cogen")),FALSE, TRUE))</f>
        <v/>
      </c>
    </row>
    <row r="3051">
      <c r="A3051" s="129" t="n">
        <v>54746</v>
      </c>
      <c r="B3051" s="130" t="inlineStr">
        <is>
          <t>Wheelabrator Falls</t>
        </is>
      </c>
      <c r="C3051" s="130" t="inlineStr">
        <is>
          <t>Wheelabrator Environmental Systems</t>
        </is>
      </c>
      <c r="D3051" s="129" t="n">
        <v>20541</v>
      </c>
      <c r="E3051" s="130" t="inlineStr">
        <is>
          <t>PA</t>
        </is>
      </c>
      <c r="F3051" s="130" t="inlineStr">
        <is>
          <t>NAICS-22 Non-Cogen</t>
        </is>
      </c>
      <c r="G3051" s="130" t="inlineStr">
        <is>
          <t>ST</t>
        </is>
      </c>
      <c r="H3051" s="130" t="inlineStr">
        <is>
          <t>NG</t>
        </is>
      </c>
      <c r="I3051" s="130" t="inlineStr">
        <is>
          <t>NG</t>
        </is>
      </c>
      <c r="J3051" s="131" t="n">
        <v>0</v>
      </c>
      <c r="K3051" s="129" t="n">
        <v>2020</v>
      </c>
      <c r="L3051" s="120">
        <f>IF(VLOOKUP(H3051,'Cross-Page Data'!$D$4:$F$48,3,FALSE)="natural gas",VLOOKUP(G3051,'Cross-Page Data'!$I$4:$J$19,2,FALSE),IF(VLOOKUP(H3051,'Cross-Page Data'!$D$4:$F$48,3,FALSE)="solar",IF(G3051="PV","solar PV","solar thermal"),IF(VLOOKUP(H3051,'Cross-Page Data'!$D$4:$F$48,3,FALSE)="wind",VLOOKUP(G3051,'Cross-Page Data'!$I$4:$J$19,2,FALSE),IF(VLOOKUP(H3051,'Cross-Page Data'!$D$4:$F$48,3,FALSE)="hydro",VLOOKUP(G3051,'Cross-Page Data'!$I$4:$J$19,2,FALSE),VLOOKUP(H3051,'Cross-Page Data'!$D$4:$F$48,3,FALSE)))))</f>
        <v/>
      </c>
      <c r="M3051" s="120">
        <f>IF(AND($P$2=FALSE,OR(F3051="Commercial NAICS Cogen",F3051="Industrial NAICS Cogen",F3051="NAICS-22 Cogen")),FALSE,IF(AND($P$3=FALSE,OR(F3051="Commercial NAICS Cogen",F3051="Commercial NAICS Non-Cogen",F3051="Industrial NAICS Cogen", F3051="industrial NAICS non-Cogen")),FALSE, TRUE))</f>
        <v/>
      </c>
    </row>
    <row r="3052">
      <c r="A3052" s="129" t="n">
        <v>54749</v>
      </c>
      <c r="B3052" s="130" t="inlineStr">
        <is>
          <t>Goal Line LP</t>
        </is>
      </c>
      <c r="C3052" s="130" t="inlineStr">
        <is>
          <t>Goal Line LP</t>
        </is>
      </c>
      <c r="D3052" s="129" t="n">
        <v>22269</v>
      </c>
      <c r="E3052" s="130" t="inlineStr">
        <is>
          <t>CA</t>
        </is>
      </c>
      <c r="F3052" s="130" t="inlineStr">
        <is>
          <t>NAICS-22 Cogen</t>
        </is>
      </c>
      <c r="G3052" s="130" t="inlineStr">
        <is>
          <t>CA</t>
        </is>
      </c>
      <c r="H3052" s="130" t="inlineStr">
        <is>
          <t>NG</t>
        </is>
      </c>
      <c r="I3052" s="130" t="inlineStr">
        <is>
          <t>NG</t>
        </is>
      </c>
      <c r="J3052" s="131" t="n">
        <v>3359</v>
      </c>
      <c r="K3052" s="129" t="n">
        <v>2020</v>
      </c>
      <c r="L3052" s="120">
        <f>IF(VLOOKUP(H3052,'Cross-Page Data'!$D$4:$F$48,3,FALSE)="natural gas",VLOOKUP(G3052,'Cross-Page Data'!$I$4:$J$19,2,FALSE),IF(VLOOKUP(H3052,'Cross-Page Data'!$D$4:$F$48,3,FALSE)="solar",IF(G3052="PV","solar PV","solar thermal"),IF(VLOOKUP(H3052,'Cross-Page Data'!$D$4:$F$48,3,FALSE)="wind",VLOOKUP(G3052,'Cross-Page Data'!$I$4:$J$19,2,FALSE),IF(VLOOKUP(H3052,'Cross-Page Data'!$D$4:$F$48,3,FALSE)="hydro",VLOOKUP(G3052,'Cross-Page Data'!$I$4:$J$19,2,FALSE),VLOOKUP(H3052,'Cross-Page Data'!$D$4:$F$48,3,FALSE)))))</f>
        <v/>
      </c>
      <c r="M3052" s="120">
        <f>IF(AND($P$2=FALSE,OR(F3052="Commercial NAICS Cogen",F3052="Industrial NAICS Cogen",F3052="NAICS-22 Cogen")),FALSE,IF(AND($P$3=FALSE,OR(F3052="Commercial NAICS Cogen",F3052="Commercial NAICS Non-Cogen",F3052="Industrial NAICS Cogen", F3052="industrial NAICS non-Cogen")),FALSE, TRUE))</f>
        <v/>
      </c>
    </row>
    <row r="3053">
      <c r="A3053" s="129" t="n">
        <v>54749</v>
      </c>
      <c r="B3053" s="130" t="inlineStr">
        <is>
          <t>Goal Line LP</t>
        </is>
      </c>
      <c r="C3053" s="130" t="inlineStr">
        <is>
          <t>Goal Line LP</t>
        </is>
      </c>
      <c r="D3053" s="129" t="n">
        <v>22269</v>
      </c>
      <c r="E3053" s="130" t="inlineStr">
        <is>
          <t>CA</t>
        </is>
      </c>
      <c r="F3053" s="130" t="inlineStr">
        <is>
          <t>NAICS-22 Cogen</t>
        </is>
      </c>
      <c r="G3053" s="130" t="inlineStr">
        <is>
          <t>CT</t>
        </is>
      </c>
      <c r="H3053" s="130" t="inlineStr">
        <is>
          <t>NG</t>
        </is>
      </c>
      <c r="I3053" s="130" t="inlineStr">
        <is>
          <t>NG</t>
        </is>
      </c>
      <c r="J3053" s="131" t="n">
        <v>15336</v>
      </c>
      <c r="K3053" s="129" t="n">
        <v>2020</v>
      </c>
      <c r="L3053" s="120">
        <f>IF(VLOOKUP(H3053,'Cross-Page Data'!$D$4:$F$48,3,FALSE)="natural gas",VLOOKUP(G3053,'Cross-Page Data'!$I$4:$J$19,2,FALSE),IF(VLOOKUP(H3053,'Cross-Page Data'!$D$4:$F$48,3,FALSE)="solar",IF(G3053="PV","solar PV","solar thermal"),IF(VLOOKUP(H3053,'Cross-Page Data'!$D$4:$F$48,3,FALSE)="wind",VLOOKUP(G3053,'Cross-Page Data'!$I$4:$J$19,2,FALSE),IF(VLOOKUP(H3053,'Cross-Page Data'!$D$4:$F$48,3,FALSE)="hydro",VLOOKUP(G3053,'Cross-Page Data'!$I$4:$J$19,2,FALSE),VLOOKUP(H3053,'Cross-Page Data'!$D$4:$F$48,3,FALSE)))))</f>
        <v/>
      </c>
      <c r="M3053" s="120">
        <f>IF(AND($P$2=FALSE,OR(F3053="Commercial NAICS Cogen",F3053="Industrial NAICS Cogen",F3053="NAICS-22 Cogen")),FALSE,IF(AND($P$3=FALSE,OR(F3053="Commercial NAICS Cogen",F3053="Commercial NAICS Non-Cogen",F3053="Industrial NAICS Cogen", F3053="industrial NAICS non-Cogen")),FALSE, TRUE))</f>
        <v/>
      </c>
    </row>
    <row r="3054">
      <c r="A3054" s="129" t="n">
        <v>54758</v>
      </c>
      <c r="B3054" s="130" t="inlineStr">
        <is>
          <t>Wheelabrator Lisbon</t>
        </is>
      </c>
      <c r="C3054" s="130" t="inlineStr">
        <is>
          <t>Wheelabrator Environmental Systems</t>
        </is>
      </c>
      <c r="D3054" s="129" t="n">
        <v>20541</v>
      </c>
      <c r="E3054" s="130" t="inlineStr">
        <is>
          <t>CT</t>
        </is>
      </c>
      <c r="F3054" s="130" t="inlineStr">
        <is>
          <t>NAICS-22 Non-Cogen</t>
        </is>
      </c>
      <c r="G3054" s="130" t="inlineStr">
        <is>
          <t>ST</t>
        </is>
      </c>
      <c r="H3054" s="130" t="inlineStr">
        <is>
          <t>MSB</t>
        </is>
      </c>
      <c r="I3054" s="130" t="inlineStr">
        <is>
          <t>MLG</t>
        </is>
      </c>
      <c r="J3054" s="131" t="n">
        <v>45395.747</v>
      </c>
      <c r="K3054" s="129" t="n">
        <v>2020</v>
      </c>
      <c r="L3054" s="120">
        <f>IF(VLOOKUP(H3054,'Cross-Page Data'!$D$4:$F$48,3,FALSE)="natural gas",VLOOKUP(G3054,'Cross-Page Data'!$I$4:$J$19,2,FALSE),IF(VLOOKUP(H3054,'Cross-Page Data'!$D$4:$F$48,3,FALSE)="solar",IF(G3054="PV","solar PV","solar thermal"),IF(VLOOKUP(H3054,'Cross-Page Data'!$D$4:$F$48,3,FALSE)="wind",VLOOKUP(G3054,'Cross-Page Data'!$I$4:$J$19,2,FALSE),IF(VLOOKUP(H3054,'Cross-Page Data'!$D$4:$F$48,3,FALSE)="hydro",VLOOKUP(G3054,'Cross-Page Data'!$I$4:$J$19,2,FALSE),VLOOKUP(H3054,'Cross-Page Data'!$D$4:$F$48,3,FALSE)))))</f>
        <v/>
      </c>
      <c r="M3054" s="120">
        <f>IF(AND($P$2=FALSE,OR(F3054="Commercial NAICS Cogen",F3054="Industrial NAICS Cogen",F3054="NAICS-22 Cogen")),FALSE,IF(AND($P$3=FALSE,OR(F3054="Commercial NAICS Cogen",F3054="Commercial NAICS Non-Cogen",F3054="Industrial NAICS Cogen", F3054="industrial NAICS non-Cogen")),FALSE, TRUE))</f>
        <v/>
      </c>
    </row>
    <row r="3055">
      <c r="A3055" s="129" t="n">
        <v>54758</v>
      </c>
      <c r="B3055" s="130" t="inlineStr">
        <is>
          <t>Wheelabrator Lisbon</t>
        </is>
      </c>
      <c r="C3055" s="130" t="inlineStr">
        <is>
          <t>Wheelabrator Environmental Systems</t>
        </is>
      </c>
      <c r="D3055" s="129" t="n">
        <v>20541</v>
      </c>
      <c r="E3055" s="130" t="inlineStr">
        <is>
          <t>CT</t>
        </is>
      </c>
      <c r="F3055" s="130" t="inlineStr">
        <is>
          <t>NAICS-22 Non-Cogen</t>
        </is>
      </c>
      <c r="G3055" s="130" t="inlineStr">
        <is>
          <t>ST</t>
        </is>
      </c>
      <c r="H3055" s="130" t="inlineStr">
        <is>
          <t>MSN</t>
        </is>
      </c>
      <c r="I3055" s="130" t="inlineStr">
        <is>
          <t>OTH</t>
        </is>
      </c>
      <c r="J3055" s="131" t="n">
        <v>55484.253</v>
      </c>
      <c r="K3055" s="129" t="n">
        <v>2020</v>
      </c>
      <c r="L3055" s="120">
        <f>IF(VLOOKUP(H3055,'Cross-Page Data'!$D$4:$F$48,3,FALSE)="natural gas",VLOOKUP(G3055,'Cross-Page Data'!$I$4:$J$19,2,FALSE),IF(VLOOKUP(H3055,'Cross-Page Data'!$D$4:$F$48,3,FALSE)="solar",IF(G3055="PV","solar PV","solar thermal"),IF(VLOOKUP(H3055,'Cross-Page Data'!$D$4:$F$48,3,FALSE)="wind",VLOOKUP(G3055,'Cross-Page Data'!$I$4:$J$19,2,FALSE),IF(VLOOKUP(H3055,'Cross-Page Data'!$D$4:$F$48,3,FALSE)="hydro",VLOOKUP(G3055,'Cross-Page Data'!$I$4:$J$19,2,FALSE),VLOOKUP(H3055,'Cross-Page Data'!$D$4:$F$48,3,FALSE)))))</f>
        <v/>
      </c>
      <c r="M3055" s="120">
        <f>IF(AND($P$2=FALSE,OR(F3055="Commercial NAICS Cogen",F3055="Industrial NAICS Cogen",F3055="NAICS-22 Cogen")),FALSE,IF(AND($P$3=FALSE,OR(F3055="Commercial NAICS Cogen",F3055="Commercial NAICS Non-Cogen",F3055="Industrial NAICS Cogen", F3055="industrial NAICS non-Cogen")),FALSE, TRUE))</f>
        <v/>
      </c>
    </row>
    <row r="3056">
      <c r="A3056" s="129" t="n">
        <v>54761</v>
      </c>
      <c r="B3056" s="130" t="inlineStr">
        <is>
          <t>Hermiston Generating Plant</t>
        </is>
      </c>
      <c r="C3056" s="130" t="inlineStr">
        <is>
          <t>Hermiston Generating Co LP</t>
        </is>
      </c>
      <c r="D3056" s="129" t="n">
        <v>8503</v>
      </c>
      <c r="E3056" s="130" t="inlineStr">
        <is>
          <t>OR</t>
        </is>
      </c>
      <c r="F3056" s="130" t="inlineStr">
        <is>
          <t>NAICS-22 Cogen</t>
        </is>
      </c>
      <c r="G3056" s="130" t="inlineStr">
        <is>
          <t>CA</t>
        </is>
      </c>
      <c r="H3056" s="130" t="inlineStr">
        <is>
          <t>NG</t>
        </is>
      </c>
      <c r="I3056" s="130" t="inlineStr">
        <is>
          <t>NG</t>
        </is>
      </c>
      <c r="J3056" s="131" t="n">
        <v>908685</v>
      </c>
      <c r="K3056" s="129" t="n">
        <v>2020</v>
      </c>
      <c r="L3056" s="120">
        <f>IF(VLOOKUP(H3056,'Cross-Page Data'!$D$4:$F$48,3,FALSE)="natural gas",VLOOKUP(G3056,'Cross-Page Data'!$I$4:$J$19,2,FALSE),IF(VLOOKUP(H3056,'Cross-Page Data'!$D$4:$F$48,3,FALSE)="solar",IF(G3056="PV","solar PV","solar thermal"),IF(VLOOKUP(H3056,'Cross-Page Data'!$D$4:$F$48,3,FALSE)="wind",VLOOKUP(G3056,'Cross-Page Data'!$I$4:$J$19,2,FALSE),IF(VLOOKUP(H3056,'Cross-Page Data'!$D$4:$F$48,3,FALSE)="hydro",VLOOKUP(G3056,'Cross-Page Data'!$I$4:$J$19,2,FALSE),VLOOKUP(H3056,'Cross-Page Data'!$D$4:$F$48,3,FALSE)))))</f>
        <v/>
      </c>
      <c r="M3056" s="120">
        <f>IF(AND($P$2=FALSE,OR(F3056="Commercial NAICS Cogen",F3056="Industrial NAICS Cogen",F3056="NAICS-22 Cogen")),FALSE,IF(AND($P$3=FALSE,OR(F3056="Commercial NAICS Cogen",F3056="Commercial NAICS Non-Cogen",F3056="Industrial NAICS Cogen", F3056="industrial NAICS non-Cogen")),FALSE, TRUE))</f>
        <v/>
      </c>
    </row>
    <row r="3057">
      <c r="A3057" s="129" t="n">
        <v>54761</v>
      </c>
      <c r="B3057" s="130" t="inlineStr">
        <is>
          <t>Hermiston Generating Plant</t>
        </is>
      </c>
      <c r="C3057" s="130" t="inlineStr">
        <is>
          <t>Hermiston Generating Co LP</t>
        </is>
      </c>
      <c r="D3057" s="129" t="n">
        <v>8503</v>
      </c>
      <c r="E3057" s="130" t="inlineStr">
        <is>
          <t>OR</t>
        </is>
      </c>
      <c r="F3057" s="130" t="inlineStr">
        <is>
          <t>NAICS-22 Cogen</t>
        </is>
      </c>
      <c r="G3057" s="130" t="inlineStr">
        <is>
          <t>CT</t>
        </is>
      </c>
      <c r="H3057" s="130" t="inlineStr">
        <is>
          <t>NG</t>
        </is>
      </c>
      <c r="I3057" s="130" t="inlineStr">
        <is>
          <t>NG</t>
        </is>
      </c>
      <c r="J3057" s="131" t="n">
        <v>1435241</v>
      </c>
      <c r="K3057" s="129" t="n">
        <v>2020</v>
      </c>
      <c r="L3057" s="120">
        <f>IF(VLOOKUP(H3057,'Cross-Page Data'!$D$4:$F$48,3,FALSE)="natural gas",VLOOKUP(G3057,'Cross-Page Data'!$I$4:$J$19,2,FALSE),IF(VLOOKUP(H3057,'Cross-Page Data'!$D$4:$F$48,3,FALSE)="solar",IF(G3057="PV","solar PV","solar thermal"),IF(VLOOKUP(H3057,'Cross-Page Data'!$D$4:$F$48,3,FALSE)="wind",VLOOKUP(G3057,'Cross-Page Data'!$I$4:$J$19,2,FALSE),IF(VLOOKUP(H3057,'Cross-Page Data'!$D$4:$F$48,3,FALSE)="hydro",VLOOKUP(G3057,'Cross-Page Data'!$I$4:$J$19,2,FALSE),VLOOKUP(H3057,'Cross-Page Data'!$D$4:$F$48,3,FALSE)))))</f>
        <v/>
      </c>
      <c r="M3057" s="120">
        <f>IF(AND($P$2=FALSE,OR(F3057="Commercial NAICS Cogen",F3057="Industrial NAICS Cogen",F3057="NAICS-22 Cogen")),FALSE,IF(AND($P$3=FALSE,OR(F3057="Commercial NAICS Cogen",F3057="Commercial NAICS Non-Cogen",F3057="Industrial NAICS Cogen", F3057="industrial NAICS non-Cogen")),FALSE, TRUE))</f>
        <v/>
      </c>
    </row>
    <row r="3058">
      <c r="A3058" s="129" t="n">
        <v>54768</v>
      </c>
      <c r="B3058" s="130" t="inlineStr">
        <is>
          <t>Live Oak Limited</t>
        </is>
      </c>
      <c r="C3058" s="130" t="inlineStr">
        <is>
          <t>WCAC Operating Company</t>
        </is>
      </c>
      <c r="D3058" s="129" t="n">
        <v>60662</v>
      </c>
      <c r="E3058" s="130" t="inlineStr">
        <is>
          <t>CA</t>
        </is>
      </c>
      <c r="F3058" s="130" t="inlineStr">
        <is>
          <t>NAICS-22 Cogen</t>
        </is>
      </c>
      <c r="G3058" s="130" t="inlineStr">
        <is>
          <t>GT</t>
        </is>
      </c>
      <c r="H3058" s="130" t="inlineStr">
        <is>
          <t>NG</t>
        </is>
      </c>
      <c r="I3058" s="130" t="inlineStr">
        <is>
          <t>NG</t>
        </is>
      </c>
      <c r="J3058" s="131" t="n">
        <v>21023</v>
      </c>
      <c r="K3058" s="129" t="n">
        <v>2020</v>
      </c>
      <c r="L3058" s="120">
        <f>IF(VLOOKUP(H3058,'Cross-Page Data'!$D$4:$F$48,3,FALSE)="natural gas",VLOOKUP(G3058,'Cross-Page Data'!$I$4:$J$19,2,FALSE),IF(VLOOKUP(H3058,'Cross-Page Data'!$D$4:$F$48,3,FALSE)="solar",IF(G3058="PV","solar PV","solar thermal"),IF(VLOOKUP(H3058,'Cross-Page Data'!$D$4:$F$48,3,FALSE)="wind",VLOOKUP(G3058,'Cross-Page Data'!$I$4:$J$19,2,FALSE),IF(VLOOKUP(H3058,'Cross-Page Data'!$D$4:$F$48,3,FALSE)="hydro",VLOOKUP(G3058,'Cross-Page Data'!$I$4:$J$19,2,FALSE),VLOOKUP(H3058,'Cross-Page Data'!$D$4:$F$48,3,FALSE)))))</f>
        <v/>
      </c>
      <c r="M3058" s="120">
        <f>IF(AND($P$2=FALSE,OR(F3058="Commercial NAICS Cogen",F3058="Industrial NAICS Cogen",F3058="NAICS-22 Cogen")),FALSE,IF(AND($P$3=FALSE,OR(F3058="Commercial NAICS Cogen",F3058="Commercial NAICS Non-Cogen",F3058="Industrial NAICS Cogen", F3058="industrial NAICS non-Cogen")),FALSE, TRUE))</f>
        <v/>
      </c>
    </row>
    <row r="3059">
      <c r="A3059" s="129" t="n">
        <v>54775</v>
      </c>
      <c r="B3059" s="130" t="inlineStr">
        <is>
          <t>University of Iowa Main Power Plant</t>
        </is>
      </c>
      <c r="C3059" s="130" t="inlineStr">
        <is>
          <t>University of Iowa</t>
        </is>
      </c>
      <c r="D3059" s="129" t="n">
        <v>19539</v>
      </c>
      <c r="E3059" s="130" t="inlineStr">
        <is>
          <t>IA</t>
        </is>
      </c>
      <c r="F3059" s="130" t="inlineStr">
        <is>
          <t>Commercial NAICS Cogen</t>
        </is>
      </c>
      <c r="G3059" s="130" t="inlineStr">
        <is>
          <t>IC</t>
        </is>
      </c>
      <c r="H3059" s="130" t="inlineStr">
        <is>
          <t>DFO</t>
        </is>
      </c>
      <c r="I3059" s="130" t="inlineStr">
        <is>
          <t>DFO</t>
        </is>
      </c>
      <c r="J3059" s="131" t="n">
        <v>1.941</v>
      </c>
      <c r="K3059" s="129" t="n">
        <v>2020</v>
      </c>
      <c r="L3059" s="120">
        <f>IF(VLOOKUP(H3059,'Cross-Page Data'!$D$4:$F$48,3,FALSE)="natural gas",VLOOKUP(G3059,'Cross-Page Data'!$I$4:$J$19,2,FALSE),IF(VLOOKUP(H3059,'Cross-Page Data'!$D$4:$F$48,3,FALSE)="solar",IF(G3059="PV","solar PV","solar thermal"),IF(VLOOKUP(H3059,'Cross-Page Data'!$D$4:$F$48,3,FALSE)="wind",VLOOKUP(G3059,'Cross-Page Data'!$I$4:$J$19,2,FALSE),IF(VLOOKUP(H3059,'Cross-Page Data'!$D$4:$F$48,3,FALSE)="hydro",VLOOKUP(G3059,'Cross-Page Data'!$I$4:$J$19,2,FALSE),VLOOKUP(H3059,'Cross-Page Data'!$D$4:$F$48,3,FALSE)))))</f>
        <v/>
      </c>
      <c r="M3059" s="120">
        <f>IF(AND($P$2=FALSE,OR(F3059="Commercial NAICS Cogen",F3059="Industrial NAICS Cogen",F3059="NAICS-22 Cogen")),FALSE,IF(AND($P$3=FALSE,OR(F3059="Commercial NAICS Cogen",F3059="Commercial NAICS Non-Cogen",F3059="Industrial NAICS Cogen", F3059="industrial NAICS non-Cogen")),FALSE, TRUE))</f>
        <v/>
      </c>
    </row>
    <row r="3060">
      <c r="A3060" s="129" t="n">
        <v>54775</v>
      </c>
      <c r="B3060" s="130" t="inlineStr">
        <is>
          <t>University of Iowa Main Power Plant</t>
        </is>
      </c>
      <c r="C3060" s="130" t="inlineStr">
        <is>
          <t>University of Iowa</t>
        </is>
      </c>
      <c r="D3060" s="129" t="n">
        <v>19539</v>
      </c>
      <c r="E3060" s="130" t="inlineStr">
        <is>
          <t>IA</t>
        </is>
      </c>
      <c r="F3060" s="130" t="inlineStr">
        <is>
          <t>Commercial NAICS Cogen</t>
        </is>
      </c>
      <c r="G3060" s="130" t="inlineStr">
        <is>
          <t>IC</t>
        </is>
      </c>
      <c r="H3060" s="130" t="inlineStr">
        <is>
          <t>NG</t>
        </is>
      </c>
      <c r="I3060" s="130" t="inlineStr">
        <is>
          <t>NG</t>
        </is>
      </c>
      <c r="J3060" s="131" t="n">
        <v>650.739</v>
      </c>
      <c r="K3060" s="129" t="n">
        <v>2020</v>
      </c>
      <c r="L3060" s="120">
        <f>IF(VLOOKUP(H3060,'Cross-Page Data'!$D$4:$F$48,3,FALSE)="natural gas",VLOOKUP(G3060,'Cross-Page Data'!$I$4:$J$19,2,FALSE),IF(VLOOKUP(H3060,'Cross-Page Data'!$D$4:$F$48,3,FALSE)="solar",IF(G3060="PV","solar PV","solar thermal"),IF(VLOOKUP(H3060,'Cross-Page Data'!$D$4:$F$48,3,FALSE)="wind",VLOOKUP(G3060,'Cross-Page Data'!$I$4:$J$19,2,FALSE),IF(VLOOKUP(H3060,'Cross-Page Data'!$D$4:$F$48,3,FALSE)="hydro",VLOOKUP(G3060,'Cross-Page Data'!$I$4:$J$19,2,FALSE),VLOOKUP(H3060,'Cross-Page Data'!$D$4:$F$48,3,FALSE)))))</f>
        <v/>
      </c>
      <c r="M3060" s="120">
        <f>IF(AND($P$2=FALSE,OR(F3060="Commercial NAICS Cogen",F3060="Industrial NAICS Cogen",F3060="NAICS-22 Cogen")),FALSE,IF(AND($P$3=FALSE,OR(F3060="Commercial NAICS Cogen",F3060="Commercial NAICS Non-Cogen",F3060="Industrial NAICS Cogen", F3060="industrial NAICS non-Cogen")),FALSE, TRUE))</f>
        <v/>
      </c>
    </row>
    <row r="3061">
      <c r="A3061" s="129" t="n">
        <v>54775</v>
      </c>
      <c r="B3061" s="130" t="inlineStr">
        <is>
          <t>University of Iowa Main Power Plant</t>
        </is>
      </c>
      <c r="C3061" s="130" t="inlineStr">
        <is>
          <t>University of Iowa</t>
        </is>
      </c>
      <c r="D3061" s="129" t="n">
        <v>19539</v>
      </c>
      <c r="E3061" s="130" t="inlineStr">
        <is>
          <t>IA</t>
        </is>
      </c>
      <c r="F3061" s="130" t="inlineStr">
        <is>
          <t>Commercial NAICS Cogen</t>
        </is>
      </c>
      <c r="G3061" s="130" t="inlineStr">
        <is>
          <t>ST</t>
        </is>
      </c>
      <c r="H3061" s="130" t="inlineStr">
        <is>
          <t>BIT</t>
        </is>
      </c>
      <c r="I3061" s="130" t="inlineStr">
        <is>
          <t>COL</t>
        </is>
      </c>
      <c r="J3061" s="131" t="n">
        <v>8334.646000000001</v>
      </c>
      <c r="K3061" s="129" t="n">
        <v>2020</v>
      </c>
      <c r="L3061" s="120">
        <f>IF(VLOOKUP(H3061,'Cross-Page Data'!$D$4:$F$48,3,FALSE)="natural gas",VLOOKUP(G3061,'Cross-Page Data'!$I$4:$J$19,2,FALSE),IF(VLOOKUP(H3061,'Cross-Page Data'!$D$4:$F$48,3,FALSE)="solar",IF(G3061="PV","solar PV","solar thermal"),IF(VLOOKUP(H3061,'Cross-Page Data'!$D$4:$F$48,3,FALSE)="wind",VLOOKUP(G3061,'Cross-Page Data'!$I$4:$J$19,2,FALSE),IF(VLOOKUP(H3061,'Cross-Page Data'!$D$4:$F$48,3,FALSE)="hydro",VLOOKUP(G3061,'Cross-Page Data'!$I$4:$J$19,2,FALSE),VLOOKUP(H3061,'Cross-Page Data'!$D$4:$F$48,3,FALSE)))))</f>
        <v/>
      </c>
      <c r="M3061" s="120">
        <f>IF(AND($P$2=FALSE,OR(F3061="Commercial NAICS Cogen",F3061="Industrial NAICS Cogen",F3061="NAICS-22 Cogen")),FALSE,IF(AND($P$3=FALSE,OR(F3061="Commercial NAICS Cogen",F3061="Commercial NAICS Non-Cogen",F3061="Industrial NAICS Cogen", F3061="industrial NAICS non-Cogen")),FALSE, TRUE))</f>
        <v/>
      </c>
    </row>
    <row r="3062">
      <c r="A3062" s="129" t="n">
        <v>54775</v>
      </c>
      <c r="B3062" s="130" t="inlineStr">
        <is>
          <t>University of Iowa Main Power Plant</t>
        </is>
      </c>
      <c r="C3062" s="130" t="inlineStr">
        <is>
          <t>University of Iowa</t>
        </is>
      </c>
      <c r="D3062" s="129" t="n">
        <v>19539</v>
      </c>
      <c r="E3062" s="130" t="inlineStr">
        <is>
          <t>IA</t>
        </is>
      </c>
      <c r="F3062" s="130" t="inlineStr">
        <is>
          <t>Commercial NAICS Cogen</t>
        </is>
      </c>
      <c r="G3062" s="130" t="inlineStr">
        <is>
          <t>ST</t>
        </is>
      </c>
      <c r="H3062" s="130" t="inlineStr">
        <is>
          <t>NG</t>
        </is>
      </c>
      <c r="I3062" s="130" t="inlineStr">
        <is>
          <t>NG</t>
        </is>
      </c>
      <c r="J3062" s="131" t="n">
        <v>17846.699</v>
      </c>
      <c r="K3062" s="129" t="n">
        <v>2020</v>
      </c>
      <c r="L3062" s="120">
        <f>IF(VLOOKUP(H3062,'Cross-Page Data'!$D$4:$F$48,3,FALSE)="natural gas",VLOOKUP(G3062,'Cross-Page Data'!$I$4:$J$19,2,FALSE),IF(VLOOKUP(H3062,'Cross-Page Data'!$D$4:$F$48,3,FALSE)="solar",IF(G3062="PV","solar PV","solar thermal"),IF(VLOOKUP(H3062,'Cross-Page Data'!$D$4:$F$48,3,FALSE)="wind",VLOOKUP(G3062,'Cross-Page Data'!$I$4:$J$19,2,FALSE),IF(VLOOKUP(H3062,'Cross-Page Data'!$D$4:$F$48,3,FALSE)="hydro",VLOOKUP(G3062,'Cross-Page Data'!$I$4:$J$19,2,FALSE),VLOOKUP(H3062,'Cross-Page Data'!$D$4:$F$48,3,FALSE)))))</f>
        <v/>
      </c>
      <c r="M3062" s="120">
        <f>IF(AND($P$2=FALSE,OR(F3062="Commercial NAICS Cogen",F3062="Industrial NAICS Cogen",F3062="NAICS-22 Cogen")),FALSE,IF(AND($P$3=FALSE,OR(F3062="Commercial NAICS Cogen",F3062="Commercial NAICS Non-Cogen",F3062="Industrial NAICS Cogen", F3062="industrial NAICS non-Cogen")),FALSE, TRUE))</f>
        <v/>
      </c>
    </row>
    <row r="3063">
      <c r="A3063" s="129" t="n">
        <v>54775</v>
      </c>
      <c r="B3063" s="130" t="inlineStr">
        <is>
          <t>University of Iowa Main Power Plant</t>
        </is>
      </c>
      <c r="C3063" s="130" t="inlineStr">
        <is>
          <t>University of Iowa</t>
        </is>
      </c>
      <c r="D3063" s="129" t="n">
        <v>19539</v>
      </c>
      <c r="E3063" s="130" t="inlineStr">
        <is>
          <t>IA</t>
        </is>
      </c>
      <c r="F3063" s="130" t="inlineStr">
        <is>
          <t>Commercial NAICS Cogen</t>
        </is>
      </c>
      <c r="G3063" s="130" t="inlineStr">
        <is>
          <t>ST</t>
        </is>
      </c>
      <c r="H3063" s="130" t="inlineStr">
        <is>
          <t>OBS</t>
        </is>
      </c>
      <c r="I3063" s="130" t="inlineStr">
        <is>
          <t>ORW</t>
        </is>
      </c>
      <c r="J3063" s="131" t="n">
        <v>6732.688</v>
      </c>
      <c r="K3063" s="129" t="n">
        <v>2020</v>
      </c>
      <c r="L3063" s="120">
        <f>IF(VLOOKUP(H3063,'Cross-Page Data'!$D$4:$F$48,3,FALSE)="natural gas",VLOOKUP(G3063,'Cross-Page Data'!$I$4:$J$19,2,FALSE),IF(VLOOKUP(H3063,'Cross-Page Data'!$D$4:$F$48,3,FALSE)="solar",IF(G3063="PV","solar PV","solar thermal"),IF(VLOOKUP(H3063,'Cross-Page Data'!$D$4:$F$48,3,FALSE)="wind",VLOOKUP(G3063,'Cross-Page Data'!$I$4:$J$19,2,FALSE),IF(VLOOKUP(H3063,'Cross-Page Data'!$D$4:$F$48,3,FALSE)="hydro",VLOOKUP(G3063,'Cross-Page Data'!$I$4:$J$19,2,FALSE),VLOOKUP(H3063,'Cross-Page Data'!$D$4:$F$48,3,FALSE)))))</f>
        <v/>
      </c>
      <c r="M3063" s="120">
        <f>IF(AND($P$2=FALSE,OR(F3063="Commercial NAICS Cogen",F3063="Industrial NAICS Cogen",F3063="NAICS-22 Cogen")),FALSE,IF(AND($P$3=FALSE,OR(F3063="Commercial NAICS Cogen",F3063="Commercial NAICS Non-Cogen",F3063="Industrial NAICS Cogen", F3063="industrial NAICS non-Cogen")),FALSE, TRUE))</f>
        <v/>
      </c>
    </row>
    <row r="3064">
      <c r="A3064" s="129" t="n">
        <v>54775</v>
      </c>
      <c r="B3064" s="130" t="inlineStr">
        <is>
          <t>University of Iowa Main Power Plant</t>
        </is>
      </c>
      <c r="C3064" s="130" t="inlineStr">
        <is>
          <t>University of Iowa</t>
        </is>
      </c>
      <c r="D3064" s="129" t="n">
        <v>19539</v>
      </c>
      <c r="E3064" s="130" t="inlineStr">
        <is>
          <t>IA</t>
        </is>
      </c>
      <c r="F3064" s="130" t="inlineStr">
        <is>
          <t>Commercial NAICS Cogen</t>
        </is>
      </c>
      <c r="G3064" s="130" t="inlineStr">
        <is>
          <t>ST</t>
        </is>
      </c>
      <c r="H3064" s="130" t="inlineStr">
        <is>
          <t>WDS</t>
        </is>
      </c>
      <c r="I3064" s="130" t="inlineStr">
        <is>
          <t>WWW</t>
        </is>
      </c>
      <c r="J3064" s="131" t="n">
        <v>8105.182</v>
      </c>
      <c r="K3064" s="129" t="n">
        <v>2020</v>
      </c>
      <c r="L3064" s="120">
        <f>IF(VLOOKUP(H3064,'Cross-Page Data'!$D$4:$F$48,3,FALSE)="natural gas",VLOOKUP(G3064,'Cross-Page Data'!$I$4:$J$19,2,FALSE),IF(VLOOKUP(H3064,'Cross-Page Data'!$D$4:$F$48,3,FALSE)="solar",IF(G3064="PV","solar PV","solar thermal"),IF(VLOOKUP(H3064,'Cross-Page Data'!$D$4:$F$48,3,FALSE)="wind",VLOOKUP(G3064,'Cross-Page Data'!$I$4:$J$19,2,FALSE),IF(VLOOKUP(H3064,'Cross-Page Data'!$D$4:$F$48,3,FALSE)="hydro",VLOOKUP(G3064,'Cross-Page Data'!$I$4:$J$19,2,FALSE),VLOOKUP(H3064,'Cross-Page Data'!$D$4:$F$48,3,FALSE)))))</f>
        <v/>
      </c>
      <c r="M3064" s="120">
        <f>IF(AND($P$2=FALSE,OR(F3064="Commercial NAICS Cogen",F3064="Industrial NAICS Cogen",F3064="NAICS-22 Cogen")),FALSE,IF(AND($P$3=FALSE,OR(F3064="Commercial NAICS Cogen",F3064="Commercial NAICS Non-Cogen",F3064="Industrial NAICS Cogen", F3064="industrial NAICS non-Cogen")),FALSE, TRUE))</f>
        <v/>
      </c>
    </row>
    <row r="3065">
      <c r="A3065" s="129" t="n">
        <v>54782</v>
      </c>
      <c r="B3065" s="130" t="inlineStr">
        <is>
          <t>Seneca Energy</t>
        </is>
      </c>
      <c r="C3065" s="130" t="inlineStr">
        <is>
          <t>Seneca Energy II</t>
        </is>
      </c>
      <c r="D3065" s="129" t="n">
        <v>17283</v>
      </c>
      <c r="E3065" s="130" t="inlineStr">
        <is>
          <t>NY</t>
        </is>
      </c>
      <c r="F3065" s="130" t="inlineStr">
        <is>
          <t>NAICS-22 Non-Cogen</t>
        </is>
      </c>
      <c r="G3065" s="130" t="inlineStr">
        <is>
          <t>IC</t>
        </is>
      </c>
      <c r="H3065" s="130" t="inlineStr">
        <is>
          <t>LFG</t>
        </is>
      </c>
      <c r="I3065" s="130" t="inlineStr">
        <is>
          <t>MLG</t>
        </is>
      </c>
      <c r="J3065" s="131" t="n">
        <v>105877</v>
      </c>
      <c r="K3065" s="129" t="n">
        <v>2020</v>
      </c>
      <c r="L3065" s="120">
        <f>IF(VLOOKUP(H3065,'Cross-Page Data'!$D$4:$F$48,3,FALSE)="natural gas",VLOOKUP(G3065,'Cross-Page Data'!$I$4:$J$19,2,FALSE),IF(VLOOKUP(H3065,'Cross-Page Data'!$D$4:$F$48,3,FALSE)="solar",IF(G3065="PV","solar PV","solar thermal"),IF(VLOOKUP(H3065,'Cross-Page Data'!$D$4:$F$48,3,FALSE)="wind",VLOOKUP(G3065,'Cross-Page Data'!$I$4:$J$19,2,FALSE),IF(VLOOKUP(H3065,'Cross-Page Data'!$D$4:$F$48,3,FALSE)="hydro",VLOOKUP(G3065,'Cross-Page Data'!$I$4:$J$19,2,FALSE),VLOOKUP(H3065,'Cross-Page Data'!$D$4:$F$48,3,FALSE)))))</f>
        <v/>
      </c>
      <c r="M3065" s="120">
        <f>IF(AND($P$2=FALSE,OR(F3065="Commercial NAICS Cogen",F3065="Industrial NAICS Cogen",F3065="NAICS-22 Cogen")),FALSE,IF(AND($P$3=FALSE,OR(F3065="Commercial NAICS Cogen",F3065="Commercial NAICS Non-Cogen",F3065="Industrial NAICS Cogen", F3065="industrial NAICS non-Cogen")),FALSE, TRUE))</f>
        <v/>
      </c>
    </row>
    <row r="3066">
      <c r="A3066" s="129" t="n">
        <v>54788</v>
      </c>
      <c r="B3066" s="130" t="inlineStr">
        <is>
          <t>Evanston Township High School</t>
        </is>
      </c>
      <c r="C3066" s="130" t="inlineStr">
        <is>
          <t>Evanston Board of Education</t>
        </is>
      </c>
      <c r="D3066" s="129" t="n">
        <v>6883</v>
      </c>
      <c r="E3066" s="130" t="inlineStr">
        <is>
          <t>IL</t>
        </is>
      </c>
      <c r="F3066" s="130" t="inlineStr">
        <is>
          <t>Commercial NAICS Non-Cogen</t>
        </is>
      </c>
      <c r="G3066" s="130" t="inlineStr">
        <is>
          <t>IC</t>
        </is>
      </c>
      <c r="H3066" s="130" t="inlineStr">
        <is>
          <t>NG</t>
        </is>
      </c>
      <c r="I3066" s="130" t="inlineStr">
        <is>
          <t>NG</t>
        </is>
      </c>
      <c r="J3066" s="131" t="n">
        <v>0</v>
      </c>
      <c r="K3066" s="129" t="n">
        <v>2020</v>
      </c>
      <c r="L3066" s="120">
        <f>IF(VLOOKUP(H3066,'Cross-Page Data'!$D$4:$F$48,3,FALSE)="natural gas",VLOOKUP(G3066,'Cross-Page Data'!$I$4:$J$19,2,FALSE),IF(VLOOKUP(H3066,'Cross-Page Data'!$D$4:$F$48,3,FALSE)="solar",IF(G3066="PV","solar PV","solar thermal"),IF(VLOOKUP(H3066,'Cross-Page Data'!$D$4:$F$48,3,FALSE)="wind",VLOOKUP(G3066,'Cross-Page Data'!$I$4:$J$19,2,FALSE),IF(VLOOKUP(H3066,'Cross-Page Data'!$D$4:$F$48,3,FALSE)="hydro",VLOOKUP(G3066,'Cross-Page Data'!$I$4:$J$19,2,FALSE),VLOOKUP(H3066,'Cross-Page Data'!$D$4:$F$48,3,FALSE)))))</f>
        <v/>
      </c>
      <c r="M3066" s="120">
        <f>IF(AND($P$2=FALSE,OR(F3066="Commercial NAICS Cogen",F3066="Industrial NAICS Cogen",F3066="NAICS-22 Cogen")),FALSE,IF(AND($P$3=FALSE,OR(F3066="Commercial NAICS Cogen",F3066="Commercial NAICS Non-Cogen",F3066="Industrial NAICS Cogen", F3066="industrial NAICS non-Cogen")),FALSE, TRUE))</f>
        <v/>
      </c>
    </row>
    <row r="3067">
      <c r="A3067" s="129" t="n">
        <v>54795</v>
      </c>
      <c r="B3067" s="130" t="inlineStr">
        <is>
          <t>Domino Sugar Baltimore</t>
        </is>
      </c>
      <c r="C3067" s="130" t="inlineStr">
        <is>
          <t>American Sugar Refining, Inc.</t>
        </is>
      </c>
      <c r="D3067" s="129" t="n">
        <v>5277</v>
      </c>
      <c r="E3067" s="130" t="inlineStr">
        <is>
          <t>MD</t>
        </is>
      </c>
      <c r="F3067" s="130" t="inlineStr">
        <is>
          <t>Industrial NAICS Cogen</t>
        </is>
      </c>
      <c r="G3067" s="130" t="inlineStr">
        <is>
          <t>ST</t>
        </is>
      </c>
      <c r="H3067" s="130" t="inlineStr">
        <is>
          <t>NG</t>
        </is>
      </c>
      <c r="I3067" s="130" t="inlineStr">
        <is>
          <t>NG</t>
        </is>
      </c>
      <c r="J3067" s="131" t="n">
        <v>46494.379</v>
      </c>
      <c r="K3067" s="129" t="n">
        <v>2020</v>
      </c>
      <c r="L3067" s="120">
        <f>IF(VLOOKUP(H3067,'Cross-Page Data'!$D$4:$F$48,3,FALSE)="natural gas",VLOOKUP(G3067,'Cross-Page Data'!$I$4:$J$19,2,FALSE),IF(VLOOKUP(H3067,'Cross-Page Data'!$D$4:$F$48,3,FALSE)="solar",IF(G3067="PV","solar PV","solar thermal"),IF(VLOOKUP(H3067,'Cross-Page Data'!$D$4:$F$48,3,FALSE)="wind",VLOOKUP(G3067,'Cross-Page Data'!$I$4:$J$19,2,FALSE),IF(VLOOKUP(H3067,'Cross-Page Data'!$D$4:$F$48,3,FALSE)="hydro",VLOOKUP(G3067,'Cross-Page Data'!$I$4:$J$19,2,FALSE),VLOOKUP(H3067,'Cross-Page Data'!$D$4:$F$48,3,FALSE)))))</f>
        <v/>
      </c>
      <c r="M3067" s="120">
        <f>IF(AND($P$2=FALSE,OR(F3067="Commercial NAICS Cogen",F3067="Industrial NAICS Cogen",F3067="NAICS-22 Cogen")),FALSE,IF(AND($P$3=FALSE,OR(F3067="Commercial NAICS Cogen",F3067="Commercial NAICS Non-Cogen",F3067="Industrial NAICS Cogen", F3067="industrial NAICS non-Cogen")),FALSE, TRUE))</f>
        <v/>
      </c>
    </row>
    <row r="3068">
      <c r="A3068" s="129" t="n">
        <v>54795</v>
      </c>
      <c r="B3068" s="130" t="inlineStr">
        <is>
          <t>Domino Sugar Baltimore</t>
        </is>
      </c>
      <c r="C3068" s="130" t="inlineStr">
        <is>
          <t>American Sugar Refining, Inc.</t>
        </is>
      </c>
      <c r="D3068" s="129" t="n">
        <v>5277</v>
      </c>
      <c r="E3068" s="130" t="inlineStr">
        <is>
          <t>MD</t>
        </is>
      </c>
      <c r="F3068" s="130" t="inlineStr">
        <is>
          <t>Industrial NAICS Cogen</t>
        </is>
      </c>
      <c r="G3068" s="130" t="inlineStr">
        <is>
          <t>ST</t>
        </is>
      </c>
      <c r="H3068" s="130" t="inlineStr">
        <is>
          <t>RFO</t>
        </is>
      </c>
      <c r="I3068" s="130" t="inlineStr">
        <is>
          <t>RFO</t>
        </is>
      </c>
      <c r="J3068" s="131" t="n">
        <v>68.648</v>
      </c>
      <c r="K3068" s="129" t="n">
        <v>2020</v>
      </c>
      <c r="L3068" s="120">
        <f>IF(VLOOKUP(H3068,'Cross-Page Data'!$D$4:$F$48,3,FALSE)="natural gas",VLOOKUP(G3068,'Cross-Page Data'!$I$4:$J$19,2,FALSE),IF(VLOOKUP(H3068,'Cross-Page Data'!$D$4:$F$48,3,FALSE)="solar",IF(G3068="PV","solar PV","solar thermal"),IF(VLOOKUP(H3068,'Cross-Page Data'!$D$4:$F$48,3,FALSE)="wind",VLOOKUP(G3068,'Cross-Page Data'!$I$4:$J$19,2,FALSE),IF(VLOOKUP(H3068,'Cross-Page Data'!$D$4:$F$48,3,FALSE)="hydro",VLOOKUP(G3068,'Cross-Page Data'!$I$4:$J$19,2,FALSE),VLOOKUP(H3068,'Cross-Page Data'!$D$4:$F$48,3,FALSE)))))</f>
        <v/>
      </c>
      <c r="M3068" s="120">
        <f>IF(AND($P$2=FALSE,OR(F3068="Commercial NAICS Cogen",F3068="Industrial NAICS Cogen",F3068="NAICS-22 Cogen")),FALSE,IF(AND($P$3=FALSE,OR(F3068="Commercial NAICS Cogen",F3068="Commercial NAICS Non-Cogen",F3068="Industrial NAICS Cogen", F3068="industrial NAICS non-Cogen")),FALSE, TRUE))</f>
        <v/>
      </c>
    </row>
    <row r="3069">
      <c r="A3069" s="129" t="n">
        <v>54800</v>
      </c>
      <c r="B3069" s="130" t="inlineStr">
        <is>
          <t>Saint Agnes Medical Center</t>
        </is>
      </c>
      <c r="C3069" s="130" t="inlineStr">
        <is>
          <t>Saint Agnes Medical Center</t>
        </is>
      </c>
      <c r="D3069" s="129" t="n">
        <v>16578</v>
      </c>
      <c r="E3069" s="130" t="inlineStr">
        <is>
          <t>CA</t>
        </is>
      </c>
      <c r="F3069" s="130" t="inlineStr">
        <is>
          <t>Commercial NAICS Cogen</t>
        </is>
      </c>
      <c r="G3069" s="130" t="inlineStr">
        <is>
          <t>GT</t>
        </is>
      </c>
      <c r="H3069" s="130" t="inlineStr">
        <is>
          <t>NG</t>
        </is>
      </c>
      <c r="I3069" s="130" t="inlineStr">
        <is>
          <t>NG</t>
        </is>
      </c>
      <c r="J3069" s="131" t="n">
        <v>29220</v>
      </c>
      <c r="K3069" s="129" t="n">
        <v>2020</v>
      </c>
      <c r="L3069" s="120">
        <f>IF(VLOOKUP(H3069,'Cross-Page Data'!$D$4:$F$48,3,FALSE)="natural gas",VLOOKUP(G3069,'Cross-Page Data'!$I$4:$J$19,2,FALSE),IF(VLOOKUP(H3069,'Cross-Page Data'!$D$4:$F$48,3,FALSE)="solar",IF(G3069="PV","solar PV","solar thermal"),IF(VLOOKUP(H3069,'Cross-Page Data'!$D$4:$F$48,3,FALSE)="wind",VLOOKUP(G3069,'Cross-Page Data'!$I$4:$J$19,2,FALSE),IF(VLOOKUP(H3069,'Cross-Page Data'!$D$4:$F$48,3,FALSE)="hydro",VLOOKUP(G3069,'Cross-Page Data'!$I$4:$J$19,2,FALSE),VLOOKUP(H3069,'Cross-Page Data'!$D$4:$F$48,3,FALSE)))))</f>
        <v/>
      </c>
      <c r="M3069" s="120">
        <f>IF(AND($P$2=FALSE,OR(F3069="Commercial NAICS Cogen",F3069="Industrial NAICS Cogen",F3069="NAICS-22 Cogen")),FALSE,IF(AND($P$3=FALSE,OR(F3069="Commercial NAICS Cogen",F3069="Commercial NAICS Non-Cogen",F3069="Industrial NAICS Cogen", F3069="industrial NAICS non-Cogen")),FALSE, TRUE))</f>
        <v/>
      </c>
    </row>
    <row r="3070">
      <c r="A3070" s="129" t="n">
        <v>54801</v>
      </c>
      <c r="B3070" s="130" t="inlineStr">
        <is>
          <t>Avalon Hydropower</t>
        </is>
      </c>
      <c r="C3070" s="130" t="inlineStr">
        <is>
          <t>Avalon Hydropower LLC</t>
        </is>
      </c>
      <c r="D3070" s="129" t="n">
        <v>1005</v>
      </c>
      <c r="E3070" s="130" t="inlineStr">
        <is>
          <t>NC</t>
        </is>
      </c>
      <c r="F3070" s="130" t="inlineStr">
        <is>
          <t>Commercial NAICS Non-Cogen</t>
        </is>
      </c>
      <c r="G3070" s="130" t="inlineStr">
        <is>
          <t>HY</t>
        </is>
      </c>
      <c r="H3070" s="130" t="inlineStr">
        <is>
          <t>WAT</t>
        </is>
      </c>
      <c r="I3070" s="130" t="inlineStr">
        <is>
          <t>HYC</t>
        </is>
      </c>
      <c r="J3070" s="131" t="n">
        <v>6494</v>
      </c>
      <c r="K3070" s="129" t="n">
        <v>2020</v>
      </c>
      <c r="L3070" s="120">
        <f>IF(VLOOKUP(H3070,'Cross-Page Data'!$D$4:$F$48,3,FALSE)="natural gas",VLOOKUP(G3070,'Cross-Page Data'!$I$4:$J$19,2,FALSE),IF(VLOOKUP(H3070,'Cross-Page Data'!$D$4:$F$48,3,FALSE)="solar",IF(G3070="PV","solar PV","solar thermal"),IF(VLOOKUP(H3070,'Cross-Page Data'!$D$4:$F$48,3,FALSE)="wind",VLOOKUP(G3070,'Cross-Page Data'!$I$4:$J$19,2,FALSE),IF(VLOOKUP(H3070,'Cross-Page Data'!$D$4:$F$48,3,FALSE)="hydro",VLOOKUP(G3070,'Cross-Page Data'!$I$4:$J$19,2,FALSE),VLOOKUP(H3070,'Cross-Page Data'!$D$4:$F$48,3,FALSE)))))</f>
        <v/>
      </c>
      <c r="M3070" s="120">
        <f>IF(AND($P$2=FALSE,OR(F3070="Commercial NAICS Cogen",F3070="Industrial NAICS Cogen",F3070="NAICS-22 Cogen")),FALSE,IF(AND($P$3=FALSE,OR(F3070="Commercial NAICS Cogen",F3070="Commercial NAICS Non-Cogen",F3070="Industrial NAICS Cogen", F3070="industrial NAICS non-Cogen")),FALSE, TRUE))</f>
        <v/>
      </c>
    </row>
    <row r="3071">
      <c r="A3071" s="129" t="n">
        <v>54802</v>
      </c>
      <c r="B3071" s="130" t="inlineStr">
        <is>
          <t>Mead Coated Board</t>
        </is>
      </c>
      <c r="C3071" s="130" t="inlineStr">
        <is>
          <t>Mead Coated Board Inc</t>
        </is>
      </c>
      <c r="D3071" s="129" t="n">
        <v>12222</v>
      </c>
      <c r="E3071" s="130" t="inlineStr">
        <is>
          <t>AL</t>
        </is>
      </c>
      <c r="F3071" s="130" t="inlineStr">
        <is>
          <t>Industrial NAICS Cogen</t>
        </is>
      </c>
      <c r="G3071" s="130" t="inlineStr">
        <is>
          <t>GT</t>
        </is>
      </c>
      <c r="H3071" s="130" t="inlineStr">
        <is>
          <t>NG</t>
        </is>
      </c>
      <c r="I3071" s="130" t="inlineStr">
        <is>
          <t>NG</t>
        </is>
      </c>
      <c r="J3071" s="131" t="n">
        <v>170810</v>
      </c>
      <c r="K3071" s="129" t="n">
        <v>2020</v>
      </c>
      <c r="L3071" s="120">
        <f>IF(VLOOKUP(H3071,'Cross-Page Data'!$D$4:$F$48,3,FALSE)="natural gas",VLOOKUP(G3071,'Cross-Page Data'!$I$4:$J$19,2,FALSE),IF(VLOOKUP(H3071,'Cross-Page Data'!$D$4:$F$48,3,FALSE)="solar",IF(G3071="PV","solar PV","solar thermal"),IF(VLOOKUP(H3071,'Cross-Page Data'!$D$4:$F$48,3,FALSE)="wind",VLOOKUP(G3071,'Cross-Page Data'!$I$4:$J$19,2,FALSE),IF(VLOOKUP(H3071,'Cross-Page Data'!$D$4:$F$48,3,FALSE)="hydro",VLOOKUP(G3071,'Cross-Page Data'!$I$4:$J$19,2,FALSE),VLOOKUP(H3071,'Cross-Page Data'!$D$4:$F$48,3,FALSE)))))</f>
        <v/>
      </c>
      <c r="M3071" s="120">
        <f>IF(AND($P$2=FALSE,OR(F3071="Commercial NAICS Cogen",F3071="Industrial NAICS Cogen",F3071="NAICS-22 Cogen")),FALSE,IF(AND($P$3=FALSE,OR(F3071="Commercial NAICS Cogen",F3071="Commercial NAICS Non-Cogen",F3071="Industrial NAICS Cogen", F3071="industrial NAICS non-Cogen")),FALSE, TRUE))</f>
        <v/>
      </c>
    </row>
    <row r="3072">
      <c r="A3072" s="129" t="n">
        <v>54802</v>
      </c>
      <c r="B3072" s="130" t="inlineStr">
        <is>
          <t>Mead Coated Board</t>
        </is>
      </c>
      <c r="C3072" s="130" t="inlineStr">
        <is>
          <t>Mead Coated Board Inc</t>
        </is>
      </c>
      <c r="D3072" s="129" t="n">
        <v>12222</v>
      </c>
      <c r="E3072" s="130" t="inlineStr">
        <is>
          <t>AL</t>
        </is>
      </c>
      <c r="F3072" s="130" t="inlineStr">
        <is>
          <t>Industrial NAICS Cogen</t>
        </is>
      </c>
      <c r="G3072" s="130" t="inlineStr">
        <is>
          <t>ST</t>
        </is>
      </c>
      <c r="H3072" s="130" t="inlineStr">
        <is>
          <t>BLQ</t>
        </is>
      </c>
      <c r="I3072" s="130" t="inlineStr">
        <is>
          <t>WWW</t>
        </is>
      </c>
      <c r="J3072" s="131" t="n">
        <v>300295.47</v>
      </c>
      <c r="K3072" s="129" t="n">
        <v>2020</v>
      </c>
      <c r="L3072" s="120">
        <f>IF(VLOOKUP(H3072,'Cross-Page Data'!$D$4:$F$48,3,FALSE)="natural gas",VLOOKUP(G3072,'Cross-Page Data'!$I$4:$J$19,2,FALSE),IF(VLOOKUP(H3072,'Cross-Page Data'!$D$4:$F$48,3,FALSE)="solar",IF(G3072="PV","solar PV","solar thermal"),IF(VLOOKUP(H3072,'Cross-Page Data'!$D$4:$F$48,3,FALSE)="wind",VLOOKUP(G3072,'Cross-Page Data'!$I$4:$J$19,2,FALSE),IF(VLOOKUP(H3072,'Cross-Page Data'!$D$4:$F$48,3,FALSE)="hydro",VLOOKUP(G3072,'Cross-Page Data'!$I$4:$J$19,2,FALSE),VLOOKUP(H3072,'Cross-Page Data'!$D$4:$F$48,3,FALSE)))))</f>
        <v/>
      </c>
      <c r="M3072" s="120">
        <f>IF(AND($P$2=FALSE,OR(F3072="Commercial NAICS Cogen",F3072="Industrial NAICS Cogen",F3072="NAICS-22 Cogen")),FALSE,IF(AND($P$3=FALSE,OR(F3072="Commercial NAICS Cogen",F3072="Commercial NAICS Non-Cogen",F3072="Industrial NAICS Cogen", F3072="industrial NAICS non-Cogen")),FALSE, TRUE))</f>
        <v/>
      </c>
    </row>
    <row r="3073">
      <c r="A3073" s="129" t="n">
        <v>54802</v>
      </c>
      <c r="B3073" s="130" t="inlineStr">
        <is>
          <t>Mead Coated Board</t>
        </is>
      </c>
      <c r="C3073" s="130" t="inlineStr">
        <is>
          <t>Mead Coated Board Inc</t>
        </is>
      </c>
      <c r="D3073" s="129" t="n">
        <v>12222</v>
      </c>
      <c r="E3073" s="130" t="inlineStr">
        <is>
          <t>AL</t>
        </is>
      </c>
      <c r="F3073" s="130" t="inlineStr">
        <is>
          <t>Industrial NAICS Cogen</t>
        </is>
      </c>
      <c r="G3073" s="130" t="inlineStr">
        <is>
          <t>ST</t>
        </is>
      </c>
      <c r="H3073" s="130" t="inlineStr">
        <is>
          <t>DFO</t>
        </is>
      </c>
      <c r="I3073" s="130" t="inlineStr">
        <is>
          <t>DFO</t>
        </is>
      </c>
      <c r="J3073" s="131" t="n">
        <v>0</v>
      </c>
      <c r="K3073" s="129" t="n">
        <v>2020</v>
      </c>
      <c r="L3073" s="120">
        <f>IF(VLOOKUP(H3073,'Cross-Page Data'!$D$4:$F$48,3,FALSE)="natural gas",VLOOKUP(G3073,'Cross-Page Data'!$I$4:$J$19,2,FALSE),IF(VLOOKUP(H3073,'Cross-Page Data'!$D$4:$F$48,3,FALSE)="solar",IF(G3073="PV","solar PV","solar thermal"),IF(VLOOKUP(H3073,'Cross-Page Data'!$D$4:$F$48,3,FALSE)="wind",VLOOKUP(G3073,'Cross-Page Data'!$I$4:$J$19,2,FALSE),IF(VLOOKUP(H3073,'Cross-Page Data'!$D$4:$F$48,3,FALSE)="hydro",VLOOKUP(G3073,'Cross-Page Data'!$I$4:$J$19,2,FALSE),VLOOKUP(H3073,'Cross-Page Data'!$D$4:$F$48,3,FALSE)))))</f>
        <v/>
      </c>
      <c r="M3073" s="120">
        <f>IF(AND($P$2=FALSE,OR(F3073="Commercial NAICS Cogen",F3073="Industrial NAICS Cogen",F3073="NAICS-22 Cogen")),FALSE,IF(AND($P$3=FALSE,OR(F3073="Commercial NAICS Cogen",F3073="Commercial NAICS Non-Cogen",F3073="Industrial NAICS Cogen", F3073="industrial NAICS non-Cogen")),FALSE, TRUE))</f>
        <v/>
      </c>
    </row>
    <row r="3074">
      <c r="A3074" s="129" t="n">
        <v>54802</v>
      </c>
      <c r="B3074" s="130" t="inlineStr">
        <is>
          <t>Mead Coated Board</t>
        </is>
      </c>
      <c r="C3074" s="130" t="inlineStr">
        <is>
          <t>Mead Coated Board Inc</t>
        </is>
      </c>
      <c r="D3074" s="129" t="n">
        <v>12222</v>
      </c>
      <c r="E3074" s="130" t="inlineStr">
        <is>
          <t>AL</t>
        </is>
      </c>
      <c r="F3074" s="130" t="inlineStr">
        <is>
          <t>Industrial NAICS Cogen</t>
        </is>
      </c>
      <c r="G3074" s="130" t="inlineStr">
        <is>
          <t>ST</t>
        </is>
      </c>
      <c r="H3074" s="130" t="inlineStr">
        <is>
          <t>NG</t>
        </is>
      </c>
      <c r="I3074" s="130" t="inlineStr">
        <is>
          <t>NG</t>
        </is>
      </c>
      <c r="J3074" s="131" t="n">
        <v>41210.125</v>
      </c>
      <c r="K3074" s="129" t="n">
        <v>2020</v>
      </c>
      <c r="L3074" s="120">
        <f>IF(VLOOKUP(H3074,'Cross-Page Data'!$D$4:$F$48,3,FALSE)="natural gas",VLOOKUP(G3074,'Cross-Page Data'!$I$4:$J$19,2,FALSE),IF(VLOOKUP(H3074,'Cross-Page Data'!$D$4:$F$48,3,FALSE)="solar",IF(G3074="PV","solar PV","solar thermal"),IF(VLOOKUP(H3074,'Cross-Page Data'!$D$4:$F$48,3,FALSE)="wind",VLOOKUP(G3074,'Cross-Page Data'!$I$4:$J$19,2,FALSE),IF(VLOOKUP(H3074,'Cross-Page Data'!$D$4:$F$48,3,FALSE)="hydro",VLOOKUP(G3074,'Cross-Page Data'!$I$4:$J$19,2,FALSE),VLOOKUP(H3074,'Cross-Page Data'!$D$4:$F$48,3,FALSE)))))</f>
        <v/>
      </c>
      <c r="M3074" s="120">
        <f>IF(AND($P$2=FALSE,OR(F3074="Commercial NAICS Cogen",F3074="Industrial NAICS Cogen",F3074="NAICS-22 Cogen")),FALSE,IF(AND($P$3=FALSE,OR(F3074="Commercial NAICS Cogen",F3074="Commercial NAICS Non-Cogen",F3074="Industrial NAICS Cogen", F3074="industrial NAICS non-Cogen")),FALSE, TRUE))</f>
        <v/>
      </c>
    </row>
    <row r="3075">
      <c r="A3075" s="129" t="n">
        <v>54802</v>
      </c>
      <c r="B3075" s="130" t="inlineStr">
        <is>
          <t>Mead Coated Board</t>
        </is>
      </c>
      <c r="C3075" s="130" t="inlineStr">
        <is>
          <t>Mead Coated Board Inc</t>
        </is>
      </c>
      <c r="D3075" s="129" t="n">
        <v>12222</v>
      </c>
      <c r="E3075" s="130" t="inlineStr">
        <is>
          <t>AL</t>
        </is>
      </c>
      <c r="F3075" s="130" t="inlineStr">
        <is>
          <t>Industrial NAICS Cogen</t>
        </is>
      </c>
      <c r="G3075" s="130" t="inlineStr">
        <is>
          <t>ST</t>
        </is>
      </c>
      <c r="H3075" s="130" t="inlineStr">
        <is>
          <t>WDS</t>
        </is>
      </c>
      <c r="I3075" s="130" t="inlineStr">
        <is>
          <t>WWW</t>
        </is>
      </c>
      <c r="J3075" s="131" t="n">
        <v>274157.41</v>
      </c>
      <c r="K3075" s="129" t="n">
        <v>2020</v>
      </c>
      <c r="L3075" s="120">
        <f>IF(VLOOKUP(H3075,'Cross-Page Data'!$D$4:$F$48,3,FALSE)="natural gas",VLOOKUP(G3075,'Cross-Page Data'!$I$4:$J$19,2,FALSE),IF(VLOOKUP(H3075,'Cross-Page Data'!$D$4:$F$48,3,FALSE)="solar",IF(G3075="PV","solar PV","solar thermal"),IF(VLOOKUP(H3075,'Cross-Page Data'!$D$4:$F$48,3,FALSE)="wind",VLOOKUP(G3075,'Cross-Page Data'!$I$4:$J$19,2,FALSE),IF(VLOOKUP(H3075,'Cross-Page Data'!$D$4:$F$48,3,FALSE)="hydro",VLOOKUP(G3075,'Cross-Page Data'!$I$4:$J$19,2,FALSE),VLOOKUP(H3075,'Cross-Page Data'!$D$4:$F$48,3,FALSE)))))</f>
        <v/>
      </c>
      <c r="M3075" s="120">
        <f>IF(AND($P$2=FALSE,OR(F3075="Commercial NAICS Cogen",F3075="Industrial NAICS Cogen",F3075="NAICS-22 Cogen")),FALSE,IF(AND($P$3=FALSE,OR(F3075="Commercial NAICS Cogen",F3075="Commercial NAICS Non-Cogen",F3075="Industrial NAICS Cogen", F3075="industrial NAICS non-Cogen")),FALSE, TRUE))</f>
        <v/>
      </c>
    </row>
    <row r="3076">
      <c r="A3076" s="129" t="n">
        <v>54809</v>
      </c>
      <c r="B3076" s="130" t="inlineStr">
        <is>
          <t>University of Washington Power Plant</t>
        </is>
      </c>
      <c r="C3076" s="130" t="inlineStr">
        <is>
          <t>University of Washington</t>
        </is>
      </c>
      <c r="D3076" s="129" t="n">
        <v>19664</v>
      </c>
      <c r="E3076" s="130" t="inlineStr">
        <is>
          <t>WA</t>
        </is>
      </c>
      <c r="F3076" s="130" t="inlineStr">
        <is>
          <t>Commercial NAICS Cogen</t>
        </is>
      </c>
      <c r="G3076" s="130" t="inlineStr">
        <is>
          <t>IC</t>
        </is>
      </c>
      <c r="H3076" s="130" t="inlineStr">
        <is>
          <t>DFO</t>
        </is>
      </c>
      <c r="I3076" s="130" t="inlineStr">
        <is>
          <t>DFO</t>
        </is>
      </c>
      <c r="J3076" s="131" t="n">
        <v>113.68</v>
      </c>
      <c r="K3076" s="129" t="n">
        <v>2020</v>
      </c>
      <c r="L3076" s="120">
        <f>IF(VLOOKUP(H3076,'Cross-Page Data'!$D$4:$F$48,3,FALSE)="natural gas",VLOOKUP(G3076,'Cross-Page Data'!$I$4:$J$19,2,FALSE),IF(VLOOKUP(H3076,'Cross-Page Data'!$D$4:$F$48,3,FALSE)="solar",IF(G3076="PV","solar PV","solar thermal"),IF(VLOOKUP(H3076,'Cross-Page Data'!$D$4:$F$48,3,FALSE)="wind",VLOOKUP(G3076,'Cross-Page Data'!$I$4:$J$19,2,FALSE),IF(VLOOKUP(H3076,'Cross-Page Data'!$D$4:$F$48,3,FALSE)="hydro",VLOOKUP(G3076,'Cross-Page Data'!$I$4:$J$19,2,FALSE),VLOOKUP(H3076,'Cross-Page Data'!$D$4:$F$48,3,FALSE)))))</f>
        <v/>
      </c>
      <c r="M3076" s="120">
        <f>IF(AND($P$2=FALSE,OR(F3076="Commercial NAICS Cogen",F3076="Industrial NAICS Cogen",F3076="NAICS-22 Cogen")),FALSE,IF(AND($P$3=FALSE,OR(F3076="Commercial NAICS Cogen",F3076="Commercial NAICS Non-Cogen",F3076="Industrial NAICS Cogen", F3076="industrial NAICS non-Cogen")),FALSE, TRUE))</f>
        <v/>
      </c>
    </row>
    <row r="3077">
      <c r="A3077" s="129" t="n">
        <v>54809</v>
      </c>
      <c r="B3077" s="130" t="inlineStr">
        <is>
          <t>University of Washington Power Plant</t>
        </is>
      </c>
      <c r="C3077" s="130" t="inlineStr">
        <is>
          <t>University of Washington</t>
        </is>
      </c>
      <c r="D3077" s="129" t="n">
        <v>19664</v>
      </c>
      <c r="E3077" s="130" t="inlineStr">
        <is>
          <t>WA</t>
        </is>
      </c>
      <c r="F3077" s="130" t="inlineStr">
        <is>
          <t>Commercial NAICS Cogen</t>
        </is>
      </c>
      <c r="G3077" s="130" t="inlineStr">
        <is>
          <t>ST</t>
        </is>
      </c>
      <c r="H3077" s="130" t="inlineStr">
        <is>
          <t>DFO</t>
        </is>
      </c>
      <c r="I3077" s="130" t="inlineStr">
        <is>
          <t>DFO</t>
        </is>
      </c>
      <c r="J3077" s="131" t="n">
        <v>0</v>
      </c>
      <c r="K3077" s="129" t="n">
        <v>2020</v>
      </c>
      <c r="L3077" s="120">
        <f>IF(VLOOKUP(H3077,'Cross-Page Data'!$D$4:$F$48,3,FALSE)="natural gas",VLOOKUP(G3077,'Cross-Page Data'!$I$4:$J$19,2,FALSE),IF(VLOOKUP(H3077,'Cross-Page Data'!$D$4:$F$48,3,FALSE)="solar",IF(G3077="PV","solar PV","solar thermal"),IF(VLOOKUP(H3077,'Cross-Page Data'!$D$4:$F$48,3,FALSE)="wind",VLOOKUP(G3077,'Cross-Page Data'!$I$4:$J$19,2,FALSE),IF(VLOOKUP(H3077,'Cross-Page Data'!$D$4:$F$48,3,FALSE)="hydro",VLOOKUP(G3077,'Cross-Page Data'!$I$4:$J$19,2,FALSE),VLOOKUP(H3077,'Cross-Page Data'!$D$4:$F$48,3,FALSE)))))</f>
        <v/>
      </c>
      <c r="M3077" s="120">
        <f>IF(AND($P$2=FALSE,OR(F3077="Commercial NAICS Cogen",F3077="Industrial NAICS Cogen",F3077="NAICS-22 Cogen")),FALSE,IF(AND($P$3=FALSE,OR(F3077="Commercial NAICS Cogen",F3077="Commercial NAICS Non-Cogen",F3077="Industrial NAICS Cogen", F3077="industrial NAICS non-Cogen")),FALSE, TRUE))</f>
        <v/>
      </c>
    </row>
    <row r="3078">
      <c r="A3078" s="129" t="n">
        <v>54809</v>
      </c>
      <c r="B3078" s="130" t="inlineStr">
        <is>
          <t>University of Washington Power Plant</t>
        </is>
      </c>
      <c r="C3078" s="130" t="inlineStr">
        <is>
          <t>University of Washington</t>
        </is>
      </c>
      <c r="D3078" s="129" t="n">
        <v>19664</v>
      </c>
      <c r="E3078" s="130" t="inlineStr">
        <is>
          <t>WA</t>
        </is>
      </c>
      <c r="F3078" s="130" t="inlineStr">
        <is>
          <t>Commercial NAICS Cogen</t>
        </is>
      </c>
      <c r="G3078" s="130" t="inlineStr">
        <is>
          <t>ST</t>
        </is>
      </c>
      <c r="H3078" s="130" t="inlineStr">
        <is>
          <t>NG</t>
        </is>
      </c>
      <c r="I3078" s="130" t="inlineStr">
        <is>
          <t>NG</t>
        </is>
      </c>
      <c r="J3078" s="131" t="n">
        <v>10563.3</v>
      </c>
      <c r="K3078" s="129" t="n">
        <v>2020</v>
      </c>
      <c r="L3078" s="120">
        <f>IF(VLOOKUP(H3078,'Cross-Page Data'!$D$4:$F$48,3,FALSE)="natural gas",VLOOKUP(G3078,'Cross-Page Data'!$I$4:$J$19,2,FALSE),IF(VLOOKUP(H3078,'Cross-Page Data'!$D$4:$F$48,3,FALSE)="solar",IF(G3078="PV","solar PV","solar thermal"),IF(VLOOKUP(H3078,'Cross-Page Data'!$D$4:$F$48,3,FALSE)="wind",VLOOKUP(G3078,'Cross-Page Data'!$I$4:$J$19,2,FALSE),IF(VLOOKUP(H3078,'Cross-Page Data'!$D$4:$F$48,3,FALSE)="hydro",VLOOKUP(G3078,'Cross-Page Data'!$I$4:$J$19,2,FALSE),VLOOKUP(H3078,'Cross-Page Data'!$D$4:$F$48,3,FALSE)))))</f>
        <v/>
      </c>
      <c r="M3078" s="120">
        <f>IF(AND($P$2=FALSE,OR(F3078="Commercial NAICS Cogen",F3078="Industrial NAICS Cogen",F3078="NAICS-22 Cogen")),FALSE,IF(AND($P$3=FALSE,OR(F3078="Commercial NAICS Cogen",F3078="Commercial NAICS Non-Cogen",F3078="Industrial NAICS Cogen", F3078="industrial NAICS non-Cogen")),FALSE, TRUE))</f>
        <v/>
      </c>
    </row>
    <row r="3079">
      <c r="A3079" s="129" t="n">
        <v>54809</v>
      </c>
      <c r="B3079" s="130" t="inlineStr">
        <is>
          <t>University of Washington Power Plant</t>
        </is>
      </c>
      <c r="C3079" s="130" t="inlineStr">
        <is>
          <t>University of Washington</t>
        </is>
      </c>
      <c r="D3079" s="129" t="n">
        <v>19664</v>
      </c>
      <c r="E3079" s="130" t="inlineStr">
        <is>
          <t>WA</t>
        </is>
      </c>
      <c r="F3079" s="130" t="inlineStr">
        <is>
          <t>Commercial NAICS Cogen</t>
        </is>
      </c>
      <c r="G3079" s="130" t="inlineStr">
        <is>
          <t>ST</t>
        </is>
      </c>
      <c r="H3079" s="130" t="inlineStr">
        <is>
          <t>PG</t>
        </is>
      </c>
      <c r="I3079" s="130" t="inlineStr">
        <is>
          <t>WOO</t>
        </is>
      </c>
      <c r="J3079" s="131" t="n">
        <v>0</v>
      </c>
      <c r="K3079" s="129" t="n">
        <v>2020</v>
      </c>
      <c r="L3079" s="120">
        <f>IF(VLOOKUP(H3079,'Cross-Page Data'!$D$4:$F$48,3,FALSE)="natural gas",VLOOKUP(G3079,'Cross-Page Data'!$I$4:$J$19,2,FALSE),IF(VLOOKUP(H3079,'Cross-Page Data'!$D$4:$F$48,3,FALSE)="solar",IF(G3079="PV","solar PV","solar thermal"),IF(VLOOKUP(H3079,'Cross-Page Data'!$D$4:$F$48,3,FALSE)="wind",VLOOKUP(G3079,'Cross-Page Data'!$I$4:$J$19,2,FALSE),IF(VLOOKUP(H3079,'Cross-Page Data'!$D$4:$F$48,3,FALSE)="hydro",VLOOKUP(G3079,'Cross-Page Data'!$I$4:$J$19,2,FALSE),VLOOKUP(H3079,'Cross-Page Data'!$D$4:$F$48,3,FALSE)))))</f>
        <v/>
      </c>
      <c r="M3079" s="120">
        <f>IF(AND($P$2=FALSE,OR(F3079="Commercial NAICS Cogen",F3079="Industrial NAICS Cogen",F3079="NAICS-22 Cogen")),FALSE,IF(AND($P$3=FALSE,OR(F3079="Commercial NAICS Cogen",F3079="Commercial NAICS Non-Cogen",F3079="Industrial NAICS Cogen", F3079="industrial NAICS non-Cogen")),FALSE, TRUE))</f>
        <v/>
      </c>
    </row>
    <row r="3080">
      <c r="A3080" s="129" t="n">
        <v>54823</v>
      </c>
      <c r="B3080" s="130" t="inlineStr">
        <is>
          <t>Smithfield Farmland Corp Bladen</t>
        </is>
      </c>
      <c r="C3080" s="130" t="inlineStr">
        <is>
          <t>Smithfield Fresh Meats Corp.</t>
        </is>
      </c>
      <c r="D3080" s="129" t="n">
        <v>17449</v>
      </c>
      <c r="E3080" s="130" t="inlineStr">
        <is>
          <t>NC</t>
        </is>
      </c>
      <c r="F3080" s="130" t="inlineStr">
        <is>
          <t>Industrial NAICS Non-Cogen</t>
        </is>
      </c>
      <c r="G3080" s="130" t="inlineStr">
        <is>
          <t>IC</t>
        </is>
      </c>
      <c r="H3080" s="130" t="inlineStr">
        <is>
          <t>DFO</t>
        </is>
      </c>
      <c r="I3080" s="130" t="inlineStr">
        <is>
          <t>DFO</t>
        </is>
      </c>
      <c r="J3080" s="131" t="n">
        <v>51</v>
      </c>
      <c r="K3080" s="129" t="n">
        <v>2020</v>
      </c>
      <c r="L3080" s="120">
        <f>IF(VLOOKUP(H3080,'Cross-Page Data'!$D$4:$F$48,3,FALSE)="natural gas",VLOOKUP(G3080,'Cross-Page Data'!$I$4:$J$19,2,FALSE),IF(VLOOKUP(H3080,'Cross-Page Data'!$D$4:$F$48,3,FALSE)="solar",IF(G3080="PV","solar PV","solar thermal"),IF(VLOOKUP(H3080,'Cross-Page Data'!$D$4:$F$48,3,FALSE)="wind",VLOOKUP(G3080,'Cross-Page Data'!$I$4:$J$19,2,FALSE),IF(VLOOKUP(H3080,'Cross-Page Data'!$D$4:$F$48,3,FALSE)="hydro",VLOOKUP(G3080,'Cross-Page Data'!$I$4:$J$19,2,FALSE),VLOOKUP(H3080,'Cross-Page Data'!$D$4:$F$48,3,FALSE)))))</f>
        <v/>
      </c>
      <c r="M3080" s="120">
        <f>IF(AND($P$2=FALSE,OR(F3080="Commercial NAICS Cogen",F3080="Industrial NAICS Cogen",F3080="NAICS-22 Cogen")),FALSE,IF(AND($P$3=FALSE,OR(F3080="Commercial NAICS Cogen",F3080="Commercial NAICS Non-Cogen",F3080="Industrial NAICS Cogen", F3080="industrial NAICS non-Cogen")),FALSE, TRUE))</f>
        <v/>
      </c>
    </row>
    <row r="3081">
      <c r="A3081" s="129" t="n">
        <v>54827</v>
      </c>
      <c r="B3081" s="130" t="inlineStr">
        <is>
          <t>Wailuku River Hydroelectric</t>
        </is>
      </c>
      <c r="C3081" s="130" t="inlineStr">
        <is>
          <t>Wailuku Holding Company LLC</t>
        </is>
      </c>
      <c r="D3081" s="129" t="n">
        <v>54809</v>
      </c>
      <c r="E3081" s="130" t="inlineStr">
        <is>
          <t>HI</t>
        </is>
      </c>
      <c r="F3081" s="130" t="inlineStr">
        <is>
          <t>NAICS-22 Non-Cogen</t>
        </is>
      </c>
      <c r="G3081" s="130" t="inlineStr">
        <is>
          <t>HY</t>
        </is>
      </c>
      <c r="H3081" s="130" t="inlineStr">
        <is>
          <t>WAT</t>
        </is>
      </c>
      <c r="I3081" s="130" t="inlineStr">
        <is>
          <t>HYC</t>
        </is>
      </c>
      <c r="J3081" s="131" t="n">
        <v>23236</v>
      </c>
      <c r="K3081" s="129" t="n">
        <v>2020</v>
      </c>
      <c r="L3081" s="120">
        <f>IF(VLOOKUP(H3081,'Cross-Page Data'!$D$4:$F$48,3,FALSE)="natural gas",VLOOKUP(G3081,'Cross-Page Data'!$I$4:$J$19,2,FALSE),IF(VLOOKUP(H3081,'Cross-Page Data'!$D$4:$F$48,3,FALSE)="solar",IF(G3081="PV","solar PV","solar thermal"),IF(VLOOKUP(H3081,'Cross-Page Data'!$D$4:$F$48,3,FALSE)="wind",VLOOKUP(G3081,'Cross-Page Data'!$I$4:$J$19,2,FALSE),IF(VLOOKUP(H3081,'Cross-Page Data'!$D$4:$F$48,3,FALSE)="hydro",VLOOKUP(G3081,'Cross-Page Data'!$I$4:$J$19,2,FALSE),VLOOKUP(H3081,'Cross-Page Data'!$D$4:$F$48,3,FALSE)))))</f>
        <v/>
      </c>
      <c r="M3081" s="120">
        <f>IF(AND($P$2=FALSE,OR(F3081="Commercial NAICS Cogen",F3081="Industrial NAICS Cogen",F3081="NAICS-22 Cogen")),FALSE,IF(AND($P$3=FALSE,OR(F3081="Commercial NAICS Cogen",F3081="Commercial NAICS Non-Cogen",F3081="Industrial NAICS Cogen", F3081="industrial NAICS non-Cogen")),FALSE, TRUE))</f>
        <v/>
      </c>
    </row>
    <row r="3082">
      <c r="A3082" s="129" t="n">
        <v>54829</v>
      </c>
      <c r="B3082" s="130" t="inlineStr">
        <is>
          <t>Bristol Myers Squibb New Brunswick</t>
        </is>
      </c>
      <c r="C3082" s="130" t="inlineStr">
        <is>
          <t>Bristol-Myers Squibb Co</t>
        </is>
      </c>
      <c r="D3082" s="129" t="n">
        <v>2265</v>
      </c>
      <c r="E3082" s="130" t="inlineStr">
        <is>
          <t>NJ</t>
        </is>
      </c>
      <c r="F3082" s="130" t="inlineStr">
        <is>
          <t>Industrial NAICS Cogen</t>
        </is>
      </c>
      <c r="G3082" s="130" t="inlineStr">
        <is>
          <t>GT</t>
        </is>
      </c>
      <c r="H3082" s="130" t="inlineStr">
        <is>
          <t>DFO</t>
        </is>
      </c>
      <c r="I3082" s="130" t="inlineStr">
        <is>
          <t>DFO</t>
        </is>
      </c>
      <c r="J3082" s="131" t="n">
        <v>229.989</v>
      </c>
      <c r="K3082" s="129" t="n">
        <v>2020</v>
      </c>
      <c r="L3082" s="120">
        <f>IF(VLOOKUP(H3082,'Cross-Page Data'!$D$4:$F$48,3,FALSE)="natural gas",VLOOKUP(G3082,'Cross-Page Data'!$I$4:$J$19,2,FALSE),IF(VLOOKUP(H3082,'Cross-Page Data'!$D$4:$F$48,3,FALSE)="solar",IF(G3082="PV","solar PV","solar thermal"),IF(VLOOKUP(H3082,'Cross-Page Data'!$D$4:$F$48,3,FALSE)="wind",VLOOKUP(G3082,'Cross-Page Data'!$I$4:$J$19,2,FALSE),IF(VLOOKUP(H3082,'Cross-Page Data'!$D$4:$F$48,3,FALSE)="hydro",VLOOKUP(G3082,'Cross-Page Data'!$I$4:$J$19,2,FALSE),VLOOKUP(H3082,'Cross-Page Data'!$D$4:$F$48,3,FALSE)))))</f>
        <v/>
      </c>
      <c r="M3082" s="120">
        <f>IF(AND($P$2=FALSE,OR(F3082="Commercial NAICS Cogen",F3082="Industrial NAICS Cogen",F3082="NAICS-22 Cogen")),FALSE,IF(AND($P$3=FALSE,OR(F3082="Commercial NAICS Cogen",F3082="Commercial NAICS Non-Cogen",F3082="Industrial NAICS Cogen", F3082="industrial NAICS non-Cogen")),FALSE, TRUE))</f>
        <v/>
      </c>
    </row>
    <row r="3083">
      <c r="A3083" s="129" t="n">
        <v>54829</v>
      </c>
      <c r="B3083" s="130" t="inlineStr">
        <is>
          <t>Bristol Myers Squibb New Brunswick</t>
        </is>
      </c>
      <c r="C3083" s="130" t="inlineStr">
        <is>
          <t>Bristol-Myers Squibb Co</t>
        </is>
      </c>
      <c r="D3083" s="129" t="n">
        <v>2265</v>
      </c>
      <c r="E3083" s="130" t="inlineStr">
        <is>
          <t>NJ</t>
        </is>
      </c>
      <c r="F3083" s="130" t="inlineStr">
        <is>
          <t>Industrial NAICS Cogen</t>
        </is>
      </c>
      <c r="G3083" s="130" t="inlineStr">
        <is>
          <t>GT</t>
        </is>
      </c>
      <c r="H3083" s="130" t="inlineStr">
        <is>
          <t>NG</t>
        </is>
      </c>
      <c r="I3083" s="130" t="inlineStr">
        <is>
          <t>NG</t>
        </is>
      </c>
      <c r="J3083" s="131" t="n">
        <v>51914.011</v>
      </c>
      <c r="K3083" s="129" t="n">
        <v>2020</v>
      </c>
      <c r="L3083" s="120">
        <f>IF(VLOOKUP(H3083,'Cross-Page Data'!$D$4:$F$48,3,FALSE)="natural gas",VLOOKUP(G3083,'Cross-Page Data'!$I$4:$J$19,2,FALSE),IF(VLOOKUP(H3083,'Cross-Page Data'!$D$4:$F$48,3,FALSE)="solar",IF(G3083="PV","solar PV","solar thermal"),IF(VLOOKUP(H3083,'Cross-Page Data'!$D$4:$F$48,3,FALSE)="wind",VLOOKUP(G3083,'Cross-Page Data'!$I$4:$J$19,2,FALSE),IF(VLOOKUP(H3083,'Cross-Page Data'!$D$4:$F$48,3,FALSE)="hydro",VLOOKUP(G3083,'Cross-Page Data'!$I$4:$J$19,2,FALSE),VLOOKUP(H3083,'Cross-Page Data'!$D$4:$F$48,3,FALSE)))))</f>
        <v/>
      </c>
      <c r="M3083" s="120">
        <f>IF(AND($P$2=FALSE,OR(F3083="Commercial NAICS Cogen",F3083="Industrial NAICS Cogen",F3083="NAICS-22 Cogen")),FALSE,IF(AND($P$3=FALSE,OR(F3083="Commercial NAICS Cogen",F3083="Commercial NAICS Non-Cogen",F3083="Industrial NAICS Cogen", F3083="industrial NAICS non-Cogen")),FALSE, TRUE))</f>
        <v/>
      </c>
    </row>
    <row r="3084">
      <c r="A3084" s="129" t="n">
        <v>54829</v>
      </c>
      <c r="B3084" s="130" t="inlineStr">
        <is>
          <t>Bristol Myers Squibb New Brunswick</t>
        </is>
      </c>
      <c r="C3084" s="130" t="inlineStr">
        <is>
          <t>Bristol-Myers Squibb Co</t>
        </is>
      </c>
      <c r="D3084" s="129" t="n">
        <v>2265</v>
      </c>
      <c r="E3084" s="130" t="inlineStr">
        <is>
          <t>NJ</t>
        </is>
      </c>
      <c r="F3084" s="130" t="inlineStr">
        <is>
          <t>Industrial NAICS Cogen</t>
        </is>
      </c>
      <c r="G3084" s="130" t="inlineStr">
        <is>
          <t>ST</t>
        </is>
      </c>
      <c r="H3084" s="130" t="inlineStr">
        <is>
          <t>DFO</t>
        </is>
      </c>
      <c r="I3084" s="130" t="inlineStr">
        <is>
          <t>DFO</t>
        </is>
      </c>
      <c r="J3084" s="131" t="n">
        <v>0</v>
      </c>
      <c r="K3084" s="129" t="n">
        <v>2020</v>
      </c>
      <c r="L3084" s="120">
        <f>IF(VLOOKUP(H3084,'Cross-Page Data'!$D$4:$F$48,3,FALSE)="natural gas",VLOOKUP(G3084,'Cross-Page Data'!$I$4:$J$19,2,FALSE),IF(VLOOKUP(H3084,'Cross-Page Data'!$D$4:$F$48,3,FALSE)="solar",IF(G3084="PV","solar PV","solar thermal"),IF(VLOOKUP(H3084,'Cross-Page Data'!$D$4:$F$48,3,FALSE)="wind",VLOOKUP(G3084,'Cross-Page Data'!$I$4:$J$19,2,FALSE),IF(VLOOKUP(H3084,'Cross-Page Data'!$D$4:$F$48,3,FALSE)="hydro",VLOOKUP(G3084,'Cross-Page Data'!$I$4:$J$19,2,FALSE),VLOOKUP(H3084,'Cross-Page Data'!$D$4:$F$48,3,FALSE)))))</f>
        <v/>
      </c>
      <c r="M3084" s="120">
        <f>IF(AND($P$2=FALSE,OR(F3084="Commercial NAICS Cogen",F3084="Industrial NAICS Cogen",F3084="NAICS-22 Cogen")),FALSE,IF(AND($P$3=FALSE,OR(F3084="Commercial NAICS Cogen",F3084="Commercial NAICS Non-Cogen",F3084="Industrial NAICS Cogen", F3084="industrial NAICS non-Cogen")),FALSE, TRUE))</f>
        <v/>
      </c>
    </row>
    <row r="3085">
      <c r="A3085" s="129" t="n">
        <v>54829</v>
      </c>
      <c r="B3085" s="130" t="inlineStr">
        <is>
          <t>Bristol Myers Squibb New Brunswick</t>
        </is>
      </c>
      <c r="C3085" s="130" t="inlineStr">
        <is>
          <t>Bristol-Myers Squibb Co</t>
        </is>
      </c>
      <c r="D3085" s="129" t="n">
        <v>2265</v>
      </c>
      <c r="E3085" s="130" t="inlineStr">
        <is>
          <t>NJ</t>
        </is>
      </c>
      <c r="F3085" s="130" t="inlineStr">
        <is>
          <t>Industrial NAICS Cogen</t>
        </is>
      </c>
      <c r="G3085" s="130" t="inlineStr">
        <is>
          <t>ST</t>
        </is>
      </c>
      <c r="H3085" s="130" t="inlineStr">
        <is>
          <t>NG</t>
        </is>
      </c>
      <c r="I3085" s="130" t="inlineStr">
        <is>
          <t>NG</t>
        </is>
      </c>
      <c r="J3085" s="131" t="n">
        <v>39</v>
      </c>
      <c r="K3085" s="129" t="n">
        <v>2020</v>
      </c>
      <c r="L3085" s="120">
        <f>IF(VLOOKUP(H3085,'Cross-Page Data'!$D$4:$F$48,3,FALSE)="natural gas",VLOOKUP(G3085,'Cross-Page Data'!$I$4:$J$19,2,FALSE),IF(VLOOKUP(H3085,'Cross-Page Data'!$D$4:$F$48,3,FALSE)="solar",IF(G3085="PV","solar PV","solar thermal"),IF(VLOOKUP(H3085,'Cross-Page Data'!$D$4:$F$48,3,FALSE)="wind",VLOOKUP(G3085,'Cross-Page Data'!$I$4:$J$19,2,FALSE),IF(VLOOKUP(H3085,'Cross-Page Data'!$D$4:$F$48,3,FALSE)="hydro",VLOOKUP(G3085,'Cross-Page Data'!$I$4:$J$19,2,FALSE),VLOOKUP(H3085,'Cross-Page Data'!$D$4:$F$48,3,FALSE)))))</f>
        <v/>
      </c>
      <c r="M3085" s="120">
        <f>IF(AND($P$2=FALSE,OR(F3085="Commercial NAICS Cogen",F3085="Industrial NAICS Cogen",F3085="NAICS-22 Cogen")),FALSE,IF(AND($P$3=FALSE,OR(F3085="Commercial NAICS Cogen",F3085="Commercial NAICS Non-Cogen",F3085="Industrial NAICS Cogen", F3085="industrial NAICS non-Cogen")),FALSE, TRUE))</f>
        <v/>
      </c>
    </row>
    <row r="3086">
      <c r="A3086" s="129" t="n">
        <v>54832</v>
      </c>
      <c r="B3086" s="130" t="inlineStr">
        <is>
          <t>Brandywine Power Facility</t>
        </is>
      </c>
      <c r="C3086" s="130" t="inlineStr">
        <is>
          <t>KMC Thermo, LLC</t>
        </is>
      </c>
      <c r="D3086" s="129" t="n">
        <v>14410</v>
      </c>
      <c r="E3086" s="130" t="inlineStr">
        <is>
          <t>MD</t>
        </is>
      </c>
      <c r="F3086" s="130" t="inlineStr">
        <is>
          <t>NAICS-22 Cogen</t>
        </is>
      </c>
      <c r="G3086" s="130" t="inlineStr">
        <is>
          <t>CA</t>
        </is>
      </c>
      <c r="H3086" s="130" t="inlineStr">
        <is>
          <t>DFO</t>
        </is>
      </c>
      <c r="I3086" s="130" t="inlineStr">
        <is>
          <t>DFO</t>
        </is>
      </c>
      <c r="J3086" s="131" t="n">
        <v>446.24</v>
      </c>
      <c r="K3086" s="129" t="n">
        <v>2020</v>
      </c>
      <c r="L3086" s="120">
        <f>IF(VLOOKUP(H3086,'Cross-Page Data'!$D$4:$F$48,3,FALSE)="natural gas",VLOOKUP(G3086,'Cross-Page Data'!$I$4:$J$19,2,FALSE),IF(VLOOKUP(H3086,'Cross-Page Data'!$D$4:$F$48,3,FALSE)="solar",IF(G3086="PV","solar PV","solar thermal"),IF(VLOOKUP(H3086,'Cross-Page Data'!$D$4:$F$48,3,FALSE)="wind",VLOOKUP(G3086,'Cross-Page Data'!$I$4:$J$19,2,FALSE),IF(VLOOKUP(H3086,'Cross-Page Data'!$D$4:$F$48,3,FALSE)="hydro",VLOOKUP(G3086,'Cross-Page Data'!$I$4:$J$19,2,FALSE),VLOOKUP(H3086,'Cross-Page Data'!$D$4:$F$48,3,FALSE)))))</f>
        <v/>
      </c>
      <c r="M3086" s="120">
        <f>IF(AND($P$2=FALSE,OR(F3086="Commercial NAICS Cogen",F3086="Industrial NAICS Cogen",F3086="NAICS-22 Cogen")),FALSE,IF(AND($P$3=FALSE,OR(F3086="Commercial NAICS Cogen",F3086="Commercial NAICS Non-Cogen",F3086="Industrial NAICS Cogen", F3086="industrial NAICS non-Cogen")),FALSE, TRUE))</f>
        <v/>
      </c>
    </row>
    <row r="3087">
      <c r="A3087" s="129" t="n">
        <v>54832</v>
      </c>
      <c r="B3087" s="130" t="inlineStr">
        <is>
          <t>Brandywine Power Facility</t>
        </is>
      </c>
      <c r="C3087" s="130" t="inlineStr">
        <is>
          <t>KMC Thermo, LLC</t>
        </is>
      </c>
      <c r="D3087" s="129" t="n">
        <v>14410</v>
      </c>
      <c r="E3087" s="130" t="inlineStr">
        <is>
          <t>MD</t>
        </is>
      </c>
      <c r="F3087" s="130" t="inlineStr">
        <is>
          <t>NAICS-22 Cogen</t>
        </is>
      </c>
      <c r="G3087" s="130" t="inlineStr">
        <is>
          <t>CA</t>
        </is>
      </c>
      <c r="H3087" s="130" t="inlineStr">
        <is>
          <t>NG</t>
        </is>
      </c>
      <c r="I3087" s="130" t="inlineStr">
        <is>
          <t>NG</t>
        </is>
      </c>
      <c r="J3087" s="131" t="n">
        <v>232648.76</v>
      </c>
      <c r="K3087" s="129" t="n">
        <v>2020</v>
      </c>
      <c r="L3087" s="120">
        <f>IF(VLOOKUP(H3087,'Cross-Page Data'!$D$4:$F$48,3,FALSE)="natural gas",VLOOKUP(G3087,'Cross-Page Data'!$I$4:$J$19,2,FALSE),IF(VLOOKUP(H3087,'Cross-Page Data'!$D$4:$F$48,3,FALSE)="solar",IF(G3087="PV","solar PV","solar thermal"),IF(VLOOKUP(H3087,'Cross-Page Data'!$D$4:$F$48,3,FALSE)="wind",VLOOKUP(G3087,'Cross-Page Data'!$I$4:$J$19,2,FALSE),IF(VLOOKUP(H3087,'Cross-Page Data'!$D$4:$F$48,3,FALSE)="hydro",VLOOKUP(G3087,'Cross-Page Data'!$I$4:$J$19,2,FALSE),VLOOKUP(H3087,'Cross-Page Data'!$D$4:$F$48,3,FALSE)))))</f>
        <v/>
      </c>
      <c r="M3087" s="120">
        <f>IF(AND($P$2=FALSE,OR(F3087="Commercial NAICS Cogen",F3087="Industrial NAICS Cogen",F3087="NAICS-22 Cogen")),FALSE,IF(AND($P$3=FALSE,OR(F3087="Commercial NAICS Cogen",F3087="Commercial NAICS Non-Cogen",F3087="Industrial NAICS Cogen", F3087="industrial NAICS non-Cogen")),FALSE, TRUE))</f>
        <v/>
      </c>
    </row>
    <row r="3088">
      <c r="A3088" s="129" t="n">
        <v>54832</v>
      </c>
      <c r="B3088" s="130" t="inlineStr">
        <is>
          <t>Brandywine Power Facility</t>
        </is>
      </c>
      <c r="C3088" s="130" t="inlineStr">
        <is>
          <t>KMC Thermo, LLC</t>
        </is>
      </c>
      <c r="D3088" s="129" t="n">
        <v>14410</v>
      </c>
      <c r="E3088" s="130" t="inlineStr">
        <is>
          <t>MD</t>
        </is>
      </c>
      <c r="F3088" s="130" t="inlineStr">
        <is>
          <t>NAICS-22 Cogen</t>
        </is>
      </c>
      <c r="G3088" s="130" t="inlineStr">
        <is>
          <t>CT</t>
        </is>
      </c>
      <c r="H3088" s="130" t="inlineStr">
        <is>
          <t>DFO</t>
        </is>
      </c>
      <c r="I3088" s="130" t="inlineStr">
        <is>
          <t>DFO</t>
        </is>
      </c>
      <c r="J3088" s="131" t="n">
        <v>677.272</v>
      </c>
      <c r="K3088" s="129" t="n">
        <v>2020</v>
      </c>
      <c r="L3088" s="120">
        <f>IF(VLOOKUP(H3088,'Cross-Page Data'!$D$4:$F$48,3,FALSE)="natural gas",VLOOKUP(G3088,'Cross-Page Data'!$I$4:$J$19,2,FALSE),IF(VLOOKUP(H3088,'Cross-Page Data'!$D$4:$F$48,3,FALSE)="solar",IF(G3088="PV","solar PV","solar thermal"),IF(VLOOKUP(H3088,'Cross-Page Data'!$D$4:$F$48,3,FALSE)="wind",VLOOKUP(G3088,'Cross-Page Data'!$I$4:$J$19,2,FALSE),IF(VLOOKUP(H3088,'Cross-Page Data'!$D$4:$F$48,3,FALSE)="hydro",VLOOKUP(G3088,'Cross-Page Data'!$I$4:$J$19,2,FALSE),VLOOKUP(H3088,'Cross-Page Data'!$D$4:$F$48,3,FALSE)))))</f>
        <v/>
      </c>
      <c r="M3088" s="120">
        <f>IF(AND($P$2=FALSE,OR(F3088="Commercial NAICS Cogen",F3088="Industrial NAICS Cogen",F3088="NAICS-22 Cogen")),FALSE,IF(AND($P$3=FALSE,OR(F3088="Commercial NAICS Cogen",F3088="Commercial NAICS Non-Cogen",F3088="Industrial NAICS Cogen", F3088="industrial NAICS non-Cogen")),FALSE, TRUE))</f>
        <v/>
      </c>
    </row>
    <row r="3089">
      <c r="A3089" s="129" t="n">
        <v>54832</v>
      </c>
      <c r="B3089" s="130" t="inlineStr">
        <is>
          <t>Brandywine Power Facility</t>
        </is>
      </c>
      <c r="C3089" s="130" t="inlineStr">
        <is>
          <t>KMC Thermo, LLC</t>
        </is>
      </c>
      <c r="D3089" s="129" t="n">
        <v>14410</v>
      </c>
      <c r="E3089" s="130" t="inlineStr">
        <is>
          <t>MD</t>
        </is>
      </c>
      <c r="F3089" s="130" t="inlineStr">
        <is>
          <t>NAICS-22 Cogen</t>
        </is>
      </c>
      <c r="G3089" s="130" t="inlineStr">
        <is>
          <t>CT</t>
        </is>
      </c>
      <c r="H3089" s="130" t="inlineStr">
        <is>
          <t>NG</t>
        </is>
      </c>
      <c r="I3089" s="130" t="inlineStr">
        <is>
          <t>NG</t>
        </is>
      </c>
      <c r="J3089" s="131" t="n">
        <v>354082.73</v>
      </c>
      <c r="K3089" s="129" t="n">
        <v>2020</v>
      </c>
      <c r="L3089" s="120">
        <f>IF(VLOOKUP(H3089,'Cross-Page Data'!$D$4:$F$48,3,FALSE)="natural gas",VLOOKUP(G3089,'Cross-Page Data'!$I$4:$J$19,2,FALSE),IF(VLOOKUP(H3089,'Cross-Page Data'!$D$4:$F$48,3,FALSE)="solar",IF(G3089="PV","solar PV","solar thermal"),IF(VLOOKUP(H3089,'Cross-Page Data'!$D$4:$F$48,3,FALSE)="wind",VLOOKUP(G3089,'Cross-Page Data'!$I$4:$J$19,2,FALSE),IF(VLOOKUP(H3089,'Cross-Page Data'!$D$4:$F$48,3,FALSE)="hydro",VLOOKUP(G3089,'Cross-Page Data'!$I$4:$J$19,2,FALSE),VLOOKUP(H3089,'Cross-Page Data'!$D$4:$F$48,3,FALSE)))))</f>
        <v/>
      </c>
      <c r="M3089" s="120">
        <f>IF(AND($P$2=FALSE,OR(F3089="Commercial NAICS Cogen",F3089="Industrial NAICS Cogen",F3089="NAICS-22 Cogen")),FALSE,IF(AND($P$3=FALSE,OR(F3089="Commercial NAICS Cogen",F3089="Commercial NAICS Non-Cogen",F3089="Industrial NAICS Cogen", F3089="industrial NAICS non-Cogen")),FALSE, TRUE))</f>
        <v/>
      </c>
    </row>
    <row r="3090">
      <c r="A3090" s="129" t="n">
        <v>54834</v>
      </c>
      <c r="B3090" s="130" t="inlineStr">
        <is>
          <t>Fort Greely Power Plant</t>
        </is>
      </c>
      <c r="C3090" s="130" t="inlineStr">
        <is>
          <t>Doyon Utilities - Fort Greely</t>
        </is>
      </c>
      <c r="D3090" s="129" t="n">
        <v>19272</v>
      </c>
      <c r="E3090" s="130" t="inlineStr">
        <is>
          <t>AK</t>
        </is>
      </c>
      <c r="F3090" s="130" t="inlineStr">
        <is>
          <t>Commercial NAICS Non-Cogen</t>
        </is>
      </c>
      <c r="G3090" s="130" t="inlineStr">
        <is>
          <t>IC</t>
        </is>
      </c>
      <c r="H3090" s="130" t="inlineStr">
        <is>
          <t>DFO</t>
        </is>
      </c>
      <c r="I3090" s="130" t="inlineStr">
        <is>
          <t>DFO</t>
        </is>
      </c>
      <c r="J3090" s="131" t="n">
        <v>98.98</v>
      </c>
      <c r="K3090" s="129" t="n">
        <v>2020</v>
      </c>
      <c r="L3090" s="120">
        <f>IF(VLOOKUP(H3090,'Cross-Page Data'!$D$4:$F$48,3,FALSE)="natural gas",VLOOKUP(G3090,'Cross-Page Data'!$I$4:$J$19,2,FALSE),IF(VLOOKUP(H3090,'Cross-Page Data'!$D$4:$F$48,3,FALSE)="solar",IF(G3090="PV","solar PV","solar thermal"),IF(VLOOKUP(H3090,'Cross-Page Data'!$D$4:$F$48,3,FALSE)="wind",VLOOKUP(G3090,'Cross-Page Data'!$I$4:$J$19,2,FALSE),IF(VLOOKUP(H3090,'Cross-Page Data'!$D$4:$F$48,3,FALSE)="hydro",VLOOKUP(G3090,'Cross-Page Data'!$I$4:$J$19,2,FALSE),VLOOKUP(H3090,'Cross-Page Data'!$D$4:$F$48,3,FALSE)))))</f>
        <v/>
      </c>
      <c r="M3090" s="120">
        <f>IF(AND($P$2=FALSE,OR(F3090="Commercial NAICS Cogen",F3090="Industrial NAICS Cogen",F3090="NAICS-22 Cogen")),FALSE,IF(AND($P$3=FALSE,OR(F3090="Commercial NAICS Cogen",F3090="Commercial NAICS Non-Cogen",F3090="Industrial NAICS Cogen", F3090="industrial NAICS non-Cogen")),FALSE, TRUE))</f>
        <v/>
      </c>
    </row>
    <row r="3091">
      <c r="A3091" s="129" t="n">
        <v>54851</v>
      </c>
      <c r="B3091" s="130" t="inlineStr">
        <is>
          <t>MMSD Jones Island Wastewater</t>
        </is>
      </c>
      <c r="C3091" s="130" t="inlineStr">
        <is>
          <t>Milwaukee Metro Sewerage Dist</t>
        </is>
      </c>
      <c r="D3091" s="129" t="n">
        <v>12619</v>
      </c>
      <c r="E3091" s="130" t="inlineStr">
        <is>
          <t>WI</t>
        </is>
      </c>
      <c r="F3091" s="130" t="inlineStr">
        <is>
          <t>Commercial NAICS Cogen</t>
        </is>
      </c>
      <c r="G3091" s="130" t="inlineStr">
        <is>
          <t>GT</t>
        </is>
      </c>
      <c r="H3091" s="130" t="inlineStr">
        <is>
          <t>DFO</t>
        </is>
      </c>
      <c r="I3091" s="130" t="inlineStr">
        <is>
          <t>DFO</t>
        </is>
      </c>
      <c r="J3091" s="131" t="n">
        <v>0</v>
      </c>
      <c r="K3091" s="129" t="n">
        <v>2020</v>
      </c>
      <c r="L3091" s="120">
        <f>IF(VLOOKUP(H3091,'Cross-Page Data'!$D$4:$F$48,3,FALSE)="natural gas",VLOOKUP(G3091,'Cross-Page Data'!$I$4:$J$19,2,FALSE),IF(VLOOKUP(H3091,'Cross-Page Data'!$D$4:$F$48,3,FALSE)="solar",IF(G3091="PV","solar PV","solar thermal"),IF(VLOOKUP(H3091,'Cross-Page Data'!$D$4:$F$48,3,FALSE)="wind",VLOOKUP(G3091,'Cross-Page Data'!$I$4:$J$19,2,FALSE),IF(VLOOKUP(H3091,'Cross-Page Data'!$D$4:$F$48,3,FALSE)="hydro",VLOOKUP(G3091,'Cross-Page Data'!$I$4:$J$19,2,FALSE),VLOOKUP(H3091,'Cross-Page Data'!$D$4:$F$48,3,FALSE)))))</f>
        <v/>
      </c>
      <c r="M3091" s="120">
        <f>IF(AND($P$2=FALSE,OR(F3091="Commercial NAICS Cogen",F3091="Industrial NAICS Cogen",F3091="NAICS-22 Cogen")),FALSE,IF(AND($P$3=FALSE,OR(F3091="Commercial NAICS Cogen",F3091="Commercial NAICS Non-Cogen",F3091="Industrial NAICS Cogen", F3091="industrial NAICS non-Cogen")),FALSE, TRUE))</f>
        <v/>
      </c>
    </row>
    <row r="3092">
      <c r="A3092" s="129" t="n">
        <v>54851</v>
      </c>
      <c r="B3092" s="130" t="inlineStr">
        <is>
          <t>MMSD Jones Island Wastewater</t>
        </is>
      </c>
      <c r="C3092" s="130" t="inlineStr">
        <is>
          <t>Milwaukee Metro Sewerage Dist</t>
        </is>
      </c>
      <c r="D3092" s="129" t="n">
        <v>12619</v>
      </c>
      <c r="E3092" s="130" t="inlineStr">
        <is>
          <t>WI</t>
        </is>
      </c>
      <c r="F3092" s="130" t="inlineStr">
        <is>
          <t>Commercial NAICS Cogen</t>
        </is>
      </c>
      <c r="G3092" s="130" t="inlineStr">
        <is>
          <t>GT</t>
        </is>
      </c>
      <c r="H3092" s="130" t="inlineStr">
        <is>
          <t>LFG</t>
        </is>
      </c>
      <c r="I3092" s="130" t="inlineStr">
        <is>
          <t>MLG</t>
        </is>
      </c>
      <c r="J3092" s="131" t="n">
        <v>26939.265</v>
      </c>
      <c r="K3092" s="129" t="n">
        <v>2020</v>
      </c>
      <c r="L3092" s="120">
        <f>IF(VLOOKUP(H3092,'Cross-Page Data'!$D$4:$F$48,3,FALSE)="natural gas",VLOOKUP(G3092,'Cross-Page Data'!$I$4:$J$19,2,FALSE),IF(VLOOKUP(H3092,'Cross-Page Data'!$D$4:$F$48,3,FALSE)="solar",IF(G3092="PV","solar PV","solar thermal"),IF(VLOOKUP(H3092,'Cross-Page Data'!$D$4:$F$48,3,FALSE)="wind",VLOOKUP(G3092,'Cross-Page Data'!$I$4:$J$19,2,FALSE),IF(VLOOKUP(H3092,'Cross-Page Data'!$D$4:$F$48,3,FALSE)="hydro",VLOOKUP(G3092,'Cross-Page Data'!$I$4:$J$19,2,FALSE),VLOOKUP(H3092,'Cross-Page Data'!$D$4:$F$48,3,FALSE)))))</f>
        <v/>
      </c>
      <c r="M3092" s="120">
        <f>IF(AND($P$2=FALSE,OR(F3092="Commercial NAICS Cogen",F3092="Industrial NAICS Cogen",F3092="NAICS-22 Cogen")),FALSE,IF(AND($P$3=FALSE,OR(F3092="Commercial NAICS Cogen",F3092="Commercial NAICS Non-Cogen",F3092="Industrial NAICS Cogen", F3092="industrial NAICS non-Cogen")),FALSE, TRUE))</f>
        <v/>
      </c>
    </row>
    <row r="3093">
      <c r="A3093" s="129" t="n">
        <v>54851</v>
      </c>
      <c r="B3093" s="130" t="inlineStr">
        <is>
          <t>MMSD Jones Island Wastewater</t>
        </is>
      </c>
      <c r="C3093" s="130" t="inlineStr">
        <is>
          <t>Milwaukee Metro Sewerage Dist</t>
        </is>
      </c>
      <c r="D3093" s="129" t="n">
        <v>12619</v>
      </c>
      <c r="E3093" s="130" t="inlineStr">
        <is>
          <t>WI</t>
        </is>
      </c>
      <c r="F3093" s="130" t="inlineStr">
        <is>
          <t>Commercial NAICS Cogen</t>
        </is>
      </c>
      <c r="G3093" s="130" t="inlineStr">
        <is>
          <t>GT</t>
        </is>
      </c>
      <c r="H3093" s="130" t="inlineStr">
        <is>
          <t>NG</t>
        </is>
      </c>
      <c r="I3093" s="130" t="inlineStr">
        <is>
          <t>NG</t>
        </is>
      </c>
      <c r="J3093" s="131" t="n">
        <v>63453.735</v>
      </c>
      <c r="K3093" s="129" t="n">
        <v>2020</v>
      </c>
      <c r="L3093" s="120">
        <f>IF(VLOOKUP(H3093,'Cross-Page Data'!$D$4:$F$48,3,FALSE)="natural gas",VLOOKUP(G3093,'Cross-Page Data'!$I$4:$J$19,2,FALSE),IF(VLOOKUP(H3093,'Cross-Page Data'!$D$4:$F$48,3,FALSE)="solar",IF(G3093="PV","solar PV","solar thermal"),IF(VLOOKUP(H3093,'Cross-Page Data'!$D$4:$F$48,3,FALSE)="wind",VLOOKUP(G3093,'Cross-Page Data'!$I$4:$J$19,2,FALSE),IF(VLOOKUP(H3093,'Cross-Page Data'!$D$4:$F$48,3,FALSE)="hydro",VLOOKUP(G3093,'Cross-Page Data'!$I$4:$J$19,2,FALSE),VLOOKUP(H3093,'Cross-Page Data'!$D$4:$F$48,3,FALSE)))))</f>
        <v/>
      </c>
      <c r="M3093" s="120">
        <f>IF(AND($P$2=FALSE,OR(F3093="Commercial NAICS Cogen",F3093="Industrial NAICS Cogen",F3093="NAICS-22 Cogen")),FALSE,IF(AND($P$3=FALSE,OR(F3093="Commercial NAICS Cogen",F3093="Commercial NAICS Non-Cogen",F3093="Industrial NAICS Cogen", F3093="industrial NAICS non-Cogen")),FALSE, TRUE))</f>
        <v/>
      </c>
    </row>
    <row r="3094">
      <c r="A3094" s="129" t="n">
        <v>54858</v>
      </c>
      <c r="B3094" s="130" t="inlineStr">
        <is>
          <t>Southwestern Bell Telephone</t>
        </is>
      </c>
      <c r="C3094" s="130" t="inlineStr">
        <is>
          <t>AT&amp;T</t>
        </is>
      </c>
      <c r="D3094" s="129" t="n">
        <v>22035</v>
      </c>
      <c r="E3094" s="130" t="inlineStr">
        <is>
          <t>MO</t>
        </is>
      </c>
      <c r="F3094" s="130" t="inlineStr">
        <is>
          <t>Commercial NAICS Non-Cogen</t>
        </is>
      </c>
      <c r="G3094" s="130" t="inlineStr">
        <is>
          <t>IC</t>
        </is>
      </c>
      <c r="H3094" s="130" t="inlineStr">
        <is>
          <t>DFO</t>
        </is>
      </c>
      <c r="I3094" s="130" t="inlineStr">
        <is>
          <t>DFO</t>
        </is>
      </c>
      <c r="J3094" s="131" t="n">
        <v>53</v>
      </c>
      <c r="K3094" s="129" t="n">
        <v>2020</v>
      </c>
      <c r="L3094" s="120">
        <f>IF(VLOOKUP(H3094,'Cross-Page Data'!$D$4:$F$48,3,FALSE)="natural gas",VLOOKUP(G3094,'Cross-Page Data'!$I$4:$J$19,2,FALSE),IF(VLOOKUP(H3094,'Cross-Page Data'!$D$4:$F$48,3,FALSE)="solar",IF(G3094="PV","solar PV","solar thermal"),IF(VLOOKUP(H3094,'Cross-Page Data'!$D$4:$F$48,3,FALSE)="wind",VLOOKUP(G3094,'Cross-Page Data'!$I$4:$J$19,2,FALSE),IF(VLOOKUP(H3094,'Cross-Page Data'!$D$4:$F$48,3,FALSE)="hydro",VLOOKUP(G3094,'Cross-Page Data'!$I$4:$J$19,2,FALSE),VLOOKUP(H3094,'Cross-Page Data'!$D$4:$F$48,3,FALSE)))))</f>
        <v/>
      </c>
      <c r="M3094" s="120">
        <f>IF(AND($P$2=FALSE,OR(F3094="Commercial NAICS Cogen",F3094="Industrial NAICS Cogen",F3094="NAICS-22 Cogen")),FALSE,IF(AND($P$3=FALSE,OR(F3094="Commercial NAICS Cogen",F3094="Commercial NAICS Non-Cogen",F3094="Industrial NAICS Cogen", F3094="industrial NAICS non-Cogen")),FALSE, TRUE))</f>
        <v/>
      </c>
    </row>
    <row r="3095">
      <c r="A3095" s="129" t="n">
        <v>54863</v>
      </c>
      <c r="B3095" s="130" t="inlineStr">
        <is>
          <t>Bassett Medical Center</t>
        </is>
      </c>
      <c r="C3095" s="130" t="inlineStr">
        <is>
          <t>Bassett Healthcare</t>
        </is>
      </c>
      <c r="D3095" s="129" t="n">
        <v>1362</v>
      </c>
      <c r="E3095" s="130" t="inlineStr">
        <is>
          <t>NY</t>
        </is>
      </c>
      <c r="F3095" s="130" t="inlineStr">
        <is>
          <t>Commercial NAICS Non-Cogen</t>
        </is>
      </c>
      <c r="G3095" s="130" t="inlineStr">
        <is>
          <t>IC</t>
        </is>
      </c>
      <c r="H3095" s="130" t="inlineStr">
        <is>
          <t>DFO</t>
        </is>
      </c>
      <c r="I3095" s="130" t="inlineStr">
        <is>
          <t>DFO</t>
        </is>
      </c>
      <c r="J3095" s="131" t="n">
        <v>54</v>
      </c>
      <c r="K3095" s="129" t="n">
        <v>2020</v>
      </c>
      <c r="L3095" s="120">
        <f>IF(VLOOKUP(H3095,'Cross-Page Data'!$D$4:$F$48,3,FALSE)="natural gas",VLOOKUP(G3095,'Cross-Page Data'!$I$4:$J$19,2,FALSE),IF(VLOOKUP(H3095,'Cross-Page Data'!$D$4:$F$48,3,FALSE)="solar",IF(G3095="PV","solar PV","solar thermal"),IF(VLOOKUP(H3095,'Cross-Page Data'!$D$4:$F$48,3,FALSE)="wind",VLOOKUP(G3095,'Cross-Page Data'!$I$4:$J$19,2,FALSE),IF(VLOOKUP(H3095,'Cross-Page Data'!$D$4:$F$48,3,FALSE)="hydro",VLOOKUP(G3095,'Cross-Page Data'!$I$4:$J$19,2,FALSE),VLOOKUP(H3095,'Cross-Page Data'!$D$4:$F$48,3,FALSE)))))</f>
        <v/>
      </c>
      <c r="M3095" s="120">
        <f>IF(AND($P$2=FALSE,OR(F3095="Commercial NAICS Cogen",F3095="Industrial NAICS Cogen",F3095="NAICS-22 Cogen")),FALSE,IF(AND($P$3=FALSE,OR(F3095="Commercial NAICS Cogen",F3095="Commercial NAICS Non-Cogen",F3095="Industrial NAICS Cogen", F3095="industrial NAICS non-Cogen")),FALSE, TRUE))</f>
        <v/>
      </c>
    </row>
    <row r="3096">
      <c r="A3096" s="129" t="n">
        <v>54872</v>
      </c>
      <c r="B3096" s="130" t="inlineStr">
        <is>
          <t>Milstead</t>
        </is>
      </c>
      <c r="C3096" s="130" t="inlineStr">
        <is>
          <t>Mill Shoals Hydro Co Inc</t>
        </is>
      </c>
      <c r="D3096" s="129" t="n">
        <v>12421</v>
      </c>
      <c r="E3096" s="130" t="inlineStr">
        <is>
          <t>GA</t>
        </is>
      </c>
      <c r="F3096" s="130" t="inlineStr">
        <is>
          <t>NAICS-22 Non-Cogen</t>
        </is>
      </c>
      <c r="G3096" s="130" t="inlineStr">
        <is>
          <t>HY</t>
        </is>
      </c>
      <c r="H3096" s="130" t="inlineStr">
        <is>
          <t>WAT</t>
        </is>
      </c>
      <c r="I3096" s="130" t="inlineStr">
        <is>
          <t>HYC</t>
        </is>
      </c>
      <c r="J3096" s="131" t="n">
        <v>1645.77</v>
      </c>
      <c r="K3096" s="129" t="n">
        <v>2020</v>
      </c>
      <c r="L3096" s="120">
        <f>IF(VLOOKUP(H3096,'Cross-Page Data'!$D$4:$F$48,3,FALSE)="natural gas",VLOOKUP(G3096,'Cross-Page Data'!$I$4:$J$19,2,FALSE),IF(VLOOKUP(H3096,'Cross-Page Data'!$D$4:$F$48,3,FALSE)="solar",IF(G3096="PV","solar PV","solar thermal"),IF(VLOOKUP(H3096,'Cross-Page Data'!$D$4:$F$48,3,FALSE)="wind",VLOOKUP(G3096,'Cross-Page Data'!$I$4:$J$19,2,FALSE),IF(VLOOKUP(H3096,'Cross-Page Data'!$D$4:$F$48,3,FALSE)="hydro",VLOOKUP(G3096,'Cross-Page Data'!$I$4:$J$19,2,FALSE),VLOOKUP(H3096,'Cross-Page Data'!$D$4:$F$48,3,FALSE)))))</f>
        <v/>
      </c>
      <c r="M3096" s="120">
        <f>IF(AND($P$2=FALSE,OR(F3096="Commercial NAICS Cogen",F3096="Industrial NAICS Cogen",F3096="NAICS-22 Cogen")),FALSE,IF(AND($P$3=FALSE,OR(F3096="Commercial NAICS Cogen",F3096="Commercial NAICS Non-Cogen",F3096="Industrial NAICS Cogen", F3096="industrial NAICS non-Cogen")),FALSE, TRUE))</f>
        <v/>
      </c>
    </row>
    <row r="3097">
      <c r="A3097" s="129" t="n">
        <v>54882</v>
      </c>
      <c r="B3097" s="130" t="inlineStr">
        <is>
          <t>CenturyLink Regional HQ</t>
        </is>
      </c>
      <c r="C3097" s="130" t="inlineStr">
        <is>
          <t>CenturyLink Regional HQ</t>
        </is>
      </c>
      <c r="D3097" s="129" t="n">
        <v>17795</v>
      </c>
      <c r="E3097" s="130" t="inlineStr">
        <is>
          <t>NC</t>
        </is>
      </c>
      <c r="F3097" s="130" t="inlineStr">
        <is>
          <t>Commercial NAICS Non-Cogen</t>
        </is>
      </c>
      <c r="G3097" s="130" t="inlineStr">
        <is>
          <t>IC</t>
        </is>
      </c>
      <c r="H3097" s="130" t="inlineStr">
        <is>
          <t>DFO</t>
        </is>
      </c>
      <c r="I3097" s="130" t="inlineStr">
        <is>
          <t>DFO</t>
        </is>
      </c>
      <c r="J3097" s="131" t="n">
        <v>0</v>
      </c>
      <c r="K3097" s="129" t="n">
        <v>2020</v>
      </c>
      <c r="L3097" s="120">
        <f>IF(VLOOKUP(H3097,'Cross-Page Data'!$D$4:$F$48,3,FALSE)="natural gas",VLOOKUP(G3097,'Cross-Page Data'!$I$4:$J$19,2,FALSE),IF(VLOOKUP(H3097,'Cross-Page Data'!$D$4:$F$48,3,FALSE)="solar",IF(G3097="PV","solar PV","solar thermal"),IF(VLOOKUP(H3097,'Cross-Page Data'!$D$4:$F$48,3,FALSE)="wind",VLOOKUP(G3097,'Cross-Page Data'!$I$4:$J$19,2,FALSE),IF(VLOOKUP(H3097,'Cross-Page Data'!$D$4:$F$48,3,FALSE)="hydro",VLOOKUP(G3097,'Cross-Page Data'!$I$4:$J$19,2,FALSE),VLOOKUP(H3097,'Cross-Page Data'!$D$4:$F$48,3,FALSE)))))</f>
        <v/>
      </c>
      <c r="M3097" s="120">
        <f>IF(AND($P$2=FALSE,OR(F3097="Commercial NAICS Cogen",F3097="Industrial NAICS Cogen",F3097="NAICS-22 Cogen")),FALSE,IF(AND($P$3=FALSE,OR(F3097="Commercial NAICS Cogen",F3097="Commercial NAICS Non-Cogen",F3097="Industrial NAICS Cogen", F3097="industrial NAICS non-Cogen")),FALSE, TRUE))</f>
        <v/>
      </c>
    </row>
    <row r="3098">
      <c r="A3098" s="129" t="n">
        <v>54912</v>
      </c>
      <c r="B3098" s="130" t="inlineStr">
        <is>
          <t>Martinez Refining</t>
        </is>
      </c>
      <c r="C3098" s="130" t="inlineStr">
        <is>
          <t>Martinez Refining Co</t>
        </is>
      </c>
      <c r="D3098" s="129" t="n">
        <v>11651</v>
      </c>
      <c r="E3098" s="130" t="inlineStr">
        <is>
          <t>CA</t>
        </is>
      </c>
      <c r="F3098" s="130" t="inlineStr">
        <is>
          <t>Industrial NAICS Cogen</t>
        </is>
      </c>
      <c r="G3098" s="130" t="inlineStr">
        <is>
          <t>CA</t>
        </is>
      </c>
      <c r="H3098" s="130" t="inlineStr">
        <is>
          <t>NG</t>
        </is>
      </c>
      <c r="I3098" s="130" t="inlineStr">
        <is>
          <t>NG</t>
        </is>
      </c>
      <c r="J3098" s="131" t="n">
        <v>80863.898</v>
      </c>
      <c r="K3098" s="129" t="n">
        <v>2020</v>
      </c>
      <c r="L3098" s="120">
        <f>IF(VLOOKUP(H3098,'Cross-Page Data'!$D$4:$F$48,3,FALSE)="natural gas",VLOOKUP(G3098,'Cross-Page Data'!$I$4:$J$19,2,FALSE),IF(VLOOKUP(H3098,'Cross-Page Data'!$D$4:$F$48,3,FALSE)="solar",IF(G3098="PV","solar PV","solar thermal"),IF(VLOOKUP(H3098,'Cross-Page Data'!$D$4:$F$48,3,FALSE)="wind",VLOOKUP(G3098,'Cross-Page Data'!$I$4:$J$19,2,FALSE),IF(VLOOKUP(H3098,'Cross-Page Data'!$D$4:$F$48,3,FALSE)="hydro",VLOOKUP(G3098,'Cross-Page Data'!$I$4:$J$19,2,FALSE),VLOOKUP(H3098,'Cross-Page Data'!$D$4:$F$48,3,FALSE)))))</f>
        <v/>
      </c>
      <c r="M3098" s="120">
        <f>IF(AND($P$2=FALSE,OR(F3098="Commercial NAICS Cogen",F3098="Industrial NAICS Cogen",F3098="NAICS-22 Cogen")),FALSE,IF(AND($P$3=FALSE,OR(F3098="Commercial NAICS Cogen",F3098="Commercial NAICS Non-Cogen",F3098="Industrial NAICS Cogen", F3098="industrial NAICS non-Cogen")),FALSE, TRUE))</f>
        <v/>
      </c>
    </row>
    <row r="3099">
      <c r="A3099" s="129" t="n">
        <v>54912</v>
      </c>
      <c r="B3099" s="130" t="inlineStr">
        <is>
          <t>Martinez Refining</t>
        </is>
      </c>
      <c r="C3099" s="130" t="inlineStr">
        <is>
          <t>Martinez Refining Co</t>
        </is>
      </c>
      <c r="D3099" s="129" t="n">
        <v>11651</v>
      </c>
      <c r="E3099" s="130" t="inlineStr">
        <is>
          <t>CA</t>
        </is>
      </c>
      <c r="F3099" s="130" t="inlineStr">
        <is>
          <t>Industrial NAICS Cogen</t>
        </is>
      </c>
      <c r="G3099" s="130" t="inlineStr">
        <is>
          <t>CA</t>
        </is>
      </c>
      <c r="H3099" s="130" t="inlineStr">
        <is>
          <t>OG</t>
        </is>
      </c>
      <c r="I3099" s="130" t="inlineStr">
        <is>
          <t>OOG</t>
        </is>
      </c>
      <c r="J3099" s="131" t="n">
        <v>26217.102</v>
      </c>
      <c r="K3099" s="129" t="n">
        <v>2020</v>
      </c>
      <c r="L3099" s="120">
        <f>IF(VLOOKUP(H3099,'Cross-Page Data'!$D$4:$F$48,3,FALSE)="natural gas",VLOOKUP(G3099,'Cross-Page Data'!$I$4:$J$19,2,FALSE),IF(VLOOKUP(H3099,'Cross-Page Data'!$D$4:$F$48,3,FALSE)="solar",IF(G3099="PV","solar PV","solar thermal"),IF(VLOOKUP(H3099,'Cross-Page Data'!$D$4:$F$48,3,FALSE)="wind",VLOOKUP(G3099,'Cross-Page Data'!$I$4:$J$19,2,FALSE),IF(VLOOKUP(H3099,'Cross-Page Data'!$D$4:$F$48,3,FALSE)="hydro",VLOOKUP(G3099,'Cross-Page Data'!$I$4:$J$19,2,FALSE),VLOOKUP(H3099,'Cross-Page Data'!$D$4:$F$48,3,FALSE)))))</f>
        <v/>
      </c>
      <c r="M3099" s="120">
        <f>IF(AND($P$2=FALSE,OR(F3099="Commercial NAICS Cogen",F3099="Industrial NAICS Cogen",F3099="NAICS-22 Cogen")),FALSE,IF(AND($P$3=FALSE,OR(F3099="Commercial NAICS Cogen",F3099="Commercial NAICS Non-Cogen",F3099="Industrial NAICS Cogen", F3099="industrial NAICS non-Cogen")),FALSE, TRUE))</f>
        <v/>
      </c>
    </row>
    <row r="3100">
      <c r="A3100" s="129" t="n">
        <v>54912</v>
      </c>
      <c r="B3100" s="130" t="inlineStr">
        <is>
          <t>Martinez Refining</t>
        </is>
      </c>
      <c r="C3100" s="130" t="inlineStr">
        <is>
          <t>Martinez Refining Co</t>
        </is>
      </c>
      <c r="D3100" s="129" t="n">
        <v>11651</v>
      </c>
      <c r="E3100" s="130" t="inlineStr">
        <is>
          <t>CA</t>
        </is>
      </c>
      <c r="F3100" s="130" t="inlineStr">
        <is>
          <t>Industrial NAICS Cogen</t>
        </is>
      </c>
      <c r="G3100" s="130" t="inlineStr">
        <is>
          <t>CT</t>
        </is>
      </c>
      <c r="H3100" s="130" t="inlineStr">
        <is>
          <t>NG</t>
        </is>
      </c>
      <c r="I3100" s="130" t="inlineStr">
        <is>
          <t>NG</t>
        </is>
      </c>
      <c r="J3100" s="131" t="n">
        <v>597772</v>
      </c>
      <c r="K3100" s="129" t="n">
        <v>2020</v>
      </c>
      <c r="L3100" s="120">
        <f>IF(VLOOKUP(H3100,'Cross-Page Data'!$D$4:$F$48,3,FALSE)="natural gas",VLOOKUP(G3100,'Cross-Page Data'!$I$4:$J$19,2,FALSE),IF(VLOOKUP(H3100,'Cross-Page Data'!$D$4:$F$48,3,FALSE)="solar",IF(G3100="PV","solar PV","solar thermal"),IF(VLOOKUP(H3100,'Cross-Page Data'!$D$4:$F$48,3,FALSE)="wind",VLOOKUP(G3100,'Cross-Page Data'!$I$4:$J$19,2,FALSE),IF(VLOOKUP(H3100,'Cross-Page Data'!$D$4:$F$48,3,FALSE)="hydro",VLOOKUP(G3100,'Cross-Page Data'!$I$4:$J$19,2,FALSE),VLOOKUP(H3100,'Cross-Page Data'!$D$4:$F$48,3,FALSE)))))</f>
        <v/>
      </c>
      <c r="M3100" s="120">
        <f>IF(AND($P$2=FALSE,OR(F3100="Commercial NAICS Cogen",F3100="Industrial NAICS Cogen",F3100="NAICS-22 Cogen")),FALSE,IF(AND($P$3=FALSE,OR(F3100="Commercial NAICS Cogen",F3100="Commercial NAICS Non-Cogen",F3100="Industrial NAICS Cogen", F3100="industrial NAICS non-Cogen")),FALSE, TRUE))</f>
        <v/>
      </c>
    </row>
    <row r="3101">
      <c r="A3101" s="129" t="n">
        <v>54912</v>
      </c>
      <c r="B3101" s="130" t="inlineStr">
        <is>
          <t>Martinez Refining</t>
        </is>
      </c>
      <c r="C3101" s="130" t="inlineStr">
        <is>
          <t>Martinez Refining Co</t>
        </is>
      </c>
      <c r="D3101" s="129" t="n">
        <v>11651</v>
      </c>
      <c r="E3101" s="130" t="inlineStr">
        <is>
          <t>CA</t>
        </is>
      </c>
      <c r="F3101" s="130" t="inlineStr">
        <is>
          <t>Industrial NAICS Cogen</t>
        </is>
      </c>
      <c r="G3101" s="130" t="inlineStr">
        <is>
          <t>CT</t>
        </is>
      </c>
      <c r="H3101" s="130" t="inlineStr">
        <is>
          <t>OG</t>
        </is>
      </c>
      <c r="I3101" s="130" t="inlineStr">
        <is>
          <t>OOG</t>
        </is>
      </c>
      <c r="J3101" s="131" t="n">
        <v>0</v>
      </c>
      <c r="K3101" s="129" t="n">
        <v>2020</v>
      </c>
      <c r="L3101" s="120">
        <f>IF(VLOOKUP(H3101,'Cross-Page Data'!$D$4:$F$48,3,FALSE)="natural gas",VLOOKUP(G3101,'Cross-Page Data'!$I$4:$J$19,2,FALSE),IF(VLOOKUP(H3101,'Cross-Page Data'!$D$4:$F$48,3,FALSE)="solar",IF(G3101="PV","solar PV","solar thermal"),IF(VLOOKUP(H3101,'Cross-Page Data'!$D$4:$F$48,3,FALSE)="wind",VLOOKUP(G3101,'Cross-Page Data'!$I$4:$J$19,2,FALSE),IF(VLOOKUP(H3101,'Cross-Page Data'!$D$4:$F$48,3,FALSE)="hydro",VLOOKUP(G3101,'Cross-Page Data'!$I$4:$J$19,2,FALSE),VLOOKUP(H3101,'Cross-Page Data'!$D$4:$F$48,3,FALSE)))))</f>
        <v/>
      </c>
      <c r="M3101" s="120">
        <f>IF(AND($P$2=FALSE,OR(F3101="Commercial NAICS Cogen",F3101="Industrial NAICS Cogen",F3101="NAICS-22 Cogen")),FALSE,IF(AND($P$3=FALSE,OR(F3101="Commercial NAICS Cogen",F3101="Commercial NAICS Non-Cogen",F3101="Industrial NAICS Cogen", F3101="industrial NAICS non-Cogen")),FALSE, TRUE))</f>
        <v/>
      </c>
    </row>
    <row r="3102">
      <c r="A3102" s="129" t="n">
        <v>54914</v>
      </c>
      <c r="B3102" s="130" t="inlineStr">
        <is>
          <t>Brooklyn Navy Yard Cogeneration</t>
        </is>
      </c>
      <c r="C3102" s="130" t="inlineStr">
        <is>
          <t>Brooklyn Navy Yard Cogen PLP</t>
        </is>
      </c>
      <c r="D3102" s="129" t="n">
        <v>2313</v>
      </c>
      <c r="E3102" s="130" t="inlineStr">
        <is>
          <t>NY</t>
        </is>
      </c>
      <c r="F3102" s="130" t="inlineStr">
        <is>
          <t>NAICS-22 Cogen</t>
        </is>
      </c>
      <c r="G3102" s="130" t="inlineStr">
        <is>
          <t>CA</t>
        </is>
      </c>
      <c r="H3102" s="130" t="inlineStr">
        <is>
          <t>DFO</t>
        </is>
      </c>
      <c r="I3102" s="130" t="inlineStr">
        <is>
          <t>DFO</t>
        </is>
      </c>
      <c r="J3102" s="131" t="n">
        <v>38.708</v>
      </c>
      <c r="K3102" s="129" t="n">
        <v>2020</v>
      </c>
      <c r="L3102" s="120">
        <f>IF(VLOOKUP(H3102,'Cross-Page Data'!$D$4:$F$48,3,FALSE)="natural gas",VLOOKUP(G3102,'Cross-Page Data'!$I$4:$J$19,2,FALSE),IF(VLOOKUP(H3102,'Cross-Page Data'!$D$4:$F$48,3,FALSE)="solar",IF(G3102="PV","solar PV","solar thermal"),IF(VLOOKUP(H3102,'Cross-Page Data'!$D$4:$F$48,3,FALSE)="wind",VLOOKUP(G3102,'Cross-Page Data'!$I$4:$J$19,2,FALSE),IF(VLOOKUP(H3102,'Cross-Page Data'!$D$4:$F$48,3,FALSE)="hydro",VLOOKUP(G3102,'Cross-Page Data'!$I$4:$J$19,2,FALSE),VLOOKUP(H3102,'Cross-Page Data'!$D$4:$F$48,3,FALSE)))))</f>
        <v/>
      </c>
      <c r="M3102" s="120">
        <f>IF(AND($P$2=FALSE,OR(F3102="Commercial NAICS Cogen",F3102="Industrial NAICS Cogen",F3102="NAICS-22 Cogen")),FALSE,IF(AND($P$3=FALSE,OR(F3102="Commercial NAICS Cogen",F3102="Commercial NAICS Non-Cogen",F3102="Industrial NAICS Cogen", F3102="industrial NAICS non-Cogen")),FALSE, TRUE))</f>
        <v/>
      </c>
    </row>
    <row r="3103">
      <c r="A3103" s="129" t="n">
        <v>54914</v>
      </c>
      <c r="B3103" s="130" t="inlineStr">
        <is>
          <t>Brooklyn Navy Yard Cogeneration</t>
        </is>
      </c>
      <c r="C3103" s="130" t="inlineStr">
        <is>
          <t>Brooklyn Navy Yard Cogen PLP</t>
        </is>
      </c>
      <c r="D3103" s="129" t="n">
        <v>2313</v>
      </c>
      <c r="E3103" s="130" t="inlineStr">
        <is>
          <t>NY</t>
        </is>
      </c>
      <c r="F3103" s="130" t="inlineStr">
        <is>
          <t>NAICS-22 Cogen</t>
        </is>
      </c>
      <c r="G3103" s="130" t="inlineStr">
        <is>
          <t>CA</t>
        </is>
      </c>
      <c r="H3103" s="130" t="inlineStr">
        <is>
          <t>NG</t>
        </is>
      </c>
      <c r="I3103" s="130" t="inlineStr">
        <is>
          <t>NG</t>
        </is>
      </c>
      <c r="J3103" s="131" t="n">
        <v>322640.77</v>
      </c>
      <c r="K3103" s="129" t="n">
        <v>2020</v>
      </c>
      <c r="L3103" s="120">
        <f>IF(VLOOKUP(H3103,'Cross-Page Data'!$D$4:$F$48,3,FALSE)="natural gas",VLOOKUP(G3103,'Cross-Page Data'!$I$4:$J$19,2,FALSE),IF(VLOOKUP(H3103,'Cross-Page Data'!$D$4:$F$48,3,FALSE)="solar",IF(G3103="PV","solar PV","solar thermal"),IF(VLOOKUP(H3103,'Cross-Page Data'!$D$4:$F$48,3,FALSE)="wind",VLOOKUP(G3103,'Cross-Page Data'!$I$4:$J$19,2,FALSE),IF(VLOOKUP(H3103,'Cross-Page Data'!$D$4:$F$48,3,FALSE)="hydro",VLOOKUP(G3103,'Cross-Page Data'!$I$4:$J$19,2,FALSE),VLOOKUP(H3103,'Cross-Page Data'!$D$4:$F$48,3,FALSE)))))</f>
        <v/>
      </c>
      <c r="M3103" s="120">
        <f>IF(AND($P$2=FALSE,OR(F3103="Commercial NAICS Cogen",F3103="Industrial NAICS Cogen",F3103="NAICS-22 Cogen")),FALSE,IF(AND($P$3=FALSE,OR(F3103="Commercial NAICS Cogen",F3103="Commercial NAICS Non-Cogen",F3103="Industrial NAICS Cogen", F3103="industrial NAICS non-Cogen")),FALSE, TRUE))</f>
        <v/>
      </c>
    </row>
    <row r="3104">
      <c r="A3104" s="129" t="n">
        <v>54914</v>
      </c>
      <c r="B3104" s="130" t="inlineStr">
        <is>
          <t>Brooklyn Navy Yard Cogeneration</t>
        </is>
      </c>
      <c r="C3104" s="130" t="inlineStr">
        <is>
          <t>Brooklyn Navy Yard Cogen PLP</t>
        </is>
      </c>
      <c r="D3104" s="129" t="n">
        <v>2313</v>
      </c>
      <c r="E3104" s="130" t="inlineStr">
        <is>
          <t>NY</t>
        </is>
      </c>
      <c r="F3104" s="130" t="inlineStr">
        <is>
          <t>NAICS-22 Cogen</t>
        </is>
      </c>
      <c r="G3104" s="130" t="inlineStr">
        <is>
          <t>CT</t>
        </is>
      </c>
      <c r="H3104" s="130" t="inlineStr">
        <is>
          <t>DFO</t>
        </is>
      </c>
      <c r="I3104" s="130" t="inlineStr">
        <is>
          <t>DFO</t>
        </is>
      </c>
      <c r="J3104" s="131" t="n">
        <v>199.039</v>
      </c>
      <c r="K3104" s="129" t="n">
        <v>2020</v>
      </c>
      <c r="L3104" s="120">
        <f>IF(VLOOKUP(H3104,'Cross-Page Data'!$D$4:$F$48,3,FALSE)="natural gas",VLOOKUP(G3104,'Cross-Page Data'!$I$4:$J$19,2,FALSE),IF(VLOOKUP(H3104,'Cross-Page Data'!$D$4:$F$48,3,FALSE)="solar",IF(G3104="PV","solar PV","solar thermal"),IF(VLOOKUP(H3104,'Cross-Page Data'!$D$4:$F$48,3,FALSE)="wind",VLOOKUP(G3104,'Cross-Page Data'!$I$4:$J$19,2,FALSE),IF(VLOOKUP(H3104,'Cross-Page Data'!$D$4:$F$48,3,FALSE)="hydro",VLOOKUP(G3104,'Cross-Page Data'!$I$4:$J$19,2,FALSE),VLOOKUP(H3104,'Cross-Page Data'!$D$4:$F$48,3,FALSE)))))</f>
        <v/>
      </c>
      <c r="M3104" s="120">
        <f>IF(AND($P$2=FALSE,OR(F3104="Commercial NAICS Cogen",F3104="Industrial NAICS Cogen",F3104="NAICS-22 Cogen")),FALSE,IF(AND($P$3=FALSE,OR(F3104="Commercial NAICS Cogen",F3104="Commercial NAICS Non-Cogen",F3104="Industrial NAICS Cogen", F3104="industrial NAICS non-Cogen")),FALSE, TRUE))</f>
        <v/>
      </c>
    </row>
    <row r="3105">
      <c r="A3105" s="129" t="n">
        <v>54914</v>
      </c>
      <c r="B3105" s="130" t="inlineStr">
        <is>
          <t>Brooklyn Navy Yard Cogeneration</t>
        </is>
      </c>
      <c r="C3105" s="130" t="inlineStr">
        <is>
          <t>Brooklyn Navy Yard Cogen PLP</t>
        </is>
      </c>
      <c r="D3105" s="129" t="n">
        <v>2313</v>
      </c>
      <c r="E3105" s="130" t="inlineStr">
        <is>
          <t>NY</t>
        </is>
      </c>
      <c r="F3105" s="130" t="inlineStr">
        <is>
          <t>NAICS-22 Cogen</t>
        </is>
      </c>
      <c r="G3105" s="130" t="inlineStr">
        <is>
          <t>CT</t>
        </is>
      </c>
      <c r="H3105" s="130" t="inlineStr">
        <is>
          <t>NG</t>
        </is>
      </c>
      <c r="I3105" s="130" t="inlineStr">
        <is>
          <t>NG</t>
        </is>
      </c>
      <c r="J3105" s="131" t="n">
        <v>1614715</v>
      </c>
      <c r="K3105" s="129" t="n">
        <v>2020</v>
      </c>
      <c r="L3105" s="120">
        <f>IF(VLOOKUP(H3105,'Cross-Page Data'!$D$4:$F$48,3,FALSE)="natural gas",VLOOKUP(G3105,'Cross-Page Data'!$I$4:$J$19,2,FALSE),IF(VLOOKUP(H3105,'Cross-Page Data'!$D$4:$F$48,3,FALSE)="solar",IF(G3105="PV","solar PV","solar thermal"),IF(VLOOKUP(H3105,'Cross-Page Data'!$D$4:$F$48,3,FALSE)="wind",VLOOKUP(G3105,'Cross-Page Data'!$I$4:$J$19,2,FALSE),IF(VLOOKUP(H3105,'Cross-Page Data'!$D$4:$F$48,3,FALSE)="hydro",VLOOKUP(G3105,'Cross-Page Data'!$I$4:$J$19,2,FALSE),VLOOKUP(H3105,'Cross-Page Data'!$D$4:$F$48,3,FALSE)))))</f>
        <v/>
      </c>
      <c r="M3105" s="120">
        <f>IF(AND($P$2=FALSE,OR(F3105="Commercial NAICS Cogen",F3105="Industrial NAICS Cogen",F3105="NAICS-22 Cogen")),FALSE,IF(AND($P$3=FALSE,OR(F3105="Commercial NAICS Cogen",F3105="Commercial NAICS Non-Cogen",F3105="Industrial NAICS Cogen", F3105="industrial NAICS non-Cogen")),FALSE, TRUE))</f>
        <v/>
      </c>
    </row>
    <row r="3106">
      <c r="A3106" s="129" t="n">
        <v>54945</v>
      </c>
      <c r="B3106" s="130" t="inlineStr">
        <is>
          <t>CT Resource Rec Authority Facility</t>
        </is>
      </c>
      <c r="C3106" s="130" t="inlineStr">
        <is>
          <t>NAES Corp</t>
        </is>
      </c>
      <c r="D3106" s="129" t="n">
        <v>4426</v>
      </c>
      <c r="E3106" s="130" t="inlineStr">
        <is>
          <t>CT</t>
        </is>
      </c>
      <c r="F3106" s="130" t="inlineStr">
        <is>
          <t>NAICS-22 Non-Cogen</t>
        </is>
      </c>
      <c r="G3106" s="130" t="inlineStr">
        <is>
          <t>ST</t>
        </is>
      </c>
      <c r="H3106" s="130" t="inlineStr">
        <is>
          <t>BIT</t>
        </is>
      </c>
      <c r="I3106" s="130" t="inlineStr">
        <is>
          <t>COL</t>
        </is>
      </c>
      <c r="J3106" s="131" t="n">
        <v>0</v>
      </c>
      <c r="K3106" s="129" t="n">
        <v>2020</v>
      </c>
      <c r="L3106" s="120">
        <f>IF(VLOOKUP(H3106,'Cross-Page Data'!$D$4:$F$48,3,FALSE)="natural gas",VLOOKUP(G3106,'Cross-Page Data'!$I$4:$J$19,2,FALSE),IF(VLOOKUP(H3106,'Cross-Page Data'!$D$4:$F$48,3,FALSE)="solar",IF(G3106="PV","solar PV","solar thermal"),IF(VLOOKUP(H3106,'Cross-Page Data'!$D$4:$F$48,3,FALSE)="wind",VLOOKUP(G3106,'Cross-Page Data'!$I$4:$J$19,2,FALSE),IF(VLOOKUP(H3106,'Cross-Page Data'!$D$4:$F$48,3,FALSE)="hydro",VLOOKUP(G3106,'Cross-Page Data'!$I$4:$J$19,2,FALSE),VLOOKUP(H3106,'Cross-Page Data'!$D$4:$F$48,3,FALSE)))))</f>
        <v/>
      </c>
      <c r="M3106" s="120">
        <f>IF(AND($P$2=FALSE,OR(F3106="Commercial NAICS Cogen",F3106="Industrial NAICS Cogen",F3106="NAICS-22 Cogen")),FALSE,IF(AND($P$3=FALSE,OR(F3106="Commercial NAICS Cogen",F3106="Commercial NAICS Non-Cogen",F3106="Industrial NAICS Cogen", F3106="industrial NAICS non-Cogen")),FALSE, TRUE))</f>
        <v/>
      </c>
    </row>
    <row r="3107">
      <c r="A3107" s="129" t="n">
        <v>54945</v>
      </c>
      <c r="B3107" s="130" t="inlineStr">
        <is>
          <t>CT Resource Rec Authority Facility</t>
        </is>
      </c>
      <c r="C3107" s="130" t="inlineStr">
        <is>
          <t>NAES Corp</t>
        </is>
      </c>
      <c r="D3107" s="129" t="n">
        <v>4426</v>
      </c>
      <c r="E3107" s="130" t="inlineStr">
        <is>
          <t>CT</t>
        </is>
      </c>
      <c r="F3107" s="130" t="inlineStr">
        <is>
          <t>NAICS-22 Non-Cogen</t>
        </is>
      </c>
      <c r="G3107" s="130" t="inlineStr">
        <is>
          <t>ST</t>
        </is>
      </c>
      <c r="H3107" s="130" t="inlineStr">
        <is>
          <t>MSB</t>
        </is>
      </c>
      <c r="I3107" s="130" t="inlineStr">
        <is>
          <t>MLG</t>
        </is>
      </c>
      <c r="J3107" s="131" t="n">
        <v>120023.79</v>
      </c>
      <c r="K3107" s="129" t="n">
        <v>2020</v>
      </c>
      <c r="L3107" s="120">
        <f>IF(VLOOKUP(H3107,'Cross-Page Data'!$D$4:$F$48,3,FALSE)="natural gas",VLOOKUP(G3107,'Cross-Page Data'!$I$4:$J$19,2,FALSE),IF(VLOOKUP(H3107,'Cross-Page Data'!$D$4:$F$48,3,FALSE)="solar",IF(G3107="PV","solar PV","solar thermal"),IF(VLOOKUP(H3107,'Cross-Page Data'!$D$4:$F$48,3,FALSE)="wind",VLOOKUP(G3107,'Cross-Page Data'!$I$4:$J$19,2,FALSE),IF(VLOOKUP(H3107,'Cross-Page Data'!$D$4:$F$48,3,FALSE)="hydro",VLOOKUP(G3107,'Cross-Page Data'!$I$4:$J$19,2,FALSE),VLOOKUP(H3107,'Cross-Page Data'!$D$4:$F$48,3,FALSE)))))</f>
        <v/>
      </c>
      <c r="M3107" s="120">
        <f>IF(AND($P$2=FALSE,OR(F3107="Commercial NAICS Cogen",F3107="Industrial NAICS Cogen",F3107="NAICS-22 Cogen")),FALSE,IF(AND($P$3=FALSE,OR(F3107="Commercial NAICS Cogen",F3107="Commercial NAICS Non-Cogen",F3107="Industrial NAICS Cogen", F3107="industrial NAICS non-Cogen")),FALSE, TRUE))</f>
        <v/>
      </c>
    </row>
    <row r="3108">
      <c r="A3108" s="129" t="n">
        <v>54945</v>
      </c>
      <c r="B3108" s="130" t="inlineStr">
        <is>
          <t>CT Resource Rec Authority Facility</t>
        </is>
      </c>
      <c r="C3108" s="130" t="inlineStr">
        <is>
          <t>NAES Corp</t>
        </is>
      </c>
      <c r="D3108" s="129" t="n">
        <v>4426</v>
      </c>
      <c r="E3108" s="130" t="inlineStr">
        <is>
          <t>CT</t>
        </is>
      </c>
      <c r="F3108" s="130" t="inlineStr">
        <is>
          <t>NAICS-22 Non-Cogen</t>
        </is>
      </c>
      <c r="G3108" s="130" t="inlineStr">
        <is>
          <t>ST</t>
        </is>
      </c>
      <c r="H3108" s="130" t="inlineStr">
        <is>
          <t>MSN</t>
        </is>
      </c>
      <c r="I3108" s="130" t="inlineStr">
        <is>
          <t>OTH</t>
        </is>
      </c>
      <c r="J3108" s="131" t="n">
        <v>146697.08</v>
      </c>
      <c r="K3108" s="129" t="n">
        <v>2020</v>
      </c>
      <c r="L3108" s="120">
        <f>IF(VLOOKUP(H3108,'Cross-Page Data'!$D$4:$F$48,3,FALSE)="natural gas",VLOOKUP(G3108,'Cross-Page Data'!$I$4:$J$19,2,FALSE),IF(VLOOKUP(H3108,'Cross-Page Data'!$D$4:$F$48,3,FALSE)="solar",IF(G3108="PV","solar PV","solar thermal"),IF(VLOOKUP(H3108,'Cross-Page Data'!$D$4:$F$48,3,FALSE)="wind",VLOOKUP(G3108,'Cross-Page Data'!$I$4:$J$19,2,FALSE),IF(VLOOKUP(H3108,'Cross-Page Data'!$D$4:$F$48,3,FALSE)="hydro",VLOOKUP(G3108,'Cross-Page Data'!$I$4:$J$19,2,FALSE),VLOOKUP(H3108,'Cross-Page Data'!$D$4:$F$48,3,FALSE)))))</f>
        <v/>
      </c>
      <c r="M3108" s="120">
        <f>IF(AND($P$2=FALSE,OR(F3108="Commercial NAICS Cogen",F3108="Industrial NAICS Cogen",F3108="NAICS-22 Cogen")),FALSE,IF(AND($P$3=FALSE,OR(F3108="Commercial NAICS Cogen",F3108="Commercial NAICS Non-Cogen",F3108="Industrial NAICS Cogen", F3108="industrial NAICS non-Cogen")),FALSE, TRUE))</f>
        <v/>
      </c>
    </row>
    <row r="3109">
      <c r="A3109" s="129" t="n">
        <v>54945</v>
      </c>
      <c r="B3109" s="130" t="inlineStr">
        <is>
          <t>CT Resource Rec Authority Facility</t>
        </is>
      </c>
      <c r="C3109" s="130" t="inlineStr">
        <is>
          <t>NAES Corp</t>
        </is>
      </c>
      <c r="D3109" s="129" t="n">
        <v>4426</v>
      </c>
      <c r="E3109" s="130" t="inlineStr">
        <is>
          <t>CT</t>
        </is>
      </c>
      <c r="F3109" s="130" t="inlineStr">
        <is>
          <t>NAICS-22 Non-Cogen</t>
        </is>
      </c>
      <c r="G3109" s="130" t="inlineStr">
        <is>
          <t>ST</t>
        </is>
      </c>
      <c r="H3109" s="130" t="inlineStr">
        <is>
          <t>NG</t>
        </is>
      </c>
      <c r="I3109" s="130" t="inlineStr">
        <is>
          <t>NG</t>
        </is>
      </c>
      <c r="J3109" s="131" t="n">
        <v>1579.138</v>
      </c>
      <c r="K3109" s="129" t="n">
        <v>2020</v>
      </c>
      <c r="L3109" s="120">
        <f>IF(VLOOKUP(H3109,'Cross-Page Data'!$D$4:$F$48,3,FALSE)="natural gas",VLOOKUP(G3109,'Cross-Page Data'!$I$4:$J$19,2,FALSE),IF(VLOOKUP(H3109,'Cross-Page Data'!$D$4:$F$48,3,FALSE)="solar",IF(G3109="PV","solar PV","solar thermal"),IF(VLOOKUP(H3109,'Cross-Page Data'!$D$4:$F$48,3,FALSE)="wind",VLOOKUP(G3109,'Cross-Page Data'!$I$4:$J$19,2,FALSE),IF(VLOOKUP(H3109,'Cross-Page Data'!$D$4:$F$48,3,FALSE)="hydro",VLOOKUP(G3109,'Cross-Page Data'!$I$4:$J$19,2,FALSE),VLOOKUP(H3109,'Cross-Page Data'!$D$4:$F$48,3,FALSE)))))</f>
        <v/>
      </c>
      <c r="M3109" s="120">
        <f>IF(AND($P$2=FALSE,OR(F3109="Commercial NAICS Cogen",F3109="Industrial NAICS Cogen",F3109="NAICS-22 Cogen")),FALSE,IF(AND($P$3=FALSE,OR(F3109="Commercial NAICS Cogen",F3109="Commercial NAICS Non-Cogen",F3109="Industrial NAICS Cogen", F3109="industrial NAICS non-Cogen")),FALSE, TRUE))</f>
        <v/>
      </c>
    </row>
    <row r="3110">
      <c r="A3110" s="129" t="n">
        <v>54968</v>
      </c>
      <c r="B3110" s="130" t="inlineStr">
        <is>
          <t>Alliant SBD 9502 Eaton</t>
        </is>
      </c>
      <c r="C3110" s="130" t="inlineStr">
        <is>
          <t>Industrial Energy Applications Inc</t>
        </is>
      </c>
      <c r="D3110" s="129" t="n">
        <v>361</v>
      </c>
      <c r="E3110" s="130" t="inlineStr">
        <is>
          <t>IA</t>
        </is>
      </c>
      <c r="F3110" s="130" t="inlineStr">
        <is>
          <t>NAICS-22 Non-Cogen</t>
        </is>
      </c>
      <c r="G3110" s="130" t="inlineStr">
        <is>
          <t>IC</t>
        </is>
      </c>
      <c r="H3110" s="130" t="inlineStr">
        <is>
          <t>DFO</t>
        </is>
      </c>
      <c r="I3110" s="130" t="inlineStr">
        <is>
          <t>DFO</t>
        </is>
      </c>
      <c r="J3110" s="131" t="n">
        <v>30.38</v>
      </c>
      <c r="K3110" s="129" t="n">
        <v>2020</v>
      </c>
      <c r="L3110" s="120">
        <f>IF(VLOOKUP(H3110,'Cross-Page Data'!$D$4:$F$48,3,FALSE)="natural gas",VLOOKUP(G3110,'Cross-Page Data'!$I$4:$J$19,2,FALSE),IF(VLOOKUP(H3110,'Cross-Page Data'!$D$4:$F$48,3,FALSE)="solar",IF(G3110="PV","solar PV","solar thermal"),IF(VLOOKUP(H3110,'Cross-Page Data'!$D$4:$F$48,3,FALSE)="wind",VLOOKUP(G3110,'Cross-Page Data'!$I$4:$J$19,2,FALSE),IF(VLOOKUP(H3110,'Cross-Page Data'!$D$4:$F$48,3,FALSE)="hydro",VLOOKUP(G3110,'Cross-Page Data'!$I$4:$J$19,2,FALSE),VLOOKUP(H3110,'Cross-Page Data'!$D$4:$F$48,3,FALSE)))))</f>
        <v/>
      </c>
      <c r="M3110" s="120">
        <f>IF(AND($P$2=FALSE,OR(F3110="Commercial NAICS Cogen",F3110="Industrial NAICS Cogen",F3110="NAICS-22 Cogen")),FALSE,IF(AND($P$3=FALSE,OR(F3110="Commercial NAICS Cogen",F3110="Commercial NAICS Non-Cogen",F3110="Industrial NAICS Cogen", F3110="industrial NAICS non-Cogen")),FALSE, TRUE))</f>
        <v/>
      </c>
    </row>
    <row r="3111">
      <c r="A3111" s="129" t="n">
        <v>54974</v>
      </c>
      <c r="B3111" s="130" t="inlineStr">
        <is>
          <t>Sauder Power Plant</t>
        </is>
      </c>
      <c r="C3111" s="130" t="inlineStr">
        <is>
          <t>Sauder Woodworking Co</t>
        </is>
      </c>
      <c r="D3111" s="129" t="n">
        <v>16694</v>
      </c>
      <c r="E3111" s="130" t="inlineStr">
        <is>
          <t>OH</t>
        </is>
      </c>
      <c r="F3111" s="130" t="inlineStr">
        <is>
          <t>NAICS-22 Cogen</t>
        </is>
      </c>
      <c r="G3111" s="130" t="inlineStr">
        <is>
          <t>ST</t>
        </is>
      </c>
      <c r="H3111" s="130" t="inlineStr">
        <is>
          <t>NG</t>
        </is>
      </c>
      <c r="I3111" s="130" t="inlineStr">
        <is>
          <t>NG</t>
        </is>
      </c>
      <c r="J3111" s="131" t="n">
        <v>152.823</v>
      </c>
      <c r="K3111" s="129" t="n">
        <v>2020</v>
      </c>
      <c r="L3111" s="120">
        <f>IF(VLOOKUP(H3111,'Cross-Page Data'!$D$4:$F$48,3,FALSE)="natural gas",VLOOKUP(G3111,'Cross-Page Data'!$I$4:$J$19,2,FALSE),IF(VLOOKUP(H3111,'Cross-Page Data'!$D$4:$F$48,3,FALSE)="solar",IF(G3111="PV","solar PV","solar thermal"),IF(VLOOKUP(H3111,'Cross-Page Data'!$D$4:$F$48,3,FALSE)="wind",VLOOKUP(G3111,'Cross-Page Data'!$I$4:$J$19,2,FALSE),IF(VLOOKUP(H3111,'Cross-Page Data'!$D$4:$F$48,3,FALSE)="hydro",VLOOKUP(G3111,'Cross-Page Data'!$I$4:$J$19,2,FALSE),VLOOKUP(H3111,'Cross-Page Data'!$D$4:$F$48,3,FALSE)))))</f>
        <v/>
      </c>
      <c r="M3111" s="120">
        <f>IF(AND($P$2=FALSE,OR(F3111="Commercial NAICS Cogen",F3111="Industrial NAICS Cogen",F3111="NAICS-22 Cogen")),FALSE,IF(AND($P$3=FALSE,OR(F3111="Commercial NAICS Cogen",F3111="Commercial NAICS Non-Cogen",F3111="Industrial NAICS Cogen", F3111="industrial NAICS non-Cogen")),FALSE, TRUE))</f>
        <v/>
      </c>
    </row>
    <row r="3112">
      <c r="A3112" s="129" t="n">
        <v>54974</v>
      </c>
      <c r="B3112" s="130" t="inlineStr">
        <is>
          <t>Sauder Power Plant</t>
        </is>
      </c>
      <c r="C3112" s="130" t="inlineStr">
        <is>
          <t>Sauder Woodworking Co</t>
        </is>
      </c>
      <c r="D3112" s="129" t="n">
        <v>16694</v>
      </c>
      <c r="E3112" s="130" t="inlineStr">
        <is>
          <t>OH</t>
        </is>
      </c>
      <c r="F3112" s="130" t="inlineStr">
        <is>
          <t>NAICS-22 Cogen</t>
        </is>
      </c>
      <c r="G3112" s="130" t="inlineStr">
        <is>
          <t>ST</t>
        </is>
      </c>
      <c r="H3112" s="130" t="inlineStr">
        <is>
          <t>WDS</t>
        </is>
      </c>
      <c r="I3112" s="130" t="inlineStr">
        <is>
          <t>WWW</t>
        </is>
      </c>
      <c r="J3112" s="131" t="n">
        <v>16637.177</v>
      </c>
      <c r="K3112" s="129" t="n">
        <v>2020</v>
      </c>
      <c r="L3112" s="120">
        <f>IF(VLOOKUP(H3112,'Cross-Page Data'!$D$4:$F$48,3,FALSE)="natural gas",VLOOKUP(G3112,'Cross-Page Data'!$I$4:$J$19,2,FALSE),IF(VLOOKUP(H3112,'Cross-Page Data'!$D$4:$F$48,3,FALSE)="solar",IF(G3112="PV","solar PV","solar thermal"),IF(VLOOKUP(H3112,'Cross-Page Data'!$D$4:$F$48,3,FALSE)="wind",VLOOKUP(G3112,'Cross-Page Data'!$I$4:$J$19,2,FALSE),IF(VLOOKUP(H3112,'Cross-Page Data'!$D$4:$F$48,3,FALSE)="hydro",VLOOKUP(G3112,'Cross-Page Data'!$I$4:$J$19,2,FALSE),VLOOKUP(H3112,'Cross-Page Data'!$D$4:$F$48,3,FALSE)))))</f>
        <v/>
      </c>
      <c r="M3112" s="120">
        <f>IF(AND($P$2=FALSE,OR(F3112="Commercial NAICS Cogen",F3112="Industrial NAICS Cogen",F3112="NAICS-22 Cogen")),FALSE,IF(AND($P$3=FALSE,OR(F3112="Commercial NAICS Cogen",F3112="Commercial NAICS Non-Cogen",F3112="Industrial NAICS Cogen", F3112="industrial NAICS non-Cogen")),FALSE, TRUE))</f>
        <v/>
      </c>
    </row>
    <row r="3113">
      <c r="A3113" s="129" t="n">
        <v>54975</v>
      </c>
      <c r="B3113" s="130" t="inlineStr">
        <is>
          <t>New Mexico State University</t>
        </is>
      </c>
      <c r="C3113" s="130" t="inlineStr">
        <is>
          <t>New Mexico State University</t>
        </is>
      </c>
      <c r="D3113" s="129" t="n">
        <v>21965</v>
      </c>
      <c r="E3113" s="130" t="inlineStr">
        <is>
          <t>NM</t>
        </is>
      </c>
      <c r="F3113" s="130" t="inlineStr">
        <is>
          <t>Commercial NAICS Cogen</t>
        </is>
      </c>
      <c r="G3113" s="130" t="inlineStr">
        <is>
          <t>GT</t>
        </is>
      </c>
      <c r="H3113" s="130" t="inlineStr">
        <is>
          <t>NG</t>
        </is>
      </c>
      <c r="I3113" s="130" t="inlineStr">
        <is>
          <t>NG</t>
        </is>
      </c>
      <c r="J3113" s="131" t="n">
        <v>33649</v>
      </c>
      <c r="K3113" s="129" t="n">
        <v>2020</v>
      </c>
      <c r="L3113" s="120">
        <f>IF(VLOOKUP(H3113,'Cross-Page Data'!$D$4:$F$48,3,FALSE)="natural gas",VLOOKUP(G3113,'Cross-Page Data'!$I$4:$J$19,2,FALSE),IF(VLOOKUP(H3113,'Cross-Page Data'!$D$4:$F$48,3,FALSE)="solar",IF(G3113="PV","solar PV","solar thermal"),IF(VLOOKUP(H3113,'Cross-Page Data'!$D$4:$F$48,3,FALSE)="wind",VLOOKUP(G3113,'Cross-Page Data'!$I$4:$J$19,2,FALSE),IF(VLOOKUP(H3113,'Cross-Page Data'!$D$4:$F$48,3,FALSE)="hydro",VLOOKUP(G3113,'Cross-Page Data'!$I$4:$J$19,2,FALSE),VLOOKUP(H3113,'Cross-Page Data'!$D$4:$F$48,3,FALSE)))))</f>
        <v/>
      </c>
      <c r="M3113" s="120">
        <f>IF(AND($P$2=FALSE,OR(F3113="Commercial NAICS Cogen",F3113="Industrial NAICS Cogen",F3113="NAICS-22 Cogen")),FALSE,IF(AND($P$3=FALSE,OR(F3113="Commercial NAICS Cogen",F3113="Commercial NAICS Non-Cogen",F3113="Industrial NAICS Cogen", F3113="industrial NAICS non-Cogen")),FALSE, TRUE))</f>
        <v/>
      </c>
    </row>
    <row r="3114">
      <c r="A3114" s="129" t="n">
        <v>54980</v>
      </c>
      <c r="B3114" s="130" t="inlineStr">
        <is>
          <t>Ocean County Landfill</t>
        </is>
      </c>
      <c r="C3114" s="130" t="inlineStr">
        <is>
          <t>LES Project Holdings LLC</t>
        </is>
      </c>
      <c r="D3114" s="129" t="n">
        <v>56355</v>
      </c>
      <c r="E3114" s="130" t="inlineStr">
        <is>
          <t>NJ</t>
        </is>
      </c>
      <c r="F3114" s="130" t="inlineStr">
        <is>
          <t>NAICS-22 Non-Cogen</t>
        </is>
      </c>
      <c r="G3114" s="130" t="inlineStr">
        <is>
          <t>IC</t>
        </is>
      </c>
      <c r="H3114" s="130" t="inlineStr">
        <is>
          <t>LFG</t>
        </is>
      </c>
      <c r="I3114" s="130" t="inlineStr">
        <is>
          <t>MLG</t>
        </is>
      </c>
      <c r="J3114" s="131" t="n">
        <v>101137</v>
      </c>
      <c r="K3114" s="129" t="n">
        <v>2020</v>
      </c>
      <c r="L3114" s="120">
        <f>IF(VLOOKUP(H3114,'Cross-Page Data'!$D$4:$F$48,3,FALSE)="natural gas",VLOOKUP(G3114,'Cross-Page Data'!$I$4:$J$19,2,FALSE),IF(VLOOKUP(H3114,'Cross-Page Data'!$D$4:$F$48,3,FALSE)="solar",IF(G3114="PV","solar PV","solar thermal"),IF(VLOOKUP(H3114,'Cross-Page Data'!$D$4:$F$48,3,FALSE)="wind",VLOOKUP(G3114,'Cross-Page Data'!$I$4:$J$19,2,FALSE),IF(VLOOKUP(H3114,'Cross-Page Data'!$D$4:$F$48,3,FALSE)="hydro",VLOOKUP(G3114,'Cross-Page Data'!$I$4:$J$19,2,FALSE),VLOOKUP(H3114,'Cross-Page Data'!$D$4:$F$48,3,FALSE)))))</f>
        <v/>
      </c>
      <c r="M3114" s="120">
        <f>IF(AND($P$2=FALSE,OR(F3114="Commercial NAICS Cogen",F3114="Industrial NAICS Cogen",F3114="NAICS-22 Cogen")),FALSE,IF(AND($P$3=FALSE,OR(F3114="Commercial NAICS Cogen",F3114="Commercial NAICS Non-Cogen",F3114="Industrial NAICS Cogen", F3114="industrial NAICS non-Cogen")),FALSE, TRUE))</f>
        <v/>
      </c>
    </row>
    <row r="3115">
      <c r="A3115" s="129" t="n">
        <v>54987</v>
      </c>
      <c r="B3115" s="130" t="inlineStr">
        <is>
          <t>Woodridge Greene Valley Treatment Plant</t>
        </is>
      </c>
      <c r="C3115" s="130" t="inlineStr">
        <is>
          <t>DuPage County</t>
        </is>
      </c>
      <c r="D3115" s="129" t="n">
        <v>5483</v>
      </c>
      <c r="E3115" s="130" t="inlineStr">
        <is>
          <t>IL</t>
        </is>
      </c>
      <c r="F3115" s="130" t="inlineStr">
        <is>
          <t>Commercial NAICS Cogen</t>
        </is>
      </c>
      <c r="G3115" s="130" t="inlineStr">
        <is>
          <t>IC</t>
        </is>
      </c>
      <c r="H3115" s="130" t="inlineStr">
        <is>
          <t>DFO</t>
        </is>
      </c>
      <c r="I3115" s="130" t="inlineStr">
        <is>
          <t>DFO</t>
        </is>
      </c>
      <c r="J3115" s="131" t="n">
        <v>0</v>
      </c>
      <c r="K3115" s="129" t="n">
        <v>2020</v>
      </c>
      <c r="L3115" s="120">
        <f>IF(VLOOKUP(H3115,'Cross-Page Data'!$D$4:$F$48,3,FALSE)="natural gas",VLOOKUP(G3115,'Cross-Page Data'!$I$4:$J$19,2,FALSE),IF(VLOOKUP(H3115,'Cross-Page Data'!$D$4:$F$48,3,FALSE)="solar",IF(G3115="PV","solar PV","solar thermal"),IF(VLOOKUP(H3115,'Cross-Page Data'!$D$4:$F$48,3,FALSE)="wind",VLOOKUP(G3115,'Cross-Page Data'!$I$4:$J$19,2,FALSE),IF(VLOOKUP(H3115,'Cross-Page Data'!$D$4:$F$48,3,FALSE)="hydro",VLOOKUP(G3115,'Cross-Page Data'!$I$4:$J$19,2,FALSE),VLOOKUP(H3115,'Cross-Page Data'!$D$4:$F$48,3,FALSE)))))</f>
        <v/>
      </c>
      <c r="M3115" s="120">
        <f>IF(AND($P$2=FALSE,OR(F3115="Commercial NAICS Cogen",F3115="Industrial NAICS Cogen",F3115="NAICS-22 Cogen")),FALSE,IF(AND($P$3=FALSE,OR(F3115="Commercial NAICS Cogen",F3115="Commercial NAICS Non-Cogen",F3115="Industrial NAICS Cogen", F3115="industrial NAICS non-Cogen")),FALSE, TRUE))</f>
        <v/>
      </c>
    </row>
    <row r="3116">
      <c r="A3116" s="129" t="n">
        <v>54987</v>
      </c>
      <c r="B3116" s="130" t="inlineStr">
        <is>
          <t>Woodridge Greene Valley Treatment Plant</t>
        </is>
      </c>
      <c r="C3116" s="130" t="inlineStr">
        <is>
          <t>DuPage County</t>
        </is>
      </c>
      <c r="D3116" s="129" t="n">
        <v>5483</v>
      </c>
      <c r="E3116" s="130" t="inlineStr">
        <is>
          <t>IL</t>
        </is>
      </c>
      <c r="F3116" s="130" t="inlineStr">
        <is>
          <t>Commercial NAICS Cogen</t>
        </is>
      </c>
      <c r="G3116" s="130" t="inlineStr">
        <is>
          <t>IC</t>
        </is>
      </c>
      <c r="H3116" s="130" t="inlineStr">
        <is>
          <t>NG</t>
        </is>
      </c>
      <c r="I3116" s="130" t="inlineStr">
        <is>
          <t>NG</t>
        </is>
      </c>
      <c r="J3116" s="131" t="n">
        <v>0</v>
      </c>
      <c r="K3116" s="129" t="n">
        <v>2020</v>
      </c>
      <c r="L3116" s="120">
        <f>IF(VLOOKUP(H3116,'Cross-Page Data'!$D$4:$F$48,3,FALSE)="natural gas",VLOOKUP(G3116,'Cross-Page Data'!$I$4:$J$19,2,FALSE),IF(VLOOKUP(H3116,'Cross-Page Data'!$D$4:$F$48,3,FALSE)="solar",IF(G3116="PV","solar PV","solar thermal"),IF(VLOOKUP(H3116,'Cross-Page Data'!$D$4:$F$48,3,FALSE)="wind",VLOOKUP(G3116,'Cross-Page Data'!$I$4:$J$19,2,FALSE),IF(VLOOKUP(H3116,'Cross-Page Data'!$D$4:$F$48,3,FALSE)="hydro",VLOOKUP(G3116,'Cross-Page Data'!$I$4:$J$19,2,FALSE),VLOOKUP(H3116,'Cross-Page Data'!$D$4:$F$48,3,FALSE)))))</f>
        <v/>
      </c>
      <c r="M3116" s="120">
        <f>IF(AND($P$2=FALSE,OR(F3116="Commercial NAICS Cogen",F3116="Industrial NAICS Cogen",F3116="NAICS-22 Cogen")),FALSE,IF(AND($P$3=FALSE,OR(F3116="Commercial NAICS Cogen",F3116="Commercial NAICS Non-Cogen",F3116="Industrial NAICS Cogen", F3116="industrial NAICS non-Cogen")),FALSE, TRUE))</f>
        <v/>
      </c>
    </row>
    <row r="3117">
      <c r="A3117" s="129" t="n">
        <v>54987</v>
      </c>
      <c r="B3117" s="130" t="inlineStr">
        <is>
          <t>Woodridge Greene Valley Treatment Plant</t>
        </is>
      </c>
      <c r="C3117" s="130" t="inlineStr">
        <is>
          <t>DuPage County</t>
        </is>
      </c>
      <c r="D3117" s="129" t="n">
        <v>5483</v>
      </c>
      <c r="E3117" s="130" t="inlineStr">
        <is>
          <t>IL</t>
        </is>
      </c>
      <c r="F3117" s="130" t="inlineStr">
        <is>
          <t>Commercial NAICS Cogen</t>
        </is>
      </c>
      <c r="G3117" s="130" t="inlineStr">
        <is>
          <t>IC</t>
        </is>
      </c>
      <c r="H3117" s="130" t="inlineStr">
        <is>
          <t>OBG</t>
        </is>
      </c>
      <c r="I3117" s="130" t="inlineStr">
        <is>
          <t>ORW</t>
        </is>
      </c>
      <c r="J3117" s="131" t="n">
        <v>0</v>
      </c>
      <c r="K3117" s="129" t="n">
        <v>2020</v>
      </c>
      <c r="L3117" s="120">
        <f>IF(VLOOKUP(H3117,'Cross-Page Data'!$D$4:$F$48,3,FALSE)="natural gas",VLOOKUP(G3117,'Cross-Page Data'!$I$4:$J$19,2,FALSE),IF(VLOOKUP(H3117,'Cross-Page Data'!$D$4:$F$48,3,FALSE)="solar",IF(G3117="PV","solar PV","solar thermal"),IF(VLOOKUP(H3117,'Cross-Page Data'!$D$4:$F$48,3,FALSE)="wind",VLOOKUP(G3117,'Cross-Page Data'!$I$4:$J$19,2,FALSE),IF(VLOOKUP(H3117,'Cross-Page Data'!$D$4:$F$48,3,FALSE)="hydro",VLOOKUP(G3117,'Cross-Page Data'!$I$4:$J$19,2,FALSE),VLOOKUP(H3117,'Cross-Page Data'!$D$4:$F$48,3,FALSE)))))</f>
        <v/>
      </c>
      <c r="M3117" s="120">
        <f>IF(AND($P$2=FALSE,OR(F3117="Commercial NAICS Cogen",F3117="Industrial NAICS Cogen",F3117="NAICS-22 Cogen")),FALSE,IF(AND($P$3=FALSE,OR(F3117="Commercial NAICS Cogen",F3117="Commercial NAICS Non-Cogen",F3117="Industrial NAICS Cogen", F3117="industrial NAICS non-Cogen")),FALSE, TRUE))</f>
        <v/>
      </c>
    </row>
    <row r="3118">
      <c r="A3118" s="129" t="n">
        <v>54989</v>
      </c>
      <c r="B3118" s="130" t="inlineStr">
        <is>
          <t>Pine Tree Acres</t>
        </is>
      </c>
      <c r="C3118" s="130" t="inlineStr">
        <is>
          <t>LES Project Holdings LLC</t>
        </is>
      </c>
      <c r="D3118" s="129" t="n">
        <v>56355</v>
      </c>
      <c r="E3118" s="130" t="inlineStr">
        <is>
          <t>MI</t>
        </is>
      </c>
      <c r="F3118" s="130" t="inlineStr">
        <is>
          <t>NAICS-22 Non-Cogen</t>
        </is>
      </c>
      <c r="G3118" s="130" t="inlineStr">
        <is>
          <t>IC</t>
        </is>
      </c>
      <c r="H3118" s="130" t="inlineStr">
        <is>
          <t>LFG</t>
        </is>
      </c>
      <c r="I3118" s="130" t="inlineStr">
        <is>
          <t>MLG</t>
        </is>
      </c>
      <c r="J3118" s="131" t="n">
        <v>71073</v>
      </c>
      <c r="K3118" s="129" t="n">
        <v>2020</v>
      </c>
      <c r="L3118" s="120">
        <f>IF(VLOOKUP(H3118,'Cross-Page Data'!$D$4:$F$48,3,FALSE)="natural gas",VLOOKUP(G3118,'Cross-Page Data'!$I$4:$J$19,2,FALSE),IF(VLOOKUP(H3118,'Cross-Page Data'!$D$4:$F$48,3,FALSE)="solar",IF(G3118="PV","solar PV","solar thermal"),IF(VLOOKUP(H3118,'Cross-Page Data'!$D$4:$F$48,3,FALSE)="wind",VLOOKUP(G3118,'Cross-Page Data'!$I$4:$J$19,2,FALSE),IF(VLOOKUP(H3118,'Cross-Page Data'!$D$4:$F$48,3,FALSE)="hydro",VLOOKUP(G3118,'Cross-Page Data'!$I$4:$J$19,2,FALSE),VLOOKUP(H3118,'Cross-Page Data'!$D$4:$F$48,3,FALSE)))))</f>
        <v/>
      </c>
      <c r="M3118" s="120">
        <f>IF(AND($P$2=FALSE,OR(F3118="Commercial NAICS Cogen",F3118="Industrial NAICS Cogen",F3118="NAICS-22 Cogen")),FALSE,IF(AND($P$3=FALSE,OR(F3118="Commercial NAICS Cogen",F3118="Commercial NAICS Non-Cogen",F3118="Industrial NAICS Cogen", F3118="industrial NAICS non-Cogen")),FALSE, TRUE))</f>
        <v/>
      </c>
    </row>
    <row r="3119">
      <c r="A3119" s="129" t="n">
        <v>54998</v>
      </c>
      <c r="B3119" s="130" t="inlineStr">
        <is>
          <t>Wheelabrator Portsmouth</t>
        </is>
      </c>
      <c r="C3119" s="130" t="inlineStr">
        <is>
          <t>Wheelabrator Environmental Systems</t>
        </is>
      </c>
      <c r="D3119" s="129" t="n">
        <v>20541</v>
      </c>
      <c r="E3119" s="130" t="inlineStr">
        <is>
          <t>VA</t>
        </is>
      </c>
      <c r="F3119" s="130" t="inlineStr">
        <is>
          <t>Commercial NAICS Cogen</t>
        </is>
      </c>
      <c r="G3119" s="130" t="inlineStr">
        <is>
          <t>ST</t>
        </is>
      </c>
      <c r="H3119" s="130" t="inlineStr">
        <is>
          <t>DFO</t>
        </is>
      </c>
      <c r="I3119" s="130" t="inlineStr">
        <is>
          <t>DFO</t>
        </is>
      </c>
      <c r="J3119" s="131" t="n">
        <v>43476.867</v>
      </c>
      <c r="K3119" s="129" t="n">
        <v>2020</v>
      </c>
      <c r="L3119" s="120">
        <f>IF(VLOOKUP(H3119,'Cross-Page Data'!$D$4:$F$48,3,FALSE)="natural gas",VLOOKUP(G3119,'Cross-Page Data'!$I$4:$J$19,2,FALSE),IF(VLOOKUP(H3119,'Cross-Page Data'!$D$4:$F$48,3,FALSE)="solar",IF(G3119="PV","solar PV","solar thermal"),IF(VLOOKUP(H3119,'Cross-Page Data'!$D$4:$F$48,3,FALSE)="wind",VLOOKUP(G3119,'Cross-Page Data'!$I$4:$J$19,2,FALSE),IF(VLOOKUP(H3119,'Cross-Page Data'!$D$4:$F$48,3,FALSE)="hydro",VLOOKUP(G3119,'Cross-Page Data'!$I$4:$J$19,2,FALSE),VLOOKUP(H3119,'Cross-Page Data'!$D$4:$F$48,3,FALSE)))))</f>
        <v/>
      </c>
      <c r="M3119" s="120">
        <f>IF(AND($P$2=FALSE,OR(F3119="Commercial NAICS Cogen",F3119="Industrial NAICS Cogen",F3119="NAICS-22 Cogen")),FALSE,IF(AND($P$3=FALSE,OR(F3119="Commercial NAICS Cogen",F3119="Commercial NAICS Non-Cogen",F3119="Industrial NAICS Cogen", F3119="industrial NAICS non-Cogen")),FALSE, TRUE))</f>
        <v/>
      </c>
    </row>
    <row r="3120">
      <c r="A3120" s="129" t="n">
        <v>54998</v>
      </c>
      <c r="B3120" s="130" t="inlineStr">
        <is>
          <t>Wheelabrator Portsmouth</t>
        </is>
      </c>
      <c r="C3120" s="130" t="inlineStr">
        <is>
          <t>Wheelabrator Environmental Systems</t>
        </is>
      </c>
      <c r="D3120" s="129" t="n">
        <v>20541</v>
      </c>
      <c r="E3120" s="130" t="inlineStr">
        <is>
          <t>VA</t>
        </is>
      </c>
      <c r="F3120" s="130" t="inlineStr">
        <is>
          <t>Commercial NAICS Cogen</t>
        </is>
      </c>
      <c r="G3120" s="130" t="inlineStr">
        <is>
          <t>ST</t>
        </is>
      </c>
      <c r="H3120" s="130" t="inlineStr">
        <is>
          <t>MSB</t>
        </is>
      </c>
      <c r="I3120" s="130" t="inlineStr">
        <is>
          <t>MLG</t>
        </is>
      </c>
      <c r="J3120" s="131" t="n">
        <v>69726.844</v>
      </c>
      <c r="K3120" s="129" t="n">
        <v>2020</v>
      </c>
      <c r="L3120" s="120">
        <f>IF(VLOOKUP(H3120,'Cross-Page Data'!$D$4:$F$48,3,FALSE)="natural gas",VLOOKUP(G3120,'Cross-Page Data'!$I$4:$J$19,2,FALSE),IF(VLOOKUP(H3120,'Cross-Page Data'!$D$4:$F$48,3,FALSE)="solar",IF(G3120="PV","solar PV","solar thermal"),IF(VLOOKUP(H3120,'Cross-Page Data'!$D$4:$F$48,3,FALSE)="wind",VLOOKUP(G3120,'Cross-Page Data'!$I$4:$J$19,2,FALSE),IF(VLOOKUP(H3120,'Cross-Page Data'!$D$4:$F$48,3,FALSE)="hydro",VLOOKUP(G3120,'Cross-Page Data'!$I$4:$J$19,2,FALSE),VLOOKUP(H3120,'Cross-Page Data'!$D$4:$F$48,3,FALSE)))))</f>
        <v/>
      </c>
      <c r="M3120" s="120">
        <f>IF(AND($P$2=FALSE,OR(F3120="Commercial NAICS Cogen",F3120="Industrial NAICS Cogen",F3120="NAICS-22 Cogen")),FALSE,IF(AND($P$3=FALSE,OR(F3120="Commercial NAICS Cogen",F3120="Commercial NAICS Non-Cogen",F3120="Industrial NAICS Cogen", F3120="industrial NAICS non-Cogen")),FALSE, TRUE))</f>
        <v/>
      </c>
    </row>
    <row r="3121">
      <c r="A3121" s="129" t="n">
        <v>54998</v>
      </c>
      <c r="B3121" s="130" t="inlineStr">
        <is>
          <t>Wheelabrator Portsmouth</t>
        </is>
      </c>
      <c r="C3121" s="130" t="inlineStr">
        <is>
          <t>Wheelabrator Environmental Systems</t>
        </is>
      </c>
      <c r="D3121" s="129" t="n">
        <v>20541</v>
      </c>
      <c r="E3121" s="130" t="inlineStr">
        <is>
          <t>VA</t>
        </is>
      </c>
      <c r="F3121" s="130" t="inlineStr">
        <is>
          <t>Commercial NAICS Cogen</t>
        </is>
      </c>
      <c r="G3121" s="130" t="inlineStr">
        <is>
          <t>ST</t>
        </is>
      </c>
      <c r="H3121" s="130" t="inlineStr">
        <is>
          <t>MSN</t>
        </is>
      </c>
      <c r="I3121" s="130" t="inlineStr">
        <is>
          <t>OTH</t>
        </is>
      </c>
      <c r="J3121" s="131" t="n">
        <v>85220.289</v>
      </c>
      <c r="K3121" s="129" t="n">
        <v>2020</v>
      </c>
      <c r="L3121" s="120">
        <f>IF(VLOOKUP(H3121,'Cross-Page Data'!$D$4:$F$48,3,FALSE)="natural gas",VLOOKUP(G3121,'Cross-Page Data'!$I$4:$J$19,2,FALSE),IF(VLOOKUP(H3121,'Cross-Page Data'!$D$4:$F$48,3,FALSE)="solar",IF(G3121="PV","solar PV","solar thermal"),IF(VLOOKUP(H3121,'Cross-Page Data'!$D$4:$F$48,3,FALSE)="wind",VLOOKUP(G3121,'Cross-Page Data'!$I$4:$J$19,2,FALSE),IF(VLOOKUP(H3121,'Cross-Page Data'!$D$4:$F$48,3,FALSE)="hydro",VLOOKUP(G3121,'Cross-Page Data'!$I$4:$J$19,2,FALSE),VLOOKUP(H3121,'Cross-Page Data'!$D$4:$F$48,3,FALSE)))))</f>
        <v/>
      </c>
      <c r="M3121" s="120">
        <f>IF(AND($P$2=FALSE,OR(F3121="Commercial NAICS Cogen",F3121="Industrial NAICS Cogen",F3121="NAICS-22 Cogen")),FALSE,IF(AND($P$3=FALSE,OR(F3121="Commercial NAICS Cogen",F3121="Commercial NAICS Non-Cogen",F3121="Industrial NAICS Cogen", F3121="industrial NAICS non-Cogen")),FALSE, TRUE))</f>
        <v/>
      </c>
    </row>
    <row r="3122">
      <c r="A3122" s="129" t="n">
        <v>55002</v>
      </c>
      <c r="B3122" s="130" t="inlineStr">
        <is>
          <t>Murphy-Brown LLC</t>
        </is>
      </c>
      <c r="C3122" s="130" t="inlineStr">
        <is>
          <t>Murphy - Brown LLC</t>
        </is>
      </c>
      <c r="D3122" s="129" t="n">
        <v>13124</v>
      </c>
      <c r="E3122" s="130" t="inlineStr">
        <is>
          <t>NC</t>
        </is>
      </c>
      <c r="F3122" s="130" t="inlineStr">
        <is>
          <t>Industrial NAICS Non-Cogen</t>
        </is>
      </c>
      <c r="G3122" s="130" t="inlineStr">
        <is>
          <t>IC</t>
        </is>
      </c>
      <c r="H3122" s="130" t="inlineStr">
        <is>
          <t>DFO</t>
        </is>
      </c>
      <c r="I3122" s="130" t="inlineStr">
        <is>
          <t>DFO</t>
        </is>
      </c>
      <c r="J3122" s="131" t="n">
        <v>7</v>
      </c>
      <c r="K3122" s="129" t="n">
        <v>2020</v>
      </c>
      <c r="L3122" s="120">
        <f>IF(VLOOKUP(H3122,'Cross-Page Data'!$D$4:$F$48,3,FALSE)="natural gas",VLOOKUP(G3122,'Cross-Page Data'!$I$4:$J$19,2,FALSE),IF(VLOOKUP(H3122,'Cross-Page Data'!$D$4:$F$48,3,FALSE)="solar",IF(G3122="PV","solar PV","solar thermal"),IF(VLOOKUP(H3122,'Cross-Page Data'!$D$4:$F$48,3,FALSE)="wind",VLOOKUP(G3122,'Cross-Page Data'!$I$4:$J$19,2,FALSE),IF(VLOOKUP(H3122,'Cross-Page Data'!$D$4:$F$48,3,FALSE)="hydro",VLOOKUP(G3122,'Cross-Page Data'!$I$4:$J$19,2,FALSE),VLOOKUP(H3122,'Cross-Page Data'!$D$4:$F$48,3,FALSE)))))</f>
        <v/>
      </c>
      <c r="M3122" s="120">
        <f>IF(AND($P$2=FALSE,OR(F3122="Commercial NAICS Cogen",F3122="Industrial NAICS Cogen",F3122="NAICS-22 Cogen")),FALSE,IF(AND($P$3=FALSE,OR(F3122="Commercial NAICS Cogen",F3122="Commercial NAICS Non-Cogen",F3122="Industrial NAICS Cogen", F3122="industrial NAICS non-Cogen")),FALSE, TRUE))</f>
        <v/>
      </c>
    </row>
    <row r="3123">
      <c r="A3123" s="129" t="n">
        <v>55004</v>
      </c>
      <c r="B3123" s="130" t="inlineStr">
        <is>
          <t>Thornwood High School</t>
        </is>
      </c>
      <c r="C3123" s="130" t="inlineStr">
        <is>
          <t>Thorton Township School Dist</t>
        </is>
      </c>
      <c r="D3123" s="129" t="n">
        <v>18850</v>
      </c>
      <c r="E3123" s="130" t="inlineStr">
        <is>
          <t>IL</t>
        </is>
      </c>
      <c r="F3123" s="130" t="inlineStr">
        <is>
          <t>Commercial NAICS Non-Cogen</t>
        </is>
      </c>
      <c r="G3123" s="130" t="inlineStr">
        <is>
          <t>IC</t>
        </is>
      </c>
      <c r="H3123" s="130" t="inlineStr">
        <is>
          <t>NG</t>
        </is>
      </c>
      <c r="I3123" s="130" t="inlineStr">
        <is>
          <t>NG</t>
        </is>
      </c>
      <c r="J3123" s="131" t="n">
        <v>0</v>
      </c>
      <c r="K3123" s="129" t="n">
        <v>2020</v>
      </c>
      <c r="L3123" s="120">
        <f>IF(VLOOKUP(H3123,'Cross-Page Data'!$D$4:$F$48,3,FALSE)="natural gas",VLOOKUP(G3123,'Cross-Page Data'!$I$4:$J$19,2,FALSE),IF(VLOOKUP(H3123,'Cross-Page Data'!$D$4:$F$48,3,FALSE)="solar",IF(G3123="PV","solar PV","solar thermal"),IF(VLOOKUP(H3123,'Cross-Page Data'!$D$4:$F$48,3,FALSE)="wind",VLOOKUP(G3123,'Cross-Page Data'!$I$4:$J$19,2,FALSE),IF(VLOOKUP(H3123,'Cross-Page Data'!$D$4:$F$48,3,FALSE)="hydro",VLOOKUP(G3123,'Cross-Page Data'!$I$4:$J$19,2,FALSE),VLOOKUP(H3123,'Cross-Page Data'!$D$4:$F$48,3,FALSE)))))</f>
        <v/>
      </c>
      <c r="M3123" s="120">
        <f>IF(AND($P$2=FALSE,OR(F3123="Commercial NAICS Cogen",F3123="Industrial NAICS Cogen",F3123="NAICS-22 Cogen")),FALSE,IF(AND($P$3=FALSE,OR(F3123="Commercial NAICS Cogen",F3123="Commercial NAICS Non-Cogen",F3123="Industrial NAICS Cogen", F3123="industrial NAICS non-Cogen")),FALSE, TRUE))</f>
        <v/>
      </c>
    </row>
    <row r="3124">
      <c r="A3124" s="129" t="n">
        <v>55005</v>
      </c>
      <c r="B3124" s="130" t="inlineStr">
        <is>
          <t>Thornridge High School</t>
        </is>
      </c>
      <c r="C3124" s="130" t="inlineStr">
        <is>
          <t>Thorton Township School Dist</t>
        </is>
      </c>
      <c r="D3124" s="129" t="n">
        <v>18850</v>
      </c>
      <c r="E3124" s="130" t="inlineStr">
        <is>
          <t>IL</t>
        </is>
      </c>
      <c r="F3124" s="130" t="inlineStr">
        <is>
          <t>Commercial NAICS Non-Cogen</t>
        </is>
      </c>
      <c r="G3124" s="130" t="inlineStr">
        <is>
          <t>IC</t>
        </is>
      </c>
      <c r="H3124" s="130" t="inlineStr">
        <is>
          <t>NG</t>
        </is>
      </c>
      <c r="I3124" s="130" t="inlineStr">
        <is>
          <t>NG</t>
        </is>
      </c>
      <c r="J3124" s="131" t="n">
        <v>0</v>
      </c>
      <c r="K3124" s="129" t="n">
        <v>2020</v>
      </c>
      <c r="L3124" s="120">
        <f>IF(VLOOKUP(H3124,'Cross-Page Data'!$D$4:$F$48,3,FALSE)="natural gas",VLOOKUP(G3124,'Cross-Page Data'!$I$4:$J$19,2,FALSE),IF(VLOOKUP(H3124,'Cross-Page Data'!$D$4:$F$48,3,FALSE)="solar",IF(G3124="PV","solar PV","solar thermal"),IF(VLOOKUP(H3124,'Cross-Page Data'!$D$4:$F$48,3,FALSE)="wind",VLOOKUP(G3124,'Cross-Page Data'!$I$4:$J$19,2,FALSE),IF(VLOOKUP(H3124,'Cross-Page Data'!$D$4:$F$48,3,FALSE)="hydro",VLOOKUP(G3124,'Cross-Page Data'!$I$4:$J$19,2,FALSE),VLOOKUP(H3124,'Cross-Page Data'!$D$4:$F$48,3,FALSE)))))</f>
        <v/>
      </c>
      <c r="M3124" s="120">
        <f>IF(AND($P$2=FALSE,OR(F3124="Commercial NAICS Cogen",F3124="Industrial NAICS Cogen",F3124="NAICS-22 Cogen")),FALSE,IF(AND($P$3=FALSE,OR(F3124="Commercial NAICS Cogen",F3124="Commercial NAICS Non-Cogen",F3124="Industrial NAICS Cogen", F3124="industrial NAICS non-Cogen")),FALSE, TRUE))</f>
        <v/>
      </c>
    </row>
    <row r="3125">
      <c r="A3125" s="129" t="n">
        <v>55011</v>
      </c>
      <c r="B3125" s="130" t="inlineStr">
        <is>
          <t>LSP-Whitewater LP</t>
        </is>
      </c>
      <c r="C3125" s="130" t="inlineStr">
        <is>
          <t>Whitewater Operating Services LLC</t>
        </is>
      </c>
      <c r="D3125" s="129" t="n">
        <v>55911</v>
      </c>
      <c r="E3125" s="130" t="inlineStr">
        <is>
          <t>WI</t>
        </is>
      </c>
      <c r="F3125" s="130" t="inlineStr">
        <is>
          <t>NAICS-22 Cogen</t>
        </is>
      </c>
      <c r="G3125" s="130" t="inlineStr">
        <is>
          <t>CA</t>
        </is>
      </c>
      <c r="H3125" s="130" t="inlineStr">
        <is>
          <t>DFO</t>
        </is>
      </c>
      <c r="I3125" s="130" t="inlineStr">
        <is>
          <t>DFO</t>
        </is>
      </c>
      <c r="J3125" s="131" t="n">
        <v>274.734</v>
      </c>
      <c r="K3125" s="129" t="n">
        <v>2020</v>
      </c>
      <c r="L3125" s="120">
        <f>IF(VLOOKUP(H3125,'Cross-Page Data'!$D$4:$F$48,3,FALSE)="natural gas",VLOOKUP(G3125,'Cross-Page Data'!$I$4:$J$19,2,FALSE),IF(VLOOKUP(H3125,'Cross-Page Data'!$D$4:$F$48,3,FALSE)="solar",IF(G3125="PV","solar PV","solar thermal"),IF(VLOOKUP(H3125,'Cross-Page Data'!$D$4:$F$48,3,FALSE)="wind",VLOOKUP(G3125,'Cross-Page Data'!$I$4:$J$19,2,FALSE),IF(VLOOKUP(H3125,'Cross-Page Data'!$D$4:$F$48,3,FALSE)="hydro",VLOOKUP(G3125,'Cross-Page Data'!$I$4:$J$19,2,FALSE),VLOOKUP(H3125,'Cross-Page Data'!$D$4:$F$48,3,FALSE)))))</f>
        <v/>
      </c>
      <c r="M3125" s="120">
        <f>IF(AND($P$2=FALSE,OR(F3125="Commercial NAICS Cogen",F3125="Industrial NAICS Cogen",F3125="NAICS-22 Cogen")),FALSE,IF(AND($P$3=FALSE,OR(F3125="Commercial NAICS Cogen",F3125="Commercial NAICS Non-Cogen",F3125="Industrial NAICS Cogen", F3125="industrial NAICS non-Cogen")),FALSE, TRUE))</f>
        <v/>
      </c>
    </row>
    <row r="3126">
      <c r="A3126" s="129" t="n">
        <v>55011</v>
      </c>
      <c r="B3126" s="130" t="inlineStr">
        <is>
          <t>LSP-Whitewater LP</t>
        </is>
      </c>
      <c r="C3126" s="130" t="inlineStr">
        <is>
          <t>Whitewater Operating Services LLC</t>
        </is>
      </c>
      <c r="D3126" s="129" t="n">
        <v>55911</v>
      </c>
      <c r="E3126" s="130" t="inlineStr">
        <is>
          <t>WI</t>
        </is>
      </c>
      <c r="F3126" s="130" t="inlineStr">
        <is>
          <t>NAICS-22 Cogen</t>
        </is>
      </c>
      <c r="G3126" s="130" t="inlineStr">
        <is>
          <t>CA</t>
        </is>
      </c>
      <c r="H3126" s="130" t="inlineStr">
        <is>
          <t>NG</t>
        </is>
      </c>
      <c r="I3126" s="130" t="inlineStr">
        <is>
          <t>NG</t>
        </is>
      </c>
      <c r="J3126" s="131" t="n">
        <v>298320.37</v>
      </c>
      <c r="K3126" s="129" t="n">
        <v>2020</v>
      </c>
      <c r="L3126" s="120">
        <f>IF(VLOOKUP(H3126,'Cross-Page Data'!$D$4:$F$48,3,FALSE)="natural gas",VLOOKUP(G3126,'Cross-Page Data'!$I$4:$J$19,2,FALSE),IF(VLOOKUP(H3126,'Cross-Page Data'!$D$4:$F$48,3,FALSE)="solar",IF(G3126="PV","solar PV","solar thermal"),IF(VLOOKUP(H3126,'Cross-Page Data'!$D$4:$F$48,3,FALSE)="wind",VLOOKUP(G3126,'Cross-Page Data'!$I$4:$J$19,2,FALSE),IF(VLOOKUP(H3126,'Cross-Page Data'!$D$4:$F$48,3,FALSE)="hydro",VLOOKUP(G3126,'Cross-Page Data'!$I$4:$J$19,2,FALSE),VLOOKUP(H3126,'Cross-Page Data'!$D$4:$F$48,3,FALSE)))))</f>
        <v/>
      </c>
      <c r="M3126" s="120">
        <f>IF(AND($P$2=FALSE,OR(F3126="Commercial NAICS Cogen",F3126="Industrial NAICS Cogen",F3126="NAICS-22 Cogen")),FALSE,IF(AND($P$3=FALSE,OR(F3126="Commercial NAICS Cogen",F3126="Commercial NAICS Non-Cogen",F3126="Industrial NAICS Cogen", F3126="industrial NAICS non-Cogen")),FALSE, TRUE))</f>
        <v/>
      </c>
    </row>
    <row r="3127">
      <c r="A3127" s="129" t="n">
        <v>55011</v>
      </c>
      <c r="B3127" s="130" t="inlineStr">
        <is>
          <t>LSP-Whitewater LP</t>
        </is>
      </c>
      <c r="C3127" s="130" t="inlineStr">
        <is>
          <t>Whitewater Operating Services LLC</t>
        </is>
      </c>
      <c r="D3127" s="129" t="n">
        <v>55911</v>
      </c>
      <c r="E3127" s="130" t="inlineStr">
        <is>
          <t>WI</t>
        </is>
      </c>
      <c r="F3127" s="130" t="inlineStr">
        <is>
          <t>NAICS-22 Cogen</t>
        </is>
      </c>
      <c r="G3127" s="130" t="inlineStr">
        <is>
          <t>CT</t>
        </is>
      </c>
      <c r="H3127" s="130" t="inlineStr">
        <is>
          <t>DFO</t>
        </is>
      </c>
      <c r="I3127" s="130" t="inlineStr">
        <is>
          <t>DFO</t>
        </is>
      </c>
      <c r="J3127" s="131" t="n">
        <v>588.383</v>
      </c>
      <c r="K3127" s="129" t="n">
        <v>2020</v>
      </c>
      <c r="L3127" s="120">
        <f>IF(VLOOKUP(H3127,'Cross-Page Data'!$D$4:$F$48,3,FALSE)="natural gas",VLOOKUP(G3127,'Cross-Page Data'!$I$4:$J$19,2,FALSE),IF(VLOOKUP(H3127,'Cross-Page Data'!$D$4:$F$48,3,FALSE)="solar",IF(G3127="PV","solar PV","solar thermal"),IF(VLOOKUP(H3127,'Cross-Page Data'!$D$4:$F$48,3,FALSE)="wind",VLOOKUP(G3127,'Cross-Page Data'!$I$4:$J$19,2,FALSE),IF(VLOOKUP(H3127,'Cross-Page Data'!$D$4:$F$48,3,FALSE)="hydro",VLOOKUP(G3127,'Cross-Page Data'!$I$4:$J$19,2,FALSE),VLOOKUP(H3127,'Cross-Page Data'!$D$4:$F$48,3,FALSE)))))</f>
        <v/>
      </c>
      <c r="M3127" s="120">
        <f>IF(AND($P$2=FALSE,OR(F3127="Commercial NAICS Cogen",F3127="Industrial NAICS Cogen",F3127="NAICS-22 Cogen")),FALSE,IF(AND($P$3=FALSE,OR(F3127="Commercial NAICS Cogen",F3127="Commercial NAICS Non-Cogen",F3127="Industrial NAICS Cogen", F3127="industrial NAICS non-Cogen")),FALSE, TRUE))</f>
        <v/>
      </c>
    </row>
    <row r="3128">
      <c r="A3128" s="129" t="n">
        <v>55011</v>
      </c>
      <c r="B3128" s="130" t="inlineStr">
        <is>
          <t>LSP-Whitewater LP</t>
        </is>
      </c>
      <c r="C3128" s="130" t="inlineStr">
        <is>
          <t>Whitewater Operating Services LLC</t>
        </is>
      </c>
      <c r="D3128" s="129" t="n">
        <v>55911</v>
      </c>
      <c r="E3128" s="130" t="inlineStr">
        <is>
          <t>WI</t>
        </is>
      </c>
      <c r="F3128" s="130" t="inlineStr">
        <is>
          <t>NAICS-22 Cogen</t>
        </is>
      </c>
      <c r="G3128" s="130" t="inlineStr">
        <is>
          <t>CT</t>
        </is>
      </c>
      <c r="H3128" s="130" t="inlineStr">
        <is>
          <t>NG</t>
        </is>
      </c>
      <c r="I3128" s="130" t="inlineStr">
        <is>
          <t>NG</t>
        </is>
      </c>
      <c r="J3128" s="131" t="n">
        <v>562442.3</v>
      </c>
      <c r="K3128" s="129" t="n">
        <v>2020</v>
      </c>
      <c r="L3128" s="120">
        <f>IF(VLOOKUP(H3128,'Cross-Page Data'!$D$4:$F$48,3,FALSE)="natural gas",VLOOKUP(G3128,'Cross-Page Data'!$I$4:$J$19,2,FALSE),IF(VLOOKUP(H3128,'Cross-Page Data'!$D$4:$F$48,3,FALSE)="solar",IF(G3128="PV","solar PV","solar thermal"),IF(VLOOKUP(H3128,'Cross-Page Data'!$D$4:$F$48,3,FALSE)="wind",VLOOKUP(G3128,'Cross-Page Data'!$I$4:$J$19,2,FALSE),IF(VLOOKUP(H3128,'Cross-Page Data'!$D$4:$F$48,3,FALSE)="hydro",VLOOKUP(G3128,'Cross-Page Data'!$I$4:$J$19,2,FALSE),VLOOKUP(H3128,'Cross-Page Data'!$D$4:$F$48,3,FALSE)))))</f>
        <v/>
      </c>
      <c r="M3128" s="120">
        <f>IF(AND($P$2=FALSE,OR(F3128="Commercial NAICS Cogen",F3128="Industrial NAICS Cogen",F3128="NAICS-22 Cogen")),FALSE,IF(AND($P$3=FALSE,OR(F3128="Commercial NAICS Cogen",F3128="Commercial NAICS Non-Cogen",F3128="Industrial NAICS Cogen", F3128="industrial NAICS non-Cogen")),FALSE, TRUE))</f>
        <v/>
      </c>
    </row>
    <row r="3129">
      <c r="A3129" s="129" t="n">
        <v>55015</v>
      </c>
      <c r="B3129" s="130" t="inlineStr">
        <is>
          <t>Sweeny Cogen Facility</t>
        </is>
      </c>
      <c r="C3129" s="130" t="inlineStr">
        <is>
          <t>Sweeny Cogeneration LP</t>
        </is>
      </c>
      <c r="D3129" s="129" t="n">
        <v>22214</v>
      </c>
      <c r="E3129" s="130" t="inlineStr">
        <is>
          <t>TX</t>
        </is>
      </c>
      <c r="F3129" s="130" t="inlineStr">
        <is>
          <t>NAICS-22 Cogen</t>
        </is>
      </c>
      <c r="G3129" s="130" t="inlineStr">
        <is>
          <t>GT</t>
        </is>
      </c>
      <c r="H3129" s="130" t="inlineStr">
        <is>
          <t>NG</t>
        </is>
      </c>
      <c r="I3129" s="130" t="inlineStr">
        <is>
          <t>NG</t>
        </is>
      </c>
      <c r="J3129" s="131" t="n">
        <v>2182774.6</v>
      </c>
      <c r="K3129" s="129" t="n">
        <v>2020</v>
      </c>
      <c r="L3129" s="120">
        <f>IF(VLOOKUP(H3129,'Cross-Page Data'!$D$4:$F$48,3,FALSE)="natural gas",VLOOKUP(G3129,'Cross-Page Data'!$I$4:$J$19,2,FALSE),IF(VLOOKUP(H3129,'Cross-Page Data'!$D$4:$F$48,3,FALSE)="solar",IF(G3129="PV","solar PV","solar thermal"),IF(VLOOKUP(H3129,'Cross-Page Data'!$D$4:$F$48,3,FALSE)="wind",VLOOKUP(G3129,'Cross-Page Data'!$I$4:$J$19,2,FALSE),IF(VLOOKUP(H3129,'Cross-Page Data'!$D$4:$F$48,3,FALSE)="hydro",VLOOKUP(G3129,'Cross-Page Data'!$I$4:$J$19,2,FALSE),VLOOKUP(H3129,'Cross-Page Data'!$D$4:$F$48,3,FALSE)))))</f>
        <v/>
      </c>
      <c r="M3129" s="120">
        <f>IF(AND($P$2=FALSE,OR(F3129="Commercial NAICS Cogen",F3129="Industrial NAICS Cogen",F3129="NAICS-22 Cogen")),FALSE,IF(AND($P$3=FALSE,OR(F3129="Commercial NAICS Cogen",F3129="Commercial NAICS Non-Cogen",F3129="Industrial NAICS Cogen", F3129="industrial NAICS non-Cogen")),FALSE, TRUE))</f>
        <v/>
      </c>
    </row>
    <row r="3130">
      <c r="A3130" s="129" t="n">
        <v>55015</v>
      </c>
      <c r="B3130" s="130" t="inlineStr">
        <is>
          <t>Sweeny Cogen Facility</t>
        </is>
      </c>
      <c r="C3130" s="130" t="inlineStr">
        <is>
          <t>Sweeny Cogeneration LP</t>
        </is>
      </c>
      <c r="D3130" s="129" t="n">
        <v>22214</v>
      </c>
      <c r="E3130" s="130" t="inlineStr">
        <is>
          <t>TX</t>
        </is>
      </c>
      <c r="F3130" s="130" t="inlineStr">
        <is>
          <t>NAICS-22 Cogen</t>
        </is>
      </c>
      <c r="G3130" s="130" t="inlineStr">
        <is>
          <t>GT</t>
        </is>
      </c>
      <c r="H3130" s="130" t="inlineStr">
        <is>
          <t>OG</t>
        </is>
      </c>
      <c r="I3130" s="130" t="inlineStr">
        <is>
          <t>OOG</t>
        </is>
      </c>
      <c r="J3130" s="131" t="n">
        <v>952730.42</v>
      </c>
      <c r="K3130" s="129" t="n">
        <v>2020</v>
      </c>
      <c r="L3130" s="120">
        <f>IF(VLOOKUP(H3130,'Cross-Page Data'!$D$4:$F$48,3,FALSE)="natural gas",VLOOKUP(G3130,'Cross-Page Data'!$I$4:$J$19,2,FALSE),IF(VLOOKUP(H3130,'Cross-Page Data'!$D$4:$F$48,3,FALSE)="solar",IF(G3130="PV","solar PV","solar thermal"),IF(VLOOKUP(H3130,'Cross-Page Data'!$D$4:$F$48,3,FALSE)="wind",VLOOKUP(G3130,'Cross-Page Data'!$I$4:$J$19,2,FALSE),IF(VLOOKUP(H3130,'Cross-Page Data'!$D$4:$F$48,3,FALSE)="hydro",VLOOKUP(G3130,'Cross-Page Data'!$I$4:$J$19,2,FALSE),VLOOKUP(H3130,'Cross-Page Data'!$D$4:$F$48,3,FALSE)))))</f>
        <v/>
      </c>
      <c r="M3130" s="120">
        <f>IF(AND($P$2=FALSE,OR(F3130="Commercial NAICS Cogen",F3130="Industrial NAICS Cogen",F3130="NAICS-22 Cogen")),FALSE,IF(AND($P$3=FALSE,OR(F3130="Commercial NAICS Cogen",F3130="Commercial NAICS Non-Cogen",F3130="Industrial NAICS Cogen", F3130="industrial NAICS non-Cogen")),FALSE, TRUE))</f>
        <v/>
      </c>
    </row>
    <row r="3131">
      <c r="A3131" s="129" t="n">
        <v>55027</v>
      </c>
      <c r="B3131" s="130" t="inlineStr">
        <is>
          <t>Papillion Creek Wastewater</t>
        </is>
      </c>
      <c r="C3131" s="130" t="inlineStr">
        <is>
          <t>Omaha City of</t>
        </is>
      </c>
      <c r="D3131" s="129" t="n">
        <v>13157</v>
      </c>
      <c r="E3131" s="130" t="inlineStr">
        <is>
          <t>NE</t>
        </is>
      </c>
      <c r="F3131" s="130" t="inlineStr">
        <is>
          <t>Commercial NAICS Cogen</t>
        </is>
      </c>
      <c r="G3131" s="130" t="inlineStr">
        <is>
          <t>IC</t>
        </is>
      </c>
      <c r="H3131" s="130" t="inlineStr">
        <is>
          <t>NG</t>
        </is>
      </c>
      <c r="I3131" s="130" t="inlineStr">
        <is>
          <t>NG</t>
        </is>
      </c>
      <c r="J3131" s="131" t="n">
        <v>918.4930000000001</v>
      </c>
      <c r="K3131" s="129" t="n">
        <v>2020</v>
      </c>
      <c r="L3131" s="120">
        <f>IF(VLOOKUP(H3131,'Cross-Page Data'!$D$4:$F$48,3,FALSE)="natural gas",VLOOKUP(G3131,'Cross-Page Data'!$I$4:$J$19,2,FALSE),IF(VLOOKUP(H3131,'Cross-Page Data'!$D$4:$F$48,3,FALSE)="solar",IF(G3131="PV","solar PV","solar thermal"),IF(VLOOKUP(H3131,'Cross-Page Data'!$D$4:$F$48,3,FALSE)="wind",VLOOKUP(G3131,'Cross-Page Data'!$I$4:$J$19,2,FALSE),IF(VLOOKUP(H3131,'Cross-Page Data'!$D$4:$F$48,3,FALSE)="hydro",VLOOKUP(G3131,'Cross-Page Data'!$I$4:$J$19,2,FALSE),VLOOKUP(H3131,'Cross-Page Data'!$D$4:$F$48,3,FALSE)))))</f>
        <v/>
      </c>
      <c r="M3131" s="120">
        <f>IF(AND($P$2=FALSE,OR(F3131="Commercial NAICS Cogen",F3131="Industrial NAICS Cogen",F3131="NAICS-22 Cogen")),FALSE,IF(AND($P$3=FALSE,OR(F3131="Commercial NAICS Cogen",F3131="Commercial NAICS Non-Cogen",F3131="Industrial NAICS Cogen", F3131="industrial NAICS non-Cogen")),FALSE, TRUE))</f>
        <v/>
      </c>
    </row>
    <row r="3132">
      <c r="A3132" s="129" t="n">
        <v>55027</v>
      </c>
      <c r="B3132" s="130" t="inlineStr">
        <is>
          <t>Papillion Creek Wastewater</t>
        </is>
      </c>
      <c r="C3132" s="130" t="inlineStr">
        <is>
          <t>Omaha City of</t>
        </is>
      </c>
      <c r="D3132" s="129" t="n">
        <v>13157</v>
      </c>
      <c r="E3132" s="130" t="inlineStr">
        <is>
          <t>NE</t>
        </is>
      </c>
      <c r="F3132" s="130" t="inlineStr">
        <is>
          <t>Commercial NAICS Cogen</t>
        </is>
      </c>
      <c r="G3132" s="130" t="inlineStr">
        <is>
          <t>IC</t>
        </is>
      </c>
      <c r="H3132" s="130" t="inlineStr">
        <is>
          <t>OBG</t>
        </is>
      </c>
      <c r="I3132" s="130" t="inlineStr">
        <is>
          <t>ORW</t>
        </is>
      </c>
      <c r="J3132" s="131" t="n">
        <v>6432.507</v>
      </c>
      <c r="K3132" s="129" t="n">
        <v>2020</v>
      </c>
      <c r="L3132" s="120">
        <f>IF(VLOOKUP(H3132,'Cross-Page Data'!$D$4:$F$48,3,FALSE)="natural gas",VLOOKUP(G3132,'Cross-Page Data'!$I$4:$J$19,2,FALSE),IF(VLOOKUP(H3132,'Cross-Page Data'!$D$4:$F$48,3,FALSE)="solar",IF(G3132="PV","solar PV","solar thermal"),IF(VLOOKUP(H3132,'Cross-Page Data'!$D$4:$F$48,3,FALSE)="wind",VLOOKUP(G3132,'Cross-Page Data'!$I$4:$J$19,2,FALSE),IF(VLOOKUP(H3132,'Cross-Page Data'!$D$4:$F$48,3,FALSE)="hydro",VLOOKUP(G3132,'Cross-Page Data'!$I$4:$J$19,2,FALSE),VLOOKUP(H3132,'Cross-Page Data'!$D$4:$F$48,3,FALSE)))))</f>
        <v/>
      </c>
      <c r="M3132" s="120">
        <f>IF(AND($P$2=FALSE,OR(F3132="Commercial NAICS Cogen",F3132="Industrial NAICS Cogen",F3132="NAICS-22 Cogen")),FALSE,IF(AND($P$3=FALSE,OR(F3132="Commercial NAICS Cogen",F3132="Commercial NAICS Non-Cogen",F3132="Industrial NAICS Cogen", F3132="industrial NAICS non-Cogen")),FALSE, TRUE))</f>
        <v/>
      </c>
    </row>
    <row r="3133">
      <c r="A3133" s="129" t="n">
        <v>55033</v>
      </c>
      <c r="B3133" s="130" t="inlineStr">
        <is>
          <t>Missouri River Wastewater Treatment</t>
        </is>
      </c>
      <c r="C3133" s="130" t="inlineStr">
        <is>
          <t>Omaha City of</t>
        </is>
      </c>
      <c r="D3133" s="129" t="n">
        <v>13157</v>
      </c>
      <c r="E3133" s="130" t="inlineStr">
        <is>
          <t>NE</t>
        </is>
      </c>
      <c r="F3133" s="130" t="inlineStr">
        <is>
          <t>Commercial NAICS Cogen</t>
        </is>
      </c>
      <c r="G3133" s="130" t="inlineStr">
        <is>
          <t>IC</t>
        </is>
      </c>
      <c r="H3133" s="130" t="inlineStr">
        <is>
          <t>NG</t>
        </is>
      </c>
      <c r="I3133" s="130" t="inlineStr">
        <is>
          <t>NG</t>
        </is>
      </c>
      <c r="J3133" s="131" t="n">
        <v>3141.428</v>
      </c>
      <c r="K3133" s="129" t="n">
        <v>2020</v>
      </c>
      <c r="L3133" s="120">
        <f>IF(VLOOKUP(H3133,'Cross-Page Data'!$D$4:$F$48,3,FALSE)="natural gas",VLOOKUP(G3133,'Cross-Page Data'!$I$4:$J$19,2,FALSE),IF(VLOOKUP(H3133,'Cross-Page Data'!$D$4:$F$48,3,FALSE)="solar",IF(G3133="PV","solar PV","solar thermal"),IF(VLOOKUP(H3133,'Cross-Page Data'!$D$4:$F$48,3,FALSE)="wind",VLOOKUP(G3133,'Cross-Page Data'!$I$4:$J$19,2,FALSE),IF(VLOOKUP(H3133,'Cross-Page Data'!$D$4:$F$48,3,FALSE)="hydro",VLOOKUP(G3133,'Cross-Page Data'!$I$4:$J$19,2,FALSE),VLOOKUP(H3133,'Cross-Page Data'!$D$4:$F$48,3,FALSE)))))</f>
        <v/>
      </c>
      <c r="M3133" s="120">
        <f>IF(AND($P$2=FALSE,OR(F3133="Commercial NAICS Cogen",F3133="Industrial NAICS Cogen",F3133="NAICS-22 Cogen")),FALSE,IF(AND($P$3=FALSE,OR(F3133="Commercial NAICS Cogen",F3133="Commercial NAICS Non-Cogen",F3133="Industrial NAICS Cogen", F3133="industrial NAICS non-Cogen")),FALSE, TRUE))</f>
        <v/>
      </c>
    </row>
    <row r="3134">
      <c r="A3134" s="129" t="n">
        <v>55033</v>
      </c>
      <c r="B3134" s="130" t="inlineStr">
        <is>
          <t>Missouri River Wastewater Treatment</t>
        </is>
      </c>
      <c r="C3134" s="130" t="inlineStr">
        <is>
          <t>Omaha City of</t>
        </is>
      </c>
      <c r="D3134" s="129" t="n">
        <v>13157</v>
      </c>
      <c r="E3134" s="130" t="inlineStr">
        <is>
          <t>NE</t>
        </is>
      </c>
      <c r="F3134" s="130" t="inlineStr">
        <is>
          <t>Commercial NAICS Cogen</t>
        </is>
      </c>
      <c r="G3134" s="130" t="inlineStr">
        <is>
          <t>IC</t>
        </is>
      </c>
      <c r="H3134" s="130" t="inlineStr">
        <is>
          <t>OBG</t>
        </is>
      </c>
      <c r="I3134" s="130" t="inlineStr">
        <is>
          <t>ORW</t>
        </is>
      </c>
      <c r="J3134" s="131" t="n">
        <v>5531.572</v>
      </c>
      <c r="K3134" s="129" t="n">
        <v>2020</v>
      </c>
      <c r="L3134" s="120">
        <f>IF(VLOOKUP(H3134,'Cross-Page Data'!$D$4:$F$48,3,FALSE)="natural gas",VLOOKUP(G3134,'Cross-Page Data'!$I$4:$J$19,2,FALSE),IF(VLOOKUP(H3134,'Cross-Page Data'!$D$4:$F$48,3,FALSE)="solar",IF(G3134="PV","solar PV","solar thermal"),IF(VLOOKUP(H3134,'Cross-Page Data'!$D$4:$F$48,3,FALSE)="wind",VLOOKUP(G3134,'Cross-Page Data'!$I$4:$J$19,2,FALSE),IF(VLOOKUP(H3134,'Cross-Page Data'!$D$4:$F$48,3,FALSE)="hydro",VLOOKUP(G3134,'Cross-Page Data'!$I$4:$J$19,2,FALSE),VLOOKUP(H3134,'Cross-Page Data'!$D$4:$F$48,3,FALSE)))))</f>
        <v/>
      </c>
      <c r="M3134" s="120">
        <f>IF(AND($P$2=FALSE,OR(F3134="Commercial NAICS Cogen",F3134="Industrial NAICS Cogen",F3134="NAICS-22 Cogen")),FALSE,IF(AND($P$3=FALSE,OR(F3134="Commercial NAICS Cogen",F3134="Commercial NAICS Non-Cogen",F3134="Industrial NAICS Cogen", F3134="industrial NAICS non-Cogen")),FALSE, TRUE))</f>
        <v/>
      </c>
    </row>
    <row r="3135">
      <c r="A3135" s="129" t="n">
        <v>55036</v>
      </c>
      <c r="B3135" s="130" t="inlineStr">
        <is>
          <t>University of Tennessee Steam Plant</t>
        </is>
      </c>
      <c r="C3135" s="130" t="inlineStr">
        <is>
          <t>University of Tennessee</t>
        </is>
      </c>
      <c r="D3135" s="129" t="n">
        <v>21466</v>
      </c>
      <c r="E3135" s="130" t="inlineStr">
        <is>
          <t>TN</t>
        </is>
      </c>
      <c r="F3135" s="130" t="inlineStr">
        <is>
          <t>Commercial NAICS Cogen</t>
        </is>
      </c>
      <c r="G3135" s="130" t="inlineStr">
        <is>
          <t>GT</t>
        </is>
      </c>
      <c r="H3135" s="130" t="inlineStr">
        <is>
          <t>NG</t>
        </is>
      </c>
      <c r="I3135" s="130" t="inlineStr">
        <is>
          <t>NG</t>
        </is>
      </c>
      <c r="J3135" s="131" t="n">
        <v>35135</v>
      </c>
      <c r="K3135" s="129" t="n">
        <v>2020</v>
      </c>
      <c r="L3135" s="120">
        <f>IF(VLOOKUP(H3135,'Cross-Page Data'!$D$4:$F$48,3,FALSE)="natural gas",VLOOKUP(G3135,'Cross-Page Data'!$I$4:$J$19,2,FALSE),IF(VLOOKUP(H3135,'Cross-Page Data'!$D$4:$F$48,3,FALSE)="solar",IF(G3135="PV","solar PV","solar thermal"),IF(VLOOKUP(H3135,'Cross-Page Data'!$D$4:$F$48,3,FALSE)="wind",VLOOKUP(G3135,'Cross-Page Data'!$I$4:$J$19,2,FALSE),IF(VLOOKUP(H3135,'Cross-Page Data'!$D$4:$F$48,3,FALSE)="hydro",VLOOKUP(G3135,'Cross-Page Data'!$I$4:$J$19,2,FALSE),VLOOKUP(H3135,'Cross-Page Data'!$D$4:$F$48,3,FALSE)))))</f>
        <v/>
      </c>
      <c r="M3135" s="120">
        <f>IF(AND($P$2=FALSE,OR(F3135="Commercial NAICS Cogen",F3135="Industrial NAICS Cogen",F3135="NAICS-22 Cogen")),FALSE,IF(AND($P$3=FALSE,OR(F3135="Commercial NAICS Cogen",F3135="Commercial NAICS Non-Cogen",F3135="Industrial NAICS Cogen", F3135="industrial NAICS non-Cogen")),FALSE, TRUE))</f>
        <v/>
      </c>
    </row>
    <row r="3136">
      <c r="A3136" s="129" t="n">
        <v>55037</v>
      </c>
      <c r="B3136" s="130" t="inlineStr">
        <is>
          <t>Opryland USA</t>
        </is>
      </c>
      <c r="C3136" s="130" t="inlineStr">
        <is>
          <t>Gaylord Entertainment Co</t>
        </is>
      </c>
      <c r="D3136" s="129" t="n">
        <v>32487</v>
      </c>
      <c r="E3136" s="130" t="inlineStr">
        <is>
          <t>TN</t>
        </is>
      </c>
      <c r="F3136" s="130" t="inlineStr">
        <is>
          <t>Commercial NAICS Cogen</t>
        </is>
      </c>
      <c r="G3136" s="130" t="inlineStr">
        <is>
          <t>GT</t>
        </is>
      </c>
      <c r="H3136" s="130" t="inlineStr">
        <is>
          <t>NG</t>
        </is>
      </c>
      <c r="I3136" s="130" t="inlineStr">
        <is>
          <t>NG</t>
        </is>
      </c>
      <c r="J3136" s="131" t="n">
        <v>32472</v>
      </c>
      <c r="K3136" s="129" t="n">
        <v>2020</v>
      </c>
      <c r="L3136" s="120">
        <f>IF(VLOOKUP(H3136,'Cross-Page Data'!$D$4:$F$48,3,FALSE)="natural gas",VLOOKUP(G3136,'Cross-Page Data'!$I$4:$J$19,2,FALSE),IF(VLOOKUP(H3136,'Cross-Page Data'!$D$4:$F$48,3,FALSE)="solar",IF(G3136="PV","solar PV","solar thermal"),IF(VLOOKUP(H3136,'Cross-Page Data'!$D$4:$F$48,3,FALSE)="wind",VLOOKUP(G3136,'Cross-Page Data'!$I$4:$J$19,2,FALSE),IF(VLOOKUP(H3136,'Cross-Page Data'!$D$4:$F$48,3,FALSE)="hydro",VLOOKUP(G3136,'Cross-Page Data'!$I$4:$J$19,2,FALSE),VLOOKUP(H3136,'Cross-Page Data'!$D$4:$F$48,3,FALSE)))))</f>
        <v/>
      </c>
      <c r="M3136" s="120">
        <f>IF(AND($P$2=FALSE,OR(F3136="Commercial NAICS Cogen",F3136="Industrial NAICS Cogen",F3136="NAICS-22 Cogen")),FALSE,IF(AND($P$3=FALSE,OR(F3136="Commercial NAICS Cogen",F3136="Commercial NAICS Non-Cogen",F3136="Industrial NAICS Cogen", F3136="industrial NAICS non-Cogen")),FALSE, TRUE))</f>
        <v/>
      </c>
    </row>
    <row r="3137">
      <c r="A3137" s="129" t="n">
        <v>55040</v>
      </c>
      <c r="B3137" s="130" t="inlineStr">
        <is>
          <t>Mid-Georgia Cogeneration Facility</t>
        </is>
      </c>
      <c r="C3137" s="130" t="inlineStr">
        <is>
          <t>SEPG Operating Services, LLC MGC</t>
        </is>
      </c>
      <c r="D3137" s="129" t="n">
        <v>12564</v>
      </c>
      <c r="E3137" s="130" t="inlineStr">
        <is>
          <t>GA</t>
        </is>
      </c>
      <c r="F3137" s="130" t="inlineStr">
        <is>
          <t>NAICS-22 Cogen</t>
        </is>
      </c>
      <c r="G3137" s="130" t="inlineStr">
        <is>
          <t>CA</t>
        </is>
      </c>
      <c r="H3137" s="130" t="inlineStr">
        <is>
          <t>DFO</t>
        </is>
      </c>
      <c r="I3137" s="130" t="inlineStr">
        <is>
          <t>DFO</t>
        </is>
      </c>
      <c r="J3137" s="131" t="n">
        <v>40.619</v>
      </c>
      <c r="K3137" s="129" t="n">
        <v>2020</v>
      </c>
      <c r="L3137" s="120">
        <f>IF(VLOOKUP(H3137,'Cross-Page Data'!$D$4:$F$48,3,FALSE)="natural gas",VLOOKUP(G3137,'Cross-Page Data'!$I$4:$J$19,2,FALSE),IF(VLOOKUP(H3137,'Cross-Page Data'!$D$4:$F$48,3,FALSE)="solar",IF(G3137="PV","solar PV","solar thermal"),IF(VLOOKUP(H3137,'Cross-Page Data'!$D$4:$F$48,3,FALSE)="wind",VLOOKUP(G3137,'Cross-Page Data'!$I$4:$J$19,2,FALSE),IF(VLOOKUP(H3137,'Cross-Page Data'!$D$4:$F$48,3,FALSE)="hydro",VLOOKUP(G3137,'Cross-Page Data'!$I$4:$J$19,2,FALSE),VLOOKUP(H3137,'Cross-Page Data'!$D$4:$F$48,3,FALSE)))))</f>
        <v/>
      </c>
      <c r="M3137" s="120">
        <f>IF(AND($P$2=FALSE,OR(F3137="Commercial NAICS Cogen",F3137="Industrial NAICS Cogen",F3137="NAICS-22 Cogen")),FALSE,IF(AND($P$3=FALSE,OR(F3137="Commercial NAICS Cogen",F3137="Commercial NAICS Non-Cogen",F3137="Industrial NAICS Cogen", F3137="industrial NAICS non-Cogen")),FALSE, TRUE))</f>
        <v/>
      </c>
    </row>
    <row r="3138">
      <c r="A3138" s="129" t="n">
        <v>55040</v>
      </c>
      <c r="B3138" s="130" t="inlineStr">
        <is>
          <t>Mid-Georgia Cogeneration Facility</t>
        </is>
      </c>
      <c r="C3138" s="130" t="inlineStr">
        <is>
          <t>SEPG Operating Services, LLC MGC</t>
        </is>
      </c>
      <c r="D3138" s="129" t="n">
        <v>12564</v>
      </c>
      <c r="E3138" s="130" t="inlineStr">
        <is>
          <t>GA</t>
        </is>
      </c>
      <c r="F3138" s="130" t="inlineStr">
        <is>
          <t>NAICS-22 Cogen</t>
        </is>
      </c>
      <c r="G3138" s="130" t="inlineStr">
        <is>
          <t>CA</t>
        </is>
      </c>
      <c r="H3138" s="130" t="inlineStr">
        <is>
          <t>NG</t>
        </is>
      </c>
      <c r="I3138" s="130" t="inlineStr">
        <is>
          <t>NG</t>
        </is>
      </c>
      <c r="J3138" s="131" t="n">
        <v>42441.381</v>
      </c>
      <c r="K3138" s="129" t="n">
        <v>2020</v>
      </c>
      <c r="L3138" s="120">
        <f>IF(VLOOKUP(H3138,'Cross-Page Data'!$D$4:$F$48,3,FALSE)="natural gas",VLOOKUP(G3138,'Cross-Page Data'!$I$4:$J$19,2,FALSE),IF(VLOOKUP(H3138,'Cross-Page Data'!$D$4:$F$48,3,FALSE)="solar",IF(G3138="PV","solar PV","solar thermal"),IF(VLOOKUP(H3138,'Cross-Page Data'!$D$4:$F$48,3,FALSE)="wind",VLOOKUP(G3138,'Cross-Page Data'!$I$4:$J$19,2,FALSE),IF(VLOOKUP(H3138,'Cross-Page Data'!$D$4:$F$48,3,FALSE)="hydro",VLOOKUP(G3138,'Cross-Page Data'!$I$4:$J$19,2,FALSE),VLOOKUP(H3138,'Cross-Page Data'!$D$4:$F$48,3,FALSE)))))</f>
        <v/>
      </c>
      <c r="M3138" s="120">
        <f>IF(AND($P$2=FALSE,OR(F3138="Commercial NAICS Cogen",F3138="Industrial NAICS Cogen",F3138="NAICS-22 Cogen")),FALSE,IF(AND($P$3=FALSE,OR(F3138="Commercial NAICS Cogen",F3138="Commercial NAICS Non-Cogen",F3138="Industrial NAICS Cogen", F3138="industrial NAICS non-Cogen")),FALSE, TRUE))</f>
        <v/>
      </c>
    </row>
    <row r="3139">
      <c r="A3139" s="129" t="n">
        <v>55040</v>
      </c>
      <c r="B3139" s="130" t="inlineStr">
        <is>
          <t>Mid-Georgia Cogeneration Facility</t>
        </is>
      </c>
      <c r="C3139" s="130" t="inlineStr">
        <is>
          <t>SEPG Operating Services, LLC MGC</t>
        </is>
      </c>
      <c r="D3139" s="129" t="n">
        <v>12564</v>
      </c>
      <c r="E3139" s="130" t="inlineStr">
        <is>
          <t>GA</t>
        </is>
      </c>
      <c r="F3139" s="130" t="inlineStr">
        <is>
          <t>NAICS-22 Cogen</t>
        </is>
      </c>
      <c r="G3139" s="130" t="inlineStr">
        <is>
          <t>CT</t>
        </is>
      </c>
      <c r="H3139" s="130" t="inlineStr">
        <is>
          <t>DFO</t>
        </is>
      </c>
      <c r="I3139" s="130" t="inlineStr">
        <is>
          <t>DFO</t>
        </is>
      </c>
      <c r="J3139" s="131" t="n">
        <v>384.206</v>
      </c>
      <c r="K3139" s="129" t="n">
        <v>2020</v>
      </c>
      <c r="L3139" s="120">
        <f>IF(VLOOKUP(H3139,'Cross-Page Data'!$D$4:$F$48,3,FALSE)="natural gas",VLOOKUP(G3139,'Cross-Page Data'!$I$4:$J$19,2,FALSE),IF(VLOOKUP(H3139,'Cross-Page Data'!$D$4:$F$48,3,FALSE)="solar",IF(G3139="PV","solar PV","solar thermal"),IF(VLOOKUP(H3139,'Cross-Page Data'!$D$4:$F$48,3,FALSE)="wind",VLOOKUP(G3139,'Cross-Page Data'!$I$4:$J$19,2,FALSE),IF(VLOOKUP(H3139,'Cross-Page Data'!$D$4:$F$48,3,FALSE)="hydro",VLOOKUP(G3139,'Cross-Page Data'!$I$4:$J$19,2,FALSE),VLOOKUP(H3139,'Cross-Page Data'!$D$4:$F$48,3,FALSE)))))</f>
        <v/>
      </c>
      <c r="M3139" s="120">
        <f>IF(AND($P$2=FALSE,OR(F3139="Commercial NAICS Cogen",F3139="Industrial NAICS Cogen",F3139="NAICS-22 Cogen")),FALSE,IF(AND($P$3=FALSE,OR(F3139="Commercial NAICS Cogen",F3139="Commercial NAICS Non-Cogen",F3139="Industrial NAICS Cogen", F3139="industrial NAICS non-Cogen")),FALSE, TRUE))</f>
        <v/>
      </c>
    </row>
    <row r="3140">
      <c r="A3140" s="129" t="n">
        <v>55040</v>
      </c>
      <c r="B3140" s="130" t="inlineStr">
        <is>
          <t>Mid-Georgia Cogeneration Facility</t>
        </is>
      </c>
      <c r="C3140" s="130" t="inlineStr">
        <is>
          <t>SEPG Operating Services, LLC MGC</t>
        </is>
      </c>
      <c r="D3140" s="129" t="n">
        <v>12564</v>
      </c>
      <c r="E3140" s="130" t="inlineStr">
        <is>
          <t>GA</t>
        </is>
      </c>
      <c r="F3140" s="130" t="inlineStr">
        <is>
          <t>NAICS-22 Cogen</t>
        </is>
      </c>
      <c r="G3140" s="130" t="inlineStr">
        <is>
          <t>CT</t>
        </is>
      </c>
      <c r="H3140" s="130" t="inlineStr">
        <is>
          <t>NG</t>
        </is>
      </c>
      <c r="I3140" s="130" t="inlineStr">
        <is>
          <t>NG</t>
        </is>
      </c>
      <c r="J3140" s="131" t="n">
        <v>95900.79399999999</v>
      </c>
      <c r="K3140" s="129" t="n">
        <v>2020</v>
      </c>
      <c r="L3140" s="120">
        <f>IF(VLOOKUP(H3140,'Cross-Page Data'!$D$4:$F$48,3,FALSE)="natural gas",VLOOKUP(G3140,'Cross-Page Data'!$I$4:$J$19,2,FALSE),IF(VLOOKUP(H3140,'Cross-Page Data'!$D$4:$F$48,3,FALSE)="solar",IF(G3140="PV","solar PV","solar thermal"),IF(VLOOKUP(H3140,'Cross-Page Data'!$D$4:$F$48,3,FALSE)="wind",VLOOKUP(G3140,'Cross-Page Data'!$I$4:$J$19,2,FALSE),IF(VLOOKUP(H3140,'Cross-Page Data'!$D$4:$F$48,3,FALSE)="hydro",VLOOKUP(G3140,'Cross-Page Data'!$I$4:$J$19,2,FALSE),VLOOKUP(H3140,'Cross-Page Data'!$D$4:$F$48,3,FALSE)))))</f>
        <v/>
      </c>
      <c r="M3140" s="120">
        <f>IF(AND($P$2=FALSE,OR(F3140="Commercial NAICS Cogen",F3140="Industrial NAICS Cogen",F3140="NAICS-22 Cogen")),FALSE,IF(AND($P$3=FALSE,OR(F3140="Commercial NAICS Cogen",F3140="Commercial NAICS Non-Cogen",F3140="Industrial NAICS Cogen", F3140="industrial NAICS non-Cogen")),FALSE, TRUE))</f>
        <v/>
      </c>
    </row>
    <row r="3141">
      <c r="A3141" s="129" t="n">
        <v>55042</v>
      </c>
      <c r="B3141" s="130" t="inlineStr">
        <is>
          <t>Bridgeport Energy Project</t>
        </is>
      </c>
      <c r="C3141" s="130" t="inlineStr">
        <is>
          <t>Bridgeport Energy LLC</t>
        </is>
      </c>
      <c r="D3141" s="129" t="n">
        <v>2232</v>
      </c>
      <c r="E3141" s="130" t="inlineStr">
        <is>
          <t>CT</t>
        </is>
      </c>
      <c r="F3141" s="130" t="inlineStr">
        <is>
          <t>NAICS-22 Non-Cogen</t>
        </is>
      </c>
      <c r="G3141" s="130" t="inlineStr">
        <is>
          <t>CA</t>
        </is>
      </c>
      <c r="H3141" s="130" t="inlineStr">
        <is>
          <t>NG</t>
        </is>
      </c>
      <c r="I3141" s="130" t="inlineStr">
        <is>
          <t>NG</t>
        </is>
      </c>
      <c r="J3141" s="131" t="n">
        <v>669387</v>
      </c>
      <c r="K3141" s="129" t="n">
        <v>2020</v>
      </c>
      <c r="L3141" s="120">
        <f>IF(VLOOKUP(H3141,'Cross-Page Data'!$D$4:$F$48,3,FALSE)="natural gas",VLOOKUP(G3141,'Cross-Page Data'!$I$4:$J$19,2,FALSE),IF(VLOOKUP(H3141,'Cross-Page Data'!$D$4:$F$48,3,FALSE)="solar",IF(G3141="PV","solar PV","solar thermal"),IF(VLOOKUP(H3141,'Cross-Page Data'!$D$4:$F$48,3,FALSE)="wind",VLOOKUP(G3141,'Cross-Page Data'!$I$4:$J$19,2,FALSE),IF(VLOOKUP(H3141,'Cross-Page Data'!$D$4:$F$48,3,FALSE)="hydro",VLOOKUP(G3141,'Cross-Page Data'!$I$4:$J$19,2,FALSE),VLOOKUP(H3141,'Cross-Page Data'!$D$4:$F$48,3,FALSE)))))</f>
        <v/>
      </c>
      <c r="M3141" s="120">
        <f>IF(AND($P$2=FALSE,OR(F3141="Commercial NAICS Cogen",F3141="Industrial NAICS Cogen",F3141="NAICS-22 Cogen")),FALSE,IF(AND($P$3=FALSE,OR(F3141="Commercial NAICS Cogen",F3141="Commercial NAICS Non-Cogen",F3141="Industrial NAICS Cogen", F3141="industrial NAICS non-Cogen")),FALSE, TRUE))</f>
        <v/>
      </c>
    </row>
    <row r="3142">
      <c r="A3142" s="129" t="n">
        <v>55042</v>
      </c>
      <c r="B3142" s="130" t="inlineStr">
        <is>
          <t>Bridgeport Energy Project</t>
        </is>
      </c>
      <c r="C3142" s="130" t="inlineStr">
        <is>
          <t>Bridgeport Energy LLC</t>
        </is>
      </c>
      <c r="D3142" s="129" t="n">
        <v>2232</v>
      </c>
      <c r="E3142" s="130" t="inlineStr">
        <is>
          <t>CT</t>
        </is>
      </c>
      <c r="F3142" s="130" t="inlineStr">
        <is>
          <t>NAICS-22 Non-Cogen</t>
        </is>
      </c>
      <c r="G3142" s="130" t="inlineStr">
        <is>
          <t>CT</t>
        </is>
      </c>
      <c r="H3142" s="130" t="inlineStr">
        <is>
          <t>NG</t>
        </is>
      </c>
      <c r="I3142" s="130" t="inlineStr">
        <is>
          <t>NG</t>
        </is>
      </c>
      <c r="J3142" s="131" t="n">
        <v>1253853</v>
      </c>
      <c r="K3142" s="129" t="n">
        <v>2020</v>
      </c>
      <c r="L3142" s="120">
        <f>IF(VLOOKUP(H3142,'Cross-Page Data'!$D$4:$F$48,3,FALSE)="natural gas",VLOOKUP(G3142,'Cross-Page Data'!$I$4:$J$19,2,FALSE),IF(VLOOKUP(H3142,'Cross-Page Data'!$D$4:$F$48,3,FALSE)="solar",IF(G3142="PV","solar PV","solar thermal"),IF(VLOOKUP(H3142,'Cross-Page Data'!$D$4:$F$48,3,FALSE)="wind",VLOOKUP(G3142,'Cross-Page Data'!$I$4:$J$19,2,FALSE),IF(VLOOKUP(H3142,'Cross-Page Data'!$D$4:$F$48,3,FALSE)="hydro",VLOOKUP(G3142,'Cross-Page Data'!$I$4:$J$19,2,FALSE),VLOOKUP(H3142,'Cross-Page Data'!$D$4:$F$48,3,FALSE)))))</f>
        <v/>
      </c>
      <c r="M3142" s="120">
        <f>IF(AND($P$2=FALSE,OR(F3142="Commercial NAICS Cogen",F3142="Industrial NAICS Cogen",F3142="NAICS-22 Cogen")),FALSE,IF(AND($P$3=FALSE,OR(F3142="Commercial NAICS Cogen",F3142="Commercial NAICS Non-Cogen",F3142="Industrial NAICS Cogen", F3142="industrial NAICS non-Cogen")),FALSE, TRUE))</f>
        <v/>
      </c>
    </row>
    <row r="3143">
      <c r="A3143" s="129" t="n">
        <v>55047</v>
      </c>
      <c r="B3143" s="130" t="inlineStr">
        <is>
          <t>Pasadena Cogeneration</t>
        </is>
      </c>
      <c r="C3143" s="130" t="inlineStr">
        <is>
          <t>Pasadena Cogeneration LP</t>
        </is>
      </c>
      <c r="D3143" s="129" t="n">
        <v>11059</v>
      </c>
      <c r="E3143" s="130" t="inlineStr">
        <is>
          <t>TX</t>
        </is>
      </c>
      <c r="F3143" s="130" t="inlineStr">
        <is>
          <t>NAICS-22 Cogen</t>
        </is>
      </c>
      <c r="G3143" s="130" t="inlineStr">
        <is>
          <t>CA</t>
        </is>
      </c>
      <c r="H3143" s="130" t="inlineStr">
        <is>
          <t>NG</t>
        </is>
      </c>
      <c r="I3143" s="130" t="inlineStr">
        <is>
          <t>NG</t>
        </is>
      </c>
      <c r="J3143" s="131" t="n">
        <v>1261518</v>
      </c>
      <c r="K3143" s="129" t="n">
        <v>2020</v>
      </c>
      <c r="L3143" s="120">
        <f>IF(VLOOKUP(H3143,'Cross-Page Data'!$D$4:$F$48,3,FALSE)="natural gas",VLOOKUP(G3143,'Cross-Page Data'!$I$4:$J$19,2,FALSE),IF(VLOOKUP(H3143,'Cross-Page Data'!$D$4:$F$48,3,FALSE)="solar",IF(G3143="PV","solar PV","solar thermal"),IF(VLOOKUP(H3143,'Cross-Page Data'!$D$4:$F$48,3,FALSE)="wind",VLOOKUP(G3143,'Cross-Page Data'!$I$4:$J$19,2,FALSE),IF(VLOOKUP(H3143,'Cross-Page Data'!$D$4:$F$48,3,FALSE)="hydro",VLOOKUP(G3143,'Cross-Page Data'!$I$4:$J$19,2,FALSE),VLOOKUP(H3143,'Cross-Page Data'!$D$4:$F$48,3,FALSE)))))</f>
        <v/>
      </c>
      <c r="M3143" s="120">
        <f>IF(AND($P$2=FALSE,OR(F3143="Commercial NAICS Cogen",F3143="Industrial NAICS Cogen",F3143="NAICS-22 Cogen")),FALSE,IF(AND($P$3=FALSE,OR(F3143="Commercial NAICS Cogen",F3143="Commercial NAICS Non-Cogen",F3143="Industrial NAICS Cogen", F3143="industrial NAICS non-Cogen")),FALSE, TRUE))</f>
        <v/>
      </c>
    </row>
    <row r="3144">
      <c r="A3144" s="129" t="n">
        <v>55047</v>
      </c>
      <c r="B3144" s="130" t="inlineStr">
        <is>
          <t>Pasadena Cogeneration</t>
        </is>
      </c>
      <c r="C3144" s="130" t="inlineStr">
        <is>
          <t>Pasadena Cogeneration LP</t>
        </is>
      </c>
      <c r="D3144" s="129" t="n">
        <v>11059</v>
      </c>
      <c r="E3144" s="130" t="inlineStr">
        <is>
          <t>TX</t>
        </is>
      </c>
      <c r="F3144" s="130" t="inlineStr">
        <is>
          <t>NAICS-22 Cogen</t>
        </is>
      </c>
      <c r="G3144" s="130" t="inlineStr">
        <is>
          <t>CT</t>
        </is>
      </c>
      <c r="H3144" s="130" t="inlineStr">
        <is>
          <t>NG</t>
        </is>
      </c>
      <c r="I3144" s="130" t="inlineStr">
        <is>
          <t>NG</t>
        </is>
      </c>
      <c r="J3144" s="131" t="n">
        <v>2560262</v>
      </c>
      <c r="K3144" s="129" t="n">
        <v>2020</v>
      </c>
      <c r="L3144" s="120">
        <f>IF(VLOOKUP(H3144,'Cross-Page Data'!$D$4:$F$48,3,FALSE)="natural gas",VLOOKUP(G3144,'Cross-Page Data'!$I$4:$J$19,2,FALSE),IF(VLOOKUP(H3144,'Cross-Page Data'!$D$4:$F$48,3,FALSE)="solar",IF(G3144="PV","solar PV","solar thermal"),IF(VLOOKUP(H3144,'Cross-Page Data'!$D$4:$F$48,3,FALSE)="wind",VLOOKUP(G3144,'Cross-Page Data'!$I$4:$J$19,2,FALSE),IF(VLOOKUP(H3144,'Cross-Page Data'!$D$4:$F$48,3,FALSE)="hydro",VLOOKUP(G3144,'Cross-Page Data'!$I$4:$J$19,2,FALSE),VLOOKUP(H3144,'Cross-Page Data'!$D$4:$F$48,3,FALSE)))))</f>
        <v/>
      </c>
      <c r="M3144" s="120">
        <f>IF(AND($P$2=FALSE,OR(F3144="Commercial NAICS Cogen",F3144="Industrial NAICS Cogen",F3144="NAICS-22 Cogen")),FALSE,IF(AND($P$3=FALSE,OR(F3144="Commercial NAICS Cogen",F3144="Commercial NAICS Non-Cogen",F3144="Industrial NAICS Cogen", F3144="industrial NAICS non-Cogen")),FALSE, TRUE))</f>
        <v/>
      </c>
    </row>
    <row r="3145">
      <c r="A3145" s="129" t="n">
        <v>55051</v>
      </c>
      <c r="B3145" s="130" t="inlineStr">
        <is>
          <t>Axiall Plaquemine</t>
        </is>
      </c>
      <c r="C3145" s="130" t="inlineStr">
        <is>
          <t>Axiall Corp</t>
        </is>
      </c>
      <c r="D3145" s="129" t="n">
        <v>7191</v>
      </c>
      <c r="E3145" s="130" t="inlineStr">
        <is>
          <t>LA</t>
        </is>
      </c>
      <c r="F3145" s="130" t="inlineStr">
        <is>
          <t>Industrial NAICS Cogen</t>
        </is>
      </c>
      <c r="G3145" s="130" t="inlineStr">
        <is>
          <t>GT</t>
        </is>
      </c>
      <c r="H3145" s="130" t="inlineStr">
        <is>
          <t>NG</t>
        </is>
      </c>
      <c r="I3145" s="130" t="inlineStr">
        <is>
          <t>NG</t>
        </is>
      </c>
      <c r="J3145" s="131" t="n">
        <v>1541167.6</v>
      </c>
      <c r="K3145" s="129" t="n">
        <v>2020</v>
      </c>
      <c r="L3145" s="120">
        <f>IF(VLOOKUP(H3145,'Cross-Page Data'!$D$4:$F$48,3,FALSE)="natural gas",VLOOKUP(G3145,'Cross-Page Data'!$I$4:$J$19,2,FALSE),IF(VLOOKUP(H3145,'Cross-Page Data'!$D$4:$F$48,3,FALSE)="solar",IF(G3145="PV","solar PV","solar thermal"),IF(VLOOKUP(H3145,'Cross-Page Data'!$D$4:$F$48,3,FALSE)="wind",VLOOKUP(G3145,'Cross-Page Data'!$I$4:$J$19,2,FALSE),IF(VLOOKUP(H3145,'Cross-Page Data'!$D$4:$F$48,3,FALSE)="hydro",VLOOKUP(G3145,'Cross-Page Data'!$I$4:$J$19,2,FALSE),VLOOKUP(H3145,'Cross-Page Data'!$D$4:$F$48,3,FALSE)))))</f>
        <v/>
      </c>
      <c r="M3145" s="120">
        <f>IF(AND($P$2=FALSE,OR(F3145="Commercial NAICS Cogen",F3145="Industrial NAICS Cogen",F3145="NAICS-22 Cogen")),FALSE,IF(AND($P$3=FALSE,OR(F3145="Commercial NAICS Cogen",F3145="Commercial NAICS Non-Cogen",F3145="Industrial NAICS Cogen", F3145="industrial NAICS non-Cogen")),FALSE, TRUE))</f>
        <v/>
      </c>
    </row>
    <row r="3146">
      <c r="A3146" s="129" t="n">
        <v>55051</v>
      </c>
      <c r="B3146" s="130" t="inlineStr">
        <is>
          <t>Axiall Plaquemine</t>
        </is>
      </c>
      <c r="C3146" s="130" t="inlineStr">
        <is>
          <t>Axiall Corp</t>
        </is>
      </c>
      <c r="D3146" s="129" t="n">
        <v>7191</v>
      </c>
      <c r="E3146" s="130" t="inlineStr">
        <is>
          <t>LA</t>
        </is>
      </c>
      <c r="F3146" s="130" t="inlineStr">
        <is>
          <t>Industrial NAICS Cogen</t>
        </is>
      </c>
      <c r="G3146" s="130" t="inlineStr">
        <is>
          <t>GT</t>
        </is>
      </c>
      <c r="H3146" s="130" t="inlineStr">
        <is>
          <t>OG</t>
        </is>
      </c>
      <c r="I3146" s="130" t="inlineStr">
        <is>
          <t>OOG</t>
        </is>
      </c>
      <c r="J3146" s="131" t="n">
        <v>54920.39</v>
      </c>
      <c r="K3146" s="129" t="n">
        <v>2020</v>
      </c>
      <c r="L3146" s="120">
        <f>IF(VLOOKUP(H3146,'Cross-Page Data'!$D$4:$F$48,3,FALSE)="natural gas",VLOOKUP(G3146,'Cross-Page Data'!$I$4:$J$19,2,FALSE),IF(VLOOKUP(H3146,'Cross-Page Data'!$D$4:$F$48,3,FALSE)="solar",IF(G3146="PV","solar PV","solar thermal"),IF(VLOOKUP(H3146,'Cross-Page Data'!$D$4:$F$48,3,FALSE)="wind",VLOOKUP(G3146,'Cross-Page Data'!$I$4:$J$19,2,FALSE),IF(VLOOKUP(H3146,'Cross-Page Data'!$D$4:$F$48,3,FALSE)="hydro",VLOOKUP(G3146,'Cross-Page Data'!$I$4:$J$19,2,FALSE),VLOOKUP(H3146,'Cross-Page Data'!$D$4:$F$48,3,FALSE)))))</f>
        <v/>
      </c>
      <c r="M3146" s="120">
        <f>IF(AND($P$2=FALSE,OR(F3146="Commercial NAICS Cogen",F3146="Industrial NAICS Cogen",F3146="NAICS-22 Cogen")),FALSE,IF(AND($P$3=FALSE,OR(F3146="Commercial NAICS Cogen",F3146="Commercial NAICS Non-Cogen",F3146="Industrial NAICS Cogen", F3146="industrial NAICS non-Cogen")),FALSE, TRUE))</f>
        <v/>
      </c>
    </row>
    <row r="3147">
      <c r="A3147" s="129" t="n">
        <v>55061</v>
      </c>
      <c r="B3147" s="130" t="inlineStr">
        <is>
          <t>Tenaska Georgia Generation Facility</t>
        </is>
      </c>
      <c r="C3147" s="130" t="inlineStr">
        <is>
          <t>Tenaska Georgia Partners LP</t>
        </is>
      </c>
      <c r="D3147" s="129" t="n">
        <v>18535</v>
      </c>
      <c r="E3147" s="130" t="inlineStr">
        <is>
          <t>GA</t>
        </is>
      </c>
      <c r="F3147" s="130" t="inlineStr">
        <is>
          <t>NAICS-22 Non-Cogen</t>
        </is>
      </c>
      <c r="G3147" s="130" t="inlineStr">
        <is>
          <t>GT</t>
        </is>
      </c>
      <c r="H3147" s="130" t="inlineStr">
        <is>
          <t>DFO</t>
        </is>
      </c>
      <c r="I3147" s="130" t="inlineStr">
        <is>
          <t>DFO</t>
        </is>
      </c>
      <c r="J3147" s="131" t="n">
        <v>213</v>
      </c>
      <c r="K3147" s="129" t="n">
        <v>2020</v>
      </c>
      <c r="L3147" s="120">
        <f>IF(VLOOKUP(H3147,'Cross-Page Data'!$D$4:$F$48,3,FALSE)="natural gas",VLOOKUP(G3147,'Cross-Page Data'!$I$4:$J$19,2,FALSE),IF(VLOOKUP(H3147,'Cross-Page Data'!$D$4:$F$48,3,FALSE)="solar",IF(G3147="PV","solar PV","solar thermal"),IF(VLOOKUP(H3147,'Cross-Page Data'!$D$4:$F$48,3,FALSE)="wind",VLOOKUP(G3147,'Cross-Page Data'!$I$4:$J$19,2,FALSE),IF(VLOOKUP(H3147,'Cross-Page Data'!$D$4:$F$48,3,FALSE)="hydro",VLOOKUP(G3147,'Cross-Page Data'!$I$4:$J$19,2,FALSE),VLOOKUP(H3147,'Cross-Page Data'!$D$4:$F$48,3,FALSE)))))</f>
        <v/>
      </c>
      <c r="M3147" s="120">
        <f>IF(AND($P$2=FALSE,OR(F3147="Commercial NAICS Cogen",F3147="Industrial NAICS Cogen",F3147="NAICS-22 Cogen")),FALSE,IF(AND($P$3=FALSE,OR(F3147="Commercial NAICS Cogen",F3147="Commercial NAICS Non-Cogen",F3147="Industrial NAICS Cogen", F3147="industrial NAICS non-Cogen")),FALSE, TRUE))</f>
        <v/>
      </c>
    </row>
    <row r="3148">
      <c r="A3148" s="129" t="n">
        <v>55061</v>
      </c>
      <c r="B3148" s="130" t="inlineStr">
        <is>
          <t>Tenaska Georgia Generation Facility</t>
        </is>
      </c>
      <c r="C3148" s="130" t="inlineStr">
        <is>
          <t>Tenaska Georgia Partners LP</t>
        </is>
      </c>
      <c r="D3148" s="129" t="n">
        <v>18535</v>
      </c>
      <c r="E3148" s="130" t="inlineStr">
        <is>
          <t>GA</t>
        </is>
      </c>
      <c r="F3148" s="130" t="inlineStr">
        <is>
          <t>NAICS-22 Non-Cogen</t>
        </is>
      </c>
      <c r="G3148" s="130" t="inlineStr">
        <is>
          <t>GT</t>
        </is>
      </c>
      <c r="H3148" s="130" t="inlineStr">
        <is>
          <t>NG</t>
        </is>
      </c>
      <c r="I3148" s="130" t="inlineStr">
        <is>
          <t>NG</t>
        </is>
      </c>
      <c r="J3148" s="131" t="n">
        <v>73890</v>
      </c>
      <c r="K3148" s="129" t="n">
        <v>2020</v>
      </c>
      <c r="L3148" s="120">
        <f>IF(VLOOKUP(H3148,'Cross-Page Data'!$D$4:$F$48,3,FALSE)="natural gas",VLOOKUP(G3148,'Cross-Page Data'!$I$4:$J$19,2,FALSE),IF(VLOOKUP(H3148,'Cross-Page Data'!$D$4:$F$48,3,FALSE)="solar",IF(G3148="PV","solar PV","solar thermal"),IF(VLOOKUP(H3148,'Cross-Page Data'!$D$4:$F$48,3,FALSE)="wind",VLOOKUP(G3148,'Cross-Page Data'!$I$4:$J$19,2,FALSE),IF(VLOOKUP(H3148,'Cross-Page Data'!$D$4:$F$48,3,FALSE)="hydro",VLOOKUP(G3148,'Cross-Page Data'!$I$4:$J$19,2,FALSE),VLOOKUP(H3148,'Cross-Page Data'!$D$4:$F$48,3,FALSE)))))</f>
        <v/>
      </c>
      <c r="M3148" s="120">
        <f>IF(AND($P$2=FALSE,OR(F3148="Commercial NAICS Cogen",F3148="Industrial NAICS Cogen",F3148="NAICS-22 Cogen")),FALSE,IF(AND($P$3=FALSE,OR(F3148="Commercial NAICS Cogen",F3148="Commercial NAICS Non-Cogen",F3148="Industrial NAICS Cogen", F3148="industrial NAICS non-Cogen")),FALSE, TRUE))</f>
        <v/>
      </c>
    </row>
    <row r="3149">
      <c r="A3149" s="129" t="n">
        <v>55062</v>
      </c>
      <c r="B3149" s="130" t="inlineStr">
        <is>
          <t>Tenaska Frontier Generation Station</t>
        </is>
      </c>
      <c r="C3149" s="130" t="inlineStr">
        <is>
          <t>Tenaska Frontier Partners Ltd</t>
        </is>
      </c>
      <c r="D3149" s="129" t="n">
        <v>18611</v>
      </c>
      <c r="E3149" s="130" t="inlineStr">
        <is>
          <t>TX</t>
        </is>
      </c>
      <c r="F3149" s="130" t="inlineStr">
        <is>
          <t>NAICS-22 Non-Cogen</t>
        </is>
      </c>
      <c r="G3149" s="130" t="inlineStr">
        <is>
          <t>CA</t>
        </is>
      </c>
      <c r="H3149" s="130" t="inlineStr">
        <is>
          <t>DFO</t>
        </is>
      </c>
      <c r="I3149" s="130" t="inlineStr">
        <is>
          <t>DFO</t>
        </is>
      </c>
      <c r="J3149" s="131" t="n">
        <v>0</v>
      </c>
      <c r="K3149" s="129" t="n">
        <v>2020</v>
      </c>
      <c r="L3149" s="120">
        <f>IF(VLOOKUP(H3149,'Cross-Page Data'!$D$4:$F$48,3,FALSE)="natural gas",VLOOKUP(G3149,'Cross-Page Data'!$I$4:$J$19,2,FALSE),IF(VLOOKUP(H3149,'Cross-Page Data'!$D$4:$F$48,3,FALSE)="solar",IF(G3149="PV","solar PV","solar thermal"),IF(VLOOKUP(H3149,'Cross-Page Data'!$D$4:$F$48,3,FALSE)="wind",VLOOKUP(G3149,'Cross-Page Data'!$I$4:$J$19,2,FALSE),IF(VLOOKUP(H3149,'Cross-Page Data'!$D$4:$F$48,3,FALSE)="hydro",VLOOKUP(G3149,'Cross-Page Data'!$I$4:$J$19,2,FALSE),VLOOKUP(H3149,'Cross-Page Data'!$D$4:$F$48,3,FALSE)))))</f>
        <v/>
      </c>
      <c r="M3149" s="120">
        <f>IF(AND($P$2=FALSE,OR(F3149="Commercial NAICS Cogen",F3149="Industrial NAICS Cogen",F3149="NAICS-22 Cogen")),FALSE,IF(AND($P$3=FALSE,OR(F3149="Commercial NAICS Cogen",F3149="Commercial NAICS Non-Cogen",F3149="Industrial NAICS Cogen", F3149="industrial NAICS non-Cogen")),FALSE, TRUE))</f>
        <v/>
      </c>
    </row>
    <row r="3150">
      <c r="A3150" s="129" t="n">
        <v>55062</v>
      </c>
      <c r="B3150" s="130" t="inlineStr">
        <is>
          <t>Tenaska Frontier Generation Station</t>
        </is>
      </c>
      <c r="C3150" s="130" t="inlineStr">
        <is>
          <t>Tenaska Frontier Partners Ltd</t>
        </is>
      </c>
      <c r="D3150" s="129" t="n">
        <v>18611</v>
      </c>
      <c r="E3150" s="130" t="inlineStr">
        <is>
          <t>TX</t>
        </is>
      </c>
      <c r="F3150" s="130" t="inlineStr">
        <is>
          <t>NAICS-22 Non-Cogen</t>
        </is>
      </c>
      <c r="G3150" s="130" t="inlineStr">
        <is>
          <t>CA</t>
        </is>
      </c>
      <c r="H3150" s="130" t="inlineStr">
        <is>
          <t>NG</t>
        </is>
      </c>
      <c r="I3150" s="130" t="inlineStr">
        <is>
          <t>NG</t>
        </is>
      </c>
      <c r="J3150" s="131" t="n">
        <v>1542621</v>
      </c>
      <c r="K3150" s="129" t="n">
        <v>2020</v>
      </c>
      <c r="L3150" s="120">
        <f>IF(VLOOKUP(H3150,'Cross-Page Data'!$D$4:$F$48,3,FALSE)="natural gas",VLOOKUP(G3150,'Cross-Page Data'!$I$4:$J$19,2,FALSE),IF(VLOOKUP(H3150,'Cross-Page Data'!$D$4:$F$48,3,FALSE)="solar",IF(G3150="PV","solar PV","solar thermal"),IF(VLOOKUP(H3150,'Cross-Page Data'!$D$4:$F$48,3,FALSE)="wind",VLOOKUP(G3150,'Cross-Page Data'!$I$4:$J$19,2,FALSE),IF(VLOOKUP(H3150,'Cross-Page Data'!$D$4:$F$48,3,FALSE)="hydro",VLOOKUP(G3150,'Cross-Page Data'!$I$4:$J$19,2,FALSE),VLOOKUP(H3150,'Cross-Page Data'!$D$4:$F$48,3,FALSE)))))</f>
        <v/>
      </c>
      <c r="M3150" s="120">
        <f>IF(AND($P$2=FALSE,OR(F3150="Commercial NAICS Cogen",F3150="Industrial NAICS Cogen",F3150="NAICS-22 Cogen")),FALSE,IF(AND($P$3=FALSE,OR(F3150="Commercial NAICS Cogen",F3150="Commercial NAICS Non-Cogen",F3150="Industrial NAICS Cogen", F3150="industrial NAICS non-Cogen")),FALSE, TRUE))</f>
        <v/>
      </c>
    </row>
    <row r="3151">
      <c r="A3151" s="129" t="n">
        <v>55062</v>
      </c>
      <c r="B3151" s="130" t="inlineStr">
        <is>
          <t>Tenaska Frontier Generation Station</t>
        </is>
      </c>
      <c r="C3151" s="130" t="inlineStr">
        <is>
          <t>Tenaska Frontier Partners Ltd</t>
        </is>
      </c>
      <c r="D3151" s="129" t="n">
        <v>18611</v>
      </c>
      <c r="E3151" s="130" t="inlineStr">
        <is>
          <t>TX</t>
        </is>
      </c>
      <c r="F3151" s="130" t="inlineStr">
        <is>
          <t>NAICS-22 Non-Cogen</t>
        </is>
      </c>
      <c r="G3151" s="130" t="inlineStr">
        <is>
          <t>CT</t>
        </is>
      </c>
      <c r="H3151" s="130" t="inlineStr">
        <is>
          <t>DFO</t>
        </is>
      </c>
      <c r="I3151" s="130" t="inlineStr">
        <is>
          <t>DFO</t>
        </is>
      </c>
      <c r="J3151" s="131" t="n">
        <v>0</v>
      </c>
      <c r="K3151" s="129" t="n">
        <v>2020</v>
      </c>
      <c r="L3151" s="120">
        <f>IF(VLOOKUP(H3151,'Cross-Page Data'!$D$4:$F$48,3,FALSE)="natural gas",VLOOKUP(G3151,'Cross-Page Data'!$I$4:$J$19,2,FALSE),IF(VLOOKUP(H3151,'Cross-Page Data'!$D$4:$F$48,3,FALSE)="solar",IF(G3151="PV","solar PV","solar thermal"),IF(VLOOKUP(H3151,'Cross-Page Data'!$D$4:$F$48,3,FALSE)="wind",VLOOKUP(G3151,'Cross-Page Data'!$I$4:$J$19,2,FALSE),IF(VLOOKUP(H3151,'Cross-Page Data'!$D$4:$F$48,3,FALSE)="hydro",VLOOKUP(G3151,'Cross-Page Data'!$I$4:$J$19,2,FALSE),VLOOKUP(H3151,'Cross-Page Data'!$D$4:$F$48,3,FALSE)))))</f>
        <v/>
      </c>
      <c r="M3151" s="120">
        <f>IF(AND($P$2=FALSE,OR(F3151="Commercial NAICS Cogen",F3151="Industrial NAICS Cogen",F3151="NAICS-22 Cogen")),FALSE,IF(AND($P$3=FALSE,OR(F3151="Commercial NAICS Cogen",F3151="Commercial NAICS Non-Cogen",F3151="Industrial NAICS Cogen", F3151="industrial NAICS non-Cogen")),FALSE, TRUE))</f>
        <v/>
      </c>
    </row>
    <row r="3152">
      <c r="A3152" s="129" t="n">
        <v>55062</v>
      </c>
      <c r="B3152" s="130" t="inlineStr">
        <is>
          <t>Tenaska Frontier Generation Station</t>
        </is>
      </c>
      <c r="C3152" s="130" t="inlineStr">
        <is>
          <t>Tenaska Frontier Partners Ltd</t>
        </is>
      </c>
      <c r="D3152" s="129" t="n">
        <v>18611</v>
      </c>
      <c r="E3152" s="130" t="inlineStr">
        <is>
          <t>TX</t>
        </is>
      </c>
      <c r="F3152" s="130" t="inlineStr">
        <is>
          <t>NAICS-22 Non-Cogen</t>
        </is>
      </c>
      <c r="G3152" s="130" t="inlineStr">
        <is>
          <t>CT</t>
        </is>
      </c>
      <c r="H3152" s="130" t="inlineStr">
        <is>
          <t>NG</t>
        </is>
      </c>
      <c r="I3152" s="130" t="inlineStr">
        <is>
          <t>NG</t>
        </is>
      </c>
      <c r="J3152" s="131" t="n">
        <v>2157592</v>
      </c>
      <c r="K3152" s="129" t="n">
        <v>2020</v>
      </c>
      <c r="L3152" s="120">
        <f>IF(VLOOKUP(H3152,'Cross-Page Data'!$D$4:$F$48,3,FALSE)="natural gas",VLOOKUP(G3152,'Cross-Page Data'!$I$4:$J$19,2,FALSE),IF(VLOOKUP(H3152,'Cross-Page Data'!$D$4:$F$48,3,FALSE)="solar",IF(G3152="PV","solar PV","solar thermal"),IF(VLOOKUP(H3152,'Cross-Page Data'!$D$4:$F$48,3,FALSE)="wind",VLOOKUP(G3152,'Cross-Page Data'!$I$4:$J$19,2,FALSE),IF(VLOOKUP(H3152,'Cross-Page Data'!$D$4:$F$48,3,FALSE)="hydro",VLOOKUP(G3152,'Cross-Page Data'!$I$4:$J$19,2,FALSE),VLOOKUP(H3152,'Cross-Page Data'!$D$4:$F$48,3,FALSE)))))</f>
        <v/>
      </c>
      <c r="M3152" s="120">
        <f>IF(AND($P$2=FALSE,OR(F3152="Commercial NAICS Cogen",F3152="Industrial NAICS Cogen",F3152="NAICS-22 Cogen")),FALSE,IF(AND($P$3=FALSE,OR(F3152="Commercial NAICS Cogen",F3152="Commercial NAICS Non-Cogen",F3152="Industrial NAICS Cogen", F3152="industrial NAICS non-Cogen")),FALSE, TRUE))</f>
        <v/>
      </c>
    </row>
    <row r="3153">
      <c r="A3153" s="129" t="n">
        <v>55063</v>
      </c>
      <c r="B3153" s="130" t="inlineStr">
        <is>
          <t>Batesville Generation Facility</t>
        </is>
      </c>
      <c r="C3153" s="130" t="inlineStr">
        <is>
          <t>Cooperative Energy</t>
        </is>
      </c>
      <c r="D3153" s="129" t="n">
        <v>17568</v>
      </c>
      <c r="E3153" s="130" t="inlineStr">
        <is>
          <t>MS</t>
        </is>
      </c>
      <c r="F3153" s="130" t="inlineStr">
        <is>
          <t>Electric Utility</t>
        </is>
      </c>
      <c r="G3153" s="130" t="inlineStr">
        <is>
          <t>CA</t>
        </is>
      </c>
      <c r="H3153" s="130" t="inlineStr">
        <is>
          <t>NG</t>
        </is>
      </c>
      <c r="I3153" s="130" t="inlineStr">
        <is>
          <t>NG</t>
        </is>
      </c>
      <c r="J3153" s="131" t="n">
        <v>1522373</v>
      </c>
      <c r="K3153" s="129" t="n">
        <v>2020</v>
      </c>
      <c r="L3153" s="120">
        <f>IF(VLOOKUP(H3153,'Cross-Page Data'!$D$4:$F$48,3,FALSE)="natural gas",VLOOKUP(G3153,'Cross-Page Data'!$I$4:$J$19,2,FALSE),IF(VLOOKUP(H3153,'Cross-Page Data'!$D$4:$F$48,3,FALSE)="solar",IF(G3153="PV","solar PV","solar thermal"),IF(VLOOKUP(H3153,'Cross-Page Data'!$D$4:$F$48,3,FALSE)="wind",VLOOKUP(G3153,'Cross-Page Data'!$I$4:$J$19,2,FALSE),IF(VLOOKUP(H3153,'Cross-Page Data'!$D$4:$F$48,3,FALSE)="hydro",VLOOKUP(G3153,'Cross-Page Data'!$I$4:$J$19,2,FALSE),VLOOKUP(H3153,'Cross-Page Data'!$D$4:$F$48,3,FALSE)))))</f>
        <v/>
      </c>
      <c r="M3153" s="120">
        <f>IF(AND($P$2=FALSE,OR(F3153="Commercial NAICS Cogen",F3153="Industrial NAICS Cogen",F3153="NAICS-22 Cogen")),FALSE,IF(AND($P$3=FALSE,OR(F3153="Commercial NAICS Cogen",F3153="Commercial NAICS Non-Cogen",F3153="Industrial NAICS Cogen", F3153="industrial NAICS non-Cogen")),FALSE, TRUE))</f>
        <v/>
      </c>
    </row>
    <row r="3154">
      <c r="A3154" s="129" t="n">
        <v>55063</v>
      </c>
      <c r="B3154" s="130" t="inlineStr">
        <is>
          <t>Batesville Generation Facility</t>
        </is>
      </c>
      <c r="C3154" s="130" t="inlineStr">
        <is>
          <t>Cooperative Energy</t>
        </is>
      </c>
      <c r="D3154" s="129" t="n">
        <v>17568</v>
      </c>
      <c r="E3154" s="130" t="inlineStr">
        <is>
          <t>MS</t>
        </is>
      </c>
      <c r="F3154" s="130" t="inlineStr">
        <is>
          <t>Electric Utility</t>
        </is>
      </c>
      <c r="G3154" s="130" t="inlineStr">
        <is>
          <t>CT</t>
        </is>
      </c>
      <c r="H3154" s="130" t="inlineStr">
        <is>
          <t>NG</t>
        </is>
      </c>
      <c r="I3154" s="130" t="inlineStr">
        <is>
          <t>NG</t>
        </is>
      </c>
      <c r="J3154" s="131" t="n">
        <v>2557704</v>
      </c>
      <c r="K3154" s="129" t="n">
        <v>2020</v>
      </c>
      <c r="L3154" s="120">
        <f>IF(VLOOKUP(H3154,'Cross-Page Data'!$D$4:$F$48,3,FALSE)="natural gas",VLOOKUP(G3154,'Cross-Page Data'!$I$4:$J$19,2,FALSE),IF(VLOOKUP(H3154,'Cross-Page Data'!$D$4:$F$48,3,FALSE)="solar",IF(G3154="PV","solar PV","solar thermal"),IF(VLOOKUP(H3154,'Cross-Page Data'!$D$4:$F$48,3,FALSE)="wind",VLOOKUP(G3154,'Cross-Page Data'!$I$4:$J$19,2,FALSE),IF(VLOOKUP(H3154,'Cross-Page Data'!$D$4:$F$48,3,FALSE)="hydro",VLOOKUP(G3154,'Cross-Page Data'!$I$4:$J$19,2,FALSE),VLOOKUP(H3154,'Cross-Page Data'!$D$4:$F$48,3,FALSE)))))</f>
        <v/>
      </c>
      <c r="M3154" s="120">
        <f>IF(AND($P$2=FALSE,OR(F3154="Commercial NAICS Cogen",F3154="Industrial NAICS Cogen",F3154="NAICS-22 Cogen")),FALSE,IF(AND($P$3=FALSE,OR(F3154="Commercial NAICS Cogen",F3154="Commercial NAICS Non-Cogen",F3154="Industrial NAICS Cogen", F3154="industrial NAICS non-Cogen")),FALSE, TRUE))</f>
        <v/>
      </c>
    </row>
    <row r="3155">
      <c r="A3155" s="129" t="n">
        <v>55064</v>
      </c>
      <c r="B3155" s="130" t="inlineStr">
        <is>
          <t>Black Hawk Station</t>
        </is>
      </c>
      <c r="C3155" s="130" t="inlineStr">
        <is>
          <t>Borger Energy Associates LP</t>
        </is>
      </c>
      <c r="D3155" s="129" t="n">
        <v>23913</v>
      </c>
      <c r="E3155" s="130" t="inlineStr">
        <is>
          <t>TX</t>
        </is>
      </c>
      <c r="F3155" s="130" t="inlineStr">
        <is>
          <t>NAICS-22 Cogen</t>
        </is>
      </c>
      <c r="G3155" s="130" t="inlineStr">
        <is>
          <t>GT</t>
        </is>
      </c>
      <c r="H3155" s="130" t="inlineStr">
        <is>
          <t>NG</t>
        </is>
      </c>
      <c r="I3155" s="130" t="inlineStr">
        <is>
          <t>NG</t>
        </is>
      </c>
      <c r="J3155" s="131" t="n">
        <v>1324581.6</v>
      </c>
      <c r="K3155" s="129" t="n">
        <v>2020</v>
      </c>
      <c r="L3155" s="120">
        <f>IF(VLOOKUP(H3155,'Cross-Page Data'!$D$4:$F$48,3,FALSE)="natural gas",VLOOKUP(G3155,'Cross-Page Data'!$I$4:$J$19,2,FALSE),IF(VLOOKUP(H3155,'Cross-Page Data'!$D$4:$F$48,3,FALSE)="solar",IF(G3155="PV","solar PV","solar thermal"),IF(VLOOKUP(H3155,'Cross-Page Data'!$D$4:$F$48,3,FALSE)="wind",VLOOKUP(G3155,'Cross-Page Data'!$I$4:$J$19,2,FALSE),IF(VLOOKUP(H3155,'Cross-Page Data'!$D$4:$F$48,3,FALSE)="hydro",VLOOKUP(G3155,'Cross-Page Data'!$I$4:$J$19,2,FALSE),VLOOKUP(H3155,'Cross-Page Data'!$D$4:$F$48,3,FALSE)))))</f>
        <v/>
      </c>
      <c r="M3155" s="120">
        <f>IF(AND($P$2=FALSE,OR(F3155="Commercial NAICS Cogen",F3155="Industrial NAICS Cogen",F3155="NAICS-22 Cogen")),FALSE,IF(AND($P$3=FALSE,OR(F3155="Commercial NAICS Cogen",F3155="Commercial NAICS Non-Cogen",F3155="Industrial NAICS Cogen", F3155="industrial NAICS non-Cogen")),FALSE, TRUE))</f>
        <v/>
      </c>
    </row>
    <row r="3156">
      <c r="A3156" s="129" t="n">
        <v>55064</v>
      </c>
      <c r="B3156" s="130" t="inlineStr">
        <is>
          <t>Black Hawk Station</t>
        </is>
      </c>
      <c r="C3156" s="130" t="inlineStr">
        <is>
          <t>Borger Energy Associates LP</t>
        </is>
      </c>
      <c r="D3156" s="129" t="n">
        <v>23913</v>
      </c>
      <c r="E3156" s="130" t="inlineStr">
        <is>
          <t>TX</t>
        </is>
      </c>
      <c r="F3156" s="130" t="inlineStr">
        <is>
          <t>NAICS-22 Cogen</t>
        </is>
      </c>
      <c r="G3156" s="130" t="inlineStr">
        <is>
          <t>GT</t>
        </is>
      </c>
      <c r="H3156" s="130" t="inlineStr">
        <is>
          <t>OG</t>
        </is>
      </c>
      <c r="I3156" s="130" t="inlineStr">
        <is>
          <t>OOG</t>
        </is>
      </c>
      <c r="J3156" s="131" t="n">
        <v>154699.4</v>
      </c>
      <c r="K3156" s="129" t="n">
        <v>2020</v>
      </c>
      <c r="L3156" s="120">
        <f>IF(VLOOKUP(H3156,'Cross-Page Data'!$D$4:$F$48,3,FALSE)="natural gas",VLOOKUP(G3156,'Cross-Page Data'!$I$4:$J$19,2,FALSE),IF(VLOOKUP(H3156,'Cross-Page Data'!$D$4:$F$48,3,FALSE)="solar",IF(G3156="PV","solar PV","solar thermal"),IF(VLOOKUP(H3156,'Cross-Page Data'!$D$4:$F$48,3,FALSE)="wind",VLOOKUP(G3156,'Cross-Page Data'!$I$4:$J$19,2,FALSE),IF(VLOOKUP(H3156,'Cross-Page Data'!$D$4:$F$48,3,FALSE)="hydro",VLOOKUP(G3156,'Cross-Page Data'!$I$4:$J$19,2,FALSE),VLOOKUP(H3156,'Cross-Page Data'!$D$4:$F$48,3,FALSE)))))</f>
        <v/>
      </c>
      <c r="M3156" s="120">
        <f>IF(AND($P$2=FALSE,OR(F3156="Commercial NAICS Cogen",F3156="Industrial NAICS Cogen",F3156="NAICS-22 Cogen")),FALSE,IF(AND($P$3=FALSE,OR(F3156="Commercial NAICS Cogen",F3156="Commercial NAICS Non-Cogen",F3156="Industrial NAICS Cogen", F3156="industrial NAICS non-Cogen")),FALSE, TRUE))</f>
        <v/>
      </c>
    </row>
    <row r="3157">
      <c r="A3157" s="129" t="n">
        <v>55065</v>
      </c>
      <c r="B3157" s="130" t="inlineStr">
        <is>
          <t>Mustang Station</t>
        </is>
      </c>
      <c r="C3157" s="130" t="inlineStr">
        <is>
          <t>Golden Spread Electric Cooperative, Inc</t>
        </is>
      </c>
      <c r="D3157" s="129" t="n">
        <v>7349</v>
      </c>
      <c r="E3157" s="130" t="inlineStr">
        <is>
          <t>TX</t>
        </is>
      </c>
      <c r="F3157" s="130" t="inlineStr">
        <is>
          <t>Electric Utility</t>
        </is>
      </c>
      <c r="G3157" s="130" t="inlineStr">
        <is>
          <t>CA</t>
        </is>
      </c>
      <c r="H3157" s="130" t="inlineStr">
        <is>
          <t>NG</t>
        </is>
      </c>
      <c r="I3157" s="130" t="inlineStr">
        <is>
          <t>NG</t>
        </is>
      </c>
      <c r="J3157" s="131" t="n">
        <v>569198</v>
      </c>
      <c r="K3157" s="129" t="n">
        <v>2020</v>
      </c>
      <c r="L3157" s="120">
        <f>IF(VLOOKUP(H3157,'Cross-Page Data'!$D$4:$F$48,3,FALSE)="natural gas",VLOOKUP(G3157,'Cross-Page Data'!$I$4:$J$19,2,FALSE),IF(VLOOKUP(H3157,'Cross-Page Data'!$D$4:$F$48,3,FALSE)="solar",IF(G3157="PV","solar PV","solar thermal"),IF(VLOOKUP(H3157,'Cross-Page Data'!$D$4:$F$48,3,FALSE)="wind",VLOOKUP(G3157,'Cross-Page Data'!$I$4:$J$19,2,FALSE),IF(VLOOKUP(H3157,'Cross-Page Data'!$D$4:$F$48,3,FALSE)="hydro",VLOOKUP(G3157,'Cross-Page Data'!$I$4:$J$19,2,FALSE),VLOOKUP(H3157,'Cross-Page Data'!$D$4:$F$48,3,FALSE)))))</f>
        <v/>
      </c>
      <c r="M3157" s="120">
        <f>IF(AND($P$2=FALSE,OR(F3157="Commercial NAICS Cogen",F3157="Industrial NAICS Cogen",F3157="NAICS-22 Cogen")),FALSE,IF(AND($P$3=FALSE,OR(F3157="Commercial NAICS Cogen",F3157="Commercial NAICS Non-Cogen",F3157="Industrial NAICS Cogen", F3157="industrial NAICS non-Cogen")),FALSE, TRUE))</f>
        <v/>
      </c>
    </row>
    <row r="3158">
      <c r="A3158" s="129" t="n">
        <v>55065</v>
      </c>
      <c r="B3158" s="130" t="inlineStr">
        <is>
          <t>Mustang Station</t>
        </is>
      </c>
      <c r="C3158" s="130" t="inlineStr">
        <is>
          <t>Golden Spread Electric Cooperative, Inc</t>
        </is>
      </c>
      <c r="D3158" s="129" t="n">
        <v>7349</v>
      </c>
      <c r="E3158" s="130" t="inlineStr">
        <is>
          <t>TX</t>
        </is>
      </c>
      <c r="F3158" s="130" t="inlineStr">
        <is>
          <t>Electric Utility</t>
        </is>
      </c>
      <c r="G3158" s="130" t="inlineStr">
        <is>
          <t>CT</t>
        </is>
      </c>
      <c r="H3158" s="130" t="inlineStr">
        <is>
          <t>NG</t>
        </is>
      </c>
      <c r="I3158" s="130" t="inlineStr">
        <is>
          <t>NG</t>
        </is>
      </c>
      <c r="J3158" s="131" t="n">
        <v>1305126</v>
      </c>
      <c r="K3158" s="129" t="n">
        <v>2020</v>
      </c>
      <c r="L3158" s="120">
        <f>IF(VLOOKUP(H3158,'Cross-Page Data'!$D$4:$F$48,3,FALSE)="natural gas",VLOOKUP(G3158,'Cross-Page Data'!$I$4:$J$19,2,FALSE),IF(VLOOKUP(H3158,'Cross-Page Data'!$D$4:$F$48,3,FALSE)="solar",IF(G3158="PV","solar PV","solar thermal"),IF(VLOOKUP(H3158,'Cross-Page Data'!$D$4:$F$48,3,FALSE)="wind",VLOOKUP(G3158,'Cross-Page Data'!$I$4:$J$19,2,FALSE),IF(VLOOKUP(H3158,'Cross-Page Data'!$D$4:$F$48,3,FALSE)="hydro",VLOOKUP(G3158,'Cross-Page Data'!$I$4:$J$19,2,FALSE),VLOOKUP(H3158,'Cross-Page Data'!$D$4:$F$48,3,FALSE)))))</f>
        <v/>
      </c>
      <c r="M3158" s="120">
        <f>IF(AND($P$2=FALSE,OR(F3158="Commercial NAICS Cogen",F3158="Industrial NAICS Cogen",F3158="NAICS-22 Cogen")),FALSE,IF(AND($P$3=FALSE,OR(F3158="Commercial NAICS Cogen",F3158="Commercial NAICS Non-Cogen",F3158="Industrial NAICS Cogen", F3158="industrial NAICS non-Cogen")),FALSE, TRUE))</f>
        <v/>
      </c>
    </row>
    <row r="3159">
      <c r="A3159" s="129" t="n">
        <v>55066</v>
      </c>
      <c r="B3159" s="130" t="inlineStr">
        <is>
          <t>Heat Recovery Coke Facility</t>
        </is>
      </c>
      <c r="C3159" s="130" t="inlineStr">
        <is>
          <t>Cokenergy Inc</t>
        </is>
      </c>
      <c r="D3159" s="129" t="n">
        <v>4174</v>
      </c>
      <c r="E3159" s="130" t="inlineStr">
        <is>
          <t>IN</t>
        </is>
      </c>
      <c r="F3159" s="130" t="inlineStr">
        <is>
          <t>Industrial NAICS Non-Cogen</t>
        </is>
      </c>
      <c r="G3159" s="130" t="inlineStr">
        <is>
          <t>ST</t>
        </is>
      </c>
      <c r="H3159" s="130" t="inlineStr">
        <is>
          <t>WH</t>
        </is>
      </c>
      <c r="I3159" s="130" t="inlineStr">
        <is>
          <t>OTH</t>
        </is>
      </c>
      <c r="J3159" s="131" t="n">
        <v>473454</v>
      </c>
      <c r="K3159" s="129" t="n">
        <v>2020</v>
      </c>
      <c r="L3159" s="120">
        <f>IF(VLOOKUP(H3159,'Cross-Page Data'!$D$4:$F$48,3,FALSE)="natural gas",VLOOKUP(G3159,'Cross-Page Data'!$I$4:$J$19,2,FALSE),IF(VLOOKUP(H3159,'Cross-Page Data'!$D$4:$F$48,3,FALSE)="solar",IF(G3159="PV","solar PV","solar thermal"),IF(VLOOKUP(H3159,'Cross-Page Data'!$D$4:$F$48,3,FALSE)="wind",VLOOKUP(G3159,'Cross-Page Data'!$I$4:$J$19,2,FALSE),IF(VLOOKUP(H3159,'Cross-Page Data'!$D$4:$F$48,3,FALSE)="hydro",VLOOKUP(G3159,'Cross-Page Data'!$I$4:$J$19,2,FALSE),VLOOKUP(H3159,'Cross-Page Data'!$D$4:$F$48,3,FALSE)))))</f>
        <v/>
      </c>
      <c r="M3159" s="120">
        <f>IF(AND($P$2=FALSE,OR(F3159="Commercial NAICS Cogen",F3159="Industrial NAICS Cogen",F3159="NAICS-22 Cogen")),FALSE,IF(AND($P$3=FALSE,OR(F3159="Commercial NAICS Cogen",F3159="Commercial NAICS Non-Cogen",F3159="Industrial NAICS Cogen", F3159="industrial NAICS non-Cogen")),FALSE, TRUE))</f>
        <v/>
      </c>
    </row>
    <row r="3160">
      <c r="A3160" s="129" t="n">
        <v>55075</v>
      </c>
      <c r="B3160" s="130" t="inlineStr">
        <is>
          <t>Pine Bluff Energy Center</t>
        </is>
      </c>
      <c r="C3160" s="130" t="inlineStr">
        <is>
          <t>Pine Bluff Energy LLC</t>
        </is>
      </c>
      <c r="D3160" s="129" t="n">
        <v>28764</v>
      </c>
      <c r="E3160" s="130" t="inlineStr">
        <is>
          <t>AR</t>
        </is>
      </c>
      <c r="F3160" s="130" t="inlineStr">
        <is>
          <t>NAICS-22 Cogen</t>
        </is>
      </c>
      <c r="G3160" s="130" t="inlineStr">
        <is>
          <t>CA</t>
        </is>
      </c>
      <c r="H3160" s="130" t="inlineStr">
        <is>
          <t>DFO</t>
        </is>
      </c>
      <c r="I3160" s="130" t="inlineStr">
        <is>
          <t>DFO</t>
        </is>
      </c>
      <c r="J3160" s="131" t="n">
        <v>0</v>
      </c>
      <c r="K3160" s="129" t="n">
        <v>2020</v>
      </c>
      <c r="L3160" s="120">
        <f>IF(VLOOKUP(H3160,'Cross-Page Data'!$D$4:$F$48,3,FALSE)="natural gas",VLOOKUP(G3160,'Cross-Page Data'!$I$4:$J$19,2,FALSE),IF(VLOOKUP(H3160,'Cross-Page Data'!$D$4:$F$48,3,FALSE)="solar",IF(G3160="PV","solar PV","solar thermal"),IF(VLOOKUP(H3160,'Cross-Page Data'!$D$4:$F$48,3,FALSE)="wind",VLOOKUP(G3160,'Cross-Page Data'!$I$4:$J$19,2,FALSE),IF(VLOOKUP(H3160,'Cross-Page Data'!$D$4:$F$48,3,FALSE)="hydro",VLOOKUP(G3160,'Cross-Page Data'!$I$4:$J$19,2,FALSE),VLOOKUP(H3160,'Cross-Page Data'!$D$4:$F$48,3,FALSE)))))</f>
        <v/>
      </c>
      <c r="M3160" s="120">
        <f>IF(AND($P$2=FALSE,OR(F3160="Commercial NAICS Cogen",F3160="Industrial NAICS Cogen",F3160="NAICS-22 Cogen")),FALSE,IF(AND($P$3=FALSE,OR(F3160="Commercial NAICS Cogen",F3160="Commercial NAICS Non-Cogen",F3160="Industrial NAICS Cogen", F3160="industrial NAICS non-Cogen")),FALSE, TRUE))</f>
        <v/>
      </c>
    </row>
    <row r="3161">
      <c r="A3161" s="129" t="n">
        <v>55075</v>
      </c>
      <c r="B3161" s="130" t="inlineStr">
        <is>
          <t>Pine Bluff Energy Center</t>
        </is>
      </c>
      <c r="C3161" s="130" t="inlineStr">
        <is>
          <t>Pine Bluff Energy LLC</t>
        </is>
      </c>
      <c r="D3161" s="129" t="n">
        <v>28764</v>
      </c>
      <c r="E3161" s="130" t="inlineStr">
        <is>
          <t>AR</t>
        </is>
      </c>
      <c r="F3161" s="130" t="inlineStr">
        <is>
          <t>NAICS-22 Cogen</t>
        </is>
      </c>
      <c r="G3161" s="130" t="inlineStr">
        <is>
          <t>CA</t>
        </is>
      </c>
      <c r="H3161" s="130" t="inlineStr">
        <is>
          <t>NG</t>
        </is>
      </c>
      <c r="I3161" s="130" t="inlineStr">
        <is>
          <t>NG</t>
        </is>
      </c>
      <c r="J3161" s="131" t="n">
        <v>177070</v>
      </c>
      <c r="K3161" s="129" t="n">
        <v>2020</v>
      </c>
      <c r="L3161" s="120">
        <f>IF(VLOOKUP(H3161,'Cross-Page Data'!$D$4:$F$48,3,FALSE)="natural gas",VLOOKUP(G3161,'Cross-Page Data'!$I$4:$J$19,2,FALSE),IF(VLOOKUP(H3161,'Cross-Page Data'!$D$4:$F$48,3,FALSE)="solar",IF(G3161="PV","solar PV","solar thermal"),IF(VLOOKUP(H3161,'Cross-Page Data'!$D$4:$F$48,3,FALSE)="wind",VLOOKUP(G3161,'Cross-Page Data'!$I$4:$J$19,2,FALSE),IF(VLOOKUP(H3161,'Cross-Page Data'!$D$4:$F$48,3,FALSE)="hydro",VLOOKUP(G3161,'Cross-Page Data'!$I$4:$J$19,2,FALSE),VLOOKUP(H3161,'Cross-Page Data'!$D$4:$F$48,3,FALSE)))))</f>
        <v/>
      </c>
      <c r="M3161" s="120">
        <f>IF(AND($P$2=FALSE,OR(F3161="Commercial NAICS Cogen",F3161="Industrial NAICS Cogen",F3161="NAICS-22 Cogen")),FALSE,IF(AND($P$3=FALSE,OR(F3161="Commercial NAICS Cogen",F3161="Commercial NAICS Non-Cogen",F3161="Industrial NAICS Cogen", F3161="industrial NAICS non-Cogen")),FALSE, TRUE))</f>
        <v/>
      </c>
    </row>
    <row r="3162">
      <c r="A3162" s="129" t="n">
        <v>55075</v>
      </c>
      <c r="B3162" s="130" t="inlineStr">
        <is>
          <t>Pine Bluff Energy Center</t>
        </is>
      </c>
      <c r="C3162" s="130" t="inlineStr">
        <is>
          <t>Pine Bluff Energy LLC</t>
        </is>
      </c>
      <c r="D3162" s="129" t="n">
        <v>28764</v>
      </c>
      <c r="E3162" s="130" t="inlineStr">
        <is>
          <t>AR</t>
        </is>
      </c>
      <c r="F3162" s="130" t="inlineStr">
        <is>
          <t>NAICS-22 Cogen</t>
        </is>
      </c>
      <c r="G3162" s="130" t="inlineStr">
        <is>
          <t>CT</t>
        </is>
      </c>
      <c r="H3162" s="130" t="inlineStr">
        <is>
          <t>DFO</t>
        </is>
      </c>
      <c r="I3162" s="130" t="inlineStr">
        <is>
          <t>DFO</t>
        </is>
      </c>
      <c r="J3162" s="131" t="n">
        <v>0</v>
      </c>
      <c r="K3162" s="129" t="n">
        <v>2020</v>
      </c>
      <c r="L3162" s="120">
        <f>IF(VLOOKUP(H3162,'Cross-Page Data'!$D$4:$F$48,3,FALSE)="natural gas",VLOOKUP(G3162,'Cross-Page Data'!$I$4:$J$19,2,FALSE),IF(VLOOKUP(H3162,'Cross-Page Data'!$D$4:$F$48,3,FALSE)="solar",IF(G3162="PV","solar PV","solar thermal"),IF(VLOOKUP(H3162,'Cross-Page Data'!$D$4:$F$48,3,FALSE)="wind",VLOOKUP(G3162,'Cross-Page Data'!$I$4:$J$19,2,FALSE),IF(VLOOKUP(H3162,'Cross-Page Data'!$D$4:$F$48,3,FALSE)="hydro",VLOOKUP(G3162,'Cross-Page Data'!$I$4:$J$19,2,FALSE),VLOOKUP(H3162,'Cross-Page Data'!$D$4:$F$48,3,FALSE)))))</f>
        <v/>
      </c>
      <c r="M3162" s="120">
        <f>IF(AND($P$2=FALSE,OR(F3162="Commercial NAICS Cogen",F3162="Industrial NAICS Cogen",F3162="NAICS-22 Cogen")),FALSE,IF(AND($P$3=FALSE,OR(F3162="Commercial NAICS Cogen",F3162="Commercial NAICS Non-Cogen",F3162="Industrial NAICS Cogen", F3162="industrial NAICS non-Cogen")),FALSE, TRUE))</f>
        <v/>
      </c>
    </row>
    <row r="3163">
      <c r="A3163" s="129" t="n">
        <v>55075</v>
      </c>
      <c r="B3163" s="130" t="inlineStr">
        <is>
          <t>Pine Bluff Energy Center</t>
        </is>
      </c>
      <c r="C3163" s="130" t="inlineStr">
        <is>
          <t>Pine Bluff Energy LLC</t>
        </is>
      </c>
      <c r="D3163" s="129" t="n">
        <v>28764</v>
      </c>
      <c r="E3163" s="130" t="inlineStr">
        <is>
          <t>AR</t>
        </is>
      </c>
      <c r="F3163" s="130" t="inlineStr">
        <is>
          <t>NAICS-22 Cogen</t>
        </is>
      </c>
      <c r="G3163" s="130" t="inlineStr">
        <is>
          <t>CT</t>
        </is>
      </c>
      <c r="H3163" s="130" t="inlineStr">
        <is>
          <t>NG</t>
        </is>
      </c>
      <c r="I3163" s="130" t="inlineStr">
        <is>
          <t>NG</t>
        </is>
      </c>
      <c r="J3163" s="131" t="n">
        <v>1020693</v>
      </c>
      <c r="K3163" s="129" t="n">
        <v>2020</v>
      </c>
      <c r="L3163" s="120">
        <f>IF(VLOOKUP(H3163,'Cross-Page Data'!$D$4:$F$48,3,FALSE)="natural gas",VLOOKUP(G3163,'Cross-Page Data'!$I$4:$J$19,2,FALSE),IF(VLOOKUP(H3163,'Cross-Page Data'!$D$4:$F$48,3,FALSE)="solar",IF(G3163="PV","solar PV","solar thermal"),IF(VLOOKUP(H3163,'Cross-Page Data'!$D$4:$F$48,3,FALSE)="wind",VLOOKUP(G3163,'Cross-Page Data'!$I$4:$J$19,2,FALSE),IF(VLOOKUP(H3163,'Cross-Page Data'!$D$4:$F$48,3,FALSE)="hydro",VLOOKUP(G3163,'Cross-Page Data'!$I$4:$J$19,2,FALSE),VLOOKUP(H3163,'Cross-Page Data'!$D$4:$F$48,3,FALSE)))))</f>
        <v/>
      </c>
      <c r="M3163" s="120">
        <f>IF(AND($P$2=FALSE,OR(F3163="Commercial NAICS Cogen",F3163="Industrial NAICS Cogen",F3163="NAICS-22 Cogen")),FALSE,IF(AND($P$3=FALSE,OR(F3163="Commercial NAICS Cogen",F3163="Commercial NAICS Non-Cogen",F3163="Industrial NAICS Cogen", F3163="industrial NAICS non-Cogen")),FALSE, TRUE))</f>
        <v/>
      </c>
    </row>
    <row r="3164">
      <c r="A3164" s="129" t="n">
        <v>55076</v>
      </c>
      <c r="B3164" s="130" t="inlineStr">
        <is>
          <t>Red Hills Generating Facility</t>
        </is>
      </c>
      <c r="C3164" s="130" t="inlineStr">
        <is>
          <t>Choctaw Generation L.P, L.L.L.P.</t>
        </is>
      </c>
      <c r="D3164" s="129" t="n">
        <v>3593</v>
      </c>
      <c r="E3164" s="130" t="inlineStr">
        <is>
          <t>MS</t>
        </is>
      </c>
      <c r="F3164" s="130" t="inlineStr">
        <is>
          <t>NAICS-22 Non-Cogen</t>
        </is>
      </c>
      <c r="G3164" s="130" t="inlineStr">
        <is>
          <t>ST</t>
        </is>
      </c>
      <c r="H3164" s="130" t="inlineStr">
        <is>
          <t>LIG</t>
        </is>
      </c>
      <c r="I3164" s="130" t="inlineStr">
        <is>
          <t>COL</t>
        </is>
      </c>
      <c r="J3164" s="131" t="n">
        <v>2320634.3</v>
      </c>
      <c r="K3164" s="129" t="n">
        <v>2020</v>
      </c>
      <c r="L3164" s="120">
        <f>IF(VLOOKUP(H3164,'Cross-Page Data'!$D$4:$F$48,3,FALSE)="natural gas",VLOOKUP(G3164,'Cross-Page Data'!$I$4:$J$19,2,FALSE),IF(VLOOKUP(H3164,'Cross-Page Data'!$D$4:$F$48,3,FALSE)="solar",IF(G3164="PV","solar PV","solar thermal"),IF(VLOOKUP(H3164,'Cross-Page Data'!$D$4:$F$48,3,FALSE)="wind",VLOOKUP(G3164,'Cross-Page Data'!$I$4:$J$19,2,FALSE),IF(VLOOKUP(H3164,'Cross-Page Data'!$D$4:$F$48,3,FALSE)="hydro",VLOOKUP(G3164,'Cross-Page Data'!$I$4:$J$19,2,FALSE),VLOOKUP(H3164,'Cross-Page Data'!$D$4:$F$48,3,FALSE)))))</f>
        <v/>
      </c>
      <c r="M3164" s="120">
        <f>IF(AND($P$2=FALSE,OR(F3164="Commercial NAICS Cogen",F3164="Industrial NAICS Cogen",F3164="NAICS-22 Cogen")),FALSE,IF(AND($P$3=FALSE,OR(F3164="Commercial NAICS Cogen",F3164="Commercial NAICS Non-Cogen",F3164="Industrial NAICS Cogen", F3164="industrial NAICS non-Cogen")),FALSE, TRUE))</f>
        <v/>
      </c>
    </row>
    <row r="3165">
      <c r="A3165" s="129" t="n">
        <v>55076</v>
      </c>
      <c r="B3165" s="130" t="inlineStr">
        <is>
          <t>Red Hills Generating Facility</t>
        </is>
      </c>
      <c r="C3165" s="130" t="inlineStr">
        <is>
          <t>Choctaw Generation L.P, L.L.L.P.</t>
        </is>
      </c>
      <c r="D3165" s="129" t="n">
        <v>3593</v>
      </c>
      <c r="E3165" s="130" t="inlineStr">
        <is>
          <t>MS</t>
        </is>
      </c>
      <c r="F3165" s="130" t="inlineStr">
        <is>
          <t>NAICS-22 Non-Cogen</t>
        </is>
      </c>
      <c r="G3165" s="130" t="inlineStr">
        <is>
          <t>ST</t>
        </is>
      </c>
      <c r="H3165" s="130" t="inlineStr">
        <is>
          <t>NG</t>
        </is>
      </c>
      <c r="I3165" s="130" t="inlineStr">
        <is>
          <t>NG</t>
        </is>
      </c>
      <c r="J3165" s="131" t="n">
        <v>5315.688</v>
      </c>
      <c r="K3165" s="129" t="n">
        <v>2020</v>
      </c>
      <c r="L3165" s="120">
        <f>IF(VLOOKUP(H3165,'Cross-Page Data'!$D$4:$F$48,3,FALSE)="natural gas",VLOOKUP(G3165,'Cross-Page Data'!$I$4:$J$19,2,FALSE),IF(VLOOKUP(H3165,'Cross-Page Data'!$D$4:$F$48,3,FALSE)="solar",IF(G3165="PV","solar PV","solar thermal"),IF(VLOOKUP(H3165,'Cross-Page Data'!$D$4:$F$48,3,FALSE)="wind",VLOOKUP(G3165,'Cross-Page Data'!$I$4:$J$19,2,FALSE),IF(VLOOKUP(H3165,'Cross-Page Data'!$D$4:$F$48,3,FALSE)="hydro",VLOOKUP(G3165,'Cross-Page Data'!$I$4:$J$19,2,FALSE),VLOOKUP(H3165,'Cross-Page Data'!$D$4:$F$48,3,FALSE)))))</f>
        <v/>
      </c>
      <c r="M3165" s="120">
        <f>IF(AND($P$2=FALSE,OR(F3165="Commercial NAICS Cogen",F3165="Industrial NAICS Cogen",F3165="NAICS-22 Cogen")),FALSE,IF(AND($P$3=FALSE,OR(F3165="Commercial NAICS Cogen",F3165="Commercial NAICS Non-Cogen",F3165="Industrial NAICS Cogen", F3165="industrial NAICS non-Cogen")),FALSE, TRUE))</f>
        <v/>
      </c>
    </row>
    <row r="3166">
      <c r="A3166" s="129" t="n">
        <v>55076</v>
      </c>
      <c r="B3166" s="130" t="inlineStr">
        <is>
          <t>Red Hills Generating Facility</t>
        </is>
      </c>
      <c r="C3166" s="130" t="inlineStr">
        <is>
          <t>Choctaw Generation L.P, L.L.L.P.</t>
        </is>
      </c>
      <c r="D3166" s="129" t="n">
        <v>3593</v>
      </c>
      <c r="E3166" s="130" t="inlineStr">
        <is>
          <t>MS</t>
        </is>
      </c>
      <c r="F3166" s="130" t="inlineStr">
        <is>
          <t>NAICS-22 Non-Cogen</t>
        </is>
      </c>
      <c r="G3166" s="130" t="inlineStr">
        <is>
          <t>ST</t>
        </is>
      </c>
      <c r="H3166" s="130" t="inlineStr">
        <is>
          <t>RC</t>
        </is>
      </c>
      <c r="I3166" s="130" t="inlineStr">
        <is>
          <t>COL</t>
        </is>
      </c>
      <c r="J3166" s="131" t="n">
        <v>0</v>
      </c>
      <c r="K3166" s="129" t="n">
        <v>2020</v>
      </c>
      <c r="L3166" s="120">
        <f>IF(VLOOKUP(H3166,'Cross-Page Data'!$D$4:$F$48,3,FALSE)="natural gas",VLOOKUP(G3166,'Cross-Page Data'!$I$4:$J$19,2,FALSE),IF(VLOOKUP(H3166,'Cross-Page Data'!$D$4:$F$48,3,FALSE)="solar",IF(G3166="PV","solar PV","solar thermal"),IF(VLOOKUP(H3166,'Cross-Page Data'!$D$4:$F$48,3,FALSE)="wind",VLOOKUP(G3166,'Cross-Page Data'!$I$4:$J$19,2,FALSE),IF(VLOOKUP(H3166,'Cross-Page Data'!$D$4:$F$48,3,FALSE)="hydro",VLOOKUP(G3166,'Cross-Page Data'!$I$4:$J$19,2,FALSE),VLOOKUP(H3166,'Cross-Page Data'!$D$4:$F$48,3,FALSE)))))</f>
        <v/>
      </c>
      <c r="M3166" s="120">
        <f>IF(AND($P$2=FALSE,OR(F3166="Commercial NAICS Cogen",F3166="Industrial NAICS Cogen",F3166="NAICS-22 Cogen")),FALSE,IF(AND($P$3=FALSE,OR(F3166="Commercial NAICS Cogen",F3166="Commercial NAICS Non-Cogen",F3166="Industrial NAICS Cogen", F3166="industrial NAICS non-Cogen")),FALSE, TRUE))</f>
        <v/>
      </c>
    </row>
    <row r="3167">
      <c r="A3167" s="129" t="n">
        <v>55077</v>
      </c>
      <c r="B3167" s="130" t="inlineStr">
        <is>
          <t>Desert Star Energy Center</t>
        </is>
      </c>
      <c r="C3167" s="130" t="inlineStr">
        <is>
          <t>Desert Star Energy Center SDG&amp;E</t>
        </is>
      </c>
      <c r="D3167" s="129" t="n">
        <v>5695</v>
      </c>
      <c r="E3167" s="130" t="inlineStr">
        <is>
          <t>NV</t>
        </is>
      </c>
      <c r="F3167" s="130" t="inlineStr">
        <is>
          <t>Electric Utility</t>
        </is>
      </c>
      <c r="G3167" s="130" t="inlineStr">
        <is>
          <t>CA</t>
        </is>
      </c>
      <c r="H3167" s="130" t="inlineStr">
        <is>
          <t>NG</t>
        </is>
      </c>
      <c r="I3167" s="130" t="inlineStr">
        <is>
          <t>NG</t>
        </is>
      </c>
      <c r="J3167" s="131" t="n">
        <v>384554</v>
      </c>
      <c r="K3167" s="129" t="n">
        <v>2020</v>
      </c>
      <c r="L3167" s="120">
        <f>IF(VLOOKUP(H3167,'Cross-Page Data'!$D$4:$F$48,3,FALSE)="natural gas",VLOOKUP(G3167,'Cross-Page Data'!$I$4:$J$19,2,FALSE),IF(VLOOKUP(H3167,'Cross-Page Data'!$D$4:$F$48,3,FALSE)="solar",IF(G3167="PV","solar PV","solar thermal"),IF(VLOOKUP(H3167,'Cross-Page Data'!$D$4:$F$48,3,FALSE)="wind",VLOOKUP(G3167,'Cross-Page Data'!$I$4:$J$19,2,FALSE),IF(VLOOKUP(H3167,'Cross-Page Data'!$D$4:$F$48,3,FALSE)="hydro",VLOOKUP(G3167,'Cross-Page Data'!$I$4:$J$19,2,FALSE),VLOOKUP(H3167,'Cross-Page Data'!$D$4:$F$48,3,FALSE)))))</f>
        <v/>
      </c>
      <c r="M3167" s="120">
        <f>IF(AND($P$2=FALSE,OR(F3167="Commercial NAICS Cogen",F3167="Industrial NAICS Cogen",F3167="NAICS-22 Cogen")),FALSE,IF(AND($P$3=FALSE,OR(F3167="Commercial NAICS Cogen",F3167="Commercial NAICS Non-Cogen",F3167="Industrial NAICS Cogen", F3167="industrial NAICS non-Cogen")),FALSE, TRUE))</f>
        <v/>
      </c>
    </row>
    <row r="3168">
      <c r="A3168" s="129" t="n">
        <v>55077</v>
      </c>
      <c r="B3168" s="130" t="inlineStr">
        <is>
          <t>Desert Star Energy Center</t>
        </is>
      </c>
      <c r="C3168" s="130" t="inlineStr">
        <is>
          <t>Desert Star Energy Center SDG&amp;E</t>
        </is>
      </c>
      <c r="D3168" s="129" t="n">
        <v>5695</v>
      </c>
      <c r="E3168" s="130" t="inlineStr">
        <is>
          <t>NV</t>
        </is>
      </c>
      <c r="F3168" s="130" t="inlineStr">
        <is>
          <t>Electric Utility</t>
        </is>
      </c>
      <c r="G3168" s="130" t="inlineStr">
        <is>
          <t>CT</t>
        </is>
      </c>
      <c r="H3168" s="130" t="inlineStr">
        <is>
          <t>NG</t>
        </is>
      </c>
      <c r="I3168" s="130" t="inlineStr">
        <is>
          <t>NG</t>
        </is>
      </c>
      <c r="J3168" s="131" t="n">
        <v>636726</v>
      </c>
      <c r="K3168" s="129" t="n">
        <v>2020</v>
      </c>
      <c r="L3168" s="120">
        <f>IF(VLOOKUP(H3168,'Cross-Page Data'!$D$4:$F$48,3,FALSE)="natural gas",VLOOKUP(G3168,'Cross-Page Data'!$I$4:$J$19,2,FALSE),IF(VLOOKUP(H3168,'Cross-Page Data'!$D$4:$F$48,3,FALSE)="solar",IF(G3168="PV","solar PV","solar thermal"),IF(VLOOKUP(H3168,'Cross-Page Data'!$D$4:$F$48,3,FALSE)="wind",VLOOKUP(G3168,'Cross-Page Data'!$I$4:$J$19,2,FALSE),IF(VLOOKUP(H3168,'Cross-Page Data'!$D$4:$F$48,3,FALSE)="hydro",VLOOKUP(G3168,'Cross-Page Data'!$I$4:$J$19,2,FALSE),VLOOKUP(H3168,'Cross-Page Data'!$D$4:$F$48,3,FALSE)))))</f>
        <v/>
      </c>
      <c r="M3168" s="120">
        <f>IF(AND($P$2=FALSE,OR(F3168="Commercial NAICS Cogen",F3168="Industrial NAICS Cogen",F3168="NAICS-22 Cogen")),FALSE,IF(AND($P$3=FALSE,OR(F3168="Commercial NAICS Cogen",F3168="Commercial NAICS Non-Cogen",F3168="Industrial NAICS Cogen", F3168="industrial NAICS non-Cogen")),FALSE, TRUE))</f>
        <v/>
      </c>
    </row>
    <row r="3169">
      <c r="A3169" s="129" t="n">
        <v>55079</v>
      </c>
      <c r="B3169" s="130" t="inlineStr">
        <is>
          <t>Millennium Power</t>
        </is>
      </c>
      <c r="C3169" s="130" t="inlineStr">
        <is>
          <t>Millennium Power Partners LP</t>
        </is>
      </c>
      <c r="D3169" s="129" t="n">
        <v>12713</v>
      </c>
      <c r="E3169" s="130" t="inlineStr">
        <is>
          <t>MA</t>
        </is>
      </c>
      <c r="F3169" s="130" t="inlineStr">
        <is>
          <t>NAICS-22 Non-Cogen</t>
        </is>
      </c>
      <c r="G3169" s="130" t="inlineStr">
        <is>
          <t>CA</t>
        </is>
      </c>
      <c r="H3169" s="130" t="inlineStr">
        <is>
          <t>DFO</t>
        </is>
      </c>
      <c r="I3169" s="130" t="inlineStr">
        <is>
          <t>DFO</t>
        </is>
      </c>
      <c r="J3169" s="131" t="n">
        <v>0</v>
      </c>
      <c r="K3169" s="129" t="n">
        <v>2020</v>
      </c>
      <c r="L3169" s="120">
        <f>IF(VLOOKUP(H3169,'Cross-Page Data'!$D$4:$F$48,3,FALSE)="natural gas",VLOOKUP(G3169,'Cross-Page Data'!$I$4:$J$19,2,FALSE),IF(VLOOKUP(H3169,'Cross-Page Data'!$D$4:$F$48,3,FALSE)="solar",IF(G3169="PV","solar PV","solar thermal"),IF(VLOOKUP(H3169,'Cross-Page Data'!$D$4:$F$48,3,FALSE)="wind",VLOOKUP(G3169,'Cross-Page Data'!$I$4:$J$19,2,FALSE),IF(VLOOKUP(H3169,'Cross-Page Data'!$D$4:$F$48,3,FALSE)="hydro",VLOOKUP(G3169,'Cross-Page Data'!$I$4:$J$19,2,FALSE),VLOOKUP(H3169,'Cross-Page Data'!$D$4:$F$48,3,FALSE)))))</f>
        <v/>
      </c>
      <c r="M3169" s="120">
        <f>IF(AND($P$2=FALSE,OR(F3169="Commercial NAICS Cogen",F3169="Industrial NAICS Cogen",F3169="NAICS-22 Cogen")),FALSE,IF(AND($P$3=FALSE,OR(F3169="Commercial NAICS Cogen",F3169="Commercial NAICS Non-Cogen",F3169="Industrial NAICS Cogen", F3169="industrial NAICS non-Cogen")),FALSE, TRUE))</f>
        <v/>
      </c>
    </row>
    <row r="3170">
      <c r="A3170" s="129" t="n">
        <v>55079</v>
      </c>
      <c r="B3170" s="130" t="inlineStr">
        <is>
          <t>Millennium Power</t>
        </is>
      </c>
      <c r="C3170" s="130" t="inlineStr">
        <is>
          <t>Millennium Power Partners LP</t>
        </is>
      </c>
      <c r="D3170" s="129" t="n">
        <v>12713</v>
      </c>
      <c r="E3170" s="130" t="inlineStr">
        <is>
          <t>MA</t>
        </is>
      </c>
      <c r="F3170" s="130" t="inlineStr">
        <is>
          <t>NAICS-22 Non-Cogen</t>
        </is>
      </c>
      <c r="G3170" s="130" t="inlineStr">
        <is>
          <t>CA</t>
        </is>
      </c>
      <c r="H3170" s="130" t="inlineStr">
        <is>
          <t>NG</t>
        </is>
      </c>
      <c r="I3170" s="130" t="inlineStr">
        <is>
          <t>NG</t>
        </is>
      </c>
      <c r="J3170" s="131" t="n">
        <v>361202</v>
      </c>
      <c r="K3170" s="129" t="n">
        <v>2020</v>
      </c>
      <c r="L3170" s="120">
        <f>IF(VLOOKUP(H3170,'Cross-Page Data'!$D$4:$F$48,3,FALSE)="natural gas",VLOOKUP(G3170,'Cross-Page Data'!$I$4:$J$19,2,FALSE),IF(VLOOKUP(H3170,'Cross-Page Data'!$D$4:$F$48,3,FALSE)="solar",IF(G3170="PV","solar PV","solar thermal"),IF(VLOOKUP(H3170,'Cross-Page Data'!$D$4:$F$48,3,FALSE)="wind",VLOOKUP(G3170,'Cross-Page Data'!$I$4:$J$19,2,FALSE),IF(VLOOKUP(H3170,'Cross-Page Data'!$D$4:$F$48,3,FALSE)="hydro",VLOOKUP(G3170,'Cross-Page Data'!$I$4:$J$19,2,FALSE),VLOOKUP(H3170,'Cross-Page Data'!$D$4:$F$48,3,FALSE)))))</f>
        <v/>
      </c>
      <c r="M3170" s="120">
        <f>IF(AND($P$2=FALSE,OR(F3170="Commercial NAICS Cogen",F3170="Industrial NAICS Cogen",F3170="NAICS-22 Cogen")),FALSE,IF(AND($P$3=FALSE,OR(F3170="Commercial NAICS Cogen",F3170="Commercial NAICS Non-Cogen",F3170="Industrial NAICS Cogen", F3170="industrial NAICS non-Cogen")),FALSE, TRUE))</f>
        <v/>
      </c>
    </row>
    <row r="3171">
      <c r="A3171" s="129" t="n">
        <v>55079</v>
      </c>
      <c r="B3171" s="130" t="inlineStr">
        <is>
          <t>Millennium Power</t>
        </is>
      </c>
      <c r="C3171" s="130" t="inlineStr">
        <is>
          <t>Millennium Power Partners LP</t>
        </is>
      </c>
      <c r="D3171" s="129" t="n">
        <v>12713</v>
      </c>
      <c r="E3171" s="130" t="inlineStr">
        <is>
          <t>MA</t>
        </is>
      </c>
      <c r="F3171" s="130" t="inlineStr">
        <is>
          <t>NAICS-22 Non-Cogen</t>
        </is>
      </c>
      <c r="G3171" s="130" t="inlineStr">
        <is>
          <t>CT</t>
        </is>
      </c>
      <c r="H3171" s="130" t="inlineStr">
        <is>
          <t>DFO</t>
        </is>
      </c>
      <c r="I3171" s="130" t="inlineStr">
        <is>
          <t>DFO</t>
        </is>
      </c>
      <c r="J3171" s="131" t="n">
        <v>0</v>
      </c>
      <c r="K3171" s="129" t="n">
        <v>2020</v>
      </c>
      <c r="L3171" s="120">
        <f>IF(VLOOKUP(H3171,'Cross-Page Data'!$D$4:$F$48,3,FALSE)="natural gas",VLOOKUP(G3171,'Cross-Page Data'!$I$4:$J$19,2,FALSE),IF(VLOOKUP(H3171,'Cross-Page Data'!$D$4:$F$48,3,FALSE)="solar",IF(G3171="PV","solar PV","solar thermal"),IF(VLOOKUP(H3171,'Cross-Page Data'!$D$4:$F$48,3,FALSE)="wind",VLOOKUP(G3171,'Cross-Page Data'!$I$4:$J$19,2,FALSE),IF(VLOOKUP(H3171,'Cross-Page Data'!$D$4:$F$48,3,FALSE)="hydro",VLOOKUP(G3171,'Cross-Page Data'!$I$4:$J$19,2,FALSE),VLOOKUP(H3171,'Cross-Page Data'!$D$4:$F$48,3,FALSE)))))</f>
        <v/>
      </c>
      <c r="M3171" s="120">
        <f>IF(AND($P$2=FALSE,OR(F3171="Commercial NAICS Cogen",F3171="Industrial NAICS Cogen",F3171="NAICS-22 Cogen")),FALSE,IF(AND($P$3=FALSE,OR(F3171="Commercial NAICS Cogen",F3171="Commercial NAICS Non-Cogen",F3171="Industrial NAICS Cogen", F3171="industrial NAICS non-Cogen")),FALSE, TRUE))</f>
        <v/>
      </c>
    </row>
    <row r="3172">
      <c r="A3172" s="129" t="n">
        <v>55079</v>
      </c>
      <c r="B3172" s="130" t="inlineStr">
        <is>
          <t>Millennium Power</t>
        </is>
      </c>
      <c r="C3172" s="130" t="inlineStr">
        <is>
          <t>Millennium Power Partners LP</t>
        </is>
      </c>
      <c r="D3172" s="129" t="n">
        <v>12713</v>
      </c>
      <c r="E3172" s="130" t="inlineStr">
        <is>
          <t>MA</t>
        </is>
      </c>
      <c r="F3172" s="130" t="inlineStr">
        <is>
          <t>NAICS-22 Non-Cogen</t>
        </is>
      </c>
      <c r="G3172" s="130" t="inlineStr">
        <is>
          <t>CT</t>
        </is>
      </c>
      <c r="H3172" s="130" t="inlineStr">
        <is>
          <t>NG</t>
        </is>
      </c>
      <c r="I3172" s="130" t="inlineStr">
        <is>
          <t>NG</t>
        </is>
      </c>
      <c r="J3172" s="131" t="n">
        <v>685472</v>
      </c>
      <c r="K3172" s="129" t="n">
        <v>2020</v>
      </c>
      <c r="L3172" s="120">
        <f>IF(VLOOKUP(H3172,'Cross-Page Data'!$D$4:$F$48,3,FALSE)="natural gas",VLOOKUP(G3172,'Cross-Page Data'!$I$4:$J$19,2,FALSE),IF(VLOOKUP(H3172,'Cross-Page Data'!$D$4:$F$48,3,FALSE)="solar",IF(G3172="PV","solar PV","solar thermal"),IF(VLOOKUP(H3172,'Cross-Page Data'!$D$4:$F$48,3,FALSE)="wind",VLOOKUP(G3172,'Cross-Page Data'!$I$4:$J$19,2,FALSE),IF(VLOOKUP(H3172,'Cross-Page Data'!$D$4:$F$48,3,FALSE)="hydro",VLOOKUP(G3172,'Cross-Page Data'!$I$4:$J$19,2,FALSE),VLOOKUP(H3172,'Cross-Page Data'!$D$4:$F$48,3,FALSE)))))</f>
        <v/>
      </c>
      <c r="M3172" s="120">
        <f>IF(AND($P$2=FALSE,OR(F3172="Commercial NAICS Cogen",F3172="Industrial NAICS Cogen",F3172="NAICS-22 Cogen")),FALSE,IF(AND($P$3=FALSE,OR(F3172="Commercial NAICS Cogen",F3172="Commercial NAICS Non-Cogen",F3172="Industrial NAICS Cogen", F3172="industrial NAICS non-Cogen")),FALSE, TRUE))</f>
        <v/>
      </c>
    </row>
    <row r="3173">
      <c r="A3173" s="129" t="n">
        <v>55084</v>
      </c>
      <c r="B3173" s="130" t="inlineStr">
        <is>
          <t>Crockett Cogen Project</t>
        </is>
      </c>
      <c r="C3173" s="130" t="inlineStr">
        <is>
          <t>Crockett Cogeneration</t>
        </is>
      </c>
      <c r="D3173" s="129" t="n">
        <v>4464</v>
      </c>
      <c r="E3173" s="130" t="inlineStr">
        <is>
          <t>CA</t>
        </is>
      </c>
      <c r="F3173" s="130" t="inlineStr">
        <is>
          <t>NAICS-22 Cogen</t>
        </is>
      </c>
      <c r="G3173" s="130" t="inlineStr">
        <is>
          <t>CS</t>
        </is>
      </c>
      <c r="H3173" s="130" t="inlineStr">
        <is>
          <t>NG</t>
        </is>
      </c>
      <c r="I3173" s="130" t="inlineStr">
        <is>
          <t>NG</t>
        </is>
      </c>
      <c r="J3173" s="131" t="n">
        <v>1321884</v>
      </c>
      <c r="K3173" s="129" t="n">
        <v>2020</v>
      </c>
      <c r="L3173" s="120">
        <f>IF(VLOOKUP(H3173,'Cross-Page Data'!$D$4:$F$48,3,FALSE)="natural gas",VLOOKUP(G3173,'Cross-Page Data'!$I$4:$J$19,2,FALSE),IF(VLOOKUP(H3173,'Cross-Page Data'!$D$4:$F$48,3,FALSE)="solar",IF(G3173="PV","solar PV","solar thermal"),IF(VLOOKUP(H3173,'Cross-Page Data'!$D$4:$F$48,3,FALSE)="wind",VLOOKUP(G3173,'Cross-Page Data'!$I$4:$J$19,2,FALSE),IF(VLOOKUP(H3173,'Cross-Page Data'!$D$4:$F$48,3,FALSE)="hydro",VLOOKUP(G3173,'Cross-Page Data'!$I$4:$J$19,2,FALSE),VLOOKUP(H3173,'Cross-Page Data'!$D$4:$F$48,3,FALSE)))))</f>
        <v/>
      </c>
      <c r="M3173" s="120">
        <f>IF(AND($P$2=FALSE,OR(F3173="Commercial NAICS Cogen",F3173="Industrial NAICS Cogen",F3173="NAICS-22 Cogen")),FALSE,IF(AND($P$3=FALSE,OR(F3173="Commercial NAICS Cogen",F3173="Commercial NAICS Non-Cogen",F3173="Industrial NAICS Cogen", F3173="industrial NAICS non-Cogen")),FALSE, TRUE))</f>
        <v/>
      </c>
    </row>
    <row r="3174">
      <c r="A3174" s="129" t="n">
        <v>55086</v>
      </c>
      <c r="B3174" s="130" t="inlineStr">
        <is>
          <t>Gregory Power Plant</t>
        </is>
      </c>
      <c r="C3174" s="130" t="inlineStr">
        <is>
          <t>Gregory Power Partners LLC</t>
        </is>
      </c>
      <c r="D3174" s="129" t="n">
        <v>7667</v>
      </c>
      <c r="E3174" s="130" t="inlineStr">
        <is>
          <t>TX</t>
        </is>
      </c>
      <c r="F3174" s="130" t="inlineStr">
        <is>
          <t>NAICS-22 Non-Cogen</t>
        </is>
      </c>
      <c r="G3174" s="130" t="inlineStr">
        <is>
          <t>CA</t>
        </is>
      </c>
      <c r="H3174" s="130" t="inlineStr">
        <is>
          <t>NG</t>
        </is>
      </c>
      <c r="I3174" s="130" t="inlineStr">
        <is>
          <t>NG</t>
        </is>
      </c>
      <c r="J3174" s="131" t="n">
        <v>154952</v>
      </c>
      <c r="K3174" s="129" t="n">
        <v>2020</v>
      </c>
      <c r="L3174" s="120">
        <f>IF(VLOOKUP(H3174,'Cross-Page Data'!$D$4:$F$48,3,FALSE)="natural gas",VLOOKUP(G3174,'Cross-Page Data'!$I$4:$J$19,2,FALSE),IF(VLOOKUP(H3174,'Cross-Page Data'!$D$4:$F$48,3,FALSE)="solar",IF(G3174="PV","solar PV","solar thermal"),IF(VLOOKUP(H3174,'Cross-Page Data'!$D$4:$F$48,3,FALSE)="wind",VLOOKUP(G3174,'Cross-Page Data'!$I$4:$J$19,2,FALSE),IF(VLOOKUP(H3174,'Cross-Page Data'!$D$4:$F$48,3,FALSE)="hydro",VLOOKUP(G3174,'Cross-Page Data'!$I$4:$J$19,2,FALSE),VLOOKUP(H3174,'Cross-Page Data'!$D$4:$F$48,3,FALSE)))))</f>
        <v/>
      </c>
      <c r="M3174" s="120">
        <f>IF(AND($P$2=FALSE,OR(F3174="Commercial NAICS Cogen",F3174="Industrial NAICS Cogen",F3174="NAICS-22 Cogen")),FALSE,IF(AND($P$3=FALSE,OR(F3174="Commercial NAICS Cogen",F3174="Commercial NAICS Non-Cogen",F3174="Industrial NAICS Cogen", F3174="industrial NAICS non-Cogen")),FALSE, TRUE))</f>
        <v/>
      </c>
    </row>
    <row r="3175">
      <c r="A3175" s="129" t="n">
        <v>55086</v>
      </c>
      <c r="B3175" s="130" t="inlineStr">
        <is>
          <t>Gregory Power Plant</t>
        </is>
      </c>
      <c r="C3175" s="130" t="inlineStr">
        <is>
          <t>Gregory Power Partners LLC</t>
        </is>
      </c>
      <c r="D3175" s="129" t="n">
        <v>7667</v>
      </c>
      <c r="E3175" s="130" t="inlineStr">
        <is>
          <t>TX</t>
        </is>
      </c>
      <c r="F3175" s="130" t="inlineStr">
        <is>
          <t>NAICS-22 Non-Cogen</t>
        </is>
      </c>
      <c r="G3175" s="130" t="inlineStr">
        <is>
          <t>CT</t>
        </is>
      </c>
      <c r="H3175" s="130" t="inlineStr">
        <is>
          <t>NG</t>
        </is>
      </c>
      <c r="I3175" s="130" t="inlineStr">
        <is>
          <t>NG</t>
        </is>
      </c>
      <c r="J3175" s="131" t="n">
        <v>362707</v>
      </c>
      <c r="K3175" s="129" t="n">
        <v>2020</v>
      </c>
      <c r="L3175" s="120">
        <f>IF(VLOOKUP(H3175,'Cross-Page Data'!$D$4:$F$48,3,FALSE)="natural gas",VLOOKUP(G3175,'Cross-Page Data'!$I$4:$J$19,2,FALSE),IF(VLOOKUP(H3175,'Cross-Page Data'!$D$4:$F$48,3,FALSE)="solar",IF(G3175="PV","solar PV","solar thermal"),IF(VLOOKUP(H3175,'Cross-Page Data'!$D$4:$F$48,3,FALSE)="wind",VLOOKUP(G3175,'Cross-Page Data'!$I$4:$J$19,2,FALSE),IF(VLOOKUP(H3175,'Cross-Page Data'!$D$4:$F$48,3,FALSE)="hydro",VLOOKUP(G3175,'Cross-Page Data'!$I$4:$J$19,2,FALSE),VLOOKUP(H3175,'Cross-Page Data'!$D$4:$F$48,3,FALSE)))))</f>
        <v/>
      </c>
      <c r="M3175" s="120">
        <f>IF(AND($P$2=FALSE,OR(F3175="Commercial NAICS Cogen",F3175="Industrial NAICS Cogen",F3175="NAICS-22 Cogen")),FALSE,IF(AND($P$3=FALSE,OR(F3175="Commercial NAICS Cogen",F3175="Commercial NAICS Non-Cogen",F3175="Industrial NAICS Cogen", F3175="industrial NAICS non-Cogen")),FALSE, TRUE))</f>
        <v/>
      </c>
    </row>
    <row r="3176">
      <c r="A3176" s="129" t="n">
        <v>55087</v>
      </c>
      <c r="B3176" s="130" t="inlineStr">
        <is>
          <t>Zeeland Generating Station</t>
        </is>
      </c>
      <c r="C3176" s="130" t="inlineStr">
        <is>
          <t>Consumers Energy Co</t>
        </is>
      </c>
      <c r="D3176" s="129" t="n">
        <v>4254</v>
      </c>
      <c r="E3176" s="130" t="inlineStr">
        <is>
          <t>MI</t>
        </is>
      </c>
      <c r="F3176" s="130" t="inlineStr">
        <is>
          <t>Electric Utility</t>
        </is>
      </c>
      <c r="G3176" s="130" t="inlineStr">
        <is>
          <t>CA</t>
        </is>
      </c>
      <c r="H3176" s="130" t="inlineStr">
        <is>
          <t>NG</t>
        </is>
      </c>
      <c r="I3176" s="130" t="inlineStr">
        <is>
          <t>NG</t>
        </is>
      </c>
      <c r="J3176" s="131" t="n">
        <v>1247228</v>
      </c>
      <c r="K3176" s="129" t="n">
        <v>2020</v>
      </c>
      <c r="L3176" s="120">
        <f>IF(VLOOKUP(H3176,'Cross-Page Data'!$D$4:$F$48,3,FALSE)="natural gas",VLOOKUP(G3176,'Cross-Page Data'!$I$4:$J$19,2,FALSE),IF(VLOOKUP(H3176,'Cross-Page Data'!$D$4:$F$48,3,FALSE)="solar",IF(G3176="PV","solar PV","solar thermal"),IF(VLOOKUP(H3176,'Cross-Page Data'!$D$4:$F$48,3,FALSE)="wind",VLOOKUP(G3176,'Cross-Page Data'!$I$4:$J$19,2,FALSE),IF(VLOOKUP(H3176,'Cross-Page Data'!$D$4:$F$48,3,FALSE)="hydro",VLOOKUP(G3176,'Cross-Page Data'!$I$4:$J$19,2,FALSE),VLOOKUP(H3176,'Cross-Page Data'!$D$4:$F$48,3,FALSE)))))</f>
        <v/>
      </c>
      <c r="M3176" s="120">
        <f>IF(AND($P$2=FALSE,OR(F3176="Commercial NAICS Cogen",F3176="Industrial NAICS Cogen",F3176="NAICS-22 Cogen")),FALSE,IF(AND($P$3=FALSE,OR(F3176="Commercial NAICS Cogen",F3176="Commercial NAICS Non-Cogen",F3176="Industrial NAICS Cogen", F3176="industrial NAICS non-Cogen")),FALSE, TRUE))</f>
        <v/>
      </c>
    </row>
    <row r="3177">
      <c r="A3177" s="129" t="n">
        <v>55087</v>
      </c>
      <c r="B3177" s="130" t="inlineStr">
        <is>
          <t>Zeeland Generating Station</t>
        </is>
      </c>
      <c r="C3177" s="130" t="inlineStr">
        <is>
          <t>Consumers Energy Co</t>
        </is>
      </c>
      <c r="D3177" s="129" t="n">
        <v>4254</v>
      </c>
      <c r="E3177" s="130" t="inlineStr">
        <is>
          <t>MI</t>
        </is>
      </c>
      <c r="F3177" s="130" t="inlineStr">
        <is>
          <t>Electric Utility</t>
        </is>
      </c>
      <c r="G3177" s="130" t="inlineStr">
        <is>
          <t>CT</t>
        </is>
      </c>
      <c r="H3177" s="130" t="inlineStr">
        <is>
          <t>NG</t>
        </is>
      </c>
      <c r="I3177" s="130" t="inlineStr">
        <is>
          <t>NG</t>
        </is>
      </c>
      <c r="J3177" s="131" t="n">
        <v>2217093</v>
      </c>
      <c r="K3177" s="129" t="n">
        <v>2020</v>
      </c>
      <c r="L3177" s="120">
        <f>IF(VLOOKUP(H3177,'Cross-Page Data'!$D$4:$F$48,3,FALSE)="natural gas",VLOOKUP(G3177,'Cross-Page Data'!$I$4:$J$19,2,FALSE),IF(VLOOKUP(H3177,'Cross-Page Data'!$D$4:$F$48,3,FALSE)="solar",IF(G3177="PV","solar PV","solar thermal"),IF(VLOOKUP(H3177,'Cross-Page Data'!$D$4:$F$48,3,FALSE)="wind",VLOOKUP(G3177,'Cross-Page Data'!$I$4:$J$19,2,FALSE),IF(VLOOKUP(H3177,'Cross-Page Data'!$D$4:$F$48,3,FALSE)="hydro",VLOOKUP(G3177,'Cross-Page Data'!$I$4:$J$19,2,FALSE),VLOOKUP(H3177,'Cross-Page Data'!$D$4:$F$48,3,FALSE)))))</f>
        <v/>
      </c>
      <c r="M3177" s="120">
        <f>IF(AND($P$2=FALSE,OR(F3177="Commercial NAICS Cogen",F3177="Industrial NAICS Cogen",F3177="NAICS-22 Cogen")),FALSE,IF(AND($P$3=FALSE,OR(F3177="Commercial NAICS Cogen",F3177="Commercial NAICS Non-Cogen",F3177="Industrial NAICS Cogen", F3177="industrial NAICS non-Cogen")),FALSE, TRUE))</f>
        <v/>
      </c>
    </row>
    <row r="3178">
      <c r="A3178" s="129" t="n">
        <v>55087</v>
      </c>
      <c r="B3178" s="130" t="inlineStr">
        <is>
          <t>Zeeland Generating Station</t>
        </is>
      </c>
      <c r="C3178" s="130" t="inlineStr">
        <is>
          <t>Consumers Energy Co</t>
        </is>
      </c>
      <c r="D3178" s="129" t="n">
        <v>4254</v>
      </c>
      <c r="E3178" s="130" t="inlineStr">
        <is>
          <t>MI</t>
        </is>
      </c>
      <c r="F3178" s="130" t="inlineStr">
        <is>
          <t>Electric Utility</t>
        </is>
      </c>
      <c r="G3178" s="130" t="inlineStr">
        <is>
          <t>GT</t>
        </is>
      </c>
      <c r="H3178" s="130" t="inlineStr">
        <is>
          <t>NG</t>
        </is>
      </c>
      <c r="I3178" s="130" t="inlineStr">
        <is>
          <t>NG</t>
        </is>
      </c>
      <c r="J3178" s="131" t="n">
        <v>600932</v>
      </c>
      <c r="K3178" s="129" t="n">
        <v>2020</v>
      </c>
      <c r="L3178" s="120">
        <f>IF(VLOOKUP(H3178,'Cross-Page Data'!$D$4:$F$48,3,FALSE)="natural gas",VLOOKUP(G3178,'Cross-Page Data'!$I$4:$J$19,2,FALSE),IF(VLOOKUP(H3178,'Cross-Page Data'!$D$4:$F$48,3,FALSE)="solar",IF(G3178="PV","solar PV","solar thermal"),IF(VLOOKUP(H3178,'Cross-Page Data'!$D$4:$F$48,3,FALSE)="wind",VLOOKUP(G3178,'Cross-Page Data'!$I$4:$J$19,2,FALSE),IF(VLOOKUP(H3178,'Cross-Page Data'!$D$4:$F$48,3,FALSE)="hydro",VLOOKUP(G3178,'Cross-Page Data'!$I$4:$J$19,2,FALSE),VLOOKUP(H3178,'Cross-Page Data'!$D$4:$F$48,3,FALSE)))))</f>
        <v/>
      </c>
      <c r="M3178" s="120">
        <f>IF(AND($P$2=FALSE,OR(F3178="Commercial NAICS Cogen",F3178="Industrial NAICS Cogen",F3178="NAICS-22 Cogen")),FALSE,IF(AND($P$3=FALSE,OR(F3178="Commercial NAICS Cogen",F3178="Commercial NAICS Non-Cogen",F3178="Industrial NAICS Cogen", F3178="industrial NAICS non-Cogen")),FALSE, TRUE))</f>
        <v/>
      </c>
    </row>
    <row r="3179">
      <c r="A3179" s="129" t="n">
        <v>55088</v>
      </c>
      <c r="B3179" s="130" t="inlineStr">
        <is>
          <t>Dearborn Industrial Generation</t>
        </is>
      </c>
      <c r="C3179" s="130" t="inlineStr">
        <is>
          <t>Dearborn Industrial Gen Inc</t>
        </is>
      </c>
      <c r="D3179" s="129" t="n">
        <v>4945</v>
      </c>
      <c r="E3179" s="130" t="inlineStr">
        <is>
          <t>MI</t>
        </is>
      </c>
      <c r="F3179" s="130" t="inlineStr">
        <is>
          <t>NAICS-22 Cogen</t>
        </is>
      </c>
      <c r="G3179" s="130" t="inlineStr">
        <is>
          <t>GT</t>
        </is>
      </c>
      <c r="H3179" s="130" t="inlineStr">
        <is>
          <t>NG</t>
        </is>
      </c>
      <c r="I3179" s="130" t="inlineStr">
        <is>
          <t>NG</t>
        </is>
      </c>
      <c r="J3179" s="131" t="n">
        <v>3563628</v>
      </c>
      <c r="K3179" s="129" t="n">
        <v>2020</v>
      </c>
      <c r="L3179" s="120">
        <f>IF(VLOOKUP(H3179,'Cross-Page Data'!$D$4:$F$48,3,FALSE)="natural gas",VLOOKUP(G3179,'Cross-Page Data'!$I$4:$J$19,2,FALSE),IF(VLOOKUP(H3179,'Cross-Page Data'!$D$4:$F$48,3,FALSE)="solar",IF(G3179="PV","solar PV","solar thermal"),IF(VLOOKUP(H3179,'Cross-Page Data'!$D$4:$F$48,3,FALSE)="wind",VLOOKUP(G3179,'Cross-Page Data'!$I$4:$J$19,2,FALSE),IF(VLOOKUP(H3179,'Cross-Page Data'!$D$4:$F$48,3,FALSE)="hydro",VLOOKUP(G3179,'Cross-Page Data'!$I$4:$J$19,2,FALSE),VLOOKUP(H3179,'Cross-Page Data'!$D$4:$F$48,3,FALSE)))))</f>
        <v/>
      </c>
      <c r="M3179" s="120">
        <f>IF(AND($P$2=FALSE,OR(F3179="Commercial NAICS Cogen",F3179="Industrial NAICS Cogen",F3179="NAICS-22 Cogen")),FALSE,IF(AND($P$3=FALSE,OR(F3179="Commercial NAICS Cogen",F3179="Commercial NAICS Non-Cogen",F3179="Industrial NAICS Cogen", F3179="industrial NAICS non-Cogen")),FALSE, TRUE))</f>
        <v/>
      </c>
    </row>
    <row r="3180">
      <c r="A3180" s="129" t="n">
        <v>55088</v>
      </c>
      <c r="B3180" s="130" t="inlineStr">
        <is>
          <t>Dearborn Industrial Generation</t>
        </is>
      </c>
      <c r="C3180" s="130" t="inlineStr">
        <is>
          <t>Dearborn Industrial Gen Inc</t>
        </is>
      </c>
      <c r="D3180" s="129" t="n">
        <v>4945</v>
      </c>
      <c r="E3180" s="130" t="inlineStr">
        <is>
          <t>MI</t>
        </is>
      </c>
      <c r="F3180" s="130" t="inlineStr">
        <is>
          <t>NAICS-22 Cogen</t>
        </is>
      </c>
      <c r="G3180" s="130" t="inlineStr">
        <is>
          <t>ST</t>
        </is>
      </c>
      <c r="H3180" s="130" t="inlineStr">
        <is>
          <t>BFG</t>
        </is>
      </c>
      <c r="I3180" s="130" t="inlineStr">
        <is>
          <t>OOG</t>
        </is>
      </c>
      <c r="J3180" s="131" t="n">
        <v>923416.8</v>
      </c>
      <c r="K3180" s="129" t="n">
        <v>2020</v>
      </c>
      <c r="L3180" s="120">
        <f>IF(VLOOKUP(H3180,'Cross-Page Data'!$D$4:$F$48,3,FALSE)="natural gas",VLOOKUP(G3180,'Cross-Page Data'!$I$4:$J$19,2,FALSE),IF(VLOOKUP(H3180,'Cross-Page Data'!$D$4:$F$48,3,FALSE)="solar",IF(G3180="PV","solar PV","solar thermal"),IF(VLOOKUP(H3180,'Cross-Page Data'!$D$4:$F$48,3,FALSE)="wind",VLOOKUP(G3180,'Cross-Page Data'!$I$4:$J$19,2,FALSE),IF(VLOOKUP(H3180,'Cross-Page Data'!$D$4:$F$48,3,FALSE)="hydro",VLOOKUP(G3180,'Cross-Page Data'!$I$4:$J$19,2,FALSE),VLOOKUP(H3180,'Cross-Page Data'!$D$4:$F$48,3,FALSE)))))</f>
        <v/>
      </c>
      <c r="M3180" s="120">
        <f>IF(AND($P$2=FALSE,OR(F3180="Commercial NAICS Cogen",F3180="Industrial NAICS Cogen",F3180="NAICS-22 Cogen")),FALSE,IF(AND($P$3=FALSE,OR(F3180="Commercial NAICS Cogen",F3180="Commercial NAICS Non-Cogen",F3180="Industrial NAICS Cogen", F3180="industrial NAICS non-Cogen")),FALSE, TRUE))</f>
        <v/>
      </c>
    </row>
    <row r="3181">
      <c r="A3181" s="129" t="n">
        <v>55088</v>
      </c>
      <c r="B3181" s="130" t="inlineStr">
        <is>
          <t>Dearborn Industrial Generation</t>
        </is>
      </c>
      <c r="C3181" s="130" t="inlineStr">
        <is>
          <t>Dearborn Industrial Gen Inc</t>
        </is>
      </c>
      <c r="D3181" s="129" t="n">
        <v>4945</v>
      </c>
      <c r="E3181" s="130" t="inlineStr">
        <is>
          <t>MI</t>
        </is>
      </c>
      <c r="F3181" s="130" t="inlineStr">
        <is>
          <t>NAICS-22 Cogen</t>
        </is>
      </c>
      <c r="G3181" s="130" t="inlineStr">
        <is>
          <t>ST</t>
        </is>
      </c>
      <c r="H3181" s="130" t="inlineStr">
        <is>
          <t>NG</t>
        </is>
      </c>
      <c r="I3181" s="130" t="inlineStr">
        <is>
          <t>NG</t>
        </is>
      </c>
      <c r="J3181" s="131" t="n">
        <v>646540.2</v>
      </c>
      <c r="K3181" s="129" t="n">
        <v>2020</v>
      </c>
      <c r="L3181" s="120">
        <f>IF(VLOOKUP(H3181,'Cross-Page Data'!$D$4:$F$48,3,FALSE)="natural gas",VLOOKUP(G3181,'Cross-Page Data'!$I$4:$J$19,2,FALSE),IF(VLOOKUP(H3181,'Cross-Page Data'!$D$4:$F$48,3,FALSE)="solar",IF(G3181="PV","solar PV","solar thermal"),IF(VLOOKUP(H3181,'Cross-Page Data'!$D$4:$F$48,3,FALSE)="wind",VLOOKUP(G3181,'Cross-Page Data'!$I$4:$J$19,2,FALSE),IF(VLOOKUP(H3181,'Cross-Page Data'!$D$4:$F$48,3,FALSE)="hydro",VLOOKUP(G3181,'Cross-Page Data'!$I$4:$J$19,2,FALSE),VLOOKUP(H3181,'Cross-Page Data'!$D$4:$F$48,3,FALSE)))))</f>
        <v/>
      </c>
      <c r="M3181" s="120">
        <f>IF(AND($P$2=FALSE,OR(F3181="Commercial NAICS Cogen",F3181="Industrial NAICS Cogen",F3181="NAICS-22 Cogen")),FALSE,IF(AND($P$3=FALSE,OR(F3181="Commercial NAICS Cogen",F3181="Commercial NAICS Non-Cogen",F3181="Industrial NAICS Cogen", F3181="industrial NAICS non-Cogen")),FALSE, TRUE))</f>
        <v/>
      </c>
    </row>
    <row r="3182">
      <c r="A3182" s="129" t="n">
        <v>55089</v>
      </c>
      <c r="B3182" s="130" t="inlineStr">
        <is>
          <t>Taft Cogeneration Facility</t>
        </is>
      </c>
      <c r="C3182" s="130" t="inlineStr">
        <is>
          <t>Occidental Chemical Corporation</t>
        </is>
      </c>
      <c r="D3182" s="129" t="n">
        <v>13914</v>
      </c>
      <c r="E3182" s="130" t="inlineStr">
        <is>
          <t>LA</t>
        </is>
      </c>
      <c r="F3182" s="130" t="inlineStr">
        <is>
          <t>Industrial NAICS Cogen</t>
        </is>
      </c>
      <c r="G3182" s="130" t="inlineStr">
        <is>
          <t>CA</t>
        </is>
      </c>
      <c r="H3182" s="130" t="inlineStr">
        <is>
          <t>NG</t>
        </is>
      </c>
      <c r="I3182" s="130" t="inlineStr">
        <is>
          <t>NG</t>
        </is>
      </c>
      <c r="J3182" s="131" t="n">
        <v>1942940.4</v>
      </c>
      <c r="K3182" s="129" t="n">
        <v>2020</v>
      </c>
      <c r="L3182" s="120">
        <f>IF(VLOOKUP(H3182,'Cross-Page Data'!$D$4:$F$48,3,FALSE)="natural gas",VLOOKUP(G3182,'Cross-Page Data'!$I$4:$J$19,2,FALSE),IF(VLOOKUP(H3182,'Cross-Page Data'!$D$4:$F$48,3,FALSE)="solar",IF(G3182="PV","solar PV","solar thermal"),IF(VLOOKUP(H3182,'Cross-Page Data'!$D$4:$F$48,3,FALSE)="wind",VLOOKUP(G3182,'Cross-Page Data'!$I$4:$J$19,2,FALSE),IF(VLOOKUP(H3182,'Cross-Page Data'!$D$4:$F$48,3,FALSE)="hydro",VLOOKUP(G3182,'Cross-Page Data'!$I$4:$J$19,2,FALSE),VLOOKUP(H3182,'Cross-Page Data'!$D$4:$F$48,3,FALSE)))))</f>
        <v/>
      </c>
      <c r="M3182" s="120">
        <f>IF(AND($P$2=FALSE,OR(F3182="Commercial NAICS Cogen",F3182="Industrial NAICS Cogen",F3182="NAICS-22 Cogen")),FALSE,IF(AND($P$3=FALSE,OR(F3182="Commercial NAICS Cogen",F3182="Commercial NAICS Non-Cogen",F3182="Industrial NAICS Cogen", F3182="industrial NAICS non-Cogen")),FALSE, TRUE))</f>
        <v/>
      </c>
    </row>
    <row r="3183">
      <c r="A3183" s="129" t="n">
        <v>55089</v>
      </c>
      <c r="B3183" s="130" t="inlineStr">
        <is>
          <t>Taft Cogeneration Facility</t>
        </is>
      </c>
      <c r="C3183" s="130" t="inlineStr">
        <is>
          <t>Occidental Chemical Corporation</t>
        </is>
      </c>
      <c r="D3183" s="129" t="n">
        <v>13914</v>
      </c>
      <c r="E3183" s="130" t="inlineStr">
        <is>
          <t>LA</t>
        </is>
      </c>
      <c r="F3183" s="130" t="inlineStr">
        <is>
          <t>Industrial NAICS Cogen</t>
        </is>
      </c>
      <c r="G3183" s="130" t="inlineStr">
        <is>
          <t>CA</t>
        </is>
      </c>
      <c r="H3183" s="130" t="inlineStr">
        <is>
          <t>OG</t>
        </is>
      </c>
      <c r="I3183" s="130" t="inlineStr">
        <is>
          <t>OOG</t>
        </is>
      </c>
      <c r="J3183" s="131" t="n">
        <v>69144.649</v>
      </c>
      <c r="K3183" s="129" t="n">
        <v>2020</v>
      </c>
      <c r="L3183" s="120">
        <f>IF(VLOOKUP(H3183,'Cross-Page Data'!$D$4:$F$48,3,FALSE)="natural gas",VLOOKUP(G3183,'Cross-Page Data'!$I$4:$J$19,2,FALSE),IF(VLOOKUP(H3183,'Cross-Page Data'!$D$4:$F$48,3,FALSE)="solar",IF(G3183="PV","solar PV","solar thermal"),IF(VLOOKUP(H3183,'Cross-Page Data'!$D$4:$F$48,3,FALSE)="wind",VLOOKUP(G3183,'Cross-Page Data'!$I$4:$J$19,2,FALSE),IF(VLOOKUP(H3183,'Cross-Page Data'!$D$4:$F$48,3,FALSE)="hydro",VLOOKUP(G3183,'Cross-Page Data'!$I$4:$J$19,2,FALSE),VLOOKUP(H3183,'Cross-Page Data'!$D$4:$F$48,3,FALSE)))))</f>
        <v/>
      </c>
      <c r="M3183" s="120">
        <f>IF(AND($P$2=FALSE,OR(F3183="Commercial NAICS Cogen",F3183="Industrial NAICS Cogen",F3183="NAICS-22 Cogen")),FALSE,IF(AND($P$3=FALSE,OR(F3183="Commercial NAICS Cogen",F3183="Commercial NAICS Non-Cogen",F3183="Industrial NAICS Cogen", F3183="industrial NAICS non-Cogen")),FALSE, TRUE))</f>
        <v/>
      </c>
    </row>
    <row r="3184">
      <c r="A3184" s="129" t="n">
        <v>55089</v>
      </c>
      <c r="B3184" s="130" t="inlineStr">
        <is>
          <t>Taft Cogeneration Facility</t>
        </is>
      </c>
      <c r="C3184" s="130" t="inlineStr">
        <is>
          <t>Occidental Chemical Corporation</t>
        </is>
      </c>
      <c r="D3184" s="129" t="n">
        <v>13914</v>
      </c>
      <c r="E3184" s="130" t="inlineStr">
        <is>
          <t>LA</t>
        </is>
      </c>
      <c r="F3184" s="130" t="inlineStr">
        <is>
          <t>Industrial NAICS Cogen</t>
        </is>
      </c>
      <c r="G3184" s="130" t="inlineStr">
        <is>
          <t>CT</t>
        </is>
      </c>
      <c r="H3184" s="130" t="inlineStr">
        <is>
          <t>NG</t>
        </is>
      </c>
      <c r="I3184" s="130" t="inlineStr">
        <is>
          <t>NG</t>
        </is>
      </c>
      <c r="J3184" s="131" t="n">
        <v>3533128</v>
      </c>
      <c r="K3184" s="129" t="n">
        <v>2020</v>
      </c>
      <c r="L3184" s="120">
        <f>IF(VLOOKUP(H3184,'Cross-Page Data'!$D$4:$F$48,3,FALSE)="natural gas",VLOOKUP(G3184,'Cross-Page Data'!$I$4:$J$19,2,FALSE),IF(VLOOKUP(H3184,'Cross-Page Data'!$D$4:$F$48,3,FALSE)="solar",IF(G3184="PV","solar PV","solar thermal"),IF(VLOOKUP(H3184,'Cross-Page Data'!$D$4:$F$48,3,FALSE)="wind",VLOOKUP(G3184,'Cross-Page Data'!$I$4:$J$19,2,FALSE),IF(VLOOKUP(H3184,'Cross-Page Data'!$D$4:$F$48,3,FALSE)="hydro",VLOOKUP(G3184,'Cross-Page Data'!$I$4:$J$19,2,FALSE),VLOOKUP(H3184,'Cross-Page Data'!$D$4:$F$48,3,FALSE)))))</f>
        <v/>
      </c>
      <c r="M3184" s="120">
        <f>IF(AND($P$2=FALSE,OR(F3184="Commercial NAICS Cogen",F3184="Industrial NAICS Cogen",F3184="NAICS-22 Cogen")),FALSE,IF(AND($P$3=FALSE,OR(F3184="Commercial NAICS Cogen",F3184="Commercial NAICS Non-Cogen",F3184="Industrial NAICS Cogen", F3184="industrial NAICS non-Cogen")),FALSE, TRUE))</f>
        <v/>
      </c>
    </row>
    <row r="3185">
      <c r="A3185" s="129" t="n">
        <v>55089</v>
      </c>
      <c r="B3185" s="130" t="inlineStr">
        <is>
          <t>Taft Cogeneration Facility</t>
        </is>
      </c>
      <c r="C3185" s="130" t="inlineStr">
        <is>
          <t>Occidental Chemical Corporation</t>
        </is>
      </c>
      <c r="D3185" s="129" t="n">
        <v>13914</v>
      </c>
      <c r="E3185" s="130" t="inlineStr">
        <is>
          <t>LA</t>
        </is>
      </c>
      <c r="F3185" s="130" t="inlineStr">
        <is>
          <t>Industrial NAICS Cogen</t>
        </is>
      </c>
      <c r="G3185" s="130" t="inlineStr">
        <is>
          <t>CT</t>
        </is>
      </c>
      <c r="H3185" s="130" t="inlineStr">
        <is>
          <t>OG</t>
        </is>
      </c>
      <c r="I3185" s="130" t="inlineStr">
        <is>
          <t>OOG</t>
        </is>
      </c>
      <c r="J3185" s="131" t="n">
        <v>0</v>
      </c>
      <c r="K3185" s="129" t="n">
        <v>2020</v>
      </c>
      <c r="L3185" s="120">
        <f>IF(VLOOKUP(H3185,'Cross-Page Data'!$D$4:$F$48,3,FALSE)="natural gas",VLOOKUP(G3185,'Cross-Page Data'!$I$4:$J$19,2,FALSE),IF(VLOOKUP(H3185,'Cross-Page Data'!$D$4:$F$48,3,FALSE)="solar",IF(G3185="PV","solar PV","solar thermal"),IF(VLOOKUP(H3185,'Cross-Page Data'!$D$4:$F$48,3,FALSE)="wind",VLOOKUP(G3185,'Cross-Page Data'!$I$4:$J$19,2,FALSE),IF(VLOOKUP(H3185,'Cross-Page Data'!$D$4:$F$48,3,FALSE)="hydro",VLOOKUP(G3185,'Cross-Page Data'!$I$4:$J$19,2,FALSE),VLOOKUP(H3185,'Cross-Page Data'!$D$4:$F$48,3,FALSE)))))</f>
        <v/>
      </c>
      <c r="M3185" s="120">
        <f>IF(AND($P$2=FALSE,OR(F3185="Commercial NAICS Cogen",F3185="Industrial NAICS Cogen",F3185="NAICS-22 Cogen")),FALSE,IF(AND($P$3=FALSE,OR(F3185="Commercial NAICS Cogen",F3185="Commercial NAICS Non-Cogen",F3185="Industrial NAICS Cogen", F3185="industrial NAICS non-Cogen")),FALSE, TRUE))</f>
        <v/>
      </c>
    </row>
    <row r="3186">
      <c r="A3186" s="129" t="n">
        <v>55090</v>
      </c>
      <c r="B3186" s="130" t="inlineStr">
        <is>
          <t>Plummer Cogen</t>
        </is>
      </c>
      <c r="C3186" s="130" t="inlineStr">
        <is>
          <t>Stimson Lumber Company</t>
        </is>
      </c>
      <c r="D3186" s="129" t="n">
        <v>54900</v>
      </c>
      <c r="E3186" s="130" t="inlineStr">
        <is>
          <t>ID</t>
        </is>
      </c>
      <c r="F3186" s="130" t="inlineStr">
        <is>
          <t>NAICS-22 Cogen</t>
        </is>
      </c>
      <c r="G3186" s="130" t="inlineStr">
        <is>
          <t>ST</t>
        </is>
      </c>
      <c r="H3186" s="130" t="inlineStr">
        <is>
          <t>WDS</t>
        </is>
      </c>
      <c r="I3186" s="130" t="inlineStr">
        <is>
          <t>WWW</t>
        </is>
      </c>
      <c r="J3186" s="131" t="n">
        <v>36523</v>
      </c>
      <c r="K3186" s="129" t="n">
        <v>2020</v>
      </c>
      <c r="L3186" s="120">
        <f>IF(VLOOKUP(H3186,'Cross-Page Data'!$D$4:$F$48,3,FALSE)="natural gas",VLOOKUP(G3186,'Cross-Page Data'!$I$4:$J$19,2,FALSE),IF(VLOOKUP(H3186,'Cross-Page Data'!$D$4:$F$48,3,FALSE)="solar",IF(G3186="PV","solar PV","solar thermal"),IF(VLOOKUP(H3186,'Cross-Page Data'!$D$4:$F$48,3,FALSE)="wind",VLOOKUP(G3186,'Cross-Page Data'!$I$4:$J$19,2,FALSE),IF(VLOOKUP(H3186,'Cross-Page Data'!$D$4:$F$48,3,FALSE)="hydro",VLOOKUP(G3186,'Cross-Page Data'!$I$4:$J$19,2,FALSE),VLOOKUP(H3186,'Cross-Page Data'!$D$4:$F$48,3,FALSE)))))</f>
        <v/>
      </c>
      <c r="M3186" s="120">
        <f>IF(AND($P$2=FALSE,OR(F3186="Commercial NAICS Cogen",F3186="Industrial NAICS Cogen",F3186="NAICS-22 Cogen")),FALSE,IF(AND($P$3=FALSE,OR(F3186="Commercial NAICS Cogen",F3186="Commercial NAICS Non-Cogen",F3186="Industrial NAICS Cogen", F3186="industrial NAICS non-Cogen")),FALSE, TRUE))</f>
        <v/>
      </c>
    </row>
    <row r="3187">
      <c r="A3187" s="129" t="n">
        <v>55091</v>
      </c>
      <c r="B3187" s="130" t="inlineStr">
        <is>
          <t>Midlothian Energy Facility</t>
        </is>
      </c>
      <c r="C3187" s="130" t="inlineStr">
        <is>
          <t>Midlothian Energy LLC</t>
        </is>
      </c>
      <c r="D3187" s="129" t="n">
        <v>12501</v>
      </c>
      <c r="E3187" s="130" t="inlineStr">
        <is>
          <t>TX</t>
        </is>
      </c>
      <c r="F3187" s="130" t="inlineStr">
        <is>
          <t>NAICS-22 Non-Cogen</t>
        </is>
      </c>
      <c r="G3187" s="130" t="inlineStr">
        <is>
          <t>CS</t>
        </is>
      </c>
      <c r="H3187" s="130" t="inlineStr">
        <is>
          <t>NG</t>
        </is>
      </c>
      <c r="I3187" s="130" t="inlineStr">
        <is>
          <t>NG</t>
        </is>
      </c>
      <c r="J3187" s="131" t="n">
        <v>3904672</v>
      </c>
      <c r="K3187" s="129" t="n">
        <v>2020</v>
      </c>
      <c r="L3187" s="120">
        <f>IF(VLOOKUP(H3187,'Cross-Page Data'!$D$4:$F$48,3,FALSE)="natural gas",VLOOKUP(G3187,'Cross-Page Data'!$I$4:$J$19,2,FALSE),IF(VLOOKUP(H3187,'Cross-Page Data'!$D$4:$F$48,3,FALSE)="solar",IF(G3187="PV","solar PV","solar thermal"),IF(VLOOKUP(H3187,'Cross-Page Data'!$D$4:$F$48,3,FALSE)="wind",VLOOKUP(G3187,'Cross-Page Data'!$I$4:$J$19,2,FALSE),IF(VLOOKUP(H3187,'Cross-Page Data'!$D$4:$F$48,3,FALSE)="hydro",VLOOKUP(G3187,'Cross-Page Data'!$I$4:$J$19,2,FALSE),VLOOKUP(H3187,'Cross-Page Data'!$D$4:$F$48,3,FALSE)))))</f>
        <v/>
      </c>
      <c r="M3187" s="120">
        <f>IF(AND($P$2=FALSE,OR(F3187="Commercial NAICS Cogen",F3187="Industrial NAICS Cogen",F3187="NAICS-22 Cogen")),FALSE,IF(AND($P$3=FALSE,OR(F3187="Commercial NAICS Cogen",F3187="Commercial NAICS Non-Cogen",F3187="Industrial NAICS Cogen", F3187="industrial NAICS non-Cogen")),FALSE, TRUE))</f>
        <v/>
      </c>
    </row>
    <row r="3188">
      <c r="A3188" s="129" t="n">
        <v>55097</v>
      </c>
      <c r="B3188" s="130" t="inlineStr">
        <is>
          <t>Lamar Power Project</t>
        </is>
      </c>
      <c r="C3188" s="130" t="inlineStr">
        <is>
          <t>LaFrontera Holdings LLC</t>
        </is>
      </c>
      <c r="D3188" s="129" t="n">
        <v>60477</v>
      </c>
      <c r="E3188" s="130" t="inlineStr">
        <is>
          <t>TX</t>
        </is>
      </c>
      <c r="F3188" s="130" t="inlineStr">
        <is>
          <t>NAICS-22 Non-Cogen</t>
        </is>
      </c>
      <c r="G3188" s="130" t="inlineStr">
        <is>
          <t>CA</t>
        </is>
      </c>
      <c r="H3188" s="130" t="inlineStr">
        <is>
          <t>NG</t>
        </is>
      </c>
      <c r="I3188" s="130" t="inlineStr">
        <is>
          <t>NG</t>
        </is>
      </c>
      <c r="J3188" s="131" t="n">
        <v>2607928</v>
      </c>
      <c r="K3188" s="129" t="n">
        <v>2020</v>
      </c>
      <c r="L3188" s="120">
        <f>IF(VLOOKUP(H3188,'Cross-Page Data'!$D$4:$F$48,3,FALSE)="natural gas",VLOOKUP(G3188,'Cross-Page Data'!$I$4:$J$19,2,FALSE),IF(VLOOKUP(H3188,'Cross-Page Data'!$D$4:$F$48,3,FALSE)="solar",IF(G3188="PV","solar PV","solar thermal"),IF(VLOOKUP(H3188,'Cross-Page Data'!$D$4:$F$48,3,FALSE)="wind",VLOOKUP(G3188,'Cross-Page Data'!$I$4:$J$19,2,FALSE),IF(VLOOKUP(H3188,'Cross-Page Data'!$D$4:$F$48,3,FALSE)="hydro",VLOOKUP(G3188,'Cross-Page Data'!$I$4:$J$19,2,FALSE),VLOOKUP(H3188,'Cross-Page Data'!$D$4:$F$48,3,FALSE)))))</f>
        <v/>
      </c>
      <c r="M3188" s="120">
        <f>IF(AND($P$2=FALSE,OR(F3188="Commercial NAICS Cogen",F3188="Industrial NAICS Cogen",F3188="NAICS-22 Cogen")),FALSE,IF(AND($P$3=FALSE,OR(F3188="Commercial NAICS Cogen",F3188="Commercial NAICS Non-Cogen",F3188="Industrial NAICS Cogen", F3188="industrial NAICS non-Cogen")),FALSE, TRUE))</f>
        <v/>
      </c>
    </row>
    <row r="3189">
      <c r="A3189" s="129" t="n">
        <v>55097</v>
      </c>
      <c r="B3189" s="130" t="inlineStr">
        <is>
          <t>Lamar Power Project</t>
        </is>
      </c>
      <c r="C3189" s="130" t="inlineStr">
        <is>
          <t>LaFrontera Holdings LLC</t>
        </is>
      </c>
      <c r="D3189" s="129" t="n">
        <v>60477</v>
      </c>
      <c r="E3189" s="130" t="inlineStr">
        <is>
          <t>TX</t>
        </is>
      </c>
      <c r="F3189" s="130" t="inlineStr">
        <is>
          <t>NAICS-22 Non-Cogen</t>
        </is>
      </c>
      <c r="G3189" s="130" t="inlineStr">
        <is>
          <t>CT</t>
        </is>
      </c>
      <c r="H3189" s="130" t="inlineStr">
        <is>
          <t>NG</t>
        </is>
      </c>
      <c r="I3189" s="130" t="inlineStr">
        <is>
          <t>NG</t>
        </is>
      </c>
      <c r="J3189" s="131" t="n">
        <v>4414135</v>
      </c>
      <c r="K3189" s="129" t="n">
        <v>2020</v>
      </c>
      <c r="L3189" s="120">
        <f>IF(VLOOKUP(H3189,'Cross-Page Data'!$D$4:$F$48,3,FALSE)="natural gas",VLOOKUP(G3189,'Cross-Page Data'!$I$4:$J$19,2,FALSE),IF(VLOOKUP(H3189,'Cross-Page Data'!$D$4:$F$48,3,FALSE)="solar",IF(G3189="PV","solar PV","solar thermal"),IF(VLOOKUP(H3189,'Cross-Page Data'!$D$4:$F$48,3,FALSE)="wind",VLOOKUP(G3189,'Cross-Page Data'!$I$4:$J$19,2,FALSE),IF(VLOOKUP(H3189,'Cross-Page Data'!$D$4:$F$48,3,FALSE)="hydro",VLOOKUP(G3189,'Cross-Page Data'!$I$4:$J$19,2,FALSE),VLOOKUP(H3189,'Cross-Page Data'!$D$4:$F$48,3,FALSE)))))</f>
        <v/>
      </c>
      <c r="M3189" s="120">
        <f>IF(AND($P$2=FALSE,OR(F3189="Commercial NAICS Cogen",F3189="Industrial NAICS Cogen",F3189="NAICS-22 Cogen")),FALSE,IF(AND($P$3=FALSE,OR(F3189="Commercial NAICS Cogen",F3189="Commercial NAICS Non-Cogen",F3189="Industrial NAICS Cogen", F3189="industrial NAICS non-Cogen")),FALSE, TRUE))</f>
        <v/>
      </c>
    </row>
    <row r="3190">
      <c r="A3190" s="129" t="n">
        <v>55103</v>
      </c>
      <c r="B3190" s="130" t="inlineStr">
        <is>
          <t>Klamath Cogeneration Plant</t>
        </is>
      </c>
      <c r="C3190" s="130" t="inlineStr">
        <is>
          <t>Klamath Energy LLC</t>
        </is>
      </c>
      <c r="D3190" s="129" t="n">
        <v>14372</v>
      </c>
      <c r="E3190" s="130" t="inlineStr">
        <is>
          <t>OR</t>
        </is>
      </c>
      <c r="F3190" s="130" t="inlineStr">
        <is>
          <t>NAICS-22 Cogen</t>
        </is>
      </c>
      <c r="G3190" s="130" t="inlineStr">
        <is>
          <t>CA</t>
        </is>
      </c>
      <c r="H3190" s="130" t="inlineStr">
        <is>
          <t>NG</t>
        </is>
      </c>
      <c r="I3190" s="130" t="inlineStr">
        <is>
          <t>NG</t>
        </is>
      </c>
      <c r="J3190" s="131" t="n">
        <v>955040.66</v>
      </c>
      <c r="K3190" s="129" t="n">
        <v>2020</v>
      </c>
      <c r="L3190" s="120">
        <f>IF(VLOOKUP(H3190,'Cross-Page Data'!$D$4:$F$48,3,FALSE)="natural gas",VLOOKUP(G3190,'Cross-Page Data'!$I$4:$J$19,2,FALSE),IF(VLOOKUP(H3190,'Cross-Page Data'!$D$4:$F$48,3,FALSE)="solar",IF(G3190="PV","solar PV","solar thermal"),IF(VLOOKUP(H3190,'Cross-Page Data'!$D$4:$F$48,3,FALSE)="wind",VLOOKUP(G3190,'Cross-Page Data'!$I$4:$J$19,2,FALSE),IF(VLOOKUP(H3190,'Cross-Page Data'!$D$4:$F$48,3,FALSE)="hydro",VLOOKUP(G3190,'Cross-Page Data'!$I$4:$J$19,2,FALSE),VLOOKUP(H3190,'Cross-Page Data'!$D$4:$F$48,3,FALSE)))))</f>
        <v/>
      </c>
      <c r="M3190" s="120">
        <f>IF(AND($P$2=FALSE,OR(F3190="Commercial NAICS Cogen",F3190="Industrial NAICS Cogen",F3190="NAICS-22 Cogen")),FALSE,IF(AND($P$3=FALSE,OR(F3190="Commercial NAICS Cogen",F3190="Commercial NAICS Non-Cogen",F3190="Industrial NAICS Cogen", F3190="industrial NAICS non-Cogen")),FALSE, TRUE))</f>
        <v/>
      </c>
    </row>
    <row r="3191">
      <c r="A3191" s="129" t="n">
        <v>55103</v>
      </c>
      <c r="B3191" s="130" t="inlineStr">
        <is>
          <t>Klamath Cogeneration Plant</t>
        </is>
      </c>
      <c r="C3191" s="130" t="inlineStr">
        <is>
          <t>Klamath Energy LLC</t>
        </is>
      </c>
      <c r="D3191" s="129" t="n">
        <v>14372</v>
      </c>
      <c r="E3191" s="130" t="inlineStr">
        <is>
          <t>OR</t>
        </is>
      </c>
      <c r="F3191" s="130" t="inlineStr">
        <is>
          <t>NAICS-22 Cogen</t>
        </is>
      </c>
      <c r="G3191" s="130" t="inlineStr">
        <is>
          <t>CT</t>
        </is>
      </c>
      <c r="H3191" s="130" t="inlineStr">
        <is>
          <t>NG</t>
        </is>
      </c>
      <c r="I3191" s="130" t="inlineStr">
        <is>
          <t>NG</t>
        </is>
      </c>
      <c r="J3191" s="131" t="n">
        <v>1755187.8</v>
      </c>
      <c r="K3191" s="129" t="n">
        <v>2020</v>
      </c>
      <c r="L3191" s="120">
        <f>IF(VLOOKUP(H3191,'Cross-Page Data'!$D$4:$F$48,3,FALSE)="natural gas",VLOOKUP(G3191,'Cross-Page Data'!$I$4:$J$19,2,FALSE),IF(VLOOKUP(H3191,'Cross-Page Data'!$D$4:$F$48,3,FALSE)="solar",IF(G3191="PV","solar PV","solar thermal"),IF(VLOOKUP(H3191,'Cross-Page Data'!$D$4:$F$48,3,FALSE)="wind",VLOOKUP(G3191,'Cross-Page Data'!$I$4:$J$19,2,FALSE),IF(VLOOKUP(H3191,'Cross-Page Data'!$D$4:$F$48,3,FALSE)="hydro",VLOOKUP(G3191,'Cross-Page Data'!$I$4:$J$19,2,FALSE),VLOOKUP(H3191,'Cross-Page Data'!$D$4:$F$48,3,FALSE)))))</f>
        <v/>
      </c>
      <c r="M3191" s="120">
        <f>IF(AND($P$2=FALSE,OR(F3191="Commercial NAICS Cogen",F3191="Industrial NAICS Cogen",F3191="NAICS-22 Cogen")),FALSE,IF(AND($P$3=FALSE,OR(F3191="Commercial NAICS Cogen",F3191="Commercial NAICS Non-Cogen",F3191="Industrial NAICS Cogen", F3191="industrial NAICS non-Cogen")),FALSE, TRUE))</f>
        <v/>
      </c>
    </row>
    <row r="3192">
      <c r="A3192" s="129" t="n">
        <v>55107</v>
      </c>
      <c r="B3192" s="130" t="inlineStr">
        <is>
          <t>Rhode Island State Energy Center</t>
        </is>
      </c>
      <c r="C3192" s="130" t="inlineStr">
        <is>
          <t>RISEC Operating Services</t>
        </is>
      </c>
      <c r="D3192" s="129" t="n">
        <v>6832</v>
      </c>
      <c r="E3192" s="130" t="inlineStr">
        <is>
          <t>RI</t>
        </is>
      </c>
      <c r="F3192" s="130" t="inlineStr">
        <is>
          <t>NAICS-22 Non-Cogen</t>
        </is>
      </c>
      <c r="G3192" s="130" t="inlineStr">
        <is>
          <t>CA</t>
        </is>
      </c>
      <c r="H3192" s="130" t="inlineStr">
        <is>
          <t>NG</t>
        </is>
      </c>
      <c r="I3192" s="130" t="inlineStr">
        <is>
          <t>NG</t>
        </is>
      </c>
      <c r="J3192" s="131" t="n">
        <v>1303885</v>
      </c>
      <c r="K3192" s="129" t="n">
        <v>2020</v>
      </c>
      <c r="L3192" s="120">
        <f>IF(VLOOKUP(H3192,'Cross-Page Data'!$D$4:$F$48,3,FALSE)="natural gas",VLOOKUP(G3192,'Cross-Page Data'!$I$4:$J$19,2,FALSE),IF(VLOOKUP(H3192,'Cross-Page Data'!$D$4:$F$48,3,FALSE)="solar",IF(G3192="PV","solar PV","solar thermal"),IF(VLOOKUP(H3192,'Cross-Page Data'!$D$4:$F$48,3,FALSE)="wind",VLOOKUP(G3192,'Cross-Page Data'!$I$4:$J$19,2,FALSE),IF(VLOOKUP(H3192,'Cross-Page Data'!$D$4:$F$48,3,FALSE)="hydro",VLOOKUP(G3192,'Cross-Page Data'!$I$4:$J$19,2,FALSE),VLOOKUP(H3192,'Cross-Page Data'!$D$4:$F$48,3,FALSE)))))</f>
        <v/>
      </c>
      <c r="M3192" s="120">
        <f>IF(AND($P$2=FALSE,OR(F3192="Commercial NAICS Cogen",F3192="Industrial NAICS Cogen",F3192="NAICS-22 Cogen")),FALSE,IF(AND($P$3=FALSE,OR(F3192="Commercial NAICS Cogen",F3192="Commercial NAICS Non-Cogen",F3192="Industrial NAICS Cogen", F3192="industrial NAICS non-Cogen")),FALSE, TRUE))</f>
        <v/>
      </c>
    </row>
    <row r="3193">
      <c r="A3193" s="129" t="n">
        <v>55107</v>
      </c>
      <c r="B3193" s="130" t="inlineStr">
        <is>
          <t>Rhode Island State Energy Center</t>
        </is>
      </c>
      <c r="C3193" s="130" t="inlineStr">
        <is>
          <t>RISEC Operating Services</t>
        </is>
      </c>
      <c r="D3193" s="129" t="n">
        <v>6832</v>
      </c>
      <c r="E3193" s="130" t="inlineStr">
        <is>
          <t>RI</t>
        </is>
      </c>
      <c r="F3193" s="130" t="inlineStr">
        <is>
          <t>NAICS-22 Non-Cogen</t>
        </is>
      </c>
      <c r="G3193" s="130" t="inlineStr">
        <is>
          <t>CT</t>
        </is>
      </c>
      <c r="H3193" s="130" t="inlineStr">
        <is>
          <t>NG</t>
        </is>
      </c>
      <c r="I3193" s="130" t="inlineStr">
        <is>
          <t>NG</t>
        </is>
      </c>
      <c r="J3193" s="131" t="n">
        <v>2310704</v>
      </c>
      <c r="K3193" s="129" t="n">
        <v>2020</v>
      </c>
      <c r="L3193" s="120">
        <f>IF(VLOOKUP(H3193,'Cross-Page Data'!$D$4:$F$48,3,FALSE)="natural gas",VLOOKUP(G3193,'Cross-Page Data'!$I$4:$J$19,2,FALSE),IF(VLOOKUP(H3193,'Cross-Page Data'!$D$4:$F$48,3,FALSE)="solar",IF(G3193="PV","solar PV","solar thermal"),IF(VLOOKUP(H3193,'Cross-Page Data'!$D$4:$F$48,3,FALSE)="wind",VLOOKUP(G3193,'Cross-Page Data'!$I$4:$J$19,2,FALSE),IF(VLOOKUP(H3193,'Cross-Page Data'!$D$4:$F$48,3,FALSE)="hydro",VLOOKUP(G3193,'Cross-Page Data'!$I$4:$J$19,2,FALSE),VLOOKUP(H3193,'Cross-Page Data'!$D$4:$F$48,3,FALSE)))))</f>
        <v/>
      </c>
      <c r="M3193" s="120">
        <f>IF(AND($P$2=FALSE,OR(F3193="Commercial NAICS Cogen",F3193="Industrial NAICS Cogen",F3193="NAICS-22 Cogen")),FALSE,IF(AND($P$3=FALSE,OR(F3193="Commercial NAICS Cogen",F3193="Commercial NAICS Non-Cogen",F3193="Industrial NAICS Cogen", F3193="industrial NAICS non-Cogen")),FALSE, TRUE))</f>
        <v/>
      </c>
    </row>
    <row r="3194">
      <c r="A3194" s="129" t="n">
        <v>55112</v>
      </c>
      <c r="B3194" s="130" t="inlineStr">
        <is>
          <t>Sutter Energy Center</t>
        </is>
      </c>
      <c r="C3194" s="130" t="inlineStr">
        <is>
          <t>Calpine Corp-Sutter</t>
        </is>
      </c>
      <c r="D3194" s="129" t="n">
        <v>22650</v>
      </c>
      <c r="E3194" s="130" t="inlineStr">
        <is>
          <t>CA</t>
        </is>
      </c>
      <c r="F3194" s="130" t="inlineStr">
        <is>
          <t>NAICS-22 Non-Cogen</t>
        </is>
      </c>
      <c r="G3194" s="130" t="inlineStr">
        <is>
          <t>CA</t>
        </is>
      </c>
      <c r="H3194" s="130" t="inlineStr">
        <is>
          <t>NG</t>
        </is>
      </c>
      <c r="I3194" s="130" t="inlineStr">
        <is>
          <t>NG</t>
        </is>
      </c>
      <c r="J3194" s="131" t="n">
        <v>303316</v>
      </c>
      <c r="K3194" s="129" t="n">
        <v>2020</v>
      </c>
      <c r="L3194" s="120">
        <f>IF(VLOOKUP(H3194,'Cross-Page Data'!$D$4:$F$48,3,FALSE)="natural gas",VLOOKUP(G3194,'Cross-Page Data'!$I$4:$J$19,2,FALSE),IF(VLOOKUP(H3194,'Cross-Page Data'!$D$4:$F$48,3,FALSE)="solar",IF(G3194="PV","solar PV","solar thermal"),IF(VLOOKUP(H3194,'Cross-Page Data'!$D$4:$F$48,3,FALSE)="wind",VLOOKUP(G3194,'Cross-Page Data'!$I$4:$J$19,2,FALSE),IF(VLOOKUP(H3194,'Cross-Page Data'!$D$4:$F$48,3,FALSE)="hydro",VLOOKUP(G3194,'Cross-Page Data'!$I$4:$J$19,2,FALSE),VLOOKUP(H3194,'Cross-Page Data'!$D$4:$F$48,3,FALSE)))))</f>
        <v/>
      </c>
      <c r="M3194" s="120">
        <f>IF(AND($P$2=FALSE,OR(F3194="Commercial NAICS Cogen",F3194="Industrial NAICS Cogen",F3194="NAICS-22 Cogen")),FALSE,IF(AND($P$3=FALSE,OR(F3194="Commercial NAICS Cogen",F3194="Commercial NAICS Non-Cogen",F3194="Industrial NAICS Cogen", F3194="industrial NAICS non-Cogen")),FALSE, TRUE))</f>
        <v/>
      </c>
    </row>
    <row r="3195">
      <c r="A3195" s="129" t="n">
        <v>55112</v>
      </c>
      <c r="B3195" s="130" t="inlineStr">
        <is>
          <t>Sutter Energy Center</t>
        </is>
      </c>
      <c r="C3195" s="130" t="inlineStr">
        <is>
          <t>Calpine Corp-Sutter</t>
        </is>
      </c>
      <c r="D3195" s="129" t="n">
        <v>22650</v>
      </c>
      <c r="E3195" s="130" t="inlineStr">
        <is>
          <t>CA</t>
        </is>
      </c>
      <c r="F3195" s="130" t="inlineStr">
        <is>
          <t>NAICS-22 Non-Cogen</t>
        </is>
      </c>
      <c r="G3195" s="130" t="inlineStr">
        <is>
          <t>CT</t>
        </is>
      </c>
      <c r="H3195" s="130" t="inlineStr">
        <is>
          <t>NG</t>
        </is>
      </c>
      <c r="I3195" s="130" t="inlineStr">
        <is>
          <t>NG</t>
        </is>
      </c>
      <c r="J3195" s="131" t="n">
        <v>599127</v>
      </c>
      <c r="K3195" s="129" t="n">
        <v>2020</v>
      </c>
      <c r="L3195" s="120">
        <f>IF(VLOOKUP(H3195,'Cross-Page Data'!$D$4:$F$48,3,FALSE)="natural gas",VLOOKUP(G3195,'Cross-Page Data'!$I$4:$J$19,2,FALSE),IF(VLOOKUP(H3195,'Cross-Page Data'!$D$4:$F$48,3,FALSE)="solar",IF(G3195="PV","solar PV","solar thermal"),IF(VLOOKUP(H3195,'Cross-Page Data'!$D$4:$F$48,3,FALSE)="wind",VLOOKUP(G3195,'Cross-Page Data'!$I$4:$J$19,2,FALSE),IF(VLOOKUP(H3195,'Cross-Page Data'!$D$4:$F$48,3,FALSE)="hydro",VLOOKUP(G3195,'Cross-Page Data'!$I$4:$J$19,2,FALSE),VLOOKUP(H3195,'Cross-Page Data'!$D$4:$F$48,3,FALSE)))))</f>
        <v/>
      </c>
      <c r="M3195" s="120">
        <f>IF(AND($P$2=FALSE,OR(F3195="Commercial NAICS Cogen",F3195="Industrial NAICS Cogen",F3195="NAICS-22 Cogen")),FALSE,IF(AND($P$3=FALSE,OR(F3195="Commercial NAICS Cogen",F3195="Commercial NAICS Non-Cogen",F3195="Industrial NAICS Cogen", F3195="industrial NAICS non-Cogen")),FALSE, TRUE))</f>
        <v/>
      </c>
    </row>
    <row r="3196">
      <c r="A3196" s="129" t="n">
        <v>55116</v>
      </c>
      <c r="B3196" s="130" t="inlineStr">
        <is>
          <t>Rockingham County CT Station</t>
        </is>
      </c>
      <c r="C3196" s="130" t="inlineStr">
        <is>
          <t>Duke Energy Carolinas, LLC</t>
        </is>
      </c>
      <c r="D3196" s="129" t="n">
        <v>5416</v>
      </c>
      <c r="E3196" s="130" t="inlineStr">
        <is>
          <t>NC</t>
        </is>
      </c>
      <c r="F3196" s="130" t="inlineStr">
        <is>
          <t>Electric Utility</t>
        </is>
      </c>
      <c r="G3196" s="130" t="inlineStr">
        <is>
          <t>GT</t>
        </is>
      </c>
      <c r="H3196" s="130" t="inlineStr">
        <is>
          <t>DFO</t>
        </is>
      </c>
      <c r="I3196" s="130" t="inlineStr">
        <is>
          <t>DFO</t>
        </is>
      </c>
      <c r="J3196" s="131" t="n">
        <v>3426.154</v>
      </c>
      <c r="K3196" s="129" t="n">
        <v>2020</v>
      </c>
      <c r="L3196" s="120">
        <f>IF(VLOOKUP(H3196,'Cross-Page Data'!$D$4:$F$48,3,FALSE)="natural gas",VLOOKUP(G3196,'Cross-Page Data'!$I$4:$J$19,2,FALSE),IF(VLOOKUP(H3196,'Cross-Page Data'!$D$4:$F$48,3,FALSE)="solar",IF(G3196="PV","solar PV","solar thermal"),IF(VLOOKUP(H3196,'Cross-Page Data'!$D$4:$F$48,3,FALSE)="wind",VLOOKUP(G3196,'Cross-Page Data'!$I$4:$J$19,2,FALSE),IF(VLOOKUP(H3196,'Cross-Page Data'!$D$4:$F$48,3,FALSE)="hydro",VLOOKUP(G3196,'Cross-Page Data'!$I$4:$J$19,2,FALSE),VLOOKUP(H3196,'Cross-Page Data'!$D$4:$F$48,3,FALSE)))))</f>
        <v/>
      </c>
      <c r="M3196" s="120">
        <f>IF(AND($P$2=FALSE,OR(F3196="Commercial NAICS Cogen",F3196="Industrial NAICS Cogen",F3196="NAICS-22 Cogen")),FALSE,IF(AND($P$3=FALSE,OR(F3196="Commercial NAICS Cogen",F3196="Commercial NAICS Non-Cogen",F3196="Industrial NAICS Cogen", F3196="industrial NAICS non-Cogen")),FALSE, TRUE))</f>
        <v/>
      </c>
    </row>
    <row r="3197">
      <c r="A3197" s="129" t="n">
        <v>55116</v>
      </c>
      <c r="B3197" s="130" t="inlineStr">
        <is>
          <t>Rockingham County CT Station</t>
        </is>
      </c>
      <c r="C3197" s="130" t="inlineStr">
        <is>
          <t>Duke Energy Carolinas, LLC</t>
        </is>
      </c>
      <c r="D3197" s="129" t="n">
        <v>5416</v>
      </c>
      <c r="E3197" s="130" t="inlineStr">
        <is>
          <t>NC</t>
        </is>
      </c>
      <c r="F3197" s="130" t="inlineStr">
        <is>
          <t>Electric Utility</t>
        </is>
      </c>
      <c r="G3197" s="130" t="inlineStr">
        <is>
          <t>GT</t>
        </is>
      </c>
      <c r="H3197" s="130" t="inlineStr">
        <is>
          <t>NG</t>
        </is>
      </c>
      <c r="I3197" s="130" t="inlineStr">
        <is>
          <t>NG</t>
        </is>
      </c>
      <c r="J3197" s="131" t="n">
        <v>653144.85</v>
      </c>
      <c r="K3197" s="129" t="n">
        <v>2020</v>
      </c>
      <c r="L3197" s="120">
        <f>IF(VLOOKUP(H3197,'Cross-Page Data'!$D$4:$F$48,3,FALSE)="natural gas",VLOOKUP(G3197,'Cross-Page Data'!$I$4:$J$19,2,FALSE),IF(VLOOKUP(H3197,'Cross-Page Data'!$D$4:$F$48,3,FALSE)="solar",IF(G3197="PV","solar PV","solar thermal"),IF(VLOOKUP(H3197,'Cross-Page Data'!$D$4:$F$48,3,FALSE)="wind",VLOOKUP(G3197,'Cross-Page Data'!$I$4:$J$19,2,FALSE),IF(VLOOKUP(H3197,'Cross-Page Data'!$D$4:$F$48,3,FALSE)="hydro",VLOOKUP(G3197,'Cross-Page Data'!$I$4:$J$19,2,FALSE),VLOOKUP(H3197,'Cross-Page Data'!$D$4:$F$48,3,FALSE)))))</f>
        <v/>
      </c>
      <c r="M3197" s="120">
        <f>IF(AND($P$2=FALSE,OR(F3197="Commercial NAICS Cogen",F3197="Industrial NAICS Cogen",F3197="NAICS-22 Cogen")),FALSE,IF(AND($P$3=FALSE,OR(F3197="Commercial NAICS Cogen",F3197="Commercial NAICS Non-Cogen",F3197="Industrial NAICS Cogen", F3197="industrial NAICS non-Cogen")),FALSE, TRUE))</f>
        <v/>
      </c>
    </row>
    <row r="3198">
      <c r="A3198" s="129" t="n">
        <v>55117</v>
      </c>
      <c r="B3198" s="130" t="inlineStr">
        <is>
          <t>RS Cogen</t>
        </is>
      </c>
      <c r="C3198" s="130" t="inlineStr">
        <is>
          <t>Eagle 2 US LLC</t>
        </is>
      </c>
      <c r="D3198" s="129" t="n">
        <v>14306</v>
      </c>
      <c r="E3198" s="130" t="inlineStr">
        <is>
          <t>LA</t>
        </is>
      </c>
      <c r="F3198" s="130" t="inlineStr">
        <is>
          <t>Industrial NAICS Cogen</t>
        </is>
      </c>
      <c r="G3198" s="130" t="inlineStr">
        <is>
          <t>CA</t>
        </is>
      </c>
      <c r="H3198" s="130" t="inlineStr">
        <is>
          <t>NG</t>
        </is>
      </c>
      <c r="I3198" s="130" t="inlineStr">
        <is>
          <t>NG</t>
        </is>
      </c>
      <c r="J3198" s="131" t="n">
        <v>489669.58</v>
      </c>
      <c r="K3198" s="129" t="n">
        <v>2020</v>
      </c>
      <c r="L3198" s="120">
        <f>IF(VLOOKUP(H3198,'Cross-Page Data'!$D$4:$F$48,3,FALSE)="natural gas",VLOOKUP(G3198,'Cross-Page Data'!$I$4:$J$19,2,FALSE),IF(VLOOKUP(H3198,'Cross-Page Data'!$D$4:$F$48,3,FALSE)="solar",IF(G3198="PV","solar PV","solar thermal"),IF(VLOOKUP(H3198,'Cross-Page Data'!$D$4:$F$48,3,FALSE)="wind",VLOOKUP(G3198,'Cross-Page Data'!$I$4:$J$19,2,FALSE),IF(VLOOKUP(H3198,'Cross-Page Data'!$D$4:$F$48,3,FALSE)="hydro",VLOOKUP(G3198,'Cross-Page Data'!$I$4:$J$19,2,FALSE),VLOOKUP(H3198,'Cross-Page Data'!$D$4:$F$48,3,FALSE)))))</f>
        <v/>
      </c>
      <c r="M3198" s="120">
        <f>IF(AND($P$2=FALSE,OR(F3198="Commercial NAICS Cogen",F3198="Industrial NAICS Cogen",F3198="NAICS-22 Cogen")),FALSE,IF(AND($P$3=FALSE,OR(F3198="Commercial NAICS Cogen",F3198="Commercial NAICS Non-Cogen",F3198="Industrial NAICS Cogen", F3198="industrial NAICS non-Cogen")),FALSE, TRUE))</f>
        <v/>
      </c>
    </row>
    <row r="3199">
      <c r="A3199" s="129" t="n">
        <v>55117</v>
      </c>
      <c r="B3199" s="130" t="inlineStr">
        <is>
          <t>RS Cogen</t>
        </is>
      </c>
      <c r="C3199" s="130" t="inlineStr">
        <is>
          <t>Eagle 2 US LLC</t>
        </is>
      </c>
      <c r="D3199" s="129" t="n">
        <v>14306</v>
      </c>
      <c r="E3199" s="130" t="inlineStr">
        <is>
          <t>LA</t>
        </is>
      </c>
      <c r="F3199" s="130" t="inlineStr">
        <is>
          <t>Industrial NAICS Cogen</t>
        </is>
      </c>
      <c r="G3199" s="130" t="inlineStr">
        <is>
          <t>CT</t>
        </is>
      </c>
      <c r="H3199" s="130" t="inlineStr">
        <is>
          <t>NG</t>
        </is>
      </c>
      <c r="I3199" s="130" t="inlineStr">
        <is>
          <t>NG</t>
        </is>
      </c>
      <c r="J3199" s="131" t="n">
        <v>2140229.3</v>
      </c>
      <c r="K3199" s="129" t="n">
        <v>2020</v>
      </c>
      <c r="L3199" s="120">
        <f>IF(VLOOKUP(H3199,'Cross-Page Data'!$D$4:$F$48,3,FALSE)="natural gas",VLOOKUP(G3199,'Cross-Page Data'!$I$4:$J$19,2,FALSE),IF(VLOOKUP(H3199,'Cross-Page Data'!$D$4:$F$48,3,FALSE)="solar",IF(G3199="PV","solar PV","solar thermal"),IF(VLOOKUP(H3199,'Cross-Page Data'!$D$4:$F$48,3,FALSE)="wind",VLOOKUP(G3199,'Cross-Page Data'!$I$4:$J$19,2,FALSE),IF(VLOOKUP(H3199,'Cross-Page Data'!$D$4:$F$48,3,FALSE)="hydro",VLOOKUP(G3199,'Cross-Page Data'!$I$4:$J$19,2,FALSE),VLOOKUP(H3199,'Cross-Page Data'!$D$4:$F$48,3,FALSE)))))</f>
        <v/>
      </c>
      <c r="M3199" s="120">
        <f>IF(AND($P$2=FALSE,OR(F3199="Commercial NAICS Cogen",F3199="Industrial NAICS Cogen",F3199="NAICS-22 Cogen")),FALSE,IF(AND($P$3=FALSE,OR(F3199="Commercial NAICS Cogen",F3199="Commercial NAICS Non-Cogen",F3199="Industrial NAICS Cogen", F3199="industrial NAICS non-Cogen")),FALSE, TRUE))</f>
        <v/>
      </c>
    </row>
    <row r="3200">
      <c r="A3200" s="129" t="n">
        <v>55123</v>
      </c>
      <c r="B3200" s="130" t="inlineStr">
        <is>
          <t>Magic Valley Generating Station</t>
        </is>
      </c>
      <c r="C3200" s="130" t="inlineStr">
        <is>
          <t>Calpine Corp-Magic Valley</t>
        </is>
      </c>
      <c r="D3200" s="129" t="n">
        <v>2877</v>
      </c>
      <c r="E3200" s="130" t="inlineStr">
        <is>
          <t>TX</t>
        </is>
      </c>
      <c r="F3200" s="130" t="inlineStr">
        <is>
          <t>NAICS-22 Non-Cogen</t>
        </is>
      </c>
      <c r="G3200" s="130" t="inlineStr">
        <is>
          <t>CA</t>
        </is>
      </c>
      <c r="H3200" s="130" t="inlineStr">
        <is>
          <t>NG</t>
        </is>
      </c>
      <c r="I3200" s="130" t="inlineStr">
        <is>
          <t>NG</t>
        </is>
      </c>
      <c r="J3200" s="131" t="n">
        <v>1177753</v>
      </c>
      <c r="K3200" s="129" t="n">
        <v>2020</v>
      </c>
      <c r="L3200" s="120">
        <f>IF(VLOOKUP(H3200,'Cross-Page Data'!$D$4:$F$48,3,FALSE)="natural gas",VLOOKUP(G3200,'Cross-Page Data'!$I$4:$J$19,2,FALSE),IF(VLOOKUP(H3200,'Cross-Page Data'!$D$4:$F$48,3,FALSE)="solar",IF(G3200="PV","solar PV","solar thermal"),IF(VLOOKUP(H3200,'Cross-Page Data'!$D$4:$F$48,3,FALSE)="wind",VLOOKUP(G3200,'Cross-Page Data'!$I$4:$J$19,2,FALSE),IF(VLOOKUP(H3200,'Cross-Page Data'!$D$4:$F$48,3,FALSE)="hydro",VLOOKUP(G3200,'Cross-Page Data'!$I$4:$J$19,2,FALSE),VLOOKUP(H3200,'Cross-Page Data'!$D$4:$F$48,3,FALSE)))))</f>
        <v/>
      </c>
      <c r="M3200" s="120">
        <f>IF(AND($P$2=FALSE,OR(F3200="Commercial NAICS Cogen",F3200="Industrial NAICS Cogen",F3200="NAICS-22 Cogen")),FALSE,IF(AND($P$3=FALSE,OR(F3200="Commercial NAICS Cogen",F3200="Commercial NAICS Non-Cogen",F3200="Industrial NAICS Cogen", F3200="industrial NAICS non-Cogen")),FALSE, TRUE))</f>
        <v/>
      </c>
    </row>
    <row r="3201">
      <c r="A3201" s="129" t="n">
        <v>55123</v>
      </c>
      <c r="B3201" s="130" t="inlineStr">
        <is>
          <t>Magic Valley Generating Station</t>
        </is>
      </c>
      <c r="C3201" s="130" t="inlineStr">
        <is>
          <t>Calpine Corp-Magic Valley</t>
        </is>
      </c>
      <c r="D3201" s="129" t="n">
        <v>2877</v>
      </c>
      <c r="E3201" s="130" t="inlineStr">
        <is>
          <t>TX</t>
        </is>
      </c>
      <c r="F3201" s="130" t="inlineStr">
        <is>
          <t>NAICS-22 Non-Cogen</t>
        </is>
      </c>
      <c r="G3201" s="130" t="inlineStr">
        <is>
          <t>CT</t>
        </is>
      </c>
      <c r="H3201" s="130" t="inlineStr">
        <is>
          <t>NG</t>
        </is>
      </c>
      <c r="I3201" s="130" t="inlineStr">
        <is>
          <t>NG</t>
        </is>
      </c>
      <c r="J3201" s="131" t="n">
        <v>2036728</v>
      </c>
      <c r="K3201" s="129" t="n">
        <v>2020</v>
      </c>
      <c r="L3201" s="120">
        <f>IF(VLOOKUP(H3201,'Cross-Page Data'!$D$4:$F$48,3,FALSE)="natural gas",VLOOKUP(G3201,'Cross-Page Data'!$I$4:$J$19,2,FALSE),IF(VLOOKUP(H3201,'Cross-Page Data'!$D$4:$F$48,3,FALSE)="solar",IF(G3201="PV","solar PV","solar thermal"),IF(VLOOKUP(H3201,'Cross-Page Data'!$D$4:$F$48,3,FALSE)="wind",VLOOKUP(G3201,'Cross-Page Data'!$I$4:$J$19,2,FALSE),IF(VLOOKUP(H3201,'Cross-Page Data'!$D$4:$F$48,3,FALSE)="hydro",VLOOKUP(G3201,'Cross-Page Data'!$I$4:$J$19,2,FALSE),VLOOKUP(H3201,'Cross-Page Data'!$D$4:$F$48,3,FALSE)))))</f>
        <v/>
      </c>
      <c r="M3201" s="120">
        <f>IF(AND($P$2=FALSE,OR(F3201="Commercial NAICS Cogen",F3201="Industrial NAICS Cogen",F3201="NAICS-22 Cogen")),FALSE,IF(AND($P$3=FALSE,OR(F3201="Commercial NAICS Cogen",F3201="Commercial NAICS Non-Cogen",F3201="Industrial NAICS Cogen", F3201="industrial NAICS non-Cogen")),FALSE, TRUE))</f>
        <v/>
      </c>
    </row>
    <row r="3202">
      <c r="A3202" s="129" t="n">
        <v>55124</v>
      </c>
      <c r="B3202" s="130" t="inlineStr">
        <is>
          <t>Griffith Energy LLC</t>
        </is>
      </c>
      <c r="C3202" s="130" t="inlineStr">
        <is>
          <t>Griffith Energy LLC</t>
        </is>
      </c>
      <c r="D3202" s="129" t="n">
        <v>56090</v>
      </c>
      <c r="E3202" s="130" t="inlineStr">
        <is>
          <t>AZ</t>
        </is>
      </c>
      <c r="F3202" s="130" t="inlineStr">
        <is>
          <t>NAICS-22 Non-Cogen</t>
        </is>
      </c>
      <c r="G3202" s="130" t="inlineStr">
        <is>
          <t>CA</t>
        </is>
      </c>
      <c r="H3202" s="130" t="inlineStr">
        <is>
          <t>NG</t>
        </is>
      </c>
      <c r="I3202" s="130" t="inlineStr">
        <is>
          <t>NG</t>
        </is>
      </c>
      <c r="J3202" s="131" t="n">
        <v>920902</v>
      </c>
      <c r="K3202" s="129" t="n">
        <v>2020</v>
      </c>
      <c r="L3202" s="120">
        <f>IF(VLOOKUP(H3202,'Cross-Page Data'!$D$4:$F$48,3,FALSE)="natural gas",VLOOKUP(G3202,'Cross-Page Data'!$I$4:$J$19,2,FALSE),IF(VLOOKUP(H3202,'Cross-Page Data'!$D$4:$F$48,3,FALSE)="solar",IF(G3202="PV","solar PV","solar thermal"),IF(VLOOKUP(H3202,'Cross-Page Data'!$D$4:$F$48,3,FALSE)="wind",VLOOKUP(G3202,'Cross-Page Data'!$I$4:$J$19,2,FALSE),IF(VLOOKUP(H3202,'Cross-Page Data'!$D$4:$F$48,3,FALSE)="hydro",VLOOKUP(G3202,'Cross-Page Data'!$I$4:$J$19,2,FALSE),VLOOKUP(H3202,'Cross-Page Data'!$D$4:$F$48,3,FALSE)))))</f>
        <v/>
      </c>
      <c r="M3202" s="120">
        <f>IF(AND($P$2=FALSE,OR(F3202="Commercial NAICS Cogen",F3202="Industrial NAICS Cogen",F3202="NAICS-22 Cogen")),FALSE,IF(AND($P$3=FALSE,OR(F3202="Commercial NAICS Cogen",F3202="Commercial NAICS Non-Cogen",F3202="Industrial NAICS Cogen", F3202="industrial NAICS non-Cogen")),FALSE, TRUE))</f>
        <v/>
      </c>
    </row>
    <row r="3203">
      <c r="A3203" s="129" t="n">
        <v>55124</v>
      </c>
      <c r="B3203" s="130" t="inlineStr">
        <is>
          <t>Griffith Energy LLC</t>
        </is>
      </c>
      <c r="C3203" s="130" t="inlineStr">
        <is>
          <t>Griffith Energy LLC</t>
        </is>
      </c>
      <c r="D3203" s="129" t="n">
        <v>56090</v>
      </c>
      <c r="E3203" s="130" t="inlineStr">
        <is>
          <t>AZ</t>
        </is>
      </c>
      <c r="F3203" s="130" t="inlineStr">
        <is>
          <t>NAICS-22 Non-Cogen</t>
        </is>
      </c>
      <c r="G3203" s="130" t="inlineStr">
        <is>
          <t>CT</t>
        </is>
      </c>
      <c r="H3203" s="130" t="inlineStr">
        <is>
          <t>NG</t>
        </is>
      </c>
      <c r="I3203" s="130" t="inlineStr">
        <is>
          <t>NG</t>
        </is>
      </c>
      <c r="J3203" s="131" t="n">
        <v>1447112</v>
      </c>
      <c r="K3203" s="129" t="n">
        <v>2020</v>
      </c>
      <c r="L3203" s="120">
        <f>IF(VLOOKUP(H3203,'Cross-Page Data'!$D$4:$F$48,3,FALSE)="natural gas",VLOOKUP(G3203,'Cross-Page Data'!$I$4:$J$19,2,FALSE),IF(VLOOKUP(H3203,'Cross-Page Data'!$D$4:$F$48,3,FALSE)="solar",IF(G3203="PV","solar PV","solar thermal"),IF(VLOOKUP(H3203,'Cross-Page Data'!$D$4:$F$48,3,FALSE)="wind",VLOOKUP(G3203,'Cross-Page Data'!$I$4:$J$19,2,FALSE),IF(VLOOKUP(H3203,'Cross-Page Data'!$D$4:$F$48,3,FALSE)="hydro",VLOOKUP(G3203,'Cross-Page Data'!$I$4:$J$19,2,FALSE),VLOOKUP(H3203,'Cross-Page Data'!$D$4:$F$48,3,FALSE)))))</f>
        <v/>
      </c>
      <c r="M3203" s="120">
        <f>IF(AND($P$2=FALSE,OR(F3203="Commercial NAICS Cogen",F3203="Industrial NAICS Cogen",F3203="NAICS-22 Cogen")),FALSE,IF(AND($P$3=FALSE,OR(F3203="Commercial NAICS Cogen",F3203="Commercial NAICS Non-Cogen",F3203="Industrial NAICS Cogen", F3203="industrial NAICS non-Cogen")),FALSE, TRUE))</f>
        <v/>
      </c>
    </row>
    <row r="3204">
      <c r="A3204" s="129" t="n">
        <v>55126</v>
      </c>
      <c r="B3204" s="130" t="inlineStr">
        <is>
          <t>Milford Power Project</t>
        </is>
      </c>
      <c r="C3204" s="130" t="inlineStr">
        <is>
          <t>Milford Power Co LLC</t>
        </is>
      </c>
      <c r="D3204" s="129" t="n">
        <v>12568</v>
      </c>
      <c r="E3204" s="130" t="inlineStr">
        <is>
          <t>CT</t>
        </is>
      </c>
      <c r="F3204" s="130" t="inlineStr">
        <is>
          <t>NAICS-22 Non-Cogen</t>
        </is>
      </c>
      <c r="G3204" s="130" t="inlineStr">
        <is>
          <t>CS</t>
        </is>
      </c>
      <c r="H3204" s="130" t="inlineStr">
        <is>
          <t>NG</t>
        </is>
      </c>
      <c r="I3204" s="130" t="inlineStr">
        <is>
          <t>NG</t>
        </is>
      </c>
      <c r="J3204" s="131" t="n">
        <v>3496191</v>
      </c>
      <c r="K3204" s="129" t="n">
        <v>2020</v>
      </c>
      <c r="L3204" s="120">
        <f>IF(VLOOKUP(H3204,'Cross-Page Data'!$D$4:$F$48,3,FALSE)="natural gas",VLOOKUP(G3204,'Cross-Page Data'!$I$4:$J$19,2,FALSE),IF(VLOOKUP(H3204,'Cross-Page Data'!$D$4:$F$48,3,FALSE)="solar",IF(G3204="PV","solar PV","solar thermal"),IF(VLOOKUP(H3204,'Cross-Page Data'!$D$4:$F$48,3,FALSE)="wind",VLOOKUP(G3204,'Cross-Page Data'!$I$4:$J$19,2,FALSE),IF(VLOOKUP(H3204,'Cross-Page Data'!$D$4:$F$48,3,FALSE)="hydro",VLOOKUP(G3204,'Cross-Page Data'!$I$4:$J$19,2,FALSE),VLOOKUP(H3204,'Cross-Page Data'!$D$4:$F$48,3,FALSE)))))</f>
        <v/>
      </c>
      <c r="M3204" s="120">
        <f>IF(AND($P$2=FALSE,OR(F3204="Commercial NAICS Cogen",F3204="Industrial NAICS Cogen",F3204="NAICS-22 Cogen")),FALSE,IF(AND($P$3=FALSE,OR(F3204="Commercial NAICS Cogen",F3204="Commercial NAICS Non-Cogen",F3204="Industrial NAICS Cogen", F3204="industrial NAICS non-Cogen")),FALSE, TRUE))</f>
        <v/>
      </c>
    </row>
    <row r="3205">
      <c r="A3205" s="129" t="n">
        <v>55126</v>
      </c>
      <c r="B3205" s="130" t="inlineStr">
        <is>
          <t>Milford Power Project</t>
        </is>
      </c>
      <c r="C3205" s="130" t="inlineStr">
        <is>
          <t>Milford Power Co LLC</t>
        </is>
      </c>
      <c r="D3205" s="129" t="n">
        <v>12568</v>
      </c>
      <c r="E3205" s="130" t="inlineStr">
        <is>
          <t>CT</t>
        </is>
      </c>
      <c r="F3205" s="130" t="inlineStr">
        <is>
          <t>NAICS-22 Non-Cogen</t>
        </is>
      </c>
      <c r="G3205" s="130" t="inlineStr">
        <is>
          <t>CS</t>
        </is>
      </c>
      <c r="H3205" s="130" t="inlineStr">
        <is>
          <t>PG</t>
        </is>
      </c>
      <c r="I3205" s="130" t="inlineStr">
        <is>
          <t>WOO</t>
        </is>
      </c>
      <c r="J3205" s="131" t="n">
        <v>0</v>
      </c>
      <c r="K3205" s="129" t="n">
        <v>2020</v>
      </c>
      <c r="L3205" s="120">
        <f>IF(VLOOKUP(H3205,'Cross-Page Data'!$D$4:$F$48,3,FALSE)="natural gas",VLOOKUP(G3205,'Cross-Page Data'!$I$4:$J$19,2,FALSE),IF(VLOOKUP(H3205,'Cross-Page Data'!$D$4:$F$48,3,FALSE)="solar",IF(G3205="PV","solar PV","solar thermal"),IF(VLOOKUP(H3205,'Cross-Page Data'!$D$4:$F$48,3,FALSE)="wind",VLOOKUP(G3205,'Cross-Page Data'!$I$4:$J$19,2,FALSE),IF(VLOOKUP(H3205,'Cross-Page Data'!$D$4:$F$48,3,FALSE)="hydro",VLOOKUP(G3205,'Cross-Page Data'!$I$4:$J$19,2,FALSE),VLOOKUP(H3205,'Cross-Page Data'!$D$4:$F$48,3,FALSE)))))</f>
        <v/>
      </c>
      <c r="M3205" s="120">
        <f>IF(AND($P$2=FALSE,OR(F3205="Commercial NAICS Cogen",F3205="Industrial NAICS Cogen",F3205="NAICS-22 Cogen")),FALSE,IF(AND($P$3=FALSE,OR(F3205="Commercial NAICS Cogen",F3205="Commercial NAICS Non-Cogen",F3205="Industrial NAICS Cogen", F3205="industrial NAICS non-Cogen")),FALSE, TRUE))</f>
        <v/>
      </c>
    </row>
    <row r="3206">
      <c r="A3206" s="129" t="n">
        <v>55127</v>
      </c>
      <c r="B3206" s="130" t="inlineStr">
        <is>
          <t>Manchief Electric Generating Station</t>
        </is>
      </c>
      <c r="C3206" s="130" t="inlineStr">
        <is>
          <t>Manchief Power Co LLC</t>
        </is>
      </c>
      <c r="D3206" s="129" t="n">
        <v>11569</v>
      </c>
      <c r="E3206" s="130" t="inlineStr">
        <is>
          <t>CO</t>
        </is>
      </c>
      <c r="F3206" s="130" t="inlineStr">
        <is>
          <t>NAICS-22 Non-Cogen</t>
        </is>
      </c>
      <c r="G3206" s="130" t="inlineStr">
        <is>
          <t>GT</t>
        </is>
      </c>
      <c r="H3206" s="130" t="inlineStr">
        <is>
          <t>NG</t>
        </is>
      </c>
      <c r="I3206" s="130" t="inlineStr">
        <is>
          <t>NG</t>
        </is>
      </c>
      <c r="J3206" s="131" t="n">
        <v>451444</v>
      </c>
      <c r="K3206" s="129" t="n">
        <v>2020</v>
      </c>
      <c r="L3206" s="120">
        <f>IF(VLOOKUP(H3206,'Cross-Page Data'!$D$4:$F$48,3,FALSE)="natural gas",VLOOKUP(G3206,'Cross-Page Data'!$I$4:$J$19,2,FALSE),IF(VLOOKUP(H3206,'Cross-Page Data'!$D$4:$F$48,3,FALSE)="solar",IF(G3206="PV","solar PV","solar thermal"),IF(VLOOKUP(H3206,'Cross-Page Data'!$D$4:$F$48,3,FALSE)="wind",VLOOKUP(G3206,'Cross-Page Data'!$I$4:$J$19,2,FALSE),IF(VLOOKUP(H3206,'Cross-Page Data'!$D$4:$F$48,3,FALSE)="hydro",VLOOKUP(G3206,'Cross-Page Data'!$I$4:$J$19,2,FALSE),VLOOKUP(H3206,'Cross-Page Data'!$D$4:$F$48,3,FALSE)))))</f>
        <v/>
      </c>
      <c r="M3206" s="120">
        <f>IF(AND($P$2=FALSE,OR(F3206="Commercial NAICS Cogen",F3206="Industrial NAICS Cogen",F3206="NAICS-22 Cogen")),FALSE,IF(AND($P$3=FALSE,OR(F3206="Commercial NAICS Cogen",F3206="Commercial NAICS Non-Cogen",F3206="Industrial NAICS Cogen", F3206="industrial NAICS non-Cogen")),FALSE, TRUE))</f>
        <v/>
      </c>
    </row>
    <row r="3207">
      <c r="A3207" s="129" t="n">
        <v>55129</v>
      </c>
      <c r="B3207" s="130" t="inlineStr">
        <is>
          <t>Desert Basin</t>
        </is>
      </c>
      <c r="C3207" s="130" t="inlineStr">
        <is>
          <t>Salt River Project</t>
        </is>
      </c>
      <c r="D3207" s="129" t="n">
        <v>16572</v>
      </c>
      <c r="E3207" s="130" t="inlineStr">
        <is>
          <t>AZ</t>
        </is>
      </c>
      <c r="F3207" s="130" t="inlineStr">
        <is>
          <t>Electric Utility</t>
        </is>
      </c>
      <c r="G3207" s="130" t="inlineStr">
        <is>
          <t>CA</t>
        </is>
      </c>
      <c r="H3207" s="130" t="inlineStr">
        <is>
          <t>NG</t>
        </is>
      </c>
      <c r="I3207" s="130" t="inlineStr">
        <is>
          <t>NG</t>
        </is>
      </c>
      <c r="J3207" s="131" t="n">
        <v>739988</v>
      </c>
      <c r="K3207" s="129" t="n">
        <v>2020</v>
      </c>
      <c r="L3207" s="120">
        <f>IF(VLOOKUP(H3207,'Cross-Page Data'!$D$4:$F$48,3,FALSE)="natural gas",VLOOKUP(G3207,'Cross-Page Data'!$I$4:$J$19,2,FALSE),IF(VLOOKUP(H3207,'Cross-Page Data'!$D$4:$F$48,3,FALSE)="solar",IF(G3207="PV","solar PV","solar thermal"),IF(VLOOKUP(H3207,'Cross-Page Data'!$D$4:$F$48,3,FALSE)="wind",VLOOKUP(G3207,'Cross-Page Data'!$I$4:$J$19,2,FALSE),IF(VLOOKUP(H3207,'Cross-Page Data'!$D$4:$F$48,3,FALSE)="hydro",VLOOKUP(G3207,'Cross-Page Data'!$I$4:$J$19,2,FALSE),VLOOKUP(H3207,'Cross-Page Data'!$D$4:$F$48,3,FALSE)))))</f>
        <v/>
      </c>
      <c r="M3207" s="120">
        <f>IF(AND($P$2=FALSE,OR(F3207="Commercial NAICS Cogen",F3207="Industrial NAICS Cogen",F3207="NAICS-22 Cogen")),FALSE,IF(AND($P$3=FALSE,OR(F3207="Commercial NAICS Cogen",F3207="Commercial NAICS Non-Cogen",F3207="Industrial NAICS Cogen", F3207="industrial NAICS non-Cogen")),FALSE, TRUE))</f>
        <v/>
      </c>
    </row>
    <row r="3208">
      <c r="A3208" s="129" t="n">
        <v>55129</v>
      </c>
      <c r="B3208" s="130" t="inlineStr">
        <is>
          <t>Desert Basin</t>
        </is>
      </c>
      <c r="C3208" s="130" t="inlineStr">
        <is>
          <t>Salt River Project</t>
        </is>
      </c>
      <c r="D3208" s="129" t="n">
        <v>16572</v>
      </c>
      <c r="E3208" s="130" t="inlineStr">
        <is>
          <t>AZ</t>
        </is>
      </c>
      <c r="F3208" s="130" t="inlineStr">
        <is>
          <t>Electric Utility</t>
        </is>
      </c>
      <c r="G3208" s="130" t="inlineStr">
        <is>
          <t>CT</t>
        </is>
      </c>
      <c r="H3208" s="130" t="inlineStr">
        <is>
          <t>NG</t>
        </is>
      </c>
      <c r="I3208" s="130" t="inlineStr">
        <is>
          <t>NG</t>
        </is>
      </c>
      <c r="J3208" s="131" t="n">
        <v>1061710</v>
      </c>
      <c r="K3208" s="129" t="n">
        <v>2020</v>
      </c>
      <c r="L3208" s="120">
        <f>IF(VLOOKUP(H3208,'Cross-Page Data'!$D$4:$F$48,3,FALSE)="natural gas",VLOOKUP(G3208,'Cross-Page Data'!$I$4:$J$19,2,FALSE),IF(VLOOKUP(H3208,'Cross-Page Data'!$D$4:$F$48,3,FALSE)="solar",IF(G3208="PV","solar PV","solar thermal"),IF(VLOOKUP(H3208,'Cross-Page Data'!$D$4:$F$48,3,FALSE)="wind",VLOOKUP(G3208,'Cross-Page Data'!$I$4:$J$19,2,FALSE),IF(VLOOKUP(H3208,'Cross-Page Data'!$D$4:$F$48,3,FALSE)="hydro",VLOOKUP(G3208,'Cross-Page Data'!$I$4:$J$19,2,FALSE),VLOOKUP(H3208,'Cross-Page Data'!$D$4:$F$48,3,FALSE)))))</f>
        <v/>
      </c>
      <c r="M3208" s="120">
        <f>IF(AND($P$2=FALSE,OR(F3208="Commercial NAICS Cogen",F3208="Industrial NAICS Cogen",F3208="NAICS-22 Cogen")),FALSE,IF(AND($P$3=FALSE,OR(F3208="Commercial NAICS Cogen",F3208="Commercial NAICS Non-Cogen",F3208="Industrial NAICS Cogen", F3208="industrial NAICS non-Cogen")),FALSE, TRUE))</f>
        <v/>
      </c>
    </row>
    <row r="3209">
      <c r="A3209" s="129" t="n">
        <v>55131</v>
      </c>
      <c r="B3209" s="130" t="inlineStr">
        <is>
          <t>Kendall County Generation Facility</t>
        </is>
      </c>
      <c r="C3209" s="130" t="inlineStr">
        <is>
          <t>Dynegy Kendall Energy LLC</t>
        </is>
      </c>
      <c r="D3209" s="129" t="n">
        <v>57141</v>
      </c>
      <c r="E3209" s="130" t="inlineStr">
        <is>
          <t>IL</t>
        </is>
      </c>
      <c r="F3209" s="130" t="inlineStr">
        <is>
          <t>NAICS-22 Non-Cogen</t>
        </is>
      </c>
      <c r="G3209" s="130" t="inlineStr">
        <is>
          <t>CA</t>
        </is>
      </c>
      <c r="H3209" s="130" t="inlineStr">
        <is>
          <t>NG</t>
        </is>
      </c>
      <c r="I3209" s="130" t="inlineStr">
        <is>
          <t>NG</t>
        </is>
      </c>
      <c r="J3209" s="131" t="n">
        <v>2479114</v>
      </c>
      <c r="K3209" s="129" t="n">
        <v>2020</v>
      </c>
      <c r="L3209" s="120">
        <f>IF(VLOOKUP(H3209,'Cross-Page Data'!$D$4:$F$48,3,FALSE)="natural gas",VLOOKUP(G3209,'Cross-Page Data'!$I$4:$J$19,2,FALSE),IF(VLOOKUP(H3209,'Cross-Page Data'!$D$4:$F$48,3,FALSE)="solar",IF(G3209="PV","solar PV","solar thermal"),IF(VLOOKUP(H3209,'Cross-Page Data'!$D$4:$F$48,3,FALSE)="wind",VLOOKUP(G3209,'Cross-Page Data'!$I$4:$J$19,2,FALSE),IF(VLOOKUP(H3209,'Cross-Page Data'!$D$4:$F$48,3,FALSE)="hydro",VLOOKUP(G3209,'Cross-Page Data'!$I$4:$J$19,2,FALSE),VLOOKUP(H3209,'Cross-Page Data'!$D$4:$F$48,3,FALSE)))))</f>
        <v/>
      </c>
      <c r="M3209" s="120">
        <f>IF(AND($P$2=FALSE,OR(F3209="Commercial NAICS Cogen",F3209="Industrial NAICS Cogen",F3209="NAICS-22 Cogen")),FALSE,IF(AND($P$3=FALSE,OR(F3209="Commercial NAICS Cogen",F3209="Commercial NAICS Non-Cogen",F3209="Industrial NAICS Cogen", F3209="industrial NAICS non-Cogen")),FALSE, TRUE))</f>
        <v/>
      </c>
    </row>
    <row r="3210">
      <c r="A3210" s="129" t="n">
        <v>55131</v>
      </c>
      <c r="B3210" s="130" t="inlineStr">
        <is>
          <t>Kendall County Generation Facility</t>
        </is>
      </c>
      <c r="C3210" s="130" t="inlineStr">
        <is>
          <t>Dynegy Kendall Energy LLC</t>
        </is>
      </c>
      <c r="D3210" s="129" t="n">
        <v>57141</v>
      </c>
      <c r="E3210" s="130" t="inlineStr">
        <is>
          <t>IL</t>
        </is>
      </c>
      <c r="F3210" s="130" t="inlineStr">
        <is>
          <t>NAICS-22 Non-Cogen</t>
        </is>
      </c>
      <c r="G3210" s="130" t="inlineStr">
        <is>
          <t>CT</t>
        </is>
      </c>
      <c r="H3210" s="130" t="inlineStr">
        <is>
          <t>NG</t>
        </is>
      </c>
      <c r="I3210" s="130" t="inlineStr">
        <is>
          <t>NG</t>
        </is>
      </c>
      <c r="J3210" s="131" t="n">
        <v>4792068</v>
      </c>
      <c r="K3210" s="129" t="n">
        <v>2020</v>
      </c>
      <c r="L3210" s="120">
        <f>IF(VLOOKUP(H3210,'Cross-Page Data'!$D$4:$F$48,3,FALSE)="natural gas",VLOOKUP(G3210,'Cross-Page Data'!$I$4:$J$19,2,FALSE),IF(VLOOKUP(H3210,'Cross-Page Data'!$D$4:$F$48,3,FALSE)="solar",IF(G3210="PV","solar PV","solar thermal"),IF(VLOOKUP(H3210,'Cross-Page Data'!$D$4:$F$48,3,FALSE)="wind",VLOOKUP(G3210,'Cross-Page Data'!$I$4:$J$19,2,FALSE),IF(VLOOKUP(H3210,'Cross-Page Data'!$D$4:$F$48,3,FALSE)="hydro",VLOOKUP(G3210,'Cross-Page Data'!$I$4:$J$19,2,FALSE),VLOOKUP(H3210,'Cross-Page Data'!$D$4:$F$48,3,FALSE)))))</f>
        <v/>
      </c>
      <c r="M3210" s="120">
        <f>IF(AND($P$2=FALSE,OR(F3210="Commercial NAICS Cogen",F3210="Industrial NAICS Cogen",F3210="NAICS-22 Cogen")),FALSE,IF(AND($P$3=FALSE,OR(F3210="Commercial NAICS Cogen",F3210="Commercial NAICS Non-Cogen",F3210="Industrial NAICS Cogen", F3210="industrial NAICS non-Cogen")),FALSE, TRUE))</f>
        <v/>
      </c>
    </row>
    <row r="3211">
      <c r="A3211" s="129" t="n">
        <v>55132</v>
      </c>
      <c r="B3211" s="130" t="inlineStr">
        <is>
          <t>Tenaska Gateway Generating Station</t>
        </is>
      </c>
      <c r="C3211" s="130" t="inlineStr">
        <is>
          <t>Tenaska Gateway Partners Ltd</t>
        </is>
      </c>
      <c r="D3211" s="129" t="n">
        <v>18518</v>
      </c>
      <c r="E3211" s="130" t="inlineStr">
        <is>
          <t>TX</t>
        </is>
      </c>
      <c r="F3211" s="130" t="inlineStr">
        <is>
          <t>NAICS-22 Non-Cogen</t>
        </is>
      </c>
      <c r="G3211" s="130" t="inlineStr">
        <is>
          <t>CA</t>
        </is>
      </c>
      <c r="H3211" s="130" t="inlineStr">
        <is>
          <t>DFO</t>
        </is>
      </c>
      <c r="I3211" s="130" t="inlineStr">
        <is>
          <t>DFO</t>
        </is>
      </c>
      <c r="J3211" s="131" t="n">
        <v>0</v>
      </c>
      <c r="K3211" s="129" t="n">
        <v>2020</v>
      </c>
      <c r="L3211" s="120">
        <f>IF(VLOOKUP(H3211,'Cross-Page Data'!$D$4:$F$48,3,FALSE)="natural gas",VLOOKUP(G3211,'Cross-Page Data'!$I$4:$J$19,2,FALSE),IF(VLOOKUP(H3211,'Cross-Page Data'!$D$4:$F$48,3,FALSE)="solar",IF(G3211="PV","solar PV","solar thermal"),IF(VLOOKUP(H3211,'Cross-Page Data'!$D$4:$F$48,3,FALSE)="wind",VLOOKUP(G3211,'Cross-Page Data'!$I$4:$J$19,2,FALSE),IF(VLOOKUP(H3211,'Cross-Page Data'!$D$4:$F$48,3,FALSE)="hydro",VLOOKUP(G3211,'Cross-Page Data'!$I$4:$J$19,2,FALSE),VLOOKUP(H3211,'Cross-Page Data'!$D$4:$F$48,3,FALSE)))))</f>
        <v/>
      </c>
      <c r="M3211" s="120">
        <f>IF(AND($P$2=FALSE,OR(F3211="Commercial NAICS Cogen",F3211="Industrial NAICS Cogen",F3211="NAICS-22 Cogen")),FALSE,IF(AND($P$3=FALSE,OR(F3211="Commercial NAICS Cogen",F3211="Commercial NAICS Non-Cogen",F3211="Industrial NAICS Cogen", F3211="industrial NAICS non-Cogen")),FALSE, TRUE))</f>
        <v/>
      </c>
    </row>
    <row r="3212">
      <c r="A3212" s="129" t="n">
        <v>55132</v>
      </c>
      <c r="B3212" s="130" t="inlineStr">
        <is>
          <t>Tenaska Gateway Generating Station</t>
        </is>
      </c>
      <c r="C3212" s="130" t="inlineStr">
        <is>
          <t>Tenaska Gateway Partners Ltd</t>
        </is>
      </c>
      <c r="D3212" s="129" t="n">
        <v>18518</v>
      </c>
      <c r="E3212" s="130" t="inlineStr">
        <is>
          <t>TX</t>
        </is>
      </c>
      <c r="F3212" s="130" t="inlineStr">
        <is>
          <t>NAICS-22 Non-Cogen</t>
        </is>
      </c>
      <c r="G3212" s="130" t="inlineStr">
        <is>
          <t>CA</t>
        </is>
      </c>
      <c r="H3212" s="130" t="inlineStr">
        <is>
          <t>NG</t>
        </is>
      </c>
      <c r="I3212" s="130" t="inlineStr">
        <is>
          <t>NG</t>
        </is>
      </c>
      <c r="J3212" s="131" t="n">
        <v>1691971</v>
      </c>
      <c r="K3212" s="129" t="n">
        <v>2020</v>
      </c>
      <c r="L3212" s="120">
        <f>IF(VLOOKUP(H3212,'Cross-Page Data'!$D$4:$F$48,3,FALSE)="natural gas",VLOOKUP(G3212,'Cross-Page Data'!$I$4:$J$19,2,FALSE),IF(VLOOKUP(H3212,'Cross-Page Data'!$D$4:$F$48,3,FALSE)="solar",IF(G3212="PV","solar PV","solar thermal"),IF(VLOOKUP(H3212,'Cross-Page Data'!$D$4:$F$48,3,FALSE)="wind",VLOOKUP(G3212,'Cross-Page Data'!$I$4:$J$19,2,FALSE),IF(VLOOKUP(H3212,'Cross-Page Data'!$D$4:$F$48,3,FALSE)="hydro",VLOOKUP(G3212,'Cross-Page Data'!$I$4:$J$19,2,FALSE),VLOOKUP(H3212,'Cross-Page Data'!$D$4:$F$48,3,FALSE)))))</f>
        <v/>
      </c>
      <c r="M3212" s="120">
        <f>IF(AND($P$2=FALSE,OR(F3212="Commercial NAICS Cogen",F3212="Industrial NAICS Cogen",F3212="NAICS-22 Cogen")),FALSE,IF(AND($P$3=FALSE,OR(F3212="Commercial NAICS Cogen",F3212="Commercial NAICS Non-Cogen",F3212="Industrial NAICS Cogen", F3212="industrial NAICS non-Cogen")),FALSE, TRUE))</f>
        <v/>
      </c>
    </row>
    <row r="3213">
      <c r="A3213" s="129" t="n">
        <v>55132</v>
      </c>
      <c r="B3213" s="130" t="inlineStr">
        <is>
          <t>Tenaska Gateway Generating Station</t>
        </is>
      </c>
      <c r="C3213" s="130" t="inlineStr">
        <is>
          <t>Tenaska Gateway Partners Ltd</t>
        </is>
      </c>
      <c r="D3213" s="129" t="n">
        <v>18518</v>
      </c>
      <c r="E3213" s="130" t="inlineStr">
        <is>
          <t>TX</t>
        </is>
      </c>
      <c r="F3213" s="130" t="inlineStr">
        <is>
          <t>NAICS-22 Non-Cogen</t>
        </is>
      </c>
      <c r="G3213" s="130" t="inlineStr">
        <is>
          <t>CT</t>
        </is>
      </c>
      <c r="H3213" s="130" t="inlineStr">
        <is>
          <t>DFO</t>
        </is>
      </c>
      <c r="I3213" s="130" t="inlineStr">
        <is>
          <t>DFO</t>
        </is>
      </c>
      <c r="J3213" s="131" t="n">
        <v>0</v>
      </c>
      <c r="K3213" s="129" t="n">
        <v>2020</v>
      </c>
      <c r="L3213" s="120">
        <f>IF(VLOOKUP(H3213,'Cross-Page Data'!$D$4:$F$48,3,FALSE)="natural gas",VLOOKUP(G3213,'Cross-Page Data'!$I$4:$J$19,2,FALSE),IF(VLOOKUP(H3213,'Cross-Page Data'!$D$4:$F$48,3,FALSE)="solar",IF(G3213="PV","solar PV","solar thermal"),IF(VLOOKUP(H3213,'Cross-Page Data'!$D$4:$F$48,3,FALSE)="wind",VLOOKUP(G3213,'Cross-Page Data'!$I$4:$J$19,2,FALSE),IF(VLOOKUP(H3213,'Cross-Page Data'!$D$4:$F$48,3,FALSE)="hydro",VLOOKUP(G3213,'Cross-Page Data'!$I$4:$J$19,2,FALSE),VLOOKUP(H3213,'Cross-Page Data'!$D$4:$F$48,3,FALSE)))))</f>
        <v/>
      </c>
      <c r="M3213" s="120">
        <f>IF(AND($P$2=FALSE,OR(F3213="Commercial NAICS Cogen",F3213="Industrial NAICS Cogen",F3213="NAICS-22 Cogen")),FALSE,IF(AND($P$3=FALSE,OR(F3213="Commercial NAICS Cogen",F3213="Commercial NAICS Non-Cogen",F3213="Industrial NAICS Cogen", F3213="industrial NAICS non-Cogen")),FALSE, TRUE))</f>
        <v/>
      </c>
    </row>
    <row r="3214">
      <c r="A3214" s="129" t="n">
        <v>55132</v>
      </c>
      <c r="B3214" s="130" t="inlineStr">
        <is>
          <t>Tenaska Gateway Generating Station</t>
        </is>
      </c>
      <c r="C3214" s="130" t="inlineStr">
        <is>
          <t>Tenaska Gateway Partners Ltd</t>
        </is>
      </c>
      <c r="D3214" s="129" t="n">
        <v>18518</v>
      </c>
      <c r="E3214" s="130" t="inlineStr">
        <is>
          <t>TX</t>
        </is>
      </c>
      <c r="F3214" s="130" t="inlineStr">
        <is>
          <t>NAICS-22 Non-Cogen</t>
        </is>
      </c>
      <c r="G3214" s="130" t="inlineStr">
        <is>
          <t>CT</t>
        </is>
      </c>
      <c r="H3214" s="130" t="inlineStr">
        <is>
          <t>NG</t>
        </is>
      </c>
      <c r="I3214" s="130" t="inlineStr">
        <is>
          <t>NG</t>
        </is>
      </c>
      <c r="J3214" s="131" t="n">
        <v>2403599</v>
      </c>
      <c r="K3214" s="129" t="n">
        <v>2020</v>
      </c>
      <c r="L3214" s="120">
        <f>IF(VLOOKUP(H3214,'Cross-Page Data'!$D$4:$F$48,3,FALSE)="natural gas",VLOOKUP(G3214,'Cross-Page Data'!$I$4:$J$19,2,FALSE),IF(VLOOKUP(H3214,'Cross-Page Data'!$D$4:$F$48,3,FALSE)="solar",IF(G3214="PV","solar PV","solar thermal"),IF(VLOOKUP(H3214,'Cross-Page Data'!$D$4:$F$48,3,FALSE)="wind",VLOOKUP(G3214,'Cross-Page Data'!$I$4:$J$19,2,FALSE),IF(VLOOKUP(H3214,'Cross-Page Data'!$D$4:$F$48,3,FALSE)="hydro",VLOOKUP(G3214,'Cross-Page Data'!$I$4:$J$19,2,FALSE),VLOOKUP(H3214,'Cross-Page Data'!$D$4:$F$48,3,FALSE)))))</f>
        <v/>
      </c>
      <c r="M3214" s="120">
        <f>IF(AND($P$2=FALSE,OR(F3214="Commercial NAICS Cogen",F3214="Industrial NAICS Cogen",F3214="NAICS-22 Cogen")),FALSE,IF(AND($P$3=FALSE,OR(F3214="Commercial NAICS Cogen",F3214="Commercial NAICS Non-Cogen",F3214="Industrial NAICS Cogen", F3214="industrial NAICS non-Cogen")),FALSE, TRUE))</f>
        <v/>
      </c>
    </row>
    <row r="3215">
      <c r="A3215" s="129" t="n">
        <v>55133</v>
      </c>
      <c r="B3215" s="130" t="inlineStr">
        <is>
          <t>Thomson Reuters Campus Bldg A-D</t>
        </is>
      </c>
      <c r="C3215" s="130" t="inlineStr">
        <is>
          <t>Thomson Corp</t>
        </is>
      </c>
      <c r="D3215" s="129" t="n">
        <v>18981</v>
      </c>
      <c r="E3215" s="130" t="inlineStr">
        <is>
          <t>MN</t>
        </is>
      </c>
      <c r="F3215" s="130" t="inlineStr">
        <is>
          <t>Industrial NAICS Non-Cogen</t>
        </is>
      </c>
      <c r="G3215" s="130" t="inlineStr">
        <is>
          <t>IC</t>
        </is>
      </c>
      <c r="H3215" s="130" t="inlineStr">
        <is>
          <t>DFO</t>
        </is>
      </c>
      <c r="I3215" s="130" t="inlineStr">
        <is>
          <t>DFO</t>
        </is>
      </c>
      <c r="J3215" s="131" t="n">
        <v>178</v>
      </c>
      <c r="K3215" s="129" t="n">
        <v>2020</v>
      </c>
      <c r="L3215" s="120">
        <f>IF(VLOOKUP(H3215,'Cross-Page Data'!$D$4:$F$48,3,FALSE)="natural gas",VLOOKUP(G3215,'Cross-Page Data'!$I$4:$J$19,2,FALSE),IF(VLOOKUP(H3215,'Cross-Page Data'!$D$4:$F$48,3,FALSE)="solar",IF(G3215="PV","solar PV","solar thermal"),IF(VLOOKUP(H3215,'Cross-Page Data'!$D$4:$F$48,3,FALSE)="wind",VLOOKUP(G3215,'Cross-Page Data'!$I$4:$J$19,2,FALSE),IF(VLOOKUP(H3215,'Cross-Page Data'!$D$4:$F$48,3,FALSE)="hydro",VLOOKUP(G3215,'Cross-Page Data'!$I$4:$J$19,2,FALSE),VLOOKUP(H3215,'Cross-Page Data'!$D$4:$F$48,3,FALSE)))))</f>
        <v/>
      </c>
      <c r="M3215" s="120">
        <f>IF(AND($P$2=FALSE,OR(F3215="Commercial NAICS Cogen",F3215="Industrial NAICS Cogen",F3215="NAICS-22 Cogen")),FALSE,IF(AND($P$3=FALSE,OR(F3215="Commercial NAICS Cogen",F3215="Commercial NAICS Non-Cogen",F3215="Industrial NAICS Cogen", F3215="industrial NAICS non-Cogen")),FALSE, TRUE))</f>
        <v/>
      </c>
    </row>
    <row r="3216">
      <c r="A3216" s="129" t="n">
        <v>55133</v>
      </c>
      <c r="B3216" s="130" t="inlineStr">
        <is>
          <t>Thomson Reuters Campus Bldg A-D</t>
        </is>
      </c>
      <c r="C3216" s="130" t="inlineStr">
        <is>
          <t>Thomson Corp</t>
        </is>
      </c>
      <c r="D3216" s="129" t="n">
        <v>18981</v>
      </c>
      <c r="E3216" s="130" t="inlineStr">
        <is>
          <t>MN</t>
        </is>
      </c>
      <c r="F3216" s="130" t="inlineStr">
        <is>
          <t>Industrial NAICS Non-Cogen</t>
        </is>
      </c>
      <c r="G3216" s="130" t="inlineStr">
        <is>
          <t>IC</t>
        </is>
      </c>
      <c r="H3216" s="130" t="inlineStr">
        <is>
          <t>NG</t>
        </is>
      </c>
      <c r="I3216" s="130" t="inlineStr">
        <is>
          <t>NG</t>
        </is>
      </c>
      <c r="J3216" s="131" t="n">
        <v>0</v>
      </c>
      <c r="K3216" s="129" t="n">
        <v>2020</v>
      </c>
      <c r="L3216" s="120">
        <f>IF(VLOOKUP(H3216,'Cross-Page Data'!$D$4:$F$48,3,FALSE)="natural gas",VLOOKUP(G3216,'Cross-Page Data'!$I$4:$J$19,2,FALSE),IF(VLOOKUP(H3216,'Cross-Page Data'!$D$4:$F$48,3,FALSE)="solar",IF(G3216="PV","solar PV","solar thermal"),IF(VLOOKUP(H3216,'Cross-Page Data'!$D$4:$F$48,3,FALSE)="wind",VLOOKUP(G3216,'Cross-Page Data'!$I$4:$J$19,2,FALSE),IF(VLOOKUP(H3216,'Cross-Page Data'!$D$4:$F$48,3,FALSE)="hydro",VLOOKUP(G3216,'Cross-Page Data'!$I$4:$J$19,2,FALSE),VLOOKUP(H3216,'Cross-Page Data'!$D$4:$F$48,3,FALSE)))))</f>
        <v/>
      </c>
      <c r="M3216" s="120">
        <f>IF(AND($P$2=FALSE,OR(F3216="Commercial NAICS Cogen",F3216="Industrial NAICS Cogen",F3216="NAICS-22 Cogen")),FALSE,IF(AND($P$3=FALSE,OR(F3216="Commercial NAICS Cogen",F3216="Commercial NAICS Non-Cogen",F3216="Industrial NAICS Cogen", F3216="industrial NAICS non-Cogen")),FALSE, TRUE))</f>
        <v/>
      </c>
    </row>
    <row r="3217">
      <c r="A3217" s="129" t="n">
        <v>55137</v>
      </c>
      <c r="B3217" s="130" t="inlineStr">
        <is>
          <t>Rio Nogales Power Project</t>
        </is>
      </c>
      <c r="C3217" s="130" t="inlineStr">
        <is>
          <t>City of San Antonio - (TX)</t>
        </is>
      </c>
      <c r="D3217" s="129" t="n">
        <v>16604</v>
      </c>
      <c r="E3217" s="130" t="inlineStr">
        <is>
          <t>TX</t>
        </is>
      </c>
      <c r="F3217" s="130" t="inlineStr">
        <is>
          <t>Electric Utility</t>
        </is>
      </c>
      <c r="G3217" s="130" t="inlineStr">
        <is>
          <t>CA</t>
        </is>
      </c>
      <c r="H3217" s="130" t="inlineStr">
        <is>
          <t>NG</t>
        </is>
      </c>
      <c r="I3217" s="130" t="inlineStr">
        <is>
          <t>NG</t>
        </is>
      </c>
      <c r="J3217" s="131" t="n">
        <v>1526958</v>
      </c>
      <c r="K3217" s="129" t="n">
        <v>2020</v>
      </c>
      <c r="L3217" s="120">
        <f>IF(VLOOKUP(H3217,'Cross-Page Data'!$D$4:$F$48,3,FALSE)="natural gas",VLOOKUP(G3217,'Cross-Page Data'!$I$4:$J$19,2,FALSE),IF(VLOOKUP(H3217,'Cross-Page Data'!$D$4:$F$48,3,FALSE)="solar",IF(G3217="PV","solar PV","solar thermal"),IF(VLOOKUP(H3217,'Cross-Page Data'!$D$4:$F$48,3,FALSE)="wind",VLOOKUP(G3217,'Cross-Page Data'!$I$4:$J$19,2,FALSE),IF(VLOOKUP(H3217,'Cross-Page Data'!$D$4:$F$48,3,FALSE)="hydro",VLOOKUP(G3217,'Cross-Page Data'!$I$4:$J$19,2,FALSE),VLOOKUP(H3217,'Cross-Page Data'!$D$4:$F$48,3,FALSE)))))</f>
        <v/>
      </c>
      <c r="M3217" s="120">
        <f>IF(AND($P$2=FALSE,OR(F3217="Commercial NAICS Cogen",F3217="Industrial NAICS Cogen",F3217="NAICS-22 Cogen")),FALSE,IF(AND($P$3=FALSE,OR(F3217="Commercial NAICS Cogen",F3217="Commercial NAICS Non-Cogen",F3217="Industrial NAICS Cogen", F3217="industrial NAICS non-Cogen")),FALSE, TRUE))</f>
        <v/>
      </c>
    </row>
    <row r="3218">
      <c r="A3218" s="129" t="n">
        <v>55137</v>
      </c>
      <c r="B3218" s="130" t="inlineStr">
        <is>
          <t>Rio Nogales Power Project</t>
        </is>
      </c>
      <c r="C3218" s="130" t="inlineStr">
        <is>
          <t>City of San Antonio - (TX)</t>
        </is>
      </c>
      <c r="D3218" s="129" t="n">
        <v>16604</v>
      </c>
      <c r="E3218" s="130" t="inlineStr">
        <is>
          <t>TX</t>
        </is>
      </c>
      <c r="F3218" s="130" t="inlineStr">
        <is>
          <t>Electric Utility</t>
        </is>
      </c>
      <c r="G3218" s="130" t="inlineStr">
        <is>
          <t>CT</t>
        </is>
      </c>
      <c r="H3218" s="130" t="inlineStr">
        <is>
          <t>NG</t>
        </is>
      </c>
      <c r="I3218" s="130" t="inlineStr">
        <is>
          <t>NG</t>
        </is>
      </c>
      <c r="J3218" s="131" t="n">
        <v>2576417</v>
      </c>
      <c r="K3218" s="129" t="n">
        <v>2020</v>
      </c>
      <c r="L3218" s="120">
        <f>IF(VLOOKUP(H3218,'Cross-Page Data'!$D$4:$F$48,3,FALSE)="natural gas",VLOOKUP(G3218,'Cross-Page Data'!$I$4:$J$19,2,FALSE),IF(VLOOKUP(H3218,'Cross-Page Data'!$D$4:$F$48,3,FALSE)="solar",IF(G3218="PV","solar PV","solar thermal"),IF(VLOOKUP(H3218,'Cross-Page Data'!$D$4:$F$48,3,FALSE)="wind",VLOOKUP(G3218,'Cross-Page Data'!$I$4:$J$19,2,FALSE),IF(VLOOKUP(H3218,'Cross-Page Data'!$D$4:$F$48,3,FALSE)="hydro",VLOOKUP(G3218,'Cross-Page Data'!$I$4:$J$19,2,FALSE),VLOOKUP(H3218,'Cross-Page Data'!$D$4:$F$48,3,FALSE)))))</f>
        <v/>
      </c>
      <c r="M3218" s="120">
        <f>IF(AND($P$2=FALSE,OR(F3218="Commercial NAICS Cogen",F3218="Industrial NAICS Cogen",F3218="NAICS-22 Cogen")),FALSE,IF(AND($P$3=FALSE,OR(F3218="Commercial NAICS Cogen",F3218="Commercial NAICS Non-Cogen",F3218="Industrial NAICS Cogen", F3218="industrial NAICS non-Cogen")),FALSE, TRUE))</f>
        <v/>
      </c>
    </row>
    <row r="3219">
      <c r="A3219" s="129" t="n">
        <v>55139</v>
      </c>
      <c r="B3219" s="130" t="inlineStr">
        <is>
          <t>Wolf Hollow I LP</t>
        </is>
      </c>
      <c r="C3219" s="130" t="inlineStr">
        <is>
          <t>Wolf Hollow I Power, LLC</t>
        </is>
      </c>
      <c r="D3219" s="129" t="n">
        <v>313</v>
      </c>
      <c r="E3219" s="130" t="inlineStr">
        <is>
          <t>TX</t>
        </is>
      </c>
      <c r="F3219" s="130" t="inlineStr">
        <is>
          <t>NAICS-22 Non-Cogen</t>
        </is>
      </c>
      <c r="G3219" s="130" t="inlineStr">
        <is>
          <t>CA</t>
        </is>
      </c>
      <c r="H3219" s="130" t="inlineStr">
        <is>
          <t>NG</t>
        </is>
      </c>
      <c r="I3219" s="130" t="inlineStr">
        <is>
          <t>NG</t>
        </is>
      </c>
      <c r="J3219" s="131" t="n">
        <v>718595</v>
      </c>
      <c r="K3219" s="129" t="n">
        <v>2020</v>
      </c>
      <c r="L3219" s="120">
        <f>IF(VLOOKUP(H3219,'Cross-Page Data'!$D$4:$F$48,3,FALSE)="natural gas",VLOOKUP(G3219,'Cross-Page Data'!$I$4:$J$19,2,FALSE),IF(VLOOKUP(H3219,'Cross-Page Data'!$D$4:$F$48,3,FALSE)="solar",IF(G3219="PV","solar PV","solar thermal"),IF(VLOOKUP(H3219,'Cross-Page Data'!$D$4:$F$48,3,FALSE)="wind",VLOOKUP(G3219,'Cross-Page Data'!$I$4:$J$19,2,FALSE),IF(VLOOKUP(H3219,'Cross-Page Data'!$D$4:$F$48,3,FALSE)="hydro",VLOOKUP(G3219,'Cross-Page Data'!$I$4:$J$19,2,FALSE),VLOOKUP(H3219,'Cross-Page Data'!$D$4:$F$48,3,FALSE)))))</f>
        <v/>
      </c>
      <c r="M3219" s="120">
        <f>IF(AND($P$2=FALSE,OR(F3219="Commercial NAICS Cogen",F3219="Industrial NAICS Cogen",F3219="NAICS-22 Cogen")),FALSE,IF(AND($P$3=FALSE,OR(F3219="Commercial NAICS Cogen",F3219="Commercial NAICS Non-Cogen",F3219="Industrial NAICS Cogen", F3219="industrial NAICS non-Cogen")),FALSE, TRUE))</f>
        <v/>
      </c>
    </row>
    <row r="3220">
      <c r="A3220" s="129" t="n">
        <v>55139</v>
      </c>
      <c r="B3220" s="130" t="inlineStr">
        <is>
          <t>Wolf Hollow I LP</t>
        </is>
      </c>
      <c r="C3220" s="130" t="inlineStr">
        <is>
          <t>Wolf Hollow I Power, LLC</t>
        </is>
      </c>
      <c r="D3220" s="129" t="n">
        <v>313</v>
      </c>
      <c r="E3220" s="130" t="inlineStr">
        <is>
          <t>TX</t>
        </is>
      </c>
      <c r="F3220" s="130" t="inlineStr">
        <is>
          <t>NAICS-22 Non-Cogen</t>
        </is>
      </c>
      <c r="G3220" s="130" t="inlineStr">
        <is>
          <t>CT</t>
        </is>
      </c>
      <c r="H3220" s="130" t="inlineStr">
        <is>
          <t>NG</t>
        </is>
      </c>
      <c r="I3220" s="130" t="inlineStr">
        <is>
          <t>NG</t>
        </is>
      </c>
      <c r="J3220" s="131" t="n">
        <v>1361195</v>
      </c>
      <c r="K3220" s="129" t="n">
        <v>2020</v>
      </c>
      <c r="L3220" s="120">
        <f>IF(VLOOKUP(H3220,'Cross-Page Data'!$D$4:$F$48,3,FALSE)="natural gas",VLOOKUP(G3220,'Cross-Page Data'!$I$4:$J$19,2,FALSE),IF(VLOOKUP(H3220,'Cross-Page Data'!$D$4:$F$48,3,FALSE)="solar",IF(G3220="PV","solar PV","solar thermal"),IF(VLOOKUP(H3220,'Cross-Page Data'!$D$4:$F$48,3,FALSE)="wind",VLOOKUP(G3220,'Cross-Page Data'!$I$4:$J$19,2,FALSE),IF(VLOOKUP(H3220,'Cross-Page Data'!$D$4:$F$48,3,FALSE)="hydro",VLOOKUP(G3220,'Cross-Page Data'!$I$4:$J$19,2,FALSE),VLOOKUP(H3220,'Cross-Page Data'!$D$4:$F$48,3,FALSE)))))</f>
        <v/>
      </c>
      <c r="M3220" s="120">
        <f>IF(AND($P$2=FALSE,OR(F3220="Commercial NAICS Cogen",F3220="Industrial NAICS Cogen",F3220="NAICS-22 Cogen")),FALSE,IF(AND($P$3=FALSE,OR(F3220="Commercial NAICS Cogen",F3220="Commercial NAICS Non-Cogen",F3220="Industrial NAICS Cogen", F3220="industrial NAICS non-Cogen")),FALSE, TRUE))</f>
        <v/>
      </c>
    </row>
    <row r="3221">
      <c r="A3221" s="129" t="n">
        <v>55144</v>
      </c>
      <c r="B3221" s="130" t="inlineStr">
        <is>
          <t>Hays Energy Project</t>
        </is>
      </c>
      <c r="C3221" s="130" t="inlineStr">
        <is>
          <t>Hays Energy, LLC</t>
        </is>
      </c>
      <c r="D3221" s="129" t="n">
        <v>1074</v>
      </c>
      <c r="E3221" s="130" t="inlineStr">
        <is>
          <t>TX</t>
        </is>
      </c>
      <c r="F3221" s="130" t="inlineStr">
        <is>
          <t>NAICS-22 Non-Cogen</t>
        </is>
      </c>
      <c r="G3221" s="130" t="inlineStr">
        <is>
          <t>CS</t>
        </is>
      </c>
      <c r="H3221" s="130" t="inlineStr">
        <is>
          <t>NG</t>
        </is>
      </c>
      <c r="I3221" s="130" t="inlineStr">
        <is>
          <t>NG</t>
        </is>
      </c>
      <c r="J3221" s="131" t="n">
        <v>2389854</v>
      </c>
      <c r="K3221" s="129" t="n">
        <v>2020</v>
      </c>
      <c r="L3221" s="120">
        <f>IF(VLOOKUP(H3221,'Cross-Page Data'!$D$4:$F$48,3,FALSE)="natural gas",VLOOKUP(G3221,'Cross-Page Data'!$I$4:$J$19,2,FALSE),IF(VLOOKUP(H3221,'Cross-Page Data'!$D$4:$F$48,3,FALSE)="solar",IF(G3221="PV","solar PV","solar thermal"),IF(VLOOKUP(H3221,'Cross-Page Data'!$D$4:$F$48,3,FALSE)="wind",VLOOKUP(G3221,'Cross-Page Data'!$I$4:$J$19,2,FALSE),IF(VLOOKUP(H3221,'Cross-Page Data'!$D$4:$F$48,3,FALSE)="hydro",VLOOKUP(G3221,'Cross-Page Data'!$I$4:$J$19,2,FALSE),VLOOKUP(H3221,'Cross-Page Data'!$D$4:$F$48,3,FALSE)))))</f>
        <v/>
      </c>
      <c r="M3221" s="120">
        <f>IF(AND($P$2=FALSE,OR(F3221="Commercial NAICS Cogen",F3221="Industrial NAICS Cogen",F3221="NAICS-22 Cogen")),FALSE,IF(AND($P$3=FALSE,OR(F3221="Commercial NAICS Cogen",F3221="Commercial NAICS Non-Cogen",F3221="Industrial NAICS Cogen", F3221="industrial NAICS non-Cogen")),FALSE, TRUE))</f>
        <v/>
      </c>
    </row>
    <row r="3222">
      <c r="A3222" s="129" t="n">
        <v>55146</v>
      </c>
      <c r="B3222" s="130" t="inlineStr">
        <is>
          <t>Green Country Energy LLC</t>
        </is>
      </c>
      <c r="C3222" s="130" t="inlineStr">
        <is>
          <t>Green Country OP Services LLC</t>
        </is>
      </c>
      <c r="D3222" s="129" t="n">
        <v>7597</v>
      </c>
      <c r="E3222" s="130" t="inlineStr">
        <is>
          <t>OK</t>
        </is>
      </c>
      <c r="F3222" s="130" t="inlineStr">
        <is>
          <t>NAICS-22 Non-Cogen</t>
        </is>
      </c>
      <c r="G3222" s="130" t="inlineStr">
        <is>
          <t>CA</t>
        </is>
      </c>
      <c r="H3222" s="130" t="inlineStr">
        <is>
          <t>NG</t>
        </is>
      </c>
      <c r="I3222" s="130" t="inlineStr">
        <is>
          <t>NG</t>
        </is>
      </c>
      <c r="J3222" s="131" t="n">
        <v>1621537</v>
      </c>
      <c r="K3222" s="129" t="n">
        <v>2020</v>
      </c>
      <c r="L3222" s="120">
        <f>IF(VLOOKUP(H3222,'Cross-Page Data'!$D$4:$F$48,3,FALSE)="natural gas",VLOOKUP(G3222,'Cross-Page Data'!$I$4:$J$19,2,FALSE),IF(VLOOKUP(H3222,'Cross-Page Data'!$D$4:$F$48,3,FALSE)="solar",IF(G3222="PV","solar PV","solar thermal"),IF(VLOOKUP(H3222,'Cross-Page Data'!$D$4:$F$48,3,FALSE)="wind",VLOOKUP(G3222,'Cross-Page Data'!$I$4:$J$19,2,FALSE),IF(VLOOKUP(H3222,'Cross-Page Data'!$D$4:$F$48,3,FALSE)="hydro",VLOOKUP(G3222,'Cross-Page Data'!$I$4:$J$19,2,FALSE),VLOOKUP(H3222,'Cross-Page Data'!$D$4:$F$48,3,FALSE)))))</f>
        <v/>
      </c>
      <c r="M3222" s="120">
        <f>IF(AND($P$2=FALSE,OR(F3222="Commercial NAICS Cogen",F3222="Industrial NAICS Cogen",F3222="NAICS-22 Cogen")),FALSE,IF(AND($P$3=FALSE,OR(F3222="Commercial NAICS Cogen",F3222="Commercial NAICS Non-Cogen",F3222="Industrial NAICS Cogen", F3222="industrial NAICS non-Cogen")),FALSE, TRUE))</f>
        <v/>
      </c>
    </row>
    <row r="3223">
      <c r="A3223" s="129" t="n">
        <v>55146</v>
      </c>
      <c r="B3223" s="130" t="inlineStr">
        <is>
          <t>Green Country Energy LLC</t>
        </is>
      </c>
      <c r="C3223" s="130" t="inlineStr">
        <is>
          <t>Green Country OP Services LLC</t>
        </is>
      </c>
      <c r="D3223" s="129" t="n">
        <v>7597</v>
      </c>
      <c r="E3223" s="130" t="inlineStr">
        <is>
          <t>OK</t>
        </is>
      </c>
      <c r="F3223" s="130" t="inlineStr">
        <is>
          <t>NAICS-22 Non-Cogen</t>
        </is>
      </c>
      <c r="G3223" s="130" t="inlineStr">
        <is>
          <t>CT</t>
        </is>
      </c>
      <c r="H3223" s="130" t="inlineStr">
        <is>
          <t>NG</t>
        </is>
      </c>
      <c r="I3223" s="130" t="inlineStr">
        <is>
          <t>NG</t>
        </is>
      </c>
      <c r="J3223" s="131" t="n">
        <v>2618774</v>
      </c>
      <c r="K3223" s="129" t="n">
        <v>2020</v>
      </c>
      <c r="L3223" s="120">
        <f>IF(VLOOKUP(H3223,'Cross-Page Data'!$D$4:$F$48,3,FALSE)="natural gas",VLOOKUP(G3223,'Cross-Page Data'!$I$4:$J$19,2,FALSE),IF(VLOOKUP(H3223,'Cross-Page Data'!$D$4:$F$48,3,FALSE)="solar",IF(G3223="PV","solar PV","solar thermal"),IF(VLOOKUP(H3223,'Cross-Page Data'!$D$4:$F$48,3,FALSE)="wind",VLOOKUP(G3223,'Cross-Page Data'!$I$4:$J$19,2,FALSE),IF(VLOOKUP(H3223,'Cross-Page Data'!$D$4:$F$48,3,FALSE)="hydro",VLOOKUP(G3223,'Cross-Page Data'!$I$4:$J$19,2,FALSE),VLOOKUP(H3223,'Cross-Page Data'!$D$4:$F$48,3,FALSE)))))</f>
        <v/>
      </c>
      <c r="M3223" s="120">
        <f>IF(AND($P$2=FALSE,OR(F3223="Commercial NAICS Cogen",F3223="Industrial NAICS Cogen",F3223="NAICS-22 Cogen")),FALSE,IF(AND($P$3=FALSE,OR(F3223="Commercial NAICS Cogen",F3223="Commercial NAICS Non-Cogen",F3223="Industrial NAICS Cogen", F3223="industrial NAICS non-Cogen")),FALSE, TRUE))</f>
        <v/>
      </c>
    </row>
    <row r="3224">
      <c r="A3224" s="129" t="n">
        <v>55149</v>
      </c>
      <c r="B3224" s="130" t="inlineStr">
        <is>
          <t>Lake Road Generating Plant</t>
        </is>
      </c>
      <c r="C3224" s="130" t="inlineStr">
        <is>
          <t>Lake Road Generating Co LP</t>
        </is>
      </c>
      <c r="D3224" s="129" t="n">
        <v>10576</v>
      </c>
      <c r="E3224" s="130" t="inlineStr">
        <is>
          <t>CT</t>
        </is>
      </c>
      <c r="F3224" s="130" t="inlineStr">
        <is>
          <t>NAICS-22 Non-Cogen</t>
        </is>
      </c>
      <c r="G3224" s="130" t="inlineStr">
        <is>
          <t>CS</t>
        </is>
      </c>
      <c r="H3224" s="130" t="inlineStr">
        <is>
          <t>NG</t>
        </is>
      </c>
      <c r="I3224" s="130" t="inlineStr">
        <is>
          <t>NG</t>
        </is>
      </c>
      <c r="J3224" s="131" t="n">
        <v>5594590</v>
      </c>
      <c r="K3224" s="129" t="n">
        <v>2020</v>
      </c>
      <c r="L3224" s="120">
        <f>IF(VLOOKUP(H3224,'Cross-Page Data'!$D$4:$F$48,3,FALSE)="natural gas",VLOOKUP(G3224,'Cross-Page Data'!$I$4:$J$19,2,FALSE),IF(VLOOKUP(H3224,'Cross-Page Data'!$D$4:$F$48,3,FALSE)="solar",IF(G3224="PV","solar PV","solar thermal"),IF(VLOOKUP(H3224,'Cross-Page Data'!$D$4:$F$48,3,FALSE)="wind",VLOOKUP(G3224,'Cross-Page Data'!$I$4:$J$19,2,FALSE),IF(VLOOKUP(H3224,'Cross-Page Data'!$D$4:$F$48,3,FALSE)="hydro",VLOOKUP(G3224,'Cross-Page Data'!$I$4:$J$19,2,FALSE),VLOOKUP(H3224,'Cross-Page Data'!$D$4:$F$48,3,FALSE)))))</f>
        <v/>
      </c>
      <c r="M3224" s="120">
        <f>IF(AND($P$2=FALSE,OR(F3224="Commercial NAICS Cogen",F3224="Industrial NAICS Cogen",F3224="NAICS-22 Cogen")),FALSE,IF(AND($P$3=FALSE,OR(F3224="Commercial NAICS Cogen",F3224="Commercial NAICS Non-Cogen",F3224="Industrial NAICS Cogen", F3224="industrial NAICS non-Cogen")),FALSE, TRUE))</f>
        <v/>
      </c>
    </row>
    <row r="3225">
      <c r="A3225" s="129" t="n">
        <v>55149</v>
      </c>
      <c r="B3225" s="130" t="inlineStr">
        <is>
          <t>Lake Road Generating Plant</t>
        </is>
      </c>
      <c r="C3225" s="130" t="inlineStr">
        <is>
          <t>Lake Road Generating Co LP</t>
        </is>
      </c>
      <c r="D3225" s="129" t="n">
        <v>10576</v>
      </c>
      <c r="E3225" s="130" t="inlineStr">
        <is>
          <t>CT</t>
        </is>
      </c>
      <c r="F3225" s="130" t="inlineStr">
        <is>
          <t>NAICS-22 Non-Cogen</t>
        </is>
      </c>
      <c r="G3225" s="130" t="inlineStr">
        <is>
          <t>CS</t>
        </is>
      </c>
      <c r="H3225" s="130" t="inlineStr">
        <is>
          <t>PG</t>
        </is>
      </c>
      <c r="I3225" s="130" t="inlineStr">
        <is>
          <t>WOO</t>
        </is>
      </c>
      <c r="J3225" s="131" t="n">
        <v>0</v>
      </c>
      <c r="K3225" s="129" t="n">
        <v>2020</v>
      </c>
      <c r="L3225" s="120">
        <f>IF(VLOOKUP(H3225,'Cross-Page Data'!$D$4:$F$48,3,FALSE)="natural gas",VLOOKUP(G3225,'Cross-Page Data'!$I$4:$J$19,2,FALSE),IF(VLOOKUP(H3225,'Cross-Page Data'!$D$4:$F$48,3,FALSE)="solar",IF(G3225="PV","solar PV","solar thermal"),IF(VLOOKUP(H3225,'Cross-Page Data'!$D$4:$F$48,3,FALSE)="wind",VLOOKUP(G3225,'Cross-Page Data'!$I$4:$J$19,2,FALSE),IF(VLOOKUP(H3225,'Cross-Page Data'!$D$4:$F$48,3,FALSE)="hydro",VLOOKUP(G3225,'Cross-Page Data'!$I$4:$J$19,2,FALSE),VLOOKUP(H3225,'Cross-Page Data'!$D$4:$F$48,3,FALSE)))))</f>
        <v/>
      </c>
      <c r="M3225" s="120">
        <f>IF(AND($P$2=FALSE,OR(F3225="Commercial NAICS Cogen",F3225="Industrial NAICS Cogen",F3225="NAICS-22 Cogen")),FALSE,IF(AND($P$3=FALSE,OR(F3225="Commercial NAICS Cogen",F3225="Commercial NAICS Non-Cogen",F3225="Industrial NAICS Cogen", F3225="industrial NAICS non-Cogen")),FALSE, TRUE))</f>
        <v/>
      </c>
    </row>
    <row r="3226">
      <c r="A3226" s="129" t="n">
        <v>55151</v>
      </c>
      <c r="B3226" s="130" t="inlineStr">
        <is>
          <t>La Paloma Generating Plant</t>
        </is>
      </c>
      <c r="C3226" s="130" t="inlineStr">
        <is>
          <t>CXA La Paloma LLC</t>
        </is>
      </c>
      <c r="D3226" s="129" t="n">
        <v>61173</v>
      </c>
      <c r="E3226" s="130" t="inlineStr">
        <is>
          <t>CA</t>
        </is>
      </c>
      <c r="F3226" s="130" t="inlineStr">
        <is>
          <t>NAICS-22 Non-Cogen</t>
        </is>
      </c>
      <c r="G3226" s="130" t="inlineStr">
        <is>
          <t>CS</t>
        </is>
      </c>
      <c r="H3226" s="130" t="inlineStr">
        <is>
          <t>NG</t>
        </is>
      </c>
      <c r="I3226" s="130" t="inlineStr">
        <is>
          <t>NG</t>
        </is>
      </c>
      <c r="J3226" s="131" t="n">
        <v>1606855</v>
      </c>
      <c r="K3226" s="129" t="n">
        <v>2020</v>
      </c>
      <c r="L3226" s="120">
        <f>IF(VLOOKUP(H3226,'Cross-Page Data'!$D$4:$F$48,3,FALSE)="natural gas",VLOOKUP(G3226,'Cross-Page Data'!$I$4:$J$19,2,FALSE),IF(VLOOKUP(H3226,'Cross-Page Data'!$D$4:$F$48,3,FALSE)="solar",IF(G3226="PV","solar PV","solar thermal"),IF(VLOOKUP(H3226,'Cross-Page Data'!$D$4:$F$48,3,FALSE)="wind",VLOOKUP(G3226,'Cross-Page Data'!$I$4:$J$19,2,FALSE),IF(VLOOKUP(H3226,'Cross-Page Data'!$D$4:$F$48,3,FALSE)="hydro",VLOOKUP(G3226,'Cross-Page Data'!$I$4:$J$19,2,FALSE),VLOOKUP(H3226,'Cross-Page Data'!$D$4:$F$48,3,FALSE)))))</f>
        <v/>
      </c>
      <c r="M3226" s="120">
        <f>IF(AND($P$2=FALSE,OR(F3226="Commercial NAICS Cogen",F3226="Industrial NAICS Cogen",F3226="NAICS-22 Cogen")),FALSE,IF(AND($P$3=FALSE,OR(F3226="Commercial NAICS Cogen",F3226="Commercial NAICS Non-Cogen",F3226="Industrial NAICS Cogen", F3226="industrial NAICS non-Cogen")),FALSE, TRUE))</f>
        <v/>
      </c>
    </row>
    <row r="3227">
      <c r="A3227" s="129" t="n">
        <v>55153</v>
      </c>
      <c r="B3227" s="130" t="inlineStr">
        <is>
          <t>Guadalupe Generating Station</t>
        </is>
      </c>
      <c r="C3227" s="130" t="inlineStr">
        <is>
          <t>Guadalupe Power Partners LP</t>
        </is>
      </c>
      <c r="D3227" s="129" t="n">
        <v>57045</v>
      </c>
      <c r="E3227" s="130" t="inlineStr">
        <is>
          <t>TX</t>
        </is>
      </c>
      <c r="F3227" s="130" t="inlineStr">
        <is>
          <t>NAICS-22 Non-Cogen</t>
        </is>
      </c>
      <c r="G3227" s="130" t="inlineStr">
        <is>
          <t>CA</t>
        </is>
      </c>
      <c r="H3227" s="130" t="inlineStr">
        <is>
          <t>NG</t>
        </is>
      </c>
      <c r="I3227" s="130" t="inlineStr">
        <is>
          <t>NG</t>
        </is>
      </c>
      <c r="J3227" s="131" t="n">
        <v>2280935</v>
      </c>
      <c r="K3227" s="129" t="n">
        <v>2020</v>
      </c>
      <c r="L3227" s="120">
        <f>IF(VLOOKUP(H3227,'Cross-Page Data'!$D$4:$F$48,3,FALSE)="natural gas",VLOOKUP(G3227,'Cross-Page Data'!$I$4:$J$19,2,FALSE),IF(VLOOKUP(H3227,'Cross-Page Data'!$D$4:$F$48,3,FALSE)="solar",IF(G3227="PV","solar PV","solar thermal"),IF(VLOOKUP(H3227,'Cross-Page Data'!$D$4:$F$48,3,FALSE)="wind",VLOOKUP(G3227,'Cross-Page Data'!$I$4:$J$19,2,FALSE),IF(VLOOKUP(H3227,'Cross-Page Data'!$D$4:$F$48,3,FALSE)="hydro",VLOOKUP(G3227,'Cross-Page Data'!$I$4:$J$19,2,FALSE),VLOOKUP(H3227,'Cross-Page Data'!$D$4:$F$48,3,FALSE)))))</f>
        <v/>
      </c>
      <c r="M3227" s="120">
        <f>IF(AND($P$2=FALSE,OR(F3227="Commercial NAICS Cogen",F3227="Industrial NAICS Cogen",F3227="NAICS-22 Cogen")),FALSE,IF(AND($P$3=FALSE,OR(F3227="Commercial NAICS Cogen",F3227="Commercial NAICS Non-Cogen",F3227="Industrial NAICS Cogen", F3227="industrial NAICS non-Cogen")),FALSE, TRUE))</f>
        <v/>
      </c>
    </row>
    <row r="3228">
      <c r="A3228" s="129" t="n">
        <v>55153</v>
      </c>
      <c r="B3228" s="130" t="inlineStr">
        <is>
          <t>Guadalupe Generating Station</t>
        </is>
      </c>
      <c r="C3228" s="130" t="inlineStr">
        <is>
          <t>Guadalupe Power Partners LP</t>
        </is>
      </c>
      <c r="D3228" s="129" t="n">
        <v>57045</v>
      </c>
      <c r="E3228" s="130" t="inlineStr">
        <is>
          <t>TX</t>
        </is>
      </c>
      <c r="F3228" s="130" t="inlineStr">
        <is>
          <t>NAICS-22 Non-Cogen</t>
        </is>
      </c>
      <c r="G3228" s="130" t="inlineStr">
        <is>
          <t>CT</t>
        </is>
      </c>
      <c r="H3228" s="130" t="inlineStr">
        <is>
          <t>NG</t>
        </is>
      </c>
      <c r="I3228" s="130" t="inlineStr">
        <is>
          <t>NG</t>
        </is>
      </c>
      <c r="J3228" s="131" t="n">
        <v>3799714</v>
      </c>
      <c r="K3228" s="129" t="n">
        <v>2020</v>
      </c>
      <c r="L3228" s="120">
        <f>IF(VLOOKUP(H3228,'Cross-Page Data'!$D$4:$F$48,3,FALSE)="natural gas",VLOOKUP(G3228,'Cross-Page Data'!$I$4:$J$19,2,FALSE),IF(VLOOKUP(H3228,'Cross-Page Data'!$D$4:$F$48,3,FALSE)="solar",IF(G3228="PV","solar PV","solar thermal"),IF(VLOOKUP(H3228,'Cross-Page Data'!$D$4:$F$48,3,FALSE)="wind",VLOOKUP(G3228,'Cross-Page Data'!$I$4:$J$19,2,FALSE),IF(VLOOKUP(H3228,'Cross-Page Data'!$D$4:$F$48,3,FALSE)="hydro",VLOOKUP(G3228,'Cross-Page Data'!$I$4:$J$19,2,FALSE),VLOOKUP(H3228,'Cross-Page Data'!$D$4:$F$48,3,FALSE)))))</f>
        <v/>
      </c>
      <c r="M3228" s="120">
        <f>IF(AND($P$2=FALSE,OR(F3228="Commercial NAICS Cogen",F3228="Industrial NAICS Cogen",F3228="NAICS-22 Cogen")),FALSE,IF(AND($P$3=FALSE,OR(F3228="Commercial NAICS Cogen",F3228="Commercial NAICS Non-Cogen",F3228="Industrial NAICS Cogen", F3228="industrial NAICS non-Cogen")),FALSE, TRUE))</f>
        <v/>
      </c>
    </row>
    <row r="3229">
      <c r="A3229" s="129" t="n">
        <v>55154</v>
      </c>
      <c r="B3229" s="130" t="inlineStr">
        <is>
          <t>Lost Pines 1 Power Project</t>
        </is>
      </c>
      <c r="C3229" s="130" t="inlineStr">
        <is>
          <t>Lower Colorado River Authority</t>
        </is>
      </c>
      <c r="D3229" s="129" t="n">
        <v>11269</v>
      </c>
      <c r="E3229" s="130" t="inlineStr">
        <is>
          <t>TX</t>
        </is>
      </c>
      <c r="F3229" s="130" t="inlineStr">
        <is>
          <t>Electric Utility</t>
        </is>
      </c>
      <c r="G3229" s="130" t="inlineStr">
        <is>
          <t>CA</t>
        </is>
      </c>
      <c r="H3229" s="130" t="inlineStr">
        <is>
          <t>NG</t>
        </is>
      </c>
      <c r="I3229" s="130" t="inlineStr">
        <is>
          <t>NG</t>
        </is>
      </c>
      <c r="J3229" s="131" t="n">
        <v>1050280</v>
      </c>
      <c r="K3229" s="129" t="n">
        <v>2020</v>
      </c>
      <c r="L3229" s="120">
        <f>IF(VLOOKUP(H3229,'Cross-Page Data'!$D$4:$F$48,3,FALSE)="natural gas",VLOOKUP(G3229,'Cross-Page Data'!$I$4:$J$19,2,FALSE),IF(VLOOKUP(H3229,'Cross-Page Data'!$D$4:$F$48,3,FALSE)="solar",IF(G3229="PV","solar PV","solar thermal"),IF(VLOOKUP(H3229,'Cross-Page Data'!$D$4:$F$48,3,FALSE)="wind",VLOOKUP(G3229,'Cross-Page Data'!$I$4:$J$19,2,FALSE),IF(VLOOKUP(H3229,'Cross-Page Data'!$D$4:$F$48,3,FALSE)="hydro",VLOOKUP(G3229,'Cross-Page Data'!$I$4:$J$19,2,FALSE),VLOOKUP(H3229,'Cross-Page Data'!$D$4:$F$48,3,FALSE)))))</f>
        <v/>
      </c>
      <c r="M3229" s="120">
        <f>IF(AND($P$2=FALSE,OR(F3229="Commercial NAICS Cogen",F3229="Industrial NAICS Cogen",F3229="NAICS-22 Cogen")),FALSE,IF(AND($P$3=FALSE,OR(F3229="Commercial NAICS Cogen",F3229="Commercial NAICS Non-Cogen",F3229="Industrial NAICS Cogen", F3229="industrial NAICS non-Cogen")),FALSE, TRUE))</f>
        <v/>
      </c>
    </row>
    <row r="3230">
      <c r="A3230" s="129" t="n">
        <v>55154</v>
      </c>
      <c r="B3230" s="130" t="inlineStr">
        <is>
          <t>Lost Pines 1 Power Project</t>
        </is>
      </c>
      <c r="C3230" s="130" t="inlineStr">
        <is>
          <t>Lower Colorado River Authority</t>
        </is>
      </c>
      <c r="D3230" s="129" t="n">
        <v>11269</v>
      </c>
      <c r="E3230" s="130" t="inlineStr">
        <is>
          <t>TX</t>
        </is>
      </c>
      <c r="F3230" s="130" t="inlineStr">
        <is>
          <t>Electric Utility</t>
        </is>
      </c>
      <c r="G3230" s="130" t="inlineStr">
        <is>
          <t>CT</t>
        </is>
      </c>
      <c r="H3230" s="130" t="inlineStr">
        <is>
          <t>NG</t>
        </is>
      </c>
      <c r="I3230" s="130" t="inlineStr">
        <is>
          <t>NG</t>
        </is>
      </c>
      <c r="J3230" s="131" t="n">
        <v>1890938</v>
      </c>
      <c r="K3230" s="129" t="n">
        <v>2020</v>
      </c>
      <c r="L3230" s="120">
        <f>IF(VLOOKUP(H3230,'Cross-Page Data'!$D$4:$F$48,3,FALSE)="natural gas",VLOOKUP(G3230,'Cross-Page Data'!$I$4:$J$19,2,FALSE),IF(VLOOKUP(H3230,'Cross-Page Data'!$D$4:$F$48,3,FALSE)="solar",IF(G3230="PV","solar PV","solar thermal"),IF(VLOOKUP(H3230,'Cross-Page Data'!$D$4:$F$48,3,FALSE)="wind",VLOOKUP(G3230,'Cross-Page Data'!$I$4:$J$19,2,FALSE),IF(VLOOKUP(H3230,'Cross-Page Data'!$D$4:$F$48,3,FALSE)="hydro",VLOOKUP(G3230,'Cross-Page Data'!$I$4:$J$19,2,FALSE),VLOOKUP(H3230,'Cross-Page Data'!$D$4:$F$48,3,FALSE)))))</f>
        <v/>
      </c>
      <c r="M3230" s="120">
        <f>IF(AND($P$2=FALSE,OR(F3230="Commercial NAICS Cogen",F3230="Industrial NAICS Cogen",F3230="NAICS-22 Cogen")),FALSE,IF(AND($P$3=FALSE,OR(F3230="Commercial NAICS Cogen",F3230="Commercial NAICS Non-Cogen",F3230="Industrial NAICS Cogen", F3230="industrial NAICS non-Cogen")),FALSE, TRUE))</f>
        <v/>
      </c>
    </row>
    <row r="3231">
      <c r="A3231" s="129" t="n">
        <v>55166</v>
      </c>
      <c r="B3231" s="130" t="inlineStr">
        <is>
          <t>Broad River Energy Center</t>
        </is>
      </c>
      <c r="C3231" s="130" t="inlineStr">
        <is>
          <t>Broad River Energy LLC</t>
        </is>
      </c>
      <c r="D3231" s="129" t="n">
        <v>54810</v>
      </c>
      <c r="E3231" s="130" t="inlineStr">
        <is>
          <t>SC</t>
        </is>
      </c>
      <c r="F3231" s="130" t="inlineStr">
        <is>
          <t>NAICS-22 Non-Cogen</t>
        </is>
      </c>
      <c r="G3231" s="130" t="inlineStr">
        <is>
          <t>GT</t>
        </is>
      </c>
      <c r="H3231" s="130" t="inlineStr">
        <is>
          <t>DFO</t>
        </is>
      </c>
      <c r="I3231" s="130" t="inlineStr">
        <is>
          <t>DFO</t>
        </is>
      </c>
      <c r="J3231" s="131" t="n">
        <v>145.324</v>
      </c>
      <c r="K3231" s="129" t="n">
        <v>2020</v>
      </c>
      <c r="L3231" s="120">
        <f>IF(VLOOKUP(H3231,'Cross-Page Data'!$D$4:$F$48,3,FALSE)="natural gas",VLOOKUP(G3231,'Cross-Page Data'!$I$4:$J$19,2,FALSE),IF(VLOOKUP(H3231,'Cross-Page Data'!$D$4:$F$48,3,FALSE)="solar",IF(G3231="PV","solar PV","solar thermal"),IF(VLOOKUP(H3231,'Cross-Page Data'!$D$4:$F$48,3,FALSE)="wind",VLOOKUP(G3231,'Cross-Page Data'!$I$4:$J$19,2,FALSE),IF(VLOOKUP(H3231,'Cross-Page Data'!$D$4:$F$48,3,FALSE)="hydro",VLOOKUP(G3231,'Cross-Page Data'!$I$4:$J$19,2,FALSE),VLOOKUP(H3231,'Cross-Page Data'!$D$4:$F$48,3,FALSE)))))</f>
        <v/>
      </c>
      <c r="M3231" s="120">
        <f>IF(AND($P$2=FALSE,OR(F3231="Commercial NAICS Cogen",F3231="Industrial NAICS Cogen",F3231="NAICS-22 Cogen")),FALSE,IF(AND($P$3=FALSE,OR(F3231="Commercial NAICS Cogen",F3231="Commercial NAICS Non-Cogen",F3231="Industrial NAICS Cogen", F3231="industrial NAICS non-Cogen")),FALSE, TRUE))</f>
        <v/>
      </c>
    </row>
    <row r="3232">
      <c r="A3232" s="129" t="n">
        <v>55166</v>
      </c>
      <c r="B3232" s="130" t="inlineStr">
        <is>
          <t>Broad River Energy Center</t>
        </is>
      </c>
      <c r="C3232" s="130" t="inlineStr">
        <is>
          <t>Broad River Energy LLC</t>
        </is>
      </c>
      <c r="D3232" s="129" t="n">
        <v>54810</v>
      </c>
      <c r="E3232" s="130" t="inlineStr">
        <is>
          <t>SC</t>
        </is>
      </c>
      <c r="F3232" s="130" t="inlineStr">
        <is>
          <t>NAICS-22 Non-Cogen</t>
        </is>
      </c>
      <c r="G3232" s="130" t="inlineStr">
        <is>
          <t>GT</t>
        </is>
      </c>
      <c r="H3232" s="130" t="inlineStr">
        <is>
          <t>NG</t>
        </is>
      </c>
      <c r="I3232" s="130" t="inlineStr">
        <is>
          <t>NG</t>
        </is>
      </c>
      <c r="J3232" s="131" t="n">
        <v>294191.68</v>
      </c>
      <c r="K3232" s="129" t="n">
        <v>2020</v>
      </c>
      <c r="L3232" s="120">
        <f>IF(VLOOKUP(H3232,'Cross-Page Data'!$D$4:$F$48,3,FALSE)="natural gas",VLOOKUP(G3232,'Cross-Page Data'!$I$4:$J$19,2,FALSE),IF(VLOOKUP(H3232,'Cross-Page Data'!$D$4:$F$48,3,FALSE)="solar",IF(G3232="PV","solar PV","solar thermal"),IF(VLOOKUP(H3232,'Cross-Page Data'!$D$4:$F$48,3,FALSE)="wind",VLOOKUP(G3232,'Cross-Page Data'!$I$4:$J$19,2,FALSE),IF(VLOOKUP(H3232,'Cross-Page Data'!$D$4:$F$48,3,FALSE)="hydro",VLOOKUP(G3232,'Cross-Page Data'!$I$4:$J$19,2,FALSE),VLOOKUP(H3232,'Cross-Page Data'!$D$4:$F$48,3,FALSE)))))</f>
        <v/>
      </c>
      <c r="M3232" s="120">
        <f>IF(AND($P$2=FALSE,OR(F3232="Commercial NAICS Cogen",F3232="Industrial NAICS Cogen",F3232="NAICS-22 Cogen")),FALSE,IF(AND($P$3=FALSE,OR(F3232="Commercial NAICS Cogen",F3232="Commercial NAICS Non-Cogen",F3232="Industrial NAICS Cogen", F3232="industrial NAICS non-Cogen")),FALSE, TRUE))</f>
        <v/>
      </c>
    </row>
    <row r="3233">
      <c r="A3233" s="129" t="n">
        <v>55168</v>
      </c>
      <c r="B3233" s="130" t="inlineStr">
        <is>
          <t>Bastrop Energy Center</t>
        </is>
      </c>
      <c r="C3233" s="130" t="inlineStr">
        <is>
          <t>Bastrop Energy Partners, LP</t>
        </is>
      </c>
      <c r="D3233" s="129" t="n">
        <v>49768</v>
      </c>
      <c r="E3233" s="130" t="inlineStr">
        <is>
          <t>TX</t>
        </is>
      </c>
      <c r="F3233" s="130" t="inlineStr">
        <is>
          <t>NAICS-22 Non-Cogen</t>
        </is>
      </c>
      <c r="G3233" s="130" t="inlineStr">
        <is>
          <t>CA</t>
        </is>
      </c>
      <c r="H3233" s="130" t="inlineStr">
        <is>
          <t>NG</t>
        </is>
      </c>
      <c r="I3233" s="130" t="inlineStr">
        <is>
          <t>NG</t>
        </is>
      </c>
      <c r="J3233" s="131" t="n">
        <v>749067</v>
      </c>
      <c r="K3233" s="129" t="n">
        <v>2020</v>
      </c>
      <c r="L3233" s="120">
        <f>IF(VLOOKUP(H3233,'Cross-Page Data'!$D$4:$F$48,3,FALSE)="natural gas",VLOOKUP(G3233,'Cross-Page Data'!$I$4:$J$19,2,FALSE),IF(VLOOKUP(H3233,'Cross-Page Data'!$D$4:$F$48,3,FALSE)="solar",IF(G3233="PV","solar PV","solar thermal"),IF(VLOOKUP(H3233,'Cross-Page Data'!$D$4:$F$48,3,FALSE)="wind",VLOOKUP(G3233,'Cross-Page Data'!$I$4:$J$19,2,FALSE),IF(VLOOKUP(H3233,'Cross-Page Data'!$D$4:$F$48,3,FALSE)="hydro",VLOOKUP(G3233,'Cross-Page Data'!$I$4:$J$19,2,FALSE),VLOOKUP(H3233,'Cross-Page Data'!$D$4:$F$48,3,FALSE)))))</f>
        <v/>
      </c>
      <c r="M3233" s="120">
        <f>IF(AND($P$2=FALSE,OR(F3233="Commercial NAICS Cogen",F3233="Industrial NAICS Cogen",F3233="NAICS-22 Cogen")),FALSE,IF(AND($P$3=FALSE,OR(F3233="Commercial NAICS Cogen",F3233="Commercial NAICS Non-Cogen",F3233="Industrial NAICS Cogen", F3233="industrial NAICS non-Cogen")),FALSE, TRUE))</f>
        <v/>
      </c>
    </row>
    <row r="3234">
      <c r="A3234" s="129" t="n">
        <v>55168</v>
      </c>
      <c r="B3234" s="130" t="inlineStr">
        <is>
          <t>Bastrop Energy Center</t>
        </is>
      </c>
      <c r="C3234" s="130" t="inlineStr">
        <is>
          <t>Bastrop Energy Partners, LP</t>
        </is>
      </c>
      <c r="D3234" s="129" t="n">
        <v>49768</v>
      </c>
      <c r="E3234" s="130" t="inlineStr">
        <is>
          <t>TX</t>
        </is>
      </c>
      <c r="F3234" s="130" t="inlineStr">
        <is>
          <t>NAICS-22 Non-Cogen</t>
        </is>
      </c>
      <c r="G3234" s="130" t="inlineStr">
        <is>
          <t>CT</t>
        </is>
      </c>
      <c r="H3234" s="130" t="inlineStr">
        <is>
          <t>NG</t>
        </is>
      </c>
      <c r="I3234" s="130" t="inlineStr">
        <is>
          <t>NG</t>
        </is>
      </c>
      <c r="J3234" s="131" t="n">
        <v>1813703</v>
      </c>
      <c r="K3234" s="129" t="n">
        <v>2020</v>
      </c>
      <c r="L3234" s="120">
        <f>IF(VLOOKUP(H3234,'Cross-Page Data'!$D$4:$F$48,3,FALSE)="natural gas",VLOOKUP(G3234,'Cross-Page Data'!$I$4:$J$19,2,FALSE),IF(VLOOKUP(H3234,'Cross-Page Data'!$D$4:$F$48,3,FALSE)="solar",IF(G3234="PV","solar PV","solar thermal"),IF(VLOOKUP(H3234,'Cross-Page Data'!$D$4:$F$48,3,FALSE)="wind",VLOOKUP(G3234,'Cross-Page Data'!$I$4:$J$19,2,FALSE),IF(VLOOKUP(H3234,'Cross-Page Data'!$D$4:$F$48,3,FALSE)="hydro",VLOOKUP(G3234,'Cross-Page Data'!$I$4:$J$19,2,FALSE),VLOOKUP(H3234,'Cross-Page Data'!$D$4:$F$48,3,FALSE)))))</f>
        <v/>
      </c>
      <c r="M3234" s="120">
        <f>IF(AND($P$2=FALSE,OR(F3234="Commercial NAICS Cogen",F3234="Industrial NAICS Cogen",F3234="NAICS-22 Cogen")),FALSE,IF(AND($P$3=FALSE,OR(F3234="Commercial NAICS Cogen",F3234="Commercial NAICS Non-Cogen",F3234="Industrial NAICS Cogen", F3234="industrial NAICS non-Cogen")),FALSE, TRUE))</f>
        <v/>
      </c>
    </row>
    <row r="3235">
      <c r="A3235" s="129" t="n">
        <v>55170</v>
      </c>
      <c r="B3235" s="130" t="inlineStr">
        <is>
          <t>Granite Ridge</t>
        </is>
      </c>
      <c r="C3235" s="130" t="inlineStr">
        <is>
          <t>Granite Ridge Energy LLC</t>
        </is>
      </c>
      <c r="D3235" s="129" t="n">
        <v>88</v>
      </c>
      <c r="E3235" s="130" t="inlineStr">
        <is>
          <t>NH</t>
        </is>
      </c>
      <c r="F3235" s="130" t="inlineStr">
        <is>
          <t>NAICS-22 Non-Cogen</t>
        </is>
      </c>
      <c r="G3235" s="130" t="inlineStr">
        <is>
          <t>CA</t>
        </is>
      </c>
      <c r="H3235" s="130" t="inlineStr">
        <is>
          <t>NG</t>
        </is>
      </c>
      <c r="I3235" s="130" t="inlineStr">
        <is>
          <t>NG</t>
        </is>
      </c>
      <c r="J3235" s="131" t="n">
        <v>1129980</v>
      </c>
      <c r="K3235" s="129" t="n">
        <v>2020</v>
      </c>
      <c r="L3235" s="120">
        <f>IF(VLOOKUP(H3235,'Cross-Page Data'!$D$4:$F$48,3,FALSE)="natural gas",VLOOKUP(G3235,'Cross-Page Data'!$I$4:$J$19,2,FALSE),IF(VLOOKUP(H3235,'Cross-Page Data'!$D$4:$F$48,3,FALSE)="solar",IF(G3235="PV","solar PV","solar thermal"),IF(VLOOKUP(H3235,'Cross-Page Data'!$D$4:$F$48,3,FALSE)="wind",VLOOKUP(G3235,'Cross-Page Data'!$I$4:$J$19,2,FALSE),IF(VLOOKUP(H3235,'Cross-Page Data'!$D$4:$F$48,3,FALSE)="hydro",VLOOKUP(G3235,'Cross-Page Data'!$I$4:$J$19,2,FALSE),VLOOKUP(H3235,'Cross-Page Data'!$D$4:$F$48,3,FALSE)))))</f>
        <v/>
      </c>
      <c r="M3235" s="120">
        <f>IF(AND($P$2=FALSE,OR(F3235="Commercial NAICS Cogen",F3235="Industrial NAICS Cogen",F3235="NAICS-22 Cogen")),FALSE,IF(AND($P$3=FALSE,OR(F3235="Commercial NAICS Cogen",F3235="Commercial NAICS Non-Cogen",F3235="Industrial NAICS Cogen", F3235="industrial NAICS non-Cogen")),FALSE, TRUE))</f>
        <v/>
      </c>
    </row>
    <row r="3236">
      <c r="A3236" s="129" t="n">
        <v>55170</v>
      </c>
      <c r="B3236" s="130" t="inlineStr">
        <is>
          <t>Granite Ridge</t>
        </is>
      </c>
      <c r="C3236" s="130" t="inlineStr">
        <is>
          <t>Granite Ridge Energy LLC</t>
        </is>
      </c>
      <c r="D3236" s="129" t="n">
        <v>88</v>
      </c>
      <c r="E3236" s="130" t="inlineStr">
        <is>
          <t>NH</t>
        </is>
      </c>
      <c r="F3236" s="130" t="inlineStr">
        <is>
          <t>NAICS-22 Non-Cogen</t>
        </is>
      </c>
      <c r="G3236" s="130" t="inlineStr">
        <is>
          <t>CT</t>
        </is>
      </c>
      <c r="H3236" s="130" t="inlineStr">
        <is>
          <t>NG</t>
        </is>
      </c>
      <c r="I3236" s="130" t="inlineStr">
        <is>
          <t>NG</t>
        </is>
      </c>
      <c r="J3236" s="131" t="n">
        <v>2006642</v>
      </c>
      <c r="K3236" s="129" t="n">
        <v>2020</v>
      </c>
      <c r="L3236" s="120">
        <f>IF(VLOOKUP(H3236,'Cross-Page Data'!$D$4:$F$48,3,FALSE)="natural gas",VLOOKUP(G3236,'Cross-Page Data'!$I$4:$J$19,2,FALSE),IF(VLOOKUP(H3236,'Cross-Page Data'!$D$4:$F$48,3,FALSE)="solar",IF(G3236="PV","solar PV","solar thermal"),IF(VLOOKUP(H3236,'Cross-Page Data'!$D$4:$F$48,3,FALSE)="wind",VLOOKUP(G3236,'Cross-Page Data'!$I$4:$J$19,2,FALSE),IF(VLOOKUP(H3236,'Cross-Page Data'!$D$4:$F$48,3,FALSE)="hydro",VLOOKUP(G3236,'Cross-Page Data'!$I$4:$J$19,2,FALSE),VLOOKUP(H3236,'Cross-Page Data'!$D$4:$F$48,3,FALSE)))))</f>
        <v/>
      </c>
      <c r="M3236" s="120">
        <f>IF(AND($P$2=FALSE,OR(F3236="Commercial NAICS Cogen",F3236="Industrial NAICS Cogen",F3236="NAICS-22 Cogen")),FALSE,IF(AND($P$3=FALSE,OR(F3236="Commercial NAICS Cogen",F3236="Commercial NAICS Non-Cogen",F3236="Industrial NAICS Cogen", F3236="industrial NAICS non-Cogen")),FALSE, TRUE))</f>
        <v/>
      </c>
    </row>
    <row r="3237">
      <c r="A3237" s="129" t="n">
        <v>55172</v>
      </c>
      <c r="B3237" s="130" t="inlineStr">
        <is>
          <t>Bosque County Peaking</t>
        </is>
      </c>
      <c r="C3237" s="130" t="inlineStr">
        <is>
          <t>Calpine Bosque Energy Center LLC</t>
        </is>
      </c>
      <c r="D3237" s="129" t="n">
        <v>55899</v>
      </c>
      <c r="E3237" s="130" t="inlineStr">
        <is>
          <t>TX</t>
        </is>
      </c>
      <c r="F3237" s="130" t="inlineStr">
        <is>
          <t>NAICS-22 Non-Cogen</t>
        </is>
      </c>
      <c r="G3237" s="130" t="inlineStr">
        <is>
          <t>CA</t>
        </is>
      </c>
      <c r="H3237" s="130" t="inlineStr">
        <is>
          <t>NG</t>
        </is>
      </c>
      <c r="I3237" s="130" t="inlineStr">
        <is>
          <t>NG</t>
        </is>
      </c>
      <c r="J3237" s="131" t="n">
        <v>1572957</v>
      </c>
      <c r="K3237" s="129" t="n">
        <v>2020</v>
      </c>
      <c r="L3237" s="120">
        <f>IF(VLOOKUP(H3237,'Cross-Page Data'!$D$4:$F$48,3,FALSE)="natural gas",VLOOKUP(G3237,'Cross-Page Data'!$I$4:$J$19,2,FALSE),IF(VLOOKUP(H3237,'Cross-Page Data'!$D$4:$F$48,3,FALSE)="solar",IF(G3237="PV","solar PV","solar thermal"),IF(VLOOKUP(H3237,'Cross-Page Data'!$D$4:$F$48,3,FALSE)="wind",VLOOKUP(G3237,'Cross-Page Data'!$I$4:$J$19,2,FALSE),IF(VLOOKUP(H3237,'Cross-Page Data'!$D$4:$F$48,3,FALSE)="hydro",VLOOKUP(G3237,'Cross-Page Data'!$I$4:$J$19,2,FALSE),VLOOKUP(H3237,'Cross-Page Data'!$D$4:$F$48,3,FALSE)))))</f>
        <v/>
      </c>
      <c r="M3237" s="120">
        <f>IF(AND($P$2=FALSE,OR(F3237="Commercial NAICS Cogen",F3237="Industrial NAICS Cogen",F3237="NAICS-22 Cogen")),FALSE,IF(AND($P$3=FALSE,OR(F3237="Commercial NAICS Cogen",F3237="Commercial NAICS Non-Cogen",F3237="Industrial NAICS Cogen", F3237="industrial NAICS non-Cogen")),FALSE, TRUE))</f>
        <v/>
      </c>
    </row>
    <row r="3238">
      <c r="A3238" s="129" t="n">
        <v>55172</v>
      </c>
      <c r="B3238" s="130" t="inlineStr">
        <is>
          <t>Bosque County Peaking</t>
        </is>
      </c>
      <c r="C3238" s="130" t="inlineStr">
        <is>
          <t>Calpine Bosque Energy Center LLC</t>
        </is>
      </c>
      <c r="D3238" s="129" t="n">
        <v>55899</v>
      </c>
      <c r="E3238" s="130" t="inlineStr">
        <is>
          <t>TX</t>
        </is>
      </c>
      <c r="F3238" s="130" t="inlineStr">
        <is>
          <t>NAICS-22 Non-Cogen</t>
        </is>
      </c>
      <c r="G3238" s="130" t="inlineStr">
        <is>
          <t>CT</t>
        </is>
      </c>
      <c r="H3238" s="130" t="inlineStr">
        <is>
          <t>NG</t>
        </is>
      </c>
      <c r="I3238" s="130" t="inlineStr">
        <is>
          <t>NG</t>
        </is>
      </c>
      <c r="J3238" s="131" t="n">
        <v>2840804</v>
      </c>
      <c r="K3238" s="129" t="n">
        <v>2020</v>
      </c>
      <c r="L3238" s="120">
        <f>IF(VLOOKUP(H3238,'Cross-Page Data'!$D$4:$F$48,3,FALSE)="natural gas",VLOOKUP(G3238,'Cross-Page Data'!$I$4:$J$19,2,FALSE),IF(VLOOKUP(H3238,'Cross-Page Data'!$D$4:$F$48,3,FALSE)="solar",IF(G3238="PV","solar PV","solar thermal"),IF(VLOOKUP(H3238,'Cross-Page Data'!$D$4:$F$48,3,FALSE)="wind",VLOOKUP(G3238,'Cross-Page Data'!$I$4:$J$19,2,FALSE),IF(VLOOKUP(H3238,'Cross-Page Data'!$D$4:$F$48,3,FALSE)="hydro",VLOOKUP(G3238,'Cross-Page Data'!$I$4:$J$19,2,FALSE),VLOOKUP(H3238,'Cross-Page Data'!$D$4:$F$48,3,FALSE)))))</f>
        <v/>
      </c>
      <c r="M3238" s="120">
        <f>IF(AND($P$2=FALSE,OR(F3238="Commercial NAICS Cogen",F3238="Industrial NAICS Cogen",F3238="NAICS-22 Cogen")),FALSE,IF(AND($P$3=FALSE,OR(F3238="Commercial NAICS Cogen",F3238="Commercial NAICS Non-Cogen",F3238="Industrial NAICS Cogen", F3238="industrial NAICS non-Cogen")),FALSE, TRUE))</f>
        <v/>
      </c>
    </row>
    <row r="3239">
      <c r="A3239" s="129" t="n">
        <v>55173</v>
      </c>
      <c r="B3239" s="130" t="inlineStr">
        <is>
          <t>Acadia Energy Center</t>
        </is>
      </c>
      <c r="C3239" s="130" t="inlineStr">
        <is>
          <t>Cleco Power LLC</t>
        </is>
      </c>
      <c r="D3239" s="129" t="n">
        <v>3265</v>
      </c>
      <c r="E3239" s="130" t="inlineStr">
        <is>
          <t>LA</t>
        </is>
      </c>
      <c r="F3239" s="130" t="inlineStr">
        <is>
          <t>Electric Utility</t>
        </is>
      </c>
      <c r="G3239" s="130" t="inlineStr">
        <is>
          <t>CA</t>
        </is>
      </c>
      <c r="H3239" s="130" t="inlineStr">
        <is>
          <t>NG</t>
        </is>
      </c>
      <c r="I3239" s="130" t="inlineStr">
        <is>
          <t>NG</t>
        </is>
      </c>
      <c r="J3239" s="131" t="n">
        <v>2155308</v>
      </c>
      <c r="K3239" s="129" t="n">
        <v>2020</v>
      </c>
      <c r="L3239" s="120">
        <f>IF(VLOOKUP(H3239,'Cross-Page Data'!$D$4:$F$48,3,FALSE)="natural gas",VLOOKUP(G3239,'Cross-Page Data'!$I$4:$J$19,2,FALSE),IF(VLOOKUP(H3239,'Cross-Page Data'!$D$4:$F$48,3,FALSE)="solar",IF(G3239="PV","solar PV","solar thermal"),IF(VLOOKUP(H3239,'Cross-Page Data'!$D$4:$F$48,3,FALSE)="wind",VLOOKUP(G3239,'Cross-Page Data'!$I$4:$J$19,2,FALSE),IF(VLOOKUP(H3239,'Cross-Page Data'!$D$4:$F$48,3,FALSE)="hydro",VLOOKUP(G3239,'Cross-Page Data'!$I$4:$J$19,2,FALSE),VLOOKUP(H3239,'Cross-Page Data'!$D$4:$F$48,3,FALSE)))))</f>
        <v/>
      </c>
      <c r="M3239" s="120">
        <f>IF(AND($P$2=FALSE,OR(F3239="Commercial NAICS Cogen",F3239="Industrial NAICS Cogen",F3239="NAICS-22 Cogen")),FALSE,IF(AND($P$3=FALSE,OR(F3239="Commercial NAICS Cogen",F3239="Commercial NAICS Non-Cogen",F3239="Industrial NAICS Cogen", F3239="industrial NAICS non-Cogen")),FALSE, TRUE))</f>
        <v/>
      </c>
    </row>
    <row r="3240">
      <c r="A3240" s="129" t="n">
        <v>55173</v>
      </c>
      <c r="B3240" s="130" t="inlineStr">
        <is>
          <t>Acadia Energy Center</t>
        </is>
      </c>
      <c r="C3240" s="130" t="inlineStr">
        <is>
          <t>Cleco Power LLC</t>
        </is>
      </c>
      <c r="D3240" s="129" t="n">
        <v>3265</v>
      </c>
      <c r="E3240" s="130" t="inlineStr">
        <is>
          <t>LA</t>
        </is>
      </c>
      <c r="F3240" s="130" t="inlineStr">
        <is>
          <t>Electric Utility</t>
        </is>
      </c>
      <c r="G3240" s="130" t="inlineStr">
        <is>
          <t>CT</t>
        </is>
      </c>
      <c r="H3240" s="130" t="inlineStr">
        <is>
          <t>NG</t>
        </is>
      </c>
      <c r="I3240" s="130" t="inlineStr">
        <is>
          <t>NG</t>
        </is>
      </c>
      <c r="J3240" s="131" t="n">
        <v>3244743</v>
      </c>
      <c r="K3240" s="129" t="n">
        <v>2020</v>
      </c>
      <c r="L3240" s="120">
        <f>IF(VLOOKUP(H3240,'Cross-Page Data'!$D$4:$F$48,3,FALSE)="natural gas",VLOOKUP(G3240,'Cross-Page Data'!$I$4:$J$19,2,FALSE),IF(VLOOKUP(H3240,'Cross-Page Data'!$D$4:$F$48,3,FALSE)="solar",IF(G3240="PV","solar PV","solar thermal"),IF(VLOOKUP(H3240,'Cross-Page Data'!$D$4:$F$48,3,FALSE)="wind",VLOOKUP(G3240,'Cross-Page Data'!$I$4:$J$19,2,FALSE),IF(VLOOKUP(H3240,'Cross-Page Data'!$D$4:$F$48,3,FALSE)="hydro",VLOOKUP(G3240,'Cross-Page Data'!$I$4:$J$19,2,FALSE),VLOOKUP(H3240,'Cross-Page Data'!$D$4:$F$48,3,FALSE)))))</f>
        <v/>
      </c>
      <c r="M3240" s="120">
        <f>IF(AND($P$2=FALSE,OR(F3240="Commercial NAICS Cogen",F3240="Industrial NAICS Cogen",F3240="NAICS-22 Cogen")),FALSE,IF(AND($P$3=FALSE,OR(F3240="Commercial NAICS Cogen",F3240="Commercial NAICS Non-Cogen",F3240="Industrial NAICS Cogen", F3240="industrial NAICS non-Cogen")),FALSE, TRUE))</f>
        <v/>
      </c>
    </row>
    <row r="3241">
      <c r="A3241" s="129" t="n">
        <v>55176</v>
      </c>
      <c r="B3241" s="130" t="inlineStr">
        <is>
          <t>Eastman Cogeneration Facility</t>
        </is>
      </c>
      <c r="C3241" s="130" t="inlineStr">
        <is>
          <t>Eastman Cogeneration LP</t>
        </is>
      </c>
      <c r="D3241" s="129" t="n">
        <v>49791</v>
      </c>
      <c r="E3241" s="130" t="inlineStr">
        <is>
          <t>TX</t>
        </is>
      </c>
      <c r="F3241" s="130" t="inlineStr">
        <is>
          <t>NAICS-22 Cogen</t>
        </is>
      </c>
      <c r="G3241" s="130" t="inlineStr">
        <is>
          <t>CA</t>
        </is>
      </c>
      <c r="H3241" s="130" t="inlineStr">
        <is>
          <t>NG</t>
        </is>
      </c>
      <c r="I3241" s="130" t="inlineStr">
        <is>
          <t>NG</t>
        </is>
      </c>
      <c r="J3241" s="131" t="n">
        <v>541983.62</v>
      </c>
      <c r="K3241" s="129" t="n">
        <v>2020</v>
      </c>
      <c r="L3241" s="120">
        <f>IF(VLOOKUP(H3241,'Cross-Page Data'!$D$4:$F$48,3,FALSE)="natural gas",VLOOKUP(G3241,'Cross-Page Data'!$I$4:$J$19,2,FALSE),IF(VLOOKUP(H3241,'Cross-Page Data'!$D$4:$F$48,3,FALSE)="solar",IF(G3241="PV","solar PV","solar thermal"),IF(VLOOKUP(H3241,'Cross-Page Data'!$D$4:$F$48,3,FALSE)="wind",VLOOKUP(G3241,'Cross-Page Data'!$I$4:$J$19,2,FALSE),IF(VLOOKUP(H3241,'Cross-Page Data'!$D$4:$F$48,3,FALSE)="hydro",VLOOKUP(G3241,'Cross-Page Data'!$I$4:$J$19,2,FALSE),VLOOKUP(H3241,'Cross-Page Data'!$D$4:$F$48,3,FALSE)))))</f>
        <v/>
      </c>
      <c r="M3241" s="120">
        <f>IF(AND($P$2=FALSE,OR(F3241="Commercial NAICS Cogen",F3241="Industrial NAICS Cogen",F3241="NAICS-22 Cogen")),FALSE,IF(AND($P$3=FALSE,OR(F3241="Commercial NAICS Cogen",F3241="Commercial NAICS Non-Cogen",F3241="Industrial NAICS Cogen", F3241="industrial NAICS non-Cogen")),FALSE, TRUE))</f>
        <v/>
      </c>
    </row>
    <row r="3242">
      <c r="A3242" s="129" t="n">
        <v>55176</v>
      </c>
      <c r="B3242" s="130" t="inlineStr">
        <is>
          <t>Eastman Cogeneration Facility</t>
        </is>
      </c>
      <c r="C3242" s="130" t="inlineStr">
        <is>
          <t>Eastman Cogeneration LP</t>
        </is>
      </c>
      <c r="D3242" s="129" t="n">
        <v>49791</v>
      </c>
      <c r="E3242" s="130" t="inlineStr">
        <is>
          <t>TX</t>
        </is>
      </c>
      <c r="F3242" s="130" t="inlineStr">
        <is>
          <t>NAICS-22 Cogen</t>
        </is>
      </c>
      <c r="G3242" s="130" t="inlineStr">
        <is>
          <t>CA</t>
        </is>
      </c>
      <c r="H3242" s="130" t="inlineStr">
        <is>
          <t>OG</t>
        </is>
      </c>
      <c r="I3242" s="130" t="inlineStr">
        <is>
          <t>OOG</t>
        </is>
      </c>
      <c r="J3242" s="131" t="n">
        <v>0</v>
      </c>
      <c r="K3242" s="129" t="n">
        <v>2020</v>
      </c>
      <c r="L3242" s="120">
        <f>IF(VLOOKUP(H3242,'Cross-Page Data'!$D$4:$F$48,3,FALSE)="natural gas",VLOOKUP(G3242,'Cross-Page Data'!$I$4:$J$19,2,FALSE),IF(VLOOKUP(H3242,'Cross-Page Data'!$D$4:$F$48,3,FALSE)="solar",IF(G3242="PV","solar PV","solar thermal"),IF(VLOOKUP(H3242,'Cross-Page Data'!$D$4:$F$48,3,FALSE)="wind",VLOOKUP(G3242,'Cross-Page Data'!$I$4:$J$19,2,FALSE),IF(VLOOKUP(H3242,'Cross-Page Data'!$D$4:$F$48,3,FALSE)="hydro",VLOOKUP(G3242,'Cross-Page Data'!$I$4:$J$19,2,FALSE),VLOOKUP(H3242,'Cross-Page Data'!$D$4:$F$48,3,FALSE)))))</f>
        <v/>
      </c>
      <c r="M3242" s="120">
        <f>IF(AND($P$2=FALSE,OR(F3242="Commercial NAICS Cogen",F3242="Industrial NAICS Cogen",F3242="NAICS-22 Cogen")),FALSE,IF(AND($P$3=FALSE,OR(F3242="Commercial NAICS Cogen",F3242="Commercial NAICS Non-Cogen",F3242="Industrial NAICS Cogen", F3242="industrial NAICS non-Cogen")),FALSE, TRUE))</f>
        <v/>
      </c>
    </row>
    <row r="3243">
      <c r="A3243" s="129" t="n">
        <v>55176</v>
      </c>
      <c r="B3243" s="130" t="inlineStr">
        <is>
          <t>Eastman Cogeneration Facility</t>
        </is>
      </c>
      <c r="C3243" s="130" t="inlineStr">
        <is>
          <t>Eastman Cogeneration LP</t>
        </is>
      </c>
      <c r="D3243" s="129" t="n">
        <v>49791</v>
      </c>
      <c r="E3243" s="130" t="inlineStr">
        <is>
          <t>TX</t>
        </is>
      </c>
      <c r="F3243" s="130" t="inlineStr">
        <is>
          <t>NAICS-22 Cogen</t>
        </is>
      </c>
      <c r="G3243" s="130" t="inlineStr">
        <is>
          <t>CT</t>
        </is>
      </c>
      <c r="H3243" s="130" t="inlineStr">
        <is>
          <t>NG</t>
        </is>
      </c>
      <c r="I3243" s="130" t="inlineStr">
        <is>
          <t>NG</t>
        </is>
      </c>
      <c r="J3243" s="131" t="n">
        <v>1909536.2</v>
      </c>
      <c r="K3243" s="129" t="n">
        <v>2020</v>
      </c>
      <c r="L3243" s="120">
        <f>IF(VLOOKUP(H3243,'Cross-Page Data'!$D$4:$F$48,3,FALSE)="natural gas",VLOOKUP(G3243,'Cross-Page Data'!$I$4:$J$19,2,FALSE),IF(VLOOKUP(H3243,'Cross-Page Data'!$D$4:$F$48,3,FALSE)="solar",IF(G3243="PV","solar PV","solar thermal"),IF(VLOOKUP(H3243,'Cross-Page Data'!$D$4:$F$48,3,FALSE)="wind",VLOOKUP(G3243,'Cross-Page Data'!$I$4:$J$19,2,FALSE),IF(VLOOKUP(H3243,'Cross-Page Data'!$D$4:$F$48,3,FALSE)="hydro",VLOOKUP(G3243,'Cross-Page Data'!$I$4:$J$19,2,FALSE),VLOOKUP(H3243,'Cross-Page Data'!$D$4:$F$48,3,FALSE)))))</f>
        <v/>
      </c>
      <c r="M3243" s="120">
        <f>IF(AND($P$2=FALSE,OR(F3243="Commercial NAICS Cogen",F3243="Industrial NAICS Cogen",F3243="NAICS-22 Cogen")),FALSE,IF(AND($P$3=FALSE,OR(F3243="Commercial NAICS Cogen",F3243="Commercial NAICS Non-Cogen",F3243="Industrial NAICS Cogen", F3243="industrial NAICS non-Cogen")),FALSE, TRUE))</f>
        <v/>
      </c>
    </row>
    <row r="3244">
      <c r="A3244" s="129" t="n">
        <v>55176</v>
      </c>
      <c r="B3244" s="130" t="inlineStr">
        <is>
          <t>Eastman Cogeneration Facility</t>
        </is>
      </c>
      <c r="C3244" s="130" t="inlineStr">
        <is>
          <t>Eastman Cogeneration LP</t>
        </is>
      </c>
      <c r="D3244" s="129" t="n">
        <v>49791</v>
      </c>
      <c r="E3244" s="130" t="inlineStr">
        <is>
          <t>TX</t>
        </is>
      </c>
      <c r="F3244" s="130" t="inlineStr">
        <is>
          <t>NAICS-22 Cogen</t>
        </is>
      </c>
      <c r="G3244" s="130" t="inlineStr">
        <is>
          <t>CT</t>
        </is>
      </c>
      <c r="H3244" s="130" t="inlineStr">
        <is>
          <t>OG</t>
        </is>
      </c>
      <c r="I3244" s="130" t="inlineStr">
        <is>
          <t>OOG</t>
        </is>
      </c>
      <c r="J3244" s="131" t="n">
        <v>0</v>
      </c>
      <c r="K3244" s="129" t="n">
        <v>2020</v>
      </c>
      <c r="L3244" s="120">
        <f>IF(VLOOKUP(H3244,'Cross-Page Data'!$D$4:$F$48,3,FALSE)="natural gas",VLOOKUP(G3244,'Cross-Page Data'!$I$4:$J$19,2,FALSE),IF(VLOOKUP(H3244,'Cross-Page Data'!$D$4:$F$48,3,FALSE)="solar",IF(G3244="PV","solar PV","solar thermal"),IF(VLOOKUP(H3244,'Cross-Page Data'!$D$4:$F$48,3,FALSE)="wind",VLOOKUP(G3244,'Cross-Page Data'!$I$4:$J$19,2,FALSE),IF(VLOOKUP(H3244,'Cross-Page Data'!$D$4:$F$48,3,FALSE)="hydro",VLOOKUP(G3244,'Cross-Page Data'!$I$4:$J$19,2,FALSE),VLOOKUP(H3244,'Cross-Page Data'!$D$4:$F$48,3,FALSE)))))</f>
        <v/>
      </c>
      <c r="M3244" s="120">
        <f>IF(AND($P$2=FALSE,OR(F3244="Commercial NAICS Cogen",F3244="Industrial NAICS Cogen",F3244="NAICS-22 Cogen")),FALSE,IF(AND($P$3=FALSE,OR(F3244="Commercial NAICS Cogen",F3244="Commercial NAICS Non-Cogen",F3244="Industrial NAICS Cogen", F3244="industrial NAICS non-Cogen")),FALSE, TRUE))</f>
        <v/>
      </c>
    </row>
    <row r="3245">
      <c r="A3245" s="129" t="n">
        <v>55177</v>
      </c>
      <c r="B3245" s="130" t="inlineStr">
        <is>
          <t>South Point Energy Center</t>
        </is>
      </c>
      <c r="C3245" s="130" t="inlineStr">
        <is>
          <t>South Point Energy Center LLC</t>
        </is>
      </c>
      <c r="D3245" s="129" t="n">
        <v>50157</v>
      </c>
      <c r="E3245" s="130" t="inlineStr">
        <is>
          <t>AZ</t>
        </is>
      </c>
      <c r="F3245" s="130" t="inlineStr">
        <is>
          <t>NAICS-22 Non-Cogen</t>
        </is>
      </c>
      <c r="G3245" s="130" t="inlineStr">
        <is>
          <t>CA</t>
        </is>
      </c>
      <c r="H3245" s="130" t="inlineStr">
        <is>
          <t>NG</t>
        </is>
      </c>
      <c r="I3245" s="130" t="inlineStr">
        <is>
          <t>NG</t>
        </is>
      </c>
      <c r="J3245" s="131" t="n">
        <v>988394</v>
      </c>
      <c r="K3245" s="129" t="n">
        <v>2020</v>
      </c>
      <c r="L3245" s="120">
        <f>IF(VLOOKUP(H3245,'Cross-Page Data'!$D$4:$F$48,3,FALSE)="natural gas",VLOOKUP(G3245,'Cross-Page Data'!$I$4:$J$19,2,FALSE),IF(VLOOKUP(H3245,'Cross-Page Data'!$D$4:$F$48,3,FALSE)="solar",IF(G3245="PV","solar PV","solar thermal"),IF(VLOOKUP(H3245,'Cross-Page Data'!$D$4:$F$48,3,FALSE)="wind",VLOOKUP(G3245,'Cross-Page Data'!$I$4:$J$19,2,FALSE),IF(VLOOKUP(H3245,'Cross-Page Data'!$D$4:$F$48,3,FALSE)="hydro",VLOOKUP(G3245,'Cross-Page Data'!$I$4:$J$19,2,FALSE),VLOOKUP(H3245,'Cross-Page Data'!$D$4:$F$48,3,FALSE)))))</f>
        <v/>
      </c>
      <c r="M3245" s="120">
        <f>IF(AND($P$2=FALSE,OR(F3245="Commercial NAICS Cogen",F3245="Industrial NAICS Cogen",F3245="NAICS-22 Cogen")),FALSE,IF(AND($P$3=FALSE,OR(F3245="Commercial NAICS Cogen",F3245="Commercial NAICS Non-Cogen",F3245="Industrial NAICS Cogen", F3245="industrial NAICS non-Cogen")),FALSE, TRUE))</f>
        <v/>
      </c>
    </row>
    <row r="3246">
      <c r="A3246" s="129" t="n">
        <v>55177</v>
      </c>
      <c r="B3246" s="130" t="inlineStr">
        <is>
          <t>South Point Energy Center</t>
        </is>
      </c>
      <c r="C3246" s="130" t="inlineStr">
        <is>
          <t>South Point Energy Center LLC</t>
        </is>
      </c>
      <c r="D3246" s="129" t="n">
        <v>50157</v>
      </c>
      <c r="E3246" s="130" t="inlineStr">
        <is>
          <t>AZ</t>
        </is>
      </c>
      <c r="F3246" s="130" t="inlineStr">
        <is>
          <t>NAICS-22 Non-Cogen</t>
        </is>
      </c>
      <c r="G3246" s="130" t="inlineStr">
        <is>
          <t>CT</t>
        </is>
      </c>
      <c r="H3246" s="130" t="inlineStr">
        <is>
          <t>NG</t>
        </is>
      </c>
      <c r="I3246" s="130" t="inlineStr">
        <is>
          <t>NG</t>
        </is>
      </c>
      <c r="J3246" s="131" t="n">
        <v>2069899</v>
      </c>
      <c r="K3246" s="129" t="n">
        <v>2020</v>
      </c>
      <c r="L3246" s="120">
        <f>IF(VLOOKUP(H3246,'Cross-Page Data'!$D$4:$F$48,3,FALSE)="natural gas",VLOOKUP(G3246,'Cross-Page Data'!$I$4:$J$19,2,FALSE),IF(VLOOKUP(H3246,'Cross-Page Data'!$D$4:$F$48,3,FALSE)="solar",IF(G3246="PV","solar PV","solar thermal"),IF(VLOOKUP(H3246,'Cross-Page Data'!$D$4:$F$48,3,FALSE)="wind",VLOOKUP(G3246,'Cross-Page Data'!$I$4:$J$19,2,FALSE),IF(VLOOKUP(H3246,'Cross-Page Data'!$D$4:$F$48,3,FALSE)="hydro",VLOOKUP(G3246,'Cross-Page Data'!$I$4:$J$19,2,FALSE),VLOOKUP(H3246,'Cross-Page Data'!$D$4:$F$48,3,FALSE)))))</f>
        <v/>
      </c>
      <c r="M3246" s="120">
        <f>IF(AND($P$2=FALSE,OR(F3246="Commercial NAICS Cogen",F3246="Industrial NAICS Cogen",F3246="NAICS-22 Cogen")),FALSE,IF(AND($P$3=FALSE,OR(F3246="Commercial NAICS Cogen",F3246="Commercial NAICS Non-Cogen",F3246="Industrial NAICS Cogen", F3246="industrial NAICS non-Cogen")),FALSE, TRUE))</f>
        <v/>
      </c>
    </row>
    <row r="3247">
      <c r="A3247" s="129" t="n">
        <v>55178</v>
      </c>
      <c r="B3247" s="130" t="inlineStr">
        <is>
          <t>Dogwood Energy Facility</t>
        </is>
      </c>
      <c r="C3247" s="130" t="inlineStr">
        <is>
          <t>Dogwood Power Management, LLC</t>
        </is>
      </c>
      <c r="D3247" s="129" t="n">
        <v>54915</v>
      </c>
      <c r="E3247" s="130" t="inlineStr">
        <is>
          <t>MO</t>
        </is>
      </c>
      <c r="F3247" s="130" t="inlineStr">
        <is>
          <t>NAICS-22 Non-Cogen</t>
        </is>
      </c>
      <c r="G3247" s="130" t="inlineStr">
        <is>
          <t>CA</t>
        </is>
      </c>
      <c r="H3247" s="130" t="inlineStr">
        <is>
          <t>NG</t>
        </is>
      </c>
      <c r="I3247" s="130" t="inlineStr">
        <is>
          <t>NG</t>
        </is>
      </c>
      <c r="J3247" s="131" t="n">
        <v>867736</v>
      </c>
      <c r="K3247" s="129" t="n">
        <v>2020</v>
      </c>
      <c r="L3247" s="120">
        <f>IF(VLOOKUP(H3247,'Cross-Page Data'!$D$4:$F$48,3,FALSE)="natural gas",VLOOKUP(G3247,'Cross-Page Data'!$I$4:$J$19,2,FALSE),IF(VLOOKUP(H3247,'Cross-Page Data'!$D$4:$F$48,3,FALSE)="solar",IF(G3247="PV","solar PV","solar thermal"),IF(VLOOKUP(H3247,'Cross-Page Data'!$D$4:$F$48,3,FALSE)="wind",VLOOKUP(G3247,'Cross-Page Data'!$I$4:$J$19,2,FALSE),IF(VLOOKUP(H3247,'Cross-Page Data'!$D$4:$F$48,3,FALSE)="hydro",VLOOKUP(G3247,'Cross-Page Data'!$I$4:$J$19,2,FALSE),VLOOKUP(H3247,'Cross-Page Data'!$D$4:$F$48,3,FALSE)))))</f>
        <v/>
      </c>
      <c r="M3247" s="120">
        <f>IF(AND($P$2=FALSE,OR(F3247="Commercial NAICS Cogen",F3247="Industrial NAICS Cogen",F3247="NAICS-22 Cogen")),FALSE,IF(AND($P$3=FALSE,OR(F3247="Commercial NAICS Cogen",F3247="Commercial NAICS Non-Cogen",F3247="Industrial NAICS Cogen", F3247="industrial NAICS non-Cogen")),FALSE, TRUE))</f>
        <v/>
      </c>
    </row>
    <row r="3248">
      <c r="A3248" s="129" t="n">
        <v>55178</v>
      </c>
      <c r="B3248" s="130" t="inlineStr">
        <is>
          <t>Dogwood Energy Facility</t>
        </is>
      </c>
      <c r="C3248" s="130" t="inlineStr">
        <is>
          <t>Dogwood Power Management, LLC</t>
        </is>
      </c>
      <c r="D3248" s="129" t="n">
        <v>54915</v>
      </c>
      <c r="E3248" s="130" t="inlineStr">
        <is>
          <t>MO</t>
        </is>
      </c>
      <c r="F3248" s="130" t="inlineStr">
        <is>
          <t>NAICS-22 Non-Cogen</t>
        </is>
      </c>
      <c r="G3248" s="130" t="inlineStr">
        <is>
          <t>CT</t>
        </is>
      </c>
      <c r="H3248" s="130" t="inlineStr">
        <is>
          <t>NG</t>
        </is>
      </c>
      <c r="I3248" s="130" t="inlineStr">
        <is>
          <t>NG</t>
        </is>
      </c>
      <c r="J3248" s="131" t="n">
        <v>1299468</v>
      </c>
      <c r="K3248" s="129" t="n">
        <v>2020</v>
      </c>
      <c r="L3248" s="120">
        <f>IF(VLOOKUP(H3248,'Cross-Page Data'!$D$4:$F$48,3,FALSE)="natural gas",VLOOKUP(G3248,'Cross-Page Data'!$I$4:$J$19,2,FALSE),IF(VLOOKUP(H3248,'Cross-Page Data'!$D$4:$F$48,3,FALSE)="solar",IF(G3248="PV","solar PV","solar thermal"),IF(VLOOKUP(H3248,'Cross-Page Data'!$D$4:$F$48,3,FALSE)="wind",VLOOKUP(G3248,'Cross-Page Data'!$I$4:$J$19,2,FALSE),IF(VLOOKUP(H3248,'Cross-Page Data'!$D$4:$F$48,3,FALSE)="hydro",VLOOKUP(G3248,'Cross-Page Data'!$I$4:$J$19,2,FALSE),VLOOKUP(H3248,'Cross-Page Data'!$D$4:$F$48,3,FALSE)))))</f>
        <v/>
      </c>
      <c r="M3248" s="120">
        <f>IF(AND($P$2=FALSE,OR(F3248="Commercial NAICS Cogen",F3248="Industrial NAICS Cogen",F3248="NAICS-22 Cogen")),FALSE,IF(AND($P$3=FALSE,OR(F3248="Commercial NAICS Cogen",F3248="Commercial NAICS Non-Cogen",F3248="Industrial NAICS Cogen", F3248="industrial NAICS non-Cogen")),FALSE, TRUE))</f>
        <v/>
      </c>
    </row>
    <row r="3249">
      <c r="A3249" s="129" t="n">
        <v>55182</v>
      </c>
      <c r="B3249" s="130" t="inlineStr">
        <is>
          <t>Sunrise Power LLC</t>
        </is>
      </c>
      <c r="C3249" s="130" t="inlineStr">
        <is>
          <t>Sunrise Power Co LLC</t>
        </is>
      </c>
      <c r="D3249" s="129" t="n">
        <v>18320</v>
      </c>
      <c r="E3249" s="130" t="inlineStr">
        <is>
          <t>CA</t>
        </is>
      </c>
      <c r="F3249" s="130" t="inlineStr">
        <is>
          <t>NAICS-22 Non-Cogen</t>
        </is>
      </c>
      <c r="G3249" s="130" t="inlineStr">
        <is>
          <t>CA</t>
        </is>
      </c>
      <c r="H3249" s="130" t="inlineStr">
        <is>
          <t>NG</t>
        </is>
      </c>
      <c r="I3249" s="130" t="inlineStr">
        <is>
          <t>NG</t>
        </is>
      </c>
      <c r="J3249" s="131" t="n">
        <v>1203527</v>
      </c>
      <c r="K3249" s="129" t="n">
        <v>2020</v>
      </c>
      <c r="L3249" s="120">
        <f>IF(VLOOKUP(H3249,'Cross-Page Data'!$D$4:$F$48,3,FALSE)="natural gas",VLOOKUP(G3249,'Cross-Page Data'!$I$4:$J$19,2,FALSE),IF(VLOOKUP(H3249,'Cross-Page Data'!$D$4:$F$48,3,FALSE)="solar",IF(G3249="PV","solar PV","solar thermal"),IF(VLOOKUP(H3249,'Cross-Page Data'!$D$4:$F$48,3,FALSE)="wind",VLOOKUP(G3249,'Cross-Page Data'!$I$4:$J$19,2,FALSE),IF(VLOOKUP(H3249,'Cross-Page Data'!$D$4:$F$48,3,FALSE)="hydro",VLOOKUP(G3249,'Cross-Page Data'!$I$4:$J$19,2,FALSE),VLOOKUP(H3249,'Cross-Page Data'!$D$4:$F$48,3,FALSE)))))</f>
        <v/>
      </c>
      <c r="M3249" s="120">
        <f>IF(AND($P$2=FALSE,OR(F3249="Commercial NAICS Cogen",F3249="Industrial NAICS Cogen",F3249="NAICS-22 Cogen")),FALSE,IF(AND($P$3=FALSE,OR(F3249="Commercial NAICS Cogen",F3249="Commercial NAICS Non-Cogen",F3249="Industrial NAICS Cogen", F3249="industrial NAICS non-Cogen")),FALSE, TRUE))</f>
        <v/>
      </c>
    </row>
    <row r="3250">
      <c r="A3250" s="129" t="n">
        <v>55182</v>
      </c>
      <c r="B3250" s="130" t="inlineStr">
        <is>
          <t>Sunrise Power LLC</t>
        </is>
      </c>
      <c r="C3250" s="130" t="inlineStr">
        <is>
          <t>Sunrise Power Co LLC</t>
        </is>
      </c>
      <c r="D3250" s="129" t="n">
        <v>18320</v>
      </c>
      <c r="E3250" s="130" t="inlineStr">
        <is>
          <t>CA</t>
        </is>
      </c>
      <c r="F3250" s="130" t="inlineStr">
        <is>
          <t>NAICS-22 Non-Cogen</t>
        </is>
      </c>
      <c r="G3250" s="130" t="inlineStr">
        <is>
          <t>CT</t>
        </is>
      </c>
      <c r="H3250" s="130" t="inlineStr">
        <is>
          <t>NG</t>
        </is>
      </c>
      <c r="I3250" s="130" t="inlineStr">
        <is>
          <t>NG</t>
        </is>
      </c>
      <c r="J3250" s="131" t="n">
        <v>1764482</v>
      </c>
      <c r="K3250" s="129" t="n">
        <v>2020</v>
      </c>
      <c r="L3250" s="120">
        <f>IF(VLOOKUP(H3250,'Cross-Page Data'!$D$4:$F$48,3,FALSE)="natural gas",VLOOKUP(G3250,'Cross-Page Data'!$I$4:$J$19,2,FALSE),IF(VLOOKUP(H3250,'Cross-Page Data'!$D$4:$F$48,3,FALSE)="solar",IF(G3250="PV","solar PV","solar thermal"),IF(VLOOKUP(H3250,'Cross-Page Data'!$D$4:$F$48,3,FALSE)="wind",VLOOKUP(G3250,'Cross-Page Data'!$I$4:$J$19,2,FALSE),IF(VLOOKUP(H3250,'Cross-Page Data'!$D$4:$F$48,3,FALSE)="hydro",VLOOKUP(G3250,'Cross-Page Data'!$I$4:$J$19,2,FALSE),VLOOKUP(H3250,'Cross-Page Data'!$D$4:$F$48,3,FALSE)))))</f>
        <v/>
      </c>
      <c r="M3250" s="120">
        <f>IF(AND($P$2=FALSE,OR(F3250="Commercial NAICS Cogen",F3250="Industrial NAICS Cogen",F3250="NAICS-22 Cogen")),FALSE,IF(AND($P$3=FALSE,OR(F3250="Commercial NAICS Cogen",F3250="Commercial NAICS Non-Cogen",F3250="Industrial NAICS Cogen", F3250="industrial NAICS non-Cogen")),FALSE, TRUE))</f>
        <v/>
      </c>
    </row>
    <row r="3251">
      <c r="A3251" s="129" t="n">
        <v>55187</v>
      </c>
      <c r="B3251" s="130" t="inlineStr">
        <is>
          <t>Channelview Cogeneration Plant</t>
        </is>
      </c>
      <c r="C3251" s="130" t="inlineStr">
        <is>
          <t>EIF Channelview Cogeneration LLC</t>
        </is>
      </c>
      <c r="D3251" s="129" t="n">
        <v>56380</v>
      </c>
      <c r="E3251" s="130" t="inlineStr">
        <is>
          <t>TX</t>
        </is>
      </c>
      <c r="F3251" s="130" t="inlineStr">
        <is>
          <t>NAICS-22 Cogen</t>
        </is>
      </c>
      <c r="G3251" s="130" t="inlineStr">
        <is>
          <t>CA</t>
        </is>
      </c>
      <c r="H3251" s="130" t="inlineStr">
        <is>
          <t>NG</t>
        </is>
      </c>
      <c r="I3251" s="130" t="inlineStr">
        <is>
          <t>NG</t>
        </is>
      </c>
      <c r="J3251" s="131" t="n">
        <v>618629</v>
      </c>
      <c r="K3251" s="129" t="n">
        <v>2020</v>
      </c>
      <c r="L3251" s="120">
        <f>IF(VLOOKUP(H3251,'Cross-Page Data'!$D$4:$F$48,3,FALSE)="natural gas",VLOOKUP(G3251,'Cross-Page Data'!$I$4:$J$19,2,FALSE),IF(VLOOKUP(H3251,'Cross-Page Data'!$D$4:$F$48,3,FALSE)="solar",IF(G3251="PV","solar PV","solar thermal"),IF(VLOOKUP(H3251,'Cross-Page Data'!$D$4:$F$48,3,FALSE)="wind",VLOOKUP(G3251,'Cross-Page Data'!$I$4:$J$19,2,FALSE),IF(VLOOKUP(H3251,'Cross-Page Data'!$D$4:$F$48,3,FALSE)="hydro",VLOOKUP(G3251,'Cross-Page Data'!$I$4:$J$19,2,FALSE),VLOOKUP(H3251,'Cross-Page Data'!$D$4:$F$48,3,FALSE)))))</f>
        <v/>
      </c>
      <c r="M3251" s="120">
        <f>IF(AND($P$2=FALSE,OR(F3251="Commercial NAICS Cogen",F3251="Industrial NAICS Cogen",F3251="NAICS-22 Cogen")),FALSE,IF(AND($P$3=FALSE,OR(F3251="Commercial NAICS Cogen",F3251="Commercial NAICS Non-Cogen",F3251="Industrial NAICS Cogen", F3251="industrial NAICS non-Cogen")),FALSE, TRUE))</f>
        <v/>
      </c>
    </row>
    <row r="3252">
      <c r="A3252" s="129" t="n">
        <v>55187</v>
      </c>
      <c r="B3252" s="130" t="inlineStr">
        <is>
          <t>Channelview Cogeneration Plant</t>
        </is>
      </c>
      <c r="C3252" s="130" t="inlineStr">
        <is>
          <t>EIF Channelview Cogeneration LLC</t>
        </is>
      </c>
      <c r="D3252" s="129" t="n">
        <v>56380</v>
      </c>
      <c r="E3252" s="130" t="inlineStr">
        <is>
          <t>TX</t>
        </is>
      </c>
      <c r="F3252" s="130" t="inlineStr">
        <is>
          <t>NAICS-22 Cogen</t>
        </is>
      </c>
      <c r="G3252" s="130" t="inlineStr">
        <is>
          <t>CT</t>
        </is>
      </c>
      <c r="H3252" s="130" t="inlineStr">
        <is>
          <t>NG</t>
        </is>
      </c>
      <c r="I3252" s="130" t="inlineStr">
        <is>
          <t>NG</t>
        </is>
      </c>
      <c r="J3252" s="131" t="n">
        <v>4507865</v>
      </c>
      <c r="K3252" s="129" t="n">
        <v>2020</v>
      </c>
      <c r="L3252" s="120">
        <f>IF(VLOOKUP(H3252,'Cross-Page Data'!$D$4:$F$48,3,FALSE)="natural gas",VLOOKUP(G3252,'Cross-Page Data'!$I$4:$J$19,2,FALSE),IF(VLOOKUP(H3252,'Cross-Page Data'!$D$4:$F$48,3,FALSE)="solar",IF(G3252="PV","solar PV","solar thermal"),IF(VLOOKUP(H3252,'Cross-Page Data'!$D$4:$F$48,3,FALSE)="wind",VLOOKUP(G3252,'Cross-Page Data'!$I$4:$J$19,2,FALSE),IF(VLOOKUP(H3252,'Cross-Page Data'!$D$4:$F$48,3,FALSE)="hydro",VLOOKUP(G3252,'Cross-Page Data'!$I$4:$J$19,2,FALSE),VLOOKUP(H3252,'Cross-Page Data'!$D$4:$F$48,3,FALSE)))))</f>
        <v/>
      </c>
      <c r="M3252" s="120">
        <f>IF(AND($P$2=FALSE,OR(F3252="Commercial NAICS Cogen",F3252="Industrial NAICS Cogen",F3252="NAICS-22 Cogen")),FALSE,IF(AND($P$3=FALSE,OR(F3252="Commercial NAICS Cogen",F3252="Commercial NAICS Non-Cogen",F3252="Industrial NAICS Cogen", F3252="industrial NAICS non-Cogen")),FALSE, TRUE))</f>
        <v/>
      </c>
    </row>
    <row r="3253">
      <c r="A3253" s="129" t="n">
        <v>55193</v>
      </c>
      <c r="B3253" s="130" t="inlineStr">
        <is>
          <t>Ontelaunee Energy Center</t>
        </is>
      </c>
      <c r="C3253" s="130" t="inlineStr">
        <is>
          <t>Ontelaunee Energy Center</t>
        </is>
      </c>
      <c r="D3253" s="129" t="n">
        <v>55649</v>
      </c>
      <c r="E3253" s="130" t="inlineStr">
        <is>
          <t>PA</t>
        </is>
      </c>
      <c r="F3253" s="130" t="inlineStr">
        <is>
          <t>NAICS-22 Non-Cogen</t>
        </is>
      </c>
      <c r="G3253" s="130" t="inlineStr">
        <is>
          <t>CA</t>
        </is>
      </c>
      <c r="H3253" s="130" t="inlineStr">
        <is>
          <t>NG</t>
        </is>
      </c>
      <c r="I3253" s="130" t="inlineStr">
        <is>
          <t>NG</t>
        </is>
      </c>
      <c r="J3253" s="131" t="n">
        <v>1431925</v>
      </c>
      <c r="K3253" s="129" t="n">
        <v>2020</v>
      </c>
      <c r="L3253" s="120">
        <f>IF(VLOOKUP(H3253,'Cross-Page Data'!$D$4:$F$48,3,FALSE)="natural gas",VLOOKUP(G3253,'Cross-Page Data'!$I$4:$J$19,2,FALSE),IF(VLOOKUP(H3253,'Cross-Page Data'!$D$4:$F$48,3,FALSE)="solar",IF(G3253="PV","solar PV","solar thermal"),IF(VLOOKUP(H3253,'Cross-Page Data'!$D$4:$F$48,3,FALSE)="wind",VLOOKUP(G3253,'Cross-Page Data'!$I$4:$J$19,2,FALSE),IF(VLOOKUP(H3253,'Cross-Page Data'!$D$4:$F$48,3,FALSE)="hydro",VLOOKUP(G3253,'Cross-Page Data'!$I$4:$J$19,2,FALSE),VLOOKUP(H3253,'Cross-Page Data'!$D$4:$F$48,3,FALSE)))))</f>
        <v/>
      </c>
      <c r="M3253" s="120">
        <f>IF(AND($P$2=FALSE,OR(F3253="Commercial NAICS Cogen",F3253="Industrial NAICS Cogen",F3253="NAICS-22 Cogen")),FALSE,IF(AND($P$3=FALSE,OR(F3253="Commercial NAICS Cogen",F3253="Commercial NAICS Non-Cogen",F3253="Industrial NAICS Cogen", F3253="industrial NAICS non-Cogen")),FALSE, TRUE))</f>
        <v/>
      </c>
    </row>
    <row r="3254">
      <c r="A3254" s="129" t="n">
        <v>55193</v>
      </c>
      <c r="B3254" s="130" t="inlineStr">
        <is>
          <t>Ontelaunee Energy Center</t>
        </is>
      </c>
      <c r="C3254" s="130" t="inlineStr">
        <is>
          <t>Ontelaunee Energy Center</t>
        </is>
      </c>
      <c r="D3254" s="129" t="n">
        <v>55649</v>
      </c>
      <c r="E3254" s="130" t="inlineStr">
        <is>
          <t>PA</t>
        </is>
      </c>
      <c r="F3254" s="130" t="inlineStr">
        <is>
          <t>NAICS-22 Non-Cogen</t>
        </is>
      </c>
      <c r="G3254" s="130" t="inlineStr">
        <is>
          <t>CT</t>
        </is>
      </c>
      <c r="H3254" s="130" t="inlineStr">
        <is>
          <t>NG</t>
        </is>
      </c>
      <c r="I3254" s="130" t="inlineStr">
        <is>
          <t>NG</t>
        </is>
      </c>
      <c r="J3254" s="131" t="n">
        <v>2560915</v>
      </c>
      <c r="K3254" s="129" t="n">
        <v>2020</v>
      </c>
      <c r="L3254" s="120">
        <f>IF(VLOOKUP(H3254,'Cross-Page Data'!$D$4:$F$48,3,FALSE)="natural gas",VLOOKUP(G3254,'Cross-Page Data'!$I$4:$J$19,2,FALSE),IF(VLOOKUP(H3254,'Cross-Page Data'!$D$4:$F$48,3,FALSE)="solar",IF(G3254="PV","solar PV","solar thermal"),IF(VLOOKUP(H3254,'Cross-Page Data'!$D$4:$F$48,3,FALSE)="wind",VLOOKUP(G3254,'Cross-Page Data'!$I$4:$J$19,2,FALSE),IF(VLOOKUP(H3254,'Cross-Page Data'!$D$4:$F$48,3,FALSE)="hydro",VLOOKUP(G3254,'Cross-Page Data'!$I$4:$J$19,2,FALSE),VLOOKUP(H3254,'Cross-Page Data'!$D$4:$F$48,3,FALSE)))))</f>
        <v/>
      </c>
      <c r="M3254" s="120">
        <f>IF(AND($P$2=FALSE,OR(F3254="Commercial NAICS Cogen",F3254="Industrial NAICS Cogen",F3254="NAICS-22 Cogen")),FALSE,IF(AND($P$3=FALSE,OR(F3254="Commercial NAICS Cogen",F3254="Commercial NAICS Non-Cogen",F3254="Industrial NAICS Cogen", F3254="industrial NAICS non-Cogen")),FALSE, TRUE))</f>
        <v/>
      </c>
    </row>
    <row r="3255">
      <c r="A3255" s="129" t="n">
        <v>55197</v>
      </c>
      <c r="B3255" s="130" t="inlineStr">
        <is>
          <t>Caledonia</t>
        </is>
      </c>
      <c r="C3255" s="130" t="inlineStr">
        <is>
          <t>Tennessee Valley Authority</t>
        </is>
      </c>
      <c r="D3255" s="129" t="n">
        <v>18642</v>
      </c>
      <c r="E3255" s="130" t="inlineStr">
        <is>
          <t>MS</t>
        </is>
      </c>
      <c r="F3255" s="130" t="inlineStr">
        <is>
          <t>Electric Utility</t>
        </is>
      </c>
      <c r="G3255" s="130" t="inlineStr">
        <is>
          <t>CA</t>
        </is>
      </c>
      <c r="H3255" s="130" t="inlineStr">
        <is>
          <t>NG</t>
        </is>
      </c>
      <c r="I3255" s="130" t="inlineStr">
        <is>
          <t>NG</t>
        </is>
      </c>
      <c r="J3255" s="131" t="n">
        <v>1648443</v>
      </c>
      <c r="K3255" s="129" t="n">
        <v>2020</v>
      </c>
      <c r="L3255" s="120">
        <f>IF(VLOOKUP(H3255,'Cross-Page Data'!$D$4:$F$48,3,FALSE)="natural gas",VLOOKUP(G3255,'Cross-Page Data'!$I$4:$J$19,2,FALSE),IF(VLOOKUP(H3255,'Cross-Page Data'!$D$4:$F$48,3,FALSE)="solar",IF(G3255="PV","solar PV","solar thermal"),IF(VLOOKUP(H3255,'Cross-Page Data'!$D$4:$F$48,3,FALSE)="wind",VLOOKUP(G3255,'Cross-Page Data'!$I$4:$J$19,2,FALSE),IF(VLOOKUP(H3255,'Cross-Page Data'!$D$4:$F$48,3,FALSE)="hydro",VLOOKUP(G3255,'Cross-Page Data'!$I$4:$J$19,2,FALSE),VLOOKUP(H3255,'Cross-Page Data'!$D$4:$F$48,3,FALSE)))))</f>
        <v/>
      </c>
      <c r="M3255" s="120">
        <f>IF(AND($P$2=FALSE,OR(F3255="Commercial NAICS Cogen",F3255="Industrial NAICS Cogen",F3255="NAICS-22 Cogen")),FALSE,IF(AND($P$3=FALSE,OR(F3255="Commercial NAICS Cogen",F3255="Commercial NAICS Non-Cogen",F3255="Industrial NAICS Cogen", F3255="industrial NAICS non-Cogen")),FALSE, TRUE))</f>
        <v/>
      </c>
    </row>
    <row r="3256">
      <c r="A3256" s="129" t="n">
        <v>55197</v>
      </c>
      <c r="B3256" s="130" t="inlineStr">
        <is>
          <t>Caledonia</t>
        </is>
      </c>
      <c r="C3256" s="130" t="inlineStr">
        <is>
          <t>Tennessee Valley Authority</t>
        </is>
      </c>
      <c r="D3256" s="129" t="n">
        <v>18642</v>
      </c>
      <c r="E3256" s="130" t="inlineStr">
        <is>
          <t>MS</t>
        </is>
      </c>
      <c r="F3256" s="130" t="inlineStr">
        <is>
          <t>Electric Utility</t>
        </is>
      </c>
      <c r="G3256" s="130" t="inlineStr">
        <is>
          <t>CT</t>
        </is>
      </c>
      <c r="H3256" s="130" t="inlineStr">
        <is>
          <t>NG</t>
        </is>
      </c>
      <c r="I3256" s="130" t="inlineStr">
        <is>
          <t>NG</t>
        </is>
      </c>
      <c r="J3256" s="131" t="n">
        <v>2866878</v>
      </c>
      <c r="K3256" s="129" t="n">
        <v>2020</v>
      </c>
      <c r="L3256" s="120">
        <f>IF(VLOOKUP(H3256,'Cross-Page Data'!$D$4:$F$48,3,FALSE)="natural gas",VLOOKUP(G3256,'Cross-Page Data'!$I$4:$J$19,2,FALSE),IF(VLOOKUP(H3256,'Cross-Page Data'!$D$4:$F$48,3,FALSE)="solar",IF(G3256="PV","solar PV","solar thermal"),IF(VLOOKUP(H3256,'Cross-Page Data'!$D$4:$F$48,3,FALSE)="wind",VLOOKUP(G3256,'Cross-Page Data'!$I$4:$J$19,2,FALSE),IF(VLOOKUP(H3256,'Cross-Page Data'!$D$4:$F$48,3,FALSE)="hydro",VLOOKUP(G3256,'Cross-Page Data'!$I$4:$J$19,2,FALSE),VLOOKUP(H3256,'Cross-Page Data'!$D$4:$F$48,3,FALSE)))))</f>
        <v/>
      </c>
      <c r="M3256" s="120">
        <f>IF(AND($P$2=FALSE,OR(F3256="Commercial NAICS Cogen",F3256="Industrial NAICS Cogen",F3256="NAICS-22 Cogen")),FALSE,IF(AND($P$3=FALSE,OR(F3256="Commercial NAICS Cogen",F3256="Commercial NAICS Non-Cogen",F3256="Industrial NAICS Cogen", F3256="industrial NAICS non-Cogen")),FALSE, TRUE))</f>
        <v/>
      </c>
    </row>
    <row r="3257">
      <c r="A3257" s="129" t="n">
        <v>55198</v>
      </c>
      <c r="B3257" s="130" t="inlineStr">
        <is>
          <t>Riverside Generating LLC</t>
        </is>
      </c>
      <c r="C3257" s="130" t="inlineStr">
        <is>
          <t>Riverside Generating Co LLC</t>
        </is>
      </c>
      <c r="D3257" s="129" t="n">
        <v>16124</v>
      </c>
      <c r="E3257" s="130" t="inlineStr">
        <is>
          <t>KY</t>
        </is>
      </c>
      <c r="F3257" s="130" t="inlineStr">
        <is>
          <t>NAICS-22 Non-Cogen</t>
        </is>
      </c>
      <c r="G3257" s="130" t="inlineStr">
        <is>
          <t>GT</t>
        </is>
      </c>
      <c r="H3257" s="130" t="inlineStr">
        <is>
          <t>NG</t>
        </is>
      </c>
      <c r="I3257" s="130" t="inlineStr">
        <is>
          <t>NG</t>
        </is>
      </c>
      <c r="J3257" s="131" t="n">
        <v>476100</v>
      </c>
      <c r="K3257" s="129" t="n">
        <v>2020</v>
      </c>
      <c r="L3257" s="120">
        <f>IF(VLOOKUP(H3257,'Cross-Page Data'!$D$4:$F$48,3,FALSE)="natural gas",VLOOKUP(G3257,'Cross-Page Data'!$I$4:$J$19,2,FALSE),IF(VLOOKUP(H3257,'Cross-Page Data'!$D$4:$F$48,3,FALSE)="solar",IF(G3257="PV","solar PV","solar thermal"),IF(VLOOKUP(H3257,'Cross-Page Data'!$D$4:$F$48,3,FALSE)="wind",VLOOKUP(G3257,'Cross-Page Data'!$I$4:$J$19,2,FALSE),IF(VLOOKUP(H3257,'Cross-Page Data'!$D$4:$F$48,3,FALSE)="hydro",VLOOKUP(G3257,'Cross-Page Data'!$I$4:$J$19,2,FALSE),VLOOKUP(H3257,'Cross-Page Data'!$D$4:$F$48,3,FALSE)))))</f>
        <v/>
      </c>
      <c r="M3257" s="120">
        <f>IF(AND($P$2=FALSE,OR(F3257="Commercial NAICS Cogen",F3257="Industrial NAICS Cogen",F3257="NAICS-22 Cogen")),FALSE,IF(AND($P$3=FALSE,OR(F3257="Commercial NAICS Cogen",F3257="Commercial NAICS Non-Cogen",F3257="Industrial NAICS Cogen", F3257="industrial NAICS non-Cogen")),FALSE, TRUE))</f>
        <v/>
      </c>
    </row>
    <row r="3258">
      <c r="A3258" s="129" t="n">
        <v>55199</v>
      </c>
      <c r="B3258" s="130" t="inlineStr">
        <is>
          <t>Elwood Energy LLC</t>
        </is>
      </c>
      <c r="C3258" s="130" t="inlineStr">
        <is>
          <t>Elwood Energy LLC</t>
        </is>
      </c>
      <c r="D3258" s="129" t="n">
        <v>5259</v>
      </c>
      <c r="E3258" s="130" t="inlineStr">
        <is>
          <t>IL</t>
        </is>
      </c>
      <c r="F3258" s="130" t="inlineStr">
        <is>
          <t>NAICS-22 Non-Cogen</t>
        </is>
      </c>
      <c r="G3258" s="130" t="inlineStr">
        <is>
          <t>GT</t>
        </is>
      </c>
      <c r="H3258" s="130" t="inlineStr">
        <is>
          <t>NG</t>
        </is>
      </c>
      <c r="I3258" s="130" t="inlineStr">
        <is>
          <t>NG</t>
        </is>
      </c>
      <c r="J3258" s="131" t="n">
        <v>392216</v>
      </c>
      <c r="K3258" s="129" t="n">
        <v>2020</v>
      </c>
      <c r="L3258" s="120">
        <f>IF(VLOOKUP(H3258,'Cross-Page Data'!$D$4:$F$48,3,FALSE)="natural gas",VLOOKUP(G3258,'Cross-Page Data'!$I$4:$J$19,2,FALSE),IF(VLOOKUP(H3258,'Cross-Page Data'!$D$4:$F$48,3,FALSE)="solar",IF(G3258="PV","solar PV","solar thermal"),IF(VLOOKUP(H3258,'Cross-Page Data'!$D$4:$F$48,3,FALSE)="wind",VLOOKUP(G3258,'Cross-Page Data'!$I$4:$J$19,2,FALSE),IF(VLOOKUP(H3258,'Cross-Page Data'!$D$4:$F$48,3,FALSE)="hydro",VLOOKUP(G3258,'Cross-Page Data'!$I$4:$J$19,2,FALSE),VLOOKUP(H3258,'Cross-Page Data'!$D$4:$F$48,3,FALSE)))))</f>
        <v/>
      </c>
      <c r="M3258" s="120">
        <f>IF(AND($P$2=FALSE,OR(F3258="Commercial NAICS Cogen",F3258="Industrial NAICS Cogen",F3258="NAICS-22 Cogen")),FALSE,IF(AND($P$3=FALSE,OR(F3258="Commercial NAICS Cogen",F3258="Commercial NAICS Non-Cogen",F3258="Industrial NAICS Cogen", F3258="industrial NAICS non-Cogen")),FALSE, TRUE))</f>
        <v/>
      </c>
    </row>
    <row r="3259">
      <c r="A3259" s="129" t="n">
        <v>55200</v>
      </c>
      <c r="B3259" s="130" t="inlineStr">
        <is>
          <t>Arapahoe Combustion Turbine Project</t>
        </is>
      </c>
      <c r="C3259" s="130" t="inlineStr">
        <is>
          <t>SWG Arapahoe, LLC</t>
        </is>
      </c>
      <c r="D3259" s="129" t="n">
        <v>58517</v>
      </c>
      <c r="E3259" s="130" t="inlineStr">
        <is>
          <t>CO</t>
        </is>
      </c>
      <c r="F3259" s="130" t="inlineStr">
        <is>
          <t>NAICS-22 Non-Cogen</t>
        </is>
      </c>
      <c r="G3259" s="130" t="inlineStr">
        <is>
          <t>CA</t>
        </is>
      </c>
      <c r="H3259" s="130" t="inlineStr">
        <is>
          <t>NG</t>
        </is>
      </c>
      <c r="I3259" s="130" t="inlineStr">
        <is>
          <t>NG</t>
        </is>
      </c>
      <c r="J3259" s="131" t="n">
        <v>42031</v>
      </c>
      <c r="K3259" s="129" t="n">
        <v>2020</v>
      </c>
      <c r="L3259" s="120">
        <f>IF(VLOOKUP(H3259,'Cross-Page Data'!$D$4:$F$48,3,FALSE)="natural gas",VLOOKUP(G3259,'Cross-Page Data'!$I$4:$J$19,2,FALSE),IF(VLOOKUP(H3259,'Cross-Page Data'!$D$4:$F$48,3,FALSE)="solar",IF(G3259="PV","solar PV","solar thermal"),IF(VLOOKUP(H3259,'Cross-Page Data'!$D$4:$F$48,3,FALSE)="wind",VLOOKUP(G3259,'Cross-Page Data'!$I$4:$J$19,2,FALSE),IF(VLOOKUP(H3259,'Cross-Page Data'!$D$4:$F$48,3,FALSE)="hydro",VLOOKUP(G3259,'Cross-Page Data'!$I$4:$J$19,2,FALSE),VLOOKUP(H3259,'Cross-Page Data'!$D$4:$F$48,3,FALSE)))))</f>
        <v/>
      </c>
      <c r="M3259" s="120">
        <f>IF(AND($P$2=FALSE,OR(F3259="Commercial NAICS Cogen",F3259="Industrial NAICS Cogen",F3259="NAICS-22 Cogen")),FALSE,IF(AND($P$3=FALSE,OR(F3259="Commercial NAICS Cogen",F3259="Commercial NAICS Non-Cogen",F3259="Industrial NAICS Cogen", F3259="industrial NAICS non-Cogen")),FALSE, TRUE))</f>
        <v/>
      </c>
    </row>
    <row r="3260">
      <c r="A3260" s="129" t="n">
        <v>55200</v>
      </c>
      <c r="B3260" s="130" t="inlineStr">
        <is>
          <t>Arapahoe Combustion Turbine Project</t>
        </is>
      </c>
      <c r="C3260" s="130" t="inlineStr">
        <is>
          <t>SWG Arapahoe, LLC</t>
        </is>
      </c>
      <c r="D3260" s="129" t="n">
        <v>58517</v>
      </c>
      <c r="E3260" s="130" t="inlineStr">
        <is>
          <t>CO</t>
        </is>
      </c>
      <c r="F3260" s="130" t="inlineStr">
        <is>
          <t>NAICS-22 Non-Cogen</t>
        </is>
      </c>
      <c r="G3260" s="130" t="inlineStr">
        <is>
          <t>CT</t>
        </is>
      </c>
      <c r="H3260" s="130" t="inlineStr">
        <is>
          <t>NG</t>
        </is>
      </c>
      <c r="I3260" s="130" t="inlineStr">
        <is>
          <t>NG</t>
        </is>
      </c>
      <c r="J3260" s="131" t="n">
        <v>165711</v>
      </c>
      <c r="K3260" s="129" t="n">
        <v>2020</v>
      </c>
      <c r="L3260" s="120">
        <f>IF(VLOOKUP(H3260,'Cross-Page Data'!$D$4:$F$48,3,FALSE)="natural gas",VLOOKUP(G3260,'Cross-Page Data'!$I$4:$J$19,2,FALSE),IF(VLOOKUP(H3260,'Cross-Page Data'!$D$4:$F$48,3,FALSE)="solar",IF(G3260="PV","solar PV","solar thermal"),IF(VLOOKUP(H3260,'Cross-Page Data'!$D$4:$F$48,3,FALSE)="wind",VLOOKUP(G3260,'Cross-Page Data'!$I$4:$J$19,2,FALSE),IF(VLOOKUP(H3260,'Cross-Page Data'!$D$4:$F$48,3,FALSE)="hydro",VLOOKUP(G3260,'Cross-Page Data'!$I$4:$J$19,2,FALSE),VLOOKUP(H3260,'Cross-Page Data'!$D$4:$F$48,3,FALSE)))))</f>
        <v/>
      </c>
      <c r="M3260" s="120">
        <f>IF(AND($P$2=FALSE,OR(F3260="Commercial NAICS Cogen",F3260="Industrial NAICS Cogen",F3260="NAICS-22 Cogen")),FALSE,IF(AND($P$3=FALSE,OR(F3260="Commercial NAICS Cogen",F3260="Commercial NAICS Non-Cogen",F3260="Industrial NAICS Cogen", F3260="industrial NAICS non-Cogen")),FALSE, TRUE))</f>
        <v/>
      </c>
    </row>
    <row r="3261">
      <c r="A3261" s="129" t="n">
        <v>55206</v>
      </c>
      <c r="B3261" s="130" t="inlineStr">
        <is>
          <t>Corpus Christi Energy Center</t>
        </is>
      </c>
      <c r="C3261" s="130" t="inlineStr">
        <is>
          <t>Corpus Christi Cogeneration LLC</t>
        </is>
      </c>
      <c r="D3261" s="129" t="n">
        <v>4383</v>
      </c>
      <c r="E3261" s="130" t="inlineStr">
        <is>
          <t>TX</t>
        </is>
      </c>
      <c r="F3261" s="130" t="inlineStr">
        <is>
          <t>NAICS-22 Cogen</t>
        </is>
      </c>
      <c r="G3261" s="130" t="inlineStr">
        <is>
          <t>CA</t>
        </is>
      </c>
      <c r="H3261" s="130" t="inlineStr">
        <is>
          <t>NG</t>
        </is>
      </c>
      <c r="I3261" s="130" t="inlineStr">
        <is>
          <t>NG</t>
        </is>
      </c>
      <c r="J3261" s="131" t="n">
        <v>417809.33</v>
      </c>
      <c r="K3261" s="129" t="n">
        <v>2020</v>
      </c>
      <c r="L3261" s="120">
        <f>IF(VLOOKUP(H3261,'Cross-Page Data'!$D$4:$F$48,3,FALSE)="natural gas",VLOOKUP(G3261,'Cross-Page Data'!$I$4:$J$19,2,FALSE),IF(VLOOKUP(H3261,'Cross-Page Data'!$D$4:$F$48,3,FALSE)="solar",IF(G3261="PV","solar PV","solar thermal"),IF(VLOOKUP(H3261,'Cross-Page Data'!$D$4:$F$48,3,FALSE)="wind",VLOOKUP(G3261,'Cross-Page Data'!$I$4:$J$19,2,FALSE),IF(VLOOKUP(H3261,'Cross-Page Data'!$D$4:$F$48,3,FALSE)="hydro",VLOOKUP(G3261,'Cross-Page Data'!$I$4:$J$19,2,FALSE),VLOOKUP(H3261,'Cross-Page Data'!$D$4:$F$48,3,FALSE)))))</f>
        <v/>
      </c>
      <c r="M3261" s="120">
        <f>IF(AND($P$2=FALSE,OR(F3261="Commercial NAICS Cogen",F3261="Industrial NAICS Cogen",F3261="NAICS-22 Cogen")),FALSE,IF(AND($P$3=FALSE,OR(F3261="Commercial NAICS Cogen",F3261="Commercial NAICS Non-Cogen",F3261="Industrial NAICS Cogen", F3261="industrial NAICS non-Cogen")),FALSE, TRUE))</f>
        <v/>
      </c>
    </row>
    <row r="3262">
      <c r="A3262" s="129" t="n">
        <v>55206</v>
      </c>
      <c r="B3262" s="130" t="inlineStr">
        <is>
          <t>Corpus Christi Energy Center</t>
        </is>
      </c>
      <c r="C3262" s="130" t="inlineStr">
        <is>
          <t>Corpus Christi Cogeneration LLC</t>
        </is>
      </c>
      <c r="D3262" s="129" t="n">
        <v>4383</v>
      </c>
      <c r="E3262" s="130" t="inlineStr">
        <is>
          <t>TX</t>
        </is>
      </c>
      <c r="F3262" s="130" t="inlineStr">
        <is>
          <t>NAICS-22 Cogen</t>
        </is>
      </c>
      <c r="G3262" s="130" t="inlineStr">
        <is>
          <t>CA</t>
        </is>
      </c>
      <c r="H3262" s="130" t="inlineStr">
        <is>
          <t>OG</t>
        </is>
      </c>
      <c r="I3262" s="130" t="inlineStr">
        <is>
          <t>OOG</t>
        </is>
      </c>
      <c r="J3262" s="131" t="n">
        <v>0.666</v>
      </c>
      <c r="K3262" s="129" t="n">
        <v>2020</v>
      </c>
      <c r="L3262" s="120">
        <f>IF(VLOOKUP(H3262,'Cross-Page Data'!$D$4:$F$48,3,FALSE)="natural gas",VLOOKUP(G3262,'Cross-Page Data'!$I$4:$J$19,2,FALSE),IF(VLOOKUP(H3262,'Cross-Page Data'!$D$4:$F$48,3,FALSE)="solar",IF(G3262="PV","solar PV","solar thermal"),IF(VLOOKUP(H3262,'Cross-Page Data'!$D$4:$F$48,3,FALSE)="wind",VLOOKUP(G3262,'Cross-Page Data'!$I$4:$J$19,2,FALSE),IF(VLOOKUP(H3262,'Cross-Page Data'!$D$4:$F$48,3,FALSE)="hydro",VLOOKUP(G3262,'Cross-Page Data'!$I$4:$J$19,2,FALSE),VLOOKUP(H3262,'Cross-Page Data'!$D$4:$F$48,3,FALSE)))))</f>
        <v/>
      </c>
      <c r="M3262" s="120">
        <f>IF(AND($P$2=FALSE,OR(F3262="Commercial NAICS Cogen",F3262="Industrial NAICS Cogen",F3262="NAICS-22 Cogen")),FALSE,IF(AND($P$3=FALSE,OR(F3262="Commercial NAICS Cogen",F3262="Commercial NAICS Non-Cogen",F3262="Industrial NAICS Cogen", F3262="industrial NAICS non-Cogen")),FALSE, TRUE))</f>
        <v/>
      </c>
    </row>
    <row r="3263">
      <c r="A3263" s="129" t="n">
        <v>55206</v>
      </c>
      <c r="B3263" s="130" t="inlineStr">
        <is>
          <t>Corpus Christi Energy Center</t>
        </is>
      </c>
      <c r="C3263" s="130" t="inlineStr">
        <is>
          <t>Corpus Christi Cogeneration LLC</t>
        </is>
      </c>
      <c r="D3263" s="129" t="n">
        <v>4383</v>
      </c>
      <c r="E3263" s="130" t="inlineStr">
        <is>
          <t>TX</t>
        </is>
      </c>
      <c r="F3263" s="130" t="inlineStr">
        <is>
          <t>NAICS-22 Cogen</t>
        </is>
      </c>
      <c r="G3263" s="130" t="inlineStr">
        <is>
          <t>CT</t>
        </is>
      </c>
      <c r="H3263" s="130" t="inlineStr">
        <is>
          <t>NG</t>
        </is>
      </c>
      <c r="I3263" s="130" t="inlineStr">
        <is>
          <t>NG</t>
        </is>
      </c>
      <c r="J3263" s="131" t="n">
        <v>1680432</v>
      </c>
      <c r="K3263" s="129" t="n">
        <v>2020</v>
      </c>
      <c r="L3263" s="120">
        <f>IF(VLOOKUP(H3263,'Cross-Page Data'!$D$4:$F$48,3,FALSE)="natural gas",VLOOKUP(G3263,'Cross-Page Data'!$I$4:$J$19,2,FALSE),IF(VLOOKUP(H3263,'Cross-Page Data'!$D$4:$F$48,3,FALSE)="solar",IF(G3263="PV","solar PV","solar thermal"),IF(VLOOKUP(H3263,'Cross-Page Data'!$D$4:$F$48,3,FALSE)="wind",VLOOKUP(G3263,'Cross-Page Data'!$I$4:$J$19,2,FALSE),IF(VLOOKUP(H3263,'Cross-Page Data'!$D$4:$F$48,3,FALSE)="hydro",VLOOKUP(G3263,'Cross-Page Data'!$I$4:$J$19,2,FALSE),VLOOKUP(H3263,'Cross-Page Data'!$D$4:$F$48,3,FALSE)))))</f>
        <v/>
      </c>
      <c r="M3263" s="120">
        <f>IF(AND($P$2=FALSE,OR(F3263="Commercial NAICS Cogen",F3263="Industrial NAICS Cogen",F3263="NAICS-22 Cogen")),FALSE,IF(AND($P$3=FALSE,OR(F3263="Commercial NAICS Cogen",F3263="Commercial NAICS Non-Cogen",F3263="Industrial NAICS Cogen", F3263="industrial NAICS non-Cogen")),FALSE, TRUE))</f>
        <v/>
      </c>
    </row>
    <row r="3264">
      <c r="A3264" s="129" t="n">
        <v>55206</v>
      </c>
      <c r="B3264" s="130" t="inlineStr">
        <is>
          <t>Corpus Christi Energy Center</t>
        </is>
      </c>
      <c r="C3264" s="130" t="inlineStr">
        <is>
          <t>Corpus Christi Cogeneration LLC</t>
        </is>
      </c>
      <c r="D3264" s="129" t="n">
        <v>4383</v>
      </c>
      <c r="E3264" s="130" t="inlineStr">
        <is>
          <t>TX</t>
        </is>
      </c>
      <c r="F3264" s="130" t="inlineStr">
        <is>
          <t>NAICS-22 Cogen</t>
        </is>
      </c>
      <c r="G3264" s="130" t="inlineStr">
        <is>
          <t>CT</t>
        </is>
      </c>
      <c r="H3264" s="130" t="inlineStr">
        <is>
          <t>OG</t>
        </is>
      </c>
      <c r="I3264" s="130" t="inlineStr">
        <is>
          <t>OOG</t>
        </is>
      </c>
      <c r="J3264" s="131" t="n">
        <v>0</v>
      </c>
      <c r="K3264" s="129" t="n">
        <v>2020</v>
      </c>
      <c r="L3264" s="120">
        <f>IF(VLOOKUP(H3264,'Cross-Page Data'!$D$4:$F$48,3,FALSE)="natural gas",VLOOKUP(G3264,'Cross-Page Data'!$I$4:$J$19,2,FALSE),IF(VLOOKUP(H3264,'Cross-Page Data'!$D$4:$F$48,3,FALSE)="solar",IF(G3264="PV","solar PV","solar thermal"),IF(VLOOKUP(H3264,'Cross-Page Data'!$D$4:$F$48,3,FALSE)="wind",VLOOKUP(G3264,'Cross-Page Data'!$I$4:$J$19,2,FALSE),IF(VLOOKUP(H3264,'Cross-Page Data'!$D$4:$F$48,3,FALSE)="hydro",VLOOKUP(G3264,'Cross-Page Data'!$I$4:$J$19,2,FALSE),VLOOKUP(H3264,'Cross-Page Data'!$D$4:$F$48,3,FALSE)))))</f>
        <v/>
      </c>
      <c r="M3264" s="120">
        <f>IF(AND($P$2=FALSE,OR(F3264="Commercial NAICS Cogen",F3264="Industrial NAICS Cogen",F3264="NAICS-22 Cogen")),FALSE,IF(AND($P$3=FALSE,OR(F3264="Commercial NAICS Cogen",F3264="Commercial NAICS Non-Cogen",F3264="Industrial NAICS Cogen", F3264="industrial NAICS non-Cogen")),FALSE, TRUE))</f>
        <v/>
      </c>
    </row>
    <row r="3265">
      <c r="A3265" s="129" t="n">
        <v>55210</v>
      </c>
      <c r="B3265" s="130" t="inlineStr">
        <is>
          <t>Afton Generating Station</t>
        </is>
      </c>
      <c r="C3265" s="130" t="inlineStr">
        <is>
          <t>Public Service Co of NM</t>
        </is>
      </c>
      <c r="D3265" s="129" t="n">
        <v>15473</v>
      </c>
      <c r="E3265" s="130" t="inlineStr">
        <is>
          <t>NM</t>
        </is>
      </c>
      <c r="F3265" s="130" t="inlineStr">
        <is>
          <t>Electric Utility</t>
        </is>
      </c>
      <c r="G3265" s="130" t="inlineStr">
        <is>
          <t>CA</t>
        </is>
      </c>
      <c r="H3265" s="130" t="inlineStr">
        <is>
          <t>NG</t>
        </is>
      </c>
      <c r="I3265" s="130" t="inlineStr">
        <is>
          <t>NG</t>
        </is>
      </c>
      <c r="J3265" s="131" t="n">
        <v>0</v>
      </c>
      <c r="K3265" s="129" t="n">
        <v>2020</v>
      </c>
      <c r="L3265" s="120">
        <f>IF(VLOOKUP(H3265,'Cross-Page Data'!$D$4:$F$48,3,FALSE)="natural gas",VLOOKUP(G3265,'Cross-Page Data'!$I$4:$J$19,2,FALSE),IF(VLOOKUP(H3265,'Cross-Page Data'!$D$4:$F$48,3,FALSE)="solar",IF(G3265="PV","solar PV","solar thermal"),IF(VLOOKUP(H3265,'Cross-Page Data'!$D$4:$F$48,3,FALSE)="wind",VLOOKUP(G3265,'Cross-Page Data'!$I$4:$J$19,2,FALSE),IF(VLOOKUP(H3265,'Cross-Page Data'!$D$4:$F$48,3,FALSE)="hydro",VLOOKUP(G3265,'Cross-Page Data'!$I$4:$J$19,2,FALSE),VLOOKUP(H3265,'Cross-Page Data'!$D$4:$F$48,3,FALSE)))))</f>
        <v/>
      </c>
      <c r="M3265" s="120">
        <f>IF(AND($P$2=FALSE,OR(F3265="Commercial NAICS Cogen",F3265="Industrial NAICS Cogen",F3265="NAICS-22 Cogen")),FALSE,IF(AND($P$3=FALSE,OR(F3265="Commercial NAICS Cogen",F3265="Commercial NAICS Non-Cogen",F3265="Industrial NAICS Cogen", F3265="industrial NAICS non-Cogen")),FALSE, TRUE))</f>
        <v/>
      </c>
    </row>
    <row r="3266">
      <c r="A3266" s="129" t="n">
        <v>55210</v>
      </c>
      <c r="B3266" s="130" t="inlineStr">
        <is>
          <t>Afton Generating Station</t>
        </is>
      </c>
      <c r="C3266" s="130" t="inlineStr">
        <is>
          <t>Public Service Co of NM</t>
        </is>
      </c>
      <c r="D3266" s="129" t="n">
        <v>15473</v>
      </c>
      <c r="E3266" s="130" t="inlineStr">
        <is>
          <t>NM</t>
        </is>
      </c>
      <c r="F3266" s="130" t="inlineStr">
        <is>
          <t>Electric Utility</t>
        </is>
      </c>
      <c r="G3266" s="130" t="inlineStr">
        <is>
          <t>CT</t>
        </is>
      </c>
      <c r="H3266" s="130" t="inlineStr">
        <is>
          <t>NG</t>
        </is>
      </c>
      <c r="I3266" s="130" t="inlineStr">
        <is>
          <t>NG</t>
        </is>
      </c>
      <c r="J3266" s="131" t="n">
        <v>909329</v>
      </c>
      <c r="K3266" s="129" t="n">
        <v>2020</v>
      </c>
      <c r="L3266" s="120">
        <f>IF(VLOOKUP(H3266,'Cross-Page Data'!$D$4:$F$48,3,FALSE)="natural gas",VLOOKUP(G3266,'Cross-Page Data'!$I$4:$J$19,2,FALSE),IF(VLOOKUP(H3266,'Cross-Page Data'!$D$4:$F$48,3,FALSE)="solar",IF(G3266="PV","solar PV","solar thermal"),IF(VLOOKUP(H3266,'Cross-Page Data'!$D$4:$F$48,3,FALSE)="wind",VLOOKUP(G3266,'Cross-Page Data'!$I$4:$J$19,2,FALSE),IF(VLOOKUP(H3266,'Cross-Page Data'!$D$4:$F$48,3,FALSE)="hydro",VLOOKUP(G3266,'Cross-Page Data'!$I$4:$J$19,2,FALSE),VLOOKUP(H3266,'Cross-Page Data'!$D$4:$F$48,3,FALSE)))))</f>
        <v/>
      </c>
      <c r="M3266" s="120">
        <f>IF(AND($P$2=FALSE,OR(F3266="Commercial NAICS Cogen",F3266="Industrial NAICS Cogen",F3266="NAICS-22 Cogen")),FALSE,IF(AND($P$3=FALSE,OR(F3266="Commercial NAICS Cogen",F3266="Commercial NAICS Non-Cogen",F3266="Industrial NAICS Cogen", F3266="industrial NAICS non-Cogen")),FALSE, TRUE))</f>
        <v/>
      </c>
    </row>
    <row r="3267">
      <c r="A3267" s="129" t="n">
        <v>55211</v>
      </c>
      <c r="B3267" s="130" t="inlineStr">
        <is>
          <t>ANP Bellingham Energy Project</t>
        </is>
      </c>
      <c r="C3267" s="130" t="inlineStr">
        <is>
          <t>ANP Bellingham Energy Company LLC</t>
        </is>
      </c>
      <c r="D3267" s="129" t="n">
        <v>641</v>
      </c>
      <c r="E3267" s="130" t="inlineStr">
        <is>
          <t>MA</t>
        </is>
      </c>
      <c r="F3267" s="130" t="inlineStr">
        <is>
          <t>NAICS-22 Non-Cogen</t>
        </is>
      </c>
      <c r="G3267" s="130" t="inlineStr">
        <is>
          <t>CS</t>
        </is>
      </c>
      <c r="H3267" s="130" t="inlineStr">
        <is>
          <t>NG</t>
        </is>
      </c>
      <c r="I3267" s="130" t="inlineStr">
        <is>
          <t>NG</t>
        </is>
      </c>
      <c r="J3267" s="131" t="n">
        <v>1529292</v>
      </c>
      <c r="K3267" s="129" t="n">
        <v>2020</v>
      </c>
      <c r="L3267" s="120">
        <f>IF(VLOOKUP(H3267,'Cross-Page Data'!$D$4:$F$48,3,FALSE)="natural gas",VLOOKUP(G3267,'Cross-Page Data'!$I$4:$J$19,2,FALSE),IF(VLOOKUP(H3267,'Cross-Page Data'!$D$4:$F$48,3,FALSE)="solar",IF(G3267="PV","solar PV","solar thermal"),IF(VLOOKUP(H3267,'Cross-Page Data'!$D$4:$F$48,3,FALSE)="wind",VLOOKUP(G3267,'Cross-Page Data'!$I$4:$J$19,2,FALSE),IF(VLOOKUP(H3267,'Cross-Page Data'!$D$4:$F$48,3,FALSE)="hydro",VLOOKUP(G3267,'Cross-Page Data'!$I$4:$J$19,2,FALSE),VLOOKUP(H3267,'Cross-Page Data'!$D$4:$F$48,3,FALSE)))))</f>
        <v/>
      </c>
      <c r="M3267" s="120">
        <f>IF(AND($P$2=FALSE,OR(F3267="Commercial NAICS Cogen",F3267="Industrial NAICS Cogen",F3267="NAICS-22 Cogen")),FALSE,IF(AND($P$3=FALSE,OR(F3267="Commercial NAICS Cogen",F3267="Commercial NAICS Non-Cogen",F3267="Industrial NAICS Cogen", F3267="industrial NAICS non-Cogen")),FALSE, TRUE))</f>
        <v/>
      </c>
    </row>
    <row r="3268">
      <c r="A3268" s="129" t="n">
        <v>55212</v>
      </c>
      <c r="B3268" s="130" t="inlineStr">
        <is>
          <t>ANP Blackstone Energy Project</t>
        </is>
      </c>
      <c r="C3268" s="130" t="inlineStr">
        <is>
          <t>ANP Blackstone Energy Company LLC</t>
        </is>
      </c>
      <c r="D3268" s="129" t="n">
        <v>656</v>
      </c>
      <c r="E3268" s="130" t="inlineStr">
        <is>
          <t>MA</t>
        </is>
      </c>
      <c r="F3268" s="130" t="inlineStr">
        <is>
          <t>NAICS-22 Non-Cogen</t>
        </is>
      </c>
      <c r="G3268" s="130" t="inlineStr">
        <is>
          <t>CS</t>
        </is>
      </c>
      <c r="H3268" s="130" t="inlineStr">
        <is>
          <t>NG</t>
        </is>
      </c>
      <c r="I3268" s="130" t="inlineStr">
        <is>
          <t>NG</t>
        </is>
      </c>
      <c r="J3268" s="131" t="n">
        <v>1393567</v>
      </c>
      <c r="K3268" s="129" t="n">
        <v>2020</v>
      </c>
      <c r="L3268" s="120">
        <f>IF(VLOOKUP(H3268,'Cross-Page Data'!$D$4:$F$48,3,FALSE)="natural gas",VLOOKUP(G3268,'Cross-Page Data'!$I$4:$J$19,2,FALSE),IF(VLOOKUP(H3268,'Cross-Page Data'!$D$4:$F$48,3,FALSE)="solar",IF(G3268="PV","solar PV","solar thermal"),IF(VLOOKUP(H3268,'Cross-Page Data'!$D$4:$F$48,3,FALSE)="wind",VLOOKUP(G3268,'Cross-Page Data'!$I$4:$J$19,2,FALSE),IF(VLOOKUP(H3268,'Cross-Page Data'!$D$4:$F$48,3,FALSE)="hydro",VLOOKUP(G3268,'Cross-Page Data'!$I$4:$J$19,2,FALSE),VLOOKUP(H3268,'Cross-Page Data'!$D$4:$F$48,3,FALSE)))))</f>
        <v/>
      </c>
      <c r="M3268" s="120">
        <f>IF(AND($P$2=FALSE,OR(F3268="Commercial NAICS Cogen",F3268="Industrial NAICS Cogen",F3268="NAICS-22 Cogen")),FALSE,IF(AND($P$3=FALSE,OR(F3268="Commercial NAICS Cogen",F3268="Commercial NAICS Non-Cogen",F3268="Industrial NAICS Cogen", F3268="industrial NAICS non-Cogen")),FALSE, TRUE))</f>
        <v/>
      </c>
    </row>
    <row r="3269">
      <c r="A3269" s="129" t="n">
        <v>55215</v>
      </c>
      <c r="B3269" s="130" t="inlineStr">
        <is>
          <t>Odessa-Ector Power Plant</t>
        </is>
      </c>
      <c r="C3269" s="130" t="inlineStr">
        <is>
          <t>LaFrontera Holdings LLC</t>
        </is>
      </c>
      <c r="D3269" s="129" t="n">
        <v>60477</v>
      </c>
      <c r="E3269" s="130" t="inlineStr">
        <is>
          <t>TX</t>
        </is>
      </c>
      <c r="F3269" s="130" t="inlineStr">
        <is>
          <t>NAICS-22 Non-Cogen</t>
        </is>
      </c>
      <c r="G3269" s="130" t="inlineStr">
        <is>
          <t>CA</t>
        </is>
      </c>
      <c r="H3269" s="130" t="inlineStr">
        <is>
          <t>NG</t>
        </is>
      </c>
      <c r="I3269" s="130" t="inlineStr">
        <is>
          <t>NG</t>
        </is>
      </c>
      <c r="J3269" s="131" t="n">
        <v>2463942</v>
      </c>
      <c r="K3269" s="129" t="n">
        <v>2020</v>
      </c>
      <c r="L3269" s="120">
        <f>IF(VLOOKUP(H3269,'Cross-Page Data'!$D$4:$F$48,3,FALSE)="natural gas",VLOOKUP(G3269,'Cross-Page Data'!$I$4:$J$19,2,FALSE),IF(VLOOKUP(H3269,'Cross-Page Data'!$D$4:$F$48,3,FALSE)="solar",IF(G3269="PV","solar PV","solar thermal"),IF(VLOOKUP(H3269,'Cross-Page Data'!$D$4:$F$48,3,FALSE)="wind",VLOOKUP(G3269,'Cross-Page Data'!$I$4:$J$19,2,FALSE),IF(VLOOKUP(H3269,'Cross-Page Data'!$D$4:$F$48,3,FALSE)="hydro",VLOOKUP(G3269,'Cross-Page Data'!$I$4:$J$19,2,FALSE),VLOOKUP(H3269,'Cross-Page Data'!$D$4:$F$48,3,FALSE)))))</f>
        <v/>
      </c>
      <c r="M3269" s="120">
        <f>IF(AND($P$2=FALSE,OR(F3269="Commercial NAICS Cogen",F3269="Industrial NAICS Cogen",F3269="NAICS-22 Cogen")),FALSE,IF(AND($P$3=FALSE,OR(F3269="Commercial NAICS Cogen",F3269="Commercial NAICS Non-Cogen",F3269="Industrial NAICS Cogen", F3269="industrial NAICS non-Cogen")),FALSE, TRUE))</f>
        <v/>
      </c>
    </row>
    <row r="3270">
      <c r="A3270" s="129" t="n">
        <v>55215</v>
      </c>
      <c r="B3270" s="130" t="inlineStr">
        <is>
          <t>Odessa-Ector Power Plant</t>
        </is>
      </c>
      <c r="C3270" s="130" t="inlineStr">
        <is>
          <t>LaFrontera Holdings LLC</t>
        </is>
      </c>
      <c r="D3270" s="129" t="n">
        <v>60477</v>
      </c>
      <c r="E3270" s="130" t="inlineStr">
        <is>
          <t>TX</t>
        </is>
      </c>
      <c r="F3270" s="130" t="inlineStr">
        <is>
          <t>NAICS-22 Non-Cogen</t>
        </is>
      </c>
      <c r="G3270" s="130" t="inlineStr">
        <is>
          <t>CT</t>
        </is>
      </c>
      <c r="H3270" s="130" t="inlineStr">
        <is>
          <t>NG</t>
        </is>
      </c>
      <c r="I3270" s="130" t="inlineStr">
        <is>
          <t>NG</t>
        </is>
      </c>
      <c r="J3270" s="131" t="n">
        <v>4298028</v>
      </c>
      <c r="K3270" s="129" t="n">
        <v>2020</v>
      </c>
      <c r="L3270" s="120">
        <f>IF(VLOOKUP(H3270,'Cross-Page Data'!$D$4:$F$48,3,FALSE)="natural gas",VLOOKUP(G3270,'Cross-Page Data'!$I$4:$J$19,2,FALSE),IF(VLOOKUP(H3270,'Cross-Page Data'!$D$4:$F$48,3,FALSE)="solar",IF(G3270="PV","solar PV","solar thermal"),IF(VLOOKUP(H3270,'Cross-Page Data'!$D$4:$F$48,3,FALSE)="wind",VLOOKUP(G3270,'Cross-Page Data'!$I$4:$J$19,2,FALSE),IF(VLOOKUP(H3270,'Cross-Page Data'!$D$4:$F$48,3,FALSE)="hydro",VLOOKUP(G3270,'Cross-Page Data'!$I$4:$J$19,2,FALSE),VLOOKUP(H3270,'Cross-Page Data'!$D$4:$F$48,3,FALSE)))))</f>
        <v/>
      </c>
      <c r="M3270" s="120">
        <f>IF(AND($P$2=FALSE,OR(F3270="Commercial NAICS Cogen",F3270="Industrial NAICS Cogen",F3270="NAICS-22 Cogen")),FALSE,IF(AND($P$3=FALSE,OR(F3270="Commercial NAICS Cogen",F3270="Commercial NAICS Non-Cogen",F3270="Industrial NAICS Cogen", F3270="industrial NAICS non-Cogen")),FALSE, TRUE))</f>
        <v/>
      </c>
    </row>
    <row r="3271">
      <c r="A3271" s="129" t="n">
        <v>55216</v>
      </c>
      <c r="B3271" s="130" t="inlineStr">
        <is>
          <t>Morris Cogeneration LLC</t>
        </is>
      </c>
      <c r="C3271" s="130" t="inlineStr">
        <is>
          <t>Morris Cogeneration LLC</t>
        </is>
      </c>
      <c r="D3271" s="129" t="n">
        <v>54755</v>
      </c>
      <c r="E3271" s="130" t="inlineStr">
        <is>
          <t>IL</t>
        </is>
      </c>
      <c r="F3271" s="130" t="inlineStr">
        <is>
          <t>NAICS-22 Cogen</t>
        </is>
      </c>
      <c r="G3271" s="130" t="inlineStr">
        <is>
          <t>CA</t>
        </is>
      </c>
      <c r="H3271" s="130" t="inlineStr">
        <is>
          <t>NG</t>
        </is>
      </c>
      <c r="I3271" s="130" t="inlineStr">
        <is>
          <t>NG</t>
        </is>
      </c>
      <c r="J3271" s="131" t="n">
        <v>58586</v>
      </c>
      <c r="K3271" s="129" t="n">
        <v>2020</v>
      </c>
      <c r="L3271" s="120">
        <f>IF(VLOOKUP(H3271,'Cross-Page Data'!$D$4:$F$48,3,FALSE)="natural gas",VLOOKUP(G3271,'Cross-Page Data'!$I$4:$J$19,2,FALSE),IF(VLOOKUP(H3271,'Cross-Page Data'!$D$4:$F$48,3,FALSE)="solar",IF(G3271="PV","solar PV","solar thermal"),IF(VLOOKUP(H3271,'Cross-Page Data'!$D$4:$F$48,3,FALSE)="wind",VLOOKUP(G3271,'Cross-Page Data'!$I$4:$J$19,2,FALSE),IF(VLOOKUP(H3271,'Cross-Page Data'!$D$4:$F$48,3,FALSE)="hydro",VLOOKUP(G3271,'Cross-Page Data'!$I$4:$J$19,2,FALSE),VLOOKUP(H3271,'Cross-Page Data'!$D$4:$F$48,3,FALSE)))))</f>
        <v/>
      </c>
      <c r="M3271" s="120">
        <f>IF(AND($P$2=FALSE,OR(F3271="Commercial NAICS Cogen",F3271="Industrial NAICS Cogen",F3271="NAICS-22 Cogen")),FALSE,IF(AND($P$3=FALSE,OR(F3271="Commercial NAICS Cogen",F3271="Commercial NAICS Non-Cogen",F3271="Industrial NAICS Cogen", F3271="industrial NAICS non-Cogen")),FALSE, TRUE))</f>
        <v/>
      </c>
    </row>
    <row r="3272">
      <c r="A3272" s="129" t="n">
        <v>55216</v>
      </c>
      <c r="B3272" s="130" t="inlineStr">
        <is>
          <t>Morris Cogeneration LLC</t>
        </is>
      </c>
      <c r="C3272" s="130" t="inlineStr">
        <is>
          <t>Morris Cogeneration LLC</t>
        </is>
      </c>
      <c r="D3272" s="129" t="n">
        <v>54755</v>
      </c>
      <c r="E3272" s="130" t="inlineStr">
        <is>
          <t>IL</t>
        </is>
      </c>
      <c r="F3272" s="130" t="inlineStr">
        <is>
          <t>NAICS-22 Cogen</t>
        </is>
      </c>
      <c r="G3272" s="130" t="inlineStr">
        <is>
          <t>CA</t>
        </is>
      </c>
      <c r="H3272" s="130" t="inlineStr">
        <is>
          <t>OG</t>
        </is>
      </c>
      <c r="I3272" s="130" t="inlineStr">
        <is>
          <t>OOG</t>
        </is>
      </c>
      <c r="J3272" s="131" t="n">
        <v>0</v>
      </c>
      <c r="K3272" s="129" t="n">
        <v>2020</v>
      </c>
      <c r="L3272" s="120">
        <f>IF(VLOOKUP(H3272,'Cross-Page Data'!$D$4:$F$48,3,FALSE)="natural gas",VLOOKUP(G3272,'Cross-Page Data'!$I$4:$J$19,2,FALSE),IF(VLOOKUP(H3272,'Cross-Page Data'!$D$4:$F$48,3,FALSE)="solar",IF(G3272="PV","solar PV","solar thermal"),IF(VLOOKUP(H3272,'Cross-Page Data'!$D$4:$F$48,3,FALSE)="wind",VLOOKUP(G3272,'Cross-Page Data'!$I$4:$J$19,2,FALSE),IF(VLOOKUP(H3272,'Cross-Page Data'!$D$4:$F$48,3,FALSE)="hydro",VLOOKUP(G3272,'Cross-Page Data'!$I$4:$J$19,2,FALSE),VLOOKUP(H3272,'Cross-Page Data'!$D$4:$F$48,3,FALSE)))))</f>
        <v/>
      </c>
      <c r="M3272" s="120">
        <f>IF(AND($P$2=FALSE,OR(F3272="Commercial NAICS Cogen",F3272="Industrial NAICS Cogen",F3272="NAICS-22 Cogen")),FALSE,IF(AND($P$3=FALSE,OR(F3272="Commercial NAICS Cogen",F3272="Commercial NAICS Non-Cogen",F3272="Industrial NAICS Cogen", F3272="industrial NAICS non-Cogen")),FALSE, TRUE))</f>
        <v/>
      </c>
    </row>
    <row r="3273">
      <c r="A3273" s="129" t="n">
        <v>55216</v>
      </c>
      <c r="B3273" s="130" t="inlineStr">
        <is>
          <t>Morris Cogeneration LLC</t>
        </is>
      </c>
      <c r="C3273" s="130" t="inlineStr">
        <is>
          <t>Morris Cogeneration LLC</t>
        </is>
      </c>
      <c r="D3273" s="129" t="n">
        <v>54755</v>
      </c>
      <c r="E3273" s="130" t="inlineStr">
        <is>
          <t>IL</t>
        </is>
      </c>
      <c r="F3273" s="130" t="inlineStr">
        <is>
          <t>NAICS-22 Cogen</t>
        </is>
      </c>
      <c r="G3273" s="130" t="inlineStr">
        <is>
          <t>CT</t>
        </is>
      </c>
      <c r="H3273" s="130" t="inlineStr">
        <is>
          <t>NG</t>
        </is>
      </c>
      <c r="I3273" s="130" t="inlineStr">
        <is>
          <t>NG</t>
        </is>
      </c>
      <c r="J3273" s="131" t="n">
        <v>550229</v>
      </c>
      <c r="K3273" s="129" t="n">
        <v>2020</v>
      </c>
      <c r="L3273" s="120">
        <f>IF(VLOOKUP(H3273,'Cross-Page Data'!$D$4:$F$48,3,FALSE)="natural gas",VLOOKUP(G3273,'Cross-Page Data'!$I$4:$J$19,2,FALSE),IF(VLOOKUP(H3273,'Cross-Page Data'!$D$4:$F$48,3,FALSE)="solar",IF(G3273="PV","solar PV","solar thermal"),IF(VLOOKUP(H3273,'Cross-Page Data'!$D$4:$F$48,3,FALSE)="wind",VLOOKUP(G3273,'Cross-Page Data'!$I$4:$J$19,2,FALSE),IF(VLOOKUP(H3273,'Cross-Page Data'!$D$4:$F$48,3,FALSE)="hydro",VLOOKUP(G3273,'Cross-Page Data'!$I$4:$J$19,2,FALSE),VLOOKUP(H3273,'Cross-Page Data'!$D$4:$F$48,3,FALSE)))))</f>
        <v/>
      </c>
      <c r="M3273" s="120">
        <f>IF(AND($P$2=FALSE,OR(F3273="Commercial NAICS Cogen",F3273="Industrial NAICS Cogen",F3273="NAICS-22 Cogen")),FALSE,IF(AND($P$3=FALSE,OR(F3273="Commercial NAICS Cogen",F3273="Commercial NAICS Non-Cogen",F3273="Industrial NAICS Cogen", F3273="industrial NAICS non-Cogen")),FALSE, TRUE))</f>
        <v/>
      </c>
    </row>
    <row r="3274">
      <c r="A3274" s="129" t="n">
        <v>55216</v>
      </c>
      <c r="B3274" s="130" t="inlineStr">
        <is>
          <t>Morris Cogeneration LLC</t>
        </is>
      </c>
      <c r="C3274" s="130" t="inlineStr">
        <is>
          <t>Morris Cogeneration LLC</t>
        </is>
      </c>
      <c r="D3274" s="129" t="n">
        <v>54755</v>
      </c>
      <c r="E3274" s="130" t="inlineStr">
        <is>
          <t>IL</t>
        </is>
      </c>
      <c r="F3274" s="130" t="inlineStr">
        <is>
          <t>NAICS-22 Cogen</t>
        </is>
      </c>
      <c r="G3274" s="130" t="inlineStr">
        <is>
          <t>CT</t>
        </is>
      </c>
      <c r="H3274" s="130" t="inlineStr">
        <is>
          <t>OG</t>
        </is>
      </c>
      <c r="I3274" s="130" t="inlineStr">
        <is>
          <t>OOG</t>
        </is>
      </c>
      <c r="J3274" s="131" t="n">
        <v>0</v>
      </c>
      <c r="K3274" s="129" t="n">
        <v>2020</v>
      </c>
      <c r="L3274" s="120">
        <f>IF(VLOOKUP(H3274,'Cross-Page Data'!$D$4:$F$48,3,FALSE)="natural gas",VLOOKUP(G3274,'Cross-Page Data'!$I$4:$J$19,2,FALSE),IF(VLOOKUP(H3274,'Cross-Page Data'!$D$4:$F$48,3,FALSE)="solar",IF(G3274="PV","solar PV","solar thermal"),IF(VLOOKUP(H3274,'Cross-Page Data'!$D$4:$F$48,3,FALSE)="wind",VLOOKUP(G3274,'Cross-Page Data'!$I$4:$J$19,2,FALSE),IF(VLOOKUP(H3274,'Cross-Page Data'!$D$4:$F$48,3,FALSE)="hydro",VLOOKUP(G3274,'Cross-Page Data'!$I$4:$J$19,2,FALSE),VLOOKUP(H3274,'Cross-Page Data'!$D$4:$F$48,3,FALSE)))))</f>
        <v/>
      </c>
      <c r="M3274" s="120">
        <f>IF(AND($P$2=FALSE,OR(F3274="Commercial NAICS Cogen",F3274="Industrial NAICS Cogen",F3274="NAICS-22 Cogen")),FALSE,IF(AND($P$3=FALSE,OR(F3274="Commercial NAICS Cogen",F3274="Commercial NAICS Non-Cogen",F3274="Industrial NAICS Cogen", F3274="industrial NAICS non-Cogen")),FALSE, TRUE))</f>
        <v/>
      </c>
    </row>
    <row r="3275">
      <c r="A3275" s="129" t="n">
        <v>55217</v>
      </c>
      <c r="B3275" s="130" t="inlineStr">
        <is>
          <t>Los Medanos Energy Center</t>
        </is>
      </c>
      <c r="C3275" s="130" t="inlineStr">
        <is>
          <t>Los Medanos Energy Center LLC</t>
        </is>
      </c>
      <c r="D3275" s="129" t="n">
        <v>2843</v>
      </c>
      <c r="E3275" s="130" t="inlineStr">
        <is>
          <t>CA</t>
        </is>
      </c>
      <c r="F3275" s="130" t="inlineStr">
        <is>
          <t>NAICS-22 Cogen</t>
        </is>
      </c>
      <c r="G3275" s="130" t="inlineStr">
        <is>
          <t>CA</t>
        </is>
      </c>
      <c r="H3275" s="130" t="inlineStr">
        <is>
          <t>NG</t>
        </is>
      </c>
      <c r="I3275" s="130" t="inlineStr">
        <is>
          <t>NG</t>
        </is>
      </c>
      <c r="J3275" s="131" t="n">
        <v>1030672</v>
      </c>
      <c r="K3275" s="129" t="n">
        <v>2020</v>
      </c>
      <c r="L3275" s="120">
        <f>IF(VLOOKUP(H3275,'Cross-Page Data'!$D$4:$F$48,3,FALSE)="natural gas",VLOOKUP(G3275,'Cross-Page Data'!$I$4:$J$19,2,FALSE),IF(VLOOKUP(H3275,'Cross-Page Data'!$D$4:$F$48,3,FALSE)="solar",IF(G3275="PV","solar PV","solar thermal"),IF(VLOOKUP(H3275,'Cross-Page Data'!$D$4:$F$48,3,FALSE)="wind",VLOOKUP(G3275,'Cross-Page Data'!$I$4:$J$19,2,FALSE),IF(VLOOKUP(H3275,'Cross-Page Data'!$D$4:$F$48,3,FALSE)="hydro",VLOOKUP(G3275,'Cross-Page Data'!$I$4:$J$19,2,FALSE),VLOOKUP(H3275,'Cross-Page Data'!$D$4:$F$48,3,FALSE)))))</f>
        <v/>
      </c>
      <c r="M3275" s="120">
        <f>IF(AND($P$2=FALSE,OR(F3275="Commercial NAICS Cogen",F3275="Industrial NAICS Cogen",F3275="NAICS-22 Cogen")),FALSE,IF(AND($P$3=FALSE,OR(F3275="Commercial NAICS Cogen",F3275="Commercial NAICS Non-Cogen",F3275="Industrial NAICS Cogen", F3275="industrial NAICS non-Cogen")),FALSE, TRUE))</f>
        <v/>
      </c>
    </row>
    <row r="3276">
      <c r="A3276" s="129" t="n">
        <v>55217</v>
      </c>
      <c r="B3276" s="130" t="inlineStr">
        <is>
          <t>Los Medanos Energy Center</t>
        </is>
      </c>
      <c r="C3276" s="130" t="inlineStr">
        <is>
          <t>Los Medanos Energy Center LLC</t>
        </is>
      </c>
      <c r="D3276" s="129" t="n">
        <v>2843</v>
      </c>
      <c r="E3276" s="130" t="inlineStr">
        <is>
          <t>CA</t>
        </is>
      </c>
      <c r="F3276" s="130" t="inlineStr">
        <is>
          <t>NAICS-22 Cogen</t>
        </is>
      </c>
      <c r="G3276" s="130" t="inlineStr">
        <is>
          <t>CT</t>
        </is>
      </c>
      <c r="H3276" s="130" t="inlineStr">
        <is>
          <t>NG</t>
        </is>
      </c>
      <c r="I3276" s="130" t="inlineStr">
        <is>
          <t>NG</t>
        </is>
      </c>
      <c r="J3276" s="131" t="n">
        <v>1945352</v>
      </c>
      <c r="K3276" s="129" t="n">
        <v>2020</v>
      </c>
      <c r="L3276" s="120">
        <f>IF(VLOOKUP(H3276,'Cross-Page Data'!$D$4:$F$48,3,FALSE)="natural gas",VLOOKUP(G3276,'Cross-Page Data'!$I$4:$J$19,2,FALSE),IF(VLOOKUP(H3276,'Cross-Page Data'!$D$4:$F$48,3,FALSE)="solar",IF(G3276="PV","solar PV","solar thermal"),IF(VLOOKUP(H3276,'Cross-Page Data'!$D$4:$F$48,3,FALSE)="wind",VLOOKUP(G3276,'Cross-Page Data'!$I$4:$J$19,2,FALSE),IF(VLOOKUP(H3276,'Cross-Page Data'!$D$4:$F$48,3,FALSE)="hydro",VLOOKUP(G3276,'Cross-Page Data'!$I$4:$J$19,2,FALSE),VLOOKUP(H3276,'Cross-Page Data'!$D$4:$F$48,3,FALSE)))))</f>
        <v/>
      </c>
      <c r="M3276" s="120">
        <f>IF(AND($P$2=FALSE,OR(F3276="Commercial NAICS Cogen",F3276="Industrial NAICS Cogen",F3276="NAICS-22 Cogen")),FALSE,IF(AND($P$3=FALSE,OR(F3276="Commercial NAICS Cogen",F3276="Commercial NAICS Non-Cogen",F3276="Industrial NAICS Cogen", F3276="industrial NAICS non-Cogen")),FALSE, TRUE))</f>
        <v/>
      </c>
    </row>
    <row r="3277">
      <c r="A3277" s="129" t="n">
        <v>55218</v>
      </c>
      <c r="B3277" s="130" t="inlineStr">
        <is>
          <t>Hinds Energy Facility</t>
        </is>
      </c>
      <c r="C3277" s="130" t="inlineStr">
        <is>
          <t>Entergy Mississippi LLC</t>
        </is>
      </c>
      <c r="D3277" s="129" t="n">
        <v>12685</v>
      </c>
      <c r="E3277" s="130" t="inlineStr">
        <is>
          <t>MS</t>
        </is>
      </c>
      <c r="F3277" s="130" t="inlineStr">
        <is>
          <t>Electric Utility</t>
        </is>
      </c>
      <c r="G3277" s="130" t="inlineStr">
        <is>
          <t>CA</t>
        </is>
      </c>
      <c r="H3277" s="130" t="inlineStr">
        <is>
          <t>NG</t>
        </is>
      </c>
      <c r="I3277" s="130" t="inlineStr">
        <is>
          <t>NG</t>
        </is>
      </c>
      <c r="J3277" s="131" t="n">
        <v>1037666</v>
      </c>
      <c r="K3277" s="129" t="n">
        <v>2020</v>
      </c>
      <c r="L3277" s="120">
        <f>IF(VLOOKUP(H3277,'Cross-Page Data'!$D$4:$F$48,3,FALSE)="natural gas",VLOOKUP(G3277,'Cross-Page Data'!$I$4:$J$19,2,FALSE),IF(VLOOKUP(H3277,'Cross-Page Data'!$D$4:$F$48,3,FALSE)="solar",IF(G3277="PV","solar PV","solar thermal"),IF(VLOOKUP(H3277,'Cross-Page Data'!$D$4:$F$48,3,FALSE)="wind",VLOOKUP(G3277,'Cross-Page Data'!$I$4:$J$19,2,FALSE),IF(VLOOKUP(H3277,'Cross-Page Data'!$D$4:$F$48,3,FALSE)="hydro",VLOOKUP(G3277,'Cross-Page Data'!$I$4:$J$19,2,FALSE),VLOOKUP(H3277,'Cross-Page Data'!$D$4:$F$48,3,FALSE)))))</f>
        <v/>
      </c>
      <c r="M3277" s="120">
        <f>IF(AND($P$2=FALSE,OR(F3277="Commercial NAICS Cogen",F3277="Industrial NAICS Cogen",F3277="NAICS-22 Cogen")),FALSE,IF(AND($P$3=FALSE,OR(F3277="Commercial NAICS Cogen",F3277="Commercial NAICS Non-Cogen",F3277="Industrial NAICS Cogen", F3277="industrial NAICS non-Cogen")),FALSE, TRUE))</f>
        <v/>
      </c>
    </row>
    <row r="3278">
      <c r="A3278" s="129" t="n">
        <v>55218</v>
      </c>
      <c r="B3278" s="130" t="inlineStr">
        <is>
          <t>Hinds Energy Facility</t>
        </is>
      </c>
      <c r="C3278" s="130" t="inlineStr">
        <is>
          <t>Entergy Mississippi LLC</t>
        </is>
      </c>
      <c r="D3278" s="129" t="n">
        <v>12685</v>
      </c>
      <c r="E3278" s="130" t="inlineStr">
        <is>
          <t>MS</t>
        </is>
      </c>
      <c r="F3278" s="130" t="inlineStr">
        <is>
          <t>Electric Utility</t>
        </is>
      </c>
      <c r="G3278" s="130" t="inlineStr">
        <is>
          <t>CT</t>
        </is>
      </c>
      <c r="H3278" s="130" t="inlineStr">
        <is>
          <t>NG</t>
        </is>
      </c>
      <c r="I3278" s="130" t="inlineStr">
        <is>
          <t>NG</t>
        </is>
      </c>
      <c r="J3278" s="131" t="n">
        <v>1961759</v>
      </c>
      <c r="K3278" s="129" t="n">
        <v>2020</v>
      </c>
      <c r="L3278" s="120">
        <f>IF(VLOOKUP(H3278,'Cross-Page Data'!$D$4:$F$48,3,FALSE)="natural gas",VLOOKUP(G3278,'Cross-Page Data'!$I$4:$J$19,2,FALSE),IF(VLOOKUP(H3278,'Cross-Page Data'!$D$4:$F$48,3,FALSE)="solar",IF(G3278="PV","solar PV","solar thermal"),IF(VLOOKUP(H3278,'Cross-Page Data'!$D$4:$F$48,3,FALSE)="wind",VLOOKUP(G3278,'Cross-Page Data'!$I$4:$J$19,2,FALSE),IF(VLOOKUP(H3278,'Cross-Page Data'!$D$4:$F$48,3,FALSE)="hydro",VLOOKUP(G3278,'Cross-Page Data'!$I$4:$J$19,2,FALSE),VLOOKUP(H3278,'Cross-Page Data'!$D$4:$F$48,3,FALSE)))))</f>
        <v/>
      </c>
      <c r="M3278" s="120">
        <f>IF(AND($P$2=FALSE,OR(F3278="Commercial NAICS Cogen",F3278="Industrial NAICS Cogen",F3278="NAICS-22 Cogen")),FALSE,IF(AND($P$3=FALSE,OR(F3278="Commercial NAICS Cogen",F3278="Commercial NAICS Non-Cogen",F3278="Industrial NAICS Cogen", F3278="industrial NAICS non-Cogen")),FALSE, TRUE))</f>
        <v/>
      </c>
    </row>
    <row r="3279">
      <c r="A3279" s="129" t="n">
        <v>55218</v>
      </c>
      <c r="B3279" s="130" t="inlineStr">
        <is>
          <t>Hinds Energy Facility</t>
        </is>
      </c>
      <c r="C3279" s="130" t="inlineStr">
        <is>
          <t>Entergy Mississippi LLC</t>
        </is>
      </c>
      <c r="D3279" s="129" t="n">
        <v>12685</v>
      </c>
      <c r="E3279" s="130" t="inlineStr">
        <is>
          <t>MS</t>
        </is>
      </c>
      <c r="F3279" s="130" t="inlineStr">
        <is>
          <t>Electric Utility</t>
        </is>
      </c>
      <c r="G3279" s="130" t="inlineStr">
        <is>
          <t>GT</t>
        </is>
      </c>
      <c r="H3279" s="130" t="inlineStr">
        <is>
          <t>NG</t>
        </is>
      </c>
      <c r="I3279" s="130" t="inlineStr">
        <is>
          <t>NG</t>
        </is>
      </c>
      <c r="J3279" s="131" t="n">
        <v>6521</v>
      </c>
      <c r="K3279" s="129" t="n">
        <v>2020</v>
      </c>
      <c r="L3279" s="120">
        <f>IF(VLOOKUP(H3279,'Cross-Page Data'!$D$4:$F$48,3,FALSE)="natural gas",VLOOKUP(G3279,'Cross-Page Data'!$I$4:$J$19,2,FALSE),IF(VLOOKUP(H3279,'Cross-Page Data'!$D$4:$F$48,3,FALSE)="solar",IF(G3279="PV","solar PV","solar thermal"),IF(VLOOKUP(H3279,'Cross-Page Data'!$D$4:$F$48,3,FALSE)="wind",VLOOKUP(G3279,'Cross-Page Data'!$I$4:$J$19,2,FALSE),IF(VLOOKUP(H3279,'Cross-Page Data'!$D$4:$F$48,3,FALSE)="hydro",VLOOKUP(G3279,'Cross-Page Data'!$I$4:$J$19,2,FALSE),VLOOKUP(H3279,'Cross-Page Data'!$D$4:$F$48,3,FALSE)))))</f>
        <v/>
      </c>
      <c r="M3279" s="120">
        <f>IF(AND($P$2=FALSE,OR(F3279="Commercial NAICS Cogen",F3279="Industrial NAICS Cogen",F3279="NAICS-22 Cogen")),FALSE,IF(AND($P$3=FALSE,OR(F3279="Commercial NAICS Cogen",F3279="Commercial NAICS Non-Cogen",F3279="Industrial NAICS Cogen", F3279="industrial NAICS non-Cogen")),FALSE, TRUE))</f>
        <v/>
      </c>
    </row>
    <row r="3280">
      <c r="A3280" s="129" t="n">
        <v>55220</v>
      </c>
      <c r="B3280" s="130" t="inlineStr">
        <is>
          <t>Attala</t>
        </is>
      </c>
      <c r="C3280" s="130" t="inlineStr">
        <is>
          <t>Entergy Mississippi LLC</t>
        </is>
      </c>
      <c r="D3280" s="129" t="n">
        <v>12685</v>
      </c>
      <c r="E3280" s="130" t="inlineStr">
        <is>
          <t>MS</t>
        </is>
      </c>
      <c r="F3280" s="130" t="inlineStr">
        <is>
          <t>Electric Utility</t>
        </is>
      </c>
      <c r="G3280" s="130" t="inlineStr">
        <is>
          <t>CA</t>
        </is>
      </c>
      <c r="H3280" s="130" t="inlineStr">
        <is>
          <t>NG</t>
        </is>
      </c>
      <c r="I3280" s="130" t="inlineStr">
        <is>
          <t>NG</t>
        </is>
      </c>
      <c r="J3280" s="131" t="n">
        <v>673580</v>
      </c>
      <c r="K3280" s="129" t="n">
        <v>2020</v>
      </c>
      <c r="L3280" s="120">
        <f>IF(VLOOKUP(H3280,'Cross-Page Data'!$D$4:$F$48,3,FALSE)="natural gas",VLOOKUP(G3280,'Cross-Page Data'!$I$4:$J$19,2,FALSE),IF(VLOOKUP(H3280,'Cross-Page Data'!$D$4:$F$48,3,FALSE)="solar",IF(G3280="PV","solar PV","solar thermal"),IF(VLOOKUP(H3280,'Cross-Page Data'!$D$4:$F$48,3,FALSE)="wind",VLOOKUP(G3280,'Cross-Page Data'!$I$4:$J$19,2,FALSE),IF(VLOOKUP(H3280,'Cross-Page Data'!$D$4:$F$48,3,FALSE)="hydro",VLOOKUP(G3280,'Cross-Page Data'!$I$4:$J$19,2,FALSE),VLOOKUP(H3280,'Cross-Page Data'!$D$4:$F$48,3,FALSE)))))</f>
        <v/>
      </c>
      <c r="M3280" s="120">
        <f>IF(AND($P$2=FALSE,OR(F3280="Commercial NAICS Cogen",F3280="Industrial NAICS Cogen",F3280="NAICS-22 Cogen")),FALSE,IF(AND($P$3=FALSE,OR(F3280="Commercial NAICS Cogen",F3280="Commercial NAICS Non-Cogen",F3280="Industrial NAICS Cogen", F3280="industrial NAICS non-Cogen")),FALSE, TRUE))</f>
        <v/>
      </c>
    </row>
    <row r="3281">
      <c r="A3281" s="129" t="n">
        <v>55220</v>
      </c>
      <c r="B3281" s="130" t="inlineStr">
        <is>
          <t>Attala</t>
        </is>
      </c>
      <c r="C3281" s="130" t="inlineStr">
        <is>
          <t>Entergy Mississippi LLC</t>
        </is>
      </c>
      <c r="D3281" s="129" t="n">
        <v>12685</v>
      </c>
      <c r="E3281" s="130" t="inlineStr">
        <is>
          <t>MS</t>
        </is>
      </c>
      <c r="F3281" s="130" t="inlineStr">
        <is>
          <t>Electric Utility</t>
        </is>
      </c>
      <c r="G3281" s="130" t="inlineStr">
        <is>
          <t>CT</t>
        </is>
      </c>
      <c r="H3281" s="130" t="inlineStr">
        <is>
          <t>NG</t>
        </is>
      </c>
      <c r="I3281" s="130" t="inlineStr">
        <is>
          <t>NG</t>
        </is>
      </c>
      <c r="J3281" s="131" t="n">
        <v>1289386</v>
      </c>
      <c r="K3281" s="129" t="n">
        <v>2020</v>
      </c>
      <c r="L3281" s="120">
        <f>IF(VLOOKUP(H3281,'Cross-Page Data'!$D$4:$F$48,3,FALSE)="natural gas",VLOOKUP(G3281,'Cross-Page Data'!$I$4:$J$19,2,FALSE),IF(VLOOKUP(H3281,'Cross-Page Data'!$D$4:$F$48,3,FALSE)="solar",IF(G3281="PV","solar PV","solar thermal"),IF(VLOOKUP(H3281,'Cross-Page Data'!$D$4:$F$48,3,FALSE)="wind",VLOOKUP(G3281,'Cross-Page Data'!$I$4:$J$19,2,FALSE),IF(VLOOKUP(H3281,'Cross-Page Data'!$D$4:$F$48,3,FALSE)="hydro",VLOOKUP(G3281,'Cross-Page Data'!$I$4:$J$19,2,FALSE),VLOOKUP(H3281,'Cross-Page Data'!$D$4:$F$48,3,FALSE)))))</f>
        <v/>
      </c>
      <c r="M3281" s="120">
        <f>IF(AND($P$2=FALSE,OR(F3281="Commercial NAICS Cogen",F3281="Industrial NAICS Cogen",F3281="NAICS-22 Cogen")),FALSE,IF(AND($P$3=FALSE,OR(F3281="Commercial NAICS Cogen",F3281="Commercial NAICS Non-Cogen",F3281="Industrial NAICS Cogen", F3281="industrial NAICS non-Cogen")),FALSE, TRUE))</f>
        <v/>
      </c>
    </row>
    <row r="3282">
      <c r="A3282" s="129" t="n">
        <v>55225</v>
      </c>
      <c r="B3282" s="130" t="inlineStr">
        <is>
          <t>Oneta Energy Center</t>
        </is>
      </c>
      <c r="C3282" s="130" t="inlineStr">
        <is>
          <t>Oneta Power LLC</t>
        </is>
      </c>
      <c r="D3282" s="129" t="n">
        <v>2897</v>
      </c>
      <c r="E3282" s="130" t="inlineStr">
        <is>
          <t>OK</t>
        </is>
      </c>
      <c r="F3282" s="130" t="inlineStr">
        <is>
          <t>NAICS-22 Non-Cogen</t>
        </is>
      </c>
      <c r="G3282" s="130" t="inlineStr">
        <is>
          <t>CA</t>
        </is>
      </c>
      <c r="H3282" s="130" t="inlineStr">
        <is>
          <t>NG</t>
        </is>
      </c>
      <c r="I3282" s="130" t="inlineStr">
        <is>
          <t>NG</t>
        </is>
      </c>
      <c r="J3282" s="131" t="n">
        <v>2399878.4</v>
      </c>
      <c r="K3282" s="129" t="n">
        <v>2020</v>
      </c>
      <c r="L3282" s="120">
        <f>IF(VLOOKUP(H3282,'Cross-Page Data'!$D$4:$F$48,3,FALSE)="natural gas",VLOOKUP(G3282,'Cross-Page Data'!$I$4:$J$19,2,FALSE),IF(VLOOKUP(H3282,'Cross-Page Data'!$D$4:$F$48,3,FALSE)="solar",IF(G3282="PV","solar PV","solar thermal"),IF(VLOOKUP(H3282,'Cross-Page Data'!$D$4:$F$48,3,FALSE)="wind",VLOOKUP(G3282,'Cross-Page Data'!$I$4:$J$19,2,FALSE),IF(VLOOKUP(H3282,'Cross-Page Data'!$D$4:$F$48,3,FALSE)="hydro",VLOOKUP(G3282,'Cross-Page Data'!$I$4:$J$19,2,FALSE),VLOOKUP(H3282,'Cross-Page Data'!$D$4:$F$48,3,FALSE)))))</f>
        <v/>
      </c>
      <c r="M3282" s="120">
        <f>IF(AND($P$2=FALSE,OR(F3282="Commercial NAICS Cogen",F3282="Industrial NAICS Cogen",F3282="NAICS-22 Cogen")),FALSE,IF(AND($P$3=FALSE,OR(F3282="Commercial NAICS Cogen",F3282="Commercial NAICS Non-Cogen",F3282="Industrial NAICS Cogen", F3282="industrial NAICS non-Cogen")),FALSE, TRUE))</f>
        <v/>
      </c>
    </row>
    <row r="3283">
      <c r="A3283" s="129" t="n">
        <v>55225</v>
      </c>
      <c r="B3283" s="130" t="inlineStr">
        <is>
          <t>Oneta Energy Center</t>
        </is>
      </c>
      <c r="C3283" s="130" t="inlineStr">
        <is>
          <t>Oneta Power LLC</t>
        </is>
      </c>
      <c r="D3283" s="129" t="n">
        <v>2897</v>
      </c>
      <c r="E3283" s="130" t="inlineStr">
        <is>
          <t>OK</t>
        </is>
      </c>
      <c r="F3283" s="130" t="inlineStr">
        <is>
          <t>NAICS-22 Non-Cogen</t>
        </is>
      </c>
      <c r="G3283" s="130" t="inlineStr">
        <is>
          <t>CT</t>
        </is>
      </c>
      <c r="H3283" s="130" t="inlineStr">
        <is>
          <t>NG</t>
        </is>
      </c>
      <c r="I3283" s="130" t="inlineStr">
        <is>
          <t>NG</t>
        </is>
      </c>
      <c r="J3283" s="131" t="n">
        <v>3934881.9</v>
      </c>
      <c r="K3283" s="129" t="n">
        <v>2020</v>
      </c>
      <c r="L3283" s="120">
        <f>IF(VLOOKUP(H3283,'Cross-Page Data'!$D$4:$F$48,3,FALSE)="natural gas",VLOOKUP(G3283,'Cross-Page Data'!$I$4:$J$19,2,FALSE),IF(VLOOKUP(H3283,'Cross-Page Data'!$D$4:$F$48,3,FALSE)="solar",IF(G3283="PV","solar PV","solar thermal"),IF(VLOOKUP(H3283,'Cross-Page Data'!$D$4:$F$48,3,FALSE)="wind",VLOOKUP(G3283,'Cross-Page Data'!$I$4:$J$19,2,FALSE),IF(VLOOKUP(H3283,'Cross-Page Data'!$D$4:$F$48,3,FALSE)="hydro",VLOOKUP(G3283,'Cross-Page Data'!$I$4:$J$19,2,FALSE),VLOOKUP(H3283,'Cross-Page Data'!$D$4:$F$48,3,FALSE)))))</f>
        <v/>
      </c>
      <c r="M3283" s="120">
        <f>IF(AND($P$2=FALSE,OR(F3283="Commercial NAICS Cogen",F3283="Industrial NAICS Cogen",F3283="NAICS-22 Cogen")),FALSE,IF(AND($P$3=FALSE,OR(F3283="Commercial NAICS Cogen",F3283="Commercial NAICS Non-Cogen",F3283="Industrial NAICS Cogen", F3283="industrial NAICS non-Cogen")),FALSE, TRUE))</f>
        <v/>
      </c>
    </row>
    <row r="3284">
      <c r="A3284" s="129" t="n">
        <v>55226</v>
      </c>
      <c r="B3284" s="130" t="inlineStr">
        <is>
          <t>Freestone Energy Center</t>
        </is>
      </c>
      <c r="C3284" s="130" t="inlineStr">
        <is>
          <t>Freestone Power Generation LLC</t>
        </is>
      </c>
      <c r="D3284" s="129" t="n">
        <v>6763</v>
      </c>
      <c r="E3284" s="130" t="inlineStr">
        <is>
          <t>TX</t>
        </is>
      </c>
      <c r="F3284" s="130" t="inlineStr">
        <is>
          <t>NAICS-22 Non-Cogen</t>
        </is>
      </c>
      <c r="G3284" s="130" t="inlineStr">
        <is>
          <t>CA</t>
        </is>
      </c>
      <c r="H3284" s="130" t="inlineStr">
        <is>
          <t>NG</t>
        </is>
      </c>
      <c r="I3284" s="130" t="inlineStr">
        <is>
          <t>NG</t>
        </is>
      </c>
      <c r="J3284" s="131" t="n">
        <v>2469390</v>
      </c>
      <c r="K3284" s="129" t="n">
        <v>2020</v>
      </c>
      <c r="L3284" s="120">
        <f>IF(VLOOKUP(H3284,'Cross-Page Data'!$D$4:$F$48,3,FALSE)="natural gas",VLOOKUP(G3284,'Cross-Page Data'!$I$4:$J$19,2,FALSE),IF(VLOOKUP(H3284,'Cross-Page Data'!$D$4:$F$48,3,FALSE)="solar",IF(G3284="PV","solar PV","solar thermal"),IF(VLOOKUP(H3284,'Cross-Page Data'!$D$4:$F$48,3,FALSE)="wind",VLOOKUP(G3284,'Cross-Page Data'!$I$4:$J$19,2,FALSE),IF(VLOOKUP(H3284,'Cross-Page Data'!$D$4:$F$48,3,FALSE)="hydro",VLOOKUP(G3284,'Cross-Page Data'!$I$4:$J$19,2,FALSE),VLOOKUP(H3284,'Cross-Page Data'!$D$4:$F$48,3,FALSE)))))</f>
        <v/>
      </c>
      <c r="M3284" s="120">
        <f>IF(AND($P$2=FALSE,OR(F3284="Commercial NAICS Cogen",F3284="Industrial NAICS Cogen",F3284="NAICS-22 Cogen")),FALSE,IF(AND($P$3=FALSE,OR(F3284="Commercial NAICS Cogen",F3284="Commercial NAICS Non-Cogen",F3284="Industrial NAICS Cogen", F3284="industrial NAICS non-Cogen")),FALSE, TRUE))</f>
        <v/>
      </c>
    </row>
    <row r="3285">
      <c r="A3285" s="129" t="n">
        <v>55226</v>
      </c>
      <c r="B3285" s="130" t="inlineStr">
        <is>
          <t>Freestone Energy Center</t>
        </is>
      </c>
      <c r="C3285" s="130" t="inlineStr">
        <is>
          <t>Freestone Power Generation LLC</t>
        </is>
      </c>
      <c r="D3285" s="129" t="n">
        <v>6763</v>
      </c>
      <c r="E3285" s="130" t="inlineStr">
        <is>
          <t>TX</t>
        </is>
      </c>
      <c r="F3285" s="130" t="inlineStr">
        <is>
          <t>NAICS-22 Non-Cogen</t>
        </is>
      </c>
      <c r="G3285" s="130" t="inlineStr">
        <is>
          <t>CT</t>
        </is>
      </c>
      <c r="H3285" s="130" t="inlineStr">
        <is>
          <t>NG</t>
        </is>
      </c>
      <c r="I3285" s="130" t="inlineStr">
        <is>
          <t>NG</t>
        </is>
      </c>
      <c r="J3285" s="131" t="n">
        <v>4390522</v>
      </c>
      <c r="K3285" s="129" t="n">
        <v>2020</v>
      </c>
      <c r="L3285" s="120">
        <f>IF(VLOOKUP(H3285,'Cross-Page Data'!$D$4:$F$48,3,FALSE)="natural gas",VLOOKUP(G3285,'Cross-Page Data'!$I$4:$J$19,2,FALSE),IF(VLOOKUP(H3285,'Cross-Page Data'!$D$4:$F$48,3,FALSE)="solar",IF(G3285="PV","solar PV","solar thermal"),IF(VLOOKUP(H3285,'Cross-Page Data'!$D$4:$F$48,3,FALSE)="wind",VLOOKUP(G3285,'Cross-Page Data'!$I$4:$J$19,2,FALSE),IF(VLOOKUP(H3285,'Cross-Page Data'!$D$4:$F$48,3,FALSE)="hydro",VLOOKUP(G3285,'Cross-Page Data'!$I$4:$J$19,2,FALSE),VLOOKUP(H3285,'Cross-Page Data'!$D$4:$F$48,3,FALSE)))))</f>
        <v/>
      </c>
      <c r="M3285" s="120">
        <f>IF(AND($P$2=FALSE,OR(F3285="Commercial NAICS Cogen",F3285="Industrial NAICS Cogen",F3285="NAICS-22 Cogen")),FALSE,IF(AND($P$3=FALSE,OR(F3285="Commercial NAICS Cogen",F3285="Commercial NAICS Non-Cogen",F3285="Industrial NAICS Cogen", F3285="industrial NAICS non-Cogen")),FALSE, TRUE))</f>
        <v/>
      </c>
    </row>
    <row r="3286">
      <c r="A3286" s="129" t="n">
        <v>55229</v>
      </c>
      <c r="B3286" s="130" t="inlineStr">
        <is>
          <t>Montpelier Electric Generating Station</t>
        </is>
      </c>
      <c r="C3286" s="130" t="inlineStr">
        <is>
          <t>Kimura Power LLC</t>
        </is>
      </c>
      <c r="D3286" s="129" t="n">
        <v>61919</v>
      </c>
      <c r="E3286" s="130" t="inlineStr">
        <is>
          <t>IN</t>
        </is>
      </c>
      <c r="F3286" s="130" t="inlineStr">
        <is>
          <t>NAICS-22 Non-Cogen</t>
        </is>
      </c>
      <c r="G3286" s="130" t="inlineStr">
        <is>
          <t>GT</t>
        </is>
      </c>
      <c r="H3286" s="130" t="inlineStr">
        <is>
          <t>DFO</t>
        </is>
      </c>
      <c r="I3286" s="130" t="inlineStr">
        <is>
          <t>DFO</t>
        </is>
      </c>
      <c r="J3286" s="131" t="n">
        <v>0</v>
      </c>
      <c r="K3286" s="129" t="n">
        <v>2020</v>
      </c>
      <c r="L3286" s="120">
        <f>IF(VLOOKUP(H3286,'Cross-Page Data'!$D$4:$F$48,3,FALSE)="natural gas",VLOOKUP(G3286,'Cross-Page Data'!$I$4:$J$19,2,FALSE),IF(VLOOKUP(H3286,'Cross-Page Data'!$D$4:$F$48,3,FALSE)="solar",IF(G3286="PV","solar PV","solar thermal"),IF(VLOOKUP(H3286,'Cross-Page Data'!$D$4:$F$48,3,FALSE)="wind",VLOOKUP(G3286,'Cross-Page Data'!$I$4:$J$19,2,FALSE),IF(VLOOKUP(H3286,'Cross-Page Data'!$D$4:$F$48,3,FALSE)="hydro",VLOOKUP(G3286,'Cross-Page Data'!$I$4:$J$19,2,FALSE),VLOOKUP(H3286,'Cross-Page Data'!$D$4:$F$48,3,FALSE)))))</f>
        <v/>
      </c>
      <c r="M3286" s="120">
        <f>IF(AND($P$2=FALSE,OR(F3286="Commercial NAICS Cogen",F3286="Industrial NAICS Cogen",F3286="NAICS-22 Cogen")),FALSE,IF(AND($P$3=FALSE,OR(F3286="Commercial NAICS Cogen",F3286="Commercial NAICS Non-Cogen",F3286="Industrial NAICS Cogen", F3286="industrial NAICS non-Cogen")),FALSE, TRUE))</f>
        <v/>
      </c>
    </row>
    <row r="3287">
      <c r="A3287" s="129" t="n">
        <v>55229</v>
      </c>
      <c r="B3287" s="130" t="inlineStr">
        <is>
          <t>Montpelier Electric Generating Station</t>
        </is>
      </c>
      <c r="C3287" s="130" t="inlineStr">
        <is>
          <t>Kimura Power LLC</t>
        </is>
      </c>
      <c r="D3287" s="129" t="n">
        <v>61919</v>
      </c>
      <c r="E3287" s="130" t="inlineStr">
        <is>
          <t>IN</t>
        </is>
      </c>
      <c r="F3287" s="130" t="inlineStr">
        <is>
          <t>NAICS-22 Non-Cogen</t>
        </is>
      </c>
      <c r="G3287" s="130" t="inlineStr">
        <is>
          <t>GT</t>
        </is>
      </c>
      <c r="H3287" s="130" t="inlineStr">
        <is>
          <t>NG</t>
        </is>
      </c>
      <c r="I3287" s="130" t="inlineStr">
        <is>
          <t>NG</t>
        </is>
      </c>
      <c r="J3287" s="131" t="n">
        <v>142019.78</v>
      </c>
      <c r="K3287" s="129" t="n">
        <v>2020</v>
      </c>
      <c r="L3287" s="120">
        <f>IF(VLOOKUP(H3287,'Cross-Page Data'!$D$4:$F$48,3,FALSE)="natural gas",VLOOKUP(G3287,'Cross-Page Data'!$I$4:$J$19,2,FALSE),IF(VLOOKUP(H3287,'Cross-Page Data'!$D$4:$F$48,3,FALSE)="solar",IF(G3287="PV","solar PV","solar thermal"),IF(VLOOKUP(H3287,'Cross-Page Data'!$D$4:$F$48,3,FALSE)="wind",VLOOKUP(G3287,'Cross-Page Data'!$I$4:$J$19,2,FALSE),IF(VLOOKUP(H3287,'Cross-Page Data'!$D$4:$F$48,3,FALSE)="hydro",VLOOKUP(G3287,'Cross-Page Data'!$I$4:$J$19,2,FALSE),VLOOKUP(H3287,'Cross-Page Data'!$D$4:$F$48,3,FALSE)))))</f>
        <v/>
      </c>
      <c r="M3287" s="120">
        <f>IF(AND($P$2=FALSE,OR(F3287="Commercial NAICS Cogen",F3287="Industrial NAICS Cogen",F3287="NAICS-22 Cogen")),FALSE,IF(AND($P$3=FALSE,OR(F3287="Commercial NAICS Cogen",F3287="Commercial NAICS Non-Cogen",F3287="Industrial NAICS Cogen", F3287="industrial NAICS non-Cogen")),FALSE, TRUE))</f>
        <v/>
      </c>
    </row>
    <row r="3288">
      <c r="A3288" s="129" t="n">
        <v>55230</v>
      </c>
      <c r="B3288" s="130" t="inlineStr">
        <is>
          <t>Jack County</t>
        </is>
      </c>
      <c r="C3288" s="130" t="inlineStr">
        <is>
          <t>Brazos Electric Power Coop Inc</t>
        </is>
      </c>
      <c r="D3288" s="129" t="n">
        <v>2172</v>
      </c>
      <c r="E3288" s="130" t="inlineStr">
        <is>
          <t>TX</t>
        </is>
      </c>
      <c r="F3288" s="130" t="inlineStr">
        <is>
          <t>Electric Utility</t>
        </is>
      </c>
      <c r="G3288" s="130" t="inlineStr">
        <is>
          <t>CA</t>
        </is>
      </c>
      <c r="H3288" s="130" t="inlineStr">
        <is>
          <t>NG</t>
        </is>
      </c>
      <c r="I3288" s="130" t="inlineStr">
        <is>
          <t>NG</t>
        </is>
      </c>
      <c r="J3288" s="131" t="n">
        <v>1386539</v>
      </c>
      <c r="K3288" s="129" t="n">
        <v>2020</v>
      </c>
      <c r="L3288" s="120">
        <f>IF(VLOOKUP(H3288,'Cross-Page Data'!$D$4:$F$48,3,FALSE)="natural gas",VLOOKUP(G3288,'Cross-Page Data'!$I$4:$J$19,2,FALSE),IF(VLOOKUP(H3288,'Cross-Page Data'!$D$4:$F$48,3,FALSE)="solar",IF(G3288="PV","solar PV","solar thermal"),IF(VLOOKUP(H3288,'Cross-Page Data'!$D$4:$F$48,3,FALSE)="wind",VLOOKUP(G3288,'Cross-Page Data'!$I$4:$J$19,2,FALSE),IF(VLOOKUP(H3288,'Cross-Page Data'!$D$4:$F$48,3,FALSE)="hydro",VLOOKUP(G3288,'Cross-Page Data'!$I$4:$J$19,2,FALSE),VLOOKUP(H3288,'Cross-Page Data'!$D$4:$F$48,3,FALSE)))))</f>
        <v/>
      </c>
      <c r="M3288" s="120">
        <f>IF(AND($P$2=FALSE,OR(F3288="Commercial NAICS Cogen",F3288="Industrial NAICS Cogen",F3288="NAICS-22 Cogen")),FALSE,IF(AND($P$3=FALSE,OR(F3288="Commercial NAICS Cogen",F3288="Commercial NAICS Non-Cogen",F3288="Industrial NAICS Cogen", F3288="industrial NAICS non-Cogen")),FALSE, TRUE))</f>
        <v/>
      </c>
    </row>
    <row r="3289">
      <c r="A3289" s="129" t="n">
        <v>55230</v>
      </c>
      <c r="B3289" s="130" t="inlineStr">
        <is>
          <t>Jack County</t>
        </is>
      </c>
      <c r="C3289" s="130" t="inlineStr">
        <is>
          <t>Brazos Electric Power Coop Inc</t>
        </is>
      </c>
      <c r="D3289" s="129" t="n">
        <v>2172</v>
      </c>
      <c r="E3289" s="130" t="inlineStr">
        <is>
          <t>TX</t>
        </is>
      </c>
      <c r="F3289" s="130" t="inlineStr">
        <is>
          <t>Electric Utility</t>
        </is>
      </c>
      <c r="G3289" s="130" t="inlineStr">
        <is>
          <t>CT</t>
        </is>
      </c>
      <c r="H3289" s="130" t="inlineStr">
        <is>
          <t>NG</t>
        </is>
      </c>
      <c r="I3289" s="130" t="inlineStr">
        <is>
          <t>NG</t>
        </is>
      </c>
      <c r="J3289" s="131" t="n">
        <v>1918514</v>
      </c>
      <c r="K3289" s="129" t="n">
        <v>2020</v>
      </c>
      <c r="L3289" s="120">
        <f>IF(VLOOKUP(H3289,'Cross-Page Data'!$D$4:$F$48,3,FALSE)="natural gas",VLOOKUP(G3289,'Cross-Page Data'!$I$4:$J$19,2,FALSE),IF(VLOOKUP(H3289,'Cross-Page Data'!$D$4:$F$48,3,FALSE)="solar",IF(G3289="PV","solar PV","solar thermal"),IF(VLOOKUP(H3289,'Cross-Page Data'!$D$4:$F$48,3,FALSE)="wind",VLOOKUP(G3289,'Cross-Page Data'!$I$4:$J$19,2,FALSE),IF(VLOOKUP(H3289,'Cross-Page Data'!$D$4:$F$48,3,FALSE)="hydro",VLOOKUP(G3289,'Cross-Page Data'!$I$4:$J$19,2,FALSE),VLOOKUP(H3289,'Cross-Page Data'!$D$4:$F$48,3,FALSE)))))</f>
        <v/>
      </c>
      <c r="M3289" s="120">
        <f>IF(AND($P$2=FALSE,OR(F3289="Commercial NAICS Cogen",F3289="Industrial NAICS Cogen",F3289="NAICS-22 Cogen")),FALSE,IF(AND($P$3=FALSE,OR(F3289="Commercial NAICS Cogen",F3289="Commercial NAICS Non-Cogen",F3289="Industrial NAICS Cogen", F3289="industrial NAICS non-Cogen")),FALSE, TRUE))</f>
        <v/>
      </c>
    </row>
    <row r="3290">
      <c r="A3290" s="129" t="n">
        <v>55231</v>
      </c>
      <c r="B3290" s="130" t="inlineStr">
        <is>
          <t>Liberty Electric Power Plant</t>
        </is>
      </c>
      <c r="C3290" s="130" t="inlineStr">
        <is>
          <t>Liberty Electric Power LLC</t>
        </is>
      </c>
      <c r="D3290" s="129" t="n">
        <v>27031</v>
      </c>
      <c r="E3290" s="130" t="inlineStr">
        <is>
          <t>PA</t>
        </is>
      </c>
      <c r="F3290" s="130" t="inlineStr">
        <is>
          <t>NAICS-22 Non-Cogen</t>
        </is>
      </c>
      <c r="G3290" s="130" t="inlineStr">
        <is>
          <t>CA</t>
        </is>
      </c>
      <c r="H3290" s="130" t="inlineStr">
        <is>
          <t>NG</t>
        </is>
      </c>
      <c r="I3290" s="130" t="inlineStr">
        <is>
          <t>NG</t>
        </is>
      </c>
      <c r="J3290" s="131" t="n">
        <v>1434047</v>
      </c>
      <c r="K3290" s="129" t="n">
        <v>2020</v>
      </c>
      <c r="L3290" s="120">
        <f>IF(VLOOKUP(H3290,'Cross-Page Data'!$D$4:$F$48,3,FALSE)="natural gas",VLOOKUP(G3290,'Cross-Page Data'!$I$4:$J$19,2,FALSE),IF(VLOOKUP(H3290,'Cross-Page Data'!$D$4:$F$48,3,FALSE)="solar",IF(G3290="PV","solar PV","solar thermal"),IF(VLOOKUP(H3290,'Cross-Page Data'!$D$4:$F$48,3,FALSE)="wind",VLOOKUP(G3290,'Cross-Page Data'!$I$4:$J$19,2,FALSE),IF(VLOOKUP(H3290,'Cross-Page Data'!$D$4:$F$48,3,FALSE)="hydro",VLOOKUP(G3290,'Cross-Page Data'!$I$4:$J$19,2,FALSE),VLOOKUP(H3290,'Cross-Page Data'!$D$4:$F$48,3,FALSE)))))</f>
        <v/>
      </c>
      <c r="M3290" s="120">
        <f>IF(AND($P$2=FALSE,OR(F3290="Commercial NAICS Cogen",F3290="Industrial NAICS Cogen",F3290="NAICS-22 Cogen")),FALSE,IF(AND($P$3=FALSE,OR(F3290="Commercial NAICS Cogen",F3290="Commercial NAICS Non-Cogen",F3290="Industrial NAICS Cogen", F3290="industrial NAICS non-Cogen")),FALSE, TRUE))</f>
        <v/>
      </c>
    </row>
    <row r="3291">
      <c r="A3291" s="129" t="n">
        <v>55231</v>
      </c>
      <c r="B3291" s="130" t="inlineStr">
        <is>
          <t>Liberty Electric Power Plant</t>
        </is>
      </c>
      <c r="C3291" s="130" t="inlineStr">
        <is>
          <t>Liberty Electric Power LLC</t>
        </is>
      </c>
      <c r="D3291" s="129" t="n">
        <v>27031</v>
      </c>
      <c r="E3291" s="130" t="inlineStr">
        <is>
          <t>PA</t>
        </is>
      </c>
      <c r="F3291" s="130" t="inlineStr">
        <is>
          <t>NAICS-22 Non-Cogen</t>
        </is>
      </c>
      <c r="G3291" s="130" t="inlineStr">
        <is>
          <t>CT</t>
        </is>
      </c>
      <c r="H3291" s="130" t="inlineStr">
        <is>
          <t>NG</t>
        </is>
      </c>
      <c r="I3291" s="130" t="inlineStr">
        <is>
          <t>NG</t>
        </is>
      </c>
      <c r="J3291" s="131" t="n">
        <v>2323620</v>
      </c>
      <c r="K3291" s="129" t="n">
        <v>2020</v>
      </c>
      <c r="L3291" s="120">
        <f>IF(VLOOKUP(H3291,'Cross-Page Data'!$D$4:$F$48,3,FALSE)="natural gas",VLOOKUP(G3291,'Cross-Page Data'!$I$4:$J$19,2,FALSE),IF(VLOOKUP(H3291,'Cross-Page Data'!$D$4:$F$48,3,FALSE)="solar",IF(G3291="PV","solar PV","solar thermal"),IF(VLOOKUP(H3291,'Cross-Page Data'!$D$4:$F$48,3,FALSE)="wind",VLOOKUP(G3291,'Cross-Page Data'!$I$4:$J$19,2,FALSE),IF(VLOOKUP(H3291,'Cross-Page Data'!$D$4:$F$48,3,FALSE)="hydro",VLOOKUP(G3291,'Cross-Page Data'!$I$4:$J$19,2,FALSE),VLOOKUP(H3291,'Cross-Page Data'!$D$4:$F$48,3,FALSE)))))</f>
        <v/>
      </c>
      <c r="M3291" s="120">
        <f>IF(AND($P$2=FALSE,OR(F3291="Commercial NAICS Cogen",F3291="Industrial NAICS Cogen",F3291="NAICS-22 Cogen")),FALSE,IF(AND($P$3=FALSE,OR(F3291="Commercial NAICS Cogen",F3291="Commercial NAICS Non-Cogen",F3291="Industrial NAICS Cogen", F3291="industrial NAICS non-Cogen")),FALSE, TRUE))</f>
        <v/>
      </c>
    </row>
    <row r="3292">
      <c r="A3292" s="129" t="n">
        <v>55232</v>
      </c>
      <c r="B3292" s="130" t="inlineStr">
        <is>
          <t>Marshall Energy Facility</t>
        </is>
      </c>
      <c r="C3292" s="130" t="inlineStr">
        <is>
          <t>Tennessee Valley Authority</t>
        </is>
      </c>
      <c r="D3292" s="129" t="n">
        <v>18642</v>
      </c>
      <c r="E3292" s="130" t="inlineStr">
        <is>
          <t>KY</t>
        </is>
      </c>
      <c r="F3292" s="130" t="inlineStr">
        <is>
          <t>Electric Utility</t>
        </is>
      </c>
      <c r="G3292" s="130" t="inlineStr">
        <is>
          <t>GT</t>
        </is>
      </c>
      <c r="H3292" s="130" t="inlineStr">
        <is>
          <t>DFO</t>
        </is>
      </c>
      <c r="I3292" s="130" t="inlineStr">
        <is>
          <t>DFO</t>
        </is>
      </c>
      <c r="J3292" s="131" t="n">
        <v>2068.051</v>
      </c>
      <c r="K3292" s="129" t="n">
        <v>2020</v>
      </c>
      <c r="L3292" s="120">
        <f>IF(VLOOKUP(H3292,'Cross-Page Data'!$D$4:$F$48,3,FALSE)="natural gas",VLOOKUP(G3292,'Cross-Page Data'!$I$4:$J$19,2,FALSE),IF(VLOOKUP(H3292,'Cross-Page Data'!$D$4:$F$48,3,FALSE)="solar",IF(G3292="PV","solar PV","solar thermal"),IF(VLOOKUP(H3292,'Cross-Page Data'!$D$4:$F$48,3,FALSE)="wind",VLOOKUP(G3292,'Cross-Page Data'!$I$4:$J$19,2,FALSE),IF(VLOOKUP(H3292,'Cross-Page Data'!$D$4:$F$48,3,FALSE)="hydro",VLOOKUP(G3292,'Cross-Page Data'!$I$4:$J$19,2,FALSE),VLOOKUP(H3292,'Cross-Page Data'!$D$4:$F$48,3,FALSE)))))</f>
        <v/>
      </c>
      <c r="M3292" s="120">
        <f>IF(AND($P$2=FALSE,OR(F3292="Commercial NAICS Cogen",F3292="Industrial NAICS Cogen",F3292="NAICS-22 Cogen")),FALSE,IF(AND($P$3=FALSE,OR(F3292="Commercial NAICS Cogen",F3292="Commercial NAICS Non-Cogen",F3292="Industrial NAICS Cogen", F3292="industrial NAICS non-Cogen")),FALSE, TRUE))</f>
        <v/>
      </c>
    </row>
    <row r="3293">
      <c r="A3293" s="129" t="n">
        <v>55232</v>
      </c>
      <c r="B3293" s="130" t="inlineStr">
        <is>
          <t>Marshall Energy Facility</t>
        </is>
      </c>
      <c r="C3293" s="130" t="inlineStr">
        <is>
          <t>Tennessee Valley Authority</t>
        </is>
      </c>
      <c r="D3293" s="129" t="n">
        <v>18642</v>
      </c>
      <c r="E3293" s="130" t="inlineStr">
        <is>
          <t>KY</t>
        </is>
      </c>
      <c r="F3293" s="130" t="inlineStr">
        <is>
          <t>Electric Utility</t>
        </is>
      </c>
      <c r="G3293" s="130" t="inlineStr">
        <is>
          <t>GT</t>
        </is>
      </c>
      <c r="H3293" s="130" t="inlineStr">
        <is>
          <t>NG</t>
        </is>
      </c>
      <c r="I3293" s="130" t="inlineStr">
        <is>
          <t>NG</t>
        </is>
      </c>
      <c r="J3293" s="131" t="n">
        <v>19058.949</v>
      </c>
      <c r="K3293" s="129" t="n">
        <v>2020</v>
      </c>
      <c r="L3293" s="120">
        <f>IF(VLOOKUP(H3293,'Cross-Page Data'!$D$4:$F$48,3,FALSE)="natural gas",VLOOKUP(G3293,'Cross-Page Data'!$I$4:$J$19,2,FALSE),IF(VLOOKUP(H3293,'Cross-Page Data'!$D$4:$F$48,3,FALSE)="solar",IF(G3293="PV","solar PV","solar thermal"),IF(VLOOKUP(H3293,'Cross-Page Data'!$D$4:$F$48,3,FALSE)="wind",VLOOKUP(G3293,'Cross-Page Data'!$I$4:$J$19,2,FALSE),IF(VLOOKUP(H3293,'Cross-Page Data'!$D$4:$F$48,3,FALSE)="hydro",VLOOKUP(G3293,'Cross-Page Data'!$I$4:$J$19,2,FALSE),VLOOKUP(H3293,'Cross-Page Data'!$D$4:$F$48,3,FALSE)))))</f>
        <v/>
      </c>
      <c r="M3293" s="120">
        <f>IF(AND($P$2=FALSE,OR(F3293="Commercial NAICS Cogen",F3293="Industrial NAICS Cogen",F3293="NAICS-22 Cogen")),FALSE,IF(AND($P$3=FALSE,OR(F3293="Commercial NAICS Cogen",F3293="Commercial NAICS Non-Cogen",F3293="Industrial NAICS Cogen", F3293="industrial NAICS non-Cogen")),FALSE, TRUE))</f>
        <v/>
      </c>
    </row>
    <row r="3294">
      <c r="A3294" s="129" t="n">
        <v>55239</v>
      </c>
      <c r="B3294" s="130" t="inlineStr">
        <is>
          <t>Red Oak Power LLC</t>
        </is>
      </c>
      <c r="C3294" s="130" t="inlineStr">
        <is>
          <t>Red Oak Operating Services LLC</t>
        </is>
      </c>
      <c r="D3294" s="129" t="n">
        <v>22131</v>
      </c>
      <c r="E3294" s="130" t="inlineStr">
        <is>
          <t>NJ</t>
        </is>
      </c>
      <c r="F3294" s="130" t="inlineStr">
        <is>
          <t>NAICS-22 Non-Cogen</t>
        </is>
      </c>
      <c r="G3294" s="130" t="inlineStr">
        <is>
          <t>CA</t>
        </is>
      </c>
      <c r="H3294" s="130" t="inlineStr">
        <is>
          <t>NG</t>
        </is>
      </c>
      <c r="I3294" s="130" t="inlineStr">
        <is>
          <t>NG</t>
        </is>
      </c>
      <c r="J3294" s="131" t="n">
        <v>970226</v>
      </c>
      <c r="K3294" s="129" t="n">
        <v>2020</v>
      </c>
      <c r="L3294" s="120">
        <f>IF(VLOOKUP(H3294,'Cross-Page Data'!$D$4:$F$48,3,FALSE)="natural gas",VLOOKUP(G3294,'Cross-Page Data'!$I$4:$J$19,2,FALSE),IF(VLOOKUP(H3294,'Cross-Page Data'!$D$4:$F$48,3,FALSE)="solar",IF(G3294="PV","solar PV","solar thermal"),IF(VLOOKUP(H3294,'Cross-Page Data'!$D$4:$F$48,3,FALSE)="wind",VLOOKUP(G3294,'Cross-Page Data'!$I$4:$J$19,2,FALSE),IF(VLOOKUP(H3294,'Cross-Page Data'!$D$4:$F$48,3,FALSE)="hydro",VLOOKUP(G3294,'Cross-Page Data'!$I$4:$J$19,2,FALSE),VLOOKUP(H3294,'Cross-Page Data'!$D$4:$F$48,3,FALSE)))))</f>
        <v/>
      </c>
      <c r="M3294" s="120">
        <f>IF(AND($P$2=FALSE,OR(F3294="Commercial NAICS Cogen",F3294="Industrial NAICS Cogen",F3294="NAICS-22 Cogen")),FALSE,IF(AND($P$3=FALSE,OR(F3294="Commercial NAICS Cogen",F3294="Commercial NAICS Non-Cogen",F3294="Industrial NAICS Cogen", F3294="industrial NAICS non-Cogen")),FALSE, TRUE))</f>
        <v/>
      </c>
    </row>
    <row r="3295">
      <c r="A3295" s="129" t="n">
        <v>55239</v>
      </c>
      <c r="B3295" s="130" t="inlineStr">
        <is>
          <t>Red Oak Power LLC</t>
        </is>
      </c>
      <c r="C3295" s="130" t="inlineStr">
        <is>
          <t>Red Oak Operating Services LLC</t>
        </is>
      </c>
      <c r="D3295" s="129" t="n">
        <v>22131</v>
      </c>
      <c r="E3295" s="130" t="inlineStr">
        <is>
          <t>NJ</t>
        </is>
      </c>
      <c r="F3295" s="130" t="inlineStr">
        <is>
          <t>NAICS-22 Non-Cogen</t>
        </is>
      </c>
      <c r="G3295" s="130" t="inlineStr">
        <is>
          <t>CT</t>
        </is>
      </c>
      <c r="H3295" s="130" t="inlineStr">
        <is>
          <t>NG</t>
        </is>
      </c>
      <c r="I3295" s="130" t="inlineStr">
        <is>
          <t>NG</t>
        </is>
      </c>
      <c r="J3295" s="131" t="n">
        <v>1809276</v>
      </c>
      <c r="K3295" s="129" t="n">
        <v>2020</v>
      </c>
      <c r="L3295" s="120">
        <f>IF(VLOOKUP(H3295,'Cross-Page Data'!$D$4:$F$48,3,FALSE)="natural gas",VLOOKUP(G3295,'Cross-Page Data'!$I$4:$J$19,2,FALSE),IF(VLOOKUP(H3295,'Cross-Page Data'!$D$4:$F$48,3,FALSE)="solar",IF(G3295="PV","solar PV","solar thermal"),IF(VLOOKUP(H3295,'Cross-Page Data'!$D$4:$F$48,3,FALSE)="wind",VLOOKUP(G3295,'Cross-Page Data'!$I$4:$J$19,2,FALSE),IF(VLOOKUP(H3295,'Cross-Page Data'!$D$4:$F$48,3,FALSE)="hydro",VLOOKUP(G3295,'Cross-Page Data'!$I$4:$J$19,2,FALSE),VLOOKUP(H3295,'Cross-Page Data'!$D$4:$F$48,3,FALSE)))))</f>
        <v/>
      </c>
      <c r="M3295" s="120">
        <f>IF(AND($P$2=FALSE,OR(F3295="Commercial NAICS Cogen",F3295="Industrial NAICS Cogen",F3295="NAICS-22 Cogen")),FALSE,IF(AND($P$3=FALSE,OR(F3295="Commercial NAICS Cogen",F3295="Commercial NAICS Non-Cogen",F3295="Industrial NAICS Cogen", F3295="industrial NAICS non-Cogen")),FALSE, TRUE))</f>
        <v/>
      </c>
    </row>
    <row r="3296">
      <c r="A3296" s="129" t="n">
        <v>55241</v>
      </c>
      <c r="B3296" s="130" t="inlineStr">
        <is>
          <t>Hog Bayou Energy Center</t>
        </is>
      </c>
      <c r="C3296" s="130" t="inlineStr">
        <is>
          <t>Mobile Energy LLC</t>
        </is>
      </c>
      <c r="D3296" s="129" t="n">
        <v>12739</v>
      </c>
      <c r="E3296" s="130" t="inlineStr">
        <is>
          <t>AL</t>
        </is>
      </c>
      <c r="F3296" s="130" t="inlineStr">
        <is>
          <t>NAICS-22 Non-Cogen</t>
        </is>
      </c>
      <c r="G3296" s="130" t="inlineStr">
        <is>
          <t>CA</t>
        </is>
      </c>
      <c r="H3296" s="130" t="inlineStr">
        <is>
          <t>DFO</t>
        </is>
      </c>
      <c r="I3296" s="130" t="inlineStr">
        <is>
          <t>DFO</t>
        </is>
      </c>
      <c r="J3296" s="131" t="n">
        <v>0</v>
      </c>
      <c r="K3296" s="129" t="n">
        <v>2020</v>
      </c>
      <c r="L3296" s="120">
        <f>IF(VLOOKUP(H3296,'Cross-Page Data'!$D$4:$F$48,3,FALSE)="natural gas",VLOOKUP(G3296,'Cross-Page Data'!$I$4:$J$19,2,FALSE),IF(VLOOKUP(H3296,'Cross-Page Data'!$D$4:$F$48,3,FALSE)="solar",IF(G3296="PV","solar PV","solar thermal"),IF(VLOOKUP(H3296,'Cross-Page Data'!$D$4:$F$48,3,FALSE)="wind",VLOOKUP(G3296,'Cross-Page Data'!$I$4:$J$19,2,FALSE),IF(VLOOKUP(H3296,'Cross-Page Data'!$D$4:$F$48,3,FALSE)="hydro",VLOOKUP(G3296,'Cross-Page Data'!$I$4:$J$19,2,FALSE),VLOOKUP(H3296,'Cross-Page Data'!$D$4:$F$48,3,FALSE)))))</f>
        <v/>
      </c>
      <c r="M3296" s="120">
        <f>IF(AND($P$2=FALSE,OR(F3296="Commercial NAICS Cogen",F3296="Industrial NAICS Cogen",F3296="NAICS-22 Cogen")),FALSE,IF(AND($P$3=FALSE,OR(F3296="Commercial NAICS Cogen",F3296="Commercial NAICS Non-Cogen",F3296="Industrial NAICS Cogen", F3296="industrial NAICS non-Cogen")),FALSE, TRUE))</f>
        <v/>
      </c>
    </row>
    <row r="3297">
      <c r="A3297" s="129" t="n">
        <v>55241</v>
      </c>
      <c r="B3297" s="130" t="inlineStr">
        <is>
          <t>Hog Bayou Energy Center</t>
        </is>
      </c>
      <c r="C3297" s="130" t="inlineStr">
        <is>
          <t>Mobile Energy LLC</t>
        </is>
      </c>
      <c r="D3297" s="129" t="n">
        <v>12739</v>
      </c>
      <c r="E3297" s="130" t="inlineStr">
        <is>
          <t>AL</t>
        </is>
      </c>
      <c r="F3297" s="130" t="inlineStr">
        <is>
          <t>NAICS-22 Non-Cogen</t>
        </is>
      </c>
      <c r="G3297" s="130" t="inlineStr">
        <is>
          <t>CA</t>
        </is>
      </c>
      <c r="H3297" s="130" t="inlineStr">
        <is>
          <t>NG</t>
        </is>
      </c>
      <c r="I3297" s="130" t="inlineStr">
        <is>
          <t>NG</t>
        </is>
      </c>
      <c r="J3297" s="131" t="n">
        <v>568073</v>
      </c>
      <c r="K3297" s="129" t="n">
        <v>2020</v>
      </c>
      <c r="L3297" s="120">
        <f>IF(VLOOKUP(H3297,'Cross-Page Data'!$D$4:$F$48,3,FALSE)="natural gas",VLOOKUP(G3297,'Cross-Page Data'!$I$4:$J$19,2,FALSE),IF(VLOOKUP(H3297,'Cross-Page Data'!$D$4:$F$48,3,FALSE)="solar",IF(G3297="PV","solar PV","solar thermal"),IF(VLOOKUP(H3297,'Cross-Page Data'!$D$4:$F$48,3,FALSE)="wind",VLOOKUP(G3297,'Cross-Page Data'!$I$4:$J$19,2,FALSE),IF(VLOOKUP(H3297,'Cross-Page Data'!$D$4:$F$48,3,FALSE)="hydro",VLOOKUP(G3297,'Cross-Page Data'!$I$4:$J$19,2,FALSE),VLOOKUP(H3297,'Cross-Page Data'!$D$4:$F$48,3,FALSE)))))</f>
        <v/>
      </c>
      <c r="M3297" s="120">
        <f>IF(AND($P$2=FALSE,OR(F3297="Commercial NAICS Cogen",F3297="Industrial NAICS Cogen",F3297="NAICS-22 Cogen")),FALSE,IF(AND($P$3=FALSE,OR(F3297="Commercial NAICS Cogen",F3297="Commercial NAICS Non-Cogen",F3297="Industrial NAICS Cogen", F3297="industrial NAICS non-Cogen")),FALSE, TRUE))</f>
        <v/>
      </c>
    </row>
    <row r="3298">
      <c r="A3298" s="129" t="n">
        <v>55241</v>
      </c>
      <c r="B3298" s="130" t="inlineStr">
        <is>
          <t>Hog Bayou Energy Center</t>
        </is>
      </c>
      <c r="C3298" s="130" t="inlineStr">
        <is>
          <t>Mobile Energy LLC</t>
        </is>
      </c>
      <c r="D3298" s="129" t="n">
        <v>12739</v>
      </c>
      <c r="E3298" s="130" t="inlineStr">
        <is>
          <t>AL</t>
        </is>
      </c>
      <c r="F3298" s="130" t="inlineStr">
        <is>
          <t>NAICS-22 Non-Cogen</t>
        </is>
      </c>
      <c r="G3298" s="130" t="inlineStr">
        <is>
          <t>CT</t>
        </is>
      </c>
      <c r="H3298" s="130" t="inlineStr">
        <is>
          <t>DFO</t>
        </is>
      </c>
      <c r="I3298" s="130" t="inlineStr">
        <is>
          <t>DFO</t>
        </is>
      </c>
      <c r="J3298" s="131" t="n">
        <v>0</v>
      </c>
      <c r="K3298" s="129" t="n">
        <v>2020</v>
      </c>
      <c r="L3298" s="120">
        <f>IF(VLOOKUP(H3298,'Cross-Page Data'!$D$4:$F$48,3,FALSE)="natural gas",VLOOKUP(G3298,'Cross-Page Data'!$I$4:$J$19,2,FALSE),IF(VLOOKUP(H3298,'Cross-Page Data'!$D$4:$F$48,3,FALSE)="solar",IF(G3298="PV","solar PV","solar thermal"),IF(VLOOKUP(H3298,'Cross-Page Data'!$D$4:$F$48,3,FALSE)="wind",VLOOKUP(G3298,'Cross-Page Data'!$I$4:$J$19,2,FALSE),IF(VLOOKUP(H3298,'Cross-Page Data'!$D$4:$F$48,3,FALSE)="hydro",VLOOKUP(G3298,'Cross-Page Data'!$I$4:$J$19,2,FALSE),VLOOKUP(H3298,'Cross-Page Data'!$D$4:$F$48,3,FALSE)))))</f>
        <v/>
      </c>
      <c r="M3298" s="120">
        <f>IF(AND($P$2=FALSE,OR(F3298="Commercial NAICS Cogen",F3298="Industrial NAICS Cogen",F3298="NAICS-22 Cogen")),FALSE,IF(AND($P$3=FALSE,OR(F3298="Commercial NAICS Cogen",F3298="Commercial NAICS Non-Cogen",F3298="Industrial NAICS Cogen", F3298="industrial NAICS non-Cogen")),FALSE, TRUE))</f>
        <v/>
      </c>
    </row>
    <row r="3299">
      <c r="A3299" s="129" t="n">
        <v>55241</v>
      </c>
      <c r="B3299" s="130" t="inlineStr">
        <is>
          <t>Hog Bayou Energy Center</t>
        </is>
      </c>
      <c r="C3299" s="130" t="inlineStr">
        <is>
          <t>Mobile Energy LLC</t>
        </is>
      </c>
      <c r="D3299" s="129" t="n">
        <v>12739</v>
      </c>
      <c r="E3299" s="130" t="inlineStr">
        <is>
          <t>AL</t>
        </is>
      </c>
      <c r="F3299" s="130" t="inlineStr">
        <is>
          <t>NAICS-22 Non-Cogen</t>
        </is>
      </c>
      <c r="G3299" s="130" t="inlineStr">
        <is>
          <t>CT</t>
        </is>
      </c>
      <c r="H3299" s="130" t="inlineStr">
        <is>
          <t>NG</t>
        </is>
      </c>
      <c r="I3299" s="130" t="inlineStr">
        <is>
          <t>NG</t>
        </is>
      </c>
      <c r="J3299" s="131" t="n">
        <v>1128246</v>
      </c>
      <c r="K3299" s="129" t="n">
        <v>2020</v>
      </c>
      <c r="L3299" s="120">
        <f>IF(VLOOKUP(H3299,'Cross-Page Data'!$D$4:$F$48,3,FALSE)="natural gas",VLOOKUP(G3299,'Cross-Page Data'!$I$4:$J$19,2,FALSE),IF(VLOOKUP(H3299,'Cross-Page Data'!$D$4:$F$48,3,FALSE)="solar",IF(G3299="PV","solar PV","solar thermal"),IF(VLOOKUP(H3299,'Cross-Page Data'!$D$4:$F$48,3,FALSE)="wind",VLOOKUP(G3299,'Cross-Page Data'!$I$4:$J$19,2,FALSE),IF(VLOOKUP(H3299,'Cross-Page Data'!$D$4:$F$48,3,FALSE)="hydro",VLOOKUP(G3299,'Cross-Page Data'!$I$4:$J$19,2,FALSE),VLOOKUP(H3299,'Cross-Page Data'!$D$4:$F$48,3,FALSE)))))</f>
        <v/>
      </c>
      <c r="M3299" s="120">
        <f>IF(AND($P$2=FALSE,OR(F3299="Commercial NAICS Cogen",F3299="Industrial NAICS Cogen",F3299="NAICS-22 Cogen")),FALSE,IF(AND($P$3=FALSE,OR(F3299="Commercial NAICS Cogen",F3299="Commercial NAICS Non-Cogen",F3299="Industrial NAICS Cogen", F3299="industrial NAICS non-Cogen")),FALSE, TRUE))</f>
        <v/>
      </c>
    </row>
    <row r="3300">
      <c r="A3300" s="129" t="n">
        <v>55242</v>
      </c>
      <c r="B3300" s="130" t="inlineStr">
        <is>
          <t>Santa Rosa Energy Center</t>
        </is>
      </c>
      <c r="C3300" s="130" t="inlineStr">
        <is>
          <t>Santa Rosa Energy Center LLC</t>
        </is>
      </c>
      <c r="D3300" s="129" t="n">
        <v>54692</v>
      </c>
      <c r="E3300" s="130" t="inlineStr">
        <is>
          <t>FL</t>
        </is>
      </c>
      <c r="F3300" s="130" t="inlineStr">
        <is>
          <t>NAICS-22 Non-Cogen</t>
        </is>
      </c>
      <c r="G3300" s="130" t="inlineStr">
        <is>
          <t>CA</t>
        </is>
      </c>
      <c r="H3300" s="130" t="inlineStr">
        <is>
          <t>NG</t>
        </is>
      </c>
      <c r="I3300" s="130" t="inlineStr">
        <is>
          <t>NG</t>
        </is>
      </c>
      <c r="J3300" s="131" t="n">
        <v>492173</v>
      </c>
      <c r="K3300" s="129" t="n">
        <v>2020</v>
      </c>
      <c r="L3300" s="120">
        <f>IF(VLOOKUP(H3300,'Cross-Page Data'!$D$4:$F$48,3,FALSE)="natural gas",VLOOKUP(G3300,'Cross-Page Data'!$I$4:$J$19,2,FALSE),IF(VLOOKUP(H3300,'Cross-Page Data'!$D$4:$F$48,3,FALSE)="solar",IF(G3300="PV","solar PV","solar thermal"),IF(VLOOKUP(H3300,'Cross-Page Data'!$D$4:$F$48,3,FALSE)="wind",VLOOKUP(G3300,'Cross-Page Data'!$I$4:$J$19,2,FALSE),IF(VLOOKUP(H3300,'Cross-Page Data'!$D$4:$F$48,3,FALSE)="hydro",VLOOKUP(G3300,'Cross-Page Data'!$I$4:$J$19,2,FALSE),VLOOKUP(H3300,'Cross-Page Data'!$D$4:$F$48,3,FALSE)))))</f>
        <v/>
      </c>
      <c r="M3300" s="120">
        <f>IF(AND($P$2=FALSE,OR(F3300="Commercial NAICS Cogen",F3300="Industrial NAICS Cogen",F3300="NAICS-22 Cogen")),FALSE,IF(AND($P$3=FALSE,OR(F3300="Commercial NAICS Cogen",F3300="Commercial NAICS Non-Cogen",F3300="Industrial NAICS Cogen", F3300="industrial NAICS non-Cogen")),FALSE, TRUE))</f>
        <v/>
      </c>
    </row>
    <row r="3301">
      <c r="A3301" s="129" t="n">
        <v>55242</v>
      </c>
      <c r="B3301" s="130" t="inlineStr">
        <is>
          <t>Santa Rosa Energy Center</t>
        </is>
      </c>
      <c r="C3301" s="130" t="inlineStr">
        <is>
          <t>Santa Rosa Energy Center LLC</t>
        </is>
      </c>
      <c r="D3301" s="129" t="n">
        <v>54692</v>
      </c>
      <c r="E3301" s="130" t="inlineStr">
        <is>
          <t>FL</t>
        </is>
      </c>
      <c r="F3301" s="130" t="inlineStr">
        <is>
          <t>NAICS-22 Non-Cogen</t>
        </is>
      </c>
      <c r="G3301" s="130" t="inlineStr">
        <is>
          <t>CT</t>
        </is>
      </c>
      <c r="H3301" s="130" t="inlineStr">
        <is>
          <t>NG</t>
        </is>
      </c>
      <c r="I3301" s="130" t="inlineStr">
        <is>
          <t>NG</t>
        </is>
      </c>
      <c r="J3301" s="131" t="n">
        <v>1008430</v>
      </c>
      <c r="K3301" s="129" t="n">
        <v>2020</v>
      </c>
      <c r="L3301" s="120">
        <f>IF(VLOOKUP(H3301,'Cross-Page Data'!$D$4:$F$48,3,FALSE)="natural gas",VLOOKUP(G3301,'Cross-Page Data'!$I$4:$J$19,2,FALSE),IF(VLOOKUP(H3301,'Cross-Page Data'!$D$4:$F$48,3,FALSE)="solar",IF(G3301="PV","solar PV","solar thermal"),IF(VLOOKUP(H3301,'Cross-Page Data'!$D$4:$F$48,3,FALSE)="wind",VLOOKUP(G3301,'Cross-Page Data'!$I$4:$J$19,2,FALSE),IF(VLOOKUP(H3301,'Cross-Page Data'!$D$4:$F$48,3,FALSE)="hydro",VLOOKUP(G3301,'Cross-Page Data'!$I$4:$J$19,2,FALSE),VLOOKUP(H3301,'Cross-Page Data'!$D$4:$F$48,3,FALSE)))))</f>
        <v/>
      </c>
      <c r="M3301" s="120">
        <f>IF(AND($P$2=FALSE,OR(F3301="Commercial NAICS Cogen",F3301="Industrial NAICS Cogen",F3301="NAICS-22 Cogen")),FALSE,IF(AND($P$3=FALSE,OR(F3301="Commercial NAICS Cogen",F3301="Commercial NAICS Non-Cogen",F3301="Industrial NAICS Cogen", F3301="industrial NAICS non-Cogen")),FALSE, TRUE))</f>
        <v/>
      </c>
    </row>
    <row r="3302">
      <c r="A3302" s="129" t="n">
        <v>55259</v>
      </c>
      <c r="B3302" s="130" t="inlineStr">
        <is>
          <t>Whiting Clean Energy</t>
        </is>
      </c>
      <c r="C3302" s="130" t="inlineStr">
        <is>
          <t>BP Alternative Energy</t>
        </is>
      </c>
      <c r="D3302" s="129" t="n">
        <v>56195</v>
      </c>
      <c r="E3302" s="130" t="inlineStr">
        <is>
          <t>IN</t>
        </is>
      </c>
      <c r="F3302" s="130" t="inlineStr">
        <is>
          <t>NAICS-22 Cogen</t>
        </is>
      </c>
      <c r="G3302" s="130" t="inlineStr">
        <is>
          <t>CA</t>
        </is>
      </c>
      <c r="H3302" s="130" t="inlineStr">
        <is>
          <t>NG</t>
        </is>
      </c>
      <c r="I3302" s="130" t="inlineStr">
        <is>
          <t>NG</t>
        </is>
      </c>
      <c r="J3302" s="131" t="n">
        <v>636100</v>
      </c>
      <c r="K3302" s="129" t="n">
        <v>2020</v>
      </c>
      <c r="L3302" s="120">
        <f>IF(VLOOKUP(H3302,'Cross-Page Data'!$D$4:$F$48,3,FALSE)="natural gas",VLOOKUP(G3302,'Cross-Page Data'!$I$4:$J$19,2,FALSE),IF(VLOOKUP(H3302,'Cross-Page Data'!$D$4:$F$48,3,FALSE)="solar",IF(G3302="PV","solar PV","solar thermal"),IF(VLOOKUP(H3302,'Cross-Page Data'!$D$4:$F$48,3,FALSE)="wind",VLOOKUP(G3302,'Cross-Page Data'!$I$4:$J$19,2,FALSE),IF(VLOOKUP(H3302,'Cross-Page Data'!$D$4:$F$48,3,FALSE)="hydro",VLOOKUP(G3302,'Cross-Page Data'!$I$4:$J$19,2,FALSE),VLOOKUP(H3302,'Cross-Page Data'!$D$4:$F$48,3,FALSE)))))</f>
        <v/>
      </c>
      <c r="M3302" s="120">
        <f>IF(AND($P$2=FALSE,OR(F3302="Commercial NAICS Cogen",F3302="Industrial NAICS Cogen",F3302="NAICS-22 Cogen")),FALSE,IF(AND($P$3=FALSE,OR(F3302="Commercial NAICS Cogen",F3302="Commercial NAICS Non-Cogen",F3302="Industrial NAICS Cogen", F3302="industrial NAICS non-Cogen")),FALSE, TRUE))</f>
        <v/>
      </c>
    </row>
    <row r="3303">
      <c r="A3303" s="129" t="n">
        <v>55259</v>
      </c>
      <c r="B3303" s="130" t="inlineStr">
        <is>
          <t>Whiting Clean Energy</t>
        </is>
      </c>
      <c r="C3303" s="130" t="inlineStr">
        <is>
          <t>BP Alternative Energy</t>
        </is>
      </c>
      <c r="D3303" s="129" t="n">
        <v>56195</v>
      </c>
      <c r="E3303" s="130" t="inlineStr">
        <is>
          <t>IN</t>
        </is>
      </c>
      <c r="F3303" s="130" t="inlineStr">
        <is>
          <t>NAICS-22 Cogen</t>
        </is>
      </c>
      <c r="G3303" s="130" t="inlineStr">
        <is>
          <t>CT</t>
        </is>
      </c>
      <c r="H3303" s="130" t="inlineStr">
        <is>
          <t>NG</t>
        </is>
      </c>
      <c r="I3303" s="130" t="inlineStr">
        <is>
          <t>NG</t>
        </is>
      </c>
      <c r="J3303" s="131" t="n">
        <v>2170026</v>
      </c>
      <c r="K3303" s="129" t="n">
        <v>2020</v>
      </c>
      <c r="L3303" s="120">
        <f>IF(VLOOKUP(H3303,'Cross-Page Data'!$D$4:$F$48,3,FALSE)="natural gas",VLOOKUP(G3303,'Cross-Page Data'!$I$4:$J$19,2,FALSE),IF(VLOOKUP(H3303,'Cross-Page Data'!$D$4:$F$48,3,FALSE)="solar",IF(G3303="PV","solar PV","solar thermal"),IF(VLOOKUP(H3303,'Cross-Page Data'!$D$4:$F$48,3,FALSE)="wind",VLOOKUP(G3303,'Cross-Page Data'!$I$4:$J$19,2,FALSE),IF(VLOOKUP(H3303,'Cross-Page Data'!$D$4:$F$48,3,FALSE)="hydro",VLOOKUP(G3303,'Cross-Page Data'!$I$4:$J$19,2,FALSE),VLOOKUP(H3303,'Cross-Page Data'!$D$4:$F$48,3,FALSE)))))</f>
        <v/>
      </c>
      <c r="M3303" s="120">
        <f>IF(AND($P$2=FALSE,OR(F3303="Commercial NAICS Cogen",F3303="Industrial NAICS Cogen",F3303="NAICS-22 Cogen")),FALSE,IF(AND($P$3=FALSE,OR(F3303="Commercial NAICS Cogen",F3303="Commercial NAICS Non-Cogen",F3303="Industrial NAICS Cogen", F3303="industrial NAICS non-Cogen")),FALSE, TRUE))</f>
        <v/>
      </c>
    </row>
    <row r="3304">
      <c r="A3304" s="129" t="n">
        <v>55269</v>
      </c>
      <c r="B3304" s="130" t="inlineStr">
        <is>
          <t>TVA Southaven Combined Cycle</t>
        </is>
      </c>
      <c r="C3304" s="130" t="inlineStr">
        <is>
          <t>Tennessee Valley Authority</t>
        </is>
      </c>
      <c r="D3304" s="129" t="n">
        <v>18642</v>
      </c>
      <c r="E3304" s="130" t="inlineStr">
        <is>
          <t>MS</t>
        </is>
      </c>
      <c r="F3304" s="130" t="inlineStr">
        <is>
          <t>Electric Utility</t>
        </is>
      </c>
      <c r="G3304" s="130" t="inlineStr">
        <is>
          <t>CA</t>
        </is>
      </c>
      <c r="H3304" s="130" t="inlineStr">
        <is>
          <t>NG</t>
        </is>
      </c>
      <c r="I3304" s="130" t="inlineStr">
        <is>
          <t>NG</t>
        </is>
      </c>
      <c r="J3304" s="131" t="n">
        <v>1909271</v>
      </c>
      <c r="K3304" s="129" t="n">
        <v>2020</v>
      </c>
      <c r="L3304" s="120">
        <f>IF(VLOOKUP(H3304,'Cross-Page Data'!$D$4:$F$48,3,FALSE)="natural gas",VLOOKUP(G3304,'Cross-Page Data'!$I$4:$J$19,2,FALSE),IF(VLOOKUP(H3304,'Cross-Page Data'!$D$4:$F$48,3,FALSE)="solar",IF(G3304="PV","solar PV","solar thermal"),IF(VLOOKUP(H3304,'Cross-Page Data'!$D$4:$F$48,3,FALSE)="wind",VLOOKUP(G3304,'Cross-Page Data'!$I$4:$J$19,2,FALSE),IF(VLOOKUP(H3304,'Cross-Page Data'!$D$4:$F$48,3,FALSE)="hydro",VLOOKUP(G3304,'Cross-Page Data'!$I$4:$J$19,2,FALSE),VLOOKUP(H3304,'Cross-Page Data'!$D$4:$F$48,3,FALSE)))))</f>
        <v/>
      </c>
      <c r="M3304" s="120">
        <f>IF(AND($P$2=FALSE,OR(F3304="Commercial NAICS Cogen",F3304="Industrial NAICS Cogen",F3304="NAICS-22 Cogen")),FALSE,IF(AND($P$3=FALSE,OR(F3304="Commercial NAICS Cogen",F3304="Commercial NAICS Non-Cogen",F3304="Industrial NAICS Cogen", F3304="industrial NAICS non-Cogen")),FALSE, TRUE))</f>
        <v/>
      </c>
    </row>
    <row r="3305">
      <c r="A3305" s="129" t="n">
        <v>55269</v>
      </c>
      <c r="B3305" s="130" t="inlineStr">
        <is>
          <t>TVA Southaven Combined Cycle</t>
        </is>
      </c>
      <c r="C3305" s="130" t="inlineStr">
        <is>
          <t>Tennessee Valley Authority</t>
        </is>
      </c>
      <c r="D3305" s="129" t="n">
        <v>18642</v>
      </c>
      <c r="E3305" s="130" t="inlineStr">
        <is>
          <t>MS</t>
        </is>
      </c>
      <c r="F3305" s="130" t="inlineStr">
        <is>
          <t>Electric Utility</t>
        </is>
      </c>
      <c r="G3305" s="130" t="inlineStr">
        <is>
          <t>CT</t>
        </is>
      </c>
      <c r="H3305" s="130" t="inlineStr">
        <is>
          <t>NG</t>
        </is>
      </c>
      <c r="I3305" s="130" t="inlineStr">
        <is>
          <t>NG</t>
        </is>
      </c>
      <c r="J3305" s="131" t="n">
        <v>2800161</v>
      </c>
      <c r="K3305" s="129" t="n">
        <v>2020</v>
      </c>
      <c r="L3305" s="120">
        <f>IF(VLOOKUP(H3305,'Cross-Page Data'!$D$4:$F$48,3,FALSE)="natural gas",VLOOKUP(G3305,'Cross-Page Data'!$I$4:$J$19,2,FALSE),IF(VLOOKUP(H3305,'Cross-Page Data'!$D$4:$F$48,3,FALSE)="solar",IF(G3305="PV","solar PV","solar thermal"),IF(VLOOKUP(H3305,'Cross-Page Data'!$D$4:$F$48,3,FALSE)="wind",VLOOKUP(G3305,'Cross-Page Data'!$I$4:$J$19,2,FALSE),IF(VLOOKUP(H3305,'Cross-Page Data'!$D$4:$F$48,3,FALSE)="hydro",VLOOKUP(G3305,'Cross-Page Data'!$I$4:$J$19,2,FALSE),VLOOKUP(H3305,'Cross-Page Data'!$D$4:$F$48,3,FALSE)))))</f>
        <v/>
      </c>
      <c r="M3305" s="120">
        <f>IF(AND($P$2=FALSE,OR(F3305="Commercial NAICS Cogen",F3305="Industrial NAICS Cogen",F3305="NAICS-22 Cogen")),FALSE,IF(AND($P$3=FALSE,OR(F3305="Commercial NAICS Cogen",F3305="Commercial NAICS Non-Cogen",F3305="Industrial NAICS Cogen", F3305="industrial NAICS non-Cogen")),FALSE, TRUE))</f>
        <v/>
      </c>
    </row>
    <row r="3306">
      <c r="A3306" s="129" t="n">
        <v>55270</v>
      </c>
      <c r="B3306" s="130" t="inlineStr">
        <is>
          <t>Jackson Generating Station</t>
        </is>
      </c>
      <c r="C3306" s="130" t="inlineStr">
        <is>
          <t>Consumers Energy Co</t>
        </is>
      </c>
      <c r="D3306" s="129" t="n">
        <v>4254</v>
      </c>
      <c r="E3306" s="130" t="inlineStr">
        <is>
          <t>MI</t>
        </is>
      </c>
      <c r="F3306" s="130" t="inlineStr">
        <is>
          <t>Electric Utility</t>
        </is>
      </c>
      <c r="G3306" s="130" t="inlineStr">
        <is>
          <t>CA</t>
        </is>
      </c>
      <c r="H3306" s="130" t="inlineStr">
        <is>
          <t>NG</t>
        </is>
      </c>
      <c r="I3306" s="130" t="inlineStr">
        <is>
          <t>NG</t>
        </is>
      </c>
      <c r="J3306" s="131" t="n">
        <v>403573</v>
      </c>
      <c r="K3306" s="129" t="n">
        <v>2020</v>
      </c>
      <c r="L3306" s="120">
        <f>IF(VLOOKUP(H3306,'Cross-Page Data'!$D$4:$F$48,3,FALSE)="natural gas",VLOOKUP(G3306,'Cross-Page Data'!$I$4:$J$19,2,FALSE),IF(VLOOKUP(H3306,'Cross-Page Data'!$D$4:$F$48,3,FALSE)="solar",IF(G3306="PV","solar PV","solar thermal"),IF(VLOOKUP(H3306,'Cross-Page Data'!$D$4:$F$48,3,FALSE)="wind",VLOOKUP(G3306,'Cross-Page Data'!$I$4:$J$19,2,FALSE),IF(VLOOKUP(H3306,'Cross-Page Data'!$D$4:$F$48,3,FALSE)="hydro",VLOOKUP(G3306,'Cross-Page Data'!$I$4:$J$19,2,FALSE),VLOOKUP(H3306,'Cross-Page Data'!$D$4:$F$48,3,FALSE)))))</f>
        <v/>
      </c>
      <c r="M3306" s="120">
        <f>IF(AND($P$2=FALSE,OR(F3306="Commercial NAICS Cogen",F3306="Industrial NAICS Cogen",F3306="NAICS-22 Cogen")),FALSE,IF(AND($P$3=FALSE,OR(F3306="Commercial NAICS Cogen",F3306="Commercial NAICS Non-Cogen",F3306="Industrial NAICS Cogen", F3306="industrial NAICS non-Cogen")),FALSE, TRUE))</f>
        <v/>
      </c>
    </row>
    <row r="3307">
      <c r="A3307" s="129" t="n">
        <v>55270</v>
      </c>
      <c r="B3307" s="130" t="inlineStr">
        <is>
          <t>Jackson Generating Station</t>
        </is>
      </c>
      <c r="C3307" s="130" t="inlineStr">
        <is>
          <t>Consumers Energy Co</t>
        </is>
      </c>
      <c r="D3307" s="129" t="n">
        <v>4254</v>
      </c>
      <c r="E3307" s="130" t="inlineStr">
        <is>
          <t>MI</t>
        </is>
      </c>
      <c r="F3307" s="130" t="inlineStr">
        <is>
          <t>Electric Utility</t>
        </is>
      </c>
      <c r="G3307" s="130" t="inlineStr">
        <is>
          <t>CT</t>
        </is>
      </c>
      <c r="H3307" s="130" t="inlineStr">
        <is>
          <t>NG</t>
        </is>
      </c>
      <c r="I3307" s="130" t="inlineStr">
        <is>
          <t>NG</t>
        </is>
      </c>
      <c r="J3307" s="131" t="n">
        <v>1380278</v>
      </c>
      <c r="K3307" s="129" t="n">
        <v>2020</v>
      </c>
      <c r="L3307" s="120">
        <f>IF(VLOOKUP(H3307,'Cross-Page Data'!$D$4:$F$48,3,FALSE)="natural gas",VLOOKUP(G3307,'Cross-Page Data'!$I$4:$J$19,2,FALSE),IF(VLOOKUP(H3307,'Cross-Page Data'!$D$4:$F$48,3,FALSE)="solar",IF(G3307="PV","solar PV","solar thermal"),IF(VLOOKUP(H3307,'Cross-Page Data'!$D$4:$F$48,3,FALSE)="wind",VLOOKUP(G3307,'Cross-Page Data'!$I$4:$J$19,2,FALSE),IF(VLOOKUP(H3307,'Cross-Page Data'!$D$4:$F$48,3,FALSE)="hydro",VLOOKUP(G3307,'Cross-Page Data'!$I$4:$J$19,2,FALSE),VLOOKUP(H3307,'Cross-Page Data'!$D$4:$F$48,3,FALSE)))))</f>
        <v/>
      </c>
      <c r="M3307" s="120">
        <f>IF(AND($P$2=FALSE,OR(F3307="Commercial NAICS Cogen",F3307="Industrial NAICS Cogen",F3307="NAICS-22 Cogen")),FALSE,IF(AND($P$3=FALSE,OR(F3307="Commercial NAICS Cogen",F3307="Commercial NAICS Non-Cogen",F3307="Industrial NAICS Cogen", F3307="industrial NAICS non-Cogen")),FALSE, TRUE))</f>
        <v/>
      </c>
    </row>
    <row r="3308">
      <c r="A3308" s="129" t="n">
        <v>55271</v>
      </c>
      <c r="B3308" s="130" t="inlineStr">
        <is>
          <t>Tenaska Lindsay Hill Generating Station</t>
        </is>
      </c>
      <c r="C3308" s="130" t="inlineStr">
        <is>
          <t>Tenaska Alabama Partners LP</t>
        </is>
      </c>
      <c r="D3308" s="129" t="n">
        <v>31386</v>
      </c>
      <c r="E3308" s="130" t="inlineStr">
        <is>
          <t>AL</t>
        </is>
      </c>
      <c r="F3308" s="130" t="inlineStr">
        <is>
          <t>NAICS-22 Non-Cogen</t>
        </is>
      </c>
      <c r="G3308" s="130" t="inlineStr">
        <is>
          <t>CA</t>
        </is>
      </c>
      <c r="H3308" s="130" t="inlineStr">
        <is>
          <t>DFO</t>
        </is>
      </c>
      <c r="I3308" s="130" t="inlineStr">
        <is>
          <t>DFO</t>
        </is>
      </c>
      <c r="J3308" s="131" t="n">
        <v>0</v>
      </c>
      <c r="K3308" s="129" t="n">
        <v>2020</v>
      </c>
      <c r="L3308" s="120">
        <f>IF(VLOOKUP(H3308,'Cross-Page Data'!$D$4:$F$48,3,FALSE)="natural gas",VLOOKUP(G3308,'Cross-Page Data'!$I$4:$J$19,2,FALSE),IF(VLOOKUP(H3308,'Cross-Page Data'!$D$4:$F$48,3,FALSE)="solar",IF(G3308="PV","solar PV","solar thermal"),IF(VLOOKUP(H3308,'Cross-Page Data'!$D$4:$F$48,3,FALSE)="wind",VLOOKUP(G3308,'Cross-Page Data'!$I$4:$J$19,2,FALSE),IF(VLOOKUP(H3308,'Cross-Page Data'!$D$4:$F$48,3,FALSE)="hydro",VLOOKUP(G3308,'Cross-Page Data'!$I$4:$J$19,2,FALSE),VLOOKUP(H3308,'Cross-Page Data'!$D$4:$F$48,3,FALSE)))))</f>
        <v/>
      </c>
      <c r="M3308" s="120">
        <f>IF(AND($P$2=FALSE,OR(F3308="Commercial NAICS Cogen",F3308="Industrial NAICS Cogen",F3308="NAICS-22 Cogen")),FALSE,IF(AND($P$3=FALSE,OR(F3308="Commercial NAICS Cogen",F3308="Commercial NAICS Non-Cogen",F3308="Industrial NAICS Cogen", F3308="industrial NAICS non-Cogen")),FALSE, TRUE))</f>
        <v/>
      </c>
    </row>
    <row r="3309">
      <c r="A3309" s="129" t="n">
        <v>55271</v>
      </c>
      <c r="B3309" s="130" t="inlineStr">
        <is>
          <t>Tenaska Lindsay Hill Generating Station</t>
        </is>
      </c>
      <c r="C3309" s="130" t="inlineStr">
        <is>
          <t>Tenaska Alabama Partners LP</t>
        </is>
      </c>
      <c r="D3309" s="129" t="n">
        <v>31386</v>
      </c>
      <c r="E3309" s="130" t="inlineStr">
        <is>
          <t>AL</t>
        </is>
      </c>
      <c r="F3309" s="130" t="inlineStr">
        <is>
          <t>NAICS-22 Non-Cogen</t>
        </is>
      </c>
      <c r="G3309" s="130" t="inlineStr">
        <is>
          <t>CA</t>
        </is>
      </c>
      <c r="H3309" s="130" t="inlineStr">
        <is>
          <t>NG</t>
        </is>
      </c>
      <c r="I3309" s="130" t="inlineStr">
        <is>
          <t>NG</t>
        </is>
      </c>
      <c r="J3309" s="131" t="n">
        <v>705154</v>
      </c>
      <c r="K3309" s="129" t="n">
        <v>2020</v>
      </c>
      <c r="L3309" s="120">
        <f>IF(VLOOKUP(H3309,'Cross-Page Data'!$D$4:$F$48,3,FALSE)="natural gas",VLOOKUP(G3309,'Cross-Page Data'!$I$4:$J$19,2,FALSE),IF(VLOOKUP(H3309,'Cross-Page Data'!$D$4:$F$48,3,FALSE)="solar",IF(G3309="PV","solar PV","solar thermal"),IF(VLOOKUP(H3309,'Cross-Page Data'!$D$4:$F$48,3,FALSE)="wind",VLOOKUP(G3309,'Cross-Page Data'!$I$4:$J$19,2,FALSE),IF(VLOOKUP(H3309,'Cross-Page Data'!$D$4:$F$48,3,FALSE)="hydro",VLOOKUP(G3309,'Cross-Page Data'!$I$4:$J$19,2,FALSE),VLOOKUP(H3309,'Cross-Page Data'!$D$4:$F$48,3,FALSE)))))</f>
        <v/>
      </c>
      <c r="M3309" s="120">
        <f>IF(AND($P$2=FALSE,OR(F3309="Commercial NAICS Cogen",F3309="Industrial NAICS Cogen",F3309="NAICS-22 Cogen")),FALSE,IF(AND($P$3=FALSE,OR(F3309="Commercial NAICS Cogen",F3309="Commercial NAICS Non-Cogen",F3309="Industrial NAICS Cogen", F3309="industrial NAICS non-Cogen")),FALSE, TRUE))</f>
        <v/>
      </c>
    </row>
    <row r="3310">
      <c r="A3310" s="129" t="n">
        <v>55271</v>
      </c>
      <c r="B3310" s="130" t="inlineStr">
        <is>
          <t>Tenaska Lindsay Hill Generating Station</t>
        </is>
      </c>
      <c r="C3310" s="130" t="inlineStr">
        <is>
          <t>Tenaska Alabama Partners LP</t>
        </is>
      </c>
      <c r="D3310" s="129" t="n">
        <v>31386</v>
      </c>
      <c r="E3310" s="130" t="inlineStr">
        <is>
          <t>AL</t>
        </is>
      </c>
      <c r="F3310" s="130" t="inlineStr">
        <is>
          <t>NAICS-22 Non-Cogen</t>
        </is>
      </c>
      <c r="G3310" s="130" t="inlineStr">
        <is>
          <t>CT</t>
        </is>
      </c>
      <c r="H3310" s="130" t="inlineStr">
        <is>
          <t>DFO</t>
        </is>
      </c>
      <c r="I3310" s="130" t="inlineStr">
        <is>
          <t>DFO</t>
        </is>
      </c>
      <c r="J3310" s="131" t="n">
        <v>0</v>
      </c>
      <c r="K3310" s="129" t="n">
        <v>2020</v>
      </c>
      <c r="L3310" s="120">
        <f>IF(VLOOKUP(H3310,'Cross-Page Data'!$D$4:$F$48,3,FALSE)="natural gas",VLOOKUP(G3310,'Cross-Page Data'!$I$4:$J$19,2,FALSE),IF(VLOOKUP(H3310,'Cross-Page Data'!$D$4:$F$48,3,FALSE)="solar",IF(G3310="PV","solar PV","solar thermal"),IF(VLOOKUP(H3310,'Cross-Page Data'!$D$4:$F$48,3,FALSE)="wind",VLOOKUP(G3310,'Cross-Page Data'!$I$4:$J$19,2,FALSE),IF(VLOOKUP(H3310,'Cross-Page Data'!$D$4:$F$48,3,FALSE)="hydro",VLOOKUP(G3310,'Cross-Page Data'!$I$4:$J$19,2,FALSE),VLOOKUP(H3310,'Cross-Page Data'!$D$4:$F$48,3,FALSE)))))</f>
        <v/>
      </c>
      <c r="M3310" s="120">
        <f>IF(AND($P$2=FALSE,OR(F3310="Commercial NAICS Cogen",F3310="Industrial NAICS Cogen",F3310="NAICS-22 Cogen")),FALSE,IF(AND($P$3=FALSE,OR(F3310="Commercial NAICS Cogen",F3310="Commercial NAICS Non-Cogen",F3310="Industrial NAICS Cogen", F3310="industrial NAICS non-Cogen")),FALSE, TRUE))</f>
        <v/>
      </c>
    </row>
    <row r="3311">
      <c r="A3311" s="129" t="n">
        <v>55271</v>
      </c>
      <c r="B3311" s="130" t="inlineStr">
        <is>
          <t>Tenaska Lindsay Hill Generating Station</t>
        </is>
      </c>
      <c r="C3311" s="130" t="inlineStr">
        <is>
          <t>Tenaska Alabama Partners LP</t>
        </is>
      </c>
      <c r="D3311" s="129" t="n">
        <v>31386</v>
      </c>
      <c r="E3311" s="130" t="inlineStr">
        <is>
          <t>AL</t>
        </is>
      </c>
      <c r="F3311" s="130" t="inlineStr">
        <is>
          <t>NAICS-22 Non-Cogen</t>
        </is>
      </c>
      <c r="G3311" s="130" t="inlineStr">
        <is>
          <t>CT</t>
        </is>
      </c>
      <c r="H3311" s="130" t="inlineStr">
        <is>
          <t>NG</t>
        </is>
      </c>
      <c r="I3311" s="130" t="inlineStr">
        <is>
          <t>NG</t>
        </is>
      </c>
      <c r="J3311" s="131" t="n">
        <v>1120239</v>
      </c>
      <c r="K3311" s="129" t="n">
        <v>2020</v>
      </c>
      <c r="L3311" s="120">
        <f>IF(VLOOKUP(H3311,'Cross-Page Data'!$D$4:$F$48,3,FALSE)="natural gas",VLOOKUP(G3311,'Cross-Page Data'!$I$4:$J$19,2,FALSE),IF(VLOOKUP(H3311,'Cross-Page Data'!$D$4:$F$48,3,FALSE)="solar",IF(G3311="PV","solar PV","solar thermal"),IF(VLOOKUP(H3311,'Cross-Page Data'!$D$4:$F$48,3,FALSE)="wind",VLOOKUP(G3311,'Cross-Page Data'!$I$4:$J$19,2,FALSE),IF(VLOOKUP(H3311,'Cross-Page Data'!$D$4:$F$48,3,FALSE)="hydro",VLOOKUP(G3311,'Cross-Page Data'!$I$4:$J$19,2,FALSE),VLOOKUP(H3311,'Cross-Page Data'!$D$4:$F$48,3,FALSE)))))</f>
        <v/>
      </c>
      <c r="M3311" s="120">
        <f>IF(AND($P$2=FALSE,OR(F3311="Commercial NAICS Cogen",F3311="Industrial NAICS Cogen",F3311="NAICS-22 Cogen")),FALSE,IF(AND($P$3=FALSE,OR(F3311="Commercial NAICS Cogen",F3311="Commercial NAICS Non-Cogen",F3311="Industrial NAICS Cogen", F3311="industrial NAICS non-Cogen")),FALSE, TRUE))</f>
        <v/>
      </c>
    </row>
    <row r="3312">
      <c r="A3312" s="129" t="n">
        <v>55276</v>
      </c>
      <c r="B3312" s="130" t="inlineStr">
        <is>
          <t>Ceredo Generating Station</t>
        </is>
      </c>
      <c r="C3312" s="130" t="inlineStr">
        <is>
          <t>Appalachian Power Co</t>
        </is>
      </c>
      <c r="D3312" s="129" t="n">
        <v>733</v>
      </c>
      <c r="E3312" s="130" t="inlineStr">
        <is>
          <t>WV</t>
        </is>
      </c>
      <c r="F3312" s="130" t="inlineStr">
        <is>
          <t>Electric Utility</t>
        </is>
      </c>
      <c r="G3312" s="130" t="inlineStr">
        <is>
          <t>GT</t>
        </is>
      </c>
      <c r="H3312" s="130" t="inlineStr">
        <is>
          <t>NG</t>
        </is>
      </c>
      <c r="I3312" s="130" t="inlineStr">
        <is>
          <t>NG</t>
        </is>
      </c>
      <c r="J3312" s="131" t="n">
        <v>110348</v>
      </c>
      <c r="K3312" s="129" t="n">
        <v>2020</v>
      </c>
      <c r="L3312" s="120">
        <f>IF(VLOOKUP(H3312,'Cross-Page Data'!$D$4:$F$48,3,FALSE)="natural gas",VLOOKUP(G3312,'Cross-Page Data'!$I$4:$J$19,2,FALSE),IF(VLOOKUP(H3312,'Cross-Page Data'!$D$4:$F$48,3,FALSE)="solar",IF(G3312="PV","solar PV","solar thermal"),IF(VLOOKUP(H3312,'Cross-Page Data'!$D$4:$F$48,3,FALSE)="wind",VLOOKUP(G3312,'Cross-Page Data'!$I$4:$J$19,2,FALSE),IF(VLOOKUP(H3312,'Cross-Page Data'!$D$4:$F$48,3,FALSE)="hydro",VLOOKUP(G3312,'Cross-Page Data'!$I$4:$J$19,2,FALSE),VLOOKUP(H3312,'Cross-Page Data'!$D$4:$F$48,3,FALSE)))))</f>
        <v/>
      </c>
      <c r="M3312" s="120">
        <f>IF(AND($P$2=FALSE,OR(F3312="Commercial NAICS Cogen",F3312="Industrial NAICS Cogen",F3312="NAICS-22 Cogen")),FALSE,IF(AND($P$3=FALSE,OR(F3312="Commercial NAICS Cogen",F3312="Commercial NAICS Non-Cogen",F3312="Industrial NAICS Cogen", F3312="industrial NAICS non-Cogen")),FALSE, TRUE))</f>
        <v/>
      </c>
    </row>
    <row r="3313">
      <c r="A3313" s="129" t="n">
        <v>55279</v>
      </c>
      <c r="B3313" s="130" t="inlineStr">
        <is>
          <t>Aurora</t>
        </is>
      </c>
      <c r="C3313" s="130" t="inlineStr">
        <is>
          <t>Aurora Generation LLC</t>
        </is>
      </c>
      <c r="D3313" s="129" t="n">
        <v>60503</v>
      </c>
      <c r="E3313" s="130" t="inlineStr">
        <is>
          <t>IL</t>
        </is>
      </c>
      <c r="F3313" s="130" t="inlineStr">
        <is>
          <t>NAICS-22 Non-Cogen</t>
        </is>
      </c>
      <c r="G3313" s="130" t="inlineStr">
        <is>
          <t>GT</t>
        </is>
      </c>
      <c r="H3313" s="130" t="inlineStr">
        <is>
          <t>NG</t>
        </is>
      </c>
      <c r="I3313" s="130" t="inlineStr">
        <is>
          <t>NG</t>
        </is>
      </c>
      <c r="J3313" s="131" t="n">
        <v>768846</v>
      </c>
      <c r="K3313" s="129" t="n">
        <v>2020</v>
      </c>
      <c r="L3313" s="120">
        <f>IF(VLOOKUP(H3313,'Cross-Page Data'!$D$4:$F$48,3,FALSE)="natural gas",VLOOKUP(G3313,'Cross-Page Data'!$I$4:$J$19,2,FALSE),IF(VLOOKUP(H3313,'Cross-Page Data'!$D$4:$F$48,3,FALSE)="solar",IF(G3313="PV","solar PV","solar thermal"),IF(VLOOKUP(H3313,'Cross-Page Data'!$D$4:$F$48,3,FALSE)="wind",VLOOKUP(G3313,'Cross-Page Data'!$I$4:$J$19,2,FALSE),IF(VLOOKUP(H3313,'Cross-Page Data'!$D$4:$F$48,3,FALSE)="hydro",VLOOKUP(G3313,'Cross-Page Data'!$I$4:$J$19,2,FALSE),VLOOKUP(H3313,'Cross-Page Data'!$D$4:$F$48,3,FALSE)))))</f>
        <v/>
      </c>
      <c r="M3313" s="120">
        <f>IF(AND($P$2=FALSE,OR(F3313="Commercial NAICS Cogen",F3313="Industrial NAICS Cogen",F3313="NAICS-22 Cogen")),FALSE,IF(AND($P$3=FALSE,OR(F3313="Commercial NAICS Cogen",F3313="Commercial NAICS Non-Cogen",F3313="Industrial NAICS Cogen", F3313="industrial NAICS non-Cogen")),FALSE, TRUE))</f>
        <v/>
      </c>
    </row>
    <row r="3314">
      <c r="A3314" s="129" t="n">
        <v>55282</v>
      </c>
      <c r="B3314" s="130" t="inlineStr">
        <is>
          <t>Arlington Valley Energy Facility</t>
        </is>
      </c>
      <c r="C3314" s="130" t="inlineStr">
        <is>
          <t>Arlington Valley LLC</t>
        </is>
      </c>
      <c r="D3314" s="129" t="n">
        <v>56812</v>
      </c>
      <c r="E3314" s="130" t="inlineStr">
        <is>
          <t>AZ</t>
        </is>
      </c>
      <c r="F3314" s="130" t="inlineStr">
        <is>
          <t>NAICS-22 Non-Cogen</t>
        </is>
      </c>
      <c r="G3314" s="130" t="inlineStr">
        <is>
          <t>CA</t>
        </is>
      </c>
      <c r="H3314" s="130" t="inlineStr">
        <is>
          <t>NG</t>
        </is>
      </c>
      <c r="I3314" s="130" t="inlineStr">
        <is>
          <t>NG</t>
        </is>
      </c>
      <c r="J3314" s="131" t="n">
        <v>803608</v>
      </c>
      <c r="K3314" s="129" t="n">
        <v>2020</v>
      </c>
      <c r="L3314" s="120">
        <f>IF(VLOOKUP(H3314,'Cross-Page Data'!$D$4:$F$48,3,FALSE)="natural gas",VLOOKUP(G3314,'Cross-Page Data'!$I$4:$J$19,2,FALSE),IF(VLOOKUP(H3314,'Cross-Page Data'!$D$4:$F$48,3,FALSE)="solar",IF(G3314="PV","solar PV","solar thermal"),IF(VLOOKUP(H3314,'Cross-Page Data'!$D$4:$F$48,3,FALSE)="wind",VLOOKUP(G3314,'Cross-Page Data'!$I$4:$J$19,2,FALSE),IF(VLOOKUP(H3314,'Cross-Page Data'!$D$4:$F$48,3,FALSE)="hydro",VLOOKUP(G3314,'Cross-Page Data'!$I$4:$J$19,2,FALSE),VLOOKUP(H3314,'Cross-Page Data'!$D$4:$F$48,3,FALSE)))))</f>
        <v/>
      </c>
      <c r="M3314" s="120">
        <f>IF(AND($P$2=FALSE,OR(F3314="Commercial NAICS Cogen",F3314="Industrial NAICS Cogen",F3314="NAICS-22 Cogen")),FALSE,IF(AND($P$3=FALSE,OR(F3314="Commercial NAICS Cogen",F3314="Commercial NAICS Non-Cogen",F3314="Industrial NAICS Cogen", F3314="industrial NAICS non-Cogen")),FALSE, TRUE))</f>
        <v/>
      </c>
    </row>
    <row r="3315">
      <c r="A3315" s="129" t="n">
        <v>55282</v>
      </c>
      <c r="B3315" s="130" t="inlineStr">
        <is>
          <t>Arlington Valley Energy Facility</t>
        </is>
      </c>
      <c r="C3315" s="130" t="inlineStr">
        <is>
          <t>Arlington Valley LLC</t>
        </is>
      </c>
      <c r="D3315" s="129" t="n">
        <v>56812</v>
      </c>
      <c r="E3315" s="130" t="inlineStr">
        <is>
          <t>AZ</t>
        </is>
      </c>
      <c r="F3315" s="130" t="inlineStr">
        <is>
          <t>NAICS-22 Non-Cogen</t>
        </is>
      </c>
      <c r="G3315" s="130" t="inlineStr">
        <is>
          <t>CT</t>
        </is>
      </c>
      <c r="H3315" s="130" t="inlineStr">
        <is>
          <t>NG</t>
        </is>
      </c>
      <c r="I3315" s="130" t="inlineStr">
        <is>
          <t>NG</t>
        </is>
      </c>
      <c r="J3315" s="131" t="n">
        <v>1307775</v>
      </c>
      <c r="K3315" s="129" t="n">
        <v>2020</v>
      </c>
      <c r="L3315" s="120">
        <f>IF(VLOOKUP(H3315,'Cross-Page Data'!$D$4:$F$48,3,FALSE)="natural gas",VLOOKUP(G3315,'Cross-Page Data'!$I$4:$J$19,2,FALSE),IF(VLOOKUP(H3315,'Cross-Page Data'!$D$4:$F$48,3,FALSE)="solar",IF(G3315="PV","solar PV","solar thermal"),IF(VLOOKUP(H3315,'Cross-Page Data'!$D$4:$F$48,3,FALSE)="wind",VLOOKUP(G3315,'Cross-Page Data'!$I$4:$J$19,2,FALSE),IF(VLOOKUP(H3315,'Cross-Page Data'!$D$4:$F$48,3,FALSE)="hydro",VLOOKUP(G3315,'Cross-Page Data'!$I$4:$J$19,2,FALSE),VLOOKUP(H3315,'Cross-Page Data'!$D$4:$F$48,3,FALSE)))))</f>
        <v/>
      </c>
      <c r="M3315" s="120">
        <f>IF(AND($P$2=FALSE,OR(F3315="Commercial NAICS Cogen",F3315="Industrial NAICS Cogen",F3315="NAICS-22 Cogen")),FALSE,IF(AND($P$3=FALSE,OR(F3315="Commercial NAICS Cogen",F3315="Commercial NAICS Non-Cogen",F3315="Industrial NAICS Cogen", F3315="industrial NAICS non-Cogen")),FALSE, TRUE))</f>
        <v/>
      </c>
    </row>
    <row r="3316">
      <c r="A3316" s="129" t="n">
        <v>55283</v>
      </c>
      <c r="B3316" s="130" t="inlineStr">
        <is>
          <t>Front Range Power Plant</t>
        </is>
      </c>
      <c r="C3316" s="130" t="inlineStr">
        <is>
          <t>City of Colorado Springs - (CO)</t>
        </is>
      </c>
      <c r="D3316" s="129" t="n">
        <v>3989</v>
      </c>
      <c r="E3316" s="130" t="inlineStr">
        <is>
          <t>CO</t>
        </is>
      </c>
      <c r="F3316" s="130" t="inlineStr">
        <is>
          <t>Electric Utility</t>
        </is>
      </c>
      <c r="G3316" s="130" t="inlineStr">
        <is>
          <t>CA</t>
        </is>
      </c>
      <c r="H3316" s="130" t="inlineStr">
        <is>
          <t>NG</t>
        </is>
      </c>
      <c r="I3316" s="130" t="inlineStr">
        <is>
          <t>NG</t>
        </is>
      </c>
      <c r="J3316" s="131" t="n">
        <v>1062587</v>
      </c>
      <c r="K3316" s="129" t="n">
        <v>2020</v>
      </c>
      <c r="L3316" s="120">
        <f>IF(VLOOKUP(H3316,'Cross-Page Data'!$D$4:$F$48,3,FALSE)="natural gas",VLOOKUP(G3316,'Cross-Page Data'!$I$4:$J$19,2,FALSE),IF(VLOOKUP(H3316,'Cross-Page Data'!$D$4:$F$48,3,FALSE)="solar",IF(G3316="PV","solar PV","solar thermal"),IF(VLOOKUP(H3316,'Cross-Page Data'!$D$4:$F$48,3,FALSE)="wind",VLOOKUP(G3316,'Cross-Page Data'!$I$4:$J$19,2,FALSE),IF(VLOOKUP(H3316,'Cross-Page Data'!$D$4:$F$48,3,FALSE)="hydro",VLOOKUP(G3316,'Cross-Page Data'!$I$4:$J$19,2,FALSE),VLOOKUP(H3316,'Cross-Page Data'!$D$4:$F$48,3,FALSE)))))</f>
        <v/>
      </c>
      <c r="M3316" s="120">
        <f>IF(AND($P$2=FALSE,OR(F3316="Commercial NAICS Cogen",F3316="Industrial NAICS Cogen",F3316="NAICS-22 Cogen")),FALSE,IF(AND($P$3=FALSE,OR(F3316="Commercial NAICS Cogen",F3316="Commercial NAICS Non-Cogen",F3316="Industrial NAICS Cogen", F3316="industrial NAICS non-Cogen")),FALSE, TRUE))</f>
        <v/>
      </c>
    </row>
    <row r="3317">
      <c r="A3317" s="129" t="n">
        <v>55283</v>
      </c>
      <c r="B3317" s="130" t="inlineStr">
        <is>
          <t>Front Range Power Plant</t>
        </is>
      </c>
      <c r="C3317" s="130" t="inlineStr">
        <is>
          <t>City of Colorado Springs - (CO)</t>
        </is>
      </c>
      <c r="D3317" s="129" t="n">
        <v>3989</v>
      </c>
      <c r="E3317" s="130" t="inlineStr">
        <is>
          <t>CO</t>
        </is>
      </c>
      <c r="F3317" s="130" t="inlineStr">
        <is>
          <t>Electric Utility</t>
        </is>
      </c>
      <c r="G3317" s="130" t="inlineStr">
        <is>
          <t>CT</t>
        </is>
      </c>
      <c r="H3317" s="130" t="inlineStr">
        <is>
          <t>NG</t>
        </is>
      </c>
      <c r="I3317" s="130" t="inlineStr">
        <is>
          <t>NG</t>
        </is>
      </c>
      <c r="J3317" s="131" t="n">
        <v>1743909</v>
      </c>
      <c r="K3317" s="129" t="n">
        <v>2020</v>
      </c>
      <c r="L3317" s="120">
        <f>IF(VLOOKUP(H3317,'Cross-Page Data'!$D$4:$F$48,3,FALSE)="natural gas",VLOOKUP(G3317,'Cross-Page Data'!$I$4:$J$19,2,FALSE),IF(VLOOKUP(H3317,'Cross-Page Data'!$D$4:$F$48,3,FALSE)="solar",IF(G3317="PV","solar PV","solar thermal"),IF(VLOOKUP(H3317,'Cross-Page Data'!$D$4:$F$48,3,FALSE)="wind",VLOOKUP(G3317,'Cross-Page Data'!$I$4:$J$19,2,FALSE),IF(VLOOKUP(H3317,'Cross-Page Data'!$D$4:$F$48,3,FALSE)="hydro",VLOOKUP(G3317,'Cross-Page Data'!$I$4:$J$19,2,FALSE),VLOOKUP(H3317,'Cross-Page Data'!$D$4:$F$48,3,FALSE)))))</f>
        <v/>
      </c>
      <c r="M3317" s="120">
        <f>IF(AND($P$2=FALSE,OR(F3317="Commercial NAICS Cogen",F3317="Industrial NAICS Cogen",F3317="NAICS-22 Cogen")),FALSE,IF(AND($P$3=FALSE,OR(F3317="Commercial NAICS Cogen",F3317="Commercial NAICS Non-Cogen",F3317="Industrial NAICS Cogen", F3317="industrial NAICS non-Cogen")),FALSE, TRUE))</f>
        <v/>
      </c>
    </row>
    <row r="3318">
      <c r="A3318" s="129" t="n">
        <v>55292</v>
      </c>
      <c r="B3318" s="130" t="inlineStr">
        <is>
          <t>Decatur Energy Center</t>
        </is>
      </c>
      <c r="C3318" s="130" t="inlineStr">
        <is>
          <t>Decatur Energy Center LLC</t>
        </is>
      </c>
      <c r="D3318" s="129" t="n">
        <v>2929</v>
      </c>
      <c r="E3318" s="130" t="inlineStr">
        <is>
          <t>AL</t>
        </is>
      </c>
      <c r="F3318" s="130" t="inlineStr">
        <is>
          <t>NAICS-22 Non-Cogen</t>
        </is>
      </c>
      <c r="G3318" s="130" t="inlineStr">
        <is>
          <t>CA</t>
        </is>
      </c>
      <c r="H3318" s="130" t="inlineStr">
        <is>
          <t>NG</t>
        </is>
      </c>
      <c r="I3318" s="130" t="inlineStr">
        <is>
          <t>NG</t>
        </is>
      </c>
      <c r="J3318" s="131" t="n">
        <v>521873</v>
      </c>
      <c r="K3318" s="129" t="n">
        <v>2020</v>
      </c>
      <c r="L3318" s="120">
        <f>IF(VLOOKUP(H3318,'Cross-Page Data'!$D$4:$F$48,3,FALSE)="natural gas",VLOOKUP(G3318,'Cross-Page Data'!$I$4:$J$19,2,FALSE),IF(VLOOKUP(H3318,'Cross-Page Data'!$D$4:$F$48,3,FALSE)="solar",IF(G3318="PV","solar PV","solar thermal"),IF(VLOOKUP(H3318,'Cross-Page Data'!$D$4:$F$48,3,FALSE)="wind",VLOOKUP(G3318,'Cross-Page Data'!$I$4:$J$19,2,FALSE),IF(VLOOKUP(H3318,'Cross-Page Data'!$D$4:$F$48,3,FALSE)="hydro",VLOOKUP(G3318,'Cross-Page Data'!$I$4:$J$19,2,FALSE),VLOOKUP(H3318,'Cross-Page Data'!$D$4:$F$48,3,FALSE)))))</f>
        <v/>
      </c>
      <c r="M3318" s="120">
        <f>IF(AND($P$2=FALSE,OR(F3318="Commercial NAICS Cogen",F3318="Industrial NAICS Cogen",F3318="NAICS-22 Cogen")),FALSE,IF(AND($P$3=FALSE,OR(F3318="Commercial NAICS Cogen",F3318="Commercial NAICS Non-Cogen",F3318="Industrial NAICS Cogen", F3318="industrial NAICS non-Cogen")),FALSE, TRUE))</f>
        <v/>
      </c>
    </row>
    <row r="3319">
      <c r="A3319" s="129" t="n">
        <v>55292</v>
      </c>
      <c r="B3319" s="130" t="inlineStr">
        <is>
          <t>Decatur Energy Center</t>
        </is>
      </c>
      <c r="C3319" s="130" t="inlineStr">
        <is>
          <t>Decatur Energy Center LLC</t>
        </is>
      </c>
      <c r="D3319" s="129" t="n">
        <v>2929</v>
      </c>
      <c r="E3319" s="130" t="inlineStr">
        <is>
          <t>AL</t>
        </is>
      </c>
      <c r="F3319" s="130" t="inlineStr">
        <is>
          <t>NAICS-22 Non-Cogen</t>
        </is>
      </c>
      <c r="G3319" s="130" t="inlineStr">
        <is>
          <t>CT</t>
        </is>
      </c>
      <c r="H3319" s="130" t="inlineStr">
        <is>
          <t>NG</t>
        </is>
      </c>
      <c r="I3319" s="130" t="inlineStr">
        <is>
          <t>NG</t>
        </is>
      </c>
      <c r="J3319" s="131" t="n">
        <v>960413</v>
      </c>
      <c r="K3319" s="129" t="n">
        <v>2020</v>
      </c>
      <c r="L3319" s="120">
        <f>IF(VLOOKUP(H3319,'Cross-Page Data'!$D$4:$F$48,3,FALSE)="natural gas",VLOOKUP(G3319,'Cross-Page Data'!$I$4:$J$19,2,FALSE),IF(VLOOKUP(H3319,'Cross-Page Data'!$D$4:$F$48,3,FALSE)="solar",IF(G3319="PV","solar PV","solar thermal"),IF(VLOOKUP(H3319,'Cross-Page Data'!$D$4:$F$48,3,FALSE)="wind",VLOOKUP(G3319,'Cross-Page Data'!$I$4:$J$19,2,FALSE),IF(VLOOKUP(H3319,'Cross-Page Data'!$D$4:$F$48,3,FALSE)="hydro",VLOOKUP(G3319,'Cross-Page Data'!$I$4:$J$19,2,FALSE),VLOOKUP(H3319,'Cross-Page Data'!$D$4:$F$48,3,FALSE)))))</f>
        <v/>
      </c>
      <c r="M3319" s="120">
        <f>IF(AND($P$2=FALSE,OR(F3319="Commercial NAICS Cogen",F3319="Industrial NAICS Cogen",F3319="NAICS-22 Cogen")),FALSE,IF(AND($P$3=FALSE,OR(F3319="Commercial NAICS Cogen",F3319="Commercial NAICS Non-Cogen",F3319="Industrial NAICS Cogen", F3319="industrial NAICS non-Cogen")),FALSE, TRUE))</f>
        <v/>
      </c>
    </row>
    <row r="3320">
      <c r="A3320" s="129" t="n">
        <v>55293</v>
      </c>
      <c r="B3320" s="130" t="inlineStr">
        <is>
          <t>Morgan Energy Center</t>
        </is>
      </c>
      <c r="C3320" s="130" t="inlineStr">
        <is>
          <t>Morgan Energy Center LLC</t>
        </is>
      </c>
      <c r="D3320" s="129" t="n">
        <v>29122</v>
      </c>
      <c r="E3320" s="130" t="inlineStr">
        <is>
          <t>AL</t>
        </is>
      </c>
      <c r="F3320" s="130" t="inlineStr">
        <is>
          <t>NAICS-22 Cogen</t>
        </is>
      </c>
      <c r="G3320" s="130" t="inlineStr">
        <is>
          <t>CA</t>
        </is>
      </c>
      <c r="H3320" s="130" t="inlineStr">
        <is>
          <t>NG</t>
        </is>
      </c>
      <c r="I3320" s="130" t="inlineStr">
        <is>
          <t>NG</t>
        </is>
      </c>
      <c r="J3320" s="131" t="n">
        <v>973515</v>
      </c>
      <c r="K3320" s="129" t="n">
        <v>2020</v>
      </c>
      <c r="L3320" s="120">
        <f>IF(VLOOKUP(H3320,'Cross-Page Data'!$D$4:$F$48,3,FALSE)="natural gas",VLOOKUP(G3320,'Cross-Page Data'!$I$4:$J$19,2,FALSE),IF(VLOOKUP(H3320,'Cross-Page Data'!$D$4:$F$48,3,FALSE)="solar",IF(G3320="PV","solar PV","solar thermal"),IF(VLOOKUP(H3320,'Cross-Page Data'!$D$4:$F$48,3,FALSE)="wind",VLOOKUP(G3320,'Cross-Page Data'!$I$4:$J$19,2,FALSE),IF(VLOOKUP(H3320,'Cross-Page Data'!$D$4:$F$48,3,FALSE)="hydro",VLOOKUP(G3320,'Cross-Page Data'!$I$4:$J$19,2,FALSE),VLOOKUP(H3320,'Cross-Page Data'!$D$4:$F$48,3,FALSE)))))</f>
        <v/>
      </c>
      <c r="M3320" s="120">
        <f>IF(AND($P$2=FALSE,OR(F3320="Commercial NAICS Cogen",F3320="Industrial NAICS Cogen",F3320="NAICS-22 Cogen")),FALSE,IF(AND($P$3=FALSE,OR(F3320="Commercial NAICS Cogen",F3320="Commercial NAICS Non-Cogen",F3320="Industrial NAICS Cogen", F3320="industrial NAICS non-Cogen")),FALSE, TRUE))</f>
        <v/>
      </c>
    </row>
    <row r="3321">
      <c r="A3321" s="129" t="n">
        <v>55293</v>
      </c>
      <c r="B3321" s="130" t="inlineStr">
        <is>
          <t>Morgan Energy Center</t>
        </is>
      </c>
      <c r="C3321" s="130" t="inlineStr">
        <is>
          <t>Morgan Energy Center LLC</t>
        </is>
      </c>
      <c r="D3321" s="129" t="n">
        <v>29122</v>
      </c>
      <c r="E3321" s="130" t="inlineStr">
        <is>
          <t>AL</t>
        </is>
      </c>
      <c r="F3321" s="130" t="inlineStr">
        <is>
          <t>NAICS-22 Cogen</t>
        </is>
      </c>
      <c r="G3321" s="130" t="inlineStr">
        <is>
          <t>CT</t>
        </is>
      </c>
      <c r="H3321" s="130" t="inlineStr">
        <is>
          <t>NG</t>
        </is>
      </c>
      <c r="I3321" s="130" t="inlineStr">
        <is>
          <t>NG</t>
        </is>
      </c>
      <c r="J3321" s="131" t="n">
        <v>1874811</v>
      </c>
      <c r="K3321" s="129" t="n">
        <v>2020</v>
      </c>
      <c r="L3321" s="120">
        <f>IF(VLOOKUP(H3321,'Cross-Page Data'!$D$4:$F$48,3,FALSE)="natural gas",VLOOKUP(G3321,'Cross-Page Data'!$I$4:$J$19,2,FALSE),IF(VLOOKUP(H3321,'Cross-Page Data'!$D$4:$F$48,3,FALSE)="solar",IF(G3321="PV","solar PV","solar thermal"),IF(VLOOKUP(H3321,'Cross-Page Data'!$D$4:$F$48,3,FALSE)="wind",VLOOKUP(G3321,'Cross-Page Data'!$I$4:$J$19,2,FALSE),IF(VLOOKUP(H3321,'Cross-Page Data'!$D$4:$F$48,3,FALSE)="hydro",VLOOKUP(G3321,'Cross-Page Data'!$I$4:$J$19,2,FALSE),VLOOKUP(H3321,'Cross-Page Data'!$D$4:$F$48,3,FALSE)))))</f>
        <v/>
      </c>
      <c r="M3321" s="120">
        <f>IF(AND($P$2=FALSE,OR(F3321="Commercial NAICS Cogen",F3321="Industrial NAICS Cogen",F3321="NAICS-22 Cogen")),FALSE,IF(AND($P$3=FALSE,OR(F3321="Commercial NAICS Cogen",F3321="Commercial NAICS Non-Cogen",F3321="Industrial NAICS Cogen", F3321="industrial NAICS non-Cogen")),FALSE, TRUE))</f>
        <v/>
      </c>
    </row>
    <row r="3322">
      <c r="A3322" s="129" t="n">
        <v>55294</v>
      </c>
      <c r="B3322" s="130" t="inlineStr">
        <is>
          <t>Westbrook Energy Center Power Plant</t>
        </is>
      </c>
      <c r="C3322" s="130" t="inlineStr">
        <is>
          <t>Westbrook Energy Center</t>
        </is>
      </c>
      <c r="D3322" s="129" t="n">
        <v>2891</v>
      </c>
      <c r="E3322" s="130" t="inlineStr">
        <is>
          <t>ME</t>
        </is>
      </c>
      <c r="F3322" s="130" t="inlineStr">
        <is>
          <t>NAICS-22 Non-Cogen</t>
        </is>
      </c>
      <c r="G3322" s="130" t="inlineStr">
        <is>
          <t>CA</t>
        </is>
      </c>
      <c r="H3322" s="130" t="inlineStr">
        <is>
          <t>NG</t>
        </is>
      </c>
      <c r="I3322" s="130" t="inlineStr">
        <is>
          <t>NG</t>
        </is>
      </c>
      <c r="J3322" s="131" t="n">
        <v>358231</v>
      </c>
      <c r="K3322" s="129" t="n">
        <v>2020</v>
      </c>
      <c r="L3322" s="120">
        <f>IF(VLOOKUP(H3322,'Cross-Page Data'!$D$4:$F$48,3,FALSE)="natural gas",VLOOKUP(G3322,'Cross-Page Data'!$I$4:$J$19,2,FALSE),IF(VLOOKUP(H3322,'Cross-Page Data'!$D$4:$F$48,3,FALSE)="solar",IF(G3322="PV","solar PV","solar thermal"),IF(VLOOKUP(H3322,'Cross-Page Data'!$D$4:$F$48,3,FALSE)="wind",VLOOKUP(G3322,'Cross-Page Data'!$I$4:$J$19,2,FALSE),IF(VLOOKUP(H3322,'Cross-Page Data'!$D$4:$F$48,3,FALSE)="hydro",VLOOKUP(G3322,'Cross-Page Data'!$I$4:$J$19,2,FALSE),VLOOKUP(H3322,'Cross-Page Data'!$D$4:$F$48,3,FALSE)))))</f>
        <v/>
      </c>
      <c r="M3322" s="120">
        <f>IF(AND($P$2=FALSE,OR(F3322="Commercial NAICS Cogen",F3322="Industrial NAICS Cogen",F3322="NAICS-22 Cogen")),FALSE,IF(AND($P$3=FALSE,OR(F3322="Commercial NAICS Cogen",F3322="Commercial NAICS Non-Cogen",F3322="Industrial NAICS Cogen", F3322="industrial NAICS non-Cogen")),FALSE, TRUE))</f>
        <v/>
      </c>
    </row>
    <row r="3323">
      <c r="A3323" s="129" t="n">
        <v>55294</v>
      </c>
      <c r="B3323" s="130" t="inlineStr">
        <is>
          <t>Westbrook Energy Center Power Plant</t>
        </is>
      </c>
      <c r="C3323" s="130" t="inlineStr">
        <is>
          <t>Westbrook Energy Center</t>
        </is>
      </c>
      <c r="D3323" s="129" t="n">
        <v>2891</v>
      </c>
      <c r="E3323" s="130" t="inlineStr">
        <is>
          <t>ME</t>
        </is>
      </c>
      <c r="F3323" s="130" t="inlineStr">
        <is>
          <t>NAICS-22 Non-Cogen</t>
        </is>
      </c>
      <c r="G3323" s="130" t="inlineStr">
        <is>
          <t>CT</t>
        </is>
      </c>
      <c r="H3323" s="130" t="inlineStr">
        <is>
          <t>NG</t>
        </is>
      </c>
      <c r="I3323" s="130" t="inlineStr">
        <is>
          <t>NG</t>
        </is>
      </c>
      <c r="J3323" s="131" t="n">
        <v>652798</v>
      </c>
      <c r="K3323" s="129" t="n">
        <v>2020</v>
      </c>
      <c r="L3323" s="120">
        <f>IF(VLOOKUP(H3323,'Cross-Page Data'!$D$4:$F$48,3,FALSE)="natural gas",VLOOKUP(G3323,'Cross-Page Data'!$I$4:$J$19,2,FALSE),IF(VLOOKUP(H3323,'Cross-Page Data'!$D$4:$F$48,3,FALSE)="solar",IF(G3323="PV","solar PV","solar thermal"),IF(VLOOKUP(H3323,'Cross-Page Data'!$D$4:$F$48,3,FALSE)="wind",VLOOKUP(G3323,'Cross-Page Data'!$I$4:$J$19,2,FALSE),IF(VLOOKUP(H3323,'Cross-Page Data'!$D$4:$F$48,3,FALSE)="hydro",VLOOKUP(G3323,'Cross-Page Data'!$I$4:$J$19,2,FALSE),VLOOKUP(H3323,'Cross-Page Data'!$D$4:$F$48,3,FALSE)))))</f>
        <v/>
      </c>
      <c r="M3323" s="120">
        <f>IF(AND($P$2=FALSE,OR(F3323="Commercial NAICS Cogen",F3323="Industrial NAICS Cogen",F3323="NAICS-22 Cogen")),FALSE,IF(AND($P$3=FALSE,OR(F3323="Commercial NAICS Cogen",F3323="Commercial NAICS Non-Cogen",F3323="Industrial NAICS Cogen", F3323="industrial NAICS non-Cogen")),FALSE, TRUE))</f>
        <v/>
      </c>
    </row>
    <row r="3324">
      <c r="A3324" s="129" t="n">
        <v>55295</v>
      </c>
      <c r="B3324" s="130" t="inlineStr">
        <is>
          <t>Blythe Energy Inc</t>
        </is>
      </c>
      <c r="C3324" s="130" t="inlineStr">
        <is>
          <t>AltaGas Blythe Operations Inc</t>
        </is>
      </c>
      <c r="D3324" s="129" t="n">
        <v>58453</v>
      </c>
      <c r="E3324" s="130" t="inlineStr">
        <is>
          <t>CA</t>
        </is>
      </c>
      <c r="F3324" s="130" t="inlineStr">
        <is>
          <t>NAICS-22 Non-Cogen</t>
        </is>
      </c>
      <c r="G3324" s="130" t="inlineStr">
        <is>
          <t>CA</t>
        </is>
      </c>
      <c r="H3324" s="130" t="inlineStr">
        <is>
          <t>NG</t>
        </is>
      </c>
      <c r="I3324" s="130" t="inlineStr">
        <is>
          <t>NG</t>
        </is>
      </c>
      <c r="J3324" s="131" t="n">
        <v>656145</v>
      </c>
      <c r="K3324" s="129" t="n">
        <v>2020</v>
      </c>
      <c r="L3324" s="120">
        <f>IF(VLOOKUP(H3324,'Cross-Page Data'!$D$4:$F$48,3,FALSE)="natural gas",VLOOKUP(G3324,'Cross-Page Data'!$I$4:$J$19,2,FALSE),IF(VLOOKUP(H3324,'Cross-Page Data'!$D$4:$F$48,3,FALSE)="solar",IF(G3324="PV","solar PV","solar thermal"),IF(VLOOKUP(H3324,'Cross-Page Data'!$D$4:$F$48,3,FALSE)="wind",VLOOKUP(G3324,'Cross-Page Data'!$I$4:$J$19,2,FALSE),IF(VLOOKUP(H3324,'Cross-Page Data'!$D$4:$F$48,3,FALSE)="hydro",VLOOKUP(G3324,'Cross-Page Data'!$I$4:$J$19,2,FALSE),VLOOKUP(H3324,'Cross-Page Data'!$D$4:$F$48,3,FALSE)))))</f>
        <v/>
      </c>
      <c r="M3324" s="120">
        <f>IF(AND($P$2=FALSE,OR(F3324="Commercial NAICS Cogen",F3324="Industrial NAICS Cogen",F3324="NAICS-22 Cogen")),FALSE,IF(AND($P$3=FALSE,OR(F3324="Commercial NAICS Cogen",F3324="Commercial NAICS Non-Cogen",F3324="Industrial NAICS Cogen", F3324="industrial NAICS non-Cogen")),FALSE, TRUE))</f>
        <v/>
      </c>
    </row>
    <row r="3325">
      <c r="A3325" s="129" t="n">
        <v>55295</v>
      </c>
      <c r="B3325" s="130" t="inlineStr">
        <is>
          <t>Blythe Energy Inc</t>
        </is>
      </c>
      <c r="C3325" s="130" t="inlineStr">
        <is>
          <t>AltaGas Blythe Operations Inc</t>
        </is>
      </c>
      <c r="D3325" s="129" t="n">
        <v>58453</v>
      </c>
      <c r="E3325" s="130" t="inlineStr">
        <is>
          <t>CA</t>
        </is>
      </c>
      <c r="F3325" s="130" t="inlineStr">
        <is>
          <t>NAICS-22 Non-Cogen</t>
        </is>
      </c>
      <c r="G3325" s="130" t="inlineStr">
        <is>
          <t>CT</t>
        </is>
      </c>
      <c r="H3325" s="130" t="inlineStr">
        <is>
          <t>NG</t>
        </is>
      </c>
      <c r="I3325" s="130" t="inlineStr">
        <is>
          <t>NG</t>
        </is>
      </c>
      <c r="J3325" s="131" t="n">
        <v>1228545</v>
      </c>
      <c r="K3325" s="129" t="n">
        <v>2020</v>
      </c>
      <c r="L3325" s="120">
        <f>IF(VLOOKUP(H3325,'Cross-Page Data'!$D$4:$F$48,3,FALSE)="natural gas",VLOOKUP(G3325,'Cross-Page Data'!$I$4:$J$19,2,FALSE),IF(VLOOKUP(H3325,'Cross-Page Data'!$D$4:$F$48,3,FALSE)="solar",IF(G3325="PV","solar PV","solar thermal"),IF(VLOOKUP(H3325,'Cross-Page Data'!$D$4:$F$48,3,FALSE)="wind",VLOOKUP(G3325,'Cross-Page Data'!$I$4:$J$19,2,FALSE),IF(VLOOKUP(H3325,'Cross-Page Data'!$D$4:$F$48,3,FALSE)="hydro",VLOOKUP(G3325,'Cross-Page Data'!$I$4:$J$19,2,FALSE),VLOOKUP(H3325,'Cross-Page Data'!$D$4:$F$48,3,FALSE)))))</f>
        <v/>
      </c>
      <c r="M3325" s="120">
        <f>IF(AND($P$2=FALSE,OR(F3325="Commercial NAICS Cogen",F3325="Industrial NAICS Cogen",F3325="NAICS-22 Cogen")),FALSE,IF(AND($P$3=FALSE,OR(F3325="Commercial NAICS Cogen",F3325="Commercial NAICS Non-Cogen",F3325="Industrial NAICS Cogen", F3325="industrial NAICS non-Cogen")),FALSE, TRUE))</f>
        <v/>
      </c>
    </row>
    <row r="3326">
      <c r="A3326" s="129" t="n">
        <v>55297</v>
      </c>
      <c r="B3326" s="130" t="inlineStr">
        <is>
          <t>New Covert Generating Facility</t>
        </is>
      </c>
      <c r="C3326" s="130" t="inlineStr">
        <is>
          <t>New Covert Generating Company LLC</t>
        </is>
      </c>
      <c r="D3326" s="129" t="n">
        <v>21579</v>
      </c>
      <c r="E3326" s="130" t="inlineStr">
        <is>
          <t>MI</t>
        </is>
      </c>
      <c r="F3326" s="130" t="inlineStr">
        <is>
          <t>NAICS-22 Non-Cogen</t>
        </is>
      </c>
      <c r="G3326" s="130" t="inlineStr">
        <is>
          <t>CA</t>
        </is>
      </c>
      <c r="H3326" s="130" t="inlineStr">
        <is>
          <t>NG</t>
        </is>
      </c>
      <c r="I3326" s="130" t="inlineStr">
        <is>
          <t>NG</t>
        </is>
      </c>
      <c r="J3326" s="131" t="n">
        <v>2479925</v>
      </c>
      <c r="K3326" s="129" t="n">
        <v>2020</v>
      </c>
      <c r="L3326" s="120">
        <f>IF(VLOOKUP(H3326,'Cross-Page Data'!$D$4:$F$48,3,FALSE)="natural gas",VLOOKUP(G3326,'Cross-Page Data'!$I$4:$J$19,2,FALSE),IF(VLOOKUP(H3326,'Cross-Page Data'!$D$4:$F$48,3,FALSE)="solar",IF(G3326="PV","solar PV","solar thermal"),IF(VLOOKUP(H3326,'Cross-Page Data'!$D$4:$F$48,3,FALSE)="wind",VLOOKUP(G3326,'Cross-Page Data'!$I$4:$J$19,2,FALSE),IF(VLOOKUP(H3326,'Cross-Page Data'!$D$4:$F$48,3,FALSE)="hydro",VLOOKUP(G3326,'Cross-Page Data'!$I$4:$J$19,2,FALSE),VLOOKUP(H3326,'Cross-Page Data'!$D$4:$F$48,3,FALSE)))))</f>
        <v/>
      </c>
      <c r="M3326" s="120">
        <f>IF(AND($P$2=FALSE,OR(F3326="Commercial NAICS Cogen",F3326="Industrial NAICS Cogen",F3326="NAICS-22 Cogen")),FALSE,IF(AND($P$3=FALSE,OR(F3326="Commercial NAICS Cogen",F3326="Commercial NAICS Non-Cogen",F3326="Industrial NAICS Cogen", F3326="industrial NAICS non-Cogen")),FALSE, TRUE))</f>
        <v/>
      </c>
    </row>
    <row r="3327">
      <c r="A3327" s="129" t="n">
        <v>55297</v>
      </c>
      <c r="B3327" s="130" t="inlineStr">
        <is>
          <t>New Covert Generating Facility</t>
        </is>
      </c>
      <c r="C3327" s="130" t="inlineStr">
        <is>
          <t>New Covert Generating Company LLC</t>
        </is>
      </c>
      <c r="D3327" s="129" t="n">
        <v>21579</v>
      </c>
      <c r="E3327" s="130" t="inlineStr">
        <is>
          <t>MI</t>
        </is>
      </c>
      <c r="F3327" s="130" t="inlineStr">
        <is>
          <t>NAICS-22 Non-Cogen</t>
        </is>
      </c>
      <c r="G3327" s="130" t="inlineStr">
        <is>
          <t>CT</t>
        </is>
      </c>
      <c r="H3327" s="130" t="inlineStr">
        <is>
          <t>NG</t>
        </is>
      </c>
      <c r="I3327" s="130" t="inlineStr">
        <is>
          <t>NG</t>
        </is>
      </c>
      <c r="J3327" s="131" t="n">
        <v>4720816</v>
      </c>
      <c r="K3327" s="129" t="n">
        <v>2020</v>
      </c>
      <c r="L3327" s="120">
        <f>IF(VLOOKUP(H3327,'Cross-Page Data'!$D$4:$F$48,3,FALSE)="natural gas",VLOOKUP(G3327,'Cross-Page Data'!$I$4:$J$19,2,FALSE),IF(VLOOKUP(H3327,'Cross-Page Data'!$D$4:$F$48,3,FALSE)="solar",IF(G3327="PV","solar PV","solar thermal"),IF(VLOOKUP(H3327,'Cross-Page Data'!$D$4:$F$48,3,FALSE)="wind",VLOOKUP(G3327,'Cross-Page Data'!$I$4:$J$19,2,FALSE),IF(VLOOKUP(H3327,'Cross-Page Data'!$D$4:$F$48,3,FALSE)="hydro",VLOOKUP(G3327,'Cross-Page Data'!$I$4:$J$19,2,FALSE),VLOOKUP(H3327,'Cross-Page Data'!$D$4:$F$48,3,FALSE)))))</f>
        <v/>
      </c>
      <c r="M3327" s="120">
        <f>IF(AND($P$2=FALSE,OR(F3327="Commercial NAICS Cogen",F3327="Industrial NAICS Cogen",F3327="NAICS-22 Cogen")),FALSE,IF(AND($P$3=FALSE,OR(F3327="Commercial NAICS Cogen",F3327="Commercial NAICS Non-Cogen",F3327="Industrial NAICS Cogen", F3327="industrial NAICS non-Cogen")),FALSE, TRUE))</f>
        <v/>
      </c>
    </row>
    <row r="3328">
      <c r="A3328" s="129" t="n">
        <v>55298</v>
      </c>
      <c r="B3328" s="130" t="inlineStr">
        <is>
          <t>Fairless Energy Center</t>
        </is>
      </c>
      <c r="C3328" s="130" t="inlineStr">
        <is>
          <t>Edgewater Generation, LLC</t>
        </is>
      </c>
      <c r="D3328" s="129" t="n">
        <v>61786</v>
      </c>
      <c r="E3328" s="130" t="inlineStr">
        <is>
          <t>PA</t>
        </is>
      </c>
      <c r="F3328" s="130" t="inlineStr">
        <is>
          <t>NAICS-22 Non-Cogen</t>
        </is>
      </c>
      <c r="G3328" s="130" t="inlineStr">
        <is>
          <t>CA</t>
        </is>
      </c>
      <c r="H3328" s="130" t="inlineStr">
        <is>
          <t>NG</t>
        </is>
      </c>
      <c r="I3328" s="130" t="inlineStr">
        <is>
          <t>NG</t>
        </is>
      </c>
      <c r="J3328" s="131" t="n">
        <v>2773285</v>
      </c>
      <c r="K3328" s="129" t="n">
        <v>2020</v>
      </c>
      <c r="L3328" s="120">
        <f>IF(VLOOKUP(H3328,'Cross-Page Data'!$D$4:$F$48,3,FALSE)="natural gas",VLOOKUP(G3328,'Cross-Page Data'!$I$4:$J$19,2,FALSE),IF(VLOOKUP(H3328,'Cross-Page Data'!$D$4:$F$48,3,FALSE)="solar",IF(G3328="PV","solar PV","solar thermal"),IF(VLOOKUP(H3328,'Cross-Page Data'!$D$4:$F$48,3,FALSE)="wind",VLOOKUP(G3328,'Cross-Page Data'!$I$4:$J$19,2,FALSE),IF(VLOOKUP(H3328,'Cross-Page Data'!$D$4:$F$48,3,FALSE)="hydro",VLOOKUP(G3328,'Cross-Page Data'!$I$4:$J$19,2,FALSE),VLOOKUP(H3328,'Cross-Page Data'!$D$4:$F$48,3,FALSE)))))</f>
        <v/>
      </c>
      <c r="M3328" s="120">
        <f>IF(AND($P$2=FALSE,OR(F3328="Commercial NAICS Cogen",F3328="Industrial NAICS Cogen",F3328="NAICS-22 Cogen")),FALSE,IF(AND($P$3=FALSE,OR(F3328="Commercial NAICS Cogen",F3328="Commercial NAICS Non-Cogen",F3328="Industrial NAICS Cogen", F3328="industrial NAICS non-Cogen")),FALSE, TRUE))</f>
        <v/>
      </c>
    </row>
    <row r="3329">
      <c r="A3329" s="129" t="n">
        <v>55298</v>
      </c>
      <c r="B3329" s="130" t="inlineStr">
        <is>
          <t>Fairless Energy Center</t>
        </is>
      </c>
      <c r="C3329" s="130" t="inlineStr">
        <is>
          <t>Edgewater Generation, LLC</t>
        </is>
      </c>
      <c r="D3329" s="129" t="n">
        <v>61786</v>
      </c>
      <c r="E3329" s="130" t="inlineStr">
        <is>
          <t>PA</t>
        </is>
      </c>
      <c r="F3329" s="130" t="inlineStr">
        <is>
          <t>NAICS-22 Non-Cogen</t>
        </is>
      </c>
      <c r="G3329" s="130" t="inlineStr">
        <is>
          <t>CT</t>
        </is>
      </c>
      <c r="H3329" s="130" t="inlineStr">
        <is>
          <t>NG</t>
        </is>
      </c>
      <c r="I3329" s="130" t="inlineStr">
        <is>
          <t>NG</t>
        </is>
      </c>
      <c r="J3329" s="131" t="n">
        <v>5074692</v>
      </c>
      <c r="K3329" s="129" t="n">
        <v>2020</v>
      </c>
      <c r="L3329" s="120">
        <f>IF(VLOOKUP(H3329,'Cross-Page Data'!$D$4:$F$48,3,FALSE)="natural gas",VLOOKUP(G3329,'Cross-Page Data'!$I$4:$J$19,2,FALSE),IF(VLOOKUP(H3329,'Cross-Page Data'!$D$4:$F$48,3,FALSE)="solar",IF(G3329="PV","solar PV","solar thermal"),IF(VLOOKUP(H3329,'Cross-Page Data'!$D$4:$F$48,3,FALSE)="wind",VLOOKUP(G3329,'Cross-Page Data'!$I$4:$J$19,2,FALSE),IF(VLOOKUP(H3329,'Cross-Page Data'!$D$4:$F$48,3,FALSE)="hydro",VLOOKUP(G3329,'Cross-Page Data'!$I$4:$J$19,2,FALSE),VLOOKUP(H3329,'Cross-Page Data'!$D$4:$F$48,3,FALSE)))))</f>
        <v/>
      </c>
      <c r="M3329" s="120">
        <f>IF(AND($P$2=FALSE,OR(F3329="Commercial NAICS Cogen",F3329="Industrial NAICS Cogen",F3329="NAICS-22 Cogen")),FALSE,IF(AND($P$3=FALSE,OR(F3329="Commercial NAICS Cogen",F3329="Commercial NAICS Non-Cogen",F3329="Industrial NAICS Cogen", F3329="industrial NAICS non-Cogen")),FALSE, TRUE))</f>
        <v/>
      </c>
    </row>
    <row r="3330">
      <c r="A3330" s="129" t="n">
        <v>55299</v>
      </c>
      <c r="B3330" s="130" t="inlineStr">
        <is>
          <t>Channel Energy Center LLC</t>
        </is>
      </c>
      <c r="C3330" s="130" t="inlineStr">
        <is>
          <t>Channel Energy Center LLC</t>
        </is>
      </c>
      <c r="D3330" s="129" t="n">
        <v>3370</v>
      </c>
      <c r="E3330" s="130" t="inlineStr">
        <is>
          <t>TX</t>
        </is>
      </c>
      <c r="F3330" s="130" t="inlineStr">
        <is>
          <t>NAICS-22 Cogen</t>
        </is>
      </c>
      <c r="G3330" s="130" t="inlineStr">
        <is>
          <t>CA</t>
        </is>
      </c>
      <c r="H3330" s="130" t="inlineStr">
        <is>
          <t>NG</t>
        </is>
      </c>
      <c r="I3330" s="130" t="inlineStr">
        <is>
          <t>NG</t>
        </is>
      </c>
      <c r="J3330" s="131" t="n">
        <v>830791.84</v>
      </c>
      <c r="K3330" s="129" t="n">
        <v>2020</v>
      </c>
      <c r="L3330" s="120">
        <f>IF(VLOOKUP(H3330,'Cross-Page Data'!$D$4:$F$48,3,FALSE)="natural gas",VLOOKUP(G3330,'Cross-Page Data'!$I$4:$J$19,2,FALSE),IF(VLOOKUP(H3330,'Cross-Page Data'!$D$4:$F$48,3,FALSE)="solar",IF(G3330="PV","solar PV","solar thermal"),IF(VLOOKUP(H3330,'Cross-Page Data'!$D$4:$F$48,3,FALSE)="wind",VLOOKUP(G3330,'Cross-Page Data'!$I$4:$J$19,2,FALSE),IF(VLOOKUP(H3330,'Cross-Page Data'!$D$4:$F$48,3,FALSE)="hydro",VLOOKUP(G3330,'Cross-Page Data'!$I$4:$J$19,2,FALSE),VLOOKUP(H3330,'Cross-Page Data'!$D$4:$F$48,3,FALSE)))))</f>
        <v/>
      </c>
      <c r="M3330" s="120">
        <f>IF(AND($P$2=FALSE,OR(F3330="Commercial NAICS Cogen",F3330="Industrial NAICS Cogen",F3330="NAICS-22 Cogen")),FALSE,IF(AND($P$3=FALSE,OR(F3330="Commercial NAICS Cogen",F3330="Commercial NAICS Non-Cogen",F3330="Industrial NAICS Cogen", F3330="industrial NAICS non-Cogen")),FALSE, TRUE))</f>
        <v/>
      </c>
    </row>
    <row r="3331">
      <c r="A3331" s="129" t="n">
        <v>55299</v>
      </c>
      <c r="B3331" s="130" t="inlineStr">
        <is>
          <t>Channel Energy Center LLC</t>
        </is>
      </c>
      <c r="C3331" s="130" t="inlineStr">
        <is>
          <t>Channel Energy Center LLC</t>
        </is>
      </c>
      <c r="D3331" s="129" t="n">
        <v>3370</v>
      </c>
      <c r="E3331" s="130" t="inlineStr">
        <is>
          <t>TX</t>
        </is>
      </c>
      <c r="F3331" s="130" t="inlineStr">
        <is>
          <t>NAICS-22 Cogen</t>
        </is>
      </c>
      <c r="G3331" s="130" t="inlineStr">
        <is>
          <t>CA</t>
        </is>
      </c>
      <c r="H3331" s="130" t="inlineStr">
        <is>
          <t>OG</t>
        </is>
      </c>
      <c r="I3331" s="130" t="inlineStr">
        <is>
          <t>OOG</t>
        </is>
      </c>
      <c r="J3331" s="131" t="n">
        <v>94915.162</v>
      </c>
      <c r="K3331" s="129" t="n">
        <v>2020</v>
      </c>
      <c r="L3331" s="120">
        <f>IF(VLOOKUP(H3331,'Cross-Page Data'!$D$4:$F$48,3,FALSE)="natural gas",VLOOKUP(G3331,'Cross-Page Data'!$I$4:$J$19,2,FALSE),IF(VLOOKUP(H3331,'Cross-Page Data'!$D$4:$F$48,3,FALSE)="solar",IF(G3331="PV","solar PV","solar thermal"),IF(VLOOKUP(H3331,'Cross-Page Data'!$D$4:$F$48,3,FALSE)="wind",VLOOKUP(G3331,'Cross-Page Data'!$I$4:$J$19,2,FALSE),IF(VLOOKUP(H3331,'Cross-Page Data'!$D$4:$F$48,3,FALSE)="hydro",VLOOKUP(G3331,'Cross-Page Data'!$I$4:$J$19,2,FALSE),VLOOKUP(H3331,'Cross-Page Data'!$D$4:$F$48,3,FALSE)))))</f>
        <v/>
      </c>
      <c r="M3331" s="120">
        <f>IF(AND($P$2=FALSE,OR(F3331="Commercial NAICS Cogen",F3331="Industrial NAICS Cogen",F3331="NAICS-22 Cogen")),FALSE,IF(AND($P$3=FALSE,OR(F3331="Commercial NAICS Cogen",F3331="Commercial NAICS Non-Cogen",F3331="Industrial NAICS Cogen", F3331="industrial NAICS non-Cogen")),FALSE, TRUE))</f>
        <v/>
      </c>
    </row>
    <row r="3332">
      <c r="A3332" s="129" t="n">
        <v>55299</v>
      </c>
      <c r="B3332" s="130" t="inlineStr">
        <is>
          <t>Channel Energy Center LLC</t>
        </is>
      </c>
      <c r="C3332" s="130" t="inlineStr">
        <is>
          <t>Channel Energy Center LLC</t>
        </is>
      </c>
      <c r="D3332" s="129" t="n">
        <v>3370</v>
      </c>
      <c r="E3332" s="130" t="inlineStr">
        <is>
          <t>TX</t>
        </is>
      </c>
      <c r="F3332" s="130" t="inlineStr">
        <is>
          <t>NAICS-22 Cogen</t>
        </is>
      </c>
      <c r="G3332" s="130" t="inlineStr">
        <is>
          <t>CT</t>
        </is>
      </c>
      <c r="H3332" s="130" t="inlineStr">
        <is>
          <t>NG</t>
        </is>
      </c>
      <c r="I3332" s="130" t="inlineStr">
        <is>
          <t>NG</t>
        </is>
      </c>
      <c r="J3332" s="131" t="n">
        <v>3283289.9</v>
      </c>
      <c r="K3332" s="129" t="n">
        <v>2020</v>
      </c>
      <c r="L3332" s="120">
        <f>IF(VLOOKUP(H3332,'Cross-Page Data'!$D$4:$F$48,3,FALSE)="natural gas",VLOOKUP(G3332,'Cross-Page Data'!$I$4:$J$19,2,FALSE),IF(VLOOKUP(H3332,'Cross-Page Data'!$D$4:$F$48,3,FALSE)="solar",IF(G3332="PV","solar PV","solar thermal"),IF(VLOOKUP(H3332,'Cross-Page Data'!$D$4:$F$48,3,FALSE)="wind",VLOOKUP(G3332,'Cross-Page Data'!$I$4:$J$19,2,FALSE),IF(VLOOKUP(H3332,'Cross-Page Data'!$D$4:$F$48,3,FALSE)="hydro",VLOOKUP(G3332,'Cross-Page Data'!$I$4:$J$19,2,FALSE),VLOOKUP(H3332,'Cross-Page Data'!$D$4:$F$48,3,FALSE)))))</f>
        <v/>
      </c>
      <c r="M3332" s="120">
        <f>IF(AND($P$2=FALSE,OR(F3332="Commercial NAICS Cogen",F3332="Industrial NAICS Cogen",F3332="NAICS-22 Cogen")),FALSE,IF(AND($P$3=FALSE,OR(F3332="Commercial NAICS Cogen",F3332="Commercial NAICS Non-Cogen",F3332="Industrial NAICS Cogen", F3332="industrial NAICS non-Cogen")),FALSE, TRUE))</f>
        <v/>
      </c>
    </row>
    <row r="3333">
      <c r="A3333" s="129" t="n">
        <v>55299</v>
      </c>
      <c r="B3333" s="130" t="inlineStr">
        <is>
          <t>Channel Energy Center LLC</t>
        </is>
      </c>
      <c r="C3333" s="130" t="inlineStr">
        <is>
          <t>Channel Energy Center LLC</t>
        </is>
      </c>
      <c r="D3333" s="129" t="n">
        <v>3370</v>
      </c>
      <c r="E3333" s="130" t="inlineStr">
        <is>
          <t>TX</t>
        </is>
      </c>
      <c r="F3333" s="130" t="inlineStr">
        <is>
          <t>NAICS-22 Cogen</t>
        </is>
      </c>
      <c r="G3333" s="130" t="inlineStr">
        <is>
          <t>CT</t>
        </is>
      </c>
      <c r="H3333" s="130" t="inlineStr">
        <is>
          <t>OG</t>
        </is>
      </c>
      <c r="I3333" s="130" t="inlineStr">
        <is>
          <t>OOG</t>
        </is>
      </c>
      <c r="J3333" s="131" t="n">
        <v>376581.14</v>
      </c>
      <c r="K3333" s="129" t="n">
        <v>2020</v>
      </c>
      <c r="L3333" s="120">
        <f>IF(VLOOKUP(H3333,'Cross-Page Data'!$D$4:$F$48,3,FALSE)="natural gas",VLOOKUP(G3333,'Cross-Page Data'!$I$4:$J$19,2,FALSE),IF(VLOOKUP(H3333,'Cross-Page Data'!$D$4:$F$48,3,FALSE)="solar",IF(G3333="PV","solar PV","solar thermal"),IF(VLOOKUP(H3333,'Cross-Page Data'!$D$4:$F$48,3,FALSE)="wind",VLOOKUP(G3333,'Cross-Page Data'!$I$4:$J$19,2,FALSE),IF(VLOOKUP(H3333,'Cross-Page Data'!$D$4:$F$48,3,FALSE)="hydro",VLOOKUP(G3333,'Cross-Page Data'!$I$4:$J$19,2,FALSE),VLOOKUP(H3333,'Cross-Page Data'!$D$4:$F$48,3,FALSE)))))</f>
        <v/>
      </c>
      <c r="M3333" s="120">
        <f>IF(AND($P$2=FALSE,OR(F3333="Commercial NAICS Cogen",F3333="Industrial NAICS Cogen",F3333="NAICS-22 Cogen")),FALSE,IF(AND($P$3=FALSE,OR(F3333="Commercial NAICS Cogen",F3333="Commercial NAICS Non-Cogen",F3333="Industrial NAICS Cogen", F3333="industrial NAICS non-Cogen")),FALSE, TRUE))</f>
        <v/>
      </c>
    </row>
    <row r="3334">
      <c r="A3334" s="129" t="n">
        <v>55306</v>
      </c>
      <c r="B3334" s="130" t="inlineStr">
        <is>
          <t>Gila River Power Block 4</t>
        </is>
      </c>
      <c r="C3334" s="130" t="inlineStr">
        <is>
          <t>Salt River Project</t>
        </is>
      </c>
      <c r="D3334" s="129" t="n">
        <v>16572</v>
      </c>
      <c r="E3334" s="130" t="inlineStr">
        <is>
          <t>AZ</t>
        </is>
      </c>
      <c r="F3334" s="130" t="inlineStr">
        <is>
          <t>Electric Utility</t>
        </is>
      </c>
      <c r="G3334" s="130" t="inlineStr">
        <is>
          <t>CA</t>
        </is>
      </c>
      <c r="H3334" s="130" t="inlineStr">
        <is>
          <t>NG</t>
        </is>
      </c>
      <c r="I3334" s="130" t="inlineStr">
        <is>
          <t>NG</t>
        </is>
      </c>
      <c r="J3334" s="131" t="n">
        <v>1015288</v>
      </c>
      <c r="K3334" s="129" t="n">
        <v>2020</v>
      </c>
      <c r="L3334" s="120">
        <f>IF(VLOOKUP(H3334,'Cross-Page Data'!$D$4:$F$48,3,FALSE)="natural gas",VLOOKUP(G3334,'Cross-Page Data'!$I$4:$J$19,2,FALSE),IF(VLOOKUP(H3334,'Cross-Page Data'!$D$4:$F$48,3,FALSE)="solar",IF(G3334="PV","solar PV","solar thermal"),IF(VLOOKUP(H3334,'Cross-Page Data'!$D$4:$F$48,3,FALSE)="wind",VLOOKUP(G3334,'Cross-Page Data'!$I$4:$J$19,2,FALSE),IF(VLOOKUP(H3334,'Cross-Page Data'!$D$4:$F$48,3,FALSE)="hydro",VLOOKUP(G3334,'Cross-Page Data'!$I$4:$J$19,2,FALSE),VLOOKUP(H3334,'Cross-Page Data'!$D$4:$F$48,3,FALSE)))))</f>
        <v/>
      </c>
      <c r="M3334" s="120">
        <f>IF(AND($P$2=FALSE,OR(F3334="Commercial NAICS Cogen",F3334="Industrial NAICS Cogen",F3334="NAICS-22 Cogen")),FALSE,IF(AND($P$3=FALSE,OR(F3334="Commercial NAICS Cogen",F3334="Commercial NAICS Non-Cogen",F3334="Industrial NAICS Cogen", F3334="industrial NAICS non-Cogen")),FALSE, TRUE))</f>
        <v/>
      </c>
    </row>
    <row r="3335">
      <c r="A3335" s="129" t="n">
        <v>55306</v>
      </c>
      <c r="B3335" s="130" t="inlineStr">
        <is>
          <t>Gila River Power Block 4</t>
        </is>
      </c>
      <c r="C3335" s="130" t="inlineStr">
        <is>
          <t>Salt River Project</t>
        </is>
      </c>
      <c r="D3335" s="129" t="n">
        <v>16572</v>
      </c>
      <c r="E3335" s="130" t="inlineStr">
        <is>
          <t>AZ</t>
        </is>
      </c>
      <c r="F3335" s="130" t="inlineStr">
        <is>
          <t>Electric Utility</t>
        </is>
      </c>
      <c r="G3335" s="130" t="inlineStr">
        <is>
          <t>CT</t>
        </is>
      </c>
      <c r="H3335" s="130" t="inlineStr">
        <is>
          <t>NG</t>
        </is>
      </c>
      <c r="I3335" s="130" t="inlineStr">
        <is>
          <t>NG</t>
        </is>
      </c>
      <c r="J3335" s="131" t="n">
        <v>1471330</v>
      </c>
      <c r="K3335" s="129" t="n">
        <v>2020</v>
      </c>
      <c r="L3335" s="120">
        <f>IF(VLOOKUP(H3335,'Cross-Page Data'!$D$4:$F$48,3,FALSE)="natural gas",VLOOKUP(G3335,'Cross-Page Data'!$I$4:$J$19,2,FALSE),IF(VLOOKUP(H3335,'Cross-Page Data'!$D$4:$F$48,3,FALSE)="solar",IF(G3335="PV","solar PV","solar thermal"),IF(VLOOKUP(H3335,'Cross-Page Data'!$D$4:$F$48,3,FALSE)="wind",VLOOKUP(G3335,'Cross-Page Data'!$I$4:$J$19,2,FALSE),IF(VLOOKUP(H3335,'Cross-Page Data'!$D$4:$F$48,3,FALSE)="hydro",VLOOKUP(G3335,'Cross-Page Data'!$I$4:$J$19,2,FALSE),VLOOKUP(H3335,'Cross-Page Data'!$D$4:$F$48,3,FALSE)))))</f>
        <v/>
      </c>
      <c r="M3335" s="120">
        <f>IF(AND($P$2=FALSE,OR(F3335="Commercial NAICS Cogen",F3335="Industrial NAICS Cogen",F3335="NAICS-22 Cogen")),FALSE,IF(AND($P$3=FALSE,OR(F3335="Commercial NAICS Cogen",F3335="Commercial NAICS Non-Cogen",F3335="Industrial NAICS Cogen", F3335="industrial NAICS non-Cogen")),FALSE, TRUE))</f>
        <v/>
      </c>
    </row>
    <row r="3336">
      <c r="A3336" s="129" t="n">
        <v>55308</v>
      </c>
      <c r="B3336" s="130" t="inlineStr">
        <is>
          <t>Calvert City</t>
        </is>
      </c>
      <c r="C3336" s="130" t="inlineStr">
        <is>
          <t>DTE Calvert City LLC</t>
        </is>
      </c>
      <c r="D3336" s="129" t="n">
        <v>57295</v>
      </c>
      <c r="E3336" s="130" t="inlineStr">
        <is>
          <t>KY</t>
        </is>
      </c>
      <c r="F3336" s="130" t="inlineStr">
        <is>
          <t>Industrial NAICS Cogen</t>
        </is>
      </c>
      <c r="G3336" s="130" t="inlineStr">
        <is>
          <t>GT</t>
        </is>
      </c>
      <c r="H3336" s="130" t="inlineStr">
        <is>
          <t>NG</t>
        </is>
      </c>
      <c r="I3336" s="130" t="inlineStr">
        <is>
          <t>NG</t>
        </is>
      </c>
      <c r="J3336" s="131" t="n">
        <v>187448.52</v>
      </c>
      <c r="K3336" s="129" t="n">
        <v>2020</v>
      </c>
      <c r="L3336" s="120">
        <f>IF(VLOOKUP(H3336,'Cross-Page Data'!$D$4:$F$48,3,FALSE)="natural gas",VLOOKUP(G3336,'Cross-Page Data'!$I$4:$J$19,2,FALSE),IF(VLOOKUP(H3336,'Cross-Page Data'!$D$4:$F$48,3,FALSE)="solar",IF(G3336="PV","solar PV","solar thermal"),IF(VLOOKUP(H3336,'Cross-Page Data'!$D$4:$F$48,3,FALSE)="wind",VLOOKUP(G3336,'Cross-Page Data'!$I$4:$J$19,2,FALSE),IF(VLOOKUP(H3336,'Cross-Page Data'!$D$4:$F$48,3,FALSE)="hydro",VLOOKUP(G3336,'Cross-Page Data'!$I$4:$J$19,2,FALSE),VLOOKUP(H3336,'Cross-Page Data'!$D$4:$F$48,3,FALSE)))))</f>
        <v/>
      </c>
      <c r="M3336" s="120">
        <f>IF(AND($P$2=FALSE,OR(F3336="Commercial NAICS Cogen",F3336="Industrial NAICS Cogen",F3336="NAICS-22 Cogen")),FALSE,IF(AND($P$3=FALSE,OR(F3336="Commercial NAICS Cogen",F3336="Commercial NAICS Non-Cogen",F3336="Industrial NAICS Cogen", F3336="industrial NAICS non-Cogen")),FALSE, TRUE))</f>
        <v/>
      </c>
    </row>
    <row r="3337">
      <c r="A3337" s="129" t="n">
        <v>55313</v>
      </c>
      <c r="B3337" s="130" t="inlineStr">
        <is>
          <t>Ingleside Cogeneration</t>
        </is>
      </c>
      <c r="C3337" s="130" t="inlineStr">
        <is>
          <t>Ingleside Cogeneration LP</t>
        </is>
      </c>
      <c r="D3337" s="129" t="n">
        <v>26469</v>
      </c>
      <c r="E3337" s="130" t="inlineStr">
        <is>
          <t>TX</t>
        </is>
      </c>
      <c r="F3337" s="130" t="inlineStr">
        <is>
          <t>Industrial NAICS Cogen</t>
        </is>
      </c>
      <c r="G3337" s="130" t="inlineStr">
        <is>
          <t>CA</t>
        </is>
      </c>
      <c r="H3337" s="130" t="inlineStr">
        <is>
          <t>NG</t>
        </is>
      </c>
      <c r="I3337" s="130" t="inlineStr">
        <is>
          <t>NG</t>
        </is>
      </c>
      <c r="J3337" s="131" t="n">
        <v>665814.73</v>
      </c>
      <c r="K3337" s="129" t="n">
        <v>2020</v>
      </c>
      <c r="L3337" s="120">
        <f>IF(VLOOKUP(H3337,'Cross-Page Data'!$D$4:$F$48,3,FALSE)="natural gas",VLOOKUP(G3337,'Cross-Page Data'!$I$4:$J$19,2,FALSE),IF(VLOOKUP(H3337,'Cross-Page Data'!$D$4:$F$48,3,FALSE)="solar",IF(G3337="PV","solar PV","solar thermal"),IF(VLOOKUP(H3337,'Cross-Page Data'!$D$4:$F$48,3,FALSE)="wind",VLOOKUP(G3337,'Cross-Page Data'!$I$4:$J$19,2,FALSE),IF(VLOOKUP(H3337,'Cross-Page Data'!$D$4:$F$48,3,FALSE)="hydro",VLOOKUP(G3337,'Cross-Page Data'!$I$4:$J$19,2,FALSE),VLOOKUP(H3337,'Cross-Page Data'!$D$4:$F$48,3,FALSE)))))</f>
        <v/>
      </c>
      <c r="M3337" s="120">
        <f>IF(AND($P$2=FALSE,OR(F3337="Commercial NAICS Cogen",F3337="Industrial NAICS Cogen",F3337="NAICS-22 Cogen")),FALSE,IF(AND($P$3=FALSE,OR(F3337="Commercial NAICS Cogen",F3337="Commercial NAICS Non-Cogen",F3337="Industrial NAICS Cogen", F3337="industrial NAICS non-Cogen")),FALSE, TRUE))</f>
        <v/>
      </c>
    </row>
    <row r="3338">
      <c r="A3338" s="129" t="n">
        <v>55313</v>
      </c>
      <c r="B3338" s="130" t="inlineStr">
        <is>
          <t>Ingleside Cogeneration</t>
        </is>
      </c>
      <c r="C3338" s="130" t="inlineStr">
        <is>
          <t>Ingleside Cogeneration LP</t>
        </is>
      </c>
      <c r="D3338" s="129" t="n">
        <v>26469</v>
      </c>
      <c r="E3338" s="130" t="inlineStr">
        <is>
          <t>TX</t>
        </is>
      </c>
      <c r="F3338" s="130" t="inlineStr">
        <is>
          <t>Industrial NAICS Cogen</t>
        </is>
      </c>
      <c r="G3338" s="130" t="inlineStr">
        <is>
          <t>CA</t>
        </is>
      </c>
      <c r="H3338" s="130" t="inlineStr">
        <is>
          <t>OG</t>
        </is>
      </c>
      <c r="I3338" s="130" t="inlineStr">
        <is>
          <t>OOG</t>
        </is>
      </c>
      <c r="J3338" s="131" t="n">
        <v>45494.27</v>
      </c>
      <c r="K3338" s="129" t="n">
        <v>2020</v>
      </c>
      <c r="L3338" s="120">
        <f>IF(VLOOKUP(H3338,'Cross-Page Data'!$D$4:$F$48,3,FALSE)="natural gas",VLOOKUP(G3338,'Cross-Page Data'!$I$4:$J$19,2,FALSE),IF(VLOOKUP(H3338,'Cross-Page Data'!$D$4:$F$48,3,FALSE)="solar",IF(G3338="PV","solar PV","solar thermal"),IF(VLOOKUP(H3338,'Cross-Page Data'!$D$4:$F$48,3,FALSE)="wind",VLOOKUP(G3338,'Cross-Page Data'!$I$4:$J$19,2,FALSE),IF(VLOOKUP(H3338,'Cross-Page Data'!$D$4:$F$48,3,FALSE)="hydro",VLOOKUP(G3338,'Cross-Page Data'!$I$4:$J$19,2,FALSE),VLOOKUP(H3338,'Cross-Page Data'!$D$4:$F$48,3,FALSE)))))</f>
        <v/>
      </c>
      <c r="M3338" s="120">
        <f>IF(AND($P$2=FALSE,OR(F3338="Commercial NAICS Cogen",F3338="Industrial NAICS Cogen",F3338="NAICS-22 Cogen")),FALSE,IF(AND($P$3=FALSE,OR(F3338="Commercial NAICS Cogen",F3338="Commercial NAICS Non-Cogen",F3338="Industrial NAICS Cogen", F3338="industrial NAICS non-Cogen")),FALSE, TRUE))</f>
        <v/>
      </c>
    </row>
    <row r="3339">
      <c r="A3339" s="129" t="n">
        <v>55313</v>
      </c>
      <c r="B3339" s="130" t="inlineStr">
        <is>
          <t>Ingleside Cogeneration</t>
        </is>
      </c>
      <c r="C3339" s="130" t="inlineStr">
        <is>
          <t>Ingleside Cogeneration LP</t>
        </is>
      </c>
      <c r="D3339" s="129" t="n">
        <v>26469</v>
      </c>
      <c r="E3339" s="130" t="inlineStr">
        <is>
          <t>TX</t>
        </is>
      </c>
      <c r="F3339" s="130" t="inlineStr">
        <is>
          <t>Industrial NAICS Cogen</t>
        </is>
      </c>
      <c r="G3339" s="130" t="inlineStr">
        <is>
          <t>CA</t>
        </is>
      </c>
      <c r="H3339" s="130" t="inlineStr">
        <is>
          <t>OTH</t>
        </is>
      </c>
      <c r="I3339" s="130" t="inlineStr">
        <is>
          <t>OTH</t>
        </is>
      </c>
      <c r="J3339" s="131" t="n">
        <v>0</v>
      </c>
      <c r="K3339" s="129" t="n">
        <v>2020</v>
      </c>
      <c r="L3339" s="120">
        <f>IF(VLOOKUP(H3339,'Cross-Page Data'!$D$4:$F$48,3,FALSE)="natural gas",VLOOKUP(G3339,'Cross-Page Data'!$I$4:$J$19,2,FALSE),IF(VLOOKUP(H3339,'Cross-Page Data'!$D$4:$F$48,3,FALSE)="solar",IF(G3339="PV","solar PV","solar thermal"),IF(VLOOKUP(H3339,'Cross-Page Data'!$D$4:$F$48,3,FALSE)="wind",VLOOKUP(G3339,'Cross-Page Data'!$I$4:$J$19,2,FALSE),IF(VLOOKUP(H3339,'Cross-Page Data'!$D$4:$F$48,3,FALSE)="hydro",VLOOKUP(G3339,'Cross-Page Data'!$I$4:$J$19,2,FALSE),VLOOKUP(H3339,'Cross-Page Data'!$D$4:$F$48,3,FALSE)))))</f>
        <v/>
      </c>
      <c r="M3339" s="120">
        <f>IF(AND($P$2=FALSE,OR(F3339="Commercial NAICS Cogen",F3339="Industrial NAICS Cogen",F3339="NAICS-22 Cogen")),FALSE,IF(AND($P$3=FALSE,OR(F3339="Commercial NAICS Cogen",F3339="Commercial NAICS Non-Cogen",F3339="Industrial NAICS Cogen", F3339="industrial NAICS non-Cogen")),FALSE, TRUE))</f>
        <v/>
      </c>
    </row>
    <row r="3340">
      <c r="A3340" s="129" t="n">
        <v>55313</v>
      </c>
      <c r="B3340" s="130" t="inlineStr">
        <is>
          <t>Ingleside Cogeneration</t>
        </is>
      </c>
      <c r="C3340" s="130" t="inlineStr">
        <is>
          <t>Ingleside Cogeneration LP</t>
        </is>
      </c>
      <c r="D3340" s="129" t="n">
        <v>26469</v>
      </c>
      <c r="E3340" s="130" t="inlineStr">
        <is>
          <t>TX</t>
        </is>
      </c>
      <c r="F3340" s="130" t="inlineStr">
        <is>
          <t>Industrial NAICS Cogen</t>
        </is>
      </c>
      <c r="G3340" s="130" t="inlineStr">
        <is>
          <t>CT</t>
        </is>
      </c>
      <c r="H3340" s="130" t="inlineStr">
        <is>
          <t>NG</t>
        </is>
      </c>
      <c r="I3340" s="130" t="inlineStr">
        <is>
          <t>NG</t>
        </is>
      </c>
      <c r="J3340" s="131" t="n">
        <v>2244377</v>
      </c>
      <c r="K3340" s="129" t="n">
        <v>2020</v>
      </c>
      <c r="L3340" s="120">
        <f>IF(VLOOKUP(H3340,'Cross-Page Data'!$D$4:$F$48,3,FALSE)="natural gas",VLOOKUP(G3340,'Cross-Page Data'!$I$4:$J$19,2,FALSE),IF(VLOOKUP(H3340,'Cross-Page Data'!$D$4:$F$48,3,FALSE)="solar",IF(G3340="PV","solar PV","solar thermal"),IF(VLOOKUP(H3340,'Cross-Page Data'!$D$4:$F$48,3,FALSE)="wind",VLOOKUP(G3340,'Cross-Page Data'!$I$4:$J$19,2,FALSE),IF(VLOOKUP(H3340,'Cross-Page Data'!$D$4:$F$48,3,FALSE)="hydro",VLOOKUP(G3340,'Cross-Page Data'!$I$4:$J$19,2,FALSE),VLOOKUP(H3340,'Cross-Page Data'!$D$4:$F$48,3,FALSE)))))</f>
        <v/>
      </c>
      <c r="M3340" s="120">
        <f>IF(AND($P$2=FALSE,OR(F3340="Commercial NAICS Cogen",F3340="Industrial NAICS Cogen",F3340="NAICS-22 Cogen")),FALSE,IF(AND($P$3=FALSE,OR(F3340="Commercial NAICS Cogen",F3340="Commercial NAICS Non-Cogen",F3340="Industrial NAICS Cogen", F3340="industrial NAICS non-Cogen")),FALSE, TRUE))</f>
        <v/>
      </c>
    </row>
    <row r="3341">
      <c r="A3341" s="129" t="n">
        <v>55313</v>
      </c>
      <c r="B3341" s="130" t="inlineStr">
        <is>
          <t>Ingleside Cogeneration</t>
        </is>
      </c>
      <c r="C3341" s="130" t="inlineStr">
        <is>
          <t>Ingleside Cogeneration LP</t>
        </is>
      </c>
      <c r="D3341" s="129" t="n">
        <v>26469</v>
      </c>
      <c r="E3341" s="130" t="inlineStr">
        <is>
          <t>TX</t>
        </is>
      </c>
      <c r="F3341" s="130" t="inlineStr">
        <is>
          <t>Industrial NAICS Cogen</t>
        </is>
      </c>
      <c r="G3341" s="130" t="inlineStr">
        <is>
          <t>CT</t>
        </is>
      </c>
      <c r="H3341" s="130" t="inlineStr">
        <is>
          <t>OG</t>
        </is>
      </c>
      <c r="I3341" s="130" t="inlineStr">
        <is>
          <t>OOG</t>
        </is>
      </c>
      <c r="J3341" s="131" t="n">
        <v>0</v>
      </c>
      <c r="K3341" s="129" t="n">
        <v>2020</v>
      </c>
      <c r="L3341" s="120">
        <f>IF(VLOOKUP(H3341,'Cross-Page Data'!$D$4:$F$48,3,FALSE)="natural gas",VLOOKUP(G3341,'Cross-Page Data'!$I$4:$J$19,2,FALSE),IF(VLOOKUP(H3341,'Cross-Page Data'!$D$4:$F$48,3,FALSE)="solar",IF(G3341="PV","solar PV","solar thermal"),IF(VLOOKUP(H3341,'Cross-Page Data'!$D$4:$F$48,3,FALSE)="wind",VLOOKUP(G3341,'Cross-Page Data'!$I$4:$J$19,2,FALSE),IF(VLOOKUP(H3341,'Cross-Page Data'!$D$4:$F$48,3,FALSE)="hydro",VLOOKUP(G3341,'Cross-Page Data'!$I$4:$J$19,2,FALSE),VLOOKUP(H3341,'Cross-Page Data'!$D$4:$F$48,3,FALSE)))))</f>
        <v/>
      </c>
      <c r="M3341" s="120">
        <f>IF(AND($P$2=FALSE,OR(F3341="Commercial NAICS Cogen",F3341="Industrial NAICS Cogen",F3341="NAICS-22 Cogen")),FALSE,IF(AND($P$3=FALSE,OR(F3341="Commercial NAICS Cogen",F3341="Commercial NAICS Non-Cogen",F3341="Industrial NAICS Cogen", F3341="industrial NAICS non-Cogen")),FALSE, TRUE))</f>
        <v/>
      </c>
    </row>
    <row r="3342">
      <c r="A3342" s="129" t="n">
        <v>55313</v>
      </c>
      <c r="B3342" s="130" t="inlineStr">
        <is>
          <t>Ingleside Cogeneration</t>
        </is>
      </c>
      <c r="C3342" s="130" t="inlineStr">
        <is>
          <t>Ingleside Cogeneration LP</t>
        </is>
      </c>
      <c r="D3342" s="129" t="n">
        <v>26469</v>
      </c>
      <c r="E3342" s="130" t="inlineStr">
        <is>
          <t>TX</t>
        </is>
      </c>
      <c r="F3342" s="130" t="inlineStr">
        <is>
          <t>Industrial NAICS Cogen</t>
        </is>
      </c>
      <c r="G3342" s="130" t="inlineStr">
        <is>
          <t>CT</t>
        </is>
      </c>
      <c r="H3342" s="130" t="inlineStr">
        <is>
          <t>OTH</t>
        </is>
      </c>
      <c r="I3342" s="130" t="inlineStr">
        <is>
          <t>OTH</t>
        </is>
      </c>
      <c r="J3342" s="131" t="n">
        <v>0</v>
      </c>
      <c r="K3342" s="129" t="n">
        <v>2020</v>
      </c>
      <c r="L3342" s="120">
        <f>IF(VLOOKUP(H3342,'Cross-Page Data'!$D$4:$F$48,3,FALSE)="natural gas",VLOOKUP(G3342,'Cross-Page Data'!$I$4:$J$19,2,FALSE),IF(VLOOKUP(H3342,'Cross-Page Data'!$D$4:$F$48,3,FALSE)="solar",IF(G3342="PV","solar PV","solar thermal"),IF(VLOOKUP(H3342,'Cross-Page Data'!$D$4:$F$48,3,FALSE)="wind",VLOOKUP(G3342,'Cross-Page Data'!$I$4:$J$19,2,FALSE),IF(VLOOKUP(H3342,'Cross-Page Data'!$D$4:$F$48,3,FALSE)="hydro",VLOOKUP(G3342,'Cross-Page Data'!$I$4:$J$19,2,FALSE),VLOOKUP(H3342,'Cross-Page Data'!$D$4:$F$48,3,FALSE)))))</f>
        <v/>
      </c>
      <c r="M3342" s="120">
        <f>IF(AND($P$2=FALSE,OR(F3342="Commercial NAICS Cogen",F3342="Industrial NAICS Cogen",F3342="NAICS-22 Cogen")),FALSE,IF(AND($P$3=FALSE,OR(F3342="Commercial NAICS Cogen",F3342="Commercial NAICS Non-Cogen",F3342="Industrial NAICS Cogen", F3342="industrial NAICS non-Cogen")),FALSE, TRUE))</f>
        <v/>
      </c>
    </row>
    <row r="3343">
      <c r="A3343" s="129" t="n">
        <v>55317</v>
      </c>
      <c r="B3343" s="130" t="inlineStr">
        <is>
          <t>Fore River Generating Station</t>
        </is>
      </c>
      <c r="C3343" s="130" t="inlineStr">
        <is>
          <t>Calpine Fore River Energy Center, LLC</t>
        </is>
      </c>
      <c r="D3343" s="129" t="n">
        <v>59368</v>
      </c>
      <c r="E3343" s="130" t="inlineStr">
        <is>
          <t>MA</t>
        </is>
      </c>
      <c r="F3343" s="130" t="inlineStr">
        <is>
          <t>NAICS-22 Non-Cogen</t>
        </is>
      </c>
      <c r="G3343" s="130" t="inlineStr">
        <is>
          <t>CA</t>
        </is>
      </c>
      <c r="H3343" s="130" t="inlineStr">
        <is>
          <t>DFO</t>
        </is>
      </c>
      <c r="I3343" s="130" t="inlineStr">
        <is>
          <t>DFO</t>
        </is>
      </c>
      <c r="J3343" s="131" t="n">
        <v>1315.054</v>
      </c>
      <c r="K3343" s="129" t="n">
        <v>2020</v>
      </c>
      <c r="L3343" s="120">
        <f>IF(VLOOKUP(H3343,'Cross-Page Data'!$D$4:$F$48,3,FALSE)="natural gas",VLOOKUP(G3343,'Cross-Page Data'!$I$4:$J$19,2,FALSE),IF(VLOOKUP(H3343,'Cross-Page Data'!$D$4:$F$48,3,FALSE)="solar",IF(G3343="PV","solar PV","solar thermal"),IF(VLOOKUP(H3343,'Cross-Page Data'!$D$4:$F$48,3,FALSE)="wind",VLOOKUP(G3343,'Cross-Page Data'!$I$4:$J$19,2,FALSE),IF(VLOOKUP(H3343,'Cross-Page Data'!$D$4:$F$48,3,FALSE)="hydro",VLOOKUP(G3343,'Cross-Page Data'!$I$4:$J$19,2,FALSE),VLOOKUP(H3343,'Cross-Page Data'!$D$4:$F$48,3,FALSE)))))</f>
        <v/>
      </c>
      <c r="M3343" s="120">
        <f>IF(AND($P$2=FALSE,OR(F3343="Commercial NAICS Cogen",F3343="Industrial NAICS Cogen",F3343="NAICS-22 Cogen")),FALSE,IF(AND($P$3=FALSE,OR(F3343="Commercial NAICS Cogen",F3343="Commercial NAICS Non-Cogen",F3343="Industrial NAICS Cogen", F3343="industrial NAICS non-Cogen")),FALSE, TRUE))</f>
        <v/>
      </c>
    </row>
    <row r="3344">
      <c r="A3344" s="129" t="n">
        <v>55317</v>
      </c>
      <c r="B3344" s="130" t="inlineStr">
        <is>
          <t>Fore River Generating Station</t>
        </is>
      </c>
      <c r="C3344" s="130" t="inlineStr">
        <is>
          <t>Calpine Fore River Energy Center, LLC</t>
        </is>
      </c>
      <c r="D3344" s="129" t="n">
        <v>59368</v>
      </c>
      <c r="E3344" s="130" t="inlineStr">
        <is>
          <t>MA</t>
        </is>
      </c>
      <c r="F3344" s="130" t="inlineStr">
        <is>
          <t>NAICS-22 Non-Cogen</t>
        </is>
      </c>
      <c r="G3344" s="130" t="inlineStr">
        <is>
          <t>CA</t>
        </is>
      </c>
      <c r="H3344" s="130" t="inlineStr">
        <is>
          <t>NG</t>
        </is>
      </c>
      <c r="I3344" s="130" t="inlineStr">
        <is>
          <t>NG</t>
        </is>
      </c>
      <c r="J3344" s="131" t="n">
        <v>1098808.9</v>
      </c>
      <c r="K3344" s="129" t="n">
        <v>2020</v>
      </c>
      <c r="L3344" s="120">
        <f>IF(VLOOKUP(H3344,'Cross-Page Data'!$D$4:$F$48,3,FALSE)="natural gas",VLOOKUP(G3344,'Cross-Page Data'!$I$4:$J$19,2,FALSE),IF(VLOOKUP(H3344,'Cross-Page Data'!$D$4:$F$48,3,FALSE)="solar",IF(G3344="PV","solar PV","solar thermal"),IF(VLOOKUP(H3344,'Cross-Page Data'!$D$4:$F$48,3,FALSE)="wind",VLOOKUP(G3344,'Cross-Page Data'!$I$4:$J$19,2,FALSE),IF(VLOOKUP(H3344,'Cross-Page Data'!$D$4:$F$48,3,FALSE)="hydro",VLOOKUP(G3344,'Cross-Page Data'!$I$4:$J$19,2,FALSE),VLOOKUP(H3344,'Cross-Page Data'!$D$4:$F$48,3,FALSE)))))</f>
        <v/>
      </c>
      <c r="M3344" s="120">
        <f>IF(AND($P$2=FALSE,OR(F3344="Commercial NAICS Cogen",F3344="Industrial NAICS Cogen",F3344="NAICS-22 Cogen")),FALSE,IF(AND($P$3=FALSE,OR(F3344="Commercial NAICS Cogen",F3344="Commercial NAICS Non-Cogen",F3344="Industrial NAICS Cogen", F3344="industrial NAICS non-Cogen")),FALSE, TRUE))</f>
        <v/>
      </c>
    </row>
    <row r="3345">
      <c r="A3345" s="129" t="n">
        <v>55317</v>
      </c>
      <c r="B3345" s="130" t="inlineStr">
        <is>
          <t>Fore River Generating Station</t>
        </is>
      </c>
      <c r="C3345" s="130" t="inlineStr">
        <is>
          <t>Calpine Fore River Energy Center, LLC</t>
        </is>
      </c>
      <c r="D3345" s="129" t="n">
        <v>59368</v>
      </c>
      <c r="E3345" s="130" t="inlineStr">
        <is>
          <t>MA</t>
        </is>
      </c>
      <c r="F3345" s="130" t="inlineStr">
        <is>
          <t>NAICS-22 Non-Cogen</t>
        </is>
      </c>
      <c r="G3345" s="130" t="inlineStr">
        <is>
          <t>CT</t>
        </is>
      </c>
      <c r="H3345" s="130" t="inlineStr">
        <is>
          <t>DFO</t>
        </is>
      </c>
      <c r="I3345" s="130" t="inlineStr">
        <is>
          <t>DFO</t>
        </is>
      </c>
      <c r="J3345" s="131" t="n">
        <v>2851.912</v>
      </c>
      <c r="K3345" s="129" t="n">
        <v>2020</v>
      </c>
      <c r="L3345" s="120">
        <f>IF(VLOOKUP(H3345,'Cross-Page Data'!$D$4:$F$48,3,FALSE)="natural gas",VLOOKUP(G3345,'Cross-Page Data'!$I$4:$J$19,2,FALSE),IF(VLOOKUP(H3345,'Cross-Page Data'!$D$4:$F$48,3,FALSE)="solar",IF(G3345="PV","solar PV","solar thermal"),IF(VLOOKUP(H3345,'Cross-Page Data'!$D$4:$F$48,3,FALSE)="wind",VLOOKUP(G3345,'Cross-Page Data'!$I$4:$J$19,2,FALSE),IF(VLOOKUP(H3345,'Cross-Page Data'!$D$4:$F$48,3,FALSE)="hydro",VLOOKUP(G3345,'Cross-Page Data'!$I$4:$J$19,2,FALSE),VLOOKUP(H3345,'Cross-Page Data'!$D$4:$F$48,3,FALSE)))))</f>
        <v/>
      </c>
      <c r="M3345" s="120">
        <f>IF(AND($P$2=FALSE,OR(F3345="Commercial NAICS Cogen",F3345="Industrial NAICS Cogen",F3345="NAICS-22 Cogen")),FALSE,IF(AND($P$3=FALSE,OR(F3345="Commercial NAICS Cogen",F3345="Commercial NAICS Non-Cogen",F3345="Industrial NAICS Cogen", F3345="industrial NAICS non-Cogen")),FALSE, TRUE))</f>
        <v/>
      </c>
    </row>
    <row r="3346">
      <c r="A3346" s="129" t="n">
        <v>55317</v>
      </c>
      <c r="B3346" s="130" t="inlineStr">
        <is>
          <t>Fore River Generating Station</t>
        </is>
      </c>
      <c r="C3346" s="130" t="inlineStr">
        <is>
          <t>Calpine Fore River Energy Center, LLC</t>
        </is>
      </c>
      <c r="D3346" s="129" t="n">
        <v>59368</v>
      </c>
      <c r="E3346" s="130" t="inlineStr">
        <is>
          <t>MA</t>
        </is>
      </c>
      <c r="F3346" s="130" t="inlineStr">
        <is>
          <t>NAICS-22 Non-Cogen</t>
        </is>
      </c>
      <c r="G3346" s="130" t="inlineStr">
        <is>
          <t>CT</t>
        </is>
      </c>
      <c r="H3346" s="130" t="inlineStr">
        <is>
          <t>NG</t>
        </is>
      </c>
      <c r="I3346" s="130" t="inlineStr">
        <is>
          <t>NG</t>
        </is>
      </c>
      <c r="J3346" s="131" t="n">
        <v>2221347.1</v>
      </c>
      <c r="K3346" s="129" t="n">
        <v>2020</v>
      </c>
      <c r="L3346" s="120">
        <f>IF(VLOOKUP(H3346,'Cross-Page Data'!$D$4:$F$48,3,FALSE)="natural gas",VLOOKUP(G3346,'Cross-Page Data'!$I$4:$J$19,2,FALSE),IF(VLOOKUP(H3346,'Cross-Page Data'!$D$4:$F$48,3,FALSE)="solar",IF(G3346="PV","solar PV","solar thermal"),IF(VLOOKUP(H3346,'Cross-Page Data'!$D$4:$F$48,3,FALSE)="wind",VLOOKUP(G3346,'Cross-Page Data'!$I$4:$J$19,2,FALSE),IF(VLOOKUP(H3346,'Cross-Page Data'!$D$4:$F$48,3,FALSE)="hydro",VLOOKUP(G3346,'Cross-Page Data'!$I$4:$J$19,2,FALSE),VLOOKUP(H3346,'Cross-Page Data'!$D$4:$F$48,3,FALSE)))))</f>
        <v/>
      </c>
      <c r="M3346" s="120">
        <f>IF(AND($P$2=FALSE,OR(F3346="Commercial NAICS Cogen",F3346="Industrial NAICS Cogen",F3346="NAICS-22 Cogen")),FALSE,IF(AND($P$3=FALSE,OR(F3346="Commercial NAICS Cogen",F3346="Commercial NAICS Non-Cogen",F3346="Industrial NAICS Cogen", F3346="industrial NAICS non-Cogen")),FALSE, TRUE))</f>
        <v/>
      </c>
    </row>
    <row r="3347">
      <c r="A3347" s="129" t="n">
        <v>55320</v>
      </c>
      <c r="B3347" s="130" t="inlineStr">
        <is>
          <t>Wise County Power LLC</t>
        </is>
      </c>
      <c r="C3347" s="130" t="inlineStr">
        <is>
          <t>Wise County Power Company LLC</t>
        </is>
      </c>
      <c r="D3347" s="129" t="n">
        <v>21668</v>
      </c>
      <c r="E3347" s="130" t="inlineStr">
        <is>
          <t>TX</t>
        </is>
      </c>
      <c r="F3347" s="130" t="inlineStr">
        <is>
          <t>NAICS-22 Non-Cogen</t>
        </is>
      </c>
      <c r="G3347" s="130" t="inlineStr">
        <is>
          <t>CA</t>
        </is>
      </c>
      <c r="H3347" s="130" t="inlineStr">
        <is>
          <t>NG</t>
        </is>
      </c>
      <c r="I3347" s="130" t="inlineStr">
        <is>
          <t>NG</t>
        </is>
      </c>
      <c r="J3347" s="131" t="n">
        <v>883071</v>
      </c>
      <c r="K3347" s="129" t="n">
        <v>2020</v>
      </c>
      <c r="L3347" s="120">
        <f>IF(VLOOKUP(H3347,'Cross-Page Data'!$D$4:$F$48,3,FALSE)="natural gas",VLOOKUP(G3347,'Cross-Page Data'!$I$4:$J$19,2,FALSE),IF(VLOOKUP(H3347,'Cross-Page Data'!$D$4:$F$48,3,FALSE)="solar",IF(G3347="PV","solar PV","solar thermal"),IF(VLOOKUP(H3347,'Cross-Page Data'!$D$4:$F$48,3,FALSE)="wind",VLOOKUP(G3347,'Cross-Page Data'!$I$4:$J$19,2,FALSE),IF(VLOOKUP(H3347,'Cross-Page Data'!$D$4:$F$48,3,FALSE)="hydro",VLOOKUP(G3347,'Cross-Page Data'!$I$4:$J$19,2,FALSE),VLOOKUP(H3347,'Cross-Page Data'!$D$4:$F$48,3,FALSE)))))</f>
        <v/>
      </c>
      <c r="M3347" s="120">
        <f>IF(AND($P$2=FALSE,OR(F3347="Commercial NAICS Cogen",F3347="Industrial NAICS Cogen",F3347="NAICS-22 Cogen")),FALSE,IF(AND($P$3=FALSE,OR(F3347="Commercial NAICS Cogen",F3347="Commercial NAICS Non-Cogen",F3347="Industrial NAICS Cogen", F3347="industrial NAICS non-Cogen")),FALSE, TRUE))</f>
        <v/>
      </c>
    </row>
    <row r="3348">
      <c r="A3348" s="129" t="n">
        <v>55320</v>
      </c>
      <c r="B3348" s="130" t="inlineStr">
        <is>
          <t>Wise County Power LLC</t>
        </is>
      </c>
      <c r="C3348" s="130" t="inlineStr">
        <is>
          <t>Wise County Power Company LLC</t>
        </is>
      </c>
      <c r="D3348" s="129" t="n">
        <v>21668</v>
      </c>
      <c r="E3348" s="130" t="inlineStr">
        <is>
          <t>TX</t>
        </is>
      </c>
      <c r="F3348" s="130" t="inlineStr">
        <is>
          <t>NAICS-22 Non-Cogen</t>
        </is>
      </c>
      <c r="G3348" s="130" t="inlineStr">
        <is>
          <t>CT</t>
        </is>
      </c>
      <c r="H3348" s="130" t="inlineStr">
        <is>
          <t>NG</t>
        </is>
      </c>
      <c r="I3348" s="130" t="inlineStr">
        <is>
          <t>NG</t>
        </is>
      </c>
      <c r="J3348" s="131" t="n">
        <v>1640564</v>
      </c>
      <c r="K3348" s="129" t="n">
        <v>2020</v>
      </c>
      <c r="L3348" s="120">
        <f>IF(VLOOKUP(H3348,'Cross-Page Data'!$D$4:$F$48,3,FALSE)="natural gas",VLOOKUP(G3348,'Cross-Page Data'!$I$4:$J$19,2,FALSE),IF(VLOOKUP(H3348,'Cross-Page Data'!$D$4:$F$48,3,FALSE)="solar",IF(G3348="PV","solar PV","solar thermal"),IF(VLOOKUP(H3348,'Cross-Page Data'!$D$4:$F$48,3,FALSE)="wind",VLOOKUP(G3348,'Cross-Page Data'!$I$4:$J$19,2,FALSE),IF(VLOOKUP(H3348,'Cross-Page Data'!$D$4:$F$48,3,FALSE)="hydro",VLOOKUP(G3348,'Cross-Page Data'!$I$4:$J$19,2,FALSE),VLOOKUP(H3348,'Cross-Page Data'!$D$4:$F$48,3,FALSE)))))</f>
        <v/>
      </c>
      <c r="M3348" s="120">
        <f>IF(AND($P$2=FALSE,OR(F3348="Commercial NAICS Cogen",F3348="Industrial NAICS Cogen",F3348="NAICS-22 Cogen")),FALSE,IF(AND($P$3=FALSE,OR(F3348="Commercial NAICS Cogen",F3348="Commercial NAICS Non-Cogen",F3348="Industrial NAICS Cogen", F3348="industrial NAICS non-Cogen")),FALSE, TRUE))</f>
        <v/>
      </c>
    </row>
    <row r="3349">
      <c r="A3349" s="129" t="n">
        <v>55322</v>
      </c>
      <c r="B3349" s="130" t="inlineStr">
        <is>
          <t>Chuck Lenzie Generating Station</t>
        </is>
      </c>
      <c r="C3349" s="130" t="inlineStr">
        <is>
          <t>Nevada Power Co</t>
        </is>
      </c>
      <c r="D3349" s="129" t="n">
        <v>13407</v>
      </c>
      <c r="E3349" s="130" t="inlineStr">
        <is>
          <t>NV</t>
        </is>
      </c>
      <c r="F3349" s="130" t="inlineStr">
        <is>
          <t>Electric Utility</t>
        </is>
      </c>
      <c r="G3349" s="130" t="inlineStr">
        <is>
          <t>CA</t>
        </is>
      </c>
      <c r="H3349" s="130" t="inlineStr">
        <is>
          <t>NG</t>
        </is>
      </c>
      <c r="I3349" s="130" t="inlineStr">
        <is>
          <t>NG</t>
        </is>
      </c>
      <c r="J3349" s="131" t="n">
        <v>2307118</v>
      </c>
      <c r="K3349" s="129" t="n">
        <v>2020</v>
      </c>
      <c r="L3349" s="120">
        <f>IF(VLOOKUP(H3349,'Cross-Page Data'!$D$4:$F$48,3,FALSE)="natural gas",VLOOKUP(G3349,'Cross-Page Data'!$I$4:$J$19,2,FALSE),IF(VLOOKUP(H3349,'Cross-Page Data'!$D$4:$F$48,3,FALSE)="solar",IF(G3349="PV","solar PV","solar thermal"),IF(VLOOKUP(H3349,'Cross-Page Data'!$D$4:$F$48,3,FALSE)="wind",VLOOKUP(G3349,'Cross-Page Data'!$I$4:$J$19,2,FALSE),IF(VLOOKUP(H3349,'Cross-Page Data'!$D$4:$F$48,3,FALSE)="hydro",VLOOKUP(G3349,'Cross-Page Data'!$I$4:$J$19,2,FALSE),VLOOKUP(H3349,'Cross-Page Data'!$D$4:$F$48,3,FALSE)))))</f>
        <v/>
      </c>
      <c r="M3349" s="120">
        <f>IF(AND($P$2=FALSE,OR(F3349="Commercial NAICS Cogen",F3349="Industrial NAICS Cogen",F3349="NAICS-22 Cogen")),FALSE,IF(AND($P$3=FALSE,OR(F3349="Commercial NAICS Cogen",F3349="Commercial NAICS Non-Cogen",F3349="Industrial NAICS Cogen", F3349="industrial NAICS non-Cogen")),FALSE, TRUE))</f>
        <v/>
      </c>
    </row>
    <row r="3350">
      <c r="A3350" s="129" t="n">
        <v>55322</v>
      </c>
      <c r="B3350" s="130" t="inlineStr">
        <is>
          <t>Chuck Lenzie Generating Station</t>
        </is>
      </c>
      <c r="C3350" s="130" t="inlineStr">
        <is>
          <t>Nevada Power Co</t>
        </is>
      </c>
      <c r="D3350" s="129" t="n">
        <v>13407</v>
      </c>
      <c r="E3350" s="130" t="inlineStr">
        <is>
          <t>NV</t>
        </is>
      </c>
      <c r="F3350" s="130" t="inlineStr">
        <is>
          <t>Electric Utility</t>
        </is>
      </c>
      <c r="G3350" s="130" t="inlineStr">
        <is>
          <t>CT</t>
        </is>
      </c>
      <c r="H3350" s="130" t="inlineStr">
        <is>
          <t>NG</t>
        </is>
      </c>
      <c r="I3350" s="130" t="inlineStr">
        <is>
          <t>NG</t>
        </is>
      </c>
      <c r="J3350" s="131" t="n">
        <v>3817150</v>
      </c>
      <c r="K3350" s="129" t="n">
        <v>2020</v>
      </c>
      <c r="L3350" s="120">
        <f>IF(VLOOKUP(H3350,'Cross-Page Data'!$D$4:$F$48,3,FALSE)="natural gas",VLOOKUP(G3350,'Cross-Page Data'!$I$4:$J$19,2,FALSE),IF(VLOOKUP(H3350,'Cross-Page Data'!$D$4:$F$48,3,FALSE)="solar",IF(G3350="PV","solar PV","solar thermal"),IF(VLOOKUP(H3350,'Cross-Page Data'!$D$4:$F$48,3,FALSE)="wind",VLOOKUP(G3350,'Cross-Page Data'!$I$4:$J$19,2,FALSE),IF(VLOOKUP(H3350,'Cross-Page Data'!$D$4:$F$48,3,FALSE)="hydro",VLOOKUP(G3350,'Cross-Page Data'!$I$4:$J$19,2,FALSE),VLOOKUP(H3350,'Cross-Page Data'!$D$4:$F$48,3,FALSE)))))</f>
        <v/>
      </c>
      <c r="M3350" s="120">
        <f>IF(AND($P$2=FALSE,OR(F3350="Commercial NAICS Cogen",F3350="Industrial NAICS Cogen",F3350="NAICS-22 Cogen")),FALSE,IF(AND($P$3=FALSE,OR(F3350="Commercial NAICS Cogen",F3350="Commercial NAICS Non-Cogen",F3350="Industrial NAICS Cogen", F3350="industrial NAICS non-Cogen")),FALSE, TRUE))</f>
        <v/>
      </c>
    </row>
    <row r="3351">
      <c r="A3351" s="129" t="n">
        <v>55327</v>
      </c>
      <c r="B3351" s="130" t="inlineStr">
        <is>
          <t>Baytown Energy Center</t>
        </is>
      </c>
      <c r="C3351" s="130" t="inlineStr">
        <is>
          <t>Baytown Energy Center LLC</t>
        </is>
      </c>
      <c r="D3351" s="129" t="n">
        <v>2838</v>
      </c>
      <c r="E3351" s="130" t="inlineStr">
        <is>
          <t>TX</t>
        </is>
      </c>
      <c r="F3351" s="130" t="inlineStr">
        <is>
          <t>NAICS-22 Cogen</t>
        </is>
      </c>
      <c r="G3351" s="130" t="inlineStr">
        <is>
          <t>CA</t>
        </is>
      </c>
      <c r="H3351" s="130" t="inlineStr">
        <is>
          <t>NG</t>
        </is>
      </c>
      <c r="I3351" s="130" t="inlineStr">
        <is>
          <t>NG</t>
        </is>
      </c>
      <c r="J3351" s="131" t="n">
        <v>1407674</v>
      </c>
      <c r="K3351" s="129" t="n">
        <v>2020</v>
      </c>
      <c r="L3351" s="120">
        <f>IF(VLOOKUP(H3351,'Cross-Page Data'!$D$4:$F$48,3,FALSE)="natural gas",VLOOKUP(G3351,'Cross-Page Data'!$I$4:$J$19,2,FALSE),IF(VLOOKUP(H3351,'Cross-Page Data'!$D$4:$F$48,3,FALSE)="solar",IF(G3351="PV","solar PV","solar thermal"),IF(VLOOKUP(H3351,'Cross-Page Data'!$D$4:$F$48,3,FALSE)="wind",VLOOKUP(G3351,'Cross-Page Data'!$I$4:$J$19,2,FALSE),IF(VLOOKUP(H3351,'Cross-Page Data'!$D$4:$F$48,3,FALSE)="hydro",VLOOKUP(G3351,'Cross-Page Data'!$I$4:$J$19,2,FALSE),VLOOKUP(H3351,'Cross-Page Data'!$D$4:$F$48,3,FALSE)))))</f>
        <v/>
      </c>
      <c r="M3351" s="120">
        <f>IF(AND($P$2=FALSE,OR(F3351="Commercial NAICS Cogen",F3351="Industrial NAICS Cogen",F3351="NAICS-22 Cogen")),FALSE,IF(AND($P$3=FALSE,OR(F3351="Commercial NAICS Cogen",F3351="Commercial NAICS Non-Cogen",F3351="Industrial NAICS Cogen", F3351="industrial NAICS non-Cogen")),FALSE, TRUE))</f>
        <v/>
      </c>
    </row>
    <row r="3352">
      <c r="A3352" s="129" t="n">
        <v>55327</v>
      </c>
      <c r="B3352" s="130" t="inlineStr">
        <is>
          <t>Baytown Energy Center</t>
        </is>
      </c>
      <c r="C3352" s="130" t="inlineStr">
        <is>
          <t>Baytown Energy Center LLC</t>
        </is>
      </c>
      <c r="D3352" s="129" t="n">
        <v>2838</v>
      </c>
      <c r="E3352" s="130" t="inlineStr">
        <is>
          <t>TX</t>
        </is>
      </c>
      <c r="F3352" s="130" t="inlineStr">
        <is>
          <t>NAICS-22 Cogen</t>
        </is>
      </c>
      <c r="G3352" s="130" t="inlineStr">
        <is>
          <t>CT</t>
        </is>
      </c>
      <c r="H3352" s="130" t="inlineStr">
        <is>
          <t>NG</t>
        </is>
      </c>
      <c r="I3352" s="130" t="inlineStr">
        <is>
          <t>NG</t>
        </is>
      </c>
      <c r="J3352" s="131" t="n">
        <v>3375218</v>
      </c>
      <c r="K3352" s="129" t="n">
        <v>2020</v>
      </c>
      <c r="L3352" s="120">
        <f>IF(VLOOKUP(H3352,'Cross-Page Data'!$D$4:$F$48,3,FALSE)="natural gas",VLOOKUP(G3352,'Cross-Page Data'!$I$4:$J$19,2,FALSE),IF(VLOOKUP(H3352,'Cross-Page Data'!$D$4:$F$48,3,FALSE)="solar",IF(G3352="PV","solar PV","solar thermal"),IF(VLOOKUP(H3352,'Cross-Page Data'!$D$4:$F$48,3,FALSE)="wind",VLOOKUP(G3352,'Cross-Page Data'!$I$4:$J$19,2,FALSE),IF(VLOOKUP(H3352,'Cross-Page Data'!$D$4:$F$48,3,FALSE)="hydro",VLOOKUP(G3352,'Cross-Page Data'!$I$4:$J$19,2,FALSE),VLOOKUP(H3352,'Cross-Page Data'!$D$4:$F$48,3,FALSE)))))</f>
        <v/>
      </c>
      <c r="M3352" s="120">
        <f>IF(AND($P$2=FALSE,OR(F3352="Commercial NAICS Cogen",F3352="Industrial NAICS Cogen",F3352="NAICS-22 Cogen")),FALSE,IF(AND($P$3=FALSE,OR(F3352="Commercial NAICS Cogen",F3352="Commercial NAICS Non-Cogen",F3352="Industrial NAICS Cogen", F3352="industrial NAICS non-Cogen")),FALSE, TRUE))</f>
        <v/>
      </c>
    </row>
    <row r="3353">
      <c r="A3353" s="129" t="n">
        <v>55328</v>
      </c>
      <c r="B3353" s="130" t="inlineStr">
        <is>
          <t>Hermiston Power Partnership</t>
        </is>
      </c>
      <c r="C3353" s="130" t="inlineStr">
        <is>
          <t>Hermiston Power Partnership</t>
        </is>
      </c>
      <c r="D3353" s="129" t="n">
        <v>7869</v>
      </c>
      <c r="E3353" s="130" t="inlineStr">
        <is>
          <t>OR</t>
        </is>
      </c>
      <c r="F3353" s="130" t="inlineStr">
        <is>
          <t>NAICS-22 Non-Cogen</t>
        </is>
      </c>
      <c r="G3353" s="130" t="inlineStr">
        <is>
          <t>CA</t>
        </is>
      </c>
      <c r="H3353" s="130" t="inlineStr">
        <is>
          <t>NG</t>
        </is>
      </c>
      <c r="I3353" s="130" t="inlineStr">
        <is>
          <t>NG</t>
        </is>
      </c>
      <c r="J3353" s="131" t="n">
        <v>1556637</v>
      </c>
      <c r="K3353" s="129" t="n">
        <v>2020</v>
      </c>
      <c r="L3353" s="120">
        <f>IF(VLOOKUP(H3353,'Cross-Page Data'!$D$4:$F$48,3,FALSE)="natural gas",VLOOKUP(G3353,'Cross-Page Data'!$I$4:$J$19,2,FALSE),IF(VLOOKUP(H3353,'Cross-Page Data'!$D$4:$F$48,3,FALSE)="solar",IF(G3353="PV","solar PV","solar thermal"),IF(VLOOKUP(H3353,'Cross-Page Data'!$D$4:$F$48,3,FALSE)="wind",VLOOKUP(G3353,'Cross-Page Data'!$I$4:$J$19,2,FALSE),IF(VLOOKUP(H3353,'Cross-Page Data'!$D$4:$F$48,3,FALSE)="hydro",VLOOKUP(G3353,'Cross-Page Data'!$I$4:$J$19,2,FALSE),VLOOKUP(H3353,'Cross-Page Data'!$D$4:$F$48,3,FALSE)))))</f>
        <v/>
      </c>
      <c r="M3353" s="120">
        <f>IF(AND($P$2=FALSE,OR(F3353="Commercial NAICS Cogen",F3353="Industrial NAICS Cogen",F3353="NAICS-22 Cogen")),FALSE,IF(AND($P$3=FALSE,OR(F3353="Commercial NAICS Cogen",F3353="Commercial NAICS Non-Cogen",F3353="Industrial NAICS Cogen", F3353="industrial NAICS non-Cogen")),FALSE, TRUE))</f>
        <v/>
      </c>
    </row>
    <row r="3354">
      <c r="A3354" s="129" t="n">
        <v>55328</v>
      </c>
      <c r="B3354" s="130" t="inlineStr">
        <is>
          <t>Hermiston Power Partnership</t>
        </is>
      </c>
      <c r="C3354" s="130" t="inlineStr">
        <is>
          <t>Hermiston Power Partnership</t>
        </is>
      </c>
      <c r="D3354" s="129" t="n">
        <v>7869</v>
      </c>
      <c r="E3354" s="130" t="inlineStr">
        <is>
          <t>OR</t>
        </is>
      </c>
      <c r="F3354" s="130" t="inlineStr">
        <is>
          <t>NAICS-22 Non-Cogen</t>
        </is>
      </c>
      <c r="G3354" s="130" t="inlineStr">
        <is>
          <t>CT</t>
        </is>
      </c>
      <c r="H3354" s="130" t="inlineStr">
        <is>
          <t>NG</t>
        </is>
      </c>
      <c r="I3354" s="130" t="inlineStr">
        <is>
          <t>NG</t>
        </is>
      </c>
      <c r="J3354" s="131" t="n">
        <v>2399581</v>
      </c>
      <c r="K3354" s="129" t="n">
        <v>2020</v>
      </c>
      <c r="L3354" s="120">
        <f>IF(VLOOKUP(H3354,'Cross-Page Data'!$D$4:$F$48,3,FALSE)="natural gas",VLOOKUP(G3354,'Cross-Page Data'!$I$4:$J$19,2,FALSE),IF(VLOOKUP(H3354,'Cross-Page Data'!$D$4:$F$48,3,FALSE)="solar",IF(G3354="PV","solar PV","solar thermal"),IF(VLOOKUP(H3354,'Cross-Page Data'!$D$4:$F$48,3,FALSE)="wind",VLOOKUP(G3354,'Cross-Page Data'!$I$4:$J$19,2,FALSE),IF(VLOOKUP(H3354,'Cross-Page Data'!$D$4:$F$48,3,FALSE)="hydro",VLOOKUP(G3354,'Cross-Page Data'!$I$4:$J$19,2,FALSE),VLOOKUP(H3354,'Cross-Page Data'!$D$4:$F$48,3,FALSE)))))</f>
        <v/>
      </c>
      <c r="M3354" s="120">
        <f>IF(AND($P$2=FALSE,OR(F3354="Commercial NAICS Cogen",F3354="Industrial NAICS Cogen",F3354="NAICS-22 Cogen")),FALSE,IF(AND($P$3=FALSE,OR(F3354="Commercial NAICS Cogen",F3354="Commercial NAICS Non-Cogen",F3354="Industrial NAICS Cogen", F3354="industrial NAICS non-Cogen")),FALSE, TRUE))</f>
        <v/>
      </c>
    </row>
    <row r="3355">
      <c r="A3355" s="129" t="n">
        <v>55333</v>
      </c>
      <c r="B3355" s="130" t="inlineStr">
        <is>
          <t>Delta Energy Center</t>
        </is>
      </c>
      <c r="C3355" s="130" t="inlineStr">
        <is>
          <t>Delta Energy Center LLC</t>
        </is>
      </c>
      <c r="D3355" s="129" t="n">
        <v>5030</v>
      </c>
      <c r="E3355" s="130" t="inlineStr">
        <is>
          <t>CA</t>
        </is>
      </c>
      <c r="F3355" s="130" t="inlineStr">
        <is>
          <t>NAICS-22 Non-Cogen</t>
        </is>
      </c>
      <c r="G3355" s="130" t="inlineStr">
        <is>
          <t>CA</t>
        </is>
      </c>
      <c r="H3355" s="130" t="inlineStr">
        <is>
          <t>NG</t>
        </is>
      </c>
      <c r="I3355" s="130" t="inlineStr">
        <is>
          <t>NG</t>
        </is>
      </c>
      <c r="J3355" s="131" t="n">
        <v>1398388</v>
      </c>
      <c r="K3355" s="129" t="n">
        <v>2020</v>
      </c>
      <c r="L3355" s="120">
        <f>IF(VLOOKUP(H3355,'Cross-Page Data'!$D$4:$F$48,3,FALSE)="natural gas",VLOOKUP(G3355,'Cross-Page Data'!$I$4:$J$19,2,FALSE),IF(VLOOKUP(H3355,'Cross-Page Data'!$D$4:$F$48,3,FALSE)="solar",IF(G3355="PV","solar PV","solar thermal"),IF(VLOOKUP(H3355,'Cross-Page Data'!$D$4:$F$48,3,FALSE)="wind",VLOOKUP(G3355,'Cross-Page Data'!$I$4:$J$19,2,FALSE),IF(VLOOKUP(H3355,'Cross-Page Data'!$D$4:$F$48,3,FALSE)="hydro",VLOOKUP(G3355,'Cross-Page Data'!$I$4:$J$19,2,FALSE),VLOOKUP(H3355,'Cross-Page Data'!$D$4:$F$48,3,FALSE)))))</f>
        <v/>
      </c>
      <c r="M3355" s="120">
        <f>IF(AND($P$2=FALSE,OR(F3355="Commercial NAICS Cogen",F3355="Industrial NAICS Cogen",F3355="NAICS-22 Cogen")),FALSE,IF(AND($P$3=FALSE,OR(F3355="Commercial NAICS Cogen",F3355="Commercial NAICS Non-Cogen",F3355="Industrial NAICS Cogen", F3355="industrial NAICS non-Cogen")),FALSE, TRUE))</f>
        <v/>
      </c>
    </row>
    <row r="3356">
      <c r="A3356" s="129" t="n">
        <v>55333</v>
      </c>
      <c r="B3356" s="130" t="inlineStr">
        <is>
          <t>Delta Energy Center</t>
        </is>
      </c>
      <c r="C3356" s="130" t="inlineStr">
        <is>
          <t>Delta Energy Center LLC</t>
        </is>
      </c>
      <c r="D3356" s="129" t="n">
        <v>5030</v>
      </c>
      <c r="E3356" s="130" t="inlineStr">
        <is>
          <t>CA</t>
        </is>
      </c>
      <c r="F3356" s="130" t="inlineStr">
        <is>
          <t>NAICS-22 Non-Cogen</t>
        </is>
      </c>
      <c r="G3356" s="130" t="inlineStr">
        <is>
          <t>CT</t>
        </is>
      </c>
      <c r="H3356" s="130" t="inlineStr">
        <is>
          <t>NG</t>
        </is>
      </c>
      <c r="I3356" s="130" t="inlineStr">
        <is>
          <t>NG</t>
        </is>
      </c>
      <c r="J3356" s="131" t="n">
        <v>2461825</v>
      </c>
      <c r="K3356" s="129" t="n">
        <v>2020</v>
      </c>
      <c r="L3356" s="120">
        <f>IF(VLOOKUP(H3356,'Cross-Page Data'!$D$4:$F$48,3,FALSE)="natural gas",VLOOKUP(G3356,'Cross-Page Data'!$I$4:$J$19,2,FALSE),IF(VLOOKUP(H3356,'Cross-Page Data'!$D$4:$F$48,3,FALSE)="solar",IF(G3356="PV","solar PV","solar thermal"),IF(VLOOKUP(H3356,'Cross-Page Data'!$D$4:$F$48,3,FALSE)="wind",VLOOKUP(G3356,'Cross-Page Data'!$I$4:$J$19,2,FALSE),IF(VLOOKUP(H3356,'Cross-Page Data'!$D$4:$F$48,3,FALSE)="hydro",VLOOKUP(G3356,'Cross-Page Data'!$I$4:$J$19,2,FALSE),VLOOKUP(H3356,'Cross-Page Data'!$D$4:$F$48,3,FALSE)))))</f>
        <v/>
      </c>
      <c r="M3356" s="120">
        <f>IF(AND($P$2=FALSE,OR(F3356="Commercial NAICS Cogen",F3356="Industrial NAICS Cogen",F3356="NAICS-22 Cogen")),FALSE,IF(AND($P$3=FALSE,OR(F3356="Commercial NAICS Cogen",F3356="Commercial NAICS Non-Cogen",F3356="Industrial NAICS Cogen", F3356="industrial NAICS non-Cogen")),FALSE, TRUE))</f>
        <v/>
      </c>
    </row>
    <row r="3357">
      <c r="A3357" s="129" t="n">
        <v>55334</v>
      </c>
      <c r="B3357" s="130" t="inlineStr">
        <is>
          <t>Holland Energy Facility</t>
        </is>
      </c>
      <c r="C3357" s="130" t="inlineStr">
        <is>
          <t>NAES Corporation - (WA)</t>
        </is>
      </c>
      <c r="D3357" s="129" t="n">
        <v>49974</v>
      </c>
      <c r="E3357" s="130" t="inlineStr">
        <is>
          <t>IL</t>
        </is>
      </c>
      <c r="F3357" s="130" t="inlineStr">
        <is>
          <t>Electric Utility</t>
        </is>
      </c>
      <c r="G3357" s="130" t="inlineStr">
        <is>
          <t>CA</t>
        </is>
      </c>
      <c r="H3357" s="130" t="inlineStr">
        <is>
          <t>NG</t>
        </is>
      </c>
      <c r="I3357" s="130" t="inlineStr">
        <is>
          <t>NG</t>
        </is>
      </c>
      <c r="J3357" s="131" t="n">
        <v>840405</v>
      </c>
      <c r="K3357" s="129" t="n">
        <v>2020</v>
      </c>
      <c r="L3357" s="120">
        <f>IF(VLOOKUP(H3357,'Cross-Page Data'!$D$4:$F$48,3,FALSE)="natural gas",VLOOKUP(G3357,'Cross-Page Data'!$I$4:$J$19,2,FALSE),IF(VLOOKUP(H3357,'Cross-Page Data'!$D$4:$F$48,3,FALSE)="solar",IF(G3357="PV","solar PV","solar thermal"),IF(VLOOKUP(H3357,'Cross-Page Data'!$D$4:$F$48,3,FALSE)="wind",VLOOKUP(G3357,'Cross-Page Data'!$I$4:$J$19,2,FALSE),IF(VLOOKUP(H3357,'Cross-Page Data'!$D$4:$F$48,3,FALSE)="hydro",VLOOKUP(G3357,'Cross-Page Data'!$I$4:$J$19,2,FALSE),VLOOKUP(H3357,'Cross-Page Data'!$D$4:$F$48,3,FALSE)))))</f>
        <v/>
      </c>
      <c r="M3357" s="120">
        <f>IF(AND($P$2=FALSE,OR(F3357="Commercial NAICS Cogen",F3357="Industrial NAICS Cogen",F3357="NAICS-22 Cogen")),FALSE,IF(AND($P$3=FALSE,OR(F3357="Commercial NAICS Cogen",F3357="Commercial NAICS Non-Cogen",F3357="Industrial NAICS Cogen", F3357="industrial NAICS non-Cogen")),FALSE, TRUE))</f>
        <v/>
      </c>
    </row>
    <row r="3358">
      <c r="A3358" s="129" t="n">
        <v>55334</v>
      </c>
      <c r="B3358" s="130" t="inlineStr">
        <is>
          <t>Holland Energy Facility</t>
        </is>
      </c>
      <c r="C3358" s="130" t="inlineStr">
        <is>
          <t>NAES Corporation - (WA)</t>
        </is>
      </c>
      <c r="D3358" s="129" t="n">
        <v>49974</v>
      </c>
      <c r="E3358" s="130" t="inlineStr">
        <is>
          <t>IL</t>
        </is>
      </c>
      <c r="F3358" s="130" t="inlineStr">
        <is>
          <t>Electric Utility</t>
        </is>
      </c>
      <c r="G3358" s="130" t="inlineStr">
        <is>
          <t>CT</t>
        </is>
      </c>
      <c r="H3358" s="130" t="inlineStr">
        <is>
          <t>NG</t>
        </is>
      </c>
      <c r="I3358" s="130" t="inlineStr">
        <is>
          <t>NG</t>
        </is>
      </c>
      <c r="J3358" s="131" t="n">
        <v>1428694</v>
      </c>
      <c r="K3358" s="129" t="n">
        <v>2020</v>
      </c>
      <c r="L3358" s="120">
        <f>IF(VLOOKUP(H3358,'Cross-Page Data'!$D$4:$F$48,3,FALSE)="natural gas",VLOOKUP(G3358,'Cross-Page Data'!$I$4:$J$19,2,FALSE),IF(VLOOKUP(H3358,'Cross-Page Data'!$D$4:$F$48,3,FALSE)="solar",IF(G3358="PV","solar PV","solar thermal"),IF(VLOOKUP(H3358,'Cross-Page Data'!$D$4:$F$48,3,FALSE)="wind",VLOOKUP(G3358,'Cross-Page Data'!$I$4:$J$19,2,FALSE),IF(VLOOKUP(H3358,'Cross-Page Data'!$D$4:$F$48,3,FALSE)="hydro",VLOOKUP(G3358,'Cross-Page Data'!$I$4:$J$19,2,FALSE),VLOOKUP(H3358,'Cross-Page Data'!$D$4:$F$48,3,FALSE)))))</f>
        <v/>
      </c>
      <c r="M3358" s="120">
        <f>IF(AND($P$2=FALSE,OR(F3358="Commercial NAICS Cogen",F3358="Industrial NAICS Cogen",F3358="NAICS-22 Cogen")),FALSE,IF(AND($P$3=FALSE,OR(F3358="Commercial NAICS Cogen",F3358="Commercial NAICS Non-Cogen",F3358="Industrial NAICS Cogen", F3358="industrial NAICS non-Cogen")),FALSE, TRUE))</f>
        <v/>
      </c>
    </row>
    <row r="3359">
      <c r="A3359" s="129" t="n">
        <v>55337</v>
      </c>
      <c r="B3359" s="130" t="inlineStr">
        <is>
          <t>Ironwood LLC</t>
        </is>
      </c>
      <c r="C3359" s="130" t="inlineStr">
        <is>
          <t>Helix, Ironwood LLC</t>
        </is>
      </c>
      <c r="D3359" s="129" t="n">
        <v>61121</v>
      </c>
      <c r="E3359" s="130" t="inlineStr">
        <is>
          <t>PA</t>
        </is>
      </c>
      <c r="F3359" s="130" t="inlineStr">
        <is>
          <t>NAICS-22 Non-Cogen</t>
        </is>
      </c>
      <c r="G3359" s="130" t="inlineStr">
        <is>
          <t>CA</t>
        </is>
      </c>
      <c r="H3359" s="130" t="inlineStr">
        <is>
          <t>NG</t>
        </is>
      </c>
      <c r="I3359" s="130" t="inlineStr">
        <is>
          <t>NG</t>
        </is>
      </c>
      <c r="J3359" s="131" t="n">
        <v>1638480</v>
      </c>
      <c r="K3359" s="129" t="n">
        <v>2020</v>
      </c>
      <c r="L3359" s="120">
        <f>IF(VLOOKUP(H3359,'Cross-Page Data'!$D$4:$F$48,3,FALSE)="natural gas",VLOOKUP(G3359,'Cross-Page Data'!$I$4:$J$19,2,FALSE),IF(VLOOKUP(H3359,'Cross-Page Data'!$D$4:$F$48,3,FALSE)="solar",IF(G3359="PV","solar PV","solar thermal"),IF(VLOOKUP(H3359,'Cross-Page Data'!$D$4:$F$48,3,FALSE)="wind",VLOOKUP(G3359,'Cross-Page Data'!$I$4:$J$19,2,FALSE),IF(VLOOKUP(H3359,'Cross-Page Data'!$D$4:$F$48,3,FALSE)="hydro",VLOOKUP(G3359,'Cross-Page Data'!$I$4:$J$19,2,FALSE),VLOOKUP(H3359,'Cross-Page Data'!$D$4:$F$48,3,FALSE)))))</f>
        <v/>
      </c>
      <c r="M3359" s="120">
        <f>IF(AND($P$2=FALSE,OR(F3359="Commercial NAICS Cogen",F3359="Industrial NAICS Cogen",F3359="NAICS-22 Cogen")),FALSE,IF(AND($P$3=FALSE,OR(F3359="Commercial NAICS Cogen",F3359="Commercial NAICS Non-Cogen",F3359="Industrial NAICS Cogen", F3359="industrial NAICS non-Cogen")),FALSE, TRUE))</f>
        <v/>
      </c>
    </row>
    <row r="3360">
      <c r="A3360" s="129" t="n">
        <v>55337</v>
      </c>
      <c r="B3360" s="130" t="inlineStr">
        <is>
          <t>Ironwood LLC</t>
        </is>
      </c>
      <c r="C3360" s="130" t="inlineStr">
        <is>
          <t>Helix, Ironwood LLC</t>
        </is>
      </c>
      <c r="D3360" s="129" t="n">
        <v>61121</v>
      </c>
      <c r="E3360" s="130" t="inlineStr">
        <is>
          <t>PA</t>
        </is>
      </c>
      <c r="F3360" s="130" t="inlineStr">
        <is>
          <t>NAICS-22 Non-Cogen</t>
        </is>
      </c>
      <c r="G3360" s="130" t="inlineStr">
        <is>
          <t>CT</t>
        </is>
      </c>
      <c r="H3360" s="130" t="inlineStr">
        <is>
          <t>NG</t>
        </is>
      </c>
      <c r="I3360" s="130" t="inlineStr">
        <is>
          <t>NG</t>
        </is>
      </c>
      <c r="J3360" s="131" t="n">
        <v>3231108</v>
      </c>
      <c r="K3360" s="129" t="n">
        <v>2020</v>
      </c>
      <c r="L3360" s="120">
        <f>IF(VLOOKUP(H3360,'Cross-Page Data'!$D$4:$F$48,3,FALSE)="natural gas",VLOOKUP(G3360,'Cross-Page Data'!$I$4:$J$19,2,FALSE),IF(VLOOKUP(H3360,'Cross-Page Data'!$D$4:$F$48,3,FALSE)="solar",IF(G3360="PV","solar PV","solar thermal"),IF(VLOOKUP(H3360,'Cross-Page Data'!$D$4:$F$48,3,FALSE)="wind",VLOOKUP(G3360,'Cross-Page Data'!$I$4:$J$19,2,FALSE),IF(VLOOKUP(H3360,'Cross-Page Data'!$D$4:$F$48,3,FALSE)="hydro",VLOOKUP(G3360,'Cross-Page Data'!$I$4:$J$19,2,FALSE),VLOOKUP(H3360,'Cross-Page Data'!$D$4:$F$48,3,FALSE)))))</f>
        <v/>
      </c>
      <c r="M3360" s="120">
        <f>IF(AND($P$2=FALSE,OR(F3360="Commercial NAICS Cogen",F3360="Industrial NAICS Cogen",F3360="NAICS-22 Cogen")),FALSE,IF(AND($P$3=FALSE,OR(F3360="Commercial NAICS Cogen",F3360="Commercial NAICS Non-Cogen",F3360="Industrial NAICS Cogen", F3360="industrial NAICS non-Cogen")),FALSE, TRUE))</f>
        <v/>
      </c>
    </row>
    <row r="3361">
      <c r="A3361" s="129" t="n">
        <v>55343</v>
      </c>
      <c r="B3361" s="130" t="inlineStr">
        <is>
          <t>Luna Energy Facility</t>
        </is>
      </c>
      <c r="C3361" s="130" t="inlineStr">
        <is>
          <t>Public Service Co of NM</t>
        </is>
      </c>
      <c r="D3361" s="129" t="n">
        <v>15473</v>
      </c>
      <c r="E3361" s="130" t="inlineStr">
        <is>
          <t>NM</t>
        </is>
      </c>
      <c r="F3361" s="130" t="inlineStr">
        <is>
          <t>Electric Utility</t>
        </is>
      </c>
      <c r="G3361" s="130" t="inlineStr">
        <is>
          <t>CA</t>
        </is>
      </c>
      <c r="H3361" s="130" t="inlineStr">
        <is>
          <t>NG</t>
        </is>
      </c>
      <c r="I3361" s="130" t="inlineStr">
        <is>
          <t>NG</t>
        </is>
      </c>
      <c r="J3361" s="131" t="n">
        <v>1173548</v>
      </c>
      <c r="K3361" s="129" t="n">
        <v>2020</v>
      </c>
      <c r="L3361" s="120">
        <f>IF(VLOOKUP(H3361,'Cross-Page Data'!$D$4:$F$48,3,FALSE)="natural gas",VLOOKUP(G3361,'Cross-Page Data'!$I$4:$J$19,2,FALSE),IF(VLOOKUP(H3361,'Cross-Page Data'!$D$4:$F$48,3,FALSE)="solar",IF(G3361="PV","solar PV","solar thermal"),IF(VLOOKUP(H3361,'Cross-Page Data'!$D$4:$F$48,3,FALSE)="wind",VLOOKUP(G3361,'Cross-Page Data'!$I$4:$J$19,2,FALSE),IF(VLOOKUP(H3361,'Cross-Page Data'!$D$4:$F$48,3,FALSE)="hydro",VLOOKUP(G3361,'Cross-Page Data'!$I$4:$J$19,2,FALSE),VLOOKUP(H3361,'Cross-Page Data'!$D$4:$F$48,3,FALSE)))))</f>
        <v/>
      </c>
      <c r="M3361" s="120">
        <f>IF(AND($P$2=FALSE,OR(F3361="Commercial NAICS Cogen",F3361="Industrial NAICS Cogen",F3361="NAICS-22 Cogen")),FALSE,IF(AND($P$3=FALSE,OR(F3361="Commercial NAICS Cogen",F3361="Commercial NAICS Non-Cogen",F3361="Industrial NAICS Cogen", F3361="industrial NAICS non-Cogen")),FALSE, TRUE))</f>
        <v/>
      </c>
    </row>
    <row r="3362">
      <c r="A3362" s="129" t="n">
        <v>55343</v>
      </c>
      <c r="B3362" s="130" t="inlineStr">
        <is>
          <t>Luna Energy Facility</t>
        </is>
      </c>
      <c r="C3362" s="130" t="inlineStr">
        <is>
          <t>Public Service Co of NM</t>
        </is>
      </c>
      <c r="D3362" s="129" t="n">
        <v>15473</v>
      </c>
      <c r="E3362" s="130" t="inlineStr">
        <is>
          <t>NM</t>
        </is>
      </c>
      <c r="F3362" s="130" t="inlineStr">
        <is>
          <t>Electric Utility</t>
        </is>
      </c>
      <c r="G3362" s="130" t="inlineStr">
        <is>
          <t>CT</t>
        </is>
      </c>
      <c r="H3362" s="130" t="inlineStr">
        <is>
          <t>NG</t>
        </is>
      </c>
      <c r="I3362" s="130" t="inlineStr">
        <is>
          <t>NG</t>
        </is>
      </c>
      <c r="J3362" s="131" t="n">
        <v>2130136</v>
      </c>
      <c r="K3362" s="129" t="n">
        <v>2020</v>
      </c>
      <c r="L3362" s="120">
        <f>IF(VLOOKUP(H3362,'Cross-Page Data'!$D$4:$F$48,3,FALSE)="natural gas",VLOOKUP(G3362,'Cross-Page Data'!$I$4:$J$19,2,FALSE),IF(VLOOKUP(H3362,'Cross-Page Data'!$D$4:$F$48,3,FALSE)="solar",IF(G3362="PV","solar PV","solar thermal"),IF(VLOOKUP(H3362,'Cross-Page Data'!$D$4:$F$48,3,FALSE)="wind",VLOOKUP(G3362,'Cross-Page Data'!$I$4:$J$19,2,FALSE),IF(VLOOKUP(H3362,'Cross-Page Data'!$D$4:$F$48,3,FALSE)="hydro",VLOOKUP(G3362,'Cross-Page Data'!$I$4:$J$19,2,FALSE),VLOOKUP(H3362,'Cross-Page Data'!$D$4:$F$48,3,FALSE)))))</f>
        <v/>
      </c>
      <c r="M3362" s="120">
        <f>IF(AND($P$2=FALSE,OR(F3362="Commercial NAICS Cogen",F3362="Industrial NAICS Cogen",F3362="NAICS-22 Cogen")),FALSE,IF(AND($P$3=FALSE,OR(F3362="Commercial NAICS Cogen",F3362="Commercial NAICS Non-Cogen",F3362="Industrial NAICS Cogen", F3362="industrial NAICS non-Cogen")),FALSE, TRUE))</f>
        <v/>
      </c>
    </row>
    <row r="3363">
      <c r="A3363" s="129" t="n">
        <v>55345</v>
      </c>
      <c r="B3363" s="130" t="inlineStr">
        <is>
          <t>Otay Mesa Generating Project</t>
        </is>
      </c>
      <c r="C3363" s="130" t="inlineStr">
        <is>
          <t>Otay Mesa Energy Center LLC</t>
        </is>
      </c>
      <c r="D3363" s="129" t="n">
        <v>14274</v>
      </c>
      <c r="E3363" s="130" t="inlineStr">
        <is>
          <t>CA</t>
        </is>
      </c>
      <c r="F3363" s="130" t="inlineStr">
        <is>
          <t>NAICS-22 Non-Cogen</t>
        </is>
      </c>
      <c r="G3363" s="130" t="inlineStr">
        <is>
          <t>CA</t>
        </is>
      </c>
      <c r="H3363" s="130" t="inlineStr">
        <is>
          <t>NG</t>
        </is>
      </c>
      <c r="I3363" s="130" t="inlineStr">
        <is>
          <t>NG</t>
        </is>
      </c>
      <c r="J3363" s="131" t="n">
        <v>796385</v>
      </c>
      <c r="K3363" s="129" t="n">
        <v>2020</v>
      </c>
      <c r="L3363" s="120">
        <f>IF(VLOOKUP(H3363,'Cross-Page Data'!$D$4:$F$48,3,FALSE)="natural gas",VLOOKUP(G3363,'Cross-Page Data'!$I$4:$J$19,2,FALSE),IF(VLOOKUP(H3363,'Cross-Page Data'!$D$4:$F$48,3,FALSE)="solar",IF(G3363="PV","solar PV","solar thermal"),IF(VLOOKUP(H3363,'Cross-Page Data'!$D$4:$F$48,3,FALSE)="wind",VLOOKUP(G3363,'Cross-Page Data'!$I$4:$J$19,2,FALSE),IF(VLOOKUP(H3363,'Cross-Page Data'!$D$4:$F$48,3,FALSE)="hydro",VLOOKUP(G3363,'Cross-Page Data'!$I$4:$J$19,2,FALSE),VLOOKUP(H3363,'Cross-Page Data'!$D$4:$F$48,3,FALSE)))))</f>
        <v/>
      </c>
      <c r="M3363" s="120">
        <f>IF(AND($P$2=FALSE,OR(F3363="Commercial NAICS Cogen",F3363="Industrial NAICS Cogen",F3363="NAICS-22 Cogen")),FALSE,IF(AND($P$3=FALSE,OR(F3363="Commercial NAICS Cogen",F3363="Commercial NAICS Non-Cogen",F3363="Industrial NAICS Cogen", F3363="industrial NAICS non-Cogen")),FALSE, TRUE))</f>
        <v/>
      </c>
    </row>
    <row r="3364">
      <c r="A3364" s="129" t="n">
        <v>55345</v>
      </c>
      <c r="B3364" s="130" t="inlineStr">
        <is>
          <t>Otay Mesa Generating Project</t>
        </is>
      </c>
      <c r="C3364" s="130" t="inlineStr">
        <is>
          <t>Otay Mesa Energy Center LLC</t>
        </is>
      </c>
      <c r="D3364" s="129" t="n">
        <v>14274</v>
      </c>
      <c r="E3364" s="130" t="inlineStr">
        <is>
          <t>CA</t>
        </is>
      </c>
      <c r="F3364" s="130" t="inlineStr">
        <is>
          <t>NAICS-22 Non-Cogen</t>
        </is>
      </c>
      <c r="G3364" s="130" t="inlineStr">
        <is>
          <t>CT</t>
        </is>
      </c>
      <c r="H3364" s="130" t="inlineStr">
        <is>
          <t>NG</t>
        </is>
      </c>
      <c r="I3364" s="130" t="inlineStr">
        <is>
          <t>NG</t>
        </is>
      </c>
      <c r="J3364" s="131" t="n">
        <v>1311299</v>
      </c>
      <c r="K3364" s="129" t="n">
        <v>2020</v>
      </c>
      <c r="L3364" s="120">
        <f>IF(VLOOKUP(H3364,'Cross-Page Data'!$D$4:$F$48,3,FALSE)="natural gas",VLOOKUP(G3364,'Cross-Page Data'!$I$4:$J$19,2,FALSE),IF(VLOOKUP(H3364,'Cross-Page Data'!$D$4:$F$48,3,FALSE)="solar",IF(G3364="PV","solar PV","solar thermal"),IF(VLOOKUP(H3364,'Cross-Page Data'!$D$4:$F$48,3,FALSE)="wind",VLOOKUP(G3364,'Cross-Page Data'!$I$4:$J$19,2,FALSE),IF(VLOOKUP(H3364,'Cross-Page Data'!$D$4:$F$48,3,FALSE)="hydro",VLOOKUP(G3364,'Cross-Page Data'!$I$4:$J$19,2,FALSE),VLOOKUP(H3364,'Cross-Page Data'!$D$4:$F$48,3,FALSE)))))</f>
        <v/>
      </c>
      <c r="M3364" s="120">
        <f>IF(AND($P$2=FALSE,OR(F3364="Commercial NAICS Cogen",F3364="Industrial NAICS Cogen",F3364="NAICS-22 Cogen")),FALSE,IF(AND($P$3=FALSE,OR(F3364="Commercial NAICS Cogen",F3364="Commercial NAICS Non-Cogen",F3364="Industrial NAICS Cogen", F3364="industrial NAICS non-Cogen")),FALSE, TRUE))</f>
        <v/>
      </c>
    </row>
    <row r="3365">
      <c r="A3365" s="129" t="n">
        <v>55347</v>
      </c>
      <c r="B3365" s="130" t="inlineStr">
        <is>
          <t>Armstrong</t>
        </is>
      </c>
      <c r="C3365" s="130" t="inlineStr">
        <is>
          <t>Armstrong Power LLC</t>
        </is>
      </c>
      <c r="D3365" s="129" t="n">
        <v>56412</v>
      </c>
      <c r="E3365" s="130" t="inlineStr">
        <is>
          <t>PA</t>
        </is>
      </c>
      <c r="F3365" s="130" t="inlineStr">
        <is>
          <t>NAICS-22 Non-Cogen</t>
        </is>
      </c>
      <c r="G3365" s="130" t="inlineStr">
        <is>
          <t>GT</t>
        </is>
      </c>
      <c r="H3365" s="130" t="inlineStr">
        <is>
          <t>DFO</t>
        </is>
      </c>
      <c r="I3365" s="130" t="inlineStr">
        <is>
          <t>DFO</t>
        </is>
      </c>
      <c r="J3365" s="131" t="n">
        <v>1522.745</v>
      </c>
      <c r="K3365" s="129" t="n">
        <v>2020</v>
      </c>
      <c r="L3365" s="120">
        <f>IF(VLOOKUP(H3365,'Cross-Page Data'!$D$4:$F$48,3,FALSE)="natural gas",VLOOKUP(G3365,'Cross-Page Data'!$I$4:$J$19,2,FALSE),IF(VLOOKUP(H3365,'Cross-Page Data'!$D$4:$F$48,3,FALSE)="solar",IF(G3365="PV","solar PV","solar thermal"),IF(VLOOKUP(H3365,'Cross-Page Data'!$D$4:$F$48,3,FALSE)="wind",VLOOKUP(G3365,'Cross-Page Data'!$I$4:$J$19,2,FALSE),IF(VLOOKUP(H3365,'Cross-Page Data'!$D$4:$F$48,3,FALSE)="hydro",VLOOKUP(G3365,'Cross-Page Data'!$I$4:$J$19,2,FALSE),VLOOKUP(H3365,'Cross-Page Data'!$D$4:$F$48,3,FALSE)))))</f>
        <v/>
      </c>
      <c r="M3365" s="120">
        <f>IF(AND($P$2=FALSE,OR(F3365="Commercial NAICS Cogen",F3365="Industrial NAICS Cogen",F3365="NAICS-22 Cogen")),FALSE,IF(AND($P$3=FALSE,OR(F3365="Commercial NAICS Cogen",F3365="Commercial NAICS Non-Cogen",F3365="Industrial NAICS Cogen", F3365="industrial NAICS non-Cogen")),FALSE, TRUE))</f>
        <v/>
      </c>
    </row>
    <row r="3366">
      <c r="A3366" s="129" t="n">
        <v>55347</v>
      </c>
      <c r="B3366" s="130" t="inlineStr">
        <is>
          <t>Armstrong</t>
        </is>
      </c>
      <c r="C3366" s="130" t="inlineStr">
        <is>
          <t>Armstrong Power LLC</t>
        </is>
      </c>
      <c r="D3366" s="129" t="n">
        <v>56412</v>
      </c>
      <c r="E3366" s="130" t="inlineStr">
        <is>
          <t>PA</t>
        </is>
      </c>
      <c r="F3366" s="130" t="inlineStr">
        <is>
          <t>NAICS-22 Non-Cogen</t>
        </is>
      </c>
      <c r="G3366" s="130" t="inlineStr">
        <is>
          <t>GT</t>
        </is>
      </c>
      <c r="H3366" s="130" t="inlineStr">
        <is>
          <t>NG</t>
        </is>
      </c>
      <c r="I3366" s="130" t="inlineStr">
        <is>
          <t>NG</t>
        </is>
      </c>
      <c r="J3366" s="131" t="n">
        <v>1149037.3</v>
      </c>
      <c r="K3366" s="129" t="n">
        <v>2020</v>
      </c>
      <c r="L3366" s="120">
        <f>IF(VLOOKUP(H3366,'Cross-Page Data'!$D$4:$F$48,3,FALSE)="natural gas",VLOOKUP(G3366,'Cross-Page Data'!$I$4:$J$19,2,FALSE),IF(VLOOKUP(H3366,'Cross-Page Data'!$D$4:$F$48,3,FALSE)="solar",IF(G3366="PV","solar PV","solar thermal"),IF(VLOOKUP(H3366,'Cross-Page Data'!$D$4:$F$48,3,FALSE)="wind",VLOOKUP(G3366,'Cross-Page Data'!$I$4:$J$19,2,FALSE),IF(VLOOKUP(H3366,'Cross-Page Data'!$D$4:$F$48,3,FALSE)="hydro",VLOOKUP(G3366,'Cross-Page Data'!$I$4:$J$19,2,FALSE),VLOOKUP(H3366,'Cross-Page Data'!$D$4:$F$48,3,FALSE)))))</f>
        <v/>
      </c>
      <c r="M3366" s="120">
        <f>IF(AND($P$2=FALSE,OR(F3366="Commercial NAICS Cogen",F3366="Industrial NAICS Cogen",F3366="NAICS-22 Cogen")),FALSE,IF(AND($P$3=FALSE,OR(F3366="Commercial NAICS Cogen",F3366="Commercial NAICS Non-Cogen",F3366="Industrial NAICS Cogen", F3366="industrial NAICS non-Cogen")),FALSE, TRUE))</f>
        <v/>
      </c>
    </row>
    <row r="3367">
      <c r="A3367" s="129" t="n">
        <v>55349</v>
      </c>
      <c r="B3367" s="130" t="inlineStr">
        <is>
          <t>Pleasants Energy LLC</t>
        </is>
      </c>
      <c r="C3367" s="130" t="inlineStr">
        <is>
          <t>Pleasants Energy LLC</t>
        </is>
      </c>
      <c r="D3367" s="129" t="n">
        <v>55749</v>
      </c>
      <c r="E3367" s="130" t="inlineStr">
        <is>
          <t>WV</t>
        </is>
      </c>
      <c r="F3367" s="130" t="inlineStr">
        <is>
          <t>NAICS-22 Non-Cogen</t>
        </is>
      </c>
      <c r="G3367" s="130" t="inlineStr">
        <is>
          <t>GT</t>
        </is>
      </c>
      <c r="H3367" s="130" t="inlineStr">
        <is>
          <t>DFO</t>
        </is>
      </c>
      <c r="I3367" s="130" t="inlineStr">
        <is>
          <t>DFO</t>
        </is>
      </c>
      <c r="J3367" s="131" t="n">
        <v>141.993</v>
      </c>
      <c r="K3367" s="129" t="n">
        <v>2020</v>
      </c>
      <c r="L3367" s="120">
        <f>IF(VLOOKUP(H3367,'Cross-Page Data'!$D$4:$F$48,3,FALSE)="natural gas",VLOOKUP(G3367,'Cross-Page Data'!$I$4:$J$19,2,FALSE),IF(VLOOKUP(H3367,'Cross-Page Data'!$D$4:$F$48,3,FALSE)="solar",IF(G3367="PV","solar PV","solar thermal"),IF(VLOOKUP(H3367,'Cross-Page Data'!$D$4:$F$48,3,FALSE)="wind",VLOOKUP(G3367,'Cross-Page Data'!$I$4:$J$19,2,FALSE),IF(VLOOKUP(H3367,'Cross-Page Data'!$D$4:$F$48,3,FALSE)="hydro",VLOOKUP(G3367,'Cross-Page Data'!$I$4:$J$19,2,FALSE),VLOOKUP(H3367,'Cross-Page Data'!$D$4:$F$48,3,FALSE)))))</f>
        <v/>
      </c>
      <c r="M3367" s="120">
        <f>IF(AND($P$2=FALSE,OR(F3367="Commercial NAICS Cogen",F3367="Industrial NAICS Cogen",F3367="NAICS-22 Cogen")),FALSE,IF(AND($P$3=FALSE,OR(F3367="Commercial NAICS Cogen",F3367="Commercial NAICS Non-Cogen",F3367="Industrial NAICS Cogen", F3367="industrial NAICS non-Cogen")),FALSE, TRUE))</f>
        <v/>
      </c>
    </row>
    <row r="3368">
      <c r="A3368" s="129" t="n">
        <v>55349</v>
      </c>
      <c r="B3368" s="130" t="inlineStr">
        <is>
          <t>Pleasants Energy LLC</t>
        </is>
      </c>
      <c r="C3368" s="130" t="inlineStr">
        <is>
          <t>Pleasants Energy LLC</t>
        </is>
      </c>
      <c r="D3368" s="129" t="n">
        <v>55749</v>
      </c>
      <c r="E3368" s="130" t="inlineStr">
        <is>
          <t>WV</t>
        </is>
      </c>
      <c r="F3368" s="130" t="inlineStr">
        <is>
          <t>NAICS-22 Non-Cogen</t>
        </is>
      </c>
      <c r="G3368" s="130" t="inlineStr">
        <is>
          <t>GT</t>
        </is>
      </c>
      <c r="H3368" s="130" t="inlineStr">
        <is>
          <t>NG</t>
        </is>
      </c>
      <c r="I3368" s="130" t="inlineStr">
        <is>
          <t>NG</t>
        </is>
      </c>
      <c r="J3368" s="131" t="n">
        <v>1654366</v>
      </c>
      <c r="K3368" s="129" t="n">
        <v>2020</v>
      </c>
      <c r="L3368" s="120">
        <f>IF(VLOOKUP(H3368,'Cross-Page Data'!$D$4:$F$48,3,FALSE)="natural gas",VLOOKUP(G3368,'Cross-Page Data'!$I$4:$J$19,2,FALSE),IF(VLOOKUP(H3368,'Cross-Page Data'!$D$4:$F$48,3,FALSE)="solar",IF(G3368="PV","solar PV","solar thermal"),IF(VLOOKUP(H3368,'Cross-Page Data'!$D$4:$F$48,3,FALSE)="wind",VLOOKUP(G3368,'Cross-Page Data'!$I$4:$J$19,2,FALSE),IF(VLOOKUP(H3368,'Cross-Page Data'!$D$4:$F$48,3,FALSE)="hydro",VLOOKUP(G3368,'Cross-Page Data'!$I$4:$J$19,2,FALSE),VLOOKUP(H3368,'Cross-Page Data'!$D$4:$F$48,3,FALSE)))))</f>
        <v/>
      </c>
      <c r="M3368" s="120">
        <f>IF(AND($P$2=FALSE,OR(F3368="Commercial NAICS Cogen",F3368="Industrial NAICS Cogen",F3368="NAICS-22 Cogen")),FALSE,IF(AND($P$3=FALSE,OR(F3368="Commercial NAICS Cogen",F3368="Commercial NAICS Non-Cogen",F3368="Industrial NAICS Cogen", F3368="industrial NAICS non-Cogen")),FALSE, TRUE))</f>
        <v/>
      </c>
    </row>
    <row r="3369">
      <c r="A3369" s="129" t="n">
        <v>55350</v>
      </c>
      <c r="B3369" s="130" t="inlineStr">
        <is>
          <t>Dresden Energy Facility</t>
        </is>
      </c>
      <c r="C3369" s="130" t="inlineStr">
        <is>
          <t>Appalachian Power Co</t>
        </is>
      </c>
      <c r="D3369" s="129" t="n">
        <v>733</v>
      </c>
      <c r="E3369" s="130" t="inlineStr">
        <is>
          <t>OH</t>
        </is>
      </c>
      <c r="F3369" s="130" t="inlineStr">
        <is>
          <t>Electric Utility</t>
        </is>
      </c>
      <c r="G3369" s="130" t="inlineStr">
        <is>
          <t>CA</t>
        </is>
      </c>
      <c r="H3369" s="130" t="inlineStr">
        <is>
          <t>NG</t>
        </is>
      </c>
      <c r="I3369" s="130" t="inlineStr">
        <is>
          <t>NG</t>
        </is>
      </c>
      <c r="J3369" s="131" t="n">
        <v>1680535</v>
      </c>
      <c r="K3369" s="129" t="n">
        <v>2020</v>
      </c>
      <c r="L3369" s="120">
        <f>IF(VLOOKUP(H3369,'Cross-Page Data'!$D$4:$F$48,3,FALSE)="natural gas",VLOOKUP(G3369,'Cross-Page Data'!$I$4:$J$19,2,FALSE),IF(VLOOKUP(H3369,'Cross-Page Data'!$D$4:$F$48,3,FALSE)="solar",IF(G3369="PV","solar PV","solar thermal"),IF(VLOOKUP(H3369,'Cross-Page Data'!$D$4:$F$48,3,FALSE)="wind",VLOOKUP(G3369,'Cross-Page Data'!$I$4:$J$19,2,FALSE),IF(VLOOKUP(H3369,'Cross-Page Data'!$D$4:$F$48,3,FALSE)="hydro",VLOOKUP(G3369,'Cross-Page Data'!$I$4:$J$19,2,FALSE),VLOOKUP(H3369,'Cross-Page Data'!$D$4:$F$48,3,FALSE)))))</f>
        <v/>
      </c>
      <c r="M3369" s="120">
        <f>IF(AND($P$2=FALSE,OR(F3369="Commercial NAICS Cogen",F3369="Industrial NAICS Cogen",F3369="NAICS-22 Cogen")),FALSE,IF(AND($P$3=FALSE,OR(F3369="Commercial NAICS Cogen",F3369="Commercial NAICS Non-Cogen",F3369="Industrial NAICS Cogen", F3369="industrial NAICS non-Cogen")),FALSE, TRUE))</f>
        <v/>
      </c>
    </row>
    <row r="3370">
      <c r="A3370" s="129" t="n">
        <v>55350</v>
      </c>
      <c r="B3370" s="130" t="inlineStr">
        <is>
          <t>Dresden Energy Facility</t>
        </is>
      </c>
      <c r="C3370" s="130" t="inlineStr">
        <is>
          <t>Appalachian Power Co</t>
        </is>
      </c>
      <c r="D3370" s="129" t="n">
        <v>733</v>
      </c>
      <c r="E3370" s="130" t="inlineStr">
        <is>
          <t>OH</t>
        </is>
      </c>
      <c r="F3370" s="130" t="inlineStr">
        <is>
          <t>Electric Utility</t>
        </is>
      </c>
      <c r="G3370" s="130" t="inlineStr">
        <is>
          <t>CT</t>
        </is>
      </c>
      <c r="H3370" s="130" t="inlineStr">
        <is>
          <t>DFO</t>
        </is>
      </c>
      <c r="I3370" s="130" t="inlineStr">
        <is>
          <t>DFO</t>
        </is>
      </c>
      <c r="J3370" s="131" t="n">
        <v>0</v>
      </c>
      <c r="K3370" s="129" t="n">
        <v>2020</v>
      </c>
      <c r="L3370" s="120">
        <f>IF(VLOOKUP(H3370,'Cross-Page Data'!$D$4:$F$48,3,FALSE)="natural gas",VLOOKUP(G3370,'Cross-Page Data'!$I$4:$J$19,2,FALSE),IF(VLOOKUP(H3370,'Cross-Page Data'!$D$4:$F$48,3,FALSE)="solar",IF(G3370="PV","solar PV","solar thermal"),IF(VLOOKUP(H3370,'Cross-Page Data'!$D$4:$F$48,3,FALSE)="wind",VLOOKUP(G3370,'Cross-Page Data'!$I$4:$J$19,2,FALSE),IF(VLOOKUP(H3370,'Cross-Page Data'!$D$4:$F$48,3,FALSE)="hydro",VLOOKUP(G3370,'Cross-Page Data'!$I$4:$J$19,2,FALSE),VLOOKUP(H3370,'Cross-Page Data'!$D$4:$F$48,3,FALSE)))))</f>
        <v/>
      </c>
      <c r="M3370" s="120">
        <f>IF(AND($P$2=FALSE,OR(F3370="Commercial NAICS Cogen",F3370="Industrial NAICS Cogen",F3370="NAICS-22 Cogen")),FALSE,IF(AND($P$3=FALSE,OR(F3370="Commercial NAICS Cogen",F3370="Commercial NAICS Non-Cogen",F3370="Industrial NAICS Cogen", F3370="industrial NAICS non-Cogen")),FALSE, TRUE))</f>
        <v/>
      </c>
    </row>
    <row r="3371">
      <c r="A3371" s="129" t="n">
        <v>55350</v>
      </c>
      <c r="B3371" s="130" t="inlineStr">
        <is>
          <t>Dresden Energy Facility</t>
        </is>
      </c>
      <c r="C3371" s="130" t="inlineStr">
        <is>
          <t>Appalachian Power Co</t>
        </is>
      </c>
      <c r="D3371" s="129" t="n">
        <v>733</v>
      </c>
      <c r="E3371" s="130" t="inlineStr">
        <is>
          <t>OH</t>
        </is>
      </c>
      <c r="F3371" s="130" t="inlineStr">
        <is>
          <t>Electric Utility</t>
        </is>
      </c>
      <c r="G3371" s="130" t="inlineStr">
        <is>
          <t>CT</t>
        </is>
      </c>
      <c r="H3371" s="130" t="inlineStr">
        <is>
          <t>LIG</t>
        </is>
      </c>
      <c r="I3371" s="130" t="inlineStr">
        <is>
          <t>COL</t>
        </is>
      </c>
      <c r="J3371" s="131" t="n">
        <v>0</v>
      </c>
      <c r="K3371" s="129" t="n">
        <v>2020</v>
      </c>
      <c r="L3371" s="120">
        <f>IF(VLOOKUP(H3371,'Cross-Page Data'!$D$4:$F$48,3,FALSE)="natural gas",VLOOKUP(G3371,'Cross-Page Data'!$I$4:$J$19,2,FALSE),IF(VLOOKUP(H3371,'Cross-Page Data'!$D$4:$F$48,3,FALSE)="solar",IF(G3371="PV","solar PV","solar thermal"),IF(VLOOKUP(H3371,'Cross-Page Data'!$D$4:$F$48,3,FALSE)="wind",VLOOKUP(G3371,'Cross-Page Data'!$I$4:$J$19,2,FALSE),IF(VLOOKUP(H3371,'Cross-Page Data'!$D$4:$F$48,3,FALSE)="hydro",VLOOKUP(G3371,'Cross-Page Data'!$I$4:$J$19,2,FALSE),VLOOKUP(H3371,'Cross-Page Data'!$D$4:$F$48,3,FALSE)))))</f>
        <v/>
      </c>
      <c r="M3371" s="120">
        <f>IF(AND($P$2=FALSE,OR(F3371="Commercial NAICS Cogen",F3371="Industrial NAICS Cogen",F3371="NAICS-22 Cogen")),FALSE,IF(AND($P$3=FALSE,OR(F3371="Commercial NAICS Cogen",F3371="Commercial NAICS Non-Cogen",F3371="Industrial NAICS Cogen", F3371="industrial NAICS non-Cogen")),FALSE, TRUE))</f>
        <v/>
      </c>
    </row>
    <row r="3372">
      <c r="A3372" s="129" t="n">
        <v>55350</v>
      </c>
      <c r="B3372" s="130" t="inlineStr">
        <is>
          <t>Dresden Energy Facility</t>
        </is>
      </c>
      <c r="C3372" s="130" t="inlineStr">
        <is>
          <t>Appalachian Power Co</t>
        </is>
      </c>
      <c r="D3372" s="129" t="n">
        <v>733</v>
      </c>
      <c r="E3372" s="130" t="inlineStr">
        <is>
          <t>OH</t>
        </is>
      </c>
      <c r="F3372" s="130" t="inlineStr">
        <is>
          <t>Electric Utility</t>
        </is>
      </c>
      <c r="G3372" s="130" t="inlineStr">
        <is>
          <t>CT</t>
        </is>
      </c>
      <c r="H3372" s="130" t="inlineStr">
        <is>
          <t>NG</t>
        </is>
      </c>
      <c r="I3372" s="130" t="inlineStr">
        <is>
          <t>NG</t>
        </is>
      </c>
      <c r="J3372" s="131" t="n">
        <v>2932575</v>
      </c>
      <c r="K3372" s="129" t="n">
        <v>2020</v>
      </c>
      <c r="L3372" s="120">
        <f>IF(VLOOKUP(H3372,'Cross-Page Data'!$D$4:$F$48,3,FALSE)="natural gas",VLOOKUP(G3372,'Cross-Page Data'!$I$4:$J$19,2,FALSE),IF(VLOOKUP(H3372,'Cross-Page Data'!$D$4:$F$48,3,FALSE)="solar",IF(G3372="PV","solar PV","solar thermal"),IF(VLOOKUP(H3372,'Cross-Page Data'!$D$4:$F$48,3,FALSE)="wind",VLOOKUP(G3372,'Cross-Page Data'!$I$4:$J$19,2,FALSE),IF(VLOOKUP(H3372,'Cross-Page Data'!$D$4:$F$48,3,FALSE)="hydro",VLOOKUP(G3372,'Cross-Page Data'!$I$4:$J$19,2,FALSE),VLOOKUP(H3372,'Cross-Page Data'!$D$4:$F$48,3,FALSE)))))</f>
        <v/>
      </c>
      <c r="M3372" s="120">
        <f>IF(AND($P$2=FALSE,OR(F3372="Commercial NAICS Cogen",F3372="Industrial NAICS Cogen",F3372="NAICS-22 Cogen")),FALSE,IF(AND($P$3=FALSE,OR(F3372="Commercial NAICS Cogen",F3372="Commercial NAICS Non-Cogen",F3372="Industrial NAICS Cogen", F3372="industrial NAICS non-Cogen")),FALSE, TRUE))</f>
        <v/>
      </c>
    </row>
    <row r="3373">
      <c r="A3373" s="129" t="n">
        <v>55350</v>
      </c>
      <c r="B3373" s="130" t="inlineStr">
        <is>
          <t>Dresden Energy Facility</t>
        </is>
      </c>
      <c r="C3373" s="130" t="inlineStr">
        <is>
          <t>Appalachian Power Co</t>
        </is>
      </c>
      <c r="D3373" s="129" t="n">
        <v>733</v>
      </c>
      <c r="E3373" s="130" t="inlineStr">
        <is>
          <t>OH</t>
        </is>
      </c>
      <c r="F3373" s="130" t="inlineStr">
        <is>
          <t>Electric Utility</t>
        </is>
      </c>
      <c r="G3373" s="130" t="inlineStr">
        <is>
          <t>CT</t>
        </is>
      </c>
      <c r="H3373" s="130" t="inlineStr">
        <is>
          <t>SUB</t>
        </is>
      </c>
      <c r="I3373" s="130" t="inlineStr">
        <is>
          <t>COL</t>
        </is>
      </c>
      <c r="J3373" s="131" t="n">
        <v>0</v>
      </c>
      <c r="K3373" s="129" t="n">
        <v>2020</v>
      </c>
      <c r="L3373" s="120">
        <f>IF(VLOOKUP(H3373,'Cross-Page Data'!$D$4:$F$48,3,FALSE)="natural gas",VLOOKUP(G3373,'Cross-Page Data'!$I$4:$J$19,2,FALSE),IF(VLOOKUP(H3373,'Cross-Page Data'!$D$4:$F$48,3,FALSE)="solar",IF(G3373="PV","solar PV","solar thermal"),IF(VLOOKUP(H3373,'Cross-Page Data'!$D$4:$F$48,3,FALSE)="wind",VLOOKUP(G3373,'Cross-Page Data'!$I$4:$J$19,2,FALSE),IF(VLOOKUP(H3373,'Cross-Page Data'!$D$4:$F$48,3,FALSE)="hydro",VLOOKUP(G3373,'Cross-Page Data'!$I$4:$J$19,2,FALSE),VLOOKUP(H3373,'Cross-Page Data'!$D$4:$F$48,3,FALSE)))))</f>
        <v/>
      </c>
      <c r="M3373" s="120">
        <f>IF(AND($P$2=FALSE,OR(F3373="Commercial NAICS Cogen",F3373="Industrial NAICS Cogen",F3373="NAICS-22 Cogen")),FALSE,IF(AND($P$3=FALSE,OR(F3373="Commercial NAICS Cogen",F3373="Commercial NAICS Non-Cogen",F3373="Industrial NAICS Cogen", F3373="industrial NAICS non-Cogen")),FALSE, TRUE))</f>
        <v/>
      </c>
    </row>
    <row r="3374">
      <c r="A3374" s="129" t="n">
        <v>55357</v>
      </c>
      <c r="B3374" s="130" t="inlineStr">
        <is>
          <t>Jack Fusco Energy Center</t>
        </is>
      </c>
      <c r="C3374" s="130" t="inlineStr">
        <is>
          <t>Brazos Valley Energy</t>
        </is>
      </c>
      <c r="D3374" s="129" t="n">
        <v>2171</v>
      </c>
      <c r="E3374" s="130" t="inlineStr">
        <is>
          <t>TX</t>
        </is>
      </c>
      <c r="F3374" s="130" t="inlineStr">
        <is>
          <t>NAICS-22 Non-Cogen</t>
        </is>
      </c>
      <c r="G3374" s="130" t="inlineStr">
        <is>
          <t>CA</t>
        </is>
      </c>
      <c r="H3374" s="130" t="inlineStr">
        <is>
          <t>NG</t>
        </is>
      </c>
      <c r="I3374" s="130" t="inlineStr">
        <is>
          <t>NG</t>
        </is>
      </c>
      <c r="J3374" s="131" t="n">
        <v>1336971</v>
      </c>
      <c r="K3374" s="129" t="n">
        <v>2020</v>
      </c>
      <c r="L3374" s="120">
        <f>IF(VLOOKUP(H3374,'Cross-Page Data'!$D$4:$F$48,3,FALSE)="natural gas",VLOOKUP(G3374,'Cross-Page Data'!$I$4:$J$19,2,FALSE),IF(VLOOKUP(H3374,'Cross-Page Data'!$D$4:$F$48,3,FALSE)="solar",IF(G3374="PV","solar PV","solar thermal"),IF(VLOOKUP(H3374,'Cross-Page Data'!$D$4:$F$48,3,FALSE)="wind",VLOOKUP(G3374,'Cross-Page Data'!$I$4:$J$19,2,FALSE),IF(VLOOKUP(H3374,'Cross-Page Data'!$D$4:$F$48,3,FALSE)="hydro",VLOOKUP(G3374,'Cross-Page Data'!$I$4:$J$19,2,FALSE),VLOOKUP(H3374,'Cross-Page Data'!$D$4:$F$48,3,FALSE)))))</f>
        <v/>
      </c>
      <c r="M3374" s="120">
        <f>IF(AND($P$2=FALSE,OR(F3374="Commercial NAICS Cogen",F3374="Industrial NAICS Cogen",F3374="NAICS-22 Cogen")),FALSE,IF(AND($P$3=FALSE,OR(F3374="Commercial NAICS Cogen",F3374="Commercial NAICS Non-Cogen",F3374="Industrial NAICS Cogen", F3374="industrial NAICS non-Cogen")),FALSE, TRUE))</f>
        <v/>
      </c>
    </row>
    <row r="3375">
      <c r="A3375" s="129" t="n">
        <v>55357</v>
      </c>
      <c r="B3375" s="130" t="inlineStr">
        <is>
          <t>Jack Fusco Energy Center</t>
        </is>
      </c>
      <c r="C3375" s="130" t="inlineStr">
        <is>
          <t>Brazos Valley Energy</t>
        </is>
      </c>
      <c r="D3375" s="129" t="n">
        <v>2171</v>
      </c>
      <c r="E3375" s="130" t="inlineStr">
        <is>
          <t>TX</t>
        </is>
      </c>
      <c r="F3375" s="130" t="inlineStr">
        <is>
          <t>NAICS-22 Non-Cogen</t>
        </is>
      </c>
      <c r="G3375" s="130" t="inlineStr">
        <is>
          <t>CT</t>
        </is>
      </c>
      <c r="H3375" s="130" t="inlineStr">
        <is>
          <t>NG</t>
        </is>
      </c>
      <c r="I3375" s="130" t="inlineStr">
        <is>
          <t>NG</t>
        </is>
      </c>
      <c r="J3375" s="131" t="n">
        <v>2093967</v>
      </c>
      <c r="K3375" s="129" t="n">
        <v>2020</v>
      </c>
      <c r="L3375" s="120">
        <f>IF(VLOOKUP(H3375,'Cross-Page Data'!$D$4:$F$48,3,FALSE)="natural gas",VLOOKUP(G3375,'Cross-Page Data'!$I$4:$J$19,2,FALSE),IF(VLOOKUP(H3375,'Cross-Page Data'!$D$4:$F$48,3,FALSE)="solar",IF(G3375="PV","solar PV","solar thermal"),IF(VLOOKUP(H3375,'Cross-Page Data'!$D$4:$F$48,3,FALSE)="wind",VLOOKUP(G3375,'Cross-Page Data'!$I$4:$J$19,2,FALSE),IF(VLOOKUP(H3375,'Cross-Page Data'!$D$4:$F$48,3,FALSE)="hydro",VLOOKUP(G3375,'Cross-Page Data'!$I$4:$J$19,2,FALSE),VLOOKUP(H3375,'Cross-Page Data'!$D$4:$F$48,3,FALSE)))))</f>
        <v/>
      </c>
      <c r="M3375" s="120">
        <f>IF(AND($P$2=FALSE,OR(F3375="Commercial NAICS Cogen",F3375="Industrial NAICS Cogen",F3375="NAICS-22 Cogen")),FALSE,IF(AND($P$3=FALSE,OR(F3375="Commercial NAICS Cogen",F3375="Commercial NAICS Non-Cogen",F3375="Industrial NAICS Cogen", F3375="industrial NAICS non-Cogen")),FALSE, TRUE))</f>
        <v/>
      </c>
    </row>
    <row r="3376">
      <c r="A3376" s="129" t="n">
        <v>55358</v>
      </c>
      <c r="B3376" s="130" t="inlineStr">
        <is>
          <t>Cottonwood Energy Project</t>
        </is>
      </c>
      <c r="C3376" s="130" t="inlineStr">
        <is>
          <t>Cottonwood Energy Co LP</t>
        </is>
      </c>
      <c r="D3376" s="129" t="n">
        <v>4405</v>
      </c>
      <c r="E3376" s="130" t="inlineStr">
        <is>
          <t>TX</t>
        </is>
      </c>
      <c r="F3376" s="130" t="inlineStr">
        <is>
          <t>NAICS-22 Non-Cogen</t>
        </is>
      </c>
      <c r="G3376" s="130" t="inlineStr">
        <is>
          <t>CA</t>
        </is>
      </c>
      <c r="H3376" s="130" t="inlineStr">
        <is>
          <t>NG</t>
        </is>
      </c>
      <c r="I3376" s="130" t="inlineStr">
        <is>
          <t>NG</t>
        </is>
      </c>
      <c r="J3376" s="131" t="n">
        <v>2363299</v>
      </c>
      <c r="K3376" s="129" t="n">
        <v>2020</v>
      </c>
      <c r="L3376" s="120">
        <f>IF(VLOOKUP(H3376,'Cross-Page Data'!$D$4:$F$48,3,FALSE)="natural gas",VLOOKUP(G3376,'Cross-Page Data'!$I$4:$J$19,2,FALSE),IF(VLOOKUP(H3376,'Cross-Page Data'!$D$4:$F$48,3,FALSE)="solar",IF(G3376="PV","solar PV","solar thermal"),IF(VLOOKUP(H3376,'Cross-Page Data'!$D$4:$F$48,3,FALSE)="wind",VLOOKUP(G3376,'Cross-Page Data'!$I$4:$J$19,2,FALSE),IF(VLOOKUP(H3376,'Cross-Page Data'!$D$4:$F$48,3,FALSE)="hydro",VLOOKUP(G3376,'Cross-Page Data'!$I$4:$J$19,2,FALSE),VLOOKUP(H3376,'Cross-Page Data'!$D$4:$F$48,3,FALSE)))))</f>
        <v/>
      </c>
      <c r="M3376" s="120">
        <f>IF(AND($P$2=FALSE,OR(F3376="Commercial NAICS Cogen",F3376="Industrial NAICS Cogen",F3376="NAICS-22 Cogen")),FALSE,IF(AND($P$3=FALSE,OR(F3376="Commercial NAICS Cogen",F3376="Commercial NAICS Non-Cogen",F3376="Industrial NAICS Cogen", F3376="industrial NAICS non-Cogen")),FALSE, TRUE))</f>
        <v/>
      </c>
    </row>
    <row r="3377">
      <c r="A3377" s="129" t="n">
        <v>55358</v>
      </c>
      <c r="B3377" s="130" t="inlineStr">
        <is>
          <t>Cottonwood Energy Project</t>
        </is>
      </c>
      <c r="C3377" s="130" t="inlineStr">
        <is>
          <t>Cottonwood Energy Co LP</t>
        </is>
      </c>
      <c r="D3377" s="129" t="n">
        <v>4405</v>
      </c>
      <c r="E3377" s="130" t="inlineStr">
        <is>
          <t>TX</t>
        </is>
      </c>
      <c r="F3377" s="130" t="inlineStr">
        <is>
          <t>NAICS-22 Non-Cogen</t>
        </is>
      </c>
      <c r="G3377" s="130" t="inlineStr">
        <is>
          <t>CT</t>
        </is>
      </c>
      <c r="H3377" s="130" t="inlineStr">
        <is>
          <t>NG</t>
        </is>
      </c>
      <c r="I3377" s="130" t="inlineStr">
        <is>
          <t>NG</t>
        </is>
      </c>
      <c r="J3377" s="131" t="n">
        <v>3799867</v>
      </c>
      <c r="K3377" s="129" t="n">
        <v>2020</v>
      </c>
      <c r="L3377" s="120">
        <f>IF(VLOOKUP(H3377,'Cross-Page Data'!$D$4:$F$48,3,FALSE)="natural gas",VLOOKUP(G3377,'Cross-Page Data'!$I$4:$J$19,2,FALSE),IF(VLOOKUP(H3377,'Cross-Page Data'!$D$4:$F$48,3,FALSE)="solar",IF(G3377="PV","solar PV","solar thermal"),IF(VLOOKUP(H3377,'Cross-Page Data'!$D$4:$F$48,3,FALSE)="wind",VLOOKUP(G3377,'Cross-Page Data'!$I$4:$J$19,2,FALSE),IF(VLOOKUP(H3377,'Cross-Page Data'!$D$4:$F$48,3,FALSE)="hydro",VLOOKUP(G3377,'Cross-Page Data'!$I$4:$J$19,2,FALSE),VLOOKUP(H3377,'Cross-Page Data'!$D$4:$F$48,3,FALSE)))))</f>
        <v/>
      </c>
      <c r="M3377" s="120">
        <f>IF(AND($P$2=FALSE,OR(F3377="Commercial NAICS Cogen",F3377="Industrial NAICS Cogen",F3377="NAICS-22 Cogen")),FALSE,IF(AND($P$3=FALSE,OR(F3377="Commercial NAICS Cogen",F3377="Commercial NAICS Non-Cogen",F3377="Industrial NAICS Cogen", F3377="industrial NAICS non-Cogen")),FALSE, TRUE))</f>
        <v/>
      </c>
    </row>
    <row r="3378">
      <c r="A3378" s="129" t="n">
        <v>55364</v>
      </c>
      <c r="B3378" s="130" t="inlineStr">
        <is>
          <t>Sugar Creek Power</t>
        </is>
      </c>
      <c r="C3378" s="130" t="inlineStr">
        <is>
          <t>Northern Indiana Pub Serv Co</t>
        </is>
      </c>
      <c r="D3378" s="129" t="n">
        <v>13756</v>
      </c>
      <c r="E3378" s="130" t="inlineStr">
        <is>
          <t>IN</t>
        </is>
      </c>
      <c r="F3378" s="130" t="inlineStr">
        <is>
          <t>Electric Utility</t>
        </is>
      </c>
      <c r="G3378" s="130" t="inlineStr">
        <is>
          <t>CA</t>
        </is>
      </c>
      <c r="H3378" s="130" t="inlineStr">
        <is>
          <t>NG</t>
        </is>
      </c>
      <c r="I3378" s="130" t="inlineStr">
        <is>
          <t>NG</t>
        </is>
      </c>
      <c r="J3378" s="131" t="n">
        <v>1157749</v>
      </c>
      <c r="K3378" s="129" t="n">
        <v>2020</v>
      </c>
      <c r="L3378" s="120">
        <f>IF(VLOOKUP(H3378,'Cross-Page Data'!$D$4:$F$48,3,FALSE)="natural gas",VLOOKUP(G3378,'Cross-Page Data'!$I$4:$J$19,2,FALSE),IF(VLOOKUP(H3378,'Cross-Page Data'!$D$4:$F$48,3,FALSE)="solar",IF(G3378="PV","solar PV","solar thermal"),IF(VLOOKUP(H3378,'Cross-Page Data'!$D$4:$F$48,3,FALSE)="wind",VLOOKUP(G3378,'Cross-Page Data'!$I$4:$J$19,2,FALSE),IF(VLOOKUP(H3378,'Cross-Page Data'!$D$4:$F$48,3,FALSE)="hydro",VLOOKUP(G3378,'Cross-Page Data'!$I$4:$J$19,2,FALSE),VLOOKUP(H3378,'Cross-Page Data'!$D$4:$F$48,3,FALSE)))))</f>
        <v/>
      </c>
      <c r="M3378" s="120">
        <f>IF(AND($P$2=FALSE,OR(F3378="Commercial NAICS Cogen",F3378="Industrial NAICS Cogen",F3378="NAICS-22 Cogen")),FALSE,IF(AND($P$3=FALSE,OR(F3378="Commercial NAICS Cogen",F3378="Commercial NAICS Non-Cogen",F3378="Industrial NAICS Cogen", F3378="industrial NAICS non-Cogen")),FALSE, TRUE))</f>
        <v/>
      </c>
    </row>
    <row r="3379">
      <c r="A3379" s="129" t="n">
        <v>55364</v>
      </c>
      <c r="B3379" s="130" t="inlineStr">
        <is>
          <t>Sugar Creek Power</t>
        </is>
      </c>
      <c r="C3379" s="130" t="inlineStr">
        <is>
          <t>Northern Indiana Pub Serv Co</t>
        </is>
      </c>
      <c r="D3379" s="129" t="n">
        <v>13756</v>
      </c>
      <c r="E3379" s="130" t="inlineStr">
        <is>
          <t>IN</t>
        </is>
      </c>
      <c r="F3379" s="130" t="inlineStr">
        <is>
          <t>Electric Utility</t>
        </is>
      </c>
      <c r="G3379" s="130" t="inlineStr">
        <is>
          <t>CT</t>
        </is>
      </c>
      <c r="H3379" s="130" t="inlineStr">
        <is>
          <t>NG</t>
        </is>
      </c>
      <c r="I3379" s="130" t="inlineStr">
        <is>
          <t>NG</t>
        </is>
      </c>
      <c r="J3379" s="131" t="n">
        <v>2211124</v>
      </c>
      <c r="K3379" s="129" t="n">
        <v>2020</v>
      </c>
      <c r="L3379" s="120">
        <f>IF(VLOOKUP(H3379,'Cross-Page Data'!$D$4:$F$48,3,FALSE)="natural gas",VLOOKUP(G3379,'Cross-Page Data'!$I$4:$J$19,2,FALSE),IF(VLOOKUP(H3379,'Cross-Page Data'!$D$4:$F$48,3,FALSE)="solar",IF(G3379="PV","solar PV","solar thermal"),IF(VLOOKUP(H3379,'Cross-Page Data'!$D$4:$F$48,3,FALSE)="wind",VLOOKUP(G3379,'Cross-Page Data'!$I$4:$J$19,2,FALSE),IF(VLOOKUP(H3379,'Cross-Page Data'!$D$4:$F$48,3,FALSE)="hydro",VLOOKUP(G3379,'Cross-Page Data'!$I$4:$J$19,2,FALSE),VLOOKUP(H3379,'Cross-Page Data'!$D$4:$F$48,3,FALSE)))))</f>
        <v/>
      </c>
      <c r="M3379" s="120">
        <f>IF(AND($P$2=FALSE,OR(F3379="Commercial NAICS Cogen",F3379="Industrial NAICS Cogen",F3379="NAICS-22 Cogen")),FALSE,IF(AND($P$3=FALSE,OR(F3379="Commercial NAICS Cogen",F3379="Commercial NAICS Non-Cogen",F3379="Industrial NAICS Cogen", F3379="industrial NAICS non-Cogen")),FALSE, TRUE))</f>
        <v/>
      </c>
    </row>
    <row r="3380">
      <c r="A3380" s="129" t="n">
        <v>55369</v>
      </c>
      <c r="B3380" s="130" t="inlineStr">
        <is>
          <t>Hamakua Energy Plant</t>
        </is>
      </c>
      <c r="C3380" s="130" t="inlineStr">
        <is>
          <t>Hamakua Energy, LLC</t>
        </is>
      </c>
      <c r="D3380" s="129" t="n">
        <v>61213</v>
      </c>
      <c r="E3380" s="130" t="inlineStr">
        <is>
          <t>HI</t>
        </is>
      </c>
      <c r="F3380" s="130" t="inlineStr">
        <is>
          <t>NAICS-22 Non-Cogen</t>
        </is>
      </c>
      <c r="G3380" s="130" t="inlineStr">
        <is>
          <t>CA</t>
        </is>
      </c>
      <c r="H3380" s="130" t="inlineStr">
        <is>
          <t>DFO</t>
        </is>
      </c>
      <c r="I3380" s="130" t="inlineStr">
        <is>
          <t>DFO</t>
        </is>
      </c>
      <c r="J3380" s="131" t="n">
        <v>8694.948</v>
      </c>
      <c r="K3380" s="129" t="n">
        <v>2020</v>
      </c>
      <c r="L3380" s="120">
        <f>IF(VLOOKUP(H3380,'Cross-Page Data'!$D$4:$F$48,3,FALSE)="natural gas",VLOOKUP(G3380,'Cross-Page Data'!$I$4:$J$19,2,FALSE),IF(VLOOKUP(H3380,'Cross-Page Data'!$D$4:$F$48,3,FALSE)="solar",IF(G3380="PV","solar PV","solar thermal"),IF(VLOOKUP(H3380,'Cross-Page Data'!$D$4:$F$48,3,FALSE)="wind",VLOOKUP(G3380,'Cross-Page Data'!$I$4:$J$19,2,FALSE),IF(VLOOKUP(H3380,'Cross-Page Data'!$D$4:$F$48,3,FALSE)="hydro",VLOOKUP(G3380,'Cross-Page Data'!$I$4:$J$19,2,FALSE),VLOOKUP(H3380,'Cross-Page Data'!$D$4:$F$48,3,FALSE)))))</f>
        <v/>
      </c>
      <c r="M3380" s="120">
        <f>IF(AND($P$2=FALSE,OR(F3380="Commercial NAICS Cogen",F3380="Industrial NAICS Cogen",F3380="NAICS-22 Cogen")),FALSE,IF(AND($P$3=FALSE,OR(F3380="Commercial NAICS Cogen",F3380="Commercial NAICS Non-Cogen",F3380="Industrial NAICS Cogen", F3380="industrial NAICS non-Cogen")),FALSE, TRUE))</f>
        <v/>
      </c>
    </row>
    <row r="3381">
      <c r="A3381" s="129" t="n">
        <v>55369</v>
      </c>
      <c r="B3381" s="130" t="inlineStr">
        <is>
          <t>Hamakua Energy Plant</t>
        </is>
      </c>
      <c r="C3381" s="130" t="inlineStr">
        <is>
          <t>Hamakua Energy, LLC</t>
        </is>
      </c>
      <c r="D3381" s="129" t="n">
        <v>61213</v>
      </c>
      <c r="E3381" s="130" t="inlineStr">
        <is>
          <t>HI</t>
        </is>
      </c>
      <c r="F3381" s="130" t="inlineStr">
        <is>
          <t>NAICS-22 Non-Cogen</t>
        </is>
      </c>
      <c r="G3381" s="130" t="inlineStr">
        <is>
          <t>CA</t>
        </is>
      </c>
      <c r="H3381" s="130" t="inlineStr">
        <is>
          <t>OBL</t>
        </is>
      </c>
      <c r="I3381" s="130" t="inlineStr">
        <is>
          <t>ORW</t>
        </is>
      </c>
      <c r="J3381" s="131" t="n">
        <v>4638.312</v>
      </c>
      <c r="K3381" s="129" t="n">
        <v>2020</v>
      </c>
      <c r="L3381" s="120">
        <f>IF(VLOOKUP(H3381,'Cross-Page Data'!$D$4:$F$48,3,FALSE)="natural gas",VLOOKUP(G3381,'Cross-Page Data'!$I$4:$J$19,2,FALSE),IF(VLOOKUP(H3381,'Cross-Page Data'!$D$4:$F$48,3,FALSE)="solar",IF(G3381="PV","solar PV","solar thermal"),IF(VLOOKUP(H3381,'Cross-Page Data'!$D$4:$F$48,3,FALSE)="wind",VLOOKUP(G3381,'Cross-Page Data'!$I$4:$J$19,2,FALSE),IF(VLOOKUP(H3381,'Cross-Page Data'!$D$4:$F$48,3,FALSE)="hydro",VLOOKUP(G3381,'Cross-Page Data'!$I$4:$J$19,2,FALSE),VLOOKUP(H3381,'Cross-Page Data'!$D$4:$F$48,3,FALSE)))))</f>
        <v/>
      </c>
      <c r="M3381" s="120">
        <f>IF(AND($P$2=FALSE,OR(F3381="Commercial NAICS Cogen",F3381="Industrial NAICS Cogen",F3381="NAICS-22 Cogen")),FALSE,IF(AND($P$3=FALSE,OR(F3381="Commercial NAICS Cogen",F3381="Commercial NAICS Non-Cogen",F3381="Industrial NAICS Cogen", F3381="industrial NAICS non-Cogen")),FALSE, TRUE))</f>
        <v/>
      </c>
    </row>
    <row r="3382">
      <c r="A3382" s="129" t="n">
        <v>55369</v>
      </c>
      <c r="B3382" s="130" t="inlineStr">
        <is>
          <t>Hamakua Energy Plant</t>
        </is>
      </c>
      <c r="C3382" s="130" t="inlineStr">
        <is>
          <t>Hamakua Energy, LLC</t>
        </is>
      </c>
      <c r="D3382" s="129" t="n">
        <v>61213</v>
      </c>
      <c r="E3382" s="130" t="inlineStr">
        <is>
          <t>HI</t>
        </is>
      </c>
      <c r="F3382" s="130" t="inlineStr">
        <is>
          <t>NAICS-22 Non-Cogen</t>
        </is>
      </c>
      <c r="G3382" s="130" t="inlineStr">
        <is>
          <t>CA</t>
        </is>
      </c>
      <c r="H3382" s="130" t="inlineStr">
        <is>
          <t>WO</t>
        </is>
      </c>
      <c r="I3382" s="130" t="inlineStr">
        <is>
          <t>WOO</t>
        </is>
      </c>
      <c r="J3382" s="131" t="n">
        <v>51963.74</v>
      </c>
      <c r="K3382" s="129" t="n">
        <v>2020</v>
      </c>
      <c r="L3382" s="120">
        <f>IF(VLOOKUP(H3382,'Cross-Page Data'!$D$4:$F$48,3,FALSE)="natural gas",VLOOKUP(G3382,'Cross-Page Data'!$I$4:$J$19,2,FALSE),IF(VLOOKUP(H3382,'Cross-Page Data'!$D$4:$F$48,3,FALSE)="solar",IF(G3382="PV","solar PV","solar thermal"),IF(VLOOKUP(H3382,'Cross-Page Data'!$D$4:$F$48,3,FALSE)="wind",VLOOKUP(G3382,'Cross-Page Data'!$I$4:$J$19,2,FALSE),IF(VLOOKUP(H3382,'Cross-Page Data'!$D$4:$F$48,3,FALSE)="hydro",VLOOKUP(G3382,'Cross-Page Data'!$I$4:$J$19,2,FALSE),VLOOKUP(H3382,'Cross-Page Data'!$D$4:$F$48,3,FALSE)))))</f>
        <v/>
      </c>
      <c r="M3382" s="120">
        <f>IF(AND($P$2=FALSE,OR(F3382="Commercial NAICS Cogen",F3382="Industrial NAICS Cogen",F3382="NAICS-22 Cogen")),FALSE,IF(AND($P$3=FALSE,OR(F3382="Commercial NAICS Cogen",F3382="Commercial NAICS Non-Cogen",F3382="Industrial NAICS Cogen", F3382="industrial NAICS non-Cogen")),FALSE, TRUE))</f>
        <v/>
      </c>
    </row>
    <row r="3383">
      <c r="A3383" s="129" t="n">
        <v>55369</v>
      </c>
      <c r="B3383" s="130" t="inlineStr">
        <is>
          <t>Hamakua Energy Plant</t>
        </is>
      </c>
      <c r="C3383" s="130" t="inlineStr">
        <is>
          <t>Hamakua Energy, LLC</t>
        </is>
      </c>
      <c r="D3383" s="129" t="n">
        <v>61213</v>
      </c>
      <c r="E3383" s="130" t="inlineStr">
        <is>
          <t>HI</t>
        </is>
      </c>
      <c r="F3383" s="130" t="inlineStr">
        <is>
          <t>NAICS-22 Non-Cogen</t>
        </is>
      </c>
      <c r="G3383" s="130" t="inlineStr">
        <is>
          <t>CT</t>
        </is>
      </c>
      <c r="H3383" s="130" t="inlineStr">
        <is>
          <t>DFO</t>
        </is>
      </c>
      <c r="I3383" s="130" t="inlineStr">
        <is>
          <t>DFO</t>
        </is>
      </c>
      <c r="J3383" s="131" t="n">
        <v>22455.898</v>
      </c>
      <c r="K3383" s="129" t="n">
        <v>2020</v>
      </c>
      <c r="L3383" s="120">
        <f>IF(VLOOKUP(H3383,'Cross-Page Data'!$D$4:$F$48,3,FALSE)="natural gas",VLOOKUP(G3383,'Cross-Page Data'!$I$4:$J$19,2,FALSE),IF(VLOOKUP(H3383,'Cross-Page Data'!$D$4:$F$48,3,FALSE)="solar",IF(G3383="PV","solar PV","solar thermal"),IF(VLOOKUP(H3383,'Cross-Page Data'!$D$4:$F$48,3,FALSE)="wind",VLOOKUP(G3383,'Cross-Page Data'!$I$4:$J$19,2,FALSE),IF(VLOOKUP(H3383,'Cross-Page Data'!$D$4:$F$48,3,FALSE)="hydro",VLOOKUP(G3383,'Cross-Page Data'!$I$4:$J$19,2,FALSE),VLOOKUP(H3383,'Cross-Page Data'!$D$4:$F$48,3,FALSE)))))</f>
        <v/>
      </c>
      <c r="M3383" s="120">
        <f>IF(AND($P$2=FALSE,OR(F3383="Commercial NAICS Cogen",F3383="Industrial NAICS Cogen",F3383="NAICS-22 Cogen")),FALSE,IF(AND($P$3=FALSE,OR(F3383="Commercial NAICS Cogen",F3383="Commercial NAICS Non-Cogen",F3383="Industrial NAICS Cogen", F3383="industrial NAICS non-Cogen")),FALSE, TRUE))</f>
        <v/>
      </c>
    </row>
    <row r="3384">
      <c r="A3384" s="129" t="n">
        <v>55369</v>
      </c>
      <c r="B3384" s="130" t="inlineStr">
        <is>
          <t>Hamakua Energy Plant</t>
        </is>
      </c>
      <c r="C3384" s="130" t="inlineStr">
        <is>
          <t>Hamakua Energy, LLC</t>
        </is>
      </c>
      <c r="D3384" s="129" t="n">
        <v>61213</v>
      </c>
      <c r="E3384" s="130" t="inlineStr">
        <is>
          <t>HI</t>
        </is>
      </c>
      <c r="F3384" s="130" t="inlineStr">
        <is>
          <t>NAICS-22 Non-Cogen</t>
        </is>
      </c>
      <c r="G3384" s="130" t="inlineStr">
        <is>
          <t>CT</t>
        </is>
      </c>
      <c r="H3384" s="130" t="inlineStr">
        <is>
          <t>OBL</t>
        </is>
      </c>
      <c r="I3384" s="130" t="inlineStr">
        <is>
          <t>ORW</t>
        </is>
      </c>
      <c r="J3384" s="131" t="n">
        <v>11965.497</v>
      </c>
      <c r="K3384" s="129" t="n">
        <v>2020</v>
      </c>
      <c r="L3384" s="120">
        <f>IF(VLOOKUP(H3384,'Cross-Page Data'!$D$4:$F$48,3,FALSE)="natural gas",VLOOKUP(G3384,'Cross-Page Data'!$I$4:$J$19,2,FALSE),IF(VLOOKUP(H3384,'Cross-Page Data'!$D$4:$F$48,3,FALSE)="solar",IF(G3384="PV","solar PV","solar thermal"),IF(VLOOKUP(H3384,'Cross-Page Data'!$D$4:$F$48,3,FALSE)="wind",VLOOKUP(G3384,'Cross-Page Data'!$I$4:$J$19,2,FALSE),IF(VLOOKUP(H3384,'Cross-Page Data'!$D$4:$F$48,3,FALSE)="hydro",VLOOKUP(G3384,'Cross-Page Data'!$I$4:$J$19,2,FALSE),VLOOKUP(H3384,'Cross-Page Data'!$D$4:$F$48,3,FALSE)))))</f>
        <v/>
      </c>
      <c r="M3384" s="120">
        <f>IF(AND($P$2=FALSE,OR(F3384="Commercial NAICS Cogen",F3384="Industrial NAICS Cogen",F3384="NAICS-22 Cogen")),FALSE,IF(AND($P$3=FALSE,OR(F3384="Commercial NAICS Cogen",F3384="Commercial NAICS Non-Cogen",F3384="Industrial NAICS Cogen", F3384="industrial NAICS non-Cogen")),FALSE, TRUE))</f>
        <v/>
      </c>
    </row>
    <row r="3385">
      <c r="A3385" s="129" t="n">
        <v>55369</v>
      </c>
      <c r="B3385" s="130" t="inlineStr">
        <is>
          <t>Hamakua Energy Plant</t>
        </is>
      </c>
      <c r="C3385" s="130" t="inlineStr">
        <is>
          <t>Hamakua Energy, LLC</t>
        </is>
      </c>
      <c r="D3385" s="129" t="n">
        <v>61213</v>
      </c>
      <c r="E3385" s="130" t="inlineStr">
        <is>
          <t>HI</t>
        </is>
      </c>
      <c r="F3385" s="130" t="inlineStr">
        <is>
          <t>NAICS-22 Non-Cogen</t>
        </is>
      </c>
      <c r="G3385" s="130" t="inlineStr">
        <is>
          <t>CT</t>
        </is>
      </c>
      <c r="H3385" s="130" t="inlineStr">
        <is>
          <t>WO</t>
        </is>
      </c>
      <c r="I3385" s="130" t="inlineStr">
        <is>
          <t>WOO</t>
        </is>
      </c>
      <c r="J3385" s="131" t="n">
        <v>133177.61</v>
      </c>
      <c r="K3385" s="129" t="n">
        <v>2020</v>
      </c>
      <c r="L3385" s="120">
        <f>IF(VLOOKUP(H3385,'Cross-Page Data'!$D$4:$F$48,3,FALSE)="natural gas",VLOOKUP(G3385,'Cross-Page Data'!$I$4:$J$19,2,FALSE),IF(VLOOKUP(H3385,'Cross-Page Data'!$D$4:$F$48,3,FALSE)="solar",IF(G3385="PV","solar PV","solar thermal"),IF(VLOOKUP(H3385,'Cross-Page Data'!$D$4:$F$48,3,FALSE)="wind",VLOOKUP(G3385,'Cross-Page Data'!$I$4:$J$19,2,FALSE),IF(VLOOKUP(H3385,'Cross-Page Data'!$D$4:$F$48,3,FALSE)="hydro",VLOOKUP(G3385,'Cross-Page Data'!$I$4:$J$19,2,FALSE),VLOOKUP(H3385,'Cross-Page Data'!$D$4:$F$48,3,FALSE)))))</f>
        <v/>
      </c>
      <c r="M3385" s="120">
        <f>IF(AND($P$2=FALSE,OR(F3385="Commercial NAICS Cogen",F3385="Industrial NAICS Cogen",F3385="NAICS-22 Cogen")),FALSE,IF(AND($P$3=FALSE,OR(F3385="Commercial NAICS Cogen",F3385="Commercial NAICS Non-Cogen",F3385="Industrial NAICS Cogen", F3385="industrial NAICS non-Cogen")),FALSE, TRUE))</f>
        <v/>
      </c>
    </row>
    <row r="3386">
      <c r="A3386" s="129" t="n">
        <v>55372</v>
      </c>
      <c r="B3386" s="130" t="inlineStr">
        <is>
          <t>Harquahala Generating Project</t>
        </is>
      </c>
      <c r="C3386" s="130" t="inlineStr">
        <is>
          <t>New Harquahala Generating Co, LLC</t>
        </is>
      </c>
      <c r="D3386" s="129" t="n">
        <v>32790</v>
      </c>
      <c r="E3386" s="130" t="inlineStr">
        <is>
          <t>AZ</t>
        </is>
      </c>
      <c r="F3386" s="130" t="inlineStr">
        <is>
          <t>NAICS-22 Non-Cogen</t>
        </is>
      </c>
      <c r="G3386" s="130" t="inlineStr">
        <is>
          <t>CA</t>
        </is>
      </c>
      <c r="H3386" s="130" t="inlineStr">
        <is>
          <t>NG</t>
        </is>
      </c>
      <c r="I3386" s="130" t="inlineStr">
        <is>
          <t>NG</t>
        </is>
      </c>
      <c r="J3386" s="131" t="n">
        <v>0</v>
      </c>
      <c r="K3386" s="129" t="n">
        <v>2020</v>
      </c>
      <c r="L3386" s="120">
        <f>IF(VLOOKUP(H3386,'Cross-Page Data'!$D$4:$F$48,3,FALSE)="natural gas",VLOOKUP(G3386,'Cross-Page Data'!$I$4:$J$19,2,FALSE),IF(VLOOKUP(H3386,'Cross-Page Data'!$D$4:$F$48,3,FALSE)="solar",IF(G3386="PV","solar PV","solar thermal"),IF(VLOOKUP(H3386,'Cross-Page Data'!$D$4:$F$48,3,FALSE)="wind",VLOOKUP(G3386,'Cross-Page Data'!$I$4:$J$19,2,FALSE),IF(VLOOKUP(H3386,'Cross-Page Data'!$D$4:$F$48,3,FALSE)="hydro",VLOOKUP(G3386,'Cross-Page Data'!$I$4:$J$19,2,FALSE),VLOOKUP(H3386,'Cross-Page Data'!$D$4:$F$48,3,FALSE)))))</f>
        <v/>
      </c>
      <c r="M3386" s="120">
        <f>IF(AND($P$2=FALSE,OR(F3386="Commercial NAICS Cogen",F3386="Industrial NAICS Cogen",F3386="NAICS-22 Cogen")),FALSE,IF(AND($P$3=FALSE,OR(F3386="Commercial NAICS Cogen",F3386="Commercial NAICS Non-Cogen",F3386="Industrial NAICS Cogen", F3386="industrial NAICS non-Cogen")),FALSE, TRUE))</f>
        <v/>
      </c>
    </row>
    <row r="3387">
      <c r="A3387" s="129" t="n">
        <v>55372</v>
      </c>
      <c r="B3387" s="130" t="inlineStr">
        <is>
          <t>Harquahala Generating Project</t>
        </is>
      </c>
      <c r="C3387" s="130" t="inlineStr">
        <is>
          <t>New Harquahala Generating Co, LLC</t>
        </is>
      </c>
      <c r="D3387" s="129" t="n">
        <v>32790</v>
      </c>
      <c r="E3387" s="130" t="inlineStr">
        <is>
          <t>AZ</t>
        </is>
      </c>
      <c r="F3387" s="130" t="inlineStr">
        <is>
          <t>NAICS-22 Non-Cogen</t>
        </is>
      </c>
      <c r="G3387" s="130" t="inlineStr">
        <is>
          <t>CT</t>
        </is>
      </c>
      <c r="H3387" s="130" t="inlineStr">
        <is>
          <t>NG</t>
        </is>
      </c>
      <c r="I3387" s="130" t="inlineStr">
        <is>
          <t>NG</t>
        </is>
      </c>
      <c r="J3387" s="131" t="n">
        <v>0</v>
      </c>
      <c r="K3387" s="129" t="n">
        <v>2020</v>
      </c>
      <c r="L3387" s="120">
        <f>IF(VLOOKUP(H3387,'Cross-Page Data'!$D$4:$F$48,3,FALSE)="natural gas",VLOOKUP(G3387,'Cross-Page Data'!$I$4:$J$19,2,FALSE),IF(VLOOKUP(H3387,'Cross-Page Data'!$D$4:$F$48,3,FALSE)="solar",IF(G3387="PV","solar PV","solar thermal"),IF(VLOOKUP(H3387,'Cross-Page Data'!$D$4:$F$48,3,FALSE)="wind",VLOOKUP(G3387,'Cross-Page Data'!$I$4:$J$19,2,FALSE),IF(VLOOKUP(H3387,'Cross-Page Data'!$D$4:$F$48,3,FALSE)="hydro",VLOOKUP(G3387,'Cross-Page Data'!$I$4:$J$19,2,FALSE),VLOOKUP(H3387,'Cross-Page Data'!$D$4:$F$48,3,FALSE)))))</f>
        <v/>
      </c>
      <c r="M3387" s="120">
        <f>IF(AND($P$2=FALSE,OR(F3387="Commercial NAICS Cogen",F3387="Industrial NAICS Cogen",F3387="NAICS-22 Cogen")),FALSE,IF(AND($P$3=FALSE,OR(F3387="Commercial NAICS Cogen",F3387="Commercial NAICS Non-Cogen",F3387="Industrial NAICS Cogen", F3387="industrial NAICS non-Cogen")),FALSE, TRUE))</f>
        <v/>
      </c>
    </row>
    <row r="3388">
      <c r="A3388" s="129" t="n">
        <v>55375</v>
      </c>
      <c r="B3388" s="130" t="inlineStr">
        <is>
          <t>Astoria Energy</t>
        </is>
      </c>
      <c r="C3388" s="130" t="inlineStr">
        <is>
          <t>Astoria Energy LLC</t>
        </is>
      </c>
      <c r="D3388" s="129" t="n">
        <v>22979</v>
      </c>
      <c r="E3388" s="130" t="inlineStr">
        <is>
          <t>NY</t>
        </is>
      </c>
      <c r="F3388" s="130" t="inlineStr">
        <is>
          <t>NAICS-22 Non-Cogen</t>
        </is>
      </c>
      <c r="G3388" s="130" t="inlineStr">
        <is>
          <t>CA</t>
        </is>
      </c>
      <c r="H3388" s="130" t="inlineStr">
        <is>
          <t>DFO</t>
        </is>
      </c>
      <c r="I3388" s="130" t="inlineStr">
        <is>
          <t>DFO</t>
        </is>
      </c>
      <c r="J3388" s="131" t="n">
        <v>84.61</v>
      </c>
      <c r="K3388" s="129" t="n">
        <v>2020</v>
      </c>
      <c r="L3388" s="120">
        <f>IF(VLOOKUP(H3388,'Cross-Page Data'!$D$4:$F$48,3,FALSE)="natural gas",VLOOKUP(G3388,'Cross-Page Data'!$I$4:$J$19,2,FALSE),IF(VLOOKUP(H3388,'Cross-Page Data'!$D$4:$F$48,3,FALSE)="solar",IF(G3388="PV","solar PV","solar thermal"),IF(VLOOKUP(H3388,'Cross-Page Data'!$D$4:$F$48,3,FALSE)="wind",VLOOKUP(G3388,'Cross-Page Data'!$I$4:$J$19,2,FALSE),IF(VLOOKUP(H3388,'Cross-Page Data'!$D$4:$F$48,3,FALSE)="hydro",VLOOKUP(G3388,'Cross-Page Data'!$I$4:$J$19,2,FALSE),VLOOKUP(H3388,'Cross-Page Data'!$D$4:$F$48,3,FALSE)))))</f>
        <v/>
      </c>
      <c r="M3388" s="120">
        <f>IF(AND($P$2=FALSE,OR(F3388="Commercial NAICS Cogen",F3388="Industrial NAICS Cogen",F3388="NAICS-22 Cogen")),FALSE,IF(AND($P$3=FALSE,OR(F3388="Commercial NAICS Cogen",F3388="Commercial NAICS Non-Cogen",F3388="Industrial NAICS Cogen", F3388="industrial NAICS non-Cogen")),FALSE, TRUE))</f>
        <v/>
      </c>
    </row>
    <row r="3389">
      <c r="A3389" s="129" t="n">
        <v>55375</v>
      </c>
      <c r="B3389" s="130" t="inlineStr">
        <is>
          <t>Astoria Energy</t>
        </is>
      </c>
      <c r="C3389" s="130" t="inlineStr">
        <is>
          <t>Astoria Energy LLC</t>
        </is>
      </c>
      <c r="D3389" s="129" t="n">
        <v>22979</v>
      </c>
      <c r="E3389" s="130" t="inlineStr">
        <is>
          <t>NY</t>
        </is>
      </c>
      <c r="F3389" s="130" t="inlineStr">
        <is>
          <t>NAICS-22 Non-Cogen</t>
        </is>
      </c>
      <c r="G3389" s="130" t="inlineStr">
        <is>
          <t>CA</t>
        </is>
      </c>
      <c r="H3389" s="130" t="inlineStr">
        <is>
          <t>NG</t>
        </is>
      </c>
      <c r="I3389" s="130" t="inlineStr">
        <is>
          <t>NG</t>
        </is>
      </c>
      <c r="J3389" s="131" t="n">
        <v>968274.39</v>
      </c>
      <c r="K3389" s="129" t="n">
        <v>2020</v>
      </c>
      <c r="L3389" s="120">
        <f>IF(VLOOKUP(H3389,'Cross-Page Data'!$D$4:$F$48,3,FALSE)="natural gas",VLOOKUP(G3389,'Cross-Page Data'!$I$4:$J$19,2,FALSE),IF(VLOOKUP(H3389,'Cross-Page Data'!$D$4:$F$48,3,FALSE)="solar",IF(G3389="PV","solar PV","solar thermal"),IF(VLOOKUP(H3389,'Cross-Page Data'!$D$4:$F$48,3,FALSE)="wind",VLOOKUP(G3389,'Cross-Page Data'!$I$4:$J$19,2,FALSE),IF(VLOOKUP(H3389,'Cross-Page Data'!$D$4:$F$48,3,FALSE)="hydro",VLOOKUP(G3389,'Cross-Page Data'!$I$4:$J$19,2,FALSE),VLOOKUP(H3389,'Cross-Page Data'!$D$4:$F$48,3,FALSE)))))</f>
        <v/>
      </c>
      <c r="M3389" s="120">
        <f>IF(AND($P$2=FALSE,OR(F3389="Commercial NAICS Cogen",F3389="Industrial NAICS Cogen",F3389="NAICS-22 Cogen")),FALSE,IF(AND($P$3=FALSE,OR(F3389="Commercial NAICS Cogen",F3389="Commercial NAICS Non-Cogen",F3389="Industrial NAICS Cogen", F3389="industrial NAICS non-Cogen")),FALSE, TRUE))</f>
        <v/>
      </c>
    </row>
    <row r="3390">
      <c r="A3390" s="129" t="n">
        <v>55375</v>
      </c>
      <c r="B3390" s="130" t="inlineStr">
        <is>
          <t>Astoria Energy</t>
        </is>
      </c>
      <c r="C3390" s="130" t="inlineStr">
        <is>
          <t>Astoria Energy LLC</t>
        </is>
      </c>
      <c r="D3390" s="129" t="n">
        <v>22979</v>
      </c>
      <c r="E3390" s="130" t="inlineStr">
        <is>
          <t>NY</t>
        </is>
      </c>
      <c r="F3390" s="130" t="inlineStr">
        <is>
          <t>NAICS-22 Non-Cogen</t>
        </is>
      </c>
      <c r="G3390" s="130" t="inlineStr">
        <is>
          <t>CT</t>
        </is>
      </c>
      <c r="H3390" s="130" t="inlineStr">
        <is>
          <t>DFO</t>
        </is>
      </c>
      <c r="I3390" s="130" t="inlineStr">
        <is>
          <t>DFO</t>
        </is>
      </c>
      <c r="J3390" s="131" t="n">
        <v>144.747</v>
      </c>
      <c r="K3390" s="129" t="n">
        <v>2020</v>
      </c>
      <c r="L3390" s="120">
        <f>IF(VLOOKUP(H3390,'Cross-Page Data'!$D$4:$F$48,3,FALSE)="natural gas",VLOOKUP(G3390,'Cross-Page Data'!$I$4:$J$19,2,FALSE),IF(VLOOKUP(H3390,'Cross-Page Data'!$D$4:$F$48,3,FALSE)="solar",IF(G3390="PV","solar PV","solar thermal"),IF(VLOOKUP(H3390,'Cross-Page Data'!$D$4:$F$48,3,FALSE)="wind",VLOOKUP(G3390,'Cross-Page Data'!$I$4:$J$19,2,FALSE),IF(VLOOKUP(H3390,'Cross-Page Data'!$D$4:$F$48,3,FALSE)="hydro",VLOOKUP(G3390,'Cross-Page Data'!$I$4:$J$19,2,FALSE),VLOOKUP(H3390,'Cross-Page Data'!$D$4:$F$48,3,FALSE)))))</f>
        <v/>
      </c>
      <c r="M3390" s="120">
        <f>IF(AND($P$2=FALSE,OR(F3390="Commercial NAICS Cogen",F3390="Industrial NAICS Cogen",F3390="NAICS-22 Cogen")),FALSE,IF(AND($P$3=FALSE,OR(F3390="Commercial NAICS Cogen",F3390="Commercial NAICS Non-Cogen",F3390="Industrial NAICS Cogen", F3390="industrial NAICS non-Cogen")),FALSE, TRUE))</f>
        <v/>
      </c>
    </row>
    <row r="3391">
      <c r="A3391" s="129" t="n">
        <v>55375</v>
      </c>
      <c r="B3391" s="130" t="inlineStr">
        <is>
          <t>Astoria Energy</t>
        </is>
      </c>
      <c r="C3391" s="130" t="inlineStr">
        <is>
          <t>Astoria Energy LLC</t>
        </is>
      </c>
      <c r="D3391" s="129" t="n">
        <v>22979</v>
      </c>
      <c r="E3391" s="130" t="inlineStr">
        <is>
          <t>NY</t>
        </is>
      </c>
      <c r="F3391" s="130" t="inlineStr">
        <is>
          <t>NAICS-22 Non-Cogen</t>
        </is>
      </c>
      <c r="G3391" s="130" t="inlineStr">
        <is>
          <t>CT</t>
        </is>
      </c>
      <c r="H3391" s="130" t="inlineStr">
        <is>
          <t>NG</t>
        </is>
      </c>
      <c r="I3391" s="130" t="inlineStr">
        <is>
          <t>NG</t>
        </is>
      </c>
      <c r="J3391" s="131" t="n">
        <v>1606884.3</v>
      </c>
      <c r="K3391" s="129" t="n">
        <v>2020</v>
      </c>
      <c r="L3391" s="120">
        <f>IF(VLOOKUP(H3391,'Cross-Page Data'!$D$4:$F$48,3,FALSE)="natural gas",VLOOKUP(G3391,'Cross-Page Data'!$I$4:$J$19,2,FALSE),IF(VLOOKUP(H3391,'Cross-Page Data'!$D$4:$F$48,3,FALSE)="solar",IF(G3391="PV","solar PV","solar thermal"),IF(VLOOKUP(H3391,'Cross-Page Data'!$D$4:$F$48,3,FALSE)="wind",VLOOKUP(G3391,'Cross-Page Data'!$I$4:$J$19,2,FALSE),IF(VLOOKUP(H3391,'Cross-Page Data'!$D$4:$F$48,3,FALSE)="hydro",VLOOKUP(G3391,'Cross-Page Data'!$I$4:$J$19,2,FALSE),VLOOKUP(H3391,'Cross-Page Data'!$D$4:$F$48,3,FALSE)))))</f>
        <v/>
      </c>
      <c r="M3391" s="120">
        <f>IF(AND($P$2=FALSE,OR(F3391="Commercial NAICS Cogen",F3391="Industrial NAICS Cogen",F3391="NAICS-22 Cogen")),FALSE,IF(AND($P$3=FALSE,OR(F3391="Commercial NAICS Cogen",F3391="Commercial NAICS Non-Cogen",F3391="Industrial NAICS Cogen", F3391="industrial NAICS non-Cogen")),FALSE, TRUE))</f>
        <v/>
      </c>
    </row>
    <row r="3392">
      <c r="A3392" s="129" t="n">
        <v>55380</v>
      </c>
      <c r="B3392" s="130" t="inlineStr">
        <is>
          <t>Union Power Station</t>
        </is>
      </c>
      <c r="C3392" s="130" t="inlineStr">
        <is>
          <t>Entergy Arkansas LLC</t>
        </is>
      </c>
      <c r="D3392" s="129" t="n">
        <v>814</v>
      </c>
      <c r="E3392" s="130" t="inlineStr">
        <is>
          <t>AR</t>
        </is>
      </c>
      <c r="F3392" s="130" t="inlineStr">
        <is>
          <t>Electric Utility</t>
        </is>
      </c>
      <c r="G3392" s="130" t="inlineStr">
        <is>
          <t>CA</t>
        </is>
      </c>
      <c r="H3392" s="130" t="inlineStr">
        <is>
          <t>NG</t>
        </is>
      </c>
      <c r="I3392" s="130" t="inlineStr">
        <is>
          <t>NG</t>
        </is>
      </c>
      <c r="J3392" s="131" t="n">
        <v>3825185</v>
      </c>
      <c r="K3392" s="129" t="n">
        <v>2020</v>
      </c>
      <c r="L3392" s="120">
        <f>IF(VLOOKUP(H3392,'Cross-Page Data'!$D$4:$F$48,3,FALSE)="natural gas",VLOOKUP(G3392,'Cross-Page Data'!$I$4:$J$19,2,FALSE),IF(VLOOKUP(H3392,'Cross-Page Data'!$D$4:$F$48,3,FALSE)="solar",IF(G3392="PV","solar PV","solar thermal"),IF(VLOOKUP(H3392,'Cross-Page Data'!$D$4:$F$48,3,FALSE)="wind",VLOOKUP(G3392,'Cross-Page Data'!$I$4:$J$19,2,FALSE),IF(VLOOKUP(H3392,'Cross-Page Data'!$D$4:$F$48,3,FALSE)="hydro",VLOOKUP(G3392,'Cross-Page Data'!$I$4:$J$19,2,FALSE),VLOOKUP(H3392,'Cross-Page Data'!$D$4:$F$48,3,FALSE)))))</f>
        <v/>
      </c>
      <c r="M3392" s="120">
        <f>IF(AND($P$2=FALSE,OR(F3392="Commercial NAICS Cogen",F3392="Industrial NAICS Cogen",F3392="NAICS-22 Cogen")),FALSE,IF(AND($P$3=FALSE,OR(F3392="Commercial NAICS Cogen",F3392="Commercial NAICS Non-Cogen",F3392="Industrial NAICS Cogen", F3392="industrial NAICS non-Cogen")),FALSE, TRUE))</f>
        <v/>
      </c>
    </row>
    <row r="3393">
      <c r="A3393" s="129" t="n">
        <v>55380</v>
      </c>
      <c r="B3393" s="130" t="inlineStr">
        <is>
          <t>Union Power Station</t>
        </is>
      </c>
      <c r="C3393" s="130" t="inlineStr">
        <is>
          <t>Entergy Arkansas LLC</t>
        </is>
      </c>
      <c r="D3393" s="129" t="n">
        <v>814</v>
      </c>
      <c r="E3393" s="130" t="inlineStr">
        <is>
          <t>AR</t>
        </is>
      </c>
      <c r="F3393" s="130" t="inlineStr">
        <is>
          <t>Electric Utility</t>
        </is>
      </c>
      <c r="G3393" s="130" t="inlineStr">
        <is>
          <t>CT</t>
        </is>
      </c>
      <c r="H3393" s="130" t="inlineStr">
        <is>
          <t>NG</t>
        </is>
      </c>
      <c r="I3393" s="130" t="inlineStr">
        <is>
          <t>NG</t>
        </is>
      </c>
      <c r="J3393" s="131" t="n">
        <v>5795525</v>
      </c>
      <c r="K3393" s="129" t="n">
        <v>2020</v>
      </c>
      <c r="L3393" s="120">
        <f>IF(VLOOKUP(H3393,'Cross-Page Data'!$D$4:$F$48,3,FALSE)="natural gas",VLOOKUP(G3393,'Cross-Page Data'!$I$4:$J$19,2,FALSE),IF(VLOOKUP(H3393,'Cross-Page Data'!$D$4:$F$48,3,FALSE)="solar",IF(G3393="PV","solar PV","solar thermal"),IF(VLOOKUP(H3393,'Cross-Page Data'!$D$4:$F$48,3,FALSE)="wind",VLOOKUP(G3393,'Cross-Page Data'!$I$4:$J$19,2,FALSE),IF(VLOOKUP(H3393,'Cross-Page Data'!$D$4:$F$48,3,FALSE)="hydro",VLOOKUP(G3393,'Cross-Page Data'!$I$4:$J$19,2,FALSE),VLOOKUP(H3393,'Cross-Page Data'!$D$4:$F$48,3,FALSE)))))</f>
        <v/>
      </c>
      <c r="M3393" s="120">
        <f>IF(AND($P$2=FALSE,OR(F3393="Commercial NAICS Cogen",F3393="Industrial NAICS Cogen",F3393="NAICS-22 Cogen")),FALSE,IF(AND($P$3=FALSE,OR(F3393="Commercial NAICS Cogen",F3393="Commercial NAICS Non-Cogen",F3393="Industrial NAICS Cogen", F3393="industrial NAICS non-Cogen")),FALSE, TRUE))</f>
        <v/>
      </c>
    </row>
    <row r="3394">
      <c r="A3394" s="129" t="n">
        <v>55381</v>
      </c>
      <c r="B3394" s="130" t="inlineStr">
        <is>
          <t>Commonwealth Chesapeake</t>
        </is>
      </c>
      <c r="C3394" s="130" t="inlineStr">
        <is>
          <t>Commonwealth Chesapeake Co LLC</t>
        </is>
      </c>
      <c r="D3394" s="129" t="n">
        <v>4194</v>
      </c>
      <c r="E3394" s="130" t="inlineStr">
        <is>
          <t>VA</t>
        </is>
      </c>
      <c r="F3394" s="130" t="inlineStr">
        <is>
          <t>NAICS-22 Non-Cogen</t>
        </is>
      </c>
      <c r="G3394" s="130" t="inlineStr">
        <is>
          <t>GT</t>
        </is>
      </c>
      <c r="H3394" s="130" t="inlineStr">
        <is>
          <t>DFO</t>
        </is>
      </c>
      <c r="I3394" s="130" t="inlineStr">
        <is>
          <t>DFO</t>
        </is>
      </c>
      <c r="J3394" s="131" t="n">
        <v>23861</v>
      </c>
      <c r="K3394" s="129" t="n">
        <v>2020</v>
      </c>
      <c r="L3394" s="120">
        <f>IF(VLOOKUP(H3394,'Cross-Page Data'!$D$4:$F$48,3,FALSE)="natural gas",VLOOKUP(G3394,'Cross-Page Data'!$I$4:$J$19,2,FALSE),IF(VLOOKUP(H3394,'Cross-Page Data'!$D$4:$F$48,3,FALSE)="solar",IF(G3394="PV","solar PV","solar thermal"),IF(VLOOKUP(H3394,'Cross-Page Data'!$D$4:$F$48,3,FALSE)="wind",VLOOKUP(G3394,'Cross-Page Data'!$I$4:$J$19,2,FALSE),IF(VLOOKUP(H3394,'Cross-Page Data'!$D$4:$F$48,3,FALSE)="hydro",VLOOKUP(G3394,'Cross-Page Data'!$I$4:$J$19,2,FALSE),VLOOKUP(H3394,'Cross-Page Data'!$D$4:$F$48,3,FALSE)))))</f>
        <v/>
      </c>
      <c r="M3394" s="120">
        <f>IF(AND($P$2=FALSE,OR(F3394="Commercial NAICS Cogen",F3394="Industrial NAICS Cogen",F3394="NAICS-22 Cogen")),FALSE,IF(AND($P$3=FALSE,OR(F3394="Commercial NAICS Cogen",F3394="Commercial NAICS Non-Cogen",F3394="Industrial NAICS Cogen", F3394="industrial NAICS non-Cogen")),FALSE, TRUE))</f>
        <v/>
      </c>
    </row>
    <row r="3395">
      <c r="A3395" s="129" t="n">
        <v>55382</v>
      </c>
      <c r="B3395" s="130" t="inlineStr">
        <is>
          <t>Thomas A Smith Energy Facility</t>
        </is>
      </c>
      <c r="C3395" s="130" t="inlineStr">
        <is>
          <t>Oglethorpe Power Corporation</t>
        </is>
      </c>
      <c r="D3395" s="129" t="n">
        <v>13994</v>
      </c>
      <c r="E3395" s="130" t="inlineStr">
        <is>
          <t>GA</t>
        </is>
      </c>
      <c r="F3395" s="130" t="inlineStr">
        <is>
          <t>Electric Utility</t>
        </is>
      </c>
      <c r="G3395" s="130" t="inlineStr">
        <is>
          <t>CA</t>
        </is>
      </c>
      <c r="H3395" s="130" t="inlineStr">
        <is>
          <t>NG</t>
        </is>
      </c>
      <c r="I3395" s="130" t="inlineStr">
        <is>
          <t>NG</t>
        </is>
      </c>
      <c r="J3395" s="131" t="n">
        <v>2735858</v>
      </c>
      <c r="K3395" s="129" t="n">
        <v>2020</v>
      </c>
      <c r="L3395" s="120">
        <f>IF(VLOOKUP(H3395,'Cross-Page Data'!$D$4:$F$48,3,FALSE)="natural gas",VLOOKUP(G3395,'Cross-Page Data'!$I$4:$J$19,2,FALSE),IF(VLOOKUP(H3395,'Cross-Page Data'!$D$4:$F$48,3,FALSE)="solar",IF(G3395="PV","solar PV","solar thermal"),IF(VLOOKUP(H3395,'Cross-Page Data'!$D$4:$F$48,3,FALSE)="wind",VLOOKUP(G3395,'Cross-Page Data'!$I$4:$J$19,2,FALSE),IF(VLOOKUP(H3395,'Cross-Page Data'!$D$4:$F$48,3,FALSE)="hydro",VLOOKUP(G3395,'Cross-Page Data'!$I$4:$J$19,2,FALSE),VLOOKUP(H3395,'Cross-Page Data'!$D$4:$F$48,3,FALSE)))))</f>
        <v/>
      </c>
      <c r="M3395" s="120">
        <f>IF(AND($P$2=FALSE,OR(F3395="Commercial NAICS Cogen",F3395="Industrial NAICS Cogen",F3395="NAICS-22 Cogen")),FALSE,IF(AND($P$3=FALSE,OR(F3395="Commercial NAICS Cogen",F3395="Commercial NAICS Non-Cogen",F3395="Industrial NAICS Cogen", F3395="industrial NAICS non-Cogen")),FALSE, TRUE))</f>
        <v/>
      </c>
    </row>
    <row r="3396">
      <c r="A3396" s="129" t="n">
        <v>55382</v>
      </c>
      <c r="B3396" s="130" t="inlineStr">
        <is>
          <t>Thomas A Smith Energy Facility</t>
        </is>
      </c>
      <c r="C3396" s="130" t="inlineStr">
        <is>
          <t>Oglethorpe Power Corporation</t>
        </is>
      </c>
      <c r="D3396" s="129" t="n">
        <v>13994</v>
      </c>
      <c r="E3396" s="130" t="inlineStr">
        <is>
          <t>GA</t>
        </is>
      </c>
      <c r="F3396" s="130" t="inlineStr">
        <is>
          <t>Electric Utility</t>
        </is>
      </c>
      <c r="G3396" s="130" t="inlineStr">
        <is>
          <t>CT</t>
        </is>
      </c>
      <c r="H3396" s="130" t="inlineStr">
        <is>
          <t>NG</t>
        </is>
      </c>
      <c r="I3396" s="130" t="inlineStr">
        <is>
          <t>NG</t>
        </is>
      </c>
      <c r="J3396" s="131" t="n">
        <v>3841040</v>
      </c>
      <c r="K3396" s="129" t="n">
        <v>2020</v>
      </c>
      <c r="L3396" s="120">
        <f>IF(VLOOKUP(H3396,'Cross-Page Data'!$D$4:$F$48,3,FALSE)="natural gas",VLOOKUP(G3396,'Cross-Page Data'!$I$4:$J$19,2,FALSE),IF(VLOOKUP(H3396,'Cross-Page Data'!$D$4:$F$48,3,FALSE)="solar",IF(G3396="PV","solar PV","solar thermal"),IF(VLOOKUP(H3396,'Cross-Page Data'!$D$4:$F$48,3,FALSE)="wind",VLOOKUP(G3396,'Cross-Page Data'!$I$4:$J$19,2,FALSE),IF(VLOOKUP(H3396,'Cross-Page Data'!$D$4:$F$48,3,FALSE)="hydro",VLOOKUP(G3396,'Cross-Page Data'!$I$4:$J$19,2,FALSE),VLOOKUP(H3396,'Cross-Page Data'!$D$4:$F$48,3,FALSE)))))</f>
        <v/>
      </c>
      <c r="M3396" s="120">
        <f>IF(AND($P$2=FALSE,OR(F3396="Commercial NAICS Cogen",F3396="Industrial NAICS Cogen",F3396="NAICS-22 Cogen")),FALSE,IF(AND($P$3=FALSE,OR(F3396="Commercial NAICS Cogen",F3396="Commercial NAICS Non-Cogen",F3396="Industrial NAICS Cogen", F3396="industrial NAICS non-Cogen")),FALSE, TRUE))</f>
        <v/>
      </c>
    </row>
    <row r="3397">
      <c r="A3397" s="129" t="n">
        <v>55386</v>
      </c>
      <c r="B3397" s="130" t="inlineStr">
        <is>
          <t>Columbia Energy Center (SC)</t>
        </is>
      </c>
      <c r="C3397" s="130" t="inlineStr">
        <is>
          <t>Dominion Energy South Carolina, Inc</t>
        </is>
      </c>
      <c r="D3397" s="129" t="n">
        <v>17539</v>
      </c>
      <c r="E3397" s="130" t="inlineStr">
        <is>
          <t>SC</t>
        </is>
      </c>
      <c r="F3397" s="130" t="inlineStr">
        <is>
          <t>Electric Utility</t>
        </is>
      </c>
      <c r="G3397" s="130" t="inlineStr">
        <is>
          <t>CA</t>
        </is>
      </c>
      <c r="H3397" s="130" t="inlineStr">
        <is>
          <t>DFO</t>
        </is>
      </c>
      <c r="I3397" s="130" t="inlineStr">
        <is>
          <t>DFO</t>
        </is>
      </c>
      <c r="J3397" s="131" t="n">
        <v>92.072</v>
      </c>
      <c r="K3397" s="129" t="n">
        <v>2020</v>
      </c>
      <c r="L3397" s="120">
        <f>IF(VLOOKUP(H3397,'Cross-Page Data'!$D$4:$F$48,3,FALSE)="natural gas",VLOOKUP(G3397,'Cross-Page Data'!$I$4:$J$19,2,FALSE),IF(VLOOKUP(H3397,'Cross-Page Data'!$D$4:$F$48,3,FALSE)="solar",IF(G3397="PV","solar PV","solar thermal"),IF(VLOOKUP(H3397,'Cross-Page Data'!$D$4:$F$48,3,FALSE)="wind",VLOOKUP(G3397,'Cross-Page Data'!$I$4:$J$19,2,FALSE),IF(VLOOKUP(H3397,'Cross-Page Data'!$D$4:$F$48,3,FALSE)="hydro",VLOOKUP(G3397,'Cross-Page Data'!$I$4:$J$19,2,FALSE),VLOOKUP(H3397,'Cross-Page Data'!$D$4:$F$48,3,FALSE)))))</f>
        <v/>
      </c>
      <c r="M3397" s="120">
        <f>IF(AND($P$2=FALSE,OR(F3397="Commercial NAICS Cogen",F3397="Industrial NAICS Cogen",F3397="NAICS-22 Cogen")),FALSE,IF(AND($P$3=FALSE,OR(F3397="Commercial NAICS Cogen",F3397="Commercial NAICS Non-Cogen",F3397="Industrial NAICS Cogen", F3397="industrial NAICS non-Cogen")),FALSE, TRUE))</f>
        <v/>
      </c>
    </row>
    <row r="3398">
      <c r="A3398" s="129" t="n">
        <v>55386</v>
      </c>
      <c r="B3398" s="130" t="inlineStr">
        <is>
          <t>Columbia Energy Center (SC)</t>
        </is>
      </c>
      <c r="C3398" s="130" t="inlineStr">
        <is>
          <t>Dominion Energy South Carolina, Inc</t>
        </is>
      </c>
      <c r="D3398" s="129" t="n">
        <v>17539</v>
      </c>
      <c r="E3398" s="130" t="inlineStr">
        <is>
          <t>SC</t>
        </is>
      </c>
      <c r="F3398" s="130" t="inlineStr">
        <is>
          <t>Electric Utility</t>
        </is>
      </c>
      <c r="G3398" s="130" t="inlineStr">
        <is>
          <t>CA</t>
        </is>
      </c>
      <c r="H3398" s="130" t="inlineStr">
        <is>
          <t>NG</t>
        </is>
      </c>
      <c r="I3398" s="130" t="inlineStr">
        <is>
          <t>NG</t>
        </is>
      </c>
      <c r="J3398" s="131" t="n">
        <v>1044982.9</v>
      </c>
      <c r="K3398" s="129" t="n">
        <v>2020</v>
      </c>
      <c r="L3398" s="120">
        <f>IF(VLOOKUP(H3398,'Cross-Page Data'!$D$4:$F$48,3,FALSE)="natural gas",VLOOKUP(G3398,'Cross-Page Data'!$I$4:$J$19,2,FALSE),IF(VLOOKUP(H3398,'Cross-Page Data'!$D$4:$F$48,3,FALSE)="solar",IF(G3398="PV","solar PV","solar thermal"),IF(VLOOKUP(H3398,'Cross-Page Data'!$D$4:$F$48,3,FALSE)="wind",VLOOKUP(G3398,'Cross-Page Data'!$I$4:$J$19,2,FALSE),IF(VLOOKUP(H3398,'Cross-Page Data'!$D$4:$F$48,3,FALSE)="hydro",VLOOKUP(G3398,'Cross-Page Data'!$I$4:$J$19,2,FALSE),VLOOKUP(H3398,'Cross-Page Data'!$D$4:$F$48,3,FALSE)))))</f>
        <v/>
      </c>
      <c r="M3398" s="120">
        <f>IF(AND($P$2=FALSE,OR(F3398="Commercial NAICS Cogen",F3398="Industrial NAICS Cogen",F3398="NAICS-22 Cogen")),FALSE,IF(AND($P$3=FALSE,OR(F3398="Commercial NAICS Cogen",F3398="Commercial NAICS Non-Cogen",F3398="Industrial NAICS Cogen", F3398="industrial NAICS non-Cogen")),FALSE, TRUE))</f>
        <v/>
      </c>
    </row>
    <row r="3399">
      <c r="A3399" s="129" t="n">
        <v>55386</v>
      </c>
      <c r="B3399" s="130" t="inlineStr">
        <is>
          <t>Columbia Energy Center (SC)</t>
        </is>
      </c>
      <c r="C3399" s="130" t="inlineStr">
        <is>
          <t>Dominion Energy South Carolina, Inc</t>
        </is>
      </c>
      <c r="D3399" s="129" t="n">
        <v>17539</v>
      </c>
      <c r="E3399" s="130" t="inlineStr">
        <is>
          <t>SC</t>
        </is>
      </c>
      <c r="F3399" s="130" t="inlineStr">
        <is>
          <t>Electric Utility</t>
        </is>
      </c>
      <c r="G3399" s="130" t="inlineStr">
        <is>
          <t>CT</t>
        </is>
      </c>
      <c r="H3399" s="130" t="inlineStr">
        <is>
          <t>DFO</t>
        </is>
      </c>
      <c r="I3399" s="130" t="inlineStr">
        <is>
          <t>DFO</t>
        </is>
      </c>
      <c r="J3399" s="131" t="n">
        <v>177.325</v>
      </c>
      <c r="K3399" s="129" t="n">
        <v>2020</v>
      </c>
      <c r="L3399" s="120">
        <f>IF(VLOOKUP(H3399,'Cross-Page Data'!$D$4:$F$48,3,FALSE)="natural gas",VLOOKUP(G3399,'Cross-Page Data'!$I$4:$J$19,2,FALSE),IF(VLOOKUP(H3399,'Cross-Page Data'!$D$4:$F$48,3,FALSE)="solar",IF(G3399="PV","solar PV","solar thermal"),IF(VLOOKUP(H3399,'Cross-Page Data'!$D$4:$F$48,3,FALSE)="wind",VLOOKUP(G3399,'Cross-Page Data'!$I$4:$J$19,2,FALSE),IF(VLOOKUP(H3399,'Cross-Page Data'!$D$4:$F$48,3,FALSE)="hydro",VLOOKUP(G3399,'Cross-Page Data'!$I$4:$J$19,2,FALSE),VLOOKUP(H3399,'Cross-Page Data'!$D$4:$F$48,3,FALSE)))))</f>
        <v/>
      </c>
      <c r="M3399" s="120">
        <f>IF(AND($P$2=FALSE,OR(F3399="Commercial NAICS Cogen",F3399="Industrial NAICS Cogen",F3399="NAICS-22 Cogen")),FALSE,IF(AND($P$3=FALSE,OR(F3399="Commercial NAICS Cogen",F3399="Commercial NAICS Non-Cogen",F3399="Industrial NAICS Cogen", F3399="industrial NAICS non-Cogen")),FALSE, TRUE))</f>
        <v/>
      </c>
    </row>
    <row r="3400">
      <c r="A3400" s="129" t="n">
        <v>55386</v>
      </c>
      <c r="B3400" s="130" t="inlineStr">
        <is>
          <t>Columbia Energy Center (SC)</t>
        </is>
      </c>
      <c r="C3400" s="130" t="inlineStr">
        <is>
          <t>Dominion Energy South Carolina, Inc</t>
        </is>
      </c>
      <c r="D3400" s="129" t="n">
        <v>17539</v>
      </c>
      <c r="E3400" s="130" t="inlineStr">
        <is>
          <t>SC</t>
        </is>
      </c>
      <c r="F3400" s="130" t="inlineStr">
        <is>
          <t>Electric Utility</t>
        </is>
      </c>
      <c r="G3400" s="130" t="inlineStr">
        <is>
          <t>CT</t>
        </is>
      </c>
      <c r="H3400" s="130" t="inlineStr">
        <is>
          <t>NG</t>
        </is>
      </c>
      <c r="I3400" s="130" t="inlineStr">
        <is>
          <t>NG</t>
        </is>
      </c>
      <c r="J3400" s="131" t="n">
        <v>1839476.7</v>
      </c>
      <c r="K3400" s="129" t="n">
        <v>2020</v>
      </c>
      <c r="L3400" s="120">
        <f>IF(VLOOKUP(H3400,'Cross-Page Data'!$D$4:$F$48,3,FALSE)="natural gas",VLOOKUP(G3400,'Cross-Page Data'!$I$4:$J$19,2,FALSE),IF(VLOOKUP(H3400,'Cross-Page Data'!$D$4:$F$48,3,FALSE)="solar",IF(G3400="PV","solar PV","solar thermal"),IF(VLOOKUP(H3400,'Cross-Page Data'!$D$4:$F$48,3,FALSE)="wind",VLOOKUP(G3400,'Cross-Page Data'!$I$4:$J$19,2,FALSE),IF(VLOOKUP(H3400,'Cross-Page Data'!$D$4:$F$48,3,FALSE)="hydro",VLOOKUP(G3400,'Cross-Page Data'!$I$4:$J$19,2,FALSE),VLOOKUP(H3400,'Cross-Page Data'!$D$4:$F$48,3,FALSE)))))</f>
        <v/>
      </c>
      <c r="M3400" s="120">
        <f>IF(AND($P$2=FALSE,OR(F3400="Commercial NAICS Cogen",F3400="Industrial NAICS Cogen",F3400="NAICS-22 Cogen")),FALSE,IF(AND($P$3=FALSE,OR(F3400="Commercial NAICS Cogen",F3400="Commercial NAICS Non-Cogen",F3400="Industrial NAICS Cogen", F3400="industrial NAICS non-Cogen")),FALSE, TRUE))</f>
        <v/>
      </c>
    </row>
    <row r="3401">
      <c r="A3401" s="129" t="n">
        <v>55390</v>
      </c>
      <c r="B3401" s="130" t="inlineStr">
        <is>
          <t>State Farm Insur Support Center Central</t>
        </is>
      </c>
      <c r="C3401" s="130" t="inlineStr">
        <is>
          <t>State Farm Mutual Auto Ins Co</t>
        </is>
      </c>
      <c r="D3401" s="129" t="n">
        <v>18050</v>
      </c>
      <c r="E3401" s="130" t="inlineStr">
        <is>
          <t>TX</t>
        </is>
      </c>
      <c r="F3401" s="130" t="inlineStr">
        <is>
          <t>Commercial NAICS Non-Cogen</t>
        </is>
      </c>
      <c r="G3401" s="130" t="inlineStr">
        <is>
          <t>IC</t>
        </is>
      </c>
      <c r="H3401" s="130" t="inlineStr">
        <is>
          <t>DFO</t>
        </is>
      </c>
      <c r="I3401" s="130" t="inlineStr">
        <is>
          <t>DFO</t>
        </is>
      </c>
      <c r="J3401" s="131" t="n">
        <v>14</v>
      </c>
      <c r="K3401" s="129" t="n">
        <v>2020</v>
      </c>
      <c r="L3401" s="120">
        <f>IF(VLOOKUP(H3401,'Cross-Page Data'!$D$4:$F$48,3,FALSE)="natural gas",VLOOKUP(G3401,'Cross-Page Data'!$I$4:$J$19,2,FALSE),IF(VLOOKUP(H3401,'Cross-Page Data'!$D$4:$F$48,3,FALSE)="solar",IF(G3401="PV","solar PV","solar thermal"),IF(VLOOKUP(H3401,'Cross-Page Data'!$D$4:$F$48,3,FALSE)="wind",VLOOKUP(G3401,'Cross-Page Data'!$I$4:$J$19,2,FALSE),IF(VLOOKUP(H3401,'Cross-Page Data'!$D$4:$F$48,3,FALSE)="hydro",VLOOKUP(G3401,'Cross-Page Data'!$I$4:$J$19,2,FALSE),VLOOKUP(H3401,'Cross-Page Data'!$D$4:$F$48,3,FALSE)))))</f>
        <v/>
      </c>
      <c r="M3401" s="120">
        <f>IF(AND($P$2=FALSE,OR(F3401="Commercial NAICS Cogen",F3401="Industrial NAICS Cogen",F3401="NAICS-22 Cogen")),FALSE,IF(AND($P$3=FALSE,OR(F3401="Commercial NAICS Cogen",F3401="Commercial NAICS Non-Cogen",F3401="Industrial NAICS Cogen", F3401="industrial NAICS non-Cogen")),FALSE, TRUE))</f>
        <v/>
      </c>
    </row>
    <row r="3402">
      <c r="A3402" s="129" t="n">
        <v>55391</v>
      </c>
      <c r="B3402" s="130" t="inlineStr">
        <is>
          <t>RockGen Energy Center</t>
        </is>
      </c>
      <c r="C3402" s="130" t="inlineStr">
        <is>
          <t>Rockgen Energy LLC</t>
        </is>
      </c>
      <c r="D3402" s="129" t="n">
        <v>56085</v>
      </c>
      <c r="E3402" s="130" t="inlineStr">
        <is>
          <t>WI</t>
        </is>
      </c>
      <c r="F3402" s="130" t="inlineStr">
        <is>
          <t>NAICS-22 Non-Cogen</t>
        </is>
      </c>
      <c r="G3402" s="130" t="inlineStr">
        <is>
          <t>GT</t>
        </is>
      </c>
      <c r="H3402" s="130" t="inlineStr">
        <is>
          <t>DFO</t>
        </is>
      </c>
      <c r="I3402" s="130" t="inlineStr">
        <is>
          <t>DFO</t>
        </is>
      </c>
      <c r="J3402" s="131" t="n">
        <v>654.053</v>
      </c>
      <c r="K3402" s="129" t="n">
        <v>2020</v>
      </c>
      <c r="L3402" s="120">
        <f>IF(VLOOKUP(H3402,'Cross-Page Data'!$D$4:$F$48,3,FALSE)="natural gas",VLOOKUP(G3402,'Cross-Page Data'!$I$4:$J$19,2,FALSE),IF(VLOOKUP(H3402,'Cross-Page Data'!$D$4:$F$48,3,FALSE)="solar",IF(G3402="PV","solar PV","solar thermal"),IF(VLOOKUP(H3402,'Cross-Page Data'!$D$4:$F$48,3,FALSE)="wind",VLOOKUP(G3402,'Cross-Page Data'!$I$4:$J$19,2,FALSE),IF(VLOOKUP(H3402,'Cross-Page Data'!$D$4:$F$48,3,FALSE)="hydro",VLOOKUP(G3402,'Cross-Page Data'!$I$4:$J$19,2,FALSE),VLOOKUP(H3402,'Cross-Page Data'!$D$4:$F$48,3,FALSE)))))</f>
        <v/>
      </c>
      <c r="M3402" s="120">
        <f>IF(AND($P$2=FALSE,OR(F3402="Commercial NAICS Cogen",F3402="Industrial NAICS Cogen",F3402="NAICS-22 Cogen")),FALSE,IF(AND($P$3=FALSE,OR(F3402="Commercial NAICS Cogen",F3402="Commercial NAICS Non-Cogen",F3402="Industrial NAICS Cogen", F3402="industrial NAICS non-Cogen")),FALSE, TRUE))</f>
        <v/>
      </c>
    </row>
    <row r="3403">
      <c r="A3403" s="129" t="n">
        <v>55391</v>
      </c>
      <c r="B3403" s="130" t="inlineStr">
        <is>
          <t>RockGen Energy Center</t>
        </is>
      </c>
      <c r="C3403" s="130" t="inlineStr">
        <is>
          <t>Rockgen Energy LLC</t>
        </is>
      </c>
      <c r="D3403" s="129" t="n">
        <v>56085</v>
      </c>
      <c r="E3403" s="130" t="inlineStr">
        <is>
          <t>WI</t>
        </is>
      </c>
      <c r="F3403" s="130" t="inlineStr">
        <is>
          <t>NAICS-22 Non-Cogen</t>
        </is>
      </c>
      <c r="G3403" s="130" t="inlineStr">
        <is>
          <t>GT</t>
        </is>
      </c>
      <c r="H3403" s="130" t="inlineStr">
        <is>
          <t>NG</t>
        </is>
      </c>
      <c r="I3403" s="130" t="inlineStr">
        <is>
          <t>NG</t>
        </is>
      </c>
      <c r="J3403" s="131" t="n">
        <v>434259.95</v>
      </c>
      <c r="K3403" s="129" t="n">
        <v>2020</v>
      </c>
      <c r="L3403" s="120">
        <f>IF(VLOOKUP(H3403,'Cross-Page Data'!$D$4:$F$48,3,FALSE)="natural gas",VLOOKUP(G3403,'Cross-Page Data'!$I$4:$J$19,2,FALSE),IF(VLOOKUP(H3403,'Cross-Page Data'!$D$4:$F$48,3,FALSE)="solar",IF(G3403="PV","solar PV","solar thermal"),IF(VLOOKUP(H3403,'Cross-Page Data'!$D$4:$F$48,3,FALSE)="wind",VLOOKUP(G3403,'Cross-Page Data'!$I$4:$J$19,2,FALSE),IF(VLOOKUP(H3403,'Cross-Page Data'!$D$4:$F$48,3,FALSE)="hydro",VLOOKUP(G3403,'Cross-Page Data'!$I$4:$J$19,2,FALSE),VLOOKUP(H3403,'Cross-Page Data'!$D$4:$F$48,3,FALSE)))))</f>
        <v/>
      </c>
      <c r="M3403" s="120">
        <f>IF(AND($P$2=FALSE,OR(F3403="Commercial NAICS Cogen",F3403="Industrial NAICS Cogen",F3403="NAICS-22 Cogen")),FALSE,IF(AND($P$3=FALSE,OR(F3403="Commercial NAICS Cogen",F3403="Commercial NAICS Non-Cogen",F3403="Industrial NAICS Cogen", F3403="industrial NAICS non-Cogen")),FALSE, TRUE))</f>
        <v/>
      </c>
    </row>
    <row r="3404">
      <c r="A3404" s="129" t="n">
        <v>55393</v>
      </c>
      <c r="B3404" s="130" t="inlineStr">
        <is>
          <t>Metcalf Energy Center</t>
        </is>
      </c>
      <c r="C3404" s="130" t="inlineStr">
        <is>
          <t>Calpine Corp - Metcalf Energy Center</t>
        </is>
      </c>
      <c r="D3404" s="129" t="n">
        <v>2799</v>
      </c>
      <c r="E3404" s="130" t="inlineStr">
        <is>
          <t>CA</t>
        </is>
      </c>
      <c r="F3404" s="130" t="inlineStr">
        <is>
          <t>NAICS-22 Non-Cogen</t>
        </is>
      </c>
      <c r="G3404" s="130" t="inlineStr">
        <is>
          <t>CA</t>
        </is>
      </c>
      <c r="H3404" s="130" t="inlineStr">
        <is>
          <t>NG</t>
        </is>
      </c>
      <c r="I3404" s="130" t="inlineStr">
        <is>
          <t>NG</t>
        </is>
      </c>
      <c r="J3404" s="131" t="n">
        <v>909286</v>
      </c>
      <c r="K3404" s="129" t="n">
        <v>2020</v>
      </c>
      <c r="L3404" s="120">
        <f>IF(VLOOKUP(H3404,'Cross-Page Data'!$D$4:$F$48,3,FALSE)="natural gas",VLOOKUP(G3404,'Cross-Page Data'!$I$4:$J$19,2,FALSE),IF(VLOOKUP(H3404,'Cross-Page Data'!$D$4:$F$48,3,FALSE)="solar",IF(G3404="PV","solar PV","solar thermal"),IF(VLOOKUP(H3404,'Cross-Page Data'!$D$4:$F$48,3,FALSE)="wind",VLOOKUP(G3404,'Cross-Page Data'!$I$4:$J$19,2,FALSE),IF(VLOOKUP(H3404,'Cross-Page Data'!$D$4:$F$48,3,FALSE)="hydro",VLOOKUP(G3404,'Cross-Page Data'!$I$4:$J$19,2,FALSE),VLOOKUP(H3404,'Cross-Page Data'!$D$4:$F$48,3,FALSE)))))</f>
        <v/>
      </c>
      <c r="M3404" s="120">
        <f>IF(AND($P$2=FALSE,OR(F3404="Commercial NAICS Cogen",F3404="Industrial NAICS Cogen",F3404="NAICS-22 Cogen")),FALSE,IF(AND($P$3=FALSE,OR(F3404="Commercial NAICS Cogen",F3404="Commercial NAICS Non-Cogen",F3404="Industrial NAICS Cogen", F3404="industrial NAICS non-Cogen")),FALSE, TRUE))</f>
        <v/>
      </c>
    </row>
    <row r="3405">
      <c r="A3405" s="129" t="n">
        <v>55393</v>
      </c>
      <c r="B3405" s="130" t="inlineStr">
        <is>
          <t>Metcalf Energy Center</t>
        </is>
      </c>
      <c r="C3405" s="130" t="inlineStr">
        <is>
          <t>Calpine Corp - Metcalf Energy Center</t>
        </is>
      </c>
      <c r="D3405" s="129" t="n">
        <v>2799</v>
      </c>
      <c r="E3405" s="130" t="inlineStr">
        <is>
          <t>CA</t>
        </is>
      </c>
      <c r="F3405" s="130" t="inlineStr">
        <is>
          <t>NAICS-22 Non-Cogen</t>
        </is>
      </c>
      <c r="G3405" s="130" t="inlineStr">
        <is>
          <t>CT</t>
        </is>
      </c>
      <c r="H3405" s="130" t="inlineStr">
        <is>
          <t>NG</t>
        </is>
      </c>
      <c r="I3405" s="130" t="inlineStr">
        <is>
          <t>NG</t>
        </is>
      </c>
      <c r="J3405" s="131" t="n">
        <v>1475156</v>
      </c>
      <c r="K3405" s="129" t="n">
        <v>2020</v>
      </c>
      <c r="L3405" s="120">
        <f>IF(VLOOKUP(H3405,'Cross-Page Data'!$D$4:$F$48,3,FALSE)="natural gas",VLOOKUP(G3405,'Cross-Page Data'!$I$4:$J$19,2,FALSE),IF(VLOOKUP(H3405,'Cross-Page Data'!$D$4:$F$48,3,FALSE)="solar",IF(G3405="PV","solar PV","solar thermal"),IF(VLOOKUP(H3405,'Cross-Page Data'!$D$4:$F$48,3,FALSE)="wind",VLOOKUP(G3405,'Cross-Page Data'!$I$4:$J$19,2,FALSE),IF(VLOOKUP(H3405,'Cross-Page Data'!$D$4:$F$48,3,FALSE)="hydro",VLOOKUP(G3405,'Cross-Page Data'!$I$4:$J$19,2,FALSE),VLOOKUP(H3405,'Cross-Page Data'!$D$4:$F$48,3,FALSE)))))</f>
        <v/>
      </c>
      <c r="M3405" s="120">
        <f>IF(AND($P$2=FALSE,OR(F3405="Commercial NAICS Cogen",F3405="Industrial NAICS Cogen",F3405="NAICS-22 Cogen")),FALSE,IF(AND($P$3=FALSE,OR(F3405="Commercial NAICS Cogen",F3405="Commercial NAICS Non-Cogen",F3405="Industrial NAICS Cogen", F3405="industrial NAICS non-Cogen")),FALSE, TRUE))</f>
        <v/>
      </c>
    </row>
    <row r="3406">
      <c r="A3406" s="129" t="n">
        <v>55397</v>
      </c>
      <c r="B3406" s="130" t="inlineStr">
        <is>
          <t>Washington Energy Facility</t>
        </is>
      </c>
      <c r="C3406" s="130" t="inlineStr">
        <is>
          <t>Dynegy Washington Energy Facility</t>
        </is>
      </c>
      <c r="D3406" s="129" t="n">
        <v>59922</v>
      </c>
      <c r="E3406" s="130" t="inlineStr">
        <is>
          <t>OH</t>
        </is>
      </c>
      <c r="F3406" s="130" t="inlineStr">
        <is>
          <t>NAICS-22 Non-Cogen</t>
        </is>
      </c>
      <c r="G3406" s="130" t="inlineStr">
        <is>
          <t>CA</t>
        </is>
      </c>
      <c r="H3406" s="130" t="inlineStr">
        <is>
          <t>NG</t>
        </is>
      </c>
      <c r="I3406" s="130" t="inlineStr">
        <is>
          <t>NG</t>
        </is>
      </c>
      <c r="J3406" s="131" t="n">
        <v>2018950</v>
      </c>
      <c r="K3406" s="129" t="n">
        <v>2020</v>
      </c>
      <c r="L3406" s="120">
        <f>IF(VLOOKUP(H3406,'Cross-Page Data'!$D$4:$F$48,3,FALSE)="natural gas",VLOOKUP(G3406,'Cross-Page Data'!$I$4:$J$19,2,FALSE),IF(VLOOKUP(H3406,'Cross-Page Data'!$D$4:$F$48,3,FALSE)="solar",IF(G3406="PV","solar PV","solar thermal"),IF(VLOOKUP(H3406,'Cross-Page Data'!$D$4:$F$48,3,FALSE)="wind",VLOOKUP(G3406,'Cross-Page Data'!$I$4:$J$19,2,FALSE),IF(VLOOKUP(H3406,'Cross-Page Data'!$D$4:$F$48,3,FALSE)="hydro",VLOOKUP(G3406,'Cross-Page Data'!$I$4:$J$19,2,FALSE),VLOOKUP(H3406,'Cross-Page Data'!$D$4:$F$48,3,FALSE)))))</f>
        <v/>
      </c>
      <c r="M3406" s="120">
        <f>IF(AND($P$2=FALSE,OR(F3406="Commercial NAICS Cogen",F3406="Industrial NAICS Cogen",F3406="NAICS-22 Cogen")),FALSE,IF(AND($P$3=FALSE,OR(F3406="Commercial NAICS Cogen",F3406="Commercial NAICS Non-Cogen",F3406="Industrial NAICS Cogen", F3406="industrial NAICS non-Cogen")),FALSE, TRUE))</f>
        <v/>
      </c>
    </row>
    <row r="3407">
      <c r="A3407" s="129" t="n">
        <v>55397</v>
      </c>
      <c r="B3407" s="130" t="inlineStr">
        <is>
          <t>Washington Energy Facility</t>
        </is>
      </c>
      <c r="C3407" s="130" t="inlineStr">
        <is>
          <t>Dynegy Washington Energy Facility</t>
        </is>
      </c>
      <c r="D3407" s="129" t="n">
        <v>59922</v>
      </c>
      <c r="E3407" s="130" t="inlineStr">
        <is>
          <t>OH</t>
        </is>
      </c>
      <c r="F3407" s="130" t="inlineStr">
        <is>
          <t>NAICS-22 Non-Cogen</t>
        </is>
      </c>
      <c r="G3407" s="130" t="inlineStr">
        <is>
          <t>CT</t>
        </is>
      </c>
      <c r="H3407" s="130" t="inlineStr">
        <is>
          <t>NG</t>
        </is>
      </c>
      <c r="I3407" s="130" t="inlineStr">
        <is>
          <t>NG</t>
        </is>
      </c>
      <c r="J3407" s="131" t="n">
        <v>2924311</v>
      </c>
      <c r="K3407" s="129" t="n">
        <v>2020</v>
      </c>
      <c r="L3407" s="120">
        <f>IF(VLOOKUP(H3407,'Cross-Page Data'!$D$4:$F$48,3,FALSE)="natural gas",VLOOKUP(G3407,'Cross-Page Data'!$I$4:$J$19,2,FALSE),IF(VLOOKUP(H3407,'Cross-Page Data'!$D$4:$F$48,3,FALSE)="solar",IF(G3407="PV","solar PV","solar thermal"),IF(VLOOKUP(H3407,'Cross-Page Data'!$D$4:$F$48,3,FALSE)="wind",VLOOKUP(G3407,'Cross-Page Data'!$I$4:$J$19,2,FALSE),IF(VLOOKUP(H3407,'Cross-Page Data'!$D$4:$F$48,3,FALSE)="hydro",VLOOKUP(G3407,'Cross-Page Data'!$I$4:$J$19,2,FALSE),VLOOKUP(H3407,'Cross-Page Data'!$D$4:$F$48,3,FALSE)))))</f>
        <v/>
      </c>
      <c r="M3407" s="120">
        <f>IF(AND($P$2=FALSE,OR(F3407="Commercial NAICS Cogen",F3407="Industrial NAICS Cogen",F3407="NAICS-22 Cogen")),FALSE,IF(AND($P$3=FALSE,OR(F3407="Commercial NAICS Cogen",F3407="Commercial NAICS Non-Cogen",F3407="Industrial NAICS Cogen", F3407="industrial NAICS non-Cogen")),FALSE, TRUE))</f>
        <v/>
      </c>
    </row>
    <row r="3408">
      <c r="A3408" s="129" t="n">
        <v>55400</v>
      </c>
      <c r="B3408" s="130" t="inlineStr">
        <is>
          <t>Elk Hills Power LLC</t>
        </is>
      </c>
      <c r="C3408" s="130" t="inlineStr">
        <is>
          <t>Elk Hills Power LLC</t>
        </is>
      </c>
      <c r="D3408" s="129" t="n">
        <v>34164</v>
      </c>
      <c r="E3408" s="130" t="inlineStr">
        <is>
          <t>CA</t>
        </is>
      </c>
      <c r="F3408" s="130" t="inlineStr">
        <is>
          <t>NAICS-22 Cogen</t>
        </is>
      </c>
      <c r="G3408" s="130" t="inlineStr">
        <is>
          <t>CA</t>
        </is>
      </c>
      <c r="H3408" s="130" t="inlineStr">
        <is>
          <t>NG</t>
        </is>
      </c>
      <c r="I3408" s="130" t="inlineStr">
        <is>
          <t>NG</t>
        </is>
      </c>
      <c r="J3408" s="131" t="n">
        <v>1263151</v>
      </c>
      <c r="K3408" s="129" t="n">
        <v>2020</v>
      </c>
      <c r="L3408" s="120">
        <f>IF(VLOOKUP(H3408,'Cross-Page Data'!$D$4:$F$48,3,FALSE)="natural gas",VLOOKUP(G3408,'Cross-Page Data'!$I$4:$J$19,2,FALSE),IF(VLOOKUP(H3408,'Cross-Page Data'!$D$4:$F$48,3,FALSE)="solar",IF(G3408="PV","solar PV","solar thermal"),IF(VLOOKUP(H3408,'Cross-Page Data'!$D$4:$F$48,3,FALSE)="wind",VLOOKUP(G3408,'Cross-Page Data'!$I$4:$J$19,2,FALSE),IF(VLOOKUP(H3408,'Cross-Page Data'!$D$4:$F$48,3,FALSE)="hydro",VLOOKUP(G3408,'Cross-Page Data'!$I$4:$J$19,2,FALSE),VLOOKUP(H3408,'Cross-Page Data'!$D$4:$F$48,3,FALSE)))))</f>
        <v/>
      </c>
      <c r="M3408" s="120">
        <f>IF(AND($P$2=FALSE,OR(F3408="Commercial NAICS Cogen",F3408="Industrial NAICS Cogen",F3408="NAICS-22 Cogen")),FALSE,IF(AND($P$3=FALSE,OR(F3408="Commercial NAICS Cogen",F3408="Commercial NAICS Non-Cogen",F3408="Industrial NAICS Cogen", F3408="industrial NAICS non-Cogen")),FALSE, TRUE))</f>
        <v/>
      </c>
    </row>
    <row r="3409">
      <c r="A3409" s="129" t="n">
        <v>55400</v>
      </c>
      <c r="B3409" s="130" t="inlineStr">
        <is>
          <t>Elk Hills Power LLC</t>
        </is>
      </c>
      <c r="C3409" s="130" t="inlineStr">
        <is>
          <t>Elk Hills Power LLC</t>
        </is>
      </c>
      <c r="D3409" s="129" t="n">
        <v>34164</v>
      </c>
      <c r="E3409" s="130" t="inlineStr">
        <is>
          <t>CA</t>
        </is>
      </c>
      <c r="F3409" s="130" t="inlineStr">
        <is>
          <t>NAICS-22 Cogen</t>
        </is>
      </c>
      <c r="G3409" s="130" t="inlineStr">
        <is>
          <t>CT</t>
        </is>
      </c>
      <c r="H3409" s="130" t="inlineStr">
        <is>
          <t>NG</t>
        </is>
      </c>
      <c r="I3409" s="130" t="inlineStr">
        <is>
          <t>NG</t>
        </is>
      </c>
      <c r="J3409" s="131" t="n">
        <v>2110549</v>
      </c>
      <c r="K3409" s="129" t="n">
        <v>2020</v>
      </c>
      <c r="L3409" s="120">
        <f>IF(VLOOKUP(H3409,'Cross-Page Data'!$D$4:$F$48,3,FALSE)="natural gas",VLOOKUP(G3409,'Cross-Page Data'!$I$4:$J$19,2,FALSE),IF(VLOOKUP(H3409,'Cross-Page Data'!$D$4:$F$48,3,FALSE)="solar",IF(G3409="PV","solar PV","solar thermal"),IF(VLOOKUP(H3409,'Cross-Page Data'!$D$4:$F$48,3,FALSE)="wind",VLOOKUP(G3409,'Cross-Page Data'!$I$4:$J$19,2,FALSE),IF(VLOOKUP(H3409,'Cross-Page Data'!$D$4:$F$48,3,FALSE)="hydro",VLOOKUP(G3409,'Cross-Page Data'!$I$4:$J$19,2,FALSE),VLOOKUP(H3409,'Cross-Page Data'!$D$4:$F$48,3,FALSE)))))</f>
        <v/>
      </c>
      <c r="M3409" s="120">
        <f>IF(AND($P$2=FALSE,OR(F3409="Commercial NAICS Cogen",F3409="Industrial NAICS Cogen",F3409="NAICS-22 Cogen")),FALSE,IF(AND($P$3=FALSE,OR(F3409="Commercial NAICS Cogen",F3409="Commercial NAICS Non-Cogen",F3409="Industrial NAICS Cogen", F3409="industrial NAICS non-Cogen")),FALSE, TRUE))</f>
        <v/>
      </c>
    </row>
    <row r="3410">
      <c r="A3410" s="129" t="n">
        <v>55402</v>
      </c>
      <c r="B3410" s="130" t="inlineStr">
        <is>
          <t>Renaissance Power Plant</t>
        </is>
      </c>
      <c r="C3410" s="130" t="inlineStr">
        <is>
          <t>DTE Electric Company</t>
        </is>
      </c>
      <c r="D3410" s="129" t="n">
        <v>5109</v>
      </c>
      <c r="E3410" s="130" t="inlineStr">
        <is>
          <t>MI</t>
        </is>
      </c>
      <c r="F3410" s="130" t="inlineStr">
        <is>
          <t>Electric Utility</t>
        </is>
      </c>
      <c r="G3410" s="130" t="inlineStr">
        <is>
          <t>GT</t>
        </is>
      </c>
      <c r="H3410" s="130" t="inlineStr">
        <is>
          <t>NG</t>
        </is>
      </c>
      <c r="I3410" s="130" t="inlineStr">
        <is>
          <t>NG</t>
        </is>
      </c>
      <c r="J3410" s="131" t="n">
        <v>1147326</v>
      </c>
      <c r="K3410" s="129" t="n">
        <v>2020</v>
      </c>
      <c r="L3410" s="120">
        <f>IF(VLOOKUP(H3410,'Cross-Page Data'!$D$4:$F$48,3,FALSE)="natural gas",VLOOKUP(G3410,'Cross-Page Data'!$I$4:$J$19,2,FALSE),IF(VLOOKUP(H3410,'Cross-Page Data'!$D$4:$F$48,3,FALSE)="solar",IF(G3410="PV","solar PV","solar thermal"),IF(VLOOKUP(H3410,'Cross-Page Data'!$D$4:$F$48,3,FALSE)="wind",VLOOKUP(G3410,'Cross-Page Data'!$I$4:$J$19,2,FALSE),IF(VLOOKUP(H3410,'Cross-Page Data'!$D$4:$F$48,3,FALSE)="hydro",VLOOKUP(G3410,'Cross-Page Data'!$I$4:$J$19,2,FALSE),VLOOKUP(H3410,'Cross-Page Data'!$D$4:$F$48,3,FALSE)))))</f>
        <v/>
      </c>
      <c r="M3410" s="120">
        <f>IF(AND($P$2=FALSE,OR(F3410="Commercial NAICS Cogen",F3410="Industrial NAICS Cogen",F3410="NAICS-22 Cogen")),FALSE,IF(AND($P$3=FALSE,OR(F3410="Commercial NAICS Cogen",F3410="Commercial NAICS Non-Cogen",F3410="Industrial NAICS Cogen", F3410="industrial NAICS non-Cogen")),FALSE, TRUE))</f>
        <v/>
      </c>
    </row>
    <row r="3411">
      <c r="A3411" s="129" t="n">
        <v>55404</v>
      </c>
      <c r="B3411" s="130" t="inlineStr">
        <is>
          <t>Carville Energy LLC</t>
        </is>
      </c>
      <c r="C3411" s="130" t="inlineStr">
        <is>
          <t>Carville Energy LLC</t>
        </is>
      </c>
      <c r="D3411" s="129" t="n">
        <v>3131</v>
      </c>
      <c r="E3411" s="130" t="inlineStr">
        <is>
          <t>LA</t>
        </is>
      </c>
      <c r="F3411" s="130" t="inlineStr">
        <is>
          <t>NAICS-22 Cogen</t>
        </is>
      </c>
      <c r="G3411" s="130" t="inlineStr">
        <is>
          <t>CA</t>
        </is>
      </c>
      <c r="H3411" s="130" t="inlineStr">
        <is>
          <t>NG</t>
        </is>
      </c>
      <c r="I3411" s="130" t="inlineStr">
        <is>
          <t>NG</t>
        </is>
      </c>
      <c r="J3411" s="131" t="n">
        <v>612308</v>
      </c>
      <c r="K3411" s="129" t="n">
        <v>2020</v>
      </c>
      <c r="L3411" s="120">
        <f>IF(VLOOKUP(H3411,'Cross-Page Data'!$D$4:$F$48,3,FALSE)="natural gas",VLOOKUP(G3411,'Cross-Page Data'!$I$4:$J$19,2,FALSE),IF(VLOOKUP(H3411,'Cross-Page Data'!$D$4:$F$48,3,FALSE)="solar",IF(G3411="PV","solar PV","solar thermal"),IF(VLOOKUP(H3411,'Cross-Page Data'!$D$4:$F$48,3,FALSE)="wind",VLOOKUP(G3411,'Cross-Page Data'!$I$4:$J$19,2,FALSE),IF(VLOOKUP(H3411,'Cross-Page Data'!$D$4:$F$48,3,FALSE)="hydro",VLOOKUP(G3411,'Cross-Page Data'!$I$4:$J$19,2,FALSE),VLOOKUP(H3411,'Cross-Page Data'!$D$4:$F$48,3,FALSE)))))</f>
        <v/>
      </c>
      <c r="M3411" s="120">
        <f>IF(AND($P$2=FALSE,OR(F3411="Commercial NAICS Cogen",F3411="Industrial NAICS Cogen",F3411="NAICS-22 Cogen")),FALSE,IF(AND($P$3=FALSE,OR(F3411="Commercial NAICS Cogen",F3411="Commercial NAICS Non-Cogen",F3411="Industrial NAICS Cogen", F3411="industrial NAICS non-Cogen")),FALSE, TRUE))</f>
        <v/>
      </c>
    </row>
    <row r="3412">
      <c r="A3412" s="129" t="n">
        <v>55404</v>
      </c>
      <c r="B3412" s="130" t="inlineStr">
        <is>
          <t>Carville Energy LLC</t>
        </is>
      </c>
      <c r="C3412" s="130" t="inlineStr">
        <is>
          <t>Carville Energy LLC</t>
        </is>
      </c>
      <c r="D3412" s="129" t="n">
        <v>3131</v>
      </c>
      <c r="E3412" s="130" t="inlineStr">
        <is>
          <t>LA</t>
        </is>
      </c>
      <c r="F3412" s="130" t="inlineStr">
        <is>
          <t>NAICS-22 Cogen</t>
        </is>
      </c>
      <c r="G3412" s="130" t="inlineStr">
        <is>
          <t>CT</t>
        </is>
      </c>
      <c r="H3412" s="130" t="inlineStr">
        <is>
          <t>NG</t>
        </is>
      </c>
      <c r="I3412" s="130" t="inlineStr">
        <is>
          <t>NG</t>
        </is>
      </c>
      <c r="J3412" s="131" t="n">
        <v>1822145</v>
      </c>
      <c r="K3412" s="129" t="n">
        <v>2020</v>
      </c>
      <c r="L3412" s="120">
        <f>IF(VLOOKUP(H3412,'Cross-Page Data'!$D$4:$F$48,3,FALSE)="natural gas",VLOOKUP(G3412,'Cross-Page Data'!$I$4:$J$19,2,FALSE),IF(VLOOKUP(H3412,'Cross-Page Data'!$D$4:$F$48,3,FALSE)="solar",IF(G3412="PV","solar PV","solar thermal"),IF(VLOOKUP(H3412,'Cross-Page Data'!$D$4:$F$48,3,FALSE)="wind",VLOOKUP(G3412,'Cross-Page Data'!$I$4:$J$19,2,FALSE),IF(VLOOKUP(H3412,'Cross-Page Data'!$D$4:$F$48,3,FALSE)="hydro",VLOOKUP(G3412,'Cross-Page Data'!$I$4:$J$19,2,FALSE),VLOOKUP(H3412,'Cross-Page Data'!$D$4:$F$48,3,FALSE)))))</f>
        <v/>
      </c>
      <c r="M3412" s="120">
        <f>IF(AND($P$2=FALSE,OR(F3412="Commercial NAICS Cogen",F3412="Industrial NAICS Cogen",F3412="NAICS-22 Cogen")),FALSE,IF(AND($P$3=FALSE,OR(F3412="Commercial NAICS Cogen",F3412="Commercial NAICS Non-Cogen",F3412="Industrial NAICS Cogen", F3412="industrial NAICS non-Cogen")),FALSE, TRUE))</f>
        <v/>
      </c>
    </row>
    <row r="3413">
      <c r="A3413" s="129" t="n">
        <v>55405</v>
      </c>
      <c r="B3413" s="130" t="inlineStr">
        <is>
          <t>Athens Generating Plant</t>
        </is>
      </c>
      <c r="C3413" s="130" t="inlineStr">
        <is>
          <t>New Athens Generating Company LLC</t>
        </is>
      </c>
      <c r="D3413" s="129" t="n">
        <v>32173</v>
      </c>
      <c r="E3413" s="130" t="inlineStr">
        <is>
          <t>NY</t>
        </is>
      </c>
      <c r="F3413" s="130" t="inlineStr">
        <is>
          <t>NAICS-22 Non-Cogen</t>
        </is>
      </c>
      <c r="G3413" s="130" t="inlineStr">
        <is>
          <t>CA</t>
        </is>
      </c>
      <c r="H3413" s="130" t="inlineStr">
        <is>
          <t>DFO</t>
        </is>
      </c>
      <c r="I3413" s="130" t="inlineStr">
        <is>
          <t>DFO</t>
        </is>
      </c>
      <c r="J3413" s="131" t="n">
        <v>0</v>
      </c>
      <c r="K3413" s="129" t="n">
        <v>2020</v>
      </c>
      <c r="L3413" s="120">
        <f>IF(VLOOKUP(H3413,'Cross-Page Data'!$D$4:$F$48,3,FALSE)="natural gas",VLOOKUP(G3413,'Cross-Page Data'!$I$4:$J$19,2,FALSE),IF(VLOOKUP(H3413,'Cross-Page Data'!$D$4:$F$48,3,FALSE)="solar",IF(G3413="PV","solar PV","solar thermal"),IF(VLOOKUP(H3413,'Cross-Page Data'!$D$4:$F$48,3,FALSE)="wind",VLOOKUP(G3413,'Cross-Page Data'!$I$4:$J$19,2,FALSE),IF(VLOOKUP(H3413,'Cross-Page Data'!$D$4:$F$48,3,FALSE)="hydro",VLOOKUP(G3413,'Cross-Page Data'!$I$4:$J$19,2,FALSE),VLOOKUP(H3413,'Cross-Page Data'!$D$4:$F$48,3,FALSE)))))</f>
        <v/>
      </c>
      <c r="M3413" s="120">
        <f>IF(AND($P$2=FALSE,OR(F3413="Commercial NAICS Cogen",F3413="Industrial NAICS Cogen",F3413="NAICS-22 Cogen")),FALSE,IF(AND($P$3=FALSE,OR(F3413="Commercial NAICS Cogen",F3413="Commercial NAICS Non-Cogen",F3413="Industrial NAICS Cogen", F3413="industrial NAICS non-Cogen")),FALSE, TRUE))</f>
        <v/>
      </c>
    </row>
    <row r="3414">
      <c r="A3414" s="129" t="n">
        <v>55405</v>
      </c>
      <c r="B3414" s="130" t="inlineStr">
        <is>
          <t>Athens Generating Plant</t>
        </is>
      </c>
      <c r="C3414" s="130" t="inlineStr">
        <is>
          <t>New Athens Generating Company LLC</t>
        </is>
      </c>
      <c r="D3414" s="129" t="n">
        <v>32173</v>
      </c>
      <c r="E3414" s="130" t="inlineStr">
        <is>
          <t>NY</t>
        </is>
      </c>
      <c r="F3414" s="130" t="inlineStr">
        <is>
          <t>NAICS-22 Non-Cogen</t>
        </is>
      </c>
      <c r="G3414" s="130" t="inlineStr">
        <is>
          <t>CA</t>
        </is>
      </c>
      <c r="H3414" s="130" t="inlineStr">
        <is>
          <t>NG</t>
        </is>
      </c>
      <c r="I3414" s="130" t="inlineStr">
        <is>
          <t>NG</t>
        </is>
      </c>
      <c r="J3414" s="131" t="n">
        <v>684129</v>
      </c>
      <c r="K3414" s="129" t="n">
        <v>2020</v>
      </c>
      <c r="L3414" s="120">
        <f>IF(VLOOKUP(H3414,'Cross-Page Data'!$D$4:$F$48,3,FALSE)="natural gas",VLOOKUP(G3414,'Cross-Page Data'!$I$4:$J$19,2,FALSE),IF(VLOOKUP(H3414,'Cross-Page Data'!$D$4:$F$48,3,FALSE)="solar",IF(G3414="PV","solar PV","solar thermal"),IF(VLOOKUP(H3414,'Cross-Page Data'!$D$4:$F$48,3,FALSE)="wind",VLOOKUP(G3414,'Cross-Page Data'!$I$4:$J$19,2,FALSE),IF(VLOOKUP(H3414,'Cross-Page Data'!$D$4:$F$48,3,FALSE)="hydro",VLOOKUP(G3414,'Cross-Page Data'!$I$4:$J$19,2,FALSE),VLOOKUP(H3414,'Cross-Page Data'!$D$4:$F$48,3,FALSE)))))</f>
        <v/>
      </c>
      <c r="M3414" s="120">
        <f>IF(AND($P$2=FALSE,OR(F3414="Commercial NAICS Cogen",F3414="Industrial NAICS Cogen",F3414="NAICS-22 Cogen")),FALSE,IF(AND($P$3=FALSE,OR(F3414="Commercial NAICS Cogen",F3414="Commercial NAICS Non-Cogen",F3414="Industrial NAICS Cogen", F3414="industrial NAICS non-Cogen")),FALSE, TRUE))</f>
        <v/>
      </c>
    </row>
    <row r="3415">
      <c r="A3415" s="129" t="n">
        <v>55405</v>
      </c>
      <c r="B3415" s="130" t="inlineStr">
        <is>
          <t>Athens Generating Plant</t>
        </is>
      </c>
      <c r="C3415" s="130" t="inlineStr">
        <is>
          <t>New Athens Generating Company LLC</t>
        </is>
      </c>
      <c r="D3415" s="129" t="n">
        <v>32173</v>
      </c>
      <c r="E3415" s="130" t="inlineStr">
        <is>
          <t>NY</t>
        </is>
      </c>
      <c r="F3415" s="130" t="inlineStr">
        <is>
          <t>NAICS-22 Non-Cogen</t>
        </is>
      </c>
      <c r="G3415" s="130" t="inlineStr">
        <is>
          <t>CT</t>
        </is>
      </c>
      <c r="H3415" s="130" t="inlineStr">
        <is>
          <t>DFO</t>
        </is>
      </c>
      <c r="I3415" s="130" t="inlineStr">
        <is>
          <t>DFO</t>
        </is>
      </c>
      <c r="J3415" s="131" t="n">
        <v>0</v>
      </c>
      <c r="K3415" s="129" t="n">
        <v>2020</v>
      </c>
      <c r="L3415" s="120">
        <f>IF(VLOOKUP(H3415,'Cross-Page Data'!$D$4:$F$48,3,FALSE)="natural gas",VLOOKUP(G3415,'Cross-Page Data'!$I$4:$J$19,2,FALSE),IF(VLOOKUP(H3415,'Cross-Page Data'!$D$4:$F$48,3,FALSE)="solar",IF(G3415="PV","solar PV","solar thermal"),IF(VLOOKUP(H3415,'Cross-Page Data'!$D$4:$F$48,3,FALSE)="wind",VLOOKUP(G3415,'Cross-Page Data'!$I$4:$J$19,2,FALSE),IF(VLOOKUP(H3415,'Cross-Page Data'!$D$4:$F$48,3,FALSE)="hydro",VLOOKUP(G3415,'Cross-Page Data'!$I$4:$J$19,2,FALSE),VLOOKUP(H3415,'Cross-Page Data'!$D$4:$F$48,3,FALSE)))))</f>
        <v/>
      </c>
      <c r="M3415" s="120">
        <f>IF(AND($P$2=FALSE,OR(F3415="Commercial NAICS Cogen",F3415="Industrial NAICS Cogen",F3415="NAICS-22 Cogen")),FALSE,IF(AND($P$3=FALSE,OR(F3415="Commercial NAICS Cogen",F3415="Commercial NAICS Non-Cogen",F3415="Industrial NAICS Cogen", F3415="industrial NAICS non-Cogen")),FALSE, TRUE))</f>
        <v/>
      </c>
    </row>
    <row r="3416">
      <c r="A3416" s="129" t="n">
        <v>55405</v>
      </c>
      <c r="B3416" s="130" t="inlineStr">
        <is>
          <t>Athens Generating Plant</t>
        </is>
      </c>
      <c r="C3416" s="130" t="inlineStr">
        <is>
          <t>New Athens Generating Company LLC</t>
        </is>
      </c>
      <c r="D3416" s="129" t="n">
        <v>32173</v>
      </c>
      <c r="E3416" s="130" t="inlineStr">
        <is>
          <t>NY</t>
        </is>
      </c>
      <c r="F3416" s="130" t="inlineStr">
        <is>
          <t>NAICS-22 Non-Cogen</t>
        </is>
      </c>
      <c r="G3416" s="130" t="inlineStr">
        <is>
          <t>CT</t>
        </is>
      </c>
      <c r="H3416" s="130" t="inlineStr">
        <is>
          <t>NG</t>
        </is>
      </c>
      <c r="I3416" s="130" t="inlineStr">
        <is>
          <t>NG</t>
        </is>
      </c>
      <c r="J3416" s="131" t="n">
        <v>1278586</v>
      </c>
      <c r="K3416" s="129" t="n">
        <v>2020</v>
      </c>
      <c r="L3416" s="120">
        <f>IF(VLOOKUP(H3416,'Cross-Page Data'!$D$4:$F$48,3,FALSE)="natural gas",VLOOKUP(G3416,'Cross-Page Data'!$I$4:$J$19,2,FALSE),IF(VLOOKUP(H3416,'Cross-Page Data'!$D$4:$F$48,3,FALSE)="solar",IF(G3416="PV","solar PV","solar thermal"),IF(VLOOKUP(H3416,'Cross-Page Data'!$D$4:$F$48,3,FALSE)="wind",VLOOKUP(G3416,'Cross-Page Data'!$I$4:$J$19,2,FALSE),IF(VLOOKUP(H3416,'Cross-Page Data'!$D$4:$F$48,3,FALSE)="hydro",VLOOKUP(G3416,'Cross-Page Data'!$I$4:$J$19,2,FALSE),VLOOKUP(H3416,'Cross-Page Data'!$D$4:$F$48,3,FALSE)))))</f>
        <v/>
      </c>
      <c r="M3416" s="120">
        <f>IF(AND($P$2=FALSE,OR(F3416="Commercial NAICS Cogen",F3416="Industrial NAICS Cogen",F3416="NAICS-22 Cogen")),FALSE,IF(AND($P$3=FALSE,OR(F3416="Commercial NAICS Cogen",F3416="Commercial NAICS Non-Cogen",F3416="Industrial NAICS Cogen", F3416="industrial NAICS non-Cogen")),FALSE, TRUE))</f>
        <v/>
      </c>
    </row>
    <row r="3417">
      <c r="A3417" s="129" t="n">
        <v>55406</v>
      </c>
      <c r="B3417" s="130" t="inlineStr">
        <is>
          <t>Effingham County Power Project</t>
        </is>
      </c>
      <c r="C3417" s="130" t="inlineStr">
        <is>
          <t>SEPG Operating Services, LLC Effingham</t>
        </is>
      </c>
      <c r="D3417" s="129" t="n">
        <v>59423</v>
      </c>
      <c r="E3417" s="130" t="inlineStr">
        <is>
          <t>GA</t>
        </is>
      </c>
      <c r="F3417" s="130" t="inlineStr">
        <is>
          <t>NAICS-22 Non-Cogen</t>
        </is>
      </c>
      <c r="G3417" s="130" t="inlineStr">
        <is>
          <t>CA</t>
        </is>
      </c>
      <c r="H3417" s="130" t="inlineStr">
        <is>
          <t>NG</t>
        </is>
      </c>
      <c r="I3417" s="130" t="inlineStr">
        <is>
          <t>NG</t>
        </is>
      </c>
      <c r="J3417" s="131" t="n">
        <v>1015555</v>
      </c>
      <c r="K3417" s="129" t="n">
        <v>2020</v>
      </c>
      <c r="L3417" s="120">
        <f>IF(VLOOKUP(H3417,'Cross-Page Data'!$D$4:$F$48,3,FALSE)="natural gas",VLOOKUP(G3417,'Cross-Page Data'!$I$4:$J$19,2,FALSE),IF(VLOOKUP(H3417,'Cross-Page Data'!$D$4:$F$48,3,FALSE)="solar",IF(G3417="PV","solar PV","solar thermal"),IF(VLOOKUP(H3417,'Cross-Page Data'!$D$4:$F$48,3,FALSE)="wind",VLOOKUP(G3417,'Cross-Page Data'!$I$4:$J$19,2,FALSE),IF(VLOOKUP(H3417,'Cross-Page Data'!$D$4:$F$48,3,FALSE)="hydro",VLOOKUP(G3417,'Cross-Page Data'!$I$4:$J$19,2,FALSE),VLOOKUP(H3417,'Cross-Page Data'!$D$4:$F$48,3,FALSE)))))</f>
        <v/>
      </c>
      <c r="M3417" s="120">
        <f>IF(AND($P$2=FALSE,OR(F3417="Commercial NAICS Cogen",F3417="Industrial NAICS Cogen",F3417="NAICS-22 Cogen")),FALSE,IF(AND($P$3=FALSE,OR(F3417="Commercial NAICS Cogen",F3417="Commercial NAICS Non-Cogen",F3417="Industrial NAICS Cogen", F3417="industrial NAICS non-Cogen")),FALSE, TRUE))</f>
        <v/>
      </c>
    </row>
    <row r="3418">
      <c r="A3418" s="129" t="n">
        <v>55406</v>
      </c>
      <c r="B3418" s="130" t="inlineStr">
        <is>
          <t>Effingham County Power Project</t>
        </is>
      </c>
      <c r="C3418" s="130" t="inlineStr">
        <is>
          <t>SEPG Operating Services, LLC Effingham</t>
        </is>
      </c>
      <c r="D3418" s="129" t="n">
        <v>59423</v>
      </c>
      <c r="E3418" s="130" t="inlineStr">
        <is>
          <t>GA</t>
        </is>
      </c>
      <c r="F3418" s="130" t="inlineStr">
        <is>
          <t>NAICS-22 Non-Cogen</t>
        </is>
      </c>
      <c r="G3418" s="130" t="inlineStr">
        <is>
          <t>CT</t>
        </is>
      </c>
      <c r="H3418" s="130" t="inlineStr">
        <is>
          <t>NG</t>
        </is>
      </c>
      <c r="I3418" s="130" t="inlineStr">
        <is>
          <t>NG</t>
        </is>
      </c>
      <c r="J3418" s="131" t="n">
        <v>1847670</v>
      </c>
      <c r="K3418" s="129" t="n">
        <v>2020</v>
      </c>
      <c r="L3418" s="120">
        <f>IF(VLOOKUP(H3418,'Cross-Page Data'!$D$4:$F$48,3,FALSE)="natural gas",VLOOKUP(G3418,'Cross-Page Data'!$I$4:$J$19,2,FALSE),IF(VLOOKUP(H3418,'Cross-Page Data'!$D$4:$F$48,3,FALSE)="solar",IF(G3418="PV","solar PV","solar thermal"),IF(VLOOKUP(H3418,'Cross-Page Data'!$D$4:$F$48,3,FALSE)="wind",VLOOKUP(G3418,'Cross-Page Data'!$I$4:$J$19,2,FALSE),IF(VLOOKUP(H3418,'Cross-Page Data'!$D$4:$F$48,3,FALSE)="hydro",VLOOKUP(G3418,'Cross-Page Data'!$I$4:$J$19,2,FALSE),VLOOKUP(H3418,'Cross-Page Data'!$D$4:$F$48,3,FALSE)))))</f>
        <v/>
      </c>
      <c r="M3418" s="120">
        <f>IF(AND($P$2=FALSE,OR(F3418="Commercial NAICS Cogen",F3418="Industrial NAICS Cogen",F3418="NAICS-22 Cogen")),FALSE,IF(AND($P$3=FALSE,OR(F3418="Commercial NAICS Cogen",F3418="Commercial NAICS Non-Cogen",F3418="Industrial NAICS Cogen", F3418="industrial NAICS non-Cogen")),FALSE, TRUE))</f>
        <v/>
      </c>
    </row>
    <row r="3419">
      <c r="A3419" s="129" t="n">
        <v>55409</v>
      </c>
      <c r="B3419" s="130" t="inlineStr">
        <is>
          <t>Calhoun Energy Center</t>
        </is>
      </c>
      <c r="C3419" s="130" t="inlineStr">
        <is>
          <t>Calhoun Power Co LLC</t>
        </is>
      </c>
      <c r="D3419" s="129" t="n">
        <v>34028</v>
      </c>
      <c r="E3419" s="130" t="inlineStr">
        <is>
          <t>AL</t>
        </is>
      </c>
      <c r="F3419" s="130" t="inlineStr">
        <is>
          <t>NAICS-22 Non-Cogen</t>
        </is>
      </c>
      <c r="G3419" s="130" t="inlineStr">
        <is>
          <t>GT</t>
        </is>
      </c>
      <c r="H3419" s="130" t="inlineStr">
        <is>
          <t>DFO</t>
        </is>
      </c>
      <c r="I3419" s="130" t="inlineStr">
        <is>
          <t>DFO</t>
        </is>
      </c>
      <c r="J3419" s="131" t="n">
        <v>1698.18</v>
      </c>
      <c r="K3419" s="129" t="n">
        <v>2020</v>
      </c>
      <c r="L3419" s="120">
        <f>IF(VLOOKUP(H3419,'Cross-Page Data'!$D$4:$F$48,3,FALSE)="natural gas",VLOOKUP(G3419,'Cross-Page Data'!$I$4:$J$19,2,FALSE),IF(VLOOKUP(H3419,'Cross-Page Data'!$D$4:$F$48,3,FALSE)="solar",IF(G3419="PV","solar PV","solar thermal"),IF(VLOOKUP(H3419,'Cross-Page Data'!$D$4:$F$48,3,FALSE)="wind",VLOOKUP(G3419,'Cross-Page Data'!$I$4:$J$19,2,FALSE),IF(VLOOKUP(H3419,'Cross-Page Data'!$D$4:$F$48,3,FALSE)="hydro",VLOOKUP(G3419,'Cross-Page Data'!$I$4:$J$19,2,FALSE),VLOOKUP(H3419,'Cross-Page Data'!$D$4:$F$48,3,FALSE)))))</f>
        <v/>
      </c>
      <c r="M3419" s="120">
        <f>IF(AND($P$2=FALSE,OR(F3419="Commercial NAICS Cogen",F3419="Industrial NAICS Cogen",F3419="NAICS-22 Cogen")),FALSE,IF(AND($P$3=FALSE,OR(F3419="Commercial NAICS Cogen",F3419="Commercial NAICS Non-Cogen",F3419="Industrial NAICS Cogen", F3419="industrial NAICS non-Cogen")),FALSE, TRUE))</f>
        <v/>
      </c>
    </row>
    <row r="3420">
      <c r="A3420" s="129" t="n">
        <v>55409</v>
      </c>
      <c r="B3420" s="130" t="inlineStr">
        <is>
          <t>Calhoun Energy Center</t>
        </is>
      </c>
      <c r="C3420" s="130" t="inlineStr">
        <is>
          <t>Calhoun Power Co LLC</t>
        </is>
      </c>
      <c r="D3420" s="129" t="n">
        <v>34028</v>
      </c>
      <c r="E3420" s="130" t="inlineStr">
        <is>
          <t>AL</t>
        </is>
      </c>
      <c r="F3420" s="130" t="inlineStr">
        <is>
          <t>NAICS-22 Non-Cogen</t>
        </is>
      </c>
      <c r="G3420" s="130" t="inlineStr">
        <is>
          <t>GT</t>
        </is>
      </c>
      <c r="H3420" s="130" t="inlineStr">
        <is>
          <t>NG</t>
        </is>
      </c>
      <c r="I3420" s="130" t="inlineStr">
        <is>
          <t>NG</t>
        </is>
      </c>
      <c r="J3420" s="131" t="n">
        <v>37512.82</v>
      </c>
      <c r="K3420" s="129" t="n">
        <v>2020</v>
      </c>
      <c r="L3420" s="120">
        <f>IF(VLOOKUP(H3420,'Cross-Page Data'!$D$4:$F$48,3,FALSE)="natural gas",VLOOKUP(G3420,'Cross-Page Data'!$I$4:$J$19,2,FALSE),IF(VLOOKUP(H3420,'Cross-Page Data'!$D$4:$F$48,3,FALSE)="solar",IF(G3420="PV","solar PV","solar thermal"),IF(VLOOKUP(H3420,'Cross-Page Data'!$D$4:$F$48,3,FALSE)="wind",VLOOKUP(G3420,'Cross-Page Data'!$I$4:$J$19,2,FALSE),IF(VLOOKUP(H3420,'Cross-Page Data'!$D$4:$F$48,3,FALSE)="hydro",VLOOKUP(G3420,'Cross-Page Data'!$I$4:$J$19,2,FALSE),VLOOKUP(H3420,'Cross-Page Data'!$D$4:$F$48,3,FALSE)))))</f>
        <v/>
      </c>
      <c r="M3420" s="120">
        <f>IF(AND($P$2=FALSE,OR(F3420="Commercial NAICS Cogen",F3420="Industrial NAICS Cogen",F3420="NAICS-22 Cogen")),FALSE,IF(AND($P$3=FALSE,OR(F3420="Commercial NAICS Cogen",F3420="Commercial NAICS Non-Cogen",F3420="Industrial NAICS Cogen", F3420="industrial NAICS non-Cogen")),FALSE, TRUE))</f>
        <v/>
      </c>
    </row>
    <row r="3421">
      <c r="A3421" s="129" t="n">
        <v>55411</v>
      </c>
      <c r="B3421" s="130" t="inlineStr">
        <is>
          <t>Hillabee Energy Center</t>
        </is>
      </c>
      <c r="C3421" s="130" t="inlineStr">
        <is>
          <t>CER Generation LLC</t>
        </is>
      </c>
      <c r="D3421" s="129" t="n">
        <v>55987</v>
      </c>
      <c r="E3421" s="130" t="inlineStr">
        <is>
          <t>AL</t>
        </is>
      </c>
      <c r="F3421" s="130" t="inlineStr">
        <is>
          <t>NAICS-22 Non-Cogen</t>
        </is>
      </c>
      <c r="G3421" s="130" t="inlineStr">
        <is>
          <t>CA</t>
        </is>
      </c>
      <c r="H3421" s="130" t="inlineStr">
        <is>
          <t>NG</t>
        </is>
      </c>
      <c r="I3421" s="130" t="inlineStr">
        <is>
          <t>NG</t>
        </is>
      </c>
      <c r="J3421" s="131" t="n">
        <v>1760223</v>
      </c>
      <c r="K3421" s="129" t="n">
        <v>2020</v>
      </c>
      <c r="L3421" s="120">
        <f>IF(VLOOKUP(H3421,'Cross-Page Data'!$D$4:$F$48,3,FALSE)="natural gas",VLOOKUP(G3421,'Cross-Page Data'!$I$4:$J$19,2,FALSE),IF(VLOOKUP(H3421,'Cross-Page Data'!$D$4:$F$48,3,FALSE)="solar",IF(G3421="PV","solar PV","solar thermal"),IF(VLOOKUP(H3421,'Cross-Page Data'!$D$4:$F$48,3,FALSE)="wind",VLOOKUP(G3421,'Cross-Page Data'!$I$4:$J$19,2,FALSE),IF(VLOOKUP(H3421,'Cross-Page Data'!$D$4:$F$48,3,FALSE)="hydro",VLOOKUP(G3421,'Cross-Page Data'!$I$4:$J$19,2,FALSE),VLOOKUP(H3421,'Cross-Page Data'!$D$4:$F$48,3,FALSE)))))</f>
        <v/>
      </c>
      <c r="M3421" s="120">
        <f>IF(AND($P$2=FALSE,OR(F3421="Commercial NAICS Cogen",F3421="Industrial NAICS Cogen",F3421="NAICS-22 Cogen")),FALSE,IF(AND($P$3=FALSE,OR(F3421="Commercial NAICS Cogen",F3421="Commercial NAICS Non-Cogen",F3421="Industrial NAICS Cogen", F3421="industrial NAICS non-Cogen")),FALSE, TRUE))</f>
        <v/>
      </c>
    </row>
    <row r="3422">
      <c r="A3422" s="129" t="n">
        <v>55411</v>
      </c>
      <c r="B3422" s="130" t="inlineStr">
        <is>
          <t>Hillabee Energy Center</t>
        </is>
      </c>
      <c r="C3422" s="130" t="inlineStr">
        <is>
          <t>CER Generation LLC</t>
        </is>
      </c>
      <c r="D3422" s="129" t="n">
        <v>55987</v>
      </c>
      <c r="E3422" s="130" t="inlineStr">
        <is>
          <t>AL</t>
        </is>
      </c>
      <c r="F3422" s="130" t="inlineStr">
        <is>
          <t>NAICS-22 Non-Cogen</t>
        </is>
      </c>
      <c r="G3422" s="130" t="inlineStr">
        <is>
          <t>CT</t>
        </is>
      </c>
      <c r="H3422" s="130" t="inlineStr">
        <is>
          <t>NG</t>
        </is>
      </c>
      <c r="I3422" s="130" t="inlineStr">
        <is>
          <t>NG</t>
        </is>
      </c>
      <c r="J3422" s="131" t="n">
        <v>3314435</v>
      </c>
      <c r="K3422" s="129" t="n">
        <v>2020</v>
      </c>
      <c r="L3422" s="120">
        <f>IF(VLOOKUP(H3422,'Cross-Page Data'!$D$4:$F$48,3,FALSE)="natural gas",VLOOKUP(G3422,'Cross-Page Data'!$I$4:$J$19,2,FALSE),IF(VLOOKUP(H3422,'Cross-Page Data'!$D$4:$F$48,3,FALSE)="solar",IF(G3422="PV","solar PV","solar thermal"),IF(VLOOKUP(H3422,'Cross-Page Data'!$D$4:$F$48,3,FALSE)="wind",VLOOKUP(G3422,'Cross-Page Data'!$I$4:$J$19,2,FALSE),IF(VLOOKUP(H3422,'Cross-Page Data'!$D$4:$F$48,3,FALSE)="hydro",VLOOKUP(G3422,'Cross-Page Data'!$I$4:$J$19,2,FALSE),VLOOKUP(H3422,'Cross-Page Data'!$D$4:$F$48,3,FALSE)))))</f>
        <v/>
      </c>
      <c r="M3422" s="120">
        <f>IF(AND($P$2=FALSE,OR(F3422="Commercial NAICS Cogen",F3422="Industrial NAICS Cogen",F3422="NAICS-22 Cogen")),FALSE,IF(AND($P$3=FALSE,OR(F3422="Commercial NAICS Cogen",F3422="Commercial NAICS Non-Cogen",F3422="Industrial NAICS Cogen", F3422="industrial NAICS non-Cogen")),FALSE, TRUE))</f>
        <v/>
      </c>
    </row>
    <row r="3423">
      <c r="A3423" s="129" t="n">
        <v>55412</v>
      </c>
      <c r="B3423" s="130" t="inlineStr">
        <is>
          <t>Osprey Energy Center Power Plant</t>
        </is>
      </c>
      <c r="C3423" s="130" t="inlineStr">
        <is>
          <t>Duke Energy Florida, LLC</t>
        </is>
      </c>
      <c r="D3423" s="129" t="n">
        <v>6455</v>
      </c>
      <c r="E3423" s="130" t="inlineStr">
        <is>
          <t>FL</t>
        </is>
      </c>
      <c r="F3423" s="130" t="inlineStr">
        <is>
          <t>Electric Utility</t>
        </is>
      </c>
      <c r="G3423" s="130" t="inlineStr">
        <is>
          <t>CA</t>
        </is>
      </c>
      <c r="H3423" s="130" t="inlineStr">
        <is>
          <t>NG</t>
        </is>
      </c>
      <c r="I3423" s="130" t="inlineStr">
        <is>
          <t>NG</t>
        </is>
      </c>
      <c r="J3423" s="131" t="n">
        <v>944234</v>
      </c>
      <c r="K3423" s="129" t="n">
        <v>2020</v>
      </c>
      <c r="L3423" s="120">
        <f>IF(VLOOKUP(H3423,'Cross-Page Data'!$D$4:$F$48,3,FALSE)="natural gas",VLOOKUP(G3423,'Cross-Page Data'!$I$4:$J$19,2,FALSE),IF(VLOOKUP(H3423,'Cross-Page Data'!$D$4:$F$48,3,FALSE)="solar",IF(G3423="PV","solar PV","solar thermal"),IF(VLOOKUP(H3423,'Cross-Page Data'!$D$4:$F$48,3,FALSE)="wind",VLOOKUP(G3423,'Cross-Page Data'!$I$4:$J$19,2,FALSE),IF(VLOOKUP(H3423,'Cross-Page Data'!$D$4:$F$48,3,FALSE)="hydro",VLOOKUP(G3423,'Cross-Page Data'!$I$4:$J$19,2,FALSE),VLOOKUP(H3423,'Cross-Page Data'!$D$4:$F$48,3,FALSE)))))</f>
        <v/>
      </c>
      <c r="M3423" s="120">
        <f>IF(AND($P$2=FALSE,OR(F3423="Commercial NAICS Cogen",F3423="Industrial NAICS Cogen",F3423="NAICS-22 Cogen")),FALSE,IF(AND($P$3=FALSE,OR(F3423="Commercial NAICS Cogen",F3423="Commercial NAICS Non-Cogen",F3423="Industrial NAICS Cogen", F3423="industrial NAICS non-Cogen")),FALSE, TRUE))</f>
        <v/>
      </c>
    </row>
    <row r="3424">
      <c r="A3424" s="129" t="n">
        <v>55412</v>
      </c>
      <c r="B3424" s="130" t="inlineStr">
        <is>
          <t>Osprey Energy Center Power Plant</t>
        </is>
      </c>
      <c r="C3424" s="130" t="inlineStr">
        <is>
          <t>Duke Energy Florida, LLC</t>
        </is>
      </c>
      <c r="D3424" s="129" t="n">
        <v>6455</v>
      </c>
      <c r="E3424" s="130" t="inlineStr">
        <is>
          <t>FL</t>
        </is>
      </c>
      <c r="F3424" s="130" t="inlineStr">
        <is>
          <t>Electric Utility</t>
        </is>
      </c>
      <c r="G3424" s="130" t="inlineStr">
        <is>
          <t>CT</t>
        </is>
      </c>
      <c r="H3424" s="130" t="inlineStr">
        <is>
          <t>NG</t>
        </is>
      </c>
      <c r="I3424" s="130" t="inlineStr">
        <is>
          <t>NG</t>
        </is>
      </c>
      <c r="J3424" s="131" t="n">
        <v>1425422</v>
      </c>
      <c r="K3424" s="129" t="n">
        <v>2020</v>
      </c>
      <c r="L3424" s="120">
        <f>IF(VLOOKUP(H3424,'Cross-Page Data'!$D$4:$F$48,3,FALSE)="natural gas",VLOOKUP(G3424,'Cross-Page Data'!$I$4:$J$19,2,FALSE),IF(VLOOKUP(H3424,'Cross-Page Data'!$D$4:$F$48,3,FALSE)="solar",IF(G3424="PV","solar PV","solar thermal"),IF(VLOOKUP(H3424,'Cross-Page Data'!$D$4:$F$48,3,FALSE)="wind",VLOOKUP(G3424,'Cross-Page Data'!$I$4:$J$19,2,FALSE),IF(VLOOKUP(H3424,'Cross-Page Data'!$D$4:$F$48,3,FALSE)="hydro",VLOOKUP(G3424,'Cross-Page Data'!$I$4:$J$19,2,FALSE),VLOOKUP(H3424,'Cross-Page Data'!$D$4:$F$48,3,FALSE)))))</f>
        <v/>
      </c>
      <c r="M3424" s="120">
        <f>IF(AND($P$2=FALSE,OR(F3424="Commercial NAICS Cogen",F3424="Industrial NAICS Cogen",F3424="NAICS-22 Cogen")),FALSE,IF(AND($P$3=FALSE,OR(F3424="Commercial NAICS Cogen",F3424="Commercial NAICS Non-Cogen",F3424="Industrial NAICS Cogen", F3424="industrial NAICS non-Cogen")),FALSE, TRUE))</f>
        <v/>
      </c>
    </row>
    <row r="3425">
      <c r="A3425" s="129" t="n">
        <v>55414</v>
      </c>
      <c r="B3425" s="130" t="inlineStr">
        <is>
          <t>Shady Hills Generating Station</t>
        </is>
      </c>
      <c r="C3425" s="130" t="inlineStr">
        <is>
          <t>Shady Hills Power Co LLC</t>
        </is>
      </c>
      <c r="D3425" s="129" t="n">
        <v>40192</v>
      </c>
      <c r="E3425" s="130" t="inlineStr">
        <is>
          <t>FL</t>
        </is>
      </c>
      <c r="F3425" s="130" t="inlineStr">
        <is>
          <t>NAICS-22 Non-Cogen</t>
        </is>
      </c>
      <c r="G3425" s="130" t="inlineStr">
        <is>
          <t>GT</t>
        </is>
      </c>
      <c r="H3425" s="130" t="inlineStr">
        <is>
          <t>DFO</t>
        </is>
      </c>
      <c r="I3425" s="130" t="inlineStr">
        <is>
          <t>DFO</t>
        </is>
      </c>
      <c r="J3425" s="131" t="n">
        <v>57.85</v>
      </c>
      <c r="K3425" s="129" t="n">
        <v>2020</v>
      </c>
      <c r="L3425" s="120">
        <f>IF(VLOOKUP(H3425,'Cross-Page Data'!$D$4:$F$48,3,FALSE)="natural gas",VLOOKUP(G3425,'Cross-Page Data'!$I$4:$J$19,2,FALSE),IF(VLOOKUP(H3425,'Cross-Page Data'!$D$4:$F$48,3,FALSE)="solar",IF(G3425="PV","solar PV","solar thermal"),IF(VLOOKUP(H3425,'Cross-Page Data'!$D$4:$F$48,3,FALSE)="wind",VLOOKUP(G3425,'Cross-Page Data'!$I$4:$J$19,2,FALSE),IF(VLOOKUP(H3425,'Cross-Page Data'!$D$4:$F$48,3,FALSE)="hydro",VLOOKUP(G3425,'Cross-Page Data'!$I$4:$J$19,2,FALSE),VLOOKUP(H3425,'Cross-Page Data'!$D$4:$F$48,3,FALSE)))))</f>
        <v/>
      </c>
      <c r="M3425" s="120">
        <f>IF(AND($P$2=FALSE,OR(F3425="Commercial NAICS Cogen",F3425="Industrial NAICS Cogen",F3425="NAICS-22 Cogen")),FALSE,IF(AND($P$3=FALSE,OR(F3425="Commercial NAICS Cogen",F3425="Commercial NAICS Non-Cogen",F3425="Industrial NAICS Cogen", F3425="industrial NAICS non-Cogen")),FALSE, TRUE))</f>
        <v/>
      </c>
    </row>
    <row r="3426">
      <c r="A3426" s="129" t="n">
        <v>55414</v>
      </c>
      <c r="B3426" s="130" t="inlineStr">
        <is>
          <t>Shady Hills Generating Station</t>
        </is>
      </c>
      <c r="C3426" s="130" t="inlineStr">
        <is>
          <t>Shady Hills Power Co LLC</t>
        </is>
      </c>
      <c r="D3426" s="129" t="n">
        <v>40192</v>
      </c>
      <c r="E3426" s="130" t="inlineStr">
        <is>
          <t>FL</t>
        </is>
      </c>
      <c r="F3426" s="130" t="inlineStr">
        <is>
          <t>NAICS-22 Non-Cogen</t>
        </is>
      </c>
      <c r="G3426" s="130" t="inlineStr">
        <is>
          <t>GT</t>
        </is>
      </c>
      <c r="H3426" s="130" t="inlineStr">
        <is>
          <t>NG</t>
        </is>
      </c>
      <c r="I3426" s="130" t="inlineStr">
        <is>
          <t>NG</t>
        </is>
      </c>
      <c r="J3426" s="131" t="n">
        <v>208486.15</v>
      </c>
      <c r="K3426" s="129" t="n">
        <v>2020</v>
      </c>
      <c r="L3426" s="120">
        <f>IF(VLOOKUP(H3426,'Cross-Page Data'!$D$4:$F$48,3,FALSE)="natural gas",VLOOKUP(G3426,'Cross-Page Data'!$I$4:$J$19,2,FALSE),IF(VLOOKUP(H3426,'Cross-Page Data'!$D$4:$F$48,3,FALSE)="solar",IF(G3426="PV","solar PV","solar thermal"),IF(VLOOKUP(H3426,'Cross-Page Data'!$D$4:$F$48,3,FALSE)="wind",VLOOKUP(G3426,'Cross-Page Data'!$I$4:$J$19,2,FALSE),IF(VLOOKUP(H3426,'Cross-Page Data'!$D$4:$F$48,3,FALSE)="hydro",VLOOKUP(G3426,'Cross-Page Data'!$I$4:$J$19,2,FALSE),VLOOKUP(H3426,'Cross-Page Data'!$D$4:$F$48,3,FALSE)))))</f>
        <v/>
      </c>
      <c r="M3426" s="120">
        <f>IF(AND($P$2=FALSE,OR(F3426="Commercial NAICS Cogen",F3426="Industrial NAICS Cogen",F3426="NAICS-22 Cogen")),FALSE,IF(AND($P$3=FALSE,OR(F3426="Commercial NAICS Cogen",F3426="Commercial NAICS Non-Cogen",F3426="Industrial NAICS Cogen", F3426="industrial NAICS non-Cogen")),FALSE, TRUE))</f>
        <v/>
      </c>
    </row>
    <row r="3427">
      <c r="A3427" s="129" t="n">
        <v>55415</v>
      </c>
      <c r="B3427" s="130" t="inlineStr">
        <is>
          <t>Vandolah Power Station</t>
        </is>
      </c>
      <c r="C3427" s="130" t="inlineStr">
        <is>
          <t>Vandolah Power Co LLC</t>
        </is>
      </c>
      <c r="D3427" s="129" t="n">
        <v>39125</v>
      </c>
      <c r="E3427" s="130" t="inlineStr">
        <is>
          <t>FL</t>
        </is>
      </c>
      <c r="F3427" s="130" t="inlineStr">
        <is>
          <t>NAICS-22 Non-Cogen</t>
        </is>
      </c>
      <c r="G3427" s="130" t="inlineStr">
        <is>
          <t>GT</t>
        </is>
      </c>
      <c r="H3427" s="130" t="inlineStr">
        <is>
          <t>DFO</t>
        </is>
      </c>
      <c r="I3427" s="130" t="inlineStr">
        <is>
          <t>DFO</t>
        </is>
      </c>
      <c r="J3427" s="131" t="n">
        <v>3709.982</v>
      </c>
      <c r="K3427" s="129" t="n">
        <v>2020</v>
      </c>
      <c r="L3427" s="120">
        <f>IF(VLOOKUP(H3427,'Cross-Page Data'!$D$4:$F$48,3,FALSE)="natural gas",VLOOKUP(G3427,'Cross-Page Data'!$I$4:$J$19,2,FALSE),IF(VLOOKUP(H3427,'Cross-Page Data'!$D$4:$F$48,3,FALSE)="solar",IF(G3427="PV","solar PV","solar thermal"),IF(VLOOKUP(H3427,'Cross-Page Data'!$D$4:$F$48,3,FALSE)="wind",VLOOKUP(G3427,'Cross-Page Data'!$I$4:$J$19,2,FALSE),IF(VLOOKUP(H3427,'Cross-Page Data'!$D$4:$F$48,3,FALSE)="hydro",VLOOKUP(G3427,'Cross-Page Data'!$I$4:$J$19,2,FALSE),VLOOKUP(H3427,'Cross-Page Data'!$D$4:$F$48,3,FALSE)))))</f>
        <v/>
      </c>
      <c r="M3427" s="120">
        <f>IF(AND($P$2=FALSE,OR(F3427="Commercial NAICS Cogen",F3427="Industrial NAICS Cogen",F3427="NAICS-22 Cogen")),FALSE,IF(AND($P$3=FALSE,OR(F3427="Commercial NAICS Cogen",F3427="Commercial NAICS Non-Cogen",F3427="Industrial NAICS Cogen", F3427="industrial NAICS non-Cogen")),FALSE, TRUE))</f>
        <v/>
      </c>
    </row>
    <row r="3428">
      <c r="A3428" s="129" t="n">
        <v>55415</v>
      </c>
      <c r="B3428" s="130" t="inlineStr">
        <is>
          <t>Vandolah Power Station</t>
        </is>
      </c>
      <c r="C3428" s="130" t="inlineStr">
        <is>
          <t>Vandolah Power Co LLC</t>
        </is>
      </c>
      <c r="D3428" s="129" t="n">
        <v>39125</v>
      </c>
      <c r="E3428" s="130" t="inlineStr">
        <is>
          <t>FL</t>
        </is>
      </c>
      <c r="F3428" s="130" t="inlineStr">
        <is>
          <t>NAICS-22 Non-Cogen</t>
        </is>
      </c>
      <c r="G3428" s="130" t="inlineStr">
        <is>
          <t>GT</t>
        </is>
      </c>
      <c r="H3428" s="130" t="inlineStr">
        <is>
          <t>NG</t>
        </is>
      </c>
      <c r="I3428" s="130" t="inlineStr">
        <is>
          <t>NG</t>
        </is>
      </c>
      <c r="J3428" s="131" t="n">
        <v>563939.02</v>
      </c>
      <c r="K3428" s="129" t="n">
        <v>2020</v>
      </c>
      <c r="L3428" s="120">
        <f>IF(VLOOKUP(H3428,'Cross-Page Data'!$D$4:$F$48,3,FALSE)="natural gas",VLOOKUP(G3428,'Cross-Page Data'!$I$4:$J$19,2,FALSE),IF(VLOOKUP(H3428,'Cross-Page Data'!$D$4:$F$48,3,FALSE)="solar",IF(G3428="PV","solar PV","solar thermal"),IF(VLOOKUP(H3428,'Cross-Page Data'!$D$4:$F$48,3,FALSE)="wind",VLOOKUP(G3428,'Cross-Page Data'!$I$4:$J$19,2,FALSE),IF(VLOOKUP(H3428,'Cross-Page Data'!$D$4:$F$48,3,FALSE)="hydro",VLOOKUP(G3428,'Cross-Page Data'!$I$4:$J$19,2,FALSE),VLOOKUP(H3428,'Cross-Page Data'!$D$4:$F$48,3,FALSE)))))</f>
        <v/>
      </c>
      <c r="M3428" s="120">
        <f>IF(AND($P$2=FALSE,OR(F3428="Commercial NAICS Cogen",F3428="Industrial NAICS Cogen",F3428="NAICS-22 Cogen")),FALSE,IF(AND($P$3=FALSE,OR(F3428="Commercial NAICS Cogen",F3428="Commercial NAICS Non-Cogen",F3428="Industrial NAICS Cogen", F3428="industrial NAICS non-Cogen")),FALSE, TRUE))</f>
        <v/>
      </c>
    </row>
    <row r="3429">
      <c r="A3429" s="129" t="n">
        <v>55418</v>
      </c>
      <c r="B3429" s="130" t="inlineStr">
        <is>
          <t>Hot Spring Generating Facility</t>
        </is>
      </c>
      <c r="C3429" s="130" t="inlineStr">
        <is>
          <t>Entergy Arkansas LLC</t>
        </is>
      </c>
      <c r="D3429" s="129" t="n">
        <v>814</v>
      </c>
      <c r="E3429" s="130" t="inlineStr">
        <is>
          <t>AR</t>
        </is>
      </c>
      <c r="F3429" s="130" t="inlineStr">
        <is>
          <t>Electric Utility</t>
        </is>
      </c>
      <c r="G3429" s="130" t="inlineStr">
        <is>
          <t>CA</t>
        </is>
      </c>
      <c r="H3429" s="130" t="inlineStr">
        <is>
          <t>NG</t>
        </is>
      </c>
      <c r="I3429" s="130" t="inlineStr">
        <is>
          <t>NG</t>
        </is>
      </c>
      <c r="J3429" s="131" t="n">
        <v>462370</v>
      </c>
      <c r="K3429" s="129" t="n">
        <v>2020</v>
      </c>
      <c r="L3429" s="120">
        <f>IF(VLOOKUP(H3429,'Cross-Page Data'!$D$4:$F$48,3,FALSE)="natural gas",VLOOKUP(G3429,'Cross-Page Data'!$I$4:$J$19,2,FALSE),IF(VLOOKUP(H3429,'Cross-Page Data'!$D$4:$F$48,3,FALSE)="solar",IF(G3429="PV","solar PV","solar thermal"),IF(VLOOKUP(H3429,'Cross-Page Data'!$D$4:$F$48,3,FALSE)="wind",VLOOKUP(G3429,'Cross-Page Data'!$I$4:$J$19,2,FALSE),IF(VLOOKUP(H3429,'Cross-Page Data'!$D$4:$F$48,3,FALSE)="hydro",VLOOKUP(G3429,'Cross-Page Data'!$I$4:$J$19,2,FALSE),VLOOKUP(H3429,'Cross-Page Data'!$D$4:$F$48,3,FALSE)))))</f>
        <v/>
      </c>
      <c r="M3429" s="120">
        <f>IF(AND($P$2=FALSE,OR(F3429="Commercial NAICS Cogen",F3429="Industrial NAICS Cogen",F3429="NAICS-22 Cogen")),FALSE,IF(AND($P$3=FALSE,OR(F3429="Commercial NAICS Cogen",F3429="Commercial NAICS Non-Cogen",F3429="Industrial NAICS Cogen", F3429="industrial NAICS non-Cogen")),FALSE, TRUE))</f>
        <v/>
      </c>
    </row>
    <row r="3430">
      <c r="A3430" s="129" t="n">
        <v>55418</v>
      </c>
      <c r="B3430" s="130" t="inlineStr">
        <is>
          <t>Hot Spring Generating Facility</t>
        </is>
      </c>
      <c r="C3430" s="130" t="inlineStr">
        <is>
          <t>Entergy Arkansas LLC</t>
        </is>
      </c>
      <c r="D3430" s="129" t="n">
        <v>814</v>
      </c>
      <c r="E3430" s="130" t="inlineStr">
        <is>
          <t>AR</t>
        </is>
      </c>
      <c r="F3430" s="130" t="inlineStr">
        <is>
          <t>Electric Utility</t>
        </is>
      </c>
      <c r="G3430" s="130" t="inlineStr">
        <is>
          <t>CT</t>
        </is>
      </c>
      <c r="H3430" s="130" t="inlineStr">
        <is>
          <t>NG</t>
        </is>
      </c>
      <c r="I3430" s="130" t="inlineStr">
        <is>
          <t>NG</t>
        </is>
      </c>
      <c r="J3430" s="131" t="n">
        <v>702412</v>
      </c>
      <c r="K3430" s="129" t="n">
        <v>2020</v>
      </c>
      <c r="L3430" s="120">
        <f>IF(VLOOKUP(H3430,'Cross-Page Data'!$D$4:$F$48,3,FALSE)="natural gas",VLOOKUP(G3430,'Cross-Page Data'!$I$4:$J$19,2,FALSE),IF(VLOOKUP(H3430,'Cross-Page Data'!$D$4:$F$48,3,FALSE)="solar",IF(G3430="PV","solar PV","solar thermal"),IF(VLOOKUP(H3430,'Cross-Page Data'!$D$4:$F$48,3,FALSE)="wind",VLOOKUP(G3430,'Cross-Page Data'!$I$4:$J$19,2,FALSE),IF(VLOOKUP(H3430,'Cross-Page Data'!$D$4:$F$48,3,FALSE)="hydro",VLOOKUP(G3430,'Cross-Page Data'!$I$4:$J$19,2,FALSE),VLOOKUP(H3430,'Cross-Page Data'!$D$4:$F$48,3,FALSE)))))</f>
        <v/>
      </c>
      <c r="M3430" s="120">
        <f>IF(AND($P$2=FALSE,OR(F3430="Commercial NAICS Cogen",F3430="Industrial NAICS Cogen",F3430="NAICS-22 Cogen")),FALSE,IF(AND($P$3=FALSE,OR(F3430="Commercial NAICS Cogen",F3430="Commercial NAICS Non-Cogen",F3430="Industrial NAICS Cogen", F3430="industrial NAICS non-Cogen")),FALSE, TRUE))</f>
        <v/>
      </c>
    </row>
    <row r="3431">
      <c r="A3431" s="129" t="n">
        <v>55419</v>
      </c>
      <c r="B3431" s="130" t="inlineStr">
        <is>
          <t>Plaquemine Cogeneration Plant</t>
        </is>
      </c>
      <c r="C3431" s="130" t="inlineStr">
        <is>
          <t>Dow Chemical Co</t>
        </is>
      </c>
      <c r="D3431" s="129" t="n">
        <v>5347</v>
      </c>
      <c r="E3431" s="130" t="inlineStr">
        <is>
          <t>LA</t>
        </is>
      </c>
      <c r="F3431" s="130" t="inlineStr">
        <is>
          <t>Industrial NAICS Cogen</t>
        </is>
      </c>
      <c r="G3431" s="130" t="inlineStr">
        <is>
          <t>CA</t>
        </is>
      </c>
      <c r="H3431" s="130" t="inlineStr">
        <is>
          <t>NG</t>
        </is>
      </c>
      <c r="I3431" s="130" t="inlineStr">
        <is>
          <t>NG</t>
        </is>
      </c>
      <c r="J3431" s="131" t="n">
        <v>168793.7</v>
      </c>
      <c r="K3431" s="129" t="n">
        <v>2020</v>
      </c>
      <c r="L3431" s="120">
        <f>IF(VLOOKUP(H3431,'Cross-Page Data'!$D$4:$F$48,3,FALSE)="natural gas",VLOOKUP(G3431,'Cross-Page Data'!$I$4:$J$19,2,FALSE),IF(VLOOKUP(H3431,'Cross-Page Data'!$D$4:$F$48,3,FALSE)="solar",IF(G3431="PV","solar PV","solar thermal"),IF(VLOOKUP(H3431,'Cross-Page Data'!$D$4:$F$48,3,FALSE)="wind",VLOOKUP(G3431,'Cross-Page Data'!$I$4:$J$19,2,FALSE),IF(VLOOKUP(H3431,'Cross-Page Data'!$D$4:$F$48,3,FALSE)="hydro",VLOOKUP(G3431,'Cross-Page Data'!$I$4:$J$19,2,FALSE),VLOOKUP(H3431,'Cross-Page Data'!$D$4:$F$48,3,FALSE)))))</f>
        <v/>
      </c>
      <c r="M3431" s="120">
        <f>IF(AND($P$2=FALSE,OR(F3431="Commercial NAICS Cogen",F3431="Industrial NAICS Cogen",F3431="NAICS-22 Cogen")),FALSE,IF(AND($P$3=FALSE,OR(F3431="Commercial NAICS Cogen",F3431="Commercial NAICS Non-Cogen",F3431="Industrial NAICS Cogen", F3431="industrial NAICS non-Cogen")),FALSE, TRUE))</f>
        <v/>
      </c>
    </row>
    <row r="3432">
      <c r="A3432" s="129" t="n">
        <v>55419</v>
      </c>
      <c r="B3432" s="130" t="inlineStr">
        <is>
          <t>Plaquemine Cogeneration Plant</t>
        </is>
      </c>
      <c r="C3432" s="130" t="inlineStr">
        <is>
          <t>Dow Chemical Co</t>
        </is>
      </c>
      <c r="D3432" s="129" t="n">
        <v>5347</v>
      </c>
      <c r="E3432" s="130" t="inlineStr">
        <is>
          <t>LA</t>
        </is>
      </c>
      <c r="F3432" s="130" t="inlineStr">
        <is>
          <t>Industrial NAICS Cogen</t>
        </is>
      </c>
      <c r="G3432" s="130" t="inlineStr">
        <is>
          <t>CA</t>
        </is>
      </c>
      <c r="H3432" s="130" t="inlineStr">
        <is>
          <t>OG</t>
        </is>
      </c>
      <c r="I3432" s="130" t="inlineStr">
        <is>
          <t>OOG</t>
        </is>
      </c>
      <c r="J3432" s="131" t="n">
        <v>28918.558</v>
      </c>
      <c r="K3432" s="129" t="n">
        <v>2020</v>
      </c>
      <c r="L3432" s="120">
        <f>IF(VLOOKUP(H3432,'Cross-Page Data'!$D$4:$F$48,3,FALSE)="natural gas",VLOOKUP(G3432,'Cross-Page Data'!$I$4:$J$19,2,FALSE),IF(VLOOKUP(H3432,'Cross-Page Data'!$D$4:$F$48,3,FALSE)="solar",IF(G3432="PV","solar PV","solar thermal"),IF(VLOOKUP(H3432,'Cross-Page Data'!$D$4:$F$48,3,FALSE)="wind",VLOOKUP(G3432,'Cross-Page Data'!$I$4:$J$19,2,FALSE),IF(VLOOKUP(H3432,'Cross-Page Data'!$D$4:$F$48,3,FALSE)="hydro",VLOOKUP(G3432,'Cross-Page Data'!$I$4:$J$19,2,FALSE),VLOOKUP(H3432,'Cross-Page Data'!$D$4:$F$48,3,FALSE)))))</f>
        <v/>
      </c>
      <c r="M3432" s="120">
        <f>IF(AND($P$2=FALSE,OR(F3432="Commercial NAICS Cogen",F3432="Industrial NAICS Cogen",F3432="NAICS-22 Cogen")),FALSE,IF(AND($P$3=FALSE,OR(F3432="Commercial NAICS Cogen",F3432="Commercial NAICS Non-Cogen",F3432="Industrial NAICS Cogen", F3432="industrial NAICS non-Cogen")),FALSE, TRUE))</f>
        <v/>
      </c>
    </row>
    <row r="3433">
      <c r="A3433" s="129" t="n">
        <v>55419</v>
      </c>
      <c r="B3433" s="130" t="inlineStr">
        <is>
          <t>Plaquemine Cogeneration Plant</t>
        </is>
      </c>
      <c r="C3433" s="130" t="inlineStr">
        <is>
          <t>Dow Chemical Co</t>
        </is>
      </c>
      <c r="D3433" s="129" t="n">
        <v>5347</v>
      </c>
      <c r="E3433" s="130" t="inlineStr">
        <is>
          <t>LA</t>
        </is>
      </c>
      <c r="F3433" s="130" t="inlineStr">
        <is>
          <t>Industrial NAICS Cogen</t>
        </is>
      </c>
      <c r="G3433" s="130" t="inlineStr">
        <is>
          <t>CA</t>
        </is>
      </c>
      <c r="H3433" s="130" t="inlineStr">
        <is>
          <t>OTH</t>
        </is>
      </c>
      <c r="I3433" s="130" t="inlineStr">
        <is>
          <t>OTH</t>
        </is>
      </c>
      <c r="J3433" s="131" t="n">
        <v>0</v>
      </c>
      <c r="K3433" s="129" t="n">
        <v>2020</v>
      </c>
      <c r="L3433" s="120">
        <f>IF(VLOOKUP(H3433,'Cross-Page Data'!$D$4:$F$48,3,FALSE)="natural gas",VLOOKUP(G3433,'Cross-Page Data'!$I$4:$J$19,2,FALSE),IF(VLOOKUP(H3433,'Cross-Page Data'!$D$4:$F$48,3,FALSE)="solar",IF(G3433="PV","solar PV","solar thermal"),IF(VLOOKUP(H3433,'Cross-Page Data'!$D$4:$F$48,3,FALSE)="wind",VLOOKUP(G3433,'Cross-Page Data'!$I$4:$J$19,2,FALSE),IF(VLOOKUP(H3433,'Cross-Page Data'!$D$4:$F$48,3,FALSE)="hydro",VLOOKUP(G3433,'Cross-Page Data'!$I$4:$J$19,2,FALSE),VLOOKUP(H3433,'Cross-Page Data'!$D$4:$F$48,3,FALSE)))))</f>
        <v/>
      </c>
      <c r="M3433" s="120">
        <f>IF(AND($P$2=FALSE,OR(F3433="Commercial NAICS Cogen",F3433="Industrial NAICS Cogen",F3433="NAICS-22 Cogen")),FALSE,IF(AND($P$3=FALSE,OR(F3433="Commercial NAICS Cogen",F3433="Commercial NAICS Non-Cogen",F3433="Industrial NAICS Cogen", F3433="industrial NAICS non-Cogen")),FALSE, TRUE))</f>
        <v/>
      </c>
    </row>
    <row r="3434">
      <c r="A3434" s="129" t="n">
        <v>55419</v>
      </c>
      <c r="B3434" s="130" t="inlineStr">
        <is>
          <t>Plaquemine Cogeneration Plant</t>
        </is>
      </c>
      <c r="C3434" s="130" t="inlineStr">
        <is>
          <t>Dow Chemical Co</t>
        </is>
      </c>
      <c r="D3434" s="129" t="n">
        <v>5347</v>
      </c>
      <c r="E3434" s="130" t="inlineStr">
        <is>
          <t>LA</t>
        </is>
      </c>
      <c r="F3434" s="130" t="inlineStr">
        <is>
          <t>Industrial NAICS Cogen</t>
        </is>
      </c>
      <c r="G3434" s="130" t="inlineStr">
        <is>
          <t>CT</t>
        </is>
      </c>
      <c r="H3434" s="130" t="inlineStr">
        <is>
          <t>NG</t>
        </is>
      </c>
      <c r="I3434" s="130" t="inlineStr">
        <is>
          <t>NG</t>
        </is>
      </c>
      <c r="J3434" s="131" t="n">
        <v>4703150.4</v>
      </c>
      <c r="K3434" s="129" t="n">
        <v>2020</v>
      </c>
      <c r="L3434" s="120">
        <f>IF(VLOOKUP(H3434,'Cross-Page Data'!$D$4:$F$48,3,FALSE)="natural gas",VLOOKUP(G3434,'Cross-Page Data'!$I$4:$J$19,2,FALSE),IF(VLOOKUP(H3434,'Cross-Page Data'!$D$4:$F$48,3,FALSE)="solar",IF(G3434="PV","solar PV","solar thermal"),IF(VLOOKUP(H3434,'Cross-Page Data'!$D$4:$F$48,3,FALSE)="wind",VLOOKUP(G3434,'Cross-Page Data'!$I$4:$J$19,2,FALSE),IF(VLOOKUP(H3434,'Cross-Page Data'!$D$4:$F$48,3,FALSE)="hydro",VLOOKUP(G3434,'Cross-Page Data'!$I$4:$J$19,2,FALSE),VLOOKUP(H3434,'Cross-Page Data'!$D$4:$F$48,3,FALSE)))))</f>
        <v/>
      </c>
      <c r="M3434" s="120">
        <f>IF(AND($P$2=FALSE,OR(F3434="Commercial NAICS Cogen",F3434="Industrial NAICS Cogen",F3434="NAICS-22 Cogen")),FALSE,IF(AND($P$3=FALSE,OR(F3434="Commercial NAICS Cogen",F3434="Commercial NAICS Non-Cogen",F3434="Industrial NAICS Cogen", F3434="industrial NAICS non-Cogen")),FALSE, TRUE))</f>
        <v/>
      </c>
    </row>
    <row r="3435">
      <c r="A3435" s="129" t="n">
        <v>55419</v>
      </c>
      <c r="B3435" s="130" t="inlineStr">
        <is>
          <t>Plaquemine Cogeneration Plant</t>
        </is>
      </c>
      <c r="C3435" s="130" t="inlineStr">
        <is>
          <t>Dow Chemical Co</t>
        </is>
      </c>
      <c r="D3435" s="129" t="n">
        <v>5347</v>
      </c>
      <c r="E3435" s="130" t="inlineStr">
        <is>
          <t>LA</t>
        </is>
      </c>
      <c r="F3435" s="130" t="inlineStr">
        <is>
          <t>Industrial NAICS Cogen</t>
        </is>
      </c>
      <c r="G3435" s="130" t="inlineStr">
        <is>
          <t>CT</t>
        </is>
      </c>
      <c r="H3435" s="130" t="inlineStr">
        <is>
          <t>OG</t>
        </is>
      </c>
      <c r="I3435" s="130" t="inlineStr">
        <is>
          <t>OOG</t>
        </is>
      </c>
      <c r="J3435" s="131" t="n">
        <v>0</v>
      </c>
      <c r="K3435" s="129" t="n">
        <v>2020</v>
      </c>
      <c r="L3435" s="120">
        <f>IF(VLOOKUP(H3435,'Cross-Page Data'!$D$4:$F$48,3,FALSE)="natural gas",VLOOKUP(G3435,'Cross-Page Data'!$I$4:$J$19,2,FALSE),IF(VLOOKUP(H3435,'Cross-Page Data'!$D$4:$F$48,3,FALSE)="solar",IF(G3435="PV","solar PV","solar thermal"),IF(VLOOKUP(H3435,'Cross-Page Data'!$D$4:$F$48,3,FALSE)="wind",VLOOKUP(G3435,'Cross-Page Data'!$I$4:$J$19,2,FALSE),IF(VLOOKUP(H3435,'Cross-Page Data'!$D$4:$F$48,3,FALSE)="hydro",VLOOKUP(G3435,'Cross-Page Data'!$I$4:$J$19,2,FALSE),VLOOKUP(H3435,'Cross-Page Data'!$D$4:$F$48,3,FALSE)))))</f>
        <v/>
      </c>
      <c r="M3435" s="120">
        <f>IF(AND($P$2=FALSE,OR(F3435="Commercial NAICS Cogen",F3435="Industrial NAICS Cogen",F3435="NAICS-22 Cogen")),FALSE,IF(AND($P$3=FALSE,OR(F3435="Commercial NAICS Cogen",F3435="Commercial NAICS Non-Cogen",F3435="Industrial NAICS Cogen", F3435="industrial NAICS non-Cogen")),FALSE, TRUE))</f>
        <v/>
      </c>
    </row>
    <row r="3436">
      <c r="A3436" s="129" t="n">
        <v>55419</v>
      </c>
      <c r="B3436" s="130" t="inlineStr">
        <is>
          <t>Plaquemine Cogeneration Plant</t>
        </is>
      </c>
      <c r="C3436" s="130" t="inlineStr">
        <is>
          <t>Dow Chemical Co</t>
        </is>
      </c>
      <c r="D3436" s="129" t="n">
        <v>5347</v>
      </c>
      <c r="E3436" s="130" t="inlineStr">
        <is>
          <t>LA</t>
        </is>
      </c>
      <c r="F3436" s="130" t="inlineStr">
        <is>
          <t>Industrial NAICS Cogen</t>
        </is>
      </c>
      <c r="G3436" s="130" t="inlineStr">
        <is>
          <t>CT</t>
        </is>
      </c>
      <c r="H3436" s="130" t="inlineStr">
        <is>
          <t>OTH</t>
        </is>
      </c>
      <c r="I3436" s="130" t="inlineStr">
        <is>
          <t>OTH</t>
        </is>
      </c>
      <c r="J3436" s="131" t="n">
        <v>0</v>
      </c>
      <c r="K3436" s="129" t="n">
        <v>2020</v>
      </c>
      <c r="L3436" s="120">
        <f>IF(VLOOKUP(H3436,'Cross-Page Data'!$D$4:$F$48,3,FALSE)="natural gas",VLOOKUP(G3436,'Cross-Page Data'!$I$4:$J$19,2,FALSE),IF(VLOOKUP(H3436,'Cross-Page Data'!$D$4:$F$48,3,FALSE)="solar",IF(G3436="PV","solar PV","solar thermal"),IF(VLOOKUP(H3436,'Cross-Page Data'!$D$4:$F$48,3,FALSE)="wind",VLOOKUP(G3436,'Cross-Page Data'!$I$4:$J$19,2,FALSE),IF(VLOOKUP(H3436,'Cross-Page Data'!$D$4:$F$48,3,FALSE)="hydro",VLOOKUP(G3436,'Cross-Page Data'!$I$4:$J$19,2,FALSE),VLOOKUP(H3436,'Cross-Page Data'!$D$4:$F$48,3,FALSE)))))</f>
        <v/>
      </c>
      <c r="M3436" s="120">
        <f>IF(AND($P$2=FALSE,OR(F3436="Commercial NAICS Cogen",F3436="Industrial NAICS Cogen",F3436="NAICS-22 Cogen")),FALSE,IF(AND($P$3=FALSE,OR(F3436="Commercial NAICS Cogen",F3436="Commercial NAICS Non-Cogen",F3436="Industrial NAICS Cogen", F3436="industrial NAICS non-Cogen")),FALSE, TRUE))</f>
        <v/>
      </c>
    </row>
    <row r="3437">
      <c r="A3437" s="129" t="n">
        <v>55433</v>
      </c>
      <c r="B3437" s="130" t="inlineStr">
        <is>
          <t>Bayou Cove Peaking Power</t>
        </is>
      </c>
      <c r="C3437" s="130" t="inlineStr">
        <is>
          <t>NRG South CentralOperationsInc</t>
        </is>
      </c>
      <c r="D3437" s="129" t="n">
        <v>13908</v>
      </c>
      <c r="E3437" s="130" t="inlineStr">
        <is>
          <t>LA</t>
        </is>
      </c>
      <c r="F3437" s="130" t="inlineStr">
        <is>
          <t>NAICS-22 Non-Cogen</t>
        </is>
      </c>
      <c r="G3437" s="130" t="inlineStr">
        <is>
          <t>GT</t>
        </is>
      </c>
      <c r="H3437" s="130" t="inlineStr">
        <is>
          <t>NG</t>
        </is>
      </c>
      <c r="I3437" s="130" t="inlineStr">
        <is>
          <t>NG</t>
        </is>
      </c>
      <c r="J3437" s="131" t="n">
        <v>55190</v>
      </c>
      <c r="K3437" s="129" t="n">
        <v>2020</v>
      </c>
      <c r="L3437" s="120">
        <f>IF(VLOOKUP(H3437,'Cross-Page Data'!$D$4:$F$48,3,FALSE)="natural gas",VLOOKUP(G3437,'Cross-Page Data'!$I$4:$J$19,2,FALSE),IF(VLOOKUP(H3437,'Cross-Page Data'!$D$4:$F$48,3,FALSE)="solar",IF(G3437="PV","solar PV","solar thermal"),IF(VLOOKUP(H3437,'Cross-Page Data'!$D$4:$F$48,3,FALSE)="wind",VLOOKUP(G3437,'Cross-Page Data'!$I$4:$J$19,2,FALSE),IF(VLOOKUP(H3437,'Cross-Page Data'!$D$4:$F$48,3,FALSE)="hydro",VLOOKUP(G3437,'Cross-Page Data'!$I$4:$J$19,2,FALSE),VLOOKUP(H3437,'Cross-Page Data'!$D$4:$F$48,3,FALSE)))))</f>
        <v/>
      </c>
      <c r="M3437" s="120">
        <f>IF(AND($P$2=FALSE,OR(F3437="Commercial NAICS Cogen",F3437="Industrial NAICS Cogen",F3437="NAICS-22 Cogen")),FALSE,IF(AND($P$3=FALSE,OR(F3437="Commercial NAICS Cogen",F3437="Commercial NAICS Non-Cogen",F3437="Industrial NAICS Cogen", F3437="industrial NAICS non-Cogen")),FALSE, TRUE))</f>
        <v/>
      </c>
    </row>
    <row r="3438">
      <c r="A3438" s="129" t="n">
        <v>55439</v>
      </c>
      <c r="B3438" s="130" t="inlineStr">
        <is>
          <t>Tenaska Virginia Generating Station</t>
        </is>
      </c>
      <c r="C3438" s="130" t="inlineStr">
        <is>
          <t>Tenaska Virginia Partners LP</t>
        </is>
      </c>
      <c r="D3438" s="129" t="n">
        <v>18569</v>
      </c>
      <c r="E3438" s="130" t="inlineStr">
        <is>
          <t>VA</t>
        </is>
      </c>
      <c r="F3438" s="130" t="inlineStr">
        <is>
          <t>NAICS-22 Non-Cogen</t>
        </is>
      </c>
      <c r="G3438" s="130" t="inlineStr">
        <is>
          <t>CA</t>
        </is>
      </c>
      <c r="H3438" s="130" t="inlineStr">
        <is>
          <t>DFO</t>
        </is>
      </c>
      <c r="I3438" s="130" t="inlineStr">
        <is>
          <t>DFO</t>
        </is>
      </c>
      <c r="J3438" s="131" t="n">
        <v>0</v>
      </c>
      <c r="K3438" s="129" t="n">
        <v>2020</v>
      </c>
      <c r="L3438" s="120">
        <f>IF(VLOOKUP(H3438,'Cross-Page Data'!$D$4:$F$48,3,FALSE)="natural gas",VLOOKUP(G3438,'Cross-Page Data'!$I$4:$J$19,2,FALSE),IF(VLOOKUP(H3438,'Cross-Page Data'!$D$4:$F$48,3,FALSE)="solar",IF(G3438="PV","solar PV","solar thermal"),IF(VLOOKUP(H3438,'Cross-Page Data'!$D$4:$F$48,3,FALSE)="wind",VLOOKUP(G3438,'Cross-Page Data'!$I$4:$J$19,2,FALSE),IF(VLOOKUP(H3438,'Cross-Page Data'!$D$4:$F$48,3,FALSE)="hydro",VLOOKUP(G3438,'Cross-Page Data'!$I$4:$J$19,2,FALSE),VLOOKUP(H3438,'Cross-Page Data'!$D$4:$F$48,3,FALSE)))))</f>
        <v/>
      </c>
      <c r="M3438" s="120">
        <f>IF(AND($P$2=FALSE,OR(F3438="Commercial NAICS Cogen",F3438="Industrial NAICS Cogen",F3438="NAICS-22 Cogen")),FALSE,IF(AND($P$3=FALSE,OR(F3438="Commercial NAICS Cogen",F3438="Commercial NAICS Non-Cogen",F3438="Industrial NAICS Cogen", F3438="industrial NAICS non-Cogen")),FALSE, TRUE))</f>
        <v/>
      </c>
    </row>
    <row r="3439">
      <c r="A3439" s="129" t="n">
        <v>55439</v>
      </c>
      <c r="B3439" s="130" t="inlineStr">
        <is>
          <t>Tenaska Virginia Generating Station</t>
        </is>
      </c>
      <c r="C3439" s="130" t="inlineStr">
        <is>
          <t>Tenaska Virginia Partners LP</t>
        </is>
      </c>
      <c r="D3439" s="129" t="n">
        <v>18569</v>
      </c>
      <c r="E3439" s="130" t="inlineStr">
        <is>
          <t>VA</t>
        </is>
      </c>
      <c r="F3439" s="130" t="inlineStr">
        <is>
          <t>NAICS-22 Non-Cogen</t>
        </is>
      </c>
      <c r="G3439" s="130" t="inlineStr">
        <is>
          <t>CA</t>
        </is>
      </c>
      <c r="H3439" s="130" t="inlineStr">
        <is>
          <t>NG</t>
        </is>
      </c>
      <c r="I3439" s="130" t="inlineStr">
        <is>
          <t>NG</t>
        </is>
      </c>
      <c r="J3439" s="131" t="n">
        <v>1787227</v>
      </c>
      <c r="K3439" s="129" t="n">
        <v>2020</v>
      </c>
      <c r="L3439" s="120">
        <f>IF(VLOOKUP(H3439,'Cross-Page Data'!$D$4:$F$48,3,FALSE)="natural gas",VLOOKUP(G3439,'Cross-Page Data'!$I$4:$J$19,2,FALSE),IF(VLOOKUP(H3439,'Cross-Page Data'!$D$4:$F$48,3,FALSE)="solar",IF(G3439="PV","solar PV","solar thermal"),IF(VLOOKUP(H3439,'Cross-Page Data'!$D$4:$F$48,3,FALSE)="wind",VLOOKUP(G3439,'Cross-Page Data'!$I$4:$J$19,2,FALSE),IF(VLOOKUP(H3439,'Cross-Page Data'!$D$4:$F$48,3,FALSE)="hydro",VLOOKUP(G3439,'Cross-Page Data'!$I$4:$J$19,2,FALSE),VLOOKUP(H3439,'Cross-Page Data'!$D$4:$F$48,3,FALSE)))))</f>
        <v/>
      </c>
      <c r="M3439" s="120">
        <f>IF(AND($P$2=FALSE,OR(F3439="Commercial NAICS Cogen",F3439="Industrial NAICS Cogen",F3439="NAICS-22 Cogen")),FALSE,IF(AND($P$3=FALSE,OR(F3439="Commercial NAICS Cogen",F3439="Commercial NAICS Non-Cogen",F3439="Industrial NAICS Cogen", F3439="industrial NAICS non-Cogen")),FALSE, TRUE))</f>
        <v/>
      </c>
    </row>
    <row r="3440">
      <c r="A3440" s="129" t="n">
        <v>55439</v>
      </c>
      <c r="B3440" s="130" t="inlineStr">
        <is>
          <t>Tenaska Virginia Generating Station</t>
        </is>
      </c>
      <c r="C3440" s="130" t="inlineStr">
        <is>
          <t>Tenaska Virginia Partners LP</t>
        </is>
      </c>
      <c r="D3440" s="129" t="n">
        <v>18569</v>
      </c>
      <c r="E3440" s="130" t="inlineStr">
        <is>
          <t>VA</t>
        </is>
      </c>
      <c r="F3440" s="130" t="inlineStr">
        <is>
          <t>NAICS-22 Non-Cogen</t>
        </is>
      </c>
      <c r="G3440" s="130" t="inlineStr">
        <is>
          <t>CT</t>
        </is>
      </c>
      <c r="H3440" s="130" t="inlineStr">
        <is>
          <t>DFO</t>
        </is>
      </c>
      <c r="I3440" s="130" t="inlineStr">
        <is>
          <t>DFO</t>
        </is>
      </c>
      <c r="J3440" s="131" t="n">
        <v>0</v>
      </c>
      <c r="K3440" s="129" t="n">
        <v>2020</v>
      </c>
      <c r="L3440" s="120">
        <f>IF(VLOOKUP(H3440,'Cross-Page Data'!$D$4:$F$48,3,FALSE)="natural gas",VLOOKUP(G3440,'Cross-Page Data'!$I$4:$J$19,2,FALSE),IF(VLOOKUP(H3440,'Cross-Page Data'!$D$4:$F$48,3,FALSE)="solar",IF(G3440="PV","solar PV","solar thermal"),IF(VLOOKUP(H3440,'Cross-Page Data'!$D$4:$F$48,3,FALSE)="wind",VLOOKUP(G3440,'Cross-Page Data'!$I$4:$J$19,2,FALSE),IF(VLOOKUP(H3440,'Cross-Page Data'!$D$4:$F$48,3,FALSE)="hydro",VLOOKUP(G3440,'Cross-Page Data'!$I$4:$J$19,2,FALSE),VLOOKUP(H3440,'Cross-Page Data'!$D$4:$F$48,3,FALSE)))))</f>
        <v/>
      </c>
      <c r="M3440" s="120">
        <f>IF(AND($P$2=FALSE,OR(F3440="Commercial NAICS Cogen",F3440="Industrial NAICS Cogen",F3440="NAICS-22 Cogen")),FALSE,IF(AND($P$3=FALSE,OR(F3440="Commercial NAICS Cogen",F3440="Commercial NAICS Non-Cogen",F3440="Industrial NAICS Cogen", F3440="industrial NAICS non-Cogen")),FALSE, TRUE))</f>
        <v/>
      </c>
    </row>
    <row r="3441">
      <c r="A3441" s="129" t="n">
        <v>55439</v>
      </c>
      <c r="B3441" s="130" t="inlineStr">
        <is>
          <t>Tenaska Virginia Generating Station</t>
        </is>
      </c>
      <c r="C3441" s="130" t="inlineStr">
        <is>
          <t>Tenaska Virginia Partners LP</t>
        </is>
      </c>
      <c r="D3441" s="129" t="n">
        <v>18569</v>
      </c>
      <c r="E3441" s="130" t="inlineStr">
        <is>
          <t>VA</t>
        </is>
      </c>
      <c r="F3441" s="130" t="inlineStr">
        <is>
          <t>NAICS-22 Non-Cogen</t>
        </is>
      </c>
      <c r="G3441" s="130" t="inlineStr">
        <is>
          <t>CT</t>
        </is>
      </c>
      <c r="H3441" s="130" t="inlineStr">
        <is>
          <t>NG</t>
        </is>
      </c>
      <c r="I3441" s="130" t="inlineStr">
        <is>
          <t>NG</t>
        </is>
      </c>
      <c r="J3441" s="131" t="n">
        <v>2745937</v>
      </c>
      <c r="K3441" s="129" t="n">
        <v>2020</v>
      </c>
      <c r="L3441" s="120">
        <f>IF(VLOOKUP(H3441,'Cross-Page Data'!$D$4:$F$48,3,FALSE)="natural gas",VLOOKUP(G3441,'Cross-Page Data'!$I$4:$J$19,2,FALSE),IF(VLOOKUP(H3441,'Cross-Page Data'!$D$4:$F$48,3,FALSE)="solar",IF(G3441="PV","solar PV","solar thermal"),IF(VLOOKUP(H3441,'Cross-Page Data'!$D$4:$F$48,3,FALSE)="wind",VLOOKUP(G3441,'Cross-Page Data'!$I$4:$J$19,2,FALSE),IF(VLOOKUP(H3441,'Cross-Page Data'!$D$4:$F$48,3,FALSE)="hydro",VLOOKUP(G3441,'Cross-Page Data'!$I$4:$J$19,2,FALSE),VLOOKUP(H3441,'Cross-Page Data'!$D$4:$F$48,3,FALSE)))))</f>
        <v/>
      </c>
      <c r="M3441" s="120">
        <f>IF(AND($P$2=FALSE,OR(F3441="Commercial NAICS Cogen",F3441="Industrial NAICS Cogen",F3441="NAICS-22 Cogen")),FALSE,IF(AND($P$3=FALSE,OR(F3441="Commercial NAICS Cogen",F3441="Commercial NAICS Non-Cogen",F3441="Industrial NAICS Cogen", F3441="industrial NAICS non-Cogen")),FALSE, TRUE))</f>
        <v/>
      </c>
    </row>
    <row r="3442">
      <c r="A3442" s="129" t="n">
        <v>55440</v>
      </c>
      <c r="B3442" s="130" t="inlineStr">
        <is>
          <t>Central Alabama Generating Station</t>
        </is>
      </c>
      <c r="C3442" s="130" t="inlineStr">
        <is>
          <t>Alabama Power Co</t>
        </is>
      </c>
      <c r="D3442" s="129" t="n">
        <v>195</v>
      </c>
      <c r="E3442" s="130" t="inlineStr">
        <is>
          <t>AL</t>
        </is>
      </c>
      <c r="F3442" s="130" t="inlineStr">
        <is>
          <t>NAICS-22 Non-Cogen</t>
        </is>
      </c>
      <c r="G3442" s="130" t="inlineStr">
        <is>
          <t>CA</t>
        </is>
      </c>
      <c r="H3442" s="130" t="inlineStr">
        <is>
          <t>DFO</t>
        </is>
      </c>
      <c r="I3442" s="130" t="inlineStr">
        <is>
          <t>DFO</t>
        </is>
      </c>
      <c r="J3442" s="131" t="n">
        <v>0</v>
      </c>
      <c r="K3442" s="129" t="n">
        <v>2020</v>
      </c>
      <c r="L3442" s="120">
        <f>IF(VLOOKUP(H3442,'Cross-Page Data'!$D$4:$F$48,3,FALSE)="natural gas",VLOOKUP(G3442,'Cross-Page Data'!$I$4:$J$19,2,FALSE),IF(VLOOKUP(H3442,'Cross-Page Data'!$D$4:$F$48,3,FALSE)="solar",IF(G3442="PV","solar PV","solar thermal"),IF(VLOOKUP(H3442,'Cross-Page Data'!$D$4:$F$48,3,FALSE)="wind",VLOOKUP(G3442,'Cross-Page Data'!$I$4:$J$19,2,FALSE),IF(VLOOKUP(H3442,'Cross-Page Data'!$D$4:$F$48,3,FALSE)="hydro",VLOOKUP(G3442,'Cross-Page Data'!$I$4:$J$19,2,FALSE),VLOOKUP(H3442,'Cross-Page Data'!$D$4:$F$48,3,FALSE)))))</f>
        <v/>
      </c>
      <c r="M3442" s="120">
        <f>IF(AND($P$2=FALSE,OR(F3442="Commercial NAICS Cogen",F3442="Industrial NAICS Cogen",F3442="NAICS-22 Cogen")),FALSE,IF(AND($P$3=FALSE,OR(F3442="Commercial NAICS Cogen",F3442="Commercial NAICS Non-Cogen",F3442="Industrial NAICS Cogen", F3442="industrial NAICS non-Cogen")),FALSE, TRUE))</f>
        <v/>
      </c>
    </row>
    <row r="3443">
      <c r="A3443" s="129" t="n">
        <v>55440</v>
      </c>
      <c r="B3443" s="130" t="inlineStr">
        <is>
          <t>Central Alabama Generating Station</t>
        </is>
      </c>
      <c r="C3443" s="130" t="inlineStr">
        <is>
          <t>Alabama Power Co</t>
        </is>
      </c>
      <c r="D3443" s="129" t="n">
        <v>195</v>
      </c>
      <c r="E3443" s="130" t="inlineStr">
        <is>
          <t>AL</t>
        </is>
      </c>
      <c r="F3443" s="130" t="inlineStr">
        <is>
          <t>NAICS-22 Non-Cogen</t>
        </is>
      </c>
      <c r="G3443" s="130" t="inlineStr">
        <is>
          <t>CA</t>
        </is>
      </c>
      <c r="H3443" s="130" t="inlineStr">
        <is>
          <t>NG</t>
        </is>
      </c>
      <c r="I3443" s="130" t="inlineStr">
        <is>
          <t>NG</t>
        </is>
      </c>
      <c r="J3443" s="131" t="n">
        <v>2081022</v>
      </c>
      <c r="K3443" s="129" t="n">
        <v>2020</v>
      </c>
      <c r="L3443" s="120">
        <f>IF(VLOOKUP(H3443,'Cross-Page Data'!$D$4:$F$48,3,FALSE)="natural gas",VLOOKUP(G3443,'Cross-Page Data'!$I$4:$J$19,2,FALSE),IF(VLOOKUP(H3443,'Cross-Page Data'!$D$4:$F$48,3,FALSE)="solar",IF(G3443="PV","solar PV","solar thermal"),IF(VLOOKUP(H3443,'Cross-Page Data'!$D$4:$F$48,3,FALSE)="wind",VLOOKUP(G3443,'Cross-Page Data'!$I$4:$J$19,2,FALSE),IF(VLOOKUP(H3443,'Cross-Page Data'!$D$4:$F$48,3,FALSE)="hydro",VLOOKUP(G3443,'Cross-Page Data'!$I$4:$J$19,2,FALSE),VLOOKUP(H3443,'Cross-Page Data'!$D$4:$F$48,3,FALSE)))))</f>
        <v/>
      </c>
      <c r="M3443" s="120">
        <f>IF(AND($P$2=FALSE,OR(F3443="Commercial NAICS Cogen",F3443="Industrial NAICS Cogen",F3443="NAICS-22 Cogen")),FALSE,IF(AND($P$3=FALSE,OR(F3443="Commercial NAICS Cogen",F3443="Commercial NAICS Non-Cogen",F3443="Industrial NAICS Cogen", F3443="industrial NAICS non-Cogen")),FALSE, TRUE))</f>
        <v/>
      </c>
    </row>
    <row r="3444">
      <c r="A3444" s="129" t="n">
        <v>55440</v>
      </c>
      <c r="B3444" s="130" t="inlineStr">
        <is>
          <t>Central Alabama Generating Station</t>
        </is>
      </c>
      <c r="C3444" s="130" t="inlineStr">
        <is>
          <t>Alabama Power Co</t>
        </is>
      </c>
      <c r="D3444" s="129" t="n">
        <v>195</v>
      </c>
      <c r="E3444" s="130" t="inlineStr">
        <is>
          <t>AL</t>
        </is>
      </c>
      <c r="F3444" s="130" t="inlineStr">
        <is>
          <t>NAICS-22 Non-Cogen</t>
        </is>
      </c>
      <c r="G3444" s="130" t="inlineStr">
        <is>
          <t>CT</t>
        </is>
      </c>
      <c r="H3444" s="130" t="inlineStr">
        <is>
          <t>DFO</t>
        </is>
      </c>
      <c r="I3444" s="130" t="inlineStr">
        <is>
          <t>DFO</t>
        </is>
      </c>
      <c r="J3444" s="131" t="n">
        <v>0</v>
      </c>
      <c r="K3444" s="129" t="n">
        <v>2020</v>
      </c>
      <c r="L3444" s="120">
        <f>IF(VLOOKUP(H3444,'Cross-Page Data'!$D$4:$F$48,3,FALSE)="natural gas",VLOOKUP(G3444,'Cross-Page Data'!$I$4:$J$19,2,FALSE),IF(VLOOKUP(H3444,'Cross-Page Data'!$D$4:$F$48,3,FALSE)="solar",IF(G3444="PV","solar PV","solar thermal"),IF(VLOOKUP(H3444,'Cross-Page Data'!$D$4:$F$48,3,FALSE)="wind",VLOOKUP(G3444,'Cross-Page Data'!$I$4:$J$19,2,FALSE),IF(VLOOKUP(H3444,'Cross-Page Data'!$D$4:$F$48,3,FALSE)="hydro",VLOOKUP(G3444,'Cross-Page Data'!$I$4:$J$19,2,FALSE),VLOOKUP(H3444,'Cross-Page Data'!$D$4:$F$48,3,FALSE)))))</f>
        <v/>
      </c>
      <c r="M3444" s="120">
        <f>IF(AND($P$2=FALSE,OR(F3444="Commercial NAICS Cogen",F3444="Industrial NAICS Cogen",F3444="NAICS-22 Cogen")),FALSE,IF(AND($P$3=FALSE,OR(F3444="Commercial NAICS Cogen",F3444="Commercial NAICS Non-Cogen",F3444="Industrial NAICS Cogen", F3444="industrial NAICS non-Cogen")),FALSE, TRUE))</f>
        <v/>
      </c>
    </row>
    <row r="3445">
      <c r="A3445" s="129" t="n">
        <v>55440</v>
      </c>
      <c r="B3445" s="130" t="inlineStr">
        <is>
          <t>Central Alabama Generating Station</t>
        </is>
      </c>
      <c r="C3445" s="130" t="inlineStr">
        <is>
          <t>Alabama Power Co</t>
        </is>
      </c>
      <c r="D3445" s="129" t="n">
        <v>195</v>
      </c>
      <c r="E3445" s="130" t="inlineStr">
        <is>
          <t>AL</t>
        </is>
      </c>
      <c r="F3445" s="130" t="inlineStr">
        <is>
          <t>NAICS-22 Non-Cogen</t>
        </is>
      </c>
      <c r="G3445" s="130" t="inlineStr">
        <is>
          <t>CT</t>
        </is>
      </c>
      <c r="H3445" s="130" t="inlineStr">
        <is>
          <t>NG</t>
        </is>
      </c>
      <c r="I3445" s="130" t="inlineStr">
        <is>
          <t>NG</t>
        </is>
      </c>
      <c r="J3445" s="131" t="n">
        <v>2971460</v>
      </c>
      <c r="K3445" s="129" t="n">
        <v>2020</v>
      </c>
      <c r="L3445" s="120">
        <f>IF(VLOOKUP(H3445,'Cross-Page Data'!$D$4:$F$48,3,FALSE)="natural gas",VLOOKUP(G3445,'Cross-Page Data'!$I$4:$J$19,2,FALSE),IF(VLOOKUP(H3445,'Cross-Page Data'!$D$4:$F$48,3,FALSE)="solar",IF(G3445="PV","solar PV","solar thermal"),IF(VLOOKUP(H3445,'Cross-Page Data'!$D$4:$F$48,3,FALSE)="wind",VLOOKUP(G3445,'Cross-Page Data'!$I$4:$J$19,2,FALSE),IF(VLOOKUP(H3445,'Cross-Page Data'!$D$4:$F$48,3,FALSE)="hydro",VLOOKUP(G3445,'Cross-Page Data'!$I$4:$J$19,2,FALSE),VLOOKUP(H3445,'Cross-Page Data'!$D$4:$F$48,3,FALSE)))))</f>
        <v/>
      </c>
      <c r="M3445" s="120">
        <f>IF(AND($P$2=FALSE,OR(F3445="Commercial NAICS Cogen",F3445="Industrial NAICS Cogen",F3445="NAICS-22 Cogen")),FALSE,IF(AND($P$3=FALSE,OR(F3445="Commercial NAICS Cogen",F3445="Commercial NAICS Non-Cogen",F3445="Industrial NAICS Cogen", F3445="industrial NAICS non-Cogen")),FALSE, TRUE))</f>
        <v/>
      </c>
    </row>
    <row r="3446">
      <c r="A3446" s="129" t="n">
        <v>55451</v>
      </c>
      <c r="B3446" s="130" t="inlineStr">
        <is>
          <t>Magnolia Power Plant</t>
        </is>
      </c>
      <c r="C3446" s="130" t="inlineStr">
        <is>
          <t>Tennessee Valley Authority</t>
        </is>
      </c>
      <c r="D3446" s="129" t="n">
        <v>18642</v>
      </c>
      <c r="E3446" s="130" t="inlineStr">
        <is>
          <t>MS</t>
        </is>
      </c>
      <c r="F3446" s="130" t="inlineStr">
        <is>
          <t>Electric Utility</t>
        </is>
      </c>
      <c r="G3446" s="130" t="inlineStr">
        <is>
          <t>CA</t>
        </is>
      </c>
      <c r="H3446" s="130" t="inlineStr">
        <is>
          <t>NG</t>
        </is>
      </c>
      <c r="I3446" s="130" t="inlineStr">
        <is>
          <t>NG</t>
        </is>
      </c>
      <c r="J3446" s="131" t="n">
        <v>2042873</v>
      </c>
      <c r="K3446" s="129" t="n">
        <v>2020</v>
      </c>
      <c r="L3446" s="120">
        <f>IF(VLOOKUP(H3446,'Cross-Page Data'!$D$4:$F$48,3,FALSE)="natural gas",VLOOKUP(G3446,'Cross-Page Data'!$I$4:$J$19,2,FALSE),IF(VLOOKUP(H3446,'Cross-Page Data'!$D$4:$F$48,3,FALSE)="solar",IF(G3446="PV","solar PV","solar thermal"),IF(VLOOKUP(H3446,'Cross-Page Data'!$D$4:$F$48,3,FALSE)="wind",VLOOKUP(G3446,'Cross-Page Data'!$I$4:$J$19,2,FALSE),IF(VLOOKUP(H3446,'Cross-Page Data'!$D$4:$F$48,3,FALSE)="hydro",VLOOKUP(G3446,'Cross-Page Data'!$I$4:$J$19,2,FALSE),VLOOKUP(H3446,'Cross-Page Data'!$D$4:$F$48,3,FALSE)))))</f>
        <v/>
      </c>
      <c r="M3446" s="120">
        <f>IF(AND($P$2=FALSE,OR(F3446="Commercial NAICS Cogen",F3446="Industrial NAICS Cogen",F3446="NAICS-22 Cogen")),FALSE,IF(AND($P$3=FALSE,OR(F3446="Commercial NAICS Cogen",F3446="Commercial NAICS Non-Cogen",F3446="Industrial NAICS Cogen", F3446="industrial NAICS non-Cogen")),FALSE, TRUE))</f>
        <v/>
      </c>
    </row>
    <row r="3447">
      <c r="A3447" s="129" t="n">
        <v>55451</v>
      </c>
      <c r="B3447" s="130" t="inlineStr">
        <is>
          <t>Magnolia Power Plant</t>
        </is>
      </c>
      <c r="C3447" s="130" t="inlineStr">
        <is>
          <t>Tennessee Valley Authority</t>
        </is>
      </c>
      <c r="D3447" s="129" t="n">
        <v>18642</v>
      </c>
      <c r="E3447" s="130" t="inlineStr">
        <is>
          <t>MS</t>
        </is>
      </c>
      <c r="F3447" s="130" t="inlineStr">
        <is>
          <t>Electric Utility</t>
        </is>
      </c>
      <c r="G3447" s="130" t="inlineStr">
        <is>
          <t>CT</t>
        </is>
      </c>
      <c r="H3447" s="130" t="inlineStr">
        <is>
          <t>NG</t>
        </is>
      </c>
      <c r="I3447" s="130" t="inlineStr">
        <is>
          <t>NG</t>
        </is>
      </c>
      <c r="J3447" s="131" t="n">
        <v>3267381</v>
      </c>
      <c r="K3447" s="129" t="n">
        <v>2020</v>
      </c>
      <c r="L3447" s="120">
        <f>IF(VLOOKUP(H3447,'Cross-Page Data'!$D$4:$F$48,3,FALSE)="natural gas",VLOOKUP(G3447,'Cross-Page Data'!$I$4:$J$19,2,FALSE),IF(VLOOKUP(H3447,'Cross-Page Data'!$D$4:$F$48,3,FALSE)="solar",IF(G3447="PV","solar PV","solar thermal"),IF(VLOOKUP(H3447,'Cross-Page Data'!$D$4:$F$48,3,FALSE)="wind",VLOOKUP(G3447,'Cross-Page Data'!$I$4:$J$19,2,FALSE),IF(VLOOKUP(H3447,'Cross-Page Data'!$D$4:$F$48,3,FALSE)="hydro",VLOOKUP(G3447,'Cross-Page Data'!$I$4:$J$19,2,FALSE),VLOOKUP(H3447,'Cross-Page Data'!$D$4:$F$48,3,FALSE)))))</f>
        <v/>
      </c>
      <c r="M3447" s="120">
        <f>IF(AND($P$2=FALSE,OR(F3447="Commercial NAICS Cogen",F3447="Industrial NAICS Cogen",F3447="NAICS-22 Cogen")),FALSE,IF(AND($P$3=FALSE,OR(F3447="Commercial NAICS Cogen",F3447="Commercial NAICS Non-Cogen",F3447="Industrial NAICS Cogen", F3447="industrial NAICS non-Cogen")),FALSE, TRUE))</f>
        <v/>
      </c>
    </row>
    <row r="3448">
      <c r="A3448" s="129" t="n">
        <v>55453</v>
      </c>
      <c r="B3448" s="130" t="inlineStr">
        <is>
          <t>Fountain Valley Power Facility</t>
        </is>
      </c>
      <c r="C3448" s="130" t="inlineStr">
        <is>
          <t>Fountain Valley Power LLC</t>
        </is>
      </c>
      <c r="D3448" s="129" t="n">
        <v>6632</v>
      </c>
      <c r="E3448" s="130" t="inlineStr">
        <is>
          <t>CO</t>
        </is>
      </c>
      <c r="F3448" s="130" t="inlineStr">
        <is>
          <t>NAICS-22 Non-Cogen</t>
        </is>
      </c>
      <c r="G3448" s="130" t="inlineStr">
        <is>
          <t>GT</t>
        </is>
      </c>
      <c r="H3448" s="130" t="inlineStr">
        <is>
          <t>NG</t>
        </is>
      </c>
      <c r="I3448" s="130" t="inlineStr">
        <is>
          <t>NG</t>
        </is>
      </c>
      <c r="J3448" s="131" t="n">
        <v>143764</v>
      </c>
      <c r="K3448" s="129" t="n">
        <v>2020</v>
      </c>
      <c r="L3448" s="120">
        <f>IF(VLOOKUP(H3448,'Cross-Page Data'!$D$4:$F$48,3,FALSE)="natural gas",VLOOKUP(G3448,'Cross-Page Data'!$I$4:$J$19,2,FALSE),IF(VLOOKUP(H3448,'Cross-Page Data'!$D$4:$F$48,3,FALSE)="solar",IF(G3448="PV","solar PV","solar thermal"),IF(VLOOKUP(H3448,'Cross-Page Data'!$D$4:$F$48,3,FALSE)="wind",VLOOKUP(G3448,'Cross-Page Data'!$I$4:$J$19,2,FALSE),IF(VLOOKUP(H3448,'Cross-Page Data'!$D$4:$F$48,3,FALSE)="hydro",VLOOKUP(G3448,'Cross-Page Data'!$I$4:$J$19,2,FALSE),VLOOKUP(H3448,'Cross-Page Data'!$D$4:$F$48,3,FALSE)))))</f>
        <v/>
      </c>
      <c r="M3448" s="120">
        <f>IF(AND($P$2=FALSE,OR(F3448="Commercial NAICS Cogen",F3448="Industrial NAICS Cogen",F3448="NAICS-22 Cogen")),FALSE,IF(AND($P$3=FALSE,OR(F3448="Commercial NAICS Cogen",F3448="Commercial NAICS Non-Cogen",F3448="Industrial NAICS Cogen", F3448="industrial NAICS non-Cogen")),FALSE, TRUE))</f>
        <v/>
      </c>
    </row>
    <row r="3449">
      <c r="A3449" s="129" t="n">
        <v>55455</v>
      </c>
      <c r="B3449" s="130" t="inlineStr">
        <is>
          <t>Red Hawk</t>
        </is>
      </c>
      <c r="C3449" s="130" t="inlineStr">
        <is>
          <t>Arizona Public Service Co</t>
        </is>
      </c>
      <c r="D3449" s="129" t="n">
        <v>803</v>
      </c>
      <c r="E3449" s="130" t="inlineStr">
        <is>
          <t>AZ</t>
        </is>
      </c>
      <c r="F3449" s="130" t="inlineStr">
        <is>
          <t>Electric Utility</t>
        </is>
      </c>
      <c r="G3449" s="130" t="inlineStr">
        <is>
          <t>CA</t>
        </is>
      </c>
      <c r="H3449" s="130" t="inlineStr">
        <is>
          <t>NG</t>
        </is>
      </c>
      <c r="I3449" s="130" t="inlineStr">
        <is>
          <t>NG</t>
        </is>
      </c>
      <c r="J3449" s="131" t="n">
        <v>2031033</v>
      </c>
      <c r="K3449" s="129" t="n">
        <v>2020</v>
      </c>
      <c r="L3449" s="120">
        <f>IF(VLOOKUP(H3449,'Cross-Page Data'!$D$4:$F$48,3,FALSE)="natural gas",VLOOKUP(G3449,'Cross-Page Data'!$I$4:$J$19,2,FALSE),IF(VLOOKUP(H3449,'Cross-Page Data'!$D$4:$F$48,3,FALSE)="solar",IF(G3449="PV","solar PV","solar thermal"),IF(VLOOKUP(H3449,'Cross-Page Data'!$D$4:$F$48,3,FALSE)="wind",VLOOKUP(G3449,'Cross-Page Data'!$I$4:$J$19,2,FALSE),IF(VLOOKUP(H3449,'Cross-Page Data'!$D$4:$F$48,3,FALSE)="hydro",VLOOKUP(G3449,'Cross-Page Data'!$I$4:$J$19,2,FALSE),VLOOKUP(H3449,'Cross-Page Data'!$D$4:$F$48,3,FALSE)))))</f>
        <v/>
      </c>
      <c r="M3449" s="120">
        <f>IF(AND($P$2=FALSE,OR(F3449="Commercial NAICS Cogen",F3449="Industrial NAICS Cogen",F3449="NAICS-22 Cogen")),FALSE,IF(AND($P$3=FALSE,OR(F3449="Commercial NAICS Cogen",F3449="Commercial NAICS Non-Cogen",F3449="Industrial NAICS Cogen", F3449="industrial NAICS non-Cogen")),FALSE, TRUE))</f>
        <v/>
      </c>
    </row>
    <row r="3450">
      <c r="A3450" s="129" t="n">
        <v>55455</v>
      </c>
      <c r="B3450" s="130" t="inlineStr">
        <is>
          <t>Red Hawk</t>
        </is>
      </c>
      <c r="C3450" s="130" t="inlineStr">
        <is>
          <t>Arizona Public Service Co</t>
        </is>
      </c>
      <c r="D3450" s="129" t="n">
        <v>803</v>
      </c>
      <c r="E3450" s="130" t="inlineStr">
        <is>
          <t>AZ</t>
        </is>
      </c>
      <c r="F3450" s="130" t="inlineStr">
        <is>
          <t>Electric Utility</t>
        </is>
      </c>
      <c r="G3450" s="130" t="inlineStr">
        <is>
          <t>CT</t>
        </is>
      </c>
      <c r="H3450" s="130" t="inlineStr">
        <is>
          <t>NG</t>
        </is>
      </c>
      <c r="I3450" s="130" t="inlineStr">
        <is>
          <t>NG</t>
        </is>
      </c>
      <c r="J3450" s="131" t="n">
        <v>3537815</v>
      </c>
      <c r="K3450" s="129" t="n">
        <v>2020</v>
      </c>
      <c r="L3450" s="120">
        <f>IF(VLOOKUP(H3450,'Cross-Page Data'!$D$4:$F$48,3,FALSE)="natural gas",VLOOKUP(G3450,'Cross-Page Data'!$I$4:$J$19,2,FALSE),IF(VLOOKUP(H3450,'Cross-Page Data'!$D$4:$F$48,3,FALSE)="solar",IF(G3450="PV","solar PV","solar thermal"),IF(VLOOKUP(H3450,'Cross-Page Data'!$D$4:$F$48,3,FALSE)="wind",VLOOKUP(G3450,'Cross-Page Data'!$I$4:$J$19,2,FALSE),IF(VLOOKUP(H3450,'Cross-Page Data'!$D$4:$F$48,3,FALSE)="hydro",VLOOKUP(G3450,'Cross-Page Data'!$I$4:$J$19,2,FALSE),VLOOKUP(H3450,'Cross-Page Data'!$D$4:$F$48,3,FALSE)))))</f>
        <v/>
      </c>
      <c r="M3450" s="120">
        <f>IF(AND($P$2=FALSE,OR(F3450="Commercial NAICS Cogen",F3450="Industrial NAICS Cogen",F3450="NAICS-22 Cogen")),FALSE,IF(AND($P$3=FALSE,OR(F3450="Commercial NAICS Cogen",F3450="Commercial NAICS Non-Cogen",F3450="Industrial NAICS Cogen", F3450="industrial NAICS non-Cogen")),FALSE, TRUE))</f>
        <v/>
      </c>
    </row>
    <row r="3451">
      <c r="A3451" s="129" t="n">
        <v>55457</v>
      </c>
      <c r="B3451" s="130" t="inlineStr">
        <is>
          <t>McClain Energy Facility</t>
        </is>
      </c>
      <c r="C3451" s="130" t="inlineStr">
        <is>
          <t>Oklahoma Gas &amp; Electric Co</t>
        </is>
      </c>
      <c r="D3451" s="129" t="n">
        <v>14063</v>
      </c>
      <c r="E3451" s="130" t="inlineStr">
        <is>
          <t>OK</t>
        </is>
      </c>
      <c r="F3451" s="130" t="inlineStr">
        <is>
          <t>Electric Utility</t>
        </is>
      </c>
      <c r="G3451" s="130" t="inlineStr">
        <is>
          <t>CA</t>
        </is>
      </c>
      <c r="H3451" s="130" t="inlineStr">
        <is>
          <t>NG</t>
        </is>
      </c>
      <c r="I3451" s="130" t="inlineStr">
        <is>
          <t>NG</t>
        </is>
      </c>
      <c r="J3451" s="131" t="n">
        <v>1005392</v>
      </c>
      <c r="K3451" s="129" t="n">
        <v>2020</v>
      </c>
      <c r="L3451" s="120">
        <f>IF(VLOOKUP(H3451,'Cross-Page Data'!$D$4:$F$48,3,FALSE)="natural gas",VLOOKUP(G3451,'Cross-Page Data'!$I$4:$J$19,2,FALSE),IF(VLOOKUP(H3451,'Cross-Page Data'!$D$4:$F$48,3,FALSE)="solar",IF(G3451="PV","solar PV","solar thermal"),IF(VLOOKUP(H3451,'Cross-Page Data'!$D$4:$F$48,3,FALSE)="wind",VLOOKUP(G3451,'Cross-Page Data'!$I$4:$J$19,2,FALSE),IF(VLOOKUP(H3451,'Cross-Page Data'!$D$4:$F$48,3,FALSE)="hydro",VLOOKUP(G3451,'Cross-Page Data'!$I$4:$J$19,2,FALSE),VLOOKUP(H3451,'Cross-Page Data'!$D$4:$F$48,3,FALSE)))))</f>
        <v/>
      </c>
      <c r="M3451" s="120">
        <f>IF(AND($P$2=FALSE,OR(F3451="Commercial NAICS Cogen",F3451="Industrial NAICS Cogen",F3451="NAICS-22 Cogen")),FALSE,IF(AND($P$3=FALSE,OR(F3451="Commercial NAICS Cogen",F3451="Commercial NAICS Non-Cogen",F3451="Industrial NAICS Cogen", F3451="industrial NAICS non-Cogen")),FALSE, TRUE))</f>
        <v/>
      </c>
    </row>
    <row r="3452">
      <c r="A3452" s="129" t="n">
        <v>55457</v>
      </c>
      <c r="B3452" s="130" t="inlineStr">
        <is>
          <t>McClain Energy Facility</t>
        </is>
      </c>
      <c r="C3452" s="130" t="inlineStr">
        <is>
          <t>Oklahoma Gas &amp; Electric Co</t>
        </is>
      </c>
      <c r="D3452" s="129" t="n">
        <v>14063</v>
      </c>
      <c r="E3452" s="130" t="inlineStr">
        <is>
          <t>OK</t>
        </is>
      </c>
      <c r="F3452" s="130" t="inlineStr">
        <is>
          <t>Electric Utility</t>
        </is>
      </c>
      <c r="G3452" s="130" t="inlineStr">
        <is>
          <t>CT</t>
        </is>
      </c>
      <c r="H3452" s="130" t="inlineStr">
        <is>
          <t>NG</t>
        </is>
      </c>
      <c r="I3452" s="130" t="inlineStr">
        <is>
          <t>NG</t>
        </is>
      </c>
      <c r="J3452" s="131" t="n">
        <v>2027091</v>
      </c>
      <c r="K3452" s="129" t="n">
        <v>2020</v>
      </c>
      <c r="L3452" s="120">
        <f>IF(VLOOKUP(H3452,'Cross-Page Data'!$D$4:$F$48,3,FALSE)="natural gas",VLOOKUP(G3452,'Cross-Page Data'!$I$4:$J$19,2,FALSE),IF(VLOOKUP(H3452,'Cross-Page Data'!$D$4:$F$48,3,FALSE)="solar",IF(G3452="PV","solar PV","solar thermal"),IF(VLOOKUP(H3452,'Cross-Page Data'!$D$4:$F$48,3,FALSE)="wind",VLOOKUP(G3452,'Cross-Page Data'!$I$4:$J$19,2,FALSE),IF(VLOOKUP(H3452,'Cross-Page Data'!$D$4:$F$48,3,FALSE)="hydro",VLOOKUP(G3452,'Cross-Page Data'!$I$4:$J$19,2,FALSE),VLOOKUP(H3452,'Cross-Page Data'!$D$4:$F$48,3,FALSE)))))</f>
        <v/>
      </c>
      <c r="M3452" s="120">
        <f>IF(AND($P$2=FALSE,OR(F3452="Commercial NAICS Cogen",F3452="Industrial NAICS Cogen",F3452="NAICS-22 Cogen")),FALSE,IF(AND($P$3=FALSE,OR(F3452="Commercial NAICS Cogen",F3452="Commercial NAICS Non-Cogen",F3452="Industrial NAICS Cogen", F3452="industrial NAICS non-Cogen")),FALSE, TRUE))</f>
        <v/>
      </c>
    </row>
    <row r="3453">
      <c r="A3453" s="129" t="n">
        <v>55463</v>
      </c>
      <c r="B3453" s="130" t="inlineStr">
        <is>
          <t>Redbud Power Plant</t>
        </is>
      </c>
      <c r="C3453" s="130" t="inlineStr">
        <is>
          <t>Oklahoma Gas &amp; Electric Co</t>
        </is>
      </c>
      <c r="D3453" s="129" t="n">
        <v>14063</v>
      </c>
      <c r="E3453" s="130" t="inlineStr">
        <is>
          <t>OK</t>
        </is>
      </c>
      <c r="F3453" s="130" t="inlineStr">
        <is>
          <t>Electric Utility</t>
        </is>
      </c>
      <c r="G3453" s="130" t="inlineStr">
        <is>
          <t>CA</t>
        </is>
      </c>
      <c r="H3453" s="130" t="inlineStr">
        <is>
          <t>NG</t>
        </is>
      </c>
      <c r="I3453" s="130" t="inlineStr">
        <is>
          <t>NG</t>
        </is>
      </c>
      <c r="J3453" s="131" t="n">
        <v>2354423</v>
      </c>
      <c r="K3453" s="129" t="n">
        <v>2020</v>
      </c>
      <c r="L3453" s="120">
        <f>IF(VLOOKUP(H3453,'Cross-Page Data'!$D$4:$F$48,3,FALSE)="natural gas",VLOOKUP(G3453,'Cross-Page Data'!$I$4:$J$19,2,FALSE),IF(VLOOKUP(H3453,'Cross-Page Data'!$D$4:$F$48,3,FALSE)="solar",IF(G3453="PV","solar PV","solar thermal"),IF(VLOOKUP(H3453,'Cross-Page Data'!$D$4:$F$48,3,FALSE)="wind",VLOOKUP(G3453,'Cross-Page Data'!$I$4:$J$19,2,FALSE),IF(VLOOKUP(H3453,'Cross-Page Data'!$D$4:$F$48,3,FALSE)="hydro",VLOOKUP(G3453,'Cross-Page Data'!$I$4:$J$19,2,FALSE),VLOOKUP(H3453,'Cross-Page Data'!$D$4:$F$48,3,FALSE)))))</f>
        <v/>
      </c>
      <c r="M3453" s="120">
        <f>IF(AND($P$2=FALSE,OR(F3453="Commercial NAICS Cogen",F3453="Industrial NAICS Cogen",F3453="NAICS-22 Cogen")),FALSE,IF(AND($P$3=FALSE,OR(F3453="Commercial NAICS Cogen",F3453="Commercial NAICS Non-Cogen",F3453="Industrial NAICS Cogen", F3453="industrial NAICS non-Cogen")),FALSE, TRUE))</f>
        <v/>
      </c>
    </row>
    <row r="3454">
      <c r="A3454" s="129" t="n">
        <v>55463</v>
      </c>
      <c r="B3454" s="130" t="inlineStr">
        <is>
          <t>Redbud Power Plant</t>
        </is>
      </c>
      <c r="C3454" s="130" t="inlineStr">
        <is>
          <t>Oklahoma Gas &amp; Electric Co</t>
        </is>
      </c>
      <c r="D3454" s="129" t="n">
        <v>14063</v>
      </c>
      <c r="E3454" s="130" t="inlineStr">
        <is>
          <t>OK</t>
        </is>
      </c>
      <c r="F3454" s="130" t="inlineStr">
        <is>
          <t>Electric Utility</t>
        </is>
      </c>
      <c r="G3454" s="130" t="inlineStr">
        <is>
          <t>CT</t>
        </is>
      </c>
      <c r="H3454" s="130" t="inlineStr">
        <is>
          <t>NG</t>
        </is>
      </c>
      <c r="I3454" s="130" t="inlineStr">
        <is>
          <t>NG</t>
        </is>
      </c>
      <c r="J3454" s="131" t="n">
        <v>3544322</v>
      </c>
      <c r="K3454" s="129" t="n">
        <v>2020</v>
      </c>
      <c r="L3454" s="120">
        <f>IF(VLOOKUP(H3454,'Cross-Page Data'!$D$4:$F$48,3,FALSE)="natural gas",VLOOKUP(G3454,'Cross-Page Data'!$I$4:$J$19,2,FALSE),IF(VLOOKUP(H3454,'Cross-Page Data'!$D$4:$F$48,3,FALSE)="solar",IF(G3454="PV","solar PV","solar thermal"),IF(VLOOKUP(H3454,'Cross-Page Data'!$D$4:$F$48,3,FALSE)="wind",VLOOKUP(G3454,'Cross-Page Data'!$I$4:$J$19,2,FALSE),IF(VLOOKUP(H3454,'Cross-Page Data'!$D$4:$F$48,3,FALSE)="hydro",VLOOKUP(G3454,'Cross-Page Data'!$I$4:$J$19,2,FALSE),VLOOKUP(H3454,'Cross-Page Data'!$D$4:$F$48,3,FALSE)))))</f>
        <v/>
      </c>
      <c r="M3454" s="120">
        <f>IF(AND($P$2=FALSE,OR(F3454="Commercial NAICS Cogen",F3454="Industrial NAICS Cogen",F3454="NAICS-22 Cogen")),FALSE,IF(AND($P$3=FALSE,OR(F3454="Commercial NAICS Cogen",F3454="Commercial NAICS Non-Cogen",F3454="Industrial NAICS Cogen", F3454="industrial NAICS non-Cogen")),FALSE, TRUE))</f>
        <v/>
      </c>
    </row>
    <row r="3455">
      <c r="A3455" s="129" t="n">
        <v>55464</v>
      </c>
      <c r="B3455" s="130" t="inlineStr">
        <is>
          <t>Deer Park Energy Center</t>
        </is>
      </c>
      <c r="C3455" s="130" t="inlineStr">
        <is>
          <t>Deer Park Energy Center</t>
        </is>
      </c>
      <c r="D3455" s="129" t="n">
        <v>4994</v>
      </c>
      <c r="E3455" s="130" t="inlineStr">
        <is>
          <t>TX</t>
        </is>
      </c>
      <c r="F3455" s="130" t="inlineStr">
        <is>
          <t>NAICS-22 Cogen</t>
        </is>
      </c>
      <c r="G3455" s="130" t="inlineStr">
        <is>
          <t>CA</t>
        </is>
      </c>
      <c r="H3455" s="130" t="inlineStr">
        <is>
          <t>NG</t>
        </is>
      </c>
      <c r="I3455" s="130" t="inlineStr">
        <is>
          <t>NG</t>
        </is>
      </c>
      <c r="J3455" s="131" t="n">
        <v>1199443</v>
      </c>
      <c r="K3455" s="129" t="n">
        <v>2020</v>
      </c>
      <c r="L3455" s="120">
        <f>IF(VLOOKUP(H3455,'Cross-Page Data'!$D$4:$F$48,3,FALSE)="natural gas",VLOOKUP(G3455,'Cross-Page Data'!$I$4:$J$19,2,FALSE),IF(VLOOKUP(H3455,'Cross-Page Data'!$D$4:$F$48,3,FALSE)="solar",IF(G3455="PV","solar PV","solar thermal"),IF(VLOOKUP(H3455,'Cross-Page Data'!$D$4:$F$48,3,FALSE)="wind",VLOOKUP(G3455,'Cross-Page Data'!$I$4:$J$19,2,FALSE),IF(VLOOKUP(H3455,'Cross-Page Data'!$D$4:$F$48,3,FALSE)="hydro",VLOOKUP(G3455,'Cross-Page Data'!$I$4:$J$19,2,FALSE),VLOOKUP(H3455,'Cross-Page Data'!$D$4:$F$48,3,FALSE)))))</f>
        <v/>
      </c>
      <c r="M3455" s="120">
        <f>IF(AND($P$2=FALSE,OR(F3455="Commercial NAICS Cogen",F3455="Industrial NAICS Cogen",F3455="NAICS-22 Cogen")),FALSE,IF(AND($P$3=FALSE,OR(F3455="Commercial NAICS Cogen",F3455="Commercial NAICS Non-Cogen",F3455="Industrial NAICS Cogen", F3455="industrial NAICS non-Cogen")),FALSE, TRUE))</f>
        <v/>
      </c>
    </row>
    <row r="3456">
      <c r="A3456" s="129" t="n">
        <v>55464</v>
      </c>
      <c r="B3456" s="130" t="inlineStr">
        <is>
          <t>Deer Park Energy Center</t>
        </is>
      </c>
      <c r="C3456" s="130" t="inlineStr">
        <is>
          <t>Deer Park Energy Center</t>
        </is>
      </c>
      <c r="D3456" s="129" t="n">
        <v>4994</v>
      </c>
      <c r="E3456" s="130" t="inlineStr">
        <is>
          <t>TX</t>
        </is>
      </c>
      <c r="F3456" s="130" t="inlineStr">
        <is>
          <t>NAICS-22 Cogen</t>
        </is>
      </c>
      <c r="G3456" s="130" t="inlineStr">
        <is>
          <t>CT</t>
        </is>
      </c>
      <c r="H3456" s="130" t="inlineStr">
        <is>
          <t>NG</t>
        </is>
      </c>
      <c r="I3456" s="130" t="inlineStr">
        <is>
          <t>NG</t>
        </is>
      </c>
      <c r="J3456" s="131" t="n">
        <v>6185769</v>
      </c>
      <c r="K3456" s="129" t="n">
        <v>2020</v>
      </c>
      <c r="L3456" s="120">
        <f>IF(VLOOKUP(H3456,'Cross-Page Data'!$D$4:$F$48,3,FALSE)="natural gas",VLOOKUP(G3456,'Cross-Page Data'!$I$4:$J$19,2,FALSE),IF(VLOOKUP(H3456,'Cross-Page Data'!$D$4:$F$48,3,FALSE)="solar",IF(G3456="PV","solar PV","solar thermal"),IF(VLOOKUP(H3456,'Cross-Page Data'!$D$4:$F$48,3,FALSE)="wind",VLOOKUP(G3456,'Cross-Page Data'!$I$4:$J$19,2,FALSE),IF(VLOOKUP(H3456,'Cross-Page Data'!$D$4:$F$48,3,FALSE)="hydro",VLOOKUP(G3456,'Cross-Page Data'!$I$4:$J$19,2,FALSE),VLOOKUP(H3456,'Cross-Page Data'!$D$4:$F$48,3,FALSE)))))</f>
        <v/>
      </c>
      <c r="M3456" s="120">
        <f>IF(AND($P$2=FALSE,OR(F3456="Commercial NAICS Cogen",F3456="Industrial NAICS Cogen",F3456="NAICS-22 Cogen")),FALSE,IF(AND($P$3=FALSE,OR(F3456="Commercial NAICS Cogen",F3456="Commercial NAICS Non-Cogen",F3456="Industrial NAICS Cogen", F3456="industrial NAICS non-Cogen")),FALSE, TRUE))</f>
        <v/>
      </c>
    </row>
    <row r="3457">
      <c r="A3457" s="129" t="n">
        <v>55467</v>
      </c>
      <c r="B3457" s="130" t="inlineStr">
        <is>
          <t>Ouachita</t>
        </is>
      </c>
      <c r="C3457" s="130" t="inlineStr">
        <is>
          <t>Entergy Louisiana LLC</t>
        </is>
      </c>
      <c r="D3457" s="129" t="n">
        <v>11241</v>
      </c>
      <c r="E3457" s="130" t="inlineStr">
        <is>
          <t>LA</t>
        </is>
      </c>
      <c r="F3457" s="130" t="inlineStr">
        <is>
          <t>Electric Utility</t>
        </is>
      </c>
      <c r="G3457" s="130" t="inlineStr">
        <is>
          <t>CA</t>
        </is>
      </c>
      <c r="H3457" s="130" t="inlineStr">
        <is>
          <t>NG</t>
        </is>
      </c>
      <c r="I3457" s="130" t="inlineStr">
        <is>
          <t>NG</t>
        </is>
      </c>
      <c r="J3457" s="131" t="n">
        <v>1259762</v>
      </c>
      <c r="K3457" s="129" t="n">
        <v>2020</v>
      </c>
      <c r="L3457" s="120">
        <f>IF(VLOOKUP(H3457,'Cross-Page Data'!$D$4:$F$48,3,FALSE)="natural gas",VLOOKUP(G3457,'Cross-Page Data'!$I$4:$J$19,2,FALSE),IF(VLOOKUP(H3457,'Cross-Page Data'!$D$4:$F$48,3,FALSE)="solar",IF(G3457="PV","solar PV","solar thermal"),IF(VLOOKUP(H3457,'Cross-Page Data'!$D$4:$F$48,3,FALSE)="wind",VLOOKUP(G3457,'Cross-Page Data'!$I$4:$J$19,2,FALSE),IF(VLOOKUP(H3457,'Cross-Page Data'!$D$4:$F$48,3,FALSE)="hydro",VLOOKUP(G3457,'Cross-Page Data'!$I$4:$J$19,2,FALSE),VLOOKUP(H3457,'Cross-Page Data'!$D$4:$F$48,3,FALSE)))))</f>
        <v/>
      </c>
      <c r="M3457" s="120">
        <f>IF(AND($P$2=FALSE,OR(F3457="Commercial NAICS Cogen",F3457="Industrial NAICS Cogen",F3457="NAICS-22 Cogen")),FALSE,IF(AND($P$3=FALSE,OR(F3457="Commercial NAICS Cogen",F3457="Commercial NAICS Non-Cogen",F3457="Industrial NAICS Cogen", F3457="industrial NAICS non-Cogen")),FALSE, TRUE))</f>
        <v/>
      </c>
    </row>
    <row r="3458">
      <c r="A3458" s="129" t="n">
        <v>55467</v>
      </c>
      <c r="B3458" s="130" t="inlineStr">
        <is>
          <t>Ouachita</t>
        </is>
      </c>
      <c r="C3458" s="130" t="inlineStr">
        <is>
          <t>Entergy Louisiana LLC</t>
        </is>
      </c>
      <c r="D3458" s="129" t="n">
        <v>11241</v>
      </c>
      <c r="E3458" s="130" t="inlineStr">
        <is>
          <t>LA</t>
        </is>
      </c>
      <c r="F3458" s="130" t="inlineStr">
        <is>
          <t>Electric Utility</t>
        </is>
      </c>
      <c r="G3458" s="130" t="inlineStr">
        <is>
          <t>CT</t>
        </is>
      </c>
      <c r="H3458" s="130" t="inlineStr">
        <is>
          <t>NG</t>
        </is>
      </c>
      <c r="I3458" s="130" t="inlineStr">
        <is>
          <t>NG</t>
        </is>
      </c>
      <c r="J3458" s="131" t="n">
        <v>2246593</v>
      </c>
      <c r="K3458" s="129" t="n">
        <v>2020</v>
      </c>
      <c r="L3458" s="120">
        <f>IF(VLOOKUP(H3458,'Cross-Page Data'!$D$4:$F$48,3,FALSE)="natural gas",VLOOKUP(G3458,'Cross-Page Data'!$I$4:$J$19,2,FALSE),IF(VLOOKUP(H3458,'Cross-Page Data'!$D$4:$F$48,3,FALSE)="solar",IF(G3458="PV","solar PV","solar thermal"),IF(VLOOKUP(H3458,'Cross-Page Data'!$D$4:$F$48,3,FALSE)="wind",VLOOKUP(G3458,'Cross-Page Data'!$I$4:$J$19,2,FALSE),IF(VLOOKUP(H3458,'Cross-Page Data'!$D$4:$F$48,3,FALSE)="hydro",VLOOKUP(G3458,'Cross-Page Data'!$I$4:$J$19,2,FALSE),VLOOKUP(H3458,'Cross-Page Data'!$D$4:$F$48,3,FALSE)))))</f>
        <v/>
      </c>
      <c r="M3458" s="120">
        <f>IF(AND($P$2=FALSE,OR(F3458="Commercial NAICS Cogen",F3458="Industrial NAICS Cogen",F3458="NAICS-22 Cogen")),FALSE,IF(AND($P$3=FALSE,OR(F3458="Commercial NAICS Cogen",F3458="Commercial NAICS Non-Cogen",F3458="Industrial NAICS Cogen", F3458="industrial NAICS non-Cogen")),FALSE, TRUE))</f>
        <v/>
      </c>
    </row>
    <row r="3459">
      <c r="A3459" s="129" t="n">
        <v>55470</v>
      </c>
      <c r="B3459" s="130" t="inlineStr">
        <is>
          <t>Green Power 2</t>
        </is>
      </c>
      <c r="C3459" s="130" t="inlineStr">
        <is>
          <t>South Houston Green Power LLC</t>
        </is>
      </c>
      <c r="D3459" s="129" t="n">
        <v>17566</v>
      </c>
      <c r="E3459" s="130" t="inlineStr">
        <is>
          <t>TX</t>
        </is>
      </c>
      <c r="F3459" s="130" t="inlineStr">
        <is>
          <t>Industrial NAICS Cogen</t>
        </is>
      </c>
      <c r="G3459" s="130" t="inlineStr">
        <is>
          <t>CA</t>
        </is>
      </c>
      <c r="H3459" s="130" t="inlineStr">
        <is>
          <t>NG</t>
        </is>
      </c>
      <c r="I3459" s="130" t="inlineStr">
        <is>
          <t>NG</t>
        </is>
      </c>
      <c r="J3459" s="131" t="n">
        <v>335315.66</v>
      </c>
      <c r="K3459" s="129" t="n">
        <v>2020</v>
      </c>
      <c r="L3459" s="120">
        <f>IF(VLOOKUP(H3459,'Cross-Page Data'!$D$4:$F$48,3,FALSE)="natural gas",VLOOKUP(G3459,'Cross-Page Data'!$I$4:$J$19,2,FALSE),IF(VLOOKUP(H3459,'Cross-Page Data'!$D$4:$F$48,3,FALSE)="solar",IF(G3459="PV","solar PV","solar thermal"),IF(VLOOKUP(H3459,'Cross-Page Data'!$D$4:$F$48,3,FALSE)="wind",VLOOKUP(G3459,'Cross-Page Data'!$I$4:$J$19,2,FALSE),IF(VLOOKUP(H3459,'Cross-Page Data'!$D$4:$F$48,3,FALSE)="hydro",VLOOKUP(G3459,'Cross-Page Data'!$I$4:$J$19,2,FALSE),VLOOKUP(H3459,'Cross-Page Data'!$D$4:$F$48,3,FALSE)))))</f>
        <v/>
      </c>
      <c r="M3459" s="120">
        <f>IF(AND($P$2=FALSE,OR(F3459="Commercial NAICS Cogen",F3459="Industrial NAICS Cogen",F3459="NAICS-22 Cogen")),FALSE,IF(AND($P$3=FALSE,OR(F3459="Commercial NAICS Cogen",F3459="Commercial NAICS Non-Cogen",F3459="Industrial NAICS Cogen", F3459="industrial NAICS non-Cogen")),FALSE, TRUE))</f>
        <v/>
      </c>
    </row>
    <row r="3460">
      <c r="A3460" s="129" t="n">
        <v>55470</v>
      </c>
      <c r="B3460" s="130" t="inlineStr">
        <is>
          <t>Green Power 2</t>
        </is>
      </c>
      <c r="C3460" s="130" t="inlineStr">
        <is>
          <t>South Houston Green Power LLC</t>
        </is>
      </c>
      <c r="D3460" s="129" t="n">
        <v>17566</v>
      </c>
      <c r="E3460" s="130" t="inlineStr">
        <is>
          <t>TX</t>
        </is>
      </c>
      <c r="F3460" s="130" t="inlineStr">
        <is>
          <t>Industrial NAICS Cogen</t>
        </is>
      </c>
      <c r="G3460" s="130" t="inlineStr">
        <is>
          <t>CA</t>
        </is>
      </c>
      <c r="H3460" s="130" t="inlineStr">
        <is>
          <t>OG</t>
        </is>
      </c>
      <c r="I3460" s="130" t="inlineStr">
        <is>
          <t>OOG</t>
        </is>
      </c>
      <c r="J3460" s="131" t="n">
        <v>48929.34</v>
      </c>
      <c r="K3460" s="129" t="n">
        <v>2020</v>
      </c>
      <c r="L3460" s="120">
        <f>IF(VLOOKUP(H3460,'Cross-Page Data'!$D$4:$F$48,3,FALSE)="natural gas",VLOOKUP(G3460,'Cross-Page Data'!$I$4:$J$19,2,FALSE),IF(VLOOKUP(H3460,'Cross-Page Data'!$D$4:$F$48,3,FALSE)="solar",IF(G3460="PV","solar PV","solar thermal"),IF(VLOOKUP(H3460,'Cross-Page Data'!$D$4:$F$48,3,FALSE)="wind",VLOOKUP(G3460,'Cross-Page Data'!$I$4:$J$19,2,FALSE),IF(VLOOKUP(H3460,'Cross-Page Data'!$D$4:$F$48,3,FALSE)="hydro",VLOOKUP(G3460,'Cross-Page Data'!$I$4:$J$19,2,FALSE),VLOOKUP(H3460,'Cross-Page Data'!$D$4:$F$48,3,FALSE)))))</f>
        <v/>
      </c>
      <c r="M3460" s="120">
        <f>IF(AND($P$2=FALSE,OR(F3460="Commercial NAICS Cogen",F3460="Industrial NAICS Cogen",F3460="NAICS-22 Cogen")),FALSE,IF(AND($P$3=FALSE,OR(F3460="Commercial NAICS Cogen",F3460="Commercial NAICS Non-Cogen",F3460="Industrial NAICS Cogen", F3460="industrial NAICS non-Cogen")),FALSE, TRUE))</f>
        <v/>
      </c>
    </row>
    <row r="3461">
      <c r="A3461" s="129" t="n">
        <v>55470</v>
      </c>
      <c r="B3461" s="130" t="inlineStr">
        <is>
          <t>Green Power 2</t>
        </is>
      </c>
      <c r="C3461" s="130" t="inlineStr">
        <is>
          <t>South Houston Green Power LLC</t>
        </is>
      </c>
      <c r="D3461" s="129" t="n">
        <v>17566</v>
      </c>
      <c r="E3461" s="130" t="inlineStr">
        <is>
          <t>TX</t>
        </is>
      </c>
      <c r="F3461" s="130" t="inlineStr">
        <is>
          <t>Industrial NAICS Cogen</t>
        </is>
      </c>
      <c r="G3461" s="130" t="inlineStr">
        <is>
          <t>CT</t>
        </is>
      </c>
      <c r="H3461" s="130" t="inlineStr">
        <is>
          <t>NG</t>
        </is>
      </c>
      <c r="I3461" s="130" t="inlineStr">
        <is>
          <t>NG</t>
        </is>
      </c>
      <c r="J3461" s="131" t="n">
        <v>3650091</v>
      </c>
      <c r="K3461" s="129" t="n">
        <v>2020</v>
      </c>
      <c r="L3461" s="120">
        <f>IF(VLOOKUP(H3461,'Cross-Page Data'!$D$4:$F$48,3,FALSE)="natural gas",VLOOKUP(G3461,'Cross-Page Data'!$I$4:$J$19,2,FALSE),IF(VLOOKUP(H3461,'Cross-Page Data'!$D$4:$F$48,3,FALSE)="solar",IF(G3461="PV","solar PV","solar thermal"),IF(VLOOKUP(H3461,'Cross-Page Data'!$D$4:$F$48,3,FALSE)="wind",VLOOKUP(G3461,'Cross-Page Data'!$I$4:$J$19,2,FALSE),IF(VLOOKUP(H3461,'Cross-Page Data'!$D$4:$F$48,3,FALSE)="hydro",VLOOKUP(G3461,'Cross-Page Data'!$I$4:$J$19,2,FALSE),VLOOKUP(H3461,'Cross-Page Data'!$D$4:$F$48,3,FALSE)))))</f>
        <v/>
      </c>
      <c r="M3461" s="120">
        <f>IF(AND($P$2=FALSE,OR(F3461="Commercial NAICS Cogen",F3461="Industrial NAICS Cogen",F3461="NAICS-22 Cogen")),FALSE,IF(AND($P$3=FALSE,OR(F3461="Commercial NAICS Cogen",F3461="Commercial NAICS Non-Cogen",F3461="Industrial NAICS Cogen", F3461="industrial NAICS non-Cogen")),FALSE, TRUE))</f>
        <v/>
      </c>
    </row>
    <row r="3462">
      <c r="A3462" s="129" t="n">
        <v>55470</v>
      </c>
      <c r="B3462" s="130" t="inlineStr">
        <is>
          <t>Green Power 2</t>
        </is>
      </c>
      <c r="C3462" s="130" t="inlineStr">
        <is>
          <t>South Houston Green Power LLC</t>
        </is>
      </c>
      <c r="D3462" s="129" t="n">
        <v>17566</v>
      </c>
      <c r="E3462" s="130" t="inlineStr">
        <is>
          <t>TX</t>
        </is>
      </c>
      <c r="F3462" s="130" t="inlineStr">
        <is>
          <t>Industrial NAICS Cogen</t>
        </is>
      </c>
      <c r="G3462" s="130" t="inlineStr">
        <is>
          <t>CT</t>
        </is>
      </c>
      <c r="H3462" s="130" t="inlineStr">
        <is>
          <t>OG</t>
        </is>
      </c>
      <c r="I3462" s="130" t="inlineStr">
        <is>
          <t>OOG</t>
        </is>
      </c>
      <c r="J3462" s="131" t="n">
        <v>0</v>
      </c>
      <c r="K3462" s="129" t="n">
        <v>2020</v>
      </c>
      <c r="L3462" s="120">
        <f>IF(VLOOKUP(H3462,'Cross-Page Data'!$D$4:$F$48,3,FALSE)="natural gas",VLOOKUP(G3462,'Cross-Page Data'!$I$4:$J$19,2,FALSE),IF(VLOOKUP(H3462,'Cross-Page Data'!$D$4:$F$48,3,FALSE)="solar",IF(G3462="PV","solar PV","solar thermal"),IF(VLOOKUP(H3462,'Cross-Page Data'!$D$4:$F$48,3,FALSE)="wind",VLOOKUP(G3462,'Cross-Page Data'!$I$4:$J$19,2,FALSE),IF(VLOOKUP(H3462,'Cross-Page Data'!$D$4:$F$48,3,FALSE)="hydro",VLOOKUP(G3462,'Cross-Page Data'!$I$4:$J$19,2,FALSE),VLOOKUP(H3462,'Cross-Page Data'!$D$4:$F$48,3,FALSE)))))</f>
        <v/>
      </c>
      <c r="M3462" s="120">
        <f>IF(AND($P$2=FALSE,OR(F3462="Commercial NAICS Cogen",F3462="Industrial NAICS Cogen",F3462="NAICS-22 Cogen")),FALSE,IF(AND($P$3=FALSE,OR(F3462="Commercial NAICS Cogen",F3462="Commercial NAICS Non-Cogen",F3462="Industrial NAICS Cogen", F3462="industrial NAICS non-Cogen")),FALSE, TRUE))</f>
        <v/>
      </c>
    </row>
    <row r="3463">
      <c r="A3463" s="129" t="n">
        <v>55479</v>
      </c>
      <c r="B3463" s="130" t="inlineStr">
        <is>
          <t>Wygen 1</t>
        </is>
      </c>
      <c r="C3463" s="130" t="inlineStr">
        <is>
          <t>Black Hills Power, Inc. d/b/a</t>
        </is>
      </c>
      <c r="D3463" s="129" t="n">
        <v>19545</v>
      </c>
      <c r="E3463" s="130" t="inlineStr">
        <is>
          <t>WY</t>
        </is>
      </c>
      <c r="F3463" s="130" t="inlineStr">
        <is>
          <t>NAICS-22 Non-Cogen</t>
        </is>
      </c>
      <c r="G3463" s="130" t="inlineStr">
        <is>
          <t>ST</t>
        </is>
      </c>
      <c r="H3463" s="130" t="inlineStr">
        <is>
          <t>NG</t>
        </is>
      </c>
      <c r="I3463" s="130" t="inlineStr">
        <is>
          <t>NG</t>
        </is>
      </c>
      <c r="J3463" s="131" t="n">
        <v>1432.528</v>
      </c>
      <c r="K3463" s="129" t="n">
        <v>2020</v>
      </c>
      <c r="L3463" s="120">
        <f>IF(VLOOKUP(H3463,'Cross-Page Data'!$D$4:$F$48,3,FALSE)="natural gas",VLOOKUP(G3463,'Cross-Page Data'!$I$4:$J$19,2,FALSE),IF(VLOOKUP(H3463,'Cross-Page Data'!$D$4:$F$48,3,FALSE)="solar",IF(G3463="PV","solar PV","solar thermal"),IF(VLOOKUP(H3463,'Cross-Page Data'!$D$4:$F$48,3,FALSE)="wind",VLOOKUP(G3463,'Cross-Page Data'!$I$4:$J$19,2,FALSE),IF(VLOOKUP(H3463,'Cross-Page Data'!$D$4:$F$48,3,FALSE)="hydro",VLOOKUP(G3463,'Cross-Page Data'!$I$4:$J$19,2,FALSE),VLOOKUP(H3463,'Cross-Page Data'!$D$4:$F$48,3,FALSE)))))</f>
        <v/>
      </c>
      <c r="M3463" s="120">
        <f>IF(AND($P$2=FALSE,OR(F3463="Commercial NAICS Cogen",F3463="Industrial NAICS Cogen",F3463="NAICS-22 Cogen")),FALSE,IF(AND($P$3=FALSE,OR(F3463="Commercial NAICS Cogen",F3463="Commercial NAICS Non-Cogen",F3463="Industrial NAICS Cogen", F3463="industrial NAICS non-Cogen")),FALSE, TRUE))</f>
        <v/>
      </c>
    </row>
    <row r="3464">
      <c r="A3464" s="129" t="n">
        <v>55479</v>
      </c>
      <c r="B3464" s="130" t="inlineStr">
        <is>
          <t>Wygen 1</t>
        </is>
      </c>
      <c r="C3464" s="130" t="inlineStr">
        <is>
          <t>Black Hills Power, Inc. d/b/a</t>
        </is>
      </c>
      <c r="D3464" s="129" t="n">
        <v>19545</v>
      </c>
      <c r="E3464" s="130" t="inlineStr">
        <is>
          <t>WY</t>
        </is>
      </c>
      <c r="F3464" s="130" t="inlineStr">
        <is>
          <t>NAICS-22 Non-Cogen</t>
        </is>
      </c>
      <c r="G3464" s="130" t="inlineStr">
        <is>
          <t>ST</t>
        </is>
      </c>
      <c r="H3464" s="130" t="inlineStr">
        <is>
          <t>SUB</t>
        </is>
      </c>
      <c r="I3464" s="130" t="inlineStr">
        <is>
          <t>COL</t>
        </is>
      </c>
      <c r="J3464" s="131" t="n">
        <v>697581.47</v>
      </c>
      <c r="K3464" s="129" t="n">
        <v>2020</v>
      </c>
      <c r="L3464" s="120">
        <f>IF(VLOOKUP(H3464,'Cross-Page Data'!$D$4:$F$48,3,FALSE)="natural gas",VLOOKUP(G3464,'Cross-Page Data'!$I$4:$J$19,2,FALSE),IF(VLOOKUP(H3464,'Cross-Page Data'!$D$4:$F$48,3,FALSE)="solar",IF(G3464="PV","solar PV","solar thermal"),IF(VLOOKUP(H3464,'Cross-Page Data'!$D$4:$F$48,3,FALSE)="wind",VLOOKUP(G3464,'Cross-Page Data'!$I$4:$J$19,2,FALSE),IF(VLOOKUP(H3464,'Cross-Page Data'!$D$4:$F$48,3,FALSE)="hydro",VLOOKUP(G3464,'Cross-Page Data'!$I$4:$J$19,2,FALSE),VLOOKUP(H3464,'Cross-Page Data'!$D$4:$F$48,3,FALSE)))))</f>
        <v/>
      </c>
      <c r="M3464" s="120">
        <f>IF(AND($P$2=FALSE,OR(F3464="Commercial NAICS Cogen",F3464="Industrial NAICS Cogen",F3464="NAICS-22 Cogen")),FALSE,IF(AND($P$3=FALSE,OR(F3464="Commercial NAICS Cogen",F3464="Commercial NAICS Non-Cogen",F3464="Industrial NAICS Cogen", F3464="industrial NAICS non-Cogen")),FALSE, TRUE))</f>
        <v/>
      </c>
    </row>
    <row r="3465">
      <c r="A3465" s="129" t="n">
        <v>55480</v>
      </c>
      <c r="B3465" s="130" t="inlineStr">
        <is>
          <t>Forney Energy Center</t>
        </is>
      </c>
      <c r="C3465" s="130" t="inlineStr">
        <is>
          <t>LaFrontera Holdings LLC</t>
        </is>
      </c>
      <c r="D3465" s="129" t="n">
        <v>60477</v>
      </c>
      <c r="E3465" s="130" t="inlineStr">
        <is>
          <t>TX</t>
        </is>
      </c>
      <c r="F3465" s="130" t="inlineStr">
        <is>
          <t>NAICS-22 Non-Cogen</t>
        </is>
      </c>
      <c r="G3465" s="130" t="inlineStr">
        <is>
          <t>CA</t>
        </is>
      </c>
      <c r="H3465" s="130" t="inlineStr">
        <is>
          <t>NG</t>
        </is>
      </c>
      <c r="I3465" s="130" t="inlineStr">
        <is>
          <t>NG</t>
        </is>
      </c>
      <c r="J3465" s="131" t="n">
        <v>4122601</v>
      </c>
      <c r="K3465" s="129" t="n">
        <v>2020</v>
      </c>
      <c r="L3465" s="120">
        <f>IF(VLOOKUP(H3465,'Cross-Page Data'!$D$4:$F$48,3,FALSE)="natural gas",VLOOKUP(G3465,'Cross-Page Data'!$I$4:$J$19,2,FALSE),IF(VLOOKUP(H3465,'Cross-Page Data'!$D$4:$F$48,3,FALSE)="solar",IF(G3465="PV","solar PV","solar thermal"),IF(VLOOKUP(H3465,'Cross-Page Data'!$D$4:$F$48,3,FALSE)="wind",VLOOKUP(G3465,'Cross-Page Data'!$I$4:$J$19,2,FALSE),IF(VLOOKUP(H3465,'Cross-Page Data'!$D$4:$F$48,3,FALSE)="hydro",VLOOKUP(G3465,'Cross-Page Data'!$I$4:$J$19,2,FALSE),VLOOKUP(H3465,'Cross-Page Data'!$D$4:$F$48,3,FALSE)))))</f>
        <v/>
      </c>
      <c r="M3465" s="120">
        <f>IF(AND($P$2=FALSE,OR(F3465="Commercial NAICS Cogen",F3465="Industrial NAICS Cogen",F3465="NAICS-22 Cogen")),FALSE,IF(AND($P$3=FALSE,OR(F3465="Commercial NAICS Cogen",F3465="Commercial NAICS Non-Cogen",F3465="Industrial NAICS Cogen", F3465="industrial NAICS non-Cogen")),FALSE, TRUE))</f>
        <v/>
      </c>
    </row>
    <row r="3466">
      <c r="A3466" s="129" t="n">
        <v>55480</v>
      </c>
      <c r="B3466" s="130" t="inlineStr">
        <is>
          <t>Forney Energy Center</t>
        </is>
      </c>
      <c r="C3466" s="130" t="inlineStr">
        <is>
          <t>LaFrontera Holdings LLC</t>
        </is>
      </c>
      <c r="D3466" s="129" t="n">
        <v>60477</v>
      </c>
      <c r="E3466" s="130" t="inlineStr">
        <is>
          <t>TX</t>
        </is>
      </c>
      <c r="F3466" s="130" t="inlineStr">
        <is>
          <t>NAICS-22 Non-Cogen</t>
        </is>
      </c>
      <c r="G3466" s="130" t="inlineStr">
        <is>
          <t>CT</t>
        </is>
      </c>
      <c r="H3466" s="130" t="inlineStr">
        <is>
          <t>NG</t>
        </is>
      </c>
      <c r="I3466" s="130" t="inlineStr">
        <is>
          <t>NG</t>
        </is>
      </c>
      <c r="J3466" s="131" t="n">
        <v>6228221</v>
      </c>
      <c r="K3466" s="129" t="n">
        <v>2020</v>
      </c>
      <c r="L3466" s="120">
        <f>IF(VLOOKUP(H3466,'Cross-Page Data'!$D$4:$F$48,3,FALSE)="natural gas",VLOOKUP(G3466,'Cross-Page Data'!$I$4:$J$19,2,FALSE),IF(VLOOKUP(H3466,'Cross-Page Data'!$D$4:$F$48,3,FALSE)="solar",IF(G3466="PV","solar PV","solar thermal"),IF(VLOOKUP(H3466,'Cross-Page Data'!$D$4:$F$48,3,FALSE)="wind",VLOOKUP(G3466,'Cross-Page Data'!$I$4:$J$19,2,FALSE),IF(VLOOKUP(H3466,'Cross-Page Data'!$D$4:$F$48,3,FALSE)="hydro",VLOOKUP(G3466,'Cross-Page Data'!$I$4:$J$19,2,FALSE),VLOOKUP(H3466,'Cross-Page Data'!$D$4:$F$48,3,FALSE)))))</f>
        <v/>
      </c>
      <c r="M3466" s="120">
        <f>IF(AND($P$2=FALSE,OR(F3466="Commercial NAICS Cogen",F3466="Industrial NAICS Cogen",F3466="NAICS-22 Cogen")),FALSE,IF(AND($P$3=FALSE,OR(F3466="Commercial NAICS Cogen",F3466="Commercial NAICS Non-Cogen",F3466="Industrial NAICS Cogen", F3466="industrial NAICS non-Cogen")),FALSE, TRUE))</f>
        <v/>
      </c>
    </row>
    <row r="3467">
      <c r="A3467" s="129" t="n">
        <v>55481</v>
      </c>
      <c r="B3467" s="130" t="inlineStr">
        <is>
          <t>Mesquite Generating Station Block 2</t>
        </is>
      </c>
      <c r="C3467" s="130" t="inlineStr">
        <is>
          <t>Mesquite Power LLC</t>
        </is>
      </c>
      <c r="D3467" s="129" t="n">
        <v>12363</v>
      </c>
      <c r="E3467" s="130" t="inlineStr">
        <is>
          <t>AZ</t>
        </is>
      </c>
      <c r="F3467" s="130" t="inlineStr">
        <is>
          <t>NAICS-22 Non-Cogen</t>
        </is>
      </c>
      <c r="G3467" s="130" t="inlineStr">
        <is>
          <t>CA</t>
        </is>
      </c>
      <c r="H3467" s="130" t="inlineStr">
        <is>
          <t>NG</t>
        </is>
      </c>
      <c r="I3467" s="130" t="inlineStr">
        <is>
          <t>NG</t>
        </is>
      </c>
      <c r="J3467" s="131" t="n">
        <v>1669147</v>
      </c>
      <c r="K3467" s="129" t="n">
        <v>2020</v>
      </c>
      <c r="L3467" s="120">
        <f>IF(VLOOKUP(H3467,'Cross-Page Data'!$D$4:$F$48,3,FALSE)="natural gas",VLOOKUP(G3467,'Cross-Page Data'!$I$4:$J$19,2,FALSE),IF(VLOOKUP(H3467,'Cross-Page Data'!$D$4:$F$48,3,FALSE)="solar",IF(G3467="PV","solar PV","solar thermal"),IF(VLOOKUP(H3467,'Cross-Page Data'!$D$4:$F$48,3,FALSE)="wind",VLOOKUP(G3467,'Cross-Page Data'!$I$4:$J$19,2,FALSE),IF(VLOOKUP(H3467,'Cross-Page Data'!$D$4:$F$48,3,FALSE)="hydro",VLOOKUP(G3467,'Cross-Page Data'!$I$4:$J$19,2,FALSE),VLOOKUP(H3467,'Cross-Page Data'!$D$4:$F$48,3,FALSE)))))</f>
        <v/>
      </c>
      <c r="M3467" s="120">
        <f>IF(AND($P$2=FALSE,OR(F3467="Commercial NAICS Cogen",F3467="Industrial NAICS Cogen",F3467="NAICS-22 Cogen")),FALSE,IF(AND($P$3=FALSE,OR(F3467="Commercial NAICS Cogen",F3467="Commercial NAICS Non-Cogen",F3467="Industrial NAICS Cogen", F3467="industrial NAICS non-Cogen")),FALSE, TRUE))</f>
        <v/>
      </c>
    </row>
    <row r="3468">
      <c r="A3468" s="129" t="n">
        <v>55481</v>
      </c>
      <c r="B3468" s="130" t="inlineStr">
        <is>
          <t>Mesquite Generating Station Block 2</t>
        </is>
      </c>
      <c r="C3468" s="130" t="inlineStr">
        <is>
          <t>Mesquite Power LLC</t>
        </is>
      </c>
      <c r="D3468" s="129" t="n">
        <v>12363</v>
      </c>
      <c r="E3468" s="130" t="inlineStr">
        <is>
          <t>AZ</t>
        </is>
      </c>
      <c r="F3468" s="130" t="inlineStr">
        <is>
          <t>NAICS-22 Non-Cogen</t>
        </is>
      </c>
      <c r="G3468" s="130" t="inlineStr">
        <is>
          <t>CT</t>
        </is>
      </c>
      <c r="H3468" s="130" t="inlineStr">
        <is>
          <t>NG</t>
        </is>
      </c>
      <c r="I3468" s="130" t="inlineStr">
        <is>
          <t>NG</t>
        </is>
      </c>
      <c r="J3468" s="131" t="n">
        <v>2246873</v>
      </c>
      <c r="K3468" s="129" t="n">
        <v>2020</v>
      </c>
      <c r="L3468" s="120">
        <f>IF(VLOOKUP(H3468,'Cross-Page Data'!$D$4:$F$48,3,FALSE)="natural gas",VLOOKUP(G3468,'Cross-Page Data'!$I$4:$J$19,2,FALSE),IF(VLOOKUP(H3468,'Cross-Page Data'!$D$4:$F$48,3,FALSE)="solar",IF(G3468="PV","solar PV","solar thermal"),IF(VLOOKUP(H3468,'Cross-Page Data'!$D$4:$F$48,3,FALSE)="wind",VLOOKUP(G3468,'Cross-Page Data'!$I$4:$J$19,2,FALSE),IF(VLOOKUP(H3468,'Cross-Page Data'!$D$4:$F$48,3,FALSE)="hydro",VLOOKUP(G3468,'Cross-Page Data'!$I$4:$J$19,2,FALSE),VLOOKUP(H3468,'Cross-Page Data'!$D$4:$F$48,3,FALSE)))))</f>
        <v/>
      </c>
      <c r="M3468" s="120">
        <f>IF(AND($P$2=FALSE,OR(F3468="Commercial NAICS Cogen",F3468="Industrial NAICS Cogen",F3468="NAICS-22 Cogen")),FALSE,IF(AND($P$3=FALSE,OR(F3468="Commercial NAICS Cogen",F3468="Commercial NAICS Non-Cogen",F3468="Industrial NAICS Cogen", F3468="industrial NAICS non-Cogen")),FALSE, TRUE))</f>
        <v/>
      </c>
    </row>
    <row r="3469">
      <c r="A3469" s="129" t="n">
        <v>55486</v>
      </c>
      <c r="B3469" s="130" t="inlineStr">
        <is>
          <t>Washington Parish Energy Center</t>
        </is>
      </c>
      <c r="C3469" s="130" t="inlineStr">
        <is>
          <t>Entergy Louisiana LLC</t>
        </is>
      </c>
      <c r="D3469" s="129" t="n">
        <v>11241</v>
      </c>
      <c r="E3469" s="130" t="inlineStr">
        <is>
          <t>LA</t>
        </is>
      </c>
      <c r="F3469" s="130" t="inlineStr">
        <is>
          <t>NAICS-22 Non-Cogen</t>
        </is>
      </c>
      <c r="G3469" s="130" t="inlineStr">
        <is>
          <t>GT</t>
        </is>
      </c>
      <c r="H3469" s="130" t="inlineStr">
        <is>
          <t>NG</t>
        </is>
      </c>
      <c r="I3469" s="130" t="inlineStr">
        <is>
          <t>NG</t>
        </is>
      </c>
      <c r="J3469" s="131" t="n">
        <v>7986</v>
      </c>
      <c r="K3469" s="129" t="n">
        <v>2020</v>
      </c>
      <c r="L3469" s="120">
        <f>IF(VLOOKUP(H3469,'Cross-Page Data'!$D$4:$F$48,3,FALSE)="natural gas",VLOOKUP(G3469,'Cross-Page Data'!$I$4:$J$19,2,FALSE),IF(VLOOKUP(H3469,'Cross-Page Data'!$D$4:$F$48,3,FALSE)="solar",IF(G3469="PV","solar PV","solar thermal"),IF(VLOOKUP(H3469,'Cross-Page Data'!$D$4:$F$48,3,FALSE)="wind",VLOOKUP(G3469,'Cross-Page Data'!$I$4:$J$19,2,FALSE),IF(VLOOKUP(H3469,'Cross-Page Data'!$D$4:$F$48,3,FALSE)="hydro",VLOOKUP(G3469,'Cross-Page Data'!$I$4:$J$19,2,FALSE),VLOOKUP(H3469,'Cross-Page Data'!$D$4:$F$48,3,FALSE)))))</f>
        <v/>
      </c>
      <c r="M3469" s="120">
        <f>IF(AND($P$2=FALSE,OR(F3469="Commercial NAICS Cogen",F3469="Industrial NAICS Cogen",F3469="NAICS-22 Cogen")),FALSE,IF(AND($P$3=FALSE,OR(F3469="Commercial NAICS Cogen",F3469="Commercial NAICS Non-Cogen",F3469="Industrial NAICS Cogen", F3469="industrial NAICS non-Cogen")),FALSE, TRUE))</f>
        <v/>
      </c>
    </row>
    <row r="3470">
      <c r="A3470" s="129" t="n">
        <v>55501</v>
      </c>
      <c r="B3470" s="130" t="inlineStr">
        <is>
          <t>Kiamichi Energy Facility</t>
        </is>
      </c>
      <c r="C3470" s="130" t="inlineStr">
        <is>
          <t>Kiowa Power Partners LLC</t>
        </is>
      </c>
      <c r="D3470" s="129" t="n">
        <v>10362</v>
      </c>
      <c r="E3470" s="130" t="inlineStr">
        <is>
          <t>OK</t>
        </is>
      </c>
      <c r="F3470" s="130" t="inlineStr">
        <is>
          <t>NAICS-22 Non-Cogen</t>
        </is>
      </c>
      <c r="G3470" s="130" t="inlineStr">
        <is>
          <t>CA</t>
        </is>
      </c>
      <c r="H3470" s="130" t="inlineStr">
        <is>
          <t>NG</t>
        </is>
      </c>
      <c r="I3470" s="130" t="inlineStr">
        <is>
          <t>NG</t>
        </is>
      </c>
      <c r="J3470" s="131" t="n">
        <v>2122434</v>
      </c>
      <c r="K3470" s="129" t="n">
        <v>2020</v>
      </c>
      <c r="L3470" s="120">
        <f>IF(VLOOKUP(H3470,'Cross-Page Data'!$D$4:$F$48,3,FALSE)="natural gas",VLOOKUP(G3470,'Cross-Page Data'!$I$4:$J$19,2,FALSE),IF(VLOOKUP(H3470,'Cross-Page Data'!$D$4:$F$48,3,FALSE)="solar",IF(G3470="PV","solar PV","solar thermal"),IF(VLOOKUP(H3470,'Cross-Page Data'!$D$4:$F$48,3,FALSE)="wind",VLOOKUP(G3470,'Cross-Page Data'!$I$4:$J$19,2,FALSE),IF(VLOOKUP(H3470,'Cross-Page Data'!$D$4:$F$48,3,FALSE)="hydro",VLOOKUP(G3470,'Cross-Page Data'!$I$4:$J$19,2,FALSE),VLOOKUP(H3470,'Cross-Page Data'!$D$4:$F$48,3,FALSE)))))</f>
        <v/>
      </c>
      <c r="M3470" s="120">
        <f>IF(AND($P$2=FALSE,OR(F3470="Commercial NAICS Cogen",F3470="Industrial NAICS Cogen",F3470="NAICS-22 Cogen")),FALSE,IF(AND($P$3=FALSE,OR(F3470="Commercial NAICS Cogen",F3470="Commercial NAICS Non-Cogen",F3470="Industrial NAICS Cogen", F3470="industrial NAICS non-Cogen")),FALSE, TRUE))</f>
        <v/>
      </c>
    </row>
    <row r="3471">
      <c r="A3471" s="129" t="n">
        <v>55501</v>
      </c>
      <c r="B3471" s="130" t="inlineStr">
        <is>
          <t>Kiamichi Energy Facility</t>
        </is>
      </c>
      <c r="C3471" s="130" t="inlineStr">
        <is>
          <t>Kiowa Power Partners LLC</t>
        </is>
      </c>
      <c r="D3471" s="129" t="n">
        <v>10362</v>
      </c>
      <c r="E3471" s="130" t="inlineStr">
        <is>
          <t>OK</t>
        </is>
      </c>
      <c r="F3471" s="130" t="inlineStr">
        <is>
          <t>NAICS-22 Non-Cogen</t>
        </is>
      </c>
      <c r="G3471" s="130" t="inlineStr">
        <is>
          <t>CT</t>
        </is>
      </c>
      <c r="H3471" s="130" t="inlineStr">
        <is>
          <t>NG</t>
        </is>
      </c>
      <c r="I3471" s="130" t="inlineStr">
        <is>
          <t>NG</t>
        </is>
      </c>
      <c r="J3471" s="131" t="n">
        <v>3005824</v>
      </c>
      <c r="K3471" s="129" t="n">
        <v>2020</v>
      </c>
      <c r="L3471" s="120">
        <f>IF(VLOOKUP(H3471,'Cross-Page Data'!$D$4:$F$48,3,FALSE)="natural gas",VLOOKUP(G3471,'Cross-Page Data'!$I$4:$J$19,2,FALSE),IF(VLOOKUP(H3471,'Cross-Page Data'!$D$4:$F$48,3,FALSE)="solar",IF(G3471="PV","solar PV","solar thermal"),IF(VLOOKUP(H3471,'Cross-Page Data'!$D$4:$F$48,3,FALSE)="wind",VLOOKUP(G3471,'Cross-Page Data'!$I$4:$J$19,2,FALSE),IF(VLOOKUP(H3471,'Cross-Page Data'!$D$4:$F$48,3,FALSE)="hydro",VLOOKUP(G3471,'Cross-Page Data'!$I$4:$J$19,2,FALSE),VLOOKUP(H3471,'Cross-Page Data'!$D$4:$F$48,3,FALSE)))))</f>
        <v/>
      </c>
      <c r="M3471" s="120">
        <f>IF(AND($P$2=FALSE,OR(F3471="Commercial NAICS Cogen",F3471="Industrial NAICS Cogen",F3471="NAICS-22 Cogen")),FALSE,IF(AND($P$3=FALSE,OR(F3471="Commercial NAICS Cogen",F3471="Commercial NAICS Non-Cogen",F3471="Industrial NAICS Cogen", F3471="industrial NAICS non-Cogen")),FALSE, TRUE))</f>
        <v/>
      </c>
    </row>
    <row r="3472">
      <c r="A3472" s="129" t="n">
        <v>55502</v>
      </c>
      <c r="B3472" s="130" t="inlineStr">
        <is>
          <t>Lawrenceburg Power, LLC</t>
        </is>
      </c>
      <c r="C3472" s="130" t="inlineStr">
        <is>
          <t>Lawrenceburg Power, LLC</t>
        </is>
      </c>
      <c r="D3472" s="129" t="n">
        <v>61137</v>
      </c>
      <c r="E3472" s="130" t="inlineStr">
        <is>
          <t>IN</t>
        </is>
      </c>
      <c r="F3472" s="130" t="inlineStr">
        <is>
          <t>NAICS-22 Non-Cogen</t>
        </is>
      </c>
      <c r="G3472" s="130" t="inlineStr">
        <is>
          <t>CA</t>
        </is>
      </c>
      <c r="H3472" s="130" t="inlineStr">
        <is>
          <t>NG</t>
        </is>
      </c>
      <c r="I3472" s="130" t="inlineStr">
        <is>
          <t>NG</t>
        </is>
      </c>
      <c r="J3472" s="131" t="n">
        <v>3200836</v>
      </c>
      <c r="K3472" s="129" t="n">
        <v>2020</v>
      </c>
      <c r="L3472" s="120">
        <f>IF(VLOOKUP(H3472,'Cross-Page Data'!$D$4:$F$48,3,FALSE)="natural gas",VLOOKUP(G3472,'Cross-Page Data'!$I$4:$J$19,2,FALSE),IF(VLOOKUP(H3472,'Cross-Page Data'!$D$4:$F$48,3,FALSE)="solar",IF(G3472="PV","solar PV","solar thermal"),IF(VLOOKUP(H3472,'Cross-Page Data'!$D$4:$F$48,3,FALSE)="wind",VLOOKUP(G3472,'Cross-Page Data'!$I$4:$J$19,2,FALSE),IF(VLOOKUP(H3472,'Cross-Page Data'!$D$4:$F$48,3,FALSE)="hydro",VLOOKUP(G3472,'Cross-Page Data'!$I$4:$J$19,2,FALSE),VLOOKUP(H3472,'Cross-Page Data'!$D$4:$F$48,3,FALSE)))))</f>
        <v/>
      </c>
      <c r="M3472" s="120">
        <f>IF(AND($P$2=FALSE,OR(F3472="Commercial NAICS Cogen",F3472="Industrial NAICS Cogen",F3472="NAICS-22 Cogen")),FALSE,IF(AND($P$3=FALSE,OR(F3472="Commercial NAICS Cogen",F3472="Commercial NAICS Non-Cogen",F3472="Industrial NAICS Cogen", F3472="industrial NAICS non-Cogen")),FALSE, TRUE))</f>
        <v/>
      </c>
    </row>
    <row r="3473">
      <c r="A3473" s="129" t="n">
        <v>55502</v>
      </c>
      <c r="B3473" s="130" t="inlineStr">
        <is>
          <t>Lawrenceburg Power, LLC</t>
        </is>
      </c>
      <c r="C3473" s="130" t="inlineStr">
        <is>
          <t>Lawrenceburg Power, LLC</t>
        </is>
      </c>
      <c r="D3473" s="129" t="n">
        <v>61137</v>
      </c>
      <c r="E3473" s="130" t="inlineStr">
        <is>
          <t>IN</t>
        </is>
      </c>
      <c r="F3473" s="130" t="inlineStr">
        <is>
          <t>NAICS-22 Non-Cogen</t>
        </is>
      </c>
      <c r="G3473" s="130" t="inlineStr">
        <is>
          <t>CT</t>
        </is>
      </c>
      <c r="H3473" s="130" t="inlineStr">
        <is>
          <t>NG</t>
        </is>
      </c>
      <c r="I3473" s="130" t="inlineStr">
        <is>
          <t>NG</t>
        </is>
      </c>
      <c r="J3473" s="131" t="n">
        <v>5351504</v>
      </c>
      <c r="K3473" s="129" t="n">
        <v>2020</v>
      </c>
      <c r="L3473" s="120">
        <f>IF(VLOOKUP(H3473,'Cross-Page Data'!$D$4:$F$48,3,FALSE)="natural gas",VLOOKUP(G3473,'Cross-Page Data'!$I$4:$J$19,2,FALSE),IF(VLOOKUP(H3473,'Cross-Page Data'!$D$4:$F$48,3,FALSE)="solar",IF(G3473="PV","solar PV","solar thermal"),IF(VLOOKUP(H3473,'Cross-Page Data'!$D$4:$F$48,3,FALSE)="wind",VLOOKUP(G3473,'Cross-Page Data'!$I$4:$J$19,2,FALSE),IF(VLOOKUP(H3473,'Cross-Page Data'!$D$4:$F$48,3,FALSE)="hydro",VLOOKUP(G3473,'Cross-Page Data'!$I$4:$J$19,2,FALSE),VLOOKUP(H3473,'Cross-Page Data'!$D$4:$F$48,3,FALSE)))))</f>
        <v/>
      </c>
      <c r="M3473" s="120">
        <f>IF(AND($P$2=FALSE,OR(F3473="Commercial NAICS Cogen",F3473="Industrial NAICS Cogen",F3473="NAICS-22 Cogen")),FALSE,IF(AND($P$3=FALSE,OR(F3473="Commercial NAICS Cogen",F3473="Commercial NAICS Non-Cogen",F3473="Industrial NAICS Cogen", F3473="industrial NAICS non-Cogen")),FALSE, TRUE))</f>
        <v/>
      </c>
    </row>
    <row r="3474">
      <c r="A3474" s="129" t="n">
        <v>55503</v>
      </c>
      <c r="B3474" s="130" t="inlineStr">
        <is>
          <t>Waterford Power, LLC</t>
        </is>
      </c>
      <c r="C3474" s="130" t="inlineStr">
        <is>
          <t>Waterford Power, LLC</t>
        </is>
      </c>
      <c r="D3474" s="129" t="n">
        <v>61136</v>
      </c>
      <c r="E3474" s="130" t="inlineStr">
        <is>
          <t>OH</t>
        </is>
      </c>
      <c r="F3474" s="130" t="inlineStr">
        <is>
          <t>NAICS-22 Non-Cogen</t>
        </is>
      </c>
      <c r="G3474" s="130" t="inlineStr">
        <is>
          <t>CA</t>
        </is>
      </c>
      <c r="H3474" s="130" t="inlineStr">
        <is>
          <t>NG</t>
        </is>
      </c>
      <c r="I3474" s="130" t="inlineStr">
        <is>
          <t>NG</t>
        </is>
      </c>
      <c r="J3474" s="131" t="n">
        <v>2439885</v>
      </c>
      <c r="K3474" s="129" t="n">
        <v>2020</v>
      </c>
      <c r="L3474" s="120">
        <f>IF(VLOOKUP(H3474,'Cross-Page Data'!$D$4:$F$48,3,FALSE)="natural gas",VLOOKUP(G3474,'Cross-Page Data'!$I$4:$J$19,2,FALSE),IF(VLOOKUP(H3474,'Cross-Page Data'!$D$4:$F$48,3,FALSE)="solar",IF(G3474="PV","solar PV","solar thermal"),IF(VLOOKUP(H3474,'Cross-Page Data'!$D$4:$F$48,3,FALSE)="wind",VLOOKUP(G3474,'Cross-Page Data'!$I$4:$J$19,2,FALSE),IF(VLOOKUP(H3474,'Cross-Page Data'!$D$4:$F$48,3,FALSE)="hydro",VLOOKUP(G3474,'Cross-Page Data'!$I$4:$J$19,2,FALSE),VLOOKUP(H3474,'Cross-Page Data'!$D$4:$F$48,3,FALSE)))))</f>
        <v/>
      </c>
      <c r="M3474" s="120">
        <f>IF(AND($P$2=FALSE,OR(F3474="Commercial NAICS Cogen",F3474="Industrial NAICS Cogen",F3474="NAICS-22 Cogen")),FALSE,IF(AND($P$3=FALSE,OR(F3474="Commercial NAICS Cogen",F3474="Commercial NAICS Non-Cogen",F3474="Industrial NAICS Cogen", F3474="industrial NAICS non-Cogen")),FALSE, TRUE))</f>
        <v/>
      </c>
    </row>
    <row r="3475">
      <c r="A3475" s="129" t="n">
        <v>55503</v>
      </c>
      <c r="B3475" s="130" t="inlineStr">
        <is>
          <t>Waterford Power, LLC</t>
        </is>
      </c>
      <c r="C3475" s="130" t="inlineStr">
        <is>
          <t>Waterford Power, LLC</t>
        </is>
      </c>
      <c r="D3475" s="129" t="n">
        <v>61136</v>
      </c>
      <c r="E3475" s="130" t="inlineStr">
        <is>
          <t>OH</t>
        </is>
      </c>
      <c r="F3475" s="130" t="inlineStr">
        <is>
          <t>NAICS-22 Non-Cogen</t>
        </is>
      </c>
      <c r="G3475" s="130" t="inlineStr">
        <is>
          <t>CT</t>
        </is>
      </c>
      <c r="H3475" s="130" t="inlineStr">
        <is>
          <t>NG</t>
        </is>
      </c>
      <c r="I3475" s="130" t="inlineStr">
        <is>
          <t>NG</t>
        </is>
      </c>
      <c r="J3475" s="131" t="n">
        <v>4193331</v>
      </c>
      <c r="K3475" s="129" t="n">
        <v>2020</v>
      </c>
      <c r="L3475" s="120">
        <f>IF(VLOOKUP(H3475,'Cross-Page Data'!$D$4:$F$48,3,FALSE)="natural gas",VLOOKUP(G3475,'Cross-Page Data'!$I$4:$J$19,2,FALSE),IF(VLOOKUP(H3475,'Cross-Page Data'!$D$4:$F$48,3,FALSE)="solar",IF(G3475="PV","solar PV","solar thermal"),IF(VLOOKUP(H3475,'Cross-Page Data'!$D$4:$F$48,3,FALSE)="wind",VLOOKUP(G3475,'Cross-Page Data'!$I$4:$J$19,2,FALSE),IF(VLOOKUP(H3475,'Cross-Page Data'!$D$4:$F$48,3,FALSE)="hydro",VLOOKUP(G3475,'Cross-Page Data'!$I$4:$J$19,2,FALSE),VLOOKUP(H3475,'Cross-Page Data'!$D$4:$F$48,3,FALSE)))))</f>
        <v/>
      </c>
      <c r="M3475" s="120">
        <f>IF(AND($P$2=FALSE,OR(F3475="Commercial NAICS Cogen",F3475="Industrial NAICS Cogen",F3475="NAICS-22 Cogen")),FALSE,IF(AND($P$3=FALSE,OR(F3475="Commercial NAICS Cogen",F3475="Commercial NAICS Non-Cogen",F3475="Industrial NAICS Cogen", F3475="industrial NAICS non-Cogen")),FALSE, TRUE))</f>
        <v/>
      </c>
    </row>
    <row r="3476">
      <c r="A3476" s="129" t="n">
        <v>55514</v>
      </c>
      <c r="B3476" s="130" t="inlineStr">
        <is>
          <t>Apex Generating Station</t>
        </is>
      </c>
      <c r="C3476" s="130" t="inlineStr">
        <is>
          <t>Los Angeles Department of Water &amp; Power</t>
        </is>
      </c>
      <c r="D3476" s="129" t="n">
        <v>11208</v>
      </c>
      <c r="E3476" s="130" t="inlineStr">
        <is>
          <t>NV</t>
        </is>
      </c>
      <c r="F3476" s="130" t="inlineStr">
        <is>
          <t>Electric Utility</t>
        </is>
      </c>
      <c r="G3476" s="130" t="inlineStr">
        <is>
          <t>CA</t>
        </is>
      </c>
      <c r="H3476" s="130" t="inlineStr">
        <is>
          <t>NG</t>
        </is>
      </c>
      <c r="I3476" s="130" t="inlineStr">
        <is>
          <t>NG</t>
        </is>
      </c>
      <c r="J3476" s="131" t="n">
        <v>917055</v>
      </c>
      <c r="K3476" s="129" t="n">
        <v>2020</v>
      </c>
      <c r="L3476" s="120">
        <f>IF(VLOOKUP(H3476,'Cross-Page Data'!$D$4:$F$48,3,FALSE)="natural gas",VLOOKUP(G3476,'Cross-Page Data'!$I$4:$J$19,2,FALSE),IF(VLOOKUP(H3476,'Cross-Page Data'!$D$4:$F$48,3,FALSE)="solar",IF(G3476="PV","solar PV","solar thermal"),IF(VLOOKUP(H3476,'Cross-Page Data'!$D$4:$F$48,3,FALSE)="wind",VLOOKUP(G3476,'Cross-Page Data'!$I$4:$J$19,2,FALSE),IF(VLOOKUP(H3476,'Cross-Page Data'!$D$4:$F$48,3,FALSE)="hydro",VLOOKUP(G3476,'Cross-Page Data'!$I$4:$J$19,2,FALSE),VLOOKUP(H3476,'Cross-Page Data'!$D$4:$F$48,3,FALSE)))))</f>
        <v/>
      </c>
      <c r="M3476" s="120">
        <f>IF(AND($P$2=FALSE,OR(F3476="Commercial NAICS Cogen",F3476="Industrial NAICS Cogen",F3476="NAICS-22 Cogen")),FALSE,IF(AND($P$3=FALSE,OR(F3476="Commercial NAICS Cogen",F3476="Commercial NAICS Non-Cogen",F3476="Industrial NAICS Cogen", F3476="industrial NAICS non-Cogen")),FALSE, TRUE))</f>
        <v/>
      </c>
    </row>
    <row r="3477">
      <c r="A3477" s="129" t="n">
        <v>55514</v>
      </c>
      <c r="B3477" s="130" t="inlineStr">
        <is>
          <t>Apex Generating Station</t>
        </is>
      </c>
      <c r="C3477" s="130" t="inlineStr">
        <is>
          <t>Los Angeles Department of Water &amp; Power</t>
        </is>
      </c>
      <c r="D3477" s="129" t="n">
        <v>11208</v>
      </c>
      <c r="E3477" s="130" t="inlineStr">
        <is>
          <t>NV</t>
        </is>
      </c>
      <c r="F3477" s="130" t="inlineStr">
        <is>
          <t>Electric Utility</t>
        </is>
      </c>
      <c r="G3477" s="130" t="inlineStr">
        <is>
          <t>CT</t>
        </is>
      </c>
      <c r="H3477" s="130" t="inlineStr">
        <is>
          <t>NG</t>
        </is>
      </c>
      <c r="I3477" s="130" t="inlineStr">
        <is>
          <t>NG</t>
        </is>
      </c>
      <c r="J3477" s="131" t="n">
        <v>1905636</v>
      </c>
      <c r="K3477" s="129" t="n">
        <v>2020</v>
      </c>
      <c r="L3477" s="120">
        <f>IF(VLOOKUP(H3477,'Cross-Page Data'!$D$4:$F$48,3,FALSE)="natural gas",VLOOKUP(G3477,'Cross-Page Data'!$I$4:$J$19,2,FALSE),IF(VLOOKUP(H3477,'Cross-Page Data'!$D$4:$F$48,3,FALSE)="solar",IF(G3477="PV","solar PV","solar thermal"),IF(VLOOKUP(H3477,'Cross-Page Data'!$D$4:$F$48,3,FALSE)="wind",VLOOKUP(G3477,'Cross-Page Data'!$I$4:$J$19,2,FALSE),IF(VLOOKUP(H3477,'Cross-Page Data'!$D$4:$F$48,3,FALSE)="hydro",VLOOKUP(G3477,'Cross-Page Data'!$I$4:$J$19,2,FALSE),VLOOKUP(H3477,'Cross-Page Data'!$D$4:$F$48,3,FALSE)))))</f>
        <v/>
      </c>
      <c r="M3477" s="120">
        <f>IF(AND($P$2=FALSE,OR(F3477="Commercial NAICS Cogen",F3477="Industrial NAICS Cogen",F3477="NAICS-22 Cogen")),FALSE,IF(AND($P$3=FALSE,OR(F3477="Commercial NAICS Cogen",F3477="Commercial NAICS Non-Cogen",F3477="Industrial NAICS Cogen", F3477="industrial NAICS non-Cogen")),FALSE, TRUE))</f>
        <v/>
      </c>
    </row>
    <row r="3478">
      <c r="A3478" s="129" t="n">
        <v>55516</v>
      </c>
      <c r="B3478" s="130" t="inlineStr">
        <is>
          <t>Fayette Energy Facility</t>
        </is>
      </c>
      <c r="C3478" s="130" t="inlineStr">
        <is>
          <t>Dynegy Fayette Energy Facility</t>
        </is>
      </c>
      <c r="D3478" s="129" t="n">
        <v>59923</v>
      </c>
      <c r="E3478" s="130" t="inlineStr">
        <is>
          <t>PA</t>
        </is>
      </c>
      <c r="F3478" s="130" t="inlineStr">
        <is>
          <t>NAICS-22 Non-Cogen</t>
        </is>
      </c>
      <c r="G3478" s="130" t="inlineStr">
        <is>
          <t>CA</t>
        </is>
      </c>
      <c r="H3478" s="130" t="inlineStr">
        <is>
          <t>NG</t>
        </is>
      </c>
      <c r="I3478" s="130" t="inlineStr">
        <is>
          <t>NG</t>
        </is>
      </c>
      <c r="J3478" s="131" t="n">
        <v>2137450</v>
      </c>
      <c r="K3478" s="129" t="n">
        <v>2020</v>
      </c>
      <c r="L3478" s="120">
        <f>IF(VLOOKUP(H3478,'Cross-Page Data'!$D$4:$F$48,3,FALSE)="natural gas",VLOOKUP(G3478,'Cross-Page Data'!$I$4:$J$19,2,FALSE),IF(VLOOKUP(H3478,'Cross-Page Data'!$D$4:$F$48,3,FALSE)="solar",IF(G3478="PV","solar PV","solar thermal"),IF(VLOOKUP(H3478,'Cross-Page Data'!$D$4:$F$48,3,FALSE)="wind",VLOOKUP(G3478,'Cross-Page Data'!$I$4:$J$19,2,FALSE),IF(VLOOKUP(H3478,'Cross-Page Data'!$D$4:$F$48,3,FALSE)="hydro",VLOOKUP(G3478,'Cross-Page Data'!$I$4:$J$19,2,FALSE),VLOOKUP(H3478,'Cross-Page Data'!$D$4:$F$48,3,FALSE)))))</f>
        <v/>
      </c>
      <c r="M3478" s="120">
        <f>IF(AND($P$2=FALSE,OR(F3478="Commercial NAICS Cogen",F3478="Industrial NAICS Cogen",F3478="NAICS-22 Cogen")),FALSE,IF(AND($P$3=FALSE,OR(F3478="Commercial NAICS Cogen",F3478="Commercial NAICS Non-Cogen",F3478="Industrial NAICS Cogen", F3478="industrial NAICS non-Cogen")),FALSE, TRUE))</f>
        <v/>
      </c>
    </row>
    <row r="3479">
      <c r="A3479" s="129" t="n">
        <v>55516</v>
      </c>
      <c r="B3479" s="130" t="inlineStr">
        <is>
          <t>Fayette Energy Facility</t>
        </is>
      </c>
      <c r="C3479" s="130" t="inlineStr">
        <is>
          <t>Dynegy Fayette Energy Facility</t>
        </is>
      </c>
      <c r="D3479" s="129" t="n">
        <v>59923</v>
      </c>
      <c r="E3479" s="130" t="inlineStr">
        <is>
          <t>PA</t>
        </is>
      </c>
      <c r="F3479" s="130" t="inlineStr">
        <is>
          <t>NAICS-22 Non-Cogen</t>
        </is>
      </c>
      <c r="G3479" s="130" t="inlineStr">
        <is>
          <t>CT</t>
        </is>
      </c>
      <c r="H3479" s="130" t="inlineStr">
        <is>
          <t>NG</t>
        </is>
      </c>
      <c r="I3479" s="130" t="inlineStr">
        <is>
          <t>NG</t>
        </is>
      </c>
      <c r="J3479" s="131" t="n">
        <v>2837446</v>
      </c>
      <c r="K3479" s="129" t="n">
        <v>2020</v>
      </c>
      <c r="L3479" s="120">
        <f>IF(VLOOKUP(H3479,'Cross-Page Data'!$D$4:$F$48,3,FALSE)="natural gas",VLOOKUP(G3479,'Cross-Page Data'!$I$4:$J$19,2,FALSE),IF(VLOOKUP(H3479,'Cross-Page Data'!$D$4:$F$48,3,FALSE)="solar",IF(G3479="PV","solar PV","solar thermal"),IF(VLOOKUP(H3479,'Cross-Page Data'!$D$4:$F$48,3,FALSE)="wind",VLOOKUP(G3479,'Cross-Page Data'!$I$4:$J$19,2,FALSE),IF(VLOOKUP(H3479,'Cross-Page Data'!$D$4:$F$48,3,FALSE)="hydro",VLOOKUP(G3479,'Cross-Page Data'!$I$4:$J$19,2,FALSE),VLOOKUP(H3479,'Cross-Page Data'!$D$4:$F$48,3,FALSE)))))</f>
        <v/>
      </c>
      <c r="M3479" s="120">
        <f>IF(AND($P$2=FALSE,OR(F3479="Commercial NAICS Cogen",F3479="Industrial NAICS Cogen",F3479="NAICS-22 Cogen")),FALSE,IF(AND($P$3=FALSE,OR(F3479="Commercial NAICS Cogen",F3479="Commercial NAICS Non-Cogen",F3479="Industrial NAICS Cogen", F3479="industrial NAICS non-Cogen")),FALSE, TRUE))</f>
        <v/>
      </c>
    </row>
    <row r="3480">
      <c r="A3480" s="129" t="n">
        <v>55518</v>
      </c>
      <c r="B3480" s="130" t="inlineStr">
        <is>
          <t>High Desert Power Plant</t>
        </is>
      </c>
      <c r="C3480" s="130" t="inlineStr">
        <is>
          <t>MRP Generation Holdings, LLC</t>
        </is>
      </c>
      <c r="D3480" s="129" t="n">
        <v>60431</v>
      </c>
      <c r="E3480" s="130" t="inlineStr">
        <is>
          <t>CA</t>
        </is>
      </c>
      <c r="F3480" s="130" t="inlineStr">
        <is>
          <t>NAICS-22 Non-Cogen</t>
        </is>
      </c>
      <c r="G3480" s="130" t="inlineStr">
        <is>
          <t>CA</t>
        </is>
      </c>
      <c r="H3480" s="130" t="inlineStr">
        <is>
          <t>NG</t>
        </is>
      </c>
      <c r="I3480" s="130" t="inlineStr">
        <is>
          <t>NG</t>
        </is>
      </c>
      <c r="J3480" s="131" t="n">
        <v>1130054</v>
      </c>
      <c r="K3480" s="129" t="n">
        <v>2020</v>
      </c>
      <c r="L3480" s="120">
        <f>IF(VLOOKUP(H3480,'Cross-Page Data'!$D$4:$F$48,3,FALSE)="natural gas",VLOOKUP(G3480,'Cross-Page Data'!$I$4:$J$19,2,FALSE),IF(VLOOKUP(H3480,'Cross-Page Data'!$D$4:$F$48,3,FALSE)="solar",IF(G3480="PV","solar PV","solar thermal"),IF(VLOOKUP(H3480,'Cross-Page Data'!$D$4:$F$48,3,FALSE)="wind",VLOOKUP(G3480,'Cross-Page Data'!$I$4:$J$19,2,FALSE),IF(VLOOKUP(H3480,'Cross-Page Data'!$D$4:$F$48,3,FALSE)="hydro",VLOOKUP(G3480,'Cross-Page Data'!$I$4:$J$19,2,FALSE),VLOOKUP(H3480,'Cross-Page Data'!$D$4:$F$48,3,FALSE)))))</f>
        <v/>
      </c>
      <c r="M3480" s="120">
        <f>IF(AND($P$2=FALSE,OR(F3480="Commercial NAICS Cogen",F3480="Industrial NAICS Cogen",F3480="NAICS-22 Cogen")),FALSE,IF(AND($P$3=FALSE,OR(F3480="Commercial NAICS Cogen",F3480="Commercial NAICS Non-Cogen",F3480="Industrial NAICS Cogen", F3480="industrial NAICS non-Cogen")),FALSE, TRUE))</f>
        <v/>
      </c>
    </row>
    <row r="3481">
      <c r="A3481" s="129" t="n">
        <v>55518</v>
      </c>
      <c r="B3481" s="130" t="inlineStr">
        <is>
          <t>High Desert Power Plant</t>
        </is>
      </c>
      <c r="C3481" s="130" t="inlineStr">
        <is>
          <t>MRP Generation Holdings, LLC</t>
        </is>
      </c>
      <c r="D3481" s="129" t="n">
        <v>60431</v>
      </c>
      <c r="E3481" s="130" t="inlineStr">
        <is>
          <t>CA</t>
        </is>
      </c>
      <c r="F3481" s="130" t="inlineStr">
        <is>
          <t>NAICS-22 Non-Cogen</t>
        </is>
      </c>
      <c r="G3481" s="130" t="inlineStr">
        <is>
          <t>CT</t>
        </is>
      </c>
      <c r="H3481" s="130" t="inlineStr">
        <is>
          <t>NG</t>
        </is>
      </c>
      <c r="I3481" s="130" t="inlineStr">
        <is>
          <t>NG</t>
        </is>
      </c>
      <c r="J3481" s="131" t="n">
        <v>1926496</v>
      </c>
      <c r="K3481" s="129" t="n">
        <v>2020</v>
      </c>
      <c r="L3481" s="120">
        <f>IF(VLOOKUP(H3481,'Cross-Page Data'!$D$4:$F$48,3,FALSE)="natural gas",VLOOKUP(G3481,'Cross-Page Data'!$I$4:$J$19,2,FALSE),IF(VLOOKUP(H3481,'Cross-Page Data'!$D$4:$F$48,3,FALSE)="solar",IF(G3481="PV","solar PV","solar thermal"),IF(VLOOKUP(H3481,'Cross-Page Data'!$D$4:$F$48,3,FALSE)="wind",VLOOKUP(G3481,'Cross-Page Data'!$I$4:$J$19,2,FALSE),IF(VLOOKUP(H3481,'Cross-Page Data'!$D$4:$F$48,3,FALSE)="hydro",VLOOKUP(G3481,'Cross-Page Data'!$I$4:$J$19,2,FALSE),VLOOKUP(H3481,'Cross-Page Data'!$D$4:$F$48,3,FALSE)))))</f>
        <v/>
      </c>
      <c r="M3481" s="120">
        <f>IF(AND($P$2=FALSE,OR(F3481="Commercial NAICS Cogen",F3481="Industrial NAICS Cogen",F3481="NAICS-22 Cogen")),FALSE,IF(AND($P$3=FALSE,OR(F3481="Commercial NAICS Cogen",F3481="Commercial NAICS Non-Cogen",F3481="Industrial NAICS Cogen", F3481="industrial NAICS non-Cogen")),FALSE, TRUE))</f>
        <v/>
      </c>
    </row>
    <row r="3482">
      <c r="A3482" s="129" t="n">
        <v>55522</v>
      </c>
      <c r="B3482" s="130" t="inlineStr">
        <is>
          <t>Sundance</t>
        </is>
      </c>
      <c r="C3482" s="130" t="inlineStr">
        <is>
          <t>Arizona Public Service Co</t>
        </is>
      </c>
      <c r="D3482" s="129" t="n">
        <v>803</v>
      </c>
      <c r="E3482" s="130" t="inlineStr">
        <is>
          <t>AZ</t>
        </is>
      </c>
      <c r="F3482" s="130" t="inlineStr">
        <is>
          <t>Electric Utility</t>
        </is>
      </c>
      <c r="G3482" s="130" t="inlineStr">
        <is>
          <t>GT</t>
        </is>
      </c>
      <c r="H3482" s="130" t="inlineStr">
        <is>
          <t>NG</t>
        </is>
      </c>
      <c r="I3482" s="130" t="inlineStr">
        <is>
          <t>NG</t>
        </is>
      </c>
      <c r="J3482" s="131" t="n">
        <v>421584</v>
      </c>
      <c r="K3482" s="129" t="n">
        <v>2020</v>
      </c>
      <c r="L3482" s="120">
        <f>IF(VLOOKUP(H3482,'Cross-Page Data'!$D$4:$F$48,3,FALSE)="natural gas",VLOOKUP(G3482,'Cross-Page Data'!$I$4:$J$19,2,FALSE),IF(VLOOKUP(H3482,'Cross-Page Data'!$D$4:$F$48,3,FALSE)="solar",IF(G3482="PV","solar PV","solar thermal"),IF(VLOOKUP(H3482,'Cross-Page Data'!$D$4:$F$48,3,FALSE)="wind",VLOOKUP(G3482,'Cross-Page Data'!$I$4:$J$19,2,FALSE),IF(VLOOKUP(H3482,'Cross-Page Data'!$D$4:$F$48,3,FALSE)="hydro",VLOOKUP(G3482,'Cross-Page Data'!$I$4:$J$19,2,FALSE),VLOOKUP(H3482,'Cross-Page Data'!$D$4:$F$48,3,FALSE)))))</f>
        <v/>
      </c>
      <c r="M3482" s="120">
        <f>IF(AND($P$2=FALSE,OR(F3482="Commercial NAICS Cogen",F3482="Industrial NAICS Cogen",F3482="NAICS-22 Cogen")),FALSE,IF(AND($P$3=FALSE,OR(F3482="Commercial NAICS Cogen",F3482="Commercial NAICS Non-Cogen",F3482="Industrial NAICS Cogen", F3482="industrial NAICS non-Cogen")),FALSE, TRUE))</f>
        <v/>
      </c>
    </row>
    <row r="3483">
      <c r="A3483" s="129" t="n">
        <v>55524</v>
      </c>
      <c r="B3483" s="130" t="inlineStr">
        <is>
          <t>York Energy Center</t>
        </is>
      </c>
      <c r="C3483" s="130" t="inlineStr">
        <is>
          <t>Calpine Mid-Merit LLC</t>
        </is>
      </c>
      <c r="D3483" s="129" t="n">
        <v>56608</v>
      </c>
      <c r="E3483" s="130" t="inlineStr">
        <is>
          <t>PA</t>
        </is>
      </c>
      <c r="F3483" s="130" t="inlineStr">
        <is>
          <t>NAICS-22 Non-Cogen</t>
        </is>
      </c>
      <c r="G3483" s="130" t="inlineStr">
        <is>
          <t>CA</t>
        </is>
      </c>
      <c r="H3483" s="130" t="inlineStr">
        <is>
          <t>DFO</t>
        </is>
      </c>
      <c r="I3483" s="130" t="inlineStr">
        <is>
          <t>DFO</t>
        </is>
      </c>
      <c r="J3483" s="131" t="n">
        <v>69.788</v>
      </c>
      <c r="K3483" s="129" t="n">
        <v>2020</v>
      </c>
      <c r="L3483" s="120">
        <f>IF(VLOOKUP(H3483,'Cross-Page Data'!$D$4:$F$48,3,FALSE)="natural gas",VLOOKUP(G3483,'Cross-Page Data'!$I$4:$J$19,2,FALSE),IF(VLOOKUP(H3483,'Cross-Page Data'!$D$4:$F$48,3,FALSE)="solar",IF(G3483="PV","solar PV","solar thermal"),IF(VLOOKUP(H3483,'Cross-Page Data'!$D$4:$F$48,3,FALSE)="wind",VLOOKUP(G3483,'Cross-Page Data'!$I$4:$J$19,2,FALSE),IF(VLOOKUP(H3483,'Cross-Page Data'!$D$4:$F$48,3,FALSE)="hydro",VLOOKUP(G3483,'Cross-Page Data'!$I$4:$J$19,2,FALSE),VLOOKUP(H3483,'Cross-Page Data'!$D$4:$F$48,3,FALSE)))))</f>
        <v/>
      </c>
      <c r="M3483" s="120">
        <f>IF(AND($P$2=FALSE,OR(F3483="Commercial NAICS Cogen",F3483="Industrial NAICS Cogen",F3483="NAICS-22 Cogen")),FALSE,IF(AND($P$3=FALSE,OR(F3483="Commercial NAICS Cogen",F3483="Commercial NAICS Non-Cogen",F3483="Industrial NAICS Cogen", F3483="industrial NAICS non-Cogen")),FALSE, TRUE))</f>
        <v/>
      </c>
    </row>
    <row r="3484">
      <c r="A3484" s="129" t="n">
        <v>55524</v>
      </c>
      <c r="B3484" s="130" t="inlineStr">
        <is>
          <t>York Energy Center</t>
        </is>
      </c>
      <c r="C3484" s="130" t="inlineStr">
        <is>
          <t>Calpine Mid-Merit LLC</t>
        </is>
      </c>
      <c r="D3484" s="129" t="n">
        <v>56608</v>
      </c>
      <c r="E3484" s="130" t="inlineStr">
        <is>
          <t>PA</t>
        </is>
      </c>
      <c r="F3484" s="130" t="inlineStr">
        <is>
          <t>NAICS-22 Non-Cogen</t>
        </is>
      </c>
      <c r="G3484" s="130" t="inlineStr">
        <is>
          <t>CA</t>
        </is>
      </c>
      <c r="H3484" s="130" t="inlineStr">
        <is>
          <t>NG</t>
        </is>
      </c>
      <c r="I3484" s="130" t="inlineStr">
        <is>
          <t>NG</t>
        </is>
      </c>
      <c r="J3484" s="131" t="n">
        <v>3245767.2</v>
      </c>
      <c r="K3484" s="129" t="n">
        <v>2020</v>
      </c>
      <c r="L3484" s="120">
        <f>IF(VLOOKUP(H3484,'Cross-Page Data'!$D$4:$F$48,3,FALSE)="natural gas",VLOOKUP(G3484,'Cross-Page Data'!$I$4:$J$19,2,FALSE),IF(VLOOKUP(H3484,'Cross-Page Data'!$D$4:$F$48,3,FALSE)="solar",IF(G3484="PV","solar PV","solar thermal"),IF(VLOOKUP(H3484,'Cross-Page Data'!$D$4:$F$48,3,FALSE)="wind",VLOOKUP(G3484,'Cross-Page Data'!$I$4:$J$19,2,FALSE),IF(VLOOKUP(H3484,'Cross-Page Data'!$D$4:$F$48,3,FALSE)="hydro",VLOOKUP(G3484,'Cross-Page Data'!$I$4:$J$19,2,FALSE),VLOOKUP(H3484,'Cross-Page Data'!$D$4:$F$48,3,FALSE)))))</f>
        <v/>
      </c>
      <c r="M3484" s="120">
        <f>IF(AND($P$2=FALSE,OR(F3484="Commercial NAICS Cogen",F3484="Industrial NAICS Cogen",F3484="NAICS-22 Cogen")),FALSE,IF(AND($P$3=FALSE,OR(F3484="Commercial NAICS Cogen",F3484="Commercial NAICS Non-Cogen",F3484="Industrial NAICS Cogen", F3484="industrial NAICS non-Cogen")),FALSE, TRUE))</f>
        <v/>
      </c>
    </row>
    <row r="3485">
      <c r="A3485" s="129" t="n">
        <v>55524</v>
      </c>
      <c r="B3485" s="130" t="inlineStr">
        <is>
          <t>York Energy Center</t>
        </is>
      </c>
      <c r="C3485" s="130" t="inlineStr">
        <is>
          <t>Calpine Mid-Merit LLC</t>
        </is>
      </c>
      <c r="D3485" s="129" t="n">
        <v>56608</v>
      </c>
      <c r="E3485" s="130" t="inlineStr">
        <is>
          <t>PA</t>
        </is>
      </c>
      <c r="F3485" s="130" t="inlineStr">
        <is>
          <t>NAICS-22 Non-Cogen</t>
        </is>
      </c>
      <c r="G3485" s="130" t="inlineStr">
        <is>
          <t>CT</t>
        </is>
      </c>
      <c r="H3485" s="130" t="inlineStr">
        <is>
          <t>DFO</t>
        </is>
      </c>
      <c r="I3485" s="130" t="inlineStr">
        <is>
          <t>DFO</t>
        </is>
      </c>
      <c r="J3485" s="131" t="n">
        <v>141.899</v>
      </c>
      <c r="K3485" s="129" t="n">
        <v>2020</v>
      </c>
      <c r="L3485" s="120">
        <f>IF(VLOOKUP(H3485,'Cross-Page Data'!$D$4:$F$48,3,FALSE)="natural gas",VLOOKUP(G3485,'Cross-Page Data'!$I$4:$J$19,2,FALSE),IF(VLOOKUP(H3485,'Cross-Page Data'!$D$4:$F$48,3,FALSE)="solar",IF(G3485="PV","solar PV","solar thermal"),IF(VLOOKUP(H3485,'Cross-Page Data'!$D$4:$F$48,3,FALSE)="wind",VLOOKUP(G3485,'Cross-Page Data'!$I$4:$J$19,2,FALSE),IF(VLOOKUP(H3485,'Cross-Page Data'!$D$4:$F$48,3,FALSE)="hydro",VLOOKUP(G3485,'Cross-Page Data'!$I$4:$J$19,2,FALSE),VLOOKUP(H3485,'Cross-Page Data'!$D$4:$F$48,3,FALSE)))))</f>
        <v/>
      </c>
      <c r="M3485" s="120">
        <f>IF(AND($P$2=FALSE,OR(F3485="Commercial NAICS Cogen",F3485="Industrial NAICS Cogen",F3485="NAICS-22 Cogen")),FALSE,IF(AND($P$3=FALSE,OR(F3485="Commercial NAICS Cogen",F3485="Commercial NAICS Non-Cogen",F3485="Industrial NAICS Cogen", F3485="industrial NAICS non-Cogen")),FALSE, TRUE))</f>
        <v/>
      </c>
    </row>
    <row r="3486">
      <c r="A3486" s="129" t="n">
        <v>55524</v>
      </c>
      <c r="B3486" s="130" t="inlineStr">
        <is>
          <t>York Energy Center</t>
        </is>
      </c>
      <c r="C3486" s="130" t="inlineStr">
        <is>
          <t>Calpine Mid-Merit LLC</t>
        </is>
      </c>
      <c r="D3486" s="129" t="n">
        <v>56608</v>
      </c>
      <c r="E3486" s="130" t="inlineStr">
        <is>
          <t>PA</t>
        </is>
      </c>
      <c r="F3486" s="130" t="inlineStr">
        <is>
          <t>NAICS-22 Non-Cogen</t>
        </is>
      </c>
      <c r="G3486" s="130" t="inlineStr">
        <is>
          <t>CT</t>
        </is>
      </c>
      <c r="H3486" s="130" t="inlineStr">
        <is>
          <t>NG</t>
        </is>
      </c>
      <c r="I3486" s="130" t="inlineStr">
        <is>
          <t>NG</t>
        </is>
      </c>
      <c r="J3486" s="131" t="n">
        <v>5319809.1</v>
      </c>
      <c r="K3486" s="129" t="n">
        <v>2020</v>
      </c>
      <c r="L3486" s="120">
        <f>IF(VLOOKUP(H3486,'Cross-Page Data'!$D$4:$F$48,3,FALSE)="natural gas",VLOOKUP(G3486,'Cross-Page Data'!$I$4:$J$19,2,FALSE),IF(VLOOKUP(H3486,'Cross-Page Data'!$D$4:$F$48,3,FALSE)="solar",IF(G3486="PV","solar PV","solar thermal"),IF(VLOOKUP(H3486,'Cross-Page Data'!$D$4:$F$48,3,FALSE)="wind",VLOOKUP(G3486,'Cross-Page Data'!$I$4:$J$19,2,FALSE),IF(VLOOKUP(H3486,'Cross-Page Data'!$D$4:$F$48,3,FALSE)="hydro",VLOOKUP(G3486,'Cross-Page Data'!$I$4:$J$19,2,FALSE),VLOOKUP(H3486,'Cross-Page Data'!$D$4:$F$48,3,FALSE)))))</f>
        <v/>
      </c>
      <c r="M3486" s="120">
        <f>IF(AND($P$2=FALSE,OR(F3486="Commercial NAICS Cogen",F3486="Industrial NAICS Cogen",F3486="NAICS-22 Cogen")),FALSE,IF(AND($P$3=FALSE,OR(F3486="Commercial NAICS Cogen",F3486="Commercial NAICS Non-Cogen",F3486="Industrial NAICS Cogen", F3486="industrial NAICS non-Cogen")),FALSE, TRUE))</f>
        <v/>
      </c>
    </row>
    <row r="3487">
      <c r="A3487" s="129" t="n">
        <v>55545</v>
      </c>
      <c r="B3487" s="130" t="inlineStr">
        <is>
          <t>Hidalgo Energy Center</t>
        </is>
      </c>
      <c r="C3487" s="130" t="inlineStr">
        <is>
          <t>Calpine Corp - Hidalgo</t>
        </is>
      </c>
      <c r="D3487" s="129" t="n">
        <v>2934</v>
      </c>
      <c r="E3487" s="130" t="inlineStr">
        <is>
          <t>TX</t>
        </is>
      </c>
      <c r="F3487" s="130" t="inlineStr">
        <is>
          <t>NAICS-22 Non-Cogen</t>
        </is>
      </c>
      <c r="G3487" s="130" t="inlineStr">
        <is>
          <t>CA</t>
        </is>
      </c>
      <c r="H3487" s="130" t="inlineStr">
        <is>
          <t>NG</t>
        </is>
      </c>
      <c r="I3487" s="130" t="inlineStr">
        <is>
          <t>NG</t>
        </is>
      </c>
      <c r="J3487" s="131" t="n">
        <v>927923</v>
      </c>
      <c r="K3487" s="129" t="n">
        <v>2020</v>
      </c>
      <c r="L3487" s="120">
        <f>IF(VLOOKUP(H3487,'Cross-Page Data'!$D$4:$F$48,3,FALSE)="natural gas",VLOOKUP(G3487,'Cross-Page Data'!$I$4:$J$19,2,FALSE),IF(VLOOKUP(H3487,'Cross-Page Data'!$D$4:$F$48,3,FALSE)="solar",IF(G3487="PV","solar PV","solar thermal"),IF(VLOOKUP(H3487,'Cross-Page Data'!$D$4:$F$48,3,FALSE)="wind",VLOOKUP(G3487,'Cross-Page Data'!$I$4:$J$19,2,FALSE),IF(VLOOKUP(H3487,'Cross-Page Data'!$D$4:$F$48,3,FALSE)="hydro",VLOOKUP(G3487,'Cross-Page Data'!$I$4:$J$19,2,FALSE),VLOOKUP(H3487,'Cross-Page Data'!$D$4:$F$48,3,FALSE)))))</f>
        <v/>
      </c>
      <c r="M3487" s="120">
        <f>IF(AND($P$2=FALSE,OR(F3487="Commercial NAICS Cogen",F3487="Industrial NAICS Cogen",F3487="NAICS-22 Cogen")),FALSE,IF(AND($P$3=FALSE,OR(F3487="Commercial NAICS Cogen",F3487="Commercial NAICS Non-Cogen",F3487="Industrial NAICS Cogen", F3487="industrial NAICS non-Cogen")),FALSE, TRUE))</f>
        <v/>
      </c>
    </row>
    <row r="3488">
      <c r="A3488" s="129" t="n">
        <v>55545</v>
      </c>
      <c r="B3488" s="130" t="inlineStr">
        <is>
          <t>Hidalgo Energy Center</t>
        </is>
      </c>
      <c r="C3488" s="130" t="inlineStr">
        <is>
          <t>Calpine Corp - Hidalgo</t>
        </is>
      </c>
      <c r="D3488" s="129" t="n">
        <v>2934</v>
      </c>
      <c r="E3488" s="130" t="inlineStr">
        <is>
          <t>TX</t>
        </is>
      </c>
      <c r="F3488" s="130" t="inlineStr">
        <is>
          <t>NAICS-22 Non-Cogen</t>
        </is>
      </c>
      <c r="G3488" s="130" t="inlineStr">
        <is>
          <t>CT</t>
        </is>
      </c>
      <c r="H3488" s="130" t="inlineStr">
        <is>
          <t>NG</t>
        </is>
      </c>
      <c r="I3488" s="130" t="inlineStr">
        <is>
          <t>NG</t>
        </is>
      </c>
      <c r="J3488" s="131" t="n">
        <v>1601428</v>
      </c>
      <c r="K3488" s="129" t="n">
        <v>2020</v>
      </c>
      <c r="L3488" s="120">
        <f>IF(VLOOKUP(H3488,'Cross-Page Data'!$D$4:$F$48,3,FALSE)="natural gas",VLOOKUP(G3488,'Cross-Page Data'!$I$4:$J$19,2,FALSE),IF(VLOOKUP(H3488,'Cross-Page Data'!$D$4:$F$48,3,FALSE)="solar",IF(G3488="PV","solar PV","solar thermal"),IF(VLOOKUP(H3488,'Cross-Page Data'!$D$4:$F$48,3,FALSE)="wind",VLOOKUP(G3488,'Cross-Page Data'!$I$4:$J$19,2,FALSE),IF(VLOOKUP(H3488,'Cross-Page Data'!$D$4:$F$48,3,FALSE)="hydro",VLOOKUP(G3488,'Cross-Page Data'!$I$4:$J$19,2,FALSE),VLOOKUP(H3488,'Cross-Page Data'!$D$4:$F$48,3,FALSE)))))</f>
        <v/>
      </c>
      <c r="M3488" s="120">
        <f>IF(AND($P$2=FALSE,OR(F3488="Commercial NAICS Cogen",F3488="Industrial NAICS Cogen",F3488="NAICS-22 Cogen")),FALSE,IF(AND($P$3=FALSE,OR(F3488="Commercial NAICS Cogen",F3488="Commercial NAICS Non-Cogen",F3488="Industrial NAICS Cogen", F3488="industrial NAICS non-Cogen")),FALSE, TRUE))</f>
        <v/>
      </c>
    </row>
    <row r="3489">
      <c r="A3489" s="129" t="n">
        <v>55557</v>
      </c>
      <c r="B3489" s="130" t="inlineStr">
        <is>
          <t>Wilmington Hydrogen Plant</t>
        </is>
      </c>
      <c r="C3489" s="130" t="inlineStr">
        <is>
          <t>Air Products &amp; Chemicals Inc</t>
        </is>
      </c>
      <c r="D3489" s="129" t="n">
        <v>991</v>
      </c>
      <c r="E3489" s="130" t="inlineStr">
        <is>
          <t>CA</t>
        </is>
      </c>
      <c r="F3489" s="130" t="inlineStr">
        <is>
          <t>Industrial NAICS Cogen</t>
        </is>
      </c>
      <c r="G3489" s="130" t="inlineStr">
        <is>
          <t>ST</t>
        </is>
      </c>
      <c r="H3489" s="130" t="inlineStr">
        <is>
          <t>NG</t>
        </is>
      </c>
      <c r="I3489" s="130" t="inlineStr">
        <is>
          <t>NG</t>
        </is>
      </c>
      <c r="J3489" s="131" t="n">
        <v>0</v>
      </c>
      <c r="K3489" s="129" t="n">
        <v>2020</v>
      </c>
      <c r="L3489" s="120">
        <f>IF(VLOOKUP(H3489,'Cross-Page Data'!$D$4:$F$48,3,FALSE)="natural gas",VLOOKUP(G3489,'Cross-Page Data'!$I$4:$J$19,2,FALSE),IF(VLOOKUP(H3489,'Cross-Page Data'!$D$4:$F$48,3,FALSE)="solar",IF(G3489="PV","solar PV","solar thermal"),IF(VLOOKUP(H3489,'Cross-Page Data'!$D$4:$F$48,3,FALSE)="wind",VLOOKUP(G3489,'Cross-Page Data'!$I$4:$J$19,2,FALSE),IF(VLOOKUP(H3489,'Cross-Page Data'!$D$4:$F$48,3,FALSE)="hydro",VLOOKUP(G3489,'Cross-Page Data'!$I$4:$J$19,2,FALSE),VLOOKUP(H3489,'Cross-Page Data'!$D$4:$F$48,3,FALSE)))))</f>
        <v/>
      </c>
      <c r="M3489" s="120">
        <f>IF(AND($P$2=FALSE,OR(F3489="Commercial NAICS Cogen",F3489="Industrial NAICS Cogen",F3489="NAICS-22 Cogen")),FALSE,IF(AND($P$3=FALSE,OR(F3489="Commercial NAICS Cogen",F3489="Commercial NAICS Non-Cogen",F3489="Industrial NAICS Cogen", F3489="industrial NAICS non-Cogen")),FALSE, TRUE))</f>
        <v/>
      </c>
    </row>
    <row r="3490">
      <c r="A3490" s="129" t="n">
        <v>55557</v>
      </c>
      <c r="B3490" s="130" t="inlineStr">
        <is>
          <t>Wilmington Hydrogen Plant</t>
        </is>
      </c>
      <c r="C3490" s="130" t="inlineStr">
        <is>
          <t>Air Products &amp; Chemicals Inc</t>
        </is>
      </c>
      <c r="D3490" s="129" t="n">
        <v>991</v>
      </c>
      <c r="E3490" s="130" t="inlineStr">
        <is>
          <t>CA</t>
        </is>
      </c>
      <c r="F3490" s="130" t="inlineStr">
        <is>
          <t>Industrial NAICS Cogen</t>
        </is>
      </c>
      <c r="G3490" s="130" t="inlineStr">
        <is>
          <t>ST</t>
        </is>
      </c>
      <c r="H3490" s="130" t="inlineStr">
        <is>
          <t>WH</t>
        </is>
      </c>
      <c r="I3490" s="130" t="inlineStr">
        <is>
          <t>OTH</t>
        </is>
      </c>
      <c r="J3490" s="131" t="n">
        <v>164972</v>
      </c>
      <c r="K3490" s="129" t="n">
        <v>2020</v>
      </c>
      <c r="L3490" s="120">
        <f>IF(VLOOKUP(H3490,'Cross-Page Data'!$D$4:$F$48,3,FALSE)="natural gas",VLOOKUP(G3490,'Cross-Page Data'!$I$4:$J$19,2,FALSE),IF(VLOOKUP(H3490,'Cross-Page Data'!$D$4:$F$48,3,FALSE)="solar",IF(G3490="PV","solar PV","solar thermal"),IF(VLOOKUP(H3490,'Cross-Page Data'!$D$4:$F$48,3,FALSE)="wind",VLOOKUP(G3490,'Cross-Page Data'!$I$4:$J$19,2,FALSE),IF(VLOOKUP(H3490,'Cross-Page Data'!$D$4:$F$48,3,FALSE)="hydro",VLOOKUP(G3490,'Cross-Page Data'!$I$4:$J$19,2,FALSE),VLOOKUP(H3490,'Cross-Page Data'!$D$4:$F$48,3,FALSE)))))</f>
        <v/>
      </c>
      <c r="M3490" s="120">
        <f>IF(AND($P$2=FALSE,OR(F3490="Commercial NAICS Cogen",F3490="Industrial NAICS Cogen",F3490="NAICS-22 Cogen")),FALSE,IF(AND($P$3=FALSE,OR(F3490="Commercial NAICS Cogen",F3490="Commercial NAICS Non-Cogen",F3490="Industrial NAICS Cogen", F3490="industrial NAICS non-Cogen")),FALSE, TRUE))</f>
        <v/>
      </c>
    </row>
    <row r="3491">
      <c r="A3491" s="129" t="n">
        <v>55581</v>
      </c>
      <c r="B3491" s="130" t="inlineStr">
        <is>
          <t>King Mountain Wind Ranch 1</t>
        </is>
      </c>
      <c r="C3491" s="130" t="inlineStr">
        <is>
          <t>FPL Energy Upton Wind LP</t>
        </is>
      </c>
      <c r="D3491" s="129" t="n">
        <v>6354</v>
      </c>
      <c r="E3491" s="130" t="inlineStr">
        <is>
          <t>TX</t>
        </is>
      </c>
      <c r="F3491" s="130" t="inlineStr">
        <is>
          <t>NAICS-22 Non-Cogen</t>
        </is>
      </c>
      <c r="G3491" s="130" t="inlineStr">
        <is>
          <t>WT</t>
        </is>
      </c>
      <c r="H3491" s="130" t="inlineStr">
        <is>
          <t>WND</t>
        </is>
      </c>
      <c r="I3491" s="130" t="inlineStr">
        <is>
          <t>WND</t>
        </is>
      </c>
      <c r="J3491" s="131" t="n">
        <v>600857</v>
      </c>
      <c r="K3491" s="129" t="n">
        <v>2020</v>
      </c>
      <c r="L3491" s="120">
        <f>IF(VLOOKUP(H3491,'Cross-Page Data'!$D$4:$F$48,3,FALSE)="natural gas",VLOOKUP(G3491,'Cross-Page Data'!$I$4:$J$19,2,FALSE),IF(VLOOKUP(H3491,'Cross-Page Data'!$D$4:$F$48,3,FALSE)="solar",IF(G3491="PV","solar PV","solar thermal"),IF(VLOOKUP(H3491,'Cross-Page Data'!$D$4:$F$48,3,FALSE)="wind",VLOOKUP(G3491,'Cross-Page Data'!$I$4:$J$19,2,FALSE),IF(VLOOKUP(H3491,'Cross-Page Data'!$D$4:$F$48,3,FALSE)="hydro",VLOOKUP(G3491,'Cross-Page Data'!$I$4:$J$19,2,FALSE),VLOOKUP(H3491,'Cross-Page Data'!$D$4:$F$48,3,FALSE)))))</f>
        <v/>
      </c>
      <c r="M3491" s="120">
        <f>IF(AND($P$2=FALSE,OR(F3491="Commercial NAICS Cogen",F3491="Industrial NAICS Cogen",F3491="NAICS-22 Cogen")),FALSE,IF(AND($P$3=FALSE,OR(F3491="Commercial NAICS Cogen",F3491="Commercial NAICS Non-Cogen",F3491="Industrial NAICS Cogen", F3491="industrial NAICS non-Cogen")),FALSE, TRUE))</f>
        <v/>
      </c>
    </row>
    <row r="3492">
      <c r="A3492" s="129" t="n">
        <v>55596</v>
      </c>
      <c r="B3492" s="130" t="inlineStr">
        <is>
          <t>GRS Arbor Hills</t>
        </is>
      </c>
      <c r="C3492" s="130" t="inlineStr">
        <is>
          <t>Gas Recovery Systems Inc</t>
        </is>
      </c>
      <c r="D3492" s="129" t="n">
        <v>25049</v>
      </c>
      <c r="E3492" s="130" t="inlineStr">
        <is>
          <t>MI</t>
        </is>
      </c>
      <c r="F3492" s="130" t="inlineStr">
        <is>
          <t>NAICS-22 Non-Cogen</t>
        </is>
      </c>
      <c r="G3492" s="130" t="inlineStr">
        <is>
          <t>CA</t>
        </is>
      </c>
      <c r="H3492" s="130" t="inlineStr">
        <is>
          <t>DFO</t>
        </is>
      </c>
      <c r="I3492" s="130" t="inlineStr">
        <is>
          <t>DFO</t>
        </is>
      </c>
      <c r="J3492" s="131" t="n">
        <v>0</v>
      </c>
      <c r="K3492" s="129" t="n">
        <v>2020</v>
      </c>
      <c r="L3492" s="120">
        <f>IF(VLOOKUP(H3492,'Cross-Page Data'!$D$4:$F$48,3,FALSE)="natural gas",VLOOKUP(G3492,'Cross-Page Data'!$I$4:$J$19,2,FALSE),IF(VLOOKUP(H3492,'Cross-Page Data'!$D$4:$F$48,3,FALSE)="solar",IF(G3492="PV","solar PV","solar thermal"),IF(VLOOKUP(H3492,'Cross-Page Data'!$D$4:$F$48,3,FALSE)="wind",VLOOKUP(G3492,'Cross-Page Data'!$I$4:$J$19,2,FALSE),IF(VLOOKUP(H3492,'Cross-Page Data'!$D$4:$F$48,3,FALSE)="hydro",VLOOKUP(G3492,'Cross-Page Data'!$I$4:$J$19,2,FALSE),VLOOKUP(H3492,'Cross-Page Data'!$D$4:$F$48,3,FALSE)))))</f>
        <v/>
      </c>
      <c r="M3492" s="120">
        <f>IF(AND($P$2=FALSE,OR(F3492="Commercial NAICS Cogen",F3492="Industrial NAICS Cogen",F3492="NAICS-22 Cogen")),FALSE,IF(AND($P$3=FALSE,OR(F3492="Commercial NAICS Cogen",F3492="Commercial NAICS Non-Cogen",F3492="Industrial NAICS Cogen", F3492="industrial NAICS non-Cogen")),FALSE, TRUE))</f>
        <v/>
      </c>
    </row>
    <row r="3493">
      <c r="A3493" s="129" t="n">
        <v>55596</v>
      </c>
      <c r="B3493" s="130" t="inlineStr">
        <is>
          <t>GRS Arbor Hills</t>
        </is>
      </c>
      <c r="C3493" s="130" t="inlineStr">
        <is>
          <t>Gas Recovery Systems Inc</t>
        </is>
      </c>
      <c r="D3493" s="129" t="n">
        <v>25049</v>
      </c>
      <c r="E3493" s="130" t="inlineStr">
        <is>
          <t>MI</t>
        </is>
      </c>
      <c r="F3493" s="130" t="inlineStr">
        <is>
          <t>NAICS-22 Non-Cogen</t>
        </is>
      </c>
      <c r="G3493" s="130" t="inlineStr">
        <is>
          <t>CA</t>
        </is>
      </c>
      <c r="H3493" s="130" t="inlineStr">
        <is>
          <t>LFG</t>
        </is>
      </c>
      <c r="I3493" s="130" t="inlineStr">
        <is>
          <t>MLG</t>
        </is>
      </c>
      <c r="J3493" s="131" t="n">
        <v>28301</v>
      </c>
      <c r="K3493" s="129" t="n">
        <v>2020</v>
      </c>
      <c r="L3493" s="120">
        <f>IF(VLOOKUP(H3493,'Cross-Page Data'!$D$4:$F$48,3,FALSE)="natural gas",VLOOKUP(G3493,'Cross-Page Data'!$I$4:$J$19,2,FALSE),IF(VLOOKUP(H3493,'Cross-Page Data'!$D$4:$F$48,3,FALSE)="solar",IF(G3493="PV","solar PV","solar thermal"),IF(VLOOKUP(H3493,'Cross-Page Data'!$D$4:$F$48,3,FALSE)="wind",VLOOKUP(G3493,'Cross-Page Data'!$I$4:$J$19,2,FALSE),IF(VLOOKUP(H3493,'Cross-Page Data'!$D$4:$F$48,3,FALSE)="hydro",VLOOKUP(G3493,'Cross-Page Data'!$I$4:$J$19,2,FALSE),VLOOKUP(H3493,'Cross-Page Data'!$D$4:$F$48,3,FALSE)))))</f>
        <v/>
      </c>
      <c r="M3493" s="120">
        <f>IF(AND($P$2=FALSE,OR(F3493="Commercial NAICS Cogen",F3493="Industrial NAICS Cogen",F3493="NAICS-22 Cogen")),FALSE,IF(AND($P$3=FALSE,OR(F3493="Commercial NAICS Cogen",F3493="Commercial NAICS Non-Cogen",F3493="Industrial NAICS Cogen", F3493="industrial NAICS non-Cogen")),FALSE, TRUE))</f>
        <v/>
      </c>
    </row>
    <row r="3494">
      <c r="A3494" s="129" t="n">
        <v>55596</v>
      </c>
      <c r="B3494" s="130" t="inlineStr">
        <is>
          <t>GRS Arbor Hills</t>
        </is>
      </c>
      <c r="C3494" s="130" t="inlineStr">
        <is>
          <t>Gas Recovery Systems Inc</t>
        </is>
      </c>
      <c r="D3494" s="129" t="n">
        <v>25049</v>
      </c>
      <c r="E3494" s="130" t="inlineStr">
        <is>
          <t>MI</t>
        </is>
      </c>
      <c r="F3494" s="130" t="inlineStr">
        <is>
          <t>NAICS-22 Non-Cogen</t>
        </is>
      </c>
      <c r="G3494" s="130" t="inlineStr">
        <is>
          <t>CT</t>
        </is>
      </c>
      <c r="H3494" s="130" t="inlineStr">
        <is>
          <t>DFO</t>
        </is>
      </c>
      <c r="I3494" s="130" t="inlineStr">
        <is>
          <t>DFO</t>
        </is>
      </c>
      <c r="J3494" s="131" t="n">
        <v>0</v>
      </c>
      <c r="K3494" s="129" t="n">
        <v>2020</v>
      </c>
      <c r="L3494" s="120">
        <f>IF(VLOOKUP(H3494,'Cross-Page Data'!$D$4:$F$48,3,FALSE)="natural gas",VLOOKUP(G3494,'Cross-Page Data'!$I$4:$J$19,2,FALSE),IF(VLOOKUP(H3494,'Cross-Page Data'!$D$4:$F$48,3,FALSE)="solar",IF(G3494="PV","solar PV","solar thermal"),IF(VLOOKUP(H3494,'Cross-Page Data'!$D$4:$F$48,3,FALSE)="wind",VLOOKUP(G3494,'Cross-Page Data'!$I$4:$J$19,2,FALSE),IF(VLOOKUP(H3494,'Cross-Page Data'!$D$4:$F$48,3,FALSE)="hydro",VLOOKUP(G3494,'Cross-Page Data'!$I$4:$J$19,2,FALSE),VLOOKUP(H3494,'Cross-Page Data'!$D$4:$F$48,3,FALSE)))))</f>
        <v/>
      </c>
      <c r="M3494" s="120">
        <f>IF(AND($P$2=FALSE,OR(F3494="Commercial NAICS Cogen",F3494="Industrial NAICS Cogen",F3494="NAICS-22 Cogen")),FALSE,IF(AND($P$3=FALSE,OR(F3494="Commercial NAICS Cogen",F3494="Commercial NAICS Non-Cogen",F3494="Industrial NAICS Cogen", F3494="industrial NAICS non-Cogen")),FALSE, TRUE))</f>
        <v/>
      </c>
    </row>
    <row r="3495">
      <c r="A3495" s="129" t="n">
        <v>55596</v>
      </c>
      <c r="B3495" s="130" t="inlineStr">
        <is>
          <t>GRS Arbor Hills</t>
        </is>
      </c>
      <c r="C3495" s="130" t="inlineStr">
        <is>
          <t>Gas Recovery Systems Inc</t>
        </is>
      </c>
      <c r="D3495" s="129" t="n">
        <v>25049</v>
      </c>
      <c r="E3495" s="130" t="inlineStr">
        <is>
          <t>MI</t>
        </is>
      </c>
      <c r="F3495" s="130" t="inlineStr">
        <is>
          <t>NAICS-22 Non-Cogen</t>
        </is>
      </c>
      <c r="G3495" s="130" t="inlineStr">
        <is>
          <t>CT</t>
        </is>
      </c>
      <c r="H3495" s="130" t="inlineStr">
        <is>
          <t>KER</t>
        </is>
      </c>
      <c r="I3495" s="130" t="inlineStr">
        <is>
          <t>WOO</t>
        </is>
      </c>
      <c r="J3495" s="131" t="n">
        <v>0</v>
      </c>
      <c r="K3495" s="129" t="n">
        <v>2020</v>
      </c>
      <c r="L3495" s="120">
        <f>IF(VLOOKUP(H3495,'Cross-Page Data'!$D$4:$F$48,3,FALSE)="natural gas",VLOOKUP(G3495,'Cross-Page Data'!$I$4:$J$19,2,FALSE),IF(VLOOKUP(H3495,'Cross-Page Data'!$D$4:$F$48,3,FALSE)="solar",IF(G3495="PV","solar PV","solar thermal"),IF(VLOOKUP(H3495,'Cross-Page Data'!$D$4:$F$48,3,FALSE)="wind",VLOOKUP(G3495,'Cross-Page Data'!$I$4:$J$19,2,FALSE),IF(VLOOKUP(H3495,'Cross-Page Data'!$D$4:$F$48,3,FALSE)="hydro",VLOOKUP(G3495,'Cross-Page Data'!$I$4:$J$19,2,FALSE),VLOOKUP(H3495,'Cross-Page Data'!$D$4:$F$48,3,FALSE)))))</f>
        <v/>
      </c>
      <c r="M3495" s="120">
        <f>IF(AND($P$2=FALSE,OR(F3495="Commercial NAICS Cogen",F3495="Industrial NAICS Cogen",F3495="NAICS-22 Cogen")),FALSE,IF(AND($P$3=FALSE,OR(F3495="Commercial NAICS Cogen",F3495="Commercial NAICS Non-Cogen",F3495="Industrial NAICS Cogen", F3495="industrial NAICS non-Cogen")),FALSE, TRUE))</f>
        <v/>
      </c>
    </row>
    <row r="3496">
      <c r="A3496" s="129" t="n">
        <v>55596</v>
      </c>
      <c r="B3496" s="130" t="inlineStr">
        <is>
          <t>GRS Arbor Hills</t>
        </is>
      </c>
      <c r="C3496" s="130" t="inlineStr">
        <is>
          <t>Gas Recovery Systems Inc</t>
        </is>
      </c>
      <c r="D3496" s="129" t="n">
        <v>25049</v>
      </c>
      <c r="E3496" s="130" t="inlineStr">
        <is>
          <t>MI</t>
        </is>
      </c>
      <c r="F3496" s="130" t="inlineStr">
        <is>
          <t>NAICS-22 Non-Cogen</t>
        </is>
      </c>
      <c r="G3496" s="130" t="inlineStr">
        <is>
          <t>CT</t>
        </is>
      </c>
      <c r="H3496" s="130" t="inlineStr">
        <is>
          <t>LFG</t>
        </is>
      </c>
      <c r="I3496" s="130" t="inlineStr">
        <is>
          <t>MLG</t>
        </is>
      </c>
      <c r="J3496" s="131" t="n">
        <v>98076</v>
      </c>
      <c r="K3496" s="129" t="n">
        <v>2020</v>
      </c>
      <c r="L3496" s="120">
        <f>IF(VLOOKUP(H3496,'Cross-Page Data'!$D$4:$F$48,3,FALSE)="natural gas",VLOOKUP(G3496,'Cross-Page Data'!$I$4:$J$19,2,FALSE),IF(VLOOKUP(H3496,'Cross-Page Data'!$D$4:$F$48,3,FALSE)="solar",IF(G3496="PV","solar PV","solar thermal"),IF(VLOOKUP(H3496,'Cross-Page Data'!$D$4:$F$48,3,FALSE)="wind",VLOOKUP(G3496,'Cross-Page Data'!$I$4:$J$19,2,FALSE),IF(VLOOKUP(H3496,'Cross-Page Data'!$D$4:$F$48,3,FALSE)="hydro",VLOOKUP(G3496,'Cross-Page Data'!$I$4:$J$19,2,FALSE),VLOOKUP(H3496,'Cross-Page Data'!$D$4:$F$48,3,FALSE)))))</f>
        <v/>
      </c>
      <c r="M3496" s="120">
        <f>IF(AND($P$2=FALSE,OR(F3496="Commercial NAICS Cogen",F3496="Industrial NAICS Cogen",F3496="NAICS-22 Cogen")),FALSE,IF(AND($P$3=FALSE,OR(F3496="Commercial NAICS Cogen",F3496="Commercial NAICS Non-Cogen",F3496="Industrial NAICS Cogen", F3496="industrial NAICS non-Cogen")),FALSE, TRUE))</f>
        <v/>
      </c>
    </row>
    <row r="3497">
      <c r="A3497" s="129" t="n">
        <v>55619</v>
      </c>
      <c r="B3497" s="130" t="inlineStr">
        <is>
          <t>Watchtower Educational Center</t>
        </is>
      </c>
      <c r="C3497" s="130" t="inlineStr">
        <is>
          <t>Watchtower Bible &amp; Tract Soc-NY</t>
        </is>
      </c>
      <c r="D3497" s="129" t="n">
        <v>20238</v>
      </c>
      <c r="E3497" s="130" t="inlineStr">
        <is>
          <t>NY</t>
        </is>
      </c>
      <c r="F3497" s="130" t="inlineStr">
        <is>
          <t>Commercial NAICS Non-Cogen</t>
        </is>
      </c>
      <c r="G3497" s="130" t="inlineStr">
        <is>
          <t>IC</t>
        </is>
      </c>
      <c r="H3497" s="130" t="inlineStr">
        <is>
          <t>DFO</t>
        </is>
      </c>
      <c r="I3497" s="130" t="inlineStr">
        <is>
          <t>DFO</t>
        </is>
      </c>
      <c r="J3497" s="131" t="n">
        <v>0</v>
      </c>
      <c r="K3497" s="129" t="n">
        <v>2020</v>
      </c>
      <c r="L3497" s="120">
        <f>IF(VLOOKUP(H3497,'Cross-Page Data'!$D$4:$F$48,3,FALSE)="natural gas",VLOOKUP(G3497,'Cross-Page Data'!$I$4:$J$19,2,FALSE),IF(VLOOKUP(H3497,'Cross-Page Data'!$D$4:$F$48,3,FALSE)="solar",IF(G3497="PV","solar PV","solar thermal"),IF(VLOOKUP(H3497,'Cross-Page Data'!$D$4:$F$48,3,FALSE)="wind",VLOOKUP(G3497,'Cross-Page Data'!$I$4:$J$19,2,FALSE),IF(VLOOKUP(H3497,'Cross-Page Data'!$D$4:$F$48,3,FALSE)="hydro",VLOOKUP(G3497,'Cross-Page Data'!$I$4:$J$19,2,FALSE),VLOOKUP(H3497,'Cross-Page Data'!$D$4:$F$48,3,FALSE)))))</f>
        <v/>
      </c>
      <c r="M3497" s="120">
        <f>IF(AND($P$2=FALSE,OR(F3497="Commercial NAICS Cogen",F3497="Industrial NAICS Cogen",F3497="NAICS-22 Cogen")),FALSE,IF(AND($P$3=FALSE,OR(F3497="Commercial NAICS Cogen",F3497="Commercial NAICS Non-Cogen",F3497="Industrial NAICS Cogen", F3497="industrial NAICS non-Cogen")),FALSE, TRUE))</f>
        <v/>
      </c>
    </row>
    <row r="3498">
      <c r="A3498" s="129" t="n">
        <v>55619</v>
      </c>
      <c r="B3498" s="130" t="inlineStr">
        <is>
          <t>Watchtower Educational Center</t>
        </is>
      </c>
      <c r="C3498" s="130" t="inlineStr">
        <is>
          <t>Watchtower Bible &amp; Tract Soc-NY</t>
        </is>
      </c>
      <c r="D3498" s="129" t="n">
        <v>20238</v>
      </c>
      <c r="E3498" s="130" t="inlineStr">
        <is>
          <t>NY</t>
        </is>
      </c>
      <c r="F3498" s="130" t="inlineStr">
        <is>
          <t>Commercial NAICS Non-Cogen</t>
        </is>
      </c>
      <c r="G3498" s="130" t="inlineStr">
        <is>
          <t>IC</t>
        </is>
      </c>
      <c r="H3498" s="130" t="inlineStr">
        <is>
          <t>NG</t>
        </is>
      </c>
      <c r="I3498" s="130" t="inlineStr">
        <is>
          <t>NG</t>
        </is>
      </c>
      <c r="J3498" s="131" t="n">
        <v>0</v>
      </c>
      <c r="K3498" s="129" t="n">
        <v>2020</v>
      </c>
      <c r="L3498" s="120">
        <f>IF(VLOOKUP(H3498,'Cross-Page Data'!$D$4:$F$48,3,FALSE)="natural gas",VLOOKUP(G3498,'Cross-Page Data'!$I$4:$J$19,2,FALSE),IF(VLOOKUP(H3498,'Cross-Page Data'!$D$4:$F$48,3,FALSE)="solar",IF(G3498="PV","solar PV","solar thermal"),IF(VLOOKUP(H3498,'Cross-Page Data'!$D$4:$F$48,3,FALSE)="wind",VLOOKUP(G3498,'Cross-Page Data'!$I$4:$J$19,2,FALSE),IF(VLOOKUP(H3498,'Cross-Page Data'!$D$4:$F$48,3,FALSE)="hydro",VLOOKUP(G3498,'Cross-Page Data'!$I$4:$J$19,2,FALSE),VLOOKUP(H3498,'Cross-Page Data'!$D$4:$F$48,3,FALSE)))))</f>
        <v/>
      </c>
      <c r="M3498" s="120">
        <f>IF(AND($P$2=FALSE,OR(F3498="Commercial NAICS Cogen",F3498="Industrial NAICS Cogen",F3498="NAICS-22 Cogen")),FALSE,IF(AND($P$3=FALSE,OR(F3498="Commercial NAICS Cogen",F3498="Commercial NAICS Non-Cogen",F3498="Industrial NAICS Cogen", F3498="industrial NAICS non-Cogen")),FALSE, TRUE))</f>
        <v/>
      </c>
    </row>
    <row r="3499">
      <c r="A3499" s="129" t="n">
        <v>55620</v>
      </c>
      <c r="B3499" s="130" t="inlineStr">
        <is>
          <t>Perryville Power Station</t>
        </is>
      </c>
      <c r="C3499" s="130" t="inlineStr">
        <is>
          <t>Entergy Louisiana LLC</t>
        </is>
      </c>
      <c r="D3499" s="129" t="n">
        <v>11241</v>
      </c>
      <c r="E3499" s="130" t="inlineStr">
        <is>
          <t>LA</t>
        </is>
      </c>
      <c r="F3499" s="130" t="inlineStr">
        <is>
          <t>Electric Utility</t>
        </is>
      </c>
      <c r="G3499" s="130" t="inlineStr">
        <is>
          <t>CA</t>
        </is>
      </c>
      <c r="H3499" s="130" t="inlineStr">
        <is>
          <t>NG</t>
        </is>
      </c>
      <c r="I3499" s="130" t="inlineStr">
        <is>
          <t>NG</t>
        </is>
      </c>
      <c r="J3499" s="131" t="n">
        <v>1266954</v>
      </c>
      <c r="K3499" s="129" t="n">
        <v>2020</v>
      </c>
      <c r="L3499" s="120">
        <f>IF(VLOOKUP(H3499,'Cross-Page Data'!$D$4:$F$48,3,FALSE)="natural gas",VLOOKUP(G3499,'Cross-Page Data'!$I$4:$J$19,2,FALSE),IF(VLOOKUP(H3499,'Cross-Page Data'!$D$4:$F$48,3,FALSE)="solar",IF(G3499="PV","solar PV","solar thermal"),IF(VLOOKUP(H3499,'Cross-Page Data'!$D$4:$F$48,3,FALSE)="wind",VLOOKUP(G3499,'Cross-Page Data'!$I$4:$J$19,2,FALSE),IF(VLOOKUP(H3499,'Cross-Page Data'!$D$4:$F$48,3,FALSE)="hydro",VLOOKUP(G3499,'Cross-Page Data'!$I$4:$J$19,2,FALSE),VLOOKUP(H3499,'Cross-Page Data'!$D$4:$F$48,3,FALSE)))))</f>
        <v/>
      </c>
      <c r="M3499" s="120">
        <f>IF(AND($P$2=FALSE,OR(F3499="Commercial NAICS Cogen",F3499="Industrial NAICS Cogen",F3499="NAICS-22 Cogen")),FALSE,IF(AND($P$3=FALSE,OR(F3499="Commercial NAICS Cogen",F3499="Commercial NAICS Non-Cogen",F3499="Industrial NAICS Cogen", F3499="industrial NAICS non-Cogen")),FALSE, TRUE))</f>
        <v/>
      </c>
    </row>
    <row r="3500">
      <c r="A3500" s="129" t="n">
        <v>55620</v>
      </c>
      <c r="B3500" s="130" t="inlineStr">
        <is>
          <t>Perryville Power Station</t>
        </is>
      </c>
      <c r="C3500" s="130" t="inlineStr">
        <is>
          <t>Entergy Louisiana LLC</t>
        </is>
      </c>
      <c r="D3500" s="129" t="n">
        <v>11241</v>
      </c>
      <c r="E3500" s="130" t="inlineStr">
        <is>
          <t>LA</t>
        </is>
      </c>
      <c r="F3500" s="130" t="inlineStr">
        <is>
          <t>Electric Utility</t>
        </is>
      </c>
      <c r="G3500" s="130" t="inlineStr">
        <is>
          <t>CT</t>
        </is>
      </c>
      <c r="H3500" s="130" t="inlineStr">
        <is>
          <t>NG</t>
        </is>
      </c>
      <c r="I3500" s="130" t="inlineStr">
        <is>
          <t>NG</t>
        </is>
      </c>
      <c r="J3500" s="131" t="n">
        <v>1933070</v>
      </c>
      <c r="K3500" s="129" t="n">
        <v>2020</v>
      </c>
      <c r="L3500" s="120">
        <f>IF(VLOOKUP(H3500,'Cross-Page Data'!$D$4:$F$48,3,FALSE)="natural gas",VLOOKUP(G3500,'Cross-Page Data'!$I$4:$J$19,2,FALSE),IF(VLOOKUP(H3500,'Cross-Page Data'!$D$4:$F$48,3,FALSE)="solar",IF(G3500="PV","solar PV","solar thermal"),IF(VLOOKUP(H3500,'Cross-Page Data'!$D$4:$F$48,3,FALSE)="wind",VLOOKUP(G3500,'Cross-Page Data'!$I$4:$J$19,2,FALSE),IF(VLOOKUP(H3500,'Cross-Page Data'!$D$4:$F$48,3,FALSE)="hydro",VLOOKUP(G3500,'Cross-Page Data'!$I$4:$J$19,2,FALSE),VLOOKUP(H3500,'Cross-Page Data'!$D$4:$F$48,3,FALSE)))))</f>
        <v/>
      </c>
      <c r="M3500" s="120">
        <f>IF(AND($P$2=FALSE,OR(F3500="Commercial NAICS Cogen",F3500="Industrial NAICS Cogen",F3500="NAICS-22 Cogen")),FALSE,IF(AND($P$3=FALSE,OR(F3500="Commercial NAICS Cogen",F3500="Commercial NAICS Non-Cogen",F3500="Industrial NAICS Cogen", F3500="industrial NAICS non-Cogen")),FALSE, TRUE))</f>
        <v/>
      </c>
    </row>
    <row r="3501">
      <c r="A3501" s="129" t="n">
        <v>55620</v>
      </c>
      <c r="B3501" s="130" t="inlineStr">
        <is>
          <t>Perryville Power Station</t>
        </is>
      </c>
      <c r="C3501" s="130" t="inlineStr">
        <is>
          <t>Entergy Louisiana LLC</t>
        </is>
      </c>
      <c r="D3501" s="129" t="n">
        <v>11241</v>
      </c>
      <c r="E3501" s="130" t="inlineStr">
        <is>
          <t>LA</t>
        </is>
      </c>
      <c r="F3501" s="130" t="inlineStr">
        <is>
          <t>Electric Utility</t>
        </is>
      </c>
      <c r="G3501" s="130" t="inlineStr">
        <is>
          <t>GT</t>
        </is>
      </c>
      <c r="H3501" s="130" t="inlineStr">
        <is>
          <t>NG</t>
        </is>
      </c>
      <c r="I3501" s="130" t="inlineStr">
        <is>
          <t>NG</t>
        </is>
      </c>
      <c r="J3501" s="131" t="n">
        <v>19361</v>
      </c>
      <c r="K3501" s="129" t="n">
        <v>2020</v>
      </c>
      <c r="L3501" s="120">
        <f>IF(VLOOKUP(H3501,'Cross-Page Data'!$D$4:$F$48,3,FALSE)="natural gas",VLOOKUP(G3501,'Cross-Page Data'!$I$4:$J$19,2,FALSE),IF(VLOOKUP(H3501,'Cross-Page Data'!$D$4:$F$48,3,FALSE)="solar",IF(G3501="PV","solar PV","solar thermal"),IF(VLOOKUP(H3501,'Cross-Page Data'!$D$4:$F$48,3,FALSE)="wind",VLOOKUP(G3501,'Cross-Page Data'!$I$4:$J$19,2,FALSE),IF(VLOOKUP(H3501,'Cross-Page Data'!$D$4:$F$48,3,FALSE)="hydro",VLOOKUP(G3501,'Cross-Page Data'!$I$4:$J$19,2,FALSE),VLOOKUP(H3501,'Cross-Page Data'!$D$4:$F$48,3,FALSE)))))</f>
        <v/>
      </c>
      <c r="M3501" s="120">
        <f>IF(AND($P$2=FALSE,OR(F3501="Commercial NAICS Cogen",F3501="Industrial NAICS Cogen",F3501="NAICS-22 Cogen")),FALSE,IF(AND($P$3=FALSE,OR(F3501="Commercial NAICS Cogen",F3501="Commercial NAICS Non-Cogen",F3501="Industrial NAICS Cogen", F3501="industrial NAICS non-Cogen")),FALSE, TRUE))</f>
        <v/>
      </c>
    </row>
    <row r="3502">
      <c r="A3502" s="129" t="n">
        <v>55622</v>
      </c>
      <c r="B3502" s="130" t="inlineStr">
        <is>
          <t>West Valley Generation Project</t>
        </is>
      </c>
      <c r="C3502" s="130" t="inlineStr">
        <is>
          <t>Utah Municipal Power Agency</t>
        </is>
      </c>
      <c r="D3502" s="129" t="n">
        <v>24431</v>
      </c>
      <c r="E3502" s="130" t="inlineStr">
        <is>
          <t>UT</t>
        </is>
      </c>
      <c r="F3502" s="130" t="inlineStr">
        <is>
          <t>Electric Utility</t>
        </is>
      </c>
      <c r="G3502" s="130" t="inlineStr">
        <is>
          <t>GT</t>
        </is>
      </c>
      <c r="H3502" s="130" t="inlineStr">
        <is>
          <t>NG</t>
        </is>
      </c>
      <c r="I3502" s="130" t="inlineStr">
        <is>
          <t>NG</t>
        </is>
      </c>
      <c r="J3502" s="131" t="n">
        <v>307528</v>
      </c>
      <c r="K3502" s="129" t="n">
        <v>2020</v>
      </c>
      <c r="L3502" s="120">
        <f>IF(VLOOKUP(H3502,'Cross-Page Data'!$D$4:$F$48,3,FALSE)="natural gas",VLOOKUP(G3502,'Cross-Page Data'!$I$4:$J$19,2,FALSE),IF(VLOOKUP(H3502,'Cross-Page Data'!$D$4:$F$48,3,FALSE)="solar",IF(G3502="PV","solar PV","solar thermal"),IF(VLOOKUP(H3502,'Cross-Page Data'!$D$4:$F$48,3,FALSE)="wind",VLOOKUP(G3502,'Cross-Page Data'!$I$4:$J$19,2,FALSE),IF(VLOOKUP(H3502,'Cross-Page Data'!$D$4:$F$48,3,FALSE)="hydro",VLOOKUP(G3502,'Cross-Page Data'!$I$4:$J$19,2,FALSE),VLOOKUP(H3502,'Cross-Page Data'!$D$4:$F$48,3,FALSE)))))</f>
        <v/>
      </c>
      <c r="M3502" s="120">
        <f>IF(AND($P$2=FALSE,OR(F3502="Commercial NAICS Cogen",F3502="Industrial NAICS Cogen",F3502="NAICS-22 Cogen")),FALSE,IF(AND($P$3=FALSE,OR(F3502="Commercial NAICS Cogen",F3502="Commercial NAICS Non-Cogen",F3502="Industrial NAICS Cogen", F3502="industrial NAICS non-Cogen")),FALSE, TRUE))</f>
        <v/>
      </c>
    </row>
    <row r="3503">
      <c r="A3503" s="129" t="n">
        <v>55641</v>
      </c>
      <c r="B3503" s="130" t="inlineStr">
        <is>
          <t>Riverside Energy Center</t>
        </is>
      </c>
      <c r="C3503" s="130" t="inlineStr">
        <is>
          <t>Wisconsin Power &amp; Light Co</t>
        </is>
      </c>
      <c r="D3503" s="129" t="n">
        <v>20856</v>
      </c>
      <c r="E3503" s="130" t="inlineStr">
        <is>
          <t>WI</t>
        </is>
      </c>
      <c r="F3503" s="130" t="inlineStr">
        <is>
          <t>Electric Utility</t>
        </is>
      </c>
      <c r="G3503" s="130" t="inlineStr">
        <is>
          <t>CA</t>
        </is>
      </c>
      <c r="H3503" s="130" t="inlineStr">
        <is>
          <t>NG</t>
        </is>
      </c>
      <c r="I3503" s="130" t="inlineStr">
        <is>
          <t>NG</t>
        </is>
      </c>
      <c r="J3503" s="131" t="n">
        <v>1070760</v>
      </c>
      <c r="K3503" s="129" t="n">
        <v>2020</v>
      </c>
      <c r="L3503" s="120">
        <f>IF(VLOOKUP(H3503,'Cross-Page Data'!$D$4:$F$48,3,FALSE)="natural gas",VLOOKUP(G3503,'Cross-Page Data'!$I$4:$J$19,2,FALSE),IF(VLOOKUP(H3503,'Cross-Page Data'!$D$4:$F$48,3,FALSE)="solar",IF(G3503="PV","solar PV","solar thermal"),IF(VLOOKUP(H3503,'Cross-Page Data'!$D$4:$F$48,3,FALSE)="wind",VLOOKUP(G3503,'Cross-Page Data'!$I$4:$J$19,2,FALSE),IF(VLOOKUP(H3503,'Cross-Page Data'!$D$4:$F$48,3,FALSE)="hydro",VLOOKUP(G3503,'Cross-Page Data'!$I$4:$J$19,2,FALSE),VLOOKUP(H3503,'Cross-Page Data'!$D$4:$F$48,3,FALSE)))))</f>
        <v/>
      </c>
      <c r="M3503" s="120">
        <f>IF(AND($P$2=FALSE,OR(F3503="Commercial NAICS Cogen",F3503="Industrial NAICS Cogen",F3503="NAICS-22 Cogen")),FALSE,IF(AND($P$3=FALSE,OR(F3503="Commercial NAICS Cogen",F3503="Commercial NAICS Non-Cogen",F3503="Industrial NAICS Cogen", F3503="industrial NAICS non-Cogen")),FALSE, TRUE))</f>
        <v/>
      </c>
    </row>
    <row r="3504">
      <c r="A3504" s="129" t="n">
        <v>55641</v>
      </c>
      <c r="B3504" s="130" t="inlineStr">
        <is>
          <t>Riverside Energy Center</t>
        </is>
      </c>
      <c r="C3504" s="130" t="inlineStr">
        <is>
          <t>Wisconsin Power &amp; Light Co</t>
        </is>
      </c>
      <c r="D3504" s="129" t="n">
        <v>20856</v>
      </c>
      <c r="E3504" s="130" t="inlineStr">
        <is>
          <t>WI</t>
        </is>
      </c>
      <c r="F3504" s="130" t="inlineStr">
        <is>
          <t>Electric Utility</t>
        </is>
      </c>
      <c r="G3504" s="130" t="inlineStr">
        <is>
          <t>CT</t>
        </is>
      </c>
      <c r="H3504" s="130" t="inlineStr">
        <is>
          <t>NG</t>
        </is>
      </c>
      <c r="I3504" s="130" t="inlineStr">
        <is>
          <t>NG</t>
        </is>
      </c>
      <c r="J3504" s="131" t="n">
        <v>1591580</v>
      </c>
      <c r="K3504" s="129" t="n">
        <v>2020</v>
      </c>
      <c r="L3504" s="120">
        <f>IF(VLOOKUP(H3504,'Cross-Page Data'!$D$4:$F$48,3,FALSE)="natural gas",VLOOKUP(G3504,'Cross-Page Data'!$I$4:$J$19,2,FALSE),IF(VLOOKUP(H3504,'Cross-Page Data'!$D$4:$F$48,3,FALSE)="solar",IF(G3504="PV","solar PV","solar thermal"),IF(VLOOKUP(H3504,'Cross-Page Data'!$D$4:$F$48,3,FALSE)="wind",VLOOKUP(G3504,'Cross-Page Data'!$I$4:$J$19,2,FALSE),IF(VLOOKUP(H3504,'Cross-Page Data'!$D$4:$F$48,3,FALSE)="hydro",VLOOKUP(G3504,'Cross-Page Data'!$I$4:$J$19,2,FALSE),VLOOKUP(H3504,'Cross-Page Data'!$D$4:$F$48,3,FALSE)))))</f>
        <v/>
      </c>
      <c r="M3504" s="120">
        <f>IF(AND($P$2=FALSE,OR(F3504="Commercial NAICS Cogen",F3504="Industrial NAICS Cogen",F3504="NAICS-22 Cogen")),FALSE,IF(AND($P$3=FALSE,OR(F3504="Commercial NAICS Cogen",F3504="Commercial NAICS Non-Cogen",F3504="Industrial NAICS Cogen", F3504="industrial NAICS non-Cogen")),FALSE, TRUE))</f>
        <v/>
      </c>
    </row>
    <row r="3505">
      <c r="A3505" s="129" t="n">
        <v>55645</v>
      </c>
      <c r="B3505" s="130" t="inlineStr">
        <is>
          <t>Blue Spruce Energy Center</t>
        </is>
      </c>
      <c r="C3505" s="130" t="inlineStr">
        <is>
          <t>Public Service Co of Colorado</t>
        </is>
      </c>
      <c r="D3505" s="129" t="n">
        <v>15466</v>
      </c>
      <c r="E3505" s="130" t="inlineStr">
        <is>
          <t>CO</t>
        </is>
      </c>
      <c r="F3505" s="130" t="inlineStr">
        <is>
          <t>Electric Utility</t>
        </is>
      </c>
      <c r="G3505" s="130" t="inlineStr">
        <is>
          <t>GT</t>
        </is>
      </c>
      <c r="H3505" s="130" t="inlineStr">
        <is>
          <t>DFO</t>
        </is>
      </c>
      <c r="I3505" s="130" t="inlineStr">
        <is>
          <t>DFO</t>
        </is>
      </c>
      <c r="J3505" s="131" t="n">
        <v>149.963</v>
      </c>
      <c r="K3505" s="129" t="n">
        <v>2020</v>
      </c>
      <c r="L3505" s="120">
        <f>IF(VLOOKUP(H3505,'Cross-Page Data'!$D$4:$F$48,3,FALSE)="natural gas",VLOOKUP(G3505,'Cross-Page Data'!$I$4:$J$19,2,FALSE),IF(VLOOKUP(H3505,'Cross-Page Data'!$D$4:$F$48,3,FALSE)="solar",IF(G3505="PV","solar PV","solar thermal"),IF(VLOOKUP(H3505,'Cross-Page Data'!$D$4:$F$48,3,FALSE)="wind",VLOOKUP(G3505,'Cross-Page Data'!$I$4:$J$19,2,FALSE),IF(VLOOKUP(H3505,'Cross-Page Data'!$D$4:$F$48,3,FALSE)="hydro",VLOOKUP(G3505,'Cross-Page Data'!$I$4:$J$19,2,FALSE),VLOOKUP(H3505,'Cross-Page Data'!$D$4:$F$48,3,FALSE)))))</f>
        <v/>
      </c>
      <c r="M3505" s="120">
        <f>IF(AND($P$2=FALSE,OR(F3505="Commercial NAICS Cogen",F3505="Industrial NAICS Cogen",F3505="NAICS-22 Cogen")),FALSE,IF(AND($P$3=FALSE,OR(F3505="Commercial NAICS Cogen",F3505="Commercial NAICS Non-Cogen",F3505="Industrial NAICS Cogen", F3505="industrial NAICS non-Cogen")),FALSE, TRUE))</f>
        <v/>
      </c>
    </row>
    <row r="3506">
      <c r="A3506" s="129" t="n">
        <v>55645</v>
      </c>
      <c r="B3506" s="130" t="inlineStr">
        <is>
          <t>Blue Spruce Energy Center</t>
        </is>
      </c>
      <c r="C3506" s="130" t="inlineStr">
        <is>
          <t>Public Service Co of Colorado</t>
        </is>
      </c>
      <c r="D3506" s="129" t="n">
        <v>15466</v>
      </c>
      <c r="E3506" s="130" t="inlineStr">
        <is>
          <t>CO</t>
        </is>
      </c>
      <c r="F3506" s="130" t="inlineStr">
        <is>
          <t>Electric Utility</t>
        </is>
      </c>
      <c r="G3506" s="130" t="inlineStr">
        <is>
          <t>GT</t>
        </is>
      </c>
      <c r="H3506" s="130" t="inlineStr">
        <is>
          <t>NG</t>
        </is>
      </c>
      <c r="I3506" s="130" t="inlineStr">
        <is>
          <t>NG</t>
        </is>
      </c>
      <c r="J3506" s="131" t="n">
        <v>478189.04</v>
      </c>
      <c r="K3506" s="129" t="n">
        <v>2020</v>
      </c>
      <c r="L3506" s="120">
        <f>IF(VLOOKUP(H3506,'Cross-Page Data'!$D$4:$F$48,3,FALSE)="natural gas",VLOOKUP(G3506,'Cross-Page Data'!$I$4:$J$19,2,FALSE),IF(VLOOKUP(H3506,'Cross-Page Data'!$D$4:$F$48,3,FALSE)="solar",IF(G3506="PV","solar PV","solar thermal"),IF(VLOOKUP(H3506,'Cross-Page Data'!$D$4:$F$48,3,FALSE)="wind",VLOOKUP(G3506,'Cross-Page Data'!$I$4:$J$19,2,FALSE),IF(VLOOKUP(H3506,'Cross-Page Data'!$D$4:$F$48,3,FALSE)="hydro",VLOOKUP(G3506,'Cross-Page Data'!$I$4:$J$19,2,FALSE),VLOOKUP(H3506,'Cross-Page Data'!$D$4:$F$48,3,FALSE)))))</f>
        <v/>
      </c>
      <c r="M3506" s="120">
        <f>IF(AND($P$2=FALSE,OR(F3506="Commercial NAICS Cogen",F3506="Industrial NAICS Cogen",F3506="NAICS-22 Cogen")),FALSE,IF(AND($P$3=FALSE,OR(F3506="Commercial NAICS Cogen",F3506="Commercial NAICS Non-Cogen",F3506="Industrial NAICS Cogen", F3506="industrial NAICS non-Cogen")),FALSE, TRUE))</f>
        <v/>
      </c>
    </row>
    <row r="3507">
      <c r="A3507" s="129" t="n">
        <v>55656</v>
      </c>
      <c r="B3507" s="130" t="inlineStr">
        <is>
          <t>Pastoria Energy Facility, LLC</t>
        </is>
      </c>
      <c r="C3507" s="130" t="inlineStr">
        <is>
          <t>Calpine Corp - Pastoria Energy Center</t>
        </is>
      </c>
      <c r="D3507" s="129" t="n">
        <v>2820</v>
      </c>
      <c r="E3507" s="130" t="inlineStr">
        <is>
          <t>CA</t>
        </is>
      </c>
      <c r="F3507" s="130" t="inlineStr">
        <is>
          <t>NAICS-22 Non-Cogen</t>
        </is>
      </c>
      <c r="G3507" s="130" t="inlineStr">
        <is>
          <t>CA</t>
        </is>
      </c>
      <c r="H3507" s="130" t="inlineStr">
        <is>
          <t>NG</t>
        </is>
      </c>
      <c r="I3507" s="130" t="inlineStr">
        <is>
          <t>NG</t>
        </is>
      </c>
      <c r="J3507" s="131" t="n">
        <v>1509771</v>
      </c>
      <c r="K3507" s="129" t="n">
        <v>2020</v>
      </c>
      <c r="L3507" s="120">
        <f>IF(VLOOKUP(H3507,'Cross-Page Data'!$D$4:$F$48,3,FALSE)="natural gas",VLOOKUP(G3507,'Cross-Page Data'!$I$4:$J$19,2,FALSE),IF(VLOOKUP(H3507,'Cross-Page Data'!$D$4:$F$48,3,FALSE)="solar",IF(G3507="PV","solar PV","solar thermal"),IF(VLOOKUP(H3507,'Cross-Page Data'!$D$4:$F$48,3,FALSE)="wind",VLOOKUP(G3507,'Cross-Page Data'!$I$4:$J$19,2,FALSE),IF(VLOOKUP(H3507,'Cross-Page Data'!$D$4:$F$48,3,FALSE)="hydro",VLOOKUP(G3507,'Cross-Page Data'!$I$4:$J$19,2,FALSE),VLOOKUP(H3507,'Cross-Page Data'!$D$4:$F$48,3,FALSE)))))</f>
        <v/>
      </c>
      <c r="M3507" s="120">
        <f>IF(AND($P$2=FALSE,OR(F3507="Commercial NAICS Cogen",F3507="Industrial NAICS Cogen",F3507="NAICS-22 Cogen")),FALSE,IF(AND($P$3=FALSE,OR(F3507="Commercial NAICS Cogen",F3507="Commercial NAICS Non-Cogen",F3507="Industrial NAICS Cogen", F3507="industrial NAICS non-Cogen")),FALSE, TRUE))</f>
        <v/>
      </c>
    </row>
    <row r="3508">
      <c r="A3508" s="129" t="n">
        <v>55656</v>
      </c>
      <c r="B3508" s="130" t="inlineStr">
        <is>
          <t>Pastoria Energy Facility, LLC</t>
        </is>
      </c>
      <c r="C3508" s="130" t="inlineStr">
        <is>
          <t>Calpine Corp - Pastoria Energy Center</t>
        </is>
      </c>
      <c r="D3508" s="129" t="n">
        <v>2820</v>
      </c>
      <c r="E3508" s="130" t="inlineStr">
        <is>
          <t>CA</t>
        </is>
      </c>
      <c r="F3508" s="130" t="inlineStr">
        <is>
          <t>NAICS-22 Non-Cogen</t>
        </is>
      </c>
      <c r="G3508" s="130" t="inlineStr">
        <is>
          <t>CT</t>
        </is>
      </c>
      <c r="H3508" s="130" t="inlineStr">
        <is>
          <t>NG</t>
        </is>
      </c>
      <c r="I3508" s="130" t="inlineStr">
        <is>
          <t>NG</t>
        </is>
      </c>
      <c r="J3508" s="131" t="n">
        <v>2831455</v>
      </c>
      <c r="K3508" s="129" t="n">
        <v>2020</v>
      </c>
      <c r="L3508" s="120">
        <f>IF(VLOOKUP(H3508,'Cross-Page Data'!$D$4:$F$48,3,FALSE)="natural gas",VLOOKUP(G3508,'Cross-Page Data'!$I$4:$J$19,2,FALSE),IF(VLOOKUP(H3508,'Cross-Page Data'!$D$4:$F$48,3,FALSE)="solar",IF(G3508="PV","solar PV","solar thermal"),IF(VLOOKUP(H3508,'Cross-Page Data'!$D$4:$F$48,3,FALSE)="wind",VLOOKUP(G3508,'Cross-Page Data'!$I$4:$J$19,2,FALSE),IF(VLOOKUP(H3508,'Cross-Page Data'!$D$4:$F$48,3,FALSE)="hydro",VLOOKUP(G3508,'Cross-Page Data'!$I$4:$J$19,2,FALSE),VLOOKUP(H3508,'Cross-Page Data'!$D$4:$F$48,3,FALSE)))))</f>
        <v/>
      </c>
      <c r="M3508" s="120">
        <f>IF(AND($P$2=FALSE,OR(F3508="Commercial NAICS Cogen",F3508="Industrial NAICS Cogen",F3508="NAICS-22 Cogen")),FALSE,IF(AND($P$3=FALSE,OR(F3508="Commercial NAICS Cogen",F3508="Commercial NAICS Non-Cogen",F3508="Industrial NAICS Cogen", F3508="industrial NAICS non-Cogen")),FALSE, TRUE))</f>
        <v/>
      </c>
    </row>
    <row r="3509">
      <c r="A3509" s="129" t="n">
        <v>55661</v>
      </c>
      <c r="B3509" s="130" t="inlineStr">
        <is>
          <t>Essential Power Newington LLC</t>
        </is>
      </c>
      <c r="C3509" s="130" t="inlineStr">
        <is>
          <t>Essential Power Newington LLC</t>
        </is>
      </c>
      <c r="D3509" s="129" t="n">
        <v>13538</v>
      </c>
      <c r="E3509" s="130" t="inlineStr">
        <is>
          <t>NH</t>
        </is>
      </c>
      <c r="F3509" s="130" t="inlineStr">
        <is>
          <t>NAICS-22 Non-Cogen</t>
        </is>
      </c>
      <c r="G3509" s="130" t="inlineStr">
        <is>
          <t>CA</t>
        </is>
      </c>
      <c r="H3509" s="130" t="inlineStr">
        <is>
          <t>DFO</t>
        </is>
      </c>
      <c r="I3509" s="130" t="inlineStr">
        <is>
          <t>DFO</t>
        </is>
      </c>
      <c r="J3509" s="131" t="n">
        <v>8900.706</v>
      </c>
      <c r="K3509" s="129" t="n">
        <v>2020</v>
      </c>
      <c r="L3509" s="120">
        <f>IF(VLOOKUP(H3509,'Cross-Page Data'!$D$4:$F$48,3,FALSE)="natural gas",VLOOKUP(G3509,'Cross-Page Data'!$I$4:$J$19,2,FALSE),IF(VLOOKUP(H3509,'Cross-Page Data'!$D$4:$F$48,3,FALSE)="solar",IF(G3509="PV","solar PV","solar thermal"),IF(VLOOKUP(H3509,'Cross-Page Data'!$D$4:$F$48,3,FALSE)="wind",VLOOKUP(G3509,'Cross-Page Data'!$I$4:$J$19,2,FALSE),IF(VLOOKUP(H3509,'Cross-Page Data'!$D$4:$F$48,3,FALSE)="hydro",VLOOKUP(G3509,'Cross-Page Data'!$I$4:$J$19,2,FALSE),VLOOKUP(H3509,'Cross-Page Data'!$D$4:$F$48,3,FALSE)))))</f>
        <v/>
      </c>
      <c r="M3509" s="120">
        <f>IF(AND($P$2=FALSE,OR(F3509="Commercial NAICS Cogen",F3509="Industrial NAICS Cogen",F3509="NAICS-22 Cogen")),FALSE,IF(AND($P$3=FALSE,OR(F3509="Commercial NAICS Cogen",F3509="Commercial NAICS Non-Cogen",F3509="Industrial NAICS Cogen", F3509="industrial NAICS non-Cogen")),FALSE, TRUE))</f>
        <v/>
      </c>
    </row>
    <row r="3510">
      <c r="A3510" s="129" t="n">
        <v>55661</v>
      </c>
      <c r="B3510" s="130" t="inlineStr">
        <is>
          <t>Essential Power Newington LLC</t>
        </is>
      </c>
      <c r="C3510" s="130" t="inlineStr">
        <is>
          <t>Essential Power Newington LLC</t>
        </is>
      </c>
      <c r="D3510" s="129" t="n">
        <v>13538</v>
      </c>
      <c r="E3510" s="130" t="inlineStr">
        <is>
          <t>NH</t>
        </is>
      </c>
      <c r="F3510" s="130" t="inlineStr">
        <is>
          <t>NAICS-22 Non-Cogen</t>
        </is>
      </c>
      <c r="G3510" s="130" t="inlineStr">
        <is>
          <t>CA</t>
        </is>
      </c>
      <c r="H3510" s="130" t="inlineStr">
        <is>
          <t>NG</t>
        </is>
      </c>
      <c r="I3510" s="130" t="inlineStr">
        <is>
          <t>NG</t>
        </is>
      </c>
      <c r="J3510" s="131" t="n">
        <v>170008.29</v>
      </c>
      <c r="K3510" s="129" t="n">
        <v>2020</v>
      </c>
      <c r="L3510" s="120">
        <f>IF(VLOOKUP(H3510,'Cross-Page Data'!$D$4:$F$48,3,FALSE)="natural gas",VLOOKUP(G3510,'Cross-Page Data'!$I$4:$J$19,2,FALSE),IF(VLOOKUP(H3510,'Cross-Page Data'!$D$4:$F$48,3,FALSE)="solar",IF(G3510="PV","solar PV","solar thermal"),IF(VLOOKUP(H3510,'Cross-Page Data'!$D$4:$F$48,3,FALSE)="wind",VLOOKUP(G3510,'Cross-Page Data'!$I$4:$J$19,2,FALSE),IF(VLOOKUP(H3510,'Cross-Page Data'!$D$4:$F$48,3,FALSE)="hydro",VLOOKUP(G3510,'Cross-Page Data'!$I$4:$J$19,2,FALSE),VLOOKUP(H3510,'Cross-Page Data'!$D$4:$F$48,3,FALSE)))))</f>
        <v/>
      </c>
      <c r="M3510" s="120">
        <f>IF(AND($P$2=FALSE,OR(F3510="Commercial NAICS Cogen",F3510="Industrial NAICS Cogen",F3510="NAICS-22 Cogen")),FALSE,IF(AND($P$3=FALSE,OR(F3510="Commercial NAICS Cogen",F3510="Commercial NAICS Non-Cogen",F3510="Industrial NAICS Cogen", F3510="industrial NAICS non-Cogen")),FALSE, TRUE))</f>
        <v/>
      </c>
    </row>
    <row r="3511">
      <c r="A3511" s="129" t="n">
        <v>55661</v>
      </c>
      <c r="B3511" s="130" t="inlineStr">
        <is>
          <t>Essential Power Newington LLC</t>
        </is>
      </c>
      <c r="C3511" s="130" t="inlineStr">
        <is>
          <t>Essential Power Newington LLC</t>
        </is>
      </c>
      <c r="D3511" s="129" t="n">
        <v>13538</v>
      </c>
      <c r="E3511" s="130" t="inlineStr">
        <is>
          <t>NH</t>
        </is>
      </c>
      <c r="F3511" s="130" t="inlineStr">
        <is>
          <t>NAICS-22 Non-Cogen</t>
        </is>
      </c>
      <c r="G3511" s="130" t="inlineStr">
        <is>
          <t>CT</t>
        </is>
      </c>
      <c r="H3511" s="130" t="inlineStr">
        <is>
          <t>DFO</t>
        </is>
      </c>
      <c r="I3511" s="130" t="inlineStr">
        <is>
          <t>DFO</t>
        </is>
      </c>
      <c r="J3511" s="131" t="n">
        <v>14954.672</v>
      </c>
      <c r="K3511" s="129" t="n">
        <v>2020</v>
      </c>
      <c r="L3511" s="120">
        <f>IF(VLOOKUP(H3511,'Cross-Page Data'!$D$4:$F$48,3,FALSE)="natural gas",VLOOKUP(G3511,'Cross-Page Data'!$I$4:$J$19,2,FALSE),IF(VLOOKUP(H3511,'Cross-Page Data'!$D$4:$F$48,3,FALSE)="solar",IF(G3511="PV","solar PV","solar thermal"),IF(VLOOKUP(H3511,'Cross-Page Data'!$D$4:$F$48,3,FALSE)="wind",VLOOKUP(G3511,'Cross-Page Data'!$I$4:$J$19,2,FALSE),IF(VLOOKUP(H3511,'Cross-Page Data'!$D$4:$F$48,3,FALSE)="hydro",VLOOKUP(G3511,'Cross-Page Data'!$I$4:$J$19,2,FALSE),VLOOKUP(H3511,'Cross-Page Data'!$D$4:$F$48,3,FALSE)))))</f>
        <v/>
      </c>
      <c r="M3511" s="120">
        <f>IF(AND($P$2=FALSE,OR(F3511="Commercial NAICS Cogen",F3511="Industrial NAICS Cogen",F3511="NAICS-22 Cogen")),FALSE,IF(AND($P$3=FALSE,OR(F3511="Commercial NAICS Cogen",F3511="Commercial NAICS Non-Cogen",F3511="Industrial NAICS Cogen", F3511="industrial NAICS non-Cogen")),FALSE, TRUE))</f>
        <v/>
      </c>
    </row>
    <row r="3512">
      <c r="A3512" s="129" t="n">
        <v>55661</v>
      </c>
      <c r="B3512" s="130" t="inlineStr">
        <is>
          <t>Essential Power Newington LLC</t>
        </is>
      </c>
      <c r="C3512" s="130" t="inlineStr">
        <is>
          <t>Essential Power Newington LLC</t>
        </is>
      </c>
      <c r="D3512" s="129" t="n">
        <v>13538</v>
      </c>
      <c r="E3512" s="130" t="inlineStr">
        <is>
          <t>NH</t>
        </is>
      </c>
      <c r="F3512" s="130" t="inlineStr">
        <is>
          <t>NAICS-22 Non-Cogen</t>
        </is>
      </c>
      <c r="G3512" s="130" t="inlineStr">
        <is>
          <t>CT</t>
        </is>
      </c>
      <c r="H3512" s="130" t="inlineStr">
        <is>
          <t>NG</t>
        </is>
      </c>
      <c r="I3512" s="130" t="inlineStr">
        <is>
          <t>NG</t>
        </is>
      </c>
      <c r="J3512" s="131" t="n">
        <v>279693.33</v>
      </c>
      <c r="K3512" s="129" t="n">
        <v>2020</v>
      </c>
      <c r="L3512" s="120">
        <f>IF(VLOOKUP(H3512,'Cross-Page Data'!$D$4:$F$48,3,FALSE)="natural gas",VLOOKUP(G3512,'Cross-Page Data'!$I$4:$J$19,2,FALSE),IF(VLOOKUP(H3512,'Cross-Page Data'!$D$4:$F$48,3,FALSE)="solar",IF(G3512="PV","solar PV","solar thermal"),IF(VLOOKUP(H3512,'Cross-Page Data'!$D$4:$F$48,3,FALSE)="wind",VLOOKUP(G3512,'Cross-Page Data'!$I$4:$J$19,2,FALSE),IF(VLOOKUP(H3512,'Cross-Page Data'!$D$4:$F$48,3,FALSE)="hydro",VLOOKUP(G3512,'Cross-Page Data'!$I$4:$J$19,2,FALSE),VLOOKUP(H3512,'Cross-Page Data'!$D$4:$F$48,3,FALSE)))))</f>
        <v/>
      </c>
      <c r="M3512" s="120">
        <f>IF(AND($P$2=FALSE,OR(F3512="Commercial NAICS Cogen",F3512="Industrial NAICS Cogen",F3512="NAICS-22 Cogen")),FALSE,IF(AND($P$3=FALSE,OR(F3512="Commercial NAICS Cogen",F3512="Commercial NAICS Non-Cogen",F3512="Industrial NAICS Cogen", F3512="industrial NAICS non-Cogen")),FALSE, TRUE))</f>
        <v/>
      </c>
    </row>
    <row r="3513">
      <c r="A3513" s="129" t="n">
        <v>55662</v>
      </c>
      <c r="B3513" s="130" t="inlineStr">
        <is>
          <t>Chehalis Generating Facility</t>
        </is>
      </c>
      <c r="C3513" s="130" t="inlineStr">
        <is>
          <t>PacifiCorp</t>
        </is>
      </c>
      <c r="D3513" s="129" t="n">
        <v>14354</v>
      </c>
      <c r="E3513" s="130" t="inlineStr">
        <is>
          <t>WA</t>
        </is>
      </c>
      <c r="F3513" s="130" t="inlineStr">
        <is>
          <t>Electric Utility</t>
        </is>
      </c>
      <c r="G3513" s="130" t="inlineStr">
        <is>
          <t>CA</t>
        </is>
      </c>
      <c r="H3513" s="130" t="inlineStr">
        <is>
          <t>DFO</t>
        </is>
      </c>
      <c r="I3513" s="130" t="inlineStr">
        <is>
          <t>DFO</t>
        </is>
      </c>
      <c r="J3513" s="131" t="n">
        <v>0</v>
      </c>
      <c r="K3513" s="129" t="n">
        <v>2020</v>
      </c>
      <c r="L3513" s="120">
        <f>IF(VLOOKUP(H3513,'Cross-Page Data'!$D$4:$F$48,3,FALSE)="natural gas",VLOOKUP(G3513,'Cross-Page Data'!$I$4:$J$19,2,FALSE),IF(VLOOKUP(H3513,'Cross-Page Data'!$D$4:$F$48,3,FALSE)="solar",IF(G3513="PV","solar PV","solar thermal"),IF(VLOOKUP(H3513,'Cross-Page Data'!$D$4:$F$48,3,FALSE)="wind",VLOOKUP(G3513,'Cross-Page Data'!$I$4:$J$19,2,FALSE),IF(VLOOKUP(H3513,'Cross-Page Data'!$D$4:$F$48,3,FALSE)="hydro",VLOOKUP(G3513,'Cross-Page Data'!$I$4:$J$19,2,FALSE),VLOOKUP(H3513,'Cross-Page Data'!$D$4:$F$48,3,FALSE)))))</f>
        <v/>
      </c>
      <c r="M3513" s="120">
        <f>IF(AND($P$2=FALSE,OR(F3513="Commercial NAICS Cogen",F3513="Industrial NAICS Cogen",F3513="NAICS-22 Cogen")),FALSE,IF(AND($P$3=FALSE,OR(F3513="Commercial NAICS Cogen",F3513="Commercial NAICS Non-Cogen",F3513="Industrial NAICS Cogen", F3513="industrial NAICS non-Cogen")),FALSE, TRUE))</f>
        <v/>
      </c>
    </row>
    <row r="3514">
      <c r="A3514" s="129" t="n">
        <v>55662</v>
      </c>
      <c r="B3514" s="130" t="inlineStr">
        <is>
          <t>Chehalis Generating Facility</t>
        </is>
      </c>
      <c r="C3514" s="130" t="inlineStr">
        <is>
          <t>PacifiCorp</t>
        </is>
      </c>
      <c r="D3514" s="129" t="n">
        <v>14354</v>
      </c>
      <c r="E3514" s="130" t="inlineStr">
        <is>
          <t>WA</t>
        </is>
      </c>
      <c r="F3514" s="130" t="inlineStr">
        <is>
          <t>Electric Utility</t>
        </is>
      </c>
      <c r="G3514" s="130" t="inlineStr">
        <is>
          <t>CA</t>
        </is>
      </c>
      <c r="H3514" s="130" t="inlineStr">
        <is>
          <t>NG</t>
        </is>
      </c>
      <c r="I3514" s="130" t="inlineStr">
        <is>
          <t>NG</t>
        </is>
      </c>
      <c r="J3514" s="131" t="n">
        <v>862896</v>
      </c>
      <c r="K3514" s="129" t="n">
        <v>2020</v>
      </c>
      <c r="L3514" s="120">
        <f>IF(VLOOKUP(H3514,'Cross-Page Data'!$D$4:$F$48,3,FALSE)="natural gas",VLOOKUP(G3514,'Cross-Page Data'!$I$4:$J$19,2,FALSE),IF(VLOOKUP(H3514,'Cross-Page Data'!$D$4:$F$48,3,FALSE)="solar",IF(G3514="PV","solar PV","solar thermal"),IF(VLOOKUP(H3514,'Cross-Page Data'!$D$4:$F$48,3,FALSE)="wind",VLOOKUP(G3514,'Cross-Page Data'!$I$4:$J$19,2,FALSE),IF(VLOOKUP(H3514,'Cross-Page Data'!$D$4:$F$48,3,FALSE)="hydro",VLOOKUP(G3514,'Cross-Page Data'!$I$4:$J$19,2,FALSE),VLOOKUP(H3514,'Cross-Page Data'!$D$4:$F$48,3,FALSE)))))</f>
        <v/>
      </c>
      <c r="M3514" s="120">
        <f>IF(AND($P$2=FALSE,OR(F3514="Commercial NAICS Cogen",F3514="Industrial NAICS Cogen",F3514="NAICS-22 Cogen")),FALSE,IF(AND($P$3=FALSE,OR(F3514="Commercial NAICS Cogen",F3514="Commercial NAICS Non-Cogen",F3514="Industrial NAICS Cogen", F3514="industrial NAICS non-Cogen")),FALSE, TRUE))</f>
        <v/>
      </c>
    </row>
    <row r="3515">
      <c r="A3515" s="129" t="n">
        <v>55662</v>
      </c>
      <c r="B3515" s="130" t="inlineStr">
        <is>
          <t>Chehalis Generating Facility</t>
        </is>
      </c>
      <c r="C3515" s="130" t="inlineStr">
        <is>
          <t>PacifiCorp</t>
        </is>
      </c>
      <c r="D3515" s="129" t="n">
        <v>14354</v>
      </c>
      <c r="E3515" s="130" t="inlineStr">
        <is>
          <t>WA</t>
        </is>
      </c>
      <c r="F3515" s="130" t="inlineStr">
        <is>
          <t>Electric Utility</t>
        </is>
      </c>
      <c r="G3515" s="130" t="inlineStr">
        <is>
          <t>CT</t>
        </is>
      </c>
      <c r="H3515" s="130" t="inlineStr">
        <is>
          <t>DFO</t>
        </is>
      </c>
      <c r="I3515" s="130" t="inlineStr">
        <is>
          <t>DFO</t>
        </is>
      </c>
      <c r="J3515" s="131" t="n">
        <v>0</v>
      </c>
      <c r="K3515" s="129" t="n">
        <v>2020</v>
      </c>
      <c r="L3515" s="120">
        <f>IF(VLOOKUP(H3515,'Cross-Page Data'!$D$4:$F$48,3,FALSE)="natural gas",VLOOKUP(G3515,'Cross-Page Data'!$I$4:$J$19,2,FALSE),IF(VLOOKUP(H3515,'Cross-Page Data'!$D$4:$F$48,3,FALSE)="solar",IF(G3515="PV","solar PV","solar thermal"),IF(VLOOKUP(H3515,'Cross-Page Data'!$D$4:$F$48,3,FALSE)="wind",VLOOKUP(G3515,'Cross-Page Data'!$I$4:$J$19,2,FALSE),IF(VLOOKUP(H3515,'Cross-Page Data'!$D$4:$F$48,3,FALSE)="hydro",VLOOKUP(G3515,'Cross-Page Data'!$I$4:$J$19,2,FALSE),VLOOKUP(H3515,'Cross-Page Data'!$D$4:$F$48,3,FALSE)))))</f>
        <v/>
      </c>
      <c r="M3515" s="120">
        <f>IF(AND($P$2=FALSE,OR(F3515="Commercial NAICS Cogen",F3515="Industrial NAICS Cogen",F3515="NAICS-22 Cogen")),FALSE,IF(AND($P$3=FALSE,OR(F3515="Commercial NAICS Cogen",F3515="Commercial NAICS Non-Cogen",F3515="Industrial NAICS Cogen", F3515="industrial NAICS non-Cogen")),FALSE, TRUE))</f>
        <v/>
      </c>
    </row>
    <row r="3516">
      <c r="A3516" s="129" t="n">
        <v>55662</v>
      </c>
      <c r="B3516" s="130" t="inlineStr">
        <is>
          <t>Chehalis Generating Facility</t>
        </is>
      </c>
      <c r="C3516" s="130" t="inlineStr">
        <is>
          <t>PacifiCorp</t>
        </is>
      </c>
      <c r="D3516" s="129" t="n">
        <v>14354</v>
      </c>
      <c r="E3516" s="130" t="inlineStr">
        <is>
          <t>WA</t>
        </is>
      </c>
      <c r="F3516" s="130" t="inlineStr">
        <is>
          <t>Electric Utility</t>
        </is>
      </c>
      <c r="G3516" s="130" t="inlineStr">
        <is>
          <t>CT</t>
        </is>
      </c>
      <c r="H3516" s="130" t="inlineStr">
        <is>
          <t>NG</t>
        </is>
      </c>
      <c r="I3516" s="130" t="inlineStr">
        <is>
          <t>NG</t>
        </is>
      </c>
      <c r="J3516" s="131" t="n">
        <v>1544421</v>
      </c>
      <c r="K3516" s="129" t="n">
        <v>2020</v>
      </c>
      <c r="L3516" s="120">
        <f>IF(VLOOKUP(H3516,'Cross-Page Data'!$D$4:$F$48,3,FALSE)="natural gas",VLOOKUP(G3516,'Cross-Page Data'!$I$4:$J$19,2,FALSE),IF(VLOOKUP(H3516,'Cross-Page Data'!$D$4:$F$48,3,FALSE)="solar",IF(G3516="PV","solar PV","solar thermal"),IF(VLOOKUP(H3516,'Cross-Page Data'!$D$4:$F$48,3,FALSE)="wind",VLOOKUP(G3516,'Cross-Page Data'!$I$4:$J$19,2,FALSE),IF(VLOOKUP(H3516,'Cross-Page Data'!$D$4:$F$48,3,FALSE)="hydro",VLOOKUP(G3516,'Cross-Page Data'!$I$4:$J$19,2,FALSE),VLOOKUP(H3516,'Cross-Page Data'!$D$4:$F$48,3,FALSE)))))</f>
        <v/>
      </c>
      <c r="M3516" s="120">
        <f>IF(AND($P$2=FALSE,OR(F3516="Commercial NAICS Cogen",F3516="Industrial NAICS Cogen",F3516="NAICS-22 Cogen")),FALSE,IF(AND($P$3=FALSE,OR(F3516="Commercial NAICS Cogen",F3516="Commercial NAICS Non-Cogen",F3516="Industrial NAICS Cogen", F3516="industrial NAICS non-Cogen")),FALSE, TRUE))</f>
        <v/>
      </c>
    </row>
    <row r="3517">
      <c r="A3517" s="129" t="n">
        <v>55664</v>
      </c>
      <c r="B3517" s="130" t="inlineStr">
        <is>
          <t>Harrison County Power Project</t>
        </is>
      </c>
      <c r="C3517" s="130" t="inlineStr">
        <is>
          <t>Northeast Texas Elec Coop, Inc</t>
        </is>
      </c>
      <c r="D3517" s="129" t="n">
        <v>13670</v>
      </c>
      <c r="E3517" s="130" t="inlineStr">
        <is>
          <t>TX</t>
        </is>
      </c>
      <c r="F3517" s="130" t="inlineStr">
        <is>
          <t>Electric Utility</t>
        </is>
      </c>
      <c r="G3517" s="130" t="inlineStr">
        <is>
          <t>CA</t>
        </is>
      </c>
      <c r="H3517" s="130" t="inlineStr">
        <is>
          <t>NG</t>
        </is>
      </c>
      <c r="I3517" s="130" t="inlineStr">
        <is>
          <t>NG</t>
        </is>
      </c>
      <c r="J3517" s="131" t="n">
        <v>1110229</v>
      </c>
      <c r="K3517" s="129" t="n">
        <v>2020</v>
      </c>
      <c r="L3517" s="120">
        <f>IF(VLOOKUP(H3517,'Cross-Page Data'!$D$4:$F$48,3,FALSE)="natural gas",VLOOKUP(G3517,'Cross-Page Data'!$I$4:$J$19,2,FALSE),IF(VLOOKUP(H3517,'Cross-Page Data'!$D$4:$F$48,3,FALSE)="solar",IF(G3517="PV","solar PV","solar thermal"),IF(VLOOKUP(H3517,'Cross-Page Data'!$D$4:$F$48,3,FALSE)="wind",VLOOKUP(G3517,'Cross-Page Data'!$I$4:$J$19,2,FALSE),IF(VLOOKUP(H3517,'Cross-Page Data'!$D$4:$F$48,3,FALSE)="hydro",VLOOKUP(G3517,'Cross-Page Data'!$I$4:$J$19,2,FALSE),VLOOKUP(H3517,'Cross-Page Data'!$D$4:$F$48,3,FALSE)))))</f>
        <v/>
      </c>
      <c r="M3517" s="120">
        <f>IF(AND($P$2=FALSE,OR(F3517="Commercial NAICS Cogen",F3517="Industrial NAICS Cogen",F3517="NAICS-22 Cogen")),FALSE,IF(AND($P$3=FALSE,OR(F3517="Commercial NAICS Cogen",F3517="Commercial NAICS Non-Cogen",F3517="Industrial NAICS Cogen", F3517="industrial NAICS non-Cogen")),FALSE, TRUE))</f>
        <v/>
      </c>
    </row>
    <row r="3518">
      <c r="A3518" s="129" t="n">
        <v>55664</v>
      </c>
      <c r="B3518" s="130" t="inlineStr">
        <is>
          <t>Harrison County Power Project</t>
        </is>
      </c>
      <c r="C3518" s="130" t="inlineStr">
        <is>
          <t>Northeast Texas Elec Coop, Inc</t>
        </is>
      </c>
      <c r="D3518" s="129" t="n">
        <v>13670</v>
      </c>
      <c r="E3518" s="130" t="inlineStr">
        <is>
          <t>TX</t>
        </is>
      </c>
      <c r="F3518" s="130" t="inlineStr">
        <is>
          <t>Electric Utility</t>
        </is>
      </c>
      <c r="G3518" s="130" t="inlineStr">
        <is>
          <t>CT</t>
        </is>
      </c>
      <c r="H3518" s="130" t="inlineStr">
        <is>
          <t>NG</t>
        </is>
      </c>
      <c r="I3518" s="130" t="inlineStr">
        <is>
          <t>NG</t>
        </is>
      </c>
      <c r="J3518" s="131" t="n">
        <v>1782481</v>
      </c>
      <c r="K3518" s="129" t="n">
        <v>2020</v>
      </c>
      <c r="L3518" s="120">
        <f>IF(VLOOKUP(H3518,'Cross-Page Data'!$D$4:$F$48,3,FALSE)="natural gas",VLOOKUP(G3518,'Cross-Page Data'!$I$4:$J$19,2,FALSE),IF(VLOOKUP(H3518,'Cross-Page Data'!$D$4:$F$48,3,FALSE)="solar",IF(G3518="PV","solar PV","solar thermal"),IF(VLOOKUP(H3518,'Cross-Page Data'!$D$4:$F$48,3,FALSE)="wind",VLOOKUP(G3518,'Cross-Page Data'!$I$4:$J$19,2,FALSE),IF(VLOOKUP(H3518,'Cross-Page Data'!$D$4:$F$48,3,FALSE)="hydro",VLOOKUP(G3518,'Cross-Page Data'!$I$4:$J$19,2,FALSE),VLOOKUP(H3518,'Cross-Page Data'!$D$4:$F$48,3,FALSE)))))</f>
        <v/>
      </c>
      <c r="M3518" s="120">
        <f>IF(AND($P$2=FALSE,OR(F3518="Commercial NAICS Cogen",F3518="Industrial NAICS Cogen",F3518="NAICS-22 Cogen")),FALSE,IF(AND($P$3=FALSE,OR(F3518="Commercial NAICS Cogen",F3518="Commercial NAICS Non-Cogen",F3518="Industrial NAICS Cogen", F3518="industrial NAICS non-Cogen")),FALSE, TRUE))</f>
        <v/>
      </c>
    </row>
    <row r="3519">
      <c r="A3519" s="129" t="n">
        <v>55667</v>
      </c>
      <c r="B3519" s="130" t="inlineStr">
        <is>
          <t>Lower Mount Bethel Energy</t>
        </is>
      </c>
      <c r="C3519" s="130" t="inlineStr">
        <is>
          <t>Lower Mount Bethel Energy LLC</t>
        </is>
      </c>
      <c r="D3519" s="129" t="n">
        <v>11275</v>
      </c>
      <c r="E3519" s="130" t="inlineStr">
        <is>
          <t>PA</t>
        </is>
      </c>
      <c r="F3519" s="130" t="inlineStr">
        <is>
          <t>NAICS-22 Non-Cogen</t>
        </is>
      </c>
      <c r="G3519" s="130" t="inlineStr">
        <is>
          <t>CA</t>
        </is>
      </c>
      <c r="H3519" s="130" t="inlineStr">
        <is>
          <t>NG</t>
        </is>
      </c>
      <c r="I3519" s="130" t="inlineStr">
        <is>
          <t>NG</t>
        </is>
      </c>
      <c r="J3519" s="131" t="n">
        <v>889096</v>
      </c>
      <c r="K3519" s="129" t="n">
        <v>2020</v>
      </c>
      <c r="L3519" s="120">
        <f>IF(VLOOKUP(H3519,'Cross-Page Data'!$D$4:$F$48,3,FALSE)="natural gas",VLOOKUP(G3519,'Cross-Page Data'!$I$4:$J$19,2,FALSE),IF(VLOOKUP(H3519,'Cross-Page Data'!$D$4:$F$48,3,FALSE)="solar",IF(G3519="PV","solar PV","solar thermal"),IF(VLOOKUP(H3519,'Cross-Page Data'!$D$4:$F$48,3,FALSE)="wind",VLOOKUP(G3519,'Cross-Page Data'!$I$4:$J$19,2,FALSE),IF(VLOOKUP(H3519,'Cross-Page Data'!$D$4:$F$48,3,FALSE)="hydro",VLOOKUP(G3519,'Cross-Page Data'!$I$4:$J$19,2,FALSE),VLOOKUP(H3519,'Cross-Page Data'!$D$4:$F$48,3,FALSE)))))</f>
        <v/>
      </c>
      <c r="M3519" s="120">
        <f>IF(AND($P$2=FALSE,OR(F3519="Commercial NAICS Cogen",F3519="Industrial NAICS Cogen",F3519="NAICS-22 Cogen")),FALSE,IF(AND($P$3=FALSE,OR(F3519="Commercial NAICS Cogen",F3519="Commercial NAICS Non-Cogen",F3519="Industrial NAICS Cogen", F3519="industrial NAICS non-Cogen")),FALSE, TRUE))</f>
        <v/>
      </c>
    </row>
    <row r="3520">
      <c r="A3520" s="129" t="n">
        <v>55667</v>
      </c>
      <c r="B3520" s="130" t="inlineStr">
        <is>
          <t>Lower Mount Bethel Energy</t>
        </is>
      </c>
      <c r="C3520" s="130" t="inlineStr">
        <is>
          <t>Lower Mount Bethel Energy LLC</t>
        </is>
      </c>
      <c r="D3520" s="129" t="n">
        <v>11275</v>
      </c>
      <c r="E3520" s="130" t="inlineStr">
        <is>
          <t>PA</t>
        </is>
      </c>
      <c r="F3520" s="130" t="inlineStr">
        <is>
          <t>NAICS-22 Non-Cogen</t>
        </is>
      </c>
      <c r="G3520" s="130" t="inlineStr">
        <is>
          <t>CT</t>
        </is>
      </c>
      <c r="H3520" s="130" t="inlineStr">
        <is>
          <t>NG</t>
        </is>
      </c>
      <c r="I3520" s="130" t="inlineStr">
        <is>
          <t>NG</t>
        </is>
      </c>
      <c r="J3520" s="131" t="n">
        <v>1276090</v>
      </c>
      <c r="K3520" s="129" t="n">
        <v>2020</v>
      </c>
      <c r="L3520" s="120">
        <f>IF(VLOOKUP(H3520,'Cross-Page Data'!$D$4:$F$48,3,FALSE)="natural gas",VLOOKUP(G3520,'Cross-Page Data'!$I$4:$J$19,2,FALSE),IF(VLOOKUP(H3520,'Cross-Page Data'!$D$4:$F$48,3,FALSE)="solar",IF(G3520="PV","solar PV","solar thermal"),IF(VLOOKUP(H3520,'Cross-Page Data'!$D$4:$F$48,3,FALSE)="wind",VLOOKUP(G3520,'Cross-Page Data'!$I$4:$J$19,2,FALSE),IF(VLOOKUP(H3520,'Cross-Page Data'!$D$4:$F$48,3,FALSE)="hydro",VLOOKUP(G3520,'Cross-Page Data'!$I$4:$J$19,2,FALSE),VLOOKUP(H3520,'Cross-Page Data'!$D$4:$F$48,3,FALSE)))))</f>
        <v/>
      </c>
      <c r="M3520" s="120">
        <f>IF(AND($P$2=FALSE,OR(F3520="Commercial NAICS Cogen",F3520="Industrial NAICS Cogen",F3520="NAICS-22 Cogen")),FALSE,IF(AND($P$3=FALSE,OR(F3520="Commercial NAICS Cogen",F3520="Commercial NAICS Non-Cogen",F3520="Industrial NAICS Cogen", F3520="industrial NAICS non-Cogen")),FALSE, TRUE))</f>
        <v/>
      </c>
    </row>
    <row r="3521">
      <c r="A3521" s="129" t="n">
        <v>55687</v>
      </c>
      <c r="B3521" s="130" t="inlineStr">
        <is>
          <t>Higgins Generating Station</t>
        </is>
      </c>
      <c r="C3521" s="130" t="inlineStr">
        <is>
          <t>Nevada Power Co</t>
        </is>
      </c>
      <c r="D3521" s="129" t="n">
        <v>13407</v>
      </c>
      <c r="E3521" s="130" t="inlineStr">
        <is>
          <t>NV</t>
        </is>
      </c>
      <c r="F3521" s="130" t="inlineStr">
        <is>
          <t>Electric Utility</t>
        </is>
      </c>
      <c r="G3521" s="130" t="inlineStr">
        <is>
          <t>CA</t>
        </is>
      </c>
      <c r="H3521" s="130" t="inlineStr">
        <is>
          <t>NG</t>
        </is>
      </c>
      <c r="I3521" s="130" t="inlineStr">
        <is>
          <t>NG</t>
        </is>
      </c>
      <c r="J3521" s="131" t="n">
        <v>632070</v>
      </c>
      <c r="K3521" s="129" t="n">
        <v>2020</v>
      </c>
      <c r="L3521" s="120">
        <f>IF(VLOOKUP(H3521,'Cross-Page Data'!$D$4:$F$48,3,FALSE)="natural gas",VLOOKUP(G3521,'Cross-Page Data'!$I$4:$J$19,2,FALSE),IF(VLOOKUP(H3521,'Cross-Page Data'!$D$4:$F$48,3,FALSE)="solar",IF(G3521="PV","solar PV","solar thermal"),IF(VLOOKUP(H3521,'Cross-Page Data'!$D$4:$F$48,3,FALSE)="wind",VLOOKUP(G3521,'Cross-Page Data'!$I$4:$J$19,2,FALSE),IF(VLOOKUP(H3521,'Cross-Page Data'!$D$4:$F$48,3,FALSE)="hydro",VLOOKUP(G3521,'Cross-Page Data'!$I$4:$J$19,2,FALSE),VLOOKUP(H3521,'Cross-Page Data'!$D$4:$F$48,3,FALSE)))))</f>
        <v/>
      </c>
      <c r="M3521" s="120">
        <f>IF(AND($P$2=FALSE,OR(F3521="Commercial NAICS Cogen",F3521="Industrial NAICS Cogen",F3521="NAICS-22 Cogen")),FALSE,IF(AND($P$3=FALSE,OR(F3521="Commercial NAICS Cogen",F3521="Commercial NAICS Non-Cogen",F3521="Industrial NAICS Cogen", F3521="industrial NAICS non-Cogen")),FALSE, TRUE))</f>
        <v/>
      </c>
    </row>
    <row r="3522">
      <c r="A3522" s="129" t="n">
        <v>55687</v>
      </c>
      <c r="B3522" s="130" t="inlineStr">
        <is>
          <t>Higgins Generating Station</t>
        </is>
      </c>
      <c r="C3522" s="130" t="inlineStr">
        <is>
          <t>Nevada Power Co</t>
        </is>
      </c>
      <c r="D3522" s="129" t="n">
        <v>13407</v>
      </c>
      <c r="E3522" s="130" t="inlineStr">
        <is>
          <t>NV</t>
        </is>
      </c>
      <c r="F3522" s="130" t="inlineStr">
        <is>
          <t>Electric Utility</t>
        </is>
      </c>
      <c r="G3522" s="130" t="inlineStr">
        <is>
          <t>CT</t>
        </is>
      </c>
      <c r="H3522" s="130" t="inlineStr">
        <is>
          <t>NG</t>
        </is>
      </c>
      <c r="I3522" s="130" t="inlineStr">
        <is>
          <t>NG</t>
        </is>
      </c>
      <c r="J3522" s="131" t="n">
        <v>1138708</v>
      </c>
      <c r="K3522" s="129" t="n">
        <v>2020</v>
      </c>
      <c r="L3522" s="120">
        <f>IF(VLOOKUP(H3522,'Cross-Page Data'!$D$4:$F$48,3,FALSE)="natural gas",VLOOKUP(G3522,'Cross-Page Data'!$I$4:$J$19,2,FALSE),IF(VLOOKUP(H3522,'Cross-Page Data'!$D$4:$F$48,3,FALSE)="solar",IF(G3522="PV","solar PV","solar thermal"),IF(VLOOKUP(H3522,'Cross-Page Data'!$D$4:$F$48,3,FALSE)="wind",VLOOKUP(G3522,'Cross-Page Data'!$I$4:$J$19,2,FALSE),IF(VLOOKUP(H3522,'Cross-Page Data'!$D$4:$F$48,3,FALSE)="hydro",VLOOKUP(G3522,'Cross-Page Data'!$I$4:$J$19,2,FALSE),VLOOKUP(H3522,'Cross-Page Data'!$D$4:$F$48,3,FALSE)))))</f>
        <v/>
      </c>
      <c r="M3522" s="120">
        <f>IF(AND($P$2=FALSE,OR(F3522="Commercial NAICS Cogen",F3522="Industrial NAICS Cogen",F3522="NAICS-22 Cogen")),FALSE,IF(AND($P$3=FALSE,OR(F3522="Commercial NAICS Cogen",F3522="Commercial NAICS Non-Cogen",F3522="Industrial NAICS Cogen", F3522="industrial NAICS non-Cogen")),FALSE, TRUE))</f>
        <v/>
      </c>
    </row>
    <row r="3523">
      <c r="A3523" s="129" t="n">
        <v>55690</v>
      </c>
      <c r="B3523" s="130" t="inlineStr">
        <is>
          <t>Bethlehem Power Plant</t>
        </is>
      </c>
      <c r="C3523" s="130" t="inlineStr">
        <is>
          <t>Calpine Bethlehem LLC</t>
        </is>
      </c>
      <c r="D3523" s="129" t="n">
        <v>56607</v>
      </c>
      <c r="E3523" s="130" t="inlineStr">
        <is>
          <t>PA</t>
        </is>
      </c>
      <c r="F3523" s="130" t="inlineStr">
        <is>
          <t>NAICS-22 Non-Cogen</t>
        </is>
      </c>
      <c r="G3523" s="130" t="inlineStr">
        <is>
          <t>CA</t>
        </is>
      </c>
      <c r="H3523" s="130" t="inlineStr">
        <is>
          <t>DFO</t>
        </is>
      </c>
      <c r="I3523" s="130" t="inlineStr">
        <is>
          <t>DFO</t>
        </is>
      </c>
      <c r="J3523" s="131" t="n">
        <v>1546.275</v>
      </c>
      <c r="K3523" s="129" t="n">
        <v>2020</v>
      </c>
      <c r="L3523" s="120">
        <f>IF(VLOOKUP(H3523,'Cross-Page Data'!$D$4:$F$48,3,FALSE)="natural gas",VLOOKUP(G3523,'Cross-Page Data'!$I$4:$J$19,2,FALSE),IF(VLOOKUP(H3523,'Cross-Page Data'!$D$4:$F$48,3,FALSE)="solar",IF(G3523="PV","solar PV","solar thermal"),IF(VLOOKUP(H3523,'Cross-Page Data'!$D$4:$F$48,3,FALSE)="wind",VLOOKUP(G3523,'Cross-Page Data'!$I$4:$J$19,2,FALSE),IF(VLOOKUP(H3523,'Cross-Page Data'!$D$4:$F$48,3,FALSE)="hydro",VLOOKUP(G3523,'Cross-Page Data'!$I$4:$J$19,2,FALSE),VLOOKUP(H3523,'Cross-Page Data'!$D$4:$F$48,3,FALSE)))))</f>
        <v/>
      </c>
      <c r="M3523" s="120">
        <f>IF(AND($P$2=FALSE,OR(F3523="Commercial NAICS Cogen",F3523="Industrial NAICS Cogen",F3523="NAICS-22 Cogen")),FALSE,IF(AND($P$3=FALSE,OR(F3523="Commercial NAICS Cogen",F3523="Commercial NAICS Non-Cogen",F3523="Industrial NAICS Cogen", F3523="industrial NAICS non-Cogen")),FALSE, TRUE))</f>
        <v/>
      </c>
    </row>
    <row r="3524">
      <c r="A3524" s="129" t="n">
        <v>55690</v>
      </c>
      <c r="B3524" s="130" t="inlineStr">
        <is>
          <t>Bethlehem Power Plant</t>
        </is>
      </c>
      <c r="C3524" s="130" t="inlineStr">
        <is>
          <t>Calpine Bethlehem LLC</t>
        </is>
      </c>
      <c r="D3524" s="129" t="n">
        <v>56607</v>
      </c>
      <c r="E3524" s="130" t="inlineStr">
        <is>
          <t>PA</t>
        </is>
      </c>
      <c r="F3524" s="130" t="inlineStr">
        <is>
          <t>NAICS-22 Non-Cogen</t>
        </is>
      </c>
      <c r="G3524" s="130" t="inlineStr">
        <is>
          <t>CA</t>
        </is>
      </c>
      <c r="H3524" s="130" t="inlineStr">
        <is>
          <t>NG</t>
        </is>
      </c>
      <c r="I3524" s="130" t="inlineStr">
        <is>
          <t>NG</t>
        </is>
      </c>
      <c r="J3524" s="131" t="n">
        <v>2029436.7</v>
      </c>
      <c r="K3524" s="129" t="n">
        <v>2020</v>
      </c>
      <c r="L3524" s="120">
        <f>IF(VLOOKUP(H3524,'Cross-Page Data'!$D$4:$F$48,3,FALSE)="natural gas",VLOOKUP(G3524,'Cross-Page Data'!$I$4:$J$19,2,FALSE),IF(VLOOKUP(H3524,'Cross-Page Data'!$D$4:$F$48,3,FALSE)="solar",IF(G3524="PV","solar PV","solar thermal"),IF(VLOOKUP(H3524,'Cross-Page Data'!$D$4:$F$48,3,FALSE)="wind",VLOOKUP(G3524,'Cross-Page Data'!$I$4:$J$19,2,FALSE),IF(VLOOKUP(H3524,'Cross-Page Data'!$D$4:$F$48,3,FALSE)="hydro",VLOOKUP(G3524,'Cross-Page Data'!$I$4:$J$19,2,FALSE),VLOOKUP(H3524,'Cross-Page Data'!$D$4:$F$48,3,FALSE)))))</f>
        <v/>
      </c>
      <c r="M3524" s="120">
        <f>IF(AND($P$2=FALSE,OR(F3524="Commercial NAICS Cogen",F3524="Industrial NAICS Cogen",F3524="NAICS-22 Cogen")),FALSE,IF(AND($P$3=FALSE,OR(F3524="Commercial NAICS Cogen",F3524="Commercial NAICS Non-Cogen",F3524="Industrial NAICS Cogen", F3524="industrial NAICS non-Cogen")),FALSE, TRUE))</f>
        <v/>
      </c>
    </row>
    <row r="3525">
      <c r="A3525" s="129" t="n">
        <v>55690</v>
      </c>
      <c r="B3525" s="130" t="inlineStr">
        <is>
          <t>Bethlehem Power Plant</t>
        </is>
      </c>
      <c r="C3525" s="130" t="inlineStr">
        <is>
          <t>Calpine Bethlehem LLC</t>
        </is>
      </c>
      <c r="D3525" s="129" t="n">
        <v>56607</v>
      </c>
      <c r="E3525" s="130" t="inlineStr">
        <is>
          <t>PA</t>
        </is>
      </c>
      <c r="F3525" s="130" t="inlineStr">
        <is>
          <t>NAICS-22 Non-Cogen</t>
        </is>
      </c>
      <c r="G3525" s="130" t="inlineStr">
        <is>
          <t>CT</t>
        </is>
      </c>
      <c r="H3525" s="130" t="inlineStr">
        <is>
          <t>DFO</t>
        </is>
      </c>
      <c r="I3525" s="130" t="inlineStr">
        <is>
          <t>DFO</t>
        </is>
      </c>
      <c r="J3525" s="131" t="n">
        <v>2723.546</v>
      </c>
      <c r="K3525" s="129" t="n">
        <v>2020</v>
      </c>
      <c r="L3525" s="120">
        <f>IF(VLOOKUP(H3525,'Cross-Page Data'!$D$4:$F$48,3,FALSE)="natural gas",VLOOKUP(G3525,'Cross-Page Data'!$I$4:$J$19,2,FALSE),IF(VLOOKUP(H3525,'Cross-Page Data'!$D$4:$F$48,3,FALSE)="solar",IF(G3525="PV","solar PV","solar thermal"),IF(VLOOKUP(H3525,'Cross-Page Data'!$D$4:$F$48,3,FALSE)="wind",VLOOKUP(G3525,'Cross-Page Data'!$I$4:$J$19,2,FALSE),IF(VLOOKUP(H3525,'Cross-Page Data'!$D$4:$F$48,3,FALSE)="hydro",VLOOKUP(G3525,'Cross-Page Data'!$I$4:$J$19,2,FALSE),VLOOKUP(H3525,'Cross-Page Data'!$D$4:$F$48,3,FALSE)))))</f>
        <v/>
      </c>
      <c r="M3525" s="120">
        <f>IF(AND($P$2=FALSE,OR(F3525="Commercial NAICS Cogen",F3525="Industrial NAICS Cogen",F3525="NAICS-22 Cogen")),FALSE,IF(AND($P$3=FALSE,OR(F3525="Commercial NAICS Cogen",F3525="Commercial NAICS Non-Cogen",F3525="Industrial NAICS Cogen", F3525="industrial NAICS non-Cogen")),FALSE, TRUE))</f>
        <v/>
      </c>
    </row>
    <row r="3526">
      <c r="A3526" s="129" t="n">
        <v>55690</v>
      </c>
      <c r="B3526" s="130" t="inlineStr">
        <is>
          <t>Bethlehem Power Plant</t>
        </is>
      </c>
      <c r="C3526" s="130" t="inlineStr">
        <is>
          <t>Calpine Bethlehem LLC</t>
        </is>
      </c>
      <c r="D3526" s="129" t="n">
        <v>56607</v>
      </c>
      <c r="E3526" s="130" t="inlineStr">
        <is>
          <t>PA</t>
        </is>
      </c>
      <c r="F3526" s="130" t="inlineStr">
        <is>
          <t>NAICS-22 Non-Cogen</t>
        </is>
      </c>
      <c r="G3526" s="130" t="inlineStr">
        <is>
          <t>CT</t>
        </is>
      </c>
      <c r="H3526" s="130" t="inlineStr">
        <is>
          <t>NG</t>
        </is>
      </c>
      <c r="I3526" s="130" t="inlineStr">
        <is>
          <t>NG</t>
        </is>
      </c>
      <c r="J3526" s="131" t="n">
        <v>3568442.5</v>
      </c>
      <c r="K3526" s="129" t="n">
        <v>2020</v>
      </c>
      <c r="L3526" s="120">
        <f>IF(VLOOKUP(H3526,'Cross-Page Data'!$D$4:$F$48,3,FALSE)="natural gas",VLOOKUP(G3526,'Cross-Page Data'!$I$4:$J$19,2,FALSE),IF(VLOOKUP(H3526,'Cross-Page Data'!$D$4:$F$48,3,FALSE)="solar",IF(G3526="PV","solar PV","solar thermal"),IF(VLOOKUP(H3526,'Cross-Page Data'!$D$4:$F$48,3,FALSE)="wind",VLOOKUP(G3526,'Cross-Page Data'!$I$4:$J$19,2,FALSE),IF(VLOOKUP(H3526,'Cross-Page Data'!$D$4:$F$48,3,FALSE)="hydro",VLOOKUP(G3526,'Cross-Page Data'!$I$4:$J$19,2,FALSE),VLOOKUP(H3526,'Cross-Page Data'!$D$4:$F$48,3,FALSE)))))</f>
        <v/>
      </c>
      <c r="M3526" s="120">
        <f>IF(AND($P$2=FALSE,OR(F3526="Commercial NAICS Cogen",F3526="Industrial NAICS Cogen",F3526="NAICS-22 Cogen")),FALSE,IF(AND($P$3=FALSE,OR(F3526="Commercial NAICS Cogen",F3526="Commercial NAICS Non-Cogen",F3526="Industrial NAICS Cogen", F3526="industrial NAICS non-Cogen")),FALSE, TRUE))</f>
        <v/>
      </c>
    </row>
    <row r="3527">
      <c r="A3527" s="129" t="n">
        <v>55694</v>
      </c>
      <c r="B3527" s="130" t="inlineStr">
        <is>
          <t>Quantum Choctaw Power LLC</t>
        </is>
      </c>
      <c r="C3527" s="130" t="inlineStr">
        <is>
          <t>Tennessee Valley Authority</t>
        </is>
      </c>
      <c r="D3527" s="129" t="n">
        <v>18642</v>
      </c>
      <c r="E3527" s="130" t="inlineStr">
        <is>
          <t>MS</t>
        </is>
      </c>
      <c r="F3527" s="130" t="inlineStr">
        <is>
          <t>Electric Utility</t>
        </is>
      </c>
      <c r="G3527" s="130" t="inlineStr">
        <is>
          <t>CA</t>
        </is>
      </c>
      <c r="H3527" s="130" t="inlineStr">
        <is>
          <t>NG</t>
        </is>
      </c>
      <c r="I3527" s="130" t="inlineStr">
        <is>
          <t>NG</t>
        </is>
      </c>
      <c r="J3527" s="131" t="n">
        <v>1087217</v>
      </c>
      <c r="K3527" s="129" t="n">
        <v>2020</v>
      </c>
      <c r="L3527" s="120">
        <f>IF(VLOOKUP(H3527,'Cross-Page Data'!$D$4:$F$48,3,FALSE)="natural gas",VLOOKUP(G3527,'Cross-Page Data'!$I$4:$J$19,2,FALSE),IF(VLOOKUP(H3527,'Cross-Page Data'!$D$4:$F$48,3,FALSE)="solar",IF(G3527="PV","solar PV","solar thermal"),IF(VLOOKUP(H3527,'Cross-Page Data'!$D$4:$F$48,3,FALSE)="wind",VLOOKUP(G3527,'Cross-Page Data'!$I$4:$J$19,2,FALSE),IF(VLOOKUP(H3527,'Cross-Page Data'!$D$4:$F$48,3,FALSE)="hydro",VLOOKUP(G3527,'Cross-Page Data'!$I$4:$J$19,2,FALSE),VLOOKUP(H3527,'Cross-Page Data'!$D$4:$F$48,3,FALSE)))))</f>
        <v/>
      </c>
      <c r="M3527" s="120">
        <f>IF(AND($P$2=FALSE,OR(F3527="Commercial NAICS Cogen",F3527="Industrial NAICS Cogen",F3527="NAICS-22 Cogen")),FALSE,IF(AND($P$3=FALSE,OR(F3527="Commercial NAICS Cogen",F3527="Commercial NAICS Non-Cogen",F3527="Industrial NAICS Cogen", F3527="industrial NAICS non-Cogen")),FALSE, TRUE))</f>
        <v/>
      </c>
    </row>
    <row r="3528">
      <c r="A3528" s="129" t="n">
        <v>55694</v>
      </c>
      <c r="B3528" s="130" t="inlineStr">
        <is>
          <t>Quantum Choctaw Power LLC</t>
        </is>
      </c>
      <c r="C3528" s="130" t="inlineStr">
        <is>
          <t>Tennessee Valley Authority</t>
        </is>
      </c>
      <c r="D3528" s="129" t="n">
        <v>18642</v>
      </c>
      <c r="E3528" s="130" t="inlineStr">
        <is>
          <t>MS</t>
        </is>
      </c>
      <c r="F3528" s="130" t="inlineStr">
        <is>
          <t>Electric Utility</t>
        </is>
      </c>
      <c r="G3528" s="130" t="inlineStr">
        <is>
          <t>CT</t>
        </is>
      </c>
      <c r="H3528" s="130" t="inlineStr">
        <is>
          <t>NG</t>
        </is>
      </c>
      <c r="I3528" s="130" t="inlineStr">
        <is>
          <t>NG</t>
        </is>
      </c>
      <c r="J3528" s="131" t="n">
        <v>1848302</v>
      </c>
      <c r="K3528" s="129" t="n">
        <v>2020</v>
      </c>
      <c r="L3528" s="120">
        <f>IF(VLOOKUP(H3528,'Cross-Page Data'!$D$4:$F$48,3,FALSE)="natural gas",VLOOKUP(G3528,'Cross-Page Data'!$I$4:$J$19,2,FALSE),IF(VLOOKUP(H3528,'Cross-Page Data'!$D$4:$F$48,3,FALSE)="solar",IF(G3528="PV","solar PV","solar thermal"),IF(VLOOKUP(H3528,'Cross-Page Data'!$D$4:$F$48,3,FALSE)="wind",VLOOKUP(G3528,'Cross-Page Data'!$I$4:$J$19,2,FALSE),IF(VLOOKUP(H3528,'Cross-Page Data'!$D$4:$F$48,3,FALSE)="hydro",VLOOKUP(G3528,'Cross-Page Data'!$I$4:$J$19,2,FALSE),VLOOKUP(H3528,'Cross-Page Data'!$D$4:$F$48,3,FALSE)))))</f>
        <v/>
      </c>
      <c r="M3528" s="120">
        <f>IF(AND($P$2=FALSE,OR(F3528="Commercial NAICS Cogen",F3528="Industrial NAICS Cogen",F3528="NAICS-22 Cogen")),FALSE,IF(AND($P$3=FALSE,OR(F3528="Commercial NAICS Cogen",F3528="Commercial NAICS Non-Cogen",F3528="Industrial NAICS Cogen", F3528="industrial NAICS non-Cogen")),FALSE, TRUE))</f>
        <v/>
      </c>
    </row>
    <row r="3529">
      <c r="A3529" s="129" t="n">
        <v>55698</v>
      </c>
      <c r="B3529" s="130" t="inlineStr">
        <is>
          <t>Hanford Energy Park Peaker</t>
        </is>
      </c>
      <c r="C3529" s="130" t="inlineStr">
        <is>
          <t>MRP San Joaquin Energy LLC.</t>
        </is>
      </c>
      <c r="D3529" s="129" t="n">
        <v>7724</v>
      </c>
      <c r="E3529" s="130" t="inlineStr">
        <is>
          <t>CA</t>
        </is>
      </c>
      <c r="F3529" s="130" t="inlineStr">
        <is>
          <t>NAICS-22 Non-Cogen</t>
        </is>
      </c>
      <c r="G3529" s="130" t="inlineStr">
        <is>
          <t>GT</t>
        </is>
      </c>
      <c r="H3529" s="130" t="inlineStr">
        <is>
          <t>NG</t>
        </is>
      </c>
      <c r="I3529" s="130" t="inlineStr">
        <is>
          <t>NG</t>
        </is>
      </c>
      <c r="J3529" s="131" t="n">
        <v>18540</v>
      </c>
      <c r="K3529" s="129" t="n">
        <v>2020</v>
      </c>
      <c r="L3529" s="120">
        <f>IF(VLOOKUP(H3529,'Cross-Page Data'!$D$4:$F$48,3,FALSE)="natural gas",VLOOKUP(G3529,'Cross-Page Data'!$I$4:$J$19,2,FALSE),IF(VLOOKUP(H3529,'Cross-Page Data'!$D$4:$F$48,3,FALSE)="solar",IF(G3529="PV","solar PV","solar thermal"),IF(VLOOKUP(H3529,'Cross-Page Data'!$D$4:$F$48,3,FALSE)="wind",VLOOKUP(G3529,'Cross-Page Data'!$I$4:$J$19,2,FALSE),IF(VLOOKUP(H3529,'Cross-Page Data'!$D$4:$F$48,3,FALSE)="hydro",VLOOKUP(G3529,'Cross-Page Data'!$I$4:$J$19,2,FALSE),VLOOKUP(H3529,'Cross-Page Data'!$D$4:$F$48,3,FALSE)))))</f>
        <v/>
      </c>
      <c r="M3529" s="120">
        <f>IF(AND($P$2=FALSE,OR(F3529="Commercial NAICS Cogen",F3529="Industrial NAICS Cogen",F3529="NAICS-22 Cogen")),FALSE,IF(AND($P$3=FALSE,OR(F3529="Commercial NAICS Cogen",F3529="Commercial NAICS Non-Cogen",F3529="Industrial NAICS Cogen", F3529="industrial NAICS non-Cogen")),FALSE, TRUE))</f>
        <v/>
      </c>
    </row>
    <row r="3530">
      <c r="A3530" s="129" t="n">
        <v>55701</v>
      </c>
      <c r="B3530" s="130" t="inlineStr">
        <is>
          <t>Fremont Energy Center</t>
        </is>
      </c>
      <c r="C3530" s="130" t="inlineStr">
        <is>
          <t>American Mun Power-Ohio, Inc</t>
        </is>
      </c>
      <c r="D3530" s="129" t="n">
        <v>40577</v>
      </c>
      <c r="E3530" s="130" t="inlineStr">
        <is>
          <t>OH</t>
        </is>
      </c>
      <c r="F3530" s="130" t="inlineStr">
        <is>
          <t>Electric Utility</t>
        </is>
      </c>
      <c r="G3530" s="130" t="inlineStr">
        <is>
          <t>CA</t>
        </is>
      </c>
      <c r="H3530" s="130" t="inlineStr">
        <is>
          <t>NG</t>
        </is>
      </c>
      <c r="I3530" s="130" t="inlineStr">
        <is>
          <t>NG</t>
        </is>
      </c>
      <c r="J3530" s="131" t="n">
        <v>0</v>
      </c>
      <c r="K3530" s="129" t="n">
        <v>2020</v>
      </c>
      <c r="L3530" s="120">
        <f>IF(VLOOKUP(H3530,'Cross-Page Data'!$D$4:$F$48,3,FALSE)="natural gas",VLOOKUP(G3530,'Cross-Page Data'!$I$4:$J$19,2,FALSE),IF(VLOOKUP(H3530,'Cross-Page Data'!$D$4:$F$48,3,FALSE)="solar",IF(G3530="PV","solar PV","solar thermal"),IF(VLOOKUP(H3530,'Cross-Page Data'!$D$4:$F$48,3,FALSE)="wind",VLOOKUP(G3530,'Cross-Page Data'!$I$4:$J$19,2,FALSE),IF(VLOOKUP(H3530,'Cross-Page Data'!$D$4:$F$48,3,FALSE)="hydro",VLOOKUP(G3530,'Cross-Page Data'!$I$4:$J$19,2,FALSE),VLOOKUP(H3530,'Cross-Page Data'!$D$4:$F$48,3,FALSE)))))</f>
        <v/>
      </c>
      <c r="M3530" s="120">
        <f>IF(AND($P$2=FALSE,OR(F3530="Commercial NAICS Cogen",F3530="Industrial NAICS Cogen",F3530="NAICS-22 Cogen")),FALSE,IF(AND($P$3=FALSE,OR(F3530="Commercial NAICS Cogen",F3530="Commercial NAICS Non-Cogen",F3530="Industrial NAICS Cogen", F3530="industrial NAICS non-Cogen")),FALSE, TRUE))</f>
        <v/>
      </c>
    </row>
    <row r="3531">
      <c r="A3531" s="129" t="n">
        <v>55701</v>
      </c>
      <c r="B3531" s="130" t="inlineStr">
        <is>
          <t>Fremont Energy Center</t>
        </is>
      </c>
      <c r="C3531" s="130" t="inlineStr">
        <is>
          <t>American Mun Power-Ohio, Inc</t>
        </is>
      </c>
      <c r="D3531" s="129" t="n">
        <v>40577</v>
      </c>
      <c r="E3531" s="130" t="inlineStr">
        <is>
          <t>OH</t>
        </is>
      </c>
      <c r="F3531" s="130" t="inlineStr">
        <is>
          <t>Electric Utility</t>
        </is>
      </c>
      <c r="G3531" s="130" t="inlineStr">
        <is>
          <t>CT</t>
        </is>
      </c>
      <c r="H3531" s="130" t="inlineStr">
        <is>
          <t>NG</t>
        </is>
      </c>
      <c r="I3531" s="130" t="inlineStr">
        <is>
          <t>NG</t>
        </is>
      </c>
      <c r="J3531" s="131" t="n">
        <v>1899225</v>
      </c>
      <c r="K3531" s="129" t="n">
        <v>2020</v>
      </c>
      <c r="L3531" s="120">
        <f>IF(VLOOKUP(H3531,'Cross-Page Data'!$D$4:$F$48,3,FALSE)="natural gas",VLOOKUP(G3531,'Cross-Page Data'!$I$4:$J$19,2,FALSE),IF(VLOOKUP(H3531,'Cross-Page Data'!$D$4:$F$48,3,FALSE)="solar",IF(G3531="PV","solar PV","solar thermal"),IF(VLOOKUP(H3531,'Cross-Page Data'!$D$4:$F$48,3,FALSE)="wind",VLOOKUP(G3531,'Cross-Page Data'!$I$4:$J$19,2,FALSE),IF(VLOOKUP(H3531,'Cross-Page Data'!$D$4:$F$48,3,FALSE)="hydro",VLOOKUP(G3531,'Cross-Page Data'!$I$4:$J$19,2,FALSE),VLOOKUP(H3531,'Cross-Page Data'!$D$4:$F$48,3,FALSE)))))</f>
        <v/>
      </c>
      <c r="M3531" s="120">
        <f>IF(AND($P$2=FALSE,OR(F3531="Commercial NAICS Cogen",F3531="Industrial NAICS Cogen",F3531="NAICS-22 Cogen")),FALSE,IF(AND($P$3=FALSE,OR(F3531="Commercial NAICS Cogen",F3531="Commercial NAICS Non-Cogen",F3531="Industrial NAICS Cogen", F3531="industrial NAICS non-Cogen")),FALSE, TRUE))</f>
        <v/>
      </c>
    </row>
    <row r="3532">
      <c r="A3532" s="129" t="n">
        <v>55706</v>
      </c>
      <c r="B3532" s="130" t="inlineStr">
        <is>
          <t>Choctaw County</t>
        </is>
      </c>
      <c r="C3532" s="130" t="inlineStr">
        <is>
          <t>Entergy Mississippi LLC</t>
        </is>
      </c>
      <c r="D3532" s="129" t="n">
        <v>12685</v>
      </c>
      <c r="E3532" s="130" t="inlineStr">
        <is>
          <t>MS</t>
        </is>
      </c>
      <c r="F3532" s="130" t="inlineStr">
        <is>
          <t>Electric Utility</t>
        </is>
      </c>
      <c r="G3532" s="130" t="inlineStr">
        <is>
          <t>CA</t>
        </is>
      </c>
      <c r="H3532" s="130" t="inlineStr">
        <is>
          <t>NG</t>
        </is>
      </c>
      <c r="I3532" s="130" t="inlineStr">
        <is>
          <t>NG</t>
        </is>
      </c>
      <c r="J3532" s="131" t="n">
        <v>1917357</v>
      </c>
      <c r="K3532" s="129" t="n">
        <v>2020</v>
      </c>
      <c r="L3532" s="120">
        <f>IF(VLOOKUP(H3532,'Cross-Page Data'!$D$4:$F$48,3,FALSE)="natural gas",VLOOKUP(G3532,'Cross-Page Data'!$I$4:$J$19,2,FALSE),IF(VLOOKUP(H3532,'Cross-Page Data'!$D$4:$F$48,3,FALSE)="solar",IF(G3532="PV","solar PV","solar thermal"),IF(VLOOKUP(H3532,'Cross-Page Data'!$D$4:$F$48,3,FALSE)="wind",VLOOKUP(G3532,'Cross-Page Data'!$I$4:$J$19,2,FALSE),IF(VLOOKUP(H3532,'Cross-Page Data'!$D$4:$F$48,3,FALSE)="hydro",VLOOKUP(G3532,'Cross-Page Data'!$I$4:$J$19,2,FALSE),VLOOKUP(H3532,'Cross-Page Data'!$D$4:$F$48,3,FALSE)))))</f>
        <v/>
      </c>
      <c r="M3532" s="120">
        <f>IF(AND($P$2=FALSE,OR(F3532="Commercial NAICS Cogen",F3532="Industrial NAICS Cogen",F3532="NAICS-22 Cogen")),FALSE,IF(AND($P$3=FALSE,OR(F3532="Commercial NAICS Cogen",F3532="Commercial NAICS Non-Cogen",F3532="Industrial NAICS Cogen", F3532="industrial NAICS non-Cogen")),FALSE, TRUE))</f>
        <v/>
      </c>
    </row>
    <row r="3533">
      <c r="A3533" s="129" t="n">
        <v>55706</v>
      </c>
      <c r="B3533" s="130" t="inlineStr">
        <is>
          <t>Choctaw County</t>
        </is>
      </c>
      <c r="C3533" s="130" t="inlineStr">
        <is>
          <t>Entergy Mississippi LLC</t>
        </is>
      </c>
      <c r="D3533" s="129" t="n">
        <v>12685</v>
      </c>
      <c r="E3533" s="130" t="inlineStr">
        <is>
          <t>MS</t>
        </is>
      </c>
      <c r="F3533" s="130" t="inlineStr">
        <is>
          <t>Electric Utility</t>
        </is>
      </c>
      <c r="G3533" s="130" t="inlineStr">
        <is>
          <t>CT</t>
        </is>
      </c>
      <c r="H3533" s="130" t="inlineStr">
        <is>
          <t>NG</t>
        </is>
      </c>
      <c r="I3533" s="130" t="inlineStr">
        <is>
          <t>NG</t>
        </is>
      </c>
      <c r="J3533" s="131" t="n">
        <v>3379541</v>
      </c>
      <c r="K3533" s="129" t="n">
        <v>2020</v>
      </c>
      <c r="L3533" s="120">
        <f>IF(VLOOKUP(H3533,'Cross-Page Data'!$D$4:$F$48,3,FALSE)="natural gas",VLOOKUP(G3533,'Cross-Page Data'!$I$4:$J$19,2,FALSE),IF(VLOOKUP(H3533,'Cross-Page Data'!$D$4:$F$48,3,FALSE)="solar",IF(G3533="PV","solar PV","solar thermal"),IF(VLOOKUP(H3533,'Cross-Page Data'!$D$4:$F$48,3,FALSE)="wind",VLOOKUP(G3533,'Cross-Page Data'!$I$4:$J$19,2,FALSE),IF(VLOOKUP(H3533,'Cross-Page Data'!$D$4:$F$48,3,FALSE)="hydro",VLOOKUP(G3533,'Cross-Page Data'!$I$4:$J$19,2,FALSE),VLOOKUP(H3533,'Cross-Page Data'!$D$4:$F$48,3,FALSE)))))</f>
        <v/>
      </c>
      <c r="M3533" s="120">
        <f>IF(AND($P$2=FALSE,OR(F3533="Commercial NAICS Cogen",F3533="Industrial NAICS Cogen",F3533="NAICS-22 Cogen")),FALSE,IF(AND($P$3=FALSE,OR(F3533="Commercial NAICS Cogen",F3533="Commercial NAICS Non-Cogen",F3533="Industrial NAICS Cogen", F3533="industrial NAICS non-Cogen")),FALSE, TRUE))</f>
        <v/>
      </c>
    </row>
    <row r="3534">
      <c r="A3534" s="129" t="n">
        <v>55708</v>
      </c>
      <c r="B3534" s="130" t="inlineStr">
        <is>
          <t>Nacogdoches Power</t>
        </is>
      </c>
      <c r="C3534" s="130" t="inlineStr">
        <is>
          <t>Austin Energy</t>
        </is>
      </c>
      <c r="D3534" s="129" t="n">
        <v>1015</v>
      </c>
      <c r="E3534" s="130" t="inlineStr">
        <is>
          <t>TX</t>
        </is>
      </c>
      <c r="F3534" s="130" t="inlineStr">
        <is>
          <t>Electric Utility</t>
        </is>
      </c>
      <c r="G3534" s="130" t="inlineStr">
        <is>
          <t>ST</t>
        </is>
      </c>
      <c r="H3534" s="130" t="inlineStr">
        <is>
          <t>OBS</t>
        </is>
      </c>
      <c r="I3534" s="130" t="inlineStr">
        <is>
          <t>ORW</t>
        </is>
      </c>
      <c r="J3534" s="131" t="n">
        <v>0</v>
      </c>
      <c r="K3534" s="129" t="n">
        <v>2020</v>
      </c>
      <c r="L3534" s="120">
        <f>IF(VLOOKUP(H3534,'Cross-Page Data'!$D$4:$F$48,3,FALSE)="natural gas",VLOOKUP(G3534,'Cross-Page Data'!$I$4:$J$19,2,FALSE),IF(VLOOKUP(H3534,'Cross-Page Data'!$D$4:$F$48,3,FALSE)="solar",IF(G3534="PV","solar PV","solar thermal"),IF(VLOOKUP(H3534,'Cross-Page Data'!$D$4:$F$48,3,FALSE)="wind",VLOOKUP(G3534,'Cross-Page Data'!$I$4:$J$19,2,FALSE),IF(VLOOKUP(H3534,'Cross-Page Data'!$D$4:$F$48,3,FALSE)="hydro",VLOOKUP(G3534,'Cross-Page Data'!$I$4:$J$19,2,FALSE),VLOOKUP(H3534,'Cross-Page Data'!$D$4:$F$48,3,FALSE)))))</f>
        <v/>
      </c>
      <c r="M3534" s="120">
        <f>IF(AND($P$2=FALSE,OR(F3534="Commercial NAICS Cogen",F3534="Industrial NAICS Cogen",F3534="NAICS-22 Cogen")),FALSE,IF(AND($P$3=FALSE,OR(F3534="Commercial NAICS Cogen",F3534="Commercial NAICS Non-Cogen",F3534="Industrial NAICS Cogen", F3534="industrial NAICS non-Cogen")),FALSE, TRUE))</f>
        <v/>
      </c>
    </row>
    <row r="3535">
      <c r="A3535" s="129" t="n">
        <v>55708</v>
      </c>
      <c r="B3535" s="130" t="inlineStr">
        <is>
          <t>Nacogdoches Power</t>
        </is>
      </c>
      <c r="C3535" s="130" t="inlineStr">
        <is>
          <t>Austin Energy</t>
        </is>
      </c>
      <c r="D3535" s="129" t="n">
        <v>1015</v>
      </c>
      <c r="E3535" s="130" t="inlineStr">
        <is>
          <t>TX</t>
        </is>
      </c>
      <c r="F3535" s="130" t="inlineStr">
        <is>
          <t>Electric Utility</t>
        </is>
      </c>
      <c r="G3535" s="130" t="inlineStr">
        <is>
          <t>ST</t>
        </is>
      </c>
      <c r="H3535" s="130" t="inlineStr">
        <is>
          <t>WDS</t>
        </is>
      </c>
      <c r="I3535" s="130" t="inlineStr">
        <is>
          <t>WWW</t>
        </is>
      </c>
      <c r="J3535" s="131" t="n">
        <v>53258</v>
      </c>
      <c r="K3535" s="129" t="n">
        <v>2020</v>
      </c>
      <c r="L3535" s="120">
        <f>IF(VLOOKUP(H3535,'Cross-Page Data'!$D$4:$F$48,3,FALSE)="natural gas",VLOOKUP(G3535,'Cross-Page Data'!$I$4:$J$19,2,FALSE),IF(VLOOKUP(H3535,'Cross-Page Data'!$D$4:$F$48,3,FALSE)="solar",IF(G3535="PV","solar PV","solar thermal"),IF(VLOOKUP(H3535,'Cross-Page Data'!$D$4:$F$48,3,FALSE)="wind",VLOOKUP(G3535,'Cross-Page Data'!$I$4:$J$19,2,FALSE),IF(VLOOKUP(H3535,'Cross-Page Data'!$D$4:$F$48,3,FALSE)="hydro",VLOOKUP(G3535,'Cross-Page Data'!$I$4:$J$19,2,FALSE),VLOOKUP(H3535,'Cross-Page Data'!$D$4:$F$48,3,FALSE)))))</f>
        <v/>
      </c>
      <c r="M3535" s="120">
        <f>IF(AND($P$2=FALSE,OR(F3535="Commercial NAICS Cogen",F3535="Industrial NAICS Cogen",F3535="NAICS-22 Cogen")),FALSE,IF(AND($P$3=FALSE,OR(F3535="Commercial NAICS Cogen",F3535="Commercial NAICS Non-Cogen",F3535="Industrial NAICS Cogen", F3535="industrial NAICS non-Cogen")),FALSE, TRUE))</f>
        <v/>
      </c>
    </row>
    <row r="3536">
      <c r="A3536" s="129" t="n">
        <v>55710</v>
      </c>
      <c r="B3536" s="130" t="inlineStr">
        <is>
          <t>Allegheny Energy Units 3 4 &amp; 5</t>
        </is>
      </c>
      <c r="C3536" s="130" t="inlineStr">
        <is>
          <t>Springdale Energy LLC</t>
        </is>
      </c>
      <c r="D3536" s="129" t="n">
        <v>61267</v>
      </c>
      <c r="E3536" s="130" t="inlineStr">
        <is>
          <t>PA</t>
        </is>
      </c>
      <c r="F3536" s="130" t="inlineStr">
        <is>
          <t>NAICS-22 Non-Cogen</t>
        </is>
      </c>
      <c r="G3536" s="130" t="inlineStr">
        <is>
          <t>CA</t>
        </is>
      </c>
      <c r="H3536" s="130" t="inlineStr">
        <is>
          <t>DFO</t>
        </is>
      </c>
      <c r="I3536" s="130" t="inlineStr">
        <is>
          <t>DFO</t>
        </is>
      </c>
      <c r="J3536" s="131" t="n">
        <v>0</v>
      </c>
      <c r="K3536" s="129" t="n">
        <v>2020</v>
      </c>
      <c r="L3536" s="120">
        <f>IF(VLOOKUP(H3536,'Cross-Page Data'!$D$4:$F$48,3,FALSE)="natural gas",VLOOKUP(G3536,'Cross-Page Data'!$I$4:$J$19,2,FALSE),IF(VLOOKUP(H3536,'Cross-Page Data'!$D$4:$F$48,3,FALSE)="solar",IF(G3536="PV","solar PV","solar thermal"),IF(VLOOKUP(H3536,'Cross-Page Data'!$D$4:$F$48,3,FALSE)="wind",VLOOKUP(G3536,'Cross-Page Data'!$I$4:$J$19,2,FALSE),IF(VLOOKUP(H3536,'Cross-Page Data'!$D$4:$F$48,3,FALSE)="hydro",VLOOKUP(G3536,'Cross-Page Data'!$I$4:$J$19,2,FALSE),VLOOKUP(H3536,'Cross-Page Data'!$D$4:$F$48,3,FALSE)))))</f>
        <v/>
      </c>
      <c r="M3536" s="120">
        <f>IF(AND($P$2=FALSE,OR(F3536="Commercial NAICS Cogen",F3536="Industrial NAICS Cogen",F3536="NAICS-22 Cogen")),FALSE,IF(AND($P$3=FALSE,OR(F3536="Commercial NAICS Cogen",F3536="Commercial NAICS Non-Cogen",F3536="Industrial NAICS Cogen", F3536="industrial NAICS non-Cogen")),FALSE, TRUE))</f>
        <v/>
      </c>
    </row>
    <row r="3537">
      <c r="A3537" s="129" t="n">
        <v>55710</v>
      </c>
      <c r="B3537" s="130" t="inlineStr">
        <is>
          <t>Allegheny Energy Units 3 4 &amp; 5</t>
        </is>
      </c>
      <c r="C3537" s="130" t="inlineStr">
        <is>
          <t>Springdale Energy LLC</t>
        </is>
      </c>
      <c r="D3537" s="129" t="n">
        <v>61267</v>
      </c>
      <c r="E3537" s="130" t="inlineStr">
        <is>
          <t>PA</t>
        </is>
      </c>
      <c r="F3537" s="130" t="inlineStr">
        <is>
          <t>NAICS-22 Non-Cogen</t>
        </is>
      </c>
      <c r="G3537" s="130" t="inlineStr">
        <is>
          <t>CA</t>
        </is>
      </c>
      <c r="H3537" s="130" t="inlineStr">
        <is>
          <t>NG</t>
        </is>
      </c>
      <c r="I3537" s="130" t="inlineStr">
        <is>
          <t>NG</t>
        </is>
      </c>
      <c r="J3537" s="131" t="n">
        <v>1466693</v>
      </c>
      <c r="K3537" s="129" t="n">
        <v>2020</v>
      </c>
      <c r="L3537" s="120">
        <f>IF(VLOOKUP(H3537,'Cross-Page Data'!$D$4:$F$48,3,FALSE)="natural gas",VLOOKUP(G3537,'Cross-Page Data'!$I$4:$J$19,2,FALSE),IF(VLOOKUP(H3537,'Cross-Page Data'!$D$4:$F$48,3,FALSE)="solar",IF(G3537="PV","solar PV","solar thermal"),IF(VLOOKUP(H3537,'Cross-Page Data'!$D$4:$F$48,3,FALSE)="wind",VLOOKUP(G3537,'Cross-Page Data'!$I$4:$J$19,2,FALSE),IF(VLOOKUP(H3537,'Cross-Page Data'!$D$4:$F$48,3,FALSE)="hydro",VLOOKUP(G3537,'Cross-Page Data'!$I$4:$J$19,2,FALSE),VLOOKUP(H3537,'Cross-Page Data'!$D$4:$F$48,3,FALSE)))))</f>
        <v/>
      </c>
      <c r="M3537" s="120">
        <f>IF(AND($P$2=FALSE,OR(F3537="Commercial NAICS Cogen",F3537="Industrial NAICS Cogen",F3537="NAICS-22 Cogen")),FALSE,IF(AND($P$3=FALSE,OR(F3537="Commercial NAICS Cogen",F3537="Commercial NAICS Non-Cogen",F3537="Industrial NAICS Cogen", F3537="industrial NAICS non-Cogen")),FALSE, TRUE))</f>
        <v/>
      </c>
    </row>
    <row r="3538">
      <c r="A3538" s="129" t="n">
        <v>55710</v>
      </c>
      <c r="B3538" s="130" t="inlineStr">
        <is>
          <t>Allegheny Energy Units 3 4 &amp; 5</t>
        </is>
      </c>
      <c r="C3538" s="130" t="inlineStr">
        <is>
          <t>Springdale Energy LLC</t>
        </is>
      </c>
      <c r="D3538" s="129" t="n">
        <v>61267</v>
      </c>
      <c r="E3538" s="130" t="inlineStr">
        <is>
          <t>PA</t>
        </is>
      </c>
      <c r="F3538" s="130" t="inlineStr">
        <is>
          <t>NAICS-22 Non-Cogen</t>
        </is>
      </c>
      <c r="G3538" s="130" t="inlineStr">
        <is>
          <t>CT</t>
        </is>
      </c>
      <c r="H3538" s="130" t="inlineStr">
        <is>
          <t>DFO</t>
        </is>
      </c>
      <c r="I3538" s="130" t="inlineStr">
        <is>
          <t>DFO</t>
        </is>
      </c>
      <c r="J3538" s="131" t="n">
        <v>0</v>
      </c>
      <c r="K3538" s="129" t="n">
        <v>2020</v>
      </c>
      <c r="L3538" s="120">
        <f>IF(VLOOKUP(H3538,'Cross-Page Data'!$D$4:$F$48,3,FALSE)="natural gas",VLOOKUP(G3538,'Cross-Page Data'!$I$4:$J$19,2,FALSE),IF(VLOOKUP(H3538,'Cross-Page Data'!$D$4:$F$48,3,FALSE)="solar",IF(G3538="PV","solar PV","solar thermal"),IF(VLOOKUP(H3538,'Cross-Page Data'!$D$4:$F$48,3,FALSE)="wind",VLOOKUP(G3538,'Cross-Page Data'!$I$4:$J$19,2,FALSE),IF(VLOOKUP(H3538,'Cross-Page Data'!$D$4:$F$48,3,FALSE)="hydro",VLOOKUP(G3538,'Cross-Page Data'!$I$4:$J$19,2,FALSE),VLOOKUP(H3538,'Cross-Page Data'!$D$4:$F$48,3,FALSE)))))</f>
        <v/>
      </c>
      <c r="M3538" s="120">
        <f>IF(AND($P$2=FALSE,OR(F3538="Commercial NAICS Cogen",F3538="Industrial NAICS Cogen",F3538="NAICS-22 Cogen")),FALSE,IF(AND($P$3=FALSE,OR(F3538="Commercial NAICS Cogen",F3538="Commercial NAICS Non-Cogen",F3538="Industrial NAICS Cogen", F3538="industrial NAICS non-Cogen")),FALSE, TRUE))</f>
        <v/>
      </c>
    </row>
    <row r="3539">
      <c r="A3539" s="129" t="n">
        <v>55710</v>
      </c>
      <c r="B3539" s="130" t="inlineStr">
        <is>
          <t>Allegheny Energy Units 3 4 &amp; 5</t>
        </is>
      </c>
      <c r="C3539" s="130" t="inlineStr">
        <is>
          <t>Springdale Energy LLC</t>
        </is>
      </c>
      <c r="D3539" s="129" t="n">
        <v>61267</v>
      </c>
      <c r="E3539" s="130" t="inlineStr">
        <is>
          <t>PA</t>
        </is>
      </c>
      <c r="F3539" s="130" t="inlineStr">
        <is>
          <t>NAICS-22 Non-Cogen</t>
        </is>
      </c>
      <c r="G3539" s="130" t="inlineStr">
        <is>
          <t>CT</t>
        </is>
      </c>
      <c r="H3539" s="130" t="inlineStr">
        <is>
          <t>NG</t>
        </is>
      </c>
      <c r="I3539" s="130" t="inlineStr">
        <is>
          <t>NG</t>
        </is>
      </c>
      <c r="J3539" s="131" t="n">
        <v>2873959</v>
      </c>
      <c r="K3539" s="129" t="n">
        <v>2020</v>
      </c>
      <c r="L3539" s="120">
        <f>IF(VLOOKUP(H3539,'Cross-Page Data'!$D$4:$F$48,3,FALSE)="natural gas",VLOOKUP(G3539,'Cross-Page Data'!$I$4:$J$19,2,FALSE),IF(VLOOKUP(H3539,'Cross-Page Data'!$D$4:$F$48,3,FALSE)="solar",IF(G3539="PV","solar PV","solar thermal"),IF(VLOOKUP(H3539,'Cross-Page Data'!$D$4:$F$48,3,FALSE)="wind",VLOOKUP(G3539,'Cross-Page Data'!$I$4:$J$19,2,FALSE),IF(VLOOKUP(H3539,'Cross-Page Data'!$D$4:$F$48,3,FALSE)="hydro",VLOOKUP(G3539,'Cross-Page Data'!$I$4:$J$19,2,FALSE),VLOOKUP(H3539,'Cross-Page Data'!$D$4:$F$48,3,FALSE)))))</f>
        <v/>
      </c>
      <c r="M3539" s="120">
        <f>IF(AND($P$2=FALSE,OR(F3539="Commercial NAICS Cogen",F3539="Industrial NAICS Cogen",F3539="NAICS-22 Cogen")),FALSE,IF(AND($P$3=FALSE,OR(F3539="Commercial NAICS Cogen",F3539="Commercial NAICS Non-Cogen",F3539="Industrial NAICS Cogen", F3539="industrial NAICS non-Cogen")),FALSE, TRUE))</f>
        <v/>
      </c>
    </row>
    <row r="3540">
      <c r="A3540" s="129" t="n">
        <v>55714</v>
      </c>
      <c r="B3540" s="130" t="inlineStr">
        <is>
          <t>Magnet Cove</t>
        </is>
      </c>
      <c r="C3540" s="130" t="inlineStr">
        <is>
          <t>Arkansas Electric Coop Corp</t>
        </is>
      </c>
      <c r="D3540" s="129" t="n">
        <v>807</v>
      </c>
      <c r="E3540" s="130" t="inlineStr">
        <is>
          <t>AR</t>
        </is>
      </c>
      <c r="F3540" s="130" t="inlineStr">
        <is>
          <t>Electric Utility</t>
        </is>
      </c>
      <c r="G3540" s="130" t="inlineStr">
        <is>
          <t>CA</t>
        </is>
      </c>
      <c r="H3540" s="130" t="inlineStr">
        <is>
          <t>NG</t>
        </is>
      </c>
      <c r="I3540" s="130" t="inlineStr">
        <is>
          <t>NG</t>
        </is>
      </c>
      <c r="J3540" s="131" t="n">
        <v>604897</v>
      </c>
      <c r="K3540" s="129" t="n">
        <v>2020</v>
      </c>
      <c r="L3540" s="120">
        <f>IF(VLOOKUP(H3540,'Cross-Page Data'!$D$4:$F$48,3,FALSE)="natural gas",VLOOKUP(G3540,'Cross-Page Data'!$I$4:$J$19,2,FALSE),IF(VLOOKUP(H3540,'Cross-Page Data'!$D$4:$F$48,3,FALSE)="solar",IF(G3540="PV","solar PV","solar thermal"),IF(VLOOKUP(H3540,'Cross-Page Data'!$D$4:$F$48,3,FALSE)="wind",VLOOKUP(G3540,'Cross-Page Data'!$I$4:$J$19,2,FALSE),IF(VLOOKUP(H3540,'Cross-Page Data'!$D$4:$F$48,3,FALSE)="hydro",VLOOKUP(G3540,'Cross-Page Data'!$I$4:$J$19,2,FALSE),VLOOKUP(H3540,'Cross-Page Data'!$D$4:$F$48,3,FALSE)))))</f>
        <v/>
      </c>
      <c r="M3540" s="120">
        <f>IF(AND($P$2=FALSE,OR(F3540="Commercial NAICS Cogen",F3540="Industrial NAICS Cogen",F3540="NAICS-22 Cogen")),FALSE,IF(AND($P$3=FALSE,OR(F3540="Commercial NAICS Cogen",F3540="Commercial NAICS Non-Cogen",F3540="Industrial NAICS Cogen", F3540="industrial NAICS non-Cogen")),FALSE, TRUE))</f>
        <v/>
      </c>
    </row>
    <row r="3541">
      <c r="A3541" s="129" t="n">
        <v>55714</v>
      </c>
      <c r="B3541" s="130" t="inlineStr">
        <is>
          <t>Magnet Cove</t>
        </is>
      </c>
      <c r="C3541" s="130" t="inlineStr">
        <is>
          <t>Arkansas Electric Coop Corp</t>
        </is>
      </c>
      <c r="D3541" s="129" t="n">
        <v>807</v>
      </c>
      <c r="E3541" s="130" t="inlineStr">
        <is>
          <t>AR</t>
        </is>
      </c>
      <c r="F3541" s="130" t="inlineStr">
        <is>
          <t>Electric Utility</t>
        </is>
      </c>
      <c r="G3541" s="130" t="inlineStr">
        <is>
          <t>CT</t>
        </is>
      </c>
      <c r="H3541" s="130" t="inlineStr">
        <is>
          <t>NG</t>
        </is>
      </c>
      <c r="I3541" s="130" t="inlineStr">
        <is>
          <t>NG</t>
        </is>
      </c>
      <c r="J3541" s="131" t="n">
        <v>1106350</v>
      </c>
      <c r="K3541" s="129" t="n">
        <v>2020</v>
      </c>
      <c r="L3541" s="120">
        <f>IF(VLOOKUP(H3541,'Cross-Page Data'!$D$4:$F$48,3,FALSE)="natural gas",VLOOKUP(G3541,'Cross-Page Data'!$I$4:$J$19,2,FALSE),IF(VLOOKUP(H3541,'Cross-Page Data'!$D$4:$F$48,3,FALSE)="solar",IF(G3541="PV","solar PV","solar thermal"),IF(VLOOKUP(H3541,'Cross-Page Data'!$D$4:$F$48,3,FALSE)="wind",VLOOKUP(G3541,'Cross-Page Data'!$I$4:$J$19,2,FALSE),IF(VLOOKUP(H3541,'Cross-Page Data'!$D$4:$F$48,3,FALSE)="hydro",VLOOKUP(G3541,'Cross-Page Data'!$I$4:$J$19,2,FALSE),VLOOKUP(H3541,'Cross-Page Data'!$D$4:$F$48,3,FALSE)))))</f>
        <v/>
      </c>
      <c r="M3541" s="120">
        <f>IF(AND($P$2=FALSE,OR(F3541="Commercial NAICS Cogen",F3541="Industrial NAICS Cogen",F3541="NAICS-22 Cogen")),FALSE,IF(AND($P$3=FALSE,OR(F3541="Commercial NAICS Cogen",F3541="Commercial NAICS Non-Cogen",F3541="Industrial NAICS Cogen", F3541="industrial NAICS non-Cogen")),FALSE, TRUE))</f>
        <v/>
      </c>
    </row>
    <row r="3542">
      <c r="A3542" s="129" t="n">
        <v>55736</v>
      </c>
      <c r="B3542" s="130" t="inlineStr">
        <is>
          <t>Hanging Rock Energy Facility</t>
        </is>
      </c>
      <c r="C3542" s="130" t="inlineStr">
        <is>
          <t>Dynegy Hanging Rock Energy Facility</t>
        </is>
      </c>
      <c r="D3542" s="129" t="n">
        <v>59924</v>
      </c>
      <c r="E3542" s="130" t="inlineStr">
        <is>
          <t>OH</t>
        </is>
      </c>
      <c r="F3542" s="130" t="inlineStr">
        <is>
          <t>NAICS-22 Non-Cogen</t>
        </is>
      </c>
      <c r="G3542" s="130" t="inlineStr">
        <is>
          <t>CA</t>
        </is>
      </c>
      <c r="H3542" s="130" t="inlineStr">
        <is>
          <t>NG</t>
        </is>
      </c>
      <c r="I3542" s="130" t="inlineStr">
        <is>
          <t>NG</t>
        </is>
      </c>
      <c r="J3542" s="131" t="n">
        <v>3965170</v>
      </c>
      <c r="K3542" s="129" t="n">
        <v>2020</v>
      </c>
      <c r="L3542" s="120">
        <f>IF(VLOOKUP(H3542,'Cross-Page Data'!$D$4:$F$48,3,FALSE)="natural gas",VLOOKUP(G3542,'Cross-Page Data'!$I$4:$J$19,2,FALSE),IF(VLOOKUP(H3542,'Cross-Page Data'!$D$4:$F$48,3,FALSE)="solar",IF(G3542="PV","solar PV","solar thermal"),IF(VLOOKUP(H3542,'Cross-Page Data'!$D$4:$F$48,3,FALSE)="wind",VLOOKUP(G3542,'Cross-Page Data'!$I$4:$J$19,2,FALSE),IF(VLOOKUP(H3542,'Cross-Page Data'!$D$4:$F$48,3,FALSE)="hydro",VLOOKUP(G3542,'Cross-Page Data'!$I$4:$J$19,2,FALSE),VLOOKUP(H3542,'Cross-Page Data'!$D$4:$F$48,3,FALSE)))))</f>
        <v/>
      </c>
      <c r="M3542" s="120">
        <f>IF(AND($P$2=FALSE,OR(F3542="Commercial NAICS Cogen",F3542="Industrial NAICS Cogen",F3542="NAICS-22 Cogen")),FALSE,IF(AND($P$3=FALSE,OR(F3542="Commercial NAICS Cogen",F3542="Commercial NAICS Non-Cogen",F3542="Industrial NAICS Cogen", F3542="industrial NAICS non-Cogen")),FALSE, TRUE))</f>
        <v/>
      </c>
    </row>
    <row r="3543">
      <c r="A3543" s="129" t="n">
        <v>55736</v>
      </c>
      <c r="B3543" s="130" t="inlineStr">
        <is>
          <t>Hanging Rock Energy Facility</t>
        </is>
      </c>
      <c r="C3543" s="130" t="inlineStr">
        <is>
          <t>Dynegy Hanging Rock Energy Facility</t>
        </is>
      </c>
      <c r="D3543" s="129" t="n">
        <v>59924</v>
      </c>
      <c r="E3543" s="130" t="inlineStr">
        <is>
          <t>OH</t>
        </is>
      </c>
      <c r="F3543" s="130" t="inlineStr">
        <is>
          <t>NAICS-22 Non-Cogen</t>
        </is>
      </c>
      <c r="G3543" s="130" t="inlineStr">
        <is>
          <t>CT</t>
        </is>
      </c>
      <c r="H3543" s="130" t="inlineStr">
        <is>
          <t>NG</t>
        </is>
      </c>
      <c r="I3543" s="130" t="inlineStr">
        <is>
          <t>NG</t>
        </is>
      </c>
      <c r="J3543" s="131" t="n">
        <v>5522486</v>
      </c>
      <c r="K3543" s="129" t="n">
        <v>2020</v>
      </c>
      <c r="L3543" s="120">
        <f>IF(VLOOKUP(H3543,'Cross-Page Data'!$D$4:$F$48,3,FALSE)="natural gas",VLOOKUP(G3543,'Cross-Page Data'!$I$4:$J$19,2,FALSE),IF(VLOOKUP(H3543,'Cross-Page Data'!$D$4:$F$48,3,FALSE)="solar",IF(G3543="PV","solar PV","solar thermal"),IF(VLOOKUP(H3543,'Cross-Page Data'!$D$4:$F$48,3,FALSE)="wind",VLOOKUP(G3543,'Cross-Page Data'!$I$4:$J$19,2,FALSE),IF(VLOOKUP(H3543,'Cross-Page Data'!$D$4:$F$48,3,FALSE)="hydro",VLOOKUP(G3543,'Cross-Page Data'!$I$4:$J$19,2,FALSE),VLOOKUP(H3543,'Cross-Page Data'!$D$4:$F$48,3,FALSE)))))</f>
        <v/>
      </c>
      <c r="M3543" s="120">
        <f>IF(AND($P$2=FALSE,OR(F3543="Commercial NAICS Cogen",F3543="Industrial NAICS Cogen",F3543="NAICS-22 Cogen")),FALSE,IF(AND($P$3=FALSE,OR(F3543="Commercial NAICS Cogen",F3543="Commercial NAICS Non-Cogen",F3543="Industrial NAICS Cogen", F3543="industrial NAICS non-Cogen")),FALSE, TRUE))</f>
        <v/>
      </c>
    </row>
    <row r="3544">
      <c r="A3544" s="129" t="n">
        <v>55742</v>
      </c>
      <c r="B3544" s="130" t="inlineStr">
        <is>
          <t>Montfort Wind Energy Center</t>
        </is>
      </c>
      <c r="C3544" s="130" t="inlineStr">
        <is>
          <t>Wisconsin Electric Power Co</t>
        </is>
      </c>
      <c r="D3544" s="129" t="n">
        <v>20847</v>
      </c>
      <c r="E3544" s="130" t="inlineStr">
        <is>
          <t>WI</t>
        </is>
      </c>
      <c r="F3544" s="130" t="inlineStr">
        <is>
          <t>Electric Utility</t>
        </is>
      </c>
      <c r="G3544" s="130" t="inlineStr">
        <is>
          <t>WT</t>
        </is>
      </c>
      <c r="H3544" s="130" t="inlineStr">
        <is>
          <t>WND</t>
        </is>
      </c>
      <c r="I3544" s="130" t="inlineStr">
        <is>
          <t>WND</t>
        </is>
      </c>
      <c r="J3544" s="131" t="n">
        <v>52709</v>
      </c>
      <c r="K3544" s="129" t="n">
        <v>2020</v>
      </c>
      <c r="L3544" s="120">
        <f>IF(VLOOKUP(H3544,'Cross-Page Data'!$D$4:$F$48,3,FALSE)="natural gas",VLOOKUP(G3544,'Cross-Page Data'!$I$4:$J$19,2,FALSE),IF(VLOOKUP(H3544,'Cross-Page Data'!$D$4:$F$48,3,FALSE)="solar",IF(G3544="PV","solar PV","solar thermal"),IF(VLOOKUP(H3544,'Cross-Page Data'!$D$4:$F$48,3,FALSE)="wind",VLOOKUP(G3544,'Cross-Page Data'!$I$4:$J$19,2,FALSE),IF(VLOOKUP(H3544,'Cross-Page Data'!$D$4:$F$48,3,FALSE)="hydro",VLOOKUP(G3544,'Cross-Page Data'!$I$4:$J$19,2,FALSE),VLOOKUP(H3544,'Cross-Page Data'!$D$4:$F$48,3,FALSE)))))</f>
        <v/>
      </c>
      <c r="M3544" s="120">
        <f>IF(AND($P$2=FALSE,OR(F3544="Commercial NAICS Cogen",F3544="Industrial NAICS Cogen",F3544="NAICS-22 Cogen")),FALSE,IF(AND($P$3=FALSE,OR(F3544="Commercial NAICS Cogen",F3544="Commercial NAICS Non-Cogen",F3544="Industrial NAICS Cogen", F3544="industrial NAICS non-Cogen")),FALSE, TRUE))</f>
        <v/>
      </c>
    </row>
    <row r="3545">
      <c r="A3545" s="129" t="n">
        <v>55748</v>
      </c>
      <c r="B3545" s="130" t="inlineStr">
        <is>
          <t>Los Esteros Critical Energy Center</t>
        </is>
      </c>
      <c r="C3545" s="130" t="inlineStr">
        <is>
          <t>Los Esteros Critical Energy Facility LLC</t>
        </is>
      </c>
      <c r="D3545" s="129" t="n">
        <v>2860</v>
      </c>
      <c r="E3545" s="130" t="inlineStr">
        <is>
          <t>CA</t>
        </is>
      </c>
      <c r="F3545" s="130" t="inlineStr">
        <is>
          <t>NAICS-22 Non-Cogen</t>
        </is>
      </c>
      <c r="G3545" s="130" t="inlineStr">
        <is>
          <t>CA</t>
        </is>
      </c>
      <c r="H3545" s="130" t="inlineStr">
        <is>
          <t>NG</t>
        </is>
      </c>
      <c r="I3545" s="130" t="inlineStr">
        <is>
          <t>NG</t>
        </is>
      </c>
      <c r="J3545" s="131" t="n">
        <v>75412</v>
      </c>
      <c r="K3545" s="129" t="n">
        <v>2020</v>
      </c>
      <c r="L3545" s="120">
        <f>IF(VLOOKUP(H3545,'Cross-Page Data'!$D$4:$F$48,3,FALSE)="natural gas",VLOOKUP(G3545,'Cross-Page Data'!$I$4:$J$19,2,FALSE),IF(VLOOKUP(H3545,'Cross-Page Data'!$D$4:$F$48,3,FALSE)="solar",IF(G3545="PV","solar PV","solar thermal"),IF(VLOOKUP(H3545,'Cross-Page Data'!$D$4:$F$48,3,FALSE)="wind",VLOOKUP(G3545,'Cross-Page Data'!$I$4:$J$19,2,FALSE),IF(VLOOKUP(H3545,'Cross-Page Data'!$D$4:$F$48,3,FALSE)="hydro",VLOOKUP(G3545,'Cross-Page Data'!$I$4:$J$19,2,FALSE),VLOOKUP(H3545,'Cross-Page Data'!$D$4:$F$48,3,FALSE)))))</f>
        <v/>
      </c>
      <c r="M3545" s="120">
        <f>IF(AND($P$2=FALSE,OR(F3545="Commercial NAICS Cogen",F3545="Industrial NAICS Cogen",F3545="NAICS-22 Cogen")),FALSE,IF(AND($P$3=FALSE,OR(F3545="Commercial NAICS Cogen",F3545="Commercial NAICS Non-Cogen",F3545="Industrial NAICS Cogen", F3545="industrial NAICS non-Cogen")),FALSE, TRUE))</f>
        <v/>
      </c>
    </row>
    <row r="3546">
      <c r="A3546" s="129" t="n">
        <v>55748</v>
      </c>
      <c r="B3546" s="130" t="inlineStr">
        <is>
          <t>Los Esteros Critical Energy Center</t>
        </is>
      </c>
      <c r="C3546" s="130" t="inlineStr">
        <is>
          <t>Los Esteros Critical Energy Facility LLC</t>
        </is>
      </c>
      <c r="D3546" s="129" t="n">
        <v>2860</v>
      </c>
      <c r="E3546" s="130" t="inlineStr">
        <is>
          <t>CA</t>
        </is>
      </c>
      <c r="F3546" s="130" t="inlineStr">
        <is>
          <t>NAICS-22 Non-Cogen</t>
        </is>
      </c>
      <c r="G3546" s="130" t="inlineStr">
        <is>
          <t>CT</t>
        </is>
      </c>
      <c r="H3546" s="130" t="inlineStr">
        <is>
          <t>NG</t>
        </is>
      </c>
      <c r="I3546" s="130" t="inlineStr">
        <is>
          <t>NG</t>
        </is>
      </c>
      <c r="J3546" s="131" t="n">
        <v>197784</v>
      </c>
      <c r="K3546" s="129" t="n">
        <v>2020</v>
      </c>
      <c r="L3546" s="120">
        <f>IF(VLOOKUP(H3546,'Cross-Page Data'!$D$4:$F$48,3,FALSE)="natural gas",VLOOKUP(G3546,'Cross-Page Data'!$I$4:$J$19,2,FALSE),IF(VLOOKUP(H3546,'Cross-Page Data'!$D$4:$F$48,3,FALSE)="solar",IF(G3546="PV","solar PV","solar thermal"),IF(VLOOKUP(H3546,'Cross-Page Data'!$D$4:$F$48,3,FALSE)="wind",VLOOKUP(G3546,'Cross-Page Data'!$I$4:$J$19,2,FALSE),IF(VLOOKUP(H3546,'Cross-Page Data'!$D$4:$F$48,3,FALSE)="hydro",VLOOKUP(G3546,'Cross-Page Data'!$I$4:$J$19,2,FALSE),VLOOKUP(H3546,'Cross-Page Data'!$D$4:$F$48,3,FALSE)))))</f>
        <v/>
      </c>
      <c r="M3546" s="120">
        <f>IF(AND($P$2=FALSE,OR(F3546="Commercial NAICS Cogen",F3546="Industrial NAICS Cogen",F3546="NAICS-22 Cogen")),FALSE,IF(AND($P$3=FALSE,OR(F3546="Commercial NAICS Cogen",F3546="Commercial NAICS Non-Cogen",F3546="Industrial NAICS Cogen", F3546="industrial NAICS non-Cogen")),FALSE, TRUE))</f>
        <v/>
      </c>
    </row>
    <row r="3547">
      <c r="A3547" s="129" t="n">
        <v>55769</v>
      </c>
      <c r="B3547" s="130" t="inlineStr">
        <is>
          <t>Madison Windpower LLC</t>
        </is>
      </c>
      <c r="C3547" s="130" t="inlineStr">
        <is>
          <t>Madison Windpower LLC</t>
        </is>
      </c>
      <c r="D3547" s="129" t="n">
        <v>49880</v>
      </c>
      <c r="E3547" s="130" t="inlineStr">
        <is>
          <t>NY</t>
        </is>
      </c>
      <c r="F3547" s="130" t="inlineStr">
        <is>
          <t>NAICS-22 Non-Cogen</t>
        </is>
      </c>
      <c r="G3547" s="130" t="inlineStr">
        <is>
          <t>WT</t>
        </is>
      </c>
      <c r="H3547" s="130" t="inlineStr">
        <is>
          <t>WND</t>
        </is>
      </c>
      <c r="I3547" s="130" t="inlineStr">
        <is>
          <t>WND</t>
        </is>
      </c>
      <c r="J3547" s="131" t="n">
        <v>16223</v>
      </c>
      <c r="K3547" s="129" t="n">
        <v>2020</v>
      </c>
      <c r="L3547" s="120">
        <f>IF(VLOOKUP(H3547,'Cross-Page Data'!$D$4:$F$48,3,FALSE)="natural gas",VLOOKUP(G3547,'Cross-Page Data'!$I$4:$J$19,2,FALSE),IF(VLOOKUP(H3547,'Cross-Page Data'!$D$4:$F$48,3,FALSE)="solar",IF(G3547="PV","solar PV","solar thermal"),IF(VLOOKUP(H3547,'Cross-Page Data'!$D$4:$F$48,3,FALSE)="wind",VLOOKUP(G3547,'Cross-Page Data'!$I$4:$J$19,2,FALSE),IF(VLOOKUP(H3547,'Cross-Page Data'!$D$4:$F$48,3,FALSE)="hydro",VLOOKUP(G3547,'Cross-Page Data'!$I$4:$J$19,2,FALSE),VLOOKUP(H3547,'Cross-Page Data'!$D$4:$F$48,3,FALSE)))))</f>
        <v/>
      </c>
      <c r="M3547" s="120">
        <f>IF(AND($P$2=FALSE,OR(F3547="Commercial NAICS Cogen",F3547="Industrial NAICS Cogen",F3547="NAICS-22 Cogen")),FALSE,IF(AND($P$3=FALSE,OR(F3547="Commercial NAICS Cogen",F3547="Commercial NAICS Non-Cogen",F3547="Industrial NAICS Cogen", F3547="industrial NAICS non-Cogen")),FALSE, TRUE))</f>
        <v/>
      </c>
    </row>
    <row r="3548">
      <c r="A3548" s="129" t="n">
        <v>55801</v>
      </c>
      <c r="B3548" s="130" t="inlineStr">
        <is>
          <t>Marcus Hook Energy LP</t>
        </is>
      </c>
      <c r="C3548" s="130" t="inlineStr">
        <is>
          <t>Marcus Hook Energy LP</t>
        </is>
      </c>
      <c r="D3548" s="129" t="n">
        <v>6693</v>
      </c>
      <c r="E3548" s="130" t="inlineStr">
        <is>
          <t>PA</t>
        </is>
      </c>
      <c r="F3548" s="130" t="inlineStr">
        <is>
          <t>NAICS-22 Cogen</t>
        </is>
      </c>
      <c r="G3548" s="130" t="inlineStr">
        <is>
          <t>CA</t>
        </is>
      </c>
      <c r="H3548" s="130" t="inlineStr">
        <is>
          <t>NG</t>
        </is>
      </c>
      <c r="I3548" s="130" t="inlineStr">
        <is>
          <t>NG</t>
        </is>
      </c>
      <c r="J3548" s="131" t="n">
        <v>1725983</v>
      </c>
      <c r="K3548" s="129" t="n">
        <v>2020</v>
      </c>
      <c r="L3548" s="120">
        <f>IF(VLOOKUP(H3548,'Cross-Page Data'!$D$4:$F$48,3,FALSE)="natural gas",VLOOKUP(G3548,'Cross-Page Data'!$I$4:$J$19,2,FALSE),IF(VLOOKUP(H3548,'Cross-Page Data'!$D$4:$F$48,3,FALSE)="solar",IF(G3548="PV","solar PV","solar thermal"),IF(VLOOKUP(H3548,'Cross-Page Data'!$D$4:$F$48,3,FALSE)="wind",VLOOKUP(G3548,'Cross-Page Data'!$I$4:$J$19,2,FALSE),IF(VLOOKUP(H3548,'Cross-Page Data'!$D$4:$F$48,3,FALSE)="hydro",VLOOKUP(G3548,'Cross-Page Data'!$I$4:$J$19,2,FALSE),VLOOKUP(H3548,'Cross-Page Data'!$D$4:$F$48,3,FALSE)))))</f>
        <v/>
      </c>
      <c r="M3548" s="120">
        <f>IF(AND($P$2=FALSE,OR(F3548="Commercial NAICS Cogen",F3548="Industrial NAICS Cogen",F3548="NAICS-22 Cogen")),FALSE,IF(AND($P$3=FALSE,OR(F3548="Commercial NAICS Cogen",F3548="Commercial NAICS Non-Cogen",F3548="Industrial NAICS Cogen", F3548="industrial NAICS non-Cogen")),FALSE, TRUE))</f>
        <v/>
      </c>
    </row>
    <row r="3549">
      <c r="A3549" s="129" t="n">
        <v>55801</v>
      </c>
      <c r="B3549" s="130" t="inlineStr">
        <is>
          <t>Marcus Hook Energy LP</t>
        </is>
      </c>
      <c r="C3549" s="130" t="inlineStr">
        <is>
          <t>Marcus Hook Energy LP</t>
        </is>
      </c>
      <c r="D3549" s="129" t="n">
        <v>6693</v>
      </c>
      <c r="E3549" s="130" t="inlineStr">
        <is>
          <t>PA</t>
        </is>
      </c>
      <c r="F3549" s="130" t="inlineStr">
        <is>
          <t>NAICS-22 Cogen</t>
        </is>
      </c>
      <c r="G3549" s="130" t="inlineStr">
        <is>
          <t>CA</t>
        </is>
      </c>
      <c r="H3549" s="130" t="inlineStr">
        <is>
          <t>OG</t>
        </is>
      </c>
      <c r="I3549" s="130" t="inlineStr">
        <is>
          <t>OOG</t>
        </is>
      </c>
      <c r="J3549" s="131" t="n">
        <v>0</v>
      </c>
      <c r="K3549" s="129" t="n">
        <v>2020</v>
      </c>
      <c r="L3549" s="120">
        <f>IF(VLOOKUP(H3549,'Cross-Page Data'!$D$4:$F$48,3,FALSE)="natural gas",VLOOKUP(G3549,'Cross-Page Data'!$I$4:$J$19,2,FALSE),IF(VLOOKUP(H3549,'Cross-Page Data'!$D$4:$F$48,3,FALSE)="solar",IF(G3549="PV","solar PV","solar thermal"),IF(VLOOKUP(H3549,'Cross-Page Data'!$D$4:$F$48,3,FALSE)="wind",VLOOKUP(G3549,'Cross-Page Data'!$I$4:$J$19,2,FALSE),IF(VLOOKUP(H3549,'Cross-Page Data'!$D$4:$F$48,3,FALSE)="hydro",VLOOKUP(G3549,'Cross-Page Data'!$I$4:$J$19,2,FALSE),VLOOKUP(H3549,'Cross-Page Data'!$D$4:$F$48,3,FALSE)))))</f>
        <v/>
      </c>
      <c r="M3549" s="120">
        <f>IF(AND($P$2=FALSE,OR(F3549="Commercial NAICS Cogen",F3549="Industrial NAICS Cogen",F3549="NAICS-22 Cogen")),FALSE,IF(AND($P$3=FALSE,OR(F3549="Commercial NAICS Cogen",F3549="Commercial NAICS Non-Cogen",F3549="Industrial NAICS Cogen", F3549="industrial NAICS non-Cogen")),FALSE, TRUE))</f>
        <v/>
      </c>
    </row>
    <row r="3550">
      <c r="A3550" s="129" t="n">
        <v>55801</v>
      </c>
      <c r="B3550" s="130" t="inlineStr">
        <is>
          <t>Marcus Hook Energy LP</t>
        </is>
      </c>
      <c r="C3550" s="130" t="inlineStr">
        <is>
          <t>Marcus Hook Energy LP</t>
        </is>
      </c>
      <c r="D3550" s="129" t="n">
        <v>6693</v>
      </c>
      <c r="E3550" s="130" t="inlineStr">
        <is>
          <t>PA</t>
        </is>
      </c>
      <c r="F3550" s="130" t="inlineStr">
        <is>
          <t>NAICS-22 Cogen</t>
        </is>
      </c>
      <c r="G3550" s="130" t="inlineStr">
        <is>
          <t>CT</t>
        </is>
      </c>
      <c r="H3550" s="130" t="inlineStr">
        <is>
          <t>NG</t>
        </is>
      </c>
      <c r="I3550" s="130" t="inlineStr">
        <is>
          <t>NG</t>
        </is>
      </c>
      <c r="J3550" s="131" t="n">
        <v>3463547</v>
      </c>
      <c r="K3550" s="129" t="n">
        <v>2020</v>
      </c>
      <c r="L3550" s="120">
        <f>IF(VLOOKUP(H3550,'Cross-Page Data'!$D$4:$F$48,3,FALSE)="natural gas",VLOOKUP(G3550,'Cross-Page Data'!$I$4:$J$19,2,FALSE),IF(VLOOKUP(H3550,'Cross-Page Data'!$D$4:$F$48,3,FALSE)="solar",IF(G3550="PV","solar PV","solar thermal"),IF(VLOOKUP(H3550,'Cross-Page Data'!$D$4:$F$48,3,FALSE)="wind",VLOOKUP(G3550,'Cross-Page Data'!$I$4:$J$19,2,FALSE),IF(VLOOKUP(H3550,'Cross-Page Data'!$D$4:$F$48,3,FALSE)="hydro",VLOOKUP(G3550,'Cross-Page Data'!$I$4:$J$19,2,FALSE),VLOOKUP(H3550,'Cross-Page Data'!$D$4:$F$48,3,FALSE)))))</f>
        <v/>
      </c>
      <c r="M3550" s="120">
        <f>IF(AND($P$2=FALSE,OR(F3550="Commercial NAICS Cogen",F3550="Industrial NAICS Cogen",F3550="NAICS-22 Cogen")),FALSE,IF(AND($P$3=FALSE,OR(F3550="Commercial NAICS Cogen",F3550="Commercial NAICS Non-Cogen",F3550="Industrial NAICS Cogen", F3550="industrial NAICS non-Cogen")),FALSE, TRUE))</f>
        <v/>
      </c>
    </row>
    <row r="3551">
      <c r="A3551" s="129" t="n">
        <v>55801</v>
      </c>
      <c r="B3551" s="130" t="inlineStr">
        <is>
          <t>Marcus Hook Energy LP</t>
        </is>
      </c>
      <c r="C3551" s="130" t="inlineStr">
        <is>
          <t>Marcus Hook Energy LP</t>
        </is>
      </c>
      <c r="D3551" s="129" t="n">
        <v>6693</v>
      </c>
      <c r="E3551" s="130" t="inlineStr">
        <is>
          <t>PA</t>
        </is>
      </c>
      <c r="F3551" s="130" t="inlineStr">
        <is>
          <t>NAICS-22 Cogen</t>
        </is>
      </c>
      <c r="G3551" s="130" t="inlineStr">
        <is>
          <t>CT</t>
        </is>
      </c>
      <c r="H3551" s="130" t="inlineStr">
        <is>
          <t>OG</t>
        </is>
      </c>
      <c r="I3551" s="130" t="inlineStr">
        <is>
          <t>OOG</t>
        </is>
      </c>
      <c r="J3551" s="131" t="n">
        <v>0</v>
      </c>
      <c r="K3551" s="129" t="n">
        <v>2020</v>
      </c>
      <c r="L3551" s="120">
        <f>IF(VLOOKUP(H3551,'Cross-Page Data'!$D$4:$F$48,3,FALSE)="natural gas",VLOOKUP(G3551,'Cross-Page Data'!$I$4:$J$19,2,FALSE),IF(VLOOKUP(H3551,'Cross-Page Data'!$D$4:$F$48,3,FALSE)="solar",IF(G3551="PV","solar PV","solar thermal"),IF(VLOOKUP(H3551,'Cross-Page Data'!$D$4:$F$48,3,FALSE)="wind",VLOOKUP(G3551,'Cross-Page Data'!$I$4:$J$19,2,FALSE),IF(VLOOKUP(H3551,'Cross-Page Data'!$D$4:$F$48,3,FALSE)="hydro",VLOOKUP(G3551,'Cross-Page Data'!$I$4:$J$19,2,FALSE),VLOOKUP(H3551,'Cross-Page Data'!$D$4:$F$48,3,FALSE)))))</f>
        <v/>
      </c>
      <c r="M3551" s="120">
        <f>IF(AND($P$2=FALSE,OR(F3551="Commercial NAICS Cogen",F3551="Industrial NAICS Cogen",F3551="NAICS-22 Cogen")),FALSE,IF(AND($P$3=FALSE,OR(F3551="Commercial NAICS Cogen",F3551="Commercial NAICS Non-Cogen",F3551="Industrial NAICS Cogen", F3551="industrial NAICS non-Cogen")),FALSE, TRUE))</f>
        <v/>
      </c>
    </row>
    <row r="3552">
      <c r="A3552" s="129" t="n">
        <v>55803</v>
      </c>
      <c r="B3552" s="130" t="inlineStr">
        <is>
          <t>Somerset Windpower LLC</t>
        </is>
      </c>
      <c r="C3552" s="130" t="inlineStr">
        <is>
          <t>GlidePath Power Operations LLC</t>
        </is>
      </c>
      <c r="D3552" s="129" t="n">
        <v>61728</v>
      </c>
      <c r="E3552" s="130" t="inlineStr">
        <is>
          <t>PA</t>
        </is>
      </c>
      <c r="F3552" s="130" t="inlineStr">
        <is>
          <t>NAICS-22 Non-Cogen</t>
        </is>
      </c>
      <c r="G3552" s="130" t="inlineStr">
        <is>
          <t>WT</t>
        </is>
      </c>
      <c r="H3552" s="130" t="inlineStr">
        <is>
          <t>WND</t>
        </is>
      </c>
      <c r="I3552" s="130" t="inlineStr">
        <is>
          <t>WND</t>
        </is>
      </c>
      <c r="J3552" s="131" t="n">
        <v>8319</v>
      </c>
      <c r="K3552" s="129" t="n">
        <v>2020</v>
      </c>
      <c r="L3552" s="120">
        <f>IF(VLOOKUP(H3552,'Cross-Page Data'!$D$4:$F$48,3,FALSE)="natural gas",VLOOKUP(G3552,'Cross-Page Data'!$I$4:$J$19,2,FALSE),IF(VLOOKUP(H3552,'Cross-Page Data'!$D$4:$F$48,3,FALSE)="solar",IF(G3552="PV","solar PV","solar thermal"),IF(VLOOKUP(H3552,'Cross-Page Data'!$D$4:$F$48,3,FALSE)="wind",VLOOKUP(G3552,'Cross-Page Data'!$I$4:$J$19,2,FALSE),IF(VLOOKUP(H3552,'Cross-Page Data'!$D$4:$F$48,3,FALSE)="hydro",VLOOKUP(G3552,'Cross-Page Data'!$I$4:$J$19,2,FALSE),VLOOKUP(H3552,'Cross-Page Data'!$D$4:$F$48,3,FALSE)))))</f>
        <v/>
      </c>
      <c r="M3552" s="120">
        <f>IF(AND($P$2=FALSE,OR(F3552="Commercial NAICS Cogen",F3552="Industrial NAICS Cogen",F3552="NAICS-22 Cogen")),FALSE,IF(AND($P$3=FALSE,OR(F3552="Commercial NAICS Cogen",F3552="Commercial NAICS Non-Cogen",F3552="Industrial NAICS Cogen", F3552="industrial NAICS non-Cogen")),FALSE, TRUE))</f>
        <v/>
      </c>
    </row>
    <row r="3553">
      <c r="A3553" s="129" t="n">
        <v>55805</v>
      </c>
      <c r="B3553" s="130" t="inlineStr">
        <is>
          <t>Mill Run Windpower LLC</t>
        </is>
      </c>
      <c r="C3553" s="130" t="inlineStr">
        <is>
          <t>GlidePath Power Operations LLC</t>
        </is>
      </c>
      <c r="D3553" s="129" t="n">
        <v>61728</v>
      </c>
      <c r="E3553" s="130" t="inlineStr">
        <is>
          <t>PA</t>
        </is>
      </c>
      <c r="F3553" s="130" t="inlineStr">
        <is>
          <t>NAICS-22 Non-Cogen</t>
        </is>
      </c>
      <c r="G3553" s="130" t="inlineStr">
        <is>
          <t>WT</t>
        </is>
      </c>
      <c r="H3553" s="130" t="inlineStr">
        <is>
          <t>WND</t>
        </is>
      </c>
      <c r="I3553" s="130" t="inlineStr">
        <is>
          <t>WND</t>
        </is>
      </c>
      <c r="J3553" s="131" t="n">
        <v>17632</v>
      </c>
      <c r="K3553" s="129" t="n">
        <v>2020</v>
      </c>
      <c r="L3553" s="120">
        <f>IF(VLOOKUP(H3553,'Cross-Page Data'!$D$4:$F$48,3,FALSE)="natural gas",VLOOKUP(G3553,'Cross-Page Data'!$I$4:$J$19,2,FALSE),IF(VLOOKUP(H3553,'Cross-Page Data'!$D$4:$F$48,3,FALSE)="solar",IF(G3553="PV","solar PV","solar thermal"),IF(VLOOKUP(H3553,'Cross-Page Data'!$D$4:$F$48,3,FALSE)="wind",VLOOKUP(G3553,'Cross-Page Data'!$I$4:$J$19,2,FALSE),IF(VLOOKUP(H3553,'Cross-Page Data'!$D$4:$F$48,3,FALSE)="hydro",VLOOKUP(G3553,'Cross-Page Data'!$I$4:$J$19,2,FALSE),VLOOKUP(H3553,'Cross-Page Data'!$D$4:$F$48,3,FALSE)))))</f>
        <v/>
      </c>
      <c r="M3553" s="120">
        <f>IF(AND($P$2=FALSE,OR(F3553="Commercial NAICS Cogen",F3553="Industrial NAICS Cogen",F3553="NAICS-22 Cogen")),FALSE,IF(AND($P$3=FALSE,OR(F3553="Commercial NAICS Cogen",F3553="Commercial NAICS Non-Cogen",F3553="Industrial NAICS Cogen", F3553="industrial NAICS non-Cogen")),FALSE, TRUE))</f>
        <v/>
      </c>
    </row>
    <row r="3554">
      <c r="A3554" s="129" t="n">
        <v>55807</v>
      </c>
      <c r="B3554" s="130" t="inlineStr">
        <is>
          <t>Henrietta Peaker</t>
        </is>
      </c>
      <c r="C3554" s="130" t="inlineStr">
        <is>
          <t>MRP San Joaquin Energy LLC.</t>
        </is>
      </c>
      <c r="D3554" s="129" t="n">
        <v>7724</v>
      </c>
      <c r="E3554" s="130" t="inlineStr">
        <is>
          <t>CA</t>
        </is>
      </c>
      <c r="F3554" s="130" t="inlineStr">
        <is>
          <t>NAICS-22 Non-Cogen</t>
        </is>
      </c>
      <c r="G3554" s="130" t="inlineStr">
        <is>
          <t>GT</t>
        </is>
      </c>
      <c r="H3554" s="130" t="inlineStr">
        <is>
          <t>NG</t>
        </is>
      </c>
      <c r="I3554" s="130" t="inlineStr">
        <is>
          <t>NG</t>
        </is>
      </c>
      <c r="J3554" s="131" t="n">
        <v>30308</v>
      </c>
      <c r="K3554" s="129" t="n">
        <v>2020</v>
      </c>
      <c r="L3554" s="120">
        <f>IF(VLOOKUP(H3554,'Cross-Page Data'!$D$4:$F$48,3,FALSE)="natural gas",VLOOKUP(G3554,'Cross-Page Data'!$I$4:$J$19,2,FALSE),IF(VLOOKUP(H3554,'Cross-Page Data'!$D$4:$F$48,3,FALSE)="solar",IF(G3554="PV","solar PV","solar thermal"),IF(VLOOKUP(H3554,'Cross-Page Data'!$D$4:$F$48,3,FALSE)="wind",VLOOKUP(G3554,'Cross-Page Data'!$I$4:$J$19,2,FALSE),IF(VLOOKUP(H3554,'Cross-Page Data'!$D$4:$F$48,3,FALSE)="hydro",VLOOKUP(G3554,'Cross-Page Data'!$I$4:$J$19,2,FALSE),VLOOKUP(H3554,'Cross-Page Data'!$D$4:$F$48,3,FALSE)))))</f>
        <v/>
      </c>
      <c r="M3554" s="120">
        <f>IF(AND($P$2=FALSE,OR(F3554="Commercial NAICS Cogen",F3554="Industrial NAICS Cogen",F3554="NAICS-22 Cogen")),FALSE,IF(AND($P$3=FALSE,OR(F3554="Commercial NAICS Cogen",F3554="Commercial NAICS Non-Cogen",F3554="Industrial NAICS Cogen", F3554="industrial NAICS non-Cogen")),FALSE, TRUE))</f>
        <v/>
      </c>
    </row>
    <row r="3555">
      <c r="A3555" s="129" t="n">
        <v>55821</v>
      </c>
      <c r="B3555" s="130" t="inlineStr">
        <is>
          <t>Curtis H Stanton Energy Center</t>
        </is>
      </c>
      <c r="C3555" s="130" t="inlineStr">
        <is>
          <t>Stanton Clean Energy LLC</t>
        </is>
      </c>
      <c r="D3555" s="129" t="n">
        <v>61903</v>
      </c>
      <c r="E3555" s="130" t="inlineStr">
        <is>
          <t>FL</t>
        </is>
      </c>
      <c r="F3555" s="130" t="inlineStr">
        <is>
          <t>NAICS-22 Non-Cogen</t>
        </is>
      </c>
      <c r="G3555" s="130" t="inlineStr">
        <is>
          <t>CA</t>
        </is>
      </c>
      <c r="H3555" s="130" t="inlineStr">
        <is>
          <t>DFO</t>
        </is>
      </c>
      <c r="I3555" s="130" t="inlineStr">
        <is>
          <t>DFO</t>
        </is>
      </c>
      <c r="J3555" s="131" t="n">
        <v>0</v>
      </c>
      <c r="K3555" s="129" t="n">
        <v>2020</v>
      </c>
      <c r="L3555" s="120">
        <f>IF(VLOOKUP(H3555,'Cross-Page Data'!$D$4:$F$48,3,FALSE)="natural gas",VLOOKUP(G3555,'Cross-Page Data'!$I$4:$J$19,2,FALSE),IF(VLOOKUP(H3555,'Cross-Page Data'!$D$4:$F$48,3,FALSE)="solar",IF(G3555="PV","solar PV","solar thermal"),IF(VLOOKUP(H3555,'Cross-Page Data'!$D$4:$F$48,3,FALSE)="wind",VLOOKUP(G3555,'Cross-Page Data'!$I$4:$J$19,2,FALSE),IF(VLOOKUP(H3555,'Cross-Page Data'!$D$4:$F$48,3,FALSE)="hydro",VLOOKUP(G3555,'Cross-Page Data'!$I$4:$J$19,2,FALSE),VLOOKUP(H3555,'Cross-Page Data'!$D$4:$F$48,3,FALSE)))))</f>
        <v/>
      </c>
      <c r="M3555" s="120">
        <f>IF(AND($P$2=FALSE,OR(F3555="Commercial NAICS Cogen",F3555="Industrial NAICS Cogen",F3555="NAICS-22 Cogen")),FALSE,IF(AND($P$3=FALSE,OR(F3555="Commercial NAICS Cogen",F3555="Commercial NAICS Non-Cogen",F3555="Industrial NAICS Cogen", F3555="industrial NAICS non-Cogen")),FALSE, TRUE))</f>
        <v/>
      </c>
    </row>
    <row r="3556">
      <c r="A3556" s="129" t="n">
        <v>55821</v>
      </c>
      <c r="B3556" s="130" t="inlineStr">
        <is>
          <t>Curtis H Stanton Energy Center</t>
        </is>
      </c>
      <c r="C3556" s="130" t="inlineStr">
        <is>
          <t>Stanton Clean Energy LLC</t>
        </is>
      </c>
      <c r="D3556" s="129" t="n">
        <v>61903</v>
      </c>
      <c r="E3556" s="130" t="inlineStr">
        <is>
          <t>FL</t>
        </is>
      </c>
      <c r="F3556" s="130" t="inlineStr">
        <is>
          <t>NAICS-22 Non-Cogen</t>
        </is>
      </c>
      <c r="G3556" s="130" t="inlineStr">
        <is>
          <t>CA</t>
        </is>
      </c>
      <c r="H3556" s="130" t="inlineStr">
        <is>
          <t>NG</t>
        </is>
      </c>
      <c r="I3556" s="130" t="inlineStr">
        <is>
          <t>NG</t>
        </is>
      </c>
      <c r="J3556" s="131" t="n">
        <v>810696</v>
      </c>
      <c r="K3556" s="129" t="n">
        <v>2020</v>
      </c>
      <c r="L3556" s="120">
        <f>IF(VLOOKUP(H3556,'Cross-Page Data'!$D$4:$F$48,3,FALSE)="natural gas",VLOOKUP(G3556,'Cross-Page Data'!$I$4:$J$19,2,FALSE),IF(VLOOKUP(H3556,'Cross-Page Data'!$D$4:$F$48,3,FALSE)="solar",IF(G3556="PV","solar PV","solar thermal"),IF(VLOOKUP(H3556,'Cross-Page Data'!$D$4:$F$48,3,FALSE)="wind",VLOOKUP(G3556,'Cross-Page Data'!$I$4:$J$19,2,FALSE),IF(VLOOKUP(H3556,'Cross-Page Data'!$D$4:$F$48,3,FALSE)="hydro",VLOOKUP(G3556,'Cross-Page Data'!$I$4:$J$19,2,FALSE),VLOOKUP(H3556,'Cross-Page Data'!$D$4:$F$48,3,FALSE)))))</f>
        <v/>
      </c>
      <c r="M3556" s="120">
        <f>IF(AND($P$2=FALSE,OR(F3556="Commercial NAICS Cogen",F3556="Industrial NAICS Cogen",F3556="NAICS-22 Cogen")),FALSE,IF(AND($P$3=FALSE,OR(F3556="Commercial NAICS Cogen",F3556="Commercial NAICS Non-Cogen",F3556="Industrial NAICS Cogen", F3556="industrial NAICS non-Cogen")),FALSE, TRUE))</f>
        <v/>
      </c>
    </row>
    <row r="3557">
      <c r="A3557" s="129" t="n">
        <v>55821</v>
      </c>
      <c r="B3557" s="130" t="inlineStr">
        <is>
          <t>Curtis H Stanton Energy Center</t>
        </is>
      </c>
      <c r="C3557" s="130" t="inlineStr">
        <is>
          <t>Stanton Clean Energy LLC</t>
        </is>
      </c>
      <c r="D3557" s="129" t="n">
        <v>61903</v>
      </c>
      <c r="E3557" s="130" t="inlineStr">
        <is>
          <t>FL</t>
        </is>
      </c>
      <c r="F3557" s="130" t="inlineStr">
        <is>
          <t>NAICS-22 Non-Cogen</t>
        </is>
      </c>
      <c r="G3557" s="130" t="inlineStr">
        <is>
          <t>CT</t>
        </is>
      </c>
      <c r="H3557" s="130" t="inlineStr">
        <is>
          <t>DFO</t>
        </is>
      </c>
      <c r="I3557" s="130" t="inlineStr">
        <is>
          <t>DFO</t>
        </is>
      </c>
      <c r="J3557" s="131" t="n">
        <v>0</v>
      </c>
      <c r="K3557" s="129" t="n">
        <v>2020</v>
      </c>
      <c r="L3557" s="120">
        <f>IF(VLOOKUP(H3557,'Cross-Page Data'!$D$4:$F$48,3,FALSE)="natural gas",VLOOKUP(G3557,'Cross-Page Data'!$I$4:$J$19,2,FALSE),IF(VLOOKUP(H3557,'Cross-Page Data'!$D$4:$F$48,3,FALSE)="solar",IF(G3557="PV","solar PV","solar thermal"),IF(VLOOKUP(H3557,'Cross-Page Data'!$D$4:$F$48,3,FALSE)="wind",VLOOKUP(G3557,'Cross-Page Data'!$I$4:$J$19,2,FALSE),IF(VLOOKUP(H3557,'Cross-Page Data'!$D$4:$F$48,3,FALSE)="hydro",VLOOKUP(G3557,'Cross-Page Data'!$I$4:$J$19,2,FALSE),VLOOKUP(H3557,'Cross-Page Data'!$D$4:$F$48,3,FALSE)))))</f>
        <v/>
      </c>
      <c r="M3557" s="120">
        <f>IF(AND($P$2=FALSE,OR(F3557="Commercial NAICS Cogen",F3557="Industrial NAICS Cogen",F3557="NAICS-22 Cogen")),FALSE,IF(AND($P$3=FALSE,OR(F3557="Commercial NAICS Cogen",F3557="Commercial NAICS Non-Cogen",F3557="Industrial NAICS Cogen", F3557="industrial NAICS non-Cogen")),FALSE, TRUE))</f>
        <v/>
      </c>
    </row>
    <row r="3558">
      <c r="A3558" s="129" t="n">
        <v>55821</v>
      </c>
      <c r="B3558" s="130" t="inlineStr">
        <is>
          <t>Curtis H Stanton Energy Center</t>
        </is>
      </c>
      <c r="C3558" s="130" t="inlineStr">
        <is>
          <t>Stanton Clean Energy LLC</t>
        </is>
      </c>
      <c r="D3558" s="129" t="n">
        <v>61903</v>
      </c>
      <c r="E3558" s="130" t="inlineStr">
        <is>
          <t>FL</t>
        </is>
      </c>
      <c r="F3558" s="130" t="inlineStr">
        <is>
          <t>NAICS-22 Non-Cogen</t>
        </is>
      </c>
      <c r="G3558" s="130" t="inlineStr">
        <is>
          <t>CT</t>
        </is>
      </c>
      <c r="H3558" s="130" t="inlineStr">
        <is>
          <t>NG</t>
        </is>
      </c>
      <c r="I3558" s="130" t="inlineStr">
        <is>
          <t>NG</t>
        </is>
      </c>
      <c r="J3558" s="131" t="n">
        <v>1361274</v>
      </c>
      <c r="K3558" s="129" t="n">
        <v>2020</v>
      </c>
      <c r="L3558" s="120">
        <f>IF(VLOOKUP(H3558,'Cross-Page Data'!$D$4:$F$48,3,FALSE)="natural gas",VLOOKUP(G3558,'Cross-Page Data'!$I$4:$J$19,2,FALSE),IF(VLOOKUP(H3558,'Cross-Page Data'!$D$4:$F$48,3,FALSE)="solar",IF(G3558="PV","solar PV","solar thermal"),IF(VLOOKUP(H3558,'Cross-Page Data'!$D$4:$F$48,3,FALSE)="wind",VLOOKUP(G3558,'Cross-Page Data'!$I$4:$J$19,2,FALSE),IF(VLOOKUP(H3558,'Cross-Page Data'!$D$4:$F$48,3,FALSE)="hydro",VLOOKUP(G3558,'Cross-Page Data'!$I$4:$J$19,2,FALSE),VLOOKUP(H3558,'Cross-Page Data'!$D$4:$F$48,3,FALSE)))))</f>
        <v/>
      </c>
      <c r="M3558" s="120">
        <f>IF(AND($P$2=FALSE,OR(F3558="Commercial NAICS Cogen",F3558="Industrial NAICS Cogen",F3558="NAICS-22 Cogen")),FALSE,IF(AND($P$3=FALSE,OR(F3558="Commercial NAICS Cogen",F3558="Commercial NAICS Non-Cogen",F3558="Industrial NAICS Cogen", F3558="industrial NAICS non-Cogen")),FALSE, TRUE))</f>
        <v/>
      </c>
    </row>
    <row r="3559" ht="29" customHeight="1" s="157">
      <c r="A3559" s="129" t="n">
        <v>55824</v>
      </c>
      <c r="B3559" s="130" t="inlineStr">
        <is>
          <t>MNDOT Standby Generation</t>
        </is>
      </c>
      <c r="C3559" s="130" t="inlineStr">
        <is>
          <t>State of Minnesota Department of Administration</t>
        </is>
      </c>
      <c r="D3559" s="129" t="n">
        <v>62851</v>
      </c>
      <c r="E3559" s="130" t="inlineStr">
        <is>
          <t>MN</t>
        </is>
      </c>
      <c r="F3559" s="130" t="inlineStr">
        <is>
          <t>Commercial NAICS Non-Cogen</t>
        </is>
      </c>
      <c r="G3559" s="130" t="inlineStr">
        <is>
          <t>IC</t>
        </is>
      </c>
      <c r="H3559" s="130" t="inlineStr">
        <is>
          <t>DFO</t>
        </is>
      </c>
      <c r="I3559" s="130" t="inlineStr">
        <is>
          <t>DFO</t>
        </is>
      </c>
      <c r="J3559" s="131" t="n">
        <v>22</v>
      </c>
      <c r="K3559" s="129" t="n">
        <v>2020</v>
      </c>
      <c r="L3559" s="120">
        <f>IF(VLOOKUP(H3559,'Cross-Page Data'!$D$4:$F$48,3,FALSE)="natural gas",VLOOKUP(G3559,'Cross-Page Data'!$I$4:$J$19,2,FALSE),IF(VLOOKUP(H3559,'Cross-Page Data'!$D$4:$F$48,3,FALSE)="solar",IF(G3559="PV","solar PV","solar thermal"),IF(VLOOKUP(H3559,'Cross-Page Data'!$D$4:$F$48,3,FALSE)="wind",VLOOKUP(G3559,'Cross-Page Data'!$I$4:$J$19,2,FALSE),IF(VLOOKUP(H3559,'Cross-Page Data'!$D$4:$F$48,3,FALSE)="hydro",VLOOKUP(G3559,'Cross-Page Data'!$I$4:$J$19,2,FALSE),VLOOKUP(H3559,'Cross-Page Data'!$D$4:$F$48,3,FALSE)))))</f>
        <v/>
      </c>
      <c r="M3559" s="120">
        <f>IF(AND($P$2=FALSE,OR(F3559="Commercial NAICS Cogen",F3559="Industrial NAICS Cogen",F3559="NAICS-22 Cogen")),FALSE,IF(AND($P$3=FALSE,OR(F3559="Commercial NAICS Cogen",F3559="Commercial NAICS Non-Cogen",F3559="Industrial NAICS Cogen", F3559="industrial NAICS non-Cogen")),FALSE, TRUE))</f>
        <v/>
      </c>
    </row>
    <row r="3560">
      <c r="A3560" s="129" t="n">
        <v>55835</v>
      </c>
      <c r="B3560" s="130" t="inlineStr">
        <is>
          <t>Rocky Mountain Energy Center</t>
        </is>
      </c>
      <c r="C3560" s="130" t="inlineStr">
        <is>
          <t>Public Service Co of Colorado</t>
        </is>
      </c>
      <c r="D3560" s="129" t="n">
        <v>15466</v>
      </c>
      <c r="E3560" s="130" t="inlineStr">
        <is>
          <t>CO</t>
        </is>
      </c>
      <c r="F3560" s="130" t="inlineStr">
        <is>
          <t>Electric Utility</t>
        </is>
      </c>
      <c r="G3560" s="130" t="inlineStr">
        <is>
          <t>CA</t>
        </is>
      </c>
      <c r="H3560" s="130" t="inlineStr">
        <is>
          <t>NG</t>
        </is>
      </c>
      <c r="I3560" s="130" t="inlineStr">
        <is>
          <t>NG</t>
        </is>
      </c>
      <c r="J3560" s="131" t="n">
        <v>1259462</v>
      </c>
      <c r="K3560" s="129" t="n">
        <v>2020</v>
      </c>
      <c r="L3560" s="120">
        <f>IF(VLOOKUP(H3560,'Cross-Page Data'!$D$4:$F$48,3,FALSE)="natural gas",VLOOKUP(G3560,'Cross-Page Data'!$I$4:$J$19,2,FALSE),IF(VLOOKUP(H3560,'Cross-Page Data'!$D$4:$F$48,3,FALSE)="solar",IF(G3560="PV","solar PV","solar thermal"),IF(VLOOKUP(H3560,'Cross-Page Data'!$D$4:$F$48,3,FALSE)="wind",VLOOKUP(G3560,'Cross-Page Data'!$I$4:$J$19,2,FALSE),IF(VLOOKUP(H3560,'Cross-Page Data'!$D$4:$F$48,3,FALSE)="hydro",VLOOKUP(G3560,'Cross-Page Data'!$I$4:$J$19,2,FALSE),VLOOKUP(H3560,'Cross-Page Data'!$D$4:$F$48,3,FALSE)))))</f>
        <v/>
      </c>
      <c r="M3560" s="120">
        <f>IF(AND($P$2=FALSE,OR(F3560="Commercial NAICS Cogen",F3560="Industrial NAICS Cogen",F3560="NAICS-22 Cogen")),FALSE,IF(AND($P$3=FALSE,OR(F3560="Commercial NAICS Cogen",F3560="Commercial NAICS Non-Cogen",F3560="Industrial NAICS Cogen", F3560="industrial NAICS non-Cogen")),FALSE, TRUE))</f>
        <v/>
      </c>
    </row>
    <row r="3561">
      <c r="A3561" s="129" t="n">
        <v>55835</v>
      </c>
      <c r="B3561" s="130" t="inlineStr">
        <is>
          <t>Rocky Mountain Energy Center</t>
        </is>
      </c>
      <c r="C3561" s="130" t="inlineStr">
        <is>
          <t>Public Service Co of Colorado</t>
        </is>
      </c>
      <c r="D3561" s="129" t="n">
        <v>15466</v>
      </c>
      <c r="E3561" s="130" t="inlineStr">
        <is>
          <t>CO</t>
        </is>
      </c>
      <c r="F3561" s="130" t="inlineStr">
        <is>
          <t>Electric Utility</t>
        </is>
      </c>
      <c r="G3561" s="130" t="inlineStr">
        <is>
          <t>CT</t>
        </is>
      </c>
      <c r="H3561" s="130" t="inlineStr">
        <is>
          <t>NG</t>
        </is>
      </c>
      <c r="I3561" s="130" t="inlineStr">
        <is>
          <t>NG</t>
        </is>
      </c>
      <c r="J3561" s="131" t="n">
        <v>1780247</v>
      </c>
      <c r="K3561" s="129" t="n">
        <v>2020</v>
      </c>
      <c r="L3561" s="120">
        <f>IF(VLOOKUP(H3561,'Cross-Page Data'!$D$4:$F$48,3,FALSE)="natural gas",VLOOKUP(G3561,'Cross-Page Data'!$I$4:$J$19,2,FALSE),IF(VLOOKUP(H3561,'Cross-Page Data'!$D$4:$F$48,3,FALSE)="solar",IF(G3561="PV","solar PV","solar thermal"),IF(VLOOKUP(H3561,'Cross-Page Data'!$D$4:$F$48,3,FALSE)="wind",VLOOKUP(G3561,'Cross-Page Data'!$I$4:$J$19,2,FALSE),IF(VLOOKUP(H3561,'Cross-Page Data'!$D$4:$F$48,3,FALSE)="hydro",VLOOKUP(G3561,'Cross-Page Data'!$I$4:$J$19,2,FALSE),VLOOKUP(H3561,'Cross-Page Data'!$D$4:$F$48,3,FALSE)))))</f>
        <v/>
      </c>
      <c r="M3561" s="120">
        <f>IF(AND($P$2=FALSE,OR(F3561="Commercial NAICS Cogen",F3561="Industrial NAICS Cogen",F3561="NAICS-22 Cogen")),FALSE,IF(AND($P$3=FALSE,OR(F3561="Commercial NAICS Cogen",F3561="Commercial NAICS Non-Cogen",F3561="Industrial NAICS Cogen", F3561="industrial NAICS non-Cogen")),FALSE, TRUE))</f>
        <v/>
      </c>
    </row>
    <row r="3562">
      <c r="A3562" s="129" t="n">
        <v>55841</v>
      </c>
      <c r="B3562" s="130" t="inlineStr">
        <is>
          <t>Silverhawk</t>
        </is>
      </c>
      <c r="C3562" s="130" t="inlineStr">
        <is>
          <t>Nevada Power Co</t>
        </is>
      </c>
      <c r="D3562" s="129" t="n">
        <v>13407</v>
      </c>
      <c r="E3562" s="130" t="inlineStr">
        <is>
          <t>NV</t>
        </is>
      </c>
      <c r="F3562" s="130" t="inlineStr">
        <is>
          <t>Electric Utility</t>
        </is>
      </c>
      <c r="G3562" s="130" t="inlineStr">
        <is>
          <t>CA</t>
        </is>
      </c>
      <c r="H3562" s="130" t="inlineStr">
        <is>
          <t>NG</t>
        </is>
      </c>
      <c r="I3562" s="130" t="inlineStr">
        <is>
          <t>NG</t>
        </is>
      </c>
      <c r="J3562" s="131" t="n">
        <v>953940</v>
      </c>
      <c r="K3562" s="129" t="n">
        <v>2020</v>
      </c>
      <c r="L3562" s="120">
        <f>IF(VLOOKUP(H3562,'Cross-Page Data'!$D$4:$F$48,3,FALSE)="natural gas",VLOOKUP(G3562,'Cross-Page Data'!$I$4:$J$19,2,FALSE),IF(VLOOKUP(H3562,'Cross-Page Data'!$D$4:$F$48,3,FALSE)="solar",IF(G3562="PV","solar PV","solar thermal"),IF(VLOOKUP(H3562,'Cross-Page Data'!$D$4:$F$48,3,FALSE)="wind",VLOOKUP(G3562,'Cross-Page Data'!$I$4:$J$19,2,FALSE),IF(VLOOKUP(H3562,'Cross-Page Data'!$D$4:$F$48,3,FALSE)="hydro",VLOOKUP(G3562,'Cross-Page Data'!$I$4:$J$19,2,FALSE),VLOOKUP(H3562,'Cross-Page Data'!$D$4:$F$48,3,FALSE)))))</f>
        <v/>
      </c>
      <c r="M3562" s="120">
        <f>IF(AND($P$2=FALSE,OR(F3562="Commercial NAICS Cogen",F3562="Industrial NAICS Cogen",F3562="NAICS-22 Cogen")),FALSE,IF(AND($P$3=FALSE,OR(F3562="Commercial NAICS Cogen",F3562="Commercial NAICS Non-Cogen",F3562="Industrial NAICS Cogen", F3562="industrial NAICS non-Cogen")),FALSE, TRUE))</f>
        <v/>
      </c>
    </row>
    <row r="3563">
      <c r="A3563" s="129" t="n">
        <v>55841</v>
      </c>
      <c r="B3563" s="130" t="inlineStr">
        <is>
          <t>Silverhawk</t>
        </is>
      </c>
      <c r="C3563" s="130" t="inlineStr">
        <is>
          <t>Nevada Power Co</t>
        </is>
      </c>
      <c r="D3563" s="129" t="n">
        <v>13407</v>
      </c>
      <c r="E3563" s="130" t="inlineStr">
        <is>
          <t>NV</t>
        </is>
      </c>
      <c r="F3563" s="130" t="inlineStr">
        <is>
          <t>Electric Utility</t>
        </is>
      </c>
      <c r="G3563" s="130" t="inlineStr">
        <is>
          <t>CT</t>
        </is>
      </c>
      <c r="H3563" s="130" t="inlineStr">
        <is>
          <t>NG</t>
        </is>
      </c>
      <c r="I3563" s="130" t="inlineStr">
        <is>
          <t>NG</t>
        </is>
      </c>
      <c r="J3563" s="131" t="n">
        <v>1592137</v>
      </c>
      <c r="K3563" s="129" t="n">
        <v>2020</v>
      </c>
      <c r="L3563" s="120">
        <f>IF(VLOOKUP(H3563,'Cross-Page Data'!$D$4:$F$48,3,FALSE)="natural gas",VLOOKUP(G3563,'Cross-Page Data'!$I$4:$J$19,2,FALSE),IF(VLOOKUP(H3563,'Cross-Page Data'!$D$4:$F$48,3,FALSE)="solar",IF(G3563="PV","solar PV","solar thermal"),IF(VLOOKUP(H3563,'Cross-Page Data'!$D$4:$F$48,3,FALSE)="wind",VLOOKUP(G3563,'Cross-Page Data'!$I$4:$J$19,2,FALSE),IF(VLOOKUP(H3563,'Cross-Page Data'!$D$4:$F$48,3,FALSE)="hydro",VLOOKUP(G3563,'Cross-Page Data'!$I$4:$J$19,2,FALSE),VLOOKUP(H3563,'Cross-Page Data'!$D$4:$F$48,3,FALSE)))))</f>
        <v/>
      </c>
      <c r="M3563" s="120">
        <f>IF(AND($P$2=FALSE,OR(F3563="Commercial NAICS Cogen",F3563="Industrial NAICS Cogen",F3563="NAICS-22 Cogen")),FALSE,IF(AND($P$3=FALSE,OR(F3563="Commercial NAICS Cogen",F3563="Commercial NAICS Non-Cogen",F3563="Industrial NAICS Cogen", F3563="industrial NAICS non-Cogen")),FALSE, TRUE))</f>
        <v/>
      </c>
    </row>
    <row r="3564">
      <c r="A3564" s="129" t="n">
        <v>55851</v>
      </c>
      <c r="B3564" s="130" t="inlineStr">
        <is>
          <t>Valero Refinery Cogeneration Unit 1</t>
        </is>
      </c>
      <c r="C3564" s="130" t="inlineStr">
        <is>
          <t>Valero Refining Co California</t>
        </is>
      </c>
      <c r="D3564" s="129" t="n">
        <v>19676</v>
      </c>
      <c r="E3564" s="130" t="inlineStr">
        <is>
          <t>CA</t>
        </is>
      </c>
      <c r="F3564" s="130" t="inlineStr">
        <is>
          <t>Industrial NAICS Cogen</t>
        </is>
      </c>
      <c r="G3564" s="130" t="inlineStr">
        <is>
          <t>GT</t>
        </is>
      </c>
      <c r="H3564" s="130" t="inlineStr">
        <is>
          <t>NG</t>
        </is>
      </c>
      <c r="I3564" s="130" t="inlineStr">
        <is>
          <t>NG</t>
        </is>
      </c>
      <c r="J3564" s="131" t="n">
        <v>234566.7</v>
      </c>
      <c r="K3564" s="129" t="n">
        <v>2020</v>
      </c>
      <c r="L3564" s="120">
        <f>IF(VLOOKUP(H3564,'Cross-Page Data'!$D$4:$F$48,3,FALSE)="natural gas",VLOOKUP(G3564,'Cross-Page Data'!$I$4:$J$19,2,FALSE),IF(VLOOKUP(H3564,'Cross-Page Data'!$D$4:$F$48,3,FALSE)="solar",IF(G3564="PV","solar PV","solar thermal"),IF(VLOOKUP(H3564,'Cross-Page Data'!$D$4:$F$48,3,FALSE)="wind",VLOOKUP(G3564,'Cross-Page Data'!$I$4:$J$19,2,FALSE),IF(VLOOKUP(H3564,'Cross-Page Data'!$D$4:$F$48,3,FALSE)="hydro",VLOOKUP(G3564,'Cross-Page Data'!$I$4:$J$19,2,FALSE),VLOOKUP(H3564,'Cross-Page Data'!$D$4:$F$48,3,FALSE)))))</f>
        <v/>
      </c>
      <c r="M3564" s="120">
        <f>IF(AND($P$2=FALSE,OR(F3564="Commercial NAICS Cogen",F3564="Industrial NAICS Cogen",F3564="NAICS-22 Cogen")),FALSE,IF(AND($P$3=FALSE,OR(F3564="Commercial NAICS Cogen",F3564="Commercial NAICS Non-Cogen",F3564="Industrial NAICS Cogen", F3564="industrial NAICS non-Cogen")),FALSE, TRUE))</f>
        <v/>
      </c>
    </row>
    <row r="3565">
      <c r="A3565" s="129" t="n">
        <v>55851</v>
      </c>
      <c r="B3565" s="130" t="inlineStr">
        <is>
          <t>Valero Refinery Cogeneration Unit 1</t>
        </is>
      </c>
      <c r="C3565" s="130" t="inlineStr">
        <is>
          <t>Valero Refining Co California</t>
        </is>
      </c>
      <c r="D3565" s="129" t="n">
        <v>19676</v>
      </c>
      <c r="E3565" s="130" t="inlineStr">
        <is>
          <t>CA</t>
        </is>
      </c>
      <c r="F3565" s="130" t="inlineStr">
        <is>
          <t>Industrial NAICS Cogen</t>
        </is>
      </c>
      <c r="G3565" s="130" t="inlineStr">
        <is>
          <t>GT</t>
        </is>
      </c>
      <c r="H3565" s="130" t="inlineStr">
        <is>
          <t>OG</t>
        </is>
      </c>
      <c r="I3565" s="130" t="inlineStr">
        <is>
          <t>OOG</t>
        </is>
      </c>
      <c r="J3565" s="131" t="n">
        <v>131630.3</v>
      </c>
      <c r="K3565" s="129" t="n">
        <v>2020</v>
      </c>
      <c r="L3565" s="120">
        <f>IF(VLOOKUP(H3565,'Cross-Page Data'!$D$4:$F$48,3,FALSE)="natural gas",VLOOKUP(G3565,'Cross-Page Data'!$I$4:$J$19,2,FALSE),IF(VLOOKUP(H3565,'Cross-Page Data'!$D$4:$F$48,3,FALSE)="solar",IF(G3565="PV","solar PV","solar thermal"),IF(VLOOKUP(H3565,'Cross-Page Data'!$D$4:$F$48,3,FALSE)="wind",VLOOKUP(G3565,'Cross-Page Data'!$I$4:$J$19,2,FALSE),IF(VLOOKUP(H3565,'Cross-Page Data'!$D$4:$F$48,3,FALSE)="hydro",VLOOKUP(G3565,'Cross-Page Data'!$I$4:$J$19,2,FALSE),VLOOKUP(H3565,'Cross-Page Data'!$D$4:$F$48,3,FALSE)))))</f>
        <v/>
      </c>
      <c r="M3565" s="120">
        <f>IF(AND($P$2=FALSE,OR(F3565="Commercial NAICS Cogen",F3565="Industrial NAICS Cogen",F3565="NAICS-22 Cogen")),FALSE,IF(AND($P$3=FALSE,OR(F3565="Commercial NAICS Cogen",F3565="Commercial NAICS Non-Cogen",F3565="Industrial NAICS Cogen", F3565="industrial NAICS non-Cogen")),FALSE, TRUE))</f>
        <v/>
      </c>
    </row>
    <row r="3566">
      <c r="A3566" s="129" t="n">
        <v>55853</v>
      </c>
      <c r="B3566" s="130" t="inlineStr">
        <is>
          <t>Inland Empire Energy Center</t>
        </is>
      </c>
      <c r="C3566" s="130" t="inlineStr">
        <is>
          <t>Inland Empire Energy Ctr LLC</t>
        </is>
      </c>
      <c r="D3566" s="129" t="n">
        <v>9155</v>
      </c>
      <c r="E3566" s="130" t="inlineStr">
        <is>
          <t>CA</t>
        </is>
      </c>
      <c r="F3566" s="130" t="inlineStr">
        <is>
          <t>NAICS-22 Non-Cogen</t>
        </is>
      </c>
      <c r="G3566" s="130" t="inlineStr">
        <is>
          <t>CS</t>
        </is>
      </c>
      <c r="H3566" s="130" t="inlineStr">
        <is>
          <t>NG</t>
        </is>
      </c>
      <c r="I3566" s="130" t="inlineStr">
        <is>
          <t>NG</t>
        </is>
      </c>
      <c r="J3566" s="131" t="n">
        <v>0</v>
      </c>
      <c r="K3566" s="129" t="n">
        <v>2020</v>
      </c>
      <c r="L3566" s="120">
        <f>IF(VLOOKUP(H3566,'Cross-Page Data'!$D$4:$F$48,3,FALSE)="natural gas",VLOOKUP(G3566,'Cross-Page Data'!$I$4:$J$19,2,FALSE),IF(VLOOKUP(H3566,'Cross-Page Data'!$D$4:$F$48,3,FALSE)="solar",IF(G3566="PV","solar PV","solar thermal"),IF(VLOOKUP(H3566,'Cross-Page Data'!$D$4:$F$48,3,FALSE)="wind",VLOOKUP(G3566,'Cross-Page Data'!$I$4:$J$19,2,FALSE),IF(VLOOKUP(H3566,'Cross-Page Data'!$D$4:$F$48,3,FALSE)="hydro",VLOOKUP(G3566,'Cross-Page Data'!$I$4:$J$19,2,FALSE),VLOOKUP(H3566,'Cross-Page Data'!$D$4:$F$48,3,FALSE)))))</f>
        <v/>
      </c>
      <c r="M3566" s="120">
        <f>IF(AND($P$2=FALSE,OR(F3566="Commercial NAICS Cogen",F3566="Industrial NAICS Cogen",F3566="NAICS-22 Cogen")),FALSE,IF(AND($P$3=FALSE,OR(F3566="Commercial NAICS Cogen",F3566="Commercial NAICS Non-Cogen",F3566="Industrial NAICS Cogen", F3566="industrial NAICS non-Cogen")),FALSE, TRUE))</f>
        <v/>
      </c>
    </row>
    <row r="3567">
      <c r="A3567" s="129" t="n">
        <v>55856</v>
      </c>
      <c r="B3567" s="130" t="inlineStr">
        <is>
          <t>Prairie State Generating Station</t>
        </is>
      </c>
      <c r="C3567" s="130" t="inlineStr">
        <is>
          <t>Prairie State Generating Co LLC</t>
        </is>
      </c>
      <c r="D3567" s="129" t="n">
        <v>15330</v>
      </c>
      <c r="E3567" s="130" t="inlineStr">
        <is>
          <t>IL</t>
        </is>
      </c>
      <c r="F3567" s="130" t="inlineStr">
        <is>
          <t>NAICS-22 Non-Cogen</t>
        </is>
      </c>
      <c r="G3567" s="130" t="inlineStr">
        <is>
          <t>ST</t>
        </is>
      </c>
      <c r="H3567" s="130" t="inlineStr">
        <is>
          <t>BIT</t>
        </is>
      </c>
      <c r="I3567" s="130" t="inlineStr">
        <is>
          <t>COL</t>
        </is>
      </c>
      <c r="J3567" s="131" t="n">
        <v>11266204</v>
      </c>
      <c r="K3567" s="129" t="n">
        <v>2020</v>
      </c>
      <c r="L3567" s="120">
        <f>IF(VLOOKUP(H3567,'Cross-Page Data'!$D$4:$F$48,3,FALSE)="natural gas",VLOOKUP(G3567,'Cross-Page Data'!$I$4:$J$19,2,FALSE),IF(VLOOKUP(H3567,'Cross-Page Data'!$D$4:$F$48,3,FALSE)="solar",IF(G3567="PV","solar PV","solar thermal"),IF(VLOOKUP(H3567,'Cross-Page Data'!$D$4:$F$48,3,FALSE)="wind",VLOOKUP(G3567,'Cross-Page Data'!$I$4:$J$19,2,FALSE),IF(VLOOKUP(H3567,'Cross-Page Data'!$D$4:$F$48,3,FALSE)="hydro",VLOOKUP(G3567,'Cross-Page Data'!$I$4:$J$19,2,FALSE),VLOOKUP(H3567,'Cross-Page Data'!$D$4:$F$48,3,FALSE)))))</f>
        <v/>
      </c>
      <c r="M3567" s="120">
        <f>IF(AND($P$2=FALSE,OR(F3567="Commercial NAICS Cogen",F3567="Industrial NAICS Cogen",F3567="NAICS-22 Cogen")),FALSE,IF(AND($P$3=FALSE,OR(F3567="Commercial NAICS Cogen",F3567="Commercial NAICS Non-Cogen",F3567="Industrial NAICS Cogen", F3567="industrial NAICS non-Cogen")),FALSE, TRUE))</f>
        <v/>
      </c>
    </row>
    <row r="3568">
      <c r="A3568" s="129" t="n">
        <v>55856</v>
      </c>
      <c r="B3568" s="130" t="inlineStr">
        <is>
          <t>Prairie State Generating Station</t>
        </is>
      </c>
      <c r="C3568" s="130" t="inlineStr">
        <is>
          <t>Prairie State Generating Co LLC</t>
        </is>
      </c>
      <c r="D3568" s="129" t="n">
        <v>15330</v>
      </c>
      <c r="E3568" s="130" t="inlineStr">
        <is>
          <t>IL</t>
        </is>
      </c>
      <c r="F3568" s="130" t="inlineStr">
        <is>
          <t>NAICS-22 Non-Cogen</t>
        </is>
      </c>
      <c r="G3568" s="130" t="inlineStr">
        <is>
          <t>ST</t>
        </is>
      </c>
      <c r="H3568" s="130" t="inlineStr">
        <is>
          <t>NG</t>
        </is>
      </c>
      <c r="I3568" s="130" t="inlineStr">
        <is>
          <t>NG</t>
        </is>
      </c>
      <c r="J3568" s="131" t="n">
        <v>41859.177</v>
      </c>
      <c r="K3568" s="129" t="n">
        <v>2020</v>
      </c>
      <c r="L3568" s="120">
        <f>IF(VLOOKUP(H3568,'Cross-Page Data'!$D$4:$F$48,3,FALSE)="natural gas",VLOOKUP(G3568,'Cross-Page Data'!$I$4:$J$19,2,FALSE),IF(VLOOKUP(H3568,'Cross-Page Data'!$D$4:$F$48,3,FALSE)="solar",IF(G3568="PV","solar PV","solar thermal"),IF(VLOOKUP(H3568,'Cross-Page Data'!$D$4:$F$48,3,FALSE)="wind",VLOOKUP(G3568,'Cross-Page Data'!$I$4:$J$19,2,FALSE),IF(VLOOKUP(H3568,'Cross-Page Data'!$D$4:$F$48,3,FALSE)="hydro",VLOOKUP(G3568,'Cross-Page Data'!$I$4:$J$19,2,FALSE),VLOOKUP(H3568,'Cross-Page Data'!$D$4:$F$48,3,FALSE)))))</f>
        <v/>
      </c>
      <c r="M3568" s="120">
        <f>IF(AND($P$2=FALSE,OR(F3568="Commercial NAICS Cogen",F3568="Industrial NAICS Cogen",F3568="NAICS-22 Cogen")),FALSE,IF(AND($P$3=FALSE,OR(F3568="Commercial NAICS Cogen",F3568="Commercial NAICS Non-Cogen",F3568="Industrial NAICS Cogen", F3568="industrial NAICS non-Cogen")),FALSE, TRUE))</f>
        <v/>
      </c>
    </row>
    <row r="3569">
      <c r="A3569" s="129" t="n">
        <v>55866</v>
      </c>
      <c r="B3569" s="130" t="inlineStr">
        <is>
          <t>Basin Creek Plant</t>
        </is>
      </c>
      <c r="C3569" s="130" t="inlineStr">
        <is>
          <t>Basin Creek Power Services LLC</t>
        </is>
      </c>
      <c r="D3569" s="129" t="n">
        <v>1308</v>
      </c>
      <c r="E3569" s="130" t="inlineStr">
        <is>
          <t>MT</t>
        </is>
      </c>
      <c r="F3569" s="130" t="inlineStr">
        <is>
          <t>NAICS-22 Non-Cogen</t>
        </is>
      </c>
      <c r="G3569" s="130" t="inlineStr">
        <is>
          <t>IC</t>
        </is>
      </c>
      <c r="H3569" s="130" t="inlineStr">
        <is>
          <t>NG</t>
        </is>
      </c>
      <c r="I3569" s="130" t="inlineStr">
        <is>
          <t>NG</t>
        </is>
      </c>
      <c r="J3569" s="131" t="n">
        <v>57048</v>
      </c>
      <c r="K3569" s="129" t="n">
        <v>2020</v>
      </c>
      <c r="L3569" s="120">
        <f>IF(VLOOKUP(H3569,'Cross-Page Data'!$D$4:$F$48,3,FALSE)="natural gas",VLOOKUP(G3569,'Cross-Page Data'!$I$4:$J$19,2,FALSE),IF(VLOOKUP(H3569,'Cross-Page Data'!$D$4:$F$48,3,FALSE)="solar",IF(G3569="PV","solar PV","solar thermal"),IF(VLOOKUP(H3569,'Cross-Page Data'!$D$4:$F$48,3,FALSE)="wind",VLOOKUP(G3569,'Cross-Page Data'!$I$4:$J$19,2,FALSE),IF(VLOOKUP(H3569,'Cross-Page Data'!$D$4:$F$48,3,FALSE)="hydro",VLOOKUP(G3569,'Cross-Page Data'!$I$4:$J$19,2,FALSE),VLOOKUP(H3569,'Cross-Page Data'!$D$4:$F$48,3,FALSE)))))</f>
        <v/>
      </c>
      <c r="M3569" s="120">
        <f>IF(AND($P$2=FALSE,OR(F3569="Commercial NAICS Cogen",F3569="Industrial NAICS Cogen",F3569="NAICS-22 Cogen")),FALSE,IF(AND($P$3=FALSE,OR(F3569="Commercial NAICS Cogen",F3569="Commercial NAICS Non-Cogen",F3569="Industrial NAICS Cogen", F3569="industrial NAICS non-Cogen")),FALSE, TRUE))</f>
        <v/>
      </c>
    </row>
    <row r="3570">
      <c r="A3570" s="129" t="n">
        <v>55927</v>
      </c>
      <c r="B3570" s="130" t="inlineStr">
        <is>
          <t>Jasper</t>
        </is>
      </c>
      <c r="C3570" s="130" t="inlineStr">
        <is>
          <t>Dominion Energy South Carolina, Inc</t>
        </is>
      </c>
      <c r="D3570" s="129" t="n">
        <v>17539</v>
      </c>
      <c r="E3570" s="130" t="inlineStr">
        <is>
          <t>SC</t>
        </is>
      </c>
      <c r="F3570" s="130" t="inlineStr">
        <is>
          <t>Electric Utility</t>
        </is>
      </c>
      <c r="G3570" s="130" t="inlineStr">
        <is>
          <t>CA</t>
        </is>
      </c>
      <c r="H3570" s="130" t="inlineStr">
        <is>
          <t>DFO</t>
        </is>
      </c>
      <c r="I3570" s="130" t="inlineStr">
        <is>
          <t>DFO</t>
        </is>
      </c>
      <c r="J3570" s="131" t="n">
        <v>133.003</v>
      </c>
      <c r="K3570" s="129" t="n">
        <v>2020</v>
      </c>
      <c r="L3570" s="120">
        <f>IF(VLOOKUP(H3570,'Cross-Page Data'!$D$4:$F$48,3,FALSE)="natural gas",VLOOKUP(G3570,'Cross-Page Data'!$I$4:$J$19,2,FALSE),IF(VLOOKUP(H3570,'Cross-Page Data'!$D$4:$F$48,3,FALSE)="solar",IF(G3570="PV","solar PV","solar thermal"),IF(VLOOKUP(H3570,'Cross-Page Data'!$D$4:$F$48,3,FALSE)="wind",VLOOKUP(G3570,'Cross-Page Data'!$I$4:$J$19,2,FALSE),IF(VLOOKUP(H3570,'Cross-Page Data'!$D$4:$F$48,3,FALSE)="hydro",VLOOKUP(G3570,'Cross-Page Data'!$I$4:$J$19,2,FALSE),VLOOKUP(H3570,'Cross-Page Data'!$D$4:$F$48,3,FALSE)))))</f>
        <v/>
      </c>
      <c r="M3570" s="120">
        <f>IF(AND($P$2=FALSE,OR(F3570="Commercial NAICS Cogen",F3570="Industrial NAICS Cogen",F3570="NAICS-22 Cogen")),FALSE,IF(AND($P$3=FALSE,OR(F3570="Commercial NAICS Cogen",F3570="Commercial NAICS Non-Cogen",F3570="Industrial NAICS Cogen", F3570="industrial NAICS non-Cogen")),FALSE, TRUE))</f>
        <v/>
      </c>
    </row>
    <row r="3571">
      <c r="A3571" s="129" t="n">
        <v>55927</v>
      </c>
      <c r="B3571" s="130" t="inlineStr">
        <is>
          <t>Jasper</t>
        </is>
      </c>
      <c r="C3571" s="130" t="inlineStr">
        <is>
          <t>Dominion Energy South Carolina, Inc</t>
        </is>
      </c>
      <c r="D3571" s="129" t="n">
        <v>17539</v>
      </c>
      <c r="E3571" s="130" t="inlineStr">
        <is>
          <t>SC</t>
        </is>
      </c>
      <c r="F3571" s="130" t="inlineStr">
        <is>
          <t>Electric Utility</t>
        </is>
      </c>
      <c r="G3571" s="130" t="inlineStr">
        <is>
          <t>CA</t>
        </is>
      </c>
      <c r="H3571" s="130" t="inlineStr">
        <is>
          <t>NG</t>
        </is>
      </c>
      <c r="I3571" s="130" t="inlineStr">
        <is>
          <t>NG</t>
        </is>
      </c>
      <c r="J3571" s="131" t="n">
        <v>2030219</v>
      </c>
      <c r="K3571" s="129" t="n">
        <v>2020</v>
      </c>
      <c r="L3571" s="120">
        <f>IF(VLOOKUP(H3571,'Cross-Page Data'!$D$4:$F$48,3,FALSE)="natural gas",VLOOKUP(G3571,'Cross-Page Data'!$I$4:$J$19,2,FALSE),IF(VLOOKUP(H3571,'Cross-Page Data'!$D$4:$F$48,3,FALSE)="solar",IF(G3571="PV","solar PV","solar thermal"),IF(VLOOKUP(H3571,'Cross-Page Data'!$D$4:$F$48,3,FALSE)="wind",VLOOKUP(G3571,'Cross-Page Data'!$I$4:$J$19,2,FALSE),IF(VLOOKUP(H3571,'Cross-Page Data'!$D$4:$F$48,3,FALSE)="hydro",VLOOKUP(G3571,'Cross-Page Data'!$I$4:$J$19,2,FALSE),VLOOKUP(H3571,'Cross-Page Data'!$D$4:$F$48,3,FALSE)))))</f>
        <v/>
      </c>
      <c r="M3571" s="120">
        <f>IF(AND($P$2=FALSE,OR(F3571="Commercial NAICS Cogen",F3571="Industrial NAICS Cogen",F3571="NAICS-22 Cogen")),FALSE,IF(AND($P$3=FALSE,OR(F3571="Commercial NAICS Cogen",F3571="Commercial NAICS Non-Cogen",F3571="Industrial NAICS Cogen", F3571="industrial NAICS non-Cogen")),FALSE, TRUE))</f>
        <v/>
      </c>
    </row>
    <row r="3572">
      <c r="A3572" s="129" t="n">
        <v>55927</v>
      </c>
      <c r="B3572" s="130" t="inlineStr">
        <is>
          <t>Jasper</t>
        </is>
      </c>
      <c r="C3572" s="130" t="inlineStr">
        <is>
          <t>Dominion Energy South Carolina, Inc</t>
        </is>
      </c>
      <c r="D3572" s="129" t="n">
        <v>17539</v>
      </c>
      <c r="E3572" s="130" t="inlineStr">
        <is>
          <t>SC</t>
        </is>
      </c>
      <c r="F3572" s="130" t="inlineStr">
        <is>
          <t>Electric Utility</t>
        </is>
      </c>
      <c r="G3572" s="130" t="inlineStr">
        <is>
          <t>CT</t>
        </is>
      </c>
      <c r="H3572" s="130" t="inlineStr">
        <is>
          <t>DFO</t>
        </is>
      </c>
      <c r="I3572" s="130" t="inlineStr">
        <is>
          <t>DFO</t>
        </is>
      </c>
      <c r="J3572" s="131" t="n">
        <v>212.306</v>
      </c>
      <c r="K3572" s="129" t="n">
        <v>2020</v>
      </c>
      <c r="L3572" s="120">
        <f>IF(VLOOKUP(H3572,'Cross-Page Data'!$D$4:$F$48,3,FALSE)="natural gas",VLOOKUP(G3572,'Cross-Page Data'!$I$4:$J$19,2,FALSE),IF(VLOOKUP(H3572,'Cross-Page Data'!$D$4:$F$48,3,FALSE)="solar",IF(G3572="PV","solar PV","solar thermal"),IF(VLOOKUP(H3572,'Cross-Page Data'!$D$4:$F$48,3,FALSE)="wind",VLOOKUP(G3572,'Cross-Page Data'!$I$4:$J$19,2,FALSE),IF(VLOOKUP(H3572,'Cross-Page Data'!$D$4:$F$48,3,FALSE)="hydro",VLOOKUP(G3572,'Cross-Page Data'!$I$4:$J$19,2,FALSE),VLOOKUP(H3572,'Cross-Page Data'!$D$4:$F$48,3,FALSE)))))</f>
        <v/>
      </c>
      <c r="M3572" s="120">
        <f>IF(AND($P$2=FALSE,OR(F3572="Commercial NAICS Cogen",F3572="Industrial NAICS Cogen",F3572="NAICS-22 Cogen")),FALSE,IF(AND($P$3=FALSE,OR(F3572="Commercial NAICS Cogen",F3572="Commercial NAICS Non-Cogen",F3572="Industrial NAICS Cogen", F3572="industrial NAICS non-Cogen")),FALSE, TRUE))</f>
        <v/>
      </c>
    </row>
    <row r="3573">
      <c r="A3573" s="129" t="n">
        <v>55927</v>
      </c>
      <c r="B3573" s="130" t="inlineStr">
        <is>
          <t>Jasper</t>
        </is>
      </c>
      <c r="C3573" s="130" t="inlineStr">
        <is>
          <t>Dominion Energy South Carolina, Inc</t>
        </is>
      </c>
      <c r="D3573" s="129" t="n">
        <v>17539</v>
      </c>
      <c r="E3573" s="130" t="inlineStr">
        <is>
          <t>SC</t>
        </is>
      </c>
      <c r="F3573" s="130" t="inlineStr">
        <is>
          <t>Electric Utility</t>
        </is>
      </c>
      <c r="G3573" s="130" t="inlineStr">
        <is>
          <t>CT</t>
        </is>
      </c>
      <c r="H3573" s="130" t="inlineStr">
        <is>
          <t>NG</t>
        </is>
      </c>
      <c r="I3573" s="130" t="inlineStr">
        <is>
          <t>NG</t>
        </is>
      </c>
      <c r="J3573" s="131" t="n">
        <v>3224351.7</v>
      </c>
      <c r="K3573" s="129" t="n">
        <v>2020</v>
      </c>
      <c r="L3573" s="120">
        <f>IF(VLOOKUP(H3573,'Cross-Page Data'!$D$4:$F$48,3,FALSE)="natural gas",VLOOKUP(G3573,'Cross-Page Data'!$I$4:$J$19,2,FALSE),IF(VLOOKUP(H3573,'Cross-Page Data'!$D$4:$F$48,3,FALSE)="solar",IF(G3573="PV","solar PV","solar thermal"),IF(VLOOKUP(H3573,'Cross-Page Data'!$D$4:$F$48,3,FALSE)="wind",VLOOKUP(G3573,'Cross-Page Data'!$I$4:$J$19,2,FALSE),IF(VLOOKUP(H3573,'Cross-Page Data'!$D$4:$F$48,3,FALSE)="hydro",VLOOKUP(G3573,'Cross-Page Data'!$I$4:$J$19,2,FALSE),VLOOKUP(H3573,'Cross-Page Data'!$D$4:$F$48,3,FALSE)))))</f>
        <v/>
      </c>
      <c r="M3573" s="120">
        <f>IF(AND($P$2=FALSE,OR(F3573="Commercial NAICS Cogen",F3573="Industrial NAICS Cogen",F3573="NAICS-22 Cogen")),FALSE,IF(AND($P$3=FALSE,OR(F3573="Commercial NAICS Cogen",F3573="Commercial NAICS Non-Cogen",F3573="Industrial NAICS Cogen", F3573="industrial NAICS non-Cogen")),FALSE, TRUE))</f>
        <v/>
      </c>
    </row>
    <row r="3574">
      <c r="A3574" s="129" t="n">
        <v>55933</v>
      </c>
      <c r="B3574" s="130" t="inlineStr">
        <is>
          <t>Tracy Combined Cycle Power Plant</t>
        </is>
      </c>
      <c r="C3574" s="130" t="inlineStr">
        <is>
          <t>MRP San Joaquin Energy LLC.</t>
        </is>
      </c>
      <c r="D3574" s="129" t="n">
        <v>7724</v>
      </c>
      <c r="E3574" s="130" t="inlineStr">
        <is>
          <t>CA</t>
        </is>
      </c>
      <c r="F3574" s="130" t="inlineStr">
        <is>
          <t>NAICS-22 Non-Cogen</t>
        </is>
      </c>
      <c r="G3574" s="130" t="inlineStr">
        <is>
          <t>CA</t>
        </is>
      </c>
      <c r="H3574" s="130" t="inlineStr">
        <is>
          <t>NG</t>
        </is>
      </c>
      <c r="I3574" s="130" t="inlineStr">
        <is>
          <t>NG</t>
        </is>
      </c>
      <c r="J3574" s="131" t="n">
        <v>274629</v>
      </c>
      <c r="K3574" s="129" t="n">
        <v>2020</v>
      </c>
      <c r="L3574" s="120">
        <f>IF(VLOOKUP(H3574,'Cross-Page Data'!$D$4:$F$48,3,FALSE)="natural gas",VLOOKUP(G3574,'Cross-Page Data'!$I$4:$J$19,2,FALSE),IF(VLOOKUP(H3574,'Cross-Page Data'!$D$4:$F$48,3,FALSE)="solar",IF(G3574="PV","solar PV","solar thermal"),IF(VLOOKUP(H3574,'Cross-Page Data'!$D$4:$F$48,3,FALSE)="wind",VLOOKUP(G3574,'Cross-Page Data'!$I$4:$J$19,2,FALSE),IF(VLOOKUP(H3574,'Cross-Page Data'!$D$4:$F$48,3,FALSE)="hydro",VLOOKUP(G3574,'Cross-Page Data'!$I$4:$J$19,2,FALSE),VLOOKUP(H3574,'Cross-Page Data'!$D$4:$F$48,3,FALSE)))))</f>
        <v/>
      </c>
      <c r="M3574" s="120">
        <f>IF(AND($P$2=FALSE,OR(F3574="Commercial NAICS Cogen",F3574="Industrial NAICS Cogen",F3574="NAICS-22 Cogen")),FALSE,IF(AND($P$3=FALSE,OR(F3574="Commercial NAICS Cogen",F3574="Commercial NAICS Non-Cogen",F3574="Industrial NAICS Cogen", F3574="industrial NAICS non-Cogen")),FALSE, TRUE))</f>
        <v/>
      </c>
    </row>
    <row r="3575">
      <c r="A3575" s="129" t="n">
        <v>55933</v>
      </c>
      <c r="B3575" s="130" t="inlineStr">
        <is>
          <t>Tracy Combined Cycle Power Plant</t>
        </is>
      </c>
      <c r="C3575" s="130" t="inlineStr">
        <is>
          <t>MRP San Joaquin Energy LLC.</t>
        </is>
      </c>
      <c r="D3575" s="129" t="n">
        <v>7724</v>
      </c>
      <c r="E3575" s="130" t="inlineStr">
        <is>
          <t>CA</t>
        </is>
      </c>
      <c r="F3575" s="130" t="inlineStr">
        <is>
          <t>NAICS-22 Non-Cogen</t>
        </is>
      </c>
      <c r="G3575" s="130" t="inlineStr">
        <is>
          <t>CT</t>
        </is>
      </c>
      <c r="H3575" s="130" t="inlineStr">
        <is>
          <t>NG</t>
        </is>
      </c>
      <c r="I3575" s="130" t="inlineStr">
        <is>
          <t>NG</t>
        </is>
      </c>
      <c r="J3575" s="131" t="n">
        <v>428069</v>
      </c>
      <c r="K3575" s="129" t="n">
        <v>2020</v>
      </c>
      <c r="L3575" s="120">
        <f>IF(VLOOKUP(H3575,'Cross-Page Data'!$D$4:$F$48,3,FALSE)="natural gas",VLOOKUP(G3575,'Cross-Page Data'!$I$4:$J$19,2,FALSE),IF(VLOOKUP(H3575,'Cross-Page Data'!$D$4:$F$48,3,FALSE)="solar",IF(G3575="PV","solar PV","solar thermal"),IF(VLOOKUP(H3575,'Cross-Page Data'!$D$4:$F$48,3,FALSE)="wind",VLOOKUP(G3575,'Cross-Page Data'!$I$4:$J$19,2,FALSE),IF(VLOOKUP(H3575,'Cross-Page Data'!$D$4:$F$48,3,FALSE)="hydro",VLOOKUP(G3575,'Cross-Page Data'!$I$4:$J$19,2,FALSE),VLOOKUP(H3575,'Cross-Page Data'!$D$4:$F$48,3,FALSE)))))</f>
        <v/>
      </c>
      <c r="M3575" s="120">
        <f>IF(AND($P$2=FALSE,OR(F3575="Commercial NAICS Cogen",F3575="Industrial NAICS Cogen",F3575="NAICS-22 Cogen")),FALSE,IF(AND($P$3=FALSE,OR(F3575="Commercial NAICS Cogen",F3575="Commercial NAICS Non-Cogen",F3575="Industrial NAICS Cogen", F3575="industrial NAICS non-Cogen")),FALSE, TRUE))</f>
        <v/>
      </c>
    </row>
    <row r="3576">
      <c r="A3576" s="129" t="n">
        <v>55939</v>
      </c>
      <c r="B3576" s="130" t="inlineStr">
        <is>
          <t>Warren County</t>
        </is>
      </c>
      <c r="C3576" s="130" t="inlineStr">
        <is>
          <t>Virginia Electric &amp; Power Co</t>
        </is>
      </c>
      <c r="D3576" s="129" t="n">
        <v>19876</v>
      </c>
      <c r="E3576" s="130" t="inlineStr">
        <is>
          <t>VA</t>
        </is>
      </c>
      <c r="F3576" s="130" t="inlineStr">
        <is>
          <t>Electric Utility</t>
        </is>
      </c>
      <c r="G3576" s="130" t="inlineStr">
        <is>
          <t>CA</t>
        </is>
      </c>
      <c r="H3576" s="130" t="inlineStr">
        <is>
          <t>DFO</t>
        </is>
      </c>
      <c r="I3576" s="130" t="inlineStr">
        <is>
          <t>DFO</t>
        </is>
      </c>
      <c r="J3576" s="131" t="n">
        <v>0</v>
      </c>
      <c r="K3576" s="129" t="n">
        <v>2020</v>
      </c>
      <c r="L3576" s="120">
        <f>IF(VLOOKUP(H3576,'Cross-Page Data'!$D$4:$F$48,3,FALSE)="natural gas",VLOOKUP(G3576,'Cross-Page Data'!$I$4:$J$19,2,FALSE),IF(VLOOKUP(H3576,'Cross-Page Data'!$D$4:$F$48,3,FALSE)="solar",IF(G3576="PV","solar PV","solar thermal"),IF(VLOOKUP(H3576,'Cross-Page Data'!$D$4:$F$48,3,FALSE)="wind",VLOOKUP(G3576,'Cross-Page Data'!$I$4:$J$19,2,FALSE),IF(VLOOKUP(H3576,'Cross-Page Data'!$D$4:$F$48,3,FALSE)="hydro",VLOOKUP(G3576,'Cross-Page Data'!$I$4:$J$19,2,FALSE),VLOOKUP(H3576,'Cross-Page Data'!$D$4:$F$48,3,FALSE)))))</f>
        <v/>
      </c>
      <c r="M3576" s="120">
        <f>IF(AND($P$2=FALSE,OR(F3576="Commercial NAICS Cogen",F3576="Industrial NAICS Cogen",F3576="NAICS-22 Cogen")),FALSE,IF(AND($P$3=FALSE,OR(F3576="Commercial NAICS Cogen",F3576="Commercial NAICS Non-Cogen",F3576="Industrial NAICS Cogen", F3576="industrial NAICS non-Cogen")),FALSE, TRUE))</f>
        <v/>
      </c>
    </row>
    <row r="3577">
      <c r="A3577" s="129" t="n">
        <v>55939</v>
      </c>
      <c r="B3577" s="130" t="inlineStr">
        <is>
          <t>Warren County</t>
        </is>
      </c>
      <c r="C3577" s="130" t="inlineStr">
        <is>
          <t>Virginia Electric &amp; Power Co</t>
        </is>
      </c>
      <c r="D3577" s="129" t="n">
        <v>19876</v>
      </c>
      <c r="E3577" s="130" t="inlineStr">
        <is>
          <t>VA</t>
        </is>
      </c>
      <c r="F3577" s="130" t="inlineStr">
        <is>
          <t>Electric Utility</t>
        </is>
      </c>
      <c r="G3577" s="130" t="inlineStr">
        <is>
          <t>CA</t>
        </is>
      </c>
      <c r="H3577" s="130" t="inlineStr">
        <is>
          <t>NG</t>
        </is>
      </c>
      <c r="I3577" s="130" t="inlineStr">
        <is>
          <t>NG</t>
        </is>
      </c>
      <c r="J3577" s="131" t="n">
        <v>0</v>
      </c>
      <c r="K3577" s="129" t="n">
        <v>2020</v>
      </c>
      <c r="L3577" s="120">
        <f>IF(VLOOKUP(H3577,'Cross-Page Data'!$D$4:$F$48,3,FALSE)="natural gas",VLOOKUP(G3577,'Cross-Page Data'!$I$4:$J$19,2,FALSE),IF(VLOOKUP(H3577,'Cross-Page Data'!$D$4:$F$48,3,FALSE)="solar",IF(G3577="PV","solar PV","solar thermal"),IF(VLOOKUP(H3577,'Cross-Page Data'!$D$4:$F$48,3,FALSE)="wind",VLOOKUP(G3577,'Cross-Page Data'!$I$4:$J$19,2,FALSE),IF(VLOOKUP(H3577,'Cross-Page Data'!$D$4:$F$48,3,FALSE)="hydro",VLOOKUP(G3577,'Cross-Page Data'!$I$4:$J$19,2,FALSE),VLOOKUP(H3577,'Cross-Page Data'!$D$4:$F$48,3,FALSE)))))</f>
        <v/>
      </c>
      <c r="M3577" s="120">
        <f>IF(AND($P$2=FALSE,OR(F3577="Commercial NAICS Cogen",F3577="Industrial NAICS Cogen",F3577="NAICS-22 Cogen")),FALSE,IF(AND($P$3=FALSE,OR(F3577="Commercial NAICS Cogen",F3577="Commercial NAICS Non-Cogen",F3577="Industrial NAICS Cogen", F3577="industrial NAICS non-Cogen")),FALSE, TRUE))</f>
        <v/>
      </c>
    </row>
    <row r="3578">
      <c r="A3578" s="129" t="n">
        <v>55939</v>
      </c>
      <c r="B3578" s="130" t="inlineStr">
        <is>
          <t>Warren County</t>
        </is>
      </c>
      <c r="C3578" s="130" t="inlineStr">
        <is>
          <t>Virginia Electric &amp; Power Co</t>
        </is>
      </c>
      <c r="D3578" s="129" t="n">
        <v>19876</v>
      </c>
      <c r="E3578" s="130" t="inlineStr">
        <is>
          <t>VA</t>
        </is>
      </c>
      <c r="F3578" s="130" t="inlineStr">
        <is>
          <t>Electric Utility</t>
        </is>
      </c>
      <c r="G3578" s="130" t="inlineStr">
        <is>
          <t>CT</t>
        </is>
      </c>
      <c r="H3578" s="130" t="inlineStr">
        <is>
          <t>DFO</t>
        </is>
      </c>
      <c r="I3578" s="130" t="inlineStr">
        <is>
          <t>DFO</t>
        </is>
      </c>
      <c r="J3578" s="131" t="n">
        <v>0</v>
      </c>
      <c r="K3578" s="129" t="n">
        <v>2020</v>
      </c>
      <c r="L3578" s="120">
        <f>IF(VLOOKUP(H3578,'Cross-Page Data'!$D$4:$F$48,3,FALSE)="natural gas",VLOOKUP(G3578,'Cross-Page Data'!$I$4:$J$19,2,FALSE),IF(VLOOKUP(H3578,'Cross-Page Data'!$D$4:$F$48,3,FALSE)="solar",IF(G3578="PV","solar PV","solar thermal"),IF(VLOOKUP(H3578,'Cross-Page Data'!$D$4:$F$48,3,FALSE)="wind",VLOOKUP(G3578,'Cross-Page Data'!$I$4:$J$19,2,FALSE),IF(VLOOKUP(H3578,'Cross-Page Data'!$D$4:$F$48,3,FALSE)="hydro",VLOOKUP(G3578,'Cross-Page Data'!$I$4:$J$19,2,FALSE),VLOOKUP(H3578,'Cross-Page Data'!$D$4:$F$48,3,FALSE)))))</f>
        <v/>
      </c>
      <c r="M3578" s="120">
        <f>IF(AND($P$2=FALSE,OR(F3578="Commercial NAICS Cogen",F3578="Industrial NAICS Cogen",F3578="NAICS-22 Cogen")),FALSE,IF(AND($P$3=FALSE,OR(F3578="Commercial NAICS Cogen",F3578="Commercial NAICS Non-Cogen",F3578="Industrial NAICS Cogen", F3578="industrial NAICS non-Cogen")),FALSE, TRUE))</f>
        <v/>
      </c>
    </row>
    <row r="3579">
      <c r="A3579" s="129" t="n">
        <v>55939</v>
      </c>
      <c r="B3579" s="130" t="inlineStr">
        <is>
          <t>Warren County</t>
        </is>
      </c>
      <c r="C3579" s="130" t="inlineStr">
        <is>
          <t>Virginia Electric &amp; Power Co</t>
        </is>
      </c>
      <c r="D3579" s="129" t="n">
        <v>19876</v>
      </c>
      <c r="E3579" s="130" t="inlineStr">
        <is>
          <t>VA</t>
        </is>
      </c>
      <c r="F3579" s="130" t="inlineStr">
        <is>
          <t>Electric Utility</t>
        </is>
      </c>
      <c r="G3579" s="130" t="inlineStr">
        <is>
          <t>CT</t>
        </is>
      </c>
      <c r="H3579" s="130" t="inlineStr">
        <is>
          <t>NG</t>
        </is>
      </c>
      <c r="I3579" s="130" t="inlineStr">
        <is>
          <t>NG</t>
        </is>
      </c>
      <c r="J3579" s="131" t="n">
        <v>9099466</v>
      </c>
      <c r="K3579" s="129" t="n">
        <v>2020</v>
      </c>
      <c r="L3579" s="120">
        <f>IF(VLOOKUP(H3579,'Cross-Page Data'!$D$4:$F$48,3,FALSE)="natural gas",VLOOKUP(G3579,'Cross-Page Data'!$I$4:$J$19,2,FALSE),IF(VLOOKUP(H3579,'Cross-Page Data'!$D$4:$F$48,3,FALSE)="solar",IF(G3579="PV","solar PV","solar thermal"),IF(VLOOKUP(H3579,'Cross-Page Data'!$D$4:$F$48,3,FALSE)="wind",VLOOKUP(G3579,'Cross-Page Data'!$I$4:$J$19,2,FALSE),IF(VLOOKUP(H3579,'Cross-Page Data'!$D$4:$F$48,3,FALSE)="hydro",VLOOKUP(G3579,'Cross-Page Data'!$I$4:$J$19,2,FALSE),VLOOKUP(H3579,'Cross-Page Data'!$D$4:$F$48,3,FALSE)))))</f>
        <v/>
      </c>
      <c r="M3579" s="120">
        <f>IF(AND($P$2=FALSE,OR(F3579="Commercial NAICS Cogen",F3579="Industrial NAICS Cogen",F3579="NAICS-22 Cogen")),FALSE,IF(AND($P$3=FALSE,OR(F3579="Commercial NAICS Cogen",F3579="Commercial NAICS Non-Cogen",F3579="Industrial NAICS Cogen", F3579="industrial NAICS non-Cogen")),FALSE, TRUE))</f>
        <v/>
      </c>
    </row>
    <row r="3580">
      <c r="A3580" s="129" t="n">
        <v>55950</v>
      </c>
      <c r="B3580" s="130" t="inlineStr">
        <is>
          <t>Elk Hills Cogen</t>
        </is>
      </c>
      <c r="C3580" s="130" t="inlineStr">
        <is>
          <t>California Resources Elk Hills LLC</t>
        </is>
      </c>
      <c r="D3580" s="129" t="n">
        <v>13989</v>
      </c>
      <c r="E3580" s="130" t="inlineStr">
        <is>
          <t>CA</t>
        </is>
      </c>
      <c r="F3580" s="130" t="inlineStr">
        <is>
          <t>Industrial NAICS Cogen</t>
        </is>
      </c>
      <c r="G3580" s="130" t="inlineStr">
        <is>
          <t>GT</t>
        </is>
      </c>
      <c r="H3580" s="130" t="inlineStr">
        <is>
          <t>NG</t>
        </is>
      </c>
      <c r="I3580" s="130" t="inlineStr">
        <is>
          <t>NG</t>
        </is>
      </c>
      <c r="J3580" s="131" t="n">
        <v>36841</v>
      </c>
      <c r="K3580" s="129" t="n">
        <v>2020</v>
      </c>
      <c r="L3580" s="120">
        <f>IF(VLOOKUP(H3580,'Cross-Page Data'!$D$4:$F$48,3,FALSE)="natural gas",VLOOKUP(G3580,'Cross-Page Data'!$I$4:$J$19,2,FALSE),IF(VLOOKUP(H3580,'Cross-Page Data'!$D$4:$F$48,3,FALSE)="solar",IF(G3580="PV","solar PV","solar thermal"),IF(VLOOKUP(H3580,'Cross-Page Data'!$D$4:$F$48,3,FALSE)="wind",VLOOKUP(G3580,'Cross-Page Data'!$I$4:$J$19,2,FALSE),IF(VLOOKUP(H3580,'Cross-Page Data'!$D$4:$F$48,3,FALSE)="hydro",VLOOKUP(G3580,'Cross-Page Data'!$I$4:$J$19,2,FALSE),VLOOKUP(H3580,'Cross-Page Data'!$D$4:$F$48,3,FALSE)))))</f>
        <v/>
      </c>
      <c r="M3580" s="120">
        <f>IF(AND($P$2=FALSE,OR(F3580="Commercial NAICS Cogen",F3580="Industrial NAICS Cogen",F3580="NAICS-22 Cogen")),FALSE,IF(AND($P$3=FALSE,OR(F3580="Commercial NAICS Cogen",F3580="Commercial NAICS Non-Cogen",F3580="Industrial NAICS Cogen", F3580="industrial NAICS non-Cogen")),FALSE, TRUE))</f>
        <v/>
      </c>
    </row>
    <row r="3581">
      <c r="A3581" s="129" t="n">
        <v>55965</v>
      </c>
      <c r="B3581" s="130" t="inlineStr">
        <is>
          <t>Wansley Combined Cycle</t>
        </is>
      </c>
      <c r="C3581" s="130" t="inlineStr">
        <is>
          <t>Southern Power Co</t>
        </is>
      </c>
      <c r="D3581" s="129" t="n">
        <v>17650</v>
      </c>
      <c r="E3581" s="130" t="inlineStr">
        <is>
          <t>GA</t>
        </is>
      </c>
      <c r="F3581" s="130" t="inlineStr">
        <is>
          <t>NAICS-22 Non-Cogen</t>
        </is>
      </c>
      <c r="G3581" s="130" t="inlineStr">
        <is>
          <t>CA</t>
        </is>
      </c>
      <c r="H3581" s="130" t="inlineStr">
        <is>
          <t>NG</t>
        </is>
      </c>
      <c r="I3581" s="130" t="inlineStr">
        <is>
          <t>NG</t>
        </is>
      </c>
      <c r="J3581" s="131" t="n">
        <v>3074395</v>
      </c>
      <c r="K3581" s="129" t="n">
        <v>2020</v>
      </c>
      <c r="L3581" s="120">
        <f>IF(VLOOKUP(H3581,'Cross-Page Data'!$D$4:$F$48,3,FALSE)="natural gas",VLOOKUP(G3581,'Cross-Page Data'!$I$4:$J$19,2,FALSE),IF(VLOOKUP(H3581,'Cross-Page Data'!$D$4:$F$48,3,FALSE)="solar",IF(G3581="PV","solar PV","solar thermal"),IF(VLOOKUP(H3581,'Cross-Page Data'!$D$4:$F$48,3,FALSE)="wind",VLOOKUP(G3581,'Cross-Page Data'!$I$4:$J$19,2,FALSE),IF(VLOOKUP(H3581,'Cross-Page Data'!$D$4:$F$48,3,FALSE)="hydro",VLOOKUP(G3581,'Cross-Page Data'!$I$4:$J$19,2,FALSE),VLOOKUP(H3581,'Cross-Page Data'!$D$4:$F$48,3,FALSE)))))</f>
        <v/>
      </c>
      <c r="M3581" s="120">
        <f>IF(AND($P$2=FALSE,OR(F3581="Commercial NAICS Cogen",F3581="Industrial NAICS Cogen",F3581="NAICS-22 Cogen")),FALSE,IF(AND($P$3=FALSE,OR(F3581="Commercial NAICS Cogen",F3581="Commercial NAICS Non-Cogen",F3581="Industrial NAICS Cogen", F3581="industrial NAICS non-Cogen")),FALSE, TRUE))</f>
        <v/>
      </c>
    </row>
    <row r="3582">
      <c r="A3582" s="129" t="n">
        <v>55965</v>
      </c>
      <c r="B3582" s="130" t="inlineStr">
        <is>
          <t>Wansley Combined Cycle</t>
        </is>
      </c>
      <c r="C3582" s="130" t="inlineStr">
        <is>
          <t>Southern Power Co</t>
        </is>
      </c>
      <c r="D3582" s="129" t="n">
        <v>17650</v>
      </c>
      <c r="E3582" s="130" t="inlineStr">
        <is>
          <t>GA</t>
        </is>
      </c>
      <c r="F3582" s="130" t="inlineStr">
        <is>
          <t>NAICS-22 Non-Cogen</t>
        </is>
      </c>
      <c r="G3582" s="130" t="inlineStr">
        <is>
          <t>CT</t>
        </is>
      </c>
      <c r="H3582" s="130" t="inlineStr">
        <is>
          <t>NG</t>
        </is>
      </c>
      <c r="I3582" s="130" t="inlineStr">
        <is>
          <t>NG</t>
        </is>
      </c>
      <c r="J3582" s="131" t="n">
        <v>5331492</v>
      </c>
      <c r="K3582" s="129" t="n">
        <v>2020</v>
      </c>
      <c r="L3582" s="120">
        <f>IF(VLOOKUP(H3582,'Cross-Page Data'!$D$4:$F$48,3,FALSE)="natural gas",VLOOKUP(G3582,'Cross-Page Data'!$I$4:$J$19,2,FALSE),IF(VLOOKUP(H3582,'Cross-Page Data'!$D$4:$F$48,3,FALSE)="solar",IF(G3582="PV","solar PV","solar thermal"),IF(VLOOKUP(H3582,'Cross-Page Data'!$D$4:$F$48,3,FALSE)="wind",VLOOKUP(G3582,'Cross-Page Data'!$I$4:$J$19,2,FALSE),IF(VLOOKUP(H3582,'Cross-Page Data'!$D$4:$F$48,3,FALSE)="hydro",VLOOKUP(G3582,'Cross-Page Data'!$I$4:$J$19,2,FALSE),VLOOKUP(H3582,'Cross-Page Data'!$D$4:$F$48,3,FALSE)))))</f>
        <v/>
      </c>
      <c r="M3582" s="120">
        <f>IF(AND($P$2=FALSE,OR(F3582="Commercial NAICS Cogen",F3582="Industrial NAICS Cogen",F3582="NAICS-22 Cogen")),FALSE,IF(AND($P$3=FALSE,OR(F3582="Commercial NAICS Cogen",F3582="Commercial NAICS Non-Cogen",F3582="Industrial NAICS Cogen", F3582="industrial NAICS non-Cogen")),FALSE, TRUE))</f>
        <v/>
      </c>
    </row>
    <row r="3583">
      <c r="A3583" s="129" t="n">
        <v>55970</v>
      </c>
      <c r="B3583" s="130" t="inlineStr">
        <is>
          <t>Cosumnes</t>
        </is>
      </c>
      <c r="C3583" s="130" t="inlineStr">
        <is>
          <t>Sacramento Municipal Util Dist</t>
        </is>
      </c>
      <c r="D3583" s="129" t="n">
        <v>16534</v>
      </c>
      <c r="E3583" s="130" t="inlineStr">
        <is>
          <t>CA</t>
        </is>
      </c>
      <c r="F3583" s="130" t="inlineStr">
        <is>
          <t>Electric Utility</t>
        </is>
      </c>
      <c r="G3583" s="130" t="inlineStr">
        <is>
          <t>CA</t>
        </is>
      </c>
      <c r="H3583" s="130" t="inlineStr">
        <is>
          <t>NG</t>
        </is>
      </c>
      <c r="I3583" s="130" t="inlineStr">
        <is>
          <t>NG</t>
        </is>
      </c>
      <c r="J3583" s="131" t="n">
        <v>1273714.6</v>
      </c>
      <c r="K3583" s="129" t="n">
        <v>2020</v>
      </c>
      <c r="L3583" s="120">
        <f>IF(VLOOKUP(H3583,'Cross-Page Data'!$D$4:$F$48,3,FALSE)="natural gas",VLOOKUP(G3583,'Cross-Page Data'!$I$4:$J$19,2,FALSE),IF(VLOOKUP(H3583,'Cross-Page Data'!$D$4:$F$48,3,FALSE)="solar",IF(G3583="PV","solar PV","solar thermal"),IF(VLOOKUP(H3583,'Cross-Page Data'!$D$4:$F$48,3,FALSE)="wind",VLOOKUP(G3583,'Cross-Page Data'!$I$4:$J$19,2,FALSE),IF(VLOOKUP(H3583,'Cross-Page Data'!$D$4:$F$48,3,FALSE)="hydro",VLOOKUP(G3583,'Cross-Page Data'!$I$4:$J$19,2,FALSE),VLOOKUP(H3583,'Cross-Page Data'!$D$4:$F$48,3,FALSE)))))</f>
        <v/>
      </c>
      <c r="M3583" s="120">
        <f>IF(AND($P$2=FALSE,OR(F3583="Commercial NAICS Cogen",F3583="Industrial NAICS Cogen",F3583="NAICS-22 Cogen")),FALSE,IF(AND($P$3=FALSE,OR(F3583="Commercial NAICS Cogen",F3583="Commercial NAICS Non-Cogen",F3583="Industrial NAICS Cogen", F3583="industrial NAICS non-Cogen")),FALSE, TRUE))</f>
        <v/>
      </c>
    </row>
    <row r="3584">
      <c r="A3584" s="129" t="n">
        <v>55970</v>
      </c>
      <c r="B3584" s="130" t="inlineStr">
        <is>
          <t>Cosumnes</t>
        </is>
      </c>
      <c r="C3584" s="130" t="inlineStr">
        <is>
          <t>Sacramento Municipal Util Dist</t>
        </is>
      </c>
      <c r="D3584" s="129" t="n">
        <v>16534</v>
      </c>
      <c r="E3584" s="130" t="inlineStr">
        <is>
          <t>CA</t>
        </is>
      </c>
      <c r="F3584" s="130" t="inlineStr">
        <is>
          <t>Electric Utility</t>
        </is>
      </c>
      <c r="G3584" s="130" t="inlineStr">
        <is>
          <t>CA</t>
        </is>
      </c>
      <c r="H3584" s="130" t="inlineStr">
        <is>
          <t>OBG</t>
        </is>
      </c>
      <c r="I3584" s="130" t="inlineStr">
        <is>
          <t>ORW</t>
        </is>
      </c>
      <c r="J3584" s="131" t="n">
        <v>19767.431</v>
      </c>
      <c r="K3584" s="129" t="n">
        <v>2020</v>
      </c>
      <c r="L3584" s="120">
        <f>IF(VLOOKUP(H3584,'Cross-Page Data'!$D$4:$F$48,3,FALSE)="natural gas",VLOOKUP(G3584,'Cross-Page Data'!$I$4:$J$19,2,FALSE),IF(VLOOKUP(H3584,'Cross-Page Data'!$D$4:$F$48,3,FALSE)="solar",IF(G3584="PV","solar PV","solar thermal"),IF(VLOOKUP(H3584,'Cross-Page Data'!$D$4:$F$48,3,FALSE)="wind",VLOOKUP(G3584,'Cross-Page Data'!$I$4:$J$19,2,FALSE),IF(VLOOKUP(H3584,'Cross-Page Data'!$D$4:$F$48,3,FALSE)="hydro",VLOOKUP(G3584,'Cross-Page Data'!$I$4:$J$19,2,FALSE),VLOOKUP(H3584,'Cross-Page Data'!$D$4:$F$48,3,FALSE)))))</f>
        <v/>
      </c>
      <c r="M3584" s="120">
        <f>IF(AND($P$2=FALSE,OR(F3584="Commercial NAICS Cogen",F3584="Industrial NAICS Cogen",F3584="NAICS-22 Cogen")),FALSE,IF(AND($P$3=FALSE,OR(F3584="Commercial NAICS Cogen",F3584="Commercial NAICS Non-Cogen",F3584="Industrial NAICS Cogen", F3584="industrial NAICS non-Cogen")),FALSE, TRUE))</f>
        <v/>
      </c>
    </row>
    <row r="3585">
      <c r="A3585" s="129" t="n">
        <v>55970</v>
      </c>
      <c r="B3585" s="130" t="inlineStr">
        <is>
          <t>Cosumnes</t>
        </is>
      </c>
      <c r="C3585" s="130" t="inlineStr">
        <is>
          <t>Sacramento Municipal Util Dist</t>
        </is>
      </c>
      <c r="D3585" s="129" t="n">
        <v>16534</v>
      </c>
      <c r="E3585" s="130" t="inlineStr">
        <is>
          <t>CA</t>
        </is>
      </c>
      <c r="F3585" s="130" t="inlineStr">
        <is>
          <t>Electric Utility</t>
        </is>
      </c>
      <c r="G3585" s="130" t="inlineStr">
        <is>
          <t>CT</t>
        </is>
      </c>
      <c r="H3585" s="130" t="inlineStr">
        <is>
          <t>NG</t>
        </is>
      </c>
      <c r="I3585" s="130" t="inlineStr">
        <is>
          <t>NG</t>
        </is>
      </c>
      <c r="J3585" s="131" t="n">
        <v>2363454.1</v>
      </c>
      <c r="K3585" s="129" t="n">
        <v>2020</v>
      </c>
      <c r="L3585" s="120">
        <f>IF(VLOOKUP(H3585,'Cross-Page Data'!$D$4:$F$48,3,FALSE)="natural gas",VLOOKUP(G3585,'Cross-Page Data'!$I$4:$J$19,2,FALSE),IF(VLOOKUP(H3585,'Cross-Page Data'!$D$4:$F$48,3,FALSE)="solar",IF(G3585="PV","solar PV","solar thermal"),IF(VLOOKUP(H3585,'Cross-Page Data'!$D$4:$F$48,3,FALSE)="wind",VLOOKUP(G3585,'Cross-Page Data'!$I$4:$J$19,2,FALSE),IF(VLOOKUP(H3585,'Cross-Page Data'!$D$4:$F$48,3,FALSE)="hydro",VLOOKUP(G3585,'Cross-Page Data'!$I$4:$J$19,2,FALSE),VLOOKUP(H3585,'Cross-Page Data'!$D$4:$F$48,3,FALSE)))))</f>
        <v/>
      </c>
      <c r="M3585" s="120">
        <f>IF(AND($P$2=FALSE,OR(F3585="Commercial NAICS Cogen",F3585="Industrial NAICS Cogen",F3585="NAICS-22 Cogen")),FALSE,IF(AND($P$3=FALSE,OR(F3585="Commercial NAICS Cogen",F3585="Commercial NAICS Non-Cogen",F3585="Industrial NAICS Cogen", F3585="industrial NAICS non-Cogen")),FALSE, TRUE))</f>
        <v/>
      </c>
    </row>
    <row r="3586">
      <c r="A3586" s="129" t="n">
        <v>55970</v>
      </c>
      <c r="B3586" s="130" t="inlineStr">
        <is>
          <t>Cosumnes</t>
        </is>
      </c>
      <c r="C3586" s="130" t="inlineStr">
        <is>
          <t>Sacramento Municipal Util Dist</t>
        </is>
      </c>
      <c r="D3586" s="129" t="n">
        <v>16534</v>
      </c>
      <c r="E3586" s="130" t="inlineStr">
        <is>
          <t>CA</t>
        </is>
      </c>
      <c r="F3586" s="130" t="inlineStr">
        <is>
          <t>Electric Utility</t>
        </is>
      </c>
      <c r="G3586" s="130" t="inlineStr">
        <is>
          <t>CT</t>
        </is>
      </c>
      <c r="H3586" s="130" t="inlineStr">
        <is>
          <t>OBG</t>
        </is>
      </c>
      <c r="I3586" s="130" t="inlineStr">
        <is>
          <t>ORW</t>
        </is>
      </c>
      <c r="J3586" s="131" t="n">
        <v>36559.91</v>
      </c>
      <c r="K3586" s="129" t="n">
        <v>2020</v>
      </c>
      <c r="L3586" s="120">
        <f>IF(VLOOKUP(H3586,'Cross-Page Data'!$D$4:$F$48,3,FALSE)="natural gas",VLOOKUP(G3586,'Cross-Page Data'!$I$4:$J$19,2,FALSE),IF(VLOOKUP(H3586,'Cross-Page Data'!$D$4:$F$48,3,FALSE)="solar",IF(G3586="PV","solar PV","solar thermal"),IF(VLOOKUP(H3586,'Cross-Page Data'!$D$4:$F$48,3,FALSE)="wind",VLOOKUP(G3586,'Cross-Page Data'!$I$4:$J$19,2,FALSE),IF(VLOOKUP(H3586,'Cross-Page Data'!$D$4:$F$48,3,FALSE)="hydro",VLOOKUP(G3586,'Cross-Page Data'!$I$4:$J$19,2,FALSE),VLOOKUP(H3586,'Cross-Page Data'!$D$4:$F$48,3,FALSE)))))</f>
        <v/>
      </c>
      <c r="M3586" s="120">
        <f>IF(AND($P$2=FALSE,OR(F3586="Commercial NAICS Cogen",F3586="Industrial NAICS Cogen",F3586="NAICS-22 Cogen")),FALSE,IF(AND($P$3=FALSE,OR(F3586="Commercial NAICS Cogen",F3586="Commercial NAICS Non-Cogen",F3586="Industrial NAICS Cogen", F3586="industrial NAICS non-Cogen")),FALSE, TRUE))</f>
        <v/>
      </c>
    </row>
    <row r="3587">
      <c r="A3587" s="129" t="n">
        <v>55976</v>
      </c>
      <c r="B3587" s="130" t="inlineStr">
        <is>
          <t>Hunterstown Power Plant</t>
        </is>
      </c>
      <c r="C3587" s="130" t="inlineStr">
        <is>
          <t>Kestrel Acquisition, LLC</t>
        </is>
      </c>
      <c r="D3587" s="129" t="n">
        <v>61913</v>
      </c>
      <c r="E3587" s="130" t="inlineStr">
        <is>
          <t>PA</t>
        </is>
      </c>
      <c r="F3587" s="130" t="inlineStr">
        <is>
          <t>NAICS-22 Non-Cogen</t>
        </is>
      </c>
      <c r="G3587" s="130" t="inlineStr">
        <is>
          <t>CA</t>
        </is>
      </c>
      <c r="H3587" s="130" t="inlineStr">
        <is>
          <t>NG</t>
        </is>
      </c>
      <c r="I3587" s="130" t="inlineStr">
        <is>
          <t>NG</t>
        </is>
      </c>
      <c r="J3587" s="131" t="n">
        <v>2386977</v>
      </c>
      <c r="K3587" s="129" t="n">
        <v>2020</v>
      </c>
      <c r="L3587" s="120">
        <f>IF(VLOOKUP(H3587,'Cross-Page Data'!$D$4:$F$48,3,FALSE)="natural gas",VLOOKUP(G3587,'Cross-Page Data'!$I$4:$J$19,2,FALSE),IF(VLOOKUP(H3587,'Cross-Page Data'!$D$4:$F$48,3,FALSE)="solar",IF(G3587="PV","solar PV","solar thermal"),IF(VLOOKUP(H3587,'Cross-Page Data'!$D$4:$F$48,3,FALSE)="wind",VLOOKUP(G3587,'Cross-Page Data'!$I$4:$J$19,2,FALSE),IF(VLOOKUP(H3587,'Cross-Page Data'!$D$4:$F$48,3,FALSE)="hydro",VLOOKUP(G3587,'Cross-Page Data'!$I$4:$J$19,2,FALSE),VLOOKUP(H3587,'Cross-Page Data'!$D$4:$F$48,3,FALSE)))))</f>
        <v/>
      </c>
      <c r="M3587" s="120">
        <f>IF(AND($P$2=FALSE,OR(F3587="Commercial NAICS Cogen",F3587="Industrial NAICS Cogen",F3587="NAICS-22 Cogen")),FALSE,IF(AND($P$3=FALSE,OR(F3587="Commercial NAICS Cogen",F3587="Commercial NAICS Non-Cogen",F3587="Industrial NAICS Cogen", F3587="industrial NAICS non-Cogen")),FALSE, TRUE))</f>
        <v/>
      </c>
    </row>
    <row r="3588">
      <c r="A3588" s="129" t="n">
        <v>55976</v>
      </c>
      <c r="B3588" s="130" t="inlineStr">
        <is>
          <t>Hunterstown Power Plant</t>
        </is>
      </c>
      <c r="C3588" s="130" t="inlineStr">
        <is>
          <t>Kestrel Acquisition, LLC</t>
        </is>
      </c>
      <c r="D3588" s="129" t="n">
        <v>61913</v>
      </c>
      <c r="E3588" s="130" t="inlineStr">
        <is>
          <t>PA</t>
        </is>
      </c>
      <c r="F3588" s="130" t="inlineStr">
        <is>
          <t>NAICS-22 Non-Cogen</t>
        </is>
      </c>
      <c r="G3588" s="130" t="inlineStr">
        <is>
          <t>CT</t>
        </is>
      </c>
      <c r="H3588" s="130" t="inlineStr">
        <is>
          <t>NG</t>
        </is>
      </c>
      <c r="I3588" s="130" t="inlineStr">
        <is>
          <t>NG</t>
        </is>
      </c>
      <c r="J3588" s="131" t="n">
        <v>4183679</v>
      </c>
      <c r="K3588" s="129" t="n">
        <v>2020</v>
      </c>
      <c r="L3588" s="120">
        <f>IF(VLOOKUP(H3588,'Cross-Page Data'!$D$4:$F$48,3,FALSE)="natural gas",VLOOKUP(G3588,'Cross-Page Data'!$I$4:$J$19,2,FALSE),IF(VLOOKUP(H3588,'Cross-Page Data'!$D$4:$F$48,3,FALSE)="solar",IF(G3588="PV","solar PV","solar thermal"),IF(VLOOKUP(H3588,'Cross-Page Data'!$D$4:$F$48,3,FALSE)="wind",VLOOKUP(G3588,'Cross-Page Data'!$I$4:$J$19,2,FALSE),IF(VLOOKUP(H3588,'Cross-Page Data'!$D$4:$F$48,3,FALSE)="hydro",VLOOKUP(G3588,'Cross-Page Data'!$I$4:$J$19,2,FALSE),VLOOKUP(H3588,'Cross-Page Data'!$D$4:$F$48,3,FALSE)))))</f>
        <v/>
      </c>
      <c r="M3588" s="120">
        <f>IF(AND($P$2=FALSE,OR(F3588="Commercial NAICS Cogen",F3588="Industrial NAICS Cogen",F3588="NAICS-22 Cogen")),FALSE,IF(AND($P$3=FALSE,OR(F3588="Commercial NAICS Cogen",F3588="Commercial NAICS Non-Cogen",F3588="Industrial NAICS Cogen", F3588="industrial NAICS non-Cogen")),FALSE, TRUE))</f>
        <v/>
      </c>
    </row>
    <row r="3589">
      <c r="A3589" s="129" t="n">
        <v>55977</v>
      </c>
      <c r="B3589" s="130" t="inlineStr">
        <is>
          <t>Bluffview</t>
        </is>
      </c>
      <c r="C3589" s="130" t="inlineStr">
        <is>
          <t>City of Farmington - (NM)</t>
        </is>
      </c>
      <c r="D3589" s="129" t="n">
        <v>6204</v>
      </c>
      <c r="E3589" s="130" t="inlineStr">
        <is>
          <t>NM</t>
        </is>
      </c>
      <c r="F3589" s="130" t="inlineStr">
        <is>
          <t>Electric Utility</t>
        </is>
      </c>
      <c r="G3589" s="130" t="inlineStr">
        <is>
          <t>CA</t>
        </is>
      </c>
      <c r="H3589" s="130" t="inlineStr">
        <is>
          <t>NG</t>
        </is>
      </c>
      <c r="I3589" s="130" t="inlineStr">
        <is>
          <t>NG</t>
        </is>
      </c>
      <c r="J3589" s="131" t="n">
        <v>128764</v>
      </c>
      <c r="K3589" s="129" t="n">
        <v>2020</v>
      </c>
      <c r="L3589" s="120">
        <f>IF(VLOOKUP(H3589,'Cross-Page Data'!$D$4:$F$48,3,FALSE)="natural gas",VLOOKUP(G3589,'Cross-Page Data'!$I$4:$J$19,2,FALSE),IF(VLOOKUP(H3589,'Cross-Page Data'!$D$4:$F$48,3,FALSE)="solar",IF(G3589="PV","solar PV","solar thermal"),IF(VLOOKUP(H3589,'Cross-Page Data'!$D$4:$F$48,3,FALSE)="wind",VLOOKUP(G3589,'Cross-Page Data'!$I$4:$J$19,2,FALSE),IF(VLOOKUP(H3589,'Cross-Page Data'!$D$4:$F$48,3,FALSE)="hydro",VLOOKUP(G3589,'Cross-Page Data'!$I$4:$J$19,2,FALSE),VLOOKUP(H3589,'Cross-Page Data'!$D$4:$F$48,3,FALSE)))))</f>
        <v/>
      </c>
      <c r="M3589" s="120">
        <f>IF(AND($P$2=FALSE,OR(F3589="Commercial NAICS Cogen",F3589="Industrial NAICS Cogen",F3589="NAICS-22 Cogen")),FALSE,IF(AND($P$3=FALSE,OR(F3589="Commercial NAICS Cogen",F3589="Commercial NAICS Non-Cogen",F3589="Industrial NAICS Cogen", F3589="industrial NAICS non-Cogen")),FALSE, TRUE))</f>
        <v/>
      </c>
    </row>
    <row r="3590">
      <c r="A3590" s="129" t="n">
        <v>55977</v>
      </c>
      <c r="B3590" s="130" t="inlineStr">
        <is>
          <t>Bluffview</t>
        </is>
      </c>
      <c r="C3590" s="130" t="inlineStr">
        <is>
          <t>City of Farmington - (NM)</t>
        </is>
      </c>
      <c r="D3590" s="129" t="n">
        <v>6204</v>
      </c>
      <c r="E3590" s="130" t="inlineStr">
        <is>
          <t>NM</t>
        </is>
      </c>
      <c r="F3590" s="130" t="inlineStr">
        <is>
          <t>Electric Utility</t>
        </is>
      </c>
      <c r="G3590" s="130" t="inlineStr">
        <is>
          <t>CT</t>
        </is>
      </c>
      <c r="H3590" s="130" t="inlineStr">
        <is>
          <t>NG</t>
        </is>
      </c>
      <c r="I3590" s="130" t="inlineStr">
        <is>
          <t>NG</t>
        </is>
      </c>
      <c r="J3590" s="131" t="n">
        <v>265016</v>
      </c>
      <c r="K3590" s="129" t="n">
        <v>2020</v>
      </c>
      <c r="L3590" s="120">
        <f>IF(VLOOKUP(H3590,'Cross-Page Data'!$D$4:$F$48,3,FALSE)="natural gas",VLOOKUP(G3590,'Cross-Page Data'!$I$4:$J$19,2,FALSE),IF(VLOOKUP(H3590,'Cross-Page Data'!$D$4:$F$48,3,FALSE)="solar",IF(G3590="PV","solar PV","solar thermal"),IF(VLOOKUP(H3590,'Cross-Page Data'!$D$4:$F$48,3,FALSE)="wind",VLOOKUP(G3590,'Cross-Page Data'!$I$4:$J$19,2,FALSE),IF(VLOOKUP(H3590,'Cross-Page Data'!$D$4:$F$48,3,FALSE)="hydro",VLOOKUP(G3590,'Cross-Page Data'!$I$4:$J$19,2,FALSE),VLOOKUP(H3590,'Cross-Page Data'!$D$4:$F$48,3,FALSE)))))</f>
        <v/>
      </c>
      <c r="M3590" s="120">
        <f>IF(AND($P$2=FALSE,OR(F3590="Commercial NAICS Cogen",F3590="Industrial NAICS Cogen",F3590="NAICS-22 Cogen")),FALSE,IF(AND($P$3=FALSE,OR(F3590="Commercial NAICS Cogen",F3590="Commercial NAICS Non-Cogen",F3590="Industrial NAICS Cogen", F3590="industrial NAICS non-Cogen")),FALSE, TRUE))</f>
        <v/>
      </c>
    </row>
    <row r="3591">
      <c r="A3591" s="129" t="n">
        <v>55985</v>
      </c>
      <c r="B3591" s="130" t="inlineStr">
        <is>
          <t>Palomar Energy</t>
        </is>
      </c>
      <c r="C3591" s="130" t="inlineStr">
        <is>
          <t>San Diego Gas &amp; Electric Co</t>
        </is>
      </c>
      <c r="D3591" s="129" t="n">
        <v>16609</v>
      </c>
      <c r="E3591" s="130" t="inlineStr">
        <is>
          <t>CA</t>
        </is>
      </c>
      <c r="F3591" s="130" t="inlineStr">
        <is>
          <t>Electric Utility</t>
        </is>
      </c>
      <c r="G3591" s="130" t="inlineStr">
        <is>
          <t>CA</t>
        </is>
      </c>
      <c r="H3591" s="130" t="inlineStr">
        <is>
          <t>NG</t>
        </is>
      </c>
      <c r="I3591" s="130" t="inlineStr">
        <is>
          <t>NG</t>
        </is>
      </c>
      <c r="J3591" s="131" t="n">
        <v>775662</v>
      </c>
      <c r="K3591" s="129" t="n">
        <v>2020</v>
      </c>
      <c r="L3591" s="120">
        <f>IF(VLOOKUP(H3591,'Cross-Page Data'!$D$4:$F$48,3,FALSE)="natural gas",VLOOKUP(G3591,'Cross-Page Data'!$I$4:$J$19,2,FALSE),IF(VLOOKUP(H3591,'Cross-Page Data'!$D$4:$F$48,3,FALSE)="solar",IF(G3591="PV","solar PV","solar thermal"),IF(VLOOKUP(H3591,'Cross-Page Data'!$D$4:$F$48,3,FALSE)="wind",VLOOKUP(G3591,'Cross-Page Data'!$I$4:$J$19,2,FALSE),IF(VLOOKUP(H3591,'Cross-Page Data'!$D$4:$F$48,3,FALSE)="hydro",VLOOKUP(G3591,'Cross-Page Data'!$I$4:$J$19,2,FALSE),VLOOKUP(H3591,'Cross-Page Data'!$D$4:$F$48,3,FALSE)))))</f>
        <v/>
      </c>
      <c r="M3591" s="120">
        <f>IF(AND($P$2=FALSE,OR(F3591="Commercial NAICS Cogen",F3591="Industrial NAICS Cogen",F3591="NAICS-22 Cogen")),FALSE,IF(AND($P$3=FALSE,OR(F3591="Commercial NAICS Cogen",F3591="Commercial NAICS Non-Cogen",F3591="Industrial NAICS Cogen", F3591="industrial NAICS non-Cogen")),FALSE, TRUE))</f>
        <v/>
      </c>
    </row>
    <row r="3592">
      <c r="A3592" s="129" t="n">
        <v>55985</v>
      </c>
      <c r="B3592" s="130" t="inlineStr">
        <is>
          <t>Palomar Energy</t>
        </is>
      </c>
      <c r="C3592" s="130" t="inlineStr">
        <is>
          <t>San Diego Gas &amp; Electric Co</t>
        </is>
      </c>
      <c r="D3592" s="129" t="n">
        <v>16609</v>
      </c>
      <c r="E3592" s="130" t="inlineStr">
        <is>
          <t>CA</t>
        </is>
      </c>
      <c r="F3592" s="130" t="inlineStr">
        <is>
          <t>Electric Utility</t>
        </is>
      </c>
      <c r="G3592" s="130" t="inlineStr">
        <is>
          <t>CT</t>
        </is>
      </c>
      <c r="H3592" s="130" t="inlineStr">
        <is>
          <t>NG</t>
        </is>
      </c>
      <c r="I3592" s="130" t="inlineStr">
        <is>
          <t>NG</t>
        </is>
      </c>
      <c r="J3592" s="131" t="n">
        <v>1253597</v>
      </c>
      <c r="K3592" s="129" t="n">
        <v>2020</v>
      </c>
      <c r="L3592" s="120">
        <f>IF(VLOOKUP(H3592,'Cross-Page Data'!$D$4:$F$48,3,FALSE)="natural gas",VLOOKUP(G3592,'Cross-Page Data'!$I$4:$J$19,2,FALSE),IF(VLOOKUP(H3592,'Cross-Page Data'!$D$4:$F$48,3,FALSE)="solar",IF(G3592="PV","solar PV","solar thermal"),IF(VLOOKUP(H3592,'Cross-Page Data'!$D$4:$F$48,3,FALSE)="wind",VLOOKUP(G3592,'Cross-Page Data'!$I$4:$J$19,2,FALSE),IF(VLOOKUP(H3592,'Cross-Page Data'!$D$4:$F$48,3,FALSE)="hydro",VLOOKUP(G3592,'Cross-Page Data'!$I$4:$J$19,2,FALSE),VLOOKUP(H3592,'Cross-Page Data'!$D$4:$F$48,3,FALSE)))))</f>
        <v/>
      </c>
      <c r="M3592" s="120">
        <f>IF(AND($P$2=FALSE,OR(F3592="Commercial NAICS Cogen",F3592="Industrial NAICS Cogen",F3592="NAICS-22 Cogen")),FALSE,IF(AND($P$3=FALSE,OR(F3592="Commercial NAICS Cogen",F3592="Commercial NAICS Non-Cogen",F3592="Industrial NAICS Cogen", F3592="industrial NAICS non-Cogen")),FALSE, TRUE))</f>
        <v/>
      </c>
    </row>
    <row r="3593">
      <c r="A3593" s="129" t="n">
        <v>55986</v>
      </c>
      <c r="B3593" s="130" t="inlineStr">
        <is>
          <t>Mountaineer Wind Energy Center</t>
        </is>
      </c>
      <c r="C3593" s="130" t="inlineStr">
        <is>
          <t>GlidePath Power Operations LLC</t>
        </is>
      </c>
      <c r="D3593" s="129" t="n">
        <v>61728</v>
      </c>
      <c r="E3593" s="130" t="inlineStr">
        <is>
          <t>WV</t>
        </is>
      </c>
      <c r="F3593" s="130" t="inlineStr">
        <is>
          <t>NAICS-22 Non-Cogen</t>
        </is>
      </c>
      <c r="G3593" s="130" t="inlineStr">
        <is>
          <t>WT</t>
        </is>
      </c>
      <c r="H3593" s="130" t="inlineStr">
        <is>
          <t>WND</t>
        </is>
      </c>
      <c r="I3593" s="130" t="inlineStr">
        <is>
          <t>WND</t>
        </is>
      </c>
      <c r="J3593" s="131" t="n">
        <v>133768</v>
      </c>
      <c r="K3593" s="129" t="n">
        <v>2020</v>
      </c>
      <c r="L3593" s="120">
        <f>IF(VLOOKUP(H3593,'Cross-Page Data'!$D$4:$F$48,3,FALSE)="natural gas",VLOOKUP(G3593,'Cross-Page Data'!$I$4:$J$19,2,FALSE),IF(VLOOKUP(H3593,'Cross-Page Data'!$D$4:$F$48,3,FALSE)="solar",IF(G3593="PV","solar PV","solar thermal"),IF(VLOOKUP(H3593,'Cross-Page Data'!$D$4:$F$48,3,FALSE)="wind",VLOOKUP(G3593,'Cross-Page Data'!$I$4:$J$19,2,FALSE),IF(VLOOKUP(H3593,'Cross-Page Data'!$D$4:$F$48,3,FALSE)="hydro",VLOOKUP(G3593,'Cross-Page Data'!$I$4:$J$19,2,FALSE),VLOOKUP(H3593,'Cross-Page Data'!$D$4:$F$48,3,FALSE)))))</f>
        <v/>
      </c>
      <c r="M3593" s="120">
        <f>IF(AND($P$2=FALSE,OR(F3593="Commercial NAICS Cogen",F3593="Industrial NAICS Cogen",F3593="NAICS-22 Cogen")),FALSE,IF(AND($P$3=FALSE,OR(F3593="Commercial NAICS Cogen",F3593="Commercial NAICS Non-Cogen",F3593="Industrial NAICS Cogen", F3593="industrial NAICS non-Cogen")),FALSE, TRUE))</f>
        <v/>
      </c>
    </row>
    <row r="3594">
      <c r="A3594" s="129" t="n">
        <v>55990</v>
      </c>
      <c r="B3594" s="130" t="inlineStr">
        <is>
          <t>Ashtabula</t>
        </is>
      </c>
      <c r="C3594" s="130" t="inlineStr">
        <is>
          <t>DTE Ashtabula, LLC</t>
        </is>
      </c>
      <c r="D3594" s="129" t="n">
        <v>58115</v>
      </c>
      <c r="E3594" s="130" t="inlineStr">
        <is>
          <t>OH</t>
        </is>
      </c>
      <c r="F3594" s="130" t="inlineStr">
        <is>
          <t>NAICS-22 Cogen</t>
        </is>
      </c>
      <c r="G3594" s="130" t="inlineStr">
        <is>
          <t>CA</t>
        </is>
      </c>
      <c r="H3594" s="130" t="inlineStr">
        <is>
          <t>NG</t>
        </is>
      </c>
      <c r="I3594" s="130" t="inlineStr">
        <is>
          <t>NG</t>
        </is>
      </c>
      <c r="J3594" s="131" t="n">
        <v>1933</v>
      </c>
      <c r="K3594" s="129" t="n">
        <v>2020</v>
      </c>
      <c r="L3594" s="120">
        <f>IF(VLOOKUP(H3594,'Cross-Page Data'!$D$4:$F$48,3,FALSE)="natural gas",VLOOKUP(G3594,'Cross-Page Data'!$I$4:$J$19,2,FALSE),IF(VLOOKUP(H3594,'Cross-Page Data'!$D$4:$F$48,3,FALSE)="solar",IF(G3594="PV","solar PV","solar thermal"),IF(VLOOKUP(H3594,'Cross-Page Data'!$D$4:$F$48,3,FALSE)="wind",VLOOKUP(G3594,'Cross-Page Data'!$I$4:$J$19,2,FALSE),IF(VLOOKUP(H3594,'Cross-Page Data'!$D$4:$F$48,3,FALSE)="hydro",VLOOKUP(G3594,'Cross-Page Data'!$I$4:$J$19,2,FALSE),VLOOKUP(H3594,'Cross-Page Data'!$D$4:$F$48,3,FALSE)))))</f>
        <v/>
      </c>
      <c r="M3594" s="120">
        <f>IF(AND($P$2=FALSE,OR(F3594="Commercial NAICS Cogen",F3594="Industrial NAICS Cogen",F3594="NAICS-22 Cogen")),FALSE,IF(AND($P$3=FALSE,OR(F3594="Commercial NAICS Cogen",F3594="Commercial NAICS Non-Cogen",F3594="Industrial NAICS Cogen", F3594="industrial NAICS non-Cogen")),FALSE, TRUE))</f>
        <v/>
      </c>
    </row>
    <row r="3595">
      <c r="A3595" s="129" t="n">
        <v>55990</v>
      </c>
      <c r="B3595" s="130" t="inlineStr">
        <is>
          <t>Ashtabula</t>
        </is>
      </c>
      <c r="C3595" s="130" t="inlineStr">
        <is>
          <t>DTE Ashtabula, LLC</t>
        </is>
      </c>
      <c r="D3595" s="129" t="n">
        <v>58115</v>
      </c>
      <c r="E3595" s="130" t="inlineStr">
        <is>
          <t>OH</t>
        </is>
      </c>
      <c r="F3595" s="130" t="inlineStr">
        <is>
          <t>NAICS-22 Cogen</t>
        </is>
      </c>
      <c r="G3595" s="130" t="inlineStr">
        <is>
          <t>CT</t>
        </is>
      </c>
      <c r="H3595" s="130" t="inlineStr">
        <is>
          <t>NG</t>
        </is>
      </c>
      <c r="I3595" s="130" t="inlineStr">
        <is>
          <t>NG</t>
        </is>
      </c>
      <c r="J3595" s="131" t="n">
        <v>172457</v>
      </c>
      <c r="K3595" s="129" t="n">
        <v>2020</v>
      </c>
      <c r="L3595" s="120">
        <f>IF(VLOOKUP(H3595,'Cross-Page Data'!$D$4:$F$48,3,FALSE)="natural gas",VLOOKUP(G3595,'Cross-Page Data'!$I$4:$J$19,2,FALSE),IF(VLOOKUP(H3595,'Cross-Page Data'!$D$4:$F$48,3,FALSE)="solar",IF(G3595="PV","solar PV","solar thermal"),IF(VLOOKUP(H3595,'Cross-Page Data'!$D$4:$F$48,3,FALSE)="wind",VLOOKUP(G3595,'Cross-Page Data'!$I$4:$J$19,2,FALSE),IF(VLOOKUP(H3595,'Cross-Page Data'!$D$4:$F$48,3,FALSE)="hydro",VLOOKUP(G3595,'Cross-Page Data'!$I$4:$J$19,2,FALSE),VLOOKUP(H3595,'Cross-Page Data'!$D$4:$F$48,3,FALSE)))))</f>
        <v/>
      </c>
      <c r="M3595" s="120">
        <f>IF(AND($P$2=FALSE,OR(F3595="Commercial NAICS Cogen",F3595="Industrial NAICS Cogen",F3595="NAICS-22 Cogen")),FALSE,IF(AND($P$3=FALSE,OR(F3595="Commercial NAICS Cogen",F3595="Commercial NAICS Non-Cogen",F3595="Industrial NAICS Cogen", F3595="industrial NAICS non-Cogen")),FALSE, TRUE))</f>
        <v/>
      </c>
    </row>
    <row r="3596">
      <c r="A3596" s="129" t="n">
        <v>55997</v>
      </c>
      <c r="B3596" s="130" t="inlineStr">
        <is>
          <t>Orchard Park</t>
        </is>
      </c>
      <c r="C3596" s="130" t="inlineStr">
        <is>
          <t>Borough of Chambersburg</t>
        </is>
      </c>
      <c r="D3596" s="129" t="n">
        <v>3329</v>
      </c>
      <c r="E3596" s="130" t="inlineStr">
        <is>
          <t>PA</t>
        </is>
      </c>
      <c r="F3596" s="130" t="inlineStr">
        <is>
          <t>Electric Utility</t>
        </is>
      </c>
      <c r="G3596" s="130" t="inlineStr">
        <is>
          <t>IC</t>
        </is>
      </c>
      <c r="H3596" s="130" t="inlineStr">
        <is>
          <t>DFO</t>
        </is>
      </c>
      <c r="I3596" s="130" t="inlineStr">
        <is>
          <t>DFO</t>
        </is>
      </c>
      <c r="J3596" s="131" t="n">
        <v>88.5</v>
      </c>
      <c r="K3596" s="129" t="n">
        <v>2020</v>
      </c>
      <c r="L3596" s="120">
        <f>IF(VLOOKUP(H3596,'Cross-Page Data'!$D$4:$F$48,3,FALSE)="natural gas",VLOOKUP(G3596,'Cross-Page Data'!$I$4:$J$19,2,FALSE),IF(VLOOKUP(H3596,'Cross-Page Data'!$D$4:$F$48,3,FALSE)="solar",IF(G3596="PV","solar PV","solar thermal"),IF(VLOOKUP(H3596,'Cross-Page Data'!$D$4:$F$48,3,FALSE)="wind",VLOOKUP(G3596,'Cross-Page Data'!$I$4:$J$19,2,FALSE),IF(VLOOKUP(H3596,'Cross-Page Data'!$D$4:$F$48,3,FALSE)="hydro",VLOOKUP(G3596,'Cross-Page Data'!$I$4:$J$19,2,FALSE),VLOOKUP(H3596,'Cross-Page Data'!$D$4:$F$48,3,FALSE)))))</f>
        <v/>
      </c>
      <c r="M3596" s="120">
        <f>IF(AND($P$2=FALSE,OR(F3596="Commercial NAICS Cogen",F3596="Industrial NAICS Cogen",F3596="NAICS-22 Cogen")),FALSE,IF(AND($P$3=FALSE,OR(F3596="Commercial NAICS Cogen",F3596="Commercial NAICS Non-Cogen",F3596="Industrial NAICS Cogen", F3596="industrial NAICS non-Cogen")),FALSE, TRUE))</f>
        <v/>
      </c>
    </row>
    <row r="3597">
      <c r="A3597" s="129" t="n">
        <v>55997</v>
      </c>
      <c r="B3597" s="130" t="inlineStr">
        <is>
          <t>Orchard Park</t>
        </is>
      </c>
      <c r="C3597" s="130" t="inlineStr">
        <is>
          <t>Borough of Chambersburg</t>
        </is>
      </c>
      <c r="D3597" s="129" t="n">
        <v>3329</v>
      </c>
      <c r="E3597" s="130" t="inlineStr">
        <is>
          <t>PA</t>
        </is>
      </c>
      <c r="F3597" s="130" t="inlineStr">
        <is>
          <t>Electric Utility</t>
        </is>
      </c>
      <c r="G3597" s="130" t="inlineStr">
        <is>
          <t>IC</t>
        </is>
      </c>
      <c r="H3597" s="130" t="inlineStr">
        <is>
          <t>NG</t>
        </is>
      </c>
      <c r="I3597" s="130" t="inlineStr">
        <is>
          <t>NG</t>
        </is>
      </c>
      <c r="J3597" s="131" t="n">
        <v>3990.6</v>
      </c>
      <c r="K3597" s="129" t="n">
        <v>2020</v>
      </c>
      <c r="L3597" s="120">
        <f>IF(VLOOKUP(H3597,'Cross-Page Data'!$D$4:$F$48,3,FALSE)="natural gas",VLOOKUP(G3597,'Cross-Page Data'!$I$4:$J$19,2,FALSE),IF(VLOOKUP(H3597,'Cross-Page Data'!$D$4:$F$48,3,FALSE)="solar",IF(G3597="PV","solar PV","solar thermal"),IF(VLOOKUP(H3597,'Cross-Page Data'!$D$4:$F$48,3,FALSE)="wind",VLOOKUP(G3597,'Cross-Page Data'!$I$4:$J$19,2,FALSE),IF(VLOOKUP(H3597,'Cross-Page Data'!$D$4:$F$48,3,FALSE)="hydro",VLOOKUP(G3597,'Cross-Page Data'!$I$4:$J$19,2,FALSE),VLOOKUP(H3597,'Cross-Page Data'!$D$4:$F$48,3,FALSE)))))</f>
        <v/>
      </c>
      <c r="M3597" s="120">
        <f>IF(AND($P$2=FALSE,OR(F3597="Commercial NAICS Cogen",F3597="Industrial NAICS Cogen",F3597="NAICS-22 Cogen")),FALSE,IF(AND($P$3=FALSE,OR(F3597="Commercial NAICS Cogen",F3597="Commercial NAICS Non-Cogen",F3597="Industrial NAICS Cogen", F3597="industrial NAICS non-Cogen")),FALSE, TRUE))</f>
        <v/>
      </c>
    </row>
    <row r="3598">
      <c r="A3598" s="129" t="n">
        <v>56001</v>
      </c>
      <c r="B3598" s="130" t="inlineStr">
        <is>
          <t>Waymart Wind</t>
        </is>
      </c>
      <c r="C3598" s="130" t="inlineStr">
        <is>
          <t>GlidePath Power Operations LLC</t>
        </is>
      </c>
      <c r="D3598" s="129" t="n">
        <v>61728</v>
      </c>
      <c r="E3598" s="130" t="inlineStr">
        <is>
          <t>PA</t>
        </is>
      </c>
      <c r="F3598" s="130" t="inlineStr">
        <is>
          <t>NAICS-22 Non-Cogen</t>
        </is>
      </c>
      <c r="G3598" s="130" t="inlineStr">
        <is>
          <t>WT</t>
        </is>
      </c>
      <c r="H3598" s="130" t="inlineStr">
        <is>
          <t>WND</t>
        </is>
      </c>
      <c r="I3598" s="130" t="inlineStr">
        <is>
          <t>WND</t>
        </is>
      </c>
      <c r="J3598" s="131" t="n">
        <v>131175</v>
      </c>
      <c r="K3598" s="129" t="n">
        <v>2020</v>
      </c>
      <c r="L3598" s="120">
        <f>IF(VLOOKUP(H3598,'Cross-Page Data'!$D$4:$F$48,3,FALSE)="natural gas",VLOOKUP(G3598,'Cross-Page Data'!$I$4:$J$19,2,FALSE),IF(VLOOKUP(H3598,'Cross-Page Data'!$D$4:$F$48,3,FALSE)="solar",IF(G3598="PV","solar PV","solar thermal"),IF(VLOOKUP(H3598,'Cross-Page Data'!$D$4:$F$48,3,FALSE)="wind",VLOOKUP(G3598,'Cross-Page Data'!$I$4:$J$19,2,FALSE),IF(VLOOKUP(H3598,'Cross-Page Data'!$D$4:$F$48,3,FALSE)="hydro",VLOOKUP(G3598,'Cross-Page Data'!$I$4:$J$19,2,FALSE),VLOOKUP(H3598,'Cross-Page Data'!$D$4:$F$48,3,FALSE)))))</f>
        <v/>
      </c>
      <c r="M3598" s="120">
        <f>IF(AND($P$2=FALSE,OR(F3598="Commercial NAICS Cogen",F3598="Industrial NAICS Cogen",F3598="NAICS-22 Cogen")),FALSE,IF(AND($P$3=FALSE,OR(F3598="Commercial NAICS Cogen",F3598="Commercial NAICS Non-Cogen",F3598="Industrial NAICS Cogen", F3598="industrial NAICS non-Cogen")),FALSE, TRUE))</f>
        <v/>
      </c>
    </row>
    <row r="3599">
      <c r="A3599" s="129" t="n">
        <v>56010</v>
      </c>
      <c r="B3599" s="130" t="inlineStr">
        <is>
          <t>Hancock County Wind Energy Center</t>
        </is>
      </c>
      <c r="C3599" s="130" t="inlineStr">
        <is>
          <t>FPL Energy Hancock County Wind, LLC</t>
        </is>
      </c>
      <c r="D3599" s="129" t="n">
        <v>6850</v>
      </c>
      <c r="E3599" s="130" t="inlineStr">
        <is>
          <t>IA</t>
        </is>
      </c>
      <c r="F3599" s="130" t="inlineStr">
        <is>
          <t>NAICS-22 Non-Cogen</t>
        </is>
      </c>
      <c r="G3599" s="130" t="inlineStr">
        <is>
          <t>WT</t>
        </is>
      </c>
      <c r="H3599" s="130" t="inlineStr">
        <is>
          <t>WND</t>
        </is>
      </c>
      <c r="I3599" s="130" t="inlineStr">
        <is>
          <t>WND</t>
        </is>
      </c>
      <c r="J3599" s="131" t="n">
        <v>247213</v>
      </c>
      <c r="K3599" s="129" t="n">
        <v>2020</v>
      </c>
      <c r="L3599" s="120">
        <f>IF(VLOOKUP(H3599,'Cross-Page Data'!$D$4:$F$48,3,FALSE)="natural gas",VLOOKUP(G3599,'Cross-Page Data'!$I$4:$J$19,2,FALSE),IF(VLOOKUP(H3599,'Cross-Page Data'!$D$4:$F$48,3,FALSE)="solar",IF(G3599="PV","solar PV","solar thermal"),IF(VLOOKUP(H3599,'Cross-Page Data'!$D$4:$F$48,3,FALSE)="wind",VLOOKUP(G3599,'Cross-Page Data'!$I$4:$J$19,2,FALSE),IF(VLOOKUP(H3599,'Cross-Page Data'!$D$4:$F$48,3,FALSE)="hydro",VLOOKUP(G3599,'Cross-Page Data'!$I$4:$J$19,2,FALSE),VLOOKUP(H3599,'Cross-Page Data'!$D$4:$F$48,3,FALSE)))))</f>
        <v/>
      </c>
      <c r="M3599" s="120">
        <f>IF(AND($P$2=FALSE,OR(F3599="Commercial NAICS Cogen",F3599="Industrial NAICS Cogen",F3599="NAICS-22 Cogen")),FALSE,IF(AND($P$3=FALSE,OR(F3599="Commercial NAICS Cogen",F3599="Commercial NAICS Non-Cogen",F3599="Industrial NAICS Cogen", F3599="industrial NAICS non-Cogen")),FALSE, TRUE))</f>
        <v/>
      </c>
    </row>
    <row r="3600">
      <c r="A3600" s="129" t="n">
        <v>56016</v>
      </c>
      <c r="B3600" s="130" t="inlineStr">
        <is>
          <t>Grimes Way</t>
        </is>
      </c>
      <c r="C3600" s="130" t="inlineStr">
        <is>
          <t>Washington State University</t>
        </is>
      </c>
      <c r="D3600" s="129" t="n">
        <v>22040</v>
      </c>
      <c r="E3600" s="130" t="inlineStr">
        <is>
          <t>WA</t>
        </is>
      </c>
      <c r="F3600" s="130" t="inlineStr">
        <is>
          <t>Commercial NAICS Non-Cogen</t>
        </is>
      </c>
      <c r="G3600" s="130" t="inlineStr">
        <is>
          <t>IC</t>
        </is>
      </c>
      <c r="H3600" s="130" t="inlineStr">
        <is>
          <t>DFO</t>
        </is>
      </c>
      <c r="I3600" s="130" t="inlineStr">
        <is>
          <t>DFO</t>
        </is>
      </c>
      <c r="J3600" s="131" t="n">
        <v>126.251</v>
      </c>
      <c r="K3600" s="129" t="n">
        <v>2020</v>
      </c>
      <c r="L3600" s="120">
        <f>IF(VLOOKUP(H3600,'Cross-Page Data'!$D$4:$F$48,3,FALSE)="natural gas",VLOOKUP(G3600,'Cross-Page Data'!$I$4:$J$19,2,FALSE),IF(VLOOKUP(H3600,'Cross-Page Data'!$D$4:$F$48,3,FALSE)="solar",IF(G3600="PV","solar PV","solar thermal"),IF(VLOOKUP(H3600,'Cross-Page Data'!$D$4:$F$48,3,FALSE)="wind",VLOOKUP(G3600,'Cross-Page Data'!$I$4:$J$19,2,FALSE),IF(VLOOKUP(H3600,'Cross-Page Data'!$D$4:$F$48,3,FALSE)="hydro",VLOOKUP(G3600,'Cross-Page Data'!$I$4:$J$19,2,FALSE),VLOOKUP(H3600,'Cross-Page Data'!$D$4:$F$48,3,FALSE)))))</f>
        <v/>
      </c>
      <c r="M3600" s="120">
        <f>IF(AND($P$2=FALSE,OR(F3600="Commercial NAICS Cogen",F3600="Industrial NAICS Cogen",F3600="NAICS-22 Cogen")),FALSE,IF(AND($P$3=FALSE,OR(F3600="Commercial NAICS Cogen",F3600="Commercial NAICS Non-Cogen",F3600="Industrial NAICS Cogen", F3600="industrial NAICS non-Cogen")),FALSE, TRUE))</f>
        <v/>
      </c>
    </row>
    <row r="3601">
      <c r="A3601" s="129" t="n">
        <v>56016</v>
      </c>
      <c r="B3601" s="130" t="inlineStr">
        <is>
          <t>Grimes Way</t>
        </is>
      </c>
      <c r="C3601" s="130" t="inlineStr">
        <is>
          <t>Washington State University</t>
        </is>
      </c>
      <c r="D3601" s="129" t="n">
        <v>22040</v>
      </c>
      <c r="E3601" s="130" t="inlineStr">
        <is>
          <t>WA</t>
        </is>
      </c>
      <c r="F3601" s="130" t="inlineStr">
        <is>
          <t>Commercial NAICS Non-Cogen</t>
        </is>
      </c>
      <c r="G3601" s="130" t="inlineStr">
        <is>
          <t>IC</t>
        </is>
      </c>
      <c r="H3601" s="130" t="inlineStr">
        <is>
          <t>NG</t>
        </is>
      </c>
      <c r="I3601" s="130" t="inlineStr">
        <is>
          <t>NG</t>
        </is>
      </c>
      <c r="J3601" s="131" t="n">
        <v>216.749</v>
      </c>
      <c r="K3601" s="129" t="n">
        <v>2020</v>
      </c>
      <c r="L3601" s="120">
        <f>IF(VLOOKUP(H3601,'Cross-Page Data'!$D$4:$F$48,3,FALSE)="natural gas",VLOOKUP(G3601,'Cross-Page Data'!$I$4:$J$19,2,FALSE),IF(VLOOKUP(H3601,'Cross-Page Data'!$D$4:$F$48,3,FALSE)="solar",IF(G3601="PV","solar PV","solar thermal"),IF(VLOOKUP(H3601,'Cross-Page Data'!$D$4:$F$48,3,FALSE)="wind",VLOOKUP(G3601,'Cross-Page Data'!$I$4:$J$19,2,FALSE),IF(VLOOKUP(H3601,'Cross-Page Data'!$D$4:$F$48,3,FALSE)="hydro",VLOOKUP(G3601,'Cross-Page Data'!$I$4:$J$19,2,FALSE),VLOOKUP(H3601,'Cross-Page Data'!$D$4:$F$48,3,FALSE)))))</f>
        <v/>
      </c>
      <c r="M3601" s="120">
        <f>IF(AND($P$2=FALSE,OR(F3601="Commercial NAICS Cogen",F3601="Industrial NAICS Cogen",F3601="NAICS-22 Cogen")),FALSE,IF(AND($P$3=FALSE,OR(F3601="Commercial NAICS Cogen",F3601="Commercial NAICS Non-Cogen",F3601="Industrial NAICS Cogen", F3601="industrial NAICS non-Cogen")),FALSE, TRUE))</f>
        <v/>
      </c>
    </row>
    <row r="3602">
      <c r="A3602" s="129" t="n">
        <v>56026</v>
      </c>
      <c r="B3602" s="130" t="inlineStr">
        <is>
          <t>Donald Von Raesfeld Power Plant</t>
        </is>
      </c>
      <c r="C3602" s="130" t="inlineStr">
        <is>
          <t>City of Santa Clara - (CA)</t>
        </is>
      </c>
      <c r="D3602" s="129" t="n">
        <v>16655</v>
      </c>
      <c r="E3602" s="130" t="inlineStr">
        <is>
          <t>CA</t>
        </is>
      </c>
      <c r="F3602" s="130" t="inlineStr">
        <is>
          <t>Electric Utility</t>
        </is>
      </c>
      <c r="G3602" s="130" t="inlineStr">
        <is>
          <t>CA</t>
        </is>
      </c>
      <c r="H3602" s="130" t="inlineStr">
        <is>
          <t>NG</t>
        </is>
      </c>
      <c r="I3602" s="130" t="inlineStr">
        <is>
          <t>NG</t>
        </is>
      </c>
      <c r="J3602" s="131" t="n">
        <v>106804</v>
      </c>
      <c r="K3602" s="129" t="n">
        <v>2020</v>
      </c>
      <c r="L3602" s="120">
        <f>IF(VLOOKUP(H3602,'Cross-Page Data'!$D$4:$F$48,3,FALSE)="natural gas",VLOOKUP(G3602,'Cross-Page Data'!$I$4:$J$19,2,FALSE),IF(VLOOKUP(H3602,'Cross-Page Data'!$D$4:$F$48,3,FALSE)="solar",IF(G3602="PV","solar PV","solar thermal"),IF(VLOOKUP(H3602,'Cross-Page Data'!$D$4:$F$48,3,FALSE)="wind",VLOOKUP(G3602,'Cross-Page Data'!$I$4:$J$19,2,FALSE),IF(VLOOKUP(H3602,'Cross-Page Data'!$D$4:$F$48,3,FALSE)="hydro",VLOOKUP(G3602,'Cross-Page Data'!$I$4:$J$19,2,FALSE),VLOOKUP(H3602,'Cross-Page Data'!$D$4:$F$48,3,FALSE)))))</f>
        <v/>
      </c>
      <c r="M3602" s="120">
        <f>IF(AND($P$2=FALSE,OR(F3602="Commercial NAICS Cogen",F3602="Industrial NAICS Cogen",F3602="NAICS-22 Cogen")),FALSE,IF(AND($P$3=FALSE,OR(F3602="Commercial NAICS Cogen",F3602="Commercial NAICS Non-Cogen",F3602="Industrial NAICS Cogen", F3602="industrial NAICS non-Cogen")),FALSE, TRUE))</f>
        <v/>
      </c>
    </row>
    <row r="3603">
      <c r="A3603" s="129" t="n">
        <v>56026</v>
      </c>
      <c r="B3603" s="130" t="inlineStr">
        <is>
          <t>Donald Von Raesfeld Power Plant</t>
        </is>
      </c>
      <c r="C3603" s="130" t="inlineStr">
        <is>
          <t>City of Santa Clara - (CA)</t>
        </is>
      </c>
      <c r="D3603" s="129" t="n">
        <v>16655</v>
      </c>
      <c r="E3603" s="130" t="inlineStr">
        <is>
          <t>CA</t>
        </is>
      </c>
      <c r="F3603" s="130" t="inlineStr">
        <is>
          <t>Electric Utility</t>
        </is>
      </c>
      <c r="G3603" s="130" t="inlineStr">
        <is>
          <t>CT</t>
        </is>
      </c>
      <c r="H3603" s="130" t="inlineStr">
        <is>
          <t>NG</t>
        </is>
      </c>
      <c r="I3603" s="130" t="inlineStr">
        <is>
          <t>NG</t>
        </is>
      </c>
      <c r="J3603" s="131" t="n">
        <v>362548</v>
      </c>
      <c r="K3603" s="129" t="n">
        <v>2020</v>
      </c>
      <c r="L3603" s="120">
        <f>IF(VLOOKUP(H3603,'Cross-Page Data'!$D$4:$F$48,3,FALSE)="natural gas",VLOOKUP(G3603,'Cross-Page Data'!$I$4:$J$19,2,FALSE),IF(VLOOKUP(H3603,'Cross-Page Data'!$D$4:$F$48,3,FALSE)="solar",IF(G3603="PV","solar PV","solar thermal"),IF(VLOOKUP(H3603,'Cross-Page Data'!$D$4:$F$48,3,FALSE)="wind",VLOOKUP(G3603,'Cross-Page Data'!$I$4:$J$19,2,FALSE),IF(VLOOKUP(H3603,'Cross-Page Data'!$D$4:$F$48,3,FALSE)="hydro",VLOOKUP(G3603,'Cross-Page Data'!$I$4:$J$19,2,FALSE),VLOOKUP(H3603,'Cross-Page Data'!$D$4:$F$48,3,FALSE)))))</f>
        <v/>
      </c>
      <c r="M3603" s="120">
        <f>IF(AND($P$2=FALSE,OR(F3603="Commercial NAICS Cogen",F3603="Industrial NAICS Cogen",F3603="NAICS-22 Cogen")),FALSE,IF(AND($P$3=FALSE,OR(F3603="Commercial NAICS Cogen",F3603="Commercial NAICS Non-Cogen",F3603="Industrial NAICS Cogen", F3603="industrial NAICS non-Cogen")),FALSE, TRUE))</f>
        <v/>
      </c>
    </row>
    <row r="3604">
      <c r="A3604" s="129" t="n">
        <v>56031</v>
      </c>
      <c r="B3604" s="130" t="inlineStr">
        <is>
          <t>Fox Energy Center</t>
        </is>
      </c>
      <c r="C3604" s="130" t="inlineStr">
        <is>
          <t>Wisconsin Public Service Corp</t>
        </is>
      </c>
      <c r="D3604" s="129" t="n">
        <v>20860</v>
      </c>
      <c r="E3604" s="130" t="inlineStr">
        <is>
          <t>WI</t>
        </is>
      </c>
      <c r="F3604" s="130" t="inlineStr">
        <is>
          <t>Electric Utility</t>
        </is>
      </c>
      <c r="G3604" s="130" t="inlineStr">
        <is>
          <t>CA</t>
        </is>
      </c>
      <c r="H3604" s="130" t="inlineStr">
        <is>
          <t>DFO</t>
        </is>
      </c>
      <c r="I3604" s="130" t="inlineStr">
        <is>
          <t>DFO</t>
        </is>
      </c>
      <c r="J3604" s="131" t="n">
        <v>0</v>
      </c>
      <c r="K3604" s="129" t="n">
        <v>2020</v>
      </c>
      <c r="L3604" s="120">
        <f>IF(VLOOKUP(H3604,'Cross-Page Data'!$D$4:$F$48,3,FALSE)="natural gas",VLOOKUP(G3604,'Cross-Page Data'!$I$4:$J$19,2,FALSE),IF(VLOOKUP(H3604,'Cross-Page Data'!$D$4:$F$48,3,FALSE)="solar",IF(G3604="PV","solar PV","solar thermal"),IF(VLOOKUP(H3604,'Cross-Page Data'!$D$4:$F$48,3,FALSE)="wind",VLOOKUP(G3604,'Cross-Page Data'!$I$4:$J$19,2,FALSE),IF(VLOOKUP(H3604,'Cross-Page Data'!$D$4:$F$48,3,FALSE)="hydro",VLOOKUP(G3604,'Cross-Page Data'!$I$4:$J$19,2,FALSE),VLOOKUP(H3604,'Cross-Page Data'!$D$4:$F$48,3,FALSE)))))</f>
        <v/>
      </c>
      <c r="M3604" s="120">
        <f>IF(AND($P$2=FALSE,OR(F3604="Commercial NAICS Cogen",F3604="Industrial NAICS Cogen",F3604="NAICS-22 Cogen")),FALSE,IF(AND($P$3=FALSE,OR(F3604="Commercial NAICS Cogen",F3604="Commercial NAICS Non-Cogen",F3604="Industrial NAICS Cogen", F3604="industrial NAICS non-Cogen")),FALSE, TRUE))</f>
        <v/>
      </c>
    </row>
    <row r="3605">
      <c r="A3605" s="129" t="n">
        <v>56031</v>
      </c>
      <c r="B3605" s="130" t="inlineStr">
        <is>
          <t>Fox Energy Center</t>
        </is>
      </c>
      <c r="C3605" s="130" t="inlineStr">
        <is>
          <t>Wisconsin Public Service Corp</t>
        </is>
      </c>
      <c r="D3605" s="129" t="n">
        <v>20860</v>
      </c>
      <c r="E3605" s="130" t="inlineStr">
        <is>
          <t>WI</t>
        </is>
      </c>
      <c r="F3605" s="130" t="inlineStr">
        <is>
          <t>Electric Utility</t>
        </is>
      </c>
      <c r="G3605" s="130" t="inlineStr">
        <is>
          <t>CA</t>
        </is>
      </c>
      <c r="H3605" s="130" t="inlineStr">
        <is>
          <t>NG</t>
        </is>
      </c>
      <c r="I3605" s="130" t="inlineStr">
        <is>
          <t>NG</t>
        </is>
      </c>
      <c r="J3605" s="131" t="n">
        <v>1709239</v>
      </c>
      <c r="K3605" s="129" t="n">
        <v>2020</v>
      </c>
      <c r="L3605" s="120">
        <f>IF(VLOOKUP(H3605,'Cross-Page Data'!$D$4:$F$48,3,FALSE)="natural gas",VLOOKUP(G3605,'Cross-Page Data'!$I$4:$J$19,2,FALSE),IF(VLOOKUP(H3605,'Cross-Page Data'!$D$4:$F$48,3,FALSE)="solar",IF(G3605="PV","solar PV","solar thermal"),IF(VLOOKUP(H3605,'Cross-Page Data'!$D$4:$F$48,3,FALSE)="wind",VLOOKUP(G3605,'Cross-Page Data'!$I$4:$J$19,2,FALSE),IF(VLOOKUP(H3605,'Cross-Page Data'!$D$4:$F$48,3,FALSE)="hydro",VLOOKUP(G3605,'Cross-Page Data'!$I$4:$J$19,2,FALSE),VLOOKUP(H3605,'Cross-Page Data'!$D$4:$F$48,3,FALSE)))))</f>
        <v/>
      </c>
      <c r="M3605" s="120">
        <f>IF(AND($P$2=FALSE,OR(F3605="Commercial NAICS Cogen",F3605="Industrial NAICS Cogen",F3605="NAICS-22 Cogen")),FALSE,IF(AND($P$3=FALSE,OR(F3605="Commercial NAICS Cogen",F3605="Commercial NAICS Non-Cogen",F3605="Industrial NAICS Cogen", F3605="industrial NAICS non-Cogen")),FALSE, TRUE))</f>
        <v/>
      </c>
    </row>
    <row r="3606">
      <c r="A3606" s="129" t="n">
        <v>56031</v>
      </c>
      <c r="B3606" s="130" t="inlineStr">
        <is>
          <t>Fox Energy Center</t>
        </is>
      </c>
      <c r="C3606" s="130" t="inlineStr">
        <is>
          <t>Wisconsin Public Service Corp</t>
        </is>
      </c>
      <c r="D3606" s="129" t="n">
        <v>20860</v>
      </c>
      <c r="E3606" s="130" t="inlineStr">
        <is>
          <t>WI</t>
        </is>
      </c>
      <c r="F3606" s="130" t="inlineStr">
        <is>
          <t>Electric Utility</t>
        </is>
      </c>
      <c r="G3606" s="130" t="inlineStr">
        <is>
          <t>CT</t>
        </is>
      </c>
      <c r="H3606" s="130" t="inlineStr">
        <is>
          <t>DFO</t>
        </is>
      </c>
      <c r="I3606" s="130" t="inlineStr">
        <is>
          <t>DFO</t>
        </is>
      </c>
      <c r="J3606" s="131" t="n">
        <v>0</v>
      </c>
      <c r="K3606" s="129" t="n">
        <v>2020</v>
      </c>
      <c r="L3606" s="120">
        <f>IF(VLOOKUP(H3606,'Cross-Page Data'!$D$4:$F$48,3,FALSE)="natural gas",VLOOKUP(G3606,'Cross-Page Data'!$I$4:$J$19,2,FALSE),IF(VLOOKUP(H3606,'Cross-Page Data'!$D$4:$F$48,3,FALSE)="solar",IF(G3606="PV","solar PV","solar thermal"),IF(VLOOKUP(H3606,'Cross-Page Data'!$D$4:$F$48,3,FALSE)="wind",VLOOKUP(G3606,'Cross-Page Data'!$I$4:$J$19,2,FALSE),IF(VLOOKUP(H3606,'Cross-Page Data'!$D$4:$F$48,3,FALSE)="hydro",VLOOKUP(G3606,'Cross-Page Data'!$I$4:$J$19,2,FALSE),VLOOKUP(H3606,'Cross-Page Data'!$D$4:$F$48,3,FALSE)))))</f>
        <v/>
      </c>
      <c r="M3606" s="120">
        <f>IF(AND($P$2=FALSE,OR(F3606="Commercial NAICS Cogen",F3606="Industrial NAICS Cogen",F3606="NAICS-22 Cogen")),FALSE,IF(AND($P$3=FALSE,OR(F3606="Commercial NAICS Cogen",F3606="Commercial NAICS Non-Cogen",F3606="Industrial NAICS Cogen", F3606="industrial NAICS non-Cogen")),FALSE, TRUE))</f>
        <v/>
      </c>
    </row>
    <row r="3607">
      <c r="A3607" s="129" t="n">
        <v>56031</v>
      </c>
      <c r="B3607" s="130" t="inlineStr">
        <is>
          <t>Fox Energy Center</t>
        </is>
      </c>
      <c r="C3607" s="130" t="inlineStr">
        <is>
          <t>Wisconsin Public Service Corp</t>
        </is>
      </c>
      <c r="D3607" s="129" t="n">
        <v>20860</v>
      </c>
      <c r="E3607" s="130" t="inlineStr">
        <is>
          <t>WI</t>
        </is>
      </c>
      <c r="F3607" s="130" t="inlineStr">
        <is>
          <t>Electric Utility</t>
        </is>
      </c>
      <c r="G3607" s="130" t="inlineStr">
        <is>
          <t>CT</t>
        </is>
      </c>
      <c r="H3607" s="130" t="inlineStr">
        <is>
          <t>NG</t>
        </is>
      </c>
      <c r="I3607" s="130" t="inlineStr">
        <is>
          <t>NG</t>
        </is>
      </c>
      <c r="J3607" s="131" t="n">
        <v>2765418</v>
      </c>
      <c r="K3607" s="129" t="n">
        <v>2020</v>
      </c>
      <c r="L3607" s="120">
        <f>IF(VLOOKUP(H3607,'Cross-Page Data'!$D$4:$F$48,3,FALSE)="natural gas",VLOOKUP(G3607,'Cross-Page Data'!$I$4:$J$19,2,FALSE),IF(VLOOKUP(H3607,'Cross-Page Data'!$D$4:$F$48,3,FALSE)="solar",IF(G3607="PV","solar PV","solar thermal"),IF(VLOOKUP(H3607,'Cross-Page Data'!$D$4:$F$48,3,FALSE)="wind",VLOOKUP(G3607,'Cross-Page Data'!$I$4:$J$19,2,FALSE),IF(VLOOKUP(H3607,'Cross-Page Data'!$D$4:$F$48,3,FALSE)="hydro",VLOOKUP(G3607,'Cross-Page Data'!$I$4:$J$19,2,FALSE),VLOOKUP(H3607,'Cross-Page Data'!$D$4:$F$48,3,FALSE)))))</f>
        <v/>
      </c>
      <c r="M3607" s="120">
        <f>IF(AND($P$2=FALSE,OR(F3607="Commercial NAICS Cogen",F3607="Industrial NAICS Cogen",F3607="NAICS-22 Cogen")),FALSE,IF(AND($P$3=FALSE,OR(F3607="Commercial NAICS Cogen",F3607="Commercial NAICS Non-Cogen",F3607="Industrial NAICS Cogen", F3607="industrial NAICS non-Cogen")),FALSE, TRUE))</f>
        <v/>
      </c>
    </row>
    <row r="3608">
      <c r="A3608" s="129" t="n">
        <v>56036</v>
      </c>
      <c r="B3608" s="130" t="inlineStr">
        <is>
          <t>WWTP Power Generation Station</t>
        </is>
      </c>
      <c r="C3608" s="130" t="inlineStr">
        <is>
          <t>East Bay Municipal Util Dist</t>
        </is>
      </c>
      <c r="D3608" s="129" t="n">
        <v>5571</v>
      </c>
      <c r="E3608" s="130" t="inlineStr">
        <is>
          <t>CA</t>
        </is>
      </c>
      <c r="F3608" s="130" t="inlineStr">
        <is>
          <t>Commercial NAICS Cogen</t>
        </is>
      </c>
      <c r="G3608" s="130" t="inlineStr">
        <is>
          <t>IC</t>
        </is>
      </c>
      <c r="H3608" s="130" t="inlineStr">
        <is>
          <t>DFO</t>
        </is>
      </c>
      <c r="I3608" s="130" t="inlineStr">
        <is>
          <t>DFO</t>
        </is>
      </c>
      <c r="J3608" s="131" t="n">
        <v>259.179</v>
      </c>
      <c r="K3608" s="129" t="n">
        <v>2020</v>
      </c>
      <c r="L3608" s="120">
        <f>IF(VLOOKUP(H3608,'Cross-Page Data'!$D$4:$F$48,3,FALSE)="natural gas",VLOOKUP(G3608,'Cross-Page Data'!$I$4:$J$19,2,FALSE),IF(VLOOKUP(H3608,'Cross-Page Data'!$D$4:$F$48,3,FALSE)="solar",IF(G3608="PV","solar PV","solar thermal"),IF(VLOOKUP(H3608,'Cross-Page Data'!$D$4:$F$48,3,FALSE)="wind",VLOOKUP(G3608,'Cross-Page Data'!$I$4:$J$19,2,FALSE),IF(VLOOKUP(H3608,'Cross-Page Data'!$D$4:$F$48,3,FALSE)="hydro",VLOOKUP(G3608,'Cross-Page Data'!$I$4:$J$19,2,FALSE),VLOOKUP(H3608,'Cross-Page Data'!$D$4:$F$48,3,FALSE)))))</f>
        <v/>
      </c>
      <c r="M3608" s="120">
        <f>IF(AND($P$2=FALSE,OR(F3608="Commercial NAICS Cogen",F3608="Industrial NAICS Cogen",F3608="NAICS-22 Cogen")),FALSE,IF(AND($P$3=FALSE,OR(F3608="Commercial NAICS Cogen",F3608="Commercial NAICS Non-Cogen",F3608="Industrial NAICS Cogen", F3608="industrial NAICS non-Cogen")),FALSE, TRUE))</f>
        <v/>
      </c>
    </row>
    <row r="3609">
      <c r="A3609" s="129" t="n">
        <v>56036</v>
      </c>
      <c r="B3609" s="130" t="inlineStr">
        <is>
          <t>WWTP Power Generation Station</t>
        </is>
      </c>
      <c r="C3609" s="130" t="inlineStr">
        <is>
          <t>East Bay Municipal Util Dist</t>
        </is>
      </c>
      <c r="D3609" s="129" t="n">
        <v>5571</v>
      </c>
      <c r="E3609" s="130" t="inlineStr">
        <is>
          <t>CA</t>
        </is>
      </c>
      <c r="F3609" s="130" t="inlineStr">
        <is>
          <t>Commercial NAICS Cogen</t>
        </is>
      </c>
      <c r="G3609" s="130" t="inlineStr">
        <is>
          <t>IC</t>
        </is>
      </c>
      <c r="H3609" s="130" t="inlineStr">
        <is>
          <t>NG</t>
        </is>
      </c>
      <c r="I3609" s="130" t="inlineStr">
        <is>
          <t>NG</t>
        </is>
      </c>
      <c r="J3609" s="131" t="n">
        <v>0</v>
      </c>
      <c r="K3609" s="129" t="n">
        <v>2020</v>
      </c>
      <c r="L3609" s="120">
        <f>IF(VLOOKUP(H3609,'Cross-Page Data'!$D$4:$F$48,3,FALSE)="natural gas",VLOOKUP(G3609,'Cross-Page Data'!$I$4:$J$19,2,FALSE),IF(VLOOKUP(H3609,'Cross-Page Data'!$D$4:$F$48,3,FALSE)="solar",IF(G3609="PV","solar PV","solar thermal"),IF(VLOOKUP(H3609,'Cross-Page Data'!$D$4:$F$48,3,FALSE)="wind",VLOOKUP(G3609,'Cross-Page Data'!$I$4:$J$19,2,FALSE),IF(VLOOKUP(H3609,'Cross-Page Data'!$D$4:$F$48,3,FALSE)="hydro",VLOOKUP(G3609,'Cross-Page Data'!$I$4:$J$19,2,FALSE),VLOOKUP(H3609,'Cross-Page Data'!$D$4:$F$48,3,FALSE)))))</f>
        <v/>
      </c>
      <c r="M3609" s="120">
        <f>IF(AND($P$2=FALSE,OR(F3609="Commercial NAICS Cogen",F3609="Industrial NAICS Cogen",F3609="NAICS-22 Cogen")),FALSE,IF(AND($P$3=FALSE,OR(F3609="Commercial NAICS Cogen",F3609="Commercial NAICS Non-Cogen",F3609="Industrial NAICS Cogen", F3609="industrial NAICS non-Cogen")),FALSE, TRUE))</f>
        <v/>
      </c>
    </row>
    <row r="3610">
      <c r="A3610" s="129" t="n">
        <v>56036</v>
      </c>
      <c r="B3610" s="130" t="inlineStr">
        <is>
          <t>WWTP Power Generation Station</t>
        </is>
      </c>
      <c r="C3610" s="130" t="inlineStr">
        <is>
          <t>East Bay Municipal Util Dist</t>
        </is>
      </c>
      <c r="D3610" s="129" t="n">
        <v>5571</v>
      </c>
      <c r="E3610" s="130" t="inlineStr">
        <is>
          <t>CA</t>
        </is>
      </c>
      <c r="F3610" s="130" t="inlineStr">
        <is>
          <t>Commercial NAICS Cogen</t>
        </is>
      </c>
      <c r="G3610" s="130" t="inlineStr">
        <is>
          <t>IC</t>
        </is>
      </c>
      <c r="H3610" s="130" t="inlineStr">
        <is>
          <t>OBG</t>
        </is>
      </c>
      <c r="I3610" s="130" t="inlineStr">
        <is>
          <t>ORW</t>
        </is>
      </c>
      <c r="J3610" s="131" t="n">
        <v>23431.821</v>
      </c>
      <c r="K3610" s="129" t="n">
        <v>2020</v>
      </c>
      <c r="L3610" s="120">
        <f>IF(VLOOKUP(H3610,'Cross-Page Data'!$D$4:$F$48,3,FALSE)="natural gas",VLOOKUP(G3610,'Cross-Page Data'!$I$4:$J$19,2,FALSE),IF(VLOOKUP(H3610,'Cross-Page Data'!$D$4:$F$48,3,FALSE)="solar",IF(G3610="PV","solar PV","solar thermal"),IF(VLOOKUP(H3610,'Cross-Page Data'!$D$4:$F$48,3,FALSE)="wind",VLOOKUP(G3610,'Cross-Page Data'!$I$4:$J$19,2,FALSE),IF(VLOOKUP(H3610,'Cross-Page Data'!$D$4:$F$48,3,FALSE)="hydro",VLOOKUP(G3610,'Cross-Page Data'!$I$4:$J$19,2,FALSE),VLOOKUP(H3610,'Cross-Page Data'!$D$4:$F$48,3,FALSE)))))</f>
        <v/>
      </c>
      <c r="M3610" s="120">
        <f>IF(AND($P$2=FALSE,OR(F3610="Commercial NAICS Cogen",F3610="Industrial NAICS Cogen",F3610="NAICS-22 Cogen")),FALSE,IF(AND($P$3=FALSE,OR(F3610="Commercial NAICS Cogen",F3610="Commercial NAICS Non-Cogen",F3610="Industrial NAICS Cogen", F3610="industrial NAICS non-Cogen")),FALSE, TRUE))</f>
        <v/>
      </c>
    </row>
    <row r="3611">
      <c r="A3611" s="129" t="n">
        <v>56041</v>
      </c>
      <c r="B3611" s="130" t="inlineStr">
        <is>
          <t>Malburg</t>
        </is>
      </c>
      <c r="C3611" s="130" t="inlineStr">
        <is>
          <t>Colorado Energy Management LLC</t>
        </is>
      </c>
      <c r="D3611" s="129" t="n">
        <v>29116</v>
      </c>
      <c r="E3611" s="130" t="inlineStr">
        <is>
          <t>CA</t>
        </is>
      </c>
      <c r="F3611" s="130" t="inlineStr">
        <is>
          <t>NAICS-22 Non-Cogen</t>
        </is>
      </c>
      <c r="G3611" s="130" t="inlineStr">
        <is>
          <t>CA</t>
        </is>
      </c>
      <c r="H3611" s="130" t="inlineStr">
        <is>
          <t>NG</t>
        </is>
      </c>
      <c r="I3611" s="130" t="inlineStr">
        <is>
          <t>NG</t>
        </is>
      </c>
      <c r="J3611" s="131" t="n">
        <v>222910</v>
      </c>
      <c r="K3611" s="129" t="n">
        <v>2020</v>
      </c>
      <c r="L3611" s="120">
        <f>IF(VLOOKUP(H3611,'Cross-Page Data'!$D$4:$F$48,3,FALSE)="natural gas",VLOOKUP(G3611,'Cross-Page Data'!$I$4:$J$19,2,FALSE),IF(VLOOKUP(H3611,'Cross-Page Data'!$D$4:$F$48,3,FALSE)="solar",IF(G3611="PV","solar PV","solar thermal"),IF(VLOOKUP(H3611,'Cross-Page Data'!$D$4:$F$48,3,FALSE)="wind",VLOOKUP(G3611,'Cross-Page Data'!$I$4:$J$19,2,FALSE),IF(VLOOKUP(H3611,'Cross-Page Data'!$D$4:$F$48,3,FALSE)="hydro",VLOOKUP(G3611,'Cross-Page Data'!$I$4:$J$19,2,FALSE),VLOOKUP(H3611,'Cross-Page Data'!$D$4:$F$48,3,FALSE)))))</f>
        <v/>
      </c>
      <c r="M3611" s="120">
        <f>IF(AND($P$2=FALSE,OR(F3611="Commercial NAICS Cogen",F3611="Industrial NAICS Cogen",F3611="NAICS-22 Cogen")),FALSE,IF(AND($P$3=FALSE,OR(F3611="Commercial NAICS Cogen",F3611="Commercial NAICS Non-Cogen",F3611="Industrial NAICS Cogen", F3611="industrial NAICS non-Cogen")),FALSE, TRUE))</f>
        <v/>
      </c>
    </row>
    <row r="3612">
      <c r="A3612" s="129" t="n">
        <v>56041</v>
      </c>
      <c r="B3612" s="130" t="inlineStr">
        <is>
          <t>Malburg</t>
        </is>
      </c>
      <c r="C3612" s="130" t="inlineStr">
        <is>
          <t>Colorado Energy Management LLC</t>
        </is>
      </c>
      <c r="D3612" s="129" t="n">
        <v>29116</v>
      </c>
      <c r="E3612" s="130" t="inlineStr">
        <is>
          <t>CA</t>
        </is>
      </c>
      <c r="F3612" s="130" t="inlineStr">
        <is>
          <t>NAICS-22 Non-Cogen</t>
        </is>
      </c>
      <c r="G3612" s="130" t="inlineStr">
        <is>
          <t>CA</t>
        </is>
      </c>
      <c r="H3612" s="130" t="inlineStr">
        <is>
          <t>OBG</t>
        </is>
      </c>
      <c r="I3612" s="130" t="inlineStr">
        <is>
          <t>ORW</t>
        </is>
      </c>
      <c r="J3612" s="131" t="n">
        <v>0</v>
      </c>
      <c r="K3612" s="129" t="n">
        <v>2020</v>
      </c>
      <c r="L3612" s="120">
        <f>IF(VLOOKUP(H3612,'Cross-Page Data'!$D$4:$F$48,3,FALSE)="natural gas",VLOOKUP(G3612,'Cross-Page Data'!$I$4:$J$19,2,FALSE),IF(VLOOKUP(H3612,'Cross-Page Data'!$D$4:$F$48,3,FALSE)="solar",IF(G3612="PV","solar PV","solar thermal"),IF(VLOOKUP(H3612,'Cross-Page Data'!$D$4:$F$48,3,FALSE)="wind",VLOOKUP(G3612,'Cross-Page Data'!$I$4:$J$19,2,FALSE),IF(VLOOKUP(H3612,'Cross-Page Data'!$D$4:$F$48,3,FALSE)="hydro",VLOOKUP(G3612,'Cross-Page Data'!$I$4:$J$19,2,FALSE),VLOOKUP(H3612,'Cross-Page Data'!$D$4:$F$48,3,FALSE)))))</f>
        <v/>
      </c>
      <c r="M3612" s="120">
        <f>IF(AND($P$2=FALSE,OR(F3612="Commercial NAICS Cogen",F3612="Industrial NAICS Cogen",F3612="NAICS-22 Cogen")),FALSE,IF(AND($P$3=FALSE,OR(F3612="Commercial NAICS Cogen",F3612="Commercial NAICS Non-Cogen",F3612="Industrial NAICS Cogen", F3612="industrial NAICS non-Cogen")),FALSE, TRUE))</f>
        <v/>
      </c>
    </row>
    <row r="3613">
      <c r="A3613" s="129" t="n">
        <v>56041</v>
      </c>
      <c r="B3613" s="130" t="inlineStr">
        <is>
          <t>Malburg</t>
        </is>
      </c>
      <c r="C3613" s="130" t="inlineStr">
        <is>
          <t>Colorado Energy Management LLC</t>
        </is>
      </c>
      <c r="D3613" s="129" t="n">
        <v>29116</v>
      </c>
      <c r="E3613" s="130" t="inlineStr">
        <is>
          <t>CA</t>
        </is>
      </c>
      <c r="F3613" s="130" t="inlineStr">
        <is>
          <t>NAICS-22 Non-Cogen</t>
        </is>
      </c>
      <c r="G3613" s="130" t="inlineStr">
        <is>
          <t>CT</t>
        </is>
      </c>
      <c r="H3613" s="130" t="inlineStr">
        <is>
          <t>NG</t>
        </is>
      </c>
      <c r="I3613" s="130" t="inlineStr">
        <is>
          <t>NG</t>
        </is>
      </c>
      <c r="J3613" s="131" t="n">
        <v>382822</v>
      </c>
      <c r="K3613" s="129" t="n">
        <v>2020</v>
      </c>
      <c r="L3613" s="120">
        <f>IF(VLOOKUP(H3613,'Cross-Page Data'!$D$4:$F$48,3,FALSE)="natural gas",VLOOKUP(G3613,'Cross-Page Data'!$I$4:$J$19,2,FALSE),IF(VLOOKUP(H3613,'Cross-Page Data'!$D$4:$F$48,3,FALSE)="solar",IF(G3613="PV","solar PV","solar thermal"),IF(VLOOKUP(H3613,'Cross-Page Data'!$D$4:$F$48,3,FALSE)="wind",VLOOKUP(G3613,'Cross-Page Data'!$I$4:$J$19,2,FALSE),IF(VLOOKUP(H3613,'Cross-Page Data'!$D$4:$F$48,3,FALSE)="hydro",VLOOKUP(G3613,'Cross-Page Data'!$I$4:$J$19,2,FALSE),VLOOKUP(H3613,'Cross-Page Data'!$D$4:$F$48,3,FALSE)))))</f>
        <v/>
      </c>
      <c r="M3613" s="120">
        <f>IF(AND($P$2=FALSE,OR(F3613="Commercial NAICS Cogen",F3613="Industrial NAICS Cogen",F3613="NAICS-22 Cogen")),FALSE,IF(AND($P$3=FALSE,OR(F3613="Commercial NAICS Cogen",F3613="Commercial NAICS Non-Cogen",F3613="Industrial NAICS Cogen", F3613="industrial NAICS non-Cogen")),FALSE, TRUE))</f>
        <v/>
      </c>
    </row>
    <row r="3614">
      <c r="A3614" s="129" t="n">
        <v>56041</v>
      </c>
      <c r="B3614" s="130" t="inlineStr">
        <is>
          <t>Malburg</t>
        </is>
      </c>
      <c r="C3614" s="130" t="inlineStr">
        <is>
          <t>Colorado Energy Management LLC</t>
        </is>
      </c>
      <c r="D3614" s="129" t="n">
        <v>29116</v>
      </c>
      <c r="E3614" s="130" t="inlineStr">
        <is>
          <t>CA</t>
        </is>
      </c>
      <c r="F3614" s="130" t="inlineStr">
        <is>
          <t>NAICS-22 Non-Cogen</t>
        </is>
      </c>
      <c r="G3614" s="130" t="inlineStr">
        <is>
          <t>CT</t>
        </is>
      </c>
      <c r="H3614" s="130" t="inlineStr">
        <is>
          <t>OBG</t>
        </is>
      </c>
      <c r="I3614" s="130" t="inlineStr">
        <is>
          <t>ORW</t>
        </is>
      </c>
      <c r="J3614" s="131" t="n">
        <v>0</v>
      </c>
      <c r="K3614" s="129" t="n">
        <v>2020</v>
      </c>
      <c r="L3614" s="120">
        <f>IF(VLOOKUP(H3614,'Cross-Page Data'!$D$4:$F$48,3,FALSE)="natural gas",VLOOKUP(G3614,'Cross-Page Data'!$I$4:$J$19,2,FALSE),IF(VLOOKUP(H3614,'Cross-Page Data'!$D$4:$F$48,3,FALSE)="solar",IF(G3614="PV","solar PV","solar thermal"),IF(VLOOKUP(H3614,'Cross-Page Data'!$D$4:$F$48,3,FALSE)="wind",VLOOKUP(G3614,'Cross-Page Data'!$I$4:$J$19,2,FALSE),IF(VLOOKUP(H3614,'Cross-Page Data'!$D$4:$F$48,3,FALSE)="hydro",VLOOKUP(G3614,'Cross-Page Data'!$I$4:$J$19,2,FALSE),VLOOKUP(H3614,'Cross-Page Data'!$D$4:$F$48,3,FALSE)))))</f>
        <v/>
      </c>
      <c r="M3614" s="120">
        <f>IF(AND($P$2=FALSE,OR(F3614="Commercial NAICS Cogen",F3614="Industrial NAICS Cogen",F3614="NAICS-22 Cogen")),FALSE,IF(AND($P$3=FALSE,OR(F3614="Commercial NAICS Cogen",F3614="Commercial NAICS Non-Cogen",F3614="Industrial NAICS Cogen", F3614="industrial NAICS non-Cogen")),FALSE, TRUE))</f>
        <v/>
      </c>
    </row>
    <row r="3615">
      <c r="A3615" s="129" t="n">
        <v>56046</v>
      </c>
      <c r="B3615" s="130" t="inlineStr">
        <is>
          <t>Magnolia Power Project</t>
        </is>
      </c>
      <c r="C3615" s="130" t="inlineStr">
        <is>
          <t>City of Burbank Water and Power</t>
        </is>
      </c>
      <c r="D3615" s="129" t="n">
        <v>2507</v>
      </c>
      <c r="E3615" s="130" t="inlineStr">
        <is>
          <t>CA</t>
        </is>
      </c>
      <c r="F3615" s="130" t="inlineStr">
        <is>
          <t>Electric Utility</t>
        </is>
      </c>
      <c r="G3615" s="130" t="inlineStr">
        <is>
          <t>CA</t>
        </is>
      </c>
      <c r="H3615" s="130" t="inlineStr">
        <is>
          <t>NG</t>
        </is>
      </c>
      <c r="I3615" s="130" t="inlineStr">
        <is>
          <t>NG</t>
        </is>
      </c>
      <c r="J3615" s="131" t="n">
        <v>553578</v>
      </c>
      <c r="K3615" s="129" t="n">
        <v>2020</v>
      </c>
      <c r="L3615" s="120">
        <f>IF(VLOOKUP(H3615,'Cross-Page Data'!$D$4:$F$48,3,FALSE)="natural gas",VLOOKUP(G3615,'Cross-Page Data'!$I$4:$J$19,2,FALSE),IF(VLOOKUP(H3615,'Cross-Page Data'!$D$4:$F$48,3,FALSE)="solar",IF(G3615="PV","solar PV","solar thermal"),IF(VLOOKUP(H3615,'Cross-Page Data'!$D$4:$F$48,3,FALSE)="wind",VLOOKUP(G3615,'Cross-Page Data'!$I$4:$J$19,2,FALSE),IF(VLOOKUP(H3615,'Cross-Page Data'!$D$4:$F$48,3,FALSE)="hydro",VLOOKUP(G3615,'Cross-Page Data'!$I$4:$J$19,2,FALSE),VLOOKUP(H3615,'Cross-Page Data'!$D$4:$F$48,3,FALSE)))))</f>
        <v/>
      </c>
      <c r="M3615" s="120">
        <f>IF(AND($P$2=FALSE,OR(F3615="Commercial NAICS Cogen",F3615="Industrial NAICS Cogen",F3615="NAICS-22 Cogen")),FALSE,IF(AND($P$3=FALSE,OR(F3615="Commercial NAICS Cogen",F3615="Commercial NAICS Non-Cogen",F3615="Industrial NAICS Cogen", F3615="industrial NAICS non-Cogen")),FALSE, TRUE))</f>
        <v/>
      </c>
    </row>
    <row r="3616">
      <c r="A3616" s="129" t="n">
        <v>56046</v>
      </c>
      <c r="B3616" s="130" t="inlineStr">
        <is>
          <t>Magnolia Power Project</t>
        </is>
      </c>
      <c r="C3616" s="130" t="inlineStr">
        <is>
          <t>City of Burbank Water and Power</t>
        </is>
      </c>
      <c r="D3616" s="129" t="n">
        <v>2507</v>
      </c>
      <c r="E3616" s="130" t="inlineStr">
        <is>
          <t>CA</t>
        </is>
      </c>
      <c r="F3616" s="130" t="inlineStr">
        <is>
          <t>Electric Utility</t>
        </is>
      </c>
      <c r="G3616" s="130" t="inlineStr">
        <is>
          <t>CA</t>
        </is>
      </c>
      <c r="H3616" s="130" t="inlineStr">
        <is>
          <t>OBG</t>
        </is>
      </c>
      <c r="I3616" s="130" t="inlineStr">
        <is>
          <t>ORW</t>
        </is>
      </c>
      <c r="J3616" s="131" t="n">
        <v>0</v>
      </c>
      <c r="K3616" s="129" t="n">
        <v>2020</v>
      </c>
      <c r="L3616" s="120">
        <f>IF(VLOOKUP(H3616,'Cross-Page Data'!$D$4:$F$48,3,FALSE)="natural gas",VLOOKUP(G3616,'Cross-Page Data'!$I$4:$J$19,2,FALSE),IF(VLOOKUP(H3616,'Cross-Page Data'!$D$4:$F$48,3,FALSE)="solar",IF(G3616="PV","solar PV","solar thermal"),IF(VLOOKUP(H3616,'Cross-Page Data'!$D$4:$F$48,3,FALSE)="wind",VLOOKUP(G3616,'Cross-Page Data'!$I$4:$J$19,2,FALSE),IF(VLOOKUP(H3616,'Cross-Page Data'!$D$4:$F$48,3,FALSE)="hydro",VLOOKUP(G3616,'Cross-Page Data'!$I$4:$J$19,2,FALSE),VLOOKUP(H3616,'Cross-Page Data'!$D$4:$F$48,3,FALSE)))))</f>
        <v/>
      </c>
      <c r="M3616" s="120">
        <f>IF(AND($P$2=FALSE,OR(F3616="Commercial NAICS Cogen",F3616="Industrial NAICS Cogen",F3616="NAICS-22 Cogen")),FALSE,IF(AND($P$3=FALSE,OR(F3616="Commercial NAICS Cogen",F3616="Commercial NAICS Non-Cogen",F3616="Industrial NAICS Cogen", F3616="industrial NAICS non-Cogen")),FALSE, TRUE))</f>
        <v/>
      </c>
    </row>
    <row r="3617">
      <c r="A3617" s="129" t="n">
        <v>56046</v>
      </c>
      <c r="B3617" s="130" t="inlineStr">
        <is>
          <t>Magnolia Power Project</t>
        </is>
      </c>
      <c r="C3617" s="130" t="inlineStr">
        <is>
          <t>City of Burbank Water and Power</t>
        </is>
      </c>
      <c r="D3617" s="129" t="n">
        <v>2507</v>
      </c>
      <c r="E3617" s="130" t="inlineStr">
        <is>
          <t>CA</t>
        </is>
      </c>
      <c r="F3617" s="130" t="inlineStr">
        <is>
          <t>Electric Utility</t>
        </is>
      </c>
      <c r="G3617" s="130" t="inlineStr">
        <is>
          <t>CT</t>
        </is>
      </c>
      <c r="H3617" s="130" t="inlineStr">
        <is>
          <t>NG</t>
        </is>
      </c>
      <c r="I3617" s="130" t="inlineStr">
        <is>
          <t>NG</t>
        </is>
      </c>
      <c r="J3617" s="131" t="n">
        <v>770871</v>
      </c>
      <c r="K3617" s="129" t="n">
        <v>2020</v>
      </c>
      <c r="L3617" s="120">
        <f>IF(VLOOKUP(H3617,'Cross-Page Data'!$D$4:$F$48,3,FALSE)="natural gas",VLOOKUP(G3617,'Cross-Page Data'!$I$4:$J$19,2,FALSE),IF(VLOOKUP(H3617,'Cross-Page Data'!$D$4:$F$48,3,FALSE)="solar",IF(G3617="PV","solar PV","solar thermal"),IF(VLOOKUP(H3617,'Cross-Page Data'!$D$4:$F$48,3,FALSE)="wind",VLOOKUP(G3617,'Cross-Page Data'!$I$4:$J$19,2,FALSE),IF(VLOOKUP(H3617,'Cross-Page Data'!$D$4:$F$48,3,FALSE)="hydro",VLOOKUP(G3617,'Cross-Page Data'!$I$4:$J$19,2,FALSE),VLOOKUP(H3617,'Cross-Page Data'!$D$4:$F$48,3,FALSE)))))</f>
        <v/>
      </c>
      <c r="M3617" s="120">
        <f>IF(AND($P$2=FALSE,OR(F3617="Commercial NAICS Cogen",F3617="Industrial NAICS Cogen",F3617="NAICS-22 Cogen")),FALSE,IF(AND($P$3=FALSE,OR(F3617="Commercial NAICS Cogen",F3617="Commercial NAICS Non-Cogen",F3617="Industrial NAICS Cogen", F3617="industrial NAICS non-Cogen")),FALSE, TRUE))</f>
        <v/>
      </c>
    </row>
    <row r="3618">
      <c r="A3618" s="129" t="n">
        <v>56046</v>
      </c>
      <c r="B3618" s="130" t="inlineStr">
        <is>
          <t>Magnolia Power Project</t>
        </is>
      </c>
      <c r="C3618" s="130" t="inlineStr">
        <is>
          <t>City of Burbank Water and Power</t>
        </is>
      </c>
      <c r="D3618" s="129" t="n">
        <v>2507</v>
      </c>
      <c r="E3618" s="130" t="inlineStr">
        <is>
          <t>CA</t>
        </is>
      </c>
      <c r="F3618" s="130" t="inlineStr">
        <is>
          <t>Electric Utility</t>
        </is>
      </c>
      <c r="G3618" s="130" t="inlineStr">
        <is>
          <t>CT</t>
        </is>
      </c>
      <c r="H3618" s="130" t="inlineStr">
        <is>
          <t>OBG</t>
        </is>
      </c>
      <c r="I3618" s="130" t="inlineStr">
        <is>
          <t>ORW</t>
        </is>
      </c>
      <c r="J3618" s="131" t="n">
        <v>0</v>
      </c>
      <c r="K3618" s="129" t="n">
        <v>2020</v>
      </c>
      <c r="L3618" s="120">
        <f>IF(VLOOKUP(H3618,'Cross-Page Data'!$D$4:$F$48,3,FALSE)="natural gas",VLOOKUP(G3618,'Cross-Page Data'!$I$4:$J$19,2,FALSE),IF(VLOOKUP(H3618,'Cross-Page Data'!$D$4:$F$48,3,FALSE)="solar",IF(G3618="PV","solar PV","solar thermal"),IF(VLOOKUP(H3618,'Cross-Page Data'!$D$4:$F$48,3,FALSE)="wind",VLOOKUP(G3618,'Cross-Page Data'!$I$4:$J$19,2,FALSE),IF(VLOOKUP(H3618,'Cross-Page Data'!$D$4:$F$48,3,FALSE)="hydro",VLOOKUP(G3618,'Cross-Page Data'!$I$4:$J$19,2,FALSE),VLOOKUP(H3618,'Cross-Page Data'!$D$4:$F$48,3,FALSE)))))</f>
        <v/>
      </c>
      <c r="M3618" s="120">
        <f>IF(AND($P$2=FALSE,OR(F3618="Commercial NAICS Cogen",F3618="Industrial NAICS Cogen",F3618="NAICS-22 Cogen")),FALSE,IF(AND($P$3=FALSE,OR(F3618="Commercial NAICS Cogen",F3618="Commercial NAICS Non-Cogen",F3618="Industrial NAICS Cogen", F3618="industrial NAICS non-Cogen")),FALSE, TRUE))</f>
        <v/>
      </c>
    </row>
    <row r="3619">
      <c r="A3619" s="129" t="n">
        <v>56047</v>
      </c>
      <c r="B3619" s="130" t="inlineStr">
        <is>
          <t>CPV Towantic Energy Center</t>
        </is>
      </c>
      <c r="C3619" s="130" t="inlineStr">
        <is>
          <t>CPV Towantic, LLC</t>
        </is>
      </c>
      <c r="D3619" s="129" t="n">
        <v>19002</v>
      </c>
      <c r="E3619" s="130" t="inlineStr">
        <is>
          <t>CT</t>
        </is>
      </c>
      <c r="F3619" s="130" t="inlineStr">
        <is>
          <t>NAICS-22 Non-Cogen</t>
        </is>
      </c>
      <c r="G3619" s="130" t="inlineStr">
        <is>
          <t>CA</t>
        </is>
      </c>
      <c r="H3619" s="130" t="inlineStr">
        <is>
          <t>DFO</t>
        </is>
      </c>
      <c r="I3619" s="130" t="inlineStr">
        <is>
          <t>DFO</t>
        </is>
      </c>
      <c r="J3619" s="131" t="n">
        <v>413.065</v>
      </c>
      <c r="K3619" s="129" t="n">
        <v>2020</v>
      </c>
      <c r="L3619" s="120">
        <f>IF(VLOOKUP(H3619,'Cross-Page Data'!$D$4:$F$48,3,FALSE)="natural gas",VLOOKUP(G3619,'Cross-Page Data'!$I$4:$J$19,2,FALSE),IF(VLOOKUP(H3619,'Cross-Page Data'!$D$4:$F$48,3,FALSE)="solar",IF(G3619="PV","solar PV","solar thermal"),IF(VLOOKUP(H3619,'Cross-Page Data'!$D$4:$F$48,3,FALSE)="wind",VLOOKUP(G3619,'Cross-Page Data'!$I$4:$J$19,2,FALSE),IF(VLOOKUP(H3619,'Cross-Page Data'!$D$4:$F$48,3,FALSE)="hydro",VLOOKUP(G3619,'Cross-Page Data'!$I$4:$J$19,2,FALSE),VLOOKUP(H3619,'Cross-Page Data'!$D$4:$F$48,3,FALSE)))))</f>
        <v/>
      </c>
      <c r="M3619" s="120">
        <f>IF(AND($P$2=FALSE,OR(F3619="Commercial NAICS Cogen",F3619="Industrial NAICS Cogen",F3619="NAICS-22 Cogen")),FALSE,IF(AND($P$3=FALSE,OR(F3619="Commercial NAICS Cogen",F3619="Commercial NAICS Non-Cogen",F3619="Industrial NAICS Cogen", F3619="industrial NAICS non-Cogen")),FALSE, TRUE))</f>
        <v/>
      </c>
    </row>
    <row r="3620">
      <c r="A3620" s="129" t="n">
        <v>56047</v>
      </c>
      <c r="B3620" s="130" t="inlineStr">
        <is>
          <t>CPV Towantic Energy Center</t>
        </is>
      </c>
      <c r="C3620" s="130" t="inlineStr">
        <is>
          <t>CPV Towantic, LLC</t>
        </is>
      </c>
      <c r="D3620" s="129" t="n">
        <v>19002</v>
      </c>
      <c r="E3620" s="130" t="inlineStr">
        <is>
          <t>CT</t>
        </is>
      </c>
      <c r="F3620" s="130" t="inlineStr">
        <is>
          <t>NAICS-22 Non-Cogen</t>
        </is>
      </c>
      <c r="G3620" s="130" t="inlineStr">
        <is>
          <t>CA</t>
        </is>
      </c>
      <c r="H3620" s="130" t="inlineStr">
        <is>
          <t>NG</t>
        </is>
      </c>
      <c r="I3620" s="130" t="inlineStr">
        <is>
          <t>NG</t>
        </is>
      </c>
      <c r="J3620" s="131" t="n">
        <v>1708480.9</v>
      </c>
      <c r="K3620" s="129" t="n">
        <v>2020</v>
      </c>
      <c r="L3620" s="120">
        <f>IF(VLOOKUP(H3620,'Cross-Page Data'!$D$4:$F$48,3,FALSE)="natural gas",VLOOKUP(G3620,'Cross-Page Data'!$I$4:$J$19,2,FALSE),IF(VLOOKUP(H3620,'Cross-Page Data'!$D$4:$F$48,3,FALSE)="solar",IF(G3620="PV","solar PV","solar thermal"),IF(VLOOKUP(H3620,'Cross-Page Data'!$D$4:$F$48,3,FALSE)="wind",VLOOKUP(G3620,'Cross-Page Data'!$I$4:$J$19,2,FALSE),IF(VLOOKUP(H3620,'Cross-Page Data'!$D$4:$F$48,3,FALSE)="hydro",VLOOKUP(G3620,'Cross-Page Data'!$I$4:$J$19,2,FALSE),VLOOKUP(H3620,'Cross-Page Data'!$D$4:$F$48,3,FALSE)))))</f>
        <v/>
      </c>
      <c r="M3620" s="120">
        <f>IF(AND($P$2=FALSE,OR(F3620="Commercial NAICS Cogen",F3620="Industrial NAICS Cogen",F3620="NAICS-22 Cogen")),FALSE,IF(AND($P$3=FALSE,OR(F3620="Commercial NAICS Cogen",F3620="Commercial NAICS Non-Cogen",F3620="Industrial NAICS Cogen", F3620="industrial NAICS non-Cogen")),FALSE, TRUE))</f>
        <v/>
      </c>
    </row>
    <row r="3621">
      <c r="A3621" s="129" t="n">
        <v>56047</v>
      </c>
      <c r="B3621" s="130" t="inlineStr">
        <is>
          <t>CPV Towantic Energy Center</t>
        </is>
      </c>
      <c r="C3621" s="130" t="inlineStr">
        <is>
          <t>CPV Towantic, LLC</t>
        </is>
      </c>
      <c r="D3621" s="129" t="n">
        <v>19002</v>
      </c>
      <c r="E3621" s="130" t="inlineStr">
        <is>
          <t>CT</t>
        </is>
      </c>
      <c r="F3621" s="130" t="inlineStr">
        <is>
          <t>NAICS-22 Non-Cogen</t>
        </is>
      </c>
      <c r="G3621" s="130" t="inlineStr">
        <is>
          <t>CT</t>
        </is>
      </c>
      <c r="H3621" s="130" t="inlineStr">
        <is>
          <t>DFO</t>
        </is>
      </c>
      <c r="I3621" s="130" t="inlineStr">
        <is>
          <t>DFO</t>
        </is>
      </c>
      <c r="J3621" s="131" t="n">
        <v>926.402</v>
      </c>
      <c r="K3621" s="129" t="n">
        <v>2020</v>
      </c>
      <c r="L3621" s="120">
        <f>IF(VLOOKUP(H3621,'Cross-Page Data'!$D$4:$F$48,3,FALSE)="natural gas",VLOOKUP(G3621,'Cross-Page Data'!$I$4:$J$19,2,FALSE),IF(VLOOKUP(H3621,'Cross-Page Data'!$D$4:$F$48,3,FALSE)="solar",IF(G3621="PV","solar PV","solar thermal"),IF(VLOOKUP(H3621,'Cross-Page Data'!$D$4:$F$48,3,FALSE)="wind",VLOOKUP(G3621,'Cross-Page Data'!$I$4:$J$19,2,FALSE),IF(VLOOKUP(H3621,'Cross-Page Data'!$D$4:$F$48,3,FALSE)="hydro",VLOOKUP(G3621,'Cross-Page Data'!$I$4:$J$19,2,FALSE),VLOOKUP(H3621,'Cross-Page Data'!$D$4:$F$48,3,FALSE)))))</f>
        <v/>
      </c>
      <c r="M3621" s="120">
        <f>IF(AND($P$2=FALSE,OR(F3621="Commercial NAICS Cogen",F3621="Industrial NAICS Cogen",F3621="NAICS-22 Cogen")),FALSE,IF(AND($P$3=FALSE,OR(F3621="Commercial NAICS Cogen",F3621="Commercial NAICS Non-Cogen",F3621="Industrial NAICS Cogen", F3621="industrial NAICS non-Cogen")),FALSE, TRUE))</f>
        <v/>
      </c>
    </row>
    <row r="3622">
      <c r="A3622" s="129" t="n">
        <v>56047</v>
      </c>
      <c r="B3622" s="130" t="inlineStr">
        <is>
          <t>CPV Towantic Energy Center</t>
        </is>
      </c>
      <c r="C3622" s="130" t="inlineStr">
        <is>
          <t>CPV Towantic, LLC</t>
        </is>
      </c>
      <c r="D3622" s="129" t="n">
        <v>19002</v>
      </c>
      <c r="E3622" s="130" t="inlineStr">
        <is>
          <t>CT</t>
        </is>
      </c>
      <c r="F3622" s="130" t="inlineStr">
        <is>
          <t>NAICS-22 Non-Cogen</t>
        </is>
      </c>
      <c r="G3622" s="130" t="inlineStr">
        <is>
          <t>CT</t>
        </is>
      </c>
      <c r="H3622" s="130" t="inlineStr">
        <is>
          <t>NG</t>
        </is>
      </c>
      <c r="I3622" s="130" t="inlineStr">
        <is>
          <t>NG</t>
        </is>
      </c>
      <c r="J3622" s="131" t="n">
        <v>3613906.6</v>
      </c>
      <c r="K3622" s="129" t="n">
        <v>2020</v>
      </c>
      <c r="L3622" s="120">
        <f>IF(VLOOKUP(H3622,'Cross-Page Data'!$D$4:$F$48,3,FALSE)="natural gas",VLOOKUP(G3622,'Cross-Page Data'!$I$4:$J$19,2,FALSE),IF(VLOOKUP(H3622,'Cross-Page Data'!$D$4:$F$48,3,FALSE)="solar",IF(G3622="PV","solar PV","solar thermal"),IF(VLOOKUP(H3622,'Cross-Page Data'!$D$4:$F$48,3,FALSE)="wind",VLOOKUP(G3622,'Cross-Page Data'!$I$4:$J$19,2,FALSE),IF(VLOOKUP(H3622,'Cross-Page Data'!$D$4:$F$48,3,FALSE)="hydro",VLOOKUP(G3622,'Cross-Page Data'!$I$4:$J$19,2,FALSE),VLOOKUP(H3622,'Cross-Page Data'!$D$4:$F$48,3,FALSE)))))</f>
        <v/>
      </c>
      <c r="M3622" s="120">
        <f>IF(AND($P$2=FALSE,OR(F3622="Commercial NAICS Cogen",F3622="Industrial NAICS Cogen",F3622="NAICS-22 Cogen")),FALSE,IF(AND($P$3=FALSE,OR(F3622="Commercial NAICS Cogen",F3622="Commercial NAICS Non-Cogen",F3622="Industrial NAICS Cogen", F3622="industrial NAICS non-Cogen")),FALSE, TRUE))</f>
        <v/>
      </c>
    </row>
    <row r="3623">
      <c r="A3623" s="129" t="n">
        <v>56051</v>
      </c>
      <c r="B3623" s="130" t="inlineStr">
        <is>
          <t>THUMS</t>
        </is>
      </c>
      <c r="C3623" s="130" t="inlineStr">
        <is>
          <t>THUMS Long Beach Company</t>
        </is>
      </c>
      <c r="D3623" s="129" t="n">
        <v>18986</v>
      </c>
      <c r="E3623" s="130" t="inlineStr">
        <is>
          <t>CA</t>
        </is>
      </c>
      <c r="F3623" s="130" t="inlineStr">
        <is>
          <t>Industrial NAICS Non-Cogen</t>
        </is>
      </c>
      <c r="G3623" s="130" t="inlineStr">
        <is>
          <t>GT</t>
        </is>
      </c>
      <c r="H3623" s="130" t="inlineStr">
        <is>
          <t>NG</t>
        </is>
      </c>
      <c r="I3623" s="130" t="inlineStr">
        <is>
          <t>NG</t>
        </is>
      </c>
      <c r="J3623" s="131" t="n">
        <v>356465</v>
      </c>
      <c r="K3623" s="129" t="n">
        <v>2020</v>
      </c>
      <c r="L3623" s="120">
        <f>IF(VLOOKUP(H3623,'Cross-Page Data'!$D$4:$F$48,3,FALSE)="natural gas",VLOOKUP(G3623,'Cross-Page Data'!$I$4:$J$19,2,FALSE),IF(VLOOKUP(H3623,'Cross-Page Data'!$D$4:$F$48,3,FALSE)="solar",IF(G3623="PV","solar PV","solar thermal"),IF(VLOOKUP(H3623,'Cross-Page Data'!$D$4:$F$48,3,FALSE)="wind",VLOOKUP(G3623,'Cross-Page Data'!$I$4:$J$19,2,FALSE),IF(VLOOKUP(H3623,'Cross-Page Data'!$D$4:$F$48,3,FALSE)="hydro",VLOOKUP(G3623,'Cross-Page Data'!$I$4:$J$19,2,FALSE),VLOOKUP(H3623,'Cross-Page Data'!$D$4:$F$48,3,FALSE)))))</f>
        <v/>
      </c>
      <c r="M3623" s="120">
        <f>IF(AND($P$2=FALSE,OR(F3623="Commercial NAICS Cogen",F3623="Industrial NAICS Cogen",F3623="NAICS-22 Cogen")),FALSE,IF(AND($P$3=FALSE,OR(F3623="Commercial NAICS Cogen",F3623="Commercial NAICS Non-Cogen",F3623="Industrial NAICS Cogen", F3623="industrial NAICS non-Cogen")),FALSE, TRUE))</f>
        <v/>
      </c>
    </row>
    <row r="3624">
      <c r="A3624" s="129" t="n">
        <v>56052</v>
      </c>
      <c r="B3624" s="130" t="inlineStr">
        <is>
          <t>Meyersdale Windpower, LLC</t>
        </is>
      </c>
      <c r="C3624" s="130" t="inlineStr">
        <is>
          <t>GlidePath Power Operations LLC</t>
        </is>
      </c>
      <c r="D3624" s="129" t="n">
        <v>61728</v>
      </c>
      <c r="E3624" s="130" t="inlineStr">
        <is>
          <t>PA</t>
        </is>
      </c>
      <c r="F3624" s="130" t="inlineStr">
        <is>
          <t>NAICS-22 Non-Cogen</t>
        </is>
      </c>
      <c r="G3624" s="130" t="inlineStr">
        <is>
          <t>WT</t>
        </is>
      </c>
      <c r="H3624" s="130" t="inlineStr">
        <is>
          <t>WND</t>
        </is>
      </c>
      <c r="I3624" s="130" t="inlineStr">
        <is>
          <t>WND</t>
        </is>
      </c>
      <c r="J3624" s="131" t="n">
        <v>70865</v>
      </c>
      <c r="K3624" s="129" t="n">
        <v>2020</v>
      </c>
      <c r="L3624" s="120">
        <f>IF(VLOOKUP(H3624,'Cross-Page Data'!$D$4:$F$48,3,FALSE)="natural gas",VLOOKUP(G3624,'Cross-Page Data'!$I$4:$J$19,2,FALSE),IF(VLOOKUP(H3624,'Cross-Page Data'!$D$4:$F$48,3,FALSE)="solar",IF(G3624="PV","solar PV","solar thermal"),IF(VLOOKUP(H3624,'Cross-Page Data'!$D$4:$F$48,3,FALSE)="wind",VLOOKUP(G3624,'Cross-Page Data'!$I$4:$J$19,2,FALSE),IF(VLOOKUP(H3624,'Cross-Page Data'!$D$4:$F$48,3,FALSE)="hydro",VLOOKUP(G3624,'Cross-Page Data'!$I$4:$J$19,2,FALSE),VLOOKUP(H3624,'Cross-Page Data'!$D$4:$F$48,3,FALSE)))))</f>
        <v/>
      </c>
      <c r="M3624" s="120">
        <f>IF(AND($P$2=FALSE,OR(F3624="Commercial NAICS Cogen",F3624="Industrial NAICS Cogen",F3624="NAICS-22 Cogen")),FALSE,IF(AND($P$3=FALSE,OR(F3624="Commercial NAICS Cogen",F3624="Commercial NAICS Non-Cogen",F3624="Industrial NAICS Cogen", F3624="industrial NAICS non-Cogen")),FALSE, TRUE))</f>
        <v/>
      </c>
    </row>
    <row r="3625">
      <c r="A3625" s="129" t="n">
        <v>56068</v>
      </c>
      <c r="B3625" s="130" t="inlineStr">
        <is>
          <t>Elm Road Generating Station</t>
        </is>
      </c>
      <c r="C3625" s="130" t="inlineStr">
        <is>
          <t>Wisconsin Electric Power Co</t>
        </is>
      </c>
      <c r="D3625" s="129" t="n">
        <v>20847</v>
      </c>
      <c r="E3625" s="130" t="inlineStr">
        <is>
          <t>WI</t>
        </is>
      </c>
      <c r="F3625" s="130" t="inlineStr">
        <is>
          <t>Electric Utility</t>
        </is>
      </c>
      <c r="G3625" s="130" t="inlineStr">
        <is>
          <t>ST</t>
        </is>
      </c>
      <c r="H3625" s="130" t="inlineStr">
        <is>
          <t>BIT</t>
        </is>
      </c>
      <c r="I3625" s="130" t="inlineStr">
        <is>
          <t>COL</t>
        </is>
      </c>
      <c r="J3625" s="131" t="n">
        <v>904252.66</v>
      </c>
      <c r="K3625" s="129" t="n">
        <v>2020</v>
      </c>
      <c r="L3625" s="120">
        <f>IF(VLOOKUP(H3625,'Cross-Page Data'!$D$4:$F$48,3,FALSE)="natural gas",VLOOKUP(G3625,'Cross-Page Data'!$I$4:$J$19,2,FALSE),IF(VLOOKUP(H3625,'Cross-Page Data'!$D$4:$F$48,3,FALSE)="solar",IF(G3625="PV","solar PV","solar thermal"),IF(VLOOKUP(H3625,'Cross-Page Data'!$D$4:$F$48,3,FALSE)="wind",VLOOKUP(G3625,'Cross-Page Data'!$I$4:$J$19,2,FALSE),IF(VLOOKUP(H3625,'Cross-Page Data'!$D$4:$F$48,3,FALSE)="hydro",VLOOKUP(G3625,'Cross-Page Data'!$I$4:$J$19,2,FALSE),VLOOKUP(H3625,'Cross-Page Data'!$D$4:$F$48,3,FALSE)))))</f>
        <v/>
      </c>
      <c r="M3625" s="120">
        <f>IF(AND($P$2=FALSE,OR(F3625="Commercial NAICS Cogen",F3625="Industrial NAICS Cogen",F3625="NAICS-22 Cogen")),FALSE,IF(AND($P$3=FALSE,OR(F3625="Commercial NAICS Cogen",F3625="Commercial NAICS Non-Cogen",F3625="Industrial NAICS Cogen", F3625="industrial NAICS non-Cogen")),FALSE, TRUE))</f>
        <v/>
      </c>
    </row>
    <row r="3626">
      <c r="A3626" s="129" t="n">
        <v>56068</v>
      </c>
      <c r="B3626" s="130" t="inlineStr">
        <is>
          <t>Elm Road Generating Station</t>
        </is>
      </c>
      <c r="C3626" s="130" t="inlineStr">
        <is>
          <t>Wisconsin Electric Power Co</t>
        </is>
      </c>
      <c r="D3626" s="129" t="n">
        <v>20847</v>
      </c>
      <c r="E3626" s="130" t="inlineStr">
        <is>
          <t>WI</t>
        </is>
      </c>
      <c r="F3626" s="130" t="inlineStr">
        <is>
          <t>Electric Utility</t>
        </is>
      </c>
      <c r="G3626" s="130" t="inlineStr">
        <is>
          <t>ST</t>
        </is>
      </c>
      <c r="H3626" s="130" t="inlineStr">
        <is>
          <t>NG</t>
        </is>
      </c>
      <c r="I3626" s="130" t="inlineStr">
        <is>
          <t>NG</t>
        </is>
      </c>
      <c r="J3626" s="131" t="n">
        <v>15003.73</v>
      </c>
      <c r="K3626" s="129" t="n">
        <v>2020</v>
      </c>
      <c r="L3626" s="120">
        <f>IF(VLOOKUP(H3626,'Cross-Page Data'!$D$4:$F$48,3,FALSE)="natural gas",VLOOKUP(G3626,'Cross-Page Data'!$I$4:$J$19,2,FALSE),IF(VLOOKUP(H3626,'Cross-Page Data'!$D$4:$F$48,3,FALSE)="solar",IF(G3626="PV","solar PV","solar thermal"),IF(VLOOKUP(H3626,'Cross-Page Data'!$D$4:$F$48,3,FALSE)="wind",VLOOKUP(G3626,'Cross-Page Data'!$I$4:$J$19,2,FALSE),IF(VLOOKUP(H3626,'Cross-Page Data'!$D$4:$F$48,3,FALSE)="hydro",VLOOKUP(G3626,'Cross-Page Data'!$I$4:$J$19,2,FALSE),VLOOKUP(H3626,'Cross-Page Data'!$D$4:$F$48,3,FALSE)))))</f>
        <v/>
      </c>
      <c r="M3626" s="120">
        <f>IF(AND($P$2=FALSE,OR(F3626="Commercial NAICS Cogen",F3626="Industrial NAICS Cogen",F3626="NAICS-22 Cogen")),FALSE,IF(AND($P$3=FALSE,OR(F3626="Commercial NAICS Cogen",F3626="Commercial NAICS Non-Cogen",F3626="Industrial NAICS Cogen", F3626="industrial NAICS non-Cogen")),FALSE, TRUE))</f>
        <v/>
      </c>
    </row>
    <row r="3627">
      <c r="A3627" s="129" t="n">
        <v>56068</v>
      </c>
      <c r="B3627" s="130" t="inlineStr">
        <is>
          <t>Elm Road Generating Station</t>
        </is>
      </c>
      <c r="C3627" s="130" t="inlineStr">
        <is>
          <t>Wisconsin Electric Power Co</t>
        </is>
      </c>
      <c r="D3627" s="129" t="n">
        <v>20847</v>
      </c>
      <c r="E3627" s="130" t="inlineStr">
        <is>
          <t>WI</t>
        </is>
      </c>
      <c r="F3627" s="130" t="inlineStr">
        <is>
          <t>Electric Utility</t>
        </is>
      </c>
      <c r="G3627" s="130" t="inlineStr">
        <is>
          <t>ST</t>
        </is>
      </c>
      <c r="H3627" s="130" t="inlineStr">
        <is>
          <t>RC</t>
        </is>
      </c>
      <c r="I3627" s="130" t="inlineStr">
        <is>
          <t>COL</t>
        </is>
      </c>
      <c r="J3627" s="131" t="n">
        <v>6828532.6</v>
      </c>
      <c r="K3627" s="129" t="n">
        <v>2020</v>
      </c>
      <c r="L3627" s="120">
        <f>IF(VLOOKUP(H3627,'Cross-Page Data'!$D$4:$F$48,3,FALSE)="natural gas",VLOOKUP(G3627,'Cross-Page Data'!$I$4:$J$19,2,FALSE),IF(VLOOKUP(H3627,'Cross-Page Data'!$D$4:$F$48,3,FALSE)="solar",IF(G3627="PV","solar PV","solar thermal"),IF(VLOOKUP(H3627,'Cross-Page Data'!$D$4:$F$48,3,FALSE)="wind",VLOOKUP(G3627,'Cross-Page Data'!$I$4:$J$19,2,FALSE),IF(VLOOKUP(H3627,'Cross-Page Data'!$D$4:$F$48,3,FALSE)="hydro",VLOOKUP(G3627,'Cross-Page Data'!$I$4:$J$19,2,FALSE),VLOOKUP(H3627,'Cross-Page Data'!$D$4:$F$48,3,FALSE)))))</f>
        <v/>
      </c>
      <c r="M3627" s="120">
        <f>IF(AND($P$2=FALSE,OR(F3627="Commercial NAICS Cogen",F3627="Industrial NAICS Cogen",F3627="NAICS-22 Cogen")),FALSE,IF(AND($P$3=FALSE,OR(F3627="Commercial NAICS Cogen",F3627="Commercial NAICS Non-Cogen",F3627="Industrial NAICS Cogen", F3627="industrial NAICS non-Cogen")),FALSE, TRUE))</f>
        <v/>
      </c>
    </row>
    <row r="3628">
      <c r="A3628" s="129" t="n">
        <v>56068</v>
      </c>
      <c r="B3628" s="130" t="inlineStr">
        <is>
          <t>Elm Road Generating Station</t>
        </is>
      </c>
      <c r="C3628" s="130" t="inlineStr">
        <is>
          <t>Wisconsin Electric Power Co</t>
        </is>
      </c>
      <c r="D3628" s="129" t="n">
        <v>20847</v>
      </c>
      <c r="E3628" s="130" t="inlineStr">
        <is>
          <t>WI</t>
        </is>
      </c>
      <c r="F3628" s="130" t="inlineStr">
        <is>
          <t>Electric Utility</t>
        </is>
      </c>
      <c r="G3628" s="130" t="inlineStr">
        <is>
          <t>ST</t>
        </is>
      </c>
      <c r="H3628" s="130" t="inlineStr">
        <is>
          <t>SUB</t>
        </is>
      </c>
      <c r="I3628" s="130" t="inlineStr">
        <is>
          <t>COL</t>
        </is>
      </c>
      <c r="J3628" s="131" t="n">
        <v>0</v>
      </c>
      <c r="K3628" s="129" t="n">
        <v>2020</v>
      </c>
      <c r="L3628" s="120">
        <f>IF(VLOOKUP(H3628,'Cross-Page Data'!$D$4:$F$48,3,FALSE)="natural gas",VLOOKUP(G3628,'Cross-Page Data'!$I$4:$J$19,2,FALSE),IF(VLOOKUP(H3628,'Cross-Page Data'!$D$4:$F$48,3,FALSE)="solar",IF(G3628="PV","solar PV","solar thermal"),IF(VLOOKUP(H3628,'Cross-Page Data'!$D$4:$F$48,3,FALSE)="wind",VLOOKUP(G3628,'Cross-Page Data'!$I$4:$J$19,2,FALSE),IF(VLOOKUP(H3628,'Cross-Page Data'!$D$4:$F$48,3,FALSE)="hydro",VLOOKUP(G3628,'Cross-Page Data'!$I$4:$J$19,2,FALSE),VLOOKUP(H3628,'Cross-Page Data'!$D$4:$F$48,3,FALSE)))))</f>
        <v/>
      </c>
      <c r="M3628" s="120">
        <f>IF(AND($P$2=FALSE,OR(F3628="Commercial NAICS Cogen",F3628="Industrial NAICS Cogen",F3628="NAICS-22 Cogen")),FALSE,IF(AND($P$3=FALSE,OR(F3628="Commercial NAICS Cogen",F3628="Commercial NAICS Non-Cogen",F3628="Industrial NAICS Cogen", F3628="industrial NAICS non-Cogen")),FALSE, TRUE))</f>
        <v/>
      </c>
    </row>
    <row r="3629">
      <c r="A3629" s="129" t="n">
        <v>56070</v>
      </c>
      <c r="B3629" s="130" t="inlineStr">
        <is>
          <t>Diesel Generators</t>
        </is>
      </c>
      <c r="C3629" s="130" t="inlineStr">
        <is>
          <t>Madison Gas &amp; Electric Co</t>
        </is>
      </c>
      <c r="D3629" s="129" t="n">
        <v>11479</v>
      </c>
      <c r="E3629" s="130" t="inlineStr">
        <is>
          <t>WI</t>
        </is>
      </c>
      <c r="F3629" s="130" t="inlineStr">
        <is>
          <t>Electric Utility</t>
        </is>
      </c>
      <c r="G3629" s="130" t="inlineStr">
        <is>
          <t>IC</t>
        </is>
      </c>
      <c r="H3629" s="130" t="inlineStr">
        <is>
          <t>DFO</t>
        </is>
      </c>
      <c r="I3629" s="130" t="inlineStr">
        <is>
          <t>DFO</t>
        </is>
      </c>
      <c r="J3629" s="131" t="n">
        <v>473</v>
      </c>
      <c r="K3629" s="129" t="n">
        <v>2020</v>
      </c>
      <c r="L3629" s="120">
        <f>IF(VLOOKUP(H3629,'Cross-Page Data'!$D$4:$F$48,3,FALSE)="natural gas",VLOOKUP(G3629,'Cross-Page Data'!$I$4:$J$19,2,FALSE),IF(VLOOKUP(H3629,'Cross-Page Data'!$D$4:$F$48,3,FALSE)="solar",IF(G3629="PV","solar PV","solar thermal"),IF(VLOOKUP(H3629,'Cross-Page Data'!$D$4:$F$48,3,FALSE)="wind",VLOOKUP(G3629,'Cross-Page Data'!$I$4:$J$19,2,FALSE),IF(VLOOKUP(H3629,'Cross-Page Data'!$D$4:$F$48,3,FALSE)="hydro",VLOOKUP(G3629,'Cross-Page Data'!$I$4:$J$19,2,FALSE),VLOOKUP(H3629,'Cross-Page Data'!$D$4:$F$48,3,FALSE)))))</f>
        <v/>
      </c>
      <c r="M3629" s="120">
        <f>IF(AND($P$2=FALSE,OR(F3629="Commercial NAICS Cogen",F3629="Industrial NAICS Cogen",F3629="NAICS-22 Cogen")),FALSE,IF(AND($P$3=FALSE,OR(F3629="Commercial NAICS Cogen",F3629="Commercial NAICS Non-Cogen",F3629="Industrial NAICS Cogen", F3629="industrial NAICS non-Cogen")),FALSE, TRUE))</f>
        <v/>
      </c>
    </row>
    <row r="3630">
      <c r="A3630" s="129" t="n">
        <v>56078</v>
      </c>
      <c r="B3630" s="130" t="inlineStr">
        <is>
          <t>Walnut Energy Center</t>
        </is>
      </c>
      <c r="C3630" s="130" t="inlineStr">
        <is>
          <t>Turlock Irrigation District</t>
        </is>
      </c>
      <c r="D3630" s="129" t="n">
        <v>19281</v>
      </c>
      <c r="E3630" s="130" t="inlineStr">
        <is>
          <t>CA</t>
        </is>
      </c>
      <c r="F3630" s="130" t="inlineStr">
        <is>
          <t>Electric Utility</t>
        </is>
      </c>
      <c r="G3630" s="130" t="inlineStr">
        <is>
          <t>CA</t>
        </is>
      </c>
      <c r="H3630" s="130" t="inlineStr">
        <is>
          <t>NG</t>
        </is>
      </c>
      <c r="I3630" s="130" t="inlineStr">
        <is>
          <t>NG</t>
        </is>
      </c>
      <c r="J3630" s="131" t="n">
        <v>513021</v>
      </c>
      <c r="K3630" s="129" t="n">
        <v>2020</v>
      </c>
      <c r="L3630" s="120">
        <f>IF(VLOOKUP(H3630,'Cross-Page Data'!$D$4:$F$48,3,FALSE)="natural gas",VLOOKUP(G3630,'Cross-Page Data'!$I$4:$J$19,2,FALSE),IF(VLOOKUP(H3630,'Cross-Page Data'!$D$4:$F$48,3,FALSE)="solar",IF(G3630="PV","solar PV","solar thermal"),IF(VLOOKUP(H3630,'Cross-Page Data'!$D$4:$F$48,3,FALSE)="wind",VLOOKUP(G3630,'Cross-Page Data'!$I$4:$J$19,2,FALSE),IF(VLOOKUP(H3630,'Cross-Page Data'!$D$4:$F$48,3,FALSE)="hydro",VLOOKUP(G3630,'Cross-Page Data'!$I$4:$J$19,2,FALSE),VLOOKUP(H3630,'Cross-Page Data'!$D$4:$F$48,3,FALSE)))))</f>
        <v/>
      </c>
      <c r="M3630" s="120">
        <f>IF(AND($P$2=FALSE,OR(F3630="Commercial NAICS Cogen",F3630="Industrial NAICS Cogen",F3630="NAICS-22 Cogen")),FALSE,IF(AND($P$3=FALSE,OR(F3630="Commercial NAICS Cogen",F3630="Commercial NAICS Non-Cogen",F3630="Industrial NAICS Cogen", F3630="industrial NAICS non-Cogen")),FALSE, TRUE))</f>
        <v/>
      </c>
    </row>
    <row r="3631">
      <c r="A3631" s="129" t="n">
        <v>56078</v>
      </c>
      <c r="B3631" s="130" t="inlineStr">
        <is>
          <t>Walnut Energy Center</t>
        </is>
      </c>
      <c r="C3631" s="130" t="inlineStr">
        <is>
          <t>Turlock Irrigation District</t>
        </is>
      </c>
      <c r="D3631" s="129" t="n">
        <v>19281</v>
      </c>
      <c r="E3631" s="130" t="inlineStr">
        <is>
          <t>CA</t>
        </is>
      </c>
      <c r="F3631" s="130" t="inlineStr">
        <is>
          <t>Electric Utility</t>
        </is>
      </c>
      <c r="G3631" s="130" t="inlineStr">
        <is>
          <t>CT</t>
        </is>
      </c>
      <c r="H3631" s="130" t="inlineStr">
        <is>
          <t>NG</t>
        </is>
      </c>
      <c r="I3631" s="130" t="inlineStr">
        <is>
          <t>NG</t>
        </is>
      </c>
      <c r="J3631" s="131" t="n">
        <v>739593</v>
      </c>
      <c r="K3631" s="129" t="n">
        <v>2020</v>
      </c>
      <c r="L3631" s="120">
        <f>IF(VLOOKUP(H3631,'Cross-Page Data'!$D$4:$F$48,3,FALSE)="natural gas",VLOOKUP(G3631,'Cross-Page Data'!$I$4:$J$19,2,FALSE),IF(VLOOKUP(H3631,'Cross-Page Data'!$D$4:$F$48,3,FALSE)="solar",IF(G3631="PV","solar PV","solar thermal"),IF(VLOOKUP(H3631,'Cross-Page Data'!$D$4:$F$48,3,FALSE)="wind",VLOOKUP(G3631,'Cross-Page Data'!$I$4:$J$19,2,FALSE),IF(VLOOKUP(H3631,'Cross-Page Data'!$D$4:$F$48,3,FALSE)="hydro",VLOOKUP(G3631,'Cross-Page Data'!$I$4:$J$19,2,FALSE),VLOOKUP(H3631,'Cross-Page Data'!$D$4:$F$48,3,FALSE)))))</f>
        <v/>
      </c>
      <c r="M3631" s="120">
        <f>IF(AND($P$2=FALSE,OR(F3631="Commercial NAICS Cogen",F3631="Industrial NAICS Cogen",F3631="NAICS-22 Cogen")),FALSE,IF(AND($P$3=FALSE,OR(F3631="Commercial NAICS Cogen",F3631="Commercial NAICS Non-Cogen",F3631="Industrial NAICS Cogen", F3631="industrial NAICS non-Cogen")),FALSE, TRUE))</f>
        <v/>
      </c>
    </row>
    <row r="3632">
      <c r="A3632" s="129" t="n">
        <v>56080</v>
      </c>
      <c r="B3632" s="130" t="inlineStr">
        <is>
          <t>SJ/SC WPCP</t>
        </is>
      </c>
      <c r="C3632" s="130" t="inlineStr">
        <is>
          <t>San Jose/Santa Clara Water P C</t>
        </is>
      </c>
      <c r="D3632" s="129" t="n">
        <v>16657</v>
      </c>
      <c r="E3632" s="130" t="inlineStr">
        <is>
          <t>CA</t>
        </is>
      </c>
      <c r="F3632" s="130" t="inlineStr">
        <is>
          <t>Commercial NAICS Cogen</t>
        </is>
      </c>
      <c r="G3632" s="130" t="inlineStr">
        <is>
          <t>IC</t>
        </is>
      </c>
      <c r="H3632" s="130" t="inlineStr">
        <is>
          <t>DFO</t>
        </is>
      </c>
      <c r="I3632" s="130" t="inlineStr">
        <is>
          <t>DFO</t>
        </is>
      </c>
      <c r="J3632" s="131" t="n">
        <v>13.544</v>
      </c>
      <c r="K3632" s="129" t="n">
        <v>2020</v>
      </c>
      <c r="L3632" s="120">
        <f>IF(VLOOKUP(H3632,'Cross-Page Data'!$D$4:$F$48,3,FALSE)="natural gas",VLOOKUP(G3632,'Cross-Page Data'!$I$4:$J$19,2,FALSE),IF(VLOOKUP(H3632,'Cross-Page Data'!$D$4:$F$48,3,FALSE)="solar",IF(G3632="PV","solar PV","solar thermal"),IF(VLOOKUP(H3632,'Cross-Page Data'!$D$4:$F$48,3,FALSE)="wind",VLOOKUP(G3632,'Cross-Page Data'!$I$4:$J$19,2,FALSE),IF(VLOOKUP(H3632,'Cross-Page Data'!$D$4:$F$48,3,FALSE)="hydro",VLOOKUP(G3632,'Cross-Page Data'!$I$4:$J$19,2,FALSE),VLOOKUP(H3632,'Cross-Page Data'!$D$4:$F$48,3,FALSE)))))</f>
        <v/>
      </c>
      <c r="M3632" s="120">
        <f>IF(AND($P$2=FALSE,OR(F3632="Commercial NAICS Cogen",F3632="Industrial NAICS Cogen",F3632="NAICS-22 Cogen")),FALSE,IF(AND($P$3=FALSE,OR(F3632="Commercial NAICS Cogen",F3632="Commercial NAICS Non-Cogen",F3632="Industrial NAICS Cogen", F3632="industrial NAICS non-Cogen")),FALSE, TRUE))</f>
        <v/>
      </c>
    </row>
    <row r="3633">
      <c r="A3633" s="129" t="n">
        <v>56080</v>
      </c>
      <c r="B3633" s="130" t="inlineStr">
        <is>
          <t>SJ/SC WPCP</t>
        </is>
      </c>
      <c r="C3633" s="130" t="inlineStr">
        <is>
          <t>San Jose/Santa Clara Water P C</t>
        </is>
      </c>
      <c r="D3633" s="129" t="n">
        <v>16657</v>
      </c>
      <c r="E3633" s="130" t="inlineStr">
        <is>
          <t>CA</t>
        </is>
      </c>
      <c r="F3633" s="130" t="inlineStr">
        <is>
          <t>Commercial NAICS Cogen</t>
        </is>
      </c>
      <c r="G3633" s="130" t="inlineStr">
        <is>
          <t>IC</t>
        </is>
      </c>
      <c r="H3633" s="130" t="inlineStr">
        <is>
          <t>NG</t>
        </is>
      </c>
      <c r="I3633" s="130" t="inlineStr">
        <is>
          <t>NG</t>
        </is>
      </c>
      <c r="J3633" s="131" t="n">
        <v>21435.582</v>
      </c>
      <c r="K3633" s="129" t="n">
        <v>2020</v>
      </c>
      <c r="L3633" s="120">
        <f>IF(VLOOKUP(H3633,'Cross-Page Data'!$D$4:$F$48,3,FALSE)="natural gas",VLOOKUP(G3633,'Cross-Page Data'!$I$4:$J$19,2,FALSE),IF(VLOOKUP(H3633,'Cross-Page Data'!$D$4:$F$48,3,FALSE)="solar",IF(G3633="PV","solar PV","solar thermal"),IF(VLOOKUP(H3633,'Cross-Page Data'!$D$4:$F$48,3,FALSE)="wind",VLOOKUP(G3633,'Cross-Page Data'!$I$4:$J$19,2,FALSE),IF(VLOOKUP(H3633,'Cross-Page Data'!$D$4:$F$48,3,FALSE)="hydro",VLOOKUP(G3633,'Cross-Page Data'!$I$4:$J$19,2,FALSE),VLOOKUP(H3633,'Cross-Page Data'!$D$4:$F$48,3,FALSE)))))</f>
        <v/>
      </c>
      <c r="M3633" s="120">
        <f>IF(AND($P$2=FALSE,OR(F3633="Commercial NAICS Cogen",F3633="Industrial NAICS Cogen",F3633="NAICS-22 Cogen")),FALSE,IF(AND($P$3=FALSE,OR(F3633="Commercial NAICS Cogen",F3633="Commercial NAICS Non-Cogen",F3633="Industrial NAICS Cogen", F3633="industrial NAICS non-Cogen")),FALSE, TRUE))</f>
        <v/>
      </c>
    </row>
    <row r="3634">
      <c r="A3634" s="129" t="n">
        <v>56080</v>
      </c>
      <c r="B3634" s="130" t="inlineStr">
        <is>
          <t>SJ/SC WPCP</t>
        </is>
      </c>
      <c r="C3634" s="130" t="inlineStr">
        <is>
          <t>San Jose/Santa Clara Water P C</t>
        </is>
      </c>
      <c r="D3634" s="129" t="n">
        <v>16657</v>
      </c>
      <c r="E3634" s="130" t="inlineStr">
        <is>
          <t>CA</t>
        </is>
      </c>
      <c r="F3634" s="130" t="inlineStr">
        <is>
          <t>Commercial NAICS Cogen</t>
        </is>
      </c>
      <c r="G3634" s="130" t="inlineStr">
        <is>
          <t>IC</t>
        </is>
      </c>
      <c r="H3634" s="130" t="inlineStr">
        <is>
          <t>OBG</t>
        </is>
      </c>
      <c r="I3634" s="130" t="inlineStr">
        <is>
          <t>ORW</t>
        </is>
      </c>
      <c r="J3634" s="131" t="n">
        <v>19293.874</v>
      </c>
      <c r="K3634" s="129" t="n">
        <v>2020</v>
      </c>
      <c r="L3634" s="120">
        <f>IF(VLOOKUP(H3634,'Cross-Page Data'!$D$4:$F$48,3,FALSE)="natural gas",VLOOKUP(G3634,'Cross-Page Data'!$I$4:$J$19,2,FALSE),IF(VLOOKUP(H3634,'Cross-Page Data'!$D$4:$F$48,3,FALSE)="solar",IF(G3634="PV","solar PV","solar thermal"),IF(VLOOKUP(H3634,'Cross-Page Data'!$D$4:$F$48,3,FALSE)="wind",VLOOKUP(G3634,'Cross-Page Data'!$I$4:$J$19,2,FALSE),IF(VLOOKUP(H3634,'Cross-Page Data'!$D$4:$F$48,3,FALSE)="hydro",VLOOKUP(G3634,'Cross-Page Data'!$I$4:$J$19,2,FALSE),VLOOKUP(H3634,'Cross-Page Data'!$D$4:$F$48,3,FALSE)))))</f>
        <v/>
      </c>
      <c r="M3634" s="120">
        <f>IF(AND($P$2=FALSE,OR(F3634="Commercial NAICS Cogen",F3634="Industrial NAICS Cogen",F3634="NAICS-22 Cogen")),FALSE,IF(AND($P$3=FALSE,OR(F3634="Commercial NAICS Cogen",F3634="Commercial NAICS Non-Cogen",F3634="Industrial NAICS Cogen", F3634="industrial NAICS non-Cogen")),FALSE, TRUE))</f>
        <v/>
      </c>
    </row>
    <row r="3635">
      <c r="A3635" s="129" t="n">
        <v>56092</v>
      </c>
      <c r="B3635" s="130" t="inlineStr">
        <is>
          <t>South Dakota Wind Energy Cente</t>
        </is>
      </c>
      <c r="C3635" s="130" t="inlineStr">
        <is>
          <t>FPL Energy South Dakota Wind LLC</t>
        </is>
      </c>
      <c r="D3635" s="129" t="n">
        <v>34721</v>
      </c>
      <c r="E3635" s="130" t="inlineStr">
        <is>
          <t>SD</t>
        </is>
      </c>
      <c r="F3635" s="130" t="inlineStr">
        <is>
          <t>NAICS-22 Non-Cogen</t>
        </is>
      </c>
      <c r="G3635" s="130" t="inlineStr">
        <is>
          <t>WT</t>
        </is>
      </c>
      <c r="H3635" s="130" t="inlineStr">
        <is>
          <t>WND</t>
        </is>
      </c>
      <c r="I3635" s="130" t="inlineStr">
        <is>
          <t>WND</t>
        </is>
      </c>
      <c r="J3635" s="131" t="n">
        <v>84448</v>
      </c>
      <c r="K3635" s="129" t="n">
        <v>2020</v>
      </c>
      <c r="L3635" s="120">
        <f>IF(VLOOKUP(H3635,'Cross-Page Data'!$D$4:$F$48,3,FALSE)="natural gas",VLOOKUP(G3635,'Cross-Page Data'!$I$4:$J$19,2,FALSE),IF(VLOOKUP(H3635,'Cross-Page Data'!$D$4:$F$48,3,FALSE)="solar",IF(G3635="PV","solar PV","solar thermal"),IF(VLOOKUP(H3635,'Cross-Page Data'!$D$4:$F$48,3,FALSE)="wind",VLOOKUP(G3635,'Cross-Page Data'!$I$4:$J$19,2,FALSE),IF(VLOOKUP(H3635,'Cross-Page Data'!$D$4:$F$48,3,FALSE)="hydro",VLOOKUP(G3635,'Cross-Page Data'!$I$4:$J$19,2,FALSE),VLOOKUP(H3635,'Cross-Page Data'!$D$4:$F$48,3,FALSE)))))</f>
        <v/>
      </c>
      <c r="M3635" s="120">
        <f>IF(AND($P$2=FALSE,OR(F3635="Commercial NAICS Cogen",F3635="Industrial NAICS Cogen",F3635="NAICS-22 Cogen")),FALSE,IF(AND($P$3=FALSE,OR(F3635="Commercial NAICS Cogen",F3635="Commercial NAICS Non-Cogen",F3635="Industrial NAICS Cogen", F3635="industrial NAICS non-Cogen")),FALSE, TRUE))</f>
        <v/>
      </c>
    </row>
    <row r="3636">
      <c r="A3636" s="129" t="n">
        <v>56097</v>
      </c>
      <c r="B3636" s="130" t="inlineStr">
        <is>
          <t>New Mexico Wind Energy Center</t>
        </is>
      </c>
      <c r="C3636" s="130" t="inlineStr">
        <is>
          <t>FPL Energy New Mexico Wind LLC</t>
        </is>
      </c>
      <c r="D3636" s="129" t="n">
        <v>34717</v>
      </c>
      <c r="E3636" s="130" t="inlineStr">
        <is>
          <t>NM</t>
        </is>
      </c>
      <c r="F3636" s="130" t="inlineStr">
        <is>
          <t>NAICS-22 Non-Cogen</t>
        </is>
      </c>
      <c r="G3636" s="130" t="inlineStr">
        <is>
          <t>WT</t>
        </is>
      </c>
      <c r="H3636" s="130" t="inlineStr">
        <is>
          <t>WND</t>
        </is>
      </c>
      <c r="I3636" s="130" t="inlineStr">
        <is>
          <t>WND</t>
        </is>
      </c>
      <c r="J3636" s="131" t="n">
        <v>573389</v>
      </c>
      <c r="K3636" s="129" t="n">
        <v>2020</v>
      </c>
      <c r="L3636" s="120">
        <f>IF(VLOOKUP(H3636,'Cross-Page Data'!$D$4:$F$48,3,FALSE)="natural gas",VLOOKUP(G3636,'Cross-Page Data'!$I$4:$J$19,2,FALSE),IF(VLOOKUP(H3636,'Cross-Page Data'!$D$4:$F$48,3,FALSE)="solar",IF(G3636="PV","solar PV","solar thermal"),IF(VLOOKUP(H3636,'Cross-Page Data'!$D$4:$F$48,3,FALSE)="wind",VLOOKUP(G3636,'Cross-Page Data'!$I$4:$J$19,2,FALSE),IF(VLOOKUP(H3636,'Cross-Page Data'!$D$4:$F$48,3,FALSE)="hydro",VLOOKUP(G3636,'Cross-Page Data'!$I$4:$J$19,2,FALSE),VLOOKUP(H3636,'Cross-Page Data'!$D$4:$F$48,3,FALSE)))))</f>
        <v/>
      </c>
      <c r="M3636" s="120">
        <f>IF(AND($P$2=FALSE,OR(F3636="Commercial NAICS Cogen",F3636="Industrial NAICS Cogen",F3636="NAICS-22 Cogen")),FALSE,IF(AND($P$3=FALSE,OR(F3636="Commercial NAICS Cogen",F3636="Commercial NAICS Non-Cogen",F3636="Industrial NAICS Cogen", F3636="industrial NAICS non-Cogen")),FALSE, TRUE))</f>
        <v/>
      </c>
    </row>
    <row r="3637">
      <c r="A3637" s="129" t="n">
        <v>56102</v>
      </c>
      <c r="B3637" s="130" t="inlineStr">
        <is>
          <t>Currant Creek</t>
        </is>
      </c>
      <c r="C3637" s="130" t="inlineStr">
        <is>
          <t>PacifiCorp</t>
        </is>
      </c>
      <c r="D3637" s="129" t="n">
        <v>14354</v>
      </c>
      <c r="E3637" s="130" t="inlineStr">
        <is>
          <t>UT</t>
        </is>
      </c>
      <c r="F3637" s="130" t="inlineStr">
        <is>
          <t>Electric Utility</t>
        </is>
      </c>
      <c r="G3637" s="130" t="inlineStr">
        <is>
          <t>CA</t>
        </is>
      </c>
      <c r="H3637" s="130" t="inlineStr">
        <is>
          <t>NG</t>
        </is>
      </c>
      <c r="I3637" s="130" t="inlineStr">
        <is>
          <t>NG</t>
        </is>
      </c>
      <c r="J3637" s="131" t="n">
        <v>816295</v>
      </c>
      <c r="K3637" s="129" t="n">
        <v>2020</v>
      </c>
      <c r="L3637" s="120">
        <f>IF(VLOOKUP(H3637,'Cross-Page Data'!$D$4:$F$48,3,FALSE)="natural gas",VLOOKUP(G3637,'Cross-Page Data'!$I$4:$J$19,2,FALSE),IF(VLOOKUP(H3637,'Cross-Page Data'!$D$4:$F$48,3,FALSE)="solar",IF(G3637="PV","solar PV","solar thermal"),IF(VLOOKUP(H3637,'Cross-Page Data'!$D$4:$F$48,3,FALSE)="wind",VLOOKUP(G3637,'Cross-Page Data'!$I$4:$J$19,2,FALSE),IF(VLOOKUP(H3637,'Cross-Page Data'!$D$4:$F$48,3,FALSE)="hydro",VLOOKUP(G3637,'Cross-Page Data'!$I$4:$J$19,2,FALSE),VLOOKUP(H3637,'Cross-Page Data'!$D$4:$F$48,3,FALSE)))))</f>
        <v/>
      </c>
      <c r="M3637" s="120">
        <f>IF(AND($P$2=FALSE,OR(F3637="Commercial NAICS Cogen",F3637="Industrial NAICS Cogen",F3637="NAICS-22 Cogen")),FALSE,IF(AND($P$3=FALSE,OR(F3637="Commercial NAICS Cogen",F3637="Commercial NAICS Non-Cogen",F3637="Industrial NAICS Cogen", F3637="industrial NAICS non-Cogen")),FALSE, TRUE))</f>
        <v/>
      </c>
    </row>
    <row r="3638">
      <c r="A3638" s="129" t="n">
        <v>56102</v>
      </c>
      <c r="B3638" s="130" t="inlineStr">
        <is>
          <t>Currant Creek</t>
        </is>
      </c>
      <c r="C3638" s="130" t="inlineStr">
        <is>
          <t>PacifiCorp</t>
        </is>
      </c>
      <c r="D3638" s="129" t="n">
        <v>14354</v>
      </c>
      <c r="E3638" s="130" t="inlineStr">
        <is>
          <t>UT</t>
        </is>
      </c>
      <c r="F3638" s="130" t="inlineStr">
        <is>
          <t>Electric Utility</t>
        </is>
      </c>
      <c r="G3638" s="130" t="inlineStr">
        <is>
          <t>CT</t>
        </is>
      </c>
      <c r="H3638" s="130" t="inlineStr">
        <is>
          <t>NG</t>
        </is>
      </c>
      <c r="I3638" s="130" t="inlineStr">
        <is>
          <t>NG</t>
        </is>
      </c>
      <c r="J3638" s="131" t="n">
        <v>1519131</v>
      </c>
      <c r="K3638" s="129" t="n">
        <v>2020</v>
      </c>
      <c r="L3638" s="120">
        <f>IF(VLOOKUP(H3638,'Cross-Page Data'!$D$4:$F$48,3,FALSE)="natural gas",VLOOKUP(G3638,'Cross-Page Data'!$I$4:$J$19,2,FALSE),IF(VLOOKUP(H3638,'Cross-Page Data'!$D$4:$F$48,3,FALSE)="solar",IF(G3638="PV","solar PV","solar thermal"),IF(VLOOKUP(H3638,'Cross-Page Data'!$D$4:$F$48,3,FALSE)="wind",VLOOKUP(G3638,'Cross-Page Data'!$I$4:$J$19,2,FALSE),IF(VLOOKUP(H3638,'Cross-Page Data'!$D$4:$F$48,3,FALSE)="hydro",VLOOKUP(G3638,'Cross-Page Data'!$I$4:$J$19,2,FALSE),VLOOKUP(H3638,'Cross-Page Data'!$D$4:$F$48,3,FALSE)))))</f>
        <v/>
      </c>
      <c r="M3638" s="120">
        <f>IF(AND($P$2=FALSE,OR(F3638="Commercial NAICS Cogen",F3638="Industrial NAICS Cogen",F3638="NAICS-22 Cogen")),FALSE,IF(AND($P$3=FALSE,OR(F3638="Commercial NAICS Cogen",F3638="Commercial NAICS Non-Cogen",F3638="Industrial NAICS Cogen", F3638="industrial NAICS non-Cogen")),FALSE, TRUE))</f>
        <v/>
      </c>
    </row>
    <row r="3639">
      <c r="A3639" s="129" t="n">
        <v>56119</v>
      </c>
      <c r="B3639" s="130" t="inlineStr">
        <is>
          <t>Middlesex County Utilities Authority</t>
        </is>
      </c>
      <c r="C3639" s="130" t="inlineStr">
        <is>
          <t>Middlesex Generating Company LLC</t>
        </is>
      </c>
      <c r="D3639" s="129" t="n">
        <v>49775</v>
      </c>
      <c r="E3639" s="130" t="inlineStr">
        <is>
          <t>NJ</t>
        </is>
      </c>
      <c r="F3639" s="130" t="inlineStr">
        <is>
          <t>NAICS-22 Cogen</t>
        </is>
      </c>
      <c r="G3639" s="130" t="inlineStr">
        <is>
          <t>CA</t>
        </is>
      </c>
      <c r="H3639" s="130" t="inlineStr">
        <is>
          <t>LFG</t>
        </is>
      </c>
      <c r="I3639" s="130" t="inlineStr">
        <is>
          <t>MLG</t>
        </is>
      </c>
      <c r="J3639" s="131" t="n">
        <v>24665</v>
      </c>
      <c r="K3639" s="129" t="n">
        <v>2020</v>
      </c>
      <c r="L3639" s="120">
        <f>IF(VLOOKUP(H3639,'Cross-Page Data'!$D$4:$F$48,3,FALSE)="natural gas",VLOOKUP(G3639,'Cross-Page Data'!$I$4:$J$19,2,FALSE),IF(VLOOKUP(H3639,'Cross-Page Data'!$D$4:$F$48,3,FALSE)="solar",IF(G3639="PV","solar PV","solar thermal"),IF(VLOOKUP(H3639,'Cross-Page Data'!$D$4:$F$48,3,FALSE)="wind",VLOOKUP(G3639,'Cross-Page Data'!$I$4:$J$19,2,FALSE),IF(VLOOKUP(H3639,'Cross-Page Data'!$D$4:$F$48,3,FALSE)="hydro",VLOOKUP(G3639,'Cross-Page Data'!$I$4:$J$19,2,FALSE),VLOOKUP(H3639,'Cross-Page Data'!$D$4:$F$48,3,FALSE)))))</f>
        <v/>
      </c>
      <c r="M3639" s="120">
        <f>IF(AND($P$2=FALSE,OR(F3639="Commercial NAICS Cogen",F3639="Industrial NAICS Cogen",F3639="NAICS-22 Cogen")),FALSE,IF(AND($P$3=FALSE,OR(F3639="Commercial NAICS Cogen",F3639="Commercial NAICS Non-Cogen",F3639="Industrial NAICS Cogen", F3639="industrial NAICS non-Cogen")),FALSE, TRUE))</f>
        <v/>
      </c>
    </row>
    <row r="3640">
      <c r="A3640" s="129" t="n">
        <v>56119</v>
      </c>
      <c r="B3640" s="130" t="inlineStr">
        <is>
          <t>Middlesex County Utilities Authority</t>
        </is>
      </c>
      <c r="C3640" s="130" t="inlineStr">
        <is>
          <t>Middlesex Generating Company LLC</t>
        </is>
      </c>
      <c r="D3640" s="129" t="n">
        <v>49775</v>
      </c>
      <c r="E3640" s="130" t="inlineStr">
        <is>
          <t>NJ</t>
        </is>
      </c>
      <c r="F3640" s="130" t="inlineStr">
        <is>
          <t>NAICS-22 Cogen</t>
        </is>
      </c>
      <c r="G3640" s="130" t="inlineStr">
        <is>
          <t>CA</t>
        </is>
      </c>
      <c r="H3640" s="130" t="inlineStr">
        <is>
          <t>NG</t>
        </is>
      </c>
      <c r="I3640" s="130" t="inlineStr">
        <is>
          <t>NG</t>
        </is>
      </c>
      <c r="J3640" s="131" t="n">
        <v>0</v>
      </c>
      <c r="K3640" s="129" t="n">
        <v>2020</v>
      </c>
      <c r="L3640" s="120">
        <f>IF(VLOOKUP(H3640,'Cross-Page Data'!$D$4:$F$48,3,FALSE)="natural gas",VLOOKUP(G3640,'Cross-Page Data'!$I$4:$J$19,2,FALSE),IF(VLOOKUP(H3640,'Cross-Page Data'!$D$4:$F$48,3,FALSE)="solar",IF(G3640="PV","solar PV","solar thermal"),IF(VLOOKUP(H3640,'Cross-Page Data'!$D$4:$F$48,3,FALSE)="wind",VLOOKUP(G3640,'Cross-Page Data'!$I$4:$J$19,2,FALSE),IF(VLOOKUP(H3640,'Cross-Page Data'!$D$4:$F$48,3,FALSE)="hydro",VLOOKUP(G3640,'Cross-Page Data'!$I$4:$J$19,2,FALSE),VLOOKUP(H3640,'Cross-Page Data'!$D$4:$F$48,3,FALSE)))))</f>
        <v/>
      </c>
      <c r="M3640" s="120">
        <f>IF(AND($P$2=FALSE,OR(F3640="Commercial NAICS Cogen",F3640="Industrial NAICS Cogen",F3640="NAICS-22 Cogen")),FALSE,IF(AND($P$3=FALSE,OR(F3640="Commercial NAICS Cogen",F3640="Commercial NAICS Non-Cogen",F3640="Industrial NAICS Cogen", F3640="industrial NAICS non-Cogen")),FALSE, TRUE))</f>
        <v/>
      </c>
    </row>
    <row r="3641">
      <c r="A3641" s="129" t="n">
        <v>56119</v>
      </c>
      <c r="B3641" s="130" t="inlineStr">
        <is>
          <t>Middlesex County Utilities Authority</t>
        </is>
      </c>
      <c r="C3641" s="130" t="inlineStr">
        <is>
          <t>Middlesex Generating Company LLC</t>
        </is>
      </c>
      <c r="D3641" s="129" t="n">
        <v>49775</v>
      </c>
      <c r="E3641" s="130" t="inlineStr">
        <is>
          <t>NJ</t>
        </is>
      </c>
      <c r="F3641" s="130" t="inlineStr">
        <is>
          <t>NAICS-22 Cogen</t>
        </is>
      </c>
      <c r="G3641" s="130" t="inlineStr">
        <is>
          <t>CT</t>
        </is>
      </c>
      <c r="H3641" s="130" t="inlineStr">
        <is>
          <t>LFG</t>
        </is>
      </c>
      <c r="I3641" s="130" t="inlineStr">
        <is>
          <t>MLG</t>
        </is>
      </c>
      <c r="J3641" s="131" t="n">
        <v>57818</v>
      </c>
      <c r="K3641" s="129" t="n">
        <v>2020</v>
      </c>
      <c r="L3641" s="120">
        <f>IF(VLOOKUP(H3641,'Cross-Page Data'!$D$4:$F$48,3,FALSE)="natural gas",VLOOKUP(G3641,'Cross-Page Data'!$I$4:$J$19,2,FALSE),IF(VLOOKUP(H3641,'Cross-Page Data'!$D$4:$F$48,3,FALSE)="solar",IF(G3641="PV","solar PV","solar thermal"),IF(VLOOKUP(H3641,'Cross-Page Data'!$D$4:$F$48,3,FALSE)="wind",VLOOKUP(G3641,'Cross-Page Data'!$I$4:$J$19,2,FALSE),IF(VLOOKUP(H3641,'Cross-Page Data'!$D$4:$F$48,3,FALSE)="hydro",VLOOKUP(G3641,'Cross-Page Data'!$I$4:$J$19,2,FALSE),VLOOKUP(H3641,'Cross-Page Data'!$D$4:$F$48,3,FALSE)))))</f>
        <v/>
      </c>
      <c r="M3641" s="120">
        <f>IF(AND($P$2=FALSE,OR(F3641="Commercial NAICS Cogen",F3641="Industrial NAICS Cogen",F3641="NAICS-22 Cogen")),FALSE,IF(AND($P$3=FALSE,OR(F3641="Commercial NAICS Cogen",F3641="Commercial NAICS Non-Cogen",F3641="Industrial NAICS Cogen", F3641="industrial NAICS non-Cogen")),FALSE, TRUE))</f>
        <v/>
      </c>
    </row>
    <row r="3642">
      <c r="A3642" s="129" t="n">
        <v>56119</v>
      </c>
      <c r="B3642" s="130" t="inlineStr">
        <is>
          <t>Middlesex County Utilities Authority</t>
        </is>
      </c>
      <c r="C3642" s="130" t="inlineStr">
        <is>
          <t>Middlesex Generating Company LLC</t>
        </is>
      </c>
      <c r="D3642" s="129" t="n">
        <v>49775</v>
      </c>
      <c r="E3642" s="130" t="inlineStr">
        <is>
          <t>NJ</t>
        </is>
      </c>
      <c r="F3642" s="130" t="inlineStr">
        <is>
          <t>NAICS-22 Cogen</t>
        </is>
      </c>
      <c r="G3642" s="130" t="inlineStr">
        <is>
          <t>CT</t>
        </is>
      </c>
      <c r="H3642" s="130" t="inlineStr">
        <is>
          <t>NG</t>
        </is>
      </c>
      <c r="I3642" s="130" t="inlineStr">
        <is>
          <t>NG</t>
        </is>
      </c>
      <c r="J3642" s="131" t="n">
        <v>0</v>
      </c>
      <c r="K3642" s="129" t="n">
        <v>2020</v>
      </c>
      <c r="L3642" s="120">
        <f>IF(VLOOKUP(H3642,'Cross-Page Data'!$D$4:$F$48,3,FALSE)="natural gas",VLOOKUP(G3642,'Cross-Page Data'!$I$4:$J$19,2,FALSE),IF(VLOOKUP(H3642,'Cross-Page Data'!$D$4:$F$48,3,FALSE)="solar",IF(G3642="PV","solar PV","solar thermal"),IF(VLOOKUP(H3642,'Cross-Page Data'!$D$4:$F$48,3,FALSE)="wind",VLOOKUP(G3642,'Cross-Page Data'!$I$4:$J$19,2,FALSE),IF(VLOOKUP(H3642,'Cross-Page Data'!$D$4:$F$48,3,FALSE)="hydro",VLOOKUP(G3642,'Cross-Page Data'!$I$4:$J$19,2,FALSE),VLOOKUP(H3642,'Cross-Page Data'!$D$4:$F$48,3,FALSE)))))</f>
        <v/>
      </c>
      <c r="M3642" s="120">
        <f>IF(AND($P$2=FALSE,OR(F3642="Commercial NAICS Cogen",F3642="Industrial NAICS Cogen",F3642="NAICS-22 Cogen")),FALSE,IF(AND($P$3=FALSE,OR(F3642="Commercial NAICS Cogen",F3642="Commercial NAICS Non-Cogen",F3642="Industrial NAICS Cogen", F3642="industrial NAICS non-Cogen")),FALSE, TRUE))</f>
        <v/>
      </c>
    </row>
    <row r="3643">
      <c r="A3643" s="129" t="n">
        <v>56150</v>
      </c>
      <c r="B3643" s="130" t="inlineStr">
        <is>
          <t>McIntosh Combined Cycle Facility</t>
        </is>
      </c>
      <c r="C3643" s="130" t="inlineStr">
        <is>
          <t>Georgia Power Co</t>
        </is>
      </c>
      <c r="D3643" s="129" t="n">
        <v>7140</v>
      </c>
      <c r="E3643" s="130" t="inlineStr">
        <is>
          <t>GA</t>
        </is>
      </c>
      <c r="F3643" s="130" t="inlineStr">
        <is>
          <t>Electric Utility</t>
        </is>
      </c>
      <c r="G3643" s="130" t="inlineStr">
        <is>
          <t>CA</t>
        </is>
      </c>
      <c r="H3643" s="130" t="inlineStr">
        <is>
          <t>DFO</t>
        </is>
      </c>
      <c r="I3643" s="130" t="inlineStr">
        <is>
          <t>DFO</t>
        </is>
      </c>
      <c r="J3643" s="131" t="n">
        <v>0</v>
      </c>
      <c r="K3643" s="129" t="n">
        <v>2020</v>
      </c>
      <c r="L3643" s="120">
        <f>IF(VLOOKUP(H3643,'Cross-Page Data'!$D$4:$F$48,3,FALSE)="natural gas",VLOOKUP(G3643,'Cross-Page Data'!$I$4:$J$19,2,FALSE),IF(VLOOKUP(H3643,'Cross-Page Data'!$D$4:$F$48,3,FALSE)="solar",IF(G3643="PV","solar PV","solar thermal"),IF(VLOOKUP(H3643,'Cross-Page Data'!$D$4:$F$48,3,FALSE)="wind",VLOOKUP(G3643,'Cross-Page Data'!$I$4:$J$19,2,FALSE),IF(VLOOKUP(H3643,'Cross-Page Data'!$D$4:$F$48,3,FALSE)="hydro",VLOOKUP(G3643,'Cross-Page Data'!$I$4:$J$19,2,FALSE),VLOOKUP(H3643,'Cross-Page Data'!$D$4:$F$48,3,FALSE)))))</f>
        <v/>
      </c>
      <c r="M3643" s="120">
        <f>IF(AND($P$2=FALSE,OR(F3643="Commercial NAICS Cogen",F3643="Industrial NAICS Cogen",F3643="NAICS-22 Cogen")),FALSE,IF(AND($P$3=FALSE,OR(F3643="Commercial NAICS Cogen",F3643="Commercial NAICS Non-Cogen",F3643="Industrial NAICS Cogen", F3643="industrial NAICS non-Cogen")),FALSE, TRUE))</f>
        <v/>
      </c>
    </row>
    <row r="3644">
      <c r="A3644" s="129" t="n">
        <v>56150</v>
      </c>
      <c r="B3644" s="130" t="inlineStr">
        <is>
          <t>McIntosh Combined Cycle Facility</t>
        </is>
      </c>
      <c r="C3644" s="130" t="inlineStr">
        <is>
          <t>Georgia Power Co</t>
        </is>
      </c>
      <c r="D3644" s="129" t="n">
        <v>7140</v>
      </c>
      <c r="E3644" s="130" t="inlineStr">
        <is>
          <t>GA</t>
        </is>
      </c>
      <c r="F3644" s="130" t="inlineStr">
        <is>
          <t>Electric Utility</t>
        </is>
      </c>
      <c r="G3644" s="130" t="inlineStr">
        <is>
          <t>CA</t>
        </is>
      </c>
      <c r="H3644" s="130" t="inlineStr">
        <is>
          <t>NG</t>
        </is>
      </c>
      <c r="I3644" s="130" t="inlineStr">
        <is>
          <t>NG</t>
        </is>
      </c>
      <c r="J3644" s="131" t="n">
        <v>3367486</v>
      </c>
      <c r="K3644" s="129" t="n">
        <v>2020</v>
      </c>
      <c r="L3644" s="120">
        <f>IF(VLOOKUP(H3644,'Cross-Page Data'!$D$4:$F$48,3,FALSE)="natural gas",VLOOKUP(G3644,'Cross-Page Data'!$I$4:$J$19,2,FALSE),IF(VLOOKUP(H3644,'Cross-Page Data'!$D$4:$F$48,3,FALSE)="solar",IF(G3644="PV","solar PV","solar thermal"),IF(VLOOKUP(H3644,'Cross-Page Data'!$D$4:$F$48,3,FALSE)="wind",VLOOKUP(G3644,'Cross-Page Data'!$I$4:$J$19,2,FALSE),IF(VLOOKUP(H3644,'Cross-Page Data'!$D$4:$F$48,3,FALSE)="hydro",VLOOKUP(G3644,'Cross-Page Data'!$I$4:$J$19,2,FALSE),VLOOKUP(H3644,'Cross-Page Data'!$D$4:$F$48,3,FALSE)))))</f>
        <v/>
      </c>
      <c r="M3644" s="120">
        <f>IF(AND($P$2=FALSE,OR(F3644="Commercial NAICS Cogen",F3644="Industrial NAICS Cogen",F3644="NAICS-22 Cogen")),FALSE,IF(AND($P$3=FALSE,OR(F3644="Commercial NAICS Cogen",F3644="Commercial NAICS Non-Cogen",F3644="Industrial NAICS Cogen", F3644="industrial NAICS non-Cogen")),FALSE, TRUE))</f>
        <v/>
      </c>
    </row>
    <row r="3645">
      <c r="A3645" s="129" t="n">
        <v>56150</v>
      </c>
      <c r="B3645" s="130" t="inlineStr">
        <is>
          <t>McIntosh Combined Cycle Facility</t>
        </is>
      </c>
      <c r="C3645" s="130" t="inlineStr">
        <is>
          <t>Georgia Power Co</t>
        </is>
      </c>
      <c r="D3645" s="129" t="n">
        <v>7140</v>
      </c>
      <c r="E3645" s="130" t="inlineStr">
        <is>
          <t>GA</t>
        </is>
      </c>
      <c r="F3645" s="130" t="inlineStr">
        <is>
          <t>Electric Utility</t>
        </is>
      </c>
      <c r="G3645" s="130" t="inlineStr">
        <is>
          <t>CT</t>
        </is>
      </c>
      <c r="H3645" s="130" t="inlineStr">
        <is>
          <t>DFO</t>
        </is>
      </c>
      <c r="I3645" s="130" t="inlineStr">
        <is>
          <t>DFO</t>
        </is>
      </c>
      <c r="J3645" s="131" t="n">
        <v>0</v>
      </c>
      <c r="K3645" s="129" t="n">
        <v>2020</v>
      </c>
      <c r="L3645" s="120">
        <f>IF(VLOOKUP(H3645,'Cross-Page Data'!$D$4:$F$48,3,FALSE)="natural gas",VLOOKUP(G3645,'Cross-Page Data'!$I$4:$J$19,2,FALSE),IF(VLOOKUP(H3645,'Cross-Page Data'!$D$4:$F$48,3,FALSE)="solar",IF(G3645="PV","solar PV","solar thermal"),IF(VLOOKUP(H3645,'Cross-Page Data'!$D$4:$F$48,3,FALSE)="wind",VLOOKUP(G3645,'Cross-Page Data'!$I$4:$J$19,2,FALSE),IF(VLOOKUP(H3645,'Cross-Page Data'!$D$4:$F$48,3,FALSE)="hydro",VLOOKUP(G3645,'Cross-Page Data'!$I$4:$J$19,2,FALSE),VLOOKUP(H3645,'Cross-Page Data'!$D$4:$F$48,3,FALSE)))))</f>
        <v/>
      </c>
      <c r="M3645" s="120">
        <f>IF(AND($P$2=FALSE,OR(F3645="Commercial NAICS Cogen",F3645="Industrial NAICS Cogen",F3645="NAICS-22 Cogen")),FALSE,IF(AND($P$3=FALSE,OR(F3645="Commercial NAICS Cogen",F3645="Commercial NAICS Non-Cogen",F3645="Industrial NAICS Cogen", F3645="industrial NAICS non-Cogen")),FALSE, TRUE))</f>
        <v/>
      </c>
    </row>
    <row r="3646">
      <c r="A3646" s="129" t="n">
        <v>56150</v>
      </c>
      <c r="B3646" s="130" t="inlineStr">
        <is>
          <t>McIntosh Combined Cycle Facility</t>
        </is>
      </c>
      <c r="C3646" s="130" t="inlineStr">
        <is>
          <t>Georgia Power Co</t>
        </is>
      </c>
      <c r="D3646" s="129" t="n">
        <v>7140</v>
      </c>
      <c r="E3646" s="130" t="inlineStr">
        <is>
          <t>GA</t>
        </is>
      </c>
      <c r="F3646" s="130" t="inlineStr">
        <is>
          <t>Electric Utility</t>
        </is>
      </c>
      <c r="G3646" s="130" t="inlineStr">
        <is>
          <t>CT</t>
        </is>
      </c>
      <c r="H3646" s="130" t="inlineStr">
        <is>
          <t>NG</t>
        </is>
      </c>
      <c r="I3646" s="130" t="inlineStr">
        <is>
          <t>NG</t>
        </is>
      </c>
      <c r="J3646" s="131" t="n">
        <v>5253929</v>
      </c>
      <c r="K3646" s="129" t="n">
        <v>2020</v>
      </c>
      <c r="L3646" s="120">
        <f>IF(VLOOKUP(H3646,'Cross-Page Data'!$D$4:$F$48,3,FALSE)="natural gas",VLOOKUP(G3646,'Cross-Page Data'!$I$4:$J$19,2,FALSE),IF(VLOOKUP(H3646,'Cross-Page Data'!$D$4:$F$48,3,FALSE)="solar",IF(G3646="PV","solar PV","solar thermal"),IF(VLOOKUP(H3646,'Cross-Page Data'!$D$4:$F$48,3,FALSE)="wind",VLOOKUP(G3646,'Cross-Page Data'!$I$4:$J$19,2,FALSE),IF(VLOOKUP(H3646,'Cross-Page Data'!$D$4:$F$48,3,FALSE)="hydro",VLOOKUP(G3646,'Cross-Page Data'!$I$4:$J$19,2,FALSE),VLOOKUP(H3646,'Cross-Page Data'!$D$4:$F$48,3,FALSE)))))</f>
        <v/>
      </c>
      <c r="M3646" s="120">
        <f>IF(AND($P$2=FALSE,OR(F3646="Commercial NAICS Cogen",F3646="Industrial NAICS Cogen",F3646="NAICS-22 Cogen")),FALSE,IF(AND($P$3=FALSE,OR(F3646="Commercial NAICS Cogen",F3646="Commercial NAICS Non-Cogen",F3646="Industrial NAICS Cogen", F3646="industrial NAICS non-Cogen")),FALSE, TRUE))</f>
        <v/>
      </c>
    </row>
    <row r="3647">
      <c r="A3647" s="129" t="n">
        <v>56152</v>
      </c>
      <c r="B3647" s="130" t="inlineStr">
        <is>
          <t>Freeport Energy Center</t>
        </is>
      </c>
      <c r="C3647" s="130" t="inlineStr">
        <is>
          <t>Dow Chemical Co</t>
        </is>
      </c>
      <c r="D3647" s="129" t="n">
        <v>5338</v>
      </c>
      <c r="E3647" s="130" t="inlineStr">
        <is>
          <t>TX</t>
        </is>
      </c>
      <c r="F3647" s="130" t="inlineStr">
        <is>
          <t>Industrial NAICS Cogen</t>
        </is>
      </c>
      <c r="G3647" s="130" t="inlineStr">
        <is>
          <t>CA</t>
        </is>
      </c>
      <c r="H3647" s="130" t="inlineStr">
        <is>
          <t>NG</t>
        </is>
      </c>
      <c r="I3647" s="130" t="inlineStr">
        <is>
          <t>NG</t>
        </is>
      </c>
      <c r="J3647" s="131" t="n">
        <v>222049.49</v>
      </c>
      <c r="K3647" s="129" t="n">
        <v>2020</v>
      </c>
      <c r="L3647" s="120">
        <f>IF(VLOOKUP(H3647,'Cross-Page Data'!$D$4:$F$48,3,FALSE)="natural gas",VLOOKUP(G3647,'Cross-Page Data'!$I$4:$J$19,2,FALSE),IF(VLOOKUP(H3647,'Cross-Page Data'!$D$4:$F$48,3,FALSE)="solar",IF(G3647="PV","solar PV","solar thermal"),IF(VLOOKUP(H3647,'Cross-Page Data'!$D$4:$F$48,3,FALSE)="wind",VLOOKUP(G3647,'Cross-Page Data'!$I$4:$J$19,2,FALSE),IF(VLOOKUP(H3647,'Cross-Page Data'!$D$4:$F$48,3,FALSE)="hydro",VLOOKUP(G3647,'Cross-Page Data'!$I$4:$J$19,2,FALSE),VLOOKUP(H3647,'Cross-Page Data'!$D$4:$F$48,3,FALSE)))))</f>
        <v/>
      </c>
      <c r="M3647" s="120">
        <f>IF(AND($P$2=FALSE,OR(F3647="Commercial NAICS Cogen",F3647="Industrial NAICS Cogen",F3647="NAICS-22 Cogen")),FALSE,IF(AND($P$3=FALSE,OR(F3647="Commercial NAICS Cogen",F3647="Commercial NAICS Non-Cogen",F3647="Industrial NAICS Cogen", F3647="industrial NAICS non-Cogen")),FALSE, TRUE))</f>
        <v/>
      </c>
    </row>
    <row r="3648">
      <c r="A3648" s="129" t="n">
        <v>56152</v>
      </c>
      <c r="B3648" s="130" t="inlineStr">
        <is>
          <t>Freeport Energy Center</t>
        </is>
      </c>
      <c r="C3648" s="130" t="inlineStr">
        <is>
          <t>Dow Chemical Co</t>
        </is>
      </c>
      <c r="D3648" s="129" t="n">
        <v>5338</v>
      </c>
      <c r="E3648" s="130" t="inlineStr">
        <is>
          <t>TX</t>
        </is>
      </c>
      <c r="F3648" s="130" t="inlineStr">
        <is>
          <t>Industrial NAICS Cogen</t>
        </is>
      </c>
      <c r="G3648" s="130" t="inlineStr">
        <is>
          <t>CT</t>
        </is>
      </c>
      <c r="H3648" s="130" t="inlineStr">
        <is>
          <t>NG</t>
        </is>
      </c>
      <c r="I3648" s="130" t="inlineStr">
        <is>
          <t>NG</t>
        </is>
      </c>
      <c r="J3648" s="131" t="n">
        <v>1073658.1</v>
      </c>
      <c r="K3648" s="129" t="n">
        <v>2020</v>
      </c>
      <c r="L3648" s="120">
        <f>IF(VLOOKUP(H3648,'Cross-Page Data'!$D$4:$F$48,3,FALSE)="natural gas",VLOOKUP(G3648,'Cross-Page Data'!$I$4:$J$19,2,FALSE),IF(VLOOKUP(H3648,'Cross-Page Data'!$D$4:$F$48,3,FALSE)="solar",IF(G3648="PV","solar PV","solar thermal"),IF(VLOOKUP(H3648,'Cross-Page Data'!$D$4:$F$48,3,FALSE)="wind",VLOOKUP(G3648,'Cross-Page Data'!$I$4:$J$19,2,FALSE),IF(VLOOKUP(H3648,'Cross-Page Data'!$D$4:$F$48,3,FALSE)="hydro",VLOOKUP(G3648,'Cross-Page Data'!$I$4:$J$19,2,FALSE),VLOOKUP(H3648,'Cross-Page Data'!$D$4:$F$48,3,FALSE)))))</f>
        <v/>
      </c>
      <c r="M3648" s="120">
        <f>IF(AND($P$2=FALSE,OR(F3648="Commercial NAICS Cogen",F3648="Industrial NAICS Cogen",F3648="NAICS-22 Cogen")),FALSE,IF(AND($P$3=FALSE,OR(F3648="Commercial NAICS Cogen",F3648="Commercial NAICS Non-Cogen",F3648="Industrial NAICS Cogen", F3648="industrial NAICS non-Cogen")),FALSE, TRUE))</f>
        <v/>
      </c>
    </row>
    <row r="3649">
      <c r="A3649" s="129" t="n">
        <v>56163</v>
      </c>
      <c r="B3649" s="130" t="inlineStr">
        <is>
          <t>Kennecott Power Plant</t>
        </is>
      </c>
      <c r="C3649" s="130" t="inlineStr">
        <is>
          <t>Kennecott Utah Copper</t>
        </is>
      </c>
      <c r="D3649" s="129" t="n">
        <v>49805</v>
      </c>
      <c r="E3649" s="130" t="inlineStr">
        <is>
          <t>UT</t>
        </is>
      </c>
      <c r="F3649" s="130" t="inlineStr">
        <is>
          <t>Industrial NAICS Cogen</t>
        </is>
      </c>
      <c r="G3649" s="130" t="inlineStr">
        <is>
          <t>GT</t>
        </is>
      </c>
      <c r="H3649" s="130" t="inlineStr">
        <is>
          <t>BIT</t>
        </is>
      </c>
      <c r="I3649" s="130" t="inlineStr">
        <is>
          <t>COL</t>
        </is>
      </c>
      <c r="J3649" s="131" t="n">
        <v>0</v>
      </c>
      <c r="K3649" s="129" t="n">
        <v>2020</v>
      </c>
      <c r="L3649" s="120">
        <f>IF(VLOOKUP(H3649,'Cross-Page Data'!$D$4:$F$48,3,FALSE)="natural gas",VLOOKUP(G3649,'Cross-Page Data'!$I$4:$J$19,2,FALSE),IF(VLOOKUP(H3649,'Cross-Page Data'!$D$4:$F$48,3,FALSE)="solar",IF(G3649="PV","solar PV","solar thermal"),IF(VLOOKUP(H3649,'Cross-Page Data'!$D$4:$F$48,3,FALSE)="wind",VLOOKUP(G3649,'Cross-Page Data'!$I$4:$J$19,2,FALSE),IF(VLOOKUP(H3649,'Cross-Page Data'!$D$4:$F$48,3,FALSE)="hydro",VLOOKUP(G3649,'Cross-Page Data'!$I$4:$J$19,2,FALSE),VLOOKUP(H3649,'Cross-Page Data'!$D$4:$F$48,3,FALSE)))))</f>
        <v/>
      </c>
      <c r="M3649" s="120">
        <f>IF(AND($P$2=FALSE,OR(F3649="Commercial NAICS Cogen",F3649="Industrial NAICS Cogen",F3649="NAICS-22 Cogen")),FALSE,IF(AND($P$3=FALSE,OR(F3649="Commercial NAICS Cogen",F3649="Commercial NAICS Non-Cogen",F3649="Industrial NAICS Cogen", F3649="industrial NAICS non-Cogen")),FALSE, TRUE))</f>
        <v/>
      </c>
    </row>
    <row r="3650">
      <c r="A3650" s="129" t="n">
        <v>56163</v>
      </c>
      <c r="B3650" s="130" t="inlineStr">
        <is>
          <t>Kennecott Power Plant</t>
        </is>
      </c>
      <c r="C3650" s="130" t="inlineStr">
        <is>
          <t>Kennecott Utah Copper</t>
        </is>
      </c>
      <c r="D3650" s="129" t="n">
        <v>49805</v>
      </c>
      <c r="E3650" s="130" t="inlineStr">
        <is>
          <t>UT</t>
        </is>
      </c>
      <c r="F3650" s="130" t="inlineStr">
        <is>
          <t>Industrial NAICS Cogen</t>
        </is>
      </c>
      <c r="G3650" s="130" t="inlineStr">
        <is>
          <t>GT</t>
        </is>
      </c>
      <c r="H3650" s="130" t="inlineStr">
        <is>
          <t>NG</t>
        </is>
      </c>
      <c r="I3650" s="130" t="inlineStr">
        <is>
          <t>NG</t>
        </is>
      </c>
      <c r="J3650" s="131" t="n">
        <v>26968</v>
      </c>
      <c r="K3650" s="129" t="n">
        <v>2020</v>
      </c>
      <c r="L3650" s="120">
        <f>IF(VLOOKUP(H3650,'Cross-Page Data'!$D$4:$F$48,3,FALSE)="natural gas",VLOOKUP(G3650,'Cross-Page Data'!$I$4:$J$19,2,FALSE),IF(VLOOKUP(H3650,'Cross-Page Data'!$D$4:$F$48,3,FALSE)="solar",IF(G3650="PV","solar PV","solar thermal"),IF(VLOOKUP(H3650,'Cross-Page Data'!$D$4:$F$48,3,FALSE)="wind",VLOOKUP(G3650,'Cross-Page Data'!$I$4:$J$19,2,FALSE),IF(VLOOKUP(H3650,'Cross-Page Data'!$D$4:$F$48,3,FALSE)="hydro",VLOOKUP(G3650,'Cross-Page Data'!$I$4:$J$19,2,FALSE),VLOOKUP(H3650,'Cross-Page Data'!$D$4:$F$48,3,FALSE)))))</f>
        <v/>
      </c>
      <c r="M3650" s="120">
        <f>IF(AND($P$2=FALSE,OR(F3650="Commercial NAICS Cogen",F3650="Industrial NAICS Cogen",F3650="NAICS-22 Cogen")),FALSE,IF(AND($P$3=FALSE,OR(F3650="Commercial NAICS Cogen",F3650="Commercial NAICS Non-Cogen",F3650="Industrial NAICS Cogen", F3650="industrial NAICS non-Cogen")),FALSE, TRUE))</f>
        <v/>
      </c>
    </row>
    <row r="3651">
      <c r="A3651" s="129" t="n">
        <v>56163</v>
      </c>
      <c r="B3651" s="130" t="inlineStr">
        <is>
          <t>Kennecott Power Plant</t>
        </is>
      </c>
      <c r="C3651" s="130" t="inlineStr">
        <is>
          <t>Kennecott Utah Copper</t>
        </is>
      </c>
      <c r="D3651" s="129" t="n">
        <v>49805</v>
      </c>
      <c r="E3651" s="130" t="inlineStr">
        <is>
          <t>UT</t>
        </is>
      </c>
      <c r="F3651" s="130" t="inlineStr">
        <is>
          <t>Industrial NAICS Cogen</t>
        </is>
      </c>
      <c r="G3651" s="130" t="inlineStr">
        <is>
          <t>ST</t>
        </is>
      </c>
      <c r="H3651" s="130" t="inlineStr">
        <is>
          <t>BIT</t>
        </is>
      </c>
      <c r="I3651" s="130" t="inlineStr">
        <is>
          <t>COL</t>
        </is>
      </c>
      <c r="J3651" s="131" t="n">
        <v>0</v>
      </c>
      <c r="K3651" s="129" t="n">
        <v>2020</v>
      </c>
      <c r="L3651" s="120">
        <f>IF(VLOOKUP(H3651,'Cross-Page Data'!$D$4:$F$48,3,FALSE)="natural gas",VLOOKUP(G3651,'Cross-Page Data'!$I$4:$J$19,2,FALSE),IF(VLOOKUP(H3651,'Cross-Page Data'!$D$4:$F$48,3,FALSE)="solar",IF(G3651="PV","solar PV","solar thermal"),IF(VLOOKUP(H3651,'Cross-Page Data'!$D$4:$F$48,3,FALSE)="wind",VLOOKUP(G3651,'Cross-Page Data'!$I$4:$J$19,2,FALSE),IF(VLOOKUP(H3651,'Cross-Page Data'!$D$4:$F$48,3,FALSE)="hydro",VLOOKUP(G3651,'Cross-Page Data'!$I$4:$J$19,2,FALSE),VLOOKUP(H3651,'Cross-Page Data'!$D$4:$F$48,3,FALSE)))))</f>
        <v/>
      </c>
      <c r="M3651" s="120">
        <f>IF(AND($P$2=FALSE,OR(F3651="Commercial NAICS Cogen",F3651="Industrial NAICS Cogen",F3651="NAICS-22 Cogen")),FALSE,IF(AND($P$3=FALSE,OR(F3651="Commercial NAICS Cogen",F3651="Commercial NAICS Non-Cogen",F3651="Industrial NAICS Cogen", F3651="industrial NAICS non-Cogen")),FALSE, TRUE))</f>
        <v/>
      </c>
    </row>
    <row r="3652">
      <c r="A3652" s="129" t="n">
        <v>56163</v>
      </c>
      <c r="B3652" s="130" t="inlineStr">
        <is>
          <t>Kennecott Power Plant</t>
        </is>
      </c>
      <c r="C3652" s="130" t="inlineStr">
        <is>
          <t>Kennecott Utah Copper</t>
        </is>
      </c>
      <c r="D3652" s="129" t="n">
        <v>49805</v>
      </c>
      <c r="E3652" s="130" t="inlineStr">
        <is>
          <t>UT</t>
        </is>
      </c>
      <c r="F3652" s="130" t="inlineStr">
        <is>
          <t>Industrial NAICS Cogen</t>
        </is>
      </c>
      <c r="G3652" s="130" t="inlineStr">
        <is>
          <t>ST</t>
        </is>
      </c>
      <c r="H3652" s="130" t="inlineStr">
        <is>
          <t>NG</t>
        </is>
      </c>
      <c r="I3652" s="130" t="inlineStr">
        <is>
          <t>NG</t>
        </is>
      </c>
      <c r="J3652" s="131" t="n">
        <v>0</v>
      </c>
      <c r="K3652" s="129" t="n">
        <v>2020</v>
      </c>
      <c r="L3652" s="120">
        <f>IF(VLOOKUP(H3652,'Cross-Page Data'!$D$4:$F$48,3,FALSE)="natural gas",VLOOKUP(G3652,'Cross-Page Data'!$I$4:$J$19,2,FALSE),IF(VLOOKUP(H3652,'Cross-Page Data'!$D$4:$F$48,3,FALSE)="solar",IF(G3652="PV","solar PV","solar thermal"),IF(VLOOKUP(H3652,'Cross-Page Data'!$D$4:$F$48,3,FALSE)="wind",VLOOKUP(G3652,'Cross-Page Data'!$I$4:$J$19,2,FALSE),IF(VLOOKUP(H3652,'Cross-Page Data'!$D$4:$F$48,3,FALSE)="hydro",VLOOKUP(G3652,'Cross-Page Data'!$I$4:$J$19,2,FALSE),VLOOKUP(H3652,'Cross-Page Data'!$D$4:$F$48,3,FALSE)))))</f>
        <v/>
      </c>
      <c r="M3652" s="120">
        <f>IF(AND($P$2=FALSE,OR(F3652="Commercial NAICS Cogen",F3652="Industrial NAICS Cogen",F3652="NAICS-22 Cogen")),FALSE,IF(AND($P$3=FALSE,OR(F3652="Commercial NAICS Cogen",F3652="Commercial NAICS Non-Cogen",F3652="Industrial NAICS Cogen", F3652="industrial NAICS non-Cogen")),FALSE, TRUE))</f>
        <v/>
      </c>
    </row>
    <row r="3653">
      <c r="A3653" s="129" t="n">
        <v>56163</v>
      </c>
      <c r="B3653" s="130" t="inlineStr">
        <is>
          <t>Kennecott Power Plant</t>
        </is>
      </c>
      <c r="C3653" s="130" t="inlineStr">
        <is>
          <t>Kennecott Utah Copper</t>
        </is>
      </c>
      <c r="D3653" s="129" t="n">
        <v>49805</v>
      </c>
      <c r="E3653" s="130" t="inlineStr">
        <is>
          <t>UT</t>
        </is>
      </c>
      <c r="F3653" s="130" t="inlineStr">
        <is>
          <t>Industrial NAICS Cogen</t>
        </is>
      </c>
      <c r="G3653" s="130" t="inlineStr">
        <is>
          <t>ST</t>
        </is>
      </c>
      <c r="H3653" s="130" t="inlineStr">
        <is>
          <t>WH</t>
        </is>
      </c>
      <c r="I3653" s="130" t="inlineStr">
        <is>
          <t>OTH</t>
        </is>
      </c>
      <c r="J3653" s="131" t="n">
        <v>76306</v>
      </c>
      <c r="K3653" s="129" t="n">
        <v>2020</v>
      </c>
      <c r="L3653" s="120">
        <f>IF(VLOOKUP(H3653,'Cross-Page Data'!$D$4:$F$48,3,FALSE)="natural gas",VLOOKUP(G3653,'Cross-Page Data'!$I$4:$J$19,2,FALSE),IF(VLOOKUP(H3653,'Cross-Page Data'!$D$4:$F$48,3,FALSE)="solar",IF(G3653="PV","solar PV","solar thermal"),IF(VLOOKUP(H3653,'Cross-Page Data'!$D$4:$F$48,3,FALSE)="wind",VLOOKUP(G3653,'Cross-Page Data'!$I$4:$J$19,2,FALSE),IF(VLOOKUP(H3653,'Cross-Page Data'!$D$4:$F$48,3,FALSE)="hydro",VLOOKUP(G3653,'Cross-Page Data'!$I$4:$J$19,2,FALSE),VLOOKUP(H3653,'Cross-Page Data'!$D$4:$F$48,3,FALSE)))))</f>
        <v/>
      </c>
      <c r="M3653" s="120">
        <f>IF(AND($P$2=FALSE,OR(F3653="Commercial NAICS Cogen",F3653="Industrial NAICS Cogen",F3653="NAICS-22 Cogen")),FALSE,IF(AND($P$3=FALSE,OR(F3653="Commercial NAICS Cogen",F3653="Commercial NAICS Non-Cogen",F3653="Industrial NAICS Cogen", F3653="industrial NAICS non-Cogen")),FALSE, TRUE))</f>
        <v/>
      </c>
    </row>
    <row r="3654">
      <c r="A3654" s="129" t="n">
        <v>56177</v>
      </c>
      <c r="B3654" s="130" t="inlineStr">
        <is>
          <t>Nebo Power Station</t>
        </is>
      </c>
      <c r="C3654" s="130" t="inlineStr">
        <is>
          <t>Utah Associated Mun Power Sys</t>
        </is>
      </c>
      <c r="D3654" s="129" t="n">
        <v>40575</v>
      </c>
      <c r="E3654" s="130" t="inlineStr">
        <is>
          <t>UT</t>
        </is>
      </c>
      <c r="F3654" s="130" t="inlineStr">
        <is>
          <t>Electric Utility</t>
        </is>
      </c>
      <c r="G3654" s="130" t="inlineStr">
        <is>
          <t>CA</t>
        </is>
      </c>
      <c r="H3654" s="130" t="inlineStr">
        <is>
          <t>NG</t>
        </is>
      </c>
      <c r="I3654" s="130" t="inlineStr">
        <is>
          <t>NG</t>
        </is>
      </c>
      <c r="J3654" s="131" t="n">
        <v>194758</v>
      </c>
      <c r="K3654" s="129" t="n">
        <v>2020</v>
      </c>
      <c r="L3654" s="120">
        <f>IF(VLOOKUP(H3654,'Cross-Page Data'!$D$4:$F$48,3,FALSE)="natural gas",VLOOKUP(G3654,'Cross-Page Data'!$I$4:$J$19,2,FALSE),IF(VLOOKUP(H3654,'Cross-Page Data'!$D$4:$F$48,3,FALSE)="solar",IF(G3654="PV","solar PV","solar thermal"),IF(VLOOKUP(H3654,'Cross-Page Data'!$D$4:$F$48,3,FALSE)="wind",VLOOKUP(G3654,'Cross-Page Data'!$I$4:$J$19,2,FALSE),IF(VLOOKUP(H3654,'Cross-Page Data'!$D$4:$F$48,3,FALSE)="hydro",VLOOKUP(G3654,'Cross-Page Data'!$I$4:$J$19,2,FALSE),VLOOKUP(H3654,'Cross-Page Data'!$D$4:$F$48,3,FALSE)))))</f>
        <v/>
      </c>
      <c r="M3654" s="120">
        <f>IF(AND($P$2=FALSE,OR(F3654="Commercial NAICS Cogen",F3654="Industrial NAICS Cogen",F3654="NAICS-22 Cogen")),FALSE,IF(AND($P$3=FALSE,OR(F3654="Commercial NAICS Cogen",F3654="Commercial NAICS Non-Cogen",F3654="Industrial NAICS Cogen", F3654="industrial NAICS non-Cogen")),FALSE, TRUE))</f>
        <v/>
      </c>
    </row>
    <row r="3655">
      <c r="A3655" s="129" t="n">
        <v>56177</v>
      </c>
      <c r="B3655" s="130" t="inlineStr">
        <is>
          <t>Nebo Power Station</t>
        </is>
      </c>
      <c r="C3655" s="130" t="inlineStr">
        <is>
          <t>Utah Associated Mun Power Sys</t>
        </is>
      </c>
      <c r="D3655" s="129" t="n">
        <v>40575</v>
      </c>
      <c r="E3655" s="130" t="inlineStr">
        <is>
          <t>UT</t>
        </is>
      </c>
      <c r="F3655" s="130" t="inlineStr">
        <is>
          <t>Electric Utility</t>
        </is>
      </c>
      <c r="G3655" s="130" t="inlineStr">
        <is>
          <t>CT</t>
        </is>
      </c>
      <c r="H3655" s="130" t="inlineStr">
        <is>
          <t>NG</t>
        </is>
      </c>
      <c r="I3655" s="130" t="inlineStr">
        <is>
          <t>NG</t>
        </is>
      </c>
      <c r="J3655" s="131" t="n">
        <v>271953</v>
      </c>
      <c r="K3655" s="129" t="n">
        <v>2020</v>
      </c>
      <c r="L3655" s="120">
        <f>IF(VLOOKUP(H3655,'Cross-Page Data'!$D$4:$F$48,3,FALSE)="natural gas",VLOOKUP(G3655,'Cross-Page Data'!$I$4:$J$19,2,FALSE),IF(VLOOKUP(H3655,'Cross-Page Data'!$D$4:$F$48,3,FALSE)="solar",IF(G3655="PV","solar PV","solar thermal"),IF(VLOOKUP(H3655,'Cross-Page Data'!$D$4:$F$48,3,FALSE)="wind",VLOOKUP(G3655,'Cross-Page Data'!$I$4:$J$19,2,FALSE),IF(VLOOKUP(H3655,'Cross-Page Data'!$D$4:$F$48,3,FALSE)="hydro",VLOOKUP(G3655,'Cross-Page Data'!$I$4:$J$19,2,FALSE),VLOOKUP(H3655,'Cross-Page Data'!$D$4:$F$48,3,FALSE)))))</f>
        <v/>
      </c>
      <c r="M3655" s="120">
        <f>IF(AND($P$2=FALSE,OR(F3655="Commercial NAICS Cogen",F3655="Industrial NAICS Cogen",F3655="NAICS-22 Cogen")),FALSE,IF(AND($P$3=FALSE,OR(F3655="Commercial NAICS Cogen",F3655="Commercial NAICS Non-Cogen",F3655="Industrial NAICS Cogen", F3655="industrial NAICS non-Cogen")),FALSE, TRUE))</f>
        <v/>
      </c>
    </row>
    <row r="3656">
      <c r="A3656" s="129" t="n">
        <v>56190</v>
      </c>
      <c r="B3656" s="130" t="inlineStr">
        <is>
          <t>Central Michigan University</t>
        </is>
      </c>
      <c r="C3656" s="130" t="inlineStr">
        <is>
          <t>Central Michigan University</t>
        </is>
      </c>
      <c r="D3656" s="129" t="n">
        <v>3304</v>
      </c>
      <c r="E3656" s="130" t="inlineStr">
        <is>
          <t>MI</t>
        </is>
      </c>
      <c r="F3656" s="130" t="inlineStr">
        <is>
          <t>Commercial NAICS Cogen</t>
        </is>
      </c>
      <c r="G3656" s="130" t="inlineStr">
        <is>
          <t>GT</t>
        </is>
      </c>
      <c r="H3656" s="130" t="inlineStr">
        <is>
          <t>DFO</t>
        </is>
      </c>
      <c r="I3656" s="130" t="inlineStr">
        <is>
          <t>DFO</t>
        </is>
      </c>
      <c r="J3656" s="131" t="n">
        <v>0</v>
      </c>
      <c r="K3656" s="129" t="n">
        <v>2020</v>
      </c>
      <c r="L3656" s="120">
        <f>IF(VLOOKUP(H3656,'Cross-Page Data'!$D$4:$F$48,3,FALSE)="natural gas",VLOOKUP(G3656,'Cross-Page Data'!$I$4:$J$19,2,FALSE),IF(VLOOKUP(H3656,'Cross-Page Data'!$D$4:$F$48,3,FALSE)="solar",IF(G3656="PV","solar PV","solar thermal"),IF(VLOOKUP(H3656,'Cross-Page Data'!$D$4:$F$48,3,FALSE)="wind",VLOOKUP(G3656,'Cross-Page Data'!$I$4:$J$19,2,FALSE),IF(VLOOKUP(H3656,'Cross-Page Data'!$D$4:$F$48,3,FALSE)="hydro",VLOOKUP(G3656,'Cross-Page Data'!$I$4:$J$19,2,FALSE),VLOOKUP(H3656,'Cross-Page Data'!$D$4:$F$48,3,FALSE)))))</f>
        <v/>
      </c>
      <c r="M3656" s="120">
        <f>IF(AND($P$2=FALSE,OR(F3656="Commercial NAICS Cogen",F3656="Industrial NAICS Cogen",F3656="NAICS-22 Cogen")),FALSE,IF(AND($P$3=FALSE,OR(F3656="Commercial NAICS Cogen",F3656="Commercial NAICS Non-Cogen",F3656="Industrial NAICS Cogen", F3656="industrial NAICS non-Cogen")),FALSE, TRUE))</f>
        <v/>
      </c>
    </row>
    <row r="3657">
      <c r="A3657" s="129" t="n">
        <v>56190</v>
      </c>
      <c r="B3657" s="130" t="inlineStr">
        <is>
          <t>Central Michigan University</t>
        </is>
      </c>
      <c r="C3657" s="130" t="inlineStr">
        <is>
          <t>Central Michigan University</t>
        </is>
      </c>
      <c r="D3657" s="129" t="n">
        <v>3304</v>
      </c>
      <c r="E3657" s="130" t="inlineStr">
        <is>
          <t>MI</t>
        </is>
      </c>
      <c r="F3657" s="130" t="inlineStr">
        <is>
          <t>Commercial NAICS Cogen</t>
        </is>
      </c>
      <c r="G3657" s="130" t="inlineStr">
        <is>
          <t>GT</t>
        </is>
      </c>
      <c r="H3657" s="130" t="inlineStr">
        <is>
          <t>NG</t>
        </is>
      </c>
      <c r="I3657" s="130" t="inlineStr">
        <is>
          <t>NG</t>
        </is>
      </c>
      <c r="J3657" s="131" t="n">
        <v>21024.92</v>
      </c>
      <c r="K3657" s="129" t="n">
        <v>2020</v>
      </c>
      <c r="L3657" s="120">
        <f>IF(VLOOKUP(H3657,'Cross-Page Data'!$D$4:$F$48,3,FALSE)="natural gas",VLOOKUP(G3657,'Cross-Page Data'!$I$4:$J$19,2,FALSE),IF(VLOOKUP(H3657,'Cross-Page Data'!$D$4:$F$48,3,FALSE)="solar",IF(G3657="PV","solar PV","solar thermal"),IF(VLOOKUP(H3657,'Cross-Page Data'!$D$4:$F$48,3,FALSE)="wind",VLOOKUP(G3657,'Cross-Page Data'!$I$4:$J$19,2,FALSE),IF(VLOOKUP(H3657,'Cross-Page Data'!$D$4:$F$48,3,FALSE)="hydro",VLOOKUP(G3657,'Cross-Page Data'!$I$4:$J$19,2,FALSE),VLOOKUP(H3657,'Cross-Page Data'!$D$4:$F$48,3,FALSE)))))</f>
        <v/>
      </c>
      <c r="M3657" s="120">
        <f>IF(AND($P$2=FALSE,OR(F3657="Commercial NAICS Cogen",F3657="Industrial NAICS Cogen",F3657="NAICS-22 Cogen")),FALSE,IF(AND($P$3=FALSE,OR(F3657="Commercial NAICS Cogen",F3657="Commercial NAICS Non-Cogen",F3657="Industrial NAICS Cogen", F3657="industrial NAICS non-Cogen")),FALSE, TRUE))</f>
        <v/>
      </c>
    </row>
    <row r="3658">
      <c r="A3658" s="129" t="n">
        <v>56190</v>
      </c>
      <c r="B3658" s="130" t="inlineStr">
        <is>
          <t>Central Michigan University</t>
        </is>
      </c>
      <c r="C3658" s="130" t="inlineStr">
        <is>
          <t>Central Michigan University</t>
        </is>
      </c>
      <c r="D3658" s="129" t="n">
        <v>3304</v>
      </c>
      <c r="E3658" s="130" t="inlineStr">
        <is>
          <t>MI</t>
        </is>
      </c>
      <c r="F3658" s="130" t="inlineStr">
        <is>
          <t>Commercial NAICS Cogen</t>
        </is>
      </c>
      <c r="G3658" s="130" t="inlineStr">
        <is>
          <t>ST</t>
        </is>
      </c>
      <c r="H3658" s="130" t="inlineStr">
        <is>
          <t>NG</t>
        </is>
      </c>
      <c r="I3658" s="130" t="inlineStr">
        <is>
          <t>NG</t>
        </is>
      </c>
      <c r="J3658" s="131" t="n">
        <v>1862.369</v>
      </c>
      <c r="K3658" s="129" t="n">
        <v>2020</v>
      </c>
      <c r="L3658" s="120">
        <f>IF(VLOOKUP(H3658,'Cross-Page Data'!$D$4:$F$48,3,FALSE)="natural gas",VLOOKUP(G3658,'Cross-Page Data'!$I$4:$J$19,2,FALSE),IF(VLOOKUP(H3658,'Cross-Page Data'!$D$4:$F$48,3,FALSE)="solar",IF(G3658="PV","solar PV","solar thermal"),IF(VLOOKUP(H3658,'Cross-Page Data'!$D$4:$F$48,3,FALSE)="wind",VLOOKUP(G3658,'Cross-Page Data'!$I$4:$J$19,2,FALSE),IF(VLOOKUP(H3658,'Cross-Page Data'!$D$4:$F$48,3,FALSE)="hydro",VLOOKUP(G3658,'Cross-Page Data'!$I$4:$J$19,2,FALSE),VLOOKUP(H3658,'Cross-Page Data'!$D$4:$F$48,3,FALSE)))))</f>
        <v/>
      </c>
      <c r="M3658" s="120">
        <f>IF(AND($P$2=FALSE,OR(F3658="Commercial NAICS Cogen",F3658="Industrial NAICS Cogen",F3658="NAICS-22 Cogen")),FALSE,IF(AND($P$3=FALSE,OR(F3658="Commercial NAICS Cogen",F3658="Commercial NAICS Non-Cogen",F3658="Industrial NAICS Cogen", F3658="industrial NAICS non-Cogen")),FALSE, TRUE))</f>
        <v/>
      </c>
    </row>
    <row r="3659">
      <c r="A3659" s="129" t="n">
        <v>56190</v>
      </c>
      <c r="B3659" s="130" t="inlineStr">
        <is>
          <t>Central Michigan University</t>
        </is>
      </c>
      <c r="C3659" s="130" t="inlineStr">
        <is>
          <t>Central Michigan University</t>
        </is>
      </c>
      <c r="D3659" s="129" t="n">
        <v>3304</v>
      </c>
      <c r="E3659" s="130" t="inlineStr">
        <is>
          <t>MI</t>
        </is>
      </c>
      <c r="F3659" s="130" t="inlineStr">
        <is>
          <t>Commercial NAICS Cogen</t>
        </is>
      </c>
      <c r="G3659" s="130" t="inlineStr">
        <is>
          <t>ST</t>
        </is>
      </c>
      <c r="H3659" s="130" t="inlineStr">
        <is>
          <t>WDS</t>
        </is>
      </c>
      <c r="I3659" s="130" t="inlineStr">
        <is>
          <t>WWW</t>
        </is>
      </c>
      <c r="J3659" s="131" t="n">
        <v>0.031</v>
      </c>
      <c r="K3659" s="129" t="n">
        <v>2020</v>
      </c>
      <c r="L3659" s="120">
        <f>IF(VLOOKUP(H3659,'Cross-Page Data'!$D$4:$F$48,3,FALSE)="natural gas",VLOOKUP(G3659,'Cross-Page Data'!$I$4:$J$19,2,FALSE),IF(VLOOKUP(H3659,'Cross-Page Data'!$D$4:$F$48,3,FALSE)="solar",IF(G3659="PV","solar PV","solar thermal"),IF(VLOOKUP(H3659,'Cross-Page Data'!$D$4:$F$48,3,FALSE)="wind",VLOOKUP(G3659,'Cross-Page Data'!$I$4:$J$19,2,FALSE),IF(VLOOKUP(H3659,'Cross-Page Data'!$D$4:$F$48,3,FALSE)="hydro",VLOOKUP(G3659,'Cross-Page Data'!$I$4:$J$19,2,FALSE),VLOOKUP(H3659,'Cross-Page Data'!$D$4:$F$48,3,FALSE)))))</f>
        <v/>
      </c>
      <c r="M3659" s="120">
        <f>IF(AND($P$2=FALSE,OR(F3659="Commercial NAICS Cogen",F3659="Industrial NAICS Cogen",F3659="NAICS-22 Cogen")),FALSE,IF(AND($P$3=FALSE,OR(F3659="Commercial NAICS Cogen",F3659="Commercial NAICS Non-Cogen",F3659="Industrial NAICS Cogen", F3659="industrial NAICS non-Cogen")),FALSE, TRUE))</f>
        <v/>
      </c>
    </row>
    <row r="3660" ht="29" customHeight="1" s="157">
      <c r="A3660" s="129" t="n">
        <v>56192</v>
      </c>
      <c r="B3660" s="130" t="inlineStr">
        <is>
          <t>Georgia-Pacific Wauna Mill</t>
        </is>
      </c>
      <c r="C3660" s="130" t="inlineStr">
        <is>
          <t>Georgia-Pacific Consumer Operations LLC-Wauna</t>
        </is>
      </c>
      <c r="D3660" s="129" t="n">
        <v>49842</v>
      </c>
      <c r="E3660" s="130" t="inlineStr">
        <is>
          <t>OR</t>
        </is>
      </c>
      <c r="F3660" s="130" t="inlineStr">
        <is>
          <t>Industrial NAICS Cogen</t>
        </is>
      </c>
      <c r="G3660" s="130" t="inlineStr">
        <is>
          <t>ST</t>
        </is>
      </c>
      <c r="H3660" s="130" t="inlineStr">
        <is>
          <t>BLQ</t>
        </is>
      </c>
      <c r="I3660" s="130" t="inlineStr">
        <is>
          <t>WWW</t>
        </is>
      </c>
      <c r="J3660" s="131" t="n">
        <v>93160.46000000001</v>
      </c>
      <c r="K3660" s="129" t="n">
        <v>2020</v>
      </c>
      <c r="L3660" s="120">
        <f>IF(VLOOKUP(H3660,'Cross-Page Data'!$D$4:$F$48,3,FALSE)="natural gas",VLOOKUP(G3660,'Cross-Page Data'!$I$4:$J$19,2,FALSE),IF(VLOOKUP(H3660,'Cross-Page Data'!$D$4:$F$48,3,FALSE)="solar",IF(G3660="PV","solar PV","solar thermal"),IF(VLOOKUP(H3660,'Cross-Page Data'!$D$4:$F$48,3,FALSE)="wind",VLOOKUP(G3660,'Cross-Page Data'!$I$4:$J$19,2,FALSE),IF(VLOOKUP(H3660,'Cross-Page Data'!$D$4:$F$48,3,FALSE)="hydro",VLOOKUP(G3660,'Cross-Page Data'!$I$4:$J$19,2,FALSE),VLOOKUP(H3660,'Cross-Page Data'!$D$4:$F$48,3,FALSE)))))</f>
        <v/>
      </c>
      <c r="M3660" s="120">
        <f>IF(AND($P$2=FALSE,OR(F3660="Commercial NAICS Cogen",F3660="Industrial NAICS Cogen",F3660="NAICS-22 Cogen")),FALSE,IF(AND($P$3=FALSE,OR(F3660="Commercial NAICS Cogen",F3660="Commercial NAICS Non-Cogen",F3660="Industrial NAICS Cogen", F3660="industrial NAICS non-Cogen")),FALSE, TRUE))</f>
        <v/>
      </c>
    </row>
    <row r="3661" ht="29" customHeight="1" s="157">
      <c r="A3661" s="129" t="n">
        <v>56192</v>
      </c>
      <c r="B3661" s="130" t="inlineStr">
        <is>
          <t>Georgia-Pacific Wauna Mill</t>
        </is>
      </c>
      <c r="C3661" s="130" t="inlineStr">
        <is>
          <t>Georgia-Pacific Consumer Operations LLC-Wauna</t>
        </is>
      </c>
      <c r="D3661" s="129" t="n">
        <v>49842</v>
      </c>
      <c r="E3661" s="130" t="inlineStr">
        <is>
          <t>OR</t>
        </is>
      </c>
      <c r="F3661" s="130" t="inlineStr">
        <is>
          <t>Industrial NAICS Cogen</t>
        </is>
      </c>
      <c r="G3661" s="130" t="inlineStr">
        <is>
          <t>ST</t>
        </is>
      </c>
      <c r="H3661" s="130" t="inlineStr">
        <is>
          <t>NG</t>
        </is>
      </c>
      <c r="I3661" s="130" t="inlineStr">
        <is>
          <t>NG</t>
        </is>
      </c>
      <c r="J3661" s="131" t="n">
        <v>39728.728</v>
      </c>
      <c r="K3661" s="129" t="n">
        <v>2020</v>
      </c>
      <c r="L3661" s="120">
        <f>IF(VLOOKUP(H3661,'Cross-Page Data'!$D$4:$F$48,3,FALSE)="natural gas",VLOOKUP(G3661,'Cross-Page Data'!$I$4:$J$19,2,FALSE),IF(VLOOKUP(H3661,'Cross-Page Data'!$D$4:$F$48,3,FALSE)="solar",IF(G3661="PV","solar PV","solar thermal"),IF(VLOOKUP(H3661,'Cross-Page Data'!$D$4:$F$48,3,FALSE)="wind",VLOOKUP(G3661,'Cross-Page Data'!$I$4:$J$19,2,FALSE),IF(VLOOKUP(H3661,'Cross-Page Data'!$D$4:$F$48,3,FALSE)="hydro",VLOOKUP(G3661,'Cross-Page Data'!$I$4:$J$19,2,FALSE),VLOOKUP(H3661,'Cross-Page Data'!$D$4:$F$48,3,FALSE)))))</f>
        <v/>
      </c>
      <c r="M3661" s="120">
        <f>IF(AND($P$2=FALSE,OR(F3661="Commercial NAICS Cogen",F3661="Industrial NAICS Cogen",F3661="NAICS-22 Cogen")),FALSE,IF(AND($P$3=FALSE,OR(F3661="Commercial NAICS Cogen",F3661="Commercial NAICS Non-Cogen",F3661="Industrial NAICS Cogen", F3661="industrial NAICS non-Cogen")),FALSE, TRUE))</f>
        <v/>
      </c>
    </row>
    <row r="3662" ht="29" customHeight="1" s="157">
      <c r="A3662" s="129" t="n">
        <v>56192</v>
      </c>
      <c r="B3662" s="130" t="inlineStr">
        <is>
          <t>Georgia-Pacific Wauna Mill</t>
        </is>
      </c>
      <c r="C3662" s="130" t="inlineStr">
        <is>
          <t>Georgia-Pacific Consumer Operations LLC-Wauna</t>
        </is>
      </c>
      <c r="D3662" s="129" t="n">
        <v>49842</v>
      </c>
      <c r="E3662" s="130" t="inlineStr">
        <is>
          <t>OR</t>
        </is>
      </c>
      <c r="F3662" s="130" t="inlineStr">
        <is>
          <t>Industrial NAICS Cogen</t>
        </is>
      </c>
      <c r="G3662" s="130" t="inlineStr">
        <is>
          <t>ST</t>
        </is>
      </c>
      <c r="H3662" s="130" t="inlineStr">
        <is>
          <t>OBS</t>
        </is>
      </c>
      <c r="I3662" s="130" t="inlineStr">
        <is>
          <t>ORW</t>
        </is>
      </c>
      <c r="J3662" s="131" t="n">
        <v>26397.812</v>
      </c>
      <c r="K3662" s="129" t="n">
        <v>2020</v>
      </c>
      <c r="L3662" s="120">
        <f>IF(VLOOKUP(H3662,'Cross-Page Data'!$D$4:$F$48,3,FALSE)="natural gas",VLOOKUP(G3662,'Cross-Page Data'!$I$4:$J$19,2,FALSE),IF(VLOOKUP(H3662,'Cross-Page Data'!$D$4:$F$48,3,FALSE)="solar",IF(G3662="PV","solar PV","solar thermal"),IF(VLOOKUP(H3662,'Cross-Page Data'!$D$4:$F$48,3,FALSE)="wind",VLOOKUP(G3662,'Cross-Page Data'!$I$4:$J$19,2,FALSE),IF(VLOOKUP(H3662,'Cross-Page Data'!$D$4:$F$48,3,FALSE)="hydro",VLOOKUP(G3662,'Cross-Page Data'!$I$4:$J$19,2,FALSE),VLOOKUP(H3662,'Cross-Page Data'!$D$4:$F$48,3,FALSE)))))</f>
        <v/>
      </c>
      <c r="M3662" s="120">
        <f>IF(AND($P$2=FALSE,OR(F3662="Commercial NAICS Cogen",F3662="Industrial NAICS Cogen",F3662="NAICS-22 Cogen")),FALSE,IF(AND($P$3=FALSE,OR(F3662="Commercial NAICS Cogen",F3662="Commercial NAICS Non-Cogen",F3662="Industrial NAICS Cogen", F3662="industrial NAICS non-Cogen")),FALSE, TRUE))</f>
        <v/>
      </c>
    </row>
    <row r="3663" ht="29" customHeight="1" s="157">
      <c r="A3663" s="129" t="n">
        <v>56192</v>
      </c>
      <c r="B3663" s="130" t="inlineStr">
        <is>
          <t>Georgia-Pacific Wauna Mill</t>
        </is>
      </c>
      <c r="C3663" s="130" t="inlineStr">
        <is>
          <t>Georgia-Pacific Consumer Operations LLC-Wauna</t>
        </is>
      </c>
      <c r="D3663" s="129" t="n">
        <v>49842</v>
      </c>
      <c r="E3663" s="130" t="inlineStr">
        <is>
          <t>OR</t>
        </is>
      </c>
      <c r="F3663" s="130" t="inlineStr">
        <is>
          <t>Industrial NAICS Cogen</t>
        </is>
      </c>
      <c r="G3663" s="130" t="inlineStr">
        <is>
          <t>ST</t>
        </is>
      </c>
      <c r="H3663" s="130" t="inlineStr">
        <is>
          <t>RFO</t>
        </is>
      </c>
      <c r="I3663" s="130" t="inlineStr">
        <is>
          <t>RFO</t>
        </is>
      </c>
      <c r="J3663" s="131" t="n">
        <v>0</v>
      </c>
      <c r="K3663" s="129" t="n">
        <v>2020</v>
      </c>
      <c r="L3663" s="120">
        <f>IF(VLOOKUP(H3663,'Cross-Page Data'!$D$4:$F$48,3,FALSE)="natural gas",VLOOKUP(G3663,'Cross-Page Data'!$I$4:$J$19,2,FALSE),IF(VLOOKUP(H3663,'Cross-Page Data'!$D$4:$F$48,3,FALSE)="solar",IF(G3663="PV","solar PV","solar thermal"),IF(VLOOKUP(H3663,'Cross-Page Data'!$D$4:$F$48,3,FALSE)="wind",VLOOKUP(G3663,'Cross-Page Data'!$I$4:$J$19,2,FALSE),IF(VLOOKUP(H3663,'Cross-Page Data'!$D$4:$F$48,3,FALSE)="hydro",VLOOKUP(G3663,'Cross-Page Data'!$I$4:$J$19,2,FALSE),VLOOKUP(H3663,'Cross-Page Data'!$D$4:$F$48,3,FALSE)))))</f>
        <v/>
      </c>
      <c r="M3663" s="120">
        <f>IF(AND($P$2=FALSE,OR(F3663="Commercial NAICS Cogen",F3663="Industrial NAICS Cogen",F3663="NAICS-22 Cogen")),FALSE,IF(AND($P$3=FALSE,OR(F3663="Commercial NAICS Cogen",F3663="Commercial NAICS Non-Cogen",F3663="Industrial NAICS Cogen", F3663="industrial NAICS non-Cogen")),FALSE, TRUE))</f>
        <v/>
      </c>
    </row>
    <row r="3664" ht="29" customHeight="1" s="157">
      <c r="A3664" s="129" t="n">
        <v>56192</v>
      </c>
      <c r="B3664" s="130" t="inlineStr">
        <is>
          <t>Georgia-Pacific Wauna Mill</t>
        </is>
      </c>
      <c r="C3664" s="130" t="inlineStr">
        <is>
          <t>Georgia-Pacific Consumer Operations LLC-Wauna</t>
        </is>
      </c>
      <c r="D3664" s="129" t="n">
        <v>49842</v>
      </c>
      <c r="E3664" s="130" t="inlineStr">
        <is>
          <t>OR</t>
        </is>
      </c>
      <c r="F3664" s="130" t="inlineStr">
        <is>
          <t>Industrial NAICS Cogen</t>
        </is>
      </c>
      <c r="G3664" s="130" t="inlineStr">
        <is>
          <t>ST</t>
        </is>
      </c>
      <c r="H3664" s="130" t="inlineStr">
        <is>
          <t>SLW</t>
        </is>
      </c>
      <c r="I3664" s="130" t="inlineStr">
        <is>
          <t>ORW</t>
        </is>
      </c>
      <c r="J3664" s="131" t="n">
        <v>0</v>
      </c>
      <c r="K3664" s="129" t="n">
        <v>2020</v>
      </c>
      <c r="L3664" s="120">
        <f>IF(VLOOKUP(H3664,'Cross-Page Data'!$D$4:$F$48,3,FALSE)="natural gas",VLOOKUP(G3664,'Cross-Page Data'!$I$4:$J$19,2,FALSE),IF(VLOOKUP(H3664,'Cross-Page Data'!$D$4:$F$48,3,FALSE)="solar",IF(G3664="PV","solar PV","solar thermal"),IF(VLOOKUP(H3664,'Cross-Page Data'!$D$4:$F$48,3,FALSE)="wind",VLOOKUP(G3664,'Cross-Page Data'!$I$4:$J$19,2,FALSE),IF(VLOOKUP(H3664,'Cross-Page Data'!$D$4:$F$48,3,FALSE)="hydro",VLOOKUP(G3664,'Cross-Page Data'!$I$4:$J$19,2,FALSE),VLOOKUP(H3664,'Cross-Page Data'!$D$4:$F$48,3,FALSE)))))</f>
        <v/>
      </c>
      <c r="M3664" s="120">
        <f>IF(AND($P$2=FALSE,OR(F3664="Commercial NAICS Cogen",F3664="Industrial NAICS Cogen",F3664="NAICS-22 Cogen")),FALSE,IF(AND($P$3=FALSE,OR(F3664="Commercial NAICS Cogen",F3664="Commercial NAICS Non-Cogen",F3664="Industrial NAICS Cogen", F3664="industrial NAICS non-Cogen")),FALSE, TRUE))</f>
        <v/>
      </c>
    </row>
    <row r="3665">
      <c r="A3665" s="129" t="n">
        <v>56196</v>
      </c>
      <c r="B3665" s="130" t="inlineStr">
        <is>
          <t>500MW CC</t>
        </is>
      </c>
      <c r="C3665" s="130" t="inlineStr">
        <is>
          <t>New York Power Authority</t>
        </is>
      </c>
      <c r="D3665" s="129" t="n">
        <v>15296</v>
      </c>
      <c r="E3665" s="130" t="inlineStr">
        <is>
          <t>NY</t>
        </is>
      </c>
      <c r="F3665" s="130" t="inlineStr">
        <is>
          <t>Electric Utility</t>
        </is>
      </c>
      <c r="G3665" s="130" t="inlineStr">
        <is>
          <t>CA</t>
        </is>
      </c>
      <c r="H3665" s="130" t="inlineStr">
        <is>
          <t>DFO</t>
        </is>
      </c>
      <c r="I3665" s="130" t="inlineStr">
        <is>
          <t>DFO</t>
        </is>
      </c>
      <c r="J3665" s="131" t="n">
        <v>1309.324</v>
      </c>
      <c r="K3665" s="129" t="n">
        <v>2020</v>
      </c>
      <c r="L3665" s="120">
        <f>IF(VLOOKUP(H3665,'Cross-Page Data'!$D$4:$F$48,3,FALSE)="natural gas",VLOOKUP(G3665,'Cross-Page Data'!$I$4:$J$19,2,FALSE),IF(VLOOKUP(H3665,'Cross-Page Data'!$D$4:$F$48,3,FALSE)="solar",IF(G3665="PV","solar PV","solar thermal"),IF(VLOOKUP(H3665,'Cross-Page Data'!$D$4:$F$48,3,FALSE)="wind",VLOOKUP(G3665,'Cross-Page Data'!$I$4:$J$19,2,FALSE),IF(VLOOKUP(H3665,'Cross-Page Data'!$D$4:$F$48,3,FALSE)="hydro",VLOOKUP(G3665,'Cross-Page Data'!$I$4:$J$19,2,FALSE),VLOOKUP(H3665,'Cross-Page Data'!$D$4:$F$48,3,FALSE)))))</f>
        <v/>
      </c>
      <c r="M3665" s="120">
        <f>IF(AND($P$2=FALSE,OR(F3665="Commercial NAICS Cogen",F3665="Industrial NAICS Cogen",F3665="NAICS-22 Cogen")),FALSE,IF(AND($P$3=FALSE,OR(F3665="Commercial NAICS Cogen",F3665="Commercial NAICS Non-Cogen",F3665="Industrial NAICS Cogen", F3665="industrial NAICS non-Cogen")),FALSE, TRUE))</f>
        <v/>
      </c>
    </row>
    <row r="3666">
      <c r="A3666" s="129" t="n">
        <v>56196</v>
      </c>
      <c r="B3666" s="130" t="inlineStr">
        <is>
          <t>500MW CC</t>
        </is>
      </c>
      <c r="C3666" s="130" t="inlineStr">
        <is>
          <t>New York Power Authority</t>
        </is>
      </c>
      <c r="D3666" s="129" t="n">
        <v>15296</v>
      </c>
      <c r="E3666" s="130" t="inlineStr">
        <is>
          <t>NY</t>
        </is>
      </c>
      <c r="F3666" s="130" t="inlineStr">
        <is>
          <t>Electric Utility</t>
        </is>
      </c>
      <c r="G3666" s="130" t="inlineStr">
        <is>
          <t>CA</t>
        </is>
      </c>
      <c r="H3666" s="130" t="inlineStr">
        <is>
          <t>NG</t>
        </is>
      </c>
      <c r="I3666" s="130" t="inlineStr">
        <is>
          <t>NG</t>
        </is>
      </c>
      <c r="J3666" s="131" t="n">
        <v>958133.6800000001</v>
      </c>
      <c r="K3666" s="129" t="n">
        <v>2020</v>
      </c>
      <c r="L3666" s="120">
        <f>IF(VLOOKUP(H3666,'Cross-Page Data'!$D$4:$F$48,3,FALSE)="natural gas",VLOOKUP(G3666,'Cross-Page Data'!$I$4:$J$19,2,FALSE),IF(VLOOKUP(H3666,'Cross-Page Data'!$D$4:$F$48,3,FALSE)="solar",IF(G3666="PV","solar PV","solar thermal"),IF(VLOOKUP(H3666,'Cross-Page Data'!$D$4:$F$48,3,FALSE)="wind",VLOOKUP(G3666,'Cross-Page Data'!$I$4:$J$19,2,FALSE),IF(VLOOKUP(H3666,'Cross-Page Data'!$D$4:$F$48,3,FALSE)="hydro",VLOOKUP(G3666,'Cross-Page Data'!$I$4:$J$19,2,FALSE),VLOOKUP(H3666,'Cross-Page Data'!$D$4:$F$48,3,FALSE)))))</f>
        <v/>
      </c>
      <c r="M3666" s="120">
        <f>IF(AND($P$2=FALSE,OR(F3666="Commercial NAICS Cogen",F3666="Industrial NAICS Cogen",F3666="NAICS-22 Cogen")),FALSE,IF(AND($P$3=FALSE,OR(F3666="Commercial NAICS Cogen",F3666="Commercial NAICS Non-Cogen",F3666="Industrial NAICS Cogen", F3666="industrial NAICS non-Cogen")),FALSE, TRUE))</f>
        <v/>
      </c>
    </row>
    <row r="3667">
      <c r="A3667" s="129" t="n">
        <v>56196</v>
      </c>
      <c r="B3667" s="130" t="inlineStr">
        <is>
          <t>500MW CC</t>
        </is>
      </c>
      <c r="C3667" s="130" t="inlineStr">
        <is>
          <t>New York Power Authority</t>
        </is>
      </c>
      <c r="D3667" s="129" t="n">
        <v>15296</v>
      </c>
      <c r="E3667" s="130" t="inlineStr">
        <is>
          <t>NY</t>
        </is>
      </c>
      <c r="F3667" s="130" t="inlineStr">
        <is>
          <t>Electric Utility</t>
        </is>
      </c>
      <c r="G3667" s="130" t="inlineStr">
        <is>
          <t>CT</t>
        </is>
      </c>
      <c r="H3667" s="130" t="inlineStr">
        <is>
          <t>DFO</t>
        </is>
      </c>
      <c r="I3667" s="130" t="inlineStr">
        <is>
          <t>DFO</t>
        </is>
      </c>
      <c r="J3667" s="131" t="n">
        <v>2252.477</v>
      </c>
      <c r="K3667" s="129" t="n">
        <v>2020</v>
      </c>
      <c r="L3667" s="120">
        <f>IF(VLOOKUP(H3667,'Cross-Page Data'!$D$4:$F$48,3,FALSE)="natural gas",VLOOKUP(G3667,'Cross-Page Data'!$I$4:$J$19,2,FALSE),IF(VLOOKUP(H3667,'Cross-Page Data'!$D$4:$F$48,3,FALSE)="solar",IF(G3667="PV","solar PV","solar thermal"),IF(VLOOKUP(H3667,'Cross-Page Data'!$D$4:$F$48,3,FALSE)="wind",VLOOKUP(G3667,'Cross-Page Data'!$I$4:$J$19,2,FALSE),IF(VLOOKUP(H3667,'Cross-Page Data'!$D$4:$F$48,3,FALSE)="hydro",VLOOKUP(G3667,'Cross-Page Data'!$I$4:$J$19,2,FALSE),VLOOKUP(H3667,'Cross-Page Data'!$D$4:$F$48,3,FALSE)))))</f>
        <v/>
      </c>
      <c r="M3667" s="120">
        <f>IF(AND($P$2=FALSE,OR(F3667="Commercial NAICS Cogen",F3667="Industrial NAICS Cogen",F3667="NAICS-22 Cogen")),FALSE,IF(AND($P$3=FALSE,OR(F3667="Commercial NAICS Cogen",F3667="Commercial NAICS Non-Cogen",F3667="Industrial NAICS Cogen", F3667="industrial NAICS non-Cogen")),FALSE, TRUE))</f>
        <v/>
      </c>
    </row>
    <row r="3668">
      <c r="A3668" s="129" t="n">
        <v>56196</v>
      </c>
      <c r="B3668" s="130" t="inlineStr">
        <is>
          <t>500MW CC</t>
        </is>
      </c>
      <c r="C3668" s="130" t="inlineStr">
        <is>
          <t>New York Power Authority</t>
        </is>
      </c>
      <c r="D3668" s="129" t="n">
        <v>15296</v>
      </c>
      <c r="E3668" s="130" t="inlineStr">
        <is>
          <t>NY</t>
        </is>
      </c>
      <c r="F3668" s="130" t="inlineStr">
        <is>
          <t>Electric Utility</t>
        </is>
      </c>
      <c r="G3668" s="130" t="inlineStr">
        <is>
          <t>CT</t>
        </is>
      </c>
      <c r="H3668" s="130" t="inlineStr">
        <is>
          <t>KER</t>
        </is>
      </c>
      <c r="I3668" s="130" t="inlineStr">
        <is>
          <t>WOO</t>
        </is>
      </c>
      <c r="J3668" s="131" t="n">
        <v>0</v>
      </c>
      <c r="K3668" s="129" t="n">
        <v>2020</v>
      </c>
      <c r="L3668" s="120">
        <f>IF(VLOOKUP(H3668,'Cross-Page Data'!$D$4:$F$48,3,FALSE)="natural gas",VLOOKUP(G3668,'Cross-Page Data'!$I$4:$J$19,2,FALSE),IF(VLOOKUP(H3668,'Cross-Page Data'!$D$4:$F$48,3,FALSE)="solar",IF(G3668="PV","solar PV","solar thermal"),IF(VLOOKUP(H3668,'Cross-Page Data'!$D$4:$F$48,3,FALSE)="wind",VLOOKUP(G3668,'Cross-Page Data'!$I$4:$J$19,2,FALSE),IF(VLOOKUP(H3668,'Cross-Page Data'!$D$4:$F$48,3,FALSE)="hydro",VLOOKUP(G3668,'Cross-Page Data'!$I$4:$J$19,2,FALSE),VLOOKUP(H3668,'Cross-Page Data'!$D$4:$F$48,3,FALSE)))))</f>
        <v/>
      </c>
      <c r="M3668" s="120">
        <f>IF(AND($P$2=FALSE,OR(F3668="Commercial NAICS Cogen",F3668="Industrial NAICS Cogen",F3668="NAICS-22 Cogen")),FALSE,IF(AND($P$3=FALSE,OR(F3668="Commercial NAICS Cogen",F3668="Commercial NAICS Non-Cogen",F3668="Industrial NAICS Cogen", F3668="industrial NAICS non-Cogen")),FALSE, TRUE))</f>
        <v/>
      </c>
    </row>
    <row r="3669">
      <c r="A3669" s="129" t="n">
        <v>56196</v>
      </c>
      <c r="B3669" s="130" t="inlineStr">
        <is>
          <t>500MW CC</t>
        </is>
      </c>
      <c r="C3669" s="130" t="inlineStr">
        <is>
          <t>New York Power Authority</t>
        </is>
      </c>
      <c r="D3669" s="129" t="n">
        <v>15296</v>
      </c>
      <c r="E3669" s="130" t="inlineStr">
        <is>
          <t>NY</t>
        </is>
      </c>
      <c r="F3669" s="130" t="inlineStr">
        <is>
          <t>Electric Utility</t>
        </is>
      </c>
      <c r="G3669" s="130" t="inlineStr">
        <is>
          <t>CT</t>
        </is>
      </c>
      <c r="H3669" s="130" t="inlineStr">
        <is>
          <t>NG</t>
        </is>
      </c>
      <c r="I3669" s="130" t="inlineStr">
        <is>
          <t>NG</t>
        </is>
      </c>
      <c r="J3669" s="131" t="n">
        <v>1552216.5</v>
      </c>
      <c r="K3669" s="129" t="n">
        <v>2020</v>
      </c>
      <c r="L3669" s="120">
        <f>IF(VLOOKUP(H3669,'Cross-Page Data'!$D$4:$F$48,3,FALSE)="natural gas",VLOOKUP(G3669,'Cross-Page Data'!$I$4:$J$19,2,FALSE),IF(VLOOKUP(H3669,'Cross-Page Data'!$D$4:$F$48,3,FALSE)="solar",IF(G3669="PV","solar PV","solar thermal"),IF(VLOOKUP(H3669,'Cross-Page Data'!$D$4:$F$48,3,FALSE)="wind",VLOOKUP(G3669,'Cross-Page Data'!$I$4:$J$19,2,FALSE),IF(VLOOKUP(H3669,'Cross-Page Data'!$D$4:$F$48,3,FALSE)="hydro",VLOOKUP(G3669,'Cross-Page Data'!$I$4:$J$19,2,FALSE),VLOOKUP(H3669,'Cross-Page Data'!$D$4:$F$48,3,FALSE)))))</f>
        <v/>
      </c>
      <c r="M3669" s="120">
        <f>IF(AND($P$2=FALSE,OR(F3669="Commercial NAICS Cogen",F3669="Industrial NAICS Cogen",F3669="NAICS-22 Cogen")),FALSE,IF(AND($P$3=FALSE,OR(F3669="Commercial NAICS Cogen",F3669="Commercial NAICS Non-Cogen",F3669="Industrial NAICS Cogen", F3669="industrial NAICS non-Cogen")),FALSE, TRUE))</f>
        <v/>
      </c>
    </row>
    <row r="3670">
      <c r="A3670" s="129" t="n">
        <v>56224</v>
      </c>
      <c r="B3670" s="130" t="inlineStr">
        <is>
          <t>TS Power Plant</t>
        </is>
      </c>
      <c r="C3670" s="130" t="inlineStr">
        <is>
          <t>Nevada Gold Energy, LLC</t>
        </is>
      </c>
      <c r="D3670" s="129" t="n">
        <v>49896</v>
      </c>
      <c r="E3670" s="130" t="inlineStr">
        <is>
          <t>NV</t>
        </is>
      </c>
      <c r="F3670" s="130" t="inlineStr">
        <is>
          <t>NAICS-22 Non-Cogen</t>
        </is>
      </c>
      <c r="G3670" s="130" t="inlineStr">
        <is>
          <t>ST</t>
        </is>
      </c>
      <c r="H3670" s="130" t="inlineStr">
        <is>
          <t>DFO</t>
        </is>
      </c>
      <c r="I3670" s="130" t="inlineStr">
        <is>
          <t>DFO</t>
        </is>
      </c>
      <c r="J3670" s="131" t="n">
        <v>1894.652</v>
      </c>
      <c r="K3670" s="129" t="n">
        <v>2020</v>
      </c>
      <c r="L3670" s="120">
        <f>IF(VLOOKUP(H3670,'Cross-Page Data'!$D$4:$F$48,3,FALSE)="natural gas",VLOOKUP(G3670,'Cross-Page Data'!$I$4:$J$19,2,FALSE),IF(VLOOKUP(H3670,'Cross-Page Data'!$D$4:$F$48,3,FALSE)="solar",IF(G3670="PV","solar PV","solar thermal"),IF(VLOOKUP(H3670,'Cross-Page Data'!$D$4:$F$48,3,FALSE)="wind",VLOOKUP(G3670,'Cross-Page Data'!$I$4:$J$19,2,FALSE),IF(VLOOKUP(H3670,'Cross-Page Data'!$D$4:$F$48,3,FALSE)="hydro",VLOOKUP(G3670,'Cross-Page Data'!$I$4:$J$19,2,FALSE),VLOOKUP(H3670,'Cross-Page Data'!$D$4:$F$48,3,FALSE)))))</f>
        <v/>
      </c>
      <c r="M3670" s="120">
        <f>IF(AND($P$2=FALSE,OR(F3670="Commercial NAICS Cogen",F3670="Industrial NAICS Cogen",F3670="NAICS-22 Cogen")),FALSE,IF(AND($P$3=FALSE,OR(F3670="Commercial NAICS Cogen",F3670="Commercial NAICS Non-Cogen",F3670="Industrial NAICS Cogen", F3670="industrial NAICS non-Cogen")),FALSE, TRUE))</f>
        <v/>
      </c>
    </row>
    <row r="3671">
      <c r="A3671" s="129" t="n">
        <v>56224</v>
      </c>
      <c r="B3671" s="130" t="inlineStr">
        <is>
          <t>TS Power Plant</t>
        </is>
      </c>
      <c r="C3671" s="130" t="inlineStr">
        <is>
          <t>Nevada Gold Energy, LLC</t>
        </is>
      </c>
      <c r="D3671" s="129" t="n">
        <v>49896</v>
      </c>
      <c r="E3671" s="130" t="inlineStr">
        <is>
          <t>NV</t>
        </is>
      </c>
      <c r="F3671" s="130" t="inlineStr">
        <is>
          <t>NAICS-22 Non-Cogen</t>
        </is>
      </c>
      <c r="G3671" s="130" t="inlineStr">
        <is>
          <t>ST</t>
        </is>
      </c>
      <c r="H3671" s="130" t="inlineStr">
        <is>
          <t>SUB</t>
        </is>
      </c>
      <c r="I3671" s="130" t="inlineStr">
        <is>
          <t>COL</t>
        </is>
      </c>
      <c r="J3671" s="131" t="n">
        <v>1025376.3</v>
      </c>
      <c r="K3671" s="129" t="n">
        <v>2020</v>
      </c>
      <c r="L3671" s="120">
        <f>IF(VLOOKUP(H3671,'Cross-Page Data'!$D$4:$F$48,3,FALSE)="natural gas",VLOOKUP(G3671,'Cross-Page Data'!$I$4:$J$19,2,FALSE),IF(VLOOKUP(H3671,'Cross-Page Data'!$D$4:$F$48,3,FALSE)="solar",IF(G3671="PV","solar PV","solar thermal"),IF(VLOOKUP(H3671,'Cross-Page Data'!$D$4:$F$48,3,FALSE)="wind",VLOOKUP(G3671,'Cross-Page Data'!$I$4:$J$19,2,FALSE),IF(VLOOKUP(H3671,'Cross-Page Data'!$D$4:$F$48,3,FALSE)="hydro",VLOOKUP(G3671,'Cross-Page Data'!$I$4:$J$19,2,FALSE),VLOOKUP(H3671,'Cross-Page Data'!$D$4:$F$48,3,FALSE)))))</f>
        <v/>
      </c>
      <c r="M3671" s="120">
        <f>IF(AND($P$2=FALSE,OR(F3671="Commercial NAICS Cogen",F3671="Industrial NAICS Cogen",F3671="NAICS-22 Cogen")),FALSE,IF(AND($P$3=FALSE,OR(F3671="Commercial NAICS Cogen",F3671="Commercial NAICS Non-Cogen",F3671="Industrial NAICS Cogen", F3671="industrial NAICS non-Cogen")),FALSE, TRUE))</f>
        <v/>
      </c>
    </row>
    <row r="3672">
      <c r="A3672" s="129" t="n">
        <v>56227</v>
      </c>
      <c r="B3672" s="130" t="inlineStr">
        <is>
          <t>Port Westward</t>
        </is>
      </c>
      <c r="C3672" s="130" t="inlineStr">
        <is>
          <t>Portland General Electric Co</t>
        </is>
      </c>
      <c r="D3672" s="129" t="n">
        <v>15248</v>
      </c>
      <c r="E3672" s="130" t="inlineStr">
        <is>
          <t>OR</t>
        </is>
      </c>
      <c r="F3672" s="130" t="inlineStr">
        <is>
          <t>Electric Utility</t>
        </is>
      </c>
      <c r="G3672" s="130" t="inlineStr">
        <is>
          <t>CA</t>
        </is>
      </c>
      <c r="H3672" s="130" t="inlineStr">
        <is>
          <t>NG</t>
        </is>
      </c>
      <c r="I3672" s="130" t="inlineStr">
        <is>
          <t>NG</t>
        </is>
      </c>
      <c r="J3672" s="131" t="n">
        <v>976894</v>
      </c>
      <c r="K3672" s="129" t="n">
        <v>2020</v>
      </c>
      <c r="L3672" s="120">
        <f>IF(VLOOKUP(H3672,'Cross-Page Data'!$D$4:$F$48,3,FALSE)="natural gas",VLOOKUP(G3672,'Cross-Page Data'!$I$4:$J$19,2,FALSE),IF(VLOOKUP(H3672,'Cross-Page Data'!$D$4:$F$48,3,FALSE)="solar",IF(G3672="PV","solar PV","solar thermal"),IF(VLOOKUP(H3672,'Cross-Page Data'!$D$4:$F$48,3,FALSE)="wind",VLOOKUP(G3672,'Cross-Page Data'!$I$4:$J$19,2,FALSE),IF(VLOOKUP(H3672,'Cross-Page Data'!$D$4:$F$48,3,FALSE)="hydro",VLOOKUP(G3672,'Cross-Page Data'!$I$4:$J$19,2,FALSE),VLOOKUP(H3672,'Cross-Page Data'!$D$4:$F$48,3,FALSE)))))</f>
        <v/>
      </c>
      <c r="M3672" s="120">
        <f>IF(AND($P$2=FALSE,OR(F3672="Commercial NAICS Cogen",F3672="Industrial NAICS Cogen",F3672="NAICS-22 Cogen")),FALSE,IF(AND($P$3=FALSE,OR(F3672="Commercial NAICS Cogen",F3672="Commercial NAICS Non-Cogen",F3672="Industrial NAICS Cogen", F3672="industrial NAICS non-Cogen")),FALSE, TRUE))</f>
        <v/>
      </c>
    </row>
    <row r="3673">
      <c r="A3673" s="129" t="n">
        <v>56227</v>
      </c>
      <c r="B3673" s="130" t="inlineStr">
        <is>
          <t>Port Westward</t>
        </is>
      </c>
      <c r="C3673" s="130" t="inlineStr">
        <is>
          <t>Portland General Electric Co</t>
        </is>
      </c>
      <c r="D3673" s="129" t="n">
        <v>15248</v>
      </c>
      <c r="E3673" s="130" t="inlineStr">
        <is>
          <t>OR</t>
        </is>
      </c>
      <c r="F3673" s="130" t="inlineStr">
        <is>
          <t>Electric Utility</t>
        </is>
      </c>
      <c r="G3673" s="130" t="inlineStr">
        <is>
          <t>CT</t>
        </is>
      </c>
      <c r="H3673" s="130" t="inlineStr">
        <is>
          <t>NG</t>
        </is>
      </c>
      <c r="I3673" s="130" t="inlineStr">
        <is>
          <t>NG</t>
        </is>
      </c>
      <c r="J3673" s="131" t="n">
        <v>1666348</v>
      </c>
      <c r="K3673" s="129" t="n">
        <v>2020</v>
      </c>
      <c r="L3673" s="120">
        <f>IF(VLOOKUP(H3673,'Cross-Page Data'!$D$4:$F$48,3,FALSE)="natural gas",VLOOKUP(G3673,'Cross-Page Data'!$I$4:$J$19,2,FALSE),IF(VLOOKUP(H3673,'Cross-Page Data'!$D$4:$F$48,3,FALSE)="solar",IF(G3673="PV","solar PV","solar thermal"),IF(VLOOKUP(H3673,'Cross-Page Data'!$D$4:$F$48,3,FALSE)="wind",VLOOKUP(G3673,'Cross-Page Data'!$I$4:$J$19,2,FALSE),IF(VLOOKUP(H3673,'Cross-Page Data'!$D$4:$F$48,3,FALSE)="hydro",VLOOKUP(G3673,'Cross-Page Data'!$I$4:$J$19,2,FALSE),VLOOKUP(H3673,'Cross-Page Data'!$D$4:$F$48,3,FALSE)))))</f>
        <v/>
      </c>
      <c r="M3673" s="120">
        <f>IF(AND($P$2=FALSE,OR(F3673="Commercial NAICS Cogen",F3673="Industrial NAICS Cogen",F3673="NAICS-22 Cogen")),FALSE,IF(AND($P$3=FALSE,OR(F3673="Commercial NAICS Cogen",F3673="Commercial NAICS Non-Cogen",F3673="Industrial NAICS Cogen", F3673="industrial NAICS non-Cogen")),FALSE, TRUE))</f>
        <v/>
      </c>
    </row>
    <row r="3674">
      <c r="A3674" s="129" t="n">
        <v>56229</v>
      </c>
      <c r="B3674" s="130" t="inlineStr">
        <is>
          <t>Cogeneration 1</t>
        </is>
      </c>
      <c r="C3674" s="130" t="inlineStr">
        <is>
          <t>University of Arizona</t>
        </is>
      </c>
      <c r="D3674" s="129" t="n">
        <v>49913</v>
      </c>
      <c r="E3674" s="130" t="inlineStr">
        <is>
          <t>AZ</t>
        </is>
      </c>
      <c r="F3674" s="130" t="inlineStr">
        <is>
          <t>Commercial NAICS Cogen</t>
        </is>
      </c>
      <c r="G3674" s="130" t="inlineStr">
        <is>
          <t>CS</t>
        </is>
      </c>
      <c r="H3674" s="130" t="inlineStr">
        <is>
          <t>NG</t>
        </is>
      </c>
      <c r="I3674" s="130" t="inlineStr">
        <is>
          <t>NG</t>
        </is>
      </c>
      <c r="J3674" s="131" t="n">
        <v>56413.26</v>
      </c>
      <c r="K3674" s="129" t="n">
        <v>2020</v>
      </c>
      <c r="L3674" s="120">
        <f>IF(VLOOKUP(H3674,'Cross-Page Data'!$D$4:$F$48,3,FALSE)="natural gas",VLOOKUP(G3674,'Cross-Page Data'!$I$4:$J$19,2,FALSE),IF(VLOOKUP(H3674,'Cross-Page Data'!$D$4:$F$48,3,FALSE)="solar",IF(G3674="PV","solar PV","solar thermal"),IF(VLOOKUP(H3674,'Cross-Page Data'!$D$4:$F$48,3,FALSE)="wind",VLOOKUP(G3674,'Cross-Page Data'!$I$4:$J$19,2,FALSE),IF(VLOOKUP(H3674,'Cross-Page Data'!$D$4:$F$48,3,FALSE)="hydro",VLOOKUP(G3674,'Cross-Page Data'!$I$4:$J$19,2,FALSE),VLOOKUP(H3674,'Cross-Page Data'!$D$4:$F$48,3,FALSE)))))</f>
        <v/>
      </c>
      <c r="M3674" s="120">
        <f>IF(AND($P$2=FALSE,OR(F3674="Commercial NAICS Cogen",F3674="Industrial NAICS Cogen",F3674="NAICS-22 Cogen")),FALSE,IF(AND($P$3=FALSE,OR(F3674="Commercial NAICS Cogen",F3674="Commercial NAICS Non-Cogen",F3674="Industrial NAICS Cogen", F3674="industrial NAICS non-Cogen")),FALSE, TRUE))</f>
        <v/>
      </c>
    </row>
    <row r="3675">
      <c r="A3675" s="129" t="n">
        <v>56232</v>
      </c>
      <c r="B3675" s="130" t="inlineStr">
        <is>
          <t>Miramar Energy Facility</t>
        </is>
      </c>
      <c r="C3675" s="130" t="inlineStr">
        <is>
          <t>San Diego Gas &amp; Electric Co</t>
        </is>
      </c>
      <c r="D3675" s="129" t="n">
        <v>16609</v>
      </c>
      <c r="E3675" s="130" t="inlineStr">
        <is>
          <t>CA</t>
        </is>
      </c>
      <c r="F3675" s="130" t="inlineStr">
        <is>
          <t>Electric Utility</t>
        </is>
      </c>
      <c r="G3675" s="130" t="inlineStr">
        <is>
          <t>GT</t>
        </is>
      </c>
      <c r="H3675" s="130" t="inlineStr">
        <is>
          <t>NG</t>
        </is>
      </c>
      <c r="I3675" s="130" t="inlineStr">
        <is>
          <t>NG</t>
        </is>
      </c>
      <c r="J3675" s="131" t="n">
        <v>79253</v>
      </c>
      <c r="K3675" s="129" t="n">
        <v>2020</v>
      </c>
      <c r="L3675" s="120">
        <f>IF(VLOOKUP(H3675,'Cross-Page Data'!$D$4:$F$48,3,FALSE)="natural gas",VLOOKUP(G3675,'Cross-Page Data'!$I$4:$J$19,2,FALSE),IF(VLOOKUP(H3675,'Cross-Page Data'!$D$4:$F$48,3,FALSE)="solar",IF(G3675="PV","solar PV","solar thermal"),IF(VLOOKUP(H3675,'Cross-Page Data'!$D$4:$F$48,3,FALSE)="wind",VLOOKUP(G3675,'Cross-Page Data'!$I$4:$J$19,2,FALSE),IF(VLOOKUP(H3675,'Cross-Page Data'!$D$4:$F$48,3,FALSE)="hydro",VLOOKUP(G3675,'Cross-Page Data'!$I$4:$J$19,2,FALSE),VLOOKUP(H3675,'Cross-Page Data'!$D$4:$F$48,3,FALSE)))))</f>
        <v/>
      </c>
      <c r="M3675" s="120">
        <f>IF(AND($P$2=FALSE,OR(F3675="Commercial NAICS Cogen",F3675="Industrial NAICS Cogen",F3675="NAICS-22 Cogen")),FALSE,IF(AND($P$3=FALSE,OR(F3675="Commercial NAICS Cogen",F3675="Commercial NAICS Non-Cogen",F3675="Industrial NAICS Cogen", F3675="industrial NAICS non-Cogen")),FALSE, TRUE))</f>
        <v/>
      </c>
    </row>
    <row r="3676">
      <c r="A3676" s="129" t="n">
        <v>56234</v>
      </c>
      <c r="B3676" s="130" t="inlineStr">
        <is>
          <t>Caithness Long Island Energy Center</t>
        </is>
      </c>
      <c r="C3676" s="130" t="inlineStr">
        <is>
          <t>Caithness Long Island, LLC</t>
        </is>
      </c>
      <c r="D3676" s="129" t="n">
        <v>49950</v>
      </c>
      <c r="E3676" s="130" t="inlineStr">
        <is>
          <t>NY</t>
        </is>
      </c>
      <c r="F3676" s="130" t="inlineStr">
        <is>
          <t>NAICS-22 Non-Cogen</t>
        </is>
      </c>
      <c r="G3676" s="130" t="inlineStr">
        <is>
          <t>CA</t>
        </is>
      </c>
      <c r="H3676" s="130" t="inlineStr">
        <is>
          <t>DFO</t>
        </is>
      </c>
      <c r="I3676" s="130" t="inlineStr">
        <is>
          <t>DFO</t>
        </is>
      </c>
      <c r="J3676" s="131" t="n">
        <v>52.693</v>
      </c>
      <c r="K3676" s="129" t="n">
        <v>2020</v>
      </c>
      <c r="L3676" s="120">
        <f>IF(VLOOKUP(H3676,'Cross-Page Data'!$D$4:$F$48,3,FALSE)="natural gas",VLOOKUP(G3676,'Cross-Page Data'!$I$4:$J$19,2,FALSE),IF(VLOOKUP(H3676,'Cross-Page Data'!$D$4:$F$48,3,FALSE)="solar",IF(G3676="PV","solar PV","solar thermal"),IF(VLOOKUP(H3676,'Cross-Page Data'!$D$4:$F$48,3,FALSE)="wind",VLOOKUP(G3676,'Cross-Page Data'!$I$4:$J$19,2,FALSE),IF(VLOOKUP(H3676,'Cross-Page Data'!$D$4:$F$48,3,FALSE)="hydro",VLOOKUP(G3676,'Cross-Page Data'!$I$4:$J$19,2,FALSE),VLOOKUP(H3676,'Cross-Page Data'!$D$4:$F$48,3,FALSE)))))</f>
        <v/>
      </c>
      <c r="M3676" s="120">
        <f>IF(AND($P$2=FALSE,OR(F3676="Commercial NAICS Cogen",F3676="Industrial NAICS Cogen",F3676="NAICS-22 Cogen")),FALSE,IF(AND($P$3=FALSE,OR(F3676="Commercial NAICS Cogen",F3676="Commercial NAICS Non-Cogen",F3676="Industrial NAICS Cogen", F3676="industrial NAICS non-Cogen")),FALSE, TRUE))</f>
        <v/>
      </c>
    </row>
    <row r="3677">
      <c r="A3677" s="129" t="n">
        <v>56234</v>
      </c>
      <c r="B3677" s="130" t="inlineStr">
        <is>
          <t>Caithness Long Island Energy Center</t>
        </is>
      </c>
      <c r="C3677" s="130" t="inlineStr">
        <is>
          <t>Caithness Long Island, LLC</t>
        </is>
      </c>
      <c r="D3677" s="129" t="n">
        <v>49950</v>
      </c>
      <c r="E3677" s="130" t="inlineStr">
        <is>
          <t>NY</t>
        </is>
      </c>
      <c r="F3677" s="130" t="inlineStr">
        <is>
          <t>NAICS-22 Non-Cogen</t>
        </is>
      </c>
      <c r="G3677" s="130" t="inlineStr">
        <is>
          <t>CA</t>
        </is>
      </c>
      <c r="H3677" s="130" t="inlineStr">
        <is>
          <t>NG</t>
        </is>
      </c>
      <c r="I3677" s="130" t="inlineStr">
        <is>
          <t>NG</t>
        </is>
      </c>
      <c r="J3677" s="131" t="n">
        <v>886875.3100000001</v>
      </c>
      <c r="K3677" s="129" t="n">
        <v>2020</v>
      </c>
      <c r="L3677" s="120">
        <f>IF(VLOOKUP(H3677,'Cross-Page Data'!$D$4:$F$48,3,FALSE)="natural gas",VLOOKUP(G3677,'Cross-Page Data'!$I$4:$J$19,2,FALSE),IF(VLOOKUP(H3677,'Cross-Page Data'!$D$4:$F$48,3,FALSE)="solar",IF(G3677="PV","solar PV","solar thermal"),IF(VLOOKUP(H3677,'Cross-Page Data'!$D$4:$F$48,3,FALSE)="wind",VLOOKUP(G3677,'Cross-Page Data'!$I$4:$J$19,2,FALSE),IF(VLOOKUP(H3677,'Cross-Page Data'!$D$4:$F$48,3,FALSE)="hydro",VLOOKUP(G3677,'Cross-Page Data'!$I$4:$J$19,2,FALSE),VLOOKUP(H3677,'Cross-Page Data'!$D$4:$F$48,3,FALSE)))))</f>
        <v/>
      </c>
      <c r="M3677" s="120">
        <f>IF(AND($P$2=FALSE,OR(F3677="Commercial NAICS Cogen",F3677="Industrial NAICS Cogen",F3677="NAICS-22 Cogen")),FALSE,IF(AND($P$3=FALSE,OR(F3677="Commercial NAICS Cogen",F3677="Commercial NAICS Non-Cogen",F3677="Industrial NAICS Cogen", F3677="industrial NAICS non-Cogen")),FALSE, TRUE))</f>
        <v/>
      </c>
    </row>
    <row r="3678">
      <c r="A3678" s="129" t="n">
        <v>56234</v>
      </c>
      <c r="B3678" s="130" t="inlineStr">
        <is>
          <t>Caithness Long Island Energy Center</t>
        </is>
      </c>
      <c r="C3678" s="130" t="inlineStr">
        <is>
          <t>Caithness Long Island, LLC</t>
        </is>
      </c>
      <c r="D3678" s="129" t="n">
        <v>49950</v>
      </c>
      <c r="E3678" s="130" t="inlineStr">
        <is>
          <t>NY</t>
        </is>
      </c>
      <c r="F3678" s="130" t="inlineStr">
        <is>
          <t>NAICS-22 Non-Cogen</t>
        </is>
      </c>
      <c r="G3678" s="130" t="inlineStr">
        <is>
          <t>CT</t>
        </is>
      </c>
      <c r="H3678" s="130" t="inlineStr">
        <is>
          <t>DFO</t>
        </is>
      </c>
      <c r="I3678" s="130" t="inlineStr">
        <is>
          <t>DFO</t>
        </is>
      </c>
      <c r="J3678" s="131" t="n">
        <v>82.738</v>
      </c>
      <c r="K3678" s="129" t="n">
        <v>2020</v>
      </c>
      <c r="L3678" s="120">
        <f>IF(VLOOKUP(H3678,'Cross-Page Data'!$D$4:$F$48,3,FALSE)="natural gas",VLOOKUP(G3678,'Cross-Page Data'!$I$4:$J$19,2,FALSE),IF(VLOOKUP(H3678,'Cross-Page Data'!$D$4:$F$48,3,FALSE)="solar",IF(G3678="PV","solar PV","solar thermal"),IF(VLOOKUP(H3678,'Cross-Page Data'!$D$4:$F$48,3,FALSE)="wind",VLOOKUP(G3678,'Cross-Page Data'!$I$4:$J$19,2,FALSE),IF(VLOOKUP(H3678,'Cross-Page Data'!$D$4:$F$48,3,FALSE)="hydro",VLOOKUP(G3678,'Cross-Page Data'!$I$4:$J$19,2,FALSE),VLOOKUP(H3678,'Cross-Page Data'!$D$4:$F$48,3,FALSE)))))</f>
        <v/>
      </c>
      <c r="M3678" s="120">
        <f>IF(AND($P$2=FALSE,OR(F3678="Commercial NAICS Cogen",F3678="Industrial NAICS Cogen",F3678="NAICS-22 Cogen")),FALSE,IF(AND($P$3=FALSE,OR(F3678="Commercial NAICS Cogen",F3678="Commercial NAICS Non-Cogen",F3678="Industrial NAICS Cogen", F3678="industrial NAICS non-Cogen")),FALSE, TRUE))</f>
        <v/>
      </c>
    </row>
    <row r="3679">
      <c r="A3679" s="129" t="n">
        <v>56234</v>
      </c>
      <c r="B3679" s="130" t="inlineStr">
        <is>
          <t>Caithness Long Island Energy Center</t>
        </is>
      </c>
      <c r="C3679" s="130" t="inlineStr">
        <is>
          <t>Caithness Long Island, LLC</t>
        </is>
      </c>
      <c r="D3679" s="129" t="n">
        <v>49950</v>
      </c>
      <c r="E3679" s="130" t="inlineStr">
        <is>
          <t>NY</t>
        </is>
      </c>
      <c r="F3679" s="130" t="inlineStr">
        <is>
          <t>NAICS-22 Non-Cogen</t>
        </is>
      </c>
      <c r="G3679" s="130" t="inlineStr">
        <is>
          <t>CT</t>
        </is>
      </c>
      <c r="H3679" s="130" t="inlineStr">
        <is>
          <t>NG</t>
        </is>
      </c>
      <c r="I3679" s="130" t="inlineStr">
        <is>
          <t>NG</t>
        </is>
      </c>
      <c r="J3679" s="131" t="n">
        <v>1284327.3</v>
      </c>
      <c r="K3679" s="129" t="n">
        <v>2020</v>
      </c>
      <c r="L3679" s="120">
        <f>IF(VLOOKUP(H3679,'Cross-Page Data'!$D$4:$F$48,3,FALSE)="natural gas",VLOOKUP(G3679,'Cross-Page Data'!$I$4:$J$19,2,FALSE),IF(VLOOKUP(H3679,'Cross-Page Data'!$D$4:$F$48,3,FALSE)="solar",IF(G3679="PV","solar PV","solar thermal"),IF(VLOOKUP(H3679,'Cross-Page Data'!$D$4:$F$48,3,FALSE)="wind",VLOOKUP(G3679,'Cross-Page Data'!$I$4:$J$19,2,FALSE),IF(VLOOKUP(H3679,'Cross-Page Data'!$D$4:$F$48,3,FALSE)="hydro",VLOOKUP(G3679,'Cross-Page Data'!$I$4:$J$19,2,FALSE),VLOOKUP(H3679,'Cross-Page Data'!$D$4:$F$48,3,FALSE)))))</f>
        <v/>
      </c>
      <c r="M3679" s="120">
        <f>IF(AND($P$2=FALSE,OR(F3679="Commercial NAICS Cogen",F3679="Industrial NAICS Cogen",F3679="NAICS-22 Cogen")),FALSE,IF(AND($P$3=FALSE,OR(F3679="Commercial NAICS Cogen",F3679="Commercial NAICS Non-Cogen",F3679="Industrial NAICS Cogen", F3679="industrial NAICS non-Cogen")),FALSE, TRUE))</f>
        <v/>
      </c>
    </row>
    <row r="3680">
      <c r="A3680" s="129" t="n">
        <v>56237</v>
      </c>
      <c r="B3680" s="130" t="inlineStr">
        <is>
          <t>Lake Side Power Plant</t>
        </is>
      </c>
      <c r="C3680" s="130" t="inlineStr">
        <is>
          <t>PacifiCorp</t>
        </is>
      </c>
      <c r="D3680" s="129" t="n">
        <v>14354</v>
      </c>
      <c r="E3680" s="130" t="inlineStr">
        <is>
          <t>UT</t>
        </is>
      </c>
      <c r="F3680" s="130" t="inlineStr">
        <is>
          <t>Electric Utility</t>
        </is>
      </c>
      <c r="G3680" s="130" t="inlineStr">
        <is>
          <t>CA</t>
        </is>
      </c>
      <c r="H3680" s="130" t="inlineStr">
        <is>
          <t>NG</t>
        </is>
      </c>
      <c r="I3680" s="130" t="inlineStr">
        <is>
          <t>NG</t>
        </is>
      </c>
      <c r="J3680" s="131" t="n">
        <v>1997303</v>
      </c>
      <c r="K3680" s="129" t="n">
        <v>2020</v>
      </c>
      <c r="L3680" s="120">
        <f>IF(VLOOKUP(H3680,'Cross-Page Data'!$D$4:$F$48,3,FALSE)="natural gas",VLOOKUP(G3680,'Cross-Page Data'!$I$4:$J$19,2,FALSE),IF(VLOOKUP(H3680,'Cross-Page Data'!$D$4:$F$48,3,FALSE)="solar",IF(G3680="PV","solar PV","solar thermal"),IF(VLOOKUP(H3680,'Cross-Page Data'!$D$4:$F$48,3,FALSE)="wind",VLOOKUP(G3680,'Cross-Page Data'!$I$4:$J$19,2,FALSE),IF(VLOOKUP(H3680,'Cross-Page Data'!$D$4:$F$48,3,FALSE)="hydro",VLOOKUP(G3680,'Cross-Page Data'!$I$4:$J$19,2,FALSE),VLOOKUP(H3680,'Cross-Page Data'!$D$4:$F$48,3,FALSE)))))</f>
        <v/>
      </c>
      <c r="M3680" s="120">
        <f>IF(AND($P$2=FALSE,OR(F3680="Commercial NAICS Cogen",F3680="Industrial NAICS Cogen",F3680="NAICS-22 Cogen")),FALSE,IF(AND($P$3=FALSE,OR(F3680="Commercial NAICS Cogen",F3680="Commercial NAICS Non-Cogen",F3680="Industrial NAICS Cogen", F3680="industrial NAICS non-Cogen")),FALSE, TRUE))</f>
        <v/>
      </c>
    </row>
    <row r="3681">
      <c r="A3681" s="129" t="n">
        <v>56237</v>
      </c>
      <c r="B3681" s="130" t="inlineStr">
        <is>
          <t>Lake Side Power Plant</t>
        </is>
      </c>
      <c r="C3681" s="130" t="inlineStr">
        <is>
          <t>PacifiCorp</t>
        </is>
      </c>
      <c r="D3681" s="129" t="n">
        <v>14354</v>
      </c>
      <c r="E3681" s="130" t="inlineStr">
        <is>
          <t>UT</t>
        </is>
      </c>
      <c r="F3681" s="130" t="inlineStr">
        <is>
          <t>Electric Utility</t>
        </is>
      </c>
      <c r="G3681" s="130" t="inlineStr">
        <is>
          <t>CT</t>
        </is>
      </c>
      <c r="H3681" s="130" t="inlineStr">
        <is>
          <t>NG</t>
        </is>
      </c>
      <c r="I3681" s="130" t="inlineStr">
        <is>
          <t>NG</t>
        </is>
      </c>
      <c r="J3681" s="131" t="n">
        <v>3562809</v>
      </c>
      <c r="K3681" s="129" t="n">
        <v>2020</v>
      </c>
      <c r="L3681" s="120">
        <f>IF(VLOOKUP(H3681,'Cross-Page Data'!$D$4:$F$48,3,FALSE)="natural gas",VLOOKUP(G3681,'Cross-Page Data'!$I$4:$J$19,2,FALSE),IF(VLOOKUP(H3681,'Cross-Page Data'!$D$4:$F$48,3,FALSE)="solar",IF(G3681="PV","solar PV","solar thermal"),IF(VLOOKUP(H3681,'Cross-Page Data'!$D$4:$F$48,3,FALSE)="wind",VLOOKUP(G3681,'Cross-Page Data'!$I$4:$J$19,2,FALSE),IF(VLOOKUP(H3681,'Cross-Page Data'!$D$4:$F$48,3,FALSE)="hydro",VLOOKUP(G3681,'Cross-Page Data'!$I$4:$J$19,2,FALSE),VLOOKUP(H3681,'Cross-Page Data'!$D$4:$F$48,3,FALSE)))))</f>
        <v/>
      </c>
      <c r="M3681" s="120">
        <f>IF(AND($P$2=FALSE,OR(F3681="Commercial NAICS Cogen",F3681="Industrial NAICS Cogen",F3681="NAICS-22 Cogen")),FALSE,IF(AND($P$3=FALSE,OR(F3681="Commercial NAICS Cogen",F3681="Commercial NAICS Non-Cogen",F3681="Industrial NAICS Cogen", F3681="industrial NAICS non-Cogen")),FALSE, TRUE))</f>
        <v/>
      </c>
    </row>
    <row r="3682">
      <c r="A3682" s="129" t="n">
        <v>56239</v>
      </c>
      <c r="B3682" s="130" t="inlineStr">
        <is>
          <t>Malaga Power LLC</t>
        </is>
      </c>
      <c r="C3682" s="130" t="inlineStr">
        <is>
          <t>CalPeak Power, LLC</t>
        </is>
      </c>
      <c r="D3682" s="129" t="n">
        <v>59527</v>
      </c>
      <c r="E3682" s="130" t="inlineStr">
        <is>
          <t>CA</t>
        </is>
      </c>
      <c r="F3682" s="130" t="inlineStr">
        <is>
          <t>NAICS-22 Non-Cogen</t>
        </is>
      </c>
      <c r="G3682" s="130" t="inlineStr">
        <is>
          <t>GT</t>
        </is>
      </c>
      <c r="H3682" s="130" t="inlineStr">
        <is>
          <t>NG</t>
        </is>
      </c>
      <c r="I3682" s="130" t="inlineStr">
        <is>
          <t>NG</t>
        </is>
      </c>
      <c r="J3682" s="131" t="n">
        <v>12674</v>
      </c>
      <c r="K3682" s="129" t="n">
        <v>2020</v>
      </c>
      <c r="L3682" s="120">
        <f>IF(VLOOKUP(H3682,'Cross-Page Data'!$D$4:$F$48,3,FALSE)="natural gas",VLOOKUP(G3682,'Cross-Page Data'!$I$4:$J$19,2,FALSE),IF(VLOOKUP(H3682,'Cross-Page Data'!$D$4:$F$48,3,FALSE)="solar",IF(G3682="PV","solar PV","solar thermal"),IF(VLOOKUP(H3682,'Cross-Page Data'!$D$4:$F$48,3,FALSE)="wind",VLOOKUP(G3682,'Cross-Page Data'!$I$4:$J$19,2,FALSE),IF(VLOOKUP(H3682,'Cross-Page Data'!$D$4:$F$48,3,FALSE)="hydro",VLOOKUP(G3682,'Cross-Page Data'!$I$4:$J$19,2,FALSE),VLOOKUP(H3682,'Cross-Page Data'!$D$4:$F$48,3,FALSE)))))</f>
        <v/>
      </c>
      <c r="M3682" s="120">
        <f>IF(AND($P$2=FALSE,OR(F3682="Commercial NAICS Cogen",F3682="Industrial NAICS Cogen",F3682="NAICS-22 Cogen")),FALSE,IF(AND($P$3=FALSE,OR(F3682="Commercial NAICS Cogen",F3682="Commercial NAICS Non-Cogen",F3682="Industrial NAICS Cogen", F3682="industrial NAICS non-Cogen")),FALSE, TRUE))</f>
        <v/>
      </c>
    </row>
    <row r="3683">
      <c r="A3683" s="129" t="n">
        <v>56241</v>
      </c>
      <c r="B3683" s="130" t="inlineStr">
        <is>
          <t>Cannon Falls Energy Center</t>
        </is>
      </c>
      <c r="C3683" s="130" t="inlineStr">
        <is>
          <t>Invenergy Services LLC</t>
        </is>
      </c>
      <c r="D3683" s="129" t="n">
        <v>49893</v>
      </c>
      <c r="E3683" s="130" t="inlineStr">
        <is>
          <t>MN</t>
        </is>
      </c>
      <c r="F3683" s="130" t="inlineStr">
        <is>
          <t>NAICS-22 Non-Cogen</t>
        </is>
      </c>
      <c r="G3683" s="130" t="inlineStr">
        <is>
          <t>GT</t>
        </is>
      </c>
      <c r="H3683" s="130" t="inlineStr">
        <is>
          <t>DFO</t>
        </is>
      </c>
      <c r="I3683" s="130" t="inlineStr">
        <is>
          <t>DFO</t>
        </is>
      </c>
      <c r="J3683" s="131" t="n">
        <v>311.348</v>
      </c>
      <c r="K3683" s="129" t="n">
        <v>2020</v>
      </c>
      <c r="L3683" s="120">
        <f>IF(VLOOKUP(H3683,'Cross-Page Data'!$D$4:$F$48,3,FALSE)="natural gas",VLOOKUP(G3683,'Cross-Page Data'!$I$4:$J$19,2,FALSE),IF(VLOOKUP(H3683,'Cross-Page Data'!$D$4:$F$48,3,FALSE)="solar",IF(G3683="PV","solar PV","solar thermal"),IF(VLOOKUP(H3683,'Cross-Page Data'!$D$4:$F$48,3,FALSE)="wind",VLOOKUP(G3683,'Cross-Page Data'!$I$4:$J$19,2,FALSE),IF(VLOOKUP(H3683,'Cross-Page Data'!$D$4:$F$48,3,FALSE)="hydro",VLOOKUP(G3683,'Cross-Page Data'!$I$4:$J$19,2,FALSE),VLOOKUP(H3683,'Cross-Page Data'!$D$4:$F$48,3,FALSE)))))</f>
        <v/>
      </c>
      <c r="M3683" s="120">
        <f>IF(AND($P$2=FALSE,OR(F3683="Commercial NAICS Cogen",F3683="Industrial NAICS Cogen",F3683="NAICS-22 Cogen")),FALSE,IF(AND($P$3=FALSE,OR(F3683="Commercial NAICS Cogen",F3683="Commercial NAICS Non-Cogen",F3683="Industrial NAICS Cogen", F3683="industrial NAICS non-Cogen")),FALSE, TRUE))</f>
        <v/>
      </c>
    </row>
    <row r="3684">
      <c r="A3684" s="129" t="n">
        <v>56241</v>
      </c>
      <c r="B3684" s="130" t="inlineStr">
        <is>
          <t>Cannon Falls Energy Center</t>
        </is>
      </c>
      <c r="C3684" s="130" t="inlineStr">
        <is>
          <t>Invenergy Services LLC</t>
        </is>
      </c>
      <c r="D3684" s="129" t="n">
        <v>49893</v>
      </c>
      <c r="E3684" s="130" t="inlineStr">
        <is>
          <t>MN</t>
        </is>
      </c>
      <c r="F3684" s="130" t="inlineStr">
        <is>
          <t>NAICS-22 Non-Cogen</t>
        </is>
      </c>
      <c r="G3684" s="130" t="inlineStr">
        <is>
          <t>GT</t>
        </is>
      </c>
      <c r="H3684" s="130" t="inlineStr">
        <is>
          <t>NG</t>
        </is>
      </c>
      <c r="I3684" s="130" t="inlineStr">
        <is>
          <t>NG</t>
        </is>
      </c>
      <c r="J3684" s="131" t="n">
        <v>220487.65</v>
      </c>
      <c r="K3684" s="129" t="n">
        <v>2020</v>
      </c>
      <c r="L3684" s="120">
        <f>IF(VLOOKUP(H3684,'Cross-Page Data'!$D$4:$F$48,3,FALSE)="natural gas",VLOOKUP(G3684,'Cross-Page Data'!$I$4:$J$19,2,FALSE),IF(VLOOKUP(H3684,'Cross-Page Data'!$D$4:$F$48,3,FALSE)="solar",IF(G3684="PV","solar PV","solar thermal"),IF(VLOOKUP(H3684,'Cross-Page Data'!$D$4:$F$48,3,FALSE)="wind",VLOOKUP(G3684,'Cross-Page Data'!$I$4:$J$19,2,FALSE),IF(VLOOKUP(H3684,'Cross-Page Data'!$D$4:$F$48,3,FALSE)="hydro",VLOOKUP(G3684,'Cross-Page Data'!$I$4:$J$19,2,FALSE),VLOOKUP(H3684,'Cross-Page Data'!$D$4:$F$48,3,FALSE)))))</f>
        <v/>
      </c>
      <c r="M3684" s="120">
        <f>IF(AND($P$2=FALSE,OR(F3684="Commercial NAICS Cogen",F3684="Industrial NAICS Cogen",F3684="NAICS-22 Cogen")),FALSE,IF(AND($P$3=FALSE,OR(F3684="Commercial NAICS Cogen",F3684="Commercial NAICS Non-Cogen",F3684="Industrial NAICS Cogen", F3684="industrial NAICS non-Cogen")),FALSE, TRUE))</f>
        <v/>
      </c>
    </row>
    <row r="3685">
      <c r="A3685" s="129" t="n">
        <v>56242</v>
      </c>
      <c r="B3685" s="130" t="inlineStr">
        <is>
          <t>Kindred School</t>
        </is>
      </c>
      <c r="C3685" s="130" t="inlineStr">
        <is>
          <t>Kindred Public School</t>
        </is>
      </c>
      <c r="D3685" s="129" t="n">
        <v>49991</v>
      </c>
      <c r="E3685" s="130" t="inlineStr">
        <is>
          <t>ND</t>
        </is>
      </c>
      <c r="F3685" s="130" t="inlineStr">
        <is>
          <t>Commercial NAICS Non-Cogen</t>
        </is>
      </c>
      <c r="G3685" s="130" t="inlineStr">
        <is>
          <t>IC</t>
        </is>
      </c>
      <c r="H3685" s="130" t="inlineStr">
        <is>
          <t>DFO</t>
        </is>
      </c>
      <c r="I3685" s="130" t="inlineStr">
        <is>
          <t>DFO</t>
        </is>
      </c>
      <c r="J3685" s="131" t="n">
        <v>60</v>
      </c>
      <c r="K3685" s="129" t="n">
        <v>2020</v>
      </c>
      <c r="L3685" s="120">
        <f>IF(VLOOKUP(H3685,'Cross-Page Data'!$D$4:$F$48,3,FALSE)="natural gas",VLOOKUP(G3685,'Cross-Page Data'!$I$4:$J$19,2,FALSE),IF(VLOOKUP(H3685,'Cross-Page Data'!$D$4:$F$48,3,FALSE)="solar",IF(G3685="PV","solar PV","solar thermal"),IF(VLOOKUP(H3685,'Cross-Page Data'!$D$4:$F$48,3,FALSE)="wind",VLOOKUP(G3685,'Cross-Page Data'!$I$4:$J$19,2,FALSE),IF(VLOOKUP(H3685,'Cross-Page Data'!$D$4:$F$48,3,FALSE)="hydro",VLOOKUP(G3685,'Cross-Page Data'!$I$4:$J$19,2,FALSE),VLOOKUP(H3685,'Cross-Page Data'!$D$4:$F$48,3,FALSE)))))</f>
        <v/>
      </c>
      <c r="M3685" s="120">
        <f>IF(AND($P$2=FALSE,OR(F3685="Commercial NAICS Cogen",F3685="Industrial NAICS Cogen",F3685="NAICS-22 Cogen")),FALSE,IF(AND($P$3=FALSE,OR(F3685="Commercial NAICS Cogen",F3685="Commercial NAICS Non-Cogen",F3685="Industrial NAICS Cogen", F3685="industrial NAICS non-Cogen")),FALSE, TRUE))</f>
        <v/>
      </c>
    </row>
    <row r="3686">
      <c r="A3686" s="129" t="n">
        <v>56247</v>
      </c>
      <c r="B3686" s="130" t="inlineStr">
        <is>
          <t>West Group Data Center F</t>
        </is>
      </c>
      <c r="C3686" s="130" t="inlineStr">
        <is>
          <t>Thomson Corp</t>
        </is>
      </c>
      <c r="D3686" s="129" t="n">
        <v>18981</v>
      </c>
      <c r="E3686" s="130" t="inlineStr">
        <is>
          <t>MN</t>
        </is>
      </c>
      <c r="F3686" s="130" t="inlineStr">
        <is>
          <t>Commercial NAICS Non-Cogen</t>
        </is>
      </c>
      <c r="G3686" s="130" t="inlineStr">
        <is>
          <t>IC</t>
        </is>
      </c>
      <c r="H3686" s="130" t="inlineStr">
        <is>
          <t>DFO</t>
        </is>
      </c>
      <c r="I3686" s="130" t="inlineStr">
        <is>
          <t>DFO</t>
        </is>
      </c>
      <c r="J3686" s="131" t="n">
        <v>183</v>
      </c>
      <c r="K3686" s="129" t="n">
        <v>2020</v>
      </c>
      <c r="L3686" s="120">
        <f>IF(VLOOKUP(H3686,'Cross-Page Data'!$D$4:$F$48,3,FALSE)="natural gas",VLOOKUP(G3686,'Cross-Page Data'!$I$4:$J$19,2,FALSE),IF(VLOOKUP(H3686,'Cross-Page Data'!$D$4:$F$48,3,FALSE)="solar",IF(G3686="PV","solar PV","solar thermal"),IF(VLOOKUP(H3686,'Cross-Page Data'!$D$4:$F$48,3,FALSE)="wind",VLOOKUP(G3686,'Cross-Page Data'!$I$4:$J$19,2,FALSE),IF(VLOOKUP(H3686,'Cross-Page Data'!$D$4:$F$48,3,FALSE)="hydro",VLOOKUP(G3686,'Cross-Page Data'!$I$4:$J$19,2,FALSE),VLOOKUP(H3686,'Cross-Page Data'!$D$4:$F$48,3,FALSE)))))</f>
        <v/>
      </c>
      <c r="M3686" s="120">
        <f>IF(AND($P$2=FALSE,OR(F3686="Commercial NAICS Cogen",F3686="Industrial NAICS Cogen",F3686="NAICS-22 Cogen")),FALSE,IF(AND($P$3=FALSE,OR(F3686="Commercial NAICS Cogen",F3686="Commercial NAICS Non-Cogen",F3686="Industrial NAICS Cogen", F3686="industrial NAICS non-Cogen")),FALSE, TRUE))</f>
        <v/>
      </c>
    </row>
    <row r="3687">
      <c r="A3687" s="129" t="n">
        <v>56255</v>
      </c>
      <c r="B3687" s="130" t="inlineStr">
        <is>
          <t>Hopkins Ridge Wind</t>
        </is>
      </c>
      <c r="C3687" s="130" t="inlineStr">
        <is>
          <t>Puget Sound Energy Inc</t>
        </is>
      </c>
      <c r="D3687" s="129" t="n">
        <v>15500</v>
      </c>
      <c r="E3687" s="130" t="inlineStr">
        <is>
          <t>WA</t>
        </is>
      </c>
      <c r="F3687" s="130" t="inlineStr">
        <is>
          <t>Electric Utility</t>
        </is>
      </c>
      <c r="G3687" s="130" t="inlineStr">
        <is>
          <t>WT</t>
        </is>
      </c>
      <c r="H3687" s="130" t="inlineStr">
        <is>
          <t>WND</t>
        </is>
      </c>
      <c r="I3687" s="130" t="inlineStr">
        <is>
          <t>WND</t>
        </is>
      </c>
      <c r="J3687" s="131" t="n">
        <v>414673</v>
      </c>
      <c r="K3687" s="129" t="n">
        <v>2020</v>
      </c>
      <c r="L3687" s="120">
        <f>IF(VLOOKUP(H3687,'Cross-Page Data'!$D$4:$F$48,3,FALSE)="natural gas",VLOOKUP(G3687,'Cross-Page Data'!$I$4:$J$19,2,FALSE),IF(VLOOKUP(H3687,'Cross-Page Data'!$D$4:$F$48,3,FALSE)="solar",IF(G3687="PV","solar PV","solar thermal"),IF(VLOOKUP(H3687,'Cross-Page Data'!$D$4:$F$48,3,FALSE)="wind",VLOOKUP(G3687,'Cross-Page Data'!$I$4:$J$19,2,FALSE),IF(VLOOKUP(H3687,'Cross-Page Data'!$D$4:$F$48,3,FALSE)="hydro",VLOOKUP(G3687,'Cross-Page Data'!$I$4:$J$19,2,FALSE),VLOOKUP(H3687,'Cross-Page Data'!$D$4:$F$48,3,FALSE)))))</f>
        <v/>
      </c>
      <c r="M3687" s="120">
        <f>IF(AND($P$2=FALSE,OR(F3687="Commercial NAICS Cogen",F3687="Industrial NAICS Cogen",F3687="NAICS-22 Cogen")),FALSE,IF(AND($P$3=FALSE,OR(F3687="Commercial NAICS Cogen",F3687="Commercial NAICS Non-Cogen",F3687="Industrial NAICS Cogen", F3687="industrial NAICS non-Cogen")),FALSE, TRUE))</f>
        <v/>
      </c>
    </row>
    <row r="3688">
      <c r="A3688" s="129" t="n">
        <v>56258</v>
      </c>
      <c r="B3688" s="130" t="inlineStr">
        <is>
          <t>Kapaia Power Station</t>
        </is>
      </c>
      <c r="C3688" s="130" t="inlineStr">
        <is>
          <t>Kauai Island Utility Cooperative</t>
        </is>
      </c>
      <c r="D3688" s="129" t="n">
        <v>10071</v>
      </c>
      <c r="E3688" s="130" t="inlineStr">
        <is>
          <t>HI</t>
        </is>
      </c>
      <c r="F3688" s="130" t="inlineStr">
        <is>
          <t>Electric Utility</t>
        </is>
      </c>
      <c r="G3688" s="130" t="inlineStr">
        <is>
          <t>GT</t>
        </is>
      </c>
      <c r="H3688" s="130" t="inlineStr">
        <is>
          <t>DFO</t>
        </is>
      </c>
      <c r="I3688" s="130" t="inlineStr">
        <is>
          <t>DFO</t>
        </is>
      </c>
      <c r="J3688" s="131" t="n">
        <v>16868.596</v>
      </c>
      <c r="K3688" s="129" t="n">
        <v>2020</v>
      </c>
      <c r="L3688" s="120">
        <f>IF(VLOOKUP(H3688,'Cross-Page Data'!$D$4:$F$48,3,FALSE)="natural gas",VLOOKUP(G3688,'Cross-Page Data'!$I$4:$J$19,2,FALSE),IF(VLOOKUP(H3688,'Cross-Page Data'!$D$4:$F$48,3,FALSE)="solar",IF(G3688="PV","solar PV","solar thermal"),IF(VLOOKUP(H3688,'Cross-Page Data'!$D$4:$F$48,3,FALSE)="wind",VLOOKUP(G3688,'Cross-Page Data'!$I$4:$J$19,2,FALSE),IF(VLOOKUP(H3688,'Cross-Page Data'!$D$4:$F$48,3,FALSE)="hydro",VLOOKUP(G3688,'Cross-Page Data'!$I$4:$J$19,2,FALSE),VLOOKUP(H3688,'Cross-Page Data'!$D$4:$F$48,3,FALSE)))))</f>
        <v/>
      </c>
      <c r="M3688" s="120">
        <f>IF(AND($P$2=FALSE,OR(F3688="Commercial NAICS Cogen",F3688="Industrial NAICS Cogen",F3688="NAICS-22 Cogen")),FALSE,IF(AND($P$3=FALSE,OR(F3688="Commercial NAICS Cogen",F3688="Commercial NAICS Non-Cogen",F3688="Industrial NAICS Cogen", F3688="industrial NAICS non-Cogen")),FALSE, TRUE))</f>
        <v/>
      </c>
    </row>
    <row r="3689">
      <c r="A3689" s="129" t="n">
        <v>56258</v>
      </c>
      <c r="B3689" s="130" t="inlineStr">
        <is>
          <t>Kapaia Power Station</t>
        </is>
      </c>
      <c r="C3689" s="130" t="inlineStr">
        <is>
          <t>Kauai Island Utility Cooperative</t>
        </is>
      </c>
      <c r="D3689" s="129" t="n">
        <v>10071</v>
      </c>
      <c r="E3689" s="130" t="inlineStr">
        <is>
          <t>HI</t>
        </is>
      </c>
      <c r="F3689" s="130" t="inlineStr">
        <is>
          <t>Electric Utility</t>
        </is>
      </c>
      <c r="G3689" s="130" t="inlineStr">
        <is>
          <t>GT</t>
        </is>
      </c>
      <c r="H3689" s="130" t="inlineStr">
        <is>
          <t>JF</t>
        </is>
      </c>
      <c r="I3689" s="130" t="inlineStr">
        <is>
          <t>WOO</t>
        </is>
      </c>
      <c r="J3689" s="131" t="n">
        <v>0</v>
      </c>
      <c r="K3689" s="129" t="n">
        <v>2020</v>
      </c>
      <c r="L3689" s="120">
        <f>IF(VLOOKUP(H3689,'Cross-Page Data'!$D$4:$F$48,3,FALSE)="natural gas",VLOOKUP(G3689,'Cross-Page Data'!$I$4:$J$19,2,FALSE),IF(VLOOKUP(H3689,'Cross-Page Data'!$D$4:$F$48,3,FALSE)="solar",IF(G3689="PV","solar PV","solar thermal"),IF(VLOOKUP(H3689,'Cross-Page Data'!$D$4:$F$48,3,FALSE)="wind",VLOOKUP(G3689,'Cross-Page Data'!$I$4:$J$19,2,FALSE),IF(VLOOKUP(H3689,'Cross-Page Data'!$D$4:$F$48,3,FALSE)="hydro",VLOOKUP(G3689,'Cross-Page Data'!$I$4:$J$19,2,FALSE),VLOOKUP(H3689,'Cross-Page Data'!$D$4:$F$48,3,FALSE)))))</f>
        <v/>
      </c>
      <c r="M3689" s="120">
        <f>IF(AND($P$2=FALSE,OR(F3689="Commercial NAICS Cogen",F3689="Industrial NAICS Cogen",F3689="NAICS-22 Cogen")),FALSE,IF(AND($P$3=FALSE,OR(F3689="Commercial NAICS Cogen",F3689="Commercial NAICS Non-Cogen",F3689="Industrial NAICS Cogen", F3689="industrial NAICS non-Cogen")),FALSE, TRUE))</f>
        <v/>
      </c>
    </row>
    <row r="3690">
      <c r="A3690" s="129" t="n">
        <v>56258</v>
      </c>
      <c r="B3690" s="130" t="inlineStr">
        <is>
          <t>Kapaia Power Station</t>
        </is>
      </c>
      <c r="C3690" s="130" t="inlineStr">
        <is>
          <t>Kauai Island Utility Cooperative</t>
        </is>
      </c>
      <c r="D3690" s="129" t="n">
        <v>10071</v>
      </c>
      <c r="E3690" s="130" t="inlineStr">
        <is>
          <t>HI</t>
        </is>
      </c>
      <c r="F3690" s="130" t="inlineStr">
        <is>
          <t>Electric Utility</t>
        </is>
      </c>
      <c r="G3690" s="130" t="inlineStr">
        <is>
          <t>GT</t>
        </is>
      </c>
      <c r="H3690" s="130" t="inlineStr">
        <is>
          <t>OTH</t>
        </is>
      </c>
      <c r="I3690" s="130" t="inlineStr">
        <is>
          <t>OTH</t>
        </is>
      </c>
      <c r="J3690" s="131" t="n">
        <v>122526.4</v>
      </c>
      <c r="K3690" s="129" t="n">
        <v>2020</v>
      </c>
      <c r="L3690" s="120">
        <f>IF(VLOOKUP(H3690,'Cross-Page Data'!$D$4:$F$48,3,FALSE)="natural gas",VLOOKUP(G3690,'Cross-Page Data'!$I$4:$J$19,2,FALSE),IF(VLOOKUP(H3690,'Cross-Page Data'!$D$4:$F$48,3,FALSE)="solar",IF(G3690="PV","solar PV","solar thermal"),IF(VLOOKUP(H3690,'Cross-Page Data'!$D$4:$F$48,3,FALSE)="wind",VLOOKUP(G3690,'Cross-Page Data'!$I$4:$J$19,2,FALSE),IF(VLOOKUP(H3690,'Cross-Page Data'!$D$4:$F$48,3,FALSE)="hydro",VLOOKUP(G3690,'Cross-Page Data'!$I$4:$J$19,2,FALSE),VLOOKUP(H3690,'Cross-Page Data'!$D$4:$F$48,3,FALSE)))))</f>
        <v/>
      </c>
      <c r="M3690" s="120">
        <f>IF(AND($P$2=FALSE,OR(F3690="Commercial NAICS Cogen",F3690="Industrial NAICS Cogen",F3690="NAICS-22 Cogen")),FALSE,IF(AND($P$3=FALSE,OR(F3690="Commercial NAICS Cogen",F3690="Commercial NAICS Non-Cogen",F3690="Industrial NAICS Cogen", F3690="industrial NAICS non-Cogen")),FALSE, TRUE))</f>
        <v/>
      </c>
    </row>
    <row r="3691">
      <c r="A3691" s="129" t="n">
        <v>56259</v>
      </c>
      <c r="B3691" s="130" t="inlineStr">
        <is>
          <t>Empire Generating Co LLC</t>
        </is>
      </c>
      <c r="C3691" s="130" t="inlineStr">
        <is>
          <t>Empire Generating Co LLC</t>
        </is>
      </c>
      <c r="D3691" s="129" t="n">
        <v>56480</v>
      </c>
      <c r="E3691" s="130" t="inlineStr">
        <is>
          <t>NY</t>
        </is>
      </c>
      <c r="F3691" s="130" t="inlineStr">
        <is>
          <t>NAICS-22 Cogen</t>
        </is>
      </c>
      <c r="G3691" s="130" t="inlineStr">
        <is>
          <t>CA</t>
        </is>
      </c>
      <c r="H3691" s="130" t="inlineStr">
        <is>
          <t>DFO</t>
        </is>
      </c>
      <c r="I3691" s="130" t="inlineStr">
        <is>
          <t>DFO</t>
        </is>
      </c>
      <c r="J3691" s="131" t="n">
        <v>19.204</v>
      </c>
      <c r="K3691" s="129" t="n">
        <v>2020</v>
      </c>
      <c r="L3691" s="120">
        <f>IF(VLOOKUP(H3691,'Cross-Page Data'!$D$4:$F$48,3,FALSE)="natural gas",VLOOKUP(G3691,'Cross-Page Data'!$I$4:$J$19,2,FALSE),IF(VLOOKUP(H3691,'Cross-Page Data'!$D$4:$F$48,3,FALSE)="solar",IF(G3691="PV","solar PV","solar thermal"),IF(VLOOKUP(H3691,'Cross-Page Data'!$D$4:$F$48,3,FALSE)="wind",VLOOKUP(G3691,'Cross-Page Data'!$I$4:$J$19,2,FALSE),IF(VLOOKUP(H3691,'Cross-Page Data'!$D$4:$F$48,3,FALSE)="hydro",VLOOKUP(G3691,'Cross-Page Data'!$I$4:$J$19,2,FALSE),VLOOKUP(H3691,'Cross-Page Data'!$D$4:$F$48,3,FALSE)))))</f>
        <v/>
      </c>
      <c r="M3691" s="120">
        <f>IF(AND($P$2=FALSE,OR(F3691="Commercial NAICS Cogen",F3691="Industrial NAICS Cogen",F3691="NAICS-22 Cogen")),FALSE,IF(AND($P$3=FALSE,OR(F3691="Commercial NAICS Cogen",F3691="Commercial NAICS Non-Cogen",F3691="Industrial NAICS Cogen", F3691="industrial NAICS non-Cogen")),FALSE, TRUE))</f>
        <v/>
      </c>
    </row>
    <row r="3692">
      <c r="A3692" s="129" t="n">
        <v>56259</v>
      </c>
      <c r="B3692" s="130" t="inlineStr">
        <is>
          <t>Empire Generating Co LLC</t>
        </is>
      </c>
      <c r="C3692" s="130" t="inlineStr">
        <is>
          <t>Empire Generating Co LLC</t>
        </is>
      </c>
      <c r="D3692" s="129" t="n">
        <v>56480</v>
      </c>
      <c r="E3692" s="130" t="inlineStr">
        <is>
          <t>NY</t>
        </is>
      </c>
      <c r="F3692" s="130" t="inlineStr">
        <is>
          <t>NAICS-22 Cogen</t>
        </is>
      </c>
      <c r="G3692" s="130" t="inlineStr">
        <is>
          <t>CA</t>
        </is>
      </c>
      <c r="H3692" s="130" t="inlineStr">
        <is>
          <t>NG</t>
        </is>
      </c>
      <c r="I3692" s="130" t="inlineStr">
        <is>
          <t>NG</t>
        </is>
      </c>
      <c r="J3692" s="131" t="n">
        <v>1115118.8</v>
      </c>
      <c r="K3692" s="129" t="n">
        <v>2020</v>
      </c>
      <c r="L3692" s="120">
        <f>IF(VLOOKUP(H3692,'Cross-Page Data'!$D$4:$F$48,3,FALSE)="natural gas",VLOOKUP(G3692,'Cross-Page Data'!$I$4:$J$19,2,FALSE),IF(VLOOKUP(H3692,'Cross-Page Data'!$D$4:$F$48,3,FALSE)="solar",IF(G3692="PV","solar PV","solar thermal"),IF(VLOOKUP(H3692,'Cross-Page Data'!$D$4:$F$48,3,FALSE)="wind",VLOOKUP(G3692,'Cross-Page Data'!$I$4:$J$19,2,FALSE),IF(VLOOKUP(H3692,'Cross-Page Data'!$D$4:$F$48,3,FALSE)="hydro",VLOOKUP(G3692,'Cross-Page Data'!$I$4:$J$19,2,FALSE),VLOOKUP(H3692,'Cross-Page Data'!$D$4:$F$48,3,FALSE)))))</f>
        <v/>
      </c>
      <c r="M3692" s="120">
        <f>IF(AND($P$2=FALSE,OR(F3692="Commercial NAICS Cogen",F3692="Industrial NAICS Cogen",F3692="NAICS-22 Cogen")),FALSE,IF(AND($P$3=FALSE,OR(F3692="Commercial NAICS Cogen",F3692="Commercial NAICS Non-Cogen",F3692="Industrial NAICS Cogen", F3692="industrial NAICS non-Cogen")),FALSE, TRUE))</f>
        <v/>
      </c>
    </row>
    <row r="3693">
      <c r="A3693" s="129" t="n">
        <v>56259</v>
      </c>
      <c r="B3693" s="130" t="inlineStr">
        <is>
          <t>Empire Generating Co LLC</t>
        </is>
      </c>
      <c r="C3693" s="130" t="inlineStr">
        <is>
          <t>Empire Generating Co LLC</t>
        </is>
      </c>
      <c r="D3693" s="129" t="n">
        <v>56480</v>
      </c>
      <c r="E3693" s="130" t="inlineStr">
        <is>
          <t>NY</t>
        </is>
      </c>
      <c r="F3693" s="130" t="inlineStr">
        <is>
          <t>NAICS-22 Cogen</t>
        </is>
      </c>
      <c r="G3693" s="130" t="inlineStr">
        <is>
          <t>CT</t>
        </is>
      </c>
      <c r="H3693" s="130" t="inlineStr">
        <is>
          <t>DFO</t>
        </is>
      </c>
      <c r="I3693" s="130" t="inlineStr">
        <is>
          <t>DFO</t>
        </is>
      </c>
      <c r="J3693" s="131" t="n">
        <v>33.844</v>
      </c>
      <c r="K3693" s="129" t="n">
        <v>2020</v>
      </c>
      <c r="L3693" s="120">
        <f>IF(VLOOKUP(H3693,'Cross-Page Data'!$D$4:$F$48,3,FALSE)="natural gas",VLOOKUP(G3693,'Cross-Page Data'!$I$4:$J$19,2,FALSE),IF(VLOOKUP(H3693,'Cross-Page Data'!$D$4:$F$48,3,FALSE)="solar",IF(G3693="PV","solar PV","solar thermal"),IF(VLOOKUP(H3693,'Cross-Page Data'!$D$4:$F$48,3,FALSE)="wind",VLOOKUP(G3693,'Cross-Page Data'!$I$4:$J$19,2,FALSE),IF(VLOOKUP(H3693,'Cross-Page Data'!$D$4:$F$48,3,FALSE)="hydro",VLOOKUP(G3693,'Cross-Page Data'!$I$4:$J$19,2,FALSE),VLOOKUP(H3693,'Cross-Page Data'!$D$4:$F$48,3,FALSE)))))</f>
        <v/>
      </c>
      <c r="M3693" s="120">
        <f>IF(AND($P$2=FALSE,OR(F3693="Commercial NAICS Cogen",F3693="Industrial NAICS Cogen",F3693="NAICS-22 Cogen")),FALSE,IF(AND($P$3=FALSE,OR(F3693="Commercial NAICS Cogen",F3693="Commercial NAICS Non-Cogen",F3693="Industrial NAICS Cogen", F3693="industrial NAICS non-Cogen")),FALSE, TRUE))</f>
        <v/>
      </c>
    </row>
    <row r="3694">
      <c r="A3694" s="129" t="n">
        <v>56259</v>
      </c>
      <c r="B3694" s="130" t="inlineStr">
        <is>
          <t>Empire Generating Co LLC</t>
        </is>
      </c>
      <c r="C3694" s="130" t="inlineStr">
        <is>
          <t>Empire Generating Co LLC</t>
        </is>
      </c>
      <c r="D3694" s="129" t="n">
        <v>56480</v>
      </c>
      <c r="E3694" s="130" t="inlineStr">
        <is>
          <t>NY</t>
        </is>
      </c>
      <c r="F3694" s="130" t="inlineStr">
        <is>
          <t>NAICS-22 Cogen</t>
        </is>
      </c>
      <c r="G3694" s="130" t="inlineStr">
        <is>
          <t>CT</t>
        </is>
      </c>
      <c r="H3694" s="130" t="inlineStr">
        <is>
          <t>JF</t>
        </is>
      </c>
      <c r="I3694" s="130" t="inlineStr">
        <is>
          <t>WOO</t>
        </is>
      </c>
      <c r="J3694" s="131" t="n">
        <v>0</v>
      </c>
      <c r="K3694" s="129" t="n">
        <v>2020</v>
      </c>
      <c r="L3694" s="120">
        <f>IF(VLOOKUP(H3694,'Cross-Page Data'!$D$4:$F$48,3,FALSE)="natural gas",VLOOKUP(G3694,'Cross-Page Data'!$I$4:$J$19,2,FALSE),IF(VLOOKUP(H3694,'Cross-Page Data'!$D$4:$F$48,3,FALSE)="solar",IF(G3694="PV","solar PV","solar thermal"),IF(VLOOKUP(H3694,'Cross-Page Data'!$D$4:$F$48,3,FALSE)="wind",VLOOKUP(G3694,'Cross-Page Data'!$I$4:$J$19,2,FALSE),IF(VLOOKUP(H3694,'Cross-Page Data'!$D$4:$F$48,3,FALSE)="hydro",VLOOKUP(G3694,'Cross-Page Data'!$I$4:$J$19,2,FALSE),VLOOKUP(H3694,'Cross-Page Data'!$D$4:$F$48,3,FALSE)))))</f>
        <v/>
      </c>
      <c r="M3694" s="120">
        <f>IF(AND($P$2=FALSE,OR(F3694="Commercial NAICS Cogen",F3694="Industrial NAICS Cogen",F3694="NAICS-22 Cogen")),FALSE,IF(AND($P$3=FALSE,OR(F3694="Commercial NAICS Cogen",F3694="Commercial NAICS Non-Cogen",F3694="Industrial NAICS Cogen", F3694="industrial NAICS non-Cogen")),FALSE, TRUE))</f>
        <v/>
      </c>
    </row>
    <row r="3695">
      <c r="A3695" s="129" t="n">
        <v>56259</v>
      </c>
      <c r="B3695" s="130" t="inlineStr">
        <is>
          <t>Empire Generating Co LLC</t>
        </is>
      </c>
      <c r="C3695" s="130" t="inlineStr">
        <is>
          <t>Empire Generating Co LLC</t>
        </is>
      </c>
      <c r="D3695" s="129" t="n">
        <v>56480</v>
      </c>
      <c r="E3695" s="130" t="inlineStr">
        <is>
          <t>NY</t>
        </is>
      </c>
      <c r="F3695" s="130" t="inlineStr">
        <is>
          <t>NAICS-22 Cogen</t>
        </is>
      </c>
      <c r="G3695" s="130" t="inlineStr">
        <is>
          <t>CT</t>
        </is>
      </c>
      <c r="H3695" s="130" t="inlineStr">
        <is>
          <t>NG</t>
        </is>
      </c>
      <c r="I3695" s="130" t="inlineStr">
        <is>
          <t>NG</t>
        </is>
      </c>
      <c r="J3695" s="131" t="n">
        <v>1798822.2</v>
      </c>
      <c r="K3695" s="129" t="n">
        <v>2020</v>
      </c>
      <c r="L3695" s="120">
        <f>IF(VLOOKUP(H3695,'Cross-Page Data'!$D$4:$F$48,3,FALSE)="natural gas",VLOOKUP(G3695,'Cross-Page Data'!$I$4:$J$19,2,FALSE),IF(VLOOKUP(H3695,'Cross-Page Data'!$D$4:$F$48,3,FALSE)="solar",IF(G3695="PV","solar PV","solar thermal"),IF(VLOOKUP(H3695,'Cross-Page Data'!$D$4:$F$48,3,FALSE)="wind",VLOOKUP(G3695,'Cross-Page Data'!$I$4:$J$19,2,FALSE),IF(VLOOKUP(H3695,'Cross-Page Data'!$D$4:$F$48,3,FALSE)="hydro",VLOOKUP(G3695,'Cross-Page Data'!$I$4:$J$19,2,FALSE),VLOOKUP(H3695,'Cross-Page Data'!$D$4:$F$48,3,FALSE)))))</f>
        <v/>
      </c>
      <c r="M3695" s="120">
        <f>IF(AND($P$2=FALSE,OR(F3695="Commercial NAICS Cogen",F3695="Industrial NAICS Cogen",F3695="NAICS-22 Cogen")),FALSE,IF(AND($P$3=FALSE,OR(F3695="Commercial NAICS Cogen",F3695="Commercial NAICS Non-Cogen",F3695="Industrial NAICS Cogen", F3695="industrial NAICS non-Cogen")),FALSE, TRUE))</f>
        <v/>
      </c>
    </row>
    <row r="3696">
      <c r="A3696" s="129" t="n">
        <v>56274</v>
      </c>
      <c r="B3696" s="130" t="inlineStr">
        <is>
          <t>Valley Queen Cheese</t>
        </is>
      </c>
      <c r="C3696" s="130" t="inlineStr">
        <is>
          <t>Valley Queen Cheese Factory, Inc.</t>
        </is>
      </c>
      <c r="D3696" s="129" t="n">
        <v>49988</v>
      </c>
      <c r="E3696" s="130" t="inlineStr">
        <is>
          <t>SD</t>
        </is>
      </c>
      <c r="F3696" s="130" t="inlineStr">
        <is>
          <t>NAICS-22 Non-Cogen</t>
        </is>
      </c>
      <c r="G3696" s="130" t="inlineStr">
        <is>
          <t>IC</t>
        </is>
      </c>
      <c r="H3696" s="130" t="inlineStr">
        <is>
          <t>DFO</t>
        </is>
      </c>
      <c r="I3696" s="130" t="inlineStr">
        <is>
          <t>DFO</t>
        </is>
      </c>
      <c r="J3696" s="131" t="n">
        <v>16</v>
      </c>
      <c r="K3696" s="129" t="n">
        <v>2020</v>
      </c>
      <c r="L3696" s="120">
        <f>IF(VLOOKUP(H3696,'Cross-Page Data'!$D$4:$F$48,3,FALSE)="natural gas",VLOOKUP(G3696,'Cross-Page Data'!$I$4:$J$19,2,FALSE),IF(VLOOKUP(H3696,'Cross-Page Data'!$D$4:$F$48,3,FALSE)="solar",IF(G3696="PV","solar PV","solar thermal"),IF(VLOOKUP(H3696,'Cross-Page Data'!$D$4:$F$48,3,FALSE)="wind",VLOOKUP(G3696,'Cross-Page Data'!$I$4:$J$19,2,FALSE),IF(VLOOKUP(H3696,'Cross-Page Data'!$D$4:$F$48,3,FALSE)="hydro",VLOOKUP(G3696,'Cross-Page Data'!$I$4:$J$19,2,FALSE),VLOOKUP(H3696,'Cross-Page Data'!$D$4:$F$48,3,FALSE)))))</f>
        <v/>
      </c>
      <c r="M3696" s="120">
        <f>IF(AND($P$2=FALSE,OR(F3696="Commercial NAICS Cogen",F3696="Industrial NAICS Cogen",F3696="NAICS-22 Cogen")),FALSE,IF(AND($P$3=FALSE,OR(F3696="Commercial NAICS Cogen",F3696="Commercial NAICS Non-Cogen",F3696="Industrial NAICS Cogen", F3696="industrial NAICS non-Cogen")),FALSE, TRUE))</f>
        <v/>
      </c>
    </row>
    <row r="3697">
      <c r="A3697" s="129" t="n">
        <v>56288</v>
      </c>
      <c r="B3697" s="130" t="inlineStr">
        <is>
          <t>Salem Water Plant</t>
        </is>
      </c>
      <c r="C3697" s="130" t="inlineStr">
        <is>
          <t>City of Salem - (VA)</t>
        </is>
      </c>
      <c r="D3697" s="129" t="n">
        <v>16558</v>
      </c>
      <c r="E3697" s="130" t="inlineStr">
        <is>
          <t>VA</t>
        </is>
      </c>
      <c r="F3697" s="130" t="inlineStr">
        <is>
          <t>Commercial NAICS Non-Cogen</t>
        </is>
      </c>
      <c r="G3697" s="130" t="inlineStr">
        <is>
          <t>IC</t>
        </is>
      </c>
      <c r="H3697" s="130" t="inlineStr">
        <is>
          <t>DFO</t>
        </is>
      </c>
      <c r="I3697" s="130" t="inlineStr">
        <is>
          <t>DFO</t>
        </is>
      </c>
      <c r="J3697" s="131" t="n">
        <v>50</v>
      </c>
      <c r="K3697" s="129" t="n">
        <v>2020</v>
      </c>
      <c r="L3697" s="120">
        <f>IF(VLOOKUP(H3697,'Cross-Page Data'!$D$4:$F$48,3,FALSE)="natural gas",VLOOKUP(G3697,'Cross-Page Data'!$I$4:$J$19,2,FALSE),IF(VLOOKUP(H3697,'Cross-Page Data'!$D$4:$F$48,3,FALSE)="solar",IF(G3697="PV","solar PV","solar thermal"),IF(VLOOKUP(H3697,'Cross-Page Data'!$D$4:$F$48,3,FALSE)="wind",VLOOKUP(G3697,'Cross-Page Data'!$I$4:$J$19,2,FALSE),IF(VLOOKUP(H3697,'Cross-Page Data'!$D$4:$F$48,3,FALSE)="hydro",VLOOKUP(G3697,'Cross-Page Data'!$I$4:$J$19,2,FALSE),VLOOKUP(H3697,'Cross-Page Data'!$D$4:$F$48,3,FALSE)))))</f>
        <v/>
      </c>
      <c r="M3697" s="120">
        <f>IF(AND($P$2=FALSE,OR(F3697="Commercial NAICS Cogen",F3697="Industrial NAICS Cogen",F3697="NAICS-22 Cogen")),FALSE,IF(AND($P$3=FALSE,OR(F3697="Commercial NAICS Cogen",F3697="Commercial NAICS Non-Cogen",F3697="Industrial NAICS Cogen", F3697="industrial NAICS non-Cogen")),FALSE, TRUE))</f>
        <v/>
      </c>
    </row>
    <row r="3698">
      <c r="A3698" s="129" t="n">
        <v>56289</v>
      </c>
      <c r="B3698" s="130" t="inlineStr">
        <is>
          <t>Salem Street Dept</t>
        </is>
      </c>
      <c r="C3698" s="130" t="inlineStr">
        <is>
          <t>City of Salem - (VA)</t>
        </is>
      </c>
      <c r="D3698" s="129" t="n">
        <v>16558</v>
      </c>
      <c r="E3698" s="130" t="inlineStr">
        <is>
          <t>VA</t>
        </is>
      </c>
      <c r="F3698" s="130" t="inlineStr">
        <is>
          <t>Commercial NAICS Non-Cogen</t>
        </is>
      </c>
      <c r="G3698" s="130" t="inlineStr">
        <is>
          <t>IC</t>
        </is>
      </c>
      <c r="H3698" s="130" t="inlineStr">
        <is>
          <t>DFO</t>
        </is>
      </c>
      <c r="I3698" s="130" t="inlineStr">
        <is>
          <t>DFO</t>
        </is>
      </c>
      <c r="J3698" s="131" t="n">
        <v>50</v>
      </c>
      <c r="K3698" s="129" t="n">
        <v>2020</v>
      </c>
      <c r="L3698" s="120">
        <f>IF(VLOOKUP(H3698,'Cross-Page Data'!$D$4:$F$48,3,FALSE)="natural gas",VLOOKUP(G3698,'Cross-Page Data'!$I$4:$J$19,2,FALSE),IF(VLOOKUP(H3698,'Cross-Page Data'!$D$4:$F$48,3,FALSE)="solar",IF(G3698="PV","solar PV","solar thermal"),IF(VLOOKUP(H3698,'Cross-Page Data'!$D$4:$F$48,3,FALSE)="wind",VLOOKUP(G3698,'Cross-Page Data'!$I$4:$J$19,2,FALSE),IF(VLOOKUP(H3698,'Cross-Page Data'!$D$4:$F$48,3,FALSE)="hydro",VLOOKUP(G3698,'Cross-Page Data'!$I$4:$J$19,2,FALSE),VLOOKUP(H3698,'Cross-Page Data'!$D$4:$F$48,3,FALSE)))))</f>
        <v/>
      </c>
      <c r="M3698" s="120">
        <f>IF(AND($P$2=FALSE,OR(F3698="Commercial NAICS Cogen",F3698="Industrial NAICS Cogen",F3698="NAICS-22 Cogen")),FALSE,IF(AND($P$3=FALSE,OR(F3698="Commercial NAICS Cogen",F3698="Commercial NAICS Non-Cogen",F3698="Industrial NAICS Cogen", F3698="industrial NAICS non-Cogen")),FALSE, TRUE))</f>
        <v/>
      </c>
    </row>
    <row r="3699">
      <c r="A3699" s="129" t="n">
        <v>56290</v>
      </c>
      <c r="B3699" s="130" t="inlineStr">
        <is>
          <t>Maple Ridge Wind Farm</t>
        </is>
      </c>
      <c r="C3699" s="130" t="inlineStr">
        <is>
          <t>Flat Rock Windpower, LLC</t>
        </is>
      </c>
      <c r="D3699" s="129" t="n">
        <v>54684</v>
      </c>
      <c r="E3699" s="130" t="inlineStr">
        <is>
          <t>NY</t>
        </is>
      </c>
      <c r="F3699" s="130" t="inlineStr">
        <is>
          <t>NAICS-22 Non-Cogen</t>
        </is>
      </c>
      <c r="G3699" s="130" t="inlineStr">
        <is>
          <t>WT</t>
        </is>
      </c>
      <c r="H3699" s="130" t="inlineStr">
        <is>
          <t>WND</t>
        </is>
      </c>
      <c r="I3699" s="130" t="inlineStr">
        <is>
          <t>WND</t>
        </is>
      </c>
      <c r="J3699" s="131" t="n">
        <v>741223</v>
      </c>
      <c r="K3699" s="129" t="n">
        <v>2020</v>
      </c>
      <c r="L3699" s="120">
        <f>IF(VLOOKUP(H3699,'Cross-Page Data'!$D$4:$F$48,3,FALSE)="natural gas",VLOOKUP(G3699,'Cross-Page Data'!$I$4:$J$19,2,FALSE),IF(VLOOKUP(H3699,'Cross-Page Data'!$D$4:$F$48,3,FALSE)="solar",IF(G3699="PV","solar PV","solar thermal"),IF(VLOOKUP(H3699,'Cross-Page Data'!$D$4:$F$48,3,FALSE)="wind",VLOOKUP(G3699,'Cross-Page Data'!$I$4:$J$19,2,FALSE),IF(VLOOKUP(H3699,'Cross-Page Data'!$D$4:$F$48,3,FALSE)="hydro",VLOOKUP(G3699,'Cross-Page Data'!$I$4:$J$19,2,FALSE),VLOOKUP(H3699,'Cross-Page Data'!$D$4:$F$48,3,FALSE)))))</f>
        <v/>
      </c>
      <c r="M3699" s="120">
        <f>IF(AND($P$2=FALSE,OR(F3699="Commercial NAICS Cogen",F3699="Industrial NAICS Cogen",F3699="NAICS-22 Cogen")),FALSE,IF(AND($P$3=FALSE,OR(F3699="Commercial NAICS Cogen",F3699="Commercial NAICS Non-Cogen",F3699="Industrial NAICS Cogen", F3699="industrial NAICS non-Cogen")),FALSE, TRUE))</f>
        <v/>
      </c>
    </row>
    <row r="3700">
      <c r="A3700" s="129" t="n">
        <v>56291</v>
      </c>
      <c r="B3700" s="130" t="inlineStr">
        <is>
          <t>Horse Hollow Wind Energy Center</t>
        </is>
      </c>
      <c r="C3700" s="130" t="inlineStr">
        <is>
          <t>FPL Energy Horse Hollow LLC</t>
        </is>
      </c>
      <c r="D3700" s="129" t="n">
        <v>50063</v>
      </c>
      <c r="E3700" s="130" t="inlineStr">
        <is>
          <t>TX</t>
        </is>
      </c>
      <c r="F3700" s="130" t="inlineStr">
        <is>
          <t>NAICS-22 Non-Cogen</t>
        </is>
      </c>
      <c r="G3700" s="130" t="inlineStr">
        <is>
          <t>WT</t>
        </is>
      </c>
      <c r="H3700" s="130" t="inlineStr">
        <is>
          <t>WND</t>
        </is>
      </c>
      <c r="I3700" s="130" t="inlineStr">
        <is>
          <t>WND</t>
        </is>
      </c>
      <c r="J3700" s="131" t="n">
        <v>2513457</v>
      </c>
      <c r="K3700" s="129" t="n">
        <v>2020</v>
      </c>
      <c r="L3700" s="120">
        <f>IF(VLOOKUP(H3700,'Cross-Page Data'!$D$4:$F$48,3,FALSE)="natural gas",VLOOKUP(G3700,'Cross-Page Data'!$I$4:$J$19,2,FALSE),IF(VLOOKUP(H3700,'Cross-Page Data'!$D$4:$F$48,3,FALSE)="solar",IF(G3700="PV","solar PV","solar thermal"),IF(VLOOKUP(H3700,'Cross-Page Data'!$D$4:$F$48,3,FALSE)="wind",VLOOKUP(G3700,'Cross-Page Data'!$I$4:$J$19,2,FALSE),IF(VLOOKUP(H3700,'Cross-Page Data'!$D$4:$F$48,3,FALSE)="hydro",VLOOKUP(G3700,'Cross-Page Data'!$I$4:$J$19,2,FALSE),VLOOKUP(H3700,'Cross-Page Data'!$D$4:$F$48,3,FALSE)))))</f>
        <v/>
      </c>
      <c r="M3700" s="120">
        <f>IF(AND($P$2=FALSE,OR(F3700="Commercial NAICS Cogen",F3700="Industrial NAICS Cogen",F3700="NAICS-22 Cogen")),FALSE,IF(AND($P$3=FALSE,OR(F3700="Commercial NAICS Cogen",F3700="Commercial NAICS Non-Cogen",F3700="Industrial NAICS Cogen", F3700="industrial NAICS non-Cogen")),FALSE, TRUE))</f>
        <v/>
      </c>
    </row>
    <row r="3701">
      <c r="A3701" s="129" t="n">
        <v>56294</v>
      </c>
      <c r="B3701" s="130" t="inlineStr">
        <is>
          <t>Bayway Refinery</t>
        </is>
      </c>
      <c r="C3701" s="130" t="inlineStr">
        <is>
          <t>Phillips 66</t>
        </is>
      </c>
      <c r="D3701" s="129" t="n">
        <v>50095</v>
      </c>
      <c r="E3701" s="130" t="inlineStr">
        <is>
          <t>NJ</t>
        </is>
      </c>
      <c r="F3701" s="130" t="inlineStr">
        <is>
          <t>Industrial NAICS Non-Cogen</t>
        </is>
      </c>
      <c r="G3701" s="130" t="inlineStr">
        <is>
          <t>OT</t>
        </is>
      </c>
      <c r="H3701" s="130" t="inlineStr">
        <is>
          <t>WH</t>
        </is>
      </c>
      <c r="I3701" s="130" t="inlineStr">
        <is>
          <t>OTH</t>
        </is>
      </c>
      <c r="J3701" s="131" t="n">
        <v>40661</v>
      </c>
      <c r="K3701" s="129" t="n">
        <v>2020</v>
      </c>
      <c r="L3701" s="120">
        <f>IF(VLOOKUP(H3701,'Cross-Page Data'!$D$4:$F$48,3,FALSE)="natural gas",VLOOKUP(G3701,'Cross-Page Data'!$I$4:$J$19,2,FALSE),IF(VLOOKUP(H3701,'Cross-Page Data'!$D$4:$F$48,3,FALSE)="solar",IF(G3701="PV","solar PV","solar thermal"),IF(VLOOKUP(H3701,'Cross-Page Data'!$D$4:$F$48,3,FALSE)="wind",VLOOKUP(G3701,'Cross-Page Data'!$I$4:$J$19,2,FALSE),IF(VLOOKUP(H3701,'Cross-Page Data'!$D$4:$F$48,3,FALSE)="hydro",VLOOKUP(G3701,'Cross-Page Data'!$I$4:$J$19,2,FALSE),VLOOKUP(H3701,'Cross-Page Data'!$D$4:$F$48,3,FALSE)))))</f>
        <v/>
      </c>
      <c r="M3701" s="120">
        <f>IF(AND($P$2=FALSE,OR(F3701="Commercial NAICS Cogen",F3701="Industrial NAICS Cogen",F3701="NAICS-22 Cogen")),FALSE,IF(AND($P$3=FALSE,OR(F3701="Commercial NAICS Cogen",F3701="Commercial NAICS Non-Cogen",F3701="Industrial NAICS Cogen", F3701="industrial NAICS non-Cogen")),FALSE, TRUE))</f>
        <v/>
      </c>
    </row>
    <row r="3702">
      <c r="A3702" s="129" t="n">
        <v>56298</v>
      </c>
      <c r="B3702" s="130" t="inlineStr">
        <is>
          <t>Roseville Energy Park</t>
        </is>
      </c>
      <c r="C3702" s="130" t="inlineStr">
        <is>
          <t>City of Roseville - (CA)</t>
        </is>
      </c>
      <c r="D3702" s="129" t="n">
        <v>16295</v>
      </c>
      <c r="E3702" s="130" t="inlineStr">
        <is>
          <t>CA</t>
        </is>
      </c>
      <c r="F3702" s="130" t="inlineStr">
        <is>
          <t>Electric Utility</t>
        </is>
      </c>
      <c r="G3702" s="130" t="inlineStr">
        <is>
          <t>CA</t>
        </is>
      </c>
      <c r="H3702" s="130" t="inlineStr">
        <is>
          <t>NG</t>
        </is>
      </c>
      <c r="I3702" s="130" t="inlineStr">
        <is>
          <t>NG</t>
        </is>
      </c>
      <c r="J3702" s="131" t="n">
        <v>123587</v>
      </c>
      <c r="K3702" s="129" t="n">
        <v>2020</v>
      </c>
      <c r="L3702" s="120">
        <f>IF(VLOOKUP(H3702,'Cross-Page Data'!$D$4:$F$48,3,FALSE)="natural gas",VLOOKUP(G3702,'Cross-Page Data'!$I$4:$J$19,2,FALSE),IF(VLOOKUP(H3702,'Cross-Page Data'!$D$4:$F$48,3,FALSE)="solar",IF(G3702="PV","solar PV","solar thermal"),IF(VLOOKUP(H3702,'Cross-Page Data'!$D$4:$F$48,3,FALSE)="wind",VLOOKUP(G3702,'Cross-Page Data'!$I$4:$J$19,2,FALSE),IF(VLOOKUP(H3702,'Cross-Page Data'!$D$4:$F$48,3,FALSE)="hydro",VLOOKUP(G3702,'Cross-Page Data'!$I$4:$J$19,2,FALSE),VLOOKUP(H3702,'Cross-Page Data'!$D$4:$F$48,3,FALSE)))))</f>
        <v/>
      </c>
      <c r="M3702" s="120">
        <f>IF(AND($P$2=FALSE,OR(F3702="Commercial NAICS Cogen",F3702="Industrial NAICS Cogen",F3702="NAICS-22 Cogen")),FALSE,IF(AND($P$3=FALSE,OR(F3702="Commercial NAICS Cogen",F3702="Commercial NAICS Non-Cogen",F3702="Industrial NAICS Cogen", F3702="industrial NAICS non-Cogen")),FALSE, TRUE))</f>
        <v/>
      </c>
    </row>
    <row r="3703">
      <c r="A3703" s="129" t="n">
        <v>56298</v>
      </c>
      <c r="B3703" s="130" t="inlineStr">
        <is>
          <t>Roseville Energy Park</t>
        </is>
      </c>
      <c r="C3703" s="130" t="inlineStr">
        <is>
          <t>City of Roseville - (CA)</t>
        </is>
      </c>
      <c r="D3703" s="129" t="n">
        <v>16295</v>
      </c>
      <c r="E3703" s="130" t="inlineStr">
        <is>
          <t>CA</t>
        </is>
      </c>
      <c r="F3703" s="130" t="inlineStr">
        <is>
          <t>Electric Utility</t>
        </is>
      </c>
      <c r="G3703" s="130" t="inlineStr">
        <is>
          <t>CT</t>
        </is>
      </c>
      <c r="H3703" s="130" t="inlineStr">
        <is>
          <t>NG</t>
        </is>
      </c>
      <c r="I3703" s="130" t="inlineStr">
        <is>
          <t>NG</t>
        </is>
      </c>
      <c r="J3703" s="131" t="n">
        <v>185967</v>
      </c>
      <c r="K3703" s="129" t="n">
        <v>2020</v>
      </c>
      <c r="L3703" s="120">
        <f>IF(VLOOKUP(H3703,'Cross-Page Data'!$D$4:$F$48,3,FALSE)="natural gas",VLOOKUP(G3703,'Cross-Page Data'!$I$4:$J$19,2,FALSE),IF(VLOOKUP(H3703,'Cross-Page Data'!$D$4:$F$48,3,FALSE)="solar",IF(G3703="PV","solar PV","solar thermal"),IF(VLOOKUP(H3703,'Cross-Page Data'!$D$4:$F$48,3,FALSE)="wind",VLOOKUP(G3703,'Cross-Page Data'!$I$4:$J$19,2,FALSE),IF(VLOOKUP(H3703,'Cross-Page Data'!$D$4:$F$48,3,FALSE)="hydro",VLOOKUP(G3703,'Cross-Page Data'!$I$4:$J$19,2,FALSE),VLOOKUP(H3703,'Cross-Page Data'!$D$4:$F$48,3,FALSE)))))</f>
        <v/>
      </c>
      <c r="M3703" s="120">
        <f>IF(AND($P$2=FALSE,OR(F3703="Commercial NAICS Cogen",F3703="Industrial NAICS Cogen",F3703="NAICS-22 Cogen")),FALSE,IF(AND($P$3=FALSE,OR(F3703="Commercial NAICS Cogen",F3703="Commercial NAICS Non-Cogen",F3703="Industrial NAICS Cogen", F3703="industrial NAICS non-Cogen")),FALSE, TRUE))</f>
        <v/>
      </c>
    </row>
    <row r="3704">
      <c r="A3704" s="129" t="n">
        <v>56299</v>
      </c>
      <c r="B3704" s="130" t="inlineStr">
        <is>
          <t>Wind Park Bear Creek</t>
        </is>
      </c>
      <c r="C3704" s="130" t="inlineStr">
        <is>
          <t>Leeward Asset Management, LLC</t>
        </is>
      </c>
      <c r="D3704" s="129" t="n">
        <v>50123</v>
      </c>
      <c r="E3704" s="130" t="inlineStr">
        <is>
          <t>PA</t>
        </is>
      </c>
      <c r="F3704" s="130" t="inlineStr">
        <is>
          <t>NAICS-22 Non-Cogen</t>
        </is>
      </c>
      <c r="G3704" s="130" t="inlineStr">
        <is>
          <t>WT</t>
        </is>
      </c>
      <c r="H3704" s="130" t="inlineStr">
        <is>
          <t>WND</t>
        </is>
      </c>
      <c r="I3704" s="130" t="inlineStr">
        <is>
          <t>WND</t>
        </is>
      </c>
      <c r="J3704" s="131" t="n">
        <v>57209</v>
      </c>
      <c r="K3704" s="129" t="n">
        <v>2020</v>
      </c>
      <c r="L3704" s="120">
        <f>IF(VLOOKUP(H3704,'Cross-Page Data'!$D$4:$F$48,3,FALSE)="natural gas",VLOOKUP(G3704,'Cross-Page Data'!$I$4:$J$19,2,FALSE),IF(VLOOKUP(H3704,'Cross-Page Data'!$D$4:$F$48,3,FALSE)="solar",IF(G3704="PV","solar PV","solar thermal"),IF(VLOOKUP(H3704,'Cross-Page Data'!$D$4:$F$48,3,FALSE)="wind",VLOOKUP(G3704,'Cross-Page Data'!$I$4:$J$19,2,FALSE),IF(VLOOKUP(H3704,'Cross-Page Data'!$D$4:$F$48,3,FALSE)="hydro",VLOOKUP(G3704,'Cross-Page Data'!$I$4:$J$19,2,FALSE),VLOOKUP(H3704,'Cross-Page Data'!$D$4:$F$48,3,FALSE)))))</f>
        <v/>
      </c>
      <c r="M3704" s="120">
        <f>IF(AND($P$2=FALSE,OR(F3704="Commercial NAICS Cogen",F3704="Industrial NAICS Cogen",F3704="NAICS-22 Cogen")),FALSE,IF(AND($P$3=FALSE,OR(F3704="Commercial NAICS Cogen",F3704="Commercial NAICS Non-Cogen",F3704="Industrial NAICS Cogen", F3704="industrial NAICS non-Cogen")),FALSE, TRUE))</f>
        <v/>
      </c>
    </row>
    <row r="3705">
      <c r="A3705" s="129" t="n">
        <v>56300</v>
      </c>
      <c r="B3705" s="130" t="inlineStr">
        <is>
          <t>Jersey-Atlantic Wind Farm</t>
        </is>
      </c>
      <c r="C3705" s="130" t="inlineStr">
        <is>
          <t>Leeward Asset Management, LLC</t>
        </is>
      </c>
      <c r="D3705" s="129" t="n">
        <v>50123</v>
      </c>
      <c r="E3705" s="130" t="inlineStr">
        <is>
          <t>NJ</t>
        </is>
      </c>
      <c r="F3705" s="130" t="inlineStr">
        <is>
          <t>NAICS-22 Non-Cogen</t>
        </is>
      </c>
      <c r="G3705" s="130" t="inlineStr">
        <is>
          <t>WT</t>
        </is>
      </c>
      <c r="H3705" s="130" t="inlineStr">
        <is>
          <t>WND</t>
        </is>
      </c>
      <c r="I3705" s="130" t="inlineStr">
        <is>
          <t>WND</t>
        </is>
      </c>
      <c r="J3705" s="131" t="n">
        <v>19999</v>
      </c>
      <c r="K3705" s="129" t="n">
        <v>2020</v>
      </c>
      <c r="L3705" s="120">
        <f>IF(VLOOKUP(H3705,'Cross-Page Data'!$D$4:$F$48,3,FALSE)="natural gas",VLOOKUP(G3705,'Cross-Page Data'!$I$4:$J$19,2,FALSE),IF(VLOOKUP(H3705,'Cross-Page Data'!$D$4:$F$48,3,FALSE)="solar",IF(G3705="PV","solar PV","solar thermal"),IF(VLOOKUP(H3705,'Cross-Page Data'!$D$4:$F$48,3,FALSE)="wind",VLOOKUP(G3705,'Cross-Page Data'!$I$4:$J$19,2,FALSE),IF(VLOOKUP(H3705,'Cross-Page Data'!$D$4:$F$48,3,FALSE)="hydro",VLOOKUP(G3705,'Cross-Page Data'!$I$4:$J$19,2,FALSE),VLOOKUP(H3705,'Cross-Page Data'!$D$4:$F$48,3,FALSE)))))</f>
        <v/>
      </c>
      <c r="M3705" s="120">
        <f>IF(AND($P$2=FALSE,OR(F3705="Commercial NAICS Cogen",F3705="Industrial NAICS Cogen",F3705="NAICS-22 Cogen")),FALSE,IF(AND($P$3=FALSE,OR(F3705="Commercial NAICS Cogen",F3705="Commercial NAICS Non-Cogen",F3705="Industrial NAICS Cogen", F3705="industrial NAICS non-Cogen")),FALSE, TRUE))</f>
        <v/>
      </c>
    </row>
    <row r="3706">
      <c r="A3706" s="129" t="n">
        <v>56304</v>
      </c>
      <c r="B3706" s="130" t="inlineStr">
        <is>
          <t>San Juan Mesa Wind Project LLC</t>
        </is>
      </c>
      <c r="C3706" s="130" t="inlineStr">
        <is>
          <t>NRG Energy Gas &amp; Wind Holdings Inc</t>
        </is>
      </c>
      <c r="D3706" s="129" t="n">
        <v>59883</v>
      </c>
      <c r="E3706" s="130" t="inlineStr">
        <is>
          <t>NM</t>
        </is>
      </c>
      <c r="F3706" s="130" t="inlineStr">
        <is>
          <t>NAICS-22 Non-Cogen</t>
        </is>
      </c>
      <c r="G3706" s="130" t="inlineStr">
        <is>
          <t>WT</t>
        </is>
      </c>
      <c r="H3706" s="130" t="inlineStr">
        <is>
          <t>WND</t>
        </is>
      </c>
      <c r="I3706" s="130" t="inlineStr">
        <is>
          <t>WND</t>
        </is>
      </c>
      <c r="J3706" s="131" t="n">
        <v>411989</v>
      </c>
      <c r="K3706" s="129" t="n">
        <v>2020</v>
      </c>
      <c r="L3706" s="120">
        <f>IF(VLOOKUP(H3706,'Cross-Page Data'!$D$4:$F$48,3,FALSE)="natural gas",VLOOKUP(G3706,'Cross-Page Data'!$I$4:$J$19,2,FALSE),IF(VLOOKUP(H3706,'Cross-Page Data'!$D$4:$F$48,3,FALSE)="solar",IF(G3706="PV","solar PV","solar thermal"),IF(VLOOKUP(H3706,'Cross-Page Data'!$D$4:$F$48,3,FALSE)="wind",VLOOKUP(G3706,'Cross-Page Data'!$I$4:$J$19,2,FALSE),IF(VLOOKUP(H3706,'Cross-Page Data'!$D$4:$F$48,3,FALSE)="hydro",VLOOKUP(G3706,'Cross-Page Data'!$I$4:$J$19,2,FALSE),VLOOKUP(H3706,'Cross-Page Data'!$D$4:$F$48,3,FALSE)))))</f>
        <v/>
      </c>
      <c r="M3706" s="120">
        <f>IF(AND($P$2=FALSE,OR(F3706="Commercial NAICS Cogen",F3706="Industrial NAICS Cogen",F3706="NAICS-22 Cogen")),FALSE,IF(AND($P$3=FALSE,OR(F3706="Commercial NAICS Cogen",F3706="Commercial NAICS Non-Cogen",F3706="Industrial NAICS Cogen", F3706="industrial NAICS non-Cogen")),FALSE, TRUE))</f>
        <v/>
      </c>
    </row>
    <row r="3707">
      <c r="A3707" s="129" t="n">
        <v>56309</v>
      </c>
      <c r="B3707" s="130" t="inlineStr">
        <is>
          <t>Trigen St. Louis</t>
        </is>
      </c>
      <c r="C3707" s="130" t="inlineStr">
        <is>
          <t>Ashley Energy LLC</t>
        </is>
      </c>
      <c r="D3707" s="129" t="n">
        <v>50130</v>
      </c>
      <c r="E3707" s="130" t="inlineStr">
        <is>
          <t>MO</t>
        </is>
      </c>
      <c r="F3707" s="130" t="inlineStr">
        <is>
          <t>NAICS-22 Cogen</t>
        </is>
      </c>
      <c r="G3707" s="130" t="inlineStr">
        <is>
          <t>CA</t>
        </is>
      </c>
      <c r="H3707" s="130" t="inlineStr">
        <is>
          <t>NG</t>
        </is>
      </c>
      <c r="I3707" s="130" t="inlineStr">
        <is>
          <t>NG</t>
        </is>
      </c>
      <c r="J3707" s="131" t="n">
        <v>0</v>
      </c>
      <c r="K3707" s="129" t="n">
        <v>2020</v>
      </c>
      <c r="L3707" s="120">
        <f>IF(VLOOKUP(H3707,'Cross-Page Data'!$D$4:$F$48,3,FALSE)="natural gas",VLOOKUP(G3707,'Cross-Page Data'!$I$4:$J$19,2,FALSE),IF(VLOOKUP(H3707,'Cross-Page Data'!$D$4:$F$48,3,FALSE)="solar",IF(G3707="PV","solar PV","solar thermal"),IF(VLOOKUP(H3707,'Cross-Page Data'!$D$4:$F$48,3,FALSE)="wind",VLOOKUP(G3707,'Cross-Page Data'!$I$4:$J$19,2,FALSE),IF(VLOOKUP(H3707,'Cross-Page Data'!$D$4:$F$48,3,FALSE)="hydro",VLOOKUP(G3707,'Cross-Page Data'!$I$4:$J$19,2,FALSE),VLOOKUP(H3707,'Cross-Page Data'!$D$4:$F$48,3,FALSE)))))</f>
        <v/>
      </c>
      <c r="M3707" s="120">
        <f>IF(AND($P$2=FALSE,OR(F3707="Commercial NAICS Cogen",F3707="Industrial NAICS Cogen",F3707="NAICS-22 Cogen")),FALSE,IF(AND($P$3=FALSE,OR(F3707="Commercial NAICS Cogen",F3707="Commercial NAICS Non-Cogen",F3707="Industrial NAICS Cogen", F3707="industrial NAICS non-Cogen")),FALSE, TRUE))</f>
        <v/>
      </c>
    </row>
    <row r="3708">
      <c r="A3708" s="129" t="n">
        <v>56309</v>
      </c>
      <c r="B3708" s="130" t="inlineStr">
        <is>
          <t>Trigen St. Louis</t>
        </is>
      </c>
      <c r="C3708" s="130" t="inlineStr">
        <is>
          <t>Ashley Energy LLC</t>
        </is>
      </c>
      <c r="D3708" s="129" t="n">
        <v>50130</v>
      </c>
      <c r="E3708" s="130" t="inlineStr">
        <is>
          <t>MO</t>
        </is>
      </c>
      <c r="F3708" s="130" t="inlineStr">
        <is>
          <t>NAICS-22 Cogen</t>
        </is>
      </c>
      <c r="G3708" s="130" t="inlineStr">
        <is>
          <t>CS</t>
        </is>
      </c>
      <c r="H3708" s="130" t="inlineStr">
        <is>
          <t>NG</t>
        </is>
      </c>
      <c r="I3708" s="130" t="inlineStr">
        <is>
          <t>NG</t>
        </is>
      </c>
      <c r="J3708" s="131" t="n">
        <v>0</v>
      </c>
      <c r="K3708" s="129" t="n">
        <v>2020</v>
      </c>
      <c r="L3708" s="120">
        <f>IF(VLOOKUP(H3708,'Cross-Page Data'!$D$4:$F$48,3,FALSE)="natural gas",VLOOKUP(G3708,'Cross-Page Data'!$I$4:$J$19,2,FALSE),IF(VLOOKUP(H3708,'Cross-Page Data'!$D$4:$F$48,3,FALSE)="solar",IF(G3708="PV","solar PV","solar thermal"),IF(VLOOKUP(H3708,'Cross-Page Data'!$D$4:$F$48,3,FALSE)="wind",VLOOKUP(G3708,'Cross-Page Data'!$I$4:$J$19,2,FALSE),IF(VLOOKUP(H3708,'Cross-Page Data'!$D$4:$F$48,3,FALSE)="hydro",VLOOKUP(G3708,'Cross-Page Data'!$I$4:$J$19,2,FALSE),VLOOKUP(H3708,'Cross-Page Data'!$D$4:$F$48,3,FALSE)))))</f>
        <v/>
      </c>
      <c r="M3708" s="120">
        <f>IF(AND($P$2=FALSE,OR(F3708="Commercial NAICS Cogen",F3708="Industrial NAICS Cogen",F3708="NAICS-22 Cogen")),FALSE,IF(AND($P$3=FALSE,OR(F3708="Commercial NAICS Cogen",F3708="Commercial NAICS Non-Cogen",F3708="Industrial NAICS Cogen", F3708="industrial NAICS non-Cogen")),FALSE, TRUE))</f>
        <v/>
      </c>
    </row>
    <row r="3709">
      <c r="A3709" s="129" t="n">
        <v>56309</v>
      </c>
      <c r="B3709" s="130" t="inlineStr">
        <is>
          <t>Trigen St. Louis</t>
        </is>
      </c>
      <c r="C3709" s="130" t="inlineStr">
        <is>
          <t>Ashley Energy LLC</t>
        </is>
      </c>
      <c r="D3709" s="129" t="n">
        <v>50130</v>
      </c>
      <c r="E3709" s="130" t="inlineStr">
        <is>
          <t>MO</t>
        </is>
      </c>
      <c r="F3709" s="130" t="inlineStr">
        <is>
          <t>NAICS-22 Cogen</t>
        </is>
      </c>
      <c r="G3709" s="130" t="inlineStr">
        <is>
          <t>IC</t>
        </is>
      </c>
      <c r="H3709" s="130" t="inlineStr">
        <is>
          <t>DFO</t>
        </is>
      </c>
      <c r="I3709" s="130" t="inlineStr">
        <is>
          <t>DFO</t>
        </is>
      </c>
      <c r="J3709" s="131" t="n">
        <v>0</v>
      </c>
      <c r="K3709" s="129" t="n">
        <v>2020</v>
      </c>
      <c r="L3709" s="120">
        <f>IF(VLOOKUP(H3709,'Cross-Page Data'!$D$4:$F$48,3,FALSE)="natural gas",VLOOKUP(G3709,'Cross-Page Data'!$I$4:$J$19,2,FALSE),IF(VLOOKUP(H3709,'Cross-Page Data'!$D$4:$F$48,3,FALSE)="solar",IF(G3709="PV","solar PV","solar thermal"),IF(VLOOKUP(H3709,'Cross-Page Data'!$D$4:$F$48,3,FALSE)="wind",VLOOKUP(G3709,'Cross-Page Data'!$I$4:$J$19,2,FALSE),IF(VLOOKUP(H3709,'Cross-Page Data'!$D$4:$F$48,3,FALSE)="hydro",VLOOKUP(G3709,'Cross-Page Data'!$I$4:$J$19,2,FALSE),VLOOKUP(H3709,'Cross-Page Data'!$D$4:$F$48,3,FALSE)))))</f>
        <v/>
      </c>
      <c r="M3709" s="120">
        <f>IF(AND($P$2=FALSE,OR(F3709="Commercial NAICS Cogen",F3709="Industrial NAICS Cogen",F3709="NAICS-22 Cogen")),FALSE,IF(AND($P$3=FALSE,OR(F3709="Commercial NAICS Cogen",F3709="Commercial NAICS Non-Cogen",F3709="Industrial NAICS Cogen", F3709="industrial NAICS non-Cogen")),FALSE, TRUE))</f>
        <v/>
      </c>
    </row>
    <row r="3710">
      <c r="A3710" s="129" t="n">
        <v>56309</v>
      </c>
      <c r="B3710" s="130" t="inlineStr">
        <is>
          <t>Trigen St. Louis</t>
        </is>
      </c>
      <c r="C3710" s="130" t="inlineStr">
        <is>
          <t>Ashley Energy LLC</t>
        </is>
      </c>
      <c r="D3710" s="129" t="n">
        <v>50130</v>
      </c>
      <c r="E3710" s="130" t="inlineStr">
        <is>
          <t>MO</t>
        </is>
      </c>
      <c r="F3710" s="130" t="inlineStr">
        <is>
          <t>NAICS-22 Cogen</t>
        </is>
      </c>
      <c r="G3710" s="130" t="inlineStr">
        <is>
          <t>ST</t>
        </is>
      </c>
      <c r="H3710" s="130" t="inlineStr">
        <is>
          <t>NG</t>
        </is>
      </c>
      <c r="I3710" s="130" t="inlineStr">
        <is>
          <t>NG</t>
        </is>
      </c>
      <c r="J3710" s="131" t="n">
        <v>0</v>
      </c>
      <c r="K3710" s="129" t="n">
        <v>2020</v>
      </c>
      <c r="L3710" s="120">
        <f>IF(VLOOKUP(H3710,'Cross-Page Data'!$D$4:$F$48,3,FALSE)="natural gas",VLOOKUP(G3710,'Cross-Page Data'!$I$4:$J$19,2,FALSE),IF(VLOOKUP(H3710,'Cross-Page Data'!$D$4:$F$48,3,FALSE)="solar",IF(G3710="PV","solar PV","solar thermal"),IF(VLOOKUP(H3710,'Cross-Page Data'!$D$4:$F$48,3,FALSE)="wind",VLOOKUP(G3710,'Cross-Page Data'!$I$4:$J$19,2,FALSE),IF(VLOOKUP(H3710,'Cross-Page Data'!$D$4:$F$48,3,FALSE)="hydro",VLOOKUP(G3710,'Cross-Page Data'!$I$4:$J$19,2,FALSE),VLOOKUP(H3710,'Cross-Page Data'!$D$4:$F$48,3,FALSE)))))</f>
        <v/>
      </c>
      <c r="M3710" s="120">
        <f>IF(AND($P$2=FALSE,OR(F3710="Commercial NAICS Cogen",F3710="Industrial NAICS Cogen",F3710="NAICS-22 Cogen")),FALSE,IF(AND($P$3=FALSE,OR(F3710="Commercial NAICS Cogen",F3710="Commercial NAICS Non-Cogen",F3710="Industrial NAICS Cogen", F3710="industrial NAICS non-Cogen")),FALSE, TRUE))</f>
        <v/>
      </c>
    </row>
    <row r="3711">
      <c r="A3711" s="129" t="n">
        <v>56312</v>
      </c>
      <c r="B3711" s="130" t="inlineStr">
        <is>
          <t>Shute Creek Facility</t>
        </is>
      </c>
      <c r="C3711" s="130" t="inlineStr">
        <is>
          <t>Exxon Mobil Production Co</t>
        </is>
      </c>
      <c r="D3711" s="129" t="n">
        <v>6529</v>
      </c>
      <c r="E3711" s="130" t="inlineStr">
        <is>
          <t>WY</t>
        </is>
      </c>
      <c r="F3711" s="130" t="inlineStr">
        <is>
          <t>Industrial NAICS Cogen</t>
        </is>
      </c>
      <c r="G3711" s="130" t="inlineStr">
        <is>
          <t>GT</t>
        </is>
      </c>
      <c r="H3711" s="130" t="inlineStr">
        <is>
          <t>NG</t>
        </is>
      </c>
      <c r="I3711" s="130" t="inlineStr">
        <is>
          <t>NG</t>
        </is>
      </c>
      <c r="J3711" s="131" t="n">
        <v>536071.35</v>
      </c>
      <c r="K3711" s="129" t="n">
        <v>2020</v>
      </c>
      <c r="L3711" s="120">
        <f>IF(VLOOKUP(H3711,'Cross-Page Data'!$D$4:$F$48,3,FALSE)="natural gas",VLOOKUP(G3711,'Cross-Page Data'!$I$4:$J$19,2,FALSE),IF(VLOOKUP(H3711,'Cross-Page Data'!$D$4:$F$48,3,FALSE)="solar",IF(G3711="PV","solar PV","solar thermal"),IF(VLOOKUP(H3711,'Cross-Page Data'!$D$4:$F$48,3,FALSE)="wind",VLOOKUP(G3711,'Cross-Page Data'!$I$4:$J$19,2,FALSE),IF(VLOOKUP(H3711,'Cross-Page Data'!$D$4:$F$48,3,FALSE)="hydro",VLOOKUP(G3711,'Cross-Page Data'!$I$4:$J$19,2,FALSE),VLOOKUP(H3711,'Cross-Page Data'!$D$4:$F$48,3,FALSE)))))</f>
        <v/>
      </c>
      <c r="M3711" s="120">
        <f>IF(AND($P$2=FALSE,OR(F3711="Commercial NAICS Cogen",F3711="Industrial NAICS Cogen",F3711="NAICS-22 Cogen")),FALSE,IF(AND($P$3=FALSE,OR(F3711="Commercial NAICS Cogen",F3711="Commercial NAICS Non-Cogen",F3711="Industrial NAICS Cogen", F3711="industrial NAICS non-Cogen")),FALSE, TRUE))</f>
        <v/>
      </c>
    </row>
    <row r="3712">
      <c r="A3712" s="129" t="n">
        <v>56312</v>
      </c>
      <c r="B3712" s="130" t="inlineStr">
        <is>
          <t>Shute Creek Facility</t>
        </is>
      </c>
      <c r="C3712" s="130" t="inlineStr">
        <is>
          <t>Exxon Mobil Production Co</t>
        </is>
      </c>
      <c r="D3712" s="129" t="n">
        <v>6529</v>
      </c>
      <c r="E3712" s="130" t="inlineStr">
        <is>
          <t>WY</t>
        </is>
      </c>
      <c r="F3712" s="130" t="inlineStr">
        <is>
          <t>Industrial NAICS Cogen</t>
        </is>
      </c>
      <c r="G3712" s="130" t="inlineStr">
        <is>
          <t>GT</t>
        </is>
      </c>
      <c r="H3712" s="130" t="inlineStr">
        <is>
          <t>OG</t>
        </is>
      </c>
      <c r="I3712" s="130" t="inlineStr">
        <is>
          <t>OOG</t>
        </is>
      </c>
      <c r="J3712" s="131" t="n">
        <v>377877.65</v>
      </c>
      <c r="K3712" s="129" t="n">
        <v>2020</v>
      </c>
      <c r="L3712" s="120">
        <f>IF(VLOOKUP(H3712,'Cross-Page Data'!$D$4:$F$48,3,FALSE)="natural gas",VLOOKUP(G3712,'Cross-Page Data'!$I$4:$J$19,2,FALSE),IF(VLOOKUP(H3712,'Cross-Page Data'!$D$4:$F$48,3,FALSE)="solar",IF(G3712="PV","solar PV","solar thermal"),IF(VLOOKUP(H3712,'Cross-Page Data'!$D$4:$F$48,3,FALSE)="wind",VLOOKUP(G3712,'Cross-Page Data'!$I$4:$J$19,2,FALSE),IF(VLOOKUP(H3712,'Cross-Page Data'!$D$4:$F$48,3,FALSE)="hydro",VLOOKUP(G3712,'Cross-Page Data'!$I$4:$J$19,2,FALSE),VLOOKUP(H3712,'Cross-Page Data'!$D$4:$F$48,3,FALSE)))))</f>
        <v/>
      </c>
      <c r="M3712" s="120">
        <f>IF(AND($P$2=FALSE,OR(F3712="Commercial NAICS Cogen",F3712="Industrial NAICS Cogen",F3712="NAICS-22 Cogen")),FALSE,IF(AND($P$3=FALSE,OR(F3712="Commercial NAICS Cogen",F3712="Commercial NAICS Non-Cogen",F3712="Industrial NAICS Cogen", F3712="industrial NAICS non-Cogen")),FALSE, TRUE))</f>
        <v/>
      </c>
    </row>
    <row r="3713">
      <c r="A3713" s="129" t="n">
        <v>56313</v>
      </c>
      <c r="B3713" s="130" t="inlineStr">
        <is>
          <t>Coleman Falls</t>
        </is>
      </c>
      <c r="C3713" s="130" t="inlineStr">
        <is>
          <t>Holcomb Rock Company</t>
        </is>
      </c>
      <c r="D3713" s="129" t="n">
        <v>50134</v>
      </c>
      <c r="E3713" s="130" t="inlineStr">
        <is>
          <t>VA</t>
        </is>
      </c>
      <c r="F3713" s="130" t="inlineStr">
        <is>
          <t>Industrial NAICS Non-Cogen</t>
        </is>
      </c>
      <c r="G3713" s="130" t="inlineStr">
        <is>
          <t>HY</t>
        </is>
      </c>
      <c r="H3713" s="130" t="inlineStr">
        <is>
          <t>WAT</t>
        </is>
      </c>
      <c r="I3713" s="130" t="inlineStr">
        <is>
          <t>HYC</t>
        </is>
      </c>
      <c r="J3713" s="131" t="n">
        <v>0</v>
      </c>
      <c r="K3713" s="129" t="n">
        <v>2020</v>
      </c>
      <c r="L3713" s="120">
        <f>IF(VLOOKUP(H3713,'Cross-Page Data'!$D$4:$F$48,3,FALSE)="natural gas",VLOOKUP(G3713,'Cross-Page Data'!$I$4:$J$19,2,FALSE),IF(VLOOKUP(H3713,'Cross-Page Data'!$D$4:$F$48,3,FALSE)="solar",IF(G3713="PV","solar PV","solar thermal"),IF(VLOOKUP(H3713,'Cross-Page Data'!$D$4:$F$48,3,FALSE)="wind",VLOOKUP(G3713,'Cross-Page Data'!$I$4:$J$19,2,FALSE),IF(VLOOKUP(H3713,'Cross-Page Data'!$D$4:$F$48,3,FALSE)="hydro",VLOOKUP(G3713,'Cross-Page Data'!$I$4:$J$19,2,FALSE),VLOOKUP(H3713,'Cross-Page Data'!$D$4:$F$48,3,FALSE)))))</f>
        <v/>
      </c>
      <c r="M3713" s="120">
        <f>IF(AND($P$2=FALSE,OR(F3713="Commercial NAICS Cogen",F3713="Industrial NAICS Cogen",F3713="NAICS-22 Cogen")),FALSE,IF(AND($P$3=FALSE,OR(F3713="Commercial NAICS Cogen",F3713="Commercial NAICS Non-Cogen",F3713="Industrial NAICS Cogen", F3713="industrial NAICS non-Cogen")),FALSE, TRUE))</f>
        <v/>
      </c>
    </row>
    <row r="3714">
      <c r="A3714" s="129" t="n">
        <v>56314</v>
      </c>
      <c r="B3714" s="130" t="inlineStr">
        <is>
          <t>Holcomb Rock</t>
        </is>
      </c>
      <c r="C3714" s="130" t="inlineStr">
        <is>
          <t>Holcomb Rock Company</t>
        </is>
      </c>
      <c r="D3714" s="129" t="n">
        <v>50134</v>
      </c>
      <c r="E3714" s="130" t="inlineStr">
        <is>
          <t>VA</t>
        </is>
      </c>
      <c r="F3714" s="130" t="inlineStr">
        <is>
          <t>Industrial NAICS Non-Cogen</t>
        </is>
      </c>
      <c r="G3714" s="130" t="inlineStr">
        <is>
          <t>HY</t>
        </is>
      </c>
      <c r="H3714" s="130" t="inlineStr">
        <is>
          <t>WAT</t>
        </is>
      </c>
      <c r="I3714" s="130" t="inlineStr">
        <is>
          <t>HYC</t>
        </is>
      </c>
      <c r="J3714" s="131" t="n">
        <v>0</v>
      </c>
      <c r="K3714" s="129" t="n">
        <v>2020</v>
      </c>
      <c r="L3714" s="120">
        <f>IF(VLOOKUP(H3714,'Cross-Page Data'!$D$4:$F$48,3,FALSE)="natural gas",VLOOKUP(G3714,'Cross-Page Data'!$I$4:$J$19,2,FALSE),IF(VLOOKUP(H3714,'Cross-Page Data'!$D$4:$F$48,3,FALSE)="solar",IF(G3714="PV","solar PV","solar thermal"),IF(VLOOKUP(H3714,'Cross-Page Data'!$D$4:$F$48,3,FALSE)="wind",VLOOKUP(G3714,'Cross-Page Data'!$I$4:$J$19,2,FALSE),IF(VLOOKUP(H3714,'Cross-Page Data'!$D$4:$F$48,3,FALSE)="hydro",VLOOKUP(G3714,'Cross-Page Data'!$I$4:$J$19,2,FALSE),VLOOKUP(H3714,'Cross-Page Data'!$D$4:$F$48,3,FALSE)))))</f>
        <v/>
      </c>
      <c r="M3714" s="120">
        <f>IF(AND($P$2=FALSE,OR(F3714="Commercial NAICS Cogen",F3714="Industrial NAICS Cogen",F3714="NAICS-22 Cogen")),FALSE,IF(AND($P$3=FALSE,OR(F3714="Commercial NAICS Cogen",F3714="Commercial NAICS Non-Cogen",F3714="Industrial NAICS Cogen", F3714="industrial NAICS non-Cogen")),FALSE, TRUE))</f>
        <v/>
      </c>
    </row>
    <row r="3715">
      <c r="A3715" s="129" t="n">
        <v>56322</v>
      </c>
      <c r="B3715" s="130" t="inlineStr">
        <is>
          <t>Wild Horse</t>
        </is>
      </c>
      <c r="C3715" s="130" t="inlineStr">
        <is>
          <t>Puget Sound Energy Inc</t>
        </is>
      </c>
      <c r="D3715" s="129" t="n">
        <v>15500</v>
      </c>
      <c r="E3715" s="130" t="inlineStr">
        <is>
          <t>WA</t>
        </is>
      </c>
      <c r="F3715" s="130" t="inlineStr">
        <is>
          <t>Electric Utility</t>
        </is>
      </c>
      <c r="G3715" s="130" t="inlineStr">
        <is>
          <t>PV</t>
        </is>
      </c>
      <c r="H3715" s="130" t="inlineStr">
        <is>
          <t>SUN</t>
        </is>
      </c>
      <c r="I3715" s="130" t="inlineStr">
        <is>
          <t>SUN</t>
        </is>
      </c>
      <c r="J3715" s="131" t="n">
        <v>95</v>
      </c>
      <c r="K3715" s="129" t="n">
        <v>2020</v>
      </c>
      <c r="L3715" s="120">
        <f>IF(VLOOKUP(H3715,'Cross-Page Data'!$D$4:$F$48,3,FALSE)="natural gas",VLOOKUP(G3715,'Cross-Page Data'!$I$4:$J$19,2,FALSE),IF(VLOOKUP(H3715,'Cross-Page Data'!$D$4:$F$48,3,FALSE)="solar",IF(G3715="PV","solar PV","solar thermal"),IF(VLOOKUP(H3715,'Cross-Page Data'!$D$4:$F$48,3,FALSE)="wind",VLOOKUP(G3715,'Cross-Page Data'!$I$4:$J$19,2,FALSE),IF(VLOOKUP(H3715,'Cross-Page Data'!$D$4:$F$48,3,FALSE)="hydro",VLOOKUP(G3715,'Cross-Page Data'!$I$4:$J$19,2,FALSE),VLOOKUP(H3715,'Cross-Page Data'!$D$4:$F$48,3,FALSE)))))</f>
        <v/>
      </c>
      <c r="M3715" s="120">
        <f>IF(AND($P$2=FALSE,OR(F3715="Commercial NAICS Cogen",F3715="Industrial NAICS Cogen",F3715="NAICS-22 Cogen")),FALSE,IF(AND($P$3=FALSE,OR(F3715="Commercial NAICS Cogen",F3715="Commercial NAICS Non-Cogen",F3715="Industrial NAICS Cogen", F3715="industrial NAICS non-Cogen")),FALSE, TRUE))</f>
        <v/>
      </c>
    </row>
    <row r="3716">
      <c r="A3716" s="129" t="n">
        <v>56322</v>
      </c>
      <c r="B3716" s="130" t="inlineStr">
        <is>
          <t>Wild Horse</t>
        </is>
      </c>
      <c r="C3716" s="130" t="inlineStr">
        <is>
          <t>Puget Sound Energy Inc</t>
        </is>
      </c>
      <c r="D3716" s="129" t="n">
        <v>15500</v>
      </c>
      <c r="E3716" s="130" t="inlineStr">
        <is>
          <t>WA</t>
        </is>
      </c>
      <c r="F3716" s="130" t="inlineStr">
        <is>
          <t>Electric Utility</t>
        </is>
      </c>
      <c r="G3716" s="130" t="inlineStr">
        <is>
          <t>WT</t>
        </is>
      </c>
      <c r="H3716" s="130" t="inlineStr">
        <is>
          <t>WND</t>
        </is>
      </c>
      <c r="I3716" s="130" t="inlineStr">
        <is>
          <t>WND</t>
        </is>
      </c>
      <c r="J3716" s="131" t="n">
        <v>764908</v>
      </c>
      <c r="K3716" s="129" t="n">
        <v>2020</v>
      </c>
      <c r="L3716" s="120">
        <f>IF(VLOOKUP(H3716,'Cross-Page Data'!$D$4:$F$48,3,FALSE)="natural gas",VLOOKUP(G3716,'Cross-Page Data'!$I$4:$J$19,2,FALSE),IF(VLOOKUP(H3716,'Cross-Page Data'!$D$4:$F$48,3,FALSE)="solar",IF(G3716="PV","solar PV","solar thermal"),IF(VLOOKUP(H3716,'Cross-Page Data'!$D$4:$F$48,3,FALSE)="wind",VLOOKUP(G3716,'Cross-Page Data'!$I$4:$J$19,2,FALSE),IF(VLOOKUP(H3716,'Cross-Page Data'!$D$4:$F$48,3,FALSE)="hydro",VLOOKUP(G3716,'Cross-Page Data'!$I$4:$J$19,2,FALSE),VLOOKUP(H3716,'Cross-Page Data'!$D$4:$F$48,3,FALSE)))))</f>
        <v/>
      </c>
      <c r="M3716" s="120">
        <f>IF(AND($P$2=FALSE,OR(F3716="Commercial NAICS Cogen",F3716="Industrial NAICS Cogen",F3716="NAICS-22 Cogen")),FALSE,IF(AND($P$3=FALSE,OR(F3716="Commercial NAICS Cogen",F3716="Commercial NAICS Non-Cogen",F3716="Industrial NAICS Cogen", F3716="industrial NAICS non-Cogen")),FALSE, TRUE))</f>
        <v/>
      </c>
    </row>
    <row r="3717">
      <c r="A3717" s="129" t="n">
        <v>56329</v>
      </c>
      <c r="B3717" s="130" t="inlineStr">
        <is>
          <t>Campbell Industrial Park</t>
        </is>
      </c>
      <c r="C3717" s="130" t="inlineStr">
        <is>
          <t>Hawaiian Electric Co Inc</t>
        </is>
      </c>
      <c r="D3717" s="129" t="n">
        <v>19547</v>
      </c>
      <c r="E3717" s="130" t="inlineStr">
        <is>
          <t>HI</t>
        </is>
      </c>
      <c r="F3717" s="130" t="inlineStr">
        <is>
          <t>Electric Utility</t>
        </is>
      </c>
      <c r="G3717" s="130" t="inlineStr">
        <is>
          <t>GT</t>
        </is>
      </c>
      <c r="H3717" s="130" t="inlineStr">
        <is>
          <t>DFO</t>
        </is>
      </c>
      <c r="I3717" s="130" t="inlineStr">
        <is>
          <t>DFO</t>
        </is>
      </c>
      <c r="J3717" s="131" t="n">
        <v>83712</v>
      </c>
      <c r="K3717" s="129" t="n">
        <v>2020</v>
      </c>
      <c r="L3717" s="120">
        <f>IF(VLOOKUP(H3717,'Cross-Page Data'!$D$4:$F$48,3,FALSE)="natural gas",VLOOKUP(G3717,'Cross-Page Data'!$I$4:$J$19,2,FALSE),IF(VLOOKUP(H3717,'Cross-Page Data'!$D$4:$F$48,3,FALSE)="solar",IF(G3717="PV","solar PV","solar thermal"),IF(VLOOKUP(H3717,'Cross-Page Data'!$D$4:$F$48,3,FALSE)="wind",VLOOKUP(G3717,'Cross-Page Data'!$I$4:$J$19,2,FALSE),IF(VLOOKUP(H3717,'Cross-Page Data'!$D$4:$F$48,3,FALSE)="hydro",VLOOKUP(G3717,'Cross-Page Data'!$I$4:$J$19,2,FALSE),VLOOKUP(H3717,'Cross-Page Data'!$D$4:$F$48,3,FALSE)))))</f>
        <v/>
      </c>
      <c r="M3717" s="120">
        <f>IF(AND($P$2=FALSE,OR(F3717="Commercial NAICS Cogen",F3717="Industrial NAICS Cogen",F3717="NAICS-22 Cogen")),FALSE,IF(AND($P$3=FALSE,OR(F3717="Commercial NAICS Cogen",F3717="Commercial NAICS Non-Cogen",F3717="Industrial NAICS Cogen", F3717="industrial NAICS non-Cogen")),FALSE, TRUE))</f>
        <v/>
      </c>
    </row>
    <row r="3718">
      <c r="A3718" s="129" t="n">
        <v>56329</v>
      </c>
      <c r="B3718" s="130" t="inlineStr">
        <is>
          <t>Campbell Industrial Park</t>
        </is>
      </c>
      <c r="C3718" s="130" t="inlineStr">
        <is>
          <t>Hawaiian Electric Co Inc</t>
        </is>
      </c>
      <c r="D3718" s="129" t="n">
        <v>19547</v>
      </c>
      <c r="E3718" s="130" t="inlineStr">
        <is>
          <t>HI</t>
        </is>
      </c>
      <c r="F3718" s="130" t="inlineStr">
        <is>
          <t>Electric Utility</t>
        </is>
      </c>
      <c r="G3718" s="130" t="inlineStr">
        <is>
          <t>GT</t>
        </is>
      </c>
      <c r="H3718" s="130" t="inlineStr">
        <is>
          <t>OBL</t>
        </is>
      </c>
      <c r="I3718" s="130" t="inlineStr">
        <is>
          <t>ORW</t>
        </is>
      </c>
      <c r="J3718" s="131" t="n">
        <v>0</v>
      </c>
      <c r="K3718" s="129" t="n">
        <v>2020</v>
      </c>
      <c r="L3718" s="120">
        <f>IF(VLOOKUP(H3718,'Cross-Page Data'!$D$4:$F$48,3,FALSE)="natural gas",VLOOKUP(G3718,'Cross-Page Data'!$I$4:$J$19,2,FALSE),IF(VLOOKUP(H3718,'Cross-Page Data'!$D$4:$F$48,3,FALSE)="solar",IF(G3718="PV","solar PV","solar thermal"),IF(VLOOKUP(H3718,'Cross-Page Data'!$D$4:$F$48,3,FALSE)="wind",VLOOKUP(G3718,'Cross-Page Data'!$I$4:$J$19,2,FALSE),IF(VLOOKUP(H3718,'Cross-Page Data'!$D$4:$F$48,3,FALSE)="hydro",VLOOKUP(G3718,'Cross-Page Data'!$I$4:$J$19,2,FALSE),VLOOKUP(H3718,'Cross-Page Data'!$D$4:$F$48,3,FALSE)))))</f>
        <v/>
      </c>
      <c r="M3718" s="120">
        <f>IF(AND($P$2=FALSE,OR(F3718="Commercial NAICS Cogen",F3718="Industrial NAICS Cogen",F3718="NAICS-22 Cogen")),FALSE,IF(AND($P$3=FALSE,OR(F3718="Commercial NAICS Cogen",F3718="Commercial NAICS Non-Cogen",F3718="Industrial NAICS Cogen", F3718="industrial NAICS non-Cogen")),FALSE, TRUE))</f>
        <v/>
      </c>
    </row>
    <row r="3719">
      <c r="A3719" s="129" t="n">
        <v>56337</v>
      </c>
      <c r="B3719" s="130" t="inlineStr">
        <is>
          <t>Sweetwater Wind 4 LLC</t>
        </is>
      </c>
      <c r="C3719" s="130" t="inlineStr">
        <is>
          <t>Leeward Asset Management, LLC</t>
        </is>
      </c>
      <c r="D3719" s="129" t="n">
        <v>50123</v>
      </c>
      <c r="E3719" s="130" t="inlineStr">
        <is>
          <t>TX</t>
        </is>
      </c>
      <c r="F3719" s="130" t="inlineStr">
        <is>
          <t>NAICS-22 Non-Cogen</t>
        </is>
      </c>
      <c r="G3719" s="130" t="inlineStr">
        <is>
          <t>WT</t>
        </is>
      </c>
      <c r="H3719" s="130" t="inlineStr">
        <is>
          <t>WND</t>
        </is>
      </c>
      <c r="I3719" s="130" t="inlineStr">
        <is>
          <t>WND</t>
        </is>
      </c>
      <c r="J3719" s="131" t="n">
        <v>699524</v>
      </c>
      <c r="K3719" s="129" t="n">
        <v>2020</v>
      </c>
      <c r="L3719" s="120">
        <f>IF(VLOOKUP(H3719,'Cross-Page Data'!$D$4:$F$48,3,FALSE)="natural gas",VLOOKUP(G3719,'Cross-Page Data'!$I$4:$J$19,2,FALSE),IF(VLOOKUP(H3719,'Cross-Page Data'!$D$4:$F$48,3,FALSE)="solar",IF(G3719="PV","solar PV","solar thermal"),IF(VLOOKUP(H3719,'Cross-Page Data'!$D$4:$F$48,3,FALSE)="wind",VLOOKUP(G3719,'Cross-Page Data'!$I$4:$J$19,2,FALSE),IF(VLOOKUP(H3719,'Cross-Page Data'!$D$4:$F$48,3,FALSE)="hydro",VLOOKUP(G3719,'Cross-Page Data'!$I$4:$J$19,2,FALSE),VLOOKUP(H3719,'Cross-Page Data'!$D$4:$F$48,3,FALSE)))))</f>
        <v/>
      </c>
      <c r="M3719" s="120">
        <f>IF(AND($P$2=FALSE,OR(F3719="Commercial NAICS Cogen",F3719="Industrial NAICS Cogen",F3719="NAICS-22 Cogen")),FALSE,IF(AND($P$3=FALSE,OR(F3719="Commercial NAICS Cogen",F3719="Commercial NAICS Non-Cogen",F3719="Industrial NAICS Cogen", F3719="industrial NAICS non-Cogen")),FALSE, TRUE))</f>
        <v/>
      </c>
    </row>
    <row r="3720">
      <c r="A3720" s="129" t="n">
        <v>56338</v>
      </c>
      <c r="B3720" s="130" t="inlineStr">
        <is>
          <t>High Trail Wind Farm LLC</t>
        </is>
      </c>
      <c r="C3720" s="130" t="inlineStr">
        <is>
          <t>High Trail Wind Farm LLC</t>
        </is>
      </c>
      <c r="D3720" s="129" t="n">
        <v>54709</v>
      </c>
      <c r="E3720" s="130" t="inlineStr">
        <is>
          <t>IL</t>
        </is>
      </c>
      <c r="F3720" s="130" t="inlineStr">
        <is>
          <t>NAICS-22 Non-Cogen</t>
        </is>
      </c>
      <c r="G3720" s="130" t="inlineStr">
        <is>
          <t>WT</t>
        </is>
      </c>
      <c r="H3720" s="130" t="inlineStr">
        <is>
          <t>WND</t>
        </is>
      </c>
      <c r="I3720" s="130" t="inlineStr">
        <is>
          <t>WND</t>
        </is>
      </c>
      <c r="J3720" s="131" t="n">
        <v>525024</v>
      </c>
      <c r="K3720" s="129" t="n">
        <v>2020</v>
      </c>
      <c r="L3720" s="120">
        <f>IF(VLOOKUP(H3720,'Cross-Page Data'!$D$4:$F$48,3,FALSE)="natural gas",VLOOKUP(G3720,'Cross-Page Data'!$I$4:$J$19,2,FALSE),IF(VLOOKUP(H3720,'Cross-Page Data'!$D$4:$F$48,3,FALSE)="solar",IF(G3720="PV","solar PV","solar thermal"),IF(VLOOKUP(H3720,'Cross-Page Data'!$D$4:$F$48,3,FALSE)="wind",VLOOKUP(G3720,'Cross-Page Data'!$I$4:$J$19,2,FALSE),IF(VLOOKUP(H3720,'Cross-Page Data'!$D$4:$F$48,3,FALSE)="hydro",VLOOKUP(G3720,'Cross-Page Data'!$I$4:$J$19,2,FALSE),VLOOKUP(H3720,'Cross-Page Data'!$D$4:$F$48,3,FALSE)))))</f>
        <v/>
      </c>
      <c r="M3720" s="120">
        <f>IF(AND($P$2=FALSE,OR(F3720="Commercial NAICS Cogen",F3720="Industrial NAICS Cogen",F3720="NAICS-22 Cogen")),FALSE,IF(AND($P$3=FALSE,OR(F3720="Commercial NAICS Cogen",F3720="Commercial NAICS Non-Cogen",F3720="Industrial NAICS Cogen", F3720="industrial NAICS non-Cogen")),FALSE, TRUE))</f>
        <v/>
      </c>
    </row>
    <row r="3721">
      <c r="A3721" s="129" t="n">
        <v>56350</v>
      </c>
      <c r="B3721" s="130" t="inlineStr">
        <is>
          <t>Colorado Bend Energy Center</t>
        </is>
      </c>
      <c r="C3721" s="130" t="inlineStr">
        <is>
          <t>CER Colorado Bend Energy Partners LP</t>
        </is>
      </c>
      <c r="D3721" s="129" t="n">
        <v>56765</v>
      </c>
      <c r="E3721" s="130" t="inlineStr">
        <is>
          <t>TX</t>
        </is>
      </c>
      <c r="F3721" s="130" t="inlineStr">
        <is>
          <t>NAICS-22 Non-Cogen</t>
        </is>
      </c>
      <c r="G3721" s="130" t="inlineStr">
        <is>
          <t>CA</t>
        </is>
      </c>
      <c r="H3721" s="130" t="inlineStr">
        <is>
          <t>NG</t>
        </is>
      </c>
      <c r="I3721" s="130" t="inlineStr">
        <is>
          <t>NG</t>
        </is>
      </c>
      <c r="J3721" s="131" t="n">
        <v>885006</v>
      </c>
      <c r="K3721" s="129" t="n">
        <v>2020</v>
      </c>
      <c r="L3721" s="120">
        <f>IF(VLOOKUP(H3721,'Cross-Page Data'!$D$4:$F$48,3,FALSE)="natural gas",VLOOKUP(G3721,'Cross-Page Data'!$I$4:$J$19,2,FALSE),IF(VLOOKUP(H3721,'Cross-Page Data'!$D$4:$F$48,3,FALSE)="solar",IF(G3721="PV","solar PV","solar thermal"),IF(VLOOKUP(H3721,'Cross-Page Data'!$D$4:$F$48,3,FALSE)="wind",VLOOKUP(G3721,'Cross-Page Data'!$I$4:$J$19,2,FALSE),IF(VLOOKUP(H3721,'Cross-Page Data'!$D$4:$F$48,3,FALSE)="hydro",VLOOKUP(G3721,'Cross-Page Data'!$I$4:$J$19,2,FALSE),VLOOKUP(H3721,'Cross-Page Data'!$D$4:$F$48,3,FALSE)))))</f>
        <v/>
      </c>
      <c r="M3721" s="120">
        <f>IF(AND($P$2=FALSE,OR(F3721="Commercial NAICS Cogen",F3721="Industrial NAICS Cogen",F3721="NAICS-22 Cogen")),FALSE,IF(AND($P$3=FALSE,OR(F3721="Commercial NAICS Cogen",F3721="Commercial NAICS Non-Cogen",F3721="Industrial NAICS Cogen", F3721="industrial NAICS non-Cogen")),FALSE, TRUE))</f>
        <v/>
      </c>
    </row>
    <row r="3722">
      <c r="A3722" s="129" t="n">
        <v>56350</v>
      </c>
      <c r="B3722" s="130" t="inlineStr">
        <is>
          <t>Colorado Bend Energy Center</t>
        </is>
      </c>
      <c r="C3722" s="130" t="inlineStr">
        <is>
          <t>CER Colorado Bend Energy Partners LP</t>
        </is>
      </c>
      <c r="D3722" s="129" t="n">
        <v>56765</v>
      </c>
      <c r="E3722" s="130" t="inlineStr">
        <is>
          <t>TX</t>
        </is>
      </c>
      <c r="F3722" s="130" t="inlineStr">
        <is>
          <t>NAICS-22 Non-Cogen</t>
        </is>
      </c>
      <c r="G3722" s="130" t="inlineStr">
        <is>
          <t>CT</t>
        </is>
      </c>
      <c r="H3722" s="130" t="inlineStr">
        <is>
          <t>NG</t>
        </is>
      </c>
      <c r="I3722" s="130" t="inlineStr">
        <is>
          <t>NG</t>
        </is>
      </c>
      <c r="J3722" s="131" t="n">
        <v>1342824</v>
      </c>
      <c r="K3722" s="129" t="n">
        <v>2020</v>
      </c>
      <c r="L3722" s="120">
        <f>IF(VLOOKUP(H3722,'Cross-Page Data'!$D$4:$F$48,3,FALSE)="natural gas",VLOOKUP(G3722,'Cross-Page Data'!$I$4:$J$19,2,FALSE),IF(VLOOKUP(H3722,'Cross-Page Data'!$D$4:$F$48,3,FALSE)="solar",IF(G3722="PV","solar PV","solar thermal"),IF(VLOOKUP(H3722,'Cross-Page Data'!$D$4:$F$48,3,FALSE)="wind",VLOOKUP(G3722,'Cross-Page Data'!$I$4:$J$19,2,FALSE),IF(VLOOKUP(H3722,'Cross-Page Data'!$D$4:$F$48,3,FALSE)="hydro",VLOOKUP(G3722,'Cross-Page Data'!$I$4:$J$19,2,FALSE),VLOOKUP(H3722,'Cross-Page Data'!$D$4:$F$48,3,FALSE)))))</f>
        <v/>
      </c>
      <c r="M3722" s="120">
        <f>IF(AND($P$2=FALSE,OR(F3722="Commercial NAICS Cogen",F3722="Industrial NAICS Cogen",F3722="NAICS-22 Cogen")),FALSE,IF(AND($P$3=FALSE,OR(F3722="Commercial NAICS Cogen",F3722="Commercial NAICS Non-Cogen",F3722="Industrial NAICS Cogen", F3722="industrial NAICS non-Cogen")),FALSE, TRUE))</f>
        <v/>
      </c>
    </row>
    <row r="3723">
      <c r="A3723" s="129" t="n">
        <v>56361</v>
      </c>
      <c r="B3723" s="130" t="inlineStr">
        <is>
          <t>Big Horn Wind Project</t>
        </is>
      </c>
      <c r="C3723" s="130" t="inlineStr">
        <is>
          <t>Avangrid Renewables LLC</t>
        </is>
      </c>
      <c r="D3723" s="129" t="n">
        <v>15399</v>
      </c>
      <c r="E3723" s="130" t="inlineStr">
        <is>
          <t>WA</t>
        </is>
      </c>
      <c r="F3723" s="130" t="inlineStr">
        <is>
          <t>NAICS-22 Non-Cogen</t>
        </is>
      </c>
      <c r="G3723" s="130" t="inlineStr">
        <is>
          <t>WT</t>
        </is>
      </c>
      <c r="H3723" s="130" t="inlineStr">
        <is>
          <t>WND</t>
        </is>
      </c>
      <c r="I3723" s="130" t="inlineStr">
        <is>
          <t>WND</t>
        </is>
      </c>
      <c r="J3723" s="131" t="n">
        <v>600492</v>
      </c>
      <c r="K3723" s="129" t="n">
        <v>2020</v>
      </c>
      <c r="L3723" s="120">
        <f>IF(VLOOKUP(H3723,'Cross-Page Data'!$D$4:$F$48,3,FALSE)="natural gas",VLOOKUP(G3723,'Cross-Page Data'!$I$4:$J$19,2,FALSE),IF(VLOOKUP(H3723,'Cross-Page Data'!$D$4:$F$48,3,FALSE)="solar",IF(G3723="PV","solar PV","solar thermal"),IF(VLOOKUP(H3723,'Cross-Page Data'!$D$4:$F$48,3,FALSE)="wind",VLOOKUP(G3723,'Cross-Page Data'!$I$4:$J$19,2,FALSE),IF(VLOOKUP(H3723,'Cross-Page Data'!$D$4:$F$48,3,FALSE)="hydro",VLOOKUP(G3723,'Cross-Page Data'!$I$4:$J$19,2,FALSE),VLOOKUP(H3723,'Cross-Page Data'!$D$4:$F$48,3,FALSE)))))</f>
        <v/>
      </c>
      <c r="M3723" s="120">
        <f>IF(AND($P$2=FALSE,OR(F3723="Commercial NAICS Cogen",F3723="Industrial NAICS Cogen",F3723="NAICS-22 Cogen")),FALSE,IF(AND($P$3=FALSE,OR(F3723="Commercial NAICS Cogen",F3723="Commercial NAICS Non-Cogen",F3723="Industrial NAICS Cogen", F3723="industrial NAICS non-Cogen")),FALSE, TRUE))</f>
        <v/>
      </c>
    </row>
    <row r="3724">
      <c r="A3724" s="129" t="n">
        <v>56371</v>
      </c>
      <c r="B3724" s="130" t="inlineStr">
        <is>
          <t>Cedar Creek Wind</t>
        </is>
      </c>
      <c r="C3724" s="130" t="inlineStr">
        <is>
          <t>Leeward Asset Management, LLC</t>
        </is>
      </c>
      <c r="D3724" s="129" t="n">
        <v>50123</v>
      </c>
      <c r="E3724" s="130" t="inlineStr">
        <is>
          <t>CO</t>
        </is>
      </c>
      <c r="F3724" s="130" t="inlineStr">
        <is>
          <t>NAICS-22 Non-Cogen</t>
        </is>
      </c>
      <c r="G3724" s="130" t="inlineStr">
        <is>
          <t>WT</t>
        </is>
      </c>
      <c r="H3724" s="130" t="inlineStr">
        <is>
          <t>WND</t>
        </is>
      </c>
      <c r="I3724" s="130" t="inlineStr">
        <is>
          <t>WND</t>
        </is>
      </c>
      <c r="J3724" s="131" t="n">
        <v>787016</v>
      </c>
      <c r="K3724" s="129" t="n">
        <v>2020</v>
      </c>
      <c r="L3724" s="120">
        <f>IF(VLOOKUP(H3724,'Cross-Page Data'!$D$4:$F$48,3,FALSE)="natural gas",VLOOKUP(G3724,'Cross-Page Data'!$I$4:$J$19,2,FALSE),IF(VLOOKUP(H3724,'Cross-Page Data'!$D$4:$F$48,3,FALSE)="solar",IF(G3724="PV","solar PV","solar thermal"),IF(VLOOKUP(H3724,'Cross-Page Data'!$D$4:$F$48,3,FALSE)="wind",VLOOKUP(G3724,'Cross-Page Data'!$I$4:$J$19,2,FALSE),IF(VLOOKUP(H3724,'Cross-Page Data'!$D$4:$F$48,3,FALSE)="hydro",VLOOKUP(G3724,'Cross-Page Data'!$I$4:$J$19,2,FALSE),VLOOKUP(H3724,'Cross-Page Data'!$D$4:$F$48,3,FALSE)))))</f>
        <v/>
      </c>
      <c r="M3724" s="120">
        <f>IF(AND($P$2=FALSE,OR(F3724="Commercial NAICS Cogen",F3724="Industrial NAICS Cogen",F3724="NAICS-22 Cogen")),FALSE,IF(AND($P$3=FALSE,OR(F3724="Commercial NAICS Cogen",F3724="Commercial NAICS Non-Cogen",F3724="Industrial NAICS Cogen", F3724="industrial NAICS non-Cogen")),FALSE, TRUE))</f>
        <v/>
      </c>
    </row>
    <row r="3725">
      <c r="A3725" s="129" t="n">
        <v>56377</v>
      </c>
      <c r="B3725" s="130" t="inlineStr">
        <is>
          <t>Judith Gap Wind Energy Center</t>
        </is>
      </c>
      <c r="C3725" s="130" t="inlineStr">
        <is>
          <t>Invenergy Services LLC</t>
        </is>
      </c>
      <c r="D3725" s="129" t="n">
        <v>49893</v>
      </c>
      <c r="E3725" s="130" t="inlineStr">
        <is>
          <t>MT</t>
        </is>
      </c>
      <c r="F3725" s="130" t="inlineStr">
        <is>
          <t>NAICS-22 Non-Cogen</t>
        </is>
      </c>
      <c r="G3725" s="130" t="inlineStr">
        <is>
          <t>WT</t>
        </is>
      </c>
      <c r="H3725" s="130" t="inlineStr">
        <is>
          <t>WND</t>
        </is>
      </c>
      <c r="I3725" s="130" t="inlineStr">
        <is>
          <t>WND</t>
        </is>
      </c>
      <c r="J3725" s="131" t="n">
        <v>517396</v>
      </c>
      <c r="K3725" s="129" t="n">
        <v>2020</v>
      </c>
      <c r="L3725" s="120">
        <f>IF(VLOOKUP(H3725,'Cross-Page Data'!$D$4:$F$48,3,FALSE)="natural gas",VLOOKUP(G3725,'Cross-Page Data'!$I$4:$J$19,2,FALSE),IF(VLOOKUP(H3725,'Cross-Page Data'!$D$4:$F$48,3,FALSE)="solar",IF(G3725="PV","solar PV","solar thermal"),IF(VLOOKUP(H3725,'Cross-Page Data'!$D$4:$F$48,3,FALSE)="wind",VLOOKUP(G3725,'Cross-Page Data'!$I$4:$J$19,2,FALSE),IF(VLOOKUP(H3725,'Cross-Page Data'!$D$4:$F$48,3,FALSE)="hydro",VLOOKUP(G3725,'Cross-Page Data'!$I$4:$J$19,2,FALSE),VLOOKUP(H3725,'Cross-Page Data'!$D$4:$F$48,3,FALSE)))))</f>
        <v/>
      </c>
      <c r="M3725" s="120">
        <f>IF(AND($P$2=FALSE,OR(F3725="Commercial NAICS Cogen",F3725="Industrial NAICS Cogen",F3725="NAICS-22 Cogen")),FALSE,IF(AND($P$3=FALSE,OR(F3725="Commercial NAICS Cogen",F3725="Commercial NAICS Non-Cogen",F3725="Industrial NAICS Cogen", F3725="industrial NAICS non-Cogen")),FALSE, TRUE))</f>
        <v/>
      </c>
    </row>
    <row r="3726">
      <c r="A3726" s="129" t="n">
        <v>56378</v>
      </c>
      <c r="B3726" s="130" t="inlineStr">
        <is>
          <t>Pakini Nui Wind Farm</t>
        </is>
      </c>
      <c r="C3726" s="130" t="inlineStr">
        <is>
          <t>Apollo Energy Corp</t>
        </is>
      </c>
      <c r="D3726" s="129" t="n">
        <v>794</v>
      </c>
      <c r="E3726" s="130" t="inlineStr">
        <is>
          <t>HI</t>
        </is>
      </c>
      <c r="F3726" s="130" t="inlineStr">
        <is>
          <t>NAICS-22 Non-Cogen</t>
        </is>
      </c>
      <c r="G3726" s="130" t="inlineStr">
        <is>
          <t>WT</t>
        </is>
      </c>
      <c r="H3726" s="130" t="inlineStr">
        <is>
          <t>WND</t>
        </is>
      </c>
      <c r="I3726" s="130" t="inlineStr">
        <is>
          <t>WND</t>
        </is>
      </c>
      <c r="J3726" s="131" t="n">
        <v>118805</v>
      </c>
      <c r="K3726" s="129" t="n">
        <v>2020</v>
      </c>
      <c r="L3726" s="120">
        <f>IF(VLOOKUP(H3726,'Cross-Page Data'!$D$4:$F$48,3,FALSE)="natural gas",VLOOKUP(G3726,'Cross-Page Data'!$I$4:$J$19,2,FALSE),IF(VLOOKUP(H3726,'Cross-Page Data'!$D$4:$F$48,3,FALSE)="solar",IF(G3726="PV","solar PV","solar thermal"),IF(VLOOKUP(H3726,'Cross-Page Data'!$D$4:$F$48,3,FALSE)="wind",VLOOKUP(G3726,'Cross-Page Data'!$I$4:$J$19,2,FALSE),IF(VLOOKUP(H3726,'Cross-Page Data'!$D$4:$F$48,3,FALSE)="hydro",VLOOKUP(G3726,'Cross-Page Data'!$I$4:$J$19,2,FALSE),VLOOKUP(H3726,'Cross-Page Data'!$D$4:$F$48,3,FALSE)))))</f>
        <v/>
      </c>
      <c r="M3726" s="120">
        <f>IF(AND($P$2=FALSE,OR(F3726="Commercial NAICS Cogen",F3726="Industrial NAICS Cogen",F3726="NAICS-22 Cogen")),FALSE,IF(AND($P$3=FALSE,OR(F3726="Commercial NAICS Cogen",F3726="Commercial NAICS Non-Cogen",F3726="Industrial NAICS Cogen", F3726="industrial NAICS non-Cogen")),FALSE, TRUE))</f>
        <v/>
      </c>
    </row>
    <row r="3727">
      <c r="A3727" s="129" t="n">
        <v>56391</v>
      </c>
      <c r="B3727" s="130" t="inlineStr">
        <is>
          <t>Blue Sky Green Field Wind Project</t>
        </is>
      </c>
      <c r="C3727" s="130" t="inlineStr">
        <is>
          <t>Wisconsin Electric Power Co</t>
        </is>
      </c>
      <c r="D3727" s="129" t="n">
        <v>20847</v>
      </c>
      <c r="E3727" s="130" t="inlineStr">
        <is>
          <t>WI</t>
        </is>
      </c>
      <c r="F3727" s="130" t="inlineStr">
        <is>
          <t>Electric Utility</t>
        </is>
      </c>
      <c r="G3727" s="130" t="inlineStr">
        <is>
          <t>WT</t>
        </is>
      </c>
      <c r="H3727" s="130" t="inlineStr">
        <is>
          <t>WND</t>
        </is>
      </c>
      <c r="I3727" s="130" t="inlineStr">
        <is>
          <t>WND</t>
        </is>
      </c>
      <c r="J3727" s="131" t="n">
        <v>336621</v>
      </c>
      <c r="K3727" s="129" t="n">
        <v>2020</v>
      </c>
      <c r="L3727" s="120">
        <f>IF(VLOOKUP(H3727,'Cross-Page Data'!$D$4:$F$48,3,FALSE)="natural gas",VLOOKUP(G3727,'Cross-Page Data'!$I$4:$J$19,2,FALSE),IF(VLOOKUP(H3727,'Cross-Page Data'!$D$4:$F$48,3,FALSE)="solar",IF(G3727="PV","solar PV","solar thermal"),IF(VLOOKUP(H3727,'Cross-Page Data'!$D$4:$F$48,3,FALSE)="wind",VLOOKUP(G3727,'Cross-Page Data'!$I$4:$J$19,2,FALSE),IF(VLOOKUP(H3727,'Cross-Page Data'!$D$4:$F$48,3,FALSE)="hydro",VLOOKUP(G3727,'Cross-Page Data'!$I$4:$J$19,2,FALSE),VLOOKUP(H3727,'Cross-Page Data'!$D$4:$F$48,3,FALSE)))))</f>
        <v/>
      </c>
      <c r="M3727" s="120">
        <f>IF(AND($P$2=FALSE,OR(F3727="Commercial NAICS Cogen",F3727="Industrial NAICS Cogen",F3727="NAICS-22 Cogen")),FALSE,IF(AND($P$3=FALSE,OR(F3727="Commercial NAICS Cogen",F3727="Commercial NAICS Non-Cogen",F3727="Industrial NAICS Cogen", F3727="industrial NAICS non-Cogen")),FALSE, TRUE))</f>
        <v/>
      </c>
    </row>
    <row r="3728">
      <c r="A3728" s="129" t="n">
        <v>56395</v>
      </c>
      <c r="B3728" s="130" t="inlineStr">
        <is>
          <t>Mesquite Wind Power LLC</t>
        </is>
      </c>
      <c r="C3728" s="130" t="inlineStr">
        <is>
          <t>Mesquite Wind LLC</t>
        </is>
      </c>
      <c r="D3728" s="129" t="n">
        <v>54759</v>
      </c>
      <c r="E3728" s="130" t="inlineStr">
        <is>
          <t>TX</t>
        </is>
      </c>
      <c r="F3728" s="130" t="inlineStr">
        <is>
          <t>NAICS-22 Non-Cogen</t>
        </is>
      </c>
      <c r="G3728" s="130" t="inlineStr">
        <is>
          <t>WT</t>
        </is>
      </c>
      <c r="H3728" s="130" t="inlineStr">
        <is>
          <t>WND</t>
        </is>
      </c>
      <c r="I3728" s="130" t="inlineStr">
        <is>
          <t>WND</t>
        </is>
      </c>
      <c r="J3728" s="131" t="n">
        <v>484260</v>
      </c>
      <c r="K3728" s="129" t="n">
        <v>2020</v>
      </c>
      <c r="L3728" s="120">
        <f>IF(VLOOKUP(H3728,'Cross-Page Data'!$D$4:$F$48,3,FALSE)="natural gas",VLOOKUP(G3728,'Cross-Page Data'!$I$4:$J$19,2,FALSE),IF(VLOOKUP(H3728,'Cross-Page Data'!$D$4:$F$48,3,FALSE)="solar",IF(G3728="PV","solar PV","solar thermal"),IF(VLOOKUP(H3728,'Cross-Page Data'!$D$4:$F$48,3,FALSE)="wind",VLOOKUP(G3728,'Cross-Page Data'!$I$4:$J$19,2,FALSE),IF(VLOOKUP(H3728,'Cross-Page Data'!$D$4:$F$48,3,FALSE)="hydro",VLOOKUP(G3728,'Cross-Page Data'!$I$4:$J$19,2,FALSE),VLOOKUP(H3728,'Cross-Page Data'!$D$4:$F$48,3,FALSE)))))</f>
        <v/>
      </c>
      <c r="M3728" s="120">
        <f>IF(AND($P$2=FALSE,OR(F3728="Commercial NAICS Cogen",F3728="Industrial NAICS Cogen",F3728="NAICS-22 Cogen")),FALSE,IF(AND($P$3=FALSE,OR(F3728="Commercial NAICS Cogen",F3728="Commercial NAICS Non-Cogen",F3728="Industrial NAICS Cogen", F3728="industrial NAICS non-Cogen")),FALSE, TRUE))</f>
        <v/>
      </c>
    </row>
    <row r="3729">
      <c r="A3729" s="129" t="n">
        <v>56399</v>
      </c>
      <c r="B3729" s="130" t="inlineStr">
        <is>
          <t>Lempster Wind LLC</t>
        </is>
      </c>
      <c r="C3729" s="130" t="inlineStr">
        <is>
          <t>Avangrid Renewables LLC</t>
        </is>
      </c>
      <c r="D3729" s="129" t="n">
        <v>15399</v>
      </c>
      <c r="E3729" s="130" t="inlineStr">
        <is>
          <t>NH</t>
        </is>
      </c>
      <c r="F3729" s="130" t="inlineStr">
        <is>
          <t>NAICS-22 Non-Cogen</t>
        </is>
      </c>
      <c r="G3729" s="130" t="inlineStr">
        <is>
          <t>WT</t>
        </is>
      </c>
      <c r="H3729" s="130" t="inlineStr">
        <is>
          <t>WND</t>
        </is>
      </c>
      <c r="I3729" s="130" t="inlineStr">
        <is>
          <t>WND</t>
        </is>
      </c>
      <c r="J3729" s="131" t="n">
        <v>67678</v>
      </c>
      <c r="K3729" s="129" t="n">
        <v>2020</v>
      </c>
      <c r="L3729" s="120">
        <f>IF(VLOOKUP(H3729,'Cross-Page Data'!$D$4:$F$48,3,FALSE)="natural gas",VLOOKUP(G3729,'Cross-Page Data'!$I$4:$J$19,2,FALSE),IF(VLOOKUP(H3729,'Cross-Page Data'!$D$4:$F$48,3,FALSE)="solar",IF(G3729="PV","solar PV","solar thermal"),IF(VLOOKUP(H3729,'Cross-Page Data'!$D$4:$F$48,3,FALSE)="wind",VLOOKUP(G3729,'Cross-Page Data'!$I$4:$J$19,2,FALSE),IF(VLOOKUP(H3729,'Cross-Page Data'!$D$4:$F$48,3,FALSE)="hydro",VLOOKUP(G3729,'Cross-Page Data'!$I$4:$J$19,2,FALSE),VLOOKUP(H3729,'Cross-Page Data'!$D$4:$F$48,3,FALSE)))))</f>
        <v/>
      </c>
      <c r="M3729" s="120">
        <f>IF(AND($P$2=FALSE,OR(F3729="Commercial NAICS Cogen",F3729="Industrial NAICS Cogen",F3729="NAICS-22 Cogen")),FALSE,IF(AND($P$3=FALSE,OR(F3729="Commercial NAICS Cogen",F3729="Commercial NAICS Non-Cogen",F3729="Industrial NAICS Cogen", F3729="industrial NAICS non-Cogen")),FALSE, TRUE))</f>
        <v/>
      </c>
    </row>
    <row r="3730">
      <c r="A3730" s="129" t="n">
        <v>56400</v>
      </c>
      <c r="B3730" s="130" t="inlineStr">
        <is>
          <t>Treasure Coast Energy Center</t>
        </is>
      </c>
      <c r="C3730" s="130" t="inlineStr">
        <is>
          <t>Fort Pierce Utilities Authority</t>
        </is>
      </c>
      <c r="D3730" s="129" t="n">
        <v>6616</v>
      </c>
      <c r="E3730" s="130" t="inlineStr">
        <is>
          <t>FL</t>
        </is>
      </c>
      <c r="F3730" s="130" t="inlineStr">
        <is>
          <t>Electric Utility</t>
        </is>
      </c>
      <c r="G3730" s="130" t="inlineStr">
        <is>
          <t>CA</t>
        </is>
      </c>
      <c r="H3730" s="130" t="inlineStr">
        <is>
          <t>DFO</t>
        </is>
      </c>
      <c r="I3730" s="130" t="inlineStr">
        <is>
          <t>DFO</t>
        </is>
      </c>
      <c r="J3730" s="131" t="n">
        <v>0</v>
      </c>
      <c r="K3730" s="129" t="n">
        <v>2020</v>
      </c>
      <c r="L3730" s="120">
        <f>IF(VLOOKUP(H3730,'Cross-Page Data'!$D$4:$F$48,3,FALSE)="natural gas",VLOOKUP(G3730,'Cross-Page Data'!$I$4:$J$19,2,FALSE),IF(VLOOKUP(H3730,'Cross-Page Data'!$D$4:$F$48,3,FALSE)="solar",IF(G3730="PV","solar PV","solar thermal"),IF(VLOOKUP(H3730,'Cross-Page Data'!$D$4:$F$48,3,FALSE)="wind",VLOOKUP(G3730,'Cross-Page Data'!$I$4:$J$19,2,FALSE),IF(VLOOKUP(H3730,'Cross-Page Data'!$D$4:$F$48,3,FALSE)="hydro",VLOOKUP(G3730,'Cross-Page Data'!$I$4:$J$19,2,FALSE),VLOOKUP(H3730,'Cross-Page Data'!$D$4:$F$48,3,FALSE)))))</f>
        <v/>
      </c>
      <c r="M3730" s="120">
        <f>IF(AND($P$2=FALSE,OR(F3730="Commercial NAICS Cogen",F3730="Industrial NAICS Cogen",F3730="NAICS-22 Cogen")),FALSE,IF(AND($P$3=FALSE,OR(F3730="Commercial NAICS Cogen",F3730="Commercial NAICS Non-Cogen",F3730="Industrial NAICS Cogen", F3730="industrial NAICS non-Cogen")),FALSE, TRUE))</f>
        <v/>
      </c>
    </row>
    <row r="3731">
      <c r="A3731" s="129" t="n">
        <v>56400</v>
      </c>
      <c r="B3731" s="130" t="inlineStr">
        <is>
          <t>Treasure Coast Energy Center</t>
        </is>
      </c>
      <c r="C3731" s="130" t="inlineStr">
        <is>
          <t>Fort Pierce Utilities Authority</t>
        </is>
      </c>
      <c r="D3731" s="129" t="n">
        <v>6616</v>
      </c>
      <c r="E3731" s="130" t="inlineStr">
        <is>
          <t>FL</t>
        </is>
      </c>
      <c r="F3731" s="130" t="inlineStr">
        <is>
          <t>Electric Utility</t>
        </is>
      </c>
      <c r="G3731" s="130" t="inlineStr">
        <is>
          <t>CA</t>
        </is>
      </c>
      <c r="H3731" s="130" t="inlineStr">
        <is>
          <t>NG</t>
        </is>
      </c>
      <c r="I3731" s="130" t="inlineStr">
        <is>
          <t>NG</t>
        </is>
      </c>
      <c r="J3731" s="131" t="n">
        <v>746727</v>
      </c>
      <c r="K3731" s="129" t="n">
        <v>2020</v>
      </c>
      <c r="L3731" s="120">
        <f>IF(VLOOKUP(H3731,'Cross-Page Data'!$D$4:$F$48,3,FALSE)="natural gas",VLOOKUP(G3731,'Cross-Page Data'!$I$4:$J$19,2,FALSE),IF(VLOOKUP(H3731,'Cross-Page Data'!$D$4:$F$48,3,FALSE)="solar",IF(G3731="PV","solar PV","solar thermal"),IF(VLOOKUP(H3731,'Cross-Page Data'!$D$4:$F$48,3,FALSE)="wind",VLOOKUP(G3731,'Cross-Page Data'!$I$4:$J$19,2,FALSE),IF(VLOOKUP(H3731,'Cross-Page Data'!$D$4:$F$48,3,FALSE)="hydro",VLOOKUP(G3731,'Cross-Page Data'!$I$4:$J$19,2,FALSE),VLOOKUP(H3731,'Cross-Page Data'!$D$4:$F$48,3,FALSE)))))</f>
        <v/>
      </c>
      <c r="M3731" s="120">
        <f>IF(AND($P$2=FALSE,OR(F3731="Commercial NAICS Cogen",F3731="Industrial NAICS Cogen",F3731="NAICS-22 Cogen")),FALSE,IF(AND($P$3=FALSE,OR(F3731="Commercial NAICS Cogen",F3731="Commercial NAICS Non-Cogen",F3731="Industrial NAICS Cogen", F3731="industrial NAICS non-Cogen")),FALSE, TRUE))</f>
        <v/>
      </c>
    </row>
    <row r="3732">
      <c r="A3732" s="129" t="n">
        <v>56400</v>
      </c>
      <c r="B3732" s="130" t="inlineStr">
        <is>
          <t>Treasure Coast Energy Center</t>
        </is>
      </c>
      <c r="C3732" s="130" t="inlineStr">
        <is>
          <t>Fort Pierce Utilities Authority</t>
        </is>
      </c>
      <c r="D3732" s="129" t="n">
        <v>6616</v>
      </c>
      <c r="E3732" s="130" t="inlineStr">
        <is>
          <t>FL</t>
        </is>
      </c>
      <c r="F3732" s="130" t="inlineStr">
        <is>
          <t>Electric Utility</t>
        </is>
      </c>
      <c r="G3732" s="130" t="inlineStr">
        <is>
          <t>CT</t>
        </is>
      </c>
      <c r="H3732" s="130" t="inlineStr">
        <is>
          <t>DFO</t>
        </is>
      </c>
      <c r="I3732" s="130" t="inlineStr">
        <is>
          <t>DFO</t>
        </is>
      </c>
      <c r="J3732" s="131" t="n">
        <v>0</v>
      </c>
      <c r="K3732" s="129" t="n">
        <v>2020</v>
      </c>
      <c r="L3732" s="120">
        <f>IF(VLOOKUP(H3732,'Cross-Page Data'!$D$4:$F$48,3,FALSE)="natural gas",VLOOKUP(G3732,'Cross-Page Data'!$I$4:$J$19,2,FALSE),IF(VLOOKUP(H3732,'Cross-Page Data'!$D$4:$F$48,3,FALSE)="solar",IF(G3732="PV","solar PV","solar thermal"),IF(VLOOKUP(H3732,'Cross-Page Data'!$D$4:$F$48,3,FALSE)="wind",VLOOKUP(G3732,'Cross-Page Data'!$I$4:$J$19,2,FALSE),IF(VLOOKUP(H3732,'Cross-Page Data'!$D$4:$F$48,3,FALSE)="hydro",VLOOKUP(G3732,'Cross-Page Data'!$I$4:$J$19,2,FALSE),VLOOKUP(H3732,'Cross-Page Data'!$D$4:$F$48,3,FALSE)))))</f>
        <v/>
      </c>
      <c r="M3732" s="120">
        <f>IF(AND($P$2=FALSE,OR(F3732="Commercial NAICS Cogen",F3732="Industrial NAICS Cogen",F3732="NAICS-22 Cogen")),FALSE,IF(AND($P$3=FALSE,OR(F3732="Commercial NAICS Cogen",F3732="Commercial NAICS Non-Cogen",F3732="Industrial NAICS Cogen", F3732="industrial NAICS non-Cogen")),FALSE, TRUE))</f>
        <v/>
      </c>
    </row>
    <row r="3733">
      <c r="A3733" s="129" t="n">
        <v>56400</v>
      </c>
      <c r="B3733" s="130" t="inlineStr">
        <is>
          <t>Treasure Coast Energy Center</t>
        </is>
      </c>
      <c r="C3733" s="130" t="inlineStr">
        <is>
          <t>Fort Pierce Utilities Authority</t>
        </is>
      </c>
      <c r="D3733" s="129" t="n">
        <v>6616</v>
      </c>
      <c r="E3733" s="130" t="inlineStr">
        <is>
          <t>FL</t>
        </is>
      </c>
      <c r="F3733" s="130" t="inlineStr">
        <is>
          <t>Electric Utility</t>
        </is>
      </c>
      <c r="G3733" s="130" t="inlineStr">
        <is>
          <t>CT</t>
        </is>
      </c>
      <c r="H3733" s="130" t="inlineStr">
        <is>
          <t>NG</t>
        </is>
      </c>
      <c r="I3733" s="130" t="inlineStr">
        <is>
          <t>NG</t>
        </is>
      </c>
      <c r="J3733" s="131" t="n">
        <v>1129420</v>
      </c>
      <c r="K3733" s="129" t="n">
        <v>2020</v>
      </c>
      <c r="L3733" s="120">
        <f>IF(VLOOKUP(H3733,'Cross-Page Data'!$D$4:$F$48,3,FALSE)="natural gas",VLOOKUP(G3733,'Cross-Page Data'!$I$4:$J$19,2,FALSE),IF(VLOOKUP(H3733,'Cross-Page Data'!$D$4:$F$48,3,FALSE)="solar",IF(G3733="PV","solar PV","solar thermal"),IF(VLOOKUP(H3733,'Cross-Page Data'!$D$4:$F$48,3,FALSE)="wind",VLOOKUP(G3733,'Cross-Page Data'!$I$4:$J$19,2,FALSE),IF(VLOOKUP(H3733,'Cross-Page Data'!$D$4:$F$48,3,FALSE)="hydro",VLOOKUP(G3733,'Cross-Page Data'!$I$4:$J$19,2,FALSE),VLOOKUP(H3733,'Cross-Page Data'!$D$4:$F$48,3,FALSE)))))</f>
        <v/>
      </c>
      <c r="M3733" s="120">
        <f>IF(AND($P$2=FALSE,OR(F3733="Commercial NAICS Cogen",F3733="Industrial NAICS Cogen",F3733="NAICS-22 Cogen")),FALSE,IF(AND($P$3=FALSE,OR(F3733="Commercial NAICS Cogen",F3733="Commercial NAICS Non-Cogen",F3733="Industrial NAICS Cogen", F3733="industrial NAICS non-Cogen")),FALSE, TRUE))</f>
        <v/>
      </c>
    </row>
    <row r="3734">
      <c r="A3734" s="129" t="n">
        <v>56405</v>
      </c>
      <c r="B3734" s="130" t="inlineStr">
        <is>
          <t>Nevada Solar One</t>
        </is>
      </c>
      <c r="C3734" s="130" t="inlineStr">
        <is>
          <t>Acciona Solar Power</t>
        </is>
      </c>
      <c r="D3734" s="129" t="n">
        <v>55744</v>
      </c>
      <c r="E3734" s="130" t="inlineStr">
        <is>
          <t>NV</t>
        </is>
      </c>
      <c r="F3734" s="130" t="inlineStr">
        <is>
          <t>NAICS-22 Non-Cogen</t>
        </is>
      </c>
      <c r="G3734" s="130" t="inlineStr">
        <is>
          <t>ST</t>
        </is>
      </c>
      <c r="H3734" s="130" t="inlineStr">
        <is>
          <t>NG</t>
        </is>
      </c>
      <c r="I3734" s="130" t="inlineStr">
        <is>
          <t>NG</t>
        </is>
      </c>
      <c r="J3734" s="131" t="n">
        <v>2289</v>
      </c>
      <c r="K3734" s="129" t="n">
        <v>2020</v>
      </c>
      <c r="L3734" s="120">
        <f>IF(VLOOKUP(H3734,'Cross-Page Data'!$D$4:$F$48,3,FALSE)="natural gas",VLOOKUP(G3734,'Cross-Page Data'!$I$4:$J$19,2,FALSE),IF(VLOOKUP(H3734,'Cross-Page Data'!$D$4:$F$48,3,FALSE)="solar",IF(G3734="PV","solar PV","solar thermal"),IF(VLOOKUP(H3734,'Cross-Page Data'!$D$4:$F$48,3,FALSE)="wind",VLOOKUP(G3734,'Cross-Page Data'!$I$4:$J$19,2,FALSE),IF(VLOOKUP(H3734,'Cross-Page Data'!$D$4:$F$48,3,FALSE)="hydro",VLOOKUP(G3734,'Cross-Page Data'!$I$4:$J$19,2,FALSE),VLOOKUP(H3734,'Cross-Page Data'!$D$4:$F$48,3,FALSE)))))</f>
        <v/>
      </c>
      <c r="M3734" s="120">
        <f>IF(AND($P$2=FALSE,OR(F3734="Commercial NAICS Cogen",F3734="Industrial NAICS Cogen",F3734="NAICS-22 Cogen")),FALSE,IF(AND($P$3=FALSE,OR(F3734="Commercial NAICS Cogen",F3734="Commercial NAICS Non-Cogen",F3734="Industrial NAICS Cogen", F3734="industrial NAICS non-Cogen")),FALSE, TRUE))</f>
        <v/>
      </c>
    </row>
    <row r="3735">
      <c r="A3735" s="129" t="n">
        <v>56405</v>
      </c>
      <c r="B3735" s="130" t="inlineStr">
        <is>
          <t>Nevada Solar One</t>
        </is>
      </c>
      <c r="C3735" s="130" t="inlineStr">
        <is>
          <t>Acciona Solar Power</t>
        </is>
      </c>
      <c r="D3735" s="129" t="n">
        <v>55744</v>
      </c>
      <c r="E3735" s="130" t="inlineStr">
        <is>
          <t>NV</t>
        </is>
      </c>
      <c r="F3735" s="130" t="inlineStr">
        <is>
          <t>NAICS-22 Non-Cogen</t>
        </is>
      </c>
      <c r="G3735" s="130" t="inlineStr">
        <is>
          <t>ST</t>
        </is>
      </c>
      <c r="H3735" s="130" t="inlineStr">
        <is>
          <t>SUN</t>
        </is>
      </c>
      <c r="I3735" s="130" t="inlineStr">
        <is>
          <t>SUN</t>
        </is>
      </c>
      <c r="J3735" s="131" t="n">
        <v>107366</v>
      </c>
      <c r="K3735" s="129" t="n">
        <v>2020</v>
      </c>
      <c r="L3735" s="120">
        <f>IF(VLOOKUP(H3735,'Cross-Page Data'!$D$4:$F$48,3,FALSE)="natural gas",VLOOKUP(G3735,'Cross-Page Data'!$I$4:$J$19,2,FALSE),IF(VLOOKUP(H3735,'Cross-Page Data'!$D$4:$F$48,3,FALSE)="solar",IF(G3735="PV","solar PV","solar thermal"),IF(VLOOKUP(H3735,'Cross-Page Data'!$D$4:$F$48,3,FALSE)="wind",VLOOKUP(G3735,'Cross-Page Data'!$I$4:$J$19,2,FALSE),IF(VLOOKUP(H3735,'Cross-Page Data'!$D$4:$F$48,3,FALSE)="hydro",VLOOKUP(G3735,'Cross-Page Data'!$I$4:$J$19,2,FALSE),VLOOKUP(H3735,'Cross-Page Data'!$D$4:$F$48,3,FALSE)))))</f>
        <v/>
      </c>
      <c r="M3735" s="120">
        <f>IF(AND($P$2=FALSE,OR(F3735="Commercial NAICS Cogen",F3735="Industrial NAICS Cogen",F3735="NAICS-22 Cogen")),FALSE,IF(AND($P$3=FALSE,OR(F3735="Commercial NAICS Cogen",F3735="Commercial NAICS Non-Cogen",F3735="Industrial NAICS Cogen", F3735="industrial NAICS non-Cogen")),FALSE, TRUE))</f>
        <v/>
      </c>
    </row>
    <row r="3736">
      <c r="A3736" s="129" t="n">
        <v>56407</v>
      </c>
      <c r="B3736" s="130" t="inlineStr">
        <is>
          <t>West County Energy Center</t>
        </is>
      </c>
      <c r="C3736" s="130" t="inlineStr">
        <is>
          <t>Florida Power &amp; Light Co</t>
        </is>
      </c>
      <c r="D3736" s="129" t="n">
        <v>6452</v>
      </c>
      <c r="E3736" s="130" t="inlineStr">
        <is>
          <t>FL</t>
        </is>
      </c>
      <c r="F3736" s="130" t="inlineStr">
        <is>
          <t>Electric Utility</t>
        </is>
      </c>
      <c r="G3736" s="130" t="inlineStr">
        <is>
          <t>CA</t>
        </is>
      </c>
      <c r="H3736" s="130" t="inlineStr">
        <is>
          <t>DFO</t>
        </is>
      </c>
      <c r="I3736" s="130" t="inlineStr">
        <is>
          <t>DFO</t>
        </is>
      </c>
      <c r="J3736" s="131" t="n">
        <v>2106.476</v>
      </c>
      <c r="K3736" s="129" t="n">
        <v>2020</v>
      </c>
      <c r="L3736" s="120">
        <f>IF(VLOOKUP(H3736,'Cross-Page Data'!$D$4:$F$48,3,FALSE)="natural gas",VLOOKUP(G3736,'Cross-Page Data'!$I$4:$J$19,2,FALSE),IF(VLOOKUP(H3736,'Cross-Page Data'!$D$4:$F$48,3,FALSE)="solar",IF(G3736="PV","solar PV","solar thermal"),IF(VLOOKUP(H3736,'Cross-Page Data'!$D$4:$F$48,3,FALSE)="wind",VLOOKUP(G3736,'Cross-Page Data'!$I$4:$J$19,2,FALSE),IF(VLOOKUP(H3736,'Cross-Page Data'!$D$4:$F$48,3,FALSE)="hydro",VLOOKUP(G3736,'Cross-Page Data'!$I$4:$J$19,2,FALSE),VLOOKUP(H3736,'Cross-Page Data'!$D$4:$F$48,3,FALSE)))))</f>
        <v/>
      </c>
      <c r="M3736" s="120">
        <f>IF(AND($P$2=FALSE,OR(F3736="Commercial NAICS Cogen",F3736="Industrial NAICS Cogen",F3736="NAICS-22 Cogen")),FALSE,IF(AND($P$3=FALSE,OR(F3736="Commercial NAICS Cogen",F3736="Commercial NAICS Non-Cogen",F3736="Industrial NAICS Cogen", F3736="industrial NAICS non-Cogen")),FALSE, TRUE))</f>
        <v/>
      </c>
    </row>
    <row r="3737">
      <c r="A3737" s="129" t="n">
        <v>56407</v>
      </c>
      <c r="B3737" s="130" t="inlineStr">
        <is>
          <t>West County Energy Center</t>
        </is>
      </c>
      <c r="C3737" s="130" t="inlineStr">
        <is>
          <t>Florida Power &amp; Light Co</t>
        </is>
      </c>
      <c r="D3737" s="129" t="n">
        <v>6452</v>
      </c>
      <c r="E3737" s="130" t="inlineStr">
        <is>
          <t>FL</t>
        </is>
      </c>
      <c r="F3737" s="130" t="inlineStr">
        <is>
          <t>Electric Utility</t>
        </is>
      </c>
      <c r="G3737" s="130" t="inlineStr">
        <is>
          <t>CA</t>
        </is>
      </c>
      <c r="H3737" s="130" t="inlineStr">
        <is>
          <t>NG</t>
        </is>
      </c>
      <c r="I3737" s="130" t="inlineStr">
        <is>
          <t>NG</t>
        </is>
      </c>
      <c r="J3737" s="131" t="n">
        <v>7149132.5</v>
      </c>
      <c r="K3737" s="129" t="n">
        <v>2020</v>
      </c>
      <c r="L3737" s="120">
        <f>IF(VLOOKUP(H3737,'Cross-Page Data'!$D$4:$F$48,3,FALSE)="natural gas",VLOOKUP(G3737,'Cross-Page Data'!$I$4:$J$19,2,FALSE),IF(VLOOKUP(H3737,'Cross-Page Data'!$D$4:$F$48,3,FALSE)="solar",IF(G3737="PV","solar PV","solar thermal"),IF(VLOOKUP(H3737,'Cross-Page Data'!$D$4:$F$48,3,FALSE)="wind",VLOOKUP(G3737,'Cross-Page Data'!$I$4:$J$19,2,FALSE),IF(VLOOKUP(H3737,'Cross-Page Data'!$D$4:$F$48,3,FALSE)="hydro",VLOOKUP(G3737,'Cross-Page Data'!$I$4:$J$19,2,FALSE),VLOOKUP(H3737,'Cross-Page Data'!$D$4:$F$48,3,FALSE)))))</f>
        <v/>
      </c>
      <c r="M3737" s="120">
        <f>IF(AND($P$2=FALSE,OR(F3737="Commercial NAICS Cogen",F3737="Industrial NAICS Cogen",F3737="NAICS-22 Cogen")),FALSE,IF(AND($P$3=FALSE,OR(F3737="Commercial NAICS Cogen",F3737="Commercial NAICS Non-Cogen",F3737="Industrial NAICS Cogen", F3737="industrial NAICS non-Cogen")),FALSE, TRUE))</f>
        <v/>
      </c>
    </row>
    <row r="3738">
      <c r="A3738" s="129" t="n">
        <v>56407</v>
      </c>
      <c r="B3738" s="130" t="inlineStr">
        <is>
          <t>West County Energy Center</t>
        </is>
      </c>
      <c r="C3738" s="130" t="inlineStr">
        <is>
          <t>Florida Power &amp; Light Co</t>
        </is>
      </c>
      <c r="D3738" s="129" t="n">
        <v>6452</v>
      </c>
      <c r="E3738" s="130" t="inlineStr">
        <is>
          <t>FL</t>
        </is>
      </c>
      <c r="F3738" s="130" t="inlineStr">
        <is>
          <t>Electric Utility</t>
        </is>
      </c>
      <c r="G3738" s="130" t="inlineStr">
        <is>
          <t>CT</t>
        </is>
      </c>
      <c r="H3738" s="130" t="inlineStr">
        <is>
          <t>DFO</t>
        </is>
      </c>
      <c r="I3738" s="130" t="inlineStr">
        <is>
          <t>DFO</t>
        </is>
      </c>
      <c r="J3738" s="131" t="n">
        <v>3705.329</v>
      </c>
      <c r="K3738" s="129" t="n">
        <v>2020</v>
      </c>
      <c r="L3738" s="120">
        <f>IF(VLOOKUP(H3738,'Cross-Page Data'!$D$4:$F$48,3,FALSE)="natural gas",VLOOKUP(G3738,'Cross-Page Data'!$I$4:$J$19,2,FALSE),IF(VLOOKUP(H3738,'Cross-Page Data'!$D$4:$F$48,3,FALSE)="solar",IF(G3738="PV","solar PV","solar thermal"),IF(VLOOKUP(H3738,'Cross-Page Data'!$D$4:$F$48,3,FALSE)="wind",VLOOKUP(G3738,'Cross-Page Data'!$I$4:$J$19,2,FALSE),IF(VLOOKUP(H3738,'Cross-Page Data'!$D$4:$F$48,3,FALSE)="hydro",VLOOKUP(G3738,'Cross-Page Data'!$I$4:$J$19,2,FALSE),VLOOKUP(H3738,'Cross-Page Data'!$D$4:$F$48,3,FALSE)))))</f>
        <v/>
      </c>
      <c r="M3738" s="120">
        <f>IF(AND($P$2=FALSE,OR(F3738="Commercial NAICS Cogen",F3738="Industrial NAICS Cogen",F3738="NAICS-22 Cogen")),FALSE,IF(AND($P$3=FALSE,OR(F3738="Commercial NAICS Cogen",F3738="Commercial NAICS Non-Cogen",F3738="Industrial NAICS Cogen", F3738="industrial NAICS non-Cogen")),FALSE, TRUE))</f>
        <v/>
      </c>
    </row>
    <row r="3739">
      <c r="A3739" s="129" t="n">
        <v>56407</v>
      </c>
      <c r="B3739" s="130" t="inlineStr">
        <is>
          <t>West County Energy Center</t>
        </is>
      </c>
      <c r="C3739" s="130" t="inlineStr">
        <is>
          <t>Florida Power &amp; Light Co</t>
        </is>
      </c>
      <c r="D3739" s="129" t="n">
        <v>6452</v>
      </c>
      <c r="E3739" s="130" t="inlineStr">
        <is>
          <t>FL</t>
        </is>
      </c>
      <c r="F3739" s="130" t="inlineStr">
        <is>
          <t>Electric Utility</t>
        </is>
      </c>
      <c r="G3739" s="130" t="inlineStr">
        <is>
          <t>CT</t>
        </is>
      </c>
      <c r="H3739" s="130" t="inlineStr">
        <is>
          <t>NG</t>
        </is>
      </c>
      <c r="I3739" s="130" t="inlineStr">
        <is>
          <t>NG</t>
        </is>
      </c>
      <c r="J3739" s="131" t="n">
        <v>12609580</v>
      </c>
      <c r="K3739" s="129" t="n">
        <v>2020</v>
      </c>
      <c r="L3739" s="120">
        <f>IF(VLOOKUP(H3739,'Cross-Page Data'!$D$4:$F$48,3,FALSE)="natural gas",VLOOKUP(G3739,'Cross-Page Data'!$I$4:$J$19,2,FALSE),IF(VLOOKUP(H3739,'Cross-Page Data'!$D$4:$F$48,3,FALSE)="solar",IF(G3739="PV","solar PV","solar thermal"),IF(VLOOKUP(H3739,'Cross-Page Data'!$D$4:$F$48,3,FALSE)="wind",VLOOKUP(G3739,'Cross-Page Data'!$I$4:$J$19,2,FALSE),IF(VLOOKUP(H3739,'Cross-Page Data'!$D$4:$F$48,3,FALSE)="hydro",VLOOKUP(G3739,'Cross-Page Data'!$I$4:$J$19,2,FALSE),VLOOKUP(H3739,'Cross-Page Data'!$D$4:$F$48,3,FALSE)))))</f>
        <v/>
      </c>
      <c r="M3739" s="120">
        <f>IF(AND($P$2=FALSE,OR(F3739="Commercial NAICS Cogen",F3739="Industrial NAICS Cogen",F3739="NAICS-22 Cogen")),FALSE,IF(AND($P$3=FALSE,OR(F3739="Commercial NAICS Cogen",F3739="Commercial NAICS Non-Cogen",F3739="Industrial NAICS Cogen", F3739="industrial NAICS non-Cogen")),FALSE, TRUE))</f>
        <v/>
      </c>
    </row>
    <row r="3740">
      <c r="A3740" s="129" t="n">
        <v>56445</v>
      </c>
      <c r="B3740" s="130" t="inlineStr">
        <is>
          <t>Spindle Hill Energy Center</t>
        </is>
      </c>
      <c r="C3740" s="130" t="inlineStr">
        <is>
          <t>Invenergy Services LLC</t>
        </is>
      </c>
      <c r="D3740" s="129" t="n">
        <v>49893</v>
      </c>
      <c r="E3740" s="130" t="inlineStr">
        <is>
          <t>CO</t>
        </is>
      </c>
      <c r="F3740" s="130" t="inlineStr">
        <is>
          <t>NAICS-22 Non-Cogen</t>
        </is>
      </c>
      <c r="G3740" s="130" t="inlineStr">
        <is>
          <t>GT</t>
        </is>
      </c>
      <c r="H3740" s="130" t="inlineStr">
        <is>
          <t>DFO</t>
        </is>
      </c>
      <c r="I3740" s="130" t="inlineStr">
        <is>
          <t>DFO</t>
        </is>
      </c>
      <c r="J3740" s="131" t="n">
        <v>2.127</v>
      </c>
      <c r="K3740" s="129" t="n">
        <v>2020</v>
      </c>
      <c r="L3740" s="120">
        <f>IF(VLOOKUP(H3740,'Cross-Page Data'!$D$4:$F$48,3,FALSE)="natural gas",VLOOKUP(G3740,'Cross-Page Data'!$I$4:$J$19,2,FALSE),IF(VLOOKUP(H3740,'Cross-Page Data'!$D$4:$F$48,3,FALSE)="solar",IF(G3740="PV","solar PV","solar thermal"),IF(VLOOKUP(H3740,'Cross-Page Data'!$D$4:$F$48,3,FALSE)="wind",VLOOKUP(G3740,'Cross-Page Data'!$I$4:$J$19,2,FALSE),IF(VLOOKUP(H3740,'Cross-Page Data'!$D$4:$F$48,3,FALSE)="hydro",VLOOKUP(G3740,'Cross-Page Data'!$I$4:$J$19,2,FALSE),VLOOKUP(H3740,'Cross-Page Data'!$D$4:$F$48,3,FALSE)))))</f>
        <v/>
      </c>
      <c r="M3740" s="120">
        <f>IF(AND($P$2=FALSE,OR(F3740="Commercial NAICS Cogen",F3740="Industrial NAICS Cogen",F3740="NAICS-22 Cogen")),FALSE,IF(AND($P$3=FALSE,OR(F3740="Commercial NAICS Cogen",F3740="Commercial NAICS Non-Cogen",F3740="Industrial NAICS Cogen", F3740="industrial NAICS non-Cogen")),FALSE, TRUE))</f>
        <v/>
      </c>
    </row>
    <row r="3741">
      <c r="A3741" s="129" t="n">
        <v>56445</v>
      </c>
      <c r="B3741" s="130" t="inlineStr">
        <is>
          <t>Spindle Hill Energy Center</t>
        </is>
      </c>
      <c r="C3741" s="130" t="inlineStr">
        <is>
          <t>Invenergy Services LLC</t>
        </is>
      </c>
      <c r="D3741" s="129" t="n">
        <v>49893</v>
      </c>
      <c r="E3741" s="130" t="inlineStr">
        <is>
          <t>CO</t>
        </is>
      </c>
      <c r="F3741" s="130" t="inlineStr">
        <is>
          <t>NAICS-22 Non-Cogen</t>
        </is>
      </c>
      <c r="G3741" s="130" t="inlineStr">
        <is>
          <t>GT</t>
        </is>
      </c>
      <c r="H3741" s="130" t="inlineStr">
        <is>
          <t>NG</t>
        </is>
      </c>
      <c r="I3741" s="130" t="inlineStr">
        <is>
          <t>NG</t>
        </is>
      </c>
      <c r="J3741" s="131" t="n">
        <v>426185.87</v>
      </c>
      <c r="K3741" s="129" t="n">
        <v>2020</v>
      </c>
      <c r="L3741" s="120">
        <f>IF(VLOOKUP(H3741,'Cross-Page Data'!$D$4:$F$48,3,FALSE)="natural gas",VLOOKUP(G3741,'Cross-Page Data'!$I$4:$J$19,2,FALSE),IF(VLOOKUP(H3741,'Cross-Page Data'!$D$4:$F$48,3,FALSE)="solar",IF(G3741="PV","solar PV","solar thermal"),IF(VLOOKUP(H3741,'Cross-Page Data'!$D$4:$F$48,3,FALSE)="wind",VLOOKUP(G3741,'Cross-Page Data'!$I$4:$J$19,2,FALSE),IF(VLOOKUP(H3741,'Cross-Page Data'!$D$4:$F$48,3,FALSE)="hydro",VLOOKUP(G3741,'Cross-Page Data'!$I$4:$J$19,2,FALSE),VLOOKUP(H3741,'Cross-Page Data'!$D$4:$F$48,3,FALSE)))))</f>
        <v/>
      </c>
      <c r="M3741" s="120">
        <f>IF(AND($P$2=FALSE,OR(F3741="Commercial NAICS Cogen",F3741="Industrial NAICS Cogen",F3741="NAICS-22 Cogen")),FALSE,IF(AND($P$3=FALSE,OR(F3741="Commercial NAICS Cogen",F3741="Commercial NAICS Non-Cogen",F3741="Industrial NAICS Cogen", F3741="industrial NAICS non-Cogen")),FALSE, TRUE))</f>
        <v/>
      </c>
    </row>
    <row r="3742">
      <c r="A3742" s="129" t="n">
        <v>56449</v>
      </c>
      <c r="B3742" s="130" t="inlineStr">
        <is>
          <t>Kaheawa Pastures Wind Farm Hybrid</t>
        </is>
      </c>
      <c r="C3742" s="130" t="inlineStr">
        <is>
          <t>Evergreen Wind, LLC</t>
        </is>
      </c>
      <c r="D3742" s="129" t="n">
        <v>59155</v>
      </c>
      <c r="E3742" s="130" t="inlineStr">
        <is>
          <t>HI</t>
        </is>
      </c>
      <c r="F3742" s="130" t="inlineStr">
        <is>
          <t>NAICS-22 Non-Cogen</t>
        </is>
      </c>
      <c r="G3742" s="130" t="inlineStr">
        <is>
          <t>WT</t>
        </is>
      </c>
      <c r="H3742" s="130" t="inlineStr">
        <is>
          <t>WND</t>
        </is>
      </c>
      <c r="I3742" s="130" t="inlineStr">
        <is>
          <t>WND</t>
        </is>
      </c>
      <c r="J3742" s="131" t="n">
        <v>108503</v>
      </c>
      <c r="K3742" s="129" t="n">
        <v>2020</v>
      </c>
      <c r="L3742" s="120">
        <f>IF(VLOOKUP(H3742,'Cross-Page Data'!$D$4:$F$48,3,FALSE)="natural gas",VLOOKUP(G3742,'Cross-Page Data'!$I$4:$J$19,2,FALSE),IF(VLOOKUP(H3742,'Cross-Page Data'!$D$4:$F$48,3,FALSE)="solar",IF(G3742="PV","solar PV","solar thermal"),IF(VLOOKUP(H3742,'Cross-Page Data'!$D$4:$F$48,3,FALSE)="wind",VLOOKUP(G3742,'Cross-Page Data'!$I$4:$J$19,2,FALSE),IF(VLOOKUP(H3742,'Cross-Page Data'!$D$4:$F$48,3,FALSE)="hydro",VLOOKUP(G3742,'Cross-Page Data'!$I$4:$J$19,2,FALSE),VLOOKUP(H3742,'Cross-Page Data'!$D$4:$F$48,3,FALSE)))))</f>
        <v/>
      </c>
      <c r="M3742" s="120">
        <f>IF(AND($P$2=FALSE,OR(F3742="Commercial NAICS Cogen",F3742="Industrial NAICS Cogen",F3742="NAICS-22 Cogen")),FALSE,IF(AND($P$3=FALSE,OR(F3742="Commercial NAICS Cogen",F3742="Commercial NAICS Non-Cogen",F3742="Industrial NAICS Cogen", F3742="industrial NAICS non-Cogen")),FALSE, TRUE))</f>
        <v/>
      </c>
    </row>
    <row r="3743">
      <c r="A3743" s="129" t="n">
        <v>56451</v>
      </c>
      <c r="B3743" s="130" t="inlineStr">
        <is>
          <t>Allegheny Ridge Wind Farm</t>
        </is>
      </c>
      <c r="C3743" s="130" t="inlineStr">
        <is>
          <t>Leeward Asset Management, LLC</t>
        </is>
      </c>
      <c r="D3743" s="129" t="n">
        <v>50123</v>
      </c>
      <c r="E3743" s="130" t="inlineStr">
        <is>
          <t>PA</t>
        </is>
      </c>
      <c r="F3743" s="130" t="inlineStr">
        <is>
          <t>NAICS-22 Non-Cogen</t>
        </is>
      </c>
      <c r="G3743" s="130" t="inlineStr">
        <is>
          <t>WT</t>
        </is>
      </c>
      <c r="H3743" s="130" t="inlineStr">
        <is>
          <t>WND</t>
        </is>
      </c>
      <c r="I3743" s="130" t="inlineStr">
        <is>
          <t>WND</t>
        </is>
      </c>
      <c r="J3743" s="131" t="n">
        <v>214046</v>
      </c>
      <c r="K3743" s="129" t="n">
        <v>2020</v>
      </c>
      <c r="L3743" s="120">
        <f>IF(VLOOKUP(H3743,'Cross-Page Data'!$D$4:$F$48,3,FALSE)="natural gas",VLOOKUP(G3743,'Cross-Page Data'!$I$4:$J$19,2,FALSE),IF(VLOOKUP(H3743,'Cross-Page Data'!$D$4:$F$48,3,FALSE)="solar",IF(G3743="PV","solar PV","solar thermal"),IF(VLOOKUP(H3743,'Cross-Page Data'!$D$4:$F$48,3,FALSE)="wind",VLOOKUP(G3743,'Cross-Page Data'!$I$4:$J$19,2,FALSE),IF(VLOOKUP(H3743,'Cross-Page Data'!$D$4:$F$48,3,FALSE)="hydro",VLOOKUP(G3743,'Cross-Page Data'!$I$4:$J$19,2,FALSE),VLOOKUP(H3743,'Cross-Page Data'!$D$4:$F$48,3,FALSE)))))</f>
        <v/>
      </c>
      <c r="M3743" s="120">
        <f>IF(AND($P$2=FALSE,OR(F3743="Commercial NAICS Cogen",F3743="Industrial NAICS Cogen",F3743="NAICS-22 Cogen")),FALSE,IF(AND($P$3=FALSE,OR(F3743="Commercial NAICS Cogen",F3743="Commercial NAICS Non-Cogen",F3743="Industrial NAICS Cogen", F3743="industrial NAICS non-Cogen")),FALSE, TRUE))</f>
        <v/>
      </c>
    </row>
    <row r="3744">
      <c r="A3744" s="129" t="n">
        <v>56456</v>
      </c>
      <c r="B3744" s="130" t="inlineStr">
        <is>
          <t>Plum Point Energy Station</t>
        </is>
      </c>
      <c r="C3744" s="130" t="inlineStr">
        <is>
          <t>NRG Energy Services - Plum Point</t>
        </is>
      </c>
      <c r="D3744" s="129" t="n">
        <v>58905</v>
      </c>
      <c r="E3744" s="130" t="inlineStr">
        <is>
          <t>AR</t>
        </is>
      </c>
      <c r="F3744" s="130" t="inlineStr">
        <is>
          <t>NAICS-22 Non-Cogen</t>
        </is>
      </c>
      <c r="G3744" s="130" t="inlineStr">
        <is>
          <t>ST</t>
        </is>
      </c>
      <c r="H3744" s="130" t="inlineStr">
        <is>
          <t>DFO</t>
        </is>
      </c>
      <c r="I3744" s="130" t="inlineStr">
        <is>
          <t>DFO</t>
        </is>
      </c>
      <c r="J3744" s="131" t="n">
        <v>10673.078</v>
      </c>
      <c r="K3744" s="129" t="n">
        <v>2020</v>
      </c>
      <c r="L3744" s="120">
        <f>IF(VLOOKUP(H3744,'Cross-Page Data'!$D$4:$F$48,3,FALSE)="natural gas",VLOOKUP(G3744,'Cross-Page Data'!$I$4:$J$19,2,FALSE),IF(VLOOKUP(H3744,'Cross-Page Data'!$D$4:$F$48,3,FALSE)="solar",IF(G3744="PV","solar PV","solar thermal"),IF(VLOOKUP(H3744,'Cross-Page Data'!$D$4:$F$48,3,FALSE)="wind",VLOOKUP(G3744,'Cross-Page Data'!$I$4:$J$19,2,FALSE),IF(VLOOKUP(H3744,'Cross-Page Data'!$D$4:$F$48,3,FALSE)="hydro",VLOOKUP(G3744,'Cross-Page Data'!$I$4:$J$19,2,FALSE),VLOOKUP(H3744,'Cross-Page Data'!$D$4:$F$48,3,FALSE)))))</f>
        <v/>
      </c>
      <c r="M3744" s="120">
        <f>IF(AND($P$2=FALSE,OR(F3744="Commercial NAICS Cogen",F3744="Industrial NAICS Cogen",F3744="NAICS-22 Cogen")),FALSE,IF(AND($P$3=FALSE,OR(F3744="Commercial NAICS Cogen",F3744="Commercial NAICS Non-Cogen",F3744="Industrial NAICS Cogen", F3744="industrial NAICS non-Cogen")),FALSE, TRUE))</f>
        <v/>
      </c>
    </row>
    <row r="3745">
      <c r="A3745" s="129" t="n">
        <v>56456</v>
      </c>
      <c r="B3745" s="130" t="inlineStr">
        <is>
          <t>Plum Point Energy Station</t>
        </is>
      </c>
      <c r="C3745" s="130" t="inlineStr">
        <is>
          <t>NRG Energy Services - Plum Point</t>
        </is>
      </c>
      <c r="D3745" s="129" t="n">
        <v>58905</v>
      </c>
      <c r="E3745" s="130" t="inlineStr">
        <is>
          <t>AR</t>
        </is>
      </c>
      <c r="F3745" s="130" t="inlineStr">
        <is>
          <t>NAICS-22 Non-Cogen</t>
        </is>
      </c>
      <c r="G3745" s="130" t="inlineStr">
        <is>
          <t>ST</t>
        </is>
      </c>
      <c r="H3745" s="130" t="inlineStr">
        <is>
          <t>SUB</t>
        </is>
      </c>
      <c r="I3745" s="130" t="inlineStr">
        <is>
          <t>COL</t>
        </is>
      </c>
      <c r="J3745" s="131" t="n">
        <v>3227992.9</v>
      </c>
      <c r="K3745" s="129" t="n">
        <v>2020</v>
      </c>
      <c r="L3745" s="120">
        <f>IF(VLOOKUP(H3745,'Cross-Page Data'!$D$4:$F$48,3,FALSE)="natural gas",VLOOKUP(G3745,'Cross-Page Data'!$I$4:$J$19,2,FALSE),IF(VLOOKUP(H3745,'Cross-Page Data'!$D$4:$F$48,3,FALSE)="solar",IF(G3745="PV","solar PV","solar thermal"),IF(VLOOKUP(H3745,'Cross-Page Data'!$D$4:$F$48,3,FALSE)="wind",VLOOKUP(G3745,'Cross-Page Data'!$I$4:$J$19,2,FALSE),IF(VLOOKUP(H3745,'Cross-Page Data'!$D$4:$F$48,3,FALSE)="hydro",VLOOKUP(G3745,'Cross-Page Data'!$I$4:$J$19,2,FALSE),VLOOKUP(H3745,'Cross-Page Data'!$D$4:$F$48,3,FALSE)))))</f>
        <v/>
      </c>
      <c r="M3745" s="120">
        <f>IF(AND($P$2=FALSE,OR(F3745="Commercial NAICS Cogen",F3745="Industrial NAICS Cogen",F3745="NAICS-22 Cogen")),FALSE,IF(AND($P$3=FALSE,OR(F3745="Commercial NAICS Cogen",F3745="Commercial NAICS Non-Cogen",F3745="Industrial NAICS Cogen", F3745="industrial NAICS non-Cogen")),FALSE, TRUE))</f>
        <v/>
      </c>
    </row>
    <row r="3746">
      <c r="A3746" s="129" t="n">
        <v>56458</v>
      </c>
      <c r="B3746" s="130" t="inlineStr">
        <is>
          <t>Hobbs Generating Station</t>
        </is>
      </c>
      <c r="C3746" s="130" t="inlineStr">
        <is>
          <t>Lea Power Partners LLC</t>
        </is>
      </c>
      <c r="D3746" s="129" t="n">
        <v>54874</v>
      </c>
      <c r="E3746" s="130" t="inlineStr">
        <is>
          <t>NM</t>
        </is>
      </c>
      <c r="F3746" s="130" t="inlineStr">
        <is>
          <t>NAICS-22 Non-Cogen</t>
        </is>
      </c>
      <c r="G3746" s="130" t="inlineStr">
        <is>
          <t>CA</t>
        </is>
      </c>
      <c r="H3746" s="130" t="inlineStr">
        <is>
          <t>NG</t>
        </is>
      </c>
      <c r="I3746" s="130" t="inlineStr">
        <is>
          <t>NG</t>
        </is>
      </c>
      <c r="J3746" s="131" t="n">
        <v>1427855</v>
      </c>
      <c r="K3746" s="129" t="n">
        <v>2020</v>
      </c>
      <c r="L3746" s="120">
        <f>IF(VLOOKUP(H3746,'Cross-Page Data'!$D$4:$F$48,3,FALSE)="natural gas",VLOOKUP(G3746,'Cross-Page Data'!$I$4:$J$19,2,FALSE),IF(VLOOKUP(H3746,'Cross-Page Data'!$D$4:$F$48,3,FALSE)="solar",IF(G3746="PV","solar PV","solar thermal"),IF(VLOOKUP(H3746,'Cross-Page Data'!$D$4:$F$48,3,FALSE)="wind",VLOOKUP(G3746,'Cross-Page Data'!$I$4:$J$19,2,FALSE),IF(VLOOKUP(H3746,'Cross-Page Data'!$D$4:$F$48,3,FALSE)="hydro",VLOOKUP(G3746,'Cross-Page Data'!$I$4:$J$19,2,FALSE),VLOOKUP(H3746,'Cross-Page Data'!$D$4:$F$48,3,FALSE)))))</f>
        <v/>
      </c>
      <c r="M3746" s="120">
        <f>IF(AND($P$2=FALSE,OR(F3746="Commercial NAICS Cogen",F3746="Industrial NAICS Cogen",F3746="NAICS-22 Cogen")),FALSE,IF(AND($P$3=FALSE,OR(F3746="Commercial NAICS Cogen",F3746="Commercial NAICS Non-Cogen",F3746="Industrial NAICS Cogen", F3746="industrial NAICS non-Cogen")),FALSE, TRUE))</f>
        <v/>
      </c>
    </row>
    <row r="3747">
      <c r="A3747" s="129" t="n">
        <v>56458</v>
      </c>
      <c r="B3747" s="130" t="inlineStr">
        <is>
          <t>Hobbs Generating Station</t>
        </is>
      </c>
      <c r="C3747" s="130" t="inlineStr">
        <is>
          <t>Lea Power Partners LLC</t>
        </is>
      </c>
      <c r="D3747" s="129" t="n">
        <v>54874</v>
      </c>
      <c r="E3747" s="130" t="inlineStr">
        <is>
          <t>NM</t>
        </is>
      </c>
      <c r="F3747" s="130" t="inlineStr">
        <is>
          <t>NAICS-22 Non-Cogen</t>
        </is>
      </c>
      <c r="G3747" s="130" t="inlineStr">
        <is>
          <t>CT</t>
        </is>
      </c>
      <c r="H3747" s="130" t="inlineStr">
        <is>
          <t>NG</t>
        </is>
      </c>
      <c r="I3747" s="130" t="inlineStr">
        <is>
          <t>NG</t>
        </is>
      </c>
      <c r="J3747" s="131" t="n">
        <v>2360850</v>
      </c>
      <c r="K3747" s="129" t="n">
        <v>2020</v>
      </c>
      <c r="L3747" s="120">
        <f>IF(VLOOKUP(H3747,'Cross-Page Data'!$D$4:$F$48,3,FALSE)="natural gas",VLOOKUP(G3747,'Cross-Page Data'!$I$4:$J$19,2,FALSE),IF(VLOOKUP(H3747,'Cross-Page Data'!$D$4:$F$48,3,FALSE)="solar",IF(G3747="PV","solar PV","solar thermal"),IF(VLOOKUP(H3747,'Cross-Page Data'!$D$4:$F$48,3,FALSE)="wind",VLOOKUP(G3747,'Cross-Page Data'!$I$4:$J$19,2,FALSE),IF(VLOOKUP(H3747,'Cross-Page Data'!$D$4:$F$48,3,FALSE)="hydro",VLOOKUP(G3747,'Cross-Page Data'!$I$4:$J$19,2,FALSE),VLOOKUP(H3747,'Cross-Page Data'!$D$4:$F$48,3,FALSE)))))</f>
        <v/>
      </c>
      <c r="M3747" s="120">
        <f>IF(AND($P$2=FALSE,OR(F3747="Commercial NAICS Cogen",F3747="Industrial NAICS Cogen",F3747="NAICS-22 Cogen")),FALSE,IF(AND($P$3=FALSE,OR(F3747="Commercial NAICS Cogen",F3747="Commercial NAICS Non-Cogen",F3747="Industrial NAICS Cogen", F3747="industrial NAICS non-Cogen")),FALSE, TRUE))</f>
        <v/>
      </c>
    </row>
    <row r="3748">
      <c r="A3748" s="129" t="n">
        <v>56458</v>
      </c>
      <c r="B3748" s="130" t="inlineStr">
        <is>
          <t>Hobbs Generating Station</t>
        </is>
      </c>
      <c r="C3748" s="130" t="inlineStr">
        <is>
          <t>Lea Power Partners LLC</t>
        </is>
      </c>
      <c r="D3748" s="129" t="n">
        <v>54874</v>
      </c>
      <c r="E3748" s="130" t="inlineStr">
        <is>
          <t>NM</t>
        </is>
      </c>
      <c r="F3748" s="130" t="inlineStr">
        <is>
          <t>NAICS-22 Non-Cogen</t>
        </is>
      </c>
      <c r="G3748" s="130" t="inlineStr">
        <is>
          <t>GT</t>
        </is>
      </c>
      <c r="H3748" s="130" t="inlineStr">
        <is>
          <t>NG</t>
        </is>
      </c>
      <c r="I3748" s="130" t="inlineStr">
        <is>
          <t>NG</t>
        </is>
      </c>
      <c r="J3748" s="131" t="n">
        <v>926</v>
      </c>
      <c r="K3748" s="129" t="n">
        <v>2020</v>
      </c>
      <c r="L3748" s="120">
        <f>IF(VLOOKUP(H3748,'Cross-Page Data'!$D$4:$F$48,3,FALSE)="natural gas",VLOOKUP(G3748,'Cross-Page Data'!$I$4:$J$19,2,FALSE),IF(VLOOKUP(H3748,'Cross-Page Data'!$D$4:$F$48,3,FALSE)="solar",IF(G3748="PV","solar PV","solar thermal"),IF(VLOOKUP(H3748,'Cross-Page Data'!$D$4:$F$48,3,FALSE)="wind",VLOOKUP(G3748,'Cross-Page Data'!$I$4:$J$19,2,FALSE),IF(VLOOKUP(H3748,'Cross-Page Data'!$D$4:$F$48,3,FALSE)="hydro",VLOOKUP(G3748,'Cross-Page Data'!$I$4:$J$19,2,FALSE),VLOOKUP(H3748,'Cross-Page Data'!$D$4:$F$48,3,FALSE)))))</f>
        <v/>
      </c>
      <c r="M3748" s="120">
        <f>IF(AND($P$2=FALSE,OR(F3748="Commercial NAICS Cogen",F3748="Industrial NAICS Cogen",F3748="NAICS-22 Cogen")),FALSE,IF(AND($P$3=FALSE,OR(F3748="Commercial NAICS Cogen",F3748="Commercial NAICS Non-Cogen",F3748="Industrial NAICS Cogen", F3748="industrial NAICS non-Cogen")),FALSE, TRUE))</f>
        <v/>
      </c>
    </row>
    <row r="3749">
      <c r="A3749" s="129" t="n">
        <v>56467</v>
      </c>
      <c r="B3749" s="130" t="inlineStr">
        <is>
          <t>Russell City Energy Center</t>
        </is>
      </c>
      <c r="C3749" s="130" t="inlineStr">
        <is>
          <t>Russell City Energy Company LLC</t>
        </is>
      </c>
      <c r="D3749" s="129" t="n">
        <v>54890</v>
      </c>
      <c r="E3749" s="130" t="inlineStr">
        <is>
          <t>CA</t>
        </is>
      </c>
      <c r="F3749" s="130" t="inlineStr">
        <is>
          <t>NAICS-22 Non-Cogen</t>
        </is>
      </c>
      <c r="G3749" s="130" t="inlineStr">
        <is>
          <t>CA</t>
        </is>
      </c>
      <c r="H3749" s="130" t="inlineStr">
        <is>
          <t>NG</t>
        </is>
      </c>
      <c r="I3749" s="130" t="inlineStr">
        <is>
          <t>NG</t>
        </is>
      </c>
      <c r="J3749" s="131" t="n">
        <v>408656</v>
      </c>
      <c r="K3749" s="129" t="n">
        <v>2020</v>
      </c>
      <c r="L3749" s="120">
        <f>IF(VLOOKUP(H3749,'Cross-Page Data'!$D$4:$F$48,3,FALSE)="natural gas",VLOOKUP(G3749,'Cross-Page Data'!$I$4:$J$19,2,FALSE),IF(VLOOKUP(H3749,'Cross-Page Data'!$D$4:$F$48,3,FALSE)="solar",IF(G3749="PV","solar PV","solar thermal"),IF(VLOOKUP(H3749,'Cross-Page Data'!$D$4:$F$48,3,FALSE)="wind",VLOOKUP(G3749,'Cross-Page Data'!$I$4:$J$19,2,FALSE),IF(VLOOKUP(H3749,'Cross-Page Data'!$D$4:$F$48,3,FALSE)="hydro",VLOOKUP(G3749,'Cross-Page Data'!$I$4:$J$19,2,FALSE),VLOOKUP(H3749,'Cross-Page Data'!$D$4:$F$48,3,FALSE)))))</f>
        <v/>
      </c>
      <c r="M3749" s="120">
        <f>IF(AND($P$2=FALSE,OR(F3749="Commercial NAICS Cogen",F3749="Industrial NAICS Cogen",F3749="NAICS-22 Cogen")),FALSE,IF(AND($P$3=FALSE,OR(F3749="Commercial NAICS Cogen",F3749="Commercial NAICS Non-Cogen",F3749="Industrial NAICS Cogen", F3749="industrial NAICS non-Cogen")),FALSE, TRUE))</f>
        <v/>
      </c>
    </row>
    <row r="3750">
      <c r="A3750" s="129" t="n">
        <v>56467</v>
      </c>
      <c r="B3750" s="130" t="inlineStr">
        <is>
          <t>Russell City Energy Center</t>
        </is>
      </c>
      <c r="C3750" s="130" t="inlineStr">
        <is>
          <t>Russell City Energy Company LLC</t>
        </is>
      </c>
      <c r="D3750" s="129" t="n">
        <v>54890</v>
      </c>
      <c r="E3750" s="130" t="inlineStr">
        <is>
          <t>CA</t>
        </is>
      </c>
      <c r="F3750" s="130" t="inlineStr">
        <is>
          <t>NAICS-22 Non-Cogen</t>
        </is>
      </c>
      <c r="G3750" s="130" t="inlineStr">
        <is>
          <t>CT</t>
        </is>
      </c>
      <c r="H3750" s="130" t="inlineStr">
        <is>
          <t>NG</t>
        </is>
      </c>
      <c r="I3750" s="130" t="inlineStr">
        <is>
          <t>NG</t>
        </is>
      </c>
      <c r="J3750" s="131" t="n">
        <v>683300</v>
      </c>
      <c r="K3750" s="129" t="n">
        <v>2020</v>
      </c>
      <c r="L3750" s="120">
        <f>IF(VLOOKUP(H3750,'Cross-Page Data'!$D$4:$F$48,3,FALSE)="natural gas",VLOOKUP(G3750,'Cross-Page Data'!$I$4:$J$19,2,FALSE),IF(VLOOKUP(H3750,'Cross-Page Data'!$D$4:$F$48,3,FALSE)="solar",IF(G3750="PV","solar PV","solar thermal"),IF(VLOOKUP(H3750,'Cross-Page Data'!$D$4:$F$48,3,FALSE)="wind",VLOOKUP(G3750,'Cross-Page Data'!$I$4:$J$19,2,FALSE),IF(VLOOKUP(H3750,'Cross-Page Data'!$D$4:$F$48,3,FALSE)="hydro",VLOOKUP(G3750,'Cross-Page Data'!$I$4:$J$19,2,FALSE),VLOOKUP(H3750,'Cross-Page Data'!$D$4:$F$48,3,FALSE)))))</f>
        <v/>
      </c>
      <c r="M3750" s="120">
        <f>IF(AND($P$2=FALSE,OR(F3750="Commercial NAICS Cogen",F3750="Industrial NAICS Cogen",F3750="NAICS-22 Cogen")),FALSE,IF(AND($P$3=FALSE,OR(F3750="Commercial NAICS Cogen",F3750="Commercial NAICS Non-Cogen",F3750="Industrial NAICS Cogen", F3750="industrial NAICS non-Cogen")),FALSE, TRUE))</f>
        <v/>
      </c>
    </row>
    <row r="3751">
      <c r="A3751" s="129" t="n">
        <v>56468</v>
      </c>
      <c r="B3751" s="130" t="inlineStr">
        <is>
          <t>Klondike Windpower III</t>
        </is>
      </c>
      <c r="C3751" s="130" t="inlineStr">
        <is>
          <t>Avangrid Renewables LLC</t>
        </is>
      </c>
      <c r="D3751" s="129" t="n">
        <v>15399</v>
      </c>
      <c r="E3751" s="130" t="inlineStr">
        <is>
          <t>OR</t>
        </is>
      </c>
      <c r="F3751" s="130" t="inlineStr">
        <is>
          <t>NAICS-22 Non-Cogen</t>
        </is>
      </c>
      <c r="G3751" s="130" t="inlineStr">
        <is>
          <t>WT</t>
        </is>
      </c>
      <c r="H3751" s="130" t="inlineStr">
        <is>
          <t>WND</t>
        </is>
      </c>
      <c r="I3751" s="130" t="inlineStr">
        <is>
          <t>WND</t>
        </is>
      </c>
      <c r="J3751" s="131" t="n">
        <v>819372</v>
      </c>
      <c r="K3751" s="129" t="n">
        <v>2020</v>
      </c>
      <c r="L3751" s="120">
        <f>IF(VLOOKUP(H3751,'Cross-Page Data'!$D$4:$F$48,3,FALSE)="natural gas",VLOOKUP(G3751,'Cross-Page Data'!$I$4:$J$19,2,FALSE),IF(VLOOKUP(H3751,'Cross-Page Data'!$D$4:$F$48,3,FALSE)="solar",IF(G3751="PV","solar PV","solar thermal"),IF(VLOOKUP(H3751,'Cross-Page Data'!$D$4:$F$48,3,FALSE)="wind",VLOOKUP(G3751,'Cross-Page Data'!$I$4:$J$19,2,FALSE),IF(VLOOKUP(H3751,'Cross-Page Data'!$D$4:$F$48,3,FALSE)="hydro",VLOOKUP(G3751,'Cross-Page Data'!$I$4:$J$19,2,FALSE),VLOOKUP(H3751,'Cross-Page Data'!$D$4:$F$48,3,FALSE)))))</f>
        <v/>
      </c>
      <c r="M3751" s="120">
        <f>IF(AND($P$2=FALSE,OR(F3751="Commercial NAICS Cogen",F3751="Industrial NAICS Cogen",F3751="NAICS-22 Cogen")),FALSE,IF(AND($P$3=FALSE,OR(F3751="Commercial NAICS Cogen",F3751="Commercial NAICS Non-Cogen",F3751="Industrial NAICS Cogen", F3751="industrial NAICS non-Cogen")),FALSE, TRUE))</f>
        <v/>
      </c>
    </row>
    <row r="3752">
      <c r="A3752" s="129" t="n">
        <v>56476</v>
      </c>
      <c r="B3752" s="130" t="inlineStr">
        <is>
          <t>Gateway Generating Station</t>
        </is>
      </c>
      <c r="C3752" s="130" t="inlineStr">
        <is>
          <t>Pacific Gas &amp; Electric Co.</t>
        </is>
      </c>
      <c r="D3752" s="129" t="n">
        <v>14328</v>
      </c>
      <c r="E3752" s="130" t="inlineStr">
        <is>
          <t>CA</t>
        </is>
      </c>
      <c r="F3752" s="130" t="inlineStr">
        <is>
          <t>Electric Utility</t>
        </is>
      </c>
      <c r="G3752" s="130" t="inlineStr">
        <is>
          <t>CA</t>
        </is>
      </c>
      <c r="H3752" s="130" t="inlineStr">
        <is>
          <t>NG</t>
        </is>
      </c>
      <c r="I3752" s="130" t="inlineStr">
        <is>
          <t>NG</t>
        </is>
      </c>
      <c r="J3752" s="131" t="n">
        <v>1061323</v>
      </c>
      <c r="K3752" s="129" t="n">
        <v>2020</v>
      </c>
      <c r="L3752" s="120">
        <f>IF(VLOOKUP(H3752,'Cross-Page Data'!$D$4:$F$48,3,FALSE)="natural gas",VLOOKUP(G3752,'Cross-Page Data'!$I$4:$J$19,2,FALSE),IF(VLOOKUP(H3752,'Cross-Page Data'!$D$4:$F$48,3,FALSE)="solar",IF(G3752="PV","solar PV","solar thermal"),IF(VLOOKUP(H3752,'Cross-Page Data'!$D$4:$F$48,3,FALSE)="wind",VLOOKUP(G3752,'Cross-Page Data'!$I$4:$J$19,2,FALSE),IF(VLOOKUP(H3752,'Cross-Page Data'!$D$4:$F$48,3,FALSE)="hydro",VLOOKUP(G3752,'Cross-Page Data'!$I$4:$J$19,2,FALSE),VLOOKUP(H3752,'Cross-Page Data'!$D$4:$F$48,3,FALSE)))))</f>
        <v/>
      </c>
      <c r="M3752" s="120">
        <f>IF(AND($P$2=FALSE,OR(F3752="Commercial NAICS Cogen",F3752="Industrial NAICS Cogen",F3752="NAICS-22 Cogen")),FALSE,IF(AND($P$3=FALSE,OR(F3752="Commercial NAICS Cogen",F3752="Commercial NAICS Non-Cogen",F3752="Industrial NAICS Cogen", F3752="industrial NAICS non-Cogen")),FALSE, TRUE))</f>
        <v/>
      </c>
    </row>
    <row r="3753">
      <c r="A3753" s="129" t="n">
        <v>56476</v>
      </c>
      <c r="B3753" s="130" t="inlineStr">
        <is>
          <t>Gateway Generating Station</t>
        </is>
      </c>
      <c r="C3753" s="130" t="inlineStr">
        <is>
          <t>Pacific Gas &amp; Electric Co.</t>
        </is>
      </c>
      <c r="D3753" s="129" t="n">
        <v>14328</v>
      </c>
      <c r="E3753" s="130" t="inlineStr">
        <is>
          <t>CA</t>
        </is>
      </c>
      <c r="F3753" s="130" t="inlineStr">
        <is>
          <t>Electric Utility</t>
        </is>
      </c>
      <c r="G3753" s="130" t="inlineStr">
        <is>
          <t>CA</t>
        </is>
      </c>
      <c r="H3753" s="130" t="inlineStr">
        <is>
          <t>OBG</t>
        </is>
      </c>
      <c r="I3753" s="130" t="inlineStr">
        <is>
          <t>ORW</t>
        </is>
      </c>
      <c r="J3753" s="131" t="n">
        <v>0</v>
      </c>
      <c r="K3753" s="129" t="n">
        <v>2020</v>
      </c>
      <c r="L3753" s="120">
        <f>IF(VLOOKUP(H3753,'Cross-Page Data'!$D$4:$F$48,3,FALSE)="natural gas",VLOOKUP(G3753,'Cross-Page Data'!$I$4:$J$19,2,FALSE),IF(VLOOKUP(H3753,'Cross-Page Data'!$D$4:$F$48,3,FALSE)="solar",IF(G3753="PV","solar PV","solar thermal"),IF(VLOOKUP(H3753,'Cross-Page Data'!$D$4:$F$48,3,FALSE)="wind",VLOOKUP(G3753,'Cross-Page Data'!$I$4:$J$19,2,FALSE),IF(VLOOKUP(H3753,'Cross-Page Data'!$D$4:$F$48,3,FALSE)="hydro",VLOOKUP(G3753,'Cross-Page Data'!$I$4:$J$19,2,FALSE),VLOOKUP(H3753,'Cross-Page Data'!$D$4:$F$48,3,FALSE)))))</f>
        <v/>
      </c>
      <c r="M3753" s="120">
        <f>IF(AND($P$2=FALSE,OR(F3753="Commercial NAICS Cogen",F3753="Industrial NAICS Cogen",F3753="NAICS-22 Cogen")),FALSE,IF(AND($P$3=FALSE,OR(F3753="Commercial NAICS Cogen",F3753="Commercial NAICS Non-Cogen",F3753="Industrial NAICS Cogen", F3753="industrial NAICS non-Cogen")),FALSE, TRUE))</f>
        <v/>
      </c>
    </row>
    <row r="3754">
      <c r="A3754" s="129" t="n">
        <v>56476</v>
      </c>
      <c r="B3754" s="130" t="inlineStr">
        <is>
          <t>Gateway Generating Station</t>
        </is>
      </c>
      <c r="C3754" s="130" t="inlineStr">
        <is>
          <t>Pacific Gas &amp; Electric Co.</t>
        </is>
      </c>
      <c r="D3754" s="129" t="n">
        <v>14328</v>
      </c>
      <c r="E3754" s="130" t="inlineStr">
        <is>
          <t>CA</t>
        </is>
      </c>
      <c r="F3754" s="130" t="inlineStr">
        <is>
          <t>Electric Utility</t>
        </is>
      </c>
      <c r="G3754" s="130" t="inlineStr">
        <is>
          <t>CT</t>
        </is>
      </c>
      <c r="H3754" s="130" t="inlineStr">
        <is>
          <t>NG</t>
        </is>
      </c>
      <c r="I3754" s="130" t="inlineStr">
        <is>
          <t>NG</t>
        </is>
      </c>
      <c r="J3754" s="131" t="n">
        <v>1793977</v>
      </c>
      <c r="K3754" s="129" t="n">
        <v>2020</v>
      </c>
      <c r="L3754" s="120">
        <f>IF(VLOOKUP(H3754,'Cross-Page Data'!$D$4:$F$48,3,FALSE)="natural gas",VLOOKUP(G3754,'Cross-Page Data'!$I$4:$J$19,2,FALSE),IF(VLOOKUP(H3754,'Cross-Page Data'!$D$4:$F$48,3,FALSE)="solar",IF(G3754="PV","solar PV","solar thermal"),IF(VLOOKUP(H3754,'Cross-Page Data'!$D$4:$F$48,3,FALSE)="wind",VLOOKUP(G3754,'Cross-Page Data'!$I$4:$J$19,2,FALSE),IF(VLOOKUP(H3754,'Cross-Page Data'!$D$4:$F$48,3,FALSE)="hydro",VLOOKUP(G3754,'Cross-Page Data'!$I$4:$J$19,2,FALSE),VLOOKUP(H3754,'Cross-Page Data'!$D$4:$F$48,3,FALSE)))))</f>
        <v/>
      </c>
      <c r="M3754" s="120">
        <f>IF(AND($P$2=FALSE,OR(F3754="Commercial NAICS Cogen",F3754="Industrial NAICS Cogen",F3754="NAICS-22 Cogen")),FALSE,IF(AND($P$3=FALSE,OR(F3754="Commercial NAICS Cogen",F3754="Commercial NAICS Non-Cogen",F3754="Industrial NAICS Cogen", F3754="industrial NAICS non-Cogen")),FALSE, TRUE))</f>
        <v/>
      </c>
    </row>
    <row r="3755">
      <c r="A3755" s="129" t="n">
        <v>56476</v>
      </c>
      <c r="B3755" s="130" t="inlineStr">
        <is>
          <t>Gateway Generating Station</t>
        </is>
      </c>
      <c r="C3755" s="130" t="inlineStr">
        <is>
          <t>Pacific Gas &amp; Electric Co.</t>
        </is>
      </c>
      <c r="D3755" s="129" t="n">
        <v>14328</v>
      </c>
      <c r="E3755" s="130" t="inlineStr">
        <is>
          <t>CA</t>
        </is>
      </c>
      <c r="F3755" s="130" t="inlineStr">
        <is>
          <t>Electric Utility</t>
        </is>
      </c>
      <c r="G3755" s="130" t="inlineStr">
        <is>
          <t>CT</t>
        </is>
      </c>
      <c r="H3755" s="130" t="inlineStr">
        <is>
          <t>OBG</t>
        </is>
      </c>
      <c r="I3755" s="130" t="inlineStr">
        <is>
          <t>ORW</t>
        </is>
      </c>
      <c r="J3755" s="131" t="n">
        <v>0</v>
      </c>
      <c r="K3755" s="129" t="n">
        <v>2020</v>
      </c>
      <c r="L3755" s="120">
        <f>IF(VLOOKUP(H3755,'Cross-Page Data'!$D$4:$F$48,3,FALSE)="natural gas",VLOOKUP(G3755,'Cross-Page Data'!$I$4:$J$19,2,FALSE),IF(VLOOKUP(H3755,'Cross-Page Data'!$D$4:$F$48,3,FALSE)="solar",IF(G3755="PV","solar PV","solar thermal"),IF(VLOOKUP(H3755,'Cross-Page Data'!$D$4:$F$48,3,FALSE)="wind",VLOOKUP(G3755,'Cross-Page Data'!$I$4:$J$19,2,FALSE),IF(VLOOKUP(H3755,'Cross-Page Data'!$D$4:$F$48,3,FALSE)="hydro",VLOOKUP(G3755,'Cross-Page Data'!$I$4:$J$19,2,FALSE),VLOOKUP(H3755,'Cross-Page Data'!$D$4:$F$48,3,FALSE)))))</f>
        <v/>
      </c>
      <c r="M3755" s="120">
        <f>IF(AND($P$2=FALSE,OR(F3755="Commercial NAICS Cogen",F3755="Industrial NAICS Cogen",F3755="NAICS-22 Cogen")),FALSE,IF(AND($P$3=FALSE,OR(F3755="Commercial NAICS Cogen",F3755="Commercial NAICS Non-Cogen",F3755="Industrial NAICS Cogen", F3755="industrial NAICS non-Cogen")),FALSE, TRUE))</f>
        <v/>
      </c>
    </row>
    <row r="3756">
      <c r="A3756" s="129" t="n">
        <v>56483</v>
      </c>
      <c r="B3756" s="130" t="inlineStr">
        <is>
          <t>Post Oak Wind LLC</t>
        </is>
      </c>
      <c r="C3756" s="130" t="inlineStr">
        <is>
          <t>Mesquite Wind LLC</t>
        </is>
      </c>
      <c r="D3756" s="129" t="n">
        <v>54759</v>
      </c>
      <c r="E3756" s="130" t="inlineStr">
        <is>
          <t>TX</t>
        </is>
      </c>
      <c r="F3756" s="130" t="inlineStr">
        <is>
          <t>NAICS-22 Non-Cogen</t>
        </is>
      </c>
      <c r="G3756" s="130" t="inlineStr">
        <is>
          <t>WT</t>
        </is>
      </c>
      <c r="H3756" s="130" t="inlineStr">
        <is>
          <t>WND</t>
        </is>
      </c>
      <c r="I3756" s="130" t="inlineStr">
        <is>
          <t>WND</t>
        </is>
      </c>
      <c r="J3756" s="131" t="n">
        <v>528593</v>
      </c>
      <c r="K3756" s="129" t="n">
        <v>2020</v>
      </c>
      <c r="L3756" s="120">
        <f>IF(VLOOKUP(H3756,'Cross-Page Data'!$D$4:$F$48,3,FALSE)="natural gas",VLOOKUP(G3756,'Cross-Page Data'!$I$4:$J$19,2,FALSE),IF(VLOOKUP(H3756,'Cross-Page Data'!$D$4:$F$48,3,FALSE)="solar",IF(G3756="PV","solar PV","solar thermal"),IF(VLOOKUP(H3756,'Cross-Page Data'!$D$4:$F$48,3,FALSE)="wind",VLOOKUP(G3756,'Cross-Page Data'!$I$4:$J$19,2,FALSE),IF(VLOOKUP(H3756,'Cross-Page Data'!$D$4:$F$48,3,FALSE)="hydro",VLOOKUP(G3756,'Cross-Page Data'!$I$4:$J$19,2,FALSE),VLOOKUP(H3756,'Cross-Page Data'!$D$4:$F$48,3,FALSE)))))</f>
        <v/>
      </c>
      <c r="M3756" s="120">
        <f>IF(AND($P$2=FALSE,OR(F3756="Commercial NAICS Cogen",F3756="Industrial NAICS Cogen",F3756="NAICS-22 Cogen")),FALSE,IF(AND($P$3=FALSE,OR(F3756="Commercial NAICS Cogen",F3756="Commercial NAICS Non-Cogen",F3756="Industrial NAICS Cogen", F3756="industrial NAICS non-Cogen")),FALSE, TRUE))</f>
        <v/>
      </c>
    </row>
    <row r="3757">
      <c r="A3757" s="129" t="n">
        <v>56484</v>
      </c>
      <c r="B3757" s="130" t="inlineStr">
        <is>
          <t>Buffalo Gap 2 Wind Farm</t>
        </is>
      </c>
      <c r="C3757" s="130" t="inlineStr">
        <is>
          <t>AES Wind Generation Inc</t>
        </is>
      </c>
      <c r="D3757" s="129" t="n">
        <v>19740</v>
      </c>
      <c r="E3757" s="130" t="inlineStr">
        <is>
          <t>TX</t>
        </is>
      </c>
      <c r="F3757" s="130" t="inlineStr">
        <is>
          <t>NAICS-22 Non-Cogen</t>
        </is>
      </c>
      <c r="G3757" s="130" t="inlineStr">
        <is>
          <t>WT</t>
        </is>
      </c>
      <c r="H3757" s="130" t="inlineStr">
        <is>
          <t>WND</t>
        </is>
      </c>
      <c r="I3757" s="130" t="inlineStr">
        <is>
          <t>WND</t>
        </is>
      </c>
      <c r="J3757" s="131" t="n">
        <v>483505</v>
      </c>
      <c r="K3757" s="129" t="n">
        <v>2020</v>
      </c>
      <c r="L3757" s="120">
        <f>IF(VLOOKUP(H3757,'Cross-Page Data'!$D$4:$F$48,3,FALSE)="natural gas",VLOOKUP(G3757,'Cross-Page Data'!$I$4:$J$19,2,FALSE),IF(VLOOKUP(H3757,'Cross-Page Data'!$D$4:$F$48,3,FALSE)="solar",IF(G3757="PV","solar PV","solar thermal"),IF(VLOOKUP(H3757,'Cross-Page Data'!$D$4:$F$48,3,FALSE)="wind",VLOOKUP(G3757,'Cross-Page Data'!$I$4:$J$19,2,FALSE),IF(VLOOKUP(H3757,'Cross-Page Data'!$D$4:$F$48,3,FALSE)="hydro",VLOOKUP(G3757,'Cross-Page Data'!$I$4:$J$19,2,FALSE),VLOOKUP(H3757,'Cross-Page Data'!$D$4:$F$48,3,FALSE)))))</f>
        <v/>
      </c>
      <c r="M3757" s="120">
        <f>IF(AND($P$2=FALSE,OR(F3757="Commercial NAICS Cogen",F3757="Industrial NAICS Cogen",F3757="NAICS-22 Cogen")),FALSE,IF(AND($P$3=FALSE,OR(F3757="Commercial NAICS Cogen",F3757="Commercial NAICS Non-Cogen",F3757="Industrial NAICS Cogen", F3757="industrial NAICS non-Cogen")),FALSE, TRUE))</f>
        <v/>
      </c>
    </row>
    <row r="3758">
      <c r="A3758" s="129" t="n">
        <v>56485</v>
      </c>
      <c r="B3758" s="130" t="inlineStr">
        <is>
          <t>Biglow Canyon Wind Farm</t>
        </is>
      </c>
      <c r="C3758" s="130" t="inlineStr">
        <is>
          <t>Portland General Electric Co</t>
        </is>
      </c>
      <c r="D3758" s="129" t="n">
        <v>15248</v>
      </c>
      <c r="E3758" s="130" t="inlineStr">
        <is>
          <t>OR</t>
        </is>
      </c>
      <c r="F3758" s="130" t="inlineStr">
        <is>
          <t>Electric Utility</t>
        </is>
      </c>
      <c r="G3758" s="130" t="inlineStr">
        <is>
          <t>WT</t>
        </is>
      </c>
      <c r="H3758" s="130" t="inlineStr">
        <is>
          <t>WND</t>
        </is>
      </c>
      <c r="I3758" s="130" t="inlineStr">
        <is>
          <t>WND</t>
        </is>
      </c>
      <c r="J3758" s="131" t="n">
        <v>1152089</v>
      </c>
      <c r="K3758" s="129" t="n">
        <v>2020</v>
      </c>
      <c r="L3758" s="120">
        <f>IF(VLOOKUP(H3758,'Cross-Page Data'!$D$4:$F$48,3,FALSE)="natural gas",VLOOKUP(G3758,'Cross-Page Data'!$I$4:$J$19,2,FALSE),IF(VLOOKUP(H3758,'Cross-Page Data'!$D$4:$F$48,3,FALSE)="solar",IF(G3758="PV","solar PV","solar thermal"),IF(VLOOKUP(H3758,'Cross-Page Data'!$D$4:$F$48,3,FALSE)="wind",VLOOKUP(G3758,'Cross-Page Data'!$I$4:$J$19,2,FALSE),IF(VLOOKUP(H3758,'Cross-Page Data'!$D$4:$F$48,3,FALSE)="hydro",VLOOKUP(G3758,'Cross-Page Data'!$I$4:$J$19,2,FALSE),VLOOKUP(H3758,'Cross-Page Data'!$D$4:$F$48,3,FALSE)))))</f>
        <v/>
      </c>
      <c r="M3758" s="120">
        <f>IF(AND($P$2=FALSE,OR(F3758="Commercial NAICS Cogen",F3758="Industrial NAICS Cogen",F3758="NAICS-22 Cogen")),FALSE,IF(AND($P$3=FALSE,OR(F3758="Commercial NAICS Cogen",F3758="Commercial NAICS Non-Cogen",F3758="Industrial NAICS Cogen", F3758="industrial NAICS non-Cogen")),FALSE, TRUE))</f>
        <v/>
      </c>
    </row>
    <row r="3759">
      <c r="A3759" s="129" t="n">
        <v>56495</v>
      </c>
      <c r="B3759" s="130" t="inlineStr">
        <is>
          <t>NedPower Mount Storm</t>
        </is>
      </c>
      <c r="C3759" s="130" t="inlineStr">
        <is>
          <t>NedPower Mt Storm LLC</t>
        </is>
      </c>
      <c r="D3759" s="129" t="n">
        <v>62810</v>
      </c>
      <c r="E3759" s="130" t="inlineStr">
        <is>
          <t>WV</t>
        </is>
      </c>
      <c r="F3759" s="130" t="inlineStr">
        <is>
          <t>NAICS-22 Non-Cogen</t>
        </is>
      </c>
      <c r="G3759" s="130" t="inlineStr">
        <is>
          <t>WT</t>
        </is>
      </c>
      <c r="H3759" s="130" t="inlineStr">
        <is>
          <t>WND</t>
        </is>
      </c>
      <c r="I3759" s="130" t="inlineStr">
        <is>
          <t>WND</t>
        </is>
      </c>
      <c r="J3759" s="131" t="n">
        <v>652961</v>
      </c>
      <c r="K3759" s="129" t="n">
        <v>2020</v>
      </c>
      <c r="L3759" s="120">
        <f>IF(VLOOKUP(H3759,'Cross-Page Data'!$D$4:$F$48,3,FALSE)="natural gas",VLOOKUP(G3759,'Cross-Page Data'!$I$4:$J$19,2,FALSE),IF(VLOOKUP(H3759,'Cross-Page Data'!$D$4:$F$48,3,FALSE)="solar",IF(G3759="PV","solar PV","solar thermal"),IF(VLOOKUP(H3759,'Cross-Page Data'!$D$4:$F$48,3,FALSE)="wind",VLOOKUP(G3759,'Cross-Page Data'!$I$4:$J$19,2,FALSE),IF(VLOOKUP(H3759,'Cross-Page Data'!$D$4:$F$48,3,FALSE)="hydro",VLOOKUP(G3759,'Cross-Page Data'!$I$4:$J$19,2,FALSE),VLOOKUP(H3759,'Cross-Page Data'!$D$4:$F$48,3,FALSE)))))</f>
        <v/>
      </c>
      <c r="M3759" s="120">
        <f>IF(AND($P$2=FALSE,OR(F3759="Commercial NAICS Cogen",F3759="Industrial NAICS Cogen",F3759="NAICS-22 Cogen")),FALSE,IF(AND($P$3=FALSE,OR(F3759="Commercial NAICS Cogen",F3759="Commercial NAICS Non-Cogen",F3759="Industrial NAICS Cogen", F3759="industrial NAICS non-Cogen")),FALSE, TRUE))</f>
        <v/>
      </c>
    </row>
    <row r="3760">
      <c r="A3760" s="129" t="n">
        <v>56500</v>
      </c>
      <c r="B3760" s="130" t="inlineStr">
        <is>
          <t>Western 102 Power Plant</t>
        </is>
      </c>
      <c r="C3760" s="130" t="inlineStr">
        <is>
          <t>Nevada Gold Mines</t>
        </is>
      </c>
      <c r="D3760" s="129" t="n">
        <v>55710</v>
      </c>
      <c r="E3760" s="130" t="inlineStr">
        <is>
          <t>NV</t>
        </is>
      </c>
      <c r="F3760" s="130" t="inlineStr">
        <is>
          <t>Industrial NAICS Non-Cogen</t>
        </is>
      </c>
      <c r="G3760" s="130" t="inlineStr">
        <is>
          <t>IC</t>
        </is>
      </c>
      <c r="H3760" s="130" t="inlineStr">
        <is>
          <t>NG</t>
        </is>
      </c>
      <c r="I3760" s="130" t="inlineStr">
        <is>
          <t>NG</t>
        </is>
      </c>
      <c r="J3760" s="131" t="n">
        <v>324544</v>
      </c>
      <c r="K3760" s="129" t="n">
        <v>2020</v>
      </c>
      <c r="L3760" s="120">
        <f>IF(VLOOKUP(H3760,'Cross-Page Data'!$D$4:$F$48,3,FALSE)="natural gas",VLOOKUP(G3760,'Cross-Page Data'!$I$4:$J$19,2,FALSE),IF(VLOOKUP(H3760,'Cross-Page Data'!$D$4:$F$48,3,FALSE)="solar",IF(G3760="PV","solar PV","solar thermal"),IF(VLOOKUP(H3760,'Cross-Page Data'!$D$4:$F$48,3,FALSE)="wind",VLOOKUP(G3760,'Cross-Page Data'!$I$4:$J$19,2,FALSE),IF(VLOOKUP(H3760,'Cross-Page Data'!$D$4:$F$48,3,FALSE)="hydro",VLOOKUP(G3760,'Cross-Page Data'!$I$4:$J$19,2,FALSE),VLOOKUP(H3760,'Cross-Page Data'!$D$4:$F$48,3,FALSE)))))</f>
        <v/>
      </c>
      <c r="M3760" s="120">
        <f>IF(AND($P$2=FALSE,OR(F3760="Commercial NAICS Cogen",F3760="Industrial NAICS Cogen",F3760="NAICS-22 Cogen")),FALSE,IF(AND($P$3=FALSE,OR(F3760="Commercial NAICS Cogen",F3760="Commercial NAICS Non-Cogen",F3760="Industrial NAICS Cogen", F3760="industrial NAICS non-Cogen")),FALSE, TRUE))</f>
        <v/>
      </c>
    </row>
    <row r="3761">
      <c r="A3761" s="129" t="n">
        <v>56500</v>
      </c>
      <c r="B3761" s="130" t="inlineStr">
        <is>
          <t>Western 102 Power Plant</t>
        </is>
      </c>
      <c r="C3761" s="130" t="inlineStr">
        <is>
          <t>Nevada Gold Mines</t>
        </is>
      </c>
      <c r="D3761" s="129" t="n">
        <v>55710</v>
      </c>
      <c r="E3761" s="130" t="inlineStr">
        <is>
          <t>NV</t>
        </is>
      </c>
      <c r="F3761" s="130" t="inlineStr">
        <is>
          <t>Industrial NAICS Non-Cogen</t>
        </is>
      </c>
      <c r="G3761" s="130" t="inlineStr">
        <is>
          <t>PV</t>
        </is>
      </c>
      <c r="H3761" s="130" t="inlineStr">
        <is>
          <t>SUN</t>
        </is>
      </c>
      <c r="I3761" s="130" t="inlineStr">
        <is>
          <t>SUN</t>
        </is>
      </c>
      <c r="J3761" s="131" t="n">
        <v>2572</v>
      </c>
      <c r="K3761" s="129" t="n">
        <v>2020</v>
      </c>
      <c r="L3761" s="120">
        <f>IF(VLOOKUP(H3761,'Cross-Page Data'!$D$4:$F$48,3,FALSE)="natural gas",VLOOKUP(G3761,'Cross-Page Data'!$I$4:$J$19,2,FALSE),IF(VLOOKUP(H3761,'Cross-Page Data'!$D$4:$F$48,3,FALSE)="solar",IF(G3761="PV","solar PV","solar thermal"),IF(VLOOKUP(H3761,'Cross-Page Data'!$D$4:$F$48,3,FALSE)="wind",VLOOKUP(G3761,'Cross-Page Data'!$I$4:$J$19,2,FALSE),IF(VLOOKUP(H3761,'Cross-Page Data'!$D$4:$F$48,3,FALSE)="hydro",VLOOKUP(G3761,'Cross-Page Data'!$I$4:$J$19,2,FALSE),VLOOKUP(H3761,'Cross-Page Data'!$D$4:$F$48,3,FALSE)))))</f>
        <v/>
      </c>
      <c r="M3761" s="120">
        <f>IF(AND($P$2=FALSE,OR(F3761="Commercial NAICS Cogen",F3761="Industrial NAICS Cogen",F3761="NAICS-22 Cogen")),FALSE,IF(AND($P$3=FALSE,OR(F3761="Commercial NAICS Cogen",F3761="Commercial NAICS Non-Cogen",F3761="Industrial NAICS Cogen", F3761="industrial NAICS non-Cogen")),FALSE, TRUE))</f>
        <v/>
      </c>
    </row>
    <row r="3762">
      <c r="A3762" s="129" t="n">
        <v>56501</v>
      </c>
      <c r="B3762" s="130" t="inlineStr">
        <is>
          <t>Pomeroy Wind Farm</t>
        </is>
      </c>
      <c r="C3762" s="130" t="inlineStr">
        <is>
          <t>MidAmerican Energy Co</t>
        </is>
      </c>
      <c r="D3762" s="129" t="n">
        <v>12341</v>
      </c>
      <c r="E3762" s="130" t="inlineStr">
        <is>
          <t>IA</t>
        </is>
      </c>
      <c r="F3762" s="130" t="inlineStr">
        <is>
          <t>Electric Utility</t>
        </is>
      </c>
      <c r="G3762" s="130" t="inlineStr">
        <is>
          <t>WT</t>
        </is>
      </c>
      <c r="H3762" s="130" t="inlineStr">
        <is>
          <t>WND</t>
        </is>
      </c>
      <c r="I3762" s="130" t="inlineStr">
        <is>
          <t>WND</t>
        </is>
      </c>
      <c r="J3762" s="131" t="n">
        <v>917215</v>
      </c>
      <c r="K3762" s="129" t="n">
        <v>2020</v>
      </c>
      <c r="L3762" s="120">
        <f>IF(VLOOKUP(H3762,'Cross-Page Data'!$D$4:$F$48,3,FALSE)="natural gas",VLOOKUP(G3762,'Cross-Page Data'!$I$4:$J$19,2,FALSE),IF(VLOOKUP(H3762,'Cross-Page Data'!$D$4:$F$48,3,FALSE)="solar",IF(G3762="PV","solar PV","solar thermal"),IF(VLOOKUP(H3762,'Cross-Page Data'!$D$4:$F$48,3,FALSE)="wind",VLOOKUP(G3762,'Cross-Page Data'!$I$4:$J$19,2,FALSE),IF(VLOOKUP(H3762,'Cross-Page Data'!$D$4:$F$48,3,FALSE)="hydro",VLOOKUP(G3762,'Cross-Page Data'!$I$4:$J$19,2,FALSE),VLOOKUP(H3762,'Cross-Page Data'!$D$4:$F$48,3,FALSE)))))</f>
        <v/>
      </c>
      <c r="M3762" s="120">
        <f>IF(AND($P$2=FALSE,OR(F3762="Commercial NAICS Cogen",F3762="Industrial NAICS Cogen",F3762="NAICS-22 Cogen")),FALSE,IF(AND($P$3=FALSE,OR(F3762="Commercial NAICS Cogen",F3762="Commercial NAICS Non-Cogen",F3762="Industrial NAICS Cogen", F3762="industrial NAICS non-Cogen")),FALSE, TRUE))</f>
        <v/>
      </c>
    </row>
    <row r="3763">
      <c r="A3763" s="129" t="n">
        <v>56502</v>
      </c>
      <c r="B3763" s="130" t="inlineStr">
        <is>
          <t>Emporia Energy Center</t>
        </is>
      </c>
      <c r="C3763" s="130" t="inlineStr">
        <is>
          <t>Evergy Kansas Central, Inc</t>
        </is>
      </c>
      <c r="D3763" s="129" t="n">
        <v>22500</v>
      </c>
      <c r="E3763" s="130" t="inlineStr">
        <is>
          <t>KS</t>
        </is>
      </c>
      <c r="F3763" s="130" t="inlineStr">
        <is>
          <t>Electric Utility</t>
        </is>
      </c>
      <c r="G3763" s="130" t="inlineStr">
        <is>
          <t>GT</t>
        </is>
      </c>
      <c r="H3763" s="130" t="inlineStr">
        <is>
          <t>NG</t>
        </is>
      </c>
      <c r="I3763" s="130" t="inlineStr">
        <is>
          <t>NG</t>
        </is>
      </c>
      <c r="J3763" s="131" t="n">
        <v>386309</v>
      </c>
      <c r="K3763" s="129" t="n">
        <v>2020</v>
      </c>
      <c r="L3763" s="120">
        <f>IF(VLOOKUP(H3763,'Cross-Page Data'!$D$4:$F$48,3,FALSE)="natural gas",VLOOKUP(G3763,'Cross-Page Data'!$I$4:$J$19,2,FALSE),IF(VLOOKUP(H3763,'Cross-Page Data'!$D$4:$F$48,3,FALSE)="solar",IF(G3763="PV","solar PV","solar thermal"),IF(VLOOKUP(H3763,'Cross-Page Data'!$D$4:$F$48,3,FALSE)="wind",VLOOKUP(G3763,'Cross-Page Data'!$I$4:$J$19,2,FALSE),IF(VLOOKUP(H3763,'Cross-Page Data'!$D$4:$F$48,3,FALSE)="hydro",VLOOKUP(G3763,'Cross-Page Data'!$I$4:$J$19,2,FALSE),VLOOKUP(H3763,'Cross-Page Data'!$D$4:$F$48,3,FALSE)))))</f>
        <v/>
      </c>
      <c r="M3763" s="120">
        <f>IF(AND($P$2=FALSE,OR(F3763="Commercial NAICS Cogen",F3763="Industrial NAICS Cogen",F3763="NAICS-22 Cogen")),FALSE,IF(AND($P$3=FALSE,OR(F3763="Commercial NAICS Cogen",F3763="Commercial NAICS Non-Cogen",F3763="Industrial NAICS Cogen", F3763="industrial NAICS non-Cogen")),FALSE, TRUE))</f>
        <v/>
      </c>
    </row>
    <row r="3764">
      <c r="A3764" s="129" t="n">
        <v>56509</v>
      </c>
      <c r="B3764" s="130" t="inlineStr">
        <is>
          <t>Tesoro SLC Cogeneration Plant</t>
        </is>
      </c>
      <c r="C3764" s="130" t="inlineStr">
        <is>
          <t>Tesoro Refng Marketing Co Mntn Region</t>
        </is>
      </c>
      <c r="D3764" s="129" t="n">
        <v>54911</v>
      </c>
      <c r="E3764" s="130" t="inlineStr">
        <is>
          <t>UT</t>
        </is>
      </c>
      <c r="F3764" s="130" t="inlineStr">
        <is>
          <t>Industrial NAICS Cogen</t>
        </is>
      </c>
      <c r="G3764" s="130" t="inlineStr">
        <is>
          <t>GT</t>
        </is>
      </c>
      <c r="H3764" s="130" t="inlineStr">
        <is>
          <t>NG</t>
        </is>
      </c>
      <c r="I3764" s="130" t="inlineStr">
        <is>
          <t>NG</t>
        </is>
      </c>
      <c r="J3764" s="131" t="n">
        <v>179300.66</v>
      </c>
      <c r="K3764" s="129" t="n">
        <v>2020</v>
      </c>
      <c r="L3764" s="120">
        <f>IF(VLOOKUP(H3764,'Cross-Page Data'!$D$4:$F$48,3,FALSE)="natural gas",VLOOKUP(G3764,'Cross-Page Data'!$I$4:$J$19,2,FALSE),IF(VLOOKUP(H3764,'Cross-Page Data'!$D$4:$F$48,3,FALSE)="solar",IF(G3764="PV","solar PV","solar thermal"),IF(VLOOKUP(H3764,'Cross-Page Data'!$D$4:$F$48,3,FALSE)="wind",VLOOKUP(G3764,'Cross-Page Data'!$I$4:$J$19,2,FALSE),IF(VLOOKUP(H3764,'Cross-Page Data'!$D$4:$F$48,3,FALSE)="hydro",VLOOKUP(G3764,'Cross-Page Data'!$I$4:$J$19,2,FALSE),VLOOKUP(H3764,'Cross-Page Data'!$D$4:$F$48,3,FALSE)))))</f>
        <v/>
      </c>
      <c r="M3764" s="120">
        <f>IF(AND($P$2=FALSE,OR(F3764="Commercial NAICS Cogen",F3764="Industrial NAICS Cogen",F3764="NAICS-22 Cogen")),FALSE,IF(AND($P$3=FALSE,OR(F3764="Commercial NAICS Cogen",F3764="Commercial NAICS Non-Cogen",F3764="Industrial NAICS Cogen", F3764="industrial NAICS non-Cogen")),FALSE, TRUE))</f>
        <v/>
      </c>
    </row>
    <row r="3765">
      <c r="A3765" s="129" t="n">
        <v>56509</v>
      </c>
      <c r="B3765" s="130" t="inlineStr">
        <is>
          <t>Tesoro SLC Cogeneration Plant</t>
        </is>
      </c>
      <c r="C3765" s="130" t="inlineStr">
        <is>
          <t>Tesoro Refng Marketing Co Mntn Region</t>
        </is>
      </c>
      <c r="D3765" s="129" t="n">
        <v>54911</v>
      </c>
      <c r="E3765" s="130" t="inlineStr">
        <is>
          <t>UT</t>
        </is>
      </c>
      <c r="F3765" s="130" t="inlineStr">
        <is>
          <t>Industrial NAICS Cogen</t>
        </is>
      </c>
      <c r="G3765" s="130" t="inlineStr">
        <is>
          <t>GT</t>
        </is>
      </c>
      <c r="H3765" s="130" t="inlineStr">
        <is>
          <t>OG</t>
        </is>
      </c>
      <c r="I3765" s="130" t="inlineStr">
        <is>
          <t>OOG</t>
        </is>
      </c>
      <c r="J3765" s="131" t="n">
        <v>7384.341</v>
      </c>
      <c r="K3765" s="129" t="n">
        <v>2020</v>
      </c>
      <c r="L3765" s="120">
        <f>IF(VLOOKUP(H3765,'Cross-Page Data'!$D$4:$F$48,3,FALSE)="natural gas",VLOOKUP(G3765,'Cross-Page Data'!$I$4:$J$19,2,FALSE),IF(VLOOKUP(H3765,'Cross-Page Data'!$D$4:$F$48,3,FALSE)="solar",IF(G3765="PV","solar PV","solar thermal"),IF(VLOOKUP(H3765,'Cross-Page Data'!$D$4:$F$48,3,FALSE)="wind",VLOOKUP(G3765,'Cross-Page Data'!$I$4:$J$19,2,FALSE),IF(VLOOKUP(H3765,'Cross-Page Data'!$D$4:$F$48,3,FALSE)="hydro",VLOOKUP(G3765,'Cross-Page Data'!$I$4:$J$19,2,FALSE),VLOOKUP(H3765,'Cross-Page Data'!$D$4:$F$48,3,FALSE)))))</f>
        <v/>
      </c>
      <c r="M3765" s="120">
        <f>IF(AND($P$2=FALSE,OR(F3765="Commercial NAICS Cogen",F3765="Industrial NAICS Cogen",F3765="NAICS-22 Cogen")),FALSE,IF(AND($P$3=FALSE,OR(F3765="Commercial NAICS Cogen",F3765="Commercial NAICS Non-Cogen",F3765="Industrial NAICS Cogen", F3765="industrial NAICS non-Cogen")),FALSE, TRUE))</f>
        <v/>
      </c>
    </row>
    <row r="3766">
      <c r="A3766" s="129" t="n">
        <v>56532</v>
      </c>
      <c r="B3766" s="130" t="inlineStr">
        <is>
          <t>Colusa Generating Station</t>
        </is>
      </c>
      <c r="C3766" s="130" t="inlineStr">
        <is>
          <t>Pacific Gas &amp; Electric Co.</t>
        </is>
      </c>
      <c r="D3766" s="129" t="n">
        <v>14328</v>
      </c>
      <c r="E3766" s="130" t="inlineStr">
        <is>
          <t>CA</t>
        </is>
      </c>
      <c r="F3766" s="130" t="inlineStr">
        <is>
          <t>Electric Utility</t>
        </is>
      </c>
      <c r="G3766" s="130" t="inlineStr">
        <is>
          <t>CA</t>
        </is>
      </c>
      <c r="H3766" s="130" t="inlineStr">
        <is>
          <t>NG</t>
        </is>
      </c>
      <c r="I3766" s="130" t="inlineStr">
        <is>
          <t>NG</t>
        </is>
      </c>
      <c r="J3766" s="131" t="n">
        <v>1251910</v>
      </c>
      <c r="K3766" s="129" t="n">
        <v>2020</v>
      </c>
      <c r="L3766" s="120">
        <f>IF(VLOOKUP(H3766,'Cross-Page Data'!$D$4:$F$48,3,FALSE)="natural gas",VLOOKUP(G3766,'Cross-Page Data'!$I$4:$J$19,2,FALSE),IF(VLOOKUP(H3766,'Cross-Page Data'!$D$4:$F$48,3,FALSE)="solar",IF(G3766="PV","solar PV","solar thermal"),IF(VLOOKUP(H3766,'Cross-Page Data'!$D$4:$F$48,3,FALSE)="wind",VLOOKUP(G3766,'Cross-Page Data'!$I$4:$J$19,2,FALSE),IF(VLOOKUP(H3766,'Cross-Page Data'!$D$4:$F$48,3,FALSE)="hydro",VLOOKUP(G3766,'Cross-Page Data'!$I$4:$J$19,2,FALSE),VLOOKUP(H3766,'Cross-Page Data'!$D$4:$F$48,3,FALSE)))))</f>
        <v/>
      </c>
      <c r="M3766" s="120">
        <f>IF(AND($P$2=FALSE,OR(F3766="Commercial NAICS Cogen",F3766="Industrial NAICS Cogen",F3766="NAICS-22 Cogen")),FALSE,IF(AND($P$3=FALSE,OR(F3766="Commercial NAICS Cogen",F3766="Commercial NAICS Non-Cogen",F3766="Industrial NAICS Cogen", F3766="industrial NAICS non-Cogen")),FALSE, TRUE))</f>
        <v/>
      </c>
    </row>
    <row r="3767">
      <c r="A3767" s="129" t="n">
        <v>56532</v>
      </c>
      <c r="B3767" s="130" t="inlineStr">
        <is>
          <t>Colusa Generating Station</t>
        </is>
      </c>
      <c r="C3767" s="130" t="inlineStr">
        <is>
          <t>Pacific Gas &amp; Electric Co.</t>
        </is>
      </c>
      <c r="D3767" s="129" t="n">
        <v>14328</v>
      </c>
      <c r="E3767" s="130" t="inlineStr">
        <is>
          <t>CA</t>
        </is>
      </c>
      <c r="F3767" s="130" t="inlineStr">
        <is>
          <t>Electric Utility</t>
        </is>
      </c>
      <c r="G3767" s="130" t="inlineStr">
        <is>
          <t>CA</t>
        </is>
      </c>
      <c r="H3767" s="130" t="inlineStr">
        <is>
          <t>OBG</t>
        </is>
      </c>
      <c r="I3767" s="130" t="inlineStr">
        <is>
          <t>ORW</t>
        </is>
      </c>
      <c r="J3767" s="131" t="n">
        <v>0</v>
      </c>
      <c r="K3767" s="129" t="n">
        <v>2020</v>
      </c>
      <c r="L3767" s="120">
        <f>IF(VLOOKUP(H3767,'Cross-Page Data'!$D$4:$F$48,3,FALSE)="natural gas",VLOOKUP(G3767,'Cross-Page Data'!$I$4:$J$19,2,FALSE),IF(VLOOKUP(H3767,'Cross-Page Data'!$D$4:$F$48,3,FALSE)="solar",IF(G3767="PV","solar PV","solar thermal"),IF(VLOOKUP(H3767,'Cross-Page Data'!$D$4:$F$48,3,FALSE)="wind",VLOOKUP(G3767,'Cross-Page Data'!$I$4:$J$19,2,FALSE),IF(VLOOKUP(H3767,'Cross-Page Data'!$D$4:$F$48,3,FALSE)="hydro",VLOOKUP(G3767,'Cross-Page Data'!$I$4:$J$19,2,FALSE),VLOOKUP(H3767,'Cross-Page Data'!$D$4:$F$48,3,FALSE)))))</f>
        <v/>
      </c>
      <c r="M3767" s="120">
        <f>IF(AND($P$2=FALSE,OR(F3767="Commercial NAICS Cogen",F3767="Industrial NAICS Cogen",F3767="NAICS-22 Cogen")),FALSE,IF(AND($P$3=FALSE,OR(F3767="Commercial NAICS Cogen",F3767="Commercial NAICS Non-Cogen",F3767="Industrial NAICS Cogen", F3767="industrial NAICS non-Cogen")),FALSE, TRUE))</f>
        <v/>
      </c>
    </row>
    <row r="3768">
      <c r="A3768" s="129" t="n">
        <v>56532</v>
      </c>
      <c r="B3768" s="130" t="inlineStr">
        <is>
          <t>Colusa Generating Station</t>
        </is>
      </c>
      <c r="C3768" s="130" t="inlineStr">
        <is>
          <t>Pacific Gas &amp; Electric Co.</t>
        </is>
      </c>
      <c r="D3768" s="129" t="n">
        <v>14328</v>
      </c>
      <c r="E3768" s="130" t="inlineStr">
        <is>
          <t>CA</t>
        </is>
      </c>
      <c r="F3768" s="130" t="inlineStr">
        <is>
          <t>Electric Utility</t>
        </is>
      </c>
      <c r="G3768" s="130" t="inlineStr">
        <is>
          <t>CT</t>
        </is>
      </c>
      <c r="H3768" s="130" t="inlineStr">
        <is>
          <t>NG</t>
        </is>
      </c>
      <c r="I3768" s="130" t="inlineStr">
        <is>
          <t>NG</t>
        </is>
      </c>
      <c r="J3768" s="131" t="n">
        <v>1785745</v>
      </c>
      <c r="K3768" s="129" t="n">
        <v>2020</v>
      </c>
      <c r="L3768" s="120">
        <f>IF(VLOOKUP(H3768,'Cross-Page Data'!$D$4:$F$48,3,FALSE)="natural gas",VLOOKUP(G3768,'Cross-Page Data'!$I$4:$J$19,2,FALSE),IF(VLOOKUP(H3768,'Cross-Page Data'!$D$4:$F$48,3,FALSE)="solar",IF(G3768="PV","solar PV","solar thermal"),IF(VLOOKUP(H3768,'Cross-Page Data'!$D$4:$F$48,3,FALSE)="wind",VLOOKUP(G3768,'Cross-Page Data'!$I$4:$J$19,2,FALSE),IF(VLOOKUP(H3768,'Cross-Page Data'!$D$4:$F$48,3,FALSE)="hydro",VLOOKUP(G3768,'Cross-Page Data'!$I$4:$J$19,2,FALSE),VLOOKUP(H3768,'Cross-Page Data'!$D$4:$F$48,3,FALSE)))))</f>
        <v/>
      </c>
      <c r="M3768" s="120">
        <f>IF(AND($P$2=FALSE,OR(F3768="Commercial NAICS Cogen",F3768="Industrial NAICS Cogen",F3768="NAICS-22 Cogen")),FALSE,IF(AND($P$3=FALSE,OR(F3768="Commercial NAICS Cogen",F3768="Commercial NAICS Non-Cogen",F3768="Industrial NAICS Cogen", F3768="industrial NAICS non-Cogen")),FALSE, TRUE))</f>
        <v/>
      </c>
    </row>
    <row r="3769">
      <c r="A3769" s="129" t="n">
        <v>56532</v>
      </c>
      <c r="B3769" s="130" t="inlineStr">
        <is>
          <t>Colusa Generating Station</t>
        </is>
      </c>
      <c r="C3769" s="130" t="inlineStr">
        <is>
          <t>Pacific Gas &amp; Electric Co.</t>
        </is>
      </c>
      <c r="D3769" s="129" t="n">
        <v>14328</v>
      </c>
      <c r="E3769" s="130" t="inlineStr">
        <is>
          <t>CA</t>
        </is>
      </c>
      <c r="F3769" s="130" t="inlineStr">
        <is>
          <t>Electric Utility</t>
        </is>
      </c>
      <c r="G3769" s="130" t="inlineStr">
        <is>
          <t>CT</t>
        </is>
      </c>
      <c r="H3769" s="130" t="inlineStr">
        <is>
          <t>OBG</t>
        </is>
      </c>
      <c r="I3769" s="130" t="inlineStr">
        <is>
          <t>ORW</t>
        </is>
      </c>
      <c r="J3769" s="131" t="n">
        <v>0</v>
      </c>
      <c r="K3769" s="129" t="n">
        <v>2020</v>
      </c>
      <c r="L3769" s="120">
        <f>IF(VLOOKUP(H3769,'Cross-Page Data'!$D$4:$F$48,3,FALSE)="natural gas",VLOOKUP(G3769,'Cross-Page Data'!$I$4:$J$19,2,FALSE),IF(VLOOKUP(H3769,'Cross-Page Data'!$D$4:$F$48,3,FALSE)="solar",IF(G3769="PV","solar PV","solar thermal"),IF(VLOOKUP(H3769,'Cross-Page Data'!$D$4:$F$48,3,FALSE)="wind",VLOOKUP(G3769,'Cross-Page Data'!$I$4:$J$19,2,FALSE),IF(VLOOKUP(H3769,'Cross-Page Data'!$D$4:$F$48,3,FALSE)="hydro",VLOOKUP(G3769,'Cross-Page Data'!$I$4:$J$19,2,FALSE),VLOOKUP(H3769,'Cross-Page Data'!$D$4:$F$48,3,FALSE)))))</f>
        <v/>
      </c>
      <c r="M3769" s="120">
        <f>IF(AND($P$2=FALSE,OR(F3769="Commercial NAICS Cogen",F3769="Industrial NAICS Cogen",F3769="NAICS-22 Cogen")),FALSE,IF(AND($P$3=FALSE,OR(F3769="Commercial NAICS Cogen",F3769="Commercial NAICS Non-Cogen",F3769="Industrial NAICS Cogen", F3769="industrial NAICS non-Cogen")),FALSE, TRUE))</f>
        <v/>
      </c>
    </row>
    <row r="3770">
      <c r="A3770" s="129" t="n">
        <v>56536</v>
      </c>
      <c r="B3770" s="130" t="inlineStr">
        <is>
          <t>Cow Branch</t>
        </is>
      </c>
      <c r="C3770" s="130" t="inlineStr">
        <is>
          <t>Cow Branch Wind Power, LLC</t>
        </is>
      </c>
      <c r="D3770" s="129" t="n">
        <v>55734</v>
      </c>
      <c r="E3770" s="130" t="inlineStr">
        <is>
          <t>MO</t>
        </is>
      </c>
      <c r="F3770" s="130" t="inlineStr">
        <is>
          <t>NAICS-22 Non-Cogen</t>
        </is>
      </c>
      <c r="G3770" s="130" t="inlineStr">
        <is>
          <t>WT</t>
        </is>
      </c>
      <c r="H3770" s="130" t="inlineStr">
        <is>
          <t>WND</t>
        </is>
      </c>
      <c r="I3770" s="130" t="inlineStr">
        <is>
          <t>WND</t>
        </is>
      </c>
      <c r="J3770" s="131" t="n">
        <v>89797.41</v>
      </c>
      <c r="K3770" s="129" t="n">
        <v>2020</v>
      </c>
      <c r="L3770" s="120">
        <f>IF(VLOOKUP(H3770,'Cross-Page Data'!$D$4:$F$48,3,FALSE)="natural gas",VLOOKUP(G3770,'Cross-Page Data'!$I$4:$J$19,2,FALSE),IF(VLOOKUP(H3770,'Cross-Page Data'!$D$4:$F$48,3,FALSE)="solar",IF(G3770="PV","solar PV","solar thermal"),IF(VLOOKUP(H3770,'Cross-Page Data'!$D$4:$F$48,3,FALSE)="wind",VLOOKUP(G3770,'Cross-Page Data'!$I$4:$J$19,2,FALSE),IF(VLOOKUP(H3770,'Cross-Page Data'!$D$4:$F$48,3,FALSE)="hydro",VLOOKUP(G3770,'Cross-Page Data'!$I$4:$J$19,2,FALSE),VLOOKUP(H3770,'Cross-Page Data'!$D$4:$F$48,3,FALSE)))))</f>
        <v/>
      </c>
      <c r="M3770" s="120">
        <f>IF(AND($P$2=FALSE,OR(F3770="Commercial NAICS Cogen",F3770="Industrial NAICS Cogen",F3770="NAICS-22 Cogen")),FALSE,IF(AND($P$3=FALSE,OR(F3770="Commercial NAICS Cogen",F3770="Commercial NAICS Non-Cogen",F3770="Industrial NAICS Cogen", F3770="industrial NAICS non-Cogen")),FALSE, TRUE))</f>
        <v/>
      </c>
    </row>
    <row r="3771">
      <c r="A3771" s="129" t="n">
        <v>56537</v>
      </c>
      <c r="B3771" s="130" t="inlineStr">
        <is>
          <t>Conception</t>
        </is>
      </c>
      <c r="C3771" s="130" t="inlineStr">
        <is>
          <t>CR Clearing, LLC</t>
        </is>
      </c>
      <c r="D3771" s="129" t="n">
        <v>55735</v>
      </c>
      <c r="E3771" s="130" t="inlineStr">
        <is>
          <t>MO</t>
        </is>
      </c>
      <c r="F3771" s="130" t="inlineStr">
        <is>
          <t>NAICS-22 Non-Cogen</t>
        </is>
      </c>
      <c r="G3771" s="130" t="inlineStr">
        <is>
          <t>WT</t>
        </is>
      </c>
      <c r="H3771" s="130" t="inlineStr">
        <is>
          <t>WND</t>
        </is>
      </c>
      <c r="I3771" s="130" t="inlineStr">
        <is>
          <t>WND</t>
        </is>
      </c>
      <c r="J3771" s="131" t="n">
        <v>83069.74000000001</v>
      </c>
      <c r="K3771" s="129" t="n">
        <v>2020</v>
      </c>
      <c r="L3771" s="120">
        <f>IF(VLOOKUP(H3771,'Cross-Page Data'!$D$4:$F$48,3,FALSE)="natural gas",VLOOKUP(G3771,'Cross-Page Data'!$I$4:$J$19,2,FALSE),IF(VLOOKUP(H3771,'Cross-Page Data'!$D$4:$F$48,3,FALSE)="solar",IF(G3771="PV","solar PV","solar thermal"),IF(VLOOKUP(H3771,'Cross-Page Data'!$D$4:$F$48,3,FALSE)="wind",VLOOKUP(G3771,'Cross-Page Data'!$I$4:$J$19,2,FALSE),IF(VLOOKUP(H3771,'Cross-Page Data'!$D$4:$F$48,3,FALSE)="hydro",VLOOKUP(G3771,'Cross-Page Data'!$I$4:$J$19,2,FALSE),VLOOKUP(H3771,'Cross-Page Data'!$D$4:$F$48,3,FALSE)))))</f>
        <v/>
      </c>
      <c r="M3771" s="120">
        <f>IF(AND($P$2=FALSE,OR(F3771="Commercial NAICS Cogen",F3771="Industrial NAICS Cogen",F3771="NAICS-22 Cogen")),FALSE,IF(AND($P$3=FALSE,OR(F3771="Commercial NAICS Cogen",F3771="Commercial NAICS Non-Cogen",F3771="Industrial NAICS Cogen", F3771="industrial NAICS non-Cogen")),FALSE, TRUE))</f>
        <v/>
      </c>
    </row>
    <row r="3772">
      <c r="A3772" s="129" t="n">
        <v>56538</v>
      </c>
      <c r="B3772" s="130" t="inlineStr">
        <is>
          <t>Loess Hills</t>
        </is>
      </c>
      <c r="C3772" s="130" t="inlineStr">
        <is>
          <t>Loess Hills Wind Farm LLC</t>
        </is>
      </c>
      <c r="D3772" s="129" t="n">
        <v>55736</v>
      </c>
      <c r="E3772" s="130" t="inlineStr">
        <is>
          <t>MO</t>
        </is>
      </c>
      <c r="F3772" s="130" t="inlineStr">
        <is>
          <t>NAICS-22 Non-Cogen</t>
        </is>
      </c>
      <c r="G3772" s="130" t="inlineStr">
        <is>
          <t>WT</t>
        </is>
      </c>
      <c r="H3772" s="130" t="inlineStr">
        <is>
          <t>WND</t>
        </is>
      </c>
      <c r="I3772" s="130" t="inlineStr">
        <is>
          <t>WND</t>
        </is>
      </c>
      <c r="J3772" s="131" t="n">
        <v>6300.9</v>
      </c>
      <c r="K3772" s="129" t="n">
        <v>2020</v>
      </c>
      <c r="L3772" s="120">
        <f>IF(VLOOKUP(H3772,'Cross-Page Data'!$D$4:$F$48,3,FALSE)="natural gas",VLOOKUP(G3772,'Cross-Page Data'!$I$4:$J$19,2,FALSE),IF(VLOOKUP(H3772,'Cross-Page Data'!$D$4:$F$48,3,FALSE)="solar",IF(G3772="PV","solar PV","solar thermal"),IF(VLOOKUP(H3772,'Cross-Page Data'!$D$4:$F$48,3,FALSE)="wind",VLOOKUP(G3772,'Cross-Page Data'!$I$4:$J$19,2,FALSE),IF(VLOOKUP(H3772,'Cross-Page Data'!$D$4:$F$48,3,FALSE)="hydro",VLOOKUP(G3772,'Cross-Page Data'!$I$4:$J$19,2,FALSE),VLOOKUP(H3772,'Cross-Page Data'!$D$4:$F$48,3,FALSE)))))</f>
        <v/>
      </c>
      <c r="M3772" s="120">
        <f>IF(AND($P$2=FALSE,OR(F3772="Commercial NAICS Cogen",F3772="Industrial NAICS Cogen",F3772="NAICS-22 Cogen")),FALSE,IF(AND($P$3=FALSE,OR(F3772="Commercial NAICS Cogen",F3772="Commercial NAICS Non-Cogen",F3772="Industrial NAICS Cogen", F3772="industrial NAICS non-Cogen")),FALSE, TRUE))</f>
        <v/>
      </c>
    </row>
    <row r="3773">
      <c r="A3773" s="129" t="n">
        <v>56553</v>
      </c>
      <c r="B3773" s="130" t="inlineStr">
        <is>
          <t>Catawba River Pollution Control</t>
        </is>
      </c>
      <c r="C3773" s="130" t="inlineStr">
        <is>
          <t>City of Morganton - (NC)</t>
        </is>
      </c>
      <c r="D3773" s="129" t="n">
        <v>12944</v>
      </c>
      <c r="E3773" s="130" t="inlineStr">
        <is>
          <t>NC</t>
        </is>
      </c>
      <c r="F3773" s="130" t="inlineStr">
        <is>
          <t>Commercial NAICS Non-Cogen</t>
        </is>
      </c>
      <c r="G3773" s="130" t="inlineStr">
        <is>
          <t>IC</t>
        </is>
      </c>
      <c r="H3773" s="130" t="inlineStr">
        <is>
          <t>DFO</t>
        </is>
      </c>
      <c r="I3773" s="130" t="inlineStr">
        <is>
          <t>DFO</t>
        </is>
      </c>
      <c r="J3773" s="131" t="n">
        <v>4</v>
      </c>
      <c r="K3773" s="129" t="n">
        <v>2020</v>
      </c>
      <c r="L3773" s="120">
        <f>IF(VLOOKUP(H3773,'Cross-Page Data'!$D$4:$F$48,3,FALSE)="natural gas",VLOOKUP(G3773,'Cross-Page Data'!$I$4:$J$19,2,FALSE),IF(VLOOKUP(H3773,'Cross-Page Data'!$D$4:$F$48,3,FALSE)="solar",IF(G3773="PV","solar PV","solar thermal"),IF(VLOOKUP(H3773,'Cross-Page Data'!$D$4:$F$48,3,FALSE)="wind",VLOOKUP(G3773,'Cross-Page Data'!$I$4:$J$19,2,FALSE),IF(VLOOKUP(H3773,'Cross-Page Data'!$D$4:$F$48,3,FALSE)="hydro",VLOOKUP(G3773,'Cross-Page Data'!$I$4:$J$19,2,FALSE),VLOOKUP(H3773,'Cross-Page Data'!$D$4:$F$48,3,FALSE)))))</f>
        <v/>
      </c>
      <c r="M3773" s="120">
        <f>IF(AND($P$2=FALSE,OR(F3773="Commercial NAICS Cogen",F3773="Industrial NAICS Cogen",F3773="NAICS-22 Cogen")),FALSE,IF(AND($P$3=FALSE,OR(F3773="Commercial NAICS Cogen",F3773="Commercial NAICS Non-Cogen",F3773="Industrial NAICS Cogen", F3773="industrial NAICS non-Cogen")),FALSE, TRUE))</f>
        <v/>
      </c>
    </row>
    <row r="3774">
      <c r="A3774" s="129" t="n">
        <v>56555</v>
      </c>
      <c r="B3774" s="130" t="inlineStr">
        <is>
          <t>Bluegrass Ridge</t>
        </is>
      </c>
      <c r="C3774" s="130" t="inlineStr">
        <is>
          <t>Wind Capital Holdings, LLC</t>
        </is>
      </c>
      <c r="D3774" s="129" t="n">
        <v>55737</v>
      </c>
      <c r="E3774" s="130" t="inlineStr">
        <is>
          <t>MO</t>
        </is>
      </c>
      <c r="F3774" s="130" t="inlineStr">
        <is>
          <t>NAICS-22 Non-Cogen</t>
        </is>
      </c>
      <c r="G3774" s="130" t="inlineStr">
        <is>
          <t>WT</t>
        </is>
      </c>
      <c r="H3774" s="130" t="inlineStr">
        <is>
          <t>WND</t>
        </is>
      </c>
      <c r="I3774" s="130" t="inlineStr">
        <is>
          <t>WND</t>
        </is>
      </c>
      <c r="J3774" s="131" t="n">
        <v>85931.73</v>
      </c>
      <c r="K3774" s="129" t="n">
        <v>2020</v>
      </c>
      <c r="L3774" s="120">
        <f>IF(VLOOKUP(H3774,'Cross-Page Data'!$D$4:$F$48,3,FALSE)="natural gas",VLOOKUP(G3774,'Cross-Page Data'!$I$4:$J$19,2,FALSE),IF(VLOOKUP(H3774,'Cross-Page Data'!$D$4:$F$48,3,FALSE)="solar",IF(G3774="PV","solar PV","solar thermal"),IF(VLOOKUP(H3774,'Cross-Page Data'!$D$4:$F$48,3,FALSE)="wind",VLOOKUP(G3774,'Cross-Page Data'!$I$4:$J$19,2,FALSE),IF(VLOOKUP(H3774,'Cross-Page Data'!$D$4:$F$48,3,FALSE)="hydro",VLOOKUP(G3774,'Cross-Page Data'!$I$4:$J$19,2,FALSE),VLOOKUP(H3774,'Cross-Page Data'!$D$4:$F$48,3,FALSE)))))</f>
        <v/>
      </c>
      <c r="M3774" s="120">
        <f>IF(AND($P$2=FALSE,OR(F3774="Commercial NAICS Cogen",F3774="Industrial NAICS Cogen",F3774="NAICS-22 Cogen")),FALSE,IF(AND($P$3=FALSE,OR(F3774="Commercial NAICS Cogen",F3774="Commercial NAICS Non-Cogen",F3774="Industrial NAICS Cogen", F3774="industrial NAICS non-Cogen")),FALSE, TRUE))</f>
        <v/>
      </c>
    </row>
    <row r="3775">
      <c r="A3775" s="129" t="n">
        <v>56564</v>
      </c>
      <c r="B3775" s="130" t="inlineStr">
        <is>
          <t>John W Turk Jr Power Plant</t>
        </is>
      </c>
      <c r="C3775" s="130" t="inlineStr">
        <is>
          <t>Southwestern Electric Power Co</t>
        </is>
      </c>
      <c r="D3775" s="129" t="n">
        <v>17698</v>
      </c>
      <c r="E3775" s="130" t="inlineStr">
        <is>
          <t>AR</t>
        </is>
      </c>
      <c r="F3775" s="130" t="inlineStr">
        <is>
          <t>Electric Utility</t>
        </is>
      </c>
      <c r="G3775" s="130" t="inlineStr">
        <is>
          <t>ST</t>
        </is>
      </c>
      <c r="H3775" s="130" t="inlineStr">
        <is>
          <t>NG</t>
        </is>
      </c>
      <c r="I3775" s="130" t="inlineStr">
        <is>
          <t>NG</t>
        </is>
      </c>
      <c r="J3775" s="131" t="n">
        <v>6099.897</v>
      </c>
      <c r="K3775" s="129" t="n">
        <v>2020</v>
      </c>
      <c r="L3775" s="120">
        <f>IF(VLOOKUP(H3775,'Cross-Page Data'!$D$4:$F$48,3,FALSE)="natural gas",VLOOKUP(G3775,'Cross-Page Data'!$I$4:$J$19,2,FALSE),IF(VLOOKUP(H3775,'Cross-Page Data'!$D$4:$F$48,3,FALSE)="solar",IF(G3775="PV","solar PV","solar thermal"),IF(VLOOKUP(H3775,'Cross-Page Data'!$D$4:$F$48,3,FALSE)="wind",VLOOKUP(G3775,'Cross-Page Data'!$I$4:$J$19,2,FALSE),IF(VLOOKUP(H3775,'Cross-Page Data'!$D$4:$F$48,3,FALSE)="hydro",VLOOKUP(G3775,'Cross-Page Data'!$I$4:$J$19,2,FALSE),VLOOKUP(H3775,'Cross-Page Data'!$D$4:$F$48,3,FALSE)))))</f>
        <v/>
      </c>
      <c r="M3775" s="120">
        <f>IF(AND($P$2=FALSE,OR(F3775="Commercial NAICS Cogen",F3775="Industrial NAICS Cogen",F3775="NAICS-22 Cogen")),FALSE,IF(AND($P$3=FALSE,OR(F3775="Commercial NAICS Cogen",F3775="Commercial NAICS Non-Cogen",F3775="Industrial NAICS Cogen", F3775="industrial NAICS non-Cogen")),FALSE, TRUE))</f>
        <v/>
      </c>
    </row>
    <row r="3776">
      <c r="A3776" s="129" t="n">
        <v>56564</v>
      </c>
      <c r="B3776" s="130" t="inlineStr">
        <is>
          <t>John W Turk Jr Power Plant</t>
        </is>
      </c>
      <c r="C3776" s="130" t="inlineStr">
        <is>
          <t>Southwestern Electric Power Co</t>
        </is>
      </c>
      <c r="D3776" s="129" t="n">
        <v>17698</v>
      </c>
      <c r="E3776" s="130" t="inlineStr">
        <is>
          <t>AR</t>
        </is>
      </c>
      <c r="F3776" s="130" t="inlineStr">
        <is>
          <t>Electric Utility</t>
        </is>
      </c>
      <c r="G3776" s="130" t="inlineStr">
        <is>
          <t>ST</t>
        </is>
      </c>
      <c r="H3776" s="130" t="inlineStr">
        <is>
          <t>SUB</t>
        </is>
      </c>
      <c r="I3776" s="130" t="inlineStr">
        <is>
          <t>COL</t>
        </is>
      </c>
      <c r="J3776" s="131" t="n">
        <v>3513154.1</v>
      </c>
      <c r="K3776" s="129" t="n">
        <v>2020</v>
      </c>
      <c r="L3776" s="120">
        <f>IF(VLOOKUP(H3776,'Cross-Page Data'!$D$4:$F$48,3,FALSE)="natural gas",VLOOKUP(G3776,'Cross-Page Data'!$I$4:$J$19,2,FALSE),IF(VLOOKUP(H3776,'Cross-Page Data'!$D$4:$F$48,3,FALSE)="solar",IF(G3776="PV","solar PV","solar thermal"),IF(VLOOKUP(H3776,'Cross-Page Data'!$D$4:$F$48,3,FALSE)="wind",VLOOKUP(G3776,'Cross-Page Data'!$I$4:$J$19,2,FALSE),IF(VLOOKUP(H3776,'Cross-Page Data'!$D$4:$F$48,3,FALSE)="hydro",VLOOKUP(G3776,'Cross-Page Data'!$I$4:$J$19,2,FALSE),VLOOKUP(H3776,'Cross-Page Data'!$D$4:$F$48,3,FALSE)))))</f>
        <v/>
      </c>
      <c r="M3776" s="120">
        <f>IF(AND($P$2=FALSE,OR(F3776="Commercial NAICS Cogen",F3776="Industrial NAICS Cogen",F3776="NAICS-22 Cogen")),FALSE,IF(AND($P$3=FALSE,OR(F3776="Commercial NAICS Cogen",F3776="Commercial NAICS Non-Cogen",F3776="Industrial NAICS Cogen", F3776="industrial NAICS non-Cogen")),FALSE, TRUE))</f>
        <v/>
      </c>
    </row>
    <row r="3777">
      <c r="A3777" s="129" t="n">
        <v>56565</v>
      </c>
      <c r="B3777" s="130" t="inlineStr">
        <is>
          <t>J Lamar Stall Unit</t>
        </is>
      </c>
      <c r="C3777" s="130" t="inlineStr">
        <is>
          <t>Southwestern Electric Power Co</t>
        </is>
      </c>
      <c r="D3777" s="129" t="n">
        <v>17698</v>
      </c>
      <c r="E3777" s="130" t="inlineStr">
        <is>
          <t>LA</t>
        </is>
      </c>
      <c r="F3777" s="130" t="inlineStr">
        <is>
          <t>Electric Utility</t>
        </is>
      </c>
      <c r="G3777" s="130" t="inlineStr">
        <is>
          <t>CA</t>
        </is>
      </c>
      <c r="H3777" s="130" t="inlineStr">
        <is>
          <t>NG</t>
        </is>
      </c>
      <c r="I3777" s="130" t="inlineStr">
        <is>
          <t>NG</t>
        </is>
      </c>
      <c r="J3777" s="131" t="n">
        <v>1294565</v>
      </c>
      <c r="K3777" s="129" t="n">
        <v>2020</v>
      </c>
      <c r="L3777" s="120">
        <f>IF(VLOOKUP(H3777,'Cross-Page Data'!$D$4:$F$48,3,FALSE)="natural gas",VLOOKUP(G3777,'Cross-Page Data'!$I$4:$J$19,2,FALSE),IF(VLOOKUP(H3777,'Cross-Page Data'!$D$4:$F$48,3,FALSE)="solar",IF(G3777="PV","solar PV","solar thermal"),IF(VLOOKUP(H3777,'Cross-Page Data'!$D$4:$F$48,3,FALSE)="wind",VLOOKUP(G3777,'Cross-Page Data'!$I$4:$J$19,2,FALSE),IF(VLOOKUP(H3777,'Cross-Page Data'!$D$4:$F$48,3,FALSE)="hydro",VLOOKUP(G3777,'Cross-Page Data'!$I$4:$J$19,2,FALSE),VLOOKUP(H3777,'Cross-Page Data'!$D$4:$F$48,3,FALSE)))))</f>
        <v/>
      </c>
      <c r="M3777" s="120">
        <f>IF(AND($P$2=FALSE,OR(F3777="Commercial NAICS Cogen",F3777="Industrial NAICS Cogen",F3777="NAICS-22 Cogen")),FALSE,IF(AND($P$3=FALSE,OR(F3777="Commercial NAICS Cogen",F3777="Commercial NAICS Non-Cogen",F3777="Industrial NAICS Cogen", F3777="industrial NAICS non-Cogen")),FALSE, TRUE))</f>
        <v/>
      </c>
    </row>
    <row r="3778">
      <c r="A3778" s="129" t="n">
        <v>56565</v>
      </c>
      <c r="B3778" s="130" t="inlineStr">
        <is>
          <t>J Lamar Stall Unit</t>
        </is>
      </c>
      <c r="C3778" s="130" t="inlineStr">
        <is>
          <t>Southwestern Electric Power Co</t>
        </is>
      </c>
      <c r="D3778" s="129" t="n">
        <v>17698</v>
      </c>
      <c r="E3778" s="130" t="inlineStr">
        <is>
          <t>LA</t>
        </is>
      </c>
      <c r="F3778" s="130" t="inlineStr">
        <is>
          <t>Electric Utility</t>
        </is>
      </c>
      <c r="G3778" s="130" t="inlineStr">
        <is>
          <t>CT</t>
        </is>
      </c>
      <c r="H3778" s="130" t="inlineStr">
        <is>
          <t>NG</t>
        </is>
      </c>
      <c r="I3778" s="130" t="inlineStr">
        <is>
          <t>NG</t>
        </is>
      </c>
      <c r="J3778" s="131" t="n">
        <v>2178818</v>
      </c>
      <c r="K3778" s="129" t="n">
        <v>2020</v>
      </c>
      <c r="L3778" s="120">
        <f>IF(VLOOKUP(H3778,'Cross-Page Data'!$D$4:$F$48,3,FALSE)="natural gas",VLOOKUP(G3778,'Cross-Page Data'!$I$4:$J$19,2,FALSE),IF(VLOOKUP(H3778,'Cross-Page Data'!$D$4:$F$48,3,FALSE)="solar",IF(G3778="PV","solar PV","solar thermal"),IF(VLOOKUP(H3778,'Cross-Page Data'!$D$4:$F$48,3,FALSE)="wind",VLOOKUP(G3778,'Cross-Page Data'!$I$4:$J$19,2,FALSE),IF(VLOOKUP(H3778,'Cross-Page Data'!$D$4:$F$48,3,FALSE)="hydro",VLOOKUP(G3778,'Cross-Page Data'!$I$4:$J$19,2,FALSE),VLOOKUP(H3778,'Cross-Page Data'!$D$4:$F$48,3,FALSE)))))</f>
        <v/>
      </c>
      <c r="M3778" s="120">
        <f>IF(AND($P$2=FALSE,OR(F3778="Commercial NAICS Cogen",F3778="Industrial NAICS Cogen",F3778="NAICS-22 Cogen")),FALSE,IF(AND($P$3=FALSE,OR(F3778="Commercial NAICS Cogen",F3778="Commercial NAICS Non-Cogen",F3778="Industrial NAICS Cogen", F3778="industrial NAICS non-Cogen")),FALSE, TRUE))</f>
        <v/>
      </c>
    </row>
    <row r="3779">
      <c r="A3779" s="129" t="n">
        <v>56593</v>
      </c>
      <c r="B3779" s="130" t="inlineStr">
        <is>
          <t>Roscoe Wind Farm LLC</t>
        </is>
      </c>
      <c r="C3779" s="130" t="inlineStr">
        <is>
          <t>RWE Renewables Americas LLC</t>
        </is>
      </c>
      <c r="D3779" s="129" t="n">
        <v>56215</v>
      </c>
      <c r="E3779" s="130" t="inlineStr">
        <is>
          <t>TX</t>
        </is>
      </c>
      <c r="F3779" s="130" t="inlineStr">
        <is>
          <t>NAICS-22 Non-Cogen</t>
        </is>
      </c>
      <c r="G3779" s="130" t="inlineStr">
        <is>
          <t>WT</t>
        </is>
      </c>
      <c r="H3779" s="130" t="inlineStr">
        <is>
          <t>WND</t>
        </is>
      </c>
      <c r="I3779" s="130" t="inlineStr">
        <is>
          <t>WND</t>
        </is>
      </c>
      <c r="J3779" s="131" t="n">
        <v>510715</v>
      </c>
      <c r="K3779" s="129" t="n">
        <v>2020</v>
      </c>
      <c r="L3779" s="120">
        <f>IF(VLOOKUP(H3779,'Cross-Page Data'!$D$4:$F$48,3,FALSE)="natural gas",VLOOKUP(G3779,'Cross-Page Data'!$I$4:$J$19,2,FALSE),IF(VLOOKUP(H3779,'Cross-Page Data'!$D$4:$F$48,3,FALSE)="solar",IF(G3779="PV","solar PV","solar thermal"),IF(VLOOKUP(H3779,'Cross-Page Data'!$D$4:$F$48,3,FALSE)="wind",VLOOKUP(G3779,'Cross-Page Data'!$I$4:$J$19,2,FALSE),IF(VLOOKUP(H3779,'Cross-Page Data'!$D$4:$F$48,3,FALSE)="hydro",VLOOKUP(G3779,'Cross-Page Data'!$I$4:$J$19,2,FALSE),VLOOKUP(H3779,'Cross-Page Data'!$D$4:$F$48,3,FALSE)))))</f>
        <v/>
      </c>
      <c r="M3779" s="120">
        <f>IF(AND($P$2=FALSE,OR(F3779="Commercial NAICS Cogen",F3779="Industrial NAICS Cogen",F3779="NAICS-22 Cogen")),FALSE,IF(AND($P$3=FALSE,OR(F3779="Commercial NAICS Cogen",F3779="Commercial NAICS Non-Cogen",F3779="Industrial NAICS Cogen", F3779="industrial NAICS non-Cogen")),FALSE, TRUE))</f>
        <v/>
      </c>
    </row>
    <row r="3780">
      <c r="A3780" s="129" t="n">
        <v>56609</v>
      </c>
      <c r="B3780" s="130" t="inlineStr">
        <is>
          <t>Dry Fork Station</t>
        </is>
      </c>
      <c r="C3780" s="130" t="inlineStr">
        <is>
          <t>Basin Electric Power Coop</t>
        </is>
      </c>
      <c r="D3780" s="129" t="n">
        <v>1307</v>
      </c>
      <c r="E3780" s="130" t="inlineStr">
        <is>
          <t>WY</t>
        </is>
      </c>
      <c r="F3780" s="130" t="inlineStr">
        <is>
          <t>Electric Utility</t>
        </is>
      </c>
      <c r="G3780" s="130" t="inlineStr">
        <is>
          <t>ST</t>
        </is>
      </c>
      <c r="H3780" s="130" t="inlineStr">
        <is>
          <t>SUB</t>
        </is>
      </c>
      <c r="I3780" s="130" t="inlineStr">
        <is>
          <t>COL</t>
        </is>
      </c>
      <c r="J3780" s="131" t="n">
        <v>3203757.2</v>
      </c>
      <c r="K3780" s="129" t="n">
        <v>2020</v>
      </c>
      <c r="L3780" s="120">
        <f>IF(VLOOKUP(H3780,'Cross-Page Data'!$D$4:$F$48,3,FALSE)="natural gas",VLOOKUP(G3780,'Cross-Page Data'!$I$4:$J$19,2,FALSE),IF(VLOOKUP(H3780,'Cross-Page Data'!$D$4:$F$48,3,FALSE)="solar",IF(G3780="PV","solar PV","solar thermal"),IF(VLOOKUP(H3780,'Cross-Page Data'!$D$4:$F$48,3,FALSE)="wind",VLOOKUP(G3780,'Cross-Page Data'!$I$4:$J$19,2,FALSE),IF(VLOOKUP(H3780,'Cross-Page Data'!$D$4:$F$48,3,FALSE)="hydro",VLOOKUP(G3780,'Cross-Page Data'!$I$4:$J$19,2,FALSE),VLOOKUP(H3780,'Cross-Page Data'!$D$4:$F$48,3,FALSE)))))</f>
        <v/>
      </c>
      <c r="M3780" s="120">
        <f>IF(AND($P$2=FALSE,OR(F3780="Commercial NAICS Cogen",F3780="Industrial NAICS Cogen",F3780="NAICS-22 Cogen")),FALSE,IF(AND($P$3=FALSE,OR(F3780="Commercial NAICS Cogen",F3780="Commercial NAICS Non-Cogen",F3780="Industrial NAICS Cogen", F3780="industrial NAICS non-Cogen")),FALSE, TRUE))</f>
        <v/>
      </c>
    </row>
    <row r="3781">
      <c r="A3781" s="129" t="n">
        <v>56609</v>
      </c>
      <c r="B3781" s="130" t="inlineStr">
        <is>
          <t>Dry Fork Station</t>
        </is>
      </c>
      <c r="C3781" s="130" t="inlineStr">
        <is>
          <t>Basin Electric Power Coop</t>
        </is>
      </c>
      <c r="D3781" s="129" t="n">
        <v>1307</v>
      </c>
      <c r="E3781" s="130" t="inlineStr">
        <is>
          <t>WY</t>
        </is>
      </c>
      <c r="F3781" s="130" t="inlineStr">
        <is>
          <t>Electric Utility</t>
        </is>
      </c>
      <c r="G3781" s="130" t="inlineStr">
        <is>
          <t>ST</t>
        </is>
      </c>
      <c r="H3781" s="130" t="inlineStr">
        <is>
          <t>WO</t>
        </is>
      </c>
      <c r="I3781" s="130" t="inlineStr">
        <is>
          <t>WOO</t>
        </is>
      </c>
      <c r="J3781" s="131" t="n">
        <v>1612.759</v>
      </c>
      <c r="K3781" s="129" t="n">
        <v>2020</v>
      </c>
      <c r="L3781" s="120">
        <f>IF(VLOOKUP(H3781,'Cross-Page Data'!$D$4:$F$48,3,FALSE)="natural gas",VLOOKUP(G3781,'Cross-Page Data'!$I$4:$J$19,2,FALSE),IF(VLOOKUP(H3781,'Cross-Page Data'!$D$4:$F$48,3,FALSE)="solar",IF(G3781="PV","solar PV","solar thermal"),IF(VLOOKUP(H3781,'Cross-Page Data'!$D$4:$F$48,3,FALSE)="wind",VLOOKUP(G3781,'Cross-Page Data'!$I$4:$J$19,2,FALSE),IF(VLOOKUP(H3781,'Cross-Page Data'!$D$4:$F$48,3,FALSE)="hydro",VLOOKUP(G3781,'Cross-Page Data'!$I$4:$J$19,2,FALSE),VLOOKUP(H3781,'Cross-Page Data'!$D$4:$F$48,3,FALSE)))))</f>
        <v/>
      </c>
      <c r="M3781" s="120">
        <f>IF(AND($P$2=FALSE,OR(F3781="Commercial NAICS Cogen",F3781="Industrial NAICS Cogen",F3781="NAICS-22 Cogen")),FALSE,IF(AND($P$3=FALSE,OR(F3781="Commercial NAICS Cogen",F3781="Commercial NAICS Non-Cogen",F3781="Industrial NAICS Cogen", F3781="industrial NAICS non-Cogen")),FALSE, TRUE))</f>
        <v/>
      </c>
    </row>
    <row r="3782">
      <c r="A3782" s="129" t="n">
        <v>56611</v>
      </c>
      <c r="B3782" s="130" t="inlineStr">
        <is>
          <t>Sandy Creek Energy Station</t>
        </is>
      </c>
      <c r="C3782" s="130" t="inlineStr">
        <is>
          <t>Sandy Creek Energy Associates LP</t>
        </is>
      </c>
      <c r="D3782" s="129" t="n">
        <v>55861</v>
      </c>
      <c r="E3782" s="130" t="inlineStr">
        <is>
          <t>TX</t>
        </is>
      </c>
      <c r="F3782" s="130" t="inlineStr">
        <is>
          <t>NAICS-22 Non-Cogen</t>
        </is>
      </c>
      <c r="G3782" s="130" t="inlineStr">
        <is>
          <t>ST</t>
        </is>
      </c>
      <c r="H3782" s="130" t="inlineStr">
        <is>
          <t>NG</t>
        </is>
      </c>
      <c r="I3782" s="130" t="inlineStr">
        <is>
          <t>NG</t>
        </is>
      </c>
      <c r="J3782" s="131" t="n">
        <v>0</v>
      </c>
      <c r="K3782" s="129" t="n">
        <v>2020</v>
      </c>
      <c r="L3782" s="120">
        <f>IF(VLOOKUP(H3782,'Cross-Page Data'!$D$4:$F$48,3,FALSE)="natural gas",VLOOKUP(G3782,'Cross-Page Data'!$I$4:$J$19,2,FALSE),IF(VLOOKUP(H3782,'Cross-Page Data'!$D$4:$F$48,3,FALSE)="solar",IF(G3782="PV","solar PV","solar thermal"),IF(VLOOKUP(H3782,'Cross-Page Data'!$D$4:$F$48,3,FALSE)="wind",VLOOKUP(G3782,'Cross-Page Data'!$I$4:$J$19,2,FALSE),IF(VLOOKUP(H3782,'Cross-Page Data'!$D$4:$F$48,3,FALSE)="hydro",VLOOKUP(G3782,'Cross-Page Data'!$I$4:$J$19,2,FALSE),VLOOKUP(H3782,'Cross-Page Data'!$D$4:$F$48,3,FALSE)))))</f>
        <v/>
      </c>
      <c r="M3782" s="120">
        <f>IF(AND($P$2=FALSE,OR(F3782="Commercial NAICS Cogen",F3782="Industrial NAICS Cogen",F3782="NAICS-22 Cogen")),FALSE,IF(AND($P$3=FALSE,OR(F3782="Commercial NAICS Cogen",F3782="Commercial NAICS Non-Cogen",F3782="Industrial NAICS Cogen", F3782="industrial NAICS non-Cogen")),FALSE, TRUE))</f>
        <v/>
      </c>
    </row>
    <row r="3783">
      <c r="A3783" s="129" t="n">
        <v>56611</v>
      </c>
      <c r="B3783" s="130" t="inlineStr">
        <is>
          <t>Sandy Creek Energy Station</t>
        </is>
      </c>
      <c r="C3783" s="130" t="inlineStr">
        <is>
          <t>Sandy Creek Energy Associates LP</t>
        </is>
      </c>
      <c r="D3783" s="129" t="n">
        <v>55861</v>
      </c>
      <c r="E3783" s="130" t="inlineStr">
        <is>
          <t>TX</t>
        </is>
      </c>
      <c r="F3783" s="130" t="inlineStr">
        <is>
          <t>NAICS-22 Non-Cogen</t>
        </is>
      </c>
      <c r="G3783" s="130" t="inlineStr">
        <is>
          <t>ST</t>
        </is>
      </c>
      <c r="H3783" s="130" t="inlineStr">
        <is>
          <t>SUB</t>
        </is>
      </c>
      <c r="I3783" s="130" t="inlineStr">
        <is>
          <t>COL</t>
        </is>
      </c>
      <c r="J3783" s="131" t="n">
        <v>4562672</v>
      </c>
      <c r="K3783" s="129" t="n">
        <v>2020</v>
      </c>
      <c r="L3783" s="120">
        <f>IF(VLOOKUP(H3783,'Cross-Page Data'!$D$4:$F$48,3,FALSE)="natural gas",VLOOKUP(G3783,'Cross-Page Data'!$I$4:$J$19,2,FALSE),IF(VLOOKUP(H3783,'Cross-Page Data'!$D$4:$F$48,3,FALSE)="solar",IF(G3783="PV","solar PV","solar thermal"),IF(VLOOKUP(H3783,'Cross-Page Data'!$D$4:$F$48,3,FALSE)="wind",VLOOKUP(G3783,'Cross-Page Data'!$I$4:$J$19,2,FALSE),IF(VLOOKUP(H3783,'Cross-Page Data'!$D$4:$F$48,3,FALSE)="hydro",VLOOKUP(G3783,'Cross-Page Data'!$I$4:$J$19,2,FALSE),VLOOKUP(H3783,'Cross-Page Data'!$D$4:$F$48,3,FALSE)))))</f>
        <v/>
      </c>
      <c r="M3783" s="120">
        <f>IF(AND($P$2=FALSE,OR(F3783="Commercial NAICS Cogen",F3783="Industrial NAICS Cogen",F3783="NAICS-22 Cogen")),FALSE,IF(AND($P$3=FALSE,OR(F3783="Commercial NAICS Cogen",F3783="Commercial NAICS Non-Cogen",F3783="Industrial NAICS Cogen", F3783="industrial NAICS non-Cogen")),FALSE, TRUE))</f>
        <v/>
      </c>
    </row>
    <row r="3784">
      <c r="A3784" s="129" t="n">
        <v>56613</v>
      </c>
      <c r="B3784" s="130" t="inlineStr">
        <is>
          <t>Logan Wind Energy</t>
        </is>
      </c>
      <c r="C3784" s="130" t="inlineStr">
        <is>
          <t>Logan Wind Energy LLC</t>
        </is>
      </c>
      <c r="D3784" s="129" t="n">
        <v>55862</v>
      </c>
      <c r="E3784" s="130" t="inlineStr">
        <is>
          <t>CO</t>
        </is>
      </c>
      <c r="F3784" s="130" t="inlineStr">
        <is>
          <t>NAICS-22 Non-Cogen</t>
        </is>
      </c>
      <c r="G3784" s="130" t="inlineStr">
        <is>
          <t>WT</t>
        </is>
      </c>
      <c r="H3784" s="130" t="inlineStr">
        <is>
          <t>WND</t>
        </is>
      </c>
      <c r="I3784" s="130" t="inlineStr">
        <is>
          <t>WND</t>
        </is>
      </c>
      <c r="J3784" s="131" t="n">
        <v>557388</v>
      </c>
      <c r="K3784" s="129" t="n">
        <v>2020</v>
      </c>
      <c r="L3784" s="120">
        <f>IF(VLOOKUP(H3784,'Cross-Page Data'!$D$4:$F$48,3,FALSE)="natural gas",VLOOKUP(G3784,'Cross-Page Data'!$I$4:$J$19,2,FALSE),IF(VLOOKUP(H3784,'Cross-Page Data'!$D$4:$F$48,3,FALSE)="solar",IF(G3784="PV","solar PV","solar thermal"),IF(VLOOKUP(H3784,'Cross-Page Data'!$D$4:$F$48,3,FALSE)="wind",VLOOKUP(G3784,'Cross-Page Data'!$I$4:$J$19,2,FALSE),IF(VLOOKUP(H3784,'Cross-Page Data'!$D$4:$F$48,3,FALSE)="hydro",VLOOKUP(G3784,'Cross-Page Data'!$I$4:$J$19,2,FALSE),VLOOKUP(H3784,'Cross-Page Data'!$D$4:$F$48,3,FALSE)))))</f>
        <v/>
      </c>
      <c r="M3784" s="120">
        <f>IF(AND($P$2=FALSE,OR(F3784="Commercial NAICS Cogen",F3784="Industrial NAICS Cogen",F3784="NAICS-22 Cogen")),FALSE,IF(AND($P$3=FALSE,OR(F3784="Commercial NAICS Cogen",F3784="Commercial NAICS Non-Cogen",F3784="Industrial NAICS Cogen", F3784="industrial NAICS non-Cogen")),FALSE, TRUE))</f>
        <v/>
      </c>
    </row>
    <row r="3785">
      <c r="A3785" s="129" t="n">
        <v>56614</v>
      </c>
      <c r="B3785" s="130" t="inlineStr">
        <is>
          <t>Old Trail Wind Farm</t>
        </is>
      </c>
      <c r="C3785" s="130" t="inlineStr">
        <is>
          <t>Old Trail Wind Farm LLC</t>
        </is>
      </c>
      <c r="D3785" s="129" t="n">
        <v>55866</v>
      </c>
      <c r="E3785" s="130" t="inlineStr">
        <is>
          <t>IL</t>
        </is>
      </c>
      <c r="F3785" s="130" t="inlineStr">
        <is>
          <t>NAICS-22 Non-Cogen</t>
        </is>
      </c>
      <c r="G3785" s="130" t="inlineStr">
        <is>
          <t>WT</t>
        </is>
      </c>
      <c r="H3785" s="130" t="inlineStr">
        <is>
          <t>WND</t>
        </is>
      </c>
      <c r="I3785" s="130" t="inlineStr">
        <is>
          <t>WND</t>
        </is>
      </c>
      <c r="J3785" s="131" t="n">
        <v>542032</v>
      </c>
      <c r="K3785" s="129" t="n">
        <v>2020</v>
      </c>
      <c r="L3785" s="120">
        <f>IF(VLOOKUP(H3785,'Cross-Page Data'!$D$4:$F$48,3,FALSE)="natural gas",VLOOKUP(G3785,'Cross-Page Data'!$I$4:$J$19,2,FALSE),IF(VLOOKUP(H3785,'Cross-Page Data'!$D$4:$F$48,3,FALSE)="solar",IF(G3785="PV","solar PV","solar thermal"),IF(VLOOKUP(H3785,'Cross-Page Data'!$D$4:$F$48,3,FALSE)="wind",VLOOKUP(G3785,'Cross-Page Data'!$I$4:$J$19,2,FALSE),IF(VLOOKUP(H3785,'Cross-Page Data'!$D$4:$F$48,3,FALSE)="hydro",VLOOKUP(G3785,'Cross-Page Data'!$I$4:$J$19,2,FALSE),VLOOKUP(H3785,'Cross-Page Data'!$D$4:$F$48,3,FALSE)))))</f>
        <v/>
      </c>
      <c r="M3785" s="120">
        <f>IF(AND($P$2=FALSE,OR(F3785="Commercial NAICS Cogen",F3785="Industrial NAICS Cogen",F3785="NAICS-22 Cogen")),FALSE,IF(AND($P$3=FALSE,OR(F3785="Commercial NAICS Cogen",F3785="Commercial NAICS Non-Cogen",F3785="Industrial NAICS Cogen", F3785="industrial NAICS non-Cogen")),FALSE, TRUE))</f>
        <v/>
      </c>
    </row>
    <row r="3786">
      <c r="A3786" s="129" t="n">
        <v>56617</v>
      </c>
      <c r="B3786" s="130" t="inlineStr">
        <is>
          <t>Fenton Wind Farm</t>
        </is>
      </c>
      <c r="C3786" s="130" t="inlineStr">
        <is>
          <t>EDF Renewable Asset Holdings, Inc.</t>
        </is>
      </c>
      <c r="D3786" s="129" t="n">
        <v>57170</v>
      </c>
      <c r="E3786" s="130" t="inlineStr">
        <is>
          <t>MN</t>
        </is>
      </c>
      <c r="F3786" s="130" t="inlineStr">
        <is>
          <t>NAICS-22 Non-Cogen</t>
        </is>
      </c>
      <c r="G3786" s="130" t="inlineStr">
        <is>
          <t>WT</t>
        </is>
      </c>
      <c r="H3786" s="130" t="inlineStr">
        <is>
          <t>WND</t>
        </is>
      </c>
      <c r="I3786" s="130" t="inlineStr">
        <is>
          <t>WND</t>
        </is>
      </c>
      <c r="J3786" s="131" t="n">
        <v>487863</v>
      </c>
      <c r="K3786" s="129" t="n">
        <v>2020</v>
      </c>
      <c r="L3786" s="120">
        <f>IF(VLOOKUP(H3786,'Cross-Page Data'!$D$4:$F$48,3,FALSE)="natural gas",VLOOKUP(G3786,'Cross-Page Data'!$I$4:$J$19,2,FALSE),IF(VLOOKUP(H3786,'Cross-Page Data'!$D$4:$F$48,3,FALSE)="solar",IF(G3786="PV","solar PV","solar thermal"),IF(VLOOKUP(H3786,'Cross-Page Data'!$D$4:$F$48,3,FALSE)="wind",VLOOKUP(G3786,'Cross-Page Data'!$I$4:$J$19,2,FALSE),IF(VLOOKUP(H3786,'Cross-Page Data'!$D$4:$F$48,3,FALSE)="hydro",VLOOKUP(G3786,'Cross-Page Data'!$I$4:$J$19,2,FALSE),VLOOKUP(H3786,'Cross-Page Data'!$D$4:$F$48,3,FALSE)))))</f>
        <v/>
      </c>
      <c r="M3786" s="120">
        <f>IF(AND($P$2=FALSE,OR(F3786="Commercial NAICS Cogen",F3786="Industrial NAICS Cogen",F3786="NAICS-22 Cogen")),FALSE,IF(AND($P$3=FALSE,OR(F3786="Commercial NAICS Cogen",F3786="Commercial NAICS Non-Cogen",F3786="Industrial NAICS Cogen", F3786="industrial NAICS non-Cogen")),FALSE, TRUE))</f>
        <v/>
      </c>
    </row>
    <row r="3787">
      <c r="A3787" s="129" t="n">
        <v>56636</v>
      </c>
      <c r="B3787" s="130" t="inlineStr">
        <is>
          <t>Mountain Home</t>
        </is>
      </c>
      <c r="C3787" s="130" t="inlineStr">
        <is>
          <t>Hot Springs Windfarm, LLC</t>
        </is>
      </c>
      <c r="D3787" s="129" t="n">
        <v>55891</v>
      </c>
      <c r="E3787" s="130" t="inlineStr">
        <is>
          <t>ID</t>
        </is>
      </c>
      <c r="F3787" s="130" t="inlineStr">
        <is>
          <t>NAICS-22 Non-Cogen</t>
        </is>
      </c>
      <c r="G3787" s="130" t="inlineStr">
        <is>
          <t>WT</t>
        </is>
      </c>
      <c r="H3787" s="130" t="inlineStr">
        <is>
          <t>WND</t>
        </is>
      </c>
      <c r="I3787" s="130" t="inlineStr">
        <is>
          <t>WND</t>
        </is>
      </c>
      <c r="J3787" s="131" t="n">
        <v>37076.56</v>
      </c>
      <c r="K3787" s="129" t="n">
        <v>2020</v>
      </c>
      <c r="L3787" s="120">
        <f>IF(VLOOKUP(H3787,'Cross-Page Data'!$D$4:$F$48,3,FALSE)="natural gas",VLOOKUP(G3787,'Cross-Page Data'!$I$4:$J$19,2,FALSE),IF(VLOOKUP(H3787,'Cross-Page Data'!$D$4:$F$48,3,FALSE)="solar",IF(G3787="PV","solar PV","solar thermal"),IF(VLOOKUP(H3787,'Cross-Page Data'!$D$4:$F$48,3,FALSE)="wind",VLOOKUP(G3787,'Cross-Page Data'!$I$4:$J$19,2,FALSE),IF(VLOOKUP(H3787,'Cross-Page Data'!$D$4:$F$48,3,FALSE)="hydro",VLOOKUP(G3787,'Cross-Page Data'!$I$4:$J$19,2,FALSE),VLOOKUP(H3787,'Cross-Page Data'!$D$4:$F$48,3,FALSE)))))</f>
        <v/>
      </c>
      <c r="M3787" s="120">
        <f>IF(AND($P$2=FALSE,OR(F3787="Commercial NAICS Cogen",F3787="Industrial NAICS Cogen",F3787="NAICS-22 Cogen")),FALSE,IF(AND($P$3=FALSE,OR(F3787="Commercial NAICS Cogen",F3787="Commercial NAICS Non-Cogen",F3787="Industrial NAICS Cogen", F3787="industrial NAICS non-Cogen")),FALSE, TRUE))</f>
        <v/>
      </c>
    </row>
    <row r="3788" ht="29" customHeight="1" s="157">
      <c r="A3788" s="129" t="n">
        <v>56637</v>
      </c>
      <c r="B3788" s="130" t="inlineStr">
        <is>
          <t>Bennett Creek Windfarm LLC "Mountain Home"</t>
        </is>
      </c>
      <c r="C3788" s="130" t="inlineStr">
        <is>
          <t>Bennett Creek Windfarm LLC</t>
        </is>
      </c>
      <c r="D3788" s="129" t="n">
        <v>55890</v>
      </c>
      <c r="E3788" s="130" t="inlineStr">
        <is>
          <t>ID</t>
        </is>
      </c>
      <c r="F3788" s="130" t="inlineStr">
        <is>
          <t>NAICS-22 Non-Cogen</t>
        </is>
      </c>
      <c r="G3788" s="130" t="inlineStr">
        <is>
          <t>WT</t>
        </is>
      </c>
      <c r="H3788" s="130" t="inlineStr">
        <is>
          <t>WND</t>
        </is>
      </c>
      <c r="I3788" s="130" t="inlineStr">
        <is>
          <t>WND</t>
        </is>
      </c>
      <c r="J3788" s="131" t="n">
        <v>10491</v>
      </c>
      <c r="K3788" s="129" t="n">
        <v>2020</v>
      </c>
      <c r="L3788" s="120">
        <f>IF(VLOOKUP(H3788,'Cross-Page Data'!$D$4:$F$48,3,FALSE)="natural gas",VLOOKUP(G3788,'Cross-Page Data'!$I$4:$J$19,2,FALSE),IF(VLOOKUP(H3788,'Cross-Page Data'!$D$4:$F$48,3,FALSE)="solar",IF(G3788="PV","solar PV","solar thermal"),IF(VLOOKUP(H3788,'Cross-Page Data'!$D$4:$F$48,3,FALSE)="wind",VLOOKUP(G3788,'Cross-Page Data'!$I$4:$J$19,2,FALSE),IF(VLOOKUP(H3788,'Cross-Page Data'!$D$4:$F$48,3,FALSE)="hydro",VLOOKUP(G3788,'Cross-Page Data'!$I$4:$J$19,2,FALSE),VLOOKUP(H3788,'Cross-Page Data'!$D$4:$F$48,3,FALSE)))))</f>
        <v/>
      </c>
      <c r="M3788" s="120">
        <f>IF(AND($P$2=FALSE,OR(F3788="Commercial NAICS Cogen",F3788="Industrial NAICS Cogen",F3788="NAICS-22 Cogen")),FALSE,IF(AND($P$3=FALSE,OR(F3788="Commercial NAICS Cogen",F3788="Commercial NAICS Non-Cogen",F3788="Industrial NAICS Cogen", F3788="industrial NAICS non-Cogen")),FALSE, TRUE))</f>
        <v/>
      </c>
    </row>
    <row r="3789">
      <c r="A3789" s="129" t="n">
        <v>56645</v>
      </c>
      <c r="B3789" s="130" t="inlineStr">
        <is>
          <t>Osceola Windpower LLC</t>
        </is>
      </c>
      <c r="C3789" s="130" t="inlineStr">
        <is>
          <t>Osceola Windpower LLC</t>
        </is>
      </c>
      <c r="D3789" s="129" t="n">
        <v>55901</v>
      </c>
      <c r="E3789" s="130" t="inlineStr">
        <is>
          <t>IA</t>
        </is>
      </c>
      <c r="F3789" s="130" t="inlineStr">
        <is>
          <t>NAICS-22 Non-Cogen</t>
        </is>
      </c>
      <c r="G3789" s="130" t="inlineStr">
        <is>
          <t>WT</t>
        </is>
      </c>
      <c r="H3789" s="130" t="inlineStr">
        <is>
          <t>WND</t>
        </is>
      </c>
      <c r="I3789" s="130" t="inlineStr">
        <is>
          <t>WND</t>
        </is>
      </c>
      <c r="J3789" s="131" t="n">
        <v>405393</v>
      </c>
      <c r="K3789" s="129" t="n">
        <v>2020</v>
      </c>
      <c r="L3789" s="120">
        <f>IF(VLOOKUP(H3789,'Cross-Page Data'!$D$4:$F$48,3,FALSE)="natural gas",VLOOKUP(G3789,'Cross-Page Data'!$I$4:$J$19,2,FALSE),IF(VLOOKUP(H3789,'Cross-Page Data'!$D$4:$F$48,3,FALSE)="solar",IF(G3789="PV","solar PV","solar thermal"),IF(VLOOKUP(H3789,'Cross-Page Data'!$D$4:$F$48,3,FALSE)="wind",VLOOKUP(G3789,'Cross-Page Data'!$I$4:$J$19,2,FALSE),IF(VLOOKUP(H3789,'Cross-Page Data'!$D$4:$F$48,3,FALSE)="hydro",VLOOKUP(G3789,'Cross-Page Data'!$I$4:$J$19,2,FALSE),VLOOKUP(H3789,'Cross-Page Data'!$D$4:$F$48,3,FALSE)))))</f>
        <v/>
      </c>
      <c r="M3789" s="120">
        <f>IF(AND($P$2=FALSE,OR(F3789="Commercial NAICS Cogen",F3789="Industrial NAICS Cogen",F3789="NAICS-22 Cogen")),FALSE,IF(AND($P$3=FALSE,OR(F3789="Commercial NAICS Cogen",F3789="Commercial NAICS Non-Cogen",F3789="Industrial NAICS Cogen", F3789="industrial NAICS non-Cogen")),FALSE, TRUE))</f>
        <v/>
      </c>
    </row>
    <row r="3790">
      <c r="A3790" s="129" t="n">
        <v>56647</v>
      </c>
      <c r="B3790" s="130" t="inlineStr">
        <is>
          <t>Butler Ridge</t>
        </is>
      </c>
      <c r="C3790" s="130" t="inlineStr">
        <is>
          <t>Butler Ridge Wind Energy Center</t>
        </is>
      </c>
      <c r="D3790" s="129" t="n">
        <v>56484</v>
      </c>
      <c r="E3790" s="130" t="inlineStr">
        <is>
          <t>WI</t>
        </is>
      </c>
      <c r="F3790" s="130" t="inlineStr">
        <is>
          <t>NAICS-22 Non-Cogen</t>
        </is>
      </c>
      <c r="G3790" s="130" t="inlineStr">
        <is>
          <t>WT</t>
        </is>
      </c>
      <c r="H3790" s="130" t="inlineStr">
        <is>
          <t>WND</t>
        </is>
      </c>
      <c r="I3790" s="130" t="inlineStr">
        <is>
          <t>WND</t>
        </is>
      </c>
      <c r="J3790" s="131" t="n">
        <v>149647</v>
      </c>
      <c r="K3790" s="129" t="n">
        <v>2020</v>
      </c>
      <c r="L3790" s="120">
        <f>IF(VLOOKUP(H3790,'Cross-Page Data'!$D$4:$F$48,3,FALSE)="natural gas",VLOOKUP(G3790,'Cross-Page Data'!$I$4:$J$19,2,FALSE),IF(VLOOKUP(H3790,'Cross-Page Data'!$D$4:$F$48,3,FALSE)="solar",IF(G3790="PV","solar PV","solar thermal"),IF(VLOOKUP(H3790,'Cross-Page Data'!$D$4:$F$48,3,FALSE)="wind",VLOOKUP(G3790,'Cross-Page Data'!$I$4:$J$19,2,FALSE),IF(VLOOKUP(H3790,'Cross-Page Data'!$D$4:$F$48,3,FALSE)="hydro",VLOOKUP(G3790,'Cross-Page Data'!$I$4:$J$19,2,FALSE),VLOOKUP(H3790,'Cross-Page Data'!$D$4:$F$48,3,FALSE)))))</f>
        <v/>
      </c>
      <c r="M3790" s="120">
        <f>IF(AND($P$2=FALSE,OR(F3790="Commercial NAICS Cogen",F3790="Industrial NAICS Cogen",F3790="NAICS-22 Cogen")),FALSE,IF(AND($P$3=FALSE,OR(F3790="Commercial NAICS Cogen",F3790="Commercial NAICS Non-Cogen",F3790="Industrial NAICS Cogen", F3790="industrial NAICS non-Cogen")),FALSE, TRUE))</f>
        <v/>
      </c>
    </row>
    <row r="3791">
      <c r="A3791" s="129" t="n">
        <v>56650</v>
      </c>
      <c r="B3791" s="130" t="inlineStr">
        <is>
          <t>Wessington Springs</t>
        </is>
      </c>
      <c r="C3791" s="130" t="inlineStr">
        <is>
          <t>Wessington Wind</t>
        </is>
      </c>
      <c r="D3791" s="129" t="n">
        <v>59102</v>
      </c>
      <c r="E3791" s="130" t="inlineStr">
        <is>
          <t>SD</t>
        </is>
      </c>
      <c r="F3791" s="130" t="inlineStr">
        <is>
          <t>NAICS-22 Non-Cogen</t>
        </is>
      </c>
      <c r="G3791" s="130" t="inlineStr">
        <is>
          <t>WT</t>
        </is>
      </c>
      <c r="H3791" s="130" t="inlineStr">
        <is>
          <t>WND</t>
        </is>
      </c>
      <c r="I3791" s="130" t="inlineStr">
        <is>
          <t>WND</t>
        </is>
      </c>
      <c r="J3791" s="131" t="n">
        <v>224791</v>
      </c>
      <c r="K3791" s="129" t="n">
        <v>2020</v>
      </c>
      <c r="L3791" s="120">
        <f>IF(VLOOKUP(H3791,'Cross-Page Data'!$D$4:$F$48,3,FALSE)="natural gas",VLOOKUP(G3791,'Cross-Page Data'!$I$4:$J$19,2,FALSE),IF(VLOOKUP(H3791,'Cross-Page Data'!$D$4:$F$48,3,FALSE)="solar",IF(G3791="PV","solar PV","solar thermal"),IF(VLOOKUP(H3791,'Cross-Page Data'!$D$4:$F$48,3,FALSE)="wind",VLOOKUP(G3791,'Cross-Page Data'!$I$4:$J$19,2,FALSE),IF(VLOOKUP(H3791,'Cross-Page Data'!$D$4:$F$48,3,FALSE)="hydro",VLOOKUP(G3791,'Cross-Page Data'!$I$4:$J$19,2,FALSE),VLOOKUP(H3791,'Cross-Page Data'!$D$4:$F$48,3,FALSE)))))</f>
        <v/>
      </c>
      <c r="M3791" s="120">
        <f>IF(AND($P$2=FALSE,OR(F3791="Commercial NAICS Cogen",F3791="Industrial NAICS Cogen",F3791="NAICS-22 Cogen")),FALSE,IF(AND($P$3=FALSE,OR(F3791="Commercial NAICS Cogen",F3791="Commercial NAICS Non-Cogen",F3791="Industrial NAICS Cogen", F3791="industrial NAICS non-Cogen")),FALSE, TRUE))</f>
        <v/>
      </c>
    </row>
    <row r="3792">
      <c r="A3792" s="129" t="n">
        <v>56651</v>
      </c>
      <c r="B3792" s="130" t="inlineStr">
        <is>
          <t>North Allegheny Windpower Project</t>
        </is>
      </c>
      <c r="C3792" s="130" t="inlineStr">
        <is>
          <t>Duke Energy DEGS North Allegheny</t>
        </is>
      </c>
      <c r="D3792" s="129" t="n">
        <v>56385</v>
      </c>
      <c r="E3792" s="130" t="inlineStr">
        <is>
          <t>PA</t>
        </is>
      </c>
      <c r="F3792" s="130" t="inlineStr">
        <is>
          <t>NAICS-22 Non-Cogen</t>
        </is>
      </c>
      <c r="G3792" s="130" t="inlineStr">
        <is>
          <t>WT</t>
        </is>
      </c>
      <c r="H3792" s="130" t="inlineStr">
        <is>
          <t>WND</t>
        </is>
      </c>
      <c r="I3792" s="130" t="inlineStr">
        <is>
          <t>WND</t>
        </is>
      </c>
      <c r="J3792" s="131" t="n">
        <v>158932</v>
      </c>
      <c r="K3792" s="129" t="n">
        <v>2020</v>
      </c>
      <c r="L3792" s="120">
        <f>IF(VLOOKUP(H3792,'Cross-Page Data'!$D$4:$F$48,3,FALSE)="natural gas",VLOOKUP(G3792,'Cross-Page Data'!$I$4:$J$19,2,FALSE),IF(VLOOKUP(H3792,'Cross-Page Data'!$D$4:$F$48,3,FALSE)="solar",IF(G3792="PV","solar PV","solar thermal"),IF(VLOOKUP(H3792,'Cross-Page Data'!$D$4:$F$48,3,FALSE)="wind",VLOOKUP(G3792,'Cross-Page Data'!$I$4:$J$19,2,FALSE),IF(VLOOKUP(H3792,'Cross-Page Data'!$D$4:$F$48,3,FALSE)="hydro",VLOOKUP(G3792,'Cross-Page Data'!$I$4:$J$19,2,FALSE),VLOOKUP(H3792,'Cross-Page Data'!$D$4:$F$48,3,FALSE)))))</f>
        <v/>
      </c>
      <c r="M3792" s="120">
        <f>IF(AND($P$2=FALSE,OR(F3792="Commercial NAICS Cogen",F3792="Industrial NAICS Cogen",F3792="NAICS-22 Cogen")),FALSE,IF(AND($P$3=FALSE,OR(F3792="Commercial NAICS Cogen",F3792="Commercial NAICS Non-Cogen",F3792="Industrial NAICS Cogen", F3792="industrial NAICS non-Cogen")),FALSE, TRUE))</f>
        <v/>
      </c>
    </row>
    <row r="3793">
      <c r="A3793" s="129" t="n">
        <v>56661</v>
      </c>
      <c r="B3793" s="130" t="inlineStr">
        <is>
          <t>Pattern Gulf Wind</t>
        </is>
      </c>
      <c r="C3793" s="130" t="inlineStr">
        <is>
          <t>Pattern Operators LP</t>
        </is>
      </c>
      <c r="D3793" s="129" t="n">
        <v>56545</v>
      </c>
      <c r="E3793" s="130" t="inlineStr">
        <is>
          <t>TX</t>
        </is>
      </c>
      <c r="F3793" s="130" t="inlineStr">
        <is>
          <t>NAICS-22 Non-Cogen</t>
        </is>
      </c>
      <c r="G3793" s="130" t="inlineStr">
        <is>
          <t>WT</t>
        </is>
      </c>
      <c r="H3793" s="130" t="inlineStr">
        <is>
          <t>WND</t>
        </is>
      </c>
      <c r="I3793" s="130" t="inlineStr">
        <is>
          <t>WND</t>
        </is>
      </c>
      <c r="J3793" s="131" t="n">
        <v>17983</v>
      </c>
      <c r="K3793" s="129" t="n">
        <v>2020</v>
      </c>
      <c r="L3793" s="120">
        <f>IF(VLOOKUP(H3793,'Cross-Page Data'!$D$4:$F$48,3,FALSE)="natural gas",VLOOKUP(G3793,'Cross-Page Data'!$I$4:$J$19,2,FALSE),IF(VLOOKUP(H3793,'Cross-Page Data'!$D$4:$F$48,3,FALSE)="solar",IF(G3793="PV","solar PV","solar thermal"),IF(VLOOKUP(H3793,'Cross-Page Data'!$D$4:$F$48,3,FALSE)="wind",VLOOKUP(G3793,'Cross-Page Data'!$I$4:$J$19,2,FALSE),IF(VLOOKUP(H3793,'Cross-Page Data'!$D$4:$F$48,3,FALSE)="hydro",VLOOKUP(G3793,'Cross-Page Data'!$I$4:$J$19,2,FALSE),VLOOKUP(H3793,'Cross-Page Data'!$D$4:$F$48,3,FALSE)))))</f>
        <v/>
      </c>
      <c r="M3793" s="120">
        <f>IF(AND($P$2=FALSE,OR(F3793="Commercial NAICS Cogen",F3793="Industrial NAICS Cogen",F3793="NAICS-22 Cogen")),FALSE,IF(AND($P$3=FALSE,OR(F3793="Commercial NAICS Cogen",F3793="Commercial NAICS Non-Cogen",F3793="Industrial NAICS Cogen", F3793="industrial NAICS non-Cogen")),FALSE, TRUE))</f>
        <v/>
      </c>
    </row>
    <row r="3794">
      <c r="A3794" s="129" t="n">
        <v>56668</v>
      </c>
      <c r="B3794" s="130" t="inlineStr">
        <is>
          <t>NIH Cogeneration Facility</t>
        </is>
      </c>
      <c r="C3794" s="130" t="inlineStr">
        <is>
          <t>National Institutes of Health</t>
        </is>
      </c>
      <c r="D3794" s="129" t="n">
        <v>55917</v>
      </c>
      <c r="E3794" s="130" t="inlineStr">
        <is>
          <t>MD</t>
        </is>
      </c>
      <c r="F3794" s="130" t="inlineStr">
        <is>
          <t>Commercial NAICS Non-Cogen</t>
        </is>
      </c>
      <c r="G3794" s="130" t="inlineStr">
        <is>
          <t>GT</t>
        </is>
      </c>
      <c r="H3794" s="130" t="inlineStr">
        <is>
          <t>NG</t>
        </is>
      </c>
      <c r="I3794" s="130" t="inlineStr">
        <is>
          <t>NG</t>
        </is>
      </c>
      <c r="J3794" s="131" t="n">
        <v>149776</v>
      </c>
      <c r="K3794" s="129" t="n">
        <v>2020</v>
      </c>
      <c r="L3794" s="120">
        <f>IF(VLOOKUP(H3794,'Cross-Page Data'!$D$4:$F$48,3,FALSE)="natural gas",VLOOKUP(G3794,'Cross-Page Data'!$I$4:$J$19,2,FALSE),IF(VLOOKUP(H3794,'Cross-Page Data'!$D$4:$F$48,3,FALSE)="solar",IF(G3794="PV","solar PV","solar thermal"),IF(VLOOKUP(H3794,'Cross-Page Data'!$D$4:$F$48,3,FALSE)="wind",VLOOKUP(G3794,'Cross-Page Data'!$I$4:$J$19,2,FALSE),IF(VLOOKUP(H3794,'Cross-Page Data'!$D$4:$F$48,3,FALSE)="hydro",VLOOKUP(G3794,'Cross-Page Data'!$I$4:$J$19,2,FALSE),VLOOKUP(H3794,'Cross-Page Data'!$D$4:$F$48,3,FALSE)))))</f>
        <v/>
      </c>
      <c r="M3794" s="120">
        <f>IF(AND($P$2=FALSE,OR(F3794="Commercial NAICS Cogen",F3794="Industrial NAICS Cogen",F3794="NAICS-22 Cogen")),FALSE,IF(AND($P$3=FALSE,OR(F3794="Commercial NAICS Cogen",F3794="Commercial NAICS Non-Cogen",F3794="Industrial NAICS Cogen", F3794="industrial NAICS non-Cogen")),FALSE, TRUE))</f>
        <v/>
      </c>
    </row>
    <row r="3795">
      <c r="A3795" s="129" t="n">
        <v>56669</v>
      </c>
      <c r="B3795" s="130" t="inlineStr">
        <is>
          <t>Tatanka Wind Power LLC</t>
        </is>
      </c>
      <c r="C3795" s="130" t="inlineStr">
        <is>
          <t>Acciona Wind Energy USA LLC</t>
        </is>
      </c>
      <c r="D3795" s="129" t="n">
        <v>55918</v>
      </c>
      <c r="E3795" s="130" t="inlineStr">
        <is>
          <t>ND</t>
        </is>
      </c>
      <c r="F3795" s="130" t="inlineStr">
        <is>
          <t>NAICS-22 Non-Cogen</t>
        </is>
      </c>
      <c r="G3795" s="130" t="inlineStr">
        <is>
          <t>WT</t>
        </is>
      </c>
      <c r="H3795" s="130" t="inlineStr">
        <is>
          <t>WND</t>
        </is>
      </c>
      <c r="I3795" s="130" t="inlineStr">
        <is>
          <t>WND</t>
        </is>
      </c>
      <c r="J3795" s="131" t="n">
        <v>373198</v>
      </c>
      <c r="K3795" s="129" t="n">
        <v>2020</v>
      </c>
      <c r="L3795" s="120">
        <f>IF(VLOOKUP(H3795,'Cross-Page Data'!$D$4:$F$48,3,FALSE)="natural gas",VLOOKUP(G3795,'Cross-Page Data'!$I$4:$J$19,2,FALSE),IF(VLOOKUP(H3795,'Cross-Page Data'!$D$4:$F$48,3,FALSE)="solar",IF(G3795="PV","solar PV","solar thermal"),IF(VLOOKUP(H3795,'Cross-Page Data'!$D$4:$F$48,3,FALSE)="wind",VLOOKUP(G3795,'Cross-Page Data'!$I$4:$J$19,2,FALSE),IF(VLOOKUP(H3795,'Cross-Page Data'!$D$4:$F$48,3,FALSE)="hydro",VLOOKUP(G3795,'Cross-Page Data'!$I$4:$J$19,2,FALSE),VLOOKUP(H3795,'Cross-Page Data'!$D$4:$F$48,3,FALSE)))))</f>
        <v/>
      </c>
      <c r="M3795" s="120">
        <f>IF(AND($P$2=FALSE,OR(F3795="Commercial NAICS Cogen",F3795="Industrial NAICS Cogen",F3795="NAICS-22 Cogen")),FALSE,IF(AND($P$3=FALSE,OR(F3795="Commercial NAICS Cogen",F3795="Commercial NAICS Non-Cogen",F3795="Industrial NAICS Cogen", F3795="industrial NAICS non-Cogen")),FALSE, TRUE))</f>
        <v/>
      </c>
    </row>
    <row r="3796">
      <c r="A3796" s="129" t="n">
        <v>56671</v>
      </c>
      <c r="B3796" s="130" t="inlineStr">
        <is>
          <t>Longview Power Plant</t>
        </is>
      </c>
      <c r="C3796" s="130" t="inlineStr">
        <is>
          <t>Longview Power, LLC</t>
        </is>
      </c>
      <c r="D3796" s="129" t="n">
        <v>55924</v>
      </c>
      <c r="E3796" s="130" t="inlineStr">
        <is>
          <t>WV</t>
        </is>
      </c>
      <c r="F3796" s="130" t="inlineStr">
        <is>
          <t>NAICS-22 Non-Cogen</t>
        </is>
      </c>
      <c r="G3796" s="130" t="inlineStr">
        <is>
          <t>ST</t>
        </is>
      </c>
      <c r="H3796" s="130" t="inlineStr">
        <is>
          <t>BIT</t>
        </is>
      </c>
      <c r="I3796" s="130" t="inlineStr">
        <is>
          <t>COL</t>
        </is>
      </c>
      <c r="J3796" s="131" t="n">
        <v>4938684</v>
      </c>
      <c r="K3796" s="129" t="n">
        <v>2020</v>
      </c>
      <c r="L3796" s="120">
        <f>IF(VLOOKUP(H3796,'Cross-Page Data'!$D$4:$F$48,3,FALSE)="natural gas",VLOOKUP(G3796,'Cross-Page Data'!$I$4:$J$19,2,FALSE),IF(VLOOKUP(H3796,'Cross-Page Data'!$D$4:$F$48,3,FALSE)="solar",IF(G3796="PV","solar PV","solar thermal"),IF(VLOOKUP(H3796,'Cross-Page Data'!$D$4:$F$48,3,FALSE)="wind",VLOOKUP(G3796,'Cross-Page Data'!$I$4:$J$19,2,FALSE),IF(VLOOKUP(H3796,'Cross-Page Data'!$D$4:$F$48,3,FALSE)="hydro",VLOOKUP(G3796,'Cross-Page Data'!$I$4:$J$19,2,FALSE),VLOOKUP(H3796,'Cross-Page Data'!$D$4:$F$48,3,FALSE)))))</f>
        <v/>
      </c>
      <c r="M3796" s="120">
        <f>IF(AND($P$2=FALSE,OR(F3796="Commercial NAICS Cogen",F3796="Industrial NAICS Cogen",F3796="NAICS-22 Cogen")),FALSE,IF(AND($P$3=FALSE,OR(F3796="Commercial NAICS Cogen",F3796="Commercial NAICS Non-Cogen",F3796="Industrial NAICS Cogen", F3796="industrial NAICS non-Cogen")),FALSE, TRUE))</f>
        <v/>
      </c>
    </row>
    <row r="3797">
      <c r="A3797" s="129" t="n">
        <v>56671</v>
      </c>
      <c r="B3797" s="130" t="inlineStr">
        <is>
          <t>Longview Power Plant</t>
        </is>
      </c>
      <c r="C3797" s="130" t="inlineStr">
        <is>
          <t>Longview Power, LLC</t>
        </is>
      </c>
      <c r="D3797" s="129" t="n">
        <v>55924</v>
      </c>
      <c r="E3797" s="130" t="inlineStr">
        <is>
          <t>WV</t>
        </is>
      </c>
      <c r="F3797" s="130" t="inlineStr">
        <is>
          <t>NAICS-22 Non-Cogen</t>
        </is>
      </c>
      <c r="G3797" s="130" t="inlineStr">
        <is>
          <t>ST</t>
        </is>
      </c>
      <c r="H3797" s="130" t="inlineStr">
        <is>
          <t>NG</t>
        </is>
      </c>
      <c r="I3797" s="130" t="inlineStr">
        <is>
          <t>NG</t>
        </is>
      </c>
      <c r="J3797" s="131" t="n">
        <v>11172.985</v>
      </c>
      <c r="K3797" s="129" t="n">
        <v>2020</v>
      </c>
      <c r="L3797" s="120">
        <f>IF(VLOOKUP(H3797,'Cross-Page Data'!$D$4:$F$48,3,FALSE)="natural gas",VLOOKUP(G3797,'Cross-Page Data'!$I$4:$J$19,2,FALSE),IF(VLOOKUP(H3797,'Cross-Page Data'!$D$4:$F$48,3,FALSE)="solar",IF(G3797="PV","solar PV","solar thermal"),IF(VLOOKUP(H3797,'Cross-Page Data'!$D$4:$F$48,3,FALSE)="wind",VLOOKUP(G3797,'Cross-Page Data'!$I$4:$J$19,2,FALSE),IF(VLOOKUP(H3797,'Cross-Page Data'!$D$4:$F$48,3,FALSE)="hydro",VLOOKUP(G3797,'Cross-Page Data'!$I$4:$J$19,2,FALSE),VLOOKUP(H3797,'Cross-Page Data'!$D$4:$F$48,3,FALSE)))))</f>
        <v/>
      </c>
      <c r="M3797" s="120">
        <f>IF(AND($P$2=FALSE,OR(F3797="Commercial NAICS Cogen",F3797="Industrial NAICS Cogen",F3797="NAICS-22 Cogen")),FALSE,IF(AND($P$3=FALSE,OR(F3797="Commercial NAICS Cogen",F3797="Commercial NAICS Non-Cogen",F3797="Industrial NAICS Cogen", F3797="industrial NAICS non-Cogen")),FALSE, TRUE))</f>
        <v/>
      </c>
    </row>
    <row r="3798">
      <c r="A3798" s="129" t="n">
        <v>56707</v>
      </c>
      <c r="B3798" s="130" t="inlineStr">
        <is>
          <t>El Nido Facility</t>
        </is>
      </c>
      <c r="C3798" s="130" t="inlineStr">
        <is>
          <t>Merced Power LLC</t>
        </is>
      </c>
      <c r="D3798" s="129" t="n">
        <v>55952</v>
      </c>
      <c r="E3798" s="130" t="inlineStr">
        <is>
          <t>CA</t>
        </is>
      </c>
      <c r="F3798" s="130" t="inlineStr">
        <is>
          <t>NAICS-22 Non-Cogen</t>
        </is>
      </c>
      <c r="G3798" s="130" t="inlineStr">
        <is>
          <t>ST</t>
        </is>
      </c>
      <c r="H3798" s="130" t="inlineStr">
        <is>
          <t>PG</t>
        </is>
      </c>
      <c r="I3798" s="130" t="inlineStr">
        <is>
          <t>WOO</t>
        </is>
      </c>
      <c r="J3798" s="131" t="n">
        <v>149.969</v>
      </c>
      <c r="K3798" s="129" t="n">
        <v>2020</v>
      </c>
      <c r="L3798" s="120">
        <f>IF(VLOOKUP(H3798,'Cross-Page Data'!$D$4:$F$48,3,FALSE)="natural gas",VLOOKUP(G3798,'Cross-Page Data'!$I$4:$J$19,2,FALSE),IF(VLOOKUP(H3798,'Cross-Page Data'!$D$4:$F$48,3,FALSE)="solar",IF(G3798="PV","solar PV","solar thermal"),IF(VLOOKUP(H3798,'Cross-Page Data'!$D$4:$F$48,3,FALSE)="wind",VLOOKUP(G3798,'Cross-Page Data'!$I$4:$J$19,2,FALSE),IF(VLOOKUP(H3798,'Cross-Page Data'!$D$4:$F$48,3,FALSE)="hydro",VLOOKUP(G3798,'Cross-Page Data'!$I$4:$J$19,2,FALSE),VLOOKUP(H3798,'Cross-Page Data'!$D$4:$F$48,3,FALSE)))))</f>
        <v/>
      </c>
      <c r="M3798" s="120">
        <f>IF(AND($P$2=FALSE,OR(F3798="Commercial NAICS Cogen",F3798="Industrial NAICS Cogen",F3798="NAICS-22 Cogen")),FALSE,IF(AND($P$3=FALSE,OR(F3798="Commercial NAICS Cogen",F3798="Commercial NAICS Non-Cogen",F3798="Industrial NAICS Cogen", F3798="industrial NAICS non-Cogen")),FALSE, TRUE))</f>
        <v/>
      </c>
    </row>
    <row r="3799">
      <c r="A3799" s="129" t="n">
        <v>56707</v>
      </c>
      <c r="B3799" s="130" t="inlineStr">
        <is>
          <t>El Nido Facility</t>
        </is>
      </c>
      <c r="C3799" s="130" t="inlineStr">
        <is>
          <t>Merced Power LLC</t>
        </is>
      </c>
      <c r="D3799" s="129" t="n">
        <v>55952</v>
      </c>
      <c r="E3799" s="130" t="inlineStr">
        <is>
          <t>CA</t>
        </is>
      </c>
      <c r="F3799" s="130" t="inlineStr">
        <is>
          <t>NAICS-22 Non-Cogen</t>
        </is>
      </c>
      <c r="G3799" s="130" t="inlineStr">
        <is>
          <t>ST</t>
        </is>
      </c>
      <c r="H3799" s="130" t="inlineStr">
        <is>
          <t>WDS</t>
        </is>
      </c>
      <c r="I3799" s="130" t="inlineStr">
        <is>
          <t>WWW</t>
        </is>
      </c>
      <c r="J3799" s="131" t="n">
        <v>56380.031</v>
      </c>
      <c r="K3799" s="129" t="n">
        <v>2020</v>
      </c>
      <c r="L3799" s="120">
        <f>IF(VLOOKUP(H3799,'Cross-Page Data'!$D$4:$F$48,3,FALSE)="natural gas",VLOOKUP(G3799,'Cross-Page Data'!$I$4:$J$19,2,FALSE),IF(VLOOKUP(H3799,'Cross-Page Data'!$D$4:$F$48,3,FALSE)="solar",IF(G3799="PV","solar PV","solar thermal"),IF(VLOOKUP(H3799,'Cross-Page Data'!$D$4:$F$48,3,FALSE)="wind",VLOOKUP(G3799,'Cross-Page Data'!$I$4:$J$19,2,FALSE),IF(VLOOKUP(H3799,'Cross-Page Data'!$D$4:$F$48,3,FALSE)="hydro",VLOOKUP(G3799,'Cross-Page Data'!$I$4:$J$19,2,FALSE),VLOOKUP(H3799,'Cross-Page Data'!$D$4:$F$48,3,FALSE)))))</f>
        <v/>
      </c>
      <c r="M3799" s="120">
        <f>IF(AND($P$2=FALSE,OR(F3799="Commercial NAICS Cogen",F3799="Industrial NAICS Cogen",F3799="NAICS-22 Cogen")),FALSE,IF(AND($P$3=FALSE,OR(F3799="Commercial NAICS Cogen",F3799="Commercial NAICS Non-Cogen",F3799="Industrial NAICS Cogen", F3799="industrial NAICS non-Cogen")),FALSE, TRUE))</f>
        <v/>
      </c>
    </row>
    <row r="3800">
      <c r="A3800" s="129" t="n">
        <v>56751</v>
      </c>
      <c r="B3800" s="130" t="inlineStr">
        <is>
          <t>Spanish Fork Wind Park 2 LLC</t>
        </is>
      </c>
      <c r="C3800" s="130" t="inlineStr">
        <is>
          <t>NRG Energy Gas &amp; Wind Holdings Inc</t>
        </is>
      </c>
      <c r="D3800" s="129" t="n">
        <v>59883</v>
      </c>
      <c r="E3800" s="130" t="inlineStr">
        <is>
          <t>UT</t>
        </is>
      </c>
      <c r="F3800" s="130" t="inlineStr">
        <is>
          <t>NAICS-22 Non-Cogen</t>
        </is>
      </c>
      <c r="G3800" s="130" t="inlineStr">
        <is>
          <t>WT</t>
        </is>
      </c>
      <c r="H3800" s="130" t="inlineStr">
        <is>
          <t>WND</t>
        </is>
      </c>
      <c r="I3800" s="130" t="inlineStr">
        <is>
          <t>WND</t>
        </is>
      </c>
      <c r="J3800" s="131" t="n">
        <v>46312</v>
      </c>
      <c r="K3800" s="129" t="n">
        <v>2020</v>
      </c>
      <c r="L3800" s="120">
        <f>IF(VLOOKUP(H3800,'Cross-Page Data'!$D$4:$F$48,3,FALSE)="natural gas",VLOOKUP(G3800,'Cross-Page Data'!$I$4:$J$19,2,FALSE),IF(VLOOKUP(H3800,'Cross-Page Data'!$D$4:$F$48,3,FALSE)="solar",IF(G3800="PV","solar PV","solar thermal"),IF(VLOOKUP(H3800,'Cross-Page Data'!$D$4:$F$48,3,FALSE)="wind",VLOOKUP(G3800,'Cross-Page Data'!$I$4:$J$19,2,FALSE),IF(VLOOKUP(H3800,'Cross-Page Data'!$D$4:$F$48,3,FALSE)="hydro",VLOOKUP(G3800,'Cross-Page Data'!$I$4:$J$19,2,FALSE),VLOOKUP(H3800,'Cross-Page Data'!$D$4:$F$48,3,FALSE)))))</f>
        <v/>
      </c>
      <c r="M3800" s="120">
        <f>IF(AND($P$2=FALSE,OR(F3800="Commercial NAICS Cogen",F3800="Industrial NAICS Cogen",F3800="NAICS-22 Cogen")),FALSE,IF(AND($P$3=FALSE,OR(F3800="Commercial NAICS Cogen",F3800="Commercial NAICS Non-Cogen",F3800="Industrial NAICS Cogen", F3800="industrial NAICS non-Cogen")),FALSE, TRUE))</f>
        <v/>
      </c>
    </row>
    <row r="3801">
      <c r="A3801" s="129" t="n">
        <v>56752</v>
      </c>
      <c r="B3801" s="130" t="inlineStr">
        <is>
          <t>Mountain Wind Power LLC</t>
        </is>
      </c>
      <c r="C3801" s="130" t="inlineStr">
        <is>
          <t>NRG Energy Gas &amp; Wind Holdings Inc</t>
        </is>
      </c>
      <c r="D3801" s="129" t="n">
        <v>59883</v>
      </c>
      <c r="E3801" s="130" t="inlineStr">
        <is>
          <t>WY</t>
        </is>
      </c>
      <c r="F3801" s="130" t="inlineStr">
        <is>
          <t>NAICS-22 Non-Cogen</t>
        </is>
      </c>
      <c r="G3801" s="130" t="inlineStr">
        <is>
          <t>WT</t>
        </is>
      </c>
      <c r="H3801" s="130" t="inlineStr">
        <is>
          <t>WND</t>
        </is>
      </c>
      <c r="I3801" s="130" t="inlineStr">
        <is>
          <t>WND</t>
        </is>
      </c>
      <c r="J3801" s="131" t="n">
        <v>110374</v>
      </c>
      <c r="K3801" s="129" t="n">
        <v>2020</v>
      </c>
      <c r="L3801" s="120">
        <f>IF(VLOOKUP(H3801,'Cross-Page Data'!$D$4:$F$48,3,FALSE)="natural gas",VLOOKUP(G3801,'Cross-Page Data'!$I$4:$J$19,2,FALSE),IF(VLOOKUP(H3801,'Cross-Page Data'!$D$4:$F$48,3,FALSE)="solar",IF(G3801="PV","solar PV","solar thermal"),IF(VLOOKUP(H3801,'Cross-Page Data'!$D$4:$F$48,3,FALSE)="wind",VLOOKUP(G3801,'Cross-Page Data'!$I$4:$J$19,2,FALSE),IF(VLOOKUP(H3801,'Cross-Page Data'!$D$4:$F$48,3,FALSE)="hydro",VLOOKUP(G3801,'Cross-Page Data'!$I$4:$J$19,2,FALSE),VLOOKUP(H3801,'Cross-Page Data'!$D$4:$F$48,3,FALSE)))))</f>
        <v/>
      </c>
      <c r="M3801" s="120">
        <f>IF(AND($P$2=FALSE,OR(F3801="Commercial NAICS Cogen",F3801="Industrial NAICS Cogen",F3801="NAICS-22 Cogen")),FALSE,IF(AND($P$3=FALSE,OR(F3801="Commercial NAICS Cogen",F3801="Commercial NAICS Non-Cogen",F3801="Industrial NAICS Cogen", F3801="industrial NAICS non-Cogen")),FALSE, TRUE))</f>
        <v/>
      </c>
    </row>
    <row r="3802">
      <c r="A3802" s="129" t="n">
        <v>56753</v>
      </c>
      <c r="B3802" s="130" t="inlineStr">
        <is>
          <t>Mountain Wind Power II LLC</t>
        </is>
      </c>
      <c r="C3802" s="130" t="inlineStr">
        <is>
          <t>NRG Energy Gas &amp; Wind Holdings Inc</t>
        </is>
      </c>
      <c r="D3802" s="129" t="n">
        <v>59883</v>
      </c>
      <c r="E3802" s="130" t="inlineStr">
        <is>
          <t>WY</t>
        </is>
      </c>
      <c r="F3802" s="130" t="inlineStr">
        <is>
          <t>NAICS-22 Non-Cogen</t>
        </is>
      </c>
      <c r="G3802" s="130" t="inlineStr">
        <is>
          <t>WT</t>
        </is>
      </c>
      <c r="H3802" s="130" t="inlineStr">
        <is>
          <t>WND</t>
        </is>
      </c>
      <c r="I3802" s="130" t="inlineStr">
        <is>
          <t>WND</t>
        </is>
      </c>
      <c r="J3802" s="131" t="n">
        <v>73581</v>
      </c>
      <c r="K3802" s="129" t="n">
        <v>2020</v>
      </c>
      <c r="L3802" s="120">
        <f>IF(VLOOKUP(H3802,'Cross-Page Data'!$D$4:$F$48,3,FALSE)="natural gas",VLOOKUP(G3802,'Cross-Page Data'!$I$4:$J$19,2,FALSE),IF(VLOOKUP(H3802,'Cross-Page Data'!$D$4:$F$48,3,FALSE)="solar",IF(G3802="PV","solar PV","solar thermal"),IF(VLOOKUP(H3802,'Cross-Page Data'!$D$4:$F$48,3,FALSE)="wind",VLOOKUP(G3802,'Cross-Page Data'!$I$4:$J$19,2,FALSE),IF(VLOOKUP(H3802,'Cross-Page Data'!$D$4:$F$48,3,FALSE)="hydro",VLOOKUP(G3802,'Cross-Page Data'!$I$4:$J$19,2,FALSE),VLOOKUP(H3802,'Cross-Page Data'!$D$4:$F$48,3,FALSE)))))</f>
        <v/>
      </c>
      <c r="M3802" s="120">
        <f>IF(AND($P$2=FALSE,OR(F3802="Commercial NAICS Cogen",F3802="Industrial NAICS Cogen",F3802="NAICS-22 Cogen")),FALSE,IF(AND($P$3=FALSE,OR(F3802="Commercial NAICS Cogen",F3802="Commercial NAICS Non-Cogen",F3802="Industrial NAICS Cogen", F3802="industrial NAICS non-Cogen")),FALSE, TRUE))</f>
        <v/>
      </c>
    </row>
    <row r="3803">
      <c r="A3803" s="129" t="n">
        <v>56763</v>
      </c>
      <c r="B3803" s="130" t="inlineStr">
        <is>
          <t>Capricorn Ridge Wind LLC</t>
        </is>
      </c>
      <c r="C3803" s="130" t="inlineStr">
        <is>
          <t>Capricorn Ridge Wind LLC</t>
        </is>
      </c>
      <c r="D3803" s="129" t="n">
        <v>55958</v>
      </c>
      <c r="E3803" s="130" t="inlineStr">
        <is>
          <t>TX</t>
        </is>
      </c>
      <c r="F3803" s="130" t="inlineStr">
        <is>
          <t>NAICS-22 Non-Cogen</t>
        </is>
      </c>
      <c r="G3803" s="130" t="inlineStr">
        <is>
          <t>WT</t>
        </is>
      </c>
      <c r="H3803" s="130" t="inlineStr">
        <is>
          <t>WND</t>
        </is>
      </c>
      <c r="I3803" s="130" t="inlineStr">
        <is>
          <t>WND</t>
        </is>
      </c>
      <c r="J3803" s="131" t="n">
        <v>2259411</v>
      </c>
      <c r="K3803" s="129" t="n">
        <v>2020</v>
      </c>
      <c r="L3803" s="120">
        <f>IF(VLOOKUP(H3803,'Cross-Page Data'!$D$4:$F$48,3,FALSE)="natural gas",VLOOKUP(G3803,'Cross-Page Data'!$I$4:$J$19,2,FALSE),IF(VLOOKUP(H3803,'Cross-Page Data'!$D$4:$F$48,3,FALSE)="solar",IF(G3803="PV","solar PV","solar thermal"),IF(VLOOKUP(H3803,'Cross-Page Data'!$D$4:$F$48,3,FALSE)="wind",VLOOKUP(G3803,'Cross-Page Data'!$I$4:$J$19,2,FALSE),IF(VLOOKUP(H3803,'Cross-Page Data'!$D$4:$F$48,3,FALSE)="hydro",VLOOKUP(G3803,'Cross-Page Data'!$I$4:$J$19,2,FALSE),VLOOKUP(H3803,'Cross-Page Data'!$D$4:$F$48,3,FALSE)))))</f>
        <v/>
      </c>
      <c r="M3803" s="120">
        <f>IF(AND($P$2=FALSE,OR(F3803="Commercial NAICS Cogen",F3803="Industrial NAICS Cogen",F3803="NAICS-22 Cogen")),FALSE,IF(AND($P$3=FALSE,OR(F3803="Commercial NAICS Cogen",F3803="Commercial NAICS Non-Cogen",F3803="Industrial NAICS Cogen", F3803="industrial NAICS non-Cogen")),FALSE, TRUE))</f>
        <v/>
      </c>
    </row>
    <row r="3804">
      <c r="A3804" s="129" t="n">
        <v>56777</v>
      </c>
      <c r="B3804" s="130" t="inlineStr">
        <is>
          <t>Fowler Ridge Wind Farm LLC</t>
        </is>
      </c>
      <c r="C3804" s="130" t="inlineStr">
        <is>
          <t>AE Power Services LLC</t>
        </is>
      </c>
      <c r="D3804" s="129" t="n">
        <v>55963</v>
      </c>
      <c r="E3804" s="130" t="inlineStr">
        <is>
          <t>IN</t>
        </is>
      </c>
      <c r="F3804" s="130" t="inlineStr">
        <is>
          <t>NAICS-22 Non-Cogen</t>
        </is>
      </c>
      <c r="G3804" s="130" t="inlineStr">
        <is>
          <t>WT</t>
        </is>
      </c>
      <c r="H3804" s="130" t="inlineStr">
        <is>
          <t>WND</t>
        </is>
      </c>
      <c r="I3804" s="130" t="inlineStr">
        <is>
          <t>WND</t>
        </is>
      </c>
      <c r="J3804" s="131" t="n">
        <v>1379976</v>
      </c>
      <c r="K3804" s="129" t="n">
        <v>2020</v>
      </c>
      <c r="L3804" s="120">
        <f>IF(VLOOKUP(H3804,'Cross-Page Data'!$D$4:$F$48,3,FALSE)="natural gas",VLOOKUP(G3804,'Cross-Page Data'!$I$4:$J$19,2,FALSE),IF(VLOOKUP(H3804,'Cross-Page Data'!$D$4:$F$48,3,FALSE)="solar",IF(G3804="PV","solar PV","solar thermal"),IF(VLOOKUP(H3804,'Cross-Page Data'!$D$4:$F$48,3,FALSE)="wind",VLOOKUP(G3804,'Cross-Page Data'!$I$4:$J$19,2,FALSE),IF(VLOOKUP(H3804,'Cross-Page Data'!$D$4:$F$48,3,FALSE)="hydro",VLOOKUP(G3804,'Cross-Page Data'!$I$4:$J$19,2,FALSE),VLOOKUP(H3804,'Cross-Page Data'!$D$4:$F$48,3,FALSE)))))</f>
        <v/>
      </c>
      <c r="M3804" s="120">
        <f>IF(AND($P$2=FALSE,OR(F3804="Commercial NAICS Cogen",F3804="Industrial NAICS Cogen",F3804="NAICS-22 Cogen")),FALSE,IF(AND($P$3=FALSE,OR(F3804="Commercial NAICS Cogen",F3804="Commercial NAICS Non-Cogen",F3804="Industrial NAICS Cogen", F3804="industrial NAICS non-Cogen")),FALSE, TRUE))</f>
        <v/>
      </c>
    </row>
    <row r="3805">
      <c r="A3805" s="129" t="n">
        <v>56784</v>
      </c>
      <c r="B3805" s="130" t="inlineStr">
        <is>
          <t>Cloud County Wind Farm</t>
        </is>
      </c>
      <c r="C3805" s="130" t="inlineStr">
        <is>
          <t>Cloud County Windfarm, LLC</t>
        </is>
      </c>
      <c r="D3805" s="129" t="n">
        <v>55990</v>
      </c>
      <c r="E3805" s="130" t="inlineStr">
        <is>
          <t>KS</t>
        </is>
      </c>
      <c r="F3805" s="130" t="inlineStr">
        <is>
          <t>NAICS-22 Non-Cogen</t>
        </is>
      </c>
      <c r="G3805" s="130" t="inlineStr">
        <is>
          <t>WT</t>
        </is>
      </c>
      <c r="H3805" s="130" t="inlineStr">
        <is>
          <t>WND</t>
        </is>
      </c>
      <c r="I3805" s="130" t="inlineStr">
        <is>
          <t>WND</t>
        </is>
      </c>
      <c r="J3805" s="131" t="n">
        <v>490636</v>
      </c>
      <c r="K3805" s="129" t="n">
        <v>2020</v>
      </c>
      <c r="L3805" s="120">
        <f>IF(VLOOKUP(H3805,'Cross-Page Data'!$D$4:$F$48,3,FALSE)="natural gas",VLOOKUP(G3805,'Cross-Page Data'!$I$4:$J$19,2,FALSE),IF(VLOOKUP(H3805,'Cross-Page Data'!$D$4:$F$48,3,FALSE)="solar",IF(G3805="PV","solar PV","solar thermal"),IF(VLOOKUP(H3805,'Cross-Page Data'!$D$4:$F$48,3,FALSE)="wind",VLOOKUP(G3805,'Cross-Page Data'!$I$4:$J$19,2,FALSE),IF(VLOOKUP(H3805,'Cross-Page Data'!$D$4:$F$48,3,FALSE)="hydro",VLOOKUP(G3805,'Cross-Page Data'!$I$4:$J$19,2,FALSE),VLOOKUP(H3805,'Cross-Page Data'!$D$4:$F$48,3,FALSE)))))</f>
        <v/>
      </c>
      <c r="M3805" s="120">
        <f>IF(AND($P$2=FALSE,OR(F3805="Commercial NAICS Cogen",F3805="Industrial NAICS Cogen",F3805="NAICS-22 Cogen")),FALSE,IF(AND($P$3=FALSE,OR(F3805="Commercial NAICS Cogen",F3805="Commercial NAICS Non-Cogen",F3805="Industrial NAICS Cogen", F3805="industrial NAICS non-Cogen")),FALSE, TRUE))</f>
        <v/>
      </c>
    </row>
    <row r="3806">
      <c r="A3806" s="129" t="n">
        <v>56785</v>
      </c>
      <c r="B3806" s="130" t="inlineStr">
        <is>
          <t>Virginia Tech Power Plant</t>
        </is>
      </c>
      <c r="C3806" s="130" t="inlineStr">
        <is>
          <t>Virginia Polytechnic Inst and State Unv</t>
        </is>
      </c>
      <c r="D3806" s="129" t="n">
        <v>55988</v>
      </c>
      <c r="E3806" s="130" t="inlineStr">
        <is>
          <t>VA</t>
        </is>
      </c>
      <c r="F3806" s="130" t="inlineStr">
        <is>
          <t>Commercial NAICS Cogen</t>
        </is>
      </c>
      <c r="G3806" s="130" t="inlineStr">
        <is>
          <t>ST</t>
        </is>
      </c>
      <c r="H3806" s="130" t="inlineStr">
        <is>
          <t>BIT</t>
        </is>
      </c>
      <c r="I3806" s="130" t="inlineStr">
        <is>
          <t>COL</t>
        </is>
      </c>
      <c r="J3806" s="131" t="n">
        <v>1249.716</v>
      </c>
      <c r="K3806" s="129" t="n">
        <v>2020</v>
      </c>
      <c r="L3806" s="120">
        <f>IF(VLOOKUP(H3806,'Cross-Page Data'!$D$4:$F$48,3,FALSE)="natural gas",VLOOKUP(G3806,'Cross-Page Data'!$I$4:$J$19,2,FALSE),IF(VLOOKUP(H3806,'Cross-Page Data'!$D$4:$F$48,3,FALSE)="solar",IF(G3806="PV","solar PV","solar thermal"),IF(VLOOKUP(H3806,'Cross-Page Data'!$D$4:$F$48,3,FALSE)="wind",VLOOKUP(G3806,'Cross-Page Data'!$I$4:$J$19,2,FALSE),IF(VLOOKUP(H3806,'Cross-Page Data'!$D$4:$F$48,3,FALSE)="hydro",VLOOKUP(G3806,'Cross-Page Data'!$I$4:$J$19,2,FALSE),VLOOKUP(H3806,'Cross-Page Data'!$D$4:$F$48,3,FALSE)))))</f>
        <v/>
      </c>
      <c r="M3806" s="120">
        <f>IF(AND($P$2=FALSE,OR(F3806="Commercial NAICS Cogen",F3806="Industrial NAICS Cogen",F3806="NAICS-22 Cogen")),FALSE,IF(AND($P$3=FALSE,OR(F3806="Commercial NAICS Cogen",F3806="Commercial NAICS Non-Cogen",F3806="Industrial NAICS Cogen", F3806="industrial NAICS non-Cogen")),FALSE, TRUE))</f>
        <v/>
      </c>
    </row>
    <row r="3807">
      <c r="A3807" s="129" t="n">
        <v>56785</v>
      </c>
      <c r="B3807" s="130" t="inlineStr">
        <is>
          <t>Virginia Tech Power Plant</t>
        </is>
      </c>
      <c r="C3807" s="130" t="inlineStr">
        <is>
          <t>Virginia Polytechnic Inst and State Unv</t>
        </is>
      </c>
      <c r="D3807" s="129" t="n">
        <v>55988</v>
      </c>
      <c r="E3807" s="130" t="inlineStr">
        <is>
          <t>VA</t>
        </is>
      </c>
      <c r="F3807" s="130" t="inlineStr">
        <is>
          <t>Commercial NAICS Cogen</t>
        </is>
      </c>
      <c r="G3807" s="130" t="inlineStr">
        <is>
          <t>ST</t>
        </is>
      </c>
      <c r="H3807" s="130" t="inlineStr">
        <is>
          <t>DFO</t>
        </is>
      </c>
      <c r="I3807" s="130" t="inlineStr">
        <is>
          <t>DFO</t>
        </is>
      </c>
      <c r="J3807" s="131" t="n">
        <v>-7.961</v>
      </c>
      <c r="K3807" s="129" t="n">
        <v>2020</v>
      </c>
      <c r="L3807" s="120">
        <f>IF(VLOOKUP(H3807,'Cross-Page Data'!$D$4:$F$48,3,FALSE)="natural gas",VLOOKUP(G3807,'Cross-Page Data'!$I$4:$J$19,2,FALSE),IF(VLOOKUP(H3807,'Cross-Page Data'!$D$4:$F$48,3,FALSE)="solar",IF(G3807="PV","solar PV","solar thermal"),IF(VLOOKUP(H3807,'Cross-Page Data'!$D$4:$F$48,3,FALSE)="wind",VLOOKUP(G3807,'Cross-Page Data'!$I$4:$J$19,2,FALSE),IF(VLOOKUP(H3807,'Cross-Page Data'!$D$4:$F$48,3,FALSE)="hydro",VLOOKUP(G3807,'Cross-Page Data'!$I$4:$J$19,2,FALSE),VLOOKUP(H3807,'Cross-Page Data'!$D$4:$F$48,3,FALSE)))))</f>
        <v/>
      </c>
      <c r="M3807" s="120">
        <f>IF(AND($P$2=FALSE,OR(F3807="Commercial NAICS Cogen",F3807="Industrial NAICS Cogen",F3807="NAICS-22 Cogen")),FALSE,IF(AND($P$3=FALSE,OR(F3807="Commercial NAICS Cogen",F3807="Commercial NAICS Non-Cogen",F3807="Industrial NAICS Cogen", F3807="industrial NAICS non-Cogen")),FALSE, TRUE))</f>
        <v/>
      </c>
    </row>
    <row r="3808">
      <c r="A3808" s="129" t="n">
        <v>56785</v>
      </c>
      <c r="B3808" s="130" t="inlineStr">
        <is>
          <t>Virginia Tech Power Plant</t>
        </is>
      </c>
      <c r="C3808" s="130" t="inlineStr">
        <is>
          <t>Virginia Polytechnic Inst and State Unv</t>
        </is>
      </c>
      <c r="D3808" s="129" t="n">
        <v>55988</v>
      </c>
      <c r="E3808" s="130" t="inlineStr">
        <is>
          <t>VA</t>
        </is>
      </c>
      <c r="F3808" s="130" t="inlineStr">
        <is>
          <t>Commercial NAICS Cogen</t>
        </is>
      </c>
      <c r="G3808" s="130" t="inlineStr">
        <is>
          <t>ST</t>
        </is>
      </c>
      <c r="H3808" s="130" t="inlineStr">
        <is>
          <t>NG</t>
        </is>
      </c>
      <c r="I3808" s="130" t="inlineStr">
        <is>
          <t>NG</t>
        </is>
      </c>
      <c r="J3808" s="131" t="n">
        <v>6250.245</v>
      </c>
      <c r="K3808" s="129" t="n">
        <v>2020</v>
      </c>
      <c r="L3808" s="120">
        <f>IF(VLOOKUP(H3808,'Cross-Page Data'!$D$4:$F$48,3,FALSE)="natural gas",VLOOKUP(G3808,'Cross-Page Data'!$I$4:$J$19,2,FALSE),IF(VLOOKUP(H3808,'Cross-Page Data'!$D$4:$F$48,3,FALSE)="solar",IF(G3808="PV","solar PV","solar thermal"),IF(VLOOKUP(H3808,'Cross-Page Data'!$D$4:$F$48,3,FALSE)="wind",VLOOKUP(G3808,'Cross-Page Data'!$I$4:$J$19,2,FALSE),IF(VLOOKUP(H3808,'Cross-Page Data'!$D$4:$F$48,3,FALSE)="hydro",VLOOKUP(G3808,'Cross-Page Data'!$I$4:$J$19,2,FALSE),VLOOKUP(H3808,'Cross-Page Data'!$D$4:$F$48,3,FALSE)))))</f>
        <v/>
      </c>
      <c r="M3808" s="120">
        <f>IF(AND($P$2=FALSE,OR(F3808="Commercial NAICS Cogen",F3808="Industrial NAICS Cogen",F3808="NAICS-22 Cogen")),FALSE,IF(AND($P$3=FALSE,OR(F3808="Commercial NAICS Cogen",F3808="Commercial NAICS Non-Cogen",F3808="Industrial NAICS Cogen", F3808="industrial NAICS non-Cogen")),FALSE, TRUE))</f>
        <v/>
      </c>
    </row>
    <row r="3809">
      <c r="A3809" s="129" t="n">
        <v>56785</v>
      </c>
      <c r="B3809" s="130" t="inlineStr">
        <is>
          <t>Virginia Tech Power Plant</t>
        </is>
      </c>
      <c r="C3809" s="130" t="inlineStr">
        <is>
          <t>Virginia Polytechnic Inst and State Unv</t>
        </is>
      </c>
      <c r="D3809" s="129" t="n">
        <v>55988</v>
      </c>
      <c r="E3809" s="130" t="inlineStr">
        <is>
          <t>VA</t>
        </is>
      </c>
      <c r="F3809" s="130" t="inlineStr">
        <is>
          <t>Commercial NAICS Cogen</t>
        </is>
      </c>
      <c r="G3809" s="130" t="inlineStr">
        <is>
          <t>ST</t>
        </is>
      </c>
      <c r="H3809" s="130" t="inlineStr">
        <is>
          <t>WDS</t>
        </is>
      </c>
      <c r="I3809" s="130" t="inlineStr">
        <is>
          <t>WWW</t>
        </is>
      </c>
      <c r="J3809" s="131" t="n">
        <v>0</v>
      </c>
      <c r="K3809" s="129" t="n">
        <v>2020</v>
      </c>
      <c r="L3809" s="120">
        <f>IF(VLOOKUP(H3809,'Cross-Page Data'!$D$4:$F$48,3,FALSE)="natural gas",VLOOKUP(G3809,'Cross-Page Data'!$I$4:$J$19,2,FALSE),IF(VLOOKUP(H3809,'Cross-Page Data'!$D$4:$F$48,3,FALSE)="solar",IF(G3809="PV","solar PV","solar thermal"),IF(VLOOKUP(H3809,'Cross-Page Data'!$D$4:$F$48,3,FALSE)="wind",VLOOKUP(G3809,'Cross-Page Data'!$I$4:$J$19,2,FALSE),IF(VLOOKUP(H3809,'Cross-Page Data'!$D$4:$F$48,3,FALSE)="hydro",VLOOKUP(G3809,'Cross-Page Data'!$I$4:$J$19,2,FALSE),VLOOKUP(H3809,'Cross-Page Data'!$D$4:$F$48,3,FALSE)))))</f>
        <v/>
      </c>
      <c r="M3809" s="120">
        <f>IF(AND($P$2=FALSE,OR(F3809="Commercial NAICS Cogen",F3809="Industrial NAICS Cogen",F3809="NAICS-22 Cogen")),FALSE,IF(AND($P$3=FALSE,OR(F3809="Commercial NAICS Cogen",F3809="Commercial NAICS Non-Cogen",F3809="Industrial NAICS Cogen", F3809="industrial NAICS non-Cogen")),FALSE, TRUE))</f>
        <v/>
      </c>
    </row>
    <row r="3810">
      <c r="A3810" s="129" t="n">
        <v>56786</v>
      </c>
      <c r="B3810" s="130" t="inlineStr">
        <is>
          <t>Spiritwood Station</t>
        </is>
      </c>
      <c r="C3810" s="130" t="inlineStr">
        <is>
          <t>Great River Energy</t>
        </is>
      </c>
      <c r="D3810" s="129" t="n">
        <v>7570</v>
      </c>
      <c r="E3810" s="130" t="inlineStr">
        <is>
          <t>ND</t>
        </is>
      </c>
      <c r="F3810" s="130" t="inlineStr">
        <is>
          <t>Electric Utility</t>
        </is>
      </c>
      <c r="G3810" s="130" t="inlineStr">
        <is>
          <t>ST</t>
        </is>
      </c>
      <c r="H3810" s="130" t="inlineStr">
        <is>
          <t>LIG</t>
        </is>
      </c>
      <c r="I3810" s="130" t="inlineStr">
        <is>
          <t>COL</t>
        </is>
      </c>
      <c r="J3810" s="131" t="n">
        <v>0</v>
      </c>
      <c r="K3810" s="129" t="n">
        <v>2020</v>
      </c>
      <c r="L3810" s="120">
        <f>IF(VLOOKUP(H3810,'Cross-Page Data'!$D$4:$F$48,3,FALSE)="natural gas",VLOOKUP(G3810,'Cross-Page Data'!$I$4:$J$19,2,FALSE),IF(VLOOKUP(H3810,'Cross-Page Data'!$D$4:$F$48,3,FALSE)="solar",IF(G3810="PV","solar PV","solar thermal"),IF(VLOOKUP(H3810,'Cross-Page Data'!$D$4:$F$48,3,FALSE)="wind",VLOOKUP(G3810,'Cross-Page Data'!$I$4:$J$19,2,FALSE),IF(VLOOKUP(H3810,'Cross-Page Data'!$D$4:$F$48,3,FALSE)="hydro",VLOOKUP(G3810,'Cross-Page Data'!$I$4:$J$19,2,FALSE),VLOOKUP(H3810,'Cross-Page Data'!$D$4:$F$48,3,FALSE)))))</f>
        <v/>
      </c>
      <c r="M3810" s="120">
        <f>IF(AND($P$2=FALSE,OR(F3810="Commercial NAICS Cogen",F3810="Industrial NAICS Cogen",F3810="NAICS-22 Cogen")),FALSE,IF(AND($P$3=FALSE,OR(F3810="Commercial NAICS Cogen",F3810="Commercial NAICS Non-Cogen",F3810="Industrial NAICS Cogen", F3810="industrial NAICS non-Cogen")),FALSE, TRUE))</f>
        <v/>
      </c>
    </row>
    <row r="3811">
      <c r="A3811" s="129" t="n">
        <v>56786</v>
      </c>
      <c r="B3811" s="130" t="inlineStr">
        <is>
          <t>Spiritwood Station</t>
        </is>
      </c>
      <c r="C3811" s="130" t="inlineStr">
        <is>
          <t>Great River Energy</t>
        </is>
      </c>
      <c r="D3811" s="129" t="n">
        <v>7570</v>
      </c>
      <c r="E3811" s="130" t="inlineStr">
        <is>
          <t>ND</t>
        </is>
      </c>
      <c r="F3811" s="130" t="inlineStr">
        <is>
          <t>Electric Utility</t>
        </is>
      </c>
      <c r="G3811" s="130" t="inlineStr">
        <is>
          <t>ST</t>
        </is>
      </c>
      <c r="H3811" s="130" t="inlineStr">
        <is>
          <t>NG</t>
        </is>
      </c>
      <c r="I3811" s="130" t="inlineStr">
        <is>
          <t>NG</t>
        </is>
      </c>
      <c r="J3811" s="131" t="n">
        <v>146921.72</v>
      </c>
      <c r="K3811" s="129" t="n">
        <v>2020</v>
      </c>
      <c r="L3811" s="120">
        <f>IF(VLOOKUP(H3811,'Cross-Page Data'!$D$4:$F$48,3,FALSE)="natural gas",VLOOKUP(G3811,'Cross-Page Data'!$I$4:$J$19,2,FALSE),IF(VLOOKUP(H3811,'Cross-Page Data'!$D$4:$F$48,3,FALSE)="solar",IF(G3811="PV","solar PV","solar thermal"),IF(VLOOKUP(H3811,'Cross-Page Data'!$D$4:$F$48,3,FALSE)="wind",VLOOKUP(G3811,'Cross-Page Data'!$I$4:$J$19,2,FALSE),IF(VLOOKUP(H3811,'Cross-Page Data'!$D$4:$F$48,3,FALSE)="hydro",VLOOKUP(G3811,'Cross-Page Data'!$I$4:$J$19,2,FALSE),VLOOKUP(H3811,'Cross-Page Data'!$D$4:$F$48,3,FALSE)))))</f>
        <v/>
      </c>
      <c r="M3811" s="120">
        <f>IF(AND($P$2=FALSE,OR(F3811="Commercial NAICS Cogen",F3811="Industrial NAICS Cogen",F3811="NAICS-22 Cogen")),FALSE,IF(AND($P$3=FALSE,OR(F3811="Commercial NAICS Cogen",F3811="Commercial NAICS Non-Cogen",F3811="Industrial NAICS Cogen", F3811="industrial NAICS non-Cogen")),FALSE, TRUE))</f>
        <v/>
      </c>
    </row>
    <row r="3812">
      <c r="A3812" s="129" t="n">
        <v>56786</v>
      </c>
      <c r="B3812" s="130" t="inlineStr">
        <is>
          <t>Spiritwood Station</t>
        </is>
      </c>
      <c r="C3812" s="130" t="inlineStr">
        <is>
          <t>Great River Energy</t>
        </is>
      </c>
      <c r="D3812" s="129" t="n">
        <v>7570</v>
      </c>
      <c r="E3812" s="130" t="inlineStr">
        <is>
          <t>ND</t>
        </is>
      </c>
      <c r="F3812" s="130" t="inlineStr">
        <is>
          <t>Electric Utility</t>
        </is>
      </c>
      <c r="G3812" s="130" t="inlineStr">
        <is>
          <t>ST</t>
        </is>
      </c>
      <c r="H3812" s="130" t="inlineStr">
        <is>
          <t>PG</t>
        </is>
      </c>
      <c r="I3812" s="130" t="inlineStr">
        <is>
          <t>WOO</t>
        </is>
      </c>
      <c r="J3812" s="131" t="n">
        <v>199.601</v>
      </c>
      <c r="K3812" s="129" t="n">
        <v>2020</v>
      </c>
      <c r="L3812" s="120">
        <f>IF(VLOOKUP(H3812,'Cross-Page Data'!$D$4:$F$48,3,FALSE)="natural gas",VLOOKUP(G3812,'Cross-Page Data'!$I$4:$J$19,2,FALSE),IF(VLOOKUP(H3812,'Cross-Page Data'!$D$4:$F$48,3,FALSE)="solar",IF(G3812="PV","solar PV","solar thermal"),IF(VLOOKUP(H3812,'Cross-Page Data'!$D$4:$F$48,3,FALSE)="wind",VLOOKUP(G3812,'Cross-Page Data'!$I$4:$J$19,2,FALSE),IF(VLOOKUP(H3812,'Cross-Page Data'!$D$4:$F$48,3,FALSE)="hydro",VLOOKUP(G3812,'Cross-Page Data'!$I$4:$J$19,2,FALSE),VLOOKUP(H3812,'Cross-Page Data'!$D$4:$F$48,3,FALSE)))))</f>
        <v/>
      </c>
      <c r="M3812" s="120">
        <f>IF(AND($P$2=FALSE,OR(F3812="Commercial NAICS Cogen",F3812="Industrial NAICS Cogen",F3812="NAICS-22 Cogen")),FALSE,IF(AND($P$3=FALSE,OR(F3812="Commercial NAICS Cogen",F3812="Commercial NAICS Non-Cogen",F3812="Industrial NAICS Cogen", F3812="industrial NAICS non-Cogen")),FALSE, TRUE))</f>
        <v/>
      </c>
    </row>
    <row r="3813">
      <c r="A3813" s="129" t="n">
        <v>56786</v>
      </c>
      <c r="B3813" s="130" t="inlineStr">
        <is>
          <t>Spiritwood Station</t>
        </is>
      </c>
      <c r="C3813" s="130" t="inlineStr">
        <is>
          <t>Great River Energy</t>
        </is>
      </c>
      <c r="D3813" s="129" t="n">
        <v>7570</v>
      </c>
      <c r="E3813" s="130" t="inlineStr">
        <is>
          <t>ND</t>
        </is>
      </c>
      <c r="F3813" s="130" t="inlineStr">
        <is>
          <t>Electric Utility</t>
        </is>
      </c>
      <c r="G3813" s="130" t="inlineStr">
        <is>
          <t>ST</t>
        </is>
      </c>
      <c r="H3813" s="130" t="inlineStr">
        <is>
          <t>RC</t>
        </is>
      </c>
      <c r="I3813" s="130" t="inlineStr">
        <is>
          <t>COL</t>
        </is>
      </c>
      <c r="J3813" s="131" t="n">
        <v>45774.682</v>
      </c>
      <c r="K3813" s="129" t="n">
        <v>2020</v>
      </c>
      <c r="L3813" s="120">
        <f>IF(VLOOKUP(H3813,'Cross-Page Data'!$D$4:$F$48,3,FALSE)="natural gas",VLOOKUP(G3813,'Cross-Page Data'!$I$4:$J$19,2,FALSE),IF(VLOOKUP(H3813,'Cross-Page Data'!$D$4:$F$48,3,FALSE)="solar",IF(G3813="PV","solar PV","solar thermal"),IF(VLOOKUP(H3813,'Cross-Page Data'!$D$4:$F$48,3,FALSE)="wind",VLOOKUP(G3813,'Cross-Page Data'!$I$4:$J$19,2,FALSE),IF(VLOOKUP(H3813,'Cross-Page Data'!$D$4:$F$48,3,FALSE)="hydro",VLOOKUP(G3813,'Cross-Page Data'!$I$4:$J$19,2,FALSE),VLOOKUP(H3813,'Cross-Page Data'!$D$4:$F$48,3,FALSE)))))</f>
        <v/>
      </c>
      <c r="M3813" s="120">
        <f>IF(AND($P$2=FALSE,OR(F3813="Commercial NAICS Cogen",F3813="Industrial NAICS Cogen",F3813="NAICS-22 Cogen")),FALSE,IF(AND($P$3=FALSE,OR(F3813="Commercial NAICS Cogen",F3813="Commercial NAICS Non-Cogen",F3813="Industrial NAICS Cogen", F3813="industrial NAICS non-Cogen")),FALSE, TRUE))</f>
        <v/>
      </c>
    </row>
    <row r="3814">
      <c r="A3814" s="129" t="n">
        <v>56792</v>
      </c>
      <c r="B3814" s="130" t="inlineStr">
        <is>
          <t>Buffalo Ridge I LLC</t>
        </is>
      </c>
      <c r="C3814" s="130" t="inlineStr">
        <is>
          <t>Avangrid Renewables LLC</t>
        </is>
      </c>
      <c r="D3814" s="129" t="n">
        <v>15399</v>
      </c>
      <c r="E3814" s="130" t="inlineStr">
        <is>
          <t>SD</t>
        </is>
      </c>
      <c r="F3814" s="130" t="inlineStr">
        <is>
          <t>NAICS-22 Non-Cogen</t>
        </is>
      </c>
      <c r="G3814" s="130" t="inlineStr">
        <is>
          <t>WT</t>
        </is>
      </c>
      <c r="H3814" s="130" t="inlineStr">
        <is>
          <t>WND</t>
        </is>
      </c>
      <c r="I3814" s="130" t="inlineStr">
        <is>
          <t>WND</t>
        </is>
      </c>
      <c r="J3814" s="131" t="n">
        <v>115298</v>
      </c>
      <c r="K3814" s="129" t="n">
        <v>2020</v>
      </c>
      <c r="L3814" s="120">
        <f>IF(VLOOKUP(H3814,'Cross-Page Data'!$D$4:$F$48,3,FALSE)="natural gas",VLOOKUP(G3814,'Cross-Page Data'!$I$4:$J$19,2,FALSE),IF(VLOOKUP(H3814,'Cross-Page Data'!$D$4:$F$48,3,FALSE)="solar",IF(G3814="PV","solar PV","solar thermal"),IF(VLOOKUP(H3814,'Cross-Page Data'!$D$4:$F$48,3,FALSE)="wind",VLOOKUP(G3814,'Cross-Page Data'!$I$4:$J$19,2,FALSE),IF(VLOOKUP(H3814,'Cross-Page Data'!$D$4:$F$48,3,FALSE)="hydro",VLOOKUP(G3814,'Cross-Page Data'!$I$4:$J$19,2,FALSE),VLOOKUP(H3814,'Cross-Page Data'!$D$4:$F$48,3,FALSE)))))</f>
        <v/>
      </c>
      <c r="M3814" s="120">
        <f>IF(AND($P$2=FALSE,OR(F3814="Commercial NAICS Cogen",F3814="Industrial NAICS Cogen",F3814="NAICS-22 Cogen")),FALSE,IF(AND($P$3=FALSE,OR(F3814="Commercial NAICS Cogen",F3814="Commercial NAICS Non-Cogen",F3814="Industrial NAICS Cogen", F3814="industrial NAICS non-Cogen")),FALSE, TRUE))</f>
        <v/>
      </c>
    </row>
    <row r="3815">
      <c r="A3815" s="129" t="n">
        <v>56795</v>
      </c>
      <c r="B3815" s="130" t="inlineStr">
        <is>
          <t>Penascal Wind Power LLC</t>
        </is>
      </c>
      <c r="C3815" s="130" t="inlineStr">
        <is>
          <t>Avangrid Renewables LLC</t>
        </is>
      </c>
      <c r="D3815" s="129" t="n">
        <v>15399</v>
      </c>
      <c r="E3815" s="130" t="inlineStr">
        <is>
          <t>TX</t>
        </is>
      </c>
      <c r="F3815" s="130" t="inlineStr">
        <is>
          <t>NAICS-22 Non-Cogen</t>
        </is>
      </c>
      <c r="G3815" s="130" t="inlineStr">
        <is>
          <t>WT</t>
        </is>
      </c>
      <c r="H3815" s="130" t="inlineStr">
        <is>
          <t>WND</t>
        </is>
      </c>
      <c r="I3815" s="130" t="inlineStr">
        <is>
          <t>WND</t>
        </is>
      </c>
      <c r="J3815" s="131" t="n">
        <v>373935</v>
      </c>
      <c r="K3815" s="129" t="n">
        <v>2020</v>
      </c>
      <c r="L3815" s="120">
        <f>IF(VLOOKUP(H3815,'Cross-Page Data'!$D$4:$F$48,3,FALSE)="natural gas",VLOOKUP(G3815,'Cross-Page Data'!$I$4:$J$19,2,FALSE),IF(VLOOKUP(H3815,'Cross-Page Data'!$D$4:$F$48,3,FALSE)="solar",IF(G3815="PV","solar PV","solar thermal"),IF(VLOOKUP(H3815,'Cross-Page Data'!$D$4:$F$48,3,FALSE)="wind",VLOOKUP(G3815,'Cross-Page Data'!$I$4:$J$19,2,FALSE),IF(VLOOKUP(H3815,'Cross-Page Data'!$D$4:$F$48,3,FALSE)="hydro",VLOOKUP(G3815,'Cross-Page Data'!$I$4:$J$19,2,FALSE),VLOOKUP(H3815,'Cross-Page Data'!$D$4:$F$48,3,FALSE)))))</f>
        <v/>
      </c>
      <c r="M3815" s="120">
        <f>IF(AND($P$2=FALSE,OR(F3815="Commercial NAICS Cogen",F3815="Industrial NAICS Cogen",F3815="NAICS-22 Cogen")),FALSE,IF(AND($P$3=FALSE,OR(F3815="Commercial NAICS Cogen",F3815="Commercial NAICS Non-Cogen",F3815="Industrial NAICS Cogen", F3815="industrial NAICS non-Cogen")),FALSE, TRUE))</f>
        <v/>
      </c>
    </row>
    <row r="3816">
      <c r="A3816" s="129" t="n">
        <v>56797</v>
      </c>
      <c r="B3816" s="130" t="inlineStr">
        <is>
          <t>Pioneer Prairie Wind Farm</t>
        </is>
      </c>
      <c r="C3816" s="130" t="inlineStr">
        <is>
          <t>Pioneer Prairie Wind Farm I, LLC</t>
        </is>
      </c>
      <c r="D3816" s="129" t="n">
        <v>55992</v>
      </c>
      <c r="E3816" s="130" t="inlineStr">
        <is>
          <t>IA</t>
        </is>
      </c>
      <c r="F3816" s="130" t="inlineStr">
        <is>
          <t>NAICS-22 Non-Cogen</t>
        </is>
      </c>
      <c r="G3816" s="130" t="inlineStr">
        <is>
          <t>WT</t>
        </is>
      </c>
      <c r="H3816" s="130" t="inlineStr">
        <is>
          <t>WND</t>
        </is>
      </c>
      <c r="I3816" s="130" t="inlineStr">
        <is>
          <t>WND</t>
        </is>
      </c>
      <c r="J3816" s="131" t="n">
        <v>836563</v>
      </c>
      <c r="K3816" s="129" t="n">
        <v>2020</v>
      </c>
      <c r="L3816" s="120">
        <f>IF(VLOOKUP(H3816,'Cross-Page Data'!$D$4:$F$48,3,FALSE)="natural gas",VLOOKUP(G3816,'Cross-Page Data'!$I$4:$J$19,2,FALSE),IF(VLOOKUP(H3816,'Cross-Page Data'!$D$4:$F$48,3,FALSE)="solar",IF(G3816="PV","solar PV","solar thermal"),IF(VLOOKUP(H3816,'Cross-Page Data'!$D$4:$F$48,3,FALSE)="wind",VLOOKUP(G3816,'Cross-Page Data'!$I$4:$J$19,2,FALSE),IF(VLOOKUP(H3816,'Cross-Page Data'!$D$4:$F$48,3,FALSE)="hydro",VLOOKUP(G3816,'Cross-Page Data'!$I$4:$J$19,2,FALSE),VLOOKUP(H3816,'Cross-Page Data'!$D$4:$F$48,3,FALSE)))))</f>
        <v/>
      </c>
      <c r="M3816" s="120">
        <f>IF(AND($P$2=FALSE,OR(F3816="Commercial NAICS Cogen",F3816="Industrial NAICS Cogen",F3816="NAICS-22 Cogen")),FALSE,IF(AND($P$3=FALSE,OR(F3816="Commercial NAICS Cogen",F3816="Commercial NAICS Non-Cogen",F3816="Industrial NAICS Cogen", F3816="industrial NAICS non-Cogen")),FALSE, TRUE))</f>
        <v/>
      </c>
    </row>
    <row r="3817">
      <c r="A3817" s="129" t="n">
        <v>56798</v>
      </c>
      <c r="B3817" s="130" t="inlineStr">
        <is>
          <t>Kleen Energy Systems Project</t>
        </is>
      </c>
      <c r="C3817" s="130" t="inlineStr">
        <is>
          <t>Kleen Energy Systems, LLC</t>
        </is>
      </c>
      <c r="D3817" s="129" t="n">
        <v>55993</v>
      </c>
      <c r="E3817" s="130" t="inlineStr">
        <is>
          <t>CT</t>
        </is>
      </c>
      <c r="F3817" s="130" t="inlineStr">
        <is>
          <t>NAICS-22 Non-Cogen</t>
        </is>
      </c>
      <c r="G3817" s="130" t="inlineStr">
        <is>
          <t>CA</t>
        </is>
      </c>
      <c r="H3817" s="130" t="inlineStr">
        <is>
          <t>DFO</t>
        </is>
      </c>
      <c r="I3817" s="130" t="inlineStr">
        <is>
          <t>DFO</t>
        </is>
      </c>
      <c r="J3817" s="131" t="n">
        <v>466.075</v>
      </c>
      <c r="K3817" s="129" t="n">
        <v>2020</v>
      </c>
      <c r="L3817" s="120">
        <f>IF(VLOOKUP(H3817,'Cross-Page Data'!$D$4:$F$48,3,FALSE)="natural gas",VLOOKUP(G3817,'Cross-Page Data'!$I$4:$J$19,2,FALSE),IF(VLOOKUP(H3817,'Cross-Page Data'!$D$4:$F$48,3,FALSE)="solar",IF(G3817="PV","solar PV","solar thermal"),IF(VLOOKUP(H3817,'Cross-Page Data'!$D$4:$F$48,3,FALSE)="wind",VLOOKUP(G3817,'Cross-Page Data'!$I$4:$J$19,2,FALSE),IF(VLOOKUP(H3817,'Cross-Page Data'!$D$4:$F$48,3,FALSE)="hydro",VLOOKUP(G3817,'Cross-Page Data'!$I$4:$J$19,2,FALSE),VLOOKUP(H3817,'Cross-Page Data'!$D$4:$F$48,3,FALSE)))))</f>
        <v/>
      </c>
      <c r="M3817" s="120">
        <f>IF(AND($P$2=FALSE,OR(F3817="Commercial NAICS Cogen",F3817="Industrial NAICS Cogen",F3817="NAICS-22 Cogen")),FALSE,IF(AND($P$3=FALSE,OR(F3817="Commercial NAICS Cogen",F3817="Commercial NAICS Non-Cogen",F3817="Industrial NAICS Cogen", F3817="industrial NAICS non-Cogen")),FALSE, TRUE))</f>
        <v/>
      </c>
    </row>
    <row r="3818">
      <c r="A3818" s="129" t="n">
        <v>56798</v>
      </c>
      <c r="B3818" s="130" t="inlineStr">
        <is>
          <t>Kleen Energy Systems Project</t>
        </is>
      </c>
      <c r="C3818" s="130" t="inlineStr">
        <is>
          <t>Kleen Energy Systems, LLC</t>
        </is>
      </c>
      <c r="D3818" s="129" t="n">
        <v>55993</v>
      </c>
      <c r="E3818" s="130" t="inlineStr">
        <is>
          <t>CT</t>
        </is>
      </c>
      <c r="F3818" s="130" t="inlineStr">
        <is>
          <t>NAICS-22 Non-Cogen</t>
        </is>
      </c>
      <c r="G3818" s="130" t="inlineStr">
        <is>
          <t>CA</t>
        </is>
      </c>
      <c r="H3818" s="130" t="inlineStr">
        <is>
          <t>NG</t>
        </is>
      </c>
      <c r="I3818" s="130" t="inlineStr">
        <is>
          <t>NG</t>
        </is>
      </c>
      <c r="J3818" s="131" t="n">
        <v>677581.9300000001</v>
      </c>
      <c r="K3818" s="129" t="n">
        <v>2020</v>
      </c>
      <c r="L3818" s="120">
        <f>IF(VLOOKUP(H3818,'Cross-Page Data'!$D$4:$F$48,3,FALSE)="natural gas",VLOOKUP(G3818,'Cross-Page Data'!$I$4:$J$19,2,FALSE),IF(VLOOKUP(H3818,'Cross-Page Data'!$D$4:$F$48,3,FALSE)="solar",IF(G3818="PV","solar PV","solar thermal"),IF(VLOOKUP(H3818,'Cross-Page Data'!$D$4:$F$48,3,FALSE)="wind",VLOOKUP(G3818,'Cross-Page Data'!$I$4:$J$19,2,FALSE),IF(VLOOKUP(H3818,'Cross-Page Data'!$D$4:$F$48,3,FALSE)="hydro",VLOOKUP(G3818,'Cross-Page Data'!$I$4:$J$19,2,FALSE),VLOOKUP(H3818,'Cross-Page Data'!$D$4:$F$48,3,FALSE)))))</f>
        <v/>
      </c>
      <c r="M3818" s="120">
        <f>IF(AND($P$2=FALSE,OR(F3818="Commercial NAICS Cogen",F3818="Industrial NAICS Cogen",F3818="NAICS-22 Cogen")),FALSE,IF(AND($P$3=FALSE,OR(F3818="Commercial NAICS Cogen",F3818="Commercial NAICS Non-Cogen",F3818="Industrial NAICS Cogen", F3818="industrial NAICS non-Cogen")),FALSE, TRUE))</f>
        <v/>
      </c>
    </row>
    <row r="3819">
      <c r="A3819" s="129" t="n">
        <v>56798</v>
      </c>
      <c r="B3819" s="130" t="inlineStr">
        <is>
          <t>Kleen Energy Systems Project</t>
        </is>
      </c>
      <c r="C3819" s="130" t="inlineStr">
        <is>
          <t>Kleen Energy Systems, LLC</t>
        </is>
      </c>
      <c r="D3819" s="129" t="n">
        <v>55993</v>
      </c>
      <c r="E3819" s="130" t="inlineStr">
        <is>
          <t>CT</t>
        </is>
      </c>
      <c r="F3819" s="130" t="inlineStr">
        <is>
          <t>NAICS-22 Non-Cogen</t>
        </is>
      </c>
      <c r="G3819" s="130" t="inlineStr">
        <is>
          <t>CT</t>
        </is>
      </c>
      <c r="H3819" s="130" t="inlineStr">
        <is>
          <t>DFO</t>
        </is>
      </c>
      <c r="I3819" s="130" t="inlineStr">
        <is>
          <t>DFO</t>
        </is>
      </c>
      <c r="J3819" s="131" t="n">
        <v>850.927</v>
      </c>
      <c r="K3819" s="129" t="n">
        <v>2020</v>
      </c>
      <c r="L3819" s="120">
        <f>IF(VLOOKUP(H3819,'Cross-Page Data'!$D$4:$F$48,3,FALSE)="natural gas",VLOOKUP(G3819,'Cross-Page Data'!$I$4:$J$19,2,FALSE),IF(VLOOKUP(H3819,'Cross-Page Data'!$D$4:$F$48,3,FALSE)="solar",IF(G3819="PV","solar PV","solar thermal"),IF(VLOOKUP(H3819,'Cross-Page Data'!$D$4:$F$48,3,FALSE)="wind",VLOOKUP(G3819,'Cross-Page Data'!$I$4:$J$19,2,FALSE),IF(VLOOKUP(H3819,'Cross-Page Data'!$D$4:$F$48,3,FALSE)="hydro",VLOOKUP(G3819,'Cross-Page Data'!$I$4:$J$19,2,FALSE),VLOOKUP(H3819,'Cross-Page Data'!$D$4:$F$48,3,FALSE)))))</f>
        <v/>
      </c>
      <c r="M3819" s="120">
        <f>IF(AND($P$2=FALSE,OR(F3819="Commercial NAICS Cogen",F3819="Industrial NAICS Cogen",F3819="NAICS-22 Cogen")),FALSE,IF(AND($P$3=FALSE,OR(F3819="Commercial NAICS Cogen",F3819="Commercial NAICS Non-Cogen",F3819="Industrial NAICS Cogen", F3819="industrial NAICS non-Cogen")),FALSE, TRUE))</f>
        <v/>
      </c>
    </row>
    <row r="3820">
      <c r="A3820" s="129" t="n">
        <v>56798</v>
      </c>
      <c r="B3820" s="130" t="inlineStr">
        <is>
          <t>Kleen Energy Systems Project</t>
        </is>
      </c>
      <c r="C3820" s="130" t="inlineStr">
        <is>
          <t>Kleen Energy Systems, LLC</t>
        </is>
      </c>
      <c r="D3820" s="129" t="n">
        <v>55993</v>
      </c>
      <c r="E3820" s="130" t="inlineStr">
        <is>
          <t>CT</t>
        </is>
      </c>
      <c r="F3820" s="130" t="inlineStr">
        <is>
          <t>NAICS-22 Non-Cogen</t>
        </is>
      </c>
      <c r="G3820" s="130" t="inlineStr">
        <is>
          <t>CT</t>
        </is>
      </c>
      <c r="H3820" s="130" t="inlineStr">
        <is>
          <t>NG</t>
        </is>
      </c>
      <c r="I3820" s="130" t="inlineStr">
        <is>
          <t>NG</t>
        </is>
      </c>
      <c r="J3820" s="131" t="n">
        <v>1087466.1</v>
      </c>
      <c r="K3820" s="129" t="n">
        <v>2020</v>
      </c>
      <c r="L3820" s="120">
        <f>IF(VLOOKUP(H3820,'Cross-Page Data'!$D$4:$F$48,3,FALSE)="natural gas",VLOOKUP(G3820,'Cross-Page Data'!$I$4:$J$19,2,FALSE),IF(VLOOKUP(H3820,'Cross-Page Data'!$D$4:$F$48,3,FALSE)="solar",IF(G3820="PV","solar PV","solar thermal"),IF(VLOOKUP(H3820,'Cross-Page Data'!$D$4:$F$48,3,FALSE)="wind",VLOOKUP(G3820,'Cross-Page Data'!$I$4:$J$19,2,FALSE),IF(VLOOKUP(H3820,'Cross-Page Data'!$D$4:$F$48,3,FALSE)="hydro",VLOOKUP(G3820,'Cross-Page Data'!$I$4:$J$19,2,FALSE),VLOOKUP(H3820,'Cross-Page Data'!$D$4:$F$48,3,FALSE)))))</f>
        <v/>
      </c>
      <c r="M3820" s="120">
        <f>IF(AND($P$2=FALSE,OR(F3820="Commercial NAICS Cogen",F3820="Industrial NAICS Cogen",F3820="NAICS-22 Cogen")),FALSE,IF(AND($P$3=FALSE,OR(F3820="Commercial NAICS Cogen",F3820="Commercial NAICS Non-Cogen",F3820="Industrial NAICS Cogen", F3820="industrial NAICS non-Cogen")),FALSE, TRUE))</f>
        <v/>
      </c>
    </row>
    <row r="3821">
      <c r="A3821" s="129" t="n">
        <v>56803</v>
      </c>
      <c r="B3821" s="130" t="inlineStr">
        <is>
          <t>Panoche Energy Center</t>
        </is>
      </c>
      <c r="C3821" s="130" t="inlineStr">
        <is>
          <t>Panoche Energy Center, LLC</t>
        </is>
      </c>
      <c r="D3821" s="129" t="n">
        <v>56019</v>
      </c>
      <c r="E3821" s="130" t="inlineStr">
        <is>
          <t>CA</t>
        </is>
      </c>
      <c r="F3821" s="130" t="inlineStr">
        <is>
          <t>NAICS-22 Non-Cogen</t>
        </is>
      </c>
      <c r="G3821" s="130" t="inlineStr">
        <is>
          <t>GT</t>
        </is>
      </c>
      <c r="H3821" s="130" t="inlineStr">
        <is>
          <t>NG</t>
        </is>
      </c>
      <c r="I3821" s="130" t="inlineStr">
        <is>
          <t>NG</t>
        </is>
      </c>
      <c r="J3821" s="131" t="n">
        <v>556992</v>
      </c>
      <c r="K3821" s="129" t="n">
        <v>2020</v>
      </c>
      <c r="L3821" s="120">
        <f>IF(VLOOKUP(H3821,'Cross-Page Data'!$D$4:$F$48,3,FALSE)="natural gas",VLOOKUP(G3821,'Cross-Page Data'!$I$4:$J$19,2,FALSE),IF(VLOOKUP(H3821,'Cross-Page Data'!$D$4:$F$48,3,FALSE)="solar",IF(G3821="PV","solar PV","solar thermal"),IF(VLOOKUP(H3821,'Cross-Page Data'!$D$4:$F$48,3,FALSE)="wind",VLOOKUP(G3821,'Cross-Page Data'!$I$4:$J$19,2,FALSE),IF(VLOOKUP(H3821,'Cross-Page Data'!$D$4:$F$48,3,FALSE)="hydro",VLOOKUP(G3821,'Cross-Page Data'!$I$4:$J$19,2,FALSE),VLOOKUP(H3821,'Cross-Page Data'!$D$4:$F$48,3,FALSE)))))</f>
        <v/>
      </c>
      <c r="M3821" s="120">
        <f>IF(AND($P$2=FALSE,OR(F3821="Commercial NAICS Cogen",F3821="Industrial NAICS Cogen",F3821="NAICS-22 Cogen")),FALSE,IF(AND($P$3=FALSE,OR(F3821="Commercial NAICS Cogen",F3821="Commercial NAICS Non-Cogen",F3821="Industrial NAICS Cogen", F3821="industrial NAICS non-Cogen")),FALSE, TRUE))</f>
        <v/>
      </c>
    </row>
    <row r="3822">
      <c r="A3822" s="129" t="n">
        <v>56807</v>
      </c>
      <c r="B3822" s="130" t="inlineStr">
        <is>
          <t>Bear Garden</t>
        </is>
      </c>
      <c r="C3822" s="130" t="inlineStr">
        <is>
          <t>Virginia Electric &amp; Power Co</t>
        </is>
      </c>
      <c r="D3822" s="129" t="n">
        <v>19876</v>
      </c>
      <c r="E3822" s="130" t="inlineStr">
        <is>
          <t>VA</t>
        </is>
      </c>
      <c r="F3822" s="130" t="inlineStr">
        <is>
          <t>Electric Utility</t>
        </is>
      </c>
      <c r="G3822" s="130" t="inlineStr">
        <is>
          <t>CA</t>
        </is>
      </c>
      <c r="H3822" s="130" t="inlineStr">
        <is>
          <t>DFO</t>
        </is>
      </c>
      <c r="I3822" s="130" t="inlineStr">
        <is>
          <t>DFO</t>
        </is>
      </c>
      <c r="J3822" s="131" t="n">
        <v>0</v>
      </c>
      <c r="K3822" s="129" t="n">
        <v>2020</v>
      </c>
      <c r="L3822" s="120">
        <f>IF(VLOOKUP(H3822,'Cross-Page Data'!$D$4:$F$48,3,FALSE)="natural gas",VLOOKUP(G3822,'Cross-Page Data'!$I$4:$J$19,2,FALSE),IF(VLOOKUP(H3822,'Cross-Page Data'!$D$4:$F$48,3,FALSE)="solar",IF(G3822="PV","solar PV","solar thermal"),IF(VLOOKUP(H3822,'Cross-Page Data'!$D$4:$F$48,3,FALSE)="wind",VLOOKUP(G3822,'Cross-Page Data'!$I$4:$J$19,2,FALSE),IF(VLOOKUP(H3822,'Cross-Page Data'!$D$4:$F$48,3,FALSE)="hydro",VLOOKUP(G3822,'Cross-Page Data'!$I$4:$J$19,2,FALSE),VLOOKUP(H3822,'Cross-Page Data'!$D$4:$F$48,3,FALSE)))))</f>
        <v/>
      </c>
      <c r="M3822" s="120">
        <f>IF(AND($P$2=FALSE,OR(F3822="Commercial NAICS Cogen",F3822="Industrial NAICS Cogen",F3822="NAICS-22 Cogen")),FALSE,IF(AND($P$3=FALSE,OR(F3822="Commercial NAICS Cogen",F3822="Commercial NAICS Non-Cogen",F3822="Industrial NAICS Cogen", F3822="industrial NAICS non-Cogen")),FALSE, TRUE))</f>
        <v/>
      </c>
    </row>
    <row r="3823">
      <c r="A3823" s="129" t="n">
        <v>56807</v>
      </c>
      <c r="B3823" s="130" t="inlineStr">
        <is>
          <t>Bear Garden</t>
        </is>
      </c>
      <c r="C3823" s="130" t="inlineStr">
        <is>
          <t>Virginia Electric &amp; Power Co</t>
        </is>
      </c>
      <c r="D3823" s="129" t="n">
        <v>19876</v>
      </c>
      <c r="E3823" s="130" t="inlineStr">
        <is>
          <t>VA</t>
        </is>
      </c>
      <c r="F3823" s="130" t="inlineStr">
        <is>
          <t>Electric Utility</t>
        </is>
      </c>
      <c r="G3823" s="130" t="inlineStr">
        <is>
          <t>CA</t>
        </is>
      </c>
      <c r="H3823" s="130" t="inlineStr">
        <is>
          <t>NG</t>
        </is>
      </c>
      <c r="I3823" s="130" t="inlineStr">
        <is>
          <t>NG</t>
        </is>
      </c>
      <c r="J3823" s="131" t="n">
        <v>0</v>
      </c>
      <c r="K3823" s="129" t="n">
        <v>2020</v>
      </c>
      <c r="L3823" s="120">
        <f>IF(VLOOKUP(H3823,'Cross-Page Data'!$D$4:$F$48,3,FALSE)="natural gas",VLOOKUP(G3823,'Cross-Page Data'!$I$4:$J$19,2,FALSE),IF(VLOOKUP(H3823,'Cross-Page Data'!$D$4:$F$48,3,FALSE)="solar",IF(G3823="PV","solar PV","solar thermal"),IF(VLOOKUP(H3823,'Cross-Page Data'!$D$4:$F$48,3,FALSE)="wind",VLOOKUP(G3823,'Cross-Page Data'!$I$4:$J$19,2,FALSE),IF(VLOOKUP(H3823,'Cross-Page Data'!$D$4:$F$48,3,FALSE)="hydro",VLOOKUP(G3823,'Cross-Page Data'!$I$4:$J$19,2,FALSE),VLOOKUP(H3823,'Cross-Page Data'!$D$4:$F$48,3,FALSE)))))</f>
        <v/>
      </c>
      <c r="M3823" s="120">
        <f>IF(AND($P$2=FALSE,OR(F3823="Commercial NAICS Cogen",F3823="Industrial NAICS Cogen",F3823="NAICS-22 Cogen")),FALSE,IF(AND($P$3=FALSE,OR(F3823="Commercial NAICS Cogen",F3823="Commercial NAICS Non-Cogen",F3823="Industrial NAICS Cogen", F3823="industrial NAICS non-Cogen")),FALSE, TRUE))</f>
        <v/>
      </c>
    </row>
    <row r="3824">
      <c r="A3824" s="129" t="n">
        <v>56807</v>
      </c>
      <c r="B3824" s="130" t="inlineStr">
        <is>
          <t>Bear Garden</t>
        </is>
      </c>
      <c r="C3824" s="130" t="inlineStr">
        <is>
          <t>Virginia Electric &amp; Power Co</t>
        </is>
      </c>
      <c r="D3824" s="129" t="n">
        <v>19876</v>
      </c>
      <c r="E3824" s="130" t="inlineStr">
        <is>
          <t>VA</t>
        </is>
      </c>
      <c r="F3824" s="130" t="inlineStr">
        <is>
          <t>Electric Utility</t>
        </is>
      </c>
      <c r="G3824" s="130" t="inlineStr">
        <is>
          <t>CT</t>
        </is>
      </c>
      <c r="H3824" s="130" t="inlineStr">
        <is>
          <t>DFO</t>
        </is>
      </c>
      <c r="I3824" s="130" t="inlineStr">
        <is>
          <t>DFO</t>
        </is>
      </c>
      <c r="J3824" s="131" t="n">
        <v>231.783</v>
      </c>
      <c r="K3824" s="129" t="n">
        <v>2020</v>
      </c>
      <c r="L3824" s="120">
        <f>IF(VLOOKUP(H3824,'Cross-Page Data'!$D$4:$F$48,3,FALSE)="natural gas",VLOOKUP(G3824,'Cross-Page Data'!$I$4:$J$19,2,FALSE),IF(VLOOKUP(H3824,'Cross-Page Data'!$D$4:$F$48,3,FALSE)="solar",IF(G3824="PV","solar PV","solar thermal"),IF(VLOOKUP(H3824,'Cross-Page Data'!$D$4:$F$48,3,FALSE)="wind",VLOOKUP(G3824,'Cross-Page Data'!$I$4:$J$19,2,FALSE),IF(VLOOKUP(H3824,'Cross-Page Data'!$D$4:$F$48,3,FALSE)="hydro",VLOOKUP(G3824,'Cross-Page Data'!$I$4:$J$19,2,FALSE),VLOOKUP(H3824,'Cross-Page Data'!$D$4:$F$48,3,FALSE)))))</f>
        <v/>
      </c>
      <c r="M3824" s="120">
        <f>IF(AND($P$2=FALSE,OR(F3824="Commercial NAICS Cogen",F3824="Industrial NAICS Cogen",F3824="NAICS-22 Cogen")),FALSE,IF(AND($P$3=FALSE,OR(F3824="Commercial NAICS Cogen",F3824="Commercial NAICS Non-Cogen",F3824="Industrial NAICS Cogen", F3824="industrial NAICS non-Cogen")),FALSE, TRUE))</f>
        <v/>
      </c>
    </row>
    <row r="3825">
      <c r="A3825" s="129" t="n">
        <v>56807</v>
      </c>
      <c r="B3825" s="130" t="inlineStr">
        <is>
          <t>Bear Garden</t>
        </is>
      </c>
      <c r="C3825" s="130" t="inlineStr">
        <is>
          <t>Virginia Electric &amp; Power Co</t>
        </is>
      </c>
      <c r="D3825" s="129" t="n">
        <v>19876</v>
      </c>
      <c r="E3825" s="130" t="inlineStr">
        <is>
          <t>VA</t>
        </is>
      </c>
      <c r="F3825" s="130" t="inlineStr">
        <is>
          <t>Electric Utility</t>
        </is>
      </c>
      <c r="G3825" s="130" t="inlineStr">
        <is>
          <t>CT</t>
        </is>
      </c>
      <c r="H3825" s="130" t="inlineStr">
        <is>
          <t>NG</t>
        </is>
      </c>
      <c r="I3825" s="130" t="inlineStr">
        <is>
          <t>NG</t>
        </is>
      </c>
      <c r="J3825" s="131" t="n">
        <v>4270169.2</v>
      </c>
      <c r="K3825" s="129" t="n">
        <v>2020</v>
      </c>
      <c r="L3825" s="120">
        <f>IF(VLOOKUP(H3825,'Cross-Page Data'!$D$4:$F$48,3,FALSE)="natural gas",VLOOKUP(G3825,'Cross-Page Data'!$I$4:$J$19,2,FALSE),IF(VLOOKUP(H3825,'Cross-Page Data'!$D$4:$F$48,3,FALSE)="solar",IF(G3825="PV","solar PV","solar thermal"),IF(VLOOKUP(H3825,'Cross-Page Data'!$D$4:$F$48,3,FALSE)="wind",VLOOKUP(G3825,'Cross-Page Data'!$I$4:$J$19,2,FALSE),IF(VLOOKUP(H3825,'Cross-Page Data'!$D$4:$F$48,3,FALSE)="hydro",VLOOKUP(G3825,'Cross-Page Data'!$I$4:$J$19,2,FALSE),VLOOKUP(H3825,'Cross-Page Data'!$D$4:$F$48,3,FALSE)))))</f>
        <v/>
      </c>
      <c r="M3825" s="120">
        <f>IF(AND($P$2=FALSE,OR(F3825="Commercial NAICS Cogen",F3825="Industrial NAICS Cogen",F3825="NAICS-22 Cogen")),FALSE,IF(AND($P$3=FALSE,OR(F3825="Commercial NAICS Cogen",F3825="Commercial NAICS Non-Cogen",F3825="Industrial NAICS Cogen", F3825="industrial NAICS non-Cogen")),FALSE, TRUE))</f>
        <v/>
      </c>
    </row>
    <row r="3826">
      <c r="A3826" s="129" t="n">
        <v>56808</v>
      </c>
      <c r="B3826" s="130" t="inlineStr">
        <is>
          <t>Virginia City Hybrid Energy Center</t>
        </is>
      </c>
      <c r="C3826" s="130" t="inlineStr">
        <is>
          <t>Virginia Electric &amp; Power Co</t>
        </is>
      </c>
      <c r="D3826" s="129" t="n">
        <v>19876</v>
      </c>
      <c r="E3826" s="130" t="inlineStr">
        <is>
          <t>VA</t>
        </is>
      </c>
      <c r="F3826" s="130" t="inlineStr">
        <is>
          <t>Electric Utility</t>
        </is>
      </c>
      <c r="G3826" s="130" t="inlineStr">
        <is>
          <t>ST</t>
        </is>
      </c>
      <c r="H3826" s="130" t="inlineStr">
        <is>
          <t>BIT</t>
        </is>
      </c>
      <c r="I3826" s="130" t="inlineStr">
        <is>
          <t>COL</t>
        </is>
      </c>
      <c r="J3826" s="131" t="n">
        <v>706063.95</v>
      </c>
      <c r="K3826" s="129" t="n">
        <v>2020</v>
      </c>
      <c r="L3826" s="120">
        <f>IF(VLOOKUP(H3826,'Cross-Page Data'!$D$4:$F$48,3,FALSE)="natural gas",VLOOKUP(G3826,'Cross-Page Data'!$I$4:$J$19,2,FALSE),IF(VLOOKUP(H3826,'Cross-Page Data'!$D$4:$F$48,3,FALSE)="solar",IF(G3826="PV","solar PV","solar thermal"),IF(VLOOKUP(H3826,'Cross-Page Data'!$D$4:$F$48,3,FALSE)="wind",VLOOKUP(G3826,'Cross-Page Data'!$I$4:$J$19,2,FALSE),IF(VLOOKUP(H3826,'Cross-Page Data'!$D$4:$F$48,3,FALSE)="hydro",VLOOKUP(G3826,'Cross-Page Data'!$I$4:$J$19,2,FALSE),VLOOKUP(H3826,'Cross-Page Data'!$D$4:$F$48,3,FALSE)))))</f>
        <v/>
      </c>
      <c r="M3826" s="120">
        <f>IF(AND($P$2=FALSE,OR(F3826="Commercial NAICS Cogen",F3826="Industrial NAICS Cogen",F3826="NAICS-22 Cogen")),FALSE,IF(AND($P$3=FALSE,OR(F3826="Commercial NAICS Cogen",F3826="Commercial NAICS Non-Cogen",F3826="Industrial NAICS Cogen", F3826="industrial NAICS non-Cogen")),FALSE, TRUE))</f>
        <v/>
      </c>
    </row>
    <row r="3827">
      <c r="A3827" s="129" t="n">
        <v>56808</v>
      </c>
      <c r="B3827" s="130" t="inlineStr">
        <is>
          <t>Virginia City Hybrid Energy Center</t>
        </is>
      </c>
      <c r="C3827" s="130" t="inlineStr">
        <is>
          <t>Virginia Electric &amp; Power Co</t>
        </is>
      </c>
      <c r="D3827" s="129" t="n">
        <v>19876</v>
      </c>
      <c r="E3827" s="130" t="inlineStr">
        <is>
          <t>VA</t>
        </is>
      </c>
      <c r="F3827" s="130" t="inlineStr">
        <is>
          <t>Electric Utility</t>
        </is>
      </c>
      <c r="G3827" s="130" t="inlineStr">
        <is>
          <t>ST</t>
        </is>
      </c>
      <c r="H3827" s="130" t="inlineStr">
        <is>
          <t>DFO</t>
        </is>
      </c>
      <c r="I3827" s="130" t="inlineStr">
        <is>
          <t>DFO</t>
        </is>
      </c>
      <c r="J3827" s="131" t="n">
        <v>4846.849</v>
      </c>
      <c r="K3827" s="129" t="n">
        <v>2020</v>
      </c>
      <c r="L3827" s="120">
        <f>IF(VLOOKUP(H3827,'Cross-Page Data'!$D$4:$F$48,3,FALSE)="natural gas",VLOOKUP(G3827,'Cross-Page Data'!$I$4:$J$19,2,FALSE),IF(VLOOKUP(H3827,'Cross-Page Data'!$D$4:$F$48,3,FALSE)="solar",IF(G3827="PV","solar PV","solar thermal"),IF(VLOOKUP(H3827,'Cross-Page Data'!$D$4:$F$48,3,FALSE)="wind",VLOOKUP(G3827,'Cross-Page Data'!$I$4:$J$19,2,FALSE),IF(VLOOKUP(H3827,'Cross-Page Data'!$D$4:$F$48,3,FALSE)="hydro",VLOOKUP(G3827,'Cross-Page Data'!$I$4:$J$19,2,FALSE),VLOOKUP(H3827,'Cross-Page Data'!$D$4:$F$48,3,FALSE)))))</f>
        <v/>
      </c>
      <c r="M3827" s="120">
        <f>IF(AND($P$2=FALSE,OR(F3827="Commercial NAICS Cogen",F3827="Industrial NAICS Cogen",F3827="NAICS-22 Cogen")),FALSE,IF(AND($P$3=FALSE,OR(F3827="Commercial NAICS Cogen",F3827="Commercial NAICS Non-Cogen",F3827="Industrial NAICS Cogen", F3827="industrial NAICS non-Cogen")),FALSE, TRUE))</f>
        <v/>
      </c>
    </row>
    <row r="3828">
      <c r="A3828" s="129" t="n">
        <v>56808</v>
      </c>
      <c r="B3828" s="130" t="inlineStr">
        <is>
          <t>Virginia City Hybrid Energy Center</t>
        </is>
      </c>
      <c r="C3828" s="130" t="inlineStr">
        <is>
          <t>Virginia Electric &amp; Power Co</t>
        </is>
      </c>
      <c r="D3828" s="129" t="n">
        <v>19876</v>
      </c>
      <c r="E3828" s="130" t="inlineStr">
        <is>
          <t>VA</t>
        </is>
      </c>
      <c r="F3828" s="130" t="inlineStr">
        <is>
          <t>Electric Utility</t>
        </is>
      </c>
      <c r="G3828" s="130" t="inlineStr">
        <is>
          <t>ST</t>
        </is>
      </c>
      <c r="H3828" s="130" t="inlineStr">
        <is>
          <t>WC</t>
        </is>
      </c>
      <c r="I3828" s="130" t="inlineStr">
        <is>
          <t>WOC</t>
        </is>
      </c>
      <c r="J3828" s="131" t="n">
        <v>0</v>
      </c>
      <c r="K3828" s="129" t="n">
        <v>2020</v>
      </c>
      <c r="L3828" s="120">
        <f>IF(VLOOKUP(H3828,'Cross-Page Data'!$D$4:$F$48,3,FALSE)="natural gas",VLOOKUP(G3828,'Cross-Page Data'!$I$4:$J$19,2,FALSE),IF(VLOOKUP(H3828,'Cross-Page Data'!$D$4:$F$48,3,FALSE)="solar",IF(G3828="PV","solar PV","solar thermal"),IF(VLOOKUP(H3828,'Cross-Page Data'!$D$4:$F$48,3,FALSE)="wind",VLOOKUP(G3828,'Cross-Page Data'!$I$4:$J$19,2,FALSE),IF(VLOOKUP(H3828,'Cross-Page Data'!$D$4:$F$48,3,FALSE)="hydro",VLOOKUP(G3828,'Cross-Page Data'!$I$4:$J$19,2,FALSE),VLOOKUP(H3828,'Cross-Page Data'!$D$4:$F$48,3,FALSE)))))</f>
        <v/>
      </c>
      <c r="M3828" s="120">
        <f>IF(AND($P$2=FALSE,OR(F3828="Commercial NAICS Cogen",F3828="Industrial NAICS Cogen",F3828="NAICS-22 Cogen")),FALSE,IF(AND($P$3=FALSE,OR(F3828="Commercial NAICS Cogen",F3828="Commercial NAICS Non-Cogen",F3828="Industrial NAICS Cogen", F3828="industrial NAICS non-Cogen")),FALSE, TRUE))</f>
        <v/>
      </c>
    </row>
    <row r="3829">
      <c r="A3829" s="129" t="n">
        <v>56808</v>
      </c>
      <c r="B3829" s="130" t="inlineStr">
        <is>
          <t>Virginia City Hybrid Energy Center</t>
        </is>
      </c>
      <c r="C3829" s="130" t="inlineStr">
        <is>
          <t>Virginia Electric &amp; Power Co</t>
        </is>
      </c>
      <c r="D3829" s="129" t="n">
        <v>19876</v>
      </c>
      <c r="E3829" s="130" t="inlineStr">
        <is>
          <t>VA</t>
        </is>
      </c>
      <c r="F3829" s="130" t="inlineStr">
        <is>
          <t>Electric Utility</t>
        </is>
      </c>
      <c r="G3829" s="130" t="inlineStr">
        <is>
          <t>ST</t>
        </is>
      </c>
      <c r="H3829" s="130" t="inlineStr">
        <is>
          <t>WDS</t>
        </is>
      </c>
      <c r="I3829" s="130" t="inlineStr">
        <is>
          <t>WWW</t>
        </is>
      </c>
      <c r="J3829" s="131" t="n">
        <v>159154.2</v>
      </c>
      <c r="K3829" s="129" t="n">
        <v>2020</v>
      </c>
      <c r="L3829" s="120">
        <f>IF(VLOOKUP(H3829,'Cross-Page Data'!$D$4:$F$48,3,FALSE)="natural gas",VLOOKUP(G3829,'Cross-Page Data'!$I$4:$J$19,2,FALSE),IF(VLOOKUP(H3829,'Cross-Page Data'!$D$4:$F$48,3,FALSE)="solar",IF(G3829="PV","solar PV","solar thermal"),IF(VLOOKUP(H3829,'Cross-Page Data'!$D$4:$F$48,3,FALSE)="wind",VLOOKUP(G3829,'Cross-Page Data'!$I$4:$J$19,2,FALSE),IF(VLOOKUP(H3829,'Cross-Page Data'!$D$4:$F$48,3,FALSE)="hydro",VLOOKUP(G3829,'Cross-Page Data'!$I$4:$J$19,2,FALSE),VLOOKUP(H3829,'Cross-Page Data'!$D$4:$F$48,3,FALSE)))))</f>
        <v/>
      </c>
      <c r="M3829" s="120">
        <f>IF(AND($P$2=FALSE,OR(F3829="Commercial NAICS Cogen",F3829="Industrial NAICS Cogen",F3829="NAICS-22 Cogen")),FALSE,IF(AND($P$3=FALSE,OR(F3829="Commercial NAICS Cogen",F3829="Commercial NAICS Non-Cogen",F3829="Industrial NAICS Cogen", F3829="industrial NAICS non-Cogen")),FALSE, TRUE))</f>
        <v/>
      </c>
    </row>
    <row r="3830">
      <c r="A3830" s="129" t="n">
        <v>56812</v>
      </c>
      <c r="B3830" s="130" t="inlineStr">
        <is>
          <t>Solana Generating Station</t>
        </is>
      </c>
      <c r="C3830" s="130" t="inlineStr">
        <is>
          <t>Arizona Solar One LLC</t>
        </is>
      </c>
      <c r="D3830" s="129" t="n">
        <v>56023</v>
      </c>
      <c r="E3830" s="130" t="inlineStr">
        <is>
          <t>AZ</t>
        </is>
      </c>
      <c r="F3830" s="130" t="inlineStr">
        <is>
          <t>NAICS-22 Non-Cogen</t>
        </is>
      </c>
      <c r="G3830" s="130" t="inlineStr">
        <is>
          <t>CP</t>
        </is>
      </c>
      <c r="H3830" s="130" t="inlineStr">
        <is>
          <t>SUN</t>
        </is>
      </c>
      <c r="I3830" s="130" t="inlineStr">
        <is>
          <t>SUN</t>
        </is>
      </c>
      <c r="J3830" s="131" t="n">
        <v>775704</v>
      </c>
      <c r="K3830" s="129" t="n">
        <v>2020</v>
      </c>
      <c r="L3830" s="120">
        <f>IF(VLOOKUP(H3830,'Cross-Page Data'!$D$4:$F$48,3,FALSE)="natural gas",VLOOKUP(G3830,'Cross-Page Data'!$I$4:$J$19,2,FALSE),IF(VLOOKUP(H3830,'Cross-Page Data'!$D$4:$F$48,3,FALSE)="solar",IF(G3830="PV","solar PV","solar thermal"),IF(VLOOKUP(H3830,'Cross-Page Data'!$D$4:$F$48,3,FALSE)="wind",VLOOKUP(G3830,'Cross-Page Data'!$I$4:$J$19,2,FALSE),IF(VLOOKUP(H3830,'Cross-Page Data'!$D$4:$F$48,3,FALSE)="hydro",VLOOKUP(G3830,'Cross-Page Data'!$I$4:$J$19,2,FALSE),VLOOKUP(H3830,'Cross-Page Data'!$D$4:$F$48,3,FALSE)))))</f>
        <v/>
      </c>
      <c r="M3830" s="120">
        <f>IF(AND($P$2=FALSE,OR(F3830="Commercial NAICS Cogen",F3830="Industrial NAICS Cogen",F3830="NAICS-22 Cogen")),FALSE,IF(AND($P$3=FALSE,OR(F3830="Commercial NAICS Cogen",F3830="Commercial NAICS Non-Cogen",F3830="Industrial NAICS Cogen", F3830="industrial NAICS non-Cogen")),FALSE, TRUE))</f>
        <v/>
      </c>
    </row>
    <row r="3831">
      <c r="A3831" s="129" t="n">
        <v>56829</v>
      </c>
      <c r="B3831" s="130" t="inlineStr">
        <is>
          <t>Kibby Wind Facility</t>
        </is>
      </c>
      <c r="C3831" s="130" t="inlineStr">
        <is>
          <t>Helix Maine Wind Development, LLC</t>
        </is>
      </c>
      <c r="D3831" s="129" t="n">
        <v>61191</v>
      </c>
      <c r="E3831" s="130" t="inlineStr">
        <is>
          <t>ME</t>
        </is>
      </c>
      <c r="F3831" s="130" t="inlineStr">
        <is>
          <t>NAICS-22 Non-Cogen</t>
        </is>
      </c>
      <c r="G3831" s="130" t="inlineStr">
        <is>
          <t>WT</t>
        </is>
      </c>
      <c r="H3831" s="130" t="inlineStr">
        <is>
          <t>WND</t>
        </is>
      </c>
      <c r="I3831" s="130" t="inlineStr">
        <is>
          <t>WND</t>
        </is>
      </c>
      <c r="J3831" s="131" t="n">
        <v>285848</v>
      </c>
      <c r="K3831" s="129" t="n">
        <v>2020</v>
      </c>
      <c r="L3831" s="120">
        <f>IF(VLOOKUP(H3831,'Cross-Page Data'!$D$4:$F$48,3,FALSE)="natural gas",VLOOKUP(G3831,'Cross-Page Data'!$I$4:$J$19,2,FALSE),IF(VLOOKUP(H3831,'Cross-Page Data'!$D$4:$F$48,3,FALSE)="solar",IF(G3831="PV","solar PV","solar thermal"),IF(VLOOKUP(H3831,'Cross-Page Data'!$D$4:$F$48,3,FALSE)="wind",VLOOKUP(G3831,'Cross-Page Data'!$I$4:$J$19,2,FALSE),IF(VLOOKUP(H3831,'Cross-Page Data'!$D$4:$F$48,3,FALSE)="hydro",VLOOKUP(G3831,'Cross-Page Data'!$I$4:$J$19,2,FALSE),VLOOKUP(H3831,'Cross-Page Data'!$D$4:$F$48,3,FALSE)))))</f>
        <v/>
      </c>
      <c r="M3831" s="120">
        <f>IF(AND($P$2=FALSE,OR(F3831="Commercial NAICS Cogen",F3831="Industrial NAICS Cogen",F3831="NAICS-22 Cogen")),FALSE,IF(AND($P$3=FALSE,OR(F3831="Commercial NAICS Cogen",F3831="Commercial NAICS Non-Cogen",F3831="Industrial NAICS Cogen", F3831="industrial NAICS non-Cogen")),FALSE, TRUE))</f>
        <v/>
      </c>
    </row>
    <row r="3832">
      <c r="A3832" s="129" t="n">
        <v>56833</v>
      </c>
      <c r="B3832" s="130" t="inlineStr">
        <is>
          <t>OREG 1 Inc</t>
        </is>
      </c>
      <c r="C3832" s="130" t="inlineStr">
        <is>
          <t>Ormat Nevada Inc</t>
        </is>
      </c>
      <c r="D3832" s="129" t="n">
        <v>34691</v>
      </c>
      <c r="E3832" s="130" t="inlineStr">
        <is>
          <t>MT</t>
        </is>
      </c>
      <c r="F3832" s="130" t="inlineStr">
        <is>
          <t>NAICS-22 Non-Cogen</t>
        </is>
      </c>
      <c r="G3832" s="130" t="inlineStr">
        <is>
          <t>OT</t>
        </is>
      </c>
      <c r="H3832" s="130" t="inlineStr">
        <is>
          <t>WH</t>
        </is>
      </c>
      <c r="I3832" s="130" t="inlineStr">
        <is>
          <t>OTH</t>
        </is>
      </c>
      <c r="J3832" s="131" t="n">
        <v>132845</v>
      </c>
      <c r="K3832" s="129" t="n">
        <v>2020</v>
      </c>
      <c r="L3832" s="120">
        <f>IF(VLOOKUP(H3832,'Cross-Page Data'!$D$4:$F$48,3,FALSE)="natural gas",VLOOKUP(G3832,'Cross-Page Data'!$I$4:$J$19,2,FALSE),IF(VLOOKUP(H3832,'Cross-Page Data'!$D$4:$F$48,3,FALSE)="solar",IF(G3832="PV","solar PV","solar thermal"),IF(VLOOKUP(H3832,'Cross-Page Data'!$D$4:$F$48,3,FALSE)="wind",VLOOKUP(G3832,'Cross-Page Data'!$I$4:$J$19,2,FALSE),IF(VLOOKUP(H3832,'Cross-Page Data'!$D$4:$F$48,3,FALSE)="hydro",VLOOKUP(G3832,'Cross-Page Data'!$I$4:$J$19,2,FALSE),VLOOKUP(H3832,'Cross-Page Data'!$D$4:$F$48,3,FALSE)))))</f>
        <v/>
      </c>
      <c r="M3832" s="120">
        <f>IF(AND($P$2=FALSE,OR(F3832="Commercial NAICS Cogen",F3832="Industrial NAICS Cogen",F3832="NAICS-22 Cogen")),FALSE,IF(AND($P$3=FALSE,OR(F3832="Commercial NAICS Cogen",F3832="Commercial NAICS Non-Cogen",F3832="Industrial NAICS Cogen", F3832="industrial NAICS non-Cogen")),FALSE, TRUE))</f>
        <v/>
      </c>
    </row>
    <row r="3833">
      <c r="A3833" s="129" t="n">
        <v>56846</v>
      </c>
      <c r="B3833" s="130" t="inlineStr">
        <is>
          <t>CPV St Charles Energy Center</t>
        </is>
      </c>
      <c r="C3833" s="130" t="inlineStr">
        <is>
          <t>CPV Maryland LLC</t>
        </is>
      </c>
      <c r="D3833" s="129" t="n">
        <v>56031</v>
      </c>
      <c r="E3833" s="130" t="inlineStr">
        <is>
          <t>MD</t>
        </is>
      </c>
      <c r="F3833" s="130" t="inlineStr">
        <is>
          <t>NAICS-22 Non-Cogen</t>
        </is>
      </c>
      <c r="G3833" s="130" t="inlineStr">
        <is>
          <t>CA</t>
        </is>
      </c>
      <c r="H3833" s="130" t="inlineStr">
        <is>
          <t>NG</t>
        </is>
      </c>
      <c r="I3833" s="130" t="inlineStr">
        <is>
          <t>NG</t>
        </is>
      </c>
      <c r="J3833" s="131" t="n">
        <v>1394306</v>
      </c>
      <c r="K3833" s="129" t="n">
        <v>2020</v>
      </c>
      <c r="L3833" s="120">
        <f>IF(VLOOKUP(H3833,'Cross-Page Data'!$D$4:$F$48,3,FALSE)="natural gas",VLOOKUP(G3833,'Cross-Page Data'!$I$4:$J$19,2,FALSE),IF(VLOOKUP(H3833,'Cross-Page Data'!$D$4:$F$48,3,FALSE)="solar",IF(G3833="PV","solar PV","solar thermal"),IF(VLOOKUP(H3833,'Cross-Page Data'!$D$4:$F$48,3,FALSE)="wind",VLOOKUP(G3833,'Cross-Page Data'!$I$4:$J$19,2,FALSE),IF(VLOOKUP(H3833,'Cross-Page Data'!$D$4:$F$48,3,FALSE)="hydro",VLOOKUP(G3833,'Cross-Page Data'!$I$4:$J$19,2,FALSE),VLOOKUP(H3833,'Cross-Page Data'!$D$4:$F$48,3,FALSE)))))</f>
        <v/>
      </c>
      <c r="M3833" s="120">
        <f>IF(AND($P$2=FALSE,OR(F3833="Commercial NAICS Cogen",F3833="Industrial NAICS Cogen",F3833="NAICS-22 Cogen")),FALSE,IF(AND($P$3=FALSE,OR(F3833="Commercial NAICS Cogen",F3833="Commercial NAICS Non-Cogen",F3833="Industrial NAICS Cogen", F3833="industrial NAICS non-Cogen")),FALSE, TRUE))</f>
        <v/>
      </c>
    </row>
    <row r="3834">
      <c r="A3834" s="129" t="n">
        <v>56846</v>
      </c>
      <c r="B3834" s="130" t="inlineStr">
        <is>
          <t>CPV St Charles Energy Center</t>
        </is>
      </c>
      <c r="C3834" s="130" t="inlineStr">
        <is>
          <t>CPV Maryland LLC</t>
        </is>
      </c>
      <c r="D3834" s="129" t="n">
        <v>56031</v>
      </c>
      <c r="E3834" s="130" t="inlineStr">
        <is>
          <t>MD</t>
        </is>
      </c>
      <c r="F3834" s="130" t="inlineStr">
        <is>
          <t>NAICS-22 Non-Cogen</t>
        </is>
      </c>
      <c r="G3834" s="130" t="inlineStr">
        <is>
          <t>CT</t>
        </is>
      </c>
      <c r="H3834" s="130" t="inlineStr">
        <is>
          <t>NG</t>
        </is>
      </c>
      <c r="I3834" s="130" t="inlineStr">
        <is>
          <t>NG</t>
        </is>
      </c>
      <c r="J3834" s="131" t="n">
        <v>2399510</v>
      </c>
      <c r="K3834" s="129" t="n">
        <v>2020</v>
      </c>
      <c r="L3834" s="120">
        <f>IF(VLOOKUP(H3834,'Cross-Page Data'!$D$4:$F$48,3,FALSE)="natural gas",VLOOKUP(G3834,'Cross-Page Data'!$I$4:$J$19,2,FALSE),IF(VLOOKUP(H3834,'Cross-Page Data'!$D$4:$F$48,3,FALSE)="solar",IF(G3834="PV","solar PV","solar thermal"),IF(VLOOKUP(H3834,'Cross-Page Data'!$D$4:$F$48,3,FALSE)="wind",VLOOKUP(G3834,'Cross-Page Data'!$I$4:$J$19,2,FALSE),IF(VLOOKUP(H3834,'Cross-Page Data'!$D$4:$F$48,3,FALSE)="hydro",VLOOKUP(G3834,'Cross-Page Data'!$I$4:$J$19,2,FALSE),VLOOKUP(H3834,'Cross-Page Data'!$D$4:$F$48,3,FALSE)))))</f>
        <v/>
      </c>
      <c r="M3834" s="120">
        <f>IF(AND($P$2=FALSE,OR(F3834="Commercial NAICS Cogen",F3834="Industrial NAICS Cogen",F3834="NAICS-22 Cogen")),FALSE,IF(AND($P$3=FALSE,OR(F3834="Commercial NAICS Cogen",F3834="Commercial NAICS Non-Cogen",F3834="Industrial NAICS Cogen", F3834="industrial NAICS non-Cogen")),FALSE, TRUE))</f>
        <v/>
      </c>
    </row>
    <row r="3835">
      <c r="A3835" s="129" t="n">
        <v>56857</v>
      </c>
      <c r="B3835" s="130" t="inlineStr">
        <is>
          <t>Marble River Wind Farm</t>
        </is>
      </c>
      <c r="C3835" s="130" t="inlineStr">
        <is>
          <t>Marble River, LLC</t>
        </is>
      </c>
      <c r="D3835" s="129" t="n">
        <v>56072</v>
      </c>
      <c r="E3835" s="130" t="inlineStr">
        <is>
          <t>NY</t>
        </is>
      </c>
      <c r="F3835" s="130" t="inlineStr">
        <is>
          <t>NAICS-22 Non-Cogen</t>
        </is>
      </c>
      <c r="G3835" s="130" t="inlineStr">
        <is>
          <t>WT</t>
        </is>
      </c>
      <c r="H3835" s="130" t="inlineStr">
        <is>
          <t>WND</t>
        </is>
      </c>
      <c r="I3835" s="130" t="inlineStr">
        <is>
          <t>WND</t>
        </is>
      </c>
      <c r="J3835" s="131" t="n">
        <v>488006</v>
      </c>
      <c r="K3835" s="129" t="n">
        <v>2020</v>
      </c>
      <c r="L3835" s="120">
        <f>IF(VLOOKUP(H3835,'Cross-Page Data'!$D$4:$F$48,3,FALSE)="natural gas",VLOOKUP(G3835,'Cross-Page Data'!$I$4:$J$19,2,FALSE),IF(VLOOKUP(H3835,'Cross-Page Data'!$D$4:$F$48,3,FALSE)="solar",IF(G3835="PV","solar PV","solar thermal"),IF(VLOOKUP(H3835,'Cross-Page Data'!$D$4:$F$48,3,FALSE)="wind",VLOOKUP(G3835,'Cross-Page Data'!$I$4:$J$19,2,FALSE),IF(VLOOKUP(H3835,'Cross-Page Data'!$D$4:$F$48,3,FALSE)="hydro",VLOOKUP(G3835,'Cross-Page Data'!$I$4:$J$19,2,FALSE),VLOOKUP(H3835,'Cross-Page Data'!$D$4:$F$48,3,FALSE)))))</f>
        <v/>
      </c>
      <c r="M3835" s="120">
        <f>IF(AND($P$2=FALSE,OR(F3835="Commercial NAICS Cogen",F3835="Industrial NAICS Cogen",F3835="NAICS-22 Cogen")),FALSE,IF(AND($P$3=FALSE,OR(F3835="Commercial NAICS Cogen",F3835="Commercial NAICS Non-Cogen",F3835="Industrial NAICS Cogen", F3835="industrial NAICS non-Cogen")),FALSE, TRUE))</f>
        <v/>
      </c>
    </row>
    <row r="3836">
      <c r="A3836" s="129" t="n">
        <v>56868</v>
      </c>
      <c r="B3836" s="130" t="inlineStr">
        <is>
          <t>Carbon Limestone</t>
        </is>
      </c>
      <c r="C3836" s="130" t="inlineStr">
        <is>
          <t>EDL Inc</t>
        </is>
      </c>
      <c r="D3836" s="129" t="n">
        <v>55858</v>
      </c>
      <c r="E3836" s="130" t="inlineStr">
        <is>
          <t>OH</t>
        </is>
      </c>
      <c r="F3836" s="130" t="inlineStr">
        <is>
          <t>NAICS-22 Non-Cogen</t>
        </is>
      </c>
      <c r="G3836" s="130" t="inlineStr">
        <is>
          <t>IC</t>
        </is>
      </c>
      <c r="H3836" s="130" t="inlineStr">
        <is>
          <t>LFG</t>
        </is>
      </c>
      <c r="I3836" s="130" t="inlineStr">
        <is>
          <t>MLG</t>
        </is>
      </c>
      <c r="J3836" s="131" t="n">
        <v>127723</v>
      </c>
      <c r="K3836" s="129" t="n">
        <v>2020</v>
      </c>
      <c r="L3836" s="120">
        <f>IF(VLOOKUP(H3836,'Cross-Page Data'!$D$4:$F$48,3,FALSE)="natural gas",VLOOKUP(G3836,'Cross-Page Data'!$I$4:$J$19,2,FALSE),IF(VLOOKUP(H3836,'Cross-Page Data'!$D$4:$F$48,3,FALSE)="solar",IF(G3836="PV","solar PV","solar thermal"),IF(VLOOKUP(H3836,'Cross-Page Data'!$D$4:$F$48,3,FALSE)="wind",VLOOKUP(G3836,'Cross-Page Data'!$I$4:$J$19,2,FALSE),IF(VLOOKUP(H3836,'Cross-Page Data'!$D$4:$F$48,3,FALSE)="hydro",VLOOKUP(G3836,'Cross-Page Data'!$I$4:$J$19,2,FALSE),VLOOKUP(H3836,'Cross-Page Data'!$D$4:$F$48,3,FALSE)))))</f>
        <v/>
      </c>
      <c r="M3836" s="120">
        <f>IF(AND($P$2=FALSE,OR(F3836="Commercial NAICS Cogen",F3836="Industrial NAICS Cogen",F3836="NAICS-22 Cogen")),FALSE,IF(AND($P$3=FALSE,OR(F3836="Commercial NAICS Cogen",F3836="Commercial NAICS Non-Cogen",F3836="Industrial NAICS Cogen", F3836="industrial NAICS non-Cogen")),FALSE, TRUE))</f>
        <v/>
      </c>
    </row>
    <row r="3837">
      <c r="A3837" s="129" t="n">
        <v>56869</v>
      </c>
      <c r="B3837" s="130" t="inlineStr">
        <is>
          <t>Loraine County Project</t>
        </is>
      </c>
      <c r="C3837" s="130" t="inlineStr">
        <is>
          <t>EDL Inc</t>
        </is>
      </c>
      <c r="D3837" s="129" t="n">
        <v>55858</v>
      </c>
      <c r="E3837" s="130" t="inlineStr">
        <is>
          <t>OH</t>
        </is>
      </c>
      <c r="F3837" s="130" t="inlineStr">
        <is>
          <t>NAICS-22 Non-Cogen</t>
        </is>
      </c>
      <c r="G3837" s="130" t="inlineStr">
        <is>
          <t>IC</t>
        </is>
      </c>
      <c r="H3837" s="130" t="inlineStr">
        <is>
          <t>LFG</t>
        </is>
      </c>
      <c r="I3837" s="130" t="inlineStr">
        <is>
          <t>MLG</t>
        </is>
      </c>
      <c r="J3837" s="131" t="n">
        <v>162815</v>
      </c>
      <c r="K3837" s="129" t="n">
        <v>2020</v>
      </c>
      <c r="L3837" s="120">
        <f>IF(VLOOKUP(H3837,'Cross-Page Data'!$D$4:$F$48,3,FALSE)="natural gas",VLOOKUP(G3837,'Cross-Page Data'!$I$4:$J$19,2,FALSE),IF(VLOOKUP(H3837,'Cross-Page Data'!$D$4:$F$48,3,FALSE)="solar",IF(G3837="PV","solar PV","solar thermal"),IF(VLOOKUP(H3837,'Cross-Page Data'!$D$4:$F$48,3,FALSE)="wind",VLOOKUP(G3837,'Cross-Page Data'!$I$4:$J$19,2,FALSE),IF(VLOOKUP(H3837,'Cross-Page Data'!$D$4:$F$48,3,FALSE)="hydro",VLOOKUP(G3837,'Cross-Page Data'!$I$4:$J$19,2,FALSE),VLOOKUP(H3837,'Cross-Page Data'!$D$4:$F$48,3,FALSE)))))</f>
        <v/>
      </c>
      <c r="M3837" s="120">
        <f>IF(AND($P$2=FALSE,OR(F3837="Commercial NAICS Cogen",F3837="Industrial NAICS Cogen",F3837="NAICS-22 Cogen")),FALSE,IF(AND($P$3=FALSE,OR(F3837="Commercial NAICS Cogen",F3837="Commercial NAICS Non-Cogen",F3837="Industrial NAICS Cogen", F3837="industrial NAICS non-Cogen")),FALSE, TRUE))</f>
        <v/>
      </c>
    </row>
    <row r="3838">
      <c r="A3838" s="129" t="n">
        <v>56880</v>
      </c>
      <c r="B3838" s="130" t="inlineStr">
        <is>
          <t>OREG 2 Inc</t>
        </is>
      </c>
      <c r="C3838" s="130" t="inlineStr">
        <is>
          <t>Ormat Nevada Inc</t>
        </is>
      </c>
      <c r="D3838" s="129" t="n">
        <v>34691</v>
      </c>
      <c r="E3838" s="130" t="inlineStr">
        <is>
          <t>MT</t>
        </is>
      </c>
      <c r="F3838" s="130" t="inlineStr">
        <is>
          <t>NAICS-22 Non-Cogen</t>
        </is>
      </c>
      <c r="G3838" s="130" t="inlineStr">
        <is>
          <t>OT</t>
        </is>
      </c>
      <c r="H3838" s="130" t="inlineStr">
        <is>
          <t>WH</t>
        </is>
      </c>
      <c r="I3838" s="130" t="inlineStr">
        <is>
          <t>OTH</t>
        </is>
      </c>
      <c r="J3838" s="131" t="n">
        <v>98357</v>
      </c>
      <c r="K3838" s="129" t="n">
        <v>2020</v>
      </c>
      <c r="L3838" s="120">
        <f>IF(VLOOKUP(H3838,'Cross-Page Data'!$D$4:$F$48,3,FALSE)="natural gas",VLOOKUP(G3838,'Cross-Page Data'!$I$4:$J$19,2,FALSE),IF(VLOOKUP(H3838,'Cross-Page Data'!$D$4:$F$48,3,FALSE)="solar",IF(G3838="PV","solar PV","solar thermal"),IF(VLOOKUP(H3838,'Cross-Page Data'!$D$4:$F$48,3,FALSE)="wind",VLOOKUP(G3838,'Cross-Page Data'!$I$4:$J$19,2,FALSE),IF(VLOOKUP(H3838,'Cross-Page Data'!$D$4:$F$48,3,FALSE)="hydro",VLOOKUP(G3838,'Cross-Page Data'!$I$4:$J$19,2,FALSE),VLOOKUP(H3838,'Cross-Page Data'!$D$4:$F$48,3,FALSE)))))</f>
        <v/>
      </c>
      <c r="M3838" s="120">
        <f>IF(AND($P$2=FALSE,OR(F3838="Commercial NAICS Cogen",F3838="Industrial NAICS Cogen",F3838="NAICS-22 Cogen")),FALSE,IF(AND($P$3=FALSE,OR(F3838="Commercial NAICS Cogen",F3838="Commercial NAICS Non-Cogen",F3838="Industrial NAICS Cogen", F3838="industrial NAICS non-Cogen")),FALSE, TRUE))</f>
        <v/>
      </c>
    </row>
    <row r="3839">
      <c r="A3839" s="129" t="n">
        <v>56893</v>
      </c>
      <c r="B3839" s="130" t="inlineStr">
        <is>
          <t>Chester Diversion Hydroelectric Project</t>
        </is>
      </c>
      <c r="C3839" s="130" t="inlineStr">
        <is>
          <t>Fall River Rural Elec Coop Inc</t>
        </is>
      </c>
      <c r="D3839" s="129" t="n">
        <v>6169</v>
      </c>
      <c r="E3839" s="130" t="inlineStr">
        <is>
          <t>ID</t>
        </is>
      </c>
      <c r="F3839" s="130" t="inlineStr">
        <is>
          <t>Electric Utility</t>
        </is>
      </c>
      <c r="G3839" s="130" t="inlineStr">
        <is>
          <t>HY</t>
        </is>
      </c>
      <c r="H3839" s="130" t="inlineStr">
        <is>
          <t>WAT</t>
        </is>
      </c>
      <c r="I3839" s="130" t="inlineStr">
        <is>
          <t>HYC</t>
        </is>
      </c>
      <c r="J3839" s="131" t="n">
        <v>5943</v>
      </c>
      <c r="K3839" s="129" t="n">
        <v>2020</v>
      </c>
      <c r="L3839" s="120">
        <f>IF(VLOOKUP(H3839,'Cross-Page Data'!$D$4:$F$48,3,FALSE)="natural gas",VLOOKUP(G3839,'Cross-Page Data'!$I$4:$J$19,2,FALSE),IF(VLOOKUP(H3839,'Cross-Page Data'!$D$4:$F$48,3,FALSE)="solar",IF(G3839="PV","solar PV","solar thermal"),IF(VLOOKUP(H3839,'Cross-Page Data'!$D$4:$F$48,3,FALSE)="wind",VLOOKUP(G3839,'Cross-Page Data'!$I$4:$J$19,2,FALSE),IF(VLOOKUP(H3839,'Cross-Page Data'!$D$4:$F$48,3,FALSE)="hydro",VLOOKUP(G3839,'Cross-Page Data'!$I$4:$J$19,2,FALSE),VLOOKUP(H3839,'Cross-Page Data'!$D$4:$F$48,3,FALSE)))))</f>
        <v/>
      </c>
      <c r="M3839" s="120">
        <f>IF(AND($P$2=FALSE,OR(F3839="Commercial NAICS Cogen",F3839="Industrial NAICS Cogen",F3839="NAICS-22 Cogen")),FALSE,IF(AND($P$3=FALSE,OR(F3839="Commercial NAICS Cogen",F3839="Commercial NAICS Non-Cogen",F3839="Industrial NAICS Cogen", F3839="industrial NAICS non-Cogen")),FALSE, TRUE))</f>
        <v/>
      </c>
    </row>
    <row r="3840">
      <c r="A3840" s="129" t="n">
        <v>56895</v>
      </c>
      <c r="B3840" s="130" t="inlineStr">
        <is>
          <t>Ameresco Ox Mountain</t>
        </is>
      </c>
      <c r="C3840" s="130" t="inlineStr">
        <is>
          <t>AMERESCO Ox Mountain Energy LLC</t>
        </is>
      </c>
      <c r="D3840" s="129" t="n">
        <v>56101</v>
      </c>
      <c r="E3840" s="130" t="inlineStr">
        <is>
          <t>CA</t>
        </is>
      </c>
      <c r="F3840" s="130" t="inlineStr">
        <is>
          <t>NAICS-22 Non-Cogen</t>
        </is>
      </c>
      <c r="G3840" s="130" t="inlineStr">
        <is>
          <t>IC</t>
        </is>
      </c>
      <c r="H3840" s="130" t="inlineStr">
        <is>
          <t>LFG</t>
        </is>
      </c>
      <c r="I3840" s="130" t="inlineStr">
        <is>
          <t>MLG</t>
        </is>
      </c>
      <c r="J3840" s="131" t="n">
        <v>80554</v>
      </c>
      <c r="K3840" s="129" t="n">
        <v>2020</v>
      </c>
      <c r="L3840" s="120">
        <f>IF(VLOOKUP(H3840,'Cross-Page Data'!$D$4:$F$48,3,FALSE)="natural gas",VLOOKUP(G3840,'Cross-Page Data'!$I$4:$J$19,2,FALSE),IF(VLOOKUP(H3840,'Cross-Page Data'!$D$4:$F$48,3,FALSE)="solar",IF(G3840="PV","solar PV","solar thermal"),IF(VLOOKUP(H3840,'Cross-Page Data'!$D$4:$F$48,3,FALSE)="wind",VLOOKUP(G3840,'Cross-Page Data'!$I$4:$J$19,2,FALSE),IF(VLOOKUP(H3840,'Cross-Page Data'!$D$4:$F$48,3,FALSE)="hydro",VLOOKUP(G3840,'Cross-Page Data'!$I$4:$J$19,2,FALSE),VLOOKUP(H3840,'Cross-Page Data'!$D$4:$F$48,3,FALSE)))))</f>
        <v/>
      </c>
      <c r="M3840" s="120">
        <f>IF(AND($P$2=FALSE,OR(F3840="Commercial NAICS Cogen",F3840="Industrial NAICS Cogen",F3840="NAICS-22 Cogen")),FALSE,IF(AND($P$3=FALSE,OR(F3840="Commercial NAICS Cogen",F3840="Commercial NAICS Non-Cogen",F3840="Industrial NAICS Cogen", F3840="industrial NAICS non-Cogen")),FALSE, TRUE))</f>
        <v/>
      </c>
    </row>
    <row r="3841">
      <c r="A3841" s="129" t="n">
        <v>56908</v>
      </c>
      <c r="B3841" s="130" t="inlineStr">
        <is>
          <t>Dave Gates Generating Station</t>
        </is>
      </c>
      <c r="C3841" s="130" t="inlineStr">
        <is>
          <t>NorthWestern Energy DGGS</t>
        </is>
      </c>
      <c r="D3841" s="129" t="n">
        <v>56815</v>
      </c>
      <c r="E3841" s="130" t="inlineStr">
        <is>
          <t>MT</t>
        </is>
      </c>
      <c r="F3841" s="130" t="inlineStr">
        <is>
          <t>Electric Utility</t>
        </is>
      </c>
      <c r="G3841" s="130" t="inlineStr">
        <is>
          <t>GT</t>
        </is>
      </c>
      <c r="H3841" s="130" t="inlineStr">
        <is>
          <t>DFO</t>
        </is>
      </c>
      <c r="I3841" s="130" t="inlineStr">
        <is>
          <t>DFO</t>
        </is>
      </c>
      <c r="J3841" s="131" t="n">
        <v>22.416</v>
      </c>
      <c r="K3841" s="129" t="n">
        <v>2020</v>
      </c>
      <c r="L3841" s="120">
        <f>IF(VLOOKUP(H3841,'Cross-Page Data'!$D$4:$F$48,3,FALSE)="natural gas",VLOOKUP(G3841,'Cross-Page Data'!$I$4:$J$19,2,FALSE),IF(VLOOKUP(H3841,'Cross-Page Data'!$D$4:$F$48,3,FALSE)="solar",IF(G3841="PV","solar PV","solar thermal"),IF(VLOOKUP(H3841,'Cross-Page Data'!$D$4:$F$48,3,FALSE)="wind",VLOOKUP(G3841,'Cross-Page Data'!$I$4:$J$19,2,FALSE),IF(VLOOKUP(H3841,'Cross-Page Data'!$D$4:$F$48,3,FALSE)="hydro",VLOOKUP(G3841,'Cross-Page Data'!$I$4:$J$19,2,FALSE),VLOOKUP(H3841,'Cross-Page Data'!$D$4:$F$48,3,FALSE)))))</f>
        <v/>
      </c>
      <c r="M3841" s="120">
        <f>IF(AND($P$2=FALSE,OR(F3841="Commercial NAICS Cogen",F3841="Industrial NAICS Cogen",F3841="NAICS-22 Cogen")),FALSE,IF(AND($P$3=FALSE,OR(F3841="Commercial NAICS Cogen",F3841="Commercial NAICS Non-Cogen",F3841="Industrial NAICS Cogen", F3841="industrial NAICS non-Cogen")),FALSE, TRUE))</f>
        <v/>
      </c>
    </row>
    <row r="3842">
      <c r="A3842" s="129" t="n">
        <v>56908</v>
      </c>
      <c r="B3842" s="130" t="inlineStr">
        <is>
          <t>Dave Gates Generating Station</t>
        </is>
      </c>
      <c r="C3842" s="130" t="inlineStr">
        <is>
          <t>NorthWestern Energy DGGS</t>
        </is>
      </c>
      <c r="D3842" s="129" t="n">
        <v>56815</v>
      </c>
      <c r="E3842" s="130" t="inlineStr">
        <is>
          <t>MT</t>
        </is>
      </c>
      <c r="F3842" s="130" t="inlineStr">
        <is>
          <t>Electric Utility</t>
        </is>
      </c>
      <c r="G3842" s="130" t="inlineStr">
        <is>
          <t>GT</t>
        </is>
      </c>
      <c r="H3842" s="130" t="inlineStr">
        <is>
          <t>NG</t>
        </is>
      </c>
      <c r="I3842" s="130" t="inlineStr">
        <is>
          <t>NG</t>
        </is>
      </c>
      <c r="J3842" s="131" t="n">
        <v>179299.58</v>
      </c>
      <c r="K3842" s="129" t="n">
        <v>2020</v>
      </c>
      <c r="L3842" s="120">
        <f>IF(VLOOKUP(H3842,'Cross-Page Data'!$D$4:$F$48,3,FALSE)="natural gas",VLOOKUP(G3842,'Cross-Page Data'!$I$4:$J$19,2,FALSE),IF(VLOOKUP(H3842,'Cross-Page Data'!$D$4:$F$48,3,FALSE)="solar",IF(G3842="PV","solar PV","solar thermal"),IF(VLOOKUP(H3842,'Cross-Page Data'!$D$4:$F$48,3,FALSE)="wind",VLOOKUP(G3842,'Cross-Page Data'!$I$4:$J$19,2,FALSE),IF(VLOOKUP(H3842,'Cross-Page Data'!$D$4:$F$48,3,FALSE)="hydro",VLOOKUP(G3842,'Cross-Page Data'!$I$4:$J$19,2,FALSE),VLOOKUP(H3842,'Cross-Page Data'!$D$4:$F$48,3,FALSE)))))</f>
        <v/>
      </c>
      <c r="M3842" s="120">
        <f>IF(AND($P$2=FALSE,OR(F3842="Commercial NAICS Cogen",F3842="Industrial NAICS Cogen",F3842="NAICS-22 Cogen")),FALSE,IF(AND($P$3=FALSE,OR(F3842="Commercial NAICS Cogen",F3842="Commercial NAICS Non-Cogen",F3842="Industrial NAICS Cogen", F3842="industrial NAICS non-Cogen")),FALSE, TRUE))</f>
        <v/>
      </c>
    </row>
    <row r="3843">
      <c r="A3843" s="129" t="n">
        <v>56913</v>
      </c>
      <c r="B3843" s="130" t="inlineStr">
        <is>
          <t>Osceola Windpower II</t>
        </is>
      </c>
      <c r="C3843" s="130" t="inlineStr">
        <is>
          <t>Osceola Windpower II</t>
        </is>
      </c>
      <c r="D3843" s="129" t="n">
        <v>56121</v>
      </c>
      <c r="E3843" s="130" t="inlineStr">
        <is>
          <t>IA</t>
        </is>
      </c>
      <c r="F3843" s="130" t="inlineStr">
        <is>
          <t>NAICS-22 Non-Cogen</t>
        </is>
      </c>
      <c r="G3843" s="130" t="inlineStr">
        <is>
          <t>WT</t>
        </is>
      </c>
      <c r="H3843" s="130" t="inlineStr">
        <is>
          <t>WND</t>
        </is>
      </c>
      <c r="I3843" s="130" t="inlineStr">
        <is>
          <t>WND</t>
        </is>
      </c>
      <c r="J3843" s="131" t="n">
        <v>201517</v>
      </c>
      <c r="K3843" s="129" t="n">
        <v>2020</v>
      </c>
      <c r="L3843" s="120">
        <f>IF(VLOOKUP(H3843,'Cross-Page Data'!$D$4:$F$48,3,FALSE)="natural gas",VLOOKUP(G3843,'Cross-Page Data'!$I$4:$J$19,2,FALSE),IF(VLOOKUP(H3843,'Cross-Page Data'!$D$4:$F$48,3,FALSE)="solar",IF(G3843="PV","solar PV","solar thermal"),IF(VLOOKUP(H3843,'Cross-Page Data'!$D$4:$F$48,3,FALSE)="wind",VLOOKUP(G3843,'Cross-Page Data'!$I$4:$J$19,2,FALSE),IF(VLOOKUP(H3843,'Cross-Page Data'!$D$4:$F$48,3,FALSE)="hydro",VLOOKUP(G3843,'Cross-Page Data'!$I$4:$J$19,2,FALSE),VLOOKUP(H3843,'Cross-Page Data'!$D$4:$F$48,3,FALSE)))))</f>
        <v/>
      </c>
      <c r="M3843" s="120">
        <f>IF(AND($P$2=FALSE,OR(F3843="Commercial NAICS Cogen",F3843="Industrial NAICS Cogen",F3843="NAICS-22 Cogen")),FALSE,IF(AND($P$3=FALSE,OR(F3843="Commercial NAICS Cogen",F3843="Commercial NAICS Non-Cogen",F3843="Industrial NAICS Cogen", F3843="industrial NAICS non-Cogen")),FALSE, TRUE))</f>
        <v/>
      </c>
    </row>
    <row r="3844">
      <c r="A3844" s="129" t="n">
        <v>56923</v>
      </c>
      <c r="B3844" s="130" t="inlineStr">
        <is>
          <t>FPL Energy Crystal Lake Wind LLC</t>
        </is>
      </c>
      <c r="C3844" s="130" t="inlineStr">
        <is>
          <t>FPL Energy Crystal Lake Wind LLC</t>
        </is>
      </c>
      <c r="D3844" s="129" t="n">
        <v>56123</v>
      </c>
      <c r="E3844" s="130" t="inlineStr">
        <is>
          <t>IA</t>
        </is>
      </c>
      <c r="F3844" s="130" t="inlineStr">
        <is>
          <t>NAICS-22 Non-Cogen</t>
        </is>
      </c>
      <c r="G3844" s="130" t="inlineStr">
        <is>
          <t>WT</t>
        </is>
      </c>
      <c r="H3844" s="130" t="inlineStr">
        <is>
          <t>WND</t>
        </is>
      </c>
      <c r="I3844" s="130" t="inlineStr">
        <is>
          <t>WND</t>
        </is>
      </c>
      <c r="J3844" s="131" t="n">
        <v>577609</v>
      </c>
      <c r="K3844" s="129" t="n">
        <v>2020</v>
      </c>
      <c r="L3844" s="120">
        <f>IF(VLOOKUP(H3844,'Cross-Page Data'!$D$4:$F$48,3,FALSE)="natural gas",VLOOKUP(G3844,'Cross-Page Data'!$I$4:$J$19,2,FALSE),IF(VLOOKUP(H3844,'Cross-Page Data'!$D$4:$F$48,3,FALSE)="solar",IF(G3844="PV","solar PV","solar thermal"),IF(VLOOKUP(H3844,'Cross-Page Data'!$D$4:$F$48,3,FALSE)="wind",VLOOKUP(G3844,'Cross-Page Data'!$I$4:$J$19,2,FALSE),IF(VLOOKUP(H3844,'Cross-Page Data'!$D$4:$F$48,3,FALSE)="hydro",VLOOKUP(G3844,'Cross-Page Data'!$I$4:$J$19,2,FALSE),VLOOKUP(H3844,'Cross-Page Data'!$D$4:$F$48,3,FALSE)))))</f>
        <v/>
      </c>
      <c r="M3844" s="120">
        <f>IF(AND($P$2=FALSE,OR(F3844="Commercial NAICS Cogen",F3844="Industrial NAICS Cogen",F3844="NAICS-22 Cogen")),FALSE,IF(AND($P$3=FALSE,OR(F3844="Commercial NAICS Cogen",F3844="Commercial NAICS Non-Cogen",F3844="Industrial NAICS Cogen", F3844="industrial NAICS non-Cogen")),FALSE, TRUE))</f>
        <v/>
      </c>
    </row>
    <row r="3845">
      <c r="A3845" s="129" t="n">
        <v>56924</v>
      </c>
      <c r="B3845" s="130" t="inlineStr">
        <is>
          <t>FPL Energy Story Wind LLC</t>
        </is>
      </c>
      <c r="C3845" s="130" t="inlineStr">
        <is>
          <t>FPL Energy Story Wind LLC</t>
        </is>
      </c>
      <c r="D3845" s="129" t="n">
        <v>56119</v>
      </c>
      <c r="E3845" s="130" t="inlineStr">
        <is>
          <t>IA</t>
        </is>
      </c>
      <c r="F3845" s="130" t="inlineStr">
        <is>
          <t>NAICS-22 Non-Cogen</t>
        </is>
      </c>
      <c r="G3845" s="130" t="inlineStr">
        <is>
          <t>WT</t>
        </is>
      </c>
      <c r="H3845" s="130" t="inlineStr">
        <is>
          <t>WND</t>
        </is>
      </c>
      <c r="I3845" s="130" t="inlineStr">
        <is>
          <t>WND</t>
        </is>
      </c>
      <c r="J3845" s="131" t="n">
        <v>564654</v>
      </c>
      <c r="K3845" s="129" t="n">
        <v>2020</v>
      </c>
      <c r="L3845" s="120">
        <f>IF(VLOOKUP(H3845,'Cross-Page Data'!$D$4:$F$48,3,FALSE)="natural gas",VLOOKUP(G3845,'Cross-Page Data'!$I$4:$J$19,2,FALSE),IF(VLOOKUP(H3845,'Cross-Page Data'!$D$4:$F$48,3,FALSE)="solar",IF(G3845="PV","solar PV","solar thermal"),IF(VLOOKUP(H3845,'Cross-Page Data'!$D$4:$F$48,3,FALSE)="wind",VLOOKUP(G3845,'Cross-Page Data'!$I$4:$J$19,2,FALSE),IF(VLOOKUP(H3845,'Cross-Page Data'!$D$4:$F$48,3,FALSE)="hydro",VLOOKUP(G3845,'Cross-Page Data'!$I$4:$J$19,2,FALSE),VLOOKUP(H3845,'Cross-Page Data'!$D$4:$F$48,3,FALSE)))))</f>
        <v/>
      </c>
      <c r="M3845" s="120">
        <f>IF(AND($P$2=FALSE,OR(F3845="Commercial NAICS Cogen",F3845="Industrial NAICS Cogen",F3845="NAICS-22 Cogen")),FALSE,IF(AND($P$3=FALSE,OR(F3845="Commercial NAICS Cogen",F3845="Commercial NAICS Non-Cogen",F3845="Industrial NAICS Cogen", F3845="industrial NAICS non-Cogen")),FALSE, TRUE))</f>
        <v/>
      </c>
    </row>
    <row r="3846">
      <c r="A3846" s="129" t="n">
        <v>56925</v>
      </c>
      <c r="B3846" s="130" t="inlineStr">
        <is>
          <t>FPL Energy Crystal Lake Wind II LLC</t>
        </is>
      </c>
      <c r="C3846" s="130" t="inlineStr">
        <is>
          <t>FPL Energy Crystal Lake Wind II LLC</t>
        </is>
      </c>
      <c r="D3846" s="129" t="n">
        <v>56124</v>
      </c>
      <c r="E3846" s="130" t="inlineStr">
        <is>
          <t>IA</t>
        </is>
      </c>
      <c r="F3846" s="130" t="inlineStr">
        <is>
          <t>NAICS-22 Non-Cogen</t>
        </is>
      </c>
      <c r="G3846" s="130" t="inlineStr">
        <is>
          <t>WT</t>
        </is>
      </c>
      <c r="H3846" s="130" t="inlineStr">
        <is>
          <t>WND</t>
        </is>
      </c>
      <c r="I3846" s="130" t="inlineStr">
        <is>
          <t>WND</t>
        </is>
      </c>
      <c r="J3846" s="131" t="n">
        <v>752535</v>
      </c>
      <c r="K3846" s="129" t="n">
        <v>2020</v>
      </c>
      <c r="L3846" s="120">
        <f>IF(VLOOKUP(H3846,'Cross-Page Data'!$D$4:$F$48,3,FALSE)="natural gas",VLOOKUP(G3846,'Cross-Page Data'!$I$4:$J$19,2,FALSE),IF(VLOOKUP(H3846,'Cross-Page Data'!$D$4:$F$48,3,FALSE)="solar",IF(G3846="PV","solar PV","solar thermal"),IF(VLOOKUP(H3846,'Cross-Page Data'!$D$4:$F$48,3,FALSE)="wind",VLOOKUP(G3846,'Cross-Page Data'!$I$4:$J$19,2,FALSE),IF(VLOOKUP(H3846,'Cross-Page Data'!$D$4:$F$48,3,FALSE)="hydro",VLOOKUP(G3846,'Cross-Page Data'!$I$4:$J$19,2,FALSE),VLOOKUP(H3846,'Cross-Page Data'!$D$4:$F$48,3,FALSE)))))</f>
        <v/>
      </c>
      <c r="M3846" s="120">
        <f>IF(AND($P$2=FALSE,OR(F3846="Commercial NAICS Cogen",F3846="Industrial NAICS Cogen",F3846="NAICS-22 Cogen")),FALSE,IF(AND($P$3=FALSE,OR(F3846="Commercial NAICS Cogen",F3846="Commercial NAICS Non-Cogen",F3846="Industrial NAICS Cogen", F3846="industrial NAICS non-Cogen")),FALSE, TRUE))</f>
        <v/>
      </c>
    </row>
    <row r="3847">
      <c r="A3847" s="129" t="n">
        <v>56932</v>
      </c>
      <c r="B3847" s="130" t="inlineStr">
        <is>
          <t>Biotech LS 0836</t>
        </is>
      </c>
      <c r="C3847" s="130" t="inlineStr">
        <is>
          <t>Washington State University</t>
        </is>
      </c>
      <c r="D3847" s="129" t="n">
        <v>22040</v>
      </c>
      <c r="E3847" s="130" t="inlineStr">
        <is>
          <t>WA</t>
        </is>
      </c>
      <c r="F3847" s="130" t="inlineStr">
        <is>
          <t>Commercial NAICS Non-Cogen</t>
        </is>
      </c>
      <c r="G3847" s="130" t="inlineStr">
        <is>
          <t>IC</t>
        </is>
      </c>
      <c r="H3847" s="130" t="inlineStr">
        <is>
          <t>DFO</t>
        </is>
      </c>
      <c r="I3847" s="130" t="inlineStr">
        <is>
          <t>DFO</t>
        </is>
      </c>
      <c r="J3847" s="131" t="n">
        <v>0</v>
      </c>
      <c r="K3847" s="129" t="n">
        <v>2020</v>
      </c>
      <c r="L3847" s="120">
        <f>IF(VLOOKUP(H3847,'Cross-Page Data'!$D$4:$F$48,3,FALSE)="natural gas",VLOOKUP(G3847,'Cross-Page Data'!$I$4:$J$19,2,FALSE),IF(VLOOKUP(H3847,'Cross-Page Data'!$D$4:$F$48,3,FALSE)="solar",IF(G3847="PV","solar PV","solar thermal"),IF(VLOOKUP(H3847,'Cross-Page Data'!$D$4:$F$48,3,FALSE)="wind",VLOOKUP(G3847,'Cross-Page Data'!$I$4:$J$19,2,FALSE),IF(VLOOKUP(H3847,'Cross-Page Data'!$D$4:$F$48,3,FALSE)="hydro",VLOOKUP(G3847,'Cross-Page Data'!$I$4:$J$19,2,FALSE),VLOOKUP(H3847,'Cross-Page Data'!$D$4:$F$48,3,FALSE)))))</f>
        <v/>
      </c>
      <c r="M3847" s="120">
        <f>IF(AND($P$2=FALSE,OR(F3847="Commercial NAICS Cogen",F3847="Industrial NAICS Cogen",F3847="NAICS-22 Cogen")),FALSE,IF(AND($P$3=FALSE,OR(F3847="Commercial NAICS Cogen",F3847="Commercial NAICS Non-Cogen",F3847="Industrial NAICS Cogen", F3847="industrial NAICS non-Cogen")),FALSE, TRUE))</f>
        <v/>
      </c>
    </row>
    <row r="3848">
      <c r="A3848" s="129" t="n">
        <v>56934</v>
      </c>
      <c r="B3848" s="130" t="inlineStr">
        <is>
          <t>Cassia Wind</t>
        </is>
      </c>
      <c r="C3848" s="130" t="inlineStr">
        <is>
          <t>Cassia Wind Farm, LLC</t>
        </is>
      </c>
      <c r="D3848" s="129" t="n">
        <v>56158</v>
      </c>
      <c r="E3848" s="130" t="inlineStr">
        <is>
          <t>ID</t>
        </is>
      </c>
      <c r="F3848" s="130" t="inlineStr">
        <is>
          <t>NAICS-22 Non-Cogen</t>
        </is>
      </c>
      <c r="G3848" s="130" t="inlineStr">
        <is>
          <t>WT</t>
        </is>
      </c>
      <c r="H3848" s="130" t="inlineStr">
        <is>
          <t>WND</t>
        </is>
      </c>
      <c r="I3848" s="130" t="inlineStr">
        <is>
          <t>WND</t>
        </is>
      </c>
      <c r="J3848" s="131" t="n">
        <v>18993.97</v>
      </c>
      <c r="K3848" s="129" t="n">
        <v>2020</v>
      </c>
      <c r="L3848" s="120">
        <f>IF(VLOOKUP(H3848,'Cross-Page Data'!$D$4:$F$48,3,FALSE)="natural gas",VLOOKUP(G3848,'Cross-Page Data'!$I$4:$J$19,2,FALSE),IF(VLOOKUP(H3848,'Cross-Page Data'!$D$4:$F$48,3,FALSE)="solar",IF(G3848="PV","solar PV","solar thermal"),IF(VLOOKUP(H3848,'Cross-Page Data'!$D$4:$F$48,3,FALSE)="wind",VLOOKUP(G3848,'Cross-Page Data'!$I$4:$J$19,2,FALSE),IF(VLOOKUP(H3848,'Cross-Page Data'!$D$4:$F$48,3,FALSE)="hydro",VLOOKUP(G3848,'Cross-Page Data'!$I$4:$J$19,2,FALSE),VLOOKUP(H3848,'Cross-Page Data'!$D$4:$F$48,3,FALSE)))))</f>
        <v/>
      </c>
      <c r="M3848" s="120">
        <f>IF(AND($P$2=FALSE,OR(F3848="Commercial NAICS Cogen",F3848="Industrial NAICS Cogen",F3848="NAICS-22 Cogen")),FALSE,IF(AND($P$3=FALSE,OR(F3848="Commercial NAICS Cogen",F3848="Commercial NAICS Non-Cogen",F3848="Industrial NAICS Cogen", F3848="industrial NAICS non-Cogen")),FALSE, TRUE))</f>
        <v/>
      </c>
    </row>
    <row r="3849">
      <c r="A3849" s="129" t="n">
        <v>56935</v>
      </c>
      <c r="B3849" s="130" t="inlineStr">
        <is>
          <t>Cassia Gulch</t>
        </is>
      </c>
      <c r="C3849" s="130" t="inlineStr">
        <is>
          <t>Cassia Gulch Wind Park, LLC</t>
        </is>
      </c>
      <c r="D3849" s="129" t="n">
        <v>56157</v>
      </c>
      <c r="E3849" s="130" t="inlineStr">
        <is>
          <t>ID</t>
        </is>
      </c>
      <c r="F3849" s="130" t="inlineStr">
        <is>
          <t>NAICS-22 Non-Cogen</t>
        </is>
      </c>
      <c r="G3849" s="130" t="inlineStr">
        <is>
          <t>WT</t>
        </is>
      </c>
      <c r="H3849" s="130" t="inlineStr">
        <is>
          <t>WND</t>
        </is>
      </c>
      <c r="I3849" s="130" t="inlineStr">
        <is>
          <t>WND</t>
        </is>
      </c>
      <c r="J3849" s="131" t="n">
        <v>41982.27</v>
      </c>
      <c r="K3849" s="129" t="n">
        <v>2020</v>
      </c>
      <c r="L3849" s="120">
        <f>IF(VLOOKUP(H3849,'Cross-Page Data'!$D$4:$F$48,3,FALSE)="natural gas",VLOOKUP(G3849,'Cross-Page Data'!$I$4:$J$19,2,FALSE),IF(VLOOKUP(H3849,'Cross-Page Data'!$D$4:$F$48,3,FALSE)="solar",IF(G3849="PV","solar PV","solar thermal"),IF(VLOOKUP(H3849,'Cross-Page Data'!$D$4:$F$48,3,FALSE)="wind",VLOOKUP(G3849,'Cross-Page Data'!$I$4:$J$19,2,FALSE),IF(VLOOKUP(H3849,'Cross-Page Data'!$D$4:$F$48,3,FALSE)="hydro",VLOOKUP(G3849,'Cross-Page Data'!$I$4:$J$19,2,FALSE),VLOOKUP(H3849,'Cross-Page Data'!$D$4:$F$48,3,FALSE)))))</f>
        <v/>
      </c>
      <c r="M3849" s="120">
        <f>IF(AND($P$2=FALSE,OR(F3849="Commercial NAICS Cogen",F3849="Industrial NAICS Cogen",F3849="NAICS-22 Cogen")),FALSE,IF(AND($P$3=FALSE,OR(F3849="Commercial NAICS Cogen",F3849="Commercial NAICS Non-Cogen",F3849="Industrial NAICS Cogen", F3849="industrial NAICS non-Cogen")),FALSE, TRUE))</f>
        <v/>
      </c>
    </row>
    <row r="3850">
      <c r="A3850" s="129" t="n">
        <v>56936</v>
      </c>
      <c r="B3850" s="130" t="inlineStr">
        <is>
          <t>Brookfield Power Glen Falls Hydro</t>
        </is>
      </c>
      <c r="C3850" s="130" t="inlineStr">
        <is>
          <t>Erie Boulevard Hydropower LP</t>
        </is>
      </c>
      <c r="D3850" s="129" t="n">
        <v>5914</v>
      </c>
      <c r="E3850" s="130" t="inlineStr">
        <is>
          <t>NY</t>
        </is>
      </c>
      <c r="F3850" s="130" t="inlineStr">
        <is>
          <t>Industrial NAICS Non-Cogen</t>
        </is>
      </c>
      <c r="G3850" s="130" t="inlineStr">
        <is>
          <t>HY</t>
        </is>
      </c>
      <c r="H3850" s="130" t="inlineStr">
        <is>
          <t>WAT</t>
        </is>
      </c>
      <c r="I3850" s="130" t="inlineStr">
        <is>
          <t>HYC</t>
        </is>
      </c>
      <c r="J3850" s="131" t="n">
        <v>48493</v>
      </c>
      <c r="K3850" s="129" t="n">
        <v>2020</v>
      </c>
      <c r="L3850" s="120">
        <f>IF(VLOOKUP(H3850,'Cross-Page Data'!$D$4:$F$48,3,FALSE)="natural gas",VLOOKUP(G3850,'Cross-Page Data'!$I$4:$J$19,2,FALSE),IF(VLOOKUP(H3850,'Cross-Page Data'!$D$4:$F$48,3,FALSE)="solar",IF(G3850="PV","solar PV","solar thermal"),IF(VLOOKUP(H3850,'Cross-Page Data'!$D$4:$F$48,3,FALSE)="wind",VLOOKUP(G3850,'Cross-Page Data'!$I$4:$J$19,2,FALSE),IF(VLOOKUP(H3850,'Cross-Page Data'!$D$4:$F$48,3,FALSE)="hydro",VLOOKUP(G3850,'Cross-Page Data'!$I$4:$J$19,2,FALSE),VLOOKUP(H3850,'Cross-Page Data'!$D$4:$F$48,3,FALSE)))))</f>
        <v/>
      </c>
      <c r="M3850" s="120">
        <f>IF(AND($P$2=FALSE,OR(F3850="Commercial NAICS Cogen",F3850="Industrial NAICS Cogen",F3850="NAICS-22 Cogen")),FALSE,IF(AND($P$3=FALSE,OR(F3850="Commercial NAICS Cogen",F3850="Commercial NAICS Non-Cogen",F3850="Industrial NAICS Cogen", F3850="industrial NAICS non-Cogen")),FALSE, TRUE))</f>
        <v/>
      </c>
    </row>
    <row r="3851">
      <c r="A3851" s="129" t="n">
        <v>56937</v>
      </c>
      <c r="B3851" s="130" t="inlineStr">
        <is>
          <t>Fairbanks Morse Engine</t>
        </is>
      </c>
      <c r="C3851" s="130" t="inlineStr">
        <is>
          <t>Fairbanks Morse Engine</t>
        </is>
      </c>
      <c r="D3851" s="129" t="n">
        <v>56175</v>
      </c>
      <c r="E3851" s="130" t="inlineStr">
        <is>
          <t>WI</t>
        </is>
      </c>
      <c r="F3851" s="130" t="inlineStr">
        <is>
          <t>Industrial NAICS Non-Cogen</t>
        </is>
      </c>
      <c r="G3851" s="130" t="inlineStr">
        <is>
          <t>IC</t>
        </is>
      </c>
      <c r="H3851" s="130" t="inlineStr">
        <is>
          <t>DFO</t>
        </is>
      </c>
      <c r="I3851" s="130" t="inlineStr">
        <is>
          <t>DFO</t>
        </is>
      </c>
      <c r="J3851" s="131" t="n">
        <v>1</v>
      </c>
      <c r="K3851" s="129" t="n">
        <v>2020</v>
      </c>
      <c r="L3851" s="120">
        <f>IF(VLOOKUP(H3851,'Cross-Page Data'!$D$4:$F$48,3,FALSE)="natural gas",VLOOKUP(G3851,'Cross-Page Data'!$I$4:$J$19,2,FALSE),IF(VLOOKUP(H3851,'Cross-Page Data'!$D$4:$F$48,3,FALSE)="solar",IF(G3851="PV","solar PV","solar thermal"),IF(VLOOKUP(H3851,'Cross-Page Data'!$D$4:$F$48,3,FALSE)="wind",VLOOKUP(G3851,'Cross-Page Data'!$I$4:$J$19,2,FALSE),IF(VLOOKUP(H3851,'Cross-Page Data'!$D$4:$F$48,3,FALSE)="hydro",VLOOKUP(G3851,'Cross-Page Data'!$I$4:$J$19,2,FALSE),VLOOKUP(H3851,'Cross-Page Data'!$D$4:$F$48,3,FALSE)))))</f>
        <v/>
      </c>
      <c r="M3851" s="120">
        <f>IF(AND($P$2=FALSE,OR(F3851="Commercial NAICS Cogen",F3851="Industrial NAICS Cogen",F3851="NAICS-22 Cogen")),FALSE,IF(AND($P$3=FALSE,OR(F3851="Commercial NAICS Cogen",F3851="Commercial NAICS Non-Cogen",F3851="Industrial NAICS Cogen", F3851="industrial NAICS non-Cogen")),FALSE, TRUE))</f>
        <v/>
      </c>
    </row>
    <row r="3852">
      <c r="A3852" s="129" t="n">
        <v>56940</v>
      </c>
      <c r="B3852" s="130" t="inlineStr">
        <is>
          <t>CPV Valley Energy Center</t>
        </is>
      </c>
      <c r="C3852" s="130" t="inlineStr">
        <is>
          <t>CPV Valley, LLC</t>
        </is>
      </c>
      <c r="D3852" s="129" t="n">
        <v>56204</v>
      </c>
      <c r="E3852" s="130" t="inlineStr">
        <is>
          <t>NY</t>
        </is>
      </c>
      <c r="F3852" s="130" t="inlineStr">
        <is>
          <t>NAICS-22 Non-Cogen</t>
        </is>
      </c>
      <c r="G3852" s="130" t="inlineStr">
        <is>
          <t>CA</t>
        </is>
      </c>
      <c r="H3852" s="130" t="inlineStr">
        <is>
          <t>DFO</t>
        </is>
      </c>
      <c r="I3852" s="130" t="inlineStr">
        <is>
          <t>DFO</t>
        </is>
      </c>
      <c r="J3852" s="131" t="n">
        <v>40.209</v>
      </c>
      <c r="K3852" s="129" t="n">
        <v>2020</v>
      </c>
      <c r="L3852" s="120">
        <f>IF(VLOOKUP(H3852,'Cross-Page Data'!$D$4:$F$48,3,FALSE)="natural gas",VLOOKUP(G3852,'Cross-Page Data'!$I$4:$J$19,2,FALSE),IF(VLOOKUP(H3852,'Cross-Page Data'!$D$4:$F$48,3,FALSE)="solar",IF(G3852="PV","solar PV","solar thermal"),IF(VLOOKUP(H3852,'Cross-Page Data'!$D$4:$F$48,3,FALSE)="wind",VLOOKUP(G3852,'Cross-Page Data'!$I$4:$J$19,2,FALSE),IF(VLOOKUP(H3852,'Cross-Page Data'!$D$4:$F$48,3,FALSE)="hydro",VLOOKUP(G3852,'Cross-Page Data'!$I$4:$J$19,2,FALSE),VLOOKUP(H3852,'Cross-Page Data'!$D$4:$F$48,3,FALSE)))))</f>
        <v/>
      </c>
      <c r="M3852" s="120">
        <f>IF(AND($P$2=FALSE,OR(F3852="Commercial NAICS Cogen",F3852="Industrial NAICS Cogen",F3852="NAICS-22 Cogen")),FALSE,IF(AND($P$3=FALSE,OR(F3852="Commercial NAICS Cogen",F3852="Commercial NAICS Non-Cogen",F3852="Industrial NAICS Cogen", F3852="industrial NAICS non-Cogen")),FALSE, TRUE))</f>
        <v/>
      </c>
    </row>
    <row r="3853">
      <c r="A3853" s="129" t="n">
        <v>56940</v>
      </c>
      <c r="B3853" s="130" t="inlineStr">
        <is>
          <t>CPV Valley Energy Center</t>
        </is>
      </c>
      <c r="C3853" s="130" t="inlineStr">
        <is>
          <t>CPV Valley, LLC</t>
        </is>
      </c>
      <c r="D3853" s="129" t="n">
        <v>56204</v>
      </c>
      <c r="E3853" s="130" t="inlineStr">
        <is>
          <t>NY</t>
        </is>
      </c>
      <c r="F3853" s="130" t="inlineStr">
        <is>
          <t>NAICS-22 Non-Cogen</t>
        </is>
      </c>
      <c r="G3853" s="130" t="inlineStr">
        <is>
          <t>CA</t>
        </is>
      </c>
      <c r="H3853" s="130" t="inlineStr">
        <is>
          <t>NG</t>
        </is>
      </c>
      <c r="I3853" s="130" t="inlineStr">
        <is>
          <t>NG</t>
        </is>
      </c>
      <c r="J3853" s="131" t="n">
        <v>1800595.8</v>
      </c>
      <c r="K3853" s="129" t="n">
        <v>2020</v>
      </c>
      <c r="L3853" s="120">
        <f>IF(VLOOKUP(H3853,'Cross-Page Data'!$D$4:$F$48,3,FALSE)="natural gas",VLOOKUP(G3853,'Cross-Page Data'!$I$4:$J$19,2,FALSE),IF(VLOOKUP(H3853,'Cross-Page Data'!$D$4:$F$48,3,FALSE)="solar",IF(G3853="PV","solar PV","solar thermal"),IF(VLOOKUP(H3853,'Cross-Page Data'!$D$4:$F$48,3,FALSE)="wind",VLOOKUP(G3853,'Cross-Page Data'!$I$4:$J$19,2,FALSE),IF(VLOOKUP(H3853,'Cross-Page Data'!$D$4:$F$48,3,FALSE)="hydro",VLOOKUP(G3853,'Cross-Page Data'!$I$4:$J$19,2,FALSE),VLOOKUP(H3853,'Cross-Page Data'!$D$4:$F$48,3,FALSE)))))</f>
        <v/>
      </c>
      <c r="M3853" s="120">
        <f>IF(AND($P$2=FALSE,OR(F3853="Commercial NAICS Cogen",F3853="Industrial NAICS Cogen",F3853="NAICS-22 Cogen")),FALSE,IF(AND($P$3=FALSE,OR(F3853="Commercial NAICS Cogen",F3853="Commercial NAICS Non-Cogen",F3853="Industrial NAICS Cogen", F3853="industrial NAICS non-Cogen")),FALSE, TRUE))</f>
        <v/>
      </c>
    </row>
    <row r="3854">
      <c r="A3854" s="129" t="n">
        <v>56940</v>
      </c>
      <c r="B3854" s="130" t="inlineStr">
        <is>
          <t>CPV Valley Energy Center</t>
        </is>
      </c>
      <c r="C3854" s="130" t="inlineStr">
        <is>
          <t>CPV Valley, LLC</t>
        </is>
      </c>
      <c r="D3854" s="129" t="n">
        <v>56204</v>
      </c>
      <c r="E3854" s="130" t="inlineStr">
        <is>
          <t>NY</t>
        </is>
      </c>
      <c r="F3854" s="130" t="inlineStr">
        <is>
          <t>NAICS-22 Non-Cogen</t>
        </is>
      </c>
      <c r="G3854" s="130" t="inlineStr">
        <is>
          <t>CT</t>
        </is>
      </c>
      <c r="H3854" s="130" t="inlineStr">
        <is>
          <t>DFO</t>
        </is>
      </c>
      <c r="I3854" s="130" t="inlineStr">
        <is>
          <t>DFO</t>
        </is>
      </c>
      <c r="J3854" s="131" t="n">
        <v>65.586</v>
      </c>
      <c r="K3854" s="129" t="n">
        <v>2020</v>
      </c>
      <c r="L3854" s="120">
        <f>IF(VLOOKUP(H3854,'Cross-Page Data'!$D$4:$F$48,3,FALSE)="natural gas",VLOOKUP(G3854,'Cross-Page Data'!$I$4:$J$19,2,FALSE),IF(VLOOKUP(H3854,'Cross-Page Data'!$D$4:$F$48,3,FALSE)="solar",IF(G3854="PV","solar PV","solar thermal"),IF(VLOOKUP(H3854,'Cross-Page Data'!$D$4:$F$48,3,FALSE)="wind",VLOOKUP(G3854,'Cross-Page Data'!$I$4:$J$19,2,FALSE),IF(VLOOKUP(H3854,'Cross-Page Data'!$D$4:$F$48,3,FALSE)="hydro",VLOOKUP(G3854,'Cross-Page Data'!$I$4:$J$19,2,FALSE),VLOOKUP(H3854,'Cross-Page Data'!$D$4:$F$48,3,FALSE)))))</f>
        <v/>
      </c>
      <c r="M3854" s="120">
        <f>IF(AND($P$2=FALSE,OR(F3854="Commercial NAICS Cogen",F3854="Industrial NAICS Cogen",F3854="NAICS-22 Cogen")),FALSE,IF(AND($P$3=FALSE,OR(F3854="Commercial NAICS Cogen",F3854="Commercial NAICS Non-Cogen",F3854="Industrial NAICS Cogen", F3854="industrial NAICS non-Cogen")),FALSE, TRUE))</f>
        <v/>
      </c>
    </row>
    <row r="3855">
      <c r="A3855" s="129" t="n">
        <v>56940</v>
      </c>
      <c r="B3855" s="130" t="inlineStr">
        <is>
          <t>CPV Valley Energy Center</t>
        </is>
      </c>
      <c r="C3855" s="130" t="inlineStr">
        <is>
          <t>CPV Valley, LLC</t>
        </is>
      </c>
      <c r="D3855" s="129" t="n">
        <v>56204</v>
      </c>
      <c r="E3855" s="130" t="inlineStr">
        <is>
          <t>NY</t>
        </is>
      </c>
      <c r="F3855" s="130" t="inlineStr">
        <is>
          <t>NAICS-22 Non-Cogen</t>
        </is>
      </c>
      <c r="G3855" s="130" t="inlineStr">
        <is>
          <t>CT</t>
        </is>
      </c>
      <c r="H3855" s="130" t="inlineStr">
        <is>
          <t>NG</t>
        </is>
      </c>
      <c r="I3855" s="130" t="inlineStr">
        <is>
          <t>NG</t>
        </is>
      </c>
      <c r="J3855" s="131" t="n">
        <v>2900248.4</v>
      </c>
      <c r="K3855" s="129" t="n">
        <v>2020</v>
      </c>
      <c r="L3855" s="120">
        <f>IF(VLOOKUP(H3855,'Cross-Page Data'!$D$4:$F$48,3,FALSE)="natural gas",VLOOKUP(G3855,'Cross-Page Data'!$I$4:$J$19,2,FALSE),IF(VLOOKUP(H3855,'Cross-Page Data'!$D$4:$F$48,3,FALSE)="solar",IF(G3855="PV","solar PV","solar thermal"),IF(VLOOKUP(H3855,'Cross-Page Data'!$D$4:$F$48,3,FALSE)="wind",VLOOKUP(G3855,'Cross-Page Data'!$I$4:$J$19,2,FALSE),IF(VLOOKUP(H3855,'Cross-Page Data'!$D$4:$F$48,3,FALSE)="hydro",VLOOKUP(G3855,'Cross-Page Data'!$I$4:$J$19,2,FALSE),VLOOKUP(H3855,'Cross-Page Data'!$D$4:$F$48,3,FALSE)))))</f>
        <v/>
      </c>
      <c r="M3855" s="120">
        <f>IF(AND($P$2=FALSE,OR(F3855="Commercial NAICS Cogen",F3855="Industrial NAICS Cogen",F3855="NAICS-22 Cogen")),FALSE,IF(AND($P$3=FALSE,OR(F3855="Commercial NAICS Cogen",F3855="Commercial NAICS Non-Cogen",F3855="Industrial NAICS Cogen", F3855="industrial NAICS non-Cogen")),FALSE, TRUE))</f>
        <v/>
      </c>
    </row>
    <row r="3856">
      <c r="A3856" s="129" t="n">
        <v>56942</v>
      </c>
      <c r="B3856" s="130" t="inlineStr">
        <is>
          <t>Forward Wind Energy Center</t>
        </is>
      </c>
      <c r="C3856" s="130" t="inlineStr">
        <is>
          <t>Wisconsin Public Service Corp</t>
        </is>
      </c>
      <c r="D3856" s="129" t="n">
        <v>20860</v>
      </c>
      <c r="E3856" s="130" t="inlineStr">
        <is>
          <t>WI</t>
        </is>
      </c>
      <c r="F3856" s="130" t="inlineStr">
        <is>
          <t>Electric Utility</t>
        </is>
      </c>
      <c r="G3856" s="130" t="inlineStr">
        <is>
          <t>WT</t>
        </is>
      </c>
      <c r="H3856" s="130" t="inlineStr">
        <is>
          <t>WND</t>
        </is>
      </c>
      <c r="I3856" s="130" t="inlineStr">
        <is>
          <t>WND</t>
        </is>
      </c>
      <c r="J3856" s="131" t="n">
        <v>151122</v>
      </c>
      <c r="K3856" s="129" t="n">
        <v>2020</v>
      </c>
      <c r="L3856" s="120">
        <f>IF(VLOOKUP(H3856,'Cross-Page Data'!$D$4:$F$48,3,FALSE)="natural gas",VLOOKUP(G3856,'Cross-Page Data'!$I$4:$J$19,2,FALSE),IF(VLOOKUP(H3856,'Cross-Page Data'!$D$4:$F$48,3,FALSE)="solar",IF(G3856="PV","solar PV","solar thermal"),IF(VLOOKUP(H3856,'Cross-Page Data'!$D$4:$F$48,3,FALSE)="wind",VLOOKUP(G3856,'Cross-Page Data'!$I$4:$J$19,2,FALSE),IF(VLOOKUP(H3856,'Cross-Page Data'!$D$4:$F$48,3,FALSE)="hydro",VLOOKUP(G3856,'Cross-Page Data'!$I$4:$J$19,2,FALSE),VLOOKUP(H3856,'Cross-Page Data'!$D$4:$F$48,3,FALSE)))))</f>
        <v/>
      </c>
      <c r="M3856" s="120">
        <f>IF(AND($P$2=FALSE,OR(F3856="Commercial NAICS Cogen",F3856="Industrial NAICS Cogen",F3856="NAICS-22 Cogen")),FALSE,IF(AND($P$3=FALSE,OR(F3856="Commercial NAICS Cogen",F3856="Commercial NAICS Non-Cogen",F3856="Industrial NAICS Cogen", F3856="industrial NAICS non-Cogen")),FALSE, TRUE))</f>
        <v/>
      </c>
    </row>
    <row r="3857">
      <c r="A3857" s="129" t="n">
        <v>56948</v>
      </c>
      <c r="B3857" s="130" t="inlineStr">
        <is>
          <t>Coolidge Generation Station</t>
        </is>
      </c>
      <c r="C3857" s="130" t="inlineStr">
        <is>
          <t>Salt River Project</t>
        </is>
      </c>
      <c r="D3857" s="129" t="n">
        <v>16572</v>
      </c>
      <c r="E3857" s="130" t="inlineStr">
        <is>
          <t>AZ</t>
        </is>
      </c>
      <c r="F3857" s="130" t="inlineStr">
        <is>
          <t>Electric Utility</t>
        </is>
      </c>
      <c r="G3857" s="130" t="inlineStr">
        <is>
          <t>GT</t>
        </is>
      </c>
      <c r="H3857" s="130" t="inlineStr">
        <is>
          <t>NG</t>
        </is>
      </c>
      <c r="I3857" s="130" t="inlineStr">
        <is>
          <t>NG</t>
        </is>
      </c>
      <c r="J3857" s="131" t="n">
        <v>499566</v>
      </c>
      <c r="K3857" s="129" t="n">
        <v>2020</v>
      </c>
      <c r="L3857" s="120">
        <f>IF(VLOOKUP(H3857,'Cross-Page Data'!$D$4:$F$48,3,FALSE)="natural gas",VLOOKUP(G3857,'Cross-Page Data'!$I$4:$J$19,2,FALSE),IF(VLOOKUP(H3857,'Cross-Page Data'!$D$4:$F$48,3,FALSE)="solar",IF(G3857="PV","solar PV","solar thermal"),IF(VLOOKUP(H3857,'Cross-Page Data'!$D$4:$F$48,3,FALSE)="wind",VLOOKUP(G3857,'Cross-Page Data'!$I$4:$J$19,2,FALSE),IF(VLOOKUP(H3857,'Cross-Page Data'!$D$4:$F$48,3,FALSE)="hydro",VLOOKUP(G3857,'Cross-Page Data'!$I$4:$J$19,2,FALSE),VLOOKUP(H3857,'Cross-Page Data'!$D$4:$F$48,3,FALSE)))))</f>
        <v/>
      </c>
      <c r="M3857" s="120">
        <f>IF(AND($P$2=FALSE,OR(F3857="Commercial NAICS Cogen",F3857="Industrial NAICS Cogen",F3857="NAICS-22 Cogen")),FALSE,IF(AND($P$3=FALSE,OR(F3857="Commercial NAICS Cogen",F3857="Commercial NAICS Non-Cogen",F3857="Industrial NAICS Cogen", F3857="industrial NAICS non-Cogen")),FALSE, TRUE))</f>
        <v/>
      </c>
    </row>
    <row r="3858">
      <c r="A3858" s="129" t="n">
        <v>56960</v>
      </c>
      <c r="B3858" s="130" t="inlineStr">
        <is>
          <t>Happy Jack Windpower Project</t>
        </is>
      </c>
      <c r="C3858" s="130" t="inlineStr">
        <is>
          <t>Duke Energy DEGS Happy Jack</t>
        </is>
      </c>
      <c r="D3858" s="129" t="n">
        <v>56271</v>
      </c>
      <c r="E3858" s="130" t="inlineStr">
        <is>
          <t>WY</t>
        </is>
      </c>
      <c r="F3858" s="130" t="inlineStr">
        <is>
          <t>NAICS-22 Non-Cogen</t>
        </is>
      </c>
      <c r="G3858" s="130" t="inlineStr">
        <is>
          <t>WT</t>
        </is>
      </c>
      <c r="H3858" s="130" t="inlineStr">
        <is>
          <t>WND</t>
        </is>
      </c>
      <c r="I3858" s="130" t="inlineStr">
        <is>
          <t>WND</t>
        </is>
      </c>
      <c r="J3858" s="131" t="n">
        <v>86605</v>
      </c>
      <c r="K3858" s="129" t="n">
        <v>2020</v>
      </c>
      <c r="L3858" s="120">
        <f>IF(VLOOKUP(H3858,'Cross-Page Data'!$D$4:$F$48,3,FALSE)="natural gas",VLOOKUP(G3858,'Cross-Page Data'!$I$4:$J$19,2,FALSE),IF(VLOOKUP(H3858,'Cross-Page Data'!$D$4:$F$48,3,FALSE)="solar",IF(G3858="PV","solar PV","solar thermal"),IF(VLOOKUP(H3858,'Cross-Page Data'!$D$4:$F$48,3,FALSE)="wind",VLOOKUP(G3858,'Cross-Page Data'!$I$4:$J$19,2,FALSE),IF(VLOOKUP(H3858,'Cross-Page Data'!$D$4:$F$48,3,FALSE)="hydro",VLOOKUP(G3858,'Cross-Page Data'!$I$4:$J$19,2,FALSE),VLOOKUP(H3858,'Cross-Page Data'!$D$4:$F$48,3,FALSE)))))</f>
        <v/>
      </c>
      <c r="M3858" s="120">
        <f>IF(AND($P$2=FALSE,OR(F3858="Commercial NAICS Cogen",F3858="Industrial NAICS Cogen",F3858="NAICS-22 Cogen")),FALSE,IF(AND($P$3=FALSE,OR(F3858="Commercial NAICS Cogen",F3858="Commercial NAICS Non-Cogen",F3858="Industrial NAICS Cogen", F3858="industrial NAICS non-Cogen")),FALSE, TRUE))</f>
        <v/>
      </c>
    </row>
    <row r="3859">
      <c r="A3859" s="129" t="n">
        <v>56961</v>
      </c>
      <c r="B3859" s="130" t="inlineStr">
        <is>
          <t>Notrees Windpower Hybrid</t>
        </is>
      </c>
      <c r="C3859" s="130" t="inlineStr">
        <is>
          <t>Duke Energy DEGS Notrees</t>
        </is>
      </c>
      <c r="D3859" s="129" t="n">
        <v>56272</v>
      </c>
      <c r="E3859" s="130" t="inlineStr">
        <is>
          <t>TX</t>
        </is>
      </c>
      <c r="F3859" s="130" t="inlineStr">
        <is>
          <t>NAICS-22 Non-Cogen</t>
        </is>
      </c>
      <c r="G3859" s="130" t="inlineStr">
        <is>
          <t>BA</t>
        </is>
      </c>
      <c r="H3859" s="130" t="inlineStr">
        <is>
          <t>MWH</t>
        </is>
      </c>
      <c r="I3859" s="130" t="inlineStr">
        <is>
          <t>OTH</t>
        </is>
      </c>
      <c r="J3859" s="131" t="n">
        <v>-1333</v>
      </c>
      <c r="K3859" s="129" t="n">
        <v>2020</v>
      </c>
      <c r="L3859" s="120">
        <f>IF(VLOOKUP(H3859,'Cross-Page Data'!$D$4:$F$48,3,FALSE)="natural gas",VLOOKUP(G3859,'Cross-Page Data'!$I$4:$J$19,2,FALSE),IF(VLOOKUP(H3859,'Cross-Page Data'!$D$4:$F$48,3,FALSE)="solar",IF(G3859="PV","solar PV","solar thermal"),IF(VLOOKUP(H3859,'Cross-Page Data'!$D$4:$F$48,3,FALSE)="wind",VLOOKUP(G3859,'Cross-Page Data'!$I$4:$J$19,2,FALSE),IF(VLOOKUP(H3859,'Cross-Page Data'!$D$4:$F$48,3,FALSE)="hydro",VLOOKUP(G3859,'Cross-Page Data'!$I$4:$J$19,2,FALSE),VLOOKUP(H3859,'Cross-Page Data'!$D$4:$F$48,3,FALSE)))))</f>
        <v/>
      </c>
      <c r="M3859" s="120">
        <f>IF(AND($P$2=FALSE,OR(F3859="Commercial NAICS Cogen",F3859="Industrial NAICS Cogen",F3859="NAICS-22 Cogen")),FALSE,IF(AND($P$3=FALSE,OR(F3859="Commercial NAICS Cogen",F3859="Commercial NAICS Non-Cogen",F3859="Industrial NAICS Cogen", F3859="industrial NAICS non-Cogen")),FALSE, TRUE))</f>
        <v/>
      </c>
    </row>
    <row r="3860">
      <c r="A3860" s="129" t="n">
        <v>56961</v>
      </c>
      <c r="B3860" s="130" t="inlineStr">
        <is>
          <t>Notrees Windpower Hybrid</t>
        </is>
      </c>
      <c r="C3860" s="130" t="inlineStr">
        <is>
          <t>Duke Energy DEGS Notrees</t>
        </is>
      </c>
      <c r="D3860" s="129" t="n">
        <v>56272</v>
      </c>
      <c r="E3860" s="130" t="inlineStr">
        <is>
          <t>TX</t>
        </is>
      </c>
      <c r="F3860" s="130" t="inlineStr">
        <is>
          <t>NAICS-22 Non-Cogen</t>
        </is>
      </c>
      <c r="G3860" s="130" t="inlineStr">
        <is>
          <t>WT</t>
        </is>
      </c>
      <c r="H3860" s="130" t="inlineStr">
        <is>
          <t>WND</t>
        </is>
      </c>
      <c r="I3860" s="130" t="inlineStr">
        <is>
          <t>WND</t>
        </is>
      </c>
      <c r="J3860" s="131" t="n">
        <v>390429</v>
      </c>
      <c r="K3860" s="129" t="n">
        <v>2020</v>
      </c>
      <c r="L3860" s="120">
        <f>IF(VLOOKUP(H3860,'Cross-Page Data'!$D$4:$F$48,3,FALSE)="natural gas",VLOOKUP(G3860,'Cross-Page Data'!$I$4:$J$19,2,FALSE),IF(VLOOKUP(H3860,'Cross-Page Data'!$D$4:$F$48,3,FALSE)="solar",IF(G3860="PV","solar PV","solar thermal"),IF(VLOOKUP(H3860,'Cross-Page Data'!$D$4:$F$48,3,FALSE)="wind",VLOOKUP(G3860,'Cross-Page Data'!$I$4:$J$19,2,FALSE),IF(VLOOKUP(H3860,'Cross-Page Data'!$D$4:$F$48,3,FALSE)="hydro",VLOOKUP(G3860,'Cross-Page Data'!$I$4:$J$19,2,FALSE),VLOOKUP(H3860,'Cross-Page Data'!$D$4:$F$48,3,FALSE)))))</f>
        <v/>
      </c>
      <c r="M3860" s="120">
        <f>IF(AND($P$2=FALSE,OR(F3860="Commercial NAICS Cogen",F3860="Industrial NAICS Cogen",F3860="NAICS-22 Cogen")),FALSE,IF(AND($P$3=FALSE,OR(F3860="Commercial NAICS Cogen",F3860="Commercial NAICS Non-Cogen",F3860="Industrial NAICS Cogen", F3860="industrial NAICS non-Cogen")),FALSE, TRUE))</f>
        <v/>
      </c>
    </row>
    <row r="3861">
      <c r="A3861" s="129" t="n">
        <v>56963</v>
      </c>
      <c r="B3861" s="130" t="inlineStr">
        <is>
          <t>West Deptford Energy Station</t>
        </is>
      </c>
      <c r="C3861" s="130" t="inlineStr">
        <is>
          <t>West Deptford Energy LLC</t>
        </is>
      </c>
      <c r="D3861" s="129" t="n">
        <v>56236</v>
      </c>
      <c r="E3861" s="130" t="inlineStr">
        <is>
          <t>NJ</t>
        </is>
      </c>
      <c r="F3861" s="130" t="inlineStr">
        <is>
          <t>NAICS-22 Non-Cogen</t>
        </is>
      </c>
      <c r="G3861" s="130" t="inlineStr">
        <is>
          <t>CA</t>
        </is>
      </c>
      <c r="H3861" s="130" t="inlineStr">
        <is>
          <t>NG</t>
        </is>
      </c>
      <c r="I3861" s="130" t="inlineStr">
        <is>
          <t>NG</t>
        </is>
      </c>
      <c r="J3861" s="131" t="n">
        <v>842597</v>
      </c>
      <c r="K3861" s="129" t="n">
        <v>2020</v>
      </c>
      <c r="L3861" s="120">
        <f>IF(VLOOKUP(H3861,'Cross-Page Data'!$D$4:$F$48,3,FALSE)="natural gas",VLOOKUP(G3861,'Cross-Page Data'!$I$4:$J$19,2,FALSE),IF(VLOOKUP(H3861,'Cross-Page Data'!$D$4:$F$48,3,FALSE)="solar",IF(G3861="PV","solar PV","solar thermal"),IF(VLOOKUP(H3861,'Cross-Page Data'!$D$4:$F$48,3,FALSE)="wind",VLOOKUP(G3861,'Cross-Page Data'!$I$4:$J$19,2,FALSE),IF(VLOOKUP(H3861,'Cross-Page Data'!$D$4:$F$48,3,FALSE)="hydro",VLOOKUP(G3861,'Cross-Page Data'!$I$4:$J$19,2,FALSE),VLOOKUP(H3861,'Cross-Page Data'!$D$4:$F$48,3,FALSE)))))</f>
        <v/>
      </c>
      <c r="M3861" s="120">
        <f>IF(AND($P$2=FALSE,OR(F3861="Commercial NAICS Cogen",F3861="Industrial NAICS Cogen",F3861="NAICS-22 Cogen")),FALSE,IF(AND($P$3=FALSE,OR(F3861="Commercial NAICS Cogen",F3861="Commercial NAICS Non-Cogen",F3861="Industrial NAICS Cogen", F3861="industrial NAICS non-Cogen")),FALSE, TRUE))</f>
        <v/>
      </c>
    </row>
    <row r="3862">
      <c r="A3862" s="129" t="n">
        <v>56963</v>
      </c>
      <c r="B3862" s="130" t="inlineStr">
        <is>
          <t>West Deptford Energy Station</t>
        </is>
      </c>
      <c r="C3862" s="130" t="inlineStr">
        <is>
          <t>West Deptford Energy LLC</t>
        </is>
      </c>
      <c r="D3862" s="129" t="n">
        <v>56236</v>
      </c>
      <c r="E3862" s="130" t="inlineStr">
        <is>
          <t>NJ</t>
        </is>
      </c>
      <c r="F3862" s="130" t="inlineStr">
        <is>
          <t>NAICS-22 Non-Cogen</t>
        </is>
      </c>
      <c r="G3862" s="130" t="inlineStr">
        <is>
          <t>CT</t>
        </is>
      </c>
      <c r="H3862" s="130" t="inlineStr">
        <is>
          <t>NG</t>
        </is>
      </c>
      <c r="I3862" s="130" t="inlineStr">
        <is>
          <t>NG</t>
        </is>
      </c>
      <c r="J3862" s="131" t="n">
        <v>1371490</v>
      </c>
      <c r="K3862" s="129" t="n">
        <v>2020</v>
      </c>
      <c r="L3862" s="120">
        <f>IF(VLOOKUP(H3862,'Cross-Page Data'!$D$4:$F$48,3,FALSE)="natural gas",VLOOKUP(G3862,'Cross-Page Data'!$I$4:$J$19,2,FALSE),IF(VLOOKUP(H3862,'Cross-Page Data'!$D$4:$F$48,3,FALSE)="solar",IF(G3862="PV","solar PV","solar thermal"),IF(VLOOKUP(H3862,'Cross-Page Data'!$D$4:$F$48,3,FALSE)="wind",VLOOKUP(G3862,'Cross-Page Data'!$I$4:$J$19,2,FALSE),IF(VLOOKUP(H3862,'Cross-Page Data'!$D$4:$F$48,3,FALSE)="hydro",VLOOKUP(G3862,'Cross-Page Data'!$I$4:$J$19,2,FALSE),VLOOKUP(H3862,'Cross-Page Data'!$D$4:$F$48,3,FALSE)))))</f>
        <v/>
      </c>
      <c r="M3862" s="120">
        <f>IF(AND($P$2=FALSE,OR(F3862="Commercial NAICS Cogen",F3862="Industrial NAICS Cogen",F3862="NAICS-22 Cogen")),FALSE,IF(AND($P$3=FALSE,OR(F3862="Commercial NAICS Cogen",F3862="Commercial NAICS Non-Cogen",F3862="Industrial NAICS Cogen", F3862="industrial NAICS non-Cogen")),FALSE, TRUE))</f>
        <v/>
      </c>
    </row>
    <row r="3863">
      <c r="A3863" s="129" t="n">
        <v>56964</v>
      </c>
      <c r="B3863" s="130" t="inlineStr">
        <is>
          <t>Bayonne Energy Center</t>
        </is>
      </c>
      <c r="C3863" s="130" t="inlineStr">
        <is>
          <t>Bayonne Energy Center LLC</t>
        </is>
      </c>
      <c r="D3863" s="129" t="n">
        <v>56267</v>
      </c>
      <c r="E3863" s="130" t="inlineStr">
        <is>
          <t>NJ</t>
        </is>
      </c>
      <c r="F3863" s="130" t="inlineStr">
        <is>
          <t>NAICS-22 Non-Cogen</t>
        </is>
      </c>
      <c r="G3863" s="130" t="inlineStr">
        <is>
          <t>GT</t>
        </is>
      </c>
      <c r="H3863" s="130" t="inlineStr">
        <is>
          <t>DFO</t>
        </is>
      </c>
      <c r="I3863" s="130" t="inlineStr">
        <is>
          <t>DFO</t>
        </is>
      </c>
      <c r="J3863" s="131" t="n">
        <v>0</v>
      </c>
      <c r="K3863" s="129" t="n">
        <v>2020</v>
      </c>
      <c r="L3863" s="120">
        <f>IF(VLOOKUP(H3863,'Cross-Page Data'!$D$4:$F$48,3,FALSE)="natural gas",VLOOKUP(G3863,'Cross-Page Data'!$I$4:$J$19,2,FALSE),IF(VLOOKUP(H3863,'Cross-Page Data'!$D$4:$F$48,3,FALSE)="solar",IF(G3863="PV","solar PV","solar thermal"),IF(VLOOKUP(H3863,'Cross-Page Data'!$D$4:$F$48,3,FALSE)="wind",VLOOKUP(G3863,'Cross-Page Data'!$I$4:$J$19,2,FALSE),IF(VLOOKUP(H3863,'Cross-Page Data'!$D$4:$F$48,3,FALSE)="hydro",VLOOKUP(G3863,'Cross-Page Data'!$I$4:$J$19,2,FALSE),VLOOKUP(H3863,'Cross-Page Data'!$D$4:$F$48,3,FALSE)))))</f>
        <v/>
      </c>
      <c r="M3863" s="120">
        <f>IF(AND($P$2=FALSE,OR(F3863="Commercial NAICS Cogen",F3863="Industrial NAICS Cogen",F3863="NAICS-22 Cogen")),FALSE,IF(AND($P$3=FALSE,OR(F3863="Commercial NAICS Cogen",F3863="Commercial NAICS Non-Cogen",F3863="Industrial NAICS Cogen", F3863="industrial NAICS non-Cogen")),FALSE, TRUE))</f>
        <v/>
      </c>
    </row>
    <row r="3864">
      <c r="A3864" s="129" t="n">
        <v>56964</v>
      </c>
      <c r="B3864" s="130" t="inlineStr">
        <is>
          <t>Bayonne Energy Center</t>
        </is>
      </c>
      <c r="C3864" s="130" t="inlineStr">
        <is>
          <t>Bayonne Energy Center LLC</t>
        </is>
      </c>
      <c r="D3864" s="129" t="n">
        <v>56267</v>
      </c>
      <c r="E3864" s="130" t="inlineStr">
        <is>
          <t>NJ</t>
        </is>
      </c>
      <c r="F3864" s="130" t="inlineStr">
        <is>
          <t>NAICS-22 Non-Cogen</t>
        </is>
      </c>
      <c r="G3864" s="130" t="inlineStr">
        <is>
          <t>GT</t>
        </is>
      </c>
      <c r="H3864" s="130" t="inlineStr">
        <is>
          <t>NG</t>
        </is>
      </c>
      <c r="I3864" s="130" t="inlineStr">
        <is>
          <t>NG</t>
        </is>
      </c>
      <c r="J3864" s="131" t="n">
        <v>347827</v>
      </c>
      <c r="K3864" s="129" t="n">
        <v>2020</v>
      </c>
      <c r="L3864" s="120">
        <f>IF(VLOOKUP(H3864,'Cross-Page Data'!$D$4:$F$48,3,FALSE)="natural gas",VLOOKUP(G3864,'Cross-Page Data'!$I$4:$J$19,2,FALSE),IF(VLOOKUP(H3864,'Cross-Page Data'!$D$4:$F$48,3,FALSE)="solar",IF(G3864="PV","solar PV","solar thermal"),IF(VLOOKUP(H3864,'Cross-Page Data'!$D$4:$F$48,3,FALSE)="wind",VLOOKUP(G3864,'Cross-Page Data'!$I$4:$J$19,2,FALSE),IF(VLOOKUP(H3864,'Cross-Page Data'!$D$4:$F$48,3,FALSE)="hydro",VLOOKUP(G3864,'Cross-Page Data'!$I$4:$J$19,2,FALSE),VLOOKUP(H3864,'Cross-Page Data'!$D$4:$F$48,3,FALSE)))))</f>
        <v/>
      </c>
      <c r="M3864" s="120">
        <f>IF(AND($P$2=FALSE,OR(F3864="Commercial NAICS Cogen",F3864="Industrial NAICS Cogen",F3864="NAICS-22 Cogen")),FALSE,IF(AND($P$3=FALSE,OR(F3864="Commercial NAICS Cogen",F3864="Commercial NAICS Non-Cogen",F3864="Industrial NAICS Cogen", F3864="industrial NAICS non-Cogen")),FALSE, TRUE))</f>
        <v/>
      </c>
    </row>
    <row r="3865">
      <c r="A3865" s="129" t="n">
        <v>56981</v>
      </c>
      <c r="B3865" s="130" t="inlineStr">
        <is>
          <t>Pyron Wind Farm LLC Hybrid</t>
        </is>
      </c>
      <c r="C3865" s="130" t="inlineStr">
        <is>
          <t>RWE Renewables Americas LLC</t>
        </is>
      </c>
      <c r="D3865" s="129" t="n">
        <v>56215</v>
      </c>
      <c r="E3865" s="130" t="inlineStr">
        <is>
          <t>TX</t>
        </is>
      </c>
      <c r="F3865" s="130" t="inlineStr">
        <is>
          <t>NAICS-22 Non-Cogen</t>
        </is>
      </c>
      <c r="G3865" s="130" t="inlineStr">
        <is>
          <t>BA</t>
        </is>
      </c>
      <c r="H3865" s="130" t="inlineStr">
        <is>
          <t>MWH</t>
        </is>
      </c>
      <c r="I3865" s="130" t="inlineStr">
        <is>
          <t>OTH</t>
        </is>
      </c>
      <c r="J3865" s="131" t="n">
        <v>-1189</v>
      </c>
      <c r="K3865" s="129" t="n">
        <v>2020</v>
      </c>
      <c r="L3865" s="120">
        <f>IF(VLOOKUP(H3865,'Cross-Page Data'!$D$4:$F$48,3,FALSE)="natural gas",VLOOKUP(G3865,'Cross-Page Data'!$I$4:$J$19,2,FALSE),IF(VLOOKUP(H3865,'Cross-Page Data'!$D$4:$F$48,3,FALSE)="solar",IF(G3865="PV","solar PV","solar thermal"),IF(VLOOKUP(H3865,'Cross-Page Data'!$D$4:$F$48,3,FALSE)="wind",VLOOKUP(G3865,'Cross-Page Data'!$I$4:$J$19,2,FALSE),IF(VLOOKUP(H3865,'Cross-Page Data'!$D$4:$F$48,3,FALSE)="hydro",VLOOKUP(G3865,'Cross-Page Data'!$I$4:$J$19,2,FALSE),VLOOKUP(H3865,'Cross-Page Data'!$D$4:$F$48,3,FALSE)))))</f>
        <v/>
      </c>
      <c r="M3865" s="120">
        <f>IF(AND($P$2=FALSE,OR(F3865="Commercial NAICS Cogen",F3865="Industrial NAICS Cogen",F3865="NAICS-22 Cogen")),FALSE,IF(AND($P$3=FALSE,OR(F3865="Commercial NAICS Cogen",F3865="Commercial NAICS Non-Cogen",F3865="Industrial NAICS Cogen", F3865="industrial NAICS non-Cogen")),FALSE, TRUE))</f>
        <v/>
      </c>
    </row>
    <row r="3866">
      <c r="A3866" s="129" t="n">
        <v>56981</v>
      </c>
      <c r="B3866" s="130" t="inlineStr">
        <is>
          <t>Pyron Wind Farm LLC Hybrid</t>
        </is>
      </c>
      <c r="C3866" s="130" t="inlineStr">
        <is>
          <t>RWE Renewables Americas LLC</t>
        </is>
      </c>
      <c r="D3866" s="129" t="n">
        <v>56215</v>
      </c>
      <c r="E3866" s="130" t="inlineStr">
        <is>
          <t>TX</t>
        </is>
      </c>
      <c r="F3866" s="130" t="inlineStr">
        <is>
          <t>NAICS-22 Non-Cogen</t>
        </is>
      </c>
      <c r="G3866" s="130" t="inlineStr">
        <is>
          <t>WT</t>
        </is>
      </c>
      <c r="H3866" s="130" t="inlineStr">
        <is>
          <t>WND</t>
        </is>
      </c>
      <c r="I3866" s="130" t="inlineStr">
        <is>
          <t>WND</t>
        </is>
      </c>
      <c r="J3866" s="131" t="n">
        <v>702898</v>
      </c>
      <c r="K3866" s="129" t="n">
        <v>2020</v>
      </c>
      <c r="L3866" s="120">
        <f>IF(VLOOKUP(H3866,'Cross-Page Data'!$D$4:$F$48,3,FALSE)="natural gas",VLOOKUP(G3866,'Cross-Page Data'!$I$4:$J$19,2,FALSE),IF(VLOOKUP(H3866,'Cross-Page Data'!$D$4:$F$48,3,FALSE)="solar",IF(G3866="PV","solar PV","solar thermal"),IF(VLOOKUP(H3866,'Cross-Page Data'!$D$4:$F$48,3,FALSE)="wind",VLOOKUP(G3866,'Cross-Page Data'!$I$4:$J$19,2,FALSE),IF(VLOOKUP(H3866,'Cross-Page Data'!$D$4:$F$48,3,FALSE)="hydro",VLOOKUP(G3866,'Cross-Page Data'!$I$4:$J$19,2,FALSE),VLOOKUP(H3866,'Cross-Page Data'!$D$4:$F$48,3,FALSE)))))</f>
        <v/>
      </c>
      <c r="M3866" s="120">
        <f>IF(AND($P$2=FALSE,OR(F3866="Commercial NAICS Cogen",F3866="Industrial NAICS Cogen",F3866="NAICS-22 Cogen")),FALSE,IF(AND($P$3=FALSE,OR(F3866="Commercial NAICS Cogen",F3866="Commercial NAICS Non-Cogen",F3866="Industrial NAICS Cogen", F3866="industrial NAICS non-Cogen")),FALSE, TRUE))</f>
        <v/>
      </c>
    </row>
    <row r="3867">
      <c r="A3867" s="129" t="n">
        <v>56998</v>
      </c>
      <c r="B3867" s="130" t="inlineStr">
        <is>
          <t>Pueblo Airport Generating Station</t>
        </is>
      </c>
      <c r="C3867" s="130" t="inlineStr">
        <is>
          <t>Black Hills Service Company LLC</t>
        </is>
      </c>
      <c r="D3867" s="129" t="n">
        <v>56771</v>
      </c>
      <c r="E3867" s="130" t="inlineStr">
        <is>
          <t>CO</t>
        </is>
      </c>
      <c r="F3867" s="130" t="inlineStr">
        <is>
          <t>NAICS-22 Non-Cogen</t>
        </is>
      </c>
      <c r="G3867" s="130" t="inlineStr">
        <is>
          <t>CA</t>
        </is>
      </c>
      <c r="H3867" s="130" t="inlineStr">
        <is>
          <t>NG</t>
        </is>
      </c>
      <c r="I3867" s="130" t="inlineStr">
        <is>
          <t>NG</t>
        </is>
      </c>
      <c r="J3867" s="131" t="n">
        <v>271044</v>
      </c>
      <c r="K3867" s="129" t="n">
        <v>2020</v>
      </c>
      <c r="L3867" s="120">
        <f>IF(VLOOKUP(H3867,'Cross-Page Data'!$D$4:$F$48,3,FALSE)="natural gas",VLOOKUP(G3867,'Cross-Page Data'!$I$4:$J$19,2,FALSE),IF(VLOOKUP(H3867,'Cross-Page Data'!$D$4:$F$48,3,FALSE)="solar",IF(G3867="PV","solar PV","solar thermal"),IF(VLOOKUP(H3867,'Cross-Page Data'!$D$4:$F$48,3,FALSE)="wind",VLOOKUP(G3867,'Cross-Page Data'!$I$4:$J$19,2,FALSE),IF(VLOOKUP(H3867,'Cross-Page Data'!$D$4:$F$48,3,FALSE)="hydro",VLOOKUP(G3867,'Cross-Page Data'!$I$4:$J$19,2,FALSE),VLOOKUP(H3867,'Cross-Page Data'!$D$4:$F$48,3,FALSE)))))</f>
        <v/>
      </c>
      <c r="M3867" s="120">
        <f>IF(AND($P$2=FALSE,OR(F3867="Commercial NAICS Cogen",F3867="Industrial NAICS Cogen",F3867="NAICS-22 Cogen")),FALSE,IF(AND($P$3=FALSE,OR(F3867="Commercial NAICS Cogen",F3867="Commercial NAICS Non-Cogen",F3867="Industrial NAICS Cogen", F3867="industrial NAICS non-Cogen")),FALSE, TRUE))</f>
        <v/>
      </c>
    </row>
    <row r="3868">
      <c r="A3868" s="129" t="n">
        <v>56998</v>
      </c>
      <c r="B3868" s="130" t="inlineStr">
        <is>
          <t>Pueblo Airport Generating Station</t>
        </is>
      </c>
      <c r="C3868" s="130" t="inlineStr">
        <is>
          <t>Black Hills Service Company LLC</t>
        </is>
      </c>
      <c r="D3868" s="129" t="n">
        <v>56771</v>
      </c>
      <c r="E3868" s="130" t="inlineStr">
        <is>
          <t>CO</t>
        </is>
      </c>
      <c r="F3868" s="130" t="inlineStr">
        <is>
          <t>NAICS-22 Non-Cogen</t>
        </is>
      </c>
      <c r="G3868" s="130" t="inlineStr">
        <is>
          <t>CT</t>
        </is>
      </c>
      <c r="H3868" s="130" t="inlineStr">
        <is>
          <t>NG</t>
        </is>
      </c>
      <c r="I3868" s="130" t="inlineStr">
        <is>
          <t>NG</t>
        </is>
      </c>
      <c r="J3868" s="131" t="n">
        <v>807894</v>
      </c>
      <c r="K3868" s="129" t="n">
        <v>2020</v>
      </c>
      <c r="L3868" s="120">
        <f>IF(VLOOKUP(H3868,'Cross-Page Data'!$D$4:$F$48,3,FALSE)="natural gas",VLOOKUP(G3868,'Cross-Page Data'!$I$4:$J$19,2,FALSE),IF(VLOOKUP(H3868,'Cross-Page Data'!$D$4:$F$48,3,FALSE)="solar",IF(G3868="PV","solar PV","solar thermal"),IF(VLOOKUP(H3868,'Cross-Page Data'!$D$4:$F$48,3,FALSE)="wind",VLOOKUP(G3868,'Cross-Page Data'!$I$4:$J$19,2,FALSE),IF(VLOOKUP(H3868,'Cross-Page Data'!$D$4:$F$48,3,FALSE)="hydro",VLOOKUP(G3868,'Cross-Page Data'!$I$4:$J$19,2,FALSE),VLOOKUP(H3868,'Cross-Page Data'!$D$4:$F$48,3,FALSE)))))</f>
        <v/>
      </c>
      <c r="M3868" s="120">
        <f>IF(AND($P$2=FALSE,OR(F3868="Commercial NAICS Cogen",F3868="Industrial NAICS Cogen",F3868="NAICS-22 Cogen")),FALSE,IF(AND($P$3=FALSE,OR(F3868="Commercial NAICS Cogen",F3868="Commercial NAICS Non-Cogen",F3868="Industrial NAICS Cogen", F3868="industrial NAICS non-Cogen")),FALSE, TRUE))</f>
        <v/>
      </c>
    </row>
    <row r="3869">
      <c r="A3869" s="129" t="n">
        <v>56998</v>
      </c>
      <c r="B3869" s="130" t="inlineStr">
        <is>
          <t>Pueblo Airport Generating Station</t>
        </is>
      </c>
      <c r="C3869" s="130" t="inlineStr">
        <is>
          <t>Black Hills Service Company LLC</t>
        </is>
      </c>
      <c r="D3869" s="129" t="n">
        <v>56771</v>
      </c>
      <c r="E3869" s="130" t="inlineStr">
        <is>
          <t>CO</t>
        </is>
      </c>
      <c r="F3869" s="130" t="inlineStr">
        <is>
          <t>NAICS-22 Non-Cogen</t>
        </is>
      </c>
      <c r="G3869" s="130" t="inlineStr">
        <is>
          <t>GT</t>
        </is>
      </c>
      <c r="H3869" s="130" t="inlineStr">
        <is>
          <t>NG</t>
        </is>
      </c>
      <c r="I3869" s="130" t="inlineStr">
        <is>
          <t>NG</t>
        </is>
      </c>
      <c r="J3869" s="131" t="n">
        <v>103233</v>
      </c>
      <c r="K3869" s="129" t="n">
        <v>2020</v>
      </c>
      <c r="L3869" s="120">
        <f>IF(VLOOKUP(H3869,'Cross-Page Data'!$D$4:$F$48,3,FALSE)="natural gas",VLOOKUP(G3869,'Cross-Page Data'!$I$4:$J$19,2,FALSE),IF(VLOOKUP(H3869,'Cross-Page Data'!$D$4:$F$48,3,FALSE)="solar",IF(G3869="PV","solar PV","solar thermal"),IF(VLOOKUP(H3869,'Cross-Page Data'!$D$4:$F$48,3,FALSE)="wind",VLOOKUP(G3869,'Cross-Page Data'!$I$4:$J$19,2,FALSE),IF(VLOOKUP(H3869,'Cross-Page Data'!$D$4:$F$48,3,FALSE)="hydro",VLOOKUP(G3869,'Cross-Page Data'!$I$4:$J$19,2,FALSE),VLOOKUP(H3869,'Cross-Page Data'!$D$4:$F$48,3,FALSE)))))</f>
        <v/>
      </c>
      <c r="M3869" s="120">
        <f>IF(AND($P$2=FALSE,OR(F3869="Commercial NAICS Cogen",F3869="Industrial NAICS Cogen",F3869="NAICS-22 Cogen")),FALSE,IF(AND($P$3=FALSE,OR(F3869="Commercial NAICS Cogen",F3869="Commercial NAICS Non-Cogen",F3869="Industrial NAICS Cogen", F3869="industrial NAICS non-Cogen")),FALSE, TRUE))</f>
        <v/>
      </c>
    </row>
    <row r="3870">
      <c r="A3870" s="129" t="n">
        <v>57002</v>
      </c>
      <c r="B3870" s="130" t="inlineStr">
        <is>
          <t>Oakfield Wind Project</t>
        </is>
      </c>
      <c r="C3870" s="130" t="inlineStr">
        <is>
          <t>Novatus Energy</t>
        </is>
      </c>
      <c r="D3870" s="129" t="n">
        <v>60453</v>
      </c>
      <c r="E3870" s="130" t="inlineStr">
        <is>
          <t>ME</t>
        </is>
      </c>
      <c r="F3870" s="130" t="inlineStr">
        <is>
          <t>NAICS-22 Non-Cogen</t>
        </is>
      </c>
      <c r="G3870" s="130" t="inlineStr">
        <is>
          <t>WT</t>
        </is>
      </c>
      <c r="H3870" s="130" t="inlineStr">
        <is>
          <t>WND</t>
        </is>
      </c>
      <c r="I3870" s="130" t="inlineStr">
        <is>
          <t>WND</t>
        </is>
      </c>
      <c r="J3870" s="131" t="n">
        <v>373637</v>
      </c>
      <c r="K3870" s="129" t="n">
        <v>2020</v>
      </c>
      <c r="L3870" s="120">
        <f>IF(VLOOKUP(H3870,'Cross-Page Data'!$D$4:$F$48,3,FALSE)="natural gas",VLOOKUP(G3870,'Cross-Page Data'!$I$4:$J$19,2,FALSE),IF(VLOOKUP(H3870,'Cross-Page Data'!$D$4:$F$48,3,FALSE)="solar",IF(G3870="PV","solar PV","solar thermal"),IF(VLOOKUP(H3870,'Cross-Page Data'!$D$4:$F$48,3,FALSE)="wind",VLOOKUP(G3870,'Cross-Page Data'!$I$4:$J$19,2,FALSE),IF(VLOOKUP(H3870,'Cross-Page Data'!$D$4:$F$48,3,FALSE)="hydro",VLOOKUP(G3870,'Cross-Page Data'!$I$4:$J$19,2,FALSE),VLOOKUP(H3870,'Cross-Page Data'!$D$4:$F$48,3,FALSE)))))</f>
        <v/>
      </c>
      <c r="M3870" s="120">
        <f>IF(AND($P$2=FALSE,OR(F3870="Commercial NAICS Cogen",F3870="Industrial NAICS Cogen",F3870="NAICS-22 Cogen")),FALSE,IF(AND($P$3=FALSE,OR(F3870="Commercial NAICS Cogen",F3870="Commercial NAICS Non-Cogen",F3870="Industrial NAICS Cogen", F3870="industrial NAICS non-Cogen")),FALSE, TRUE))</f>
        <v/>
      </c>
    </row>
    <row r="3871" ht="29" customHeight="1" s="157">
      <c r="A3871" s="129" t="n">
        <v>57015</v>
      </c>
      <c r="B3871" s="130" t="inlineStr">
        <is>
          <t>Waste Management Columbia Ridge LFGTE</t>
        </is>
      </c>
      <c r="C3871" s="130" t="inlineStr">
        <is>
          <t>WM Renewable Energy LLC</t>
        </is>
      </c>
      <c r="D3871" s="129" t="n">
        <v>54842</v>
      </c>
      <c r="E3871" s="130" t="inlineStr">
        <is>
          <t>OR</t>
        </is>
      </c>
      <c r="F3871" s="130" t="inlineStr">
        <is>
          <t>NAICS-22 Non-Cogen</t>
        </is>
      </c>
      <c r="G3871" s="130" t="inlineStr">
        <is>
          <t>IC</t>
        </is>
      </c>
      <c r="H3871" s="130" t="inlineStr">
        <is>
          <t>LFG</t>
        </is>
      </c>
      <c r="I3871" s="130" t="inlineStr">
        <is>
          <t>MLG</t>
        </is>
      </c>
      <c r="J3871" s="131" t="n">
        <v>101510</v>
      </c>
      <c r="K3871" s="129" t="n">
        <v>2020</v>
      </c>
      <c r="L3871" s="120">
        <f>IF(VLOOKUP(H3871,'Cross-Page Data'!$D$4:$F$48,3,FALSE)="natural gas",VLOOKUP(G3871,'Cross-Page Data'!$I$4:$J$19,2,FALSE),IF(VLOOKUP(H3871,'Cross-Page Data'!$D$4:$F$48,3,FALSE)="solar",IF(G3871="PV","solar PV","solar thermal"),IF(VLOOKUP(H3871,'Cross-Page Data'!$D$4:$F$48,3,FALSE)="wind",VLOOKUP(G3871,'Cross-Page Data'!$I$4:$J$19,2,FALSE),IF(VLOOKUP(H3871,'Cross-Page Data'!$D$4:$F$48,3,FALSE)="hydro",VLOOKUP(G3871,'Cross-Page Data'!$I$4:$J$19,2,FALSE),VLOOKUP(H3871,'Cross-Page Data'!$D$4:$F$48,3,FALSE)))))</f>
        <v/>
      </c>
      <c r="M3871" s="120">
        <f>IF(AND($P$2=FALSE,OR(F3871="Commercial NAICS Cogen",F3871="Industrial NAICS Cogen",F3871="NAICS-22 Cogen")),FALSE,IF(AND($P$3=FALSE,OR(F3871="Commercial NAICS Cogen",F3871="Commercial NAICS Non-Cogen",F3871="Industrial NAICS Cogen", F3871="industrial NAICS non-Cogen")),FALSE, TRUE))</f>
        <v/>
      </c>
    </row>
    <row r="3872">
      <c r="A3872" s="129" t="n">
        <v>57022</v>
      </c>
      <c r="B3872" s="130" t="inlineStr">
        <is>
          <t>Waste Management King George LFGTE</t>
        </is>
      </c>
      <c r="C3872" s="130" t="inlineStr">
        <is>
          <t>WM Renewable Energy LLC</t>
        </is>
      </c>
      <c r="D3872" s="129" t="n">
        <v>54842</v>
      </c>
      <c r="E3872" s="130" t="inlineStr">
        <is>
          <t>VA</t>
        </is>
      </c>
      <c r="F3872" s="130" t="inlineStr">
        <is>
          <t>NAICS-22 Non-Cogen</t>
        </is>
      </c>
      <c r="G3872" s="130" t="inlineStr">
        <is>
          <t>GT</t>
        </is>
      </c>
      <c r="H3872" s="130" t="inlineStr">
        <is>
          <t>LFG</t>
        </is>
      </c>
      <c r="I3872" s="130" t="inlineStr">
        <is>
          <t>MLG</t>
        </is>
      </c>
      <c r="J3872" s="131" t="n">
        <v>75485</v>
      </c>
      <c r="K3872" s="129" t="n">
        <v>2020</v>
      </c>
      <c r="L3872" s="120">
        <f>IF(VLOOKUP(H3872,'Cross-Page Data'!$D$4:$F$48,3,FALSE)="natural gas",VLOOKUP(G3872,'Cross-Page Data'!$I$4:$J$19,2,FALSE),IF(VLOOKUP(H3872,'Cross-Page Data'!$D$4:$F$48,3,FALSE)="solar",IF(G3872="PV","solar PV","solar thermal"),IF(VLOOKUP(H3872,'Cross-Page Data'!$D$4:$F$48,3,FALSE)="wind",VLOOKUP(G3872,'Cross-Page Data'!$I$4:$J$19,2,FALSE),IF(VLOOKUP(H3872,'Cross-Page Data'!$D$4:$F$48,3,FALSE)="hydro",VLOOKUP(G3872,'Cross-Page Data'!$I$4:$J$19,2,FALSE),VLOOKUP(H3872,'Cross-Page Data'!$D$4:$F$48,3,FALSE)))))</f>
        <v/>
      </c>
      <c r="M3872" s="120">
        <f>IF(AND($P$2=FALSE,OR(F3872="Commercial NAICS Cogen",F3872="Industrial NAICS Cogen",F3872="NAICS-22 Cogen")),FALSE,IF(AND($P$3=FALSE,OR(F3872="Commercial NAICS Cogen",F3872="Commercial NAICS Non-Cogen",F3872="Industrial NAICS Cogen", F3872="industrial NAICS non-Cogen")),FALSE, TRUE))</f>
        <v/>
      </c>
    </row>
    <row r="3873">
      <c r="A3873" s="129" t="n">
        <v>57027</v>
      </c>
      <c r="B3873" s="130" t="inlineStr">
        <is>
          <t>Canyon Power Plant</t>
        </is>
      </c>
      <c r="C3873" s="130" t="inlineStr">
        <is>
          <t>City of Anaheim - (CA)</t>
        </is>
      </c>
      <c r="D3873" s="129" t="n">
        <v>590</v>
      </c>
      <c r="E3873" s="130" t="inlineStr">
        <is>
          <t>CA</t>
        </is>
      </c>
      <c r="F3873" s="130" t="inlineStr">
        <is>
          <t>Electric Utility</t>
        </is>
      </c>
      <c r="G3873" s="130" t="inlineStr">
        <is>
          <t>GT</t>
        </is>
      </c>
      <c r="H3873" s="130" t="inlineStr">
        <is>
          <t>NG</t>
        </is>
      </c>
      <c r="I3873" s="130" t="inlineStr">
        <is>
          <t>NG</t>
        </is>
      </c>
      <c r="J3873" s="131" t="n">
        <v>111171</v>
      </c>
      <c r="K3873" s="129" t="n">
        <v>2020</v>
      </c>
      <c r="L3873" s="120">
        <f>IF(VLOOKUP(H3873,'Cross-Page Data'!$D$4:$F$48,3,FALSE)="natural gas",VLOOKUP(G3873,'Cross-Page Data'!$I$4:$J$19,2,FALSE),IF(VLOOKUP(H3873,'Cross-Page Data'!$D$4:$F$48,3,FALSE)="solar",IF(G3873="PV","solar PV","solar thermal"),IF(VLOOKUP(H3873,'Cross-Page Data'!$D$4:$F$48,3,FALSE)="wind",VLOOKUP(G3873,'Cross-Page Data'!$I$4:$J$19,2,FALSE),IF(VLOOKUP(H3873,'Cross-Page Data'!$D$4:$F$48,3,FALSE)="hydro",VLOOKUP(G3873,'Cross-Page Data'!$I$4:$J$19,2,FALSE),VLOOKUP(H3873,'Cross-Page Data'!$D$4:$F$48,3,FALSE)))))</f>
        <v/>
      </c>
      <c r="M3873" s="120">
        <f>IF(AND($P$2=FALSE,OR(F3873="Commercial NAICS Cogen",F3873="Industrial NAICS Cogen",F3873="NAICS-22 Cogen")),FALSE,IF(AND($P$3=FALSE,OR(F3873="Commercial NAICS Cogen",F3873="Commercial NAICS Non-Cogen",F3873="Industrial NAICS Cogen", F3873="industrial NAICS non-Cogen")),FALSE, TRUE))</f>
        <v/>
      </c>
    </row>
    <row r="3874">
      <c r="A3874" s="129" t="n">
        <v>57028</v>
      </c>
      <c r="B3874" s="130" t="inlineStr">
        <is>
          <t>Langley Gulch Power Plant</t>
        </is>
      </c>
      <c r="C3874" s="130" t="inlineStr">
        <is>
          <t>Idaho Power Co</t>
        </is>
      </c>
      <c r="D3874" s="129" t="n">
        <v>9191</v>
      </c>
      <c r="E3874" s="130" t="inlineStr">
        <is>
          <t>ID</t>
        </is>
      </c>
      <c r="F3874" s="130" t="inlineStr">
        <is>
          <t>Electric Utility</t>
        </is>
      </c>
      <c r="G3874" s="130" t="inlineStr">
        <is>
          <t>CA</t>
        </is>
      </c>
      <c r="H3874" s="130" t="inlineStr">
        <is>
          <t>NG</t>
        </is>
      </c>
      <c r="I3874" s="130" t="inlineStr">
        <is>
          <t>NG</t>
        </is>
      </c>
      <c r="J3874" s="131" t="n">
        <v>536515</v>
      </c>
      <c r="K3874" s="129" t="n">
        <v>2020</v>
      </c>
      <c r="L3874" s="120">
        <f>IF(VLOOKUP(H3874,'Cross-Page Data'!$D$4:$F$48,3,FALSE)="natural gas",VLOOKUP(G3874,'Cross-Page Data'!$I$4:$J$19,2,FALSE),IF(VLOOKUP(H3874,'Cross-Page Data'!$D$4:$F$48,3,FALSE)="solar",IF(G3874="PV","solar PV","solar thermal"),IF(VLOOKUP(H3874,'Cross-Page Data'!$D$4:$F$48,3,FALSE)="wind",VLOOKUP(G3874,'Cross-Page Data'!$I$4:$J$19,2,FALSE),IF(VLOOKUP(H3874,'Cross-Page Data'!$D$4:$F$48,3,FALSE)="hydro",VLOOKUP(G3874,'Cross-Page Data'!$I$4:$J$19,2,FALSE),VLOOKUP(H3874,'Cross-Page Data'!$D$4:$F$48,3,FALSE)))))</f>
        <v/>
      </c>
      <c r="M3874" s="120">
        <f>IF(AND($P$2=FALSE,OR(F3874="Commercial NAICS Cogen",F3874="Industrial NAICS Cogen",F3874="NAICS-22 Cogen")),FALSE,IF(AND($P$3=FALSE,OR(F3874="Commercial NAICS Cogen",F3874="Commercial NAICS Non-Cogen",F3874="Industrial NAICS Cogen", F3874="industrial NAICS non-Cogen")),FALSE, TRUE))</f>
        <v/>
      </c>
    </row>
    <row r="3875">
      <c r="A3875" s="129" t="n">
        <v>57028</v>
      </c>
      <c r="B3875" s="130" t="inlineStr">
        <is>
          <t>Langley Gulch Power Plant</t>
        </is>
      </c>
      <c r="C3875" s="130" t="inlineStr">
        <is>
          <t>Idaho Power Co</t>
        </is>
      </c>
      <c r="D3875" s="129" t="n">
        <v>9191</v>
      </c>
      <c r="E3875" s="130" t="inlineStr">
        <is>
          <t>ID</t>
        </is>
      </c>
      <c r="F3875" s="130" t="inlineStr">
        <is>
          <t>Electric Utility</t>
        </is>
      </c>
      <c r="G3875" s="130" t="inlineStr">
        <is>
          <t>CT</t>
        </is>
      </c>
      <c r="H3875" s="130" t="inlineStr">
        <is>
          <t>NG</t>
        </is>
      </c>
      <c r="I3875" s="130" t="inlineStr">
        <is>
          <t>NG</t>
        </is>
      </c>
      <c r="J3875" s="131" t="n">
        <v>984936</v>
      </c>
      <c r="K3875" s="129" t="n">
        <v>2020</v>
      </c>
      <c r="L3875" s="120">
        <f>IF(VLOOKUP(H3875,'Cross-Page Data'!$D$4:$F$48,3,FALSE)="natural gas",VLOOKUP(G3875,'Cross-Page Data'!$I$4:$J$19,2,FALSE),IF(VLOOKUP(H3875,'Cross-Page Data'!$D$4:$F$48,3,FALSE)="solar",IF(G3875="PV","solar PV","solar thermal"),IF(VLOOKUP(H3875,'Cross-Page Data'!$D$4:$F$48,3,FALSE)="wind",VLOOKUP(G3875,'Cross-Page Data'!$I$4:$J$19,2,FALSE),IF(VLOOKUP(H3875,'Cross-Page Data'!$D$4:$F$48,3,FALSE)="hydro",VLOOKUP(G3875,'Cross-Page Data'!$I$4:$J$19,2,FALSE),VLOOKUP(H3875,'Cross-Page Data'!$D$4:$F$48,3,FALSE)))))</f>
        <v/>
      </c>
      <c r="M3875" s="120">
        <f>IF(AND($P$2=FALSE,OR(F3875="Commercial NAICS Cogen",F3875="Industrial NAICS Cogen",F3875="NAICS-22 Cogen")),FALSE,IF(AND($P$3=FALSE,OR(F3875="Commercial NAICS Cogen",F3875="Commercial NAICS Non-Cogen",F3875="Industrial NAICS Cogen", F3875="industrial NAICS non-Cogen")),FALSE, TRUE))</f>
        <v/>
      </c>
    </row>
    <row r="3876">
      <c r="A3876" s="129" t="n">
        <v>57037</v>
      </c>
      <c r="B3876" s="130" t="inlineStr">
        <is>
          <t>Ratcliffe</t>
        </is>
      </c>
      <c r="C3876" s="130" t="inlineStr">
        <is>
          <t>Mississippi Power Co</t>
        </is>
      </c>
      <c r="D3876" s="129" t="n">
        <v>12686</v>
      </c>
      <c r="E3876" s="130" t="inlineStr">
        <is>
          <t>MS</t>
        </is>
      </c>
      <c r="F3876" s="130" t="inlineStr">
        <is>
          <t>Electric Utility</t>
        </is>
      </c>
      <c r="G3876" s="130" t="inlineStr">
        <is>
          <t>CA</t>
        </is>
      </c>
      <c r="H3876" s="130" t="inlineStr">
        <is>
          <t>NG</t>
        </is>
      </c>
      <c r="I3876" s="130" t="inlineStr">
        <is>
          <t>NG</t>
        </is>
      </c>
      <c r="J3876" s="131" t="n">
        <v>1581137</v>
      </c>
      <c r="K3876" s="129" t="n">
        <v>2020</v>
      </c>
      <c r="L3876" s="120">
        <f>IF(VLOOKUP(H3876,'Cross-Page Data'!$D$4:$F$48,3,FALSE)="natural gas",VLOOKUP(G3876,'Cross-Page Data'!$I$4:$J$19,2,FALSE),IF(VLOOKUP(H3876,'Cross-Page Data'!$D$4:$F$48,3,FALSE)="solar",IF(G3876="PV","solar PV","solar thermal"),IF(VLOOKUP(H3876,'Cross-Page Data'!$D$4:$F$48,3,FALSE)="wind",VLOOKUP(G3876,'Cross-Page Data'!$I$4:$J$19,2,FALSE),IF(VLOOKUP(H3876,'Cross-Page Data'!$D$4:$F$48,3,FALSE)="hydro",VLOOKUP(G3876,'Cross-Page Data'!$I$4:$J$19,2,FALSE),VLOOKUP(H3876,'Cross-Page Data'!$D$4:$F$48,3,FALSE)))))</f>
        <v/>
      </c>
      <c r="M3876" s="120">
        <f>IF(AND($P$2=FALSE,OR(F3876="Commercial NAICS Cogen",F3876="Industrial NAICS Cogen",F3876="NAICS-22 Cogen")),FALSE,IF(AND($P$3=FALSE,OR(F3876="Commercial NAICS Cogen",F3876="Commercial NAICS Non-Cogen",F3876="Industrial NAICS Cogen", F3876="industrial NAICS non-Cogen")),FALSE, TRUE))</f>
        <v/>
      </c>
    </row>
    <row r="3877">
      <c r="A3877" s="129" t="n">
        <v>57037</v>
      </c>
      <c r="B3877" s="130" t="inlineStr">
        <is>
          <t>Ratcliffe</t>
        </is>
      </c>
      <c r="C3877" s="130" t="inlineStr">
        <is>
          <t>Mississippi Power Co</t>
        </is>
      </c>
      <c r="D3877" s="129" t="n">
        <v>12686</v>
      </c>
      <c r="E3877" s="130" t="inlineStr">
        <is>
          <t>MS</t>
        </is>
      </c>
      <c r="F3877" s="130" t="inlineStr">
        <is>
          <t>Electric Utility</t>
        </is>
      </c>
      <c r="G3877" s="130" t="inlineStr">
        <is>
          <t>CT</t>
        </is>
      </c>
      <c r="H3877" s="130" t="inlineStr">
        <is>
          <t>NG</t>
        </is>
      </c>
      <c r="I3877" s="130" t="inlineStr">
        <is>
          <t>NG</t>
        </is>
      </c>
      <c r="J3877" s="131" t="n">
        <v>2935753</v>
      </c>
      <c r="K3877" s="129" t="n">
        <v>2020</v>
      </c>
      <c r="L3877" s="120">
        <f>IF(VLOOKUP(H3877,'Cross-Page Data'!$D$4:$F$48,3,FALSE)="natural gas",VLOOKUP(G3877,'Cross-Page Data'!$I$4:$J$19,2,FALSE),IF(VLOOKUP(H3877,'Cross-Page Data'!$D$4:$F$48,3,FALSE)="solar",IF(G3877="PV","solar PV","solar thermal"),IF(VLOOKUP(H3877,'Cross-Page Data'!$D$4:$F$48,3,FALSE)="wind",VLOOKUP(G3877,'Cross-Page Data'!$I$4:$J$19,2,FALSE),IF(VLOOKUP(H3877,'Cross-Page Data'!$D$4:$F$48,3,FALSE)="hydro",VLOOKUP(G3877,'Cross-Page Data'!$I$4:$J$19,2,FALSE),VLOOKUP(H3877,'Cross-Page Data'!$D$4:$F$48,3,FALSE)))))</f>
        <v/>
      </c>
      <c r="M3877" s="120">
        <f>IF(AND($P$2=FALSE,OR(F3877="Commercial NAICS Cogen",F3877="Industrial NAICS Cogen",F3877="NAICS-22 Cogen")),FALSE,IF(AND($P$3=FALSE,OR(F3877="Commercial NAICS Cogen",F3877="Commercial NAICS Non-Cogen",F3877="Industrial NAICS Cogen", F3877="industrial NAICS non-Cogen")),FALSE, TRUE))</f>
        <v/>
      </c>
    </row>
    <row r="3878">
      <c r="A3878" s="129" t="n">
        <v>57046</v>
      </c>
      <c r="B3878" s="130" t="inlineStr">
        <is>
          <t>Archer Daniels Midland Columbus</t>
        </is>
      </c>
      <c r="C3878" s="130" t="inlineStr">
        <is>
          <t>Archer Daniels Midland Co</t>
        </is>
      </c>
      <c r="D3878" s="129" t="n">
        <v>772</v>
      </c>
      <c r="E3878" s="130" t="inlineStr">
        <is>
          <t>NE</t>
        </is>
      </c>
      <c r="F3878" s="130" t="inlineStr">
        <is>
          <t>Industrial NAICS Cogen</t>
        </is>
      </c>
      <c r="G3878" s="130" t="inlineStr">
        <is>
          <t>ST</t>
        </is>
      </c>
      <c r="H3878" s="130" t="inlineStr">
        <is>
          <t>AB</t>
        </is>
      </c>
      <c r="I3878" s="130" t="inlineStr">
        <is>
          <t>ORW</t>
        </is>
      </c>
      <c r="J3878" s="131" t="n">
        <v>0</v>
      </c>
      <c r="K3878" s="129" t="n">
        <v>2020</v>
      </c>
      <c r="L3878" s="120">
        <f>IF(VLOOKUP(H3878,'Cross-Page Data'!$D$4:$F$48,3,FALSE)="natural gas",VLOOKUP(G3878,'Cross-Page Data'!$I$4:$J$19,2,FALSE),IF(VLOOKUP(H3878,'Cross-Page Data'!$D$4:$F$48,3,FALSE)="solar",IF(G3878="PV","solar PV","solar thermal"),IF(VLOOKUP(H3878,'Cross-Page Data'!$D$4:$F$48,3,FALSE)="wind",VLOOKUP(G3878,'Cross-Page Data'!$I$4:$J$19,2,FALSE),IF(VLOOKUP(H3878,'Cross-Page Data'!$D$4:$F$48,3,FALSE)="hydro",VLOOKUP(G3878,'Cross-Page Data'!$I$4:$J$19,2,FALSE),VLOOKUP(H3878,'Cross-Page Data'!$D$4:$F$48,3,FALSE)))))</f>
        <v/>
      </c>
      <c r="M3878" s="120">
        <f>IF(AND($P$2=FALSE,OR(F3878="Commercial NAICS Cogen",F3878="Industrial NAICS Cogen",F3878="NAICS-22 Cogen")),FALSE,IF(AND($P$3=FALSE,OR(F3878="Commercial NAICS Cogen",F3878="Commercial NAICS Non-Cogen",F3878="Industrial NAICS Cogen", F3878="industrial NAICS non-Cogen")),FALSE, TRUE))</f>
        <v/>
      </c>
    </row>
    <row r="3879">
      <c r="A3879" s="129" t="n">
        <v>57046</v>
      </c>
      <c r="B3879" s="130" t="inlineStr">
        <is>
          <t>Archer Daniels Midland Columbus</t>
        </is>
      </c>
      <c r="C3879" s="130" t="inlineStr">
        <is>
          <t>Archer Daniels Midland Co</t>
        </is>
      </c>
      <c r="D3879" s="129" t="n">
        <v>772</v>
      </c>
      <c r="E3879" s="130" t="inlineStr">
        <is>
          <t>NE</t>
        </is>
      </c>
      <c r="F3879" s="130" t="inlineStr">
        <is>
          <t>Industrial NAICS Cogen</t>
        </is>
      </c>
      <c r="G3879" s="130" t="inlineStr">
        <is>
          <t>ST</t>
        </is>
      </c>
      <c r="H3879" s="130" t="inlineStr">
        <is>
          <t>BIT</t>
        </is>
      </c>
      <c r="I3879" s="130" t="inlineStr">
        <is>
          <t>COL</t>
        </is>
      </c>
      <c r="J3879" s="131" t="n">
        <v>0</v>
      </c>
      <c r="K3879" s="129" t="n">
        <v>2020</v>
      </c>
      <c r="L3879" s="120">
        <f>IF(VLOOKUP(H3879,'Cross-Page Data'!$D$4:$F$48,3,FALSE)="natural gas",VLOOKUP(G3879,'Cross-Page Data'!$I$4:$J$19,2,FALSE),IF(VLOOKUP(H3879,'Cross-Page Data'!$D$4:$F$48,3,FALSE)="solar",IF(G3879="PV","solar PV","solar thermal"),IF(VLOOKUP(H3879,'Cross-Page Data'!$D$4:$F$48,3,FALSE)="wind",VLOOKUP(G3879,'Cross-Page Data'!$I$4:$J$19,2,FALSE),IF(VLOOKUP(H3879,'Cross-Page Data'!$D$4:$F$48,3,FALSE)="hydro",VLOOKUP(G3879,'Cross-Page Data'!$I$4:$J$19,2,FALSE),VLOOKUP(H3879,'Cross-Page Data'!$D$4:$F$48,3,FALSE)))))</f>
        <v/>
      </c>
      <c r="M3879" s="120">
        <f>IF(AND($P$2=FALSE,OR(F3879="Commercial NAICS Cogen",F3879="Industrial NAICS Cogen",F3879="NAICS-22 Cogen")),FALSE,IF(AND($P$3=FALSE,OR(F3879="Commercial NAICS Cogen",F3879="Commercial NAICS Non-Cogen",F3879="Industrial NAICS Cogen", F3879="industrial NAICS non-Cogen")),FALSE, TRUE))</f>
        <v/>
      </c>
    </row>
    <row r="3880">
      <c r="A3880" s="129" t="n">
        <v>57046</v>
      </c>
      <c r="B3880" s="130" t="inlineStr">
        <is>
          <t>Archer Daniels Midland Columbus</t>
        </is>
      </c>
      <c r="C3880" s="130" t="inlineStr">
        <is>
          <t>Archer Daniels Midland Co</t>
        </is>
      </c>
      <c r="D3880" s="129" t="n">
        <v>772</v>
      </c>
      <c r="E3880" s="130" t="inlineStr">
        <is>
          <t>NE</t>
        </is>
      </c>
      <c r="F3880" s="130" t="inlineStr">
        <is>
          <t>Industrial NAICS Cogen</t>
        </is>
      </c>
      <c r="G3880" s="130" t="inlineStr">
        <is>
          <t>ST</t>
        </is>
      </c>
      <c r="H3880" s="130" t="inlineStr">
        <is>
          <t>NG</t>
        </is>
      </c>
      <c r="I3880" s="130" t="inlineStr">
        <is>
          <t>NG</t>
        </is>
      </c>
      <c r="J3880" s="131" t="n">
        <v>0</v>
      </c>
      <c r="K3880" s="129" t="n">
        <v>2020</v>
      </c>
      <c r="L3880" s="120">
        <f>IF(VLOOKUP(H3880,'Cross-Page Data'!$D$4:$F$48,3,FALSE)="natural gas",VLOOKUP(G3880,'Cross-Page Data'!$I$4:$J$19,2,FALSE),IF(VLOOKUP(H3880,'Cross-Page Data'!$D$4:$F$48,3,FALSE)="solar",IF(G3880="PV","solar PV","solar thermal"),IF(VLOOKUP(H3880,'Cross-Page Data'!$D$4:$F$48,3,FALSE)="wind",VLOOKUP(G3880,'Cross-Page Data'!$I$4:$J$19,2,FALSE),IF(VLOOKUP(H3880,'Cross-Page Data'!$D$4:$F$48,3,FALSE)="hydro",VLOOKUP(G3880,'Cross-Page Data'!$I$4:$J$19,2,FALSE),VLOOKUP(H3880,'Cross-Page Data'!$D$4:$F$48,3,FALSE)))))</f>
        <v/>
      </c>
      <c r="M3880" s="120">
        <f>IF(AND($P$2=FALSE,OR(F3880="Commercial NAICS Cogen",F3880="Industrial NAICS Cogen",F3880="NAICS-22 Cogen")),FALSE,IF(AND($P$3=FALSE,OR(F3880="Commercial NAICS Cogen",F3880="Commercial NAICS Non-Cogen",F3880="Industrial NAICS Cogen", F3880="industrial NAICS non-Cogen")),FALSE, TRUE))</f>
        <v/>
      </c>
    </row>
    <row r="3881">
      <c r="A3881" s="129" t="n">
        <v>57046</v>
      </c>
      <c r="B3881" s="130" t="inlineStr">
        <is>
          <t>Archer Daniels Midland Columbus</t>
        </is>
      </c>
      <c r="C3881" s="130" t="inlineStr">
        <is>
          <t>Archer Daniels Midland Co</t>
        </is>
      </c>
      <c r="D3881" s="129" t="n">
        <v>772</v>
      </c>
      <c r="E3881" s="130" t="inlineStr">
        <is>
          <t>NE</t>
        </is>
      </c>
      <c r="F3881" s="130" t="inlineStr">
        <is>
          <t>Industrial NAICS Cogen</t>
        </is>
      </c>
      <c r="G3881" s="130" t="inlineStr">
        <is>
          <t>ST</t>
        </is>
      </c>
      <c r="H3881" s="130" t="inlineStr">
        <is>
          <t>OBS</t>
        </is>
      </c>
      <c r="I3881" s="130" t="inlineStr">
        <is>
          <t>ORW</t>
        </is>
      </c>
      <c r="J3881" s="131" t="n">
        <v>0</v>
      </c>
      <c r="K3881" s="129" t="n">
        <v>2020</v>
      </c>
      <c r="L3881" s="120">
        <f>IF(VLOOKUP(H3881,'Cross-Page Data'!$D$4:$F$48,3,FALSE)="natural gas",VLOOKUP(G3881,'Cross-Page Data'!$I$4:$J$19,2,FALSE),IF(VLOOKUP(H3881,'Cross-Page Data'!$D$4:$F$48,3,FALSE)="solar",IF(G3881="PV","solar PV","solar thermal"),IF(VLOOKUP(H3881,'Cross-Page Data'!$D$4:$F$48,3,FALSE)="wind",VLOOKUP(G3881,'Cross-Page Data'!$I$4:$J$19,2,FALSE),IF(VLOOKUP(H3881,'Cross-Page Data'!$D$4:$F$48,3,FALSE)="hydro",VLOOKUP(G3881,'Cross-Page Data'!$I$4:$J$19,2,FALSE),VLOOKUP(H3881,'Cross-Page Data'!$D$4:$F$48,3,FALSE)))))</f>
        <v/>
      </c>
      <c r="M3881" s="120">
        <f>IF(AND($P$2=FALSE,OR(F3881="Commercial NAICS Cogen",F3881="Industrial NAICS Cogen",F3881="NAICS-22 Cogen")),FALSE,IF(AND($P$3=FALSE,OR(F3881="Commercial NAICS Cogen",F3881="Commercial NAICS Non-Cogen",F3881="Industrial NAICS Cogen", F3881="industrial NAICS non-Cogen")),FALSE, TRUE))</f>
        <v/>
      </c>
    </row>
    <row r="3882">
      <c r="A3882" s="129" t="n">
        <v>57046</v>
      </c>
      <c r="B3882" s="130" t="inlineStr">
        <is>
          <t>Archer Daniels Midland Columbus</t>
        </is>
      </c>
      <c r="C3882" s="130" t="inlineStr">
        <is>
          <t>Archer Daniels Midland Co</t>
        </is>
      </c>
      <c r="D3882" s="129" t="n">
        <v>772</v>
      </c>
      <c r="E3882" s="130" t="inlineStr">
        <is>
          <t>NE</t>
        </is>
      </c>
      <c r="F3882" s="130" t="inlineStr">
        <is>
          <t>Industrial NAICS Cogen</t>
        </is>
      </c>
      <c r="G3882" s="130" t="inlineStr">
        <is>
          <t>ST</t>
        </is>
      </c>
      <c r="H3882" s="130" t="inlineStr">
        <is>
          <t>SUB</t>
        </is>
      </c>
      <c r="I3882" s="130" t="inlineStr">
        <is>
          <t>COL</t>
        </is>
      </c>
      <c r="J3882" s="131" t="n">
        <v>182404</v>
      </c>
      <c r="K3882" s="129" t="n">
        <v>2020</v>
      </c>
      <c r="L3882" s="120">
        <f>IF(VLOOKUP(H3882,'Cross-Page Data'!$D$4:$F$48,3,FALSE)="natural gas",VLOOKUP(G3882,'Cross-Page Data'!$I$4:$J$19,2,FALSE),IF(VLOOKUP(H3882,'Cross-Page Data'!$D$4:$F$48,3,FALSE)="solar",IF(G3882="PV","solar PV","solar thermal"),IF(VLOOKUP(H3882,'Cross-Page Data'!$D$4:$F$48,3,FALSE)="wind",VLOOKUP(G3882,'Cross-Page Data'!$I$4:$J$19,2,FALSE),IF(VLOOKUP(H3882,'Cross-Page Data'!$D$4:$F$48,3,FALSE)="hydro",VLOOKUP(G3882,'Cross-Page Data'!$I$4:$J$19,2,FALSE),VLOOKUP(H3882,'Cross-Page Data'!$D$4:$F$48,3,FALSE)))))</f>
        <v/>
      </c>
      <c r="M3882" s="120">
        <f>IF(AND($P$2=FALSE,OR(F3882="Commercial NAICS Cogen",F3882="Industrial NAICS Cogen",F3882="NAICS-22 Cogen")),FALSE,IF(AND($P$3=FALSE,OR(F3882="Commercial NAICS Cogen",F3882="Commercial NAICS Non-Cogen",F3882="Industrial NAICS Cogen", F3882="industrial NAICS non-Cogen")),FALSE, TRUE))</f>
        <v/>
      </c>
    </row>
    <row r="3883">
      <c r="A3883" s="129" t="n">
        <v>57046</v>
      </c>
      <c r="B3883" s="130" t="inlineStr">
        <is>
          <t>Archer Daniels Midland Columbus</t>
        </is>
      </c>
      <c r="C3883" s="130" t="inlineStr">
        <is>
          <t>Archer Daniels Midland Co</t>
        </is>
      </c>
      <c r="D3883" s="129" t="n">
        <v>772</v>
      </c>
      <c r="E3883" s="130" t="inlineStr">
        <is>
          <t>NE</t>
        </is>
      </c>
      <c r="F3883" s="130" t="inlineStr">
        <is>
          <t>Industrial NAICS Cogen</t>
        </is>
      </c>
      <c r="G3883" s="130" t="inlineStr">
        <is>
          <t>ST</t>
        </is>
      </c>
      <c r="H3883" s="130" t="inlineStr">
        <is>
          <t>TDF</t>
        </is>
      </c>
      <c r="I3883" s="130" t="inlineStr">
        <is>
          <t>OTH</t>
        </is>
      </c>
      <c r="J3883" s="131" t="n">
        <v>0</v>
      </c>
      <c r="K3883" s="129" t="n">
        <v>2020</v>
      </c>
      <c r="L3883" s="120">
        <f>IF(VLOOKUP(H3883,'Cross-Page Data'!$D$4:$F$48,3,FALSE)="natural gas",VLOOKUP(G3883,'Cross-Page Data'!$I$4:$J$19,2,FALSE),IF(VLOOKUP(H3883,'Cross-Page Data'!$D$4:$F$48,3,FALSE)="solar",IF(G3883="PV","solar PV","solar thermal"),IF(VLOOKUP(H3883,'Cross-Page Data'!$D$4:$F$48,3,FALSE)="wind",VLOOKUP(G3883,'Cross-Page Data'!$I$4:$J$19,2,FALSE),IF(VLOOKUP(H3883,'Cross-Page Data'!$D$4:$F$48,3,FALSE)="hydro",VLOOKUP(G3883,'Cross-Page Data'!$I$4:$J$19,2,FALSE),VLOOKUP(H3883,'Cross-Page Data'!$D$4:$F$48,3,FALSE)))))</f>
        <v/>
      </c>
      <c r="M3883" s="120">
        <f>IF(AND($P$2=FALSE,OR(F3883="Commercial NAICS Cogen",F3883="Industrial NAICS Cogen",F3883="NAICS-22 Cogen")),FALSE,IF(AND($P$3=FALSE,OR(F3883="Commercial NAICS Cogen",F3883="Commercial NAICS Non-Cogen",F3883="Industrial NAICS Cogen", F3883="industrial NAICS non-Cogen")),FALSE, TRUE))</f>
        <v/>
      </c>
    </row>
    <row r="3884">
      <c r="A3884" s="129" t="n">
        <v>57046</v>
      </c>
      <c r="B3884" s="130" t="inlineStr">
        <is>
          <t>Archer Daniels Midland Columbus</t>
        </is>
      </c>
      <c r="C3884" s="130" t="inlineStr">
        <is>
          <t>Archer Daniels Midland Co</t>
        </is>
      </c>
      <c r="D3884" s="129" t="n">
        <v>772</v>
      </c>
      <c r="E3884" s="130" t="inlineStr">
        <is>
          <t>NE</t>
        </is>
      </c>
      <c r="F3884" s="130" t="inlineStr">
        <is>
          <t>Industrial NAICS Cogen</t>
        </is>
      </c>
      <c r="G3884" s="130" t="inlineStr">
        <is>
          <t>ST</t>
        </is>
      </c>
      <c r="H3884" s="130" t="inlineStr">
        <is>
          <t>WDS</t>
        </is>
      </c>
      <c r="I3884" s="130" t="inlineStr">
        <is>
          <t>WWW</t>
        </is>
      </c>
      <c r="J3884" s="131" t="n">
        <v>0</v>
      </c>
      <c r="K3884" s="129" t="n">
        <v>2020</v>
      </c>
      <c r="L3884" s="120">
        <f>IF(VLOOKUP(H3884,'Cross-Page Data'!$D$4:$F$48,3,FALSE)="natural gas",VLOOKUP(G3884,'Cross-Page Data'!$I$4:$J$19,2,FALSE),IF(VLOOKUP(H3884,'Cross-Page Data'!$D$4:$F$48,3,FALSE)="solar",IF(G3884="PV","solar PV","solar thermal"),IF(VLOOKUP(H3884,'Cross-Page Data'!$D$4:$F$48,3,FALSE)="wind",VLOOKUP(G3884,'Cross-Page Data'!$I$4:$J$19,2,FALSE),IF(VLOOKUP(H3884,'Cross-Page Data'!$D$4:$F$48,3,FALSE)="hydro",VLOOKUP(G3884,'Cross-Page Data'!$I$4:$J$19,2,FALSE),VLOOKUP(H3884,'Cross-Page Data'!$D$4:$F$48,3,FALSE)))))</f>
        <v/>
      </c>
      <c r="M3884" s="120">
        <f>IF(AND($P$2=FALSE,OR(F3884="Commercial NAICS Cogen",F3884="Industrial NAICS Cogen",F3884="NAICS-22 Cogen")),FALSE,IF(AND($P$3=FALSE,OR(F3884="Commercial NAICS Cogen",F3884="Commercial NAICS Non-Cogen",F3884="Industrial NAICS Cogen", F3884="industrial NAICS non-Cogen")),FALSE, TRUE))</f>
        <v/>
      </c>
    </row>
    <row r="3885">
      <c r="A3885" s="129" t="n">
        <v>57047</v>
      </c>
      <c r="B3885" s="130" t="inlineStr">
        <is>
          <t>Nobles Wind Project</t>
        </is>
      </c>
      <c r="C3885" s="130" t="inlineStr">
        <is>
          <t>Northern States Power Co - Minnesota</t>
        </is>
      </c>
      <c r="D3885" s="129" t="n">
        <v>13781</v>
      </c>
      <c r="E3885" s="130" t="inlineStr">
        <is>
          <t>MN</t>
        </is>
      </c>
      <c r="F3885" s="130" t="inlineStr">
        <is>
          <t>Electric Utility</t>
        </is>
      </c>
      <c r="G3885" s="130" t="inlineStr">
        <is>
          <t>WT</t>
        </is>
      </c>
      <c r="H3885" s="130" t="inlineStr">
        <is>
          <t>WND</t>
        </is>
      </c>
      <c r="I3885" s="130" t="inlineStr">
        <is>
          <t>WND</t>
        </is>
      </c>
      <c r="J3885" s="131" t="n">
        <v>667894</v>
      </c>
      <c r="K3885" s="129" t="n">
        <v>2020</v>
      </c>
      <c r="L3885" s="120">
        <f>IF(VLOOKUP(H3885,'Cross-Page Data'!$D$4:$F$48,3,FALSE)="natural gas",VLOOKUP(G3885,'Cross-Page Data'!$I$4:$J$19,2,FALSE),IF(VLOOKUP(H3885,'Cross-Page Data'!$D$4:$F$48,3,FALSE)="solar",IF(G3885="PV","solar PV","solar thermal"),IF(VLOOKUP(H3885,'Cross-Page Data'!$D$4:$F$48,3,FALSE)="wind",VLOOKUP(G3885,'Cross-Page Data'!$I$4:$J$19,2,FALSE),IF(VLOOKUP(H3885,'Cross-Page Data'!$D$4:$F$48,3,FALSE)="hydro",VLOOKUP(G3885,'Cross-Page Data'!$I$4:$J$19,2,FALSE),VLOOKUP(H3885,'Cross-Page Data'!$D$4:$F$48,3,FALSE)))))</f>
        <v/>
      </c>
      <c r="M3885" s="120">
        <f>IF(AND($P$2=FALSE,OR(F3885="Commercial NAICS Cogen",F3885="Industrial NAICS Cogen",F3885="NAICS-22 Cogen")),FALSE,IF(AND($P$3=FALSE,OR(F3885="Commercial NAICS Cogen",F3885="Commercial NAICS Non-Cogen",F3885="Industrial NAICS Cogen", F3885="industrial NAICS non-Cogen")),FALSE, TRUE))</f>
        <v/>
      </c>
    </row>
    <row r="3886">
      <c r="A3886" s="129" t="n">
        <v>57048</v>
      </c>
      <c r="B3886" s="130" t="inlineStr">
        <is>
          <t>Merricourt Wind Energy Center</t>
        </is>
      </c>
      <c r="C3886" s="130" t="inlineStr">
        <is>
          <t>Otter Tail Power Co</t>
        </is>
      </c>
      <c r="D3886" s="129" t="n">
        <v>14232</v>
      </c>
      <c r="E3886" s="130" t="inlineStr">
        <is>
          <t>ND</t>
        </is>
      </c>
      <c r="F3886" s="130" t="inlineStr">
        <is>
          <t>Electric Utility</t>
        </is>
      </c>
      <c r="G3886" s="130" t="inlineStr">
        <is>
          <t>WT</t>
        </is>
      </c>
      <c r="H3886" s="130" t="inlineStr">
        <is>
          <t>WND</t>
        </is>
      </c>
      <c r="I3886" s="130" t="inlineStr">
        <is>
          <t>WND</t>
        </is>
      </c>
      <c r="J3886" s="131" t="n">
        <v>32973</v>
      </c>
      <c r="K3886" s="129" t="n">
        <v>2020</v>
      </c>
      <c r="L3886" s="120">
        <f>IF(VLOOKUP(H3886,'Cross-Page Data'!$D$4:$F$48,3,FALSE)="natural gas",VLOOKUP(G3886,'Cross-Page Data'!$I$4:$J$19,2,FALSE),IF(VLOOKUP(H3886,'Cross-Page Data'!$D$4:$F$48,3,FALSE)="solar",IF(G3886="PV","solar PV","solar thermal"),IF(VLOOKUP(H3886,'Cross-Page Data'!$D$4:$F$48,3,FALSE)="wind",VLOOKUP(G3886,'Cross-Page Data'!$I$4:$J$19,2,FALSE),IF(VLOOKUP(H3886,'Cross-Page Data'!$D$4:$F$48,3,FALSE)="hydro",VLOOKUP(G3886,'Cross-Page Data'!$I$4:$J$19,2,FALSE),VLOOKUP(H3886,'Cross-Page Data'!$D$4:$F$48,3,FALSE)))))</f>
        <v/>
      </c>
      <c r="M3886" s="120">
        <f>IF(AND($P$2=FALSE,OR(F3886="Commercial NAICS Cogen",F3886="Industrial NAICS Cogen",F3886="NAICS-22 Cogen")),FALSE,IF(AND($P$3=FALSE,OR(F3886="Commercial NAICS Cogen",F3886="Commercial NAICS Non-Cogen",F3886="Industrial NAICS Cogen", F3886="industrial NAICS non-Cogen")),FALSE, TRUE))</f>
        <v/>
      </c>
    </row>
    <row r="3887">
      <c r="A3887" s="129" t="n">
        <v>57049</v>
      </c>
      <c r="B3887" s="130" t="inlineStr">
        <is>
          <t>NaturEner Glacier Wind Energy 1</t>
        </is>
      </c>
      <c r="C3887" s="130" t="inlineStr">
        <is>
          <t>NaturEner Glacier Wind Energy 1 LLC</t>
        </is>
      </c>
      <c r="D3887" s="129" t="n">
        <v>56365</v>
      </c>
      <c r="E3887" s="130" t="inlineStr">
        <is>
          <t>MT</t>
        </is>
      </c>
      <c r="F3887" s="130" t="inlineStr">
        <is>
          <t>NAICS-22 Non-Cogen</t>
        </is>
      </c>
      <c r="G3887" s="130" t="inlineStr">
        <is>
          <t>WT</t>
        </is>
      </c>
      <c r="H3887" s="130" t="inlineStr">
        <is>
          <t>WND</t>
        </is>
      </c>
      <c r="I3887" s="130" t="inlineStr">
        <is>
          <t>WND</t>
        </is>
      </c>
      <c r="J3887" s="131" t="n">
        <v>298845</v>
      </c>
      <c r="K3887" s="129" t="n">
        <v>2020</v>
      </c>
      <c r="L3887" s="120">
        <f>IF(VLOOKUP(H3887,'Cross-Page Data'!$D$4:$F$48,3,FALSE)="natural gas",VLOOKUP(G3887,'Cross-Page Data'!$I$4:$J$19,2,FALSE),IF(VLOOKUP(H3887,'Cross-Page Data'!$D$4:$F$48,3,FALSE)="solar",IF(G3887="PV","solar PV","solar thermal"),IF(VLOOKUP(H3887,'Cross-Page Data'!$D$4:$F$48,3,FALSE)="wind",VLOOKUP(G3887,'Cross-Page Data'!$I$4:$J$19,2,FALSE),IF(VLOOKUP(H3887,'Cross-Page Data'!$D$4:$F$48,3,FALSE)="hydro",VLOOKUP(G3887,'Cross-Page Data'!$I$4:$J$19,2,FALSE),VLOOKUP(H3887,'Cross-Page Data'!$D$4:$F$48,3,FALSE)))))</f>
        <v/>
      </c>
      <c r="M3887" s="120">
        <f>IF(AND($P$2=FALSE,OR(F3887="Commercial NAICS Cogen",F3887="Industrial NAICS Cogen",F3887="NAICS-22 Cogen")),FALSE,IF(AND($P$3=FALSE,OR(F3887="Commercial NAICS Cogen",F3887="Commercial NAICS Non-Cogen",F3887="Industrial NAICS Cogen", F3887="industrial NAICS non-Cogen")),FALSE, TRUE))</f>
        <v/>
      </c>
    </row>
    <row r="3888">
      <c r="A3888" s="129" t="n">
        <v>57050</v>
      </c>
      <c r="B3888" s="130" t="inlineStr">
        <is>
          <t>NaturEner Glacier Wind Energy 2</t>
        </is>
      </c>
      <c r="C3888" s="130" t="inlineStr">
        <is>
          <t>NaturEner Glacier Wind Energy 2 LLC</t>
        </is>
      </c>
      <c r="D3888" s="129" t="n">
        <v>56366</v>
      </c>
      <c r="E3888" s="130" t="inlineStr">
        <is>
          <t>MT</t>
        </is>
      </c>
      <c r="F3888" s="130" t="inlineStr">
        <is>
          <t>NAICS-22 Non-Cogen</t>
        </is>
      </c>
      <c r="G3888" s="130" t="inlineStr">
        <is>
          <t>WT</t>
        </is>
      </c>
      <c r="H3888" s="130" t="inlineStr">
        <is>
          <t>WND</t>
        </is>
      </c>
      <c r="I3888" s="130" t="inlineStr">
        <is>
          <t>WND</t>
        </is>
      </c>
      <c r="J3888" s="131" t="n">
        <v>323081</v>
      </c>
      <c r="K3888" s="129" t="n">
        <v>2020</v>
      </c>
      <c r="L3888" s="120">
        <f>IF(VLOOKUP(H3888,'Cross-Page Data'!$D$4:$F$48,3,FALSE)="natural gas",VLOOKUP(G3888,'Cross-Page Data'!$I$4:$J$19,2,FALSE),IF(VLOOKUP(H3888,'Cross-Page Data'!$D$4:$F$48,3,FALSE)="solar",IF(G3888="PV","solar PV","solar thermal"),IF(VLOOKUP(H3888,'Cross-Page Data'!$D$4:$F$48,3,FALSE)="wind",VLOOKUP(G3888,'Cross-Page Data'!$I$4:$J$19,2,FALSE),IF(VLOOKUP(H3888,'Cross-Page Data'!$D$4:$F$48,3,FALSE)="hydro",VLOOKUP(G3888,'Cross-Page Data'!$I$4:$J$19,2,FALSE),VLOOKUP(H3888,'Cross-Page Data'!$D$4:$F$48,3,FALSE)))))</f>
        <v/>
      </c>
      <c r="M3888" s="120">
        <f>IF(AND($P$2=FALSE,OR(F3888="Commercial NAICS Cogen",F3888="Industrial NAICS Cogen",F3888="NAICS-22 Cogen")),FALSE,IF(AND($P$3=FALSE,OR(F3888="Commercial NAICS Cogen",F3888="Commercial NAICS Non-Cogen",F3888="Industrial NAICS Cogen", F3888="industrial NAICS non-Cogen")),FALSE, TRUE))</f>
        <v/>
      </c>
    </row>
    <row r="3889">
      <c r="A3889" s="129" t="n">
        <v>57072</v>
      </c>
      <c r="B3889" s="130" t="inlineStr">
        <is>
          <t>Granite City Works</t>
        </is>
      </c>
      <c r="C3889" s="130" t="inlineStr">
        <is>
          <t>United States Steel Granite City Works</t>
        </is>
      </c>
      <c r="D3889" s="129" t="n">
        <v>56364</v>
      </c>
      <c r="E3889" s="130" t="inlineStr">
        <is>
          <t>IL</t>
        </is>
      </c>
      <c r="F3889" s="130" t="inlineStr">
        <is>
          <t>Industrial NAICS Cogen</t>
        </is>
      </c>
      <c r="G3889" s="130" t="inlineStr">
        <is>
          <t>ST</t>
        </is>
      </c>
      <c r="H3889" s="130" t="inlineStr">
        <is>
          <t>BFG</t>
        </is>
      </c>
      <c r="I3889" s="130" t="inlineStr">
        <is>
          <t>OOG</t>
        </is>
      </c>
      <c r="J3889" s="131" t="n">
        <v>73919.033</v>
      </c>
      <c r="K3889" s="129" t="n">
        <v>2020</v>
      </c>
      <c r="L3889" s="120">
        <f>IF(VLOOKUP(H3889,'Cross-Page Data'!$D$4:$F$48,3,FALSE)="natural gas",VLOOKUP(G3889,'Cross-Page Data'!$I$4:$J$19,2,FALSE),IF(VLOOKUP(H3889,'Cross-Page Data'!$D$4:$F$48,3,FALSE)="solar",IF(G3889="PV","solar PV","solar thermal"),IF(VLOOKUP(H3889,'Cross-Page Data'!$D$4:$F$48,3,FALSE)="wind",VLOOKUP(G3889,'Cross-Page Data'!$I$4:$J$19,2,FALSE),IF(VLOOKUP(H3889,'Cross-Page Data'!$D$4:$F$48,3,FALSE)="hydro",VLOOKUP(G3889,'Cross-Page Data'!$I$4:$J$19,2,FALSE),VLOOKUP(H3889,'Cross-Page Data'!$D$4:$F$48,3,FALSE)))))</f>
        <v/>
      </c>
      <c r="M3889" s="120">
        <f>IF(AND($P$2=FALSE,OR(F3889="Commercial NAICS Cogen",F3889="Industrial NAICS Cogen",F3889="NAICS-22 Cogen")),FALSE,IF(AND($P$3=FALSE,OR(F3889="Commercial NAICS Cogen",F3889="Commercial NAICS Non-Cogen",F3889="Industrial NAICS Cogen", F3889="industrial NAICS non-Cogen")),FALSE, TRUE))</f>
        <v/>
      </c>
    </row>
    <row r="3890">
      <c r="A3890" s="129" t="n">
        <v>57072</v>
      </c>
      <c r="B3890" s="130" t="inlineStr">
        <is>
          <t>Granite City Works</t>
        </is>
      </c>
      <c r="C3890" s="130" t="inlineStr">
        <is>
          <t>United States Steel Granite City Works</t>
        </is>
      </c>
      <c r="D3890" s="129" t="n">
        <v>56364</v>
      </c>
      <c r="E3890" s="130" t="inlineStr">
        <is>
          <t>IL</t>
        </is>
      </c>
      <c r="F3890" s="130" t="inlineStr">
        <is>
          <t>Industrial NAICS Cogen</t>
        </is>
      </c>
      <c r="G3890" s="130" t="inlineStr">
        <is>
          <t>ST</t>
        </is>
      </c>
      <c r="H3890" s="130" t="inlineStr">
        <is>
          <t>NG</t>
        </is>
      </c>
      <c r="I3890" s="130" t="inlineStr">
        <is>
          <t>NG</t>
        </is>
      </c>
      <c r="J3890" s="131" t="n">
        <v>197250.75</v>
      </c>
      <c r="K3890" s="129" t="n">
        <v>2020</v>
      </c>
      <c r="L3890" s="120">
        <f>IF(VLOOKUP(H3890,'Cross-Page Data'!$D$4:$F$48,3,FALSE)="natural gas",VLOOKUP(G3890,'Cross-Page Data'!$I$4:$J$19,2,FALSE),IF(VLOOKUP(H3890,'Cross-Page Data'!$D$4:$F$48,3,FALSE)="solar",IF(G3890="PV","solar PV","solar thermal"),IF(VLOOKUP(H3890,'Cross-Page Data'!$D$4:$F$48,3,FALSE)="wind",VLOOKUP(G3890,'Cross-Page Data'!$I$4:$J$19,2,FALSE),IF(VLOOKUP(H3890,'Cross-Page Data'!$D$4:$F$48,3,FALSE)="hydro",VLOOKUP(G3890,'Cross-Page Data'!$I$4:$J$19,2,FALSE),VLOOKUP(H3890,'Cross-Page Data'!$D$4:$F$48,3,FALSE)))))</f>
        <v/>
      </c>
      <c r="M3890" s="120">
        <f>IF(AND($P$2=FALSE,OR(F3890="Commercial NAICS Cogen",F3890="Industrial NAICS Cogen",F3890="NAICS-22 Cogen")),FALSE,IF(AND($P$3=FALSE,OR(F3890="Commercial NAICS Cogen",F3890="Commercial NAICS Non-Cogen",F3890="Industrial NAICS Cogen", F3890="industrial NAICS non-Cogen")),FALSE, TRUE))</f>
        <v/>
      </c>
    </row>
    <row r="3891">
      <c r="A3891" s="129" t="n">
        <v>57072</v>
      </c>
      <c r="B3891" s="130" t="inlineStr">
        <is>
          <t>Granite City Works</t>
        </is>
      </c>
      <c r="C3891" s="130" t="inlineStr">
        <is>
          <t>United States Steel Granite City Works</t>
        </is>
      </c>
      <c r="D3891" s="129" t="n">
        <v>56364</v>
      </c>
      <c r="E3891" s="130" t="inlineStr">
        <is>
          <t>IL</t>
        </is>
      </c>
      <c r="F3891" s="130" t="inlineStr">
        <is>
          <t>Industrial NAICS Cogen</t>
        </is>
      </c>
      <c r="G3891" s="130" t="inlineStr">
        <is>
          <t>ST</t>
        </is>
      </c>
      <c r="H3891" s="130" t="inlineStr">
        <is>
          <t>PUR</t>
        </is>
      </c>
      <c r="I3891" s="130" t="inlineStr">
        <is>
          <t>OTH</t>
        </is>
      </c>
      <c r="J3891" s="131" t="n">
        <v>262794.22</v>
      </c>
      <c r="K3891" s="129" t="n">
        <v>2020</v>
      </c>
      <c r="L3891" s="120">
        <f>IF(VLOOKUP(H3891,'Cross-Page Data'!$D$4:$F$48,3,FALSE)="natural gas",VLOOKUP(G3891,'Cross-Page Data'!$I$4:$J$19,2,FALSE),IF(VLOOKUP(H3891,'Cross-Page Data'!$D$4:$F$48,3,FALSE)="solar",IF(G3891="PV","solar PV","solar thermal"),IF(VLOOKUP(H3891,'Cross-Page Data'!$D$4:$F$48,3,FALSE)="wind",VLOOKUP(G3891,'Cross-Page Data'!$I$4:$J$19,2,FALSE),IF(VLOOKUP(H3891,'Cross-Page Data'!$D$4:$F$48,3,FALSE)="hydro",VLOOKUP(G3891,'Cross-Page Data'!$I$4:$J$19,2,FALSE),VLOOKUP(H3891,'Cross-Page Data'!$D$4:$F$48,3,FALSE)))))</f>
        <v/>
      </c>
      <c r="M3891" s="120">
        <f>IF(AND($P$2=FALSE,OR(F3891="Commercial NAICS Cogen",F3891="Industrial NAICS Cogen",F3891="NAICS-22 Cogen")),FALSE,IF(AND($P$3=FALSE,OR(F3891="Commercial NAICS Cogen",F3891="Commercial NAICS Non-Cogen",F3891="Industrial NAICS Cogen", F3891="industrial NAICS non-Cogen")),FALSE, TRUE))</f>
        <v/>
      </c>
    </row>
    <row r="3892">
      <c r="A3892" s="129" t="n">
        <v>57073</v>
      </c>
      <c r="B3892" s="130" t="inlineStr">
        <is>
          <t>Ivanpah 2</t>
        </is>
      </c>
      <c r="C3892" s="130" t="inlineStr">
        <is>
          <t>NRG Energy Services</t>
        </is>
      </c>
      <c r="D3892" s="129" t="n">
        <v>57499</v>
      </c>
      <c r="E3892" s="130" t="inlineStr">
        <is>
          <t>CA</t>
        </is>
      </c>
      <c r="F3892" s="130" t="inlineStr">
        <is>
          <t>NAICS-22 Non-Cogen</t>
        </is>
      </c>
      <c r="G3892" s="130" t="inlineStr">
        <is>
          <t>ST</t>
        </is>
      </c>
      <c r="H3892" s="130" t="inlineStr">
        <is>
          <t>NG</t>
        </is>
      </c>
      <c r="I3892" s="130" t="inlineStr">
        <is>
          <t>NG</t>
        </is>
      </c>
      <c r="J3892" s="131" t="n">
        <v>13402</v>
      </c>
      <c r="K3892" s="129" t="n">
        <v>2020</v>
      </c>
      <c r="L3892" s="120">
        <f>IF(VLOOKUP(H3892,'Cross-Page Data'!$D$4:$F$48,3,FALSE)="natural gas",VLOOKUP(G3892,'Cross-Page Data'!$I$4:$J$19,2,FALSE),IF(VLOOKUP(H3892,'Cross-Page Data'!$D$4:$F$48,3,FALSE)="solar",IF(G3892="PV","solar PV","solar thermal"),IF(VLOOKUP(H3892,'Cross-Page Data'!$D$4:$F$48,3,FALSE)="wind",VLOOKUP(G3892,'Cross-Page Data'!$I$4:$J$19,2,FALSE),IF(VLOOKUP(H3892,'Cross-Page Data'!$D$4:$F$48,3,FALSE)="hydro",VLOOKUP(G3892,'Cross-Page Data'!$I$4:$J$19,2,FALSE),VLOOKUP(H3892,'Cross-Page Data'!$D$4:$F$48,3,FALSE)))))</f>
        <v/>
      </c>
      <c r="M3892" s="120">
        <f>IF(AND($P$2=FALSE,OR(F3892="Commercial NAICS Cogen",F3892="Industrial NAICS Cogen",F3892="NAICS-22 Cogen")),FALSE,IF(AND($P$3=FALSE,OR(F3892="Commercial NAICS Cogen",F3892="Commercial NAICS Non-Cogen",F3892="Industrial NAICS Cogen", F3892="industrial NAICS non-Cogen")),FALSE, TRUE))</f>
        <v/>
      </c>
    </row>
    <row r="3893">
      <c r="A3893" s="129" t="n">
        <v>57073</v>
      </c>
      <c r="B3893" s="130" t="inlineStr">
        <is>
          <t>Ivanpah 2</t>
        </is>
      </c>
      <c r="C3893" s="130" t="inlineStr">
        <is>
          <t>NRG Energy Services</t>
        </is>
      </c>
      <c r="D3893" s="129" t="n">
        <v>57499</v>
      </c>
      <c r="E3893" s="130" t="inlineStr">
        <is>
          <t>CA</t>
        </is>
      </c>
      <c r="F3893" s="130" t="inlineStr">
        <is>
          <t>NAICS-22 Non-Cogen</t>
        </is>
      </c>
      <c r="G3893" s="130" t="inlineStr">
        <is>
          <t>ST</t>
        </is>
      </c>
      <c r="H3893" s="130" t="inlineStr">
        <is>
          <t>SUN</t>
        </is>
      </c>
      <c r="I3893" s="130" t="inlineStr">
        <is>
          <t>SUN</t>
        </is>
      </c>
      <c r="J3893" s="131" t="n">
        <v>269143</v>
      </c>
      <c r="K3893" s="129" t="n">
        <v>2020</v>
      </c>
      <c r="L3893" s="120">
        <f>IF(VLOOKUP(H3893,'Cross-Page Data'!$D$4:$F$48,3,FALSE)="natural gas",VLOOKUP(G3893,'Cross-Page Data'!$I$4:$J$19,2,FALSE),IF(VLOOKUP(H3893,'Cross-Page Data'!$D$4:$F$48,3,FALSE)="solar",IF(G3893="PV","solar PV","solar thermal"),IF(VLOOKUP(H3893,'Cross-Page Data'!$D$4:$F$48,3,FALSE)="wind",VLOOKUP(G3893,'Cross-Page Data'!$I$4:$J$19,2,FALSE),IF(VLOOKUP(H3893,'Cross-Page Data'!$D$4:$F$48,3,FALSE)="hydro",VLOOKUP(G3893,'Cross-Page Data'!$I$4:$J$19,2,FALSE),VLOOKUP(H3893,'Cross-Page Data'!$D$4:$F$48,3,FALSE)))))</f>
        <v/>
      </c>
      <c r="M3893" s="120">
        <f>IF(AND($P$2=FALSE,OR(F3893="Commercial NAICS Cogen",F3893="Industrial NAICS Cogen",F3893="NAICS-22 Cogen")),FALSE,IF(AND($P$3=FALSE,OR(F3893="Commercial NAICS Cogen",F3893="Commercial NAICS Non-Cogen",F3893="Industrial NAICS Cogen", F3893="industrial NAICS non-Cogen")),FALSE, TRUE))</f>
        <v/>
      </c>
    </row>
    <row r="3894">
      <c r="A3894" s="129" t="n">
        <v>57074</v>
      </c>
      <c r="B3894" s="130" t="inlineStr">
        <is>
          <t>Ivanpah 1</t>
        </is>
      </c>
      <c r="C3894" s="130" t="inlineStr">
        <is>
          <t>NRG Energy Services</t>
        </is>
      </c>
      <c r="D3894" s="129" t="n">
        <v>57499</v>
      </c>
      <c r="E3894" s="130" t="inlineStr">
        <is>
          <t>CA</t>
        </is>
      </c>
      <c r="F3894" s="130" t="inlineStr">
        <is>
          <t>NAICS-22 Non-Cogen</t>
        </is>
      </c>
      <c r="G3894" s="130" t="inlineStr">
        <is>
          <t>ST</t>
        </is>
      </c>
      <c r="H3894" s="130" t="inlineStr">
        <is>
          <t>NG</t>
        </is>
      </c>
      <c r="I3894" s="130" t="inlineStr">
        <is>
          <t>NG</t>
        </is>
      </c>
      <c r="J3894" s="131" t="n">
        <v>14192</v>
      </c>
      <c r="K3894" s="129" t="n">
        <v>2020</v>
      </c>
      <c r="L3894" s="120">
        <f>IF(VLOOKUP(H3894,'Cross-Page Data'!$D$4:$F$48,3,FALSE)="natural gas",VLOOKUP(G3894,'Cross-Page Data'!$I$4:$J$19,2,FALSE),IF(VLOOKUP(H3894,'Cross-Page Data'!$D$4:$F$48,3,FALSE)="solar",IF(G3894="PV","solar PV","solar thermal"),IF(VLOOKUP(H3894,'Cross-Page Data'!$D$4:$F$48,3,FALSE)="wind",VLOOKUP(G3894,'Cross-Page Data'!$I$4:$J$19,2,FALSE),IF(VLOOKUP(H3894,'Cross-Page Data'!$D$4:$F$48,3,FALSE)="hydro",VLOOKUP(G3894,'Cross-Page Data'!$I$4:$J$19,2,FALSE),VLOOKUP(H3894,'Cross-Page Data'!$D$4:$F$48,3,FALSE)))))</f>
        <v/>
      </c>
      <c r="M3894" s="120">
        <f>IF(AND($P$2=FALSE,OR(F3894="Commercial NAICS Cogen",F3894="Industrial NAICS Cogen",F3894="NAICS-22 Cogen")),FALSE,IF(AND($P$3=FALSE,OR(F3894="Commercial NAICS Cogen",F3894="Commercial NAICS Non-Cogen",F3894="Industrial NAICS Cogen", F3894="industrial NAICS non-Cogen")),FALSE, TRUE))</f>
        <v/>
      </c>
    </row>
    <row r="3895">
      <c r="A3895" s="129" t="n">
        <v>57074</v>
      </c>
      <c r="B3895" s="130" t="inlineStr">
        <is>
          <t>Ivanpah 1</t>
        </is>
      </c>
      <c r="C3895" s="130" t="inlineStr">
        <is>
          <t>NRG Energy Services</t>
        </is>
      </c>
      <c r="D3895" s="129" t="n">
        <v>57499</v>
      </c>
      <c r="E3895" s="130" t="inlineStr">
        <is>
          <t>CA</t>
        </is>
      </c>
      <c r="F3895" s="130" t="inlineStr">
        <is>
          <t>NAICS-22 Non-Cogen</t>
        </is>
      </c>
      <c r="G3895" s="130" t="inlineStr">
        <is>
          <t>ST</t>
        </is>
      </c>
      <c r="H3895" s="130" t="inlineStr">
        <is>
          <t>SUN</t>
        </is>
      </c>
      <c r="I3895" s="130" t="inlineStr">
        <is>
          <t>SUN</t>
        </is>
      </c>
      <c r="J3895" s="131" t="n">
        <v>270941</v>
      </c>
      <c r="K3895" s="129" t="n">
        <v>2020</v>
      </c>
      <c r="L3895" s="120">
        <f>IF(VLOOKUP(H3895,'Cross-Page Data'!$D$4:$F$48,3,FALSE)="natural gas",VLOOKUP(G3895,'Cross-Page Data'!$I$4:$J$19,2,FALSE),IF(VLOOKUP(H3895,'Cross-Page Data'!$D$4:$F$48,3,FALSE)="solar",IF(G3895="PV","solar PV","solar thermal"),IF(VLOOKUP(H3895,'Cross-Page Data'!$D$4:$F$48,3,FALSE)="wind",VLOOKUP(G3895,'Cross-Page Data'!$I$4:$J$19,2,FALSE),IF(VLOOKUP(H3895,'Cross-Page Data'!$D$4:$F$48,3,FALSE)="hydro",VLOOKUP(G3895,'Cross-Page Data'!$I$4:$J$19,2,FALSE),VLOOKUP(H3895,'Cross-Page Data'!$D$4:$F$48,3,FALSE)))))</f>
        <v/>
      </c>
      <c r="M3895" s="120">
        <f>IF(AND($P$2=FALSE,OR(F3895="Commercial NAICS Cogen",F3895="Industrial NAICS Cogen",F3895="NAICS-22 Cogen")),FALSE,IF(AND($P$3=FALSE,OR(F3895="Commercial NAICS Cogen",F3895="Commercial NAICS Non-Cogen",F3895="Industrial NAICS Cogen", F3895="industrial NAICS non-Cogen")),FALSE, TRUE))</f>
        <v/>
      </c>
    </row>
    <row r="3896">
      <c r="A3896" s="129" t="n">
        <v>57075</v>
      </c>
      <c r="B3896" s="130" t="inlineStr">
        <is>
          <t>Ivanpah 3</t>
        </is>
      </c>
      <c r="C3896" s="130" t="inlineStr">
        <is>
          <t>NRG Energy Services</t>
        </is>
      </c>
      <c r="D3896" s="129" t="n">
        <v>57499</v>
      </c>
      <c r="E3896" s="130" t="inlineStr">
        <is>
          <t>CA</t>
        </is>
      </c>
      <c r="F3896" s="130" t="inlineStr">
        <is>
          <t>NAICS-22 Non-Cogen</t>
        </is>
      </c>
      <c r="G3896" s="130" t="inlineStr">
        <is>
          <t>ST</t>
        </is>
      </c>
      <c r="H3896" s="130" t="inlineStr">
        <is>
          <t>NG</t>
        </is>
      </c>
      <c r="I3896" s="130" t="inlineStr">
        <is>
          <t>NG</t>
        </is>
      </c>
      <c r="J3896" s="131" t="n">
        <v>12890</v>
      </c>
      <c r="K3896" s="129" t="n">
        <v>2020</v>
      </c>
      <c r="L3896" s="120">
        <f>IF(VLOOKUP(H3896,'Cross-Page Data'!$D$4:$F$48,3,FALSE)="natural gas",VLOOKUP(G3896,'Cross-Page Data'!$I$4:$J$19,2,FALSE),IF(VLOOKUP(H3896,'Cross-Page Data'!$D$4:$F$48,3,FALSE)="solar",IF(G3896="PV","solar PV","solar thermal"),IF(VLOOKUP(H3896,'Cross-Page Data'!$D$4:$F$48,3,FALSE)="wind",VLOOKUP(G3896,'Cross-Page Data'!$I$4:$J$19,2,FALSE),IF(VLOOKUP(H3896,'Cross-Page Data'!$D$4:$F$48,3,FALSE)="hydro",VLOOKUP(G3896,'Cross-Page Data'!$I$4:$J$19,2,FALSE),VLOOKUP(H3896,'Cross-Page Data'!$D$4:$F$48,3,FALSE)))))</f>
        <v/>
      </c>
      <c r="M3896" s="120">
        <f>IF(AND($P$2=FALSE,OR(F3896="Commercial NAICS Cogen",F3896="Industrial NAICS Cogen",F3896="NAICS-22 Cogen")),FALSE,IF(AND($P$3=FALSE,OR(F3896="Commercial NAICS Cogen",F3896="Commercial NAICS Non-Cogen",F3896="Industrial NAICS Cogen", F3896="industrial NAICS non-Cogen")),FALSE, TRUE))</f>
        <v/>
      </c>
    </row>
    <row r="3897">
      <c r="A3897" s="129" t="n">
        <v>57075</v>
      </c>
      <c r="B3897" s="130" t="inlineStr">
        <is>
          <t>Ivanpah 3</t>
        </is>
      </c>
      <c r="C3897" s="130" t="inlineStr">
        <is>
          <t>NRG Energy Services</t>
        </is>
      </c>
      <c r="D3897" s="129" t="n">
        <v>57499</v>
      </c>
      <c r="E3897" s="130" t="inlineStr">
        <is>
          <t>CA</t>
        </is>
      </c>
      <c r="F3897" s="130" t="inlineStr">
        <is>
          <t>NAICS-22 Non-Cogen</t>
        </is>
      </c>
      <c r="G3897" s="130" t="inlineStr">
        <is>
          <t>ST</t>
        </is>
      </c>
      <c r="H3897" s="130" t="inlineStr">
        <is>
          <t>SUN</t>
        </is>
      </c>
      <c r="I3897" s="130" t="inlineStr">
        <is>
          <t>SUN</t>
        </is>
      </c>
      <c r="J3897" s="131" t="n">
        <v>275733</v>
      </c>
      <c r="K3897" s="129" t="n">
        <v>2020</v>
      </c>
      <c r="L3897" s="120">
        <f>IF(VLOOKUP(H3897,'Cross-Page Data'!$D$4:$F$48,3,FALSE)="natural gas",VLOOKUP(G3897,'Cross-Page Data'!$I$4:$J$19,2,FALSE),IF(VLOOKUP(H3897,'Cross-Page Data'!$D$4:$F$48,3,FALSE)="solar",IF(G3897="PV","solar PV","solar thermal"),IF(VLOOKUP(H3897,'Cross-Page Data'!$D$4:$F$48,3,FALSE)="wind",VLOOKUP(G3897,'Cross-Page Data'!$I$4:$J$19,2,FALSE),IF(VLOOKUP(H3897,'Cross-Page Data'!$D$4:$F$48,3,FALSE)="hydro",VLOOKUP(G3897,'Cross-Page Data'!$I$4:$J$19,2,FALSE),VLOOKUP(H3897,'Cross-Page Data'!$D$4:$F$48,3,FALSE)))))</f>
        <v/>
      </c>
      <c r="M3897" s="120">
        <f>IF(AND($P$2=FALSE,OR(F3897="Commercial NAICS Cogen",F3897="Industrial NAICS Cogen",F3897="NAICS-22 Cogen")),FALSE,IF(AND($P$3=FALSE,OR(F3897="Commercial NAICS Cogen",F3897="Commercial NAICS Non-Cogen",F3897="Industrial NAICS Cogen", F3897="industrial NAICS non-Cogen")),FALSE, TRUE))</f>
        <v/>
      </c>
    </row>
    <row r="3898">
      <c r="A3898" s="129" t="n">
        <v>57076</v>
      </c>
      <c r="B3898" s="130" t="inlineStr">
        <is>
          <t>South Columbus Water Resource Facility</t>
        </is>
      </c>
      <c r="C3898" s="130" t="inlineStr">
        <is>
          <t>Columbus Water Works</t>
        </is>
      </c>
      <c r="D3898" s="129" t="n">
        <v>56367</v>
      </c>
      <c r="E3898" s="130" t="inlineStr">
        <is>
          <t>GA</t>
        </is>
      </c>
      <c r="F3898" s="130" t="inlineStr">
        <is>
          <t>Commercial NAICS Cogen</t>
        </is>
      </c>
      <c r="G3898" s="130" t="inlineStr">
        <is>
          <t>IC</t>
        </is>
      </c>
      <c r="H3898" s="130" t="inlineStr">
        <is>
          <t>NG</t>
        </is>
      </c>
      <c r="I3898" s="130" t="inlineStr">
        <is>
          <t>NG</t>
        </is>
      </c>
      <c r="J3898" s="131" t="n">
        <v>11</v>
      </c>
      <c r="K3898" s="129" t="n">
        <v>2020</v>
      </c>
      <c r="L3898" s="120">
        <f>IF(VLOOKUP(H3898,'Cross-Page Data'!$D$4:$F$48,3,FALSE)="natural gas",VLOOKUP(G3898,'Cross-Page Data'!$I$4:$J$19,2,FALSE),IF(VLOOKUP(H3898,'Cross-Page Data'!$D$4:$F$48,3,FALSE)="solar",IF(G3898="PV","solar PV","solar thermal"),IF(VLOOKUP(H3898,'Cross-Page Data'!$D$4:$F$48,3,FALSE)="wind",VLOOKUP(G3898,'Cross-Page Data'!$I$4:$J$19,2,FALSE),IF(VLOOKUP(H3898,'Cross-Page Data'!$D$4:$F$48,3,FALSE)="hydro",VLOOKUP(G3898,'Cross-Page Data'!$I$4:$J$19,2,FALSE),VLOOKUP(H3898,'Cross-Page Data'!$D$4:$F$48,3,FALSE)))))</f>
        <v/>
      </c>
      <c r="M3898" s="120">
        <f>IF(AND($P$2=FALSE,OR(F3898="Commercial NAICS Cogen",F3898="Industrial NAICS Cogen",F3898="NAICS-22 Cogen")),FALSE,IF(AND($P$3=FALSE,OR(F3898="Commercial NAICS Cogen",F3898="Commercial NAICS Non-Cogen",F3898="Industrial NAICS Cogen", F3898="industrial NAICS non-Cogen")),FALSE, TRUE))</f>
        <v/>
      </c>
    </row>
    <row r="3899">
      <c r="A3899" s="129" t="n">
        <v>57076</v>
      </c>
      <c r="B3899" s="130" t="inlineStr">
        <is>
          <t>South Columbus Water Resource Facility</t>
        </is>
      </c>
      <c r="C3899" s="130" t="inlineStr">
        <is>
          <t>Columbus Water Works</t>
        </is>
      </c>
      <c r="D3899" s="129" t="n">
        <v>56367</v>
      </c>
      <c r="E3899" s="130" t="inlineStr">
        <is>
          <t>GA</t>
        </is>
      </c>
      <c r="F3899" s="130" t="inlineStr">
        <is>
          <t>Commercial NAICS Cogen</t>
        </is>
      </c>
      <c r="G3899" s="130" t="inlineStr">
        <is>
          <t>IC</t>
        </is>
      </c>
      <c r="H3899" s="130" t="inlineStr">
        <is>
          <t>OBG</t>
        </is>
      </c>
      <c r="I3899" s="130" t="inlineStr">
        <is>
          <t>ORW</t>
        </is>
      </c>
      <c r="J3899" s="131" t="n">
        <v>0</v>
      </c>
      <c r="K3899" s="129" t="n">
        <v>2020</v>
      </c>
      <c r="L3899" s="120">
        <f>IF(VLOOKUP(H3899,'Cross-Page Data'!$D$4:$F$48,3,FALSE)="natural gas",VLOOKUP(G3899,'Cross-Page Data'!$I$4:$J$19,2,FALSE),IF(VLOOKUP(H3899,'Cross-Page Data'!$D$4:$F$48,3,FALSE)="solar",IF(G3899="PV","solar PV","solar thermal"),IF(VLOOKUP(H3899,'Cross-Page Data'!$D$4:$F$48,3,FALSE)="wind",VLOOKUP(G3899,'Cross-Page Data'!$I$4:$J$19,2,FALSE),IF(VLOOKUP(H3899,'Cross-Page Data'!$D$4:$F$48,3,FALSE)="hydro",VLOOKUP(G3899,'Cross-Page Data'!$I$4:$J$19,2,FALSE),VLOOKUP(H3899,'Cross-Page Data'!$D$4:$F$48,3,FALSE)))))</f>
        <v/>
      </c>
      <c r="M3899" s="120">
        <f>IF(AND($P$2=FALSE,OR(F3899="Commercial NAICS Cogen",F3899="Industrial NAICS Cogen",F3899="NAICS-22 Cogen")),FALSE,IF(AND($P$3=FALSE,OR(F3899="Commercial NAICS Cogen",F3899="Commercial NAICS Non-Cogen",F3899="Industrial NAICS Cogen", F3899="industrial NAICS non-Cogen")),FALSE, TRUE))</f>
        <v/>
      </c>
    </row>
    <row r="3900">
      <c r="A3900" s="129" t="n">
        <v>57079</v>
      </c>
      <c r="B3900" s="130" t="inlineStr">
        <is>
          <t>Milford Wind Corridor I LLC</t>
        </is>
      </c>
      <c r="C3900" s="130" t="inlineStr">
        <is>
          <t>Longroad Energy Services LLC</t>
        </is>
      </c>
      <c r="D3900" s="129" t="n">
        <v>61219</v>
      </c>
      <c r="E3900" s="130" t="inlineStr">
        <is>
          <t>UT</t>
        </is>
      </c>
      <c r="F3900" s="130" t="inlineStr">
        <is>
          <t>NAICS-22 Non-Cogen</t>
        </is>
      </c>
      <c r="G3900" s="130" t="inlineStr">
        <is>
          <t>WT</t>
        </is>
      </c>
      <c r="H3900" s="130" t="inlineStr">
        <is>
          <t>WND</t>
        </is>
      </c>
      <c r="I3900" s="130" t="inlineStr">
        <is>
          <t>WND</t>
        </is>
      </c>
      <c r="J3900" s="131" t="n">
        <v>395386</v>
      </c>
      <c r="K3900" s="129" t="n">
        <v>2020</v>
      </c>
      <c r="L3900" s="120">
        <f>IF(VLOOKUP(H3900,'Cross-Page Data'!$D$4:$F$48,3,FALSE)="natural gas",VLOOKUP(G3900,'Cross-Page Data'!$I$4:$J$19,2,FALSE),IF(VLOOKUP(H3900,'Cross-Page Data'!$D$4:$F$48,3,FALSE)="solar",IF(G3900="PV","solar PV","solar thermal"),IF(VLOOKUP(H3900,'Cross-Page Data'!$D$4:$F$48,3,FALSE)="wind",VLOOKUP(G3900,'Cross-Page Data'!$I$4:$J$19,2,FALSE),IF(VLOOKUP(H3900,'Cross-Page Data'!$D$4:$F$48,3,FALSE)="hydro",VLOOKUP(G3900,'Cross-Page Data'!$I$4:$J$19,2,FALSE),VLOOKUP(H3900,'Cross-Page Data'!$D$4:$F$48,3,FALSE)))))</f>
        <v/>
      </c>
      <c r="M3900" s="120">
        <f>IF(AND($P$2=FALSE,OR(F3900="Commercial NAICS Cogen",F3900="Industrial NAICS Cogen",F3900="NAICS-22 Cogen")),FALSE,IF(AND($P$3=FALSE,OR(F3900="Commercial NAICS Cogen",F3900="Commercial NAICS Non-Cogen",F3900="Industrial NAICS Cogen", F3900="industrial NAICS non-Cogen")),FALSE, TRUE))</f>
        <v/>
      </c>
    </row>
    <row r="3901">
      <c r="A3901" s="129" t="n">
        <v>57080</v>
      </c>
      <c r="B3901" s="130" t="inlineStr">
        <is>
          <t>Sheffield Wind</t>
        </is>
      </c>
      <c r="C3901" s="130" t="inlineStr">
        <is>
          <t>Evergreen Wind, LLC</t>
        </is>
      </c>
      <c r="D3901" s="129" t="n">
        <v>59155</v>
      </c>
      <c r="E3901" s="130" t="inlineStr">
        <is>
          <t>VT</t>
        </is>
      </c>
      <c r="F3901" s="130" t="inlineStr">
        <is>
          <t>NAICS-22 Non-Cogen</t>
        </is>
      </c>
      <c r="G3901" s="130" t="inlineStr">
        <is>
          <t>WT</t>
        </is>
      </c>
      <c r="H3901" s="130" t="inlineStr">
        <is>
          <t>WND</t>
        </is>
      </c>
      <c r="I3901" s="130" t="inlineStr">
        <is>
          <t>WND</t>
        </is>
      </c>
      <c r="J3901" s="131" t="n">
        <v>69499</v>
      </c>
      <c r="K3901" s="129" t="n">
        <v>2020</v>
      </c>
      <c r="L3901" s="120">
        <f>IF(VLOOKUP(H3901,'Cross-Page Data'!$D$4:$F$48,3,FALSE)="natural gas",VLOOKUP(G3901,'Cross-Page Data'!$I$4:$J$19,2,FALSE),IF(VLOOKUP(H3901,'Cross-Page Data'!$D$4:$F$48,3,FALSE)="solar",IF(G3901="PV","solar PV","solar thermal"),IF(VLOOKUP(H3901,'Cross-Page Data'!$D$4:$F$48,3,FALSE)="wind",VLOOKUP(G3901,'Cross-Page Data'!$I$4:$J$19,2,FALSE),IF(VLOOKUP(H3901,'Cross-Page Data'!$D$4:$F$48,3,FALSE)="hydro",VLOOKUP(G3901,'Cross-Page Data'!$I$4:$J$19,2,FALSE),VLOOKUP(H3901,'Cross-Page Data'!$D$4:$F$48,3,FALSE)))))</f>
        <v/>
      </c>
      <c r="M3901" s="120">
        <f>IF(AND($P$2=FALSE,OR(F3901="Commercial NAICS Cogen",F3901="Industrial NAICS Cogen",F3901="NAICS-22 Cogen")),FALSE,IF(AND($P$3=FALSE,OR(F3901="Commercial NAICS Cogen",F3901="Commercial NAICS Non-Cogen",F3901="Industrial NAICS Cogen", F3901="industrial NAICS non-Cogen")),FALSE, TRUE))</f>
        <v/>
      </c>
    </row>
    <row r="3902">
      <c r="A3902" s="129" t="n">
        <v>57082</v>
      </c>
      <c r="B3902" s="130" t="inlineStr">
        <is>
          <t>Kaheawa Wind Power II LLC</t>
        </is>
      </c>
      <c r="C3902" s="130" t="inlineStr">
        <is>
          <t>Evergreen Wind, LLC</t>
        </is>
      </c>
      <c r="D3902" s="129" t="n">
        <v>59155</v>
      </c>
      <c r="E3902" s="130" t="inlineStr">
        <is>
          <t>HI</t>
        </is>
      </c>
      <c r="F3902" s="130" t="inlineStr">
        <is>
          <t>NAICS-22 Non-Cogen</t>
        </is>
      </c>
      <c r="G3902" s="130" t="inlineStr">
        <is>
          <t>BA</t>
        </is>
      </c>
      <c r="H3902" s="130" t="inlineStr">
        <is>
          <t>MWH</t>
        </is>
      </c>
      <c r="I3902" s="130" t="inlineStr">
        <is>
          <t>OTH</t>
        </is>
      </c>
      <c r="J3902" s="131" t="n">
        <v>0</v>
      </c>
      <c r="K3902" s="129" t="n">
        <v>2020</v>
      </c>
      <c r="L3902" s="120">
        <f>IF(VLOOKUP(H3902,'Cross-Page Data'!$D$4:$F$48,3,FALSE)="natural gas",VLOOKUP(G3902,'Cross-Page Data'!$I$4:$J$19,2,FALSE),IF(VLOOKUP(H3902,'Cross-Page Data'!$D$4:$F$48,3,FALSE)="solar",IF(G3902="PV","solar PV","solar thermal"),IF(VLOOKUP(H3902,'Cross-Page Data'!$D$4:$F$48,3,FALSE)="wind",VLOOKUP(G3902,'Cross-Page Data'!$I$4:$J$19,2,FALSE),IF(VLOOKUP(H3902,'Cross-Page Data'!$D$4:$F$48,3,FALSE)="hydro",VLOOKUP(G3902,'Cross-Page Data'!$I$4:$J$19,2,FALSE),VLOOKUP(H3902,'Cross-Page Data'!$D$4:$F$48,3,FALSE)))))</f>
        <v/>
      </c>
      <c r="M3902" s="120">
        <f>IF(AND($P$2=FALSE,OR(F3902="Commercial NAICS Cogen",F3902="Industrial NAICS Cogen",F3902="NAICS-22 Cogen")),FALSE,IF(AND($P$3=FALSE,OR(F3902="Commercial NAICS Cogen",F3902="Commercial NAICS Non-Cogen",F3902="Industrial NAICS Cogen", F3902="industrial NAICS non-Cogen")),FALSE, TRUE))</f>
        <v/>
      </c>
    </row>
    <row r="3903">
      <c r="A3903" s="129" t="n">
        <v>57082</v>
      </c>
      <c r="B3903" s="130" t="inlineStr">
        <is>
          <t>Kaheawa Wind Power II LLC</t>
        </is>
      </c>
      <c r="C3903" s="130" t="inlineStr">
        <is>
          <t>Evergreen Wind, LLC</t>
        </is>
      </c>
      <c r="D3903" s="129" t="n">
        <v>59155</v>
      </c>
      <c r="E3903" s="130" t="inlineStr">
        <is>
          <t>HI</t>
        </is>
      </c>
      <c r="F3903" s="130" t="inlineStr">
        <is>
          <t>NAICS-22 Non-Cogen</t>
        </is>
      </c>
      <c r="G3903" s="130" t="inlineStr">
        <is>
          <t>WT</t>
        </is>
      </c>
      <c r="H3903" s="130" t="inlineStr">
        <is>
          <t>WND</t>
        </is>
      </c>
      <c r="I3903" s="130" t="inlineStr">
        <is>
          <t>WND</t>
        </is>
      </c>
      <c r="J3903" s="131" t="n">
        <v>51069</v>
      </c>
      <c r="K3903" s="129" t="n">
        <v>2020</v>
      </c>
      <c r="L3903" s="120">
        <f>IF(VLOOKUP(H3903,'Cross-Page Data'!$D$4:$F$48,3,FALSE)="natural gas",VLOOKUP(G3903,'Cross-Page Data'!$I$4:$J$19,2,FALSE),IF(VLOOKUP(H3903,'Cross-Page Data'!$D$4:$F$48,3,FALSE)="solar",IF(G3903="PV","solar PV","solar thermal"),IF(VLOOKUP(H3903,'Cross-Page Data'!$D$4:$F$48,3,FALSE)="wind",VLOOKUP(G3903,'Cross-Page Data'!$I$4:$J$19,2,FALSE),IF(VLOOKUP(H3903,'Cross-Page Data'!$D$4:$F$48,3,FALSE)="hydro",VLOOKUP(G3903,'Cross-Page Data'!$I$4:$J$19,2,FALSE),VLOOKUP(H3903,'Cross-Page Data'!$D$4:$F$48,3,FALSE)))))</f>
        <v/>
      </c>
      <c r="M3903" s="120">
        <f>IF(AND($P$2=FALSE,OR(F3903="Commercial NAICS Cogen",F3903="Industrial NAICS Cogen",F3903="NAICS-22 Cogen")),FALSE,IF(AND($P$3=FALSE,OR(F3903="Commercial NAICS Cogen",F3903="Commercial NAICS Non-Cogen",F3903="Industrial NAICS Cogen", F3903="industrial NAICS non-Cogen")),FALSE, TRUE))</f>
        <v/>
      </c>
    </row>
    <row r="3904">
      <c r="A3904" s="129" t="n">
        <v>57087</v>
      </c>
      <c r="B3904" s="130" t="inlineStr">
        <is>
          <t>Kahuku Wind Power LLC</t>
        </is>
      </c>
      <c r="C3904" s="130" t="inlineStr">
        <is>
          <t>Evergreen Wind, LLC</t>
        </is>
      </c>
      <c r="D3904" s="129" t="n">
        <v>59155</v>
      </c>
      <c r="E3904" s="130" t="inlineStr">
        <is>
          <t>HI</t>
        </is>
      </c>
      <c r="F3904" s="130" t="inlineStr">
        <is>
          <t>NAICS-22 Non-Cogen</t>
        </is>
      </c>
      <c r="G3904" s="130" t="inlineStr">
        <is>
          <t>WT</t>
        </is>
      </c>
      <c r="H3904" s="130" t="inlineStr">
        <is>
          <t>WND</t>
        </is>
      </c>
      <c r="I3904" s="130" t="inlineStr">
        <is>
          <t>WND</t>
        </is>
      </c>
      <c r="J3904" s="131" t="n">
        <v>68086</v>
      </c>
      <c r="K3904" s="129" t="n">
        <v>2020</v>
      </c>
      <c r="L3904" s="120">
        <f>IF(VLOOKUP(H3904,'Cross-Page Data'!$D$4:$F$48,3,FALSE)="natural gas",VLOOKUP(G3904,'Cross-Page Data'!$I$4:$J$19,2,FALSE),IF(VLOOKUP(H3904,'Cross-Page Data'!$D$4:$F$48,3,FALSE)="solar",IF(G3904="PV","solar PV","solar thermal"),IF(VLOOKUP(H3904,'Cross-Page Data'!$D$4:$F$48,3,FALSE)="wind",VLOOKUP(G3904,'Cross-Page Data'!$I$4:$J$19,2,FALSE),IF(VLOOKUP(H3904,'Cross-Page Data'!$D$4:$F$48,3,FALSE)="hydro",VLOOKUP(G3904,'Cross-Page Data'!$I$4:$J$19,2,FALSE),VLOOKUP(H3904,'Cross-Page Data'!$D$4:$F$48,3,FALSE)))))</f>
        <v/>
      </c>
      <c r="M3904" s="120">
        <f>IF(AND($P$2=FALSE,OR(F3904="Commercial NAICS Cogen",F3904="Industrial NAICS Cogen",F3904="NAICS-22 Cogen")),FALSE,IF(AND($P$3=FALSE,OR(F3904="Commercial NAICS Cogen",F3904="Commercial NAICS Non-Cogen",F3904="Industrial NAICS Cogen", F3904="industrial NAICS non-Cogen")),FALSE, TRUE))</f>
        <v/>
      </c>
    </row>
    <row r="3905">
      <c r="A3905" s="129" t="n">
        <v>57090</v>
      </c>
      <c r="B3905" s="130" t="inlineStr">
        <is>
          <t>Campbell Hill Windpower</t>
        </is>
      </c>
      <c r="C3905" s="130" t="inlineStr">
        <is>
          <t>Duke Energy DEGS Campbell Hill</t>
        </is>
      </c>
      <c r="D3905" s="129" t="n">
        <v>56378</v>
      </c>
      <c r="E3905" s="130" t="inlineStr">
        <is>
          <t>WY</t>
        </is>
      </c>
      <c r="F3905" s="130" t="inlineStr">
        <is>
          <t>NAICS-22 Non-Cogen</t>
        </is>
      </c>
      <c r="G3905" s="130" t="inlineStr">
        <is>
          <t>WT</t>
        </is>
      </c>
      <c r="H3905" s="130" t="inlineStr">
        <is>
          <t>WND</t>
        </is>
      </c>
      <c r="I3905" s="130" t="inlineStr">
        <is>
          <t>WND</t>
        </is>
      </c>
      <c r="J3905" s="131" t="n">
        <v>328719</v>
      </c>
      <c r="K3905" s="129" t="n">
        <v>2020</v>
      </c>
      <c r="L3905" s="120">
        <f>IF(VLOOKUP(H3905,'Cross-Page Data'!$D$4:$F$48,3,FALSE)="natural gas",VLOOKUP(G3905,'Cross-Page Data'!$I$4:$J$19,2,FALSE),IF(VLOOKUP(H3905,'Cross-Page Data'!$D$4:$F$48,3,FALSE)="solar",IF(G3905="PV","solar PV","solar thermal"),IF(VLOOKUP(H3905,'Cross-Page Data'!$D$4:$F$48,3,FALSE)="wind",VLOOKUP(G3905,'Cross-Page Data'!$I$4:$J$19,2,FALSE),IF(VLOOKUP(H3905,'Cross-Page Data'!$D$4:$F$48,3,FALSE)="hydro",VLOOKUP(G3905,'Cross-Page Data'!$I$4:$J$19,2,FALSE),VLOOKUP(H3905,'Cross-Page Data'!$D$4:$F$48,3,FALSE)))))</f>
        <v/>
      </c>
      <c r="M3905" s="120">
        <f>IF(AND($P$2=FALSE,OR(F3905="Commercial NAICS Cogen",F3905="Industrial NAICS Cogen",F3905="NAICS-22 Cogen")),FALSE,IF(AND($P$3=FALSE,OR(F3905="Commercial NAICS Cogen",F3905="Commercial NAICS Non-Cogen",F3905="Industrial NAICS Cogen", F3905="industrial NAICS non-Cogen")),FALSE, TRUE))</f>
        <v/>
      </c>
    </row>
    <row r="3906" ht="29" customHeight="1" s="157">
      <c r="A3906" s="129" t="n">
        <v>57091</v>
      </c>
      <c r="B3906" s="130" t="inlineStr">
        <is>
          <t>Silver Sage Windpower</t>
        </is>
      </c>
      <c r="C3906" s="130" t="inlineStr">
        <is>
          <t>Duke Energy DEGS Silver Sage Wndpwr LLC</t>
        </is>
      </c>
      <c r="D3906" s="129" t="n">
        <v>56377</v>
      </c>
      <c r="E3906" s="130" t="inlineStr">
        <is>
          <t>WY</t>
        </is>
      </c>
      <c r="F3906" s="130" t="inlineStr">
        <is>
          <t>NAICS-22 Non-Cogen</t>
        </is>
      </c>
      <c r="G3906" s="130" t="inlineStr">
        <is>
          <t>WT</t>
        </is>
      </c>
      <c r="H3906" s="130" t="inlineStr">
        <is>
          <t>WND</t>
        </is>
      </c>
      <c r="I3906" s="130" t="inlineStr">
        <is>
          <t>WND</t>
        </is>
      </c>
      <c r="J3906" s="131" t="n">
        <v>125813</v>
      </c>
      <c r="K3906" s="129" t="n">
        <v>2020</v>
      </c>
      <c r="L3906" s="120">
        <f>IF(VLOOKUP(H3906,'Cross-Page Data'!$D$4:$F$48,3,FALSE)="natural gas",VLOOKUP(G3906,'Cross-Page Data'!$I$4:$J$19,2,FALSE),IF(VLOOKUP(H3906,'Cross-Page Data'!$D$4:$F$48,3,FALSE)="solar",IF(G3906="PV","solar PV","solar thermal"),IF(VLOOKUP(H3906,'Cross-Page Data'!$D$4:$F$48,3,FALSE)="wind",VLOOKUP(G3906,'Cross-Page Data'!$I$4:$J$19,2,FALSE),IF(VLOOKUP(H3906,'Cross-Page Data'!$D$4:$F$48,3,FALSE)="hydro",VLOOKUP(G3906,'Cross-Page Data'!$I$4:$J$19,2,FALSE),VLOOKUP(H3906,'Cross-Page Data'!$D$4:$F$48,3,FALSE)))))</f>
        <v/>
      </c>
      <c r="M3906" s="120">
        <f>IF(AND($P$2=FALSE,OR(F3906="Commercial NAICS Cogen",F3906="Industrial NAICS Cogen",F3906="NAICS-22 Cogen")),FALSE,IF(AND($P$3=FALSE,OR(F3906="Commercial NAICS Cogen",F3906="Commercial NAICS Non-Cogen",F3906="Industrial NAICS Cogen", F3906="industrial NAICS non-Cogen")),FALSE, TRUE))</f>
        <v/>
      </c>
    </row>
    <row r="3907">
      <c r="A3907" s="129" t="n">
        <v>57094</v>
      </c>
      <c r="B3907" s="130" t="inlineStr">
        <is>
          <t>Streator Cayuga Ridge South</t>
        </is>
      </c>
      <c r="C3907" s="130" t="inlineStr">
        <is>
          <t>Avangrid Renewables LLC</t>
        </is>
      </c>
      <c r="D3907" s="129" t="n">
        <v>15399</v>
      </c>
      <c r="E3907" s="130" t="inlineStr">
        <is>
          <t>IL</t>
        </is>
      </c>
      <c r="F3907" s="130" t="inlineStr">
        <is>
          <t>NAICS-22 Non-Cogen</t>
        </is>
      </c>
      <c r="G3907" s="130" t="inlineStr">
        <is>
          <t>WT</t>
        </is>
      </c>
      <c r="H3907" s="130" t="inlineStr">
        <is>
          <t>WND</t>
        </is>
      </c>
      <c r="I3907" s="130" t="inlineStr">
        <is>
          <t>WND</t>
        </is>
      </c>
      <c r="J3907" s="131" t="n">
        <v>736924</v>
      </c>
      <c r="K3907" s="129" t="n">
        <v>2020</v>
      </c>
      <c r="L3907" s="120">
        <f>IF(VLOOKUP(H3907,'Cross-Page Data'!$D$4:$F$48,3,FALSE)="natural gas",VLOOKUP(G3907,'Cross-Page Data'!$I$4:$J$19,2,FALSE),IF(VLOOKUP(H3907,'Cross-Page Data'!$D$4:$F$48,3,FALSE)="solar",IF(G3907="PV","solar PV","solar thermal"),IF(VLOOKUP(H3907,'Cross-Page Data'!$D$4:$F$48,3,FALSE)="wind",VLOOKUP(G3907,'Cross-Page Data'!$I$4:$J$19,2,FALSE),IF(VLOOKUP(H3907,'Cross-Page Data'!$D$4:$F$48,3,FALSE)="hydro",VLOOKUP(G3907,'Cross-Page Data'!$I$4:$J$19,2,FALSE),VLOOKUP(H3907,'Cross-Page Data'!$D$4:$F$48,3,FALSE)))))</f>
        <v/>
      </c>
      <c r="M3907" s="120">
        <f>IF(AND($P$2=FALSE,OR(F3907="Commercial NAICS Cogen",F3907="Industrial NAICS Cogen",F3907="NAICS-22 Cogen")),FALSE,IF(AND($P$3=FALSE,OR(F3907="Commercial NAICS Cogen",F3907="Commercial NAICS Non-Cogen",F3907="Industrial NAICS Cogen", F3907="industrial NAICS non-Cogen")),FALSE, TRUE))</f>
        <v/>
      </c>
    </row>
    <row r="3908">
      <c r="A3908" s="129" t="n">
        <v>57095</v>
      </c>
      <c r="B3908" s="130" t="inlineStr">
        <is>
          <t>Penascal II Wind Project LLC</t>
        </is>
      </c>
      <c r="C3908" s="130" t="inlineStr">
        <is>
          <t>Avangrid Renewables LLC</t>
        </is>
      </c>
      <c r="D3908" s="129" t="n">
        <v>15399</v>
      </c>
      <c r="E3908" s="130" t="inlineStr">
        <is>
          <t>TX</t>
        </is>
      </c>
      <c r="F3908" s="130" t="inlineStr">
        <is>
          <t>NAICS-22 Non-Cogen</t>
        </is>
      </c>
      <c r="G3908" s="130" t="inlineStr">
        <is>
          <t>WT</t>
        </is>
      </c>
      <c r="H3908" s="130" t="inlineStr">
        <is>
          <t>WND</t>
        </is>
      </c>
      <c r="I3908" s="130" t="inlineStr">
        <is>
          <t>WND</t>
        </is>
      </c>
      <c r="J3908" s="131" t="n">
        <v>365294</v>
      </c>
      <c r="K3908" s="129" t="n">
        <v>2020</v>
      </c>
      <c r="L3908" s="120">
        <f>IF(VLOOKUP(H3908,'Cross-Page Data'!$D$4:$F$48,3,FALSE)="natural gas",VLOOKUP(G3908,'Cross-Page Data'!$I$4:$J$19,2,FALSE),IF(VLOOKUP(H3908,'Cross-Page Data'!$D$4:$F$48,3,FALSE)="solar",IF(G3908="PV","solar PV","solar thermal"),IF(VLOOKUP(H3908,'Cross-Page Data'!$D$4:$F$48,3,FALSE)="wind",VLOOKUP(G3908,'Cross-Page Data'!$I$4:$J$19,2,FALSE),IF(VLOOKUP(H3908,'Cross-Page Data'!$D$4:$F$48,3,FALSE)="hydro",VLOOKUP(G3908,'Cross-Page Data'!$I$4:$J$19,2,FALSE),VLOOKUP(H3908,'Cross-Page Data'!$D$4:$F$48,3,FALSE)))))</f>
        <v/>
      </c>
      <c r="M3908" s="120">
        <f>IF(AND($P$2=FALSE,OR(F3908="Commercial NAICS Cogen",F3908="Industrial NAICS Cogen",F3908="NAICS-22 Cogen")),FALSE,IF(AND($P$3=FALSE,OR(F3908="Commercial NAICS Cogen",F3908="Commercial NAICS Non-Cogen",F3908="Industrial NAICS Cogen", F3908="industrial NAICS non-Cogen")),FALSE, TRUE))</f>
        <v/>
      </c>
    </row>
    <row r="3909">
      <c r="A3909" s="129" t="n">
        <v>57098</v>
      </c>
      <c r="B3909" s="130" t="inlineStr">
        <is>
          <t>Dry Lake Wind LLC</t>
        </is>
      </c>
      <c r="C3909" s="130" t="inlineStr">
        <is>
          <t>Avangrid Renewables LLC</t>
        </is>
      </c>
      <c r="D3909" s="129" t="n">
        <v>15399</v>
      </c>
      <c r="E3909" s="130" t="inlineStr">
        <is>
          <t>AZ</t>
        </is>
      </c>
      <c r="F3909" s="130" t="inlineStr">
        <is>
          <t>NAICS-22 Non-Cogen</t>
        </is>
      </c>
      <c r="G3909" s="130" t="inlineStr">
        <is>
          <t>WT</t>
        </is>
      </c>
      <c r="H3909" s="130" t="inlineStr">
        <is>
          <t>WND</t>
        </is>
      </c>
      <c r="I3909" s="130" t="inlineStr">
        <is>
          <t>WND</t>
        </is>
      </c>
      <c r="J3909" s="131" t="n">
        <v>111125</v>
      </c>
      <c r="K3909" s="129" t="n">
        <v>2020</v>
      </c>
      <c r="L3909" s="120">
        <f>IF(VLOOKUP(H3909,'Cross-Page Data'!$D$4:$F$48,3,FALSE)="natural gas",VLOOKUP(G3909,'Cross-Page Data'!$I$4:$J$19,2,FALSE),IF(VLOOKUP(H3909,'Cross-Page Data'!$D$4:$F$48,3,FALSE)="solar",IF(G3909="PV","solar PV","solar thermal"),IF(VLOOKUP(H3909,'Cross-Page Data'!$D$4:$F$48,3,FALSE)="wind",VLOOKUP(G3909,'Cross-Page Data'!$I$4:$J$19,2,FALSE),IF(VLOOKUP(H3909,'Cross-Page Data'!$D$4:$F$48,3,FALSE)="hydro",VLOOKUP(G3909,'Cross-Page Data'!$I$4:$J$19,2,FALSE),VLOOKUP(H3909,'Cross-Page Data'!$D$4:$F$48,3,FALSE)))))</f>
        <v/>
      </c>
      <c r="M3909" s="120">
        <f>IF(AND($P$2=FALSE,OR(F3909="Commercial NAICS Cogen",F3909="Industrial NAICS Cogen",F3909="NAICS-22 Cogen")),FALSE,IF(AND($P$3=FALSE,OR(F3909="Commercial NAICS Cogen",F3909="Commercial NAICS Non-Cogen",F3909="Industrial NAICS Cogen", F3909="industrial NAICS non-Cogen")),FALSE, TRUE))</f>
        <v/>
      </c>
    </row>
    <row r="3910">
      <c r="A3910" s="129" t="n">
        <v>57107</v>
      </c>
      <c r="B3910" s="130" t="inlineStr">
        <is>
          <t>Milford Wind Corridor Stage II LLC</t>
        </is>
      </c>
      <c r="C3910" s="130" t="inlineStr">
        <is>
          <t>Milford Wind Corridor Stage II LLC</t>
        </is>
      </c>
      <c r="D3910" s="129" t="n">
        <v>56409</v>
      </c>
      <c r="E3910" s="130" t="inlineStr">
        <is>
          <t>UT</t>
        </is>
      </c>
      <c r="F3910" s="130" t="inlineStr">
        <is>
          <t>NAICS-22 Non-Cogen</t>
        </is>
      </c>
      <c r="G3910" s="130" t="inlineStr">
        <is>
          <t>WT</t>
        </is>
      </c>
      <c r="H3910" s="130" t="inlineStr">
        <is>
          <t>WND</t>
        </is>
      </c>
      <c r="I3910" s="130" t="inlineStr">
        <is>
          <t>WND</t>
        </is>
      </c>
      <c r="J3910" s="131" t="n">
        <v>195113</v>
      </c>
      <c r="K3910" s="129" t="n">
        <v>2020</v>
      </c>
      <c r="L3910" s="120">
        <f>IF(VLOOKUP(H3910,'Cross-Page Data'!$D$4:$F$48,3,FALSE)="natural gas",VLOOKUP(G3910,'Cross-Page Data'!$I$4:$J$19,2,FALSE),IF(VLOOKUP(H3910,'Cross-Page Data'!$D$4:$F$48,3,FALSE)="solar",IF(G3910="PV","solar PV","solar thermal"),IF(VLOOKUP(H3910,'Cross-Page Data'!$D$4:$F$48,3,FALSE)="wind",VLOOKUP(G3910,'Cross-Page Data'!$I$4:$J$19,2,FALSE),IF(VLOOKUP(H3910,'Cross-Page Data'!$D$4:$F$48,3,FALSE)="hydro",VLOOKUP(G3910,'Cross-Page Data'!$I$4:$J$19,2,FALSE),VLOOKUP(H3910,'Cross-Page Data'!$D$4:$F$48,3,FALSE)))))</f>
        <v/>
      </c>
      <c r="M3910" s="120">
        <f>IF(AND($P$2=FALSE,OR(F3910="Commercial NAICS Cogen",F3910="Industrial NAICS Cogen",F3910="NAICS-22 Cogen")),FALSE,IF(AND($P$3=FALSE,OR(F3910="Commercial NAICS Cogen",F3910="Commercial NAICS Non-Cogen",F3910="Industrial NAICS Cogen", F3910="industrial NAICS non-Cogen")),FALSE, TRUE))</f>
        <v/>
      </c>
    </row>
    <row r="3911">
      <c r="A3911" s="129" t="n">
        <v>57116</v>
      </c>
      <c r="B3911" s="130" t="inlineStr">
        <is>
          <t>Quilt Block Wind Farm LLC</t>
        </is>
      </c>
      <c r="C3911" s="130" t="inlineStr">
        <is>
          <t>Quilt Block Wind Farm LLC</t>
        </is>
      </c>
      <c r="D3911" s="129" t="n">
        <v>56424</v>
      </c>
      <c r="E3911" s="130" t="inlineStr">
        <is>
          <t>WI</t>
        </is>
      </c>
      <c r="F3911" s="130" t="inlineStr">
        <is>
          <t>NAICS-22 Non-Cogen</t>
        </is>
      </c>
      <c r="G3911" s="130" t="inlineStr">
        <is>
          <t>WT</t>
        </is>
      </c>
      <c r="H3911" s="130" t="inlineStr">
        <is>
          <t>WND</t>
        </is>
      </c>
      <c r="I3911" s="130" t="inlineStr">
        <is>
          <t>WND</t>
        </is>
      </c>
      <c r="J3911" s="131" t="n">
        <v>381453</v>
      </c>
      <c r="K3911" s="129" t="n">
        <v>2020</v>
      </c>
      <c r="L3911" s="120">
        <f>IF(VLOOKUP(H3911,'Cross-Page Data'!$D$4:$F$48,3,FALSE)="natural gas",VLOOKUP(G3911,'Cross-Page Data'!$I$4:$J$19,2,FALSE),IF(VLOOKUP(H3911,'Cross-Page Data'!$D$4:$F$48,3,FALSE)="solar",IF(G3911="PV","solar PV","solar thermal"),IF(VLOOKUP(H3911,'Cross-Page Data'!$D$4:$F$48,3,FALSE)="wind",VLOOKUP(G3911,'Cross-Page Data'!$I$4:$J$19,2,FALSE),IF(VLOOKUP(H3911,'Cross-Page Data'!$D$4:$F$48,3,FALSE)="hydro",VLOOKUP(G3911,'Cross-Page Data'!$I$4:$J$19,2,FALSE),VLOOKUP(H3911,'Cross-Page Data'!$D$4:$F$48,3,FALSE)))))</f>
        <v/>
      </c>
      <c r="M3911" s="120">
        <f>IF(AND($P$2=FALSE,OR(F3911="Commercial NAICS Cogen",F3911="Industrial NAICS Cogen",F3911="NAICS-22 Cogen")),FALSE,IF(AND($P$3=FALSE,OR(F3911="Commercial NAICS Cogen",F3911="Commercial NAICS Non-Cogen",F3911="Industrial NAICS Cogen", F3911="industrial NAICS non-Cogen")),FALSE, TRUE))</f>
        <v/>
      </c>
    </row>
    <row r="3912">
      <c r="A3912" s="129" t="n">
        <v>57122</v>
      </c>
      <c r="B3912" s="130" t="inlineStr">
        <is>
          <t>UCI Facilities Management Central Plant</t>
        </is>
      </c>
      <c r="C3912" s="130" t="inlineStr">
        <is>
          <t>University of California Irvine</t>
        </is>
      </c>
      <c r="D3912" s="129" t="n">
        <v>56427</v>
      </c>
      <c r="E3912" s="130" t="inlineStr">
        <is>
          <t>CA</t>
        </is>
      </c>
      <c r="F3912" s="130" t="inlineStr">
        <is>
          <t>Commercial NAICS Cogen</t>
        </is>
      </c>
      <c r="G3912" s="130" t="inlineStr">
        <is>
          <t>CA</t>
        </is>
      </c>
      <c r="H3912" s="130" t="inlineStr">
        <is>
          <t>NG</t>
        </is>
      </c>
      <c r="I3912" s="130" t="inlineStr">
        <is>
          <t>NG</t>
        </is>
      </c>
      <c r="J3912" s="131" t="n">
        <v>0</v>
      </c>
      <c r="K3912" s="129" t="n">
        <v>2020</v>
      </c>
      <c r="L3912" s="120">
        <f>IF(VLOOKUP(H3912,'Cross-Page Data'!$D$4:$F$48,3,FALSE)="natural gas",VLOOKUP(G3912,'Cross-Page Data'!$I$4:$J$19,2,FALSE),IF(VLOOKUP(H3912,'Cross-Page Data'!$D$4:$F$48,3,FALSE)="solar",IF(G3912="PV","solar PV","solar thermal"),IF(VLOOKUP(H3912,'Cross-Page Data'!$D$4:$F$48,3,FALSE)="wind",VLOOKUP(G3912,'Cross-Page Data'!$I$4:$J$19,2,FALSE),IF(VLOOKUP(H3912,'Cross-Page Data'!$D$4:$F$48,3,FALSE)="hydro",VLOOKUP(G3912,'Cross-Page Data'!$I$4:$J$19,2,FALSE),VLOOKUP(H3912,'Cross-Page Data'!$D$4:$F$48,3,FALSE)))))</f>
        <v/>
      </c>
      <c r="M3912" s="120">
        <f>IF(AND($P$2=FALSE,OR(F3912="Commercial NAICS Cogen",F3912="Industrial NAICS Cogen",F3912="NAICS-22 Cogen")),FALSE,IF(AND($P$3=FALSE,OR(F3912="Commercial NAICS Cogen",F3912="Commercial NAICS Non-Cogen",F3912="Industrial NAICS Cogen", F3912="industrial NAICS non-Cogen")),FALSE, TRUE))</f>
        <v/>
      </c>
    </row>
    <row r="3913">
      <c r="A3913" s="129" t="n">
        <v>57122</v>
      </c>
      <c r="B3913" s="130" t="inlineStr">
        <is>
          <t>UCI Facilities Management Central Plant</t>
        </is>
      </c>
      <c r="C3913" s="130" t="inlineStr">
        <is>
          <t>University of California Irvine</t>
        </is>
      </c>
      <c r="D3913" s="129" t="n">
        <v>56427</v>
      </c>
      <c r="E3913" s="130" t="inlineStr">
        <is>
          <t>CA</t>
        </is>
      </c>
      <c r="F3913" s="130" t="inlineStr">
        <is>
          <t>Commercial NAICS Cogen</t>
        </is>
      </c>
      <c r="G3913" s="130" t="inlineStr">
        <is>
          <t>CT</t>
        </is>
      </c>
      <c r="H3913" s="130" t="inlineStr">
        <is>
          <t>NG</t>
        </is>
      </c>
      <c r="I3913" s="130" t="inlineStr">
        <is>
          <t>NG</t>
        </is>
      </c>
      <c r="J3913" s="131" t="n">
        <v>95029</v>
      </c>
      <c r="K3913" s="129" t="n">
        <v>2020</v>
      </c>
      <c r="L3913" s="120">
        <f>IF(VLOOKUP(H3913,'Cross-Page Data'!$D$4:$F$48,3,FALSE)="natural gas",VLOOKUP(G3913,'Cross-Page Data'!$I$4:$J$19,2,FALSE),IF(VLOOKUP(H3913,'Cross-Page Data'!$D$4:$F$48,3,FALSE)="solar",IF(G3913="PV","solar PV","solar thermal"),IF(VLOOKUP(H3913,'Cross-Page Data'!$D$4:$F$48,3,FALSE)="wind",VLOOKUP(G3913,'Cross-Page Data'!$I$4:$J$19,2,FALSE),IF(VLOOKUP(H3913,'Cross-Page Data'!$D$4:$F$48,3,FALSE)="hydro",VLOOKUP(G3913,'Cross-Page Data'!$I$4:$J$19,2,FALSE),VLOOKUP(H3913,'Cross-Page Data'!$D$4:$F$48,3,FALSE)))))</f>
        <v/>
      </c>
      <c r="M3913" s="120">
        <f>IF(AND($P$2=FALSE,OR(F3913="Commercial NAICS Cogen",F3913="Industrial NAICS Cogen",F3913="NAICS-22 Cogen")),FALSE,IF(AND($P$3=FALSE,OR(F3913="Commercial NAICS Cogen",F3913="Commercial NAICS Non-Cogen",F3913="Industrial NAICS Cogen", F3913="industrial NAICS non-Cogen")),FALSE, TRUE))</f>
        <v/>
      </c>
    </row>
    <row r="3914">
      <c r="A3914" s="129" t="n">
        <v>57134</v>
      </c>
      <c r="B3914" s="130" t="inlineStr">
        <is>
          <t>OREG 4 Peetz</t>
        </is>
      </c>
      <c r="C3914" s="130" t="inlineStr">
        <is>
          <t>Ormat Nevada Inc</t>
        </is>
      </c>
      <c r="D3914" s="129" t="n">
        <v>34691</v>
      </c>
      <c r="E3914" s="130" t="inlineStr">
        <is>
          <t>CO</t>
        </is>
      </c>
      <c r="F3914" s="130" t="inlineStr">
        <is>
          <t>NAICS-22 Non-Cogen</t>
        </is>
      </c>
      <c r="G3914" s="130" t="inlineStr">
        <is>
          <t>OT</t>
        </is>
      </c>
      <c r="H3914" s="130" t="inlineStr">
        <is>
          <t>WH</t>
        </is>
      </c>
      <c r="I3914" s="130" t="inlineStr">
        <is>
          <t>OTH</t>
        </is>
      </c>
      <c r="J3914" s="131" t="n">
        <v>13158</v>
      </c>
      <c r="K3914" s="129" t="n">
        <v>2020</v>
      </c>
      <c r="L3914" s="120">
        <f>IF(VLOOKUP(H3914,'Cross-Page Data'!$D$4:$F$48,3,FALSE)="natural gas",VLOOKUP(G3914,'Cross-Page Data'!$I$4:$J$19,2,FALSE),IF(VLOOKUP(H3914,'Cross-Page Data'!$D$4:$F$48,3,FALSE)="solar",IF(G3914="PV","solar PV","solar thermal"),IF(VLOOKUP(H3914,'Cross-Page Data'!$D$4:$F$48,3,FALSE)="wind",VLOOKUP(G3914,'Cross-Page Data'!$I$4:$J$19,2,FALSE),IF(VLOOKUP(H3914,'Cross-Page Data'!$D$4:$F$48,3,FALSE)="hydro",VLOOKUP(G3914,'Cross-Page Data'!$I$4:$J$19,2,FALSE),VLOOKUP(H3914,'Cross-Page Data'!$D$4:$F$48,3,FALSE)))))</f>
        <v/>
      </c>
      <c r="M3914" s="120">
        <f>IF(AND($P$2=FALSE,OR(F3914="Commercial NAICS Cogen",F3914="Industrial NAICS Cogen",F3914="NAICS-22 Cogen")),FALSE,IF(AND($P$3=FALSE,OR(F3914="Commercial NAICS Cogen",F3914="Commercial NAICS Non-Cogen",F3914="Industrial NAICS Cogen", F3914="industrial NAICS non-Cogen")),FALSE, TRUE))</f>
        <v/>
      </c>
    </row>
    <row r="3915">
      <c r="A3915" s="129" t="n">
        <v>57136</v>
      </c>
      <c r="B3915" s="130" t="inlineStr">
        <is>
          <t>Tuana Springs</t>
        </is>
      </c>
      <c r="C3915" s="130" t="inlineStr">
        <is>
          <t>Tuana Springs Energy, LLC</t>
        </is>
      </c>
      <c r="D3915" s="129" t="n">
        <v>56475</v>
      </c>
      <c r="E3915" s="130" t="inlineStr">
        <is>
          <t>ID</t>
        </is>
      </c>
      <c r="F3915" s="130" t="inlineStr">
        <is>
          <t>NAICS-22 Non-Cogen</t>
        </is>
      </c>
      <c r="G3915" s="130" t="inlineStr">
        <is>
          <t>WT</t>
        </is>
      </c>
      <c r="H3915" s="130" t="inlineStr">
        <is>
          <t>WND</t>
        </is>
      </c>
      <c r="I3915" s="130" t="inlineStr">
        <is>
          <t>WND</t>
        </is>
      </c>
      <c r="J3915" s="131" t="n">
        <v>33196.63</v>
      </c>
      <c r="K3915" s="129" t="n">
        <v>2020</v>
      </c>
      <c r="L3915" s="120">
        <f>IF(VLOOKUP(H3915,'Cross-Page Data'!$D$4:$F$48,3,FALSE)="natural gas",VLOOKUP(G3915,'Cross-Page Data'!$I$4:$J$19,2,FALSE),IF(VLOOKUP(H3915,'Cross-Page Data'!$D$4:$F$48,3,FALSE)="solar",IF(G3915="PV","solar PV","solar thermal"),IF(VLOOKUP(H3915,'Cross-Page Data'!$D$4:$F$48,3,FALSE)="wind",VLOOKUP(G3915,'Cross-Page Data'!$I$4:$J$19,2,FALSE),IF(VLOOKUP(H3915,'Cross-Page Data'!$D$4:$F$48,3,FALSE)="hydro",VLOOKUP(G3915,'Cross-Page Data'!$I$4:$J$19,2,FALSE),VLOOKUP(H3915,'Cross-Page Data'!$D$4:$F$48,3,FALSE)))))</f>
        <v/>
      </c>
      <c r="M3915" s="120">
        <f>IF(AND($P$2=FALSE,OR(F3915="Commercial NAICS Cogen",F3915="Industrial NAICS Cogen",F3915="NAICS-22 Cogen")),FALSE,IF(AND($P$3=FALSE,OR(F3915="Commercial NAICS Cogen",F3915="Commercial NAICS Non-Cogen",F3915="Industrial NAICS Cogen", F3915="industrial NAICS non-Cogen")),FALSE, TRUE))</f>
        <v/>
      </c>
    </row>
    <row r="3916">
      <c r="A3916" s="129" t="n">
        <v>57138</v>
      </c>
      <c r="B3916" s="130" t="inlineStr">
        <is>
          <t>Savannah River Site Biomass Cogen</t>
        </is>
      </c>
      <c r="C3916" s="130" t="inlineStr">
        <is>
          <t>Ameresco</t>
        </is>
      </c>
      <c r="D3916" s="129" t="n">
        <v>56476</v>
      </c>
      <c r="E3916" s="130" t="inlineStr">
        <is>
          <t>SC</t>
        </is>
      </c>
      <c r="F3916" s="130" t="inlineStr">
        <is>
          <t>NAICS-22 Cogen</t>
        </is>
      </c>
      <c r="G3916" s="130" t="inlineStr">
        <is>
          <t>ST</t>
        </is>
      </c>
      <c r="H3916" s="130" t="inlineStr">
        <is>
          <t>DFO</t>
        </is>
      </c>
      <c r="I3916" s="130" t="inlineStr">
        <is>
          <t>DFO</t>
        </is>
      </c>
      <c r="J3916" s="131" t="n">
        <v>651.8339999999999</v>
      </c>
      <c r="K3916" s="129" t="n">
        <v>2020</v>
      </c>
      <c r="L3916" s="120">
        <f>IF(VLOOKUP(H3916,'Cross-Page Data'!$D$4:$F$48,3,FALSE)="natural gas",VLOOKUP(G3916,'Cross-Page Data'!$I$4:$J$19,2,FALSE),IF(VLOOKUP(H3916,'Cross-Page Data'!$D$4:$F$48,3,FALSE)="solar",IF(G3916="PV","solar PV","solar thermal"),IF(VLOOKUP(H3916,'Cross-Page Data'!$D$4:$F$48,3,FALSE)="wind",VLOOKUP(G3916,'Cross-Page Data'!$I$4:$J$19,2,FALSE),IF(VLOOKUP(H3916,'Cross-Page Data'!$D$4:$F$48,3,FALSE)="hydro",VLOOKUP(G3916,'Cross-Page Data'!$I$4:$J$19,2,FALSE),VLOOKUP(H3916,'Cross-Page Data'!$D$4:$F$48,3,FALSE)))))</f>
        <v/>
      </c>
      <c r="M3916" s="120">
        <f>IF(AND($P$2=FALSE,OR(F3916="Commercial NAICS Cogen",F3916="Industrial NAICS Cogen",F3916="NAICS-22 Cogen")),FALSE,IF(AND($P$3=FALSE,OR(F3916="Commercial NAICS Cogen",F3916="Commercial NAICS Non-Cogen",F3916="Industrial NAICS Cogen", F3916="industrial NAICS non-Cogen")),FALSE, TRUE))</f>
        <v/>
      </c>
    </row>
    <row r="3917">
      <c r="A3917" s="129" t="n">
        <v>57138</v>
      </c>
      <c r="B3917" s="130" t="inlineStr">
        <is>
          <t>Savannah River Site Biomass Cogen</t>
        </is>
      </c>
      <c r="C3917" s="130" t="inlineStr">
        <is>
          <t>Ameresco</t>
        </is>
      </c>
      <c r="D3917" s="129" t="n">
        <v>56476</v>
      </c>
      <c r="E3917" s="130" t="inlineStr">
        <is>
          <t>SC</t>
        </is>
      </c>
      <c r="F3917" s="130" t="inlineStr">
        <is>
          <t>NAICS-22 Cogen</t>
        </is>
      </c>
      <c r="G3917" s="130" t="inlineStr">
        <is>
          <t>ST</t>
        </is>
      </c>
      <c r="H3917" s="130" t="inlineStr">
        <is>
          <t>TDF</t>
        </is>
      </c>
      <c r="I3917" s="130" t="inlineStr">
        <is>
          <t>OTH</t>
        </is>
      </c>
      <c r="J3917" s="131" t="n">
        <v>7302.561</v>
      </c>
      <c r="K3917" s="129" t="n">
        <v>2020</v>
      </c>
      <c r="L3917" s="120">
        <f>IF(VLOOKUP(H3917,'Cross-Page Data'!$D$4:$F$48,3,FALSE)="natural gas",VLOOKUP(G3917,'Cross-Page Data'!$I$4:$J$19,2,FALSE),IF(VLOOKUP(H3917,'Cross-Page Data'!$D$4:$F$48,3,FALSE)="solar",IF(G3917="PV","solar PV","solar thermal"),IF(VLOOKUP(H3917,'Cross-Page Data'!$D$4:$F$48,3,FALSE)="wind",VLOOKUP(G3917,'Cross-Page Data'!$I$4:$J$19,2,FALSE),IF(VLOOKUP(H3917,'Cross-Page Data'!$D$4:$F$48,3,FALSE)="hydro",VLOOKUP(G3917,'Cross-Page Data'!$I$4:$J$19,2,FALSE),VLOOKUP(H3917,'Cross-Page Data'!$D$4:$F$48,3,FALSE)))))</f>
        <v/>
      </c>
      <c r="M3917" s="120">
        <f>IF(AND($P$2=FALSE,OR(F3917="Commercial NAICS Cogen",F3917="Industrial NAICS Cogen",F3917="NAICS-22 Cogen")),FALSE,IF(AND($P$3=FALSE,OR(F3917="Commercial NAICS Cogen",F3917="Commercial NAICS Non-Cogen",F3917="Industrial NAICS Cogen", F3917="industrial NAICS non-Cogen")),FALSE, TRUE))</f>
        <v/>
      </c>
    </row>
    <row r="3918">
      <c r="A3918" s="129" t="n">
        <v>57138</v>
      </c>
      <c r="B3918" s="130" t="inlineStr">
        <is>
          <t>Savannah River Site Biomass Cogen</t>
        </is>
      </c>
      <c r="C3918" s="130" t="inlineStr">
        <is>
          <t>Ameresco</t>
        </is>
      </c>
      <c r="D3918" s="129" t="n">
        <v>56476</v>
      </c>
      <c r="E3918" s="130" t="inlineStr">
        <is>
          <t>SC</t>
        </is>
      </c>
      <c r="F3918" s="130" t="inlineStr">
        <is>
          <t>NAICS-22 Cogen</t>
        </is>
      </c>
      <c r="G3918" s="130" t="inlineStr">
        <is>
          <t>ST</t>
        </is>
      </c>
      <c r="H3918" s="130" t="inlineStr">
        <is>
          <t>WDS</t>
        </is>
      </c>
      <c r="I3918" s="130" t="inlineStr">
        <is>
          <t>WWW</t>
        </is>
      </c>
      <c r="J3918" s="131" t="n">
        <v>75640.605</v>
      </c>
      <c r="K3918" s="129" t="n">
        <v>2020</v>
      </c>
      <c r="L3918" s="120">
        <f>IF(VLOOKUP(H3918,'Cross-Page Data'!$D$4:$F$48,3,FALSE)="natural gas",VLOOKUP(G3918,'Cross-Page Data'!$I$4:$J$19,2,FALSE),IF(VLOOKUP(H3918,'Cross-Page Data'!$D$4:$F$48,3,FALSE)="solar",IF(G3918="PV","solar PV","solar thermal"),IF(VLOOKUP(H3918,'Cross-Page Data'!$D$4:$F$48,3,FALSE)="wind",VLOOKUP(G3918,'Cross-Page Data'!$I$4:$J$19,2,FALSE),IF(VLOOKUP(H3918,'Cross-Page Data'!$D$4:$F$48,3,FALSE)="hydro",VLOOKUP(G3918,'Cross-Page Data'!$I$4:$J$19,2,FALSE),VLOOKUP(H3918,'Cross-Page Data'!$D$4:$F$48,3,FALSE)))))</f>
        <v/>
      </c>
      <c r="M3918" s="120">
        <f>IF(AND($P$2=FALSE,OR(F3918="Commercial NAICS Cogen",F3918="Industrial NAICS Cogen",F3918="NAICS-22 Cogen")),FALSE,IF(AND($P$3=FALSE,OR(F3918="Commercial NAICS Cogen",F3918="Commercial NAICS Non-Cogen",F3918="Industrial NAICS Cogen", F3918="industrial NAICS non-Cogen")),FALSE, TRUE))</f>
        <v/>
      </c>
    </row>
    <row r="3919">
      <c r="A3919" s="129" t="n">
        <v>57151</v>
      </c>
      <c r="B3919" s="130" t="inlineStr">
        <is>
          <t>Beech Ridge Energy LLC</t>
        </is>
      </c>
      <c r="C3919" s="130" t="inlineStr">
        <is>
          <t>Invenergy Services LLC</t>
        </is>
      </c>
      <c r="D3919" s="129" t="n">
        <v>49893</v>
      </c>
      <c r="E3919" s="130" t="inlineStr">
        <is>
          <t>WV</t>
        </is>
      </c>
      <c r="F3919" s="130" t="inlineStr">
        <is>
          <t>NAICS-22 Non-Cogen</t>
        </is>
      </c>
      <c r="G3919" s="130" t="inlineStr">
        <is>
          <t>WT</t>
        </is>
      </c>
      <c r="H3919" s="130" t="inlineStr">
        <is>
          <t>WND</t>
        </is>
      </c>
      <c r="I3919" s="130" t="inlineStr">
        <is>
          <t>WND</t>
        </is>
      </c>
      <c r="J3919" s="131" t="n">
        <v>278723</v>
      </c>
      <c r="K3919" s="129" t="n">
        <v>2020</v>
      </c>
      <c r="L3919" s="120">
        <f>IF(VLOOKUP(H3919,'Cross-Page Data'!$D$4:$F$48,3,FALSE)="natural gas",VLOOKUP(G3919,'Cross-Page Data'!$I$4:$J$19,2,FALSE),IF(VLOOKUP(H3919,'Cross-Page Data'!$D$4:$F$48,3,FALSE)="solar",IF(G3919="PV","solar PV","solar thermal"),IF(VLOOKUP(H3919,'Cross-Page Data'!$D$4:$F$48,3,FALSE)="wind",VLOOKUP(G3919,'Cross-Page Data'!$I$4:$J$19,2,FALSE),IF(VLOOKUP(H3919,'Cross-Page Data'!$D$4:$F$48,3,FALSE)="hydro",VLOOKUP(G3919,'Cross-Page Data'!$I$4:$J$19,2,FALSE),VLOOKUP(H3919,'Cross-Page Data'!$D$4:$F$48,3,FALSE)))))</f>
        <v/>
      </c>
      <c r="M3919" s="120">
        <f>IF(AND($P$2=FALSE,OR(F3919="Commercial NAICS Cogen",F3919="Industrial NAICS Cogen",F3919="NAICS-22 Cogen")),FALSE,IF(AND($P$3=FALSE,OR(F3919="Commercial NAICS Cogen",F3919="Commercial NAICS Non-Cogen",F3919="Industrial NAICS Cogen", F3919="industrial NAICS non-Cogen")),FALSE, TRUE))</f>
        <v/>
      </c>
    </row>
    <row r="3920">
      <c r="A3920" s="129" t="n">
        <v>57160</v>
      </c>
      <c r="B3920" s="130" t="inlineStr">
        <is>
          <t>White River Lock and Dam 1</t>
        </is>
      </c>
      <c r="C3920" s="130" t="inlineStr">
        <is>
          <t>White River Hydroelectric</t>
        </is>
      </c>
      <c r="D3920" s="129" t="n">
        <v>56515</v>
      </c>
      <c r="E3920" s="130" t="inlineStr">
        <is>
          <t>AR</t>
        </is>
      </c>
      <c r="F3920" s="130" t="inlineStr">
        <is>
          <t>NAICS-22 Non-Cogen</t>
        </is>
      </c>
      <c r="G3920" s="130" t="inlineStr">
        <is>
          <t>HY</t>
        </is>
      </c>
      <c r="H3920" s="130" t="inlineStr">
        <is>
          <t>WAT</t>
        </is>
      </c>
      <c r="I3920" s="130" t="inlineStr">
        <is>
          <t>HYC</t>
        </is>
      </c>
      <c r="J3920" s="131" t="n">
        <v>13871</v>
      </c>
      <c r="K3920" s="129" t="n">
        <v>2020</v>
      </c>
      <c r="L3920" s="120">
        <f>IF(VLOOKUP(H3920,'Cross-Page Data'!$D$4:$F$48,3,FALSE)="natural gas",VLOOKUP(G3920,'Cross-Page Data'!$I$4:$J$19,2,FALSE),IF(VLOOKUP(H3920,'Cross-Page Data'!$D$4:$F$48,3,FALSE)="solar",IF(G3920="PV","solar PV","solar thermal"),IF(VLOOKUP(H3920,'Cross-Page Data'!$D$4:$F$48,3,FALSE)="wind",VLOOKUP(G3920,'Cross-Page Data'!$I$4:$J$19,2,FALSE),IF(VLOOKUP(H3920,'Cross-Page Data'!$D$4:$F$48,3,FALSE)="hydro",VLOOKUP(G3920,'Cross-Page Data'!$I$4:$J$19,2,FALSE),VLOOKUP(H3920,'Cross-Page Data'!$D$4:$F$48,3,FALSE)))))</f>
        <v/>
      </c>
      <c r="M3920" s="120">
        <f>IF(AND($P$2=FALSE,OR(F3920="Commercial NAICS Cogen",F3920="Industrial NAICS Cogen",F3920="NAICS-22 Cogen")),FALSE,IF(AND($P$3=FALSE,OR(F3920="Commercial NAICS Cogen",F3920="Commercial NAICS Non-Cogen",F3920="Industrial NAICS Cogen", F3920="industrial NAICS non-Cogen")),FALSE, TRUE))</f>
        <v/>
      </c>
    </row>
    <row r="3921">
      <c r="A3921" s="129" t="n">
        <v>57161</v>
      </c>
      <c r="B3921" s="130" t="inlineStr">
        <is>
          <t>White River Lock and Dam 2</t>
        </is>
      </c>
      <c r="C3921" s="130" t="inlineStr">
        <is>
          <t>White River Hydroelectric</t>
        </is>
      </c>
      <c r="D3921" s="129" t="n">
        <v>56515</v>
      </c>
      <c r="E3921" s="130" t="inlineStr">
        <is>
          <t>AR</t>
        </is>
      </c>
      <c r="F3921" s="130" t="inlineStr">
        <is>
          <t>NAICS-22 Non-Cogen</t>
        </is>
      </c>
      <c r="G3921" s="130" t="inlineStr">
        <is>
          <t>HY</t>
        </is>
      </c>
      <c r="H3921" s="130" t="inlineStr">
        <is>
          <t>WAT</t>
        </is>
      </c>
      <c r="I3921" s="130" t="inlineStr">
        <is>
          <t>HYC</t>
        </is>
      </c>
      <c r="J3921" s="131" t="n">
        <v>13871</v>
      </c>
      <c r="K3921" s="129" t="n">
        <v>2020</v>
      </c>
      <c r="L3921" s="120">
        <f>IF(VLOOKUP(H3921,'Cross-Page Data'!$D$4:$F$48,3,FALSE)="natural gas",VLOOKUP(G3921,'Cross-Page Data'!$I$4:$J$19,2,FALSE),IF(VLOOKUP(H3921,'Cross-Page Data'!$D$4:$F$48,3,FALSE)="solar",IF(G3921="PV","solar PV","solar thermal"),IF(VLOOKUP(H3921,'Cross-Page Data'!$D$4:$F$48,3,FALSE)="wind",VLOOKUP(G3921,'Cross-Page Data'!$I$4:$J$19,2,FALSE),IF(VLOOKUP(H3921,'Cross-Page Data'!$D$4:$F$48,3,FALSE)="hydro",VLOOKUP(G3921,'Cross-Page Data'!$I$4:$J$19,2,FALSE),VLOOKUP(H3921,'Cross-Page Data'!$D$4:$F$48,3,FALSE)))))</f>
        <v/>
      </c>
      <c r="M3921" s="120">
        <f>IF(AND($P$2=FALSE,OR(F3921="Commercial NAICS Cogen",F3921="Industrial NAICS Cogen",F3921="NAICS-22 Cogen")),FALSE,IF(AND($P$3=FALSE,OR(F3921="Commercial NAICS Cogen",F3921="Commercial NAICS Non-Cogen",F3921="Industrial NAICS Cogen", F3921="industrial NAICS non-Cogen")),FALSE, TRUE))</f>
        <v/>
      </c>
    </row>
    <row r="3922">
      <c r="A3922" s="129" t="n">
        <v>57162</v>
      </c>
      <c r="B3922" s="130" t="inlineStr">
        <is>
          <t>White River Lock and Dam 3</t>
        </is>
      </c>
      <c r="C3922" s="130" t="inlineStr">
        <is>
          <t>White River Hydroelectric</t>
        </is>
      </c>
      <c r="D3922" s="129" t="n">
        <v>56515</v>
      </c>
      <c r="E3922" s="130" t="inlineStr">
        <is>
          <t>AR</t>
        </is>
      </c>
      <c r="F3922" s="130" t="inlineStr">
        <is>
          <t>NAICS-22 Non-Cogen</t>
        </is>
      </c>
      <c r="G3922" s="130" t="inlineStr">
        <is>
          <t>HY</t>
        </is>
      </c>
      <c r="H3922" s="130" t="inlineStr">
        <is>
          <t>WAT</t>
        </is>
      </c>
      <c r="I3922" s="130" t="inlineStr">
        <is>
          <t>HYC</t>
        </is>
      </c>
      <c r="J3922" s="131" t="n">
        <v>27115</v>
      </c>
      <c r="K3922" s="129" t="n">
        <v>2020</v>
      </c>
      <c r="L3922" s="120">
        <f>IF(VLOOKUP(H3922,'Cross-Page Data'!$D$4:$F$48,3,FALSE)="natural gas",VLOOKUP(G3922,'Cross-Page Data'!$I$4:$J$19,2,FALSE),IF(VLOOKUP(H3922,'Cross-Page Data'!$D$4:$F$48,3,FALSE)="solar",IF(G3922="PV","solar PV","solar thermal"),IF(VLOOKUP(H3922,'Cross-Page Data'!$D$4:$F$48,3,FALSE)="wind",VLOOKUP(G3922,'Cross-Page Data'!$I$4:$J$19,2,FALSE),IF(VLOOKUP(H3922,'Cross-Page Data'!$D$4:$F$48,3,FALSE)="hydro",VLOOKUP(G3922,'Cross-Page Data'!$I$4:$J$19,2,FALSE),VLOOKUP(H3922,'Cross-Page Data'!$D$4:$F$48,3,FALSE)))))</f>
        <v/>
      </c>
      <c r="M3922" s="120">
        <f>IF(AND($P$2=FALSE,OR(F3922="Commercial NAICS Cogen",F3922="Industrial NAICS Cogen",F3922="NAICS-22 Cogen")),FALSE,IF(AND($P$3=FALSE,OR(F3922="Commercial NAICS Cogen",F3922="Commercial NAICS Non-Cogen",F3922="Industrial NAICS Cogen", F3922="industrial NAICS non-Cogen")),FALSE, TRUE))</f>
        <v/>
      </c>
    </row>
    <row r="3923">
      <c r="A3923" s="129" t="n">
        <v>57176</v>
      </c>
      <c r="B3923" s="130" t="inlineStr">
        <is>
          <t>University of Delaware Wind Turbine</t>
        </is>
      </c>
      <c r="C3923" s="130" t="inlineStr">
        <is>
          <t>First State Marine Wind</t>
        </is>
      </c>
      <c r="D3923" s="129" t="n">
        <v>56518</v>
      </c>
      <c r="E3923" s="130" t="inlineStr">
        <is>
          <t>DE</t>
        </is>
      </c>
      <c r="F3923" s="130" t="inlineStr">
        <is>
          <t>Commercial NAICS Non-Cogen</t>
        </is>
      </c>
      <c r="G3923" s="130" t="inlineStr">
        <is>
          <t>WT</t>
        </is>
      </c>
      <c r="H3923" s="130" t="inlineStr">
        <is>
          <t>WND</t>
        </is>
      </c>
      <c r="I3923" s="130" t="inlineStr">
        <is>
          <t>WND</t>
        </is>
      </c>
      <c r="J3923" s="131" t="n">
        <v>5179</v>
      </c>
      <c r="K3923" s="129" t="n">
        <v>2020</v>
      </c>
      <c r="L3923" s="120">
        <f>IF(VLOOKUP(H3923,'Cross-Page Data'!$D$4:$F$48,3,FALSE)="natural gas",VLOOKUP(G3923,'Cross-Page Data'!$I$4:$J$19,2,FALSE),IF(VLOOKUP(H3923,'Cross-Page Data'!$D$4:$F$48,3,FALSE)="solar",IF(G3923="PV","solar PV","solar thermal"),IF(VLOOKUP(H3923,'Cross-Page Data'!$D$4:$F$48,3,FALSE)="wind",VLOOKUP(G3923,'Cross-Page Data'!$I$4:$J$19,2,FALSE),IF(VLOOKUP(H3923,'Cross-Page Data'!$D$4:$F$48,3,FALSE)="hydro",VLOOKUP(G3923,'Cross-Page Data'!$I$4:$J$19,2,FALSE),VLOOKUP(H3923,'Cross-Page Data'!$D$4:$F$48,3,FALSE)))))</f>
        <v/>
      </c>
      <c r="M3923" s="120">
        <f>IF(AND($P$2=FALSE,OR(F3923="Commercial NAICS Cogen",F3923="Industrial NAICS Cogen",F3923="NAICS-22 Cogen")),FALSE,IF(AND($P$3=FALSE,OR(F3923="Commercial NAICS Cogen",F3923="Commercial NAICS Non-Cogen",F3923="Industrial NAICS Cogen", F3923="industrial NAICS non-Cogen")),FALSE, TRUE))</f>
        <v/>
      </c>
    </row>
    <row r="3924">
      <c r="A3924" s="129" t="n">
        <v>57185</v>
      </c>
      <c r="B3924" s="130" t="inlineStr">
        <is>
          <t>Cricket Valley Energy</t>
        </is>
      </c>
      <c r="C3924" s="130" t="inlineStr">
        <is>
          <t>Cricket Valley Energy Center LLC</t>
        </is>
      </c>
      <c r="D3924" s="129" t="n">
        <v>56534</v>
      </c>
      <c r="E3924" s="130" t="inlineStr">
        <is>
          <t>NY</t>
        </is>
      </c>
      <c r="F3924" s="130" t="inlineStr">
        <is>
          <t>NAICS-22 Non-Cogen</t>
        </is>
      </c>
      <c r="G3924" s="130" t="inlineStr">
        <is>
          <t>CA</t>
        </is>
      </c>
      <c r="H3924" s="130" t="inlineStr">
        <is>
          <t>NG</t>
        </is>
      </c>
      <c r="I3924" s="130" t="inlineStr">
        <is>
          <t>NG</t>
        </is>
      </c>
      <c r="J3924" s="131" t="n">
        <v>1474762</v>
      </c>
      <c r="K3924" s="129" t="n">
        <v>2020</v>
      </c>
      <c r="L3924" s="120">
        <f>IF(VLOOKUP(H3924,'Cross-Page Data'!$D$4:$F$48,3,FALSE)="natural gas",VLOOKUP(G3924,'Cross-Page Data'!$I$4:$J$19,2,FALSE),IF(VLOOKUP(H3924,'Cross-Page Data'!$D$4:$F$48,3,FALSE)="solar",IF(G3924="PV","solar PV","solar thermal"),IF(VLOOKUP(H3924,'Cross-Page Data'!$D$4:$F$48,3,FALSE)="wind",VLOOKUP(G3924,'Cross-Page Data'!$I$4:$J$19,2,FALSE),IF(VLOOKUP(H3924,'Cross-Page Data'!$D$4:$F$48,3,FALSE)="hydro",VLOOKUP(G3924,'Cross-Page Data'!$I$4:$J$19,2,FALSE),VLOOKUP(H3924,'Cross-Page Data'!$D$4:$F$48,3,FALSE)))))</f>
        <v/>
      </c>
      <c r="M3924" s="120">
        <f>IF(AND($P$2=FALSE,OR(F3924="Commercial NAICS Cogen",F3924="Industrial NAICS Cogen",F3924="NAICS-22 Cogen")),FALSE,IF(AND($P$3=FALSE,OR(F3924="Commercial NAICS Cogen",F3924="Commercial NAICS Non-Cogen",F3924="Industrial NAICS Cogen", F3924="industrial NAICS non-Cogen")),FALSE, TRUE))</f>
        <v/>
      </c>
    </row>
    <row r="3925">
      <c r="A3925" s="129" t="n">
        <v>57185</v>
      </c>
      <c r="B3925" s="130" t="inlineStr">
        <is>
          <t>Cricket Valley Energy</t>
        </is>
      </c>
      <c r="C3925" s="130" t="inlineStr">
        <is>
          <t>Cricket Valley Energy Center LLC</t>
        </is>
      </c>
      <c r="D3925" s="129" t="n">
        <v>56534</v>
      </c>
      <c r="E3925" s="130" t="inlineStr">
        <is>
          <t>NY</t>
        </is>
      </c>
      <c r="F3925" s="130" t="inlineStr">
        <is>
          <t>NAICS-22 Non-Cogen</t>
        </is>
      </c>
      <c r="G3925" s="130" t="inlineStr">
        <is>
          <t>CT</t>
        </is>
      </c>
      <c r="H3925" s="130" t="inlineStr">
        <is>
          <t>NG</t>
        </is>
      </c>
      <c r="I3925" s="130" t="inlineStr">
        <is>
          <t>NG</t>
        </is>
      </c>
      <c r="J3925" s="131" t="n">
        <v>2360981</v>
      </c>
      <c r="K3925" s="129" t="n">
        <v>2020</v>
      </c>
      <c r="L3925" s="120">
        <f>IF(VLOOKUP(H3925,'Cross-Page Data'!$D$4:$F$48,3,FALSE)="natural gas",VLOOKUP(G3925,'Cross-Page Data'!$I$4:$J$19,2,FALSE),IF(VLOOKUP(H3925,'Cross-Page Data'!$D$4:$F$48,3,FALSE)="solar",IF(G3925="PV","solar PV","solar thermal"),IF(VLOOKUP(H3925,'Cross-Page Data'!$D$4:$F$48,3,FALSE)="wind",VLOOKUP(G3925,'Cross-Page Data'!$I$4:$J$19,2,FALSE),IF(VLOOKUP(H3925,'Cross-Page Data'!$D$4:$F$48,3,FALSE)="hydro",VLOOKUP(G3925,'Cross-Page Data'!$I$4:$J$19,2,FALSE),VLOOKUP(H3925,'Cross-Page Data'!$D$4:$F$48,3,FALSE)))))</f>
        <v/>
      </c>
      <c r="M3925" s="120">
        <f>IF(AND($P$2=FALSE,OR(F3925="Commercial NAICS Cogen",F3925="Industrial NAICS Cogen",F3925="NAICS-22 Cogen")),FALSE,IF(AND($P$3=FALSE,OR(F3925="Commercial NAICS Cogen",F3925="Commercial NAICS Non-Cogen",F3925="Industrial NAICS Cogen", F3925="industrial NAICS non-Cogen")),FALSE, TRUE))</f>
        <v/>
      </c>
    </row>
    <row r="3926">
      <c r="A3926" s="129" t="n">
        <v>57189</v>
      </c>
      <c r="B3926" s="130" t="inlineStr">
        <is>
          <t>Lost Creek Wind Energy Facility</t>
        </is>
      </c>
      <c r="C3926" s="130" t="inlineStr">
        <is>
          <t>Pattern Operators LP</t>
        </is>
      </c>
      <c r="D3926" s="129" t="n">
        <v>56545</v>
      </c>
      <c r="E3926" s="130" t="inlineStr">
        <is>
          <t>MO</t>
        </is>
      </c>
      <c r="F3926" s="130" t="inlineStr">
        <is>
          <t>NAICS-22 Non-Cogen</t>
        </is>
      </c>
      <c r="G3926" s="130" t="inlineStr">
        <is>
          <t>WT</t>
        </is>
      </c>
      <c r="H3926" s="130" t="inlineStr">
        <is>
          <t>WND</t>
        </is>
      </c>
      <c r="I3926" s="130" t="inlineStr">
        <is>
          <t>WND</t>
        </is>
      </c>
      <c r="J3926" s="131" t="n">
        <v>384647</v>
      </c>
      <c r="K3926" s="129" t="n">
        <v>2020</v>
      </c>
      <c r="L3926" s="120">
        <f>IF(VLOOKUP(H3926,'Cross-Page Data'!$D$4:$F$48,3,FALSE)="natural gas",VLOOKUP(G3926,'Cross-Page Data'!$I$4:$J$19,2,FALSE),IF(VLOOKUP(H3926,'Cross-Page Data'!$D$4:$F$48,3,FALSE)="solar",IF(G3926="PV","solar PV","solar thermal"),IF(VLOOKUP(H3926,'Cross-Page Data'!$D$4:$F$48,3,FALSE)="wind",VLOOKUP(G3926,'Cross-Page Data'!$I$4:$J$19,2,FALSE),IF(VLOOKUP(H3926,'Cross-Page Data'!$D$4:$F$48,3,FALSE)="hydro",VLOOKUP(G3926,'Cross-Page Data'!$I$4:$J$19,2,FALSE),VLOOKUP(H3926,'Cross-Page Data'!$D$4:$F$48,3,FALSE)))))</f>
        <v/>
      </c>
      <c r="M3926" s="120">
        <f>IF(AND($P$2=FALSE,OR(F3926="Commercial NAICS Cogen",F3926="Industrial NAICS Cogen",F3926="NAICS-22 Cogen")),FALSE,IF(AND($P$3=FALSE,OR(F3926="Commercial NAICS Cogen",F3926="Commercial NAICS Non-Cogen",F3926="Industrial NAICS Cogen", F3926="industrial NAICS non-Cogen")),FALSE, TRUE))</f>
        <v/>
      </c>
    </row>
    <row r="3927">
      <c r="A3927" s="129" t="n">
        <v>57191</v>
      </c>
      <c r="B3927" s="130" t="inlineStr">
        <is>
          <t>Exelon Solar Chicago</t>
        </is>
      </c>
      <c r="C3927" s="130" t="inlineStr">
        <is>
          <t>Exelon Power</t>
        </is>
      </c>
      <c r="D3927" s="129" t="n">
        <v>6035</v>
      </c>
      <c r="E3927" s="130" t="inlineStr">
        <is>
          <t>IL</t>
        </is>
      </c>
      <c r="F3927" s="130" t="inlineStr">
        <is>
          <t>NAICS-22 Non-Cogen</t>
        </is>
      </c>
      <c r="G3927" s="130" t="inlineStr">
        <is>
          <t>PV</t>
        </is>
      </c>
      <c r="H3927" s="130" t="inlineStr">
        <is>
          <t>SUN</t>
        </is>
      </c>
      <c r="I3927" s="130" t="inlineStr">
        <is>
          <t>SUN</t>
        </is>
      </c>
      <c r="J3927" s="131" t="n">
        <v>13826</v>
      </c>
      <c r="K3927" s="129" t="n">
        <v>2020</v>
      </c>
      <c r="L3927" s="120">
        <f>IF(VLOOKUP(H3927,'Cross-Page Data'!$D$4:$F$48,3,FALSE)="natural gas",VLOOKUP(G3927,'Cross-Page Data'!$I$4:$J$19,2,FALSE),IF(VLOOKUP(H3927,'Cross-Page Data'!$D$4:$F$48,3,FALSE)="solar",IF(G3927="PV","solar PV","solar thermal"),IF(VLOOKUP(H3927,'Cross-Page Data'!$D$4:$F$48,3,FALSE)="wind",VLOOKUP(G3927,'Cross-Page Data'!$I$4:$J$19,2,FALSE),IF(VLOOKUP(H3927,'Cross-Page Data'!$D$4:$F$48,3,FALSE)="hydro",VLOOKUP(G3927,'Cross-Page Data'!$I$4:$J$19,2,FALSE),VLOOKUP(H3927,'Cross-Page Data'!$D$4:$F$48,3,FALSE)))))</f>
        <v/>
      </c>
      <c r="M3927" s="120">
        <f>IF(AND($P$2=FALSE,OR(F3927="Commercial NAICS Cogen",F3927="Industrial NAICS Cogen",F3927="NAICS-22 Cogen")),FALSE,IF(AND($P$3=FALSE,OR(F3927="Commercial NAICS Cogen",F3927="Commercial NAICS Non-Cogen",F3927="Industrial NAICS Cogen", F3927="industrial NAICS non-Cogen")),FALSE, TRUE))</f>
        <v/>
      </c>
    </row>
    <row r="3928">
      <c r="A3928" s="129" t="n">
        <v>57192</v>
      </c>
      <c r="B3928" s="130" t="inlineStr">
        <is>
          <t>Spring Valley Wind Project</t>
        </is>
      </c>
      <c r="C3928" s="130" t="inlineStr">
        <is>
          <t>Pattern Operators LP</t>
        </is>
      </c>
      <c r="D3928" s="129" t="n">
        <v>56545</v>
      </c>
      <c r="E3928" s="130" t="inlineStr">
        <is>
          <t>NV</t>
        </is>
      </c>
      <c r="F3928" s="130" t="inlineStr">
        <is>
          <t>NAICS-22 Non-Cogen</t>
        </is>
      </c>
      <c r="G3928" s="130" t="inlineStr">
        <is>
          <t>WT</t>
        </is>
      </c>
      <c r="H3928" s="130" t="inlineStr">
        <is>
          <t>WND</t>
        </is>
      </c>
      <c r="I3928" s="130" t="inlineStr">
        <is>
          <t>WND</t>
        </is>
      </c>
      <c r="J3928" s="131" t="n">
        <v>292991</v>
      </c>
      <c r="K3928" s="129" t="n">
        <v>2020</v>
      </c>
      <c r="L3928" s="120">
        <f>IF(VLOOKUP(H3928,'Cross-Page Data'!$D$4:$F$48,3,FALSE)="natural gas",VLOOKUP(G3928,'Cross-Page Data'!$I$4:$J$19,2,FALSE),IF(VLOOKUP(H3928,'Cross-Page Data'!$D$4:$F$48,3,FALSE)="solar",IF(G3928="PV","solar PV","solar thermal"),IF(VLOOKUP(H3928,'Cross-Page Data'!$D$4:$F$48,3,FALSE)="wind",VLOOKUP(G3928,'Cross-Page Data'!$I$4:$J$19,2,FALSE),IF(VLOOKUP(H3928,'Cross-Page Data'!$D$4:$F$48,3,FALSE)="hydro",VLOOKUP(G3928,'Cross-Page Data'!$I$4:$J$19,2,FALSE),VLOOKUP(H3928,'Cross-Page Data'!$D$4:$F$48,3,FALSE)))))</f>
        <v/>
      </c>
      <c r="M3928" s="120">
        <f>IF(AND($P$2=FALSE,OR(F3928="Commercial NAICS Cogen",F3928="Industrial NAICS Cogen",F3928="NAICS-22 Cogen")),FALSE,IF(AND($P$3=FALSE,OR(F3928="Commercial NAICS Cogen",F3928="Commercial NAICS Non-Cogen",F3928="Industrial NAICS Cogen", F3928="industrial NAICS non-Cogen")),FALSE, TRUE))</f>
        <v/>
      </c>
    </row>
    <row r="3929">
      <c r="A3929" s="129" t="n">
        <v>57194</v>
      </c>
      <c r="B3929" s="130" t="inlineStr">
        <is>
          <t>Day County Wind LLC</t>
        </is>
      </c>
      <c r="C3929" s="130" t="inlineStr">
        <is>
          <t>Day County Wind LLC</t>
        </is>
      </c>
      <c r="D3929" s="129" t="n">
        <v>56561</v>
      </c>
      <c r="E3929" s="130" t="inlineStr">
        <is>
          <t>SD</t>
        </is>
      </c>
      <c r="F3929" s="130" t="inlineStr">
        <is>
          <t>NAICS-22 Non-Cogen</t>
        </is>
      </c>
      <c r="G3929" s="130" t="inlineStr">
        <is>
          <t>WT</t>
        </is>
      </c>
      <c r="H3929" s="130" t="inlineStr">
        <is>
          <t>WND</t>
        </is>
      </c>
      <c r="I3929" s="130" t="inlineStr">
        <is>
          <t>WND</t>
        </is>
      </c>
      <c r="J3929" s="131" t="n">
        <v>349522</v>
      </c>
      <c r="K3929" s="129" t="n">
        <v>2020</v>
      </c>
      <c r="L3929" s="120">
        <f>IF(VLOOKUP(H3929,'Cross-Page Data'!$D$4:$F$48,3,FALSE)="natural gas",VLOOKUP(G3929,'Cross-Page Data'!$I$4:$J$19,2,FALSE),IF(VLOOKUP(H3929,'Cross-Page Data'!$D$4:$F$48,3,FALSE)="solar",IF(G3929="PV","solar PV","solar thermal"),IF(VLOOKUP(H3929,'Cross-Page Data'!$D$4:$F$48,3,FALSE)="wind",VLOOKUP(G3929,'Cross-Page Data'!$I$4:$J$19,2,FALSE),IF(VLOOKUP(H3929,'Cross-Page Data'!$D$4:$F$48,3,FALSE)="hydro",VLOOKUP(G3929,'Cross-Page Data'!$I$4:$J$19,2,FALSE),VLOOKUP(H3929,'Cross-Page Data'!$D$4:$F$48,3,FALSE)))))</f>
        <v/>
      </c>
      <c r="M3929" s="120">
        <f>IF(AND($P$2=FALSE,OR(F3929="Commercial NAICS Cogen",F3929="Industrial NAICS Cogen",F3929="NAICS-22 Cogen")),FALSE,IF(AND($P$3=FALSE,OR(F3929="Commercial NAICS Cogen",F3929="Commercial NAICS Non-Cogen",F3929="Industrial NAICS Cogen", F3929="industrial NAICS non-Cogen")),FALSE, TRUE))</f>
        <v/>
      </c>
    </row>
    <row r="3930">
      <c r="A3930" s="129" t="n">
        <v>57195</v>
      </c>
      <c r="B3930" s="130" t="inlineStr">
        <is>
          <t>Lower Snake River Wind Energy Project</t>
        </is>
      </c>
      <c r="C3930" s="130" t="inlineStr">
        <is>
          <t>Puget Sound Energy Inc</t>
        </is>
      </c>
      <c r="D3930" s="129" t="n">
        <v>15500</v>
      </c>
      <c r="E3930" s="130" t="inlineStr">
        <is>
          <t>WA</t>
        </is>
      </c>
      <c r="F3930" s="130" t="inlineStr">
        <is>
          <t>Electric Utility</t>
        </is>
      </c>
      <c r="G3930" s="130" t="inlineStr">
        <is>
          <t>WT</t>
        </is>
      </c>
      <c r="H3930" s="130" t="inlineStr">
        <is>
          <t>WND</t>
        </is>
      </c>
      <c r="I3930" s="130" t="inlineStr">
        <is>
          <t>WND</t>
        </is>
      </c>
      <c r="J3930" s="131" t="n">
        <v>965888</v>
      </c>
      <c r="K3930" s="129" t="n">
        <v>2020</v>
      </c>
      <c r="L3930" s="120">
        <f>IF(VLOOKUP(H3930,'Cross-Page Data'!$D$4:$F$48,3,FALSE)="natural gas",VLOOKUP(G3930,'Cross-Page Data'!$I$4:$J$19,2,FALSE),IF(VLOOKUP(H3930,'Cross-Page Data'!$D$4:$F$48,3,FALSE)="solar",IF(G3930="PV","solar PV","solar thermal"),IF(VLOOKUP(H3930,'Cross-Page Data'!$D$4:$F$48,3,FALSE)="wind",VLOOKUP(G3930,'Cross-Page Data'!$I$4:$J$19,2,FALSE),IF(VLOOKUP(H3930,'Cross-Page Data'!$D$4:$F$48,3,FALSE)="hydro",VLOOKUP(G3930,'Cross-Page Data'!$I$4:$J$19,2,FALSE),VLOOKUP(H3930,'Cross-Page Data'!$D$4:$F$48,3,FALSE)))))</f>
        <v/>
      </c>
      <c r="M3930" s="120">
        <f>IF(AND($P$2=FALSE,OR(F3930="Commercial NAICS Cogen",F3930="Industrial NAICS Cogen",F3930="NAICS-22 Cogen")),FALSE,IF(AND($P$3=FALSE,OR(F3930="Commercial NAICS Cogen",F3930="Commercial NAICS Non-Cogen",F3930="Industrial NAICS Cogen", F3930="industrial NAICS non-Cogen")),FALSE, TRUE))</f>
        <v/>
      </c>
    </row>
    <row r="3931">
      <c r="A3931" s="129" t="n">
        <v>57199</v>
      </c>
      <c r="B3931" s="130" t="inlineStr">
        <is>
          <t>Glacier Hills</t>
        </is>
      </c>
      <c r="C3931" s="130" t="inlineStr">
        <is>
          <t>Wisconsin Electric Power Co</t>
        </is>
      </c>
      <c r="D3931" s="129" t="n">
        <v>20847</v>
      </c>
      <c r="E3931" s="130" t="inlineStr">
        <is>
          <t>WI</t>
        </is>
      </c>
      <c r="F3931" s="130" t="inlineStr">
        <is>
          <t>Electric Utility</t>
        </is>
      </c>
      <c r="G3931" s="130" t="inlineStr">
        <is>
          <t>WT</t>
        </is>
      </c>
      <c r="H3931" s="130" t="inlineStr">
        <is>
          <t>WND</t>
        </is>
      </c>
      <c r="I3931" s="130" t="inlineStr">
        <is>
          <t>WND</t>
        </is>
      </c>
      <c r="J3931" s="131" t="n">
        <v>389680</v>
      </c>
      <c r="K3931" s="129" t="n">
        <v>2020</v>
      </c>
      <c r="L3931" s="120">
        <f>IF(VLOOKUP(H3931,'Cross-Page Data'!$D$4:$F$48,3,FALSE)="natural gas",VLOOKUP(G3931,'Cross-Page Data'!$I$4:$J$19,2,FALSE),IF(VLOOKUP(H3931,'Cross-Page Data'!$D$4:$F$48,3,FALSE)="solar",IF(G3931="PV","solar PV","solar thermal"),IF(VLOOKUP(H3931,'Cross-Page Data'!$D$4:$F$48,3,FALSE)="wind",VLOOKUP(G3931,'Cross-Page Data'!$I$4:$J$19,2,FALSE),IF(VLOOKUP(H3931,'Cross-Page Data'!$D$4:$F$48,3,FALSE)="hydro",VLOOKUP(G3931,'Cross-Page Data'!$I$4:$J$19,2,FALSE),VLOOKUP(H3931,'Cross-Page Data'!$D$4:$F$48,3,FALSE)))))</f>
        <v/>
      </c>
      <c r="M3931" s="120">
        <f>IF(AND($P$2=FALSE,OR(F3931="Commercial NAICS Cogen",F3931="Industrial NAICS Cogen",F3931="NAICS-22 Cogen")),FALSE,IF(AND($P$3=FALSE,OR(F3931="Commercial NAICS Cogen",F3931="Commercial NAICS Non-Cogen",F3931="Industrial NAICS Cogen", F3931="industrial NAICS non-Cogen")),FALSE, TRUE))</f>
        <v/>
      </c>
    </row>
    <row r="3932">
      <c r="A3932" s="129" t="n">
        <v>57203</v>
      </c>
      <c r="B3932" s="130" t="inlineStr">
        <is>
          <t>Wyandot Solar Farm</t>
        </is>
      </c>
      <c r="C3932" s="130" t="inlineStr">
        <is>
          <t>Wyandot Solar LLC</t>
        </is>
      </c>
      <c r="D3932" s="129" t="n">
        <v>56583</v>
      </c>
      <c r="E3932" s="130" t="inlineStr">
        <is>
          <t>OH</t>
        </is>
      </c>
      <c r="F3932" s="130" t="inlineStr">
        <is>
          <t>NAICS-22 Non-Cogen</t>
        </is>
      </c>
      <c r="G3932" s="130" t="inlineStr">
        <is>
          <t>PV</t>
        </is>
      </c>
      <c r="H3932" s="130" t="inlineStr">
        <is>
          <t>SUN</t>
        </is>
      </c>
      <c r="I3932" s="130" t="inlineStr">
        <is>
          <t>SUN</t>
        </is>
      </c>
      <c r="J3932" s="131" t="n">
        <v>11825</v>
      </c>
      <c r="K3932" s="129" t="n">
        <v>2020</v>
      </c>
      <c r="L3932" s="120">
        <f>IF(VLOOKUP(H3932,'Cross-Page Data'!$D$4:$F$48,3,FALSE)="natural gas",VLOOKUP(G3932,'Cross-Page Data'!$I$4:$J$19,2,FALSE),IF(VLOOKUP(H3932,'Cross-Page Data'!$D$4:$F$48,3,FALSE)="solar",IF(G3932="PV","solar PV","solar thermal"),IF(VLOOKUP(H3932,'Cross-Page Data'!$D$4:$F$48,3,FALSE)="wind",VLOOKUP(G3932,'Cross-Page Data'!$I$4:$J$19,2,FALSE),IF(VLOOKUP(H3932,'Cross-Page Data'!$D$4:$F$48,3,FALSE)="hydro",VLOOKUP(G3932,'Cross-Page Data'!$I$4:$J$19,2,FALSE),VLOOKUP(H3932,'Cross-Page Data'!$D$4:$F$48,3,FALSE)))))</f>
        <v/>
      </c>
      <c r="M3932" s="120">
        <f>IF(AND($P$2=FALSE,OR(F3932="Commercial NAICS Cogen",F3932="Industrial NAICS Cogen",F3932="NAICS-22 Cogen")),FALSE,IF(AND($P$3=FALSE,OR(F3932="Commercial NAICS Cogen",F3932="Commercial NAICS Non-Cogen",F3932="Industrial NAICS Cogen", F3932="industrial NAICS non-Cogen")),FALSE, TRUE))</f>
        <v/>
      </c>
    </row>
    <row r="3933">
      <c r="A3933" s="129" t="n">
        <v>57207</v>
      </c>
      <c r="B3933" s="130" t="inlineStr">
        <is>
          <t>Thomson Reuters Data Center Bldg ES101</t>
        </is>
      </c>
      <c r="C3933" s="130" t="inlineStr">
        <is>
          <t>Thomson Corp</t>
        </is>
      </c>
      <c r="D3933" s="129" t="n">
        <v>18981</v>
      </c>
      <c r="E3933" s="130" t="inlineStr">
        <is>
          <t>MN</t>
        </is>
      </c>
      <c r="F3933" s="130" t="inlineStr">
        <is>
          <t>Commercial NAICS Non-Cogen</t>
        </is>
      </c>
      <c r="G3933" s="130" t="inlineStr">
        <is>
          <t>IC</t>
        </is>
      </c>
      <c r="H3933" s="130" t="inlineStr">
        <is>
          <t>DFO</t>
        </is>
      </c>
      <c r="I3933" s="130" t="inlineStr">
        <is>
          <t>DFO</t>
        </is>
      </c>
      <c r="J3933" s="131" t="n">
        <v>18</v>
      </c>
      <c r="K3933" s="129" t="n">
        <v>2020</v>
      </c>
      <c r="L3933" s="120">
        <f>IF(VLOOKUP(H3933,'Cross-Page Data'!$D$4:$F$48,3,FALSE)="natural gas",VLOOKUP(G3933,'Cross-Page Data'!$I$4:$J$19,2,FALSE),IF(VLOOKUP(H3933,'Cross-Page Data'!$D$4:$F$48,3,FALSE)="solar",IF(G3933="PV","solar PV","solar thermal"),IF(VLOOKUP(H3933,'Cross-Page Data'!$D$4:$F$48,3,FALSE)="wind",VLOOKUP(G3933,'Cross-Page Data'!$I$4:$J$19,2,FALSE),IF(VLOOKUP(H3933,'Cross-Page Data'!$D$4:$F$48,3,FALSE)="hydro",VLOOKUP(G3933,'Cross-Page Data'!$I$4:$J$19,2,FALSE),VLOOKUP(H3933,'Cross-Page Data'!$D$4:$F$48,3,FALSE)))))</f>
        <v/>
      </c>
      <c r="M3933" s="120">
        <f>IF(AND($P$2=FALSE,OR(F3933="Commercial NAICS Cogen",F3933="Industrial NAICS Cogen",F3933="NAICS-22 Cogen")),FALSE,IF(AND($P$3=FALSE,OR(F3933="Commercial NAICS Cogen",F3933="Commercial NAICS Non-Cogen",F3933="Industrial NAICS Cogen", F3933="industrial NAICS non-Cogen")),FALSE, TRUE))</f>
        <v/>
      </c>
    </row>
    <row r="3934">
      <c r="A3934" s="129" t="n">
        <v>57208</v>
      </c>
      <c r="B3934" s="130" t="inlineStr">
        <is>
          <t>Thomson Reuters Data Center Bldg H</t>
        </is>
      </c>
      <c r="C3934" s="130" t="inlineStr">
        <is>
          <t>Thomson Corp</t>
        </is>
      </c>
      <c r="D3934" s="129" t="n">
        <v>18981</v>
      </c>
      <c r="E3934" s="130" t="inlineStr">
        <is>
          <t>MN</t>
        </is>
      </c>
      <c r="F3934" s="130" t="inlineStr">
        <is>
          <t>Commercial NAICS Non-Cogen</t>
        </is>
      </c>
      <c r="G3934" s="130" t="inlineStr">
        <is>
          <t>IC</t>
        </is>
      </c>
      <c r="H3934" s="130" t="inlineStr">
        <is>
          <t>DFO</t>
        </is>
      </c>
      <c r="I3934" s="130" t="inlineStr">
        <is>
          <t>DFO</t>
        </is>
      </c>
      <c r="J3934" s="131" t="n">
        <v>127</v>
      </c>
      <c r="K3934" s="129" t="n">
        <v>2020</v>
      </c>
      <c r="L3934" s="120">
        <f>IF(VLOOKUP(H3934,'Cross-Page Data'!$D$4:$F$48,3,FALSE)="natural gas",VLOOKUP(G3934,'Cross-Page Data'!$I$4:$J$19,2,FALSE),IF(VLOOKUP(H3934,'Cross-Page Data'!$D$4:$F$48,3,FALSE)="solar",IF(G3934="PV","solar PV","solar thermal"),IF(VLOOKUP(H3934,'Cross-Page Data'!$D$4:$F$48,3,FALSE)="wind",VLOOKUP(G3934,'Cross-Page Data'!$I$4:$J$19,2,FALSE),IF(VLOOKUP(H3934,'Cross-Page Data'!$D$4:$F$48,3,FALSE)="hydro",VLOOKUP(G3934,'Cross-Page Data'!$I$4:$J$19,2,FALSE),VLOOKUP(H3934,'Cross-Page Data'!$D$4:$F$48,3,FALSE)))))</f>
        <v/>
      </c>
      <c r="M3934" s="120">
        <f>IF(AND($P$2=FALSE,OR(F3934="Commercial NAICS Cogen",F3934="Industrial NAICS Cogen",F3934="NAICS-22 Cogen")),FALSE,IF(AND($P$3=FALSE,OR(F3934="Commercial NAICS Cogen",F3934="Commercial NAICS Non-Cogen",F3934="Industrial NAICS Cogen", F3934="industrial NAICS non-Cogen")),FALSE, TRUE))</f>
        <v/>
      </c>
    </row>
    <row r="3935">
      <c r="A3935" s="129" t="n">
        <v>57210</v>
      </c>
      <c r="B3935" s="130" t="inlineStr">
        <is>
          <t>Cedar Creek II</t>
        </is>
      </c>
      <c r="C3935" s="130" t="inlineStr">
        <is>
          <t>AE Power Services LLC</t>
        </is>
      </c>
      <c r="D3935" s="129" t="n">
        <v>55963</v>
      </c>
      <c r="E3935" s="130" t="inlineStr">
        <is>
          <t>CO</t>
        </is>
      </c>
      <c r="F3935" s="130" t="inlineStr">
        <is>
          <t>NAICS-22 Non-Cogen</t>
        </is>
      </c>
      <c r="G3935" s="130" t="inlineStr">
        <is>
          <t>WT</t>
        </is>
      </c>
      <c r="H3935" s="130" t="inlineStr">
        <is>
          <t>WND</t>
        </is>
      </c>
      <c r="I3935" s="130" t="inlineStr">
        <is>
          <t>WND</t>
        </is>
      </c>
      <c r="J3935" s="131" t="n">
        <v>694441</v>
      </c>
      <c r="K3935" s="129" t="n">
        <v>2020</v>
      </c>
      <c r="L3935" s="120">
        <f>IF(VLOOKUP(H3935,'Cross-Page Data'!$D$4:$F$48,3,FALSE)="natural gas",VLOOKUP(G3935,'Cross-Page Data'!$I$4:$J$19,2,FALSE),IF(VLOOKUP(H3935,'Cross-Page Data'!$D$4:$F$48,3,FALSE)="solar",IF(G3935="PV","solar PV","solar thermal"),IF(VLOOKUP(H3935,'Cross-Page Data'!$D$4:$F$48,3,FALSE)="wind",VLOOKUP(G3935,'Cross-Page Data'!$I$4:$J$19,2,FALSE),IF(VLOOKUP(H3935,'Cross-Page Data'!$D$4:$F$48,3,FALSE)="hydro",VLOOKUP(G3935,'Cross-Page Data'!$I$4:$J$19,2,FALSE),VLOOKUP(H3935,'Cross-Page Data'!$D$4:$F$48,3,FALSE)))))</f>
        <v/>
      </c>
      <c r="M3935" s="120">
        <f>IF(AND($P$2=FALSE,OR(F3935="Commercial NAICS Cogen",F3935="Industrial NAICS Cogen",F3935="NAICS-22 Cogen")),FALSE,IF(AND($P$3=FALSE,OR(F3935="Commercial NAICS Cogen",F3935="Commercial NAICS Non-Cogen",F3935="Industrial NAICS Cogen", F3935="industrial NAICS non-Cogen")),FALSE, TRUE))</f>
        <v/>
      </c>
    </row>
    <row r="3936">
      <c r="A3936" s="129" t="n">
        <v>57212</v>
      </c>
      <c r="B3936" s="130" t="inlineStr">
        <is>
          <t>Papalote Creek II LLC</t>
        </is>
      </c>
      <c r="C3936" s="130" t="inlineStr">
        <is>
          <t>RWE Renewables Americas LLC</t>
        </is>
      </c>
      <c r="D3936" s="129" t="n">
        <v>56215</v>
      </c>
      <c r="E3936" s="130" t="inlineStr">
        <is>
          <t>TX</t>
        </is>
      </c>
      <c r="F3936" s="130" t="inlineStr">
        <is>
          <t>NAICS-22 Non-Cogen</t>
        </is>
      </c>
      <c r="G3936" s="130" t="inlineStr">
        <is>
          <t>WT</t>
        </is>
      </c>
      <c r="H3936" s="130" t="inlineStr">
        <is>
          <t>WND</t>
        </is>
      </c>
      <c r="I3936" s="130" t="inlineStr">
        <is>
          <t>WND</t>
        </is>
      </c>
      <c r="J3936" s="131" t="n">
        <v>520370</v>
      </c>
      <c r="K3936" s="129" t="n">
        <v>2020</v>
      </c>
      <c r="L3936" s="120">
        <f>IF(VLOOKUP(H3936,'Cross-Page Data'!$D$4:$F$48,3,FALSE)="natural gas",VLOOKUP(G3936,'Cross-Page Data'!$I$4:$J$19,2,FALSE),IF(VLOOKUP(H3936,'Cross-Page Data'!$D$4:$F$48,3,FALSE)="solar",IF(G3936="PV","solar PV","solar thermal"),IF(VLOOKUP(H3936,'Cross-Page Data'!$D$4:$F$48,3,FALSE)="wind",VLOOKUP(G3936,'Cross-Page Data'!$I$4:$J$19,2,FALSE),IF(VLOOKUP(H3936,'Cross-Page Data'!$D$4:$F$48,3,FALSE)="hydro",VLOOKUP(G3936,'Cross-Page Data'!$I$4:$J$19,2,FALSE),VLOOKUP(H3936,'Cross-Page Data'!$D$4:$F$48,3,FALSE)))))</f>
        <v/>
      </c>
      <c r="M3936" s="120">
        <f>IF(AND($P$2=FALSE,OR(F3936="Commercial NAICS Cogen",F3936="Industrial NAICS Cogen",F3936="NAICS-22 Cogen")),FALSE,IF(AND($P$3=FALSE,OR(F3936="Commercial NAICS Cogen",F3936="Commercial NAICS Non-Cogen",F3936="Industrial NAICS Cogen", F3936="industrial NAICS non-Cogen")),FALSE, TRUE))</f>
        <v/>
      </c>
    </row>
    <row r="3937">
      <c r="A3937" s="129" t="n">
        <v>57216</v>
      </c>
      <c r="B3937" s="130" t="inlineStr">
        <is>
          <t>Crayola Solar Project</t>
        </is>
      </c>
      <c r="C3937" s="130" t="inlineStr">
        <is>
          <t>UGI Development Co</t>
        </is>
      </c>
      <c r="D3937" s="129" t="n">
        <v>19391</v>
      </c>
      <c r="E3937" s="130" t="inlineStr">
        <is>
          <t>PA</t>
        </is>
      </c>
      <c r="F3937" s="130" t="inlineStr">
        <is>
          <t>NAICS-22 Non-Cogen</t>
        </is>
      </c>
      <c r="G3937" s="130" t="inlineStr">
        <is>
          <t>PV</t>
        </is>
      </c>
      <c r="H3937" s="130" t="inlineStr">
        <is>
          <t>SUN</t>
        </is>
      </c>
      <c r="I3937" s="130" t="inlineStr">
        <is>
          <t>SUN</t>
        </is>
      </c>
      <c r="J3937" s="131" t="n">
        <v>2666</v>
      </c>
      <c r="K3937" s="129" t="n">
        <v>2020</v>
      </c>
      <c r="L3937" s="120">
        <f>IF(VLOOKUP(H3937,'Cross-Page Data'!$D$4:$F$48,3,FALSE)="natural gas",VLOOKUP(G3937,'Cross-Page Data'!$I$4:$J$19,2,FALSE),IF(VLOOKUP(H3937,'Cross-Page Data'!$D$4:$F$48,3,FALSE)="solar",IF(G3937="PV","solar PV","solar thermal"),IF(VLOOKUP(H3937,'Cross-Page Data'!$D$4:$F$48,3,FALSE)="wind",VLOOKUP(G3937,'Cross-Page Data'!$I$4:$J$19,2,FALSE),IF(VLOOKUP(H3937,'Cross-Page Data'!$D$4:$F$48,3,FALSE)="hydro",VLOOKUP(G3937,'Cross-Page Data'!$I$4:$J$19,2,FALSE),VLOOKUP(H3937,'Cross-Page Data'!$D$4:$F$48,3,FALSE)))))</f>
        <v/>
      </c>
      <c r="M3937" s="120">
        <f>IF(AND($P$2=FALSE,OR(F3937="Commercial NAICS Cogen",F3937="Industrial NAICS Cogen",F3937="NAICS-22 Cogen")),FALSE,IF(AND($P$3=FALSE,OR(F3937="Commercial NAICS Cogen",F3937="Commercial NAICS Non-Cogen",F3937="Industrial NAICS Cogen", F3937="industrial NAICS non-Cogen")),FALSE, TRUE))</f>
        <v/>
      </c>
    </row>
    <row r="3938">
      <c r="A3938" s="129" t="n">
        <v>57239</v>
      </c>
      <c r="B3938" s="130" t="inlineStr">
        <is>
          <t>Roth Rock Wind Farm LLC</t>
        </is>
      </c>
      <c r="C3938" s="130" t="inlineStr">
        <is>
          <t>Roth Rock Wind Farm LLC</t>
        </is>
      </c>
      <c r="D3938" s="129" t="n">
        <v>56603</v>
      </c>
      <c r="E3938" s="130" t="inlineStr">
        <is>
          <t>MD</t>
        </is>
      </c>
      <c r="F3938" s="130" t="inlineStr">
        <is>
          <t>NAICS-22 Non-Cogen</t>
        </is>
      </c>
      <c r="G3938" s="130" t="inlineStr">
        <is>
          <t>WT</t>
        </is>
      </c>
      <c r="H3938" s="130" t="inlineStr">
        <is>
          <t>WND</t>
        </is>
      </c>
      <c r="I3938" s="130" t="inlineStr">
        <is>
          <t>WND</t>
        </is>
      </c>
      <c r="J3938" s="131" t="n">
        <v>103898</v>
      </c>
      <c r="K3938" s="129" t="n">
        <v>2020</v>
      </c>
      <c r="L3938" s="120">
        <f>IF(VLOOKUP(H3938,'Cross-Page Data'!$D$4:$F$48,3,FALSE)="natural gas",VLOOKUP(G3938,'Cross-Page Data'!$I$4:$J$19,2,FALSE),IF(VLOOKUP(H3938,'Cross-Page Data'!$D$4:$F$48,3,FALSE)="solar",IF(G3938="PV","solar PV","solar thermal"),IF(VLOOKUP(H3938,'Cross-Page Data'!$D$4:$F$48,3,FALSE)="wind",VLOOKUP(G3938,'Cross-Page Data'!$I$4:$J$19,2,FALSE),IF(VLOOKUP(H3938,'Cross-Page Data'!$D$4:$F$48,3,FALSE)="hydro",VLOOKUP(G3938,'Cross-Page Data'!$I$4:$J$19,2,FALSE),VLOOKUP(H3938,'Cross-Page Data'!$D$4:$F$48,3,FALSE)))))</f>
        <v/>
      </c>
      <c r="M3938" s="120">
        <f>IF(AND($P$2=FALSE,OR(F3938="Commercial NAICS Cogen",F3938="Industrial NAICS Cogen",F3938="NAICS-22 Cogen")),FALSE,IF(AND($P$3=FALSE,OR(F3938="Commercial NAICS Cogen",F3938="Commercial NAICS Non-Cogen",F3938="Industrial NAICS Cogen", F3938="industrial NAICS non-Cogen")),FALSE, TRUE))</f>
        <v/>
      </c>
    </row>
    <row r="3939">
      <c r="A3939" s="129" t="n">
        <v>57240</v>
      </c>
      <c r="B3939" s="130" t="inlineStr">
        <is>
          <t>Roth Rock North Wind Farm, LLC</t>
        </is>
      </c>
      <c r="C3939" s="130" t="inlineStr">
        <is>
          <t>Roth Rock Wind Farm LLC</t>
        </is>
      </c>
      <c r="D3939" s="129" t="n">
        <v>56603</v>
      </c>
      <c r="E3939" s="130" t="inlineStr">
        <is>
          <t>MD</t>
        </is>
      </c>
      <c r="F3939" s="130" t="inlineStr">
        <is>
          <t>NAICS-22 Non-Cogen</t>
        </is>
      </c>
      <c r="G3939" s="130" t="inlineStr">
        <is>
          <t>WT</t>
        </is>
      </c>
      <c r="H3939" s="130" t="inlineStr">
        <is>
          <t>WND</t>
        </is>
      </c>
      <c r="I3939" s="130" t="inlineStr">
        <is>
          <t>WND</t>
        </is>
      </c>
      <c r="J3939" s="131" t="n">
        <v>25970</v>
      </c>
      <c r="K3939" s="129" t="n">
        <v>2020</v>
      </c>
      <c r="L3939" s="120">
        <f>IF(VLOOKUP(H3939,'Cross-Page Data'!$D$4:$F$48,3,FALSE)="natural gas",VLOOKUP(G3939,'Cross-Page Data'!$I$4:$J$19,2,FALSE),IF(VLOOKUP(H3939,'Cross-Page Data'!$D$4:$F$48,3,FALSE)="solar",IF(G3939="PV","solar PV","solar thermal"),IF(VLOOKUP(H3939,'Cross-Page Data'!$D$4:$F$48,3,FALSE)="wind",VLOOKUP(G3939,'Cross-Page Data'!$I$4:$J$19,2,FALSE),IF(VLOOKUP(H3939,'Cross-Page Data'!$D$4:$F$48,3,FALSE)="hydro",VLOOKUP(G3939,'Cross-Page Data'!$I$4:$J$19,2,FALSE),VLOOKUP(H3939,'Cross-Page Data'!$D$4:$F$48,3,FALSE)))))</f>
        <v/>
      </c>
      <c r="M3939" s="120">
        <f>IF(AND($P$2=FALSE,OR(F3939="Commercial NAICS Cogen",F3939="Industrial NAICS Cogen",F3939="NAICS-22 Cogen")),FALSE,IF(AND($P$3=FALSE,OR(F3939="Commercial NAICS Cogen",F3939="Commercial NAICS Non-Cogen",F3939="Industrial NAICS Cogen", F3939="industrial NAICS non-Cogen")),FALSE, TRUE))</f>
        <v/>
      </c>
    </row>
    <row r="3940">
      <c r="A3940" s="129" t="n">
        <v>57241</v>
      </c>
      <c r="B3940" s="130" t="inlineStr">
        <is>
          <t>Deerhaven Renewable</t>
        </is>
      </c>
      <c r="C3940" s="130" t="inlineStr">
        <is>
          <t>Gainesville Regional Utilities</t>
        </is>
      </c>
      <c r="D3940" s="129" t="n">
        <v>6909</v>
      </c>
      <c r="E3940" s="130" t="inlineStr">
        <is>
          <t>FL</t>
        </is>
      </c>
      <c r="F3940" s="130" t="inlineStr">
        <is>
          <t>Electric Utility</t>
        </is>
      </c>
      <c r="G3940" s="130" t="inlineStr">
        <is>
          <t>ST</t>
        </is>
      </c>
      <c r="H3940" s="130" t="inlineStr">
        <is>
          <t>NG</t>
        </is>
      </c>
      <c r="I3940" s="130" t="inlineStr">
        <is>
          <t>NG</t>
        </is>
      </c>
      <c r="J3940" s="131" t="n">
        <v>386.51</v>
      </c>
      <c r="K3940" s="129" t="n">
        <v>2020</v>
      </c>
      <c r="L3940" s="120">
        <f>IF(VLOOKUP(H3940,'Cross-Page Data'!$D$4:$F$48,3,FALSE)="natural gas",VLOOKUP(G3940,'Cross-Page Data'!$I$4:$J$19,2,FALSE),IF(VLOOKUP(H3940,'Cross-Page Data'!$D$4:$F$48,3,FALSE)="solar",IF(G3940="PV","solar PV","solar thermal"),IF(VLOOKUP(H3940,'Cross-Page Data'!$D$4:$F$48,3,FALSE)="wind",VLOOKUP(G3940,'Cross-Page Data'!$I$4:$J$19,2,FALSE),IF(VLOOKUP(H3940,'Cross-Page Data'!$D$4:$F$48,3,FALSE)="hydro",VLOOKUP(G3940,'Cross-Page Data'!$I$4:$J$19,2,FALSE),VLOOKUP(H3940,'Cross-Page Data'!$D$4:$F$48,3,FALSE)))))</f>
        <v/>
      </c>
      <c r="M3940" s="120">
        <f>IF(AND($P$2=FALSE,OR(F3940="Commercial NAICS Cogen",F3940="Industrial NAICS Cogen",F3940="NAICS-22 Cogen")),FALSE,IF(AND($P$3=FALSE,OR(F3940="Commercial NAICS Cogen",F3940="Commercial NAICS Non-Cogen",F3940="Industrial NAICS Cogen", F3940="industrial NAICS non-Cogen")),FALSE, TRUE))</f>
        <v/>
      </c>
    </row>
    <row r="3941">
      <c r="A3941" s="129" t="n">
        <v>57241</v>
      </c>
      <c r="B3941" s="130" t="inlineStr">
        <is>
          <t>Deerhaven Renewable</t>
        </is>
      </c>
      <c r="C3941" s="130" t="inlineStr">
        <is>
          <t>Gainesville Regional Utilities</t>
        </is>
      </c>
      <c r="D3941" s="129" t="n">
        <v>6909</v>
      </c>
      <c r="E3941" s="130" t="inlineStr">
        <is>
          <t>FL</t>
        </is>
      </c>
      <c r="F3941" s="130" t="inlineStr">
        <is>
          <t>Electric Utility</t>
        </is>
      </c>
      <c r="G3941" s="130" t="inlineStr">
        <is>
          <t>ST</t>
        </is>
      </c>
      <c r="H3941" s="130" t="inlineStr">
        <is>
          <t>WDS</t>
        </is>
      </c>
      <c r="I3941" s="130" t="inlineStr">
        <is>
          <t>WWW</t>
        </is>
      </c>
      <c r="J3941" s="131" t="n">
        <v>354365.49</v>
      </c>
      <c r="K3941" s="129" t="n">
        <v>2020</v>
      </c>
      <c r="L3941" s="120">
        <f>IF(VLOOKUP(H3941,'Cross-Page Data'!$D$4:$F$48,3,FALSE)="natural gas",VLOOKUP(G3941,'Cross-Page Data'!$I$4:$J$19,2,FALSE),IF(VLOOKUP(H3941,'Cross-Page Data'!$D$4:$F$48,3,FALSE)="solar",IF(G3941="PV","solar PV","solar thermal"),IF(VLOOKUP(H3941,'Cross-Page Data'!$D$4:$F$48,3,FALSE)="wind",VLOOKUP(G3941,'Cross-Page Data'!$I$4:$J$19,2,FALSE),IF(VLOOKUP(H3941,'Cross-Page Data'!$D$4:$F$48,3,FALSE)="hydro",VLOOKUP(G3941,'Cross-Page Data'!$I$4:$J$19,2,FALSE),VLOOKUP(H3941,'Cross-Page Data'!$D$4:$F$48,3,FALSE)))))</f>
        <v/>
      </c>
      <c r="M3941" s="120">
        <f>IF(AND($P$2=FALSE,OR(F3941="Commercial NAICS Cogen",F3941="Industrial NAICS Cogen",F3941="NAICS-22 Cogen")),FALSE,IF(AND($P$3=FALSE,OR(F3941="Commercial NAICS Cogen",F3941="Commercial NAICS Non-Cogen",F3941="Industrial NAICS Cogen", F3941="industrial NAICS non-Cogen")),FALSE, TRUE))</f>
        <v/>
      </c>
    </row>
    <row r="3942">
      <c r="A3942" s="129" t="n">
        <v>57256</v>
      </c>
      <c r="B3942" s="130" t="inlineStr">
        <is>
          <t>PA Solar Park</t>
        </is>
      </c>
      <c r="C3942" s="130" t="inlineStr">
        <is>
          <t>Consolidated Edison Development Inc.</t>
        </is>
      </c>
      <c r="D3942" s="129" t="n">
        <v>56769</v>
      </c>
      <c r="E3942" s="130" t="inlineStr">
        <is>
          <t>PA</t>
        </is>
      </c>
      <c r="F3942" s="130" t="inlineStr">
        <is>
          <t>NAICS-22 Non-Cogen</t>
        </is>
      </c>
      <c r="G3942" s="130" t="inlineStr">
        <is>
          <t>PV</t>
        </is>
      </c>
      <c r="H3942" s="130" t="inlineStr">
        <is>
          <t>SUN</t>
        </is>
      </c>
      <c r="I3942" s="130" t="inlineStr">
        <is>
          <t>SUN</t>
        </is>
      </c>
      <c r="J3942" s="131" t="n">
        <v>13538</v>
      </c>
      <c r="K3942" s="129" t="n">
        <v>2020</v>
      </c>
      <c r="L3942" s="120">
        <f>IF(VLOOKUP(H3942,'Cross-Page Data'!$D$4:$F$48,3,FALSE)="natural gas",VLOOKUP(G3942,'Cross-Page Data'!$I$4:$J$19,2,FALSE),IF(VLOOKUP(H3942,'Cross-Page Data'!$D$4:$F$48,3,FALSE)="solar",IF(G3942="PV","solar PV","solar thermal"),IF(VLOOKUP(H3942,'Cross-Page Data'!$D$4:$F$48,3,FALSE)="wind",VLOOKUP(G3942,'Cross-Page Data'!$I$4:$J$19,2,FALSE),IF(VLOOKUP(H3942,'Cross-Page Data'!$D$4:$F$48,3,FALSE)="hydro",VLOOKUP(G3942,'Cross-Page Data'!$I$4:$J$19,2,FALSE),VLOOKUP(H3942,'Cross-Page Data'!$D$4:$F$48,3,FALSE)))))</f>
        <v/>
      </c>
      <c r="M3942" s="120">
        <f>IF(AND($P$2=FALSE,OR(F3942="Commercial NAICS Cogen",F3942="Industrial NAICS Cogen",F3942="NAICS-22 Cogen")),FALSE,IF(AND($P$3=FALSE,OR(F3942="Commercial NAICS Cogen",F3942="Commercial NAICS Non-Cogen",F3942="Industrial NAICS Cogen", F3942="industrial NAICS non-Cogen")),FALSE, TRUE))</f>
        <v/>
      </c>
    </row>
    <row r="3943">
      <c r="A3943" s="129" t="n">
        <v>57257</v>
      </c>
      <c r="B3943" s="130" t="inlineStr">
        <is>
          <t>Iowa Lakes Community College Wind Farm</t>
        </is>
      </c>
      <c r="C3943" s="130" t="inlineStr">
        <is>
          <t>Iowa Lakes Community College</t>
        </is>
      </c>
      <c r="D3943" s="129" t="n">
        <v>56617</v>
      </c>
      <c r="E3943" s="130" t="inlineStr">
        <is>
          <t>IA</t>
        </is>
      </c>
      <c r="F3943" s="130" t="inlineStr">
        <is>
          <t>Commercial NAICS Non-Cogen</t>
        </is>
      </c>
      <c r="G3943" s="130" t="inlineStr">
        <is>
          <t>WT</t>
        </is>
      </c>
      <c r="H3943" s="130" t="inlineStr">
        <is>
          <t>WND</t>
        </is>
      </c>
      <c r="I3943" s="130" t="inlineStr">
        <is>
          <t>WND</t>
        </is>
      </c>
      <c r="J3943" s="131" t="n">
        <v>4234</v>
      </c>
      <c r="K3943" s="129" t="n">
        <v>2020</v>
      </c>
      <c r="L3943" s="120">
        <f>IF(VLOOKUP(H3943,'Cross-Page Data'!$D$4:$F$48,3,FALSE)="natural gas",VLOOKUP(G3943,'Cross-Page Data'!$I$4:$J$19,2,FALSE),IF(VLOOKUP(H3943,'Cross-Page Data'!$D$4:$F$48,3,FALSE)="solar",IF(G3943="PV","solar PV","solar thermal"),IF(VLOOKUP(H3943,'Cross-Page Data'!$D$4:$F$48,3,FALSE)="wind",VLOOKUP(G3943,'Cross-Page Data'!$I$4:$J$19,2,FALSE),IF(VLOOKUP(H3943,'Cross-Page Data'!$D$4:$F$48,3,FALSE)="hydro",VLOOKUP(G3943,'Cross-Page Data'!$I$4:$J$19,2,FALSE),VLOOKUP(H3943,'Cross-Page Data'!$D$4:$F$48,3,FALSE)))))</f>
        <v/>
      </c>
      <c r="M3943" s="120">
        <f>IF(AND($P$2=FALSE,OR(F3943="Commercial NAICS Cogen",F3943="Industrial NAICS Cogen",F3943="NAICS-22 Cogen")),FALSE,IF(AND($P$3=FALSE,OR(F3943="Commercial NAICS Cogen",F3943="Commercial NAICS Non-Cogen",F3943="Industrial NAICS Cogen", F3943="industrial NAICS non-Cogen")),FALSE, TRUE))</f>
        <v/>
      </c>
    </row>
    <row r="3944">
      <c r="A3944" s="129" t="n">
        <v>57267</v>
      </c>
      <c r="B3944" s="130" t="inlineStr">
        <is>
          <t>Marsh Landing Generating Station</t>
        </is>
      </c>
      <c r="C3944" s="130" t="inlineStr">
        <is>
          <t>Marsh Landing LLC</t>
        </is>
      </c>
      <c r="D3944" s="129" t="n">
        <v>56635</v>
      </c>
      <c r="E3944" s="130" t="inlineStr">
        <is>
          <t>CA</t>
        </is>
      </c>
      <c r="F3944" s="130" t="inlineStr">
        <is>
          <t>NAICS-22 Non-Cogen</t>
        </is>
      </c>
      <c r="G3944" s="130" t="inlineStr">
        <is>
          <t>GT</t>
        </is>
      </c>
      <c r="H3944" s="130" t="inlineStr">
        <is>
          <t>NG</t>
        </is>
      </c>
      <c r="I3944" s="130" t="inlineStr">
        <is>
          <t>NG</t>
        </is>
      </c>
      <c r="J3944" s="131" t="n">
        <v>265306</v>
      </c>
      <c r="K3944" s="129" t="n">
        <v>2020</v>
      </c>
      <c r="L3944" s="120">
        <f>IF(VLOOKUP(H3944,'Cross-Page Data'!$D$4:$F$48,3,FALSE)="natural gas",VLOOKUP(G3944,'Cross-Page Data'!$I$4:$J$19,2,FALSE),IF(VLOOKUP(H3944,'Cross-Page Data'!$D$4:$F$48,3,FALSE)="solar",IF(G3944="PV","solar PV","solar thermal"),IF(VLOOKUP(H3944,'Cross-Page Data'!$D$4:$F$48,3,FALSE)="wind",VLOOKUP(G3944,'Cross-Page Data'!$I$4:$J$19,2,FALSE),IF(VLOOKUP(H3944,'Cross-Page Data'!$D$4:$F$48,3,FALSE)="hydro",VLOOKUP(G3944,'Cross-Page Data'!$I$4:$J$19,2,FALSE),VLOOKUP(H3944,'Cross-Page Data'!$D$4:$F$48,3,FALSE)))))</f>
        <v/>
      </c>
      <c r="M3944" s="120">
        <f>IF(AND($P$2=FALSE,OR(F3944="Commercial NAICS Cogen",F3944="Industrial NAICS Cogen",F3944="NAICS-22 Cogen")),FALSE,IF(AND($P$3=FALSE,OR(F3944="Commercial NAICS Cogen",F3944="Commercial NAICS Non-Cogen",F3944="Industrial NAICS Cogen", F3944="industrial NAICS non-Cogen")),FALSE, TRUE))</f>
        <v/>
      </c>
    </row>
    <row r="3945">
      <c r="A3945" s="129" t="n">
        <v>57275</v>
      </c>
      <c r="B3945" s="130" t="inlineStr">
        <is>
          <t>Crescent Dunes Solar Energy</t>
        </is>
      </c>
      <c r="C3945" s="130" t="inlineStr">
        <is>
          <t>Tonopah Solar Energy LLC</t>
        </is>
      </c>
      <c r="D3945" s="129" t="n">
        <v>56641</v>
      </c>
      <c r="E3945" s="130" t="inlineStr">
        <is>
          <t>NV</t>
        </is>
      </c>
      <c r="F3945" s="130" t="inlineStr">
        <is>
          <t>NAICS-22 Non-Cogen</t>
        </is>
      </c>
      <c r="G3945" s="130" t="inlineStr">
        <is>
          <t>CP</t>
        </is>
      </c>
      <c r="H3945" s="130" t="inlineStr">
        <is>
          <t>SUN</t>
        </is>
      </c>
      <c r="I3945" s="130" t="inlineStr">
        <is>
          <t>SUN</t>
        </is>
      </c>
      <c r="J3945" s="131" t="n">
        <v>0</v>
      </c>
      <c r="K3945" s="129" t="n">
        <v>2020</v>
      </c>
      <c r="L3945" s="120">
        <f>IF(VLOOKUP(H3945,'Cross-Page Data'!$D$4:$F$48,3,FALSE)="natural gas",VLOOKUP(G3945,'Cross-Page Data'!$I$4:$J$19,2,FALSE),IF(VLOOKUP(H3945,'Cross-Page Data'!$D$4:$F$48,3,FALSE)="solar",IF(G3945="PV","solar PV","solar thermal"),IF(VLOOKUP(H3945,'Cross-Page Data'!$D$4:$F$48,3,FALSE)="wind",VLOOKUP(G3945,'Cross-Page Data'!$I$4:$J$19,2,FALSE),IF(VLOOKUP(H3945,'Cross-Page Data'!$D$4:$F$48,3,FALSE)="hydro",VLOOKUP(G3945,'Cross-Page Data'!$I$4:$J$19,2,FALSE),VLOOKUP(H3945,'Cross-Page Data'!$D$4:$F$48,3,FALSE)))))</f>
        <v/>
      </c>
      <c r="M3945" s="120">
        <f>IF(AND($P$2=FALSE,OR(F3945="Commercial NAICS Cogen",F3945="Industrial NAICS Cogen",F3945="NAICS-22 Cogen")),FALSE,IF(AND($P$3=FALSE,OR(F3945="Commercial NAICS Cogen",F3945="Commercial NAICS Non-Cogen",F3945="Industrial NAICS Cogen", F3945="industrial NAICS non-Cogen")),FALSE, TRUE))</f>
        <v/>
      </c>
    </row>
    <row r="3946">
      <c r="A3946" s="129" t="n">
        <v>57281</v>
      </c>
      <c r="B3946" s="130" t="inlineStr">
        <is>
          <t>OREG 3 Inc</t>
        </is>
      </c>
      <c r="C3946" s="130" t="inlineStr">
        <is>
          <t>Ormat Nevada Inc</t>
        </is>
      </c>
      <c r="D3946" s="129" t="n">
        <v>34691</v>
      </c>
      <c r="E3946" s="130" t="inlineStr">
        <is>
          <t>MN</t>
        </is>
      </c>
      <c r="F3946" s="130" t="inlineStr">
        <is>
          <t>NAICS-22 Non-Cogen</t>
        </is>
      </c>
      <c r="G3946" s="130" t="inlineStr">
        <is>
          <t>OT</t>
        </is>
      </c>
      <c r="H3946" s="130" t="inlineStr">
        <is>
          <t>WH</t>
        </is>
      </c>
      <c r="I3946" s="130" t="inlineStr">
        <is>
          <t>OTH</t>
        </is>
      </c>
      <c r="J3946" s="131" t="n">
        <v>34148</v>
      </c>
      <c r="K3946" s="129" t="n">
        <v>2020</v>
      </c>
      <c r="L3946" s="120">
        <f>IF(VLOOKUP(H3946,'Cross-Page Data'!$D$4:$F$48,3,FALSE)="natural gas",VLOOKUP(G3946,'Cross-Page Data'!$I$4:$J$19,2,FALSE),IF(VLOOKUP(H3946,'Cross-Page Data'!$D$4:$F$48,3,FALSE)="solar",IF(G3946="PV","solar PV","solar thermal"),IF(VLOOKUP(H3946,'Cross-Page Data'!$D$4:$F$48,3,FALSE)="wind",VLOOKUP(G3946,'Cross-Page Data'!$I$4:$J$19,2,FALSE),IF(VLOOKUP(H3946,'Cross-Page Data'!$D$4:$F$48,3,FALSE)="hydro",VLOOKUP(G3946,'Cross-Page Data'!$I$4:$J$19,2,FALSE),VLOOKUP(H3946,'Cross-Page Data'!$D$4:$F$48,3,FALSE)))))</f>
        <v/>
      </c>
      <c r="M3946" s="120">
        <f>IF(AND($P$2=FALSE,OR(F3946="Commercial NAICS Cogen",F3946="Industrial NAICS Cogen",F3946="NAICS-22 Cogen")),FALSE,IF(AND($P$3=FALSE,OR(F3946="Commercial NAICS Cogen",F3946="Commercial NAICS Non-Cogen",F3946="Industrial NAICS Cogen", F3946="industrial NAICS non-Cogen")),FALSE, TRUE))</f>
        <v/>
      </c>
    </row>
    <row r="3947">
      <c r="A3947" s="129" t="n">
        <v>57300</v>
      </c>
      <c r="B3947" s="130" t="inlineStr">
        <is>
          <t>Criterion</t>
        </is>
      </c>
      <c r="C3947" s="130" t="inlineStr">
        <is>
          <t>Criterion Power Partners LLC</t>
        </is>
      </c>
      <c r="D3947" s="129" t="n">
        <v>56661</v>
      </c>
      <c r="E3947" s="130" t="inlineStr">
        <is>
          <t>MD</t>
        </is>
      </c>
      <c r="F3947" s="130" t="inlineStr">
        <is>
          <t>NAICS-22 Non-Cogen</t>
        </is>
      </c>
      <c r="G3947" s="130" t="inlineStr">
        <is>
          <t>WT</t>
        </is>
      </c>
      <c r="H3947" s="130" t="inlineStr">
        <is>
          <t>WND</t>
        </is>
      </c>
      <c r="I3947" s="130" t="inlineStr">
        <is>
          <t>WND</t>
        </is>
      </c>
      <c r="J3947" s="131" t="n">
        <v>190267</v>
      </c>
      <c r="K3947" s="129" t="n">
        <v>2020</v>
      </c>
      <c r="L3947" s="120">
        <f>IF(VLOOKUP(H3947,'Cross-Page Data'!$D$4:$F$48,3,FALSE)="natural gas",VLOOKUP(G3947,'Cross-Page Data'!$I$4:$J$19,2,FALSE),IF(VLOOKUP(H3947,'Cross-Page Data'!$D$4:$F$48,3,FALSE)="solar",IF(G3947="PV","solar PV","solar thermal"),IF(VLOOKUP(H3947,'Cross-Page Data'!$D$4:$F$48,3,FALSE)="wind",VLOOKUP(G3947,'Cross-Page Data'!$I$4:$J$19,2,FALSE),IF(VLOOKUP(H3947,'Cross-Page Data'!$D$4:$F$48,3,FALSE)="hydro",VLOOKUP(G3947,'Cross-Page Data'!$I$4:$J$19,2,FALSE),VLOOKUP(H3947,'Cross-Page Data'!$D$4:$F$48,3,FALSE)))))</f>
        <v/>
      </c>
      <c r="M3947" s="120">
        <f>IF(AND($P$2=FALSE,OR(F3947="Commercial NAICS Cogen",F3947="Industrial NAICS Cogen",F3947="NAICS-22 Cogen")),FALSE,IF(AND($P$3=FALSE,OR(F3947="Commercial NAICS Cogen",F3947="Commercial NAICS Non-Cogen",F3947="Industrial NAICS Cogen", F3947="industrial NAICS non-Cogen")),FALSE, TRUE))</f>
        <v/>
      </c>
    </row>
    <row r="3948">
      <c r="A3948" s="129" t="n">
        <v>57315</v>
      </c>
      <c r="B3948" s="130" t="inlineStr">
        <is>
          <t>Cedar Point Wind</t>
        </is>
      </c>
      <c r="C3948" s="130" t="inlineStr">
        <is>
          <t>Cedar Point LLC</t>
        </is>
      </c>
      <c r="D3948" s="129" t="n">
        <v>56662</v>
      </c>
      <c r="E3948" s="130" t="inlineStr">
        <is>
          <t>CO</t>
        </is>
      </c>
      <c r="F3948" s="130" t="inlineStr">
        <is>
          <t>NAICS-22 Non-Cogen</t>
        </is>
      </c>
      <c r="G3948" s="130" t="inlineStr">
        <is>
          <t>WT</t>
        </is>
      </c>
      <c r="H3948" s="130" t="inlineStr">
        <is>
          <t>WND</t>
        </is>
      </c>
      <c r="I3948" s="130" t="inlineStr">
        <is>
          <t>WND</t>
        </is>
      </c>
      <c r="J3948" s="131" t="n">
        <v>710181</v>
      </c>
      <c r="K3948" s="129" t="n">
        <v>2020</v>
      </c>
      <c r="L3948" s="120">
        <f>IF(VLOOKUP(H3948,'Cross-Page Data'!$D$4:$F$48,3,FALSE)="natural gas",VLOOKUP(G3948,'Cross-Page Data'!$I$4:$J$19,2,FALSE),IF(VLOOKUP(H3948,'Cross-Page Data'!$D$4:$F$48,3,FALSE)="solar",IF(G3948="PV","solar PV","solar thermal"),IF(VLOOKUP(H3948,'Cross-Page Data'!$D$4:$F$48,3,FALSE)="wind",VLOOKUP(G3948,'Cross-Page Data'!$I$4:$J$19,2,FALSE),IF(VLOOKUP(H3948,'Cross-Page Data'!$D$4:$F$48,3,FALSE)="hydro",VLOOKUP(G3948,'Cross-Page Data'!$I$4:$J$19,2,FALSE),VLOOKUP(H3948,'Cross-Page Data'!$D$4:$F$48,3,FALSE)))))</f>
        <v/>
      </c>
      <c r="M3948" s="120">
        <f>IF(AND($P$2=FALSE,OR(F3948="Commercial NAICS Cogen",F3948="Industrial NAICS Cogen",F3948="NAICS-22 Cogen")),FALSE,IF(AND($P$3=FALSE,OR(F3948="Commercial NAICS Cogen",F3948="Commercial NAICS Non-Cogen",F3948="Industrial NAICS Cogen", F3948="industrial NAICS non-Cogen")),FALSE, TRUE))</f>
        <v/>
      </c>
    </row>
    <row r="3949">
      <c r="A3949" s="129" t="n">
        <v>57317</v>
      </c>
      <c r="B3949" s="130" t="inlineStr">
        <is>
          <t>San Luis Valley Solar Ranch</t>
        </is>
      </c>
      <c r="C3949" s="130" t="inlineStr">
        <is>
          <t>Avangrid Renewables LLC</t>
        </is>
      </c>
      <c r="D3949" s="129" t="n">
        <v>15399</v>
      </c>
      <c r="E3949" s="130" t="inlineStr">
        <is>
          <t>CO</t>
        </is>
      </c>
      <c r="F3949" s="130" t="inlineStr">
        <is>
          <t>NAICS-22 Non-Cogen</t>
        </is>
      </c>
      <c r="G3949" s="130" t="inlineStr">
        <is>
          <t>PV</t>
        </is>
      </c>
      <c r="H3949" s="130" t="inlineStr">
        <is>
          <t>SUN</t>
        </is>
      </c>
      <c r="I3949" s="130" t="inlineStr">
        <is>
          <t>SUN</t>
        </is>
      </c>
      <c r="J3949" s="131" t="n">
        <v>73094</v>
      </c>
      <c r="K3949" s="129" t="n">
        <v>2020</v>
      </c>
      <c r="L3949" s="120">
        <f>IF(VLOOKUP(H3949,'Cross-Page Data'!$D$4:$F$48,3,FALSE)="natural gas",VLOOKUP(G3949,'Cross-Page Data'!$I$4:$J$19,2,FALSE),IF(VLOOKUP(H3949,'Cross-Page Data'!$D$4:$F$48,3,FALSE)="solar",IF(G3949="PV","solar PV","solar thermal"),IF(VLOOKUP(H3949,'Cross-Page Data'!$D$4:$F$48,3,FALSE)="wind",VLOOKUP(G3949,'Cross-Page Data'!$I$4:$J$19,2,FALSE),IF(VLOOKUP(H3949,'Cross-Page Data'!$D$4:$F$48,3,FALSE)="hydro",VLOOKUP(G3949,'Cross-Page Data'!$I$4:$J$19,2,FALSE),VLOOKUP(H3949,'Cross-Page Data'!$D$4:$F$48,3,FALSE)))))</f>
        <v/>
      </c>
      <c r="M3949" s="120">
        <f>IF(AND($P$2=FALSE,OR(F3949="Commercial NAICS Cogen",F3949="Industrial NAICS Cogen",F3949="NAICS-22 Cogen")),FALSE,IF(AND($P$3=FALSE,OR(F3949="Commercial NAICS Cogen",F3949="Commercial NAICS Non-Cogen",F3949="Industrial NAICS Cogen", F3949="industrial NAICS non-Cogen")),FALSE, TRUE))</f>
        <v/>
      </c>
    </row>
    <row r="3950">
      <c r="A3950" s="129" t="n">
        <v>57317</v>
      </c>
      <c r="B3950" s="130" t="inlineStr">
        <is>
          <t>San Luis Valley Solar Ranch</t>
        </is>
      </c>
      <c r="C3950" s="130" t="inlineStr">
        <is>
          <t>Avangrid Renewables LLC</t>
        </is>
      </c>
      <c r="D3950" s="129" t="n">
        <v>15399</v>
      </c>
      <c r="E3950" s="130" t="inlineStr">
        <is>
          <t>CO</t>
        </is>
      </c>
      <c r="F3950" s="130" t="inlineStr">
        <is>
          <t>NAICS-22 Non-Cogen</t>
        </is>
      </c>
      <c r="G3950" s="130" t="inlineStr">
        <is>
          <t>WT</t>
        </is>
      </c>
      <c r="H3950" s="130" t="inlineStr">
        <is>
          <t>WND</t>
        </is>
      </c>
      <c r="I3950" s="130" t="inlineStr">
        <is>
          <t>WND</t>
        </is>
      </c>
      <c r="J3950" s="131" t="n">
        <v>3419</v>
      </c>
      <c r="K3950" s="129" t="n">
        <v>2020</v>
      </c>
      <c r="L3950" s="120">
        <f>IF(VLOOKUP(H3950,'Cross-Page Data'!$D$4:$F$48,3,FALSE)="natural gas",VLOOKUP(G3950,'Cross-Page Data'!$I$4:$J$19,2,FALSE),IF(VLOOKUP(H3950,'Cross-Page Data'!$D$4:$F$48,3,FALSE)="solar",IF(G3950="PV","solar PV","solar thermal"),IF(VLOOKUP(H3950,'Cross-Page Data'!$D$4:$F$48,3,FALSE)="wind",VLOOKUP(G3950,'Cross-Page Data'!$I$4:$J$19,2,FALSE),IF(VLOOKUP(H3950,'Cross-Page Data'!$D$4:$F$48,3,FALSE)="hydro",VLOOKUP(G3950,'Cross-Page Data'!$I$4:$J$19,2,FALSE),VLOOKUP(H3950,'Cross-Page Data'!$D$4:$F$48,3,FALSE)))))</f>
        <v/>
      </c>
      <c r="M3950" s="120">
        <f>IF(AND($P$2=FALSE,OR(F3950="Commercial NAICS Cogen",F3950="Industrial NAICS Cogen",F3950="NAICS-22 Cogen")),FALSE,IF(AND($P$3=FALSE,OR(F3950="Commercial NAICS Cogen",F3950="Commercial NAICS Non-Cogen",F3950="Industrial NAICS Cogen", F3950="industrial NAICS non-Cogen")),FALSE, TRUE))</f>
        <v/>
      </c>
    </row>
    <row r="3951">
      <c r="A3951" s="129" t="n">
        <v>57319</v>
      </c>
      <c r="B3951" s="130" t="inlineStr">
        <is>
          <t>Big Horn Wind II</t>
        </is>
      </c>
      <c r="C3951" s="130" t="inlineStr">
        <is>
          <t>Avangrid Renewables LLC</t>
        </is>
      </c>
      <c r="D3951" s="129" t="n">
        <v>15399</v>
      </c>
      <c r="E3951" s="130" t="inlineStr">
        <is>
          <t>WA</t>
        </is>
      </c>
      <c r="F3951" s="130" t="inlineStr">
        <is>
          <t>NAICS-22 Non-Cogen</t>
        </is>
      </c>
      <c r="G3951" s="130" t="inlineStr">
        <is>
          <t>WT</t>
        </is>
      </c>
      <c r="H3951" s="130" t="inlineStr">
        <is>
          <t>WND</t>
        </is>
      </c>
      <c r="I3951" s="130" t="inlineStr">
        <is>
          <t>WND</t>
        </is>
      </c>
      <c r="J3951" s="131" t="n">
        <v>144834</v>
      </c>
      <c r="K3951" s="129" t="n">
        <v>2020</v>
      </c>
      <c r="L3951" s="120">
        <f>IF(VLOOKUP(H3951,'Cross-Page Data'!$D$4:$F$48,3,FALSE)="natural gas",VLOOKUP(G3951,'Cross-Page Data'!$I$4:$J$19,2,FALSE),IF(VLOOKUP(H3951,'Cross-Page Data'!$D$4:$F$48,3,FALSE)="solar",IF(G3951="PV","solar PV","solar thermal"),IF(VLOOKUP(H3951,'Cross-Page Data'!$D$4:$F$48,3,FALSE)="wind",VLOOKUP(G3951,'Cross-Page Data'!$I$4:$J$19,2,FALSE),IF(VLOOKUP(H3951,'Cross-Page Data'!$D$4:$F$48,3,FALSE)="hydro",VLOOKUP(G3951,'Cross-Page Data'!$I$4:$J$19,2,FALSE),VLOOKUP(H3951,'Cross-Page Data'!$D$4:$F$48,3,FALSE)))))</f>
        <v/>
      </c>
      <c r="M3951" s="120">
        <f>IF(AND($P$2=FALSE,OR(F3951="Commercial NAICS Cogen",F3951="Industrial NAICS Cogen",F3951="NAICS-22 Cogen")),FALSE,IF(AND($P$3=FALSE,OR(F3951="Commercial NAICS Cogen",F3951="Commercial NAICS Non-Cogen",F3951="Industrial NAICS Cogen", F3951="industrial NAICS non-Cogen")),FALSE, TRUE))</f>
        <v/>
      </c>
    </row>
    <row r="3952">
      <c r="A3952" s="129" t="n">
        <v>57320</v>
      </c>
      <c r="B3952" s="130" t="inlineStr">
        <is>
          <t>Juniper Canyon I Wind Project</t>
        </is>
      </c>
      <c r="C3952" s="130" t="inlineStr">
        <is>
          <t>Avangrid Renewables LLC</t>
        </is>
      </c>
      <c r="D3952" s="129" t="n">
        <v>15399</v>
      </c>
      <c r="E3952" s="130" t="inlineStr">
        <is>
          <t>WA</t>
        </is>
      </c>
      <c r="F3952" s="130" t="inlineStr">
        <is>
          <t>NAICS-22 Non-Cogen</t>
        </is>
      </c>
      <c r="G3952" s="130" t="inlineStr">
        <is>
          <t>WT</t>
        </is>
      </c>
      <c r="H3952" s="130" t="inlineStr">
        <is>
          <t>WND</t>
        </is>
      </c>
      <c r="I3952" s="130" t="inlineStr">
        <is>
          <t>WND</t>
        </is>
      </c>
      <c r="J3952" s="131" t="n">
        <v>392706</v>
      </c>
      <c r="K3952" s="129" t="n">
        <v>2020</v>
      </c>
      <c r="L3952" s="120">
        <f>IF(VLOOKUP(H3952,'Cross-Page Data'!$D$4:$F$48,3,FALSE)="natural gas",VLOOKUP(G3952,'Cross-Page Data'!$I$4:$J$19,2,FALSE),IF(VLOOKUP(H3952,'Cross-Page Data'!$D$4:$F$48,3,FALSE)="solar",IF(G3952="PV","solar PV","solar thermal"),IF(VLOOKUP(H3952,'Cross-Page Data'!$D$4:$F$48,3,FALSE)="wind",VLOOKUP(G3952,'Cross-Page Data'!$I$4:$J$19,2,FALSE),IF(VLOOKUP(H3952,'Cross-Page Data'!$D$4:$F$48,3,FALSE)="hydro",VLOOKUP(G3952,'Cross-Page Data'!$I$4:$J$19,2,FALSE),VLOOKUP(H3952,'Cross-Page Data'!$D$4:$F$48,3,FALSE)))))</f>
        <v/>
      </c>
      <c r="M3952" s="120">
        <f>IF(AND($P$2=FALSE,OR(F3952="Commercial NAICS Cogen",F3952="Industrial NAICS Cogen",F3952="NAICS-22 Cogen")),FALSE,IF(AND($P$3=FALSE,OR(F3952="Commercial NAICS Cogen",F3952="Commercial NAICS Non-Cogen",F3952="Industrial NAICS Cogen", F3952="industrial NAICS non-Cogen")),FALSE, TRUE))</f>
        <v/>
      </c>
    </row>
    <row r="3953">
      <c r="A3953" s="129" t="n">
        <v>57325</v>
      </c>
      <c r="B3953" s="130" t="inlineStr">
        <is>
          <t>FPL Energy Illinois Wind LLC Hybrid</t>
        </is>
      </c>
      <c r="C3953" s="130" t="inlineStr">
        <is>
          <t>FPL Energy Illinois Wind LLC</t>
        </is>
      </c>
      <c r="D3953" s="129" t="n">
        <v>56678</v>
      </c>
      <c r="E3953" s="130" t="inlineStr">
        <is>
          <t>IL</t>
        </is>
      </c>
      <c r="F3953" s="130" t="inlineStr">
        <is>
          <t>NAICS-22 Non-Cogen</t>
        </is>
      </c>
      <c r="G3953" s="130" t="inlineStr">
        <is>
          <t>BA</t>
        </is>
      </c>
      <c r="H3953" s="130" t="inlineStr">
        <is>
          <t>MWH</t>
        </is>
      </c>
      <c r="I3953" s="130" t="inlineStr">
        <is>
          <t>OTH</t>
        </is>
      </c>
      <c r="J3953" s="131" t="n">
        <v>1743</v>
      </c>
      <c r="K3953" s="129" t="n">
        <v>2020</v>
      </c>
      <c r="L3953" s="120">
        <f>IF(VLOOKUP(H3953,'Cross-Page Data'!$D$4:$F$48,3,FALSE)="natural gas",VLOOKUP(G3953,'Cross-Page Data'!$I$4:$J$19,2,FALSE),IF(VLOOKUP(H3953,'Cross-Page Data'!$D$4:$F$48,3,FALSE)="solar",IF(G3953="PV","solar PV","solar thermal"),IF(VLOOKUP(H3953,'Cross-Page Data'!$D$4:$F$48,3,FALSE)="wind",VLOOKUP(G3953,'Cross-Page Data'!$I$4:$J$19,2,FALSE),IF(VLOOKUP(H3953,'Cross-Page Data'!$D$4:$F$48,3,FALSE)="hydro",VLOOKUP(G3953,'Cross-Page Data'!$I$4:$J$19,2,FALSE),VLOOKUP(H3953,'Cross-Page Data'!$D$4:$F$48,3,FALSE)))))</f>
        <v/>
      </c>
      <c r="M3953" s="120">
        <f>IF(AND($P$2=FALSE,OR(F3953="Commercial NAICS Cogen",F3953="Industrial NAICS Cogen",F3953="NAICS-22 Cogen")),FALSE,IF(AND($P$3=FALSE,OR(F3953="Commercial NAICS Cogen",F3953="Commercial NAICS Non-Cogen",F3953="Industrial NAICS Cogen", F3953="industrial NAICS non-Cogen")),FALSE, TRUE))</f>
        <v/>
      </c>
    </row>
    <row r="3954">
      <c r="A3954" s="129" t="n">
        <v>57325</v>
      </c>
      <c r="B3954" s="130" t="inlineStr">
        <is>
          <t>FPL Energy Illinois Wind LLC Hybrid</t>
        </is>
      </c>
      <c r="C3954" s="130" t="inlineStr">
        <is>
          <t>FPL Energy Illinois Wind LLC</t>
        </is>
      </c>
      <c r="D3954" s="129" t="n">
        <v>56678</v>
      </c>
      <c r="E3954" s="130" t="inlineStr">
        <is>
          <t>IL</t>
        </is>
      </c>
      <c r="F3954" s="130" t="inlineStr">
        <is>
          <t>NAICS-22 Non-Cogen</t>
        </is>
      </c>
      <c r="G3954" s="130" t="inlineStr">
        <is>
          <t>WT</t>
        </is>
      </c>
      <c r="H3954" s="130" t="inlineStr">
        <is>
          <t>WND</t>
        </is>
      </c>
      <c r="I3954" s="130" t="inlineStr">
        <is>
          <t>WND</t>
        </is>
      </c>
      <c r="J3954" s="131" t="n">
        <v>672873</v>
      </c>
      <c r="K3954" s="129" t="n">
        <v>2020</v>
      </c>
      <c r="L3954" s="120">
        <f>IF(VLOOKUP(H3954,'Cross-Page Data'!$D$4:$F$48,3,FALSE)="natural gas",VLOOKUP(G3954,'Cross-Page Data'!$I$4:$J$19,2,FALSE),IF(VLOOKUP(H3954,'Cross-Page Data'!$D$4:$F$48,3,FALSE)="solar",IF(G3954="PV","solar PV","solar thermal"),IF(VLOOKUP(H3954,'Cross-Page Data'!$D$4:$F$48,3,FALSE)="wind",VLOOKUP(G3954,'Cross-Page Data'!$I$4:$J$19,2,FALSE),IF(VLOOKUP(H3954,'Cross-Page Data'!$D$4:$F$48,3,FALSE)="hydro",VLOOKUP(G3954,'Cross-Page Data'!$I$4:$J$19,2,FALSE),VLOOKUP(H3954,'Cross-Page Data'!$D$4:$F$48,3,FALSE)))))</f>
        <v/>
      </c>
      <c r="M3954" s="120">
        <f>IF(AND($P$2=FALSE,OR(F3954="Commercial NAICS Cogen",F3954="Industrial NAICS Cogen",F3954="NAICS-22 Cogen")),FALSE,IF(AND($P$3=FALSE,OR(F3954="Commercial NAICS Cogen",F3954="Commercial NAICS Non-Cogen",F3954="Industrial NAICS Cogen", F3954="industrial NAICS non-Cogen")),FALSE, TRUE))</f>
        <v/>
      </c>
    </row>
    <row r="3955">
      <c r="A3955" s="129" t="n">
        <v>57327</v>
      </c>
      <c r="B3955" s="130" t="inlineStr">
        <is>
          <t>Top of the World Windpower Project</t>
        </is>
      </c>
      <c r="C3955" s="130" t="inlineStr">
        <is>
          <t>Duke Energy Top Of the World WindPower</t>
        </is>
      </c>
      <c r="D3955" s="129" t="n">
        <v>56682</v>
      </c>
      <c r="E3955" s="130" t="inlineStr">
        <is>
          <t>WY</t>
        </is>
      </c>
      <c r="F3955" s="130" t="inlineStr">
        <is>
          <t>NAICS-22 Non-Cogen</t>
        </is>
      </c>
      <c r="G3955" s="130" t="inlineStr">
        <is>
          <t>WT</t>
        </is>
      </c>
      <c r="H3955" s="130" t="inlineStr">
        <is>
          <t>WND</t>
        </is>
      </c>
      <c r="I3955" s="130" t="inlineStr">
        <is>
          <t>WND</t>
        </is>
      </c>
      <c r="J3955" s="131" t="n">
        <v>539770</v>
      </c>
      <c r="K3955" s="129" t="n">
        <v>2020</v>
      </c>
      <c r="L3955" s="120">
        <f>IF(VLOOKUP(H3955,'Cross-Page Data'!$D$4:$F$48,3,FALSE)="natural gas",VLOOKUP(G3955,'Cross-Page Data'!$I$4:$J$19,2,FALSE),IF(VLOOKUP(H3955,'Cross-Page Data'!$D$4:$F$48,3,FALSE)="solar",IF(G3955="PV","solar PV","solar thermal"),IF(VLOOKUP(H3955,'Cross-Page Data'!$D$4:$F$48,3,FALSE)="wind",VLOOKUP(G3955,'Cross-Page Data'!$I$4:$J$19,2,FALSE),IF(VLOOKUP(H3955,'Cross-Page Data'!$D$4:$F$48,3,FALSE)="hydro",VLOOKUP(G3955,'Cross-Page Data'!$I$4:$J$19,2,FALSE),VLOOKUP(H3955,'Cross-Page Data'!$D$4:$F$48,3,FALSE)))))</f>
        <v/>
      </c>
      <c r="M3955" s="120">
        <f>IF(AND($P$2=FALSE,OR(F3955="Commercial NAICS Cogen",F3955="Industrial NAICS Cogen",F3955="NAICS-22 Cogen")),FALSE,IF(AND($P$3=FALSE,OR(F3955="Commercial NAICS Cogen",F3955="Commercial NAICS Non-Cogen",F3955="Industrial NAICS Cogen", F3955="industrial NAICS non-Cogen")),FALSE, TRUE))</f>
        <v/>
      </c>
    </row>
    <row r="3956">
      <c r="A3956" s="129" t="n">
        <v>57331</v>
      </c>
      <c r="B3956" s="130" t="inlineStr">
        <is>
          <t>Mojave Solar Project</t>
        </is>
      </c>
      <c r="C3956" s="130" t="inlineStr">
        <is>
          <t>Mojave Solar LLC</t>
        </is>
      </c>
      <c r="D3956" s="129" t="n">
        <v>56660</v>
      </c>
      <c r="E3956" s="130" t="inlineStr">
        <is>
          <t>CA</t>
        </is>
      </c>
      <c r="F3956" s="130" t="inlineStr">
        <is>
          <t>NAICS-22 Non-Cogen</t>
        </is>
      </c>
      <c r="G3956" s="130" t="inlineStr">
        <is>
          <t>ST</t>
        </is>
      </c>
      <c r="H3956" s="130" t="inlineStr">
        <is>
          <t>SUN</t>
        </is>
      </c>
      <c r="I3956" s="130" t="inlineStr">
        <is>
          <t>SUN</t>
        </is>
      </c>
      <c r="J3956" s="131" t="n">
        <v>558414</v>
      </c>
      <c r="K3956" s="129" t="n">
        <v>2020</v>
      </c>
      <c r="L3956" s="120">
        <f>IF(VLOOKUP(H3956,'Cross-Page Data'!$D$4:$F$48,3,FALSE)="natural gas",VLOOKUP(G3956,'Cross-Page Data'!$I$4:$J$19,2,FALSE),IF(VLOOKUP(H3956,'Cross-Page Data'!$D$4:$F$48,3,FALSE)="solar",IF(G3956="PV","solar PV","solar thermal"),IF(VLOOKUP(H3956,'Cross-Page Data'!$D$4:$F$48,3,FALSE)="wind",VLOOKUP(G3956,'Cross-Page Data'!$I$4:$J$19,2,FALSE),IF(VLOOKUP(H3956,'Cross-Page Data'!$D$4:$F$48,3,FALSE)="hydro",VLOOKUP(G3956,'Cross-Page Data'!$I$4:$J$19,2,FALSE),VLOOKUP(H3956,'Cross-Page Data'!$D$4:$F$48,3,FALSE)))))</f>
        <v/>
      </c>
      <c r="M3956" s="120">
        <f>IF(AND($P$2=FALSE,OR(F3956="Commercial NAICS Cogen",F3956="Industrial NAICS Cogen",F3956="NAICS-22 Cogen")),FALSE,IF(AND($P$3=FALSE,OR(F3956="Commercial NAICS Cogen",F3956="Commercial NAICS Non-Cogen",F3956="Industrial NAICS Cogen", F3956="industrial NAICS non-Cogen")),FALSE, TRUE))</f>
        <v/>
      </c>
    </row>
    <row r="3957">
      <c r="A3957" s="129" t="n">
        <v>57332</v>
      </c>
      <c r="B3957" s="130" t="inlineStr">
        <is>
          <t>Crossroads Wind Farm</t>
        </is>
      </c>
      <c r="C3957" s="130" t="inlineStr">
        <is>
          <t>Oklahoma Gas &amp; Electric Co</t>
        </is>
      </c>
      <c r="D3957" s="129" t="n">
        <v>14063</v>
      </c>
      <c r="E3957" s="130" t="inlineStr">
        <is>
          <t>OK</t>
        </is>
      </c>
      <c r="F3957" s="130" t="inlineStr">
        <is>
          <t>Electric Utility</t>
        </is>
      </c>
      <c r="G3957" s="130" t="inlineStr">
        <is>
          <t>WT</t>
        </is>
      </c>
      <c r="H3957" s="130" t="inlineStr">
        <is>
          <t>WND</t>
        </is>
      </c>
      <c r="I3957" s="130" t="inlineStr">
        <is>
          <t>WND</t>
        </is>
      </c>
      <c r="J3957" s="131" t="n">
        <v>797015</v>
      </c>
      <c r="K3957" s="129" t="n">
        <v>2020</v>
      </c>
      <c r="L3957" s="120">
        <f>IF(VLOOKUP(H3957,'Cross-Page Data'!$D$4:$F$48,3,FALSE)="natural gas",VLOOKUP(G3957,'Cross-Page Data'!$I$4:$J$19,2,FALSE),IF(VLOOKUP(H3957,'Cross-Page Data'!$D$4:$F$48,3,FALSE)="solar",IF(G3957="PV","solar PV","solar thermal"),IF(VLOOKUP(H3957,'Cross-Page Data'!$D$4:$F$48,3,FALSE)="wind",VLOOKUP(G3957,'Cross-Page Data'!$I$4:$J$19,2,FALSE),IF(VLOOKUP(H3957,'Cross-Page Data'!$D$4:$F$48,3,FALSE)="hydro",VLOOKUP(G3957,'Cross-Page Data'!$I$4:$J$19,2,FALSE),VLOOKUP(H3957,'Cross-Page Data'!$D$4:$F$48,3,FALSE)))))</f>
        <v/>
      </c>
      <c r="M3957" s="120">
        <f>IF(AND($P$2=FALSE,OR(F3957="Commercial NAICS Cogen",F3957="Industrial NAICS Cogen",F3957="NAICS-22 Cogen")),FALSE,IF(AND($P$3=FALSE,OR(F3957="Commercial NAICS Cogen",F3957="Commercial NAICS Non-Cogen",F3957="Industrial NAICS Cogen", F3957="industrial NAICS non-Cogen")),FALSE, TRUE))</f>
        <v/>
      </c>
    </row>
    <row r="3958">
      <c r="A3958" s="129" t="n">
        <v>57337</v>
      </c>
      <c r="B3958" s="130" t="inlineStr">
        <is>
          <t>Dover Sun Park</t>
        </is>
      </c>
      <c r="C3958" s="130" t="inlineStr">
        <is>
          <t>CD Arevon USA, Inc.</t>
        </is>
      </c>
      <c r="D3958" s="129" t="n">
        <v>61230</v>
      </c>
      <c r="E3958" s="130" t="inlineStr">
        <is>
          <t>DE</t>
        </is>
      </c>
      <c r="F3958" s="130" t="inlineStr">
        <is>
          <t>NAICS-22 Non-Cogen</t>
        </is>
      </c>
      <c r="G3958" s="130" t="inlineStr">
        <is>
          <t>PV</t>
        </is>
      </c>
      <c r="H3958" s="130" t="inlineStr">
        <is>
          <t>SUN</t>
        </is>
      </c>
      <c r="I3958" s="130" t="inlineStr">
        <is>
          <t>SUN</t>
        </is>
      </c>
      <c r="J3958" s="131" t="n">
        <v>15902</v>
      </c>
      <c r="K3958" s="129" t="n">
        <v>2020</v>
      </c>
      <c r="L3958" s="120">
        <f>IF(VLOOKUP(H3958,'Cross-Page Data'!$D$4:$F$48,3,FALSE)="natural gas",VLOOKUP(G3958,'Cross-Page Data'!$I$4:$J$19,2,FALSE),IF(VLOOKUP(H3958,'Cross-Page Data'!$D$4:$F$48,3,FALSE)="solar",IF(G3958="PV","solar PV","solar thermal"),IF(VLOOKUP(H3958,'Cross-Page Data'!$D$4:$F$48,3,FALSE)="wind",VLOOKUP(G3958,'Cross-Page Data'!$I$4:$J$19,2,FALSE),IF(VLOOKUP(H3958,'Cross-Page Data'!$D$4:$F$48,3,FALSE)="hydro",VLOOKUP(G3958,'Cross-Page Data'!$I$4:$J$19,2,FALSE),VLOOKUP(H3958,'Cross-Page Data'!$D$4:$F$48,3,FALSE)))))</f>
        <v/>
      </c>
      <c r="M3958" s="120">
        <f>IF(AND($P$2=FALSE,OR(F3958="Commercial NAICS Cogen",F3958="Industrial NAICS Cogen",F3958="NAICS-22 Cogen")),FALSE,IF(AND($P$3=FALSE,OR(F3958="Commercial NAICS Cogen",F3958="Commercial NAICS Non-Cogen",F3958="Industrial NAICS Cogen", F3958="industrial NAICS non-Cogen")),FALSE, TRUE))</f>
        <v/>
      </c>
    </row>
    <row r="3959">
      <c r="A3959" s="129" t="n">
        <v>57340</v>
      </c>
      <c r="B3959" s="130" t="inlineStr">
        <is>
          <t>Panoche Valley Solar Farm</t>
        </is>
      </c>
      <c r="C3959" s="130" t="inlineStr">
        <is>
          <t>Consolidated Edison Development Inc.</t>
        </is>
      </c>
      <c r="D3959" s="129" t="n">
        <v>56769</v>
      </c>
      <c r="E3959" s="130" t="inlineStr">
        <is>
          <t>CA</t>
        </is>
      </c>
      <c r="F3959" s="130" t="inlineStr">
        <is>
          <t>NAICS-22 Non-Cogen</t>
        </is>
      </c>
      <c r="G3959" s="130" t="inlineStr">
        <is>
          <t>PV</t>
        </is>
      </c>
      <c r="H3959" s="130" t="inlineStr">
        <is>
          <t>SUN</t>
        </is>
      </c>
      <c r="I3959" s="130" t="inlineStr">
        <is>
          <t>SUN</t>
        </is>
      </c>
      <c r="J3959" s="131" t="n">
        <v>325277</v>
      </c>
      <c r="K3959" s="129" t="n">
        <v>2020</v>
      </c>
      <c r="L3959" s="120">
        <f>IF(VLOOKUP(H3959,'Cross-Page Data'!$D$4:$F$48,3,FALSE)="natural gas",VLOOKUP(G3959,'Cross-Page Data'!$I$4:$J$19,2,FALSE),IF(VLOOKUP(H3959,'Cross-Page Data'!$D$4:$F$48,3,FALSE)="solar",IF(G3959="PV","solar PV","solar thermal"),IF(VLOOKUP(H3959,'Cross-Page Data'!$D$4:$F$48,3,FALSE)="wind",VLOOKUP(G3959,'Cross-Page Data'!$I$4:$J$19,2,FALSE),IF(VLOOKUP(H3959,'Cross-Page Data'!$D$4:$F$48,3,FALSE)="hydro",VLOOKUP(G3959,'Cross-Page Data'!$I$4:$J$19,2,FALSE),VLOOKUP(H3959,'Cross-Page Data'!$D$4:$F$48,3,FALSE)))))</f>
        <v/>
      </c>
      <c r="M3959" s="120">
        <f>IF(AND($P$2=FALSE,OR(F3959="Commercial NAICS Cogen",F3959="Industrial NAICS Cogen",F3959="NAICS-22 Cogen")),FALSE,IF(AND($P$3=FALSE,OR(F3959="Commercial NAICS Cogen",F3959="Commercial NAICS Non-Cogen",F3959="Industrial NAICS Cogen", F3959="industrial NAICS non-Cogen")),FALSE, TRUE))</f>
        <v/>
      </c>
    </row>
    <row r="3960">
      <c r="A3960" s="129" t="n">
        <v>57346</v>
      </c>
      <c r="B3960" s="130" t="inlineStr">
        <is>
          <t>Elk City LLC</t>
        </is>
      </c>
      <c r="C3960" s="130" t="inlineStr">
        <is>
          <t>Elk City LLC</t>
        </is>
      </c>
      <c r="D3960" s="129" t="n">
        <v>56683</v>
      </c>
      <c r="E3960" s="130" t="inlineStr">
        <is>
          <t>OK</t>
        </is>
      </c>
      <c r="F3960" s="130" t="inlineStr">
        <is>
          <t>NAICS-22 Non-Cogen</t>
        </is>
      </c>
      <c r="G3960" s="130" t="inlineStr">
        <is>
          <t>WT</t>
        </is>
      </c>
      <c r="H3960" s="130" t="inlineStr">
        <is>
          <t>WND</t>
        </is>
      </c>
      <c r="I3960" s="130" t="inlineStr">
        <is>
          <t>WND</t>
        </is>
      </c>
      <c r="J3960" s="131" t="n">
        <v>751710</v>
      </c>
      <c r="K3960" s="129" t="n">
        <v>2020</v>
      </c>
      <c r="L3960" s="120">
        <f>IF(VLOOKUP(H3960,'Cross-Page Data'!$D$4:$F$48,3,FALSE)="natural gas",VLOOKUP(G3960,'Cross-Page Data'!$I$4:$J$19,2,FALSE),IF(VLOOKUP(H3960,'Cross-Page Data'!$D$4:$F$48,3,FALSE)="solar",IF(G3960="PV","solar PV","solar thermal"),IF(VLOOKUP(H3960,'Cross-Page Data'!$D$4:$F$48,3,FALSE)="wind",VLOOKUP(G3960,'Cross-Page Data'!$I$4:$J$19,2,FALSE),IF(VLOOKUP(H3960,'Cross-Page Data'!$D$4:$F$48,3,FALSE)="hydro",VLOOKUP(G3960,'Cross-Page Data'!$I$4:$J$19,2,FALSE),VLOOKUP(H3960,'Cross-Page Data'!$D$4:$F$48,3,FALSE)))))</f>
        <v/>
      </c>
      <c r="M3960" s="120">
        <f>IF(AND($P$2=FALSE,OR(F3960="Commercial NAICS Cogen",F3960="Industrial NAICS Cogen",F3960="NAICS-22 Cogen")),FALSE,IF(AND($P$3=FALSE,OR(F3960="Commercial NAICS Cogen",F3960="Commercial NAICS Non-Cogen",F3960="Industrial NAICS Cogen", F3960="industrial NAICS non-Cogen")),FALSE, TRUE))</f>
        <v/>
      </c>
    </row>
    <row r="3961">
      <c r="A3961" s="129" t="n">
        <v>57348</v>
      </c>
      <c r="B3961" s="130" t="inlineStr">
        <is>
          <t>CityCenter Central Plant Cogen Units</t>
        </is>
      </c>
      <c r="C3961" s="130" t="inlineStr">
        <is>
          <t>CityCenter Land LLC</t>
        </is>
      </c>
      <c r="D3961" s="129" t="n">
        <v>56687</v>
      </c>
      <c r="E3961" s="130" t="inlineStr">
        <is>
          <t>NV</t>
        </is>
      </c>
      <c r="F3961" s="130" t="inlineStr">
        <is>
          <t>Commercial NAICS Cogen</t>
        </is>
      </c>
      <c r="G3961" s="130" t="inlineStr">
        <is>
          <t>GT</t>
        </is>
      </c>
      <c r="H3961" s="130" t="inlineStr">
        <is>
          <t>NG</t>
        </is>
      </c>
      <c r="I3961" s="130" t="inlineStr">
        <is>
          <t>NG</t>
        </is>
      </c>
      <c r="J3961" s="131" t="n">
        <v>60643.18</v>
      </c>
      <c r="K3961" s="129" t="n">
        <v>2020</v>
      </c>
      <c r="L3961" s="120">
        <f>IF(VLOOKUP(H3961,'Cross-Page Data'!$D$4:$F$48,3,FALSE)="natural gas",VLOOKUP(G3961,'Cross-Page Data'!$I$4:$J$19,2,FALSE),IF(VLOOKUP(H3961,'Cross-Page Data'!$D$4:$F$48,3,FALSE)="solar",IF(G3961="PV","solar PV","solar thermal"),IF(VLOOKUP(H3961,'Cross-Page Data'!$D$4:$F$48,3,FALSE)="wind",VLOOKUP(G3961,'Cross-Page Data'!$I$4:$J$19,2,FALSE),IF(VLOOKUP(H3961,'Cross-Page Data'!$D$4:$F$48,3,FALSE)="hydro",VLOOKUP(G3961,'Cross-Page Data'!$I$4:$J$19,2,FALSE),VLOOKUP(H3961,'Cross-Page Data'!$D$4:$F$48,3,FALSE)))))</f>
        <v/>
      </c>
      <c r="M3961" s="120">
        <f>IF(AND($P$2=FALSE,OR(F3961="Commercial NAICS Cogen",F3961="Industrial NAICS Cogen",F3961="NAICS-22 Cogen")),FALSE,IF(AND($P$3=FALSE,OR(F3961="Commercial NAICS Cogen",F3961="Commercial NAICS Non-Cogen",F3961="Industrial NAICS Cogen", F3961="industrial NAICS non-Cogen")),FALSE, TRUE))</f>
        <v/>
      </c>
    </row>
    <row r="3962">
      <c r="A3962" s="129" t="n">
        <v>57349</v>
      </c>
      <c r="B3962" s="130" t="inlineStr">
        <is>
          <t>Garrison Energy Center LLC</t>
        </is>
      </c>
      <c r="C3962" s="130" t="inlineStr">
        <is>
          <t>Garrison Energy Center LLC</t>
        </is>
      </c>
      <c r="D3962" s="129" t="n">
        <v>56691</v>
      </c>
      <c r="E3962" s="130" t="inlineStr">
        <is>
          <t>DE</t>
        </is>
      </c>
      <c r="F3962" s="130" t="inlineStr">
        <is>
          <t>NAICS-22 Non-Cogen</t>
        </is>
      </c>
      <c r="G3962" s="130" t="inlineStr">
        <is>
          <t>CA</t>
        </is>
      </c>
      <c r="H3962" s="130" t="inlineStr">
        <is>
          <t>DFO</t>
        </is>
      </c>
      <c r="I3962" s="130" t="inlineStr">
        <is>
          <t>DFO</t>
        </is>
      </c>
      <c r="J3962" s="131" t="n">
        <v>0</v>
      </c>
      <c r="K3962" s="129" t="n">
        <v>2020</v>
      </c>
      <c r="L3962" s="120">
        <f>IF(VLOOKUP(H3962,'Cross-Page Data'!$D$4:$F$48,3,FALSE)="natural gas",VLOOKUP(G3962,'Cross-Page Data'!$I$4:$J$19,2,FALSE),IF(VLOOKUP(H3962,'Cross-Page Data'!$D$4:$F$48,3,FALSE)="solar",IF(G3962="PV","solar PV","solar thermal"),IF(VLOOKUP(H3962,'Cross-Page Data'!$D$4:$F$48,3,FALSE)="wind",VLOOKUP(G3962,'Cross-Page Data'!$I$4:$J$19,2,FALSE),IF(VLOOKUP(H3962,'Cross-Page Data'!$D$4:$F$48,3,FALSE)="hydro",VLOOKUP(G3962,'Cross-Page Data'!$I$4:$J$19,2,FALSE),VLOOKUP(H3962,'Cross-Page Data'!$D$4:$F$48,3,FALSE)))))</f>
        <v/>
      </c>
      <c r="M3962" s="120">
        <f>IF(AND($P$2=FALSE,OR(F3962="Commercial NAICS Cogen",F3962="Industrial NAICS Cogen",F3962="NAICS-22 Cogen")),FALSE,IF(AND($P$3=FALSE,OR(F3962="Commercial NAICS Cogen",F3962="Commercial NAICS Non-Cogen",F3962="Industrial NAICS Cogen", F3962="industrial NAICS non-Cogen")),FALSE, TRUE))</f>
        <v/>
      </c>
    </row>
    <row r="3963">
      <c r="A3963" s="129" t="n">
        <v>57349</v>
      </c>
      <c r="B3963" s="130" t="inlineStr">
        <is>
          <t>Garrison Energy Center LLC</t>
        </is>
      </c>
      <c r="C3963" s="130" t="inlineStr">
        <is>
          <t>Garrison Energy Center LLC</t>
        </is>
      </c>
      <c r="D3963" s="129" t="n">
        <v>56691</v>
      </c>
      <c r="E3963" s="130" t="inlineStr">
        <is>
          <t>DE</t>
        </is>
      </c>
      <c r="F3963" s="130" t="inlineStr">
        <is>
          <t>NAICS-22 Non-Cogen</t>
        </is>
      </c>
      <c r="G3963" s="130" t="inlineStr">
        <is>
          <t>CA</t>
        </is>
      </c>
      <c r="H3963" s="130" t="inlineStr">
        <is>
          <t>NG</t>
        </is>
      </c>
      <c r="I3963" s="130" t="inlineStr">
        <is>
          <t>NG</t>
        </is>
      </c>
      <c r="J3963" s="131" t="n">
        <v>544665</v>
      </c>
      <c r="K3963" s="129" t="n">
        <v>2020</v>
      </c>
      <c r="L3963" s="120">
        <f>IF(VLOOKUP(H3963,'Cross-Page Data'!$D$4:$F$48,3,FALSE)="natural gas",VLOOKUP(G3963,'Cross-Page Data'!$I$4:$J$19,2,FALSE),IF(VLOOKUP(H3963,'Cross-Page Data'!$D$4:$F$48,3,FALSE)="solar",IF(G3963="PV","solar PV","solar thermal"),IF(VLOOKUP(H3963,'Cross-Page Data'!$D$4:$F$48,3,FALSE)="wind",VLOOKUP(G3963,'Cross-Page Data'!$I$4:$J$19,2,FALSE),IF(VLOOKUP(H3963,'Cross-Page Data'!$D$4:$F$48,3,FALSE)="hydro",VLOOKUP(G3963,'Cross-Page Data'!$I$4:$J$19,2,FALSE),VLOOKUP(H3963,'Cross-Page Data'!$D$4:$F$48,3,FALSE)))))</f>
        <v/>
      </c>
      <c r="M3963" s="120">
        <f>IF(AND($P$2=FALSE,OR(F3963="Commercial NAICS Cogen",F3963="Industrial NAICS Cogen",F3963="NAICS-22 Cogen")),FALSE,IF(AND($P$3=FALSE,OR(F3963="Commercial NAICS Cogen",F3963="Commercial NAICS Non-Cogen",F3963="Industrial NAICS Cogen", F3963="industrial NAICS non-Cogen")),FALSE, TRUE))</f>
        <v/>
      </c>
    </row>
    <row r="3964">
      <c r="A3964" s="129" t="n">
        <v>57349</v>
      </c>
      <c r="B3964" s="130" t="inlineStr">
        <is>
          <t>Garrison Energy Center LLC</t>
        </is>
      </c>
      <c r="C3964" s="130" t="inlineStr">
        <is>
          <t>Garrison Energy Center LLC</t>
        </is>
      </c>
      <c r="D3964" s="129" t="n">
        <v>56691</v>
      </c>
      <c r="E3964" s="130" t="inlineStr">
        <is>
          <t>DE</t>
        </is>
      </c>
      <c r="F3964" s="130" t="inlineStr">
        <is>
          <t>NAICS-22 Non-Cogen</t>
        </is>
      </c>
      <c r="G3964" s="130" t="inlineStr">
        <is>
          <t>CT</t>
        </is>
      </c>
      <c r="H3964" s="130" t="inlineStr">
        <is>
          <t>DFO</t>
        </is>
      </c>
      <c r="I3964" s="130" t="inlineStr">
        <is>
          <t>DFO</t>
        </is>
      </c>
      <c r="J3964" s="131" t="n">
        <v>0</v>
      </c>
      <c r="K3964" s="129" t="n">
        <v>2020</v>
      </c>
      <c r="L3964" s="120">
        <f>IF(VLOOKUP(H3964,'Cross-Page Data'!$D$4:$F$48,3,FALSE)="natural gas",VLOOKUP(G3964,'Cross-Page Data'!$I$4:$J$19,2,FALSE),IF(VLOOKUP(H3964,'Cross-Page Data'!$D$4:$F$48,3,FALSE)="solar",IF(G3964="PV","solar PV","solar thermal"),IF(VLOOKUP(H3964,'Cross-Page Data'!$D$4:$F$48,3,FALSE)="wind",VLOOKUP(G3964,'Cross-Page Data'!$I$4:$J$19,2,FALSE),IF(VLOOKUP(H3964,'Cross-Page Data'!$D$4:$F$48,3,FALSE)="hydro",VLOOKUP(G3964,'Cross-Page Data'!$I$4:$J$19,2,FALSE),VLOOKUP(H3964,'Cross-Page Data'!$D$4:$F$48,3,FALSE)))))</f>
        <v/>
      </c>
      <c r="M3964" s="120">
        <f>IF(AND($P$2=FALSE,OR(F3964="Commercial NAICS Cogen",F3964="Industrial NAICS Cogen",F3964="NAICS-22 Cogen")),FALSE,IF(AND($P$3=FALSE,OR(F3964="Commercial NAICS Cogen",F3964="Commercial NAICS Non-Cogen",F3964="Industrial NAICS Cogen", F3964="industrial NAICS non-Cogen")),FALSE, TRUE))</f>
        <v/>
      </c>
    </row>
    <row r="3965">
      <c r="A3965" s="129" t="n">
        <v>57349</v>
      </c>
      <c r="B3965" s="130" t="inlineStr">
        <is>
          <t>Garrison Energy Center LLC</t>
        </is>
      </c>
      <c r="C3965" s="130" t="inlineStr">
        <is>
          <t>Garrison Energy Center LLC</t>
        </is>
      </c>
      <c r="D3965" s="129" t="n">
        <v>56691</v>
      </c>
      <c r="E3965" s="130" t="inlineStr">
        <is>
          <t>DE</t>
        </is>
      </c>
      <c r="F3965" s="130" t="inlineStr">
        <is>
          <t>NAICS-22 Non-Cogen</t>
        </is>
      </c>
      <c r="G3965" s="130" t="inlineStr">
        <is>
          <t>CT</t>
        </is>
      </c>
      <c r="H3965" s="130" t="inlineStr">
        <is>
          <t>NG</t>
        </is>
      </c>
      <c r="I3965" s="130" t="inlineStr">
        <is>
          <t>NG</t>
        </is>
      </c>
      <c r="J3965" s="131" t="n">
        <v>1035032</v>
      </c>
      <c r="K3965" s="129" t="n">
        <v>2020</v>
      </c>
      <c r="L3965" s="120">
        <f>IF(VLOOKUP(H3965,'Cross-Page Data'!$D$4:$F$48,3,FALSE)="natural gas",VLOOKUP(G3965,'Cross-Page Data'!$I$4:$J$19,2,FALSE),IF(VLOOKUP(H3965,'Cross-Page Data'!$D$4:$F$48,3,FALSE)="solar",IF(G3965="PV","solar PV","solar thermal"),IF(VLOOKUP(H3965,'Cross-Page Data'!$D$4:$F$48,3,FALSE)="wind",VLOOKUP(G3965,'Cross-Page Data'!$I$4:$J$19,2,FALSE),IF(VLOOKUP(H3965,'Cross-Page Data'!$D$4:$F$48,3,FALSE)="hydro",VLOOKUP(G3965,'Cross-Page Data'!$I$4:$J$19,2,FALSE),VLOOKUP(H3965,'Cross-Page Data'!$D$4:$F$48,3,FALSE)))))</f>
        <v/>
      </c>
      <c r="M3965" s="120">
        <f>IF(AND($P$2=FALSE,OR(F3965="Commercial NAICS Cogen",F3965="Industrial NAICS Cogen",F3965="NAICS-22 Cogen")),FALSE,IF(AND($P$3=FALSE,OR(F3965="Commercial NAICS Cogen",F3965="Commercial NAICS Non-Cogen",F3965="Industrial NAICS Cogen", F3965="industrial NAICS non-Cogen")),FALSE, TRUE))</f>
        <v/>
      </c>
    </row>
    <row r="3966">
      <c r="A3966" s="129" t="n">
        <v>57373</v>
      </c>
      <c r="B3966" s="130" t="inlineStr">
        <is>
          <t>Agua Caliente Solar Project</t>
        </is>
      </c>
      <c r="C3966" s="130" t="inlineStr">
        <is>
          <t>Agua Caliente Solar</t>
        </is>
      </c>
      <c r="D3966" s="129" t="n">
        <v>59396</v>
      </c>
      <c r="E3966" s="130" t="inlineStr">
        <is>
          <t>AZ</t>
        </is>
      </c>
      <c r="F3966" s="130" t="inlineStr">
        <is>
          <t>NAICS-22 Non-Cogen</t>
        </is>
      </c>
      <c r="G3966" s="130" t="inlineStr">
        <is>
          <t>PV</t>
        </is>
      </c>
      <c r="H3966" s="130" t="inlineStr">
        <is>
          <t>SUN</t>
        </is>
      </c>
      <c r="I3966" s="130" t="inlineStr">
        <is>
          <t>SUN</t>
        </is>
      </c>
      <c r="J3966" s="131" t="n">
        <v>724681</v>
      </c>
      <c r="K3966" s="129" t="n">
        <v>2020</v>
      </c>
      <c r="L3966" s="120">
        <f>IF(VLOOKUP(H3966,'Cross-Page Data'!$D$4:$F$48,3,FALSE)="natural gas",VLOOKUP(G3966,'Cross-Page Data'!$I$4:$J$19,2,FALSE),IF(VLOOKUP(H3966,'Cross-Page Data'!$D$4:$F$48,3,FALSE)="solar",IF(G3966="PV","solar PV","solar thermal"),IF(VLOOKUP(H3966,'Cross-Page Data'!$D$4:$F$48,3,FALSE)="wind",VLOOKUP(G3966,'Cross-Page Data'!$I$4:$J$19,2,FALSE),IF(VLOOKUP(H3966,'Cross-Page Data'!$D$4:$F$48,3,FALSE)="hydro",VLOOKUP(G3966,'Cross-Page Data'!$I$4:$J$19,2,FALSE),VLOOKUP(H3966,'Cross-Page Data'!$D$4:$F$48,3,FALSE)))))</f>
        <v/>
      </c>
      <c r="M3966" s="120">
        <f>IF(AND($P$2=FALSE,OR(F3966="Commercial NAICS Cogen",F3966="Industrial NAICS Cogen",F3966="NAICS-22 Cogen")),FALSE,IF(AND($P$3=FALSE,OR(F3966="Commercial NAICS Cogen",F3966="Commercial NAICS Non-Cogen",F3966="Industrial NAICS Cogen", F3966="industrial NAICS non-Cogen")),FALSE, TRUE))</f>
        <v/>
      </c>
    </row>
    <row r="3967">
      <c r="A3967" s="129" t="n">
        <v>57374</v>
      </c>
      <c r="B3967" s="130" t="inlineStr">
        <is>
          <t>Lakefield Wind Project LLC</t>
        </is>
      </c>
      <c r="C3967" s="130" t="inlineStr">
        <is>
          <t>EDF Renewable Asset Holdings, Inc.</t>
        </is>
      </c>
      <c r="D3967" s="129" t="n">
        <v>57170</v>
      </c>
      <c r="E3967" s="130" t="inlineStr">
        <is>
          <t>MN</t>
        </is>
      </c>
      <c r="F3967" s="130" t="inlineStr">
        <is>
          <t>NAICS-22 Non-Cogen</t>
        </is>
      </c>
      <c r="G3967" s="130" t="inlineStr">
        <is>
          <t>WT</t>
        </is>
      </c>
      <c r="H3967" s="130" t="inlineStr">
        <is>
          <t>WND</t>
        </is>
      </c>
      <c r="I3967" s="130" t="inlineStr">
        <is>
          <t>WND</t>
        </is>
      </c>
      <c r="J3967" s="131" t="n">
        <v>457251</v>
      </c>
      <c r="K3967" s="129" t="n">
        <v>2020</v>
      </c>
      <c r="L3967" s="120">
        <f>IF(VLOOKUP(H3967,'Cross-Page Data'!$D$4:$F$48,3,FALSE)="natural gas",VLOOKUP(G3967,'Cross-Page Data'!$I$4:$J$19,2,FALSE),IF(VLOOKUP(H3967,'Cross-Page Data'!$D$4:$F$48,3,FALSE)="solar",IF(G3967="PV","solar PV","solar thermal"),IF(VLOOKUP(H3967,'Cross-Page Data'!$D$4:$F$48,3,FALSE)="wind",VLOOKUP(G3967,'Cross-Page Data'!$I$4:$J$19,2,FALSE),IF(VLOOKUP(H3967,'Cross-Page Data'!$D$4:$F$48,3,FALSE)="hydro",VLOOKUP(G3967,'Cross-Page Data'!$I$4:$J$19,2,FALSE),VLOOKUP(H3967,'Cross-Page Data'!$D$4:$F$48,3,FALSE)))))</f>
        <v/>
      </c>
      <c r="M3967" s="120">
        <f>IF(AND($P$2=FALSE,OR(F3967="Commercial NAICS Cogen",F3967="Industrial NAICS Cogen",F3967="NAICS-22 Cogen")),FALSE,IF(AND($P$3=FALSE,OR(F3967="Commercial NAICS Cogen",F3967="Commercial NAICS Non-Cogen",F3967="Industrial NAICS Cogen", F3967="industrial NAICS non-Cogen")),FALSE, TRUE))</f>
        <v/>
      </c>
    </row>
    <row r="3968">
      <c r="A3968" s="129" t="n">
        <v>57378</v>
      </c>
      <c r="B3968" s="130" t="inlineStr">
        <is>
          <t>AV Solar Ranch One</t>
        </is>
      </c>
      <c r="C3968" s="130" t="inlineStr">
        <is>
          <t>AV Solar Ranch 1 LLC</t>
        </is>
      </c>
      <c r="D3968" s="129" t="n">
        <v>56722</v>
      </c>
      <c r="E3968" s="130" t="inlineStr">
        <is>
          <t>CA</t>
        </is>
      </c>
      <c r="F3968" s="130" t="inlineStr">
        <is>
          <t>NAICS-22 Non-Cogen</t>
        </is>
      </c>
      <c r="G3968" s="130" t="inlineStr">
        <is>
          <t>PV</t>
        </is>
      </c>
      <c r="H3968" s="130" t="inlineStr">
        <is>
          <t>SUN</t>
        </is>
      </c>
      <c r="I3968" s="130" t="inlineStr">
        <is>
          <t>SUN</t>
        </is>
      </c>
      <c r="J3968" s="131" t="n">
        <v>570132</v>
      </c>
      <c r="K3968" s="129" t="n">
        <v>2020</v>
      </c>
      <c r="L3968" s="120">
        <f>IF(VLOOKUP(H3968,'Cross-Page Data'!$D$4:$F$48,3,FALSE)="natural gas",VLOOKUP(G3968,'Cross-Page Data'!$I$4:$J$19,2,FALSE),IF(VLOOKUP(H3968,'Cross-Page Data'!$D$4:$F$48,3,FALSE)="solar",IF(G3968="PV","solar PV","solar thermal"),IF(VLOOKUP(H3968,'Cross-Page Data'!$D$4:$F$48,3,FALSE)="wind",VLOOKUP(G3968,'Cross-Page Data'!$I$4:$J$19,2,FALSE),IF(VLOOKUP(H3968,'Cross-Page Data'!$D$4:$F$48,3,FALSE)="hydro",VLOOKUP(G3968,'Cross-Page Data'!$I$4:$J$19,2,FALSE),VLOOKUP(H3968,'Cross-Page Data'!$D$4:$F$48,3,FALSE)))))</f>
        <v/>
      </c>
      <c r="M3968" s="120">
        <f>IF(AND($P$2=FALSE,OR(F3968="Commercial NAICS Cogen",F3968="Industrial NAICS Cogen",F3968="NAICS-22 Cogen")),FALSE,IF(AND($P$3=FALSE,OR(F3968="Commercial NAICS Cogen",F3968="Commercial NAICS Non-Cogen",F3968="Industrial NAICS Cogen", F3968="industrial NAICS non-Cogen")),FALSE, TRUE))</f>
        <v/>
      </c>
    </row>
    <row r="3969">
      <c r="A3969" s="129" t="n">
        <v>57379</v>
      </c>
      <c r="B3969" s="130" t="inlineStr">
        <is>
          <t>Poseidon Wind, LLC</t>
        </is>
      </c>
      <c r="C3969" s="130" t="inlineStr">
        <is>
          <t>Axium Arizona Renewables, LLC</t>
        </is>
      </c>
      <c r="D3969" s="129" t="n">
        <v>63287</v>
      </c>
      <c r="E3969" s="130" t="inlineStr">
        <is>
          <t>AZ</t>
        </is>
      </c>
      <c r="F3969" s="130" t="inlineStr">
        <is>
          <t>NAICS-22 Non-Cogen</t>
        </is>
      </c>
      <c r="G3969" s="130" t="inlineStr">
        <is>
          <t>WT</t>
        </is>
      </c>
      <c r="H3969" s="130" t="inlineStr">
        <is>
          <t>WND</t>
        </is>
      </c>
      <c r="I3969" s="130" t="inlineStr">
        <is>
          <t>WND</t>
        </is>
      </c>
      <c r="J3969" s="131" t="n">
        <v>114148</v>
      </c>
      <c r="K3969" s="129" t="n">
        <v>2020</v>
      </c>
      <c r="L3969" s="120">
        <f>IF(VLOOKUP(H3969,'Cross-Page Data'!$D$4:$F$48,3,FALSE)="natural gas",VLOOKUP(G3969,'Cross-Page Data'!$I$4:$J$19,2,FALSE),IF(VLOOKUP(H3969,'Cross-Page Data'!$D$4:$F$48,3,FALSE)="solar",IF(G3969="PV","solar PV","solar thermal"),IF(VLOOKUP(H3969,'Cross-Page Data'!$D$4:$F$48,3,FALSE)="wind",VLOOKUP(G3969,'Cross-Page Data'!$I$4:$J$19,2,FALSE),IF(VLOOKUP(H3969,'Cross-Page Data'!$D$4:$F$48,3,FALSE)="hydro",VLOOKUP(G3969,'Cross-Page Data'!$I$4:$J$19,2,FALSE),VLOOKUP(H3969,'Cross-Page Data'!$D$4:$F$48,3,FALSE)))))</f>
        <v/>
      </c>
      <c r="M3969" s="120">
        <f>IF(AND($P$2=FALSE,OR(F3969="Commercial NAICS Cogen",F3969="Industrial NAICS Cogen",F3969="NAICS-22 Cogen")),FALSE,IF(AND($P$3=FALSE,OR(F3969="Commercial NAICS Cogen",F3969="Commercial NAICS Non-Cogen",F3969="Industrial NAICS Cogen", F3969="industrial NAICS non-Cogen")),FALSE, TRUE))</f>
        <v/>
      </c>
    </row>
    <row r="3970">
      <c r="A3970" s="129" t="n">
        <v>57380</v>
      </c>
      <c r="B3970" s="130" t="inlineStr">
        <is>
          <t>New England Wind LLC</t>
        </is>
      </c>
      <c r="C3970" s="130" t="inlineStr">
        <is>
          <t>Avangrid Renewables LLC</t>
        </is>
      </c>
      <c r="D3970" s="129" t="n">
        <v>15399</v>
      </c>
      <c r="E3970" s="130" t="inlineStr">
        <is>
          <t>MA</t>
        </is>
      </c>
      <c r="F3970" s="130" t="inlineStr">
        <is>
          <t>NAICS-22 Non-Cogen</t>
        </is>
      </c>
      <c r="G3970" s="130" t="inlineStr">
        <is>
          <t>WT</t>
        </is>
      </c>
      <c r="H3970" s="130" t="inlineStr">
        <is>
          <t>WND</t>
        </is>
      </c>
      <c r="I3970" s="130" t="inlineStr">
        <is>
          <t>WND</t>
        </is>
      </c>
      <c r="J3970" s="131" t="n">
        <v>87197</v>
      </c>
      <c r="K3970" s="129" t="n">
        <v>2020</v>
      </c>
      <c r="L3970" s="120">
        <f>IF(VLOOKUP(H3970,'Cross-Page Data'!$D$4:$F$48,3,FALSE)="natural gas",VLOOKUP(G3970,'Cross-Page Data'!$I$4:$J$19,2,FALSE),IF(VLOOKUP(H3970,'Cross-Page Data'!$D$4:$F$48,3,FALSE)="solar",IF(G3970="PV","solar PV","solar thermal"),IF(VLOOKUP(H3970,'Cross-Page Data'!$D$4:$F$48,3,FALSE)="wind",VLOOKUP(G3970,'Cross-Page Data'!$I$4:$J$19,2,FALSE),IF(VLOOKUP(H3970,'Cross-Page Data'!$D$4:$F$48,3,FALSE)="hydro",VLOOKUP(G3970,'Cross-Page Data'!$I$4:$J$19,2,FALSE),VLOOKUP(H3970,'Cross-Page Data'!$D$4:$F$48,3,FALSE)))))</f>
        <v/>
      </c>
      <c r="M3970" s="120">
        <f>IF(AND($P$2=FALSE,OR(F3970="Commercial NAICS Cogen",F3970="Industrial NAICS Cogen",F3970="NAICS-22 Cogen")),FALSE,IF(AND($P$3=FALSE,OR(F3970="Commercial NAICS Cogen",F3970="Commercial NAICS Non-Cogen",F3970="Industrial NAICS Cogen", F3970="industrial NAICS non-Cogen")),FALSE, TRUE))</f>
        <v/>
      </c>
    </row>
    <row r="3971">
      <c r="A3971" s="129" t="n">
        <v>57394</v>
      </c>
      <c r="B3971" s="130" t="inlineStr">
        <is>
          <t>Genesis Solar Energy Project</t>
        </is>
      </c>
      <c r="C3971" s="130" t="inlineStr">
        <is>
          <t>Genesis Solar LLC</t>
        </is>
      </c>
      <c r="D3971" s="129" t="n">
        <v>56723</v>
      </c>
      <c r="E3971" s="130" t="inlineStr">
        <is>
          <t>CA</t>
        </is>
      </c>
      <c r="F3971" s="130" t="inlineStr">
        <is>
          <t>NAICS-22 Non-Cogen</t>
        </is>
      </c>
      <c r="G3971" s="130" t="inlineStr">
        <is>
          <t>ST</t>
        </is>
      </c>
      <c r="H3971" s="130" t="inlineStr">
        <is>
          <t>SUN</t>
        </is>
      </c>
      <c r="I3971" s="130" t="inlineStr">
        <is>
          <t>SUN</t>
        </is>
      </c>
      <c r="J3971" s="131" t="n">
        <v>609129</v>
      </c>
      <c r="K3971" s="129" t="n">
        <v>2020</v>
      </c>
      <c r="L3971" s="120">
        <f>IF(VLOOKUP(H3971,'Cross-Page Data'!$D$4:$F$48,3,FALSE)="natural gas",VLOOKUP(G3971,'Cross-Page Data'!$I$4:$J$19,2,FALSE),IF(VLOOKUP(H3971,'Cross-Page Data'!$D$4:$F$48,3,FALSE)="solar",IF(G3971="PV","solar PV","solar thermal"),IF(VLOOKUP(H3971,'Cross-Page Data'!$D$4:$F$48,3,FALSE)="wind",VLOOKUP(G3971,'Cross-Page Data'!$I$4:$J$19,2,FALSE),IF(VLOOKUP(H3971,'Cross-Page Data'!$D$4:$F$48,3,FALSE)="hydro",VLOOKUP(G3971,'Cross-Page Data'!$I$4:$J$19,2,FALSE),VLOOKUP(H3971,'Cross-Page Data'!$D$4:$F$48,3,FALSE)))))</f>
        <v/>
      </c>
      <c r="M3971" s="120">
        <f>IF(AND($P$2=FALSE,OR(F3971="Commercial NAICS Cogen",F3971="Industrial NAICS Cogen",F3971="NAICS-22 Cogen")),FALSE,IF(AND($P$3=FALSE,OR(F3971="Commercial NAICS Cogen",F3971="Commercial NAICS Non-Cogen",F3971="Industrial NAICS Cogen", F3971="industrial NAICS non-Cogen")),FALSE, TRUE))</f>
        <v/>
      </c>
    </row>
    <row r="3972">
      <c r="A3972" s="129" t="n">
        <v>57400</v>
      </c>
      <c r="B3972" s="130" t="inlineStr">
        <is>
          <t>Smithland Hydroelectric Plant</t>
        </is>
      </c>
      <c r="C3972" s="130" t="inlineStr">
        <is>
          <t>American Mun Power-Ohio, Inc</t>
        </is>
      </c>
      <c r="D3972" s="129" t="n">
        <v>40577</v>
      </c>
      <c r="E3972" s="130" t="inlineStr">
        <is>
          <t>KY</t>
        </is>
      </c>
      <c r="F3972" s="130" t="inlineStr">
        <is>
          <t>Electric Utility</t>
        </is>
      </c>
      <c r="G3972" s="130" t="inlineStr">
        <is>
          <t>HY</t>
        </is>
      </c>
      <c r="H3972" s="130" t="inlineStr">
        <is>
          <t>WAT</t>
        </is>
      </c>
      <c r="I3972" s="130" t="inlineStr">
        <is>
          <t>HYC</t>
        </is>
      </c>
      <c r="J3972" s="131" t="n">
        <v>331525</v>
      </c>
      <c r="K3972" s="129" t="n">
        <v>2020</v>
      </c>
      <c r="L3972" s="120">
        <f>IF(VLOOKUP(H3972,'Cross-Page Data'!$D$4:$F$48,3,FALSE)="natural gas",VLOOKUP(G3972,'Cross-Page Data'!$I$4:$J$19,2,FALSE),IF(VLOOKUP(H3972,'Cross-Page Data'!$D$4:$F$48,3,FALSE)="solar",IF(G3972="PV","solar PV","solar thermal"),IF(VLOOKUP(H3972,'Cross-Page Data'!$D$4:$F$48,3,FALSE)="wind",VLOOKUP(G3972,'Cross-Page Data'!$I$4:$J$19,2,FALSE),IF(VLOOKUP(H3972,'Cross-Page Data'!$D$4:$F$48,3,FALSE)="hydro",VLOOKUP(G3972,'Cross-Page Data'!$I$4:$J$19,2,FALSE),VLOOKUP(H3972,'Cross-Page Data'!$D$4:$F$48,3,FALSE)))))</f>
        <v/>
      </c>
      <c r="M3972" s="120">
        <f>IF(AND($P$2=FALSE,OR(F3972="Commercial NAICS Cogen",F3972="Industrial NAICS Cogen",F3972="NAICS-22 Cogen")),FALSE,IF(AND($P$3=FALSE,OR(F3972="Commercial NAICS Cogen",F3972="Commercial NAICS Non-Cogen",F3972="Industrial NAICS Cogen", F3972="industrial NAICS non-Cogen")),FALSE, TRUE))</f>
        <v/>
      </c>
    </row>
    <row r="3973">
      <c r="A3973" s="129" t="n">
        <v>57421</v>
      </c>
      <c r="B3973" s="130" t="inlineStr">
        <is>
          <t>Gratiot Wind Park</t>
        </is>
      </c>
      <c r="C3973" s="130" t="inlineStr">
        <is>
          <t>DTE Electric Company</t>
        </is>
      </c>
      <c r="D3973" s="129" t="n">
        <v>5109</v>
      </c>
      <c r="E3973" s="130" t="inlineStr">
        <is>
          <t>MI</t>
        </is>
      </c>
      <c r="F3973" s="130" t="inlineStr">
        <is>
          <t>Electric Utility</t>
        </is>
      </c>
      <c r="G3973" s="130" t="inlineStr">
        <is>
          <t>WT</t>
        </is>
      </c>
      <c r="H3973" s="130" t="inlineStr">
        <is>
          <t>WND</t>
        </is>
      </c>
      <c r="I3973" s="130" t="inlineStr">
        <is>
          <t>WND</t>
        </is>
      </c>
      <c r="J3973" s="131" t="n">
        <v>257930</v>
      </c>
      <c r="K3973" s="129" t="n">
        <v>2020</v>
      </c>
      <c r="L3973" s="120">
        <f>IF(VLOOKUP(H3973,'Cross-Page Data'!$D$4:$F$48,3,FALSE)="natural gas",VLOOKUP(G3973,'Cross-Page Data'!$I$4:$J$19,2,FALSE),IF(VLOOKUP(H3973,'Cross-Page Data'!$D$4:$F$48,3,FALSE)="solar",IF(G3973="PV","solar PV","solar thermal"),IF(VLOOKUP(H3973,'Cross-Page Data'!$D$4:$F$48,3,FALSE)="wind",VLOOKUP(G3973,'Cross-Page Data'!$I$4:$J$19,2,FALSE),IF(VLOOKUP(H3973,'Cross-Page Data'!$D$4:$F$48,3,FALSE)="hydro",VLOOKUP(G3973,'Cross-Page Data'!$I$4:$J$19,2,FALSE),VLOOKUP(H3973,'Cross-Page Data'!$D$4:$F$48,3,FALSE)))))</f>
        <v/>
      </c>
      <c r="M3973" s="120">
        <f>IF(AND($P$2=FALSE,OR(F3973="Commercial NAICS Cogen",F3973="Industrial NAICS Cogen",F3973="NAICS-22 Cogen")),FALSE,IF(AND($P$3=FALSE,OR(F3973="Commercial NAICS Cogen",F3973="Commercial NAICS Non-Cogen",F3973="Industrial NAICS Cogen", F3973="industrial NAICS non-Cogen")),FALSE, TRUE))</f>
        <v/>
      </c>
    </row>
    <row r="3974">
      <c r="A3974" s="129" t="n">
        <v>57424</v>
      </c>
      <c r="B3974" s="130" t="inlineStr">
        <is>
          <t>Buffalo Ridge II LLC</t>
        </is>
      </c>
      <c r="C3974" s="130" t="inlineStr">
        <is>
          <t>Avangrid Renewables LLC</t>
        </is>
      </c>
      <c r="D3974" s="129" t="n">
        <v>15399</v>
      </c>
      <c r="E3974" s="130" t="inlineStr">
        <is>
          <t>SD</t>
        </is>
      </c>
      <c r="F3974" s="130" t="inlineStr">
        <is>
          <t>NAICS-22 Non-Cogen</t>
        </is>
      </c>
      <c r="G3974" s="130" t="inlineStr">
        <is>
          <t>WT</t>
        </is>
      </c>
      <c r="H3974" s="130" t="inlineStr">
        <is>
          <t>WND</t>
        </is>
      </c>
      <c r="I3974" s="130" t="inlineStr">
        <is>
          <t>WND</t>
        </is>
      </c>
      <c r="J3974" s="131" t="n">
        <v>548614</v>
      </c>
      <c r="K3974" s="129" t="n">
        <v>2020</v>
      </c>
      <c r="L3974" s="120">
        <f>IF(VLOOKUP(H3974,'Cross-Page Data'!$D$4:$F$48,3,FALSE)="natural gas",VLOOKUP(G3974,'Cross-Page Data'!$I$4:$J$19,2,FALSE),IF(VLOOKUP(H3974,'Cross-Page Data'!$D$4:$F$48,3,FALSE)="solar",IF(G3974="PV","solar PV","solar thermal"),IF(VLOOKUP(H3974,'Cross-Page Data'!$D$4:$F$48,3,FALSE)="wind",VLOOKUP(G3974,'Cross-Page Data'!$I$4:$J$19,2,FALSE),IF(VLOOKUP(H3974,'Cross-Page Data'!$D$4:$F$48,3,FALSE)="hydro",VLOOKUP(G3974,'Cross-Page Data'!$I$4:$J$19,2,FALSE),VLOOKUP(H3974,'Cross-Page Data'!$D$4:$F$48,3,FALSE)))))</f>
        <v/>
      </c>
      <c r="M3974" s="120">
        <f>IF(AND($P$2=FALSE,OR(F3974="Commercial NAICS Cogen",F3974="Industrial NAICS Cogen",F3974="NAICS-22 Cogen")),FALSE,IF(AND($P$3=FALSE,OR(F3974="Commercial NAICS Cogen",F3974="Commercial NAICS Non-Cogen",F3974="Industrial NAICS Cogen", F3974="industrial NAICS non-Cogen")),FALSE, TRUE))</f>
        <v/>
      </c>
    </row>
    <row r="3975">
      <c r="A3975" s="129" t="n">
        <v>57442</v>
      </c>
      <c r="B3975" s="130" t="inlineStr">
        <is>
          <t>Silver State Solar Power North</t>
        </is>
      </c>
      <c r="C3975" s="130" t="inlineStr">
        <is>
          <t>Silver State Solar Power North, LLC</t>
        </is>
      </c>
      <c r="D3975" s="129" t="n">
        <v>62968</v>
      </c>
      <c r="E3975" s="130" t="inlineStr">
        <is>
          <t>NV</t>
        </is>
      </c>
      <c r="F3975" s="130" t="inlineStr">
        <is>
          <t>NAICS-22 Non-Cogen</t>
        </is>
      </c>
      <c r="G3975" s="130" t="inlineStr">
        <is>
          <t>PV</t>
        </is>
      </c>
      <c r="H3975" s="130" t="inlineStr">
        <is>
          <t>SUN</t>
        </is>
      </c>
      <c r="I3975" s="130" t="inlineStr">
        <is>
          <t>SUN</t>
        </is>
      </c>
      <c r="J3975" s="131" t="n">
        <v>118364</v>
      </c>
      <c r="K3975" s="129" t="n">
        <v>2020</v>
      </c>
      <c r="L3975" s="120">
        <f>IF(VLOOKUP(H3975,'Cross-Page Data'!$D$4:$F$48,3,FALSE)="natural gas",VLOOKUP(G3975,'Cross-Page Data'!$I$4:$J$19,2,FALSE),IF(VLOOKUP(H3975,'Cross-Page Data'!$D$4:$F$48,3,FALSE)="solar",IF(G3975="PV","solar PV","solar thermal"),IF(VLOOKUP(H3975,'Cross-Page Data'!$D$4:$F$48,3,FALSE)="wind",VLOOKUP(G3975,'Cross-Page Data'!$I$4:$J$19,2,FALSE),IF(VLOOKUP(H3975,'Cross-Page Data'!$D$4:$F$48,3,FALSE)="hydro",VLOOKUP(G3975,'Cross-Page Data'!$I$4:$J$19,2,FALSE),VLOOKUP(H3975,'Cross-Page Data'!$D$4:$F$48,3,FALSE)))))</f>
        <v/>
      </c>
      <c r="M3975" s="120">
        <f>IF(AND($P$2=FALSE,OR(F3975="Commercial NAICS Cogen",F3975="Industrial NAICS Cogen",F3975="NAICS-22 Cogen")),FALSE,IF(AND($P$3=FALSE,OR(F3975="Commercial NAICS Cogen",F3975="Commercial NAICS Non-Cogen",F3975="Industrial NAICS Cogen", F3975="industrial NAICS non-Cogen")),FALSE, TRUE))</f>
        <v/>
      </c>
    </row>
    <row r="3976">
      <c r="A3976" s="129" t="n">
        <v>57443</v>
      </c>
      <c r="B3976" s="130" t="inlineStr">
        <is>
          <t>Pine Tree Acres WM LFGTE</t>
        </is>
      </c>
      <c r="C3976" s="130" t="inlineStr">
        <is>
          <t>WM Renewable Energy LLC</t>
        </is>
      </c>
      <c r="D3976" s="129" t="n">
        <v>54842</v>
      </c>
      <c r="E3976" s="130" t="inlineStr">
        <is>
          <t>MI</t>
        </is>
      </c>
      <c r="F3976" s="130" t="inlineStr">
        <is>
          <t>NAICS-22 Non-Cogen</t>
        </is>
      </c>
      <c r="G3976" s="130" t="inlineStr">
        <is>
          <t>IC</t>
        </is>
      </c>
      <c r="H3976" s="130" t="inlineStr">
        <is>
          <t>LFG</t>
        </is>
      </c>
      <c r="I3976" s="130" t="inlineStr">
        <is>
          <t>MLG</t>
        </is>
      </c>
      <c r="J3976" s="131" t="n">
        <v>62913</v>
      </c>
      <c r="K3976" s="129" t="n">
        <v>2020</v>
      </c>
      <c r="L3976" s="120">
        <f>IF(VLOOKUP(H3976,'Cross-Page Data'!$D$4:$F$48,3,FALSE)="natural gas",VLOOKUP(G3976,'Cross-Page Data'!$I$4:$J$19,2,FALSE),IF(VLOOKUP(H3976,'Cross-Page Data'!$D$4:$F$48,3,FALSE)="solar",IF(G3976="PV","solar PV","solar thermal"),IF(VLOOKUP(H3976,'Cross-Page Data'!$D$4:$F$48,3,FALSE)="wind",VLOOKUP(G3976,'Cross-Page Data'!$I$4:$J$19,2,FALSE),IF(VLOOKUP(H3976,'Cross-Page Data'!$D$4:$F$48,3,FALSE)="hydro",VLOOKUP(G3976,'Cross-Page Data'!$I$4:$J$19,2,FALSE),VLOOKUP(H3976,'Cross-Page Data'!$D$4:$F$48,3,FALSE)))))</f>
        <v/>
      </c>
      <c r="M3976" s="120">
        <f>IF(AND($P$2=FALSE,OR(F3976="Commercial NAICS Cogen",F3976="Industrial NAICS Cogen",F3976="NAICS-22 Cogen")),FALSE,IF(AND($P$3=FALSE,OR(F3976="Commercial NAICS Cogen",F3976="Commercial NAICS Non-Cogen",F3976="Industrial NAICS Cogen", F3976="industrial NAICS non-Cogen")),FALSE, TRUE))</f>
        <v/>
      </c>
    </row>
    <row r="3977">
      <c r="A3977" s="129" t="n">
        <v>57447</v>
      </c>
      <c r="B3977" s="130" t="inlineStr">
        <is>
          <t>Laurel Mountain Hybrid</t>
        </is>
      </c>
      <c r="C3977" s="130" t="inlineStr">
        <is>
          <t>AES Wind Generation Inc</t>
        </is>
      </c>
      <c r="D3977" s="129" t="n">
        <v>19740</v>
      </c>
      <c r="E3977" s="130" t="inlineStr">
        <is>
          <t>WV</t>
        </is>
      </c>
      <c r="F3977" s="130" t="inlineStr">
        <is>
          <t>NAICS-22 Non-Cogen</t>
        </is>
      </c>
      <c r="G3977" s="130" t="inlineStr">
        <is>
          <t>BA</t>
        </is>
      </c>
      <c r="H3977" s="130" t="inlineStr">
        <is>
          <t>MWH</t>
        </is>
      </c>
      <c r="I3977" s="130" t="inlineStr">
        <is>
          <t>OTH</t>
        </is>
      </c>
      <c r="J3977" s="131" t="n">
        <v>-4326</v>
      </c>
      <c r="K3977" s="129" t="n">
        <v>2020</v>
      </c>
      <c r="L3977" s="120">
        <f>IF(VLOOKUP(H3977,'Cross-Page Data'!$D$4:$F$48,3,FALSE)="natural gas",VLOOKUP(G3977,'Cross-Page Data'!$I$4:$J$19,2,FALSE),IF(VLOOKUP(H3977,'Cross-Page Data'!$D$4:$F$48,3,FALSE)="solar",IF(G3977="PV","solar PV","solar thermal"),IF(VLOOKUP(H3977,'Cross-Page Data'!$D$4:$F$48,3,FALSE)="wind",VLOOKUP(G3977,'Cross-Page Data'!$I$4:$J$19,2,FALSE),IF(VLOOKUP(H3977,'Cross-Page Data'!$D$4:$F$48,3,FALSE)="hydro",VLOOKUP(G3977,'Cross-Page Data'!$I$4:$J$19,2,FALSE),VLOOKUP(H3977,'Cross-Page Data'!$D$4:$F$48,3,FALSE)))))</f>
        <v/>
      </c>
      <c r="M3977" s="120">
        <f>IF(AND($P$2=FALSE,OR(F3977="Commercial NAICS Cogen",F3977="Industrial NAICS Cogen",F3977="NAICS-22 Cogen")),FALSE,IF(AND($P$3=FALSE,OR(F3977="Commercial NAICS Cogen",F3977="Commercial NAICS Non-Cogen",F3977="Industrial NAICS Cogen", F3977="industrial NAICS non-Cogen")),FALSE, TRUE))</f>
        <v/>
      </c>
    </row>
    <row r="3978">
      <c r="A3978" s="129" t="n">
        <v>57447</v>
      </c>
      <c r="B3978" s="130" t="inlineStr">
        <is>
          <t>Laurel Mountain Hybrid</t>
        </is>
      </c>
      <c r="C3978" s="130" t="inlineStr">
        <is>
          <t>AES Wind Generation Inc</t>
        </is>
      </c>
      <c r="D3978" s="129" t="n">
        <v>19740</v>
      </c>
      <c r="E3978" s="130" t="inlineStr">
        <is>
          <t>WV</t>
        </is>
      </c>
      <c r="F3978" s="130" t="inlineStr">
        <is>
          <t>NAICS-22 Non-Cogen</t>
        </is>
      </c>
      <c r="G3978" s="130" t="inlineStr">
        <is>
          <t>WT</t>
        </is>
      </c>
      <c r="H3978" s="130" t="inlineStr">
        <is>
          <t>WND</t>
        </is>
      </c>
      <c r="I3978" s="130" t="inlineStr">
        <is>
          <t>WND</t>
        </is>
      </c>
      <c r="J3978" s="131" t="n">
        <v>229922</v>
      </c>
      <c r="K3978" s="129" t="n">
        <v>2020</v>
      </c>
      <c r="L3978" s="120">
        <f>IF(VLOOKUP(H3978,'Cross-Page Data'!$D$4:$F$48,3,FALSE)="natural gas",VLOOKUP(G3978,'Cross-Page Data'!$I$4:$J$19,2,FALSE),IF(VLOOKUP(H3978,'Cross-Page Data'!$D$4:$F$48,3,FALSE)="solar",IF(G3978="PV","solar PV","solar thermal"),IF(VLOOKUP(H3978,'Cross-Page Data'!$D$4:$F$48,3,FALSE)="wind",VLOOKUP(G3978,'Cross-Page Data'!$I$4:$J$19,2,FALSE),IF(VLOOKUP(H3978,'Cross-Page Data'!$D$4:$F$48,3,FALSE)="hydro",VLOOKUP(G3978,'Cross-Page Data'!$I$4:$J$19,2,FALSE),VLOOKUP(H3978,'Cross-Page Data'!$D$4:$F$48,3,FALSE)))))</f>
        <v/>
      </c>
      <c r="M3978" s="120">
        <f>IF(AND($P$2=FALSE,OR(F3978="Commercial NAICS Cogen",F3978="Industrial NAICS Cogen",F3978="NAICS-22 Cogen")),FALSE,IF(AND($P$3=FALSE,OR(F3978="Commercial NAICS Cogen",F3978="Commercial NAICS Non-Cogen",F3978="Industrial NAICS Cogen", F3978="industrial NAICS non-Cogen")),FALSE, TRUE))</f>
        <v/>
      </c>
    </row>
    <row r="3979">
      <c r="A3979" s="129" t="n">
        <v>57449</v>
      </c>
      <c r="B3979" s="130" t="inlineStr">
        <is>
          <t>Blue Creek Wind Project</t>
        </is>
      </c>
      <c r="C3979" s="130" t="inlineStr">
        <is>
          <t>Avangrid Renewables LLC</t>
        </is>
      </c>
      <c r="D3979" s="129" t="n">
        <v>15399</v>
      </c>
      <c r="E3979" s="130" t="inlineStr">
        <is>
          <t>OH</t>
        </is>
      </c>
      <c r="F3979" s="130" t="inlineStr">
        <is>
          <t>NAICS-22 Non-Cogen</t>
        </is>
      </c>
      <c r="G3979" s="130" t="inlineStr">
        <is>
          <t>WT</t>
        </is>
      </c>
      <c r="H3979" s="130" t="inlineStr">
        <is>
          <t>WND</t>
        </is>
      </c>
      <c r="I3979" s="130" t="inlineStr">
        <is>
          <t>WND</t>
        </is>
      </c>
      <c r="J3979" s="131" t="n">
        <v>777702</v>
      </c>
      <c r="K3979" s="129" t="n">
        <v>2020</v>
      </c>
      <c r="L3979" s="120">
        <f>IF(VLOOKUP(H3979,'Cross-Page Data'!$D$4:$F$48,3,FALSE)="natural gas",VLOOKUP(G3979,'Cross-Page Data'!$I$4:$J$19,2,FALSE),IF(VLOOKUP(H3979,'Cross-Page Data'!$D$4:$F$48,3,FALSE)="solar",IF(G3979="PV","solar PV","solar thermal"),IF(VLOOKUP(H3979,'Cross-Page Data'!$D$4:$F$48,3,FALSE)="wind",VLOOKUP(G3979,'Cross-Page Data'!$I$4:$J$19,2,FALSE),IF(VLOOKUP(H3979,'Cross-Page Data'!$D$4:$F$48,3,FALSE)="hydro",VLOOKUP(G3979,'Cross-Page Data'!$I$4:$J$19,2,FALSE),VLOOKUP(H3979,'Cross-Page Data'!$D$4:$F$48,3,FALSE)))))</f>
        <v/>
      </c>
      <c r="M3979" s="120">
        <f>IF(AND($P$2=FALSE,OR(F3979="Commercial NAICS Cogen",F3979="Industrial NAICS Cogen",F3979="NAICS-22 Cogen")),FALSE,IF(AND($P$3=FALSE,OR(F3979="Commercial NAICS Cogen",F3979="Commercial NAICS Non-Cogen",F3979="Industrial NAICS Cogen", F3979="industrial NAICS non-Cogen")),FALSE, TRUE))</f>
        <v/>
      </c>
    </row>
    <row r="3980">
      <c r="A3980" s="129" t="n">
        <v>57468</v>
      </c>
      <c r="B3980" s="130" t="inlineStr">
        <is>
          <t>Crystal Lake 3 LLC</t>
        </is>
      </c>
      <c r="C3980" s="130" t="inlineStr">
        <is>
          <t>Crystal Lake 3 LLC</t>
        </is>
      </c>
      <c r="D3980" s="129" t="n">
        <v>56786</v>
      </c>
      <c r="E3980" s="130" t="inlineStr">
        <is>
          <t>IA</t>
        </is>
      </c>
      <c r="F3980" s="130" t="inlineStr">
        <is>
          <t>NAICS-22 Non-Cogen</t>
        </is>
      </c>
      <c r="G3980" s="130" t="inlineStr">
        <is>
          <t>WT</t>
        </is>
      </c>
      <c r="H3980" s="130" t="inlineStr">
        <is>
          <t>WND</t>
        </is>
      </c>
      <c r="I3980" s="130" t="inlineStr">
        <is>
          <t>WND</t>
        </is>
      </c>
      <c r="J3980" s="131" t="n">
        <v>177125</v>
      </c>
      <c r="K3980" s="129" t="n">
        <v>2020</v>
      </c>
      <c r="L3980" s="120">
        <f>IF(VLOOKUP(H3980,'Cross-Page Data'!$D$4:$F$48,3,FALSE)="natural gas",VLOOKUP(G3980,'Cross-Page Data'!$I$4:$J$19,2,FALSE),IF(VLOOKUP(H3980,'Cross-Page Data'!$D$4:$F$48,3,FALSE)="solar",IF(G3980="PV","solar PV","solar thermal"),IF(VLOOKUP(H3980,'Cross-Page Data'!$D$4:$F$48,3,FALSE)="wind",VLOOKUP(G3980,'Cross-Page Data'!$I$4:$J$19,2,FALSE),IF(VLOOKUP(H3980,'Cross-Page Data'!$D$4:$F$48,3,FALSE)="hydro",VLOOKUP(G3980,'Cross-Page Data'!$I$4:$J$19,2,FALSE),VLOOKUP(H3980,'Cross-Page Data'!$D$4:$F$48,3,FALSE)))))</f>
        <v/>
      </c>
      <c r="M3980" s="120">
        <f>IF(AND($P$2=FALSE,OR(F3980="Commercial NAICS Cogen",F3980="Industrial NAICS Cogen",F3980="NAICS-22 Cogen")),FALSE,IF(AND($P$3=FALSE,OR(F3980="Commercial NAICS Cogen",F3980="Commercial NAICS Non-Cogen",F3980="Industrial NAICS Cogen", F3980="industrial NAICS non-Cogen")),FALSE, TRUE))</f>
        <v/>
      </c>
    </row>
    <row r="3981">
      <c r="A3981" s="129" t="n">
        <v>57469</v>
      </c>
      <c r="B3981" s="130" t="inlineStr">
        <is>
          <t>Garden Wind LLC</t>
        </is>
      </c>
      <c r="C3981" s="130" t="inlineStr">
        <is>
          <t>Garden Wind LLC</t>
        </is>
      </c>
      <c r="D3981" s="129" t="n">
        <v>56787</v>
      </c>
      <c r="E3981" s="130" t="inlineStr">
        <is>
          <t>IA</t>
        </is>
      </c>
      <c r="F3981" s="130" t="inlineStr">
        <is>
          <t>NAICS-22 Non-Cogen</t>
        </is>
      </c>
      <c r="G3981" s="130" t="inlineStr">
        <is>
          <t>WT</t>
        </is>
      </c>
      <c r="H3981" s="130" t="inlineStr">
        <is>
          <t>WND</t>
        </is>
      </c>
      <c r="I3981" s="130" t="inlineStr">
        <is>
          <t>WND</t>
        </is>
      </c>
      <c r="J3981" s="131" t="n">
        <v>434812</v>
      </c>
      <c r="K3981" s="129" t="n">
        <v>2020</v>
      </c>
      <c r="L3981" s="120">
        <f>IF(VLOOKUP(H3981,'Cross-Page Data'!$D$4:$F$48,3,FALSE)="natural gas",VLOOKUP(G3981,'Cross-Page Data'!$I$4:$J$19,2,FALSE),IF(VLOOKUP(H3981,'Cross-Page Data'!$D$4:$F$48,3,FALSE)="solar",IF(G3981="PV","solar PV","solar thermal"),IF(VLOOKUP(H3981,'Cross-Page Data'!$D$4:$F$48,3,FALSE)="wind",VLOOKUP(G3981,'Cross-Page Data'!$I$4:$J$19,2,FALSE),IF(VLOOKUP(H3981,'Cross-Page Data'!$D$4:$F$48,3,FALSE)="hydro",VLOOKUP(G3981,'Cross-Page Data'!$I$4:$J$19,2,FALSE),VLOOKUP(H3981,'Cross-Page Data'!$D$4:$F$48,3,FALSE)))))</f>
        <v/>
      </c>
      <c r="M3981" s="120">
        <f>IF(AND($P$2=FALSE,OR(F3981="Commercial NAICS Cogen",F3981="Industrial NAICS Cogen",F3981="NAICS-22 Cogen")),FALSE,IF(AND($P$3=FALSE,OR(F3981="Commercial NAICS Cogen",F3981="Commercial NAICS Non-Cogen",F3981="Industrial NAICS Cogen", F3981="industrial NAICS non-Cogen")),FALSE, TRUE))</f>
        <v/>
      </c>
    </row>
    <row r="3982">
      <c r="A3982" s="129" t="n">
        <v>57475</v>
      </c>
      <c r="B3982" s="130" t="inlineStr">
        <is>
          <t>John L. Featherstone Plant</t>
        </is>
      </c>
      <c r="C3982" s="130" t="inlineStr">
        <is>
          <t>Hudson Ranch Power I LLC</t>
        </is>
      </c>
      <c r="D3982" s="129" t="n">
        <v>56791</v>
      </c>
      <c r="E3982" s="130" t="inlineStr">
        <is>
          <t>CA</t>
        </is>
      </c>
      <c r="F3982" s="130" t="inlineStr">
        <is>
          <t>NAICS-22 Non-Cogen</t>
        </is>
      </c>
      <c r="G3982" s="130" t="inlineStr">
        <is>
          <t>ST</t>
        </is>
      </c>
      <c r="H3982" s="130" t="inlineStr">
        <is>
          <t>GEO</t>
        </is>
      </c>
      <c r="I3982" s="130" t="inlineStr">
        <is>
          <t>GEO</t>
        </is>
      </c>
      <c r="J3982" s="131" t="n">
        <v>429894</v>
      </c>
      <c r="K3982" s="129" t="n">
        <v>2020</v>
      </c>
      <c r="L3982" s="120">
        <f>IF(VLOOKUP(H3982,'Cross-Page Data'!$D$4:$F$48,3,FALSE)="natural gas",VLOOKUP(G3982,'Cross-Page Data'!$I$4:$J$19,2,FALSE),IF(VLOOKUP(H3982,'Cross-Page Data'!$D$4:$F$48,3,FALSE)="solar",IF(G3982="PV","solar PV","solar thermal"),IF(VLOOKUP(H3982,'Cross-Page Data'!$D$4:$F$48,3,FALSE)="wind",VLOOKUP(G3982,'Cross-Page Data'!$I$4:$J$19,2,FALSE),IF(VLOOKUP(H3982,'Cross-Page Data'!$D$4:$F$48,3,FALSE)="hydro",VLOOKUP(G3982,'Cross-Page Data'!$I$4:$J$19,2,FALSE),VLOOKUP(H3982,'Cross-Page Data'!$D$4:$F$48,3,FALSE)))))</f>
        <v/>
      </c>
      <c r="M3982" s="120">
        <f>IF(AND($P$2=FALSE,OR(F3982="Commercial NAICS Cogen",F3982="Industrial NAICS Cogen",F3982="NAICS-22 Cogen")),FALSE,IF(AND($P$3=FALSE,OR(F3982="Commercial NAICS Cogen",F3982="Commercial NAICS Non-Cogen",F3982="Industrial NAICS Cogen", F3982="industrial NAICS non-Cogen")),FALSE, TRUE))</f>
        <v/>
      </c>
    </row>
    <row r="3983">
      <c r="A3983" s="129" t="n">
        <v>57482</v>
      </c>
      <c r="B3983" s="130" t="inlineStr">
        <is>
          <t>Sentinel Energy Center, LLC</t>
        </is>
      </c>
      <c r="C3983" s="130" t="inlineStr">
        <is>
          <t>Sentinel Energy Center LLC</t>
        </is>
      </c>
      <c r="D3983" s="129" t="n">
        <v>56887</v>
      </c>
      <c r="E3983" s="130" t="inlineStr">
        <is>
          <t>CA</t>
        </is>
      </c>
      <c r="F3983" s="130" t="inlineStr">
        <is>
          <t>NAICS-22 Non-Cogen</t>
        </is>
      </c>
      <c r="G3983" s="130" t="inlineStr">
        <is>
          <t>GT</t>
        </is>
      </c>
      <c r="H3983" s="130" t="inlineStr">
        <is>
          <t>NG</t>
        </is>
      </c>
      <c r="I3983" s="130" t="inlineStr">
        <is>
          <t>NG</t>
        </is>
      </c>
      <c r="J3983" s="131" t="n">
        <v>608226</v>
      </c>
      <c r="K3983" s="129" t="n">
        <v>2020</v>
      </c>
      <c r="L3983" s="120">
        <f>IF(VLOOKUP(H3983,'Cross-Page Data'!$D$4:$F$48,3,FALSE)="natural gas",VLOOKUP(G3983,'Cross-Page Data'!$I$4:$J$19,2,FALSE),IF(VLOOKUP(H3983,'Cross-Page Data'!$D$4:$F$48,3,FALSE)="solar",IF(G3983="PV","solar PV","solar thermal"),IF(VLOOKUP(H3983,'Cross-Page Data'!$D$4:$F$48,3,FALSE)="wind",VLOOKUP(G3983,'Cross-Page Data'!$I$4:$J$19,2,FALSE),IF(VLOOKUP(H3983,'Cross-Page Data'!$D$4:$F$48,3,FALSE)="hydro",VLOOKUP(G3983,'Cross-Page Data'!$I$4:$J$19,2,FALSE),VLOOKUP(H3983,'Cross-Page Data'!$D$4:$F$48,3,FALSE)))))</f>
        <v/>
      </c>
      <c r="M3983" s="120">
        <f>IF(AND($P$2=FALSE,OR(F3983="Commercial NAICS Cogen",F3983="Industrial NAICS Cogen",F3983="NAICS-22 Cogen")),FALSE,IF(AND($P$3=FALSE,OR(F3983="Commercial NAICS Cogen",F3983="Commercial NAICS Non-Cogen",F3983="Industrial NAICS Cogen", F3983="industrial NAICS non-Cogen")),FALSE, TRUE))</f>
        <v/>
      </c>
    </row>
    <row r="3984">
      <c r="A3984" s="129" t="n">
        <v>57483</v>
      </c>
      <c r="B3984" s="130" t="inlineStr">
        <is>
          <t>Mariposa Energy Project</t>
        </is>
      </c>
      <c r="C3984" s="130" t="inlineStr">
        <is>
          <t>Diamond Generating Corporation</t>
        </is>
      </c>
      <c r="D3984" s="129" t="n">
        <v>49981</v>
      </c>
      <c r="E3984" s="130" t="inlineStr">
        <is>
          <t>CA</t>
        </is>
      </c>
      <c r="F3984" s="130" t="inlineStr">
        <is>
          <t>NAICS-22 Non-Cogen</t>
        </is>
      </c>
      <c r="G3984" s="130" t="inlineStr">
        <is>
          <t>GT</t>
        </is>
      </c>
      <c r="H3984" s="130" t="inlineStr">
        <is>
          <t>NG</t>
        </is>
      </c>
      <c r="I3984" s="130" t="inlineStr">
        <is>
          <t>NG</t>
        </is>
      </c>
      <c r="J3984" s="131" t="n">
        <v>104297</v>
      </c>
      <c r="K3984" s="129" t="n">
        <v>2020</v>
      </c>
      <c r="L3984" s="120">
        <f>IF(VLOOKUP(H3984,'Cross-Page Data'!$D$4:$F$48,3,FALSE)="natural gas",VLOOKUP(G3984,'Cross-Page Data'!$I$4:$J$19,2,FALSE),IF(VLOOKUP(H3984,'Cross-Page Data'!$D$4:$F$48,3,FALSE)="solar",IF(G3984="PV","solar PV","solar thermal"),IF(VLOOKUP(H3984,'Cross-Page Data'!$D$4:$F$48,3,FALSE)="wind",VLOOKUP(G3984,'Cross-Page Data'!$I$4:$J$19,2,FALSE),IF(VLOOKUP(H3984,'Cross-Page Data'!$D$4:$F$48,3,FALSE)="hydro",VLOOKUP(G3984,'Cross-Page Data'!$I$4:$J$19,2,FALSE),VLOOKUP(H3984,'Cross-Page Data'!$D$4:$F$48,3,FALSE)))))</f>
        <v/>
      </c>
      <c r="M3984" s="120">
        <f>IF(AND($P$2=FALSE,OR(F3984="Commercial NAICS Cogen",F3984="Industrial NAICS Cogen",F3984="NAICS-22 Cogen")),FALSE,IF(AND($P$3=FALSE,OR(F3984="Commercial NAICS Cogen",F3984="Commercial NAICS Non-Cogen",F3984="Industrial NAICS Cogen", F3984="industrial NAICS non-Cogen")),FALSE, TRUE))</f>
        <v/>
      </c>
    </row>
    <row r="3985">
      <c r="A3985" s="129" t="n">
        <v>57492</v>
      </c>
      <c r="B3985" s="130" t="inlineStr">
        <is>
          <t>Sampson County Disposal</t>
        </is>
      </c>
      <c r="C3985" s="130" t="inlineStr">
        <is>
          <t>Black Creek Renewable Energy LLC</t>
        </is>
      </c>
      <c r="D3985" s="129" t="n">
        <v>56814</v>
      </c>
      <c r="E3985" s="130" t="inlineStr">
        <is>
          <t>NC</t>
        </is>
      </c>
      <c r="F3985" s="130" t="inlineStr">
        <is>
          <t>NAICS-22 Non-Cogen</t>
        </is>
      </c>
      <c r="G3985" s="130" t="inlineStr">
        <is>
          <t>IC</t>
        </is>
      </c>
      <c r="H3985" s="130" t="inlineStr">
        <is>
          <t>LFG</t>
        </is>
      </c>
      <c r="I3985" s="130" t="inlineStr">
        <is>
          <t>MLG</t>
        </is>
      </c>
      <c r="J3985" s="131" t="n">
        <v>63615</v>
      </c>
      <c r="K3985" s="129" t="n">
        <v>2020</v>
      </c>
      <c r="L3985" s="120">
        <f>IF(VLOOKUP(H3985,'Cross-Page Data'!$D$4:$F$48,3,FALSE)="natural gas",VLOOKUP(G3985,'Cross-Page Data'!$I$4:$J$19,2,FALSE),IF(VLOOKUP(H3985,'Cross-Page Data'!$D$4:$F$48,3,FALSE)="solar",IF(G3985="PV","solar PV","solar thermal"),IF(VLOOKUP(H3985,'Cross-Page Data'!$D$4:$F$48,3,FALSE)="wind",VLOOKUP(G3985,'Cross-Page Data'!$I$4:$J$19,2,FALSE),IF(VLOOKUP(H3985,'Cross-Page Data'!$D$4:$F$48,3,FALSE)="hydro",VLOOKUP(G3985,'Cross-Page Data'!$I$4:$J$19,2,FALSE),VLOOKUP(H3985,'Cross-Page Data'!$D$4:$F$48,3,FALSE)))))</f>
        <v/>
      </c>
      <c r="M3985" s="120">
        <f>IF(AND($P$2=FALSE,OR(F3985="Commercial NAICS Cogen",F3985="Industrial NAICS Cogen",F3985="NAICS-22 Cogen")),FALSE,IF(AND($P$3=FALSE,OR(F3985="Commercial NAICS Cogen",F3985="Commercial NAICS Non-Cogen",F3985="Industrial NAICS Cogen", F3985="industrial NAICS non-Cogen")),FALSE, TRUE))</f>
        <v/>
      </c>
    </row>
    <row r="3986">
      <c r="A3986" s="129" t="n">
        <v>57501</v>
      </c>
      <c r="B3986" s="130" t="inlineStr">
        <is>
          <t>Rolling Hills Wind Farm</t>
        </is>
      </c>
      <c r="C3986" s="130" t="inlineStr">
        <is>
          <t>MidAmerican Energy Co</t>
        </is>
      </c>
      <c r="D3986" s="129" t="n">
        <v>12341</v>
      </c>
      <c r="E3986" s="130" t="inlineStr">
        <is>
          <t>IA</t>
        </is>
      </c>
      <c r="F3986" s="130" t="inlineStr">
        <is>
          <t>Electric Utility</t>
        </is>
      </c>
      <c r="G3986" s="130" t="inlineStr">
        <is>
          <t>WT</t>
        </is>
      </c>
      <c r="H3986" s="130" t="inlineStr">
        <is>
          <t>WND</t>
        </is>
      </c>
      <c r="I3986" s="130" t="inlineStr">
        <is>
          <t>WND</t>
        </is>
      </c>
      <c r="J3986" s="131" t="n">
        <v>1219373</v>
      </c>
      <c r="K3986" s="129" t="n">
        <v>2020</v>
      </c>
      <c r="L3986" s="120">
        <f>IF(VLOOKUP(H3986,'Cross-Page Data'!$D$4:$F$48,3,FALSE)="natural gas",VLOOKUP(G3986,'Cross-Page Data'!$I$4:$J$19,2,FALSE),IF(VLOOKUP(H3986,'Cross-Page Data'!$D$4:$F$48,3,FALSE)="solar",IF(G3986="PV","solar PV","solar thermal"),IF(VLOOKUP(H3986,'Cross-Page Data'!$D$4:$F$48,3,FALSE)="wind",VLOOKUP(G3986,'Cross-Page Data'!$I$4:$J$19,2,FALSE),IF(VLOOKUP(H3986,'Cross-Page Data'!$D$4:$F$48,3,FALSE)="hydro",VLOOKUP(G3986,'Cross-Page Data'!$I$4:$J$19,2,FALSE),VLOOKUP(H3986,'Cross-Page Data'!$D$4:$F$48,3,FALSE)))))</f>
        <v/>
      </c>
      <c r="M3986" s="120">
        <f>IF(AND($P$2=FALSE,OR(F3986="Commercial NAICS Cogen",F3986="Industrial NAICS Cogen",F3986="NAICS-22 Cogen")),FALSE,IF(AND($P$3=FALSE,OR(F3986="Commercial NAICS Cogen",F3986="Commercial NAICS Non-Cogen",F3986="Industrial NAICS Cogen", F3986="industrial NAICS non-Cogen")),FALSE, TRUE))</f>
        <v/>
      </c>
    </row>
    <row r="3987">
      <c r="A3987" s="129" t="n">
        <v>57514</v>
      </c>
      <c r="B3987" s="130" t="inlineStr">
        <is>
          <t>Ocotillo Express LLC</t>
        </is>
      </c>
      <c r="C3987" s="130" t="inlineStr">
        <is>
          <t>Pattern Operators LP</t>
        </is>
      </c>
      <c r="D3987" s="129" t="n">
        <v>56545</v>
      </c>
      <c r="E3987" s="130" t="inlineStr">
        <is>
          <t>CA</t>
        </is>
      </c>
      <c r="F3987" s="130" t="inlineStr">
        <is>
          <t>NAICS-22 Non-Cogen</t>
        </is>
      </c>
      <c r="G3987" s="130" t="inlineStr">
        <is>
          <t>WT</t>
        </is>
      </c>
      <c r="H3987" s="130" t="inlineStr">
        <is>
          <t>WND</t>
        </is>
      </c>
      <c r="I3987" s="130" t="inlineStr">
        <is>
          <t>WND</t>
        </is>
      </c>
      <c r="J3987" s="131" t="n">
        <v>542897</v>
      </c>
      <c r="K3987" s="129" t="n">
        <v>2020</v>
      </c>
      <c r="L3987" s="120">
        <f>IF(VLOOKUP(H3987,'Cross-Page Data'!$D$4:$F$48,3,FALSE)="natural gas",VLOOKUP(G3987,'Cross-Page Data'!$I$4:$J$19,2,FALSE),IF(VLOOKUP(H3987,'Cross-Page Data'!$D$4:$F$48,3,FALSE)="solar",IF(G3987="PV","solar PV","solar thermal"),IF(VLOOKUP(H3987,'Cross-Page Data'!$D$4:$F$48,3,FALSE)="wind",VLOOKUP(G3987,'Cross-Page Data'!$I$4:$J$19,2,FALSE),IF(VLOOKUP(H3987,'Cross-Page Data'!$D$4:$F$48,3,FALSE)="hydro",VLOOKUP(G3987,'Cross-Page Data'!$I$4:$J$19,2,FALSE),VLOOKUP(H3987,'Cross-Page Data'!$D$4:$F$48,3,FALSE)))))</f>
        <v/>
      </c>
      <c r="M3987" s="120">
        <f>IF(AND($P$2=FALSE,OR(F3987="Commercial NAICS Cogen",F3987="Industrial NAICS Cogen",F3987="NAICS-22 Cogen")),FALSE,IF(AND($P$3=FALSE,OR(F3987="Commercial NAICS Cogen",F3987="Commercial NAICS Non-Cogen",F3987="Industrial NAICS Cogen", F3987="industrial NAICS non-Cogen")),FALSE, TRUE))</f>
        <v/>
      </c>
    </row>
    <row r="3988">
      <c r="A3988" s="129" t="n">
        <v>57515</v>
      </c>
      <c r="B3988" s="130" t="inlineStr">
        <is>
          <t>Walnut Creek Energy Park</t>
        </is>
      </c>
      <c r="C3988" s="130" t="inlineStr">
        <is>
          <t>Walnut Creek LLC</t>
        </is>
      </c>
      <c r="D3988" s="129" t="n">
        <v>59980</v>
      </c>
      <c r="E3988" s="130" t="inlineStr">
        <is>
          <t>CA</t>
        </is>
      </c>
      <c r="F3988" s="130" t="inlineStr">
        <is>
          <t>NAICS-22 Non-Cogen</t>
        </is>
      </c>
      <c r="G3988" s="130" t="inlineStr">
        <is>
          <t>GT</t>
        </is>
      </c>
      <c r="H3988" s="130" t="inlineStr">
        <is>
          <t>NG</t>
        </is>
      </c>
      <c r="I3988" s="130" t="inlineStr">
        <is>
          <t>NG</t>
        </is>
      </c>
      <c r="J3988" s="131" t="n">
        <v>419440</v>
      </c>
      <c r="K3988" s="129" t="n">
        <v>2020</v>
      </c>
      <c r="L3988" s="120">
        <f>IF(VLOOKUP(H3988,'Cross-Page Data'!$D$4:$F$48,3,FALSE)="natural gas",VLOOKUP(G3988,'Cross-Page Data'!$I$4:$J$19,2,FALSE),IF(VLOOKUP(H3988,'Cross-Page Data'!$D$4:$F$48,3,FALSE)="solar",IF(G3988="PV","solar PV","solar thermal"),IF(VLOOKUP(H3988,'Cross-Page Data'!$D$4:$F$48,3,FALSE)="wind",VLOOKUP(G3988,'Cross-Page Data'!$I$4:$J$19,2,FALSE),IF(VLOOKUP(H3988,'Cross-Page Data'!$D$4:$F$48,3,FALSE)="hydro",VLOOKUP(G3988,'Cross-Page Data'!$I$4:$J$19,2,FALSE),VLOOKUP(H3988,'Cross-Page Data'!$D$4:$F$48,3,FALSE)))))</f>
        <v/>
      </c>
      <c r="M3988" s="120">
        <f>IF(AND($P$2=FALSE,OR(F3988="Commercial NAICS Cogen",F3988="Industrial NAICS Cogen",F3988="NAICS-22 Cogen")),FALSE,IF(AND($P$3=FALSE,OR(F3988="Commercial NAICS Cogen",F3988="Commercial NAICS Non-Cogen",F3988="Industrial NAICS Cogen", F3988="industrial NAICS non-Cogen")),FALSE, TRUE))</f>
        <v/>
      </c>
    </row>
    <row r="3989">
      <c r="A3989" s="129" t="n">
        <v>57520</v>
      </c>
      <c r="B3989" s="130" t="inlineStr">
        <is>
          <t>Trinity Hills</t>
        </is>
      </c>
      <c r="C3989" s="130" t="inlineStr">
        <is>
          <t>Trinity Hills Wind Farm LLC</t>
        </is>
      </c>
      <c r="D3989" s="129" t="n">
        <v>62075</v>
      </c>
      <c r="E3989" s="130" t="inlineStr">
        <is>
          <t>TX</t>
        </is>
      </c>
      <c r="F3989" s="130" t="inlineStr">
        <is>
          <t>NAICS-22 Non-Cogen</t>
        </is>
      </c>
      <c r="G3989" s="130" t="inlineStr">
        <is>
          <t>WT</t>
        </is>
      </c>
      <c r="H3989" s="130" t="inlineStr">
        <is>
          <t>WND</t>
        </is>
      </c>
      <c r="I3989" s="130" t="inlineStr">
        <is>
          <t>WND</t>
        </is>
      </c>
      <c r="J3989" s="131" t="n">
        <v>271372</v>
      </c>
      <c r="K3989" s="129" t="n">
        <v>2020</v>
      </c>
      <c r="L3989" s="120">
        <f>IF(VLOOKUP(H3989,'Cross-Page Data'!$D$4:$F$48,3,FALSE)="natural gas",VLOOKUP(G3989,'Cross-Page Data'!$I$4:$J$19,2,FALSE),IF(VLOOKUP(H3989,'Cross-Page Data'!$D$4:$F$48,3,FALSE)="solar",IF(G3989="PV","solar PV","solar thermal"),IF(VLOOKUP(H3989,'Cross-Page Data'!$D$4:$F$48,3,FALSE)="wind",VLOOKUP(G3989,'Cross-Page Data'!$I$4:$J$19,2,FALSE),IF(VLOOKUP(H3989,'Cross-Page Data'!$D$4:$F$48,3,FALSE)="hydro",VLOOKUP(G3989,'Cross-Page Data'!$I$4:$J$19,2,FALSE),VLOOKUP(H3989,'Cross-Page Data'!$D$4:$F$48,3,FALSE)))))</f>
        <v/>
      </c>
      <c r="M3989" s="120">
        <f>IF(AND($P$2=FALSE,OR(F3989="Commercial NAICS Cogen",F3989="Industrial NAICS Cogen",F3989="NAICS-22 Cogen")),FALSE,IF(AND($P$3=FALSE,OR(F3989="Commercial NAICS Cogen",F3989="Commercial NAICS Non-Cogen",F3989="Industrial NAICS Cogen", F3989="industrial NAICS non-Cogen")),FALSE, TRUE))</f>
        <v/>
      </c>
    </row>
    <row r="3990">
      <c r="A3990" s="129" t="n">
        <v>57526</v>
      </c>
      <c r="B3990" s="130" t="inlineStr">
        <is>
          <t>North Hurlburt Wind LLC</t>
        </is>
      </c>
      <c r="C3990" s="130" t="inlineStr">
        <is>
          <t>Caithness Shepherds Flat LLC</t>
        </is>
      </c>
      <c r="D3990" s="129" t="n">
        <v>56865</v>
      </c>
      <c r="E3990" s="130" t="inlineStr">
        <is>
          <t>OR</t>
        </is>
      </c>
      <c r="F3990" s="130" t="inlineStr">
        <is>
          <t>NAICS-22 Non-Cogen</t>
        </is>
      </c>
      <c r="G3990" s="130" t="inlineStr">
        <is>
          <t>WT</t>
        </is>
      </c>
      <c r="H3990" s="130" t="inlineStr">
        <is>
          <t>WND</t>
        </is>
      </c>
      <c r="I3990" s="130" t="inlineStr">
        <is>
          <t>WND</t>
        </is>
      </c>
      <c r="J3990" s="131" t="n">
        <v>597055</v>
      </c>
      <c r="K3990" s="129" t="n">
        <v>2020</v>
      </c>
      <c r="L3990" s="120">
        <f>IF(VLOOKUP(H3990,'Cross-Page Data'!$D$4:$F$48,3,FALSE)="natural gas",VLOOKUP(G3990,'Cross-Page Data'!$I$4:$J$19,2,FALSE),IF(VLOOKUP(H3990,'Cross-Page Data'!$D$4:$F$48,3,FALSE)="solar",IF(G3990="PV","solar PV","solar thermal"),IF(VLOOKUP(H3990,'Cross-Page Data'!$D$4:$F$48,3,FALSE)="wind",VLOOKUP(G3990,'Cross-Page Data'!$I$4:$J$19,2,FALSE),IF(VLOOKUP(H3990,'Cross-Page Data'!$D$4:$F$48,3,FALSE)="hydro",VLOOKUP(G3990,'Cross-Page Data'!$I$4:$J$19,2,FALSE),VLOOKUP(H3990,'Cross-Page Data'!$D$4:$F$48,3,FALSE)))))</f>
        <v/>
      </c>
      <c r="M3990" s="120">
        <f>IF(AND($P$2=FALSE,OR(F3990="Commercial NAICS Cogen",F3990="Industrial NAICS Cogen",F3990="NAICS-22 Cogen")),FALSE,IF(AND($P$3=FALSE,OR(F3990="Commercial NAICS Cogen",F3990="Commercial NAICS Non-Cogen",F3990="Industrial NAICS Cogen", F3990="industrial NAICS non-Cogen")),FALSE, TRUE))</f>
        <v/>
      </c>
    </row>
    <row r="3991">
      <c r="A3991" s="129" t="n">
        <v>57529</v>
      </c>
      <c r="B3991" s="130" t="inlineStr">
        <is>
          <t>Kawailoa Wind</t>
        </is>
      </c>
      <c r="C3991" s="130" t="inlineStr">
        <is>
          <t>Kawailoa Wind LLC</t>
        </is>
      </c>
      <c r="D3991" s="129" t="n">
        <v>56868</v>
      </c>
      <c r="E3991" s="130" t="inlineStr">
        <is>
          <t>HI</t>
        </is>
      </c>
      <c r="F3991" s="130" t="inlineStr">
        <is>
          <t>NAICS-22 Non-Cogen</t>
        </is>
      </c>
      <c r="G3991" s="130" t="inlineStr">
        <is>
          <t>WT</t>
        </is>
      </c>
      <c r="H3991" s="130" t="inlineStr">
        <is>
          <t>WND</t>
        </is>
      </c>
      <c r="I3991" s="130" t="inlineStr">
        <is>
          <t>WND</t>
        </is>
      </c>
      <c r="J3991" s="131" t="n">
        <v>103768</v>
      </c>
      <c r="K3991" s="129" t="n">
        <v>2020</v>
      </c>
      <c r="L3991" s="120">
        <f>IF(VLOOKUP(H3991,'Cross-Page Data'!$D$4:$F$48,3,FALSE)="natural gas",VLOOKUP(G3991,'Cross-Page Data'!$I$4:$J$19,2,FALSE),IF(VLOOKUP(H3991,'Cross-Page Data'!$D$4:$F$48,3,FALSE)="solar",IF(G3991="PV","solar PV","solar thermal"),IF(VLOOKUP(H3991,'Cross-Page Data'!$D$4:$F$48,3,FALSE)="wind",VLOOKUP(G3991,'Cross-Page Data'!$I$4:$J$19,2,FALSE),IF(VLOOKUP(H3991,'Cross-Page Data'!$D$4:$F$48,3,FALSE)="hydro",VLOOKUP(G3991,'Cross-Page Data'!$I$4:$J$19,2,FALSE),VLOOKUP(H3991,'Cross-Page Data'!$D$4:$F$48,3,FALSE)))))</f>
        <v/>
      </c>
      <c r="M3991" s="120">
        <f>IF(AND($P$2=FALSE,OR(F3991="Commercial NAICS Cogen",F3991="Industrial NAICS Cogen",F3991="NAICS-22 Cogen")),FALSE,IF(AND($P$3=FALSE,OR(F3991="Commercial NAICS Cogen",F3991="Commercial NAICS Non-Cogen",F3991="Industrial NAICS Cogen", F3991="industrial NAICS non-Cogen")),FALSE, TRUE))</f>
        <v/>
      </c>
    </row>
    <row r="3992">
      <c r="A3992" s="129" t="n">
        <v>57531</v>
      </c>
      <c r="B3992" s="130" t="inlineStr">
        <is>
          <t>Bingham Wind</t>
        </is>
      </c>
      <c r="C3992" s="130" t="inlineStr">
        <is>
          <t>Novatus Energy</t>
        </is>
      </c>
      <c r="D3992" s="129" t="n">
        <v>60453</v>
      </c>
      <c r="E3992" s="130" t="inlineStr">
        <is>
          <t>ME</t>
        </is>
      </c>
      <c r="F3992" s="130" t="inlineStr">
        <is>
          <t>NAICS-22 Non-Cogen</t>
        </is>
      </c>
      <c r="G3992" s="130" t="inlineStr">
        <is>
          <t>WT</t>
        </is>
      </c>
      <c r="H3992" s="130" t="inlineStr">
        <is>
          <t>WND</t>
        </is>
      </c>
      <c r="I3992" s="130" t="inlineStr">
        <is>
          <t>WND</t>
        </is>
      </c>
      <c r="J3992" s="131" t="n">
        <v>490507</v>
      </c>
      <c r="K3992" s="129" t="n">
        <v>2020</v>
      </c>
      <c r="L3992" s="120">
        <f>IF(VLOOKUP(H3992,'Cross-Page Data'!$D$4:$F$48,3,FALSE)="natural gas",VLOOKUP(G3992,'Cross-Page Data'!$I$4:$J$19,2,FALSE),IF(VLOOKUP(H3992,'Cross-Page Data'!$D$4:$F$48,3,FALSE)="solar",IF(G3992="PV","solar PV","solar thermal"),IF(VLOOKUP(H3992,'Cross-Page Data'!$D$4:$F$48,3,FALSE)="wind",VLOOKUP(G3992,'Cross-Page Data'!$I$4:$J$19,2,FALSE),IF(VLOOKUP(H3992,'Cross-Page Data'!$D$4:$F$48,3,FALSE)="hydro",VLOOKUP(G3992,'Cross-Page Data'!$I$4:$J$19,2,FALSE),VLOOKUP(H3992,'Cross-Page Data'!$D$4:$F$48,3,FALSE)))))</f>
        <v/>
      </c>
      <c r="M3992" s="120">
        <f>IF(AND($P$2=FALSE,OR(F3992="Commercial NAICS Cogen",F3992="Industrial NAICS Cogen",F3992="NAICS-22 Cogen")),FALSE,IF(AND($P$3=FALSE,OR(F3992="Commercial NAICS Cogen",F3992="Commercial NAICS Non-Cogen",F3992="Industrial NAICS Cogen", F3992="industrial NAICS non-Cogen")),FALSE, TRUE))</f>
        <v/>
      </c>
    </row>
    <row r="3993">
      <c r="A3993" s="129" t="n">
        <v>57549</v>
      </c>
      <c r="B3993" s="130" t="inlineStr">
        <is>
          <t>South Hurlburt Wind LLC</t>
        </is>
      </c>
      <c r="C3993" s="130" t="inlineStr">
        <is>
          <t>Caithness Shepherds Flat LLC</t>
        </is>
      </c>
      <c r="D3993" s="129" t="n">
        <v>56865</v>
      </c>
      <c r="E3993" s="130" t="inlineStr">
        <is>
          <t>OR</t>
        </is>
      </c>
      <c r="F3993" s="130" t="inlineStr">
        <is>
          <t>NAICS-22 Non-Cogen</t>
        </is>
      </c>
      <c r="G3993" s="130" t="inlineStr">
        <is>
          <t>WT</t>
        </is>
      </c>
      <c r="H3993" s="130" t="inlineStr">
        <is>
          <t>WND</t>
        </is>
      </c>
      <c r="I3993" s="130" t="inlineStr">
        <is>
          <t>WND</t>
        </is>
      </c>
      <c r="J3993" s="131" t="n">
        <v>633835</v>
      </c>
      <c r="K3993" s="129" t="n">
        <v>2020</v>
      </c>
      <c r="L3993" s="120">
        <f>IF(VLOOKUP(H3993,'Cross-Page Data'!$D$4:$F$48,3,FALSE)="natural gas",VLOOKUP(G3993,'Cross-Page Data'!$I$4:$J$19,2,FALSE),IF(VLOOKUP(H3993,'Cross-Page Data'!$D$4:$F$48,3,FALSE)="solar",IF(G3993="PV","solar PV","solar thermal"),IF(VLOOKUP(H3993,'Cross-Page Data'!$D$4:$F$48,3,FALSE)="wind",VLOOKUP(G3993,'Cross-Page Data'!$I$4:$J$19,2,FALSE),IF(VLOOKUP(H3993,'Cross-Page Data'!$D$4:$F$48,3,FALSE)="hydro",VLOOKUP(G3993,'Cross-Page Data'!$I$4:$J$19,2,FALSE),VLOOKUP(H3993,'Cross-Page Data'!$D$4:$F$48,3,FALSE)))))</f>
        <v/>
      </c>
      <c r="M3993" s="120">
        <f>IF(AND($P$2=FALSE,OR(F3993="Commercial NAICS Cogen",F3993="Industrial NAICS Cogen",F3993="NAICS-22 Cogen")),FALSE,IF(AND($P$3=FALSE,OR(F3993="Commercial NAICS Cogen",F3993="Commercial NAICS Non-Cogen",F3993="Industrial NAICS Cogen", F3993="industrial NAICS non-Cogen")),FALSE, TRUE))</f>
        <v/>
      </c>
    </row>
    <row r="3994">
      <c r="A3994" s="129" t="n">
        <v>57550</v>
      </c>
      <c r="B3994" s="130" t="inlineStr">
        <is>
          <t>Horseshoe Bend Wind LLC</t>
        </is>
      </c>
      <c r="C3994" s="130" t="inlineStr">
        <is>
          <t>Caithness Shepherds Flat LLC</t>
        </is>
      </c>
      <c r="D3994" s="129" t="n">
        <v>56865</v>
      </c>
      <c r="E3994" s="130" t="inlineStr">
        <is>
          <t>OR</t>
        </is>
      </c>
      <c r="F3994" s="130" t="inlineStr">
        <is>
          <t>NAICS-22 Non-Cogen</t>
        </is>
      </c>
      <c r="G3994" s="130" t="inlineStr">
        <is>
          <t>WT</t>
        </is>
      </c>
      <c r="H3994" s="130" t="inlineStr">
        <is>
          <t>WND</t>
        </is>
      </c>
      <c r="I3994" s="130" t="inlineStr">
        <is>
          <t>WND</t>
        </is>
      </c>
      <c r="J3994" s="131" t="n">
        <v>616117</v>
      </c>
      <c r="K3994" s="129" t="n">
        <v>2020</v>
      </c>
      <c r="L3994" s="120">
        <f>IF(VLOOKUP(H3994,'Cross-Page Data'!$D$4:$F$48,3,FALSE)="natural gas",VLOOKUP(G3994,'Cross-Page Data'!$I$4:$J$19,2,FALSE),IF(VLOOKUP(H3994,'Cross-Page Data'!$D$4:$F$48,3,FALSE)="solar",IF(G3994="PV","solar PV","solar thermal"),IF(VLOOKUP(H3994,'Cross-Page Data'!$D$4:$F$48,3,FALSE)="wind",VLOOKUP(G3994,'Cross-Page Data'!$I$4:$J$19,2,FALSE),IF(VLOOKUP(H3994,'Cross-Page Data'!$D$4:$F$48,3,FALSE)="hydro",VLOOKUP(G3994,'Cross-Page Data'!$I$4:$J$19,2,FALSE),VLOOKUP(H3994,'Cross-Page Data'!$D$4:$F$48,3,FALSE)))))</f>
        <v/>
      </c>
      <c r="M3994" s="120">
        <f>IF(AND($P$2=FALSE,OR(F3994="Commercial NAICS Cogen",F3994="Industrial NAICS Cogen",F3994="NAICS-22 Cogen")),FALSE,IF(AND($P$3=FALSE,OR(F3994="Commercial NAICS Cogen",F3994="Commercial NAICS Non-Cogen",F3994="Industrial NAICS Cogen", F3994="industrial NAICS non-Cogen")),FALSE, TRUE))</f>
        <v/>
      </c>
    </row>
    <row r="3995">
      <c r="A3995" s="129" t="n">
        <v>57551</v>
      </c>
      <c r="B3995" s="130" t="inlineStr">
        <is>
          <t>Garland Canal Power Plant</t>
        </is>
      </c>
      <c r="C3995" s="130" t="inlineStr">
        <is>
          <t>Shoshone Irrigation District</t>
        </is>
      </c>
      <c r="D3995" s="129" t="n">
        <v>56880</v>
      </c>
      <c r="E3995" s="130" t="inlineStr">
        <is>
          <t>WY</t>
        </is>
      </c>
      <c r="F3995" s="130" t="inlineStr">
        <is>
          <t>NAICS-22 Non-Cogen</t>
        </is>
      </c>
      <c r="G3995" s="130" t="inlineStr">
        <is>
          <t>HY</t>
        </is>
      </c>
      <c r="H3995" s="130" t="inlineStr">
        <is>
          <t>WAT</t>
        </is>
      </c>
      <c r="I3995" s="130" t="inlineStr">
        <is>
          <t>HYC</t>
        </is>
      </c>
      <c r="J3995" s="131" t="n">
        <v>10135</v>
      </c>
      <c r="K3995" s="129" t="n">
        <v>2020</v>
      </c>
      <c r="L3995" s="120">
        <f>IF(VLOOKUP(H3995,'Cross-Page Data'!$D$4:$F$48,3,FALSE)="natural gas",VLOOKUP(G3995,'Cross-Page Data'!$I$4:$J$19,2,FALSE),IF(VLOOKUP(H3995,'Cross-Page Data'!$D$4:$F$48,3,FALSE)="solar",IF(G3995="PV","solar PV","solar thermal"),IF(VLOOKUP(H3995,'Cross-Page Data'!$D$4:$F$48,3,FALSE)="wind",VLOOKUP(G3995,'Cross-Page Data'!$I$4:$J$19,2,FALSE),IF(VLOOKUP(H3995,'Cross-Page Data'!$D$4:$F$48,3,FALSE)="hydro",VLOOKUP(G3995,'Cross-Page Data'!$I$4:$J$19,2,FALSE),VLOOKUP(H3995,'Cross-Page Data'!$D$4:$F$48,3,FALSE)))))</f>
        <v/>
      </c>
      <c r="M3995" s="120">
        <f>IF(AND($P$2=FALSE,OR(F3995="Commercial NAICS Cogen",F3995="Industrial NAICS Cogen",F3995="NAICS-22 Cogen")),FALSE,IF(AND($P$3=FALSE,OR(F3995="Commercial NAICS Cogen",F3995="Commercial NAICS Non-Cogen",F3995="Industrial NAICS Cogen", F3995="industrial NAICS non-Cogen")),FALSE, TRUE))</f>
        <v/>
      </c>
    </row>
    <row r="3996">
      <c r="A3996" s="129" t="n">
        <v>57564</v>
      </c>
      <c r="B3996" s="130" t="inlineStr">
        <is>
          <t>Algonquin Power Sanger LLC</t>
        </is>
      </c>
      <c r="C3996" s="130" t="inlineStr">
        <is>
          <t>Algonquin Power Sanger LLC</t>
        </is>
      </c>
      <c r="D3996" s="129" t="n">
        <v>56905</v>
      </c>
      <c r="E3996" s="130" t="inlineStr">
        <is>
          <t>CA</t>
        </is>
      </c>
      <c r="F3996" s="130" t="inlineStr">
        <is>
          <t>NAICS-22 Non-Cogen</t>
        </is>
      </c>
      <c r="G3996" s="130" t="inlineStr">
        <is>
          <t>CA</t>
        </is>
      </c>
      <c r="H3996" s="130" t="inlineStr">
        <is>
          <t>NG</t>
        </is>
      </c>
      <c r="I3996" s="130" t="inlineStr">
        <is>
          <t>NG</t>
        </is>
      </c>
      <c r="J3996" s="131" t="n">
        <v>11099</v>
      </c>
      <c r="K3996" s="129" t="n">
        <v>2020</v>
      </c>
      <c r="L3996" s="120">
        <f>IF(VLOOKUP(H3996,'Cross-Page Data'!$D$4:$F$48,3,FALSE)="natural gas",VLOOKUP(G3996,'Cross-Page Data'!$I$4:$J$19,2,FALSE),IF(VLOOKUP(H3996,'Cross-Page Data'!$D$4:$F$48,3,FALSE)="solar",IF(G3996="PV","solar PV","solar thermal"),IF(VLOOKUP(H3996,'Cross-Page Data'!$D$4:$F$48,3,FALSE)="wind",VLOOKUP(G3996,'Cross-Page Data'!$I$4:$J$19,2,FALSE),IF(VLOOKUP(H3996,'Cross-Page Data'!$D$4:$F$48,3,FALSE)="hydro",VLOOKUP(G3996,'Cross-Page Data'!$I$4:$J$19,2,FALSE),VLOOKUP(H3996,'Cross-Page Data'!$D$4:$F$48,3,FALSE)))))</f>
        <v/>
      </c>
      <c r="M3996" s="120">
        <f>IF(AND($P$2=FALSE,OR(F3996="Commercial NAICS Cogen",F3996="Industrial NAICS Cogen",F3996="NAICS-22 Cogen")),FALSE,IF(AND($P$3=FALSE,OR(F3996="Commercial NAICS Cogen",F3996="Commercial NAICS Non-Cogen",F3996="Industrial NAICS Cogen", F3996="industrial NAICS non-Cogen")),FALSE, TRUE))</f>
        <v/>
      </c>
    </row>
    <row r="3997">
      <c r="A3997" s="129" t="n">
        <v>57564</v>
      </c>
      <c r="B3997" s="130" t="inlineStr">
        <is>
          <t>Algonquin Power Sanger LLC</t>
        </is>
      </c>
      <c r="C3997" s="130" t="inlineStr">
        <is>
          <t>Algonquin Power Sanger LLC</t>
        </is>
      </c>
      <c r="D3997" s="129" t="n">
        <v>56905</v>
      </c>
      <c r="E3997" s="130" t="inlineStr">
        <is>
          <t>CA</t>
        </is>
      </c>
      <c r="F3997" s="130" t="inlineStr">
        <is>
          <t>NAICS-22 Non-Cogen</t>
        </is>
      </c>
      <c r="G3997" s="130" t="inlineStr">
        <is>
          <t>CT</t>
        </is>
      </c>
      <c r="H3997" s="130" t="inlineStr">
        <is>
          <t>NG</t>
        </is>
      </c>
      <c r="I3997" s="130" t="inlineStr">
        <is>
          <t>NG</t>
        </is>
      </c>
      <c r="J3997" s="131" t="n">
        <v>61672</v>
      </c>
      <c r="K3997" s="129" t="n">
        <v>2020</v>
      </c>
      <c r="L3997" s="120">
        <f>IF(VLOOKUP(H3997,'Cross-Page Data'!$D$4:$F$48,3,FALSE)="natural gas",VLOOKUP(G3997,'Cross-Page Data'!$I$4:$J$19,2,FALSE),IF(VLOOKUP(H3997,'Cross-Page Data'!$D$4:$F$48,3,FALSE)="solar",IF(G3997="PV","solar PV","solar thermal"),IF(VLOOKUP(H3997,'Cross-Page Data'!$D$4:$F$48,3,FALSE)="wind",VLOOKUP(G3997,'Cross-Page Data'!$I$4:$J$19,2,FALSE),IF(VLOOKUP(H3997,'Cross-Page Data'!$D$4:$F$48,3,FALSE)="hydro",VLOOKUP(G3997,'Cross-Page Data'!$I$4:$J$19,2,FALSE),VLOOKUP(H3997,'Cross-Page Data'!$D$4:$F$48,3,FALSE)))))</f>
        <v/>
      </c>
      <c r="M3997" s="120">
        <f>IF(AND($P$2=FALSE,OR(F3997="Commercial NAICS Cogen",F3997="Industrial NAICS Cogen",F3997="NAICS-22 Cogen")),FALSE,IF(AND($P$3=FALSE,OR(F3997="Commercial NAICS Cogen",F3997="Commercial NAICS Non-Cogen",F3997="Industrial NAICS Cogen", F3997="industrial NAICS non-Cogen")),FALSE, TRUE))</f>
        <v/>
      </c>
    </row>
    <row r="3998">
      <c r="A3998" s="129" t="n">
        <v>57573</v>
      </c>
      <c r="B3998" s="130" t="inlineStr">
        <is>
          <t>CCCSD Wastewater Treatment Plnt</t>
        </is>
      </c>
      <c r="C3998" s="130" t="inlineStr">
        <is>
          <t>Central Contra Costa Sanitary District</t>
        </is>
      </c>
      <c r="D3998" s="129" t="n">
        <v>56914</v>
      </c>
      <c r="E3998" s="130" t="inlineStr">
        <is>
          <t>CA</t>
        </is>
      </c>
      <c r="F3998" s="130" t="inlineStr">
        <is>
          <t>Commercial NAICS Cogen</t>
        </is>
      </c>
      <c r="G3998" s="130" t="inlineStr">
        <is>
          <t>GT</t>
        </is>
      </c>
      <c r="H3998" s="130" t="inlineStr">
        <is>
          <t>NG</t>
        </is>
      </c>
      <c r="I3998" s="130" t="inlineStr">
        <is>
          <t>NG</t>
        </is>
      </c>
      <c r="J3998" s="131" t="n">
        <v>20434.96</v>
      </c>
      <c r="K3998" s="129" t="n">
        <v>2020</v>
      </c>
      <c r="L3998" s="120">
        <f>IF(VLOOKUP(H3998,'Cross-Page Data'!$D$4:$F$48,3,FALSE)="natural gas",VLOOKUP(G3998,'Cross-Page Data'!$I$4:$J$19,2,FALSE),IF(VLOOKUP(H3998,'Cross-Page Data'!$D$4:$F$48,3,FALSE)="solar",IF(G3998="PV","solar PV","solar thermal"),IF(VLOOKUP(H3998,'Cross-Page Data'!$D$4:$F$48,3,FALSE)="wind",VLOOKUP(G3998,'Cross-Page Data'!$I$4:$J$19,2,FALSE),IF(VLOOKUP(H3998,'Cross-Page Data'!$D$4:$F$48,3,FALSE)="hydro",VLOOKUP(G3998,'Cross-Page Data'!$I$4:$J$19,2,FALSE),VLOOKUP(H3998,'Cross-Page Data'!$D$4:$F$48,3,FALSE)))))</f>
        <v/>
      </c>
      <c r="M3998" s="120">
        <f>IF(AND($P$2=FALSE,OR(F3998="Commercial NAICS Cogen",F3998="Industrial NAICS Cogen",F3998="NAICS-22 Cogen")),FALSE,IF(AND($P$3=FALSE,OR(F3998="Commercial NAICS Cogen",F3998="Commercial NAICS Non-Cogen",F3998="Industrial NAICS Cogen", F3998="industrial NAICS non-Cogen")),FALSE, TRUE))</f>
        <v/>
      </c>
    </row>
    <row r="3999">
      <c r="A3999" s="129" t="n">
        <v>57583</v>
      </c>
      <c r="B3999" s="130" t="inlineStr">
        <is>
          <t>Battery Energy Storage System</t>
        </is>
      </c>
      <c r="C3999" s="130" t="inlineStr">
        <is>
          <t>Golden Valley Elec Assn Inc</t>
        </is>
      </c>
      <c r="D3999" s="129" t="n">
        <v>7353</v>
      </c>
      <c r="E3999" s="130" t="inlineStr">
        <is>
          <t>AK</t>
        </is>
      </c>
      <c r="F3999" s="130" t="inlineStr">
        <is>
          <t>Electric Utility</t>
        </is>
      </c>
      <c r="G3999" s="130" t="inlineStr">
        <is>
          <t>BA</t>
        </is>
      </c>
      <c r="H3999" s="130" t="inlineStr">
        <is>
          <t>MWH</t>
        </is>
      </c>
      <c r="I3999" s="130" t="inlineStr">
        <is>
          <t>OTH</t>
        </is>
      </c>
      <c r="J3999" s="131" t="n">
        <v>-2810</v>
      </c>
      <c r="K3999" s="129" t="n">
        <v>2020</v>
      </c>
      <c r="L3999" s="120">
        <f>IF(VLOOKUP(H3999,'Cross-Page Data'!$D$4:$F$48,3,FALSE)="natural gas",VLOOKUP(G3999,'Cross-Page Data'!$I$4:$J$19,2,FALSE),IF(VLOOKUP(H3999,'Cross-Page Data'!$D$4:$F$48,3,FALSE)="solar",IF(G3999="PV","solar PV","solar thermal"),IF(VLOOKUP(H3999,'Cross-Page Data'!$D$4:$F$48,3,FALSE)="wind",VLOOKUP(G3999,'Cross-Page Data'!$I$4:$J$19,2,FALSE),IF(VLOOKUP(H3999,'Cross-Page Data'!$D$4:$F$48,3,FALSE)="hydro",VLOOKUP(G3999,'Cross-Page Data'!$I$4:$J$19,2,FALSE),VLOOKUP(H3999,'Cross-Page Data'!$D$4:$F$48,3,FALSE)))))</f>
        <v/>
      </c>
      <c r="M3999" s="120">
        <f>IF(AND($P$2=FALSE,OR(F3999="Commercial NAICS Cogen",F3999="Industrial NAICS Cogen",F3999="NAICS-22 Cogen")),FALSE,IF(AND($P$3=FALSE,OR(F3999="Commercial NAICS Cogen",F3999="Commercial NAICS Non-Cogen",F3999="Industrial NAICS Cogen", F3999="industrial NAICS non-Cogen")),FALSE, TRUE))</f>
        <v/>
      </c>
    </row>
    <row r="4000">
      <c r="A4000" s="129" t="n">
        <v>57584</v>
      </c>
      <c r="B4000" s="130" t="inlineStr">
        <is>
          <t>University of California San Diego Hybrid</t>
        </is>
      </c>
      <c r="C4000" s="130" t="inlineStr">
        <is>
          <t>University of California San Diego</t>
        </is>
      </c>
      <c r="D4000" s="129" t="n">
        <v>56918</v>
      </c>
      <c r="E4000" s="130" t="inlineStr">
        <is>
          <t>CA</t>
        </is>
      </c>
      <c r="F4000" s="130" t="inlineStr">
        <is>
          <t>Commercial NAICS Cogen</t>
        </is>
      </c>
      <c r="G4000" s="130" t="inlineStr">
        <is>
          <t>BA</t>
        </is>
      </c>
      <c r="H4000" s="130" t="inlineStr">
        <is>
          <t>MWH</t>
        </is>
      </c>
      <c r="I4000" s="130" t="inlineStr">
        <is>
          <t>OTH</t>
        </is>
      </c>
      <c r="J4000" s="131" t="n">
        <v>-115</v>
      </c>
      <c r="K4000" s="129" t="n">
        <v>2020</v>
      </c>
      <c r="L4000" s="120">
        <f>IF(VLOOKUP(H4000,'Cross-Page Data'!$D$4:$F$48,3,FALSE)="natural gas",VLOOKUP(G4000,'Cross-Page Data'!$I$4:$J$19,2,FALSE),IF(VLOOKUP(H4000,'Cross-Page Data'!$D$4:$F$48,3,FALSE)="solar",IF(G4000="PV","solar PV","solar thermal"),IF(VLOOKUP(H4000,'Cross-Page Data'!$D$4:$F$48,3,FALSE)="wind",VLOOKUP(G4000,'Cross-Page Data'!$I$4:$J$19,2,FALSE),IF(VLOOKUP(H4000,'Cross-Page Data'!$D$4:$F$48,3,FALSE)="hydro",VLOOKUP(G4000,'Cross-Page Data'!$I$4:$J$19,2,FALSE),VLOOKUP(H4000,'Cross-Page Data'!$D$4:$F$48,3,FALSE)))))</f>
        <v/>
      </c>
      <c r="M4000" s="120">
        <f>IF(AND($P$2=FALSE,OR(F4000="Commercial NAICS Cogen",F4000="Industrial NAICS Cogen",F4000="NAICS-22 Cogen")),FALSE,IF(AND($P$3=FALSE,OR(F4000="Commercial NAICS Cogen",F4000="Commercial NAICS Non-Cogen",F4000="Industrial NAICS Cogen", F4000="industrial NAICS non-Cogen")),FALSE, TRUE))</f>
        <v/>
      </c>
    </row>
    <row r="4001">
      <c r="A4001" s="129" t="n">
        <v>57584</v>
      </c>
      <c r="B4001" s="130" t="inlineStr">
        <is>
          <t>University of California San Diego Hybrid</t>
        </is>
      </c>
      <c r="C4001" s="130" t="inlineStr">
        <is>
          <t>University of California San Diego</t>
        </is>
      </c>
      <c r="D4001" s="129" t="n">
        <v>56918</v>
      </c>
      <c r="E4001" s="130" t="inlineStr">
        <is>
          <t>CA</t>
        </is>
      </c>
      <c r="F4001" s="130" t="inlineStr">
        <is>
          <t>Commercial NAICS Cogen</t>
        </is>
      </c>
      <c r="G4001" s="130" t="inlineStr">
        <is>
          <t>CA</t>
        </is>
      </c>
      <c r="H4001" s="130" t="inlineStr">
        <is>
          <t>NG</t>
        </is>
      </c>
      <c r="I4001" s="130" t="inlineStr">
        <is>
          <t>NG</t>
        </is>
      </c>
      <c r="J4001" s="131" t="n">
        <v>5407</v>
      </c>
      <c r="K4001" s="129" t="n">
        <v>2020</v>
      </c>
      <c r="L4001" s="120">
        <f>IF(VLOOKUP(H4001,'Cross-Page Data'!$D$4:$F$48,3,FALSE)="natural gas",VLOOKUP(G4001,'Cross-Page Data'!$I$4:$J$19,2,FALSE),IF(VLOOKUP(H4001,'Cross-Page Data'!$D$4:$F$48,3,FALSE)="solar",IF(G4001="PV","solar PV","solar thermal"),IF(VLOOKUP(H4001,'Cross-Page Data'!$D$4:$F$48,3,FALSE)="wind",VLOOKUP(G4001,'Cross-Page Data'!$I$4:$J$19,2,FALSE),IF(VLOOKUP(H4001,'Cross-Page Data'!$D$4:$F$48,3,FALSE)="hydro",VLOOKUP(G4001,'Cross-Page Data'!$I$4:$J$19,2,FALSE),VLOOKUP(H4001,'Cross-Page Data'!$D$4:$F$48,3,FALSE)))))</f>
        <v/>
      </c>
      <c r="M4001" s="120">
        <f>IF(AND($P$2=FALSE,OR(F4001="Commercial NAICS Cogen",F4001="Industrial NAICS Cogen",F4001="NAICS-22 Cogen")),FALSE,IF(AND($P$3=FALSE,OR(F4001="Commercial NAICS Cogen",F4001="Commercial NAICS Non-Cogen",F4001="Industrial NAICS Cogen", F4001="industrial NAICS non-Cogen")),FALSE, TRUE))</f>
        <v/>
      </c>
    </row>
    <row r="4002">
      <c r="A4002" s="129" t="n">
        <v>57584</v>
      </c>
      <c r="B4002" s="130" t="inlineStr">
        <is>
          <t>University of California San Diego Hybrid</t>
        </is>
      </c>
      <c r="C4002" s="130" t="inlineStr">
        <is>
          <t>University of California San Diego</t>
        </is>
      </c>
      <c r="D4002" s="129" t="n">
        <v>56918</v>
      </c>
      <c r="E4002" s="130" t="inlineStr">
        <is>
          <t>CA</t>
        </is>
      </c>
      <c r="F4002" s="130" t="inlineStr">
        <is>
          <t>Commercial NAICS Cogen</t>
        </is>
      </c>
      <c r="G4002" s="130" t="inlineStr">
        <is>
          <t>CT</t>
        </is>
      </c>
      <c r="H4002" s="130" t="inlineStr">
        <is>
          <t>NG</t>
        </is>
      </c>
      <c r="I4002" s="130" t="inlineStr">
        <is>
          <t>NG</t>
        </is>
      </c>
      <c r="J4002" s="131" t="n">
        <v>195998</v>
      </c>
      <c r="K4002" s="129" t="n">
        <v>2020</v>
      </c>
      <c r="L4002" s="120">
        <f>IF(VLOOKUP(H4002,'Cross-Page Data'!$D$4:$F$48,3,FALSE)="natural gas",VLOOKUP(G4002,'Cross-Page Data'!$I$4:$J$19,2,FALSE),IF(VLOOKUP(H4002,'Cross-Page Data'!$D$4:$F$48,3,FALSE)="solar",IF(G4002="PV","solar PV","solar thermal"),IF(VLOOKUP(H4002,'Cross-Page Data'!$D$4:$F$48,3,FALSE)="wind",VLOOKUP(G4002,'Cross-Page Data'!$I$4:$J$19,2,FALSE),IF(VLOOKUP(H4002,'Cross-Page Data'!$D$4:$F$48,3,FALSE)="hydro",VLOOKUP(G4002,'Cross-Page Data'!$I$4:$J$19,2,FALSE),VLOOKUP(H4002,'Cross-Page Data'!$D$4:$F$48,3,FALSE)))))</f>
        <v/>
      </c>
      <c r="M4002" s="120">
        <f>IF(AND($P$2=FALSE,OR(F4002="Commercial NAICS Cogen",F4002="Industrial NAICS Cogen",F4002="NAICS-22 Cogen")),FALSE,IF(AND($P$3=FALSE,OR(F4002="Commercial NAICS Cogen",F4002="Commercial NAICS Non-Cogen",F4002="Industrial NAICS Cogen", F4002="industrial NAICS non-Cogen")),FALSE, TRUE))</f>
        <v/>
      </c>
    </row>
    <row r="4003">
      <c r="A4003" s="129" t="n">
        <v>57585</v>
      </c>
      <c r="B4003" s="130" t="inlineStr">
        <is>
          <t>Oxnard Paper Mill</t>
        </is>
      </c>
      <c r="C4003" s="130" t="inlineStr">
        <is>
          <t>New-Indy, Oxnard LLC</t>
        </is>
      </c>
      <c r="D4003" s="129" t="n">
        <v>58264</v>
      </c>
      <c r="E4003" s="130" t="inlineStr">
        <is>
          <t>CA</t>
        </is>
      </c>
      <c r="F4003" s="130" t="inlineStr">
        <is>
          <t>Industrial NAICS Cogen</t>
        </is>
      </c>
      <c r="G4003" s="130" t="inlineStr">
        <is>
          <t>GT</t>
        </is>
      </c>
      <c r="H4003" s="130" t="inlineStr">
        <is>
          <t>NG</t>
        </is>
      </c>
      <c r="I4003" s="130" t="inlineStr">
        <is>
          <t>NG</t>
        </is>
      </c>
      <c r="J4003" s="131" t="n">
        <v>178900</v>
      </c>
      <c r="K4003" s="129" t="n">
        <v>2020</v>
      </c>
      <c r="L4003" s="120">
        <f>IF(VLOOKUP(H4003,'Cross-Page Data'!$D$4:$F$48,3,FALSE)="natural gas",VLOOKUP(G4003,'Cross-Page Data'!$I$4:$J$19,2,FALSE),IF(VLOOKUP(H4003,'Cross-Page Data'!$D$4:$F$48,3,FALSE)="solar",IF(G4003="PV","solar PV","solar thermal"),IF(VLOOKUP(H4003,'Cross-Page Data'!$D$4:$F$48,3,FALSE)="wind",VLOOKUP(G4003,'Cross-Page Data'!$I$4:$J$19,2,FALSE),IF(VLOOKUP(H4003,'Cross-Page Data'!$D$4:$F$48,3,FALSE)="hydro",VLOOKUP(G4003,'Cross-Page Data'!$I$4:$J$19,2,FALSE),VLOOKUP(H4003,'Cross-Page Data'!$D$4:$F$48,3,FALSE)))))</f>
        <v/>
      </c>
      <c r="M4003" s="120">
        <f>IF(AND($P$2=FALSE,OR(F4003="Commercial NAICS Cogen",F4003="Industrial NAICS Cogen",F4003="NAICS-22 Cogen")),FALSE,IF(AND($P$3=FALSE,OR(F4003="Commercial NAICS Cogen",F4003="Commercial NAICS Non-Cogen",F4003="Industrial NAICS Cogen", F4003="industrial NAICS non-Cogen")),FALSE, TRUE))</f>
        <v/>
      </c>
    </row>
    <row r="4004">
      <c r="A4004" s="129" t="n">
        <v>57589</v>
      </c>
      <c r="B4004" s="130" t="inlineStr">
        <is>
          <t>Long Island Solar Farm LLC</t>
        </is>
      </c>
      <c r="C4004" s="130" t="inlineStr">
        <is>
          <t>Long Island Solar Farm LLC</t>
        </is>
      </c>
      <c r="D4004" s="129" t="n">
        <v>56924</v>
      </c>
      <c r="E4004" s="130" t="inlineStr">
        <is>
          <t>NY</t>
        </is>
      </c>
      <c r="F4004" s="130" t="inlineStr">
        <is>
          <t>NAICS-22 Non-Cogen</t>
        </is>
      </c>
      <c r="G4004" s="130" t="inlineStr">
        <is>
          <t>PV</t>
        </is>
      </c>
      <c r="H4004" s="130" t="inlineStr">
        <is>
          <t>SUN</t>
        </is>
      </c>
      <c r="I4004" s="130" t="inlineStr">
        <is>
          <t>SUN</t>
        </is>
      </c>
      <c r="J4004" s="131" t="n">
        <v>48493</v>
      </c>
      <c r="K4004" s="129" t="n">
        <v>2020</v>
      </c>
      <c r="L4004" s="120">
        <f>IF(VLOOKUP(H4004,'Cross-Page Data'!$D$4:$F$48,3,FALSE)="natural gas",VLOOKUP(G4004,'Cross-Page Data'!$I$4:$J$19,2,FALSE),IF(VLOOKUP(H4004,'Cross-Page Data'!$D$4:$F$48,3,FALSE)="solar",IF(G4004="PV","solar PV","solar thermal"),IF(VLOOKUP(H4004,'Cross-Page Data'!$D$4:$F$48,3,FALSE)="wind",VLOOKUP(G4004,'Cross-Page Data'!$I$4:$J$19,2,FALSE),IF(VLOOKUP(H4004,'Cross-Page Data'!$D$4:$F$48,3,FALSE)="hydro",VLOOKUP(G4004,'Cross-Page Data'!$I$4:$J$19,2,FALSE),VLOOKUP(H4004,'Cross-Page Data'!$D$4:$F$48,3,FALSE)))))</f>
        <v/>
      </c>
      <c r="M4004" s="120">
        <f>IF(AND($P$2=FALSE,OR(F4004="Commercial NAICS Cogen",F4004="Industrial NAICS Cogen",F4004="NAICS-22 Cogen")),FALSE,IF(AND($P$3=FALSE,OR(F4004="Commercial NAICS Cogen",F4004="Commercial NAICS Non-Cogen",F4004="Industrial NAICS Cogen", F4004="industrial NAICS non-Cogen")),FALSE, TRUE))</f>
        <v/>
      </c>
    </row>
    <row r="4005">
      <c r="A4005" s="129" t="n">
        <v>57591</v>
      </c>
      <c r="B4005" s="130" t="inlineStr">
        <is>
          <t>Hatch Solar Energy Center I, LLC</t>
        </is>
      </c>
      <c r="C4005" s="130" t="inlineStr">
        <is>
          <t>Hatch Solar Energy Center I, LLC</t>
        </is>
      </c>
      <c r="D4005" s="129" t="n">
        <v>56926</v>
      </c>
      <c r="E4005" s="130" t="inlineStr">
        <is>
          <t>NM</t>
        </is>
      </c>
      <c r="F4005" s="130" t="inlineStr">
        <is>
          <t>NAICS-22 Non-Cogen</t>
        </is>
      </c>
      <c r="G4005" s="130" t="inlineStr">
        <is>
          <t>PV</t>
        </is>
      </c>
      <c r="H4005" s="130" t="inlineStr">
        <is>
          <t>SUN</t>
        </is>
      </c>
      <c r="I4005" s="130" t="inlineStr">
        <is>
          <t>SUN</t>
        </is>
      </c>
      <c r="J4005" s="131" t="n">
        <v>13527</v>
      </c>
      <c r="K4005" s="129" t="n">
        <v>2020</v>
      </c>
      <c r="L4005" s="120">
        <f>IF(VLOOKUP(H4005,'Cross-Page Data'!$D$4:$F$48,3,FALSE)="natural gas",VLOOKUP(G4005,'Cross-Page Data'!$I$4:$J$19,2,FALSE),IF(VLOOKUP(H4005,'Cross-Page Data'!$D$4:$F$48,3,FALSE)="solar",IF(G4005="PV","solar PV","solar thermal"),IF(VLOOKUP(H4005,'Cross-Page Data'!$D$4:$F$48,3,FALSE)="wind",VLOOKUP(G4005,'Cross-Page Data'!$I$4:$J$19,2,FALSE),IF(VLOOKUP(H4005,'Cross-Page Data'!$D$4:$F$48,3,FALSE)="hydro",VLOOKUP(G4005,'Cross-Page Data'!$I$4:$J$19,2,FALSE),VLOOKUP(H4005,'Cross-Page Data'!$D$4:$F$48,3,FALSE)))))</f>
        <v/>
      </c>
      <c r="M4005" s="120">
        <f>IF(AND($P$2=FALSE,OR(F4005="Commercial NAICS Cogen",F4005="Industrial NAICS Cogen",F4005="NAICS-22 Cogen")),FALSE,IF(AND($P$3=FALSE,OR(F4005="Commercial NAICS Cogen",F4005="Commercial NAICS Non-Cogen",F4005="Industrial NAICS Cogen", F4005="industrial NAICS non-Cogen")),FALSE, TRUE))</f>
        <v/>
      </c>
    </row>
    <row r="4006">
      <c r="A4006" s="129" t="n">
        <v>57595</v>
      </c>
      <c r="B4006" s="130" t="inlineStr">
        <is>
          <t>Pinnacle Wind Force LLC</t>
        </is>
      </c>
      <c r="C4006" s="130" t="inlineStr">
        <is>
          <t>NRG Energy Gas &amp; Wind Holdings Inc</t>
        </is>
      </c>
      <c r="D4006" s="129" t="n">
        <v>59883</v>
      </c>
      <c r="E4006" s="130" t="inlineStr">
        <is>
          <t>WV</t>
        </is>
      </c>
      <c r="F4006" s="130" t="inlineStr">
        <is>
          <t>NAICS-22 Non-Cogen</t>
        </is>
      </c>
      <c r="G4006" s="130" t="inlineStr">
        <is>
          <t>WT</t>
        </is>
      </c>
      <c r="H4006" s="130" t="inlineStr">
        <is>
          <t>WND</t>
        </is>
      </c>
      <c r="I4006" s="130" t="inlineStr">
        <is>
          <t>WND</t>
        </is>
      </c>
      <c r="J4006" s="131" t="n">
        <v>169072</v>
      </c>
      <c r="K4006" s="129" t="n">
        <v>2020</v>
      </c>
      <c r="L4006" s="120">
        <f>IF(VLOOKUP(H4006,'Cross-Page Data'!$D$4:$F$48,3,FALSE)="natural gas",VLOOKUP(G4006,'Cross-Page Data'!$I$4:$J$19,2,FALSE),IF(VLOOKUP(H4006,'Cross-Page Data'!$D$4:$F$48,3,FALSE)="solar",IF(G4006="PV","solar PV","solar thermal"),IF(VLOOKUP(H4006,'Cross-Page Data'!$D$4:$F$48,3,FALSE)="wind",VLOOKUP(G4006,'Cross-Page Data'!$I$4:$J$19,2,FALSE),IF(VLOOKUP(H4006,'Cross-Page Data'!$D$4:$F$48,3,FALSE)="hydro",VLOOKUP(G4006,'Cross-Page Data'!$I$4:$J$19,2,FALSE),VLOOKUP(H4006,'Cross-Page Data'!$D$4:$F$48,3,FALSE)))))</f>
        <v/>
      </c>
      <c r="M4006" s="120">
        <f>IF(AND($P$2=FALSE,OR(F4006="Commercial NAICS Cogen",F4006="Industrial NAICS Cogen",F4006="NAICS-22 Cogen")),FALSE,IF(AND($P$3=FALSE,OR(F4006="Commercial NAICS Cogen",F4006="Commercial NAICS Non-Cogen",F4006="Industrial NAICS Cogen", F4006="industrial NAICS non-Cogen")),FALSE, TRUE))</f>
        <v/>
      </c>
    </row>
    <row r="4007">
      <c r="A4007" s="129" t="n">
        <v>57597</v>
      </c>
      <c r="B4007" s="130" t="inlineStr">
        <is>
          <t>Cana Gas Processing Plant</t>
        </is>
      </c>
      <c r="C4007" s="130" t="inlineStr">
        <is>
          <t>EnLink Midstream Services, LLC</t>
        </is>
      </c>
      <c r="D4007" s="129" t="n">
        <v>59366</v>
      </c>
      <c r="E4007" s="130" t="inlineStr">
        <is>
          <t>OK</t>
        </is>
      </c>
      <c r="F4007" s="130" t="inlineStr">
        <is>
          <t>Industrial NAICS Non-Cogen</t>
        </is>
      </c>
      <c r="G4007" s="130" t="inlineStr">
        <is>
          <t>IC</t>
        </is>
      </c>
      <c r="H4007" s="130" t="inlineStr">
        <is>
          <t>DFO</t>
        </is>
      </c>
      <c r="I4007" s="130" t="inlineStr">
        <is>
          <t>DFO</t>
        </is>
      </c>
      <c r="J4007" s="131" t="n">
        <v>1084.86</v>
      </c>
      <c r="K4007" s="129" t="n">
        <v>2020</v>
      </c>
      <c r="L4007" s="120">
        <f>IF(VLOOKUP(H4007,'Cross-Page Data'!$D$4:$F$48,3,FALSE)="natural gas",VLOOKUP(G4007,'Cross-Page Data'!$I$4:$J$19,2,FALSE),IF(VLOOKUP(H4007,'Cross-Page Data'!$D$4:$F$48,3,FALSE)="solar",IF(G4007="PV","solar PV","solar thermal"),IF(VLOOKUP(H4007,'Cross-Page Data'!$D$4:$F$48,3,FALSE)="wind",VLOOKUP(G4007,'Cross-Page Data'!$I$4:$J$19,2,FALSE),IF(VLOOKUP(H4007,'Cross-Page Data'!$D$4:$F$48,3,FALSE)="hydro",VLOOKUP(G4007,'Cross-Page Data'!$I$4:$J$19,2,FALSE),VLOOKUP(H4007,'Cross-Page Data'!$D$4:$F$48,3,FALSE)))))</f>
        <v/>
      </c>
      <c r="M4007" s="120">
        <f>IF(AND($P$2=FALSE,OR(F4007="Commercial NAICS Cogen",F4007="Industrial NAICS Cogen",F4007="NAICS-22 Cogen")),FALSE,IF(AND($P$3=FALSE,OR(F4007="Commercial NAICS Cogen",F4007="Commercial NAICS Non-Cogen",F4007="Industrial NAICS Cogen", F4007="industrial NAICS non-Cogen")),FALSE, TRUE))</f>
        <v/>
      </c>
    </row>
    <row r="4008">
      <c r="A4008" s="129" t="n">
        <v>57597</v>
      </c>
      <c r="B4008" s="130" t="inlineStr">
        <is>
          <t>Cana Gas Processing Plant</t>
        </is>
      </c>
      <c r="C4008" s="130" t="inlineStr">
        <is>
          <t>EnLink Midstream Services, LLC</t>
        </is>
      </c>
      <c r="D4008" s="129" t="n">
        <v>59366</v>
      </c>
      <c r="E4008" s="130" t="inlineStr">
        <is>
          <t>OK</t>
        </is>
      </c>
      <c r="F4008" s="130" t="inlineStr">
        <is>
          <t>Industrial NAICS Non-Cogen</t>
        </is>
      </c>
      <c r="G4008" s="130" t="inlineStr">
        <is>
          <t>IC</t>
        </is>
      </c>
      <c r="H4008" s="130" t="inlineStr">
        <is>
          <t>NG</t>
        </is>
      </c>
      <c r="I4008" s="130" t="inlineStr">
        <is>
          <t>NG</t>
        </is>
      </c>
      <c r="J4008" s="131" t="n">
        <v>0</v>
      </c>
      <c r="K4008" s="129" t="n">
        <v>2020</v>
      </c>
      <c r="L4008" s="120">
        <f>IF(VLOOKUP(H4008,'Cross-Page Data'!$D$4:$F$48,3,FALSE)="natural gas",VLOOKUP(G4008,'Cross-Page Data'!$I$4:$J$19,2,FALSE),IF(VLOOKUP(H4008,'Cross-Page Data'!$D$4:$F$48,3,FALSE)="solar",IF(G4008="PV","solar PV","solar thermal"),IF(VLOOKUP(H4008,'Cross-Page Data'!$D$4:$F$48,3,FALSE)="wind",VLOOKUP(G4008,'Cross-Page Data'!$I$4:$J$19,2,FALSE),IF(VLOOKUP(H4008,'Cross-Page Data'!$D$4:$F$48,3,FALSE)="hydro",VLOOKUP(G4008,'Cross-Page Data'!$I$4:$J$19,2,FALSE),VLOOKUP(H4008,'Cross-Page Data'!$D$4:$F$48,3,FALSE)))))</f>
        <v/>
      </c>
      <c r="M4008" s="120">
        <f>IF(AND($P$2=FALSE,OR(F4008="Commercial NAICS Cogen",F4008="Industrial NAICS Cogen",F4008="NAICS-22 Cogen")),FALSE,IF(AND($P$3=FALSE,OR(F4008="Commercial NAICS Cogen",F4008="Commercial NAICS Non-Cogen",F4008="Industrial NAICS Cogen", F4008="industrial NAICS non-Cogen")),FALSE, TRUE))</f>
        <v/>
      </c>
    </row>
    <row r="4009">
      <c r="A4009" s="129" t="n">
        <v>57599</v>
      </c>
      <c r="B4009" s="130" t="inlineStr">
        <is>
          <t>Fort Hill 1, 2, 3 &amp; 4</t>
        </is>
      </c>
      <c r="C4009" s="130" t="inlineStr">
        <is>
          <t>Connecticut Mun Elec Engy Coop</t>
        </is>
      </c>
      <c r="D4009" s="129" t="n">
        <v>4180</v>
      </c>
      <c r="E4009" s="130" t="inlineStr">
        <is>
          <t>CT</t>
        </is>
      </c>
      <c r="F4009" s="130" t="inlineStr">
        <is>
          <t>Electric Utility</t>
        </is>
      </c>
      <c r="G4009" s="130" t="inlineStr">
        <is>
          <t>IC</t>
        </is>
      </c>
      <c r="H4009" s="130" t="inlineStr">
        <is>
          <t>DFO</t>
        </is>
      </c>
      <c r="I4009" s="130" t="inlineStr">
        <is>
          <t>DFO</t>
        </is>
      </c>
      <c r="J4009" s="131" t="n">
        <v>865</v>
      </c>
      <c r="K4009" s="129" t="n">
        <v>2020</v>
      </c>
      <c r="L4009" s="120">
        <f>IF(VLOOKUP(H4009,'Cross-Page Data'!$D$4:$F$48,3,FALSE)="natural gas",VLOOKUP(G4009,'Cross-Page Data'!$I$4:$J$19,2,FALSE),IF(VLOOKUP(H4009,'Cross-Page Data'!$D$4:$F$48,3,FALSE)="solar",IF(G4009="PV","solar PV","solar thermal"),IF(VLOOKUP(H4009,'Cross-Page Data'!$D$4:$F$48,3,FALSE)="wind",VLOOKUP(G4009,'Cross-Page Data'!$I$4:$J$19,2,FALSE),IF(VLOOKUP(H4009,'Cross-Page Data'!$D$4:$F$48,3,FALSE)="hydro",VLOOKUP(G4009,'Cross-Page Data'!$I$4:$J$19,2,FALSE),VLOOKUP(H4009,'Cross-Page Data'!$D$4:$F$48,3,FALSE)))))</f>
        <v/>
      </c>
      <c r="M4009" s="120">
        <f>IF(AND($P$2=FALSE,OR(F4009="Commercial NAICS Cogen",F4009="Industrial NAICS Cogen",F4009="NAICS-22 Cogen")),FALSE,IF(AND($P$3=FALSE,OR(F4009="Commercial NAICS Cogen",F4009="Commercial NAICS Non-Cogen",F4009="Industrial NAICS Cogen", F4009="industrial NAICS non-Cogen")),FALSE, TRUE))</f>
        <v/>
      </c>
    </row>
    <row r="4010">
      <c r="A4010" s="129" t="n">
        <v>57605</v>
      </c>
      <c r="B4010" s="130" t="inlineStr">
        <is>
          <t>Water Treatment 1 &amp; 2</t>
        </is>
      </c>
      <c r="C4010" s="130" t="inlineStr">
        <is>
          <t>Connecticut Mun Elec Engy Coop</t>
        </is>
      </c>
      <c r="D4010" s="129" t="n">
        <v>4180</v>
      </c>
      <c r="E4010" s="130" t="inlineStr">
        <is>
          <t>CT</t>
        </is>
      </c>
      <c r="F4010" s="130" t="inlineStr">
        <is>
          <t>Electric Utility</t>
        </is>
      </c>
      <c r="G4010" s="130" t="inlineStr">
        <is>
          <t>IC</t>
        </is>
      </c>
      <c r="H4010" s="130" t="inlineStr">
        <is>
          <t>DFO</t>
        </is>
      </c>
      <c r="I4010" s="130" t="inlineStr">
        <is>
          <t>DFO</t>
        </is>
      </c>
      <c r="J4010" s="131" t="n">
        <v>764</v>
      </c>
      <c r="K4010" s="129" t="n">
        <v>2020</v>
      </c>
      <c r="L4010" s="120">
        <f>IF(VLOOKUP(H4010,'Cross-Page Data'!$D$4:$F$48,3,FALSE)="natural gas",VLOOKUP(G4010,'Cross-Page Data'!$I$4:$J$19,2,FALSE),IF(VLOOKUP(H4010,'Cross-Page Data'!$D$4:$F$48,3,FALSE)="solar",IF(G4010="PV","solar PV","solar thermal"),IF(VLOOKUP(H4010,'Cross-Page Data'!$D$4:$F$48,3,FALSE)="wind",VLOOKUP(G4010,'Cross-Page Data'!$I$4:$J$19,2,FALSE),IF(VLOOKUP(H4010,'Cross-Page Data'!$D$4:$F$48,3,FALSE)="hydro",VLOOKUP(G4010,'Cross-Page Data'!$I$4:$J$19,2,FALSE),VLOOKUP(H4010,'Cross-Page Data'!$D$4:$F$48,3,FALSE)))))</f>
        <v/>
      </c>
      <c r="M4010" s="120">
        <f>IF(AND($P$2=FALSE,OR(F4010="Commercial NAICS Cogen",F4010="Industrial NAICS Cogen",F4010="NAICS-22 Cogen")),FALSE,IF(AND($P$3=FALSE,OR(F4010="Commercial NAICS Cogen",F4010="Commercial NAICS Non-Cogen",F4010="Industrial NAICS Cogen", F4010="industrial NAICS non-Cogen")),FALSE, TRUE))</f>
        <v/>
      </c>
    </row>
    <row r="4011">
      <c r="A4011" s="129" t="n">
        <v>57617</v>
      </c>
      <c r="B4011" s="130" t="inlineStr">
        <is>
          <t>Hidalgo Wind Farm LLC</t>
        </is>
      </c>
      <c r="C4011" s="130" t="inlineStr">
        <is>
          <t>Hidalgo Wind Farm LLC</t>
        </is>
      </c>
      <c r="D4011" s="129" t="n">
        <v>56946</v>
      </c>
      <c r="E4011" s="130" t="inlineStr">
        <is>
          <t>TX</t>
        </is>
      </c>
      <c r="F4011" s="130" t="inlineStr">
        <is>
          <t>NAICS-22 Non-Cogen</t>
        </is>
      </c>
      <c r="G4011" s="130" t="inlineStr">
        <is>
          <t>WT</t>
        </is>
      </c>
      <c r="H4011" s="130" t="inlineStr">
        <is>
          <t>WND</t>
        </is>
      </c>
      <c r="I4011" s="130" t="inlineStr">
        <is>
          <t>WND</t>
        </is>
      </c>
      <c r="J4011" s="131" t="n">
        <v>685713</v>
      </c>
      <c r="K4011" s="129" t="n">
        <v>2020</v>
      </c>
      <c r="L4011" s="120">
        <f>IF(VLOOKUP(H4011,'Cross-Page Data'!$D$4:$F$48,3,FALSE)="natural gas",VLOOKUP(G4011,'Cross-Page Data'!$I$4:$J$19,2,FALSE),IF(VLOOKUP(H4011,'Cross-Page Data'!$D$4:$F$48,3,FALSE)="solar",IF(G4011="PV","solar PV","solar thermal"),IF(VLOOKUP(H4011,'Cross-Page Data'!$D$4:$F$48,3,FALSE)="wind",VLOOKUP(G4011,'Cross-Page Data'!$I$4:$J$19,2,FALSE),IF(VLOOKUP(H4011,'Cross-Page Data'!$D$4:$F$48,3,FALSE)="hydro",VLOOKUP(G4011,'Cross-Page Data'!$I$4:$J$19,2,FALSE),VLOOKUP(H4011,'Cross-Page Data'!$D$4:$F$48,3,FALSE)))))</f>
        <v/>
      </c>
      <c r="M4011" s="120">
        <f>IF(AND($P$2=FALSE,OR(F4011="Commercial NAICS Cogen",F4011="Industrial NAICS Cogen",F4011="NAICS-22 Cogen")),FALSE,IF(AND($P$3=FALSE,OR(F4011="Commercial NAICS Cogen",F4011="Commercial NAICS Non-Cogen",F4011="Industrial NAICS Cogen", F4011="industrial NAICS non-Cogen")),FALSE, TRUE))</f>
        <v/>
      </c>
    </row>
    <row r="4012">
      <c r="A4012" s="129" t="n">
        <v>57620</v>
      </c>
      <c r="B4012" s="130" t="inlineStr">
        <is>
          <t>Paulding Wind Farm II</t>
        </is>
      </c>
      <c r="C4012" s="130" t="inlineStr">
        <is>
          <t>Paulding Wind Farm II LLC</t>
        </is>
      </c>
      <c r="D4012" s="129" t="n">
        <v>56936</v>
      </c>
      <c r="E4012" s="130" t="inlineStr">
        <is>
          <t>OH</t>
        </is>
      </c>
      <c r="F4012" s="130" t="inlineStr">
        <is>
          <t>NAICS-22 Non-Cogen</t>
        </is>
      </c>
      <c r="G4012" s="130" t="inlineStr">
        <is>
          <t>WT</t>
        </is>
      </c>
      <c r="H4012" s="130" t="inlineStr">
        <is>
          <t>WND</t>
        </is>
      </c>
      <c r="I4012" s="130" t="inlineStr">
        <is>
          <t>WND</t>
        </is>
      </c>
      <c r="J4012" s="131" t="n">
        <v>314021</v>
      </c>
      <c r="K4012" s="129" t="n">
        <v>2020</v>
      </c>
      <c r="L4012" s="120">
        <f>IF(VLOOKUP(H4012,'Cross-Page Data'!$D$4:$F$48,3,FALSE)="natural gas",VLOOKUP(G4012,'Cross-Page Data'!$I$4:$J$19,2,FALSE),IF(VLOOKUP(H4012,'Cross-Page Data'!$D$4:$F$48,3,FALSE)="solar",IF(G4012="PV","solar PV","solar thermal"),IF(VLOOKUP(H4012,'Cross-Page Data'!$D$4:$F$48,3,FALSE)="wind",VLOOKUP(G4012,'Cross-Page Data'!$I$4:$J$19,2,FALSE),IF(VLOOKUP(H4012,'Cross-Page Data'!$D$4:$F$48,3,FALSE)="hydro",VLOOKUP(G4012,'Cross-Page Data'!$I$4:$J$19,2,FALSE),VLOOKUP(H4012,'Cross-Page Data'!$D$4:$F$48,3,FALSE)))))</f>
        <v/>
      </c>
      <c r="M4012" s="120">
        <f>IF(AND($P$2=FALSE,OR(F4012="Commercial NAICS Cogen",F4012="Industrial NAICS Cogen",F4012="NAICS-22 Cogen")),FALSE,IF(AND($P$3=FALSE,OR(F4012="Commercial NAICS Cogen",F4012="Commercial NAICS Non-Cogen",F4012="Industrial NAICS Cogen", F4012="industrial NAICS non-Cogen")),FALSE, TRUE))</f>
        <v/>
      </c>
    </row>
    <row r="4013">
      <c r="A4013" s="129" t="n">
        <v>57623</v>
      </c>
      <c r="B4013" s="130" t="inlineStr">
        <is>
          <t>Bright Stalk Wind Farm I</t>
        </is>
      </c>
      <c r="C4013" s="130" t="inlineStr">
        <is>
          <t>Lexington Chenoa Wind Farm LLC</t>
        </is>
      </c>
      <c r="D4013" s="129" t="n">
        <v>56940</v>
      </c>
      <c r="E4013" s="130" t="inlineStr">
        <is>
          <t>IL</t>
        </is>
      </c>
      <c r="F4013" s="130" t="inlineStr">
        <is>
          <t>NAICS-22 Non-Cogen</t>
        </is>
      </c>
      <c r="G4013" s="130" t="inlineStr">
        <is>
          <t>WT</t>
        </is>
      </c>
      <c r="H4013" s="130" t="inlineStr">
        <is>
          <t>WND</t>
        </is>
      </c>
      <c r="I4013" s="130" t="inlineStr">
        <is>
          <t>WND</t>
        </is>
      </c>
      <c r="J4013" s="131" t="n">
        <v>695023</v>
      </c>
      <c r="K4013" s="129" t="n">
        <v>2020</v>
      </c>
      <c r="L4013" s="120">
        <f>IF(VLOOKUP(H4013,'Cross-Page Data'!$D$4:$F$48,3,FALSE)="natural gas",VLOOKUP(G4013,'Cross-Page Data'!$I$4:$J$19,2,FALSE),IF(VLOOKUP(H4013,'Cross-Page Data'!$D$4:$F$48,3,FALSE)="solar",IF(G4013="PV","solar PV","solar thermal"),IF(VLOOKUP(H4013,'Cross-Page Data'!$D$4:$F$48,3,FALSE)="wind",VLOOKUP(G4013,'Cross-Page Data'!$I$4:$J$19,2,FALSE),IF(VLOOKUP(H4013,'Cross-Page Data'!$D$4:$F$48,3,FALSE)="hydro",VLOOKUP(G4013,'Cross-Page Data'!$I$4:$J$19,2,FALSE),VLOOKUP(H4013,'Cross-Page Data'!$D$4:$F$48,3,FALSE)))))</f>
        <v/>
      </c>
      <c r="M4013" s="120">
        <f>IF(AND($P$2=FALSE,OR(F4013="Commercial NAICS Cogen",F4013="Industrial NAICS Cogen",F4013="NAICS-22 Cogen")),FALSE,IF(AND($P$3=FALSE,OR(F4013="Commercial NAICS Cogen",F4013="Commercial NAICS Non-Cogen",F4013="Industrial NAICS Cogen", F4013="industrial NAICS non-Cogen")),FALSE, TRUE))</f>
        <v/>
      </c>
    </row>
    <row r="4014">
      <c r="A4014" s="129" t="n">
        <v>57624</v>
      </c>
      <c r="B4014" s="130" t="inlineStr">
        <is>
          <t>Norwich WWTP</t>
        </is>
      </c>
      <c r="C4014" s="130" t="inlineStr">
        <is>
          <t>City of Norwich - (CT)</t>
        </is>
      </c>
      <c r="D4014" s="129" t="n">
        <v>13831</v>
      </c>
      <c r="E4014" s="130" t="inlineStr">
        <is>
          <t>CT</t>
        </is>
      </c>
      <c r="F4014" s="130" t="inlineStr">
        <is>
          <t>Commercial NAICS Non-Cogen</t>
        </is>
      </c>
      <c r="G4014" s="130" t="inlineStr">
        <is>
          <t>IC</t>
        </is>
      </c>
      <c r="H4014" s="130" t="inlineStr">
        <is>
          <t>DFO</t>
        </is>
      </c>
      <c r="I4014" s="130" t="inlineStr">
        <is>
          <t>DFO</t>
        </is>
      </c>
      <c r="J4014" s="131" t="n">
        <v>53</v>
      </c>
      <c r="K4014" s="129" t="n">
        <v>2020</v>
      </c>
      <c r="L4014" s="120">
        <f>IF(VLOOKUP(H4014,'Cross-Page Data'!$D$4:$F$48,3,FALSE)="natural gas",VLOOKUP(G4014,'Cross-Page Data'!$I$4:$J$19,2,FALSE),IF(VLOOKUP(H4014,'Cross-Page Data'!$D$4:$F$48,3,FALSE)="solar",IF(G4014="PV","solar PV","solar thermal"),IF(VLOOKUP(H4014,'Cross-Page Data'!$D$4:$F$48,3,FALSE)="wind",VLOOKUP(G4014,'Cross-Page Data'!$I$4:$J$19,2,FALSE),IF(VLOOKUP(H4014,'Cross-Page Data'!$D$4:$F$48,3,FALSE)="hydro",VLOOKUP(G4014,'Cross-Page Data'!$I$4:$J$19,2,FALSE),VLOOKUP(H4014,'Cross-Page Data'!$D$4:$F$48,3,FALSE)))))</f>
        <v/>
      </c>
      <c r="M4014" s="120">
        <f>IF(AND($P$2=FALSE,OR(F4014="Commercial NAICS Cogen",F4014="Industrial NAICS Cogen",F4014="NAICS-22 Cogen")),FALSE,IF(AND($P$3=FALSE,OR(F4014="Commercial NAICS Cogen",F4014="Commercial NAICS Non-Cogen",F4014="Industrial NAICS Cogen", F4014="industrial NAICS non-Cogen")),FALSE, TRUE))</f>
        <v/>
      </c>
    </row>
    <row r="4015">
      <c r="A4015" s="129" t="n">
        <v>57628</v>
      </c>
      <c r="B4015" s="130" t="inlineStr">
        <is>
          <t>Meadow Lake Wind Farm V LLC</t>
        </is>
      </c>
      <c r="C4015" s="130" t="inlineStr">
        <is>
          <t>Meadow Lake Wind Farm V LLC</t>
        </is>
      </c>
      <c r="D4015" s="129" t="n">
        <v>56941</v>
      </c>
      <c r="E4015" s="130" t="inlineStr">
        <is>
          <t>IN</t>
        </is>
      </c>
      <c r="F4015" s="130" t="inlineStr">
        <is>
          <t>NAICS-22 Non-Cogen</t>
        </is>
      </c>
      <c r="G4015" s="130" t="inlineStr">
        <is>
          <t>WT</t>
        </is>
      </c>
      <c r="H4015" s="130" t="inlineStr">
        <is>
          <t>WND</t>
        </is>
      </c>
      <c r="I4015" s="130" t="inlineStr">
        <is>
          <t>WND</t>
        </is>
      </c>
      <c r="J4015" s="131" t="n">
        <v>327008</v>
      </c>
      <c r="K4015" s="129" t="n">
        <v>2020</v>
      </c>
      <c r="L4015" s="120">
        <f>IF(VLOOKUP(H4015,'Cross-Page Data'!$D$4:$F$48,3,FALSE)="natural gas",VLOOKUP(G4015,'Cross-Page Data'!$I$4:$J$19,2,FALSE),IF(VLOOKUP(H4015,'Cross-Page Data'!$D$4:$F$48,3,FALSE)="solar",IF(G4015="PV","solar PV","solar thermal"),IF(VLOOKUP(H4015,'Cross-Page Data'!$D$4:$F$48,3,FALSE)="wind",VLOOKUP(G4015,'Cross-Page Data'!$I$4:$J$19,2,FALSE),IF(VLOOKUP(H4015,'Cross-Page Data'!$D$4:$F$48,3,FALSE)="hydro",VLOOKUP(G4015,'Cross-Page Data'!$I$4:$J$19,2,FALSE),VLOOKUP(H4015,'Cross-Page Data'!$D$4:$F$48,3,FALSE)))))</f>
        <v/>
      </c>
      <c r="M4015" s="120">
        <f>IF(AND($P$2=FALSE,OR(F4015="Commercial NAICS Cogen",F4015="Industrial NAICS Cogen",F4015="NAICS-22 Cogen")),FALSE,IF(AND($P$3=FALSE,OR(F4015="Commercial NAICS Cogen",F4015="Commercial NAICS Non-Cogen",F4015="Industrial NAICS Cogen", F4015="industrial NAICS non-Cogen")),FALSE, TRUE))</f>
        <v/>
      </c>
    </row>
    <row r="4016">
      <c r="A4016" s="129" t="n">
        <v>57629</v>
      </c>
      <c r="B4016" s="130" t="inlineStr">
        <is>
          <t>Gaston Memorial Hospital</t>
        </is>
      </c>
      <c r="C4016" s="130" t="inlineStr">
        <is>
          <t>Gastonia City of</t>
        </is>
      </c>
      <c r="D4016" s="129" t="n">
        <v>56960</v>
      </c>
      <c r="E4016" s="130" t="inlineStr">
        <is>
          <t>NC</t>
        </is>
      </c>
      <c r="F4016" s="130" t="inlineStr">
        <is>
          <t>Commercial NAICS Non-Cogen</t>
        </is>
      </c>
      <c r="G4016" s="130" t="inlineStr">
        <is>
          <t>IC</t>
        </is>
      </c>
      <c r="H4016" s="130" t="inlineStr">
        <is>
          <t>DFO</t>
        </is>
      </c>
      <c r="I4016" s="130" t="inlineStr">
        <is>
          <t>DFO</t>
        </is>
      </c>
      <c r="J4016" s="131" t="n">
        <v>0</v>
      </c>
      <c r="K4016" s="129" t="n">
        <v>2020</v>
      </c>
      <c r="L4016" s="120">
        <f>IF(VLOOKUP(H4016,'Cross-Page Data'!$D$4:$F$48,3,FALSE)="natural gas",VLOOKUP(G4016,'Cross-Page Data'!$I$4:$J$19,2,FALSE),IF(VLOOKUP(H4016,'Cross-Page Data'!$D$4:$F$48,3,FALSE)="solar",IF(G4016="PV","solar PV","solar thermal"),IF(VLOOKUP(H4016,'Cross-Page Data'!$D$4:$F$48,3,FALSE)="wind",VLOOKUP(G4016,'Cross-Page Data'!$I$4:$J$19,2,FALSE),IF(VLOOKUP(H4016,'Cross-Page Data'!$D$4:$F$48,3,FALSE)="hydro",VLOOKUP(G4016,'Cross-Page Data'!$I$4:$J$19,2,FALSE),VLOOKUP(H4016,'Cross-Page Data'!$D$4:$F$48,3,FALSE)))))</f>
        <v/>
      </c>
      <c r="M4016" s="120">
        <f>IF(AND($P$2=FALSE,OR(F4016="Commercial NAICS Cogen",F4016="Industrial NAICS Cogen",F4016="NAICS-22 Cogen")),FALSE,IF(AND($P$3=FALSE,OR(F4016="Commercial NAICS Cogen",F4016="Commercial NAICS Non-Cogen",F4016="Industrial NAICS Cogen", F4016="industrial NAICS non-Cogen")),FALSE, TRUE))</f>
        <v/>
      </c>
    </row>
    <row r="4017">
      <c r="A4017" s="129" t="n">
        <v>57629</v>
      </c>
      <c r="B4017" s="130" t="inlineStr">
        <is>
          <t>Gaston Memorial Hospital</t>
        </is>
      </c>
      <c r="C4017" s="130" t="inlineStr">
        <is>
          <t>Gastonia City of</t>
        </is>
      </c>
      <c r="D4017" s="129" t="n">
        <v>56960</v>
      </c>
      <c r="E4017" s="130" t="inlineStr">
        <is>
          <t>NC</t>
        </is>
      </c>
      <c r="F4017" s="130" t="inlineStr">
        <is>
          <t>Commercial NAICS Non-Cogen</t>
        </is>
      </c>
      <c r="G4017" s="130" t="inlineStr">
        <is>
          <t>IC</t>
        </is>
      </c>
      <c r="H4017" s="130" t="inlineStr">
        <is>
          <t>NG</t>
        </is>
      </c>
      <c r="I4017" s="130" t="inlineStr">
        <is>
          <t>NG</t>
        </is>
      </c>
      <c r="J4017" s="131" t="n">
        <v>0</v>
      </c>
      <c r="K4017" s="129" t="n">
        <v>2020</v>
      </c>
      <c r="L4017" s="120">
        <f>IF(VLOOKUP(H4017,'Cross-Page Data'!$D$4:$F$48,3,FALSE)="natural gas",VLOOKUP(G4017,'Cross-Page Data'!$I$4:$J$19,2,FALSE),IF(VLOOKUP(H4017,'Cross-Page Data'!$D$4:$F$48,3,FALSE)="solar",IF(G4017="PV","solar PV","solar thermal"),IF(VLOOKUP(H4017,'Cross-Page Data'!$D$4:$F$48,3,FALSE)="wind",VLOOKUP(G4017,'Cross-Page Data'!$I$4:$J$19,2,FALSE),IF(VLOOKUP(H4017,'Cross-Page Data'!$D$4:$F$48,3,FALSE)="hydro",VLOOKUP(G4017,'Cross-Page Data'!$I$4:$J$19,2,FALSE),VLOOKUP(H4017,'Cross-Page Data'!$D$4:$F$48,3,FALSE)))))</f>
        <v/>
      </c>
      <c r="M4017" s="120">
        <f>IF(AND($P$2=FALSE,OR(F4017="Commercial NAICS Cogen",F4017="Industrial NAICS Cogen",F4017="NAICS-22 Cogen")),FALSE,IF(AND($P$3=FALSE,OR(F4017="Commercial NAICS Cogen",F4017="Commercial NAICS Non-Cogen",F4017="Industrial NAICS Cogen", F4017="industrial NAICS non-Cogen")),FALSE, TRUE))</f>
        <v/>
      </c>
    </row>
    <row r="4018">
      <c r="A4018" s="129" t="n">
        <v>57630</v>
      </c>
      <c r="B4018" s="130" t="inlineStr">
        <is>
          <t>Long Creek Waste Water Plant</t>
        </is>
      </c>
      <c r="C4018" s="130" t="inlineStr">
        <is>
          <t>Gastonia City of</t>
        </is>
      </c>
      <c r="D4018" s="129" t="n">
        <v>56960</v>
      </c>
      <c r="E4018" s="130" t="inlineStr">
        <is>
          <t>NC</t>
        </is>
      </c>
      <c r="F4018" s="130" t="inlineStr">
        <is>
          <t>Commercial NAICS Non-Cogen</t>
        </is>
      </c>
      <c r="G4018" s="130" t="inlineStr">
        <is>
          <t>IC</t>
        </is>
      </c>
      <c r="H4018" s="130" t="inlineStr">
        <is>
          <t>DFO</t>
        </is>
      </c>
      <c r="I4018" s="130" t="inlineStr">
        <is>
          <t>DFO</t>
        </is>
      </c>
      <c r="J4018" s="131" t="n">
        <v>270</v>
      </c>
      <c r="K4018" s="129" t="n">
        <v>2020</v>
      </c>
      <c r="L4018" s="120">
        <f>IF(VLOOKUP(H4018,'Cross-Page Data'!$D$4:$F$48,3,FALSE)="natural gas",VLOOKUP(G4018,'Cross-Page Data'!$I$4:$J$19,2,FALSE),IF(VLOOKUP(H4018,'Cross-Page Data'!$D$4:$F$48,3,FALSE)="solar",IF(G4018="PV","solar PV","solar thermal"),IF(VLOOKUP(H4018,'Cross-Page Data'!$D$4:$F$48,3,FALSE)="wind",VLOOKUP(G4018,'Cross-Page Data'!$I$4:$J$19,2,FALSE),IF(VLOOKUP(H4018,'Cross-Page Data'!$D$4:$F$48,3,FALSE)="hydro",VLOOKUP(G4018,'Cross-Page Data'!$I$4:$J$19,2,FALSE),VLOOKUP(H4018,'Cross-Page Data'!$D$4:$F$48,3,FALSE)))))</f>
        <v/>
      </c>
      <c r="M4018" s="120">
        <f>IF(AND($P$2=FALSE,OR(F4018="Commercial NAICS Cogen",F4018="Industrial NAICS Cogen",F4018="NAICS-22 Cogen")),FALSE,IF(AND($P$3=FALSE,OR(F4018="Commercial NAICS Cogen",F4018="Commercial NAICS Non-Cogen",F4018="Industrial NAICS Cogen", F4018="industrial NAICS non-Cogen")),FALSE, TRUE))</f>
        <v/>
      </c>
    </row>
    <row r="4019">
      <c r="A4019" s="129" t="n">
        <v>57638</v>
      </c>
      <c r="B4019" s="130" t="inlineStr">
        <is>
          <t>Randolph Eastern School Wind Turbine</t>
        </is>
      </c>
      <c r="C4019" s="130" t="inlineStr">
        <is>
          <t>Performance Services</t>
        </is>
      </c>
      <c r="D4019" s="129" t="n">
        <v>56855</v>
      </c>
      <c r="E4019" s="130" t="inlineStr">
        <is>
          <t>IN</t>
        </is>
      </c>
      <c r="F4019" s="130" t="inlineStr">
        <is>
          <t>Commercial NAICS Non-Cogen</t>
        </is>
      </c>
      <c r="G4019" s="130" t="inlineStr">
        <is>
          <t>WT</t>
        </is>
      </c>
      <c r="H4019" s="130" t="inlineStr">
        <is>
          <t>WND</t>
        </is>
      </c>
      <c r="I4019" s="130" t="inlineStr">
        <is>
          <t>WND</t>
        </is>
      </c>
      <c r="J4019" s="131" t="n">
        <v>0</v>
      </c>
      <c r="K4019" s="129" t="n">
        <v>2020</v>
      </c>
      <c r="L4019" s="120">
        <f>IF(VLOOKUP(H4019,'Cross-Page Data'!$D$4:$F$48,3,FALSE)="natural gas",VLOOKUP(G4019,'Cross-Page Data'!$I$4:$J$19,2,FALSE),IF(VLOOKUP(H4019,'Cross-Page Data'!$D$4:$F$48,3,FALSE)="solar",IF(G4019="PV","solar PV","solar thermal"),IF(VLOOKUP(H4019,'Cross-Page Data'!$D$4:$F$48,3,FALSE)="wind",VLOOKUP(G4019,'Cross-Page Data'!$I$4:$J$19,2,FALSE),IF(VLOOKUP(H4019,'Cross-Page Data'!$D$4:$F$48,3,FALSE)="hydro",VLOOKUP(G4019,'Cross-Page Data'!$I$4:$J$19,2,FALSE),VLOOKUP(H4019,'Cross-Page Data'!$D$4:$F$48,3,FALSE)))))</f>
        <v/>
      </c>
      <c r="M4019" s="120">
        <f>IF(AND($P$2=FALSE,OR(F4019="Commercial NAICS Cogen",F4019="Industrial NAICS Cogen",F4019="NAICS-22 Cogen")),FALSE,IF(AND($P$3=FALSE,OR(F4019="Commercial NAICS Cogen",F4019="Commercial NAICS Non-Cogen",F4019="Industrial NAICS Cogen", F4019="industrial NAICS non-Cogen")),FALSE, TRUE))</f>
        <v/>
      </c>
    </row>
    <row r="4020">
      <c r="A4020" s="129" t="n">
        <v>57643</v>
      </c>
      <c r="B4020" s="130" t="inlineStr">
        <is>
          <t>Vestas Towers America, Inc.</t>
        </is>
      </c>
      <c r="C4020" s="130" t="inlineStr">
        <is>
          <t>Vestas Towers America, Inc</t>
        </is>
      </c>
      <c r="D4020" s="129" t="n">
        <v>56972</v>
      </c>
      <c r="E4020" s="130" t="inlineStr">
        <is>
          <t>CO</t>
        </is>
      </c>
      <c r="F4020" s="130" t="inlineStr">
        <is>
          <t>Industrial NAICS Non-Cogen</t>
        </is>
      </c>
      <c r="G4020" s="130" t="inlineStr">
        <is>
          <t>WT</t>
        </is>
      </c>
      <c r="H4020" s="130" t="inlineStr">
        <is>
          <t>WND</t>
        </is>
      </c>
      <c r="I4020" s="130" t="inlineStr">
        <is>
          <t>WND</t>
        </is>
      </c>
      <c r="J4020" s="131" t="n">
        <v>2681</v>
      </c>
      <c r="K4020" s="129" t="n">
        <v>2020</v>
      </c>
      <c r="L4020" s="120">
        <f>IF(VLOOKUP(H4020,'Cross-Page Data'!$D$4:$F$48,3,FALSE)="natural gas",VLOOKUP(G4020,'Cross-Page Data'!$I$4:$J$19,2,FALSE),IF(VLOOKUP(H4020,'Cross-Page Data'!$D$4:$F$48,3,FALSE)="solar",IF(G4020="PV","solar PV","solar thermal"),IF(VLOOKUP(H4020,'Cross-Page Data'!$D$4:$F$48,3,FALSE)="wind",VLOOKUP(G4020,'Cross-Page Data'!$I$4:$J$19,2,FALSE),IF(VLOOKUP(H4020,'Cross-Page Data'!$D$4:$F$48,3,FALSE)="hydro",VLOOKUP(G4020,'Cross-Page Data'!$I$4:$J$19,2,FALSE),VLOOKUP(H4020,'Cross-Page Data'!$D$4:$F$48,3,FALSE)))))</f>
        <v/>
      </c>
      <c r="M4020" s="120">
        <f>IF(AND($P$2=FALSE,OR(F4020="Commercial NAICS Cogen",F4020="Industrial NAICS Cogen",F4020="NAICS-22 Cogen")),FALSE,IF(AND($P$3=FALSE,OR(F4020="Commercial NAICS Cogen",F4020="Commercial NAICS Non-Cogen",F4020="Industrial NAICS Cogen", F4020="industrial NAICS non-Cogen")),FALSE, TRUE))</f>
        <v/>
      </c>
    </row>
    <row r="4021">
      <c r="A4021" s="129" t="n">
        <v>57644</v>
      </c>
      <c r="B4021" s="130" t="inlineStr">
        <is>
          <t>Prairie Rose Wind Farm</t>
        </is>
      </c>
      <c r="C4021" s="130" t="inlineStr">
        <is>
          <t>Enel Green Power NA, Inc.</t>
        </is>
      </c>
      <c r="D4021" s="129" t="n">
        <v>59380</v>
      </c>
      <c r="E4021" s="130" t="inlineStr">
        <is>
          <t>MN</t>
        </is>
      </c>
      <c r="F4021" s="130" t="inlineStr">
        <is>
          <t>NAICS-22 Non-Cogen</t>
        </is>
      </c>
      <c r="G4021" s="130" t="inlineStr">
        <is>
          <t>WT</t>
        </is>
      </c>
      <c r="H4021" s="130" t="inlineStr">
        <is>
          <t>WND</t>
        </is>
      </c>
      <c r="I4021" s="130" t="inlineStr">
        <is>
          <t>WND</t>
        </is>
      </c>
      <c r="J4021" s="131" t="n">
        <v>654621</v>
      </c>
      <c r="K4021" s="129" t="n">
        <v>2020</v>
      </c>
      <c r="L4021" s="120">
        <f>IF(VLOOKUP(H4021,'Cross-Page Data'!$D$4:$F$48,3,FALSE)="natural gas",VLOOKUP(G4021,'Cross-Page Data'!$I$4:$J$19,2,FALSE),IF(VLOOKUP(H4021,'Cross-Page Data'!$D$4:$F$48,3,FALSE)="solar",IF(G4021="PV","solar PV","solar thermal"),IF(VLOOKUP(H4021,'Cross-Page Data'!$D$4:$F$48,3,FALSE)="wind",VLOOKUP(G4021,'Cross-Page Data'!$I$4:$J$19,2,FALSE),IF(VLOOKUP(H4021,'Cross-Page Data'!$D$4:$F$48,3,FALSE)="hydro",VLOOKUP(G4021,'Cross-Page Data'!$I$4:$J$19,2,FALSE),VLOOKUP(H4021,'Cross-Page Data'!$D$4:$F$48,3,FALSE)))))</f>
        <v/>
      </c>
      <c r="M4021" s="120">
        <f>IF(AND($P$2=FALSE,OR(F4021="Commercial NAICS Cogen",F4021="Industrial NAICS Cogen",F4021="NAICS-22 Cogen")),FALSE,IF(AND($P$3=FALSE,OR(F4021="Commercial NAICS Cogen",F4021="Commercial NAICS Non-Cogen",F4021="Industrial NAICS Cogen", F4021="industrial NAICS non-Cogen")),FALSE, TRUE))</f>
        <v/>
      </c>
    </row>
    <row r="4022">
      <c r="A4022" s="129" t="n">
        <v>57648</v>
      </c>
      <c r="B4022" s="130" t="inlineStr">
        <is>
          <t>Zotos International WPGF</t>
        </is>
      </c>
      <c r="C4022" s="130" t="inlineStr">
        <is>
          <t>Zotos International</t>
        </is>
      </c>
      <c r="D4022" s="129" t="n">
        <v>56977</v>
      </c>
      <c r="E4022" s="130" t="inlineStr">
        <is>
          <t>NY</t>
        </is>
      </c>
      <c r="F4022" s="130" t="inlineStr">
        <is>
          <t>Industrial NAICS Non-Cogen</t>
        </is>
      </c>
      <c r="G4022" s="130" t="inlineStr">
        <is>
          <t>WT</t>
        </is>
      </c>
      <c r="H4022" s="130" t="inlineStr">
        <is>
          <t>WND</t>
        </is>
      </c>
      <c r="I4022" s="130" t="inlineStr">
        <is>
          <t>WND</t>
        </is>
      </c>
      <c r="J4022" s="131" t="n">
        <v>1849</v>
      </c>
      <c r="K4022" s="129" t="n">
        <v>2020</v>
      </c>
      <c r="L4022" s="120">
        <f>IF(VLOOKUP(H4022,'Cross-Page Data'!$D$4:$F$48,3,FALSE)="natural gas",VLOOKUP(G4022,'Cross-Page Data'!$I$4:$J$19,2,FALSE),IF(VLOOKUP(H4022,'Cross-Page Data'!$D$4:$F$48,3,FALSE)="solar",IF(G4022="PV","solar PV","solar thermal"),IF(VLOOKUP(H4022,'Cross-Page Data'!$D$4:$F$48,3,FALSE)="wind",VLOOKUP(G4022,'Cross-Page Data'!$I$4:$J$19,2,FALSE),IF(VLOOKUP(H4022,'Cross-Page Data'!$D$4:$F$48,3,FALSE)="hydro",VLOOKUP(G4022,'Cross-Page Data'!$I$4:$J$19,2,FALSE),VLOOKUP(H4022,'Cross-Page Data'!$D$4:$F$48,3,FALSE)))))</f>
        <v/>
      </c>
      <c r="M4022" s="120">
        <f>IF(AND($P$2=FALSE,OR(F4022="Commercial NAICS Cogen",F4022="Industrial NAICS Cogen",F4022="NAICS-22 Cogen")),FALSE,IF(AND($P$3=FALSE,OR(F4022="Commercial NAICS Cogen",F4022="Commercial NAICS Non-Cogen",F4022="Industrial NAICS Cogen", F4022="industrial NAICS non-Cogen")),FALSE, TRUE))</f>
        <v/>
      </c>
    </row>
    <row r="4023">
      <c r="A4023" s="129" t="n">
        <v>57653</v>
      </c>
      <c r="B4023" s="130" t="inlineStr">
        <is>
          <t>Oregon State University Energy Center</t>
        </is>
      </c>
      <c r="C4023" s="130" t="inlineStr">
        <is>
          <t>Oregon State University</t>
        </is>
      </c>
      <c r="D4023" s="129" t="n">
        <v>56968</v>
      </c>
      <c r="E4023" s="130" t="inlineStr">
        <is>
          <t>OR</t>
        </is>
      </c>
      <c r="F4023" s="130" t="inlineStr">
        <is>
          <t>Commercial NAICS Cogen</t>
        </is>
      </c>
      <c r="G4023" s="130" t="inlineStr">
        <is>
          <t>CA</t>
        </is>
      </c>
      <c r="H4023" s="130" t="inlineStr">
        <is>
          <t>DFO</t>
        </is>
      </c>
      <c r="I4023" s="130" t="inlineStr">
        <is>
          <t>DFO</t>
        </is>
      </c>
      <c r="J4023" s="131" t="n">
        <v>0</v>
      </c>
      <c r="K4023" s="129" t="n">
        <v>2020</v>
      </c>
      <c r="L4023" s="120">
        <f>IF(VLOOKUP(H4023,'Cross-Page Data'!$D$4:$F$48,3,FALSE)="natural gas",VLOOKUP(G4023,'Cross-Page Data'!$I$4:$J$19,2,FALSE),IF(VLOOKUP(H4023,'Cross-Page Data'!$D$4:$F$48,3,FALSE)="solar",IF(G4023="PV","solar PV","solar thermal"),IF(VLOOKUP(H4023,'Cross-Page Data'!$D$4:$F$48,3,FALSE)="wind",VLOOKUP(G4023,'Cross-Page Data'!$I$4:$J$19,2,FALSE),IF(VLOOKUP(H4023,'Cross-Page Data'!$D$4:$F$48,3,FALSE)="hydro",VLOOKUP(G4023,'Cross-Page Data'!$I$4:$J$19,2,FALSE),VLOOKUP(H4023,'Cross-Page Data'!$D$4:$F$48,3,FALSE)))))</f>
        <v/>
      </c>
      <c r="M4023" s="120">
        <f>IF(AND($P$2=FALSE,OR(F4023="Commercial NAICS Cogen",F4023="Industrial NAICS Cogen",F4023="NAICS-22 Cogen")),FALSE,IF(AND($P$3=FALSE,OR(F4023="Commercial NAICS Cogen",F4023="Commercial NAICS Non-Cogen",F4023="Industrial NAICS Cogen", F4023="industrial NAICS non-Cogen")),FALSE, TRUE))</f>
        <v/>
      </c>
    </row>
    <row r="4024">
      <c r="A4024" s="129" t="n">
        <v>57653</v>
      </c>
      <c r="B4024" s="130" t="inlineStr">
        <is>
          <t>Oregon State University Energy Center</t>
        </is>
      </c>
      <c r="C4024" s="130" t="inlineStr">
        <is>
          <t>Oregon State University</t>
        </is>
      </c>
      <c r="D4024" s="129" t="n">
        <v>56968</v>
      </c>
      <c r="E4024" s="130" t="inlineStr">
        <is>
          <t>OR</t>
        </is>
      </c>
      <c r="F4024" s="130" t="inlineStr">
        <is>
          <t>Commercial NAICS Cogen</t>
        </is>
      </c>
      <c r="G4024" s="130" t="inlineStr">
        <is>
          <t>CA</t>
        </is>
      </c>
      <c r="H4024" s="130" t="inlineStr">
        <is>
          <t>NG</t>
        </is>
      </c>
      <c r="I4024" s="130" t="inlineStr">
        <is>
          <t>NG</t>
        </is>
      </c>
      <c r="J4024" s="131" t="n">
        <v>0</v>
      </c>
      <c r="K4024" s="129" t="n">
        <v>2020</v>
      </c>
      <c r="L4024" s="120">
        <f>IF(VLOOKUP(H4024,'Cross-Page Data'!$D$4:$F$48,3,FALSE)="natural gas",VLOOKUP(G4024,'Cross-Page Data'!$I$4:$J$19,2,FALSE),IF(VLOOKUP(H4024,'Cross-Page Data'!$D$4:$F$48,3,FALSE)="solar",IF(G4024="PV","solar PV","solar thermal"),IF(VLOOKUP(H4024,'Cross-Page Data'!$D$4:$F$48,3,FALSE)="wind",VLOOKUP(G4024,'Cross-Page Data'!$I$4:$J$19,2,FALSE),IF(VLOOKUP(H4024,'Cross-Page Data'!$D$4:$F$48,3,FALSE)="hydro",VLOOKUP(G4024,'Cross-Page Data'!$I$4:$J$19,2,FALSE),VLOOKUP(H4024,'Cross-Page Data'!$D$4:$F$48,3,FALSE)))))</f>
        <v/>
      </c>
      <c r="M4024" s="120">
        <f>IF(AND($P$2=FALSE,OR(F4024="Commercial NAICS Cogen",F4024="Industrial NAICS Cogen",F4024="NAICS-22 Cogen")),FALSE,IF(AND($P$3=FALSE,OR(F4024="Commercial NAICS Cogen",F4024="Commercial NAICS Non-Cogen",F4024="Industrial NAICS Cogen", F4024="industrial NAICS non-Cogen")),FALSE, TRUE))</f>
        <v/>
      </c>
    </row>
    <row r="4025">
      <c r="A4025" s="129" t="n">
        <v>57653</v>
      </c>
      <c r="B4025" s="130" t="inlineStr">
        <is>
          <t>Oregon State University Energy Center</t>
        </is>
      </c>
      <c r="C4025" s="130" t="inlineStr">
        <is>
          <t>Oregon State University</t>
        </is>
      </c>
      <c r="D4025" s="129" t="n">
        <v>56968</v>
      </c>
      <c r="E4025" s="130" t="inlineStr">
        <is>
          <t>OR</t>
        </is>
      </c>
      <c r="F4025" s="130" t="inlineStr">
        <is>
          <t>Commercial NAICS Cogen</t>
        </is>
      </c>
      <c r="G4025" s="130" t="inlineStr">
        <is>
          <t>CT</t>
        </is>
      </c>
      <c r="H4025" s="130" t="inlineStr">
        <is>
          <t>DFO</t>
        </is>
      </c>
      <c r="I4025" s="130" t="inlineStr">
        <is>
          <t>DFO</t>
        </is>
      </c>
      <c r="J4025" s="131" t="n">
        <v>0</v>
      </c>
      <c r="K4025" s="129" t="n">
        <v>2020</v>
      </c>
      <c r="L4025" s="120">
        <f>IF(VLOOKUP(H4025,'Cross-Page Data'!$D$4:$F$48,3,FALSE)="natural gas",VLOOKUP(G4025,'Cross-Page Data'!$I$4:$J$19,2,FALSE),IF(VLOOKUP(H4025,'Cross-Page Data'!$D$4:$F$48,3,FALSE)="solar",IF(G4025="PV","solar PV","solar thermal"),IF(VLOOKUP(H4025,'Cross-Page Data'!$D$4:$F$48,3,FALSE)="wind",VLOOKUP(G4025,'Cross-Page Data'!$I$4:$J$19,2,FALSE),IF(VLOOKUP(H4025,'Cross-Page Data'!$D$4:$F$48,3,FALSE)="hydro",VLOOKUP(G4025,'Cross-Page Data'!$I$4:$J$19,2,FALSE),VLOOKUP(H4025,'Cross-Page Data'!$D$4:$F$48,3,FALSE)))))</f>
        <v/>
      </c>
      <c r="M4025" s="120">
        <f>IF(AND($P$2=FALSE,OR(F4025="Commercial NAICS Cogen",F4025="Industrial NAICS Cogen",F4025="NAICS-22 Cogen")),FALSE,IF(AND($P$3=FALSE,OR(F4025="Commercial NAICS Cogen",F4025="Commercial NAICS Non-Cogen",F4025="Industrial NAICS Cogen", F4025="industrial NAICS non-Cogen")),FALSE, TRUE))</f>
        <v/>
      </c>
    </row>
    <row r="4026">
      <c r="A4026" s="129" t="n">
        <v>57653</v>
      </c>
      <c r="B4026" s="130" t="inlineStr">
        <is>
          <t>Oregon State University Energy Center</t>
        </is>
      </c>
      <c r="C4026" s="130" t="inlineStr">
        <is>
          <t>Oregon State University</t>
        </is>
      </c>
      <c r="D4026" s="129" t="n">
        <v>56968</v>
      </c>
      <c r="E4026" s="130" t="inlineStr">
        <is>
          <t>OR</t>
        </is>
      </c>
      <c r="F4026" s="130" t="inlineStr">
        <is>
          <t>Commercial NAICS Cogen</t>
        </is>
      </c>
      <c r="G4026" s="130" t="inlineStr">
        <is>
          <t>CT</t>
        </is>
      </c>
      <c r="H4026" s="130" t="inlineStr">
        <is>
          <t>NG</t>
        </is>
      </c>
      <c r="I4026" s="130" t="inlineStr">
        <is>
          <t>NG</t>
        </is>
      </c>
      <c r="J4026" s="131" t="n">
        <v>43611</v>
      </c>
      <c r="K4026" s="129" t="n">
        <v>2020</v>
      </c>
      <c r="L4026" s="120">
        <f>IF(VLOOKUP(H4026,'Cross-Page Data'!$D$4:$F$48,3,FALSE)="natural gas",VLOOKUP(G4026,'Cross-Page Data'!$I$4:$J$19,2,FALSE),IF(VLOOKUP(H4026,'Cross-Page Data'!$D$4:$F$48,3,FALSE)="solar",IF(G4026="PV","solar PV","solar thermal"),IF(VLOOKUP(H4026,'Cross-Page Data'!$D$4:$F$48,3,FALSE)="wind",VLOOKUP(G4026,'Cross-Page Data'!$I$4:$J$19,2,FALSE),IF(VLOOKUP(H4026,'Cross-Page Data'!$D$4:$F$48,3,FALSE)="hydro",VLOOKUP(G4026,'Cross-Page Data'!$I$4:$J$19,2,FALSE),VLOOKUP(H4026,'Cross-Page Data'!$D$4:$F$48,3,FALSE)))))</f>
        <v/>
      </c>
      <c r="M4026" s="120">
        <f>IF(AND($P$2=FALSE,OR(F4026="Commercial NAICS Cogen",F4026="Industrial NAICS Cogen",F4026="NAICS-22 Cogen")),FALSE,IF(AND($P$3=FALSE,OR(F4026="Commercial NAICS Cogen",F4026="Commercial NAICS Non-Cogen",F4026="Industrial NAICS Cogen", F4026="industrial NAICS non-Cogen")),FALSE, TRUE))</f>
        <v/>
      </c>
    </row>
    <row r="4027">
      <c r="A4027" s="129" t="n">
        <v>57664</v>
      </c>
      <c r="B4027" s="130" t="inlineStr">
        <is>
          <t>Astoria Energy II</t>
        </is>
      </c>
      <c r="C4027" s="130" t="inlineStr">
        <is>
          <t>Astoria Energy II LLC</t>
        </is>
      </c>
      <c r="D4027" s="129" t="n">
        <v>56991</v>
      </c>
      <c r="E4027" s="130" t="inlineStr">
        <is>
          <t>NY</t>
        </is>
      </c>
      <c r="F4027" s="130" t="inlineStr">
        <is>
          <t>NAICS-22 Non-Cogen</t>
        </is>
      </c>
      <c r="G4027" s="130" t="inlineStr">
        <is>
          <t>CA</t>
        </is>
      </c>
      <c r="H4027" s="130" t="inlineStr">
        <is>
          <t>DFO</t>
        </is>
      </c>
      <c r="I4027" s="130" t="inlineStr">
        <is>
          <t>DFO</t>
        </is>
      </c>
      <c r="J4027" s="131" t="n">
        <v>259.103</v>
      </c>
      <c r="K4027" s="129" t="n">
        <v>2020</v>
      </c>
      <c r="L4027" s="120">
        <f>IF(VLOOKUP(H4027,'Cross-Page Data'!$D$4:$F$48,3,FALSE)="natural gas",VLOOKUP(G4027,'Cross-Page Data'!$I$4:$J$19,2,FALSE),IF(VLOOKUP(H4027,'Cross-Page Data'!$D$4:$F$48,3,FALSE)="solar",IF(G4027="PV","solar PV","solar thermal"),IF(VLOOKUP(H4027,'Cross-Page Data'!$D$4:$F$48,3,FALSE)="wind",VLOOKUP(G4027,'Cross-Page Data'!$I$4:$J$19,2,FALSE),IF(VLOOKUP(H4027,'Cross-Page Data'!$D$4:$F$48,3,FALSE)="hydro",VLOOKUP(G4027,'Cross-Page Data'!$I$4:$J$19,2,FALSE),VLOOKUP(H4027,'Cross-Page Data'!$D$4:$F$48,3,FALSE)))))</f>
        <v/>
      </c>
      <c r="M4027" s="120">
        <f>IF(AND($P$2=FALSE,OR(F4027="Commercial NAICS Cogen",F4027="Industrial NAICS Cogen",F4027="NAICS-22 Cogen")),FALSE,IF(AND($P$3=FALSE,OR(F4027="Commercial NAICS Cogen",F4027="Commercial NAICS Non-Cogen",F4027="Industrial NAICS Cogen", F4027="industrial NAICS non-Cogen")),FALSE, TRUE))</f>
        <v/>
      </c>
    </row>
    <row r="4028">
      <c r="A4028" s="129" t="n">
        <v>57664</v>
      </c>
      <c r="B4028" s="130" t="inlineStr">
        <is>
          <t>Astoria Energy II</t>
        </is>
      </c>
      <c r="C4028" s="130" t="inlineStr">
        <is>
          <t>Astoria Energy II LLC</t>
        </is>
      </c>
      <c r="D4028" s="129" t="n">
        <v>56991</v>
      </c>
      <c r="E4028" s="130" t="inlineStr">
        <is>
          <t>NY</t>
        </is>
      </c>
      <c r="F4028" s="130" t="inlineStr">
        <is>
          <t>NAICS-22 Non-Cogen</t>
        </is>
      </c>
      <c r="G4028" s="130" t="inlineStr">
        <is>
          <t>CA</t>
        </is>
      </c>
      <c r="H4028" s="130" t="inlineStr">
        <is>
          <t>NG</t>
        </is>
      </c>
      <c r="I4028" s="130" t="inlineStr">
        <is>
          <t>NG</t>
        </is>
      </c>
      <c r="J4028" s="131" t="n">
        <v>1092143.9</v>
      </c>
      <c r="K4028" s="129" t="n">
        <v>2020</v>
      </c>
      <c r="L4028" s="120">
        <f>IF(VLOOKUP(H4028,'Cross-Page Data'!$D$4:$F$48,3,FALSE)="natural gas",VLOOKUP(G4028,'Cross-Page Data'!$I$4:$J$19,2,FALSE),IF(VLOOKUP(H4028,'Cross-Page Data'!$D$4:$F$48,3,FALSE)="solar",IF(G4028="PV","solar PV","solar thermal"),IF(VLOOKUP(H4028,'Cross-Page Data'!$D$4:$F$48,3,FALSE)="wind",VLOOKUP(G4028,'Cross-Page Data'!$I$4:$J$19,2,FALSE),IF(VLOOKUP(H4028,'Cross-Page Data'!$D$4:$F$48,3,FALSE)="hydro",VLOOKUP(G4028,'Cross-Page Data'!$I$4:$J$19,2,FALSE),VLOOKUP(H4028,'Cross-Page Data'!$D$4:$F$48,3,FALSE)))))</f>
        <v/>
      </c>
      <c r="M4028" s="120">
        <f>IF(AND($P$2=FALSE,OR(F4028="Commercial NAICS Cogen",F4028="Industrial NAICS Cogen",F4028="NAICS-22 Cogen")),FALSE,IF(AND($P$3=FALSE,OR(F4028="Commercial NAICS Cogen",F4028="Commercial NAICS Non-Cogen",F4028="Industrial NAICS Cogen", F4028="industrial NAICS non-Cogen")),FALSE, TRUE))</f>
        <v/>
      </c>
    </row>
    <row r="4029">
      <c r="A4029" s="129" t="n">
        <v>57664</v>
      </c>
      <c r="B4029" s="130" t="inlineStr">
        <is>
          <t>Astoria Energy II</t>
        </is>
      </c>
      <c r="C4029" s="130" t="inlineStr">
        <is>
          <t>Astoria Energy II LLC</t>
        </is>
      </c>
      <c r="D4029" s="129" t="n">
        <v>56991</v>
      </c>
      <c r="E4029" s="130" t="inlineStr">
        <is>
          <t>NY</t>
        </is>
      </c>
      <c r="F4029" s="130" t="inlineStr">
        <is>
          <t>NAICS-22 Non-Cogen</t>
        </is>
      </c>
      <c r="G4029" s="130" t="inlineStr">
        <is>
          <t>CT</t>
        </is>
      </c>
      <c r="H4029" s="130" t="inlineStr">
        <is>
          <t>DFO</t>
        </is>
      </c>
      <c r="I4029" s="130" t="inlineStr">
        <is>
          <t>DFO</t>
        </is>
      </c>
      <c r="J4029" s="131" t="n">
        <v>448.234</v>
      </c>
      <c r="K4029" s="129" t="n">
        <v>2020</v>
      </c>
      <c r="L4029" s="120">
        <f>IF(VLOOKUP(H4029,'Cross-Page Data'!$D$4:$F$48,3,FALSE)="natural gas",VLOOKUP(G4029,'Cross-Page Data'!$I$4:$J$19,2,FALSE),IF(VLOOKUP(H4029,'Cross-Page Data'!$D$4:$F$48,3,FALSE)="solar",IF(G4029="PV","solar PV","solar thermal"),IF(VLOOKUP(H4029,'Cross-Page Data'!$D$4:$F$48,3,FALSE)="wind",VLOOKUP(G4029,'Cross-Page Data'!$I$4:$J$19,2,FALSE),IF(VLOOKUP(H4029,'Cross-Page Data'!$D$4:$F$48,3,FALSE)="hydro",VLOOKUP(G4029,'Cross-Page Data'!$I$4:$J$19,2,FALSE),VLOOKUP(H4029,'Cross-Page Data'!$D$4:$F$48,3,FALSE)))))</f>
        <v/>
      </c>
      <c r="M4029" s="120">
        <f>IF(AND($P$2=FALSE,OR(F4029="Commercial NAICS Cogen",F4029="Industrial NAICS Cogen",F4029="NAICS-22 Cogen")),FALSE,IF(AND($P$3=FALSE,OR(F4029="Commercial NAICS Cogen",F4029="Commercial NAICS Non-Cogen",F4029="Industrial NAICS Cogen", F4029="industrial NAICS non-Cogen")),FALSE, TRUE))</f>
        <v/>
      </c>
    </row>
    <row r="4030">
      <c r="A4030" s="129" t="n">
        <v>57664</v>
      </c>
      <c r="B4030" s="130" t="inlineStr">
        <is>
          <t>Astoria Energy II</t>
        </is>
      </c>
      <c r="C4030" s="130" t="inlineStr">
        <is>
          <t>Astoria Energy II LLC</t>
        </is>
      </c>
      <c r="D4030" s="129" t="n">
        <v>56991</v>
      </c>
      <c r="E4030" s="130" t="inlineStr">
        <is>
          <t>NY</t>
        </is>
      </c>
      <c r="F4030" s="130" t="inlineStr">
        <is>
          <t>NAICS-22 Non-Cogen</t>
        </is>
      </c>
      <c r="G4030" s="130" t="inlineStr">
        <is>
          <t>CT</t>
        </is>
      </c>
      <c r="H4030" s="130" t="inlineStr">
        <is>
          <t>NG</t>
        </is>
      </c>
      <c r="I4030" s="130" t="inlineStr">
        <is>
          <t>NG</t>
        </is>
      </c>
      <c r="J4030" s="131" t="n">
        <v>1779179.8</v>
      </c>
      <c r="K4030" s="129" t="n">
        <v>2020</v>
      </c>
      <c r="L4030" s="120">
        <f>IF(VLOOKUP(H4030,'Cross-Page Data'!$D$4:$F$48,3,FALSE)="natural gas",VLOOKUP(G4030,'Cross-Page Data'!$I$4:$J$19,2,FALSE),IF(VLOOKUP(H4030,'Cross-Page Data'!$D$4:$F$48,3,FALSE)="solar",IF(G4030="PV","solar PV","solar thermal"),IF(VLOOKUP(H4030,'Cross-Page Data'!$D$4:$F$48,3,FALSE)="wind",VLOOKUP(G4030,'Cross-Page Data'!$I$4:$J$19,2,FALSE),IF(VLOOKUP(H4030,'Cross-Page Data'!$D$4:$F$48,3,FALSE)="hydro",VLOOKUP(G4030,'Cross-Page Data'!$I$4:$J$19,2,FALSE),VLOOKUP(H4030,'Cross-Page Data'!$D$4:$F$48,3,FALSE)))))</f>
        <v/>
      </c>
      <c r="M4030" s="120">
        <f>IF(AND($P$2=FALSE,OR(F4030="Commercial NAICS Cogen",F4030="Industrial NAICS Cogen",F4030="NAICS-22 Cogen")),FALSE,IF(AND($P$3=FALSE,OR(F4030="Commercial NAICS Cogen",F4030="Commercial NAICS Non-Cogen",F4030="Industrial NAICS Cogen", F4030="industrial NAICS non-Cogen")),FALSE, TRUE))</f>
        <v/>
      </c>
    </row>
    <row r="4031">
      <c r="A4031" s="129" t="n">
        <v>57672</v>
      </c>
      <c r="B4031" s="130" t="inlineStr">
        <is>
          <t>Oakdale Renewable Energy Plant</t>
        </is>
      </c>
      <c r="C4031" s="130" t="inlineStr">
        <is>
          <t>University of Iowa</t>
        </is>
      </c>
      <c r="D4031" s="129" t="n">
        <v>19539</v>
      </c>
      <c r="E4031" s="130" t="inlineStr">
        <is>
          <t>IA</t>
        </is>
      </c>
      <c r="F4031" s="130" t="inlineStr">
        <is>
          <t>Commercial NAICS Non-Cogen</t>
        </is>
      </c>
      <c r="G4031" s="130" t="inlineStr">
        <is>
          <t>IC</t>
        </is>
      </c>
      <c r="H4031" s="130" t="inlineStr">
        <is>
          <t>NG</t>
        </is>
      </c>
      <c r="I4031" s="130" t="inlineStr">
        <is>
          <t>NG</t>
        </is>
      </c>
      <c r="J4031" s="131" t="n">
        <v>2027.62</v>
      </c>
      <c r="K4031" s="129" t="n">
        <v>2020</v>
      </c>
      <c r="L4031" s="120">
        <f>IF(VLOOKUP(H4031,'Cross-Page Data'!$D$4:$F$48,3,FALSE)="natural gas",VLOOKUP(G4031,'Cross-Page Data'!$I$4:$J$19,2,FALSE),IF(VLOOKUP(H4031,'Cross-Page Data'!$D$4:$F$48,3,FALSE)="solar",IF(G4031="PV","solar PV","solar thermal"),IF(VLOOKUP(H4031,'Cross-Page Data'!$D$4:$F$48,3,FALSE)="wind",VLOOKUP(G4031,'Cross-Page Data'!$I$4:$J$19,2,FALSE),IF(VLOOKUP(H4031,'Cross-Page Data'!$D$4:$F$48,3,FALSE)="hydro",VLOOKUP(G4031,'Cross-Page Data'!$I$4:$J$19,2,FALSE),VLOOKUP(H4031,'Cross-Page Data'!$D$4:$F$48,3,FALSE)))))</f>
        <v/>
      </c>
      <c r="M4031" s="120">
        <f>IF(AND($P$2=FALSE,OR(F4031="Commercial NAICS Cogen",F4031="Industrial NAICS Cogen",F4031="NAICS-22 Cogen")),FALSE,IF(AND($P$3=FALSE,OR(F4031="Commercial NAICS Cogen",F4031="Commercial NAICS Non-Cogen",F4031="Industrial NAICS Cogen", F4031="industrial NAICS non-Cogen")),FALSE, TRUE))</f>
        <v/>
      </c>
    </row>
    <row r="4032">
      <c r="A4032" s="129" t="n">
        <v>57678</v>
      </c>
      <c r="B4032" s="130" t="inlineStr">
        <is>
          <t>Post Rock Wind Power Project, LLC</t>
        </is>
      </c>
      <c r="C4032" s="130" t="inlineStr">
        <is>
          <t>Pattern Operators LP</t>
        </is>
      </c>
      <c r="D4032" s="129" t="n">
        <v>56545</v>
      </c>
      <c r="E4032" s="130" t="inlineStr">
        <is>
          <t>KS</t>
        </is>
      </c>
      <c r="F4032" s="130" t="inlineStr">
        <is>
          <t>NAICS-22 Non-Cogen</t>
        </is>
      </c>
      <c r="G4032" s="130" t="inlineStr">
        <is>
          <t>WT</t>
        </is>
      </c>
      <c r="H4032" s="130" t="inlineStr">
        <is>
          <t>WND</t>
        </is>
      </c>
      <c r="I4032" s="130" t="inlineStr">
        <is>
          <t>WND</t>
        </is>
      </c>
      <c r="J4032" s="131" t="n">
        <v>765642</v>
      </c>
      <c r="K4032" s="129" t="n">
        <v>2020</v>
      </c>
      <c r="L4032" s="120">
        <f>IF(VLOOKUP(H4032,'Cross-Page Data'!$D$4:$F$48,3,FALSE)="natural gas",VLOOKUP(G4032,'Cross-Page Data'!$I$4:$J$19,2,FALSE),IF(VLOOKUP(H4032,'Cross-Page Data'!$D$4:$F$48,3,FALSE)="solar",IF(G4032="PV","solar PV","solar thermal"),IF(VLOOKUP(H4032,'Cross-Page Data'!$D$4:$F$48,3,FALSE)="wind",VLOOKUP(G4032,'Cross-Page Data'!$I$4:$J$19,2,FALSE),IF(VLOOKUP(H4032,'Cross-Page Data'!$D$4:$F$48,3,FALSE)="hydro",VLOOKUP(G4032,'Cross-Page Data'!$I$4:$J$19,2,FALSE),VLOOKUP(H4032,'Cross-Page Data'!$D$4:$F$48,3,FALSE)))))</f>
        <v/>
      </c>
      <c r="M4032" s="120">
        <f>IF(AND($P$2=FALSE,OR(F4032="Commercial NAICS Cogen",F4032="Industrial NAICS Cogen",F4032="NAICS-22 Cogen")),FALSE,IF(AND($P$3=FALSE,OR(F4032="Commercial NAICS Cogen",F4032="Commercial NAICS Non-Cogen",F4032="Industrial NAICS Cogen", F4032="industrial NAICS non-Cogen")),FALSE, TRUE))</f>
        <v/>
      </c>
    </row>
    <row r="4033">
      <c r="A4033" s="129" t="n">
        <v>57684</v>
      </c>
      <c r="B4033" s="130" t="inlineStr">
        <is>
          <t>Goodsprings Waste Heat Recovery</t>
        </is>
      </c>
      <c r="C4033" s="130" t="inlineStr">
        <is>
          <t>Nevada Power Co</t>
        </is>
      </c>
      <c r="D4033" s="129" t="n">
        <v>13407</v>
      </c>
      <c r="E4033" s="130" t="inlineStr">
        <is>
          <t>NV</t>
        </is>
      </c>
      <c r="F4033" s="130" t="inlineStr">
        <is>
          <t>Electric Utility</t>
        </is>
      </c>
      <c r="G4033" s="130" t="inlineStr">
        <is>
          <t>ST</t>
        </is>
      </c>
      <c r="H4033" s="130" t="inlineStr">
        <is>
          <t>NG</t>
        </is>
      </c>
      <c r="I4033" s="130" t="inlineStr">
        <is>
          <t>NG</t>
        </is>
      </c>
      <c r="J4033" s="131" t="n">
        <v>0</v>
      </c>
      <c r="K4033" s="129" t="n">
        <v>2020</v>
      </c>
      <c r="L4033" s="120">
        <f>IF(VLOOKUP(H4033,'Cross-Page Data'!$D$4:$F$48,3,FALSE)="natural gas",VLOOKUP(G4033,'Cross-Page Data'!$I$4:$J$19,2,FALSE),IF(VLOOKUP(H4033,'Cross-Page Data'!$D$4:$F$48,3,FALSE)="solar",IF(G4033="PV","solar PV","solar thermal"),IF(VLOOKUP(H4033,'Cross-Page Data'!$D$4:$F$48,3,FALSE)="wind",VLOOKUP(G4033,'Cross-Page Data'!$I$4:$J$19,2,FALSE),IF(VLOOKUP(H4033,'Cross-Page Data'!$D$4:$F$48,3,FALSE)="hydro",VLOOKUP(G4033,'Cross-Page Data'!$I$4:$J$19,2,FALSE),VLOOKUP(H4033,'Cross-Page Data'!$D$4:$F$48,3,FALSE)))))</f>
        <v/>
      </c>
      <c r="M4033" s="120">
        <f>IF(AND($P$2=FALSE,OR(F4033="Commercial NAICS Cogen",F4033="Industrial NAICS Cogen",F4033="NAICS-22 Cogen")),FALSE,IF(AND($P$3=FALSE,OR(F4033="Commercial NAICS Cogen",F4033="Commercial NAICS Non-Cogen",F4033="Industrial NAICS Cogen", F4033="industrial NAICS non-Cogen")),FALSE, TRUE))</f>
        <v/>
      </c>
    </row>
    <row r="4034">
      <c r="A4034" s="129" t="n">
        <v>57684</v>
      </c>
      <c r="B4034" s="130" t="inlineStr">
        <is>
          <t>Goodsprings Waste Heat Recovery</t>
        </is>
      </c>
      <c r="C4034" s="130" t="inlineStr">
        <is>
          <t>Nevada Power Co</t>
        </is>
      </c>
      <c r="D4034" s="129" t="n">
        <v>13407</v>
      </c>
      <c r="E4034" s="130" t="inlineStr">
        <is>
          <t>NV</t>
        </is>
      </c>
      <c r="F4034" s="130" t="inlineStr">
        <is>
          <t>Electric Utility</t>
        </is>
      </c>
      <c r="G4034" s="130" t="inlineStr">
        <is>
          <t>ST</t>
        </is>
      </c>
      <c r="H4034" s="130" t="inlineStr">
        <is>
          <t>WH</t>
        </is>
      </c>
      <c r="I4034" s="130" t="inlineStr">
        <is>
          <t>OTH</t>
        </is>
      </c>
      <c r="J4034" s="131" t="n">
        <v>25805</v>
      </c>
      <c r="K4034" s="129" t="n">
        <v>2020</v>
      </c>
      <c r="L4034" s="120">
        <f>IF(VLOOKUP(H4034,'Cross-Page Data'!$D$4:$F$48,3,FALSE)="natural gas",VLOOKUP(G4034,'Cross-Page Data'!$I$4:$J$19,2,FALSE),IF(VLOOKUP(H4034,'Cross-Page Data'!$D$4:$F$48,3,FALSE)="solar",IF(G4034="PV","solar PV","solar thermal"),IF(VLOOKUP(H4034,'Cross-Page Data'!$D$4:$F$48,3,FALSE)="wind",VLOOKUP(G4034,'Cross-Page Data'!$I$4:$J$19,2,FALSE),IF(VLOOKUP(H4034,'Cross-Page Data'!$D$4:$F$48,3,FALSE)="hydro",VLOOKUP(G4034,'Cross-Page Data'!$I$4:$J$19,2,FALSE),VLOOKUP(H4034,'Cross-Page Data'!$D$4:$F$48,3,FALSE)))))</f>
        <v/>
      </c>
      <c r="M4034" s="120">
        <f>IF(AND($P$2=FALSE,OR(F4034="Commercial NAICS Cogen",F4034="Industrial NAICS Cogen",F4034="NAICS-22 Cogen")),FALSE,IF(AND($P$3=FALSE,OR(F4034="Commercial NAICS Cogen",F4034="Commercial NAICS Non-Cogen",F4034="Industrial NAICS Cogen", F4034="industrial NAICS non-Cogen")),FALSE, TRUE))</f>
        <v/>
      </c>
    </row>
    <row r="4035">
      <c r="A4035" s="129" t="n">
        <v>57695</v>
      </c>
      <c r="B4035" s="130" t="inlineStr">
        <is>
          <t>Topaz Solar Farm</t>
        </is>
      </c>
      <c r="C4035" s="130" t="inlineStr">
        <is>
          <t>Topaz Solar Farms LLC</t>
        </is>
      </c>
      <c r="D4035" s="129" t="n">
        <v>59874</v>
      </c>
      <c r="E4035" s="130" t="inlineStr">
        <is>
          <t>CA</t>
        </is>
      </c>
      <c r="F4035" s="130" t="inlineStr">
        <is>
          <t>NAICS-22 Non-Cogen</t>
        </is>
      </c>
      <c r="G4035" s="130" t="inlineStr">
        <is>
          <t>PV</t>
        </is>
      </c>
      <c r="H4035" s="130" t="inlineStr">
        <is>
          <t>SUN</t>
        </is>
      </c>
      <c r="I4035" s="130" t="inlineStr">
        <is>
          <t>SUN</t>
        </is>
      </c>
      <c r="J4035" s="131" t="n">
        <v>1282716</v>
      </c>
      <c r="K4035" s="129" t="n">
        <v>2020</v>
      </c>
      <c r="L4035" s="120">
        <f>IF(VLOOKUP(H4035,'Cross-Page Data'!$D$4:$F$48,3,FALSE)="natural gas",VLOOKUP(G4035,'Cross-Page Data'!$I$4:$J$19,2,FALSE),IF(VLOOKUP(H4035,'Cross-Page Data'!$D$4:$F$48,3,FALSE)="solar",IF(G4035="PV","solar PV","solar thermal"),IF(VLOOKUP(H4035,'Cross-Page Data'!$D$4:$F$48,3,FALSE)="wind",VLOOKUP(G4035,'Cross-Page Data'!$I$4:$J$19,2,FALSE),IF(VLOOKUP(H4035,'Cross-Page Data'!$D$4:$F$48,3,FALSE)="hydro",VLOOKUP(G4035,'Cross-Page Data'!$I$4:$J$19,2,FALSE),VLOOKUP(H4035,'Cross-Page Data'!$D$4:$F$48,3,FALSE)))))</f>
        <v/>
      </c>
      <c r="M4035" s="120">
        <f>IF(AND($P$2=FALSE,OR(F4035="Commercial NAICS Cogen",F4035="Industrial NAICS Cogen",F4035="NAICS-22 Cogen")),FALSE,IF(AND($P$3=FALSE,OR(F4035="Commercial NAICS Cogen",F4035="Commercial NAICS Non-Cogen",F4035="Industrial NAICS Cogen", F4035="industrial NAICS non-Cogen")),FALSE, TRUE))</f>
        <v/>
      </c>
    </row>
    <row r="4036">
      <c r="A4036" s="129" t="n">
        <v>57702</v>
      </c>
      <c r="B4036" s="130" t="inlineStr">
        <is>
          <t>Signal Hill West Unit</t>
        </is>
      </c>
      <c r="C4036" s="130" t="inlineStr">
        <is>
          <t>Signal Hill Petroleum, Inc</t>
        </is>
      </c>
      <c r="D4036" s="129" t="n">
        <v>57027</v>
      </c>
      <c r="E4036" s="130" t="inlineStr">
        <is>
          <t>CA</t>
        </is>
      </c>
      <c r="F4036" s="130" t="inlineStr">
        <is>
          <t>Industrial NAICS Non-Cogen</t>
        </is>
      </c>
      <c r="G4036" s="130" t="inlineStr">
        <is>
          <t>GT</t>
        </is>
      </c>
      <c r="H4036" s="130" t="inlineStr">
        <is>
          <t>NG</t>
        </is>
      </c>
      <c r="I4036" s="130" t="inlineStr">
        <is>
          <t>NG</t>
        </is>
      </c>
      <c r="J4036" s="131" t="n">
        <v>0</v>
      </c>
      <c r="K4036" s="129" t="n">
        <v>2020</v>
      </c>
      <c r="L4036" s="120">
        <f>IF(VLOOKUP(H4036,'Cross-Page Data'!$D$4:$F$48,3,FALSE)="natural gas",VLOOKUP(G4036,'Cross-Page Data'!$I$4:$J$19,2,FALSE),IF(VLOOKUP(H4036,'Cross-Page Data'!$D$4:$F$48,3,FALSE)="solar",IF(G4036="PV","solar PV","solar thermal"),IF(VLOOKUP(H4036,'Cross-Page Data'!$D$4:$F$48,3,FALSE)="wind",VLOOKUP(G4036,'Cross-Page Data'!$I$4:$J$19,2,FALSE),IF(VLOOKUP(H4036,'Cross-Page Data'!$D$4:$F$48,3,FALSE)="hydro",VLOOKUP(G4036,'Cross-Page Data'!$I$4:$J$19,2,FALSE),VLOOKUP(H4036,'Cross-Page Data'!$D$4:$F$48,3,FALSE)))))</f>
        <v/>
      </c>
      <c r="M4036" s="120">
        <f>IF(AND($P$2=FALSE,OR(F4036="Commercial NAICS Cogen",F4036="Industrial NAICS Cogen",F4036="NAICS-22 Cogen")),FALSE,IF(AND($P$3=FALSE,OR(F4036="Commercial NAICS Cogen",F4036="Commercial NAICS Non-Cogen",F4036="Industrial NAICS Cogen", F4036="industrial NAICS non-Cogen")),FALSE, TRUE))</f>
        <v/>
      </c>
    </row>
    <row r="4037">
      <c r="A4037" s="129" t="n">
        <v>57702</v>
      </c>
      <c r="B4037" s="130" t="inlineStr">
        <is>
          <t>Signal Hill West Unit</t>
        </is>
      </c>
      <c r="C4037" s="130" t="inlineStr">
        <is>
          <t>Signal Hill Petroleum, Inc</t>
        </is>
      </c>
      <c r="D4037" s="129" t="n">
        <v>57027</v>
      </c>
      <c r="E4037" s="130" t="inlineStr">
        <is>
          <t>CA</t>
        </is>
      </c>
      <c r="F4037" s="130" t="inlineStr">
        <is>
          <t>Industrial NAICS Non-Cogen</t>
        </is>
      </c>
      <c r="G4037" s="130" t="inlineStr">
        <is>
          <t>GT</t>
        </is>
      </c>
      <c r="H4037" s="130" t="inlineStr">
        <is>
          <t>OG</t>
        </is>
      </c>
      <c r="I4037" s="130" t="inlineStr">
        <is>
          <t>OOG</t>
        </is>
      </c>
      <c r="J4037" s="131" t="n">
        <v>41491</v>
      </c>
      <c r="K4037" s="129" t="n">
        <v>2020</v>
      </c>
      <c r="L4037" s="120">
        <f>IF(VLOOKUP(H4037,'Cross-Page Data'!$D$4:$F$48,3,FALSE)="natural gas",VLOOKUP(G4037,'Cross-Page Data'!$I$4:$J$19,2,FALSE),IF(VLOOKUP(H4037,'Cross-Page Data'!$D$4:$F$48,3,FALSE)="solar",IF(G4037="PV","solar PV","solar thermal"),IF(VLOOKUP(H4037,'Cross-Page Data'!$D$4:$F$48,3,FALSE)="wind",VLOOKUP(G4037,'Cross-Page Data'!$I$4:$J$19,2,FALSE),IF(VLOOKUP(H4037,'Cross-Page Data'!$D$4:$F$48,3,FALSE)="hydro",VLOOKUP(G4037,'Cross-Page Data'!$I$4:$J$19,2,FALSE),VLOOKUP(H4037,'Cross-Page Data'!$D$4:$F$48,3,FALSE)))))</f>
        <v/>
      </c>
      <c r="M4037" s="120">
        <f>IF(AND($P$2=FALSE,OR(F4037="Commercial NAICS Cogen",F4037="Industrial NAICS Cogen",F4037="NAICS-22 Cogen")),FALSE,IF(AND($P$3=FALSE,OR(F4037="Commercial NAICS Cogen",F4037="Commercial NAICS Non-Cogen",F4037="Industrial NAICS Cogen", F4037="industrial NAICS non-Cogen")),FALSE, TRUE))</f>
        <v/>
      </c>
    </row>
    <row r="4038">
      <c r="A4038" s="129" t="n">
        <v>57703</v>
      </c>
      <c r="B4038" s="130" t="inlineStr">
        <is>
          <t>Cheyenne Prairie Generating Station</t>
        </is>
      </c>
      <c r="C4038" s="130" t="inlineStr">
        <is>
          <t>Black Hills Service Company LLC</t>
        </is>
      </c>
      <c r="D4038" s="129" t="n">
        <v>56771</v>
      </c>
      <c r="E4038" s="130" t="inlineStr">
        <is>
          <t>WY</t>
        </is>
      </c>
      <c r="F4038" s="130" t="inlineStr">
        <is>
          <t>Electric Utility</t>
        </is>
      </c>
      <c r="G4038" s="130" t="inlineStr">
        <is>
          <t>CA</t>
        </is>
      </c>
      <c r="H4038" s="130" t="inlineStr">
        <is>
          <t>NG</t>
        </is>
      </c>
      <c r="I4038" s="130" t="inlineStr">
        <is>
          <t>NG</t>
        </is>
      </c>
      <c r="J4038" s="131" t="n">
        <v>79836</v>
      </c>
      <c r="K4038" s="129" t="n">
        <v>2020</v>
      </c>
      <c r="L4038" s="120">
        <f>IF(VLOOKUP(H4038,'Cross-Page Data'!$D$4:$F$48,3,FALSE)="natural gas",VLOOKUP(G4038,'Cross-Page Data'!$I$4:$J$19,2,FALSE),IF(VLOOKUP(H4038,'Cross-Page Data'!$D$4:$F$48,3,FALSE)="solar",IF(G4038="PV","solar PV","solar thermal"),IF(VLOOKUP(H4038,'Cross-Page Data'!$D$4:$F$48,3,FALSE)="wind",VLOOKUP(G4038,'Cross-Page Data'!$I$4:$J$19,2,FALSE),IF(VLOOKUP(H4038,'Cross-Page Data'!$D$4:$F$48,3,FALSE)="hydro",VLOOKUP(G4038,'Cross-Page Data'!$I$4:$J$19,2,FALSE),VLOOKUP(H4038,'Cross-Page Data'!$D$4:$F$48,3,FALSE)))))</f>
        <v/>
      </c>
      <c r="M4038" s="120">
        <f>IF(AND($P$2=FALSE,OR(F4038="Commercial NAICS Cogen",F4038="Industrial NAICS Cogen",F4038="NAICS-22 Cogen")),FALSE,IF(AND($P$3=FALSE,OR(F4038="Commercial NAICS Cogen",F4038="Commercial NAICS Non-Cogen",F4038="Industrial NAICS Cogen", F4038="industrial NAICS non-Cogen")),FALSE, TRUE))</f>
        <v/>
      </c>
    </row>
    <row r="4039">
      <c r="A4039" s="129" t="n">
        <v>57703</v>
      </c>
      <c r="B4039" s="130" t="inlineStr">
        <is>
          <t>Cheyenne Prairie Generating Station</t>
        </is>
      </c>
      <c r="C4039" s="130" t="inlineStr">
        <is>
          <t>Black Hills Service Company LLC</t>
        </is>
      </c>
      <c r="D4039" s="129" t="n">
        <v>56771</v>
      </c>
      <c r="E4039" s="130" t="inlineStr">
        <is>
          <t>WY</t>
        </is>
      </c>
      <c r="F4039" s="130" t="inlineStr">
        <is>
          <t>Electric Utility</t>
        </is>
      </c>
      <c r="G4039" s="130" t="inlineStr">
        <is>
          <t>CT</t>
        </is>
      </c>
      <c r="H4039" s="130" t="inlineStr">
        <is>
          <t>NG</t>
        </is>
      </c>
      <c r="I4039" s="130" t="inlineStr">
        <is>
          <t>NG</t>
        </is>
      </c>
      <c r="J4039" s="131" t="n">
        <v>253722</v>
      </c>
      <c r="K4039" s="129" t="n">
        <v>2020</v>
      </c>
      <c r="L4039" s="120">
        <f>IF(VLOOKUP(H4039,'Cross-Page Data'!$D$4:$F$48,3,FALSE)="natural gas",VLOOKUP(G4039,'Cross-Page Data'!$I$4:$J$19,2,FALSE),IF(VLOOKUP(H4039,'Cross-Page Data'!$D$4:$F$48,3,FALSE)="solar",IF(G4039="PV","solar PV","solar thermal"),IF(VLOOKUP(H4039,'Cross-Page Data'!$D$4:$F$48,3,FALSE)="wind",VLOOKUP(G4039,'Cross-Page Data'!$I$4:$J$19,2,FALSE),IF(VLOOKUP(H4039,'Cross-Page Data'!$D$4:$F$48,3,FALSE)="hydro",VLOOKUP(G4039,'Cross-Page Data'!$I$4:$J$19,2,FALSE),VLOOKUP(H4039,'Cross-Page Data'!$D$4:$F$48,3,FALSE)))))</f>
        <v/>
      </c>
      <c r="M4039" s="120">
        <f>IF(AND($P$2=FALSE,OR(F4039="Commercial NAICS Cogen",F4039="Industrial NAICS Cogen",F4039="NAICS-22 Cogen")),FALSE,IF(AND($P$3=FALSE,OR(F4039="Commercial NAICS Cogen",F4039="Commercial NAICS Non-Cogen",F4039="Industrial NAICS Cogen", F4039="industrial NAICS non-Cogen")),FALSE, TRUE))</f>
        <v/>
      </c>
    </row>
    <row r="4040">
      <c r="A4040" s="129" t="n">
        <v>57703</v>
      </c>
      <c r="B4040" s="130" t="inlineStr">
        <is>
          <t>Cheyenne Prairie Generating Station</t>
        </is>
      </c>
      <c r="C4040" s="130" t="inlineStr">
        <is>
          <t>Black Hills Service Company LLC</t>
        </is>
      </c>
      <c r="D4040" s="129" t="n">
        <v>56771</v>
      </c>
      <c r="E4040" s="130" t="inlineStr">
        <is>
          <t>WY</t>
        </is>
      </c>
      <c r="F4040" s="130" t="inlineStr">
        <is>
          <t>Electric Utility</t>
        </is>
      </c>
      <c r="G4040" s="130" t="inlineStr">
        <is>
          <t>GT</t>
        </is>
      </c>
      <c r="H4040" s="130" t="inlineStr">
        <is>
          <t>NG</t>
        </is>
      </c>
      <c r="I4040" s="130" t="inlineStr">
        <is>
          <t>NG</t>
        </is>
      </c>
      <c r="J4040" s="131" t="n">
        <v>20740</v>
      </c>
      <c r="K4040" s="129" t="n">
        <v>2020</v>
      </c>
      <c r="L4040" s="120">
        <f>IF(VLOOKUP(H4040,'Cross-Page Data'!$D$4:$F$48,3,FALSE)="natural gas",VLOOKUP(G4040,'Cross-Page Data'!$I$4:$J$19,2,FALSE),IF(VLOOKUP(H4040,'Cross-Page Data'!$D$4:$F$48,3,FALSE)="solar",IF(G4040="PV","solar PV","solar thermal"),IF(VLOOKUP(H4040,'Cross-Page Data'!$D$4:$F$48,3,FALSE)="wind",VLOOKUP(G4040,'Cross-Page Data'!$I$4:$J$19,2,FALSE),IF(VLOOKUP(H4040,'Cross-Page Data'!$D$4:$F$48,3,FALSE)="hydro",VLOOKUP(G4040,'Cross-Page Data'!$I$4:$J$19,2,FALSE),VLOOKUP(H4040,'Cross-Page Data'!$D$4:$F$48,3,FALSE)))))</f>
        <v/>
      </c>
      <c r="M4040" s="120">
        <f>IF(AND($P$2=FALSE,OR(F4040="Commercial NAICS Cogen",F4040="Industrial NAICS Cogen",F4040="NAICS-22 Cogen")),FALSE,IF(AND($P$3=FALSE,OR(F4040="Commercial NAICS Cogen",F4040="Commercial NAICS Non-Cogen",F4040="Industrial NAICS Cogen", F4040="industrial NAICS non-Cogen")),FALSE, TRUE))</f>
        <v/>
      </c>
    </row>
    <row r="4041">
      <c r="A4041" s="129" t="n">
        <v>57715</v>
      </c>
      <c r="B4041" s="130" t="inlineStr">
        <is>
          <t>Watkins Manufacturing Co.</t>
        </is>
      </c>
      <c r="C4041" s="130" t="inlineStr">
        <is>
          <t>Watkins Manufacturing Corporation</t>
        </is>
      </c>
      <c r="D4041" s="129" t="n">
        <v>57034</v>
      </c>
      <c r="E4041" s="130" t="inlineStr">
        <is>
          <t>CA</t>
        </is>
      </c>
      <c r="F4041" s="130" t="inlineStr">
        <is>
          <t>Industrial NAICS Non-Cogen</t>
        </is>
      </c>
      <c r="G4041" s="130" t="inlineStr">
        <is>
          <t>IC</t>
        </is>
      </c>
      <c r="H4041" s="130" t="inlineStr">
        <is>
          <t>NG</t>
        </is>
      </c>
      <c r="I4041" s="130" t="inlineStr">
        <is>
          <t>NG</t>
        </is>
      </c>
      <c r="J4041" s="131" t="n">
        <v>5404</v>
      </c>
      <c r="K4041" s="129" t="n">
        <v>2020</v>
      </c>
      <c r="L4041" s="120">
        <f>IF(VLOOKUP(H4041,'Cross-Page Data'!$D$4:$F$48,3,FALSE)="natural gas",VLOOKUP(G4041,'Cross-Page Data'!$I$4:$J$19,2,FALSE),IF(VLOOKUP(H4041,'Cross-Page Data'!$D$4:$F$48,3,FALSE)="solar",IF(G4041="PV","solar PV","solar thermal"),IF(VLOOKUP(H4041,'Cross-Page Data'!$D$4:$F$48,3,FALSE)="wind",VLOOKUP(G4041,'Cross-Page Data'!$I$4:$J$19,2,FALSE),IF(VLOOKUP(H4041,'Cross-Page Data'!$D$4:$F$48,3,FALSE)="hydro",VLOOKUP(G4041,'Cross-Page Data'!$I$4:$J$19,2,FALSE),VLOOKUP(H4041,'Cross-Page Data'!$D$4:$F$48,3,FALSE)))))</f>
        <v/>
      </c>
      <c r="M4041" s="120">
        <f>IF(AND($P$2=FALSE,OR(F4041="Commercial NAICS Cogen",F4041="Industrial NAICS Cogen",F4041="NAICS-22 Cogen")),FALSE,IF(AND($P$3=FALSE,OR(F4041="Commercial NAICS Cogen",F4041="Commercial NAICS Non-Cogen",F4041="Industrial NAICS Cogen", F4041="industrial NAICS non-Cogen")),FALSE, TRUE))</f>
        <v/>
      </c>
    </row>
    <row r="4042">
      <c r="A4042" s="129" t="n">
        <v>57721</v>
      </c>
      <c r="B4042" s="130" t="inlineStr">
        <is>
          <t>Berkshire Wind Power Project</t>
        </is>
      </c>
      <c r="C4042" s="130" t="inlineStr">
        <is>
          <t>Massachusetts Mun Wholes Electric Co</t>
        </is>
      </c>
      <c r="D4042" s="129" t="n">
        <v>11806</v>
      </c>
      <c r="E4042" s="130" t="inlineStr">
        <is>
          <t>MA</t>
        </is>
      </c>
      <c r="F4042" s="130" t="inlineStr">
        <is>
          <t>Electric Utility</t>
        </is>
      </c>
      <c r="G4042" s="130" t="inlineStr">
        <is>
          <t>WT</t>
        </is>
      </c>
      <c r="H4042" s="130" t="inlineStr">
        <is>
          <t>WND</t>
        </is>
      </c>
      <c r="I4042" s="130" t="inlineStr">
        <is>
          <t>WND</t>
        </is>
      </c>
      <c r="J4042" s="131" t="n">
        <v>56150</v>
      </c>
      <c r="K4042" s="129" t="n">
        <v>2020</v>
      </c>
      <c r="L4042" s="120">
        <f>IF(VLOOKUP(H4042,'Cross-Page Data'!$D$4:$F$48,3,FALSE)="natural gas",VLOOKUP(G4042,'Cross-Page Data'!$I$4:$J$19,2,FALSE),IF(VLOOKUP(H4042,'Cross-Page Data'!$D$4:$F$48,3,FALSE)="solar",IF(G4042="PV","solar PV","solar thermal"),IF(VLOOKUP(H4042,'Cross-Page Data'!$D$4:$F$48,3,FALSE)="wind",VLOOKUP(G4042,'Cross-Page Data'!$I$4:$J$19,2,FALSE),IF(VLOOKUP(H4042,'Cross-Page Data'!$D$4:$F$48,3,FALSE)="hydro",VLOOKUP(G4042,'Cross-Page Data'!$I$4:$J$19,2,FALSE),VLOOKUP(H4042,'Cross-Page Data'!$D$4:$F$48,3,FALSE)))))</f>
        <v/>
      </c>
      <c r="M4042" s="120">
        <f>IF(AND($P$2=FALSE,OR(F4042="Commercial NAICS Cogen",F4042="Industrial NAICS Cogen",F4042="NAICS-22 Cogen")),FALSE,IF(AND($P$3=FALSE,OR(F4042="Commercial NAICS Cogen",F4042="Commercial NAICS Non-Cogen",F4042="Industrial NAICS Cogen", F4042="industrial NAICS non-Cogen")),FALSE, TRUE))</f>
        <v/>
      </c>
    </row>
    <row r="4043">
      <c r="A4043" s="129" t="n">
        <v>57729</v>
      </c>
      <c r="B4043" s="130" t="inlineStr">
        <is>
          <t>Lake Hodges Hydroelectric Facility</t>
        </is>
      </c>
      <c r="C4043" s="130" t="inlineStr">
        <is>
          <t>San Diego County Water Auth</t>
        </is>
      </c>
      <c r="D4043" s="129" t="n">
        <v>27075</v>
      </c>
      <c r="E4043" s="130" t="inlineStr">
        <is>
          <t>CA</t>
        </is>
      </c>
      <c r="F4043" s="130" t="inlineStr">
        <is>
          <t>Electric Utility</t>
        </is>
      </c>
      <c r="G4043" s="130" t="inlineStr">
        <is>
          <t>PS</t>
        </is>
      </c>
      <c r="H4043" s="130" t="inlineStr">
        <is>
          <t>WAT</t>
        </is>
      </c>
      <c r="I4043" s="130" t="inlineStr">
        <is>
          <t>HPS</t>
        </is>
      </c>
      <c r="J4043" s="131" t="n">
        <v>-18690</v>
      </c>
      <c r="K4043" s="129" t="n">
        <v>2020</v>
      </c>
      <c r="L4043" s="120">
        <f>IF(VLOOKUP(H4043,'Cross-Page Data'!$D$4:$F$48,3,FALSE)="natural gas",VLOOKUP(G4043,'Cross-Page Data'!$I$4:$J$19,2,FALSE),IF(VLOOKUP(H4043,'Cross-Page Data'!$D$4:$F$48,3,FALSE)="solar",IF(G4043="PV","solar PV","solar thermal"),IF(VLOOKUP(H4043,'Cross-Page Data'!$D$4:$F$48,3,FALSE)="wind",VLOOKUP(G4043,'Cross-Page Data'!$I$4:$J$19,2,FALSE),IF(VLOOKUP(H4043,'Cross-Page Data'!$D$4:$F$48,3,FALSE)="hydro",VLOOKUP(G4043,'Cross-Page Data'!$I$4:$J$19,2,FALSE),VLOOKUP(H4043,'Cross-Page Data'!$D$4:$F$48,3,FALSE)))))</f>
        <v/>
      </c>
      <c r="M4043" s="120">
        <f>IF(AND($P$2=FALSE,OR(F4043="Commercial NAICS Cogen",F4043="Industrial NAICS Cogen",F4043="NAICS-22 Cogen")),FALSE,IF(AND($P$3=FALSE,OR(F4043="Commercial NAICS Cogen",F4043="Commercial NAICS Non-Cogen",F4043="Industrial NAICS Cogen", F4043="industrial NAICS non-Cogen")),FALSE, TRUE))</f>
        <v/>
      </c>
    </row>
    <row r="4044">
      <c r="A4044" s="129" t="n">
        <v>57744</v>
      </c>
      <c r="B4044" s="130" t="inlineStr">
        <is>
          <t>Laurel Hill Wind</t>
        </is>
      </c>
      <c r="C4044" s="130" t="inlineStr">
        <is>
          <t>Laurel Wind Energy LLC</t>
        </is>
      </c>
      <c r="D4044" s="129" t="n">
        <v>57053</v>
      </c>
      <c r="E4044" s="130" t="inlineStr">
        <is>
          <t>PA</t>
        </is>
      </c>
      <c r="F4044" s="130" t="inlineStr">
        <is>
          <t>NAICS-22 Non-Cogen</t>
        </is>
      </c>
      <c r="G4044" s="130" t="inlineStr">
        <is>
          <t>WT</t>
        </is>
      </c>
      <c r="H4044" s="130" t="inlineStr">
        <is>
          <t>WND</t>
        </is>
      </c>
      <c r="I4044" s="130" t="inlineStr">
        <is>
          <t>WND</t>
        </is>
      </c>
      <c r="J4044" s="131" t="n">
        <v>173242</v>
      </c>
      <c r="K4044" s="129" t="n">
        <v>2020</v>
      </c>
      <c r="L4044" s="120">
        <f>IF(VLOOKUP(H4044,'Cross-Page Data'!$D$4:$F$48,3,FALSE)="natural gas",VLOOKUP(G4044,'Cross-Page Data'!$I$4:$J$19,2,FALSE),IF(VLOOKUP(H4044,'Cross-Page Data'!$D$4:$F$48,3,FALSE)="solar",IF(G4044="PV","solar PV","solar thermal"),IF(VLOOKUP(H4044,'Cross-Page Data'!$D$4:$F$48,3,FALSE)="wind",VLOOKUP(G4044,'Cross-Page Data'!$I$4:$J$19,2,FALSE),IF(VLOOKUP(H4044,'Cross-Page Data'!$D$4:$F$48,3,FALSE)="hydro",VLOOKUP(G4044,'Cross-Page Data'!$I$4:$J$19,2,FALSE),VLOOKUP(H4044,'Cross-Page Data'!$D$4:$F$48,3,FALSE)))))</f>
        <v/>
      </c>
      <c r="M4044" s="120">
        <f>IF(AND($P$2=FALSE,OR(F4044="Commercial NAICS Cogen",F4044="Industrial NAICS Cogen",F4044="NAICS-22 Cogen")),FALSE,IF(AND($P$3=FALSE,OR(F4044="Commercial NAICS Cogen",F4044="Commercial NAICS Non-Cogen",F4044="Industrial NAICS Cogen", F4044="industrial NAICS non-Cogen")),FALSE, TRUE))</f>
        <v/>
      </c>
    </row>
    <row r="4045">
      <c r="A4045" s="129" t="n">
        <v>57751</v>
      </c>
      <c r="B4045" s="130" t="inlineStr">
        <is>
          <t>Los Vientos Wind 1A</t>
        </is>
      </c>
      <c r="C4045" s="130" t="inlineStr">
        <is>
          <t>Los Vientos Wind 1A, LLC</t>
        </is>
      </c>
      <c r="D4045" s="129" t="n">
        <v>57063</v>
      </c>
      <c r="E4045" s="130" t="inlineStr">
        <is>
          <t>TX</t>
        </is>
      </c>
      <c r="F4045" s="130" t="inlineStr">
        <is>
          <t>NAICS-22 Non-Cogen</t>
        </is>
      </c>
      <c r="G4045" s="130" t="inlineStr">
        <is>
          <t>WT</t>
        </is>
      </c>
      <c r="H4045" s="130" t="inlineStr">
        <is>
          <t>WND</t>
        </is>
      </c>
      <c r="I4045" s="130" t="inlineStr">
        <is>
          <t>WND</t>
        </is>
      </c>
      <c r="J4045" s="131" t="n">
        <v>513614</v>
      </c>
      <c r="K4045" s="129" t="n">
        <v>2020</v>
      </c>
      <c r="L4045" s="120">
        <f>IF(VLOOKUP(H4045,'Cross-Page Data'!$D$4:$F$48,3,FALSE)="natural gas",VLOOKUP(G4045,'Cross-Page Data'!$I$4:$J$19,2,FALSE),IF(VLOOKUP(H4045,'Cross-Page Data'!$D$4:$F$48,3,FALSE)="solar",IF(G4045="PV","solar PV","solar thermal"),IF(VLOOKUP(H4045,'Cross-Page Data'!$D$4:$F$48,3,FALSE)="wind",VLOOKUP(G4045,'Cross-Page Data'!$I$4:$J$19,2,FALSE),IF(VLOOKUP(H4045,'Cross-Page Data'!$D$4:$F$48,3,FALSE)="hydro",VLOOKUP(G4045,'Cross-Page Data'!$I$4:$J$19,2,FALSE),VLOOKUP(H4045,'Cross-Page Data'!$D$4:$F$48,3,FALSE)))))</f>
        <v/>
      </c>
      <c r="M4045" s="120">
        <f>IF(AND($P$2=FALSE,OR(F4045="Commercial NAICS Cogen",F4045="Industrial NAICS Cogen",F4045="NAICS-22 Cogen")),FALSE,IF(AND($P$3=FALSE,OR(F4045="Commercial NAICS Cogen",F4045="Commercial NAICS Non-Cogen",F4045="Industrial NAICS Cogen", F4045="industrial NAICS non-Cogen")),FALSE, TRUE))</f>
        <v/>
      </c>
    </row>
    <row r="4046">
      <c r="A4046" s="129" t="n">
        <v>57752</v>
      </c>
      <c r="B4046" s="130" t="inlineStr">
        <is>
          <t>Los Vientos Wind 1B</t>
        </is>
      </c>
      <c r="C4046" s="130" t="inlineStr">
        <is>
          <t>Los Vientos Wind 1B, LLC</t>
        </is>
      </c>
      <c r="D4046" s="129" t="n">
        <v>57064</v>
      </c>
      <c r="E4046" s="130" t="inlineStr">
        <is>
          <t>TX</t>
        </is>
      </c>
      <c r="F4046" s="130" t="inlineStr">
        <is>
          <t>NAICS-22 Non-Cogen</t>
        </is>
      </c>
      <c r="G4046" s="130" t="inlineStr">
        <is>
          <t>WT</t>
        </is>
      </c>
      <c r="H4046" s="130" t="inlineStr">
        <is>
          <t>WND</t>
        </is>
      </c>
      <c r="I4046" s="130" t="inlineStr">
        <is>
          <t>WND</t>
        </is>
      </c>
      <c r="J4046" s="131" t="n">
        <v>448229</v>
      </c>
      <c r="K4046" s="129" t="n">
        <v>2020</v>
      </c>
      <c r="L4046" s="120">
        <f>IF(VLOOKUP(H4046,'Cross-Page Data'!$D$4:$F$48,3,FALSE)="natural gas",VLOOKUP(G4046,'Cross-Page Data'!$I$4:$J$19,2,FALSE),IF(VLOOKUP(H4046,'Cross-Page Data'!$D$4:$F$48,3,FALSE)="solar",IF(G4046="PV","solar PV","solar thermal"),IF(VLOOKUP(H4046,'Cross-Page Data'!$D$4:$F$48,3,FALSE)="wind",VLOOKUP(G4046,'Cross-Page Data'!$I$4:$J$19,2,FALSE),IF(VLOOKUP(H4046,'Cross-Page Data'!$D$4:$F$48,3,FALSE)="hydro",VLOOKUP(G4046,'Cross-Page Data'!$I$4:$J$19,2,FALSE),VLOOKUP(H4046,'Cross-Page Data'!$D$4:$F$48,3,FALSE)))))</f>
        <v/>
      </c>
      <c r="M4046" s="120">
        <f>IF(AND($P$2=FALSE,OR(F4046="Commercial NAICS Cogen",F4046="Industrial NAICS Cogen",F4046="NAICS-22 Cogen")),FALSE,IF(AND($P$3=FALSE,OR(F4046="Commercial NAICS Cogen",F4046="Commercial NAICS Non-Cogen",F4046="Industrial NAICS Cogen", F4046="industrial NAICS non-Cogen")),FALSE, TRUE))</f>
        <v/>
      </c>
    </row>
    <row r="4047">
      <c r="A4047" s="129" t="n">
        <v>57758</v>
      </c>
      <c r="B4047" s="130" t="inlineStr">
        <is>
          <t>Mount Saint Mary's</t>
        </is>
      </c>
      <c r="C4047" s="130" t="inlineStr">
        <is>
          <t>Constellation Solar Horizons LLC</t>
        </is>
      </c>
      <c r="D4047" s="129" t="n">
        <v>57065</v>
      </c>
      <c r="E4047" s="130" t="inlineStr">
        <is>
          <t>MD</t>
        </is>
      </c>
      <c r="F4047" s="130" t="inlineStr">
        <is>
          <t>NAICS-22 Non-Cogen</t>
        </is>
      </c>
      <c r="G4047" s="130" t="inlineStr">
        <is>
          <t>PV</t>
        </is>
      </c>
      <c r="H4047" s="130" t="inlineStr">
        <is>
          <t>SUN</t>
        </is>
      </c>
      <c r="I4047" s="130" t="inlineStr">
        <is>
          <t>SUN</t>
        </is>
      </c>
      <c r="J4047" s="131" t="n">
        <v>20738</v>
      </c>
      <c r="K4047" s="129" t="n">
        <v>2020</v>
      </c>
      <c r="L4047" s="120">
        <f>IF(VLOOKUP(H4047,'Cross-Page Data'!$D$4:$F$48,3,FALSE)="natural gas",VLOOKUP(G4047,'Cross-Page Data'!$I$4:$J$19,2,FALSE),IF(VLOOKUP(H4047,'Cross-Page Data'!$D$4:$F$48,3,FALSE)="solar",IF(G4047="PV","solar PV","solar thermal"),IF(VLOOKUP(H4047,'Cross-Page Data'!$D$4:$F$48,3,FALSE)="wind",VLOOKUP(G4047,'Cross-Page Data'!$I$4:$J$19,2,FALSE),IF(VLOOKUP(H4047,'Cross-Page Data'!$D$4:$F$48,3,FALSE)="hydro",VLOOKUP(G4047,'Cross-Page Data'!$I$4:$J$19,2,FALSE),VLOOKUP(H4047,'Cross-Page Data'!$D$4:$F$48,3,FALSE)))))</f>
        <v/>
      </c>
      <c r="M4047" s="120">
        <f>IF(AND($P$2=FALSE,OR(F4047="Commercial NAICS Cogen",F4047="Industrial NAICS Cogen",F4047="NAICS-22 Cogen")),FALSE,IF(AND($P$3=FALSE,OR(F4047="Commercial NAICS Cogen",F4047="Commercial NAICS Non-Cogen",F4047="Industrial NAICS Cogen", F4047="industrial NAICS non-Cogen")),FALSE, TRUE))</f>
        <v/>
      </c>
    </row>
    <row r="4048">
      <c r="A4048" s="129" t="n">
        <v>57762</v>
      </c>
      <c r="B4048" s="130" t="inlineStr">
        <is>
          <t>Cimarron Wind Energy LLC</t>
        </is>
      </c>
      <c r="C4048" s="130" t="inlineStr">
        <is>
          <t>Cimarron Wind Energy LLC</t>
        </is>
      </c>
      <c r="D4048" s="129" t="n">
        <v>58143</v>
      </c>
      <c r="E4048" s="130" t="inlineStr">
        <is>
          <t>KS</t>
        </is>
      </c>
      <c r="F4048" s="130" t="inlineStr">
        <is>
          <t>NAICS-22 Non-Cogen</t>
        </is>
      </c>
      <c r="G4048" s="130" t="inlineStr">
        <is>
          <t>WT</t>
        </is>
      </c>
      <c r="H4048" s="130" t="inlineStr">
        <is>
          <t>WND</t>
        </is>
      </c>
      <c r="I4048" s="130" t="inlineStr">
        <is>
          <t>WND</t>
        </is>
      </c>
      <c r="J4048" s="131" t="n">
        <v>682804</v>
      </c>
      <c r="K4048" s="129" t="n">
        <v>2020</v>
      </c>
      <c r="L4048" s="120">
        <f>IF(VLOOKUP(H4048,'Cross-Page Data'!$D$4:$F$48,3,FALSE)="natural gas",VLOOKUP(G4048,'Cross-Page Data'!$I$4:$J$19,2,FALSE),IF(VLOOKUP(H4048,'Cross-Page Data'!$D$4:$F$48,3,FALSE)="solar",IF(G4048="PV","solar PV","solar thermal"),IF(VLOOKUP(H4048,'Cross-Page Data'!$D$4:$F$48,3,FALSE)="wind",VLOOKUP(G4048,'Cross-Page Data'!$I$4:$J$19,2,FALSE),IF(VLOOKUP(H4048,'Cross-Page Data'!$D$4:$F$48,3,FALSE)="hydro",VLOOKUP(G4048,'Cross-Page Data'!$I$4:$J$19,2,FALSE),VLOOKUP(H4048,'Cross-Page Data'!$D$4:$F$48,3,FALSE)))))</f>
        <v/>
      </c>
      <c r="M4048" s="120">
        <f>IF(AND($P$2=FALSE,OR(F4048="Commercial NAICS Cogen",F4048="Industrial NAICS Cogen",F4048="NAICS-22 Cogen")),FALSE,IF(AND($P$3=FALSE,OR(F4048="Commercial NAICS Cogen",F4048="Commercial NAICS Non-Cogen",F4048="Industrial NAICS Cogen", F4048="industrial NAICS non-Cogen")),FALSE, TRUE))</f>
        <v/>
      </c>
    </row>
    <row r="4049" ht="29" customHeight="1" s="157">
      <c r="A4049" s="129" t="n">
        <v>57775</v>
      </c>
      <c r="B4049" s="130" t="inlineStr">
        <is>
          <t>Kingman 1</t>
        </is>
      </c>
      <c r="C4049" s="130" t="inlineStr">
        <is>
          <t>Brookfield Renewable Trading and Marketing LP</t>
        </is>
      </c>
      <c r="D4049" s="129" t="n">
        <v>63235</v>
      </c>
      <c r="E4049" s="130" t="inlineStr">
        <is>
          <t>AZ</t>
        </is>
      </c>
      <c r="F4049" s="130" t="inlineStr">
        <is>
          <t>NAICS-22 Non-Cogen</t>
        </is>
      </c>
      <c r="G4049" s="130" t="inlineStr">
        <is>
          <t>PV</t>
        </is>
      </c>
      <c r="H4049" s="130" t="inlineStr">
        <is>
          <t>SUN</t>
        </is>
      </c>
      <c r="I4049" s="130" t="inlineStr">
        <is>
          <t>SUN</t>
        </is>
      </c>
      <c r="J4049" s="131" t="n">
        <v>121</v>
      </c>
      <c r="K4049" s="129" t="n">
        <v>2020</v>
      </c>
      <c r="L4049" s="120">
        <f>IF(VLOOKUP(H4049,'Cross-Page Data'!$D$4:$F$48,3,FALSE)="natural gas",VLOOKUP(G4049,'Cross-Page Data'!$I$4:$J$19,2,FALSE),IF(VLOOKUP(H4049,'Cross-Page Data'!$D$4:$F$48,3,FALSE)="solar",IF(G4049="PV","solar PV","solar thermal"),IF(VLOOKUP(H4049,'Cross-Page Data'!$D$4:$F$48,3,FALSE)="wind",VLOOKUP(G4049,'Cross-Page Data'!$I$4:$J$19,2,FALSE),IF(VLOOKUP(H4049,'Cross-Page Data'!$D$4:$F$48,3,FALSE)="hydro",VLOOKUP(G4049,'Cross-Page Data'!$I$4:$J$19,2,FALSE),VLOOKUP(H4049,'Cross-Page Data'!$D$4:$F$48,3,FALSE)))))</f>
        <v/>
      </c>
      <c r="M4049" s="120">
        <f>IF(AND($P$2=FALSE,OR(F4049="Commercial NAICS Cogen",F4049="Industrial NAICS Cogen",F4049="NAICS-22 Cogen")),FALSE,IF(AND($P$3=FALSE,OR(F4049="Commercial NAICS Cogen",F4049="Commercial NAICS Non-Cogen",F4049="Industrial NAICS Cogen", F4049="industrial NAICS non-Cogen")),FALSE, TRUE))</f>
        <v/>
      </c>
    </row>
    <row r="4050" ht="29" customHeight="1" s="157">
      <c r="A4050" s="129" t="n">
        <v>57775</v>
      </c>
      <c r="B4050" s="130" t="inlineStr">
        <is>
          <t>Kingman 1</t>
        </is>
      </c>
      <c r="C4050" s="130" t="inlineStr">
        <is>
          <t>Brookfield Renewable Trading and Marketing LP</t>
        </is>
      </c>
      <c r="D4050" s="129" t="n">
        <v>63235</v>
      </c>
      <c r="E4050" s="130" t="inlineStr">
        <is>
          <t>AZ</t>
        </is>
      </c>
      <c r="F4050" s="130" t="inlineStr">
        <is>
          <t>NAICS-22 Non-Cogen</t>
        </is>
      </c>
      <c r="G4050" s="130" t="inlineStr">
        <is>
          <t>WT</t>
        </is>
      </c>
      <c r="H4050" s="130" t="inlineStr">
        <is>
          <t>WND</t>
        </is>
      </c>
      <c r="I4050" s="130" t="inlineStr">
        <is>
          <t>WND</t>
        </is>
      </c>
      <c r="J4050" s="131" t="n">
        <v>6122</v>
      </c>
      <c r="K4050" s="129" t="n">
        <v>2020</v>
      </c>
      <c r="L4050" s="120">
        <f>IF(VLOOKUP(H4050,'Cross-Page Data'!$D$4:$F$48,3,FALSE)="natural gas",VLOOKUP(G4050,'Cross-Page Data'!$I$4:$J$19,2,FALSE),IF(VLOOKUP(H4050,'Cross-Page Data'!$D$4:$F$48,3,FALSE)="solar",IF(G4050="PV","solar PV","solar thermal"),IF(VLOOKUP(H4050,'Cross-Page Data'!$D$4:$F$48,3,FALSE)="wind",VLOOKUP(G4050,'Cross-Page Data'!$I$4:$J$19,2,FALSE),IF(VLOOKUP(H4050,'Cross-Page Data'!$D$4:$F$48,3,FALSE)="hydro",VLOOKUP(G4050,'Cross-Page Data'!$I$4:$J$19,2,FALSE),VLOOKUP(H4050,'Cross-Page Data'!$D$4:$F$48,3,FALSE)))))</f>
        <v/>
      </c>
      <c r="M4050" s="120">
        <f>IF(AND($P$2=FALSE,OR(F4050="Commercial NAICS Cogen",F4050="Industrial NAICS Cogen",F4050="NAICS-22 Cogen")),FALSE,IF(AND($P$3=FALSE,OR(F4050="Commercial NAICS Cogen",F4050="Commercial NAICS Non-Cogen",F4050="Industrial NAICS Cogen", F4050="industrial NAICS non-Cogen")),FALSE, TRUE))</f>
        <v/>
      </c>
    </row>
    <row r="4051">
      <c r="A4051" s="129" t="n">
        <v>57787</v>
      </c>
      <c r="B4051" s="130" t="inlineStr">
        <is>
          <t>Flat Ridge 2 Wind Energy LLC</t>
        </is>
      </c>
      <c r="C4051" s="130" t="inlineStr">
        <is>
          <t>AE Power Services LLC</t>
        </is>
      </c>
      <c r="D4051" s="129" t="n">
        <v>55963</v>
      </c>
      <c r="E4051" s="130" t="inlineStr">
        <is>
          <t>KS</t>
        </is>
      </c>
      <c r="F4051" s="130" t="inlineStr">
        <is>
          <t>NAICS-22 Non-Cogen</t>
        </is>
      </c>
      <c r="G4051" s="130" t="inlineStr">
        <is>
          <t>WT</t>
        </is>
      </c>
      <c r="H4051" s="130" t="inlineStr">
        <is>
          <t>WND</t>
        </is>
      </c>
      <c r="I4051" s="130" t="inlineStr">
        <is>
          <t>WND</t>
        </is>
      </c>
      <c r="J4051" s="131" t="n">
        <v>1775159</v>
      </c>
      <c r="K4051" s="129" t="n">
        <v>2020</v>
      </c>
      <c r="L4051" s="120">
        <f>IF(VLOOKUP(H4051,'Cross-Page Data'!$D$4:$F$48,3,FALSE)="natural gas",VLOOKUP(G4051,'Cross-Page Data'!$I$4:$J$19,2,FALSE),IF(VLOOKUP(H4051,'Cross-Page Data'!$D$4:$F$48,3,FALSE)="solar",IF(G4051="PV","solar PV","solar thermal"),IF(VLOOKUP(H4051,'Cross-Page Data'!$D$4:$F$48,3,FALSE)="wind",VLOOKUP(G4051,'Cross-Page Data'!$I$4:$J$19,2,FALSE),IF(VLOOKUP(H4051,'Cross-Page Data'!$D$4:$F$48,3,FALSE)="hydro",VLOOKUP(G4051,'Cross-Page Data'!$I$4:$J$19,2,FALSE),VLOOKUP(H4051,'Cross-Page Data'!$D$4:$F$48,3,FALSE)))))</f>
        <v/>
      </c>
      <c r="M4051" s="120">
        <f>IF(AND($P$2=FALSE,OR(F4051="Commercial NAICS Cogen",F4051="Industrial NAICS Cogen",F4051="NAICS-22 Cogen")),FALSE,IF(AND($P$3=FALSE,OR(F4051="Commercial NAICS Cogen",F4051="Commercial NAICS Non-Cogen",F4051="Industrial NAICS Cogen", F4051="industrial NAICS non-Cogen")),FALSE, TRUE))</f>
        <v/>
      </c>
    </row>
    <row r="4052">
      <c r="A4052" s="129" t="n">
        <v>57788</v>
      </c>
      <c r="B4052" s="130" t="inlineStr">
        <is>
          <t>US GSA Heating and Transmission</t>
        </is>
      </c>
      <c r="C4052" s="130" t="inlineStr">
        <is>
          <t>US GSA Heating and Transmission</t>
        </is>
      </c>
      <c r="D4052" s="129" t="n">
        <v>57103</v>
      </c>
      <c r="E4052" s="130" t="inlineStr">
        <is>
          <t>DC</t>
        </is>
      </c>
      <c r="F4052" s="130" t="inlineStr">
        <is>
          <t>Commercial NAICS Cogen</t>
        </is>
      </c>
      <c r="G4052" s="130" t="inlineStr">
        <is>
          <t>GT</t>
        </is>
      </c>
      <c r="H4052" s="130" t="inlineStr">
        <is>
          <t>DFO</t>
        </is>
      </c>
      <c r="I4052" s="130" t="inlineStr">
        <is>
          <t>DFO</t>
        </is>
      </c>
      <c r="J4052" s="131" t="n">
        <v>0</v>
      </c>
      <c r="K4052" s="129" t="n">
        <v>2020</v>
      </c>
      <c r="L4052" s="120">
        <f>IF(VLOOKUP(H4052,'Cross-Page Data'!$D$4:$F$48,3,FALSE)="natural gas",VLOOKUP(G4052,'Cross-Page Data'!$I$4:$J$19,2,FALSE),IF(VLOOKUP(H4052,'Cross-Page Data'!$D$4:$F$48,3,FALSE)="solar",IF(G4052="PV","solar PV","solar thermal"),IF(VLOOKUP(H4052,'Cross-Page Data'!$D$4:$F$48,3,FALSE)="wind",VLOOKUP(G4052,'Cross-Page Data'!$I$4:$J$19,2,FALSE),IF(VLOOKUP(H4052,'Cross-Page Data'!$D$4:$F$48,3,FALSE)="hydro",VLOOKUP(G4052,'Cross-Page Data'!$I$4:$J$19,2,FALSE),VLOOKUP(H4052,'Cross-Page Data'!$D$4:$F$48,3,FALSE)))))</f>
        <v/>
      </c>
      <c r="M4052" s="120">
        <f>IF(AND($P$2=FALSE,OR(F4052="Commercial NAICS Cogen",F4052="Industrial NAICS Cogen",F4052="NAICS-22 Cogen")),FALSE,IF(AND($P$3=FALSE,OR(F4052="Commercial NAICS Cogen",F4052="Commercial NAICS Non-Cogen",F4052="Industrial NAICS Cogen", F4052="industrial NAICS non-Cogen")),FALSE, TRUE))</f>
        <v/>
      </c>
    </row>
    <row r="4053">
      <c r="A4053" s="129" t="n">
        <v>57788</v>
      </c>
      <c r="B4053" s="130" t="inlineStr">
        <is>
          <t>US GSA Heating and Transmission</t>
        </is>
      </c>
      <c r="C4053" s="130" t="inlineStr">
        <is>
          <t>US GSA Heating and Transmission</t>
        </is>
      </c>
      <c r="D4053" s="129" t="n">
        <v>57103</v>
      </c>
      <c r="E4053" s="130" t="inlineStr">
        <is>
          <t>DC</t>
        </is>
      </c>
      <c r="F4053" s="130" t="inlineStr">
        <is>
          <t>Commercial NAICS Cogen</t>
        </is>
      </c>
      <c r="G4053" s="130" t="inlineStr">
        <is>
          <t>GT</t>
        </is>
      </c>
      <c r="H4053" s="130" t="inlineStr">
        <is>
          <t>NG</t>
        </is>
      </c>
      <c r="I4053" s="130" t="inlineStr">
        <is>
          <t>NG</t>
        </is>
      </c>
      <c r="J4053" s="131" t="n">
        <v>49503.72</v>
      </c>
      <c r="K4053" s="129" t="n">
        <v>2020</v>
      </c>
      <c r="L4053" s="120">
        <f>IF(VLOOKUP(H4053,'Cross-Page Data'!$D$4:$F$48,3,FALSE)="natural gas",VLOOKUP(G4053,'Cross-Page Data'!$I$4:$J$19,2,FALSE),IF(VLOOKUP(H4053,'Cross-Page Data'!$D$4:$F$48,3,FALSE)="solar",IF(G4053="PV","solar PV","solar thermal"),IF(VLOOKUP(H4053,'Cross-Page Data'!$D$4:$F$48,3,FALSE)="wind",VLOOKUP(G4053,'Cross-Page Data'!$I$4:$J$19,2,FALSE),IF(VLOOKUP(H4053,'Cross-Page Data'!$D$4:$F$48,3,FALSE)="hydro",VLOOKUP(G4053,'Cross-Page Data'!$I$4:$J$19,2,FALSE),VLOOKUP(H4053,'Cross-Page Data'!$D$4:$F$48,3,FALSE)))))</f>
        <v/>
      </c>
      <c r="M4053" s="120">
        <f>IF(AND($P$2=FALSE,OR(F4053="Commercial NAICS Cogen",F4053="Industrial NAICS Cogen",F4053="NAICS-22 Cogen")),FALSE,IF(AND($P$3=FALSE,OR(F4053="Commercial NAICS Cogen",F4053="Commercial NAICS Non-Cogen",F4053="Industrial NAICS Cogen", F4053="industrial NAICS non-Cogen")),FALSE, TRUE))</f>
        <v/>
      </c>
    </row>
    <row r="4054">
      <c r="A4054" s="129" t="n">
        <v>57794</v>
      </c>
      <c r="B4054" s="130" t="inlineStr">
        <is>
          <t>St Joseph Energy Center</t>
        </is>
      </c>
      <c r="C4054" s="130" t="inlineStr">
        <is>
          <t>St Joseph Energy Center LLC</t>
        </is>
      </c>
      <c r="D4054" s="129" t="n">
        <v>57109</v>
      </c>
      <c r="E4054" s="130" t="inlineStr">
        <is>
          <t>IN</t>
        </is>
      </c>
      <c r="F4054" s="130" t="inlineStr">
        <is>
          <t>NAICS-22 Non-Cogen</t>
        </is>
      </c>
      <c r="G4054" s="130" t="inlineStr">
        <is>
          <t>CA</t>
        </is>
      </c>
      <c r="H4054" s="130" t="inlineStr">
        <is>
          <t>NG</t>
        </is>
      </c>
      <c r="I4054" s="130" t="inlineStr">
        <is>
          <t>NG</t>
        </is>
      </c>
      <c r="J4054" s="131" t="n">
        <v>1610376</v>
      </c>
      <c r="K4054" s="129" t="n">
        <v>2020</v>
      </c>
      <c r="L4054" s="120">
        <f>IF(VLOOKUP(H4054,'Cross-Page Data'!$D$4:$F$48,3,FALSE)="natural gas",VLOOKUP(G4054,'Cross-Page Data'!$I$4:$J$19,2,FALSE),IF(VLOOKUP(H4054,'Cross-Page Data'!$D$4:$F$48,3,FALSE)="solar",IF(G4054="PV","solar PV","solar thermal"),IF(VLOOKUP(H4054,'Cross-Page Data'!$D$4:$F$48,3,FALSE)="wind",VLOOKUP(G4054,'Cross-Page Data'!$I$4:$J$19,2,FALSE),IF(VLOOKUP(H4054,'Cross-Page Data'!$D$4:$F$48,3,FALSE)="hydro",VLOOKUP(G4054,'Cross-Page Data'!$I$4:$J$19,2,FALSE),VLOOKUP(H4054,'Cross-Page Data'!$D$4:$F$48,3,FALSE)))))</f>
        <v/>
      </c>
      <c r="M4054" s="120">
        <f>IF(AND($P$2=FALSE,OR(F4054="Commercial NAICS Cogen",F4054="Industrial NAICS Cogen",F4054="NAICS-22 Cogen")),FALSE,IF(AND($P$3=FALSE,OR(F4054="Commercial NAICS Cogen",F4054="Commercial NAICS Non-Cogen",F4054="Industrial NAICS Cogen", F4054="industrial NAICS non-Cogen")),FALSE, TRUE))</f>
        <v/>
      </c>
    </row>
    <row r="4055">
      <c r="A4055" s="129" t="n">
        <v>57794</v>
      </c>
      <c r="B4055" s="130" t="inlineStr">
        <is>
          <t>St Joseph Energy Center</t>
        </is>
      </c>
      <c r="C4055" s="130" t="inlineStr">
        <is>
          <t>St Joseph Energy Center LLC</t>
        </is>
      </c>
      <c r="D4055" s="129" t="n">
        <v>57109</v>
      </c>
      <c r="E4055" s="130" t="inlineStr">
        <is>
          <t>IN</t>
        </is>
      </c>
      <c r="F4055" s="130" t="inlineStr">
        <is>
          <t>NAICS-22 Non-Cogen</t>
        </is>
      </c>
      <c r="G4055" s="130" t="inlineStr">
        <is>
          <t>CT</t>
        </is>
      </c>
      <c r="H4055" s="130" t="inlineStr">
        <is>
          <t>NG</t>
        </is>
      </c>
      <c r="I4055" s="130" t="inlineStr">
        <is>
          <t>NG</t>
        </is>
      </c>
      <c r="J4055" s="131" t="n">
        <v>3126820</v>
      </c>
      <c r="K4055" s="129" t="n">
        <v>2020</v>
      </c>
      <c r="L4055" s="120">
        <f>IF(VLOOKUP(H4055,'Cross-Page Data'!$D$4:$F$48,3,FALSE)="natural gas",VLOOKUP(G4055,'Cross-Page Data'!$I$4:$J$19,2,FALSE),IF(VLOOKUP(H4055,'Cross-Page Data'!$D$4:$F$48,3,FALSE)="solar",IF(G4055="PV","solar PV","solar thermal"),IF(VLOOKUP(H4055,'Cross-Page Data'!$D$4:$F$48,3,FALSE)="wind",VLOOKUP(G4055,'Cross-Page Data'!$I$4:$J$19,2,FALSE),IF(VLOOKUP(H4055,'Cross-Page Data'!$D$4:$F$48,3,FALSE)="hydro",VLOOKUP(G4055,'Cross-Page Data'!$I$4:$J$19,2,FALSE),VLOOKUP(H4055,'Cross-Page Data'!$D$4:$F$48,3,FALSE)))))</f>
        <v/>
      </c>
      <c r="M4055" s="120">
        <f>IF(AND($P$2=FALSE,OR(F4055="Commercial NAICS Cogen",F4055="Industrial NAICS Cogen",F4055="NAICS-22 Cogen")),FALSE,IF(AND($P$3=FALSE,OR(F4055="Commercial NAICS Cogen",F4055="Commercial NAICS Non-Cogen",F4055="Industrial NAICS Cogen", F4055="industrial NAICS non-Cogen")),FALSE, TRUE))</f>
        <v/>
      </c>
    </row>
    <row r="4056">
      <c r="A4056" s="129" t="n">
        <v>57802</v>
      </c>
      <c r="B4056" s="130" t="inlineStr">
        <is>
          <t>Magic Valley Wind Farm I LLC</t>
        </is>
      </c>
      <c r="C4056" s="130" t="inlineStr">
        <is>
          <t>RWE Renewables Americas LLC</t>
        </is>
      </c>
      <c r="D4056" s="129" t="n">
        <v>56215</v>
      </c>
      <c r="E4056" s="130" t="inlineStr">
        <is>
          <t>TX</t>
        </is>
      </c>
      <c r="F4056" s="130" t="inlineStr">
        <is>
          <t>NAICS-22 Non-Cogen</t>
        </is>
      </c>
      <c r="G4056" s="130" t="inlineStr">
        <is>
          <t>WT</t>
        </is>
      </c>
      <c r="H4056" s="130" t="inlineStr">
        <is>
          <t>WND</t>
        </is>
      </c>
      <c r="I4056" s="130" t="inlineStr">
        <is>
          <t>WND</t>
        </is>
      </c>
      <c r="J4056" s="131" t="n">
        <v>539511</v>
      </c>
      <c r="K4056" s="129" t="n">
        <v>2020</v>
      </c>
      <c r="L4056" s="120">
        <f>IF(VLOOKUP(H4056,'Cross-Page Data'!$D$4:$F$48,3,FALSE)="natural gas",VLOOKUP(G4056,'Cross-Page Data'!$I$4:$J$19,2,FALSE),IF(VLOOKUP(H4056,'Cross-Page Data'!$D$4:$F$48,3,FALSE)="solar",IF(G4056="PV","solar PV","solar thermal"),IF(VLOOKUP(H4056,'Cross-Page Data'!$D$4:$F$48,3,FALSE)="wind",VLOOKUP(G4056,'Cross-Page Data'!$I$4:$J$19,2,FALSE),IF(VLOOKUP(H4056,'Cross-Page Data'!$D$4:$F$48,3,FALSE)="hydro",VLOOKUP(G4056,'Cross-Page Data'!$I$4:$J$19,2,FALSE),VLOOKUP(H4056,'Cross-Page Data'!$D$4:$F$48,3,FALSE)))))</f>
        <v/>
      </c>
      <c r="M4056" s="120">
        <f>IF(AND($P$2=FALSE,OR(F4056="Commercial NAICS Cogen",F4056="Industrial NAICS Cogen",F4056="NAICS-22 Cogen")),FALSE,IF(AND($P$3=FALSE,OR(F4056="Commercial NAICS Cogen",F4056="Commercial NAICS Non-Cogen",F4056="Industrial NAICS Cogen", F4056="industrial NAICS non-Cogen")),FALSE, TRUE))</f>
        <v/>
      </c>
    </row>
    <row r="4057">
      <c r="A4057" s="129" t="n">
        <v>57804</v>
      </c>
      <c r="B4057" s="130" t="inlineStr">
        <is>
          <t>Middlebury College</t>
        </is>
      </c>
      <c r="C4057" s="130" t="inlineStr">
        <is>
          <t>Middlebury College Biomass</t>
        </is>
      </c>
      <c r="D4057" s="129" t="n">
        <v>57123</v>
      </c>
      <c r="E4057" s="130" t="inlineStr">
        <is>
          <t>VT</t>
        </is>
      </c>
      <c r="F4057" s="130" t="inlineStr">
        <is>
          <t>Commercial NAICS Cogen</t>
        </is>
      </c>
      <c r="G4057" s="130" t="inlineStr">
        <is>
          <t>ST</t>
        </is>
      </c>
      <c r="H4057" s="130" t="inlineStr">
        <is>
          <t>DFO</t>
        </is>
      </c>
      <c r="I4057" s="130" t="inlineStr">
        <is>
          <t>DFO</t>
        </is>
      </c>
      <c r="J4057" s="131" t="n">
        <v>22.146</v>
      </c>
      <c r="K4057" s="129" t="n">
        <v>2020</v>
      </c>
      <c r="L4057" s="120">
        <f>IF(VLOOKUP(H4057,'Cross-Page Data'!$D$4:$F$48,3,FALSE)="natural gas",VLOOKUP(G4057,'Cross-Page Data'!$I$4:$J$19,2,FALSE),IF(VLOOKUP(H4057,'Cross-Page Data'!$D$4:$F$48,3,FALSE)="solar",IF(G4057="PV","solar PV","solar thermal"),IF(VLOOKUP(H4057,'Cross-Page Data'!$D$4:$F$48,3,FALSE)="wind",VLOOKUP(G4057,'Cross-Page Data'!$I$4:$J$19,2,FALSE),IF(VLOOKUP(H4057,'Cross-Page Data'!$D$4:$F$48,3,FALSE)="hydro",VLOOKUP(G4057,'Cross-Page Data'!$I$4:$J$19,2,FALSE),VLOOKUP(H4057,'Cross-Page Data'!$D$4:$F$48,3,FALSE)))))</f>
        <v/>
      </c>
      <c r="M4057" s="120">
        <f>IF(AND($P$2=FALSE,OR(F4057="Commercial NAICS Cogen",F4057="Industrial NAICS Cogen",F4057="NAICS-22 Cogen")),FALSE,IF(AND($P$3=FALSE,OR(F4057="Commercial NAICS Cogen",F4057="Commercial NAICS Non-Cogen",F4057="Industrial NAICS Cogen", F4057="industrial NAICS non-Cogen")),FALSE, TRUE))</f>
        <v/>
      </c>
    </row>
    <row r="4058">
      <c r="A4058" s="129" t="n">
        <v>57804</v>
      </c>
      <c r="B4058" s="130" t="inlineStr">
        <is>
          <t>Middlebury College</t>
        </is>
      </c>
      <c r="C4058" s="130" t="inlineStr">
        <is>
          <t>Middlebury College Biomass</t>
        </is>
      </c>
      <c r="D4058" s="129" t="n">
        <v>57123</v>
      </c>
      <c r="E4058" s="130" t="inlineStr">
        <is>
          <t>VT</t>
        </is>
      </c>
      <c r="F4058" s="130" t="inlineStr">
        <is>
          <t>Commercial NAICS Cogen</t>
        </is>
      </c>
      <c r="G4058" s="130" t="inlineStr">
        <is>
          <t>ST</t>
        </is>
      </c>
      <c r="H4058" s="130" t="inlineStr">
        <is>
          <t>NG</t>
        </is>
      </c>
      <c r="I4058" s="130" t="inlineStr">
        <is>
          <t>NG</t>
        </is>
      </c>
      <c r="J4058" s="131" t="n">
        <v>1102.078</v>
      </c>
      <c r="K4058" s="129" t="n">
        <v>2020</v>
      </c>
      <c r="L4058" s="120">
        <f>IF(VLOOKUP(H4058,'Cross-Page Data'!$D$4:$F$48,3,FALSE)="natural gas",VLOOKUP(G4058,'Cross-Page Data'!$I$4:$J$19,2,FALSE),IF(VLOOKUP(H4058,'Cross-Page Data'!$D$4:$F$48,3,FALSE)="solar",IF(G4058="PV","solar PV","solar thermal"),IF(VLOOKUP(H4058,'Cross-Page Data'!$D$4:$F$48,3,FALSE)="wind",VLOOKUP(G4058,'Cross-Page Data'!$I$4:$J$19,2,FALSE),IF(VLOOKUP(H4058,'Cross-Page Data'!$D$4:$F$48,3,FALSE)="hydro",VLOOKUP(G4058,'Cross-Page Data'!$I$4:$J$19,2,FALSE),VLOOKUP(H4058,'Cross-Page Data'!$D$4:$F$48,3,FALSE)))))</f>
        <v/>
      </c>
      <c r="M4058" s="120">
        <f>IF(AND($P$2=FALSE,OR(F4058="Commercial NAICS Cogen",F4058="Industrial NAICS Cogen",F4058="NAICS-22 Cogen")),FALSE,IF(AND($P$3=FALSE,OR(F4058="Commercial NAICS Cogen",F4058="Commercial NAICS Non-Cogen",F4058="Industrial NAICS Cogen", F4058="industrial NAICS non-Cogen")),FALSE, TRUE))</f>
        <v/>
      </c>
    </row>
    <row r="4059">
      <c r="A4059" s="129" t="n">
        <v>57804</v>
      </c>
      <c r="B4059" s="130" t="inlineStr">
        <is>
          <t>Middlebury College</t>
        </is>
      </c>
      <c r="C4059" s="130" t="inlineStr">
        <is>
          <t>Middlebury College Biomass</t>
        </is>
      </c>
      <c r="D4059" s="129" t="n">
        <v>57123</v>
      </c>
      <c r="E4059" s="130" t="inlineStr">
        <is>
          <t>VT</t>
        </is>
      </c>
      <c r="F4059" s="130" t="inlineStr">
        <is>
          <t>Commercial NAICS Cogen</t>
        </is>
      </c>
      <c r="G4059" s="130" t="inlineStr">
        <is>
          <t>ST</t>
        </is>
      </c>
      <c r="H4059" s="130" t="inlineStr">
        <is>
          <t>RFO</t>
        </is>
      </c>
      <c r="I4059" s="130" t="inlineStr">
        <is>
          <t>RFO</t>
        </is>
      </c>
      <c r="J4059" s="131" t="n">
        <v>0</v>
      </c>
      <c r="K4059" s="129" t="n">
        <v>2020</v>
      </c>
      <c r="L4059" s="120">
        <f>IF(VLOOKUP(H4059,'Cross-Page Data'!$D$4:$F$48,3,FALSE)="natural gas",VLOOKUP(G4059,'Cross-Page Data'!$I$4:$J$19,2,FALSE),IF(VLOOKUP(H4059,'Cross-Page Data'!$D$4:$F$48,3,FALSE)="solar",IF(G4059="PV","solar PV","solar thermal"),IF(VLOOKUP(H4059,'Cross-Page Data'!$D$4:$F$48,3,FALSE)="wind",VLOOKUP(G4059,'Cross-Page Data'!$I$4:$J$19,2,FALSE),IF(VLOOKUP(H4059,'Cross-Page Data'!$D$4:$F$48,3,FALSE)="hydro",VLOOKUP(G4059,'Cross-Page Data'!$I$4:$J$19,2,FALSE),VLOOKUP(H4059,'Cross-Page Data'!$D$4:$F$48,3,FALSE)))))</f>
        <v/>
      </c>
      <c r="M4059" s="120">
        <f>IF(AND($P$2=FALSE,OR(F4059="Commercial NAICS Cogen",F4059="Industrial NAICS Cogen",F4059="NAICS-22 Cogen")),FALSE,IF(AND($P$3=FALSE,OR(F4059="Commercial NAICS Cogen",F4059="Commercial NAICS Non-Cogen",F4059="Industrial NAICS Cogen", F4059="industrial NAICS non-Cogen")),FALSE, TRUE))</f>
        <v/>
      </c>
    </row>
    <row r="4060">
      <c r="A4060" s="129" t="n">
        <v>57804</v>
      </c>
      <c r="B4060" s="130" t="inlineStr">
        <is>
          <t>Middlebury College</t>
        </is>
      </c>
      <c r="C4060" s="130" t="inlineStr">
        <is>
          <t>Middlebury College Biomass</t>
        </is>
      </c>
      <c r="D4060" s="129" t="n">
        <v>57123</v>
      </c>
      <c r="E4060" s="130" t="inlineStr">
        <is>
          <t>VT</t>
        </is>
      </c>
      <c r="F4060" s="130" t="inlineStr">
        <is>
          <t>Commercial NAICS Cogen</t>
        </is>
      </c>
      <c r="G4060" s="130" t="inlineStr">
        <is>
          <t>ST</t>
        </is>
      </c>
      <c r="H4060" s="130" t="inlineStr">
        <is>
          <t>WDS</t>
        </is>
      </c>
      <c r="I4060" s="130" t="inlineStr">
        <is>
          <t>WWW</t>
        </is>
      </c>
      <c r="J4060" s="131" t="n">
        <v>1631.546</v>
      </c>
      <c r="K4060" s="129" t="n">
        <v>2020</v>
      </c>
      <c r="L4060" s="120">
        <f>IF(VLOOKUP(H4060,'Cross-Page Data'!$D$4:$F$48,3,FALSE)="natural gas",VLOOKUP(G4060,'Cross-Page Data'!$I$4:$J$19,2,FALSE),IF(VLOOKUP(H4060,'Cross-Page Data'!$D$4:$F$48,3,FALSE)="solar",IF(G4060="PV","solar PV","solar thermal"),IF(VLOOKUP(H4060,'Cross-Page Data'!$D$4:$F$48,3,FALSE)="wind",VLOOKUP(G4060,'Cross-Page Data'!$I$4:$J$19,2,FALSE),IF(VLOOKUP(H4060,'Cross-Page Data'!$D$4:$F$48,3,FALSE)="hydro",VLOOKUP(G4060,'Cross-Page Data'!$I$4:$J$19,2,FALSE),VLOOKUP(H4060,'Cross-Page Data'!$D$4:$F$48,3,FALSE)))))</f>
        <v/>
      </c>
      <c r="M4060" s="120">
        <f>IF(AND($P$2=FALSE,OR(F4060="Commercial NAICS Cogen",F4060="Industrial NAICS Cogen",F4060="NAICS-22 Cogen")),FALSE,IF(AND($P$3=FALSE,OR(F4060="Commercial NAICS Cogen",F4060="Commercial NAICS Non-Cogen",F4060="Industrial NAICS Cogen", F4060="industrial NAICS non-Cogen")),FALSE, TRUE))</f>
        <v/>
      </c>
    </row>
    <row r="4061">
      <c r="A4061" s="129" t="n">
        <v>57839</v>
      </c>
      <c r="B4061" s="130" t="inlineStr">
        <is>
          <t>Woodbridge Energy Center</t>
        </is>
      </c>
      <c r="C4061" s="130" t="inlineStr">
        <is>
          <t>Woodbridge Energy Center</t>
        </is>
      </c>
      <c r="D4061" s="129" t="n">
        <v>57166</v>
      </c>
      <c r="E4061" s="130" t="inlineStr">
        <is>
          <t>NJ</t>
        </is>
      </c>
      <c r="F4061" s="130" t="inlineStr">
        <is>
          <t>NAICS-22 Non-Cogen</t>
        </is>
      </c>
      <c r="G4061" s="130" t="inlineStr">
        <is>
          <t>CA</t>
        </is>
      </c>
      <c r="H4061" s="130" t="inlineStr">
        <is>
          <t>NG</t>
        </is>
      </c>
      <c r="I4061" s="130" t="inlineStr">
        <is>
          <t>NG</t>
        </is>
      </c>
      <c r="J4061" s="131" t="n">
        <v>1717641</v>
      </c>
      <c r="K4061" s="129" t="n">
        <v>2020</v>
      </c>
      <c r="L4061" s="120">
        <f>IF(VLOOKUP(H4061,'Cross-Page Data'!$D$4:$F$48,3,FALSE)="natural gas",VLOOKUP(G4061,'Cross-Page Data'!$I$4:$J$19,2,FALSE),IF(VLOOKUP(H4061,'Cross-Page Data'!$D$4:$F$48,3,FALSE)="solar",IF(G4061="PV","solar PV","solar thermal"),IF(VLOOKUP(H4061,'Cross-Page Data'!$D$4:$F$48,3,FALSE)="wind",VLOOKUP(G4061,'Cross-Page Data'!$I$4:$J$19,2,FALSE),IF(VLOOKUP(H4061,'Cross-Page Data'!$D$4:$F$48,3,FALSE)="hydro",VLOOKUP(G4061,'Cross-Page Data'!$I$4:$J$19,2,FALSE),VLOOKUP(H4061,'Cross-Page Data'!$D$4:$F$48,3,FALSE)))))</f>
        <v/>
      </c>
      <c r="M4061" s="120">
        <f>IF(AND($P$2=FALSE,OR(F4061="Commercial NAICS Cogen",F4061="Industrial NAICS Cogen",F4061="NAICS-22 Cogen")),FALSE,IF(AND($P$3=FALSE,OR(F4061="Commercial NAICS Cogen",F4061="Commercial NAICS Non-Cogen",F4061="Industrial NAICS Cogen", F4061="industrial NAICS non-Cogen")),FALSE, TRUE))</f>
        <v/>
      </c>
    </row>
    <row r="4062">
      <c r="A4062" s="129" t="n">
        <v>57839</v>
      </c>
      <c r="B4062" s="130" t="inlineStr">
        <is>
          <t>Woodbridge Energy Center</t>
        </is>
      </c>
      <c r="C4062" s="130" t="inlineStr">
        <is>
          <t>Woodbridge Energy Center</t>
        </is>
      </c>
      <c r="D4062" s="129" t="n">
        <v>57166</v>
      </c>
      <c r="E4062" s="130" t="inlineStr">
        <is>
          <t>NJ</t>
        </is>
      </c>
      <c r="F4062" s="130" t="inlineStr">
        <is>
          <t>NAICS-22 Non-Cogen</t>
        </is>
      </c>
      <c r="G4062" s="130" t="inlineStr">
        <is>
          <t>CT</t>
        </is>
      </c>
      <c r="H4062" s="130" t="inlineStr">
        <is>
          <t>NG</t>
        </is>
      </c>
      <c r="I4062" s="130" t="inlineStr">
        <is>
          <t>NG</t>
        </is>
      </c>
      <c r="J4062" s="131" t="n">
        <v>2726561</v>
      </c>
      <c r="K4062" s="129" t="n">
        <v>2020</v>
      </c>
      <c r="L4062" s="120">
        <f>IF(VLOOKUP(H4062,'Cross-Page Data'!$D$4:$F$48,3,FALSE)="natural gas",VLOOKUP(G4062,'Cross-Page Data'!$I$4:$J$19,2,FALSE),IF(VLOOKUP(H4062,'Cross-Page Data'!$D$4:$F$48,3,FALSE)="solar",IF(G4062="PV","solar PV","solar thermal"),IF(VLOOKUP(H4062,'Cross-Page Data'!$D$4:$F$48,3,FALSE)="wind",VLOOKUP(G4062,'Cross-Page Data'!$I$4:$J$19,2,FALSE),IF(VLOOKUP(H4062,'Cross-Page Data'!$D$4:$F$48,3,FALSE)="hydro",VLOOKUP(G4062,'Cross-Page Data'!$I$4:$J$19,2,FALSE),VLOOKUP(H4062,'Cross-Page Data'!$D$4:$F$48,3,FALSE)))))</f>
        <v/>
      </c>
      <c r="M4062" s="120">
        <f>IF(AND($P$2=FALSE,OR(F4062="Commercial NAICS Cogen",F4062="Industrial NAICS Cogen",F4062="NAICS-22 Cogen")),FALSE,IF(AND($P$3=FALSE,OR(F4062="Commercial NAICS Cogen",F4062="Commercial NAICS Non-Cogen",F4062="Industrial NAICS Cogen", F4062="industrial NAICS non-Cogen")),FALSE, TRUE))</f>
        <v/>
      </c>
    </row>
    <row r="4063">
      <c r="A4063" s="129" t="n">
        <v>57842</v>
      </c>
      <c r="B4063" s="130" t="inlineStr">
        <is>
          <t>Wabash Valley Power IGCC</t>
        </is>
      </c>
      <c r="C4063" s="130" t="inlineStr">
        <is>
          <t>Wabash Valley Power Assn, Inc</t>
        </is>
      </c>
      <c r="D4063" s="129" t="n">
        <v>40211</v>
      </c>
      <c r="E4063" s="130" t="inlineStr">
        <is>
          <t>IN</t>
        </is>
      </c>
      <c r="F4063" s="130" t="inlineStr">
        <is>
          <t>Electric Utility</t>
        </is>
      </c>
      <c r="G4063" s="130" t="inlineStr">
        <is>
          <t>GT</t>
        </is>
      </c>
      <c r="H4063" s="130" t="inlineStr">
        <is>
          <t>NG</t>
        </is>
      </c>
      <c r="I4063" s="130" t="inlineStr">
        <is>
          <t>NG</t>
        </is>
      </c>
      <c r="J4063" s="131" t="n">
        <v>108808</v>
      </c>
      <c r="K4063" s="129" t="n">
        <v>2020</v>
      </c>
      <c r="L4063" s="120">
        <f>IF(VLOOKUP(H4063,'Cross-Page Data'!$D$4:$F$48,3,FALSE)="natural gas",VLOOKUP(G4063,'Cross-Page Data'!$I$4:$J$19,2,FALSE),IF(VLOOKUP(H4063,'Cross-Page Data'!$D$4:$F$48,3,FALSE)="solar",IF(G4063="PV","solar PV","solar thermal"),IF(VLOOKUP(H4063,'Cross-Page Data'!$D$4:$F$48,3,FALSE)="wind",VLOOKUP(G4063,'Cross-Page Data'!$I$4:$J$19,2,FALSE),IF(VLOOKUP(H4063,'Cross-Page Data'!$D$4:$F$48,3,FALSE)="hydro",VLOOKUP(G4063,'Cross-Page Data'!$I$4:$J$19,2,FALSE),VLOOKUP(H4063,'Cross-Page Data'!$D$4:$F$48,3,FALSE)))))</f>
        <v/>
      </c>
      <c r="M4063" s="120">
        <f>IF(AND($P$2=FALSE,OR(F4063="Commercial NAICS Cogen",F4063="Industrial NAICS Cogen",F4063="NAICS-22 Cogen")),FALSE,IF(AND($P$3=FALSE,OR(F4063="Commercial NAICS Cogen",F4063="Commercial NAICS Non-Cogen",F4063="Industrial NAICS Cogen", F4063="industrial NAICS non-Cogen")),FALSE, TRUE))</f>
        <v/>
      </c>
    </row>
    <row r="4064">
      <c r="A4064" s="129" t="n">
        <v>57842</v>
      </c>
      <c r="B4064" s="130" t="inlineStr">
        <is>
          <t>Wabash Valley Power IGCC</t>
        </is>
      </c>
      <c r="C4064" s="130" t="inlineStr">
        <is>
          <t>Wabash Valley Power Assn, Inc</t>
        </is>
      </c>
      <c r="D4064" s="129" t="n">
        <v>40211</v>
      </c>
      <c r="E4064" s="130" t="inlineStr">
        <is>
          <t>IN</t>
        </is>
      </c>
      <c r="F4064" s="130" t="inlineStr">
        <is>
          <t>Electric Utility</t>
        </is>
      </c>
      <c r="G4064" s="130" t="inlineStr">
        <is>
          <t>GT</t>
        </is>
      </c>
      <c r="H4064" s="130" t="inlineStr">
        <is>
          <t>OTH</t>
        </is>
      </c>
      <c r="I4064" s="130" t="inlineStr">
        <is>
          <t>OTH</t>
        </is>
      </c>
      <c r="J4064" s="131" t="n">
        <v>0</v>
      </c>
      <c r="K4064" s="129" t="n">
        <v>2020</v>
      </c>
      <c r="L4064" s="120">
        <f>IF(VLOOKUP(H4064,'Cross-Page Data'!$D$4:$F$48,3,FALSE)="natural gas",VLOOKUP(G4064,'Cross-Page Data'!$I$4:$J$19,2,FALSE),IF(VLOOKUP(H4064,'Cross-Page Data'!$D$4:$F$48,3,FALSE)="solar",IF(G4064="PV","solar PV","solar thermal"),IF(VLOOKUP(H4064,'Cross-Page Data'!$D$4:$F$48,3,FALSE)="wind",VLOOKUP(G4064,'Cross-Page Data'!$I$4:$J$19,2,FALSE),IF(VLOOKUP(H4064,'Cross-Page Data'!$D$4:$F$48,3,FALSE)="hydro",VLOOKUP(G4064,'Cross-Page Data'!$I$4:$J$19,2,FALSE),VLOOKUP(H4064,'Cross-Page Data'!$D$4:$F$48,3,FALSE)))))</f>
        <v/>
      </c>
      <c r="M4064" s="120">
        <f>IF(AND($P$2=FALSE,OR(F4064="Commercial NAICS Cogen",F4064="Industrial NAICS Cogen",F4064="NAICS-22 Cogen")),FALSE,IF(AND($P$3=FALSE,OR(F4064="Commercial NAICS Cogen",F4064="Commercial NAICS Non-Cogen",F4064="Industrial NAICS Cogen", F4064="industrial NAICS non-Cogen")),FALSE, TRUE))</f>
        <v/>
      </c>
    </row>
    <row r="4065">
      <c r="A4065" s="129" t="n">
        <v>57842</v>
      </c>
      <c r="B4065" s="130" t="inlineStr">
        <is>
          <t>Wabash Valley Power IGCC</t>
        </is>
      </c>
      <c r="C4065" s="130" t="inlineStr">
        <is>
          <t>Wabash Valley Power Assn, Inc</t>
        </is>
      </c>
      <c r="D4065" s="129" t="n">
        <v>40211</v>
      </c>
      <c r="E4065" s="130" t="inlineStr">
        <is>
          <t>IN</t>
        </is>
      </c>
      <c r="F4065" s="130" t="inlineStr">
        <is>
          <t>Electric Utility</t>
        </is>
      </c>
      <c r="G4065" s="130" t="inlineStr">
        <is>
          <t>GT</t>
        </is>
      </c>
      <c r="H4065" s="130" t="inlineStr">
        <is>
          <t>PC</t>
        </is>
      </c>
      <c r="I4065" s="130" t="inlineStr">
        <is>
          <t>PC</t>
        </is>
      </c>
      <c r="J4065" s="131" t="n">
        <v>0</v>
      </c>
      <c r="K4065" s="129" t="n">
        <v>2020</v>
      </c>
      <c r="L4065" s="120">
        <f>IF(VLOOKUP(H4065,'Cross-Page Data'!$D$4:$F$48,3,FALSE)="natural gas",VLOOKUP(G4065,'Cross-Page Data'!$I$4:$J$19,2,FALSE),IF(VLOOKUP(H4065,'Cross-Page Data'!$D$4:$F$48,3,FALSE)="solar",IF(G4065="PV","solar PV","solar thermal"),IF(VLOOKUP(H4065,'Cross-Page Data'!$D$4:$F$48,3,FALSE)="wind",VLOOKUP(G4065,'Cross-Page Data'!$I$4:$J$19,2,FALSE),IF(VLOOKUP(H4065,'Cross-Page Data'!$D$4:$F$48,3,FALSE)="hydro",VLOOKUP(G4065,'Cross-Page Data'!$I$4:$J$19,2,FALSE),VLOOKUP(H4065,'Cross-Page Data'!$D$4:$F$48,3,FALSE)))))</f>
        <v/>
      </c>
      <c r="M4065" s="120">
        <f>IF(AND($P$2=FALSE,OR(F4065="Commercial NAICS Cogen",F4065="Industrial NAICS Cogen",F4065="NAICS-22 Cogen")),FALSE,IF(AND($P$3=FALSE,OR(F4065="Commercial NAICS Cogen",F4065="Commercial NAICS Non-Cogen",F4065="Industrial NAICS Cogen", F4065="industrial NAICS non-Cogen")),FALSE, TRUE))</f>
        <v/>
      </c>
    </row>
    <row r="4066">
      <c r="A4066" s="129" t="n">
        <v>57842</v>
      </c>
      <c r="B4066" s="130" t="inlineStr">
        <is>
          <t>Wabash Valley Power IGCC</t>
        </is>
      </c>
      <c r="C4066" s="130" t="inlineStr">
        <is>
          <t>Wabash Valley Power Assn, Inc</t>
        </is>
      </c>
      <c r="D4066" s="129" t="n">
        <v>40211</v>
      </c>
      <c r="E4066" s="130" t="inlineStr">
        <is>
          <t>IN</t>
        </is>
      </c>
      <c r="F4066" s="130" t="inlineStr">
        <is>
          <t>Electric Utility</t>
        </is>
      </c>
      <c r="G4066" s="130" t="inlineStr">
        <is>
          <t>GT</t>
        </is>
      </c>
      <c r="H4066" s="130" t="inlineStr">
        <is>
          <t>SGP</t>
        </is>
      </c>
      <c r="I4066" s="130" t="inlineStr">
        <is>
          <t>PC</t>
        </is>
      </c>
      <c r="J4066" s="131" t="n">
        <v>0</v>
      </c>
      <c r="K4066" s="129" t="n">
        <v>2020</v>
      </c>
      <c r="L4066" s="120">
        <f>IF(VLOOKUP(H4066,'Cross-Page Data'!$D$4:$F$48,3,FALSE)="natural gas",VLOOKUP(G4066,'Cross-Page Data'!$I$4:$J$19,2,FALSE),IF(VLOOKUP(H4066,'Cross-Page Data'!$D$4:$F$48,3,FALSE)="solar",IF(G4066="PV","solar PV","solar thermal"),IF(VLOOKUP(H4066,'Cross-Page Data'!$D$4:$F$48,3,FALSE)="wind",VLOOKUP(G4066,'Cross-Page Data'!$I$4:$J$19,2,FALSE),IF(VLOOKUP(H4066,'Cross-Page Data'!$D$4:$F$48,3,FALSE)="hydro",VLOOKUP(G4066,'Cross-Page Data'!$I$4:$J$19,2,FALSE),VLOOKUP(H4066,'Cross-Page Data'!$D$4:$F$48,3,FALSE)))))</f>
        <v/>
      </c>
      <c r="M4066" s="120">
        <f>IF(AND($P$2=FALSE,OR(F4066="Commercial NAICS Cogen",F4066="Industrial NAICS Cogen",F4066="NAICS-22 Cogen")),FALSE,IF(AND($P$3=FALSE,OR(F4066="Commercial NAICS Cogen",F4066="Commercial NAICS Non-Cogen",F4066="Industrial NAICS Cogen", F4066="industrial NAICS non-Cogen")),FALSE, TRUE))</f>
        <v/>
      </c>
    </row>
    <row r="4067">
      <c r="A4067" s="129" t="n">
        <v>57851</v>
      </c>
      <c r="B4067" s="130" t="inlineStr">
        <is>
          <t>Sigel Wind Park</t>
        </is>
      </c>
      <c r="C4067" s="130" t="inlineStr">
        <is>
          <t>DTE Electric Company</t>
        </is>
      </c>
      <c r="D4067" s="129" t="n">
        <v>5109</v>
      </c>
      <c r="E4067" s="130" t="inlineStr">
        <is>
          <t>MI</t>
        </is>
      </c>
      <c r="F4067" s="130" t="inlineStr">
        <is>
          <t>Electric Utility</t>
        </is>
      </c>
      <c r="G4067" s="130" t="inlineStr">
        <is>
          <t>WT</t>
        </is>
      </c>
      <c r="H4067" s="130" t="inlineStr">
        <is>
          <t>WND</t>
        </is>
      </c>
      <c r="I4067" s="130" t="inlineStr">
        <is>
          <t>WND</t>
        </is>
      </c>
      <c r="J4067" s="131" t="n">
        <v>256579</v>
      </c>
      <c r="K4067" s="129" t="n">
        <v>2020</v>
      </c>
      <c r="L4067" s="120">
        <f>IF(VLOOKUP(H4067,'Cross-Page Data'!$D$4:$F$48,3,FALSE)="natural gas",VLOOKUP(G4067,'Cross-Page Data'!$I$4:$J$19,2,FALSE),IF(VLOOKUP(H4067,'Cross-Page Data'!$D$4:$F$48,3,FALSE)="solar",IF(G4067="PV","solar PV","solar thermal"),IF(VLOOKUP(H4067,'Cross-Page Data'!$D$4:$F$48,3,FALSE)="wind",VLOOKUP(G4067,'Cross-Page Data'!$I$4:$J$19,2,FALSE),IF(VLOOKUP(H4067,'Cross-Page Data'!$D$4:$F$48,3,FALSE)="hydro",VLOOKUP(G4067,'Cross-Page Data'!$I$4:$J$19,2,FALSE),VLOOKUP(H4067,'Cross-Page Data'!$D$4:$F$48,3,FALSE)))))</f>
        <v/>
      </c>
      <c r="M4067" s="120">
        <f>IF(AND($P$2=FALSE,OR(F4067="Commercial NAICS Cogen",F4067="Industrial NAICS Cogen",F4067="NAICS-22 Cogen")),FALSE,IF(AND($P$3=FALSE,OR(F4067="Commercial NAICS Cogen",F4067="Commercial NAICS Non-Cogen",F4067="Industrial NAICS Cogen", F4067="industrial NAICS non-Cogen")),FALSE, TRUE))</f>
        <v/>
      </c>
    </row>
    <row r="4068">
      <c r="A4068" s="129" t="n">
        <v>57852</v>
      </c>
      <c r="B4068" s="130" t="inlineStr">
        <is>
          <t>Minden Wind Park</t>
        </is>
      </c>
      <c r="C4068" s="130" t="inlineStr">
        <is>
          <t>DTE Electric Company</t>
        </is>
      </c>
      <c r="D4068" s="129" t="n">
        <v>5109</v>
      </c>
      <c r="E4068" s="130" t="inlineStr">
        <is>
          <t>MI</t>
        </is>
      </c>
      <c r="F4068" s="130" t="inlineStr">
        <is>
          <t>Electric Utility</t>
        </is>
      </c>
      <c r="G4068" s="130" t="inlineStr">
        <is>
          <t>WT</t>
        </is>
      </c>
      <c r="H4068" s="130" t="inlineStr">
        <is>
          <t>WND</t>
        </is>
      </c>
      <c r="I4068" s="130" t="inlineStr">
        <is>
          <t>WND</t>
        </is>
      </c>
      <c r="J4068" s="131" t="n">
        <v>113950</v>
      </c>
      <c r="K4068" s="129" t="n">
        <v>2020</v>
      </c>
      <c r="L4068" s="120">
        <f>IF(VLOOKUP(H4068,'Cross-Page Data'!$D$4:$F$48,3,FALSE)="natural gas",VLOOKUP(G4068,'Cross-Page Data'!$I$4:$J$19,2,FALSE),IF(VLOOKUP(H4068,'Cross-Page Data'!$D$4:$F$48,3,FALSE)="solar",IF(G4068="PV","solar PV","solar thermal"),IF(VLOOKUP(H4068,'Cross-Page Data'!$D$4:$F$48,3,FALSE)="wind",VLOOKUP(G4068,'Cross-Page Data'!$I$4:$J$19,2,FALSE),IF(VLOOKUP(H4068,'Cross-Page Data'!$D$4:$F$48,3,FALSE)="hydro",VLOOKUP(G4068,'Cross-Page Data'!$I$4:$J$19,2,FALSE),VLOOKUP(H4068,'Cross-Page Data'!$D$4:$F$48,3,FALSE)))))</f>
        <v/>
      </c>
      <c r="M4068" s="120">
        <f>IF(AND($P$2=FALSE,OR(F4068="Commercial NAICS Cogen",F4068="Industrial NAICS Cogen",F4068="NAICS-22 Cogen")),FALSE,IF(AND($P$3=FALSE,OR(F4068="Commercial NAICS Cogen",F4068="Commercial NAICS Non-Cogen",F4068="Industrial NAICS Cogen", F4068="industrial NAICS non-Cogen")),FALSE, TRUE))</f>
        <v/>
      </c>
    </row>
    <row r="4069">
      <c r="A4069" s="129" t="n">
        <v>57853</v>
      </c>
      <c r="B4069" s="130" t="inlineStr">
        <is>
          <t>McKinley Wind Park</t>
        </is>
      </c>
      <c r="C4069" s="130" t="inlineStr">
        <is>
          <t>DTE Electric Company</t>
        </is>
      </c>
      <c r="D4069" s="129" t="n">
        <v>5109</v>
      </c>
      <c r="E4069" s="130" t="inlineStr">
        <is>
          <t>MI</t>
        </is>
      </c>
      <c r="F4069" s="130" t="inlineStr">
        <is>
          <t>Electric Utility</t>
        </is>
      </c>
      <c r="G4069" s="130" t="inlineStr">
        <is>
          <t>WT</t>
        </is>
      </c>
      <c r="H4069" s="130" t="inlineStr">
        <is>
          <t>WND</t>
        </is>
      </c>
      <c r="I4069" s="130" t="inlineStr">
        <is>
          <t>WND</t>
        </is>
      </c>
      <c r="J4069" s="131" t="n">
        <v>51695</v>
      </c>
      <c r="K4069" s="129" t="n">
        <v>2020</v>
      </c>
      <c r="L4069" s="120">
        <f>IF(VLOOKUP(H4069,'Cross-Page Data'!$D$4:$F$48,3,FALSE)="natural gas",VLOOKUP(G4069,'Cross-Page Data'!$I$4:$J$19,2,FALSE),IF(VLOOKUP(H4069,'Cross-Page Data'!$D$4:$F$48,3,FALSE)="solar",IF(G4069="PV","solar PV","solar thermal"),IF(VLOOKUP(H4069,'Cross-Page Data'!$D$4:$F$48,3,FALSE)="wind",VLOOKUP(G4069,'Cross-Page Data'!$I$4:$J$19,2,FALSE),IF(VLOOKUP(H4069,'Cross-Page Data'!$D$4:$F$48,3,FALSE)="hydro",VLOOKUP(G4069,'Cross-Page Data'!$I$4:$J$19,2,FALSE),VLOOKUP(H4069,'Cross-Page Data'!$D$4:$F$48,3,FALSE)))))</f>
        <v/>
      </c>
      <c r="M4069" s="120">
        <f>IF(AND($P$2=FALSE,OR(F4069="Commercial NAICS Cogen",F4069="Industrial NAICS Cogen",F4069="NAICS-22 Cogen")),FALSE,IF(AND($P$3=FALSE,OR(F4069="Commercial NAICS Cogen",F4069="Commercial NAICS Non-Cogen",F4069="Industrial NAICS Cogen", F4069="industrial NAICS non-Cogen")),FALSE, TRUE))</f>
        <v/>
      </c>
    </row>
    <row r="4070">
      <c r="A4070" s="129" t="n">
        <v>57854</v>
      </c>
      <c r="B4070" s="130" t="inlineStr">
        <is>
          <t>North Hollywood</t>
        </is>
      </c>
      <c r="C4070" s="130" t="inlineStr">
        <is>
          <t>Los Angeles Department of Water &amp; Power</t>
        </is>
      </c>
      <c r="D4070" s="129" t="n">
        <v>11208</v>
      </c>
      <c r="E4070" s="130" t="inlineStr">
        <is>
          <t>CA</t>
        </is>
      </c>
      <c r="F4070" s="130" t="inlineStr">
        <is>
          <t>Commercial NAICS Non-Cogen</t>
        </is>
      </c>
      <c r="G4070" s="130" t="inlineStr">
        <is>
          <t>HY</t>
        </is>
      </c>
      <c r="H4070" s="130" t="inlineStr">
        <is>
          <t>WAT</t>
        </is>
      </c>
      <c r="I4070" s="130" t="inlineStr">
        <is>
          <t>HYC</t>
        </is>
      </c>
      <c r="J4070" s="131" t="n">
        <v>0</v>
      </c>
      <c r="K4070" s="129" t="n">
        <v>2020</v>
      </c>
      <c r="L4070" s="120">
        <f>IF(VLOOKUP(H4070,'Cross-Page Data'!$D$4:$F$48,3,FALSE)="natural gas",VLOOKUP(G4070,'Cross-Page Data'!$I$4:$J$19,2,FALSE),IF(VLOOKUP(H4070,'Cross-Page Data'!$D$4:$F$48,3,FALSE)="solar",IF(G4070="PV","solar PV","solar thermal"),IF(VLOOKUP(H4070,'Cross-Page Data'!$D$4:$F$48,3,FALSE)="wind",VLOOKUP(G4070,'Cross-Page Data'!$I$4:$J$19,2,FALSE),IF(VLOOKUP(H4070,'Cross-Page Data'!$D$4:$F$48,3,FALSE)="hydro",VLOOKUP(G4070,'Cross-Page Data'!$I$4:$J$19,2,FALSE),VLOOKUP(H4070,'Cross-Page Data'!$D$4:$F$48,3,FALSE)))))</f>
        <v/>
      </c>
      <c r="M4070" s="120">
        <f>IF(AND($P$2=FALSE,OR(F4070="Commercial NAICS Cogen",F4070="Industrial NAICS Cogen",F4070="NAICS-22 Cogen")),FALSE,IF(AND($P$3=FALSE,OR(F4070="Commercial NAICS Cogen",F4070="Commercial NAICS Non-Cogen",F4070="Industrial NAICS Cogen", F4070="industrial NAICS non-Cogen")),FALSE, TRUE))</f>
        <v/>
      </c>
    </row>
    <row r="4071">
      <c r="A4071" s="129" t="n">
        <v>57854</v>
      </c>
      <c r="B4071" s="130" t="inlineStr">
        <is>
          <t>North Hollywood</t>
        </is>
      </c>
      <c r="C4071" s="130" t="inlineStr">
        <is>
          <t>Los Angeles Department of Water &amp; Power</t>
        </is>
      </c>
      <c r="D4071" s="129" t="n">
        <v>11208</v>
      </c>
      <c r="E4071" s="130" t="inlineStr">
        <is>
          <t>CA</t>
        </is>
      </c>
      <c r="F4071" s="130" t="inlineStr">
        <is>
          <t>Commercial NAICS Non-Cogen</t>
        </is>
      </c>
      <c r="G4071" s="130" t="inlineStr">
        <is>
          <t>PS</t>
        </is>
      </c>
      <c r="H4071" s="130" t="inlineStr">
        <is>
          <t>WAT</t>
        </is>
      </c>
      <c r="I4071" s="130" t="inlineStr">
        <is>
          <t>HPS</t>
        </is>
      </c>
      <c r="J4071" s="131" t="n">
        <v>0</v>
      </c>
      <c r="K4071" s="129" t="n">
        <v>2020</v>
      </c>
      <c r="L4071" s="120">
        <f>IF(VLOOKUP(H4071,'Cross-Page Data'!$D$4:$F$48,3,FALSE)="natural gas",VLOOKUP(G4071,'Cross-Page Data'!$I$4:$J$19,2,FALSE),IF(VLOOKUP(H4071,'Cross-Page Data'!$D$4:$F$48,3,FALSE)="solar",IF(G4071="PV","solar PV","solar thermal"),IF(VLOOKUP(H4071,'Cross-Page Data'!$D$4:$F$48,3,FALSE)="wind",VLOOKUP(G4071,'Cross-Page Data'!$I$4:$J$19,2,FALSE),IF(VLOOKUP(H4071,'Cross-Page Data'!$D$4:$F$48,3,FALSE)="hydro",VLOOKUP(G4071,'Cross-Page Data'!$I$4:$J$19,2,FALSE),VLOOKUP(H4071,'Cross-Page Data'!$D$4:$F$48,3,FALSE)))))</f>
        <v/>
      </c>
      <c r="M4071" s="120">
        <f>IF(AND($P$2=FALSE,OR(F4071="Commercial NAICS Cogen",F4071="Industrial NAICS Cogen",F4071="NAICS-22 Cogen")),FALSE,IF(AND($P$3=FALSE,OR(F4071="Commercial NAICS Cogen",F4071="Commercial NAICS Non-Cogen",F4071="Industrial NAICS Cogen", F4071="industrial NAICS non-Cogen")),FALSE, TRUE))</f>
        <v/>
      </c>
    </row>
    <row r="4072">
      <c r="A4072" s="129" t="n">
        <v>57858</v>
      </c>
      <c r="B4072" s="130" t="inlineStr">
        <is>
          <t>Caney River Wind Project</t>
        </is>
      </c>
      <c r="C4072" s="130" t="inlineStr">
        <is>
          <t>Caney River Wind Project</t>
        </is>
      </c>
      <c r="D4072" s="129" t="n">
        <v>57191</v>
      </c>
      <c r="E4072" s="130" t="inlineStr">
        <is>
          <t>KS</t>
        </is>
      </c>
      <c r="F4072" s="130" t="inlineStr">
        <is>
          <t>NAICS-22 Non-Cogen</t>
        </is>
      </c>
      <c r="G4072" s="130" t="inlineStr">
        <is>
          <t>WT</t>
        </is>
      </c>
      <c r="H4072" s="130" t="inlineStr">
        <is>
          <t>WND</t>
        </is>
      </c>
      <c r="I4072" s="130" t="inlineStr">
        <is>
          <t>WND</t>
        </is>
      </c>
      <c r="J4072" s="131" t="n">
        <v>695972</v>
      </c>
      <c r="K4072" s="129" t="n">
        <v>2020</v>
      </c>
      <c r="L4072" s="120">
        <f>IF(VLOOKUP(H4072,'Cross-Page Data'!$D$4:$F$48,3,FALSE)="natural gas",VLOOKUP(G4072,'Cross-Page Data'!$I$4:$J$19,2,FALSE),IF(VLOOKUP(H4072,'Cross-Page Data'!$D$4:$F$48,3,FALSE)="solar",IF(G4072="PV","solar PV","solar thermal"),IF(VLOOKUP(H4072,'Cross-Page Data'!$D$4:$F$48,3,FALSE)="wind",VLOOKUP(G4072,'Cross-Page Data'!$I$4:$J$19,2,FALSE),IF(VLOOKUP(H4072,'Cross-Page Data'!$D$4:$F$48,3,FALSE)="hydro",VLOOKUP(G4072,'Cross-Page Data'!$I$4:$J$19,2,FALSE),VLOOKUP(H4072,'Cross-Page Data'!$D$4:$F$48,3,FALSE)))))</f>
        <v/>
      </c>
      <c r="M4072" s="120">
        <f>IF(AND($P$2=FALSE,OR(F4072="Commercial NAICS Cogen",F4072="Industrial NAICS Cogen",F4072="NAICS-22 Cogen")),FALSE,IF(AND($P$3=FALSE,OR(F4072="Commercial NAICS Cogen",F4072="Commercial NAICS Non-Cogen",F4072="Industrial NAICS Cogen", F4072="industrial NAICS non-Cogen")),FALSE, TRUE))</f>
        <v/>
      </c>
    </row>
    <row r="4073">
      <c r="A4073" s="129" t="n">
        <v>57859</v>
      </c>
      <c r="B4073" s="130" t="inlineStr">
        <is>
          <t>Moapa Southern Paiute</t>
        </is>
      </c>
      <c r="C4073" s="130" t="inlineStr">
        <is>
          <t>CD Arevon USA, Inc.</t>
        </is>
      </c>
      <c r="D4073" s="129" t="n">
        <v>61230</v>
      </c>
      <c r="E4073" s="130" t="inlineStr">
        <is>
          <t>NV</t>
        </is>
      </c>
      <c r="F4073" s="130" t="inlineStr">
        <is>
          <t>NAICS-22 Non-Cogen</t>
        </is>
      </c>
      <c r="G4073" s="130" t="inlineStr">
        <is>
          <t>PV</t>
        </is>
      </c>
      <c r="H4073" s="130" t="inlineStr">
        <is>
          <t>SUN</t>
        </is>
      </c>
      <c r="I4073" s="130" t="inlineStr">
        <is>
          <t>SUN</t>
        </is>
      </c>
      <c r="J4073" s="131" t="n">
        <v>630140</v>
      </c>
      <c r="K4073" s="129" t="n">
        <v>2020</v>
      </c>
      <c r="L4073" s="120">
        <f>IF(VLOOKUP(H4073,'Cross-Page Data'!$D$4:$F$48,3,FALSE)="natural gas",VLOOKUP(G4073,'Cross-Page Data'!$I$4:$J$19,2,FALSE),IF(VLOOKUP(H4073,'Cross-Page Data'!$D$4:$F$48,3,FALSE)="solar",IF(G4073="PV","solar PV","solar thermal"),IF(VLOOKUP(H4073,'Cross-Page Data'!$D$4:$F$48,3,FALSE)="wind",VLOOKUP(G4073,'Cross-Page Data'!$I$4:$J$19,2,FALSE),IF(VLOOKUP(H4073,'Cross-Page Data'!$D$4:$F$48,3,FALSE)="hydro",VLOOKUP(G4073,'Cross-Page Data'!$I$4:$J$19,2,FALSE),VLOOKUP(H4073,'Cross-Page Data'!$D$4:$F$48,3,FALSE)))))</f>
        <v/>
      </c>
      <c r="M4073" s="120">
        <f>IF(AND($P$2=FALSE,OR(F4073="Commercial NAICS Cogen",F4073="Industrial NAICS Cogen",F4073="NAICS-22 Cogen")),FALSE,IF(AND($P$3=FALSE,OR(F4073="Commercial NAICS Cogen",F4073="Commercial NAICS Non-Cogen",F4073="Industrial NAICS Cogen", F4073="industrial NAICS non-Cogen")),FALSE, TRUE))</f>
        <v/>
      </c>
    </row>
    <row r="4074">
      <c r="A4074" s="129" t="n">
        <v>57873</v>
      </c>
      <c r="B4074" s="130" t="inlineStr">
        <is>
          <t>Eclipse Wind Farm</t>
        </is>
      </c>
      <c r="C4074" s="130" t="inlineStr">
        <is>
          <t>MidAmerican Energy Co</t>
        </is>
      </c>
      <c r="D4074" s="129" t="n">
        <v>12341</v>
      </c>
      <c r="E4074" s="130" t="inlineStr">
        <is>
          <t>IA</t>
        </is>
      </c>
      <c r="F4074" s="130" t="inlineStr">
        <is>
          <t>Electric Utility</t>
        </is>
      </c>
      <c r="G4074" s="130" t="inlineStr">
        <is>
          <t>WT</t>
        </is>
      </c>
      <c r="H4074" s="130" t="inlineStr">
        <is>
          <t>WND</t>
        </is>
      </c>
      <c r="I4074" s="130" t="inlineStr">
        <is>
          <t>WND</t>
        </is>
      </c>
      <c r="J4074" s="131" t="n">
        <v>676555</v>
      </c>
      <c r="K4074" s="129" t="n">
        <v>2020</v>
      </c>
      <c r="L4074" s="120">
        <f>IF(VLOOKUP(H4074,'Cross-Page Data'!$D$4:$F$48,3,FALSE)="natural gas",VLOOKUP(G4074,'Cross-Page Data'!$I$4:$J$19,2,FALSE),IF(VLOOKUP(H4074,'Cross-Page Data'!$D$4:$F$48,3,FALSE)="solar",IF(G4074="PV","solar PV","solar thermal"),IF(VLOOKUP(H4074,'Cross-Page Data'!$D$4:$F$48,3,FALSE)="wind",VLOOKUP(G4074,'Cross-Page Data'!$I$4:$J$19,2,FALSE),IF(VLOOKUP(H4074,'Cross-Page Data'!$D$4:$F$48,3,FALSE)="hydro",VLOOKUP(G4074,'Cross-Page Data'!$I$4:$J$19,2,FALSE),VLOOKUP(H4074,'Cross-Page Data'!$D$4:$F$48,3,FALSE)))))</f>
        <v/>
      </c>
      <c r="M4074" s="120">
        <f>IF(AND($P$2=FALSE,OR(F4074="Commercial NAICS Cogen",F4074="Industrial NAICS Cogen",F4074="NAICS-22 Cogen")),FALSE,IF(AND($P$3=FALSE,OR(F4074="Commercial NAICS Cogen",F4074="Commercial NAICS Non-Cogen",F4074="Industrial NAICS Cogen", F4074="industrial NAICS non-Cogen")),FALSE, TRUE))</f>
        <v/>
      </c>
    </row>
    <row r="4075">
      <c r="A4075" s="129" t="n">
        <v>57884</v>
      </c>
      <c r="B4075" s="130" t="inlineStr">
        <is>
          <t>Lake Charles Polymers</t>
        </is>
      </c>
      <c r="C4075" s="130" t="inlineStr">
        <is>
          <t>Equistar Chemicals LP</t>
        </is>
      </c>
      <c r="D4075" s="129" t="n">
        <v>5065</v>
      </c>
      <c r="E4075" s="130" t="inlineStr">
        <is>
          <t>LA</t>
        </is>
      </c>
      <c r="F4075" s="130" t="inlineStr">
        <is>
          <t>Industrial NAICS Non-Cogen</t>
        </is>
      </c>
      <c r="G4075" s="130" t="inlineStr">
        <is>
          <t>GT</t>
        </is>
      </c>
      <c r="H4075" s="130" t="inlineStr">
        <is>
          <t>NG</t>
        </is>
      </c>
      <c r="I4075" s="130" t="inlineStr">
        <is>
          <t>NG</t>
        </is>
      </c>
      <c r="J4075" s="131" t="n">
        <v>99360</v>
      </c>
      <c r="K4075" s="129" t="n">
        <v>2020</v>
      </c>
      <c r="L4075" s="120">
        <f>IF(VLOOKUP(H4075,'Cross-Page Data'!$D$4:$F$48,3,FALSE)="natural gas",VLOOKUP(G4075,'Cross-Page Data'!$I$4:$J$19,2,FALSE),IF(VLOOKUP(H4075,'Cross-Page Data'!$D$4:$F$48,3,FALSE)="solar",IF(G4075="PV","solar PV","solar thermal"),IF(VLOOKUP(H4075,'Cross-Page Data'!$D$4:$F$48,3,FALSE)="wind",VLOOKUP(G4075,'Cross-Page Data'!$I$4:$J$19,2,FALSE),IF(VLOOKUP(H4075,'Cross-Page Data'!$D$4:$F$48,3,FALSE)="hydro",VLOOKUP(G4075,'Cross-Page Data'!$I$4:$J$19,2,FALSE),VLOOKUP(H4075,'Cross-Page Data'!$D$4:$F$48,3,FALSE)))))</f>
        <v/>
      </c>
      <c r="M4075" s="120">
        <f>IF(AND($P$2=FALSE,OR(F4075="Commercial NAICS Cogen",F4075="Industrial NAICS Cogen",F4075="NAICS-22 Cogen")),FALSE,IF(AND($P$3=FALSE,OR(F4075="Commercial NAICS Cogen",F4075="Commercial NAICS Non-Cogen",F4075="Industrial NAICS Cogen", F4075="industrial NAICS non-Cogen")),FALSE, TRUE))</f>
        <v/>
      </c>
    </row>
    <row r="4076">
      <c r="A4076" s="129" t="n">
        <v>57884</v>
      </c>
      <c r="B4076" s="130" t="inlineStr">
        <is>
          <t>Lake Charles Polymers</t>
        </is>
      </c>
      <c r="C4076" s="130" t="inlineStr">
        <is>
          <t>Equistar Chemicals LP</t>
        </is>
      </c>
      <c r="D4076" s="129" t="n">
        <v>5065</v>
      </c>
      <c r="E4076" s="130" t="inlineStr">
        <is>
          <t>LA</t>
        </is>
      </c>
      <c r="F4076" s="130" t="inlineStr">
        <is>
          <t>Industrial NAICS Non-Cogen</t>
        </is>
      </c>
      <c r="G4076" s="130" t="inlineStr">
        <is>
          <t>IC</t>
        </is>
      </c>
      <c r="H4076" s="130" t="inlineStr">
        <is>
          <t>NG</t>
        </is>
      </c>
      <c r="I4076" s="130" t="inlineStr">
        <is>
          <t>NG</t>
        </is>
      </c>
      <c r="J4076" s="131" t="n">
        <v>83975</v>
      </c>
      <c r="K4076" s="129" t="n">
        <v>2020</v>
      </c>
      <c r="L4076" s="120">
        <f>IF(VLOOKUP(H4076,'Cross-Page Data'!$D$4:$F$48,3,FALSE)="natural gas",VLOOKUP(G4076,'Cross-Page Data'!$I$4:$J$19,2,FALSE),IF(VLOOKUP(H4076,'Cross-Page Data'!$D$4:$F$48,3,FALSE)="solar",IF(G4076="PV","solar PV","solar thermal"),IF(VLOOKUP(H4076,'Cross-Page Data'!$D$4:$F$48,3,FALSE)="wind",VLOOKUP(G4076,'Cross-Page Data'!$I$4:$J$19,2,FALSE),IF(VLOOKUP(H4076,'Cross-Page Data'!$D$4:$F$48,3,FALSE)="hydro",VLOOKUP(G4076,'Cross-Page Data'!$I$4:$J$19,2,FALSE),VLOOKUP(H4076,'Cross-Page Data'!$D$4:$F$48,3,FALSE)))))</f>
        <v/>
      </c>
      <c r="M4076" s="120">
        <f>IF(AND($P$2=FALSE,OR(F4076="Commercial NAICS Cogen",F4076="Industrial NAICS Cogen",F4076="NAICS-22 Cogen")),FALSE,IF(AND($P$3=FALSE,OR(F4076="Commercial NAICS Cogen",F4076="Commercial NAICS Non-Cogen",F4076="Industrial NAICS Cogen", F4076="industrial NAICS non-Cogen")),FALSE, TRUE))</f>
        <v/>
      </c>
    </row>
    <row r="4077">
      <c r="A4077" s="129" t="n">
        <v>57884</v>
      </c>
      <c r="B4077" s="130" t="inlineStr">
        <is>
          <t>Lake Charles Polymers</t>
        </is>
      </c>
      <c r="C4077" s="130" t="inlineStr">
        <is>
          <t>Equistar Chemicals LP</t>
        </is>
      </c>
      <c r="D4077" s="129" t="n">
        <v>5065</v>
      </c>
      <c r="E4077" s="130" t="inlineStr">
        <is>
          <t>LA</t>
        </is>
      </c>
      <c r="F4077" s="130" t="inlineStr">
        <is>
          <t>Industrial NAICS Non-Cogen</t>
        </is>
      </c>
      <c r="G4077" s="130" t="inlineStr">
        <is>
          <t>IC</t>
        </is>
      </c>
      <c r="H4077" s="130" t="inlineStr">
        <is>
          <t>OG</t>
        </is>
      </c>
      <c r="I4077" s="130" t="inlineStr">
        <is>
          <t>OOG</t>
        </is>
      </c>
      <c r="J4077" s="131" t="n">
        <v>0</v>
      </c>
      <c r="K4077" s="129" t="n">
        <v>2020</v>
      </c>
      <c r="L4077" s="120">
        <f>IF(VLOOKUP(H4077,'Cross-Page Data'!$D$4:$F$48,3,FALSE)="natural gas",VLOOKUP(G4077,'Cross-Page Data'!$I$4:$J$19,2,FALSE),IF(VLOOKUP(H4077,'Cross-Page Data'!$D$4:$F$48,3,FALSE)="solar",IF(G4077="PV","solar PV","solar thermal"),IF(VLOOKUP(H4077,'Cross-Page Data'!$D$4:$F$48,3,FALSE)="wind",VLOOKUP(G4077,'Cross-Page Data'!$I$4:$J$19,2,FALSE),IF(VLOOKUP(H4077,'Cross-Page Data'!$D$4:$F$48,3,FALSE)="hydro",VLOOKUP(G4077,'Cross-Page Data'!$I$4:$J$19,2,FALSE),VLOOKUP(H4077,'Cross-Page Data'!$D$4:$F$48,3,FALSE)))))</f>
        <v/>
      </c>
      <c r="M4077" s="120">
        <f>IF(AND($P$2=FALSE,OR(F4077="Commercial NAICS Cogen",F4077="Industrial NAICS Cogen",F4077="NAICS-22 Cogen")),FALSE,IF(AND($P$3=FALSE,OR(F4077="Commercial NAICS Cogen",F4077="Commercial NAICS Non-Cogen",F4077="Industrial NAICS Cogen", F4077="industrial NAICS non-Cogen")),FALSE, TRUE))</f>
        <v/>
      </c>
    </row>
    <row r="4078">
      <c r="A4078" s="129" t="n">
        <v>57893</v>
      </c>
      <c r="B4078" s="130" t="inlineStr">
        <is>
          <t>Martinsville LFG Generator</t>
        </is>
      </c>
      <c r="C4078" s="130" t="inlineStr">
        <is>
          <t>City of Martinsville - (VA)</t>
        </is>
      </c>
      <c r="D4078" s="129" t="n">
        <v>11770</v>
      </c>
      <c r="E4078" s="130" t="inlineStr">
        <is>
          <t>VA</t>
        </is>
      </c>
      <c r="F4078" s="130" t="inlineStr">
        <is>
          <t>Electric Utility</t>
        </is>
      </c>
      <c r="G4078" s="130" t="inlineStr">
        <is>
          <t>IC</t>
        </is>
      </c>
      <c r="H4078" s="130" t="inlineStr">
        <is>
          <t>LFG</t>
        </is>
      </c>
      <c r="I4078" s="130" t="inlineStr">
        <is>
          <t>MLG</t>
        </is>
      </c>
      <c r="J4078" s="131" t="n">
        <v>2796.487</v>
      </c>
      <c r="K4078" s="129" t="n">
        <v>2020</v>
      </c>
      <c r="L4078" s="120">
        <f>IF(VLOOKUP(H4078,'Cross-Page Data'!$D$4:$F$48,3,FALSE)="natural gas",VLOOKUP(G4078,'Cross-Page Data'!$I$4:$J$19,2,FALSE),IF(VLOOKUP(H4078,'Cross-Page Data'!$D$4:$F$48,3,FALSE)="solar",IF(G4078="PV","solar PV","solar thermal"),IF(VLOOKUP(H4078,'Cross-Page Data'!$D$4:$F$48,3,FALSE)="wind",VLOOKUP(G4078,'Cross-Page Data'!$I$4:$J$19,2,FALSE),IF(VLOOKUP(H4078,'Cross-Page Data'!$D$4:$F$48,3,FALSE)="hydro",VLOOKUP(G4078,'Cross-Page Data'!$I$4:$J$19,2,FALSE),VLOOKUP(H4078,'Cross-Page Data'!$D$4:$F$48,3,FALSE)))))</f>
        <v/>
      </c>
      <c r="M4078" s="120">
        <f>IF(AND($P$2=FALSE,OR(F4078="Commercial NAICS Cogen",F4078="Industrial NAICS Cogen",F4078="NAICS-22 Cogen")),FALSE,IF(AND($P$3=FALSE,OR(F4078="Commercial NAICS Cogen",F4078="Commercial NAICS Non-Cogen",F4078="Industrial NAICS Cogen", F4078="industrial NAICS non-Cogen")),FALSE, TRUE))</f>
        <v/>
      </c>
    </row>
    <row r="4079">
      <c r="A4079" s="129" t="n">
        <v>57893</v>
      </c>
      <c r="B4079" s="130" t="inlineStr">
        <is>
          <t>Martinsville LFG Generator</t>
        </is>
      </c>
      <c r="C4079" s="130" t="inlineStr">
        <is>
          <t>City of Martinsville - (VA)</t>
        </is>
      </c>
      <c r="D4079" s="129" t="n">
        <v>11770</v>
      </c>
      <c r="E4079" s="130" t="inlineStr">
        <is>
          <t>VA</t>
        </is>
      </c>
      <c r="F4079" s="130" t="inlineStr">
        <is>
          <t>Electric Utility</t>
        </is>
      </c>
      <c r="G4079" s="130" t="inlineStr">
        <is>
          <t>IC</t>
        </is>
      </c>
      <c r="H4079" s="130" t="inlineStr">
        <is>
          <t>NG</t>
        </is>
      </c>
      <c r="I4079" s="130" t="inlineStr">
        <is>
          <t>NG</t>
        </is>
      </c>
      <c r="J4079" s="131" t="n">
        <v>2302.513</v>
      </c>
      <c r="K4079" s="129" t="n">
        <v>2020</v>
      </c>
      <c r="L4079" s="120">
        <f>IF(VLOOKUP(H4079,'Cross-Page Data'!$D$4:$F$48,3,FALSE)="natural gas",VLOOKUP(G4079,'Cross-Page Data'!$I$4:$J$19,2,FALSE),IF(VLOOKUP(H4079,'Cross-Page Data'!$D$4:$F$48,3,FALSE)="solar",IF(G4079="PV","solar PV","solar thermal"),IF(VLOOKUP(H4079,'Cross-Page Data'!$D$4:$F$48,3,FALSE)="wind",VLOOKUP(G4079,'Cross-Page Data'!$I$4:$J$19,2,FALSE),IF(VLOOKUP(H4079,'Cross-Page Data'!$D$4:$F$48,3,FALSE)="hydro",VLOOKUP(G4079,'Cross-Page Data'!$I$4:$J$19,2,FALSE),VLOOKUP(H4079,'Cross-Page Data'!$D$4:$F$48,3,FALSE)))))</f>
        <v/>
      </c>
      <c r="M4079" s="120">
        <f>IF(AND($P$2=FALSE,OR(F4079="Commercial NAICS Cogen",F4079="Industrial NAICS Cogen",F4079="NAICS-22 Cogen")),FALSE,IF(AND($P$3=FALSE,OR(F4079="Commercial NAICS Cogen",F4079="Commercial NAICS Non-Cogen",F4079="Industrial NAICS Cogen", F4079="industrial NAICS non-Cogen")),FALSE, TRUE))</f>
        <v/>
      </c>
    </row>
    <row r="4080">
      <c r="A4080" s="129" t="n">
        <v>57896</v>
      </c>
      <c r="B4080" s="130" t="inlineStr">
        <is>
          <t>Concord Energy</t>
        </is>
      </c>
      <c r="C4080" s="130" t="inlineStr">
        <is>
          <t>Concord Energy LLC</t>
        </is>
      </c>
      <c r="D4080" s="129" t="n">
        <v>57258</v>
      </c>
      <c r="E4080" s="130" t="inlineStr">
        <is>
          <t>NC</t>
        </is>
      </c>
      <c r="F4080" s="130" t="inlineStr">
        <is>
          <t>NAICS-22 Non-Cogen</t>
        </is>
      </c>
      <c r="G4080" s="130" t="inlineStr">
        <is>
          <t>GT</t>
        </is>
      </c>
      <c r="H4080" s="130" t="inlineStr">
        <is>
          <t>DFO</t>
        </is>
      </c>
      <c r="I4080" s="130" t="inlineStr">
        <is>
          <t>DFO</t>
        </is>
      </c>
      <c r="J4080" s="131" t="n">
        <v>0</v>
      </c>
      <c r="K4080" s="129" t="n">
        <v>2020</v>
      </c>
      <c r="L4080" s="120">
        <f>IF(VLOOKUP(H4080,'Cross-Page Data'!$D$4:$F$48,3,FALSE)="natural gas",VLOOKUP(G4080,'Cross-Page Data'!$I$4:$J$19,2,FALSE),IF(VLOOKUP(H4080,'Cross-Page Data'!$D$4:$F$48,3,FALSE)="solar",IF(G4080="PV","solar PV","solar thermal"),IF(VLOOKUP(H4080,'Cross-Page Data'!$D$4:$F$48,3,FALSE)="wind",VLOOKUP(G4080,'Cross-Page Data'!$I$4:$J$19,2,FALSE),IF(VLOOKUP(H4080,'Cross-Page Data'!$D$4:$F$48,3,FALSE)="hydro",VLOOKUP(G4080,'Cross-Page Data'!$I$4:$J$19,2,FALSE),VLOOKUP(H4080,'Cross-Page Data'!$D$4:$F$48,3,FALSE)))))</f>
        <v/>
      </c>
      <c r="M4080" s="120">
        <f>IF(AND($P$2=FALSE,OR(F4080="Commercial NAICS Cogen",F4080="Industrial NAICS Cogen",F4080="NAICS-22 Cogen")),FALSE,IF(AND($P$3=FALSE,OR(F4080="Commercial NAICS Cogen",F4080="Commercial NAICS Non-Cogen",F4080="Industrial NAICS Cogen", F4080="industrial NAICS non-Cogen")),FALSE, TRUE))</f>
        <v/>
      </c>
    </row>
    <row r="4081">
      <c r="A4081" s="129" t="n">
        <v>57896</v>
      </c>
      <c r="B4081" s="130" t="inlineStr">
        <is>
          <t>Concord Energy</t>
        </is>
      </c>
      <c r="C4081" s="130" t="inlineStr">
        <is>
          <t>Concord Energy LLC</t>
        </is>
      </c>
      <c r="D4081" s="129" t="n">
        <v>57258</v>
      </c>
      <c r="E4081" s="130" t="inlineStr">
        <is>
          <t>NC</t>
        </is>
      </c>
      <c r="F4081" s="130" t="inlineStr">
        <is>
          <t>NAICS-22 Non-Cogen</t>
        </is>
      </c>
      <c r="G4081" s="130" t="inlineStr">
        <is>
          <t>GT</t>
        </is>
      </c>
      <c r="H4081" s="130" t="inlineStr">
        <is>
          <t>LFG</t>
        </is>
      </c>
      <c r="I4081" s="130" t="inlineStr">
        <is>
          <t>MLG</t>
        </is>
      </c>
      <c r="J4081" s="131" t="n">
        <v>60449</v>
      </c>
      <c r="K4081" s="129" t="n">
        <v>2020</v>
      </c>
      <c r="L4081" s="120">
        <f>IF(VLOOKUP(H4081,'Cross-Page Data'!$D$4:$F$48,3,FALSE)="natural gas",VLOOKUP(G4081,'Cross-Page Data'!$I$4:$J$19,2,FALSE),IF(VLOOKUP(H4081,'Cross-Page Data'!$D$4:$F$48,3,FALSE)="solar",IF(G4081="PV","solar PV","solar thermal"),IF(VLOOKUP(H4081,'Cross-Page Data'!$D$4:$F$48,3,FALSE)="wind",VLOOKUP(G4081,'Cross-Page Data'!$I$4:$J$19,2,FALSE),IF(VLOOKUP(H4081,'Cross-Page Data'!$D$4:$F$48,3,FALSE)="hydro",VLOOKUP(G4081,'Cross-Page Data'!$I$4:$J$19,2,FALSE),VLOOKUP(H4081,'Cross-Page Data'!$D$4:$F$48,3,FALSE)))))</f>
        <v/>
      </c>
      <c r="M4081" s="120">
        <f>IF(AND($P$2=FALSE,OR(F4081="Commercial NAICS Cogen",F4081="Industrial NAICS Cogen",F4081="NAICS-22 Cogen")),FALSE,IF(AND($P$3=FALSE,OR(F4081="Commercial NAICS Cogen",F4081="Commercial NAICS Non-Cogen",F4081="Industrial NAICS Cogen", F4081="industrial NAICS non-Cogen")),FALSE, TRUE))</f>
        <v/>
      </c>
    </row>
    <row r="4082">
      <c r="A4082" s="129" t="n">
        <v>57898</v>
      </c>
      <c r="B4082" s="130" t="inlineStr">
        <is>
          <t>Palm Beach Renewable Energy Facility 2</t>
        </is>
      </c>
      <c r="C4082" s="130" t="inlineStr">
        <is>
          <t>Solid Waste Authority of Palm Beach Co</t>
        </is>
      </c>
      <c r="D4082" s="129" t="n">
        <v>17445</v>
      </c>
      <c r="E4082" s="130" t="inlineStr">
        <is>
          <t>FL</t>
        </is>
      </c>
      <c r="F4082" s="130" t="inlineStr">
        <is>
          <t>NAICS-22 Non-Cogen</t>
        </is>
      </c>
      <c r="G4082" s="130" t="inlineStr">
        <is>
          <t>ST</t>
        </is>
      </c>
      <c r="H4082" s="130" t="inlineStr">
        <is>
          <t>MSB</t>
        </is>
      </c>
      <c r="I4082" s="130" t="inlineStr">
        <is>
          <t>MLG</t>
        </is>
      </c>
      <c r="J4082" s="131" t="n">
        <v>241548.01</v>
      </c>
      <c r="K4082" s="129" t="n">
        <v>2020</v>
      </c>
      <c r="L4082" s="120">
        <f>IF(VLOOKUP(H4082,'Cross-Page Data'!$D$4:$F$48,3,FALSE)="natural gas",VLOOKUP(G4082,'Cross-Page Data'!$I$4:$J$19,2,FALSE),IF(VLOOKUP(H4082,'Cross-Page Data'!$D$4:$F$48,3,FALSE)="solar",IF(G4082="PV","solar PV","solar thermal"),IF(VLOOKUP(H4082,'Cross-Page Data'!$D$4:$F$48,3,FALSE)="wind",VLOOKUP(G4082,'Cross-Page Data'!$I$4:$J$19,2,FALSE),IF(VLOOKUP(H4082,'Cross-Page Data'!$D$4:$F$48,3,FALSE)="hydro",VLOOKUP(G4082,'Cross-Page Data'!$I$4:$J$19,2,FALSE),VLOOKUP(H4082,'Cross-Page Data'!$D$4:$F$48,3,FALSE)))))</f>
        <v/>
      </c>
      <c r="M4082" s="120">
        <f>IF(AND($P$2=FALSE,OR(F4082="Commercial NAICS Cogen",F4082="Industrial NAICS Cogen",F4082="NAICS-22 Cogen")),FALSE,IF(AND($P$3=FALSE,OR(F4082="Commercial NAICS Cogen",F4082="Commercial NAICS Non-Cogen",F4082="Industrial NAICS Cogen", F4082="industrial NAICS non-Cogen")),FALSE, TRUE))</f>
        <v/>
      </c>
    </row>
    <row r="4083">
      <c r="A4083" s="129" t="n">
        <v>57898</v>
      </c>
      <c r="B4083" s="130" t="inlineStr">
        <is>
          <t>Palm Beach Renewable Energy Facility 2</t>
        </is>
      </c>
      <c r="C4083" s="130" t="inlineStr">
        <is>
          <t>Solid Waste Authority of Palm Beach Co</t>
        </is>
      </c>
      <c r="D4083" s="129" t="n">
        <v>17445</v>
      </c>
      <c r="E4083" s="130" t="inlineStr">
        <is>
          <t>FL</t>
        </is>
      </c>
      <c r="F4083" s="130" t="inlineStr">
        <is>
          <t>NAICS-22 Non-Cogen</t>
        </is>
      </c>
      <c r="G4083" s="130" t="inlineStr">
        <is>
          <t>ST</t>
        </is>
      </c>
      <c r="H4083" s="130" t="inlineStr">
        <is>
          <t>MSN</t>
        </is>
      </c>
      <c r="I4083" s="130" t="inlineStr">
        <is>
          <t>OTH</t>
        </is>
      </c>
      <c r="J4083" s="131" t="n">
        <v>295218.11</v>
      </c>
      <c r="K4083" s="129" t="n">
        <v>2020</v>
      </c>
      <c r="L4083" s="120">
        <f>IF(VLOOKUP(H4083,'Cross-Page Data'!$D$4:$F$48,3,FALSE)="natural gas",VLOOKUP(G4083,'Cross-Page Data'!$I$4:$J$19,2,FALSE),IF(VLOOKUP(H4083,'Cross-Page Data'!$D$4:$F$48,3,FALSE)="solar",IF(G4083="PV","solar PV","solar thermal"),IF(VLOOKUP(H4083,'Cross-Page Data'!$D$4:$F$48,3,FALSE)="wind",VLOOKUP(G4083,'Cross-Page Data'!$I$4:$J$19,2,FALSE),IF(VLOOKUP(H4083,'Cross-Page Data'!$D$4:$F$48,3,FALSE)="hydro",VLOOKUP(G4083,'Cross-Page Data'!$I$4:$J$19,2,FALSE),VLOOKUP(H4083,'Cross-Page Data'!$D$4:$F$48,3,FALSE)))))</f>
        <v/>
      </c>
      <c r="M4083" s="120">
        <f>IF(AND($P$2=FALSE,OR(F4083="Commercial NAICS Cogen",F4083="Industrial NAICS Cogen",F4083="NAICS-22 Cogen")),FALSE,IF(AND($P$3=FALSE,OR(F4083="Commercial NAICS Cogen",F4083="Commercial NAICS Non-Cogen",F4083="Industrial NAICS Cogen", F4083="industrial NAICS non-Cogen")),FALSE, TRUE))</f>
        <v/>
      </c>
    </row>
    <row r="4084">
      <c r="A4084" s="129" t="n">
        <v>57898</v>
      </c>
      <c r="B4084" s="130" t="inlineStr">
        <is>
          <t>Palm Beach Renewable Energy Facility 2</t>
        </is>
      </c>
      <c r="C4084" s="130" t="inlineStr">
        <is>
          <t>Solid Waste Authority of Palm Beach Co</t>
        </is>
      </c>
      <c r="D4084" s="129" t="n">
        <v>17445</v>
      </c>
      <c r="E4084" s="130" t="inlineStr">
        <is>
          <t>FL</t>
        </is>
      </c>
      <c r="F4084" s="130" t="inlineStr">
        <is>
          <t>NAICS-22 Non-Cogen</t>
        </is>
      </c>
      <c r="G4084" s="130" t="inlineStr">
        <is>
          <t>ST</t>
        </is>
      </c>
      <c r="H4084" s="130" t="inlineStr">
        <is>
          <t>NG</t>
        </is>
      </c>
      <c r="I4084" s="130" t="inlineStr">
        <is>
          <t>NG</t>
        </is>
      </c>
      <c r="J4084" s="131" t="n">
        <v>7017.877</v>
      </c>
      <c r="K4084" s="129" t="n">
        <v>2020</v>
      </c>
      <c r="L4084" s="120">
        <f>IF(VLOOKUP(H4084,'Cross-Page Data'!$D$4:$F$48,3,FALSE)="natural gas",VLOOKUP(G4084,'Cross-Page Data'!$I$4:$J$19,2,FALSE),IF(VLOOKUP(H4084,'Cross-Page Data'!$D$4:$F$48,3,FALSE)="solar",IF(G4084="PV","solar PV","solar thermal"),IF(VLOOKUP(H4084,'Cross-Page Data'!$D$4:$F$48,3,FALSE)="wind",VLOOKUP(G4084,'Cross-Page Data'!$I$4:$J$19,2,FALSE),IF(VLOOKUP(H4084,'Cross-Page Data'!$D$4:$F$48,3,FALSE)="hydro",VLOOKUP(G4084,'Cross-Page Data'!$I$4:$J$19,2,FALSE),VLOOKUP(H4084,'Cross-Page Data'!$D$4:$F$48,3,FALSE)))))</f>
        <v/>
      </c>
      <c r="M4084" s="120">
        <f>IF(AND($P$2=FALSE,OR(F4084="Commercial NAICS Cogen",F4084="Industrial NAICS Cogen",F4084="NAICS-22 Cogen")),FALSE,IF(AND($P$3=FALSE,OR(F4084="Commercial NAICS Cogen",F4084="Commercial NAICS Non-Cogen",F4084="Industrial NAICS Cogen", F4084="industrial NAICS non-Cogen")),FALSE, TRUE))</f>
        <v/>
      </c>
    </row>
    <row r="4085">
      <c r="A4085" s="129" t="n">
        <v>57901</v>
      </c>
      <c r="B4085" s="130" t="inlineStr">
        <is>
          <t>El Segundo Energy Center LLC</t>
        </is>
      </c>
      <c r="C4085" s="130" t="inlineStr">
        <is>
          <t>NRG El Segundo Operations Inc</t>
        </is>
      </c>
      <c r="D4085" s="129" t="n">
        <v>13584</v>
      </c>
      <c r="E4085" s="130" t="inlineStr">
        <is>
          <t>CA</t>
        </is>
      </c>
      <c r="F4085" s="130" t="inlineStr">
        <is>
          <t>NAICS-22 Non-Cogen</t>
        </is>
      </c>
      <c r="G4085" s="130" t="inlineStr">
        <is>
          <t>CA</t>
        </is>
      </c>
      <c r="H4085" s="130" t="inlineStr">
        <is>
          <t>NG</t>
        </is>
      </c>
      <c r="I4085" s="130" t="inlineStr">
        <is>
          <t>NG</t>
        </is>
      </c>
      <c r="J4085" s="131" t="n">
        <v>105645</v>
      </c>
      <c r="K4085" s="129" t="n">
        <v>2020</v>
      </c>
      <c r="L4085" s="120">
        <f>IF(VLOOKUP(H4085,'Cross-Page Data'!$D$4:$F$48,3,FALSE)="natural gas",VLOOKUP(G4085,'Cross-Page Data'!$I$4:$J$19,2,FALSE),IF(VLOOKUP(H4085,'Cross-Page Data'!$D$4:$F$48,3,FALSE)="solar",IF(G4085="PV","solar PV","solar thermal"),IF(VLOOKUP(H4085,'Cross-Page Data'!$D$4:$F$48,3,FALSE)="wind",VLOOKUP(G4085,'Cross-Page Data'!$I$4:$J$19,2,FALSE),IF(VLOOKUP(H4085,'Cross-Page Data'!$D$4:$F$48,3,FALSE)="hydro",VLOOKUP(G4085,'Cross-Page Data'!$I$4:$J$19,2,FALSE),VLOOKUP(H4085,'Cross-Page Data'!$D$4:$F$48,3,FALSE)))))</f>
        <v/>
      </c>
      <c r="M4085" s="120">
        <f>IF(AND($P$2=FALSE,OR(F4085="Commercial NAICS Cogen",F4085="Industrial NAICS Cogen",F4085="NAICS-22 Cogen")),FALSE,IF(AND($P$3=FALSE,OR(F4085="Commercial NAICS Cogen",F4085="Commercial NAICS Non-Cogen",F4085="Industrial NAICS Cogen", F4085="industrial NAICS non-Cogen")),FALSE, TRUE))</f>
        <v/>
      </c>
    </row>
    <row r="4086">
      <c r="A4086" s="129" t="n">
        <v>57901</v>
      </c>
      <c r="B4086" s="130" t="inlineStr">
        <is>
          <t>El Segundo Energy Center LLC</t>
        </is>
      </c>
      <c r="C4086" s="130" t="inlineStr">
        <is>
          <t>NRG El Segundo Operations Inc</t>
        </is>
      </c>
      <c r="D4086" s="129" t="n">
        <v>13584</v>
      </c>
      <c r="E4086" s="130" t="inlineStr">
        <is>
          <t>CA</t>
        </is>
      </c>
      <c r="F4086" s="130" t="inlineStr">
        <is>
          <t>NAICS-22 Non-Cogen</t>
        </is>
      </c>
      <c r="G4086" s="130" t="inlineStr">
        <is>
          <t>CT</t>
        </is>
      </c>
      <c r="H4086" s="130" t="inlineStr">
        <is>
          <t>NG</t>
        </is>
      </c>
      <c r="I4086" s="130" t="inlineStr">
        <is>
          <t>NG</t>
        </is>
      </c>
      <c r="J4086" s="131" t="n">
        <v>290111</v>
      </c>
      <c r="K4086" s="129" t="n">
        <v>2020</v>
      </c>
      <c r="L4086" s="120">
        <f>IF(VLOOKUP(H4086,'Cross-Page Data'!$D$4:$F$48,3,FALSE)="natural gas",VLOOKUP(G4086,'Cross-Page Data'!$I$4:$J$19,2,FALSE),IF(VLOOKUP(H4086,'Cross-Page Data'!$D$4:$F$48,3,FALSE)="solar",IF(G4086="PV","solar PV","solar thermal"),IF(VLOOKUP(H4086,'Cross-Page Data'!$D$4:$F$48,3,FALSE)="wind",VLOOKUP(G4086,'Cross-Page Data'!$I$4:$J$19,2,FALSE),IF(VLOOKUP(H4086,'Cross-Page Data'!$D$4:$F$48,3,FALSE)="hydro",VLOOKUP(G4086,'Cross-Page Data'!$I$4:$J$19,2,FALSE),VLOOKUP(H4086,'Cross-Page Data'!$D$4:$F$48,3,FALSE)))))</f>
        <v/>
      </c>
      <c r="M4086" s="120">
        <f>IF(AND($P$2=FALSE,OR(F4086="Commercial NAICS Cogen",F4086="Industrial NAICS Cogen",F4086="NAICS-22 Cogen")),FALSE,IF(AND($P$3=FALSE,OR(F4086="Commercial NAICS Cogen",F4086="Commercial NAICS Non-Cogen",F4086="Industrial NAICS Cogen", F4086="industrial NAICS non-Cogen")),FALSE, TRUE))</f>
        <v/>
      </c>
    </row>
    <row r="4087">
      <c r="A4087" s="129" t="n">
        <v>57908</v>
      </c>
      <c r="B4087" s="130" t="inlineStr">
        <is>
          <t>Central Utility Plant Cincinnati</t>
        </is>
      </c>
      <c r="C4087" s="130" t="inlineStr">
        <is>
          <t>University of Cincinnati</t>
        </is>
      </c>
      <c r="D4087" s="129" t="n">
        <v>57281</v>
      </c>
      <c r="E4087" s="130" t="inlineStr">
        <is>
          <t>OH</t>
        </is>
      </c>
      <c r="F4087" s="130" t="inlineStr">
        <is>
          <t>Commercial NAICS Cogen</t>
        </is>
      </c>
      <c r="G4087" s="130" t="inlineStr">
        <is>
          <t>CA</t>
        </is>
      </c>
      <c r="H4087" s="130" t="inlineStr">
        <is>
          <t>DFO</t>
        </is>
      </c>
      <c r="I4087" s="130" t="inlineStr">
        <is>
          <t>DFO</t>
        </is>
      </c>
      <c r="J4087" s="131" t="n">
        <v>38.188</v>
      </c>
      <c r="K4087" s="129" t="n">
        <v>2020</v>
      </c>
      <c r="L4087" s="120">
        <f>IF(VLOOKUP(H4087,'Cross-Page Data'!$D$4:$F$48,3,FALSE)="natural gas",VLOOKUP(G4087,'Cross-Page Data'!$I$4:$J$19,2,FALSE),IF(VLOOKUP(H4087,'Cross-Page Data'!$D$4:$F$48,3,FALSE)="solar",IF(G4087="PV","solar PV","solar thermal"),IF(VLOOKUP(H4087,'Cross-Page Data'!$D$4:$F$48,3,FALSE)="wind",VLOOKUP(G4087,'Cross-Page Data'!$I$4:$J$19,2,FALSE),IF(VLOOKUP(H4087,'Cross-Page Data'!$D$4:$F$48,3,FALSE)="hydro",VLOOKUP(G4087,'Cross-Page Data'!$I$4:$J$19,2,FALSE),VLOOKUP(H4087,'Cross-Page Data'!$D$4:$F$48,3,FALSE)))))</f>
        <v/>
      </c>
      <c r="M4087" s="120">
        <f>IF(AND($P$2=FALSE,OR(F4087="Commercial NAICS Cogen",F4087="Industrial NAICS Cogen",F4087="NAICS-22 Cogen")),FALSE,IF(AND($P$3=FALSE,OR(F4087="Commercial NAICS Cogen",F4087="Commercial NAICS Non-Cogen",F4087="Industrial NAICS Cogen", F4087="industrial NAICS non-Cogen")),FALSE, TRUE))</f>
        <v/>
      </c>
    </row>
    <row r="4088">
      <c r="A4088" s="129" t="n">
        <v>57908</v>
      </c>
      <c r="B4088" s="130" t="inlineStr">
        <is>
          <t>Central Utility Plant Cincinnati</t>
        </is>
      </c>
      <c r="C4088" s="130" t="inlineStr">
        <is>
          <t>University of Cincinnati</t>
        </is>
      </c>
      <c r="D4088" s="129" t="n">
        <v>57281</v>
      </c>
      <c r="E4088" s="130" t="inlineStr">
        <is>
          <t>OH</t>
        </is>
      </c>
      <c r="F4088" s="130" t="inlineStr">
        <is>
          <t>Commercial NAICS Cogen</t>
        </is>
      </c>
      <c r="G4088" s="130" t="inlineStr">
        <is>
          <t>CA</t>
        </is>
      </c>
      <c r="H4088" s="130" t="inlineStr">
        <is>
          <t>NG</t>
        </is>
      </c>
      <c r="I4088" s="130" t="inlineStr">
        <is>
          <t>NG</t>
        </is>
      </c>
      <c r="J4088" s="131" t="n">
        <v>19786.672</v>
      </c>
      <c r="K4088" s="129" t="n">
        <v>2020</v>
      </c>
      <c r="L4088" s="120">
        <f>IF(VLOOKUP(H4088,'Cross-Page Data'!$D$4:$F$48,3,FALSE)="natural gas",VLOOKUP(G4088,'Cross-Page Data'!$I$4:$J$19,2,FALSE),IF(VLOOKUP(H4088,'Cross-Page Data'!$D$4:$F$48,3,FALSE)="solar",IF(G4088="PV","solar PV","solar thermal"),IF(VLOOKUP(H4088,'Cross-Page Data'!$D$4:$F$48,3,FALSE)="wind",VLOOKUP(G4088,'Cross-Page Data'!$I$4:$J$19,2,FALSE),IF(VLOOKUP(H4088,'Cross-Page Data'!$D$4:$F$48,3,FALSE)="hydro",VLOOKUP(G4088,'Cross-Page Data'!$I$4:$J$19,2,FALSE),VLOOKUP(H4088,'Cross-Page Data'!$D$4:$F$48,3,FALSE)))))</f>
        <v/>
      </c>
      <c r="M4088" s="120">
        <f>IF(AND($P$2=FALSE,OR(F4088="Commercial NAICS Cogen",F4088="Industrial NAICS Cogen",F4088="NAICS-22 Cogen")),FALSE,IF(AND($P$3=FALSE,OR(F4088="Commercial NAICS Cogen",F4088="Commercial NAICS Non-Cogen",F4088="Industrial NAICS Cogen", F4088="industrial NAICS non-Cogen")),FALSE, TRUE))</f>
        <v/>
      </c>
    </row>
    <row r="4089">
      <c r="A4089" s="129" t="n">
        <v>57908</v>
      </c>
      <c r="B4089" s="130" t="inlineStr">
        <is>
          <t>Central Utility Plant Cincinnati</t>
        </is>
      </c>
      <c r="C4089" s="130" t="inlineStr">
        <is>
          <t>University of Cincinnati</t>
        </is>
      </c>
      <c r="D4089" s="129" t="n">
        <v>57281</v>
      </c>
      <c r="E4089" s="130" t="inlineStr">
        <is>
          <t>OH</t>
        </is>
      </c>
      <c r="F4089" s="130" t="inlineStr">
        <is>
          <t>Commercial NAICS Cogen</t>
        </is>
      </c>
      <c r="G4089" s="130" t="inlineStr">
        <is>
          <t>CT</t>
        </is>
      </c>
      <c r="H4089" s="130" t="inlineStr">
        <is>
          <t>DFO</t>
        </is>
      </c>
      <c r="I4089" s="130" t="inlineStr">
        <is>
          <t>DFO</t>
        </is>
      </c>
      <c r="J4089" s="131" t="n">
        <v>232.062</v>
      </c>
      <c r="K4089" s="129" t="n">
        <v>2020</v>
      </c>
      <c r="L4089" s="120">
        <f>IF(VLOOKUP(H4089,'Cross-Page Data'!$D$4:$F$48,3,FALSE)="natural gas",VLOOKUP(G4089,'Cross-Page Data'!$I$4:$J$19,2,FALSE),IF(VLOOKUP(H4089,'Cross-Page Data'!$D$4:$F$48,3,FALSE)="solar",IF(G4089="PV","solar PV","solar thermal"),IF(VLOOKUP(H4089,'Cross-Page Data'!$D$4:$F$48,3,FALSE)="wind",VLOOKUP(G4089,'Cross-Page Data'!$I$4:$J$19,2,FALSE),IF(VLOOKUP(H4089,'Cross-Page Data'!$D$4:$F$48,3,FALSE)="hydro",VLOOKUP(G4089,'Cross-Page Data'!$I$4:$J$19,2,FALSE),VLOOKUP(H4089,'Cross-Page Data'!$D$4:$F$48,3,FALSE)))))</f>
        <v/>
      </c>
      <c r="M4089" s="120">
        <f>IF(AND($P$2=FALSE,OR(F4089="Commercial NAICS Cogen",F4089="Industrial NAICS Cogen",F4089="NAICS-22 Cogen")),FALSE,IF(AND($P$3=FALSE,OR(F4089="Commercial NAICS Cogen",F4089="Commercial NAICS Non-Cogen",F4089="Industrial NAICS Cogen", F4089="industrial NAICS non-Cogen")),FALSE, TRUE))</f>
        <v/>
      </c>
    </row>
    <row r="4090">
      <c r="A4090" s="129" t="n">
        <v>57908</v>
      </c>
      <c r="B4090" s="130" t="inlineStr">
        <is>
          <t>Central Utility Plant Cincinnati</t>
        </is>
      </c>
      <c r="C4090" s="130" t="inlineStr">
        <is>
          <t>University of Cincinnati</t>
        </is>
      </c>
      <c r="D4090" s="129" t="n">
        <v>57281</v>
      </c>
      <c r="E4090" s="130" t="inlineStr">
        <is>
          <t>OH</t>
        </is>
      </c>
      <c r="F4090" s="130" t="inlineStr">
        <is>
          <t>Commercial NAICS Cogen</t>
        </is>
      </c>
      <c r="G4090" s="130" t="inlineStr">
        <is>
          <t>CT</t>
        </is>
      </c>
      <c r="H4090" s="130" t="inlineStr">
        <is>
          <t>NG</t>
        </is>
      </c>
      <c r="I4090" s="130" t="inlineStr">
        <is>
          <t>NG</t>
        </is>
      </c>
      <c r="J4090" s="131" t="n">
        <v>174116.71</v>
      </c>
      <c r="K4090" s="129" t="n">
        <v>2020</v>
      </c>
      <c r="L4090" s="120">
        <f>IF(VLOOKUP(H4090,'Cross-Page Data'!$D$4:$F$48,3,FALSE)="natural gas",VLOOKUP(G4090,'Cross-Page Data'!$I$4:$J$19,2,FALSE),IF(VLOOKUP(H4090,'Cross-Page Data'!$D$4:$F$48,3,FALSE)="solar",IF(G4090="PV","solar PV","solar thermal"),IF(VLOOKUP(H4090,'Cross-Page Data'!$D$4:$F$48,3,FALSE)="wind",VLOOKUP(G4090,'Cross-Page Data'!$I$4:$J$19,2,FALSE),IF(VLOOKUP(H4090,'Cross-Page Data'!$D$4:$F$48,3,FALSE)="hydro",VLOOKUP(G4090,'Cross-Page Data'!$I$4:$J$19,2,FALSE),VLOOKUP(H4090,'Cross-Page Data'!$D$4:$F$48,3,FALSE)))))</f>
        <v/>
      </c>
      <c r="M4090" s="120">
        <f>IF(AND($P$2=FALSE,OR(F4090="Commercial NAICS Cogen",F4090="Industrial NAICS Cogen",F4090="NAICS-22 Cogen")),FALSE,IF(AND($P$3=FALSE,OR(F4090="Commercial NAICS Cogen",F4090="Commercial NAICS Non-Cogen",F4090="Industrial NAICS Cogen", F4090="industrial NAICS non-Cogen")),FALSE, TRUE))</f>
        <v/>
      </c>
    </row>
    <row r="4091">
      <c r="A4091" s="129" t="n">
        <v>57908</v>
      </c>
      <c r="B4091" s="130" t="inlineStr">
        <is>
          <t>Central Utility Plant Cincinnati</t>
        </is>
      </c>
      <c r="C4091" s="130" t="inlineStr">
        <is>
          <t>University of Cincinnati</t>
        </is>
      </c>
      <c r="D4091" s="129" t="n">
        <v>57281</v>
      </c>
      <c r="E4091" s="130" t="inlineStr">
        <is>
          <t>OH</t>
        </is>
      </c>
      <c r="F4091" s="130" t="inlineStr">
        <is>
          <t>Commercial NAICS Cogen</t>
        </is>
      </c>
      <c r="G4091" s="130" t="inlineStr">
        <is>
          <t>IC</t>
        </is>
      </c>
      <c r="H4091" s="130" t="inlineStr">
        <is>
          <t>DFO</t>
        </is>
      </c>
      <c r="I4091" s="130" t="inlineStr">
        <is>
          <t>DFO</t>
        </is>
      </c>
      <c r="J4091" s="131" t="n">
        <v>19.6</v>
      </c>
      <c r="K4091" s="129" t="n">
        <v>2020</v>
      </c>
      <c r="L4091" s="120">
        <f>IF(VLOOKUP(H4091,'Cross-Page Data'!$D$4:$F$48,3,FALSE)="natural gas",VLOOKUP(G4091,'Cross-Page Data'!$I$4:$J$19,2,FALSE),IF(VLOOKUP(H4091,'Cross-Page Data'!$D$4:$F$48,3,FALSE)="solar",IF(G4091="PV","solar PV","solar thermal"),IF(VLOOKUP(H4091,'Cross-Page Data'!$D$4:$F$48,3,FALSE)="wind",VLOOKUP(G4091,'Cross-Page Data'!$I$4:$J$19,2,FALSE),IF(VLOOKUP(H4091,'Cross-Page Data'!$D$4:$F$48,3,FALSE)="hydro",VLOOKUP(G4091,'Cross-Page Data'!$I$4:$J$19,2,FALSE),VLOOKUP(H4091,'Cross-Page Data'!$D$4:$F$48,3,FALSE)))))</f>
        <v/>
      </c>
      <c r="M4091" s="120">
        <f>IF(AND($P$2=FALSE,OR(F4091="Commercial NAICS Cogen",F4091="Industrial NAICS Cogen",F4091="NAICS-22 Cogen")),FALSE,IF(AND($P$3=FALSE,OR(F4091="Commercial NAICS Cogen",F4091="Commercial NAICS Non-Cogen",F4091="Industrial NAICS Cogen", F4091="industrial NAICS non-Cogen")),FALSE, TRUE))</f>
        <v/>
      </c>
    </row>
    <row r="4092">
      <c r="A4092" s="129" t="n">
        <v>57909</v>
      </c>
      <c r="B4092" s="130" t="inlineStr">
        <is>
          <t>Piedmont Green Power</t>
        </is>
      </c>
      <c r="C4092" s="130" t="inlineStr">
        <is>
          <t>Piedmont Green Power LLC</t>
        </is>
      </c>
      <c r="D4092" s="129" t="n">
        <v>57282</v>
      </c>
      <c r="E4092" s="130" t="inlineStr">
        <is>
          <t>GA</t>
        </is>
      </c>
      <c r="F4092" s="130" t="inlineStr">
        <is>
          <t>NAICS-22 Non-Cogen</t>
        </is>
      </c>
      <c r="G4092" s="130" t="inlineStr">
        <is>
          <t>ST</t>
        </is>
      </c>
      <c r="H4092" s="130" t="inlineStr">
        <is>
          <t>OBL</t>
        </is>
      </c>
      <c r="I4092" s="130" t="inlineStr">
        <is>
          <t>ORW</t>
        </is>
      </c>
      <c r="J4092" s="131" t="n">
        <v>929.727</v>
      </c>
      <c r="K4092" s="129" t="n">
        <v>2020</v>
      </c>
      <c r="L4092" s="120">
        <f>IF(VLOOKUP(H4092,'Cross-Page Data'!$D$4:$F$48,3,FALSE)="natural gas",VLOOKUP(G4092,'Cross-Page Data'!$I$4:$J$19,2,FALSE),IF(VLOOKUP(H4092,'Cross-Page Data'!$D$4:$F$48,3,FALSE)="solar",IF(G4092="PV","solar PV","solar thermal"),IF(VLOOKUP(H4092,'Cross-Page Data'!$D$4:$F$48,3,FALSE)="wind",VLOOKUP(G4092,'Cross-Page Data'!$I$4:$J$19,2,FALSE),IF(VLOOKUP(H4092,'Cross-Page Data'!$D$4:$F$48,3,FALSE)="hydro",VLOOKUP(G4092,'Cross-Page Data'!$I$4:$J$19,2,FALSE),VLOOKUP(H4092,'Cross-Page Data'!$D$4:$F$48,3,FALSE)))))</f>
        <v/>
      </c>
      <c r="M4092" s="120">
        <f>IF(AND($P$2=FALSE,OR(F4092="Commercial NAICS Cogen",F4092="Industrial NAICS Cogen",F4092="NAICS-22 Cogen")),FALSE,IF(AND($P$3=FALSE,OR(F4092="Commercial NAICS Cogen",F4092="Commercial NAICS Non-Cogen",F4092="Industrial NAICS Cogen", F4092="industrial NAICS non-Cogen")),FALSE, TRUE))</f>
        <v/>
      </c>
    </row>
    <row r="4093">
      <c r="A4093" s="129" t="n">
        <v>57909</v>
      </c>
      <c r="B4093" s="130" t="inlineStr">
        <is>
          <t>Piedmont Green Power</t>
        </is>
      </c>
      <c r="C4093" s="130" t="inlineStr">
        <is>
          <t>Piedmont Green Power LLC</t>
        </is>
      </c>
      <c r="D4093" s="129" t="n">
        <v>57282</v>
      </c>
      <c r="E4093" s="130" t="inlineStr">
        <is>
          <t>GA</t>
        </is>
      </c>
      <c r="F4093" s="130" t="inlineStr">
        <is>
          <t>NAICS-22 Non-Cogen</t>
        </is>
      </c>
      <c r="G4093" s="130" t="inlineStr">
        <is>
          <t>ST</t>
        </is>
      </c>
      <c r="H4093" s="130" t="inlineStr">
        <is>
          <t>WDS</t>
        </is>
      </c>
      <c r="I4093" s="130" t="inlineStr">
        <is>
          <t>WWW</t>
        </is>
      </c>
      <c r="J4093" s="131" t="n">
        <v>360726.27</v>
      </c>
      <c r="K4093" s="129" t="n">
        <v>2020</v>
      </c>
      <c r="L4093" s="120">
        <f>IF(VLOOKUP(H4093,'Cross-Page Data'!$D$4:$F$48,3,FALSE)="natural gas",VLOOKUP(G4093,'Cross-Page Data'!$I$4:$J$19,2,FALSE),IF(VLOOKUP(H4093,'Cross-Page Data'!$D$4:$F$48,3,FALSE)="solar",IF(G4093="PV","solar PV","solar thermal"),IF(VLOOKUP(H4093,'Cross-Page Data'!$D$4:$F$48,3,FALSE)="wind",VLOOKUP(G4093,'Cross-Page Data'!$I$4:$J$19,2,FALSE),IF(VLOOKUP(H4093,'Cross-Page Data'!$D$4:$F$48,3,FALSE)="hydro",VLOOKUP(G4093,'Cross-Page Data'!$I$4:$J$19,2,FALSE),VLOOKUP(H4093,'Cross-Page Data'!$D$4:$F$48,3,FALSE)))))</f>
        <v/>
      </c>
      <c r="M4093" s="120">
        <f>IF(AND($P$2=FALSE,OR(F4093="Commercial NAICS Cogen",F4093="Industrial NAICS Cogen",F4093="NAICS-22 Cogen")),FALSE,IF(AND($P$3=FALSE,OR(F4093="Commercial NAICS Cogen",F4093="Commercial NAICS Non-Cogen",F4093="Industrial NAICS Cogen", F4093="industrial NAICS non-Cogen")),FALSE, TRUE))</f>
        <v/>
      </c>
    </row>
    <row r="4094">
      <c r="A4094" s="129" t="n">
        <v>57912</v>
      </c>
      <c r="B4094" s="130" t="inlineStr">
        <is>
          <t>Grand Ridge Solar Farm</t>
        </is>
      </c>
      <c r="C4094" s="130" t="inlineStr">
        <is>
          <t>Invenergy Services LLC</t>
        </is>
      </c>
      <c r="D4094" s="129" t="n">
        <v>49893</v>
      </c>
      <c r="E4094" s="130" t="inlineStr">
        <is>
          <t>IL</t>
        </is>
      </c>
      <c r="F4094" s="130" t="inlineStr">
        <is>
          <t>NAICS-22 Non-Cogen</t>
        </is>
      </c>
      <c r="G4094" s="130" t="inlineStr">
        <is>
          <t>PV</t>
        </is>
      </c>
      <c r="H4094" s="130" t="inlineStr">
        <is>
          <t>SUN</t>
        </is>
      </c>
      <c r="I4094" s="130" t="inlineStr">
        <is>
          <t>SUN</t>
        </is>
      </c>
      <c r="J4094" s="131" t="n">
        <v>30087</v>
      </c>
      <c r="K4094" s="129" t="n">
        <v>2020</v>
      </c>
      <c r="L4094" s="120">
        <f>IF(VLOOKUP(H4094,'Cross-Page Data'!$D$4:$F$48,3,FALSE)="natural gas",VLOOKUP(G4094,'Cross-Page Data'!$I$4:$J$19,2,FALSE),IF(VLOOKUP(H4094,'Cross-Page Data'!$D$4:$F$48,3,FALSE)="solar",IF(G4094="PV","solar PV","solar thermal"),IF(VLOOKUP(H4094,'Cross-Page Data'!$D$4:$F$48,3,FALSE)="wind",VLOOKUP(G4094,'Cross-Page Data'!$I$4:$J$19,2,FALSE),IF(VLOOKUP(H4094,'Cross-Page Data'!$D$4:$F$48,3,FALSE)="hydro",VLOOKUP(G4094,'Cross-Page Data'!$I$4:$J$19,2,FALSE),VLOOKUP(H4094,'Cross-Page Data'!$D$4:$F$48,3,FALSE)))))</f>
        <v/>
      </c>
      <c r="M4094" s="120">
        <f>IF(AND($P$2=FALSE,OR(F4094="Commercial NAICS Cogen",F4094="Industrial NAICS Cogen",F4094="NAICS-22 Cogen")),FALSE,IF(AND($P$3=FALSE,OR(F4094="Commercial NAICS Cogen",F4094="Commercial NAICS Non-Cogen",F4094="Industrial NAICS Cogen", F4094="industrial NAICS non-Cogen")),FALSE, TRUE))</f>
        <v/>
      </c>
    </row>
    <row r="4095">
      <c r="A4095" s="129" t="n">
        <v>57913</v>
      </c>
      <c r="B4095" s="130" t="inlineStr">
        <is>
          <t>Tule Wind LLC</t>
        </is>
      </c>
      <c r="C4095" s="130" t="inlineStr">
        <is>
          <t>Avangrid Renewables LLC</t>
        </is>
      </c>
      <c r="D4095" s="129" t="n">
        <v>15399</v>
      </c>
      <c r="E4095" s="130" t="inlineStr">
        <is>
          <t>CA</t>
        </is>
      </c>
      <c r="F4095" s="130" t="inlineStr">
        <is>
          <t>NAICS-22 Non-Cogen</t>
        </is>
      </c>
      <c r="G4095" s="130" t="inlineStr">
        <is>
          <t>WT</t>
        </is>
      </c>
      <c r="H4095" s="130" t="inlineStr">
        <is>
          <t>WND</t>
        </is>
      </c>
      <c r="I4095" s="130" t="inlineStr">
        <is>
          <t>WND</t>
        </is>
      </c>
      <c r="J4095" s="131" t="n">
        <v>340692</v>
      </c>
      <c r="K4095" s="129" t="n">
        <v>2020</v>
      </c>
      <c r="L4095" s="120">
        <f>IF(VLOOKUP(H4095,'Cross-Page Data'!$D$4:$F$48,3,FALSE)="natural gas",VLOOKUP(G4095,'Cross-Page Data'!$I$4:$J$19,2,FALSE),IF(VLOOKUP(H4095,'Cross-Page Data'!$D$4:$F$48,3,FALSE)="solar",IF(G4095="PV","solar PV","solar thermal"),IF(VLOOKUP(H4095,'Cross-Page Data'!$D$4:$F$48,3,FALSE)="wind",VLOOKUP(G4095,'Cross-Page Data'!$I$4:$J$19,2,FALSE),IF(VLOOKUP(H4095,'Cross-Page Data'!$D$4:$F$48,3,FALSE)="hydro",VLOOKUP(G4095,'Cross-Page Data'!$I$4:$J$19,2,FALSE),VLOOKUP(H4095,'Cross-Page Data'!$D$4:$F$48,3,FALSE)))))</f>
        <v/>
      </c>
      <c r="M4095" s="120">
        <f>IF(AND($P$2=FALSE,OR(F4095="Commercial NAICS Cogen",F4095="Industrial NAICS Cogen",F4095="NAICS-22 Cogen")),FALSE,IF(AND($P$3=FALSE,OR(F4095="Commercial NAICS Cogen",F4095="Commercial NAICS Non-Cogen",F4095="Industrial NAICS Cogen", F4095="industrial NAICS non-Cogen")),FALSE, TRUE))</f>
        <v/>
      </c>
    </row>
    <row r="4096">
      <c r="A4096" s="129" t="n">
        <v>57914</v>
      </c>
      <c r="B4096" s="130" t="inlineStr">
        <is>
          <t>Sidney MT Plant</t>
        </is>
      </c>
      <c r="C4096" s="130" t="inlineStr">
        <is>
          <t>Sidney Sugars Incorporated</t>
        </is>
      </c>
      <c r="D4096" s="129" t="n">
        <v>57296</v>
      </c>
      <c r="E4096" s="130" t="inlineStr">
        <is>
          <t>MT</t>
        </is>
      </c>
      <c r="F4096" s="130" t="inlineStr">
        <is>
          <t>Industrial NAICS Cogen</t>
        </is>
      </c>
      <c r="G4096" s="130" t="inlineStr">
        <is>
          <t>ST</t>
        </is>
      </c>
      <c r="H4096" s="130" t="inlineStr">
        <is>
          <t>LIG</t>
        </is>
      </c>
      <c r="I4096" s="130" t="inlineStr">
        <is>
          <t>COL</t>
        </is>
      </c>
      <c r="J4096" s="131" t="n">
        <v>6276.615</v>
      </c>
      <c r="K4096" s="129" t="n">
        <v>2020</v>
      </c>
      <c r="L4096" s="120">
        <f>IF(VLOOKUP(H4096,'Cross-Page Data'!$D$4:$F$48,3,FALSE)="natural gas",VLOOKUP(G4096,'Cross-Page Data'!$I$4:$J$19,2,FALSE),IF(VLOOKUP(H4096,'Cross-Page Data'!$D$4:$F$48,3,FALSE)="solar",IF(G4096="PV","solar PV","solar thermal"),IF(VLOOKUP(H4096,'Cross-Page Data'!$D$4:$F$48,3,FALSE)="wind",VLOOKUP(G4096,'Cross-Page Data'!$I$4:$J$19,2,FALSE),IF(VLOOKUP(H4096,'Cross-Page Data'!$D$4:$F$48,3,FALSE)="hydro",VLOOKUP(G4096,'Cross-Page Data'!$I$4:$J$19,2,FALSE),VLOOKUP(H4096,'Cross-Page Data'!$D$4:$F$48,3,FALSE)))))</f>
        <v/>
      </c>
      <c r="M4096" s="120">
        <f>IF(AND($P$2=FALSE,OR(F4096="Commercial NAICS Cogen",F4096="Industrial NAICS Cogen",F4096="NAICS-22 Cogen")),FALSE,IF(AND($P$3=FALSE,OR(F4096="Commercial NAICS Cogen",F4096="Commercial NAICS Non-Cogen",F4096="Industrial NAICS Cogen", F4096="industrial NAICS non-Cogen")),FALSE, TRUE))</f>
        <v/>
      </c>
    </row>
    <row r="4097">
      <c r="A4097" s="129" t="n">
        <v>57914</v>
      </c>
      <c r="B4097" s="130" t="inlineStr">
        <is>
          <t>Sidney MT Plant</t>
        </is>
      </c>
      <c r="C4097" s="130" t="inlineStr">
        <is>
          <t>Sidney Sugars Incorporated</t>
        </is>
      </c>
      <c r="D4097" s="129" t="n">
        <v>57296</v>
      </c>
      <c r="E4097" s="130" t="inlineStr">
        <is>
          <t>MT</t>
        </is>
      </c>
      <c r="F4097" s="130" t="inlineStr">
        <is>
          <t>Industrial NAICS Cogen</t>
        </is>
      </c>
      <c r="G4097" s="130" t="inlineStr">
        <is>
          <t>ST</t>
        </is>
      </c>
      <c r="H4097" s="130" t="inlineStr">
        <is>
          <t>NG</t>
        </is>
      </c>
      <c r="I4097" s="130" t="inlineStr">
        <is>
          <t>NG</t>
        </is>
      </c>
      <c r="J4097" s="131" t="n">
        <v>2862.385</v>
      </c>
      <c r="K4097" s="129" t="n">
        <v>2020</v>
      </c>
      <c r="L4097" s="120">
        <f>IF(VLOOKUP(H4097,'Cross-Page Data'!$D$4:$F$48,3,FALSE)="natural gas",VLOOKUP(G4097,'Cross-Page Data'!$I$4:$J$19,2,FALSE),IF(VLOOKUP(H4097,'Cross-Page Data'!$D$4:$F$48,3,FALSE)="solar",IF(G4097="PV","solar PV","solar thermal"),IF(VLOOKUP(H4097,'Cross-Page Data'!$D$4:$F$48,3,FALSE)="wind",VLOOKUP(G4097,'Cross-Page Data'!$I$4:$J$19,2,FALSE),IF(VLOOKUP(H4097,'Cross-Page Data'!$D$4:$F$48,3,FALSE)="hydro",VLOOKUP(G4097,'Cross-Page Data'!$I$4:$J$19,2,FALSE),VLOOKUP(H4097,'Cross-Page Data'!$D$4:$F$48,3,FALSE)))))</f>
        <v/>
      </c>
      <c r="M4097" s="120">
        <f>IF(AND($P$2=FALSE,OR(F4097="Commercial NAICS Cogen",F4097="Industrial NAICS Cogen",F4097="NAICS-22 Cogen")),FALSE,IF(AND($P$3=FALSE,OR(F4097="Commercial NAICS Cogen",F4097="Commercial NAICS Non-Cogen",F4097="Industrial NAICS Cogen", F4097="industrial NAICS non-Cogen")),FALSE, TRUE))</f>
        <v/>
      </c>
    </row>
    <row r="4098">
      <c r="A4098" s="129" t="n">
        <v>57914</v>
      </c>
      <c r="B4098" s="130" t="inlineStr">
        <is>
          <t>Sidney MT Plant</t>
        </is>
      </c>
      <c r="C4098" s="130" t="inlineStr">
        <is>
          <t>Sidney Sugars Incorporated</t>
        </is>
      </c>
      <c r="D4098" s="129" t="n">
        <v>57296</v>
      </c>
      <c r="E4098" s="130" t="inlineStr">
        <is>
          <t>MT</t>
        </is>
      </c>
      <c r="F4098" s="130" t="inlineStr">
        <is>
          <t>Industrial NAICS Cogen</t>
        </is>
      </c>
      <c r="G4098" s="130" t="inlineStr">
        <is>
          <t>ST</t>
        </is>
      </c>
      <c r="H4098" s="130" t="inlineStr">
        <is>
          <t>PG</t>
        </is>
      </c>
      <c r="I4098" s="130" t="inlineStr">
        <is>
          <t>WOO</t>
        </is>
      </c>
      <c r="J4098" s="131" t="n">
        <v>0</v>
      </c>
      <c r="K4098" s="129" t="n">
        <v>2020</v>
      </c>
      <c r="L4098" s="120">
        <f>IF(VLOOKUP(H4098,'Cross-Page Data'!$D$4:$F$48,3,FALSE)="natural gas",VLOOKUP(G4098,'Cross-Page Data'!$I$4:$J$19,2,FALSE),IF(VLOOKUP(H4098,'Cross-Page Data'!$D$4:$F$48,3,FALSE)="solar",IF(G4098="PV","solar PV","solar thermal"),IF(VLOOKUP(H4098,'Cross-Page Data'!$D$4:$F$48,3,FALSE)="wind",VLOOKUP(G4098,'Cross-Page Data'!$I$4:$J$19,2,FALSE),IF(VLOOKUP(H4098,'Cross-Page Data'!$D$4:$F$48,3,FALSE)="hydro",VLOOKUP(G4098,'Cross-Page Data'!$I$4:$J$19,2,FALSE),VLOOKUP(H4098,'Cross-Page Data'!$D$4:$F$48,3,FALSE)))))</f>
        <v/>
      </c>
      <c r="M4098" s="120">
        <f>IF(AND($P$2=FALSE,OR(F4098="Commercial NAICS Cogen",F4098="Industrial NAICS Cogen",F4098="NAICS-22 Cogen")),FALSE,IF(AND($P$3=FALSE,OR(F4098="Commercial NAICS Cogen",F4098="Commercial NAICS Non-Cogen",F4098="Industrial NAICS Cogen", F4098="industrial NAICS non-Cogen")),FALSE, TRUE))</f>
        <v/>
      </c>
    </row>
    <row r="4099">
      <c r="A4099" s="129" t="n">
        <v>57914</v>
      </c>
      <c r="B4099" s="130" t="inlineStr">
        <is>
          <t>Sidney MT Plant</t>
        </is>
      </c>
      <c r="C4099" s="130" t="inlineStr">
        <is>
          <t>Sidney Sugars Incorporated</t>
        </is>
      </c>
      <c r="D4099" s="129" t="n">
        <v>57296</v>
      </c>
      <c r="E4099" s="130" t="inlineStr">
        <is>
          <t>MT</t>
        </is>
      </c>
      <c r="F4099" s="130" t="inlineStr">
        <is>
          <t>Industrial NAICS Cogen</t>
        </is>
      </c>
      <c r="G4099" s="130" t="inlineStr">
        <is>
          <t>ST</t>
        </is>
      </c>
      <c r="H4099" s="130" t="inlineStr">
        <is>
          <t>WDS</t>
        </is>
      </c>
      <c r="I4099" s="130" t="inlineStr">
        <is>
          <t>WWW</t>
        </is>
      </c>
      <c r="J4099" s="131" t="n">
        <v>0</v>
      </c>
      <c r="K4099" s="129" t="n">
        <v>2020</v>
      </c>
      <c r="L4099" s="120">
        <f>IF(VLOOKUP(H4099,'Cross-Page Data'!$D$4:$F$48,3,FALSE)="natural gas",VLOOKUP(G4099,'Cross-Page Data'!$I$4:$J$19,2,FALSE),IF(VLOOKUP(H4099,'Cross-Page Data'!$D$4:$F$48,3,FALSE)="solar",IF(G4099="PV","solar PV","solar thermal"),IF(VLOOKUP(H4099,'Cross-Page Data'!$D$4:$F$48,3,FALSE)="wind",VLOOKUP(G4099,'Cross-Page Data'!$I$4:$J$19,2,FALSE),IF(VLOOKUP(H4099,'Cross-Page Data'!$D$4:$F$48,3,FALSE)="hydro",VLOOKUP(G4099,'Cross-Page Data'!$I$4:$J$19,2,FALSE),VLOOKUP(H4099,'Cross-Page Data'!$D$4:$F$48,3,FALSE)))))</f>
        <v/>
      </c>
      <c r="M4099" s="120">
        <f>IF(AND($P$2=FALSE,OR(F4099="Commercial NAICS Cogen",F4099="Industrial NAICS Cogen",F4099="NAICS-22 Cogen")),FALSE,IF(AND($P$3=FALSE,OR(F4099="Commercial NAICS Cogen",F4099="Commercial NAICS Non-Cogen",F4099="Industrial NAICS Cogen", F4099="industrial NAICS non-Cogen")),FALSE, TRUE))</f>
        <v/>
      </c>
    </row>
    <row r="4100">
      <c r="A4100" s="129" t="n">
        <v>57919</v>
      </c>
      <c r="B4100" s="130" t="inlineStr">
        <is>
          <t>Sonoco Products Co</t>
        </is>
      </c>
      <c r="C4100" s="130" t="inlineStr">
        <is>
          <t>Sonoco Products Co</t>
        </is>
      </c>
      <c r="D4100" s="129" t="n">
        <v>57302</v>
      </c>
      <c r="E4100" s="130" t="inlineStr">
        <is>
          <t>SC</t>
        </is>
      </c>
      <c r="F4100" s="130" t="inlineStr">
        <is>
          <t>Industrial NAICS Cogen</t>
        </is>
      </c>
      <c r="G4100" s="130" t="inlineStr">
        <is>
          <t>ST</t>
        </is>
      </c>
      <c r="H4100" s="130" t="inlineStr">
        <is>
          <t>BIT</t>
        </is>
      </c>
      <c r="I4100" s="130" t="inlineStr">
        <is>
          <t>COL</t>
        </is>
      </c>
      <c r="J4100" s="131" t="n">
        <v>0</v>
      </c>
      <c r="K4100" s="129" t="n">
        <v>2020</v>
      </c>
      <c r="L4100" s="120">
        <f>IF(VLOOKUP(H4100,'Cross-Page Data'!$D$4:$F$48,3,FALSE)="natural gas",VLOOKUP(G4100,'Cross-Page Data'!$I$4:$J$19,2,FALSE),IF(VLOOKUP(H4100,'Cross-Page Data'!$D$4:$F$48,3,FALSE)="solar",IF(G4100="PV","solar PV","solar thermal"),IF(VLOOKUP(H4100,'Cross-Page Data'!$D$4:$F$48,3,FALSE)="wind",VLOOKUP(G4100,'Cross-Page Data'!$I$4:$J$19,2,FALSE),IF(VLOOKUP(H4100,'Cross-Page Data'!$D$4:$F$48,3,FALSE)="hydro",VLOOKUP(G4100,'Cross-Page Data'!$I$4:$J$19,2,FALSE),VLOOKUP(H4100,'Cross-Page Data'!$D$4:$F$48,3,FALSE)))))</f>
        <v/>
      </c>
      <c r="M4100" s="120">
        <f>IF(AND($P$2=FALSE,OR(F4100="Commercial NAICS Cogen",F4100="Industrial NAICS Cogen",F4100="NAICS-22 Cogen")),FALSE,IF(AND($P$3=FALSE,OR(F4100="Commercial NAICS Cogen",F4100="Commercial NAICS Non-Cogen",F4100="Industrial NAICS Cogen", F4100="industrial NAICS non-Cogen")),FALSE, TRUE))</f>
        <v/>
      </c>
    </row>
    <row r="4101">
      <c r="A4101" s="129" t="n">
        <v>57919</v>
      </c>
      <c r="B4101" s="130" t="inlineStr">
        <is>
          <t>Sonoco Products Co</t>
        </is>
      </c>
      <c r="C4101" s="130" t="inlineStr">
        <is>
          <t>Sonoco Products Co</t>
        </is>
      </c>
      <c r="D4101" s="129" t="n">
        <v>57302</v>
      </c>
      <c r="E4101" s="130" t="inlineStr">
        <is>
          <t>SC</t>
        </is>
      </c>
      <c r="F4101" s="130" t="inlineStr">
        <is>
          <t>Industrial NAICS Cogen</t>
        </is>
      </c>
      <c r="G4101" s="130" t="inlineStr">
        <is>
          <t>ST</t>
        </is>
      </c>
      <c r="H4101" s="130" t="inlineStr">
        <is>
          <t>NG</t>
        </is>
      </c>
      <c r="I4101" s="130" t="inlineStr">
        <is>
          <t>NG</t>
        </is>
      </c>
      <c r="J4101" s="131" t="n">
        <v>24060.45</v>
      </c>
      <c r="K4101" s="129" t="n">
        <v>2020</v>
      </c>
      <c r="L4101" s="120">
        <f>IF(VLOOKUP(H4101,'Cross-Page Data'!$D$4:$F$48,3,FALSE)="natural gas",VLOOKUP(G4101,'Cross-Page Data'!$I$4:$J$19,2,FALSE),IF(VLOOKUP(H4101,'Cross-Page Data'!$D$4:$F$48,3,FALSE)="solar",IF(G4101="PV","solar PV","solar thermal"),IF(VLOOKUP(H4101,'Cross-Page Data'!$D$4:$F$48,3,FALSE)="wind",VLOOKUP(G4101,'Cross-Page Data'!$I$4:$J$19,2,FALSE),IF(VLOOKUP(H4101,'Cross-Page Data'!$D$4:$F$48,3,FALSE)="hydro",VLOOKUP(G4101,'Cross-Page Data'!$I$4:$J$19,2,FALSE),VLOOKUP(H4101,'Cross-Page Data'!$D$4:$F$48,3,FALSE)))))</f>
        <v/>
      </c>
      <c r="M4101" s="120">
        <f>IF(AND($P$2=FALSE,OR(F4101="Commercial NAICS Cogen",F4101="Industrial NAICS Cogen",F4101="NAICS-22 Cogen")),FALSE,IF(AND($P$3=FALSE,OR(F4101="Commercial NAICS Cogen",F4101="Commercial NAICS Non-Cogen",F4101="Industrial NAICS Cogen", F4101="industrial NAICS non-Cogen")),FALSE, TRUE))</f>
        <v/>
      </c>
    </row>
    <row r="4102">
      <c r="A4102" s="129" t="n">
        <v>57919</v>
      </c>
      <c r="B4102" s="130" t="inlineStr">
        <is>
          <t>Sonoco Products Co</t>
        </is>
      </c>
      <c r="C4102" s="130" t="inlineStr">
        <is>
          <t>Sonoco Products Co</t>
        </is>
      </c>
      <c r="D4102" s="129" t="n">
        <v>57302</v>
      </c>
      <c r="E4102" s="130" t="inlineStr">
        <is>
          <t>SC</t>
        </is>
      </c>
      <c r="F4102" s="130" t="inlineStr">
        <is>
          <t>Industrial NAICS Cogen</t>
        </is>
      </c>
      <c r="G4102" s="130" t="inlineStr">
        <is>
          <t>ST</t>
        </is>
      </c>
      <c r="H4102" s="130" t="inlineStr">
        <is>
          <t>WDS</t>
        </is>
      </c>
      <c r="I4102" s="130" t="inlineStr">
        <is>
          <t>WWW</t>
        </is>
      </c>
      <c r="J4102" s="131" t="n">
        <v>83969.55</v>
      </c>
      <c r="K4102" s="129" t="n">
        <v>2020</v>
      </c>
      <c r="L4102" s="120">
        <f>IF(VLOOKUP(H4102,'Cross-Page Data'!$D$4:$F$48,3,FALSE)="natural gas",VLOOKUP(G4102,'Cross-Page Data'!$I$4:$J$19,2,FALSE),IF(VLOOKUP(H4102,'Cross-Page Data'!$D$4:$F$48,3,FALSE)="solar",IF(G4102="PV","solar PV","solar thermal"),IF(VLOOKUP(H4102,'Cross-Page Data'!$D$4:$F$48,3,FALSE)="wind",VLOOKUP(G4102,'Cross-Page Data'!$I$4:$J$19,2,FALSE),IF(VLOOKUP(H4102,'Cross-Page Data'!$D$4:$F$48,3,FALSE)="hydro",VLOOKUP(G4102,'Cross-Page Data'!$I$4:$J$19,2,FALSE),VLOOKUP(H4102,'Cross-Page Data'!$D$4:$F$48,3,FALSE)))))</f>
        <v/>
      </c>
      <c r="M4102" s="120">
        <f>IF(AND($P$2=FALSE,OR(F4102="Commercial NAICS Cogen",F4102="Industrial NAICS Cogen",F4102="NAICS-22 Cogen")),FALSE,IF(AND($P$3=FALSE,OR(F4102="Commercial NAICS Cogen",F4102="Commercial NAICS Non-Cogen",F4102="Industrial NAICS Cogen", F4102="industrial NAICS non-Cogen")),FALSE, TRUE))</f>
        <v/>
      </c>
    </row>
    <row r="4103">
      <c r="A4103" s="129" t="n">
        <v>57928</v>
      </c>
      <c r="B4103" s="130" t="inlineStr">
        <is>
          <t>SIUC</t>
        </is>
      </c>
      <c r="C4103" s="130" t="inlineStr">
        <is>
          <t>Southern Illinois University Carbondale</t>
        </is>
      </c>
      <c r="D4103" s="129" t="n">
        <v>57306</v>
      </c>
      <c r="E4103" s="130" t="inlineStr">
        <is>
          <t>IL</t>
        </is>
      </c>
      <c r="F4103" s="130" t="inlineStr">
        <is>
          <t>Commercial NAICS Cogen</t>
        </is>
      </c>
      <c r="G4103" s="130" t="inlineStr">
        <is>
          <t>IC</t>
        </is>
      </c>
      <c r="H4103" s="130" t="inlineStr">
        <is>
          <t>DFO</t>
        </is>
      </c>
      <c r="I4103" s="130" t="inlineStr">
        <is>
          <t>DFO</t>
        </is>
      </c>
      <c r="J4103" s="131" t="n">
        <v>0</v>
      </c>
      <c r="K4103" s="129" t="n">
        <v>2020</v>
      </c>
      <c r="L4103" s="120">
        <f>IF(VLOOKUP(H4103,'Cross-Page Data'!$D$4:$F$48,3,FALSE)="natural gas",VLOOKUP(G4103,'Cross-Page Data'!$I$4:$J$19,2,FALSE),IF(VLOOKUP(H4103,'Cross-Page Data'!$D$4:$F$48,3,FALSE)="solar",IF(G4103="PV","solar PV","solar thermal"),IF(VLOOKUP(H4103,'Cross-Page Data'!$D$4:$F$48,3,FALSE)="wind",VLOOKUP(G4103,'Cross-Page Data'!$I$4:$J$19,2,FALSE),IF(VLOOKUP(H4103,'Cross-Page Data'!$D$4:$F$48,3,FALSE)="hydro",VLOOKUP(G4103,'Cross-Page Data'!$I$4:$J$19,2,FALSE),VLOOKUP(H4103,'Cross-Page Data'!$D$4:$F$48,3,FALSE)))))</f>
        <v/>
      </c>
      <c r="M4103" s="120">
        <f>IF(AND($P$2=FALSE,OR(F4103="Commercial NAICS Cogen",F4103="Industrial NAICS Cogen",F4103="NAICS-22 Cogen")),FALSE,IF(AND($P$3=FALSE,OR(F4103="Commercial NAICS Cogen",F4103="Commercial NAICS Non-Cogen",F4103="Industrial NAICS Cogen", F4103="industrial NAICS non-Cogen")),FALSE, TRUE))</f>
        <v/>
      </c>
    </row>
    <row r="4104">
      <c r="A4104" s="129" t="n">
        <v>57928</v>
      </c>
      <c r="B4104" s="130" t="inlineStr">
        <is>
          <t>SIUC</t>
        </is>
      </c>
      <c r="C4104" s="130" t="inlineStr">
        <is>
          <t>Southern Illinois University Carbondale</t>
        </is>
      </c>
      <c r="D4104" s="129" t="n">
        <v>57306</v>
      </c>
      <c r="E4104" s="130" t="inlineStr">
        <is>
          <t>IL</t>
        </is>
      </c>
      <c r="F4104" s="130" t="inlineStr">
        <is>
          <t>Commercial NAICS Cogen</t>
        </is>
      </c>
      <c r="G4104" s="130" t="inlineStr">
        <is>
          <t>ST</t>
        </is>
      </c>
      <c r="H4104" s="130" t="inlineStr">
        <is>
          <t>BIT</t>
        </is>
      </c>
      <c r="I4104" s="130" t="inlineStr">
        <is>
          <t>COL</t>
        </is>
      </c>
      <c r="J4104" s="131" t="n">
        <v>6621</v>
      </c>
      <c r="K4104" s="129" t="n">
        <v>2020</v>
      </c>
      <c r="L4104" s="120">
        <f>IF(VLOOKUP(H4104,'Cross-Page Data'!$D$4:$F$48,3,FALSE)="natural gas",VLOOKUP(G4104,'Cross-Page Data'!$I$4:$J$19,2,FALSE),IF(VLOOKUP(H4104,'Cross-Page Data'!$D$4:$F$48,3,FALSE)="solar",IF(G4104="PV","solar PV","solar thermal"),IF(VLOOKUP(H4104,'Cross-Page Data'!$D$4:$F$48,3,FALSE)="wind",VLOOKUP(G4104,'Cross-Page Data'!$I$4:$J$19,2,FALSE),IF(VLOOKUP(H4104,'Cross-Page Data'!$D$4:$F$48,3,FALSE)="hydro",VLOOKUP(G4104,'Cross-Page Data'!$I$4:$J$19,2,FALSE),VLOOKUP(H4104,'Cross-Page Data'!$D$4:$F$48,3,FALSE)))))</f>
        <v/>
      </c>
      <c r="M4104" s="120">
        <f>IF(AND($P$2=FALSE,OR(F4104="Commercial NAICS Cogen",F4104="Industrial NAICS Cogen",F4104="NAICS-22 Cogen")),FALSE,IF(AND($P$3=FALSE,OR(F4104="Commercial NAICS Cogen",F4104="Commercial NAICS Non-Cogen",F4104="Industrial NAICS Cogen", F4104="industrial NAICS non-Cogen")),FALSE, TRUE))</f>
        <v/>
      </c>
    </row>
    <row r="4105">
      <c r="A4105" s="129" t="n">
        <v>57928</v>
      </c>
      <c r="B4105" s="130" t="inlineStr">
        <is>
          <t>SIUC</t>
        </is>
      </c>
      <c r="C4105" s="130" t="inlineStr">
        <is>
          <t>Southern Illinois University Carbondale</t>
        </is>
      </c>
      <c r="D4105" s="129" t="n">
        <v>57306</v>
      </c>
      <c r="E4105" s="130" t="inlineStr">
        <is>
          <t>IL</t>
        </is>
      </c>
      <c r="F4105" s="130" t="inlineStr">
        <is>
          <t>Commercial NAICS Cogen</t>
        </is>
      </c>
      <c r="G4105" s="130" t="inlineStr">
        <is>
          <t>ST</t>
        </is>
      </c>
      <c r="H4105" s="130" t="inlineStr">
        <is>
          <t>NG</t>
        </is>
      </c>
      <c r="I4105" s="130" t="inlineStr">
        <is>
          <t>NG</t>
        </is>
      </c>
      <c r="J4105" s="131" t="n">
        <v>0</v>
      </c>
      <c r="K4105" s="129" t="n">
        <v>2020</v>
      </c>
      <c r="L4105" s="120">
        <f>IF(VLOOKUP(H4105,'Cross-Page Data'!$D$4:$F$48,3,FALSE)="natural gas",VLOOKUP(G4105,'Cross-Page Data'!$I$4:$J$19,2,FALSE),IF(VLOOKUP(H4105,'Cross-Page Data'!$D$4:$F$48,3,FALSE)="solar",IF(G4105="PV","solar PV","solar thermal"),IF(VLOOKUP(H4105,'Cross-Page Data'!$D$4:$F$48,3,FALSE)="wind",VLOOKUP(G4105,'Cross-Page Data'!$I$4:$J$19,2,FALSE),IF(VLOOKUP(H4105,'Cross-Page Data'!$D$4:$F$48,3,FALSE)="hydro",VLOOKUP(G4105,'Cross-Page Data'!$I$4:$J$19,2,FALSE),VLOOKUP(H4105,'Cross-Page Data'!$D$4:$F$48,3,FALSE)))))</f>
        <v/>
      </c>
      <c r="M4105" s="120">
        <f>IF(AND($P$2=FALSE,OR(F4105="Commercial NAICS Cogen",F4105="Industrial NAICS Cogen",F4105="NAICS-22 Cogen")),FALSE,IF(AND($P$3=FALSE,OR(F4105="Commercial NAICS Cogen",F4105="Commercial NAICS Non-Cogen",F4105="Industrial NAICS Cogen", F4105="industrial NAICS non-Cogen")),FALSE, TRUE))</f>
        <v/>
      </c>
    </row>
    <row r="4106">
      <c r="A4106" s="129" t="n">
        <v>57929</v>
      </c>
      <c r="B4106" s="130" t="inlineStr">
        <is>
          <t>East Campus Utility Plant</t>
        </is>
      </c>
      <c r="C4106" s="130" t="inlineStr">
        <is>
          <t>University of Cincinnati</t>
        </is>
      </c>
      <c r="D4106" s="129" t="n">
        <v>57281</v>
      </c>
      <c r="E4106" s="130" t="inlineStr">
        <is>
          <t>OH</t>
        </is>
      </c>
      <c r="F4106" s="130" t="inlineStr">
        <is>
          <t>Commercial NAICS Non-Cogen</t>
        </is>
      </c>
      <c r="G4106" s="130" t="inlineStr">
        <is>
          <t>IC</t>
        </is>
      </c>
      <c r="H4106" s="130" t="inlineStr">
        <is>
          <t>DFO</t>
        </is>
      </c>
      <c r="I4106" s="130" t="inlineStr">
        <is>
          <t>DFO</t>
        </is>
      </c>
      <c r="J4106" s="131" t="n">
        <v>51.94</v>
      </c>
      <c r="K4106" s="129" t="n">
        <v>2020</v>
      </c>
      <c r="L4106" s="120">
        <f>IF(VLOOKUP(H4106,'Cross-Page Data'!$D$4:$F$48,3,FALSE)="natural gas",VLOOKUP(G4106,'Cross-Page Data'!$I$4:$J$19,2,FALSE),IF(VLOOKUP(H4106,'Cross-Page Data'!$D$4:$F$48,3,FALSE)="solar",IF(G4106="PV","solar PV","solar thermal"),IF(VLOOKUP(H4106,'Cross-Page Data'!$D$4:$F$48,3,FALSE)="wind",VLOOKUP(G4106,'Cross-Page Data'!$I$4:$J$19,2,FALSE),IF(VLOOKUP(H4106,'Cross-Page Data'!$D$4:$F$48,3,FALSE)="hydro",VLOOKUP(G4106,'Cross-Page Data'!$I$4:$J$19,2,FALSE),VLOOKUP(H4106,'Cross-Page Data'!$D$4:$F$48,3,FALSE)))))</f>
        <v/>
      </c>
      <c r="M4106" s="120">
        <f>IF(AND($P$2=FALSE,OR(F4106="Commercial NAICS Cogen",F4106="Industrial NAICS Cogen",F4106="NAICS-22 Cogen")),FALSE,IF(AND($P$3=FALSE,OR(F4106="Commercial NAICS Cogen",F4106="Commercial NAICS Non-Cogen",F4106="Industrial NAICS Cogen", F4106="industrial NAICS non-Cogen")),FALSE, TRUE))</f>
        <v/>
      </c>
    </row>
    <row r="4107">
      <c r="A4107" s="129" t="n">
        <v>57929</v>
      </c>
      <c r="B4107" s="130" t="inlineStr">
        <is>
          <t>East Campus Utility Plant</t>
        </is>
      </c>
      <c r="C4107" s="130" t="inlineStr">
        <is>
          <t>University of Cincinnati</t>
        </is>
      </c>
      <c r="D4107" s="129" t="n">
        <v>57281</v>
      </c>
      <c r="E4107" s="130" t="inlineStr">
        <is>
          <t>OH</t>
        </is>
      </c>
      <c r="F4107" s="130" t="inlineStr">
        <is>
          <t>Commercial NAICS Non-Cogen</t>
        </is>
      </c>
      <c r="G4107" s="130" t="inlineStr">
        <is>
          <t>IC</t>
        </is>
      </c>
      <c r="H4107" s="130" t="inlineStr">
        <is>
          <t>OBL</t>
        </is>
      </c>
      <c r="I4107" s="130" t="inlineStr">
        <is>
          <t>ORW</t>
        </is>
      </c>
      <c r="J4107" s="131" t="n">
        <v>0</v>
      </c>
      <c r="K4107" s="129" t="n">
        <v>2020</v>
      </c>
      <c r="L4107" s="120">
        <f>IF(VLOOKUP(H4107,'Cross-Page Data'!$D$4:$F$48,3,FALSE)="natural gas",VLOOKUP(G4107,'Cross-Page Data'!$I$4:$J$19,2,FALSE),IF(VLOOKUP(H4107,'Cross-Page Data'!$D$4:$F$48,3,FALSE)="solar",IF(G4107="PV","solar PV","solar thermal"),IF(VLOOKUP(H4107,'Cross-Page Data'!$D$4:$F$48,3,FALSE)="wind",VLOOKUP(G4107,'Cross-Page Data'!$I$4:$J$19,2,FALSE),IF(VLOOKUP(H4107,'Cross-Page Data'!$D$4:$F$48,3,FALSE)="hydro",VLOOKUP(G4107,'Cross-Page Data'!$I$4:$J$19,2,FALSE),VLOOKUP(H4107,'Cross-Page Data'!$D$4:$F$48,3,FALSE)))))</f>
        <v/>
      </c>
      <c r="M4107" s="120">
        <f>IF(AND($P$2=FALSE,OR(F4107="Commercial NAICS Cogen",F4107="Industrial NAICS Cogen",F4107="NAICS-22 Cogen")),FALSE,IF(AND($P$3=FALSE,OR(F4107="Commercial NAICS Cogen",F4107="Commercial NAICS Non-Cogen",F4107="Industrial NAICS Cogen", F4107="industrial NAICS non-Cogen")),FALSE, TRUE))</f>
        <v/>
      </c>
    </row>
    <row r="4108">
      <c r="A4108" s="129" t="n">
        <v>57929</v>
      </c>
      <c r="B4108" s="130" t="inlineStr">
        <is>
          <t>East Campus Utility Plant</t>
        </is>
      </c>
      <c r="C4108" s="130" t="inlineStr">
        <is>
          <t>University of Cincinnati</t>
        </is>
      </c>
      <c r="D4108" s="129" t="n">
        <v>57281</v>
      </c>
      <c r="E4108" s="130" t="inlineStr">
        <is>
          <t>OH</t>
        </is>
      </c>
      <c r="F4108" s="130" t="inlineStr">
        <is>
          <t>Commercial NAICS Non-Cogen</t>
        </is>
      </c>
      <c r="G4108" s="130" t="inlineStr">
        <is>
          <t>ST</t>
        </is>
      </c>
      <c r="H4108" s="130" t="inlineStr">
        <is>
          <t>BIT</t>
        </is>
      </c>
      <c r="I4108" s="130" t="inlineStr">
        <is>
          <t>COL</t>
        </is>
      </c>
      <c r="J4108" s="131" t="n">
        <v>0</v>
      </c>
      <c r="K4108" s="129" t="n">
        <v>2020</v>
      </c>
      <c r="L4108" s="120">
        <f>IF(VLOOKUP(H4108,'Cross-Page Data'!$D$4:$F$48,3,FALSE)="natural gas",VLOOKUP(G4108,'Cross-Page Data'!$I$4:$J$19,2,FALSE),IF(VLOOKUP(H4108,'Cross-Page Data'!$D$4:$F$48,3,FALSE)="solar",IF(G4108="PV","solar PV","solar thermal"),IF(VLOOKUP(H4108,'Cross-Page Data'!$D$4:$F$48,3,FALSE)="wind",VLOOKUP(G4108,'Cross-Page Data'!$I$4:$J$19,2,FALSE),IF(VLOOKUP(H4108,'Cross-Page Data'!$D$4:$F$48,3,FALSE)="hydro",VLOOKUP(G4108,'Cross-Page Data'!$I$4:$J$19,2,FALSE),VLOOKUP(H4108,'Cross-Page Data'!$D$4:$F$48,3,FALSE)))))</f>
        <v/>
      </c>
      <c r="M4108" s="120">
        <f>IF(AND($P$2=FALSE,OR(F4108="Commercial NAICS Cogen",F4108="Industrial NAICS Cogen",F4108="NAICS-22 Cogen")),FALSE,IF(AND($P$3=FALSE,OR(F4108="Commercial NAICS Cogen",F4108="Commercial NAICS Non-Cogen",F4108="Industrial NAICS Cogen", F4108="industrial NAICS non-Cogen")),FALSE, TRUE))</f>
        <v/>
      </c>
    </row>
    <row r="4109">
      <c r="A4109" s="129" t="n">
        <v>57929</v>
      </c>
      <c r="B4109" s="130" t="inlineStr">
        <is>
          <t>East Campus Utility Plant</t>
        </is>
      </c>
      <c r="C4109" s="130" t="inlineStr">
        <is>
          <t>University of Cincinnati</t>
        </is>
      </c>
      <c r="D4109" s="129" t="n">
        <v>57281</v>
      </c>
      <c r="E4109" s="130" t="inlineStr">
        <is>
          <t>OH</t>
        </is>
      </c>
      <c r="F4109" s="130" t="inlineStr">
        <is>
          <t>Commercial NAICS Non-Cogen</t>
        </is>
      </c>
      <c r="G4109" s="130" t="inlineStr">
        <is>
          <t>ST</t>
        </is>
      </c>
      <c r="H4109" s="130" t="inlineStr">
        <is>
          <t>DFO</t>
        </is>
      </c>
      <c r="I4109" s="130" t="inlineStr">
        <is>
          <t>DFO</t>
        </is>
      </c>
      <c r="J4109" s="131" t="n">
        <v>0</v>
      </c>
      <c r="K4109" s="129" t="n">
        <v>2020</v>
      </c>
      <c r="L4109" s="120">
        <f>IF(VLOOKUP(H4109,'Cross-Page Data'!$D$4:$F$48,3,FALSE)="natural gas",VLOOKUP(G4109,'Cross-Page Data'!$I$4:$J$19,2,FALSE),IF(VLOOKUP(H4109,'Cross-Page Data'!$D$4:$F$48,3,FALSE)="solar",IF(G4109="PV","solar PV","solar thermal"),IF(VLOOKUP(H4109,'Cross-Page Data'!$D$4:$F$48,3,FALSE)="wind",VLOOKUP(G4109,'Cross-Page Data'!$I$4:$J$19,2,FALSE),IF(VLOOKUP(H4109,'Cross-Page Data'!$D$4:$F$48,3,FALSE)="hydro",VLOOKUP(G4109,'Cross-Page Data'!$I$4:$J$19,2,FALSE),VLOOKUP(H4109,'Cross-Page Data'!$D$4:$F$48,3,FALSE)))))</f>
        <v/>
      </c>
      <c r="M4109" s="120">
        <f>IF(AND($P$2=FALSE,OR(F4109="Commercial NAICS Cogen",F4109="Industrial NAICS Cogen",F4109="NAICS-22 Cogen")),FALSE,IF(AND($P$3=FALSE,OR(F4109="Commercial NAICS Cogen",F4109="Commercial NAICS Non-Cogen",F4109="Industrial NAICS Cogen", F4109="industrial NAICS non-Cogen")),FALSE, TRUE))</f>
        <v/>
      </c>
    </row>
    <row r="4110">
      <c r="A4110" s="129" t="n">
        <v>57929</v>
      </c>
      <c r="B4110" s="130" t="inlineStr">
        <is>
          <t>East Campus Utility Plant</t>
        </is>
      </c>
      <c r="C4110" s="130" t="inlineStr">
        <is>
          <t>University of Cincinnati</t>
        </is>
      </c>
      <c r="D4110" s="129" t="n">
        <v>57281</v>
      </c>
      <c r="E4110" s="130" t="inlineStr">
        <is>
          <t>OH</t>
        </is>
      </c>
      <c r="F4110" s="130" t="inlineStr">
        <is>
          <t>Commercial NAICS Non-Cogen</t>
        </is>
      </c>
      <c r="G4110" s="130" t="inlineStr">
        <is>
          <t>ST</t>
        </is>
      </c>
      <c r="H4110" s="130" t="inlineStr">
        <is>
          <t>NG</t>
        </is>
      </c>
      <c r="I4110" s="130" t="inlineStr">
        <is>
          <t>NG</t>
        </is>
      </c>
      <c r="J4110" s="131" t="n">
        <v>0</v>
      </c>
      <c r="K4110" s="129" t="n">
        <v>2020</v>
      </c>
      <c r="L4110" s="120">
        <f>IF(VLOOKUP(H4110,'Cross-Page Data'!$D$4:$F$48,3,FALSE)="natural gas",VLOOKUP(G4110,'Cross-Page Data'!$I$4:$J$19,2,FALSE),IF(VLOOKUP(H4110,'Cross-Page Data'!$D$4:$F$48,3,FALSE)="solar",IF(G4110="PV","solar PV","solar thermal"),IF(VLOOKUP(H4110,'Cross-Page Data'!$D$4:$F$48,3,FALSE)="wind",VLOOKUP(G4110,'Cross-Page Data'!$I$4:$J$19,2,FALSE),IF(VLOOKUP(H4110,'Cross-Page Data'!$D$4:$F$48,3,FALSE)="hydro",VLOOKUP(G4110,'Cross-Page Data'!$I$4:$J$19,2,FALSE),VLOOKUP(H4110,'Cross-Page Data'!$D$4:$F$48,3,FALSE)))))</f>
        <v/>
      </c>
      <c r="M4110" s="120">
        <f>IF(AND($P$2=FALSE,OR(F4110="Commercial NAICS Cogen",F4110="Industrial NAICS Cogen",F4110="NAICS-22 Cogen")),FALSE,IF(AND($P$3=FALSE,OR(F4110="Commercial NAICS Cogen",F4110="Commercial NAICS Non-Cogen",F4110="Industrial NAICS Cogen", F4110="industrial NAICS non-Cogen")),FALSE, TRUE))</f>
        <v/>
      </c>
    </row>
    <row r="4111">
      <c r="A4111" s="129" t="n">
        <v>57937</v>
      </c>
      <c r="B4111" s="130" t="inlineStr">
        <is>
          <t>Western Sugar Coop - Scottsbluff</t>
        </is>
      </c>
      <c r="C4111" s="130" t="inlineStr">
        <is>
          <t>Western Sugar Cooperative</t>
        </is>
      </c>
      <c r="D4111" s="129" t="n">
        <v>57315</v>
      </c>
      <c r="E4111" s="130" t="inlineStr">
        <is>
          <t>NE</t>
        </is>
      </c>
      <c r="F4111" s="130" t="inlineStr">
        <is>
          <t>Industrial NAICS Non-Cogen</t>
        </is>
      </c>
      <c r="G4111" s="130" t="inlineStr">
        <is>
          <t>ST</t>
        </is>
      </c>
      <c r="H4111" s="130" t="inlineStr">
        <is>
          <t>SUB</t>
        </is>
      </c>
      <c r="I4111" s="130" t="inlineStr">
        <is>
          <t>COL</t>
        </is>
      </c>
      <c r="J4111" s="131" t="n">
        <v>24935</v>
      </c>
      <c r="K4111" s="129" t="n">
        <v>2020</v>
      </c>
      <c r="L4111" s="120">
        <f>IF(VLOOKUP(H4111,'Cross-Page Data'!$D$4:$F$48,3,FALSE)="natural gas",VLOOKUP(G4111,'Cross-Page Data'!$I$4:$J$19,2,FALSE),IF(VLOOKUP(H4111,'Cross-Page Data'!$D$4:$F$48,3,FALSE)="solar",IF(G4111="PV","solar PV","solar thermal"),IF(VLOOKUP(H4111,'Cross-Page Data'!$D$4:$F$48,3,FALSE)="wind",VLOOKUP(G4111,'Cross-Page Data'!$I$4:$J$19,2,FALSE),IF(VLOOKUP(H4111,'Cross-Page Data'!$D$4:$F$48,3,FALSE)="hydro",VLOOKUP(G4111,'Cross-Page Data'!$I$4:$J$19,2,FALSE),VLOOKUP(H4111,'Cross-Page Data'!$D$4:$F$48,3,FALSE)))))</f>
        <v/>
      </c>
      <c r="M4111" s="120">
        <f>IF(AND($P$2=FALSE,OR(F4111="Commercial NAICS Cogen",F4111="Industrial NAICS Cogen",F4111="NAICS-22 Cogen")),FALSE,IF(AND($P$3=FALSE,OR(F4111="Commercial NAICS Cogen",F4111="Commercial NAICS Non-Cogen",F4111="Industrial NAICS Cogen", F4111="industrial NAICS non-Cogen")),FALSE, TRUE))</f>
        <v/>
      </c>
    </row>
    <row r="4112">
      <c r="A4112" s="129" t="n">
        <v>57938</v>
      </c>
      <c r="B4112" s="130" t="inlineStr">
        <is>
          <t>ADA Carbon Solutions Red River</t>
        </is>
      </c>
      <c r="C4112" s="130" t="inlineStr">
        <is>
          <t>ADA Carbon Solutions (Red River), LLC</t>
        </is>
      </c>
      <c r="D4112" s="129" t="n">
        <v>57314</v>
      </c>
      <c r="E4112" s="130" t="inlineStr">
        <is>
          <t>LA</t>
        </is>
      </c>
      <c r="F4112" s="130" t="inlineStr">
        <is>
          <t>Industrial NAICS Cogen</t>
        </is>
      </c>
      <c r="G4112" s="130" t="inlineStr">
        <is>
          <t>ST</t>
        </is>
      </c>
      <c r="H4112" s="130" t="inlineStr">
        <is>
          <t>NG</t>
        </is>
      </c>
      <c r="I4112" s="130" t="inlineStr">
        <is>
          <t>NG</t>
        </is>
      </c>
      <c r="J4112" s="131" t="n">
        <v>0</v>
      </c>
      <c r="K4112" s="129" t="n">
        <v>2020</v>
      </c>
      <c r="L4112" s="120">
        <f>IF(VLOOKUP(H4112,'Cross-Page Data'!$D$4:$F$48,3,FALSE)="natural gas",VLOOKUP(G4112,'Cross-Page Data'!$I$4:$J$19,2,FALSE),IF(VLOOKUP(H4112,'Cross-Page Data'!$D$4:$F$48,3,FALSE)="solar",IF(G4112="PV","solar PV","solar thermal"),IF(VLOOKUP(H4112,'Cross-Page Data'!$D$4:$F$48,3,FALSE)="wind",VLOOKUP(G4112,'Cross-Page Data'!$I$4:$J$19,2,FALSE),IF(VLOOKUP(H4112,'Cross-Page Data'!$D$4:$F$48,3,FALSE)="hydro",VLOOKUP(G4112,'Cross-Page Data'!$I$4:$J$19,2,FALSE),VLOOKUP(H4112,'Cross-Page Data'!$D$4:$F$48,3,FALSE)))))</f>
        <v/>
      </c>
      <c r="M4112" s="120">
        <f>IF(AND($P$2=FALSE,OR(F4112="Commercial NAICS Cogen",F4112="Industrial NAICS Cogen",F4112="NAICS-22 Cogen")),FALSE,IF(AND($P$3=FALSE,OR(F4112="Commercial NAICS Cogen",F4112="Commercial NAICS Non-Cogen",F4112="Industrial NAICS Cogen", F4112="industrial NAICS non-Cogen")),FALSE, TRUE))</f>
        <v/>
      </c>
    </row>
    <row r="4113">
      <c r="A4113" s="129" t="n">
        <v>57938</v>
      </c>
      <c r="B4113" s="130" t="inlineStr">
        <is>
          <t>ADA Carbon Solutions Red River</t>
        </is>
      </c>
      <c r="C4113" s="130" t="inlineStr">
        <is>
          <t>ADA Carbon Solutions (Red River), LLC</t>
        </is>
      </c>
      <c r="D4113" s="129" t="n">
        <v>57314</v>
      </c>
      <c r="E4113" s="130" t="inlineStr">
        <is>
          <t>LA</t>
        </is>
      </c>
      <c r="F4113" s="130" t="inlineStr">
        <is>
          <t>Industrial NAICS Cogen</t>
        </is>
      </c>
      <c r="G4113" s="130" t="inlineStr">
        <is>
          <t>ST</t>
        </is>
      </c>
      <c r="H4113" s="130" t="inlineStr">
        <is>
          <t>WH</t>
        </is>
      </c>
      <c r="I4113" s="130" t="inlineStr">
        <is>
          <t>OTH</t>
        </is>
      </c>
      <c r="J4113" s="131" t="n">
        <v>83872</v>
      </c>
      <c r="K4113" s="129" t="n">
        <v>2020</v>
      </c>
      <c r="L4113" s="120">
        <f>IF(VLOOKUP(H4113,'Cross-Page Data'!$D$4:$F$48,3,FALSE)="natural gas",VLOOKUP(G4113,'Cross-Page Data'!$I$4:$J$19,2,FALSE),IF(VLOOKUP(H4113,'Cross-Page Data'!$D$4:$F$48,3,FALSE)="solar",IF(G4113="PV","solar PV","solar thermal"),IF(VLOOKUP(H4113,'Cross-Page Data'!$D$4:$F$48,3,FALSE)="wind",VLOOKUP(G4113,'Cross-Page Data'!$I$4:$J$19,2,FALSE),IF(VLOOKUP(H4113,'Cross-Page Data'!$D$4:$F$48,3,FALSE)="hydro",VLOOKUP(G4113,'Cross-Page Data'!$I$4:$J$19,2,FALSE),VLOOKUP(H4113,'Cross-Page Data'!$D$4:$F$48,3,FALSE)))))</f>
        <v/>
      </c>
      <c r="M4113" s="120">
        <f>IF(AND($P$2=FALSE,OR(F4113="Commercial NAICS Cogen",F4113="Industrial NAICS Cogen",F4113="NAICS-22 Cogen")),FALSE,IF(AND($P$3=FALSE,OR(F4113="Commercial NAICS Cogen",F4113="Commercial NAICS Non-Cogen",F4113="Industrial NAICS Cogen", F4113="industrial NAICS non-Cogen")),FALSE, TRUE))</f>
        <v/>
      </c>
    </row>
    <row r="4114">
      <c r="A4114" s="129" t="n">
        <v>57940</v>
      </c>
      <c r="B4114" s="130" t="inlineStr">
        <is>
          <t>Wausau Paper Middletown</t>
        </is>
      </c>
      <c r="C4114" s="130" t="inlineStr">
        <is>
          <t>Wausau Paper Middletown</t>
        </is>
      </c>
      <c r="D4114" s="129" t="n">
        <v>57317</v>
      </c>
      <c r="E4114" s="130" t="inlineStr">
        <is>
          <t>OH</t>
        </is>
      </c>
      <c r="F4114" s="130" t="inlineStr">
        <is>
          <t>Industrial NAICS Cogen</t>
        </is>
      </c>
      <c r="G4114" s="130" t="inlineStr">
        <is>
          <t>ST</t>
        </is>
      </c>
      <c r="H4114" s="130" t="inlineStr">
        <is>
          <t>BIT</t>
        </is>
      </c>
      <c r="I4114" s="130" t="inlineStr">
        <is>
          <t>COL</t>
        </is>
      </c>
      <c r="J4114" s="131" t="n">
        <v>0</v>
      </c>
      <c r="K4114" s="129" t="n">
        <v>2020</v>
      </c>
      <c r="L4114" s="120">
        <f>IF(VLOOKUP(H4114,'Cross-Page Data'!$D$4:$F$48,3,FALSE)="natural gas",VLOOKUP(G4114,'Cross-Page Data'!$I$4:$J$19,2,FALSE),IF(VLOOKUP(H4114,'Cross-Page Data'!$D$4:$F$48,3,FALSE)="solar",IF(G4114="PV","solar PV","solar thermal"),IF(VLOOKUP(H4114,'Cross-Page Data'!$D$4:$F$48,3,FALSE)="wind",VLOOKUP(G4114,'Cross-Page Data'!$I$4:$J$19,2,FALSE),IF(VLOOKUP(H4114,'Cross-Page Data'!$D$4:$F$48,3,FALSE)="hydro",VLOOKUP(G4114,'Cross-Page Data'!$I$4:$J$19,2,FALSE),VLOOKUP(H4114,'Cross-Page Data'!$D$4:$F$48,3,FALSE)))))</f>
        <v/>
      </c>
      <c r="M4114" s="120">
        <f>IF(AND($P$2=FALSE,OR(F4114="Commercial NAICS Cogen",F4114="Industrial NAICS Cogen",F4114="NAICS-22 Cogen")),FALSE,IF(AND($P$3=FALSE,OR(F4114="Commercial NAICS Cogen",F4114="Commercial NAICS Non-Cogen",F4114="Industrial NAICS Cogen", F4114="industrial NAICS non-Cogen")),FALSE, TRUE))</f>
        <v/>
      </c>
    </row>
    <row r="4115">
      <c r="A4115" s="129" t="n">
        <v>57940</v>
      </c>
      <c r="B4115" s="130" t="inlineStr">
        <is>
          <t>Wausau Paper Middletown</t>
        </is>
      </c>
      <c r="C4115" s="130" t="inlineStr">
        <is>
          <t>Wausau Paper Middletown</t>
        </is>
      </c>
      <c r="D4115" s="129" t="n">
        <v>57317</v>
      </c>
      <c r="E4115" s="130" t="inlineStr">
        <is>
          <t>OH</t>
        </is>
      </c>
      <c r="F4115" s="130" t="inlineStr">
        <is>
          <t>Industrial NAICS Cogen</t>
        </is>
      </c>
      <c r="G4115" s="130" t="inlineStr">
        <is>
          <t>ST</t>
        </is>
      </c>
      <c r="H4115" s="130" t="inlineStr">
        <is>
          <t>DFO</t>
        </is>
      </c>
      <c r="I4115" s="130" t="inlineStr">
        <is>
          <t>DFO</t>
        </is>
      </c>
      <c r="J4115" s="131" t="n">
        <v>0</v>
      </c>
      <c r="K4115" s="129" t="n">
        <v>2020</v>
      </c>
      <c r="L4115" s="120">
        <f>IF(VLOOKUP(H4115,'Cross-Page Data'!$D$4:$F$48,3,FALSE)="natural gas",VLOOKUP(G4115,'Cross-Page Data'!$I$4:$J$19,2,FALSE),IF(VLOOKUP(H4115,'Cross-Page Data'!$D$4:$F$48,3,FALSE)="solar",IF(G4115="PV","solar PV","solar thermal"),IF(VLOOKUP(H4115,'Cross-Page Data'!$D$4:$F$48,3,FALSE)="wind",VLOOKUP(G4115,'Cross-Page Data'!$I$4:$J$19,2,FALSE),IF(VLOOKUP(H4115,'Cross-Page Data'!$D$4:$F$48,3,FALSE)="hydro",VLOOKUP(G4115,'Cross-Page Data'!$I$4:$J$19,2,FALSE),VLOOKUP(H4115,'Cross-Page Data'!$D$4:$F$48,3,FALSE)))))</f>
        <v/>
      </c>
      <c r="M4115" s="120">
        <f>IF(AND($P$2=FALSE,OR(F4115="Commercial NAICS Cogen",F4115="Industrial NAICS Cogen",F4115="NAICS-22 Cogen")),FALSE,IF(AND($P$3=FALSE,OR(F4115="Commercial NAICS Cogen",F4115="Commercial NAICS Non-Cogen",F4115="Industrial NAICS Cogen", F4115="industrial NAICS non-Cogen")),FALSE, TRUE))</f>
        <v/>
      </c>
    </row>
    <row r="4116">
      <c r="A4116" s="129" t="n">
        <v>57949</v>
      </c>
      <c r="B4116" s="130" t="inlineStr">
        <is>
          <t>MSC Sebewaing</t>
        </is>
      </c>
      <c r="C4116" s="130" t="inlineStr">
        <is>
          <t>Michigan Sugar Company</t>
        </is>
      </c>
      <c r="D4116" s="129" t="n">
        <v>57324</v>
      </c>
      <c r="E4116" s="130" t="inlineStr">
        <is>
          <t>MI</t>
        </is>
      </c>
      <c r="F4116" s="130" t="inlineStr">
        <is>
          <t>Industrial NAICS Cogen</t>
        </is>
      </c>
      <c r="G4116" s="130" t="inlineStr">
        <is>
          <t>ST</t>
        </is>
      </c>
      <c r="H4116" s="130" t="inlineStr">
        <is>
          <t>BIT</t>
        </is>
      </c>
      <c r="I4116" s="130" t="inlineStr">
        <is>
          <t>COL</t>
        </is>
      </c>
      <c r="J4116" s="131" t="n">
        <v>751.139</v>
      </c>
      <c r="K4116" s="129" t="n">
        <v>2020</v>
      </c>
      <c r="L4116" s="120">
        <f>IF(VLOOKUP(H4116,'Cross-Page Data'!$D$4:$F$48,3,FALSE)="natural gas",VLOOKUP(G4116,'Cross-Page Data'!$I$4:$J$19,2,FALSE),IF(VLOOKUP(H4116,'Cross-Page Data'!$D$4:$F$48,3,FALSE)="solar",IF(G4116="PV","solar PV","solar thermal"),IF(VLOOKUP(H4116,'Cross-Page Data'!$D$4:$F$48,3,FALSE)="wind",VLOOKUP(G4116,'Cross-Page Data'!$I$4:$J$19,2,FALSE),IF(VLOOKUP(H4116,'Cross-Page Data'!$D$4:$F$48,3,FALSE)="hydro",VLOOKUP(G4116,'Cross-Page Data'!$I$4:$J$19,2,FALSE),VLOOKUP(H4116,'Cross-Page Data'!$D$4:$F$48,3,FALSE)))))</f>
        <v/>
      </c>
      <c r="M4116" s="120">
        <f>IF(AND($P$2=FALSE,OR(F4116="Commercial NAICS Cogen",F4116="Industrial NAICS Cogen",F4116="NAICS-22 Cogen")),FALSE,IF(AND($P$3=FALSE,OR(F4116="Commercial NAICS Cogen",F4116="Commercial NAICS Non-Cogen",F4116="Industrial NAICS Cogen", F4116="industrial NAICS non-Cogen")),FALSE, TRUE))</f>
        <v/>
      </c>
    </row>
    <row r="4117">
      <c r="A4117" s="129" t="n">
        <v>57949</v>
      </c>
      <c r="B4117" s="130" t="inlineStr">
        <is>
          <t>MSC Sebewaing</t>
        </is>
      </c>
      <c r="C4117" s="130" t="inlineStr">
        <is>
          <t>Michigan Sugar Company</t>
        </is>
      </c>
      <c r="D4117" s="129" t="n">
        <v>57324</v>
      </c>
      <c r="E4117" s="130" t="inlineStr">
        <is>
          <t>MI</t>
        </is>
      </c>
      <c r="F4117" s="130" t="inlineStr">
        <is>
          <t>Industrial NAICS Cogen</t>
        </is>
      </c>
      <c r="G4117" s="130" t="inlineStr">
        <is>
          <t>ST</t>
        </is>
      </c>
      <c r="H4117" s="130" t="inlineStr">
        <is>
          <t>NG</t>
        </is>
      </c>
      <c r="I4117" s="130" t="inlineStr">
        <is>
          <t>NG</t>
        </is>
      </c>
      <c r="J4117" s="131" t="n">
        <v>489.861</v>
      </c>
      <c r="K4117" s="129" t="n">
        <v>2020</v>
      </c>
      <c r="L4117" s="120">
        <f>IF(VLOOKUP(H4117,'Cross-Page Data'!$D$4:$F$48,3,FALSE)="natural gas",VLOOKUP(G4117,'Cross-Page Data'!$I$4:$J$19,2,FALSE),IF(VLOOKUP(H4117,'Cross-Page Data'!$D$4:$F$48,3,FALSE)="solar",IF(G4117="PV","solar PV","solar thermal"),IF(VLOOKUP(H4117,'Cross-Page Data'!$D$4:$F$48,3,FALSE)="wind",VLOOKUP(G4117,'Cross-Page Data'!$I$4:$J$19,2,FALSE),IF(VLOOKUP(H4117,'Cross-Page Data'!$D$4:$F$48,3,FALSE)="hydro",VLOOKUP(G4117,'Cross-Page Data'!$I$4:$J$19,2,FALSE),VLOOKUP(H4117,'Cross-Page Data'!$D$4:$F$48,3,FALSE)))))</f>
        <v/>
      </c>
      <c r="M4117" s="120">
        <f>IF(AND($P$2=FALSE,OR(F4117="Commercial NAICS Cogen",F4117="Industrial NAICS Cogen",F4117="NAICS-22 Cogen")),FALSE,IF(AND($P$3=FALSE,OR(F4117="Commercial NAICS Cogen",F4117="Commercial NAICS Non-Cogen",F4117="Industrial NAICS Cogen", F4117="industrial NAICS non-Cogen")),FALSE, TRUE))</f>
        <v/>
      </c>
    </row>
    <row r="4118">
      <c r="A4118" s="129" t="n">
        <v>57950</v>
      </c>
      <c r="B4118" s="130" t="inlineStr">
        <is>
          <t>MSC Croswell</t>
        </is>
      </c>
      <c r="C4118" s="130" t="inlineStr">
        <is>
          <t>Michigan Sugar Company</t>
        </is>
      </c>
      <c r="D4118" s="129" t="n">
        <v>57324</v>
      </c>
      <c r="E4118" s="130" t="inlineStr">
        <is>
          <t>MI</t>
        </is>
      </c>
      <c r="F4118" s="130" t="inlineStr">
        <is>
          <t>Industrial NAICS Cogen</t>
        </is>
      </c>
      <c r="G4118" s="130" t="inlineStr">
        <is>
          <t>ST</t>
        </is>
      </c>
      <c r="H4118" s="130" t="inlineStr">
        <is>
          <t>BIT</t>
        </is>
      </c>
      <c r="I4118" s="130" t="inlineStr">
        <is>
          <t>COL</t>
        </is>
      </c>
      <c r="J4118" s="131" t="n">
        <v>0</v>
      </c>
      <c r="K4118" s="129" t="n">
        <v>2020</v>
      </c>
      <c r="L4118" s="120">
        <f>IF(VLOOKUP(H4118,'Cross-Page Data'!$D$4:$F$48,3,FALSE)="natural gas",VLOOKUP(G4118,'Cross-Page Data'!$I$4:$J$19,2,FALSE),IF(VLOOKUP(H4118,'Cross-Page Data'!$D$4:$F$48,3,FALSE)="solar",IF(G4118="PV","solar PV","solar thermal"),IF(VLOOKUP(H4118,'Cross-Page Data'!$D$4:$F$48,3,FALSE)="wind",VLOOKUP(G4118,'Cross-Page Data'!$I$4:$J$19,2,FALSE),IF(VLOOKUP(H4118,'Cross-Page Data'!$D$4:$F$48,3,FALSE)="hydro",VLOOKUP(G4118,'Cross-Page Data'!$I$4:$J$19,2,FALSE),VLOOKUP(H4118,'Cross-Page Data'!$D$4:$F$48,3,FALSE)))))</f>
        <v/>
      </c>
      <c r="M4118" s="120">
        <f>IF(AND($P$2=FALSE,OR(F4118="Commercial NAICS Cogen",F4118="Industrial NAICS Cogen",F4118="NAICS-22 Cogen")),FALSE,IF(AND($P$3=FALSE,OR(F4118="Commercial NAICS Cogen",F4118="Commercial NAICS Non-Cogen",F4118="Industrial NAICS Cogen", F4118="industrial NAICS non-Cogen")),FALSE, TRUE))</f>
        <v/>
      </c>
    </row>
    <row r="4119">
      <c r="A4119" s="129" t="n">
        <v>57950</v>
      </c>
      <c r="B4119" s="130" t="inlineStr">
        <is>
          <t>MSC Croswell</t>
        </is>
      </c>
      <c r="C4119" s="130" t="inlineStr">
        <is>
          <t>Michigan Sugar Company</t>
        </is>
      </c>
      <c r="D4119" s="129" t="n">
        <v>57324</v>
      </c>
      <c r="E4119" s="130" t="inlineStr">
        <is>
          <t>MI</t>
        </is>
      </c>
      <c r="F4119" s="130" t="inlineStr">
        <is>
          <t>Industrial NAICS Cogen</t>
        </is>
      </c>
      <c r="G4119" s="130" t="inlineStr">
        <is>
          <t>ST</t>
        </is>
      </c>
      <c r="H4119" s="130" t="inlineStr">
        <is>
          <t>NG</t>
        </is>
      </c>
      <c r="I4119" s="130" t="inlineStr">
        <is>
          <t>NG</t>
        </is>
      </c>
      <c r="J4119" s="131" t="n">
        <v>172.22</v>
      </c>
      <c r="K4119" s="129" t="n">
        <v>2020</v>
      </c>
      <c r="L4119" s="120">
        <f>IF(VLOOKUP(H4119,'Cross-Page Data'!$D$4:$F$48,3,FALSE)="natural gas",VLOOKUP(G4119,'Cross-Page Data'!$I$4:$J$19,2,FALSE),IF(VLOOKUP(H4119,'Cross-Page Data'!$D$4:$F$48,3,FALSE)="solar",IF(G4119="PV","solar PV","solar thermal"),IF(VLOOKUP(H4119,'Cross-Page Data'!$D$4:$F$48,3,FALSE)="wind",VLOOKUP(G4119,'Cross-Page Data'!$I$4:$J$19,2,FALSE),IF(VLOOKUP(H4119,'Cross-Page Data'!$D$4:$F$48,3,FALSE)="hydro",VLOOKUP(G4119,'Cross-Page Data'!$I$4:$J$19,2,FALSE),VLOOKUP(H4119,'Cross-Page Data'!$D$4:$F$48,3,FALSE)))))</f>
        <v/>
      </c>
      <c r="M4119" s="120">
        <f>IF(AND($P$2=FALSE,OR(F4119="Commercial NAICS Cogen",F4119="Industrial NAICS Cogen",F4119="NAICS-22 Cogen")),FALSE,IF(AND($P$3=FALSE,OR(F4119="Commercial NAICS Cogen",F4119="Commercial NAICS Non-Cogen",F4119="Industrial NAICS Cogen", F4119="industrial NAICS non-Cogen")),FALSE, TRUE))</f>
        <v/>
      </c>
    </row>
    <row r="4120">
      <c r="A4120" s="129" t="n">
        <v>57953</v>
      </c>
      <c r="B4120" s="130" t="inlineStr">
        <is>
          <t>Roquette America</t>
        </is>
      </c>
      <c r="C4120" s="130" t="inlineStr">
        <is>
          <t>Roquette America</t>
        </is>
      </c>
      <c r="D4120" s="129" t="n">
        <v>57332</v>
      </c>
      <c r="E4120" s="130" t="inlineStr">
        <is>
          <t>IA</t>
        </is>
      </c>
      <c r="F4120" s="130" t="inlineStr">
        <is>
          <t>Industrial NAICS Cogen</t>
        </is>
      </c>
      <c r="G4120" s="130" t="inlineStr">
        <is>
          <t>CA</t>
        </is>
      </c>
      <c r="H4120" s="130" t="inlineStr">
        <is>
          <t>NG</t>
        </is>
      </c>
      <c r="I4120" s="130" t="inlineStr">
        <is>
          <t>NG</t>
        </is>
      </c>
      <c r="J4120" s="131" t="n">
        <v>0</v>
      </c>
      <c r="K4120" s="129" t="n">
        <v>2020</v>
      </c>
      <c r="L4120" s="120">
        <f>IF(VLOOKUP(H4120,'Cross-Page Data'!$D$4:$F$48,3,FALSE)="natural gas",VLOOKUP(G4120,'Cross-Page Data'!$I$4:$J$19,2,FALSE),IF(VLOOKUP(H4120,'Cross-Page Data'!$D$4:$F$48,3,FALSE)="solar",IF(G4120="PV","solar PV","solar thermal"),IF(VLOOKUP(H4120,'Cross-Page Data'!$D$4:$F$48,3,FALSE)="wind",VLOOKUP(G4120,'Cross-Page Data'!$I$4:$J$19,2,FALSE),IF(VLOOKUP(H4120,'Cross-Page Data'!$D$4:$F$48,3,FALSE)="hydro",VLOOKUP(G4120,'Cross-Page Data'!$I$4:$J$19,2,FALSE),VLOOKUP(H4120,'Cross-Page Data'!$D$4:$F$48,3,FALSE)))))</f>
        <v/>
      </c>
      <c r="M4120" s="120">
        <f>IF(AND($P$2=FALSE,OR(F4120="Commercial NAICS Cogen",F4120="Industrial NAICS Cogen",F4120="NAICS-22 Cogen")),FALSE,IF(AND($P$3=FALSE,OR(F4120="Commercial NAICS Cogen",F4120="Commercial NAICS Non-Cogen",F4120="Industrial NAICS Cogen", F4120="industrial NAICS non-Cogen")),FALSE, TRUE))</f>
        <v/>
      </c>
    </row>
    <row r="4121">
      <c r="A4121" s="129" t="n">
        <v>57953</v>
      </c>
      <c r="B4121" s="130" t="inlineStr">
        <is>
          <t>Roquette America</t>
        </is>
      </c>
      <c r="C4121" s="130" t="inlineStr">
        <is>
          <t>Roquette America</t>
        </is>
      </c>
      <c r="D4121" s="129" t="n">
        <v>57332</v>
      </c>
      <c r="E4121" s="130" t="inlineStr">
        <is>
          <t>IA</t>
        </is>
      </c>
      <c r="F4121" s="130" t="inlineStr">
        <is>
          <t>Industrial NAICS Cogen</t>
        </is>
      </c>
      <c r="G4121" s="130" t="inlineStr">
        <is>
          <t>CT</t>
        </is>
      </c>
      <c r="H4121" s="130" t="inlineStr">
        <is>
          <t>NG</t>
        </is>
      </c>
      <c r="I4121" s="130" t="inlineStr">
        <is>
          <t>NG</t>
        </is>
      </c>
      <c r="J4121" s="131" t="n">
        <v>40588</v>
      </c>
      <c r="K4121" s="129" t="n">
        <v>2020</v>
      </c>
      <c r="L4121" s="120">
        <f>IF(VLOOKUP(H4121,'Cross-Page Data'!$D$4:$F$48,3,FALSE)="natural gas",VLOOKUP(G4121,'Cross-Page Data'!$I$4:$J$19,2,FALSE),IF(VLOOKUP(H4121,'Cross-Page Data'!$D$4:$F$48,3,FALSE)="solar",IF(G4121="PV","solar PV","solar thermal"),IF(VLOOKUP(H4121,'Cross-Page Data'!$D$4:$F$48,3,FALSE)="wind",VLOOKUP(G4121,'Cross-Page Data'!$I$4:$J$19,2,FALSE),IF(VLOOKUP(H4121,'Cross-Page Data'!$D$4:$F$48,3,FALSE)="hydro",VLOOKUP(G4121,'Cross-Page Data'!$I$4:$J$19,2,FALSE),VLOOKUP(H4121,'Cross-Page Data'!$D$4:$F$48,3,FALSE)))))</f>
        <v/>
      </c>
      <c r="M4121" s="120">
        <f>IF(AND($P$2=FALSE,OR(F4121="Commercial NAICS Cogen",F4121="Industrial NAICS Cogen",F4121="NAICS-22 Cogen")),FALSE,IF(AND($P$3=FALSE,OR(F4121="Commercial NAICS Cogen",F4121="Commercial NAICS Non-Cogen",F4121="Industrial NAICS Cogen", F4121="industrial NAICS non-Cogen")),FALSE, TRUE))</f>
        <v/>
      </c>
    </row>
    <row r="4122">
      <c r="A4122" s="129" t="n">
        <v>57953</v>
      </c>
      <c r="B4122" s="130" t="inlineStr">
        <is>
          <t>Roquette America</t>
        </is>
      </c>
      <c r="C4122" s="130" t="inlineStr">
        <is>
          <t>Roquette America</t>
        </is>
      </c>
      <c r="D4122" s="129" t="n">
        <v>57332</v>
      </c>
      <c r="E4122" s="130" t="inlineStr">
        <is>
          <t>IA</t>
        </is>
      </c>
      <c r="F4122" s="130" t="inlineStr">
        <is>
          <t>Industrial NAICS Cogen</t>
        </is>
      </c>
      <c r="G4122" s="130" t="inlineStr">
        <is>
          <t>ST</t>
        </is>
      </c>
      <c r="H4122" s="130" t="inlineStr">
        <is>
          <t>BIT</t>
        </is>
      </c>
      <c r="I4122" s="130" t="inlineStr">
        <is>
          <t>COL</t>
        </is>
      </c>
      <c r="J4122" s="131" t="n">
        <v>32326.48</v>
      </c>
      <c r="K4122" s="129" t="n">
        <v>2020</v>
      </c>
      <c r="L4122" s="120">
        <f>IF(VLOOKUP(H4122,'Cross-Page Data'!$D$4:$F$48,3,FALSE)="natural gas",VLOOKUP(G4122,'Cross-Page Data'!$I$4:$J$19,2,FALSE),IF(VLOOKUP(H4122,'Cross-Page Data'!$D$4:$F$48,3,FALSE)="solar",IF(G4122="PV","solar PV","solar thermal"),IF(VLOOKUP(H4122,'Cross-Page Data'!$D$4:$F$48,3,FALSE)="wind",VLOOKUP(G4122,'Cross-Page Data'!$I$4:$J$19,2,FALSE),IF(VLOOKUP(H4122,'Cross-Page Data'!$D$4:$F$48,3,FALSE)="hydro",VLOOKUP(G4122,'Cross-Page Data'!$I$4:$J$19,2,FALSE),VLOOKUP(H4122,'Cross-Page Data'!$D$4:$F$48,3,FALSE)))))</f>
        <v/>
      </c>
      <c r="M4122" s="120">
        <f>IF(AND($P$2=FALSE,OR(F4122="Commercial NAICS Cogen",F4122="Industrial NAICS Cogen",F4122="NAICS-22 Cogen")),FALSE,IF(AND($P$3=FALSE,OR(F4122="Commercial NAICS Cogen",F4122="Commercial NAICS Non-Cogen",F4122="Industrial NAICS Cogen", F4122="industrial NAICS non-Cogen")),FALSE, TRUE))</f>
        <v/>
      </c>
    </row>
    <row r="4123">
      <c r="A4123" s="129" t="n">
        <v>57953</v>
      </c>
      <c r="B4123" s="130" t="inlineStr">
        <is>
          <t>Roquette America</t>
        </is>
      </c>
      <c r="C4123" s="130" t="inlineStr">
        <is>
          <t>Roquette America</t>
        </is>
      </c>
      <c r="D4123" s="129" t="n">
        <v>57332</v>
      </c>
      <c r="E4123" s="130" t="inlineStr">
        <is>
          <t>IA</t>
        </is>
      </c>
      <c r="F4123" s="130" t="inlineStr">
        <is>
          <t>Industrial NAICS Cogen</t>
        </is>
      </c>
      <c r="G4123" s="130" t="inlineStr">
        <is>
          <t>ST</t>
        </is>
      </c>
      <c r="H4123" s="130" t="inlineStr">
        <is>
          <t>PC</t>
        </is>
      </c>
      <c r="I4123" s="130" t="inlineStr">
        <is>
          <t>PC</t>
        </is>
      </c>
      <c r="J4123" s="131" t="n">
        <v>71784.52</v>
      </c>
      <c r="K4123" s="129" t="n">
        <v>2020</v>
      </c>
      <c r="L4123" s="120">
        <f>IF(VLOOKUP(H4123,'Cross-Page Data'!$D$4:$F$48,3,FALSE)="natural gas",VLOOKUP(G4123,'Cross-Page Data'!$I$4:$J$19,2,FALSE),IF(VLOOKUP(H4123,'Cross-Page Data'!$D$4:$F$48,3,FALSE)="solar",IF(G4123="PV","solar PV","solar thermal"),IF(VLOOKUP(H4123,'Cross-Page Data'!$D$4:$F$48,3,FALSE)="wind",VLOOKUP(G4123,'Cross-Page Data'!$I$4:$J$19,2,FALSE),IF(VLOOKUP(H4123,'Cross-Page Data'!$D$4:$F$48,3,FALSE)="hydro",VLOOKUP(G4123,'Cross-Page Data'!$I$4:$J$19,2,FALSE),VLOOKUP(H4123,'Cross-Page Data'!$D$4:$F$48,3,FALSE)))))</f>
        <v/>
      </c>
      <c r="M4123" s="120">
        <f>IF(AND($P$2=FALSE,OR(F4123="Commercial NAICS Cogen",F4123="Industrial NAICS Cogen",F4123="NAICS-22 Cogen")),FALSE,IF(AND($P$3=FALSE,OR(F4123="Commercial NAICS Cogen",F4123="Commercial NAICS Non-Cogen",F4123="Industrial NAICS Cogen", F4123="industrial NAICS non-Cogen")),FALSE, TRUE))</f>
        <v/>
      </c>
    </row>
    <row r="4124">
      <c r="A4124" s="129" t="n">
        <v>57953</v>
      </c>
      <c r="B4124" s="130" t="inlineStr">
        <is>
          <t>Roquette America</t>
        </is>
      </c>
      <c r="C4124" s="130" t="inlineStr">
        <is>
          <t>Roquette America</t>
        </is>
      </c>
      <c r="D4124" s="129" t="n">
        <v>57332</v>
      </c>
      <c r="E4124" s="130" t="inlineStr">
        <is>
          <t>IA</t>
        </is>
      </c>
      <c r="F4124" s="130" t="inlineStr">
        <is>
          <t>Industrial NAICS Cogen</t>
        </is>
      </c>
      <c r="G4124" s="130" t="inlineStr">
        <is>
          <t>ST</t>
        </is>
      </c>
      <c r="H4124" s="130" t="inlineStr">
        <is>
          <t>SUB</t>
        </is>
      </c>
      <c r="I4124" s="130" t="inlineStr">
        <is>
          <t>COL</t>
        </is>
      </c>
      <c r="J4124" s="131" t="n">
        <v>0</v>
      </c>
      <c r="K4124" s="129" t="n">
        <v>2020</v>
      </c>
      <c r="L4124" s="120">
        <f>IF(VLOOKUP(H4124,'Cross-Page Data'!$D$4:$F$48,3,FALSE)="natural gas",VLOOKUP(G4124,'Cross-Page Data'!$I$4:$J$19,2,FALSE),IF(VLOOKUP(H4124,'Cross-Page Data'!$D$4:$F$48,3,FALSE)="solar",IF(G4124="PV","solar PV","solar thermal"),IF(VLOOKUP(H4124,'Cross-Page Data'!$D$4:$F$48,3,FALSE)="wind",VLOOKUP(G4124,'Cross-Page Data'!$I$4:$J$19,2,FALSE),IF(VLOOKUP(H4124,'Cross-Page Data'!$D$4:$F$48,3,FALSE)="hydro",VLOOKUP(G4124,'Cross-Page Data'!$I$4:$J$19,2,FALSE),VLOOKUP(H4124,'Cross-Page Data'!$D$4:$F$48,3,FALSE)))))</f>
        <v/>
      </c>
      <c r="M4124" s="120">
        <f>IF(AND($P$2=FALSE,OR(F4124="Commercial NAICS Cogen",F4124="Industrial NAICS Cogen",F4124="NAICS-22 Cogen")),FALSE,IF(AND($P$3=FALSE,OR(F4124="Commercial NAICS Cogen",F4124="Commercial NAICS Non-Cogen",F4124="Industrial NAICS Cogen", F4124="industrial NAICS non-Cogen")),FALSE, TRUE))</f>
        <v/>
      </c>
    </row>
    <row r="4125">
      <c r="A4125" s="129" t="n">
        <v>57966</v>
      </c>
      <c r="B4125" s="130" t="inlineStr">
        <is>
          <t>Southeast Steam Plant</t>
        </is>
      </c>
      <c r="C4125" s="130" t="inlineStr">
        <is>
          <t>Veolia Energy</t>
        </is>
      </c>
      <c r="D4125" s="129" t="n">
        <v>57341</v>
      </c>
      <c r="E4125" s="130" t="inlineStr">
        <is>
          <t>MN</t>
        </is>
      </c>
      <c r="F4125" s="130" t="inlineStr">
        <is>
          <t>Commercial NAICS Cogen</t>
        </is>
      </c>
      <c r="G4125" s="130" t="inlineStr">
        <is>
          <t>ST</t>
        </is>
      </c>
      <c r="H4125" s="130" t="inlineStr">
        <is>
          <t>DFO</t>
        </is>
      </c>
      <c r="I4125" s="130" t="inlineStr">
        <is>
          <t>DFO</t>
        </is>
      </c>
      <c r="J4125" s="131" t="n">
        <v>0</v>
      </c>
      <c r="K4125" s="129" t="n">
        <v>2020</v>
      </c>
      <c r="L4125" s="120">
        <f>IF(VLOOKUP(H4125,'Cross-Page Data'!$D$4:$F$48,3,FALSE)="natural gas",VLOOKUP(G4125,'Cross-Page Data'!$I$4:$J$19,2,FALSE),IF(VLOOKUP(H4125,'Cross-Page Data'!$D$4:$F$48,3,FALSE)="solar",IF(G4125="PV","solar PV","solar thermal"),IF(VLOOKUP(H4125,'Cross-Page Data'!$D$4:$F$48,3,FALSE)="wind",VLOOKUP(G4125,'Cross-Page Data'!$I$4:$J$19,2,FALSE),IF(VLOOKUP(H4125,'Cross-Page Data'!$D$4:$F$48,3,FALSE)="hydro",VLOOKUP(G4125,'Cross-Page Data'!$I$4:$J$19,2,FALSE),VLOOKUP(H4125,'Cross-Page Data'!$D$4:$F$48,3,FALSE)))))</f>
        <v/>
      </c>
      <c r="M4125" s="120">
        <f>IF(AND($P$2=FALSE,OR(F4125="Commercial NAICS Cogen",F4125="Industrial NAICS Cogen",F4125="NAICS-22 Cogen")),FALSE,IF(AND($P$3=FALSE,OR(F4125="Commercial NAICS Cogen",F4125="Commercial NAICS Non-Cogen",F4125="Industrial NAICS Cogen", F4125="industrial NAICS non-Cogen")),FALSE, TRUE))</f>
        <v/>
      </c>
    </row>
    <row r="4126">
      <c r="A4126" s="129" t="n">
        <v>57966</v>
      </c>
      <c r="B4126" s="130" t="inlineStr">
        <is>
          <t>Southeast Steam Plant</t>
        </is>
      </c>
      <c r="C4126" s="130" t="inlineStr">
        <is>
          <t>Veolia Energy</t>
        </is>
      </c>
      <c r="D4126" s="129" t="n">
        <v>57341</v>
      </c>
      <c r="E4126" s="130" t="inlineStr">
        <is>
          <t>MN</t>
        </is>
      </c>
      <c r="F4126" s="130" t="inlineStr">
        <is>
          <t>Commercial NAICS Cogen</t>
        </is>
      </c>
      <c r="G4126" s="130" t="inlineStr">
        <is>
          <t>ST</t>
        </is>
      </c>
      <c r="H4126" s="130" t="inlineStr">
        <is>
          <t>NG</t>
        </is>
      </c>
      <c r="I4126" s="130" t="inlineStr">
        <is>
          <t>NG</t>
        </is>
      </c>
      <c r="J4126" s="131" t="n">
        <v>535.224</v>
      </c>
      <c r="K4126" s="129" t="n">
        <v>2020</v>
      </c>
      <c r="L4126" s="120">
        <f>IF(VLOOKUP(H4126,'Cross-Page Data'!$D$4:$F$48,3,FALSE)="natural gas",VLOOKUP(G4126,'Cross-Page Data'!$I$4:$J$19,2,FALSE),IF(VLOOKUP(H4126,'Cross-Page Data'!$D$4:$F$48,3,FALSE)="solar",IF(G4126="PV","solar PV","solar thermal"),IF(VLOOKUP(H4126,'Cross-Page Data'!$D$4:$F$48,3,FALSE)="wind",VLOOKUP(G4126,'Cross-Page Data'!$I$4:$J$19,2,FALSE),IF(VLOOKUP(H4126,'Cross-Page Data'!$D$4:$F$48,3,FALSE)="hydro",VLOOKUP(G4126,'Cross-Page Data'!$I$4:$J$19,2,FALSE),VLOOKUP(H4126,'Cross-Page Data'!$D$4:$F$48,3,FALSE)))))</f>
        <v/>
      </c>
      <c r="M4126" s="120">
        <f>IF(AND($P$2=FALSE,OR(F4126="Commercial NAICS Cogen",F4126="Industrial NAICS Cogen",F4126="NAICS-22 Cogen")),FALSE,IF(AND($P$3=FALSE,OR(F4126="Commercial NAICS Cogen",F4126="Commercial NAICS Non-Cogen",F4126="Industrial NAICS Cogen", F4126="industrial NAICS non-Cogen")),FALSE, TRUE))</f>
        <v/>
      </c>
    </row>
    <row r="4127">
      <c r="A4127" s="129" t="n">
        <v>57966</v>
      </c>
      <c r="B4127" s="130" t="inlineStr">
        <is>
          <t>Southeast Steam Plant</t>
        </is>
      </c>
      <c r="C4127" s="130" t="inlineStr">
        <is>
          <t>Veolia Energy</t>
        </is>
      </c>
      <c r="D4127" s="129" t="n">
        <v>57341</v>
      </c>
      <c r="E4127" s="130" t="inlineStr">
        <is>
          <t>MN</t>
        </is>
      </c>
      <c r="F4127" s="130" t="inlineStr">
        <is>
          <t>Commercial NAICS Cogen</t>
        </is>
      </c>
      <c r="G4127" s="130" t="inlineStr">
        <is>
          <t>ST</t>
        </is>
      </c>
      <c r="H4127" s="130" t="inlineStr">
        <is>
          <t>SUB</t>
        </is>
      </c>
      <c r="I4127" s="130" t="inlineStr">
        <is>
          <t>COL</t>
        </is>
      </c>
      <c r="J4127" s="131" t="n">
        <v>31.776</v>
      </c>
      <c r="K4127" s="129" t="n">
        <v>2020</v>
      </c>
      <c r="L4127" s="120">
        <f>IF(VLOOKUP(H4127,'Cross-Page Data'!$D$4:$F$48,3,FALSE)="natural gas",VLOOKUP(G4127,'Cross-Page Data'!$I$4:$J$19,2,FALSE),IF(VLOOKUP(H4127,'Cross-Page Data'!$D$4:$F$48,3,FALSE)="solar",IF(G4127="PV","solar PV","solar thermal"),IF(VLOOKUP(H4127,'Cross-Page Data'!$D$4:$F$48,3,FALSE)="wind",VLOOKUP(G4127,'Cross-Page Data'!$I$4:$J$19,2,FALSE),IF(VLOOKUP(H4127,'Cross-Page Data'!$D$4:$F$48,3,FALSE)="hydro",VLOOKUP(G4127,'Cross-Page Data'!$I$4:$J$19,2,FALSE),VLOOKUP(H4127,'Cross-Page Data'!$D$4:$F$48,3,FALSE)))))</f>
        <v/>
      </c>
      <c r="M4127" s="120">
        <f>IF(AND($P$2=FALSE,OR(F4127="Commercial NAICS Cogen",F4127="Industrial NAICS Cogen",F4127="NAICS-22 Cogen")),FALSE,IF(AND($P$3=FALSE,OR(F4127="Commercial NAICS Cogen",F4127="Commercial NAICS Non-Cogen",F4127="Industrial NAICS Cogen", F4127="industrial NAICS non-Cogen")),FALSE, TRUE))</f>
        <v/>
      </c>
    </row>
    <row r="4128">
      <c r="A4128" s="129" t="n">
        <v>57978</v>
      </c>
      <c r="B4128" s="130" t="inlineStr">
        <is>
          <t>Lodi Energy Center</t>
        </is>
      </c>
      <c r="C4128" s="130" t="inlineStr">
        <is>
          <t>Northern California Power Agny</t>
        </is>
      </c>
      <c r="D4128" s="129" t="n">
        <v>40613</v>
      </c>
      <c r="E4128" s="130" t="inlineStr">
        <is>
          <t>CA</t>
        </is>
      </c>
      <c r="F4128" s="130" t="inlineStr">
        <is>
          <t>Electric Utility</t>
        </is>
      </c>
      <c r="G4128" s="130" t="inlineStr">
        <is>
          <t>CA</t>
        </is>
      </c>
      <c r="H4128" s="130" t="inlineStr">
        <is>
          <t>NG</t>
        </is>
      </c>
      <c r="I4128" s="130" t="inlineStr">
        <is>
          <t>NG</t>
        </is>
      </c>
      <c r="J4128" s="131" t="n">
        <v>244719</v>
      </c>
      <c r="K4128" s="129" t="n">
        <v>2020</v>
      </c>
      <c r="L4128" s="120">
        <f>IF(VLOOKUP(H4128,'Cross-Page Data'!$D$4:$F$48,3,FALSE)="natural gas",VLOOKUP(G4128,'Cross-Page Data'!$I$4:$J$19,2,FALSE),IF(VLOOKUP(H4128,'Cross-Page Data'!$D$4:$F$48,3,FALSE)="solar",IF(G4128="PV","solar PV","solar thermal"),IF(VLOOKUP(H4128,'Cross-Page Data'!$D$4:$F$48,3,FALSE)="wind",VLOOKUP(G4128,'Cross-Page Data'!$I$4:$J$19,2,FALSE),IF(VLOOKUP(H4128,'Cross-Page Data'!$D$4:$F$48,3,FALSE)="hydro",VLOOKUP(G4128,'Cross-Page Data'!$I$4:$J$19,2,FALSE),VLOOKUP(H4128,'Cross-Page Data'!$D$4:$F$48,3,FALSE)))))</f>
        <v/>
      </c>
      <c r="M4128" s="120">
        <f>IF(AND($P$2=FALSE,OR(F4128="Commercial NAICS Cogen",F4128="Industrial NAICS Cogen",F4128="NAICS-22 Cogen")),FALSE,IF(AND($P$3=FALSE,OR(F4128="Commercial NAICS Cogen",F4128="Commercial NAICS Non-Cogen",F4128="Industrial NAICS Cogen", F4128="industrial NAICS non-Cogen")),FALSE, TRUE))</f>
        <v/>
      </c>
    </row>
    <row r="4129">
      <c r="A4129" s="129" t="n">
        <v>57978</v>
      </c>
      <c r="B4129" s="130" t="inlineStr">
        <is>
          <t>Lodi Energy Center</t>
        </is>
      </c>
      <c r="C4129" s="130" t="inlineStr">
        <is>
          <t>Northern California Power Agny</t>
        </is>
      </c>
      <c r="D4129" s="129" t="n">
        <v>40613</v>
      </c>
      <c r="E4129" s="130" t="inlineStr">
        <is>
          <t>CA</t>
        </is>
      </c>
      <c r="F4129" s="130" t="inlineStr">
        <is>
          <t>Electric Utility</t>
        </is>
      </c>
      <c r="G4129" s="130" t="inlineStr">
        <is>
          <t>CT</t>
        </is>
      </c>
      <c r="H4129" s="130" t="inlineStr">
        <is>
          <t>NG</t>
        </is>
      </c>
      <c r="I4129" s="130" t="inlineStr">
        <is>
          <t>NG</t>
        </is>
      </c>
      <c r="J4129" s="131" t="n">
        <v>461371</v>
      </c>
      <c r="K4129" s="129" t="n">
        <v>2020</v>
      </c>
      <c r="L4129" s="120">
        <f>IF(VLOOKUP(H4129,'Cross-Page Data'!$D$4:$F$48,3,FALSE)="natural gas",VLOOKUP(G4129,'Cross-Page Data'!$I$4:$J$19,2,FALSE),IF(VLOOKUP(H4129,'Cross-Page Data'!$D$4:$F$48,3,FALSE)="solar",IF(G4129="PV","solar PV","solar thermal"),IF(VLOOKUP(H4129,'Cross-Page Data'!$D$4:$F$48,3,FALSE)="wind",VLOOKUP(G4129,'Cross-Page Data'!$I$4:$J$19,2,FALSE),IF(VLOOKUP(H4129,'Cross-Page Data'!$D$4:$F$48,3,FALSE)="hydro",VLOOKUP(G4129,'Cross-Page Data'!$I$4:$J$19,2,FALSE),VLOOKUP(H4129,'Cross-Page Data'!$D$4:$F$48,3,FALSE)))))</f>
        <v/>
      </c>
      <c r="M4129" s="120">
        <f>IF(AND($P$2=FALSE,OR(F4129="Commercial NAICS Cogen",F4129="Industrial NAICS Cogen",F4129="NAICS-22 Cogen")),FALSE,IF(AND($P$3=FALSE,OR(F4129="Commercial NAICS Cogen",F4129="Commercial NAICS Non-Cogen",F4129="Industrial NAICS Cogen", F4129="industrial NAICS non-Cogen")),FALSE, TRUE))</f>
        <v/>
      </c>
    </row>
    <row r="4130">
      <c r="A4130" s="129" t="n">
        <v>57979</v>
      </c>
      <c r="B4130" s="130" t="inlineStr">
        <is>
          <t>Kingdom Community Wind</t>
        </is>
      </c>
      <c r="C4130" s="130" t="inlineStr">
        <is>
          <t>Green Mountain Power Corp</t>
        </is>
      </c>
      <c r="D4130" s="129" t="n">
        <v>7601</v>
      </c>
      <c r="E4130" s="130" t="inlineStr">
        <is>
          <t>VT</t>
        </is>
      </c>
      <c r="F4130" s="130" t="inlineStr">
        <is>
          <t>Electric Utility</t>
        </is>
      </c>
      <c r="G4130" s="130" t="inlineStr">
        <is>
          <t>WT</t>
        </is>
      </c>
      <c r="H4130" s="130" t="inlineStr">
        <is>
          <t>WND</t>
        </is>
      </c>
      <c r="I4130" s="130" t="inlineStr">
        <is>
          <t>WND</t>
        </is>
      </c>
      <c r="J4130" s="131" t="n">
        <v>168774</v>
      </c>
      <c r="K4130" s="129" t="n">
        <v>2020</v>
      </c>
      <c r="L4130" s="120">
        <f>IF(VLOOKUP(H4130,'Cross-Page Data'!$D$4:$F$48,3,FALSE)="natural gas",VLOOKUP(G4130,'Cross-Page Data'!$I$4:$J$19,2,FALSE),IF(VLOOKUP(H4130,'Cross-Page Data'!$D$4:$F$48,3,FALSE)="solar",IF(G4130="PV","solar PV","solar thermal"),IF(VLOOKUP(H4130,'Cross-Page Data'!$D$4:$F$48,3,FALSE)="wind",VLOOKUP(G4130,'Cross-Page Data'!$I$4:$J$19,2,FALSE),IF(VLOOKUP(H4130,'Cross-Page Data'!$D$4:$F$48,3,FALSE)="hydro",VLOOKUP(G4130,'Cross-Page Data'!$I$4:$J$19,2,FALSE),VLOOKUP(H4130,'Cross-Page Data'!$D$4:$F$48,3,FALSE)))))</f>
        <v/>
      </c>
      <c r="M4130" s="120">
        <f>IF(AND($P$2=FALSE,OR(F4130="Commercial NAICS Cogen",F4130="Industrial NAICS Cogen",F4130="NAICS-22 Cogen")),FALSE,IF(AND($P$3=FALSE,OR(F4130="Commercial NAICS Cogen",F4130="Commercial NAICS Non-Cogen",F4130="Industrial NAICS Cogen", F4130="industrial NAICS non-Cogen")),FALSE, TRUE))</f>
        <v/>
      </c>
    </row>
    <row r="4131">
      <c r="A4131" s="129" t="n">
        <v>57983</v>
      </c>
      <c r="B4131" s="130" t="inlineStr">
        <is>
          <t>Stephens Ranch Wind Energy LLC</t>
        </is>
      </c>
      <c r="C4131" s="130" t="inlineStr">
        <is>
          <t>Stephens Ranch Wind Energy LLC</t>
        </is>
      </c>
      <c r="D4131" s="129" t="n">
        <v>57355</v>
      </c>
      <c r="E4131" s="130" t="inlineStr">
        <is>
          <t>TX</t>
        </is>
      </c>
      <c r="F4131" s="130" t="inlineStr">
        <is>
          <t>NAICS-22 Non-Cogen</t>
        </is>
      </c>
      <c r="G4131" s="130" t="inlineStr">
        <is>
          <t>WT</t>
        </is>
      </c>
      <c r="H4131" s="130" t="inlineStr">
        <is>
          <t>WND</t>
        </is>
      </c>
      <c r="I4131" s="130" t="inlineStr">
        <is>
          <t>WND</t>
        </is>
      </c>
      <c r="J4131" s="131" t="n">
        <v>1358663</v>
      </c>
      <c r="K4131" s="129" t="n">
        <v>2020</v>
      </c>
      <c r="L4131" s="120">
        <f>IF(VLOOKUP(H4131,'Cross-Page Data'!$D$4:$F$48,3,FALSE)="natural gas",VLOOKUP(G4131,'Cross-Page Data'!$I$4:$J$19,2,FALSE),IF(VLOOKUP(H4131,'Cross-Page Data'!$D$4:$F$48,3,FALSE)="solar",IF(G4131="PV","solar PV","solar thermal"),IF(VLOOKUP(H4131,'Cross-Page Data'!$D$4:$F$48,3,FALSE)="wind",VLOOKUP(G4131,'Cross-Page Data'!$I$4:$J$19,2,FALSE),IF(VLOOKUP(H4131,'Cross-Page Data'!$D$4:$F$48,3,FALSE)="hydro",VLOOKUP(G4131,'Cross-Page Data'!$I$4:$J$19,2,FALSE),VLOOKUP(H4131,'Cross-Page Data'!$D$4:$F$48,3,FALSE)))))</f>
        <v/>
      </c>
      <c r="M4131" s="120">
        <f>IF(AND($P$2=FALSE,OR(F4131="Commercial NAICS Cogen",F4131="Industrial NAICS Cogen",F4131="NAICS-22 Cogen")),FALSE,IF(AND($P$3=FALSE,OR(F4131="Commercial NAICS Cogen",F4131="Commercial NAICS Non-Cogen",F4131="Industrial NAICS Cogen", F4131="industrial NAICS non-Cogen")),FALSE, TRUE))</f>
        <v/>
      </c>
    </row>
    <row r="4132">
      <c r="A4132" s="129" t="n">
        <v>57987</v>
      </c>
      <c r="B4132" s="130" t="inlineStr">
        <is>
          <t>Canadian Hills Wind</t>
        </is>
      </c>
      <c r="C4132" s="130" t="inlineStr">
        <is>
          <t>Canadian Hills Wind LLC</t>
        </is>
      </c>
      <c r="D4132" s="129" t="n">
        <v>57363</v>
      </c>
      <c r="E4132" s="130" t="inlineStr">
        <is>
          <t>OK</t>
        </is>
      </c>
      <c r="F4132" s="130" t="inlineStr">
        <is>
          <t>NAICS-22 Non-Cogen</t>
        </is>
      </c>
      <c r="G4132" s="130" t="inlineStr">
        <is>
          <t>WT</t>
        </is>
      </c>
      <c r="H4132" s="130" t="inlineStr">
        <is>
          <t>WND</t>
        </is>
      </c>
      <c r="I4132" s="130" t="inlineStr">
        <is>
          <t>WND</t>
        </is>
      </c>
      <c r="J4132" s="131" t="n">
        <v>904252</v>
      </c>
      <c r="K4132" s="129" t="n">
        <v>2020</v>
      </c>
      <c r="L4132" s="120">
        <f>IF(VLOOKUP(H4132,'Cross-Page Data'!$D$4:$F$48,3,FALSE)="natural gas",VLOOKUP(G4132,'Cross-Page Data'!$I$4:$J$19,2,FALSE),IF(VLOOKUP(H4132,'Cross-Page Data'!$D$4:$F$48,3,FALSE)="solar",IF(G4132="PV","solar PV","solar thermal"),IF(VLOOKUP(H4132,'Cross-Page Data'!$D$4:$F$48,3,FALSE)="wind",VLOOKUP(G4132,'Cross-Page Data'!$I$4:$J$19,2,FALSE),IF(VLOOKUP(H4132,'Cross-Page Data'!$D$4:$F$48,3,FALSE)="hydro",VLOOKUP(G4132,'Cross-Page Data'!$I$4:$J$19,2,FALSE),VLOOKUP(H4132,'Cross-Page Data'!$D$4:$F$48,3,FALSE)))))</f>
        <v/>
      </c>
      <c r="M4132" s="120">
        <f>IF(AND($P$2=FALSE,OR(F4132="Commercial NAICS Cogen",F4132="Industrial NAICS Cogen",F4132="NAICS-22 Cogen")),FALSE,IF(AND($P$3=FALSE,OR(F4132="Commercial NAICS Cogen",F4132="Commercial NAICS Non-Cogen",F4132="Industrial NAICS Cogen", F4132="industrial NAICS non-Cogen")),FALSE, TRUE))</f>
        <v/>
      </c>
    </row>
    <row r="4133">
      <c r="A4133" s="129" t="n">
        <v>57995</v>
      </c>
      <c r="B4133" s="130" t="inlineStr">
        <is>
          <t>NaturEner Rim Rock Energy</t>
        </is>
      </c>
      <c r="C4133" s="130" t="inlineStr">
        <is>
          <t>NaturEner Rim Rock Energy LLC</t>
        </is>
      </c>
      <c r="D4133" s="129" t="n">
        <v>57370</v>
      </c>
      <c r="E4133" s="130" t="inlineStr">
        <is>
          <t>MT</t>
        </is>
      </c>
      <c r="F4133" s="130" t="inlineStr">
        <is>
          <t>NAICS-22 Non-Cogen</t>
        </is>
      </c>
      <c r="G4133" s="130" t="inlineStr">
        <is>
          <t>WT</t>
        </is>
      </c>
      <c r="H4133" s="130" t="inlineStr">
        <is>
          <t>WND</t>
        </is>
      </c>
      <c r="I4133" s="130" t="inlineStr">
        <is>
          <t>WND</t>
        </is>
      </c>
      <c r="J4133" s="131" t="n">
        <v>705585</v>
      </c>
      <c r="K4133" s="129" t="n">
        <v>2020</v>
      </c>
      <c r="L4133" s="120">
        <f>IF(VLOOKUP(H4133,'Cross-Page Data'!$D$4:$F$48,3,FALSE)="natural gas",VLOOKUP(G4133,'Cross-Page Data'!$I$4:$J$19,2,FALSE),IF(VLOOKUP(H4133,'Cross-Page Data'!$D$4:$F$48,3,FALSE)="solar",IF(G4133="PV","solar PV","solar thermal"),IF(VLOOKUP(H4133,'Cross-Page Data'!$D$4:$F$48,3,FALSE)="wind",VLOOKUP(G4133,'Cross-Page Data'!$I$4:$J$19,2,FALSE),IF(VLOOKUP(H4133,'Cross-Page Data'!$D$4:$F$48,3,FALSE)="hydro",VLOOKUP(G4133,'Cross-Page Data'!$I$4:$J$19,2,FALSE),VLOOKUP(H4133,'Cross-Page Data'!$D$4:$F$48,3,FALSE)))))</f>
        <v/>
      </c>
      <c r="M4133" s="120">
        <f>IF(AND($P$2=FALSE,OR(F4133="Commercial NAICS Cogen",F4133="Industrial NAICS Cogen",F4133="NAICS-22 Cogen")),FALSE,IF(AND($P$3=FALSE,OR(F4133="Commercial NAICS Cogen",F4133="Commercial NAICS Non-Cogen",F4133="Industrial NAICS Cogen", F4133="industrial NAICS non-Cogen")),FALSE, TRUE))</f>
        <v/>
      </c>
    </row>
    <row r="4134">
      <c r="A4134" s="129" t="n">
        <v>58001</v>
      </c>
      <c r="B4134" s="130" t="inlineStr">
        <is>
          <t>Panda Temple Power Station</t>
        </is>
      </c>
      <c r="C4134" s="130" t="inlineStr">
        <is>
          <t>PPG - O&amp;M Panda Temple Power LLC</t>
        </is>
      </c>
      <c r="D4134" s="129" t="n">
        <v>57377</v>
      </c>
      <c r="E4134" s="130" t="inlineStr">
        <is>
          <t>TX</t>
        </is>
      </c>
      <c r="F4134" s="130" t="inlineStr">
        <is>
          <t>NAICS-22 Non-Cogen</t>
        </is>
      </c>
      <c r="G4134" s="130" t="inlineStr">
        <is>
          <t>CA</t>
        </is>
      </c>
      <c r="H4134" s="130" t="inlineStr">
        <is>
          <t>NG</t>
        </is>
      </c>
      <c r="I4134" s="130" t="inlineStr">
        <is>
          <t>NG</t>
        </is>
      </c>
      <c r="J4134" s="131" t="n">
        <v>2283399</v>
      </c>
      <c r="K4134" s="129" t="n">
        <v>2020</v>
      </c>
      <c r="L4134" s="120">
        <f>IF(VLOOKUP(H4134,'Cross-Page Data'!$D$4:$F$48,3,FALSE)="natural gas",VLOOKUP(G4134,'Cross-Page Data'!$I$4:$J$19,2,FALSE),IF(VLOOKUP(H4134,'Cross-Page Data'!$D$4:$F$48,3,FALSE)="solar",IF(G4134="PV","solar PV","solar thermal"),IF(VLOOKUP(H4134,'Cross-Page Data'!$D$4:$F$48,3,FALSE)="wind",VLOOKUP(G4134,'Cross-Page Data'!$I$4:$J$19,2,FALSE),IF(VLOOKUP(H4134,'Cross-Page Data'!$D$4:$F$48,3,FALSE)="hydro",VLOOKUP(G4134,'Cross-Page Data'!$I$4:$J$19,2,FALSE),VLOOKUP(H4134,'Cross-Page Data'!$D$4:$F$48,3,FALSE)))))</f>
        <v/>
      </c>
      <c r="M4134" s="120">
        <f>IF(AND($P$2=FALSE,OR(F4134="Commercial NAICS Cogen",F4134="Industrial NAICS Cogen",F4134="NAICS-22 Cogen")),FALSE,IF(AND($P$3=FALSE,OR(F4134="Commercial NAICS Cogen",F4134="Commercial NAICS Non-Cogen",F4134="Industrial NAICS Cogen", F4134="industrial NAICS non-Cogen")),FALSE, TRUE))</f>
        <v/>
      </c>
    </row>
    <row r="4135">
      <c r="A4135" s="129" t="n">
        <v>58001</v>
      </c>
      <c r="B4135" s="130" t="inlineStr">
        <is>
          <t>Panda Temple Power Station</t>
        </is>
      </c>
      <c r="C4135" s="130" t="inlineStr">
        <is>
          <t>PPG - O&amp;M Panda Temple Power LLC</t>
        </is>
      </c>
      <c r="D4135" s="129" t="n">
        <v>57377</v>
      </c>
      <c r="E4135" s="130" t="inlineStr">
        <is>
          <t>TX</t>
        </is>
      </c>
      <c r="F4135" s="130" t="inlineStr">
        <is>
          <t>NAICS-22 Non-Cogen</t>
        </is>
      </c>
      <c r="G4135" s="130" t="inlineStr">
        <is>
          <t>CT</t>
        </is>
      </c>
      <c r="H4135" s="130" t="inlineStr">
        <is>
          <t>NG</t>
        </is>
      </c>
      <c r="I4135" s="130" t="inlineStr">
        <is>
          <t>NG</t>
        </is>
      </c>
      <c r="J4135" s="131" t="n">
        <v>3149844</v>
      </c>
      <c r="K4135" s="129" t="n">
        <v>2020</v>
      </c>
      <c r="L4135" s="120">
        <f>IF(VLOOKUP(H4135,'Cross-Page Data'!$D$4:$F$48,3,FALSE)="natural gas",VLOOKUP(G4135,'Cross-Page Data'!$I$4:$J$19,2,FALSE),IF(VLOOKUP(H4135,'Cross-Page Data'!$D$4:$F$48,3,FALSE)="solar",IF(G4135="PV","solar PV","solar thermal"),IF(VLOOKUP(H4135,'Cross-Page Data'!$D$4:$F$48,3,FALSE)="wind",VLOOKUP(G4135,'Cross-Page Data'!$I$4:$J$19,2,FALSE),IF(VLOOKUP(H4135,'Cross-Page Data'!$D$4:$F$48,3,FALSE)="hydro",VLOOKUP(G4135,'Cross-Page Data'!$I$4:$J$19,2,FALSE),VLOOKUP(H4135,'Cross-Page Data'!$D$4:$F$48,3,FALSE)))))</f>
        <v/>
      </c>
      <c r="M4135" s="120">
        <f>IF(AND($P$2=FALSE,OR(F4135="Commercial NAICS Cogen",F4135="Industrial NAICS Cogen",F4135="NAICS-22 Cogen")),FALSE,IF(AND($P$3=FALSE,OR(F4135="Commercial NAICS Cogen",F4135="Commercial NAICS Non-Cogen",F4135="Industrial NAICS Cogen", F4135="industrial NAICS non-Cogen")),FALSE, TRUE))</f>
        <v/>
      </c>
    </row>
    <row r="4136">
      <c r="A4136" s="129" t="n">
        <v>58004</v>
      </c>
      <c r="B4136" s="130" t="inlineStr">
        <is>
          <t>Granite Reliable Power</t>
        </is>
      </c>
      <c r="C4136" s="130" t="inlineStr">
        <is>
          <t>Granite Reliable Power</t>
        </is>
      </c>
      <c r="D4136" s="129" t="n">
        <v>57378</v>
      </c>
      <c r="E4136" s="130" t="inlineStr">
        <is>
          <t>NH</t>
        </is>
      </c>
      <c r="F4136" s="130" t="inlineStr">
        <is>
          <t>NAICS-22 Non-Cogen</t>
        </is>
      </c>
      <c r="G4136" s="130" t="inlineStr">
        <is>
          <t>WT</t>
        </is>
      </c>
      <c r="H4136" s="130" t="inlineStr">
        <is>
          <t>WND</t>
        </is>
      </c>
      <c r="I4136" s="130" t="inlineStr">
        <is>
          <t>WND</t>
        </is>
      </c>
      <c r="J4136" s="131" t="n">
        <v>235334</v>
      </c>
      <c r="K4136" s="129" t="n">
        <v>2020</v>
      </c>
      <c r="L4136" s="120">
        <f>IF(VLOOKUP(H4136,'Cross-Page Data'!$D$4:$F$48,3,FALSE)="natural gas",VLOOKUP(G4136,'Cross-Page Data'!$I$4:$J$19,2,FALSE),IF(VLOOKUP(H4136,'Cross-Page Data'!$D$4:$F$48,3,FALSE)="solar",IF(G4136="PV","solar PV","solar thermal"),IF(VLOOKUP(H4136,'Cross-Page Data'!$D$4:$F$48,3,FALSE)="wind",VLOOKUP(G4136,'Cross-Page Data'!$I$4:$J$19,2,FALSE),IF(VLOOKUP(H4136,'Cross-Page Data'!$D$4:$F$48,3,FALSE)="hydro",VLOOKUP(G4136,'Cross-Page Data'!$I$4:$J$19,2,FALSE),VLOOKUP(H4136,'Cross-Page Data'!$D$4:$F$48,3,FALSE)))))</f>
        <v/>
      </c>
      <c r="M4136" s="120">
        <f>IF(AND($P$2=FALSE,OR(F4136="Commercial NAICS Cogen",F4136="Industrial NAICS Cogen",F4136="NAICS-22 Cogen")),FALSE,IF(AND($P$3=FALSE,OR(F4136="Commercial NAICS Cogen",F4136="Commercial NAICS Non-Cogen",F4136="Industrial NAICS Cogen", F4136="industrial NAICS non-Cogen")),FALSE, TRUE))</f>
        <v/>
      </c>
    </row>
    <row r="4137">
      <c r="A4137" s="129" t="n">
        <v>58005</v>
      </c>
      <c r="B4137" s="130" t="inlineStr">
        <is>
          <t>Panda Sherman Power Station</t>
        </is>
      </c>
      <c r="C4137" s="130" t="inlineStr">
        <is>
          <t>PPG - O&amp;M Panda Sherman Power LLC</t>
        </is>
      </c>
      <c r="D4137" s="129" t="n">
        <v>57379</v>
      </c>
      <c r="E4137" s="130" t="inlineStr">
        <is>
          <t>TX</t>
        </is>
      </c>
      <c r="F4137" s="130" t="inlineStr">
        <is>
          <t>NAICS-22 Non-Cogen</t>
        </is>
      </c>
      <c r="G4137" s="130" t="inlineStr">
        <is>
          <t>CA</t>
        </is>
      </c>
      <c r="H4137" s="130" t="inlineStr">
        <is>
          <t>NG</t>
        </is>
      </c>
      <c r="I4137" s="130" t="inlineStr">
        <is>
          <t>NG</t>
        </is>
      </c>
      <c r="J4137" s="131" t="n">
        <v>1170741</v>
      </c>
      <c r="K4137" s="129" t="n">
        <v>2020</v>
      </c>
      <c r="L4137" s="120">
        <f>IF(VLOOKUP(H4137,'Cross-Page Data'!$D$4:$F$48,3,FALSE)="natural gas",VLOOKUP(G4137,'Cross-Page Data'!$I$4:$J$19,2,FALSE),IF(VLOOKUP(H4137,'Cross-Page Data'!$D$4:$F$48,3,FALSE)="solar",IF(G4137="PV","solar PV","solar thermal"),IF(VLOOKUP(H4137,'Cross-Page Data'!$D$4:$F$48,3,FALSE)="wind",VLOOKUP(G4137,'Cross-Page Data'!$I$4:$J$19,2,FALSE),IF(VLOOKUP(H4137,'Cross-Page Data'!$D$4:$F$48,3,FALSE)="hydro",VLOOKUP(G4137,'Cross-Page Data'!$I$4:$J$19,2,FALSE),VLOOKUP(H4137,'Cross-Page Data'!$D$4:$F$48,3,FALSE)))))</f>
        <v/>
      </c>
      <c r="M4137" s="120">
        <f>IF(AND($P$2=FALSE,OR(F4137="Commercial NAICS Cogen",F4137="Industrial NAICS Cogen",F4137="NAICS-22 Cogen")),FALSE,IF(AND($P$3=FALSE,OR(F4137="Commercial NAICS Cogen",F4137="Commercial NAICS Non-Cogen",F4137="Industrial NAICS Cogen", F4137="industrial NAICS non-Cogen")),FALSE, TRUE))</f>
        <v/>
      </c>
    </row>
    <row r="4138">
      <c r="A4138" s="129" t="n">
        <v>58005</v>
      </c>
      <c r="B4138" s="130" t="inlineStr">
        <is>
          <t>Panda Sherman Power Station</t>
        </is>
      </c>
      <c r="C4138" s="130" t="inlineStr">
        <is>
          <t>PPG - O&amp;M Panda Sherman Power LLC</t>
        </is>
      </c>
      <c r="D4138" s="129" t="n">
        <v>57379</v>
      </c>
      <c r="E4138" s="130" t="inlineStr">
        <is>
          <t>TX</t>
        </is>
      </c>
      <c r="F4138" s="130" t="inlineStr">
        <is>
          <t>NAICS-22 Non-Cogen</t>
        </is>
      </c>
      <c r="G4138" s="130" t="inlineStr">
        <is>
          <t>CT</t>
        </is>
      </c>
      <c r="H4138" s="130" t="inlineStr">
        <is>
          <t>NG</t>
        </is>
      </c>
      <c r="I4138" s="130" t="inlineStr">
        <is>
          <t>NG</t>
        </is>
      </c>
      <c r="J4138" s="131" t="n">
        <v>1535178</v>
      </c>
      <c r="K4138" s="129" t="n">
        <v>2020</v>
      </c>
      <c r="L4138" s="120">
        <f>IF(VLOOKUP(H4138,'Cross-Page Data'!$D$4:$F$48,3,FALSE)="natural gas",VLOOKUP(G4138,'Cross-Page Data'!$I$4:$J$19,2,FALSE),IF(VLOOKUP(H4138,'Cross-Page Data'!$D$4:$F$48,3,FALSE)="solar",IF(G4138="PV","solar PV","solar thermal"),IF(VLOOKUP(H4138,'Cross-Page Data'!$D$4:$F$48,3,FALSE)="wind",VLOOKUP(G4138,'Cross-Page Data'!$I$4:$J$19,2,FALSE),IF(VLOOKUP(H4138,'Cross-Page Data'!$D$4:$F$48,3,FALSE)="hydro",VLOOKUP(G4138,'Cross-Page Data'!$I$4:$J$19,2,FALSE),VLOOKUP(H4138,'Cross-Page Data'!$D$4:$F$48,3,FALSE)))))</f>
        <v/>
      </c>
      <c r="M4138" s="120">
        <f>IF(AND($P$2=FALSE,OR(F4138="Commercial NAICS Cogen",F4138="Industrial NAICS Cogen",F4138="NAICS-22 Cogen")),FALSE,IF(AND($P$3=FALSE,OR(F4138="Commercial NAICS Cogen",F4138="Commercial NAICS Non-Cogen",F4138="Industrial NAICS Cogen", F4138="industrial NAICS non-Cogen")),FALSE, TRUE))</f>
        <v/>
      </c>
    </row>
    <row r="4139">
      <c r="A4139" s="129" t="n">
        <v>58007</v>
      </c>
      <c r="B4139" s="130" t="inlineStr">
        <is>
          <t>Brea Expansion Plant</t>
        </is>
      </c>
      <c r="C4139" s="130" t="inlineStr">
        <is>
          <t>Brea Power II</t>
        </is>
      </c>
      <c r="D4139" s="129" t="n">
        <v>57384</v>
      </c>
      <c r="E4139" s="130" t="inlineStr">
        <is>
          <t>CA</t>
        </is>
      </c>
      <c r="F4139" s="130" t="inlineStr">
        <is>
          <t>NAICS-22 Non-Cogen</t>
        </is>
      </c>
      <c r="G4139" s="130" t="inlineStr">
        <is>
          <t>CA</t>
        </is>
      </c>
      <c r="H4139" s="130" t="inlineStr">
        <is>
          <t>LFG</t>
        </is>
      </c>
      <c r="I4139" s="130" t="inlineStr">
        <is>
          <t>MLG</t>
        </is>
      </c>
      <c r="J4139" s="131" t="n">
        <v>70203.75</v>
      </c>
      <c r="K4139" s="129" t="n">
        <v>2020</v>
      </c>
      <c r="L4139" s="120">
        <f>IF(VLOOKUP(H4139,'Cross-Page Data'!$D$4:$F$48,3,FALSE)="natural gas",VLOOKUP(G4139,'Cross-Page Data'!$I$4:$J$19,2,FALSE),IF(VLOOKUP(H4139,'Cross-Page Data'!$D$4:$F$48,3,FALSE)="solar",IF(G4139="PV","solar PV","solar thermal"),IF(VLOOKUP(H4139,'Cross-Page Data'!$D$4:$F$48,3,FALSE)="wind",VLOOKUP(G4139,'Cross-Page Data'!$I$4:$J$19,2,FALSE),IF(VLOOKUP(H4139,'Cross-Page Data'!$D$4:$F$48,3,FALSE)="hydro",VLOOKUP(G4139,'Cross-Page Data'!$I$4:$J$19,2,FALSE),VLOOKUP(H4139,'Cross-Page Data'!$D$4:$F$48,3,FALSE)))))</f>
        <v/>
      </c>
      <c r="M4139" s="120">
        <f>IF(AND($P$2=FALSE,OR(F4139="Commercial NAICS Cogen",F4139="Industrial NAICS Cogen",F4139="NAICS-22 Cogen")),FALSE,IF(AND($P$3=FALSE,OR(F4139="Commercial NAICS Cogen",F4139="Commercial NAICS Non-Cogen",F4139="Industrial NAICS Cogen", F4139="industrial NAICS non-Cogen")),FALSE, TRUE))</f>
        <v/>
      </c>
    </row>
    <row r="4140">
      <c r="A4140" s="129" t="n">
        <v>58007</v>
      </c>
      <c r="B4140" s="130" t="inlineStr">
        <is>
          <t>Brea Expansion Plant</t>
        </is>
      </c>
      <c r="C4140" s="130" t="inlineStr">
        <is>
          <t>Brea Power II</t>
        </is>
      </c>
      <c r="D4140" s="129" t="n">
        <v>57384</v>
      </c>
      <c r="E4140" s="130" t="inlineStr">
        <is>
          <t>CA</t>
        </is>
      </c>
      <c r="F4140" s="130" t="inlineStr">
        <is>
          <t>NAICS-22 Non-Cogen</t>
        </is>
      </c>
      <c r="G4140" s="130" t="inlineStr">
        <is>
          <t>CT</t>
        </is>
      </c>
      <c r="H4140" s="130" t="inlineStr">
        <is>
          <t>LFG</t>
        </is>
      </c>
      <c r="I4140" s="130" t="inlineStr">
        <is>
          <t>MLG</t>
        </is>
      </c>
      <c r="J4140" s="131" t="n">
        <v>183655.92</v>
      </c>
      <c r="K4140" s="129" t="n">
        <v>2020</v>
      </c>
      <c r="L4140" s="120">
        <f>IF(VLOOKUP(H4140,'Cross-Page Data'!$D$4:$F$48,3,FALSE)="natural gas",VLOOKUP(G4140,'Cross-Page Data'!$I$4:$J$19,2,FALSE),IF(VLOOKUP(H4140,'Cross-Page Data'!$D$4:$F$48,3,FALSE)="solar",IF(G4140="PV","solar PV","solar thermal"),IF(VLOOKUP(H4140,'Cross-Page Data'!$D$4:$F$48,3,FALSE)="wind",VLOOKUP(G4140,'Cross-Page Data'!$I$4:$J$19,2,FALSE),IF(VLOOKUP(H4140,'Cross-Page Data'!$D$4:$F$48,3,FALSE)="hydro",VLOOKUP(G4140,'Cross-Page Data'!$I$4:$J$19,2,FALSE),VLOOKUP(H4140,'Cross-Page Data'!$D$4:$F$48,3,FALSE)))))</f>
        <v/>
      </c>
      <c r="M4140" s="120">
        <f>IF(AND($P$2=FALSE,OR(F4140="Commercial NAICS Cogen",F4140="Industrial NAICS Cogen",F4140="NAICS-22 Cogen")),FALSE,IF(AND($P$3=FALSE,OR(F4140="Commercial NAICS Cogen",F4140="Commercial NAICS Non-Cogen",F4140="Industrial NAICS Cogen", F4140="industrial NAICS non-Cogen")),FALSE, TRUE))</f>
        <v/>
      </c>
    </row>
    <row r="4141">
      <c r="A4141" s="129" t="n">
        <v>58008</v>
      </c>
      <c r="B4141" s="130" t="inlineStr">
        <is>
          <t>California Ridge Wind Energy LLC</t>
        </is>
      </c>
      <c r="C4141" s="130" t="inlineStr">
        <is>
          <t>SunEdison LLC</t>
        </is>
      </c>
      <c r="D4141" s="129" t="n">
        <v>59139</v>
      </c>
      <c r="E4141" s="130" t="inlineStr">
        <is>
          <t>IL</t>
        </is>
      </c>
      <c r="F4141" s="130" t="inlineStr">
        <is>
          <t>NAICS-22 Non-Cogen</t>
        </is>
      </c>
      <c r="G4141" s="130" t="inlineStr">
        <is>
          <t>WT</t>
        </is>
      </c>
      <c r="H4141" s="130" t="inlineStr">
        <is>
          <t>WND</t>
        </is>
      </c>
      <c r="I4141" s="130" t="inlineStr">
        <is>
          <t>WND</t>
        </is>
      </c>
      <c r="J4141" s="131" t="n">
        <v>673076</v>
      </c>
      <c r="K4141" s="129" t="n">
        <v>2020</v>
      </c>
      <c r="L4141" s="120">
        <f>IF(VLOOKUP(H4141,'Cross-Page Data'!$D$4:$F$48,3,FALSE)="natural gas",VLOOKUP(G4141,'Cross-Page Data'!$I$4:$J$19,2,FALSE),IF(VLOOKUP(H4141,'Cross-Page Data'!$D$4:$F$48,3,FALSE)="solar",IF(G4141="PV","solar PV","solar thermal"),IF(VLOOKUP(H4141,'Cross-Page Data'!$D$4:$F$48,3,FALSE)="wind",VLOOKUP(G4141,'Cross-Page Data'!$I$4:$J$19,2,FALSE),IF(VLOOKUP(H4141,'Cross-Page Data'!$D$4:$F$48,3,FALSE)="hydro",VLOOKUP(G4141,'Cross-Page Data'!$I$4:$J$19,2,FALSE),VLOOKUP(H4141,'Cross-Page Data'!$D$4:$F$48,3,FALSE)))))</f>
        <v/>
      </c>
      <c r="M4141" s="120">
        <f>IF(AND($P$2=FALSE,OR(F4141="Commercial NAICS Cogen",F4141="Industrial NAICS Cogen",F4141="NAICS-22 Cogen")),FALSE,IF(AND($P$3=FALSE,OR(F4141="Commercial NAICS Cogen",F4141="Commercial NAICS Non-Cogen",F4141="Industrial NAICS Cogen", F4141="industrial NAICS non-Cogen")),FALSE, TRUE))</f>
        <v/>
      </c>
    </row>
    <row r="4142">
      <c r="A4142" s="129" t="n">
        <v>58012</v>
      </c>
      <c r="B4142" s="130" t="inlineStr">
        <is>
          <t>IKEA Tampa 042</t>
        </is>
      </c>
      <c r="C4142" s="130" t="inlineStr">
        <is>
          <t>IKEA Property Inc</t>
        </is>
      </c>
      <c r="D4142" s="129" t="n">
        <v>57389</v>
      </c>
      <c r="E4142" s="130" t="inlineStr">
        <is>
          <t>FL</t>
        </is>
      </c>
      <c r="F4142" s="130" t="inlineStr">
        <is>
          <t>Commercial NAICS Non-Cogen</t>
        </is>
      </c>
      <c r="G4142" s="130" t="inlineStr">
        <is>
          <t>PV</t>
        </is>
      </c>
      <c r="H4142" s="130" t="inlineStr">
        <is>
          <t>SUN</t>
        </is>
      </c>
      <c r="I4142" s="130" t="inlineStr">
        <is>
          <t>SUN</t>
        </is>
      </c>
      <c r="J4142" s="131" t="n">
        <v>1131</v>
      </c>
      <c r="K4142" s="129" t="n">
        <v>2020</v>
      </c>
      <c r="L4142" s="120">
        <f>IF(VLOOKUP(H4142,'Cross-Page Data'!$D$4:$F$48,3,FALSE)="natural gas",VLOOKUP(G4142,'Cross-Page Data'!$I$4:$J$19,2,FALSE),IF(VLOOKUP(H4142,'Cross-Page Data'!$D$4:$F$48,3,FALSE)="solar",IF(G4142="PV","solar PV","solar thermal"),IF(VLOOKUP(H4142,'Cross-Page Data'!$D$4:$F$48,3,FALSE)="wind",VLOOKUP(G4142,'Cross-Page Data'!$I$4:$J$19,2,FALSE),IF(VLOOKUP(H4142,'Cross-Page Data'!$D$4:$F$48,3,FALSE)="hydro",VLOOKUP(G4142,'Cross-Page Data'!$I$4:$J$19,2,FALSE),VLOOKUP(H4142,'Cross-Page Data'!$D$4:$F$48,3,FALSE)))))</f>
        <v/>
      </c>
      <c r="M4142" s="120">
        <f>IF(AND($P$2=FALSE,OR(F4142="Commercial NAICS Cogen",F4142="Industrial NAICS Cogen",F4142="NAICS-22 Cogen")),FALSE,IF(AND($P$3=FALSE,OR(F4142="Commercial NAICS Cogen",F4142="Commercial NAICS Non-Cogen",F4142="Industrial NAICS Cogen", F4142="industrial NAICS non-Cogen")),FALSE, TRUE))</f>
        <v/>
      </c>
    </row>
    <row r="4143">
      <c r="A4143" s="129" t="n">
        <v>58013</v>
      </c>
      <c r="B4143" s="130" t="inlineStr">
        <is>
          <t>IKEA Round Rock 027</t>
        </is>
      </c>
      <c r="C4143" s="130" t="inlineStr">
        <is>
          <t>IKEA Property Inc</t>
        </is>
      </c>
      <c r="D4143" s="129" t="n">
        <v>57389</v>
      </c>
      <c r="E4143" s="130" t="inlineStr">
        <is>
          <t>TX</t>
        </is>
      </c>
      <c r="F4143" s="130" t="inlineStr">
        <is>
          <t>Commercial NAICS Non-Cogen</t>
        </is>
      </c>
      <c r="G4143" s="130" t="inlineStr">
        <is>
          <t>PV</t>
        </is>
      </c>
      <c r="H4143" s="130" t="inlineStr">
        <is>
          <t>SUN</t>
        </is>
      </c>
      <c r="I4143" s="130" t="inlineStr">
        <is>
          <t>SUN</t>
        </is>
      </c>
      <c r="J4143" s="131" t="n">
        <v>884</v>
      </c>
      <c r="K4143" s="129" t="n">
        <v>2020</v>
      </c>
      <c r="L4143" s="120">
        <f>IF(VLOOKUP(H4143,'Cross-Page Data'!$D$4:$F$48,3,FALSE)="natural gas",VLOOKUP(G4143,'Cross-Page Data'!$I$4:$J$19,2,FALSE),IF(VLOOKUP(H4143,'Cross-Page Data'!$D$4:$F$48,3,FALSE)="solar",IF(G4143="PV","solar PV","solar thermal"),IF(VLOOKUP(H4143,'Cross-Page Data'!$D$4:$F$48,3,FALSE)="wind",VLOOKUP(G4143,'Cross-Page Data'!$I$4:$J$19,2,FALSE),IF(VLOOKUP(H4143,'Cross-Page Data'!$D$4:$F$48,3,FALSE)="hydro",VLOOKUP(G4143,'Cross-Page Data'!$I$4:$J$19,2,FALSE),VLOOKUP(H4143,'Cross-Page Data'!$D$4:$F$48,3,FALSE)))))</f>
        <v/>
      </c>
      <c r="M4143" s="120">
        <f>IF(AND($P$2=FALSE,OR(F4143="Commercial NAICS Cogen",F4143="Industrial NAICS Cogen",F4143="NAICS-22 Cogen")),FALSE,IF(AND($P$3=FALSE,OR(F4143="Commercial NAICS Cogen",F4143="Commercial NAICS Non-Cogen",F4143="Industrial NAICS Cogen", F4143="industrial NAICS non-Cogen")),FALSE, TRUE))</f>
        <v/>
      </c>
    </row>
    <row r="4144">
      <c r="A4144" s="129" t="n">
        <v>58019</v>
      </c>
      <c r="B4144" s="130" t="inlineStr">
        <is>
          <t>High Mesa</t>
        </is>
      </c>
      <c r="C4144" s="130" t="inlineStr">
        <is>
          <t>High Mesa Energy, LLC</t>
        </is>
      </c>
      <c r="D4144" s="129" t="n">
        <v>57396</v>
      </c>
      <c r="E4144" s="130" t="inlineStr">
        <is>
          <t>ID</t>
        </is>
      </c>
      <c r="F4144" s="130" t="inlineStr">
        <is>
          <t>NAICS-22 Non-Cogen</t>
        </is>
      </c>
      <c r="G4144" s="130" t="inlineStr">
        <is>
          <t>WT</t>
        </is>
      </c>
      <c r="H4144" s="130" t="inlineStr">
        <is>
          <t>WND</t>
        </is>
      </c>
      <c r="I4144" s="130" t="inlineStr">
        <is>
          <t>WND</t>
        </is>
      </c>
      <c r="J4144" s="131" t="n">
        <v>92624.75</v>
      </c>
      <c r="K4144" s="129" t="n">
        <v>2020</v>
      </c>
      <c r="L4144" s="120">
        <f>IF(VLOOKUP(H4144,'Cross-Page Data'!$D$4:$F$48,3,FALSE)="natural gas",VLOOKUP(G4144,'Cross-Page Data'!$I$4:$J$19,2,FALSE),IF(VLOOKUP(H4144,'Cross-Page Data'!$D$4:$F$48,3,FALSE)="solar",IF(G4144="PV","solar PV","solar thermal"),IF(VLOOKUP(H4144,'Cross-Page Data'!$D$4:$F$48,3,FALSE)="wind",VLOOKUP(G4144,'Cross-Page Data'!$I$4:$J$19,2,FALSE),IF(VLOOKUP(H4144,'Cross-Page Data'!$D$4:$F$48,3,FALSE)="hydro",VLOOKUP(G4144,'Cross-Page Data'!$I$4:$J$19,2,FALSE),VLOOKUP(H4144,'Cross-Page Data'!$D$4:$F$48,3,FALSE)))))</f>
        <v/>
      </c>
      <c r="M4144" s="120">
        <f>IF(AND($P$2=FALSE,OR(F4144="Commercial NAICS Cogen",F4144="Industrial NAICS Cogen",F4144="NAICS-22 Cogen")),FALSE,IF(AND($P$3=FALSE,OR(F4144="Commercial NAICS Cogen",F4144="Commercial NAICS Non-Cogen",F4144="Industrial NAICS Cogen", F4144="industrial NAICS non-Cogen")),FALSE, TRUE))</f>
        <v/>
      </c>
    </row>
    <row r="4145">
      <c r="A4145" s="129" t="n">
        <v>58025</v>
      </c>
      <c r="B4145" s="130" t="inlineStr">
        <is>
          <t>Mt Wachusett Community College</t>
        </is>
      </c>
      <c r="C4145" s="130" t="inlineStr">
        <is>
          <t>Mt Wachusett Community College</t>
        </is>
      </c>
      <c r="D4145" s="129" t="n">
        <v>57401</v>
      </c>
      <c r="E4145" s="130" t="inlineStr">
        <is>
          <t>MA</t>
        </is>
      </c>
      <c r="F4145" s="130" t="inlineStr">
        <is>
          <t>Commercial NAICS Non-Cogen</t>
        </is>
      </c>
      <c r="G4145" s="130" t="inlineStr">
        <is>
          <t>WT</t>
        </is>
      </c>
      <c r="H4145" s="130" t="inlineStr">
        <is>
          <t>WND</t>
        </is>
      </c>
      <c r="I4145" s="130" t="inlineStr">
        <is>
          <t>WND</t>
        </is>
      </c>
      <c r="J4145" s="131" t="n">
        <v>4844.07</v>
      </c>
      <c r="K4145" s="129" t="n">
        <v>2020</v>
      </c>
      <c r="L4145" s="120">
        <f>IF(VLOOKUP(H4145,'Cross-Page Data'!$D$4:$F$48,3,FALSE)="natural gas",VLOOKUP(G4145,'Cross-Page Data'!$I$4:$J$19,2,FALSE),IF(VLOOKUP(H4145,'Cross-Page Data'!$D$4:$F$48,3,FALSE)="solar",IF(G4145="PV","solar PV","solar thermal"),IF(VLOOKUP(H4145,'Cross-Page Data'!$D$4:$F$48,3,FALSE)="wind",VLOOKUP(G4145,'Cross-Page Data'!$I$4:$J$19,2,FALSE),IF(VLOOKUP(H4145,'Cross-Page Data'!$D$4:$F$48,3,FALSE)="hydro",VLOOKUP(G4145,'Cross-Page Data'!$I$4:$J$19,2,FALSE),VLOOKUP(H4145,'Cross-Page Data'!$D$4:$F$48,3,FALSE)))))</f>
        <v/>
      </c>
      <c r="M4145" s="120">
        <f>IF(AND($P$2=FALSE,OR(F4145="Commercial NAICS Cogen",F4145="Industrial NAICS Cogen",F4145="NAICS-22 Cogen")),FALSE,IF(AND($P$3=FALSE,OR(F4145="Commercial NAICS Cogen",F4145="Commercial NAICS Non-Cogen",F4145="Industrial NAICS Cogen", F4145="industrial NAICS non-Cogen")),FALSE, TRUE))</f>
        <v/>
      </c>
    </row>
    <row r="4146">
      <c r="A4146" s="129" t="n">
        <v>58035</v>
      </c>
      <c r="B4146" s="130" t="inlineStr">
        <is>
          <t>Block Island Wind Farm</t>
        </is>
      </c>
      <c r="C4146" s="130" t="inlineStr">
        <is>
          <t>Deepwater Wind Block Island LLC</t>
        </is>
      </c>
      <c r="D4146" s="129" t="n">
        <v>57406</v>
      </c>
      <c r="E4146" s="130" t="inlineStr">
        <is>
          <t>RI</t>
        </is>
      </c>
      <c r="F4146" s="130" t="inlineStr">
        <is>
          <t>NAICS-22 Non-Cogen</t>
        </is>
      </c>
      <c r="G4146" s="130" t="inlineStr">
        <is>
          <t>WS</t>
        </is>
      </c>
      <c r="H4146" s="130" t="inlineStr">
        <is>
          <t>WND</t>
        </is>
      </c>
      <c r="I4146" s="130" t="inlineStr">
        <is>
          <t>WND</t>
        </is>
      </c>
      <c r="J4146" s="131" t="n">
        <v>120229</v>
      </c>
      <c r="K4146" s="129" t="n">
        <v>2020</v>
      </c>
      <c r="L4146" s="120">
        <f>IF(VLOOKUP(H4146,'Cross-Page Data'!$D$4:$F$48,3,FALSE)="natural gas",VLOOKUP(G4146,'Cross-Page Data'!$I$4:$J$19,2,FALSE),IF(VLOOKUP(H4146,'Cross-Page Data'!$D$4:$F$48,3,FALSE)="solar",IF(G4146="PV","solar PV","solar thermal"),IF(VLOOKUP(H4146,'Cross-Page Data'!$D$4:$F$48,3,FALSE)="wind",VLOOKUP(G4146,'Cross-Page Data'!$I$4:$J$19,2,FALSE),IF(VLOOKUP(H4146,'Cross-Page Data'!$D$4:$F$48,3,FALSE)="hydro",VLOOKUP(G4146,'Cross-Page Data'!$I$4:$J$19,2,FALSE),VLOOKUP(H4146,'Cross-Page Data'!$D$4:$F$48,3,FALSE)))))</f>
        <v/>
      </c>
      <c r="M4146" s="120">
        <f>IF(AND($P$2=FALSE,OR(F4146="Commercial NAICS Cogen",F4146="Industrial NAICS Cogen",F4146="NAICS-22 Cogen")),FALSE,IF(AND($P$3=FALSE,OR(F4146="Commercial NAICS Cogen",F4146="Commercial NAICS Non-Cogen",F4146="Industrial NAICS Cogen", F4146="industrial NAICS non-Cogen")),FALSE, TRUE))</f>
        <v/>
      </c>
    </row>
    <row r="4147">
      <c r="A4147" s="129" t="n">
        <v>58041</v>
      </c>
      <c r="B4147" s="130" t="inlineStr">
        <is>
          <t>Chisholm View Wind Project</t>
        </is>
      </c>
      <c r="C4147" s="130" t="inlineStr">
        <is>
          <t>Chisholm View Wind Project</t>
        </is>
      </c>
      <c r="D4147" s="129" t="n">
        <v>57412</v>
      </c>
      <c r="E4147" s="130" t="inlineStr">
        <is>
          <t>OK</t>
        </is>
      </c>
      <c r="F4147" s="130" t="inlineStr">
        <is>
          <t>NAICS-22 Non-Cogen</t>
        </is>
      </c>
      <c r="G4147" s="130" t="inlineStr">
        <is>
          <t>WT</t>
        </is>
      </c>
      <c r="H4147" s="130" t="inlineStr">
        <is>
          <t>WND</t>
        </is>
      </c>
      <c r="I4147" s="130" t="inlineStr">
        <is>
          <t>WND</t>
        </is>
      </c>
      <c r="J4147" s="131" t="n">
        <v>983225.7</v>
      </c>
      <c r="K4147" s="129" t="n">
        <v>2020</v>
      </c>
      <c r="L4147" s="120">
        <f>IF(VLOOKUP(H4147,'Cross-Page Data'!$D$4:$F$48,3,FALSE)="natural gas",VLOOKUP(G4147,'Cross-Page Data'!$I$4:$J$19,2,FALSE),IF(VLOOKUP(H4147,'Cross-Page Data'!$D$4:$F$48,3,FALSE)="solar",IF(G4147="PV","solar PV","solar thermal"),IF(VLOOKUP(H4147,'Cross-Page Data'!$D$4:$F$48,3,FALSE)="wind",VLOOKUP(G4147,'Cross-Page Data'!$I$4:$J$19,2,FALSE),IF(VLOOKUP(H4147,'Cross-Page Data'!$D$4:$F$48,3,FALSE)="hydro",VLOOKUP(G4147,'Cross-Page Data'!$I$4:$J$19,2,FALSE),VLOOKUP(H4147,'Cross-Page Data'!$D$4:$F$48,3,FALSE)))))</f>
        <v/>
      </c>
      <c r="M4147" s="120">
        <f>IF(AND($P$2=FALSE,OR(F4147="Commercial NAICS Cogen",F4147="Industrial NAICS Cogen",F4147="NAICS-22 Cogen")),FALSE,IF(AND($P$3=FALSE,OR(F4147="Commercial NAICS Cogen",F4147="Commercial NAICS Non-Cogen",F4147="Industrial NAICS Cogen", F4147="industrial NAICS non-Cogen")),FALSE, TRUE))</f>
        <v/>
      </c>
    </row>
    <row r="4148">
      <c r="A4148" s="129" t="n">
        <v>58046</v>
      </c>
      <c r="B4148" s="130" t="inlineStr">
        <is>
          <t>Works 53</t>
        </is>
      </c>
      <c r="C4148" s="130" t="inlineStr">
        <is>
          <t>PPG Ind Fiber Glass Prdcts Inc</t>
        </is>
      </c>
      <c r="D4148" s="129" t="n">
        <v>57422</v>
      </c>
      <c r="E4148" s="130" t="inlineStr">
        <is>
          <t>NC</t>
        </is>
      </c>
      <c r="F4148" s="130" t="inlineStr">
        <is>
          <t>Industrial NAICS Non-Cogen</t>
        </is>
      </c>
      <c r="G4148" s="130" t="inlineStr">
        <is>
          <t>IC</t>
        </is>
      </c>
      <c r="H4148" s="130" t="inlineStr">
        <is>
          <t>DFO</t>
        </is>
      </c>
      <c r="I4148" s="130" t="inlineStr">
        <is>
          <t>DFO</t>
        </is>
      </c>
      <c r="J4148" s="131" t="n">
        <v>3</v>
      </c>
      <c r="K4148" s="129" t="n">
        <v>2020</v>
      </c>
      <c r="L4148" s="120">
        <f>IF(VLOOKUP(H4148,'Cross-Page Data'!$D$4:$F$48,3,FALSE)="natural gas",VLOOKUP(G4148,'Cross-Page Data'!$I$4:$J$19,2,FALSE),IF(VLOOKUP(H4148,'Cross-Page Data'!$D$4:$F$48,3,FALSE)="solar",IF(G4148="PV","solar PV","solar thermal"),IF(VLOOKUP(H4148,'Cross-Page Data'!$D$4:$F$48,3,FALSE)="wind",VLOOKUP(G4148,'Cross-Page Data'!$I$4:$J$19,2,FALSE),IF(VLOOKUP(H4148,'Cross-Page Data'!$D$4:$F$48,3,FALSE)="hydro",VLOOKUP(G4148,'Cross-Page Data'!$I$4:$J$19,2,FALSE),VLOOKUP(H4148,'Cross-Page Data'!$D$4:$F$48,3,FALSE)))))</f>
        <v/>
      </c>
      <c r="M4148" s="120">
        <f>IF(AND($P$2=FALSE,OR(F4148="Commercial NAICS Cogen",F4148="Industrial NAICS Cogen",F4148="NAICS-22 Cogen")),FALSE,IF(AND($P$3=FALSE,OR(F4148="Commercial NAICS Cogen",F4148="Commercial NAICS Non-Cogen",F4148="Industrial NAICS Cogen", F4148="industrial NAICS non-Cogen")),FALSE, TRUE))</f>
        <v/>
      </c>
    </row>
    <row r="4149">
      <c r="A4149" s="129" t="n">
        <v>58053</v>
      </c>
      <c r="B4149" s="130" t="inlineStr">
        <is>
          <t>Vitro Flat Glass LLC</t>
        </is>
      </c>
      <c r="C4149" s="130" t="inlineStr">
        <is>
          <t>Vitro Flat Glass LLC</t>
        </is>
      </c>
      <c r="D4149" s="129" t="n">
        <v>60608</v>
      </c>
      <c r="E4149" s="130" t="inlineStr">
        <is>
          <t>CA</t>
        </is>
      </c>
      <c r="F4149" s="130" t="inlineStr">
        <is>
          <t>Industrial NAICS Non-Cogen</t>
        </is>
      </c>
      <c r="G4149" s="130" t="inlineStr">
        <is>
          <t>IC</t>
        </is>
      </c>
      <c r="H4149" s="130" t="inlineStr">
        <is>
          <t>DFO</t>
        </is>
      </c>
      <c r="I4149" s="130" t="inlineStr">
        <is>
          <t>DFO</t>
        </is>
      </c>
      <c r="J4149" s="131" t="n">
        <v>0</v>
      </c>
      <c r="K4149" s="129" t="n">
        <v>2020</v>
      </c>
      <c r="L4149" s="120">
        <f>IF(VLOOKUP(H4149,'Cross-Page Data'!$D$4:$F$48,3,FALSE)="natural gas",VLOOKUP(G4149,'Cross-Page Data'!$I$4:$J$19,2,FALSE),IF(VLOOKUP(H4149,'Cross-Page Data'!$D$4:$F$48,3,FALSE)="solar",IF(G4149="PV","solar PV","solar thermal"),IF(VLOOKUP(H4149,'Cross-Page Data'!$D$4:$F$48,3,FALSE)="wind",VLOOKUP(G4149,'Cross-Page Data'!$I$4:$J$19,2,FALSE),IF(VLOOKUP(H4149,'Cross-Page Data'!$D$4:$F$48,3,FALSE)="hydro",VLOOKUP(G4149,'Cross-Page Data'!$I$4:$J$19,2,FALSE),VLOOKUP(H4149,'Cross-Page Data'!$D$4:$F$48,3,FALSE)))))</f>
        <v/>
      </c>
      <c r="M4149" s="120">
        <f>IF(AND($P$2=FALSE,OR(F4149="Commercial NAICS Cogen",F4149="Industrial NAICS Cogen",F4149="NAICS-22 Cogen")),FALSE,IF(AND($P$3=FALSE,OR(F4149="Commercial NAICS Cogen",F4149="Commercial NAICS Non-Cogen",F4149="Industrial NAICS Cogen", F4149="industrial NAICS non-Cogen")),FALSE, TRUE))</f>
        <v/>
      </c>
    </row>
    <row r="4150">
      <c r="A4150" s="129" t="n">
        <v>58056</v>
      </c>
      <c r="B4150" s="130" t="inlineStr">
        <is>
          <t>Irwindale Brew Yard, LLC</t>
        </is>
      </c>
      <c r="C4150" s="130" t="inlineStr">
        <is>
          <t>Irwindale Brew Yard, LLC</t>
        </is>
      </c>
      <c r="D4150" s="129" t="n">
        <v>63952</v>
      </c>
      <c r="E4150" s="130" t="inlineStr">
        <is>
          <t>CA</t>
        </is>
      </c>
      <c r="F4150" s="130" t="inlineStr">
        <is>
          <t>Industrial NAICS Non-Cogen</t>
        </is>
      </c>
      <c r="G4150" s="130" t="inlineStr">
        <is>
          <t>GT</t>
        </is>
      </c>
      <c r="H4150" s="130" t="inlineStr">
        <is>
          <t>NG</t>
        </is>
      </c>
      <c r="I4150" s="130" t="inlineStr">
        <is>
          <t>NG</t>
        </is>
      </c>
      <c r="J4150" s="131" t="n">
        <v>916</v>
      </c>
      <c r="K4150" s="129" t="n">
        <v>2020</v>
      </c>
      <c r="L4150" s="120">
        <f>IF(VLOOKUP(H4150,'Cross-Page Data'!$D$4:$F$48,3,FALSE)="natural gas",VLOOKUP(G4150,'Cross-Page Data'!$I$4:$J$19,2,FALSE),IF(VLOOKUP(H4150,'Cross-Page Data'!$D$4:$F$48,3,FALSE)="solar",IF(G4150="PV","solar PV","solar thermal"),IF(VLOOKUP(H4150,'Cross-Page Data'!$D$4:$F$48,3,FALSE)="wind",VLOOKUP(G4150,'Cross-Page Data'!$I$4:$J$19,2,FALSE),IF(VLOOKUP(H4150,'Cross-Page Data'!$D$4:$F$48,3,FALSE)="hydro",VLOOKUP(G4150,'Cross-Page Data'!$I$4:$J$19,2,FALSE),VLOOKUP(H4150,'Cross-Page Data'!$D$4:$F$48,3,FALSE)))))</f>
        <v/>
      </c>
      <c r="M4150" s="120">
        <f>IF(AND($P$2=FALSE,OR(F4150="Commercial NAICS Cogen",F4150="Industrial NAICS Cogen",F4150="NAICS-22 Cogen")),FALSE,IF(AND($P$3=FALSE,OR(F4150="Commercial NAICS Cogen",F4150="Commercial NAICS Non-Cogen",F4150="Industrial NAICS Cogen", F4150="industrial NAICS non-Cogen")),FALSE, TRUE))</f>
        <v/>
      </c>
    </row>
    <row r="4151">
      <c r="A4151" s="129" t="n">
        <v>58056</v>
      </c>
      <c r="B4151" s="130" t="inlineStr">
        <is>
          <t>Irwindale Brew Yard, LLC</t>
        </is>
      </c>
      <c r="C4151" s="130" t="inlineStr">
        <is>
          <t>Irwindale Brew Yard, LLC</t>
        </is>
      </c>
      <c r="D4151" s="129" t="n">
        <v>63952</v>
      </c>
      <c r="E4151" s="130" t="inlineStr">
        <is>
          <t>CA</t>
        </is>
      </c>
      <c r="F4151" s="130" t="inlineStr">
        <is>
          <t>Industrial NAICS Non-Cogen</t>
        </is>
      </c>
      <c r="G4151" s="130" t="inlineStr">
        <is>
          <t>IC</t>
        </is>
      </c>
      <c r="H4151" s="130" t="inlineStr">
        <is>
          <t>OBG</t>
        </is>
      </c>
      <c r="I4151" s="130" t="inlineStr">
        <is>
          <t>ORW</t>
        </is>
      </c>
      <c r="J4151" s="131" t="n">
        <v>1340</v>
      </c>
      <c r="K4151" s="129" t="n">
        <v>2020</v>
      </c>
      <c r="L4151" s="120">
        <f>IF(VLOOKUP(H4151,'Cross-Page Data'!$D$4:$F$48,3,FALSE)="natural gas",VLOOKUP(G4151,'Cross-Page Data'!$I$4:$J$19,2,FALSE),IF(VLOOKUP(H4151,'Cross-Page Data'!$D$4:$F$48,3,FALSE)="solar",IF(G4151="PV","solar PV","solar thermal"),IF(VLOOKUP(H4151,'Cross-Page Data'!$D$4:$F$48,3,FALSE)="wind",VLOOKUP(G4151,'Cross-Page Data'!$I$4:$J$19,2,FALSE),IF(VLOOKUP(H4151,'Cross-Page Data'!$D$4:$F$48,3,FALSE)="hydro",VLOOKUP(G4151,'Cross-Page Data'!$I$4:$J$19,2,FALSE),VLOOKUP(H4151,'Cross-Page Data'!$D$4:$F$48,3,FALSE)))))</f>
        <v/>
      </c>
      <c r="M4151" s="120">
        <f>IF(AND($P$2=FALSE,OR(F4151="Commercial NAICS Cogen",F4151="Industrial NAICS Cogen",F4151="NAICS-22 Cogen")),FALSE,IF(AND($P$3=FALSE,OR(F4151="Commercial NAICS Cogen",F4151="Commercial NAICS Non-Cogen",F4151="Industrial NAICS Cogen", F4151="industrial NAICS non-Cogen")),FALSE, TRUE))</f>
        <v/>
      </c>
    </row>
    <row r="4152">
      <c r="A4152" s="129" t="n">
        <v>58056</v>
      </c>
      <c r="B4152" s="130" t="inlineStr">
        <is>
          <t>Irwindale Brew Yard, LLC</t>
        </is>
      </c>
      <c r="C4152" s="130" t="inlineStr">
        <is>
          <t>Irwindale Brew Yard, LLC</t>
        </is>
      </c>
      <c r="D4152" s="129" t="n">
        <v>63952</v>
      </c>
      <c r="E4152" s="130" t="inlineStr">
        <is>
          <t>CA</t>
        </is>
      </c>
      <c r="F4152" s="130" t="inlineStr">
        <is>
          <t>Industrial NAICS Non-Cogen</t>
        </is>
      </c>
      <c r="G4152" s="130" t="inlineStr">
        <is>
          <t>PV</t>
        </is>
      </c>
      <c r="H4152" s="130" t="inlineStr">
        <is>
          <t>SUN</t>
        </is>
      </c>
      <c r="I4152" s="130" t="inlineStr">
        <is>
          <t>SUN</t>
        </is>
      </c>
      <c r="J4152" s="131" t="n">
        <v>3930</v>
      </c>
      <c r="K4152" s="129" t="n">
        <v>2020</v>
      </c>
      <c r="L4152" s="120">
        <f>IF(VLOOKUP(H4152,'Cross-Page Data'!$D$4:$F$48,3,FALSE)="natural gas",VLOOKUP(G4152,'Cross-Page Data'!$I$4:$J$19,2,FALSE),IF(VLOOKUP(H4152,'Cross-Page Data'!$D$4:$F$48,3,FALSE)="solar",IF(G4152="PV","solar PV","solar thermal"),IF(VLOOKUP(H4152,'Cross-Page Data'!$D$4:$F$48,3,FALSE)="wind",VLOOKUP(G4152,'Cross-Page Data'!$I$4:$J$19,2,FALSE),IF(VLOOKUP(H4152,'Cross-Page Data'!$D$4:$F$48,3,FALSE)="hydro",VLOOKUP(G4152,'Cross-Page Data'!$I$4:$J$19,2,FALSE),VLOOKUP(H4152,'Cross-Page Data'!$D$4:$F$48,3,FALSE)))))</f>
        <v/>
      </c>
      <c r="M4152" s="120">
        <f>IF(AND($P$2=FALSE,OR(F4152="Commercial NAICS Cogen",F4152="Industrial NAICS Cogen",F4152="NAICS-22 Cogen")),FALSE,IF(AND($P$3=FALSE,OR(F4152="Commercial NAICS Cogen",F4152="Commercial NAICS Non-Cogen",F4152="Industrial NAICS Cogen", F4152="industrial NAICS non-Cogen")),FALSE, TRUE))</f>
        <v/>
      </c>
    </row>
    <row r="4153">
      <c r="A4153" s="129" t="n">
        <v>58057</v>
      </c>
      <c r="B4153" s="130" t="inlineStr">
        <is>
          <t>Molson Coors Shenandoah Brewery</t>
        </is>
      </c>
      <c r="C4153" s="130" t="inlineStr">
        <is>
          <t>Molson Coors Shenandoah Brewery</t>
        </is>
      </c>
      <c r="D4153" s="129" t="n">
        <v>57436</v>
      </c>
      <c r="E4153" s="130" t="inlineStr">
        <is>
          <t>VA</t>
        </is>
      </c>
      <c r="F4153" s="130" t="inlineStr">
        <is>
          <t>Industrial NAICS Non-Cogen</t>
        </is>
      </c>
      <c r="G4153" s="130" t="inlineStr">
        <is>
          <t>GT</t>
        </is>
      </c>
      <c r="H4153" s="130" t="inlineStr">
        <is>
          <t>OBG</t>
        </is>
      </c>
      <c r="I4153" s="130" t="inlineStr">
        <is>
          <t>ORW</t>
        </is>
      </c>
      <c r="J4153" s="131" t="n">
        <v>4118</v>
      </c>
      <c r="K4153" s="129" t="n">
        <v>2020</v>
      </c>
      <c r="L4153" s="120">
        <f>IF(VLOOKUP(H4153,'Cross-Page Data'!$D$4:$F$48,3,FALSE)="natural gas",VLOOKUP(G4153,'Cross-Page Data'!$I$4:$J$19,2,FALSE),IF(VLOOKUP(H4153,'Cross-Page Data'!$D$4:$F$48,3,FALSE)="solar",IF(G4153="PV","solar PV","solar thermal"),IF(VLOOKUP(H4153,'Cross-Page Data'!$D$4:$F$48,3,FALSE)="wind",VLOOKUP(G4153,'Cross-Page Data'!$I$4:$J$19,2,FALSE),IF(VLOOKUP(H4153,'Cross-Page Data'!$D$4:$F$48,3,FALSE)="hydro",VLOOKUP(G4153,'Cross-Page Data'!$I$4:$J$19,2,FALSE),VLOOKUP(H4153,'Cross-Page Data'!$D$4:$F$48,3,FALSE)))))</f>
        <v/>
      </c>
      <c r="M4153" s="120">
        <f>IF(AND($P$2=FALSE,OR(F4153="Commercial NAICS Cogen",F4153="Industrial NAICS Cogen",F4153="NAICS-22 Cogen")),FALSE,IF(AND($P$3=FALSE,OR(F4153="Commercial NAICS Cogen",F4153="Commercial NAICS Non-Cogen",F4153="Industrial NAICS Cogen", F4153="industrial NAICS non-Cogen")),FALSE, TRUE))</f>
        <v/>
      </c>
    </row>
    <row r="4154">
      <c r="A4154" s="129" t="n">
        <v>58063</v>
      </c>
      <c r="B4154" s="130" t="inlineStr">
        <is>
          <t>SABIC Innovative Plastics Mt. Vernon</t>
        </is>
      </c>
      <c r="C4154" s="130" t="inlineStr">
        <is>
          <t>SABIC IP Mt. Vernon, LLC</t>
        </is>
      </c>
      <c r="D4154" s="129" t="n">
        <v>57440</v>
      </c>
      <c r="E4154" s="130" t="inlineStr">
        <is>
          <t>IN</t>
        </is>
      </c>
      <c r="F4154" s="130" t="inlineStr">
        <is>
          <t>Industrial NAICS Cogen</t>
        </is>
      </c>
      <c r="G4154" s="130" t="inlineStr">
        <is>
          <t>GT</t>
        </is>
      </c>
      <c r="H4154" s="130" t="inlineStr">
        <is>
          <t>BIT</t>
        </is>
      </c>
      <c r="I4154" s="130" t="inlineStr">
        <is>
          <t>COL</t>
        </is>
      </c>
      <c r="J4154" s="131" t="n">
        <v>0</v>
      </c>
      <c r="K4154" s="129" t="n">
        <v>2020</v>
      </c>
      <c r="L4154" s="120">
        <f>IF(VLOOKUP(H4154,'Cross-Page Data'!$D$4:$F$48,3,FALSE)="natural gas",VLOOKUP(G4154,'Cross-Page Data'!$I$4:$J$19,2,FALSE),IF(VLOOKUP(H4154,'Cross-Page Data'!$D$4:$F$48,3,FALSE)="solar",IF(G4154="PV","solar PV","solar thermal"),IF(VLOOKUP(H4154,'Cross-Page Data'!$D$4:$F$48,3,FALSE)="wind",VLOOKUP(G4154,'Cross-Page Data'!$I$4:$J$19,2,FALSE),IF(VLOOKUP(H4154,'Cross-Page Data'!$D$4:$F$48,3,FALSE)="hydro",VLOOKUP(G4154,'Cross-Page Data'!$I$4:$J$19,2,FALSE),VLOOKUP(H4154,'Cross-Page Data'!$D$4:$F$48,3,FALSE)))))</f>
        <v/>
      </c>
      <c r="M4154" s="120">
        <f>IF(AND($P$2=FALSE,OR(F4154="Commercial NAICS Cogen",F4154="Industrial NAICS Cogen",F4154="NAICS-22 Cogen")),FALSE,IF(AND($P$3=FALSE,OR(F4154="Commercial NAICS Cogen",F4154="Commercial NAICS Non-Cogen",F4154="Industrial NAICS Cogen", F4154="industrial NAICS non-Cogen")),FALSE, TRUE))</f>
        <v/>
      </c>
    </row>
    <row r="4155">
      <c r="A4155" s="129" t="n">
        <v>58063</v>
      </c>
      <c r="B4155" s="130" t="inlineStr">
        <is>
          <t>SABIC Innovative Plastics Mt. Vernon</t>
        </is>
      </c>
      <c r="C4155" s="130" t="inlineStr">
        <is>
          <t>SABIC IP Mt. Vernon, LLC</t>
        </is>
      </c>
      <c r="D4155" s="129" t="n">
        <v>57440</v>
      </c>
      <c r="E4155" s="130" t="inlineStr">
        <is>
          <t>IN</t>
        </is>
      </c>
      <c r="F4155" s="130" t="inlineStr">
        <is>
          <t>Industrial NAICS Cogen</t>
        </is>
      </c>
      <c r="G4155" s="130" t="inlineStr">
        <is>
          <t>GT</t>
        </is>
      </c>
      <c r="H4155" s="130" t="inlineStr">
        <is>
          <t>NG</t>
        </is>
      </c>
      <c r="I4155" s="130" t="inlineStr">
        <is>
          <t>NG</t>
        </is>
      </c>
      <c r="J4155" s="131" t="n">
        <v>487124.2</v>
      </c>
      <c r="K4155" s="129" t="n">
        <v>2020</v>
      </c>
      <c r="L4155" s="120">
        <f>IF(VLOOKUP(H4155,'Cross-Page Data'!$D$4:$F$48,3,FALSE)="natural gas",VLOOKUP(G4155,'Cross-Page Data'!$I$4:$J$19,2,FALSE),IF(VLOOKUP(H4155,'Cross-Page Data'!$D$4:$F$48,3,FALSE)="solar",IF(G4155="PV","solar PV","solar thermal"),IF(VLOOKUP(H4155,'Cross-Page Data'!$D$4:$F$48,3,FALSE)="wind",VLOOKUP(G4155,'Cross-Page Data'!$I$4:$J$19,2,FALSE),IF(VLOOKUP(H4155,'Cross-Page Data'!$D$4:$F$48,3,FALSE)="hydro",VLOOKUP(G4155,'Cross-Page Data'!$I$4:$J$19,2,FALSE),VLOOKUP(H4155,'Cross-Page Data'!$D$4:$F$48,3,FALSE)))))</f>
        <v/>
      </c>
      <c r="M4155" s="120">
        <f>IF(AND($P$2=FALSE,OR(F4155="Commercial NAICS Cogen",F4155="Industrial NAICS Cogen",F4155="NAICS-22 Cogen")),FALSE,IF(AND($P$3=FALSE,OR(F4155="Commercial NAICS Cogen",F4155="Commercial NAICS Non-Cogen",F4155="Industrial NAICS Cogen", F4155="industrial NAICS non-Cogen")),FALSE, TRUE))</f>
        <v/>
      </c>
    </row>
    <row r="4156">
      <c r="A4156" s="129" t="n">
        <v>58066</v>
      </c>
      <c r="B4156" s="130" t="inlineStr">
        <is>
          <t>PCA, Filer City Mill</t>
        </is>
      </c>
      <c r="C4156" s="130" t="inlineStr">
        <is>
          <t>PCA, Filer City Mill</t>
        </is>
      </c>
      <c r="D4156" s="129" t="n">
        <v>57442</v>
      </c>
      <c r="E4156" s="130" t="inlineStr">
        <is>
          <t>MI</t>
        </is>
      </c>
      <c r="F4156" s="130" t="inlineStr">
        <is>
          <t>Industrial NAICS Cogen</t>
        </is>
      </c>
      <c r="G4156" s="130" t="inlineStr">
        <is>
          <t>ST</t>
        </is>
      </c>
      <c r="H4156" s="130" t="inlineStr">
        <is>
          <t>BIT</t>
        </is>
      </c>
      <c r="I4156" s="130" t="inlineStr">
        <is>
          <t>COL</t>
        </is>
      </c>
      <c r="J4156" s="131" t="n">
        <v>0</v>
      </c>
      <c r="K4156" s="129" t="n">
        <v>2020</v>
      </c>
      <c r="L4156" s="120">
        <f>IF(VLOOKUP(H4156,'Cross-Page Data'!$D$4:$F$48,3,FALSE)="natural gas",VLOOKUP(G4156,'Cross-Page Data'!$I$4:$J$19,2,FALSE),IF(VLOOKUP(H4156,'Cross-Page Data'!$D$4:$F$48,3,FALSE)="solar",IF(G4156="PV","solar PV","solar thermal"),IF(VLOOKUP(H4156,'Cross-Page Data'!$D$4:$F$48,3,FALSE)="wind",VLOOKUP(G4156,'Cross-Page Data'!$I$4:$J$19,2,FALSE),IF(VLOOKUP(H4156,'Cross-Page Data'!$D$4:$F$48,3,FALSE)="hydro",VLOOKUP(G4156,'Cross-Page Data'!$I$4:$J$19,2,FALSE),VLOOKUP(H4156,'Cross-Page Data'!$D$4:$F$48,3,FALSE)))))</f>
        <v/>
      </c>
      <c r="M4156" s="120">
        <f>IF(AND($P$2=FALSE,OR(F4156="Commercial NAICS Cogen",F4156="Industrial NAICS Cogen",F4156="NAICS-22 Cogen")),FALSE,IF(AND($P$3=FALSE,OR(F4156="Commercial NAICS Cogen",F4156="Commercial NAICS Non-Cogen",F4156="Industrial NAICS Cogen", F4156="industrial NAICS non-Cogen")),FALSE, TRUE))</f>
        <v/>
      </c>
    </row>
    <row r="4157">
      <c r="A4157" s="129" t="n">
        <v>58066</v>
      </c>
      <c r="B4157" s="130" t="inlineStr">
        <is>
          <t>PCA, Filer City Mill</t>
        </is>
      </c>
      <c r="C4157" s="130" t="inlineStr">
        <is>
          <t>PCA, Filer City Mill</t>
        </is>
      </c>
      <c r="D4157" s="129" t="n">
        <v>57442</v>
      </c>
      <c r="E4157" s="130" t="inlineStr">
        <is>
          <t>MI</t>
        </is>
      </c>
      <c r="F4157" s="130" t="inlineStr">
        <is>
          <t>Industrial NAICS Cogen</t>
        </is>
      </c>
      <c r="G4157" s="130" t="inlineStr">
        <is>
          <t>ST</t>
        </is>
      </c>
      <c r="H4157" s="130" t="inlineStr">
        <is>
          <t>NG</t>
        </is>
      </c>
      <c r="I4157" s="130" t="inlineStr">
        <is>
          <t>NG</t>
        </is>
      </c>
      <c r="J4157" s="131" t="n">
        <v>85099.62300000001</v>
      </c>
      <c r="K4157" s="129" t="n">
        <v>2020</v>
      </c>
      <c r="L4157" s="120">
        <f>IF(VLOOKUP(H4157,'Cross-Page Data'!$D$4:$F$48,3,FALSE)="natural gas",VLOOKUP(G4157,'Cross-Page Data'!$I$4:$J$19,2,FALSE),IF(VLOOKUP(H4157,'Cross-Page Data'!$D$4:$F$48,3,FALSE)="solar",IF(G4157="PV","solar PV","solar thermal"),IF(VLOOKUP(H4157,'Cross-Page Data'!$D$4:$F$48,3,FALSE)="wind",VLOOKUP(G4157,'Cross-Page Data'!$I$4:$J$19,2,FALSE),IF(VLOOKUP(H4157,'Cross-Page Data'!$D$4:$F$48,3,FALSE)="hydro",VLOOKUP(G4157,'Cross-Page Data'!$I$4:$J$19,2,FALSE),VLOOKUP(H4157,'Cross-Page Data'!$D$4:$F$48,3,FALSE)))))</f>
        <v/>
      </c>
      <c r="M4157" s="120">
        <f>IF(AND($P$2=FALSE,OR(F4157="Commercial NAICS Cogen",F4157="Industrial NAICS Cogen",F4157="NAICS-22 Cogen")),FALSE,IF(AND($P$3=FALSE,OR(F4157="Commercial NAICS Cogen",F4157="Commercial NAICS Non-Cogen",F4157="Industrial NAICS Cogen", F4157="industrial NAICS non-Cogen")),FALSE, TRUE))</f>
        <v/>
      </c>
    </row>
    <row r="4158">
      <c r="A4158" s="129" t="n">
        <v>58066</v>
      </c>
      <c r="B4158" s="130" t="inlineStr">
        <is>
          <t>PCA, Filer City Mill</t>
        </is>
      </c>
      <c r="C4158" s="130" t="inlineStr">
        <is>
          <t>PCA, Filer City Mill</t>
        </is>
      </c>
      <c r="D4158" s="129" t="n">
        <v>57442</v>
      </c>
      <c r="E4158" s="130" t="inlineStr">
        <is>
          <t>MI</t>
        </is>
      </c>
      <c r="F4158" s="130" t="inlineStr">
        <is>
          <t>Industrial NAICS Cogen</t>
        </is>
      </c>
      <c r="G4158" s="130" t="inlineStr">
        <is>
          <t>ST</t>
        </is>
      </c>
      <c r="H4158" s="130" t="inlineStr">
        <is>
          <t>OBG</t>
        </is>
      </c>
      <c r="I4158" s="130" t="inlineStr">
        <is>
          <t>ORW</t>
        </is>
      </c>
      <c r="J4158" s="131" t="n">
        <v>847.673</v>
      </c>
      <c r="K4158" s="129" t="n">
        <v>2020</v>
      </c>
      <c r="L4158" s="120">
        <f>IF(VLOOKUP(H4158,'Cross-Page Data'!$D$4:$F$48,3,FALSE)="natural gas",VLOOKUP(G4158,'Cross-Page Data'!$I$4:$J$19,2,FALSE),IF(VLOOKUP(H4158,'Cross-Page Data'!$D$4:$F$48,3,FALSE)="solar",IF(G4158="PV","solar PV","solar thermal"),IF(VLOOKUP(H4158,'Cross-Page Data'!$D$4:$F$48,3,FALSE)="wind",VLOOKUP(G4158,'Cross-Page Data'!$I$4:$J$19,2,FALSE),IF(VLOOKUP(H4158,'Cross-Page Data'!$D$4:$F$48,3,FALSE)="hydro",VLOOKUP(G4158,'Cross-Page Data'!$I$4:$J$19,2,FALSE),VLOOKUP(H4158,'Cross-Page Data'!$D$4:$F$48,3,FALSE)))))</f>
        <v/>
      </c>
      <c r="M4158" s="120">
        <f>IF(AND($P$2=FALSE,OR(F4158="Commercial NAICS Cogen",F4158="Industrial NAICS Cogen",F4158="NAICS-22 Cogen")),FALSE,IF(AND($P$3=FALSE,OR(F4158="Commercial NAICS Cogen",F4158="Commercial NAICS Non-Cogen",F4158="Industrial NAICS Cogen", F4158="industrial NAICS non-Cogen")),FALSE, TRUE))</f>
        <v/>
      </c>
    </row>
    <row r="4159">
      <c r="A4159" s="129" t="n">
        <v>58075</v>
      </c>
      <c r="B4159" s="130" t="inlineStr">
        <is>
          <t>El Dorado Refinery</t>
        </is>
      </c>
      <c r="C4159" s="130" t="inlineStr">
        <is>
          <t>Frontier El Dorado Refinery LLC</t>
        </is>
      </c>
      <c r="D4159" s="129" t="n">
        <v>57448</v>
      </c>
      <c r="E4159" s="130" t="inlineStr">
        <is>
          <t>KS</t>
        </is>
      </c>
      <c r="F4159" s="130" t="inlineStr">
        <is>
          <t>Industrial NAICS Cogen</t>
        </is>
      </c>
      <c r="G4159" s="130" t="inlineStr">
        <is>
          <t>GT</t>
        </is>
      </c>
      <c r="H4159" s="130" t="inlineStr">
        <is>
          <t>NG</t>
        </is>
      </c>
      <c r="I4159" s="130" t="inlineStr">
        <is>
          <t>NG</t>
        </is>
      </c>
      <c r="J4159" s="131" t="n">
        <v>164304.84</v>
      </c>
      <c r="K4159" s="129" t="n">
        <v>2020</v>
      </c>
      <c r="L4159" s="120">
        <f>IF(VLOOKUP(H4159,'Cross-Page Data'!$D$4:$F$48,3,FALSE)="natural gas",VLOOKUP(G4159,'Cross-Page Data'!$I$4:$J$19,2,FALSE),IF(VLOOKUP(H4159,'Cross-Page Data'!$D$4:$F$48,3,FALSE)="solar",IF(G4159="PV","solar PV","solar thermal"),IF(VLOOKUP(H4159,'Cross-Page Data'!$D$4:$F$48,3,FALSE)="wind",VLOOKUP(G4159,'Cross-Page Data'!$I$4:$J$19,2,FALSE),IF(VLOOKUP(H4159,'Cross-Page Data'!$D$4:$F$48,3,FALSE)="hydro",VLOOKUP(G4159,'Cross-Page Data'!$I$4:$J$19,2,FALSE),VLOOKUP(H4159,'Cross-Page Data'!$D$4:$F$48,3,FALSE)))))</f>
        <v/>
      </c>
      <c r="M4159" s="120">
        <f>IF(AND($P$2=FALSE,OR(F4159="Commercial NAICS Cogen",F4159="Industrial NAICS Cogen",F4159="NAICS-22 Cogen")),FALSE,IF(AND($P$3=FALSE,OR(F4159="Commercial NAICS Cogen",F4159="Commercial NAICS Non-Cogen",F4159="Industrial NAICS Cogen", F4159="industrial NAICS non-Cogen")),FALSE, TRUE))</f>
        <v/>
      </c>
    </row>
    <row r="4160">
      <c r="A4160" s="129" t="n">
        <v>58079</v>
      </c>
      <c r="B4160" s="130" t="inlineStr">
        <is>
          <t>Newark Energy Center</t>
        </is>
      </c>
      <c r="C4160" s="130" t="inlineStr">
        <is>
          <t>Newark Energy Center, LLC</t>
        </is>
      </c>
      <c r="D4160" s="129" t="n">
        <v>57457</v>
      </c>
      <c r="E4160" s="130" t="inlineStr">
        <is>
          <t>NJ</t>
        </is>
      </c>
      <c r="F4160" s="130" t="inlineStr">
        <is>
          <t>NAICS-22 Non-Cogen</t>
        </is>
      </c>
      <c r="G4160" s="130" t="inlineStr">
        <is>
          <t>CA</t>
        </is>
      </c>
      <c r="H4160" s="130" t="inlineStr">
        <is>
          <t>NG</t>
        </is>
      </c>
      <c r="I4160" s="130" t="inlineStr">
        <is>
          <t>NG</t>
        </is>
      </c>
      <c r="J4160" s="131" t="n">
        <v>1535059</v>
      </c>
      <c r="K4160" s="129" t="n">
        <v>2020</v>
      </c>
      <c r="L4160" s="120">
        <f>IF(VLOOKUP(H4160,'Cross-Page Data'!$D$4:$F$48,3,FALSE)="natural gas",VLOOKUP(G4160,'Cross-Page Data'!$I$4:$J$19,2,FALSE),IF(VLOOKUP(H4160,'Cross-Page Data'!$D$4:$F$48,3,FALSE)="solar",IF(G4160="PV","solar PV","solar thermal"),IF(VLOOKUP(H4160,'Cross-Page Data'!$D$4:$F$48,3,FALSE)="wind",VLOOKUP(G4160,'Cross-Page Data'!$I$4:$J$19,2,FALSE),IF(VLOOKUP(H4160,'Cross-Page Data'!$D$4:$F$48,3,FALSE)="hydro",VLOOKUP(G4160,'Cross-Page Data'!$I$4:$J$19,2,FALSE),VLOOKUP(H4160,'Cross-Page Data'!$D$4:$F$48,3,FALSE)))))</f>
        <v/>
      </c>
      <c r="M4160" s="120">
        <f>IF(AND($P$2=FALSE,OR(F4160="Commercial NAICS Cogen",F4160="Industrial NAICS Cogen",F4160="NAICS-22 Cogen")),FALSE,IF(AND($P$3=FALSE,OR(F4160="Commercial NAICS Cogen",F4160="Commercial NAICS Non-Cogen",F4160="Industrial NAICS Cogen", F4160="industrial NAICS non-Cogen")),FALSE, TRUE))</f>
        <v/>
      </c>
    </row>
    <row r="4161">
      <c r="A4161" s="129" t="n">
        <v>58079</v>
      </c>
      <c r="B4161" s="130" t="inlineStr">
        <is>
          <t>Newark Energy Center</t>
        </is>
      </c>
      <c r="C4161" s="130" t="inlineStr">
        <is>
          <t>Newark Energy Center, LLC</t>
        </is>
      </c>
      <c r="D4161" s="129" t="n">
        <v>57457</v>
      </c>
      <c r="E4161" s="130" t="inlineStr">
        <is>
          <t>NJ</t>
        </is>
      </c>
      <c r="F4161" s="130" t="inlineStr">
        <is>
          <t>NAICS-22 Non-Cogen</t>
        </is>
      </c>
      <c r="G4161" s="130" t="inlineStr">
        <is>
          <t>CT</t>
        </is>
      </c>
      <c r="H4161" s="130" t="inlineStr">
        <is>
          <t>NG</t>
        </is>
      </c>
      <c r="I4161" s="130" t="inlineStr">
        <is>
          <t>NG</t>
        </is>
      </c>
      <c r="J4161" s="131" t="n">
        <v>2699331</v>
      </c>
      <c r="K4161" s="129" t="n">
        <v>2020</v>
      </c>
      <c r="L4161" s="120">
        <f>IF(VLOOKUP(H4161,'Cross-Page Data'!$D$4:$F$48,3,FALSE)="natural gas",VLOOKUP(G4161,'Cross-Page Data'!$I$4:$J$19,2,FALSE),IF(VLOOKUP(H4161,'Cross-Page Data'!$D$4:$F$48,3,FALSE)="solar",IF(G4161="PV","solar PV","solar thermal"),IF(VLOOKUP(H4161,'Cross-Page Data'!$D$4:$F$48,3,FALSE)="wind",VLOOKUP(G4161,'Cross-Page Data'!$I$4:$J$19,2,FALSE),IF(VLOOKUP(H4161,'Cross-Page Data'!$D$4:$F$48,3,FALSE)="hydro",VLOOKUP(G4161,'Cross-Page Data'!$I$4:$J$19,2,FALSE),VLOOKUP(H4161,'Cross-Page Data'!$D$4:$F$48,3,FALSE)))))</f>
        <v/>
      </c>
      <c r="M4161" s="120">
        <f>IF(AND($P$2=FALSE,OR(F4161="Commercial NAICS Cogen",F4161="Industrial NAICS Cogen",F4161="NAICS-22 Cogen")),FALSE,IF(AND($P$3=FALSE,OR(F4161="Commercial NAICS Cogen",F4161="Commercial NAICS Non-Cogen",F4161="Industrial NAICS Cogen", F4161="industrial NAICS non-Cogen")),FALSE, TRUE))</f>
        <v/>
      </c>
    </row>
    <row r="4162">
      <c r="A4162" s="129" t="n">
        <v>58081</v>
      </c>
      <c r="B4162" s="130" t="inlineStr">
        <is>
          <t>Western Sugar Coop- Ft Morgan</t>
        </is>
      </c>
      <c r="C4162" s="130" t="inlineStr">
        <is>
          <t>Western Sugar Cooperative</t>
        </is>
      </c>
      <c r="D4162" s="129" t="n">
        <v>57315</v>
      </c>
      <c r="E4162" s="130" t="inlineStr">
        <is>
          <t>CO</t>
        </is>
      </c>
      <c r="F4162" s="130" t="inlineStr">
        <is>
          <t>Industrial NAICS Cogen</t>
        </is>
      </c>
      <c r="G4162" s="130" t="inlineStr">
        <is>
          <t>ST</t>
        </is>
      </c>
      <c r="H4162" s="130" t="inlineStr">
        <is>
          <t>NG</t>
        </is>
      </c>
      <c r="I4162" s="130" t="inlineStr">
        <is>
          <t>NG</t>
        </is>
      </c>
      <c r="J4162" s="131" t="n">
        <v>11458.92</v>
      </c>
      <c r="K4162" s="129" t="n">
        <v>2020</v>
      </c>
      <c r="L4162" s="120">
        <f>IF(VLOOKUP(H4162,'Cross-Page Data'!$D$4:$F$48,3,FALSE)="natural gas",VLOOKUP(G4162,'Cross-Page Data'!$I$4:$J$19,2,FALSE),IF(VLOOKUP(H4162,'Cross-Page Data'!$D$4:$F$48,3,FALSE)="solar",IF(G4162="PV","solar PV","solar thermal"),IF(VLOOKUP(H4162,'Cross-Page Data'!$D$4:$F$48,3,FALSE)="wind",VLOOKUP(G4162,'Cross-Page Data'!$I$4:$J$19,2,FALSE),IF(VLOOKUP(H4162,'Cross-Page Data'!$D$4:$F$48,3,FALSE)="hydro",VLOOKUP(G4162,'Cross-Page Data'!$I$4:$J$19,2,FALSE),VLOOKUP(H4162,'Cross-Page Data'!$D$4:$F$48,3,FALSE)))))</f>
        <v/>
      </c>
      <c r="M4162" s="120">
        <f>IF(AND($P$2=FALSE,OR(F4162="Commercial NAICS Cogen",F4162="Industrial NAICS Cogen",F4162="NAICS-22 Cogen")),FALSE,IF(AND($P$3=FALSE,OR(F4162="Commercial NAICS Cogen",F4162="Commercial NAICS Non-Cogen",F4162="Industrial NAICS Cogen", F4162="industrial NAICS non-Cogen")),FALSE, TRUE))</f>
        <v/>
      </c>
    </row>
    <row r="4163">
      <c r="A4163" s="129" t="n">
        <v>58081</v>
      </c>
      <c r="B4163" s="130" t="inlineStr">
        <is>
          <t>Western Sugar Coop- Ft Morgan</t>
        </is>
      </c>
      <c r="C4163" s="130" t="inlineStr">
        <is>
          <t>Western Sugar Cooperative</t>
        </is>
      </c>
      <c r="D4163" s="129" t="n">
        <v>57315</v>
      </c>
      <c r="E4163" s="130" t="inlineStr">
        <is>
          <t>CO</t>
        </is>
      </c>
      <c r="F4163" s="130" t="inlineStr">
        <is>
          <t>Industrial NAICS Cogen</t>
        </is>
      </c>
      <c r="G4163" s="130" t="inlineStr">
        <is>
          <t>ST</t>
        </is>
      </c>
      <c r="H4163" s="130" t="inlineStr">
        <is>
          <t>SUB</t>
        </is>
      </c>
      <c r="I4163" s="130" t="inlineStr">
        <is>
          <t>COL</t>
        </is>
      </c>
      <c r="J4163" s="131" t="n">
        <v>0</v>
      </c>
      <c r="K4163" s="129" t="n">
        <v>2020</v>
      </c>
      <c r="L4163" s="120">
        <f>IF(VLOOKUP(H4163,'Cross-Page Data'!$D$4:$F$48,3,FALSE)="natural gas",VLOOKUP(G4163,'Cross-Page Data'!$I$4:$J$19,2,FALSE),IF(VLOOKUP(H4163,'Cross-Page Data'!$D$4:$F$48,3,FALSE)="solar",IF(G4163="PV","solar PV","solar thermal"),IF(VLOOKUP(H4163,'Cross-Page Data'!$D$4:$F$48,3,FALSE)="wind",VLOOKUP(G4163,'Cross-Page Data'!$I$4:$J$19,2,FALSE),IF(VLOOKUP(H4163,'Cross-Page Data'!$D$4:$F$48,3,FALSE)="hydro",VLOOKUP(G4163,'Cross-Page Data'!$I$4:$J$19,2,FALSE),VLOOKUP(H4163,'Cross-Page Data'!$D$4:$F$48,3,FALSE)))))</f>
        <v/>
      </c>
      <c r="M4163" s="120">
        <f>IF(AND($P$2=FALSE,OR(F4163="Commercial NAICS Cogen",F4163="Industrial NAICS Cogen",F4163="NAICS-22 Cogen")),FALSE,IF(AND($P$3=FALSE,OR(F4163="Commercial NAICS Cogen",F4163="Commercial NAICS Non-Cogen",F4163="Industrial NAICS Cogen", F4163="industrial NAICS non-Cogen")),FALSE, TRUE))</f>
        <v/>
      </c>
    </row>
    <row r="4164">
      <c r="A4164" s="129" t="n">
        <v>58091</v>
      </c>
      <c r="B4164" s="130" t="inlineStr">
        <is>
          <t>Keystone Solar</t>
        </is>
      </c>
      <c r="C4164" s="130" t="inlineStr">
        <is>
          <t>Keystone Solar, LLC</t>
        </is>
      </c>
      <c r="D4164" s="129" t="n">
        <v>57465</v>
      </c>
      <c r="E4164" s="130" t="inlineStr">
        <is>
          <t>PA</t>
        </is>
      </c>
      <c r="F4164" s="130" t="inlineStr">
        <is>
          <t>NAICS-22 Non-Cogen</t>
        </is>
      </c>
      <c r="G4164" s="130" t="inlineStr">
        <is>
          <t>PV</t>
        </is>
      </c>
      <c r="H4164" s="130" t="inlineStr">
        <is>
          <t>SUN</t>
        </is>
      </c>
      <c r="I4164" s="130" t="inlineStr">
        <is>
          <t>SUN</t>
        </is>
      </c>
      <c r="J4164" s="131" t="n">
        <v>7331</v>
      </c>
      <c r="K4164" s="129" t="n">
        <v>2020</v>
      </c>
      <c r="L4164" s="120">
        <f>IF(VLOOKUP(H4164,'Cross-Page Data'!$D$4:$F$48,3,FALSE)="natural gas",VLOOKUP(G4164,'Cross-Page Data'!$I$4:$J$19,2,FALSE),IF(VLOOKUP(H4164,'Cross-Page Data'!$D$4:$F$48,3,FALSE)="solar",IF(G4164="PV","solar PV","solar thermal"),IF(VLOOKUP(H4164,'Cross-Page Data'!$D$4:$F$48,3,FALSE)="wind",VLOOKUP(G4164,'Cross-Page Data'!$I$4:$J$19,2,FALSE),IF(VLOOKUP(H4164,'Cross-Page Data'!$D$4:$F$48,3,FALSE)="hydro",VLOOKUP(G4164,'Cross-Page Data'!$I$4:$J$19,2,FALSE),VLOOKUP(H4164,'Cross-Page Data'!$D$4:$F$48,3,FALSE)))))</f>
        <v/>
      </c>
      <c r="M4164" s="120">
        <f>IF(AND($P$2=FALSE,OR(F4164="Commercial NAICS Cogen",F4164="Industrial NAICS Cogen",F4164="NAICS-22 Cogen")),FALSE,IF(AND($P$3=FALSE,OR(F4164="Commercial NAICS Cogen",F4164="Commercial NAICS Non-Cogen",F4164="Industrial NAICS Cogen", F4164="industrial NAICS non-Cogen")),FALSE, TRUE))</f>
        <v/>
      </c>
    </row>
    <row r="4165">
      <c r="A4165" s="129" t="n">
        <v>58098</v>
      </c>
      <c r="B4165" s="130" t="inlineStr">
        <is>
          <t>El Cabo Wind</t>
        </is>
      </c>
      <c r="C4165" s="130" t="inlineStr">
        <is>
          <t>Avangrid Renewables LLC</t>
        </is>
      </c>
      <c r="D4165" s="129" t="n">
        <v>15399</v>
      </c>
      <c r="E4165" s="130" t="inlineStr">
        <is>
          <t>NM</t>
        </is>
      </c>
      <c r="F4165" s="130" t="inlineStr">
        <is>
          <t>NAICS-22 Non-Cogen</t>
        </is>
      </c>
      <c r="G4165" s="130" t="inlineStr">
        <is>
          <t>WT</t>
        </is>
      </c>
      <c r="H4165" s="130" t="inlineStr">
        <is>
          <t>WND</t>
        </is>
      </c>
      <c r="I4165" s="130" t="inlineStr">
        <is>
          <t>WND</t>
        </is>
      </c>
      <c r="J4165" s="131" t="n">
        <v>1077109</v>
      </c>
      <c r="K4165" s="129" t="n">
        <v>2020</v>
      </c>
      <c r="L4165" s="120">
        <f>IF(VLOOKUP(H4165,'Cross-Page Data'!$D$4:$F$48,3,FALSE)="natural gas",VLOOKUP(G4165,'Cross-Page Data'!$I$4:$J$19,2,FALSE),IF(VLOOKUP(H4165,'Cross-Page Data'!$D$4:$F$48,3,FALSE)="solar",IF(G4165="PV","solar PV","solar thermal"),IF(VLOOKUP(H4165,'Cross-Page Data'!$D$4:$F$48,3,FALSE)="wind",VLOOKUP(G4165,'Cross-Page Data'!$I$4:$J$19,2,FALSE),IF(VLOOKUP(H4165,'Cross-Page Data'!$D$4:$F$48,3,FALSE)="hydro",VLOOKUP(G4165,'Cross-Page Data'!$I$4:$J$19,2,FALSE),VLOOKUP(H4165,'Cross-Page Data'!$D$4:$F$48,3,FALSE)))))</f>
        <v/>
      </c>
      <c r="M4165" s="120">
        <f>IF(AND($P$2=FALSE,OR(F4165="Commercial NAICS Cogen",F4165="Industrial NAICS Cogen",F4165="NAICS-22 Cogen")),FALSE,IF(AND($P$3=FALSE,OR(F4165="Commercial NAICS Cogen",F4165="Commercial NAICS Non-Cogen",F4165="Industrial NAICS Cogen", F4165="industrial NAICS non-Cogen")),FALSE, TRUE))</f>
        <v/>
      </c>
    </row>
    <row r="4166">
      <c r="A4166" s="129" t="n">
        <v>58099</v>
      </c>
      <c r="B4166" s="130" t="inlineStr">
        <is>
          <t>Montague Wind Power Facility LLC</t>
        </is>
      </c>
      <c r="C4166" s="130" t="inlineStr">
        <is>
          <t>Avangrid Renewables LLC</t>
        </is>
      </c>
      <c r="D4166" s="129" t="n">
        <v>15399</v>
      </c>
      <c r="E4166" s="130" t="inlineStr">
        <is>
          <t>OR</t>
        </is>
      </c>
      <c r="F4166" s="130" t="inlineStr">
        <is>
          <t>NAICS-22 Non-Cogen</t>
        </is>
      </c>
      <c r="G4166" s="130" t="inlineStr">
        <is>
          <t>WT</t>
        </is>
      </c>
      <c r="H4166" s="130" t="inlineStr">
        <is>
          <t>WND</t>
        </is>
      </c>
      <c r="I4166" s="130" t="inlineStr">
        <is>
          <t>WND</t>
        </is>
      </c>
      <c r="J4166" s="131" t="n">
        <v>589589</v>
      </c>
      <c r="K4166" s="129" t="n">
        <v>2020</v>
      </c>
      <c r="L4166" s="120">
        <f>IF(VLOOKUP(H4166,'Cross-Page Data'!$D$4:$F$48,3,FALSE)="natural gas",VLOOKUP(G4166,'Cross-Page Data'!$I$4:$J$19,2,FALSE),IF(VLOOKUP(H4166,'Cross-Page Data'!$D$4:$F$48,3,FALSE)="solar",IF(G4166="PV","solar PV","solar thermal"),IF(VLOOKUP(H4166,'Cross-Page Data'!$D$4:$F$48,3,FALSE)="wind",VLOOKUP(G4166,'Cross-Page Data'!$I$4:$J$19,2,FALSE),IF(VLOOKUP(H4166,'Cross-Page Data'!$D$4:$F$48,3,FALSE)="hydro",VLOOKUP(G4166,'Cross-Page Data'!$I$4:$J$19,2,FALSE),VLOOKUP(H4166,'Cross-Page Data'!$D$4:$F$48,3,FALSE)))))</f>
        <v/>
      </c>
      <c r="M4166" s="120">
        <f>IF(AND($P$2=FALSE,OR(F4166="Commercial NAICS Cogen",F4166="Industrial NAICS Cogen",F4166="NAICS-22 Cogen")),FALSE,IF(AND($P$3=FALSE,OR(F4166="Commercial NAICS Cogen",F4166="Commercial NAICS Non-Cogen",F4166="Industrial NAICS Cogen", F4166="industrial NAICS non-Cogen")),FALSE, TRUE))</f>
        <v/>
      </c>
    </row>
    <row r="4167">
      <c r="A4167" s="129" t="n">
        <v>58100</v>
      </c>
      <c r="B4167" s="130" t="inlineStr">
        <is>
          <t>Kern Oil &amp; Refining Co</t>
        </is>
      </c>
      <c r="C4167" s="130" t="inlineStr">
        <is>
          <t>Kern Oil &amp; Refining Co</t>
        </is>
      </c>
      <c r="D4167" s="129" t="n">
        <v>57477</v>
      </c>
      <c r="E4167" s="130" t="inlineStr">
        <is>
          <t>CA</t>
        </is>
      </c>
      <c r="F4167" s="130" t="inlineStr">
        <is>
          <t>Industrial NAICS Non-Cogen</t>
        </is>
      </c>
      <c r="G4167" s="130" t="inlineStr">
        <is>
          <t>GT</t>
        </is>
      </c>
      <c r="H4167" s="130" t="inlineStr">
        <is>
          <t>NG</t>
        </is>
      </c>
      <c r="I4167" s="130" t="inlineStr">
        <is>
          <t>NG</t>
        </is>
      </c>
      <c r="J4167" s="131" t="n">
        <v>35049</v>
      </c>
      <c r="K4167" s="129" t="n">
        <v>2020</v>
      </c>
      <c r="L4167" s="120">
        <f>IF(VLOOKUP(H4167,'Cross-Page Data'!$D$4:$F$48,3,FALSE)="natural gas",VLOOKUP(G4167,'Cross-Page Data'!$I$4:$J$19,2,FALSE),IF(VLOOKUP(H4167,'Cross-Page Data'!$D$4:$F$48,3,FALSE)="solar",IF(G4167="PV","solar PV","solar thermal"),IF(VLOOKUP(H4167,'Cross-Page Data'!$D$4:$F$48,3,FALSE)="wind",VLOOKUP(G4167,'Cross-Page Data'!$I$4:$J$19,2,FALSE),IF(VLOOKUP(H4167,'Cross-Page Data'!$D$4:$F$48,3,FALSE)="hydro",VLOOKUP(G4167,'Cross-Page Data'!$I$4:$J$19,2,FALSE),VLOOKUP(H4167,'Cross-Page Data'!$D$4:$F$48,3,FALSE)))))</f>
        <v/>
      </c>
      <c r="M4167" s="120">
        <f>IF(AND($P$2=FALSE,OR(F4167="Commercial NAICS Cogen",F4167="Industrial NAICS Cogen",F4167="NAICS-22 Cogen")),FALSE,IF(AND($P$3=FALSE,OR(F4167="Commercial NAICS Cogen",F4167="Commercial NAICS Non-Cogen",F4167="Industrial NAICS Cogen", F4167="industrial NAICS non-Cogen")),FALSE, TRUE))</f>
        <v/>
      </c>
    </row>
    <row r="4168">
      <c r="A4168" s="129" t="n">
        <v>58104</v>
      </c>
      <c r="B4168" s="130" t="inlineStr">
        <is>
          <t>Foundation Superior Farms</t>
        </is>
      </c>
      <c r="C4168" s="130" t="inlineStr">
        <is>
          <t>Foundation CA Fund VI Manager LLC</t>
        </is>
      </c>
      <c r="D4168" s="129" t="n">
        <v>57476</v>
      </c>
      <c r="E4168" s="130" t="inlineStr">
        <is>
          <t>CA</t>
        </is>
      </c>
      <c r="F4168" s="130" t="inlineStr">
        <is>
          <t>Industrial NAICS Non-Cogen</t>
        </is>
      </c>
      <c r="G4168" s="130" t="inlineStr">
        <is>
          <t>WT</t>
        </is>
      </c>
      <c r="H4168" s="130" t="inlineStr">
        <is>
          <t>WND</t>
        </is>
      </c>
      <c r="I4168" s="130" t="inlineStr">
        <is>
          <t>WND</t>
        </is>
      </c>
      <c r="J4168" s="131" t="n">
        <v>1335</v>
      </c>
      <c r="K4168" s="129" t="n">
        <v>2020</v>
      </c>
      <c r="L4168" s="120">
        <f>IF(VLOOKUP(H4168,'Cross-Page Data'!$D$4:$F$48,3,FALSE)="natural gas",VLOOKUP(G4168,'Cross-Page Data'!$I$4:$J$19,2,FALSE),IF(VLOOKUP(H4168,'Cross-Page Data'!$D$4:$F$48,3,FALSE)="solar",IF(G4168="PV","solar PV","solar thermal"),IF(VLOOKUP(H4168,'Cross-Page Data'!$D$4:$F$48,3,FALSE)="wind",VLOOKUP(G4168,'Cross-Page Data'!$I$4:$J$19,2,FALSE),IF(VLOOKUP(H4168,'Cross-Page Data'!$D$4:$F$48,3,FALSE)="hydro",VLOOKUP(G4168,'Cross-Page Data'!$I$4:$J$19,2,FALSE),VLOOKUP(H4168,'Cross-Page Data'!$D$4:$F$48,3,FALSE)))))</f>
        <v/>
      </c>
      <c r="M4168" s="120">
        <f>IF(AND($P$2=FALSE,OR(F4168="Commercial NAICS Cogen",F4168="Industrial NAICS Cogen",F4168="NAICS-22 Cogen")),FALSE,IF(AND($P$3=FALSE,OR(F4168="Commercial NAICS Cogen",F4168="Commercial NAICS Non-Cogen",F4168="Industrial NAICS Cogen", F4168="industrial NAICS non-Cogen")),FALSE, TRUE))</f>
        <v/>
      </c>
    </row>
    <row r="4169">
      <c r="A4169" s="129" t="n">
        <v>58105</v>
      </c>
      <c r="B4169" s="130" t="inlineStr">
        <is>
          <t>Foundation Wal-Mart Red Bluff</t>
        </is>
      </c>
      <c r="C4169" s="130" t="inlineStr">
        <is>
          <t>Foundation CA Fund VI Manager LLC</t>
        </is>
      </c>
      <c r="D4169" s="129" t="n">
        <v>57476</v>
      </c>
      <c r="E4169" s="130" t="inlineStr">
        <is>
          <t>CA</t>
        </is>
      </c>
      <c r="F4169" s="130" t="inlineStr">
        <is>
          <t>Commercial NAICS Non-Cogen</t>
        </is>
      </c>
      <c r="G4169" s="130" t="inlineStr">
        <is>
          <t>WT</t>
        </is>
      </c>
      <c r="H4169" s="130" t="inlineStr">
        <is>
          <t>WND</t>
        </is>
      </c>
      <c r="I4169" s="130" t="inlineStr">
        <is>
          <t>WND</t>
        </is>
      </c>
      <c r="J4169" s="131" t="n">
        <v>1755</v>
      </c>
      <c r="K4169" s="129" t="n">
        <v>2020</v>
      </c>
      <c r="L4169" s="120">
        <f>IF(VLOOKUP(H4169,'Cross-Page Data'!$D$4:$F$48,3,FALSE)="natural gas",VLOOKUP(G4169,'Cross-Page Data'!$I$4:$J$19,2,FALSE),IF(VLOOKUP(H4169,'Cross-Page Data'!$D$4:$F$48,3,FALSE)="solar",IF(G4169="PV","solar PV","solar thermal"),IF(VLOOKUP(H4169,'Cross-Page Data'!$D$4:$F$48,3,FALSE)="wind",VLOOKUP(G4169,'Cross-Page Data'!$I$4:$J$19,2,FALSE),IF(VLOOKUP(H4169,'Cross-Page Data'!$D$4:$F$48,3,FALSE)="hydro",VLOOKUP(G4169,'Cross-Page Data'!$I$4:$J$19,2,FALSE),VLOOKUP(H4169,'Cross-Page Data'!$D$4:$F$48,3,FALSE)))))</f>
        <v/>
      </c>
      <c r="M4169" s="120">
        <f>IF(AND($P$2=FALSE,OR(F4169="Commercial NAICS Cogen",F4169="Industrial NAICS Cogen",F4169="NAICS-22 Cogen")),FALSE,IF(AND($P$3=FALSE,OR(F4169="Commercial NAICS Cogen",F4169="Commercial NAICS Non-Cogen",F4169="Industrial NAICS Cogen", F4169="industrial NAICS non-Cogen")),FALSE, TRUE))</f>
        <v/>
      </c>
    </row>
    <row r="4170">
      <c r="A4170" s="129" t="n">
        <v>58116</v>
      </c>
      <c r="B4170" s="130" t="inlineStr">
        <is>
          <t>Cellu Tissue</t>
        </is>
      </c>
      <c r="C4170" s="130" t="inlineStr">
        <is>
          <t>Dunn Paper East Hartford, LLC</t>
        </is>
      </c>
      <c r="D4170" s="129" t="n">
        <v>60642</v>
      </c>
      <c r="E4170" s="130" t="inlineStr">
        <is>
          <t>CT</t>
        </is>
      </c>
      <c r="F4170" s="130" t="inlineStr">
        <is>
          <t>Industrial NAICS Non-Cogen</t>
        </is>
      </c>
      <c r="G4170" s="130" t="inlineStr">
        <is>
          <t>IC</t>
        </is>
      </c>
      <c r="H4170" s="130" t="inlineStr">
        <is>
          <t>NG</t>
        </is>
      </c>
      <c r="I4170" s="130" t="inlineStr">
        <is>
          <t>NG</t>
        </is>
      </c>
      <c r="J4170" s="131" t="n">
        <v>13771</v>
      </c>
      <c r="K4170" s="129" t="n">
        <v>2020</v>
      </c>
      <c r="L4170" s="120">
        <f>IF(VLOOKUP(H4170,'Cross-Page Data'!$D$4:$F$48,3,FALSE)="natural gas",VLOOKUP(G4170,'Cross-Page Data'!$I$4:$J$19,2,FALSE),IF(VLOOKUP(H4170,'Cross-Page Data'!$D$4:$F$48,3,FALSE)="solar",IF(G4170="PV","solar PV","solar thermal"),IF(VLOOKUP(H4170,'Cross-Page Data'!$D$4:$F$48,3,FALSE)="wind",VLOOKUP(G4170,'Cross-Page Data'!$I$4:$J$19,2,FALSE),IF(VLOOKUP(H4170,'Cross-Page Data'!$D$4:$F$48,3,FALSE)="hydro",VLOOKUP(G4170,'Cross-Page Data'!$I$4:$J$19,2,FALSE),VLOOKUP(H4170,'Cross-Page Data'!$D$4:$F$48,3,FALSE)))))</f>
        <v/>
      </c>
      <c r="M4170" s="120">
        <f>IF(AND($P$2=FALSE,OR(F4170="Commercial NAICS Cogen",F4170="Industrial NAICS Cogen",F4170="NAICS-22 Cogen")),FALSE,IF(AND($P$3=FALSE,OR(F4170="Commercial NAICS Cogen",F4170="Commercial NAICS Non-Cogen",F4170="Industrial NAICS Cogen", F4170="industrial NAICS non-Cogen")),FALSE, TRUE))</f>
        <v/>
      </c>
    </row>
    <row r="4171">
      <c r="A4171" s="129" t="n">
        <v>58121</v>
      </c>
      <c r="B4171" s="130" t="inlineStr">
        <is>
          <t>Echo Wind Park</t>
        </is>
      </c>
      <c r="C4171" s="130" t="inlineStr">
        <is>
          <t>DTE Electric Company</t>
        </is>
      </c>
      <c r="D4171" s="129" t="n">
        <v>5109</v>
      </c>
      <c r="E4171" s="130" t="inlineStr">
        <is>
          <t>MI</t>
        </is>
      </c>
      <c r="F4171" s="130" t="inlineStr">
        <is>
          <t>Electric Utility</t>
        </is>
      </c>
      <c r="G4171" s="130" t="inlineStr">
        <is>
          <t>WT</t>
        </is>
      </c>
      <c r="H4171" s="130" t="inlineStr">
        <is>
          <t>WND</t>
        </is>
      </c>
      <c r="I4171" s="130" t="inlineStr">
        <is>
          <t>WND</t>
        </is>
      </c>
      <c r="J4171" s="131" t="n">
        <v>392248</v>
      </c>
      <c r="K4171" s="129" t="n">
        <v>2020</v>
      </c>
      <c r="L4171" s="120">
        <f>IF(VLOOKUP(H4171,'Cross-Page Data'!$D$4:$F$48,3,FALSE)="natural gas",VLOOKUP(G4171,'Cross-Page Data'!$I$4:$J$19,2,FALSE),IF(VLOOKUP(H4171,'Cross-Page Data'!$D$4:$F$48,3,FALSE)="solar",IF(G4171="PV","solar PV","solar thermal"),IF(VLOOKUP(H4171,'Cross-Page Data'!$D$4:$F$48,3,FALSE)="wind",VLOOKUP(G4171,'Cross-Page Data'!$I$4:$J$19,2,FALSE),IF(VLOOKUP(H4171,'Cross-Page Data'!$D$4:$F$48,3,FALSE)="hydro",VLOOKUP(G4171,'Cross-Page Data'!$I$4:$J$19,2,FALSE),VLOOKUP(H4171,'Cross-Page Data'!$D$4:$F$48,3,FALSE)))))</f>
        <v/>
      </c>
      <c r="M4171" s="120">
        <f>IF(AND($P$2=FALSE,OR(F4171="Commercial NAICS Cogen",F4171="Industrial NAICS Cogen",F4171="NAICS-22 Cogen")),FALSE,IF(AND($P$3=FALSE,OR(F4171="Commercial NAICS Cogen",F4171="Commercial NAICS Non-Cogen",F4171="Industrial NAICS Cogen", F4171="industrial NAICS non-Cogen")),FALSE, TRUE))</f>
        <v/>
      </c>
    </row>
    <row r="4172">
      <c r="A4172" s="129" t="n">
        <v>58126</v>
      </c>
      <c r="B4172" s="130" t="inlineStr">
        <is>
          <t>Limon Wind I</t>
        </is>
      </c>
      <c r="C4172" s="130" t="inlineStr">
        <is>
          <t>Limon</t>
        </is>
      </c>
      <c r="D4172" s="129" t="n">
        <v>57503</v>
      </c>
      <c r="E4172" s="130" t="inlineStr">
        <is>
          <t>CO</t>
        </is>
      </c>
      <c r="F4172" s="130" t="inlineStr">
        <is>
          <t>NAICS-22 Non-Cogen</t>
        </is>
      </c>
      <c r="G4172" s="130" t="inlineStr">
        <is>
          <t>WT</t>
        </is>
      </c>
      <c r="H4172" s="130" t="inlineStr">
        <is>
          <t>WND</t>
        </is>
      </c>
      <c r="I4172" s="130" t="inlineStr">
        <is>
          <t>WND</t>
        </is>
      </c>
      <c r="J4172" s="131" t="n">
        <v>711128</v>
      </c>
      <c r="K4172" s="129" t="n">
        <v>2020</v>
      </c>
      <c r="L4172" s="120">
        <f>IF(VLOOKUP(H4172,'Cross-Page Data'!$D$4:$F$48,3,FALSE)="natural gas",VLOOKUP(G4172,'Cross-Page Data'!$I$4:$J$19,2,FALSE),IF(VLOOKUP(H4172,'Cross-Page Data'!$D$4:$F$48,3,FALSE)="solar",IF(G4172="PV","solar PV","solar thermal"),IF(VLOOKUP(H4172,'Cross-Page Data'!$D$4:$F$48,3,FALSE)="wind",VLOOKUP(G4172,'Cross-Page Data'!$I$4:$J$19,2,FALSE),IF(VLOOKUP(H4172,'Cross-Page Data'!$D$4:$F$48,3,FALSE)="hydro",VLOOKUP(G4172,'Cross-Page Data'!$I$4:$J$19,2,FALSE),VLOOKUP(H4172,'Cross-Page Data'!$D$4:$F$48,3,FALSE)))))</f>
        <v/>
      </c>
      <c r="M4172" s="120">
        <f>IF(AND($P$2=FALSE,OR(F4172="Commercial NAICS Cogen",F4172="Industrial NAICS Cogen",F4172="NAICS-22 Cogen")),FALSE,IF(AND($P$3=FALSE,OR(F4172="Commercial NAICS Cogen",F4172="Commercial NAICS Non-Cogen",F4172="Industrial NAICS Cogen", F4172="industrial NAICS non-Cogen")),FALSE, TRUE))</f>
        <v/>
      </c>
    </row>
    <row r="4173">
      <c r="A4173" s="129" t="n">
        <v>58127</v>
      </c>
      <c r="B4173" s="130" t="inlineStr">
        <is>
          <t>Limon Wind II</t>
        </is>
      </c>
      <c r="C4173" s="130" t="inlineStr">
        <is>
          <t>Limon</t>
        </is>
      </c>
      <c r="D4173" s="129" t="n">
        <v>57503</v>
      </c>
      <c r="E4173" s="130" t="inlineStr">
        <is>
          <t>CO</t>
        </is>
      </c>
      <c r="F4173" s="130" t="inlineStr">
        <is>
          <t>NAICS-22 Non-Cogen</t>
        </is>
      </c>
      <c r="G4173" s="130" t="inlineStr">
        <is>
          <t>WT</t>
        </is>
      </c>
      <c r="H4173" s="130" t="inlineStr">
        <is>
          <t>WND</t>
        </is>
      </c>
      <c r="I4173" s="130" t="inlineStr">
        <is>
          <t>WND</t>
        </is>
      </c>
      <c r="J4173" s="131" t="n">
        <v>611274</v>
      </c>
      <c r="K4173" s="129" t="n">
        <v>2020</v>
      </c>
      <c r="L4173" s="120">
        <f>IF(VLOOKUP(H4173,'Cross-Page Data'!$D$4:$F$48,3,FALSE)="natural gas",VLOOKUP(G4173,'Cross-Page Data'!$I$4:$J$19,2,FALSE),IF(VLOOKUP(H4173,'Cross-Page Data'!$D$4:$F$48,3,FALSE)="solar",IF(G4173="PV","solar PV","solar thermal"),IF(VLOOKUP(H4173,'Cross-Page Data'!$D$4:$F$48,3,FALSE)="wind",VLOOKUP(G4173,'Cross-Page Data'!$I$4:$J$19,2,FALSE),IF(VLOOKUP(H4173,'Cross-Page Data'!$D$4:$F$48,3,FALSE)="hydro",VLOOKUP(G4173,'Cross-Page Data'!$I$4:$J$19,2,FALSE),VLOOKUP(H4173,'Cross-Page Data'!$D$4:$F$48,3,FALSE)))))</f>
        <v/>
      </c>
      <c r="M4173" s="120">
        <f>IF(AND($P$2=FALSE,OR(F4173="Commercial NAICS Cogen",F4173="Industrial NAICS Cogen",F4173="NAICS-22 Cogen")),FALSE,IF(AND($P$3=FALSE,OR(F4173="Commercial NAICS Cogen",F4173="Commercial NAICS Non-Cogen",F4173="Industrial NAICS Cogen", F4173="industrial NAICS non-Cogen")),FALSE, TRUE))</f>
        <v/>
      </c>
    </row>
    <row r="4174">
      <c r="A4174" s="129" t="n">
        <v>58138</v>
      </c>
      <c r="B4174" s="130" t="inlineStr">
        <is>
          <t>Otter Creek Ethanol Poet - Ashton</t>
        </is>
      </c>
      <c r="C4174" s="130" t="inlineStr">
        <is>
          <t>Otter Creek Ethanol LLC - Poet Ashton</t>
        </is>
      </c>
      <c r="D4174" s="129" t="n">
        <v>58093</v>
      </c>
      <c r="E4174" s="130" t="inlineStr">
        <is>
          <t>IA</t>
        </is>
      </c>
      <c r="F4174" s="130" t="inlineStr">
        <is>
          <t>Industrial NAICS Cogen</t>
        </is>
      </c>
      <c r="G4174" s="130" t="inlineStr">
        <is>
          <t>GT</t>
        </is>
      </c>
      <c r="H4174" s="130" t="inlineStr">
        <is>
          <t>NG</t>
        </is>
      </c>
      <c r="I4174" s="130" t="inlineStr">
        <is>
          <t>NG</t>
        </is>
      </c>
      <c r="J4174" s="131" t="n">
        <v>26422</v>
      </c>
      <c r="K4174" s="129" t="n">
        <v>2020</v>
      </c>
      <c r="L4174" s="120">
        <f>IF(VLOOKUP(H4174,'Cross-Page Data'!$D$4:$F$48,3,FALSE)="natural gas",VLOOKUP(G4174,'Cross-Page Data'!$I$4:$J$19,2,FALSE),IF(VLOOKUP(H4174,'Cross-Page Data'!$D$4:$F$48,3,FALSE)="solar",IF(G4174="PV","solar PV","solar thermal"),IF(VLOOKUP(H4174,'Cross-Page Data'!$D$4:$F$48,3,FALSE)="wind",VLOOKUP(G4174,'Cross-Page Data'!$I$4:$J$19,2,FALSE),IF(VLOOKUP(H4174,'Cross-Page Data'!$D$4:$F$48,3,FALSE)="hydro",VLOOKUP(G4174,'Cross-Page Data'!$I$4:$J$19,2,FALSE),VLOOKUP(H4174,'Cross-Page Data'!$D$4:$F$48,3,FALSE)))))</f>
        <v/>
      </c>
      <c r="M4174" s="120">
        <f>IF(AND($P$2=FALSE,OR(F4174="Commercial NAICS Cogen",F4174="Industrial NAICS Cogen",F4174="NAICS-22 Cogen")),FALSE,IF(AND($P$3=FALSE,OR(F4174="Commercial NAICS Cogen",F4174="Commercial NAICS Non-Cogen",F4174="Industrial NAICS Cogen", F4174="industrial NAICS non-Cogen")),FALSE, TRUE))</f>
        <v/>
      </c>
    </row>
    <row r="4175">
      <c r="A4175" s="129" t="n">
        <v>58139</v>
      </c>
      <c r="B4175" s="130" t="inlineStr">
        <is>
          <t>Central Energy Plant USU</t>
        </is>
      </c>
      <c r="C4175" s="130" t="inlineStr">
        <is>
          <t>Utah State University</t>
        </is>
      </c>
      <c r="D4175" s="129" t="n">
        <v>19663</v>
      </c>
      <c r="E4175" s="130" t="inlineStr">
        <is>
          <t>UT</t>
        </is>
      </c>
      <c r="F4175" s="130" t="inlineStr">
        <is>
          <t>Commercial NAICS Non-Cogen</t>
        </is>
      </c>
      <c r="G4175" s="130" t="inlineStr">
        <is>
          <t>GT</t>
        </is>
      </c>
      <c r="H4175" s="130" t="inlineStr">
        <is>
          <t>DFO</t>
        </is>
      </c>
      <c r="I4175" s="130" t="inlineStr">
        <is>
          <t>DFO</t>
        </is>
      </c>
      <c r="J4175" s="131" t="n">
        <v>0</v>
      </c>
      <c r="K4175" s="129" t="n">
        <v>2020</v>
      </c>
      <c r="L4175" s="120">
        <f>IF(VLOOKUP(H4175,'Cross-Page Data'!$D$4:$F$48,3,FALSE)="natural gas",VLOOKUP(G4175,'Cross-Page Data'!$I$4:$J$19,2,FALSE),IF(VLOOKUP(H4175,'Cross-Page Data'!$D$4:$F$48,3,FALSE)="solar",IF(G4175="PV","solar PV","solar thermal"),IF(VLOOKUP(H4175,'Cross-Page Data'!$D$4:$F$48,3,FALSE)="wind",VLOOKUP(G4175,'Cross-Page Data'!$I$4:$J$19,2,FALSE),IF(VLOOKUP(H4175,'Cross-Page Data'!$D$4:$F$48,3,FALSE)="hydro",VLOOKUP(G4175,'Cross-Page Data'!$I$4:$J$19,2,FALSE),VLOOKUP(H4175,'Cross-Page Data'!$D$4:$F$48,3,FALSE)))))</f>
        <v/>
      </c>
      <c r="M4175" s="120">
        <f>IF(AND($P$2=FALSE,OR(F4175="Commercial NAICS Cogen",F4175="Industrial NAICS Cogen",F4175="NAICS-22 Cogen")),FALSE,IF(AND($P$3=FALSE,OR(F4175="Commercial NAICS Cogen",F4175="Commercial NAICS Non-Cogen",F4175="Industrial NAICS Cogen", F4175="industrial NAICS non-Cogen")),FALSE, TRUE))</f>
        <v/>
      </c>
    </row>
    <row r="4176">
      <c r="A4176" s="129" t="n">
        <v>58139</v>
      </c>
      <c r="B4176" s="130" t="inlineStr">
        <is>
          <t>Central Energy Plant USU</t>
        </is>
      </c>
      <c r="C4176" s="130" t="inlineStr">
        <is>
          <t>Utah State University</t>
        </is>
      </c>
      <c r="D4176" s="129" t="n">
        <v>19663</v>
      </c>
      <c r="E4176" s="130" t="inlineStr">
        <is>
          <t>UT</t>
        </is>
      </c>
      <c r="F4176" s="130" t="inlineStr">
        <is>
          <t>Commercial NAICS Non-Cogen</t>
        </is>
      </c>
      <c r="G4176" s="130" t="inlineStr">
        <is>
          <t>GT</t>
        </is>
      </c>
      <c r="H4176" s="130" t="inlineStr">
        <is>
          <t>NG</t>
        </is>
      </c>
      <c r="I4176" s="130" t="inlineStr">
        <is>
          <t>NG</t>
        </is>
      </c>
      <c r="J4176" s="131" t="n">
        <v>31368</v>
      </c>
      <c r="K4176" s="129" t="n">
        <v>2020</v>
      </c>
      <c r="L4176" s="120">
        <f>IF(VLOOKUP(H4176,'Cross-Page Data'!$D$4:$F$48,3,FALSE)="natural gas",VLOOKUP(G4176,'Cross-Page Data'!$I$4:$J$19,2,FALSE),IF(VLOOKUP(H4176,'Cross-Page Data'!$D$4:$F$48,3,FALSE)="solar",IF(G4176="PV","solar PV","solar thermal"),IF(VLOOKUP(H4176,'Cross-Page Data'!$D$4:$F$48,3,FALSE)="wind",VLOOKUP(G4176,'Cross-Page Data'!$I$4:$J$19,2,FALSE),IF(VLOOKUP(H4176,'Cross-Page Data'!$D$4:$F$48,3,FALSE)="hydro",VLOOKUP(G4176,'Cross-Page Data'!$I$4:$J$19,2,FALSE),VLOOKUP(H4176,'Cross-Page Data'!$D$4:$F$48,3,FALSE)))))</f>
        <v/>
      </c>
      <c r="M4176" s="120">
        <f>IF(AND($P$2=FALSE,OR(F4176="Commercial NAICS Cogen",F4176="Industrial NAICS Cogen",F4176="NAICS-22 Cogen")),FALSE,IF(AND($P$3=FALSE,OR(F4176="Commercial NAICS Cogen",F4176="Commercial NAICS Non-Cogen",F4176="Industrial NAICS Cogen", F4176="industrial NAICS non-Cogen")),FALSE, TRUE))</f>
        <v/>
      </c>
    </row>
    <row r="4177">
      <c r="A4177" s="129" t="n">
        <v>58140</v>
      </c>
      <c r="B4177" s="130" t="inlineStr">
        <is>
          <t>Summit Street Power Plant</t>
        </is>
      </c>
      <c r="C4177" s="130" t="inlineStr">
        <is>
          <t>Kent State University</t>
        </is>
      </c>
      <c r="D4177" s="129" t="n">
        <v>58097</v>
      </c>
      <c r="E4177" s="130" t="inlineStr">
        <is>
          <t>OH</t>
        </is>
      </c>
      <c r="F4177" s="130" t="inlineStr">
        <is>
          <t>Commercial NAICS Cogen</t>
        </is>
      </c>
      <c r="G4177" s="130" t="inlineStr">
        <is>
          <t>GT</t>
        </is>
      </c>
      <c r="H4177" s="130" t="inlineStr">
        <is>
          <t>DFO</t>
        </is>
      </c>
      <c r="I4177" s="130" t="inlineStr">
        <is>
          <t>DFO</t>
        </is>
      </c>
      <c r="J4177" s="131" t="n">
        <v>0</v>
      </c>
      <c r="K4177" s="129" t="n">
        <v>2020</v>
      </c>
      <c r="L4177" s="120">
        <f>IF(VLOOKUP(H4177,'Cross-Page Data'!$D$4:$F$48,3,FALSE)="natural gas",VLOOKUP(G4177,'Cross-Page Data'!$I$4:$J$19,2,FALSE),IF(VLOOKUP(H4177,'Cross-Page Data'!$D$4:$F$48,3,FALSE)="solar",IF(G4177="PV","solar PV","solar thermal"),IF(VLOOKUP(H4177,'Cross-Page Data'!$D$4:$F$48,3,FALSE)="wind",VLOOKUP(G4177,'Cross-Page Data'!$I$4:$J$19,2,FALSE),IF(VLOOKUP(H4177,'Cross-Page Data'!$D$4:$F$48,3,FALSE)="hydro",VLOOKUP(G4177,'Cross-Page Data'!$I$4:$J$19,2,FALSE),VLOOKUP(H4177,'Cross-Page Data'!$D$4:$F$48,3,FALSE)))))</f>
        <v/>
      </c>
      <c r="M4177" s="120">
        <f>IF(AND($P$2=FALSE,OR(F4177="Commercial NAICS Cogen",F4177="Industrial NAICS Cogen",F4177="NAICS-22 Cogen")),FALSE,IF(AND($P$3=FALSE,OR(F4177="Commercial NAICS Cogen",F4177="Commercial NAICS Non-Cogen",F4177="Industrial NAICS Cogen", F4177="industrial NAICS non-Cogen")),FALSE, TRUE))</f>
        <v/>
      </c>
    </row>
    <row r="4178">
      <c r="A4178" s="129" t="n">
        <v>58140</v>
      </c>
      <c r="B4178" s="130" t="inlineStr">
        <is>
          <t>Summit Street Power Plant</t>
        </is>
      </c>
      <c r="C4178" s="130" t="inlineStr">
        <is>
          <t>Kent State University</t>
        </is>
      </c>
      <c r="D4178" s="129" t="n">
        <v>58097</v>
      </c>
      <c r="E4178" s="130" t="inlineStr">
        <is>
          <t>OH</t>
        </is>
      </c>
      <c r="F4178" s="130" t="inlineStr">
        <is>
          <t>Commercial NAICS Cogen</t>
        </is>
      </c>
      <c r="G4178" s="130" t="inlineStr">
        <is>
          <t>GT</t>
        </is>
      </c>
      <c r="H4178" s="130" t="inlineStr">
        <is>
          <t>NG</t>
        </is>
      </c>
      <c r="I4178" s="130" t="inlineStr">
        <is>
          <t>NG</t>
        </is>
      </c>
      <c r="J4178" s="131" t="n">
        <v>10530</v>
      </c>
      <c r="K4178" s="129" t="n">
        <v>2020</v>
      </c>
      <c r="L4178" s="120">
        <f>IF(VLOOKUP(H4178,'Cross-Page Data'!$D$4:$F$48,3,FALSE)="natural gas",VLOOKUP(G4178,'Cross-Page Data'!$I$4:$J$19,2,FALSE),IF(VLOOKUP(H4178,'Cross-Page Data'!$D$4:$F$48,3,FALSE)="solar",IF(G4178="PV","solar PV","solar thermal"),IF(VLOOKUP(H4178,'Cross-Page Data'!$D$4:$F$48,3,FALSE)="wind",VLOOKUP(G4178,'Cross-Page Data'!$I$4:$J$19,2,FALSE),IF(VLOOKUP(H4178,'Cross-Page Data'!$D$4:$F$48,3,FALSE)="hydro",VLOOKUP(G4178,'Cross-Page Data'!$I$4:$J$19,2,FALSE),VLOOKUP(H4178,'Cross-Page Data'!$D$4:$F$48,3,FALSE)))))</f>
        <v/>
      </c>
      <c r="M4178" s="120">
        <f>IF(AND($P$2=FALSE,OR(F4178="Commercial NAICS Cogen",F4178="Industrial NAICS Cogen",F4178="NAICS-22 Cogen")),FALSE,IF(AND($P$3=FALSE,OR(F4178="Commercial NAICS Cogen",F4178="Commercial NAICS Non-Cogen",F4178="Industrial NAICS Cogen", F4178="industrial NAICS non-Cogen")),FALSE, TRUE))</f>
        <v/>
      </c>
    </row>
    <row r="4179">
      <c r="A4179" s="129" t="n">
        <v>58141</v>
      </c>
      <c r="B4179" s="130" t="inlineStr">
        <is>
          <t>Groton Wind LLC</t>
        </is>
      </c>
      <c r="C4179" s="130" t="inlineStr">
        <is>
          <t>Avangrid Renewables LLC</t>
        </is>
      </c>
      <c r="D4179" s="129" t="n">
        <v>15399</v>
      </c>
      <c r="E4179" s="130" t="inlineStr">
        <is>
          <t>NH</t>
        </is>
      </c>
      <c r="F4179" s="130" t="inlineStr">
        <is>
          <t>NAICS-22 Non-Cogen</t>
        </is>
      </c>
      <c r="G4179" s="130" t="inlineStr">
        <is>
          <t>WT</t>
        </is>
      </c>
      <c r="H4179" s="130" t="inlineStr">
        <is>
          <t>WND</t>
        </is>
      </c>
      <c r="I4179" s="130" t="inlineStr">
        <is>
          <t>WND</t>
        </is>
      </c>
      <c r="J4179" s="131" t="n">
        <v>106749</v>
      </c>
      <c r="K4179" s="129" t="n">
        <v>2020</v>
      </c>
      <c r="L4179" s="120">
        <f>IF(VLOOKUP(H4179,'Cross-Page Data'!$D$4:$F$48,3,FALSE)="natural gas",VLOOKUP(G4179,'Cross-Page Data'!$I$4:$J$19,2,FALSE),IF(VLOOKUP(H4179,'Cross-Page Data'!$D$4:$F$48,3,FALSE)="solar",IF(G4179="PV","solar PV","solar thermal"),IF(VLOOKUP(H4179,'Cross-Page Data'!$D$4:$F$48,3,FALSE)="wind",VLOOKUP(G4179,'Cross-Page Data'!$I$4:$J$19,2,FALSE),IF(VLOOKUP(H4179,'Cross-Page Data'!$D$4:$F$48,3,FALSE)="hydro",VLOOKUP(G4179,'Cross-Page Data'!$I$4:$J$19,2,FALSE),VLOOKUP(H4179,'Cross-Page Data'!$D$4:$F$48,3,FALSE)))))</f>
        <v/>
      </c>
      <c r="M4179" s="120">
        <f>IF(AND($P$2=FALSE,OR(F4179="Commercial NAICS Cogen",F4179="Industrial NAICS Cogen",F4179="NAICS-22 Cogen")),FALSE,IF(AND($P$3=FALSE,OR(F4179="Commercial NAICS Cogen",F4179="Commercial NAICS Non-Cogen",F4179="Industrial NAICS Cogen", F4179="industrial NAICS non-Cogen")),FALSE, TRUE))</f>
        <v/>
      </c>
    </row>
    <row r="4180">
      <c r="A4180" s="129" t="n">
        <v>58146</v>
      </c>
      <c r="B4180" s="130" t="inlineStr">
        <is>
          <t>Twin Rivers Paper Co LLC</t>
        </is>
      </c>
      <c r="C4180" s="130" t="inlineStr">
        <is>
          <t>Twin Rivers Paper Co LLC</t>
        </is>
      </c>
      <c r="D4180" s="129" t="n">
        <v>58103</v>
      </c>
      <c r="E4180" s="130" t="inlineStr">
        <is>
          <t>ME</t>
        </is>
      </c>
      <c r="F4180" s="130" t="inlineStr">
        <is>
          <t>Industrial NAICS Cogen</t>
        </is>
      </c>
      <c r="G4180" s="130" t="inlineStr">
        <is>
          <t>ST</t>
        </is>
      </c>
      <c r="H4180" s="130" t="inlineStr">
        <is>
          <t>PUR</t>
        </is>
      </c>
      <c r="I4180" s="130" t="inlineStr">
        <is>
          <t>OTH</t>
        </is>
      </c>
      <c r="J4180" s="131" t="n">
        <v>102461</v>
      </c>
      <c r="K4180" s="129" t="n">
        <v>2020</v>
      </c>
      <c r="L4180" s="120">
        <f>IF(VLOOKUP(H4180,'Cross-Page Data'!$D$4:$F$48,3,FALSE)="natural gas",VLOOKUP(G4180,'Cross-Page Data'!$I$4:$J$19,2,FALSE),IF(VLOOKUP(H4180,'Cross-Page Data'!$D$4:$F$48,3,FALSE)="solar",IF(G4180="PV","solar PV","solar thermal"),IF(VLOOKUP(H4180,'Cross-Page Data'!$D$4:$F$48,3,FALSE)="wind",VLOOKUP(G4180,'Cross-Page Data'!$I$4:$J$19,2,FALSE),IF(VLOOKUP(H4180,'Cross-Page Data'!$D$4:$F$48,3,FALSE)="hydro",VLOOKUP(G4180,'Cross-Page Data'!$I$4:$J$19,2,FALSE),VLOOKUP(H4180,'Cross-Page Data'!$D$4:$F$48,3,FALSE)))))</f>
        <v/>
      </c>
      <c r="M4180" s="120">
        <f>IF(AND($P$2=FALSE,OR(F4180="Commercial NAICS Cogen",F4180="Industrial NAICS Cogen",F4180="NAICS-22 Cogen")),FALSE,IF(AND($P$3=FALSE,OR(F4180="Commercial NAICS Cogen",F4180="Commercial NAICS Non-Cogen",F4180="Industrial NAICS Cogen", F4180="industrial NAICS non-Cogen")),FALSE, TRUE))</f>
        <v/>
      </c>
    </row>
    <row r="4181">
      <c r="A4181" s="129" t="n">
        <v>58151</v>
      </c>
      <c r="B4181" s="130" t="inlineStr">
        <is>
          <t>Central Utility Plant - Texas A&amp;M</t>
        </is>
      </c>
      <c r="C4181" s="130" t="inlineStr">
        <is>
          <t>Texas A&amp;M, Utilities &amp; Energy Services</t>
        </is>
      </c>
      <c r="D4181" s="129" t="n">
        <v>58113</v>
      </c>
      <c r="E4181" s="130" t="inlineStr">
        <is>
          <t>TX</t>
        </is>
      </c>
      <c r="F4181" s="130" t="inlineStr">
        <is>
          <t>Commercial NAICS Cogen</t>
        </is>
      </c>
      <c r="G4181" s="130" t="inlineStr">
        <is>
          <t>CA</t>
        </is>
      </c>
      <c r="H4181" s="130" t="inlineStr">
        <is>
          <t>DFO</t>
        </is>
      </c>
      <c r="I4181" s="130" t="inlineStr">
        <is>
          <t>DFO</t>
        </is>
      </c>
      <c r="J4181" s="131" t="n">
        <v>4.465</v>
      </c>
      <c r="K4181" s="129" t="n">
        <v>2020</v>
      </c>
      <c r="L4181" s="120">
        <f>IF(VLOOKUP(H4181,'Cross-Page Data'!$D$4:$F$48,3,FALSE)="natural gas",VLOOKUP(G4181,'Cross-Page Data'!$I$4:$J$19,2,FALSE),IF(VLOOKUP(H4181,'Cross-Page Data'!$D$4:$F$48,3,FALSE)="solar",IF(G4181="PV","solar PV","solar thermal"),IF(VLOOKUP(H4181,'Cross-Page Data'!$D$4:$F$48,3,FALSE)="wind",VLOOKUP(G4181,'Cross-Page Data'!$I$4:$J$19,2,FALSE),IF(VLOOKUP(H4181,'Cross-Page Data'!$D$4:$F$48,3,FALSE)="hydro",VLOOKUP(G4181,'Cross-Page Data'!$I$4:$J$19,2,FALSE),VLOOKUP(H4181,'Cross-Page Data'!$D$4:$F$48,3,FALSE)))))</f>
        <v/>
      </c>
      <c r="M4181" s="120">
        <f>IF(AND($P$2=FALSE,OR(F4181="Commercial NAICS Cogen",F4181="Industrial NAICS Cogen",F4181="NAICS-22 Cogen")),FALSE,IF(AND($P$3=FALSE,OR(F4181="Commercial NAICS Cogen",F4181="Commercial NAICS Non-Cogen",F4181="Industrial NAICS Cogen", F4181="industrial NAICS non-Cogen")),FALSE, TRUE))</f>
        <v/>
      </c>
    </row>
    <row r="4182">
      <c r="A4182" s="129" t="n">
        <v>58151</v>
      </c>
      <c r="B4182" s="130" t="inlineStr">
        <is>
          <t>Central Utility Plant - Texas A&amp;M</t>
        </is>
      </c>
      <c r="C4182" s="130" t="inlineStr">
        <is>
          <t>Texas A&amp;M, Utilities &amp; Energy Services</t>
        </is>
      </c>
      <c r="D4182" s="129" t="n">
        <v>58113</v>
      </c>
      <c r="E4182" s="130" t="inlineStr">
        <is>
          <t>TX</t>
        </is>
      </c>
      <c r="F4182" s="130" t="inlineStr">
        <is>
          <t>Commercial NAICS Cogen</t>
        </is>
      </c>
      <c r="G4182" s="130" t="inlineStr">
        <is>
          <t>CA</t>
        </is>
      </c>
      <c r="H4182" s="130" t="inlineStr">
        <is>
          <t>NG</t>
        </is>
      </c>
      <c r="I4182" s="130" t="inlineStr">
        <is>
          <t>NG</t>
        </is>
      </c>
      <c r="J4182" s="131" t="n">
        <v>25312.535</v>
      </c>
      <c r="K4182" s="129" t="n">
        <v>2020</v>
      </c>
      <c r="L4182" s="120">
        <f>IF(VLOOKUP(H4182,'Cross-Page Data'!$D$4:$F$48,3,FALSE)="natural gas",VLOOKUP(G4182,'Cross-Page Data'!$I$4:$J$19,2,FALSE),IF(VLOOKUP(H4182,'Cross-Page Data'!$D$4:$F$48,3,FALSE)="solar",IF(G4182="PV","solar PV","solar thermal"),IF(VLOOKUP(H4182,'Cross-Page Data'!$D$4:$F$48,3,FALSE)="wind",VLOOKUP(G4182,'Cross-Page Data'!$I$4:$J$19,2,FALSE),IF(VLOOKUP(H4182,'Cross-Page Data'!$D$4:$F$48,3,FALSE)="hydro",VLOOKUP(G4182,'Cross-Page Data'!$I$4:$J$19,2,FALSE),VLOOKUP(H4182,'Cross-Page Data'!$D$4:$F$48,3,FALSE)))))</f>
        <v/>
      </c>
      <c r="M4182" s="120">
        <f>IF(AND($P$2=FALSE,OR(F4182="Commercial NAICS Cogen",F4182="Industrial NAICS Cogen",F4182="NAICS-22 Cogen")),FALSE,IF(AND($P$3=FALSE,OR(F4182="Commercial NAICS Cogen",F4182="Commercial NAICS Non-Cogen",F4182="Industrial NAICS Cogen", F4182="industrial NAICS non-Cogen")),FALSE, TRUE))</f>
        <v/>
      </c>
    </row>
    <row r="4183">
      <c r="A4183" s="129" t="n">
        <v>58151</v>
      </c>
      <c r="B4183" s="130" t="inlineStr">
        <is>
          <t>Central Utility Plant - Texas A&amp;M</t>
        </is>
      </c>
      <c r="C4183" s="130" t="inlineStr">
        <is>
          <t>Texas A&amp;M, Utilities &amp; Energy Services</t>
        </is>
      </c>
      <c r="D4183" s="129" t="n">
        <v>58113</v>
      </c>
      <c r="E4183" s="130" t="inlineStr">
        <is>
          <t>TX</t>
        </is>
      </c>
      <c r="F4183" s="130" t="inlineStr">
        <is>
          <t>Commercial NAICS Cogen</t>
        </is>
      </c>
      <c r="G4183" s="130" t="inlineStr">
        <is>
          <t>CT</t>
        </is>
      </c>
      <c r="H4183" s="130" t="inlineStr">
        <is>
          <t>DFO</t>
        </is>
      </c>
      <c r="I4183" s="130" t="inlineStr">
        <is>
          <t>DFO</t>
        </is>
      </c>
      <c r="J4183" s="131" t="n">
        <v>0</v>
      </c>
      <c r="K4183" s="129" t="n">
        <v>2020</v>
      </c>
      <c r="L4183" s="120">
        <f>IF(VLOOKUP(H4183,'Cross-Page Data'!$D$4:$F$48,3,FALSE)="natural gas",VLOOKUP(G4183,'Cross-Page Data'!$I$4:$J$19,2,FALSE),IF(VLOOKUP(H4183,'Cross-Page Data'!$D$4:$F$48,3,FALSE)="solar",IF(G4183="PV","solar PV","solar thermal"),IF(VLOOKUP(H4183,'Cross-Page Data'!$D$4:$F$48,3,FALSE)="wind",VLOOKUP(G4183,'Cross-Page Data'!$I$4:$J$19,2,FALSE),IF(VLOOKUP(H4183,'Cross-Page Data'!$D$4:$F$48,3,FALSE)="hydro",VLOOKUP(G4183,'Cross-Page Data'!$I$4:$J$19,2,FALSE),VLOOKUP(H4183,'Cross-Page Data'!$D$4:$F$48,3,FALSE)))))</f>
        <v/>
      </c>
      <c r="M4183" s="120">
        <f>IF(AND($P$2=FALSE,OR(F4183="Commercial NAICS Cogen",F4183="Industrial NAICS Cogen",F4183="NAICS-22 Cogen")),FALSE,IF(AND($P$3=FALSE,OR(F4183="Commercial NAICS Cogen",F4183="Commercial NAICS Non-Cogen",F4183="Industrial NAICS Cogen", F4183="industrial NAICS non-Cogen")),FALSE, TRUE))</f>
        <v/>
      </c>
    </row>
    <row r="4184">
      <c r="A4184" s="129" t="n">
        <v>58151</v>
      </c>
      <c r="B4184" s="130" t="inlineStr">
        <is>
          <t>Central Utility Plant - Texas A&amp;M</t>
        </is>
      </c>
      <c r="C4184" s="130" t="inlineStr">
        <is>
          <t>Texas A&amp;M, Utilities &amp; Energy Services</t>
        </is>
      </c>
      <c r="D4184" s="129" t="n">
        <v>58113</v>
      </c>
      <c r="E4184" s="130" t="inlineStr">
        <is>
          <t>TX</t>
        </is>
      </c>
      <c r="F4184" s="130" t="inlineStr">
        <is>
          <t>Commercial NAICS Cogen</t>
        </is>
      </c>
      <c r="G4184" s="130" t="inlineStr">
        <is>
          <t>CT</t>
        </is>
      </c>
      <c r="H4184" s="130" t="inlineStr">
        <is>
          <t>NG</t>
        </is>
      </c>
      <c r="I4184" s="130" t="inlineStr">
        <is>
          <t>NG</t>
        </is>
      </c>
      <c r="J4184" s="131" t="n">
        <v>109976.66</v>
      </c>
      <c r="K4184" s="129" t="n">
        <v>2020</v>
      </c>
      <c r="L4184" s="120">
        <f>IF(VLOOKUP(H4184,'Cross-Page Data'!$D$4:$F$48,3,FALSE)="natural gas",VLOOKUP(G4184,'Cross-Page Data'!$I$4:$J$19,2,FALSE),IF(VLOOKUP(H4184,'Cross-Page Data'!$D$4:$F$48,3,FALSE)="solar",IF(G4184="PV","solar PV","solar thermal"),IF(VLOOKUP(H4184,'Cross-Page Data'!$D$4:$F$48,3,FALSE)="wind",VLOOKUP(G4184,'Cross-Page Data'!$I$4:$J$19,2,FALSE),IF(VLOOKUP(H4184,'Cross-Page Data'!$D$4:$F$48,3,FALSE)="hydro",VLOOKUP(G4184,'Cross-Page Data'!$I$4:$J$19,2,FALSE),VLOOKUP(H4184,'Cross-Page Data'!$D$4:$F$48,3,FALSE)))))</f>
        <v/>
      </c>
      <c r="M4184" s="120">
        <f>IF(AND($P$2=FALSE,OR(F4184="Commercial NAICS Cogen",F4184="Industrial NAICS Cogen",F4184="NAICS-22 Cogen")),FALSE,IF(AND($P$3=FALSE,OR(F4184="Commercial NAICS Cogen",F4184="Commercial NAICS Non-Cogen",F4184="Industrial NAICS Cogen", F4184="industrial NAICS non-Cogen")),FALSE, TRUE))</f>
        <v/>
      </c>
    </row>
    <row r="4185">
      <c r="A4185" s="129" t="n">
        <v>58153</v>
      </c>
      <c r="B4185" s="130" t="inlineStr">
        <is>
          <t>Eastern Maine Medical Center</t>
        </is>
      </c>
      <c r="C4185" s="130" t="inlineStr">
        <is>
          <t>Eastern Maine Medical Center</t>
        </is>
      </c>
      <c r="D4185" s="129" t="n">
        <v>58122</v>
      </c>
      <c r="E4185" s="130" t="inlineStr">
        <is>
          <t>ME</t>
        </is>
      </c>
      <c r="F4185" s="130" t="inlineStr">
        <is>
          <t>Commercial NAICS Cogen</t>
        </is>
      </c>
      <c r="G4185" s="130" t="inlineStr">
        <is>
          <t>GT</t>
        </is>
      </c>
      <c r="H4185" s="130" t="inlineStr">
        <is>
          <t>DFO</t>
        </is>
      </c>
      <c r="I4185" s="130" t="inlineStr">
        <is>
          <t>DFO</t>
        </is>
      </c>
      <c r="J4185" s="131" t="n">
        <v>4.002</v>
      </c>
      <c r="K4185" s="129" t="n">
        <v>2020</v>
      </c>
      <c r="L4185" s="120">
        <f>IF(VLOOKUP(H4185,'Cross-Page Data'!$D$4:$F$48,3,FALSE)="natural gas",VLOOKUP(G4185,'Cross-Page Data'!$I$4:$J$19,2,FALSE),IF(VLOOKUP(H4185,'Cross-Page Data'!$D$4:$F$48,3,FALSE)="solar",IF(G4185="PV","solar PV","solar thermal"),IF(VLOOKUP(H4185,'Cross-Page Data'!$D$4:$F$48,3,FALSE)="wind",VLOOKUP(G4185,'Cross-Page Data'!$I$4:$J$19,2,FALSE),IF(VLOOKUP(H4185,'Cross-Page Data'!$D$4:$F$48,3,FALSE)="hydro",VLOOKUP(G4185,'Cross-Page Data'!$I$4:$J$19,2,FALSE),VLOOKUP(H4185,'Cross-Page Data'!$D$4:$F$48,3,FALSE)))))</f>
        <v/>
      </c>
      <c r="M4185" s="120">
        <f>IF(AND($P$2=FALSE,OR(F4185="Commercial NAICS Cogen",F4185="Industrial NAICS Cogen",F4185="NAICS-22 Cogen")),FALSE,IF(AND($P$3=FALSE,OR(F4185="Commercial NAICS Cogen",F4185="Commercial NAICS Non-Cogen",F4185="Industrial NAICS Cogen", F4185="industrial NAICS non-Cogen")),FALSE, TRUE))</f>
        <v/>
      </c>
    </row>
    <row r="4186">
      <c r="A4186" s="129" t="n">
        <v>58153</v>
      </c>
      <c r="B4186" s="130" t="inlineStr">
        <is>
          <t>Eastern Maine Medical Center</t>
        </is>
      </c>
      <c r="C4186" s="130" t="inlineStr">
        <is>
          <t>Eastern Maine Medical Center</t>
        </is>
      </c>
      <c r="D4186" s="129" t="n">
        <v>58122</v>
      </c>
      <c r="E4186" s="130" t="inlineStr">
        <is>
          <t>ME</t>
        </is>
      </c>
      <c r="F4186" s="130" t="inlineStr">
        <is>
          <t>Commercial NAICS Cogen</t>
        </is>
      </c>
      <c r="G4186" s="130" t="inlineStr">
        <is>
          <t>GT</t>
        </is>
      </c>
      <c r="H4186" s="130" t="inlineStr">
        <is>
          <t>NG</t>
        </is>
      </c>
      <c r="I4186" s="130" t="inlineStr">
        <is>
          <t>NG</t>
        </is>
      </c>
      <c r="J4186" s="131" t="n">
        <v>31380.998</v>
      </c>
      <c r="K4186" s="129" t="n">
        <v>2020</v>
      </c>
      <c r="L4186" s="120">
        <f>IF(VLOOKUP(H4186,'Cross-Page Data'!$D$4:$F$48,3,FALSE)="natural gas",VLOOKUP(G4186,'Cross-Page Data'!$I$4:$J$19,2,FALSE),IF(VLOOKUP(H4186,'Cross-Page Data'!$D$4:$F$48,3,FALSE)="solar",IF(G4186="PV","solar PV","solar thermal"),IF(VLOOKUP(H4186,'Cross-Page Data'!$D$4:$F$48,3,FALSE)="wind",VLOOKUP(G4186,'Cross-Page Data'!$I$4:$J$19,2,FALSE),IF(VLOOKUP(H4186,'Cross-Page Data'!$D$4:$F$48,3,FALSE)="hydro",VLOOKUP(G4186,'Cross-Page Data'!$I$4:$J$19,2,FALSE),VLOOKUP(H4186,'Cross-Page Data'!$D$4:$F$48,3,FALSE)))))</f>
        <v/>
      </c>
      <c r="M4186" s="120">
        <f>IF(AND($P$2=FALSE,OR(F4186="Commercial NAICS Cogen",F4186="Industrial NAICS Cogen",F4186="NAICS-22 Cogen")),FALSE,IF(AND($P$3=FALSE,OR(F4186="Commercial NAICS Cogen",F4186="Commercial NAICS Non-Cogen",F4186="Industrial NAICS Cogen", F4186="industrial NAICS non-Cogen")),FALSE, TRUE))</f>
        <v/>
      </c>
    </row>
    <row r="4187">
      <c r="A4187" s="129" t="n">
        <v>58155</v>
      </c>
      <c r="B4187" s="130" t="inlineStr">
        <is>
          <t>Perrin Ranch Wind LLC</t>
        </is>
      </c>
      <c r="C4187" s="130" t="inlineStr">
        <is>
          <t>Perrin Ranch Wind LLC</t>
        </is>
      </c>
      <c r="D4187" s="129" t="n">
        <v>58132</v>
      </c>
      <c r="E4187" s="130" t="inlineStr">
        <is>
          <t>AZ</t>
        </is>
      </c>
      <c r="F4187" s="130" t="inlineStr">
        <is>
          <t>NAICS-22 Non-Cogen</t>
        </is>
      </c>
      <c r="G4187" s="130" t="inlineStr">
        <is>
          <t>WT</t>
        </is>
      </c>
      <c r="H4187" s="130" t="inlineStr">
        <is>
          <t>WND</t>
        </is>
      </c>
      <c r="I4187" s="130" t="inlineStr">
        <is>
          <t>WND</t>
        </is>
      </c>
      <c r="J4187" s="131" t="n">
        <v>212188</v>
      </c>
      <c r="K4187" s="129" t="n">
        <v>2020</v>
      </c>
      <c r="L4187" s="120">
        <f>IF(VLOOKUP(H4187,'Cross-Page Data'!$D$4:$F$48,3,FALSE)="natural gas",VLOOKUP(G4187,'Cross-Page Data'!$I$4:$J$19,2,FALSE),IF(VLOOKUP(H4187,'Cross-Page Data'!$D$4:$F$48,3,FALSE)="solar",IF(G4187="PV","solar PV","solar thermal"),IF(VLOOKUP(H4187,'Cross-Page Data'!$D$4:$F$48,3,FALSE)="wind",VLOOKUP(G4187,'Cross-Page Data'!$I$4:$J$19,2,FALSE),IF(VLOOKUP(H4187,'Cross-Page Data'!$D$4:$F$48,3,FALSE)="hydro",VLOOKUP(G4187,'Cross-Page Data'!$I$4:$J$19,2,FALSE),VLOOKUP(H4187,'Cross-Page Data'!$D$4:$F$48,3,FALSE)))))</f>
        <v/>
      </c>
      <c r="M4187" s="120">
        <f>IF(AND($P$2=FALSE,OR(F4187="Commercial NAICS Cogen",F4187="Industrial NAICS Cogen",F4187="NAICS-22 Cogen")),FALSE,IF(AND($P$3=FALSE,OR(F4187="Commercial NAICS Cogen",F4187="Commercial NAICS Non-Cogen",F4187="Industrial NAICS Cogen", F4187="industrial NAICS non-Cogen")),FALSE, TRUE))</f>
        <v/>
      </c>
    </row>
    <row r="4188">
      <c r="A4188" s="129" t="n">
        <v>58156</v>
      </c>
      <c r="B4188" s="130" t="inlineStr">
        <is>
          <t>SUNY Old Westbury College</t>
        </is>
      </c>
      <c r="C4188" s="130" t="inlineStr">
        <is>
          <t>SUNY Old Westbury College</t>
        </is>
      </c>
      <c r="D4188" s="129" t="n">
        <v>58110</v>
      </c>
      <c r="E4188" s="130" t="inlineStr">
        <is>
          <t>NY</t>
        </is>
      </c>
      <c r="F4188" s="130" t="inlineStr">
        <is>
          <t>Commercial NAICS Non-Cogen</t>
        </is>
      </c>
      <c r="G4188" s="130" t="inlineStr">
        <is>
          <t>IC</t>
        </is>
      </c>
      <c r="H4188" s="130" t="inlineStr">
        <is>
          <t>NG</t>
        </is>
      </c>
      <c r="I4188" s="130" t="inlineStr">
        <is>
          <t>NG</t>
        </is>
      </c>
      <c r="J4188" s="131" t="n">
        <v>0</v>
      </c>
      <c r="K4188" s="129" t="n">
        <v>2020</v>
      </c>
      <c r="L4188" s="120">
        <f>IF(VLOOKUP(H4188,'Cross-Page Data'!$D$4:$F$48,3,FALSE)="natural gas",VLOOKUP(G4188,'Cross-Page Data'!$I$4:$J$19,2,FALSE),IF(VLOOKUP(H4188,'Cross-Page Data'!$D$4:$F$48,3,FALSE)="solar",IF(G4188="PV","solar PV","solar thermal"),IF(VLOOKUP(H4188,'Cross-Page Data'!$D$4:$F$48,3,FALSE)="wind",VLOOKUP(G4188,'Cross-Page Data'!$I$4:$J$19,2,FALSE),IF(VLOOKUP(H4188,'Cross-Page Data'!$D$4:$F$48,3,FALSE)="hydro",VLOOKUP(G4188,'Cross-Page Data'!$I$4:$J$19,2,FALSE),VLOOKUP(H4188,'Cross-Page Data'!$D$4:$F$48,3,FALSE)))))</f>
        <v/>
      </c>
      <c r="M4188" s="120">
        <f>IF(AND($P$2=FALSE,OR(F4188="Commercial NAICS Cogen",F4188="Industrial NAICS Cogen",F4188="NAICS-22 Cogen")),FALSE,IF(AND($P$3=FALSE,OR(F4188="Commercial NAICS Cogen",F4188="Commercial NAICS Non-Cogen",F4188="Industrial NAICS Cogen", F4188="industrial NAICS non-Cogen")),FALSE, TRUE))</f>
        <v/>
      </c>
    </row>
    <row r="4189">
      <c r="A4189" s="129" t="n">
        <v>58159</v>
      </c>
      <c r="B4189" s="130" t="inlineStr">
        <is>
          <t>UCONN Cogen Facility</t>
        </is>
      </c>
      <c r="C4189" s="130" t="inlineStr">
        <is>
          <t>University of Connecticut</t>
        </is>
      </c>
      <c r="D4189" s="129" t="n">
        <v>58130</v>
      </c>
      <c r="E4189" s="130" t="inlineStr">
        <is>
          <t>CT</t>
        </is>
      </c>
      <c r="F4189" s="130" t="inlineStr">
        <is>
          <t>Commercial NAICS Cogen</t>
        </is>
      </c>
      <c r="G4189" s="130" t="inlineStr">
        <is>
          <t>CA</t>
        </is>
      </c>
      <c r="H4189" s="130" t="inlineStr">
        <is>
          <t>DFO</t>
        </is>
      </c>
      <c r="I4189" s="130" t="inlineStr">
        <is>
          <t>DFO</t>
        </is>
      </c>
      <c r="J4189" s="131" t="n">
        <v>29.517</v>
      </c>
      <c r="K4189" s="129" t="n">
        <v>2020</v>
      </c>
      <c r="L4189" s="120">
        <f>IF(VLOOKUP(H4189,'Cross-Page Data'!$D$4:$F$48,3,FALSE)="natural gas",VLOOKUP(G4189,'Cross-Page Data'!$I$4:$J$19,2,FALSE),IF(VLOOKUP(H4189,'Cross-Page Data'!$D$4:$F$48,3,FALSE)="solar",IF(G4189="PV","solar PV","solar thermal"),IF(VLOOKUP(H4189,'Cross-Page Data'!$D$4:$F$48,3,FALSE)="wind",VLOOKUP(G4189,'Cross-Page Data'!$I$4:$J$19,2,FALSE),IF(VLOOKUP(H4189,'Cross-Page Data'!$D$4:$F$48,3,FALSE)="hydro",VLOOKUP(G4189,'Cross-Page Data'!$I$4:$J$19,2,FALSE),VLOOKUP(H4189,'Cross-Page Data'!$D$4:$F$48,3,FALSE)))))</f>
        <v/>
      </c>
      <c r="M4189" s="120">
        <f>IF(AND($P$2=FALSE,OR(F4189="Commercial NAICS Cogen",F4189="Industrial NAICS Cogen",F4189="NAICS-22 Cogen")),FALSE,IF(AND($P$3=FALSE,OR(F4189="Commercial NAICS Cogen",F4189="Commercial NAICS Non-Cogen",F4189="Industrial NAICS Cogen", F4189="industrial NAICS non-Cogen")),FALSE, TRUE))</f>
        <v/>
      </c>
    </row>
    <row r="4190">
      <c r="A4190" s="129" t="n">
        <v>58159</v>
      </c>
      <c r="B4190" s="130" t="inlineStr">
        <is>
          <t>UCONN Cogen Facility</t>
        </is>
      </c>
      <c r="C4190" s="130" t="inlineStr">
        <is>
          <t>University of Connecticut</t>
        </is>
      </c>
      <c r="D4190" s="129" t="n">
        <v>58130</v>
      </c>
      <c r="E4190" s="130" t="inlineStr">
        <is>
          <t>CT</t>
        </is>
      </c>
      <c r="F4190" s="130" t="inlineStr">
        <is>
          <t>Commercial NAICS Cogen</t>
        </is>
      </c>
      <c r="G4190" s="130" t="inlineStr">
        <is>
          <t>CA</t>
        </is>
      </c>
      <c r="H4190" s="130" t="inlineStr">
        <is>
          <t>NG</t>
        </is>
      </c>
      <c r="I4190" s="130" t="inlineStr">
        <is>
          <t>NG</t>
        </is>
      </c>
      <c r="J4190" s="131" t="n">
        <v>9958.483</v>
      </c>
      <c r="K4190" s="129" t="n">
        <v>2020</v>
      </c>
      <c r="L4190" s="120">
        <f>IF(VLOOKUP(H4190,'Cross-Page Data'!$D$4:$F$48,3,FALSE)="natural gas",VLOOKUP(G4190,'Cross-Page Data'!$I$4:$J$19,2,FALSE),IF(VLOOKUP(H4190,'Cross-Page Data'!$D$4:$F$48,3,FALSE)="solar",IF(G4190="PV","solar PV","solar thermal"),IF(VLOOKUP(H4190,'Cross-Page Data'!$D$4:$F$48,3,FALSE)="wind",VLOOKUP(G4190,'Cross-Page Data'!$I$4:$J$19,2,FALSE),IF(VLOOKUP(H4190,'Cross-Page Data'!$D$4:$F$48,3,FALSE)="hydro",VLOOKUP(G4190,'Cross-Page Data'!$I$4:$J$19,2,FALSE),VLOOKUP(H4190,'Cross-Page Data'!$D$4:$F$48,3,FALSE)))))</f>
        <v/>
      </c>
      <c r="M4190" s="120">
        <f>IF(AND($P$2=FALSE,OR(F4190="Commercial NAICS Cogen",F4190="Industrial NAICS Cogen",F4190="NAICS-22 Cogen")),FALSE,IF(AND($P$3=FALSE,OR(F4190="Commercial NAICS Cogen",F4190="Commercial NAICS Non-Cogen",F4190="Industrial NAICS Cogen", F4190="industrial NAICS non-Cogen")),FALSE, TRUE))</f>
        <v/>
      </c>
    </row>
    <row r="4191">
      <c r="A4191" s="129" t="n">
        <v>58159</v>
      </c>
      <c r="B4191" s="130" t="inlineStr">
        <is>
          <t>UCONN Cogen Facility</t>
        </is>
      </c>
      <c r="C4191" s="130" t="inlineStr">
        <is>
          <t>University of Connecticut</t>
        </is>
      </c>
      <c r="D4191" s="129" t="n">
        <v>58130</v>
      </c>
      <c r="E4191" s="130" t="inlineStr">
        <is>
          <t>CT</t>
        </is>
      </c>
      <c r="F4191" s="130" t="inlineStr">
        <is>
          <t>Commercial NAICS Cogen</t>
        </is>
      </c>
      <c r="G4191" s="130" t="inlineStr">
        <is>
          <t>CT</t>
        </is>
      </c>
      <c r="H4191" s="130" t="inlineStr">
        <is>
          <t>DFO</t>
        </is>
      </c>
      <c r="I4191" s="130" t="inlineStr">
        <is>
          <t>DFO</t>
        </is>
      </c>
      <c r="J4191" s="131" t="n">
        <v>356.694</v>
      </c>
      <c r="K4191" s="129" t="n">
        <v>2020</v>
      </c>
      <c r="L4191" s="120">
        <f>IF(VLOOKUP(H4191,'Cross-Page Data'!$D$4:$F$48,3,FALSE)="natural gas",VLOOKUP(G4191,'Cross-Page Data'!$I$4:$J$19,2,FALSE),IF(VLOOKUP(H4191,'Cross-Page Data'!$D$4:$F$48,3,FALSE)="solar",IF(G4191="PV","solar PV","solar thermal"),IF(VLOOKUP(H4191,'Cross-Page Data'!$D$4:$F$48,3,FALSE)="wind",VLOOKUP(G4191,'Cross-Page Data'!$I$4:$J$19,2,FALSE),IF(VLOOKUP(H4191,'Cross-Page Data'!$D$4:$F$48,3,FALSE)="hydro",VLOOKUP(G4191,'Cross-Page Data'!$I$4:$J$19,2,FALSE),VLOOKUP(H4191,'Cross-Page Data'!$D$4:$F$48,3,FALSE)))))</f>
        <v/>
      </c>
      <c r="M4191" s="120">
        <f>IF(AND($P$2=FALSE,OR(F4191="Commercial NAICS Cogen",F4191="Industrial NAICS Cogen",F4191="NAICS-22 Cogen")),FALSE,IF(AND($P$3=FALSE,OR(F4191="Commercial NAICS Cogen",F4191="Commercial NAICS Non-Cogen",F4191="Industrial NAICS Cogen", F4191="industrial NAICS non-Cogen")),FALSE, TRUE))</f>
        <v/>
      </c>
    </row>
    <row r="4192">
      <c r="A4192" s="129" t="n">
        <v>58159</v>
      </c>
      <c r="B4192" s="130" t="inlineStr">
        <is>
          <t>UCONN Cogen Facility</t>
        </is>
      </c>
      <c r="C4192" s="130" t="inlineStr">
        <is>
          <t>University of Connecticut</t>
        </is>
      </c>
      <c r="D4192" s="129" t="n">
        <v>58130</v>
      </c>
      <c r="E4192" s="130" t="inlineStr">
        <is>
          <t>CT</t>
        </is>
      </c>
      <c r="F4192" s="130" t="inlineStr">
        <is>
          <t>Commercial NAICS Cogen</t>
        </is>
      </c>
      <c r="G4192" s="130" t="inlineStr">
        <is>
          <t>CT</t>
        </is>
      </c>
      <c r="H4192" s="130" t="inlineStr">
        <is>
          <t>NG</t>
        </is>
      </c>
      <c r="I4192" s="130" t="inlineStr">
        <is>
          <t>NG</t>
        </is>
      </c>
      <c r="J4192" s="131" t="n">
        <v>108416.31</v>
      </c>
      <c r="K4192" s="129" t="n">
        <v>2020</v>
      </c>
      <c r="L4192" s="120">
        <f>IF(VLOOKUP(H4192,'Cross-Page Data'!$D$4:$F$48,3,FALSE)="natural gas",VLOOKUP(G4192,'Cross-Page Data'!$I$4:$J$19,2,FALSE),IF(VLOOKUP(H4192,'Cross-Page Data'!$D$4:$F$48,3,FALSE)="solar",IF(G4192="PV","solar PV","solar thermal"),IF(VLOOKUP(H4192,'Cross-Page Data'!$D$4:$F$48,3,FALSE)="wind",VLOOKUP(G4192,'Cross-Page Data'!$I$4:$J$19,2,FALSE),IF(VLOOKUP(H4192,'Cross-Page Data'!$D$4:$F$48,3,FALSE)="hydro",VLOOKUP(G4192,'Cross-Page Data'!$I$4:$J$19,2,FALSE),VLOOKUP(H4192,'Cross-Page Data'!$D$4:$F$48,3,FALSE)))))</f>
        <v/>
      </c>
      <c r="M4192" s="120">
        <f>IF(AND($P$2=FALSE,OR(F4192="Commercial NAICS Cogen",F4192="Industrial NAICS Cogen",F4192="NAICS-22 Cogen")),FALSE,IF(AND($P$3=FALSE,OR(F4192="Commercial NAICS Cogen",F4192="Commercial NAICS Non-Cogen",F4192="Industrial NAICS Cogen", F4192="industrial NAICS non-Cogen")),FALSE, TRUE))</f>
        <v/>
      </c>
    </row>
    <row r="4193">
      <c r="A4193" s="129" t="n">
        <v>58169</v>
      </c>
      <c r="B4193" s="130" t="inlineStr">
        <is>
          <t>CSUF Trigeneration</t>
        </is>
      </c>
      <c r="C4193" s="130" t="inlineStr">
        <is>
          <t>California State University at Fullerton</t>
        </is>
      </c>
      <c r="D4193" s="129" t="n">
        <v>58104</v>
      </c>
      <c r="E4193" s="130" t="inlineStr">
        <is>
          <t>CA</t>
        </is>
      </c>
      <c r="F4193" s="130" t="inlineStr">
        <is>
          <t>Commercial NAICS Cogen</t>
        </is>
      </c>
      <c r="G4193" s="130" t="inlineStr">
        <is>
          <t>GT</t>
        </is>
      </c>
      <c r="H4193" s="130" t="inlineStr">
        <is>
          <t>NG</t>
        </is>
      </c>
      <c r="I4193" s="130" t="inlineStr">
        <is>
          <t>NG</t>
        </is>
      </c>
      <c r="J4193" s="131" t="n">
        <v>26234</v>
      </c>
      <c r="K4193" s="129" t="n">
        <v>2020</v>
      </c>
      <c r="L4193" s="120">
        <f>IF(VLOOKUP(H4193,'Cross-Page Data'!$D$4:$F$48,3,FALSE)="natural gas",VLOOKUP(G4193,'Cross-Page Data'!$I$4:$J$19,2,FALSE),IF(VLOOKUP(H4193,'Cross-Page Data'!$D$4:$F$48,3,FALSE)="solar",IF(G4193="PV","solar PV","solar thermal"),IF(VLOOKUP(H4193,'Cross-Page Data'!$D$4:$F$48,3,FALSE)="wind",VLOOKUP(G4193,'Cross-Page Data'!$I$4:$J$19,2,FALSE),IF(VLOOKUP(H4193,'Cross-Page Data'!$D$4:$F$48,3,FALSE)="hydro",VLOOKUP(G4193,'Cross-Page Data'!$I$4:$J$19,2,FALSE),VLOOKUP(H4193,'Cross-Page Data'!$D$4:$F$48,3,FALSE)))))</f>
        <v/>
      </c>
      <c r="M4193" s="120">
        <f>IF(AND($P$2=FALSE,OR(F4193="Commercial NAICS Cogen",F4193="Industrial NAICS Cogen",F4193="NAICS-22 Cogen")),FALSE,IF(AND($P$3=FALSE,OR(F4193="Commercial NAICS Cogen",F4193="Commercial NAICS Non-Cogen",F4193="Industrial NAICS Cogen", F4193="industrial NAICS non-Cogen")),FALSE, TRUE))</f>
        <v/>
      </c>
    </row>
    <row r="4194">
      <c r="A4194" s="129" t="n">
        <v>58169</v>
      </c>
      <c r="B4194" s="130" t="inlineStr">
        <is>
          <t>CSUF Trigeneration</t>
        </is>
      </c>
      <c r="C4194" s="130" t="inlineStr">
        <is>
          <t>California State University at Fullerton</t>
        </is>
      </c>
      <c r="D4194" s="129" t="n">
        <v>58104</v>
      </c>
      <c r="E4194" s="130" t="inlineStr">
        <is>
          <t>CA</t>
        </is>
      </c>
      <c r="F4194" s="130" t="inlineStr">
        <is>
          <t>Commercial NAICS Cogen</t>
        </is>
      </c>
      <c r="G4194" s="130" t="inlineStr">
        <is>
          <t>PV</t>
        </is>
      </c>
      <c r="H4194" s="130" t="inlineStr">
        <is>
          <t>SUN</t>
        </is>
      </c>
      <c r="I4194" s="130" t="inlineStr">
        <is>
          <t>SUN</t>
        </is>
      </c>
      <c r="J4194" s="131" t="n">
        <v>6024</v>
      </c>
      <c r="K4194" s="129" t="n">
        <v>2020</v>
      </c>
      <c r="L4194" s="120">
        <f>IF(VLOOKUP(H4194,'Cross-Page Data'!$D$4:$F$48,3,FALSE)="natural gas",VLOOKUP(G4194,'Cross-Page Data'!$I$4:$J$19,2,FALSE),IF(VLOOKUP(H4194,'Cross-Page Data'!$D$4:$F$48,3,FALSE)="solar",IF(G4194="PV","solar PV","solar thermal"),IF(VLOOKUP(H4194,'Cross-Page Data'!$D$4:$F$48,3,FALSE)="wind",VLOOKUP(G4194,'Cross-Page Data'!$I$4:$J$19,2,FALSE),IF(VLOOKUP(H4194,'Cross-Page Data'!$D$4:$F$48,3,FALSE)="hydro",VLOOKUP(G4194,'Cross-Page Data'!$I$4:$J$19,2,FALSE),VLOOKUP(H4194,'Cross-Page Data'!$D$4:$F$48,3,FALSE)))))</f>
        <v/>
      </c>
      <c r="M4194" s="120">
        <f>IF(AND($P$2=FALSE,OR(F4194="Commercial NAICS Cogen",F4194="Industrial NAICS Cogen",F4194="NAICS-22 Cogen")),FALSE,IF(AND($P$3=FALSE,OR(F4194="Commercial NAICS Cogen",F4194="Commercial NAICS Non-Cogen",F4194="Industrial NAICS Cogen", F4194="industrial NAICS non-Cogen")),FALSE, TRUE))</f>
        <v/>
      </c>
    </row>
    <row r="4195">
      <c r="A4195" s="129" t="n">
        <v>58177</v>
      </c>
      <c r="B4195" s="130" t="inlineStr">
        <is>
          <t>Kishwaukee CHP Plant</t>
        </is>
      </c>
      <c r="C4195" s="130" t="inlineStr">
        <is>
          <t>Rock River Water Reclamation District</t>
        </is>
      </c>
      <c r="D4195" s="129" t="n">
        <v>58129</v>
      </c>
      <c r="E4195" s="130" t="inlineStr">
        <is>
          <t>IL</t>
        </is>
      </c>
      <c r="F4195" s="130" t="inlineStr">
        <is>
          <t>NAICS-22 Cogen</t>
        </is>
      </c>
      <c r="G4195" s="130" t="inlineStr">
        <is>
          <t>IC</t>
        </is>
      </c>
      <c r="H4195" s="130" t="inlineStr">
        <is>
          <t>NG</t>
        </is>
      </c>
      <c r="I4195" s="130" t="inlineStr">
        <is>
          <t>NG</t>
        </is>
      </c>
      <c r="J4195" s="131" t="n">
        <v>265.838</v>
      </c>
      <c r="K4195" s="129" t="n">
        <v>2020</v>
      </c>
      <c r="L4195" s="120">
        <f>IF(VLOOKUP(H4195,'Cross-Page Data'!$D$4:$F$48,3,FALSE)="natural gas",VLOOKUP(G4195,'Cross-Page Data'!$I$4:$J$19,2,FALSE),IF(VLOOKUP(H4195,'Cross-Page Data'!$D$4:$F$48,3,FALSE)="solar",IF(G4195="PV","solar PV","solar thermal"),IF(VLOOKUP(H4195,'Cross-Page Data'!$D$4:$F$48,3,FALSE)="wind",VLOOKUP(G4195,'Cross-Page Data'!$I$4:$J$19,2,FALSE),IF(VLOOKUP(H4195,'Cross-Page Data'!$D$4:$F$48,3,FALSE)="hydro",VLOOKUP(G4195,'Cross-Page Data'!$I$4:$J$19,2,FALSE),VLOOKUP(H4195,'Cross-Page Data'!$D$4:$F$48,3,FALSE)))))</f>
        <v/>
      </c>
      <c r="M4195" s="120">
        <f>IF(AND($P$2=FALSE,OR(F4195="Commercial NAICS Cogen",F4195="Industrial NAICS Cogen",F4195="NAICS-22 Cogen")),FALSE,IF(AND($P$3=FALSE,OR(F4195="Commercial NAICS Cogen",F4195="Commercial NAICS Non-Cogen",F4195="Industrial NAICS Cogen", F4195="industrial NAICS non-Cogen")),FALSE, TRUE))</f>
        <v/>
      </c>
    </row>
    <row r="4196">
      <c r="A4196" s="129" t="n">
        <v>58177</v>
      </c>
      <c r="B4196" s="130" t="inlineStr">
        <is>
          <t>Kishwaukee CHP Plant</t>
        </is>
      </c>
      <c r="C4196" s="130" t="inlineStr">
        <is>
          <t>Rock River Water Reclamation District</t>
        </is>
      </c>
      <c r="D4196" s="129" t="n">
        <v>58129</v>
      </c>
      <c r="E4196" s="130" t="inlineStr">
        <is>
          <t>IL</t>
        </is>
      </c>
      <c r="F4196" s="130" t="inlineStr">
        <is>
          <t>NAICS-22 Cogen</t>
        </is>
      </c>
      <c r="G4196" s="130" t="inlineStr">
        <is>
          <t>IC</t>
        </is>
      </c>
      <c r="H4196" s="130" t="inlineStr">
        <is>
          <t>OBG</t>
        </is>
      </c>
      <c r="I4196" s="130" t="inlineStr">
        <is>
          <t>ORW</t>
        </is>
      </c>
      <c r="J4196" s="131" t="n">
        <v>8453.162</v>
      </c>
      <c r="K4196" s="129" t="n">
        <v>2020</v>
      </c>
      <c r="L4196" s="120">
        <f>IF(VLOOKUP(H4196,'Cross-Page Data'!$D$4:$F$48,3,FALSE)="natural gas",VLOOKUP(G4196,'Cross-Page Data'!$I$4:$J$19,2,FALSE),IF(VLOOKUP(H4196,'Cross-Page Data'!$D$4:$F$48,3,FALSE)="solar",IF(G4196="PV","solar PV","solar thermal"),IF(VLOOKUP(H4196,'Cross-Page Data'!$D$4:$F$48,3,FALSE)="wind",VLOOKUP(G4196,'Cross-Page Data'!$I$4:$J$19,2,FALSE),IF(VLOOKUP(H4196,'Cross-Page Data'!$D$4:$F$48,3,FALSE)="hydro",VLOOKUP(G4196,'Cross-Page Data'!$I$4:$J$19,2,FALSE),VLOOKUP(H4196,'Cross-Page Data'!$D$4:$F$48,3,FALSE)))))</f>
        <v/>
      </c>
      <c r="M4196" s="120">
        <f>IF(AND($P$2=FALSE,OR(F4196="Commercial NAICS Cogen",F4196="Industrial NAICS Cogen",F4196="NAICS-22 Cogen")),FALSE,IF(AND($P$3=FALSE,OR(F4196="Commercial NAICS Cogen",F4196="Commercial NAICS Non-Cogen",F4196="Industrial NAICS Cogen", F4196="industrial NAICS non-Cogen")),FALSE, TRUE))</f>
        <v/>
      </c>
    </row>
    <row r="4197">
      <c r="A4197" s="129" t="n">
        <v>58179</v>
      </c>
      <c r="B4197" s="130" t="inlineStr">
        <is>
          <t>MTSU Power Co-Gen Plant</t>
        </is>
      </c>
      <c r="C4197" s="130" t="inlineStr">
        <is>
          <t>Middle Tennessee State University</t>
        </is>
      </c>
      <c r="D4197" s="129" t="n">
        <v>58100</v>
      </c>
      <c r="E4197" s="130" t="inlineStr">
        <is>
          <t>TN</t>
        </is>
      </c>
      <c r="F4197" s="130" t="inlineStr">
        <is>
          <t>Commercial NAICS Cogen</t>
        </is>
      </c>
      <c r="G4197" s="130" t="inlineStr">
        <is>
          <t>GT</t>
        </is>
      </c>
      <c r="H4197" s="130" t="inlineStr">
        <is>
          <t>NG</t>
        </is>
      </c>
      <c r="I4197" s="130" t="inlineStr">
        <is>
          <t>NG</t>
        </is>
      </c>
      <c r="J4197" s="131" t="n">
        <v>38126</v>
      </c>
      <c r="K4197" s="129" t="n">
        <v>2020</v>
      </c>
      <c r="L4197" s="120">
        <f>IF(VLOOKUP(H4197,'Cross-Page Data'!$D$4:$F$48,3,FALSE)="natural gas",VLOOKUP(G4197,'Cross-Page Data'!$I$4:$J$19,2,FALSE),IF(VLOOKUP(H4197,'Cross-Page Data'!$D$4:$F$48,3,FALSE)="solar",IF(G4197="PV","solar PV","solar thermal"),IF(VLOOKUP(H4197,'Cross-Page Data'!$D$4:$F$48,3,FALSE)="wind",VLOOKUP(G4197,'Cross-Page Data'!$I$4:$J$19,2,FALSE),IF(VLOOKUP(H4197,'Cross-Page Data'!$D$4:$F$48,3,FALSE)="hydro",VLOOKUP(G4197,'Cross-Page Data'!$I$4:$J$19,2,FALSE),VLOOKUP(H4197,'Cross-Page Data'!$D$4:$F$48,3,FALSE)))))</f>
        <v/>
      </c>
      <c r="M4197" s="120">
        <f>IF(AND($P$2=FALSE,OR(F4197="Commercial NAICS Cogen",F4197="Industrial NAICS Cogen",F4197="NAICS-22 Cogen")),FALSE,IF(AND($P$3=FALSE,OR(F4197="Commercial NAICS Cogen",F4197="Commercial NAICS Non-Cogen",F4197="Industrial NAICS Cogen", F4197="industrial NAICS non-Cogen")),FALSE, TRUE))</f>
        <v/>
      </c>
    </row>
    <row r="4198">
      <c r="A4198" s="129" t="n">
        <v>58179</v>
      </c>
      <c r="B4198" s="130" t="inlineStr">
        <is>
          <t>MTSU Power Co-Gen Plant</t>
        </is>
      </c>
      <c r="C4198" s="130" t="inlineStr">
        <is>
          <t>Middle Tennessee State University</t>
        </is>
      </c>
      <c r="D4198" s="129" t="n">
        <v>58100</v>
      </c>
      <c r="E4198" s="130" t="inlineStr">
        <is>
          <t>TN</t>
        </is>
      </c>
      <c r="F4198" s="130" t="inlineStr">
        <is>
          <t>Commercial NAICS Cogen</t>
        </is>
      </c>
      <c r="G4198" s="130" t="inlineStr">
        <is>
          <t>IC</t>
        </is>
      </c>
      <c r="H4198" s="130" t="inlineStr">
        <is>
          <t>DFO</t>
        </is>
      </c>
      <c r="I4198" s="130" t="inlineStr">
        <is>
          <t>DFO</t>
        </is>
      </c>
      <c r="J4198" s="131" t="n">
        <v>0</v>
      </c>
      <c r="K4198" s="129" t="n">
        <v>2020</v>
      </c>
      <c r="L4198" s="120">
        <f>IF(VLOOKUP(H4198,'Cross-Page Data'!$D$4:$F$48,3,FALSE)="natural gas",VLOOKUP(G4198,'Cross-Page Data'!$I$4:$J$19,2,FALSE),IF(VLOOKUP(H4198,'Cross-Page Data'!$D$4:$F$48,3,FALSE)="solar",IF(G4198="PV","solar PV","solar thermal"),IF(VLOOKUP(H4198,'Cross-Page Data'!$D$4:$F$48,3,FALSE)="wind",VLOOKUP(G4198,'Cross-Page Data'!$I$4:$J$19,2,FALSE),IF(VLOOKUP(H4198,'Cross-Page Data'!$D$4:$F$48,3,FALSE)="hydro",VLOOKUP(G4198,'Cross-Page Data'!$I$4:$J$19,2,FALSE),VLOOKUP(H4198,'Cross-Page Data'!$D$4:$F$48,3,FALSE)))))</f>
        <v/>
      </c>
      <c r="M4198" s="120">
        <f>IF(AND($P$2=FALSE,OR(F4198="Commercial NAICS Cogen",F4198="Industrial NAICS Cogen",F4198="NAICS-22 Cogen")),FALSE,IF(AND($P$3=FALSE,OR(F4198="Commercial NAICS Cogen",F4198="Commercial NAICS Non-Cogen",F4198="Industrial NAICS Cogen", F4198="industrial NAICS non-Cogen")),FALSE, TRUE))</f>
        <v/>
      </c>
    </row>
    <row r="4199">
      <c r="A4199" s="129" t="n">
        <v>58180</v>
      </c>
      <c r="B4199" s="130" t="inlineStr">
        <is>
          <t>UNH 7.9 MW Plant</t>
        </is>
      </c>
      <c r="C4199" s="130" t="inlineStr">
        <is>
          <t>Emcor Energy Services</t>
        </is>
      </c>
      <c r="D4199" s="129" t="n">
        <v>58099</v>
      </c>
      <c r="E4199" s="130" t="inlineStr">
        <is>
          <t>NH</t>
        </is>
      </c>
      <c r="F4199" s="130" t="inlineStr">
        <is>
          <t>Commercial NAICS Cogen</t>
        </is>
      </c>
      <c r="G4199" s="130" t="inlineStr">
        <is>
          <t>GT</t>
        </is>
      </c>
      <c r="H4199" s="130" t="inlineStr">
        <is>
          <t>DFO</t>
        </is>
      </c>
      <c r="I4199" s="130" t="inlineStr">
        <is>
          <t>DFO</t>
        </is>
      </c>
      <c r="J4199" s="131" t="n">
        <v>772.619</v>
      </c>
      <c r="K4199" s="129" t="n">
        <v>2020</v>
      </c>
      <c r="L4199" s="120">
        <f>IF(VLOOKUP(H4199,'Cross-Page Data'!$D$4:$F$48,3,FALSE)="natural gas",VLOOKUP(G4199,'Cross-Page Data'!$I$4:$J$19,2,FALSE),IF(VLOOKUP(H4199,'Cross-Page Data'!$D$4:$F$48,3,FALSE)="solar",IF(G4199="PV","solar PV","solar thermal"),IF(VLOOKUP(H4199,'Cross-Page Data'!$D$4:$F$48,3,FALSE)="wind",VLOOKUP(G4199,'Cross-Page Data'!$I$4:$J$19,2,FALSE),IF(VLOOKUP(H4199,'Cross-Page Data'!$D$4:$F$48,3,FALSE)="hydro",VLOOKUP(G4199,'Cross-Page Data'!$I$4:$J$19,2,FALSE),VLOOKUP(H4199,'Cross-Page Data'!$D$4:$F$48,3,FALSE)))))</f>
        <v/>
      </c>
      <c r="M4199" s="120">
        <f>IF(AND($P$2=FALSE,OR(F4199="Commercial NAICS Cogen",F4199="Industrial NAICS Cogen",F4199="NAICS-22 Cogen")),FALSE,IF(AND($P$3=FALSE,OR(F4199="Commercial NAICS Cogen",F4199="Commercial NAICS Non-Cogen",F4199="Industrial NAICS Cogen", F4199="industrial NAICS non-Cogen")),FALSE, TRUE))</f>
        <v/>
      </c>
    </row>
    <row r="4200">
      <c r="A4200" s="129" t="n">
        <v>58180</v>
      </c>
      <c r="B4200" s="130" t="inlineStr">
        <is>
          <t>UNH 7.9 MW Plant</t>
        </is>
      </c>
      <c r="C4200" s="130" t="inlineStr">
        <is>
          <t>Emcor Energy Services</t>
        </is>
      </c>
      <c r="D4200" s="129" t="n">
        <v>58099</v>
      </c>
      <c r="E4200" s="130" t="inlineStr">
        <is>
          <t>NH</t>
        </is>
      </c>
      <c r="F4200" s="130" t="inlineStr">
        <is>
          <t>Commercial NAICS Cogen</t>
        </is>
      </c>
      <c r="G4200" s="130" t="inlineStr">
        <is>
          <t>GT</t>
        </is>
      </c>
      <c r="H4200" s="130" t="inlineStr">
        <is>
          <t>LFG</t>
        </is>
      </c>
      <c r="I4200" s="130" t="inlineStr">
        <is>
          <t>MLG</t>
        </is>
      </c>
      <c r="J4200" s="131" t="n">
        <v>38483.921</v>
      </c>
      <c r="K4200" s="129" t="n">
        <v>2020</v>
      </c>
      <c r="L4200" s="120">
        <f>IF(VLOOKUP(H4200,'Cross-Page Data'!$D$4:$F$48,3,FALSE)="natural gas",VLOOKUP(G4200,'Cross-Page Data'!$I$4:$J$19,2,FALSE),IF(VLOOKUP(H4200,'Cross-Page Data'!$D$4:$F$48,3,FALSE)="solar",IF(G4200="PV","solar PV","solar thermal"),IF(VLOOKUP(H4200,'Cross-Page Data'!$D$4:$F$48,3,FALSE)="wind",VLOOKUP(G4200,'Cross-Page Data'!$I$4:$J$19,2,FALSE),IF(VLOOKUP(H4200,'Cross-Page Data'!$D$4:$F$48,3,FALSE)="hydro",VLOOKUP(G4200,'Cross-Page Data'!$I$4:$J$19,2,FALSE),VLOOKUP(H4200,'Cross-Page Data'!$D$4:$F$48,3,FALSE)))))</f>
        <v/>
      </c>
      <c r="M4200" s="120">
        <f>IF(AND($P$2=FALSE,OR(F4200="Commercial NAICS Cogen",F4200="Industrial NAICS Cogen",F4200="NAICS-22 Cogen")),FALSE,IF(AND($P$3=FALSE,OR(F4200="Commercial NAICS Cogen",F4200="Commercial NAICS Non-Cogen",F4200="Industrial NAICS Cogen", F4200="industrial NAICS non-Cogen")),FALSE, TRUE))</f>
        <v/>
      </c>
    </row>
    <row r="4201">
      <c r="A4201" s="129" t="n">
        <v>58180</v>
      </c>
      <c r="B4201" s="130" t="inlineStr">
        <is>
          <t>UNH 7.9 MW Plant</t>
        </is>
      </c>
      <c r="C4201" s="130" t="inlineStr">
        <is>
          <t>Emcor Energy Services</t>
        </is>
      </c>
      <c r="D4201" s="129" t="n">
        <v>58099</v>
      </c>
      <c r="E4201" s="130" t="inlineStr">
        <is>
          <t>NH</t>
        </is>
      </c>
      <c r="F4201" s="130" t="inlineStr">
        <is>
          <t>Commercial NAICS Cogen</t>
        </is>
      </c>
      <c r="G4201" s="130" t="inlineStr">
        <is>
          <t>GT</t>
        </is>
      </c>
      <c r="H4201" s="130" t="inlineStr">
        <is>
          <t>NG</t>
        </is>
      </c>
      <c r="I4201" s="130" t="inlineStr">
        <is>
          <t>NG</t>
        </is>
      </c>
      <c r="J4201" s="131" t="n">
        <v>9781.459999999999</v>
      </c>
      <c r="K4201" s="129" t="n">
        <v>2020</v>
      </c>
      <c r="L4201" s="120">
        <f>IF(VLOOKUP(H4201,'Cross-Page Data'!$D$4:$F$48,3,FALSE)="natural gas",VLOOKUP(G4201,'Cross-Page Data'!$I$4:$J$19,2,FALSE),IF(VLOOKUP(H4201,'Cross-Page Data'!$D$4:$F$48,3,FALSE)="solar",IF(G4201="PV","solar PV","solar thermal"),IF(VLOOKUP(H4201,'Cross-Page Data'!$D$4:$F$48,3,FALSE)="wind",VLOOKUP(G4201,'Cross-Page Data'!$I$4:$J$19,2,FALSE),IF(VLOOKUP(H4201,'Cross-Page Data'!$D$4:$F$48,3,FALSE)="hydro",VLOOKUP(G4201,'Cross-Page Data'!$I$4:$J$19,2,FALSE),VLOOKUP(H4201,'Cross-Page Data'!$D$4:$F$48,3,FALSE)))))</f>
        <v/>
      </c>
      <c r="M4201" s="120">
        <f>IF(AND($P$2=FALSE,OR(F4201="Commercial NAICS Cogen",F4201="Industrial NAICS Cogen",F4201="NAICS-22 Cogen")),FALSE,IF(AND($P$3=FALSE,OR(F4201="Commercial NAICS Cogen",F4201="Commercial NAICS Non-Cogen",F4201="Industrial NAICS Cogen", F4201="industrial NAICS non-Cogen")),FALSE, TRUE))</f>
        <v/>
      </c>
    </row>
    <row r="4202">
      <c r="A4202" s="129" t="n">
        <v>58183</v>
      </c>
      <c r="B4202" s="130" t="inlineStr">
        <is>
          <t>Prairie Horizon Agri Energy</t>
        </is>
      </c>
      <c r="C4202" s="130" t="inlineStr">
        <is>
          <t>Prairie Horizon Agri Energy LLC</t>
        </is>
      </c>
      <c r="D4202" s="129" t="n">
        <v>58157</v>
      </c>
      <c r="E4202" s="130" t="inlineStr">
        <is>
          <t>KS</t>
        </is>
      </c>
      <c r="F4202" s="130" t="inlineStr">
        <is>
          <t>Industrial NAICS Cogen</t>
        </is>
      </c>
      <c r="G4202" s="130" t="inlineStr">
        <is>
          <t>ST</t>
        </is>
      </c>
      <c r="H4202" s="130" t="inlineStr">
        <is>
          <t>NG</t>
        </is>
      </c>
      <c r="I4202" s="130" t="inlineStr">
        <is>
          <t>NG</t>
        </is>
      </c>
      <c r="J4202" s="131" t="n">
        <v>6346.71</v>
      </c>
      <c r="K4202" s="129" t="n">
        <v>2020</v>
      </c>
      <c r="L4202" s="120">
        <f>IF(VLOOKUP(H4202,'Cross-Page Data'!$D$4:$F$48,3,FALSE)="natural gas",VLOOKUP(G4202,'Cross-Page Data'!$I$4:$J$19,2,FALSE),IF(VLOOKUP(H4202,'Cross-Page Data'!$D$4:$F$48,3,FALSE)="solar",IF(G4202="PV","solar PV","solar thermal"),IF(VLOOKUP(H4202,'Cross-Page Data'!$D$4:$F$48,3,FALSE)="wind",VLOOKUP(G4202,'Cross-Page Data'!$I$4:$J$19,2,FALSE),IF(VLOOKUP(H4202,'Cross-Page Data'!$D$4:$F$48,3,FALSE)="hydro",VLOOKUP(G4202,'Cross-Page Data'!$I$4:$J$19,2,FALSE),VLOOKUP(H4202,'Cross-Page Data'!$D$4:$F$48,3,FALSE)))))</f>
        <v/>
      </c>
      <c r="M4202" s="120">
        <f>IF(AND($P$2=FALSE,OR(F4202="Commercial NAICS Cogen",F4202="Industrial NAICS Cogen",F4202="NAICS-22 Cogen")),FALSE,IF(AND($P$3=FALSE,OR(F4202="Commercial NAICS Cogen",F4202="Commercial NAICS Non-Cogen",F4202="Industrial NAICS Cogen", F4202="industrial NAICS non-Cogen")),FALSE, TRUE))</f>
        <v/>
      </c>
    </row>
    <row r="4203">
      <c r="A4203" s="129" t="n">
        <v>58184</v>
      </c>
      <c r="B4203" s="130" t="inlineStr">
        <is>
          <t>Rand Whitney CHP Plant</t>
        </is>
      </c>
      <c r="C4203" s="130" t="inlineStr">
        <is>
          <t>Rand Whitney Containerboard L.P.</t>
        </is>
      </c>
      <c r="D4203" s="129" t="n">
        <v>58156</v>
      </c>
      <c r="E4203" s="130" t="inlineStr">
        <is>
          <t>CT</t>
        </is>
      </c>
      <c r="F4203" s="130" t="inlineStr">
        <is>
          <t>Industrial NAICS Cogen</t>
        </is>
      </c>
      <c r="G4203" s="130" t="inlineStr">
        <is>
          <t>GT</t>
        </is>
      </c>
      <c r="H4203" s="130" t="inlineStr">
        <is>
          <t>DFO</t>
        </is>
      </c>
      <c r="I4203" s="130" t="inlineStr">
        <is>
          <t>DFO</t>
        </is>
      </c>
      <c r="J4203" s="131" t="n">
        <v>0</v>
      </c>
      <c r="K4203" s="129" t="n">
        <v>2020</v>
      </c>
      <c r="L4203" s="120">
        <f>IF(VLOOKUP(H4203,'Cross-Page Data'!$D$4:$F$48,3,FALSE)="natural gas",VLOOKUP(G4203,'Cross-Page Data'!$I$4:$J$19,2,FALSE),IF(VLOOKUP(H4203,'Cross-Page Data'!$D$4:$F$48,3,FALSE)="solar",IF(G4203="PV","solar PV","solar thermal"),IF(VLOOKUP(H4203,'Cross-Page Data'!$D$4:$F$48,3,FALSE)="wind",VLOOKUP(G4203,'Cross-Page Data'!$I$4:$J$19,2,FALSE),IF(VLOOKUP(H4203,'Cross-Page Data'!$D$4:$F$48,3,FALSE)="hydro",VLOOKUP(G4203,'Cross-Page Data'!$I$4:$J$19,2,FALSE),VLOOKUP(H4203,'Cross-Page Data'!$D$4:$F$48,3,FALSE)))))</f>
        <v/>
      </c>
      <c r="M4203" s="120">
        <f>IF(AND($P$2=FALSE,OR(F4203="Commercial NAICS Cogen",F4203="Industrial NAICS Cogen",F4203="NAICS-22 Cogen")),FALSE,IF(AND($P$3=FALSE,OR(F4203="Commercial NAICS Cogen",F4203="Commercial NAICS Non-Cogen",F4203="Industrial NAICS Cogen", F4203="industrial NAICS non-Cogen")),FALSE, TRUE))</f>
        <v/>
      </c>
    </row>
    <row r="4204">
      <c r="A4204" s="129" t="n">
        <v>58184</v>
      </c>
      <c r="B4204" s="130" t="inlineStr">
        <is>
          <t>Rand Whitney CHP Plant</t>
        </is>
      </c>
      <c r="C4204" s="130" t="inlineStr">
        <is>
          <t>Rand Whitney Containerboard L.P.</t>
        </is>
      </c>
      <c r="D4204" s="129" t="n">
        <v>58156</v>
      </c>
      <c r="E4204" s="130" t="inlineStr">
        <is>
          <t>CT</t>
        </is>
      </c>
      <c r="F4204" s="130" t="inlineStr">
        <is>
          <t>Industrial NAICS Cogen</t>
        </is>
      </c>
      <c r="G4204" s="130" t="inlineStr">
        <is>
          <t>GT</t>
        </is>
      </c>
      <c r="H4204" s="130" t="inlineStr">
        <is>
          <t>NG</t>
        </is>
      </c>
      <c r="I4204" s="130" t="inlineStr">
        <is>
          <t>NG</t>
        </is>
      </c>
      <c r="J4204" s="131" t="n">
        <v>118505</v>
      </c>
      <c r="K4204" s="129" t="n">
        <v>2020</v>
      </c>
      <c r="L4204" s="120">
        <f>IF(VLOOKUP(H4204,'Cross-Page Data'!$D$4:$F$48,3,FALSE)="natural gas",VLOOKUP(G4204,'Cross-Page Data'!$I$4:$J$19,2,FALSE),IF(VLOOKUP(H4204,'Cross-Page Data'!$D$4:$F$48,3,FALSE)="solar",IF(G4204="PV","solar PV","solar thermal"),IF(VLOOKUP(H4204,'Cross-Page Data'!$D$4:$F$48,3,FALSE)="wind",VLOOKUP(G4204,'Cross-Page Data'!$I$4:$J$19,2,FALSE),IF(VLOOKUP(H4204,'Cross-Page Data'!$D$4:$F$48,3,FALSE)="hydro",VLOOKUP(G4204,'Cross-Page Data'!$I$4:$J$19,2,FALSE),VLOOKUP(H4204,'Cross-Page Data'!$D$4:$F$48,3,FALSE)))))</f>
        <v/>
      </c>
      <c r="M4204" s="120">
        <f>IF(AND($P$2=FALSE,OR(F4204="Commercial NAICS Cogen",F4204="Industrial NAICS Cogen",F4204="NAICS-22 Cogen")),FALSE,IF(AND($P$3=FALSE,OR(F4204="Commercial NAICS Cogen",F4204="Commercial NAICS Non-Cogen",F4204="Industrial NAICS Cogen", F4204="industrial NAICS non-Cogen")),FALSE, TRUE))</f>
        <v/>
      </c>
    </row>
    <row r="4205">
      <c r="A4205" s="129" t="n">
        <v>58191</v>
      </c>
      <c r="B4205" s="130" t="inlineStr">
        <is>
          <t>US Magnesium</t>
        </is>
      </c>
      <c r="C4205" s="130" t="inlineStr">
        <is>
          <t>US Magnesium</t>
        </is>
      </c>
      <c r="D4205" s="129" t="n">
        <v>58153</v>
      </c>
      <c r="E4205" s="130" t="inlineStr">
        <is>
          <t>UT</t>
        </is>
      </c>
      <c r="F4205" s="130" t="inlineStr">
        <is>
          <t>Industrial NAICS Cogen</t>
        </is>
      </c>
      <c r="G4205" s="130" t="inlineStr">
        <is>
          <t>GT</t>
        </is>
      </c>
      <c r="H4205" s="130" t="inlineStr">
        <is>
          <t>DFO</t>
        </is>
      </c>
      <c r="I4205" s="130" t="inlineStr">
        <is>
          <t>DFO</t>
        </is>
      </c>
      <c r="J4205" s="131" t="n">
        <v>0</v>
      </c>
      <c r="K4205" s="129" t="n">
        <v>2020</v>
      </c>
      <c r="L4205" s="120">
        <f>IF(VLOOKUP(H4205,'Cross-Page Data'!$D$4:$F$48,3,FALSE)="natural gas",VLOOKUP(G4205,'Cross-Page Data'!$I$4:$J$19,2,FALSE),IF(VLOOKUP(H4205,'Cross-Page Data'!$D$4:$F$48,3,FALSE)="solar",IF(G4205="PV","solar PV","solar thermal"),IF(VLOOKUP(H4205,'Cross-Page Data'!$D$4:$F$48,3,FALSE)="wind",VLOOKUP(G4205,'Cross-Page Data'!$I$4:$J$19,2,FALSE),IF(VLOOKUP(H4205,'Cross-Page Data'!$D$4:$F$48,3,FALSE)="hydro",VLOOKUP(G4205,'Cross-Page Data'!$I$4:$J$19,2,FALSE),VLOOKUP(H4205,'Cross-Page Data'!$D$4:$F$48,3,FALSE)))))</f>
        <v/>
      </c>
      <c r="M4205" s="120">
        <f>IF(AND($P$2=FALSE,OR(F4205="Commercial NAICS Cogen",F4205="Industrial NAICS Cogen",F4205="NAICS-22 Cogen")),FALSE,IF(AND($P$3=FALSE,OR(F4205="Commercial NAICS Cogen",F4205="Commercial NAICS Non-Cogen",F4205="Industrial NAICS Cogen", F4205="industrial NAICS non-Cogen")),FALSE, TRUE))</f>
        <v/>
      </c>
    </row>
    <row r="4206">
      <c r="A4206" s="129" t="n">
        <v>58191</v>
      </c>
      <c r="B4206" s="130" t="inlineStr">
        <is>
          <t>US Magnesium</t>
        </is>
      </c>
      <c r="C4206" s="130" t="inlineStr">
        <is>
          <t>US Magnesium</t>
        </is>
      </c>
      <c r="D4206" s="129" t="n">
        <v>58153</v>
      </c>
      <c r="E4206" s="130" t="inlineStr">
        <is>
          <t>UT</t>
        </is>
      </c>
      <c r="F4206" s="130" t="inlineStr">
        <is>
          <t>Industrial NAICS Cogen</t>
        </is>
      </c>
      <c r="G4206" s="130" t="inlineStr">
        <is>
          <t>GT</t>
        </is>
      </c>
      <c r="H4206" s="130" t="inlineStr">
        <is>
          <t>NG</t>
        </is>
      </c>
      <c r="I4206" s="130" t="inlineStr">
        <is>
          <t>NG</t>
        </is>
      </c>
      <c r="J4206" s="131" t="n">
        <v>121017.5</v>
      </c>
      <c r="K4206" s="129" t="n">
        <v>2020</v>
      </c>
      <c r="L4206" s="120">
        <f>IF(VLOOKUP(H4206,'Cross-Page Data'!$D$4:$F$48,3,FALSE)="natural gas",VLOOKUP(G4206,'Cross-Page Data'!$I$4:$J$19,2,FALSE),IF(VLOOKUP(H4206,'Cross-Page Data'!$D$4:$F$48,3,FALSE)="solar",IF(G4206="PV","solar PV","solar thermal"),IF(VLOOKUP(H4206,'Cross-Page Data'!$D$4:$F$48,3,FALSE)="wind",VLOOKUP(G4206,'Cross-Page Data'!$I$4:$J$19,2,FALSE),IF(VLOOKUP(H4206,'Cross-Page Data'!$D$4:$F$48,3,FALSE)="hydro",VLOOKUP(G4206,'Cross-Page Data'!$I$4:$J$19,2,FALSE),VLOOKUP(H4206,'Cross-Page Data'!$D$4:$F$48,3,FALSE)))))</f>
        <v/>
      </c>
      <c r="M4206" s="120">
        <f>IF(AND($P$2=FALSE,OR(F4206="Commercial NAICS Cogen",F4206="Industrial NAICS Cogen",F4206="NAICS-22 Cogen")),FALSE,IF(AND($P$3=FALSE,OR(F4206="Commercial NAICS Cogen",F4206="Commercial NAICS Non-Cogen",F4206="Industrial NAICS Cogen", F4206="industrial NAICS non-Cogen")),FALSE, TRUE))</f>
        <v/>
      </c>
    </row>
    <row r="4207">
      <c r="A4207" s="129" t="n">
        <v>58193</v>
      </c>
      <c r="B4207" s="130" t="inlineStr">
        <is>
          <t>Bonanza BioEnergy LLC</t>
        </is>
      </c>
      <c r="C4207" s="130" t="inlineStr">
        <is>
          <t>Bonanza BioEnergy LLC</t>
        </is>
      </c>
      <c r="D4207" s="129" t="n">
        <v>58166</v>
      </c>
      <c r="E4207" s="130" t="inlineStr">
        <is>
          <t>KS</t>
        </is>
      </c>
      <c r="F4207" s="130" t="inlineStr">
        <is>
          <t>Industrial NAICS Cogen</t>
        </is>
      </c>
      <c r="G4207" s="130" t="inlineStr">
        <is>
          <t>ST</t>
        </is>
      </c>
      <c r="H4207" s="130" t="inlineStr">
        <is>
          <t>NG</t>
        </is>
      </c>
      <c r="I4207" s="130" t="inlineStr">
        <is>
          <t>NG</t>
        </is>
      </c>
      <c r="J4207" s="131" t="n">
        <v>3942</v>
      </c>
      <c r="K4207" s="129" t="n">
        <v>2020</v>
      </c>
      <c r="L4207" s="120">
        <f>IF(VLOOKUP(H4207,'Cross-Page Data'!$D$4:$F$48,3,FALSE)="natural gas",VLOOKUP(G4207,'Cross-Page Data'!$I$4:$J$19,2,FALSE),IF(VLOOKUP(H4207,'Cross-Page Data'!$D$4:$F$48,3,FALSE)="solar",IF(G4207="PV","solar PV","solar thermal"),IF(VLOOKUP(H4207,'Cross-Page Data'!$D$4:$F$48,3,FALSE)="wind",VLOOKUP(G4207,'Cross-Page Data'!$I$4:$J$19,2,FALSE),IF(VLOOKUP(H4207,'Cross-Page Data'!$D$4:$F$48,3,FALSE)="hydro",VLOOKUP(G4207,'Cross-Page Data'!$I$4:$J$19,2,FALSE),VLOOKUP(H4207,'Cross-Page Data'!$D$4:$F$48,3,FALSE)))))</f>
        <v/>
      </c>
      <c r="M4207" s="120">
        <f>IF(AND($P$2=FALSE,OR(F4207="Commercial NAICS Cogen",F4207="Industrial NAICS Cogen",F4207="NAICS-22 Cogen")),FALSE,IF(AND($P$3=FALSE,OR(F4207="Commercial NAICS Cogen",F4207="Commercial NAICS Non-Cogen",F4207="Industrial NAICS Cogen", F4207="industrial NAICS non-Cogen")),FALSE, TRUE))</f>
        <v/>
      </c>
    </row>
    <row r="4208">
      <c r="A4208" s="129" t="n">
        <v>58194</v>
      </c>
      <c r="B4208" s="130" t="inlineStr">
        <is>
          <t>West Campus Steam Plant</t>
        </is>
      </c>
      <c r="C4208" s="130" t="inlineStr">
        <is>
          <t>Penn State University</t>
        </is>
      </c>
      <c r="D4208" s="129" t="n">
        <v>58159</v>
      </c>
      <c r="E4208" s="130" t="inlineStr">
        <is>
          <t>PA</t>
        </is>
      </c>
      <c r="F4208" s="130" t="inlineStr">
        <is>
          <t>Commercial NAICS Cogen</t>
        </is>
      </c>
      <c r="G4208" s="130" t="inlineStr">
        <is>
          <t>ST</t>
        </is>
      </c>
      <c r="H4208" s="130" t="inlineStr">
        <is>
          <t>DFO</t>
        </is>
      </c>
      <c r="I4208" s="130" t="inlineStr">
        <is>
          <t>DFO</t>
        </is>
      </c>
      <c r="J4208" s="131" t="n">
        <v>0.61</v>
      </c>
      <c r="K4208" s="129" t="n">
        <v>2020</v>
      </c>
      <c r="L4208" s="120">
        <f>IF(VLOOKUP(H4208,'Cross-Page Data'!$D$4:$F$48,3,FALSE)="natural gas",VLOOKUP(G4208,'Cross-Page Data'!$I$4:$J$19,2,FALSE),IF(VLOOKUP(H4208,'Cross-Page Data'!$D$4:$F$48,3,FALSE)="solar",IF(G4208="PV","solar PV","solar thermal"),IF(VLOOKUP(H4208,'Cross-Page Data'!$D$4:$F$48,3,FALSE)="wind",VLOOKUP(G4208,'Cross-Page Data'!$I$4:$J$19,2,FALSE),IF(VLOOKUP(H4208,'Cross-Page Data'!$D$4:$F$48,3,FALSE)="hydro",VLOOKUP(G4208,'Cross-Page Data'!$I$4:$J$19,2,FALSE),VLOOKUP(H4208,'Cross-Page Data'!$D$4:$F$48,3,FALSE)))))</f>
        <v/>
      </c>
      <c r="M4208" s="120">
        <f>IF(AND($P$2=FALSE,OR(F4208="Commercial NAICS Cogen",F4208="Industrial NAICS Cogen",F4208="NAICS-22 Cogen")),FALSE,IF(AND($P$3=FALSE,OR(F4208="Commercial NAICS Cogen",F4208="Commercial NAICS Non-Cogen",F4208="Industrial NAICS Cogen", F4208="industrial NAICS non-Cogen")),FALSE, TRUE))</f>
        <v/>
      </c>
    </row>
    <row r="4209">
      <c r="A4209" s="129" t="n">
        <v>58194</v>
      </c>
      <c r="B4209" s="130" t="inlineStr">
        <is>
          <t>West Campus Steam Plant</t>
        </is>
      </c>
      <c r="C4209" s="130" t="inlineStr">
        <is>
          <t>Penn State University</t>
        </is>
      </c>
      <c r="D4209" s="129" t="n">
        <v>58159</v>
      </c>
      <c r="E4209" s="130" t="inlineStr">
        <is>
          <t>PA</t>
        </is>
      </c>
      <c r="F4209" s="130" t="inlineStr">
        <is>
          <t>Commercial NAICS Cogen</t>
        </is>
      </c>
      <c r="G4209" s="130" t="inlineStr">
        <is>
          <t>ST</t>
        </is>
      </c>
      <c r="H4209" s="130" t="inlineStr">
        <is>
          <t>NG</t>
        </is>
      </c>
      <c r="I4209" s="130" t="inlineStr">
        <is>
          <t>NG</t>
        </is>
      </c>
      <c r="J4209" s="131" t="n">
        <v>10493.82</v>
      </c>
      <c r="K4209" s="129" t="n">
        <v>2020</v>
      </c>
      <c r="L4209" s="120">
        <f>IF(VLOOKUP(H4209,'Cross-Page Data'!$D$4:$F$48,3,FALSE)="natural gas",VLOOKUP(G4209,'Cross-Page Data'!$I$4:$J$19,2,FALSE),IF(VLOOKUP(H4209,'Cross-Page Data'!$D$4:$F$48,3,FALSE)="solar",IF(G4209="PV","solar PV","solar thermal"),IF(VLOOKUP(H4209,'Cross-Page Data'!$D$4:$F$48,3,FALSE)="wind",VLOOKUP(G4209,'Cross-Page Data'!$I$4:$J$19,2,FALSE),IF(VLOOKUP(H4209,'Cross-Page Data'!$D$4:$F$48,3,FALSE)="hydro",VLOOKUP(G4209,'Cross-Page Data'!$I$4:$J$19,2,FALSE),VLOOKUP(H4209,'Cross-Page Data'!$D$4:$F$48,3,FALSE)))))</f>
        <v/>
      </c>
      <c r="M4209" s="120">
        <f>IF(AND($P$2=FALSE,OR(F4209="Commercial NAICS Cogen",F4209="Industrial NAICS Cogen",F4209="NAICS-22 Cogen")),FALSE,IF(AND($P$3=FALSE,OR(F4209="Commercial NAICS Cogen",F4209="Commercial NAICS Non-Cogen",F4209="Industrial NAICS Cogen", F4209="industrial NAICS non-Cogen")),FALSE, TRUE))</f>
        <v/>
      </c>
    </row>
    <row r="4210">
      <c r="A4210" s="129" t="n">
        <v>58195</v>
      </c>
      <c r="B4210" s="130" t="inlineStr">
        <is>
          <t>East Campus Steam Plant</t>
        </is>
      </c>
      <c r="C4210" s="130" t="inlineStr">
        <is>
          <t>Penn State University</t>
        </is>
      </c>
      <c r="D4210" s="129" t="n">
        <v>58159</v>
      </c>
      <c r="E4210" s="130" t="inlineStr">
        <is>
          <t>PA</t>
        </is>
      </c>
      <c r="F4210" s="130" t="inlineStr">
        <is>
          <t>Commercial NAICS Cogen</t>
        </is>
      </c>
      <c r="G4210" s="130" t="inlineStr">
        <is>
          <t>GT</t>
        </is>
      </c>
      <c r="H4210" s="130" t="inlineStr">
        <is>
          <t>DFO</t>
        </is>
      </c>
      <c r="I4210" s="130" t="inlineStr">
        <is>
          <t>DFO</t>
        </is>
      </c>
      <c r="J4210" s="131" t="n">
        <v>29.743</v>
      </c>
      <c r="K4210" s="129" t="n">
        <v>2020</v>
      </c>
      <c r="L4210" s="120">
        <f>IF(VLOOKUP(H4210,'Cross-Page Data'!$D$4:$F$48,3,FALSE)="natural gas",VLOOKUP(G4210,'Cross-Page Data'!$I$4:$J$19,2,FALSE),IF(VLOOKUP(H4210,'Cross-Page Data'!$D$4:$F$48,3,FALSE)="solar",IF(G4210="PV","solar PV","solar thermal"),IF(VLOOKUP(H4210,'Cross-Page Data'!$D$4:$F$48,3,FALSE)="wind",VLOOKUP(G4210,'Cross-Page Data'!$I$4:$J$19,2,FALSE),IF(VLOOKUP(H4210,'Cross-Page Data'!$D$4:$F$48,3,FALSE)="hydro",VLOOKUP(G4210,'Cross-Page Data'!$I$4:$J$19,2,FALSE),VLOOKUP(H4210,'Cross-Page Data'!$D$4:$F$48,3,FALSE)))))</f>
        <v/>
      </c>
      <c r="M4210" s="120">
        <f>IF(AND($P$2=FALSE,OR(F4210="Commercial NAICS Cogen",F4210="Industrial NAICS Cogen",F4210="NAICS-22 Cogen")),FALSE,IF(AND($P$3=FALSE,OR(F4210="Commercial NAICS Cogen",F4210="Commercial NAICS Non-Cogen",F4210="Industrial NAICS Cogen", F4210="industrial NAICS non-Cogen")),FALSE, TRUE))</f>
        <v/>
      </c>
    </row>
    <row r="4211">
      <c r="A4211" s="129" t="n">
        <v>58195</v>
      </c>
      <c r="B4211" s="130" t="inlineStr">
        <is>
          <t>East Campus Steam Plant</t>
        </is>
      </c>
      <c r="C4211" s="130" t="inlineStr">
        <is>
          <t>Penn State University</t>
        </is>
      </c>
      <c r="D4211" s="129" t="n">
        <v>58159</v>
      </c>
      <c r="E4211" s="130" t="inlineStr">
        <is>
          <t>PA</t>
        </is>
      </c>
      <c r="F4211" s="130" t="inlineStr">
        <is>
          <t>Commercial NAICS Cogen</t>
        </is>
      </c>
      <c r="G4211" s="130" t="inlineStr">
        <is>
          <t>GT</t>
        </is>
      </c>
      <c r="H4211" s="130" t="inlineStr">
        <is>
          <t>NG</t>
        </is>
      </c>
      <c r="I4211" s="130" t="inlineStr">
        <is>
          <t>NG</t>
        </is>
      </c>
      <c r="J4211" s="131" t="n">
        <v>51769.137</v>
      </c>
      <c r="K4211" s="129" t="n">
        <v>2020</v>
      </c>
      <c r="L4211" s="120">
        <f>IF(VLOOKUP(H4211,'Cross-Page Data'!$D$4:$F$48,3,FALSE)="natural gas",VLOOKUP(G4211,'Cross-Page Data'!$I$4:$J$19,2,FALSE),IF(VLOOKUP(H4211,'Cross-Page Data'!$D$4:$F$48,3,FALSE)="solar",IF(G4211="PV","solar PV","solar thermal"),IF(VLOOKUP(H4211,'Cross-Page Data'!$D$4:$F$48,3,FALSE)="wind",VLOOKUP(G4211,'Cross-Page Data'!$I$4:$J$19,2,FALSE),IF(VLOOKUP(H4211,'Cross-Page Data'!$D$4:$F$48,3,FALSE)="hydro",VLOOKUP(G4211,'Cross-Page Data'!$I$4:$J$19,2,FALSE),VLOOKUP(H4211,'Cross-Page Data'!$D$4:$F$48,3,FALSE)))))</f>
        <v/>
      </c>
      <c r="M4211" s="120">
        <f>IF(AND($P$2=FALSE,OR(F4211="Commercial NAICS Cogen",F4211="Industrial NAICS Cogen",F4211="NAICS-22 Cogen")),FALSE,IF(AND($P$3=FALSE,OR(F4211="Commercial NAICS Cogen",F4211="Commercial NAICS Non-Cogen",F4211="Industrial NAICS Cogen", F4211="industrial NAICS non-Cogen")),FALSE, TRUE))</f>
        <v/>
      </c>
    </row>
    <row r="4212">
      <c r="A4212" s="129" t="n">
        <v>58197</v>
      </c>
      <c r="B4212" s="130" t="inlineStr">
        <is>
          <t>POET Biorefining Lake Crystal</t>
        </is>
      </c>
      <c r="C4212" s="130" t="inlineStr">
        <is>
          <t>POET Biorefining Lake Crystal</t>
        </is>
      </c>
      <c r="D4212" s="129" t="n">
        <v>58163</v>
      </c>
      <c r="E4212" s="130" t="inlineStr">
        <is>
          <t>MN</t>
        </is>
      </c>
      <c r="F4212" s="130" t="inlineStr">
        <is>
          <t>Industrial NAICS Cogen</t>
        </is>
      </c>
      <c r="G4212" s="130" t="inlineStr">
        <is>
          <t>IC</t>
        </is>
      </c>
      <c r="H4212" s="130" t="inlineStr">
        <is>
          <t>DFO</t>
        </is>
      </c>
      <c r="I4212" s="130" t="inlineStr">
        <is>
          <t>DFO</t>
        </is>
      </c>
      <c r="J4212" s="131" t="n">
        <v>348.1</v>
      </c>
      <c r="K4212" s="129" t="n">
        <v>2020</v>
      </c>
      <c r="L4212" s="120">
        <f>IF(VLOOKUP(H4212,'Cross-Page Data'!$D$4:$F$48,3,FALSE)="natural gas",VLOOKUP(G4212,'Cross-Page Data'!$I$4:$J$19,2,FALSE),IF(VLOOKUP(H4212,'Cross-Page Data'!$D$4:$F$48,3,FALSE)="solar",IF(G4212="PV","solar PV","solar thermal"),IF(VLOOKUP(H4212,'Cross-Page Data'!$D$4:$F$48,3,FALSE)="wind",VLOOKUP(G4212,'Cross-Page Data'!$I$4:$J$19,2,FALSE),IF(VLOOKUP(H4212,'Cross-Page Data'!$D$4:$F$48,3,FALSE)="hydro",VLOOKUP(G4212,'Cross-Page Data'!$I$4:$J$19,2,FALSE),VLOOKUP(H4212,'Cross-Page Data'!$D$4:$F$48,3,FALSE)))))</f>
        <v/>
      </c>
      <c r="M4212" s="120">
        <f>IF(AND($P$2=FALSE,OR(F4212="Commercial NAICS Cogen",F4212="Industrial NAICS Cogen",F4212="NAICS-22 Cogen")),FALSE,IF(AND($P$3=FALSE,OR(F4212="Commercial NAICS Cogen",F4212="Commercial NAICS Non-Cogen",F4212="Industrial NAICS Cogen", F4212="industrial NAICS non-Cogen")),FALSE, TRUE))</f>
        <v/>
      </c>
    </row>
    <row r="4213">
      <c r="A4213" s="129" t="n">
        <v>58197</v>
      </c>
      <c r="B4213" s="130" t="inlineStr">
        <is>
          <t>POET Biorefining Lake Crystal</t>
        </is>
      </c>
      <c r="C4213" s="130" t="inlineStr">
        <is>
          <t>POET Biorefining Lake Crystal</t>
        </is>
      </c>
      <c r="D4213" s="129" t="n">
        <v>58163</v>
      </c>
      <c r="E4213" s="130" t="inlineStr">
        <is>
          <t>MN</t>
        </is>
      </c>
      <c r="F4213" s="130" t="inlineStr">
        <is>
          <t>Industrial NAICS Cogen</t>
        </is>
      </c>
      <c r="G4213" s="130" t="inlineStr">
        <is>
          <t>ST</t>
        </is>
      </c>
      <c r="H4213" s="130" t="inlineStr">
        <is>
          <t>NG</t>
        </is>
      </c>
      <c r="I4213" s="130" t="inlineStr">
        <is>
          <t>NG</t>
        </is>
      </c>
      <c r="J4213" s="131" t="n">
        <v>5983</v>
      </c>
      <c r="K4213" s="129" t="n">
        <v>2020</v>
      </c>
      <c r="L4213" s="120">
        <f>IF(VLOOKUP(H4213,'Cross-Page Data'!$D$4:$F$48,3,FALSE)="natural gas",VLOOKUP(G4213,'Cross-Page Data'!$I$4:$J$19,2,FALSE),IF(VLOOKUP(H4213,'Cross-Page Data'!$D$4:$F$48,3,FALSE)="solar",IF(G4213="PV","solar PV","solar thermal"),IF(VLOOKUP(H4213,'Cross-Page Data'!$D$4:$F$48,3,FALSE)="wind",VLOOKUP(G4213,'Cross-Page Data'!$I$4:$J$19,2,FALSE),IF(VLOOKUP(H4213,'Cross-Page Data'!$D$4:$F$48,3,FALSE)="hydro",VLOOKUP(G4213,'Cross-Page Data'!$I$4:$J$19,2,FALSE),VLOOKUP(H4213,'Cross-Page Data'!$D$4:$F$48,3,FALSE)))))</f>
        <v/>
      </c>
      <c r="M4213" s="120">
        <f>IF(AND($P$2=FALSE,OR(F4213="Commercial NAICS Cogen",F4213="Industrial NAICS Cogen",F4213="NAICS-22 Cogen")),FALSE,IF(AND($P$3=FALSE,OR(F4213="Commercial NAICS Cogen",F4213="Commercial NAICS Non-Cogen",F4213="Industrial NAICS Cogen", F4213="industrial NAICS non-Cogen")),FALSE, TRUE))</f>
        <v/>
      </c>
    </row>
    <row r="4214">
      <c r="A4214" s="129" t="n">
        <v>58198</v>
      </c>
      <c r="B4214" s="130" t="inlineStr">
        <is>
          <t>Parnassus Central Utility Plant</t>
        </is>
      </c>
      <c r="C4214" s="130" t="inlineStr">
        <is>
          <t>University of California-San Francisco</t>
        </is>
      </c>
      <c r="D4214" s="129" t="n">
        <v>58171</v>
      </c>
      <c r="E4214" s="130" t="inlineStr">
        <is>
          <t>CA</t>
        </is>
      </c>
      <c r="F4214" s="130" t="inlineStr">
        <is>
          <t>Commercial NAICS Cogen</t>
        </is>
      </c>
      <c r="G4214" s="130" t="inlineStr">
        <is>
          <t>CA</t>
        </is>
      </c>
      <c r="H4214" s="130" t="inlineStr">
        <is>
          <t>DFO</t>
        </is>
      </c>
      <c r="I4214" s="130" t="inlineStr">
        <is>
          <t>DFO</t>
        </is>
      </c>
      <c r="J4214" s="131" t="n">
        <v>5.228</v>
      </c>
      <c r="K4214" s="129" t="n">
        <v>2020</v>
      </c>
      <c r="L4214" s="120">
        <f>IF(VLOOKUP(H4214,'Cross-Page Data'!$D$4:$F$48,3,FALSE)="natural gas",VLOOKUP(G4214,'Cross-Page Data'!$I$4:$J$19,2,FALSE),IF(VLOOKUP(H4214,'Cross-Page Data'!$D$4:$F$48,3,FALSE)="solar",IF(G4214="PV","solar PV","solar thermal"),IF(VLOOKUP(H4214,'Cross-Page Data'!$D$4:$F$48,3,FALSE)="wind",VLOOKUP(G4214,'Cross-Page Data'!$I$4:$J$19,2,FALSE),IF(VLOOKUP(H4214,'Cross-Page Data'!$D$4:$F$48,3,FALSE)="hydro",VLOOKUP(G4214,'Cross-Page Data'!$I$4:$J$19,2,FALSE),VLOOKUP(H4214,'Cross-Page Data'!$D$4:$F$48,3,FALSE)))))</f>
        <v/>
      </c>
      <c r="M4214" s="120">
        <f>IF(AND($P$2=FALSE,OR(F4214="Commercial NAICS Cogen",F4214="Industrial NAICS Cogen",F4214="NAICS-22 Cogen")),FALSE,IF(AND($P$3=FALSE,OR(F4214="Commercial NAICS Cogen",F4214="Commercial NAICS Non-Cogen",F4214="Industrial NAICS Cogen", F4214="industrial NAICS non-Cogen")),FALSE, TRUE))</f>
        <v/>
      </c>
    </row>
    <row r="4215">
      <c r="A4215" s="129" t="n">
        <v>58198</v>
      </c>
      <c r="B4215" s="130" t="inlineStr">
        <is>
          <t>Parnassus Central Utility Plant</t>
        </is>
      </c>
      <c r="C4215" s="130" t="inlineStr">
        <is>
          <t>University of California-San Francisco</t>
        </is>
      </c>
      <c r="D4215" s="129" t="n">
        <v>58171</v>
      </c>
      <c r="E4215" s="130" t="inlineStr">
        <is>
          <t>CA</t>
        </is>
      </c>
      <c r="F4215" s="130" t="inlineStr">
        <is>
          <t>Commercial NAICS Cogen</t>
        </is>
      </c>
      <c r="G4215" s="130" t="inlineStr">
        <is>
          <t>CA</t>
        </is>
      </c>
      <c r="H4215" s="130" t="inlineStr">
        <is>
          <t>NG</t>
        </is>
      </c>
      <c r="I4215" s="130" t="inlineStr">
        <is>
          <t>NG</t>
        </is>
      </c>
      <c r="J4215" s="131" t="n">
        <v>6864.772</v>
      </c>
      <c r="K4215" s="129" t="n">
        <v>2020</v>
      </c>
      <c r="L4215" s="120">
        <f>IF(VLOOKUP(H4215,'Cross-Page Data'!$D$4:$F$48,3,FALSE)="natural gas",VLOOKUP(G4215,'Cross-Page Data'!$I$4:$J$19,2,FALSE),IF(VLOOKUP(H4215,'Cross-Page Data'!$D$4:$F$48,3,FALSE)="solar",IF(G4215="PV","solar PV","solar thermal"),IF(VLOOKUP(H4215,'Cross-Page Data'!$D$4:$F$48,3,FALSE)="wind",VLOOKUP(G4215,'Cross-Page Data'!$I$4:$J$19,2,FALSE),IF(VLOOKUP(H4215,'Cross-Page Data'!$D$4:$F$48,3,FALSE)="hydro",VLOOKUP(G4215,'Cross-Page Data'!$I$4:$J$19,2,FALSE),VLOOKUP(H4215,'Cross-Page Data'!$D$4:$F$48,3,FALSE)))))</f>
        <v/>
      </c>
      <c r="M4215" s="120">
        <f>IF(AND($P$2=FALSE,OR(F4215="Commercial NAICS Cogen",F4215="Industrial NAICS Cogen",F4215="NAICS-22 Cogen")),FALSE,IF(AND($P$3=FALSE,OR(F4215="Commercial NAICS Cogen",F4215="Commercial NAICS Non-Cogen",F4215="Industrial NAICS Cogen", F4215="industrial NAICS non-Cogen")),FALSE, TRUE))</f>
        <v/>
      </c>
    </row>
    <row r="4216">
      <c r="A4216" s="129" t="n">
        <v>58198</v>
      </c>
      <c r="B4216" s="130" t="inlineStr">
        <is>
          <t>Parnassus Central Utility Plant</t>
        </is>
      </c>
      <c r="C4216" s="130" t="inlineStr">
        <is>
          <t>University of California-San Francisco</t>
        </is>
      </c>
      <c r="D4216" s="129" t="n">
        <v>58171</v>
      </c>
      <c r="E4216" s="130" t="inlineStr">
        <is>
          <t>CA</t>
        </is>
      </c>
      <c r="F4216" s="130" t="inlineStr">
        <is>
          <t>Commercial NAICS Cogen</t>
        </is>
      </c>
      <c r="G4216" s="130" t="inlineStr">
        <is>
          <t>CT</t>
        </is>
      </c>
      <c r="H4216" s="130" t="inlineStr">
        <is>
          <t>DFO</t>
        </is>
      </c>
      <c r="I4216" s="130" t="inlineStr">
        <is>
          <t>DFO</t>
        </is>
      </c>
      <c r="J4216" s="131" t="n">
        <v>49.849</v>
      </c>
      <c r="K4216" s="129" t="n">
        <v>2020</v>
      </c>
      <c r="L4216" s="120">
        <f>IF(VLOOKUP(H4216,'Cross-Page Data'!$D$4:$F$48,3,FALSE)="natural gas",VLOOKUP(G4216,'Cross-Page Data'!$I$4:$J$19,2,FALSE),IF(VLOOKUP(H4216,'Cross-Page Data'!$D$4:$F$48,3,FALSE)="solar",IF(G4216="PV","solar PV","solar thermal"),IF(VLOOKUP(H4216,'Cross-Page Data'!$D$4:$F$48,3,FALSE)="wind",VLOOKUP(G4216,'Cross-Page Data'!$I$4:$J$19,2,FALSE),IF(VLOOKUP(H4216,'Cross-Page Data'!$D$4:$F$48,3,FALSE)="hydro",VLOOKUP(G4216,'Cross-Page Data'!$I$4:$J$19,2,FALSE),VLOOKUP(H4216,'Cross-Page Data'!$D$4:$F$48,3,FALSE)))))</f>
        <v/>
      </c>
      <c r="M4216" s="120">
        <f>IF(AND($P$2=FALSE,OR(F4216="Commercial NAICS Cogen",F4216="Industrial NAICS Cogen",F4216="NAICS-22 Cogen")),FALSE,IF(AND($P$3=FALSE,OR(F4216="Commercial NAICS Cogen",F4216="Commercial NAICS Non-Cogen",F4216="Industrial NAICS Cogen", F4216="industrial NAICS non-Cogen")),FALSE, TRUE))</f>
        <v/>
      </c>
    </row>
    <row r="4217">
      <c r="A4217" s="129" t="n">
        <v>58198</v>
      </c>
      <c r="B4217" s="130" t="inlineStr">
        <is>
          <t>Parnassus Central Utility Plant</t>
        </is>
      </c>
      <c r="C4217" s="130" t="inlineStr">
        <is>
          <t>University of California-San Francisco</t>
        </is>
      </c>
      <c r="D4217" s="129" t="n">
        <v>58171</v>
      </c>
      <c r="E4217" s="130" t="inlineStr">
        <is>
          <t>CA</t>
        </is>
      </c>
      <c r="F4217" s="130" t="inlineStr">
        <is>
          <t>Commercial NAICS Cogen</t>
        </is>
      </c>
      <c r="G4217" s="130" t="inlineStr">
        <is>
          <t>CT</t>
        </is>
      </c>
      <c r="H4217" s="130" t="inlineStr">
        <is>
          <t>NG</t>
        </is>
      </c>
      <c r="I4217" s="130" t="inlineStr">
        <is>
          <t>NG</t>
        </is>
      </c>
      <c r="J4217" s="131" t="n">
        <v>61573.151</v>
      </c>
      <c r="K4217" s="129" t="n">
        <v>2020</v>
      </c>
      <c r="L4217" s="120">
        <f>IF(VLOOKUP(H4217,'Cross-Page Data'!$D$4:$F$48,3,FALSE)="natural gas",VLOOKUP(G4217,'Cross-Page Data'!$I$4:$J$19,2,FALSE),IF(VLOOKUP(H4217,'Cross-Page Data'!$D$4:$F$48,3,FALSE)="solar",IF(G4217="PV","solar PV","solar thermal"),IF(VLOOKUP(H4217,'Cross-Page Data'!$D$4:$F$48,3,FALSE)="wind",VLOOKUP(G4217,'Cross-Page Data'!$I$4:$J$19,2,FALSE),IF(VLOOKUP(H4217,'Cross-Page Data'!$D$4:$F$48,3,FALSE)="hydro",VLOOKUP(G4217,'Cross-Page Data'!$I$4:$J$19,2,FALSE),VLOOKUP(H4217,'Cross-Page Data'!$D$4:$F$48,3,FALSE)))))</f>
        <v/>
      </c>
      <c r="M4217" s="120">
        <f>IF(AND($P$2=FALSE,OR(F4217="Commercial NAICS Cogen",F4217="Industrial NAICS Cogen",F4217="NAICS-22 Cogen")),FALSE,IF(AND($P$3=FALSE,OR(F4217="Commercial NAICS Cogen",F4217="Commercial NAICS Non-Cogen",F4217="Industrial NAICS Cogen", F4217="industrial NAICS non-Cogen")),FALSE, TRUE))</f>
        <v/>
      </c>
    </row>
    <row r="4218">
      <c r="A4218" s="129" t="n">
        <v>58199</v>
      </c>
      <c r="B4218" s="130" t="inlineStr">
        <is>
          <t>Arizona State University CHP</t>
        </is>
      </c>
      <c r="C4218" s="130" t="inlineStr">
        <is>
          <t>Energy Center Phoenix LLC</t>
        </is>
      </c>
      <c r="D4218" s="129" t="n">
        <v>58172</v>
      </c>
      <c r="E4218" s="130" t="inlineStr">
        <is>
          <t>AZ</t>
        </is>
      </c>
      <c r="F4218" s="130" t="inlineStr">
        <is>
          <t>Commercial NAICS Cogen</t>
        </is>
      </c>
      <c r="G4218" s="130" t="inlineStr">
        <is>
          <t>CS</t>
        </is>
      </c>
      <c r="H4218" s="130" t="inlineStr">
        <is>
          <t>NG</t>
        </is>
      </c>
      <c r="I4218" s="130" t="inlineStr">
        <is>
          <t>NG</t>
        </is>
      </c>
      <c r="J4218" s="131" t="n">
        <v>39697</v>
      </c>
      <c r="K4218" s="129" t="n">
        <v>2020</v>
      </c>
      <c r="L4218" s="120">
        <f>IF(VLOOKUP(H4218,'Cross-Page Data'!$D$4:$F$48,3,FALSE)="natural gas",VLOOKUP(G4218,'Cross-Page Data'!$I$4:$J$19,2,FALSE),IF(VLOOKUP(H4218,'Cross-Page Data'!$D$4:$F$48,3,FALSE)="solar",IF(G4218="PV","solar PV","solar thermal"),IF(VLOOKUP(H4218,'Cross-Page Data'!$D$4:$F$48,3,FALSE)="wind",VLOOKUP(G4218,'Cross-Page Data'!$I$4:$J$19,2,FALSE),IF(VLOOKUP(H4218,'Cross-Page Data'!$D$4:$F$48,3,FALSE)="hydro",VLOOKUP(G4218,'Cross-Page Data'!$I$4:$J$19,2,FALSE),VLOOKUP(H4218,'Cross-Page Data'!$D$4:$F$48,3,FALSE)))))</f>
        <v/>
      </c>
      <c r="M4218" s="120">
        <f>IF(AND($P$2=FALSE,OR(F4218="Commercial NAICS Cogen",F4218="Industrial NAICS Cogen",F4218="NAICS-22 Cogen")),FALSE,IF(AND($P$3=FALSE,OR(F4218="Commercial NAICS Cogen",F4218="Commercial NAICS Non-Cogen",F4218="Industrial NAICS Cogen", F4218="industrial NAICS non-Cogen")),FALSE, TRUE))</f>
        <v/>
      </c>
    </row>
    <row r="4219">
      <c r="A4219" s="129" t="n">
        <v>58199</v>
      </c>
      <c r="B4219" s="130" t="inlineStr">
        <is>
          <t>Arizona State University CHP</t>
        </is>
      </c>
      <c r="C4219" s="130" t="inlineStr">
        <is>
          <t>Energy Center Phoenix LLC</t>
        </is>
      </c>
      <c r="D4219" s="129" t="n">
        <v>58172</v>
      </c>
      <c r="E4219" s="130" t="inlineStr">
        <is>
          <t>AZ</t>
        </is>
      </c>
      <c r="F4219" s="130" t="inlineStr">
        <is>
          <t>Commercial NAICS Cogen</t>
        </is>
      </c>
      <c r="G4219" s="130" t="inlineStr">
        <is>
          <t>GT</t>
        </is>
      </c>
      <c r="H4219" s="130" t="inlineStr">
        <is>
          <t>NG</t>
        </is>
      </c>
      <c r="I4219" s="130" t="inlineStr">
        <is>
          <t>NG</t>
        </is>
      </c>
      <c r="J4219" s="131" t="n">
        <v>0</v>
      </c>
      <c r="K4219" s="129" t="n">
        <v>2020</v>
      </c>
      <c r="L4219" s="120">
        <f>IF(VLOOKUP(H4219,'Cross-Page Data'!$D$4:$F$48,3,FALSE)="natural gas",VLOOKUP(G4219,'Cross-Page Data'!$I$4:$J$19,2,FALSE),IF(VLOOKUP(H4219,'Cross-Page Data'!$D$4:$F$48,3,FALSE)="solar",IF(G4219="PV","solar PV","solar thermal"),IF(VLOOKUP(H4219,'Cross-Page Data'!$D$4:$F$48,3,FALSE)="wind",VLOOKUP(G4219,'Cross-Page Data'!$I$4:$J$19,2,FALSE),IF(VLOOKUP(H4219,'Cross-Page Data'!$D$4:$F$48,3,FALSE)="hydro",VLOOKUP(G4219,'Cross-Page Data'!$I$4:$J$19,2,FALSE),VLOOKUP(H4219,'Cross-Page Data'!$D$4:$F$48,3,FALSE)))))</f>
        <v/>
      </c>
      <c r="M4219" s="120">
        <f>IF(AND($P$2=FALSE,OR(F4219="Commercial NAICS Cogen",F4219="Industrial NAICS Cogen",F4219="NAICS-22 Cogen")),FALSE,IF(AND($P$3=FALSE,OR(F4219="Commercial NAICS Cogen",F4219="Commercial NAICS Non-Cogen",F4219="Industrial NAICS Cogen", F4219="industrial NAICS non-Cogen")),FALSE, TRUE))</f>
        <v/>
      </c>
    </row>
    <row r="4220">
      <c r="A4220" s="129" t="n">
        <v>58205</v>
      </c>
      <c r="B4220" s="130" t="inlineStr">
        <is>
          <t>Grand Ave Plant</t>
        </is>
      </c>
      <c r="C4220" s="130" t="inlineStr">
        <is>
          <t>Veolia Energy Kansas City</t>
        </is>
      </c>
      <c r="D4220" s="129" t="n">
        <v>58176</v>
      </c>
      <c r="E4220" s="130" t="inlineStr">
        <is>
          <t>MO</t>
        </is>
      </c>
      <c r="F4220" s="130" t="inlineStr">
        <is>
          <t>NAICS-22 Cogen</t>
        </is>
      </c>
      <c r="G4220" s="130" t="inlineStr">
        <is>
          <t>ST</t>
        </is>
      </c>
      <c r="H4220" s="130" t="inlineStr">
        <is>
          <t>BIT</t>
        </is>
      </c>
      <c r="I4220" s="130" t="inlineStr">
        <is>
          <t>COL</t>
        </is>
      </c>
      <c r="J4220" s="131" t="n">
        <v>0</v>
      </c>
      <c r="K4220" s="129" t="n">
        <v>2020</v>
      </c>
      <c r="L4220" s="120">
        <f>IF(VLOOKUP(H4220,'Cross-Page Data'!$D$4:$F$48,3,FALSE)="natural gas",VLOOKUP(G4220,'Cross-Page Data'!$I$4:$J$19,2,FALSE),IF(VLOOKUP(H4220,'Cross-Page Data'!$D$4:$F$48,3,FALSE)="solar",IF(G4220="PV","solar PV","solar thermal"),IF(VLOOKUP(H4220,'Cross-Page Data'!$D$4:$F$48,3,FALSE)="wind",VLOOKUP(G4220,'Cross-Page Data'!$I$4:$J$19,2,FALSE),IF(VLOOKUP(H4220,'Cross-Page Data'!$D$4:$F$48,3,FALSE)="hydro",VLOOKUP(G4220,'Cross-Page Data'!$I$4:$J$19,2,FALSE),VLOOKUP(H4220,'Cross-Page Data'!$D$4:$F$48,3,FALSE)))))</f>
        <v/>
      </c>
      <c r="M4220" s="120">
        <f>IF(AND($P$2=FALSE,OR(F4220="Commercial NAICS Cogen",F4220="Industrial NAICS Cogen",F4220="NAICS-22 Cogen")),FALSE,IF(AND($P$3=FALSE,OR(F4220="Commercial NAICS Cogen",F4220="Commercial NAICS Non-Cogen",F4220="Industrial NAICS Cogen", F4220="industrial NAICS non-Cogen")),FALSE, TRUE))</f>
        <v/>
      </c>
    </row>
    <row r="4221">
      <c r="A4221" s="129" t="n">
        <v>58205</v>
      </c>
      <c r="B4221" s="130" t="inlineStr">
        <is>
          <t>Grand Ave Plant</t>
        </is>
      </c>
      <c r="C4221" s="130" t="inlineStr">
        <is>
          <t>Veolia Energy Kansas City</t>
        </is>
      </c>
      <c r="D4221" s="129" t="n">
        <v>58176</v>
      </c>
      <c r="E4221" s="130" t="inlineStr">
        <is>
          <t>MO</t>
        </is>
      </c>
      <c r="F4221" s="130" t="inlineStr">
        <is>
          <t>NAICS-22 Cogen</t>
        </is>
      </c>
      <c r="G4221" s="130" t="inlineStr">
        <is>
          <t>ST</t>
        </is>
      </c>
      <c r="H4221" s="130" t="inlineStr">
        <is>
          <t>NG</t>
        </is>
      </c>
      <c r="I4221" s="130" t="inlineStr">
        <is>
          <t>NG</t>
        </is>
      </c>
      <c r="J4221" s="131" t="n">
        <v>38710</v>
      </c>
      <c r="K4221" s="129" t="n">
        <v>2020</v>
      </c>
      <c r="L4221" s="120">
        <f>IF(VLOOKUP(H4221,'Cross-Page Data'!$D$4:$F$48,3,FALSE)="natural gas",VLOOKUP(G4221,'Cross-Page Data'!$I$4:$J$19,2,FALSE),IF(VLOOKUP(H4221,'Cross-Page Data'!$D$4:$F$48,3,FALSE)="solar",IF(G4221="PV","solar PV","solar thermal"),IF(VLOOKUP(H4221,'Cross-Page Data'!$D$4:$F$48,3,FALSE)="wind",VLOOKUP(G4221,'Cross-Page Data'!$I$4:$J$19,2,FALSE),IF(VLOOKUP(H4221,'Cross-Page Data'!$D$4:$F$48,3,FALSE)="hydro",VLOOKUP(G4221,'Cross-Page Data'!$I$4:$J$19,2,FALSE),VLOOKUP(H4221,'Cross-Page Data'!$D$4:$F$48,3,FALSE)))))</f>
        <v/>
      </c>
      <c r="M4221" s="120">
        <f>IF(AND($P$2=FALSE,OR(F4221="Commercial NAICS Cogen",F4221="Industrial NAICS Cogen",F4221="NAICS-22 Cogen")),FALSE,IF(AND($P$3=FALSE,OR(F4221="Commercial NAICS Cogen",F4221="Commercial NAICS Non-Cogen",F4221="Industrial NAICS Cogen", F4221="industrial NAICS non-Cogen")),FALSE, TRUE))</f>
        <v/>
      </c>
    </row>
    <row r="4222">
      <c r="A4222" s="129" t="n">
        <v>58207</v>
      </c>
      <c r="B4222" s="130" t="inlineStr">
        <is>
          <t>Central Utility Plant at White Oak</t>
        </is>
      </c>
      <c r="C4222" s="130" t="inlineStr">
        <is>
          <t>GSA Metropolitan Service Center</t>
        </is>
      </c>
      <c r="D4222" s="129" t="n">
        <v>58178</v>
      </c>
      <c r="E4222" s="130" t="inlineStr">
        <is>
          <t>MD</t>
        </is>
      </c>
      <c r="F4222" s="130" t="inlineStr">
        <is>
          <t>Commercial NAICS Cogen</t>
        </is>
      </c>
      <c r="G4222" s="130" t="inlineStr">
        <is>
          <t>CA</t>
        </is>
      </c>
      <c r="H4222" s="130" t="inlineStr">
        <is>
          <t>DFO</t>
        </is>
      </c>
      <c r="I4222" s="130" t="inlineStr">
        <is>
          <t>DFO</t>
        </is>
      </c>
      <c r="J4222" s="131" t="n">
        <v>1.51</v>
      </c>
      <c r="K4222" s="129" t="n">
        <v>2020</v>
      </c>
      <c r="L4222" s="120">
        <f>IF(VLOOKUP(H4222,'Cross-Page Data'!$D$4:$F$48,3,FALSE)="natural gas",VLOOKUP(G4222,'Cross-Page Data'!$I$4:$J$19,2,FALSE),IF(VLOOKUP(H4222,'Cross-Page Data'!$D$4:$F$48,3,FALSE)="solar",IF(G4222="PV","solar PV","solar thermal"),IF(VLOOKUP(H4222,'Cross-Page Data'!$D$4:$F$48,3,FALSE)="wind",VLOOKUP(G4222,'Cross-Page Data'!$I$4:$J$19,2,FALSE),IF(VLOOKUP(H4222,'Cross-Page Data'!$D$4:$F$48,3,FALSE)="hydro",VLOOKUP(G4222,'Cross-Page Data'!$I$4:$J$19,2,FALSE),VLOOKUP(H4222,'Cross-Page Data'!$D$4:$F$48,3,FALSE)))))</f>
        <v/>
      </c>
      <c r="M4222" s="120">
        <f>IF(AND($P$2=FALSE,OR(F4222="Commercial NAICS Cogen",F4222="Industrial NAICS Cogen",F4222="NAICS-22 Cogen")),FALSE,IF(AND($P$3=FALSE,OR(F4222="Commercial NAICS Cogen",F4222="Commercial NAICS Non-Cogen",F4222="Industrial NAICS Cogen", F4222="industrial NAICS non-Cogen")),FALSE, TRUE))</f>
        <v/>
      </c>
    </row>
    <row r="4223">
      <c r="A4223" s="129" t="n">
        <v>58207</v>
      </c>
      <c r="B4223" s="130" t="inlineStr">
        <is>
          <t>Central Utility Plant at White Oak</t>
        </is>
      </c>
      <c r="C4223" s="130" t="inlineStr">
        <is>
          <t>GSA Metropolitan Service Center</t>
        </is>
      </c>
      <c r="D4223" s="129" t="n">
        <v>58178</v>
      </c>
      <c r="E4223" s="130" t="inlineStr">
        <is>
          <t>MD</t>
        </is>
      </c>
      <c r="F4223" s="130" t="inlineStr">
        <is>
          <t>Commercial NAICS Cogen</t>
        </is>
      </c>
      <c r="G4223" s="130" t="inlineStr">
        <is>
          <t>CA</t>
        </is>
      </c>
      <c r="H4223" s="130" t="inlineStr">
        <is>
          <t>NG</t>
        </is>
      </c>
      <c r="I4223" s="130" t="inlineStr">
        <is>
          <t>NG</t>
        </is>
      </c>
      <c r="J4223" s="131" t="n">
        <v>1300.23</v>
      </c>
      <c r="K4223" s="129" t="n">
        <v>2020</v>
      </c>
      <c r="L4223" s="120">
        <f>IF(VLOOKUP(H4223,'Cross-Page Data'!$D$4:$F$48,3,FALSE)="natural gas",VLOOKUP(G4223,'Cross-Page Data'!$I$4:$J$19,2,FALSE),IF(VLOOKUP(H4223,'Cross-Page Data'!$D$4:$F$48,3,FALSE)="solar",IF(G4223="PV","solar PV","solar thermal"),IF(VLOOKUP(H4223,'Cross-Page Data'!$D$4:$F$48,3,FALSE)="wind",VLOOKUP(G4223,'Cross-Page Data'!$I$4:$J$19,2,FALSE),IF(VLOOKUP(H4223,'Cross-Page Data'!$D$4:$F$48,3,FALSE)="hydro",VLOOKUP(G4223,'Cross-Page Data'!$I$4:$J$19,2,FALSE),VLOOKUP(H4223,'Cross-Page Data'!$D$4:$F$48,3,FALSE)))))</f>
        <v/>
      </c>
      <c r="M4223" s="120">
        <f>IF(AND($P$2=FALSE,OR(F4223="Commercial NAICS Cogen",F4223="Industrial NAICS Cogen",F4223="NAICS-22 Cogen")),FALSE,IF(AND($P$3=FALSE,OR(F4223="Commercial NAICS Cogen",F4223="Commercial NAICS Non-Cogen",F4223="Industrial NAICS Cogen", F4223="industrial NAICS non-Cogen")),FALSE, TRUE))</f>
        <v/>
      </c>
    </row>
    <row r="4224">
      <c r="A4224" s="129" t="n">
        <v>58207</v>
      </c>
      <c r="B4224" s="130" t="inlineStr">
        <is>
          <t>Central Utility Plant at White Oak</t>
        </is>
      </c>
      <c r="C4224" s="130" t="inlineStr">
        <is>
          <t>GSA Metropolitan Service Center</t>
        </is>
      </c>
      <c r="D4224" s="129" t="n">
        <v>58178</v>
      </c>
      <c r="E4224" s="130" t="inlineStr">
        <is>
          <t>MD</t>
        </is>
      </c>
      <c r="F4224" s="130" t="inlineStr">
        <is>
          <t>Commercial NAICS Cogen</t>
        </is>
      </c>
      <c r="G4224" s="130" t="inlineStr">
        <is>
          <t>CT</t>
        </is>
      </c>
      <c r="H4224" s="130" t="inlineStr">
        <is>
          <t>DFO</t>
        </is>
      </c>
      <c r="I4224" s="130" t="inlineStr">
        <is>
          <t>DFO</t>
        </is>
      </c>
      <c r="J4224" s="131" t="n">
        <v>44.271</v>
      </c>
      <c r="K4224" s="129" t="n">
        <v>2020</v>
      </c>
      <c r="L4224" s="120">
        <f>IF(VLOOKUP(H4224,'Cross-Page Data'!$D$4:$F$48,3,FALSE)="natural gas",VLOOKUP(G4224,'Cross-Page Data'!$I$4:$J$19,2,FALSE),IF(VLOOKUP(H4224,'Cross-Page Data'!$D$4:$F$48,3,FALSE)="solar",IF(G4224="PV","solar PV","solar thermal"),IF(VLOOKUP(H4224,'Cross-Page Data'!$D$4:$F$48,3,FALSE)="wind",VLOOKUP(G4224,'Cross-Page Data'!$I$4:$J$19,2,FALSE),IF(VLOOKUP(H4224,'Cross-Page Data'!$D$4:$F$48,3,FALSE)="hydro",VLOOKUP(G4224,'Cross-Page Data'!$I$4:$J$19,2,FALSE),VLOOKUP(H4224,'Cross-Page Data'!$D$4:$F$48,3,FALSE)))))</f>
        <v/>
      </c>
      <c r="M4224" s="120">
        <f>IF(AND($P$2=FALSE,OR(F4224="Commercial NAICS Cogen",F4224="Industrial NAICS Cogen",F4224="NAICS-22 Cogen")),FALSE,IF(AND($P$3=FALSE,OR(F4224="Commercial NAICS Cogen",F4224="Commercial NAICS Non-Cogen",F4224="Industrial NAICS Cogen", F4224="industrial NAICS non-Cogen")),FALSE, TRUE))</f>
        <v/>
      </c>
    </row>
    <row r="4225">
      <c r="A4225" s="129" t="n">
        <v>58207</v>
      </c>
      <c r="B4225" s="130" t="inlineStr">
        <is>
          <t>Central Utility Plant at White Oak</t>
        </is>
      </c>
      <c r="C4225" s="130" t="inlineStr">
        <is>
          <t>GSA Metropolitan Service Center</t>
        </is>
      </c>
      <c r="D4225" s="129" t="n">
        <v>58178</v>
      </c>
      <c r="E4225" s="130" t="inlineStr">
        <is>
          <t>MD</t>
        </is>
      </c>
      <c r="F4225" s="130" t="inlineStr">
        <is>
          <t>Commercial NAICS Cogen</t>
        </is>
      </c>
      <c r="G4225" s="130" t="inlineStr">
        <is>
          <t>CT</t>
        </is>
      </c>
      <c r="H4225" s="130" t="inlineStr">
        <is>
          <t>NG</t>
        </is>
      </c>
      <c r="I4225" s="130" t="inlineStr">
        <is>
          <t>NG</t>
        </is>
      </c>
      <c r="J4225" s="131" t="n">
        <v>33643.829</v>
      </c>
      <c r="K4225" s="129" t="n">
        <v>2020</v>
      </c>
      <c r="L4225" s="120">
        <f>IF(VLOOKUP(H4225,'Cross-Page Data'!$D$4:$F$48,3,FALSE)="natural gas",VLOOKUP(G4225,'Cross-Page Data'!$I$4:$J$19,2,FALSE),IF(VLOOKUP(H4225,'Cross-Page Data'!$D$4:$F$48,3,FALSE)="solar",IF(G4225="PV","solar PV","solar thermal"),IF(VLOOKUP(H4225,'Cross-Page Data'!$D$4:$F$48,3,FALSE)="wind",VLOOKUP(G4225,'Cross-Page Data'!$I$4:$J$19,2,FALSE),IF(VLOOKUP(H4225,'Cross-Page Data'!$D$4:$F$48,3,FALSE)="hydro",VLOOKUP(G4225,'Cross-Page Data'!$I$4:$J$19,2,FALSE),VLOOKUP(H4225,'Cross-Page Data'!$D$4:$F$48,3,FALSE)))))</f>
        <v/>
      </c>
      <c r="M4225" s="120">
        <f>IF(AND($P$2=FALSE,OR(F4225="Commercial NAICS Cogen",F4225="Industrial NAICS Cogen",F4225="NAICS-22 Cogen")),FALSE,IF(AND($P$3=FALSE,OR(F4225="Commercial NAICS Cogen",F4225="Commercial NAICS Non-Cogen",F4225="Industrial NAICS Cogen", F4225="industrial NAICS non-Cogen")),FALSE, TRUE))</f>
        <v/>
      </c>
    </row>
    <row r="4226">
      <c r="A4226" s="129" t="n">
        <v>58207</v>
      </c>
      <c r="B4226" s="130" t="inlineStr">
        <is>
          <t>Central Utility Plant at White Oak</t>
        </is>
      </c>
      <c r="C4226" s="130" t="inlineStr">
        <is>
          <t>GSA Metropolitan Service Center</t>
        </is>
      </c>
      <c r="D4226" s="129" t="n">
        <v>58178</v>
      </c>
      <c r="E4226" s="130" t="inlineStr">
        <is>
          <t>MD</t>
        </is>
      </c>
      <c r="F4226" s="130" t="inlineStr">
        <is>
          <t>Commercial NAICS Cogen</t>
        </is>
      </c>
      <c r="G4226" s="130" t="inlineStr">
        <is>
          <t>GT</t>
        </is>
      </c>
      <c r="H4226" s="130" t="inlineStr">
        <is>
          <t>DFO</t>
        </is>
      </c>
      <c r="I4226" s="130" t="inlineStr">
        <is>
          <t>DFO</t>
        </is>
      </c>
      <c r="J4226" s="131" t="n">
        <v>17.778</v>
      </c>
      <c r="K4226" s="129" t="n">
        <v>2020</v>
      </c>
      <c r="L4226" s="120">
        <f>IF(VLOOKUP(H4226,'Cross-Page Data'!$D$4:$F$48,3,FALSE)="natural gas",VLOOKUP(G4226,'Cross-Page Data'!$I$4:$J$19,2,FALSE),IF(VLOOKUP(H4226,'Cross-Page Data'!$D$4:$F$48,3,FALSE)="solar",IF(G4226="PV","solar PV","solar thermal"),IF(VLOOKUP(H4226,'Cross-Page Data'!$D$4:$F$48,3,FALSE)="wind",VLOOKUP(G4226,'Cross-Page Data'!$I$4:$J$19,2,FALSE),IF(VLOOKUP(H4226,'Cross-Page Data'!$D$4:$F$48,3,FALSE)="hydro",VLOOKUP(G4226,'Cross-Page Data'!$I$4:$J$19,2,FALSE),VLOOKUP(H4226,'Cross-Page Data'!$D$4:$F$48,3,FALSE)))))</f>
        <v/>
      </c>
      <c r="M4226" s="120">
        <f>IF(AND($P$2=FALSE,OR(F4226="Commercial NAICS Cogen",F4226="Industrial NAICS Cogen",F4226="NAICS-22 Cogen")),FALSE,IF(AND($P$3=FALSE,OR(F4226="Commercial NAICS Cogen",F4226="Commercial NAICS Non-Cogen",F4226="Industrial NAICS Cogen", F4226="industrial NAICS non-Cogen")),FALSE, TRUE))</f>
        <v/>
      </c>
    </row>
    <row r="4227">
      <c r="A4227" s="129" t="n">
        <v>58207</v>
      </c>
      <c r="B4227" s="130" t="inlineStr">
        <is>
          <t>Central Utility Plant at White Oak</t>
        </is>
      </c>
      <c r="C4227" s="130" t="inlineStr">
        <is>
          <t>GSA Metropolitan Service Center</t>
        </is>
      </c>
      <c r="D4227" s="129" t="n">
        <v>58178</v>
      </c>
      <c r="E4227" s="130" t="inlineStr">
        <is>
          <t>MD</t>
        </is>
      </c>
      <c r="F4227" s="130" t="inlineStr">
        <is>
          <t>Commercial NAICS Cogen</t>
        </is>
      </c>
      <c r="G4227" s="130" t="inlineStr">
        <is>
          <t>GT</t>
        </is>
      </c>
      <c r="H4227" s="130" t="inlineStr">
        <is>
          <t>NG</t>
        </is>
      </c>
      <c r="I4227" s="130" t="inlineStr">
        <is>
          <t>NG</t>
        </is>
      </c>
      <c r="J4227" s="131" t="n">
        <v>44350.742</v>
      </c>
      <c r="K4227" s="129" t="n">
        <v>2020</v>
      </c>
      <c r="L4227" s="120">
        <f>IF(VLOOKUP(H4227,'Cross-Page Data'!$D$4:$F$48,3,FALSE)="natural gas",VLOOKUP(G4227,'Cross-Page Data'!$I$4:$J$19,2,FALSE),IF(VLOOKUP(H4227,'Cross-Page Data'!$D$4:$F$48,3,FALSE)="solar",IF(G4227="PV","solar PV","solar thermal"),IF(VLOOKUP(H4227,'Cross-Page Data'!$D$4:$F$48,3,FALSE)="wind",VLOOKUP(G4227,'Cross-Page Data'!$I$4:$J$19,2,FALSE),IF(VLOOKUP(H4227,'Cross-Page Data'!$D$4:$F$48,3,FALSE)="hydro",VLOOKUP(G4227,'Cross-Page Data'!$I$4:$J$19,2,FALSE),VLOOKUP(H4227,'Cross-Page Data'!$D$4:$F$48,3,FALSE)))))</f>
        <v/>
      </c>
      <c r="M4227" s="120">
        <f>IF(AND($P$2=FALSE,OR(F4227="Commercial NAICS Cogen",F4227="Industrial NAICS Cogen",F4227="NAICS-22 Cogen")),FALSE,IF(AND($P$3=FALSE,OR(F4227="Commercial NAICS Cogen",F4227="Commercial NAICS Non-Cogen",F4227="Industrial NAICS Cogen", F4227="industrial NAICS non-Cogen")),FALSE, TRUE))</f>
        <v/>
      </c>
    </row>
    <row r="4228">
      <c r="A4228" s="129" t="n">
        <v>58207</v>
      </c>
      <c r="B4228" s="130" t="inlineStr">
        <is>
          <t>Central Utility Plant at White Oak</t>
        </is>
      </c>
      <c r="C4228" s="130" t="inlineStr">
        <is>
          <t>GSA Metropolitan Service Center</t>
        </is>
      </c>
      <c r="D4228" s="129" t="n">
        <v>58178</v>
      </c>
      <c r="E4228" s="130" t="inlineStr">
        <is>
          <t>MD</t>
        </is>
      </c>
      <c r="F4228" s="130" t="inlineStr">
        <is>
          <t>Commercial NAICS Cogen</t>
        </is>
      </c>
      <c r="G4228" s="130" t="inlineStr">
        <is>
          <t>IC</t>
        </is>
      </c>
      <c r="H4228" s="130" t="inlineStr">
        <is>
          <t>DFO</t>
        </is>
      </c>
      <c r="I4228" s="130" t="inlineStr">
        <is>
          <t>DFO</t>
        </is>
      </c>
      <c r="J4228" s="131" t="n">
        <v>127.914</v>
      </c>
      <c r="K4228" s="129" t="n">
        <v>2020</v>
      </c>
      <c r="L4228" s="120">
        <f>IF(VLOOKUP(H4228,'Cross-Page Data'!$D$4:$F$48,3,FALSE)="natural gas",VLOOKUP(G4228,'Cross-Page Data'!$I$4:$J$19,2,FALSE),IF(VLOOKUP(H4228,'Cross-Page Data'!$D$4:$F$48,3,FALSE)="solar",IF(G4228="PV","solar PV","solar thermal"),IF(VLOOKUP(H4228,'Cross-Page Data'!$D$4:$F$48,3,FALSE)="wind",VLOOKUP(G4228,'Cross-Page Data'!$I$4:$J$19,2,FALSE),IF(VLOOKUP(H4228,'Cross-Page Data'!$D$4:$F$48,3,FALSE)="hydro",VLOOKUP(G4228,'Cross-Page Data'!$I$4:$J$19,2,FALSE),VLOOKUP(H4228,'Cross-Page Data'!$D$4:$F$48,3,FALSE)))))</f>
        <v/>
      </c>
      <c r="M4228" s="120">
        <f>IF(AND($P$2=FALSE,OR(F4228="Commercial NAICS Cogen",F4228="Industrial NAICS Cogen",F4228="NAICS-22 Cogen")),FALSE,IF(AND($P$3=FALSE,OR(F4228="Commercial NAICS Cogen",F4228="Commercial NAICS Non-Cogen",F4228="Industrial NAICS Cogen", F4228="industrial NAICS non-Cogen")),FALSE, TRUE))</f>
        <v/>
      </c>
    </row>
    <row r="4229">
      <c r="A4229" s="129" t="n">
        <v>58207</v>
      </c>
      <c r="B4229" s="130" t="inlineStr">
        <is>
          <t>Central Utility Plant at White Oak</t>
        </is>
      </c>
      <c r="C4229" s="130" t="inlineStr">
        <is>
          <t>GSA Metropolitan Service Center</t>
        </is>
      </c>
      <c r="D4229" s="129" t="n">
        <v>58178</v>
      </c>
      <c r="E4229" s="130" t="inlineStr">
        <is>
          <t>MD</t>
        </is>
      </c>
      <c r="F4229" s="130" t="inlineStr">
        <is>
          <t>Commercial NAICS Cogen</t>
        </is>
      </c>
      <c r="G4229" s="130" t="inlineStr">
        <is>
          <t>IC</t>
        </is>
      </c>
      <c r="H4229" s="130" t="inlineStr">
        <is>
          <t>NG</t>
        </is>
      </c>
      <c r="I4229" s="130" t="inlineStr">
        <is>
          <t>NG</t>
        </is>
      </c>
      <c r="J4229" s="131" t="n">
        <v>5391.446</v>
      </c>
      <c r="K4229" s="129" t="n">
        <v>2020</v>
      </c>
      <c r="L4229" s="120">
        <f>IF(VLOOKUP(H4229,'Cross-Page Data'!$D$4:$F$48,3,FALSE)="natural gas",VLOOKUP(G4229,'Cross-Page Data'!$I$4:$J$19,2,FALSE),IF(VLOOKUP(H4229,'Cross-Page Data'!$D$4:$F$48,3,FALSE)="solar",IF(G4229="PV","solar PV","solar thermal"),IF(VLOOKUP(H4229,'Cross-Page Data'!$D$4:$F$48,3,FALSE)="wind",VLOOKUP(G4229,'Cross-Page Data'!$I$4:$J$19,2,FALSE),IF(VLOOKUP(H4229,'Cross-Page Data'!$D$4:$F$48,3,FALSE)="hydro",VLOOKUP(G4229,'Cross-Page Data'!$I$4:$J$19,2,FALSE),VLOOKUP(H4229,'Cross-Page Data'!$D$4:$F$48,3,FALSE)))))</f>
        <v/>
      </c>
      <c r="M4229" s="120">
        <f>IF(AND($P$2=FALSE,OR(F4229="Commercial NAICS Cogen",F4229="Industrial NAICS Cogen",F4229="NAICS-22 Cogen")),FALSE,IF(AND($P$3=FALSE,OR(F4229="Commercial NAICS Cogen",F4229="Commercial NAICS Non-Cogen",F4229="Industrial NAICS Cogen", F4229="industrial NAICS non-Cogen")),FALSE, TRUE))</f>
        <v/>
      </c>
    </row>
    <row r="4230">
      <c r="A4230" s="129" t="n">
        <v>58214</v>
      </c>
      <c r="B4230" s="130" t="inlineStr">
        <is>
          <t>West Greenwich Solar</t>
        </is>
      </c>
      <c r="C4230" s="130" t="inlineStr">
        <is>
          <t>Consolidated Edison Development Inc.</t>
        </is>
      </c>
      <c r="D4230" s="129" t="n">
        <v>56769</v>
      </c>
      <c r="E4230" s="130" t="inlineStr">
        <is>
          <t>RI</t>
        </is>
      </c>
      <c r="F4230" s="130" t="inlineStr">
        <is>
          <t>NAICS-22 Non-Cogen</t>
        </is>
      </c>
      <c r="G4230" s="130" t="inlineStr">
        <is>
          <t>PV</t>
        </is>
      </c>
      <c r="H4230" s="130" t="inlineStr">
        <is>
          <t>SUN</t>
        </is>
      </c>
      <c r="I4230" s="130" t="inlineStr">
        <is>
          <t>SUN</t>
        </is>
      </c>
      <c r="J4230" s="131" t="n">
        <v>2685</v>
      </c>
      <c r="K4230" s="129" t="n">
        <v>2020</v>
      </c>
      <c r="L4230" s="120">
        <f>IF(VLOOKUP(H4230,'Cross-Page Data'!$D$4:$F$48,3,FALSE)="natural gas",VLOOKUP(G4230,'Cross-Page Data'!$I$4:$J$19,2,FALSE),IF(VLOOKUP(H4230,'Cross-Page Data'!$D$4:$F$48,3,FALSE)="solar",IF(G4230="PV","solar PV","solar thermal"),IF(VLOOKUP(H4230,'Cross-Page Data'!$D$4:$F$48,3,FALSE)="wind",VLOOKUP(G4230,'Cross-Page Data'!$I$4:$J$19,2,FALSE),IF(VLOOKUP(H4230,'Cross-Page Data'!$D$4:$F$48,3,FALSE)="hydro",VLOOKUP(G4230,'Cross-Page Data'!$I$4:$J$19,2,FALSE),VLOOKUP(H4230,'Cross-Page Data'!$D$4:$F$48,3,FALSE)))))</f>
        <v/>
      </c>
      <c r="M4230" s="120">
        <f>IF(AND($P$2=FALSE,OR(F4230="Commercial NAICS Cogen",F4230="Industrial NAICS Cogen",F4230="NAICS-22 Cogen")),FALSE,IF(AND($P$3=FALSE,OR(F4230="Commercial NAICS Cogen",F4230="Commercial NAICS Non-Cogen",F4230="Industrial NAICS Cogen", F4230="industrial NAICS non-Cogen")),FALSE, TRUE))</f>
        <v/>
      </c>
    </row>
    <row r="4231">
      <c r="A4231" s="129" t="n">
        <v>58215</v>
      </c>
      <c r="B4231" s="130" t="inlineStr">
        <is>
          <t>Lee Combined Cycle Plant</t>
        </is>
      </c>
      <c r="C4231" s="130" t="inlineStr">
        <is>
          <t>Duke Energy Progress - (NC)</t>
        </is>
      </c>
      <c r="D4231" s="129" t="n">
        <v>3046</v>
      </c>
      <c r="E4231" s="130" t="inlineStr">
        <is>
          <t>NC</t>
        </is>
      </c>
      <c r="F4231" s="130" t="inlineStr">
        <is>
          <t>Electric Utility</t>
        </is>
      </c>
      <c r="G4231" s="130" t="inlineStr">
        <is>
          <t>CA</t>
        </is>
      </c>
      <c r="H4231" s="130" t="inlineStr">
        <is>
          <t>DFO</t>
        </is>
      </c>
      <c r="I4231" s="130" t="inlineStr">
        <is>
          <t>DFO</t>
        </is>
      </c>
      <c r="J4231" s="131" t="n">
        <v>0</v>
      </c>
      <c r="K4231" s="129" t="n">
        <v>2020</v>
      </c>
      <c r="L4231" s="120">
        <f>IF(VLOOKUP(H4231,'Cross-Page Data'!$D$4:$F$48,3,FALSE)="natural gas",VLOOKUP(G4231,'Cross-Page Data'!$I$4:$J$19,2,FALSE),IF(VLOOKUP(H4231,'Cross-Page Data'!$D$4:$F$48,3,FALSE)="solar",IF(G4231="PV","solar PV","solar thermal"),IF(VLOOKUP(H4231,'Cross-Page Data'!$D$4:$F$48,3,FALSE)="wind",VLOOKUP(G4231,'Cross-Page Data'!$I$4:$J$19,2,FALSE),IF(VLOOKUP(H4231,'Cross-Page Data'!$D$4:$F$48,3,FALSE)="hydro",VLOOKUP(G4231,'Cross-Page Data'!$I$4:$J$19,2,FALSE),VLOOKUP(H4231,'Cross-Page Data'!$D$4:$F$48,3,FALSE)))))</f>
        <v/>
      </c>
      <c r="M4231" s="120">
        <f>IF(AND($P$2=FALSE,OR(F4231="Commercial NAICS Cogen",F4231="Industrial NAICS Cogen",F4231="NAICS-22 Cogen")),FALSE,IF(AND($P$3=FALSE,OR(F4231="Commercial NAICS Cogen",F4231="Commercial NAICS Non-Cogen",F4231="Industrial NAICS Cogen", F4231="industrial NAICS non-Cogen")),FALSE, TRUE))</f>
        <v/>
      </c>
    </row>
    <row r="4232">
      <c r="A4232" s="129" t="n">
        <v>58215</v>
      </c>
      <c r="B4232" s="130" t="inlineStr">
        <is>
          <t>Lee Combined Cycle Plant</t>
        </is>
      </c>
      <c r="C4232" s="130" t="inlineStr">
        <is>
          <t>Duke Energy Progress - (NC)</t>
        </is>
      </c>
      <c r="D4232" s="129" t="n">
        <v>3046</v>
      </c>
      <c r="E4232" s="130" t="inlineStr">
        <is>
          <t>NC</t>
        </is>
      </c>
      <c r="F4232" s="130" t="inlineStr">
        <is>
          <t>Electric Utility</t>
        </is>
      </c>
      <c r="G4232" s="130" t="inlineStr">
        <is>
          <t>CA</t>
        </is>
      </c>
      <c r="H4232" s="130" t="inlineStr">
        <is>
          <t>NG</t>
        </is>
      </c>
      <c r="I4232" s="130" t="inlineStr">
        <is>
          <t>NG</t>
        </is>
      </c>
      <c r="J4232" s="131" t="n">
        <v>2305740</v>
      </c>
      <c r="K4232" s="129" t="n">
        <v>2020</v>
      </c>
      <c r="L4232" s="120">
        <f>IF(VLOOKUP(H4232,'Cross-Page Data'!$D$4:$F$48,3,FALSE)="natural gas",VLOOKUP(G4232,'Cross-Page Data'!$I$4:$J$19,2,FALSE),IF(VLOOKUP(H4232,'Cross-Page Data'!$D$4:$F$48,3,FALSE)="solar",IF(G4232="PV","solar PV","solar thermal"),IF(VLOOKUP(H4232,'Cross-Page Data'!$D$4:$F$48,3,FALSE)="wind",VLOOKUP(G4232,'Cross-Page Data'!$I$4:$J$19,2,FALSE),IF(VLOOKUP(H4232,'Cross-Page Data'!$D$4:$F$48,3,FALSE)="hydro",VLOOKUP(G4232,'Cross-Page Data'!$I$4:$J$19,2,FALSE),VLOOKUP(H4232,'Cross-Page Data'!$D$4:$F$48,3,FALSE)))))</f>
        <v/>
      </c>
      <c r="M4232" s="120">
        <f>IF(AND($P$2=FALSE,OR(F4232="Commercial NAICS Cogen",F4232="Industrial NAICS Cogen",F4232="NAICS-22 Cogen")),FALSE,IF(AND($P$3=FALSE,OR(F4232="Commercial NAICS Cogen",F4232="Commercial NAICS Non-Cogen",F4232="Industrial NAICS Cogen", F4232="industrial NAICS non-Cogen")),FALSE, TRUE))</f>
        <v/>
      </c>
    </row>
    <row r="4233">
      <c r="A4233" s="129" t="n">
        <v>58215</v>
      </c>
      <c r="B4233" s="130" t="inlineStr">
        <is>
          <t>Lee Combined Cycle Plant</t>
        </is>
      </c>
      <c r="C4233" s="130" t="inlineStr">
        <is>
          <t>Duke Energy Progress - (NC)</t>
        </is>
      </c>
      <c r="D4233" s="129" t="n">
        <v>3046</v>
      </c>
      <c r="E4233" s="130" t="inlineStr">
        <is>
          <t>NC</t>
        </is>
      </c>
      <c r="F4233" s="130" t="inlineStr">
        <is>
          <t>Electric Utility</t>
        </is>
      </c>
      <c r="G4233" s="130" t="inlineStr">
        <is>
          <t>CT</t>
        </is>
      </c>
      <c r="H4233" s="130" t="inlineStr">
        <is>
          <t>DFO</t>
        </is>
      </c>
      <c r="I4233" s="130" t="inlineStr">
        <is>
          <t>DFO</t>
        </is>
      </c>
      <c r="J4233" s="131" t="n">
        <v>0</v>
      </c>
      <c r="K4233" s="129" t="n">
        <v>2020</v>
      </c>
      <c r="L4233" s="120">
        <f>IF(VLOOKUP(H4233,'Cross-Page Data'!$D$4:$F$48,3,FALSE)="natural gas",VLOOKUP(G4233,'Cross-Page Data'!$I$4:$J$19,2,FALSE),IF(VLOOKUP(H4233,'Cross-Page Data'!$D$4:$F$48,3,FALSE)="solar",IF(G4233="PV","solar PV","solar thermal"),IF(VLOOKUP(H4233,'Cross-Page Data'!$D$4:$F$48,3,FALSE)="wind",VLOOKUP(G4233,'Cross-Page Data'!$I$4:$J$19,2,FALSE),IF(VLOOKUP(H4233,'Cross-Page Data'!$D$4:$F$48,3,FALSE)="hydro",VLOOKUP(G4233,'Cross-Page Data'!$I$4:$J$19,2,FALSE),VLOOKUP(H4233,'Cross-Page Data'!$D$4:$F$48,3,FALSE)))))</f>
        <v/>
      </c>
      <c r="M4233" s="120">
        <f>IF(AND($P$2=FALSE,OR(F4233="Commercial NAICS Cogen",F4233="Industrial NAICS Cogen",F4233="NAICS-22 Cogen")),FALSE,IF(AND($P$3=FALSE,OR(F4233="Commercial NAICS Cogen",F4233="Commercial NAICS Non-Cogen",F4233="Industrial NAICS Cogen", F4233="industrial NAICS non-Cogen")),FALSE, TRUE))</f>
        <v/>
      </c>
    </row>
    <row r="4234">
      <c r="A4234" s="129" t="n">
        <v>58215</v>
      </c>
      <c r="B4234" s="130" t="inlineStr">
        <is>
          <t>Lee Combined Cycle Plant</t>
        </is>
      </c>
      <c r="C4234" s="130" t="inlineStr">
        <is>
          <t>Duke Energy Progress - (NC)</t>
        </is>
      </c>
      <c r="D4234" s="129" t="n">
        <v>3046</v>
      </c>
      <c r="E4234" s="130" t="inlineStr">
        <is>
          <t>NC</t>
        </is>
      </c>
      <c r="F4234" s="130" t="inlineStr">
        <is>
          <t>Electric Utility</t>
        </is>
      </c>
      <c r="G4234" s="130" t="inlineStr">
        <is>
          <t>CT</t>
        </is>
      </c>
      <c r="H4234" s="130" t="inlineStr">
        <is>
          <t>NG</t>
        </is>
      </c>
      <c r="I4234" s="130" t="inlineStr">
        <is>
          <t>NG</t>
        </is>
      </c>
      <c r="J4234" s="131" t="n">
        <v>3348272</v>
      </c>
      <c r="K4234" s="129" t="n">
        <v>2020</v>
      </c>
      <c r="L4234" s="120">
        <f>IF(VLOOKUP(H4234,'Cross-Page Data'!$D$4:$F$48,3,FALSE)="natural gas",VLOOKUP(G4234,'Cross-Page Data'!$I$4:$J$19,2,FALSE),IF(VLOOKUP(H4234,'Cross-Page Data'!$D$4:$F$48,3,FALSE)="solar",IF(G4234="PV","solar PV","solar thermal"),IF(VLOOKUP(H4234,'Cross-Page Data'!$D$4:$F$48,3,FALSE)="wind",VLOOKUP(G4234,'Cross-Page Data'!$I$4:$J$19,2,FALSE),IF(VLOOKUP(H4234,'Cross-Page Data'!$D$4:$F$48,3,FALSE)="hydro",VLOOKUP(G4234,'Cross-Page Data'!$I$4:$J$19,2,FALSE),VLOOKUP(H4234,'Cross-Page Data'!$D$4:$F$48,3,FALSE)))))</f>
        <v/>
      </c>
      <c r="M4234" s="120">
        <f>IF(AND($P$2=FALSE,OR(F4234="Commercial NAICS Cogen",F4234="Industrial NAICS Cogen",F4234="NAICS-22 Cogen")),FALSE,IF(AND($P$3=FALSE,OR(F4234="Commercial NAICS Cogen",F4234="Commercial NAICS Non-Cogen",F4234="Industrial NAICS Cogen", F4234="industrial NAICS non-Cogen")),FALSE, TRUE))</f>
        <v/>
      </c>
    </row>
    <row r="4235">
      <c r="A4235" s="129" t="n">
        <v>58216</v>
      </c>
      <c r="B4235" s="130" t="inlineStr">
        <is>
          <t>J.R. Simplot Company</t>
        </is>
      </c>
      <c r="C4235" s="130" t="inlineStr">
        <is>
          <t>J.R. Simplot Company</t>
        </is>
      </c>
      <c r="D4235" s="129" t="n">
        <v>58183</v>
      </c>
      <c r="E4235" s="130" t="inlineStr">
        <is>
          <t>CA</t>
        </is>
      </c>
      <c r="F4235" s="130" t="inlineStr">
        <is>
          <t>Industrial NAICS Non-Cogen</t>
        </is>
      </c>
      <c r="G4235" s="130" t="inlineStr">
        <is>
          <t>ST</t>
        </is>
      </c>
      <c r="H4235" s="130" t="inlineStr">
        <is>
          <t>WH</t>
        </is>
      </c>
      <c r="I4235" s="130" t="inlineStr">
        <is>
          <t>OTH</t>
        </is>
      </c>
      <c r="J4235" s="131" t="n">
        <v>10344.08</v>
      </c>
      <c r="K4235" s="129" t="n">
        <v>2020</v>
      </c>
      <c r="L4235" s="120">
        <f>IF(VLOOKUP(H4235,'Cross-Page Data'!$D$4:$F$48,3,FALSE)="natural gas",VLOOKUP(G4235,'Cross-Page Data'!$I$4:$J$19,2,FALSE),IF(VLOOKUP(H4235,'Cross-Page Data'!$D$4:$F$48,3,FALSE)="solar",IF(G4235="PV","solar PV","solar thermal"),IF(VLOOKUP(H4235,'Cross-Page Data'!$D$4:$F$48,3,FALSE)="wind",VLOOKUP(G4235,'Cross-Page Data'!$I$4:$J$19,2,FALSE),IF(VLOOKUP(H4235,'Cross-Page Data'!$D$4:$F$48,3,FALSE)="hydro",VLOOKUP(G4235,'Cross-Page Data'!$I$4:$J$19,2,FALSE),VLOOKUP(H4235,'Cross-Page Data'!$D$4:$F$48,3,FALSE)))))</f>
        <v/>
      </c>
      <c r="M4235" s="120">
        <f>IF(AND($P$2=FALSE,OR(F4235="Commercial NAICS Cogen",F4235="Industrial NAICS Cogen",F4235="NAICS-22 Cogen")),FALSE,IF(AND($P$3=FALSE,OR(F4235="Commercial NAICS Cogen",F4235="Commercial NAICS Non-Cogen",F4235="Industrial NAICS Cogen", F4235="industrial NAICS non-Cogen")),FALSE, TRUE))</f>
        <v/>
      </c>
    </row>
    <row r="4236">
      <c r="A4236" s="129" t="n">
        <v>58223</v>
      </c>
      <c r="B4236" s="130" t="inlineStr">
        <is>
          <t>Hoag Hospital Cogen Plant</t>
        </is>
      </c>
      <c r="C4236" s="130" t="inlineStr">
        <is>
          <t>Hoag Memorial Presbyterian Hospital</t>
        </is>
      </c>
      <c r="D4236" s="129" t="n">
        <v>58195</v>
      </c>
      <c r="E4236" s="130" t="inlineStr">
        <is>
          <t>CA</t>
        </is>
      </c>
      <c r="F4236" s="130" t="inlineStr">
        <is>
          <t>Commercial NAICS Cogen</t>
        </is>
      </c>
      <c r="G4236" s="130" t="inlineStr">
        <is>
          <t>IC</t>
        </is>
      </c>
      <c r="H4236" s="130" t="inlineStr">
        <is>
          <t>NG</t>
        </is>
      </c>
      <c r="I4236" s="130" t="inlineStr">
        <is>
          <t>NG</t>
        </is>
      </c>
      <c r="J4236" s="131" t="n">
        <v>4261.04</v>
      </c>
      <c r="K4236" s="129" t="n">
        <v>2020</v>
      </c>
      <c r="L4236" s="120">
        <f>IF(VLOOKUP(H4236,'Cross-Page Data'!$D$4:$F$48,3,FALSE)="natural gas",VLOOKUP(G4236,'Cross-Page Data'!$I$4:$J$19,2,FALSE),IF(VLOOKUP(H4236,'Cross-Page Data'!$D$4:$F$48,3,FALSE)="solar",IF(G4236="PV","solar PV","solar thermal"),IF(VLOOKUP(H4236,'Cross-Page Data'!$D$4:$F$48,3,FALSE)="wind",VLOOKUP(G4236,'Cross-Page Data'!$I$4:$J$19,2,FALSE),IF(VLOOKUP(H4236,'Cross-Page Data'!$D$4:$F$48,3,FALSE)="hydro",VLOOKUP(G4236,'Cross-Page Data'!$I$4:$J$19,2,FALSE),VLOOKUP(H4236,'Cross-Page Data'!$D$4:$F$48,3,FALSE)))))</f>
        <v/>
      </c>
      <c r="M4236" s="120">
        <f>IF(AND($P$2=FALSE,OR(F4236="Commercial NAICS Cogen",F4236="Industrial NAICS Cogen",F4236="NAICS-22 Cogen")),FALSE,IF(AND($P$3=FALSE,OR(F4236="Commercial NAICS Cogen",F4236="Commercial NAICS Non-Cogen",F4236="Industrial NAICS Cogen", F4236="industrial NAICS non-Cogen")),FALSE, TRUE))</f>
        <v/>
      </c>
    </row>
    <row r="4237">
      <c r="A4237" s="129" t="n">
        <v>58228</v>
      </c>
      <c r="B4237" s="130" t="inlineStr">
        <is>
          <t>Milford Solar Farm</t>
        </is>
      </c>
      <c r="C4237" s="130" t="inlineStr">
        <is>
          <t>Milford Solar LLC</t>
        </is>
      </c>
      <c r="D4237" s="129" t="n">
        <v>58201</v>
      </c>
      <c r="E4237" s="130" t="inlineStr">
        <is>
          <t>DE</t>
        </is>
      </c>
      <c r="F4237" s="130" t="inlineStr">
        <is>
          <t>NAICS-22 Non-Cogen</t>
        </is>
      </c>
      <c r="G4237" s="130" t="inlineStr">
        <is>
          <t>PV</t>
        </is>
      </c>
      <c r="H4237" s="130" t="inlineStr">
        <is>
          <t>SUN</t>
        </is>
      </c>
      <c r="I4237" s="130" t="inlineStr">
        <is>
          <t>SUN</t>
        </is>
      </c>
      <c r="J4237" s="131" t="n">
        <v>18667</v>
      </c>
      <c r="K4237" s="129" t="n">
        <v>2020</v>
      </c>
      <c r="L4237" s="120">
        <f>IF(VLOOKUP(H4237,'Cross-Page Data'!$D$4:$F$48,3,FALSE)="natural gas",VLOOKUP(G4237,'Cross-Page Data'!$I$4:$J$19,2,FALSE),IF(VLOOKUP(H4237,'Cross-Page Data'!$D$4:$F$48,3,FALSE)="solar",IF(G4237="PV","solar PV","solar thermal"),IF(VLOOKUP(H4237,'Cross-Page Data'!$D$4:$F$48,3,FALSE)="wind",VLOOKUP(G4237,'Cross-Page Data'!$I$4:$J$19,2,FALSE),IF(VLOOKUP(H4237,'Cross-Page Data'!$D$4:$F$48,3,FALSE)="hydro",VLOOKUP(G4237,'Cross-Page Data'!$I$4:$J$19,2,FALSE),VLOOKUP(H4237,'Cross-Page Data'!$D$4:$F$48,3,FALSE)))))</f>
        <v/>
      </c>
      <c r="M4237" s="120">
        <f>IF(AND($P$2=FALSE,OR(F4237="Commercial NAICS Cogen",F4237="Industrial NAICS Cogen",F4237="NAICS-22 Cogen")),FALSE,IF(AND($P$3=FALSE,OR(F4237="Commercial NAICS Cogen",F4237="Commercial NAICS Non-Cogen",F4237="Industrial NAICS Cogen", F4237="industrial NAICS non-Cogen")),FALSE, TRUE))</f>
        <v/>
      </c>
    </row>
    <row r="4238">
      <c r="A4238" s="129" t="n">
        <v>58236</v>
      </c>
      <c r="B4238" s="130" t="inlineStr">
        <is>
          <t>Marshalltown Generating Station</t>
        </is>
      </c>
      <c r="C4238" s="130" t="inlineStr">
        <is>
          <t>Interstate Power and Light Co</t>
        </is>
      </c>
      <c r="D4238" s="129" t="n">
        <v>9417</v>
      </c>
      <c r="E4238" s="130" t="inlineStr">
        <is>
          <t>IA</t>
        </is>
      </c>
      <c r="F4238" s="130" t="inlineStr">
        <is>
          <t>Electric Utility</t>
        </is>
      </c>
      <c r="G4238" s="130" t="inlineStr">
        <is>
          <t>BA</t>
        </is>
      </c>
      <c r="H4238" s="130" t="inlineStr">
        <is>
          <t>MWH</t>
        </is>
      </c>
      <c r="I4238" s="130" t="inlineStr">
        <is>
          <t>OTH</t>
        </is>
      </c>
      <c r="J4238" s="131" t="n">
        <v>0</v>
      </c>
      <c r="K4238" s="129" t="n">
        <v>2020</v>
      </c>
      <c r="L4238" s="120">
        <f>IF(VLOOKUP(H4238,'Cross-Page Data'!$D$4:$F$48,3,FALSE)="natural gas",VLOOKUP(G4238,'Cross-Page Data'!$I$4:$J$19,2,FALSE),IF(VLOOKUP(H4238,'Cross-Page Data'!$D$4:$F$48,3,FALSE)="solar",IF(G4238="PV","solar PV","solar thermal"),IF(VLOOKUP(H4238,'Cross-Page Data'!$D$4:$F$48,3,FALSE)="wind",VLOOKUP(G4238,'Cross-Page Data'!$I$4:$J$19,2,FALSE),IF(VLOOKUP(H4238,'Cross-Page Data'!$D$4:$F$48,3,FALSE)="hydro",VLOOKUP(G4238,'Cross-Page Data'!$I$4:$J$19,2,FALSE),VLOOKUP(H4238,'Cross-Page Data'!$D$4:$F$48,3,FALSE)))))</f>
        <v/>
      </c>
      <c r="M4238" s="120">
        <f>IF(AND($P$2=FALSE,OR(F4238="Commercial NAICS Cogen",F4238="Industrial NAICS Cogen",F4238="NAICS-22 Cogen")),FALSE,IF(AND($P$3=FALSE,OR(F4238="Commercial NAICS Cogen",F4238="Commercial NAICS Non-Cogen",F4238="Industrial NAICS Cogen", F4238="industrial NAICS non-Cogen")),FALSE, TRUE))</f>
        <v/>
      </c>
    </row>
    <row r="4239">
      <c r="A4239" s="129" t="n">
        <v>58236</v>
      </c>
      <c r="B4239" s="130" t="inlineStr">
        <is>
          <t>Marshalltown Generating Station</t>
        </is>
      </c>
      <c r="C4239" s="130" t="inlineStr">
        <is>
          <t>Interstate Power and Light Co</t>
        </is>
      </c>
      <c r="D4239" s="129" t="n">
        <v>9417</v>
      </c>
      <c r="E4239" s="130" t="inlineStr">
        <is>
          <t>IA</t>
        </is>
      </c>
      <c r="F4239" s="130" t="inlineStr">
        <is>
          <t>Electric Utility</t>
        </is>
      </c>
      <c r="G4239" s="130" t="inlineStr">
        <is>
          <t>CA</t>
        </is>
      </c>
      <c r="H4239" s="130" t="inlineStr">
        <is>
          <t>NG</t>
        </is>
      </c>
      <c r="I4239" s="130" t="inlineStr">
        <is>
          <t>NG</t>
        </is>
      </c>
      <c r="J4239" s="131" t="n">
        <v>967494</v>
      </c>
      <c r="K4239" s="129" t="n">
        <v>2020</v>
      </c>
      <c r="L4239" s="120">
        <f>IF(VLOOKUP(H4239,'Cross-Page Data'!$D$4:$F$48,3,FALSE)="natural gas",VLOOKUP(G4239,'Cross-Page Data'!$I$4:$J$19,2,FALSE),IF(VLOOKUP(H4239,'Cross-Page Data'!$D$4:$F$48,3,FALSE)="solar",IF(G4239="PV","solar PV","solar thermal"),IF(VLOOKUP(H4239,'Cross-Page Data'!$D$4:$F$48,3,FALSE)="wind",VLOOKUP(G4239,'Cross-Page Data'!$I$4:$J$19,2,FALSE),IF(VLOOKUP(H4239,'Cross-Page Data'!$D$4:$F$48,3,FALSE)="hydro",VLOOKUP(G4239,'Cross-Page Data'!$I$4:$J$19,2,FALSE),VLOOKUP(H4239,'Cross-Page Data'!$D$4:$F$48,3,FALSE)))))</f>
        <v/>
      </c>
      <c r="M4239" s="120">
        <f>IF(AND($P$2=FALSE,OR(F4239="Commercial NAICS Cogen",F4239="Industrial NAICS Cogen",F4239="NAICS-22 Cogen")),FALSE,IF(AND($P$3=FALSE,OR(F4239="Commercial NAICS Cogen",F4239="Commercial NAICS Non-Cogen",F4239="Industrial NAICS Cogen", F4239="industrial NAICS non-Cogen")),FALSE, TRUE))</f>
        <v/>
      </c>
    </row>
    <row r="4240">
      <c r="A4240" s="129" t="n">
        <v>58236</v>
      </c>
      <c r="B4240" s="130" t="inlineStr">
        <is>
          <t>Marshalltown Generating Station</t>
        </is>
      </c>
      <c r="C4240" s="130" t="inlineStr">
        <is>
          <t>Interstate Power and Light Co</t>
        </is>
      </c>
      <c r="D4240" s="129" t="n">
        <v>9417</v>
      </c>
      <c r="E4240" s="130" t="inlineStr">
        <is>
          <t>IA</t>
        </is>
      </c>
      <c r="F4240" s="130" t="inlineStr">
        <is>
          <t>Electric Utility</t>
        </is>
      </c>
      <c r="G4240" s="130" t="inlineStr">
        <is>
          <t>CT</t>
        </is>
      </c>
      <c r="H4240" s="130" t="inlineStr">
        <is>
          <t>NG</t>
        </is>
      </c>
      <c r="I4240" s="130" t="inlineStr">
        <is>
          <t>NG</t>
        </is>
      </c>
      <c r="J4240" s="131" t="n">
        <v>1709687</v>
      </c>
      <c r="K4240" s="129" t="n">
        <v>2020</v>
      </c>
      <c r="L4240" s="120">
        <f>IF(VLOOKUP(H4240,'Cross-Page Data'!$D$4:$F$48,3,FALSE)="natural gas",VLOOKUP(G4240,'Cross-Page Data'!$I$4:$J$19,2,FALSE),IF(VLOOKUP(H4240,'Cross-Page Data'!$D$4:$F$48,3,FALSE)="solar",IF(G4240="PV","solar PV","solar thermal"),IF(VLOOKUP(H4240,'Cross-Page Data'!$D$4:$F$48,3,FALSE)="wind",VLOOKUP(G4240,'Cross-Page Data'!$I$4:$J$19,2,FALSE),IF(VLOOKUP(H4240,'Cross-Page Data'!$D$4:$F$48,3,FALSE)="hydro",VLOOKUP(G4240,'Cross-Page Data'!$I$4:$J$19,2,FALSE),VLOOKUP(H4240,'Cross-Page Data'!$D$4:$F$48,3,FALSE)))))</f>
        <v/>
      </c>
      <c r="M4240" s="120">
        <f>IF(AND($P$2=FALSE,OR(F4240="Commercial NAICS Cogen",F4240="Industrial NAICS Cogen",F4240="NAICS-22 Cogen")),FALSE,IF(AND($P$3=FALSE,OR(F4240="Commercial NAICS Cogen",F4240="Commercial NAICS Non-Cogen",F4240="Industrial NAICS Cogen", F4240="industrial NAICS non-Cogen")),FALSE, TRUE))</f>
        <v/>
      </c>
    </row>
    <row r="4241">
      <c r="A4241" s="129" t="n">
        <v>58236</v>
      </c>
      <c r="B4241" s="130" t="inlineStr">
        <is>
          <t>Marshalltown Generating Station</t>
        </is>
      </c>
      <c r="C4241" s="130" t="inlineStr">
        <is>
          <t>Interstate Power and Light Co</t>
        </is>
      </c>
      <c r="D4241" s="129" t="n">
        <v>9417</v>
      </c>
      <c r="E4241" s="130" t="inlineStr">
        <is>
          <t>IA</t>
        </is>
      </c>
      <c r="F4241" s="130" t="inlineStr">
        <is>
          <t>Electric Utility</t>
        </is>
      </c>
      <c r="G4241" s="130" t="inlineStr">
        <is>
          <t>PV</t>
        </is>
      </c>
      <c r="H4241" s="130" t="inlineStr">
        <is>
          <t>SUN</t>
        </is>
      </c>
      <c r="I4241" s="130" t="inlineStr">
        <is>
          <t>SUN</t>
        </is>
      </c>
      <c r="J4241" s="131" t="n">
        <v>0</v>
      </c>
      <c r="K4241" s="129" t="n">
        <v>2020</v>
      </c>
      <c r="L4241" s="120">
        <f>IF(VLOOKUP(H4241,'Cross-Page Data'!$D$4:$F$48,3,FALSE)="natural gas",VLOOKUP(G4241,'Cross-Page Data'!$I$4:$J$19,2,FALSE),IF(VLOOKUP(H4241,'Cross-Page Data'!$D$4:$F$48,3,FALSE)="solar",IF(G4241="PV","solar PV","solar thermal"),IF(VLOOKUP(H4241,'Cross-Page Data'!$D$4:$F$48,3,FALSE)="wind",VLOOKUP(G4241,'Cross-Page Data'!$I$4:$J$19,2,FALSE),IF(VLOOKUP(H4241,'Cross-Page Data'!$D$4:$F$48,3,FALSE)="hydro",VLOOKUP(G4241,'Cross-Page Data'!$I$4:$J$19,2,FALSE),VLOOKUP(H4241,'Cross-Page Data'!$D$4:$F$48,3,FALSE)))))</f>
        <v/>
      </c>
      <c r="M4241" s="120">
        <f>IF(AND($P$2=FALSE,OR(F4241="Commercial NAICS Cogen",F4241="Industrial NAICS Cogen",F4241="NAICS-22 Cogen")),FALSE,IF(AND($P$3=FALSE,OR(F4241="Commercial NAICS Cogen",F4241="Commercial NAICS Non-Cogen",F4241="Industrial NAICS Cogen", F4241="industrial NAICS non-Cogen")),FALSE, TRUE))</f>
        <v/>
      </c>
    </row>
    <row r="4242" ht="29" customHeight="1" s="157">
      <c r="A4242" s="129" t="n">
        <v>58238</v>
      </c>
      <c r="B4242" s="130" t="inlineStr">
        <is>
          <t>Georgia Mountain Community Wind Farm</t>
        </is>
      </c>
      <c r="C4242" s="130" t="inlineStr">
        <is>
          <t>Greenbacker Renewable Energy Corporation</t>
        </is>
      </c>
      <c r="D4242" s="129" t="n">
        <v>60025</v>
      </c>
      <c r="E4242" s="130" t="inlineStr">
        <is>
          <t>VT</t>
        </is>
      </c>
      <c r="F4242" s="130" t="inlineStr">
        <is>
          <t>NAICS-22 Non-Cogen</t>
        </is>
      </c>
      <c r="G4242" s="130" t="inlineStr">
        <is>
          <t>WT</t>
        </is>
      </c>
      <c r="H4242" s="130" t="inlineStr">
        <is>
          <t>WND</t>
        </is>
      </c>
      <c r="I4242" s="130" t="inlineStr">
        <is>
          <t>WND</t>
        </is>
      </c>
      <c r="J4242" s="131" t="n">
        <v>28952</v>
      </c>
      <c r="K4242" s="129" t="n">
        <v>2020</v>
      </c>
      <c r="L4242" s="120">
        <f>IF(VLOOKUP(H4242,'Cross-Page Data'!$D$4:$F$48,3,FALSE)="natural gas",VLOOKUP(G4242,'Cross-Page Data'!$I$4:$J$19,2,FALSE),IF(VLOOKUP(H4242,'Cross-Page Data'!$D$4:$F$48,3,FALSE)="solar",IF(G4242="PV","solar PV","solar thermal"),IF(VLOOKUP(H4242,'Cross-Page Data'!$D$4:$F$48,3,FALSE)="wind",VLOOKUP(G4242,'Cross-Page Data'!$I$4:$J$19,2,FALSE),IF(VLOOKUP(H4242,'Cross-Page Data'!$D$4:$F$48,3,FALSE)="hydro",VLOOKUP(G4242,'Cross-Page Data'!$I$4:$J$19,2,FALSE),VLOOKUP(H4242,'Cross-Page Data'!$D$4:$F$48,3,FALSE)))))</f>
        <v/>
      </c>
      <c r="M4242" s="120">
        <f>IF(AND($P$2=FALSE,OR(F4242="Commercial NAICS Cogen",F4242="Industrial NAICS Cogen",F4242="NAICS-22 Cogen")),FALSE,IF(AND($P$3=FALSE,OR(F4242="Commercial NAICS Cogen",F4242="Commercial NAICS Non-Cogen",F4242="Industrial NAICS Cogen", F4242="industrial NAICS non-Cogen")),FALSE, TRUE))</f>
        <v/>
      </c>
    </row>
    <row r="4243">
      <c r="A4243" s="129" t="n">
        <v>58242</v>
      </c>
      <c r="B4243" s="130" t="inlineStr">
        <is>
          <t>Pattern Panhandle Wind LLC</t>
        </is>
      </c>
      <c r="C4243" s="130" t="inlineStr">
        <is>
          <t>Pattern Operators LP</t>
        </is>
      </c>
      <c r="D4243" s="129" t="n">
        <v>56545</v>
      </c>
      <c r="E4243" s="130" t="inlineStr">
        <is>
          <t>TX</t>
        </is>
      </c>
      <c r="F4243" s="130" t="inlineStr">
        <is>
          <t>NAICS-22 Non-Cogen</t>
        </is>
      </c>
      <c r="G4243" s="130" t="inlineStr">
        <is>
          <t>WT</t>
        </is>
      </c>
      <c r="H4243" s="130" t="inlineStr">
        <is>
          <t>WND</t>
        </is>
      </c>
      <c r="I4243" s="130" t="inlineStr">
        <is>
          <t>WND</t>
        </is>
      </c>
      <c r="J4243" s="131" t="n">
        <v>624078</v>
      </c>
      <c r="K4243" s="129" t="n">
        <v>2020</v>
      </c>
      <c r="L4243" s="120">
        <f>IF(VLOOKUP(H4243,'Cross-Page Data'!$D$4:$F$48,3,FALSE)="natural gas",VLOOKUP(G4243,'Cross-Page Data'!$I$4:$J$19,2,FALSE),IF(VLOOKUP(H4243,'Cross-Page Data'!$D$4:$F$48,3,FALSE)="solar",IF(G4243="PV","solar PV","solar thermal"),IF(VLOOKUP(H4243,'Cross-Page Data'!$D$4:$F$48,3,FALSE)="wind",VLOOKUP(G4243,'Cross-Page Data'!$I$4:$J$19,2,FALSE),IF(VLOOKUP(H4243,'Cross-Page Data'!$D$4:$F$48,3,FALSE)="hydro",VLOOKUP(G4243,'Cross-Page Data'!$I$4:$J$19,2,FALSE),VLOOKUP(H4243,'Cross-Page Data'!$D$4:$F$48,3,FALSE)))))</f>
        <v/>
      </c>
      <c r="M4243" s="120">
        <f>IF(AND($P$2=FALSE,OR(F4243="Commercial NAICS Cogen",F4243="Industrial NAICS Cogen",F4243="NAICS-22 Cogen")),FALSE,IF(AND($P$3=FALSE,OR(F4243="Commercial NAICS Cogen",F4243="Commercial NAICS Non-Cogen",F4243="Industrial NAICS Cogen", F4243="industrial NAICS non-Cogen")),FALSE, TRUE))</f>
        <v/>
      </c>
    </row>
    <row r="4244">
      <c r="A4244" s="129" t="n">
        <v>58251</v>
      </c>
      <c r="B4244" s="130" t="inlineStr">
        <is>
          <t>C&amp;H Sugar Plant</t>
        </is>
      </c>
      <c r="C4244" s="130" t="inlineStr">
        <is>
          <t>C&amp;H Sugar Company Inc</t>
        </is>
      </c>
      <c r="D4244" s="129" t="n">
        <v>58223</v>
      </c>
      <c r="E4244" s="130" t="inlineStr">
        <is>
          <t>CA</t>
        </is>
      </c>
      <c r="F4244" s="130" t="inlineStr">
        <is>
          <t>Industrial NAICS Cogen</t>
        </is>
      </c>
      <c r="G4244" s="130" t="inlineStr">
        <is>
          <t>ST</t>
        </is>
      </c>
      <c r="H4244" s="130" t="inlineStr">
        <is>
          <t>PUR</t>
        </is>
      </c>
      <c r="I4244" s="130" t="inlineStr">
        <is>
          <t>OTH</t>
        </is>
      </c>
      <c r="J4244" s="131" t="n">
        <v>51082</v>
      </c>
      <c r="K4244" s="129" t="n">
        <v>2020</v>
      </c>
      <c r="L4244" s="120">
        <f>IF(VLOOKUP(H4244,'Cross-Page Data'!$D$4:$F$48,3,FALSE)="natural gas",VLOOKUP(G4244,'Cross-Page Data'!$I$4:$J$19,2,FALSE),IF(VLOOKUP(H4244,'Cross-Page Data'!$D$4:$F$48,3,FALSE)="solar",IF(G4244="PV","solar PV","solar thermal"),IF(VLOOKUP(H4244,'Cross-Page Data'!$D$4:$F$48,3,FALSE)="wind",VLOOKUP(G4244,'Cross-Page Data'!$I$4:$J$19,2,FALSE),IF(VLOOKUP(H4244,'Cross-Page Data'!$D$4:$F$48,3,FALSE)="hydro",VLOOKUP(G4244,'Cross-Page Data'!$I$4:$J$19,2,FALSE),VLOOKUP(H4244,'Cross-Page Data'!$D$4:$F$48,3,FALSE)))))</f>
        <v/>
      </c>
      <c r="M4244" s="120">
        <f>IF(AND($P$2=FALSE,OR(F4244="Commercial NAICS Cogen",F4244="Industrial NAICS Cogen",F4244="NAICS-22 Cogen")),FALSE,IF(AND($P$3=FALSE,OR(F4244="Commercial NAICS Cogen",F4244="Commercial NAICS Non-Cogen",F4244="Industrial NAICS Cogen", F4244="industrial NAICS non-Cogen")),FALSE, TRUE))</f>
        <v/>
      </c>
    </row>
    <row r="4245">
      <c r="A4245" s="129" t="n">
        <v>58256</v>
      </c>
      <c r="B4245" s="130" t="inlineStr">
        <is>
          <t>Los Alamos PV Site</t>
        </is>
      </c>
      <c r="C4245" s="130" t="inlineStr">
        <is>
          <t>Los Alamos County</t>
        </is>
      </c>
      <c r="D4245" s="129" t="n">
        <v>11204</v>
      </c>
      <c r="E4245" s="130" t="inlineStr">
        <is>
          <t>NM</t>
        </is>
      </c>
      <c r="F4245" s="130" t="inlineStr">
        <is>
          <t>Electric Utility</t>
        </is>
      </c>
      <c r="G4245" s="130" t="inlineStr">
        <is>
          <t>BA</t>
        </is>
      </c>
      <c r="H4245" s="130" t="inlineStr">
        <is>
          <t>MWH</t>
        </is>
      </c>
      <c r="I4245" s="130" t="inlineStr">
        <is>
          <t>OTH</t>
        </is>
      </c>
      <c r="J4245" s="131" t="n">
        <v>-651</v>
      </c>
      <c r="K4245" s="129" t="n">
        <v>2020</v>
      </c>
      <c r="L4245" s="120">
        <f>IF(VLOOKUP(H4245,'Cross-Page Data'!$D$4:$F$48,3,FALSE)="natural gas",VLOOKUP(G4245,'Cross-Page Data'!$I$4:$J$19,2,FALSE),IF(VLOOKUP(H4245,'Cross-Page Data'!$D$4:$F$48,3,FALSE)="solar",IF(G4245="PV","solar PV","solar thermal"),IF(VLOOKUP(H4245,'Cross-Page Data'!$D$4:$F$48,3,FALSE)="wind",VLOOKUP(G4245,'Cross-Page Data'!$I$4:$J$19,2,FALSE),IF(VLOOKUP(H4245,'Cross-Page Data'!$D$4:$F$48,3,FALSE)="hydro",VLOOKUP(G4245,'Cross-Page Data'!$I$4:$J$19,2,FALSE),VLOOKUP(H4245,'Cross-Page Data'!$D$4:$F$48,3,FALSE)))))</f>
        <v/>
      </c>
      <c r="M4245" s="120">
        <f>IF(AND($P$2=FALSE,OR(F4245="Commercial NAICS Cogen",F4245="Industrial NAICS Cogen",F4245="NAICS-22 Cogen")),FALSE,IF(AND($P$3=FALSE,OR(F4245="Commercial NAICS Cogen",F4245="Commercial NAICS Non-Cogen",F4245="Industrial NAICS Cogen", F4245="industrial NAICS non-Cogen")),FALSE, TRUE))</f>
        <v/>
      </c>
    </row>
    <row r="4246">
      <c r="A4246" s="129" t="n">
        <v>58256</v>
      </c>
      <c r="B4246" s="130" t="inlineStr">
        <is>
          <t>Los Alamos PV Site</t>
        </is>
      </c>
      <c r="C4246" s="130" t="inlineStr">
        <is>
          <t>Los Alamos County</t>
        </is>
      </c>
      <c r="D4246" s="129" t="n">
        <v>11204</v>
      </c>
      <c r="E4246" s="130" t="inlineStr">
        <is>
          <t>NM</t>
        </is>
      </c>
      <c r="F4246" s="130" t="inlineStr">
        <is>
          <t>Electric Utility</t>
        </is>
      </c>
      <c r="G4246" s="130" t="inlineStr">
        <is>
          <t>PV</t>
        </is>
      </c>
      <c r="H4246" s="130" t="inlineStr">
        <is>
          <t>SUN</t>
        </is>
      </c>
      <c r="I4246" s="130" t="inlineStr">
        <is>
          <t>SUN</t>
        </is>
      </c>
      <c r="J4246" s="131" t="n">
        <v>1043</v>
      </c>
      <c r="K4246" s="129" t="n">
        <v>2020</v>
      </c>
      <c r="L4246" s="120">
        <f>IF(VLOOKUP(H4246,'Cross-Page Data'!$D$4:$F$48,3,FALSE)="natural gas",VLOOKUP(G4246,'Cross-Page Data'!$I$4:$J$19,2,FALSE),IF(VLOOKUP(H4246,'Cross-Page Data'!$D$4:$F$48,3,FALSE)="solar",IF(G4246="PV","solar PV","solar thermal"),IF(VLOOKUP(H4246,'Cross-Page Data'!$D$4:$F$48,3,FALSE)="wind",VLOOKUP(G4246,'Cross-Page Data'!$I$4:$J$19,2,FALSE),IF(VLOOKUP(H4246,'Cross-Page Data'!$D$4:$F$48,3,FALSE)="hydro",VLOOKUP(G4246,'Cross-Page Data'!$I$4:$J$19,2,FALSE),VLOOKUP(H4246,'Cross-Page Data'!$D$4:$F$48,3,FALSE)))))</f>
        <v/>
      </c>
      <c r="M4246" s="120">
        <f>IF(AND($P$2=FALSE,OR(F4246="Commercial NAICS Cogen",F4246="Industrial NAICS Cogen",F4246="NAICS-22 Cogen")),FALSE,IF(AND($P$3=FALSE,OR(F4246="Commercial NAICS Cogen",F4246="Commercial NAICS Non-Cogen",F4246="Industrial NAICS Cogen", F4246="industrial NAICS non-Cogen")),FALSE, TRUE))</f>
        <v/>
      </c>
    </row>
    <row r="4247">
      <c r="A4247" s="129" t="n">
        <v>58258</v>
      </c>
      <c r="B4247" s="130" t="inlineStr">
        <is>
          <t>Central Utilities Plant LAX 2</t>
        </is>
      </c>
      <c r="C4247" s="130" t="inlineStr">
        <is>
          <t>LAX Airport</t>
        </is>
      </c>
      <c r="D4247" s="129" t="n">
        <v>10810</v>
      </c>
      <c r="E4247" s="130" t="inlineStr">
        <is>
          <t>CA</t>
        </is>
      </c>
      <c r="F4247" s="130" t="inlineStr">
        <is>
          <t>Commercial NAICS Cogen</t>
        </is>
      </c>
      <c r="G4247" s="130" t="inlineStr">
        <is>
          <t>GT</t>
        </is>
      </c>
      <c r="H4247" s="130" t="inlineStr">
        <is>
          <t>NG</t>
        </is>
      </c>
      <c r="I4247" s="130" t="inlineStr">
        <is>
          <t>NG</t>
        </is>
      </c>
      <c r="J4247" s="131" t="n">
        <v>36098.3</v>
      </c>
      <c r="K4247" s="129" t="n">
        <v>2020</v>
      </c>
      <c r="L4247" s="120">
        <f>IF(VLOOKUP(H4247,'Cross-Page Data'!$D$4:$F$48,3,FALSE)="natural gas",VLOOKUP(G4247,'Cross-Page Data'!$I$4:$J$19,2,FALSE),IF(VLOOKUP(H4247,'Cross-Page Data'!$D$4:$F$48,3,FALSE)="solar",IF(G4247="PV","solar PV","solar thermal"),IF(VLOOKUP(H4247,'Cross-Page Data'!$D$4:$F$48,3,FALSE)="wind",VLOOKUP(G4247,'Cross-Page Data'!$I$4:$J$19,2,FALSE),IF(VLOOKUP(H4247,'Cross-Page Data'!$D$4:$F$48,3,FALSE)="hydro",VLOOKUP(G4247,'Cross-Page Data'!$I$4:$J$19,2,FALSE),VLOOKUP(H4247,'Cross-Page Data'!$D$4:$F$48,3,FALSE)))))</f>
        <v/>
      </c>
      <c r="M4247" s="120">
        <f>IF(AND($P$2=FALSE,OR(F4247="Commercial NAICS Cogen",F4247="Industrial NAICS Cogen",F4247="NAICS-22 Cogen")),FALSE,IF(AND($P$3=FALSE,OR(F4247="Commercial NAICS Cogen",F4247="Commercial NAICS Non-Cogen",F4247="Industrial NAICS Cogen", F4247="industrial NAICS non-Cogen")),FALSE, TRUE))</f>
        <v/>
      </c>
    </row>
    <row r="4248">
      <c r="A4248" s="129" t="n">
        <v>58260</v>
      </c>
      <c r="B4248" s="130" t="inlineStr">
        <is>
          <t>Brunswick County Power Station</t>
        </is>
      </c>
      <c r="C4248" s="130" t="inlineStr">
        <is>
          <t>Virginia Electric &amp; Power Co</t>
        </is>
      </c>
      <c r="D4248" s="129" t="n">
        <v>19876</v>
      </c>
      <c r="E4248" s="130" t="inlineStr">
        <is>
          <t>VA</t>
        </is>
      </c>
      <c r="F4248" s="130" t="inlineStr">
        <is>
          <t>Electric Utility</t>
        </is>
      </c>
      <c r="G4248" s="130" t="inlineStr">
        <is>
          <t>CA</t>
        </is>
      </c>
      <c r="H4248" s="130" t="inlineStr">
        <is>
          <t>NG</t>
        </is>
      </c>
      <c r="I4248" s="130" t="inlineStr">
        <is>
          <t>NG</t>
        </is>
      </c>
      <c r="J4248" s="131" t="n">
        <v>0</v>
      </c>
      <c r="K4248" s="129" t="n">
        <v>2020</v>
      </c>
      <c r="L4248" s="120">
        <f>IF(VLOOKUP(H4248,'Cross-Page Data'!$D$4:$F$48,3,FALSE)="natural gas",VLOOKUP(G4248,'Cross-Page Data'!$I$4:$J$19,2,FALSE),IF(VLOOKUP(H4248,'Cross-Page Data'!$D$4:$F$48,3,FALSE)="solar",IF(G4248="PV","solar PV","solar thermal"),IF(VLOOKUP(H4248,'Cross-Page Data'!$D$4:$F$48,3,FALSE)="wind",VLOOKUP(G4248,'Cross-Page Data'!$I$4:$J$19,2,FALSE),IF(VLOOKUP(H4248,'Cross-Page Data'!$D$4:$F$48,3,FALSE)="hydro",VLOOKUP(G4248,'Cross-Page Data'!$I$4:$J$19,2,FALSE),VLOOKUP(H4248,'Cross-Page Data'!$D$4:$F$48,3,FALSE)))))</f>
        <v/>
      </c>
      <c r="M4248" s="120">
        <f>IF(AND($P$2=FALSE,OR(F4248="Commercial NAICS Cogen",F4248="Industrial NAICS Cogen",F4248="NAICS-22 Cogen")),FALSE,IF(AND($P$3=FALSE,OR(F4248="Commercial NAICS Cogen",F4248="Commercial NAICS Non-Cogen",F4248="Industrial NAICS Cogen", F4248="industrial NAICS non-Cogen")),FALSE, TRUE))</f>
        <v/>
      </c>
    </row>
    <row r="4249">
      <c r="A4249" s="129" t="n">
        <v>58260</v>
      </c>
      <c r="B4249" s="130" t="inlineStr">
        <is>
          <t>Brunswick County Power Station</t>
        </is>
      </c>
      <c r="C4249" s="130" t="inlineStr">
        <is>
          <t>Virginia Electric &amp; Power Co</t>
        </is>
      </c>
      <c r="D4249" s="129" t="n">
        <v>19876</v>
      </c>
      <c r="E4249" s="130" t="inlineStr">
        <is>
          <t>VA</t>
        </is>
      </c>
      <c r="F4249" s="130" t="inlineStr">
        <is>
          <t>Electric Utility</t>
        </is>
      </c>
      <c r="G4249" s="130" t="inlineStr">
        <is>
          <t>CT</t>
        </is>
      </c>
      <c r="H4249" s="130" t="inlineStr">
        <is>
          <t>NG</t>
        </is>
      </c>
      <c r="I4249" s="130" t="inlineStr">
        <is>
          <t>NG</t>
        </is>
      </c>
      <c r="J4249" s="131" t="n">
        <v>9963634</v>
      </c>
      <c r="K4249" s="129" t="n">
        <v>2020</v>
      </c>
      <c r="L4249" s="120">
        <f>IF(VLOOKUP(H4249,'Cross-Page Data'!$D$4:$F$48,3,FALSE)="natural gas",VLOOKUP(G4249,'Cross-Page Data'!$I$4:$J$19,2,FALSE),IF(VLOOKUP(H4249,'Cross-Page Data'!$D$4:$F$48,3,FALSE)="solar",IF(G4249="PV","solar PV","solar thermal"),IF(VLOOKUP(H4249,'Cross-Page Data'!$D$4:$F$48,3,FALSE)="wind",VLOOKUP(G4249,'Cross-Page Data'!$I$4:$J$19,2,FALSE),IF(VLOOKUP(H4249,'Cross-Page Data'!$D$4:$F$48,3,FALSE)="hydro",VLOOKUP(G4249,'Cross-Page Data'!$I$4:$J$19,2,FALSE),VLOOKUP(H4249,'Cross-Page Data'!$D$4:$F$48,3,FALSE)))))</f>
        <v/>
      </c>
      <c r="M4249" s="120">
        <f>IF(AND($P$2=FALSE,OR(F4249="Commercial NAICS Cogen",F4249="Industrial NAICS Cogen",F4249="NAICS-22 Cogen")),FALSE,IF(AND($P$3=FALSE,OR(F4249="Commercial NAICS Cogen",F4249="Commercial NAICS Non-Cogen",F4249="Industrial NAICS Cogen", F4249="industrial NAICS non-Cogen")),FALSE, TRUE))</f>
        <v/>
      </c>
    </row>
    <row r="4250">
      <c r="A4250" s="129" t="n">
        <v>58265</v>
      </c>
      <c r="B4250" s="130" t="inlineStr">
        <is>
          <t>NCAH Central Utility Plant</t>
        </is>
      </c>
      <c r="C4250" s="130" t="inlineStr">
        <is>
          <t>National Centers for Animal Health</t>
        </is>
      </c>
      <c r="D4250" s="129" t="n">
        <v>58247</v>
      </c>
      <c r="E4250" s="130" t="inlineStr">
        <is>
          <t>IA</t>
        </is>
      </c>
      <c r="F4250" s="130" t="inlineStr">
        <is>
          <t>Commercial NAICS Cogen</t>
        </is>
      </c>
      <c r="G4250" s="130" t="inlineStr">
        <is>
          <t>GT</t>
        </is>
      </c>
      <c r="H4250" s="130" t="inlineStr">
        <is>
          <t>NG</t>
        </is>
      </c>
      <c r="I4250" s="130" t="inlineStr">
        <is>
          <t>NG</t>
        </is>
      </c>
      <c r="J4250" s="131" t="n">
        <v>16444.4</v>
      </c>
      <c r="K4250" s="129" t="n">
        <v>2020</v>
      </c>
      <c r="L4250" s="120">
        <f>IF(VLOOKUP(H4250,'Cross-Page Data'!$D$4:$F$48,3,FALSE)="natural gas",VLOOKUP(G4250,'Cross-Page Data'!$I$4:$J$19,2,FALSE),IF(VLOOKUP(H4250,'Cross-Page Data'!$D$4:$F$48,3,FALSE)="solar",IF(G4250="PV","solar PV","solar thermal"),IF(VLOOKUP(H4250,'Cross-Page Data'!$D$4:$F$48,3,FALSE)="wind",VLOOKUP(G4250,'Cross-Page Data'!$I$4:$J$19,2,FALSE),IF(VLOOKUP(H4250,'Cross-Page Data'!$D$4:$F$48,3,FALSE)="hydro",VLOOKUP(G4250,'Cross-Page Data'!$I$4:$J$19,2,FALSE),VLOOKUP(H4250,'Cross-Page Data'!$D$4:$F$48,3,FALSE)))))</f>
        <v/>
      </c>
      <c r="M4250" s="120">
        <f>IF(AND($P$2=FALSE,OR(F4250="Commercial NAICS Cogen",F4250="Industrial NAICS Cogen",F4250="NAICS-22 Cogen")),FALSE,IF(AND($P$3=FALSE,OR(F4250="Commercial NAICS Cogen",F4250="Commercial NAICS Non-Cogen",F4250="Industrial NAICS Cogen", F4250="industrial NAICS non-Cogen")),FALSE, TRUE))</f>
        <v/>
      </c>
    </row>
    <row r="4251">
      <c r="A4251" s="129" t="n">
        <v>58265</v>
      </c>
      <c r="B4251" s="130" t="inlineStr">
        <is>
          <t>NCAH Central Utility Plant</t>
        </is>
      </c>
      <c r="C4251" s="130" t="inlineStr">
        <is>
          <t>National Centers for Animal Health</t>
        </is>
      </c>
      <c r="D4251" s="129" t="n">
        <v>58247</v>
      </c>
      <c r="E4251" s="130" t="inlineStr">
        <is>
          <t>IA</t>
        </is>
      </c>
      <c r="F4251" s="130" t="inlineStr">
        <is>
          <t>Commercial NAICS Cogen</t>
        </is>
      </c>
      <c r="G4251" s="130" t="inlineStr">
        <is>
          <t>IC</t>
        </is>
      </c>
      <c r="H4251" s="130" t="inlineStr">
        <is>
          <t>DFO</t>
        </is>
      </c>
      <c r="I4251" s="130" t="inlineStr">
        <is>
          <t>DFO</t>
        </is>
      </c>
      <c r="J4251" s="131" t="n">
        <v>78.40000000000001</v>
      </c>
      <c r="K4251" s="129" t="n">
        <v>2020</v>
      </c>
      <c r="L4251" s="120">
        <f>IF(VLOOKUP(H4251,'Cross-Page Data'!$D$4:$F$48,3,FALSE)="natural gas",VLOOKUP(G4251,'Cross-Page Data'!$I$4:$J$19,2,FALSE),IF(VLOOKUP(H4251,'Cross-Page Data'!$D$4:$F$48,3,FALSE)="solar",IF(G4251="PV","solar PV","solar thermal"),IF(VLOOKUP(H4251,'Cross-Page Data'!$D$4:$F$48,3,FALSE)="wind",VLOOKUP(G4251,'Cross-Page Data'!$I$4:$J$19,2,FALSE),IF(VLOOKUP(H4251,'Cross-Page Data'!$D$4:$F$48,3,FALSE)="hydro",VLOOKUP(G4251,'Cross-Page Data'!$I$4:$J$19,2,FALSE),VLOOKUP(H4251,'Cross-Page Data'!$D$4:$F$48,3,FALSE)))))</f>
        <v/>
      </c>
      <c r="M4251" s="120">
        <f>IF(AND($P$2=FALSE,OR(F4251="Commercial NAICS Cogen",F4251="Industrial NAICS Cogen",F4251="NAICS-22 Cogen")),FALSE,IF(AND($P$3=FALSE,OR(F4251="Commercial NAICS Cogen",F4251="Commercial NAICS Non-Cogen",F4251="Industrial NAICS Cogen", F4251="industrial NAICS non-Cogen")),FALSE, TRUE))</f>
        <v/>
      </c>
    </row>
    <row r="4252">
      <c r="A4252" s="129" t="n">
        <v>58281</v>
      </c>
      <c r="B4252" s="130" t="inlineStr">
        <is>
          <t>Lanikuhana Solar LLC</t>
        </is>
      </c>
      <c r="C4252" s="130" t="inlineStr">
        <is>
          <t>Lanikuhana Solar LLC</t>
        </is>
      </c>
      <c r="D4252" s="129" t="n">
        <v>60987</v>
      </c>
      <c r="E4252" s="130" t="inlineStr">
        <is>
          <t>HI</t>
        </is>
      </c>
      <c r="F4252" s="130" t="inlineStr">
        <is>
          <t>NAICS-22 Non-Cogen</t>
        </is>
      </c>
      <c r="G4252" s="130" t="inlineStr">
        <is>
          <t>PV</t>
        </is>
      </c>
      <c r="H4252" s="130" t="inlineStr">
        <is>
          <t>SUN</t>
        </is>
      </c>
      <c r="I4252" s="130" t="inlineStr">
        <is>
          <t>SUN</t>
        </is>
      </c>
      <c r="J4252" s="131" t="n">
        <v>28382</v>
      </c>
      <c r="K4252" s="129" t="n">
        <v>2020</v>
      </c>
      <c r="L4252" s="120">
        <f>IF(VLOOKUP(H4252,'Cross-Page Data'!$D$4:$F$48,3,FALSE)="natural gas",VLOOKUP(G4252,'Cross-Page Data'!$I$4:$J$19,2,FALSE),IF(VLOOKUP(H4252,'Cross-Page Data'!$D$4:$F$48,3,FALSE)="solar",IF(G4252="PV","solar PV","solar thermal"),IF(VLOOKUP(H4252,'Cross-Page Data'!$D$4:$F$48,3,FALSE)="wind",VLOOKUP(G4252,'Cross-Page Data'!$I$4:$J$19,2,FALSE),IF(VLOOKUP(H4252,'Cross-Page Data'!$D$4:$F$48,3,FALSE)="hydro",VLOOKUP(G4252,'Cross-Page Data'!$I$4:$J$19,2,FALSE),VLOOKUP(H4252,'Cross-Page Data'!$D$4:$F$48,3,FALSE)))))</f>
        <v/>
      </c>
      <c r="M4252" s="120">
        <f>IF(AND($P$2=FALSE,OR(F4252="Commercial NAICS Cogen",F4252="Industrial NAICS Cogen",F4252="NAICS-22 Cogen")),FALSE,IF(AND($P$3=FALSE,OR(F4252="Commercial NAICS Cogen",F4252="Commercial NAICS Non-Cogen",F4252="Industrial NAICS Cogen", F4252="industrial NAICS non-Cogen")),FALSE, TRUE))</f>
        <v/>
      </c>
    </row>
    <row r="4253">
      <c r="A4253" s="129" t="n">
        <v>58310</v>
      </c>
      <c r="B4253" s="130" t="inlineStr">
        <is>
          <t>Lake Charles Plant</t>
        </is>
      </c>
      <c r="C4253" s="130" t="inlineStr">
        <is>
          <t>Rain CII Carbon LLC</t>
        </is>
      </c>
      <c r="D4253" s="129" t="n">
        <v>58287</v>
      </c>
      <c r="E4253" s="130" t="inlineStr">
        <is>
          <t>LA</t>
        </is>
      </c>
      <c r="F4253" s="130" t="inlineStr">
        <is>
          <t>Industrial NAICS Non-Cogen</t>
        </is>
      </c>
      <c r="G4253" s="130" t="inlineStr">
        <is>
          <t>ST</t>
        </is>
      </c>
      <c r="H4253" s="130" t="inlineStr">
        <is>
          <t>PC</t>
        </is>
      </c>
      <c r="I4253" s="130" t="inlineStr">
        <is>
          <t>PC</t>
        </is>
      </c>
      <c r="J4253" s="131" t="n">
        <v>0</v>
      </c>
      <c r="K4253" s="129" t="n">
        <v>2020</v>
      </c>
      <c r="L4253" s="120">
        <f>IF(VLOOKUP(H4253,'Cross-Page Data'!$D$4:$F$48,3,FALSE)="natural gas",VLOOKUP(G4253,'Cross-Page Data'!$I$4:$J$19,2,FALSE),IF(VLOOKUP(H4253,'Cross-Page Data'!$D$4:$F$48,3,FALSE)="solar",IF(G4253="PV","solar PV","solar thermal"),IF(VLOOKUP(H4253,'Cross-Page Data'!$D$4:$F$48,3,FALSE)="wind",VLOOKUP(G4253,'Cross-Page Data'!$I$4:$J$19,2,FALSE),IF(VLOOKUP(H4253,'Cross-Page Data'!$D$4:$F$48,3,FALSE)="hydro",VLOOKUP(G4253,'Cross-Page Data'!$I$4:$J$19,2,FALSE),VLOOKUP(H4253,'Cross-Page Data'!$D$4:$F$48,3,FALSE)))))</f>
        <v/>
      </c>
      <c r="M4253" s="120">
        <f>IF(AND($P$2=FALSE,OR(F4253="Commercial NAICS Cogen",F4253="Industrial NAICS Cogen",F4253="NAICS-22 Cogen")),FALSE,IF(AND($P$3=FALSE,OR(F4253="Commercial NAICS Cogen",F4253="Commercial NAICS Non-Cogen",F4253="Industrial NAICS Cogen", F4253="industrial NAICS non-Cogen")),FALSE, TRUE))</f>
        <v/>
      </c>
    </row>
    <row r="4254">
      <c r="A4254" s="129" t="n">
        <v>58310</v>
      </c>
      <c r="B4254" s="130" t="inlineStr">
        <is>
          <t>Lake Charles Plant</t>
        </is>
      </c>
      <c r="C4254" s="130" t="inlineStr">
        <is>
          <t>Rain CII Carbon LLC</t>
        </is>
      </c>
      <c r="D4254" s="129" t="n">
        <v>58287</v>
      </c>
      <c r="E4254" s="130" t="inlineStr">
        <is>
          <t>LA</t>
        </is>
      </c>
      <c r="F4254" s="130" t="inlineStr">
        <is>
          <t>Industrial NAICS Non-Cogen</t>
        </is>
      </c>
      <c r="G4254" s="130" t="inlineStr">
        <is>
          <t>ST</t>
        </is>
      </c>
      <c r="H4254" s="130" t="inlineStr">
        <is>
          <t>WH</t>
        </is>
      </c>
      <c r="I4254" s="130" t="inlineStr">
        <is>
          <t>OTH</t>
        </is>
      </c>
      <c r="J4254" s="131" t="n">
        <v>152239</v>
      </c>
      <c r="K4254" s="129" t="n">
        <v>2020</v>
      </c>
      <c r="L4254" s="120">
        <f>IF(VLOOKUP(H4254,'Cross-Page Data'!$D$4:$F$48,3,FALSE)="natural gas",VLOOKUP(G4254,'Cross-Page Data'!$I$4:$J$19,2,FALSE),IF(VLOOKUP(H4254,'Cross-Page Data'!$D$4:$F$48,3,FALSE)="solar",IF(G4254="PV","solar PV","solar thermal"),IF(VLOOKUP(H4254,'Cross-Page Data'!$D$4:$F$48,3,FALSE)="wind",VLOOKUP(G4254,'Cross-Page Data'!$I$4:$J$19,2,FALSE),IF(VLOOKUP(H4254,'Cross-Page Data'!$D$4:$F$48,3,FALSE)="hydro",VLOOKUP(G4254,'Cross-Page Data'!$I$4:$J$19,2,FALSE),VLOOKUP(H4254,'Cross-Page Data'!$D$4:$F$48,3,FALSE)))))</f>
        <v/>
      </c>
      <c r="M4254" s="120">
        <f>IF(AND($P$2=FALSE,OR(F4254="Commercial NAICS Cogen",F4254="Industrial NAICS Cogen",F4254="NAICS-22 Cogen")),FALSE,IF(AND($P$3=FALSE,OR(F4254="Commercial NAICS Cogen",F4254="Commercial NAICS Non-Cogen",F4254="Industrial NAICS Cogen", F4254="industrial NAICS non-Cogen")),FALSE, TRUE))</f>
        <v/>
      </c>
    </row>
    <row r="4255">
      <c r="A4255" s="129" t="n">
        <v>58326</v>
      </c>
      <c r="B4255" s="130" t="inlineStr">
        <is>
          <t>PWD Northeast WPCP Biogas Cogen Plant</t>
        </is>
      </c>
      <c r="C4255" s="130" t="inlineStr">
        <is>
          <t>Philadelphia Water Department</t>
        </is>
      </c>
      <c r="D4255" s="129" t="n">
        <v>56205</v>
      </c>
      <c r="E4255" s="130" t="inlineStr">
        <is>
          <t>PA</t>
        </is>
      </c>
      <c r="F4255" s="130" t="inlineStr">
        <is>
          <t>Commercial NAICS Cogen</t>
        </is>
      </c>
      <c r="G4255" s="130" t="inlineStr">
        <is>
          <t>IC</t>
        </is>
      </c>
      <c r="H4255" s="130" t="inlineStr">
        <is>
          <t>NG</t>
        </is>
      </c>
      <c r="I4255" s="130" t="inlineStr">
        <is>
          <t>NG</t>
        </is>
      </c>
      <c r="J4255" s="131" t="n">
        <v>6189.08</v>
      </c>
      <c r="K4255" s="129" t="n">
        <v>2020</v>
      </c>
      <c r="L4255" s="120">
        <f>IF(VLOOKUP(H4255,'Cross-Page Data'!$D$4:$F$48,3,FALSE)="natural gas",VLOOKUP(G4255,'Cross-Page Data'!$I$4:$J$19,2,FALSE),IF(VLOOKUP(H4255,'Cross-Page Data'!$D$4:$F$48,3,FALSE)="solar",IF(G4255="PV","solar PV","solar thermal"),IF(VLOOKUP(H4255,'Cross-Page Data'!$D$4:$F$48,3,FALSE)="wind",VLOOKUP(G4255,'Cross-Page Data'!$I$4:$J$19,2,FALSE),IF(VLOOKUP(H4255,'Cross-Page Data'!$D$4:$F$48,3,FALSE)="hydro",VLOOKUP(G4255,'Cross-Page Data'!$I$4:$J$19,2,FALSE),VLOOKUP(H4255,'Cross-Page Data'!$D$4:$F$48,3,FALSE)))))</f>
        <v/>
      </c>
      <c r="M4255" s="120">
        <f>IF(AND($P$2=FALSE,OR(F4255="Commercial NAICS Cogen",F4255="Industrial NAICS Cogen",F4255="NAICS-22 Cogen")),FALSE,IF(AND($P$3=FALSE,OR(F4255="Commercial NAICS Cogen",F4255="Commercial NAICS Non-Cogen",F4255="Industrial NAICS Cogen", F4255="industrial NAICS non-Cogen")),FALSE, TRUE))</f>
        <v/>
      </c>
    </row>
    <row r="4256">
      <c r="A4256" s="129" t="n">
        <v>58326</v>
      </c>
      <c r="B4256" s="130" t="inlineStr">
        <is>
          <t>PWD Northeast WPCP Biogas Cogen Plant</t>
        </is>
      </c>
      <c r="C4256" s="130" t="inlineStr">
        <is>
          <t>Philadelphia Water Department</t>
        </is>
      </c>
      <c r="D4256" s="129" t="n">
        <v>56205</v>
      </c>
      <c r="E4256" s="130" t="inlineStr">
        <is>
          <t>PA</t>
        </is>
      </c>
      <c r="F4256" s="130" t="inlineStr">
        <is>
          <t>Commercial NAICS Cogen</t>
        </is>
      </c>
      <c r="G4256" s="130" t="inlineStr">
        <is>
          <t>IC</t>
        </is>
      </c>
      <c r="H4256" s="130" t="inlineStr">
        <is>
          <t>OBG</t>
        </is>
      </c>
      <c r="I4256" s="130" t="inlineStr">
        <is>
          <t>ORW</t>
        </is>
      </c>
      <c r="J4256" s="131" t="n">
        <v>26463.92</v>
      </c>
      <c r="K4256" s="129" t="n">
        <v>2020</v>
      </c>
      <c r="L4256" s="120">
        <f>IF(VLOOKUP(H4256,'Cross-Page Data'!$D$4:$F$48,3,FALSE)="natural gas",VLOOKUP(G4256,'Cross-Page Data'!$I$4:$J$19,2,FALSE),IF(VLOOKUP(H4256,'Cross-Page Data'!$D$4:$F$48,3,FALSE)="solar",IF(G4256="PV","solar PV","solar thermal"),IF(VLOOKUP(H4256,'Cross-Page Data'!$D$4:$F$48,3,FALSE)="wind",VLOOKUP(G4256,'Cross-Page Data'!$I$4:$J$19,2,FALSE),IF(VLOOKUP(H4256,'Cross-Page Data'!$D$4:$F$48,3,FALSE)="hydro",VLOOKUP(G4256,'Cross-Page Data'!$I$4:$J$19,2,FALSE),VLOOKUP(H4256,'Cross-Page Data'!$D$4:$F$48,3,FALSE)))))</f>
        <v/>
      </c>
      <c r="M4256" s="120">
        <f>IF(AND($P$2=FALSE,OR(F4256="Commercial NAICS Cogen",F4256="Industrial NAICS Cogen",F4256="NAICS-22 Cogen")),FALSE,IF(AND($P$3=FALSE,OR(F4256="Commercial NAICS Cogen",F4256="Commercial NAICS Non-Cogen",F4256="Industrial NAICS Cogen", F4256="industrial NAICS non-Cogen")),FALSE, TRUE))</f>
        <v/>
      </c>
    </row>
    <row r="4257">
      <c r="A4257" s="129" t="n">
        <v>58351</v>
      </c>
      <c r="B4257" s="130" t="inlineStr">
        <is>
          <t>Tuscola Bay Wind</t>
        </is>
      </c>
      <c r="C4257" s="130" t="inlineStr">
        <is>
          <t>Tuscola Bay Wind LLC</t>
        </is>
      </c>
      <c r="D4257" s="129" t="n">
        <v>58340</v>
      </c>
      <c r="E4257" s="130" t="inlineStr">
        <is>
          <t>MI</t>
        </is>
      </c>
      <c r="F4257" s="130" t="inlineStr">
        <is>
          <t>NAICS-22 Non-Cogen</t>
        </is>
      </c>
      <c r="G4257" s="130" t="inlineStr">
        <is>
          <t>WT</t>
        </is>
      </c>
      <c r="H4257" s="130" t="inlineStr">
        <is>
          <t>WND</t>
        </is>
      </c>
      <c r="I4257" s="130" t="inlineStr">
        <is>
          <t>WND</t>
        </is>
      </c>
      <c r="J4257" s="131" t="n">
        <v>370601</v>
      </c>
      <c r="K4257" s="129" t="n">
        <v>2020</v>
      </c>
      <c r="L4257" s="120">
        <f>IF(VLOOKUP(H4257,'Cross-Page Data'!$D$4:$F$48,3,FALSE)="natural gas",VLOOKUP(G4257,'Cross-Page Data'!$I$4:$J$19,2,FALSE),IF(VLOOKUP(H4257,'Cross-Page Data'!$D$4:$F$48,3,FALSE)="solar",IF(G4257="PV","solar PV","solar thermal"),IF(VLOOKUP(H4257,'Cross-Page Data'!$D$4:$F$48,3,FALSE)="wind",VLOOKUP(G4257,'Cross-Page Data'!$I$4:$J$19,2,FALSE),IF(VLOOKUP(H4257,'Cross-Page Data'!$D$4:$F$48,3,FALSE)="hydro",VLOOKUP(G4257,'Cross-Page Data'!$I$4:$J$19,2,FALSE),VLOOKUP(H4257,'Cross-Page Data'!$D$4:$F$48,3,FALSE)))))</f>
        <v/>
      </c>
      <c r="M4257" s="120">
        <f>IF(AND($P$2=FALSE,OR(F4257="Commercial NAICS Cogen",F4257="Industrial NAICS Cogen",F4257="NAICS-22 Cogen")),FALSE,IF(AND($P$3=FALSE,OR(F4257="Commercial NAICS Cogen",F4257="Commercial NAICS Non-Cogen",F4257="Industrial NAICS Cogen", F4257="industrial NAICS non-Cogen")),FALSE, TRUE))</f>
        <v/>
      </c>
    </row>
    <row r="4258">
      <c r="A4258" s="129" t="n">
        <v>58375</v>
      </c>
      <c r="B4258" s="130" t="inlineStr">
        <is>
          <t>Triton East and West Cogen</t>
        </is>
      </c>
      <c r="C4258" s="130" t="inlineStr">
        <is>
          <t>Triton College</t>
        </is>
      </c>
      <c r="D4258" s="129" t="n">
        <v>58361</v>
      </c>
      <c r="E4258" s="130" t="inlineStr">
        <is>
          <t>IL</t>
        </is>
      </c>
      <c r="F4258" s="130" t="inlineStr">
        <is>
          <t>Commercial NAICS Cogen</t>
        </is>
      </c>
      <c r="G4258" s="130" t="inlineStr">
        <is>
          <t>IC</t>
        </is>
      </c>
      <c r="H4258" s="130" t="inlineStr">
        <is>
          <t>NG</t>
        </is>
      </c>
      <c r="I4258" s="130" t="inlineStr">
        <is>
          <t>NG</t>
        </is>
      </c>
      <c r="J4258" s="131" t="n">
        <v>280</v>
      </c>
      <c r="K4258" s="129" t="n">
        <v>2020</v>
      </c>
      <c r="L4258" s="120">
        <f>IF(VLOOKUP(H4258,'Cross-Page Data'!$D$4:$F$48,3,FALSE)="natural gas",VLOOKUP(G4258,'Cross-Page Data'!$I$4:$J$19,2,FALSE),IF(VLOOKUP(H4258,'Cross-Page Data'!$D$4:$F$48,3,FALSE)="solar",IF(G4258="PV","solar PV","solar thermal"),IF(VLOOKUP(H4258,'Cross-Page Data'!$D$4:$F$48,3,FALSE)="wind",VLOOKUP(G4258,'Cross-Page Data'!$I$4:$J$19,2,FALSE),IF(VLOOKUP(H4258,'Cross-Page Data'!$D$4:$F$48,3,FALSE)="hydro",VLOOKUP(G4258,'Cross-Page Data'!$I$4:$J$19,2,FALSE),VLOOKUP(H4258,'Cross-Page Data'!$D$4:$F$48,3,FALSE)))))</f>
        <v/>
      </c>
      <c r="M4258" s="120">
        <f>IF(AND($P$2=FALSE,OR(F4258="Commercial NAICS Cogen",F4258="Industrial NAICS Cogen",F4258="NAICS-22 Cogen")),FALSE,IF(AND($P$3=FALSE,OR(F4258="Commercial NAICS Cogen",F4258="Commercial NAICS Non-Cogen",F4258="Industrial NAICS Cogen", F4258="industrial NAICS non-Cogen")),FALSE, TRUE))</f>
        <v/>
      </c>
    </row>
    <row r="4259">
      <c r="A4259" s="129" t="n">
        <v>58380</v>
      </c>
      <c r="B4259" s="130" t="inlineStr">
        <is>
          <t>JBER Landfill Gas Power Plant</t>
        </is>
      </c>
      <c r="C4259" s="130" t="inlineStr">
        <is>
          <t>Doyon Utilities, LLC</t>
        </is>
      </c>
      <c r="D4259" s="129" t="n">
        <v>58368</v>
      </c>
      <c r="E4259" s="130" t="inlineStr">
        <is>
          <t>AK</t>
        </is>
      </c>
      <c r="F4259" s="130" t="inlineStr">
        <is>
          <t>Commercial NAICS Non-Cogen</t>
        </is>
      </c>
      <c r="G4259" s="130" t="inlineStr">
        <is>
          <t>IC</t>
        </is>
      </c>
      <c r="H4259" s="130" t="inlineStr">
        <is>
          <t>LFG</t>
        </is>
      </c>
      <c r="I4259" s="130" t="inlineStr">
        <is>
          <t>MLG</t>
        </is>
      </c>
      <c r="J4259" s="131" t="n">
        <v>38945.273</v>
      </c>
      <c r="K4259" s="129" t="n">
        <v>2020</v>
      </c>
      <c r="L4259" s="120">
        <f>IF(VLOOKUP(H4259,'Cross-Page Data'!$D$4:$F$48,3,FALSE)="natural gas",VLOOKUP(G4259,'Cross-Page Data'!$I$4:$J$19,2,FALSE),IF(VLOOKUP(H4259,'Cross-Page Data'!$D$4:$F$48,3,FALSE)="solar",IF(G4259="PV","solar PV","solar thermal"),IF(VLOOKUP(H4259,'Cross-Page Data'!$D$4:$F$48,3,FALSE)="wind",VLOOKUP(G4259,'Cross-Page Data'!$I$4:$J$19,2,FALSE),IF(VLOOKUP(H4259,'Cross-Page Data'!$D$4:$F$48,3,FALSE)="hydro",VLOOKUP(G4259,'Cross-Page Data'!$I$4:$J$19,2,FALSE),VLOOKUP(H4259,'Cross-Page Data'!$D$4:$F$48,3,FALSE)))))</f>
        <v/>
      </c>
      <c r="M4259" s="120">
        <f>IF(AND($P$2=FALSE,OR(F4259="Commercial NAICS Cogen",F4259="Industrial NAICS Cogen",F4259="NAICS-22 Cogen")),FALSE,IF(AND($P$3=FALSE,OR(F4259="Commercial NAICS Cogen",F4259="Commercial NAICS Non-Cogen",F4259="Industrial NAICS Cogen", F4259="industrial NAICS non-Cogen")),FALSE, TRUE))</f>
        <v/>
      </c>
    </row>
    <row r="4260">
      <c r="A4260" s="129" t="n">
        <v>58380</v>
      </c>
      <c r="B4260" s="130" t="inlineStr">
        <is>
          <t>JBER Landfill Gas Power Plant</t>
        </is>
      </c>
      <c r="C4260" s="130" t="inlineStr">
        <is>
          <t>Doyon Utilities, LLC</t>
        </is>
      </c>
      <c r="D4260" s="129" t="n">
        <v>58368</v>
      </c>
      <c r="E4260" s="130" t="inlineStr">
        <is>
          <t>AK</t>
        </is>
      </c>
      <c r="F4260" s="130" t="inlineStr">
        <is>
          <t>Commercial NAICS Non-Cogen</t>
        </is>
      </c>
      <c r="G4260" s="130" t="inlineStr">
        <is>
          <t>IC</t>
        </is>
      </c>
      <c r="H4260" s="130" t="inlineStr">
        <is>
          <t>NG</t>
        </is>
      </c>
      <c r="I4260" s="130" t="inlineStr">
        <is>
          <t>NG</t>
        </is>
      </c>
      <c r="J4260" s="131" t="n">
        <v>20.727</v>
      </c>
      <c r="K4260" s="129" t="n">
        <v>2020</v>
      </c>
      <c r="L4260" s="120">
        <f>IF(VLOOKUP(H4260,'Cross-Page Data'!$D$4:$F$48,3,FALSE)="natural gas",VLOOKUP(G4260,'Cross-Page Data'!$I$4:$J$19,2,FALSE),IF(VLOOKUP(H4260,'Cross-Page Data'!$D$4:$F$48,3,FALSE)="solar",IF(G4260="PV","solar PV","solar thermal"),IF(VLOOKUP(H4260,'Cross-Page Data'!$D$4:$F$48,3,FALSE)="wind",VLOOKUP(G4260,'Cross-Page Data'!$I$4:$J$19,2,FALSE),IF(VLOOKUP(H4260,'Cross-Page Data'!$D$4:$F$48,3,FALSE)="hydro",VLOOKUP(G4260,'Cross-Page Data'!$I$4:$J$19,2,FALSE),VLOOKUP(H4260,'Cross-Page Data'!$D$4:$F$48,3,FALSE)))))</f>
        <v/>
      </c>
      <c r="M4260" s="120">
        <f>IF(AND($P$2=FALSE,OR(F4260="Commercial NAICS Cogen",F4260="Industrial NAICS Cogen",F4260="NAICS-22 Cogen")),FALSE,IF(AND($P$3=FALSE,OR(F4260="Commercial NAICS Cogen",F4260="Commercial NAICS Non-Cogen",F4260="Industrial NAICS Cogen", F4260="industrial NAICS non-Cogen")),FALSE, TRUE))</f>
        <v/>
      </c>
    </row>
    <row r="4261">
      <c r="A4261" s="129" t="n">
        <v>58388</v>
      </c>
      <c r="B4261" s="130" t="inlineStr">
        <is>
          <t>Solar Star 1</t>
        </is>
      </c>
      <c r="C4261" s="130" t="inlineStr">
        <is>
          <t>Solar Star California XIX, LLC</t>
        </is>
      </c>
      <c r="D4261" s="129" t="n">
        <v>59873</v>
      </c>
      <c r="E4261" s="130" t="inlineStr">
        <is>
          <t>CA</t>
        </is>
      </c>
      <c r="F4261" s="130" t="inlineStr">
        <is>
          <t>NAICS-22 Non-Cogen</t>
        </is>
      </c>
      <c r="G4261" s="130" t="inlineStr">
        <is>
          <t>PV</t>
        </is>
      </c>
      <c r="H4261" s="130" t="inlineStr">
        <is>
          <t>SUN</t>
        </is>
      </c>
      <c r="I4261" s="130" t="inlineStr">
        <is>
          <t>SUN</t>
        </is>
      </c>
      <c r="J4261" s="131" t="n">
        <v>826320</v>
      </c>
      <c r="K4261" s="129" t="n">
        <v>2020</v>
      </c>
      <c r="L4261" s="120">
        <f>IF(VLOOKUP(H4261,'Cross-Page Data'!$D$4:$F$48,3,FALSE)="natural gas",VLOOKUP(G4261,'Cross-Page Data'!$I$4:$J$19,2,FALSE),IF(VLOOKUP(H4261,'Cross-Page Data'!$D$4:$F$48,3,FALSE)="solar",IF(G4261="PV","solar PV","solar thermal"),IF(VLOOKUP(H4261,'Cross-Page Data'!$D$4:$F$48,3,FALSE)="wind",VLOOKUP(G4261,'Cross-Page Data'!$I$4:$J$19,2,FALSE),IF(VLOOKUP(H4261,'Cross-Page Data'!$D$4:$F$48,3,FALSE)="hydro",VLOOKUP(G4261,'Cross-Page Data'!$I$4:$J$19,2,FALSE),VLOOKUP(H4261,'Cross-Page Data'!$D$4:$F$48,3,FALSE)))))</f>
        <v/>
      </c>
      <c r="M4261" s="120">
        <f>IF(AND($P$2=FALSE,OR(F4261="Commercial NAICS Cogen",F4261="Industrial NAICS Cogen",F4261="NAICS-22 Cogen")),FALSE,IF(AND($P$3=FALSE,OR(F4261="Commercial NAICS Cogen",F4261="Commercial NAICS Non-Cogen",F4261="Industrial NAICS Cogen", F4261="industrial NAICS non-Cogen")),FALSE, TRUE))</f>
        <v/>
      </c>
    </row>
    <row r="4262">
      <c r="A4262" s="129" t="n">
        <v>58389</v>
      </c>
      <c r="B4262" s="130" t="inlineStr">
        <is>
          <t>Solar Star 2</t>
        </is>
      </c>
      <c r="C4262" s="130" t="inlineStr">
        <is>
          <t>Solar Star California XX, LLC</t>
        </is>
      </c>
      <c r="D4262" s="129" t="n">
        <v>59872</v>
      </c>
      <c r="E4262" s="130" t="inlineStr">
        <is>
          <t>CA</t>
        </is>
      </c>
      <c r="F4262" s="130" t="inlineStr">
        <is>
          <t>NAICS-22 Non-Cogen</t>
        </is>
      </c>
      <c r="G4262" s="130" t="inlineStr">
        <is>
          <t>PV</t>
        </is>
      </c>
      <c r="H4262" s="130" t="inlineStr">
        <is>
          <t>SUN</t>
        </is>
      </c>
      <c r="I4262" s="130" t="inlineStr">
        <is>
          <t>SUN</t>
        </is>
      </c>
      <c r="J4262" s="131" t="n">
        <v>727894</v>
      </c>
      <c r="K4262" s="129" t="n">
        <v>2020</v>
      </c>
      <c r="L4262" s="120">
        <f>IF(VLOOKUP(H4262,'Cross-Page Data'!$D$4:$F$48,3,FALSE)="natural gas",VLOOKUP(G4262,'Cross-Page Data'!$I$4:$J$19,2,FALSE),IF(VLOOKUP(H4262,'Cross-Page Data'!$D$4:$F$48,3,FALSE)="solar",IF(G4262="PV","solar PV","solar thermal"),IF(VLOOKUP(H4262,'Cross-Page Data'!$D$4:$F$48,3,FALSE)="wind",VLOOKUP(G4262,'Cross-Page Data'!$I$4:$J$19,2,FALSE),IF(VLOOKUP(H4262,'Cross-Page Data'!$D$4:$F$48,3,FALSE)="hydro",VLOOKUP(G4262,'Cross-Page Data'!$I$4:$J$19,2,FALSE),VLOOKUP(H4262,'Cross-Page Data'!$D$4:$F$48,3,FALSE)))))</f>
        <v/>
      </c>
      <c r="M4262" s="120">
        <f>IF(AND($P$2=FALSE,OR(F4262="Commercial NAICS Cogen",F4262="Industrial NAICS Cogen",F4262="NAICS-22 Cogen")),FALSE,IF(AND($P$3=FALSE,OR(F4262="Commercial NAICS Cogen",F4262="Commercial NAICS Non-Cogen",F4262="Industrial NAICS Cogen", F4262="industrial NAICS non-Cogen")),FALSE, TRUE))</f>
        <v/>
      </c>
    </row>
    <row r="4263">
      <c r="A4263" s="129" t="n">
        <v>58400</v>
      </c>
      <c r="B4263" s="130" t="inlineStr">
        <is>
          <t>Central Energy Facility</t>
        </is>
      </c>
      <c r="C4263" s="130" t="inlineStr">
        <is>
          <t>Clemson University - Main Campus</t>
        </is>
      </c>
      <c r="D4263" s="129" t="n">
        <v>58384</v>
      </c>
      <c r="E4263" s="130" t="inlineStr">
        <is>
          <t>SC</t>
        </is>
      </c>
      <c r="F4263" s="130" t="inlineStr">
        <is>
          <t>Commercial NAICS Non-Cogen</t>
        </is>
      </c>
      <c r="G4263" s="130" t="inlineStr">
        <is>
          <t>GT</t>
        </is>
      </c>
      <c r="H4263" s="130" t="inlineStr">
        <is>
          <t>NG</t>
        </is>
      </c>
      <c r="I4263" s="130" t="inlineStr">
        <is>
          <t>NG</t>
        </is>
      </c>
      <c r="J4263" s="131" t="n">
        <v>3</v>
      </c>
      <c r="K4263" s="129" t="n">
        <v>2020</v>
      </c>
      <c r="L4263" s="120">
        <f>IF(VLOOKUP(H4263,'Cross-Page Data'!$D$4:$F$48,3,FALSE)="natural gas",VLOOKUP(G4263,'Cross-Page Data'!$I$4:$J$19,2,FALSE),IF(VLOOKUP(H4263,'Cross-Page Data'!$D$4:$F$48,3,FALSE)="solar",IF(G4263="PV","solar PV","solar thermal"),IF(VLOOKUP(H4263,'Cross-Page Data'!$D$4:$F$48,3,FALSE)="wind",VLOOKUP(G4263,'Cross-Page Data'!$I$4:$J$19,2,FALSE),IF(VLOOKUP(H4263,'Cross-Page Data'!$D$4:$F$48,3,FALSE)="hydro",VLOOKUP(G4263,'Cross-Page Data'!$I$4:$J$19,2,FALSE),VLOOKUP(H4263,'Cross-Page Data'!$D$4:$F$48,3,FALSE)))))</f>
        <v/>
      </c>
      <c r="M4263" s="120">
        <f>IF(AND($P$2=FALSE,OR(F4263="Commercial NAICS Cogen",F4263="Industrial NAICS Cogen",F4263="NAICS-22 Cogen")),FALSE,IF(AND($P$3=FALSE,OR(F4263="Commercial NAICS Cogen",F4263="Commercial NAICS Non-Cogen",F4263="Industrial NAICS Cogen", F4263="industrial NAICS non-Cogen")),FALSE, TRUE))</f>
        <v/>
      </c>
    </row>
    <row r="4264">
      <c r="A4264" s="129" t="n">
        <v>58401</v>
      </c>
      <c r="B4264" s="130" t="inlineStr">
        <is>
          <t>Volkswagen Solar System</t>
        </is>
      </c>
      <c r="C4264" s="130" t="inlineStr">
        <is>
          <t>SR Enterprise South LLC</t>
        </is>
      </c>
      <c r="D4264" s="129" t="n">
        <v>58385</v>
      </c>
      <c r="E4264" s="130" t="inlineStr">
        <is>
          <t>TN</t>
        </is>
      </c>
      <c r="F4264" s="130" t="inlineStr">
        <is>
          <t>NAICS-22 Non-Cogen</t>
        </is>
      </c>
      <c r="G4264" s="130" t="inlineStr">
        <is>
          <t>PV</t>
        </is>
      </c>
      <c r="H4264" s="130" t="inlineStr">
        <is>
          <t>SUN</t>
        </is>
      </c>
      <c r="I4264" s="130" t="inlineStr">
        <is>
          <t>SUN</t>
        </is>
      </c>
      <c r="J4264" s="131" t="n">
        <v>11857</v>
      </c>
      <c r="K4264" s="129" t="n">
        <v>2020</v>
      </c>
      <c r="L4264" s="120">
        <f>IF(VLOOKUP(H4264,'Cross-Page Data'!$D$4:$F$48,3,FALSE)="natural gas",VLOOKUP(G4264,'Cross-Page Data'!$I$4:$J$19,2,FALSE),IF(VLOOKUP(H4264,'Cross-Page Data'!$D$4:$F$48,3,FALSE)="solar",IF(G4264="PV","solar PV","solar thermal"),IF(VLOOKUP(H4264,'Cross-Page Data'!$D$4:$F$48,3,FALSE)="wind",VLOOKUP(G4264,'Cross-Page Data'!$I$4:$J$19,2,FALSE),IF(VLOOKUP(H4264,'Cross-Page Data'!$D$4:$F$48,3,FALSE)="hydro",VLOOKUP(G4264,'Cross-Page Data'!$I$4:$J$19,2,FALSE),VLOOKUP(H4264,'Cross-Page Data'!$D$4:$F$48,3,FALSE)))))</f>
        <v/>
      </c>
      <c r="M4264" s="120">
        <f>IF(AND($P$2=FALSE,OR(F4264="Commercial NAICS Cogen",F4264="Industrial NAICS Cogen",F4264="NAICS-22 Cogen")),FALSE,IF(AND($P$3=FALSE,OR(F4264="Commercial NAICS Cogen",F4264="Commercial NAICS Non-Cogen",F4264="Industrial NAICS Cogen", F4264="industrial NAICS non-Cogen")),FALSE, TRUE))</f>
        <v/>
      </c>
    </row>
    <row r="4265">
      <c r="A4265" s="129" t="n">
        <v>58404</v>
      </c>
      <c r="B4265" s="130" t="inlineStr">
        <is>
          <t>Pantex</t>
        </is>
      </c>
      <c r="C4265" s="130" t="inlineStr">
        <is>
          <t>Pantex (NNSA)</t>
        </is>
      </c>
      <c r="D4265" s="129" t="n">
        <v>58388</v>
      </c>
      <c r="E4265" s="130" t="inlineStr">
        <is>
          <t>TX</t>
        </is>
      </c>
      <c r="F4265" s="130" t="inlineStr">
        <is>
          <t>Commercial NAICS Non-Cogen</t>
        </is>
      </c>
      <c r="G4265" s="130" t="inlineStr">
        <is>
          <t>WT</t>
        </is>
      </c>
      <c r="H4265" s="130" t="inlineStr">
        <is>
          <t>WND</t>
        </is>
      </c>
      <c r="I4265" s="130" t="inlineStr">
        <is>
          <t>WND</t>
        </is>
      </c>
      <c r="J4265" s="131" t="n">
        <v>36972</v>
      </c>
      <c r="K4265" s="129" t="n">
        <v>2020</v>
      </c>
      <c r="L4265" s="120">
        <f>IF(VLOOKUP(H4265,'Cross-Page Data'!$D$4:$F$48,3,FALSE)="natural gas",VLOOKUP(G4265,'Cross-Page Data'!$I$4:$J$19,2,FALSE),IF(VLOOKUP(H4265,'Cross-Page Data'!$D$4:$F$48,3,FALSE)="solar",IF(G4265="PV","solar PV","solar thermal"),IF(VLOOKUP(H4265,'Cross-Page Data'!$D$4:$F$48,3,FALSE)="wind",VLOOKUP(G4265,'Cross-Page Data'!$I$4:$J$19,2,FALSE),IF(VLOOKUP(H4265,'Cross-Page Data'!$D$4:$F$48,3,FALSE)="hydro",VLOOKUP(G4265,'Cross-Page Data'!$I$4:$J$19,2,FALSE),VLOOKUP(H4265,'Cross-Page Data'!$D$4:$F$48,3,FALSE)))))</f>
        <v/>
      </c>
      <c r="M4265" s="120">
        <f>IF(AND($P$2=FALSE,OR(F4265="Commercial NAICS Cogen",F4265="Industrial NAICS Cogen",F4265="NAICS-22 Cogen")),FALSE,IF(AND($P$3=FALSE,OR(F4265="Commercial NAICS Cogen",F4265="Commercial NAICS Non-Cogen",F4265="Industrial NAICS Cogen", F4265="industrial NAICS non-Cogen")),FALSE, TRUE))</f>
        <v/>
      </c>
    </row>
    <row r="4266">
      <c r="A4266" s="129" t="n">
        <v>58408</v>
      </c>
      <c r="B4266" s="130" t="inlineStr">
        <is>
          <t>Maryland Solar</t>
        </is>
      </c>
      <c r="C4266" s="130" t="inlineStr">
        <is>
          <t>CD Arevon USA, Inc.</t>
        </is>
      </c>
      <c r="D4266" s="129" t="n">
        <v>61230</v>
      </c>
      <c r="E4266" s="130" t="inlineStr">
        <is>
          <t>MD</t>
        </is>
      </c>
      <c r="F4266" s="130" t="inlineStr">
        <is>
          <t>NAICS-22 Non-Cogen</t>
        </is>
      </c>
      <c r="G4266" s="130" t="inlineStr">
        <is>
          <t>PV</t>
        </is>
      </c>
      <c r="H4266" s="130" t="inlineStr">
        <is>
          <t>SUN</t>
        </is>
      </c>
      <c r="I4266" s="130" t="inlineStr">
        <is>
          <t>SUN</t>
        </is>
      </c>
      <c r="J4266" s="131" t="n">
        <v>32616</v>
      </c>
      <c r="K4266" s="129" t="n">
        <v>2020</v>
      </c>
      <c r="L4266" s="120">
        <f>IF(VLOOKUP(H4266,'Cross-Page Data'!$D$4:$F$48,3,FALSE)="natural gas",VLOOKUP(G4266,'Cross-Page Data'!$I$4:$J$19,2,FALSE),IF(VLOOKUP(H4266,'Cross-Page Data'!$D$4:$F$48,3,FALSE)="solar",IF(G4266="PV","solar PV","solar thermal"),IF(VLOOKUP(H4266,'Cross-Page Data'!$D$4:$F$48,3,FALSE)="wind",VLOOKUP(G4266,'Cross-Page Data'!$I$4:$J$19,2,FALSE),IF(VLOOKUP(H4266,'Cross-Page Data'!$D$4:$F$48,3,FALSE)="hydro",VLOOKUP(G4266,'Cross-Page Data'!$I$4:$J$19,2,FALSE),VLOOKUP(H4266,'Cross-Page Data'!$D$4:$F$48,3,FALSE)))))</f>
        <v/>
      </c>
      <c r="M4266" s="120">
        <f>IF(AND($P$2=FALSE,OR(F4266="Commercial NAICS Cogen",F4266="Industrial NAICS Cogen",F4266="NAICS-22 Cogen")),FALSE,IF(AND($P$3=FALSE,OR(F4266="Commercial NAICS Cogen",F4266="Commercial NAICS Non-Cogen",F4266="Industrial NAICS Cogen", F4266="industrial NAICS non-Cogen")),FALSE, TRUE))</f>
        <v/>
      </c>
    </row>
    <row r="4267">
      <c r="A4267" s="129" t="n">
        <v>58420</v>
      </c>
      <c r="B4267" s="130" t="inlineStr">
        <is>
          <t>Panda Liberty Generation Plant</t>
        </is>
      </c>
      <c r="C4267" s="130" t="inlineStr">
        <is>
          <t>Panda Liberty O&amp;M LLC</t>
        </is>
      </c>
      <c r="D4267" s="129" t="n">
        <v>58417</v>
      </c>
      <c r="E4267" s="130" t="inlineStr">
        <is>
          <t>PA</t>
        </is>
      </c>
      <c r="F4267" s="130" t="inlineStr">
        <is>
          <t>NAICS-22 Non-Cogen</t>
        </is>
      </c>
      <c r="G4267" s="130" t="inlineStr">
        <is>
          <t>CS</t>
        </is>
      </c>
      <c r="H4267" s="130" t="inlineStr">
        <is>
          <t>NG</t>
        </is>
      </c>
      <c r="I4267" s="130" t="inlineStr">
        <is>
          <t>NG</t>
        </is>
      </c>
      <c r="J4267" s="131" t="n">
        <v>5081253</v>
      </c>
      <c r="K4267" s="129" t="n">
        <v>2020</v>
      </c>
      <c r="L4267" s="120">
        <f>IF(VLOOKUP(H4267,'Cross-Page Data'!$D$4:$F$48,3,FALSE)="natural gas",VLOOKUP(G4267,'Cross-Page Data'!$I$4:$J$19,2,FALSE),IF(VLOOKUP(H4267,'Cross-Page Data'!$D$4:$F$48,3,FALSE)="solar",IF(G4267="PV","solar PV","solar thermal"),IF(VLOOKUP(H4267,'Cross-Page Data'!$D$4:$F$48,3,FALSE)="wind",VLOOKUP(G4267,'Cross-Page Data'!$I$4:$J$19,2,FALSE),IF(VLOOKUP(H4267,'Cross-Page Data'!$D$4:$F$48,3,FALSE)="hydro",VLOOKUP(G4267,'Cross-Page Data'!$I$4:$J$19,2,FALSE),VLOOKUP(H4267,'Cross-Page Data'!$D$4:$F$48,3,FALSE)))))</f>
        <v/>
      </c>
      <c r="M4267" s="120">
        <f>IF(AND($P$2=FALSE,OR(F4267="Commercial NAICS Cogen",F4267="Industrial NAICS Cogen",F4267="NAICS-22 Cogen")),FALSE,IF(AND($P$3=FALSE,OR(F4267="Commercial NAICS Cogen",F4267="Commercial NAICS Non-Cogen",F4267="Industrial NAICS Cogen", F4267="industrial NAICS non-Cogen")),FALSE, TRUE))</f>
        <v/>
      </c>
    </row>
    <row r="4268">
      <c r="A4268" s="129" t="n">
        <v>58426</v>
      </c>
      <c r="B4268" s="130" t="inlineStr">
        <is>
          <t>Panda Patriot Generation Plant</t>
        </is>
      </c>
      <c r="C4268" s="130" t="inlineStr">
        <is>
          <t>Panda Patriot O&amp;M LLC</t>
        </is>
      </c>
      <c r="D4268" s="129" t="n">
        <v>58421</v>
      </c>
      <c r="E4268" s="130" t="inlineStr">
        <is>
          <t>PA</t>
        </is>
      </c>
      <c r="F4268" s="130" t="inlineStr">
        <is>
          <t>NAICS-22 Non-Cogen</t>
        </is>
      </c>
      <c r="G4268" s="130" t="inlineStr">
        <is>
          <t>CS</t>
        </is>
      </c>
      <c r="H4268" s="130" t="inlineStr">
        <is>
          <t>NG</t>
        </is>
      </c>
      <c r="I4268" s="130" t="inlineStr">
        <is>
          <t>NG</t>
        </is>
      </c>
      <c r="J4268" s="131" t="n">
        <v>6194098</v>
      </c>
      <c r="K4268" s="129" t="n">
        <v>2020</v>
      </c>
      <c r="L4268" s="120">
        <f>IF(VLOOKUP(H4268,'Cross-Page Data'!$D$4:$F$48,3,FALSE)="natural gas",VLOOKUP(G4268,'Cross-Page Data'!$I$4:$J$19,2,FALSE),IF(VLOOKUP(H4268,'Cross-Page Data'!$D$4:$F$48,3,FALSE)="solar",IF(G4268="PV","solar PV","solar thermal"),IF(VLOOKUP(H4268,'Cross-Page Data'!$D$4:$F$48,3,FALSE)="wind",VLOOKUP(G4268,'Cross-Page Data'!$I$4:$J$19,2,FALSE),IF(VLOOKUP(H4268,'Cross-Page Data'!$D$4:$F$48,3,FALSE)="hydro",VLOOKUP(G4268,'Cross-Page Data'!$I$4:$J$19,2,FALSE),VLOOKUP(H4268,'Cross-Page Data'!$D$4:$F$48,3,FALSE)))))</f>
        <v/>
      </c>
      <c r="M4268" s="120">
        <f>IF(AND($P$2=FALSE,OR(F4268="Commercial NAICS Cogen",F4268="Industrial NAICS Cogen",F4268="NAICS-22 Cogen")),FALSE,IF(AND($P$3=FALSE,OR(F4268="Commercial NAICS Cogen",F4268="Commercial NAICS Non-Cogen",F4268="Industrial NAICS Cogen", F4268="industrial NAICS non-Cogen")),FALSE, TRUE))</f>
        <v/>
      </c>
    </row>
    <row r="4269">
      <c r="A4269" s="129" t="n">
        <v>58428</v>
      </c>
      <c r="B4269" s="130" t="inlineStr">
        <is>
          <t>LSU Cogen</t>
        </is>
      </c>
      <c r="C4269" s="130" t="inlineStr">
        <is>
          <t>LSU and A&amp;M College</t>
        </is>
      </c>
      <c r="D4269" s="129" t="n">
        <v>58425</v>
      </c>
      <c r="E4269" s="130" t="inlineStr">
        <is>
          <t>LA</t>
        </is>
      </c>
      <c r="F4269" s="130" t="inlineStr">
        <is>
          <t>Commercial NAICS Cogen</t>
        </is>
      </c>
      <c r="G4269" s="130" t="inlineStr">
        <is>
          <t>GT</t>
        </is>
      </c>
      <c r="H4269" s="130" t="inlineStr">
        <is>
          <t>NG</t>
        </is>
      </c>
      <c r="I4269" s="130" t="inlineStr">
        <is>
          <t>NG</t>
        </is>
      </c>
      <c r="J4269" s="131" t="n">
        <v>144619.58</v>
      </c>
      <c r="K4269" s="129" t="n">
        <v>2020</v>
      </c>
      <c r="L4269" s="120">
        <f>IF(VLOOKUP(H4269,'Cross-Page Data'!$D$4:$F$48,3,FALSE)="natural gas",VLOOKUP(G4269,'Cross-Page Data'!$I$4:$J$19,2,FALSE),IF(VLOOKUP(H4269,'Cross-Page Data'!$D$4:$F$48,3,FALSE)="solar",IF(G4269="PV","solar PV","solar thermal"),IF(VLOOKUP(H4269,'Cross-Page Data'!$D$4:$F$48,3,FALSE)="wind",VLOOKUP(G4269,'Cross-Page Data'!$I$4:$J$19,2,FALSE),IF(VLOOKUP(H4269,'Cross-Page Data'!$D$4:$F$48,3,FALSE)="hydro",VLOOKUP(G4269,'Cross-Page Data'!$I$4:$J$19,2,FALSE),VLOOKUP(H4269,'Cross-Page Data'!$D$4:$F$48,3,FALSE)))))</f>
        <v/>
      </c>
      <c r="M4269" s="120">
        <f>IF(AND($P$2=FALSE,OR(F4269="Commercial NAICS Cogen",F4269="Industrial NAICS Cogen",F4269="NAICS-22 Cogen")),FALSE,IF(AND($P$3=FALSE,OR(F4269="Commercial NAICS Cogen",F4269="Commercial NAICS Non-Cogen",F4269="Industrial NAICS Cogen", F4269="industrial NAICS non-Cogen")),FALSE, TRUE))</f>
        <v/>
      </c>
    </row>
    <row r="4270">
      <c r="A4270" s="129" t="n">
        <v>58429</v>
      </c>
      <c r="B4270" s="130" t="inlineStr">
        <is>
          <t>Sunshine Gas Producers</t>
        </is>
      </c>
      <c r="C4270" s="130" t="inlineStr">
        <is>
          <t>Sunshine Gas Producers LLC</t>
        </is>
      </c>
      <c r="D4270" s="129" t="n">
        <v>58426</v>
      </c>
      <c r="E4270" s="130" t="inlineStr">
        <is>
          <t>CA</t>
        </is>
      </c>
      <c r="F4270" s="130" t="inlineStr">
        <is>
          <t>NAICS-22 Non-Cogen</t>
        </is>
      </c>
      <c r="G4270" s="130" t="inlineStr">
        <is>
          <t>GT</t>
        </is>
      </c>
      <c r="H4270" s="130" t="inlineStr">
        <is>
          <t>LFG</t>
        </is>
      </c>
      <c r="I4270" s="130" t="inlineStr">
        <is>
          <t>MLG</t>
        </is>
      </c>
      <c r="J4270" s="131" t="n">
        <v>136270</v>
      </c>
      <c r="K4270" s="129" t="n">
        <v>2020</v>
      </c>
      <c r="L4270" s="120">
        <f>IF(VLOOKUP(H4270,'Cross-Page Data'!$D$4:$F$48,3,FALSE)="natural gas",VLOOKUP(G4270,'Cross-Page Data'!$I$4:$J$19,2,FALSE),IF(VLOOKUP(H4270,'Cross-Page Data'!$D$4:$F$48,3,FALSE)="solar",IF(G4270="PV","solar PV","solar thermal"),IF(VLOOKUP(H4270,'Cross-Page Data'!$D$4:$F$48,3,FALSE)="wind",VLOOKUP(G4270,'Cross-Page Data'!$I$4:$J$19,2,FALSE),IF(VLOOKUP(H4270,'Cross-Page Data'!$D$4:$F$48,3,FALSE)="hydro",VLOOKUP(G4270,'Cross-Page Data'!$I$4:$J$19,2,FALSE),VLOOKUP(H4270,'Cross-Page Data'!$D$4:$F$48,3,FALSE)))))</f>
        <v/>
      </c>
      <c r="M4270" s="120">
        <f>IF(AND($P$2=FALSE,OR(F4270="Commercial NAICS Cogen",F4270="Industrial NAICS Cogen",F4270="NAICS-22 Cogen")),FALSE,IF(AND($P$3=FALSE,OR(F4270="Commercial NAICS Cogen",F4270="Commercial NAICS Non-Cogen",F4270="Industrial NAICS Cogen", F4270="industrial NAICS non-Cogen")),FALSE, TRUE))</f>
        <v/>
      </c>
    </row>
    <row r="4271">
      <c r="A4271" s="129" t="n">
        <v>58440</v>
      </c>
      <c r="B4271" s="130" t="inlineStr">
        <is>
          <t>CBS Studio Center</t>
        </is>
      </c>
      <c r="C4271" s="130" t="inlineStr">
        <is>
          <t>Crestmark Bank</t>
        </is>
      </c>
      <c r="D4271" s="129" t="n">
        <v>59413</v>
      </c>
      <c r="E4271" s="130" t="inlineStr">
        <is>
          <t>CA</t>
        </is>
      </c>
      <c r="F4271" s="130" t="inlineStr">
        <is>
          <t>Commercial NAICS Non-Cogen</t>
        </is>
      </c>
      <c r="G4271" s="130" t="inlineStr">
        <is>
          <t>FC</t>
        </is>
      </c>
      <c r="H4271" s="130" t="inlineStr">
        <is>
          <t>NG</t>
        </is>
      </c>
      <c r="I4271" s="130" t="inlineStr">
        <is>
          <t>NG</t>
        </is>
      </c>
      <c r="J4271" s="131" t="n">
        <v>7436</v>
      </c>
      <c r="K4271" s="129" t="n">
        <v>2020</v>
      </c>
      <c r="L4271" s="120">
        <f>IF(VLOOKUP(H4271,'Cross-Page Data'!$D$4:$F$48,3,FALSE)="natural gas",VLOOKUP(G4271,'Cross-Page Data'!$I$4:$J$19,2,FALSE),IF(VLOOKUP(H4271,'Cross-Page Data'!$D$4:$F$48,3,FALSE)="solar",IF(G4271="PV","solar PV","solar thermal"),IF(VLOOKUP(H4271,'Cross-Page Data'!$D$4:$F$48,3,FALSE)="wind",VLOOKUP(G4271,'Cross-Page Data'!$I$4:$J$19,2,FALSE),IF(VLOOKUP(H4271,'Cross-Page Data'!$D$4:$F$48,3,FALSE)="hydro",VLOOKUP(G4271,'Cross-Page Data'!$I$4:$J$19,2,FALSE),VLOOKUP(H4271,'Cross-Page Data'!$D$4:$F$48,3,FALSE)))))</f>
        <v/>
      </c>
      <c r="M4271" s="120">
        <f>IF(AND($P$2=FALSE,OR(F4271="Commercial NAICS Cogen",F4271="Industrial NAICS Cogen",F4271="NAICS-22 Cogen")),FALSE,IF(AND($P$3=FALSE,OR(F4271="Commercial NAICS Cogen",F4271="Commercial NAICS Non-Cogen",F4271="Industrial NAICS Cogen", F4271="industrial NAICS non-Cogen")),FALSE, TRUE))</f>
        <v/>
      </c>
    </row>
    <row r="4272">
      <c r="A4272" s="129" t="n">
        <v>58474</v>
      </c>
      <c r="B4272" s="130" t="inlineStr">
        <is>
          <t>Buffalo Dunes Wind Project</t>
        </is>
      </c>
      <c r="C4272" s="130" t="inlineStr">
        <is>
          <t>Buffalo Dunes Wind Project LLC</t>
        </is>
      </c>
      <c r="D4272" s="129" t="n">
        <v>58461</v>
      </c>
      <c r="E4272" s="130" t="inlineStr">
        <is>
          <t>KS</t>
        </is>
      </c>
      <c r="F4272" s="130" t="inlineStr">
        <is>
          <t>NAICS-22 Non-Cogen</t>
        </is>
      </c>
      <c r="G4272" s="130" t="inlineStr">
        <is>
          <t>WT</t>
        </is>
      </c>
      <c r="H4272" s="130" t="inlineStr">
        <is>
          <t>WND</t>
        </is>
      </c>
      <c r="I4272" s="130" t="inlineStr">
        <is>
          <t>WND</t>
        </is>
      </c>
      <c r="J4272" s="131" t="n">
        <v>972951.89</v>
      </c>
      <c r="K4272" s="129" t="n">
        <v>2020</v>
      </c>
      <c r="L4272" s="120">
        <f>IF(VLOOKUP(H4272,'Cross-Page Data'!$D$4:$F$48,3,FALSE)="natural gas",VLOOKUP(G4272,'Cross-Page Data'!$I$4:$J$19,2,FALSE),IF(VLOOKUP(H4272,'Cross-Page Data'!$D$4:$F$48,3,FALSE)="solar",IF(G4272="PV","solar PV","solar thermal"),IF(VLOOKUP(H4272,'Cross-Page Data'!$D$4:$F$48,3,FALSE)="wind",VLOOKUP(G4272,'Cross-Page Data'!$I$4:$J$19,2,FALSE),IF(VLOOKUP(H4272,'Cross-Page Data'!$D$4:$F$48,3,FALSE)="hydro",VLOOKUP(G4272,'Cross-Page Data'!$I$4:$J$19,2,FALSE),VLOOKUP(H4272,'Cross-Page Data'!$D$4:$F$48,3,FALSE)))))</f>
        <v/>
      </c>
      <c r="M4272" s="120">
        <f>IF(AND($P$2=FALSE,OR(F4272="Commercial NAICS Cogen",F4272="Industrial NAICS Cogen",F4272="NAICS-22 Cogen")),FALSE,IF(AND($P$3=FALSE,OR(F4272="Commercial NAICS Cogen",F4272="Commercial NAICS Non-Cogen",F4272="Industrial NAICS Cogen", F4272="industrial NAICS non-Cogen")),FALSE, TRUE))</f>
        <v/>
      </c>
    </row>
    <row r="4273">
      <c r="A4273" s="129" t="n">
        <v>58476</v>
      </c>
      <c r="B4273" s="130" t="inlineStr">
        <is>
          <t>Dart Container Corp</t>
        </is>
      </c>
      <c r="C4273" s="130" t="inlineStr">
        <is>
          <t>Dart Container Corp</t>
        </is>
      </c>
      <c r="D4273" s="129" t="n">
        <v>58463</v>
      </c>
      <c r="E4273" s="130" t="inlineStr">
        <is>
          <t>PA</t>
        </is>
      </c>
      <c r="F4273" s="130" t="inlineStr">
        <is>
          <t>Industrial NAICS Cogen</t>
        </is>
      </c>
      <c r="G4273" s="130" t="inlineStr">
        <is>
          <t>GT</t>
        </is>
      </c>
      <c r="H4273" s="130" t="inlineStr">
        <is>
          <t>LFG</t>
        </is>
      </c>
      <c r="I4273" s="130" t="inlineStr">
        <is>
          <t>MLG</t>
        </is>
      </c>
      <c r="J4273" s="131" t="n">
        <v>35412</v>
      </c>
      <c r="K4273" s="129" t="n">
        <v>2020</v>
      </c>
      <c r="L4273" s="120">
        <f>IF(VLOOKUP(H4273,'Cross-Page Data'!$D$4:$F$48,3,FALSE)="natural gas",VLOOKUP(G4273,'Cross-Page Data'!$I$4:$J$19,2,FALSE),IF(VLOOKUP(H4273,'Cross-Page Data'!$D$4:$F$48,3,FALSE)="solar",IF(G4273="PV","solar PV","solar thermal"),IF(VLOOKUP(H4273,'Cross-Page Data'!$D$4:$F$48,3,FALSE)="wind",VLOOKUP(G4273,'Cross-Page Data'!$I$4:$J$19,2,FALSE),IF(VLOOKUP(H4273,'Cross-Page Data'!$D$4:$F$48,3,FALSE)="hydro",VLOOKUP(G4273,'Cross-Page Data'!$I$4:$J$19,2,FALSE),VLOOKUP(H4273,'Cross-Page Data'!$D$4:$F$48,3,FALSE)))))</f>
        <v/>
      </c>
      <c r="M4273" s="120">
        <f>IF(AND($P$2=FALSE,OR(F4273="Commercial NAICS Cogen",F4273="Industrial NAICS Cogen",F4273="NAICS-22 Cogen")),FALSE,IF(AND($P$3=FALSE,OR(F4273="Commercial NAICS Cogen",F4273="Commercial NAICS Non-Cogen",F4273="Industrial NAICS Cogen", F4273="industrial NAICS non-Cogen")),FALSE, TRUE))</f>
        <v/>
      </c>
    </row>
    <row r="4274">
      <c r="A4274" s="129" t="n">
        <v>58484</v>
      </c>
      <c r="B4274" s="130" t="inlineStr">
        <is>
          <t>MAS ASB Cogen Plant</t>
        </is>
      </c>
      <c r="C4274" s="130" t="inlineStr">
        <is>
          <t>Cube District Energy, LLC</t>
        </is>
      </c>
      <c r="D4274" s="129" t="n">
        <v>61038</v>
      </c>
      <c r="E4274" s="130" t="inlineStr">
        <is>
          <t>GA</t>
        </is>
      </c>
      <c r="F4274" s="130" t="inlineStr">
        <is>
          <t>Industrial NAICS Cogen</t>
        </is>
      </c>
      <c r="G4274" s="130" t="inlineStr">
        <is>
          <t>IC</t>
        </is>
      </c>
      <c r="H4274" s="130" t="inlineStr">
        <is>
          <t>LFG</t>
        </is>
      </c>
      <c r="I4274" s="130" t="inlineStr">
        <is>
          <t>MLG</t>
        </is>
      </c>
      <c r="J4274" s="131" t="n">
        <v>5443.425</v>
      </c>
      <c r="K4274" s="129" t="n">
        <v>2020</v>
      </c>
      <c r="L4274" s="120">
        <f>IF(VLOOKUP(H4274,'Cross-Page Data'!$D$4:$F$48,3,FALSE)="natural gas",VLOOKUP(G4274,'Cross-Page Data'!$I$4:$J$19,2,FALSE),IF(VLOOKUP(H4274,'Cross-Page Data'!$D$4:$F$48,3,FALSE)="solar",IF(G4274="PV","solar PV","solar thermal"),IF(VLOOKUP(H4274,'Cross-Page Data'!$D$4:$F$48,3,FALSE)="wind",VLOOKUP(G4274,'Cross-Page Data'!$I$4:$J$19,2,FALSE),IF(VLOOKUP(H4274,'Cross-Page Data'!$D$4:$F$48,3,FALSE)="hydro",VLOOKUP(G4274,'Cross-Page Data'!$I$4:$J$19,2,FALSE),VLOOKUP(H4274,'Cross-Page Data'!$D$4:$F$48,3,FALSE)))))</f>
        <v/>
      </c>
      <c r="M4274" s="120">
        <f>IF(AND($P$2=FALSE,OR(F4274="Commercial NAICS Cogen",F4274="Industrial NAICS Cogen",F4274="NAICS-22 Cogen")),FALSE,IF(AND($P$3=FALSE,OR(F4274="Commercial NAICS Cogen",F4274="Commercial NAICS Non-Cogen",F4274="Industrial NAICS Cogen", F4274="industrial NAICS non-Cogen")),FALSE, TRUE))</f>
        <v/>
      </c>
    </row>
    <row r="4275">
      <c r="A4275" s="129" t="n">
        <v>58484</v>
      </c>
      <c r="B4275" s="130" t="inlineStr">
        <is>
          <t>MAS ASB Cogen Plant</t>
        </is>
      </c>
      <c r="C4275" s="130" t="inlineStr">
        <is>
          <t>Cube District Energy, LLC</t>
        </is>
      </c>
      <c r="D4275" s="129" t="n">
        <v>61038</v>
      </c>
      <c r="E4275" s="130" t="inlineStr">
        <is>
          <t>GA</t>
        </is>
      </c>
      <c r="F4275" s="130" t="inlineStr">
        <is>
          <t>Industrial NAICS Cogen</t>
        </is>
      </c>
      <c r="G4275" s="130" t="inlineStr">
        <is>
          <t>IC</t>
        </is>
      </c>
      <c r="H4275" s="130" t="inlineStr">
        <is>
          <t>NG</t>
        </is>
      </c>
      <c r="I4275" s="130" t="inlineStr">
        <is>
          <t>NG</t>
        </is>
      </c>
      <c r="J4275" s="131" t="n">
        <v>33350.575</v>
      </c>
      <c r="K4275" s="129" t="n">
        <v>2020</v>
      </c>
      <c r="L4275" s="120">
        <f>IF(VLOOKUP(H4275,'Cross-Page Data'!$D$4:$F$48,3,FALSE)="natural gas",VLOOKUP(G4275,'Cross-Page Data'!$I$4:$J$19,2,FALSE),IF(VLOOKUP(H4275,'Cross-Page Data'!$D$4:$F$48,3,FALSE)="solar",IF(G4275="PV","solar PV","solar thermal"),IF(VLOOKUP(H4275,'Cross-Page Data'!$D$4:$F$48,3,FALSE)="wind",VLOOKUP(G4275,'Cross-Page Data'!$I$4:$J$19,2,FALSE),IF(VLOOKUP(H4275,'Cross-Page Data'!$D$4:$F$48,3,FALSE)="hydro",VLOOKUP(G4275,'Cross-Page Data'!$I$4:$J$19,2,FALSE),VLOOKUP(H4275,'Cross-Page Data'!$D$4:$F$48,3,FALSE)))))</f>
        <v/>
      </c>
      <c r="M4275" s="120">
        <f>IF(AND($P$2=FALSE,OR(F4275="Commercial NAICS Cogen",F4275="Industrial NAICS Cogen",F4275="NAICS-22 Cogen")),FALSE,IF(AND($P$3=FALSE,OR(F4275="Commercial NAICS Cogen",F4275="Commercial NAICS Non-Cogen",F4275="Industrial NAICS Cogen", F4275="industrial NAICS non-Cogen")),FALSE, TRUE))</f>
        <v/>
      </c>
    </row>
    <row r="4276">
      <c r="A4276" s="129" t="n">
        <v>58523</v>
      </c>
      <c r="B4276" s="130" t="inlineStr">
        <is>
          <t>Stoltze CoGen1</t>
        </is>
      </c>
      <c r="C4276" s="130" t="inlineStr">
        <is>
          <t>F H Stoltze Land &amp; Lumber Co</t>
        </is>
      </c>
      <c r="D4276" s="129" t="n">
        <v>58498</v>
      </c>
      <c r="E4276" s="130" t="inlineStr">
        <is>
          <t>MT</t>
        </is>
      </c>
      <c r="F4276" s="130" t="inlineStr">
        <is>
          <t>Industrial NAICS Cogen</t>
        </is>
      </c>
      <c r="G4276" s="130" t="inlineStr">
        <is>
          <t>ST</t>
        </is>
      </c>
      <c r="H4276" s="130" t="inlineStr">
        <is>
          <t>WDS</t>
        </is>
      </c>
      <c r="I4276" s="130" t="inlineStr">
        <is>
          <t>WWW</t>
        </is>
      </c>
      <c r="J4276" s="131" t="n">
        <v>21309</v>
      </c>
      <c r="K4276" s="129" t="n">
        <v>2020</v>
      </c>
      <c r="L4276" s="120">
        <f>IF(VLOOKUP(H4276,'Cross-Page Data'!$D$4:$F$48,3,FALSE)="natural gas",VLOOKUP(G4276,'Cross-Page Data'!$I$4:$J$19,2,FALSE),IF(VLOOKUP(H4276,'Cross-Page Data'!$D$4:$F$48,3,FALSE)="solar",IF(G4276="PV","solar PV","solar thermal"),IF(VLOOKUP(H4276,'Cross-Page Data'!$D$4:$F$48,3,FALSE)="wind",VLOOKUP(G4276,'Cross-Page Data'!$I$4:$J$19,2,FALSE),IF(VLOOKUP(H4276,'Cross-Page Data'!$D$4:$F$48,3,FALSE)="hydro",VLOOKUP(G4276,'Cross-Page Data'!$I$4:$J$19,2,FALSE),VLOOKUP(H4276,'Cross-Page Data'!$D$4:$F$48,3,FALSE)))))</f>
        <v/>
      </c>
      <c r="M4276" s="120">
        <f>IF(AND($P$2=FALSE,OR(F4276="Commercial NAICS Cogen",F4276="Industrial NAICS Cogen",F4276="NAICS-22 Cogen")),FALSE,IF(AND($P$3=FALSE,OR(F4276="Commercial NAICS Cogen",F4276="Commercial NAICS Non-Cogen",F4276="Industrial NAICS Cogen", F4276="industrial NAICS non-Cogen")),FALSE, TRUE))</f>
        <v/>
      </c>
    </row>
    <row r="4277">
      <c r="A4277" s="129" t="n">
        <v>58544</v>
      </c>
      <c r="B4277" s="130" t="inlineStr">
        <is>
          <t>Mountain View Solar</t>
        </is>
      </c>
      <c r="C4277" s="130" t="inlineStr">
        <is>
          <t>NextEra Energy Mountain View Solar</t>
        </is>
      </c>
      <c r="D4277" s="129" t="n">
        <v>58515</v>
      </c>
      <c r="E4277" s="130" t="inlineStr">
        <is>
          <t>NV</t>
        </is>
      </c>
      <c r="F4277" s="130" t="inlineStr">
        <is>
          <t>NAICS-22 Non-Cogen</t>
        </is>
      </c>
      <c r="G4277" s="130" t="inlineStr">
        <is>
          <t>PV</t>
        </is>
      </c>
      <c r="H4277" s="130" t="inlineStr">
        <is>
          <t>SUN</t>
        </is>
      </c>
      <c r="I4277" s="130" t="inlineStr">
        <is>
          <t>SUN</t>
        </is>
      </c>
      <c r="J4277" s="131" t="n">
        <v>55122</v>
      </c>
      <c r="K4277" s="129" t="n">
        <v>2020</v>
      </c>
      <c r="L4277" s="120">
        <f>IF(VLOOKUP(H4277,'Cross-Page Data'!$D$4:$F$48,3,FALSE)="natural gas",VLOOKUP(G4277,'Cross-Page Data'!$I$4:$J$19,2,FALSE),IF(VLOOKUP(H4277,'Cross-Page Data'!$D$4:$F$48,3,FALSE)="solar",IF(G4277="PV","solar PV","solar thermal"),IF(VLOOKUP(H4277,'Cross-Page Data'!$D$4:$F$48,3,FALSE)="wind",VLOOKUP(G4277,'Cross-Page Data'!$I$4:$J$19,2,FALSE),IF(VLOOKUP(H4277,'Cross-Page Data'!$D$4:$F$48,3,FALSE)="hydro",VLOOKUP(G4277,'Cross-Page Data'!$I$4:$J$19,2,FALSE),VLOOKUP(H4277,'Cross-Page Data'!$D$4:$F$48,3,FALSE)))))</f>
        <v/>
      </c>
      <c r="M4277" s="120">
        <f>IF(AND($P$2=FALSE,OR(F4277="Commercial NAICS Cogen",F4277="Industrial NAICS Cogen",F4277="NAICS-22 Cogen")),FALSE,IF(AND($P$3=FALSE,OR(F4277="Commercial NAICS Cogen",F4277="Commercial NAICS Non-Cogen",F4277="Industrial NAICS Cogen", F4277="industrial NAICS non-Cogen")),FALSE, TRUE))</f>
        <v/>
      </c>
    </row>
    <row r="4278">
      <c r="A4278" s="129" t="n">
        <v>58552</v>
      </c>
      <c r="B4278" s="130" t="inlineStr">
        <is>
          <t>Indy Solar I, LLC</t>
        </is>
      </c>
      <c r="C4278" s="130" t="inlineStr">
        <is>
          <t>Dominion Renewable Energy</t>
        </is>
      </c>
      <c r="D4278" s="129" t="n">
        <v>58468</v>
      </c>
      <c r="E4278" s="130" t="inlineStr">
        <is>
          <t>IN</t>
        </is>
      </c>
      <c r="F4278" s="130" t="inlineStr">
        <is>
          <t>NAICS-22 Non-Cogen</t>
        </is>
      </c>
      <c r="G4278" s="130" t="inlineStr">
        <is>
          <t>PV</t>
        </is>
      </c>
      <c r="H4278" s="130" t="inlineStr">
        <is>
          <t>SUN</t>
        </is>
      </c>
      <c r="I4278" s="130" t="inlineStr">
        <is>
          <t>SUN</t>
        </is>
      </c>
      <c r="J4278" s="131" t="n">
        <v>14577</v>
      </c>
      <c r="K4278" s="129" t="n">
        <v>2020</v>
      </c>
      <c r="L4278" s="120">
        <f>IF(VLOOKUP(H4278,'Cross-Page Data'!$D$4:$F$48,3,FALSE)="natural gas",VLOOKUP(G4278,'Cross-Page Data'!$I$4:$J$19,2,FALSE),IF(VLOOKUP(H4278,'Cross-Page Data'!$D$4:$F$48,3,FALSE)="solar",IF(G4278="PV","solar PV","solar thermal"),IF(VLOOKUP(H4278,'Cross-Page Data'!$D$4:$F$48,3,FALSE)="wind",VLOOKUP(G4278,'Cross-Page Data'!$I$4:$J$19,2,FALSE),IF(VLOOKUP(H4278,'Cross-Page Data'!$D$4:$F$48,3,FALSE)="hydro",VLOOKUP(G4278,'Cross-Page Data'!$I$4:$J$19,2,FALSE),VLOOKUP(H4278,'Cross-Page Data'!$D$4:$F$48,3,FALSE)))))</f>
        <v/>
      </c>
      <c r="M4278" s="120">
        <f>IF(AND($P$2=FALSE,OR(F4278="Commercial NAICS Cogen",F4278="Industrial NAICS Cogen",F4278="NAICS-22 Cogen")),FALSE,IF(AND($P$3=FALSE,OR(F4278="Commercial NAICS Cogen",F4278="Commercial NAICS Non-Cogen",F4278="Industrial NAICS Cogen", F4278="industrial NAICS non-Cogen")),FALSE, TRUE))</f>
        <v/>
      </c>
    </row>
    <row r="4279">
      <c r="A4279" s="129" t="n">
        <v>58553</v>
      </c>
      <c r="B4279" s="130" t="inlineStr">
        <is>
          <t>Indy Solar III, LLC</t>
        </is>
      </c>
      <c r="C4279" s="130" t="inlineStr">
        <is>
          <t>Dominion Renewable Energy</t>
        </is>
      </c>
      <c r="D4279" s="129" t="n">
        <v>58468</v>
      </c>
      <c r="E4279" s="130" t="inlineStr">
        <is>
          <t>IN</t>
        </is>
      </c>
      <c r="F4279" s="130" t="inlineStr">
        <is>
          <t>NAICS-22 Non-Cogen</t>
        </is>
      </c>
      <c r="G4279" s="130" t="inlineStr">
        <is>
          <t>PV</t>
        </is>
      </c>
      <c r="H4279" s="130" t="inlineStr">
        <is>
          <t>SUN</t>
        </is>
      </c>
      <c r="I4279" s="130" t="inlineStr">
        <is>
          <t>SUN</t>
        </is>
      </c>
      <c r="J4279" s="131" t="n">
        <v>13145</v>
      </c>
      <c r="K4279" s="129" t="n">
        <v>2020</v>
      </c>
      <c r="L4279" s="120">
        <f>IF(VLOOKUP(H4279,'Cross-Page Data'!$D$4:$F$48,3,FALSE)="natural gas",VLOOKUP(G4279,'Cross-Page Data'!$I$4:$J$19,2,FALSE),IF(VLOOKUP(H4279,'Cross-Page Data'!$D$4:$F$48,3,FALSE)="solar",IF(G4279="PV","solar PV","solar thermal"),IF(VLOOKUP(H4279,'Cross-Page Data'!$D$4:$F$48,3,FALSE)="wind",VLOOKUP(G4279,'Cross-Page Data'!$I$4:$J$19,2,FALSE),IF(VLOOKUP(H4279,'Cross-Page Data'!$D$4:$F$48,3,FALSE)="hydro",VLOOKUP(G4279,'Cross-Page Data'!$I$4:$J$19,2,FALSE),VLOOKUP(H4279,'Cross-Page Data'!$D$4:$F$48,3,FALSE)))))</f>
        <v/>
      </c>
      <c r="M4279" s="120">
        <f>IF(AND($P$2=FALSE,OR(F4279="Commercial NAICS Cogen",F4279="Industrial NAICS Cogen",F4279="NAICS-22 Cogen")),FALSE,IF(AND($P$3=FALSE,OR(F4279="Commercial NAICS Cogen",F4279="Commercial NAICS Non-Cogen",F4279="Industrial NAICS Cogen", F4279="industrial NAICS non-Cogen")),FALSE, TRUE))</f>
        <v/>
      </c>
    </row>
    <row r="4280">
      <c r="A4280" s="129" t="n">
        <v>58556</v>
      </c>
      <c r="B4280" s="130" t="inlineStr">
        <is>
          <t>Indy Solar II, LLC</t>
        </is>
      </c>
      <c r="C4280" s="130" t="inlineStr">
        <is>
          <t>Dominion Renewable Energy</t>
        </is>
      </c>
      <c r="D4280" s="129" t="n">
        <v>58468</v>
      </c>
      <c r="E4280" s="130" t="inlineStr">
        <is>
          <t>IN</t>
        </is>
      </c>
      <c r="F4280" s="130" t="inlineStr">
        <is>
          <t>NAICS-22 Non-Cogen</t>
        </is>
      </c>
      <c r="G4280" s="130" t="inlineStr">
        <is>
          <t>PV</t>
        </is>
      </c>
      <c r="H4280" s="130" t="inlineStr">
        <is>
          <t>SUN</t>
        </is>
      </c>
      <c r="I4280" s="130" t="inlineStr">
        <is>
          <t>SUN</t>
        </is>
      </c>
      <c r="J4280" s="131" t="n">
        <v>13378</v>
      </c>
      <c r="K4280" s="129" t="n">
        <v>2020</v>
      </c>
      <c r="L4280" s="120">
        <f>IF(VLOOKUP(H4280,'Cross-Page Data'!$D$4:$F$48,3,FALSE)="natural gas",VLOOKUP(G4280,'Cross-Page Data'!$I$4:$J$19,2,FALSE),IF(VLOOKUP(H4280,'Cross-Page Data'!$D$4:$F$48,3,FALSE)="solar",IF(G4280="PV","solar PV","solar thermal"),IF(VLOOKUP(H4280,'Cross-Page Data'!$D$4:$F$48,3,FALSE)="wind",VLOOKUP(G4280,'Cross-Page Data'!$I$4:$J$19,2,FALSE),IF(VLOOKUP(H4280,'Cross-Page Data'!$D$4:$F$48,3,FALSE)="hydro",VLOOKUP(G4280,'Cross-Page Data'!$I$4:$J$19,2,FALSE),VLOOKUP(H4280,'Cross-Page Data'!$D$4:$F$48,3,FALSE)))))</f>
        <v/>
      </c>
      <c r="M4280" s="120">
        <f>IF(AND($P$2=FALSE,OR(F4280="Commercial NAICS Cogen",F4280="Industrial NAICS Cogen",F4280="NAICS-22 Cogen")),FALSE,IF(AND($P$3=FALSE,OR(F4280="Commercial NAICS Cogen",F4280="Commercial NAICS Non-Cogen",F4280="Industrial NAICS Cogen", F4280="industrial NAICS non-Cogen")),FALSE, TRUE))</f>
        <v/>
      </c>
    </row>
    <row r="4281">
      <c r="A4281" s="129" t="n">
        <v>58557</v>
      </c>
      <c r="B4281" s="130" t="inlineStr">
        <is>
          <t>Mesquite Generating Station Block 1</t>
        </is>
      </c>
      <c r="C4281" s="130" t="inlineStr">
        <is>
          <t>Salt River Project</t>
        </is>
      </c>
      <c r="D4281" s="129" t="n">
        <v>16572</v>
      </c>
      <c r="E4281" s="130" t="inlineStr">
        <is>
          <t>AZ</t>
        </is>
      </c>
      <c r="F4281" s="130" t="inlineStr">
        <is>
          <t>Electric Utility</t>
        </is>
      </c>
      <c r="G4281" s="130" t="inlineStr">
        <is>
          <t>CA</t>
        </is>
      </c>
      <c r="H4281" s="130" t="inlineStr">
        <is>
          <t>NG</t>
        </is>
      </c>
      <c r="I4281" s="130" t="inlineStr">
        <is>
          <t>NG</t>
        </is>
      </c>
      <c r="J4281" s="131" t="n">
        <v>1506518</v>
      </c>
      <c r="K4281" s="129" t="n">
        <v>2020</v>
      </c>
      <c r="L4281" s="120">
        <f>IF(VLOOKUP(H4281,'Cross-Page Data'!$D$4:$F$48,3,FALSE)="natural gas",VLOOKUP(G4281,'Cross-Page Data'!$I$4:$J$19,2,FALSE),IF(VLOOKUP(H4281,'Cross-Page Data'!$D$4:$F$48,3,FALSE)="solar",IF(G4281="PV","solar PV","solar thermal"),IF(VLOOKUP(H4281,'Cross-Page Data'!$D$4:$F$48,3,FALSE)="wind",VLOOKUP(G4281,'Cross-Page Data'!$I$4:$J$19,2,FALSE),IF(VLOOKUP(H4281,'Cross-Page Data'!$D$4:$F$48,3,FALSE)="hydro",VLOOKUP(G4281,'Cross-Page Data'!$I$4:$J$19,2,FALSE),VLOOKUP(H4281,'Cross-Page Data'!$D$4:$F$48,3,FALSE)))))</f>
        <v/>
      </c>
      <c r="M4281" s="120">
        <f>IF(AND($P$2=FALSE,OR(F4281="Commercial NAICS Cogen",F4281="Industrial NAICS Cogen",F4281="NAICS-22 Cogen")),FALSE,IF(AND($P$3=FALSE,OR(F4281="Commercial NAICS Cogen",F4281="Commercial NAICS Non-Cogen",F4281="Industrial NAICS Cogen", F4281="industrial NAICS non-Cogen")),FALSE, TRUE))</f>
        <v/>
      </c>
    </row>
    <row r="4282">
      <c r="A4282" s="129" t="n">
        <v>58557</v>
      </c>
      <c r="B4282" s="130" t="inlineStr">
        <is>
          <t>Mesquite Generating Station Block 1</t>
        </is>
      </c>
      <c r="C4282" s="130" t="inlineStr">
        <is>
          <t>Salt River Project</t>
        </is>
      </c>
      <c r="D4282" s="129" t="n">
        <v>16572</v>
      </c>
      <c r="E4282" s="130" t="inlineStr">
        <is>
          <t>AZ</t>
        </is>
      </c>
      <c r="F4282" s="130" t="inlineStr">
        <is>
          <t>Electric Utility</t>
        </is>
      </c>
      <c r="G4282" s="130" t="inlineStr">
        <is>
          <t>CT</t>
        </is>
      </c>
      <c r="H4282" s="130" t="inlineStr">
        <is>
          <t>NG</t>
        </is>
      </c>
      <c r="I4282" s="130" t="inlineStr">
        <is>
          <t>NG</t>
        </is>
      </c>
      <c r="J4282" s="131" t="n">
        <v>1853798</v>
      </c>
      <c r="K4282" s="129" t="n">
        <v>2020</v>
      </c>
      <c r="L4282" s="120">
        <f>IF(VLOOKUP(H4282,'Cross-Page Data'!$D$4:$F$48,3,FALSE)="natural gas",VLOOKUP(G4282,'Cross-Page Data'!$I$4:$J$19,2,FALSE),IF(VLOOKUP(H4282,'Cross-Page Data'!$D$4:$F$48,3,FALSE)="solar",IF(G4282="PV","solar PV","solar thermal"),IF(VLOOKUP(H4282,'Cross-Page Data'!$D$4:$F$48,3,FALSE)="wind",VLOOKUP(G4282,'Cross-Page Data'!$I$4:$J$19,2,FALSE),IF(VLOOKUP(H4282,'Cross-Page Data'!$D$4:$F$48,3,FALSE)="hydro",VLOOKUP(G4282,'Cross-Page Data'!$I$4:$J$19,2,FALSE),VLOOKUP(H4282,'Cross-Page Data'!$D$4:$F$48,3,FALSE)))))</f>
        <v/>
      </c>
      <c r="M4282" s="120">
        <f>IF(AND($P$2=FALSE,OR(F4282="Commercial NAICS Cogen",F4282="Industrial NAICS Cogen",F4282="NAICS-22 Cogen")),FALSE,IF(AND($P$3=FALSE,OR(F4282="Commercial NAICS Cogen",F4282="Commercial NAICS Non-Cogen",F4282="Industrial NAICS Cogen", F4282="industrial NAICS non-Cogen")),FALSE, TRUE))</f>
        <v/>
      </c>
    </row>
    <row r="4283">
      <c r="A4283" s="129" t="n">
        <v>58568</v>
      </c>
      <c r="B4283" s="130" t="inlineStr">
        <is>
          <t>Cottage Street Solar Facility</t>
        </is>
      </c>
      <c r="C4283" s="130" t="inlineStr">
        <is>
          <t>Western Massachusetts Electric Company</t>
        </is>
      </c>
      <c r="D4283" s="129" t="n">
        <v>56999</v>
      </c>
      <c r="E4283" s="130" t="inlineStr">
        <is>
          <t>MA</t>
        </is>
      </c>
      <c r="F4283" s="130" t="inlineStr">
        <is>
          <t>Electric Utility</t>
        </is>
      </c>
      <c r="G4283" s="130" t="inlineStr">
        <is>
          <t>PV</t>
        </is>
      </c>
      <c r="H4283" s="130" t="inlineStr">
        <is>
          <t>SUN</t>
        </is>
      </c>
      <c r="I4283" s="130" t="inlineStr">
        <is>
          <t>SUN</t>
        </is>
      </c>
      <c r="J4283" s="131" t="n">
        <v>4677</v>
      </c>
      <c r="K4283" s="129" t="n">
        <v>2020</v>
      </c>
      <c r="L4283" s="120">
        <f>IF(VLOOKUP(H4283,'Cross-Page Data'!$D$4:$F$48,3,FALSE)="natural gas",VLOOKUP(G4283,'Cross-Page Data'!$I$4:$J$19,2,FALSE),IF(VLOOKUP(H4283,'Cross-Page Data'!$D$4:$F$48,3,FALSE)="solar",IF(G4283="PV","solar PV","solar thermal"),IF(VLOOKUP(H4283,'Cross-Page Data'!$D$4:$F$48,3,FALSE)="wind",VLOOKUP(G4283,'Cross-Page Data'!$I$4:$J$19,2,FALSE),IF(VLOOKUP(H4283,'Cross-Page Data'!$D$4:$F$48,3,FALSE)="hydro",VLOOKUP(G4283,'Cross-Page Data'!$I$4:$J$19,2,FALSE),VLOOKUP(H4283,'Cross-Page Data'!$D$4:$F$48,3,FALSE)))))</f>
        <v/>
      </c>
      <c r="M4283" s="120">
        <f>IF(AND($P$2=FALSE,OR(F4283="Commercial NAICS Cogen",F4283="Industrial NAICS Cogen",F4283="NAICS-22 Cogen")),FALSE,IF(AND($P$3=FALSE,OR(F4283="Commercial NAICS Cogen",F4283="Commercial NAICS Non-Cogen",F4283="Industrial NAICS Cogen", F4283="industrial NAICS non-Cogen")),FALSE, TRUE))</f>
        <v/>
      </c>
    </row>
    <row r="4284">
      <c r="A4284" s="129" t="n">
        <v>58574</v>
      </c>
      <c r="B4284" s="130" t="inlineStr">
        <is>
          <t>Eagle Valley Clean Energy LLC Biomass</t>
        </is>
      </c>
      <c r="C4284" s="130" t="inlineStr">
        <is>
          <t>Eagle Valley Clean Energy LLC</t>
        </is>
      </c>
      <c r="D4284" s="129" t="n">
        <v>58535</v>
      </c>
      <c r="E4284" s="130" t="inlineStr">
        <is>
          <t>CO</t>
        </is>
      </c>
      <c r="F4284" s="130" t="inlineStr">
        <is>
          <t>NAICS-22 Non-Cogen</t>
        </is>
      </c>
      <c r="G4284" s="130" t="inlineStr">
        <is>
          <t>ST</t>
        </is>
      </c>
      <c r="H4284" s="130" t="inlineStr">
        <is>
          <t>WDS</t>
        </is>
      </c>
      <c r="I4284" s="130" t="inlineStr">
        <is>
          <t>WWW</t>
        </is>
      </c>
      <c r="J4284" s="131" t="n">
        <v>92246</v>
      </c>
      <c r="K4284" s="129" t="n">
        <v>2020</v>
      </c>
      <c r="L4284" s="120">
        <f>IF(VLOOKUP(H4284,'Cross-Page Data'!$D$4:$F$48,3,FALSE)="natural gas",VLOOKUP(G4284,'Cross-Page Data'!$I$4:$J$19,2,FALSE),IF(VLOOKUP(H4284,'Cross-Page Data'!$D$4:$F$48,3,FALSE)="solar",IF(G4284="PV","solar PV","solar thermal"),IF(VLOOKUP(H4284,'Cross-Page Data'!$D$4:$F$48,3,FALSE)="wind",VLOOKUP(G4284,'Cross-Page Data'!$I$4:$J$19,2,FALSE),IF(VLOOKUP(H4284,'Cross-Page Data'!$D$4:$F$48,3,FALSE)="hydro",VLOOKUP(G4284,'Cross-Page Data'!$I$4:$J$19,2,FALSE),VLOOKUP(H4284,'Cross-Page Data'!$D$4:$F$48,3,FALSE)))))</f>
        <v/>
      </c>
      <c r="M4284" s="120">
        <f>IF(AND($P$2=FALSE,OR(F4284="Commercial NAICS Cogen",F4284="Industrial NAICS Cogen",F4284="NAICS-22 Cogen")),FALSE,IF(AND($P$3=FALSE,OR(F4284="Commercial NAICS Cogen",F4284="Commercial NAICS Non-Cogen",F4284="Industrial NAICS Cogen", F4284="industrial NAICS non-Cogen")),FALSE, TRUE))</f>
        <v/>
      </c>
    </row>
    <row r="4285">
      <c r="A4285" s="129" t="n">
        <v>58580</v>
      </c>
      <c r="B4285" s="130" t="inlineStr">
        <is>
          <t>Pheasant Run Wind LLC</t>
        </is>
      </c>
      <c r="C4285" s="130" t="inlineStr">
        <is>
          <t>Pheasant Run Wind LLC</t>
        </is>
      </c>
      <c r="D4285" s="129" t="n">
        <v>58539</v>
      </c>
      <c r="E4285" s="130" t="inlineStr">
        <is>
          <t>MI</t>
        </is>
      </c>
      <c r="F4285" s="130" t="inlineStr">
        <is>
          <t>NAICS-22 Non-Cogen</t>
        </is>
      </c>
      <c r="G4285" s="130" t="inlineStr">
        <is>
          <t>WT</t>
        </is>
      </c>
      <c r="H4285" s="130" t="inlineStr">
        <is>
          <t>WND</t>
        </is>
      </c>
      <c r="I4285" s="130" t="inlineStr">
        <is>
          <t>WND</t>
        </is>
      </c>
      <c r="J4285" s="131" t="n">
        <v>260035</v>
      </c>
      <c r="K4285" s="129" t="n">
        <v>2020</v>
      </c>
      <c r="L4285" s="120">
        <f>IF(VLOOKUP(H4285,'Cross-Page Data'!$D$4:$F$48,3,FALSE)="natural gas",VLOOKUP(G4285,'Cross-Page Data'!$I$4:$J$19,2,FALSE),IF(VLOOKUP(H4285,'Cross-Page Data'!$D$4:$F$48,3,FALSE)="solar",IF(G4285="PV","solar PV","solar thermal"),IF(VLOOKUP(H4285,'Cross-Page Data'!$D$4:$F$48,3,FALSE)="wind",VLOOKUP(G4285,'Cross-Page Data'!$I$4:$J$19,2,FALSE),IF(VLOOKUP(H4285,'Cross-Page Data'!$D$4:$F$48,3,FALSE)="hydro",VLOOKUP(G4285,'Cross-Page Data'!$I$4:$J$19,2,FALSE),VLOOKUP(H4285,'Cross-Page Data'!$D$4:$F$48,3,FALSE)))))</f>
        <v/>
      </c>
      <c r="M4285" s="120">
        <f>IF(AND($P$2=FALSE,OR(F4285="Commercial NAICS Cogen",F4285="Industrial NAICS Cogen",F4285="NAICS-22 Cogen")),FALSE,IF(AND($P$3=FALSE,OR(F4285="Commercial NAICS Cogen",F4285="Commercial NAICS Non-Cogen",F4285="Industrial NAICS Cogen", F4285="industrial NAICS non-Cogen")),FALSE, TRUE))</f>
        <v/>
      </c>
    </row>
    <row r="4286">
      <c r="A4286" s="129" t="n">
        <v>58584</v>
      </c>
      <c r="B4286" s="130" t="inlineStr">
        <is>
          <t>Princeton University Cogeneration</t>
        </is>
      </c>
      <c r="C4286" s="130" t="inlineStr">
        <is>
          <t>Trustees of Princeton University</t>
        </is>
      </c>
      <c r="D4286" s="129" t="n">
        <v>58542</v>
      </c>
      <c r="E4286" s="130" t="inlineStr">
        <is>
          <t>NJ</t>
        </is>
      </c>
      <c r="F4286" s="130" t="inlineStr">
        <is>
          <t>Commercial NAICS Cogen</t>
        </is>
      </c>
      <c r="G4286" s="130" t="inlineStr">
        <is>
          <t>GT</t>
        </is>
      </c>
      <c r="H4286" s="130" t="inlineStr">
        <is>
          <t>DFO</t>
        </is>
      </c>
      <c r="I4286" s="130" t="inlineStr">
        <is>
          <t>DFO</t>
        </is>
      </c>
      <c r="J4286" s="131" t="n">
        <v>1.976</v>
      </c>
      <c r="K4286" s="129" t="n">
        <v>2020</v>
      </c>
      <c r="L4286" s="120">
        <f>IF(VLOOKUP(H4286,'Cross-Page Data'!$D$4:$F$48,3,FALSE)="natural gas",VLOOKUP(G4286,'Cross-Page Data'!$I$4:$J$19,2,FALSE),IF(VLOOKUP(H4286,'Cross-Page Data'!$D$4:$F$48,3,FALSE)="solar",IF(G4286="PV","solar PV","solar thermal"),IF(VLOOKUP(H4286,'Cross-Page Data'!$D$4:$F$48,3,FALSE)="wind",VLOOKUP(G4286,'Cross-Page Data'!$I$4:$J$19,2,FALSE),IF(VLOOKUP(H4286,'Cross-Page Data'!$D$4:$F$48,3,FALSE)="hydro",VLOOKUP(G4286,'Cross-Page Data'!$I$4:$J$19,2,FALSE),VLOOKUP(H4286,'Cross-Page Data'!$D$4:$F$48,3,FALSE)))))</f>
        <v/>
      </c>
      <c r="M4286" s="120">
        <f>IF(AND($P$2=FALSE,OR(F4286="Commercial NAICS Cogen",F4286="Industrial NAICS Cogen",F4286="NAICS-22 Cogen")),FALSE,IF(AND($P$3=FALSE,OR(F4286="Commercial NAICS Cogen",F4286="Commercial NAICS Non-Cogen",F4286="Industrial NAICS Cogen", F4286="industrial NAICS non-Cogen")),FALSE, TRUE))</f>
        <v/>
      </c>
    </row>
    <row r="4287">
      <c r="A4287" s="129" t="n">
        <v>58584</v>
      </c>
      <c r="B4287" s="130" t="inlineStr">
        <is>
          <t>Princeton University Cogeneration</t>
        </is>
      </c>
      <c r="C4287" s="130" t="inlineStr">
        <is>
          <t>Trustees of Princeton University</t>
        </is>
      </c>
      <c r="D4287" s="129" t="n">
        <v>58542</v>
      </c>
      <c r="E4287" s="130" t="inlineStr">
        <is>
          <t>NJ</t>
        </is>
      </c>
      <c r="F4287" s="130" t="inlineStr">
        <is>
          <t>Commercial NAICS Cogen</t>
        </is>
      </c>
      <c r="G4287" s="130" t="inlineStr">
        <is>
          <t>GT</t>
        </is>
      </c>
      <c r="H4287" s="130" t="inlineStr">
        <is>
          <t>NG</t>
        </is>
      </c>
      <c r="I4287" s="130" t="inlineStr">
        <is>
          <t>NG</t>
        </is>
      </c>
      <c r="J4287" s="131" t="n">
        <v>31466.024</v>
      </c>
      <c r="K4287" s="129" t="n">
        <v>2020</v>
      </c>
      <c r="L4287" s="120">
        <f>IF(VLOOKUP(H4287,'Cross-Page Data'!$D$4:$F$48,3,FALSE)="natural gas",VLOOKUP(G4287,'Cross-Page Data'!$I$4:$J$19,2,FALSE),IF(VLOOKUP(H4287,'Cross-Page Data'!$D$4:$F$48,3,FALSE)="solar",IF(G4287="PV","solar PV","solar thermal"),IF(VLOOKUP(H4287,'Cross-Page Data'!$D$4:$F$48,3,FALSE)="wind",VLOOKUP(G4287,'Cross-Page Data'!$I$4:$J$19,2,FALSE),IF(VLOOKUP(H4287,'Cross-Page Data'!$D$4:$F$48,3,FALSE)="hydro",VLOOKUP(G4287,'Cross-Page Data'!$I$4:$J$19,2,FALSE),VLOOKUP(H4287,'Cross-Page Data'!$D$4:$F$48,3,FALSE)))))</f>
        <v/>
      </c>
      <c r="M4287" s="120">
        <f>IF(AND($P$2=FALSE,OR(F4287="Commercial NAICS Cogen",F4287="Industrial NAICS Cogen",F4287="NAICS-22 Cogen")),FALSE,IF(AND($P$3=FALSE,OR(F4287="Commercial NAICS Cogen",F4287="Commercial NAICS Non-Cogen",F4287="Industrial NAICS Cogen", F4287="industrial NAICS non-Cogen")),FALSE, TRUE))</f>
        <v/>
      </c>
    </row>
    <row r="4288">
      <c r="A4288" s="129" t="n">
        <v>58584</v>
      </c>
      <c r="B4288" s="130" t="inlineStr">
        <is>
          <t>Princeton University Cogeneration</t>
        </is>
      </c>
      <c r="C4288" s="130" t="inlineStr">
        <is>
          <t>Trustees of Princeton University</t>
        </is>
      </c>
      <c r="D4288" s="129" t="n">
        <v>58542</v>
      </c>
      <c r="E4288" s="130" t="inlineStr">
        <is>
          <t>NJ</t>
        </is>
      </c>
      <c r="F4288" s="130" t="inlineStr">
        <is>
          <t>Commercial NAICS Cogen</t>
        </is>
      </c>
      <c r="G4288" s="130" t="inlineStr">
        <is>
          <t>PV</t>
        </is>
      </c>
      <c r="H4288" s="130" t="inlineStr">
        <is>
          <t>SUN</t>
        </is>
      </c>
      <c r="I4288" s="130" t="inlineStr">
        <is>
          <t>SUN</t>
        </is>
      </c>
      <c r="J4288" s="131" t="n">
        <v>7287</v>
      </c>
      <c r="K4288" s="129" t="n">
        <v>2020</v>
      </c>
      <c r="L4288" s="120">
        <f>IF(VLOOKUP(H4288,'Cross-Page Data'!$D$4:$F$48,3,FALSE)="natural gas",VLOOKUP(G4288,'Cross-Page Data'!$I$4:$J$19,2,FALSE),IF(VLOOKUP(H4288,'Cross-Page Data'!$D$4:$F$48,3,FALSE)="solar",IF(G4288="PV","solar PV","solar thermal"),IF(VLOOKUP(H4288,'Cross-Page Data'!$D$4:$F$48,3,FALSE)="wind",VLOOKUP(G4288,'Cross-Page Data'!$I$4:$J$19,2,FALSE),IF(VLOOKUP(H4288,'Cross-Page Data'!$D$4:$F$48,3,FALSE)="hydro",VLOOKUP(G4288,'Cross-Page Data'!$I$4:$J$19,2,FALSE),VLOOKUP(H4288,'Cross-Page Data'!$D$4:$F$48,3,FALSE)))))</f>
        <v/>
      </c>
      <c r="M4288" s="120">
        <f>IF(AND($P$2=FALSE,OR(F4288="Commercial NAICS Cogen",F4288="Industrial NAICS Cogen",F4288="NAICS-22 Cogen")),FALSE,IF(AND($P$3=FALSE,OR(F4288="Commercial NAICS Cogen",F4288="Commercial NAICS Non-Cogen",F4288="Industrial NAICS Cogen", F4288="industrial NAICS non-Cogen")),FALSE, TRUE))</f>
        <v/>
      </c>
    </row>
    <row r="4289">
      <c r="A4289" s="129" t="n">
        <v>58587</v>
      </c>
      <c r="B4289" s="130" t="inlineStr">
        <is>
          <t>Tuscola Wind II LLC</t>
        </is>
      </c>
      <c r="C4289" s="130" t="inlineStr">
        <is>
          <t>Tuscola Wind II LLC</t>
        </is>
      </c>
      <c r="D4289" s="129" t="n">
        <v>58545</v>
      </c>
      <c r="E4289" s="130" t="inlineStr">
        <is>
          <t>MI</t>
        </is>
      </c>
      <c r="F4289" s="130" t="inlineStr">
        <is>
          <t>NAICS-22 Non-Cogen</t>
        </is>
      </c>
      <c r="G4289" s="130" t="inlineStr">
        <is>
          <t>WT</t>
        </is>
      </c>
      <c r="H4289" s="130" t="inlineStr">
        <is>
          <t>WND</t>
        </is>
      </c>
      <c r="I4289" s="130" t="inlineStr">
        <is>
          <t>WND</t>
        </is>
      </c>
      <c r="J4289" s="131" t="n">
        <v>281554</v>
      </c>
      <c r="K4289" s="129" t="n">
        <v>2020</v>
      </c>
      <c r="L4289" s="120">
        <f>IF(VLOOKUP(H4289,'Cross-Page Data'!$D$4:$F$48,3,FALSE)="natural gas",VLOOKUP(G4289,'Cross-Page Data'!$I$4:$J$19,2,FALSE),IF(VLOOKUP(H4289,'Cross-Page Data'!$D$4:$F$48,3,FALSE)="solar",IF(G4289="PV","solar PV","solar thermal"),IF(VLOOKUP(H4289,'Cross-Page Data'!$D$4:$F$48,3,FALSE)="wind",VLOOKUP(G4289,'Cross-Page Data'!$I$4:$J$19,2,FALSE),IF(VLOOKUP(H4289,'Cross-Page Data'!$D$4:$F$48,3,FALSE)="hydro",VLOOKUP(G4289,'Cross-Page Data'!$I$4:$J$19,2,FALSE),VLOOKUP(H4289,'Cross-Page Data'!$D$4:$F$48,3,FALSE)))))</f>
        <v/>
      </c>
      <c r="M4289" s="120">
        <f>IF(AND($P$2=FALSE,OR(F4289="Commercial NAICS Cogen",F4289="Industrial NAICS Cogen",F4289="NAICS-22 Cogen")),FALSE,IF(AND($P$3=FALSE,OR(F4289="Commercial NAICS Cogen",F4289="Commercial NAICS Non-Cogen",F4289="Industrial NAICS Cogen", F4289="industrial NAICS non-Cogen")),FALSE, TRUE))</f>
        <v/>
      </c>
    </row>
    <row r="4290">
      <c r="A4290" s="129" t="n">
        <v>58593</v>
      </c>
      <c r="B4290" s="130" t="inlineStr">
        <is>
          <t>DGS Central Utility Plant</t>
        </is>
      </c>
      <c r="C4290" s="130" t="inlineStr">
        <is>
          <t>State of CA DGS BPM</t>
        </is>
      </c>
      <c r="D4290" s="129" t="n">
        <v>58548</v>
      </c>
      <c r="E4290" s="130" t="inlineStr">
        <is>
          <t>CA</t>
        </is>
      </c>
      <c r="F4290" s="130" t="inlineStr">
        <is>
          <t>Commercial NAICS Cogen</t>
        </is>
      </c>
      <c r="G4290" s="130" t="inlineStr">
        <is>
          <t>IC</t>
        </is>
      </c>
      <c r="H4290" s="130" t="inlineStr">
        <is>
          <t>DFO</t>
        </is>
      </c>
      <c r="I4290" s="130" t="inlineStr">
        <is>
          <t>DFO</t>
        </is>
      </c>
      <c r="J4290" s="131" t="n">
        <v>0</v>
      </c>
      <c r="K4290" s="129" t="n">
        <v>2020</v>
      </c>
      <c r="L4290" s="120">
        <f>IF(VLOOKUP(H4290,'Cross-Page Data'!$D$4:$F$48,3,FALSE)="natural gas",VLOOKUP(G4290,'Cross-Page Data'!$I$4:$J$19,2,FALSE),IF(VLOOKUP(H4290,'Cross-Page Data'!$D$4:$F$48,3,FALSE)="solar",IF(G4290="PV","solar PV","solar thermal"),IF(VLOOKUP(H4290,'Cross-Page Data'!$D$4:$F$48,3,FALSE)="wind",VLOOKUP(G4290,'Cross-Page Data'!$I$4:$J$19,2,FALSE),IF(VLOOKUP(H4290,'Cross-Page Data'!$D$4:$F$48,3,FALSE)="hydro",VLOOKUP(G4290,'Cross-Page Data'!$I$4:$J$19,2,FALSE),VLOOKUP(H4290,'Cross-Page Data'!$D$4:$F$48,3,FALSE)))))</f>
        <v/>
      </c>
      <c r="M4290" s="120">
        <f>IF(AND($P$2=FALSE,OR(F4290="Commercial NAICS Cogen",F4290="Industrial NAICS Cogen",F4290="NAICS-22 Cogen")),FALSE,IF(AND($P$3=FALSE,OR(F4290="Commercial NAICS Cogen",F4290="Commercial NAICS Non-Cogen",F4290="Industrial NAICS Cogen", F4290="industrial NAICS non-Cogen")),FALSE, TRUE))</f>
        <v/>
      </c>
    </row>
    <row r="4291">
      <c r="A4291" s="129" t="n">
        <v>58593</v>
      </c>
      <c r="B4291" s="130" t="inlineStr">
        <is>
          <t>DGS Central Utility Plant</t>
        </is>
      </c>
      <c r="C4291" s="130" t="inlineStr">
        <is>
          <t>State of CA DGS BPM</t>
        </is>
      </c>
      <c r="D4291" s="129" t="n">
        <v>58548</v>
      </c>
      <c r="E4291" s="130" t="inlineStr">
        <is>
          <t>CA</t>
        </is>
      </c>
      <c r="F4291" s="130" t="inlineStr">
        <is>
          <t>Commercial NAICS Cogen</t>
        </is>
      </c>
      <c r="G4291" s="130" t="inlineStr">
        <is>
          <t>ST</t>
        </is>
      </c>
      <c r="H4291" s="130" t="inlineStr">
        <is>
          <t>DFO</t>
        </is>
      </c>
      <c r="I4291" s="130" t="inlineStr">
        <is>
          <t>DFO</t>
        </is>
      </c>
      <c r="J4291" s="131" t="n">
        <v>0</v>
      </c>
      <c r="K4291" s="129" t="n">
        <v>2020</v>
      </c>
      <c r="L4291" s="120">
        <f>IF(VLOOKUP(H4291,'Cross-Page Data'!$D$4:$F$48,3,FALSE)="natural gas",VLOOKUP(G4291,'Cross-Page Data'!$I$4:$J$19,2,FALSE),IF(VLOOKUP(H4291,'Cross-Page Data'!$D$4:$F$48,3,FALSE)="solar",IF(G4291="PV","solar PV","solar thermal"),IF(VLOOKUP(H4291,'Cross-Page Data'!$D$4:$F$48,3,FALSE)="wind",VLOOKUP(G4291,'Cross-Page Data'!$I$4:$J$19,2,FALSE),IF(VLOOKUP(H4291,'Cross-Page Data'!$D$4:$F$48,3,FALSE)="hydro",VLOOKUP(G4291,'Cross-Page Data'!$I$4:$J$19,2,FALSE),VLOOKUP(H4291,'Cross-Page Data'!$D$4:$F$48,3,FALSE)))))</f>
        <v/>
      </c>
      <c r="M4291" s="120">
        <f>IF(AND($P$2=FALSE,OR(F4291="Commercial NAICS Cogen",F4291="Industrial NAICS Cogen",F4291="NAICS-22 Cogen")),FALSE,IF(AND($P$3=FALSE,OR(F4291="Commercial NAICS Cogen",F4291="Commercial NAICS Non-Cogen",F4291="Industrial NAICS Cogen", F4291="industrial NAICS non-Cogen")),FALSE, TRUE))</f>
        <v/>
      </c>
    </row>
    <row r="4292">
      <c r="A4292" s="129" t="n">
        <v>58593</v>
      </c>
      <c r="B4292" s="130" t="inlineStr">
        <is>
          <t>DGS Central Utility Plant</t>
        </is>
      </c>
      <c r="C4292" s="130" t="inlineStr">
        <is>
          <t>State of CA DGS BPM</t>
        </is>
      </c>
      <c r="D4292" s="129" t="n">
        <v>58548</v>
      </c>
      <c r="E4292" s="130" t="inlineStr">
        <is>
          <t>CA</t>
        </is>
      </c>
      <c r="F4292" s="130" t="inlineStr">
        <is>
          <t>Commercial NAICS Cogen</t>
        </is>
      </c>
      <c r="G4292" s="130" t="inlineStr">
        <is>
          <t>ST</t>
        </is>
      </c>
      <c r="H4292" s="130" t="inlineStr">
        <is>
          <t>NG</t>
        </is>
      </c>
      <c r="I4292" s="130" t="inlineStr">
        <is>
          <t>NG</t>
        </is>
      </c>
      <c r="J4292" s="131" t="n">
        <v>0</v>
      </c>
      <c r="K4292" s="129" t="n">
        <v>2020</v>
      </c>
      <c r="L4292" s="120">
        <f>IF(VLOOKUP(H4292,'Cross-Page Data'!$D$4:$F$48,3,FALSE)="natural gas",VLOOKUP(G4292,'Cross-Page Data'!$I$4:$J$19,2,FALSE),IF(VLOOKUP(H4292,'Cross-Page Data'!$D$4:$F$48,3,FALSE)="solar",IF(G4292="PV","solar PV","solar thermal"),IF(VLOOKUP(H4292,'Cross-Page Data'!$D$4:$F$48,3,FALSE)="wind",VLOOKUP(G4292,'Cross-Page Data'!$I$4:$J$19,2,FALSE),IF(VLOOKUP(H4292,'Cross-Page Data'!$D$4:$F$48,3,FALSE)="hydro",VLOOKUP(G4292,'Cross-Page Data'!$I$4:$J$19,2,FALSE),VLOOKUP(H4292,'Cross-Page Data'!$D$4:$F$48,3,FALSE)))))</f>
        <v/>
      </c>
      <c r="M4292" s="120">
        <f>IF(AND($P$2=FALSE,OR(F4292="Commercial NAICS Cogen",F4292="Industrial NAICS Cogen",F4292="NAICS-22 Cogen")),FALSE,IF(AND($P$3=FALSE,OR(F4292="Commercial NAICS Cogen",F4292="Commercial NAICS Non-Cogen",F4292="Industrial NAICS Cogen", F4292="industrial NAICS non-Cogen")),FALSE, TRUE))</f>
        <v/>
      </c>
    </row>
    <row r="4293">
      <c r="A4293" s="129" t="n">
        <v>58594</v>
      </c>
      <c r="B4293" s="130" t="inlineStr">
        <is>
          <t>Steele Flats Wind Project LLC</t>
        </is>
      </c>
      <c r="C4293" s="130" t="inlineStr">
        <is>
          <t>Steele Flats Wind Project LLC</t>
        </is>
      </c>
      <c r="D4293" s="129" t="n">
        <v>58551</v>
      </c>
      <c r="E4293" s="130" t="inlineStr">
        <is>
          <t>NE</t>
        </is>
      </c>
      <c r="F4293" s="130" t="inlineStr">
        <is>
          <t>NAICS-22 Non-Cogen</t>
        </is>
      </c>
      <c r="G4293" s="130" t="inlineStr">
        <is>
          <t>WT</t>
        </is>
      </c>
      <c r="H4293" s="130" t="inlineStr">
        <is>
          <t>WND</t>
        </is>
      </c>
      <c r="I4293" s="130" t="inlineStr">
        <is>
          <t>WND</t>
        </is>
      </c>
      <c r="J4293" s="131" t="n">
        <v>316078</v>
      </c>
      <c r="K4293" s="129" t="n">
        <v>2020</v>
      </c>
      <c r="L4293" s="120">
        <f>IF(VLOOKUP(H4293,'Cross-Page Data'!$D$4:$F$48,3,FALSE)="natural gas",VLOOKUP(G4293,'Cross-Page Data'!$I$4:$J$19,2,FALSE),IF(VLOOKUP(H4293,'Cross-Page Data'!$D$4:$F$48,3,FALSE)="solar",IF(G4293="PV","solar PV","solar thermal"),IF(VLOOKUP(H4293,'Cross-Page Data'!$D$4:$F$48,3,FALSE)="wind",VLOOKUP(G4293,'Cross-Page Data'!$I$4:$J$19,2,FALSE),IF(VLOOKUP(H4293,'Cross-Page Data'!$D$4:$F$48,3,FALSE)="hydro",VLOOKUP(G4293,'Cross-Page Data'!$I$4:$J$19,2,FALSE),VLOOKUP(H4293,'Cross-Page Data'!$D$4:$F$48,3,FALSE)))))</f>
        <v/>
      </c>
      <c r="M4293" s="120">
        <f>IF(AND($P$2=FALSE,OR(F4293="Commercial NAICS Cogen",F4293="Industrial NAICS Cogen",F4293="NAICS-22 Cogen")),FALSE,IF(AND($P$3=FALSE,OR(F4293="Commercial NAICS Cogen",F4293="Commercial NAICS Non-Cogen",F4293="Industrial NAICS Cogen", F4293="industrial NAICS non-Cogen")),FALSE, TRUE))</f>
        <v/>
      </c>
    </row>
    <row r="4294">
      <c r="A4294" s="129" t="n">
        <v>58596</v>
      </c>
      <c r="B4294" s="130" t="inlineStr">
        <is>
          <t>Grandview Wind Farm, LLC</t>
        </is>
      </c>
      <c r="C4294" s="130" t="inlineStr">
        <is>
          <t>RWE Renewables Americas LLC</t>
        </is>
      </c>
      <c r="D4294" s="129" t="n">
        <v>56215</v>
      </c>
      <c r="E4294" s="130" t="inlineStr">
        <is>
          <t>TX</t>
        </is>
      </c>
      <c r="F4294" s="130" t="inlineStr">
        <is>
          <t>NAICS-22 Non-Cogen</t>
        </is>
      </c>
      <c r="G4294" s="130" t="inlineStr">
        <is>
          <t>WT</t>
        </is>
      </c>
      <c r="H4294" s="130" t="inlineStr">
        <is>
          <t>WND</t>
        </is>
      </c>
      <c r="I4294" s="130" t="inlineStr">
        <is>
          <t>WND</t>
        </is>
      </c>
      <c r="J4294" s="131" t="n">
        <v>887326</v>
      </c>
      <c r="K4294" s="129" t="n">
        <v>2020</v>
      </c>
      <c r="L4294" s="120">
        <f>IF(VLOOKUP(H4294,'Cross-Page Data'!$D$4:$F$48,3,FALSE)="natural gas",VLOOKUP(G4294,'Cross-Page Data'!$I$4:$J$19,2,FALSE),IF(VLOOKUP(H4294,'Cross-Page Data'!$D$4:$F$48,3,FALSE)="solar",IF(G4294="PV","solar PV","solar thermal"),IF(VLOOKUP(H4294,'Cross-Page Data'!$D$4:$F$48,3,FALSE)="wind",VLOOKUP(G4294,'Cross-Page Data'!$I$4:$J$19,2,FALSE),IF(VLOOKUP(H4294,'Cross-Page Data'!$D$4:$F$48,3,FALSE)="hydro",VLOOKUP(G4294,'Cross-Page Data'!$I$4:$J$19,2,FALSE),VLOOKUP(H4294,'Cross-Page Data'!$D$4:$F$48,3,FALSE)))))</f>
        <v/>
      </c>
      <c r="M4294" s="120">
        <f>IF(AND($P$2=FALSE,OR(F4294="Commercial NAICS Cogen",F4294="Industrial NAICS Cogen",F4294="NAICS-22 Cogen")),FALSE,IF(AND($P$3=FALSE,OR(F4294="Commercial NAICS Cogen",F4294="Commercial NAICS Non-Cogen",F4294="Industrial NAICS Cogen", F4294="industrial NAICS non-Cogen")),FALSE, TRUE))</f>
        <v/>
      </c>
    </row>
    <row r="4295">
      <c r="A4295" s="129" t="n">
        <v>58597</v>
      </c>
      <c r="B4295" s="130" t="inlineStr">
        <is>
          <t>HTW Plant 303 COGEN</t>
        </is>
      </c>
      <c r="C4295" s="130" t="inlineStr">
        <is>
          <t>The University of Utah</t>
        </is>
      </c>
      <c r="D4295" s="129" t="n">
        <v>58555</v>
      </c>
      <c r="E4295" s="130" t="inlineStr">
        <is>
          <t>UT</t>
        </is>
      </c>
      <c r="F4295" s="130" t="inlineStr">
        <is>
          <t>Commercial NAICS Cogen</t>
        </is>
      </c>
      <c r="G4295" s="130" t="inlineStr">
        <is>
          <t>GT</t>
        </is>
      </c>
      <c r="H4295" s="130" t="inlineStr">
        <is>
          <t>NG</t>
        </is>
      </c>
      <c r="I4295" s="130" t="inlineStr">
        <is>
          <t>NG</t>
        </is>
      </c>
      <c r="J4295" s="131" t="n">
        <v>28488</v>
      </c>
      <c r="K4295" s="129" t="n">
        <v>2020</v>
      </c>
      <c r="L4295" s="120">
        <f>IF(VLOOKUP(H4295,'Cross-Page Data'!$D$4:$F$48,3,FALSE)="natural gas",VLOOKUP(G4295,'Cross-Page Data'!$I$4:$J$19,2,FALSE),IF(VLOOKUP(H4295,'Cross-Page Data'!$D$4:$F$48,3,FALSE)="solar",IF(G4295="PV","solar PV","solar thermal"),IF(VLOOKUP(H4295,'Cross-Page Data'!$D$4:$F$48,3,FALSE)="wind",VLOOKUP(G4295,'Cross-Page Data'!$I$4:$J$19,2,FALSE),IF(VLOOKUP(H4295,'Cross-Page Data'!$D$4:$F$48,3,FALSE)="hydro",VLOOKUP(G4295,'Cross-Page Data'!$I$4:$J$19,2,FALSE),VLOOKUP(H4295,'Cross-Page Data'!$D$4:$F$48,3,FALSE)))))</f>
        <v/>
      </c>
      <c r="M4295" s="120">
        <f>IF(AND($P$2=FALSE,OR(F4295="Commercial NAICS Cogen",F4295="Industrial NAICS Cogen",F4295="NAICS-22 Cogen")),FALSE,IF(AND($P$3=FALSE,OR(F4295="Commercial NAICS Cogen",F4295="Commercial NAICS Non-Cogen",F4295="Industrial NAICS Cogen", F4295="industrial NAICS non-Cogen")),FALSE, TRUE))</f>
        <v/>
      </c>
    </row>
    <row r="4296">
      <c r="A4296" s="129" t="n">
        <v>58614</v>
      </c>
      <c r="B4296" s="130" t="inlineStr">
        <is>
          <t>Patriot Wind Farm</t>
        </is>
      </c>
      <c r="C4296" s="130" t="inlineStr">
        <is>
          <t>Avangrid Renewables LLC</t>
        </is>
      </c>
      <c r="D4296" s="129" t="n">
        <v>15399</v>
      </c>
      <c r="E4296" s="130" t="inlineStr">
        <is>
          <t>TX</t>
        </is>
      </c>
      <c r="F4296" s="130" t="inlineStr">
        <is>
          <t>NAICS-22 Non-Cogen</t>
        </is>
      </c>
      <c r="G4296" s="130" t="inlineStr">
        <is>
          <t>WT</t>
        </is>
      </c>
      <c r="H4296" s="130" t="inlineStr">
        <is>
          <t>WND</t>
        </is>
      </c>
      <c r="I4296" s="130" t="inlineStr">
        <is>
          <t>WND</t>
        </is>
      </c>
      <c r="J4296" s="131" t="n">
        <v>532276</v>
      </c>
      <c r="K4296" s="129" t="n">
        <v>2020</v>
      </c>
      <c r="L4296" s="120">
        <f>IF(VLOOKUP(H4296,'Cross-Page Data'!$D$4:$F$48,3,FALSE)="natural gas",VLOOKUP(G4296,'Cross-Page Data'!$I$4:$J$19,2,FALSE),IF(VLOOKUP(H4296,'Cross-Page Data'!$D$4:$F$48,3,FALSE)="solar",IF(G4296="PV","solar PV","solar thermal"),IF(VLOOKUP(H4296,'Cross-Page Data'!$D$4:$F$48,3,FALSE)="wind",VLOOKUP(G4296,'Cross-Page Data'!$I$4:$J$19,2,FALSE),IF(VLOOKUP(H4296,'Cross-Page Data'!$D$4:$F$48,3,FALSE)="hydro",VLOOKUP(G4296,'Cross-Page Data'!$I$4:$J$19,2,FALSE),VLOOKUP(H4296,'Cross-Page Data'!$D$4:$F$48,3,FALSE)))))</f>
        <v/>
      </c>
      <c r="M4296" s="120">
        <f>IF(AND($P$2=FALSE,OR(F4296="Commercial NAICS Cogen",F4296="Industrial NAICS Cogen",F4296="NAICS-22 Cogen")),FALSE,IF(AND($P$3=FALSE,OR(F4296="Commercial NAICS Cogen",F4296="Commercial NAICS Non-Cogen",F4296="Industrial NAICS Cogen", F4296="industrial NAICS non-Cogen")),FALSE, TRUE))</f>
        <v/>
      </c>
    </row>
    <row r="4297" ht="29" customHeight="1" s="157">
      <c r="A4297" s="129" t="n">
        <v>58622</v>
      </c>
      <c r="B4297" s="130" t="inlineStr">
        <is>
          <t>Carter Hydro</t>
        </is>
      </c>
      <c r="C4297" s="130" t="inlineStr">
        <is>
          <t>Northern Colorado Water Conservancy District</t>
        </is>
      </c>
      <c r="D4297" s="129" t="n">
        <v>58577</v>
      </c>
      <c r="E4297" s="130" t="inlineStr">
        <is>
          <t>CO</t>
        </is>
      </c>
      <c r="F4297" s="130" t="inlineStr">
        <is>
          <t>Commercial NAICS Non-Cogen</t>
        </is>
      </c>
      <c r="G4297" s="130" t="inlineStr">
        <is>
          <t>HY</t>
        </is>
      </c>
      <c r="H4297" s="130" t="inlineStr">
        <is>
          <t>WAT</t>
        </is>
      </c>
      <c r="I4297" s="130" t="inlineStr">
        <is>
          <t>HYC</t>
        </is>
      </c>
      <c r="J4297" s="131" t="n">
        <v>9421</v>
      </c>
      <c r="K4297" s="129" t="n">
        <v>2020</v>
      </c>
      <c r="L4297" s="120">
        <f>IF(VLOOKUP(H4297,'Cross-Page Data'!$D$4:$F$48,3,FALSE)="natural gas",VLOOKUP(G4297,'Cross-Page Data'!$I$4:$J$19,2,FALSE),IF(VLOOKUP(H4297,'Cross-Page Data'!$D$4:$F$48,3,FALSE)="solar",IF(G4297="PV","solar PV","solar thermal"),IF(VLOOKUP(H4297,'Cross-Page Data'!$D$4:$F$48,3,FALSE)="wind",VLOOKUP(G4297,'Cross-Page Data'!$I$4:$J$19,2,FALSE),IF(VLOOKUP(H4297,'Cross-Page Data'!$D$4:$F$48,3,FALSE)="hydro",VLOOKUP(G4297,'Cross-Page Data'!$I$4:$J$19,2,FALSE),VLOOKUP(H4297,'Cross-Page Data'!$D$4:$F$48,3,FALSE)))))</f>
        <v/>
      </c>
      <c r="M4297" s="120">
        <f>IF(AND($P$2=FALSE,OR(F4297="Commercial NAICS Cogen",F4297="Industrial NAICS Cogen",F4297="NAICS-22 Cogen")),FALSE,IF(AND($P$3=FALSE,OR(F4297="Commercial NAICS Cogen",F4297="Commercial NAICS Non-Cogen",F4297="Industrial NAICS Cogen", F4297="industrial NAICS non-Cogen")),FALSE, TRUE))</f>
        <v/>
      </c>
    </row>
    <row r="4298">
      <c r="A4298" s="129" t="n">
        <v>58629</v>
      </c>
      <c r="B4298" s="130" t="inlineStr">
        <is>
          <t>Lightning Dock Geothermal HI-01, LLC</t>
        </is>
      </c>
      <c r="C4298" s="130" t="inlineStr">
        <is>
          <t>Lightning Dock Geothermal HI-01, LLC</t>
        </is>
      </c>
      <c r="D4298" s="129" t="n">
        <v>58581</v>
      </c>
      <c r="E4298" s="130" t="inlineStr">
        <is>
          <t>NM</t>
        </is>
      </c>
      <c r="F4298" s="130" t="inlineStr">
        <is>
          <t>NAICS-22 Non-Cogen</t>
        </is>
      </c>
      <c r="G4298" s="130" t="inlineStr">
        <is>
          <t>BT</t>
        </is>
      </c>
      <c r="H4298" s="130" t="inlineStr">
        <is>
          <t>GEO</t>
        </is>
      </c>
      <c r="I4298" s="130" t="inlineStr">
        <is>
          <t>GEO</t>
        </is>
      </c>
      <c r="J4298" s="131" t="n">
        <v>53279</v>
      </c>
      <c r="K4298" s="129" t="n">
        <v>2020</v>
      </c>
      <c r="L4298" s="120">
        <f>IF(VLOOKUP(H4298,'Cross-Page Data'!$D$4:$F$48,3,FALSE)="natural gas",VLOOKUP(G4298,'Cross-Page Data'!$I$4:$J$19,2,FALSE),IF(VLOOKUP(H4298,'Cross-Page Data'!$D$4:$F$48,3,FALSE)="solar",IF(G4298="PV","solar PV","solar thermal"),IF(VLOOKUP(H4298,'Cross-Page Data'!$D$4:$F$48,3,FALSE)="wind",VLOOKUP(G4298,'Cross-Page Data'!$I$4:$J$19,2,FALSE),IF(VLOOKUP(H4298,'Cross-Page Data'!$D$4:$F$48,3,FALSE)="hydro",VLOOKUP(G4298,'Cross-Page Data'!$I$4:$J$19,2,FALSE),VLOOKUP(H4298,'Cross-Page Data'!$D$4:$F$48,3,FALSE)))))</f>
        <v/>
      </c>
      <c r="M4298" s="120">
        <f>IF(AND($P$2=FALSE,OR(F4298="Commercial NAICS Cogen",F4298="Industrial NAICS Cogen",F4298="NAICS-22 Cogen")),FALSE,IF(AND($P$3=FALSE,OR(F4298="Commercial NAICS Cogen",F4298="Commercial NAICS Non-Cogen",F4298="Industrial NAICS Cogen", F4298="industrial NAICS non-Cogen")),FALSE, TRUE))</f>
        <v/>
      </c>
    </row>
    <row r="4299">
      <c r="A4299" s="129" t="n">
        <v>58639</v>
      </c>
      <c r="B4299" s="130" t="inlineStr">
        <is>
          <t>KRS I Anahola Solar Hybrid</t>
        </is>
      </c>
      <c r="C4299" s="130" t="inlineStr">
        <is>
          <t>Kauai Island Utility Cooperative</t>
        </is>
      </c>
      <c r="D4299" s="129" t="n">
        <v>10071</v>
      </c>
      <c r="E4299" s="130" t="inlineStr">
        <is>
          <t>HI</t>
        </is>
      </c>
      <c r="F4299" s="130" t="inlineStr">
        <is>
          <t>Electric Utility</t>
        </is>
      </c>
      <c r="G4299" s="130" t="inlineStr">
        <is>
          <t>BA</t>
        </is>
      </c>
      <c r="H4299" s="130" t="inlineStr">
        <is>
          <t>MWH</t>
        </is>
      </c>
      <c r="I4299" s="130" t="inlineStr">
        <is>
          <t>OTH</t>
        </is>
      </c>
      <c r="J4299" s="131" t="n">
        <v>-349</v>
      </c>
      <c r="K4299" s="129" t="n">
        <v>2020</v>
      </c>
      <c r="L4299" s="120">
        <f>IF(VLOOKUP(H4299,'Cross-Page Data'!$D$4:$F$48,3,FALSE)="natural gas",VLOOKUP(G4299,'Cross-Page Data'!$I$4:$J$19,2,FALSE),IF(VLOOKUP(H4299,'Cross-Page Data'!$D$4:$F$48,3,FALSE)="solar",IF(G4299="PV","solar PV","solar thermal"),IF(VLOOKUP(H4299,'Cross-Page Data'!$D$4:$F$48,3,FALSE)="wind",VLOOKUP(G4299,'Cross-Page Data'!$I$4:$J$19,2,FALSE),IF(VLOOKUP(H4299,'Cross-Page Data'!$D$4:$F$48,3,FALSE)="hydro",VLOOKUP(G4299,'Cross-Page Data'!$I$4:$J$19,2,FALSE),VLOOKUP(H4299,'Cross-Page Data'!$D$4:$F$48,3,FALSE)))))</f>
        <v/>
      </c>
      <c r="M4299" s="120">
        <f>IF(AND($P$2=FALSE,OR(F4299="Commercial NAICS Cogen",F4299="Industrial NAICS Cogen",F4299="NAICS-22 Cogen")),FALSE,IF(AND($P$3=FALSE,OR(F4299="Commercial NAICS Cogen",F4299="Commercial NAICS Non-Cogen",F4299="Industrial NAICS Cogen", F4299="industrial NAICS non-Cogen")),FALSE, TRUE))</f>
        <v/>
      </c>
    </row>
    <row r="4300">
      <c r="A4300" s="129" t="n">
        <v>58639</v>
      </c>
      <c r="B4300" s="130" t="inlineStr">
        <is>
          <t>KRS I Anahola Solar Hybrid</t>
        </is>
      </c>
      <c r="C4300" s="130" t="inlineStr">
        <is>
          <t>Kauai Island Utility Cooperative</t>
        </is>
      </c>
      <c r="D4300" s="129" t="n">
        <v>10071</v>
      </c>
      <c r="E4300" s="130" t="inlineStr">
        <is>
          <t>HI</t>
        </is>
      </c>
      <c r="F4300" s="130" t="inlineStr">
        <is>
          <t>Electric Utility</t>
        </is>
      </c>
      <c r="G4300" s="130" t="inlineStr">
        <is>
          <t>PV</t>
        </is>
      </c>
      <c r="H4300" s="130" t="inlineStr">
        <is>
          <t>SUN</t>
        </is>
      </c>
      <c r="I4300" s="130" t="inlineStr">
        <is>
          <t>SUN</t>
        </is>
      </c>
      <c r="J4300" s="131" t="n">
        <v>20714</v>
      </c>
      <c r="K4300" s="129" t="n">
        <v>2020</v>
      </c>
      <c r="L4300" s="120">
        <f>IF(VLOOKUP(H4300,'Cross-Page Data'!$D$4:$F$48,3,FALSE)="natural gas",VLOOKUP(G4300,'Cross-Page Data'!$I$4:$J$19,2,FALSE),IF(VLOOKUP(H4300,'Cross-Page Data'!$D$4:$F$48,3,FALSE)="solar",IF(G4300="PV","solar PV","solar thermal"),IF(VLOOKUP(H4300,'Cross-Page Data'!$D$4:$F$48,3,FALSE)="wind",VLOOKUP(G4300,'Cross-Page Data'!$I$4:$J$19,2,FALSE),IF(VLOOKUP(H4300,'Cross-Page Data'!$D$4:$F$48,3,FALSE)="hydro",VLOOKUP(G4300,'Cross-Page Data'!$I$4:$J$19,2,FALSE),VLOOKUP(H4300,'Cross-Page Data'!$D$4:$F$48,3,FALSE)))))</f>
        <v/>
      </c>
      <c r="M4300" s="120">
        <f>IF(AND($P$2=FALSE,OR(F4300="Commercial NAICS Cogen",F4300="Industrial NAICS Cogen",F4300="NAICS-22 Cogen")),FALSE,IF(AND($P$3=FALSE,OR(F4300="Commercial NAICS Cogen",F4300="Commercial NAICS Non-Cogen",F4300="Industrial NAICS Cogen", F4300="industrial NAICS non-Cogen")),FALSE, TRUE))</f>
        <v/>
      </c>
    </row>
    <row r="4301">
      <c r="A4301" s="129" t="n">
        <v>58640</v>
      </c>
      <c r="B4301" s="130" t="inlineStr">
        <is>
          <t>KRS II Koloa Solar</t>
        </is>
      </c>
      <c r="C4301" s="130" t="inlineStr">
        <is>
          <t>Kauai Island Utility Cooperative</t>
        </is>
      </c>
      <c r="D4301" s="129" t="n">
        <v>10071</v>
      </c>
      <c r="E4301" s="130" t="inlineStr">
        <is>
          <t>HI</t>
        </is>
      </c>
      <c r="F4301" s="130" t="inlineStr">
        <is>
          <t>Electric Utility</t>
        </is>
      </c>
      <c r="G4301" s="130" t="inlineStr">
        <is>
          <t>PV</t>
        </is>
      </c>
      <c r="H4301" s="130" t="inlineStr">
        <is>
          <t>SUN</t>
        </is>
      </c>
      <c r="I4301" s="130" t="inlineStr">
        <is>
          <t>SUN</t>
        </is>
      </c>
      <c r="J4301" s="131" t="n">
        <v>21025</v>
      </c>
      <c r="K4301" s="129" t="n">
        <v>2020</v>
      </c>
      <c r="L4301" s="120">
        <f>IF(VLOOKUP(H4301,'Cross-Page Data'!$D$4:$F$48,3,FALSE)="natural gas",VLOOKUP(G4301,'Cross-Page Data'!$I$4:$J$19,2,FALSE),IF(VLOOKUP(H4301,'Cross-Page Data'!$D$4:$F$48,3,FALSE)="solar",IF(G4301="PV","solar PV","solar thermal"),IF(VLOOKUP(H4301,'Cross-Page Data'!$D$4:$F$48,3,FALSE)="wind",VLOOKUP(G4301,'Cross-Page Data'!$I$4:$J$19,2,FALSE),IF(VLOOKUP(H4301,'Cross-Page Data'!$D$4:$F$48,3,FALSE)="hydro",VLOOKUP(G4301,'Cross-Page Data'!$I$4:$J$19,2,FALSE),VLOOKUP(H4301,'Cross-Page Data'!$D$4:$F$48,3,FALSE)))))</f>
        <v/>
      </c>
      <c r="M4301" s="120">
        <f>IF(AND($P$2=FALSE,OR(F4301="Commercial NAICS Cogen",F4301="Industrial NAICS Cogen",F4301="NAICS-22 Cogen")),FALSE,IF(AND($P$3=FALSE,OR(F4301="Commercial NAICS Cogen",F4301="Commercial NAICS Non-Cogen",F4301="Industrial NAICS Cogen", F4301="industrial NAICS non-Cogen")),FALSE, TRUE))</f>
        <v/>
      </c>
    </row>
    <row r="4302">
      <c r="A4302" s="129" t="n">
        <v>58644</v>
      </c>
      <c r="B4302" s="130" t="inlineStr">
        <is>
          <t>Silver State Solar Power South</t>
        </is>
      </c>
      <c r="C4302" s="130" t="inlineStr">
        <is>
          <t>Silver State Solar Power South, LLC</t>
        </is>
      </c>
      <c r="D4302" s="129" t="n">
        <v>59363</v>
      </c>
      <c r="E4302" s="130" t="inlineStr">
        <is>
          <t>NV</t>
        </is>
      </c>
      <c r="F4302" s="130" t="inlineStr">
        <is>
          <t>NAICS-22 Non-Cogen</t>
        </is>
      </c>
      <c r="G4302" s="130" t="inlineStr">
        <is>
          <t>PV</t>
        </is>
      </c>
      <c r="H4302" s="130" t="inlineStr">
        <is>
          <t>SUN</t>
        </is>
      </c>
      <c r="I4302" s="130" t="inlineStr">
        <is>
          <t>SUN</t>
        </is>
      </c>
      <c r="J4302" s="131" t="n">
        <v>679951</v>
      </c>
      <c r="K4302" s="129" t="n">
        <v>2020</v>
      </c>
      <c r="L4302" s="120">
        <f>IF(VLOOKUP(H4302,'Cross-Page Data'!$D$4:$F$48,3,FALSE)="natural gas",VLOOKUP(G4302,'Cross-Page Data'!$I$4:$J$19,2,FALSE),IF(VLOOKUP(H4302,'Cross-Page Data'!$D$4:$F$48,3,FALSE)="solar",IF(G4302="PV","solar PV","solar thermal"),IF(VLOOKUP(H4302,'Cross-Page Data'!$D$4:$F$48,3,FALSE)="wind",VLOOKUP(G4302,'Cross-Page Data'!$I$4:$J$19,2,FALSE),IF(VLOOKUP(H4302,'Cross-Page Data'!$D$4:$F$48,3,FALSE)="hydro",VLOOKUP(G4302,'Cross-Page Data'!$I$4:$J$19,2,FALSE),VLOOKUP(H4302,'Cross-Page Data'!$D$4:$F$48,3,FALSE)))))</f>
        <v/>
      </c>
      <c r="M4302" s="120">
        <f>IF(AND($P$2=FALSE,OR(F4302="Commercial NAICS Cogen",F4302="Industrial NAICS Cogen",F4302="NAICS-22 Cogen")),FALSE,IF(AND($P$3=FALSE,OR(F4302="Commercial NAICS Cogen",F4302="Commercial NAICS Non-Cogen",F4302="Industrial NAICS Cogen", F4302="industrial NAICS non-Cogen")),FALSE, TRUE))</f>
        <v/>
      </c>
    </row>
    <row r="4303">
      <c r="A4303" s="129" t="n">
        <v>58645</v>
      </c>
      <c r="B4303" s="130" t="inlineStr">
        <is>
          <t>RC Thomas Hydroelectric Project</t>
        </is>
      </c>
      <c r="C4303" s="130" t="inlineStr">
        <is>
          <t>East Texas Electric Coop, Inc</t>
        </is>
      </c>
      <c r="D4303" s="129" t="n">
        <v>39347</v>
      </c>
      <c r="E4303" s="130" t="inlineStr">
        <is>
          <t>TX</t>
        </is>
      </c>
      <c r="F4303" s="130" t="inlineStr">
        <is>
          <t>Electric Utility</t>
        </is>
      </c>
      <c r="G4303" s="130" t="inlineStr">
        <is>
          <t>HY</t>
        </is>
      </c>
      <c r="H4303" s="130" t="inlineStr">
        <is>
          <t>WAT</t>
        </is>
      </c>
      <c r="I4303" s="130" t="inlineStr">
        <is>
          <t>HYC</t>
        </is>
      </c>
      <c r="J4303" s="131" t="n">
        <v>20486</v>
      </c>
      <c r="K4303" s="129" t="n">
        <v>2020</v>
      </c>
      <c r="L4303" s="120">
        <f>IF(VLOOKUP(H4303,'Cross-Page Data'!$D$4:$F$48,3,FALSE)="natural gas",VLOOKUP(G4303,'Cross-Page Data'!$I$4:$J$19,2,FALSE),IF(VLOOKUP(H4303,'Cross-Page Data'!$D$4:$F$48,3,FALSE)="solar",IF(G4303="PV","solar PV","solar thermal"),IF(VLOOKUP(H4303,'Cross-Page Data'!$D$4:$F$48,3,FALSE)="wind",VLOOKUP(G4303,'Cross-Page Data'!$I$4:$J$19,2,FALSE),IF(VLOOKUP(H4303,'Cross-Page Data'!$D$4:$F$48,3,FALSE)="hydro",VLOOKUP(G4303,'Cross-Page Data'!$I$4:$J$19,2,FALSE),VLOOKUP(H4303,'Cross-Page Data'!$D$4:$F$48,3,FALSE)))))</f>
        <v/>
      </c>
      <c r="M4303" s="120">
        <f>IF(AND($P$2=FALSE,OR(F4303="Commercial NAICS Cogen",F4303="Industrial NAICS Cogen",F4303="NAICS-22 Cogen")),FALSE,IF(AND($P$3=FALSE,OR(F4303="Commercial NAICS Cogen",F4303="Commercial NAICS Non-Cogen",F4303="Industrial NAICS Cogen", F4303="industrial NAICS non-Cogen")),FALSE, TRUE))</f>
        <v/>
      </c>
    </row>
    <row r="4304">
      <c r="A4304" s="129" t="n">
        <v>58658</v>
      </c>
      <c r="B4304" s="130" t="inlineStr">
        <is>
          <t>Courtenay Wind Farm</t>
        </is>
      </c>
      <c r="C4304" s="130" t="inlineStr">
        <is>
          <t>Northern States Power Co - Minnesota</t>
        </is>
      </c>
      <c r="D4304" s="129" t="n">
        <v>13781</v>
      </c>
      <c r="E4304" s="130" t="inlineStr">
        <is>
          <t>ND</t>
        </is>
      </c>
      <c r="F4304" s="130" t="inlineStr">
        <is>
          <t>Electric Utility</t>
        </is>
      </c>
      <c r="G4304" s="130" t="inlineStr">
        <is>
          <t>WT</t>
        </is>
      </c>
      <c r="H4304" s="130" t="inlineStr">
        <is>
          <t>WND</t>
        </is>
      </c>
      <c r="I4304" s="130" t="inlineStr">
        <is>
          <t>WND</t>
        </is>
      </c>
      <c r="J4304" s="131" t="n">
        <v>702466</v>
      </c>
      <c r="K4304" s="129" t="n">
        <v>2020</v>
      </c>
      <c r="L4304" s="120">
        <f>IF(VLOOKUP(H4304,'Cross-Page Data'!$D$4:$F$48,3,FALSE)="natural gas",VLOOKUP(G4304,'Cross-Page Data'!$I$4:$J$19,2,FALSE),IF(VLOOKUP(H4304,'Cross-Page Data'!$D$4:$F$48,3,FALSE)="solar",IF(G4304="PV","solar PV","solar thermal"),IF(VLOOKUP(H4304,'Cross-Page Data'!$D$4:$F$48,3,FALSE)="wind",VLOOKUP(G4304,'Cross-Page Data'!$I$4:$J$19,2,FALSE),IF(VLOOKUP(H4304,'Cross-Page Data'!$D$4:$F$48,3,FALSE)="hydro",VLOOKUP(G4304,'Cross-Page Data'!$I$4:$J$19,2,FALSE),VLOOKUP(H4304,'Cross-Page Data'!$D$4:$F$48,3,FALSE)))))</f>
        <v/>
      </c>
      <c r="M4304" s="120">
        <f>IF(AND($P$2=FALSE,OR(F4304="Commercial NAICS Cogen",F4304="Industrial NAICS Cogen",F4304="NAICS-22 Cogen")),FALSE,IF(AND($P$3=FALSE,OR(F4304="Commercial NAICS Cogen",F4304="Commercial NAICS Non-Cogen",F4304="Industrial NAICS Cogen", F4304="industrial NAICS non-Cogen")),FALSE, TRUE))</f>
        <v/>
      </c>
    </row>
    <row r="4305">
      <c r="A4305" s="129" t="n">
        <v>58661</v>
      </c>
      <c r="B4305" s="130" t="inlineStr">
        <is>
          <t>Cape Cod Air Force Station - 6 SWS</t>
        </is>
      </c>
      <c r="C4305" s="130" t="inlineStr">
        <is>
          <t>US Air Force</t>
        </is>
      </c>
      <c r="D4305" s="129" t="n">
        <v>58604</v>
      </c>
      <c r="E4305" s="130" t="inlineStr">
        <is>
          <t>MA</t>
        </is>
      </c>
      <c r="F4305" s="130" t="inlineStr">
        <is>
          <t>Commercial NAICS Non-Cogen</t>
        </is>
      </c>
      <c r="G4305" s="130" t="inlineStr">
        <is>
          <t>WT</t>
        </is>
      </c>
      <c r="H4305" s="130" t="inlineStr">
        <is>
          <t>WND</t>
        </is>
      </c>
      <c r="I4305" s="130" t="inlineStr">
        <is>
          <t>WND</t>
        </is>
      </c>
      <c r="J4305" s="131" t="n">
        <v>8627</v>
      </c>
      <c r="K4305" s="129" t="n">
        <v>2020</v>
      </c>
      <c r="L4305" s="120">
        <f>IF(VLOOKUP(H4305,'Cross-Page Data'!$D$4:$F$48,3,FALSE)="natural gas",VLOOKUP(G4305,'Cross-Page Data'!$I$4:$J$19,2,FALSE),IF(VLOOKUP(H4305,'Cross-Page Data'!$D$4:$F$48,3,FALSE)="solar",IF(G4305="PV","solar PV","solar thermal"),IF(VLOOKUP(H4305,'Cross-Page Data'!$D$4:$F$48,3,FALSE)="wind",VLOOKUP(G4305,'Cross-Page Data'!$I$4:$J$19,2,FALSE),IF(VLOOKUP(H4305,'Cross-Page Data'!$D$4:$F$48,3,FALSE)="hydro",VLOOKUP(G4305,'Cross-Page Data'!$I$4:$J$19,2,FALSE),VLOOKUP(H4305,'Cross-Page Data'!$D$4:$F$48,3,FALSE)))))</f>
        <v/>
      </c>
      <c r="M4305" s="120">
        <f>IF(AND($P$2=FALSE,OR(F4305="Commercial NAICS Cogen",F4305="Industrial NAICS Cogen",F4305="NAICS-22 Cogen")),FALSE,IF(AND($P$3=FALSE,OR(F4305="Commercial NAICS Cogen",F4305="Commercial NAICS Non-Cogen",F4305="Industrial NAICS Cogen", F4305="industrial NAICS non-Cogen")),FALSE, TRUE))</f>
        <v/>
      </c>
    </row>
    <row r="4306">
      <c r="A4306" s="129" t="n">
        <v>58664</v>
      </c>
      <c r="B4306" s="130" t="inlineStr">
        <is>
          <t>Frito Lay Incorporated</t>
        </is>
      </c>
      <c r="C4306" s="130" t="inlineStr">
        <is>
          <t>Frito Lay Incorporated Dayville</t>
        </is>
      </c>
      <c r="D4306" s="129" t="n">
        <v>58607</v>
      </c>
      <c r="E4306" s="130" t="inlineStr">
        <is>
          <t>CT</t>
        </is>
      </c>
      <c r="F4306" s="130" t="inlineStr">
        <is>
          <t>Industrial NAICS Non-Cogen</t>
        </is>
      </c>
      <c r="G4306" s="130" t="inlineStr">
        <is>
          <t>GT</t>
        </is>
      </c>
      <c r="H4306" s="130" t="inlineStr">
        <is>
          <t>NG</t>
        </is>
      </c>
      <c r="I4306" s="130" t="inlineStr">
        <is>
          <t>NG</t>
        </is>
      </c>
      <c r="J4306" s="131" t="n">
        <v>23134.86</v>
      </c>
      <c r="K4306" s="129" t="n">
        <v>2020</v>
      </c>
      <c r="L4306" s="120">
        <f>IF(VLOOKUP(H4306,'Cross-Page Data'!$D$4:$F$48,3,FALSE)="natural gas",VLOOKUP(G4306,'Cross-Page Data'!$I$4:$J$19,2,FALSE),IF(VLOOKUP(H4306,'Cross-Page Data'!$D$4:$F$48,3,FALSE)="solar",IF(G4306="PV","solar PV","solar thermal"),IF(VLOOKUP(H4306,'Cross-Page Data'!$D$4:$F$48,3,FALSE)="wind",VLOOKUP(G4306,'Cross-Page Data'!$I$4:$J$19,2,FALSE),IF(VLOOKUP(H4306,'Cross-Page Data'!$D$4:$F$48,3,FALSE)="hydro",VLOOKUP(G4306,'Cross-Page Data'!$I$4:$J$19,2,FALSE),VLOOKUP(H4306,'Cross-Page Data'!$D$4:$F$48,3,FALSE)))))</f>
        <v/>
      </c>
      <c r="M4306" s="120">
        <f>IF(AND($P$2=FALSE,OR(F4306="Commercial NAICS Cogen",F4306="Industrial NAICS Cogen",F4306="NAICS-22 Cogen")),FALSE,IF(AND($P$3=FALSE,OR(F4306="Commercial NAICS Cogen",F4306="Commercial NAICS Non-Cogen",F4306="Industrial NAICS Cogen", F4306="industrial NAICS non-Cogen")),FALSE, TRUE))</f>
        <v/>
      </c>
    </row>
    <row r="4307">
      <c r="A4307" s="129" t="n">
        <v>58686</v>
      </c>
      <c r="B4307" s="130" t="inlineStr">
        <is>
          <t>Hancock Wind Plant</t>
        </is>
      </c>
      <c r="C4307" s="130" t="inlineStr">
        <is>
          <t>Novatus Energy</t>
        </is>
      </c>
      <c r="D4307" s="129" t="n">
        <v>60453</v>
      </c>
      <c r="E4307" s="130" t="inlineStr">
        <is>
          <t>ME</t>
        </is>
      </c>
      <c r="F4307" s="130" t="inlineStr">
        <is>
          <t>NAICS-22 Non-Cogen</t>
        </is>
      </c>
      <c r="G4307" s="130" t="inlineStr">
        <is>
          <t>WT</t>
        </is>
      </c>
      <c r="H4307" s="130" t="inlineStr">
        <is>
          <t>WND</t>
        </is>
      </c>
      <c r="I4307" s="130" t="inlineStr">
        <is>
          <t>WND</t>
        </is>
      </c>
      <c r="J4307" s="131" t="n">
        <v>132561</v>
      </c>
      <c r="K4307" s="129" t="n">
        <v>2020</v>
      </c>
      <c r="L4307" s="120">
        <f>IF(VLOOKUP(H4307,'Cross-Page Data'!$D$4:$F$48,3,FALSE)="natural gas",VLOOKUP(G4307,'Cross-Page Data'!$I$4:$J$19,2,FALSE),IF(VLOOKUP(H4307,'Cross-Page Data'!$D$4:$F$48,3,FALSE)="solar",IF(G4307="PV","solar PV","solar thermal"),IF(VLOOKUP(H4307,'Cross-Page Data'!$D$4:$F$48,3,FALSE)="wind",VLOOKUP(G4307,'Cross-Page Data'!$I$4:$J$19,2,FALSE),IF(VLOOKUP(H4307,'Cross-Page Data'!$D$4:$F$48,3,FALSE)="hydro",VLOOKUP(G4307,'Cross-Page Data'!$I$4:$J$19,2,FALSE),VLOOKUP(H4307,'Cross-Page Data'!$D$4:$F$48,3,FALSE)))))</f>
        <v/>
      </c>
      <c r="M4307" s="120">
        <f>IF(AND($P$2=FALSE,OR(F4307="Commercial NAICS Cogen",F4307="Industrial NAICS Cogen",F4307="NAICS-22 Cogen")),FALSE,IF(AND($P$3=FALSE,OR(F4307="Commercial NAICS Cogen",F4307="Commercial NAICS Non-Cogen",F4307="Industrial NAICS Cogen", F4307="industrial NAICS non-Cogen")),FALSE, TRUE))</f>
        <v/>
      </c>
    </row>
    <row r="4308">
      <c r="A4308" s="129" t="n">
        <v>58690</v>
      </c>
      <c r="B4308" s="130" t="inlineStr">
        <is>
          <t>Apple Blossom Wind Farm</t>
        </is>
      </c>
      <c r="C4308" s="130" t="inlineStr">
        <is>
          <t>Apple Blossom Wind, LLC</t>
        </is>
      </c>
      <c r="D4308" s="129" t="n">
        <v>60456</v>
      </c>
      <c r="E4308" s="130" t="inlineStr">
        <is>
          <t>MI</t>
        </is>
      </c>
      <c r="F4308" s="130" t="inlineStr">
        <is>
          <t>NAICS-22 Non-Cogen</t>
        </is>
      </c>
      <c r="G4308" s="130" t="inlineStr">
        <is>
          <t>WT</t>
        </is>
      </c>
      <c r="H4308" s="130" t="inlineStr">
        <is>
          <t>WND</t>
        </is>
      </c>
      <c r="I4308" s="130" t="inlineStr">
        <is>
          <t>WND</t>
        </is>
      </c>
      <c r="J4308" s="131" t="n">
        <v>268996</v>
      </c>
      <c r="K4308" s="129" t="n">
        <v>2020</v>
      </c>
      <c r="L4308" s="120">
        <f>IF(VLOOKUP(H4308,'Cross-Page Data'!$D$4:$F$48,3,FALSE)="natural gas",VLOOKUP(G4308,'Cross-Page Data'!$I$4:$J$19,2,FALSE),IF(VLOOKUP(H4308,'Cross-Page Data'!$D$4:$F$48,3,FALSE)="solar",IF(G4308="PV","solar PV","solar thermal"),IF(VLOOKUP(H4308,'Cross-Page Data'!$D$4:$F$48,3,FALSE)="wind",VLOOKUP(G4308,'Cross-Page Data'!$I$4:$J$19,2,FALSE),IF(VLOOKUP(H4308,'Cross-Page Data'!$D$4:$F$48,3,FALSE)="hydro",VLOOKUP(G4308,'Cross-Page Data'!$I$4:$J$19,2,FALSE),VLOOKUP(H4308,'Cross-Page Data'!$D$4:$F$48,3,FALSE)))))</f>
        <v/>
      </c>
      <c r="M4308" s="120">
        <f>IF(AND($P$2=FALSE,OR(F4308="Commercial NAICS Cogen",F4308="Industrial NAICS Cogen",F4308="NAICS-22 Cogen")),FALSE,IF(AND($P$3=FALSE,OR(F4308="Commercial NAICS Cogen",F4308="Commercial NAICS Non-Cogen",F4308="Industrial NAICS Cogen", F4308="industrial NAICS non-Cogen")),FALSE, TRUE))</f>
        <v/>
      </c>
    </row>
    <row r="4309">
      <c r="A4309" s="129" t="n">
        <v>58692</v>
      </c>
      <c r="B4309" s="130" t="inlineStr">
        <is>
          <t>Black Oak Wind Farm</t>
        </is>
      </c>
      <c r="C4309" s="130" t="inlineStr">
        <is>
          <t>Black Oak Wind, LLC</t>
        </is>
      </c>
      <c r="D4309" s="129" t="n">
        <v>58625</v>
      </c>
      <c r="E4309" s="130" t="inlineStr">
        <is>
          <t>MN</t>
        </is>
      </c>
      <c r="F4309" s="130" t="inlineStr">
        <is>
          <t>NAICS-22 Non-Cogen</t>
        </is>
      </c>
      <c r="G4309" s="130" t="inlineStr">
        <is>
          <t>WT</t>
        </is>
      </c>
      <c r="H4309" s="130" t="inlineStr">
        <is>
          <t>WND</t>
        </is>
      </c>
      <c r="I4309" s="130" t="inlineStr">
        <is>
          <t>WND</t>
        </is>
      </c>
      <c r="J4309" s="131" t="n">
        <v>299149</v>
      </c>
      <c r="K4309" s="129" t="n">
        <v>2020</v>
      </c>
      <c r="L4309" s="120">
        <f>IF(VLOOKUP(H4309,'Cross-Page Data'!$D$4:$F$48,3,FALSE)="natural gas",VLOOKUP(G4309,'Cross-Page Data'!$I$4:$J$19,2,FALSE),IF(VLOOKUP(H4309,'Cross-Page Data'!$D$4:$F$48,3,FALSE)="solar",IF(G4309="PV","solar PV","solar thermal"),IF(VLOOKUP(H4309,'Cross-Page Data'!$D$4:$F$48,3,FALSE)="wind",VLOOKUP(G4309,'Cross-Page Data'!$I$4:$J$19,2,FALSE),IF(VLOOKUP(H4309,'Cross-Page Data'!$D$4:$F$48,3,FALSE)="hydro",VLOOKUP(G4309,'Cross-Page Data'!$I$4:$J$19,2,FALSE),VLOOKUP(H4309,'Cross-Page Data'!$D$4:$F$48,3,FALSE)))))</f>
        <v/>
      </c>
      <c r="M4309" s="120">
        <f>IF(AND($P$2=FALSE,OR(F4309="Commercial NAICS Cogen",F4309="Industrial NAICS Cogen",F4309="NAICS-22 Cogen")),FALSE,IF(AND($P$3=FALSE,OR(F4309="Commercial NAICS Cogen",F4309="Commercial NAICS Non-Cogen",F4309="Industrial NAICS Cogen", F4309="industrial NAICS non-Cogen")),FALSE, TRUE))</f>
        <v/>
      </c>
    </row>
    <row r="4310">
      <c r="A4310" s="129" t="n">
        <v>58694</v>
      </c>
      <c r="B4310" s="130" t="inlineStr">
        <is>
          <t>Walnut Ridge Wind Farm</t>
        </is>
      </c>
      <c r="C4310" s="130" t="inlineStr">
        <is>
          <t>BHE Renewables, LLC</t>
        </is>
      </c>
      <c r="D4310" s="129" t="n">
        <v>59359</v>
      </c>
      <c r="E4310" s="130" t="inlineStr">
        <is>
          <t>IL</t>
        </is>
      </c>
      <c r="F4310" s="130" t="inlineStr">
        <is>
          <t>NAICS-22 Non-Cogen</t>
        </is>
      </c>
      <c r="G4310" s="130" t="inlineStr">
        <is>
          <t>WT</t>
        </is>
      </c>
      <c r="H4310" s="130" t="inlineStr">
        <is>
          <t>WND</t>
        </is>
      </c>
      <c r="I4310" s="130" t="inlineStr">
        <is>
          <t>WND</t>
        </is>
      </c>
      <c r="J4310" s="131" t="n">
        <v>776916</v>
      </c>
      <c r="K4310" s="129" t="n">
        <v>2020</v>
      </c>
      <c r="L4310" s="120">
        <f>IF(VLOOKUP(H4310,'Cross-Page Data'!$D$4:$F$48,3,FALSE)="natural gas",VLOOKUP(G4310,'Cross-Page Data'!$I$4:$J$19,2,FALSE),IF(VLOOKUP(H4310,'Cross-Page Data'!$D$4:$F$48,3,FALSE)="solar",IF(G4310="PV","solar PV","solar thermal"),IF(VLOOKUP(H4310,'Cross-Page Data'!$D$4:$F$48,3,FALSE)="wind",VLOOKUP(G4310,'Cross-Page Data'!$I$4:$J$19,2,FALSE),IF(VLOOKUP(H4310,'Cross-Page Data'!$D$4:$F$48,3,FALSE)="hydro",VLOOKUP(G4310,'Cross-Page Data'!$I$4:$J$19,2,FALSE),VLOOKUP(H4310,'Cross-Page Data'!$D$4:$F$48,3,FALSE)))))</f>
        <v/>
      </c>
      <c r="M4310" s="120">
        <f>IF(AND($P$2=FALSE,OR(F4310="Commercial NAICS Cogen",F4310="Industrial NAICS Cogen",F4310="NAICS-22 Cogen")),FALSE,IF(AND($P$3=FALSE,OR(F4310="Commercial NAICS Cogen",F4310="Commercial NAICS Non-Cogen",F4310="Industrial NAICS Cogen", F4310="industrial NAICS non-Cogen")),FALSE, TRUE))</f>
        <v/>
      </c>
    </row>
    <row r="4311">
      <c r="A4311" s="129" t="n">
        <v>58695</v>
      </c>
      <c r="B4311" s="130" t="inlineStr">
        <is>
          <t>Grande Prairie Wind Farm</t>
        </is>
      </c>
      <c r="C4311" s="130" t="inlineStr">
        <is>
          <t>BHE Renewables, LLC</t>
        </is>
      </c>
      <c r="D4311" s="129" t="n">
        <v>59359</v>
      </c>
      <c r="E4311" s="130" t="inlineStr">
        <is>
          <t>NE</t>
        </is>
      </c>
      <c r="F4311" s="130" t="inlineStr">
        <is>
          <t>NAICS-22 Non-Cogen</t>
        </is>
      </c>
      <c r="G4311" s="130" t="inlineStr">
        <is>
          <t>WT</t>
        </is>
      </c>
      <c r="H4311" s="130" t="inlineStr">
        <is>
          <t>WND</t>
        </is>
      </c>
      <c r="I4311" s="130" t="inlineStr">
        <is>
          <t>WND</t>
        </is>
      </c>
      <c r="J4311" s="131" t="n">
        <v>1552416</v>
      </c>
      <c r="K4311" s="129" t="n">
        <v>2020</v>
      </c>
      <c r="L4311" s="120">
        <f>IF(VLOOKUP(H4311,'Cross-Page Data'!$D$4:$F$48,3,FALSE)="natural gas",VLOOKUP(G4311,'Cross-Page Data'!$I$4:$J$19,2,FALSE),IF(VLOOKUP(H4311,'Cross-Page Data'!$D$4:$F$48,3,FALSE)="solar",IF(G4311="PV","solar PV","solar thermal"),IF(VLOOKUP(H4311,'Cross-Page Data'!$D$4:$F$48,3,FALSE)="wind",VLOOKUP(G4311,'Cross-Page Data'!$I$4:$J$19,2,FALSE),IF(VLOOKUP(H4311,'Cross-Page Data'!$D$4:$F$48,3,FALSE)="hydro",VLOOKUP(G4311,'Cross-Page Data'!$I$4:$J$19,2,FALSE),VLOOKUP(H4311,'Cross-Page Data'!$D$4:$F$48,3,FALSE)))))</f>
        <v/>
      </c>
      <c r="M4311" s="120">
        <f>IF(AND($P$2=FALSE,OR(F4311="Commercial NAICS Cogen",F4311="Industrial NAICS Cogen",F4311="NAICS-22 Cogen")),FALSE,IF(AND($P$3=FALSE,OR(F4311="Commercial NAICS Cogen",F4311="Commercial NAICS Non-Cogen",F4311="Industrial NAICS Cogen", F4311="industrial NAICS non-Cogen")),FALSE, TRUE))</f>
        <v/>
      </c>
    </row>
    <row r="4312">
      <c r="A4312" s="129" t="n">
        <v>58697</v>
      </c>
      <c r="B4312" s="130" t="inlineStr">
        <is>
          <t>L V Sutton Combined Cycle</t>
        </is>
      </c>
      <c r="C4312" s="130" t="inlineStr">
        <is>
          <t>Duke Energy Progress - (NC)</t>
        </is>
      </c>
      <c r="D4312" s="129" t="n">
        <v>3046</v>
      </c>
      <c r="E4312" s="130" t="inlineStr">
        <is>
          <t>NC</t>
        </is>
      </c>
      <c r="F4312" s="130" t="inlineStr">
        <is>
          <t>Electric Utility</t>
        </is>
      </c>
      <c r="G4312" s="130" t="inlineStr">
        <is>
          <t>CA</t>
        </is>
      </c>
      <c r="H4312" s="130" t="inlineStr">
        <is>
          <t>DFO</t>
        </is>
      </c>
      <c r="I4312" s="130" t="inlineStr">
        <is>
          <t>DFO</t>
        </is>
      </c>
      <c r="J4312" s="131" t="n">
        <v>0</v>
      </c>
      <c r="K4312" s="129" t="n">
        <v>2020</v>
      </c>
      <c r="L4312" s="120">
        <f>IF(VLOOKUP(H4312,'Cross-Page Data'!$D$4:$F$48,3,FALSE)="natural gas",VLOOKUP(G4312,'Cross-Page Data'!$I$4:$J$19,2,FALSE),IF(VLOOKUP(H4312,'Cross-Page Data'!$D$4:$F$48,3,FALSE)="solar",IF(G4312="PV","solar PV","solar thermal"),IF(VLOOKUP(H4312,'Cross-Page Data'!$D$4:$F$48,3,FALSE)="wind",VLOOKUP(G4312,'Cross-Page Data'!$I$4:$J$19,2,FALSE),IF(VLOOKUP(H4312,'Cross-Page Data'!$D$4:$F$48,3,FALSE)="hydro",VLOOKUP(G4312,'Cross-Page Data'!$I$4:$J$19,2,FALSE),VLOOKUP(H4312,'Cross-Page Data'!$D$4:$F$48,3,FALSE)))))</f>
        <v/>
      </c>
      <c r="M4312" s="120">
        <f>IF(AND($P$2=FALSE,OR(F4312="Commercial NAICS Cogen",F4312="Industrial NAICS Cogen",F4312="NAICS-22 Cogen")),FALSE,IF(AND($P$3=FALSE,OR(F4312="Commercial NAICS Cogen",F4312="Commercial NAICS Non-Cogen",F4312="Industrial NAICS Cogen", F4312="industrial NAICS non-Cogen")),FALSE, TRUE))</f>
        <v/>
      </c>
    </row>
    <row r="4313">
      <c r="A4313" s="129" t="n">
        <v>58697</v>
      </c>
      <c r="B4313" s="130" t="inlineStr">
        <is>
          <t>L V Sutton Combined Cycle</t>
        </is>
      </c>
      <c r="C4313" s="130" t="inlineStr">
        <is>
          <t>Duke Energy Progress - (NC)</t>
        </is>
      </c>
      <c r="D4313" s="129" t="n">
        <v>3046</v>
      </c>
      <c r="E4313" s="130" t="inlineStr">
        <is>
          <t>NC</t>
        </is>
      </c>
      <c r="F4313" s="130" t="inlineStr">
        <is>
          <t>Electric Utility</t>
        </is>
      </c>
      <c r="G4313" s="130" t="inlineStr">
        <is>
          <t>CA</t>
        </is>
      </c>
      <c r="H4313" s="130" t="inlineStr">
        <is>
          <t>NG</t>
        </is>
      </c>
      <c r="I4313" s="130" t="inlineStr">
        <is>
          <t>NG</t>
        </is>
      </c>
      <c r="J4313" s="131" t="n">
        <v>1548834</v>
      </c>
      <c r="K4313" s="129" t="n">
        <v>2020</v>
      </c>
      <c r="L4313" s="120">
        <f>IF(VLOOKUP(H4313,'Cross-Page Data'!$D$4:$F$48,3,FALSE)="natural gas",VLOOKUP(G4313,'Cross-Page Data'!$I$4:$J$19,2,FALSE),IF(VLOOKUP(H4313,'Cross-Page Data'!$D$4:$F$48,3,FALSE)="solar",IF(G4313="PV","solar PV","solar thermal"),IF(VLOOKUP(H4313,'Cross-Page Data'!$D$4:$F$48,3,FALSE)="wind",VLOOKUP(G4313,'Cross-Page Data'!$I$4:$J$19,2,FALSE),IF(VLOOKUP(H4313,'Cross-Page Data'!$D$4:$F$48,3,FALSE)="hydro",VLOOKUP(G4313,'Cross-Page Data'!$I$4:$J$19,2,FALSE),VLOOKUP(H4313,'Cross-Page Data'!$D$4:$F$48,3,FALSE)))))</f>
        <v/>
      </c>
      <c r="M4313" s="120">
        <f>IF(AND($P$2=FALSE,OR(F4313="Commercial NAICS Cogen",F4313="Industrial NAICS Cogen",F4313="NAICS-22 Cogen")),FALSE,IF(AND($P$3=FALSE,OR(F4313="Commercial NAICS Cogen",F4313="Commercial NAICS Non-Cogen",F4313="Industrial NAICS Cogen", F4313="industrial NAICS non-Cogen")),FALSE, TRUE))</f>
        <v/>
      </c>
    </row>
    <row r="4314">
      <c r="A4314" s="129" t="n">
        <v>58697</v>
      </c>
      <c r="B4314" s="130" t="inlineStr">
        <is>
          <t>L V Sutton Combined Cycle</t>
        </is>
      </c>
      <c r="C4314" s="130" t="inlineStr">
        <is>
          <t>Duke Energy Progress - (NC)</t>
        </is>
      </c>
      <c r="D4314" s="129" t="n">
        <v>3046</v>
      </c>
      <c r="E4314" s="130" t="inlineStr">
        <is>
          <t>NC</t>
        </is>
      </c>
      <c r="F4314" s="130" t="inlineStr">
        <is>
          <t>Electric Utility</t>
        </is>
      </c>
      <c r="G4314" s="130" t="inlineStr">
        <is>
          <t>CT</t>
        </is>
      </c>
      <c r="H4314" s="130" t="inlineStr">
        <is>
          <t>DFO</t>
        </is>
      </c>
      <c r="I4314" s="130" t="inlineStr">
        <is>
          <t>DFO</t>
        </is>
      </c>
      <c r="J4314" s="131" t="n">
        <v>0</v>
      </c>
      <c r="K4314" s="129" t="n">
        <v>2020</v>
      </c>
      <c r="L4314" s="120">
        <f>IF(VLOOKUP(H4314,'Cross-Page Data'!$D$4:$F$48,3,FALSE)="natural gas",VLOOKUP(G4314,'Cross-Page Data'!$I$4:$J$19,2,FALSE),IF(VLOOKUP(H4314,'Cross-Page Data'!$D$4:$F$48,3,FALSE)="solar",IF(G4314="PV","solar PV","solar thermal"),IF(VLOOKUP(H4314,'Cross-Page Data'!$D$4:$F$48,3,FALSE)="wind",VLOOKUP(G4314,'Cross-Page Data'!$I$4:$J$19,2,FALSE),IF(VLOOKUP(H4314,'Cross-Page Data'!$D$4:$F$48,3,FALSE)="hydro",VLOOKUP(G4314,'Cross-Page Data'!$I$4:$J$19,2,FALSE),VLOOKUP(H4314,'Cross-Page Data'!$D$4:$F$48,3,FALSE)))))</f>
        <v/>
      </c>
      <c r="M4314" s="120">
        <f>IF(AND($P$2=FALSE,OR(F4314="Commercial NAICS Cogen",F4314="Industrial NAICS Cogen",F4314="NAICS-22 Cogen")),FALSE,IF(AND($P$3=FALSE,OR(F4314="Commercial NAICS Cogen",F4314="Commercial NAICS Non-Cogen",F4314="Industrial NAICS Cogen", F4314="industrial NAICS non-Cogen")),FALSE, TRUE))</f>
        <v/>
      </c>
    </row>
    <row r="4315">
      <c r="A4315" s="129" t="n">
        <v>58697</v>
      </c>
      <c r="B4315" s="130" t="inlineStr">
        <is>
          <t>L V Sutton Combined Cycle</t>
        </is>
      </c>
      <c r="C4315" s="130" t="inlineStr">
        <is>
          <t>Duke Energy Progress - (NC)</t>
        </is>
      </c>
      <c r="D4315" s="129" t="n">
        <v>3046</v>
      </c>
      <c r="E4315" s="130" t="inlineStr">
        <is>
          <t>NC</t>
        </is>
      </c>
      <c r="F4315" s="130" t="inlineStr">
        <is>
          <t>Electric Utility</t>
        </is>
      </c>
      <c r="G4315" s="130" t="inlineStr">
        <is>
          <t>CT</t>
        </is>
      </c>
      <c r="H4315" s="130" t="inlineStr">
        <is>
          <t>NG</t>
        </is>
      </c>
      <c r="I4315" s="130" t="inlineStr">
        <is>
          <t>NG</t>
        </is>
      </c>
      <c r="J4315" s="131" t="n">
        <v>2464860</v>
      </c>
      <c r="K4315" s="129" t="n">
        <v>2020</v>
      </c>
      <c r="L4315" s="120">
        <f>IF(VLOOKUP(H4315,'Cross-Page Data'!$D$4:$F$48,3,FALSE)="natural gas",VLOOKUP(G4315,'Cross-Page Data'!$I$4:$J$19,2,FALSE),IF(VLOOKUP(H4315,'Cross-Page Data'!$D$4:$F$48,3,FALSE)="solar",IF(G4315="PV","solar PV","solar thermal"),IF(VLOOKUP(H4315,'Cross-Page Data'!$D$4:$F$48,3,FALSE)="wind",VLOOKUP(G4315,'Cross-Page Data'!$I$4:$J$19,2,FALSE),IF(VLOOKUP(H4315,'Cross-Page Data'!$D$4:$F$48,3,FALSE)="hydro",VLOOKUP(G4315,'Cross-Page Data'!$I$4:$J$19,2,FALSE),VLOOKUP(H4315,'Cross-Page Data'!$D$4:$F$48,3,FALSE)))))</f>
        <v/>
      </c>
      <c r="M4315" s="120">
        <f>IF(AND($P$2=FALSE,OR(F4315="Commercial NAICS Cogen",F4315="Industrial NAICS Cogen",F4315="NAICS-22 Cogen")),FALSE,IF(AND($P$3=FALSE,OR(F4315="Commercial NAICS Cogen",F4315="Commercial NAICS Non-Cogen",F4315="Industrial NAICS Cogen", F4315="industrial NAICS non-Cogen")),FALSE, TRUE))</f>
        <v/>
      </c>
    </row>
    <row r="4316">
      <c r="A4316" s="129" t="n">
        <v>58697</v>
      </c>
      <c r="B4316" s="130" t="inlineStr">
        <is>
          <t>L V Sutton Combined Cycle</t>
        </is>
      </c>
      <c r="C4316" s="130" t="inlineStr">
        <is>
          <t>Duke Energy Progress - (NC)</t>
        </is>
      </c>
      <c r="D4316" s="129" t="n">
        <v>3046</v>
      </c>
      <c r="E4316" s="130" t="inlineStr">
        <is>
          <t>NC</t>
        </is>
      </c>
      <c r="F4316" s="130" t="inlineStr">
        <is>
          <t>Electric Utility</t>
        </is>
      </c>
      <c r="G4316" s="130" t="inlineStr">
        <is>
          <t>GT</t>
        </is>
      </c>
      <c r="H4316" s="130" t="inlineStr">
        <is>
          <t>DFO</t>
        </is>
      </c>
      <c r="I4316" s="130" t="inlineStr">
        <is>
          <t>DFO</t>
        </is>
      </c>
      <c r="J4316" s="131" t="n">
        <v>387.658</v>
      </c>
      <c r="K4316" s="129" t="n">
        <v>2020</v>
      </c>
      <c r="L4316" s="120">
        <f>IF(VLOOKUP(H4316,'Cross-Page Data'!$D$4:$F$48,3,FALSE)="natural gas",VLOOKUP(G4316,'Cross-Page Data'!$I$4:$J$19,2,FALSE),IF(VLOOKUP(H4316,'Cross-Page Data'!$D$4:$F$48,3,FALSE)="solar",IF(G4316="PV","solar PV","solar thermal"),IF(VLOOKUP(H4316,'Cross-Page Data'!$D$4:$F$48,3,FALSE)="wind",VLOOKUP(G4316,'Cross-Page Data'!$I$4:$J$19,2,FALSE),IF(VLOOKUP(H4316,'Cross-Page Data'!$D$4:$F$48,3,FALSE)="hydro",VLOOKUP(G4316,'Cross-Page Data'!$I$4:$J$19,2,FALSE),VLOOKUP(H4316,'Cross-Page Data'!$D$4:$F$48,3,FALSE)))))</f>
        <v/>
      </c>
      <c r="M4316" s="120">
        <f>IF(AND($P$2=FALSE,OR(F4316="Commercial NAICS Cogen",F4316="Industrial NAICS Cogen",F4316="NAICS-22 Cogen")),FALSE,IF(AND($P$3=FALSE,OR(F4316="Commercial NAICS Cogen",F4316="Commercial NAICS Non-Cogen",F4316="Industrial NAICS Cogen", F4316="industrial NAICS non-Cogen")),FALSE, TRUE))</f>
        <v/>
      </c>
    </row>
    <row r="4317">
      <c r="A4317" s="129" t="n">
        <v>58697</v>
      </c>
      <c r="B4317" s="130" t="inlineStr">
        <is>
          <t>L V Sutton Combined Cycle</t>
        </is>
      </c>
      <c r="C4317" s="130" t="inlineStr">
        <is>
          <t>Duke Energy Progress - (NC)</t>
        </is>
      </c>
      <c r="D4317" s="129" t="n">
        <v>3046</v>
      </c>
      <c r="E4317" s="130" t="inlineStr">
        <is>
          <t>NC</t>
        </is>
      </c>
      <c r="F4317" s="130" t="inlineStr">
        <is>
          <t>Electric Utility</t>
        </is>
      </c>
      <c r="G4317" s="130" t="inlineStr">
        <is>
          <t>GT</t>
        </is>
      </c>
      <c r="H4317" s="130" t="inlineStr">
        <is>
          <t>NG</t>
        </is>
      </c>
      <c r="I4317" s="130" t="inlineStr">
        <is>
          <t>NG</t>
        </is>
      </c>
      <c r="J4317" s="131" t="n">
        <v>64271.342</v>
      </c>
      <c r="K4317" s="129" t="n">
        <v>2020</v>
      </c>
      <c r="L4317" s="120">
        <f>IF(VLOOKUP(H4317,'Cross-Page Data'!$D$4:$F$48,3,FALSE)="natural gas",VLOOKUP(G4317,'Cross-Page Data'!$I$4:$J$19,2,FALSE),IF(VLOOKUP(H4317,'Cross-Page Data'!$D$4:$F$48,3,FALSE)="solar",IF(G4317="PV","solar PV","solar thermal"),IF(VLOOKUP(H4317,'Cross-Page Data'!$D$4:$F$48,3,FALSE)="wind",VLOOKUP(G4317,'Cross-Page Data'!$I$4:$J$19,2,FALSE),IF(VLOOKUP(H4317,'Cross-Page Data'!$D$4:$F$48,3,FALSE)="hydro",VLOOKUP(G4317,'Cross-Page Data'!$I$4:$J$19,2,FALSE),VLOOKUP(H4317,'Cross-Page Data'!$D$4:$F$48,3,FALSE)))))</f>
        <v/>
      </c>
      <c r="M4317" s="120">
        <f>IF(AND($P$2=FALSE,OR(F4317="Commercial NAICS Cogen",F4317="Industrial NAICS Cogen",F4317="NAICS-22 Cogen")),FALSE,IF(AND($P$3=FALSE,OR(F4317="Commercial NAICS Cogen",F4317="Commercial NAICS Non-Cogen",F4317="Industrial NAICS Cogen", F4317="industrial NAICS non-Cogen")),FALSE, TRUE))</f>
        <v/>
      </c>
    </row>
    <row r="4318">
      <c r="A4318" s="129" t="n">
        <v>58719</v>
      </c>
      <c r="B4318" s="130" t="inlineStr">
        <is>
          <t>Brookfield</t>
        </is>
      </c>
      <c r="C4318" s="130" t="inlineStr">
        <is>
          <t>DTE Electric Company</t>
        </is>
      </c>
      <c r="D4318" s="129" t="n">
        <v>5109</v>
      </c>
      <c r="E4318" s="130" t="inlineStr">
        <is>
          <t>MI</t>
        </is>
      </c>
      <c r="F4318" s="130" t="inlineStr">
        <is>
          <t>Electric Utility</t>
        </is>
      </c>
      <c r="G4318" s="130" t="inlineStr">
        <is>
          <t>WT</t>
        </is>
      </c>
      <c r="H4318" s="130" t="inlineStr">
        <is>
          <t>WND</t>
        </is>
      </c>
      <c r="I4318" s="130" t="inlineStr">
        <is>
          <t>WND</t>
        </is>
      </c>
      <c r="J4318" s="131" t="n">
        <v>254452</v>
      </c>
      <c r="K4318" s="129" t="n">
        <v>2020</v>
      </c>
      <c r="L4318" s="120">
        <f>IF(VLOOKUP(H4318,'Cross-Page Data'!$D$4:$F$48,3,FALSE)="natural gas",VLOOKUP(G4318,'Cross-Page Data'!$I$4:$J$19,2,FALSE),IF(VLOOKUP(H4318,'Cross-Page Data'!$D$4:$F$48,3,FALSE)="solar",IF(G4318="PV","solar PV","solar thermal"),IF(VLOOKUP(H4318,'Cross-Page Data'!$D$4:$F$48,3,FALSE)="wind",VLOOKUP(G4318,'Cross-Page Data'!$I$4:$J$19,2,FALSE),IF(VLOOKUP(H4318,'Cross-Page Data'!$D$4:$F$48,3,FALSE)="hydro",VLOOKUP(G4318,'Cross-Page Data'!$I$4:$J$19,2,FALSE),VLOOKUP(H4318,'Cross-Page Data'!$D$4:$F$48,3,FALSE)))))</f>
        <v/>
      </c>
      <c r="M4318" s="120">
        <f>IF(AND($P$2=FALSE,OR(F4318="Commercial NAICS Cogen",F4318="Industrial NAICS Cogen",F4318="NAICS-22 Cogen")),FALSE,IF(AND($P$3=FALSE,OR(F4318="Commercial NAICS Cogen",F4318="Commercial NAICS Non-Cogen",F4318="Industrial NAICS Cogen", F4318="industrial NAICS non-Cogen")),FALSE, TRUE))</f>
        <v/>
      </c>
    </row>
    <row r="4319">
      <c r="A4319" s="129" t="n">
        <v>58765</v>
      </c>
      <c r="B4319" s="130" t="inlineStr">
        <is>
          <t>Miami Wind Energy Center</t>
        </is>
      </c>
      <c r="C4319" s="130" t="inlineStr">
        <is>
          <t>Invenergy Services LLC</t>
        </is>
      </c>
      <c r="D4319" s="129" t="n">
        <v>49893</v>
      </c>
      <c r="E4319" s="130" t="inlineStr">
        <is>
          <t>TX</t>
        </is>
      </c>
      <c r="F4319" s="130" t="inlineStr">
        <is>
          <t>NAICS-22 Non-Cogen</t>
        </is>
      </c>
      <c r="G4319" s="130" t="inlineStr">
        <is>
          <t>WT</t>
        </is>
      </c>
      <c r="H4319" s="130" t="inlineStr">
        <is>
          <t>WND</t>
        </is>
      </c>
      <c r="I4319" s="130" t="inlineStr">
        <is>
          <t>WND</t>
        </is>
      </c>
      <c r="J4319" s="131" t="n">
        <v>1112891</v>
      </c>
      <c r="K4319" s="129" t="n">
        <v>2020</v>
      </c>
      <c r="L4319" s="120">
        <f>IF(VLOOKUP(H4319,'Cross-Page Data'!$D$4:$F$48,3,FALSE)="natural gas",VLOOKUP(G4319,'Cross-Page Data'!$I$4:$J$19,2,FALSE),IF(VLOOKUP(H4319,'Cross-Page Data'!$D$4:$F$48,3,FALSE)="solar",IF(G4319="PV","solar PV","solar thermal"),IF(VLOOKUP(H4319,'Cross-Page Data'!$D$4:$F$48,3,FALSE)="wind",VLOOKUP(G4319,'Cross-Page Data'!$I$4:$J$19,2,FALSE),IF(VLOOKUP(H4319,'Cross-Page Data'!$D$4:$F$48,3,FALSE)="hydro",VLOOKUP(G4319,'Cross-Page Data'!$I$4:$J$19,2,FALSE),VLOOKUP(H4319,'Cross-Page Data'!$D$4:$F$48,3,FALSE)))))</f>
        <v/>
      </c>
      <c r="M4319" s="120">
        <f>IF(AND($P$2=FALSE,OR(F4319="Commercial NAICS Cogen",F4319="Industrial NAICS Cogen",F4319="NAICS-22 Cogen")),FALSE,IF(AND($P$3=FALSE,OR(F4319="Commercial NAICS Cogen",F4319="Commercial NAICS Non-Cogen",F4319="Industrial NAICS Cogen", F4319="industrial NAICS non-Cogen")),FALSE, TRUE))</f>
        <v/>
      </c>
    </row>
    <row r="4320">
      <c r="A4320" s="129" t="n">
        <v>58767</v>
      </c>
      <c r="B4320" s="130" t="inlineStr">
        <is>
          <t>Buckeye Wind Energy Center</t>
        </is>
      </c>
      <c r="C4320" s="130" t="inlineStr">
        <is>
          <t>Invenergy Services LLC</t>
        </is>
      </c>
      <c r="D4320" s="129" t="n">
        <v>49893</v>
      </c>
      <c r="E4320" s="130" t="inlineStr">
        <is>
          <t>KS</t>
        </is>
      </c>
      <c r="F4320" s="130" t="inlineStr">
        <is>
          <t>NAICS-22 Non-Cogen</t>
        </is>
      </c>
      <c r="G4320" s="130" t="inlineStr">
        <is>
          <t>WT</t>
        </is>
      </c>
      <c r="H4320" s="130" t="inlineStr">
        <is>
          <t>WND</t>
        </is>
      </c>
      <c r="I4320" s="130" t="inlineStr">
        <is>
          <t>WND</t>
        </is>
      </c>
      <c r="J4320" s="131" t="n">
        <v>821619</v>
      </c>
      <c r="K4320" s="129" t="n">
        <v>2020</v>
      </c>
      <c r="L4320" s="120">
        <f>IF(VLOOKUP(H4320,'Cross-Page Data'!$D$4:$F$48,3,FALSE)="natural gas",VLOOKUP(G4320,'Cross-Page Data'!$I$4:$J$19,2,FALSE),IF(VLOOKUP(H4320,'Cross-Page Data'!$D$4:$F$48,3,FALSE)="solar",IF(G4320="PV","solar PV","solar thermal"),IF(VLOOKUP(H4320,'Cross-Page Data'!$D$4:$F$48,3,FALSE)="wind",VLOOKUP(G4320,'Cross-Page Data'!$I$4:$J$19,2,FALSE),IF(VLOOKUP(H4320,'Cross-Page Data'!$D$4:$F$48,3,FALSE)="hydro",VLOOKUP(G4320,'Cross-Page Data'!$I$4:$J$19,2,FALSE),VLOOKUP(H4320,'Cross-Page Data'!$D$4:$F$48,3,FALSE)))))</f>
        <v/>
      </c>
      <c r="M4320" s="120">
        <f>IF(AND($P$2=FALSE,OR(F4320="Commercial NAICS Cogen",F4320="Industrial NAICS Cogen",F4320="NAICS-22 Cogen")),FALSE,IF(AND($P$3=FALSE,OR(F4320="Commercial NAICS Cogen",F4320="Commercial NAICS Non-Cogen",F4320="Industrial NAICS Cogen", F4320="industrial NAICS non-Cogen")),FALSE, TRUE))</f>
        <v/>
      </c>
    </row>
    <row r="4321">
      <c r="A4321" s="129" t="n">
        <v>58771</v>
      </c>
      <c r="B4321" s="130" t="inlineStr">
        <is>
          <t>Roosevelt County</t>
        </is>
      </c>
      <c r="C4321" s="130" t="inlineStr">
        <is>
          <t>EDF Renewable Asset Holdings, Inc.</t>
        </is>
      </c>
      <c r="D4321" s="129" t="n">
        <v>57170</v>
      </c>
      <c r="E4321" s="130" t="inlineStr">
        <is>
          <t>NM</t>
        </is>
      </c>
      <c r="F4321" s="130" t="inlineStr">
        <is>
          <t>NAICS-22 Non-Cogen</t>
        </is>
      </c>
      <c r="G4321" s="130" t="inlineStr">
        <is>
          <t>WT</t>
        </is>
      </c>
      <c r="H4321" s="130" t="inlineStr">
        <is>
          <t>WND</t>
        </is>
      </c>
      <c r="I4321" s="130" t="inlineStr">
        <is>
          <t>WND</t>
        </is>
      </c>
      <c r="J4321" s="131" t="n">
        <v>1099277</v>
      </c>
      <c r="K4321" s="129" t="n">
        <v>2020</v>
      </c>
      <c r="L4321" s="120">
        <f>IF(VLOOKUP(H4321,'Cross-Page Data'!$D$4:$F$48,3,FALSE)="natural gas",VLOOKUP(G4321,'Cross-Page Data'!$I$4:$J$19,2,FALSE),IF(VLOOKUP(H4321,'Cross-Page Data'!$D$4:$F$48,3,FALSE)="solar",IF(G4321="PV","solar PV","solar thermal"),IF(VLOOKUP(H4321,'Cross-Page Data'!$D$4:$F$48,3,FALSE)="wind",VLOOKUP(G4321,'Cross-Page Data'!$I$4:$J$19,2,FALSE),IF(VLOOKUP(H4321,'Cross-Page Data'!$D$4:$F$48,3,FALSE)="hydro",VLOOKUP(G4321,'Cross-Page Data'!$I$4:$J$19,2,FALSE),VLOOKUP(H4321,'Cross-Page Data'!$D$4:$F$48,3,FALSE)))))</f>
        <v/>
      </c>
      <c r="M4321" s="120">
        <f>IF(AND($P$2=FALSE,OR(F4321="Commercial NAICS Cogen",F4321="Industrial NAICS Cogen",F4321="NAICS-22 Cogen")),FALSE,IF(AND($P$3=FALSE,OR(F4321="Commercial NAICS Cogen",F4321="Commercial NAICS Non-Cogen",F4321="Industrial NAICS Cogen", F4321="industrial NAICS non-Cogen")),FALSE, TRUE))</f>
        <v/>
      </c>
    </row>
    <row r="4322">
      <c r="A4322" s="129" t="n">
        <v>58772</v>
      </c>
      <c r="B4322" s="130" t="inlineStr">
        <is>
          <t>Longhorn Wind</t>
        </is>
      </c>
      <c r="C4322" s="130" t="inlineStr">
        <is>
          <t>EDF Renewable Asset Holdings, Inc.</t>
        </is>
      </c>
      <c r="D4322" s="129" t="n">
        <v>57170</v>
      </c>
      <c r="E4322" s="130" t="inlineStr">
        <is>
          <t>TX</t>
        </is>
      </c>
      <c r="F4322" s="130" t="inlineStr">
        <is>
          <t>NAICS-22 Non-Cogen</t>
        </is>
      </c>
      <c r="G4322" s="130" t="inlineStr">
        <is>
          <t>WT</t>
        </is>
      </c>
      <c r="H4322" s="130" t="inlineStr">
        <is>
          <t>WND</t>
        </is>
      </c>
      <c r="I4322" s="130" t="inlineStr">
        <is>
          <t>WND</t>
        </is>
      </c>
      <c r="J4322" s="131" t="n">
        <v>708998</v>
      </c>
      <c r="K4322" s="129" t="n">
        <v>2020</v>
      </c>
      <c r="L4322" s="120">
        <f>IF(VLOOKUP(H4322,'Cross-Page Data'!$D$4:$F$48,3,FALSE)="natural gas",VLOOKUP(G4322,'Cross-Page Data'!$I$4:$J$19,2,FALSE),IF(VLOOKUP(H4322,'Cross-Page Data'!$D$4:$F$48,3,FALSE)="solar",IF(G4322="PV","solar PV","solar thermal"),IF(VLOOKUP(H4322,'Cross-Page Data'!$D$4:$F$48,3,FALSE)="wind",VLOOKUP(G4322,'Cross-Page Data'!$I$4:$J$19,2,FALSE),IF(VLOOKUP(H4322,'Cross-Page Data'!$D$4:$F$48,3,FALSE)="hydro",VLOOKUP(G4322,'Cross-Page Data'!$I$4:$J$19,2,FALSE),VLOOKUP(H4322,'Cross-Page Data'!$D$4:$F$48,3,FALSE)))))</f>
        <v/>
      </c>
      <c r="M4322" s="120">
        <f>IF(AND($P$2=FALSE,OR(F4322="Commercial NAICS Cogen",F4322="Industrial NAICS Cogen",F4322="NAICS-22 Cogen")),FALSE,IF(AND($P$3=FALSE,OR(F4322="Commercial NAICS Cogen",F4322="Commercial NAICS Non-Cogen",F4322="Industrial NAICS Cogen", F4322="industrial NAICS non-Cogen")),FALSE, TRUE))</f>
        <v/>
      </c>
    </row>
    <row r="4323">
      <c r="A4323" s="129" t="n">
        <v>58773</v>
      </c>
      <c r="B4323" s="130" t="inlineStr">
        <is>
          <t>TX Hereford Wind</t>
        </is>
      </c>
      <c r="C4323" s="130" t="inlineStr">
        <is>
          <t>EDF Renewable Asset Holdings, Inc.</t>
        </is>
      </c>
      <c r="D4323" s="129" t="n">
        <v>57170</v>
      </c>
      <c r="E4323" s="130" t="inlineStr">
        <is>
          <t>TX</t>
        </is>
      </c>
      <c r="F4323" s="130" t="inlineStr">
        <is>
          <t>NAICS-22 Non-Cogen</t>
        </is>
      </c>
      <c r="G4323" s="130" t="inlineStr">
        <is>
          <t>WT</t>
        </is>
      </c>
      <c r="H4323" s="130" t="inlineStr">
        <is>
          <t>WND</t>
        </is>
      </c>
      <c r="I4323" s="130" t="inlineStr">
        <is>
          <t>WND</t>
        </is>
      </c>
      <c r="J4323" s="131" t="n">
        <v>753029</v>
      </c>
      <c r="K4323" s="129" t="n">
        <v>2020</v>
      </c>
      <c r="L4323" s="120">
        <f>IF(VLOOKUP(H4323,'Cross-Page Data'!$D$4:$F$48,3,FALSE)="natural gas",VLOOKUP(G4323,'Cross-Page Data'!$I$4:$J$19,2,FALSE),IF(VLOOKUP(H4323,'Cross-Page Data'!$D$4:$F$48,3,FALSE)="solar",IF(G4323="PV","solar PV","solar thermal"),IF(VLOOKUP(H4323,'Cross-Page Data'!$D$4:$F$48,3,FALSE)="wind",VLOOKUP(G4323,'Cross-Page Data'!$I$4:$J$19,2,FALSE),IF(VLOOKUP(H4323,'Cross-Page Data'!$D$4:$F$48,3,FALSE)="hydro",VLOOKUP(G4323,'Cross-Page Data'!$I$4:$J$19,2,FALSE),VLOOKUP(H4323,'Cross-Page Data'!$D$4:$F$48,3,FALSE)))))</f>
        <v/>
      </c>
      <c r="M4323" s="120">
        <f>IF(AND($P$2=FALSE,OR(F4323="Commercial NAICS Cogen",F4323="Industrial NAICS Cogen",F4323="NAICS-22 Cogen")),FALSE,IF(AND($P$3=FALSE,OR(F4323="Commercial NAICS Cogen",F4323="Commercial NAICS Non-Cogen",F4323="Industrial NAICS Cogen", F4323="industrial NAICS non-Cogen")),FALSE, TRUE))</f>
        <v/>
      </c>
    </row>
    <row r="4324">
      <c r="A4324" s="129" t="n">
        <v>58833</v>
      </c>
      <c r="B4324" s="130" t="inlineStr">
        <is>
          <t>Red Horse 2</t>
        </is>
      </c>
      <c r="C4324" s="130" t="inlineStr">
        <is>
          <t>Red Horse 2</t>
        </is>
      </c>
      <c r="D4324" s="129" t="n">
        <v>59146</v>
      </c>
      <c r="E4324" s="130" t="inlineStr">
        <is>
          <t>AZ</t>
        </is>
      </c>
      <c r="F4324" s="130" t="inlineStr">
        <is>
          <t>NAICS-22 Non-Cogen</t>
        </is>
      </c>
      <c r="G4324" s="130" t="inlineStr">
        <is>
          <t>PV</t>
        </is>
      </c>
      <c r="H4324" s="130" t="inlineStr">
        <is>
          <t>SUN</t>
        </is>
      </c>
      <c r="I4324" s="130" t="inlineStr">
        <is>
          <t>SUN</t>
        </is>
      </c>
      <c r="J4324" s="131" t="n">
        <v>157385</v>
      </c>
      <c r="K4324" s="129" t="n">
        <v>2020</v>
      </c>
      <c r="L4324" s="120">
        <f>IF(VLOOKUP(H4324,'Cross-Page Data'!$D$4:$F$48,3,FALSE)="natural gas",VLOOKUP(G4324,'Cross-Page Data'!$I$4:$J$19,2,FALSE),IF(VLOOKUP(H4324,'Cross-Page Data'!$D$4:$F$48,3,FALSE)="solar",IF(G4324="PV","solar PV","solar thermal"),IF(VLOOKUP(H4324,'Cross-Page Data'!$D$4:$F$48,3,FALSE)="wind",VLOOKUP(G4324,'Cross-Page Data'!$I$4:$J$19,2,FALSE),IF(VLOOKUP(H4324,'Cross-Page Data'!$D$4:$F$48,3,FALSE)="hydro",VLOOKUP(G4324,'Cross-Page Data'!$I$4:$J$19,2,FALSE),VLOOKUP(H4324,'Cross-Page Data'!$D$4:$F$48,3,FALSE)))))</f>
        <v/>
      </c>
      <c r="M4324" s="120">
        <f>IF(AND($P$2=FALSE,OR(F4324="Commercial NAICS Cogen",F4324="Industrial NAICS Cogen",F4324="NAICS-22 Cogen")),FALSE,IF(AND($P$3=FALSE,OR(F4324="Commercial NAICS Cogen",F4324="Commercial NAICS Non-Cogen",F4324="Industrial NAICS Cogen", F4324="industrial NAICS non-Cogen")),FALSE, TRUE))</f>
        <v/>
      </c>
    </row>
    <row r="4325">
      <c r="A4325" s="129" t="n">
        <v>58833</v>
      </c>
      <c r="B4325" s="130" t="inlineStr">
        <is>
          <t>Red Horse 2</t>
        </is>
      </c>
      <c r="C4325" s="130" t="inlineStr">
        <is>
          <t>Red Horse 2</t>
        </is>
      </c>
      <c r="D4325" s="129" t="n">
        <v>59146</v>
      </c>
      <c r="E4325" s="130" t="inlineStr">
        <is>
          <t>AZ</t>
        </is>
      </c>
      <c r="F4325" s="130" t="inlineStr">
        <is>
          <t>NAICS-22 Non-Cogen</t>
        </is>
      </c>
      <c r="G4325" s="130" t="inlineStr">
        <is>
          <t>WT</t>
        </is>
      </c>
      <c r="H4325" s="130" t="inlineStr">
        <is>
          <t>WND</t>
        </is>
      </c>
      <c r="I4325" s="130" t="inlineStr">
        <is>
          <t>WND</t>
        </is>
      </c>
      <c r="J4325" s="131" t="n">
        <v>68847</v>
      </c>
      <c r="K4325" s="129" t="n">
        <v>2020</v>
      </c>
      <c r="L4325" s="120">
        <f>IF(VLOOKUP(H4325,'Cross-Page Data'!$D$4:$F$48,3,FALSE)="natural gas",VLOOKUP(G4325,'Cross-Page Data'!$I$4:$J$19,2,FALSE),IF(VLOOKUP(H4325,'Cross-Page Data'!$D$4:$F$48,3,FALSE)="solar",IF(G4325="PV","solar PV","solar thermal"),IF(VLOOKUP(H4325,'Cross-Page Data'!$D$4:$F$48,3,FALSE)="wind",VLOOKUP(G4325,'Cross-Page Data'!$I$4:$J$19,2,FALSE),IF(VLOOKUP(H4325,'Cross-Page Data'!$D$4:$F$48,3,FALSE)="hydro",VLOOKUP(G4325,'Cross-Page Data'!$I$4:$J$19,2,FALSE),VLOOKUP(H4325,'Cross-Page Data'!$D$4:$F$48,3,FALSE)))))</f>
        <v/>
      </c>
      <c r="M4325" s="120">
        <f>IF(AND($P$2=FALSE,OR(F4325="Commercial NAICS Cogen",F4325="Industrial NAICS Cogen",F4325="NAICS-22 Cogen")),FALSE,IF(AND($P$3=FALSE,OR(F4325="Commercial NAICS Cogen",F4325="Commercial NAICS Non-Cogen",F4325="Industrial NAICS Cogen", F4325="industrial NAICS non-Cogen")),FALSE, TRUE))</f>
        <v/>
      </c>
    </row>
    <row r="4326">
      <c r="A4326" s="129" t="n">
        <v>58837</v>
      </c>
      <c r="B4326" s="130" t="inlineStr">
        <is>
          <t>Na Pua Makani Wind Project</t>
        </is>
      </c>
      <c r="C4326" s="130" t="inlineStr">
        <is>
          <t>Na Pua Makani Power Partners LLC</t>
        </is>
      </c>
      <c r="D4326" s="129" t="n">
        <v>58718</v>
      </c>
      <c r="E4326" s="130" t="inlineStr">
        <is>
          <t>HI</t>
        </is>
      </c>
      <c r="F4326" s="130" t="inlineStr">
        <is>
          <t>NAICS-22 Non-Cogen</t>
        </is>
      </c>
      <c r="G4326" s="130" t="inlineStr">
        <is>
          <t>WT</t>
        </is>
      </c>
      <c r="H4326" s="130" t="inlineStr">
        <is>
          <t>WND</t>
        </is>
      </c>
      <c r="I4326" s="130" t="inlineStr">
        <is>
          <t>WND</t>
        </is>
      </c>
      <c r="J4326" s="131" t="n">
        <v>5679</v>
      </c>
      <c r="K4326" s="129" t="n">
        <v>2020</v>
      </c>
      <c r="L4326" s="120">
        <f>IF(VLOOKUP(H4326,'Cross-Page Data'!$D$4:$F$48,3,FALSE)="natural gas",VLOOKUP(G4326,'Cross-Page Data'!$I$4:$J$19,2,FALSE),IF(VLOOKUP(H4326,'Cross-Page Data'!$D$4:$F$48,3,FALSE)="solar",IF(G4326="PV","solar PV","solar thermal"),IF(VLOOKUP(H4326,'Cross-Page Data'!$D$4:$F$48,3,FALSE)="wind",VLOOKUP(G4326,'Cross-Page Data'!$I$4:$J$19,2,FALSE),IF(VLOOKUP(H4326,'Cross-Page Data'!$D$4:$F$48,3,FALSE)="hydro",VLOOKUP(G4326,'Cross-Page Data'!$I$4:$J$19,2,FALSE),VLOOKUP(H4326,'Cross-Page Data'!$D$4:$F$48,3,FALSE)))))</f>
        <v/>
      </c>
      <c r="M4326" s="120">
        <f>IF(AND($P$2=FALSE,OR(F4326="Commercial NAICS Cogen",F4326="Industrial NAICS Cogen",F4326="NAICS-22 Cogen")),FALSE,IF(AND($P$3=FALSE,OR(F4326="Commercial NAICS Cogen",F4326="Commercial NAICS Non-Cogen",F4326="Industrial NAICS Cogen", F4326="industrial NAICS non-Cogen")),FALSE, TRUE))</f>
        <v/>
      </c>
    </row>
    <row r="4327">
      <c r="A4327" s="129" t="n">
        <v>58870</v>
      </c>
      <c r="B4327" s="130" t="inlineStr">
        <is>
          <t>Rentech Nitrogen Pasadena Cogeneration</t>
        </is>
      </c>
      <c r="C4327" s="130" t="inlineStr">
        <is>
          <t>PCI Nitrogen LLC</t>
        </is>
      </c>
      <c r="D4327" s="129" t="n">
        <v>58749</v>
      </c>
      <c r="E4327" s="130" t="inlineStr">
        <is>
          <t>TX</t>
        </is>
      </c>
      <c r="F4327" s="130" t="inlineStr">
        <is>
          <t>NAICS-22 Cogen</t>
        </is>
      </c>
      <c r="G4327" s="130" t="inlineStr">
        <is>
          <t>ST</t>
        </is>
      </c>
      <c r="H4327" s="130" t="inlineStr">
        <is>
          <t>WH</t>
        </is>
      </c>
      <c r="I4327" s="130" t="inlineStr">
        <is>
          <t>OTH</t>
        </is>
      </c>
      <c r="J4327" s="131" t="n">
        <v>83756</v>
      </c>
      <c r="K4327" s="129" t="n">
        <v>2020</v>
      </c>
      <c r="L4327" s="120">
        <f>IF(VLOOKUP(H4327,'Cross-Page Data'!$D$4:$F$48,3,FALSE)="natural gas",VLOOKUP(G4327,'Cross-Page Data'!$I$4:$J$19,2,FALSE),IF(VLOOKUP(H4327,'Cross-Page Data'!$D$4:$F$48,3,FALSE)="solar",IF(G4327="PV","solar PV","solar thermal"),IF(VLOOKUP(H4327,'Cross-Page Data'!$D$4:$F$48,3,FALSE)="wind",VLOOKUP(G4327,'Cross-Page Data'!$I$4:$J$19,2,FALSE),IF(VLOOKUP(H4327,'Cross-Page Data'!$D$4:$F$48,3,FALSE)="hydro",VLOOKUP(G4327,'Cross-Page Data'!$I$4:$J$19,2,FALSE),VLOOKUP(H4327,'Cross-Page Data'!$D$4:$F$48,3,FALSE)))))</f>
        <v/>
      </c>
      <c r="M4327" s="120">
        <f>IF(AND($P$2=FALSE,OR(F4327="Commercial NAICS Cogen",F4327="Industrial NAICS Cogen",F4327="NAICS-22 Cogen")),FALSE,IF(AND($P$3=FALSE,OR(F4327="Commercial NAICS Cogen",F4327="Commercial NAICS Non-Cogen",F4327="Industrial NAICS Cogen", F4327="industrial NAICS non-Cogen")),FALSE, TRUE))</f>
        <v/>
      </c>
    </row>
    <row r="4328">
      <c r="A4328" s="129" t="n">
        <v>58876</v>
      </c>
      <c r="B4328" s="130" t="inlineStr">
        <is>
          <t>Fusion Solar Center LLC</t>
        </is>
      </c>
      <c r="C4328" s="130" t="inlineStr">
        <is>
          <t>Fusion Solar Centre, L.L.C</t>
        </is>
      </c>
      <c r="D4328" s="129" t="n">
        <v>60556</v>
      </c>
      <c r="E4328" s="130" t="inlineStr">
        <is>
          <t>CT</t>
        </is>
      </c>
      <c r="F4328" s="130" t="inlineStr">
        <is>
          <t>NAICS-22 Non-Cogen</t>
        </is>
      </c>
      <c r="G4328" s="130" t="inlineStr">
        <is>
          <t>PV</t>
        </is>
      </c>
      <c r="H4328" s="130" t="inlineStr">
        <is>
          <t>SUN</t>
        </is>
      </c>
      <c r="I4328" s="130" t="inlineStr">
        <is>
          <t>SUN</t>
        </is>
      </c>
      <c r="J4328" s="131" t="n">
        <v>39397</v>
      </c>
      <c r="K4328" s="129" t="n">
        <v>2020</v>
      </c>
      <c r="L4328" s="120">
        <f>IF(VLOOKUP(H4328,'Cross-Page Data'!$D$4:$F$48,3,FALSE)="natural gas",VLOOKUP(G4328,'Cross-Page Data'!$I$4:$J$19,2,FALSE),IF(VLOOKUP(H4328,'Cross-Page Data'!$D$4:$F$48,3,FALSE)="solar",IF(G4328="PV","solar PV","solar thermal"),IF(VLOOKUP(H4328,'Cross-Page Data'!$D$4:$F$48,3,FALSE)="wind",VLOOKUP(G4328,'Cross-Page Data'!$I$4:$J$19,2,FALSE),IF(VLOOKUP(H4328,'Cross-Page Data'!$D$4:$F$48,3,FALSE)="hydro",VLOOKUP(G4328,'Cross-Page Data'!$I$4:$J$19,2,FALSE),VLOOKUP(H4328,'Cross-Page Data'!$D$4:$F$48,3,FALSE)))))</f>
        <v/>
      </c>
      <c r="M4328" s="120">
        <f>IF(AND($P$2=FALSE,OR(F4328="Commercial NAICS Cogen",F4328="Industrial NAICS Cogen",F4328="NAICS-22 Cogen")),FALSE,IF(AND($P$3=FALSE,OR(F4328="Commercial NAICS Cogen",F4328="Commercial NAICS Non-Cogen",F4328="Industrial NAICS Cogen", F4328="industrial NAICS non-Cogen")),FALSE, TRUE))</f>
        <v/>
      </c>
    </row>
    <row r="4329">
      <c r="A4329" s="129" t="n">
        <v>58883</v>
      </c>
      <c r="B4329" s="130" t="inlineStr">
        <is>
          <t>Highland Wind Project (IA)</t>
        </is>
      </c>
      <c r="C4329" s="130" t="inlineStr">
        <is>
          <t>MidAmerican Energy Co</t>
        </is>
      </c>
      <c r="D4329" s="129" t="n">
        <v>12341</v>
      </c>
      <c r="E4329" s="130" t="inlineStr">
        <is>
          <t>IA</t>
        </is>
      </c>
      <c r="F4329" s="130" t="inlineStr">
        <is>
          <t>Electric Utility</t>
        </is>
      </c>
      <c r="G4329" s="130" t="inlineStr">
        <is>
          <t>WT</t>
        </is>
      </c>
      <c r="H4329" s="130" t="inlineStr">
        <is>
          <t>WND</t>
        </is>
      </c>
      <c r="I4329" s="130" t="inlineStr">
        <is>
          <t>WND</t>
        </is>
      </c>
      <c r="J4329" s="131" t="n">
        <v>1518437</v>
      </c>
      <c r="K4329" s="129" t="n">
        <v>2020</v>
      </c>
      <c r="L4329" s="120">
        <f>IF(VLOOKUP(H4329,'Cross-Page Data'!$D$4:$F$48,3,FALSE)="natural gas",VLOOKUP(G4329,'Cross-Page Data'!$I$4:$J$19,2,FALSE),IF(VLOOKUP(H4329,'Cross-Page Data'!$D$4:$F$48,3,FALSE)="solar",IF(G4329="PV","solar PV","solar thermal"),IF(VLOOKUP(H4329,'Cross-Page Data'!$D$4:$F$48,3,FALSE)="wind",VLOOKUP(G4329,'Cross-Page Data'!$I$4:$J$19,2,FALSE),IF(VLOOKUP(H4329,'Cross-Page Data'!$D$4:$F$48,3,FALSE)="hydro",VLOOKUP(G4329,'Cross-Page Data'!$I$4:$J$19,2,FALSE),VLOOKUP(H4329,'Cross-Page Data'!$D$4:$F$48,3,FALSE)))))</f>
        <v/>
      </c>
      <c r="M4329" s="120">
        <f>IF(AND($P$2=FALSE,OR(F4329="Commercial NAICS Cogen",F4329="Industrial NAICS Cogen",F4329="NAICS-22 Cogen")),FALSE,IF(AND($P$3=FALSE,OR(F4329="Commercial NAICS Cogen",F4329="Commercial NAICS Non-Cogen",F4329="Industrial NAICS Cogen", F4329="industrial NAICS non-Cogen")),FALSE, TRUE))</f>
        <v/>
      </c>
    </row>
    <row r="4330">
      <c r="A4330" s="129" t="n">
        <v>58897</v>
      </c>
      <c r="B4330" s="130" t="inlineStr">
        <is>
          <t>Temple SEGF</t>
        </is>
      </c>
      <c r="C4330" s="130" t="inlineStr">
        <is>
          <t>Temple University</t>
        </is>
      </c>
      <c r="D4330" s="129" t="n">
        <v>58767</v>
      </c>
      <c r="E4330" s="130" t="inlineStr">
        <is>
          <t>PA</t>
        </is>
      </c>
      <c r="F4330" s="130" t="inlineStr">
        <is>
          <t>Commercial NAICS Non-Cogen</t>
        </is>
      </c>
      <c r="G4330" s="130" t="inlineStr">
        <is>
          <t>IC</t>
        </is>
      </c>
      <c r="H4330" s="130" t="inlineStr">
        <is>
          <t>NG</t>
        </is>
      </c>
      <c r="I4330" s="130" t="inlineStr">
        <is>
          <t>NG</t>
        </is>
      </c>
      <c r="J4330" s="131" t="n">
        <v>876</v>
      </c>
      <c r="K4330" s="129" t="n">
        <v>2020</v>
      </c>
      <c r="L4330" s="120">
        <f>IF(VLOOKUP(H4330,'Cross-Page Data'!$D$4:$F$48,3,FALSE)="natural gas",VLOOKUP(G4330,'Cross-Page Data'!$I$4:$J$19,2,FALSE),IF(VLOOKUP(H4330,'Cross-Page Data'!$D$4:$F$48,3,FALSE)="solar",IF(G4330="PV","solar PV","solar thermal"),IF(VLOOKUP(H4330,'Cross-Page Data'!$D$4:$F$48,3,FALSE)="wind",VLOOKUP(G4330,'Cross-Page Data'!$I$4:$J$19,2,FALSE),IF(VLOOKUP(H4330,'Cross-Page Data'!$D$4:$F$48,3,FALSE)="hydro",VLOOKUP(G4330,'Cross-Page Data'!$I$4:$J$19,2,FALSE),VLOOKUP(H4330,'Cross-Page Data'!$D$4:$F$48,3,FALSE)))))</f>
        <v/>
      </c>
      <c r="M4330" s="120">
        <f>IF(AND($P$2=FALSE,OR(F4330="Commercial NAICS Cogen",F4330="Industrial NAICS Cogen",F4330="NAICS-22 Cogen")),FALSE,IF(AND($P$3=FALSE,OR(F4330="Commercial NAICS Cogen",F4330="Commercial NAICS Non-Cogen",F4330="Industrial NAICS Cogen", F4330="industrial NAICS non-Cogen")),FALSE, TRUE))</f>
        <v/>
      </c>
    </row>
    <row r="4331">
      <c r="A4331" s="129" t="n">
        <v>58899</v>
      </c>
      <c r="B4331" s="130" t="inlineStr">
        <is>
          <t>Prosperity Energy Storage Facility Hybrid</t>
        </is>
      </c>
      <c r="C4331" s="130" t="inlineStr">
        <is>
          <t>Public Service Co of NM</t>
        </is>
      </c>
      <c r="D4331" s="129" t="n">
        <v>15473</v>
      </c>
      <c r="E4331" s="130" t="inlineStr">
        <is>
          <t>NM</t>
        </is>
      </c>
      <c r="F4331" s="130" t="inlineStr">
        <is>
          <t>Electric Utility</t>
        </is>
      </c>
      <c r="G4331" s="130" t="inlineStr">
        <is>
          <t>BA</t>
        </is>
      </c>
      <c r="H4331" s="130" t="inlineStr">
        <is>
          <t>MWH</t>
        </is>
      </c>
      <c r="I4331" s="130" t="inlineStr">
        <is>
          <t>OTH</t>
        </is>
      </c>
      <c r="J4331" s="131" t="n">
        <v>0</v>
      </c>
      <c r="K4331" s="129" t="n">
        <v>2020</v>
      </c>
      <c r="L4331" s="120">
        <f>IF(VLOOKUP(H4331,'Cross-Page Data'!$D$4:$F$48,3,FALSE)="natural gas",VLOOKUP(G4331,'Cross-Page Data'!$I$4:$J$19,2,FALSE),IF(VLOOKUP(H4331,'Cross-Page Data'!$D$4:$F$48,3,FALSE)="solar",IF(G4331="PV","solar PV","solar thermal"),IF(VLOOKUP(H4331,'Cross-Page Data'!$D$4:$F$48,3,FALSE)="wind",VLOOKUP(G4331,'Cross-Page Data'!$I$4:$J$19,2,FALSE),IF(VLOOKUP(H4331,'Cross-Page Data'!$D$4:$F$48,3,FALSE)="hydro",VLOOKUP(G4331,'Cross-Page Data'!$I$4:$J$19,2,FALSE),VLOOKUP(H4331,'Cross-Page Data'!$D$4:$F$48,3,FALSE)))))</f>
        <v/>
      </c>
      <c r="M4331" s="120">
        <f>IF(AND($P$2=FALSE,OR(F4331="Commercial NAICS Cogen",F4331="Industrial NAICS Cogen",F4331="NAICS-22 Cogen")),FALSE,IF(AND($P$3=FALSE,OR(F4331="Commercial NAICS Cogen",F4331="Commercial NAICS Non-Cogen",F4331="Industrial NAICS Cogen", F4331="industrial NAICS non-Cogen")),FALSE, TRUE))</f>
        <v/>
      </c>
    </row>
    <row r="4332">
      <c r="A4332" s="129" t="n">
        <v>58899</v>
      </c>
      <c r="B4332" s="130" t="inlineStr">
        <is>
          <t>Prosperity Energy Storage Facility Hybrid</t>
        </is>
      </c>
      <c r="C4332" s="130" t="inlineStr">
        <is>
          <t>Public Service Co of NM</t>
        </is>
      </c>
      <c r="D4332" s="129" t="n">
        <v>15473</v>
      </c>
      <c r="E4332" s="130" t="inlineStr">
        <is>
          <t>NM</t>
        </is>
      </c>
      <c r="F4332" s="130" t="inlineStr">
        <is>
          <t>Electric Utility</t>
        </is>
      </c>
      <c r="G4332" s="130" t="inlineStr">
        <is>
          <t>PV</t>
        </is>
      </c>
      <c r="H4332" s="130" t="inlineStr">
        <is>
          <t>SUN</t>
        </is>
      </c>
      <c r="I4332" s="130" t="inlineStr">
        <is>
          <t>SUN</t>
        </is>
      </c>
      <c r="J4332" s="131" t="n">
        <v>509</v>
      </c>
      <c r="K4332" s="129" t="n">
        <v>2020</v>
      </c>
      <c r="L4332" s="120">
        <f>IF(VLOOKUP(H4332,'Cross-Page Data'!$D$4:$F$48,3,FALSE)="natural gas",VLOOKUP(G4332,'Cross-Page Data'!$I$4:$J$19,2,FALSE),IF(VLOOKUP(H4332,'Cross-Page Data'!$D$4:$F$48,3,FALSE)="solar",IF(G4332="PV","solar PV","solar thermal"),IF(VLOOKUP(H4332,'Cross-Page Data'!$D$4:$F$48,3,FALSE)="wind",VLOOKUP(G4332,'Cross-Page Data'!$I$4:$J$19,2,FALSE),IF(VLOOKUP(H4332,'Cross-Page Data'!$D$4:$F$48,3,FALSE)="hydro",VLOOKUP(G4332,'Cross-Page Data'!$I$4:$J$19,2,FALSE),VLOOKUP(H4332,'Cross-Page Data'!$D$4:$F$48,3,FALSE)))))</f>
        <v/>
      </c>
      <c r="M4332" s="120">
        <f>IF(AND($P$2=FALSE,OR(F4332="Commercial NAICS Cogen",F4332="Industrial NAICS Cogen",F4332="NAICS-22 Cogen")),FALSE,IF(AND($P$3=FALSE,OR(F4332="Commercial NAICS Cogen",F4332="Commercial NAICS Non-Cogen",F4332="Industrial NAICS Cogen", F4332="industrial NAICS non-Cogen")),FALSE, TRUE))</f>
        <v/>
      </c>
    </row>
    <row r="4333">
      <c r="A4333" s="129" t="n">
        <v>58900</v>
      </c>
      <c r="B4333" s="130" t="inlineStr">
        <is>
          <t>Balko Wind LLC</t>
        </is>
      </c>
      <c r="C4333" s="130" t="inlineStr">
        <is>
          <t>Balko Wind LLC</t>
        </is>
      </c>
      <c r="D4333" s="129" t="n">
        <v>58770</v>
      </c>
      <c r="E4333" s="130" t="inlineStr">
        <is>
          <t>OK</t>
        </is>
      </c>
      <c r="F4333" s="130" t="inlineStr">
        <is>
          <t>NAICS-22 Non-Cogen</t>
        </is>
      </c>
      <c r="G4333" s="130" t="inlineStr">
        <is>
          <t>WT</t>
        </is>
      </c>
      <c r="H4333" s="130" t="inlineStr">
        <is>
          <t>WND</t>
        </is>
      </c>
      <c r="I4333" s="130" t="inlineStr">
        <is>
          <t>WND</t>
        </is>
      </c>
      <c r="J4333" s="131" t="n">
        <v>1140133</v>
      </c>
      <c r="K4333" s="129" t="n">
        <v>2020</v>
      </c>
      <c r="L4333" s="120">
        <f>IF(VLOOKUP(H4333,'Cross-Page Data'!$D$4:$F$48,3,FALSE)="natural gas",VLOOKUP(G4333,'Cross-Page Data'!$I$4:$J$19,2,FALSE),IF(VLOOKUP(H4333,'Cross-Page Data'!$D$4:$F$48,3,FALSE)="solar",IF(G4333="PV","solar PV","solar thermal"),IF(VLOOKUP(H4333,'Cross-Page Data'!$D$4:$F$48,3,FALSE)="wind",VLOOKUP(G4333,'Cross-Page Data'!$I$4:$J$19,2,FALSE),IF(VLOOKUP(H4333,'Cross-Page Data'!$D$4:$F$48,3,FALSE)="hydro",VLOOKUP(G4333,'Cross-Page Data'!$I$4:$J$19,2,FALSE),VLOOKUP(H4333,'Cross-Page Data'!$D$4:$F$48,3,FALSE)))))</f>
        <v/>
      </c>
      <c r="M4333" s="120">
        <f>IF(AND($P$2=FALSE,OR(F4333="Commercial NAICS Cogen",F4333="Industrial NAICS Cogen",F4333="NAICS-22 Cogen")),FALSE,IF(AND($P$3=FALSE,OR(F4333="Commercial NAICS Cogen",F4333="Commercial NAICS Non-Cogen",F4333="Industrial NAICS Cogen", F4333="industrial NAICS non-Cogen")),FALSE, TRUE))</f>
        <v/>
      </c>
    </row>
    <row r="4334">
      <c r="A4334" s="129" t="n">
        <v>58901</v>
      </c>
      <c r="B4334" s="130" t="inlineStr">
        <is>
          <t>Tri-County Water Hydropower Project</t>
        </is>
      </c>
      <c r="C4334" s="130" t="inlineStr">
        <is>
          <t>Tri-County Water Conservancy District</t>
        </is>
      </c>
      <c r="D4334" s="129" t="n">
        <v>58771</v>
      </c>
      <c r="E4334" s="130" t="inlineStr">
        <is>
          <t>CO</t>
        </is>
      </c>
      <c r="F4334" s="130" t="inlineStr">
        <is>
          <t>NAICS-22 Non-Cogen</t>
        </is>
      </c>
      <c r="G4334" s="130" t="inlineStr">
        <is>
          <t>HY</t>
        </is>
      </c>
      <c r="H4334" s="130" t="inlineStr">
        <is>
          <t>WAT</t>
        </is>
      </c>
      <c r="I4334" s="130" t="inlineStr">
        <is>
          <t>HYC</t>
        </is>
      </c>
      <c r="J4334" s="131" t="n">
        <v>14442</v>
      </c>
      <c r="K4334" s="129" t="n">
        <v>2020</v>
      </c>
      <c r="L4334" s="120">
        <f>IF(VLOOKUP(H4334,'Cross-Page Data'!$D$4:$F$48,3,FALSE)="natural gas",VLOOKUP(G4334,'Cross-Page Data'!$I$4:$J$19,2,FALSE),IF(VLOOKUP(H4334,'Cross-Page Data'!$D$4:$F$48,3,FALSE)="solar",IF(G4334="PV","solar PV","solar thermal"),IF(VLOOKUP(H4334,'Cross-Page Data'!$D$4:$F$48,3,FALSE)="wind",VLOOKUP(G4334,'Cross-Page Data'!$I$4:$J$19,2,FALSE),IF(VLOOKUP(H4334,'Cross-Page Data'!$D$4:$F$48,3,FALSE)="hydro",VLOOKUP(G4334,'Cross-Page Data'!$I$4:$J$19,2,FALSE),VLOOKUP(H4334,'Cross-Page Data'!$D$4:$F$48,3,FALSE)))))</f>
        <v/>
      </c>
      <c r="M4334" s="120">
        <f>IF(AND($P$2=FALSE,OR(F4334="Commercial NAICS Cogen",F4334="Industrial NAICS Cogen",F4334="NAICS-22 Cogen")),FALSE,IF(AND($P$3=FALSE,OR(F4334="Commercial NAICS Cogen",F4334="Commercial NAICS Non-Cogen",F4334="Industrial NAICS Cogen", F4334="industrial NAICS non-Cogen")),FALSE, TRUE))</f>
        <v/>
      </c>
    </row>
    <row r="4335">
      <c r="A4335" s="129" t="n">
        <v>58902</v>
      </c>
      <c r="B4335" s="130" t="inlineStr">
        <is>
          <t>Kingfisher Wind LLC</t>
        </is>
      </c>
      <c r="C4335" s="130" t="inlineStr">
        <is>
          <t>Kingfisher Wind LLC</t>
        </is>
      </c>
      <c r="D4335" s="129" t="n">
        <v>58773</v>
      </c>
      <c r="E4335" s="130" t="inlineStr">
        <is>
          <t>OK</t>
        </is>
      </c>
      <c r="F4335" s="130" t="inlineStr">
        <is>
          <t>NAICS-22 Non-Cogen</t>
        </is>
      </c>
      <c r="G4335" s="130" t="inlineStr">
        <is>
          <t>WT</t>
        </is>
      </c>
      <c r="H4335" s="130" t="inlineStr">
        <is>
          <t>WND</t>
        </is>
      </c>
      <c r="I4335" s="130" t="inlineStr">
        <is>
          <t>WND</t>
        </is>
      </c>
      <c r="J4335" s="131" t="n">
        <v>1066847</v>
      </c>
      <c r="K4335" s="129" t="n">
        <v>2020</v>
      </c>
      <c r="L4335" s="120">
        <f>IF(VLOOKUP(H4335,'Cross-Page Data'!$D$4:$F$48,3,FALSE)="natural gas",VLOOKUP(G4335,'Cross-Page Data'!$I$4:$J$19,2,FALSE),IF(VLOOKUP(H4335,'Cross-Page Data'!$D$4:$F$48,3,FALSE)="solar",IF(G4335="PV","solar PV","solar thermal"),IF(VLOOKUP(H4335,'Cross-Page Data'!$D$4:$F$48,3,FALSE)="wind",VLOOKUP(G4335,'Cross-Page Data'!$I$4:$J$19,2,FALSE),IF(VLOOKUP(H4335,'Cross-Page Data'!$D$4:$F$48,3,FALSE)="hydro",VLOOKUP(G4335,'Cross-Page Data'!$I$4:$J$19,2,FALSE),VLOOKUP(H4335,'Cross-Page Data'!$D$4:$F$48,3,FALSE)))))</f>
        <v/>
      </c>
      <c r="M4335" s="120">
        <f>IF(AND($P$2=FALSE,OR(F4335="Commercial NAICS Cogen",F4335="Industrial NAICS Cogen",F4335="NAICS-22 Cogen")),FALSE,IF(AND($P$3=FALSE,OR(F4335="Commercial NAICS Cogen",F4335="Commercial NAICS Non-Cogen",F4335="Industrial NAICS Cogen", F4335="industrial NAICS non-Cogen")),FALSE, TRUE))</f>
        <v/>
      </c>
    </row>
    <row r="4336">
      <c r="A4336" s="129" t="n">
        <v>58904</v>
      </c>
      <c r="B4336" s="130" t="inlineStr">
        <is>
          <t>Fourmile Ridge</t>
        </is>
      </c>
      <c r="C4336" s="130" t="inlineStr">
        <is>
          <t>Fourmile Wind Energy, LLC</t>
        </is>
      </c>
      <c r="D4336" s="129" t="n">
        <v>58784</v>
      </c>
      <c r="E4336" s="130" t="inlineStr">
        <is>
          <t>MD</t>
        </is>
      </c>
      <c r="F4336" s="130" t="inlineStr">
        <is>
          <t>NAICS-22 Non-Cogen</t>
        </is>
      </c>
      <c r="G4336" s="130" t="inlineStr">
        <is>
          <t>WT</t>
        </is>
      </c>
      <c r="H4336" s="130" t="inlineStr">
        <is>
          <t>WND</t>
        </is>
      </c>
      <c r="I4336" s="130" t="inlineStr">
        <is>
          <t>WND</t>
        </is>
      </c>
      <c r="J4336" s="131" t="n">
        <v>126412.11</v>
      </c>
      <c r="K4336" s="129" t="n">
        <v>2020</v>
      </c>
      <c r="L4336" s="120">
        <f>IF(VLOOKUP(H4336,'Cross-Page Data'!$D$4:$F$48,3,FALSE)="natural gas",VLOOKUP(G4336,'Cross-Page Data'!$I$4:$J$19,2,FALSE),IF(VLOOKUP(H4336,'Cross-Page Data'!$D$4:$F$48,3,FALSE)="solar",IF(G4336="PV","solar PV","solar thermal"),IF(VLOOKUP(H4336,'Cross-Page Data'!$D$4:$F$48,3,FALSE)="wind",VLOOKUP(G4336,'Cross-Page Data'!$I$4:$J$19,2,FALSE),IF(VLOOKUP(H4336,'Cross-Page Data'!$D$4:$F$48,3,FALSE)="hydro",VLOOKUP(G4336,'Cross-Page Data'!$I$4:$J$19,2,FALSE),VLOOKUP(H4336,'Cross-Page Data'!$D$4:$F$48,3,FALSE)))))</f>
        <v/>
      </c>
      <c r="M4336" s="120">
        <f>IF(AND($P$2=FALSE,OR(F4336="Commercial NAICS Cogen",F4336="Industrial NAICS Cogen",F4336="NAICS-22 Cogen")),FALSE,IF(AND($P$3=FALSE,OR(F4336="Commercial NAICS Cogen",F4336="Commercial NAICS Non-Cogen",F4336="Industrial NAICS Cogen", F4336="industrial NAICS non-Cogen")),FALSE, TRUE))</f>
        <v/>
      </c>
    </row>
    <row r="4337">
      <c r="A4337" s="129" t="n">
        <v>58915</v>
      </c>
      <c r="B4337" s="130" t="inlineStr">
        <is>
          <t>Copper Mountain Solar 3</t>
        </is>
      </c>
      <c r="C4337" s="130" t="inlineStr">
        <is>
          <t>Consolidated Edison Development Inc.</t>
        </is>
      </c>
      <c r="D4337" s="129" t="n">
        <v>56769</v>
      </c>
      <c r="E4337" s="130" t="inlineStr">
        <is>
          <t>NV</t>
        </is>
      </c>
      <c r="F4337" s="130" t="inlineStr">
        <is>
          <t>NAICS-22 Non-Cogen</t>
        </is>
      </c>
      <c r="G4337" s="130" t="inlineStr">
        <is>
          <t>PV</t>
        </is>
      </c>
      <c r="H4337" s="130" t="inlineStr">
        <is>
          <t>SUN</t>
        </is>
      </c>
      <c r="I4337" s="130" t="inlineStr">
        <is>
          <t>SUN</t>
        </is>
      </c>
      <c r="J4337" s="131" t="n">
        <v>629015</v>
      </c>
      <c r="K4337" s="129" t="n">
        <v>2020</v>
      </c>
      <c r="L4337" s="120">
        <f>IF(VLOOKUP(H4337,'Cross-Page Data'!$D$4:$F$48,3,FALSE)="natural gas",VLOOKUP(G4337,'Cross-Page Data'!$I$4:$J$19,2,FALSE),IF(VLOOKUP(H4337,'Cross-Page Data'!$D$4:$F$48,3,FALSE)="solar",IF(G4337="PV","solar PV","solar thermal"),IF(VLOOKUP(H4337,'Cross-Page Data'!$D$4:$F$48,3,FALSE)="wind",VLOOKUP(G4337,'Cross-Page Data'!$I$4:$J$19,2,FALSE),IF(VLOOKUP(H4337,'Cross-Page Data'!$D$4:$F$48,3,FALSE)="hydro",VLOOKUP(G4337,'Cross-Page Data'!$I$4:$J$19,2,FALSE),VLOOKUP(H4337,'Cross-Page Data'!$D$4:$F$48,3,FALSE)))))</f>
        <v/>
      </c>
      <c r="M4337" s="120">
        <f>IF(AND($P$2=FALSE,OR(F4337="Commercial NAICS Cogen",F4337="Industrial NAICS Cogen",F4337="NAICS-22 Cogen")),FALSE,IF(AND($P$3=FALSE,OR(F4337="Commercial NAICS Cogen",F4337="Commercial NAICS Non-Cogen",F4337="Industrial NAICS Cogen", F4337="industrial NAICS non-Cogen")),FALSE, TRUE))</f>
        <v/>
      </c>
    </row>
    <row r="4338">
      <c r="A4338" s="129" t="n">
        <v>58924</v>
      </c>
      <c r="B4338" s="130" t="inlineStr">
        <is>
          <t>Sugar Creek Wind One LLC</t>
        </is>
      </c>
      <c r="C4338" s="130" t="inlineStr">
        <is>
          <t>Sugar Creek Wind One LLC</t>
        </is>
      </c>
      <c r="D4338" s="129" t="n">
        <v>60568</v>
      </c>
      <c r="E4338" s="130" t="inlineStr">
        <is>
          <t>IL</t>
        </is>
      </c>
      <c r="F4338" s="130" t="inlineStr">
        <is>
          <t>NAICS-22 Non-Cogen</t>
        </is>
      </c>
      <c r="G4338" s="130" t="inlineStr">
        <is>
          <t>WT</t>
        </is>
      </c>
      <c r="H4338" s="130" t="inlineStr">
        <is>
          <t>WND</t>
        </is>
      </c>
      <c r="I4338" s="130" t="inlineStr">
        <is>
          <t>WND</t>
        </is>
      </c>
      <c r="J4338" s="131" t="n">
        <v>84206</v>
      </c>
      <c r="K4338" s="129" t="n">
        <v>2020</v>
      </c>
      <c r="L4338" s="120">
        <f>IF(VLOOKUP(H4338,'Cross-Page Data'!$D$4:$F$48,3,FALSE)="natural gas",VLOOKUP(G4338,'Cross-Page Data'!$I$4:$J$19,2,FALSE),IF(VLOOKUP(H4338,'Cross-Page Data'!$D$4:$F$48,3,FALSE)="solar",IF(G4338="PV","solar PV","solar thermal"),IF(VLOOKUP(H4338,'Cross-Page Data'!$D$4:$F$48,3,FALSE)="wind",VLOOKUP(G4338,'Cross-Page Data'!$I$4:$J$19,2,FALSE),IF(VLOOKUP(H4338,'Cross-Page Data'!$D$4:$F$48,3,FALSE)="hydro",VLOOKUP(G4338,'Cross-Page Data'!$I$4:$J$19,2,FALSE),VLOOKUP(H4338,'Cross-Page Data'!$D$4:$F$48,3,FALSE)))))</f>
        <v/>
      </c>
      <c r="M4338" s="120">
        <f>IF(AND($P$2=FALSE,OR(F4338="Commercial NAICS Cogen",F4338="Industrial NAICS Cogen",F4338="NAICS-22 Cogen")),FALSE,IF(AND($P$3=FALSE,OR(F4338="Commercial NAICS Cogen",F4338="Commercial NAICS Non-Cogen",F4338="Industrial NAICS Cogen", F4338="industrial NAICS non-Cogen")),FALSE, TRUE))</f>
        <v/>
      </c>
    </row>
    <row r="4339">
      <c r="A4339" s="129" t="n">
        <v>58944</v>
      </c>
      <c r="B4339" s="130" t="inlineStr">
        <is>
          <t>Woodville Renewable Power Project</t>
        </is>
      </c>
      <c r="C4339" s="130" t="inlineStr">
        <is>
          <t>East Texas Electric Coop, Inc</t>
        </is>
      </c>
      <c r="D4339" s="129" t="n">
        <v>39347</v>
      </c>
      <c r="E4339" s="130" t="inlineStr">
        <is>
          <t>TX</t>
        </is>
      </c>
      <c r="F4339" s="130" t="inlineStr">
        <is>
          <t>Electric Utility</t>
        </is>
      </c>
      <c r="G4339" s="130" t="inlineStr">
        <is>
          <t>ST</t>
        </is>
      </c>
      <c r="H4339" s="130" t="inlineStr">
        <is>
          <t>WDS</t>
        </is>
      </c>
      <c r="I4339" s="130" t="inlineStr">
        <is>
          <t>WWW</t>
        </is>
      </c>
      <c r="J4339" s="131" t="n">
        <v>0</v>
      </c>
      <c r="K4339" s="129" t="n">
        <v>2020</v>
      </c>
      <c r="L4339" s="120">
        <f>IF(VLOOKUP(H4339,'Cross-Page Data'!$D$4:$F$48,3,FALSE)="natural gas",VLOOKUP(G4339,'Cross-Page Data'!$I$4:$J$19,2,FALSE),IF(VLOOKUP(H4339,'Cross-Page Data'!$D$4:$F$48,3,FALSE)="solar",IF(G4339="PV","solar PV","solar thermal"),IF(VLOOKUP(H4339,'Cross-Page Data'!$D$4:$F$48,3,FALSE)="wind",VLOOKUP(G4339,'Cross-Page Data'!$I$4:$J$19,2,FALSE),IF(VLOOKUP(H4339,'Cross-Page Data'!$D$4:$F$48,3,FALSE)="hydro",VLOOKUP(G4339,'Cross-Page Data'!$I$4:$J$19,2,FALSE),VLOOKUP(H4339,'Cross-Page Data'!$D$4:$F$48,3,FALSE)))))</f>
        <v/>
      </c>
      <c r="M4339" s="120">
        <f>IF(AND($P$2=FALSE,OR(F4339="Commercial NAICS Cogen",F4339="Industrial NAICS Cogen",F4339="NAICS-22 Cogen")),FALSE,IF(AND($P$3=FALSE,OR(F4339="Commercial NAICS Cogen",F4339="Commercial NAICS Non-Cogen",F4339="Industrial NAICS Cogen", F4339="industrial NAICS non-Cogen")),FALSE, TRUE))</f>
        <v/>
      </c>
    </row>
    <row r="4340">
      <c r="A4340" s="129" t="n">
        <v>58959</v>
      </c>
      <c r="B4340" s="130" t="inlineStr">
        <is>
          <t>Butler Solar Power Project</t>
        </is>
      </c>
      <c r="C4340" s="130" t="inlineStr">
        <is>
          <t>MC Power Companies Inc</t>
        </is>
      </c>
      <c r="D4340" s="129" t="n">
        <v>58822</v>
      </c>
      <c r="E4340" s="130" t="inlineStr">
        <is>
          <t>MO</t>
        </is>
      </c>
      <c r="F4340" s="130" t="inlineStr">
        <is>
          <t>NAICS-22 Non-Cogen</t>
        </is>
      </c>
      <c r="G4340" s="130" t="inlineStr">
        <is>
          <t>PV</t>
        </is>
      </c>
      <c r="H4340" s="130" t="inlineStr">
        <is>
          <t>SUN</t>
        </is>
      </c>
      <c r="I4340" s="130" t="inlineStr">
        <is>
          <t>SUN</t>
        </is>
      </c>
      <c r="J4340" s="131" t="n">
        <v>4157</v>
      </c>
      <c r="K4340" s="129" t="n">
        <v>2020</v>
      </c>
      <c r="L4340" s="120">
        <f>IF(VLOOKUP(H4340,'Cross-Page Data'!$D$4:$F$48,3,FALSE)="natural gas",VLOOKUP(G4340,'Cross-Page Data'!$I$4:$J$19,2,FALSE),IF(VLOOKUP(H4340,'Cross-Page Data'!$D$4:$F$48,3,FALSE)="solar",IF(G4340="PV","solar PV","solar thermal"),IF(VLOOKUP(H4340,'Cross-Page Data'!$D$4:$F$48,3,FALSE)="wind",VLOOKUP(G4340,'Cross-Page Data'!$I$4:$J$19,2,FALSE),IF(VLOOKUP(H4340,'Cross-Page Data'!$D$4:$F$48,3,FALSE)="hydro",VLOOKUP(G4340,'Cross-Page Data'!$I$4:$J$19,2,FALSE),VLOOKUP(H4340,'Cross-Page Data'!$D$4:$F$48,3,FALSE)))))</f>
        <v/>
      </c>
      <c r="M4340" s="120">
        <f>IF(AND($P$2=FALSE,OR(F4340="Commercial NAICS Cogen",F4340="Industrial NAICS Cogen",F4340="NAICS-22 Cogen")),FALSE,IF(AND($P$3=FALSE,OR(F4340="Commercial NAICS Cogen",F4340="Commercial NAICS Non-Cogen",F4340="Industrial NAICS Cogen", F4340="industrial NAICS non-Cogen")),FALSE, TRUE))</f>
        <v/>
      </c>
    </row>
    <row r="4341">
      <c r="A4341" s="129" t="n">
        <v>58979</v>
      </c>
      <c r="B4341" s="130" t="inlineStr">
        <is>
          <t>Copenhagen Wind Farm</t>
        </is>
      </c>
      <c r="C4341" s="130" t="inlineStr">
        <is>
          <t>EDF Renewable Asset Holdings, Inc.</t>
        </is>
      </c>
      <c r="D4341" s="129" t="n">
        <v>57170</v>
      </c>
      <c r="E4341" s="130" t="inlineStr">
        <is>
          <t>NY</t>
        </is>
      </c>
      <c r="F4341" s="130" t="inlineStr">
        <is>
          <t>NAICS-22 Non-Cogen</t>
        </is>
      </c>
      <c r="G4341" s="130" t="inlineStr">
        <is>
          <t>WT</t>
        </is>
      </c>
      <c r="H4341" s="130" t="inlineStr">
        <is>
          <t>WND</t>
        </is>
      </c>
      <c r="I4341" s="130" t="inlineStr">
        <is>
          <t>WND</t>
        </is>
      </c>
      <c r="J4341" s="131" t="n">
        <v>274660</v>
      </c>
      <c r="K4341" s="129" t="n">
        <v>2020</v>
      </c>
      <c r="L4341" s="120">
        <f>IF(VLOOKUP(H4341,'Cross-Page Data'!$D$4:$F$48,3,FALSE)="natural gas",VLOOKUP(G4341,'Cross-Page Data'!$I$4:$J$19,2,FALSE),IF(VLOOKUP(H4341,'Cross-Page Data'!$D$4:$F$48,3,FALSE)="solar",IF(G4341="PV","solar PV","solar thermal"),IF(VLOOKUP(H4341,'Cross-Page Data'!$D$4:$F$48,3,FALSE)="wind",VLOOKUP(G4341,'Cross-Page Data'!$I$4:$J$19,2,FALSE),IF(VLOOKUP(H4341,'Cross-Page Data'!$D$4:$F$48,3,FALSE)="hydro",VLOOKUP(G4341,'Cross-Page Data'!$I$4:$J$19,2,FALSE),VLOOKUP(H4341,'Cross-Page Data'!$D$4:$F$48,3,FALSE)))))</f>
        <v/>
      </c>
      <c r="M4341" s="120">
        <f>IF(AND($P$2=FALSE,OR(F4341="Commercial NAICS Cogen",F4341="Industrial NAICS Cogen",F4341="NAICS-22 Cogen")),FALSE,IF(AND($P$3=FALSE,OR(F4341="Commercial NAICS Cogen",F4341="Commercial NAICS Non-Cogen",F4341="Industrial NAICS Cogen", F4341="industrial NAICS non-Cogen")),FALSE, TRUE))</f>
        <v/>
      </c>
    </row>
    <row r="4342">
      <c r="A4342" s="129" t="n">
        <v>58980</v>
      </c>
      <c r="B4342" s="130" t="inlineStr">
        <is>
          <t>Akron WRF</t>
        </is>
      </c>
      <c r="C4342" s="130" t="inlineStr">
        <is>
          <t>City of Akron</t>
        </is>
      </c>
      <c r="D4342" s="129" t="n">
        <v>222</v>
      </c>
      <c r="E4342" s="130" t="inlineStr">
        <is>
          <t>OH</t>
        </is>
      </c>
      <c r="F4342" s="130" t="inlineStr">
        <is>
          <t>Commercial NAICS Cogen</t>
        </is>
      </c>
      <c r="G4342" s="130" t="inlineStr">
        <is>
          <t>IC</t>
        </is>
      </c>
      <c r="H4342" s="130" t="inlineStr">
        <is>
          <t>OBG</t>
        </is>
      </c>
      <c r="I4342" s="130" t="inlineStr">
        <is>
          <t>ORW</t>
        </is>
      </c>
      <c r="J4342" s="131" t="n">
        <v>8129.1</v>
      </c>
      <c r="K4342" s="129" t="n">
        <v>2020</v>
      </c>
      <c r="L4342" s="120">
        <f>IF(VLOOKUP(H4342,'Cross-Page Data'!$D$4:$F$48,3,FALSE)="natural gas",VLOOKUP(G4342,'Cross-Page Data'!$I$4:$J$19,2,FALSE),IF(VLOOKUP(H4342,'Cross-Page Data'!$D$4:$F$48,3,FALSE)="solar",IF(G4342="PV","solar PV","solar thermal"),IF(VLOOKUP(H4342,'Cross-Page Data'!$D$4:$F$48,3,FALSE)="wind",VLOOKUP(G4342,'Cross-Page Data'!$I$4:$J$19,2,FALSE),IF(VLOOKUP(H4342,'Cross-Page Data'!$D$4:$F$48,3,FALSE)="hydro",VLOOKUP(G4342,'Cross-Page Data'!$I$4:$J$19,2,FALSE),VLOOKUP(H4342,'Cross-Page Data'!$D$4:$F$48,3,FALSE)))))</f>
        <v/>
      </c>
      <c r="M4342" s="120">
        <f>IF(AND($P$2=FALSE,OR(F4342="Commercial NAICS Cogen",F4342="Industrial NAICS Cogen",F4342="NAICS-22 Cogen")),FALSE,IF(AND($P$3=FALSE,OR(F4342="Commercial NAICS Cogen",F4342="Commercial NAICS Non-Cogen",F4342="Industrial NAICS Cogen", F4342="industrial NAICS non-Cogen")),FALSE, TRUE))</f>
        <v/>
      </c>
    </row>
    <row r="4343">
      <c r="A4343" s="129" t="n">
        <v>58992</v>
      </c>
      <c r="B4343" s="130" t="inlineStr">
        <is>
          <t>Dept of Corrections NCCI Wind</t>
        </is>
      </c>
      <c r="C4343" s="130" t="inlineStr">
        <is>
          <t>Dept of Corrections NCCI Wind</t>
        </is>
      </c>
      <c r="D4343" s="129" t="n">
        <v>58844</v>
      </c>
      <c r="E4343" s="130" t="inlineStr">
        <is>
          <t>MA</t>
        </is>
      </c>
      <c r="F4343" s="130" t="inlineStr">
        <is>
          <t>Commercial NAICS Non-Cogen</t>
        </is>
      </c>
      <c r="G4343" s="130" t="inlineStr">
        <is>
          <t>WT</t>
        </is>
      </c>
      <c r="H4343" s="130" t="inlineStr">
        <is>
          <t>WND</t>
        </is>
      </c>
      <c r="I4343" s="130" t="inlineStr">
        <is>
          <t>WND</t>
        </is>
      </c>
      <c r="J4343" s="131" t="n">
        <v>4298</v>
      </c>
      <c r="K4343" s="129" t="n">
        <v>2020</v>
      </c>
      <c r="L4343" s="120">
        <f>IF(VLOOKUP(H4343,'Cross-Page Data'!$D$4:$F$48,3,FALSE)="natural gas",VLOOKUP(G4343,'Cross-Page Data'!$I$4:$J$19,2,FALSE),IF(VLOOKUP(H4343,'Cross-Page Data'!$D$4:$F$48,3,FALSE)="solar",IF(G4343="PV","solar PV","solar thermal"),IF(VLOOKUP(H4343,'Cross-Page Data'!$D$4:$F$48,3,FALSE)="wind",VLOOKUP(G4343,'Cross-Page Data'!$I$4:$J$19,2,FALSE),IF(VLOOKUP(H4343,'Cross-Page Data'!$D$4:$F$48,3,FALSE)="hydro",VLOOKUP(G4343,'Cross-Page Data'!$I$4:$J$19,2,FALSE),VLOOKUP(H4343,'Cross-Page Data'!$D$4:$F$48,3,FALSE)))))</f>
        <v/>
      </c>
      <c r="M4343" s="120">
        <f>IF(AND($P$2=FALSE,OR(F4343="Commercial NAICS Cogen",F4343="Industrial NAICS Cogen",F4343="NAICS-22 Cogen")),FALSE,IF(AND($P$3=FALSE,OR(F4343="Commercial NAICS Cogen",F4343="Commercial NAICS Non-Cogen",F4343="Industrial NAICS Cogen", F4343="industrial NAICS non-Cogen")),FALSE, TRUE))</f>
        <v/>
      </c>
    </row>
    <row r="4344">
      <c r="A4344" s="129" t="n">
        <v>58998</v>
      </c>
      <c r="B4344" s="130" t="inlineStr">
        <is>
          <t>Goodwell Wind Project LLC</t>
        </is>
      </c>
      <c r="C4344" s="130" t="inlineStr">
        <is>
          <t>Enel Green Power NA, Inc.</t>
        </is>
      </c>
      <c r="D4344" s="129" t="n">
        <v>59380</v>
      </c>
      <c r="E4344" s="130" t="inlineStr">
        <is>
          <t>OK</t>
        </is>
      </c>
      <c r="F4344" s="130" t="inlineStr">
        <is>
          <t>NAICS-22 Non-Cogen</t>
        </is>
      </c>
      <c r="G4344" s="130" t="inlineStr">
        <is>
          <t>WT</t>
        </is>
      </c>
      <c r="H4344" s="130" t="inlineStr">
        <is>
          <t>WND</t>
        </is>
      </c>
      <c r="I4344" s="130" t="inlineStr">
        <is>
          <t>WND</t>
        </is>
      </c>
      <c r="J4344" s="131" t="n">
        <v>891936.29</v>
      </c>
      <c r="K4344" s="129" t="n">
        <v>2020</v>
      </c>
      <c r="L4344" s="120">
        <f>IF(VLOOKUP(H4344,'Cross-Page Data'!$D$4:$F$48,3,FALSE)="natural gas",VLOOKUP(G4344,'Cross-Page Data'!$I$4:$J$19,2,FALSE),IF(VLOOKUP(H4344,'Cross-Page Data'!$D$4:$F$48,3,FALSE)="solar",IF(G4344="PV","solar PV","solar thermal"),IF(VLOOKUP(H4344,'Cross-Page Data'!$D$4:$F$48,3,FALSE)="wind",VLOOKUP(G4344,'Cross-Page Data'!$I$4:$J$19,2,FALSE),IF(VLOOKUP(H4344,'Cross-Page Data'!$D$4:$F$48,3,FALSE)="hydro",VLOOKUP(G4344,'Cross-Page Data'!$I$4:$J$19,2,FALSE),VLOOKUP(H4344,'Cross-Page Data'!$D$4:$F$48,3,FALSE)))))</f>
        <v/>
      </c>
      <c r="M4344" s="120">
        <f>IF(AND($P$2=FALSE,OR(F4344="Commercial NAICS Cogen",F4344="Industrial NAICS Cogen",F4344="NAICS-22 Cogen")),FALSE,IF(AND($P$3=FALSE,OR(F4344="Commercial NAICS Cogen",F4344="Commercial NAICS Non-Cogen",F4344="Industrial NAICS Cogen", F4344="industrial NAICS non-Cogen")),FALSE, TRUE))</f>
        <v/>
      </c>
    </row>
    <row r="4345">
      <c r="A4345" s="129" t="n">
        <v>59002</v>
      </c>
      <c r="B4345" s="130" t="inlineStr">
        <is>
          <t>Carlsbad Energy Center</t>
        </is>
      </c>
      <c r="C4345" s="130" t="inlineStr">
        <is>
          <t>NRG California Peaker Operations LLC</t>
        </is>
      </c>
      <c r="D4345" s="129" t="n">
        <v>58847</v>
      </c>
      <c r="E4345" s="130" t="inlineStr">
        <is>
          <t>CA</t>
        </is>
      </c>
      <c r="F4345" s="130" t="inlineStr">
        <is>
          <t>NAICS-22 Non-Cogen</t>
        </is>
      </c>
      <c r="G4345" s="130" t="inlineStr">
        <is>
          <t>GT</t>
        </is>
      </c>
      <c r="H4345" s="130" t="inlineStr">
        <is>
          <t>NG</t>
        </is>
      </c>
      <c r="I4345" s="130" t="inlineStr">
        <is>
          <t>NG</t>
        </is>
      </c>
      <c r="J4345" s="131" t="n">
        <v>388042</v>
      </c>
      <c r="K4345" s="129" t="n">
        <v>2020</v>
      </c>
      <c r="L4345" s="120">
        <f>IF(VLOOKUP(H4345,'Cross-Page Data'!$D$4:$F$48,3,FALSE)="natural gas",VLOOKUP(G4345,'Cross-Page Data'!$I$4:$J$19,2,FALSE),IF(VLOOKUP(H4345,'Cross-Page Data'!$D$4:$F$48,3,FALSE)="solar",IF(G4345="PV","solar PV","solar thermal"),IF(VLOOKUP(H4345,'Cross-Page Data'!$D$4:$F$48,3,FALSE)="wind",VLOOKUP(G4345,'Cross-Page Data'!$I$4:$J$19,2,FALSE),IF(VLOOKUP(H4345,'Cross-Page Data'!$D$4:$F$48,3,FALSE)="hydro",VLOOKUP(G4345,'Cross-Page Data'!$I$4:$J$19,2,FALSE),VLOOKUP(H4345,'Cross-Page Data'!$D$4:$F$48,3,FALSE)))))</f>
        <v/>
      </c>
      <c r="M4345" s="120">
        <f>IF(AND($P$2=FALSE,OR(F4345="Commercial NAICS Cogen",F4345="Industrial NAICS Cogen",F4345="NAICS-22 Cogen")),FALSE,IF(AND($P$3=FALSE,OR(F4345="Commercial NAICS Cogen",F4345="Commercial NAICS Non-Cogen",F4345="Industrial NAICS Cogen", F4345="industrial NAICS non-Cogen")),FALSE, TRUE))</f>
        <v/>
      </c>
    </row>
    <row r="4346">
      <c r="A4346" s="129" t="n">
        <v>59004</v>
      </c>
      <c r="B4346" s="130" t="inlineStr">
        <is>
          <t>Stonewall</t>
        </is>
      </c>
      <c r="C4346" s="130" t="inlineStr">
        <is>
          <t>Green Energy Partners LLC</t>
        </is>
      </c>
      <c r="D4346" s="129" t="n">
        <v>58848</v>
      </c>
      <c r="E4346" s="130" t="inlineStr">
        <is>
          <t>VA</t>
        </is>
      </c>
      <c r="F4346" s="130" t="inlineStr">
        <is>
          <t>NAICS-22 Non-Cogen</t>
        </is>
      </c>
      <c r="G4346" s="130" t="inlineStr">
        <is>
          <t>CA</t>
        </is>
      </c>
      <c r="H4346" s="130" t="inlineStr">
        <is>
          <t>NG</t>
        </is>
      </c>
      <c r="I4346" s="130" t="inlineStr">
        <is>
          <t>NG</t>
        </is>
      </c>
      <c r="J4346" s="131" t="n">
        <v>1747722</v>
      </c>
      <c r="K4346" s="129" t="n">
        <v>2020</v>
      </c>
      <c r="L4346" s="120">
        <f>IF(VLOOKUP(H4346,'Cross-Page Data'!$D$4:$F$48,3,FALSE)="natural gas",VLOOKUP(G4346,'Cross-Page Data'!$I$4:$J$19,2,FALSE),IF(VLOOKUP(H4346,'Cross-Page Data'!$D$4:$F$48,3,FALSE)="solar",IF(G4346="PV","solar PV","solar thermal"),IF(VLOOKUP(H4346,'Cross-Page Data'!$D$4:$F$48,3,FALSE)="wind",VLOOKUP(G4346,'Cross-Page Data'!$I$4:$J$19,2,FALSE),IF(VLOOKUP(H4346,'Cross-Page Data'!$D$4:$F$48,3,FALSE)="hydro",VLOOKUP(G4346,'Cross-Page Data'!$I$4:$J$19,2,FALSE),VLOOKUP(H4346,'Cross-Page Data'!$D$4:$F$48,3,FALSE)))))</f>
        <v/>
      </c>
      <c r="M4346" s="120">
        <f>IF(AND($P$2=FALSE,OR(F4346="Commercial NAICS Cogen",F4346="Industrial NAICS Cogen",F4346="NAICS-22 Cogen")),FALSE,IF(AND($P$3=FALSE,OR(F4346="Commercial NAICS Cogen",F4346="Commercial NAICS Non-Cogen",F4346="Industrial NAICS Cogen", F4346="industrial NAICS non-Cogen")),FALSE, TRUE))</f>
        <v/>
      </c>
    </row>
    <row r="4347">
      <c r="A4347" s="129" t="n">
        <v>59004</v>
      </c>
      <c r="B4347" s="130" t="inlineStr">
        <is>
          <t>Stonewall</t>
        </is>
      </c>
      <c r="C4347" s="130" t="inlineStr">
        <is>
          <t>Green Energy Partners LLC</t>
        </is>
      </c>
      <c r="D4347" s="129" t="n">
        <v>58848</v>
      </c>
      <c r="E4347" s="130" t="inlineStr">
        <is>
          <t>VA</t>
        </is>
      </c>
      <c r="F4347" s="130" t="inlineStr">
        <is>
          <t>NAICS-22 Non-Cogen</t>
        </is>
      </c>
      <c r="G4347" s="130" t="inlineStr">
        <is>
          <t>CT</t>
        </is>
      </c>
      <c r="H4347" s="130" t="inlineStr">
        <is>
          <t>NG</t>
        </is>
      </c>
      <c r="I4347" s="130" t="inlineStr">
        <is>
          <t>NG</t>
        </is>
      </c>
      <c r="J4347" s="131" t="n">
        <v>3203820</v>
      </c>
      <c r="K4347" s="129" t="n">
        <v>2020</v>
      </c>
      <c r="L4347" s="120">
        <f>IF(VLOOKUP(H4347,'Cross-Page Data'!$D$4:$F$48,3,FALSE)="natural gas",VLOOKUP(G4347,'Cross-Page Data'!$I$4:$J$19,2,FALSE),IF(VLOOKUP(H4347,'Cross-Page Data'!$D$4:$F$48,3,FALSE)="solar",IF(G4347="PV","solar PV","solar thermal"),IF(VLOOKUP(H4347,'Cross-Page Data'!$D$4:$F$48,3,FALSE)="wind",VLOOKUP(G4347,'Cross-Page Data'!$I$4:$J$19,2,FALSE),IF(VLOOKUP(H4347,'Cross-Page Data'!$D$4:$F$48,3,FALSE)="hydro",VLOOKUP(G4347,'Cross-Page Data'!$I$4:$J$19,2,FALSE),VLOOKUP(H4347,'Cross-Page Data'!$D$4:$F$48,3,FALSE)))))</f>
        <v/>
      </c>
      <c r="M4347" s="120">
        <f>IF(AND($P$2=FALSE,OR(F4347="Commercial NAICS Cogen",F4347="Industrial NAICS Cogen",F4347="NAICS-22 Cogen")),FALSE,IF(AND($P$3=FALSE,OR(F4347="Commercial NAICS Cogen",F4347="Commercial NAICS Non-Cogen",F4347="Industrial NAICS Cogen", F4347="industrial NAICS non-Cogen")),FALSE, TRUE))</f>
        <v/>
      </c>
    </row>
    <row r="4348">
      <c r="A4348" s="129" t="n">
        <v>59012</v>
      </c>
      <c r="B4348" s="130" t="inlineStr">
        <is>
          <t>DC Water CHP</t>
        </is>
      </c>
      <c r="C4348" s="130" t="inlineStr">
        <is>
          <t>DC Water</t>
        </is>
      </c>
      <c r="D4348" s="129" t="n">
        <v>58862</v>
      </c>
      <c r="E4348" s="130" t="inlineStr">
        <is>
          <t>DC</t>
        </is>
      </c>
      <c r="F4348" s="130" t="inlineStr">
        <is>
          <t>Commercial NAICS Cogen</t>
        </is>
      </c>
      <c r="G4348" s="130" t="inlineStr">
        <is>
          <t>GT</t>
        </is>
      </c>
      <c r="H4348" s="130" t="inlineStr">
        <is>
          <t>NG</t>
        </is>
      </c>
      <c r="I4348" s="130" t="inlineStr">
        <is>
          <t>NG</t>
        </is>
      </c>
      <c r="J4348" s="131" t="n">
        <v>820.91</v>
      </c>
      <c r="K4348" s="129" t="n">
        <v>2020</v>
      </c>
      <c r="L4348" s="120">
        <f>IF(VLOOKUP(H4348,'Cross-Page Data'!$D$4:$F$48,3,FALSE)="natural gas",VLOOKUP(G4348,'Cross-Page Data'!$I$4:$J$19,2,FALSE),IF(VLOOKUP(H4348,'Cross-Page Data'!$D$4:$F$48,3,FALSE)="solar",IF(G4348="PV","solar PV","solar thermal"),IF(VLOOKUP(H4348,'Cross-Page Data'!$D$4:$F$48,3,FALSE)="wind",VLOOKUP(G4348,'Cross-Page Data'!$I$4:$J$19,2,FALSE),IF(VLOOKUP(H4348,'Cross-Page Data'!$D$4:$F$48,3,FALSE)="hydro",VLOOKUP(G4348,'Cross-Page Data'!$I$4:$J$19,2,FALSE),VLOOKUP(H4348,'Cross-Page Data'!$D$4:$F$48,3,FALSE)))))</f>
        <v/>
      </c>
      <c r="M4348" s="120">
        <f>IF(AND($P$2=FALSE,OR(F4348="Commercial NAICS Cogen",F4348="Industrial NAICS Cogen",F4348="NAICS-22 Cogen")),FALSE,IF(AND($P$3=FALSE,OR(F4348="Commercial NAICS Cogen",F4348="Commercial NAICS Non-Cogen",F4348="Industrial NAICS Cogen", F4348="industrial NAICS non-Cogen")),FALSE, TRUE))</f>
        <v/>
      </c>
    </row>
    <row r="4349">
      <c r="A4349" s="129" t="n">
        <v>59012</v>
      </c>
      <c r="B4349" s="130" t="inlineStr">
        <is>
          <t>DC Water CHP</t>
        </is>
      </c>
      <c r="C4349" s="130" t="inlineStr">
        <is>
          <t>DC Water</t>
        </is>
      </c>
      <c r="D4349" s="129" t="n">
        <v>58862</v>
      </c>
      <c r="E4349" s="130" t="inlineStr">
        <is>
          <t>DC</t>
        </is>
      </c>
      <c r="F4349" s="130" t="inlineStr">
        <is>
          <t>Commercial NAICS Cogen</t>
        </is>
      </c>
      <c r="G4349" s="130" t="inlineStr">
        <is>
          <t>GT</t>
        </is>
      </c>
      <c r="H4349" s="130" t="inlineStr">
        <is>
          <t>OBG</t>
        </is>
      </c>
      <c r="I4349" s="130" t="inlineStr">
        <is>
          <t>ORW</t>
        </is>
      </c>
      <c r="J4349" s="131" t="n">
        <v>54852.09</v>
      </c>
      <c r="K4349" s="129" t="n">
        <v>2020</v>
      </c>
      <c r="L4349" s="120">
        <f>IF(VLOOKUP(H4349,'Cross-Page Data'!$D$4:$F$48,3,FALSE)="natural gas",VLOOKUP(G4349,'Cross-Page Data'!$I$4:$J$19,2,FALSE),IF(VLOOKUP(H4349,'Cross-Page Data'!$D$4:$F$48,3,FALSE)="solar",IF(G4349="PV","solar PV","solar thermal"),IF(VLOOKUP(H4349,'Cross-Page Data'!$D$4:$F$48,3,FALSE)="wind",VLOOKUP(G4349,'Cross-Page Data'!$I$4:$J$19,2,FALSE),IF(VLOOKUP(H4349,'Cross-Page Data'!$D$4:$F$48,3,FALSE)="hydro",VLOOKUP(G4349,'Cross-Page Data'!$I$4:$J$19,2,FALSE),VLOOKUP(H4349,'Cross-Page Data'!$D$4:$F$48,3,FALSE)))))</f>
        <v/>
      </c>
      <c r="M4349" s="120">
        <f>IF(AND($P$2=FALSE,OR(F4349="Commercial NAICS Cogen",F4349="Industrial NAICS Cogen",F4349="NAICS-22 Cogen")),FALSE,IF(AND($P$3=FALSE,OR(F4349="Commercial NAICS Cogen",F4349="Commercial NAICS Non-Cogen",F4349="Industrial NAICS Cogen", F4349="industrial NAICS non-Cogen")),FALSE, TRUE))</f>
        <v/>
      </c>
    </row>
    <row r="4350">
      <c r="A4350" s="129" t="n">
        <v>59034</v>
      </c>
      <c r="B4350" s="130" t="inlineStr">
        <is>
          <t>Shannon Wind</t>
        </is>
      </c>
      <c r="C4350" s="130" t="inlineStr">
        <is>
          <t>Shannon Wind LLC</t>
        </is>
      </c>
      <c r="D4350" s="129" t="n">
        <v>58872</v>
      </c>
      <c r="E4350" s="130" t="inlineStr">
        <is>
          <t>TX</t>
        </is>
      </c>
      <c r="F4350" s="130" t="inlineStr">
        <is>
          <t>NAICS-22 Non-Cogen</t>
        </is>
      </c>
      <c r="G4350" s="130" t="inlineStr">
        <is>
          <t>WT</t>
        </is>
      </c>
      <c r="H4350" s="130" t="inlineStr">
        <is>
          <t>WND</t>
        </is>
      </c>
      <c r="I4350" s="130" t="inlineStr">
        <is>
          <t>WND</t>
        </is>
      </c>
      <c r="J4350" s="131" t="n">
        <v>684149</v>
      </c>
      <c r="K4350" s="129" t="n">
        <v>2020</v>
      </c>
      <c r="L4350" s="120">
        <f>IF(VLOOKUP(H4350,'Cross-Page Data'!$D$4:$F$48,3,FALSE)="natural gas",VLOOKUP(G4350,'Cross-Page Data'!$I$4:$J$19,2,FALSE),IF(VLOOKUP(H4350,'Cross-Page Data'!$D$4:$F$48,3,FALSE)="solar",IF(G4350="PV","solar PV","solar thermal"),IF(VLOOKUP(H4350,'Cross-Page Data'!$D$4:$F$48,3,FALSE)="wind",VLOOKUP(G4350,'Cross-Page Data'!$I$4:$J$19,2,FALSE),IF(VLOOKUP(H4350,'Cross-Page Data'!$D$4:$F$48,3,FALSE)="hydro",VLOOKUP(G4350,'Cross-Page Data'!$I$4:$J$19,2,FALSE),VLOOKUP(H4350,'Cross-Page Data'!$D$4:$F$48,3,FALSE)))))</f>
        <v/>
      </c>
      <c r="M4350" s="120">
        <f>IF(AND($P$2=FALSE,OR(F4350="Commercial NAICS Cogen",F4350="Industrial NAICS Cogen",F4350="NAICS-22 Cogen")),FALSE,IF(AND($P$3=FALSE,OR(F4350="Commercial NAICS Cogen",F4350="Commercial NAICS Non-Cogen",F4350="Industrial NAICS Cogen", F4350="industrial NAICS non-Cogen")),FALSE, TRUE))</f>
        <v/>
      </c>
    </row>
    <row r="4351">
      <c r="A4351" s="129" t="n">
        <v>59061</v>
      </c>
      <c r="B4351" s="130" t="inlineStr">
        <is>
          <t>Radfords Run Wind Farm</t>
        </is>
      </c>
      <c r="C4351" s="130" t="inlineStr">
        <is>
          <t>RWE Renewables Americas LLC</t>
        </is>
      </c>
      <c r="D4351" s="129" t="n">
        <v>56215</v>
      </c>
      <c r="E4351" s="130" t="inlineStr">
        <is>
          <t>IL</t>
        </is>
      </c>
      <c r="F4351" s="130" t="inlineStr">
        <is>
          <t>NAICS-22 Non-Cogen</t>
        </is>
      </c>
      <c r="G4351" s="130" t="inlineStr">
        <is>
          <t>WT</t>
        </is>
      </c>
      <c r="H4351" s="130" t="inlineStr">
        <is>
          <t>WND</t>
        </is>
      </c>
      <c r="I4351" s="130" t="inlineStr">
        <is>
          <t>WND</t>
        </is>
      </c>
      <c r="J4351" s="131" t="n">
        <v>1017939</v>
      </c>
      <c r="K4351" s="129" t="n">
        <v>2020</v>
      </c>
      <c r="L4351" s="120">
        <f>IF(VLOOKUP(H4351,'Cross-Page Data'!$D$4:$F$48,3,FALSE)="natural gas",VLOOKUP(G4351,'Cross-Page Data'!$I$4:$J$19,2,FALSE),IF(VLOOKUP(H4351,'Cross-Page Data'!$D$4:$F$48,3,FALSE)="solar",IF(G4351="PV","solar PV","solar thermal"),IF(VLOOKUP(H4351,'Cross-Page Data'!$D$4:$F$48,3,FALSE)="wind",VLOOKUP(G4351,'Cross-Page Data'!$I$4:$J$19,2,FALSE),IF(VLOOKUP(H4351,'Cross-Page Data'!$D$4:$F$48,3,FALSE)="hydro",VLOOKUP(G4351,'Cross-Page Data'!$I$4:$J$19,2,FALSE),VLOOKUP(H4351,'Cross-Page Data'!$D$4:$F$48,3,FALSE)))))</f>
        <v/>
      </c>
      <c r="M4351" s="120">
        <f>IF(AND($P$2=FALSE,OR(F4351="Commercial NAICS Cogen",F4351="Industrial NAICS Cogen",F4351="NAICS-22 Cogen")),FALSE,IF(AND($P$3=FALSE,OR(F4351="Commercial NAICS Cogen",F4351="Commercial NAICS Non-Cogen",F4351="Industrial NAICS Cogen", F4351="industrial NAICS non-Cogen")),FALSE, TRUE))</f>
        <v/>
      </c>
    </row>
    <row r="4352">
      <c r="A4352" s="129" t="n">
        <v>59063</v>
      </c>
      <c r="B4352" s="130" t="inlineStr">
        <is>
          <t>Stella Wind Farm</t>
        </is>
      </c>
      <c r="C4352" s="130" t="inlineStr">
        <is>
          <t>RWE Renewables Americas LLC</t>
        </is>
      </c>
      <c r="D4352" s="129" t="n">
        <v>56215</v>
      </c>
      <c r="E4352" s="130" t="inlineStr">
        <is>
          <t>TX</t>
        </is>
      </c>
      <c r="F4352" s="130" t="inlineStr">
        <is>
          <t>NAICS-22 Non-Cogen</t>
        </is>
      </c>
      <c r="G4352" s="130" t="inlineStr">
        <is>
          <t>WT</t>
        </is>
      </c>
      <c r="H4352" s="130" t="inlineStr">
        <is>
          <t>WND</t>
        </is>
      </c>
      <c r="I4352" s="130" t="inlineStr">
        <is>
          <t>WND</t>
        </is>
      </c>
      <c r="J4352" s="131" t="n">
        <v>617943</v>
      </c>
      <c r="K4352" s="129" t="n">
        <v>2020</v>
      </c>
      <c r="L4352" s="120">
        <f>IF(VLOOKUP(H4352,'Cross-Page Data'!$D$4:$F$48,3,FALSE)="natural gas",VLOOKUP(G4352,'Cross-Page Data'!$I$4:$J$19,2,FALSE),IF(VLOOKUP(H4352,'Cross-Page Data'!$D$4:$F$48,3,FALSE)="solar",IF(G4352="PV","solar PV","solar thermal"),IF(VLOOKUP(H4352,'Cross-Page Data'!$D$4:$F$48,3,FALSE)="wind",VLOOKUP(G4352,'Cross-Page Data'!$I$4:$J$19,2,FALSE),IF(VLOOKUP(H4352,'Cross-Page Data'!$D$4:$F$48,3,FALSE)="hydro",VLOOKUP(G4352,'Cross-Page Data'!$I$4:$J$19,2,FALSE),VLOOKUP(H4352,'Cross-Page Data'!$D$4:$F$48,3,FALSE)))))</f>
        <v/>
      </c>
      <c r="M4352" s="120">
        <f>IF(AND($P$2=FALSE,OR(F4352="Commercial NAICS Cogen",F4352="Industrial NAICS Cogen",F4352="NAICS-22 Cogen")),FALSE,IF(AND($P$3=FALSE,OR(F4352="Commercial NAICS Cogen",F4352="Commercial NAICS Non-Cogen",F4352="Industrial NAICS Cogen", F4352="industrial NAICS non-Cogen")),FALSE, TRUE))</f>
        <v/>
      </c>
    </row>
    <row r="4353">
      <c r="A4353" s="129" t="n">
        <v>59065</v>
      </c>
      <c r="B4353" s="130" t="inlineStr">
        <is>
          <t>Drift Sand Wind Project LLC</t>
        </is>
      </c>
      <c r="C4353" s="130" t="inlineStr">
        <is>
          <t>Enel Green Power NA, Inc.</t>
        </is>
      </c>
      <c r="D4353" s="129" t="n">
        <v>59380</v>
      </c>
      <c r="E4353" s="130" t="inlineStr">
        <is>
          <t>OK</t>
        </is>
      </c>
      <c r="F4353" s="130" t="inlineStr">
        <is>
          <t>NAICS-22 Non-Cogen</t>
        </is>
      </c>
      <c r="G4353" s="130" t="inlineStr">
        <is>
          <t>WT</t>
        </is>
      </c>
      <c r="H4353" s="130" t="inlineStr">
        <is>
          <t>WND</t>
        </is>
      </c>
      <c r="I4353" s="130" t="inlineStr">
        <is>
          <t>WND</t>
        </is>
      </c>
      <c r="J4353" s="131" t="n">
        <v>408761.05</v>
      </c>
      <c r="K4353" s="129" t="n">
        <v>2020</v>
      </c>
      <c r="L4353" s="120">
        <f>IF(VLOOKUP(H4353,'Cross-Page Data'!$D$4:$F$48,3,FALSE)="natural gas",VLOOKUP(G4353,'Cross-Page Data'!$I$4:$J$19,2,FALSE),IF(VLOOKUP(H4353,'Cross-Page Data'!$D$4:$F$48,3,FALSE)="solar",IF(G4353="PV","solar PV","solar thermal"),IF(VLOOKUP(H4353,'Cross-Page Data'!$D$4:$F$48,3,FALSE)="wind",VLOOKUP(G4353,'Cross-Page Data'!$I$4:$J$19,2,FALSE),IF(VLOOKUP(H4353,'Cross-Page Data'!$D$4:$F$48,3,FALSE)="hydro",VLOOKUP(G4353,'Cross-Page Data'!$I$4:$J$19,2,FALSE),VLOOKUP(H4353,'Cross-Page Data'!$D$4:$F$48,3,FALSE)))))</f>
        <v/>
      </c>
      <c r="M4353" s="120">
        <f>IF(AND($P$2=FALSE,OR(F4353="Commercial NAICS Cogen",F4353="Industrial NAICS Cogen",F4353="NAICS-22 Cogen")),FALSE,IF(AND($P$3=FALSE,OR(F4353="Commercial NAICS Cogen",F4353="Commercial NAICS Non-Cogen",F4353="Industrial NAICS Cogen", F4353="industrial NAICS non-Cogen")),FALSE, TRUE))</f>
        <v/>
      </c>
    </row>
    <row r="4354">
      <c r="A4354" s="129" t="n">
        <v>59066</v>
      </c>
      <c r="B4354" s="130" t="inlineStr">
        <is>
          <t>Bruennings Breeze Wind Farm</t>
        </is>
      </c>
      <c r="C4354" s="130" t="inlineStr">
        <is>
          <t>RWE Renewables Americas LLC</t>
        </is>
      </c>
      <c r="D4354" s="129" t="n">
        <v>56215</v>
      </c>
      <c r="E4354" s="130" t="inlineStr">
        <is>
          <t>TX</t>
        </is>
      </c>
      <c r="F4354" s="130" t="inlineStr">
        <is>
          <t>NAICS-22 Non-Cogen</t>
        </is>
      </c>
      <c r="G4354" s="130" t="inlineStr">
        <is>
          <t>WT</t>
        </is>
      </c>
      <c r="H4354" s="130" t="inlineStr">
        <is>
          <t>WND</t>
        </is>
      </c>
      <c r="I4354" s="130" t="inlineStr">
        <is>
          <t>WND</t>
        </is>
      </c>
      <c r="J4354" s="131" t="n">
        <v>535706</v>
      </c>
      <c r="K4354" s="129" t="n">
        <v>2020</v>
      </c>
      <c r="L4354" s="120">
        <f>IF(VLOOKUP(H4354,'Cross-Page Data'!$D$4:$F$48,3,FALSE)="natural gas",VLOOKUP(G4354,'Cross-Page Data'!$I$4:$J$19,2,FALSE),IF(VLOOKUP(H4354,'Cross-Page Data'!$D$4:$F$48,3,FALSE)="solar",IF(G4354="PV","solar PV","solar thermal"),IF(VLOOKUP(H4354,'Cross-Page Data'!$D$4:$F$48,3,FALSE)="wind",VLOOKUP(G4354,'Cross-Page Data'!$I$4:$J$19,2,FALSE),IF(VLOOKUP(H4354,'Cross-Page Data'!$D$4:$F$48,3,FALSE)="hydro",VLOOKUP(G4354,'Cross-Page Data'!$I$4:$J$19,2,FALSE),VLOOKUP(H4354,'Cross-Page Data'!$D$4:$F$48,3,FALSE)))))</f>
        <v/>
      </c>
      <c r="M4354" s="120">
        <f>IF(AND($P$2=FALSE,OR(F4354="Commercial NAICS Cogen",F4354="Industrial NAICS Cogen",F4354="NAICS-22 Cogen")),FALSE,IF(AND($P$3=FALSE,OR(F4354="Commercial NAICS Cogen",F4354="Commercial NAICS Non-Cogen",F4354="Industrial NAICS Cogen", F4354="industrial NAICS non-Cogen")),FALSE, TRUE))</f>
        <v/>
      </c>
    </row>
    <row r="4355">
      <c r="A4355" s="129" t="n">
        <v>59068</v>
      </c>
      <c r="B4355" s="130" t="inlineStr">
        <is>
          <t>Colbeck's Corner, LLC</t>
        </is>
      </c>
      <c r="C4355" s="130" t="inlineStr">
        <is>
          <t>RWE Renewables Americas LLC</t>
        </is>
      </c>
      <c r="D4355" s="129" t="n">
        <v>56215</v>
      </c>
      <c r="E4355" s="130" t="inlineStr">
        <is>
          <t>TX</t>
        </is>
      </c>
      <c r="F4355" s="130" t="inlineStr">
        <is>
          <t>NAICS-22 Non-Cogen</t>
        </is>
      </c>
      <c r="G4355" s="130" t="inlineStr">
        <is>
          <t>WT</t>
        </is>
      </c>
      <c r="H4355" s="130" t="inlineStr">
        <is>
          <t>WND</t>
        </is>
      </c>
      <c r="I4355" s="130" t="inlineStr">
        <is>
          <t>WND</t>
        </is>
      </c>
      <c r="J4355" s="131" t="n">
        <v>881253</v>
      </c>
      <c r="K4355" s="129" t="n">
        <v>2020</v>
      </c>
      <c r="L4355" s="120">
        <f>IF(VLOOKUP(H4355,'Cross-Page Data'!$D$4:$F$48,3,FALSE)="natural gas",VLOOKUP(G4355,'Cross-Page Data'!$I$4:$J$19,2,FALSE),IF(VLOOKUP(H4355,'Cross-Page Data'!$D$4:$F$48,3,FALSE)="solar",IF(G4355="PV","solar PV","solar thermal"),IF(VLOOKUP(H4355,'Cross-Page Data'!$D$4:$F$48,3,FALSE)="wind",VLOOKUP(G4355,'Cross-Page Data'!$I$4:$J$19,2,FALSE),IF(VLOOKUP(H4355,'Cross-Page Data'!$D$4:$F$48,3,FALSE)="hydro",VLOOKUP(G4355,'Cross-Page Data'!$I$4:$J$19,2,FALSE),VLOOKUP(H4355,'Cross-Page Data'!$D$4:$F$48,3,FALSE)))))</f>
        <v/>
      </c>
      <c r="M4355" s="120">
        <f>IF(AND($P$2=FALSE,OR(F4355="Commercial NAICS Cogen",F4355="Industrial NAICS Cogen",F4355="NAICS-22 Cogen")),FALSE,IF(AND($P$3=FALSE,OR(F4355="Commercial NAICS Cogen",F4355="Commercial NAICS Non-Cogen",F4355="Industrial NAICS Cogen", F4355="industrial NAICS non-Cogen")),FALSE, TRUE))</f>
        <v/>
      </c>
    </row>
    <row r="4356">
      <c r="A4356" s="129" t="n">
        <v>59070</v>
      </c>
      <c r="B4356" s="130" t="inlineStr">
        <is>
          <t>Jericho Power</t>
        </is>
      </c>
      <c r="C4356" s="130" t="inlineStr">
        <is>
          <t>Jericho Power LLC</t>
        </is>
      </c>
      <c r="D4356" s="129" t="n">
        <v>58891</v>
      </c>
      <c r="E4356" s="130" t="inlineStr">
        <is>
          <t>NH</t>
        </is>
      </c>
      <c r="F4356" s="130" t="inlineStr">
        <is>
          <t>NAICS-22 Non-Cogen</t>
        </is>
      </c>
      <c r="G4356" s="130" t="inlineStr">
        <is>
          <t>WT</t>
        </is>
      </c>
      <c r="H4356" s="130" t="inlineStr">
        <is>
          <t>WND</t>
        </is>
      </c>
      <c r="I4356" s="130" t="inlineStr">
        <is>
          <t>WND</t>
        </is>
      </c>
      <c r="J4356" s="131" t="n">
        <v>25284</v>
      </c>
      <c r="K4356" s="129" t="n">
        <v>2020</v>
      </c>
      <c r="L4356" s="120">
        <f>IF(VLOOKUP(H4356,'Cross-Page Data'!$D$4:$F$48,3,FALSE)="natural gas",VLOOKUP(G4356,'Cross-Page Data'!$I$4:$J$19,2,FALSE),IF(VLOOKUP(H4356,'Cross-Page Data'!$D$4:$F$48,3,FALSE)="solar",IF(G4356="PV","solar PV","solar thermal"),IF(VLOOKUP(H4356,'Cross-Page Data'!$D$4:$F$48,3,FALSE)="wind",VLOOKUP(G4356,'Cross-Page Data'!$I$4:$J$19,2,FALSE),IF(VLOOKUP(H4356,'Cross-Page Data'!$D$4:$F$48,3,FALSE)="hydro",VLOOKUP(G4356,'Cross-Page Data'!$I$4:$J$19,2,FALSE),VLOOKUP(H4356,'Cross-Page Data'!$D$4:$F$48,3,FALSE)))))</f>
        <v/>
      </c>
      <c r="M4356" s="120">
        <f>IF(AND($P$2=FALSE,OR(F4356="Commercial NAICS Cogen",F4356="Industrial NAICS Cogen",F4356="NAICS-22 Cogen")),FALSE,IF(AND($P$3=FALSE,OR(F4356="Commercial NAICS Cogen",F4356="Commercial NAICS Non-Cogen",F4356="Industrial NAICS Cogen", F4356="industrial NAICS non-Cogen")),FALSE, TRUE))</f>
        <v/>
      </c>
    </row>
    <row r="4357">
      <c r="A4357" s="129" t="n">
        <v>59073</v>
      </c>
      <c r="B4357" s="130" t="inlineStr">
        <is>
          <t>Cove Point LNG Terminal</t>
        </is>
      </c>
      <c r="C4357" s="130" t="inlineStr">
        <is>
          <t>Dominion Cove Point LNG, LP</t>
        </is>
      </c>
      <c r="D4357" s="129" t="n">
        <v>58889</v>
      </c>
      <c r="E4357" s="130" t="inlineStr">
        <is>
          <t>MD</t>
        </is>
      </c>
      <c r="F4357" s="130" t="inlineStr">
        <is>
          <t>Commercial NAICS Non-Cogen</t>
        </is>
      </c>
      <c r="G4357" s="130" t="inlineStr">
        <is>
          <t>GT</t>
        </is>
      </c>
      <c r="H4357" s="130" t="inlineStr">
        <is>
          <t>NG</t>
        </is>
      </c>
      <c r="I4357" s="130" t="inlineStr">
        <is>
          <t>NG</t>
        </is>
      </c>
      <c r="J4357" s="131" t="n">
        <v>144578</v>
      </c>
      <c r="K4357" s="129" t="n">
        <v>2020</v>
      </c>
      <c r="L4357" s="120">
        <f>IF(VLOOKUP(H4357,'Cross-Page Data'!$D$4:$F$48,3,FALSE)="natural gas",VLOOKUP(G4357,'Cross-Page Data'!$I$4:$J$19,2,FALSE),IF(VLOOKUP(H4357,'Cross-Page Data'!$D$4:$F$48,3,FALSE)="solar",IF(G4357="PV","solar PV","solar thermal"),IF(VLOOKUP(H4357,'Cross-Page Data'!$D$4:$F$48,3,FALSE)="wind",VLOOKUP(G4357,'Cross-Page Data'!$I$4:$J$19,2,FALSE),IF(VLOOKUP(H4357,'Cross-Page Data'!$D$4:$F$48,3,FALSE)="hydro",VLOOKUP(G4357,'Cross-Page Data'!$I$4:$J$19,2,FALSE),VLOOKUP(H4357,'Cross-Page Data'!$D$4:$F$48,3,FALSE)))))</f>
        <v/>
      </c>
      <c r="M4357" s="120">
        <f>IF(AND($P$2=FALSE,OR(F4357="Commercial NAICS Cogen",F4357="Industrial NAICS Cogen",F4357="NAICS-22 Cogen")),FALSE,IF(AND($P$3=FALSE,OR(F4357="Commercial NAICS Cogen",F4357="Commercial NAICS Non-Cogen",F4357="Industrial NAICS Cogen", F4357="industrial NAICS non-Cogen")),FALSE, TRUE))</f>
        <v/>
      </c>
    </row>
    <row r="4358">
      <c r="A4358" s="129" t="n">
        <v>59073</v>
      </c>
      <c r="B4358" s="130" t="inlineStr">
        <is>
          <t>Cove Point LNG Terminal</t>
        </is>
      </c>
      <c r="C4358" s="130" t="inlineStr">
        <is>
          <t>Dominion Cove Point LNG, LP</t>
        </is>
      </c>
      <c r="D4358" s="129" t="n">
        <v>58889</v>
      </c>
      <c r="E4358" s="130" t="inlineStr">
        <is>
          <t>MD</t>
        </is>
      </c>
      <c r="F4358" s="130" t="inlineStr">
        <is>
          <t>Commercial NAICS Non-Cogen</t>
        </is>
      </c>
      <c r="G4358" s="130" t="inlineStr">
        <is>
          <t>IC</t>
        </is>
      </c>
      <c r="H4358" s="130" t="inlineStr">
        <is>
          <t>DFO</t>
        </is>
      </c>
      <c r="I4358" s="130" t="inlineStr">
        <is>
          <t>DFO</t>
        </is>
      </c>
      <c r="J4358" s="131" t="n">
        <v>0</v>
      </c>
      <c r="K4358" s="129" t="n">
        <v>2020</v>
      </c>
      <c r="L4358" s="120">
        <f>IF(VLOOKUP(H4358,'Cross-Page Data'!$D$4:$F$48,3,FALSE)="natural gas",VLOOKUP(G4358,'Cross-Page Data'!$I$4:$J$19,2,FALSE),IF(VLOOKUP(H4358,'Cross-Page Data'!$D$4:$F$48,3,FALSE)="solar",IF(G4358="PV","solar PV","solar thermal"),IF(VLOOKUP(H4358,'Cross-Page Data'!$D$4:$F$48,3,FALSE)="wind",VLOOKUP(G4358,'Cross-Page Data'!$I$4:$J$19,2,FALSE),IF(VLOOKUP(H4358,'Cross-Page Data'!$D$4:$F$48,3,FALSE)="hydro",VLOOKUP(G4358,'Cross-Page Data'!$I$4:$J$19,2,FALSE),VLOOKUP(H4358,'Cross-Page Data'!$D$4:$F$48,3,FALSE)))))</f>
        <v/>
      </c>
      <c r="M4358" s="120">
        <f>IF(AND($P$2=FALSE,OR(F4358="Commercial NAICS Cogen",F4358="Industrial NAICS Cogen",F4358="NAICS-22 Cogen")),FALSE,IF(AND($P$3=FALSE,OR(F4358="Commercial NAICS Cogen",F4358="Commercial NAICS Non-Cogen",F4358="Industrial NAICS Cogen", F4358="industrial NAICS non-Cogen")),FALSE, TRUE))</f>
        <v/>
      </c>
    </row>
    <row r="4359">
      <c r="A4359" s="129" t="n">
        <v>59073</v>
      </c>
      <c r="B4359" s="130" t="inlineStr">
        <is>
          <t>Cove Point LNG Terminal</t>
        </is>
      </c>
      <c r="C4359" s="130" t="inlineStr">
        <is>
          <t>Dominion Cove Point LNG, LP</t>
        </is>
      </c>
      <c r="D4359" s="129" t="n">
        <v>58889</v>
      </c>
      <c r="E4359" s="130" t="inlineStr">
        <is>
          <t>MD</t>
        </is>
      </c>
      <c r="F4359" s="130" t="inlineStr">
        <is>
          <t>Commercial NAICS Non-Cogen</t>
        </is>
      </c>
      <c r="G4359" s="130" t="inlineStr">
        <is>
          <t>OT</t>
        </is>
      </c>
      <c r="H4359" s="130" t="inlineStr">
        <is>
          <t>OTH</t>
        </is>
      </c>
      <c r="I4359" s="130" t="inlineStr">
        <is>
          <t>OTH</t>
        </is>
      </c>
      <c r="J4359" s="131" t="n">
        <v>0</v>
      </c>
      <c r="K4359" s="129" t="n">
        <v>2020</v>
      </c>
      <c r="L4359" s="120">
        <f>IF(VLOOKUP(H4359,'Cross-Page Data'!$D$4:$F$48,3,FALSE)="natural gas",VLOOKUP(G4359,'Cross-Page Data'!$I$4:$J$19,2,FALSE),IF(VLOOKUP(H4359,'Cross-Page Data'!$D$4:$F$48,3,FALSE)="solar",IF(G4359="PV","solar PV","solar thermal"),IF(VLOOKUP(H4359,'Cross-Page Data'!$D$4:$F$48,3,FALSE)="wind",VLOOKUP(G4359,'Cross-Page Data'!$I$4:$J$19,2,FALSE),IF(VLOOKUP(H4359,'Cross-Page Data'!$D$4:$F$48,3,FALSE)="hydro",VLOOKUP(G4359,'Cross-Page Data'!$I$4:$J$19,2,FALSE),VLOOKUP(H4359,'Cross-Page Data'!$D$4:$F$48,3,FALSE)))))</f>
        <v/>
      </c>
      <c r="M4359" s="120">
        <f>IF(AND($P$2=FALSE,OR(F4359="Commercial NAICS Cogen",F4359="Industrial NAICS Cogen",F4359="NAICS-22 Cogen")),FALSE,IF(AND($P$3=FALSE,OR(F4359="Commercial NAICS Cogen",F4359="Commercial NAICS Non-Cogen",F4359="Industrial NAICS Cogen", F4359="industrial NAICS non-Cogen")),FALSE, TRUE))</f>
        <v/>
      </c>
    </row>
    <row r="4360">
      <c r="A4360" s="129" t="n">
        <v>59073</v>
      </c>
      <c r="B4360" s="130" t="inlineStr">
        <is>
          <t>Cove Point LNG Terminal</t>
        </is>
      </c>
      <c r="C4360" s="130" t="inlineStr">
        <is>
          <t>Dominion Cove Point LNG, LP</t>
        </is>
      </c>
      <c r="D4360" s="129" t="n">
        <v>58889</v>
      </c>
      <c r="E4360" s="130" t="inlineStr">
        <is>
          <t>MD</t>
        </is>
      </c>
      <c r="F4360" s="130" t="inlineStr">
        <is>
          <t>Commercial NAICS Non-Cogen</t>
        </is>
      </c>
      <c r="G4360" s="130" t="inlineStr">
        <is>
          <t>ST</t>
        </is>
      </c>
      <c r="H4360" s="130" t="inlineStr">
        <is>
          <t>NG</t>
        </is>
      </c>
      <c r="I4360" s="130" t="inlineStr">
        <is>
          <t>NG</t>
        </is>
      </c>
      <c r="J4360" s="131" t="n">
        <v>473149</v>
      </c>
      <c r="K4360" s="129" t="n">
        <v>2020</v>
      </c>
      <c r="L4360" s="120">
        <f>IF(VLOOKUP(H4360,'Cross-Page Data'!$D$4:$F$48,3,FALSE)="natural gas",VLOOKUP(G4360,'Cross-Page Data'!$I$4:$J$19,2,FALSE),IF(VLOOKUP(H4360,'Cross-Page Data'!$D$4:$F$48,3,FALSE)="solar",IF(G4360="PV","solar PV","solar thermal"),IF(VLOOKUP(H4360,'Cross-Page Data'!$D$4:$F$48,3,FALSE)="wind",VLOOKUP(G4360,'Cross-Page Data'!$I$4:$J$19,2,FALSE),IF(VLOOKUP(H4360,'Cross-Page Data'!$D$4:$F$48,3,FALSE)="hydro",VLOOKUP(G4360,'Cross-Page Data'!$I$4:$J$19,2,FALSE),VLOOKUP(H4360,'Cross-Page Data'!$D$4:$F$48,3,FALSE)))))</f>
        <v/>
      </c>
      <c r="M4360" s="120">
        <f>IF(AND($P$2=FALSE,OR(F4360="Commercial NAICS Cogen",F4360="Industrial NAICS Cogen",F4360="NAICS-22 Cogen")),FALSE,IF(AND($P$3=FALSE,OR(F4360="Commercial NAICS Cogen",F4360="Commercial NAICS Non-Cogen",F4360="Industrial NAICS Cogen", F4360="industrial NAICS non-Cogen")),FALSE, TRUE))</f>
        <v/>
      </c>
    </row>
    <row r="4361">
      <c r="A4361" s="129" t="n">
        <v>59074</v>
      </c>
      <c r="B4361" s="130" t="inlineStr">
        <is>
          <t>SC 1 Data Center, Phase 2</t>
        </is>
      </c>
      <c r="C4361" s="130" t="inlineStr">
        <is>
          <t>Xeres Ventures LLC</t>
        </is>
      </c>
      <c r="D4361" s="129" t="n">
        <v>58893</v>
      </c>
      <c r="E4361" s="130" t="inlineStr">
        <is>
          <t>CA</t>
        </is>
      </c>
      <c r="F4361" s="130" t="inlineStr">
        <is>
          <t>Commercial NAICS Non-Cogen</t>
        </is>
      </c>
      <c r="G4361" s="130" t="inlineStr">
        <is>
          <t>IC</t>
        </is>
      </c>
      <c r="H4361" s="130" t="inlineStr">
        <is>
          <t>DFO</t>
        </is>
      </c>
      <c r="I4361" s="130" t="inlineStr">
        <is>
          <t>DFO</t>
        </is>
      </c>
      <c r="J4361" s="131" t="n">
        <v>137.98</v>
      </c>
      <c r="K4361" s="129" t="n">
        <v>2020</v>
      </c>
      <c r="L4361" s="120">
        <f>IF(VLOOKUP(H4361,'Cross-Page Data'!$D$4:$F$48,3,FALSE)="natural gas",VLOOKUP(G4361,'Cross-Page Data'!$I$4:$J$19,2,FALSE),IF(VLOOKUP(H4361,'Cross-Page Data'!$D$4:$F$48,3,FALSE)="solar",IF(G4361="PV","solar PV","solar thermal"),IF(VLOOKUP(H4361,'Cross-Page Data'!$D$4:$F$48,3,FALSE)="wind",VLOOKUP(G4361,'Cross-Page Data'!$I$4:$J$19,2,FALSE),IF(VLOOKUP(H4361,'Cross-Page Data'!$D$4:$F$48,3,FALSE)="hydro",VLOOKUP(G4361,'Cross-Page Data'!$I$4:$J$19,2,FALSE),VLOOKUP(H4361,'Cross-Page Data'!$D$4:$F$48,3,FALSE)))))</f>
        <v/>
      </c>
      <c r="M4361" s="120">
        <f>IF(AND($P$2=FALSE,OR(F4361="Commercial NAICS Cogen",F4361="Industrial NAICS Cogen",F4361="NAICS-22 Cogen")),FALSE,IF(AND($P$3=FALSE,OR(F4361="Commercial NAICS Cogen",F4361="Commercial NAICS Non-Cogen",F4361="Industrial NAICS Cogen", F4361="industrial NAICS non-Cogen")),FALSE, TRUE))</f>
        <v/>
      </c>
    </row>
    <row r="4362">
      <c r="A4362" s="129" t="n">
        <v>59083</v>
      </c>
      <c r="B4362" s="130" t="inlineStr">
        <is>
          <t>Limon III Wind LLC</t>
        </is>
      </c>
      <c r="C4362" s="130" t="inlineStr">
        <is>
          <t>Limon</t>
        </is>
      </c>
      <c r="D4362" s="129" t="n">
        <v>57503</v>
      </c>
      <c r="E4362" s="130" t="inlineStr">
        <is>
          <t>CO</t>
        </is>
      </c>
      <c r="F4362" s="130" t="inlineStr">
        <is>
          <t>NAICS-22 Non-Cogen</t>
        </is>
      </c>
      <c r="G4362" s="130" t="inlineStr">
        <is>
          <t>WT</t>
        </is>
      </c>
      <c r="H4362" s="130" t="inlineStr">
        <is>
          <t>WND</t>
        </is>
      </c>
      <c r="I4362" s="130" t="inlineStr">
        <is>
          <t>WND</t>
        </is>
      </c>
      <c r="J4362" s="131" t="n">
        <v>811678</v>
      </c>
      <c r="K4362" s="129" t="n">
        <v>2020</v>
      </c>
      <c r="L4362" s="120">
        <f>IF(VLOOKUP(H4362,'Cross-Page Data'!$D$4:$F$48,3,FALSE)="natural gas",VLOOKUP(G4362,'Cross-Page Data'!$I$4:$J$19,2,FALSE),IF(VLOOKUP(H4362,'Cross-Page Data'!$D$4:$F$48,3,FALSE)="solar",IF(G4362="PV","solar PV","solar thermal"),IF(VLOOKUP(H4362,'Cross-Page Data'!$D$4:$F$48,3,FALSE)="wind",VLOOKUP(G4362,'Cross-Page Data'!$I$4:$J$19,2,FALSE),IF(VLOOKUP(H4362,'Cross-Page Data'!$D$4:$F$48,3,FALSE)="hydro",VLOOKUP(G4362,'Cross-Page Data'!$I$4:$J$19,2,FALSE),VLOOKUP(H4362,'Cross-Page Data'!$D$4:$F$48,3,FALSE)))))</f>
        <v/>
      </c>
      <c r="M4362" s="120">
        <f>IF(AND($P$2=FALSE,OR(F4362="Commercial NAICS Cogen",F4362="Industrial NAICS Cogen",F4362="NAICS-22 Cogen")),FALSE,IF(AND($P$3=FALSE,OR(F4362="Commercial NAICS Cogen",F4362="Commercial NAICS Non-Cogen",F4362="Industrial NAICS Cogen", F4362="industrial NAICS non-Cogen")),FALSE, TRUE))</f>
        <v/>
      </c>
    </row>
    <row r="4363">
      <c r="A4363" s="129" t="n">
        <v>59110</v>
      </c>
      <c r="B4363" s="130" t="inlineStr">
        <is>
          <t>Springfield Solar 1 LLC</t>
        </is>
      </c>
      <c r="C4363" s="130" t="inlineStr">
        <is>
          <t>Springfield Solar 1 LLC</t>
        </is>
      </c>
      <c r="D4363" s="129" t="n">
        <v>58916</v>
      </c>
      <c r="E4363" s="130" t="inlineStr">
        <is>
          <t>MO</t>
        </is>
      </c>
      <c r="F4363" s="130" t="inlineStr">
        <is>
          <t>NAICS-22 Non-Cogen</t>
        </is>
      </c>
      <c r="G4363" s="130" t="inlineStr">
        <is>
          <t>PV</t>
        </is>
      </c>
      <c r="H4363" s="130" t="inlineStr">
        <is>
          <t>SUN</t>
        </is>
      </c>
      <c r="I4363" s="130" t="inlineStr">
        <is>
          <t>SUN</t>
        </is>
      </c>
      <c r="J4363" s="131" t="n">
        <v>7120</v>
      </c>
      <c r="K4363" s="129" t="n">
        <v>2020</v>
      </c>
      <c r="L4363" s="120">
        <f>IF(VLOOKUP(H4363,'Cross-Page Data'!$D$4:$F$48,3,FALSE)="natural gas",VLOOKUP(G4363,'Cross-Page Data'!$I$4:$J$19,2,FALSE),IF(VLOOKUP(H4363,'Cross-Page Data'!$D$4:$F$48,3,FALSE)="solar",IF(G4363="PV","solar PV","solar thermal"),IF(VLOOKUP(H4363,'Cross-Page Data'!$D$4:$F$48,3,FALSE)="wind",VLOOKUP(G4363,'Cross-Page Data'!$I$4:$J$19,2,FALSE),IF(VLOOKUP(H4363,'Cross-Page Data'!$D$4:$F$48,3,FALSE)="hydro",VLOOKUP(G4363,'Cross-Page Data'!$I$4:$J$19,2,FALSE),VLOOKUP(H4363,'Cross-Page Data'!$D$4:$F$48,3,FALSE)))))</f>
        <v/>
      </c>
      <c r="M4363" s="120">
        <f>IF(AND($P$2=FALSE,OR(F4363="Commercial NAICS Cogen",F4363="Industrial NAICS Cogen",F4363="NAICS-22 Cogen")),FALSE,IF(AND($P$3=FALSE,OR(F4363="Commercial NAICS Cogen",F4363="Commercial NAICS Non-Cogen",F4363="Industrial NAICS Cogen", F4363="industrial NAICS non-Cogen")),FALSE, TRUE))</f>
        <v/>
      </c>
    </row>
    <row r="4364">
      <c r="A4364" s="129" t="n">
        <v>59147</v>
      </c>
      <c r="B4364" s="130" t="inlineStr">
        <is>
          <t>Fair Wind</t>
        </is>
      </c>
      <c r="C4364" s="130" t="inlineStr">
        <is>
          <t>Fair Wind Power Partners, LLC</t>
        </is>
      </c>
      <c r="D4364" s="129" t="n">
        <v>58962</v>
      </c>
      <c r="E4364" s="130" t="inlineStr">
        <is>
          <t>MD</t>
        </is>
      </c>
      <c r="F4364" s="130" t="inlineStr">
        <is>
          <t>NAICS-22 Non-Cogen</t>
        </is>
      </c>
      <c r="G4364" s="130" t="inlineStr">
        <is>
          <t>WT</t>
        </is>
      </c>
      <c r="H4364" s="130" t="inlineStr">
        <is>
          <t>WND</t>
        </is>
      </c>
      <c r="I4364" s="130" t="inlineStr">
        <is>
          <t>WND</t>
        </is>
      </c>
      <c r="J4364" s="131" t="n">
        <v>90454.57000000001</v>
      </c>
      <c r="K4364" s="129" t="n">
        <v>2020</v>
      </c>
      <c r="L4364" s="120">
        <f>IF(VLOOKUP(H4364,'Cross-Page Data'!$D$4:$F$48,3,FALSE)="natural gas",VLOOKUP(G4364,'Cross-Page Data'!$I$4:$J$19,2,FALSE),IF(VLOOKUP(H4364,'Cross-Page Data'!$D$4:$F$48,3,FALSE)="solar",IF(G4364="PV","solar PV","solar thermal"),IF(VLOOKUP(H4364,'Cross-Page Data'!$D$4:$F$48,3,FALSE)="wind",VLOOKUP(G4364,'Cross-Page Data'!$I$4:$J$19,2,FALSE),IF(VLOOKUP(H4364,'Cross-Page Data'!$D$4:$F$48,3,FALSE)="hydro",VLOOKUP(G4364,'Cross-Page Data'!$I$4:$J$19,2,FALSE),VLOOKUP(H4364,'Cross-Page Data'!$D$4:$F$48,3,FALSE)))))</f>
        <v/>
      </c>
      <c r="M4364" s="120">
        <f>IF(AND($P$2=FALSE,OR(F4364="Commercial NAICS Cogen",F4364="Industrial NAICS Cogen",F4364="NAICS-22 Cogen")),FALSE,IF(AND($P$3=FALSE,OR(F4364="Commercial NAICS Cogen",F4364="Commercial NAICS Non-Cogen",F4364="Industrial NAICS Cogen", F4364="industrial NAICS non-Cogen")),FALSE, TRUE))</f>
        <v/>
      </c>
    </row>
    <row r="4365">
      <c r="A4365" s="129" t="n">
        <v>59181</v>
      </c>
      <c r="B4365" s="130" t="inlineStr">
        <is>
          <t>AgriReNew</t>
        </is>
      </c>
      <c r="C4365" s="130" t="inlineStr">
        <is>
          <t>AgriReNew</t>
        </is>
      </c>
      <c r="D4365" s="129" t="n">
        <v>58986</v>
      </c>
      <c r="E4365" s="130" t="inlineStr">
        <is>
          <t>IA</t>
        </is>
      </c>
      <c r="F4365" s="130" t="inlineStr">
        <is>
          <t>NAICS-22 Cogen</t>
        </is>
      </c>
      <c r="G4365" s="130" t="inlineStr">
        <is>
          <t>GT</t>
        </is>
      </c>
      <c r="H4365" s="130" t="inlineStr">
        <is>
          <t>OBG</t>
        </is>
      </c>
      <c r="I4365" s="130" t="inlineStr">
        <is>
          <t>ORW</t>
        </is>
      </c>
      <c r="J4365" s="131" t="n">
        <v>2059</v>
      </c>
      <c r="K4365" s="129" t="n">
        <v>2020</v>
      </c>
      <c r="L4365" s="120">
        <f>IF(VLOOKUP(H4365,'Cross-Page Data'!$D$4:$F$48,3,FALSE)="natural gas",VLOOKUP(G4365,'Cross-Page Data'!$I$4:$J$19,2,FALSE),IF(VLOOKUP(H4365,'Cross-Page Data'!$D$4:$F$48,3,FALSE)="solar",IF(G4365="PV","solar PV","solar thermal"),IF(VLOOKUP(H4365,'Cross-Page Data'!$D$4:$F$48,3,FALSE)="wind",VLOOKUP(G4365,'Cross-Page Data'!$I$4:$J$19,2,FALSE),IF(VLOOKUP(H4365,'Cross-Page Data'!$D$4:$F$48,3,FALSE)="hydro",VLOOKUP(G4365,'Cross-Page Data'!$I$4:$J$19,2,FALSE),VLOOKUP(H4365,'Cross-Page Data'!$D$4:$F$48,3,FALSE)))))</f>
        <v/>
      </c>
      <c r="M4365" s="120">
        <f>IF(AND($P$2=FALSE,OR(F4365="Commercial NAICS Cogen",F4365="Industrial NAICS Cogen",F4365="NAICS-22 Cogen")),FALSE,IF(AND($P$3=FALSE,OR(F4365="Commercial NAICS Cogen",F4365="Commercial NAICS Non-Cogen",F4365="Industrial NAICS Cogen", F4365="industrial NAICS non-Cogen")),FALSE, TRUE))</f>
        <v/>
      </c>
    </row>
    <row r="4366">
      <c r="A4366" s="129" t="n">
        <v>59184</v>
      </c>
      <c r="B4366" s="130" t="inlineStr">
        <is>
          <t>Mulberry Farm LLC</t>
        </is>
      </c>
      <c r="C4366" s="130" t="inlineStr">
        <is>
          <t>Dominion Renewable Energy</t>
        </is>
      </c>
      <c r="D4366" s="129" t="n">
        <v>58468</v>
      </c>
      <c r="E4366" s="130" t="inlineStr">
        <is>
          <t>TN</t>
        </is>
      </c>
      <c r="F4366" s="130" t="inlineStr">
        <is>
          <t>NAICS-22 Non-Cogen</t>
        </is>
      </c>
      <c r="G4366" s="130" t="inlineStr">
        <is>
          <t>PV</t>
        </is>
      </c>
      <c r="H4366" s="130" t="inlineStr">
        <is>
          <t>SUN</t>
        </is>
      </c>
      <c r="I4366" s="130" t="inlineStr">
        <is>
          <t>SUN</t>
        </is>
      </c>
      <c r="J4366" s="131" t="n">
        <v>23895</v>
      </c>
      <c r="K4366" s="129" t="n">
        <v>2020</v>
      </c>
      <c r="L4366" s="120">
        <f>IF(VLOOKUP(H4366,'Cross-Page Data'!$D$4:$F$48,3,FALSE)="natural gas",VLOOKUP(G4366,'Cross-Page Data'!$I$4:$J$19,2,FALSE),IF(VLOOKUP(H4366,'Cross-Page Data'!$D$4:$F$48,3,FALSE)="solar",IF(G4366="PV","solar PV","solar thermal"),IF(VLOOKUP(H4366,'Cross-Page Data'!$D$4:$F$48,3,FALSE)="wind",VLOOKUP(G4366,'Cross-Page Data'!$I$4:$J$19,2,FALSE),IF(VLOOKUP(H4366,'Cross-Page Data'!$D$4:$F$48,3,FALSE)="hydro",VLOOKUP(G4366,'Cross-Page Data'!$I$4:$J$19,2,FALSE),VLOOKUP(H4366,'Cross-Page Data'!$D$4:$F$48,3,FALSE)))))</f>
        <v/>
      </c>
      <c r="M4366" s="120">
        <f>IF(AND($P$2=FALSE,OR(F4366="Commercial NAICS Cogen",F4366="Industrial NAICS Cogen",F4366="NAICS-22 Cogen")),FALSE,IF(AND($P$3=FALSE,OR(F4366="Commercial NAICS Cogen",F4366="Commercial NAICS Non-Cogen",F4366="Industrial NAICS Cogen", F4366="industrial NAICS non-Cogen")),FALSE, TRUE))</f>
        <v/>
      </c>
    </row>
    <row r="4367">
      <c r="A4367" s="129" t="n">
        <v>59188</v>
      </c>
      <c r="B4367" s="130" t="inlineStr">
        <is>
          <t>Selmer Farm LLC</t>
        </is>
      </c>
      <c r="C4367" s="130" t="inlineStr">
        <is>
          <t>Dominion Renewable Energy</t>
        </is>
      </c>
      <c r="D4367" s="129" t="n">
        <v>58468</v>
      </c>
      <c r="E4367" s="130" t="inlineStr">
        <is>
          <t>TN</t>
        </is>
      </c>
      <c r="F4367" s="130" t="inlineStr">
        <is>
          <t>NAICS-22 Non-Cogen</t>
        </is>
      </c>
      <c r="G4367" s="130" t="inlineStr">
        <is>
          <t>PV</t>
        </is>
      </c>
      <c r="H4367" s="130" t="inlineStr">
        <is>
          <t>SUN</t>
        </is>
      </c>
      <c r="I4367" s="130" t="inlineStr">
        <is>
          <t>SUN</t>
        </is>
      </c>
      <c r="J4367" s="131" t="n">
        <v>24453</v>
      </c>
      <c r="K4367" s="129" t="n">
        <v>2020</v>
      </c>
      <c r="L4367" s="120">
        <f>IF(VLOOKUP(H4367,'Cross-Page Data'!$D$4:$F$48,3,FALSE)="natural gas",VLOOKUP(G4367,'Cross-Page Data'!$I$4:$J$19,2,FALSE),IF(VLOOKUP(H4367,'Cross-Page Data'!$D$4:$F$48,3,FALSE)="solar",IF(G4367="PV","solar PV","solar thermal"),IF(VLOOKUP(H4367,'Cross-Page Data'!$D$4:$F$48,3,FALSE)="wind",VLOOKUP(G4367,'Cross-Page Data'!$I$4:$J$19,2,FALSE),IF(VLOOKUP(H4367,'Cross-Page Data'!$D$4:$F$48,3,FALSE)="hydro",VLOOKUP(G4367,'Cross-Page Data'!$I$4:$J$19,2,FALSE),VLOOKUP(H4367,'Cross-Page Data'!$D$4:$F$48,3,FALSE)))))</f>
        <v/>
      </c>
      <c r="M4367" s="120">
        <f>IF(AND($P$2=FALSE,OR(F4367="Commercial NAICS Cogen",F4367="Industrial NAICS Cogen",F4367="NAICS-22 Cogen")),FALSE,IF(AND($P$3=FALSE,OR(F4367="Commercial NAICS Cogen",F4367="Commercial NAICS Non-Cogen",F4367="Industrial NAICS Cogen", F4367="industrial NAICS non-Cogen")),FALSE, TRUE))</f>
        <v/>
      </c>
    </row>
    <row r="4368">
      <c r="A4368" s="129" t="n">
        <v>59206</v>
      </c>
      <c r="B4368" s="130" t="inlineStr">
        <is>
          <t>Alamo 6</t>
        </is>
      </c>
      <c r="C4368" s="130" t="inlineStr">
        <is>
          <t>BHE Renewables, LLC</t>
        </is>
      </c>
      <c r="D4368" s="129" t="n">
        <v>59359</v>
      </c>
      <c r="E4368" s="130" t="inlineStr">
        <is>
          <t>TX</t>
        </is>
      </c>
      <c r="F4368" s="130" t="inlineStr">
        <is>
          <t>NAICS-22 Non-Cogen</t>
        </is>
      </c>
      <c r="G4368" s="130" t="inlineStr">
        <is>
          <t>PV</t>
        </is>
      </c>
      <c r="H4368" s="130" t="inlineStr">
        <is>
          <t>SUN</t>
        </is>
      </c>
      <c r="I4368" s="130" t="inlineStr">
        <is>
          <t>SUN</t>
        </is>
      </c>
      <c r="J4368" s="131" t="n">
        <v>246760</v>
      </c>
      <c r="K4368" s="129" t="n">
        <v>2020</v>
      </c>
      <c r="L4368" s="120">
        <f>IF(VLOOKUP(H4368,'Cross-Page Data'!$D$4:$F$48,3,FALSE)="natural gas",VLOOKUP(G4368,'Cross-Page Data'!$I$4:$J$19,2,FALSE),IF(VLOOKUP(H4368,'Cross-Page Data'!$D$4:$F$48,3,FALSE)="solar",IF(G4368="PV","solar PV","solar thermal"),IF(VLOOKUP(H4368,'Cross-Page Data'!$D$4:$F$48,3,FALSE)="wind",VLOOKUP(G4368,'Cross-Page Data'!$I$4:$J$19,2,FALSE),IF(VLOOKUP(H4368,'Cross-Page Data'!$D$4:$F$48,3,FALSE)="hydro",VLOOKUP(G4368,'Cross-Page Data'!$I$4:$J$19,2,FALSE),VLOOKUP(H4368,'Cross-Page Data'!$D$4:$F$48,3,FALSE)))))</f>
        <v/>
      </c>
      <c r="M4368" s="120">
        <f>IF(AND($P$2=FALSE,OR(F4368="Commercial NAICS Cogen",F4368="Industrial NAICS Cogen",F4368="NAICS-22 Cogen")),FALSE,IF(AND($P$3=FALSE,OR(F4368="Commercial NAICS Cogen",F4368="Commercial NAICS Non-Cogen",F4368="Industrial NAICS Cogen", F4368="industrial NAICS non-Cogen")),FALSE, TRUE))</f>
        <v/>
      </c>
    </row>
    <row r="4369">
      <c r="A4369" s="129" t="n">
        <v>59220</v>
      </c>
      <c r="B4369" s="130" t="inlineStr">
        <is>
          <t>Wildcat Point Generation Facility</t>
        </is>
      </c>
      <c r="C4369" s="130" t="inlineStr">
        <is>
          <t>Old Dominion Electric Coop</t>
        </is>
      </c>
      <c r="D4369" s="129" t="n">
        <v>40229</v>
      </c>
      <c r="E4369" s="130" t="inlineStr">
        <is>
          <t>MD</t>
        </is>
      </c>
      <c r="F4369" s="130" t="inlineStr">
        <is>
          <t>Electric Utility</t>
        </is>
      </c>
      <c r="G4369" s="130" t="inlineStr">
        <is>
          <t>CA</t>
        </is>
      </c>
      <c r="H4369" s="130" t="inlineStr">
        <is>
          <t>NG</t>
        </is>
      </c>
      <c r="I4369" s="130" t="inlineStr">
        <is>
          <t>NG</t>
        </is>
      </c>
      <c r="J4369" s="131" t="n">
        <v>1202664</v>
      </c>
      <c r="K4369" s="129" t="n">
        <v>2020</v>
      </c>
      <c r="L4369" s="120">
        <f>IF(VLOOKUP(H4369,'Cross-Page Data'!$D$4:$F$48,3,FALSE)="natural gas",VLOOKUP(G4369,'Cross-Page Data'!$I$4:$J$19,2,FALSE),IF(VLOOKUP(H4369,'Cross-Page Data'!$D$4:$F$48,3,FALSE)="solar",IF(G4369="PV","solar PV","solar thermal"),IF(VLOOKUP(H4369,'Cross-Page Data'!$D$4:$F$48,3,FALSE)="wind",VLOOKUP(G4369,'Cross-Page Data'!$I$4:$J$19,2,FALSE),IF(VLOOKUP(H4369,'Cross-Page Data'!$D$4:$F$48,3,FALSE)="hydro",VLOOKUP(G4369,'Cross-Page Data'!$I$4:$J$19,2,FALSE),VLOOKUP(H4369,'Cross-Page Data'!$D$4:$F$48,3,FALSE)))))</f>
        <v/>
      </c>
      <c r="M4369" s="120">
        <f>IF(AND($P$2=FALSE,OR(F4369="Commercial NAICS Cogen",F4369="Industrial NAICS Cogen",F4369="NAICS-22 Cogen")),FALSE,IF(AND($P$3=FALSE,OR(F4369="Commercial NAICS Cogen",F4369="Commercial NAICS Non-Cogen",F4369="Industrial NAICS Cogen", F4369="industrial NAICS non-Cogen")),FALSE, TRUE))</f>
        <v/>
      </c>
    </row>
    <row r="4370">
      <c r="A4370" s="129" t="n">
        <v>59220</v>
      </c>
      <c r="B4370" s="130" t="inlineStr">
        <is>
          <t>Wildcat Point Generation Facility</t>
        </is>
      </c>
      <c r="C4370" s="130" t="inlineStr">
        <is>
          <t>Old Dominion Electric Coop</t>
        </is>
      </c>
      <c r="D4370" s="129" t="n">
        <v>40229</v>
      </c>
      <c r="E4370" s="130" t="inlineStr">
        <is>
          <t>MD</t>
        </is>
      </c>
      <c r="F4370" s="130" t="inlineStr">
        <is>
          <t>Electric Utility</t>
        </is>
      </c>
      <c r="G4370" s="130" t="inlineStr">
        <is>
          <t>CT</t>
        </is>
      </c>
      <c r="H4370" s="130" t="inlineStr">
        <is>
          <t>NG</t>
        </is>
      </c>
      <c r="I4370" s="130" t="inlineStr">
        <is>
          <t>NG</t>
        </is>
      </c>
      <c r="J4370" s="131" t="n">
        <v>1820433</v>
      </c>
      <c r="K4370" s="129" t="n">
        <v>2020</v>
      </c>
      <c r="L4370" s="120">
        <f>IF(VLOOKUP(H4370,'Cross-Page Data'!$D$4:$F$48,3,FALSE)="natural gas",VLOOKUP(G4370,'Cross-Page Data'!$I$4:$J$19,2,FALSE),IF(VLOOKUP(H4370,'Cross-Page Data'!$D$4:$F$48,3,FALSE)="solar",IF(G4370="PV","solar PV","solar thermal"),IF(VLOOKUP(H4370,'Cross-Page Data'!$D$4:$F$48,3,FALSE)="wind",VLOOKUP(G4370,'Cross-Page Data'!$I$4:$J$19,2,FALSE),IF(VLOOKUP(H4370,'Cross-Page Data'!$D$4:$F$48,3,FALSE)="hydro",VLOOKUP(G4370,'Cross-Page Data'!$I$4:$J$19,2,FALSE),VLOOKUP(H4370,'Cross-Page Data'!$D$4:$F$48,3,FALSE)))))</f>
        <v/>
      </c>
      <c r="M4370" s="120">
        <f>IF(AND($P$2=FALSE,OR(F4370="Commercial NAICS Cogen",F4370="Industrial NAICS Cogen",F4370="NAICS-22 Cogen")),FALSE,IF(AND($P$3=FALSE,OR(F4370="Commercial NAICS Cogen",F4370="Commercial NAICS Non-Cogen",F4370="Industrial NAICS Cogen", F4370="industrial NAICS non-Cogen")),FALSE, TRUE))</f>
        <v/>
      </c>
    </row>
    <row r="4371">
      <c r="A4371" s="129" t="n">
        <v>59222</v>
      </c>
      <c r="B4371" s="130" t="inlineStr">
        <is>
          <t>Passadumkeag Windpark LLC</t>
        </is>
      </c>
      <c r="C4371" s="130" t="inlineStr">
        <is>
          <t>Southern Power Co</t>
        </is>
      </c>
      <c r="D4371" s="129" t="n">
        <v>17650</v>
      </c>
      <c r="E4371" s="130" t="inlineStr">
        <is>
          <t>ME</t>
        </is>
      </c>
      <c r="F4371" s="130" t="inlineStr">
        <is>
          <t>NAICS-22 Non-Cogen</t>
        </is>
      </c>
      <c r="G4371" s="130" t="inlineStr">
        <is>
          <t>WT</t>
        </is>
      </c>
      <c r="H4371" s="130" t="inlineStr">
        <is>
          <t>WND</t>
        </is>
      </c>
      <c r="I4371" s="130" t="inlineStr">
        <is>
          <t>WND</t>
        </is>
      </c>
      <c r="J4371" s="131" t="n">
        <v>143332</v>
      </c>
      <c r="K4371" s="129" t="n">
        <v>2020</v>
      </c>
      <c r="L4371" s="120">
        <f>IF(VLOOKUP(H4371,'Cross-Page Data'!$D$4:$F$48,3,FALSE)="natural gas",VLOOKUP(G4371,'Cross-Page Data'!$I$4:$J$19,2,FALSE),IF(VLOOKUP(H4371,'Cross-Page Data'!$D$4:$F$48,3,FALSE)="solar",IF(G4371="PV","solar PV","solar thermal"),IF(VLOOKUP(H4371,'Cross-Page Data'!$D$4:$F$48,3,FALSE)="wind",VLOOKUP(G4371,'Cross-Page Data'!$I$4:$J$19,2,FALSE),IF(VLOOKUP(H4371,'Cross-Page Data'!$D$4:$F$48,3,FALSE)="hydro",VLOOKUP(G4371,'Cross-Page Data'!$I$4:$J$19,2,FALSE),VLOOKUP(H4371,'Cross-Page Data'!$D$4:$F$48,3,FALSE)))))</f>
        <v/>
      </c>
      <c r="M4371" s="120">
        <f>IF(AND($P$2=FALSE,OR(F4371="Commercial NAICS Cogen",F4371="Industrial NAICS Cogen",F4371="NAICS-22 Cogen")),FALSE,IF(AND($P$3=FALSE,OR(F4371="Commercial NAICS Cogen",F4371="Commercial NAICS Non-Cogen",F4371="Industrial NAICS Cogen", F4371="industrial NAICS non-Cogen")),FALSE, TRUE))</f>
        <v/>
      </c>
    </row>
    <row r="4372">
      <c r="A4372" s="129" t="n">
        <v>59233</v>
      </c>
      <c r="B4372" s="130" t="inlineStr">
        <is>
          <t>Cogeneration 2</t>
        </is>
      </c>
      <c r="C4372" s="130" t="inlineStr">
        <is>
          <t>University of Arizona</t>
        </is>
      </c>
      <c r="D4372" s="129" t="n">
        <v>49913</v>
      </c>
      <c r="E4372" s="130" t="inlineStr">
        <is>
          <t>AZ</t>
        </is>
      </c>
      <c r="F4372" s="130" t="inlineStr">
        <is>
          <t>Commercial NAICS Cogen</t>
        </is>
      </c>
      <c r="G4372" s="130" t="inlineStr">
        <is>
          <t>CS</t>
        </is>
      </c>
      <c r="H4372" s="130" t="inlineStr">
        <is>
          <t>NG</t>
        </is>
      </c>
      <c r="I4372" s="130" t="inlineStr">
        <is>
          <t>NG</t>
        </is>
      </c>
      <c r="J4372" s="131" t="n">
        <v>40300.59</v>
      </c>
      <c r="K4372" s="129" t="n">
        <v>2020</v>
      </c>
      <c r="L4372" s="120">
        <f>IF(VLOOKUP(H4372,'Cross-Page Data'!$D$4:$F$48,3,FALSE)="natural gas",VLOOKUP(G4372,'Cross-Page Data'!$I$4:$J$19,2,FALSE),IF(VLOOKUP(H4372,'Cross-Page Data'!$D$4:$F$48,3,FALSE)="solar",IF(G4372="PV","solar PV","solar thermal"),IF(VLOOKUP(H4372,'Cross-Page Data'!$D$4:$F$48,3,FALSE)="wind",VLOOKUP(G4372,'Cross-Page Data'!$I$4:$J$19,2,FALSE),IF(VLOOKUP(H4372,'Cross-Page Data'!$D$4:$F$48,3,FALSE)="hydro",VLOOKUP(G4372,'Cross-Page Data'!$I$4:$J$19,2,FALSE),VLOOKUP(H4372,'Cross-Page Data'!$D$4:$F$48,3,FALSE)))))</f>
        <v/>
      </c>
      <c r="M4372" s="120">
        <f>IF(AND($P$2=FALSE,OR(F4372="Commercial NAICS Cogen",F4372="Industrial NAICS Cogen",F4372="NAICS-22 Cogen")),FALSE,IF(AND($P$3=FALSE,OR(F4372="Commercial NAICS Cogen",F4372="Commercial NAICS Non-Cogen",F4372="Industrial NAICS Cogen", F4372="industrial NAICS non-Cogen")),FALSE, TRUE))</f>
        <v/>
      </c>
    </row>
    <row r="4373">
      <c r="A4373" s="129" t="n">
        <v>59244</v>
      </c>
      <c r="B4373" s="130" t="inlineStr">
        <is>
          <t>Lorenzo Wind</t>
        </is>
      </c>
      <c r="C4373" s="130" t="inlineStr">
        <is>
          <t>Lorenzo Wind, LLC</t>
        </is>
      </c>
      <c r="D4373" s="129" t="n">
        <v>61133</v>
      </c>
      <c r="E4373" s="130" t="inlineStr">
        <is>
          <t>TX</t>
        </is>
      </c>
      <c r="F4373" s="130" t="inlineStr">
        <is>
          <t>NAICS-22 Non-Cogen</t>
        </is>
      </c>
      <c r="G4373" s="130" t="inlineStr">
        <is>
          <t>WT</t>
        </is>
      </c>
      <c r="H4373" s="130" t="inlineStr">
        <is>
          <t>WND</t>
        </is>
      </c>
      <c r="I4373" s="130" t="inlineStr">
        <is>
          <t>WND</t>
        </is>
      </c>
      <c r="J4373" s="131" t="n">
        <v>374283</v>
      </c>
      <c r="K4373" s="129" t="n">
        <v>2020</v>
      </c>
      <c r="L4373" s="120">
        <f>IF(VLOOKUP(H4373,'Cross-Page Data'!$D$4:$F$48,3,FALSE)="natural gas",VLOOKUP(G4373,'Cross-Page Data'!$I$4:$J$19,2,FALSE),IF(VLOOKUP(H4373,'Cross-Page Data'!$D$4:$F$48,3,FALSE)="solar",IF(G4373="PV","solar PV","solar thermal"),IF(VLOOKUP(H4373,'Cross-Page Data'!$D$4:$F$48,3,FALSE)="wind",VLOOKUP(G4373,'Cross-Page Data'!$I$4:$J$19,2,FALSE),IF(VLOOKUP(H4373,'Cross-Page Data'!$D$4:$F$48,3,FALSE)="hydro",VLOOKUP(G4373,'Cross-Page Data'!$I$4:$J$19,2,FALSE),VLOOKUP(H4373,'Cross-Page Data'!$D$4:$F$48,3,FALSE)))))</f>
        <v/>
      </c>
      <c r="M4373" s="120">
        <f>IF(AND($P$2=FALSE,OR(F4373="Commercial NAICS Cogen",F4373="Industrial NAICS Cogen",F4373="NAICS-22 Cogen")),FALSE,IF(AND($P$3=FALSE,OR(F4373="Commercial NAICS Cogen",F4373="Commercial NAICS Non-Cogen",F4373="Industrial NAICS Cogen", F4373="industrial NAICS non-Cogen")),FALSE, TRUE))</f>
        <v/>
      </c>
    </row>
    <row r="4374">
      <c r="A4374" s="129" t="n">
        <v>59245</v>
      </c>
      <c r="B4374" s="130" t="inlineStr">
        <is>
          <t>Fluvanna</t>
        </is>
      </c>
      <c r="C4374" s="130" t="inlineStr">
        <is>
          <t>Fluvanna Wind Energy LLC</t>
        </is>
      </c>
      <c r="D4374" s="129" t="n">
        <v>60042</v>
      </c>
      <c r="E4374" s="130" t="inlineStr">
        <is>
          <t>TX</t>
        </is>
      </c>
      <c r="F4374" s="130" t="inlineStr">
        <is>
          <t>NAICS-22 Non-Cogen</t>
        </is>
      </c>
      <c r="G4374" s="130" t="inlineStr">
        <is>
          <t>WT</t>
        </is>
      </c>
      <c r="H4374" s="130" t="inlineStr">
        <is>
          <t>WND</t>
        </is>
      </c>
      <c r="I4374" s="130" t="inlineStr">
        <is>
          <t>WND</t>
        </is>
      </c>
      <c r="J4374" s="131" t="n">
        <v>614226</v>
      </c>
      <c r="K4374" s="129" t="n">
        <v>2020</v>
      </c>
      <c r="L4374" s="120">
        <f>IF(VLOOKUP(H4374,'Cross-Page Data'!$D$4:$F$48,3,FALSE)="natural gas",VLOOKUP(G4374,'Cross-Page Data'!$I$4:$J$19,2,FALSE),IF(VLOOKUP(H4374,'Cross-Page Data'!$D$4:$F$48,3,FALSE)="solar",IF(G4374="PV","solar PV","solar thermal"),IF(VLOOKUP(H4374,'Cross-Page Data'!$D$4:$F$48,3,FALSE)="wind",VLOOKUP(G4374,'Cross-Page Data'!$I$4:$J$19,2,FALSE),IF(VLOOKUP(H4374,'Cross-Page Data'!$D$4:$F$48,3,FALSE)="hydro",VLOOKUP(G4374,'Cross-Page Data'!$I$4:$J$19,2,FALSE),VLOOKUP(H4374,'Cross-Page Data'!$D$4:$F$48,3,FALSE)))))</f>
        <v/>
      </c>
      <c r="M4374" s="120">
        <f>IF(AND($P$2=FALSE,OR(F4374="Commercial NAICS Cogen",F4374="Industrial NAICS Cogen",F4374="NAICS-22 Cogen")),FALSE,IF(AND($P$3=FALSE,OR(F4374="Commercial NAICS Cogen",F4374="Commercial NAICS Non-Cogen",F4374="Industrial NAICS Cogen", F4374="industrial NAICS non-Cogen")),FALSE, TRUE))</f>
        <v/>
      </c>
    </row>
    <row r="4375">
      <c r="A4375" s="129" t="n">
        <v>59247</v>
      </c>
      <c r="B4375" s="130" t="inlineStr">
        <is>
          <t>Hale Community Wind Farm</t>
        </is>
      </c>
      <c r="C4375" s="130" t="inlineStr">
        <is>
          <t>Hale Wind Energy</t>
        </is>
      </c>
      <c r="D4375" s="129" t="n">
        <v>60040</v>
      </c>
      <c r="E4375" s="130" t="inlineStr">
        <is>
          <t>TX</t>
        </is>
      </c>
      <c r="F4375" s="130" t="inlineStr">
        <is>
          <t>NAICS-22 Non-Cogen</t>
        </is>
      </c>
      <c r="G4375" s="130" t="inlineStr">
        <is>
          <t>WT</t>
        </is>
      </c>
      <c r="H4375" s="130" t="inlineStr">
        <is>
          <t>WND</t>
        </is>
      </c>
      <c r="I4375" s="130" t="inlineStr">
        <is>
          <t>WND</t>
        </is>
      </c>
      <c r="J4375" s="131" t="n">
        <v>2083677</v>
      </c>
      <c r="K4375" s="129" t="n">
        <v>2020</v>
      </c>
      <c r="L4375" s="120">
        <f>IF(VLOOKUP(H4375,'Cross-Page Data'!$D$4:$F$48,3,FALSE)="natural gas",VLOOKUP(G4375,'Cross-Page Data'!$I$4:$J$19,2,FALSE),IF(VLOOKUP(H4375,'Cross-Page Data'!$D$4:$F$48,3,FALSE)="solar",IF(G4375="PV","solar PV","solar thermal"),IF(VLOOKUP(H4375,'Cross-Page Data'!$D$4:$F$48,3,FALSE)="wind",VLOOKUP(G4375,'Cross-Page Data'!$I$4:$J$19,2,FALSE),IF(VLOOKUP(H4375,'Cross-Page Data'!$D$4:$F$48,3,FALSE)="hydro",VLOOKUP(G4375,'Cross-Page Data'!$I$4:$J$19,2,FALSE),VLOOKUP(H4375,'Cross-Page Data'!$D$4:$F$48,3,FALSE)))))</f>
        <v/>
      </c>
      <c r="M4375" s="120">
        <f>IF(AND($P$2=FALSE,OR(F4375="Commercial NAICS Cogen",F4375="Industrial NAICS Cogen",F4375="NAICS-22 Cogen")),FALSE,IF(AND($P$3=FALSE,OR(F4375="Commercial NAICS Cogen",F4375="Commercial NAICS Non-Cogen",F4375="Industrial NAICS Cogen", F4375="industrial NAICS non-Cogen")),FALSE, TRUE))</f>
        <v/>
      </c>
    </row>
    <row r="4376">
      <c r="A4376" s="129" t="n">
        <v>59251</v>
      </c>
      <c r="B4376" s="130" t="inlineStr">
        <is>
          <t>Caprock Solar 1 LLC</t>
        </is>
      </c>
      <c r="C4376" s="130" t="inlineStr">
        <is>
          <t>Caprock Solar 1, LLC</t>
        </is>
      </c>
      <c r="D4376" s="129" t="n">
        <v>59991</v>
      </c>
      <c r="E4376" s="130" t="inlineStr">
        <is>
          <t>NM</t>
        </is>
      </c>
      <c r="F4376" s="130" t="inlineStr">
        <is>
          <t>NAICS-22 Non-Cogen</t>
        </is>
      </c>
      <c r="G4376" s="130" t="inlineStr">
        <is>
          <t>PV</t>
        </is>
      </c>
      <c r="H4376" s="130" t="inlineStr">
        <is>
          <t>SUN</t>
        </is>
      </c>
      <c r="I4376" s="130" t="inlineStr">
        <is>
          <t>SUN</t>
        </is>
      </c>
      <c r="J4376" s="131" t="n">
        <v>61763</v>
      </c>
      <c r="K4376" s="129" t="n">
        <v>2020</v>
      </c>
      <c r="L4376" s="120">
        <f>IF(VLOOKUP(H4376,'Cross-Page Data'!$D$4:$F$48,3,FALSE)="natural gas",VLOOKUP(G4376,'Cross-Page Data'!$I$4:$J$19,2,FALSE),IF(VLOOKUP(H4376,'Cross-Page Data'!$D$4:$F$48,3,FALSE)="solar",IF(G4376="PV","solar PV","solar thermal"),IF(VLOOKUP(H4376,'Cross-Page Data'!$D$4:$F$48,3,FALSE)="wind",VLOOKUP(G4376,'Cross-Page Data'!$I$4:$J$19,2,FALSE),IF(VLOOKUP(H4376,'Cross-Page Data'!$D$4:$F$48,3,FALSE)="hydro",VLOOKUP(G4376,'Cross-Page Data'!$I$4:$J$19,2,FALSE),VLOOKUP(H4376,'Cross-Page Data'!$D$4:$F$48,3,FALSE)))))</f>
        <v/>
      </c>
      <c r="M4376" s="120">
        <f>IF(AND($P$2=FALSE,OR(F4376="Commercial NAICS Cogen",F4376="Industrial NAICS Cogen",F4376="NAICS-22 Cogen")),FALSE,IF(AND($P$3=FALSE,OR(F4376="Commercial NAICS Cogen",F4376="Commercial NAICS Non-Cogen",F4376="Industrial NAICS Cogen", F4376="industrial NAICS non-Cogen")),FALSE, TRUE))</f>
        <v/>
      </c>
    </row>
    <row r="4377">
      <c r="A4377" s="129" t="n">
        <v>59254</v>
      </c>
      <c r="B4377" s="130" t="inlineStr">
        <is>
          <t>Johnston LFG Turbine Plant</t>
        </is>
      </c>
      <c r="C4377" s="130" t="inlineStr">
        <is>
          <t>Rhode Island LFG Genco</t>
        </is>
      </c>
      <c r="D4377" s="129" t="n">
        <v>56889</v>
      </c>
      <c r="E4377" s="130" t="inlineStr">
        <is>
          <t>RI</t>
        </is>
      </c>
      <c r="F4377" s="130" t="inlineStr">
        <is>
          <t>NAICS-22 Non-Cogen</t>
        </is>
      </c>
      <c r="G4377" s="130" t="inlineStr">
        <is>
          <t>CA</t>
        </is>
      </c>
      <c r="H4377" s="130" t="inlineStr">
        <is>
          <t>LFG</t>
        </is>
      </c>
      <c r="I4377" s="130" t="inlineStr">
        <is>
          <t>MLG</t>
        </is>
      </c>
      <c r="J4377" s="131" t="n">
        <v>58904.22</v>
      </c>
      <c r="K4377" s="129" t="n">
        <v>2020</v>
      </c>
      <c r="L4377" s="120">
        <f>IF(VLOOKUP(H4377,'Cross-Page Data'!$D$4:$F$48,3,FALSE)="natural gas",VLOOKUP(G4377,'Cross-Page Data'!$I$4:$J$19,2,FALSE),IF(VLOOKUP(H4377,'Cross-Page Data'!$D$4:$F$48,3,FALSE)="solar",IF(G4377="PV","solar PV","solar thermal"),IF(VLOOKUP(H4377,'Cross-Page Data'!$D$4:$F$48,3,FALSE)="wind",VLOOKUP(G4377,'Cross-Page Data'!$I$4:$J$19,2,FALSE),IF(VLOOKUP(H4377,'Cross-Page Data'!$D$4:$F$48,3,FALSE)="hydro",VLOOKUP(G4377,'Cross-Page Data'!$I$4:$J$19,2,FALSE),VLOOKUP(H4377,'Cross-Page Data'!$D$4:$F$48,3,FALSE)))))</f>
        <v/>
      </c>
      <c r="M4377" s="120">
        <f>IF(AND($P$2=FALSE,OR(F4377="Commercial NAICS Cogen",F4377="Industrial NAICS Cogen",F4377="NAICS-22 Cogen")),FALSE,IF(AND($P$3=FALSE,OR(F4377="Commercial NAICS Cogen",F4377="Commercial NAICS Non-Cogen",F4377="Industrial NAICS Cogen", F4377="industrial NAICS non-Cogen")),FALSE, TRUE))</f>
        <v/>
      </c>
    </row>
    <row r="4378">
      <c r="A4378" s="129" t="n">
        <v>59254</v>
      </c>
      <c r="B4378" s="130" t="inlineStr">
        <is>
          <t>Johnston LFG Turbine Plant</t>
        </is>
      </c>
      <c r="C4378" s="130" t="inlineStr">
        <is>
          <t>Rhode Island LFG Genco</t>
        </is>
      </c>
      <c r="D4378" s="129" t="n">
        <v>56889</v>
      </c>
      <c r="E4378" s="130" t="inlineStr">
        <is>
          <t>RI</t>
        </is>
      </c>
      <c r="F4378" s="130" t="inlineStr">
        <is>
          <t>NAICS-22 Non-Cogen</t>
        </is>
      </c>
      <c r="G4378" s="130" t="inlineStr">
        <is>
          <t>CT</t>
        </is>
      </c>
      <c r="H4378" s="130" t="inlineStr">
        <is>
          <t>LFG</t>
        </is>
      </c>
      <c r="I4378" s="130" t="inlineStr">
        <is>
          <t>MLG</t>
        </is>
      </c>
      <c r="J4378" s="131" t="n">
        <v>148795.09</v>
      </c>
      <c r="K4378" s="129" t="n">
        <v>2020</v>
      </c>
      <c r="L4378" s="120">
        <f>IF(VLOOKUP(H4378,'Cross-Page Data'!$D$4:$F$48,3,FALSE)="natural gas",VLOOKUP(G4378,'Cross-Page Data'!$I$4:$J$19,2,FALSE),IF(VLOOKUP(H4378,'Cross-Page Data'!$D$4:$F$48,3,FALSE)="solar",IF(G4378="PV","solar PV","solar thermal"),IF(VLOOKUP(H4378,'Cross-Page Data'!$D$4:$F$48,3,FALSE)="wind",VLOOKUP(G4378,'Cross-Page Data'!$I$4:$J$19,2,FALSE),IF(VLOOKUP(H4378,'Cross-Page Data'!$D$4:$F$48,3,FALSE)="hydro",VLOOKUP(G4378,'Cross-Page Data'!$I$4:$J$19,2,FALSE),VLOOKUP(H4378,'Cross-Page Data'!$D$4:$F$48,3,FALSE)))))</f>
        <v/>
      </c>
      <c r="M4378" s="120">
        <f>IF(AND($P$2=FALSE,OR(F4378="Commercial NAICS Cogen",F4378="Industrial NAICS Cogen",F4378="NAICS-22 Cogen")),FALSE,IF(AND($P$3=FALSE,OR(F4378="Commercial NAICS Cogen",F4378="Commercial NAICS Non-Cogen",F4378="Industrial NAICS Cogen", F4378="industrial NAICS non-Cogen")),FALSE, TRUE))</f>
        <v/>
      </c>
    </row>
    <row r="4379">
      <c r="A4379" s="129" t="n">
        <v>59256</v>
      </c>
      <c r="B4379" s="130" t="inlineStr">
        <is>
          <t>Vaca Dixon Battery Storage System</t>
        </is>
      </c>
      <c r="C4379" s="130" t="inlineStr">
        <is>
          <t>Pacific Gas &amp; Electric Co.</t>
        </is>
      </c>
      <c r="D4379" s="129" t="n">
        <v>14328</v>
      </c>
      <c r="E4379" s="130" t="inlineStr">
        <is>
          <t>CA</t>
        </is>
      </c>
      <c r="F4379" s="130" t="inlineStr">
        <is>
          <t>Electric Utility</t>
        </is>
      </c>
      <c r="G4379" s="130" t="inlineStr">
        <is>
          <t>BA</t>
        </is>
      </c>
      <c r="H4379" s="130" t="inlineStr">
        <is>
          <t>MWH</t>
        </is>
      </c>
      <c r="I4379" s="130" t="inlineStr">
        <is>
          <t>OTH</t>
        </is>
      </c>
      <c r="J4379" s="131" t="n">
        <v>-685</v>
      </c>
      <c r="K4379" s="129" t="n">
        <v>2020</v>
      </c>
      <c r="L4379" s="120">
        <f>IF(VLOOKUP(H4379,'Cross-Page Data'!$D$4:$F$48,3,FALSE)="natural gas",VLOOKUP(G4379,'Cross-Page Data'!$I$4:$J$19,2,FALSE),IF(VLOOKUP(H4379,'Cross-Page Data'!$D$4:$F$48,3,FALSE)="solar",IF(G4379="PV","solar PV","solar thermal"),IF(VLOOKUP(H4379,'Cross-Page Data'!$D$4:$F$48,3,FALSE)="wind",VLOOKUP(G4379,'Cross-Page Data'!$I$4:$J$19,2,FALSE),IF(VLOOKUP(H4379,'Cross-Page Data'!$D$4:$F$48,3,FALSE)="hydro",VLOOKUP(G4379,'Cross-Page Data'!$I$4:$J$19,2,FALSE),VLOOKUP(H4379,'Cross-Page Data'!$D$4:$F$48,3,FALSE)))))</f>
        <v/>
      </c>
      <c r="M4379" s="120">
        <f>IF(AND($P$2=FALSE,OR(F4379="Commercial NAICS Cogen",F4379="Industrial NAICS Cogen",F4379="NAICS-22 Cogen")),FALSE,IF(AND($P$3=FALSE,OR(F4379="Commercial NAICS Cogen",F4379="Commercial NAICS Non-Cogen",F4379="Industrial NAICS Cogen", F4379="industrial NAICS non-Cogen")),FALSE, TRUE))</f>
        <v/>
      </c>
    </row>
    <row r="4380">
      <c r="A4380" s="129" t="n">
        <v>59257</v>
      </c>
      <c r="B4380" s="130" t="inlineStr">
        <is>
          <t>Yerba Buena</t>
        </is>
      </c>
      <c r="C4380" s="130" t="inlineStr">
        <is>
          <t>Pacific Gas &amp; Electric Co.</t>
        </is>
      </c>
      <c r="D4380" s="129" t="n">
        <v>14328</v>
      </c>
      <c r="E4380" s="130" t="inlineStr">
        <is>
          <t>CA</t>
        </is>
      </c>
      <c r="F4380" s="130" t="inlineStr">
        <is>
          <t>Electric Utility</t>
        </is>
      </c>
      <c r="G4380" s="130" t="inlineStr">
        <is>
          <t>BA</t>
        </is>
      </c>
      <c r="H4380" s="130" t="inlineStr">
        <is>
          <t>MWH</t>
        </is>
      </c>
      <c r="I4380" s="130" t="inlineStr">
        <is>
          <t>OTH</t>
        </is>
      </c>
      <c r="J4380" s="131" t="n">
        <v>-2277</v>
      </c>
      <c r="K4380" s="129" t="n">
        <v>2020</v>
      </c>
      <c r="L4380" s="120">
        <f>IF(VLOOKUP(H4380,'Cross-Page Data'!$D$4:$F$48,3,FALSE)="natural gas",VLOOKUP(G4380,'Cross-Page Data'!$I$4:$J$19,2,FALSE),IF(VLOOKUP(H4380,'Cross-Page Data'!$D$4:$F$48,3,FALSE)="solar",IF(G4380="PV","solar PV","solar thermal"),IF(VLOOKUP(H4380,'Cross-Page Data'!$D$4:$F$48,3,FALSE)="wind",VLOOKUP(G4380,'Cross-Page Data'!$I$4:$J$19,2,FALSE),IF(VLOOKUP(H4380,'Cross-Page Data'!$D$4:$F$48,3,FALSE)="hydro",VLOOKUP(G4380,'Cross-Page Data'!$I$4:$J$19,2,FALSE),VLOOKUP(H4380,'Cross-Page Data'!$D$4:$F$48,3,FALSE)))))</f>
        <v/>
      </c>
      <c r="M4380" s="120">
        <f>IF(AND($P$2=FALSE,OR(F4380="Commercial NAICS Cogen",F4380="Industrial NAICS Cogen",F4380="NAICS-22 Cogen")),FALSE,IF(AND($P$3=FALSE,OR(F4380="Commercial NAICS Cogen",F4380="Commercial NAICS Non-Cogen",F4380="Industrial NAICS Cogen", F4380="industrial NAICS non-Cogen")),FALSE, TRUE))</f>
        <v/>
      </c>
    </row>
    <row r="4381">
      <c r="A4381" s="129" t="n">
        <v>59281</v>
      </c>
      <c r="B4381" s="130" t="inlineStr">
        <is>
          <t>eBay - South Jordan</t>
        </is>
      </c>
      <c r="C4381" s="130" t="inlineStr">
        <is>
          <t>Bloom Energy</t>
        </is>
      </c>
      <c r="D4381" s="129" t="n">
        <v>57128</v>
      </c>
      <c r="E4381" s="130" t="inlineStr">
        <is>
          <t>UT</t>
        </is>
      </c>
      <c r="F4381" s="130" t="inlineStr">
        <is>
          <t>NAICS-22 Non-Cogen</t>
        </is>
      </c>
      <c r="G4381" s="130" t="inlineStr">
        <is>
          <t>FC</t>
        </is>
      </c>
      <c r="H4381" s="130" t="inlineStr">
        <is>
          <t>NG</t>
        </is>
      </c>
      <c r="I4381" s="130" t="inlineStr">
        <is>
          <t>NG</t>
        </is>
      </c>
      <c r="J4381" s="131" t="n">
        <v>38113</v>
      </c>
      <c r="K4381" s="129" t="n">
        <v>2020</v>
      </c>
      <c r="L4381" s="120">
        <f>IF(VLOOKUP(H4381,'Cross-Page Data'!$D$4:$F$48,3,FALSE)="natural gas",VLOOKUP(G4381,'Cross-Page Data'!$I$4:$J$19,2,FALSE),IF(VLOOKUP(H4381,'Cross-Page Data'!$D$4:$F$48,3,FALSE)="solar",IF(G4381="PV","solar PV","solar thermal"),IF(VLOOKUP(H4381,'Cross-Page Data'!$D$4:$F$48,3,FALSE)="wind",VLOOKUP(G4381,'Cross-Page Data'!$I$4:$J$19,2,FALSE),IF(VLOOKUP(H4381,'Cross-Page Data'!$D$4:$F$48,3,FALSE)="hydro",VLOOKUP(G4381,'Cross-Page Data'!$I$4:$J$19,2,FALSE),VLOOKUP(H4381,'Cross-Page Data'!$D$4:$F$48,3,FALSE)))))</f>
        <v/>
      </c>
      <c r="M4381" s="120">
        <f>IF(AND($P$2=FALSE,OR(F4381="Commercial NAICS Cogen",F4381="Industrial NAICS Cogen",F4381="NAICS-22 Cogen")),FALSE,IF(AND($P$3=FALSE,OR(F4381="Commercial NAICS Cogen",F4381="Commercial NAICS Non-Cogen",F4381="Industrial NAICS Cogen", F4381="industrial NAICS non-Cogen")),FALSE, TRUE))</f>
        <v/>
      </c>
    </row>
    <row r="4382">
      <c r="A4382" s="129" t="n">
        <v>59292</v>
      </c>
      <c r="B4382" s="130" t="inlineStr">
        <is>
          <t>Rattlesnake Creek Wind Project</t>
        </is>
      </c>
      <c r="C4382" s="130" t="inlineStr">
        <is>
          <t>Rattlesnake Creek Wind Project, LLC</t>
        </is>
      </c>
      <c r="D4382" s="129" t="n">
        <v>61414</v>
      </c>
      <c r="E4382" s="130" t="inlineStr">
        <is>
          <t>NE</t>
        </is>
      </c>
      <c r="F4382" s="130" t="inlineStr">
        <is>
          <t>NAICS-22 Non-Cogen</t>
        </is>
      </c>
      <c r="G4382" s="130" t="inlineStr">
        <is>
          <t>WT</t>
        </is>
      </c>
      <c r="H4382" s="130" t="inlineStr">
        <is>
          <t>WND</t>
        </is>
      </c>
      <c r="I4382" s="130" t="inlineStr">
        <is>
          <t>WND</t>
        </is>
      </c>
      <c r="J4382" s="131" t="n">
        <v>1204081.9</v>
      </c>
      <c r="K4382" s="129" t="n">
        <v>2020</v>
      </c>
      <c r="L4382" s="120">
        <f>IF(VLOOKUP(H4382,'Cross-Page Data'!$D$4:$F$48,3,FALSE)="natural gas",VLOOKUP(G4382,'Cross-Page Data'!$I$4:$J$19,2,FALSE),IF(VLOOKUP(H4382,'Cross-Page Data'!$D$4:$F$48,3,FALSE)="solar",IF(G4382="PV","solar PV","solar thermal"),IF(VLOOKUP(H4382,'Cross-Page Data'!$D$4:$F$48,3,FALSE)="wind",VLOOKUP(G4382,'Cross-Page Data'!$I$4:$J$19,2,FALSE),IF(VLOOKUP(H4382,'Cross-Page Data'!$D$4:$F$48,3,FALSE)="hydro",VLOOKUP(G4382,'Cross-Page Data'!$I$4:$J$19,2,FALSE),VLOOKUP(H4382,'Cross-Page Data'!$D$4:$F$48,3,FALSE)))))</f>
        <v/>
      </c>
      <c r="M4382" s="120">
        <f>IF(AND($P$2=FALSE,OR(F4382="Commercial NAICS Cogen",F4382="Industrial NAICS Cogen",F4382="NAICS-22 Cogen")),FALSE,IF(AND($P$3=FALSE,OR(F4382="Commercial NAICS Cogen",F4382="Commercial NAICS Non-Cogen",F4382="Industrial NAICS Cogen", F4382="industrial NAICS non-Cogen")),FALSE, TRUE))</f>
        <v/>
      </c>
    </row>
    <row r="4383">
      <c r="A4383" s="129" t="n">
        <v>59296</v>
      </c>
      <c r="B4383" s="130" t="inlineStr">
        <is>
          <t>Northwest Ohio Wind</t>
        </is>
      </c>
      <c r="C4383" s="130" t="inlineStr">
        <is>
          <t>Northwest Ohio Wind, LLC</t>
        </is>
      </c>
      <c r="D4383" s="129" t="n">
        <v>59098</v>
      </c>
      <c r="E4383" s="130" t="inlineStr">
        <is>
          <t>OH</t>
        </is>
      </c>
      <c r="F4383" s="130" t="inlineStr">
        <is>
          <t>NAICS-22 Non-Cogen</t>
        </is>
      </c>
      <c r="G4383" s="130" t="inlineStr">
        <is>
          <t>WT</t>
        </is>
      </c>
      <c r="H4383" s="130" t="inlineStr">
        <is>
          <t>WND</t>
        </is>
      </c>
      <c r="I4383" s="130" t="inlineStr">
        <is>
          <t>WND</t>
        </is>
      </c>
      <c r="J4383" s="131" t="n">
        <v>285440</v>
      </c>
      <c r="K4383" s="129" t="n">
        <v>2020</v>
      </c>
      <c r="L4383" s="120">
        <f>IF(VLOOKUP(H4383,'Cross-Page Data'!$D$4:$F$48,3,FALSE)="natural gas",VLOOKUP(G4383,'Cross-Page Data'!$I$4:$J$19,2,FALSE),IF(VLOOKUP(H4383,'Cross-Page Data'!$D$4:$F$48,3,FALSE)="solar",IF(G4383="PV","solar PV","solar thermal"),IF(VLOOKUP(H4383,'Cross-Page Data'!$D$4:$F$48,3,FALSE)="wind",VLOOKUP(G4383,'Cross-Page Data'!$I$4:$J$19,2,FALSE),IF(VLOOKUP(H4383,'Cross-Page Data'!$D$4:$F$48,3,FALSE)="hydro",VLOOKUP(G4383,'Cross-Page Data'!$I$4:$J$19,2,FALSE),VLOOKUP(H4383,'Cross-Page Data'!$D$4:$F$48,3,FALSE)))))</f>
        <v/>
      </c>
      <c r="M4383" s="120">
        <f>IF(AND($P$2=FALSE,OR(F4383="Commercial NAICS Cogen",F4383="Industrial NAICS Cogen",F4383="NAICS-22 Cogen")),FALSE,IF(AND($P$3=FALSE,OR(F4383="Commercial NAICS Cogen",F4383="Commercial NAICS Non-Cogen",F4383="Industrial NAICS Cogen", F4383="industrial NAICS non-Cogen")),FALSE, TRUE))</f>
        <v/>
      </c>
    </row>
    <row r="4384">
      <c r="A4384" s="129" t="n">
        <v>59302</v>
      </c>
      <c r="B4384" s="130" t="inlineStr">
        <is>
          <t>WED Coventry 2</t>
        </is>
      </c>
      <c r="C4384" s="130" t="inlineStr">
        <is>
          <t>WED Coventry Two, LLC</t>
        </is>
      </c>
      <c r="D4384" s="129" t="n">
        <v>59106</v>
      </c>
      <c r="E4384" s="130" t="inlineStr">
        <is>
          <t>RI</t>
        </is>
      </c>
      <c r="F4384" s="130" t="inlineStr">
        <is>
          <t>NAICS-22 Non-Cogen</t>
        </is>
      </c>
      <c r="G4384" s="130" t="inlineStr">
        <is>
          <t>WT</t>
        </is>
      </c>
      <c r="H4384" s="130" t="inlineStr">
        <is>
          <t>WND</t>
        </is>
      </c>
      <c r="I4384" s="130" t="inlineStr">
        <is>
          <t>WND</t>
        </is>
      </c>
      <c r="J4384" s="131" t="n">
        <v>10225</v>
      </c>
      <c r="K4384" s="129" t="n">
        <v>2020</v>
      </c>
      <c r="L4384" s="120">
        <f>IF(VLOOKUP(H4384,'Cross-Page Data'!$D$4:$F$48,3,FALSE)="natural gas",VLOOKUP(G4384,'Cross-Page Data'!$I$4:$J$19,2,FALSE),IF(VLOOKUP(H4384,'Cross-Page Data'!$D$4:$F$48,3,FALSE)="solar",IF(G4384="PV","solar PV","solar thermal"),IF(VLOOKUP(H4384,'Cross-Page Data'!$D$4:$F$48,3,FALSE)="wind",VLOOKUP(G4384,'Cross-Page Data'!$I$4:$J$19,2,FALSE),IF(VLOOKUP(H4384,'Cross-Page Data'!$D$4:$F$48,3,FALSE)="hydro",VLOOKUP(G4384,'Cross-Page Data'!$I$4:$J$19,2,FALSE),VLOOKUP(H4384,'Cross-Page Data'!$D$4:$F$48,3,FALSE)))))</f>
        <v/>
      </c>
      <c r="M4384" s="120">
        <f>IF(AND($P$2=FALSE,OR(F4384="Commercial NAICS Cogen",F4384="Industrial NAICS Cogen",F4384="NAICS-22 Cogen")),FALSE,IF(AND($P$3=FALSE,OR(F4384="Commercial NAICS Cogen",F4384="Commercial NAICS Non-Cogen",F4384="Industrial NAICS Cogen", F4384="industrial NAICS non-Cogen")),FALSE, TRUE))</f>
        <v/>
      </c>
    </row>
    <row r="4385">
      <c r="A4385" s="129" t="n">
        <v>59308</v>
      </c>
      <c r="B4385" s="130" t="inlineStr">
        <is>
          <t>Beacon Solar Plant Site 5</t>
        </is>
      </c>
      <c r="C4385" s="130" t="inlineStr">
        <is>
          <t>CD Global Solar Holdings, LLC</t>
        </is>
      </c>
      <c r="D4385" s="129" t="n">
        <v>60865</v>
      </c>
      <c r="E4385" s="130" t="inlineStr">
        <is>
          <t>CA</t>
        </is>
      </c>
      <c r="F4385" s="130" t="inlineStr">
        <is>
          <t>NAICS-22 Non-Cogen</t>
        </is>
      </c>
      <c r="G4385" s="130" t="inlineStr">
        <is>
          <t>PV</t>
        </is>
      </c>
      <c r="H4385" s="130" t="inlineStr">
        <is>
          <t>SUN</t>
        </is>
      </c>
      <c r="I4385" s="130" t="inlineStr">
        <is>
          <t>SUN</t>
        </is>
      </c>
      <c r="J4385" s="131" t="n">
        <v>100871</v>
      </c>
      <c r="K4385" s="129" t="n">
        <v>2020</v>
      </c>
      <c r="L4385" s="120">
        <f>IF(VLOOKUP(H4385,'Cross-Page Data'!$D$4:$F$48,3,FALSE)="natural gas",VLOOKUP(G4385,'Cross-Page Data'!$I$4:$J$19,2,FALSE),IF(VLOOKUP(H4385,'Cross-Page Data'!$D$4:$F$48,3,FALSE)="solar",IF(G4385="PV","solar PV","solar thermal"),IF(VLOOKUP(H4385,'Cross-Page Data'!$D$4:$F$48,3,FALSE)="wind",VLOOKUP(G4385,'Cross-Page Data'!$I$4:$J$19,2,FALSE),IF(VLOOKUP(H4385,'Cross-Page Data'!$D$4:$F$48,3,FALSE)="hydro",VLOOKUP(G4385,'Cross-Page Data'!$I$4:$J$19,2,FALSE),VLOOKUP(H4385,'Cross-Page Data'!$D$4:$F$48,3,FALSE)))))</f>
        <v/>
      </c>
      <c r="M4385" s="120">
        <f>IF(AND($P$2=FALSE,OR(F4385="Commercial NAICS Cogen",F4385="Industrial NAICS Cogen",F4385="NAICS-22 Cogen")),FALSE,IF(AND($P$3=FALSE,OR(F4385="Commercial NAICS Cogen",F4385="Commercial NAICS Non-Cogen",F4385="Industrial NAICS Cogen", F4385="industrial NAICS non-Cogen")),FALSE, TRUE))</f>
        <v/>
      </c>
    </row>
    <row r="4386">
      <c r="A4386" s="129" t="n">
        <v>59309</v>
      </c>
      <c r="B4386" s="130" t="inlineStr">
        <is>
          <t>Beacon Solar Plant Site 2</t>
        </is>
      </c>
      <c r="C4386" s="130" t="inlineStr">
        <is>
          <t>CD Global Solar Holdings, LLC</t>
        </is>
      </c>
      <c r="D4386" s="129" t="n">
        <v>60865</v>
      </c>
      <c r="E4386" s="130" t="inlineStr">
        <is>
          <t>CA</t>
        </is>
      </c>
      <c r="F4386" s="130" t="inlineStr">
        <is>
          <t>NAICS-22 Non-Cogen</t>
        </is>
      </c>
      <c r="G4386" s="130" t="inlineStr">
        <is>
          <t>PV</t>
        </is>
      </c>
      <c r="H4386" s="130" t="inlineStr">
        <is>
          <t>SUN</t>
        </is>
      </c>
      <c r="I4386" s="130" t="inlineStr">
        <is>
          <t>SUN</t>
        </is>
      </c>
      <c r="J4386" s="131" t="n">
        <v>124835</v>
      </c>
      <c r="K4386" s="129" t="n">
        <v>2020</v>
      </c>
      <c r="L4386" s="120">
        <f>IF(VLOOKUP(H4386,'Cross-Page Data'!$D$4:$F$48,3,FALSE)="natural gas",VLOOKUP(G4386,'Cross-Page Data'!$I$4:$J$19,2,FALSE),IF(VLOOKUP(H4386,'Cross-Page Data'!$D$4:$F$48,3,FALSE)="solar",IF(G4386="PV","solar PV","solar thermal"),IF(VLOOKUP(H4386,'Cross-Page Data'!$D$4:$F$48,3,FALSE)="wind",VLOOKUP(G4386,'Cross-Page Data'!$I$4:$J$19,2,FALSE),IF(VLOOKUP(H4386,'Cross-Page Data'!$D$4:$F$48,3,FALSE)="hydro",VLOOKUP(G4386,'Cross-Page Data'!$I$4:$J$19,2,FALSE),VLOOKUP(H4386,'Cross-Page Data'!$D$4:$F$48,3,FALSE)))))</f>
        <v/>
      </c>
      <c r="M4386" s="120">
        <f>IF(AND($P$2=FALSE,OR(F4386="Commercial NAICS Cogen",F4386="Industrial NAICS Cogen",F4386="NAICS-22 Cogen")),FALSE,IF(AND($P$3=FALSE,OR(F4386="Commercial NAICS Cogen",F4386="Commercial NAICS Non-Cogen",F4386="Industrial NAICS Cogen", F4386="industrial NAICS non-Cogen")),FALSE, TRUE))</f>
        <v/>
      </c>
    </row>
    <row r="4387">
      <c r="A4387" s="129" t="n">
        <v>59314</v>
      </c>
      <c r="B4387" s="130" t="inlineStr">
        <is>
          <t>WED Coventry 6</t>
        </is>
      </c>
      <c r="C4387" s="130" t="inlineStr">
        <is>
          <t>WED Coventry Six, LLC</t>
        </is>
      </c>
      <c r="D4387" s="129" t="n">
        <v>59117</v>
      </c>
      <c r="E4387" s="130" t="inlineStr">
        <is>
          <t>RI</t>
        </is>
      </c>
      <c r="F4387" s="130" t="inlineStr">
        <is>
          <t>NAICS-22 Non-Cogen</t>
        </is>
      </c>
      <c r="G4387" s="130" t="inlineStr">
        <is>
          <t>WT</t>
        </is>
      </c>
      <c r="H4387" s="130" t="inlineStr">
        <is>
          <t>WND</t>
        </is>
      </c>
      <c r="I4387" s="130" t="inlineStr">
        <is>
          <t>WND</t>
        </is>
      </c>
      <c r="J4387" s="131" t="n">
        <v>9266</v>
      </c>
      <c r="K4387" s="129" t="n">
        <v>2020</v>
      </c>
      <c r="L4387" s="120">
        <f>IF(VLOOKUP(H4387,'Cross-Page Data'!$D$4:$F$48,3,FALSE)="natural gas",VLOOKUP(G4387,'Cross-Page Data'!$I$4:$J$19,2,FALSE),IF(VLOOKUP(H4387,'Cross-Page Data'!$D$4:$F$48,3,FALSE)="solar",IF(G4387="PV","solar PV","solar thermal"),IF(VLOOKUP(H4387,'Cross-Page Data'!$D$4:$F$48,3,FALSE)="wind",VLOOKUP(G4387,'Cross-Page Data'!$I$4:$J$19,2,FALSE),IF(VLOOKUP(H4387,'Cross-Page Data'!$D$4:$F$48,3,FALSE)="hydro",VLOOKUP(G4387,'Cross-Page Data'!$I$4:$J$19,2,FALSE),VLOOKUP(H4387,'Cross-Page Data'!$D$4:$F$48,3,FALSE)))))</f>
        <v/>
      </c>
      <c r="M4387" s="120">
        <f>IF(AND($P$2=FALSE,OR(F4387="Commercial NAICS Cogen",F4387="Industrial NAICS Cogen",F4387="NAICS-22 Cogen")),FALSE,IF(AND($P$3=FALSE,OR(F4387="Commercial NAICS Cogen",F4387="Commercial NAICS Non-Cogen",F4387="Industrial NAICS Cogen", F4387="industrial NAICS non-Cogen")),FALSE, TRUE))</f>
        <v/>
      </c>
    </row>
    <row r="4388">
      <c r="A4388" s="129" t="n">
        <v>59315</v>
      </c>
      <c r="B4388" s="130" t="inlineStr">
        <is>
          <t>Hecate Energy Beacon Solar 1</t>
        </is>
      </c>
      <c r="C4388" s="130" t="inlineStr">
        <is>
          <t>Sustainable Power Group, LLC</t>
        </is>
      </c>
      <c r="D4388" s="129" t="n">
        <v>58661</v>
      </c>
      <c r="E4388" s="130" t="inlineStr">
        <is>
          <t>CA</t>
        </is>
      </c>
      <c r="F4388" s="130" t="inlineStr">
        <is>
          <t>NAICS-22 Non-Cogen</t>
        </is>
      </c>
      <c r="G4388" s="130" t="inlineStr">
        <is>
          <t>PV</t>
        </is>
      </c>
      <c r="H4388" s="130" t="inlineStr">
        <is>
          <t>SUN</t>
        </is>
      </c>
      <c r="I4388" s="130" t="inlineStr">
        <is>
          <t>SUN</t>
        </is>
      </c>
      <c r="J4388" s="131" t="n">
        <v>139420</v>
      </c>
      <c r="K4388" s="129" t="n">
        <v>2020</v>
      </c>
      <c r="L4388" s="120">
        <f>IF(VLOOKUP(H4388,'Cross-Page Data'!$D$4:$F$48,3,FALSE)="natural gas",VLOOKUP(G4388,'Cross-Page Data'!$I$4:$J$19,2,FALSE),IF(VLOOKUP(H4388,'Cross-Page Data'!$D$4:$F$48,3,FALSE)="solar",IF(G4388="PV","solar PV","solar thermal"),IF(VLOOKUP(H4388,'Cross-Page Data'!$D$4:$F$48,3,FALSE)="wind",VLOOKUP(G4388,'Cross-Page Data'!$I$4:$J$19,2,FALSE),IF(VLOOKUP(H4388,'Cross-Page Data'!$D$4:$F$48,3,FALSE)="hydro",VLOOKUP(G4388,'Cross-Page Data'!$I$4:$J$19,2,FALSE),VLOOKUP(H4388,'Cross-Page Data'!$D$4:$F$48,3,FALSE)))))</f>
        <v/>
      </c>
      <c r="M4388" s="120">
        <f>IF(AND($P$2=FALSE,OR(F4388="Commercial NAICS Cogen",F4388="Industrial NAICS Cogen",F4388="NAICS-22 Cogen")),FALSE,IF(AND($P$3=FALSE,OR(F4388="Commercial NAICS Cogen",F4388="Commercial NAICS Non-Cogen",F4388="Industrial NAICS Cogen", F4388="industrial NAICS non-Cogen")),FALSE, TRUE))</f>
        <v/>
      </c>
    </row>
    <row r="4389">
      <c r="A4389" s="129" t="n">
        <v>59316</v>
      </c>
      <c r="B4389" s="130" t="inlineStr">
        <is>
          <t>Hecate Energy Beacon Solar 3</t>
        </is>
      </c>
      <c r="C4389" s="130" t="inlineStr">
        <is>
          <t>Sustainable Power Group, LLC</t>
        </is>
      </c>
      <c r="D4389" s="129" t="n">
        <v>58661</v>
      </c>
      <c r="E4389" s="130" t="inlineStr">
        <is>
          <t>CA</t>
        </is>
      </c>
      <c r="F4389" s="130" t="inlineStr">
        <is>
          <t>NAICS-22 Non-Cogen</t>
        </is>
      </c>
      <c r="G4389" s="130" t="inlineStr">
        <is>
          <t>PV</t>
        </is>
      </c>
      <c r="H4389" s="130" t="inlineStr">
        <is>
          <t>SUN</t>
        </is>
      </c>
      <c r="I4389" s="130" t="inlineStr">
        <is>
          <t>SUN</t>
        </is>
      </c>
      <c r="J4389" s="131" t="n">
        <v>138418</v>
      </c>
      <c r="K4389" s="129" t="n">
        <v>2020</v>
      </c>
      <c r="L4389" s="120">
        <f>IF(VLOOKUP(H4389,'Cross-Page Data'!$D$4:$F$48,3,FALSE)="natural gas",VLOOKUP(G4389,'Cross-Page Data'!$I$4:$J$19,2,FALSE),IF(VLOOKUP(H4389,'Cross-Page Data'!$D$4:$F$48,3,FALSE)="solar",IF(G4389="PV","solar PV","solar thermal"),IF(VLOOKUP(H4389,'Cross-Page Data'!$D$4:$F$48,3,FALSE)="wind",VLOOKUP(G4389,'Cross-Page Data'!$I$4:$J$19,2,FALSE),IF(VLOOKUP(H4389,'Cross-Page Data'!$D$4:$F$48,3,FALSE)="hydro",VLOOKUP(G4389,'Cross-Page Data'!$I$4:$J$19,2,FALSE),VLOOKUP(H4389,'Cross-Page Data'!$D$4:$F$48,3,FALSE)))))</f>
        <v/>
      </c>
      <c r="M4389" s="120">
        <f>IF(AND($P$2=FALSE,OR(F4389="Commercial NAICS Cogen",F4389="Industrial NAICS Cogen",F4389="NAICS-22 Cogen")),FALSE,IF(AND($P$3=FALSE,OR(F4389="Commercial NAICS Cogen",F4389="Commercial NAICS Non-Cogen",F4389="Industrial NAICS Cogen", F4389="industrial NAICS non-Cogen")),FALSE, TRUE))</f>
        <v/>
      </c>
    </row>
    <row r="4390">
      <c r="A4390" s="129" t="n">
        <v>59317</v>
      </c>
      <c r="B4390" s="130" t="inlineStr">
        <is>
          <t>Hecate Energy Beacon Solar 4</t>
        </is>
      </c>
      <c r="C4390" s="130" t="inlineStr">
        <is>
          <t>Sustainable Power Group, LLC</t>
        </is>
      </c>
      <c r="D4390" s="129" t="n">
        <v>58661</v>
      </c>
      <c r="E4390" s="130" t="inlineStr">
        <is>
          <t>CA</t>
        </is>
      </c>
      <c r="F4390" s="130" t="inlineStr">
        <is>
          <t>NAICS-22 Non-Cogen</t>
        </is>
      </c>
      <c r="G4390" s="130" t="inlineStr">
        <is>
          <t>PV</t>
        </is>
      </c>
      <c r="H4390" s="130" t="inlineStr">
        <is>
          <t>SUN</t>
        </is>
      </c>
      <c r="I4390" s="130" t="inlineStr">
        <is>
          <t>SUN</t>
        </is>
      </c>
      <c r="J4390" s="131" t="n">
        <v>123052</v>
      </c>
      <c r="K4390" s="129" t="n">
        <v>2020</v>
      </c>
      <c r="L4390" s="120">
        <f>IF(VLOOKUP(H4390,'Cross-Page Data'!$D$4:$F$48,3,FALSE)="natural gas",VLOOKUP(G4390,'Cross-Page Data'!$I$4:$J$19,2,FALSE),IF(VLOOKUP(H4390,'Cross-Page Data'!$D$4:$F$48,3,FALSE)="solar",IF(G4390="PV","solar PV","solar thermal"),IF(VLOOKUP(H4390,'Cross-Page Data'!$D$4:$F$48,3,FALSE)="wind",VLOOKUP(G4390,'Cross-Page Data'!$I$4:$J$19,2,FALSE),IF(VLOOKUP(H4390,'Cross-Page Data'!$D$4:$F$48,3,FALSE)="hydro",VLOOKUP(G4390,'Cross-Page Data'!$I$4:$J$19,2,FALSE),VLOOKUP(H4390,'Cross-Page Data'!$D$4:$F$48,3,FALSE)))))</f>
        <v/>
      </c>
      <c r="M4390" s="120">
        <f>IF(AND($P$2=FALSE,OR(F4390="Commercial NAICS Cogen",F4390="Industrial NAICS Cogen",F4390="NAICS-22 Cogen")),FALSE,IF(AND($P$3=FALSE,OR(F4390="Commercial NAICS Cogen",F4390="Commercial NAICS Non-Cogen",F4390="Industrial NAICS Cogen", F4390="industrial NAICS non-Cogen")),FALSE, TRUE))</f>
        <v/>
      </c>
    </row>
    <row r="4391">
      <c r="A4391" s="129" t="n">
        <v>59320</v>
      </c>
      <c r="B4391" s="130" t="inlineStr">
        <is>
          <t>Los Vientos Windpower III</t>
        </is>
      </c>
      <c r="C4391" s="130" t="inlineStr">
        <is>
          <t>Los Vientos Windpower III, LLC</t>
        </is>
      </c>
      <c r="D4391" s="129" t="n">
        <v>59119</v>
      </c>
      <c r="E4391" s="130" t="inlineStr">
        <is>
          <t>TX</t>
        </is>
      </c>
      <c r="F4391" s="130" t="inlineStr">
        <is>
          <t>NAICS-22 Non-Cogen</t>
        </is>
      </c>
      <c r="G4391" s="130" t="inlineStr">
        <is>
          <t>WT</t>
        </is>
      </c>
      <c r="H4391" s="130" t="inlineStr">
        <is>
          <t>WND</t>
        </is>
      </c>
      <c r="I4391" s="130" t="inlineStr">
        <is>
          <t>WND</t>
        </is>
      </c>
      <c r="J4391" s="131" t="n">
        <v>571467</v>
      </c>
      <c r="K4391" s="129" t="n">
        <v>2020</v>
      </c>
      <c r="L4391" s="120">
        <f>IF(VLOOKUP(H4391,'Cross-Page Data'!$D$4:$F$48,3,FALSE)="natural gas",VLOOKUP(G4391,'Cross-Page Data'!$I$4:$J$19,2,FALSE),IF(VLOOKUP(H4391,'Cross-Page Data'!$D$4:$F$48,3,FALSE)="solar",IF(G4391="PV","solar PV","solar thermal"),IF(VLOOKUP(H4391,'Cross-Page Data'!$D$4:$F$48,3,FALSE)="wind",VLOOKUP(G4391,'Cross-Page Data'!$I$4:$J$19,2,FALSE),IF(VLOOKUP(H4391,'Cross-Page Data'!$D$4:$F$48,3,FALSE)="hydro",VLOOKUP(G4391,'Cross-Page Data'!$I$4:$J$19,2,FALSE),VLOOKUP(H4391,'Cross-Page Data'!$D$4:$F$48,3,FALSE)))))</f>
        <v/>
      </c>
      <c r="M4391" s="120">
        <f>IF(AND($P$2=FALSE,OR(F4391="Commercial NAICS Cogen",F4391="Industrial NAICS Cogen",F4391="NAICS-22 Cogen")),FALSE,IF(AND($P$3=FALSE,OR(F4391="Commercial NAICS Cogen",F4391="Commercial NAICS Non-Cogen",F4391="Industrial NAICS Cogen", F4391="industrial NAICS non-Cogen")),FALSE, TRUE))</f>
        <v/>
      </c>
    </row>
    <row r="4392">
      <c r="A4392" s="129" t="n">
        <v>59321</v>
      </c>
      <c r="B4392" s="130" t="inlineStr">
        <is>
          <t>Los Vientos Windpower IV</t>
        </is>
      </c>
      <c r="C4392" s="130" t="inlineStr">
        <is>
          <t>Los Vientos Windpower IV, LLC</t>
        </is>
      </c>
      <c r="D4392" s="129" t="n">
        <v>59120</v>
      </c>
      <c r="E4392" s="130" t="inlineStr">
        <is>
          <t>TX</t>
        </is>
      </c>
      <c r="F4392" s="130" t="inlineStr">
        <is>
          <t>NAICS-22 Non-Cogen</t>
        </is>
      </c>
      <c r="G4392" s="130" t="inlineStr">
        <is>
          <t>WT</t>
        </is>
      </c>
      <c r="H4392" s="130" t="inlineStr">
        <is>
          <t>WND</t>
        </is>
      </c>
      <c r="I4392" s="130" t="inlineStr">
        <is>
          <t>WND</t>
        </is>
      </c>
      <c r="J4392" s="131" t="n">
        <v>601003</v>
      </c>
      <c r="K4392" s="129" t="n">
        <v>2020</v>
      </c>
      <c r="L4392" s="120">
        <f>IF(VLOOKUP(H4392,'Cross-Page Data'!$D$4:$F$48,3,FALSE)="natural gas",VLOOKUP(G4392,'Cross-Page Data'!$I$4:$J$19,2,FALSE),IF(VLOOKUP(H4392,'Cross-Page Data'!$D$4:$F$48,3,FALSE)="solar",IF(G4392="PV","solar PV","solar thermal"),IF(VLOOKUP(H4392,'Cross-Page Data'!$D$4:$F$48,3,FALSE)="wind",VLOOKUP(G4392,'Cross-Page Data'!$I$4:$J$19,2,FALSE),IF(VLOOKUP(H4392,'Cross-Page Data'!$D$4:$F$48,3,FALSE)="hydro",VLOOKUP(G4392,'Cross-Page Data'!$I$4:$J$19,2,FALSE),VLOOKUP(H4392,'Cross-Page Data'!$D$4:$F$48,3,FALSE)))))</f>
        <v/>
      </c>
      <c r="M4392" s="120">
        <f>IF(AND($P$2=FALSE,OR(F4392="Commercial NAICS Cogen",F4392="Industrial NAICS Cogen",F4392="NAICS-22 Cogen")),FALSE,IF(AND($P$3=FALSE,OR(F4392="Commercial NAICS Cogen",F4392="Commercial NAICS Non-Cogen",F4392="Industrial NAICS Cogen", F4392="industrial NAICS non-Cogen")),FALSE, TRUE))</f>
        <v/>
      </c>
    </row>
    <row r="4393">
      <c r="A4393" s="129" t="n">
        <v>59325</v>
      </c>
      <c r="B4393" s="130" t="inlineStr">
        <is>
          <t>Kings Mountain Energy Center</t>
        </is>
      </c>
      <c r="C4393" s="130" t="inlineStr">
        <is>
          <t>NTE Carolinas, LLC</t>
        </is>
      </c>
      <c r="D4393" s="129" t="n">
        <v>59123</v>
      </c>
      <c r="E4393" s="130" t="inlineStr">
        <is>
          <t>NC</t>
        </is>
      </c>
      <c r="F4393" s="130" t="inlineStr">
        <is>
          <t>NAICS-22 Non-Cogen</t>
        </is>
      </c>
      <c r="G4393" s="130" t="inlineStr">
        <is>
          <t>CA</t>
        </is>
      </c>
      <c r="H4393" s="130" t="inlineStr">
        <is>
          <t>NG</t>
        </is>
      </c>
      <c r="I4393" s="130" t="inlineStr">
        <is>
          <t>NG</t>
        </is>
      </c>
      <c r="J4393" s="131" t="n">
        <v>1133603</v>
      </c>
      <c r="K4393" s="129" t="n">
        <v>2020</v>
      </c>
      <c r="L4393" s="120">
        <f>IF(VLOOKUP(H4393,'Cross-Page Data'!$D$4:$F$48,3,FALSE)="natural gas",VLOOKUP(G4393,'Cross-Page Data'!$I$4:$J$19,2,FALSE),IF(VLOOKUP(H4393,'Cross-Page Data'!$D$4:$F$48,3,FALSE)="solar",IF(G4393="PV","solar PV","solar thermal"),IF(VLOOKUP(H4393,'Cross-Page Data'!$D$4:$F$48,3,FALSE)="wind",VLOOKUP(G4393,'Cross-Page Data'!$I$4:$J$19,2,FALSE),IF(VLOOKUP(H4393,'Cross-Page Data'!$D$4:$F$48,3,FALSE)="hydro",VLOOKUP(G4393,'Cross-Page Data'!$I$4:$J$19,2,FALSE),VLOOKUP(H4393,'Cross-Page Data'!$D$4:$F$48,3,FALSE)))))</f>
        <v/>
      </c>
      <c r="M4393" s="120">
        <f>IF(AND($P$2=FALSE,OR(F4393="Commercial NAICS Cogen",F4393="Industrial NAICS Cogen",F4393="NAICS-22 Cogen")),FALSE,IF(AND($P$3=FALSE,OR(F4393="Commercial NAICS Cogen",F4393="Commercial NAICS Non-Cogen",F4393="Industrial NAICS Cogen", F4393="industrial NAICS non-Cogen")),FALSE, TRUE))</f>
        <v/>
      </c>
    </row>
    <row r="4394">
      <c r="A4394" s="129" t="n">
        <v>59325</v>
      </c>
      <c r="B4394" s="130" t="inlineStr">
        <is>
          <t>Kings Mountain Energy Center</t>
        </is>
      </c>
      <c r="C4394" s="130" t="inlineStr">
        <is>
          <t>NTE Carolinas, LLC</t>
        </is>
      </c>
      <c r="D4394" s="129" t="n">
        <v>59123</v>
      </c>
      <c r="E4394" s="130" t="inlineStr">
        <is>
          <t>NC</t>
        </is>
      </c>
      <c r="F4394" s="130" t="inlineStr">
        <is>
          <t>NAICS-22 Non-Cogen</t>
        </is>
      </c>
      <c r="G4394" s="130" t="inlineStr">
        <is>
          <t>CT</t>
        </is>
      </c>
      <c r="H4394" s="130" t="inlineStr">
        <is>
          <t>NG</t>
        </is>
      </c>
      <c r="I4394" s="130" t="inlineStr">
        <is>
          <t>NG</t>
        </is>
      </c>
      <c r="J4394" s="131" t="n">
        <v>1803388</v>
      </c>
      <c r="K4394" s="129" t="n">
        <v>2020</v>
      </c>
      <c r="L4394" s="120">
        <f>IF(VLOOKUP(H4394,'Cross-Page Data'!$D$4:$F$48,3,FALSE)="natural gas",VLOOKUP(G4394,'Cross-Page Data'!$I$4:$J$19,2,FALSE),IF(VLOOKUP(H4394,'Cross-Page Data'!$D$4:$F$48,3,FALSE)="solar",IF(G4394="PV","solar PV","solar thermal"),IF(VLOOKUP(H4394,'Cross-Page Data'!$D$4:$F$48,3,FALSE)="wind",VLOOKUP(G4394,'Cross-Page Data'!$I$4:$J$19,2,FALSE),IF(VLOOKUP(H4394,'Cross-Page Data'!$D$4:$F$48,3,FALSE)="hydro",VLOOKUP(G4394,'Cross-Page Data'!$I$4:$J$19,2,FALSE),VLOOKUP(H4394,'Cross-Page Data'!$D$4:$F$48,3,FALSE)))))</f>
        <v/>
      </c>
      <c r="M4394" s="120">
        <f>IF(AND($P$2=FALSE,OR(F4394="Commercial NAICS Cogen",F4394="Industrial NAICS Cogen",F4394="NAICS-22 Cogen")),FALSE,IF(AND($P$3=FALSE,OR(F4394="Commercial NAICS Cogen",F4394="Commercial NAICS Non-Cogen",F4394="Industrial NAICS Cogen", F4394="industrial NAICS non-Cogen")),FALSE, TRUE))</f>
        <v/>
      </c>
    </row>
    <row r="4395">
      <c r="A4395" s="129" t="n">
        <v>59326</v>
      </c>
      <c r="B4395" s="130" t="inlineStr">
        <is>
          <t>Middletown Energy Center</t>
        </is>
      </c>
      <c r="C4395" s="130" t="inlineStr">
        <is>
          <t>NTE Ohio LLC</t>
        </is>
      </c>
      <c r="D4395" s="129" t="n">
        <v>59124</v>
      </c>
      <c r="E4395" s="130" t="inlineStr">
        <is>
          <t>OH</t>
        </is>
      </c>
      <c r="F4395" s="130" t="inlineStr">
        <is>
          <t>NAICS-22 Non-Cogen</t>
        </is>
      </c>
      <c r="G4395" s="130" t="inlineStr">
        <is>
          <t>CA</t>
        </is>
      </c>
      <c r="H4395" s="130" t="inlineStr">
        <is>
          <t>NG</t>
        </is>
      </c>
      <c r="I4395" s="130" t="inlineStr">
        <is>
          <t>NG</t>
        </is>
      </c>
      <c r="J4395" s="131" t="n">
        <v>1277817</v>
      </c>
      <c r="K4395" s="129" t="n">
        <v>2020</v>
      </c>
      <c r="L4395" s="120">
        <f>IF(VLOOKUP(H4395,'Cross-Page Data'!$D$4:$F$48,3,FALSE)="natural gas",VLOOKUP(G4395,'Cross-Page Data'!$I$4:$J$19,2,FALSE),IF(VLOOKUP(H4395,'Cross-Page Data'!$D$4:$F$48,3,FALSE)="solar",IF(G4395="PV","solar PV","solar thermal"),IF(VLOOKUP(H4395,'Cross-Page Data'!$D$4:$F$48,3,FALSE)="wind",VLOOKUP(G4395,'Cross-Page Data'!$I$4:$J$19,2,FALSE),IF(VLOOKUP(H4395,'Cross-Page Data'!$D$4:$F$48,3,FALSE)="hydro",VLOOKUP(G4395,'Cross-Page Data'!$I$4:$J$19,2,FALSE),VLOOKUP(H4395,'Cross-Page Data'!$D$4:$F$48,3,FALSE)))))</f>
        <v/>
      </c>
      <c r="M4395" s="120">
        <f>IF(AND($P$2=FALSE,OR(F4395="Commercial NAICS Cogen",F4395="Industrial NAICS Cogen",F4395="NAICS-22 Cogen")),FALSE,IF(AND($P$3=FALSE,OR(F4395="Commercial NAICS Cogen",F4395="Commercial NAICS Non-Cogen",F4395="Industrial NAICS Cogen", F4395="industrial NAICS non-Cogen")),FALSE, TRUE))</f>
        <v/>
      </c>
    </row>
    <row r="4396">
      <c r="A4396" s="129" t="n">
        <v>59326</v>
      </c>
      <c r="B4396" s="130" t="inlineStr">
        <is>
          <t>Middletown Energy Center</t>
        </is>
      </c>
      <c r="C4396" s="130" t="inlineStr">
        <is>
          <t>NTE Ohio LLC</t>
        </is>
      </c>
      <c r="D4396" s="129" t="n">
        <v>59124</v>
      </c>
      <c r="E4396" s="130" t="inlineStr">
        <is>
          <t>OH</t>
        </is>
      </c>
      <c r="F4396" s="130" t="inlineStr">
        <is>
          <t>NAICS-22 Non-Cogen</t>
        </is>
      </c>
      <c r="G4396" s="130" t="inlineStr">
        <is>
          <t>CT</t>
        </is>
      </c>
      <c r="H4396" s="130" t="inlineStr">
        <is>
          <t>NG</t>
        </is>
      </c>
      <c r="I4396" s="130" t="inlineStr">
        <is>
          <t>NG</t>
        </is>
      </c>
      <c r="J4396" s="131" t="n">
        <v>2108322</v>
      </c>
      <c r="K4396" s="129" t="n">
        <v>2020</v>
      </c>
      <c r="L4396" s="120">
        <f>IF(VLOOKUP(H4396,'Cross-Page Data'!$D$4:$F$48,3,FALSE)="natural gas",VLOOKUP(G4396,'Cross-Page Data'!$I$4:$J$19,2,FALSE),IF(VLOOKUP(H4396,'Cross-Page Data'!$D$4:$F$48,3,FALSE)="solar",IF(G4396="PV","solar PV","solar thermal"),IF(VLOOKUP(H4396,'Cross-Page Data'!$D$4:$F$48,3,FALSE)="wind",VLOOKUP(G4396,'Cross-Page Data'!$I$4:$J$19,2,FALSE),IF(VLOOKUP(H4396,'Cross-Page Data'!$D$4:$F$48,3,FALSE)="hydro",VLOOKUP(G4396,'Cross-Page Data'!$I$4:$J$19,2,FALSE),VLOOKUP(H4396,'Cross-Page Data'!$D$4:$F$48,3,FALSE)))))</f>
        <v/>
      </c>
      <c r="M4396" s="120">
        <f>IF(AND($P$2=FALSE,OR(F4396="Commercial NAICS Cogen",F4396="Industrial NAICS Cogen",F4396="NAICS-22 Cogen")),FALSE,IF(AND($P$3=FALSE,OR(F4396="Commercial NAICS Cogen",F4396="Commercial NAICS Non-Cogen",F4396="Industrial NAICS Cogen", F4396="industrial NAICS non-Cogen")),FALSE, TRUE))</f>
        <v/>
      </c>
    </row>
    <row r="4397">
      <c r="A4397" s="129" t="n">
        <v>59328</v>
      </c>
      <c r="B4397" s="130" t="inlineStr">
        <is>
          <t>Golden Acorn Casino</t>
        </is>
      </c>
      <c r="C4397" s="130" t="inlineStr">
        <is>
          <t>Foundation CA Fund VII Manager, LLC</t>
        </is>
      </c>
      <c r="D4397" s="129" t="n">
        <v>59129</v>
      </c>
      <c r="E4397" s="130" t="inlineStr">
        <is>
          <t>CA</t>
        </is>
      </c>
      <c r="F4397" s="130" t="inlineStr">
        <is>
          <t>Commercial NAICS Non-Cogen</t>
        </is>
      </c>
      <c r="G4397" s="130" t="inlineStr">
        <is>
          <t>WT</t>
        </is>
      </c>
      <c r="H4397" s="130" t="inlineStr">
        <is>
          <t>WND</t>
        </is>
      </c>
      <c r="I4397" s="130" t="inlineStr">
        <is>
          <t>WND</t>
        </is>
      </c>
      <c r="J4397" s="131" t="n">
        <v>4390</v>
      </c>
      <c r="K4397" s="129" t="n">
        <v>2020</v>
      </c>
      <c r="L4397" s="120">
        <f>IF(VLOOKUP(H4397,'Cross-Page Data'!$D$4:$F$48,3,FALSE)="natural gas",VLOOKUP(G4397,'Cross-Page Data'!$I$4:$J$19,2,FALSE),IF(VLOOKUP(H4397,'Cross-Page Data'!$D$4:$F$48,3,FALSE)="solar",IF(G4397="PV","solar PV","solar thermal"),IF(VLOOKUP(H4397,'Cross-Page Data'!$D$4:$F$48,3,FALSE)="wind",VLOOKUP(G4397,'Cross-Page Data'!$I$4:$J$19,2,FALSE),IF(VLOOKUP(H4397,'Cross-Page Data'!$D$4:$F$48,3,FALSE)="hydro",VLOOKUP(G4397,'Cross-Page Data'!$I$4:$J$19,2,FALSE),VLOOKUP(H4397,'Cross-Page Data'!$D$4:$F$48,3,FALSE)))))</f>
        <v/>
      </c>
      <c r="M4397" s="120">
        <f>IF(AND($P$2=FALSE,OR(F4397="Commercial NAICS Cogen",F4397="Industrial NAICS Cogen",F4397="NAICS-22 Cogen")),FALSE,IF(AND($P$3=FALSE,OR(F4397="Commercial NAICS Cogen",F4397="Commercial NAICS Non-Cogen",F4397="Industrial NAICS Cogen", F4397="industrial NAICS non-Cogen")),FALSE, TRUE))</f>
        <v/>
      </c>
    </row>
    <row r="4398">
      <c r="A4398" s="129" t="n">
        <v>59331</v>
      </c>
      <c r="B4398" s="130" t="inlineStr">
        <is>
          <t>Anheuser-Busch #2</t>
        </is>
      </c>
      <c r="C4398" s="130" t="inlineStr">
        <is>
          <t>Foundation CA Fund VII Manager, LLC</t>
        </is>
      </c>
      <c r="D4398" s="129" t="n">
        <v>59129</v>
      </c>
      <c r="E4398" s="130" t="inlineStr">
        <is>
          <t>CA</t>
        </is>
      </c>
      <c r="F4398" s="130" t="inlineStr">
        <is>
          <t>Industrial NAICS Non-Cogen</t>
        </is>
      </c>
      <c r="G4398" s="130" t="inlineStr">
        <is>
          <t>WT</t>
        </is>
      </c>
      <c r="H4398" s="130" t="inlineStr">
        <is>
          <t>WND</t>
        </is>
      </c>
      <c r="I4398" s="130" t="inlineStr">
        <is>
          <t>WND</t>
        </is>
      </c>
      <c r="J4398" s="131" t="n">
        <v>3400</v>
      </c>
      <c r="K4398" s="129" t="n">
        <v>2020</v>
      </c>
      <c r="L4398" s="120">
        <f>IF(VLOOKUP(H4398,'Cross-Page Data'!$D$4:$F$48,3,FALSE)="natural gas",VLOOKUP(G4398,'Cross-Page Data'!$I$4:$J$19,2,FALSE),IF(VLOOKUP(H4398,'Cross-Page Data'!$D$4:$F$48,3,FALSE)="solar",IF(G4398="PV","solar PV","solar thermal"),IF(VLOOKUP(H4398,'Cross-Page Data'!$D$4:$F$48,3,FALSE)="wind",VLOOKUP(G4398,'Cross-Page Data'!$I$4:$J$19,2,FALSE),IF(VLOOKUP(H4398,'Cross-Page Data'!$D$4:$F$48,3,FALSE)="hydro",VLOOKUP(G4398,'Cross-Page Data'!$I$4:$J$19,2,FALSE),VLOOKUP(H4398,'Cross-Page Data'!$D$4:$F$48,3,FALSE)))))</f>
        <v/>
      </c>
      <c r="M4398" s="120">
        <f>IF(AND($P$2=FALSE,OR(F4398="Commercial NAICS Cogen",F4398="Industrial NAICS Cogen",F4398="NAICS-22 Cogen")),FALSE,IF(AND($P$3=FALSE,OR(F4398="Commercial NAICS Cogen",F4398="Commercial NAICS Non-Cogen",F4398="Industrial NAICS Cogen", F4398="industrial NAICS non-Cogen")),FALSE, TRUE))</f>
        <v/>
      </c>
    </row>
    <row r="4399">
      <c r="A4399" s="129" t="n">
        <v>59332</v>
      </c>
      <c r="B4399" s="130" t="inlineStr">
        <is>
          <t>Mesquite Creek Wind</t>
        </is>
      </c>
      <c r="C4399" s="130" t="inlineStr">
        <is>
          <t>Mesquite Creek Wind, LLC</t>
        </is>
      </c>
      <c r="D4399" s="129" t="n">
        <v>59900</v>
      </c>
      <c r="E4399" s="130" t="inlineStr">
        <is>
          <t>TX</t>
        </is>
      </c>
      <c r="F4399" s="130" t="inlineStr">
        <is>
          <t>NAICS-22 Non-Cogen</t>
        </is>
      </c>
      <c r="G4399" s="130" t="inlineStr">
        <is>
          <t>WT</t>
        </is>
      </c>
      <c r="H4399" s="130" t="inlineStr">
        <is>
          <t>WND</t>
        </is>
      </c>
      <c r="I4399" s="130" t="inlineStr">
        <is>
          <t>WND</t>
        </is>
      </c>
      <c r="J4399" s="131" t="n">
        <v>721908</v>
      </c>
      <c r="K4399" s="129" t="n">
        <v>2020</v>
      </c>
      <c r="L4399" s="120">
        <f>IF(VLOOKUP(H4399,'Cross-Page Data'!$D$4:$F$48,3,FALSE)="natural gas",VLOOKUP(G4399,'Cross-Page Data'!$I$4:$J$19,2,FALSE),IF(VLOOKUP(H4399,'Cross-Page Data'!$D$4:$F$48,3,FALSE)="solar",IF(G4399="PV","solar PV","solar thermal"),IF(VLOOKUP(H4399,'Cross-Page Data'!$D$4:$F$48,3,FALSE)="wind",VLOOKUP(G4399,'Cross-Page Data'!$I$4:$J$19,2,FALSE),IF(VLOOKUP(H4399,'Cross-Page Data'!$D$4:$F$48,3,FALSE)="hydro",VLOOKUP(G4399,'Cross-Page Data'!$I$4:$J$19,2,FALSE),VLOOKUP(H4399,'Cross-Page Data'!$D$4:$F$48,3,FALSE)))))</f>
        <v/>
      </c>
      <c r="M4399" s="120">
        <f>IF(AND($P$2=FALSE,OR(F4399="Commercial NAICS Cogen",F4399="Industrial NAICS Cogen",F4399="NAICS-22 Cogen")),FALSE,IF(AND($P$3=FALSE,OR(F4399="Commercial NAICS Cogen",F4399="Commercial NAICS Non-Cogen",F4399="Industrial NAICS Cogen", F4399="industrial NAICS non-Cogen")),FALSE, TRUE))</f>
        <v/>
      </c>
    </row>
    <row r="4400">
      <c r="A4400" s="129" t="n">
        <v>59338</v>
      </c>
      <c r="B4400" s="130" t="inlineStr">
        <is>
          <t>Gila River Power Block 1</t>
        </is>
      </c>
      <c r="C4400" s="130" t="inlineStr">
        <is>
          <t>Salt River Project</t>
        </is>
      </c>
      <c r="D4400" s="129" t="n">
        <v>16572</v>
      </c>
      <c r="E4400" s="130" t="inlineStr">
        <is>
          <t>AZ</t>
        </is>
      </c>
      <c r="F4400" s="130" t="inlineStr">
        <is>
          <t>Electric Utility</t>
        </is>
      </c>
      <c r="G4400" s="130" t="inlineStr">
        <is>
          <t>CA</t>
        </is>
      </c>
      <c r="H4400" s="130" t="inlineStr">
        <is>
          <t>NG</t>
        </is>
      </c>
      <c r="I4400" s="130" t="inlineStr">
        <is>
          <t>NG</t>
        </is>
      </c>
      <c r="J4400" s="131" t="n">
        <v>1276463</v>
      </c>
      <c r="K4400" s="129" t="n">
        <v>2020</v>
      </c>
      <c r="L4400" s="120">
        <f>IF(VLOOKUP(H4400,'Cross-Page Data'!$D$4:$F$48,3,FALSE)="natural gas",VLOOKUP(G4400,'Cross-Page Data'!$I$4:$J$19,2,FALSE),IF(VLOOKUP(H4400,'Cross-Page Data'!$D$4:$F$48,3,FALSE)="solar",IF(G4400="PV","solar PV","solar thermal"),IF(VLOOKUP(H4400,'Cross-Page Data'!$D$4:$F$48,3,FALSE)="wind",VLOOKUP(G4400,'Cross-Page Data'!$I$4:$J$19,2,FALSE),IF(VLOOKUP(H4400,'Cross-Page Data'!$D$4:$F$48,3,FALSE)="hydro",VLOOKUP(G4400,'Cross-Page Data'!$I$4:$J$19,2,FALSE),VLOOKUP(H4400,'Cross-Page Data'!$D$4:$F$48,3,FALSE)))))</f>
        <v/>
      </c>
      <c r="M4400" s="120">
        <f>IF(AND($P$2=FALSE,OR(F4400="Commercial NAICS Cogen",F4400="Industrial NAICS Cogen",F4400="NAICS-22 Cogen")),FALSE,IF(AND($P$3=FALSE,OR(F4400="Commercial NAICS Cogen",F4400="Commercial NAICS Non-Cogen",F4400="Industrial NAICS Cogen", F4400="industrial NAICS non-Cogen")),FALSE, TRUE))</f>
        <v/>
      </c>
    </row>
    <row r="4401">
      <c r="A4401" s="129" t="n">
        <v>59338</v>
      </c>
      <c r="B4401" s="130" t="inlineStr">
        <is>
          <t>Gila River Power Block 1</t>
        </is>
      </c>
      <c r="C4401" s="130" t="inlineStr">
        <is>
          <t>Salt River Project</t>
        </is>
      </c>
      <c r="D4401" s="129" t="n">
        <v>16572</v>
      </c>
      <c r="E4401" s="130" t="inlineStr">
        <is>
          <t>AZ</t>
        </is>
      </c>
      <c r="F4401" s="130" t="inlineStr">
        <is>
          <t>Electric Utility</t>
        </is>
      </c>
      <c r="G4401" s="130" t="inlineStr">
        <is>
          <t>CT</t>
        </is>
      </c>
      <c r="H4401" s="130" t="inlineStr">
        <is>
          <t>NG</t>
        </is>
      </c>
      <c r="I4401" s="130" t="inlineStr">
        <is>
          <t>NG</t>
        </is>
      </c>
      <c r="J4401" s="131" t="n">
        <v>1888801</v>
      </c>
      <c r="K4401" s="129" t="n">
        <v>2020</v>
      </c>
      <c r="L4401" s="120">
        <f>IF(VLOOKUP(H4401,'Cross-Page Data'!$D$4:$F$48,3,FALSE)="natural gas",VLOOKUP(G4401,'Cross-Page Data'!$I$4:$J$19,2,FALSE),IF(VLOOKUP(H4401,'Cross-Page Data'!$D$4:$F$48,3,FALSE)="solar",IF(G4401="PV","solar PV","solar thermal"),IF(VLOOKUP(H4401,'Cross-Page Data'!$D$4:$F$48,3,FALSE)="wind",VLOOKUP(G4401,'Cross-Page Data'!$I$4:$J$19,2,FALSE),IF(VLOOKUP(H4401,'Cross-Page Data'!$D$4:$F$48,3,FALSE)="hydro",VLOOKUP(G4401,'Cross-Page Data'!$I$4:$J$19,2,FALSE),VLOOKUP(H4401,'Cross-Page Data'!$D$4:$F$48,3,FALSE)))))</f>
        <v/>
      </c>
      <c r="M4401" s="120">
        <f>IF(AND($P$2=FALSE,OR(F4401="Commercial NAICS Cogen",F4401="Industrial NAICS Cogen",F4401="NAICS-22 Cogen")),FALSE,IF(AND($P$3=FALSE,OR(F4401="Commercial NAICS Cogen",F4401="Commercial NAICS Non-Cogen",F4401="Industrial NAICS Cogen", F4401="industrial NAICS non-Cogen")),FALSE, TRUE))</f>
        <v/>
      </c>
    </row>
    <row r="4402">
      <c r="A4402" s="129" t="n">
        <v>59373</v>
      </c>
      <c r="B4402" s="130" t="inlineStr">
        <is>
          <t>Broshco Fabricated Products</t>
        </is>
      </c>
      <c r="C4402" s="130" t="inlineStr">
        <is>
          <t>Broshco Fabricated Products</t>
        </is>
      </c>
      <c r="D4402" s="129" t="n">
        <v>59147</v>
      </c>
      <c r="E4402" s="130" t="inlineStr">
        <is>
          <t>OH</t>
        </is>
      </c>
      <c r="F4402" s="130" t="inlineStr">
        <is>
          <t>Industrial NAICS Cogen</t>
        </is>
      </c>
      <c r="G4402" s="130" t="inlineStr">
        <is>
          <t>GT</t>
        </is>
      </c>
      <c r="H4402" s="130" t="inlineStr">
        <is>
          <t>NG</t>
        </is>
      </c>
      <c r="I4402" s="130" t="inlineStr">
        <is>
          <t>NG</t>
        </is>
      </c>
      <c r="J4402" s="131" t="n">
        <v>2472</v>
      </c>
      <c r="K4402" s="129" t="n">
        <v>2020</v>
      </c>
      <c r="L4402" s="120">
        <f>IF(VLOOKUP(H4402,'Cross-Page Data'!$D$4:$F$48,3,FALSE)="natural gas",VLOOKUP(G4402,'Cross-Page Data'!$I$4:$J$19,2,FALSE),IF(VLOOKUP(H4402,'Cross-Page Data'!$D$4:$F$48,3,FALSE)="solar",IF(G4402="PV","solar PV","solar thermal"),IF(VLOOKUP(H4402,'Cross-Page Data'!$D$4:$F$48,3,FALSE)="wind",VLOOKUP(G4402,'Cross-Page Data'!$I$4:$J$19,2,FALSE),IF(VLOOKUP(H4402,'Cross-Page Data'!$D$4:$F$48,3,FALSE)="hydro",VLOOKUP(G4402,'Cross-Page Data'!$I$4:$J$19,2,FALSE),VLOOKUP(H4402,'Cross-Page Data'!$D$4:$F$48,3,FALSE)))))</f>
        <v/>
      </c>
      <c r="M4402" s="120">
        <f>IF(AND($P$2=FALSE,OR(F4402="Commercial NAICS Cogen",F4402="Industrial NAICS Cogen",F4402="NAICS-22 Cogen")),FALSE,IF(AND($P$3=FALSE,OR(F4402="Commercial NAICS Cogen",F4402="Commercial NAICS Non-Cogen",F4402="Industrial NAICS Cogen", F4402="industrial NAICS non-Cogen")),FALSE, TRUE))</f>
        <v/>
      </c>
    </row>
    <row r="4403" ht="29" customHeight="1" s="157">
      <c r="A4403" s="129" t="n">
        <v>59379</v>
      </c>
      <c r="B4403" s="130" t="inlineStr">
        <is>
          <t>Wapsie Valley Creamery Back Up Generator</t>
        </is>
      </c>
      <c r="C4403" s="130" t="inlineStr">
        <is>
          <t>Wapsie Valley Creamery</t>
        </is>
      </c>
      <c r="D4403" s="129" t="n">
        <v>59156</v>
      </c>
      <c r="E4403" s="130" t="inlineStr">
        <is>
          <t>IA</t>
        </is>
      </c>
      <c r="F4403" s="130" t="inlineStr">
        <is>
          <t>Industrial NAICS Non-Cogen</t>
        </is>
      </c>
      <c r="G4403" s="130" t="inlineStr">
        <is>
          <t>IC</t>
        </is>
      </c>
      <c r="H4403" s="130" t="inlineStr">
        <is>
          <t>DFO</t>
        </is>
      </c>
      <c r="I4403" s="130" t="inlineStr">
        <is>
          <t>DFO</t>
        </is>
      </c>
      <c r="J4403" s="131" t="n">
        <v>0</v>
      </c>
      <c r="K4403" s="129" t="n">
        <v>2020</v>
      </c>
      <c r="L4403" s="120">
        <f>IF(VLOOKUP(H4403,'Cross-Page Data'!$D$4:$F$48,3,FALSE)="natural gas",VLOOKUP(G4403,'Cross-Page Data'!$I$4:$J$19,2,FALSE),IF(VLOOKUP(H4403,'Cross-Page Data'!$D$4:$F$48,3,FALSE)="solar",IF(G4403="PV","solar PV","solar thermal"),IF(VLOOKUP(H4403,'Cross-Page Data'!$D$4:$F$48,3,FALSE)="wind",VLOOKUP(G4403,'Cross-Page Data'!$I$4:$J$19,2,FALSE),IF(VLOOKUP(H4403,'Cross-Page Data'!$D$4:$F$48,3,FALSE)="hydro",VLOOKUP(G4403,'Cross-Page Data'!$I$4:$J$19,2,FALSE),VLOOKUP(H4403,'Cross-Page Data'!$D$4:$F$48,3,FALSE)))))</f>
        <v/>
      </c>
      <c r="M4403" s="120">
        <f>IF(AND($P$2=FALSE,OR(F4403="Commercial NAICS Cogen",F4403="Industrial NAICS Cogen",F4403="NAICS-22 Cogen")),FALSE,IF(AND($P$3=FALSE,OR(F4403="Commercial NAICS Cogen",F4403="Commercial NAICS Non-Cogen",F4403="Industrial NAICS Cogen", F4403="industrial NAICS non-Cogen")),FALSE, TRUE))</f>
        <v/>
      </c>
    </row>
    <row r="4404">
      <c r="A4404" s="129" t="n">
        <v>59382</v>
      </c>
      <c r="B4404" s="130" t="inlineStr">
        <is>
          <t>Paisley Geothermal Generating Plant</t>
        </is>
      </c>
      <c r="C4404" s="130" t="inlineStr">
        <is>
          <t>Surprise Valley Electrification</t>
        </is>
      </c>
      <c r="D4404" s="129" t="n">
        <v>18260</v>
      </c>
      <c r="E4404" s="130" t="inlineStr">
        <is>
          <t>OR</t>
        </is>
      </c>
      <c r="F4404" s="130" t="inlineStr">
        <is>
          <t>Electric Utility</t>
        </is>
      </c>
      <c r="G4404" s="130" t="inlineStr">
        <is>
          <t>ST</t>
        </is>
      </c>
      <c r="H4404" s="130" t="inlineStr">
        <is>
          <t>GEO</t>
        </is>
      </c>
      <c r="I4404" s="130" t="inlineStr">
        <is>
          <t>GEO</t>
        </is>
      </c>
      <c r="J4404" s="131" t="n">
        <v>0</v>
      </c>
      <c r="K4404" s="129" t="n">
        <v>2020</v>
      </c>
      <c r="L4404" s="120">
        <f>IF(VLOOKUP(H4404,'Cross-Page Data'!$D$4:$F$48,3,FALSE)="natural gas",VLOOKUP(G4404,'Cross-Page Data'!$I$4:$J$19,2,FALSE),IF(VLOOKUP(H4404,'Cross-Page Data'!$D$4:$F$48,3,FALSE)="solar",IF(G4404="PV","solar PV","solar thermal"),IF(VLOOKUP(H4404,'Cross-Page Data'!$D$4:$F$48,3,FALSE)="wind",VLOOKUP(G4404,'Cross-Page Data'!$I$4:$J$19,2,FALSE),IF(VLOOKUP(H4404,'Cross-Page Data'!$D$4:$F$48,3,FALSE)="hydro",VLOOKUP(G4404,'Cross-Page Data'!$I$4:$J$19,2,FALSE),VLOOKUP(H4404,'Cross-Page Data'!$D$4:$F$48,3,FALSE)))))</f>
        <v/>
      </c>
      <c r="M4404" s="120">
        <f>IF(AND($P$2=FALSE,OR(F4404="Commercial NAICS Cogen",F4404="Industrial NAICS Cogen",F4404="NAICS-22 Cogen")),FALSE,IF(AND($P$3=FALSE,OR(F4404="Commercial NAICS Cogen",F4404="Commercial NAICS Non-Cogen",F4404="Industrial NAICS Cogen", F4404="industrial NAICS non-Cogen")),FALSE, TRUE))</f>
        <v/>
      </c>
    </row>
    <row r="4405">
      <c r="A4405" s="129" t="n">
        <v>59383</v>
      </c>
      <c r="B4405" s="130" t="inlineStr">
        <is>
          <t>East Kansas Agri-Energy, LLC</t>
        </is>
      </c>
      <c r="C4405" s="130" t="inlineStr">
        <is>
          <t>East Kansas Agri-Energy, LLC</t>
        </is>
      </c>
      <c r="D4405" s="129" t="n">
        <v>59160</v>
      </c>
      <c r="E4405" s="130" t="inlineStr">
        <is>
          <t>KS</t>
        </is>
      </c>
      <c r="F4405" s="130" t="inlineStr">
        <is>
          <t>Industrial NAICS Non-Cogen</t>
        </is>
      </c>
      <c r="G4405" s="130" t="inlineStr">
        <is>
          <t>ST</t>
        </is>
      </c>
      <c r="H4405" s="130" t="inlineStr">
        <is>
          <t>WH</t>
        </is>
      </c>
      <c r="I4405" s="130" t="inlineStr">
        <is>
          <t>OTH</t>
        </is>
      </c>
      <c r="J4405" s="131" t="n">
        <v>4971</v>
      </c>
      <c r="K4405" s="129" t="n">
        <v>2020</v>
      </c>
      <c r="L4405" s="120">
        <f>IF(VLOOKUP(H4405,'Cross-Page Data'!$D$4:$F$48,3,FALSE)="natural gas",VLOOKUP(G4405,'Cross-Page Data'!$I$4:$J$19,2,FALSE),IF(VLOOKUP(H4405,'Cross-Page Data'!$D$4:$F$48,3,FALSE)="solar",IF(G4405="PV","solar PV","solar thermal"),IF(VLOOKUP(H4405,'Cross-Page Data'!$D$4:$F$48,3,FALSE)="wind",VLOOKUP(G4405,'Cross-Page Data'!$I$4:$J$19,2,FALSE),IF(VLOOKUP(H4405,'Cross-Page Data'!$D$4:$F$48,3,FALSE)="hydro",VLOOKUP(G4405,'Cross-Page Data'!$I$4:$J$19,2,FALSE),VLOOKUP(H4405,'Cross-Page Data'!$D$4:$F$48,3,FALSE)))))</f>
        <v/>
      </c>
      <c r="M4405" s="120">
        <f>IF(AND($P$2=FALSE,OR(F4405="Commercial NAICS Cogen",F4405="Industrial NAICS Cogen",F4405="NAICS-22 Cogen")),FALSE,IF(AND($P$3=FALSE,OR(F4405="Commercial NAICS Cogen",F4405="Commercial NAICS Non-Cogen",F4405="Industrial NAICS Cogen", F4405="industrial NAICS non-Cogen")),FALSE, TRUE))</f>
        <v/>
      </c>
    </row>
    <row r="4406">
      <c r="A4406" s="129" t="n">
        <v>59384</v>
      </c>
      <c r="B4406" s="130" t="inlineStr">
        <is>
          <t>South Plains Wind Phase I</t>
        </is>
      </c>
      <c r="C4406" s="130" t="inlineStr">
        <is>
          <t>Evergreen Wind, LLC</t>
        </is>
      </c>
      <c r="D4406" s="129" t="n">
        <v>59155</v>
      </c>
      <c r="E4406" s="130" t="inlineStr">
        <is>
          <t>TX</t>
        </is>
      </c>
      <c r="F4406" s="130" t="inlineStr">
        <is>
          <t>NAICS-22 Non-Cogen</t>
        </is>
      </c>
      <c r="G4406" s="130" t="inlineStr">
        <is>
          <t>WT</t>
        </is>
      </c>
      <c r="H4406" s="130" t="inlineStr">
        <is>
          <t>WND</t>
        </is>
      </c>
      <c r="I4406" s="130" t="inlineStr">
        <is>
          <t>WND</t>
        </is>
      </c>
      <c r="J4406" s="131" t="n">
        <v>808225</v>
      </c>
      <c r="K4406" s="129" t="n">
        <v>2020</v>
      </c>
      <c r="L4406" s="120">
        <f>IF(VLOOKUP(H4406,'Cross-Page Data'!$D$4:$F$48,3,FALSE)="natural gas",VLOOKUP(G4406,'Cross-Page Data'!$I$4:$J$19,2,FALSE),IF(VLOOKUP(H4406,'Cross-Page Data'!$D$4:$F$48,3,FALSE)="solar",IF(G4406="PV","solar PV","solar thermal"),IF(VLOOKUP(H4406,'Cross-Page Data'!$D$4:$F$48,3,FALSE)="wind",VLOOKUP(G4406,'Cross-Page Data'!$I$4:$J$19,2,FALSE),IF(VLOOKUP(H4406,'Cross-Page Data'!$D$4:$F$48,3,FALSE)="hydro",VLOOKUP(G4406,'Cross-Page Data'!$I$4:$J$19,2,FALSE),VLOOKUP(H4406,'Cross-Page Data'!$D$4:$F$48,3,FALSE)))))</f>
        <v/>
      </c>
      <c r="M4406" s="120">
        <f>IF(AND($P$2=FALSE,OR(F4406="Commercial NAICS Cogen",F4406="Industrial NAICS Cogen",F4406="NAICS-22 Cogen")),FALSE,IF(AND($P$3=FALSE,OR(F4406="Commercial NAICS Cogen",F4406="Commercial NAICS Non-Cogen",F4406="Industrial NAICS Cogen", F4406="industrial NAICS non-Cogen")),FALSE, TRUE))</f>
        <v/>
      </c>
    </row>
    <row r="4407">
      <c r="A4407" s="129" t="n">
        <v>59386</v>
      </c>
      <c r="B4407" s="130" t="inlineStr">
        <is>
          <t>Enterprise Solar, LLC</t>
        </is>
      </c>
      <c r="C4407" s="130" t="inlineStr">
        <is>
          <t>Dominion Renewable Energy</t>
        </is>
      </c>
      <c r="D4407" s="129" t="n">
        <v>58468</v>
      </c>
      <c r="E4407" s="130" t="inlineStr">
        <is>
          <t>UT</t>
        </is>
      </c>
      <c r="F4407" s="130" t="inlineStr">
        <is>
          <t>NAICS-22 Non-Cogen</t>
        </is>
      </c>
      <c r="G4407" s="130" t="inlineStr">
        <is>
          <t>PV</t>
        </is>
      </c>
      <c r="H4407" s="130" t="inlineStr">
        <is>
          <t>SUN</t>
        </is>
      </c>
      <c r="I4407" s="130" t="inlineStr">
        <is>
          <t>SUN</t>
        </is>
      </c>
      <c r="J4407" s="131" t="n">
        <v>234940</v>
      </c>
      <c r="K4407" s="129" t="n">
        <v>2020</v>
      </c>
      <c r="L4407" s="120">
        <f>IF(VLOOKUP(H4407,'Cross-Page Data'!$D$4:$F$48,3,FALSE)="natural gas",VLOOKUP(G4407,'Cross-Page Data'!$I$4:$J$19,2,FALSE),IF(VLOOKUP(H4407,'Cross-Page Data'!$D$4:$F$48,3,FALSE)="solar",IF(G4407="PV","solar PV","solar thermal"),IF(VLOOKUP(H4407,'Cross-Page Data'!$D$4:$F$48,3,FALSE)="wind",VLOOKUP(G4407,'Cross-Page Data'!$I$4:$J$19,2,FALSE),IF(VLOOKUP(H4407,'Cross-Page Data'!$D$4:$F$48,3,FALSE)="hydro",VLOOKUP(G4407,'Cross-Page Data'!$I$4:$J$19,2,FALSE),VLOOKUP(H4407,'Cross-Page Data'!$D$4:$F$48,3,FALSE)))))</f>
        <v/>
      </c>
      <c r="M4407" s="120">
        <f>IF(AND($P$2=FALSE,OR(F4407="Commercial NAICS Cogen",F4407="Industrial NAICS Cogen",F4407="NAICS-22 Cogen")),FALSE,IF(AND($P$3=FALSE,OR(F4407="Commercial NAICS Cogen",F4407="Commercial NAICS Non-Cogen",F4407="Industrial NAICS Cogen", F4407="industrial NAICS non-Cogen")),FALSE, TRUE))</f>
        <v/>
      </c>
    </row>
    <row r="4408">
      <c r="A4408" s="129" t="n">
        <v>59387</v>
      </c>
      <c r="B4408" s="130" t="inlineStr">
        <is>
          <t>Escalante Solar I, LLC</t>
        </is>
      </c>
      <c r="C4408" s="130" t="inlineStr">
        <is>
          <t>Dominion Renewable Energy</t>
        </is>
      </c>
      <c r="D4408" s="129" t="n">
        <v>58468</v>
      </c>
      <c r="E4408" s="130" t="inlineStr">
        <is>
          <t>UT</t>
        </is>
      </c>
      <c r="F4408" s="130" t="inlineStr">
        <is>
          <t>NAICS-22 Non-Cogen</t>
        </is>
      </c>
      <c r="G4408" s="130" t="inlineStr">
        <is>
          <t>PV</t>
        </is>
      </c>
      <c r="H4408" s="130" t="inlineStr">
        <is>
          <t>SUN</t>
        </is>
      </c>
      <c r="I4408" s="130" t="inlineStr">
        <is>
          <t>SUN</t>
        </is>
      </c>
      <c r="J4408" s="131" t="n">
        <v>197910</v>
      </c>
      <c r="K4408" s="129" t="n">
        <v>2020</v>
      </c>
      <c r="L4408" s="120">
        <f>IF(VLOOKUP(H4408,'Cross-Page Data'!$D$4:$F$48,3,FALSE)="natural gas",VLOOKUP(G4408,'Cross-Page Data'!$I$4:$J$19,2,FALSE),IF(VLOOKUP(H4408,'Cross-Page Data'!$D$4:$F$48,3,FALSE)="solar",IF(G4408="PV","solar PV","solar thermal"),IF(VLOOKUP(H4408,'Cross-Page Data'!$D$4:$F$48,3,FALSE)="wind",VLOOKUP(G4408,'Cross-Page Data'!$I$4:$J$19,2,FALSE),IF(VLOOKUP(H4408,'Cross-Page Data'!$D$4:$F$48,3,FALSE)="hydro",VLOOKUP(G4408,'Cross-Page Data'!$I$4:$J$19,2,FALSE),VLOOKUP(H4408,'Cross-Page Data'!$D$4:$F$48,3,FALSE)))))</f>
        <v/>
      </c>
      <c r="M4408" s="120">
        <f>IF(AND($P$2=FALSE,OR(F4408="Commercial NAICS Cogen",F4408="Industrial NAICS Cogen",F4408="NAICS-22 Cogen")),FALSE,IF(AND($P$3=FALSE,OR(F4408="Commercial NAICS Cogen",F4408="Commercial NAICS Non-Cogen",F4408="Industrial NAICS Cogen", F4408="industrial NAICS non-Cogen")),FALSE, TRUE))</f>
        <v/>
      </c>
    </row>
    <row r="4409">
      <c r="A4409" s="129" t="n">
        <v>59388</v>
      </c>
      <c r="B4409" s="130" t="inlineStr">
        <is>
          <t>Escalante Solar II, LLC</t>
        </is>
      </c>
      <c r="C4409" s="130" t="inlineStr">
        <is>
          <t>Dominion Renewable Energy</t>
        </is>
      </c>
      <c r="D4409" s="129" t="n">
        <v>58468</v>
      </c>
      <c r="E4409" s="130" t="inlineStr">
        <is>
          <t>UT</t>
        </is>
      </c>
      <c r="F4409" s="130" t="inlineStr">
        <is>
          <t>NAICS-22 Non-Cogen</t>
        </is>
      </c>
      <c r="G4409" s="130" t="inlineStr">
        <is>
          <t>PV</t>
        </is>
      </c>
      <c r="H4409" s="130" t="inlineStr">
        <is>
          <t>SUN</t>
        </is>
      </c>
      <c r="I4409" s="130" t="inlineStr">
        <is>
          <t>SUN</t>
        </is>
      </c>
      <c r="J4409" s="131" t="n">
        <v>218376</v>
      </c>
      <c r="K4409" s="129" t="n">
        <v>2020</v>
      </c>
      <c r="L4409" s="120">
        <f>IF(VLOOKUP(H4409,'Cross-Page Data'!$D$4:$F$48,3,FALSE)="natural gas",VLOOKUP(G4409,'Cross-Page Data'!$I$4:$J$19,2,FALSE),IF(VLOOKUP(H4409,'Cross-Page Data'!$D$4:$F$48,3,FALSE)="solar",IF(G4409="PV","solar PV","solar thermal"),IF(VLOOKUP(H4409,'Cross-Page Data'!$D$4:$F$48,3,FALSE)="wind",VLOOKUP(G4409,'Cross-Page Data'!$I$4:$J$19,2,FALSE),IF(VLOOKUP(H4409,'Cross-Page Data'!$D$4:$F$48,3,FALSE)="hydro",VLOOKUP(G4409,'Cross-Page Data'!$I$4:$J$19,2,FALSE),VLOOKUP(H4409,'Cross-Page Data'!$D$4:$F$48,3,FALSE)))))</f>
        <v/>
      </c>
      <c r="M4409" s="120">
        <f>IF(AND($P$2=FALSE,OR(F4409="Commercial NAICS Cogen",F4409="Industrial NAICS Cogen",F4409="NAICS-22 Cogen")),FALSE,IF(AND($P$3=FALSE,OR(F4409="Commercial NAICS Cogen",F4409="Commercial NAICS Non-Cogen",F4409="Industrial NAICS Cogen", F4409="industrial NAICS non-Cogen")),FALSE, TRUE))</f>
        <v/>
      </c>
    </row>
    <row r="4410">
      <c r="A4410" s="129" t="n">
        <v>59389</v>
      </c>
      <c r="B4410" s="130" t="inlineStr">
        <is>
          <t>Escalante Solar III, LLC</t>
        </is>
      </c>
      <c r="C4410" s="130" t="inlineStr">
        <is>
          <t>Dominion Renewable Energy</t>
        </is>
      </c>
      <c r="D4410" s="129" t="n">
        <v>58468</v>
      </c>
      <c r="E4410" s="130" t="inlineStr">
        <is>
          <t>UT</t>
        </is>
      </c>
      <c r="F4410" s="130" t="inlineStr">
        <is>
          <t>NAICS-22 Non-Cogen</t>
        </is>
      </c>
      <c r="G4410" s="130" t="inlineStr">
        <is>
          <t>PV</t>
        </is>
      </c>
      <c r="H4410" s="130" t="inlineStr">
        <is>
          <t>SUN</t>
        </is>
      </c>
      <c r="I4410" s="130" t="inlineStr">
        <is>
          <t>SUN</t>
        </is>
      </c>
      <c r="J4410" s="131" t="n">
        <v>213740</v>
      </c>
      <c r="K4410" s="129" t="n">
        <v>2020</v>
      </c>
      <c r="L4410" s="120">
        <f>IF(VLOOKUP(H4410,'Cross-Page Data'!$D$4:$F$48,3,FALSE)="natural gas",VLOOKUP(G4410,'Cross-Page Data'!$I$4:$J$19,2,FALSE),IF(VLOOKUP(H4410,'Cross-Page Data'!$D$4:$F$48,3,FALSE)="solar",IF(G4410="PV","solar PV","solar thermal"),IF(VLOOKUP(H4410,'Cross-Page Data'!$D$4:$F$48,3,FALSE)="wind",VLOOKUP(G4410,'Cross-Page Data'!$I$4:$J$19,2,FALSE),IF(VLOOKUP(H4410,'Cross-Page Data'!$D$4:$F$48,3,FALSE)="hydro",VLOOKUP(G4410,'Cross-Page Data'!$I$4:$J$19,2,FALSE),VLOOKUP(H4410,'Cross-Page Data'!$D$4:$F$48,3,FALSE)))))</f>
        <v/>
      </c>
      <c r="M4410" s="120">
        <f>IF(AND($P$2=FALSE,OR(F4410="Commercial NAICS Cogen",F4410="Industrial NAICS Cogen",F4410="NAICS-22 Cogen")),FALSE,IF(AND($P$3=FALSE,OR(F4410="Commercial NAICS Cogen",F4410="Commercial NAICS Non-Cogen",F4410="Industrial NAICS Cogen", F4410="industrial NAICS non-Cogen")),FALSE, TRUE))</f>
        <v/>
      </c>
    </row>
    <row r="4411">
      <c r="A4411" s="129" t="n">
        <v>59391</v>
      </c>
      <c r="B4411" s="130" t="inlineStr">
        <is>
          <t>Red Gate Power Plant</t>
        </is>
      </c>
      <c r="C4411" s="130" t="inlineStr">
        <is>
          <t>South Texas Electric Coop, Inc</t>
        </is>
      </c>
      <c r="D4411" s="129" t="n">
        <v>17583</v>
      </c>
      <c r="E4411" s="130" t="inlineStr">
        <is>
          <t>TX</t>
        </is>
      </c>
      <c r="F4411" s="130" t="inlineStr">
        <is>
          <t>Electric Utility</t>
        </is>
      </c>
      <c r="G4411" s="130" t="inlineStr">
        <is>
          <t>IC</t>
        </is>
      </c>
      <c r="H4411" s="130" t="inlineStr">
        <is>
          <t>NG</t>
        </is>
      </c>
      <c r="I4411" s="130" t="inlineStr">
        <is>
          <t>NG</t>
        </is>
      </c>
      <c r="J4411" s="131" t="n">
        <v>215400</v>
      </c>
      <c r="K4411" s="129" t="n">
        <v>2020</v>
      </c>
      <c r="L4411" s="120">
        <f>IF(VLOOKUP(H4411,'Cross-Page Data'!$D$4:$F$48,3,FALSE)="natural gas",VLOOKUP(G4411,'Cross-Page Data'!$I$4:$J$19,2,FALSE),IF(VLOOKUP(H4411,'Cross-Page Data'!$D$4:$F$48,3,FALSE)="solar",IF(G4411="PV","solar PV","solar thermal"),IF(VLOOKUP(H4411,'Cross-Page Data'!$D$4:$F$48,3,FALSE)="wind",VLOOKUP(G4411,'Cross-Page Data'!$I$4:$J$19,2,FALSE),IF(VLOOKUP(H4411,'Cross-Page Data'!$D$4:$F$48,3,FALSE)="hydro",VLOOKUP(G4411,'Cross-Page Data'!$I$4:$J$19,2,FALSE),VLOOKUP(H4411,'Cross-Page Data'!$D$4:$F$48,3,FALSE)))))</f>
        <v/>
      </c>
      <c r="M4411" s="120">
        <f>IF(AND($P$2=FALSE,OR(F4411="Commercial NAICS Cogen",F4411="Industrial NAICS Cogen",F4411="NAICS-22 Cogen")),FALSE,IF(AND($P$3=FALSE,OR(F4411="Commercial NAICS Cogen",F4411="Commercial NAICS Non-Cogen",F4411="Industrial NAICS Cogen", F4411="industrial NAICS non-Cogen")),FALSE, TRUE))</f>
        <v/>
      </c>
    </row>
    <row r="4412">
      <c r="A4412" s="129" t="n">
        <v>59392</v>
      </c>
      <c r="B4412" s="130" t="inlineStr">
        <is>
          <t>Blue Ridge Generating</t>
        </is>
      </c>
      <c r="C4412" s="130" t="inlineStr">
        <is>
          <t>North American Biofuels, LLC</t>
        </is>
      </c>
      <c r="D4412" s="129" t="n">
        <v>59170</v>
      </c>
      <c r="E4412" s="130" t="inlineStr">
        <is>
          <t>KY</t>
        </is>
      </c>
      <c r="F4412" s="130" t="inlineStr">
        <is>
          <t>NAICS-22 Non-Cogen</t>
        </is>
      </c>
      <c r="G4412" s="130" t="inlineStr">
        <is>
          <t>IC</t>
        </is>
      </c>
      <c r="H4412" s="130" t="inlineStr">
        <is>
          <t>LFG</t>
        </is>
      </c>
      <c r="I4412" s="130" t="inlineStr">
        <is>
          <t>MLG</t>
        </is>
      </c>
      <c r="J4412" s="131" t="n">
        <v>6049</v>
      </c>
      <c r="K4412" s="129" t="n">
        <v>2020</v>
      </c>
      <c r="L4412" s="120">
        <f>IF(VLOOKUP(H4412,'Cross-Page Data'!$D$4:$F$48,3,FALSE)="natural gas",VLOOKUP(G4412,'Cross-Page Data'!$I$4:$J$19,2,FALSE),IF(VLOOKUP(H4412,'Cross-Page Data'!$D$4:$F$48,3,FALSE)="solar",IF(G4412="PV","solar PV","solar thermal"),IF(VLOOKUP(H4412,'Cross-Page Data'!$D$4:$F$48,3,FALSE)="wind",VLOOKUP(G4412,'Cross-Page Data'!$I$4:$J$19,2,FALSE),IF(VLOOKUP(H4412,'Cross-Page Data'!$D$4:$F$48,3,FALSE)="hydro",VLOOKUP(G4412,'Cross-Page Data'!$I$4:$J$19,2,FALSE),VLOOKUP(H4412,'Cross-Page Data'!$D$4:$F$48,3,FALSE)))))</f>
        <v/>
      </c>
      <c r="M4412" s="120">
        <f>IF(AND($P$2=FALSE,OR(F4412="Commercial NAICS Cogen",F4412="Industrial NAICS Cogen",F4412="NAICS-22 Cogen")),FALSE,IF(AND($P$3=FALSE,OR(F4412="Commercial NAICS Cogen",F4412="Commercial NAICS Non-Cogen",F4412="Industrial NAICS Cogen", F4412="industrial NAICS non-Cogen")),FALSE, TRUE))</f>
        <v/>
      </c>
    </row>
    <row r="4413">
      <c r="A4413" s="129" t="n">
        <v>59415</v>
      </c>
      <c r="B4413" s="130" t="inlineStr">
        <is>
          <t>Backus Microgrid Project</t>
        </is>
      </c>
      <c r="C4413" s="130" t="inlineStr">
        <is>
          <t>Connecticut Mun Elec Engy Coop</t>
        </is>
      </c>
      <c r="D4413" s="129" t="n">
        <v>4180</v>
      </c>
      <c r="E4413" s="130" t="inlineStr">
        <is>
          <t>CT</t>
        </is>
      </c>
      <c r="F4413" s="130" t="inlineStr">
        <is>
          <t>Electric Utility</t>
        </is>
      </c>
      <c r="G4413" s="130" t="inlineStr">
        <is>
          <t>IC</t>
        </is>
      </c>
      <c r="H4413" s="130" t="inlineStr">
        <is>
          <t>DFO</t>
        </is>
      </c>
      <c r="I4413" s="130" t="inlineStr">
        <is>
          <t>DFO</t>
        </is>
      </c>
      <c r="J4413" s="131" t="n">
        <v>1307</v>
      </c>
      <c r="K4413" s="129" t="n">
        <v>2020</v>
      </c>
      <c r="L4413" s="120">
        <f>IF(VLOOKUP(H4413,'Cross-Page Data'!$D$4:$F$48,3,FALSE)="natural gas",VLOOKUP(G4413,'Cross-Page Data'!$I$4:$J$19,2,FALSE),IF(VLOOKUP(H4413,'Cross-Page Data'!$D$4:$F$48,3,FALSE)="solar",IF(G4413="PV","solar PV","solar thermal"),IF(VLOOKUP(H4413,'Cross-Page Data'!$D$4:$F$48,3,FALSE)="wind",VLOOKUP(G4413,'Cross-Page Data'!$I$4:$J$19,2,FALSE),IF(VLOOKUP(H4413,'Cross-Page Data'!$D$4:$F$48,3,FALSE)="hydro",VLOOKUP(G4413,'Cross-Page Data'!$I$4:$J$19,2,FALSE),VLOOKUP(H4413,'Cross-Page Data'!$D$4:$F$48,3,FALSE)))))</f>
        <v/>
      </c>
      <c r="M4413" s="120">
        <f>IF(AND($P$2=FALSE,OR(F4413="Commercial NAICS Cogen",F4413="Industrial NAICS Cogen",F4413="NAICS-22 Cogen")),FALSE,IF(AND($P$3=FALSE,OR(F4413="Commercial NAICS Cogen",F4413="Commercial NAICS Non-Cogen",F4413="Industrial NAICS Cogen", F4413="industrial NAICS non-Cogen")),FALSE, TRUE))</f>
        <v/>
      </c>
    </row>
    <row r="4414">
      <c r="A4414" s="129" t="n">
        <v>59425</v>
      </c>
      <c r="B4414" s="130" t="inlineStr">
        <is>
          <t>Zimmerman Energy</t>
        </is>
      </c>
      <c r="C4414" s="130" t="inlineStr">
        <is>
          <t>Landfill Energy Systems</t>
        </is>
      </c>
      <c r="D4414" s="129" t="n">
        <v>59195</v>
      </c>
      <c r="E4414" s="130" t="inlineStr">
        <is>
          <t>IN</t>
        </is>
      </c>
      <c r="F4414" s="130" t="inlineStr">
        <is>
          <t>NAICS-22 Non-Cogen</t>
        </is>
      </c>
      <c r="G4414" s="130" t="inlineStr">
        <is>
          <t>IC</t>
        </is>
      </c>
      <c r="H4414" s="130" t="inlineStr">
        <is>
          <t>LFG</t>
        </is>
      </c>
      <c r="I4414" s="130" t="inlineStr">
        <is>
          <t>MLG</t>
        </is>
      </c>
      <c r="J4414" s="131" t="n">
        <v>46543</v>
      </c>
      <c r="K4414" s="129" t="n">
        <v>2020</v>
      </c>
      <c r="L4414" s="120">
        <f>IF(VLOOKUP(H4414,'Cross-Page Data'!$D$4:$F$48,3,FALSE)="natural gas",VLOOKUP(G4414,'Cross-Page Data'!$I$4:$J$19,2,FALSE),IF(VLOOKUP(H4414,'Cross-Page Data'!$D$4:$F$48,3,FALSE)="solar",IF(G4414="PV","solar PV","solar thermal"),IF(VLOOKUP(H4414,'Cross-Page Data'!$D$4:$F$48,3,FALSE)="wind",VLOOKUP(G4414,'Cross-Page Data'!$I$4:$J$19,2,FALSE),IF(VLOOKUP(H4414,'Cross-Page Data'!$D$4:$F$48,3,FALSE)="hydro",VLOOKUP(G4414,'Cross-Page Data'!$I$4:$J$19,2,FALSE),VLOOKUP(H4414,'Cross-Page Data'!$D$4:$F$48,3,FALSE)))))</f>
        <v/>
      </c>
      <c r="M4414" s="120">
        <f>IF(AND($P$2=FALSE,OR(F4414="Commercial NAICS Cogen",F4414="Industrial NAICS Cogen",F4414="NAICS-22 Cogen")),FALSE,IF(AND($P$3=FALSE,OR(F4414="Commercial NAICS Cogen",F4414="Commercial NAICS Non-Cogen",F4414="Industrial NAICS Cogen", F4414="industrial NAICS non-Cogen")),FALSE, TRUE))</f>
        <v/>
      </c>
    </row>
    <row r="4415">
      <c r="A4415" s="129" t="n">
        <v>59442</v>
      </c>
      <c r="B4415" s="130" t="inlineStr">
        <is>
          <t>Logans Gap Wind LLC</t>
        </is>
      </c>
      <c r="C4415" s="130" t="inlineStr">
        <is>
          <t>Pattern Operators LP</t>
        </is>
      </c>
      <c r="D4415" s="129" t="n">
        <v>56545</v>
      </c>
      <c r="E4415" s="130" t="inlineStr">
        <is>
          <t>TX</t>
        </is>
      </c>
      <c r="F4415" s="130" t="inlineStr">
        <is>
          <t>NAICS-22 Non-Cogen</t>
        </is>
      </c>
      <c r="G4415" s="130" t="inlineStr">
        <is>
          <t>WT</t>
        </is>
      </c>
      <c r="H4415" s="130" t="inlineStr">
        <is>
          <t>WND</t>
        </is>
      </c>
      <c r="I4415" s="130" t="inlineStr">
        <is>
          <t>WND</t>
        </is>
      </c>
      <c r="J4415" s="131" t="n">
        <v>677882</v>
      </c>
      <c r="K4415" s="129" t="n">
        <v>2020</v>
      </c>
      <c r="L4415" s="120">
        <f>IF(VLOOKUP(H4415,'Cross-Page Data'!$D$4:$F$48,3,FALSE)="natural gas",VLOOKUP(G4415,'Cross-Page Data'!$I$4:$J$19,2,FALSE),IF(VLOOKUP(H4415,'Cross-Page Data'!$D$4:$F$48,3,FALSE)="solar",IF(G4415="PV","solar PV","solar thermal"),IF(VLOOKUP(H4415,'Cross-Page Data'!$D$4:$F$48,3,FALSE)="wind",VLOOKUP(G4415,'Cross-Page Data'!$I$4:$J$19,2,FALSE),IF(VLOOKUP(H4415,'Cross-Page Data'!$D$4:$F$48,3,FALSE)="hydro",VLOOKUP(G4415,'Cross-Page Data'!$I$4:$J$19,2,FALSE),VLOOKUP(H4415,'Cross-Page Data'!$D$4:$F$48,3,FALSE)))))</f>
        <v/>
      </c>
      <c r="M4415" s="120">
        <f>IF(AND($P$2=FALSE,OR(F4415="Commercial NAICS Cogen",F4415="Industrial NAICS Cogen",F4415="NAICS-22 Cogen")),FALSE,IF(AND($P$3=FALSE,OR(F4415="Commercial NAICS Cogen",F4415="Commercial NAICS Non-Cogen",F4415="Industrial NAICS Cogen", F4415="industrial NAICS non-Cogen")),FALSE, TRUE))</f>
        <v/>
      </c>
    </row>
    <row r="4416">
      <c r="A4416" s="129" t="n">
        <v>59448</v>
      </c>
      <c r="B4416" s="130" t="inlineStr">
        <is>
          <t>Waxdale</t>
        </is>
      </c>
      <c r="C4416" s="130" t="inlineStr">
        <is>
          <t>S.C. Johnson &amp; Son, Inc.</t>
        </is>
      </c>
      <c r="D4416" s="129" t="n">
        <v>59216</v>
      </c>
      <c r="E4416" s="130" t="inlineStr">
        <is>
          <t>WI</t>
        </is>
      </c>
      <c r="F4416" s="130" t="inlineStr">
        <is>
          <t>Industrial NAICS Cogen</t>
        </is>
      </c>
      <c r="G4416" s="130" t="inlineStr">
        <is>
          <t>GT</t>
        </is>
      </c>
      <c r="H4416" s="130" t="inlineStr">
        <is>
          <t>LFG</t>
        </is>
      </c>
      <c r="I4416" s="130" t="inlineStr">
        <is>
          <t>MLG</t>
        </is>
      </c>
      <c r="J4416" s="131" t="n">
        <v>19240.245</v>
      </c>
      <c r="K4416" s="129" t="n">
        <v>2020</v>
      </c>
      <c r="L4416" s="120">
        <f>IF(VLOOKUP(H4416,'Cross-Page Data'!$D$4:$F$48,3,FALSE)="natural gas",VLOOKUP(G4416,'Cross-Page Data'!$I$4:$J$19,2,FALSE),IF(VLOOKUP(H4416,'Cross-Page Data'!$D$4:$F$48,3,FALSE)="solar",IF(G4416="PV","solar PV","solar thermal"),IF(VLOOKUP(H4416,'Cross-Page Data'!$D$4:$F$48,3,FALSE)="wind",VLOOKUP(G4416,'Cross-Page Data'!$I$4:$J$19,2,FALSE),IF(VLOOKUP(H4416,'Cross-Page Data'!$D$4:$F$48,3,FALSE)="hydro",VLOOKUP(G4416,'Cross-Page Data'!$I$4:$J$19,2,FALSE),VLOOKUP(H4416,'Cross-Page Data'!$D$4:$F$48,3,FALSE)))))</f>
        <v/>
      </c>
      <c r="M4416" s="120">
        <f>IF(AND($P$2=FALSE,OR(F4416="Commercial NAICS Cogen",F4416="Industrial NAICS Cogen",F4416="NAICS-22 Cogen")),FALSE,IF(AND($P$3=FALSE,OR(F4416="Commercial NAICS Cogen",F4416="Commercial NAICS Non-Cogen",F4416="Industrial NAICS Cogen", F4416="industrial NAICS non-Cogen")),FALSE, TRUE))</f>
        <v/>
      </c>
    </row>
    <row r="4417">
      <c r="A4417" s="129" t="n">
        <v>59448</v>
      </c>
      <c r="B4417" s="130" t="inlineStr">
        <is>
          <t>Waxdale</t>
        </is>
      </c>
      <c r="C4417" s="130" t="inlineStr">
        <is>
          <t>S.C. Johnson &amp; Son, Inc.</t>
        </is>
      </c>
      <c r="D4417" s="129" t="n">
        <v>59216</v>
      </c>
      <c r="E4417" s="130" t="inlineStr">
        <is>
          <t>WI</t>
        </is>
      </c>
      <c r="F4417" s="130" t="inlineStr">
        <is>
          <t>Industrial NAICS Cogen</t>
        </is>
      </c>
      <c r="G4417" s="130" t="inlineStr">
        <is>
          <t>GT</t>
        </is>
      </c>
      <c r="H4417" s="130" t="inlineStr">
        <is>
          <t>NG</t>
        </is>
      </c>
      <c r="I4417" s="130" t="inlineStr">
        <is>
          <t>NG</t>
        </is>
      </c>
      <c r="J4417" s="131" t="n">
        <v>21312.755</v>
      </c>
      <c r="K4417" s="129" t="n">
        <v>2020</v>
      </c>
      <c r="L4417" s="120">
        <f>IF(VLOOKUP(H4417,'Cross-Page Data'!$D$4:$F$48,3,FALSE)="natural gas",VLOOKUP(G4417,'Cross-Page Data'!$I$4:$J$19,2,FALSE),IF(VLOOKUP(H4417,'Cross-Page Data'!$D$4:$F$48,3,FALSE)="solar",IF(G4417="PV","solar PV","solar thermal"),IF(VLOOKUP(H4417,'Cross-Page Data'!$D$4:$F$48,3,FALSE)="wind",VLOOKUP(G4417,'Cross-Page Data'!$I$4:$J$19,2,FALSE),IF(VLOOKUP(H4417,'Cross-Page Data'!$D$4:$F$48,3,FALSE)="hydro",VLOOKUP(G4417,'Cross-Page Data'!$I$4:$J$19,2,FALSE),VLOOKUP(H4417,'Cross-Page Data'!$D$4:$F$48,3,FALSE)))))</f>
        <v/>
      </c>
      <c r="M4417" s="120">
        <f>IF(AND($P$2=FALSE,OR(F4417="Commercial NAICS Cogen",F4417="Industrial NAICS Cogen",F4417="NAICS-22 Cogen")),FALSE,IF(AND($P$3=FALSE,OR(F4417="Commercial NAICS Cogen",F4417="Commercial NAICS Non-Cogen",F4417="Industrial NAICS Cogen", F4417="industrial NAICS non-Cogen")),FALSE, TRUE))</f>
        <v/>
      </c>
    </row>
    <row r="4418">
      <c r="A4418" s="129" t="n">
        <v>59448</v>
      </c>
      <c r="B4418" s="130" t="inlineStr">
        <is>
          <t>Waxdale</t>
        </is>
      </c>
      <c r="C4418" s="130" t="inlineStr">
        <is>
          <t>S.C. Johnson &amp; Son, Inc.</t>
        </is>
      </c>
      <c r="D4418" s="129" t="n">
        <v>59216</v>
      </c>
      <c r="E4418" s="130" t="inlineStr">
        <is>
          <t>WI</t>
        </is>
      </c>
      <c r="F4418" s="130" t="inlineStr">
        <is>
          <t>Industrial NAICS Cogen</t>
        </is>
      </c>
      <c r="G4418" s="130" t="inlineStr">
        <is>
          <t>WT</t>
        </is>
      </c>
      <c r="H4418" s="130" t="inlineStr">
        <is>
          <t>WND</t>
        </is>
      </c>
      <c r="I4418" s="130" t="inlineStr">
        <is>
          <t>WND</t>
        </is>
      </c>
      <c r="J4418" s="131" t="n">
        <v>7121</v>
      </c>
      <c r="K4418" s="129" t="n">
        <v>2020</v>
      </c>
      <c r="L4418" s="120">
        <f>IF(VLOOKUP(H4418,'Cross-Page Data'!$D$4:$F$48,3,FALSE)="natural gas",VLOOKUP(G4418,'Cross-Page Data'!$I$4:$J$19,2,FALSE),IF(VLOOKUP(H4418,'Cross-Page Data'!$D$4:$F$48,3,FALSE)="solar",IF(G4418="PV","solar PV","solar thermal"),IF(VLOOKUP(H4418,'Cross-Page Data'!$D$4:$F$48,3,FALSE)="wind",VLOOKUP(G4418,'Cross-Page Data'!$I$4:$J$19,2,FALSE),IF(VLOOKUP(H4418,'Cross-Page Data'!$D$4:$F$48,3,FALSE)="hydro",VLOOKUP(G4418,'Cross-Page Data'!$I$4:$J$19,2,FALSE),VLOOKUP(H4418,'Cross-Page Data'!$D$4:$F$48,3,FALSE)))))</f>
        <v/>
      </c>
      <c r="M4418" s="120">
        <f>IF(AND($P$2=FALSE,OR(F4418="Commercial NAICS Cogen",F4418="Industrial NAICS Cogen",F4418="NAICS-22 Cogen")),FALSE,IF(AND($P$3=FALSE,OR(F4418="Commercial NAICS Cogen",F4418="Commercial NAICS Non-Cogen",F4418="Industrial NAICS Cogen", F4418="industrial NAICS non-Cogen")),FALSE, TRUE))</f>
        <v/>
      </c>
    </row>
    <row r="4419">
      <c r="A4419" s="129" t="n">
        <v>59456</v>
      </c>
      <c r="B4419" s="130" t="inlineStr">
        <is>
          <t>P Plant</t>
        </is>
      </c>
      <c r="C4419" s="130" t="inlineStr">
        <is>
          <t>Qualcomm Incorporated</t>
        </is>
      </c>
      <c r="D4419" s="129" t="n">
        <v>59222</v>
      </c>
      <c r="E4419" s="130" t="inlineStr">
        <is>
          <t>CA</t>
        </is>
      </c>
      <c r="F4419" s="130" t="inlineStr">
        <is>
          <t>Commercial NAICS Cogen</t>
        </is>
      </c>
      <c r="G4419" s="130" t="inlineStr">
        <is>
          <t>GT</t>
        </is>
      </c>
      <c r="H4419" s="130" t="inlineStr">
        <is>
          <t>NG</t>
        </is>
      </c>
      <c r="I4419" s="130" t="inlineStr">
        <is>
          <t>NG</t>
        </is>
      </c>
      <c r="J4419" s="131" t="n">
        <v>36290</v>
      </c>
      <c r="K4419" s="129" t="n">
        <v>2020</v>
      </c>
      <c r="L4419" s="120">
        <f>IF(VLOOKUP(H4419,'Cross-Page Data'!$D$4:$F$48,3,FALSE)="natural gas",VLOOKUP(G4419,'Cross-Page Data'!$I$4:$J$19,2,FALSE),IF(VLOOKUP(H4419,'Cross-Page Data'!$D$4:$F$48,3,FALSE)="solar",IF(G4419="PV","solar PV","solar thermal"),IF(VLOOKUP(H4419,'Cross-Page Data'!$D$4:$F$48,3,FALSE)="wind",VLOOKUP(G4419,'Cross-Page Data'!$I$4:$J$19,2,FALSE),IF(VLOOKUP(H4419,'Cross-Page Data'!$D$4:$F$48,3,FALSE)="hydro",VLOOKUP(G4419,'Cross-Page Data'!$I$4:$J$19,2,FALSE),VLOOKUP(H4419,'Cross-Page Data'!$D$4:$F$48,3,FALSE)))))</f>
        <v/>
      </c>
      <c r="M4419" s="120">
        <f>IF(AND($P$2=FALSE,OR(F4419="Commercial NAICS Cogen",F4419="Industrial NAICS Cogen",F4419="NAICS-22 Cogen")),FALSE,IF(AND($P$3=FALSE,OR(F4419="Commercial NAICS Cogen",F4419="Commercial NAICS Non-Cogen",F4419="Industrial NAICS Cogen", F4419="industrial NAICS non-Cogen")),FALSE, TRUE))</f>
        <v/>
      </c>
    </row>
    <row r="4420">
      <c r="A4420" s="129" t="n">
        <v>59457</v>
      </c>
      <c r="B4420" s="130" t="inlineStr">
        <is>
          <t>Q Plant</t>
        </is>
      </c>
      <c r="C4420" s="130" t="inlineStr">
        <is>
          <t>Qualcomm Incorporated</t>
        </is>
      </c>
      <c r="D4420" s="129" t="n">
        <v>59222</v>
      </c>
      <c r="E4420" s="130" t="inlineStr">
        <is>
          <t>CA</t>
        </is>
      </c>
      <c r="F4420" s="130" t="inlineStr">
        <is>
          <t>Commercial NAICS Cogen</t>
        </is>
      </c>
      <c r="G4420" s="130" t="inlineStr">
        <is>
          <t>GT</t>
        </is>
      </c>
      <c r="H4420" s="130" t="inlineStr">
        <is>
          <t>NG</t>
        </is>
      </c>
      <c r="I4420" s="130" t="inlineStr">
        <is>
          <t>NG</t>
        </is>
      </c>
      <c r="J4420" s="131" t="n">
        <v>36094</v>
      </c>
      <c r="K4420" s="129" t="n">
        <v>2020</v>
      </c>
      <c r="L4420" s="120">
        <f>IF(VLOOKUP(H4420,'Cross-Page Data'!$D$4:$F$48,3,FALSE)="natural gas",VLOOKUP(G4420,'Cross-Page Data'!$I$4:$J$19,2,FALSE),IF(VLOOKUP(H4420,'Cross-Page Data'!$D$4:$F$48,3,FALSE)="solar",IF(G4420="PV","solar PV","solar thermal"),IF(VLOOKUP(H4420,'Cross-Page Data'!$D$4:$F$48,3,FALSE)="wind",VLOOKUP(G4420,'Cross-Page Data'!$I$4:$J$19,2,FALSE),IF(VLOOKUP(H4420,'Cross-Page Data'!$D$4:$F$48,3,FALSE)="hydro",VLOOKUP(G4420,'Cross-Page Data'!$I$4:$J$19,2,FALSE),VLOOKUP(H4420,'Cross-Page Data'!$D$4:$F$48,3,FALSE)))))</f>
        <v/>
      </c>
      <c r="M4420" s="120">
        <f>IF(AND($P$2=FALSE,OR(F4420="Commercial NAICS Cogen",F4420="Industrial NAICS Cogen",F4420="NAICS-22 Cogen")),FALSE,IF(AND($P$3=FALSE,OR(F4420="Commercial NAICS Cogen",F4420="Commercial NAICS Non-Cogen",F4420="Industrial NAICS Cogen", F4420="industrial NAICS non-Cogen")),FALSE, TRUE))</f>
        <v/>
      </c>
    </row>
    <row r="4421">
      <c r="A4421" s="129" t="n">
        <v>59458</v>
      </c>
      <c r="B4421" s="130" t="inlineStr">
        <is>
          <t>W Plant</t>
        </is>
      </c>
      <c r="C4421" s="130" t="inlineStr">
        <is>
          <t>Qualcomm Incorporated</t>
        </is>
      </c>
      <c r="D4421" s="129" t="n">
        <v>59222</v>
      </c>
      <c r="E4421" s="130" t="inlineStr">
        <is>
          <t>CA</t>
        </is>
      </c>
      <c r="F4421" s="130" t="inlineStr">
        <is>
          <t>Commercial NAICS Cogen</t>
        </is>
      </c>
      <c r="G4421" s="130" t="inlineStr">
        <is>
          <t>GT</t>
        </is>
      </c>
      <c r="H4421" s="130" t="inlineStr">
        <is>
          <t>NG</t>
        </is>
      </c>
      <c r="I4421" s="130" t="inlineStr">
        <is>
          <t>NG</t>
        </is>
      </c>
      <c r="J4421" s="131" t="n">
        <v>34485</v>
      </c>
      <c r="K4421" s="129" t="n">
        <v>2020</v>
      </c>
      <c r="L4421" s="120">
        <f>IF(VLOOKUP(H4421,'Cross-Page Data'!$D$4:$F$48,3,FALSE)="natural gas",VLOOKUP(G4421,'Cross-Page Data'!$I$4:$J$19,2,FALSE),IF(VLOOKUP(H4421,'Cross-Page Data'!$D$4:$F$48,3,FALSE)="solar",IF(G4421="PV","solar PV","solar thermal"),IF(VLOOKUP(H4421,'Cross-Page Data'!$D$4:$F$48,3,FALSE)="wind",VLOOKUP(G4421,'Cross-Page Data'!$I$4:$J$19,2,FALSE),IF(VLOOKUP(H4421,'Cross-Page Data'!$D$4:$F$48,3,FALSE)="hydro",VLOOKUP(G4421,'Cross-Page Data'!$I$4:$J$19,2,FALSE),VLOOKUP(H4421,'Cross-Page Data'!$D$4:$F$48,3,FALSE)))))</f>
        <v/>
      </c>
      <c r="M4421" s="120">
        <f>IF(AND($P$2=FALSE,OR(F4421="Commercial NAICS Cogen",F4421="Industrial NAICS Cogen",F4421="NAICS-22 Cogen")),FALSE,IF(AND($P$3=FALSE,OR(F4421="Commercial NAICS Cogen",F4421="Commercial NAICS Non-Cogen",F4421="Industrial NAICS Cogen", F4421="industrial NAICS non-Cogen")),FALSE, TRUE))</f>
        <v/>
      </c>
    </row>
    <row r="4422">
      <c r="A4422" s="129" t="n">
        <v>59460</v>
      </c>
      <c r="B4422" s="130" t="inlineStr">
        <is>
          <t>Kay Wind, LLC</t>
        </is>
      </c>
      <c r="C4422" s="130" t="inlineStr">
        <is>
          <t>Southern Power Co</t>
        </is>
      </c>
      <c r="D4422" s="129" t="n">
        <v>17650</v>
      </c>
      <c r="E4422" s="130" t="inlineStr">
        <is>
          <t>OK</t>
        </is>
      </c>
      <c r="F4422" s="130" t="inlineStr">
        <is>
          <t>NAICS-22 Non-Cogen</t>
        </is>
      </c>
      <c r="G4422" s="130" t="inlineStr">
        <is>
          <t>WT</t>
        </is>
      </c>
      <c r="H4422" s="130" t="inlineStr">
        <is>
          <t>WND</t>
        </is>
      </c>
      <c r="I4422" s="130" t="inlineStr">
        <is>
          <t>WND</t>
        </is>
      </c>
      <c r="J4422" s="131" t="n">
        <v>977348</v>
      </c>
      <c r="K4422" s="129" t="n">
        <v>2020</v>
      </c>
      <c r="L4422" s="120">
        <f>IF(VLOOKUP(H4422,'Cross-Page Data'!$D$4:$F$48,3,FALSE)="natural gas",VLOOKUP(G4422,'Cross-Page Data'!$I$4:$J$19,2,FALSE),IF(VLOOKUP(H4422,'Cross-Page Data'!$D$4:$F$48,3,FALSE)="solar",IF(G4422="PV","solar PV","solar thermal"),IF(VLOOKUP(H4422,'Cross-Page Data'!$D$4:$F$48,3,FALSE)="wind",VLOOKUP(G4422,'Cross-Page Data'!$I$4:$J$19,2,FALSE),IF(VLOOKUP(H4422,'Cross-Page Data'!$D$4:$F$48,3,FALSE)="hydro",VLOOKUP(G4422,'Cross-Page Data'!$I$4:$J$19,2,FALSE),VLOOKUP(H4422,'Cross-Page Data'!$D$4:$F$48,3,FALSE)))))</f>
        <v/>
      </c>
      <c r="M4422" s="120">
        <f>IF(AND($P$2=FALSE,OR(F4422="Commercial NAICS Cogen",F4422="Industrial NAICS Cogen",F4422="NAICS-22 Cogen")),FALSE,IF(AND($P$3=FALSE,OR(F4422="Commercial NAICS Cogen",F4422="Commercial NAICS Non-Cogen",F4422="Industrial NAICS Cogen", F4422="industrial NAICS non-Cogen")),FALSE, TRUE))</f>
        <v/>
      </c>
    </row>
    <row r="4423">
      <c r="A4423" s="129" t="n">
        <v>59475</v>
      </c>
      <c r="B4423" s="130" t="inlineStr">
        <is>
          <t>Palo Duro Wind</t>
        </is>
      </c>
      <c r="C4423" s="130" t="inlineStr">
        <is>
          <t>Palo Duro Wind</t>
        </is>
      </c>
      <c r="D4423" s="129" t="n">
        <v>59238</v>
      </c>
      <c r="E4423" s="130" t="inlineStr">
        <is>
          <t>TX</t>
        </is>
      </c>
      <c r="F4423" s="130" t="inlineStr">
        <is>
          <t>NAICS-22 Non-Cogen</t>
        </is>
      </c>
      <c r="G4423" s="130" t="inlineStr">
        <is>
          <t>WT</t>
        </is>
      </c>
      <c r="H4423" s="130" t="inlineStr">
        <is>
          <t>WND</t>
        </is>
      </c>
      <c r="I4423" s="130" t="inlineStr">
        <is>
          <t>WND</t>
        </is>
      </c>
      <c r="J4423" s="131" t="n">
        <v>1138946</v>
      </c>
      <c r="K4423" s="129" t="n">
        <v>2020</v>
      </c>
      <c r="L4423" s="120">
        <f>IF(VLOOKUP(H4423,'Cross-Page Data'!$D$4:$F$48,3,FALSE)="natural gas",VLOOKUP(G4423,'Cross-Page Data'!$I$4:$J$19,2,FALSE),IF(VLOOKUP(H4423,'Cross-Page Data'!$D$4:$F$48,3,FALSE)="solar",IF(G4423="PV","solar PV","solar thermal"),IF(VLOOKUP(H4423,'Cross-Page Data'!$D$4:$F$48,3,FALSE)="wind",VLOOKUP(G4423,'Cross-Page Data'!$I$4:$J$19,2,FALSE),IF(VLOOKUP(H4423,'Cross-Page Data'!$D$4:$F$48,3,FALSE)="hydro",VLOOKUP(G4423,'Cross-Page Data'!$I$4:$J$19,2,FALSE),VLOOKUP(H4423,'Cross-Page Data'!$D$4:$F$48,3,FALSE)))))</f>
        <v/>
      </c>
      <c r="M4423" s="120">
        <f>IF(AND($P$2=FALSE,OR(F4423="Commercial NAICS Cogen",F4423="Industrial NAICS Cogen",F4423="NAICS-22 Cogen")),FALSE,IF(AND($P$3=FALSE,OR(F4423="Commercial NAICS Cogen",F4423="Commercial NAICS Non-Cogen",F4423="Industrial NAICS Cogen", F4423="industrial NAICS non-Cogen")),FALSE, TRUE))</f>
        <v/>
      </c>
    </row>
    <row r="4424">
      <c r="A4424" s="129" t="n">
        <v>59495</v>
      </c>
      <c r="B4424" s="130" t="inlineStr">
        <is>
          <t>Antares-GRE 314 East Lyme LLC</t>
        </is>
      </c>
      <c r="C4424" s="130" t="inlineStr">
        <is>
          <t>GRE 314 East Lyme LLC</t>
        </is>
      </c>
      <c r="D4424" s="129" t="n">
        <v>59252</v>
      </c>
      <c r="E4424" s="130" t="inlineStr">
        <is>
          <t>CT</t>
        </is>
      </c>
      <c r="F4424" s="130" t="inlineStr">
        <is>
          <t>NAICS-22 Non-Cogen</t>
        </is>
      </c>
      <c r="G4424" s="130" t="inlineStr">
        <is>
          <t>PV</t>
        </is>
      </c>
      <c r="H4424" s="130" t="inlineStr">
        <is>
          <t>SUN</t>
        </is>
      </c>
      <c r="I4424" s="130" t="inlineStr">
        <is>
          <t>SUN</t>
        </is>
      </c>
      <c r="J4424" s="131" t="n">
        <v>5368</v>
      </c>
      <c r="K4424" s="129" t="n">
        <v>2020</v>
      </c>
      <c r="L4424" s="120">
        <f>IF(VLOOKUP(H4424,'Cross-Page Data'!$D$4:$F$48,3,FALSE)="natural gas",VLOOKUP(G4424,'Cross-Page Data'!$I$4:$J$19,2,FALSE),IF(VLOOKUP(H4424,'Cross-Page Data'!$D$4:$F$48,3,FALSE)="solar",IF(G4424="PV","solar PV","solar thermal"),IF(VLOOKUP(H4424,'Cross-Page Data'!$D$4:$F$48,3,FALSE)="wind",VLOOKUP(G4424,'Cross-Page Data'!$I$4:$J$19,2,FALSE),IF(VLOOKUP(H4424,'Cross-Page Data'!$D$4:$F$48,3,FALSE)="hydro",VLOOKUP(G4424,'Cross-Page Data'!$I$4:$J$19,2,FALSE),VLOOKUP(H4424,'Cross-Page Data'!$D$4:$F$48,3,FALSE)))))</f>
        <v/>
      </c>
      <c r="M4424" s="120">
        <f>IF(AND($P$2=FALSE,OR(F4424="Commercial NAICS Cogen",F4424="Industrial NAICS Cogen",F4424="NAICS-22 Cogen")),FALSE,IF(AND($P$3=FALSE,OR(F4424="Commercial NAICS Cogen",F4424="Commercial NAICS Non-Cogen",F4424="Industrial NAICS Cogen", F4424="industrial NAICS non-Cogen")),FALSE, TRUE))</f>
        <v/>
      </c>
    </row>
    <row r="4425">
      <c r="A4425" s="129" t="n">
        <v>59496</v>
      </c>
      <c r="B4425" s="130" t="inlineStr">
        <is>
          <t>BYUI Central Energy Facility</t>
        </is>
      </c>
      <c r="C4425" s="130" t="inlineStr">
        <is>
          <t>Brigham Young Univ Idaho</t>
        </is>
      </c>
      <c r="D4425" s="129" t="n">
        <v>59251</v>
      </c>
      <c r="E4425" s="130" t="inlineStr">
        <is>
          <t>ID</t>
        </is>
      </c>
      <c r="F4425" s="130" t="inlineStr">
        <is>
          <t>Commercial NAICS Cogen</t>
        </is>
      </c>
      <c r="G4425" s="130" t="inlineStr">
        <is>
          <t>GT</t>
        </is>
      </c>
      <c r="H4425" s="130" t="inlineStr">
        <is>
          <t>DFO</t>
        </is>
      </c>
      <c r="I4425" s="130" t="inlineStr">
        <is>
          <t>DFO</t>
        </is>
      </c>
      <c r="J4425" s="131" t="n">
        <v>0</v>
      </c>
      <c r="K4425" s="129" t="n">
        <v>2020</v>
      </c>
      <c r="L4425" s="120">
        <f>IF(VLOOKUP(H4425,'Cross-Page Data'!$D$4:$F$48,3,FALSE)="natural gas",VLOOKUP(G4425,'Cross-Page Data'!$I$4:$J$19,2,FALSE),IF(VLOOKUP(H4425,'Cross-Page Data'!$D$4:$F$48,3,FALSE)="solar",IF(G4425="PV","solar PV","solar thermal"),IF(VLOOKUP(H4425,'Cross-Page Data'!$D$4:$F$48,3,FALSE)="wind",VLOOKUP(G4425,'Cross-Page Data'!$I$4:$J$19,2,FALSE),IF(VLOOKUP(H4425,'Cross-Page Data'!$D$4:$F$48,3,FALSE)="hydro",VLOOKUP(G4425,'Cross-Page Data'!$I$4:$J$19,2,FALSE),VLOOKUP(H4425,'Cross-Page Data'!$D$4:$F$48,3,FALSE)))))</f>
        <v/>
      </c>
      <c r="M4425" s="120">
        <f>IF(AND($P$2=FALSE,OR(F4425="Commercial NAICS Cogen",F4425="Industrial NAICS Cogen",F4425="NAICS-22 Cogen")),FALSE,IF(AND($P$3=FALSE,OR(F4425="Commercial NAICS Cogen",F4425="Commercial NAICS Non-Cogen",F4425="Industrial NAICS Cogen", F4425="industrial NAICS non-Cogen")),FALSE, TRUE))</f>
        <v/>
      </c>
    </row>
    <row r="4426">
      <c r="A4426" s="129" t="n">
        <v>59496</v>
      </c>
      <c r="B4426" s="130" t="inlineStr">
        <is>
          <t>BYUI Central Energy Facility</t>
        </is>
      </c>
      <c r="C4426" s="130" t="inlineStr">
        <is>
          <t>Brigham Young Univ Idaho</t>
        </is>
      </c>
      <c r="D4426" s="129" t="n">
        <v>59251</v>
      </c>
      <c r="E4426" s="130" t="inlineStr">
        <is>
          <t>ID</t>
        </is>
      </c>
      <c r="F4426" s="130" t="inlineStr">
        <is>
          <t>Commercial NAICS Cogen</t>
        </is>
      </c>
      <c r="G4426" s="130" t="inlineStr">
        <is>
          <t>GT</t>
        </is>
      </c>
      <c r="H4426" s="130" t="inlineStr">
        <is>
          <t>NG</t>
        </is>
      </c>
      <c r="I4426" s="130" t="inlineStr">
        <is>
          <t>NG</t>
        </is>
      </c>
      <c r="J4426" s="131" t="n">
        <v>39864.88</v>
      </c>
      <c r="K4426" s="129" t="n">
        <v>2020</v>
      </c>
      <c r="L4426" s="120">
        <f>IF(VLOOKUP(H4426,'Cross-Page Data'!$D$4:$F$48,3,FALSE)="natural gas",VLOOKUP(G4426,'Cross-Page Data'!$I$4:$J$19,2,FALSE),IF(VLOOKUP(H4426,'Cross-Page Data'!$D$4:$F$48,3,FALSE)="solar",IF(G4426="PV","solar PV","solar thermal"),IF(VLOOKUP(H4426,'Cross-Page Data'!$D$4:$F$48,3,FALSE)="wind",VLOOKUP(G4426,'Cross-Page Data'!$I$4:$J$19,2,FALSE),IF(VLOOKUP(H4426,'Cross-Page Data'!$D$4:$F$48,3,FALSE)="hydro",VLOOKUP(G4426,'Cross-Page Data'!$I$4:$J$19,2,FALSE),VLOOKUP(H4426,'Cross-Page Data'!$D$4:$F$48,3,FALSE)))))</f>
        <v/>
      </c>
      <c r="M4426" s="120">
        <f>IF(AND($P$2=FALSE,OR(F4426="Commercial NAICS Cogen",F4426="Industrial NAICS Cogen",F4426="NAICS-22 Cogen")),FALSE,IF(AND($P$3=FALSE,OR(F4426="Commercial NAICS Cogen",F4426="Commercial NAICS Non-Cogen",F4426="Industrial NAICS Cogen", F4426="industrial NAICS non-Cogen")),FALSE, TRUE))</f>
        <v/>
      </c>
    </row>
    <row r="4427">
      <c r="A4427" s="129" t="n">
        <v>59525</v>
      </c>
      <c r="B4427" s="130" t="inlineStr">
        <is>
          <t>Wright Solar Park</t>
        </is>
      </c>
      <c r="C4427" s="130" t="inlineStr">
        <is>
          <t>Wright Solar Park LLC</t>
        </is>
      </c>
      <c r="D4427" s="129" t="n">
        <v>59260</v>
      </c>
      <c r="E4427" s="130" t="inlineStr">
        <is>
          <t>CA</t>
        </is>
      </c>
      <c r="F4427" s="130" t="inlineStr">
        <is>
          <t>NAICS-22 Non-Cogen</t>
        </is>
      </c>
      <c r="G4427" s="130" t="inlineStr">
        <is>
          <t>PV</t>
        </is>
      </c>
      <c r="H4427" s="130" t="inlineStr">
        <is>
          <t>SUN</t>
        </is>
      </c>
      <c r="I4427" s="130" t="inlineStr">
        <is>
          <t>SUN</t>
        </is>
      </c>
      <c r="J4427" s="131" t="n">
        <v>432637</v>
      </c>
      <c r="K4427" s="129" t="n">
        <v>2020</v>
      </c>
      <c r="L4427" s="120">
        <f>IF(VLOOKUP(H4427,'Cross-Page Data'!$D$4:$F$48,3,FALSE)="natural gas",VLOOKUP(G4427,'Cross-Page Data'!$I$4:$J$19,2,FALSE),IF(VLOOKUP(H4427,'Cross-Page Data'!$D$4:$F$48,3,FALSE)="solar",IF(G4427="PV","solar PV","solar thermal"),IF(VLOOKUP(H4427,'Cross-Page Data'!$D$4:$F$48,3,FALSE)="wind",VLOOKUP(G4427,'Cross-Page Data'!$I$4:$J$19,2,FALSE),IF(VLOOKUP(H4427,'Cross-Page Data'!$D$4:$F$48,3,FALSE)="hydro",VLOOKUP(G4427,'Cross-Page Data'!$I$4:$J$19,2,FALSE),VLOOKUP(H4427,'Cross-Page Data'!$D$4:$F$48,3,FALSE)))))</f>
        <v/>
      </c>
      <c r="M4427" s="120">
        <f>IF(AND($P$2=FALSE,OR(F4427="Commercial NAICS Cogen",F4427="Industrial NAICS Cogen",F4427="NAICS-22 Cogen")),FALSE,IF(AND($P$3=FALSE,OR(F4427="Commercial NAICS Cogen",F4427="Commercial NAICS Non-Cogen",F4427="Industrial NAICS Cogen", F4427="industrial NAICS non-Cogen")),FALSE, TRUE))</f>
        <v/>
      </c>
    </row>
    <row r="4428">
      <c r="A4428" s="129" t="n">
        <v>59529</v>
      </c>
      <c r="B4428" s="130" t="inlineStr">
        <is>
          <t>Bannock County LFG to Energy</t>
        </is>
      </c>
      <c r="C4428" s="130" t="inlineStr">
        <is>
          <t>Bannock County Landfill</t>
        </is>
      </c>
      <c r="D4428" s="129" t="n">
        <v>59239</v>
      </c>
      <c r="E4428" s="130" t="inlineStr">
        <is>
          <t>ID</t>
        </is>
      </c>
      <c r="F4428" s="130" t="inlineStr">
        <is>
          <t>Commercial NAICS Non-Cogen</t>
        </is>
      </c>
      <c r="G4428" s="130" t="inlineStr">
        <is>
          <t>IC</t>
        </is>
      </c>
      <c r="H4428" s="130" t="inlineStr">
        <is>
          <t>LFG</t>
        </is>
      </c>
      <c r="I4428" s="130" t="inlineStr">
        <is>
          <t>MLG</t>
        </is>
      </c>
      <c r="J4428" s="131" t="n">
        <v>11529</v>
      </c>
      <c r="K4428" s="129" t="n">
        <v>2020</v>
      </c>
      <c r="L4428" s="120">
        <f>IF(VLOOKUP(H4428,'Cross-Page Data'!$D$4:$F$48,3,FALSE)="natural gas",VLOOKUP(G4428,'Cross-Page Data'!$I$4:$J$19,2,FALSE),IF(VLOOKUP(H4428,'Cross-Page Data'!$D$4:$F$48,3,FALSE)="solar",IF(G4428="PV","solar PV","solar thermal"),IF(VLOOKUP(H4428,'Cross-Page Data'!$D$4:$F$48,3,FALSE)="wind",VLOOKUP(G4428,'Cross-Page Data'!$I$4:$J$19,2,FALSE),IF(VLOOKUP(H4428,'Cross-Page Data'!$D$4:$F$48,3,FALSE)="hydro",VLOOKUP(G4428,'Cross-Page Data'!$I$4:$J$19,2,FALSE),VLOOKUP(H4428,'Cross-Page Data'!$D$4:$F$48,3,FALSE)))))</f>
        <v/>
      </c>
      <c r="M4428" s="120">
        <f>IF(AND($P$2=FALSE,OR(F4428="Commercial NAICS Cogen",F4428="Industrial NAICS Cogen",F4428="NAICS-22 Cogen")),FALSE,IF(AND($P$3=FALSE,OR(F4428="Commercial NAICS Cogen",F4428="Commercial NAICS Non-Cogen",F4428="Industrial NAICS Cogen", F4428="industrial NAICS non-Cogen")),FALSE, TRUE))</f>
        <v/>
      </c>
    </row>
    <row r="4429">
      <c r="A4429" s="129" t="n">
        <v>59531</v>
      </c>
      <c r="B4429" s="130" t="inlineStr">
        <is>
          <t>Borden Solar Farm</t>
        </is>
      </c>
      <c r="C4429" s="130" t="inlineStr">
        <is>
          <t>41MB 8me, LLC</t>
        </is>
      </c>
      <c r="D4429" s="129" t="n">
        <v>59272</v>
      </c>
      <c r="E4429" s="130" t="inlineStr">
        <is>
          <t>CA</t>
        </is>
      </c>
      <c r="F4429" s="130" t="inlineStr">
        <is>
          <t>NAICS-22 Non-Cogen</t>
        </is>
      </c>
      <c r="G4429" s="130" t="inlineStr">
        <is>
          <t>PV</t>
        </is>
      </c>
      <c r="H4429" s="130" t="inlineStr">
        <is>
          <t>SUN</t>
        </is>
      </c>
      <c r="I4429" s="130" t="inlineStr">
        <is>
          <t>SUN</t>
        </is>
      </c>
      <c r="J4429" s="131" t="n">
        <v>77043</v>
      </c>
      <c r="K4429" s="129" t="n">
        <v>2020</v>
      </c>
      <c r="L4429" s="120">
        <f>IF(VLOOKUP(H4429,'Cross-Page Data'!$D$4:$F$48,3,FALSE)="natural gas",VLOOKUP(G4429,'Cross-Page Data'!$I$4:$J$19,2,FALSE),IF(VLOOKUP(H4429,'Cross-Page Data'!$D$4:$F$48,3,FALSE)="solar",IF(G4429="PV","solar PV","solar thermal"),IF(VLOOKUP(H4429,'Cross-Page Data'!$D$4:$F$48,3,FALSE)="wind",VLOOKUP(G4429,'Cross-Page Data'!$I$4:$J$19,2,FALSE),IF(VLOOKUP(H4429,'Cross-Page Data'!$D$4:$F$48,3,FALSE)="hydro",VLOOKUP(G4429,'Cross-Page Data'!$I$4:$J$19,2,FALSE),VLOOKUP(H4429,'Cross-Page Data'!$D$4:$F$48,3,FALSE)))))</f>
        <v/>
      </c>
      <c r="M4429" s="120">
        <f>IF(AND($P$2=FALSE,OR(F4429="Commercial NAICS Cogen",F4429="Industrial NAICS Cogen",F4429="NAICS-22 Cogen")),FALSE,IF(AND($P$3=FALSE,OR(F4429="Commercial NAICS Cogen",F4429="Commercial NAICS Non-Cogen",F4429="Industrial NAICS Cogen", F4429="industrial NAICS non-Cogen")),FALSE, TRUE))</f>
        <v/>
      </c>
    </row>
    <row r="4430">
      <c r="A4430" s="129" t="n">
        <v>59547</v>
      </c>
      <c r="B4430" s="130" t="inlineStr">
        <is>
          <t>Fowler Ridge IV Wind Farm LLC</t>
        </is>
      </c>
      <c r="C4430" s="130" t="inlineStr">
        <is>
          <t>Pattern Operators LP</t>
        </is>
      </c>
      <c r="D4430" s="129" t="n">
        <v>56545</v>
      </c>
      <c r="E4430" s="130" t="inlineStr">
        <is>
          <t>IN</t>
        </is>
      </c>
      <c r="F4430" s="130" t="inlineStr">
        <is>
          <t>NAICS-22 Non-Cogen</t>
        </is>
      </c>
      <c r="G4430" s="130" t="inlineStr">
        <is>
          <t>WT</t>
        </is>
      </c>
      <c r="H4430" s="130" t="inlineStr">
        <is>
          <t>WND</t>
        </is>
      </c>
      <c r="I4430" s="130" t="inlineStr">
        <is>
          <t>WND</t>
        </is>
      </c>
      <c r="J4430" s="131" t="n">
        <v>409410</v>
      </c>
      <c r="K4430" s="129" t="n">
        <v>2020</v>
      </c>
      <c r="L4430" s="120">
        <f>IF(VLOOKUP(H4430,'Cross-Page Data'!$D$4:$F$48,3,FALSE)="natural gas",VLOOKUP(G4430,'Cross-Page Data'!$I$4:$J$19,2,FALSE),IF(VLOOKUP(H4430,'Cross-Page Data'!$D$4:$F$48,3,FALSE)="solar",IF(G4430="PV","solar PV","solar thermal"),IF(VLOOKUP(H4430,'Cross-Page Data'!$D$4:$F$48,3,FALSE)="wind",VLOOKUP(G4430,'Cross-Page Data'!$I$4:$J$19,2,FALSE),IF(VLOOKUP(H4430,'Cross-Page Data'!$D$4:$F$48,3,FALSE)="hydro",VLOOKUP(G4430,'Cross-Page Data'!$I$4:$J$19,2,FALSE),VLOOKUP(H4430,'Cross-Page Data'!$D$4:$F$48,3,FALSE)))))</f>
        <v/>
      </c>
      <c r="M4430" s="120">
        <f>IF(AND($P$2=FALSE,OR(F4430="Commercial NAICS Cogen",F4430="Industrial NAICS Cogen",F4430="NAICS-22 Cogen")),FALSE,IF(AND($P$3=FALSE,OR(F4430="Commercial NAICS Cogen",F4430="Commercial NAICS Non-Cogen",F4430="Industrial NAICS Cogen", F4430="industrial NAICS non-Cogen")),FALSE, TRUE))</f>
        <v/>
      </c>
    </row>
    <row r="4431">
      <c r="A4431" s="129" t="n">
        <v>59589</v>
      </c>
      <c r="B4431" s="130" t="inlineStr">
        <is>
          <t>Rutherford Farm</t>
        </is>
      </c>
      <c r="C4431" s="130" t="inlineStr">
        <is>
          <t>Southern Power Co</t>
        </is>
      </c>
      <c r="D4431" s="129" t="n">
        <v>17650</v>
      </c>
      <c r="E4431" s="130" t="inlineStr">
        <is>
          <t>NC</t>
        </is>
      </c>
      <c r="F4431" s="130" t="inlineStr">
        <is>
          <t>NAICS-22 Non-Cogen</t>
        </is>
      </c>
      <c r="G4431" s="130" t="inlineStr">
        <is>
          <t>PV</t>
        </is>
      </c>
      <c r="H4431" s="130" t="inlineStr">
        <is>
          <t>SUN</t>
        </is>
      </c>
      <c r="I4431" s="130" t="inlineStr">
        <is>
          <t>SUN</t>
        </is>
      </c>
      <c r="J4431" s="131" t="n">
        <v>131378</v>
      </c>
      <c r="K4431" s="129" t="n">
        <v>2020</v>
      </c>
      <c r="L4431" s="120">
        <f>IF(VLOOKUP(H4431,'Cross-Page Data'!$D$4:$F$48,3,FALSE)="natural gas",VLOOKUP(G4431,'Cross-Page Data'!$I$4:$J$19,2,FALSE),IF(VLOOKUP(H4431,'Cross-Page Data'!$D$4:$F$48,3,FALSE)="solar",IF(G4431="PV","solar PV","solar thermal"),IF(VLOOKUP(H4431,'Cross-Page Data'!$D$4:$F$48,3,FALSE)="wind",VLOOKUP(G4431,'Cross-Page Data'!$I$4:$J$19,2,FALSE),IF(VLOOKUP(H4431,'Cross-Page Data'!$D$4:$F$48,3,FALSE)="hydro",VLOOKUP(G4431,'Cross-Page Data'!$I$4:$J$19,2,FALSE),VLOOKUP(H4431,'Cross-Page Data'!$D$4:$F$48,3,FALSE)))))</f>
        <v/>
      </c>
      <c r="M4431" s="120">
        <f>IF(AND($P$2=FALSE,OR(F4431="Commercial NAICS Cogen",F4431="Industrial NAICS Cogen",F4431="NAICS-22 Cogen")),FALSE,IF(AND($P$3=FALSE,OR(F4431="Commercial NAICS Cogen",F4431="Commercial NAICS Non-Cogen",F4431="Industrial NAICS Cogen", F4431="industrial NAICS non-Cogen")),FALSE, TRUE))</f>
        <v/>
      </c>
    </row>
    <row r="4432">
      <c r="A4432" s="129" t="n">
        <v>59613</v>
      </c>
      <c r="B4432" s="130" t="inlineStr">
        <is>
          <t>Town of Williamson Landfill PV</t>
        </is>
      </c>
      <c r="C4432" s="130" t="inlineStr">
        <is>
          <t>SSA Solar of NY LLC</t>
        </is>
      </c>
      <c r="D4432" s="129" t="n">
        <v>59356</v>
      </c>
      <c r="E4432" s="130" t="inlineStr">
        <is>
          <t>NY</t>
        </is>
      </c>
      <c r="F4432" s="130" t="inlineStr">
        <is>
          <t>Commercial NAICS Non-Cogen</t>
        </is>
      </c>
      <c r="G4432" s="130" t="inlineStr">
        <is>
          <t>PV</t>
        </is>
      </c>
      <c r="H4432" s="130" t="inlineStr">
        <is>
          <t>SUN</t>
        </is>
      </c>
      <c r="I4432" s="130" t="inlineStr">
        <is>
          <t>SUN</t>
        </is>
      </c>
      <c r="J4432" s="131" t="n">
        <v>1698.4</v>
      </c>
      <c r="K4432" s="129" t="n">
        <v>2020</v>
      </c>
      <c r="L4432" s="120">
        <f>IF(VLOOKUP(H4432,'Cross-Page Data'!$D$4:$F$48,3,FALSE)="natural gas",VLOOKUP(G4432,'Cross-Page Data'!$I$4:$J$19,2,FALSE),IF(VLOOKUP(H4432,'Cross-Page Data'!$D$4:$F$48,3,FALSE)="solar",IF(G4432="PV","solar PV","solar thermal"),IF(VLOOKUP(H4432,'Cross-Page Data'!$D$4:$F$48,3,FALSE)="wind",VLOOKUP(G4432,'Cross-Page Data'!$I$4:$J$19,2,FALSE),IF(VLOOKUP(H4432,'Cross-Page Data'!$D$4:$F$48,3,FALSE)="hydro",VLOOKUP(G4432,'Cross-Page Data'!$I$4:$J$19,2,FALSE),VLOOKUP(H4432,'Cross-Page Data'!$D$4:$F$48,3,FALSE)))))</f>
        <v/>
      </c>
      <c r="M4432" s="120">
        <f>IF(AND($P$2=FALSE,OR(F4432="Commercial NAICS Cogen",F4432="Industrial NAICS Cogen",F4432="NAICS-22 Cogen")),FALSE,IF(AND($P$3=FALSE,OR(F4432="Commercial NAICS Cogen",F4432="Commercial NAICS Non-Cogen",F4432="Industrial NAICS Cogen", F4432="industrial NAICS non-Cogen")),FALSE, TRUE))</f>
        <v/>
      </c>
    </row>
    <row r="4433">
      <c r="A4433" s="129" t="n">
        <v>59621</v>
      </c>
      <c r="B4433" s="130" t="inlineStr">
        <is>
          <t>TX Jumbo Road Wind</t>
        </is>
      </c>
      <c r="C4433" s="130" t="inlineStr">
        <is>
          <t>TX Jumbo Road Wind, LLC</t>
        </is>
      </c>
      <c r="D4433" s="129" t="n">
        <v>59871</v>
      </c>
      <c r="E4433" s="130" t="inlineStr">
        <is>
          <t>TX</t>
        </is>
      </c>
      <c r="F4433" s="130" t="inlineStr">
        <is>
          <t>NAICS-22 Non-Cogen</t>
        </is>
      </c>
      <c r="G4433" s="130" t="inlineStr">
        <is>
          <t>WT</t>
        </is>
      </c>
      <c r="H4433" s="130" t="inlineStr">
        <is>
          <t>WND</t>
        </is>
      </c>
      <c r="I4433" s="130" t="inlineStr">
        <is>
          <t>WND</t>
        </is>
      </c>
      <c r="J4433" s="131" t="n">
        <v>1013056</v>
      </c>
      <c r="K4433" s="129" t="n">
        <v>2020</v>
      </c>
      <c r="L4433" s="120">
        <f>IF(VLOOKUP(H4433,'Cross-Page Data'!$D$4:$F$48,3,FALSE)="natural gas",VLOOKUP(G4433,'Cross-Page Data'!$I$4:$J$19,2,FALSE),IF(VLOOKUP(H4433,'Cross-Page Data'!$D$4:$F$48,3,FALSE)="solar",IF(G4433="PV","solar PV","solar thermal"),IF(VLOOKUP(H4433,'Cross-Page Data'!$D$4:$F$48,3,FALSE)="wind",VLOOKUP(G4433,'Cross-Page Data'!$I$4:$J$19,2,FALSE),IF(VLOOKUP(H4433,'Cross-Page Data'!$D$4:$F$48,3,FALSE)="hydro",VLOOKUP(G4433,'Cross-Page Data'!$I$4:$J$19,2,FALSE),VLOOKUP(H4433,'Cross-Page Data'!$D$4:$F$48,3,FALSE)))))</f>
        <v/>
      </c>
      <c r="M4433" s="120">
        <f>IF(AND($P$2=FALSE,OR(F4433="Commercial NAICS Cogen",F4433="Industrial NAICS Cogen",F4433="NAICS-22 Cogen")),FALSE,IF(AND($P$3=FALSE,OR(F4433="Commercial NAICS Cogen",F4433="Commercial NAICS Non-Cogen",F4433="Industrial NAICS Cogen", F4433="industrial NAICS non-Cogen")),FALSE, TRUE))</f>
        <v/>
      </c>
    </row>
    <row r="4434">
      <c r="A4434" s="129" t="n">
        <v>59629</v>
      </c>
      <c r="B4434" s="130" t="inlineStr">
        <is>
          <t>Jericho Rise Wind Farm LLC</t>
        </is>
      </c>
      <c r="C4434" s="130" t="inlineStr">
        <is>
          <t>Jericho Rise Wind Farm LLC</t>
        </is>
      </c>
      <c r="D4434" s="129" t="n">
        <v>59362</v>
      </c>
      <c r="E4434" s="130" t="inlineStr">
        <is>
          <t>NY</t>
        </is>
      </c>
      <c r="F4434" s="130" t="inlineStr">
        <is>
          <t>NAICS-22 Non-Cogen</t>
        </is>
      </c>
      <c r="G4434" s="130" t="inlineStr">
        <is>
          <t>WT</t>
        </is>
      </c>
      <c r="H4434" s="130" t="inlineStr">
        <is>
          <t>WND</t>
        </is>
      </c>
      <c r="I4434" s="130" t="inlineStr">
        <is>
          <t>WND</t>
        </is>
      </c>
      <c r="J4434" s="131" t="n">
        <v>224860</v>
      </c>
      <c r="K4434" s="129" t="n">
        <v>2020</v>
      </c>
      <c r="L4434" s="120">
        <f>IF(VLOOKUP(H4434,'Cross-Page Data'!$D$4:$F$48,3,FALSE)="natural gas",VLOOKUP(G4434,'Cross-Page Data'!$I$4:$J$19,2,FALSE),IF(VLOOKUP(H4434,'Cross-Page Data'!$D$4:$F$48,3,FALSE)="solar",IF(G4434="PV","solar PV","solar thermal"),IF(VLOOKUP(H4434,'Cross-Page Data'!$D$4:$F$48,3,FALSE)="wind",VLOOKUP(G4434,'Cross-Page Data'!$I$4:$J$19,2,FALSE),IF(VLOOKUP(H4434,'Cross-Page Data'!$D$4:$F$48,3,FALSE)="hydro",VLOOKUP(G4434,'Cross-Page Data'!$I$4:$J$19,2,FALSE),VLOOKUP(H4434,'Cross-Page Data'!$D$4:$F$48,3,FALSE)))))</f>
        <v/>
      </c>
      <c r="M4434" s="120">
        <f>IF(AND($P$2=FALSE,OR(F4434="Commercial NAICS Cogen",F4434="Industrial NAICS Cogen",F4434="NAICS-22 Cogen")),FALSE,IF(AND($P$3=FALSE,OR(F4434="Commercial NAICS Cogen",F4434="Commercial NAICS Non-Cogen",F4434="Industrial NAICS Cogen", F4434="industrial NAICS non-Cogen")),FALSE, TRUE))</f>
        <v/>
      </c>
    </row>
    <row r="4435">
      <c r="A4435" s="129" t="n">
        <v>59632</v>
      </c>
      <c r="B4435" s="130" t="inlineStr">
        <is>
          <t>Midwest Energy Community Solar Array</t>
        </is>
      </c>
      <c r="C4435" s="130" t="inlineStr">
        <is>
          <t>Midwest Energy Inc</t>
        </is>
      </c>
      <c r="D4435" s="129" t="n">
        <v>12524</v>
      </c>
      <c r="E4435" s="130" t="inlineStr">
        <is>
          <t>KS</t>
        </is>
      </c>
      <c r="F4435" s="130" t="inlineStr">
        <is>
          <t>NAICS-22 Non-Cogen</t>
        </is>
      </c>
      <c r="G4435" s="130" t="inlineStr">
        <is>
          <t>PV</t>
        </is>
      </c>
      <c r="H4435" s="130" t="inlineStr">
        <is>
          <t>SUN</t>
        </is>
      </c>
      <c r="I4435" s="130" t="inlineStr">
        <is>
          <t>SUN</t>
        </is>
      </c>
      <c r="J4435" s="131" t="n">
        <v>724</v>
      </c>
      <c r="K4435" s="129" t="n">
        <v>2020</v>
      </c>
      <c r="L4435" s="120">
        <f>IF(VLOOKUP(H4435,'Cross-Page Data'!$D$4:$F$48,3,FALSE)="natural gas",VLOOKUP(G4435,'Cross-Page Data'!$I$4:$J$19,2,FALSE),IF(VLOOKUP(H4435,'Cross-Page Data'!$D$4:$F$48,3,FALSE)="solar",IF(G4435="PV","solar PV","solar thermal"),IF(VLOOKUP(H4435,'Cross-Page Data'!$D$4:$F$48,3,FALSE)="wind",VLOOKUP(G4435,'Cross-Page Data'!$I$4:$J$19,2,FALSE),IF(VLOOKUP(H4435,'Cross-Page Data'!$D$4:$F$48,3,FALSE)="hydro",VLOOKUP(G4435,'Cross-Page Data'!$I$4:$J$19,2,FALSE),VLOOKUP(H4435,'Cross-Page Data'!$D$4:$F$48,3,FALSE)))))</f>
        <v/>
      </c>
      <c r="M4435" s="120">
        <f>IF(AND($P$2=FALSE,OR(F4435="Commercial NAICS Cogen",F4435="Industrial NAICS Cogen",F4435="NAICS-22 Cogen")),FALSE,IF(AND($P$3=FALSE,OR(F4435="Commercial NAICS Cogen",F4435="Commercial NAICS Non-Cogen",F4435="Industrial NAICS Cogen", F4435="industrial NAICS non-Cogen")),FALSE, TRUE))</f>
        <v/>
      </c>
    </row>
    <row r="4436">
      <c r="A4436" s="129" t="n">
        <v>59635</v>
      </c>
      <c r="B4436" s="130" t="inlineStr">
        <is>
          <t>Clinton LFGTE</t>
        </is>
      </c>
      <c r="C4436" s="130" t="inlineStr">
        <is>
          <t>Wabash Valley Power Assn, Inc</t>
        </is>
      </c>
      <c r="D4436" s="129" t="n">
        <v>40211</v>
      </c>
      <c r="E4436" s="130" t="inlineStr">
        <is>
          <t>IL</t>
        </is>
      </c>
      <c r="F4436" s="130" t="inlineStr">
        <is>
          <t>Electric Utility</t>
        </is>
      </c>
      <c r="G4436" s="130" t="inlineStr">
        <is>
          <t>IC</t>
        </is>
      </c>
      <c r="H4436" s="130" t="inlineStr">
        <is>
          <t>LFG</t>
        </is>
      </c>
      <c r="I4436" s="130" t="inlineStr">
        <is>
          <t>MLG</t>
        </is>
      </c>
      <c r="J4436" s="131" t="n">
        <v>22612</v>
      </c>
      <c r="K4436" s="129" t="n">
        <v>2020</v>
      </c>
      <c r="L4436" s="120">
        <f>IF(VLOOKUP(H4436,'Cross-Page Data'!$D$4:$F$48,3,FALSE)="natural gas",VLOOKUP(G4436,'Cross-Page Data'!$I$4:$J$19,2,FALSE),IF(VLOOKUP(H4436,'Cross-Page Data'!$D$4:$F$48,3,FALSE)="solar",IF(G4436="PV","solar PV","solar thermal"),IF(VLOOKUP(H4436,'Cross-Page Data'!$D$4:$F$48,3,FALSE)="wind",VLOOKUP(G4436,'Cross-Page Data'!$I$4:$J$19,2,FALSE),IF(VLOOKUP(H4436,'Cross-Page Data'!$D$4:$F$48,3,FALSE)="hydro",VLOOKUP(G4436,'Cross-Page Data'!$I$4:$J$19,2,FALSE),VLOOKUP(H4436,'Cross-Page Data'!$D$4:$F$48,3,FALSE)))))</f>
        <v/>
      </c>
      <c r="M4436" s="120">
        <f>IF(AND($P$2=FALSE,OR(F4436="Commercial NAICS Cogen",F4436="Industrial NAICS Cogen",F4436="NAICS-22 Cogen")),FALSE,IF(AND($P$3=FALSE,OR(F4436="Commercial NAICS Cogen",F4436="Commercial NAICS Non-Cogen",F4436="Industrial NAICS Cogen", F4436="industrial NAICS non-Cogen")),FALSE, TRUE))</f>
        <v/>
      </c>
    </row>
    <row r="4437">
      <c r="A4437" s="129" t="n">
        <v>59656</v>
      </c>
      <c r="B4437" s="130" t="inlineStr">
        <is>
          <t>Comanche Solar</t>
        </is>
      </c>
      <c r="C4437" s="130" t="inlineStr">
        <is>
          <t>Novatus Energy</t>
        </is>
      </c>
      <c r="D4437" s="129" t="n">
        <v>60453</v>
      </c>
      <c r="E4437" s="130" t="inlineStr">
        <is>
          <t>CO</t>
        </is>
      </c>
      <c r="F4437" s="130" t="inlineStr">
        <is>
          <t>NAICS-22 Non-Cogen</t>
        </is>
      </c>
      <c r="G4437" s="130" t="inlineStr">
        <is>
          <t>PV</t>
        </is>
      </c>
      <c r="H4437" s="130" t="inlineStr">
        <is>
          <t>SUN</t>
        </is>
      </c>
      <c r="I4437" s="130" t="inlineStr">
        <is>
          <t>SUN</t>
        </is>
      </c>
      <c r="J4437" s="131" t="n">
        <v>290731</v>
      </c>
      <c r="K4437" s="129" t="n">
        <v>2020</v>
      </c>
      <c r="L4437" s="120">
        <f>IF(VLOOKUP(H4437,'Cross-Page Data'!$D$4:$F$48,3,FALSE)="natural gas",VLOOKUP(G4437,'Cross-Page Data'!$I$4:$J$19,2,FALSE),IF(VLOOKUP(H4437,'Cross-Page Data'!$D$4:$F$48,3,FALSE)="solar",IF(G4437="PV","solar PV","solar thermal"),IF(VLOOKUP(H4437,'Cross-Page Data'!$D$4:$F$48,3,FALSE)="wind",VLOOKUP(G4437,'Cross-Page Data'!$I$4:$J$19,2,FALSE),IF(VLOOKUP(H4437,'Cross-Page Data'!$D$4:$F$48,3,FALSE)="hydro",VLOOKUP(G4437,'Cross-Page Data'!$I$4:$J$19,2,FALSE),VLOOKUP(H4437,'Cross-Page Data'!$D$4:$F$48,3,FALSE)))))</f>
        <v/>
      </c>
      <c r="M4437" s="120">
        <f>IF(AND($P$2=FALSE,OR(F4437="Commercial NAICS Cogen",F4437="Industrial NAICS Cogen",F4437="NAICS-22 Cogen")),FALSE,IF(AND($P$3=FALSE,OR(F4437="Commercial NAICS Cogen",F4437="Commercial NAICS Non-Cogen",F4437="Industrial NAICS Cogen", F4437="industrial NAICS non-Cogen")),FALSE, TRUE))</f>
        <v/>
      </c>
    </row>
    <row r="4438">
      <c r="A4438" s="129" t="n">
        <v>59665</v>
      </c>
      <c r="B4438" s="130" t="inlineStr">
        <is>
          <t>Innovative Solar 37</t>
        </is>
      </c>
      <c r="C4438" s="130" t="inlineStr">
        <is>
          <t>Dominion Renewable Energy</t>
        </is>
      </c>
      <c r="D4438" s="129" t="n">
        <v>58468</v>
      </c>
      <c r="E4438" s="130" t="inlineStr">
        <is>
          <t>NC</t>
        </is>
      </c>
      <c r="F4438" s="130" t="inlineStr">
        <is>
          <t>NAICS-22 Non-Cogen</t>
        </is>
      </c>
      <c r="G4438" s="130" t="inlineStr">
        <is>
          <t>PV</t>
        </is>
      </c>
      <c r="H4438" s="130" t="inlineStr">
        <is>
          <t>SUN</t>
        </is>
      </c>
      <c r="I4438" s="130" t="inlineStr">
        <is>
          <t>SUN</t>
        </is>
      </c>
      <c r="J4438" s="131" t="n">
        <v>138233</v>
      </c>
      <c r="K4438" s="129" t="n">
        <v>2020</v>
      </c>
      <c r="L4438" s="120">
        <f>IF(VLOOKUP(H4438,'Cross-Page Data'!$D$4:$F$48,3,FALSE)="natural gas",VLOOKUP(G4438,'Cross-Page Data'!$I$4:$J$19,2,FALSE),IF(VLOOKUP(H4438,'Cross-Page Data'!$D$4:$F$48,3,FALSE)="solar",IF(G4438="PV","solar PV","solar thermal"),IF(VLOOKUP(H4438,'Cross-Page Data'!$D$4:$F$48,3,FALSE)="wind",VLOOKUP(G4438,'Cross-Page Data'!$I$4:$J$19,2,FALSE),IF(VLOOKUP(H4438,'Cross-Page Data'!$D$4:$F$48,3,FALSE)="hydro",VLOOKUP(G4438,'Cross-Page Data'!$I$4:$J$19,2,FALSE),VLOOKUP(H4438,'Cross-Page Data'!$D$4:$F$48,3,FALSE)))))</f>
        <v/>
      </c>
      <c r="M4438" s="120">
        <f>IF(AND($P$2=FALSE,OR(F4438="Commercial NAICS Cogen",F4438="Industrial NAICS Cogen",F4438="NAICS-22 Cogen")),FALSE,IF(AND($P$3=FALSE,OR(F4438="Commercial NAICS Cogen",F4438="Commercial NAICS Non-Cogen",F4438="Industrial NAICS Cogen", F4438="industrial NAICS non-Cogen")),FALSE, TRUE))</f>
        <v/>
      </c>
    </row>
    <row r="4439">
      <c r="A4439" s="129" t="n">
        <v>59666</v>
      </c>
      <c r="B4439" s="130" t="inlineStr">
        <is>
          <t>Innovative Solar 47</t>
        </is>
      </c>
      <c r="C4439" s="130" t="inlineStr">
        <is>
          <t>Innovative Solar 47, LLC</t>
        </is>
      </c>
      <c r="D4439" s="129" t="n">
        <v>59436</v>
      </c>
      <c r="E4439" s="130" t="inlineStr">
        <is>
          <t>NC</t>
        </is>
      </c>
      <c r="F4439" s="130" t="inlineStr">
        <is>
          <t>NAICS-22 Non-Cogen</t>
        </is>
      </c>
      <c r="G4439" s="130" t="inlineStr">
        <is>
          <t>PV</t>
        </is>
      </c>
      <c r="H4439" s="130" t="inlineStr">
        <is>
          <t>SUN</t>
        </is>
      </c>
      <c r="I4439" s="130" t="inlineStr">
        <is>
          <t>SUN</t>
        </is>
      </c>
      <c r="J4439" s="131" t="n">
        <v>68312</v>
      </c>
      <c r="K4439" s="129" t="n">
        <v>2020</v>
      </c>
      <c r="L4439" s="120">
        <f>IF(VLOOKUP(H4439,'Cross-Page Data'!$D$4:$F$48,3,FALSE)="natural gas",VLOOKUP(G4439,'Cross-Page Data'!$I$4:$J$19,2,FALSE),IF(VLOOKUP(H4439,'Cross-Page Data'!$D$4:$F$48,3,FALSE)="solar",IF(G4439="PV","solar PV","solar thermal"),IF(VLOOKUP(H4439,'Cross-Page Data'!$D$4:$F$48,3,FALSE)="wind",VLOOKUP(G4439,'Cross-Page Data'!$I$4:$J$19,2,FALSE),IF(VLOOKUP(H4439,'Cross-Page Data'!$D$4:$F$48,3,FALSE)="hydro",VLOOKUP(G4439,'Cross-Page Data'!$I$4:$J$19,2,FALSE),VLOOKUP(H4439,'Cross-Page Data'!$D$4:$F$48,3,FALSE)))))</f>
        <v/>
      </c>
      <c r="M4439" s="120">
        <f>IF(AND($P$2=FALSE,OR(F4439="Commercial NAICS Cogen",F4439="Industrial NAICS Cogen",F4439="NAICS-22 Cogen")),FALSE,IF(AND($P$3=FALSE,OR(F4439="Commercial NAICS Cogen",F4439="Commercial NAICS Non-Cogen",F4439="Industrial NAICS Cogen", F4439="industrial NAICS non-Cogen")),FALSE, TRUE))</f>
        <v/>
      </c>
    </row>
    <row r="4440">
      <c r="A4440" s="129" t="n">
        <v>59669</v>
      </c>
      <c r="B4440" s="130" t="inlineStr">
        <is>
          <t>Innovative Solar 54</t>
        </is>
      </c>
      <c r="C4440" s="130" t="inlineStr">
        <is>
          <t>John Laing US Solar Corp.</t>
        </is>
      </c>
      <c r="D4440" s="129" t="n">
        <v>61694</v>
      </c>
      <c r="E4440" s="130" t="inlineStr">
        <is>
          <t>NC</t>
        </is>
      </c>
      <c r="F4440" s="130" t="inlineStr">
        <is>
          <t>NAICS-22 Non-Cogen</t>
        </is>
      </c>
      <c r="G4440" s="130" t="inlineStr">
        <is>
          <t>PV</t>
        </is>
      </c>
      <c r="H4440" s="130" t="inlineStr">
        <is>
          <t>SUN</t>
        </is>
      </c>
      <c r="I4440" s="130" t="inlineStr">
        <is>
          <t>SUN</t>
        </is>
      </c>
      <c r="J4440" s="131" t="n">
        <v>96161</v>
      </c>
      <c r="K4440" s="129" t="n">
        <v>2020</v>
      </c>
      <c r="L4440" s="120">
        <f>IF(VLOOKUP(H4440,'Cross-Page Data'!$D$4:$F$48,3,FALSE)="natural gas",VLOOKUP(G4440,'Cross-Page Data'!$I$4:$J$19,2,FALSE),IF(VLOOKUP(H4440,'Cross-Page Data'!$D$4:$F$48,3,FALSE)="solar",IF(G4440="PV","solar PV","solar thermal"),IF(VLOOKUP(H4440,'Cross-Page Data'!$D$4:$F$48,3,FALSE)="wind",VLOOKUP(G4440,'Cross-Page Data'!$I$4:$J$19,2,FALSE),IF(VLOOKUP(H4440,'Cross-Page Data'!$D$4:$F$48,3,FALSE)="hydro",VLOOKUP(G4440,'Cross-Page Data'!$I$4:$J$19,2,FALSE),VLOOKUP(H4440,'Cross-Page Data'!$D$4:$F$48,3,FALSE)))))</f>
        <v/>
      </c>
      <c r="M4440" s="120">
        <f>IF(AND($P$2=FALSE,OR(F4440="Commercial NAICS Cogen",F4440="Industrial NAICS Cogen",F4440="NAICS-22 Cogen")),FALSE,IF(AND($P$3=FALSE,OR(F4440="Commercial NAICS Cogen",F4440="Commercial NAICS Non-Cogen",F4440="Industrial NAICS Cogen", F4440="industrial NAICS non-Cogen")),FALSE, TRUE))</f>
        <v/>
      </c>
    </row>
    <row r="4441">
      <c r="A4441" s="129" t="n">
        <v>59671</v>
      </c>
      <c r="B4441" s="130" t="inlineStr">
        <is>
          <t>Innovative Solar 46</t>
        </is>
      </c>
      <c r="C4441" s="130" t="inlineStr">
        <is>
          <t>Cypress Creek Renewables</t>
        </is>
      </c>
      <c r="D4441" s="129" t="n">
        <v>61060</v>
      </c>
      <c r="E4441" s="130" t="inlineStr">
        <is>
          <t>NC</t>
        </is>
      </c>
      <c r="F4441" s="130" t="inlineStr">
        <is>
          <t>NAICS-22 Non-Cogen</t>
        </is>
      </c>
      <c r="G4441" s="130" t="inlineStr">
        <is>
          <t>PV</t>
        </is>
      </c>
      <c r="H4441" s="130" t="inlineStr">
        <is>
          <t>SUN</t>
        </is>
      </c>
      <c r="I4441" s="130" t="inlineStr">
        <is>
          <t>SUN</t>
        </is>
      </c>
      <c r="J4441" s="131" t="n">
        <v>148569</v>
      </c>
      <c r="K4441" s="129" t="n">
        <v>2020</v>
      </c>
      <c r="L4441" s="120">
        <f>IF(VLOOKUP(H4441,'Cross-Page Data'!$D$4:$F$48,3,FALSE)="natural gas",VLOOKUP(G4441,'Cross-Page Data'!$I$4:$J$19,2,FALSE),IF(VLOOKUP(H4441,'Cross-Page Data'!$D$4:$F$48,3,FALSE)="solar",IF(G4441="PV","solar PV","solar thermal"),IF(VLOOKUP(H4441,'Cross-Page Data'!$D$4:$F$48,3,FALSE)="wind",VLOOKUP(G4441,'Cross-Page Data'!$I$4:$J$19,2,FALSE),IF(VLOOKUP(H4441,'Cross-Page Data'!$D$4:$F$48,3,FALSE)="hydro",VLOOKUP(G4441,'Cross-Page Data'!$I$4:$J$19,2,FALSE),VLOOKUP(H4441,'Cross-Page Data'!$D$4:$F$48,3,FALSE)))))</f>
        <v/>
      </c>
      <c r="M4441" s="120">
        <f>IF(AND($P$2=FALSE,OR(F4441="Commercial NAICS Cogen",F4441="Industrial NAICS Cogen",F4441="NAICS-22 Cogen")),FALSE,IF(AND($P$3=FALSE,OR(F4441="Commercial NAICS Cogen",F4441="Commercial NAICS Non-Cogen",F4441="Industrial NAICS Cogen", F4441="industrial NAICS non-Cogen")),FALSE, TRUE))</f>
        <v/>
      </c>
    </row>
    <row r="4442">
      <c r="A4442" s="129" t="n">
        <v>59678</v>
      </c>
      <c r="B4442" s="130" t="inlineStr">
        <is>
          <t>Innovative Solar 67</t>
        </is>
      </c>
      <c r="C4442" s="130" t="inlineStr">
        <is>
          <t>John Laing US Solar Corp.</t>
        </is>
      </c>
      <c r="D4442" s="129" t="n">
        <v>61694</v>
      </c>
      <c r="E4442" s="130" t="inlineStr">
        <is>
          <t>NC</t>
        </is>
      </c>
      <c r="F4442" s="130" t="inlineStr">
        <is>
          <t>NAICS-22 Non-Cogen</t>
        </is>
      </c>
      <c r="G4442" s="130" t="inlineStr">
        <is>
          <t>PV</t>
        </is>
      </c>
      <c r="H4442" s="130" t="inlineStr">
        <is>
          <t>SUN</t>
        </is>
      </c>
      <c r="I4442" s="130" t="inlineStr">
        <is>
          <t>SUN</t>
        </is>
      </c>
      <c r="J4442" s="131" t="n">
        <v>65197</v>
      </c>
      <c r="K4442" s="129" t="n">
        <v>2020</v>
      </c>
      <c r="L4442" s="120">
        <f>IF(VLOOKUP(H4442,'Cross-Page Data'!$D$4:$F$48,3,FALSE)="natural gas",VLOOKUP(G4442,'Cross-Page Data'!$I$4:$J$19,2,FALSE),IF(VLOOKUP(H4442,'Cross-Page Data'!$D$4:$F$48,3,FALSE)="solar",IF(G4442="PV","solar PV","solar thermal"),IF(VLOOKUP(H4442,'Cross-Page Data'!$D$4:$F$48,3,FALSE)="wind",VLOOKUP(G4442,'Cross-Page Data'!$I$4:$J$19,2,FALSE),IF(VLOOKUP(H4442,'Cross-Page Data'!$D$4:$F$48,3,FALSE)="hydro",VLOOKUP(G4442,'Cross-Page Data'!$I$4:$J$19,2,FALSE),VLOOKUP(H4442,'Cross-Page Data'!$D$4:$F$48,3,FALSE)))))</f>
        <v/>
      </c>
      <c r="M4442" s="120">
        <f>IF(AND($P$2=FALSE,OR(F4442="Commercial NAICS Cogen",F4442="Industrial NAICS Cogen",F4442="NAICS-22 Cogen")),FALSE,IF(AND($P$3=FALSE,OR(F4442="Commercial NAICS Cogen",F4442="Commercial NAICS Non-Cogen",F4442="Industrial NAICS Cogen", F4442="industrial NAICS non-Cogen")),FALSE, TRUE))</f>
        <v/>
      </c>
    </row>
    <row r="4443">
      <c r="A4443" s="129" t="n">
        <v>59683</v>
      </c>
      <c r="B4443" s="130" t="inlineStr">
        <is>
          <t>Lordstown Motor Corp</t>
        </is>
      </c>
      <c r="C4443" s="130" t="inlineStr">
        <is>
          <t>Lordstown Motors Corp</t>
        </is>
      </c>
      <c r="D4443" s="129" t="n">
        <v>63438</v>
      </c>
      <c r="E4443" s="130" t="inlineStr">
        <is>
          <t>OH</t>
        </is>
      </c>
      <c r="F4443" s="130" t="inlineStr">
        <is>
          <t>Industrial NAICS Non-Cogen</t>
        </is>
      </c>
      <c r="G4443" s="130" t="inlineStr">
        <is>
          <t>PV</t>
        </is>
      </c>
      <c r="H4443" s="130" t="inlineStr">
        <is>
          <t>SUN</t>
        </is>
      </c>
      <c r="I4443" s="130" t="inlineStr">
        <is>
          <t>SUN</t>
        </is>
      </c>
      <c r="J4443" s="131" t="n">
        <v>2079</v>
      </c>
      <c r="K4443" s="129" t="n">
        <v>2020</v>
      </c>
      <c r="L4443" s="120">
        <f>IF(VLOOKUP(H4443,'Cross-Page Data'!$D$4:$F$48,3,FALSE)="natural gas",VLOOKUP(G4443,'Cross-Page Data'!$I$4:$J$19,2,FALSE),IF(VLOOKUP(H4443,'Cross-Page Data'!$D$4:$F$48,3,FALSE)="solar",IF(G4443="PV","solar PV","solar thermal"),IF(VLOOKUP(H4443,'Cross-Page Data'!$D$4:$F$48,3,FALSE)="wind",VLOOKUP(G4443,'Cross-Page Data'!$I$4:$J$19,2,FALSE),IF(VLOOKUP(H4443,'Cross-Page Data'!$D$4:$F$48,3,FALSE)="hydro",VLOOKUP(G4443,'Cross-Page Data'!$I$4:$J$19,2,FALSE),VLOOKUP(H4443,'Cross-Page Data'!$D$4:$F$48,3,FALSE)))))</f>
        <v/>
      </c>
      <c r="M4443" s="120">
        <f>IF(AND($P$2=FALSE,OR(F4443="Commercial NAICS Cogen",F4443="Industrial NAICS Cogen",F4443="NAICS-22 Cogen")),FALSE,IF(AND($P$3=FALSE,OR(F4443="Commercial NAICS Cogen",F4443="Commercial NAICS Non-Cogen",F4443="Industrial NAICS Cogen", F4443="industrial NAICS non-Cogen")),FALSE, TRUE))</f>
        <v/>
      </c>
    </row>
    <row r="4444">
      <c r="A4444" s="129" t="n">
        <v>59684</v>
      </c>
      <c r="B4444" s="130" t="inlineStr">
        <is>
          <t>Lindahl Wind Project, LLC</t>
        </is>
      </c>
      <c r="C4444" s="130" t="inlineStr">
        <is>
          <t>Enel Green Power NA, Inc.</t>
        </is>
      </c>
      <c r="D4444" s="129" t="n">
        <v>59380</v>
      </c>
      <c r="E4444" s="130" t="inlineStr">
        <is>
          <t>ND</t>
        </is>
      </c>
      <c r="F4444" s="130" t="inlineStr">
        <is>
          <t>NAICS-22 Non-Cogen</t>
        </is>
      </c>
      <c r="G4444" s="130" t="inlineStr">
        <is>
          <t>WT</t>
        </is>
      </c>
      <c r="H4444" s="130" t="inlineStr">
        <is>
          <t>WND</t>
        </is>
      </c>
      <c r="I4444" s="130" t="inlineStr">
        <is>
          <t>WND</t>
        </is>
      </c>
      <c r="J4444" s="131" t="n">
        <v>630116.78</v>
      </c>
      <c r="K4444" s="129" t="n">
        <v>2020</v>
      </c>
      <c r="L4444" s="120">
        <f>IF(VLOOKUP(H4444,'Cross-Page Data'!$D$4:$F$48,3,FALSE)="natural gas",VLOOKUP(G4444,'Cross-Page Data'!$I$4:$J$19,2,FALSE),IF(VLOOKUP(H4444,'Cross-Page Data'!$D$4:$F$48,3,FALSE)="solar",IF(G4444="PV","solar PV","solar thermal"),IF(VLOOKUP(H4444,'Cross-Page Data'!$D$4:$F$48,3,FALSE)="wind",VLOOKUP(G4444,'Cross-Page Data'!$I$4:$J$19,2,FALSE),IF(VLOOKUP(H4444,'Cross-Page Data'!$D$4:$F$48,3,FALSE)="hydro",VLOOKUP(G4444,'Cross-Page Data'!$I$4:$J$19,2,FALSE),VLOOKUP(H4444,'Cross-Page Data'!$D$4:$F$48,3,FALSE)))))</f>
        <v/>
      </c>
      <c r="M4444" s="120">
        <f>IF(AND($P$2=FALSE,OR(F4444="Commercial NAICS Cogen",F4444="Industrial NAICS Cogen",F4444="NAICS-22 Cogen")),FALSE,IF(AND($P$3=FALSE,OR(F4444="Commercial NAICS Cogen",F4444="Commercial NAICS Non-Cogen",F4444="Industrial NAICS Cogen", F4444="industrial NAICS non-Cogen")),FALSE, TRUE))</f>
        <v/>
      </c>
    </row>
    <row r="4445">
      <c r="A4445" s="129" t="n">
        <v>59689</v>
      </c>
      <c r="B4445" s="130" t="inlineStr">
        <is>
          <t>Gulf Coast Solar Center I</t>
        </is>
      </c>
      <c r="C4445" s="130" t="inlineStr">
        <is>
          <t>CD Arevon USA, Inc.</t>
        </is>
      </c>
      <c r="D4445" s="129" t="n">
        <v>61230</v>
      </c>
      <c r="E4445" s="130" t="inlineStr">
        <is>
          <t>FL</t>
        </is>
      </c>
      <c r="F4445" s="130" t="inlineStr">
        <is>
          <t>NAICS-22 Non-Cogen</t>
        </is>
      </c>
      <c r="G4445" s="130" t="inlineStr">
        <is>
          <t>PV</t>
        </is>
      </c>
      <c r="H4445" s="130" t="inlineStr">
        <is>
          <t>SUN</t>
        </is>
      </c>
      <c r="I4445" s="130" t="inlineStr">
        <is>
          <t>SUN</t>
        </is>
      </c>
      <c r="J4445" s="131" t="n">
        <v>58989</v>
      </c>
      <c r="K4445" s="129" t="n">
        <v>2020</v>
      </c>
      <c r="L4445" s="120">
        <f>IF(VLOOKUP(H4445,'Cross-Page Data'!$D$4:$F$48,3,FALSE)="natural gas",VLOOKUP(G4445,'Cross-Page Data'!$I$4:$J$19,2,FALSE),IF(VLOOKUP(H4445,'Cross-Page Data'!$D$4:$F$48,3,FALSE)="solar",IF(G4445="PV","solar PV","solar thermal"),IF(VLOOKUP(H4445,'Cross-Page Data'!$D$4:$F$48,3,FALSE)="wind",VLOOKUP(G4445,'Cross-Page Data'!$I$4:$J$19,2,FALSE),IF(VLOOKUP(H4445,'Cross-Page Data'!$D$4:$F$48,3,FALSE)="hydro",VLOOKUP(G4445,'Cross-Page Data'!$I$4:$J$19,2,FALSE),VLOOKUP(H4445,'Cross-Page Data'!$D$4:$F$48,3,FALSE)))))</f>
        <v/>
      </c>
      <c r="M4445" s="120">
        <f>IF(AND($P$2=FALSE,OR(F4445="Commercial NAICS Cogen",F4445="Industrial NAICS Cogen",F4445="NAICS-22 Cogen")),FALSE,IF(AND($P$3=FALSE,OR(F4445="Commercial NAICS Cogen",F4445="Commercial NAICS Non-Cogen",F4445="Industrial NAICS Cogen", F4445="industrial NAICS non-Cogen")),FALSE, TRUE))</f>
        <v/>
      </c>
    </row>
    <row r="4446">
      <c r="A4446" s="129" t="n">
        <v>59690</v>
      </c>
      <c r="B4446" s="130" t="inlineStr">
        <is>
          <t>Gulf Coast Solar Center II</t>
        </is>
      </c>
      <c r="C4446" s="130" t="inlineStr">
        <is>
          <t>CD Arevon USA, Inc.</t>
        </is>
      </c>
      <c r="D4446" s="129" t="n">
        <v>61230</v>
      </c>
      <c r="E4446" s="130" t="inlineStr">
        <is>
          <t>FL</t>
        </is>
      </c>
      <c r="F4446" s="130" t="inlineStr">
        <is>
          <t>NAICS-22 Non-Cogen</t>
        </is>
      </c>
      <c r="G4446" s="130" t="inlineStr">
        <is>
          <t>PV</t>
        </is>
      </c>
      <c r="H4446" s="130" t="inlineStr">
        <is>
          <t>SUN</t>
        </is>
      </c>
      <c r="I4446" s="130" t="inlineStr">
        <is>
          <t>SUN</t>
        </is>
      </c>
      <c r="J4446" s="131" t="n">
        <v>81357</v>
      </c>
      <c r="K4446" s="129" t="n">
        <v>2020</v>
      </c>
      <c r="L4446" s="120">
        <f>IF(VLOOKUP(H4446,'Cross-Page Data'!$D$4:$F$48,3,FALSE)="natural gas",VLOOKUP(G4446,'Cross-Page Data'!$I$4:$J$19,2,FALSE),IF(VLOOKUP(H4446,'Cross-Page Data'!$D$4:$F$48,3,FALSE)="solar",IF(G4446="PV","solar PV","solar thermal"),IF(VLOOKUP(H4446,'Cross-Page Data'!$D$4:$F$48,3,FALSE)="wind",VLOOKUP(G4446,'Cross-Page Data'!$I$4:$J$19,2,FALSE),IF(VLOOKUP(H4446,'Cross-Page Data'!$D$4:$F$48,3,FALSE)="hydro",VLOOKUP(G4446,'Cross-Page Data'!$I$4:$J$19,2,FALSE),VLOOKUP(H4446,'Cross-Page Data'!$D$4:$F$48,3,FALSE)))))</f>
        <v/>
      </c>
      <c r="M4446" s="120">
        <f>IF(AND($P$2=FALSE,OR(F4446="Commercial NAICS Cogen",F4446="Industrial NAICS Cogen",F4446="NAICS-22 Cogen")),FALSE,IF(AND($P$3=FALSE,OR(F4446="Commercial NAICS Cogen",F4446="Commercial NAICS Non-Cogen",F4446="Industrial NAICS Cogen", F4446="industrial NAICS non-Cogen")),FALSE, TRUE))</f>
        <v/>
      </c>
    </row>
    <row r="4447">
      <c r="A4447" s="129" t="n">
        <v>59691</v>
      </c>
      <c r="B4447" s="130" t="inlineStr">
        <is>
          <t>Gulf Coast Solar Center III</t>
        </is>
      </c>
      <c r="C4447" s="130" t="inlineStr">
        <is>
          <t>CD Arevon USA, Inc.</t>
        </is>
      </c>
      <c r="D4447" s="129" t="n">
        <v>61230</v>
      </c>
      <c r="E4447" s="130" t="inlineStr">
        <is>
          <t>FL</t>
        </is>
      </c>
      <c r="F4447" s="130" t="inlineStr">
        <is>
          <t>NAICS-22 Non-Cogen</t>
        </is>
      </c>
      <c r="G4447" s="130" t="inlineStr">
        <is>
          <t>PV</t>
        </is>
      </c>
      <c r="H4447" s="130" t="inlineStr">
        <is>
          <t>SUN</t>
        </is>
      </c>
      <c r="I4447" s="130" t="inlineStr">
        <is>
          <t>SUN</t>
        </is>
      </c>
      <c r="J4447" s="131" t="n">
        <v>91363</v>
      </c>
      <c r="K4447" s="129" t="n">
        <v>2020</v>
      </c>
      <c r="L4447" s="120">
        <f>IF(VLOOKUP(H4447,'Cross-Page Data'!$D$4:$F$48,3,FALSE)="natural gas",VLOOKUP(G4447,'Cross-Page Data'!$I$4:$J$19,2,FALSE),IF(VLOOKUP(H4447,'Cross-Page Data'!$D$4:$F$48,3,FALSE)="solar",IF(G4447="PV","solar PV","solar thermal"),IF(VLOOKUP(H4447,'Cross-Page Data'!$D$4:$F$48,3,FALSE)="wind",VLOOKUP(G4447,'Cross-Page Data'!$I$4:$J$19,2,FALSE),IF(VLOOKUP(H4447,'Cross-Page Data'!$D$4:$F$48,3,FALSE)="hydro",VLOOKUP(G4447,'Cross-Page Data'!$I$4:$J$19,2,FALSE),VLOOKUP(H4447,'Cross-Page Data'!$D$4:$F$48,3,FALSE)))))</f>
        <v/>
      </c>
      <c r="M4447" s="120">
        <f>IF(AND($P$2=FALSE,OR(F4447="Commercial NAICS Cogen",F4447="Industrial NAICS Cogen",F4447="NAICS-22 Cogen")),FALSE,IF(AND($P$3=FALSE,OR(F4447="Commercial NAICS Cogen",F4447="Commercial NAICS Non-Cogen",F4447="Industrial NAICS Cogen", F4447="industrial NAICS non-Cogen")),FALSE, TRUE))</f>
        <v/>
      </c>
    </row>
    <row r="4448">
      <c r="A4448" s="129" t="n">
        <v>59692</v>
      </c>
      <c r="B4448" s="130" t="inlineStr">
        <is>
          <t>NBC Field's Point Wind Farm</t>
        </is>
      </c>
      <c r="C4448" s="130" t="inlineStr">
        <is>
          <t>Narragansett Bay Commission</t>
        </is>
      </c>
      <c r="D4448" s="129" t="n">
        <v>59463</v>
      </c>
      <c r="E4448" s="130" t="inlineStr">
        <is>
          <t>RI</t>
        </is>
      </c>
      <c r="F4448" s="130" t="inlineStr">
        <is>
          <t>Commercial NAICS Non-Cogen</t>
        </is>
      </c>
      <c r="G4448" s="130" t="inlineStr">
        <is>
          <t>WT</t>
        </is>
      </c>
      <c r="H4448" s="130" t="inlineStr">
        <is>
          <t>WND</t>
        </is>
      </c>
      <c r="I4448" s="130" t="inlineStr">
        <is>
          <t>WND</t>
        </is>
      </c>
      <c r="J4448" s="131" t="n">
        <v>7368</v>
      </c>
      <c r="K4448" s="129" t="n">
        <v>2020</v>
      </c>
      <c r="L4448" s="120">
        <f>IF(VLOOKUP(H4448,'Cross-Page Data'!$D$4:$F$48,3,FALSE)="natural gas",VLOOKUP(G4448,'Cross-Page Data'!$I$4:$J$19,2,FALSE),IF(VLOOKUP(H4448,'Cross-Page Data'!$D$4:$F$48,3,FALSE)="solar",IF(G4448="PV","solar PV","solar thermal"),IF(VLOOKUP(H4448,'Cross-Page Data'!$D$4:$F$48,3,FALSE)="wind",VLOOKUP(G4448,'Cross-Page Data'!$I$4:$J$19,2,FALSE),IF(VLOOKUP(H4448,'Cross-Page Data'!$D$4:$F$48,3,FALSE)="hydro",VLOOKUP(G4448,'Cross-Page Data'!$I$4:$J$19,2,FALSE),VLOOKUP(H4448,'Cross-Page Data'!$D$4:$F$48,3,FALSE)))))</f>
        <v/>
      </c>
      <c r="M4448" s="120">
        <f>IF(AND($P$2=FALSE,OR(F4448="Commercial NAICS Cogen",F4448="Industrial NAICS Cogen",F4448="NAICS-22 Cogen")),FALSE,IF(AND($P$3=FALSE,OR(F4448="Commercial NAICS Cogen",F4448="Commercial NAICS Non-Cogen",F4448="Industrial NAICS Cogen", F4448="industrial NAICS non-Cogen")),FALSE, TRUE))</f>
        <v/>
      </c>
    </row>
    <row r="4449">
      <c r="A4449" s="129" t="n">
        <v>59702</v>
      </c>
      <c r="B4449" s="130" t="inlineStr">
        <is>
          <t>Pavant Solar, LLC</t>
        </is>
      </c>
      <c r="C4449" s="130" t="inlineStr">
        <is>
          <t>Dominion Renewable Energy</t>
        </is>
      </c>
      <c r="D4449" s="129" t="n">
        <v>58468</v>
      </c>
      <c r="E4449" s="130" t="inlineStr">
        <is>
          <t>UT</t>
        </is>
      </c>
      <c r="F4449" s="130" t="inlineStr">
        <is>
          <t>NAICS-22 Non-Cogen</t>
        </is>
      </c>
      <c r="G4449" s="130" t="inlineStr">
        <is>
          <t>PV</t>
        </is>
      </c>
      <c r="H4449" s="130" t="inlineStr">
        <is>
          <t>SUN</t>
        </is>
      </c>
      <c r="I4449" s="130" t="inlineStr">
        <is>
          <t>SUN</t>
        </is>
      </c>
      <c r="J4449" s="131" t="n">
        <v>119321</v>
      </c>
      <c r="K4449" s="129" t="n">
        <v>2020</v>
      </c>
      <c r="L4449" s="120">
        <f>IF(VLOOKUP(H4449,'Cross-Page Data'!$D$4:$F$48,3,FALSE)="natural gas",VLOOKUP(G4449,'Cross-Page Data'!$I$4:$J$19,2,FALSE),IF(VLOOKUP(H4449,'Cross-Page Data'!$D$4:$F$48,3,FALSE)="solar",IF(G4449="PV","solar PV","solar thermal"),IF(VLOOKUP(H4449,'Cross-Page Data'!$D$4:$F$48,3,FALSE)="wind",VLOOKUP(G4449,'Cross-Page Data'!$I$4:$J$19,2,FALSE),IF(VLOOKUP(H4449,'Cross-Page Data'!$D$4:$F$48,3,FALSE)="hydro",VLOOKUP(G4449,'Cross-Page Data'!$I$4:$J$19,2,FALSE),VLOOKUP(H4449,'Cross-Page Data'!$D$4:$F$48,3,FALSE)))))</f>
        <v/>
      </c>
      <c r="M4449" s="120">
        <f>IF(AND($P$2=FALSE,OR(F4449="Commercial NAICS Cogen",F4449="Industrial NAICS Cogen",F4449="NAICS-22 Cogen")),FALSE,IF(AND($P$3=FALSE,OR(F4449="Commercial NAICS Cogen",F4449="Commercial NAICS Non-Cogen",F4449="Industrial NAICS Cogen", F4449="industrial NAICS non-Cogen")),FALSE, TRUE))</f>
        <v/>
      </c>
    </row>
    <row r="4450">
      <c r="A4450" s="129" t="n">
        <v>59705</v>
      </c>
      <c r="B4450" s="130" t="inlineStr">
        <is>
          <t>Steel Sun</t>
        </is>
      </c>
      <c r="C4450" s="130" t="inlineStr">
        <is>
          <t>BQ Energy LLC</t>
        </is>
      </c>
      <c r="D4450" s="129" t="n">
        <v>59474</v>
      </c>
      <c r="E4450" s="130" t="inlineStr">
        <is>
          <t>NY</t>
        </is>
      </c>
      <c r="F4450" s="130" t="inlineStr">
        <is>
          <t>NAICS-22 Non-Cogen</t>
        </is>
      </c>
      <c r="G4450" s="130" t="inlineStr">
        <is>
          <t>PV</t>
        </is>
      </c>
      <c r="H4450" s="130" t="inlineStr">
        <is>
          <t>SUN</t>
        </is>
      </c>
      <c r="I4450" s="130" t="inlineStr">
        <is>
          <t>SUN</t>
        </is>
      </c>
      <c r="J4450" s="131" t="n">
        <v>4840</v>
      </c>
      <c r="K4450" s="129" t="n">
        <v>2020</v>
      </c>
      <c r="L4450" s="120">
        <f>IF(VLOOKUP(H4450,'Cross-Page Data'!$D$4:$F$48,3,FALSE)="natural gas",VLOOKUP(G4450,'Cross-Page Data'!$I$4:$J$19,2,FALSE),IF(VLOOKUP(H4450,'Cross-Page Data'!$D$4:$F$48,3,FALSE)="solar",IF(G4450="PV","solar PV","solar thermal"),IF(VLOOKUP(H4450,'Cross-Page Data'!$D$4:$F$48,3,FALSE)="wind",VLOOKUP(G4450,'Cross-Page Data'!$I$4:$J$19,2,FALSE),IF(VLOOKUP(H4450,'Cross-Page Data'!$D$4:$F$48,3,FALSE)="hydro",VLOOKUP(G4450,'Cross-Page Data'!$I$4:$J$19,2,FALSE),VLOOKUP(H4450,'Cross-Page Data'!$D$4:$F$48,3,FALSE)))))</f>
        <v/>
      </c>
      <c r="M4450" s="120">
        <f>IF(AND($P$2=FALSE,OR(F4450="Commercial NAICS Cogen",F4450="Industrial NAICS Cogen",F4450="NAICS-22 Cogen")),FALSE,IF(AND($P$3=FALSE,OR(F4450="Commercial NAICS Cogen",F4450="Commercial NAICS Non-Cogen",F4450="Industrial NAICS Cogen", F4450="industrial NAICS non-Cogen")),FALSE, TRUE))</f>
        <v/>
      </c>
    </row>
    <row r="4451">
      <c r="A4451" s="129" t="n">
        <v>59709</v>
      </c>
      <c r="B4451" s="130" t="inlineStr">
        <is>
          <t>St. Paul Intl Airport Red &amp; Blue Parking</t>
        </is>
      </c>
      <c r="C4451" s="130" t="inlineStr">
        <is>
          <t>Metropolitan Airports Commission</t>
        </is>
      </c>
      <c r="D4451" s="129" t="n">
        <v>59483</v>
      </c>
      <c r="E4451" s="130" t="inlineStr">
        <is>
          <t>MN</t>
        </is>
      </c>
      <c r="F4451" s="130" t="inlineStr">
        <is>
          <t>NAICS-22 Non-Cogen</t>
        </is>
      </c>
      <c r="G4451" s="130" t="inlineStr">
        <is>
          <t>PV</t>
        </is>
      </c>
      <c r="H4451" s="130" t="inlineStr">
        <is>
          <t>SUN</t>
        </is>
      </c>
      <c r="I4451" s="130" t="inlineStr">
        <is>
          <t>SUN</t>
        </is>
      </c>
      <c r="J4451" s="131" t="n">
        <v>2800</v>
      </c>
      <c r="K4451" s="129" t="n">
        <v>2020</v>
      </c>
      <c r="L4451" s="120">
        <f>IF(VLOOKUP(H4451,'Cross-Page Data'!$D$4:$F$48,3,FALSE)="natural gas",VLOOKUP(G4451,'Cross-Page Data'!$I$4:$J$19,2,FALSE),IF(VLOOKUP(H4451,'Cross-Page Data'!$D$4:$F$48,3,FALSE)="solar",IF(G4451="PV","solar PV","solar thermal"),IF(VLOOKUP(H4451,'Cross-Page Data'!$D$4:$F$48,3,FALSE)="wind",VLOOKUP(G4451,'Cross-Page Data'!$I$4:$J$19,2,FALSE),IF(VLOOKUP(H4451,'Cross-Page Data'!$D$4:$F$48,3,FALSE)="hydro",VLOOKUP(G4451,'Cross-Page Data'!$I$4:$J$19,2,FALSE),VLOOKUP(H4451,'Cross-Page Data'!$D$4:$F$48,3,FALSE)))))</f>
        <v/>
      </c>
      <c r="M4451" s="120">
        <f>IF(AND($P$2=FALSE,OR(F4451="Commercial NAICS Cogen",F4451="Industrial NAICS Cogen",F4451="NAICS-22 Cogen")),FALSE,IF(AND($P$3=FALSE,OR(F4451="Commercial NAICS Cogen",F4451="Commercial NAICS Non-Cogen",F4451="Industrial NAICS Cogen", F4451="industrial NAICS non-Cogen")),FALSE, TRUE))</f>
        <v/>
      </c>
    </row>
    <row r="4452">
      <c r="A4452" s="129" t="n">
        <v>59712</v>
      </c>
      <c r="B4452" s="130" t="inlineStr">
        <is>
          <t>San Roman Wind I, LLC</t>
        </is>
      </c>
      <c r="C4452" s="130" t="inlineStr">
        <is>
          <t>Acciona Energy USA Global, LLC</t>
        </is>
      </c>
      <c r="D4452" s="129" t="n">
        <v>57416</v>
      </c>
      <c r="E4452" s="130" t="inlineStr">
        <is>
          <t>TX</t>
        </is>
      </c>
      <c r="F4452" s="130" t="inlineStr">
        <is>
          <t>NAICS-22 Non-Cogen</t>
        </is>
      </c>
      <c r="G4452" s="130" t="inlineStr">
        <is>
          <t>WT</t>
        </is>
      </c>
      <c r="H4452" s="130" t="inlineStr">
        <is>
          <t>WND</t>
        </is>
      </c>
      <c r="I4452" s="130" t="inlineStr">
        <is>
          <t>WND</t>
        </is>
      </c>
      <c r="J4452" s="131" t="n">
        <v>268675</v>
      </c>
      <c r="K4452" s="129" t="n">
        <v>2020</v>
      </c>
      <c r="L4452" s="120">
        <f>IF(VLOOKUP(H4452,'Cross-Page Data'!$D$4:$F$48,3,FALSE)="natural gas",VLOOKUP(G4452,'Cross-Page Data'!$I$4:$J$19,2,FALSE),IF(VLOOKUP(H4452,'Cross-Page Data'!$D$4:$F$48,3,FALSE)="solar",IF(G4452="PV","solar PV","solar thermal"),IF(VLOOKUP(H4452,'Cross-Page Data'!$D$4:$F$48,3,FALSE)="wind",VLOOKUP(G4452,'Cross-Page Data'!$I$4:$J$19,2,FALSE),IF(VLOOKUP(H4452,'Cross-Page Data'!$D$4:$F$48,3,FALSE)="hydro",VLOOKUP(G4452,'Cross-Page Data'!$I$4:$J$19,2,FALSE),VLOOKUP(H4452,'Cross-Page Data'!$D$4:$F$48,3,FALSE)))))</f>
        <v/>
      </c>
      <c r="M4452" s="120">
        <f>IF(AND($P$2=FALSE,OR(F4452="Commercial NAICS Cogen",F4452="Industrial NAICS Cogen",F4452="NAICS-22 Cogen")),FALSE,IF(AND($P$3=FALSE,OR(F4452="Commercial NAICS Cogen",F4452="Commercial NAICS Non-Cogen",F4452="Industrial NAICS Cogen", F4452="industrial NAICS non-Cogen")),FALSE, TRUE))</f>
        <v/>
      </c>
    </row>
    <row r="4453">
      <c r="A4453" s="129" t="n">
        <v>59713</v>
      </c>
      <c r="B4453" s="130" t="inlineStr">
        <is>
          <t>Holdrege Solar Center</t>
        </is>
      </c>
      <c r="C4453" s="130" t="inlineStr">
        <is>
          <t>Adapture Renewables, Inc.</t>
        </is>
      </c>
      <c r="D4453" s="129" t="n">
        <v>60496</v>
      </c>
      <c r="E4453" s="130" t="inlineStr">
        <is>
          <t>NE</t>
        </is>
      </c>
      <c r="F4453" s="130" t="inlineStr">
        <is>
          <t>NAICS-22 Non-Cogen</t>
        </is>
      </c>
      <c r="G4453" s="130" t="inlineStr">
        <is>
          <t>PV</t>
        </is>
      </c>
      <c r="H4453" s="130" t="inlineStr">
        <is>
          <t>SUN</t>
        </is>
      </c>
      <c r="I4453" s="130" t="inlineStr">
        <is>
          <t>SUN</t>
        </is>
      </c>
      <c r="J4453" s="131" t="n">
        <v>6507</v>
      </c>
      <c r="K4453" s="129" t="n">
        <v>2020</v>
      </c>
      <c r="L4453" s="120">
        <f>IF(VLOOKUP(H4453,'Cross-Page Data'!$D$4:$F$48,3,FALSE)="natural gas",VLOOKUP(G4453,'Cross-Page Data'!$I$4:$J$19,2,FALSE),IF(VLOOKUP(H4453,'Cross-Page Data'!$D$4:$F$48,3,FALSE)="solar",IF(G4453="PV","solar PV","solar thermal"),IF(VLOOKUP(H4453,'Cross-Page Data'!$D$4:$F$48,3,FALSE)="wind",VLOOKUP(G4453,'Cross-Page Data'!$I$4:$J$19,2,FALSE),IF(VLOOKUP(H4453,'Cross-Page Data'!$D$4:$F$48,3,FALSE)="hydro",VLOOKUP(G4453,'Cross-Page Data'!$I$4:$J$19,2,FALSE),VLOOKUP(H4453,'Cross-Page Data'!$D$4:$F$48,3,FALSE)))))</f>
        <v/>
      </c>
      <c r="M4453" s="120">
        <f>IF(AND($P$2=FALSE,OR(F4453="Commercial NAICS Cogen",F4453="Industrial NAICS Cogen",F4453="NAICS-22 Cogen")),FALSE,IF(AND($P$3=FALSE,OR(F4453="Commercial NAICS Cogen",F4453="Commercial NAICS Non-Cogen",F4453="Industrial NAICS Cogen", F4453="industrial NAICS non-Cogen")),FALSE, TRUE))</f>
        <v/>
      </c>
    </row>
    <row r="4454">
      <c r="A4454" s="129" t="n">
        <v>59714</v>
      </c>
      <c r="B4454" s="130" t="inlineStr">
        <is>
          <t>IKEA St. Louis 410</t>
        </is>
      </c>
      <c r="C4454" s="130" t="inlineStr">
        <is>
          <t>IKEA Property Inc</t>
        </is>
      </c>
      <c r="D4454" s="129" t="n">
        <v>57389</v>
      </c>
      <c r="E4454" s="130" t="inlineStr">
        <is>
          <t>MO</t>
        </is>
      </c>
      <c r="F4454" s="130" t="inlineStr">
        <is>
          <t>Commercial NAICS Non-Cogen</t>
        </is>
      </c>
      <c r="G4454" s="130" t="inlineStr">
        <is>
          <t>PV</t>
        </is>
      </c>
      <c r="H4454" s="130" t="inlineStr">
        <is>
          <t>SUN</t>
        </is>
      </c>
      <c r="I4454" s="130" t="inlineStr">
        <is>
          <t>SUN</t>
        </is>
      </c>
      <c r="J4454" s="131" t="n">
        <v>613</v>
      </c>
      <c r="K4454" s="129" t="n">
        <v>2020</v>
      </c>
      <c r="L4454" s="120">
        <f>IF(VLOOKUP(H4454,'Cross-Page Data'!$D$4:$F$48,3,FALSE)="natural gas",VLOOKUP(G4454,'Cross-Page Data'!$I$4:$J$19,2,FALSE),IF(VLOOKUP(H4454,'Cross-Page Data'!$D$4:$F$48,3,FALSE)="solar",IF(G4454="PV","solar PV","solar thermal"),IF(VLOOKUP(H4454,'Cross-Page Data'!$D$4:$F$48,3,FALSE)="wind",VLOOKUP(G4454,'Cross-Page Data'!$I$4:$J$19,2,FALSE),IF(VLOOKUP(H4454,'Cross-Page Data'!$D$4:$F$48,3,FALSE)="hydro",VLOOKUP(G4454,'Cross-Page Data'!$I$4:$J$19,2,FALSE),VLOOKUP(H4454,'Cross-Page Data'!$D$4:$F$48,3,FALSE)))))</f>
        <v/>
      </c>
      <c r="M4454" s="120">
        <f>IF(AND($P$2=FALSE,OR(F4454="Commercial NAICS Cogen",F4454="Industrial NAICS Cogen",F4454="NAICS-22 Cogen")),FALSE,IF(AND($P$3=FALSE,OR(F4454="Commercial NAICS Cogen",F4454="Commercial NAICS Non-Cogen",F4454="Industrial NAICS Cogen", F4454="industrial NAICS non-Cogen")),FALSE, TRUE))</f>
        <v/>
      </c>
    </row>
    <row r="4455">
      <c r="A4455" s="129" t="n">
        <v>59717</v>
      </c>
      <c r="B4455" s="130" t="inlineStr">
        <is>
          <t>Framingham State University Plant</t>
        </is>
      </c>
      <c r="C4455" s="130" t="inlineStr">
        <is>
          <t>Framingham State University</t>
        </is>
      </c>
      <c r="D4455" s="129" t="n">
        <v>59484</v>
      </c>
      <c r="E4455" s="130" t="inlineStr">
        <is>
          <t>MA</t>
        </is>
      </c>
      <c r="F4455" s="130" t="inlineStr">
        <is>
          <t>Commercial NAICS Non-Cogen</t>
        </is>
      </c>
      <c r="G4455" s="130" t="inlineStr">
        <is>
          <t>IC</t>
        </is>
      </c>
      <c r="H4455" s="130" t="inlineStr">
        <is>
          <t>DFO</t>
        </is>
      </c>
      <c r="I4455" s="130" t="inlineStr">
        <is>
          <t>DFO</t>
        </is>
      </c>
      <c r="J4455" s="131" t="n">
        <v>11</v>
      </c>
      <c r="K4455" s="129" t="n">
        <v>2020</v>
      </c>
      <c r="L4455" s="120">
        <f>IF(VLOOKUP(H4455,'Cross-Page Data'!$D$4:$F$48,3,FALSE)="natural gas",VLOOKUP(G4455,'Cross-Page Data'!$I$4:$J$19,2,FALSE),IF(VLOOKUP(H4455,'Cross-Page Data'!$D$4:$F$48,3,FALSE)="solar",IF(G4455="PV","solar PV","solar thermal"),IF(VLOOKUP(H4455,'Cross-Page Data'!$D$4:$F$48,3,FALSE)="wind",VLOOKUP(G4455,'Cross-Page Data'!$I$4:$J$19,2,FALSE),IF(VLOOKUP(H4455,'Cross-Page Data'!$D$4:$F$48,3,FALSE)="hydro",VLOOKUP(G4455,'Cross-Page Data'!$I$4:$J$19,2,FALSE),VLOOKUP(H4455,'Cross-Page Data'!$D$4:$F$48,3,FALSE)))))</f>
        <v/>
      </c>
      <c r="M4455" s="120">
        <f>IF(AND($P$2=FALSE,OR(F4455="Commercial NAICS Cogen",F4455="Industrial NAICS Cogen",F4455="NAICS-22 Cogen")),FALSE,IF(AND($P$3=FALSE,OR(F4455="Commercial NAICS Cogen",F4455="Commercial NAICS Non-Cogen",F4455="Industrial NAICS Cogen", F4455="industrial NAICS non-Cogen")),FALSE, TRUE))</f>
        <v/>
      </c>
    </row>
    <row r="4456">
      <c r="A4456" s="129" t="n">
        <v>59717</v>
      </c>
      <c r="B4456" s="130" t="inlineStr">
        <is>
          <t>Framingham State University Plant</t>
        </is>
      </c>
      <c r="C4456" s="130" t="inlineStr">
        <is>
          <t>Framingham State University</t>
        </is>
      </c>
      <c r="D4456" s="129" t="n">
        <v>59484</v>
      </c>
      <c r="E4456" s="130" t="inlineStr">
        <is>
          <t>MA</t>
        </is>
      </c>
      <c r="F4456" s="130" t="inlineStr">
        <is>
          <t>Commercial NAICS Non-Cogen</t>
        </is>
      </c>
      <c r="G4456" s="130" t="inlineStr">
        <is>
          <t>IC</t>
        </is>
      </c>
      <c r="H4456" s="130" t="inlineStr">
        <is>
          <t>NG</t>
        </is>
      </c>
      <c r="I4456" s="130" t="inlineStr">
        <is>
          <t>NG</t>
        </is>
      </c>
      <c r="J4456" s="131" t="n">
        <v>0</v>
      </c>
      <c r="K4456" s="129" t="n">
        <v>2020</v>
      </c>
      <c r="L4456" s="120">
        <f>IF(VLOOKUP(H4456,'Cross-Page Data'!$D$4:$F$48,3,FALSE)="natural gas",VLOOKUP(G4456,'Cross-Page Data'!$I$4:$J$19,2,FALSE),IF(VLOOKUP(H4456,'Cross-Page Data'!$D$4:$F$48,3,FALSE)="solar",IF(G4456="PV","solar PV","solar thermal"),IF(VLOOKUP(H4456,'Cross-Page Data'!$D$4:$F$48,3,FALSE)="wind",VLOOKUP(G4456,'Cross-Page Data'!$I$4:$J$19,2,FALSE),IF(VLOOKUP(H4456,'Cross-Page Data'!$D$4:$F$48,3,FALSE)="hydro",VLOOKUP(G4456,'Cross-Page Data'!$I$4:$J$19,2,FALSE),VLOOKUP(H4456,'Cross-Page Data'!$D$4:$F$48,3,FALSE)))))</f>
        <v/>
      </c>
      <c r="M4456" s="120">
        <f>IF(AND($P$2=FALSE,OR(F4456="Commercial NAICS Cogen",F4456="Industrial NAICS Cogen",F4456="NAICS-22 Cogen")),FALSE,IF(AND($P$3=FALSE,OR(F4456="Commercial NAICS Cogen",F4456="Commercial NAICS Non-Cogen",F4456="Industrial NAICS Cogen", F4456="industrial NAICS non-Cogen")),FALSE, TRUE))</f>
        <v/>
      </c>
    </row>
    <row r="4457">
      <c r="A4457" s="129" t="n">
        <v>59717</v>
      </c>
      <c r="B4457" s="130" t="inlineStr">
        <is>
          <t>Framingham State University Plant</t>
        </is>
      </c>
      <c r="C4457" s="130" t="inlineStr">
        <is>
          <t>Framingham State University</t>
        </is>
      </c>
      <c r="D4457" s="129" t="n">
        <v>59484</v>
      </c>
      <c r="E4457" s="130" t="inlineStr">
        <is>
          <t>MA</t>
        </is>
      </c>
      <c r="F4457" s="130" t="inlineStr">
        <is>
          <t>Commercial NAICS Non-Cogen</t>
        </is>
      </c>
      <c r="G4457" s="130" t="inlineStr">
        <is>
          <t>PV</t>
        </is>
      </c>
      <c r="H4457" s="130" t="inlineStr">
        <is>
          <t>SUN</t>
        </is>
      </c>
      <c r="I4457" s="130" t="inlineStr">
        <is>
          <t>SUN</t>
        </is>
      </c>
      <c r="J4457" s="131" t="n">
        <v>62</v>
      </c>
      <c r="K4457" s="129" t="n">
        <v>2020</v>
      </c>
      <c r="L4457" s="120">
        <f>IF(VLOOKUP(H4457,'Cross-Page Data'!$D$4:$F$48,3,FALSE)="natural gas",VLOOKUP(G4457,'Cross-Page Data'!$I$4:$J$19,2,FALSE),IF(VLOOKUP(H4457,'Cross-Page Data'!$D$4:$F$48,3,FALSE)="solar",IF(G4457="PV","solar PV","solar thermal"),IF(VLOOKUP(H4457,'Cross-Page Data'!$D$4:$F$48,3,FALSE)="wind",VLOOKUP(G4457,'Cross-Page Data'!$I$4:$J$19,2,FALSE),IF(VLOOKUP(H4457,'Cross-Page Data'!$D$4:$F$48,3,FALSE)="hydro",VLOOKUP(G4457,'Cross-Page Data'!$I$4:$J$19,2,FALSE),VLOOKUP(H4457,'Cross-Page Data'!$D$4:$F$48,3,FALSE)))))</f>
        <v/>
      </c>
      <c r="M4457" s="120">
        <f>IF(AND($P$2=FALSE,OR(F4457="Commercial NAICS Cogen",F4457="Industrial NAICS Cogen",F4457="NAICS-22 Cogen")),FALSE,IF(AND($P$3=FALSE,OR(F4457="Commercial NAICS Cogen",F4457="Commercial NAICS Non-Cogen",F4457="Industrial NAICS Cogen", F4457="industrial NAICS non-Cogen")),FALSE, TRUE))</f>
        <v/>
      </c>
    </row>
    <row r="4458">
      <c r="A4458" s="129" t="n">
        <v>59729</v>
      </c>
      <c r="B4458" s="130" t="inlineStr">
        <is>
          <t>Macon Solar Power Project</t>
        </is>
      </c>
      <c r="C4458" s="130" t="inlineStr">
        <is>
          <t>MC Power Companies Inc</t>
        </is>
      </c>
      <c r="D4458" s="129" t="n">
        <v>58822</v>
      </c>
      <c r="E4458" s="130" t="inlineStr">
        <is>
          <t>MO</t>
        </is>
      </c>
      <c r="F4458" s="130" t="inlineStr">
        <is>
          <t>NAICS-22 Non-Cogen</t>
        </is>
      </c>
      <c r="G4458" s="130" t="inlineStr">
        <is>
          <t>PV</t>
        </is>
      </c>
      <c r="H4458" s="130" t="inlineStr">
        <is>
          <t>SUN</t>
        </is>
      </c>
      <c r="I4458" s="130" t="inlineStr">
        <is>
          <t>SUN</t>
        </is>
      </c>
      <c r="J4458" s="131" t="n">
        <v>3897</v>
      </c>
      <c r="K4458" s="129" t="n">
        <v>2020</v>
      </c>
      <c r="L4458" s="120">
        <f>IF(VLOOKUP(H4458,'Cross-Page Data'!$D$4:$F$48,3,FALSE)="natural gas",VLOOKUP(G4458,'Cross-Page Data'!$I$4:$J$19,2,FALSE),IF(VLOOKUP(H4458,'Cross-Page Data'!$D$4:$F$48,3,FALSE)="solar",IF(G4458="PV","solar PV","solar thermal"),IF(VLOOKUP(H4458,'Cross-Page Data'!$D$4:$F$48,3,FALSE)="wind",VLOOKUP(G4458,'Cross-Page Data'!$I$4:$J$19,2,FALSE),IF(VLOOKUP(H4458,'Cross-Page Data'!$D$4:$F$48,3,FALSE)="hydro",VLOOKUP(G4458,'Cross-Page Data'!$I$4:$J$19,2,FALSE),VLOOKUP(H4458,'Cross-Page Data'!$D$4:$F$48,3,FALSE)))))</f>
        <v/>
      </c>
      <c r="M4458" s="120">
        <f>IF(AND($P$2=FALSE,OR(F4458="Commercial NAICS Cogen",F4458="Industrial NAICS Cogen",F4458="NAICS-22 Cogen")),FALSE,IF(AND($P$3=FALSE,OR(F4458="Commercial NAICS Cogen",F4458="Commercial NAICS Non-Cogen",F4458="Industrial NAICS Cogen", F4458="industrial NAICS non-Cogen")),FALSE, TRUE))</f>
        <v/>
      </c>
    </row>
    <row r="4459">
      <c r="A4459" s="129" t="n">
        <v>59764</v>
      </c>
      <c r="B4459" s="130" t="inlineStr">
        <is>
          <t>Oregon Clean Energy Center</t>
        </is>
      </c>
      <c r="C4459" s="130" t="inlineStr">
        <is>
          <t>Oregon Clean Energy Center</t>
        </is>
      </c>
      <c r="D4459" s="129" t="n">
        <v>59534</v>
      </c>
      <c r="E4459" s="130" t="inlineStr">
        <is>
          <t>OH</t>
        </is>
      </c>
      <c r="F4459" s="130" t="inlineStr">
        <is>
          <t>NAICS-22 Non-Cogen</t>
        </is>
      </c>
      <c r="G4459" s="130" t="inlineStr">
        <is>
          <t>CA</t>
        </is>
      </c>
      <c r="H4459" s="130" t="inlineStr">
        <is>
          <t>NG</t>
        </is>
      </c>
      <c r="I4459" s="130" t="inlineStr">
        <is>
          <t>NG</t>
        </is>
      </c>
      <c r="J4459" s="131" t="n">
        <v>2028136</v>
      </c>
      <c r="K4459" s="129" t="n">
        <v>2020</v>
      </c>
      <c r="L4459" s="120">
        <f>IF(VLOOKUP(H4459,'Cross-Page Data'!$D$4:$F$48,3,FALSE)="natural gas",VLOOKUP(G4459,'Cross-Page Data'!$I$4:$J$19,2,FALSE),IF(VLOOKUP(H4459,'Cross-Page Data'!$D$4:$F$48,3,FALSE)="solar",IF(G4459="PV","solar PV","solar thermal"),IF(VLOOKUP(H4459,'Cross-Page Data'!$D$4:$F$48,3,FALSE)="wind",VLOOKUP(G4459,'Cross-Page Data'!$I$4:$J$19,2,FALSE),IF(VLOOKUP(H4459,'Cross-Page Data'!$D$4:$F$48,3,FALSE)="hydro",VLOOKUP(G4459,'Cross-Page Data'!$I$4:$J$19,2,FALSE),VLOOKUP(H4459,'Cross-Page Data'!$D$4:$F$48,3,FALSE)))))</f>
        <v/>
      </c>
      <c r="M4459" s="120">
        <f>IF(AND($P$2=FALSE,OR(F4459="Commercial NAICS Cogen",F4459="Industrial NAICS Cogen",F4459="NAICS-22 Cogen")),FALSE,IF(AND($P$3=FALSE,OR(F4459="Commercial NAICS Cogen",F4459="Commercial NAICS Non-Cogen",F4459="Industrial NAICS Cogen", F4459="industrial NAICS non-Cogen")),FALSE, TRUE))</f>
        <v/>
      </c>
    </row>
    <row r="4460">
      <c r="A4460" s="129" t="n">
        <v>59764</v>
      </c>
      <c r="B4460" s="130" t="inlineStr">
        <is>
          <t>Oregon Clean Energy Center</t>
        </is>
      </c>
      <c r="C4460" s="130" t="inlineStr">
        <is>
          <t>Oregon Clean Energy Center</t>
        </is>
      </c>
      <c r="D4460" s="129" t="n">
        <v>59534</v>
      </c>
      <c r="E4460" s="130" t="inlineStr">
        <is>
          <t>OH</t>
        </is>
      </c>
      <c r="F4460" s="130" t="inlineStr">
        <is>
          <t>NAICS-22 Non-Cogen</t>
        </is>
      </c>
      <c r="G4460" s="130" t="inlineStr">
        <is>
          <t>CT</t>
        </is>
      </c>
      <c r="H4460" s="130" t="inlineStr">
        <is>
          <t>NG</t>
        </is>
      </c>
      <c r="I4460" s="130" t="inlineStr">
        <is>
          <t>NG</t>
        </is>
      </c>
      <c r="J4460" s="131" t="n">
        <v>3635711</v>
      </c>
      <c r="K4460" s="129" t="n">
        <v>2020</v>
      </c>
      <c r="L4460" s="120">
        <f>IF(VLOOKUP(H4460,'Cross-Page Data'!$D$4:$F$48,3,FALSE)="natural gas",VLOOKUP(G4460,'Cross-Page Data'!$I$4:$J$19,2,FALSE),IF(VLOOKUP(H4460,'Cross-Page Data'!$D$4:$F$48,3,FALSE)="solar",IF(G4460="PV","solar PV","solar thermal"),IF(VLOOKUP(H4460,'Cross-Page Data'!$D$4:$F$48,3,FALSE)="wind",VLOOKUP(G4460,'Cross-Page Data'!$I$4:$J$19,2,FALSE),IF(VLOOKUP(H4460,'Cross-Page Data'!$D$4:$F$48,3,FALSE)="hydro",VLOOKUP(G4460,'Cross-Page Data'!$I$4:$J$19,2,FALSE),VLOOKUP(H4460,'Cross-Page Data'!$D$4:$F$48,3,FALSE)))))</f>
        <v/>
      </c>
      <c r="M4460" s="120">
        <f>IF(AND($P$2=FALSE,OR(F4460="Commercial NAICS Cogen",F4460="Industrial NAICS Cogen",F4460="NAICS-22 Cogen")),FALSE,IF(AND($P$3=FALSE,OR(F4460="Commercial NAICS Cogen",F4460="Commercial NAICS Non-Cogen",F4460="Industrial NAICS Cogen", F4460="industrial NAICS non-Cogen")),FALSE, TRUE))</f>
        <v/>
      </c>
    </row>
    <row r="4461">
      <c r="A4461" s="129" t="n">
        <v>59764</v>
      </c>
      <c r="B4461" s="130" t="inlineStr">
        <is>
          <t>Oregon Clean Energy Center</t>
        </is>
      </c>
      <c r="C4461" s="130" t="inlineStr">
        <is>
          <t>Oregon Clean Energy Center</t>
        </is>
      </c>
      <c r="D4461" s="129" t="n">
        <v>59534</v>
      </c>
      <c r="E4461" s="130" t="inlineStr">
        <is>
          <t>OH</t>
        </is>
      </c>
      <c r="F4461" s="130" t="inlineStr">
        <is>
          <t>NAICS-22 Non-Cogen</t>
        </is>
      </c>
      <c r="G4461" s="130" t="inlineStr">
        <is>
          <t>IC</t>
        </is>
      </c>
      <c r="H4461" s="130" t="inlineStr">
        <is>
          <t>NG</t>
        </is>
      </c>
      <c r="I4461" s="130" t="inlineStr">
        <is>
          <t>NG</t>
        </is>
      </c>
      <c r="J4461" s="131" t="n">
        <v>0</v>
      </c>
      <c r="K4461" s="129" t="n">
        <v>2020</v>
      </c>
      <c r="L4461" s="120">
        <f>IF(VLOOKUP(H4461,'Cross-Page Data'!$D$4:$F$48,3,FALSE)="natural gas",VLOOKUP(G4461,'Cross-Page Data'!$I$4:$J$19,2,FALSE),IF(VLOOKUP(H4461,'Cross-Page Data'!$D$4:$F$48,3,FALSE)="solar",IF(G4461="PV","solar PV","solar thermal"),IF(VLOOKUP(H4461,'Cross-Page Data'!$D$4:$F$48,3,FALSE)="wind",VLOOKUP(G4461,'Cross-Page Data'!$I$4:$J$19,2,FALSE),IF(VLOOKUP(H4461,'Cross-Page Data'!$D$4:$F$48,3,FALSE)="hydro",VLOOKUP(G4461,'Cross-Page Data'!$I$4:$J$19,2,FALSE),VLOOKUP(H4461,'Cross-Page Data'!$D$4:$F$48,3,FALSE)))))</f>
        <v/>
      </c>
      <c r="M4461" s="120">
        <f>IF(AND($P$2=FALSE,OR(F4461="Commercial NAICS Cogen",F4461="Industrial NAICS Cogen",F4461="NAICS-22 Cogen")),FALSE,IF(AND($P$3=FALSE,OR(F4461="Commercial NAICS Cogen",F4461="Commercial NAICS Non-Cogen",F4461="Industrial NAICS Cogen", F4461="industrial NAICS non-Cogen")),FALSE, TRUE))</f>
        <v/>
      </c>
    </row>
    <row r="4462">
      <c r="A4462" s="129" t="n">
        <v>59773</v>
      </c>
      <c r="B4462" s="130" t="inlineStr">
        <is>
          <t>Carroll County Energy</t>
        </is>
      </c>
      <c r="C4462" s="130" t="inlineStr">
        <is>
          <t>Carroll County Energy LLC</t>
        </is>
      </c>
      <c r="D4462" s="129" t="n">
        <v>59541</v>
      </c>
      <c r="E4462" s="130" t="inlineStr">
        <is>
          <t>OH</t>
        </is>
      </c>
      <c r="F4462" s="130" t="inlineStr">
        <is>
          <t>NAICS-22 Non-Cogen</t>
        </is>
      </c>
      <c r="G4462" s="130" t="inlineStr">
        <is>
          <t>CA</t>
        </is>
      </c>
      <c r="H4462" s="130" t="inlineStr">
        <is>
          <t>NG</t>
        </is>
      </c>
      <c r="I4462" s="130" t="inlineStr">
        <is>
          <t>NG</t>
        </is>
      </c>
      <c r="J4462" s="131" t="n">
        <v>2088174</v>
      </c>
      <c r="K4462" s="129" t="n">
        <v>2020</v>
      </c>
      <c r="L4462" s="120">
        <f>IF(VLOOKUP(H4462,'Cross-Page Data'!$D$4:$F$48,3,FALSE)="natural gas",VLOOKUP(G4462,'Cross-Page Data'!$I$4:$J$19,2,FALSE),IF(VLOOKUP(H4462,'Cross-Page Data'!$D$4:$F$48,3,FALSE)="solar",IF(G4462="PV","solar PV","solar thermal"),IF(VLOOKUP(H4462,'Cross-Page Data'!$D$4:$F$48,3,FALSE)="wind",VLOOKUP(G4462,'Cross-Page Data'!$I$4:$J$19,2,FALSE),IF(VLOOKUP(H4462,'Cross-Page Data'!$D$4:$F$48,3,FALSE)="hydro",VLOOKUP(G4462,'Cross-Page Data'!$I$4:$J$19,2,FALSE),VLOOKUP(H4462,'Cross-Page Data'!$D$4:$F$48,3,FALSE)))))</f>
        <v/>
      </c>
      <c r="M4462" s="120">
        <f>IF(AND($P$2=FALSE,OR(F4462="Commercial NAICS Cogen",F4462="Industrial NAICS Cogen",F4462="NAICS-22 Cogen")),FALSE,IF(AND($P$3=FALSE,OR(F4462="Commercial NAICS Cogen",F4462="Commercial NAICS Non-Cogen",F4462="Industrial NAICS Cogen", F4462="industrial NAICS non-Cogen")),FALSE, TRUE))</f>
        <v/>
      </c>
    </row>
    <row r="4463">
      <c r="A4463" s="129" t="n">
        <v>59773</v>
      </c>
      <c r="B4463" s="130" t="inlineStr">
        <is>
          <t>Carroll County Energy</t>
        </is>
      </c>
      <c r="C4463" s="130" t="inlineStr">
        <is>
          <t>Carroll County Energy LLC</t>
        </is>
      </c>
      <c r="D4463" s="129" t="n">
        <v>59541</v>
      </c>
      <c r="E4463" s="130" t="inlineStr">
        <is>
          <t>OH</t>
        </is>
      </c>
      <c r="F4463" s="130" t="inlineStr">
        <is>
          <t>NAICS-22 Non-Cogen</t>
        </is>
      </c>
      <c r="G4463" s="130" t="inlineStr">
        <is>
          <t>CT</t>
        </is>
      </c>
      <c r="H4463" s="130" t="inlineStr">
        <is>
          <t>NG</t>
        </is>
      </c>
      <c r="I4463" s="130" t="inlineStr">
        <is>
          <t>NG</t>
        </is>
      </c>
      <c r="J4463" s="131" t="n">
        <v>3180517</v>
      </c>
      <c r="K4463" s="129" t="n">
        <v>2020</v>
      </c>
      <c r="L4463" s="120">
        <f>IF(VLOOKUP(H4463,'Cross-Page Data'!$D$4:$F$48,3,FALSE)="natural gas",VLOOKUP(G4463,'Cross-Page Data'!$I$4:$J$19,2,FALSE),IF(VLOOKUP(H4463,'Cross-Page Data'!$D$4:$F$48,3,FALSE)="solar",IF(G4463="PV","solar PV","solar thermal"),IF(VLOOKUP(H4463,'Cross-Page Data'!$D$4:$F$48,3,FALSE)="wind",VLOOKUP(G4463,'Cross-Page Data'!$I$4:$J$19,2,FALSE),IF(VLOOKUP(H4463,'Cross-Page Data'!$D$4:$F$48,3,FALSE)="hydro",VLOOKUP(G4463,'Cross-Page Data'!$I$4:$J$19,2,FALSE),VLOOKUP(H4463,'Cross-Page Data'!$D$4:$F$48,3,FALSE)))))</f>
        <v/>
      </c>
      <c r="M4463" s="120">
        <f>IF(AND($P$2=FALSE,OR(F4463="Commercial NAICS Cogen",F4463="Industrial NAICS Cogen",F4463="NAICS-22 Cogen")),FALSE,IF(AND($P$3=FALSE,OR(F4463="Commercial NAICS Cogen",F4463="Commercial NAICS Non-Cogen",F4463="Industrial NAICS Cogen", F4463="industrial NAICS non-Cogen")),FALSE, TRUE))</f>
        <v/>
      </c>
    </row>
    <row r="4464">
      <c r="A4464" s="129" t="n">
        <v>59782</v>
      </c>
      <c r="B4464" s="130" t="inlineStr">
        <is>
          <t>Waynoka Gas Processing Plant</t>
        </is>
      </c>
      <c r="C4464" s="130" t="inlineStr">
        <is>
          <t>Targa Pipeline Mid-Continent West OK LLC</t>
        </is>
      </c>
      <c r="D4464" s="129" t="n">
        <v>59549</v>
      </c>
      <c r="E4464" s="130" t="inlineStr">
        <is>
          <t>OK</t>
        </is>
      </c>
      <c r="F4464" s="130" t="inlineStr">
        <is>
          <t>Industrial NAICS Non-Cogen</t>
        </is>
      </c>
      <c r="G4464" s="130" t="inlineStr">
        <is>
          <t>IC</t>
        </is>
      </c>
      <c r="H4464" s="130" t="inlineStr">
        <is>
          <t>NG</t>
        </is>
      </c>
      <c r="I4464" s="130" t="inlineStr">
        <is>
          <t>NG</t>
        </is>
      </c>
      <c r="J4464" s="131" t="n">
        <v>19737.2</v>
      </c>
      <c r="K4464" s="129" t="n">
        <v>2020</v>
      </c>
      <c r="L4464" s="120">
        <f>IF(VLOOKUP(H4464,'Cross-Page Data'!$D$4:$F$48,3,FALSE)="natural gas",VLOOKUP(G4464,'Cross-Page Data'!$I$4:$J$19,2,FALSE),IF(VLOOKUP(H4464,'Cross-Page Data'!$D$4:$F$48,3,FALSE)="solar",IF(G4464="PV","solar PV","solar thermal"),IF(VLOOKUP(H4464,'Cross-Page Data'!$D$4:$F$48,3,FALSE)="wind",VLOOKUP(G4464,'Cross-Page Data'!$I$4:$J$19,2,FALSE),IF(VLOOKUP(H4464,'Cross-Page Data'!$D$4:$F$48,3,FALSE)="hydro",VLOOKUP(G4464,'Cross-Page Data'!$I$4:$J$19,2,FALSE),VLOOKUP(H4464,'Cross-Page Data'!$D$4:$F$48,3,FALSE)))))</f>
        <v/>
      </c>
      <c r="M4464" s="120">
        <f>IF(AND($P$2=FALSE,OR(F4464="Commercial NAICS Cogen",F4464="Industrial NAICS Cogen",F4464="NAICS-22 Cogen")),FALSE,IF(AND($P$3=FALSE,OR(F4464="Commercial NAICS Cogen",F4464="Commercial NAICS Non-Cogen",F4464="Industrial NAICS Cogen", F4464="industrial NAICS non-Cogen")),FALSE, TRUE))</f>
        <v/>
      </c>
    </row>
    <row r="4465">
      <c r="A4465" s="129" t="n">
        <v>59784</v>
      </c>
      <c r="B4465" s="130" t="inlineStr">
        <is>
          <t>Gila River Power Block 3</t>
        </is>
      </c>
      <c r="C4465" s="130" t="inlineStr">
        <is>
          <t>Salt River Project</t>
        </is>
      </c>
      <c r="D4465" s="129" t="n">
        <v>16572</v>
      </c>
      <c r="E4465" s="130" t="inlineStr">
        <is>
          <t>AZ</t>
        </is>
      </c>
      <c r="F4465" s="130" t="inlineStr">
        <is>
          <t>Electric Utility</t>
        </is>
      </c>
      <c r="G4465" s="130" t="inlineStr">
        <is>
          <t>CA</t>
        </is>
      </c>
      <c r="H4465" s="130" t="inlineStr">
        <is>
          <t>NG</t>
        </is>
      </c>
      <c r="I4465" s="130" t="inlineStr">
        <is>
          <t>NG</t>
        </is>
      </c>
      <c r="J4465" s="131" t="n">
        <v>1139257</v>
      </c>
      <c r="K4465" s="129" t="n">
        <v>2020</v>
      </c>
      <c r="L4465" s="120">
        <f>IF(VLOOKUP(H4465,'Cross-Page Data'!$D$4:$F$48,3,FALSE)="natural gas",VLOOKUP(G4465,'Cross-Page Data'!$I$4:$J$19,2,FALSE),IF(VLOOKUP(H4465,'Cross-Page Data'!$D$4:$F$48,3,FALSE)="solar",IF(G4465="PV","solar PV","solar thermal"),IF(VLOOKUP(H4465,'Cross-Page Data'!$D$4:$F$48,3,FALSE)="wind",VLOOKUP(G4465,'Cross-Page Data'!$I$4:$J$19,2,FALSE),IF(VLOOKUP(H4465,'Cross-Page Data'!$D$4:$F$48,3,FALSE)="hydro",VLOOKUP(G4465,'Cross-Page Data'!$I$4:$J$19,2,FALSE),VLOOKUP(H4465,'Cross-Page Data'!$D$4:$F$48,3,FALSE)))))</f>
        <v/>
      </c>
      <c r="M4465" s="120">
        <f>IF(AND($P$2=FALSE,OR(F4465="Commercial NAICS Cogen",F4465="Industrial NAICS Cogen",F4465="NAICS-22 Cogen")),FALSE,IF(AND($P$3=FALSE,OR(F4465="Commercial NAICS Cogen",F4465="Commercial NAICS Non-Cogen",F4465="Industrial NAICS Cogen", F4465="industrial NAICS non-Cogen")),FALSE, TRUE))</f>
        <v/>
      </c>
    </row>
    <row r="4466">
      <c r="A4466" s="129" t="n">
        <v>59784</v>
      </c>
      <c r="B4466" s="130" t="inlineStr">
        <is>
          <t>Gila River Power Block 3</t>
        </is>
      </c>
      <c r="C4466" s="130" t="inlineStr">
        <is>
          <t>Salt River Project</t>
        </is>
      </c>
      <c r="D4466" s="129" t="n">
        <v>16572</v>
      </c>
      <c r="E4466" s="130" t="inlineStr">
        <is>
          <t>AZ</t>
        </is>
      </c>
      <c r="F4466" s="130" t="inlineStr">
        <is>
          <t>Electric Utility</t>
        </is>
      </c>
      <c r="G4466" s="130" t="inlineStr">
        <is>
          <t>CT</t>
        </is>
      </c>
      <c r="H4466" s="130" t="inlineStr">
        <is>
          <t>NG</t>
        </is>
      </c>
      <c r="I4466" s="130" t="inlineStr">
        <is>
          <t>NG</t>
        </is>
      </c>
      <c r="J4466" s="131" t="n">
        <v>1696359</v>
      </c>
      <c r="K4466" s="129" t="n">
        <v>2020</v>
      </c>
      <c r="L4466" s="120">
        <f>IF(VLOOKUP(H4466,'Cross-Page Data'!$D$4:$F$48,3,FALSE)="natural gas",VLOOKUP(G4466,'Cross-Page Data'!$I$4:$J$19,2,FALSE),IF(VLOOKUP(H4466,'Cross-Page Data'!$D$4:$F$48,3,FALSE)="solar",IF(G4466="PV","solar PV","solar thermal"),IF(VLOOKUP(H4466,'Cross-Page Data'!$D$4:$F$48,3,FALSE)="wind",VLOOKUP(G4466,'Cross-Page Data'!$I$4:$J$19,2,FALSE),IF(VLOOKUP(H4466,'Cross-Page Data'!$D$4:$F$48,3,FALSE)="hydro",VLOOKUP(G4466,'Cross-Page Data'!$I$4:$J$19,2,FALSE),VLOOKUP(H4466,'Cross-Page Data'!$D$4:$F$48,3,FALSE)))))</f>
        <v/>
      </c>
      <c r="M4466" s="120">
        <f>IF(AND($P$2=FALSE,OR(F4466="Commercial NAICS Cogen",F4466="Industrial NAICS Cogen",F4466="NAICS-22 Cogen")),FALSE,IF(AND($P$3=FALSE,OR(F4466="Commercial NAICS Cogen",F4466="Commercial NAICS Non-Cogen",F4466="Industrial NAICS Cogen", F4466="industrial NAICS non-Cogen")),FALSE, TRUE))</f>
        <v/>
      </c>
    </row>
    <row r="4467">
      <c r="A4467" s="129" t="n">
        <v>59809</v>
      </c>
      <c r="B4467" s="130" t="inlineStr">
        <is>
          <t>Mountain Home Energy Center</t>
        </is>
      </c>
      <c r="C4467" s="130" t="inlineStr">
        <is>
          <t>Energy Systems Group LLC</t>
        </is>
      </c>
      <c r="D4467" s="129" t="n">
        <v>58303</v>
      </c>
      <c r="E4467" s="130" t="inlineStr">
        <is>
          <t>TN</t>
        </is>
      </c>
      <c r="F4467" s="130" t="inlineStr">
        <is>
          <t>NAICS-22 Non-Cogen</t>
        </is>
      </c>
      <c r="G4467" s="130" t="inlineStr">
        <is>
          <t>IC</t>
        </is>
      </c>
      <c r="H4467" s="130" t="inlineStr">
        <is>
          <t>DFO</t>
        </is>
      </c>
      <c r="I4467" s="130" t="inlineStr">
        <is>
          <t>DFO</t>
        </is>
      </c>
      <c r="J4467" s="131" t="n">
        <v>372.265</v>
      </c>
      <c r="K4467" s="129" t="n">
        <v>2020</v>
      </c>
      <c r="L4467" s="120">
        <f>IF(VLOOKUP(H4467,'Cross-Page Data'!$D$4:$F$48,3,FALSE)="natural gas",VLOOKUP(G4467,'Cross-Page Data'!$I$4:$J$19,2,FALSE),IF(VLOOKUP(H4467,'Cross-Page Data'!$D$4:$F$48,3,FALSE)="solar",IF(G4467="PV","solar PV","solar thermal"),IF(VLOOKUP(H4467,'Cross-Page Data'!$D$4:$F$48,3,FALSE)="wind",VLOOKUP(G4467,'Cross-Page Data'!$I$4:$J$19,2,FALSE),IF(VLOOKUP(H4467,'Cross-Page Data'!$D$4:$F$48,3,FALSE)="hydro",VLOOKUP(G4467,'Cross-Page Data'!$I$4:$J$19,2,FALSE),VLOOKUP(H4467,'Cross-Page Data'!$D$4:$F$48,3,FALSE)))))</f>
        <v/>
      </c>
      <c r="M4467" s="120">
        <f>IF(AND($P$2=FALSE,OR(F4467="Commercial NAICS Cogen",F4467="Industrial NAICS Cogen",F4467="NAICS-22 Cogen")),FALSE,IF(AND($P$3=FALSE,OR(F4467="Commercial NAICS Cogen",F4467="Commercial NAICS Non-Cogen",F4467="Industrial NAICS Cogen", F4467="industrial NAICS non-Cogen")),FALSE, TRUE))</f>
        <v/>
      </c>
    </row>
    <row r="4468">
      <c r="A4468" s="129" t="n">
        <v>59809</v>
      </c>
      <c r="B4468" s="130" t="inlineStr">
        <is>
          <t>Mountain Home Energy Center</t>
        </is>
      </c>
      <c r="C4468" s="130" t="inlineStr">
        <is>
          <t>Energy Systems Group LLC</t>
        </is>
      </c>
      <c r="D4468" s="129" t="n">
        <v>58303</v>
      </c>
      <c r="E4468" s="130" t="inlineStr">
        <is>
          <t>TN</t>
        </is>
      </c>
      <c r="F4468" s="130" t="inlineStr">
        <is>
          <t>NAICS-22 Non-Cogen</t>
        </is>
      </c>
      <c r="G4468" s="130" t="inlineStr">
        <is>
          <t>IC</t>
        </is>
      </c>
      <c r="H4468" s="130" t="inlineStr">
        <is>
          <t>LFG</t>
        </is>
      </c>
      <c r="I4468" s="130" t="inlineStr">
        <is>
          <t>MLG</t>
        </is>
      </c>
      <c r="J4468" s="131" t="n">
        <v>0</v>
      </c>
      <c r="K4468" s="129" t="n">
        <v>2020</v>
      </c>
      <c r="L4468" s="120">
        <f>IF(VLOOKUP(H4468,'Cross-Page Data'!$D$4:$F$48,3,FALSE)="natural gas",VLOOKUP(G4468,'Cross-Page Data'!$I$4:$J$19,2,FALSE),IF(VLOOKUP(H4468,'Cross-Page Data'!$D$4:$F$48,3,FALSE)="solar",IF(G4468="PV","solar PV","solar thermal"),IF(VLOOKUP(H4468,'Cross-Page Data'!$D$4:$F$48,3,FALSE)="wind",VLOOKUP(G4468,'Cross-Page Data'!$I$4:$J$19,2,FALSE),IF(VLOOKUP(H4468,'Cross-Page Data'!$D$4:$F$48,3,FALSE)="hydro",VLOOKUP(G4468,'Cross-Page Data'!$I$4:$J$19,2,FALSE),VLOOKUP(H4468,'Cross-Page Data'!$D$4:$F$48,3,FALSE)))))</f>
        <v/>
      </c>
      <c r="M4468" s="120">
        <f>IF(AND($P$2=FALSE,OR(F4468="Commercial NAICS Cogen",F4468="Industrial NAICS Cogen",F4468="NAICS-22 Cogen")),FALSE,IF(AND($P$3=FALSE,OR(F4468="Commercial NAICS Cogen",F4468="Commercial NAICS Non-Cogen",F4468="Industrial NAICS Cogen", F4468="industrial NAICS non-Cogen")),FALSE, TRUE))</f>
        <v/>
      </c>
    </row>
    <row r="4469">
      <c r="A4469" s="129" t="n">
        <v>59809</v>
      </c>
      <c r="B4469" s="130" t="inlineStr">
        <is>
          <t>Mountain Home Energy Center</t>
        </is>
      </c>
      <c r="C4469" s="130" t="inlineStr">
        <is>
          <t>Energy Systems Group LLC</t>
        </is>
      </c>
      <c r="D4469" s="129" t="n">
        <v>58303</v>
      </c>
      <c r="E4469" s="130" t="inlineStr">
        <is>
          <t>TN</t>
        </is>
      </c>
      <c r="F4469" s="130" t="inlineStr">
        <is>
          <t>NAICS-22 Non-Cogen</t>
        </is>
      </c>
      <c r="G4469" s="130" t="inlineStr">
        <is>
          <t>IC</t>
        </is>
      </c>
      <c r="H4469" s="130" t="inlineStr">
        <is>
          <t>NG</t>
        </is>
      </c>
      <c r="I4469" s="130" t="inlineStr">
        <is>
          <t>NG</t>
        </is>
      </c>
      <c r="J4469" s="131" t="n">
        <v>16906.735</v>
      </c>
      <c r="K4469" s="129" t="n">
        <v>2020</v>
      </c>
      <c r="L4469" s="120">
        <f>IF(VLOOKUP(H4469,'Cross-Page Data'!$D$4:$F$48,3,FALSE)="natural gas",VLOOKUP(G4469,'Cross-Page Data'!$I$4:$J$19,2,FALSE),IF(VLOOKUP(H4469,'Cross-Page Data'!$D$4:$F$48,3,FALSE)="solar",IF(G4469="PV","solar PV","solar thermal"),IF(VLOOKUP(H4469,'Cross-Page Data'!$D$4:$F$48,3,FALSE)="wind",VLOOKUP(G4469,'Cross-Page Data'!$I$4:$J$19,2,FALSE),IF(VLOOKUP(H4469,'Cross-Page Data'!$D$4:$F$48,3,FALSE)="hydro",VLOOKUP(G4469,'Cross-Page Data'!$I$4:$J$19,2,FALSE),VLOOKUP(H4469,'Cross-Page Data'!$D$4:$F$48,3,FALSE)))))</f>
        <v/>
      </c>
      <c r="M4469" s="120">
        <f>IF(AND($P$2=FALSE,OR(F4469="Commercial NAICS Cogen",F4469="Industrial NAICS Cogen",F4469="NAICS-22 Cogen")),FALSE,IF(AND($P$3=FALSE,OR(F4469="Commercial NAICS Cogen",F4469="Commercial NAICS Non-Cogen",F4469="Industrial NAICS Cogen", F4469="industrial NAICS non-Cogen")),FALSE, TRUE))</f>
        <v/>
      </c>
    </row>
    <row r="4470">
      <c r="A4470" s="129" t="n">
        <v>59812</v>
      </c>
      <c r="B4470" s="130" t="inlineStr">
        <is>
          <t>Wolf Hollow II</t>
        </is>
      </c>
      <c r="C4470" s="130" t="inlineStr">
        <is>
          <t>Exelon Power</t>
        </is>
      </c>
      <c r="D4470" s="129" t="n">
        <v>6035</v>
      </c>
      <c r="E4470" s="130" t="inlineStr">
        <is>
          <t>TX</t>
        </is>
      </c>
      <c r="F4470" s="130" t="inlineStr">
        <is>
          <t>NAICS-22 Non-Cogen</t>
        </is>
      </c>
      <c r="G4470" s="130" t="inlineStr">
        <is>
          <t>CA</t>
        </is>
      </c>
      <c r="H4470" s="130" t="inlineStr">
        <is>
          <t>NG</t>
        </is>
      </c>
      <c r="I4470" s="130" t="inlineStr">
        <is>
          <t>NG</t>
        </is>
      </c>
      <c r="J4470" s="131" t="n">
        <v>1842716</v>
      </c>
      <c r="K4470" s="129" t="n">
        <v>2020</v>
      </c>
      <c r="L4470" s="120">
        <f>IF(VLOOKUP(H4470,'Cross-Page Data'!$D$4:$F$48,3,FALSE)="natural gas",VLOOKUP(G4470,'Cross-Page Data'!$I$4:$J$19,2,FALSE),IF(VLOOKUP(H4470,'Cross-Page Data'!$D$4:$F$48,3,FALSE)="solar",IF(G4470="PV","solar PV","solar thermal"),IF(VLOOKUP(H4470,'Cross-Page Data'!$D$4:$F$48,3,FALSE)="wind",VLOOKUP(G4470,'Cross-Page Data'!$I$4:$J$19,2,FALSE),IF(VLOOKUP(H4470,'Cross-Page Data'!$D$4:$F$48,3,FALSE)="hydro",VLOOKUP(G4470,'Cross-Page Data'!$I$4:$J$19,2,FALSE),VLOOKUP(H4470,'Cross-Page Data'!$D$4:$F$48,3,FALSE)))))</f>
        <v/>
      </c>
      <c r="M4470" s="120">
        <f>IF(AND($P$2=FALSE,OR(F4470="Commercial NAICS Cogen",F4470="Industrial NAICS Cogen",F4470="NAICS-22 Cogen")),FALSE,IF(AND($P$3=FALSE,OR(F4470="Commercial NAICS Cogen",F4470="Commercial NAICS Non-Cogen",F4470="Industrial NAICS Cogen", F4470="industrial NAICS non-Cogen")),FALSE, TRUE))</f>
        <v/>
      </c>
    </row>
    <row r="4471">
      <c r="A4471" s="129" t="n">
        <v>59812</v>
      </c>
      <c r="B4471" s="130" t="inlineStr">
        <is>
          <t>Wolf Hollow II</t>
        </is>
      </c>
      <c r="C4471" s="130" t="inlineStr">
        <is>
          <t>Exelon Power</t>
        </is>
      </c>
      <c r="D4471" s="129" t="n">
        <v>6035</v>
      </c>
      <c r="E4471" s="130" t="inlineStr">
        <is>
          <t>TX</t>
        </is>
      </c>
      <c r="F4471" s="130" t="inlineStr">
        <is>
          <t>NAICS-22 Non-Cogen</t>
        </is>
      </c>
      <c r="G4471" s="130" t="inlineStr">
        <is>
          <t>CT</t>
        </is>
      </c>
      <c r="H4471" s="130" t="inlineStr">
        <is>
          <t>NG</t>
        </is>
      </c>
      <c r="I4471" s="130" t="inlineStr">
        <is>
          <t>NG</t>
        </is>
      </c>
      <c r="J4471" s="131" t="n">
        <v>3474135</v>
      </c>
      <c r="K4471" s="129" t="n">
        <v>2020</v>
      </c>
      <c r="L4471" s="120">
        <f>IF(VLOOKUP(H4471,'Cross-Page Data'!$D$4:$F$48,3,FALSE)="natural gas",VLOOKUP(G4471,'Cross-Page Data'!$I$4:$J$19,2,FALSE),IF(VLOOKUP(H4471,'Cross-Page Data'!$D$4:$F$48,3,FALSE)="solar",IF(G4471="PV","solar PV","solar thermal"),IF(VLOOKUP(H4471,'Cross-Page Data'!$D$4:$F$48,3,FALSE)="wind",VLOOKUP(G4471,'Cross-Page Data'!$I$4:$J$19,2,FALSE),IF(VLOOKUP(H4471,'Cross-Page Data'!$D$4:$F$48,3,FALSE)="hydro",VLOOKUP(G4471,'Cross-Page Data'!$I$4:$J$19,2,FALSE),VLOOKUP(H4471,'Cross-Page Data'!$D$4:$F$48,3,FALSE)))))</f>
        <v/>
      </c>
      <c r="M4471" s="120">
        <f>IF(AND($P$2=FALSE,OR(F4471="Commercial NAICS Cogen",F4471="Industrial NAICS Cogen",F4471="NAICS-22 Cogen")),FALSE,IF(AND($P$3=FALSE,OR(F4471="Commercial NAICS Cogen",F4471="Commercial NAICS Non-Cogen",F4471="Industrial NAICS Cogen", F4471="industrial NAICS non-Cogen")),FALSE, TRUE))</f>
        <v/>
      </c>
    </row>
    <row r="4472">
      <c r="A4472" s="129" t="n">
        <v>59826</v>
      </c>
      <c r="B4472" s="130" t="inlineStr">
        <is>
          <t>Sunshine Valley Solar</t>
        </is>
      </c>
      <c r="C4472" s="130" t="inlineStr">
        <is>
          <t>EDP Renewables North America LLC</t>
        </is>
      </c>
      <c r="D4472" s="129" t="n">
        <v>61785</v>
      </c>
      <c r="E4472" s="130" t="inlineStr">
        <is>
          <t>AZ</t>
        </is>
      </c>
      <c r="F4472" s="130" t="inlineStr">
        <is>
          <t>NAICS-22 Non-Cogen</t>
        </is>
      </c>
      <c r="G4472" s="130" t="inlineStr">
        <is>
          <t>PV</t>
        </is>
      </c>
      <c r="H4472" s="130" t="inlineStr">
        <is>
          <t>SUN</t>
        </is>
      </c>
      <c r="I4472" s="130" t="inlineStr">
        <is>
          <t>SUN</t>
        </is>
      </c>
      <c r="J4472" s="131" t="n">
        <v>190842</v>
      </c>
      <c r="K4472" s="129" t="n">
        <v>2020</v>
      </c>
      <c r="L4472" s="120">
        <f>IF(VLOOKUP(H4472,'Cross-Page Data'!$D$4:$F$48,3,FALSE)="natural gas",VLOOKUP(G4472,'Cross-Page Data'!$I$4:$J$19,2,FALSE),IF(VLOOKUP(H4472,'Cross-Page Data'!$D$4:$F$48,3,FALSE)="solar",IF(G4472="PV","solar PV","solar thermal"),IF(VLOOKUP(H4472,'Cross-Page Data'!$D$4:$F$48,3,FALSE)="wind",VLOOKUP(G4472,'Cross-Page Data'!$I$4:$J$19,2,FALSE),IF(VLOOKUP(H4472,'Cross-Page Data'!$D$4:$F$48,3,FALSE)="hydro",VLOOKUP(G4472,'Cross-Page Data'!$I$4:$J$19,2,FALSE),VLOOKUP(H4472,'Cross-Page Data'!$D$4:$F$48,3,FALSE)))))</f>
        <v/>
      </c>
      <c r="M4472" s="120">
        <f>IF(AND($P$2=FALSE,OR(F4472="Commercial NAICS Cogen",F4472="Industrial NAICS Cogen",F4472="NAICS-22 Cogen")),FALSE,IF(AND($P$3=FALSE,OR(F4472="Commercial NAICS Cogen",F4472="Commercial NAICS Non-Cogen",F4472="Industrial NAICS Cogen", F4472="industrial NAICS non-Cogen")),FALSE, TRUE))</f>
        <v/>
      </c>
    </row>
    <row r="4473">
      <c r="A4473" s="129" t="n">
        <v>59827</v>
      </c>
      <c r="B4473" s="130" t="inlineStr">
        <is>
          <t>Playa Solar 1, LLC</t>
        </is>
      </c>
      <c r="C4473" s="130" t="inlineStr">
        <is>
          <t>EDF Renewable Asset Holdings, Inc.</t>
        </is>
      </c>
      <c r="D4473" s="129" t="n">
        <v>57170</v>
      </c>
      <c r="E4473" s="130" t="inlineStr">
        <is>
          <t>NV</t>
        </is>
      </c>
      <c r="F4473" s="130" t="inlineStr">
        <is>
          <t>NAICS-22 Non-Cogen</t>
        </is>
      </c>
      <c r="G4473" s="130" t="inlineStr">
        <is>
          <t>PV</t>
        </is>
      </c>
      <c r="H4473" s="130" t="inlineStr">
        <is>
          <t>SUN</t>
        </is>
      </c>
      <c r="I4473" s="130" t="inlineStr">
        <is>
          <t>SUN</t>
        </is>
      </c>
      <c r="J4473" s="131" t="n">
        <v>211500</v>
      </c>
      <c r="K4473" s="129" t="n">
        <v>2020</v>
      </c>
      <c r="L4473" s="120">
        <f>IF(VLOOKUP(H4473,'Cross-Page Data'!$D$4:$F$48,3,FALSE)="natural gas",VLOOKUP(G4473,'Cross-Page Data'!$I$4:$J$19,2,FALSE),IF(VLOOKUP(H4473,'Cross-Page Data'!$D$4:$F$48,3,FALSE)="solar",IF(G4473="PV","solar PV","solar thermal"),IF(VLOOKUP(H4473,'Cross-Page Data'!$D$4:$F$48,3,FALSE)="wind",VLOOKUP(G4473,'Cross-Page Data'!$I$4:$J$19,2,FALSE),IF(VLOOKUP(H4473,'Cross-Page Data'!$D$4:$F$48,3,FALSE)="hydro",VLOOKUP(G4473,'Cross-Page Data'!$I$4:$J$19,2,FALSE),VLOOKUP(H4473,'Cross-Page Data'!$D$4:$F$48,3,FALSE)))))</f>
        <v/>
      </c>
      <c r="M4473" s="120">
        <f>IF(AND($P$2=FALSE,OR(F4473="Commercial NAICS Cogen",F4473="Industrial NAICS Cogen",F4473="NAICS-22 Cogen")),FALSE,IF(AND($P$3=FALSE,OR(F4473="Commercial NAICS Cogen",F4473="Commercial NAICS Non-Cogen",F4473="Industrial NAICS Cogen", F4473="industrial NAICS non-Cogen")),FALSE, TRUE))</f>
        <v/>
      </c>
    </row>
    <row r="4474">
      <c r="A4474" s="129" t="n">
        <v>59839</v>
      </c>
      <c r="B4474" s="130" t="inlineStr">
        <is>
          <t>Spring Hill Road</t>
        </is>
      </c>
      <c r="C4474" s="130" t="inlineStr">
        <is>
          <t>Sustainable Power Group, LLC</t>
        </is>
      </c>
      <c r="D4474" s="129" t="n">
        <v>58661</v>
      </c>
      <c r="E4474" s="130" t="inlineStr">
        <is>
          <t>MA</t>
        </is>
      </c>
      <c r="F4474" s="130" t="inlineStr">
        <is>
          <t>NAICS-22 Non-Cogen</t>
        </is>
      </c>
      <c r="G4474" s="130" t="inlineStr">
        <is>
          <t>PV</t>
        </is>
      </c>
      <c r="H4474" s="130" t="inlineStr">
        <is>
          <t>SUN</t>
        </is>
      </c>
      <c r="I4474" s="130" t="inlineStr">
        <is>
          <t>SUN</t>
        </is>
      </c>
      <c r="J4474" s="131" t="n">
        <v>2657</v>
      </c>
      <c r="K4474" s="129" t="n">
        <v>2020</v>
      </c>
      <c r="L4474" s="120">
        <f>IF(VLOOKUP(H4474,'Cross-Page Data'!$D$4:$F$48,3,FALSE)="natural gas",VLOOKUP(G4474,'Cross-Page Data'!$I$4:$J$19,2,FALSE),IF(VLOOKUP(H4474,'Cross-Page Data'!$D$4:$F$48,3,FALSE)="solar",IF(G4474="PV","solar PV","solar thermal"),IF(VLOOKUP(H4474,'Cross-Page Data'!$D$4:$F$48,3,FALSE)="wind",VLOOKUP(G4474,'Cross-Page Data'!$I$4:$J$19,2,FALSE),IF(VLOOKUP(H4474,'Cross-Page Data'!$D$4:$F$48,3,FALSE)="hydro",VLOOKUP(G4474,'Cross-Page Data'!$I$4:$J$19,2,FALSE),VLOOKUP(H4474,'Cross-Page Data'!$D$4:$F$48,3,FALSE)))))</f>
        <v/>
      </c>
      <c r="M4474" s="120">
        <f>IF(AND($P$2=FALSE,OR(F4474="Commercial NAICS Cogen",F4474="Industrial NAICS Cogen",F4474="NAICS-22 Cogen")),FALSE,IF(AND($P$3=FALSE,OR(F4474="Commercial NAICS Cogen",F4474="Commercial NAICS Non-Cogen",F4474="Industrial NAICS Cogen", F4474="industrial NAICS non-Cogen")),FALSE, TRUE))</f>
        <v/>
      </c>
    </row>
    <row r="4475">
      <c r="A4475" s="129" t="n">
        <v>59851</v>
      </c>
      <c r="B4475" s="130" t="inlineStr">
        <is>
          <t>Great Bay Solar 1</t>
        </is>
      </c>
      <c r="C4475" s="130" t="inlineStr">
        <is>
          <t>Great Bay Solar I LLC</t>
        </is>
      </c>
      <c r="D4475" s="129" t="n">
        <v>59633</v>
      </c>
      <c r="E4475" s="130" t="inlineStr">
        <is>
          <t>MD</t>
        </is>
      </c>
      <c r="F4475" s="130" t="inlineStr">
        <is>
          <t>NAICS-22 Non-Cogen</t>
        </is>
      </c>
      <c r="G4475" s="130" t="inlineStr">
        <is>
          <t>PV</t>
        </is>
      </c>
      <c r="H4475" s="130" t="inlineStr">
        <is>
          <t>SUN</t>
        </is>
      </c>
      <c r="I4475" s="130" t="inlineStr">
        <is>
          <t>SUN</t>
        </is>
      </c>
      <c r="J4475" s="131" t="n">
        <v>130761</v>
      </c>
      <c r="K4475" s="129" t="n">
        <v>2020</v>
      </c>
      <c r="L4475" s="120">
        <f>IF(VLOOKUP(H4475,'Cross-Page Data'!$D$4:$F$48,3,FALSE)="natural gas",VLOOKUP(G4475,'Cross-Page Data'!$I$4:$J$19,2,FALSE),IF(VLOOKUP(H4475,'Cross-Page Data'!$D$4:$F$48,3,FALSE)="solar",IF(G4475="PV","solar PV","solar thermal"),IF(VLOOKUP(H4475,'Cross-Page Data'!$D$4:$F$48,3,FALSE)="wind",VLOOKUP(G4475,'Cross-Page Data'!$I$4:$J$19,2,FALSE),IF(VLOOKUP(H4475,'Cross-Page Data'!$D$4:$F$48,3,FALSE)="hydro",VLOOKUP(G4475,'Cross-Page Data'!$I$4:$J$19,2,FALSE),VLOOKUP(H4475,'Cross-Page Data'!$D$4:$F$48,3,FALSE)))))</f>
        <v/>
      </c>
      <c r="M4475" s="120">
        <f>IF(AND($P$2=FALSE,OR(F4475="Commercial NAICS Cogen",F4475="Industrial NAICS Cogen",F4475="NAICS-22 Cogen")),FALSE,IF(AND($P$3=FALSE,OR(F4475="Commercial NAICS Cogen",F4475="Commercial NAICS Non-Cogen",F4475="Industrial NAICS Cogen", F4475="industrial NAICS non-Cogen")),FALSE, TRUE))</f>
        <v/>
      </c>
    </row>
    <row r="4476">
      <c r="A4476" s="129" t="n">
        <v>59852</v>
      </c>
      <c r="B4476" s="130" t="inlineStr">
        <is>
          <t>North Star Solar Project</t>
        </is>
      </c>
      <c r="C4476" s="130" t="inlineStr">
        <is>
          <t>North Star Solar PV LLC</t>
        </is>
      </c>
      <c r="D4476" s="129" t="n">
        <v>59634</v>
      </c>
      <c r="E4476" s="130" t="inlineStr">
        <is>
          <t>MN</t>
        </is>
      </c>
      <c r="F4476" s="130" t="inlineStr">
        <is>
          <t>NAICS-22 Non-Cogen</t>
        </is>
      </c>
      <c r="G4476" s="130" t="inlineStr">
        <is>
          <t>PV</t>
        </is>
      </c>
      <c r="H4476" s="130" t="inlineStr">
        <is>
          <t>SUN</t>
        </is>
      </c>
      <c r="I4476" s="130" t="inlineStr">
        <is>
          <t>SUN</t>
        </is>
      </c>
      <c r="J4476" s="131" t="n">
        <v>198006</v>
      </c>
      <c r="K4476" s="129" t="n">
        <v>2020</v>
      </c>
      <c r="L4476" s="120">
        <f>IF(VLOOKUP(H4476,'Cross-Page Data'!$D$4:$F$48,3,FALSE)="natural gas",VLOOKUP(G4476,'Cross-Page Data'!$I$4:$J$19,2,FALSE),IF(VLOOKUP(H4476,'Cross-Page Data'!$D$4:$F$48,3,FALSE)="solar",IF(G4476="PV","solar PV","solar thermal"),IF(VLOOKUP(H4476,'Cross-Page Data'!$D$4:$F$48,3,FALSE)="wind",VLOOKUP(G4476,'Cross-Page Data'!$I$4:$J$19,2,FALSE),IF(VLOOKUP(H4476,'Cross-Page Data'!$D$4:$F$48,3,FALSE)="hydro",VLOOKUP(G4476,'Cross-Page Data'!$I$4:$J$19,2,FALSE),VLOOKUP(H4476,'Cross-Page Data'!$D$4:$F$48,3,FALSE)))))</f>
        <v/>
      </c>
      <c r="M4476" s="120">
        <f>IF(AND($P$2=FALSE,OR(F4476="Commercial NAICS Cogen",F4476="Industrial NAICS Cogen",F4476="NAICS-22 Cogen")),FALSE,IF(AND($P$3=FALSE,OR(F4476="Commercial NAICS Cogen",F4476="Commercial NAICS Non-Cogen",F4476="Industrial NAICS Cogen", F4476="industrial NAICS non-Cogen")),FALSE, TRUE))</f>
        <v/>
      </c>
    </row>
    <row r="4477">
      <c r="A4477" s="129" t="n">
        <v>59854</v>
      </c>
      <c r="B4477" s="130" t="inlineStr">
        <is>
          <t>OlivePV</t>
        </is>
      </c>
      <c r="C4477" s="130" t="inlineStr">
        <is>
          <t>Indiana Michigan Power Co</t>
        </is>
      </c>
      <c r="D4477" s="129" t="n">
        <v>9324</v>
      </c>
      <c r="E4477" s="130" t="inlineStr">
        <is>
          <t>IN</t>
        </is>
      </c>
      <c r="F4477" s="130" t="inlineStr">
        <is>
          <t>Electric Utility</t>
        </is>
      </c>
      <c r="G4477" s="130" t="inlineStr">
        <is>
          <t>PV</t>
        </is>
      </c>
      <c r="H4477" s="130" t="inlineStr">
        <is>
          <t>SUN</t>
        </is>
      </c>
      <c r="I4477" s="130" t="inlineStr">
        <is>
          <t>SUN</t>
        </is>
      </c>
      <c r="J4477" s="131" t="n">
        <v>7760</v>
      </c>
      <c r="K4477" s="129" t="n">
        <v>2020</v>
      </c>
      <c r="L4477" s="120">
        <f>IF(VLOOKUP(H4477,'Cross-Page Data'!$D$4:$F$48,3,FALSE)="natural gas",VLOOKUP(G4477,'Cross-Page Data'!$I$4:$J$19,2,FALSE),IF(VLOOKUP(H4477,'Cross-Page Data'!$D$4:$F$48,3,FALSE)="solar",IF(G4477="PV","solar PV","solar thermal"),IF(VLOOKUP(H4477,'Cross-Page Data'!$D$4:$F$48,3,FALSE)="wind",VLOOKUP(G4477,'Cross-Page Data'!$I$4:$J$19,2,FALSE),IF(VLOOKUP(H4477,'Cross-Page Data'!$D$4:$F$48,3,FALSE)="hydro",VLOOKUP(G4477,'Cross-Page Data'!$I$4:$J$19,2,FALSE),VLOOKUP(H4477,'Cross-Page Data'!$D$4:$F$48,3,FALSE)))))</f>
        <v/>
      </c>
      <c r="M4477" s="120">
        <f>IF(AND($P$2=FALSE,OR(F4477="Commercial NAICS Cogen",F4477="Industrial NAICS Cogen",F4477="NAICS-22 Cogen")),FALSE,IF(AND($P$3=FALSE,OR(F4477="Commercial NAICS Cogen",F4477="Commercial NAICS Non-Cogen",F4477="Industrial NAICS Cogen", F4477="industrial NAICS non-Cogen")),FALSE, TRUE))</f>
        <v/>
      </c>
    </row>
    <row r="4478">
      <c r="A4478" s="129" t="n">
        <v>59855</v>
      </c>
      <c r="B4478" s="130" t="inlineStr">
        <is>
          <t>Deer Creek PV</t>
        </is>
      </c>
      <c r="C4478" s="130" t="inlineStr">
        <is>
          <t>Indiana Michigan Power Co</t>
        </is>
      </c>
      <c r="D4478" s="129" t="n">
        <v>9324</v>
      </c>
      <c r="E4478" s="130" t="inlineStr">
        <is>
          <t>IN</t>
        </is>
      </c>
      <c r="F4478" s="130" t="inlineStr">
        <is>
          <t>Electric Utility</t>
        </is>
      </c>
      <c r="G4478" s="130" t="inlineStr">
        <is>
          <t>PV</t>
        </is>
      </c>
      <c r="H4478" s="130" t="inlineStr">
        <is>
          <t>SUN</t>
        </is>
      </c>
      <c r="I4478" s="130" t="inlineStr">
        <is>
          <t>SUN</t>
        </is>
      </c>
      <c r="J4478" s="131" t="n">
        <v>2985</v>
      </c>
      <c r="K4478" s="129" t="n">
        <v>2020</v>
      </c>
      <c r="L4478" s="120">
        <f>IF(VLOOKUP(H4478,'Cross-Page Data'!$D$4:$F$48,3,FALSE)="natural gas",VLOOKUP(G4478,'Cross-Page Data'!$I$4:$J$19,2,FALSE),IF(VLOOKUP(H4478,'Cross-Page Data'!$D$4:$F$48,3,FALSE)="solar",IF(G4478="PV","solar PV","solar thermal"),IF(VLOOKUP(H4478,'Cross-Page Data'!$D$4:$F$48,3,FALSE)="wind",VLOOKUP(G4478,'Cross-Page Data'!$I$4:$J$19,2,FALSE),IF(VLOOKUP(H4478,'Cross-Page Data'!$D$4:$F$48,3,FALSE)="hydro",VLOOKUP(G4478,'Cross-Page Data'!$I$4:$J$19,2,FALSE),VLOOKUP(H4478,'Cross-Page Data'!$D$4:$F$48,3,FALSE)))))</f>
        <v/>
      </c>
      <c r="M4478" s="120">
        <f>IF(AND($P$2=FALSE,OR(F4478="Commercial NAICS Cogen",F4478="Industrial NAICS Cogen",F4478="NAICS-22 Cogen")),FALSE,IF(AND($P$3=FALSE,OR(F4478="Commercial NAICS Cogen",F4478="Commercial NAICS Non-Cogen",F4478="Industrial NAICS Cogen", F4478="industrial NAICS non-Cogen")),FALSE, TRUE))</f>
        <v/>
      </c>
    </row>
    <row r="4479">
      <c r="A4479" s="129" t="n">
        <v>59860</v>
      </c>
      <c r="B4479" s="130" t="inlineStr">
        <is>
          <t>HP Hood CT</t>
        </is>
      </c>
      <c r="C4479" s="130" t="inlineStr">
        <is>
          <t>HP Hood LLC</t>
        </is>
      </c>
      <c r="D4479" s="129" t="n">
        <v>59636</v>
      </c>
      <c r="E4479" s="130" t="inlineStr">
        <is>
          <t>VA</t>
        </is>
      </c>
      <c r="F4479" s="130" t="inlineStr">
        <is>
          <t>Industrial NAICS Cogen</t>
        </is>
      </c>
      <c r="G4479" s="130" t="inlineStr">
        <is>
          <t>GT</t>
        </is>
      </c>
      <c r="H4479" s="130" t="inlineStr">
        <is>
          <t>NG</t>
        </is>
      </c>
      <c r="I4479" s="130" t="inlineStr">
        <is>
          <t>NG</t>
        </is>
      </c>
      <c r="J4479" s="131" t="n">
        <v>86897</v>
      </c>
      <c r="K4479" s="129" t="n">
        <v>2020</v>
      </c>
      <c r="L4479" s="120">
        <f>IF(VLOOKUP(H4479,'Cross-Page Data'!$D$4:$F$48,3,FALSE)="natural gas",VLOOKUP(G4479,'Cross-Page Data'!$I$4:$J$19,2,FALSE),IF(VLOOKUP(H4479,'Cross-Page Data'!$D$4:$F$48,3,FALSE)="solar",IF(G4479="PV","solar PV","solar thermal"),IF(VLOOKUP(H4479,'Cross-Page Data'!$D$4:$F$48,3,FALSE)="wind",VLOOKUP(G4479,'Cross-Page Data'!$I$4:$J$19,2,FALSE),IF(VLOOKUP(H4479,'Cross-Page Data'!$D$4:$F$48,3,FALSE)="hydro",VLOOKUP(G4479,'Cross-Page Data'!$I$4:$J$19,2,FALSE),VLOOKUP(H4479,'Cross-Page Data'!$D$4:$F$48,3,FALSE)))))</f>
        <v/>
      </c>
      <c r="M4479" s="120">
        <f>IF(AND($P$2=FALSE,OR(F4479="Commercial NAICS Cogen",F4479="Industrial NAICS Cogen",F4479="NAICS-22 Cogen")),FALSE,IF(AND($P$3=FALSE,OR(F4479="Commercial NAICS Cogen",F4479="Commercial NAICS Non-Cogen",F4479="Industrial NAICS Cogen", F4479="industrial NAICS non-Cogen")),FALSE, TRUE))</f>
        <v/>
      </c>
    </row>
    <row r="4480">
      <c r="A4480" s="129" t="n">
        <v>59861</v>
      </c>
      <c r="B4480" s="130" t="inlineStr">
        <is>
          <t>Twin Branch PV</t>
        </is>
      </c>
      <c r="C4480" s="130" t="inlineStr">
        <is>
          <t>Indiana Michigan Power Co</t>
        </is>
      </c>
      <c r="D4480" s="129" t="n">
        <v>9324</v>
      </c>
      <c r="E4480" s="130" t="inlineStr">
        <is>
          <t>IN</t>
        </is>
      </c>
      <c r="F4480" s="130" t="inlineStr">
        <is>
          <t>Electric Utility</t>
        </is>
      </c>
      <c r="G4480" s="130" t="inlineStr">
        <is>
          <t>PV</t>
        </is>
      </c>
      <c r="H4480" s="130" t="inlineStr">
        <is>
          <t>SUN</t>
        </is>
      </c>
      <c r="I4480" s="130" t="inlineStr">
        <is>
          <t>SUN</t>
        </is>
      </c>
      <c r="J4480" s="131" t="n">
        <v>3061</v>
      </c>
      <c r="K4480" s="129" t="n">
        <v>2020</v>
      </c>
      <c r="L4480" s="120">
        <f>IF(VLOOKUP(H4480,'Cross-Page Data'!$D$4:$F$48,3,FALSE)="natural gas",VLOOKUP(G4480,'Cross-Page Data'!$I$4:$J$19,2,FALSE),IF(VLOOKUP(H4480,'Cross-Page Data'!$D$4:$F$48,3,FALSE)="solar",IF(G4480="PV","solar PV","solar thermal"),IF(VLOOKUP(H4480,'Cross-Page Data'!$D$4:$F$48,3,FALSE)="wind",VLOOKUP(G4480,'Cross-Page Data'!$I$4:$J$19,2,FALSE),IF(VLOOKUP(H4480,'Cross-Page Data'!$D$4:$F$48,3,FALSE)="hydro",VLOOKUP(G4480,'Cross-Page Data'!$I$4:$J$19,2,FALSE),VLOOKUP(H4480,'Cross-Page Data'!$D$4:$F$48,3,FALSE)))))</f>
        <v/>
      </c>
      <c r="M4480" s="120">
        <f>IF(AND($P$2=FALSE,OR(F4480="Commercial NAICS Cogen",F4480="Industrial NAICS Cogen",F4480="NAICS-22 Cogen")),FALSE,IF(AND($P$3=FALSE,OR(F4480="Commercial NAICS Cogen",F4480="Commercial NAICS Non-Cogen",F4480="Industrial NAICS Cogen", F4480="industrial NAICS non-Cogen")),FALSE, TRUE))</f>
        <v/>
      </c>
    </row>
    <row r="4481">
      <c r="A4481" s="129" t="n">
        <v>59862</v>
      </c>
      <c r="B4481" s="130" t="inlineStr">
        <is>
          <t>Fort Benning Solar Facility</t>
        </is>
      </c>
      <c r="C4481" s="130" t="inlineStr">
        <is>
          <t>Georgia Power Co</t>
        </is>
      </c>
      <c r="D4481" s="129" t="n">
        <v>7140</v>
      </c>
      <c r="E4481" s="130" t="inlineStr">
        <is>
          <t>GA</t>
        </is>
      </c>
      <c r="F4481" s="130" t="inlineStr">
        <is>
          <t>Electric Utility</t>
        </is>
      </c>
      <c r="G4481" s="130" t="inlineStr">
        <is>
          <t>PV</t>
        </is>
      </c>
      <c r="H4481" s="130" t="inlineStr">
        <is>
          <t>SUN</t>
        </is>
      </c>
      <c r="I4481" s="130" t="inlineStr">
        <is>
          <t>SUN</t>
        </is>
      </c>
      <c r="J4481" s="131" t="n">
        <v>50915</v>
      </c>
      <c r="K4481" s="129" t="n">
        <v>2020</v>
      </c>
      <c r="L4481" s="120">
        <f>IF(VLOOKUP(H4481,'Cross-Page Data'!$D$4:$F$48,3,FALSE)="natural gas",VLOOKUP(G4481,'Cross-Page Data'!$I$4:$J$19,2,FALSE),IF(VLOOKUP(H4481,'Cross-Page Data'!$D$4:$F$48,3,FALSE)="solar",IF(G4481="PV","solar PV","solar thermal"),IF(VLOOKUP(H4481,'Cross-Page Data'!$D$4:$F$48,3,FALSE)="wind",VLOOKUP(G4481,'Cross-Page Data'!$I$4:$J$19,2,FALSE),IF(VLOOKUP(H4481,'Cross-Page Data'!$D$4:$F$48,3,FALSE)="hydro",VLOOKUP(G4481,'Cross-Page Data'!$I$4:$J$19,2,FALSE),VLOOKUP(H4481,'Cross-Page Data'!$D$4:$F$48,3,FALSE)))))</f>
        <v/>
      </c>
      <c r="M4481" s="120">
        <f>IF(AND($P$2=FALSE,OR(F4481="Commercial NAICS Cogen",F4481="Industrial NAICS Cogen",F4481="NAICS-22 Cogen")),FALSE,IF(AND($P$3=FALSE,OR(F4481="Commercial NAICS Cogen",F4481="Commercial NAICS Non-Cogen",F4481="Industrial NAICS Cogen", F4481="industrial NAICS non-Cogen")),FALSE, TRUE))</f>
        <v/>
      </c>
    </row>
    <row r="4482">
      <c r="A4482" s="129" t="n">
        <v>59864</v>
      </c>
      <c r="B4482" s="130" t="inlineStr">
        <is>
          <t>Kings Bay Solar Facility</t>
        </is>
      </c>
      <c r="C4482" s="130" t="inlineStr">
        <is>
          <t>Georgia Power Co</t>
        </is>
      </c>
      <c r="D4482" s="129" t="n">
        <v>7140</v>
      </c>
      <c r="E4482" s="130" t="inlineStr">
        <is>
          <t>GA</t>
        </is>
      </c>
      <c r="F4482" s="130" t="inlineStr">
        <is>
          <t>Electric Utility</t>
        </is>
      </c>
      <c r="G4482" s="130" t="inlineStr">
        <is>
          <t>PV</t>
        </is>
      </c>
      <c r="H4482" s="130" t="inlineStr">
        <is>
          <t>SUN</t>
        </is>
      </c>
      <c r="I4482" s="130" t="inlineStr">
        <is>
          <t>SUN</t>
        </is>
      </c>
      <c r="J4482" s="131" t="n">
        <v>55713</v>
      </c>
      <c r="K4482" s="129" t="n">
        <v>2020</v>
      </c>
      <c r="L4482" s="120">
        <f>IF(VLOOKUP(H4482,'Cross-Page Data'!$D$4:$F$48,3,FALSE)="natural gas",VLOOKUP(G4482,'Cross-Page Data'!$I$4:$J$19,2,FALSE),IF(VLOOKUP(H4482,'Cross-Page Data'!$D$4:$F$48,3,FALSE)="solar",IF(G4482="PV","solar PV","solar thermal"),IF(VLOOKUP(H4482,'Cross-Page Data'!$D$4:$F$48,3,FALSE)="wind",VLOOKUP(G4482,'Cross-Page Data'!$I$4:$J$19,2,FALSE),IF(VLOOKUP(H4482,'Cross-Page Data'!$D$4:$F$48,3,FALSE)="hydro",VLOOKUP(G4482,'Cross-Page Data'!$I$4:$J$19,2,FALSE),VLOOKUP(H4482,'Cross-Page Data'!$D$4:$F$48,3,FALSE)))))</f>
        <v/>
      </c>
      <c r="M4482" s="120">
        <f>IF(AND($P$2=FALSE,OR(F4482="Commercial NAICS Cogen",F4482="Industrial NAICS Cogen",F4482="NAICS-22 Cogen")),FALSE,IF(AND($P$3=FALSE,OR(F4482="Commercial NAICS Cogen",F4482="Commercial NAICS Non-Cogen",F4482="Industrial NAICS Cogen", F4482="industrial NAICS non-Cogen")),FALSE, TRUE))</f>
        <v/>
      </c>
    </row>
    <row r="4483">
      <c r="A4483" s="129" t="n">
        <v>59870</v>
      </c>
      <c r="B4483" s="130" t="inlineStr">
        <is>
          <t>Little Bear Solar 1, LLC</t>
        </is>
      </c>
      <c r="C4483" s="130" t="inlineStr">
        <is>
          <t>Longroad Energy Services LLC</t>
        </is>
      </c>
      <c r="D4483" s="129" t="n">
        <v>61219</v>
      </c>
      <c r="E4483" s="130" t="inlineStr">
        <is>
          <t>CA</t>
        </is>
      </c>
      <c r="F4483" s="130" t="inlineStr">
        <is>
          <t>NAICS-22 Non-Cogen</t>
        </is>
      </c>
      <c r="G4483" s="130" t="inlineStr">
        <is>
          <t>PV</t>
        </is>
      </c>
      <c r="H4483" s="130" t="inlineStr">
        <is>
          <t>SUN</t>
        </is>
      </c>
      <c r="I4483" s="130" t="inlineStr">
        <is>
          <t>SUN</t>
        </is>
      </c>
      <c r="J4483" s="131" t="n">
        <v>4662</v>
      </c>
      <c r="K4483" s="129" t="n">
        <v>2020</v>
      </c>
      <c r="L4483" s="120">
        <f>IF(VLOOKUP(H4483,'Cross-Page Data'!$D$4:$F$48,3,FALSE)="natural gas",VLOOKUP(G4483,'Cross-Page Data'!$I$4:$J$19,2,FALSE),IF(VLOOKUP(H4483,'Cross-Page Data'!$D$4:$F$48,3,FALSE)="solar",IF(G4483="PV","solar PV","solar thermal"),IF(VLOOKUP(H4483,'Cross-Page Data'!$D$4:$F$48,3,FALSE)="wind",VLOOKUP(G4483,'Cross-Page Data'!$I$4:$J$19,2,FALSE),IF(VLOOKUP(H4483,'Cross-Page Data'!$D$4:$F$48,3,FALSE)="hydro",VLOOKUP(G4483,'Cross-Page Data'!$I$4:$J$19,2,FALSE),VLOOKUP(H4483,'Cross-Page Data'!$D$4:$F$48,3,FALSE)))))</f>
        <v/>
      </c>
      <c r="M4483" s="120">
        <f>IF(AND($P$2=FALSE,OR(F4483="Commercial NAICS Cogen",F4483="Industrial NAICS Cogen",F4483="NAICS-22 Cogen")),FALSE,IF(AND($P$3=FALSE,OR(F4483="Commercial NAICS Cogen",F4483="Commercial NAICS Non-Cogen",F4483="Industrial NAICS Cogen", F4483="industrial NAICS non-Cogen")),FALSE, TRUE))</f>
        <v/>
      </c>
    </row>
    <row r="4484">
      <c r="A4484" s="129" t="n">
        <v>59875</v>
      </c>
      <c r="B4484" s="130" t="inlineStr">
        <is>
          <t>Marshall Solar Energy Project</t>
        </is>
      </c>
      <c r="C4484" s="130" t="inlineStr">
        <is>
          <t>Marshall Solar Energy Project</t>
        </is>
      </c>
      <c r="D4484" s="129" t="n">
        <v>59973</v>
      </c>
      <c r="E4484" s="130" t="inlineStr">
        <is>
          <t>MN</t>
        </is>
      </c>
      <c r="F4484" s="130" t="inlineStr">
        <is>
          <t>NAICS-22 Non-Cogen</t>
        </is>
      </c>
      <c r="G4484" s="130" t="inlineStr">
        <is>
          <t>PV</t>
        </is>
      </c>
      <c r="H4484" s="130" t="inlineStr">
        <is>
          <t>SUN</t>
        </is>
      </c>
      <c r="I4484" s="130" t="inlineStr">
        <is>
          <t>SUN</t>
        </is>
      </c>
      <c r="J4484" s="131" t="n">
        <v>104390</v>
      </c>
      <c r="K4484" s="129" t="n">
        <v>2020</v>
      </c>
      <c r="L4484" s="120">
        <f>IF(VLOOKUP(H4484,'Cross-Page Data'!$D$4:$F$48,3,FALSE)="natural gas",VLOOKUP(G4484,'Cross-Page Data'!$I$4:$J$19,2,FALSE),IF(VLOOKUP(H4484,'Cross-Page Data'!$D$4:$F$48,3,FALSE)="solar",IF(G4484="PV","solar PV","solar thermal"),IF(VLOOKUP(H4484,'Cross-Page Data'!$D$4:$F$48,3,FALSE)="wind",VLOOKUP(G4484,'Cross-Page Data'!$I$4:$J$19,2,FALSE),IF(VLOOKUP(H4484,'Cross-Page Data'!$D$4:$F$48,3,FALSE)="hydro",VLOOKUP(G4484,'Cross-Page Data'!$I$4:$J$19,2,FALSE),VLOOKUP(H4484,'Cross-Page Data'!$D$4:$F$48,3,FALSE)))))</f>
        <v/>
      </c>
      <c r="M4484" s="120">
        <f>IF(AND($P$2=FALSE,OR(F4484="Commercial NAICS Cogen",F4484="Industrial NAICS Cogen",F4484="NAICS-22 Cogen")),FALSE,IF(AND($P$3=FALSE,OR(F4484="Commercial NAICS Cogen",F4484="Commercial NAICS Non-Cogen",F4484="Industrial NAICS Cogen", F4484="industrial NAICS non-Cogen")),FALSE, TRUE))</f>
        <v/>
      </c>
    </row>
    <row r="4485">
      <c r="A4485" s="129" t="n">
        <v>59876</v>
      </c>
      <c r="B4485" s="130" t="inlineStr">
        <is>
          <t>Marine Corps Logistics Base Solar</t>
        </is>
      </c>
      <c r="C4485" s="130" t="inlineStr">
        <is>
          <t>Georgia Power Co</t>
        </is>
      </c>
      <c r="D4485" s="129" t="n">
        <v>7140</v>
      </c>
      <c r="E4485" s="130" t="inlineStr">
        <is>
          <t>GA</t>
        </is>
      </c>
      <c r="F4485" s="130" t="inlineStr">
        <is>
          <t>Electric Utility</t>
        </is>
      </c>
      <c r="G4485" s="130" t="inlineStr">
        <is>
          <t>PV</t>
        </is>
      </c>
      <c r="H4485" s="130" t="inlineStr">
        <is>
          <t>SUN</t>
        </is>
      </c>
      <c r="I4485" s="130" t="inlineStr">
        <is>
          <t>SUN</t>
        </is>
      </c>
      <c r="J4485" s="131" t="n">
        <v>55725</v>
      </c>
      <c r="K4485" s="129" t="n">
        <v>2020</v>
      </c>
      <c r="L4485" s="120">
        <f>IF(VLOOKUP(H4485,'Cross-Page Data'!$D$4:$F$48,3,FALSE)="natural gas",VLOOKUP(G4485,'Cross-Page Data'!$I$4:$J$19,2,FALSE),IF(VLOOKUP(H4485,'Cross-Page Data'!$D$4:$F$48,3,FALSE)="solar",IF(G4485="PV","solar PV","solar thermal"),IF(VLOOKUP(H4485,'Cross-Page Data'!$D$4:$F$48,3,FALSE)="wind",VLOOKUP(G4485,'Cross-Page Data'!$I$4:$J$19,2,FALSE),IF(VLOOKUP(H4485,'Cross-Page Data'!$D$4:$F$48,3,FALSE)="hydro",VLOOKUP(G4485,'Cross-Page Data'!$I$4:$J$19,2,FALSE),VLOOKUP(H4485,'Cross-Page Data'!$D$4:$F$48,3,FALSE)))))</f>
        <v/>
      </c>
      <c r="M4485" s="120">
        <f>IF(AND($P$2=FALSE,OR(F4485="Commercial NAICS Cogen",F4485="Industrial NAICS Cogen",F4485="NAICS-22 Cogen")),FALSE,IF(AND($P$3=FALSE,OR(F4485="Commercial NAICS Cogen",F4485="Commercial NAICS Non-Cogen",F4485="Industrial NAICS Cogen", F4485="industrial NAICS non-Cogen")),FALSE, TRUE))</f>
        <v/>
      </c>
    </row>
    <row r="4486">
      <c r="A4486" s="129" t="n">
        <v>59879</v>
      </c>
      <c r="B4486" s="130" t="inlineStr">
        <is>
          <t>North Rosamond Solar LLC</t>
        </is>
      </c>
      <c r="C4486" s="130" t="inlineStr">
        <is>
          <t>North Rosamond Solar, LLC</t>
        </is>
      </c>
      <c r="D4486" s="129" t="n">
        <v>61943</v>
      </c>
      <c r="E4486" s="130" t="inlineStr">
        <is>
          <t>CA</t>
        </is>
      </c>
      <c r="F4486" s="130" t="inlineStr">
        <is>
          <t>NAICS-22 Non-Cogen</t>
        </is>
      </c>
      <c r="G4486" s="130" t="inlineStr">
        <is>
          <t>PV</t>
        </is>
      </c>
      <c r="H4486" s="130" t="inlineStr">
        <is>
          <t>SUN</t>
        </is>
      </c>
      <c r="I4486" s="130" t="inlineStr">
        <is>
          <t>SUN</t>
        </is>
      </c>
      <c r="J4486" s="131" t="n">
        <v>354247</v>
      </c>
      <c r="K4486" s="129" t="n">
        <v>2020</v>
      </c>
      <c r="L4486" s="120">
        <f>IF(VLOOKUP(H4486,'Cross-Page Data'!$D$4:$F$48,3,FALSE)="natural gas",VLOOKUP(G4486,'Cross-Page Data'!$I$4:$J$19,2,FALSE),IF(VLOOKUP(H4486,'Cross-Page Data'!$D$4:$F$48,3,FALSE)="solar",IF(G4486="PV","solar PV","solar thermal"),IF(VLOOKUP(H4486,'Cross-Page Data'!$D$4:$F$48,3,FALSE)="wind",VLOOKUP(G4486,'Cross-Page Data'!$I$4:$J$19,2,FALSE),IF(VLOOKUP(H4486,'Cross-Page Data'!$D$4:$F$48,3,FALSE)="hydro",VLOOKUP(G4486,'Cross-Page Data'!$I$4:$J$19,2,FALSE),VLOOKUP(H4486,'Cross-Page Data'!$D$4:$F$48,3,FALSE)))))</f>
        <v/>
      </c>
      <c r="M4486" s="120">
        <f>IF(AND($P$2=FALSE,OR(F4486="Commercial NAICS Cogen",F4486="Industrial NAICS Cogen",F4486="NAICS-22 Cogen")),FALSE,IF(AND($P$3=FALSE,OR(F4486="Commercial NAICS Cogen",F4486="Commercial NAICS Non-Cogen",F4486="Industrial NAICS Cogen", F4486="industrial NAICS non-Cogen")),FALSE, TRUE))</f>
        <v/>
      </c>
    </row>
    <row r="4487">
      <c r="A4487" s="129" t="n">
        <v>59882</v>
      </c>
      <c r="B4487" s="130" t="inlineStr">
        <is>
          <t>Exelon West Medway II LLC</t>
        </is>
      </c>
      <c r="C4487" s="130" t="inlineStr">
        <is>
          <t>Exelon Power</t>
        </is>
      </c>
      <c r="D4487" s="129" t="n">
        <v>6035</v>
      </c>
      <c r="E4487" s="130" t="inlineStr">
        <is>
          <t>MA</t>
        </is>
      </c>
      <c r="F4487" s="130" t="inlineStr">
        <is>
          <t>NAICS-22 Non-Cogen</t>
        </is>
      </c>
      <c r="G4487" s="130" t="inlineStr">
        <is>
          <t>GT</t>
        </is>
      </c>
      <c r="H4487" s="130" t="inlineStr">
        <is>
          <t>DFO</t>
        </is>
      </c>
      <c r="I4487" s="130" t="inlineStr">
        <is>
          <t>DFO</t>
        </is>
      </c>
      <c r="J4487" s="131" t="n">
        <v>2509.45</v>
      </c>
      <c r="K4487" s="129" t="n">
        <v>2020</v>
      </c>
      <c r="L4487" s="120">
        <f>IF(VLOOKUP(H4487,'Cross-Page Data'!$D$4:$F$48,3,FALSE)="natural gas",VLOOKUP(G4487,'Cross-Page Data'!$I$4:$J$19,2,FALSE),IF(VLOOKUP(H4487,'Cross-Page Data'!$D$4:$F$48,3,FALSE)="solar",IF(G4487="PV","solar PV","solar thermal"),IF(VLOOKUP(H4487,'Cross-Page Data'!$D$4:$F$48,3,FALSE)="wind",VLOOKUP(G4487,'Cross-Page Data'!$I$4:$J$19,2,FALSE),IF(VLOOKUP(H4487,'Cross-Page Data'!$D$4:$F$48,3,FALSE)="hydro",VLOOKUP(G4487,'Cross-Page Data'!$I$4:$J$19,2,FALSE),VLOOKUP(H4487,'Cross-Page Data'!$D$4:$F$48,3,FALSE)))))</f>
        <v/>
      </c>
      <c r="M4487" s="120">
        <f>IF(AND($P$2=FALSE,OR(F4487="Commercial NAICS Cogen",F4487="Industrial NAICS Cogen",F4487="NAICS-22 Cogen")),FALSE,IF(AND($P$3=FALSE,OR(F4487="Commercial NAICS Cogen",F4487="Commercial NAICS Non-Cogen",F4487="Industrial NAICS Cogen", F4487="industrial NAICS non-Cogen")),FALSE, TRUE))</f>
        <v/>
      </c>
    </row>
    <row r="4488">
      <c r="A4488" s="129" t="n">
        <v>59882</v>
      </c>
      <c r="B4488" s="130" t="inlineStr">
        <is>
          <t>Exelon West Medway II LLC</t>
        </is>
      </c>
      <c r="C4488" s="130" t="inlineStr">
        <is>
          <t>Exelon Power</t>
        </is>
      </c>
      <c r="D4488" s="129" t="n">
        <v>6035</v>
      </c>
      <c r="E4488" s="130" t="inlineStr">
        <is>
          <t>MA</t>
        </is>
      </c>
      <c r="F4488" s="130" t="inlineStr">
        <is>
          <t>NAICS-22 Non-Cogen</t>
        </is>
      </c>
      <c r="G4488" s="130" t="inlineStr">
        <is>
          <t>GT</t>
        </is>
      </c>
      <c r="H4488" s="130" t="inlineStr">
        <is>
          <t>NG</t>
        </is>
      </c>
      <c r="I4488" s="130" t="inlineStr">
        <is>
          <t>NG</t>
        </is>
      </c>
      <c r="J4488" s="131" t="n">
        <v>193102.55</v>
      </c>
      <c r="K4488" s="129" t="n">
        <v>2020</v>
      </c>
      <c r="L4488" s="120">
        <f>IF(VLOOKUP(H4488,'Cross-Page Data'!$D$4:$F$48,3,FALSE)="natural gas",VLOOKUP(G4488,'Cross-Page Data'!$I$4:$J$19,2,FALSE),IF(VLOOKUP(H4488,'Cross-Page Data'!$D$4:$F$48,3,FALSE)="solar",IF(G4488="PV","solar PV","solar thermal"),IF(VLOOKUP(H4488,'Cross-Page Data'!$D$4:$F$48,3,FALSE)="wind",VLOOKUP(G4488,'Cross-Page Data'!$I$4:$J$19,2,FALSE),IF(VLOOKUP(H4488,'Cross-Page Data'!$D$4:$F$48,3,FALSE)="hydro",VLOOKUP(G4488,'Cross-Page Data'!$I$4:$J$19,2,FALSE),VLOOKUP(H4488,'Cross-Page Data'!$D$4:$F$48,3,FALSE)))))</f>
        <v/>
      </c>
      <c r="M4488" s="120">
        <f>IF(AND($P$2=FALSE,OR(F4488="Commercial NAICS Cogen",F4488="Industrial NAICS Cogen",F4488="NAICS-22 Cogen")),FALSE,IF(AND($P$3=FALSE,OR(F4488="Commercial NAICS Cogen",F4488="Commercial NAICS Non-Cogen",F4488="Industrial NAICS Cogen", F4488="industrial NAICS non-Cogen")),FALSE, TRUE))</f>
        <v/>
      </c>
    </row>
    <row r="4489">
      <c r="A4489" s="129" t="n">
        <v>59888</v>
      </c>
      <c r="B4489" s="130" t="inlineStr">
        <is>
          <t>CP Bloom Wind LLC</t>
        </is>
      </c>
      <c r="C4489" s="130" t="inlineStr">
        <is>
          <t>Capital Power Corporation</t>
        </is>
      </c>
      <c r="D4489" s="129" t="n">
        <v>59365</v>
      </c>
      <c r="E4489" s="130" t="inlineStr">
        <is>
          <t>KS</t>
        </is>
      </c>
      <c r="F4489" s="130" t="inlineStr">
        <is>
          <t>NAICS-22 Non-Cogen</t>
        </is>
      </c>
      <c r="G4489" s="130" t="inlineStr">
        <is>
          <t>WT</t>
        </is>
      </c>
      <c r="H4489" s="130" t="inlineStr">
        <is>
          <t>WND</t>
        </is>
      </c>
      <c r="I4489" s="130" t="inlineStr">
        <is>
          <t>WND</t>
        </is>
      </c>
      <c r="J4489" s="131" t="n">
        <v>727651</v>
      </c>
      <c r="K4489" s="129" t="n">
        <v>2020</v>
      </c>
      <c r="L4489" s="120">
        <f>IF(VLOOKUP(H4489,'Cross-Page Data'!$D$4:$F$48,3,FALSE)="natural gas",VLOOKUP(G4489,'Cross-Page Data'!$I$4:$J$19,2,FALSE),IF(VLOOKUP(H4489,'Cross-Page Data'!$D$4:$F$48,3,FALSE)="solar",IF(G4489="PV","solar PV","solar thermal"),IF(VLOOKUP(H4489,'Cross-Page Data'!$D$4:$F$48,3,FALSE)="wind",VLOOKUP(G4489,'Cross-Page Data'!$I$4:$J$19,2,FALSE),IF(VLOOKUP(H4489,'Cross-Page Data'!$D$4:$F$48,3,FALSE)="hydro",VLOOKUP(G4489,'Cross-Page Data'!$I$4:$J$19,2,FALSE),VLOOKUP(H4489,'Cross-Page Data'!$D$4:$F$48,3,FALSE)))))</f>
        <v/>
      </c>
      <c r="M4489" s="120">
        <f>IF(AND($P$2=FALSE,OR(F4489="Commercial NAICS Cogen",F4489="Industrial NAICS Cogen",F4489="NAICS-22 Cogen")),FALSE,IF(AND($P$3=FALSE,OR(F4489="Commercial NAICS Cogen",F4489="Commercial NAICS Non-Cogen",F4489="Industrial NAICS Cogen", F4489="industrial NAICS non-Cogen")),FALSE, TRUE))</f>
        <v/>
      </c>
    </row>
    <row r="4490">
      <c r="A4490" s="129" t="n">
        <v>59896</v>
      </c>
      <c r="B4490" s="130" t="inlineStr">
        <is>
          <t>Butler Solar Project 103</t>
        </is>
      </c>
      <c r="C4490" s="130" t="inlineStr">
        <is>
          <t>Southern Power Co</t>
        </is>
      </c>
      <c r="D4490" s="129" t="n">
        <v>17650</v>
      </c>
      <c r="E4490" s="130" t="inlineStr">
        <is>
          <t>GA</t>
        </is>
      </c>
      <c r="F4490" s="130" t="inlineStr">
        <is>
          <t>NAICS-22 Non-Cogen</t>
        </is>
      </c>
      <c r="G4490" s="130" t="inlineStr">
        <is>
          <t>PV</t>
        </is>
      </c>
      <c r="H4490" s="130" t="inlineStr">
        <is>
          <t>SUN</t>
        </is>
      </c>
      <c r="I4490" s="130" t="inlineStr">
        <is>
          <t>SUN</t>
        </is>
      </c>
      <c r="J4490" s="131" t="n">
        <v>218068</v>
      </c>
      <c r="K4490" s="129" t="n">
        <v>2020</v>
      </c>
      <c r="L4490" s="120">
        <f>IF(VLOOKUP(H4490,'Cross-Page Data'!$D$4:$F$48,3,FALSE)="natural gas",VLOOKUP(G4490,'Cross-Page Data'!$I$4:$J$19,2,FALSE),IF(VLOOKUP(H4490,'Cross-Page Data'!$D$4:$F$48,3,FALSE)="solar",IF(G4490="PV","solar PV","solar thermal"),IF(VLOOKUP(H4490,'Cross-Page Data'!$D$4:$F$48,3,FALSE)="wind",VLOOKUP(G4490,'Cross-Page Data'!$I$4:$J$19,2,FALSE),IF(VLOOKUP(H4490,'Cross-Page Data'!$D$4:$F$48,3,FALSE)="hydro",VLOOKUP(G4490,'Cross-Page Data'!$I$4:$J$19,2,FALSE),VLOOKUP(H4490,'Cross-Page Data'!$D$4:$F$48,3,FALSE)))))</f>
        <v/>
      </c>
      <c r="M4490" s="120">
        <f>IF(AND($P$2=FALSE,OR(F4490="Commercial NAICS Cogen",F4490="Industrial NAICS Cogen",F4490="NAICS-22 Cogen")),FALSE,IF(AND($P$3=FALSE,OR(F4490="Commercial NAICS Cogen",F4490="Commercial NAICS Non-Cogen",F4490="Industrial NAICS Cogen", F4490="industrial NAICS non-Cogen")),FALSE, TRUE))</f>
        <v/>
      </c>
    </row>
    <row r="4491">
      <c r="A4491" s="129" t="n">
        <v>59902</v>
      </c>
      <c r="B4491" s="130" t="inlineStr">
        <is>
          <t>Cardinal Point LLC</t>
        </is>
      </c>
      <c r="C4491" s="130" t="inlineStr">
        <is>
          <t>Capital Power Corporation</t>
        </is>
      </c>
      <c r="D4491" s="129" t="n">
        <v>59365</v>
      </c>
      <c r="E4491" s="130" t="inlineStr">
        <is>
          <t>IL</t>
        </is>
      </c>
      <c r="F4491" s="130" t="inlineStr">
        <is>
          <t>NAICS-22 Non-Cogen</t>
        </is>
      </c>
      <c r="G4491" s="130" t="inlineStr">
        <is>
          <t>WT</t>
        </is>
      </c>
      <c r="H4491" s="130" t="inlineStr">
        <is>
          <t>WND</t>
        </is>
      </c>
      <c r="I4491" s="130" t="inlineStr">
        <is>
          <t>WND</t>
        </is>
      </c>
      <c r="J4491" s="131" t="n">
        <v>431002</v>
      </c>
      <c r="K4491" s="129" t="n">
        <v>2020</v>
      </c>
      <c r="L4491" s="120">
        <f>IF(VLOOKUP(H4491,'Cross-Page Data'!$D$4:$F$48,3,FALSE)="natural gas",VLOOKUP(G4491,'Cross-Page Data'!$I$4:$J$19,2,FALSE),IF(VLOOKUP(H4491,'Cross-Page Data'!$D$4:$F$48,3,FALSE)="solar",IF(G4491="PV","solar PV","solar thermal"),IF(VLOOKUP(H4491,'Cross-Page Data'!$D$4:$F$48,3,FALSE)="wind",VLOOKUP(G4491,'Cross-Page Data'!$I$4:$J$19,2,FALSE),IF(VLOOKUP(H4491,'Cross-Page Data'!$D$4:$F$48,3,FALSE)="hydro",VLOOKUP(G4491,'Cross-Page Data'!$I$4:$J$19,2,FALSE),VLOOKUP(H4491,'Cross-Page Data'!$D$4:$F$48,3,FALSE)))))</f>
        <v/>
      </c>
      <c r="M4491" s="120">
        <f>IF(AND($P$2=FALSE,OR(F4491="Commercial NAICS Cogen",F4491="Industrial NAICS Cogen",F4491="NAICS-22 Cogen")),FALSE,IF(AND($P$3=FALSE,OR(F4491="Commercial NAICS Cogen",F4491="Commercial NAICS Non-Cogen",F4491="Industrial NAICS Cogen", F4491="industrial NAICS non-Cogen")),FALSE, TRUE))</f>
        <v/>
      </c>
    </row>
    <row r="4492">
      <c r="A4492" s="129" t="n">
        <v>59903</v>
      </c>
      <c r="B4492" s="130" t="inlineStr">
        <is>
          <t>New Frontier Wind</t>
        </is>
      </c>
      <c r="C4492" s="130" t="inlineStr">
        <is>
          <t>Capital Power Corporation</t>
        </is>
      </c>
      <c r="D4492" s="129" t="n">
        <v>59365</v>
      </c>
      <c r="E4492" s="130" t="inlineStr">
        <is>
          <t>ND</t>
        </is>
      </c>
      <c r="F4492" s="130" t="inlineStr">
        <is>
          <t>NAICS-22 Non-Cogen</t>
        </is>
      </c>
      <c r="G4492" s="130" t="inlineStr">
        <is>
          <t>WT</t>
        </is>
      </c>
      <c r="H4492" s="130" t="inlineStr">
        <is>
          <t>WND</t>
        </is>
      </c>
      <c r="I4492" s="130" t="inlineStr">
        <is>
          <t>WND</t>
        </is>
      </c>
      <c r="J4492" s="131" t="n">
        <v>426535</v>
      </c>
      <c r="K4492" s="129" t="n">
        <v>2020</v>
      </c>
      <c r="L4492" s="120">
        <f>IF(VLOOKUP(H4492,'Cross-Page Data'!$D$4:$F$48,3,FALSE)="natural gas",VLOOKUP(G4492,'Cross-Page Data'!$I$4:$J$19,2,FALSE),IF(VLOOKUP(H4492,'Cross-Page Data'!$D$4:$F$48,3,FALSE)="solar",IF(G4492="PV","solar PV","solar thermal"),IF(VLOOKUP(H4492,'Cross-Page Data'!$D$4:$F$48,3,FALSE)="wind",VLOOKUP(G4492,'Cross-Page Data'!$I$4:$J$19,2,FALSE),IF(VLOOKUP(H4492,'Cross-Page Data'!$D$4:$F$48,3,FALSE)="hydro",VLOOKUP(G4492,'Cross-Page Data'!$I$4:$J$19,2,FALSE),VLOOKUP(H4492,'Cross-Page Data'!$D$4:$F$48,3,FALSE)))))</f>
        <v/>
      </c>
      <c r="M4492" s="120">
        <f>IF(AND($P$2=FALSE,OR(F4492="Commercial NAICS Cogen",F4492="Industrial NAICS Cogen",F4492="NAICS-22 Cogen")),FALSE,IF(AND($P$3=FALSE,OR(F4492="Commercial NAICS Cogen",F4492="Commercial NAICS Non-Cogen",F4492="Industrial NAICS Cogen", F4492="industrial NAICS non-Cogen")),FALSE, TRUE))</f>
        <v/>
      </c>
    </row>
    <row r="4493">
      <c r="A4493" s="129" t="n">
        <v>59904</v>
      </c>
      <c r="B4493" s="130" t="inlineStr">
        <is>
          <t>Western Branch High School</t>
        </is>
      </c>
      <c r="C4493" s="130" t="inlineStr">
        <is>
          <t>Virginia Electric &amp; Power Co</t>
        </is>
      </c>
      <c r="D4493" s="129" t="n">
        <v>19876</v>
      </c>
      <c r="E4493" s="130" t="inlineStr">
        <is>
          <t>VA</t>
        </is>
      </c>
      <c r="F4493" s="130" t="inlineStr">
        <is>
          <t>Electric Utility</t>
        </is>
      </c>
      <c r="G4493" s="130" t="inlineStr">
        <is>
          <t>PV</t>
        </is>
      </c>
      <c r="H4493" s="130" t="inlineStr">
        <is>
          <t>SUN</t>
        </is>
      </c>
      <c r="I4493" s="130" t="inlineStr">
        <is>
          <t>SUN</t>
        </is>
      </c>
      <c r="J4493" s="131" t="n">
        <v>118</v>
      </c>
      <c r="K4493" s="129" t="n">
        <v>2020</v>
      </c>
      <c r="L4493" s="120">
        <f>IF(VLOOKUP(H4493,'Cross-Page Data'!$D$4:$F$48,3,FALSE)="natural gas",VLOOKUP(G4493,'Cross-Page Data'!$I$4:$J$19,2,FALSE),IF(VLOOKUP(H4493,'Cross-Page Data'!$D$4:$F$48,3,FALSE)="solar",IF(G4493="PV","solar PV","solar thermal"),IF(VLOOKUP(H4493,'Cross-Page Data'!$D$4:$F$48,3,FALSE)="wind",VLOOKUP(G4493,'Cross-Page Data'!$I$4:$J$19,2,FALSE),IF(VLOOKUP(H4493,'Cross-Page Data'!$D$4:$F$48,3,FALSE)="hydro",VLOOKUP(G4493,'Cross-Page Data'!$I$4:$J$19,2,FALSE),VLOOKUP(H4493,'Cross-Page Data'!$D$4:$F$48,3,FALSE)))))</f>
        <v/>
      </c>
      <c r="M4493" s="120">
        <f>IF(AND($P$2=FALSE,OR(F4493="Commercial NAICS Cogen",F4493="Industrial NAICS Cogen",F4493="NAICS-22 Cogen")),FALSE,IF(AND($P$3=FALSE,OR(F4493="Commercial NAICS Cogen",F4493="Commercial NAICS Non-Cogen",F4493="Industrial NAICS Cogen", F4493="industrial NAICS non-Cogen")),FALSE, TRUE))</f>
        <v/>
      </c>
    </row>
    <row r="4494">
      <c r="A4494" s="129" t="n">
        <v>59906</v>
      </c>
      <c r="B4494" s="130" t="inlineStr">
        <is>
          <t>Moxie Freedom Generation Plant</t>
        </is>
      </c>
      <c r="C4494" s="130" t="inlineStr">
        <is>
          <t>Moxie Freedom LLC</t>
        </is>
      </c>
      <c r="D4494" s="129" t="n">
        <v>59675</v>
      </c>
      <c r="E4494" s="130" t="inlineStr">
        <is>
          <t>PA</t>
        </is>
      </c>
      <c r="F4494" s="130" t="inlineStr">
        <is>
          <t>NAICS-22 Non-Cogen</t>
        </is>
      </c>
      <c r="G4494" s="130" t="inlineStr">
        <is>
          <t>CS</t>
        </is>
      </c>
      <c r="H4494" s="130" t="inlineStr">
        <is>
          <t>NG</t>
        </is>
      </c>
      <c r="I4494" s="130" t="inlineStr">
        <is>
          <t>NG</t>
        </is>
      </c>
      <c r="J4494" s="131" t="n">
        <v>5700469</v>
      </c>
      <c r="K4494" s="129" t="n">
        <v>2020</v>
      </c>
      <c r="L4494" s="120">
        <f>IF(VLOOKUP(H4494,'Cross-Page Data'!$D$4:$F$48,3,FALSE)="natural gas",VLOOKUP(G4494,'Cross-Page Data'!$I$4:$J$19,2,FALSE),IF(VLOOKUP(H4494,'Cross-Page Data'!$D$4:$F$48,3,FALSE)="solar",IF(G4494="PV","solar PV","solar thermal"),IF(VLOOKUP(H4494,'Cross-Page Data'!$D$4:$F$48,3,FALSE)="wind",VLOOKUP(G4494,'Cross-Page Data'!$I$4:$J$19,2,FALSE),IF(VLOOKUP(H4494,'Cross-Page Data'!$D$4:$F$48,3,FALSE)="hydro",VLOOKUP(G4494,'Cross-Page Data'!$I$4:$J$19,2,FALSE),VLOOKUP(H4494,'Cross-Page Data'!$D$4:$F$48,3,FALSE)))))</f>
        <v/>
      </c>
      <c r="M4494" s="120">
        <f>IF(AND($P$2=FALSE,OR(F4494="Commercial NAICS Cogen",F4494="Industrial NAICS Cogen",F4494="NAICS-22 Cogen")),FALSE,IF(AND($P$3=FALSE,OR(F4494="Commercial NAICS Cogen",F4494="Commercial NAICS Non-Cogen",F4494="Industrial NAICS Cogen", F4494="industrial NAICS non-Cogen")),FALSE, TRUE))</f>
        <v/>
      </c>
    </row>
    <row r="4495">
      <c r="A4495" s="129" t="n">
        <v>59911</v>
      </c>
      <c r="B4495" s="130" t="inlineStr">
        <is>
          <t>Philip Morris</t>
        </is>
      </c>
      <c r="C4495" s="130" t="inlineStr">
        <is>
          <t>Virginia Electric &amp; Power Co</t>
        </is>
      </c>
      <c r="D4495" s="129" t="n">
        <v>19876</v>
      </c>
      <c r="E4495" s="130" t="inlineStr">
        <is>
          <t>VA</t>
        </is>
      </c>
      <c r="F4495" s="130" t="inlineStr">
        <is>
          <t>Electric Utility</t>
        </is>
      </c>
      <c r="G4495" s="130" t="inlineStr">
        <is>
          <t>PV</t>
        </is>
      </c>
      <c r="H4495" s="130" t="inlineStr">
        <is>
          <t>SUN</t>
        </is>
      </c>
      <c r="I4495" s="130" t="inlineStr">
        <is>
          <t>SUN</t>
        </is>
      </c>
      <c r="J4495" s="131" t="n">
        <v>2904</v>
      </c>
      <c r="K4495" s="129" t="n">
        <v>2020</v>
      </c>
      <c r="L4495" s="120">
        <f>IF(VLOOKUP(H4495,'Cross-Page Data'!$D$4:$F$48,3,FALSE)="natural gas",VLOOKUP(G4495,'Cross-Page Data'!$I$4:$J$19,2,FALSE),IF(VLOOKUP(H4495,'Cross-Page Data'!$D$4:$F$48,3,FALSE)="solar",IF(G4495="PV","solar PV","solar thermal"),IF(VLOOKUP(H4495,'Cross-Page Data'!$D$4:$F$48,3,FALSE)="wind",VLOOKUP(G4495,'Cross-Page Data'!$I$4:$J$19,2,FALSE),IF(VLOOKUP(H4495,'Cross-Page Data'!$D$4:$F$48,3,FALSE)="hydro",VLOOKUP(G4495,'Cross-Page Data'!$I$4:$J$19,2,FALSE),VLOOKUP(H4495,'Cross-Page Data'!$D$4:$F$48,3,FALSE)))))</f>
        <v/>
      </c>
      <c r="M4495" s="120">
        <f>IF(AND($P$2=FALSE,OR(F4495="Commercial NAICS Cogen",F4495="Industrial NAICS Cogen",F4495="NAICS-22 Cogen")),FALSE,IF(AND($P$3=FALSE,OR(F4495="Commercial NAICS Cogen",F4495="Commercial NAICS Non-Cogen",F4495="Industrial NAICS Cogen", F4495="industrial NAICS non-Cogen")),FALSE, TRUE))</f>
        <v/>
      </c>
    </row>
    <row r="4496">
      <c r="A4496" s="129" t="n">
        <v>59913</v>
      </c>
      <c r="B4496" s="130" t="inlineStr">
        <is>
          <t>Greensville County Power Station</t>
        </is>
      </c>
      <c r="C4496" s="130" t="inlineStr">
        <is>
          <t>Virginia Electric &amp; Power Co</t>
        </is>
      </c>
      <c r="D4496" s="129" t="n">
        <v>19876</v>
      </c>
      <c r="E4496" s="130" t="inlineStr">
        <is>
          <t>VA</t>
        </is>
      </c>
      <c r="F4496" s="130" t="inlineStr">
        <is>
          <t>Electric Utility</t>
        </is>
      </c>
      <c r="G4496" s="130" t="inlineStr">
        <is>
          <t>CA</t>
        </is>
      </c>
      <c r="H4496" s="130" t="inlineStr">
        <is>
          <t>NG</t>
        </is>
      </c>
      <c r="I4496" s="130" t="inlineStr">
        <is>
          <t>NG</t>
        </is>
      </c>
      <c r="J4496" s="131" t="n">
        <v>0</v>
      </c>
      <c r="K4496" s="129" t="n">
        <v>2020</v>
      </c>
      <c r="L4496" s="120">
        <f>IF(VLOOKUP(H4496,'Cross-Page Data'!$D$4:$F$48,3,FALSE)="natural gas",VLOOKUP(G4496,'Cross-Page Data'!$I$4:$J$19,2,FALSE),IF(VLOOKUP(H4496,'Cross-Page Data'!$D$4:$F$48,3,FALSE)="solar",IF(G4496="PV","solar PV","solar thermal"),IF(VLOOKUP(H4496,'Cross-Page Data'!$D$4:$F$48,3,FALSE)="wind",VLOOKUP(G4496,'Cross-Page Data'!$I$4:$J$19,2,FALSE),IF(VLOOKUP(H4496,'Cross-Page Data'!$D$4:$F$48,3,FALSE)="hydro",VLOOKUP(G4496,'Cross-Page Data'!$I$4:$J$19,2,FALSE),VLOOKUP(H4496,'Cross-Page Data'!$D$4:$F$48,3,FALSE)))))</f>
        <v/>
      </c>
      <c r="M4496" s="120">
        <f>IF(AND($P$2=FALSE,OR(F4496="Commercial NAICS Cogen",F4496="Industrial NAICS Cogen",F4496="NAICS-22 Cogen")),FALSE,IF(AND($P$3=FALSE,OR(F4496="Commercial NAICS Cogen",F4496="Commercial NAICS Non-Cogen",F4496="Industrial NAICS Cogen", F4496="industrial NAICS non-Cogen")),FALSE, TRUE))</f>
        <v/>
      </c>
    </row>
    <row r="4497">
      <c r="A4497" s="129" t="n">
        <v>59913</v>
      </c>
      <c r="B4497" s="130" t="inlineStr">
        <is>
          <t>Greensville County Power Station</t>
        </is>
      </c>
      <c r="C4497" s="130" t="inlineStr">
        <is>
          <t>Virginia Electric &amp; Power Co</t>
        </is>
      </c>
      <c r="D4497" s="129" t="n">
        <v>19876</v>
      </c>
      <c r="E4497" s="130" t="inlineStr">
        <is>
          <t>VA</t>
        </is>
      </c>
      <c r="F4497" s="130" t="inlineStr">
        <is>
          <t>Electric Utility</t>
        </is>
      </c>
      <c r="G4497" s="130" t="inlineStr">
        <is>
          <t>CT</t>
        </is>
      </c>
      <c r="H4497" s="130" t="inlineStr">
        <is>
          <t>NG</t>
        </is>
      </c>
      <c r="I4497" s="130" t="inlineStr">
        <is>
          <t>NG</t>
        </is>
      </c>
      <c r="J4497" s="131" t="n">
        <v>10675865</v>
      </c>
      <c r="K4497" s="129" t="n">
        <v>2020</v>
      </c>
      <c r="L4497" s="120">
        <f>IF(VLOOKUP(H4497,'Cross-Page Data'!$D$4:$F$48,3,FALSE)="natural gas",VLOOKUP(G4497,'Cross-Page Data'!$I$4:$J$19,2,FALSE),IF(VLOOKUP(H4497,'Cross-Page Data'!$D$4:$F$48,3,FALSE)="solar",IF(G4497="PV","solar PV","solar thermal"),IF(VLOOKUP(H4497,'Cross-Page Data'!$D$4:$F$48,3,FALSE)="wind",VLOOKUP(G4497,'Cross-Page Data'!$I$4:$J$19,2,FALSE),IF(VLOOKUP(H4497,'Cross-Page Data'!$D$4:$F$48,3,FALSE)="hydro",VLOOKUP(G4497,'Cross-Page Data'!$I$4:$J$19,2,FALSE),VLOOKUP(H4497,'Cross-Page Data'!$D$4:$F$48,3,FALSE)))))</f>
        <v/>
      </c>
      <c r="M4497" s="120">
        <f>IF(AND($P$2=FALSE,OR(F4497="Commercial NAICS Cogen",F4497="Industrial NAICS Cogen",F4497="NAICS-22 Cogen")),FALSE,IF(AND($P$3=FALSE,OR(F4497="Commercial NAICS Cogen",F4497="Commercial NAICS Non-Cogen",F4497="Industrial NAICS Cogen", F4497="industrial NAICS non-Cogen")),FALSE, TRUE))</f>
        <v/>
      </c>
    </row>
    <row r="4498">
      <c r="A4498" s="129" t="n">
        <v>59919</v>
      </c>
      <c r="B4498" s="130" t="inlineStr">
        <is>
          <t>Nellis Solar PV II</t>
        </is>
      </c>
      <c r="C4498" s="130" t="inlineStr">
        <is>
          <t>Nevada Power Co</t>
        </is>
      </c>
      <c r="D4498" s="129" t="n">
        <v>13407</v>
      </c>
      <c r="E4498" s="130" t="inlineStr">
        <is>
          <t>NV</t>
        </is>
      </c>
      <c r="F4498" s="130" t="inlineStr">
        <is>
          <t>Electric Utility</t>
        </is>
      </c>
      <c r="G4498" s="130" t="inlineStr">
        <is>
          <t>PV</t>
        </is>
      </c>
      <c r="H4498" s="130" t="inlineStr">
        <is>
          <t>SUN</t>
        </is>
      </c>
      <c r="I4498" s="130" t="inlineStr">
        <is>
          <t>SUN</t>
        </is>
      </c>
      <c r="J4498" s="131" t="n">
        <v>40088</v>
      </c>
      <c r="K4498" s="129" t="n">
        <v>2020</v>
      </c>
      <c r="L4498" s="120">
        <f>IF(VLOOKUP(H4498,'Cross-Page Data'!$D$4:$F$48,3,FALSE)="natural gas",VLOOKUP(G4498,'Cross-Page Data'!$I$4:$J$19,2,FALSE),IF(VLOOKUP(H4498,'Cross-Page Data'!$D$4:$F$48,3,FALSE)="solar",IF(G4498="PV","solar PV","solar thermal"),IF(VLOOKUP(H4498,'Cross-Page Data'!$D$4:$F$48,3,FALSE)="wind",VLOOKUP(G4498,'Cross-Page Data'!$I$4:$J$19,2,FALSE),IF(VLOOKUP(H4498,'Cross-Page Data'!$D$4:$F$48,3,FALSE)="hydro",VLOOKUP(G4498,'Cross-Page Data'!$I$4:$J$19,2,FALSE),VLOOKUP(H4498,'Cross-Page Data'!$D$4:$F$48,3,FALSE)))))</f>
        <v/>
      </c>
      <c r="M4498" s="120">
        <f>IF(AND($P$2=FALSE,OR(F4498="Commercial NAICS Cogen",F4498="Industrial NAICS Cogen",F4498="NAICS-22 Cogen")),FALSE,IF(AND($P$3=FALSE,OR(F4498="Commercial NAICS Cogen",F4498="Commercial NAICS Non-Cogen",F4498="Industrial NAICS Cogen", F4498="industrial NAICS non-Cogen")),FALSE, TRUE))</f>
        <v/>
      </c>
    </row>
    <row r="4499">
      <c r="A4499" s="129" t="n">
        <v>59940</v>
      </c>
      <c r="B4499" s="130" t="inlineStr">
        <is>
          <t>Great Valley Solar Portfolio Holdings, LLC</t>
        </is>
      </c>
      <c r="C4499" s="130" t="inlineStr">
        <is>
          <t>Consolidated Edison Development Inc.</t>
        </is>
      </c>
      <c r="D4499" s="129" t="n">
        <v>56769</v>
      </c>
      <c r="E4499" s="130" t="inlineStr">
        <is>
          <t>CA</t>
        </is>
      </c>
      <c r="F4499" s="130" t="inlineStr">
        <is>
          <t>NAICS-22 Non-Cogen</t>
        </is>
      </c>
      <c r="G4499" s="130" t="inlineStr">
        <is>
          <t>PV</t>
        </is>
      </c>
      <c r="H4499" s="130" t="inlineStr">
        <is>
          <t>SUN</t>
        </is>
      </c>
      <c r="I4499" s="130" t="inlineStr">
        <is>
          <t>SUN</t>
        </is>
      </c>
      <c r="J4499" s="131" t="n">
        <v>530525</v>
      </c>
      <c r="K4499" s="129" t="n">
        <v>2020</v>
      </c>
      <c r="L4499" s="120">
        <f>IF(VLOOKUP(H4499,'Cross-Page Data'!$D$4:$F$48,3,FALSE)="natural gas",VLOOKUP(G4499,'Cross-Page Data'!$I$4:$J$19,2,FALSE),IF(VLOOKUP(H4499,'Cross-Page Data'!$D$4:$F$48,3,FALSE)="solar",IF(G4499="PV","solar PV","solar thermal"),IF(VLOOKUP(H4499,'Cross-Page Data'!$D$4:$F$48,3,FALSE)="wind",VLOOKUP(G4499,'Cross-Page Data'!$I$4:$J$19,2,FALSE),IF(VLOOKUP(H4499,'Cross-Page Data'!$D$4:$F$48,3,FALSE)="hydro",VLOOKUP(G4499,'Cross-Page Data'!$I$4:$J$19,2,FALSE),VLOOKUP(H4499,'Cross-Page Data'!$D$4:$F$48,3,FALSE)))))</f>
        <v/>
      </c>
      <c r="M4499" s="120">
        <f>IF(AND($P$2=FALSE,OR(F4499="Commercial NAICS Cogen",F4499="Industrial NAICS Cogen",F4499="NAICS-22 Cogen")),FALSE,IF(AND($P$3=FALSE,OR(F4499="Commercial NAICS Cogen",F4499="Commercial NAICS Non-Cogen",F4499="Industrial NAICS Cogen", F4499="industrial NAICS non-Cogen")),FALSE, TRUE))</f>
        <v/>
      </c>
    </row>
    <row r="4500">
      <c r="A4500" s="129" t="n">
        <v>59941</v>
      </c>
      <c r="B4500" s="130" t="inlineStr">
        <is>
          <t>Iron Springs Solar, LLC</t>
        </is>
      </c>
      <c r="C4500" s="130" t="inlineStr">
        <is>
          <t>Dominion Renewable Energy</t>
        </is>
      </c>
      <c r="D4500" s="129" t="n">
        <v>58468</v>
      </c>
      <c r="E4500" s="130" t="inlineStr">
        <is>
          <t>UT</t>
        </is>
      </c>
      <c r="F4500" s="130" t="inlineStr">
        <is>
          <t>NAICS-22 Non-Cogen</t>
        </is>
      </c>
      <c r="G4500" s="130" t="inlineStr">
        <is>
          <t>PV</t>
        </is>
      </c>
      <c r="H4500" s="130" t="inlineStr">
        <is>
          <t>SUN</t>
        </is>
      </c>
      <c r="I4500" s="130" t="inlineStr">
        <is>
          <t>SUN</t>
        </is>
      </c>
      <c r="J4500" s="131" t="n">
        <v>219756</v>
      </c>
      <c r="K4500" s="129" t="n">
        <v>2020</v>
      </c>
      <c r="L4500" s="120">
        <f>IF(VLOOKUP(H4500,'Cross-Page Data'!$D$4:$F$48,3,FALSE)="natural gas",VLOOKUP(G4500,'Cross-Page Data'!$I$4:$J$19,2,FALSE),IF(VLOOKUP(H4500,'Cross-Page Data'!$D$4:$F$48,3,FALSE)="solar",IF(G4500="PV","solar PV","solar thermal"),IF(VLOOKUP(H4500,'Cross-Page Data'!$D$4:$F$48,3,FALSE)="wind",VLOOKUP(G4500,'Cross-Page Data'!$I$4:$J$19,2,FALSE),IF(VLOOKUP(H4500,'Cross-Page Data'!$D$4:$F$48,3,FALSE)="hydro",VLOOKUP(G4500,'Cross-Page Data'!$I$4:$J$19,2,FALSE),VLOOKUP(H4500,'Cross-Page Data'!$D$4:$F$48,3,FALSE)))))</f>
        <v/>
      </c>
      <c r="M4500" s="120">
        <f>IF(AND($P$2=FALSE,OR(F4500="Commercial NAICS Cogen",F4500="Industrial NAICS Cogen",F4500="NAICS-22 Cogen")),FALSE,IF(AND($P$3=FALSE,OR(F4500="Commercial NAICS Cogen",F4500="Commercial NAICS Non-Cogen",F4500="Industrial NAICS Cogen", F4500="industrial NAICS non-Cogen")),FALSE, TRUE))</f>
        <v/>
      </c>
    </row>
    <row r="4501">
      <c r="A4501" s="129" t="n">
        <v>59943</v>
      </c>
      <c r="B4501" s="130" t="inlineStr">
        <is>
          <t>Rattlesnake Den</t>
        </is>
      </c>
      <c r="C4501" s="130" t="inlineStr">
        <is>
          <t>SunEdison LLC</t>
        </is>
      </c>
      <c r="D4501" s="129" t="n">
        <v>59139</v>
      </c>
      <c r="E4501" s="130" t="inlineStr">
        <is>
          <t>TX</t>
        </is>
      </c>
      <c r="F4501" s="130" t="inlineStr">
        <is>
          <t>NAICS-22 Non-Cogen</t>
        </is>
      </c>
      <c r="G4501" s="130" t="inlineStr">
        <is>
          <t>WT</t>
        </is>
      </c>
      <c r="H4501" s="130" t="inlineStr">
        <is>
          <t>WND</t>
        </is>
      </c>
      <c r="I4501" s="130" t="inlineStr">
        <is>
          <t>WND</t>
        </is>
      </c>
      <c r="J4501" s="131" t="n">
        <v>688790.04</v>
      </c>
      <c r="K4501" s="129" t="n">
        <v>2020</v>
      </c>
      <c r="L4501" s="120">
        <f>IF(VLOOKUP(H4501,'Cross-Page Data'!$D$4:$F$48,3,FALSE)="natural gas",VLOOKUP(G4501,'Cross-Page Data'!$I$4:$J$19,2,FALSE),IF(VLOOKUP(H4501,'Cross-Page Data'!$D$4:$F$48,3,FALSE)="solar",IF(G4501="PV","solar PV","solar thermal"),IF(VLOOKUP(H4501,'Cross-Page Data'!$D$4:$F$48,3,FALSE)="wind",VLOOKUP(G4501,'Cross-Page Data'!$I$4:$J$19,2,FALSE),IF(VLOOKUP(H4501,'Cross-Page Data'!$D$4:$F$48,3,FALSE)="hydro",VLOOKUP(G4501,'Cross-Page Data'!$I$4:$J$19,2,FALSE),VLOOKUP(H4501,'Cross-Page Data'!$D$4:$F$48,3,FALSE)))))</f>
        <v/>
      </c>
      <c r="M4501" s="120">
        <f>IF(AND($P$2=FALSE,OR(F4501="Commercial NAICS Cogen",F4501="Industrial NAICS Cogen",F4501="NAICS-22 Cogen")),FALSE,IF(AND($P$3=FALSE,OR(F4501="Commercial NAICS Cogen",F4501="Commercial NAICS Non-Cogen",F4501="Industrial NAICS Cogen", F4501="industrial NAICS non-Cogen")),FALSE, TRUE))</f>
        <v/>
      </c>
    </row>
    <row r="4502">
      <c r="A4502" s="129" t="n">
        <v>59945</v>
      </c>
      <c r="B4502" s="130" t="inlineStr">
        <is>
          <t>Granite Mountain Solar West, LLC</t>
        </is>
      </c>
      <c r="C4502" s="130" t="inlineStr">
        <is>
          <t>Dominion Renewable Energy</t>
        </is>
      </c>
      <c r="D4502" s="129" t="n">
        <v>58468</v>
      </c>
      <c r="E4502" s="130" t="inlineStr">
        <is>
          <t>UT</t>
        </is>
      </c>
      <c r="F4502" s="130" t="inlineStr">
        <is>
          <t>NAICS-22 Non-Cogen</t>
        </is>
      </c>
      <c r="G4502" s="130" t="inlineStr">
        <is>
          <t>PV</t>
        </is>
      </c>
      <c r="H4502" s="130" t="inlineStr">
        <is>
          <t>SUN</t>
        </is>
      </c>
      <c r="I4502" s="130" t="inlineStr">
        <is>
          <t>SUN</t>
        </is>
      </c>
      <c r="J4502" s="131" t="n">
        <v>131285</v>
      </c>
      <c r="K4502" s="129" t="n">
        <v>2020</v>
      </c>
      <c r="L4502" s="120">
        <f>IF(VLOOKUP(H4502,'Cross-Page Data'!$D$4:$F$48,3,FALSE)="natural gas",VLOOKUP(G4502,'Cross-Page Data'!$I$4:$J$19,2,FALSE),IF(VLOOKUP(H4502,'Cross-Page Data'!$D$4:$F$48,3,FALSE)="solar",IF(G4502="PV","solar PV","solar thermal"),IF(VLOOKUP(H4502,'Cross-Page Data'!$D$4:$F$48,3,FALSE)="wind",VLOOKUP(G4502,'Cross-Page Data'!$I$4:$J$19,2,FALSE),IF(VLOOKUP(H4502,'Cross-Page Data'!$D$4:$F$48,3,FALSE)="hydro",VLOOKUP(G4502,'Cross-Page Data'!$I$4:$J$19,2,FALSE),VLOOKUP(H4502,'Cross-Page Data'!$D$4:$F$48,3,FALSE)))))</f>
        <v/>
      </c>
      <c r="M4502" s="120">
        <f>IF(AND($P$2=FALSE,OR(F4502="Commercial NAICS Cogen",F4502="Industrial NAICS Cogen",F4502="NAICS-22 Cogen")),FALSE,IF(AND($P$3=FALSE,OR(F4502="Commercial NAICS Cogen",F4502="Commercial NAICS Non-Cogen",F4502="Industrial NAICS Cogen", F4502="industrial NAICS non-Cogen")),FALSE, TRUE))</f>
        <v/>
      </c>
    </row>
    <row r="4503">
      <c r="A4503" s="129" t="n">
        <v>59946</v>
      </c>
      <c r="B4503" s="130" t="inlineStr">
        <is>
          <t>Granite Mountain Solar East, LLC</t>
        </is>
      </c>
      <c r="C4503" s="130" t="inlineStr">
        <is>
          <t>Dominion Renewable Energy</t>
        </is>
      </c>
      <c r="D4503" s="129" t="n">
        <v>58468</v>
      </c>
      <c r="E4503" s="130" t="inlineStr">
        <is>
          <t>UT</t>
        </is>
      </c>
      <c r="F4503" s="130" t="inlineStr">
        <is>
          <t>NAICS-22 Non-Cogen</t>
        </is>
      </c>
      <c r="G4503" s="130" t="inlineStr">
        <is>
          <t>PV</t>
        </is>
      </c>
      <c r="H4503" s="130" t="inlineStr">
        <is>
          <t>SUN</t>
        </is>
      </c>
      <c r="I4503" s="130" t="inlineStr">
        <is>
          <t>SUN</t>
        </is>
      </c>
      <c r="J4503" s="131" t="n">
        <v>215828</v>
      </c>
      <c r="K4503" s="129" t="n">
        <v>2020</v>
      </c>
      <c r="L4503" s="120">
        <f>IF(VLOOKUP(H4503,'Cross-Page Data'!$D$4:$F$48,3,FALSE)="natural gas",VLOOKUP(G4503,'Cross-Page Data'!$I$4:$J$19,2,FALSE),IF(VLOOKUP(H4503,'Cross-Page Data'!$D$4:$F$48,3,FALSE)="solar",IF(G4503="PV","solar PV","solar thermal"),IF(VLOOKUP(H4503,'Cross-Page Data'!$D$4:$F$48,3,FALSE)="wind",VLOOKUP(G4503,'Cross-Page Data'!$I$4:$J$19,2,FALSE),IF(VLOOKUP(H4503,'Cross-Page Data'!$D$4:$F$48,3,FALSE)="hydro",VLOOKUP(G4503,'Cross-Page Data'!$I$4:$J$19,2,FALSE),VLOOKUP(H4503,'Cross-Page Data'!$D$4:$F$48,3,FALSE)))))</f>
        <v/>
      </c>
      <c r="M4503" s="120">
        <f>IF(AND($P$2=FALSE,OR(F4503="Commercial NAICS Cogen",F4503="Industrial NAICS Cogen",F4503="NAICS-22 Cogen")),FALSE,IF(AND($P$3=FALSE,OR(F4503="Commercial NAICS Cogen",F4503="Commercial NAICS Non-Cogen",F4503="Industrial NAICS Cogen", F4503="industrial NAICS non-Cogen")),FALSE, TRUE))</f>
        <v/>
      </c>
    </row>
    <row r="4504">
      <c r="A4504" s="129" t="n">
        <v>59947</v>
      </c>
      <c r="B4504" s="130" t="inlineStr">
        <is>
          <t>SR Camden</t>
        </is>
      </c>
      <c r="C4504" s="130" t="inlineStr">
        <is>
          <t>SR Camden, LLC</t>
        </is>
      </c>
      <c r="D4504" s="129" t="n">
        <v>59710</v>
      </c>
      <c r="E4504" s="130" t="inlineStr">
        <is>
          <t>AR</t>
        </is>
      </c>
      <c r="F4504" s="130" t="inlineStr">
        <is>
          <t>NAICS-22 Non-Cogen</t>
        </is>
      </c>
      <c r="G4504" s="130" t="inlineStr">
        <is>
          <t>PV</t>
        </is>
      </c>
      <c r="H4504" s="130" t="inlineStr">
        <is>
          <t>SUN</t>
        </is>
      </c>
      <c r="I4504" s="130" t="inlineStr">
        <is>
          <t>SUN</t>
        </is>
      </c>
      <c r="J4504" s="131" t="n">
        <v>24175.86</v>
      </c>
      <c r="K4504" s="129" t="n">
        <v>2020</v>
      </c>
      <c r="L4504" s="120">
        <f>IF(VLOOKUP(H4504,'Cross-Page Data'!$D$4:$F$48,3,FALSE)="natural gas",VLOOKUP(G4504,'Cross-Page Data'!$I$4:$J$19,2,FALSE),IF(VLOOKUP(H4504,'Cross-Page Data'!$D$4:$F$48,3,FALSE)="solar",IF(G4504="PV","solar PV","solar thermal"),IF(VLOOKUP(H4504,'Cross-Page Data'!$D$4:$F$48,3,FALSE)="wind",VLOOKUP(G4504,'Cross-Page Data'!$I$4:$J$19,2,FALSE),IF(VLOOKUP(H4504,'Cross-Page Data'!$D$4:$F$48,3,FALSE)="hydro",VLOOKUP(G4504,'Cross-Page Data'!$I$4:$J$19,2,FALSE),VLOOKUP(H4504,'Cross-Page Data'!$D$4:$F$48,3,FALSE)))))</f>
        <v/>
      </c>
      <c r="M4504" s="120">
        <f>IF(AND($P$2=FALSE,OR(F4504="Commercial NAICS Cogen",F4504="Industrial NAICS Cogen",F4504="NAICS-22 Cogen")),FALSE,IF(AND($P$3=FALSE,OR(F4504="Commercial NAICS Cogen",F4504="Commercial NAICS Non-Cogen",F4504="Industrial NAICS Cogen", F4504="industrial NAICS non-Cogen")),FALSE, TRUE))</f>
        <v/>
      </c>
    </row>
    <row r="4505">
      <c r="A4505" s="129" t="n">
        <v>59949</v>
      </c>
      <c r="B4505" s="130" t="inlineStr">
        <is>
          <t>AES Warrior Run Energy Storage Project</t>
        </is>
      </c>
      <c r="C4505" s="130" t="inlineStr">
        <is>
          <t>AES Tait LLC</t>
        </is>
      </c>
      <c r="D4505" s="129" t="n">
        <v>59712</v>
      </c>
      <c r="E4505" s="130" t="inlineStr">
        <is>
          <t>MD</t>
        </is>
      </c>
      <c r="F4505" s="130" t="inlineStr">
        <is>
          <t>NAICS-22 Non-Cogen</t>
        </is>
      </c>
      <c r="G4505" s="130" t="inlineStr">
        <is>
          <t>BA</t>
        </is>
      </c>
      <c r="H4505" s="130" t="inlineStr">
        <is>
          <t>MWH</t>
        </is>
      </c>
      <c r="I4505" s="130" t="inlineStr">
        <is>
          <t>OTH</t>
        </is>
      </c>
      <c r="J4505" s="131" t="n">
        <v>-1920</v>
      </c>
      <c r="K4505" s="129" t="n">
        <v>2020</v>
      </c>
      <c r="L4505" s="120">
        <f>IF(VLOOKUP(H4505,'Cross-Page Data'!$D$4:$F$48,3,FALSE)="natural gas",VLOOKUP(G4505,'Cross-Page Data'!$I$4:$J$19,2,FALSE),IF(VLOOKUP(H4505,'Cross-Page Data'!$D$4:$F$48,3,FALSE)="solar",IF(G4505="PV","solar PV","solar thermal"),IF(VLOOKUP(H4505,'Cross-Page Data'!$D$4:$F$48,3,FALSE)="wind",VLOOKUP(G4505,'Cross-Page Data'!$I$4:$J$19,2,FALSE),IF(VLOOKUP(H4505,'Cross-Page Data'!$D$4:$F$48,3,FALSE)="hydro",VLOOKUP(G4505,'Cross-Page Data'!$I$4:$J$19,2,FALSE),VLOOKUP(H4505,'Cross-Page Data'!$D$4:$F$48,3,FALSE)))))</f>
        <v/>
      </c>
      <c r="M4505" s="120">
        <f>IF(AND($P$2=FALSE,OR(F4505="Commercial NAICS Cogen",F4505="Industrial NAICS Cogen",F4505="NAICS-22 Cogen")),FALSE,IF(AND($P$3=FALSE,OR(F4505="Commercial NAICS Cogen",F4505="Commercial NAICS Non-Cogen",F4505="Industrial NAICS Cogen", F4505="industrial NAICS non-Cogen")),FALSE, TRUE))</f>
        <v/>
      </c>
    </row>
    <row r="4506">
      <c r="A4506" s="129" t="n">
        <v>59953</v>
      </c>
      <c r="B4506" s="130" t="inlineStr">
        <is>
          <t>Antrim Wind</t>
        </is>
      </c>
      <c r="C4506" s="130" t="inlineStr">
        <is>
          <t>Antrim Wind Energy LLC</t>
        </is>
      </c>
      <c r="D4506" s="129" t="n">
        <v>59714</v>
      </c>
      <c r="E4506" s="130" t="inlineStr">
        <is>
          <t>NH</t>
        </is>
      </c>
      <c r="F4506" s="130" t="inlineStr">
        <is>
          <t>NAICS-22 Non-Cogen</t>
        </is>
      </c>
      <c r="G4506" s="130" t="inlineStr">
        <is>
          <t>WT</t>
        </is>
      </c>
      <c r="H4506" s="130" t="inlineStr">
        <is>
          <t>WND</t>
        </is>
      </c>
      <c r="I4506" s="130" t="inlineStr">
        <is>
          <t>WND</t>
        </is>
      </c>
      <c r="J4506" s="131" t="n">
        <v>80222</v>
      </c>
      <c r="K4506" s="129" t="n">
        <v>2020</v>
      </c>
      <c r="L4506" s="120">
        <f>IF(VLOOKUP(H4506,'Cross-Page Data'!$D$4:$F$48,3,FALSE)="natural gas",VLOOKUP(G4506,'Cross-Page Data'!$I$4:$J$19,2,FALSE),IF(VLOOKUP(H4506,'Cross-Page Data'!$D$4:$F$48,3,FALSE)="solar",IF(G4506="PV","solar PV","solar thermal"),IF(VLOOKUP(H4506,'Cross-Page Data'!$D$4:$F$48,3,FALSE)="wind",VLOOKUP(G4506,'Cross-Page Data'!$I$4:$J$19,2,FALSE),IF(VLOOKUP(H4506,'Cross-Page Data'!$D$4:$F$48,3,FALSE)="hydro",VLOOKUP(G4506,'Cross-Page Data'!$I$4:$J$19,2,FALSE),VLOOKUP(H4506,'Cross-Page Data'!$D$4:$F$48,3,FALSE)))))</f>
        <v/>
      </c>
      <c r="M4506" s="120">
        <f>IF(AND($P$2=FALSE,OR(F4506="Commercial NAICS Cogen",F4506="Industrial NAICS Cogen",F4506="NAICS-22 Cogen")),FALSE,IF(AND($P$3=FALSE,OR(F4506="Commercial NAICS Cogen",F4506="Commercial NAICS Non-Cogen",F4506="Industrial NAICS Cogen", F4506="industrial NAICS non-Cogen")),FALSE, TRUE))</f>
        <v/>
      </c>
    </row>
    <row r="4507">
      <c r="A4507" s="129" t="n">
        <v>59957</v>
      </c>
      <c r="B4507" s="130" t="inlineStr">
        <is>
          <t>Grand Ridge Battery Projects</t>
        </is>
      </c>
      <c r="C4507" s="130" t="inlineStr">
        <is>
          <t>Invenergy Services LLC</t>
        </is>
      </c>
      <c r="D4507" s="129" t="n">
        <v>49893</v>
      </c>
      <c r="E4507" s="130" t="inlineStr">
        <is>
          <t>IL</t>
        </is>
      </c>
      <c r="F4507" s="130" t="inlineStr">
        <is>
          <t>NAICS-22 Non-Cogen</t>
        </is>
      </c>
      <c r="G4507" s="130" t="inlineStr">
        <is>
          <t>BA</t>
        </is>
      </c>
      <c r="H4507" s="130" t="inlineStr">
        <is>
          <t>MWH</t>
        </is>
      </c>
      <c r="I4507" s="130" t="inlineStr">
        <is>
          <t>OTH</t>
        </is>
      </c>
      <c r="J4507" s="131" t="n">
        <v>-13286</v>
      </c>
      <c r="K4507" s="129" t="n">
        <v>2020</v>
      </c>
      <c r="L4507" s="120">
        <f>IF(VLOOKUP(H4507,'Cross-Page Data'!$D$4:$F$48,3,FALSE)="natural gas",VLOOKUP(G4507,'Cross-Page Data'!$I$4:$J$19,2,FALSE),IF(VLOOKUP(H4507,'Cross-Page Data'!$D$4:$F$48,3,FALSE)="solar",IF(G4507="PV","solar PV","solar thermal"),IF(VLOOKUP(H4507,'Cross-Page Data'!$D$4:$F$48,3,FALSE)="wind",VLOOKUP(G4507,'Cross-Page Data'!$I$4:$J$19,2,FALSE),IF(VLOOKUP(H4507,'Cross-Page Data'!$D$4:$F$48,3,FALSE)="hydro",VLOOKUP(G4507,'Cross-Page Data'!$I$4:$J$19,2,FALSE),VLOOKUP(H4507,'Cross-Page Data'!$D$4:$F$48,3,FALSE)))))</f>
        <v/>
      </c>
      <c r="M4507" s="120">
        <f>IF(AND($P$2=FALSE,OR(F4507="Commercial NAICS Cogen",F4507="Industrial NAICS Cogen",F4507="NAICS-22 Cogen")),FALSE,IF(AND($P$3=FALSE,OR(F4507="Commercial NAICS Cogen",F4507="Commercial NAICS Non-Cogen",F4507="Industrial NAICS Cogen", F4507="industrial NAICS non-Cogen")),FALSE, TRUE))</f>
        <v/>
      </c>
    </row>
    <row r="4508">
      <c r="A4508" s="129" t="n">
        <v>59959</v>
      </c>
      <c r="B4508" s="130" t="inlineStr">
        <is>
          <t>Elwood Energy Storage Center</t>
        </is>
      </c>
      <c r="C4508" s="130" t="inlineStr">
        <is>
          <t>West Chicago Battery Storage LLC</t>
        </is>
      </c>
      <c r="D4508" s="129" t="n">
        <v>59718</v>
      </c>
      <c r="E4508" s="130" t="inlineStr">
        <is>
          <t>IL</t>
        </is>
      </c>
      <c r="F4508" s="130" t="inlineStr">
        <is>
          <t>NAICS-22 Non-Cogen</t>
        </is>
      </c>
      <c r="G4508" s="130" t="inlineStr">
        <is>
          <t>BA</t>
        </is>
      </c>
      <c r="H4508" s="130" t="inlineStr">
        <is>
          <t>MWH</t>
        </is>
      </c>
      <c r="I4508" s="130" t="inlineStr">
        <is>
          <t>OTH</t>
        </is>
      </c>
      <c r="J4508" s="131" t="n">
        <v>-1580</v>
      </c>
      <c r="K4508" s="129" t="n">
        <v>2020</v>
      </c>
      <c r="L4508" s="120">
        <f>IF(VLOOKUP(H4508,'Cross-Page Data'!$D$4:$F$48,3,FALSE)="natural gas",VLOOKUP(G4508,'Cross-Page Data'!$I$4:$J$19,2,FALSE),IF(VLOOKUP(H4508,'Cross-Page Data'!$D$4:$F$48,3,FALSE)="solar",IF(G4508="PV","solar PV","solar thermal"),IF(VLOOKUP(H4508,'Cross-Page Data'!$D$4:$F$48,3,FALSE)="wind",VLOOKUP(G4508,'Cross-Page Data'!$I$4:$J$19,2,FALSE),IF(VLOOKUP(H4508,'Cross-Page Data'!$D$4:$F$48,3,FALSE)="hydro",VLOOKUP(G4508,'Cross-Page Data'!$I$4:$J$19,2,FALSE),VLOOKUP(H4508,'Cross-Page Data'!$D$4:$F$48,3,FALSE)))))</f>
        <v/>
      </c>
      <c r="M4508" s="120">
        <f>IF(AND($P$2=FALSE,OR(F4508="Commercial NAICS Cogen",F4508="Industrial NAICS Cogen",F4508="NAICS-22 Cogen")),FALSE,IF(AND($P$3=FALSE,OR(F4508="Commercial NAICS Cogen",F4508="Commercial NAICS Non-Cogen",F4508="Industrial NAICS Cogen", F4508="industrial NAICS non-Cogen")),FALSE, TRUE))</f>
        <v/>
      </c>
    </row>
    <row r="4509">
      <c r="A4509" s="129" t="n">
        <v>59960</v>
      </c>
      <c r="B4509" s="130" t="inlineStr">
        <is>
          <t>Jake Energy Storage Center</t>
        </is>
      </c>
      <c r="C4509" s="130" t="inlineStr">
        <is>
          <t>Joliet Battery Storage LLC</t>
        </is>
      </c>
      <c r="D4509" s="129" t="n">
        <v>59717</v>
      </c>
      <c r="E4509" s="130" t="inlineStr">
        <is>
          <t>IL</t>
        </is>
      </c>
      <c r="F4509" s="130" t="inlineStr">
        <is>
          <t>NAICS-22 Non-Cogen</t>
        </is>
      </c>
      <c r="G4509" s="130" t="inlineStr">
        <is>
          <t>BA</t>
        </is>
      </c>
      <c r="H4509" s="130" t="inlineStr">
        <is>
          <t>MWH</t>
        </is>
      </c>
      <c r="I4509" s="130" t="inlineStr">
        <is>
          <t>OTH</t>
        </is>
      </c>
      <c r="J4509" s="131" t="n">
        <v>-848</v>
      </c>
      <c r="K4509" s="129" t="n">
        <v>2020</v>
      </c>
      <c r="L4509" s="120">
        <f>IF(VLOOKUP(H4509,'Cross-Page Data'!$D$4:$F$48,3,FALSE)="natural gas",VLOOKUP(G4509,'Cross-Page Data'!$I$4:$J$19,2,FALSE),IF(VLOOKUP(H4509,'Cross-Page Data'!$D$4:$F$48,3,FALSE)="solar",IF(G4509="PV","solar PV","solar thermal"),IF(VLOOKUP(H4509,'Cross-Page Data'!$D$4:$F$48,3,FALSE)="wind",VLOOKUP(G4509,'Cross-Page Data'!$I$4:$J$19,2,FALSE),IF(VLOOKUP(H4509,'Cross-Page Data'!$D$4:$F$48,3,FALSE)="hydro",VLOOKUP(G4509,'Cross-Page Data'!$I$4:$J$19,2,FALSE),VLOOKUP(H4509,'Cross-Page Data'!$D$4:$F$48,3,FALSE)))))</f>
        <v/>
      </c>
      <c r="M4509" s="120">
        <f>IF(AND($P$2=FALSE,OR(F4509="Commercial NAICS Cogen",F4509="Industrial NAICS Cogen",F4509="NAICS-22 Cogen")),FALSE,IF(AND($P$3=FALSE,OR(F4509="Commercial NAICS Cogen",F4509="Commercial NAICS Non-Cogen",F4509="Industrial NAICS Cogen", F4509="industrial NAICS non-Cogen")),FALSE, TRUE))</f>
        <v/>
      </c>
    </row>
    <row r="4510">
      <c r="A4510" s="129" t="n">
        <v>59964</v>
      </c>
      <c r="B4510" s="130" t="inlineStr">
        <is>
          <t>Elevation Solar C</t>
        </is>
      </c>
      <c r="C4510" s="130" t="inlineStr">
        <is>
          <t>Sustainable Power Group, LLC</t>
        </is>
      </c>
      <c r="D4510" s="129" t="n">
        <v>58661</v>
      </c>
      <c r="E4510" s="130" t="inlineStr">
        <is>
          <t>CA</t>
        </is>
      </c>
      <c r="F4510" s="130" t="inlineStr">
        <is>
          <t>NAICS-22 Non-Cogen</t>
        </is>
      </c>
      <c r="G4510" s="130" t="inlineStr">
        <is>
          <t>PV</t>
        </is>
      </c>
      <c r="H4510" s="130" t="inlineStr">
        <is>
          <t>SUN</t>
        </is>
      </c>
      <c r="I4510" s="130" t="inlineStr">
        <is>
          <t>SUN</t>
        </is>
      </c>
      <c r="J4510" s="131" t="n">
        <v>110491</v>
      </c>
      <c r="K4510" s="129" t="n">
        <v>2020</v>
      </c>
      <c r="L4510" s="120">
        <f>IF(VLOOKUP(H4510,'Cross-Page Data'!$D$4:$F$48,3,FALSE)="natural gas",VLOOKUP(G4510,'Cross-Page Data'!$I$4:$J$19,2,FALSE),IF(VLOOKUP(H4510,'Cross-Page Data'!$D$4:$F$48,3,FALSE)="solar",IF(G4510="PV","solar PV","solar thermal"),IF(VLOOKUP(H4510,'Cross-Page Data'!$D$4:$F$48,3,FALSE)="wind",VLOOKUP(G4510,'Cross-Page Data'!$I$4:$J$19,2,FALSE),IF(VLOOKUP(H4510,'Cross-Page Data'!$D$4:$F$48,3,FALSE)="hydro",VLOOKUP(G4510,'Cross-Page Data'!$I$4:$J$19,2,FALSE),VLOOKUP(H4510,'Cross-Page Data'!$D$4:$F$48,3,FALSE)))))</f>
        <v/>
      </c>
      <c r="M4510" s="120">
        <f>IF(AND($P$2=FALSE,OR(F4510="Commercial NAICS Cogen",F4510="Industrial NAICS Cogen",F4510="NAICS-22 Cogen")),FALSE,IF(AND($P$3=FALSE,OR(F4510="Commercial NAICS Cogen",F4510="Commercial NAICS Non-Cogen",F4510="Industrial NAICS Cogen", F4510="industrial NAICS non-Cogen")),FALSE, TRUE))</f>
        <v/>
      </c>
    </row>
    <row r="4511">
      <c r="A4511" s="129" t="n">
        <v>59965</v>
      </c>
      <c r="B4511" s="130" t="inlineStr">
        <is>
          <t>Latigo Wind Park</t>
        </is>
      </c>
      <c r="C4511" s="130" t="inlineStr">
        <is>
          <t>Sustainable Power Group, LLC</t>
        </is>
      </c>
      <c r="D4511" s="129" t="n">
        <v>58661</v>
      </c>
      <c r="E4511" s="130" t="inlineStr">
        <is>
          <t>UT</t>
        </is>
      </c>
      <c r="F4511" s="130" t="inlineStr">
        <is>
          <t>NAICS-22 Non-Cogen</t>
        </is>
      </c>
      <c r="G4511" s="130" t="inlineStr">
        <is>
          <t>WT</t>
        </is>
      </c>
      <c r="H4511" s="130" t="inlineStr">
        <is>
          <t>WND</t>
        </is>
      </c>
      <c r="I4511" s="130" t="inlineStr">
        <is>
          <t>WND</t>
        </is>
      </c>
      <c r="J4511" s="131" t="n">
        <v>163084</v>
      </c>
      <c r="K4511" s="129" t="n">
        <v>2020</v>
      </c>
      <c r="L4511" s="120">
        <f>IF(VLOOKUP(H4511,'Cross-Page Data'!$D$4:$F$48,3,FALSE)="natural gas",VLOOKUP(G4511,'Cross-Page Data'!$I$4:$J$19,2,FALSE),IF(VLOOKUP(H4511,'Cross-Page Data'!$D$4:$F$48,3,FALSE)="solar",IF(G4511="PV","solar PV","solar thermal"),IF(VLOOKUP(H4511,'Cross-Page Data'!$D$4:$F$48,3,FALSE)="wind",VLOOKUP(G4511,'Cross-Page Data'!$I$4:$J$19,2,FALSE),IF(VLOOKUP(H4511,'Cross-Page Data'!$D$4:$F$48,3,FALSE)="hydro",VLOOKUP(G4511,'Cross-Page Data'!$I$4:$J$19,2,FALSE),VLOOKUP(H4511,'Cross-Page Data'!$D$4:$F$48,3,FALSE)))))</f>
        <v/>
      </c>
      <c r="M4511" s="120">
        <f>IF(AND($P$2=FALSE,OR(F4511="Commercial NAICS Cogen",F4511="Industrial NAICS Cogen",F4511="NAICS-22 Cogen")),FALSE,IF(AND($P$3=FALSE,OR(F4511="Commercial NAICS Cogen",F4511="Commercial NAICS Non-Cogen",F4511="Industrial NAICS Cogen", F4511="industrial NAICS non-Cogen")),FALSE, TRUE))</f>
        <v/>
      </c>
    </row>
    <row r="4512">
      <c r="A4512" s="129" t="n">
        <v>59968</v>
      </c>
      <c r="B4512" s="130" t="inlineStr">
        <is>
          <t>Desert Wind Farm, LLC</t>
        </is>
      </c>
      <c r="C4512" s="130" t="inlineStr">
        <is>
          <t>Avangrid Renewables LLC</t>
        </is>
      </c>
      <c r="D4512" s="129" t="n">
        <v>15399</v>
      </c>
      <c r="E4512" s="130" t="inlineStr">
        <is>
          <t>NC</t>
        </is>
      </c>
      <c r="F4512" s="130" t="inlineStr">
        <is>
          <t>NAICS-22 Non-Cogen</t>
        </is>
      </c>
      <c r="G4512" s="130" t="inlineStr">
        <is>
          <t>WT</t>
        </is>
      </c>
      <c r="H4512" s="130" t="inlineStr">
        <is>
          <t>WND</t>
        </is>
      </c>
      <c r="I4512" s="130" t="inlineStr">
        <is>
          <t>WND</t>
        </is>
      </c>
      <c r="J4512" s="131" t="n">
        <v>546267</v>
      </c>
      <c r="K4512" s="129" t="n">
        <v>2020</v>
      </c>
      <c r="L4512" s="120">
        <f>IF(VLOOKUP(H4512,'Cross-Page Data'!$D$4:$F$48,3,FALSE)="natural gas",VLOOKUP(G4512,'Cross-Page Data'!$I$4:$J$19,2,FALSE),IF(VLOOKUP(H4512,'Cross-Page Data'!$D$4:$F$48,3,FALSE)="solar",IF(G4512="PV","solar PV","solar thermal"),IF(VLOOKUP(H4512,'Cross-Page Data'!$D$4:$F$48,3,FALSE)="wind",VLOOKUP(G4512,'Cross-Page Data'!$I$4:$J$19,2,FALSE),IF(VLOOKUP(H4512,'Cross-Page Data'!$D$4:$F$48,3,FALSE)="hydro",VLOOKUP(G4512,'Cross-Page Data'!$I$4:$J$19,2,FALSE),VLOOKUP(H4512,'Cross-Page Data'!$D$4:$F$48,3,FALSE)))))</f>
        <v/>
      </c>
      <c r="M4512" s="120">
        <f>IF(AND($P$2=FALSE,OR(F4512="Commercial NAICS Cogen",F4512="Industrial NAICS Cogen",F4512="NAICS-22 Cogen")),FALSE,IF(AND($P$3=FALSE,OR(F4512="Commercial NAICS Cogen",F4512="Commercial NAICS Non-Cogen",F4512="Industrial NAICS Cogen", F4512="industrial NAICS non-Cogen")),FALSE, TRUE))</f>
        <v/>
      </c>
    </row>
    <row r="4513">
      <c r="A4513" s="129" t="n">
        <v>59972</v>
      </c>
      <c r="B4513" s="130" t="inlineStr">
        <is>
          <t>Bearkat</t>
        </is>
      </c>
      <c r="C4513" s="130" t="inlineStr">
        <is>
          <t>Bearkat Wind Energy 1, LLC</t>
        </is>
      </c>
      <c r="D4513" s="129" t="n">
        <v>63428</v>
      </c>
      <c r="E4513" s="130" t="inlineStr">
        <is>
          <t>TX</t>
        </is>
      </c>
      <c r="F4513" s="130" t="inlineStr">
        <is>
          <t>NAICS-22 Non-Cogen</t>
        </is>
      </c>
      <c r="G4513" s="130" t="inlineStr">
        <is>
          <t>WT</t>
        </is>
      </c>
      <c r="H4513" s="130" t="inlineStr">
        <is>
          <t>WND</t>
        </is>
      </c>
      <c r="I4513" s="130" t="inlineStr">
        <is>
          <t>WND</t>
        </is>
      </c>
      <c r="J4513" s="131" t="n">
        <v>683808</v>
      </c>
      <c r="K4513" s="129" t="n">
        <v>2020</v>
      </c>
      <c r="L4513" s="120">
        <f>IF(VLOOKUP(H4513,'Cross-Page Data'!$D$4:$F$48,3,FALSE)="natural gas",VLOOKUP(G4513,'Cross-Page Data'!$I$4:$J$19,2,FALSE),IF(VLOOKUP(H4513,'Cross-Page Data'!$D$4:$F$48,3,FALSE)="solar",IF(G4513="PV","solar PV","solar thermal"),IF(VLOOKUP(H4513,'Cross-Page Data'!$D$4:$F$48,3,FALSE)="wind",VLOOKUP(G4513,'Cross-Page Data'!$I$4:$J$19,2,FALSE),IF(VLOOKUP(H4513,'Cross-Page Data'!$D$4:$F$48,3,FALSE)="hydro",VLOOKUP(G4513,'Cross-Page Data'!$I$4:$J$19,2,FALSE),VLOOKUP(H4513,'Cross-Page Data'!$D$4:$F$48,3,FALSE)))))</f>
        <v/>
      </c>
      <c r="M4513" s="120">
        <f>IF(AND($P$2=FALSE,OR(F4513="Commercial NAICS Cogen",F4513="Industrial NAICS Cogen",F4513="NAICS-22 Cogen")),FALSE,IF(AND($P$3=FALSE,OR(F4513="Commercial NAICS Cogen",F4513="Commercial NAICS Non-Cogen",F4513="Industrial NAICS Cogen", F4513="industrial NAICS non-Cogen")),FALSE, TRUE))</f>
        <v/>
      </c>
    </row>
    <row r="4514">
      <c r="A4514" s="129" t="n">
        <v>59974</v>
      </c>
      <c r="B4514" s="130" t="inlineStr">
        <is>
          <t>Golden West Power Partners LLC</t>
        </is>
      </c>
      <c r="C4514" s="130" t="inlineStr">
        <is>
          <t>Golden West Power Partners, LLC</t>
        </is>
      </c>
      <c r="D4514" s="129" t="n">
        <v>59729</v>
      </c>
      <c r="E4514" s="130" t="inlineStr">
        <is>
          <t>CO</t>
        </is>
      </c>
      <c r="F4514" s="130" t="inlineStr">
        <is>
          <t>NAICS-22 Non-Cogen</t>
        </is>
      </c>
      <c r="G4514" s="130" t="inlineStr">
        <is>
          <t>WT</t>
        </is>
      </c>
      <c r="H4514" s="130" t="inlineStr">
        <is>
          <t>WND</t>
        </is>
      </c>
      <c r="I4514" s="130" t="inlineStr">
        <is>
          <t>WND</t>
        </is>
      </c>
      <c r="J4514" s="131" t="n">
        <v>836444</v>
      </c>
      <c r="K4514" s="129" t="n">
        <v>2020</v>
      </c>
      <c r="L4514" s="120">
        <f>IF(VLOOKUP(H4514,'Cross-Page Data'!$D$4:$F$48,3,FALSE)="natural gas",VLOOKUP(G4514,'Cross-Page Data'!$I$4:$J$19,2,FALSE),IF(VLOOKUP(H4514,'Cross-Page Data'!$D$4:$F$48,3,FALSE)="solar",IF(G4514="PV","solar PV","solar thermal"),IF(VLOOKUP(H4514,'Cross-Page Data'!$D$4:$F$48,3,FALSE)="wind",VLOOKUP(G4514,'Cross-Page Data'!$I$4:$J$19,2,FALSE),IF(VLOOKUP(H4514,'Cross-Page Data'!$D$4:$F$48,3,FALSE)="hydro",VLOOKUP(G4514,'Cross-Page Data'!$I$4:$J$19,2,FALSE),VLOOKUP(H4514,'Cross-Page Data'!$D$4:$F$48,3,FALSE)))))</f>
        <v/>
      </c>
      <c r="M4514" s="120">
        <f>IF(AND($P$2=FALSE,OR(F4514="Commercial NAICS Cogen",F4514="Industrial NAICS Cogen",F4514="NAICS-22 Cogen")),FALSE,IF(AND($P$3=FALSE,OR(F4514="Commercial NAICS Cogen",F4514="Commercial NAICS Non-Cogen",F4514="Industrial NAICS Cogen", F4514="industrial NAICS non-Cogen")),FALSE, TRUE))</f>
        <v/>
      </c>
    </row>
    <row r="4515">
      <c r="A4515" s="129" t="n">
        <v>59976</v>
      </c>
      <c r="B4515" s="130" t="inlineStr">
        <is>
          <t>RE Astoria</t>
        </is>
      </c>
      <c r="C4515" s="130" t="inlineStr">
        <is>
          <t>RE Astoria LLC</t>
        </is>
      </c>
      <c r="D4515" s="129" t="n">
        <v>59727</v>
      </c>
      <c r="E4515" s="130" t="inlineStr">
        <is>
          <t>CA</t>
        </is>
      </c>
      <c r="F4515" s="130" t="inlineStr">
        <is>
          <t>NAICS-22 Non-Cogen</t>
        </is>
      </c>
      <c r="G4515" s="130" t="inlineStr">
        <is>
          <t>PV</t>
        </is>
      </c>
      <c r="H4515" s="130" t="inlineStr">
        <is>
          <t>SUN</t>
        </is>
      </c>
      <c r="I4515" s="130" t="inlineStr">
        <is>
          <t>SUN</t>
        </is>
      </c>
      <c r="J4515" s="131" t="n">
        <v>286961</v>
      </c>
      <c r="K4515" s="129" t="n">
        <v>2020</v>
      </c>
      <c r="L4515" s="120">
        <f>IF(VLOOKUP(H4515,'Cross-Page Data'!$D$4:$F$48,3,FALSE)="natural gas",VLOOKUP(G4515,'Cross-Page Data'!$I$4:$J$19,2,FALSE),IF(VLOOKUP(H4515,'Cross-Page Data'!$D$4:$F$48,3,FALSE)="solar",IF(G4515="PV","solar PV","solar thermal"),IF(VLOOKUP(H4515,'Cross-Page Data'!$D$4:$F$48,3,FALSE)="wind",VLOOKUP(G4515,'Cross-Page Data'!$I$4:$J$19,2,FALSE),IF(VLOOKUP(H4515,'Cross-Page Data'!$D$4:$F$48,3,FALSE)="hydro",VLOOKUP(G4515,'Cross-Page Data'!$I$4:$J$19,2,FALSE),VLOOKUP(H4515,'Cross-Page Data'!$D$4:$F$48,3,FALSE)))))</f>
        <v/>
      </c>
      <c r="M4515" s="120">
        <f>IF(AND($P$2=FALSE,OR(F4515="Commercial NAICS Cogen",F4515="Industrial NAICS Cogen",F4515="NAICS-22 Cogen")),FALSE,IF(AND($P$3=FALSE,OR(F4515="Commercial NAICS Cogen",F4515="Commercial NAICS Non-Cogen",F4515="Industrial NAICS Cogen", F4515="industrial NAICS non-Cogen")),FALSE, TRUE))</f>
        <v/>
      </c>
    </row>
    <row r="4516">
      <c r="A4516" s="129" t="n">
        <v>59977</v>
      </c>
      <c r="B4516" s="130" t="inlineStr">
        <is>
          <t>RE Astoria 2</t>
        </is>
      </c>
      <c r="C4516" s="130" t="inlineStr">
        <is>
          <t>RE Astoria 2 LLC</t>
        </is>
      </c>
      <c r="D4516" s="129" t="n">
        <v>59728</v>
      </c>
      <c r="E4516" s="130" t="inlineStr">
        <is>
          <t>CA</t>
        </is>
      </c>
      <c r="F4516" s="130" t="inlineStr">
        <is>
          <t>NAICS-22 Non-Cogen</t>
        </is>
      </c>
      <c r="G4516" s="130" t="inlineStr">
        <is>
          <t>PV</t>
        </is>
      </c>
      <c r="H4516" s="130" t="inlineStr">
        <is>
          <t>SUN</t>
        </is>
      </c>
      <c r="I4516" s="130" t="inlineStr">
        <is>
          <t>SUN</t>
        </is>
      </c>
      <c r="J4516" s="131" t="n">
        <v>221110</v>
      </c>
      <c r="K4516" s="129" t="n">
        <v>2020</v>
      </c>
      <c r="L4516" s="120">
        <f>IF(VLOOKUP(H4516,'Cross-Page Data'!$D$4:$F$48,3,FALSE)="natural gas",VLOOKUP(G4516,'Cross-Page Data'!$I$4:$J$19,2,FALSE),IF(VLOOKUP(H4516,'Cross-Page Data'!$D$4:$F$48,3,FALSE)="solar",IF(G4516="PV","solar PV","solar thermal"),IF(VLOOKUP(H4516,'Cross-Page Data'!$D$4:$F$48,3,FALSE)="wind",VLOOKUP(G4516,'Cross-Page Data'!$I$4:$J$19,2,FALSE),IF(VLOOKUP(H4516,'Cross-Page Data'!$D$4:$F$48,3,FALSE)="hydro",VLOOKUP(G4516,'Cross-Page Data'!$I$4:$J$19,2,FALSE),VLOOKUP(H4516,'Cross-Page Data'!$D$4:$F$48,3,FALSE)))))</f>
        <v/>
      </c>
      <c r="M4516" s="120">
        <f>IF(AND($P$2=FALSE,OR(F4516="Commercial NAICS Cogen",F4516="Industrial NAICS Cogen",F4516="NAICS-22 Cogen")),FALSE,IF(AND($P$3=FALSE,OR(F4516="Commercial NAICS Cogen",F4516="Commercial NAICS Non-Cogen",F4516="Industrial NAICS Cogen", F4516="industrial NAICS non-Cogen")),FALSE, TRUE))</f>
        <v/>
      </c>
    </row>
    <row r="4517">
      <c r="A4517" s="129" t="n">
        <v>59993</v>
      </c>
      <c r="B4517" s="130" t="inlineStr">
        <is>
          <t>Babcock Solar Energy Center Hybrid</t>
        </is>
      </c>
      <c r="C4517" s="130" t="inlineStr">
        <is>
          <t>Florida Power &amp; Light Co</t>
        </is>
      </c>
      <c r="D4517" s="129" t="n">
        <v>6452</v>
      </c>
      <c r="E4517" s="130" t="inlineStr">
        <is>
          <t>FL</t>
        </is>
      </c>
      <c r="F4517" s="130" t="inlineStr">
        <is>
          <t>Electric Utility</t>
        </is>
      </c>
      <c r="G4517" s="130" t="inlineStr">
        <is>
          <t>BA</t>
        </is>
      </c>
      <c r="H4517" s="130" t="inlineStr">
        <is>
          <t>MWH</t>
        </is>
      </c>
      <c r="I4517" s="130" t="inlineStr">
        <is>
          <t>OTH</t>
        </is>
      </c>
      <c r="J4517" s="131" t="n">
        <v>-1793</v>
      </c>
      <c r="K4517" s="129" t="n">
        <v>2020</v>
      </c>
      <c r="L4517" s="120">
        <f>IF(VLOOKUP(H4517,'Cross-Page Data'!$D$4:$F$48,3,FALSE)="natural gas",VLOOKUP(G4517,'Cross-Page Data'!$I$4:$J$19,2,FALSE),IF(VLOOKUP(H4517,'Cross-Page Data'!$D$4:$F$48,3,FALSE)="solar",IF(G4517="PV","solar PV","solar thermal"),IF(VLOOKUP(H4517,'Cross-Page Data'!$D$4:$F$48,3,FALSE)="wind",VLOOKUP(G4517,'Cross-Page Data'!$I$4:$J$19,2,FALSE),IF(VLOOKUP(H4517,'Cross-Page Data'!$D$4:$F$48,3,FALSE)="hydro",VLOOKUP(G4517,'Cross-Page Data'!$I$4:$J$19,2,FALSE),VLOOKUP(H4517,'Cross-Page Data'!$D$4:$F$48,3,FALSE)))))</f>
        <v/>
      </c>
      <c r="M4517" s="120">
        <f>IF(AND($P$2=FALSE,OR(F4517="Commercial NAICS Cogen",F4517="Industrial NAICS Cogen",F4517="NAICS-22 Cogen")),FALSE,IF(AND($P$3=FALSE,OR(F4517="Commercial NAICS Cogen",F4517="Commercial NAICS Non-Cogen",F4517="Industrial NAICS Cogen", F4517="industrial NAICS non-Cogen")),FALSE, TRUE))</f>
        <v/>
      </c>
    </row>
    <row r="4518">
      <c r="A4518" s="129" t="n">
        <v>59993</v>
      </c>
      <c r="B4518" s="130" t="inlineStr">
        <is>
          <t>Babcock Solar Energy Center Hybrid</t>
        </is>
      </c>
      <c r="C4518" s="130" t="inlineStr">
        <is>
          <t>Florida Power &amp; Light Co</t>
        </is>
      </c>
      <c r="D4518" s="129" t="n">
        <v>6452</v>
      </c>
      <c r="E4518" s="130" t="inlineStr">
        <is>
          <t>FL</t>
        </is>
      </c>
      <c r="F4518" s="130" t="inlineStr">
        <is>
          <t>Electric Utility</t>
        </is>
      </c>
      <c r="G4518" s="130" t="inlineStr">
        <is>
          <t>PV</t>
        </is>
      </c>
      <c r="H4518" s="130" t="inlineStr">
        <is>
          <t>SUN</t>
        </is>
      </c>
      <c r="I4518" s="130" t="inlineStr">
        <is>
          <t>SUN</t>
        </is>
      </c>
      <c r="J4518" s="131" t="n">
        <v>157073</v>
      </c>
      <c r="K4518" s="129" t="n">
        <v>2020</v>
      </c>
      <c r="L4518" s="120">
        <f>IF(VLOOKUP(H4518,'Cross-Page Data'!$D$4:$F$48,3,FALSE)="natural gas",VLOOKUP(G4518,'Cross-Page Data'!$I$4:$J$19,2,FALSE),IF(VLOOKUP(H4518,'Cross-Page Data'!$D$4:$F$48,3,FALSE)="solar",IF(G4518="PV","solar PV","solar thermal"),IF(VLOOKUP(H4518,'Cross-Page Data'!$D$4:$F$48,3,FALSE)="wind",VLOOKUP(G4518,'Cross-Page Data'!$I$4:$J$19,2,FALSE),IF(VLOOKUP(H4518,'Cross-Page Data'!$D$4:$F$48,3,FALSE)="hydro",VLOOKUP(G4518,'Cross-Page Data'!$I$4:$J$19,2,FALSE),VLOOKUP(H4518,'Cross-Page Data'!$D$4:$F$48,3,FALSE)))))</f>
        <v/>
      </c>
      <c r="M4518" s="120">
        <f>IF(AND($P$2=FALSE,OR(F4518="Commercial NAICS Cogen",F4518="Industrial NAICS Cogen",F4518="NAICS-22 Cogen")),FALSE,IF(AND($P$3=FALSE,OR(F4518="Commercial NAICS Cogen",F4518="Commercial NAICS Non-Cogen",F4518="Industrial NAICS Cogen", F4518="industrial NAICS non-Cogen")),FALSE, TRUE))</f>
        <v/>
      </c>
    </row>
    <row r="4519">
      <c r="A4519" s="129" t="n">
        <v>59994</v>
      </c>
      <c r="B4519" s="130" t="inlineStr">
        <is>
          <t>RE Roserock</t>
        </is>
      </c>
      <c r="C4519" s="130" t="inlineStr">
        <is>
          <t>Southern Power Co</t>
        </is>
      </c>
      <c r="D4519" s="129" t="n">
        <v>17650</v>
      </c>
      <c r="E4519" s="130" t="inlineStr">
        <is>
          <t>TX</t>
        </is>
      </c>
      <c r="F4519" s="130" t="inlineStr">
        <is>
          <t>NAICS-22 Non-Cogen</t>
        </is>
      </c>
      <c r="G4519" s="130" t="inlineStr">
        <is>
          <t>PV</t>
        </is>
      </c>
      <c r="H4519" s="130" t="inlineStr">
        <is>
          <t>SUN</t>
        </is>
      </c>
      <c r="I4519" s="130" t="inlineStr">
        <is>
          <t>SUN</t>
        </is>
      </c>
      <c r="J4519" s="131" t="n">
        <v>414578</v>
      </c>
      <c r="K4519" s="129" t="n">
        <v>2020</v>
      </c>
      <c r="L4519" s="120">
        <f>IF(VLOOKUP(H4519,'Cross-Page Data'!$D$4:$F$48,3,FALSE)="natural gas",VLOOKUP(G4519,'Cross-Page Data'!$I$4:$J$19,2,FALSE),IF(VLOOKUP(H4519,'Cross-Page Data'!$D$4:$F$48,3,FALSE)="solar",IF(G4519="PV","solar PV","solar thermal"),IF(VLOOKUP(H4519,'Cross-Page Data'!$D$4:$F$48,3,FALSE)="wind",VLOOKUP(G4519,'Cross-Page Data'!$I$4:$J$19,2,FALSE),IF(VLOOKUP(H4519,'Cross-Page Data'!$D$4:$F$48,3,FALSE)="hydro",VLOOKUP(G4519,'Cross-Page Data'!$I$4:$J$19,2,FALSE),VLOOKUP(H4519,'Cross-Page Data'!$D$4:$F$48,3,FALSE)))))</f>
        <v/>
      </c>
      <c r="M4519" s="120">
        <f>IF(AND($P$2=FALSE,OR(F4519="Commercial NAICS Cogen",F4519="Industrial NAICS Cogen",F4519="NAICS-22 Cogen")),FALSE,IF(AND($P$3=FALSE,OR(F4519="Commercial NAICS Cogen",F4519="Commercial NAICS Non-Cogen",F4519="Industrial NAICS Cogen", F4519="industrial NAICS non-Cogen")),FALSE, TRUE))</f>
        <v/>
      </c>
    </row>
    <row r="4520">
      <c r="A4520" s="129" t="n">
        <v>60009</v>
      </c>
      <c r="B4520" s="130" t="inlineStr">
        <is>
          <t>Murphy Flat Solar</t>
        </is>
      </c>
      <c r="C4520" s="130" t="inlineStr">
        <is>
          <t>Murphy Flat Power, LLC</t>
        </is>
      </c>
      <c r="D4520" s="129" t="n">
        <v>59755</v>
      </c>
      <c r="E4520" s="130" t="inlineStr">
        <is>
          <t>ID</t>
        </is>
      </c>
      <c r="F4520" s="130" t="inlineStr">
        <is>
          <t>NAICS-22 Non-Cogen</t>
        </is>
      </c>
      <c r="G4520" s="130" t="inlineStr">
        <is>
          <t>PV</t>
        </is>
      </c>
      <c r="H4520" s="130" t="inlineStr">
        <is>
          <t>SUN</t>
        </is>
      </c>
      <c r="I4520" s="130" t="inlineStr">
        <is>
          <t>SUN</t>
        </is>
      </c>
      <c r="J4520" s="131" t="n">
        <v>45900</v>
      </c>
      <c r="K4520" s="129" t="n">
        <v>2020</v>
      </c>
      <c r="L4520" s="120">
        <f>IF(VLOOKUP(H4520,'Cross-Page Data'!$D$4:$F$48,3,FALSE)="natural gas",VLOOKUP(G4520,'Cross-Page Data'!$I$4:$J$19,2,FALSE),IF(VLOOKUP(H4520,'Cross-Page Data'!$D$4:$F$48,3,FALSE)="solar",IF(G4520="PV","solar PV","solar thermal"),IF(VLOOKUP(H4520,'Cross-Page Data'!$D$4:$F$48,3,FALSE)="wind",VLOOKUP(G4520,'Cross-Page Data'!$I$4:$J$19,2,FALSE),IF(VLOOKUP(H4520,'Cross-Page Data'!$D$4:$F$48,3,FALSE)="hydro",VLOOKUP(G4520,'Cross-Page Data'!$I$4:$J$19,2,FALSE),VLOOKUP(H4520,'Cross-Page Data'!$D$4:$F$48,3,FALSE)))))</f>
        <v/>
      </c>
      <c r="M4520" s="120">
        <f>IF(AND($P$2=FALSE,OR(F4520="Commercial NAICS Cogen",F4520="Industrial NAICS Cogen",F4520="NAICS-22 Cogen")),FALSE,IF(AND($P$3=FALSE,OR(F4520="Commercial NAICS Cogen",F4520="Commercial NAICS Non-Cogen",F4520="Industrial NAICS Cogen", F4520="industrial NAICS non-Cogen")),FALSE, TRUE))</f>
        <v/>
      </c>
    </row>
    <row r="4521">
      <c r="A4521" s="129" t="n">
        <v>60010</v>
      </c>
      <c r="B4521" s="130" t="inlineStr">
        <is>
          <t>Orchard Ranch Solar</t>
        </is>
      </c>
      <c r="C4521" s="130" t="inlineStr">
        <is>
          <t>Orchard Ranch Solar, LLC</t>
        </is>
      </c>
      <c r="D4521" s="129" t="n">
        <v>59756</v>
      </c>
      <c r="E4521" s="130" t="inlineStr">
        <is>
          <t>ID</t>
        </is>
      </c>
      <c r="F4521" s="130" t="inlineStr">
        <is>
          <t>NAICS-22 Non-Cogen</t>
        </is>
      </c>
      <c r="G4521" s="130" t="inlineStr">
        <is>
          <t>PV</t>
        </is>
      </c>
      <c r="H4521" s="130" t="inlineStr">
        <is>
          <t>SUN</t>
        </is>
      </c>
      <c r="I4521" s="130" t="inlineStr">
        <is>
          <t>SUN</t>
        </is>
      </c>
      <c r="J4521" s="131" t="n">
        <v>46852</v>
      </c>
      <c r="K4521" s="129" t="n">
        <v>2020</v>
      </c>
      <c r="L4521" s="120">
        <f>IF(VLOOKUP(H4521,'Cross-Page Data'!$D$4:$F$48,3,FALSE)="natural gas",VLOOKUP(G4521,'Cross-Page Data'!$I$4:$J$19,2,FALSE),IF(VLOOKUP(H4521,'Cross-Page Data'!$D$4:$F$48,3,FALSE)="solar",IF(G4521="PV","solar PV","solar thermal"),IF(VLOOKUP(H4521,'Cross-Page Data'!$D$4:$F$48,3,FALSE)="wind",VLOOKUP(G4521,'Cross-Page Data'!$I$4:$J$19,2,FALSE),IF(VLOOKUP(H4521,'Cross-Page Data'!$D$4:$F$48,3,FALSE)="hydro",VLOOKUP(G4521,'Cross-Page Data'!$I$4:$J$19,2,FALSE),VLOOKUP(H4521,'Cross-Page Data'!$D$4:$F$48,3,FALSE)))))</f>
        <v/>
      </c>
      <c r="M4521" s="120">
        <f>IF(AND($P$2=FALSE,OR(F4521="Commercial NAICS Cogen",F4521="Industrial NAICS Cogen",F4521="NAICS-22 Cogen")),FALSE,IF(AND($P$3=FALSE,OR(F4521="Commercial NAICS Cogen",F4521="Commercial NAICS Non-Cogen",F4521="Industrial NAICS Cogen", F4521="industrial NAICS non-Cogen")),FALSE, TRUE))</f>
        <v/>
      </c>
    </row>
    <row r="4522">
      <c r="A4522" s="129" t="n">
        <v>60011</v>
      </c>
      <c r="B4522" s="130" t="inlineStr">
        <is>
          <t>American Falls Solar</t>
        </is>
      </c>
      <c r="C4522" s="130" t="inlineStr">
        <is>
          <t>American Falls Solar LLC</t>
        </is>
      </c>
      <c r="D4522" s="129" t="n">
        <v>59757</v>
      </c>
      <c r="E4522" s="130" t="inlineStr">
        <is>
          <t>ID</t>
        </is>
      </c>
      <c r="F4522" s="130" t="inlineStr">
        <is>
          <t>NAICS-22 Non-Cogen</t>
        </is>
      </c>
      <c r="G4522" s="130" t="inlineStr">
        <is>
          <t>PV</t>
        </is>
      </c>
      <c r="H4522" s="130" t="inlineStr">
        <is>
          <t>SUN</t>
        </is>
      </c>
      <c r="I4522" s="130" t="inlineStr">
        <is>
          <t>SUN</t>
        </is>
      </c>
      <c r="J4522" s="131" t="n">
        <v>45758</v>
      </c>
      <c r="K4522" s="129" t="n">
        <v>2020</v>
      </c>
      <c r="L4522" s="120">
        <f>IF(VLOOKUP(H4522,'Cross-Page Data'!$D$4:$F$48,3,FALSE)="natural gas",VLOOKUP(G4522,'Cross-Page Data'!$I$4:$J$19,2,FALSE),IF(VLOOKUP(H4522,'Cross-Page Data'!$D$4:$F$48,3,FALSE)="solar",IF(G4522="PV","solar PV","solar thermal"),IF(VLOOKUP(H4522,'Cross-Page Data'!$D$4:$F$48,3,FALSE)="wind",VLOOKUP(G4522,'Cross-Page Data'!$I$4:$J$19,2,FALSE),IF(VLOOKUP(H4522,'Cross-Page Data'!$D$4:$F$48,3,FALSE)="hydro",VLOOKUP(G4522,'Cross-Page Data'!$I$4:$J$19,2,FALSE),VLOOKUP(H4522,'Cross-Page Data'!$D$4:$F$48,3,FALSE)))))</f>
        <v/>
      </c>
      <c r="M4522" s="120">
        <f>IF(AND($P$2=FALSE,OR(F4522="Commercial NAICS Cogen",F4522="Industrial NAICS Cogen",F4522="NAICS-22 Cogen")),FALSE,IF(AND($P$3=FALSE,OR(F4522="Commercial NAICS Cogen",F4522="Commercial NAICS Non-Cogen",F4522="Industrial NAICS Cogen", F4522="industrial NAICS non-Cogen")),FALSE, TRUE))</f>
        <v/>
      </c>
    </row>
    <row r="4523">
      <c r="A4523" s="129" t="n">
        <v>60012</v>
      </c>
      <c r="B4523" s="130" t="inlineStr">
        <is>
          <t>American Falls Solar II</t>
        </is>
      </c>
      <c r="C4523" s="130" t="inlineStr">
        <is>
          <t>American Falls Solar II, LLC</t>
        </is>
      </c>
      <c r="D4523" s="129" t="n">
        <v>59758</v>
      </c>
      <c r="E4523" s="130" t="inlineStr">
        <is>
          <t>ID</t>
        </is>
      </c>
      <c r="F4523" s="130" t="inlineStr">
        <is>
          <t>NAICS-22 Non-Cogen</t>
        </is>
      </c>
      <c r="G4523" s="130" t="inlineStr">
        <is>
          <t>PV</t>
        </is>
      </c>
      <c r="H4523" s="130" t="inlineStr">
        <is>
          <t>SUN</t>
        </is>
      </c>
      <c r="I4523" s="130" t="inlineStr">
        <is>
          <t>SUN</t>
        </is>
      </c>
      <c r="J4523" s="131" t="n">
        <v>46501</v>
      </c>
      <c r="K4523" s="129" t="n">
        <v>2020</v>
      </c>
      <c r="L4523" s="120">
        <f>IF(VLOOKUP(H4523,'Cross-Page Data'!$D$4:$F$48,3,FALSE)="natural gas",VLOOKUP(G4523,'Cross-Page Data'!$I$4:$J$19,2,FALSE),IF(VLOOKUP(H4523,'Cross-Page Data'!$D$4:$F$48,3,FALSE)="solar",IF(G4523="PV","solar PV","solar thermal"),IF(VLOOKUP(H4523,'Cross-Page Data'!$D$4:$F$48,3,FALSE)="wind",VLOOKUP(G4523,'Cross-Page Data'!$I$4:$J$19,2,FALSE),IF(VLOOKUP(H4523,'Cross-Page Data'!$D$4:$F$48,3,FALSE)="hydro",VLOOKUP(G4523,'Cross-Page Data'!$I$4:$J$19,2,FALSE),VLOOKUP(H4523,'Cross-Page Data'!$D$4:$F$48,3,FALSE)))))</f>
        <v/>
      </c>
      <c r="M4523" s="120">
        <f>IF(AND($P$2=FALSE,OR(F4523="Commercial NAICS Cogen",F4523="Industrial NAICS Cogen",F4523="NAICS-22 Cogen")),FALSE,IF(AND($P$3=FALSE,OR(F4523="Commercial NAICS Cogen",F4523="Commercial NAICS Non-Cogen",F4523="Industrial NAICS Cogen", F4523="industrial NAICS non-Cogen")),FALSE, TRUE))</f>
        <v/>
      </c>
    </row>
    <row r="4524">
      <c r="A4524" s="129" t="n">
        <v>60014</v>
      </c>
      <c r="B4524" s="130" t="inlineStr">
        <is>
          <t>Manatee Solar Energy Center</t>
        </is>
      </c>
      <c r="C4524" s="130" t="inlineStr">
        <is>
          <t>Florida Power &amp; Light Co</t>
        </is>
      </c>
      <c r="D4524" s="129" t="n">
        <v>6452</v>
      </c>
      <c r="E4524" s="130" t="inlineStr">
        <is>
          <t>FL</t>
        </is>
      </c>
      <c r="F4524" s="130" t="inlineStr">
        <is>
          <t>Electric Utility</t>
        </is>
      </c>
      <c r="G4524" s="130" t="inlineStr">
        <is>
          <t>PV</t>
        </is>
      </c>
      <c r="H4524" s="130" t="inlineStr">
        <is>
          <t>SUN</t>
        </is>
      </c>
      <c r="I4524" s="130" t="inlineStr">
        <is>
          <t>SUN</t>
        </is>
      </c>
      <c r="J4524" s="131" t="n">
        <v>161541</v>
      </c>
      <c r="K4524" s="129" t="n">
        <v>2020</v>
      </c>
      <c r="L4524" s="120">
        <f>IF(VLOOKUP(H4524,'Cross-Page Data'!$D$4:$F$48,3,FALSE)="natural gas",VLOOKUP(G4524,'Cross-Page Data'!$I$4:$J$19,2,FALSE),IF(VLOOKUP(H4524,'Cross-Page Data'!$D$4:$F$48,3,FALSE)="solar",IF(G4524="PV","solar PV","solar thermal"),IF(VLOOKUP(H4524,'Cross-Page Data'!$D$4:$F$48,3,FALSE)="wind",VLOOKUP(G4524,'Cross-Page Data'!$I$4:$J$19,2,FALSE),IF(VLOOKUP(H4524,'Cross-Page Data'!$D$4:$F$48,3,FALSE)="hydro",VLOOKUP(G4524,'Cross-Page Data'!$I$4:$J$19,2,FALSE),VLOOKUP(H4524,'Cross-Page Data'!$D$4:$F$48,3,FALSE)))))</f>
        <v/>
      </c>
      <c r="M4524" s="120">
        <f>IF(AND($P$2=FALSE,OR(F4524="Commercial NAICS Cogen",F4524="Industrial NAICS Cogen",F4524="NAICS-22 Cogen")),FALSE,IF(AND($P$3=FALSE,OR(F4524="Commercial NAICS Cogen",F4524="Commercial NAICS Non-Cogen",F4524="Industrial NAICS Cogen", F4524="industrial NAICS non-Cogen")),FALSE, TRUE))</f>
        <v/>
      </c>
    </row>
    <row r="4525">
      <c r="A4525" s="129" t="n">
        <v>60016</v>
      </c>
      <c r="B4525" s="130" t="inlineStr">
        <is>
          <t>MESA 1</t>
        </is>
      </c>
      <c r="C4525" s="130" t="inlineStr">
        <is>
          <t>PUD 1 of Snohomish County</t>
        </is>
      </c>
      <c r="D4525" s="129" t="n">
        <v>17470</v>
      </c>
      <c r="E4525" s="130" t="inlineStr">
        <is>
          <t>WA</t>
        </is>
      </c>
      <c r="F4525" s="130" t="inlineStr">
        <is>
          <t>Electric Utility</t>
        </is>
      </c>
      <c r="G4525" s="130" t="inlineStr">
        <is>
          <t>BA</t>
        </is>
      </c>
      <c r="H4525" s="130" t="inlineStr">
        <is>
          <t>MWH</t>
        </is>
      </c>
      <c r="I4525" s="130" t="inlineStr">
        <is>
          <t>OTH</t>
        </is>
      </c>
      <c r="J4525" s="131" t="n">
        <v>0</v>
      </c>
      <c r="K4525" s="129" t="n">
        <v>2020</v>
      </c>
      <c r="L4525" s="120">
        <f>IF(VLOOKUP(H4525,'Cross-Page Data'!$D$4:$F$48,3,FALSE)="natural gas",VLOOKUP(G4525,'Cross-Page Data'!$I$4:$J$19,2,FALSE),IF(VLOOKUP(H4525,'Cross-Page Data'!$D$4:$F$48,3,FALSE)="solar",IF(G4525="PV","solar PV","solar thermal"),IF(VLOOKUP(H4525,'Cross-Page Data'!$D$4:$F$48,3,FALSE)="wind",VLOOKUP(G4525,'Cross-Page Data'!$I$4:$J$19,2,FALSE),IF(VLOOKUP(H4525,'Cross-Page Data'!$D$4:$F$48,3,FALSE)="hydro",VLOOKUP(G4525,'Cross-Page Data'!$I$4:$J$19,2,FALSE),VLOOKUP(H4525,'Cross-Page Data'!$D$4:$F$48,3,FALSE)))))</f>
        <v/>
      </c>
      <c r="M4525" s="120">
        <f>IF(AND($P$2=FALSE,OR(F4525="Commercial NAICS Cogen",F4525="Industrial NAICS Cogen",F4525="NAICS-22 Cogen")),FALSE,IF(AND($P$3=FALSE,OR(F4525="Commercial NAICS Cogen",F4525="Commercial NAICS Non-Cogen",F4525="Industrial NAICS Cogen", F4525="industrial NAICS non-Cogen")),FALSE, TRUE))</f>
        <v/>
      </c>
    </row>
    <row r="4526">
      <c r="A4526" s="129" t="n">
        <v>60017</v>
      </c>
      <c r="B4526" s="130" t="inlineStr">
        <is>
          <t>Domino Farms Solar</t>
        </is>
      </c>
      <c r="C4526" s="130" t="inlineStr">
        <is>
          <t>DTE Electric Company</t>
        </is>
      </c>
      <c r="D4526" s="129" t="n">
        <v>5109</v>
      </c>
      <c r="E4526" s="130" t="inlineStr">
        <is>
          <t>MI</t>
        </is>
      </c>
      <c r="F4526" s="130" t="inlineStr">
        <is>
          <t>Electric Utility</t>
        </is>
      </c>
      <c r="G4526" s="130" t="inlineStr">
        <is>
          <t>PV</t>
        </is>
      </c>
      <c r="H4526" s="130" t="inlineStr">
        <is>
          <t>SUN</t>
        </is>
      </c>
      <c r="I4526" s="130" t="inlineStr">
        <is>
          <t>SUN</t>
        </is>
      </c>
      <c r="J4526" s="131" t="n">
        <v>1253</v>
      </c>
      <c r="K4526" s="129" t="n">
        <v>2020</v>
      </c>
      <c r="L4526" s="120">
        <f>IF(VLOOKUP(H4526,'Cross-Page Data'!$D$4:$F$48,3,FALSE)="natural gas",VLOOKUP(G4526,'Cross-Page Data'!$I$4:$J$19,2,FALSE),IF(VLOOKUP(H4526,'Cross-Page Data'!$D$4:$F$48,3,FALSE)="solar",IF(G4526="PV","solar PV","solar thermal"),IF(VLOOKUP(H4526,'Cross-Page Data'!$D$4:$F$48,3,FALSE)="wind",VLOOKUP(G4526,'Cross-Page Data'!$I$4:$J$19,2,FALSE),IF(VLOOKUP(H4526,'Cross-Page Data'!$D$4:$F$48,3,FALSE)="hydro",VLOOKUP(G4526,'Cross-Page Data'!$I$4:$J$19,2,FALSE),VLOOKUP(H4526,'Cross-Page Data'!$D$4:$F$48,3,FALSE)))))</f>
        <v/>
      </c>
      <c r="M4526" s="120">
        <f>IF(AND($P$2=FALSE,OR(F4526="Commercial NAICS Cogen",F4526="Industrial NAICS Cogen",F4526="NAICS-22 Cogen")),FALSE,IF(AND($P$3=FALSE,OR(F4526="Commercial NAICS Cogen",F4526="Commercial NAICS Non-Cogen",F4526="Industrial NAICS Cogen", F4526="industrial NAICS non-Cogen")),FALSE, TRUE))</f>
        <v/>
      </c>
    </row>
    <row r="4527">
      <c r="A4527" s="129" t="n">
        <v>60018</v>
      </c>
      <c r="B4527" s="130" t="inlineStr">
        <is>
          <t>Ford World Headquarters</t>
        </is>
      </c>
      <c r="C4527" s="130" t="inlineStr">
        <is>
          <t>DTE Electric Company</t>
        </is>
      </c>
      <c r="D4527" s="129" t="n">
        <v>5109</v>
      </c>
      <c r="E4527" s="130" t="inlineStr">
        <is>
          <t>MI</t>
        </is>
      </c>
      <c r="F4527" s="130" t="inlineStr">
        <is>
          <t>Electric Utility</t>
        </is>
      </c>
      <c r="G4527" s="130" t="inlineStr">
        <is>
          <t>PV</t>
        </is>
      </c>
      <c r="H4527" s="130" t="inlineStr">
        <is>
          <t>SUN</t>
        </is>
      </c>
      <c r="I4527" s="130" t="inlineStr">
        <is>
          <t>SUN</t>
        </is>
      </c>
      <c r="J4527" s="131" t="n">
        <v>810</v>
      </c>
      <c r="K4527" s="129" t="n">
        <v>2020</v>
      </c>
      <c r="L4527" s="120">
        <f>IF(VLOOKUP(H4527,'Cross-Page Data'!$D$4:$F$48,3,FALSE)="natural gas",VLOOKUP(G4527,'Cross-Page Data'!$I$4:$J$19,2,FALSE),IF(VLOOKUP(H4527,'Cross-Page Data'!$D$4:$F$48,3,FALSE)="solar",IF(G4527="PV","solar PV","solar thermal"),IF(VLOOKUP(H4527,'Cross-Page Data'!$D$4:$F$48,3,FALSE)="wind",VLOOKUP(G4527,'Cross-Page Data'!$I$4:$J$19,2,FALSE),IF(VLOOKUP(H4527,'Cross-Page Data'!$D$4:$F$48,3,FALSE)="hydro",VLOOKUP(G4527,'Cross-Page Data'!$I$4:$J$19,2,FALSE),VLOOKUP(H4527,'Cross-Page Data'!$D$4:$F$48,3,FALSE)))))</f>
        <v/>
      </c>
      <c r="M4527" s="120">
        <f>IF(AND($P$2=FALSE,OR(F4527="Commercial NAICS Cogen",F4527="Industrial NAICS Cogen",F4527="NAICS-22 Cogen")),FALSE,IF(AND($P$3=FALSE,OR(F4527="Commercial NAICS Cogen",F4527="Commercial NAICS Non-Cogen",F4527="Industrial NAICS Cogen", F4527="industrial NAICS non-Cogen")),FALSE, TRUE))</f>
        <v/>
      </c>
    </row>
    <row r="4528">
      <c r="A4528" s="129" t="n">
        <v>60019</v>
      </c>
      <c r="B4528" s="130" t="inlineStr">
        <is>
          <t>Greenwood Solar Farm</t>
        </is>
      </c>
      <c r="C4528" s="130" t="inlineStr">
        <is>
          <t>DTE Electric Company</t>
        </is>
      </c>
      <c r="D4528" s="129" t="n">
        <v>5109</v>
      </c>
      <c r="E4528" s="130" t="inlineStr">
        <is>
          <t>MI</t>
        </is>
      </c>
      <c r="F4528" s="130" t="inlineStr">
        <is>
          <t>Electric Utility</t>
        </is>
      </c>
      <c r="G4528" s="130" t="inlineStr">
        <is>
          <t>PV</t>
        </is>
      </c>
      <c r="H4528" s="130" t="inlineStr">
        <is>
          <t>SUN</t>
        </is>
      </c>
      <c r="I4528" s="130" t="inlineStr">
        <is>
          <t>SUN</t>
        </is>
      </c>
      <c r="J4528" s="131" t="n">
        <v>2640</v>
      </c>
      <c r="K4528" s="129" t="n">
        <v>2020</v>
      </c>
      <c r="L4528" s="120">
        <f>IF(VLOOKUP(H4528,'Cross-Page Data'!$D$4:$F$48,3,FALSE)="natural gas",VLOOKUP(G4528,'Cross-Page Data'!$I$4:$J$19,2,FALSE),IF(VLOOKUP(H4528,'Cross-Page Data'!$D$4:$F$48,3,FALSE)="solar",IF(G4528="PV","solar PV","solar thermal"),IF(VLOOKUP(H4528,'Cross-Page Data'!$D$4:$F$48,3,FALSE)="wind",VLOOKUP(G4528,'Cross-Page Data'!$I$4:$J$19,2,FALSE),IF(VLOOKUP(H4528,'Cross-Page Data'!$D$4:$F$48,3,FALSE)="hydro",VLOOKUP(G4528,'Cross-Page Data'!$I$4:$J$19,2,FALSE),VLOOKUP(H4528,'Cross-Page Data'!$D$4:$F$48,3,FALSE)))))</f>
        <v/>
      </c>
      <c r="M4528" s="120">
        <f>IF(AND($P$2=FALSE,OR(F4528="Commercial NAICS Cogen",F4528="Industrial NAICS Cogen",F4528="NAICS-22 Cogen")),FALSE,IF(AND($P$3=FALSE,OR(F4528="Commercial NAICS Cogen",F4528="Commercial NAICS Non-Cogen",F4528="Industrial NAICS Cogen", F4528="industrial NAICS non-Cogen")),FALSE, TRUE))</f>
        <v/>
      </c>
    </row>
    <row r="4529">
      <c r="A4529" s="129" t="n">
        <v>60024</v>
      </c>
      <c r="B4529" s="130" t="inlineStr">
        <is>
          <t>Waipio Solar</t>
        </is>
      </c>
      <c r="C4529" s="130" t="inlineStr">
        <is>
          <t>Waipio PV, LLC</t>
        </is>
      </c>
      <c r="D4529" s="129" t="n">
        <v>59764</v>
      </c>
      <c r="E4529" s="130" t="inlineStr">
        <is>
          <t>HI</t>
        </is>
      </c>
      <c r="F4529" s="130" t="inlineStr">
        <is>
          <t>NAICS-22 Non-Cogen</t>
        </is>
      </c>
      <c r="G4529" s="130" t="inlineStr">
        <is>
          <t>PV</t>
        </is>
      </c>
      <c r="H4529" s="130" t="inlineStr">
        <is>
          <t>SUN</t>
        </is>
      </c>
      <c r="I4529" s="130" t="inlineStr">
        <is>
          <t>SUN</t>
        </is>
      </c>
      <c r="J4529" s="131" t="n">
        <v>79737</v>
      </c>
      <c r="K4529" s="129" t="n">
        <v>2020</v>
      </c>
      <c r="L4529" s="120">
        <f>IF(VLOOKUP(H4529,'Cross-Page Data'!$D$4:$F$48,3,FALSE)="natural gas",VLOOKUP(G4529,'Cross-Page Data'!$I$4:$J$19,2,FALSE),IF(VLOOKUP(H4529,'Cross-Page Data'!$D$4:$F$48,3,FALSE)="solar",IF(G4529="PV","solar PV","solar thermal"),IF(VLOOKUP(H4529,'Cross-Page Data'!$D$4:$F$48,3,FALSE)="wind",VLOOKUP(G4529,'Cross-Page Data'!$I$4:$J$19,2,FALSE),IF(VLOOKUP(H4529,'Cross-Page Data'!$D$4:$F$48,3,FALSE)="hydro",VLOOKUP(G4529,'Cross-Page Data'!$I$4:$J$19,2,FALSE),VLOOKUP(H4529,'Cross-Page Data'!$D$4:$F$48,3,FALSE)))))</f>
        <v/>
      </c>
      <c r="M4529" s="120">
        <f>IF(AND($P$2=FALSE,OR(F4529="Commercial NAICS Cogen",F4529="Industrial NAICS Cogen",F4529="NAICS-22 Cogen")),FALSE,IF(AND($P$3=FALSE,OR(F4529="Commercial NAICS Cogen",F4529="Commercial NAICS Non-Cogen",F4529="Industrial NAICS Cogen", F4529="industrial NAICS non-Cogen")),FALSE, TRUE))</f>
        <v/>
      </c>
    </row>
    <row r="4530">
      <c r="A4530" s="129" t="n">
        <v>60030</v>
      </c>
      <c r="B4530" s="130" t="inlineStr">
        <is>
          <t>Pecan Solar</t>
        </is>
      </c>
      <c r="C4530" s="130" t="inlineStr">
        <is>
          <t>Dominion Renewable Energy</t>
        </is>
      </c>
      <c r="D4530" s="129" t="n">
        <v>58468</v>
      </c>
      <c r="E4530" s="130" t="inlineStr">
        <is>
          <t>NC</t>
        </is>
      </c>
      <c r="F4530" s="130" t="inlineStr">
        <is>
          <t>NAICS-22 Non-Cogen</t>
        </is>
      </c>
      <c r="G4530" s="130" t="inlineStr">
        <is>
          <t>PV</t>
        </is>
      </c>
      <c r="H4530" s="130" t="inlineStr">
        <is>
          <t>SUN</t>
        </is>
      </c>
      <c r="I4530" s="130" t="inlineStr">
        <is>
          <t>SUN</t>
        </is>
      </c>
      <c r="J4530" s="131" t="n">
        <v>158084</v>
      </c>
      <c r="K4530" s="129" t="n">
        <v>2020</v>
      </c>
      <c r="L4530" s="120">
        <f>IF(VLOOKUP(H4530,'Cross-Page Data'!$D$4:$F$48,3,FALSE)="natural gas",VLOOKUP(G4530,'Cross-Page Data'!$I$4:$J$19,2,FALSE),IF(VLOOKUP(H4530,'Cross-Page Data'!$D$4:$F$48,3,FALSE)="solar",IF(G4530="PV","solar PV","solar thermal"),IF(VLOOKUP(H4530,'Cross-Page Data'!$D$4:$F$48,3,FALSE)="wind",VLOOKUP(G4530,'Cross-Page Data'!$I$4:$J$19,2,FALSE),IF(VLOOKUP(H4530,'Cross-Page Data'!$D$4:$F$48,3,FALSE)="hydro",VLOOKUP(G4530,'Cross-Page Data'!$I$4:$J$19,2,FALSE),VLOOKUP(H4530,'Cross-Page Data'!$D$4:$F$48,3,FALSE)))))</f>
        <v/>
      </c>
      <c r="M4530" s="120">
        <f>IF(AND($P$2=FALSE,OR(F4530="Commercial NAICS Cogen",F4530="Industrial NAICS Cogen",F4530="NAICS-22 Cogen")),FALSE,IF(AND($P$3=FALSE,OR(F4530="Commercial NAICS Cogen",F4530="Commercial NAICS Non-Cogen",F4530="Industrial NAICS Cogen", F4530="industrial NAICS non-Cogen")),FALSE, TRUE))</f>
        <v/>
      </c>
    </row>
    <row r="4531">
      <c r="A4531" s="129" t="n">
        <v>60033</v>
      </c>
      <c r="B4531" s="130" t="inlineStr">
        <is>
          <t>CA Flats Solar 130, LLC</t>
        </is>
      </c>
      <c r="C4531" s="130" t="inlineStr">
        <is>
          <t>California Flats Solar 130, LLC</t>
        </is>
      </c>
      <c r="D4531" s="129" t="n">
        <v>61423</v>
      </c>
      <c r="E4531" s="130" t="inlineStr">
        <is>
          <t>CA</t>
        </is>
      </c>
      <c r="F4531" s="130" t="inlineStr">
        <is>
          <t>NAICS-22 Non-Cogen</t>
        </is>
      </c>
      <c r="G4531" s="130" t="inlineStr">
        <is>
          <t>PV</t>
        </is>
      </c>
      <c r="H4531" s="130" t="inlineStr">
        <is>
          <t>SUN</t>
        </is>
      </c>
      <c r="I4531" s="130" t="inlineStr">
        <is>
          <t>SUN</t>
        </is>
      </c>
      <c r="J4531" s="131" t="n">
        <v>340841</v>
      </c>
      <c r="K4531" s="129" t="n">
        <v>2020</v>
      </c>
      <c r="L4531" s="120">
        <f>IF(VLOOKUP(H4531,'Cross-Page Data'!$D$4:$F$48,3,FALSE)="natural gas",VLOOKUP(G4531,'Cross-Page Data'!$I$4:$J$19,2,FALSE),IF(VLOOKUP(H4531,'Cross-Page Data'!$D$4:$F$48,3,FALSE)="solar",IF(G4531="PV","solar PV","solar thermal"),IF(VLOOKUP(H4531,'Cross-Page Data'!$D$4:$F$48,3,FALSE)="wind",VLOOKUP(G4531,'Cross-Page Data'!$I$4:$J$19,2,FALSE),IF(VLOOKUP(H4531,'Cross-Page Data'!$D$4:$F$48,3,FALSE)="hydro",VLOOKUP(G4531,'Cross-Page Data'!$I$4:$J$19,2,FALSE),VLOOKUP(H4531,'Cross-Page Data'!$D$4:$F$48,3,FALSE)))))</f>
        <v/>
      </c>
      <c r="M4531" s="120">
        <f>IF(AND($P$2=FALSE,OR(F4531="Commercial NAICS Cogen",F4531="Industrial NAICS Cogen",F4531="NAICS-22 Cogen")),FALSE,IF(AND($P$3=FALSE,OR(F4531="Commercial NAICS Cogen",F4531="Commercial NAICS Non-Cogen",F4531="Industrial NAICS Cogen", F4531="industrial NAICS non-Cogen")),FALSE, TRUE))</f>
        <v/>
      </c>
    </row>
    <row r="4532">
      <c r="A4532" s="129" t="n">
        <v>60034</v>
      </c>
      <c r="B4532" s="130" t="inlineStr">
        <is>
          <t>CA Flats Solar 150, LLC</t>
        </is>
      </c>
      <c r="C4532" s="130" t="inlineStr">
        <is>
          <t>CD Arevon USA, Inc.</t>
        </is>
      </c>
      <c r="D4532" s="129" t="n">
        <v>61230</v>
      </c>
      <c r="E4532" s="130" t="inlineStr">
        <is>
          <t>CA</t>
        </is>
      </c>
      <c r="F4532" s="130" t="inlineStr">
        <is>
          <t>NAICS-22 Non-Cogen</t>
        </is>
      </c>
      <c r="G4532" s="130" t="inlineStr">
        <is>
          <t>PV</t>
        </is>
      </c>
      <c r="H4532" s="130" t="inlineStr">
        <is>
          <t>SUN</t>
        </is>
      </c>
      <c r="I4532" s="130" t="inlineStr">
        <is>
          <t>SUN</t>
        </is>
      </c>
      <c r="J4532" s="131" t="n">
        <v>370059</v>
      </c>
      <c r="K4532" s="129" t="n">
        <v>2020</v>
      </c>
      <c r="L4532" s="120">
        <f>IF(VLOOKUP(H4532,'Cross-Page Data'!$D$4:$F$48,3,FALSE)="natural gas",VLOOKUP(G4532,'Cross-Page Data'!$I$4:$J$19,2,FALSE),IF(VLOOKUP(H4532,'Cross-Page Data'!$D$4:$F$48,3,FALSE)="solar",IF(G4532="PV","solar PV","solar thermal"),IF(VLOOKUP(H4532,'Cross-Page Data'!$D$4:$F$48,3,FALSE)="wind",VLOOKUP(G4532,'Cross-Page Data'!$I$4:$J$19,2,FALSE),IF(VLOOKUP(H4532,'Cross-Page Data'!$D$4:$F$48,3,FALSE)="hydro",VLOOKUP(G4532,'Cross-Page Data'!$I$4:$J$19,2,FALSE),VLOOKUP(H4532,'Cross-Page Data'!$D$4:$F$48,3,FALSE)))))</f>
        <v/>
      </c>
      <c r="M4532" s="120">
        <f>IF(AND($P$2=FALSE,OR(F4532="Commercial NAICS Cogen",F4532="Industrial NAICS Cogen",F4532="NAICS-22 Cogen")),FALSE,IF(AND($P$3=FALSE,OR(F4532="Commercial NAICS Cogen",F4532="Commercial NAICS Non-Cogen",F4532="Industrial NAICS Cogen", F4532="industrial NAICS non-Cogen")),FALSE, TRUE))</f>
        <v/>
      </c>
    </row>
    <row r="4533">
      <c r="A4533" s="129" t="n">
        <v>60040</v>
      </c>
      <c r="B4533" s="130" t="inlineStr">
        <is>
          <t>UI RCP New Haven Fuel Cell</t>
        </is>
      </c>
      <c r="C4533" s="130" t="inlineStr">
        <is>
          <t>United Illuminating Co</t>
        </is>
      </c>
      <c r="D4533" s="129" t="n">
        <v>19497</v>
      </c>
      <c r="E4533" s="130" t="inlineStr">
        <is>
          <t>CT</t>
        </is>
      </c>
      <c r="F4533" s="130" t="inlineStr">
        <is>
          <t>Electric Utility</t>
        </is>
      </c>
      <c r="G4533" s="130" t="inlineStr">
        <is>
          <t>FC</t>
        </is>
      </c>
      <c r="H4533" s="130" t="inlineStr">
        <is>
          <t>NG</t>
        </is>
      </c>
      <c r="I4533" s="130" t="inlineStr">
        <is>
          <t>NG</t>
        </is>
      </c>
      <c r="J4533" s="131" t="n">
        <v>18895</v>
      </c>
      <c r="K4533" s="129" t="n">
        <v>2020</v>
      </c>
      <c r="L4533" s="120">
        <f>IF(VLOOKUP(H4533,'Cross-Page Data'!$D$4:$F$48,3,FALSE)="natural gas",VLOOKUP(G4533,'Cross-Page Data'!$I$4:$J$19,2,FALSE),IF(VLOOKUP(H4533,'Cross-Page Data'!$D$4:$F$48,3,FALSE)="solar",IF(G4533="PV","solar PV","solar thermal"),IF(VLOOKUP(H4533,'Cross-Page Data'!$D$4:$F$48,3,FALSE)="wind",VLOOKUP(G4533,'Cross-Page Data'!$I$4:$J$19,2,FALSE),IF(VLOOKUP(H4533,'Cross-Page Data'!$D$4:$F$48,3,FALSE)="hydro",VLOOKUP(G4533,'Cross-Page Data'!$I$4:$J$19,2,FALSE),VLOOKUP(H4533,'Cross-Page Data'!$D$4:$F$48,3,FALSE)))))</f>
        <v/>
      </c>
      <c r="M4533" s="120">
        <f>IF(AND($P$2=FALSE,OR(F4533="Commercial NAICS Cogen",F4533="Industrial NAICS Cogen",F4533="NAICS-22 Cogen")),FALSE,IF(AND($P$3=FALSE,OR(F4533="Commercial NAICS Cogen",F4533="Commercial NAICS Non-Cogen",F4533="Industrial NAICS Cogen", F4533="industrial NAICS non-Cogen")),FALSE, TRUE))</f>
        <v/>
      </c>
    </row>
    <row r="4534">
      <c r="A4534" s="129" t="n">
        <v>60043</v>
      </c>
      <c r="B4534" s="130" t="inlineStr">
        <is>
          <t>Cuyama Solar, LLC</t>
        </is>
      </c>
      <c r="C4534" s="130" t="inlineStr">
        <is>
          <t>Cuyama Solar, LLC</t>
        </is>
      </c>
      <c r="D4534" s="129" t="n">
        <v>61112</v>
      </c>
      <c r="E4534" s="130" t="inlineStr">
        <is>
          <t>CA</t>
        </is>
      </c>
      <c r="F4534" s="130" t="inlineStr">
        <is>
          <t>NAICS-22 Non-Cogen</t>
        </is>
      </c>
      <c r="G4534" s="130" t="inlineStr">
        <is>
          <t>PV</t>
        </is>
      </c>
      <c r="H4534" s="130" t="inlineStr">
        <is>
          <t>SUN</t>
        </is>
      </c>
      <c r="I4534" s="130" t="inlineStr">
        <is>
          <t>SUN</t>
        </is>
      </c>
      <c r="J4534" s="131" t="n">
        <v>93242</v>
      </c>
      <c r="K4534" s="129" t="n">
        <v>2020</v>
      </c>
      <c r="L4534" s="120">
        <f>IF(VLOOKUP(H4534,'Cross-Page Data'!$D$4:$F$48,3,FALSE)="natural gas",VLOOKUP(G4534,'Cross-Page Data'!$I$4:$J$19,2,FALSE),IF(VLOOKUP(H4534,'Cross-Page Data'!$D$4:$F$48,3,FALSE)="solar",IF(G4534="PV","solar PV","solar thermal"),IF(VLOOKUP(H4534,'Cross-Page Data'!$D$4:$F$48,3,FALSE)="wind",VLOOKUP(G4534,'Cross-Page Data'!$I$4:$J$19,2,FALSE),IF(VLOOKUP(H4534,'Cross-Page Data'!$D$4:$F$48,3,FALSE)="hydro",VLOOKUP(G4534,'Cross-Page Data'!$I$4:$J$19,2,FALSE),VLOOKUP(H4534,'Cross-Page Data'!$D$4:$F$48,3,FALSE)))))</f>
        <v/>
      </c>
      <c r="M4534" s="120">
        <f>IF(AND($P$2=FALSE,OR(F4534="Commercial NAICS Cogen",F4534="Industrial NAICS Cogen",F4534="NAICS-22 Cogen")),FALSE,IF(AND($P$3=FALSE,OR(F4534="Commercial NAICS Cogen",F4534="Commercial NAICS Non-Cogen",F4534="Industrial NAICS Cogen", F4534="industrial NAICS non-Cogen")),FALSE, TRUE))</f>
        <v/>
      </c>
    </row>
    <row r="4535">
      <c r="A4535" s="129" t="n">
        <v>60044</v>
      </c>
      <c r="B4535" s="130" t="inlineStr">
        <is>
          <t>Buckthorn Westex</t>
        </is>
      </c>
      <c r="C4535" s="130" t="inlineStr">
        <is>
          <t>Buckthorn Westex, LLC</t>
        </is>
      </c>
      <c r="D4535" s="129" t="n">
        <v>59777</v>
      </c>
      <c r="E4535" s="130" t="inlineStr">
        <is>
          <t>TX</t>
        </is>
      </c>
      <c r="F4535" s="130" t="inlineStr">
        <is>
          <t>NAICS-22 Non-Cogen</t>
        </is>
      </c>
      <c r="G4535" s="130" t="inlineStr">
        <is>
          <t>PV</t>
        </is>
      </c>
      <c r="H4535" s="130" t="inlineStr">
        <is>
          <t>SUN</t>
        </is>
      </c>
      <c r="I4535" s="130" t="inlineStr">
        <is>
          <t>SUN</t>
        </is>
      </c>
      <c r="J4535" s="131" t="n">
        <v>363498</v>
      </c>
      <c r="K4535" s="129" t="n">
        <v>2020</v>
      </c>
      <c r="L4535" s="120">
        <f>IF(VLOOKUP(H4535,'Cross-Page Data'!$D$4:$F$48,3,FALSE)="natural gas",VLOOKUP(G4535,'Cross-Page Data'!$I$4:$J$19,2,FALSE),IF(VLOOKUP(H4535,'Cross-Page Data'!$D$4:$F$48,3,FALSE)="solar",IF(G4535="PV","solar PV","solar thermal"),IF(VLOOKUP(H4535,'Cross-Page Data'!$D$4:$F$48,3,FALSE)="wind",VLOOKUP(G4535,'Cross-Page Data'!$I$4:$J$19,2,FALSE),IF(VLOOKUP(H4535,'Cross-Page Data'!$D$4:$F$48,3,FALSE)="hydro",VLOOKUP(G4535,'Cross-Page Data'!$I$4:$J$19,2,FALSE),VLOOKUP(H4535,'Cross-Page Data'!$D$4:$F$48,3,FALSE)))))</f>
        <v/>
      </c>
      <c r="M4535" s="120">
        <f>IF(AND($P$2=FALSE,OR(F4535="Commercial NAICS Cogen",F4535="Industrial NAICS Cogen",F4535="NAICS-22 Cogen")),FALSE,IF(AND($P$3=FALSE,OR(F4535="Commercial NAICS Cogen",F4535="Commercial NAICS Non-Cogen",F4535="Industrial NAICS Cogen", F4535="industrial NAICS non-Cogen")),FALSE, TRUE))</f>
        <v/>
      </c>
    </row>
    <row r="4536">
      <c r="A4536" s="129" t="n">
        <v>60045</v>
      </c>
      <c r="B4536" s="130" t="inlineStr">
        <is>
          <t>Shoreham Solar Commons</t>
        </is>
      </c>
      <c r="C4536" s="130" t="inlineStr">
        <is>
          <t>Invenergy Services LLC</t>
        </is>
      </c>
      <c r="D4536" s="129" t="n">
        <v>49893</v>
      </c>
      <c r="E4536" s="130" t="inlineStr">
        <is>
          <t>NY</t>
        </is>
      </c>
      <c r="F4536" s="130" t="inlineStr">
        <is>
          <t>NAICS-22 Non-Cogen</t>
        </is>
      </c>
      <c r="G4536" s="130" t="inlineStr">
        <is>
          <t>PV</t>
        </is>
      </c>
      <c r="H4536" s="130" t="inlineStr">
        <is>
          <t>SUN</t>
        </is>
      </c>
      <c r="I4536" s="130" t="inlineStr">
        <is>
          <t>SUN</t>
        </is>
      </c>
      <c r="J4536" s="131" t="n">
        <v>51045</v>
      </c>
      <c r="K4536" s="129" t="n">
        <v>2020</v>
      </c>
      <c r="L4536" s="120">
        <f>IF(VLOOKUP(H4536,'Cross-Page Data'!$D$4:$F$48,3,FALSE)="natural gas",VLOOKUP(G4536,'Cross-Page Data'!$I$4:$J$19,2,FALSE),IF(VLOOKUP(H4536,'Cross-Page Data'!$D$4:$F$48,3,FALSE)="solar",IF(G4536="PV","solar PV","solar thermal"),IF(VLOOKUP(H4536,'Cross-Page Data'!$D$4:$F$48,3,FALSE)="wind",VLOOKUP(G4536,'Cross-Page Data'!$I$4:$J$19,2,FALSE),IF(VLOOKUP(H4536,'Cross-Page Data'!$D$4:$F$48,3,FALSE)="hydro",VLOOKUP(G4536,'Cross-Page Data'!$I$4:$J$19,2,FALSE),VLOOKUP(H4536,'Cross-Page Data'!$D$4:$F$48,3,FALSE)))))</f>
        <v/>
      </c>
      <c r="M4536" s="120">
        <f>IF(AND($P$2=FALSE,OR(F4536="Commercial NAICS Cogen",F4536="Industrial NAICS Cogen",F4536="NAICS-22 Cogen")),FALSE,IF(AND($P$3=FALSE,OR(F4536="Commercial NAICS Cogen",F4536="Commercial NAICS Non-Cogen",F4536="Industrial NAICS Cogen", F4536="industrial NAICS non-Cogen")),FALSE, TRUE))</f>
        <v/>
      </c>
    </row>
    <row r="4537">
      <c r="A4537" s="129" t="n">
        <v>60054</v>
      </c>
      <c r="B4537" s="130" t="inlineStr">
        <is>
          <t>UI RCP Bridgeport Seaside</t>
        </is>
      </c>
      <c r="C4537" s="130" t="inlineStr">
        <is>
          <t>United Illuminating Co</t>
        </is>
      </c>
      <c r="D4537" s="129" t="n">
        <v>19497</v>
      </c>
      <c r="E4537" s="130" t="inlineStr">
        <is>
          <t>CT</t>
        </is>
      </c>
      <c r="F4537" s="130" t="inlineStr">
        <is>
          <t>Electric Utility</t>
        </is>
      </c>
      <c r="G4537" s="130" t="inlineStr">
        <is>
          <t>FC</t>
        </is>
      </c>
      <c r="H4537" s="130" t="inlineStr">
        <is>
          <t>NG</t>
        </is>
      </c>
      <c r="I4537" s="130" t="inlineStr">
        <is>
          <t>NG</t>
        </is>
      </c>
      <c r="J4537" s="131" t="n">
        <v>19073</v>
      </c>
      <c r="K4537" s="129" t="n">
        <v>2020</v>
      </c>
      <c r="L4537" s="120">
        <f>IF(VLOOKUP(H4537,'Cross-Page Data'!$D$4:$F$48,3,FALSE)="natural gas",VLOOKUP(G4537,'Cross-Page Data'!$I$4:$J$19,2,FALSE),IF(VLOOKUP(H4537,'Cross-Page Data'!$D$4:$F$48,3,FALSE)="solar",IF(G4537="PV","solar PV","solar thermal"),IF(VLOOKUP(H4537,'Cross-Page Data'!$D$4:$F$48,3,FALSE)="wind",VLOOKUP(G4537,'Cross-Page Data'!$I$4:$J$19,2,FALSE),IF(VLOOKUP(H4537,'Cross-Page Data'!$D$4:$F$48,3,FALSE)="hydro",VLOOKUP(G4537,'Cross-Page Data'!$I$4:$J$19,2,FALSE),VLOOKUP(H4537,'Cross-Page Data'!$D$4:$F$48,3,FALSE)))))</f>
        <v/>
      </c>
      <c r="M4537" s="120">
        <f>IF(AND($P$2=FALSE,OR(F4537="Commercial NAICS Cogen",F4537="Industrial NAICS Cogen",F4537="NAICS-22 Cogen")),FALSE,IF(AND($P$3=FALSE,OR(F4537="Commercial NAICS Cogen",F4537="Commercial NAICS Non-Cogen",F4537="Industrial NAICS Cogen", F4537="industrial NAICS non-Cogen")),FALSE, TRUE))</f>
        <v/>
      </c>
    </row>
    <row r="4538">
      <c r="A4538" s="129" t="n">
        <v>60054</v>
      </c>
      <c r="B4538" s="130" t="inlineStr">
        <is>
          <t>UI RCP Bridgeport Seaside</t>
        </is>
      </c>
      <c r="C4538" s="130" t="inlineStr">
        <is>
          <t>United Illuminating Co</t>
        </is>
      </c>
      <c r="D4538" s="129" t="n">
        <v>19497</v>
      </c>
      <c r="E4538" s="130" t="inlineStr">
        <is>
          <t>CT</t>
        </is>
      </c>
      <c r="F4538" s="130" t="inlineStr">
        <is>
          <t>Electric Utility</t>
        </is>
      </c>
      <c r="G4538" s="130" t="inlineStr">
        <is>
          <t>PV</t>
        </is>
      </c>
      <c r="H4538" s="130" t="inlineStr">
        <is>
          <t>SUN</t>
        </is>
      </c>
      <c r="I4538" s="130" t="inlineStr">
        <is>
          <t>SUN</t>
        </is>
      </c>
      <c r="J4538" s="131" t="n">
        <v>3122</v>
      </c>
      <c r="K4538" s="129" t="n">
        <v>2020</v>
      </c>
      <c r="L4538" s="120">
        <f>IF(VLOOKUP(H4538,'Cross-Page Data'!$D$4:$F$48,3,FALSE)="natural gas",VLOOKUP(G4538,'Cross-Page Data'!$I$4:$J$19,2,FALSE),IF(VLOOKUP(H4538,'Cross-Page Data'!$D$4:$F$48,3,FALSE)="solar",IF(G4538="PV","solar PV","solar thermal"),IF(VLOOKUP(H4538,'Cross-Page Data'!$D$4:$F$48,3,FALSE)="wind",VLOOKUP(G4538,'Cross-Page Data'!$I$4:$J$19,2,FALSE),IF(VLOOKUP(H4538,'Cross-Page Data'!$D$4:$F$48,3,FALSE)="hydro",VLOOKUP(G4538,'Cross-Page Data'!$I$4:$J$19,2,FALSE),VLOOKUP(H4538,'Cross-Page Data'!$D$4:$F$48,3,FALSE)))))</f>
        <v/>
      </c>
      <c r="M4538" s="120">
        <f>IF(AND($P$2=FALSE,OR(F4538="Commercial NAICS Cogen",F4538="Industrial NAICS Cogen",F4538="NAICS-22 Cogen")),FALSE,IF(AND($P$3=FALSE,OR(F4538="Commercial NAICS Cogen",F4538="Commercial NAICS Non-Cogen",F4538="Industrial NAICS Cogen", F4538="industrial NAICS non-Cogen")),FALSE, TRUE))</f>
        <v/>
      </c>
    </row>
    <row r="4539">
      <c r="A4539" s="129" t="n">
        <v>60058</v>
      </c>
      <c r="B4539" s="130" t="inlineStr">
        <is>
          <t>River Bend Solar, LLC</t>
        </is>
      </c>
      <c r="C4539" s="130" t="inlineStr">
        <is>
          <t>River Bend Solar, LLC</t>
        </is>
      </c>
      <c r="D4539" s="129" t="n">
        <v>59790</v>
      </c>
      <c r="E4539" s="130" t="inlineStr">
        <is>
          <t>AL</t>
        </is>
      </c>
      <c r="F4539" s="130" t="inlineStr">
        <is>
          <t>NAICS-22 Non-Cogen</t>
        </is>
      </c>
      <c r="G4539" s="130" t="inlineStr">
        <is>
          <t>PV</t>
        </is>
      </c>
      <c r="H4539" s="130" t="inlineStr">
        <is>
          <t>SUN</t>
        </is>
      </c>
      <c r="I4539" s="130" t="inlineStr">
        <is>
          <t>SUN</t>
        </is>
      </c>
      <c r="J4539" s="131" t="n">
        <v>130714</v>
      </c>
      <c r="K4539" s="129" t="n">
        <v>2020</v>
      </c>
      <c r="L4539" s="120">
        <f>IF(VLOOKUP(H4539,'Cross-Page Data'!$D$4:$F$48,3,FALSE)="natural gas",VLOOKUP(G4539,'Cross-Page Data'!$I$4:$J$19,2,FALSE),IF(VLOOKUP(H4539,'Cross-Page Data'!$D$4:$F$48,3,FALSE)="solar",IF(G4539="PV","solar PV","solar thermal"),IF(VLOOKUP(H4539,'Cross-Page Data'!$D$4:$F$48,3,FALSE)="wind",VLOOKUP(G4539,'Cross-Page Data'!$I$4:$J$19,2,FALSE),IF(VLOOKUP(H4539,'Cross-Page Data'!$D$4:$F$48,3,FALSE)="hydro",VLOOKUP(G4539,'Cross-Page Data'!$I$4:$J$19,2,FALSE),VLOOKUP(H4539,'Cross-Page Data'!$D$4:$F$48,3,FALSE)))))</f>
        <v/>
      </c>
      <c r="M4539" s="120">
        <f>IF(AND($P$2=FALSE,OR(F4539="Commercial NAICS Cogen",F4539="Industrial NAICS Cogen",F4539="NAICS-22 Cogen")),FALSE,IF(AND($P$3=FALSE,OR(F4539="Commercial NAICS Cogen",F4539="Commercial NAICS Non-Cogen",F4539="Industrial NAICS Cogen", F4539="industrial NAICS non-Cogen")),FALSE, TRUE))</f>
        <v/>
      </c>
    </row>
    <row r="4540">
      <c r="A4540" s="129" t="n">
        <v>60061</v>
      </c>
      <c r="B4540" s="130" t="inlineStr">
        <is>
          <t>Citrus Solar Energy Center Hybrid</t>
        </is>
      </c>
      <c r="C4540" s="130" t="inlineStr">
        <is>
          <t>Florida Power &amp; Light Co</t>
        </is>
      </c>
      <c r="D4540" s="129" t="n">
        <v>6452</v>
      </c>
      <c r="E4540" s="130" t="inlineStr">
        <is>
          <t>FL</t>
        </is>
      </c>
      <c r="F4540" s="130" t="inlineStr">
        <is>
          <t>Electric Utility</t>
        </is>
      </c>
      <c r="G4540" s="130" t="inlineStr">
        <is>
          <t>BA</t>
        </is>
      </c>
      <c r="H4540" s="130" t="inlineStr">
        <is>
          <t>MWH</t>
        </is>
      </c>
      <c r="I4540" s="130" t="inlineStr">
        <is>
          <t>OTH</t>
        </is>
      </c>
      <c r="J4540" s="131" t="n">
        <v>-242</v>
      </c>
      <c r="K4540" s="129" t="n">
        <v>2020</v>
      </c>
      <c r="L4540" s="120">
        <f>IF(VLOOKUP(H4540,'Cross-Page Data'!$D$4:$F$48,3,FALSE)="natural gas",VLOOKUP(G4540,'Cross-Page Data'!$I$4:$J$19,2,FALSE),IF(VLOOKUP(H4540,'Cross-Page Data'!$D$4:$F$48,3,FALSE)="solar",IF(G4540="PV","solar PV","solar thermal"),IF(VLOOKUP(H4540,'Cross-Page Data'!$D$4:$F$48,3,FALSE)="wind",VLOOKUP(G4540,'Cross-Page Data'!$I$4:$J$19,2,FALSE),IF(VLOOKUP(H4540,'Cross-Page Data'!$D$4:$F$48,3,FALSE)="hydro",VLOOKUP(G4540,'Cross-Page Data'!$I$4:$J$19,2,FALSE),VLOOKUP(H4540,'Cross-Page Data'!$D$4:$F$48,3,FALSE)))))</f>
        <v/>
      </c>
      <c r="M4540" s="120">
        <f>IF(AND($P$2=FALSE,OR(F4540="Commercial NAICS Cogen",F4540="Industrial NAICS Cogen",F4540="NAICS-22 Cogen")),FALSE,IF(AND($P$3=FALSE,OR(F4540="Commercial NAICS Cogen",F4540="Commercial NAICS Non-Cogen",F4540="Industrial NAICS Cogen", F4540="industrial NAICS non-Cogen")),FALSE, TRUE))</f>
        <v/>
      </c>
    </row>
    <row r="4541">
      <c r="A4541" s="129" t="n">
        <v>60061</v>
      </c>
      <c r="B4541" s="130" t="inlineStr">
        <is>
          <t>Citrus Solar Energy Center Hybrid</t>
        </is>
      </c>
      <c r="C4541" s="130" t="inlineStr">
        <is>
          <t>Florida Power &amp; Light Co</t>
        </is>
      </c>
      <c r="D4541" s="129" t="n">
        <v>6452</v>
      </c>
      <c r="E4541" s="130" t="inlineStr">
        <is>
          <t>FL</t>
        </is>
      </c>
      <c r="F4541" s="130" t="inlineStr">
        <is>
          <t>Electric Utility</t>
        </is>
      </c>
      <c r="G4541" s="130" t="inlineStr">
        <is>
          <t>PV</t>
        </is>
      </c>
      <c r="H4541" s="130" t="inlineStr">
        <is>
          <t>SUN</t>
        </is>
      </c>
      <c r="I4541" s="130" t="inlineStr">
        <is>
          <t>SUN</t>
        </is>
      </c>
      <c r="J4541" s="131" t="n">
        <v>155917</v>
      </c>
      <c r="K4541" s="129" t="n">
        <v>2020</v>
      </c>
      <c r="L4541" s="120">
        <f>IF(VLOOKUP(H4541,'Cross-Page Data'!$D$4:$F$48,3,FALSE)="natural gas",VLOOKUP(G4541,'Cross-Page Data'!$I$4:$J$19,2,FALSE),IF(VLOOKUP(H4541,'Cross-Page Data'!$D$4:$F$48,3,FALSE)="solar",IF(G4541="PV","solar PV","solar thermal"),IF(VLOOKUP(H4541,'Cross-Page Data'!$D$4:$F$48,3,FALSE)="wind",VLOOKUP(G4541,'Cross-Page Data'!$I$4:$J$19,2,FALSE),IF(VLOOKUP(H4541,'Cross-Page Data'!$D$4:$F$48,3,FALSE)="hydro",VLOOKUP(G4541,'Cross-Page Data'!$I$4:$J$19,2,FALSE),VLOOKUP(H4541,'Cross-Page Data'!$D$4:$F$48,3,FALSE)))))</f>
        <v/>
      </c>
      <c r="M4541" s="120">
        <f>IF(AND($P$2=FALSE,OR(F4541="Commercial NAICS Cogen",F4541="Industrial NAICS Cogen",F4541="NAICS-22 Cogen")),FALSE,IF(AND($P$3=FALSE,OR(F4541="Commercial NAICS Cogen",F4541="Commercial NAICS Non-Cogen",F4541="Industrial NAICS Cogen", F4541="industrial NAICS non-Cogen")),FALSE, TRUE))</f>
        <v/>
      </c>
    </row>
    <row r="4542">
      <c r="A4542" s="129" t="n">
        <v>60063</v>
      </c>
      <c r="B4542" s="130" t="inlineStr">
        <is>
          <t>Live Oak Solar, LLC</t>
        </is>
      </c>
      <c r="C4542" s="130" t="inlineStr">
        <is>
          <t>Live Oak Solar, LLC</t>
        </is>
      </c>
      <c r="D4542" s="129" t="n">
        <v>59802</v>
      </c>
      <c r="E4542" s="130" t="inlineStr">
        <is>
          <t>GA</t>
        </is>
      </c>
      <c r="F4542" s="130" t="inlineStr">
        <is>
          <t>NAICS-22 Non-Cogen</t>
        </is>
      </c>
      <c r="G4542" s="130" t="inlineStr">
        <is>
          <t>PV</t>
        </is>
      </c>
      <c r="H4542" s="130" t="inlineStr">
        <is>
          <t>SUN</t>
        </is>
      </c>
      <c r="I4542" s="130" t="inlineStr">
        <is>
          <t>SUN</t>
        </is>
      </c>
      <c r="J4542" s="131" t="n">
        <v>98209</v>
      </c>
      <c r="K4542" s="129" t="n">
        <v>2020</v>
      </c>
      <c r="L4542" s="120">
        <f>IF(VLOOKUP(H4542,'Cross-Page Data'!$D$4:$F$48,3,FALSE)="natural gas",VLOOKUP(G4542,'Cross-Page Data'!$I$4:$J$19,2,FALSE),IF(VLOOKUP(H4542,'Cross-Page Data'!$D$4:$F$48,3,FALSE)="solar",IF(G4542="PV","solar PV","solar thermal"),IF(VLOOKUP(H4542,'Cross-Page Data'!$D$4:$F$48,3,FALSE)="wind",VLOOKUP(G4542,'Cross-Page Data'!$I$4:$J$19,2,FALSE),IF(VLOOKUP(H4542,'Cross-Page Data'!$D$4:$F$48,3,FALSE)="hydro",VLOOKUP(G4542,'Cross-Page Data'!$I$4:$J$19,2,FALSE),VLOOKUP(H4542,'Cross-Page Data'!$D$4:$F$48,3,FALSE)))))</f>
        <v/>
      </c>
      <c r="M4542" s="120">
        <f>IF(AND($P$2=FALSE,OR(F4542="Commercial NAICS Cogen",F4542="Industrial NAICS Cogen",F4542="NAICS-22 Cogen")),FALSE,IF(AND($P$3=FALSE,OR(F4542="Commercial NAICS Cogen",F4542="Commercial NAICS Non-Cogen",F4542="Industrial NAICS Cogen", F4542="industrial NAICS non-Cogen")),FALSE, TRUE))</f>
        <v/>
      </c>
    </row>
    <row r="4543">
      <c r="A4543" s="129" t="n">
        <v>60068</v>
      </c>
      <c r="B4543" s="130" t="inlineStr">
        <is>
          <t>Grand View Solar Two</t>
        </is>
      </c>
      <c r="C4543" s="130" t="inlineStr">
        <is>
          <t>Grand View PV Solar Two, LLC</t>
        </is>
      </c>
      <c r="D4543" s="129" t="n">
        <v>59806</v>
      </c>
      <c r="E4543" s="130" t="inlineStr">
        <is>
          <t>ID</t>
        </is>
      </c>
      <c r="F4543" s="130" t="inlineStr">
        <is>
          <t>NAICS-22 Non-Cogen</t>
        </is>
      </c>
      <c r="G4543" s="130" t="inlineStr">
        <is>
          <t>PV</t>
        </is>
      </c>
      <c r="H4543" s="130" t="inlineStr">
        <is>
          <t>SUN</t>
        </is>
      </c>
      <c r="I4543" s="130" t="inlineStr">
        <is>
          <t>SUN</t>
        </is>
      </c>
      <c r="J4543" s="131" t="n">
        <v>186520</v>
      </c>
      <c r="K4543" s="129" t="n">
        <v>2020</v>
      </c>
      <c r="L4543" s="120">
        <f>IF(VLOOKUP(H4543,'Cross-Page Data'!$D$4:$F$48,3,FALSE)="natural gas",VLOOKUP(G4543,'Cross-Page Data'!$I$4:$J$19,2,FALSE),IF(VLOOKUP(H4543,'Cross-Page Data'!$D$4:$F$48,3,FALSE)="solar",IF(G4543="PV","solar PV","solar thermal"),IF(VLOOKUP(H4543,'Cross-Page Data'!$D$4:$F$48,3,FALSE)="wind",VLOOKUP(G4543,'Cross-Page Data'!$I$4:$J$19,2,FALSE),IF(VLOOKUP(H4543,'Cross-Page Data'!$D$4:$F$48,3,FALSE)="hydro",VLOOKUP(G4543,'Cross-Page Data'!$I$4:$J$19,2,FALSE),VLOOKUP(H4543,'Cross-Page Data'!$D$4:$F$48,3,FALSE)))))</f>
        <v/>
      </c>
      <c r="M4543" s="120">
        <f>IF(AND($P$2=FALSE,OR(F4543="Commercial NAICS Cogen",F4543="Industrial NAICS Cogen",F4543="NAICS-22 Cogen")),FALSE,IF(AND($P$3=FALSE,OR(F4543="Commercial NAICS Cogen",F4543="Commercial NAICS Non-Cogen",F4543="Industrial NAICS Cogen", F4543="industrial NAICS non-Cogen")),FALSE, TRUE))</f>
        <v/>
      </c>
    </row>
    <row r="4544">
      <c r="A4544" s="129" t="n">
        <v>60087</v>
      </c>
      <c r="B4544" s="130" t="inlineStr">
        <is>
          <t>South Plains II</t>
        </is>
      </c>
      <c r="C4544" s="130" t="inlineStr">
        <is>
          <t>Novatus Energy</t>
        </is>
      </c>
      <c r="D4544" s="129" t="n">
        <v>60453</v>
      </c>
      <c r="E4544" s="130" t="inlineStr">
        <is>
          <t>TX</t>
        </is>
      </c>
      <c r="F4544" s="130" t="inlineStr">
        <is>
          <t>NAICS-22 Non-Cogen</t>
        </is>
      </c>
      <c r="G4544" s="130" t="inlineStr">
        <is>
          <t>WT</t>
        </is>
      </c>
      <c r="H4544" s="130" t="inlineStr">
        <is>
          <t>WND</t>
        </is>
      </c>
      <c r="I4544" s="130" t="inlineStr">
        <is>
          <t>WND</t>
        </is>
      </c>
      <c r="J4544" s="131" t="n">
        <v>1076693</v>
      </c>
      <c r="K4544" s="129" t="n">
        <v>2020</v>
      </c>
      <c r="L4544" s="120">
        <f>IF(VLOOKUP(H4544,'Cross-Page Data'!$D$4:$F$48,3,FALSE)="natural gas",VLOOKUP(G4544,'Cross-Page Data'!$I$4:$J$19,2,FALSE),IF(VLOOKUP(H4544,'Cross-Page Data'!$D$4:$F$48,3,FALSE)="solar",IF(G4544="PV","solar PV","solar thermal"),IF(VLOOKUP(H4544,'Cross-Page Data'!$D$4:$F$48,3,FALSE)="wind",VLOOKUP(G4544,'Cross-Page Data'!$I$4:$J$19,2,FALSE),IF(VLOOKUP(H4544,'Cross-Page Data'!$D$4:$F$48,3,FALSE)="hydro",VLOOKUP(G4544,'Cross-Page Data'!$I$4:$J$19,2,FALSE),VLOOKUP(H4544,'Cross-Page Data'!$D$4:$F$48,3,FALSE)))))</f>
        <v/>
      </c>
      <c r="M4544" s="120">
        <f>IF(AND($P$2=FALSE,OR(F4544="Commercial NAICS Cogen",F4544="Industrial NAICS Cogen",F4544="NAICS-22 Cogen")),FALSE,IF(AND($P$3=FALSE,OR(F4544="Commercial NAICS Cogen",F4544="Commercial NAICS Non-Cogen",F4544="Industrial NAICS Cogen", F4544="industrial NAICS non-Cogen")),FALSE, TRUE))</f>
        <v/>
      </c>
    </row>
    <row r="4545">
      <c r="A4545" s="129" t="n">
        <v>60088</v>
      </c>
      <c r="B4545" s="130" t="inlineStr">
        <is>
          <t>Sunflower Wind Project</t>
        </is>
      </c>
      <c r="C4545" s="130" t="inlineStr">
        <is>
          <t>Novatus Energy</t>
        </is>
      </c>
      <c r="D4545" s="129" t="n">
        <v>60453</v>
      </c>
      <c r="E4545" s="130" t="inlineStr">
        <is>
          <t>ND</t>
        </is>
      </c>
      <c r="F4545" s="130" t="inlineStr">
        <is>
          <t>NAICS-22 Non-Cogen</t>
        </is>
      </c>
      <c r="G4545" s="130" t="inlineStr">
        <is>
          <t>WT</t>
        </is>
      </c>
      <c r="H4545" s="130" t="inlineStr">
        <is>
          <t>WND</t>
        </is>
      </c>
      <c r="I4545" s="130" t="inlineStr">
        <is>
          <t>WND</t>
        </is>
      </c>
      <c r="J4545" s="131" t="n">
        <v>464376</v>
      </c>
      <c r="K4545" s="129" t="n">
        <v>2020</v>
      </c>
      <c r="L4545" s="120">
        <f>IF(VLOOKUP(H4545,'Cross-Page Data'!$D$4:$F$48,3,FALSE)="natural gas",VLOOKUP(G4545,'Cross-Page Data'!$I$4:$J$19,2,FALSE),IF(VLOOKUP(H4545,'Cross-Page Data'!$D$4:$F$48,3,FALSE)="solar",IF(G4545="PV","solar PV","solar thermal"),IF(VLOOKUP(H4545,'Cross-Page Data'!$D$4:$F$48,3,FALSE)="wind",VLOOKUP(G4545,'Cross-Page Data'!$I$4:$J$19,2,FALSE),IF(VLOOKUP(H4545,'Cross-Page Data'!$D$4:$F$48,3,FALSE)="hydro",VLOOKUP(G4545,'Cross-Page Data'!$I$4:$J$19,2,FALSE),VLOOKUP(H4545,'Cross-Page Data'!$D$4:$F$48,3,FALSE)))))</f>
        <v/>
      </c>
      <c r="M4545" s="120">
        <f>IF(AND($P$2=FALSE,OR(F4545="Commercial NAICS Cogen",F4545="Industrial NAICS Cogen",F4545="NAICS-22 Cogen")),FALSE,IF(AND($P$3=FALSE,OR(F4545="Commercial NAICS Cogen",F4545="Commercial NAICS Non-Cogen",F4545="Industrial NAICS Cogen", F4545="industrial NAICS non-Cogen")),FALSE, TRUE))</f>
        <v/>
      </c>
    </row>
    <row r="4546">
      <c r="A4546" s="129" t="n">
        <v>60094</v>
      </c>
      <c r="B4546" s="130" t="inlineStr">
        <is>
          <t>Blythe Solar III, LLC Hybrid</t>
        </is>
      </c>
      <c r="C4546" s="130" t="inlineStr">
        <is>
          <t>Blythe Solar III, LLC</t>
        </is>
      </c>
      <c r="D4546" s="129" t="n">
        <v>59844</v>
      </c>
      <c r="E4546" s="130" t="inlineStr">
        <is>
          <t>CA</t>
        </is>
      </c>
      <c r="F4546" s="130" t="inlineStr">
        <is>
          <t>NAICS-22 Non-Cogen</t>
        </is>
      </c>
      <c r="G4546" s="130" t="inlineStr">
        <is>
          <t>PV</t>
        </is>
      </c>
      <c r="H4546" s="130" t="inlineStr">
        <is>
          <t>SUN</t>
        </is>
      </c>
      <c r="I4546" s="130" t="inlineStr">
        <is>
          <t>SUN</t>
        </is>
      </c>
      <c r="J4546" s="131" t="n">
        <v>223126</v>
      </c>
      <c r="K4546" s="129" t="n">
        <v>2020</v>
      </c>
      <c r="L4546" s="120">
        <f>IF(VLOOKUP(H4546,'Cross-Page Data'!$D$4:$F$48,3,FALSE)="natural gas",VLOOKUP(G4546,'Cross-Page Data'!$I$4:$J$19,2,FALSE),IF(VLOOKUP(H4546,'Cross-Page Data'!$D$4:$F$48,3,FALSE)="solar",IF(G4546="PV","solar PV","solar thermal"),IF(VLOOKUP(H4546,'Cross-Page Data'!$D$4:$F$48,3,FALSE)="wind",VLOOKUP(G4546,'Cross-Page Data'!$I$4:$J$19,2,FALSE),IF(VLOOKUP(H4546,'Cross-Page Data'!$D$4:$F$48,3,FALSE)="hydro",VLOOKUP(G4546,'Cross-Page Data'!$I$4:$J$19,2,FALSE),VLOOKUP(H4546,'Cross-Page Data'!$D$4:$F$48,3,FALSE)))))</f>
        <v/>
      </c>
      <c r="M4546" s="120">
        <f>IF(AND($P$2=FALSE,OR(F4546="Commercial NAICS Cogen",F4546="Industrial NAICS Cogen",F4546="NAICS-22 Cogen")),FALSE,IF(AND($P$3=FALSE,OR(F4546="Commercial NAICS Cogen",F4546="Commercial NAICS Non-Cogen",F4546="Industrial NAICS Cogen", F4546="industrial NAICS non-Cogen")),FALSE, TRUE))</f>
        <v/>
      </c>
    </row>
    <row r="4547">
      <c r="A4547" s="129" t="n">
        <v>60095</v>
      </c>
      <c r="B4547" s="130" t="inlineStr">
        <is>
          <t>Blythe Solar IV, LLC</t>
        </is>
      </c>
      <c r="C4547" s="130" t="inlineStr">
        <is>
          <t>Blythe Solar IV, LLC</t>
        </is>
      </c>
      <c r="D4547" s="129" t="n">
        <v>59845</v>
      </c>
      <c r="E4547" s="130" t="inlineStr">
        <is>
          <t>CA</t>
        </is>
      </c>
      <c r="F4547" s="130" t="inlineStr">
        <is>
          <t>NAICS-22 Non-Cogen</t>
        </is>
      </c>
      <c r="G4547" s="130" t="inlineStr">
        <is>
          <t>PV</t>
        </is>
      </c>
      <c r="H4547" s="130" t="inlineStr">
        <is>
          <t>SUN</t>
        </is>
      </c>
      <c r="I4547" s="130" t="inlineStr">
        <is>
          <t>SUN</t>
        </is>
      </c>
      <c r="J4547" s="131" t="n">
        <v>37090</v>
      </c>
      <c r="K4547" s="129" t="n">
        <v>2020</v>
      </c>
      <c r="L4547" s="120">
        <f>IF(VLOOKUP(H4547,'Cross-Page Data'!$D$4:$F$48,3,FALSE)="natural gas",VLOOKUP(G4547,'Cross-Page Data'!$I$4:$J$19,2,FALSE),IF(VLOOKUP(H4547,'Cross-Page Data'!$D$4:$F$48,3,FALSE)="solar",IF(G4547="PV","solar PV","solar thermal"),IF(VLOOKUP(H4547,'Cross-Page Data'!$D$4:$F$48,3,FALSE)="wind",VLOOKUP(G4547,'Cross-Page Data'!$I$4:$J$19,2,FALSE),IF(VLOOKUP(H4547,'Cross-Page Data'!$D$4:$F$48,3,FALSE)="hydro",VLOOKUP(G4547,'Cross-Page Data'!$I$4:$J$19,2,FALSE),VLOOKUP(H4547,'Cross-Page Data'!$D$4:$F$48,3,FALSE)))))</f>
        <v/>
      </c>
      <c r="M4547" s="120">
        <f>IF(AND($P$2=FALSE,OR(F4547="Commercial NAICS Cogen",F4547="Industrial NAICS Cogen",F4547="NAICS-22 Cogen")),FALSE,IF(AND($P$3=FALSE,OR(F4547="Commercial NAICS Cogen",F4547="Commercial NAICS Non-Cogen",F4547="Industrial NAICS Cogen", F4547="industrial NAICS non-Cogen")),FALSE, TRUE))</f>
        <v/>
      </c>
    </row>
    <row r="4548">
      <c r="A4548" s="129" t="n">
        <v>60104</v>
      </c>
      <c r="B4548" s="130" t="inlineStr">
        <is>
          <t>Javelina Wind Energy, LLC</t>
        </is>
      </c>
      <c r="C4548" s="130" t="inlineStr">
        <is>
          <t>Javelina Wind Energy, LLC</t>
        </is>
      </c>
      <c r="D4548" s="129" t="n">
        <v>59882</v>
      </c>
      <c r="E4548" s="130" t="inlineStr">
        <is>
          <t>TX</t>
        </is>
      </c>
      <c r="F4548" s="130" t="inlineStr">
        <is>
          <t>NAICS-22 Non-Cogen</t>
        </is>
      </c>
      <c r="G4548" s="130" t="inlineStr">
        <is>
          <t>WT</t>
        </is>
      </c>
      <c r="H4548" s="130" t="inlineStr">
        <is>
          <t>WND</t>
        </is>
      </c>
      <c r="I4548" s="130" t="inlineStr">
        <is>
          <t>WND</t>
        </is>
      </c>
      <c r="J4548" s="131" t="n">
        <v>945992</v>
      </c>
      <c r="K4548" s="129" t="n">
        <v>2020</v>
      </c>
      <c r="L4548" s="120">
        <f>IF(VLOOKUP(H4548,'Cross-Page Data'!$D$4:$F$48,3,FALSE)="natural gas",VLOOKUP(G4548,'Cross-Page Data'!$I$4:$J$19,2,FALSE),IF(VLOOKUP(H4548,'Cross-Page Data'!$D$4:$F$48,3,FALSE)="solar",IF(G4548="PV","solar PV","solar thermal"),IF(VLOOKUP(H4548,'Cross-Page Data'!$D$4:$F$48,3,FALSE)="wind",VLOOKUP(G4548,'Cross-Page Data'!$I$4:$J$19,2,FALSE),IF(VLOOKUP(H4548,'Cross-Page Data'!$D$4:$F$48,3,FALSE)="hydro",VLOOKUP(G4548,'Cross-Page Data'!$I$4:$J$19,2,FALSE),VLOOKUP(H4548,'Cross-Page Data'!$D$4:$F$48,3,FALSE)))))</f>
        <v/>
      </c>
      <c r="M4548" s="120">
        <f>IF(AND($P$2=FALSE,OR(F4548="Commercial NAICS Cogen",F4548="Industrial NAICS Cogen",F4548="NAICS-22 Cogen")),FALSE,IF(AND($P$3=FALSE,OR(F4548="Commercial NAICS Cogen",F4548="Commercial NAICS Non-Cogen",F4548="Industrial NAICS Cogen", F4548="industrial NAICS non-Cogen")),FALSE, TRUE))</f>
        <v/>
      </c>
    </row>
    <row r="4549">
      <c r="A4549" s="129" t="n">
        <v>60117</v>
      </c>
      <c r="B4549" s="130" t="inlineStr">
        <is>
          <t>Western Michigan Solar Gardens</t>
        </is>
      </c>
      <c r="C4549" s="130" t="inlineStr">
        <is>
          <t>Consumers Energy Co</t>
        </is>
      </c>
      <c r="D4549" s="129" t="n">
        <v>4254</v>
      </c>
      <c r="E4549" s="130" t="inlineStr">
        <is>
          <t>MI</t>
        </is>
      </c>
      <c r="F4549" s="130" t="inlineStr">
        <is>
          <t>Electric Utility</t>
        </is>
      </c>
      <c r="G4549" s="130" t="inlineStr">
        <is>
          <t>PV</t>
        </is>
      </c>
      <c r="H4549" s="130" t="inlineStr">
        <is>
          <t>SUN</t>
        </is>
      </c>
      <c r="I4549" s="130" t="inlineStr">
        <is>
          <t>SUN</t>
        </is>
      </c>
      <c r="J4549" s="131" t="n">
        <v>1545</v>
      </c>
      <c r="K4549" s="129" t="n">
        <v>2020</v>
      </c>
      <c r="L4549" s="120">
        <f>IF(VLOOKUP(H4549,'Cross-Page Data'!$D$4:$F$48,3,FALSE)="natural gas",VLOOKUP(G4549,'Cross-Page Data'!$I$4:$J$19,2,FALSE),IF(VLOOKUP(H4549,'Cross-Page Data'!$D$4:$F$48,3,FALSE)="solar",IF(G4549="PV","solar PV","solar thermal"),IF(VLOOKUP(H4549,'Cross-Page Data'!$D$4:$F$48,3,FALSE)="wind",VLOOKUP(G4549,'Cross-Page Data'!$I$4:$J$19,2,FALSE),IF(VLOOKUP(H4549,'Cross-Page Data'!$D$4:$F$48,3,FALSE)="hydro",VLOOKUP(G4549,'Cross-Page Data'!$I$4:$J$19,2,FALSE),VLOOKUP(H4549,'Cross-Page Data'!$D$4:$F$48,3,FALSE)))))</f>
        <v/>
      </c>
      <c r="M4549" s="120">
        <f>IF(AND($P$2=FALSE,OR(F4549="Commercial NAICS Cogen",F4549="Industrial NAICS Cogen",F4549="NAICS-22 Cogen")),FALSE,IF(AND($P$3=FALSE,OR(F4549="Commercial NAICS Cogen",F4549="Commercial NAICS Non-Cogen",F4549="Industrial NAICS Cogen", F4549="industrial NAICS non-Cogen")),FALSE, TRUE))</f>
        <v/>
      </c>
    </row>
    <row r="4550">
      <c r="A4550" s="129" t="n">
        <v>60118</v>
      </c>
      <c r="B4550" s="130" t="inlineStr">
        <is>
          <t>Grand Valley Solar Gardens</t>
        </is>
      </c>
      <c r="C4550" s="130" t="inlineStr">
        <is>
          <t>Consumers Energy Co</t>
        </is>
      </c>
      <c r="D4550" s="129" t="n">
        <v>4254</v>
      </c>
      <c r="E4550" s="130" t="inlineStr">
        <is>
          <t>MI</t>
        </is>
      </c>
      <c r="F4550" s="130" t="inlineStr">
        <is>
          <t>Electric Utility</t>
        </is>
      </c>
      <c r="G4550" s="130" t="inlineStr">
        <is>
          <t>PV</t>
        </is>
      </c>
      <c r="H4550" s="130" t="inlineStr">
        <is>
          <t>SUN</t>
        </is>
      </c>
      <c r="I4550" s="130" t="inlineStr">
        <is>
          <t>SUN</t>
        </is>
      </c>
      <c r="J4550" s="131" t="n">
        <v>4105</v>
      </c>
      <c r="K4550" s="129" t="n">
        <v>2020</v>
      </c>
      <c r="L4550" s="120">
        <f>IF(VLOOKUP(H4550,'Cross-Page Data'!$D$4:$F$48,3,FALSE)="natural gas",VLOOKUP(G4550,'Cross-Page Data'!$I$4:$J$19,2,FALSE),IF(VLOOKUP(H4550,'Cross-Page Data'!$D$4:$F$48,3,FALSE)="solar",IF(G4550="PV","solar PV","solar thermal"),IF(VLOOKUP(H4550,'Cross-Page Data'!$D$4:$F$48,3,FALSE)="wind",VLOOKUP(G4550,'Cross-Page Data'!$I$4:$J$19,2,FALSE),IF(VLOOKUP(H4550,'Cross-Page Data'!$D$4:$F$48,3,FALSE)="hydro",VLOOKUP(G4550,'Cross-Page Data'!$I$4:$J$19,2,FALSE),VLOOKUP(H4550,'Cross-Page Data'!$D$4:$F$48,3,FALSE)))))</f>
        <v/>
      </c>
      <c r="M4550" s="120">
        <f>IF(AND($P$2=FALSE,OR(F4550="Commercial NAICS Cogen",F4550="Industrial NAICS Cogen",F4550="NAICS-22 Cogen")),FALSE,IF(AND($P$3=FALSE,OR(F4550="Commercial NAICS Cogen",F4550="Commercial NAICS Non-Cogen",F4550="Industrial NAICS Cogen", F4550="industrial NAICS non-Cogen")),FALSE, TRUE))</f>
        <v/>
      </c>
    </row>
    <row r="4551">
      <c r="A4551" s="129" t="n">
        <v>60119</v>
      </c>
      <c r="B4551" s="130" t="inlineStr">
        <is>
          <t>Granby Hydro</t>
        </is>
      </c>
      <c r="C4551" s="130" t="inlineStr">
        <is>
          <t>Northern Water Hydropower Enterprise</t>
        </is>
      </c>
      <c r="D4551" s="129" t="n">
        <v>59893</v>
      </c>
      <c r="E4551" s="130" t="inlineStr">
        <is>
          <t>CO</t>
        </is>
      </c>
      <c r="F4551" s="130" t="inlineStr">
        <is>
          <t>Commercial NAICS Non-Cogen</t>
        </is>
      </c>
      <c r="G4551" s="130" t="inlineStr">
        <is>
          <t>HY</t>
        </is>
      </c>
      <c r="H4551" s="130" t="inlineStr">
        <is>
          <t>WAT</t>
        </is>
      </c>
      <c r="I4551" s="130" t="inlineStr">
        <is>
          <t>HYC</t>
        </is>
      </c>
      <c r="J4551" s="131" t="n">
        <v>5133</v>
      </c>
      <c r="K4551" s="129" t="n">
        <v>2020</v>
      </c>
      <c r="L4551" s="120">
        <f>IF(VLOOKUP(H4551,'Cross-Page Data'!$D$4:$F$48,3,FALSE)="natural gas",VLOOKUP(G4551,'Cross-Page Data'!$I$4:$J$19,2,FALSE),IF(VLOOKUP(H4551,'Cross-Page Data'!$D$4:$F$48,3,FALSE)="solar",IF(G4551="PV","solar PV","solar thermal"),IF(VLOOKUP(H4551,'Cross-Page Data'!$D$4:$F$48,3,FALSE)="wind",VLOOKUP(G4551,'Cross-Page Data'!$I$4:$J$19,2,FALSE),IF(VLOOKUP(H4551,'Cross-Page Data'!$D$4:$F$48,3,FALSE)="hydro",VLOOKUP(G4551,'Cross-Page Data'!$I$4:$J$19,2,FALSE),VLOOKUP(H4551,'Cross-Page Data'!$D$4:$F$48,3,FALSE)))))</f>
        <v/>
      </c>
      <c r="M4551" s="120">
        <f>IF(AND($P$2=FALSE,OR(F4551="Commercial NAICS Cogen",F4551="Industrial NAICS Cogen",F4551="NAICS-22 Cogen")),FALSE,IF(AND($P$3=FALSE,OR(F4551="Commercial NAICS Cogen",F4551="Commercial NAICS Non-Cogen",F4551="Industrial NAICS Cogen", F4551="industrial NAICS non-Cogen")),FALSE, TRUE))</f>
        <v/>
      </c>
    </row>
    <row r="4552">
      <c r="A4552" s="129" t="n">
        <v>60122</v>
      </c>
      <c r="B4552" s="130" t="inlineStr">
        <is>
          <t>Colorado Bend II</t>
        </is>
      </c>
      <c r="C4552" s="130" t="inlineStr">
        <is>
          <t>Exelon Power</t>
        </is>
      </c>
      <c r="D4552" s="129" t="n">
        <v>6035</v>
      </c>
      <c r="E4552" s="130" t="inlineStr">
        <is>
          <t>TX</t>
        </is>
      </c>
      <c r="F4552" s="130" t="inlineStr">
        <is>
          <t>NAICS-22 Non-Cogen</t>
        </is>
      </c>
      <c r="G4552" s="130" t="inlineStr">
        <is>
          <t>CA</t>
        </is>
      </c>
      <c r="H4552" s="130" t="inlineStr">
        <is>
          <t>NG</t>
        </is>
      </c>
      <c r="I4552" s="130" t="inlineStr">
        <is>
          <t>NG</t>
        </is>
      </c>
      <c r="J4552" s="131" t="n">
        <v>2041116</v>
      </c>
      <c r="K4552" s="129" t="n">
        <v>2020</v>
      </c>
      <c r="L4552" s="120">
        <f>IF(VLOOKUP(H4552,'Cross-Page Data'!$D$4:$F$48,3,FALSE)="natural gas",VLOOKUP(G4552,'Cross-Page Data'!$I$4:$J$19,2,FALSE),IF(VLOOKUP(H4552,'Cross-Page Data'!$D$4:$F$48,3,FALSE)="solar",IF(G4552="PV","solar PV","solar thermal"),IF(VLOOKUP(H4552,'Cross-Page Data'!$D$4:$F$48,3,FALSE)="wind",VLOOKUP(G4552,'Cross-Page Data'!$I$4:$J$19,2,FALSE),IF(VLOOKUP(H4552,'Cross-Page Data'!$D$4:$F$48,3,FALSE)="hydro",VLOOKUP(G4552,'Cross-Page Data'!$I$4:$J$19,2,FALSE),VLOOKUP(H4552,'Cross-Page Data'!$D$4:$F$48,3,FALSE)))))</f>
        <v/>
      </c>
      <c r="M4552" s="120">
        <f>IF(AND($P$2=FALSE,OR(F4552="Commercial NAICS Cogen",F4552="Industrial NAICS Cogen",F4552="NAICS-22 Cogen")),FALSE,IF(AND($P$3=FALSE,OR(F4552="Commercial NAICS Cogen",F4552="Commercial NAICS Non-Cogen",F4552="Industrial NAICS Cogen", F4552="industrial NAICS non-Cogen")),FALSE, TRUE))</f>
        <v/>
      </c>
    </row>
    <row r="4553">
      <c r="A4553" s="129" t="n">
        <v>60122</v>
      </c>
      <c r="B4553" s="130" t="inlineStr">
        <is>
          <t>Colorado Bend II</t>
        </is>
      </c>
      <c r="C4553" s="130" t="inlineStr">
        <is>
          <t>Exelon Power</t>
        </is>
      </c>
      <c r="D4553" s="129" t="n">
        <v>6035</v>
      </c>
      <c r="E4553" s="130" t="inlineStr">
        <is>
          <t>TX</t>
        </is>
      </c>
      <c r="F4553" s="130" t="inlineStr">
        <is>
          <t>NAICS-22 Non-Cogen</t>
        </is>
      </c>
      <c r="G4553" s="130" t="inlineStr">
        <is>
          <t>CT</t>
        </is>
      </c>
      <c r="H4553" s="130" t="inlineStr">
        <is>
          <t>NG</t>
        </is>
      </c>
      <c r="I4553" s="130" t="inlineStr">
        <is>
          <t>NG</t>
        </is>
      </c>
      <c r="J4553" s="131" t="n">
        <v>3557401</v>
      </c>
      <c r="K4553" s="129" t="n">
        <v>2020</v>
      </c>
      <c r="L4553" s="120">
        <f>IF(VLOOKUP(H4553,'Cross-Page Data'!$D$4:$F$48,3,FALSE)="natural gas",VLOOKUP(G4553,'Cross-Page Data'!$I$4:$J$19,2,FALSE),IF(VLOOKUP(H4553,'Cross-Page Data'!$D$4:$F$48,3,FALSE)="solar",IF(G4553="PV","solar PV","solar thermal"),IF(VLOOKUP(H4553,'Cross-Page Data'!$D$4:$F$48,3,FALSE)="wind",VLOOKUP(G4553,'Cross-Page Data'!$I$4:$J$19,2,FALSE),IF(VLOOKUP(H4553,'Cross-Page Data'!$D$4:$F$48,3,FALSE)="hydro",VLOOKUP(G4553,'Cross-Page Data'!$I$4:$J$19,2,FALSE),VLOOKUP(H4553,'Cross-Page Data'!$D$4:$F$48,3,FALSE)))))</f>
        <v/>
      </c>
      <c r="M4553" s="120">
        <f>IF(AND($P$2=FALSE,OR(F4553="Commercial NAICS Cogen",F4553="Industrial NAICS Cogen",F4553="NAICS-22 Cogen")),FALSE,IF(AND($P$3=FALSE,OR(F4553="Commercial NAICS Cogen",F4553="Commercial NAICS Non-Cogen",F4553="Industrial NAICS Cogen", F4553="industrial NAICS non-Cogen")),FALSE, TRUE))</f>
        <v/>
      </c>
    </row>
    <row r="4554">
      <c r="A4554" s="129" t="n">
        <v>60123</v>
      </c>
      <c r="B4554" s="130" t="inlineStr">
        <is>
          <t>Castle Gap Solar Hybrid</t>
        </is>
      </c>
      <c r="C4554" s="130" t="inlineStr">
        <is>
          <t>Upton County Solar 2 LLC</t>
        </is>
      </c>
      <c r="D4554" s="129" t="n">
        <v>61123</v>
      </c>
      <c r="E4554" s="130" t="inlineStr">
        <is>
          <t>TX</t>
        </is>
      </c>
      <c r="F4554" s="130" t="inlineStr">
        <is>
          <t>NAICS-22 Non-Cogen</t>
        </is>
      </c>
      <c r="G4554" s="130" t="inlineStr">
        <is>
          <t>BA</t>
        </is>
      </c>
      <c r="H4554" s="130" t="inlineStr">
        <is>
          <t>MWH</t>
        </is>
      </c>
      <c r="I4554" s="130" t="inlineStr">
        <is>
          <t>OTH</t>
        </is>
      </c>
      <c r="J4554" s="131" t="n">
        <v>-14204</v>
      </c>
      <c r="K4554" s="129" t="n">
        <v>2020</v>
      </c>
      <c r="L4554" s="120">
        <f>IF(VLOOKUP(H4554,'Cross-Page Data'!$D$4:$F$48,3,FALSE)="natural gas",VLOOKUP(G4554,'Cross-Page Data'!$I$4:$J$19,2,FALSE),IF(VLOOKUP(H4554,'Cross-Page Data'!$D$4:$F$48,3,FALSE)="solar",IF(G4554="PV","solar PV","solar thermal"),IF(VLOOKUP(H4554,'Cross-Page Data'!$D$4:$F$48,3,FALSE)="wind",VLOOKUP(G4554,'Cross-Page Data'!$I$4:$J$19,2,FALSE),IF(VLOOKUP(H4554,'Cross-Page Data'!$D$4:$F$48,3,FALSE)="hydro",VLOOKUP(G4554,'Cross-Page Data'!$I$4:$J$19,2,FALSE),VLOOKUP(H4554,'Cross-Page Data'!$D$4:$F$48,3,FALSE)))))</f>
        <v/>
      </c>
      <c r="M4554" s="120">
        <f>IF(AND($P$2=FALSE,OR(F4554="Commercial NAICS Cogen",F4554="Industrial NAICS Cogen",F4554="NAICS-22 Cogen")),FALSE,IF(AND($P$3=FALSE,OR(F4554="Commercial NAICS Cogen",F4554="Commercial NAICS Non-Cogen",F4554="Industrial NAICS Cogen", F4554="industrial NAICS non-Cogen")),FALSE, TRUE))</f>
        <v/>
      </c>
    </row>
    <row r="4555">
      <c r="A4555" s="129" t="n">
        <v>60123</v>
      </c>
      <c r="B4555" s="130" t="inlineStr">
        <is>
          <t>Castle Gap Solar Hybrid</t>
        </is>
      </c>
      <c r="C4555" s="130" t="inlineStr">
        <is>
          <t>Upton County Solar 2 LLC</t>
        </is>
      </c>
      <c r="D4555" s="129" t="n">
        <v>61123</v>
      </c>
      <c r="E4555" s="130" t="inlineStr">
        <is>
          <t>TX</t>
        </is>
      </c>
      <c r="F4555" s="130" t="inlineStr">
        <is>
          <t>NAICS-22 Non-Cogen</t>
        </is>
      </c>
      <c r="G4555" s="130" t="inlineStr">
        <is>
          <t>PV</t>
        </is>
      </c>
      <c r="H4555" s="130" t="inlineStr">
        <is>
          <t>SUN</t>
        </is>
      </c>
      <c r="I4555" s="130" t="inlineStr">
        <is>
          <t>SUN</t>
        </is>
      </c>
      <c r="J4555" s="131" t="n">
        <v>422348</v>
      </c>
      <c r="K4555" s="129" t="n">
        <v>2020</v>
      </c>
      <c r="L4555" s="120">
        <f>IF(VLOOKUP(H4555,'Cross-Page Data'!$D$4:$F$48,3,FALSE)="natural gas",VLOOKUP(G4555,'Cross-Page Data'!$I$4:$J$19,2,FALSE),IF(VLOOKUP(H4555,'Cross-Page Data'!$D$4:$F$48,3,FALSE)="solar",IF(G4555="PV","solar PV","solar thermal"),IF(VLOOKUP(H4555,'Cross-Page Data'!$D$4:$F$48,3,FALSE)="wind",VLOOKUP(G4555,'Cross-Page Data'!$I$4:$J$19,2,FALSE),IF(VLOOKUP(H4555,'Cross-Page Data'!$D$4:$F$48,3,FALSE)="hydro",VLOOKUP(G4555,'Cross-Page Data'!$I$4:$J$19,2,FALSE),VLOOKUP(H4555,'Cross-Page Data'!$D$4:$F$48,3,FALSE)))))</f>
        <v/>
      </c>
      <c r="M4555" s="120">
        <f>IF(AND($P$2=FALSE,OR(F4555="Commercial NAICS Cogen",F4555="Industrial NAICS Cogen",F4555="NAICS-22 Cogen")),FALSE,IF(AND($P$3=FALSE,OR(F4555="Commercial NAICS Cogen",F4555="Commercial NAICS Non-Cogen",F4555="Industrial NAICS Cogen", F4555="industrial NAICS non-Cogen")),FALSE, TRUE))</f>
        <v/>
      </c>
    </row>
    <row r="4556">
      <c r="A4556" s="129" t="n">
        <v>60125</v>
      </c>
      <c r="B4556" s="130" t="inlineStr">
        <is>
          <t>Kawailoa Solar</t>
        </is>
      </c>
      <c r="C4556" s="130" t="inlineStr">
        <is>
          <t>Kawailoa Solar, LLC</t>
        </is>
      </c>
      <c r="D4556" s="129" t="n">
        <v>59898</v>
      </c>
      <c r="E4556" s="130" t="inlineStr">
        <is>
          <t>HI</t>
        </is>
      </c>
      <c r="F4556" s="130" t="inlineStr">
        <is>
          <t>NAICS-22 Non-Cogen</t>
        </is>
      </c>
      <c r="G4556" s="130" t="inlineStr">
        <is>
          <t>PV</t>
        </is>
      </c>
      <c r="H4556" s="130" t="inlineStr">
        <is>
          <t>SUN</t>
        </is>
      </c>
      <c r="I4556" s="130" t="inlineStr">
        <is>
          <t>SUN</t>
        </is>
      </c>
      <c r="J4556" s="131" t="n">
        <v>78891</v>
      </c>
      <c r="K4556" s="129" t="n">
        <v>2020</v>
      </c>
      <c r="L4556" s="120">
        <f>IF(VLOOKUP(H4556,'Cross-Page Data'!$D$4:$F$48,3,FALSE)="natural gas",VLOOKUP(G4556,'Cross-Page Data'!$I$4:$J$19,2,FALSE),IF(VLOOKUP(H4556,'Cross-Page Data'!$D$4:$F$48,3,FALSE)="solar",IF(G4556="PV","solar PV","solar thermal"),IF(VLOOKUP(H4556,'Cross-Page Data'!$D$4:$F$48,3,FALSE)="wind",VLOOKUP(G4556,'Cross-Page Data'!$I$4:$J$19,2,FALSE),IF(VLOOKUP(H4556,'Cross-Page Data'!$D$4:$F$48,3,FALSE)="hydro",VLOOKUP(G4556,'Cross-Page Data'!$I$4:$J$19,2,FALSE),VLOOKUP(H4556,'Cross-Page Data'!$D$4:$F$48,3,FALSE)))))</f>
        <v/>
      </c>
      <c r="M4556" s="120">
        <f>IF(AND($P$2=FALSE,OR(F4556="Commercial NAICS Cogen",F4556="Industrial NAICS Cogen",F4556="NAICS-22 Cogen")),FALSE,IF(AND($P$3=FALSE,OR(F4556="Commercial NAICS Cogen",F4556="Commercial NAICS Non-Cogen",F4556="Industrial NAICS Cogen", F4556="industrial NAICS non-Cogen")),FALSE, TRUE))</f>
        <v/>
      </c>
    </row>
    <row r="4557">
      <c r="A4557" s="129" t="n">
        <v>60126</v>
      </c>
      <c r="B4557" s="130" t="inlineStr">
        <is>
          <t>Harpster Wind</t>
        </is>
      </c>
      <c r="C4557" s="130" t="inlineStr">
        <is>
          <t>OEE XVII, LLC</t>
        </is>
      </c>
      <c r="D4557" s="129" t="n">
        <v>59899</v>
      </c>
      <c r="E4557" s="130" t="inlineStr">
        <is>
          <t>OH</t>
        </is>
      </c>
      <c r="F4557" s="130" t="inlineStr">
        <is>
          <t>Commercial NAICS Non-Cogen</t>
        </is>
      </c>
      <c r="G4557" s="130" t="inlineStr">
        <is>
          <t>WT</t>
        </is>
      </c>
      <c r="H4557" s="130" t="inlineStr">
        <is>
          <t>WND</t>
        </is>
      </c>
      <c r="I4557" s="130" t="inlineStr">
        <is>
          <t>WND</t>
        </is>
      </c>
      <c r="J4557" s="131" t="n">
        <v>3319</v>
      </c>
      <c r="K4557" s="129" t="n">
        <v>2020</v>
      </c>
      <c r="L4557" s="120">
        <f>IF(VLOOKUP(H4557,'Cross-Page Data'!$D$4:$F$48,3,FALSE)="natural gas",VLOOKUP(G4557,'Cross-Page Data'!$I$4:$J$19,2,FALSE),IF(VLOOKUP(H4557,'Cross-Page Data'!$D$4:$F$48,3,FALSE)="solar",IF(G4557="PV","solar PV","solar thermal"),IF(VLOOKUP(H4557,'Cross-Page Data'!$D$4:$F$48,3,FALSE)="wind",VLOOKUP(G4557,'Cross-Page Data'!$I$4:$J$19,2,FALSE),IF(VLOOKUP(H4557,'Cross-Page Data'!$D$4:$F$48,3,FALSE)="hydro",VLOOKUP(G4557,'Cross-Page Data'!$I$4:$J$19,2,FALSE),VLOOKUP(H4557,'Cross-Page Data'!$D$4:$F$48,3,FALSE)))))</f>
        <v/>
      </c>
      <c r="M4557" s="120">
        <f>IF(AND($P$2=FALSE,OR(F4557="Commercial NAICS Cogen",F4557="Industrial NAICS Cogen",F4557="NAICS-22 Cogen")),FALSE,IF(AND($P$3=FALSE,OR(F4557="Commercial NAICS Cogen",F4557="Commercial NAICS Non-Cogen",F4557="Industrial NAICS Cogen", F4557="industrial NAICS non-Cogen")),FALSE, TRUE))</f>
        <v/>
      </c>
    </row>
    <row r="4558">
      <c r="A4558" s="129" t="n">
        <v>60127</v>
      </c>
      <c r="B4558" s="130" t="inlineStr">
        <is>
          <t>Eastern Shore Solar, LLC</t>
        </is>
      </c>
      <c r="C4558" s="130" t="inlineStr">
        <is>
          <t>Dominion Renewable Energy</t>
        </is>
      </c>
      <c r="D4558" s="129" t="n">
        <v>58468</v>
      </c>
      <c r="E4558" s="130" t="inlineStr">
        <is>
          <t>VA</t>
        </is>
      </c>
      <c r="F4558" s="130" t="inlineStr">
        <is>
          <t>NAICS-22 Non-Cogen</t>
        </is>
      </c>
      <c r="G4558" s="130" t="inlineStr">
        <is>
          <t>PV</t>
        </is>
      </c>
      <c r="H4558" s="130" t="inlineStr">
        <is>
          <t>SUN</t>
        </is>
      </c>
      <c r="I4558" s="130" t="inlineStr">
        <is>
          <t>SUN</t>
        </is>
      </c>
      <c r="J4558" s="131" t="n">
        <v>155430</v>
      </c>
      <c r="K4558" s="129" t="n">
        <v>2020</v>
      </c>
      <c r="L4558" s="120">
        <f>IF(VLOOKUP(H4558,'Cross-Page Data'!$D$4:$F$48,3,FALSE)="natural gas",VLOOKUP(G4558,'Cross-Page Data'!$I$4:$J$19,2,FALSE),IF(VLOOKUP(H4558,'Cross-Page Data'!$D$4:$F$48,3,FALSE)="solar",IF(G4558="PV","solar PV","solar thermal"),IF(VLOOKUP(H4558,'Cross-Page Data'!$D$4:$F$48,3,FALSE)="wind",VLOOKUP(G4558,'Cross-Page Data'!$I$4:$J$19,2,FALSE),IF(VLOOKUP(H4558,'Cross-Page Data'!$D$4:$F$48,3,FALSE)="hydro",VLOOKUP(G4558,'Cross-Page Data'!$I$4:$J$19,2,FALSE),VLOOKUP(H4558,'Cross-Page Data'!$D$4:$F$48,3,FALSE)))))</f>
        <v/>
      </c>
      <c r="M4558" s="120">
        <f>IF(AND($P$2=FALSE,OR(F4558="Commercial NAICS Cogen",F4558="Industrial NAICS Cogen",F4558="NAICS-22 Cogen")),FALSE,IF(AND($P$3=FALSE,OR(F4558="Commercial NAICS Cogen",F4558="Commercial NAICS Non-Cogen",F4558="Industrial NAICS Cogen", F4558="industrial NAICS non-Cogen")),FALSE, TRUE))</f>
        <v/>
      </c>
    </row>
    <row r="4559">
      <c r="A4559" s="129" t="n">
        <v>60130</v>
      </c>
      <c r="B4559" s="130" t="inlineStr">
        <is>
          <t>Big Sand Draw Plant</t>
        </is>
      </c>
      <c r="C4559" s="130" t="inlineStr">
        <is>
          <t>Devon Energy Production Co</t>
        </is>
      </c>
      <c r="D4559" s="129" t="n">
        <v>5199</v>
      </c>
      <c r="E4559" s="130" t="inlineStr">
        <is>
          <t>WY</t>
        </is>
      </c>
      <c r="F4559" s="130" t="inlineStr">
        <is>
          <t>Industrial NAICS Non-Cogen</t>
        </is>
      </c>
      <c r="G4559" s="130" t="inlineStr">
        <is>
          <t>IC</t>
        </is>
      </c>
      <c r="H4559" s="130" t="inlineStr">
        <is>
          <t>NG</t>
        </is>
      </c>
      <c r="I4559" s="130" t="inlineStr">
        <is>
          <t>NG</t>
        </is>
      </c>
      <c r="J4559" s="131" t="n">
        <v>27254</v>
      </c>
      <c r="K4559" s="129" t="n">
        <v>2020</v>
      </c>
      <c r="L4559" s="120">
        <f>IF(VLOOKUP(H4559,'Cross-Page Data'!$D$4:$F$48,3,FALSE)="natural gas",VLOOKUP(G4559,'Cross-Page Data'!$I$4:$J$19,2,FALSE),IF(VLOOKUP(H4559,'Cross-Page Data'!$D$4:$F$48,3,FALSE)="solar",IF(G4559="PV","solar PV","solar thermal"),IF(VLOOKUP(H4559,'Cross-Page Data'!$D$4:$F$48,3,FALSE)="wind",VLOOKUP(G4559,'Cross-Page Data'!$I$4:$J$19,2,FALSE),IF(VLOOKUP(H4559,'Cross-Page Data'!$D$4:$F$48,3,FALSE)="hydro",VLOOKUP(G4559,'Cross-Page Data'!$I$4:$J$19,2,FALSE),VLOOKUP(H4559,'Cross-Page Data'!$D$4:$F$48,3,FALSE)))))</f>
        <v/>
      </c>
      <c r="M4559" s="120">
        <f>IF(AND($P$2=FALSE,OR(F4559="Commercial NAICS Cogen",F4559="Industrial NAICS Cogen",F4559="NAICS-22 Cogen")),FALSE,IF(AND($P$3=FALSE,OR(F4559="Commercial NAICS Cogen",F4559="Commercial NAICS Non-Cogen",F4559="Industrial NAICS Cogen", F4559="industrial NAICS non-Cogen")),FALSE, TRUE))</f>
        <v/>
      </c>
    </row>
    <row r="4560">
      <c r="A4560" s="129" t="n">
        <v>60132</v>
      </c>
      <c r="B4560" s="130" t="inlineStr">
        <is>
          <t>New Creek Wind</t>
        </is>
      </c>
      <c r="C4560" s="130" t="inlineStr">
        <is>
          <t>New Creek Wind, LLC</t>
        </is>
      </c>
      <c r="D4560" s="129" t="n">
        <v>62967</v>
      </c>
      <c r="E4560" s="130" t="inlineStr">
        <is>
          <t>WV</t>
        </is>
      </c>
      <c r="F4560" s="130" t="inlineStr">
        <is>
          <t>NAICS-22 Non-Cogen</t>
        </is>
      </c>
      <c r="G4560" s="130" t="inlineStr">
        <is>
          <t>WT</t>
        </is>
      </c>
      <c r="H4560" s="130" t="inlineStr">
        <is>
          <t>WND</t>
        </is>
      </c>
      <c r="I4560" s="130" t="inlineStr">
        <is>
          <t>WND</t>
        </is>
      </c>
      <c r="J4560" s="131" t="n">
        <v>323582</v>
      </c>
      <c r="K4560" s="129" t="n">
        <v>2020</v>
      </c>
      <c r="L4560" s="120">
        <f>IF(VLOOKUP(H4560,'Cross-Page Data'!$D$4:$F$48,3,FALSE)="natural gas",VLOOKUP(G4560,'Cross-Page Data'!$I$4:$J$19,2,FALSE),IF(VLOOKUP(H4560,'Cross-Page Data'!$D$4:$F$48,3,FALSE)="solar",IF(G4560="PV","solar PV","solar thermal"),IF(VLOOKUP(H4560,'Cross-Page Data'!$D$4:$F$48,3,FALSE)="wind",VLOOKUP(G4560,'Cross-Page Data'!$I$4:$J$19,2,FALSE),IF(VLOOKUP(H4560,'Cross-Page Data'!$D$4:$F$48,3,FALSE)="hydro",VLOOKUP(G4560,'Cross-Page Data'!$I$4:$J$19,2,FALSE),VLOOKUP(H4560,'Cross-Page Data'!$D$4:$F$48,3,FALSE)))))</f>
        <v/>
      </c>
      <c r="M4560" s="120">
        <f>IF(AND($P$2=FALSE,OR(F4560="Commercial NAICS Cogen",F4560="Industrial NAICS Cogen",F4560="NAICS-22 Cogen")),FALSE,IF(AND($P$3=FALSE,OR(F4560="Commercial NAICS Cogen",F4560="Commercial NAICS Non-Cogen",F4560="Industrial NAICS Cogen", F4560="industrial NAICS non-Cogen")),FALSE, TRUE))</f>
        <v/>
      </c>
    </row>
    <row r="4561">
      <c r="A4561" s="129" t="n">
        <v>60145</v>
      </c>
      <c r="B4561" s="130" t="inlineStr">
        <is>
          <t>Broadview Energy JN, LLC</t>
        </is>
      </c>
      <c r="C4561" s="130" t="inlineStr">
        <is>
          <t>Pattern Operators LP</t>
        </is>
      </c>
      <c r="D4561" s="129" t="n">
        <v>56545</v>
      </c>
      <c r="E4561" s="130" t="inlineStr">
        <is>
          <t>NM</t>
        </is>
      </c>
      <c r="F4561" s="130" t="inlineStr">
        <is>
          <t>NAICS-22 Non-Cogen</t>
        </is>
      </c>
      <c r="G4561" s="130" t="inlineStr">
        <is>
          <t>WT</t>
        </is>
      </c>
      <c r="H4561" s="130" t="inlineStr">
        <is>
          <t>WND</t>
        </is>
      </c>
      <c r="I4561" s="130" t="inlineStr">
        <is>
          <t>WND</t>
        </is>
      </c>
      <c r="J4561" s="131" t="n">
        <v>683441</v>
      </c>
      <c r="K4561" s="129" t="n">
        <v>2020</v>
      </c>
      <c r="L4561" s="120">
        <f>IF(VLOOKUP(H4561,'Cross-Page Data'!$D$4:$F$48,3,FALSE)="natural gas",VLOOKUP(G4561,'Cross-Page Data'!$I$4:$J$19,2,FALSE),IF(VLOOKUP(H4561,'Cross-Page Data'!$D$4:$F$48,3,FALSE)="solar",IF(G4561="PV","solar PV","solar thermal"),IF(VLOOKUP(H4561,'Cross-Page Data'!$D$4:$F$48,3,FALSE)="wind",VLOOKUP(G4561,'Cross-Page Data'!$I$4:$J$19,2,FALSE),IF(VLOOKUP(H4561,'Cross-Page Data'!$D$4:$F$48,3,FALSE)="hydro",VLOOKUP(G4561,'Cross-Page Data'!$I$4:$J$19,2,FALSE),VLOOKUP(H4561,'Cross-Page Data'!$D$4:$F$48,3,FALSE)))))</f>
        <v/>
      </c>
      <c r="M4561" s="120">
        <f>IF(AND($P$2=FALSE,OR(F4561="Commercial NAICS Cogen",F4561="Industrial NAICS Cogen",F4561="NAICS-22 Cogen")),FALSE,IF(AND($P$3=FALSE,OR(F4561="Commercial NAICS Cogen",F4561="Commercial NAICS Non-Cogen",F4561="Industrial NAICS Cogen", F4561="industrial NAICS non-Cogen")),FALSE, TRUE))</f>
        <v/>
      </c>
    </row>
    <row r="4562">
      <c r="A4562" s="129" t="n">
        <v>60149</v>
      </c>
      <c r="B4562" s="130" t="inlineStr">
        <is>
          <t>Innovative Solar 43, LLC</t>
        </is>
      </c>
      <c r="C4562" s="130" t="inlineStr">
        <is>
          <t>Cypress Creek Renewables</t>
        </is>
      </c>
      <c r="D4562" s="129" t="n">
        <v>61060</v>
      </c>
      <c r="E4562" s="130" t="inlineStr">
        <is>
          <t>NC</t>
        </is>
      </c>
      <c r="F4562" s="130" t="inlineStr">
        <is>
          <t>NAICS-22 Non-Cogen</t>
        </is>
      </c>
      <c r="G4562" s="130" t="inlineStr">
        <is>
          <t>PV</t>
        </is>
      </c>
      <c r="H4562" s="130" t="inlineStr">
        <is>
          <t>SUN</t>
        </is>
      </c>
      <c r="I4562" s="130" t="inlineStr">
        <is>
          <t>SUN</t>
        </is>
      </c>
      <c r="J4562" s="131" t="n">
        <v>66447</v>
      </c>
      <c r="K4562" s="129" t="n">
        <v>2020</v>
      </c>
      <c r="L4562" s="120">
        <f>IF(VLOOKUP(H4562,'Cross-Page Data'!$D$4:$F$48,3,FALSE)="natural gas",VLOOKUP(G4562,'Cross-Page Data'!$I$4:$J$19,2,FALSE),IF(VLOOKUP(H4562,'Cross-Page Data'!$D$4:$F$48,3,FALSE)="solar",IF(G4562="PV","solar PV","solar thermal"),IF(VLOOKUP(H4562,'Cross-Page Data'!$D$4:$F$48,3,FALSE)="wind",VLOOKUP(G4562,'Cross-Page Data'!$I$4:$J$19,2,FALSE),IF(VLOOKUP(H4562,'Cross-Page Data'!$D$4:$F$48,3,FALSE)="hydro",VLOOKUP(G4562,'Cross-Page Data'!$I$4:$J$19,2,FALSE),VLOOKUP(H4562,'Cross-Page Data'!$D$4:$F$48,3,FALSE)))))</f>
        <v/>
      </c>
      <c r="M4562" s="120">
        <f>IF(AND($P$2=FALSE,OR(F4562="Commercial NAICS Cogen",F4562="Industrial NAICS Cogen",F4562="NAICS-22 Cogen")),FALSE,IF(AND($P$3=FALSE,OR(F4562="Commercial NAICS Cogen",F4562="Commercial NAICS Non-Cogen",F4562="Industrial NAICS Cogen", F4562="industrial NAICS non-Cogen")),FALSE, TRUE))</f>
        <v/>
      </c>
    </row>
    <row r="4563">
      <c r="A4563" s="129" t="n">
        <v>60152</v>
      </c>
      <c r="B4563" s="130" t="inlineStr">
        <is>
          <t>Broadview Energy KW, LLC</t>
        </is>
      </c>
      <c r="C4563" s="130" t="inlineStr">
        <is>
          <t>Pattern Operators LP</t>
        </is>
      </c>
      <c r="D4563" s="129" t="n">
        <v>56545</v>
      </c>
      <c r="E4563" s="130" t="inlineStr">
        <is>
          <t>NM</t>
        </is>
      </c>
      <c r="F4563" s="130" t="inlineStr">
        <is>
          <t>NAICS-22 Non-Cogen</t>
        </is>
      </c>
      <c r="G4563" s="130" t="inlineStr">
        <is>
          <t>WT</t>
        </is>
      </c>
      <c r="H4563" s="130" t="inlineStr">
        <is>
          <t>WND</t>
        </is>
      </c>
      <c r="I4563" s="130" t="inlineStr">
        <is>
          <t>WND</t>
        </is>
      </c>
      <c r="J4563" s="131" t="n">
        <v>539610</v>
      </c>
      <c r="K4563" s="129" t="n">
        <v>2020</v>
      </c>
      <c r="L4563" s="120">
        <f>IF(VLOOKUP(H4563,'Cross-Page Data'!$D$4:$F$48,3,FALSE)="natural gas",VLOOKUP(G4563,'Cross-Page Data'!$I$4:$J$19,2,FALSE),IF(VLOOKUP(H4563,'Cross-Page Data'!$D$4:$F$48,3,FALSE)="solar",IF(G4563="PV","solar PV","solar thermal"),IF(VLOOKUP(H4563,'Cross-Page Data'!$D$4:$F$48,3,FALSE)="wind",VLOOKUP(G4563,'Cross-Page Data'!$I$4:$J$19,2,FALSE),IF(VLOOKUP(H4563,'Cross-Page Data'!$D$4:$F$48,3,FALSE)="hydro",VLOOKUP(G4563,'Cross-Page Data'!$I$4:$J$19,2,FALSE),VLOOKUP(H4563,'Cross-Page Data'!$D$4:$F$48,3,FALSE)))))</f>
        <v/>
      </c>
      <c r="M4563" s="120">
        <f>IF(AND($P$2=FALSE,OR(F4563="Commercial NAICS Cogen",F4563="Industrial NAICS Cogen",F4563="NAICS-22 Cogen")),FALSE,IF(AND($P$3=FALSE,OR(F4563="Commercial NAICS Cogen",F4563="Commercial NAICS Non-Cogen",F4563="Industrial NAICS Cogen", F4563="industrial NAICS non-Cogen")),FALSE, TRUE))</f>
        <v/>
      </c>
    </row>
    <row r="4564">
      <c r="A4564" s="129" t="n">
        <v>60185</v>
      </c>
      <c r="B4564" s="130" t="inlineStr">
        <is>
          <t>Solverde 1</t>
        </is>
      </c>
      <c r="C4564" s="130" t="inlineStr">
        <is>
          <t>Sustainable Power Group, LLC</t>
        </is>
      </c>
      <c r="D4564" s="129" t="n">
        <v>58661</v>
      </c>
      <c r="E4564" s="130" t="inlineStr">
        <is>
          <t>CA</t>
        </is>
      </c>
      <c r="F4564" s="130" t="inlineStr">
        <is>
          <t>NAICS-22 Non-Cogen</t>
        </is>
      </c>
      <c r="G4564" s="130" t="inlineStr">
        <is>
          <t>PV</t>
        </is>
      </c>
      <c r="H4564" s="130" t="inlineStr">
        <is>
          <t>SUN</t>
        </is>
      </c>
      <c r="I4564" s="130" t="inlineStr">
        <is>
          <t>SUN</t>
        </is>
      </c>
      <c r="J4564" s="131" t="n">
        <v>217655</v>
      </c>
      <c r="K4564" s="129" t="n">
        <v>2020</v>
      </c>
      <c r="L4564" s="120">
        <f>IF(VLOOKUP(H4564,'Cross-Page Data'!$D$4:$F$48,3,FALSE)="natural gas",VLOOKUP(G4564,'Cross-Page Data'!$I$4:$J$19,2,FALSE),IF(VLOOKUP(H4564,'Cross-Page Data'!$D$4:$F$48,3,FALSE)="solar",IF(G4564="PV","solar PV","solar thermal"),IF(VLOOKUP(H4564,'Cross-Page Data'!$D$4:$F$48,3,FALSE)="wind",VLOOKUP(G4564,'Cross-Page Data'!$I$4:$J$19,2,FALSE),IF(VLOOKUP(H4564,'Cross-Page Data'!$D$4:$F$48,3,FALSE)="hydro",VLOOKUP(G4564,'Cross-Page Data'!$I$4:$J$19,2,FALSE),VLOOKUP(H4564,'Cross-Page Data'!$D$4:$F$48,3,FALSE)))))</f>
        <v/>
      </c>
      <c r="M4564" s="120">
        <f>IF(AND($P$2=FALSE,OR(F4564="Commercial NAICS Cogen",F4564="Industrial NAICS Cogen",F4564="NAICS-22 Cogen")),FALSE,IF(AND($P$3=FALSE,OR(F4564="Commercial NAICS Cogen",F4564="Commercial NAICS Non-Cogen",F4564="Industrial NAICS Cogen", F4564="industrial NAICS non-Cogen")),FALSE, TRUE))</f>
        <v/>
      </c>
    </row>
    <row r="4565">
      <c r="A4565" s="129" t="n">
        <v>60186</v>
      </c>
      <c r="B4565" s="130" t="inlineStr">
        <is>
          <t>Antelope DSR 1</t>
        </is>
      </c>
      <c r="C4565" s="130" t="inlineStr">
        <is>
          <t>Sustainable Power Group, LLC</t>
        </is>
      </c>
      <c r="D4565" s="129" t="n">
        <v>58661</v>
      </c>
      <c r="E4565" s="130" t="inlineStr">
        <is>
          <t>CA</t>
        </is>
      </c>
      <c r="F4565" s="130" t="inlineStr">
        <is>
          <t>NAICS-22 Non-Cogen</t>
        </is>
      </c>
      <c r="G4565" s="130" t="inlineStr">
        <is>
          <t>PV</t>
        </is>
      </c>
      <c r="H4565" s="130" t="inlineStr">
        <is>
          <t>SUN</t>
        </is>
      </c>
      <c r="I4565" s="130" t="inlineStr">
        <is>
          <t>SUN</t>
        </is>
      </c>
      <c r="J4565" s="131" t="n">
        <v>128064</v>
      </c>
      <c r="K4565" s="129" t="n">
        <v>2020</v>
      </c>
      <c r="L4565" s="120">
        <f>IF(VLOOKUP(H4565,'Cross-Page Data'!$D$4:$F$48,3,FALSE)="natural gas",VLOOKUP(G4565,'Cross-Page Data'!$I$4:$J$19,2,FALSE),IF(VLOOKUP(H4565,'Cross-Page Data'!$D$4:$F$48,3,FALSE)="solar",IF(G4565="PV","solar PV","solar thermal"),IF(VLOOKUP(H4565,'Cross-Page Data'!$D$4:$F$48,3,FALSE)="wind",VLOOKUP(G4565,'Cross-Page Data'!$I$4:$J$19,2,FALSE),IF(VLOOKUP(H4565,'Cross-Page Data'!$D$4:$F$48,3,FALSE)="hydro",VLOOKUP(G4565,'Cross-Page Data'!$I$4:$J$19,2,FALSE),VLOOKUP(H4565,'Cross-Page Data'!$D$4:$F$48,3,FALSE)))))</f>
        <v/>
      </c>
      <c r="M4565" s="120">
        <f>IF(AND($P$2=FALSE,OR(F4565="Commercial NAICS Cogen",F4565="Industrial NAICS Cogen",F4565="NAICS-22 Cogen")),FALSE,IF(AND($P$3=FALSE,OR(F4565="Commercial NAICS Cogen",F4565="Commercial NAICS Non-Cogen",F4565="Industrial NAICS Cogen", F4565="industrial NAICS non-Cogen")),FALSE, TRUE))</f>
        <v/>
      </c>
    </row>
    <row r="4566">
      <c r="A4566" s="129" t="n">
        <v>60210</v>
      </c>
      <c r="B4566" s="130" t="inlineStr">
        <is>
          <t>Cotton Plains Wind Farm</t>
        </is>
      </c>
      <c r="C4566" s="130" t="inlineStr">
        <is>
          <t>Cotton Plains Wind I, LLC</t>
        </is>
      </c>
      <c r="D4566" s="129" t="n">
        <v>59979</v>
      </c>
      <c r="E4566" s="130" t="inlineStr">
        <is>
          <t>TX</t>
        </is>
      </c>
      <c r="F4566" s="130" t="inlineStr">
        <is>
          <t>NAICS-22 Non-Cogen</t>
        </is>
      </c>
      <c r="G4566" s="130" t="inlineStr">
        <is>
          <t>WT</t>
        </is>
      </c>
      <c r="H4566" s="130" t="inlineStr">
        <is>
          <t>WND</t>
        </is>
      </c>
      <c r="I4566" s="130" t="inlineStr">
        <is>
          <t>WND</t>
        </is>
      </c>
      <c r="J4566" s="131" t="n">
        <v>192419</v>
      </c>
      <c r="K4566" s="129" t="n">
        <v>2020</v>
      </c>
      <c r="L4566" s="120">
        <f>IF(VLOOKUP(H4566,'Cross-Page Data'!$D$4:$F$48,3,FALSE)="natural gas",VLOOKUP(G4566,'Cross-Page Data'!$I$4:$J$19,2,FALSE),IF(VLOOKUP(H4566,'Cross-Page Data'!$D$4:$F$48,3,FALSE)="solar",IF(G4566="PV","solar PV","solar thermal"),IF(VLOOKUP(H4566,'Cross-Page Data'!$D$4:$F$48,3,FALSE)="wind",VLOOKUP(G4566,'Cross-Page Data'!$I$4:$J$19,2,FALSE),IF(VLOOKUP(H4566,'Cross-Page Data'!$D$4:$F$48,3,FALSE)="hydro",VLOOKUP(G4566,'Cross-Page Data'!$I$4:$J$19,2,FALSE),VLOOKUP(H4566,'Cross-Page Data'!$D$4:$F$48,3,FALSE)))))</f>
        <v/>
      </c>
      <c r="M4566" s="120">
        <f>IF(AND($P$2=FALSE,OR(F4566="Commercial NAICS Cogen",F4566="Industrial NAICS Cogen",F4566="NAICS-22 Cogen")),FALSE,IF(AND($P$3=FALSE,OR(F4566="Commercial NAICS Cogen",F4566="Commercial NAICS Non-Cogen",F4566="Industrial NAICS Cogen", F4566="industrial NAICS non-Cogen")),FALSE, TRUE))</f>
        <v/>
      </c>
    </row>
    <row r="4567">
      <c r="A4567" s="129" t="n">
        <v>60217</v>
      </c>
      <c r="B4567" s="130" t="inlineStr">
        <is>
          <t>Rocksprings</t>
        </is>
      </c>
      <c r="C4567" s="130" t="inlineStr">
        <is>
          <t>Rocksprings Val Verde Wind, LLC</t>
        </is>
      </c>
      <c r="D4567" s="129" t="n">
        <v>59999</v>
      </c>
      <c r="E4567" s="130" t="inlineStr">
        <is>
          <t>TX</t>
        </is>
      </c>
      <c r="F4567" s="130" t="inlineStr">
        <is>
          <t>NAICS-22 Non-Cogen</t>
        </is>
      </c>
      <c r="G4567" s="130" t="inlineStr">
        <is>
          <t>WT</t>
        </is>
      </c>
      <c r="H4567" s="130" t="inlineStr">
        <is>
          <t>WND</t>
        </is>
      </c>
      <c r="I4567" s="130" t="inlineStr">
        <is>
          <t>WND</t>
        </is>
      </c>
      <c r="J4567" s="131" t="n">
        <v>501799</v>
      </c>
      <c r="K4567" s="129" t="n">
        <v>2020</v>
      </c>
      <c r="L4567" s="120">
        <f>IF(VLOOKUP(H4567,'Cross-Page Data'!$D$4:$F$48,3,FALSE)="natural gas",VLOOKUP(G4567,'Cross-Page Data'!$I$4:$J$19,2,FALSE),IF(VLOOKUP(H4567,'Cross-Page Data'!$D$4:$F$48,3,FALSE)="solar",IF(G4567="PV","solar PV","solar thermal"),IF(VLOOKUP(H4567,'Cross-Page Data'!$D$4:$F$48,3,FALSE)="wind",VLOOKUP(G4567,'Cross-Page Data'!$I$4:$J$19,2,FALSE),IF(VLOOKUP(H4567,'Cross-Page Data'!$D$4:$F$48,3,FALSE)="hydro",VLOOKUP(G4567,'Cross-Page Data'!$I$4:$J$19,2,FALSE),VLOOKUP(H4567,'Cross-Page Data'!$D$4:$F$48,3,FALSE)))))</f>
        <v/>
      </c>
      <c r="M4567" s="120">
        <f>IF(AND($P$2=FALSE,OR(F4567="Commercial NAICS Cogen",F4567="Industrial NAICS Cogen",F4567="NAICS-22 Cogen")),FALSE,IF(AND($P$3=FALSE,OR(F4567="Commercial NAICS Cogen",F4567="Commercial NAICS Non-Cogen",F4567="Industrial NAICS Cogen", F4567="industrial NAICS non-Cogen")),FALSE, TRUE))</f>
        <v/>
      </c>
    </row>
    <row r="4568">
      <c r="A4568" s="129" t="n">
        <v>60218</v>
      </c>
      <c r="B4568" s="130" t="inlineStr">
        <is>
          <t>Frontier Windpower</t>
        </is>
      </c>
      <c r="C4568" s="130" t="inlineStr">
        <is>
          <t>Frontier Windpower, LLC</t>
        </is>
      </c>
      <c r="D4568" s="129" t="n">
        <v>59998</v>
      </c>
      <c r="E4568" s="130" t="inlineStr">
        <is>
          <t>OK</t>
        </is>
      </c>
      <c r="F4568" s="130" t="inlineStr">
        <is>
          <t>NAICS-22 Non-Cogen</t>
        </is>
      </c>
      <c r="G4568" s="130" t="inlineStr">
        <is>
          <t>WT</t>
        </is>
      </c>
      <c r="H4568" s="130" t="inlineStr">
        <is>
          <t>WND</t>
        </is>
      </c>
      <c r="I4568" s="130" t="inlineStr">
        <is>
          <t>WND</t>
        </is>
      </c>
      <c r="J4568" s="131" t="n">
        <v>619887</v>
      </c>
      <c r="K4568" s="129" t="n">
        <v>2020</v>
      </c>
      <c r="L4568" s="120">
        <f>IF(VLOOKUP(H4568,'Cross-Page Data'!$D$4:$F$48,3,FALSE)="natural gas",VLOOKUP(G4568,'Cross-Page Data'!$I$4:$J$19,2,FALSE),IF(VLOOKUP(H4568,'Cross-Page Data'!$D$4:$F$48,3,FALSE)="solar",IF(G4568="PV","solar PV","solar thermal"),IF(VLOOKUP(H4568,'Cross-Page Data'!$D$4:$F$48,3,FALSE)="wind",VLOOKUP(G4568,'Cross-Page Data'!$I$4:$J$19,2,FALSE),IF(VLOOKUP(H4568,'Cross-Page Data'!$D$4:$F$48,3,FALSE)="hydro",VLOOKUP(G4568,'Cross-Page Data'!$I$4:$J$19,2,FALSE),VLOOKUP(H4568,'Cross-Page Data'!$D$4:$F$48,3,FALSE)))))</f>
        <v/>
      </c>
      <c r="M4568" s="120">
        <f>IF(AND($P$2=FALSE,OR(F4568="Commercial NAICS Cogen",F4568="Industrial NAICS Cogen",F4568="NAICS-22 Cogen")),FALSE,IF(AND($P$3=FALSE,OR(F4568="Commercial NAICS Cogen",F4568="Commercial NAICS Non-Cogen",F4568="Industrial NAICS Cogen", F4568="industrial NAICS non-Cogen")),FALSE, TRUE))</f>
        <v/>
      </c>
    </row>
    <row r="4569">
      <c r="A4569" s="129" t="n">
        <v>60237</v>
      </c>
      <c r="B4569" s="130" t="inlineStr">
        <is>
          <t>Midway Solar Farm II</t>
        </is>
      </c>
      <c r="C4569" s="130" t="inlineStr">
        <is>
          <t>Dominion Renewable Energy</t>
        </is>
      </c>
      <c r="D4569" s="129" t="n">
        <v>58468</v>
      </c>
      <c r="E4569" s="130" t="inlineStr">
        <is>
          <t>CA</t>
        </is>
      </c>
      <c r="F4569" s="130" t="inlineStr">
        <is>
          <t>NAICS-22 Non-Cogen</t>
        </is>
      </c>
      <c r="G4569" s="130" t="inlineStr">
        <is>
          <t>PV</t>
        </is>
      </c>
      <c r="H4569" s="130" t="inlineStr">
        <is>
          <t>SUN</t>
        </is>
      </c>
      <c r="I4569" s="130" t="inlineStr">
        <is>
          <t>SUN</t>
        </is>
      </c>
      <c r="J4569" s="131" t="n">
        <v>74566</v>
      </c>
      <c r="K4569" s="129" t="n">
        <v>2020</v>
      </c>
      <c r="L4569" s="120">
        <f>IF(VLOOKUP(H4569,'Cross-Page Data'!$D$4:$F$48,3,FALSE)="natural gas",VLOOKUP(G4569,'Cross-Page Data'!$I$4:$J$19,2,FALSE),IF(VLOOKUP(H4569,'Cross-Page Data'!$D$4:$F$48,3,FALSE)="solar",IF(G4569="PV","solar PV","solar thermal"),IF(VLOOKUP(H4569,'Cross-Page Data'!$D$4:$F$48,3,FALSE)="wind",VLOOKUP(G4569,'Cross-Page Data'!$I$4:$J$19,2,FALSE),IF(VLOOKUP(H4569,'Cross-Page Data'!$D$4:$F$48,3,FALSE)="hydro",VLOOKUP(G4569,'Cross-Page Data'!$I$4:$J$19,2,FALSE),VLOOKUP(H4569,'Cross-Page Data'!$D$4:$F$48,3,FALSE)))))</f>
        <v/>
      </c>
      <c r="M4569" s="120">
        <f>IF(AND($P$2=FALSE,OR(F4569="Commercial NAICS Cogen",F4569="Industrial NAICS Cogen",F4569="NAICS-22 Cogen")),FALSE,IF(AND($P$3=FALSE,OR(F4569="Commercial NAICS Cogen",F4569="Commercial NAICS Non-Cogen",F4569="Industrial NAICS Cogen", F4569="industrial NAICS non-Cogen")),FALSE, TRUE))</f>
        <v/>
      </c>
    </row>
    <row r="4570">
      <c r="A4570" s="129" t="n">
        <v>60256</v>
      </c>
      <c r="B4570" s="130" t="inlineStr">
        <is>
          <t>Bluestem</t>
        </is>
      </c>
      <c r="C4570" s="130" t="inlineStr">
        <is>
          <t>Bluestem Wind Energy, LLC</t>
        </is>
      </c>
      <c r="D4570" s="129" t="n">
        <v>60044</v>
      </c>
      <c r="E4570" s="130" t="inlineStr">
        <is>
          <t>OK</t>
        </is>
      </c>
      <c r="F4570" s="130" t="inlineStr">
        <is>
          <t>NAICS-22 Non-Cogen</t>
        </is>
      </c>
      <c r="G4570" s="130" t="inlineStr">
        <is>
          <t>WT</t>
        </is>
      </c>
      <c r="H4570" s="130" t="inlineStr">
        <is>
          <t>WND</t>
        </is>
      </c>
      <c r="I4570" s="130" t="inlineStr">
        <is>
          <t>WND</t>
        </is>
      </c>
      <c r="J4570" s="131" t="n">
        <v>810854</v>
      </c>
      <c r="K4570" s="129" t="n">
        <v>2020</v>
      </c>
      <c r="L4570" s="120">
        <f>IF(VLOOKUP(H4570,'Cross-Page Data'!$D$4:$F$48,3,FALSE)="natural gas",VLOOKUP(G4570,'Cross-Page Data'!$I$4:$J$19,2,FALSE),IF(VLOOKUP(H4570,'Cross-Page Data'!$D$4:$F$48,3,FALSE)="solar",IF(G4570="PV","solar PV","solar thermal"),IF(VLOOKUP(H4570,'Cross-Page Data'!$D$4:$F$48,3,FALSE)="wind",VLOOKUP(G4570,'Cross-Page Data'!$I$4:$J$19,2,FALSE),IF(VLOOKUP(H4570,'Cross-Page Data'!$D$4:$F$48,3,FALSE)="hydro",VLOOKUP(G4570,'Cross-Page Data'!$I$4:$J$19,2,FALSE),VLOOKUP(H4570,'Cross-Page Data'!$D$4:$F$48,3,FALSE)))))</f>
        <v/>
      </c>
      <c r="M4570" s="120">
        <f>IF(AND($P$2=FALSE,OR(F4570="Commercial NAICS Cogen",F4570="Industrial NAICS Cogen",F4570="NAICS-22 Cogen")),FALSE,IF(AND($P$3=FALSE,OR(F4570="Commercial NAICS Cogen",F4570="Commercial NAICS Non-Cogen",F4570="Industrial NAICS Cogen", F4570="industrial NAICS non-Cogen")),FALSE, TRUE))</f>
        <v/>
      </c>
    </row>
    <row r="4571">
      <c r="A4571" s="129" t="n">
        <v>60258</v>
      </c>
      <c r="B4571" s="130" t="inlineStr">
        <is>
          <t>Alta Luna</t>
        </is>
      </c>
      <c r="C4571" s="130" t="inlineStr">
        <is>
          <t>TPE Alta Luna, LLC</t>
        </is>
      </c>
      <c r="D4571" s="129" t="n">
        <v>60046</v>
      </c>
      <c r="E4571" s="130" t="inlineStr">
        <is>
          <t>NM</t>
        </is>
      </c>
      <c r="F4571" s="130" t="inlineStr">
        <is>
          <t>NAICS-22 Non-Cogen</t>
        </is>
      </c>
      <c r="G4571" s="130" t="inlineStr">
        <is>
          <t>PV</t>
        </is>
      </c>
      <c r="H4571" s="130" t="inlineStr">
        <is>
          <t>SUN</t>
        </is>
      </c>
      <c r="I4571" s="130" t="inlineStr">
        <is>
          <t>SUN</t>
        </is>
      </c>
      <c r="J4571" s="131" t="n">
        <v>68548</v>
      </c>
      <c r="K4571" s="129" t="n">
        <v>2020</v>
      </c>
      <c r="L4571" s="120">
        <f>IF(VLOOKUP(H4571,'Cross-Page Data'!$D$4:$F$48,3,FALSE)="natural gas",VLOOKUP(G4571,'Cross-Page Data'!$I$4:$J$19,2,FALSE),IF(VLOOKUP(H4571,'Cross-Page Data'!$D$4:$F$48,3,FALSE)="solar",IF(G4571="PV","solar PV","solar thermal"),IF(VLOOKUP(H4571,'Cross-Page Data'!$D$4:$F$48,3,FALSE)="wind",VLOOKUP(G4571,'Cross-Page Data'!$I$4:$J$19,2,FALSE),IF(VLOOKUP(H4571,'Cross-Page Data'!$D$4:$F$48,3,FALSE)="hydro",VLOOKUP(G4571,'Cross-Page Data'!$I$4:$J$19,2,FALSE),VLOOKUP(H4571,'Cross-Page Data'!$D$4:$F$48,3,FALSE)))))</f>
        <v/>
      </c>
      <c r="M4571" s="120">
        <f>IF(AND($P$2=FALSE,OR(F4571="Commercial NAICS Cogen",F4571="Industrial NAICS Cogen",F4571="NAICS-22 Cogen")),FALSE,IF(AND($P$3=FALSE,OR(F4571="Commercial NAICS Cogen",F4571="Commercial NAICS Non-Cogen",F4571="Industrial NAICS Cogen", F4571="industrial NAICS non-Cogen")),FALSE, TRUE))</f>
        <v/>
      </c>
    </row>
    <row r="4572">
      <c r="A4572" s="129" t="n">
        <v>60261</v>
      </c>
      <c r="B4572" s="130" t="inlineStr">
        <is>
          <t>Playa Solar 2</t>
        </is>
      </c>
      <c r="C4572" s="130" t="inlineStr">
        <is>
          <t>EDF Renewable Asset Holdings, Inc.</t>
        </is>
      </c>
      <c r="D4572" s="129" t="n">
        <v>57170</v>
      </c>
      <c r="E4572" s="130" t="inlineStr">
        <is>
          <t>NV</t>
        </is>
      </c>
      <c r="F4572" s="130" t="inlineStr">
        <is>
          <t>NAICS-22 Non-Cogen</t>
        </is>
      </c>
      <c r="G4572" s="130" t="inlineStr">
        <is>
          <t>PV</t>
        </is>
      </c>
      <c r="H4572" s="130" t="inlineStr">
        <is>
          <t>SUN</t>
        </is>
      </c>
      <c r="I4572" s="130" t="inlineStr">
        <is>
          <t>SUN</t>
        </is>
      </c>
      <c r="J4572" s="131" t="n">
        <v>289515</v>
      </c>
      <c r="K4572" s="129" t="n">
        <v>2020</v>
      </c>
      <c r="L4572" s="120">
        <f>IF(VLOOKUP(H4572,'Cross-Page Data'!$D$4:$F$48,3,FALSE)="natural gas",VLOOKUP(G4572,'Cross-Page Data'!$I$4:$J$19,2,FALSE),IF(VLOOKUP(H4572,'Cross-Page Data'!$D$4:$F$48,3,FALSE)="solar",IF(G4572="PV","solar PV","solar thermal"),IF(VLOOKUP(H4572,'Cross-Page Data'!$D$4:$F$48,3,FALSE)="wind",VLOOKUP(G4572,'Cross-Page Data'!$I$4:$J$19,2,FALSE),IF(VLOOKUP(H4572,'Cross-Page Data'!$D$4:$F$48,3,FALSE)="hydro",VLOOKUP(G4572,'Cross-Page Data'!$I$4:$J$19,2,FALSE),VLOOKUP(H4572,'Cross-Page Data'!$D$4:$F$48,3,FALSE)))))</f>
        <v/>
      </c>
      <c r="M4572" s="120">
        <f>IF(AND($P$2=FALSE,OR(F4572="Commercial NAICS Cogen",F4572="Industrial NAICS Cogen",F4572="NAICS-22 Cogen")),FALSE,IF(AND($P$3=FALSE,OR(F4572="Commercial NAICS Cogen",F4572="Commercial NAICS Non-Cogen",F4572="Industrial NAICS Cogen", F4572="industrial NAICS non-Cogen")),FALSE, TRUE))</f>
        <v/>
      </c>
    </row>
    <row r="4573">
      <c r="A4573" s="129" t="n">
        <v>60263</v>
      </c>
      <c r="B4573" s="130" t="inlineStr">
        <is>
          <t>Durham AWTF</t>
        </is>
      </c>
      <c r="C4573" s="130" t="inlineStr">
        <is>
          <t>Clean Water Services</t>
        </is>
      </c>
      <c r="D4573" s="129" t="n">
        <v>60047</v>
      </c>
      <c r="E4573" s="130" t="inlineStr">
        <is>
          <t>OR</t>
        </is>
      </c>
      <c r="F4573" s="130" t="inlineStr">
        <is>
          <t>Commercial NAICS Cogen</t>
        </is>
      </c>
      <c r="G4573" s="130" t="inlineStr">
        <is>
          <t>IC</t>
        </is>
      </c>
      <c r="H4573" s="130" t="inlineStr">
        <is>
          <t>OBG</t>
        </is>
      </c>
      <c r="I4573" s="130" t="inlineStr">
        <is>
          <t>ORW</t>
        </is>
      </c>
      <c r="J4573" s="131" t="n">
        <v>12586</v>
      </c>
      <c r="K4573" s="129" t="n">
        <v>2020</v>
      </c>
      <c r="L4573" s="120">
        <f>IF(VLOOKUP(H4573,'Cross-Page Data'!$D$4:$F$48,3,FALSE)="natural gas",VLOOKUP(G4573,'Cross-Page Data'!$I$4:$J$19,2,FALSE),IF(VLOOKUP(H4573,'Cross-Page Data'!$D$4:$F$48,3,FALSE)="solar",IF(G4573="PV","solar PV","solar thermal"),IF(VLOOKUP(H4573,'Cross-Page Data'!$D$4:$F$48,3,FALSE)="wind",VLOOKUP(G4573,'Cross-Page Data'!$I$4:$J$19,2,FALSE),IF(VLOOKUP(H4573,'Cross-Page Data'!$D$4:$F$48,3,FALSE)="hydro",VLOOKUP(G4573,'Cross-Page Data'!$I$4:$J$19,2,FALSE),VLOOKUP(H4573,'Cross-Page Data'!$D$4:$F$48,3,FALSE)))))</f>
        <v/>
      </c>
      <c r="M4573" s="120">
        <f>IF(AND($P$2=FALSE,OR(F4573="Commercial NAICS Cogen",F4573="Industrial NAICS Cogen",F4573="NAICS-22 Cogen")),FALSE,IF(AND($P$3=FALSE,OR(F4573="Commercial NAICS Cogen",F4573="Commercial NAICS Non-Cogen",F4573="Industrial NAICS Cogen", F4573="industrial NAICS non-Cogen")),FALSE, TRUE))</f>
        <v/>
      </c>
    </row>
    <row r="4574">
      <c r="A4574" s="129" t="n">
        <v>60264</v>
      </c>
      <c r="B4574" s="130" t="inlineStr">
        <is>
          <t>Bacliff</t>
        </is>
      </c>
      <c r="C4574" s="130" t="inlineStr">
        <is>
          <t>PHR Holdings LLC</t>
        </is>
      </c>
      <c r="D4574" s="129" t="n">
        <v>60048</v>
      </c>
      <c r="E4574" s="130" t="inlineStr">
        <is>
          <t>TX</t>
        </is>
      </c>
      <c r="F4574" s="130" t="inlineStr">
        <is>
          <t>NAICS-22 Non-Cogen</t>
        </is>
      </c>
      <c r="G4574" s="130" t="inlineStr">
        <is>
          <t>GT</t>
        </is>
      </c>
      <c r="H4574" s="130" t="inlineStr">
        <is>
          <t>NG</t>
        </is>
      </c>
      <c r="I4574" s="130" t="inlineStr">
        <is>
          <t>NG</t>
        </is>
      </c>
      <c r="J4574" s="131" t="n">
        <v>116779</v>
      </c>
      <c r="K4574" s="129" t="n">
        <v>2020</v>
      </c>
      <c r="L4574" s="120">
        <f>IF(VLOOKUP(H4574,'Cross-Page Data'!$D$4:$F$48,3,FALSE)="natural gas",VLOOKUP(G4574,'Cross-Page Data'!$I$4:$J$19,2,FALSE),IF(VLOOKUP(H4574,'Cross-Page Data'!$D$4:$F$48,3,FALSE)="solar",IF(G4574="PV","solar PV","solar thermal"),IF(VLOOKUP(H4574,'Cross-Page Data'!$D$4:$F$48,3,FALSE)="wind",VLOOKUP(G4574,'Cross-Page Data'!$I$4:$J$19,2,FALSE),IF(VLOOKUP(H4574,'Cross-Page Data'!$D$4:$F$48,3,FALSE)="hydro",VLOOKUP(G4574,'Cross-Page Data'!$I$4:$J$19,2,FALSE),VLOOKUP(H4574,'Cross-Page Data'!$D$4:$F$48,3,FALSE)))))</f>
        <v/>
      </c>
      <c r="M4574" s="120">
        <f>IF(AND($P$2=FALSE,OR(F4574="Commercial NAICS Cogen",F4574="Industrial NAICS Cogen",F4574="NAICS-22 Cogen")),FALSE,IF(AND($P$3=FALSE,OR(F4574="Commercial NAICS Cogen",F4574="Commercial NAICS Non-Cogen",F4574="Industrial NAICS Cogen", F4574="industrial NAICS non-Cogen")),FALSE, TRUE))</f>
        <v/>
      </c>
    </row>
    <row r="4575">
      <c r="A4575" s="129" t="n">
        <v>60270</v>
      </c>
      <c r="B4575" s="130" t="inlineStr">
        <is>
          <t>Blue Cloud Wind Energy LLC</t>
        </is>
      </c>
      <c r="C4575" s="130" t="inlineStr">
        <is>
          <t>RWE Renewables Americas LLC</t>
        </is>
      </c>
      <c r="D4575" s="129" t="n">
        <v>56215</v>
      </c>
      <c r="E4575" s="130" t="inlineStr">
        <is>
          <t>TX</t>
        </is>
      </c>
      <c r="F4575" s="130" t="inlineStr">
        <is>
          <t>NAICS-22 Non-Cogen</t>
        </is>
      </c>
      <c r="G4575" s="130" t="inlineStr">
        <is>
          <t>WT</t>
        </is>
      </c>
      <c r="H4575" s="130" t="inlineStr">
        <is>
          <t>WND</t>
        </is>
      </c>
      <c r="I4575" s="130" t="inlineStr">
        <is>
          <t>WND</t>
        </is>
      </c>
      <c r="J4575" s="131" t="n">
        <v>612778</v>
      </c>
      <c r="K4575" s="129" t="n">
        <v>2020</v>
      </c>
      <c r="L4575" s="120">
        <f>IF(VLOOKUP(H4575,'Cross-Page Data'!$D$4:$F$48,3,FALSE)="natural gas",VLOOKUP(G4575,'Cross-Page Data'!$I$4:$J$19,2,FALSE),IF(VLOOKUP(H4575,'Cross-Page Data'!$D$4:$F$48,3,FALSE)="solar",IF(G4575="PV","solar PV","solar thermal"),IF(VLOOKUP(H4575,'Cross-Page Data'!$D$4:$F$48,3,FALSE)="wind",VLOOKUP(G4575,'Cross-Page Data'!$I$4:$J$19,2,FALSE),IF(VLOOKUP(H4575,'Cross-Page Data'!$D$4:$F$48,3,FALSE)="hydro",VLOOKUP(G4575,'Cross-Page Data'!$I$4:$J$19,2,FALSE),VLOOKUP(H4575,'Cross-Page Data'!$D$4:$F$48,3,FALSE)))))</f>
        <v/>
      </c>
      <c r="M4575" s="120">
        <f>IF(AND($P$2=FALSE,OR(F4575="Commercial NAICS Cogen",F4575="Industrial NAICS Cogen",F4575="NAICS-22 Cogen")),FALSE,IF(AND($P$3=FALSE,OR(F4575="Commercial NAICS Cogen",F4575="Commercial NAICS Non-Cogen",F4575="Industrial NAICS Cogen", F4575="industrial NAICS non-Cogen")),FALSE, TRUE))</f>
        <v/>
      </c>
    </row>
    <row r="4576">
      <c r="A4576" s="129" t="n">
        <v>60278</v>
      </c>
      <c r="B4576" s="130" t="inlineStr">
        <is>
          <t>Southbridge Solar</t>
        </is>
      </c>
      <c r="C4576" s="130" t="inlineStr">
        <is>
          <t>Sustainable Power Group, LLC</t>
        </is>
      </c>
      <c r="D4576" s="129" t="n">
        <v>58661</v>
      </c>
      <c r="E4576" s="130" t="inlineStr">
        <is>
          <t>MA</t>
        </is>
      </c>
      <c r="F4576" s="130" t="inlineStr">
        <is>
          <t>NAICS-22 Non-Cogen</t>
        </is>
      </c>
      <c r="G4576" s="130" t="inlineStr">
        <is>
          <t>PV</t>
        </is>
      </c>
      <c r="H4576" s="130" t="inlineStr">
        <is>
          <t>SUN</t>
        </is>
      </c>
      <c r="I4576" s="130" t="inlineStr">
        <is>
          <t>SUN</t>
        </is>
      </c>
      <c r="J4576" s="131" t="n">
        <v>2949</v>
      </c>
      <c r="K4576" s="129" t="n">
        <v>2020</v>
      </c>
      <c r="L4576" s="120">
        <f>IF(VLOOKUP(H4576,'Cross-Page Data'!$D$4:$F$48,3,FALSE)="natural gas",VLOOKUP(G4576,'Cross-Page Data'!$I$4:$J$19,2,FALSE),IF(VLOOKUP(H4576,'Cross-Page Data'!$D$4:$F$48,3,FALSE)="solar",IF(G4576="PV","solar PV","solar thermal"),IF(VLOOKUP(H4576,'Cross-Page Data'!$D$4:$F$48,3,FALSE)="wind",VLOOKUP(G4576,'Cross-Page Data'!$I$4:$J$19,2,FALSE),IF(VLOOKUP(H4576,'Cross-Page Data'!$D$4:$F$48,3,FALSE)="hydro",VLOOKUP(G4576,'Cross-Page Data'!$I$4:$J$19,2,FALSE),VLOOKUP(H4576,'Cross-Page Data'!$D$4:$F$48,3,FALSE)))))</f>
        <v/>
      </c>
      <c r="M4576" s="120">
        <f>IF(AND($P$2=FALSE,OR(F4576="Commercial NAICS Cogen",F4576="Industrial NAICS Cogen",F4576="NAICS-22 Cogen")),FALSE,IF(AND($P$3=FALSE,OR(F4576="Commercial NAICS Cogen",F4576="Commercial NAICS Non-Cogen",F4576="Industrial NAICS Cogen", F4576="industrial NAICS non-Cogen")),FALSE, TRUE))</f>
        <v/>
      </c>
    </row>
    <row r="4577">
      <c r="A4577" s="129" t="n">
        <v>60302</v>
      </c>
      <c r="B4577" s="130" t="inlineStr">
        <is>
          <t>Keys Energy Center</t>
        </is>
      </c>
      <c r="C4577" s="130" t="inlineStr">
        <is>
          <t>PSEG Keys Energy Center, LLC</t>
        </is>
      </c>
      <c r="D4577" s="129" t="n">
        <v>60100</v>
      </c>
      <c r="E4577" s="130" t="inlineStr">
        <is>
          <t>MD</t>
        </is>
      </c>
      <c r="F4577" s="130" t="inlineStr">
        <is>
          <t>NAICS-22 Non-Cogen</t>
        </is>
      </c>
      <c r="G4577" s="130" t="inlineStr">
        <is>
          <t>CA</t>
        </is>
      </c>
      <c r="H4577" s="130" t="inlineStr">
        <is>
          <t>NG</t>
        </is>
      </c>
      <c r="I4577" s="130" t="inlineStr">
        <is>
          <t>NG</t>
        </is>
      </c>
      <c r="J4577" s="131" t="n">
        <v>1820867</v>
      </c>
      <c r="K4577" s="129" t="n">
        <v>2020</v>
      </c>
      <c r="L4577" s="120">
        <f>IF(VLOOKUP(H4577,'Cross-Page Data'!$D$4:$F$48,3,FALSE)="natural gas",VLOOKUP(G4577,'Cross-Page Data'!$I$4:$J$19,2,FALSE),IF(VLOOKUP(H4577,'Cross-Page Data'!$D$4:$F$48,3,FALSE)="solar",IF(G4577="PV","solar PV","solar thermal"),IF(VLOOKUP(H4577,'Cross-Page Data'!$D$4:$F$48,3,FALSE)="wind",VLOOKUP(G4577,'Cross-Page Data'!$I$4:$J$19,2,FALSE),IF(VLOOKUP(H4577,'Cross-Page Data'!$D$4:$F$48,3,FALSE)="hydro",VLOOKUP(G4577,'Cross-Page Data'!$I$4:$J$19,2,FALSE),VLOOKUP(H4577,'Cross-Page Data'!$D$4:$F$48,3,FALSE)))))</f>
        <v/>
      </c>
      <c r="M4577" s="120">
        <f>IF(AND($P$2=FALSE,OR(F4577="Commercial NAICS Cogen",F4577="Industrial NAICS Cogen",F4577="NAICS-22 Cogen")),FALSE,IF(AND($P$3=FALSE,OR(F4577="Commercial NAICS Cogen",F4577="Commercial NAICS Non-Cogen",F4577="Industrial NAICS Cogen", F4577="industrial NAICS non-Cogen")),FALSE, TRUE))</f>
        <v/>
      </c>
    </row>
    <row r="4578">
      <c r="A4578" s="129" t="n">
        <v>60302</v>
      </c>
      <c r="B4578" s="130" t="inlineStr">
        <is>
          <t>Keys Energy Center</t>
        </is>
      </c>
      <c r="C4578" s="130" t="inlineStr">
        <is>
          <t>PSEG Keys Energy Center, LLC</t>
        </is>
      </c>
      <c r="D4578" s="129" t="n">
        <v>60100</v>
      </c>
      <c r="E4578" s="130" t="inlineStr">
        <is>
          <t>MD</t>
        </is>
      </c>
      <c r="F4578" s="130" t="inlineStr">
        <is>
          <t>NAICS-22 Non-Cogen</t>
        </is>
      </c>
      <c r="G4578" s="130" t="inlineStr">
        <is>
          <t>CT</t>
        </is>
      </c>
      <c r="H4578" s="130" t="inlineStr">
        <is>
          <t>NG</t>
        </is>
      </c>
      <c r="I4578" s="130" t="inlineStr">
        <is>
          <t>NG</t>
        </is>
      </c>
      <c r="J4578" s="131" t="n">
        <v>3128227</v>
      </c>
      <c r="K4578" s="129" t="n">
        <v>2020</v>
      </c>
      <c r="L4578" s="120">
        <f>IF(VLOOKUP(H4578,'Cross-Page Data'!$D$4:$F$48,3,FALSE)="natural gas",VLOOKUP(G4578,'Cross-Page Data'!$I$4:$J$19,2,FALSE),IF(VLOOKUP(H4578,'Cross-Page Data'!$D$4:$F$48,3,FALSE)="solar",IF(G4578="PV","solar PV","solar thermal"),IF(VLOOKUP(H4578,'Cross-Page Data'!$D$4:$F$48,3,FALSE)="wind",VLOOKUP(G4578,'Cross-Page Data'!$I$4:$J$19,2,FALSE),IF(VLOOKUP(H4578,'Cross-Page Data'!$D$4:$F$48,3,FALSE)="hydro",VLOOKUP(G4578,'Cross-Page Data'!$I$4:$J$19,2,FALSE),VLOOKUP(H4578,'Cross-Page Data'!$D$4:$F$48,3,FALSE)))))</f>
        <v/>
      </c>
      <c r="M4578" s="120">
        <f>IF(AND($P$2=FALSE,OR(F4578="Commercial NAICS Cogen",F4578="Industrial NAICS Cogen",F4578="NAICS-22 Cogen")),FALSE,IF(AND($P$3=FALSE,OR(F4578="Commercial NAICS Cogen",F4578="Commercial NAICS Non-Cogen",F4578="Industrial NAICS Cogen", F4578="industrial NAICS non-Cogen")),FALSE, TRUE))</f>
        <v/>
      </c>
    </row>
    <row r="4579">
      <c r="A4579" s="129" t="n">
        <v>60303</v>
      </c>
      <c r="B4579" s="130" t="inlineStr">
        <is>
          <t>Sumrall II Solar Farm</t>
        </is>
      </c>
      <c r="C4579" s="130" t="inlineStr">
        <is>
          <t>MS Solar 3, LLC</t>
        </is>
      </c>
      <c r="D4579" s="129" t="n">
        <v>60099</v>
      </c>
      <c r="E4579" s="130" t="inlineStr">
        <is>
          <t>MS</t>
        </is>
      </c>
      <c r="F4579" s="130" t="inlineStr">
        <is>
          <t>NAICS-22 Non-Cogen</t>
        </is>
      </c>
      <c r="G4579" s="130" t="inlineStr">
        <is>
          <t>PV</t>
        </is>
      </c>
      <c r="H4579" s="130" t="inlineStr">
        <is>
          <t>SUN</t>
        </is>
      </c>
      <c r="I4579" s="130" t="inlineStr">
        <is>
          <t>SUN</t>
        </is>
      </c>
      <c r="J4579" s="131" t="n">
        <v>102220</v>
      </c>
      <c r="K4579" s="129" t="n">
        <v>2020</v>
      </c>
      <c r="L4579" s="120">
        <f>IF(VLOOKUP(H4579,'Cross-Page Data'!$D$4:$F$48,3,FALSE)="natural gas",VLOOKUP(G4579,'Cross-Page Data'!$I$4:$J$19,2,FALSE),IF(VLOOKUP(H4579,'Cross-Page Data'!$D$4:$F$48,3,FALSE)="solar",IF(G4579="PV","solar PV","solar thermal"),IF(VLOOKUP(H4579,'Cross-Page Data'!$D$4:$F$48,3,FALSE)="wind",VLOOKUP(G4579,'Cross-Page Data'!$I$4:$J$19,2,FALSE),IF(VLOOKUP(H4579,'Cross-Page Data'!$D$4:$F$48,3,FALSE)="hydro",VLOOKUP(G4579,'Cross-Page Data'!$I$4:$J$19,2,FALSE),VLOOKUP(H4579,'Cross-Page Data'!$D$4:$F$48,3,FALSE)))))</f>
        <v/>
      </c>
      <c r="M4579" s="120">
        <f>IF(AND($P$2=FALSE,OR(F4579="Commercial NAICS Cogen",F4579="Industrial NAICS Cogen",F4579="NAICS-22 Cogen")),FALSE,IF(AND($P$3=FALSE,OR(F4579="Commercial NAICS Cogen",F4579="Commercial NAICS Non-Cogen",F4579="Industrial NAICS Cogen", F4579="industrial NAICS non-Cogen")),FALSE, TRUE))</f>
        <v/>
      </c>
    </row>
    <row r="4580">
      <c r="A4580" s="129" t="n">
        <v>60304</v>
      </c>
      <c r="B4580" s="130" t="inlineStr">
        <is>
          <t>San Isabel Solar, LLC</t>
        </is>
      </c>
      <c r="C4580" s="130" t="inlineStr">
        <is>
          <t>San Isabel Solar, LLC</t>
        </is>
      </c>
      <c r="D4580" s="129" t="n">
        <v>60097</v>
      </c>
      <c r="E4580" s="130" t="inlineStr">
        <is>
          <t>CO</t>
        </is>
      </c>
      <c r="F4580" s="130" t="inlineStr">
        <is>
          <t>NAICS-22 Non-Cogen</t>
        </is>
      </c>
      <c r="G4580" s="130" t="inlineStr">
        <is>
          <t>PV</t>
        </is>
      </c>
      <c r="H4580" s="130" t="inlineStr">
        <is>
          <t>SUN</t>
        </is>
      </c>
      <c r="I4580" s="130" t="inlineStr">
        <is>
          <t>SUN</t>
        </is>
      </c>
      <c r="J4580" s="131" t="n">
        <v>77455</v>
      </c>
      <c r="K4580" s="129" t="n">
        <v>2020</v>
      </c>
      <c r="L4580" s="120">
        <f>IF(VLOOKUP(H4580,'Cross-Page Data'!$D$4:$F$48,3,FALSE)="natural gas",VLOOKUP(G4580,'Cross-Page Data'!$I$4:$J$19,2,FALSE),IF(VLOOKUP(H4580,'Cross-Page Data'!$D$4:$F$48,3,FALSE)="solar",IF(G4580="PV","solar PV","solar thermal"),IF(VLOOKUP(H4580,'Cross-Page Data'!$D$4:$F$48,3,FALSE)="wind",VLOOKUP(G4580,'Cross-Page Data'!$I$4:$J$19,2,FALSE),IF(VLOOKUP(H4580,'Cross-Page Data'!$D$4:$F$48,3,FALSE)="hydro",VLOOKUP(G4580,'Cross-Page Data'!$I$4:$J$19,2,FALSE),VLOOKUP(H4580,'Cross-Page Data'!$D$4:$F$48,3,FALSE)))))</f>
        <v/>
      </c>
      <c r="M4580" s="120">
        <f>IF(AND($P$2=FALSE,OR(F4580="Commercial NAICS Cogen",F4580="Industrial NAICS Cogen",F4580="NAICS-22 Cogen")),FALSE,IF(AND($P$3=FALSE,OR(F4580="Commercial NAICS Cogen",F4580="Commercial NAICS Non-Cogen",F4580="Industrial NAICS Cogen", F4580="industrial NAICS non-Cogen")),FALSE, TRUE))</f>
        <v/>
      </c>
    </row>
    <row r="4581">
      <c r="A4581" s="129" t="n">
        <v>60306</v>
      </c>
      <c r="B4581" s="130" t="inlineStr">
        <is>
          <t>Sumrall I Solar Farm</t>
        </is>
      </c>
      <c r="C4581" s="130" t="inlineStr">
        <is>
          <t>MS Solar 2, LLC</t>
        </is>
      </c>
      <c r="D4581" s="129" t="n">
        <v>60098</v>
      </c>
      <c r="E4581" s="130" t="inlineStr">
        <is>
          <t>MS</t>
        </is>
      </c>
      <c r="F4581" s="130" t="inlineStr">
        <is>
          <t>NAICS-22 Non-Cogen</t>
        </is>
      </c>
      <c r="G4581" s="130" t="inlineStr">
        <is>
          <t>PV</t>
        </is>
      </c>
      <c r="H4581" s="130" t="inlineStr">
        <is>
          <t>SUN</t>
        </is>
      </c>
      <c r="I4581" s="130" t="inlineStr">
        <is>
          <t>SUN</t>
        </is>
      </c>
      <c r="J4581" s="131" t="n">
        <v>103702</v>
      </c>
      <c r="K4581" s="129" t="n">
        <v>2020</v>
      </c>
      <c r="L4581" s="120">
        <f>IF(VLOOKUP(H4581,'Cross-Page Data'!$D$4:$F$48,3,FALSE)="natural gas",VLOOKUP(G4581,'Cross-Page Data'!$I$4:$J$19,2,FALSE),IF(VLOOKUP(H4581,'Cross-Page Data'!$D$4:$F$48,3,FALSE)="solar",IF(G4581="PV","solar PV","solar thermal"),IF(VLOOKUP(H4581,'Cross-Page Data'!$D$4:$F$48,3,FALSE)="wind",VLOOKUP(G4581,'Cross-Page Data'!$I$4:$J$19,2,FALSE),IF(VLOOKUP(H4581,'Cross-Page Data'!$D$4:$F$48,3,FALSE)="hydro",VLOOKUP(G4581,'Cross-Page Data'!$I$4:$J$19,2,FALSE),VLOOKUP(H4581,'Cross-Page Data'!$D$4:$F$48,3,FALSE)))))</f>
        <v/>
      </c>
      <c r="M4581" s="120">
        <f>IF(AND($P$2=FALSE,OR(F4581="Commercial NAICS Cogen",F4581="Industrial NAICS Cogen",F4581="NAICS-22 Cogen")),FALSE,IF(AND($P$3=FALSE,OR(F4581="Commercial NAICS Cogen",F4581="Commercial NAICS Non-Cogen",F4581="Industrial NAICS Cogen", F4581="industrial NAICS non-Cogen")),FALSE, TRUE))</f>
        <v/>
      </c>
    </row>
    <row r="4582">
      <c r="A4582" s="129" t="n">
        <v>60307</v>
      </c>
      <c r="B4582" s="130" t="inlineStr">
        <is>
          <t>Mesquite Solar 2, LLC</t>
        </is>
      </c>
      <c r="C4582" s="130" t="inlineStr">
        <is>
          <t>Consolidated Edison Development Inc.</t>
        </is>
      </c>
      <c r="D4582" s="129" t="n">
        <v>56769</v>
      </c>
      <c r="E4582" s="130" t="inlineStr">
        <is>
          <t>AZ</t>
        </is>
      </c>
      <c r="F4582" s="130" t="inlineStr">
        <is>
          <t>NAICS-22 Non-Cogen</t>
        </is>
      </c>
      <c r="G4582" s="130" t="inlineStr">
        <is>
          <t>PV</t>
        </is>
      </c>
      <c r="H4582" s="130" t="inlineStr">
        <is>
          <t>SUN</t>
        </is>
      </c>
      <c r="I4582" s="130" t="inlineStr">
        <is>
          <t>SUN</t>
        </is>
      </c>
      <c r="J4582" s="131" t="n">
        <v>263700</v>
      </c>
      <c r="K4582" s="129" t="n">
        <v>2020</v>
      </c>
      <c r="L4582" s="120">
        <f>IF(VLOOKUP(H4582,'Cross-Page Data'!$D$4:$F$48,3,FALSE)="natural gas",VLOOKUP(G4582,'Cross-Page Data'!$I$4:$J$19,2,FALSE),IF(VLOOKUP(H4582,'Cross-Page Data'!$D$4:$F$48,3,FALSE)="solar",IF(G4582="PV","solar PV","solar thermal"),IF(VLOOKUP(H4582,'Cross-Page Data'!$D$4:$F$48,3,FALSE)="wind",VLOOKUP(G4582,'Cross-Page Data'!$I$4:$J$19,2,FALSE),IF(VLOOKUP(H4582,'Cross-Page Data'!$D$4:$F$48,3,FALSE)="hydro",VLOOKUP(G4582,'Cross-Page Data'!$I$4:$J$19,2,FALSE),VLOOKUP(H4582,'Cross-Page Data'!$D$4:$F$48,3,FALSE)))))</f>
        <v/>
      </c>
      <c r="M4582" s="120">
        <f>IF(AND($P$2=FALSE,OR(F4582="Commercial NAICS Cogen",F4582="Industrial NAICS Cogen",F4582="NAICS-22 Cogen")),FALSE,IF(AND($P$3=FALSE,OR(F4582="Commercial NAICS Cogen",F4582="Commercial NAICS Non-Cogen",F4582="Industrial NAICS Cogen", F4582="industrial NAICS non-Cogen")),FALSE, TRUE))</f>
        <v/>
      </c>
    </row>
    <row r="4583">
      <c r="A4583" s="129" t="n">
        <v>60308</v>
      </c>
      <c r="B4583" s="130" t="inlineStr">
        <is>
          <t>Mesquite Solar 3, LLC</t>
        </is>
      </c>
      <c r="C4583" s="130" t="inlineStr">
        <is>
          <t>Consolidated Edison Development Inc.</t>
        </is>
      </c>
      <c r="D4583" s="129" t="n">
        <v>56769</v>
      </c>
      <c r="E4583" s="130" t="inlineStr">
        <is>
          <t>AZ</t>
        </is>
      </c>
      <c r="F4583" s="130" t="inlineStr">
        <is>
          <t>NAICS-22 Non-Cogen</t>
        </is>
      </c>
      <c r="G4583" s="130" t="inlineStr">
        <is>
          <t>PV</t>
        </is>
      </c>
      <c r="H4583" s="130" t="inlineStr">
        <is>
          <t>SUN</t>
        </is>
      </c>
      <c r="I4583" s="130" t="inlineStr">
        <is>
          <t>SUN</t>
        </is>
      </c>
      <c r="J4583" s="131" t="n">
        <v>453151</v>
      </c>
      <c r="K4583" s="129" t="n">
        <v>2020</v>
      </c>
      <c r="L4583" s="120">
        <f>IF(VLOOKUP(H4583,'Cross-Page Data'!$D$4:$F$48,3,FALSE)="natural gas",VLOOKUP(G4583,'Cross-Page Data'!$I$4:$J$19,2,FALSE),IF(VLOOKUP(H4583,'Cross-Page Data'!$D$4:$F$48,3,FALSE)="solar",IF(G4583="PV","solar PV","solar thermal"),IF(VLOOKUP(H4583,'Cross-Page Data'!$D$4:$F$48,3,FALSE)="wind",VLOOKUP(G4583,'Cross-Page Data'!$I$4:$J$19,2,FALSE),IF(VLOOKUP(H4583,'Cross-Page Data'!$D$4:$F$48,3,FALSE)="hydro",VLOOKUP(G4583,'Cross-Page Data'!$I$4:$J$19,2,FALSE),VLOOKUP(H4583,'Cross-Page Data'!$D$4:$F$48,3,FALSE)))))</f>
        <v/>
      </c>
      <c r="M4583" s="120">
        <f>IF(AND($P$2=FALSE,OR(F4583="Commercial NAICS Cogen",F4583="Industrial NAICS Cogen",F4583="NAICS-22 Cogen")),FALSE,IF(AND($P$3=FALSE,OR(F4583="Commercial NAICS Cogen",F4583="Commercial NAICS Non-Cogen",F4583="Industrial NAICS Cogen", F4583="industrial NAICS non-Cogen")),FALSE, TRUE))</f>
        <v/>
      </c>
    </row>
    <row r="4584">
      <c r="A4584" s="129" t="n">
        <v>60317</v>
      </c>
      <c r="B4584" s="130" t="inlineStr">
        <is>
          <t>Grady Wind Energy Center, LLC</t>
        </is>
      </c>
      <c r="C4584" s="130" t="inlineStr">
        <is>
          <t>Pattern Operators LP</t>
        </is>
      </c>
      <c r="D4584" s="129" t="n">
        <v>56545</v>
      </c>
      <c r="E4584" s="130" t="inlineStr">
        <is>
          <t>NM</t>
        </is>
      </c>
      <c r="F4584" s="130" t="inlineStr">
        <is>
          <t>NAICS-22 Non-Cogen</t>
        </is>
      </c>
      <c r="G4584" s="130" t="inlineStr">
        <is>
          <t>WT</t>
        </is>
      </c>
      <c r="H4584" s="130" t="inlineStr">
        <is>
          <t>WND</t>
        </is>
      </c>
      <c r="I4584" s="130" t="inlineStr">
        <is>
          <t>WND</t>
        </is>
      </c>
      <c r="J4584" s="131" t="n">
        <v>833070</v>
      </c>
      <c r="K4584" s="129" t="n">
        <v>2020</v>
      </c>
      <c r="L4584" s="120">
        <f>IF(VLOOKUP(H4584,'Cross-Page Data'!$D$4:$F$48,3,FALSE)="natural gas",VLOOKUP(G4584,'Cross-Page Data'!$I$4:$J$19,2,FALSE),IF(VLOOKUP(H4584,'Cross-Page Data'!$D$4:$F$48,3,FALSE)="solar",IF(G4584="PV","solar PV","solar thermal"),IF(VLOOKUP(H4584,'Cross-Page Data'!$D$4:$F$48,3,FALSE)="wind",VLOOKUP(G4584,'Cross-Page Data'!$I$4:$J$19,2,FALSE),IF(VLOOKUP(H4584,'Cross-Page Data'!$D$4:$F$48,3,FALSE)="hydro",VLOOKUP(G4584,'Cross-Page Data'!$I$4:$J$19,2,FALSE),VLOOKUP(H4584,'Cross-Page Data'!$D$4:$F$48,3,FALSE)))))</f>
        <v/>
      </c>
      <c r="M4584" s="120">
        <f>IF(AND($P$2=FALSE,OR(F4584="Commercial NAICS Cogen",F4584="Industrial NAICS Cogen",F4584="NAICS-22 Cogen")),FALSE,IF(AND($P$3=FALSE,OR(F4584="Commercial NAICS Cogen",F4584="Commercial NAICS Non-Cogen",F4584="Industrial NAICS Cogen", F4584="industrial NAICS non-Cogen")),FALSE, TRUE))</f>
        <v/>
      </c>
    </row>
    <row r="4585">
      <c r="A4585" s="129" t="n">
        <v>60324</v>
      </c>
      <c r="B4585" s="130" t="inlineStr">
        <is>
          <t>Willow Spring Solar, LLC</t>
        </is>
      </c>
      <c r="C4585" s="130" t="inlineStr">
        <is>
          <t>Willow Spring Solar LLC</t>
        </is>
      </c>
      <c r="D4585" s="129" t="n">
        <v>61672</v>
      </c>
      <c r="E4585" s="130" t="inlineStr">
        <is>
          <t>CA</t>
        </is>
      </c>
      <c r="F4585" s="130" t="inlineStr">
        <is>
          <t>NAICS-22 Non-Cogen</t>
        </is>
      </c>
      <c r="G4585" s="130" t="inlineStr">
        <is>
          <t>PV</t>
        </is>
      </c>
      <c r="H4585" s="130" t="inlineStr">
        <is>
          <t>SUN</t>
        </is>
      </c>
      <c r="I4585" s="130" t="inlineStr">
        <is>
          <t>SUN</t>
        </is>
      </c>
      <c r="J4585" s="131" t="n">
        <v>253267</v>
      </c>
      <c r="K4585" s="129" t="n">
        <v>2020</v>
      </c>
      <c r="L4585" s="120">
        <f>IF(VLOOKUP(H4585,'Cross-Page Data'!$D$4:$F$48,3,FALSE)="natural gas",VLOOKUP(G4585,'Cross-Page Data'!$I$4:$J$19,2,FALSE),IF(VLOOKUP(H4585,'Cross-Page Data'!$D$4:$F$48,3,FALSE)="solar",IF(G4585="PV","solar PV","solar thermal"),IF(VLOOKUP(H4585,'Cross-Page Data'!$D$4:$F$48,3,FALSE)="wind",VLOOKUP(G4585,'Cross-Page Data'!$I$4:$J$19,2,FALSE),IF(VLOOKUP(H4585,'Cross-Page Data'!$D$4:$F$48,3,FALSE)="hydro",VLOOKUP(G4585,'Cross-Page Data'!$I$4:$J$19,2,FALSE),VLOOKUP(H4585,'Cross-Page Data'!$D$4:$F$48,3,FALSE)))))</f>
        <v/>
      </c>
      <c r="M4585" s="120">
        <f>IF(AND($P$2=FALSE,OR(F4585="Commercial NAICS Cogen",F4585="Industrial NAICS Cogen",F4585="NAICS-22 Cogen")),FALSE,IF(AND($P$3=FALSE,OR(F4585="Commercial NAICS Cogen",F4585="Commercial NAICS Non-Cogen",F4585="Industrial NAICS Cogen", F4585="industrial NAICS non-Cogen")),FALSE, TRUE))</f>
        <v/>
      </c>
    </row>
    <row r="4586">
      <c r="A4586" s="129" t="n">
        <v>60328</v>
      </c>
      <c r="B4586" s="130" t="inlineStr">
        <is>
          <t>Schofield Generating Station</t>
        </is>
      </c>
      <c r="C4586" s="130" t="inlineStr">
        <is>
          <t>Hawaiian Electric Co Inc</t>
        </is>
      </c>
      <c r="D4586" s="129" t="n">
        <v>19547</v>
      </c>
      <c r="E4586" s="130" t="inlineStr">
        <is>
          <t>HI</t>
        </is>
      </c>
      <c r="F4586" s="130" t="inlineStr">
        <is>
          <t>Electric Utility</t>
        </is>
      </c>
      <c r="G4586" s="130" t="inlineStr">
        <is>
          <t>IC</t>
        </is>
      </c>
      <c r="H4586" s="130" t="inlineStr">
        <is>
          <t>DFO</t>
        </is>
      </c>
      <c r="I4586" s="130" t="inlineStr">
        <is>
          <t>DFO</t>
        </is>
      </c>
      <c r="J4586" s="131" t="n">
        <v>0</v>
      </c>
      <c r="K4586" s="129" t="n">
        <v>2020</v>
      </c>
      <c r="L4586" s="120">
        <f>IF(VLOOKUP(H4586,'Cross-Page Data'!$D$4:$F$48,3,FALSE)="natural gas",VLOOKUP(G4586,'Cross-Page Data'!$I$4:$J$19,2,FALSE),IF(VLOOKUP(H4586,'Cross-Page Data'!$D$4:$F$48,3,FALSE)="solar",IF(G4586="PV","solar PV","solar thermal"),IF(VLOOKUP(H4586,'Cross-Page Data'!$D$4:$F$48,3,FALSE)="wind",VLOOKUP(G4586,'Cross-Page Data'!$I$4:$J$19,2,FALSE),IF(VLOOKUP(H4586,'Cross-Page Data'!$D$4:$F$48,3,FALSE)="hydro",VLOOKUP(G4586,'Cross-Page Data'!$I$4:$J$19,2,FALSE),VLOOKUP(H4586,'Cross-Page Data'!$D$4:$F$48,3,FALSE)))))</f>
        <v/>
      </c>
      <c r="M4586" s="120">
        <f>IF(AND($P$2=FALSE,OR(F4586="Commercial NAICS Cogen",F4586="Industrial NAICS Cogen",F4586="NAICS-22 Cogen")),FALSE,IF(AND($P$3=FALSE,OR(F4586="Commercial NAICS Cogen",F4586="Commercial NAICS Non-Cogen",F4586="Industrial NAICS Cogen", F4586="industrial NAICS non-Cogen")),FALSE, TRUE))</f>
        <v/>
      </c>
    </row>
    <row r="4587">
      <c r="A4587" s="129" t="n">
        <v>60328</v>
      </c>
      <c r="B4587" s="130" t="inlineStr">
        <is>
          <t>Schofield Generating Station</t>
        </is>
      </c>
      <c r="C4587" s="130" t="inlineStr">
        <is>
          <t>Hawaiian Electric Co Inc</t>
        </is>
      </c>
      <c r="D4587" s="129" t="n">
        <v>19547</v>
      </c>
      <c r="E4587" s="130" t="inlineStr">
        <is>
          <t>HI</t>
        </is>
      </c>
      <c r="F4587" s="130" t="inlineStr">
        <is>
          <t>Electric Utility</t>
        </is>
      </c>
      <c r="G4587" s="130" t="inlineStr">
        <is>
          <t>IC</t>
        </is>
      </c>
      <c r="H4587" s="130" t="inlineStr">
        <is>
          <t>OBL</t>
        </is>
      </c>
      <c r="I4587" s="130" t="inlineStr">
        <is>
          <t>ORW</t>
        </is>
      </c>
      <c r="J4587" s="131" t="n">
        <v>26958</v>
      </c>
      <c r="K4587" s="129" t="n">
        <v>2020</v>
      </c>
      <c r="L4587" s="120">
        <f>IF(VLOOKUP(H4587,'Cross-Page Data'!$D$4:$F$48,3,FALSE)="natural gas",VLOOKUP(G4587,'Cross-Page Data'!$I$4:$J$19,2,FALSE),IF(VLOOKUP(H4587,'Cross-Page Data'!$D$4:$F$48,3,FALSE)="solar",IF(G4587="PV","solar PV","solar thermal"),IF(VLOOKUP(H4587,'Cross-Page Data'!$D$4:$F$48,3,FALSE)="wind",VLOOKUP(G4587,'Cross-Page Data'!$I$4:$J$19,2,FALSE),IF(VLOOKUP(H4587,'Cross-Page Data'!$D$4:$F$48,3,FALSE)="hydro",VLOOKUP(G4587,'Cross-Page Data'!$I$4:$J$19,2,FALSE),VLOOKUP(H4587,'Cross-Page Data'!$D$4:$F$48,3,FALSE)))))</f>
        <v/>
      </c>
      <c r="M4587" s="120">
        <f>IF(AND($P$2=FALSE,OR(F4587="Commercial NAICS Cogen",F4587="Industrial NAICS Cogen",F4587="NAICS-22 Cogen")),FALSE,IF(AND($P$3=FALSE,OR(F4587="Commercial NAICS Cogen",F4587="Commercial NAICS Non-Cogen",F4587="Industrial NAICS Cogen", F4587="industrial NAICS non-Cogen")),FALSE, TRUE))</f>
        <v/>
      </c>
    </row>
    <row r="4588">
      <c r="A4588" s="129" t="n">
        <v>60329</v>
      </c>
      <c r="B4588" s="130" t="inlineStr">
        <is>
          <t>Ringer Hill Wind Farm, LLC</t>
        </is>
      </c>
      <c r="C4588" s="130" t="inlineStr">
        <is>
          <t>Ringer Hill Wind LLC</t>
        </is>
      </c>
      <c r="D4588" s="129" t="n">
        <v>62892</v>
      </c>
      <c r="E4588" s="130" t="inlineStr">
        <is>
          <t>PA</t>
        </is>
      </c>
      <c r="F4588" s="130" t="inlineStr">
        <is>
          <t>NAICS-22 Non-Cogen</t>
        </is>
      </c>
      <c r="G4588" s="130" t="inlineStr">
        <is>
          <t>WT</t>
        </is>
      </c>
      <c r="H4588" s="130" t="inlineStr">
        <is>
          <t>WND</t>
        </is>
      </c>
      <c r="I4588" s="130" t="inlineStr">
        <is>
          <t>WND</t>
        </is>
      </c>
      <c r="J4588" s="131" t="n">
        <v>113338</v>
      </c>
      <c r="K4588" s="129" t="n">
        <v>2020</v>
      </c>
      <c r="L4588" s="120">
        <f>IF(VLOOKUP(H4588,'Cross-Page Data'!$D$4:$F$48,3,FALSE)="natural gas",VLOOKUP(G4588,'Cross-Page Data'!$I$4:$J$19,2,FALSE),IF(VLOOKUP(H4588,'Cross-Page Data'!$D$4:$F$48,3,FALSE)="solar",IF(G4588="PV","solar PV","solar thermal"),IF(VLOOKUP(H4588,'Cross-Page Data'!$D$4:$F$48,3,FALSE)="wind",VLOOKUP(G4588,'Cross-Page Data'!$I$4:$J$19,2,FALSE),IF(VLOOKUP(H4588,'Cross-Page Data'!$D$4:$F$48,3,FALSE)="hydro",VLOOKUP(G4588,'Cross-Page Data'!$I$4:$J$19,2,FALSE),VLOOKUP(H4588,'Cross-Page Data'!$D$4:$F$48,3,FALSE)))))</f>
        <v/>
      </c>
      <c r="M4588" s="120">
        <f>IF(AND($P$2=FALSE,OR(F4588="Commercial NAICS Cogen",F4588="Industrial NAICS Cogen",F4588="NAICS-22 Cogen")),FALSE,IF(AND($P$3=FALSE,OR(F4588="Commercial NAICS Cogen",F4588="Commercial NAICS Non-Cogen",F4588="Industrial NAICS Cogen", F4588="industrial NAICS non-Cogen")),FALSE, TRUE))</f>
        <v/>
      </c>
    </row>
    <row r="4589">
      <c r="A4589" s="129" t="n">
        <v>60330</v>
      </c>
      <c r="B4589" s="130" t="inlineStr">
        <is>
          <t>Grove Solar Center, LLC</t>
        </is>
      </c>
      <c r="C4589" s="130" t="inlineStr">
        <is>
          <t>Cypress Creek Renewables</t>
        </is>
      </c>
      <c r="D4589" s="129" t="n">
        <v>61060</v>
      </c>
      <c r="E4589" s="130" t="inlineStr">
        <is>
          <t>OR</t>
        </is>
      </c>
      <c r="F4589" s="130" t="inlineStr">
        <is>
          <t>NAICS-22 Non-Cogen</t>
        </is>
      </c>
      <c r="G4589" s="130" t="inlineStr">
        <is>
          <t>PV</t>
        </is>
      </c>
      <c r="H4589" s="130" t="inlineStr">
        <is>
          <t>SUN</t>
        </is>
      </c>
      <c r="I4589" s="130" t="inlineStr">
        <is>
          <t>SUN</t>
        </is>
      </c>
      <c r="J4589" s="131" t="n">
        <v>13487</v>
      </c>
      <c r="K4589" s="129" t="n">
        <v>2020</v>
      </c>
      <c r="L4589" s="120">
        <f>IF(VLOOKUP(H4589,'Cross-Page Data'!$D$4:$F$48,3,FALSE)="natural gas",VLOOKUP(G4589,'Cross-Page Data'!$I$4:$J$19,2,FALSE),IF(VLOOKUP(H4589,'Cross-Page Data'!$D$4:$F$48,3,FALSE)="solar",IF(G4589="PV","solar PV","solar thermal"),IF(VLOOKUP(H4589,'Cross-Page Data'!$D$4:$F$48,3,FALSE)="wind",VLOOKUP(G4589,'Cross-Page Data'!$I$4:$J$19,2,FALSE),IF(VLOOKUP(H4589,'Cross-Page Data'!$D$4:$F$48,3,FALSE)="hydro",VLOOKUP(G4589,'Cross-Page Data'!$I$4:$J$19,2,FALSE),VLOOKUP(H4589,'Cross-Page Data'!$D$4:$F$48,3,FALSE)))))</f>
        <v/>
      </c>
      <c r="M4589" s="120">
        <f>IF(AND($P$2=FALSE,OR(F4589="Commercial NAICS Cogen",F4589="Industrial NAICS Cogen",F4589="NAICS-22 Cogen")),FALSE,IF(AND($P$3=FALSE,OR(F4589="Commercial NAICS Cogen",F4589="Commercial NAICS Non-Cogen",F4589="Industrial NAICS Cogen", F4589="industrial NAICS non-Cogen")),FALSE, TRUE))</f>
        <v/>
      </c>
    </row>
    <row r="4590">
      <c r="A4590" s="129" t="n">
        <v>60331</v>
      </c>
      <c r="B4590" s="130" t="inlineStr">
        <is>
          <t>Hyline Solar Center, LLC</t>
        </is>
      </c>
      <c r="C4590" s="130" t="inlineStr">
        <is>
          <t>Cypress Creek Renewables</t>
        </is>
      </c>
      <c r="D4590" s="129" t="n">
        <v>61060</v>
      </c>
      <c r="E4590" s="130" t="inlineStr">
        <is>
          <t>OR</t>
        </is>
      </c>
      <c r="F4590" s="130" t="inlineStr">
        <is>
          <t>NAICS-22 Non-Cogen</t>
        </is>
      </c>
      <c r="G4590" s="130" t="inlineStr">
        <is>
          <t>PV</t>
        </is>
      </c>
      <c r="H4590" s="130" t="inlineStr">
        <is>
          <t>SUN</t>
        </is>
      </c>
      <c r="I4590" s="130" t="inlineStr">
        <is>
          <t>SUN</t>
        </is>
      </c>
      <c r="J4590" s="131" t="n">
        <v>20323</v>
      </c>
      <c r="K4590" s="129" t="n">
        <v>2020</v>
      </c>
      <c r="L4590" s="120">
        <f>IF(VLOOKUP(H4590,'Cross-Page Data'!$D$4:$F$48,3,FALSE)="natural gas",VLOOKUP(G4590,'Cross-Page Data'!$I$4:$J$19,2,FALSE),IF(VLOOKUP(H4590,'Cross-Page Data'!$D$4:$F$48,3,FALSE)="solar",IF(G4590="PV","solar PV","solar thermal"),IF(VLOOKUP(H4590,'Cross-Page Data'!$D$4:$F$48,3,FALSE)="wind",VLOOKUP(G4590,'Cross-Page Data'!$I$4:$J$19,2,FALSE),IF(VLOOKUP(H4590,'Cross-Page Data'!$D$4:$F$48,3,FALSE)="hydro",VLOOKUP(G4590,'Cross-Page Data'!$I$4:$J$19,2,FALSE),VLOOKUP(H4590,'Cross-Page Data'!$D$4:$F$48,3,FALSE)))))</f>
        <v/>
      </c>
      <c r="M4590" s="120">
        <f>IF(AND($P$2=FALSE,OR(F4590="Commercial NAICS Cogen",F4590="Industrial NAICS Cogen",F4590="NAICS-22 Cogen")),FALSE,IF(AND($P$3=FALSE,OR(F4590="Commercial NAICS Cogen",F4590="Commercial NAICS Non-Cogen",F4590="Industrial NAICS Cogen", F4590="industrial NAICS non-Cogen")),FALSE, TRUE))</f>
        <v/>
      </c>
    </row>
    <row r="4591">
      <c r="A4591" s="129" t="n">
        <v>60332</v>
      </c>
      <c r="B4591" s="130" t="inlineStr">
        <is>
          <t>Open Range Solar Center, LLC</t>
        </is>
      </c>
      <c r="C4591" s="130" t="inlineStr">
        <is>
          <t>Cypress Creek Renewables</t>
        </is>
      </c>
      <c r="D4591" s="129" t="n">
        <v>61060</v>
      </c>
      <c r="E4591" s="130" t="inlineStr">
        <is>
          <t>OR</t>
        </is>
      </c>
      <c r="F4591" s="130" t="inlineStr">
        <is>
          <t>NAICS-22 Non-Cogen</t>
        </is>
      </c>
      <c r="G4591" s="130" t="inlineStr">
        <is>
          <t>PV</t>
        </is>
      </c>
      <c r="H4591" s="130" t="inlineStr">
        <is>
          <t>SUN</t>
        </is>
      </c>
      <c r="I4591" s="130" t="inlineStr">
        <is>
          <t>SUN</t>
        </is>
      </c>
      <c r="J4591" s="131" t="n">
        <v>22757</v>
      </c>
      <c r="K4591" s="129" t="n">
        <v>2020</v>
      </c>
      <c r="L4591" s="120">
        <f>IF(VLOOKUP(H4591,'Cross-Page Data'!$D$4:$F$48,3,FALSE)="natural gas",VLOOKUP(G4591,'Cross-Page Data'!$I$4:$J$19,2,FALSE),IF(VLOOKUP(H4591,'Cross-Page Data'!$D$4:$F$48,3,FALSE)="solar",IF(G4591="PV","solar PV","solar thermal"),IF(VLOOKUP(H4591,'Cross-Page Data'!$D$4:$F$48,3,FALSE)="wind",VLOOKUP(G4591,'Cross-Page Data'!$I$4:$J$19,2,FALSE),IF(VLOOKUP(H4591,'Cross-Page Data'!$D$4:$F$48,3,FALSE)="hydro",VLOOKUP(G4591,'Cross-Page Data'!$I$4:$J$19,2,FALSE),VLOOKUP(H4591,'Cross-Page Data'!$D$4:$F$48,3,FALSE)))))</f>
        <v/>
      </c>
      <c r="M4591" s="120">
        <f>IF(AND($P$2=FALSE,OR(F4591="Commercial NAICS Cogen",F4591="Industrial NAICS Cogen",F4591="NAICS-22 Cogen")),FALSE,IF(AND($P$3=FALSE,OR(F4591="Commercial NAICS Cogen",F4591="Commercial NAICS Non-Cogen",F4591="Industrial NAICS Cogen", F4591="industrial NAICS non-Cogen")),FALSE, TRUE))</f>
        <v/>
      </c>
    </row>
    <row r="4592">
      <c r="A4592" s="129" t="n">
        <v>60333</v>
      </c>
      <c r="B4592" s="130" t="inlineStr">
        <is>
          <t>Railroad Solar Center, LLC</t>
        </is>
      </c>
      <c r="C4592" s="130" t="inlineStr">
        <is>
          <t>Cypress Creek Renewables</t>
        </is>
      </c>
      <c r="D4592" s="129" t="n">
        <v>61060</v>
      </c>
      <c r="E4592" s="130" t="inlineStr">
        <is>
          <t>OR</t>
        </is>
      </c>
      <c r="F4592" s="130" t="inlineStr">
        <is>
          <t>NAICS-22 Non-Cogen</t>
        </is>
      </c>
      <c r="G4592" s="130" t="inlineStr">
        <is>
          <t>PV</t>
        </is>
      </c>
      <c r="H4592" s="130" t="inlineStr">
        <is>
          <t>SUN</t>
        </is>
      </c>
      <c r="I4592" s="130" t="inlineStr">
        <is>
          <t>SUN</t>
        </is>
      </c>
      <c r="J4592" s="131" t="n">
        <v>9505</v>
      </c>
      <c r="K4592" s="129" t="n">
        <v>2020</v>
      </c>
      <c r="L4592" s="120">
        <f>IF(VLOOKUP(H4592,'Cross-Page Data'!$D$4:$F$48,3,FALSE)="natural gas",VLOOKUP(G4592,'Cross-Page Data'!$I$4:$J$19,2,FALSE),IF(VLOOKUP(H4592,'Cross-Page Data'!$D$4:$F$48,3,FALSE)="solar",IF(G4592="PV","solar PV","solar thermal"),IF(VLOOKUP(H4592,'Cross-Page Data'!$D$4:$F$48,3,FALSE)="wind",VLOOKUP(G4592,'Cross-Page Data'!$I$4:$J$19,2,FALSE),IF(VLOOKUP(H4592,'Cross-Page Data'!$D$4:$F$48,3,FALSE)="hydro",VLOOKUP(G4592,'Cross-Page Data'!$I$4:$J$19,2,FALSE),VLOOKUP(H4592,'Cross-Page Data'!$D$4:$F$48,3,FALSE)))))</f>
        <v/>
      </c>
      <c r="M4592" s="120">
        <f>IF(AND($P$2=FALSE,OR(F4592="Commercial NAICS Cogen",F4592="Industrial NAICS Cogen",F4592="NAICS-22 Cogen")),FALSE,IF(AND($P$3=FALSE,OR(F4592="Commercial NAICS Cogen",F4592="Commercial NAICS Non-Cogen",F4592="Industrial NAICS Cogen", F4592="industrial NAICS non-Cogen")),FALSE, TRUE))</f>
        <v/>
      </c>
    </row>
    <row r="4593">
      <c r="A4593" s="129" t="n">
        <v>60334</v>
      </c>
      <c r="B4593" s="130" t="inlineStr">
        <is>
          <t>Thunderegg Solar Center, LLC</t>
        </is>
      </c>
      <c r="C4593" s="130" t="inlineStr">
        <is>
          <t>Cypress Creek Renewables</t>
        </is>
      </c>
      <c r="D4593" s="129" t="n">
        <v>61060</v>
      </c>
      <c r="E4593" s="130" t="inlineStr">
        <is>
          <t>OR</t>
        </is>
      </c>
      <c r="F4593" s="130" t="inlineStr">
        <is>
          <t>NAICS-22 Non-Cogen</t>
        </is>
      </c>
      <c r="G4593" s="130" t="inlineStr">
        <is>
          <t>PV</t>
        </is>
      </c>
      <c r="H4593" s="130" t="inlineStr">
        <is>
          <t>SUN</t>
        </is>
      </c>
      <c r="I4593" s="130" t="inlineStr">
        <is>
          <t>SUN</t>
        </is>
      </c>
      <c r="J4593" s="131" t="n">
        <v>22512</v>
      </c>
      <c r="K4593" s="129" t="n">
        <v>2020</v>
      </c>
      <c r="L4593" s="120">
        <f>IF(VLOOKUP(H4593,'Cross-Page Data'!$D$4:$F$48,3,FALSE)="natural gas",VLOOKUP(G4593,'Cross-Page Data'!$I$4:$J$19,2,FALSE),IF(VLOOKUP(H4593,'Cross-Page Data'!$D$4:$F$48,3,FALSE)="solar",IF(G4593="PV","solar PV","solar thermal"),IF(VLOOKUP(H4593,'Cross-Page Data'!$D$4:$F$48,3,FALSE)="wind",VLOOKUP(G4593,'Cross-Page Data'!$I$4:$J$19,2,FALSE),IF(VLOOKUP(H4593,'Cross-Page Data'!$D$4:$F$48,3,FALSE)="hydro",VLOOKUP(G4593,'Cross-Page Data'!$I$4:$J$19,2,FALSE),VLOOKUP(H4593,'Cross-Page Data'!$D$4:$F$48,3,FALSE)))))</f>
        <v/>
      </c>
      <c r="M4593" s="120">
        <f>IF(AND($P$2=FALSE,OR(F4593="Commercial NAICS Cogen",F4593="Industrial NAICS Cogen",F4593="NAICS-22 Cogen")),FALSE,IF(AND($P$3=FALSE,OR(F4593="Commercial NAICS Cogen",F4593="Commercial NAICS Non-Cogen",F4593="Industrial NAICS Cogen", F4593="industrial NAICS non-Cogen")),FALSE, TRUE))</f>
        <v/>
      </c>
    </row>
    <row r="4594">
      <c r="A4594" s="129" t="n">
        <v>60335</v>
      </c>
      <c r="B4594" s="130" t="inlineStr">
        <is>
          <t>Vale Air Solar Center, LLC</t>
        </is>
      </c>
      <c r="C4594" s="130" t="inlineStr">
        <is>
          <t>Cypress Creek Renewables</t>
        </is>
      </c>
      <c r="D4594" s="129" t="n">
        <v>61060</v>
      </c>
      <c r="E4594" s="130" t="inlineStr">
        <is>
          <t>OR</t>
        </is>
      </c>
      <c r="F4594" s="130" t="inlineStr">
        <is>
          <t>NAICS-22 Non-Cogen</t>
        </is>
      </c>
      <c r="G4594" s="130" t="inlineStr">
        <is>
          <t>PV</t>
        </is>
      </c>
      <c r="H4594" s="130" t="inlineStr">
        <is>
          <t>SUN</t>
        </is>
      </c>
      <c r="I4594" s="130" t="inlineStr">
        <is>
          <t>SUN</t>
        </is>
      </c>
      <c r="J4594" s="131" t="n">
        <v>22341</v>
      </c>
      <c r="K4594" s="129" t="n">
        <v>2020</v>
      </c>
      <c r="L4594" s="120">
        <f>IF(VLOOKUP(H4594,'Cross-Page Data'!$D$4:$F$48,3,FALSE)="natural gas",VLOOKUP(G4594,'Cross-Page Data'!$I$4:$J$19,2,FALSE),IF(VLOOKUP(H4594,'Cross-Page Data'!$D$4:$F$48,3,FALSE)="solar",IF(G4594="PV","solar PV","solar thermal"),IF(VLOOKUP(H4594,'Cross-Page Data'!$D$4:$F$48,3,FALSE)="wind",VLOOKUP(G4594,'Cross-Page Data'!$I$4:$J$19,2,FALSE),IF(VLOOKUP(H4594,'Cross-Page Data'!$D$4:$F$48,3,FALSE)="hydro",VLOOKUP(G4594,'Cross-Page Data'!$I$4:$J$19,2,FALSE),VLOOKUP(H4594,'Cross-Page Data'!$D$4:$F$48,3,FALSE)))))</f>
        <v/>
      </c>
      <c r="M4594" s="120">
        <f>IF(AND($P$2=FALSE,OR(F4594="Commercial NAICS Cogen",F4594="Industrial NAICS Cogen",F4594="NAICS-22 Cogen")),FALSE,IF(AND($P$3=FALSE,OR(F4594="Commercial NAICS Cogen",F4594="Commercial NAICS Non-Cogen",F4594="Industrial NAICS Cogen", F4594="industrial NAICS non-Cogen")),FALSE, TRUE))</f>
        <v/>
      </c>
    </row>
    <row r="4595">
      <c r="A4595" s="129" t="n">
        <v>60336</v>
      </c>
      <c r="B4595" s="130" t="inlineStr">
        <is>
          <t>Midway Solar Farm 1</t>
        </is>
      </c>
      <c r="C4595" s="130" t="inlineStr">
        <is>
          <t>83WI 8ME, LLC</t>
        </is>
      </c>
      <c r="D4595" s="129" t="n">
        <v>60118</v>
      </c>
      <c r="E4595" s="130" t="inlineStr">
        <is>
          <t>CA</t>
        </is>
      </c>
      <c r="F4595" s="130" t="inlineStr">
        <is>
          <t>NAICS-22 Non-Cogen</t>
        </is>
      </c>
      <c r="G4595" s="130" t="inlineStr">
        <is>
          <t>PV</t>
        </is>
      </c>
      <c r="H4595" s="130" t="inlineStr">
        <is>
          <t>SUN</t>
        </is>
      </c>
      <c r="I4595" s="130" t="inlineStr">
        <is>
          <t>SUN</t>
        </is>
      </c>
      <c r="J4595" s="131" t="n">
        <v>105641</v>
      </c>
      <c r="K4595" s="129" t="n">
        <v>2020</v>
      </c>
      <c r="L4595" s="120">
        <f>IF(VLOOKUP(H4595,'Cross-Page Data'!$D$4:$F$48,3,FALSE)="natural gas",VLOOKUP(G4595,'Cross-Page Data'!$I$4:$J$19,2,FALSE),IF(VLOOKUP(H4595,'Cross-Page Data'!$D$4:$F$48,3,FALSE)="solar",IF(G4595="PV","solar PV","solar thermal"),IF(VLOOKUP(H4595,'Cross-Page Data'!$D$4:$F$48,3,FALSE)="wind",VLOOKUP(G4595,'Cross-Page Data'!$I$4:$J$19,2,FALSE),IF(VLOOKUP(H4595,'Cross-Page Data'!$D$4:$F$48,3,FALSE)="hydro",VLOOKUP(G4595,'Cross-Page Data'!$I$4:$J$19,2,FALSE),VLOOKUP(H4595,'Cross-Page Data'!$D$4:$F$48,3,FALSE)))))</f>
        <v/>
      </c>
      <c r="M4595" s="120">
        <f>IF(AND($P$2=FALSE,OR(F4595="Commercial NAICS Cogen",F4595="Industrial NAICS Cogen",F4595="NAICS-22 Cogen")),FALSE,IF(AND($P$3=FALSE,OR(F4595="Commercial NAICS Cogen",F4595="Commercial NAICS Non-Cogen",F4595="Industrial NAICS Cogen", F4595="industrial NAICS non-Cogen")),FALSE, TRUE))</f>
        <v/>
      </c>
    </row>
    <row r="4596">
      <c r="A4596" s="129" t="n">
        <v>60337</v>
      </c>
      <c r="B4596" s="130" t="inlineStr">
        <is>
          <t>Providence Solar</t>
        </is>
      </c>
      <c r="C4596" s="130" t="inlineStr">
        <is>
          <t>Providence Solar Center, LLC</t>
        </is>
      </c>
      <c r="D4596" s="129" t="n">
        <v>60125</v>
      </c>
      <c r="E4596" s="130" t="inlineStr">
        <is>
          <t>TN</t>
        </is>
      </c>
      <c r="F4596" s="130" t="inlineStr">
        <is>
          <t>NAICS-22 Non-Cogen</t>
        </is>
      </c>
      <c r="G4596" s="130" t="inlineStr">
        <is>
          <t>PV</t>
        </is>
      </c>
      <c r="H4596" s="130" t="inlineStr">
        <is>
          <t>SUN</t>
        </is>
      </c>
      <c r="I4596" s="130" t="inlineStr">
        <is>
          <t>SUN</t>
        </is>
      </c>
      <c r="J4596" s="131" t="n">
        <v>29914</v>
      </c>
      <c r="K4596" s="129" t="n">
        <v>2020</v>
      </c>
      <c r="L4596" s="120">
        <f>IF(VLOOKUP(H4596,'Cross-Page Data'!$D$4:$F$48,3,FALSE)="natural gas",VLOOKUP(G4596,'Cross-Page Data'!$I$4:$J$19,2,FALSE),IF(VLOOKUP(H4596,'Cross-Page Data'!$D$4:$F$48,3,FALSE)="solar",IF(G4596="PV","solar PV","solar thermal"),IF(VLOOKUP(H4596,'Cross-Page Data'!$D$4:$F$48,3,FALSE)="wind",VLOOKUP(G4596,'Cross-Page Data'!$I$4:$J$19,2,FALSE),IF(VLOOKUP(H4596,'Cross-Page Data'!$D$4:$F$48,3,FALSE)="hydro",VLOOKUP(G4596,'Cross-Page Data'!$I$4:$J$19,2,FALSE),VLOOKUP(H4596,'Cross-Page Data'!$D$4:$F$48,3,FALSE)))))</f>
        <v/>
      </c>
      <c r="M4596" s="120">
        <f>IF(AND($P$2=FALSE,OR(F4596="Commercial NAICS Cogen",F4596="Industrial NAICS Cogen",F4596="NAICS-22 Cogen")),FALSE,IF(AND($P$3=FALSE,OR(F4596="Commercial NAICS Cogen",F4596="Commercial NAICS Non-Cogen",F4596="Industrial NAICS Cogen", F4596="industrial NAICS non-Cogen")),FALSE, TRUE))</f>
        <v/>
      </c>
    </row>
    <row r="4597">
      <c r="A4597" s="129" t="n">
        <v>60340</v>
      </c>
      <c r="B4597" s="130" t="inlineStr">
        <is>
          <t>Albany Green Energy</t>
        </is>
      </c>
      <c r="C4597" s="130" t="inlineStr">
        <is>
          <t>Albany Green Energy, LLC</t>
        </is>
      </c>
      <c r="D4597" s="129" t="n">
        <v>60130</v>
      </c>
      <c r="E4597" s="130" t="inlineStr">
        <is>
          <t>GA</t>
        </is>
      </c>
      <c r="F4597" s="130" t="inlineStr">
        <is>
          <t>NAICS-22 Cogen</t>
        </is>
      </c>
      <c r="G4597" s="130" t="inlineStr">
        <is>
          <t>ST</t>
        </is>
      </c>
      <c r="H4597" s="130" t="inlineStr">
        <is>
          <t>NG</t>
        </is>
      </c>
      <c r="I4597" s="130" t="inlineStr">
        <is>
          <t>NG</t>
        </is>
      </c>
      <c r="J4597" s="131" t="n">
        <v>3000.318</v>
      </c>
      <c r="K4597" s="129" t="n">
        <v>2020</v>
      </c>
      <c r="L4597" s="120">
        <f>IF(VLOOKUP(H4597,'Cross-Page Data'!$D$4:$F$48,3,FALSE)="natural gas",VLOOKUP(G4597,'Cross-Page Data'!$I$4:$J$19,2,FALSE),IF(VLOOKUP(H4597,'Cross-Page Data'!$D$4:$F$48,3,FALSE)="solar",IF(G4597="PV","solar PV","solar thermal"),IF(VLOOKUP(H4597,'Cross-Page Data'!$D$4:$F$48,3,FALSE)="wind",VLOOKUP(G4597,'Cross-Page Data'!$I$4:$J$19,2,FALSE),IF(VLOOKUP(H4597,'Cross-Page Data'!$D$4:$F$48,3,FALSE)="hydro",VLOOKUP(G4597,'Cross-Page Data'!$I$4:$J$19,2,FALSE),VLOOKUP(H4597,'Cross-Page Data'!$D$4:$F$48,3,FALSE)))))</f>
        <v/>
      </c>
      <c r="M4597" s="120">
        <f>IF(AND($P$2=FALSE,OR(F4597="Commercial NAICS Cogen",F4597="Industrial NAICS Cogen",F4597="NAICS-22 Cogen")),FALSE,IF(AND($P$3=FALSE,OR(F4597="Commercial NAICS Cogen",F4597="Commercial NAICS Non-Cogen",F4597="Industrial NAICS Cogen", F4597="industrial NAICS non-Cogen")),FALSE, TRUE))</f>
        <v/>
      </c>
    </row>
    <row r="4598">
      <c r="A4598" s="129" t="n">
        <v>60340</v>
      </c>
      <c r="B4598" s="130" t="inlineStr">
        <is>
          <t>Albany Green Energy</t>
        </is>
      </c>
      <c r="C4598" s="130" t="inlineStr">
        <is>
          <t>Albany Green Energy, LLC</t>
        </is>
      </c>
      <c r="D4598" s="129" t="n">
        <v>60130</v>
      </c>
      <c r="E4598" s="130" t="inlineStr">
        <is>
          <t>GA</t>
        </is>
      </c>
      <c r="F4598" s="130" t="inlineStr">
        <is>
          <t>NAICS-22 Cogen</t>
        </is>
      </c>
      <c r="G4598" s="130" t="inlineStr">
        <is>
          <t>ST</t>
        </is>
      </c>
      <c r="H4598" s="130" t="inlineStr">
        <is>
          <t>OBS</t>
        </is>
      </c>
      <c r="I4598" s="130" t="inlineStr">
        <is>
          <t>ORW</t>
        </is>
      </c>
      <c r="J4598" s="131" t="n">
        <v>0</v>
      </c>
      <c r="K4598" s="129" t="n">
        <v>2020</v>
      </c>
      <c r="L4598" s="120">
        <f>IF(VLOOKUP(H4598,'Cross-Page Data'!$D$4:$F$48,3,FALSE)="natural gas",VLOOKUP(G4598,'Cross-Page Data'!$I$4:$J$19,2,FALSE),IF(VLOOKUP(H4598,'Cross-Page Data'!$D$4:$F$48,3,FALSE)="solar",IF(G4598="PV","solar PV","solar thermal"),IF(VLOOKUP(H4598,'Cross-Page Data'!$D$4:$F$48,3,FALSE)="wind",VLOOKUP(G4598,'Cross-Page Data'!$I$4:$J$19,2,FALSE),IF(VLOOKUP(H4598,'Cross-Page Data'!$D$4:$F$48,3,FALSE)="hydro",VLOOKUP(G4598,'Cross-Page Data'!$I$4:$J$19,2,FALSE),VLOOKUP(H4598,'Cross-Page Data'!$D$4:$F$48,3,FALSE)))))</f>
        <v/>
      </c>
      <c r="M4598" s="120">
        <f>IF(AND($P$2=FALSE,OR(F4598="Commercial NAICS Cogen",F4598="Industrial NAICS Cogen",F4598="NAICS-22 Cogen")),FALSE,IF(AND($P$3=FALSE,OR(F4598="Commercial NAICS Cogen",F4598="Commercial NAICS Non-Cogen",F4598="Industrial NAICS Cogen", F4598="industrial NAICS non-Cogen")),FALSE, TRUE))</f>
        <v/>
      </c>
    </row>
    <row r="4599">
      <c r="A4599" s="129" t="n">
        <v>60340</v>
      </c>
      <c r="B4599" s="130" t="inlineStr">
        <is>
          <t>Albany Green Energy</t>
        </is>
      </c>
      <c r="C4599" s="130" t="inlineStr">
        <is>
          <t>Albany Green Energy, LLC</t>
        </is>
      </c>
      <c r="D4599" s="129" t="n">
        <v>60130</v>
      </c>
      <c r="E4599" s="130" t="inlineStr">
        <is>
          <t>GA</t>
        </is>
      </c>
      <c r="F4599" s="130" t="inlineStr">
        <is>
          <t>NAICS-22 Cogen</t>
        </is>
      </c>
      <c r="G4599" s="130" t="inlineStr">
        <is>
          <t>ST</t>
        </is>
      </c>
      <c r="H4599" s="130" t="inlineStr">
        <is>
          <t>WDS</t>
        </is>
      </c>
      <c r="I4599" s="130" t="inlineStr">
        <is>
          <t>WWW</t>
        </is>
      </c>
      <c r="J4599" s="131" t="n">
        <v>360144.68</v>
      </c>
      <c r="K4599" s="129" t="n">
        <v>2020</v>
      </c>
      <c r="L4599" s="120">
        <f>IF(VLOOKUP(H4599,'Cross-Page Data'!$D$4:$F$48,3,FALSE)="natural gas",VLOOKUP(G4599,'Cross-Page Data'!$I$4:$J$19,2,FALSE),IF(VLOOKUP(H4599,'Cross-Page Data'!$D$4:$F$48,3,FALSE)="solar",IF(G4599="PV","solar PV","solar thermal"),IF(VLOOKUP(H4599,'Cross-Page Data'!$D$4:$F$48,3,FALSE)="wind",VLOOKUP(G4599,'Cross-Page Data'!$I$4:$J$19,2,FALSE),IF(VLOOKUP(H4599,'Cross-Page Data'!$D$4:$F$48,3,FALSE)="hydro",VLOOKUP(G4599,'Cross-Page Data'!$I$4:$J$19,2,FALSE),VLOOKUP(H4599,'Cross-Page Data'!$D$4:$F$48,3,FALSE)))))</f>
        <v/>
      </c>
      <c r="M4599" s="120">
        <f>IF(AND($P$2=FALSE,OR(F4599="Commercial NAICS Cogen",F4599="Industrial NAICS Cogen",F4599="NAICS-22 Cogen")),FALSE,IF(AND($P$3=FALSE,OR(F4599="Commercial NAICS Cogen",F4599="Commercial NAICS Non-Cogen",F4599="Industrial NAICS Cogen", F4599="industrial NAICS non-Cogen")),FALSE, TRUE))</f>
        <v/>
      </c>
    </row>
    <row r="4600">
      <c r="A4600" s="129" t="n">
        <v>60345</v>
      </c>
      <c r="B4600" s="130" t="inlineStr">
        <is>
          <t>Okeechobee Clean Energy Center</t>
        </is>
      </c>
      <c r="C4600" s="130" t="inlineStr">
        <is>
          <t>Florida Power &amp; Light Co</t>
        </is>
      </c>
      <c r="D4600" s="129" t="n">
        <v>6452</v>
      </c>
      <c r="E4600" s="130" t="inlineStr">
        <is>
          <t>FL</t>
        </is>
      </c>
      <c r="F4600" s="130" t="inlineStr">
        <is>
          <t>Electric Utility</t>
        </is>
      </c>
      <c r="G4600" s="130" t="inlineStr">
        <is>
          <t>CA</t>
        </is>
      </c>
      <c r="H4600" s="130" t="inlineStr">
        <is>
          <t>DFO</t>
        </is>
      </c>
      <c r="I4600" s="130" t="inlineStr">
        <is>
          <t>DFO</t>
        </is>
      </c>
      <c r="J4600" s="131" t="n">
        <v>701.359</v>
      </c>
      <c r="K4600" s="129" t="n">
        <v>2020</v>
      </c>
      <c r="L4600" s="120">
        <f>IF(VLOOKUP(H4600,'Cross-Page Data'!$D$4:$F$48,3,FALSE)="natural gas",VLOOKUP(G4600,'Cross-Page Data'!$I$4:$J$19,2,FALSE),IF(VLOOKUP(H4600,'Cross-Page Data'!$D$4:$F$48,3,FALSE)="solar",IF(G4600="PV","solar PV","solar thermal"),IF(VLOOKUP(H4600,'Cross-Page Data'!$D$4:$F$48,3,FALSE)="wind",VLOOKUP(G4600,'Cross-Page Data'!$I$4:$J$19,2,FALSE),IF(VLOOKUP(H4600,'Cross-Page Data'!$D$4:$F$48,3,FALSE)="hydro",VLOOKUP(G4600,'Cross-Page Data'!$I$4:$J$19,2,FALSE),VLOOKUP(H4600,'Cross-Page Data'!$D$4:$F$48,3,FALSE)))))</f>
        <v/>
      </c>
      <c r="M4600" s="120">
        <f>IF(AND($P$2=FALSE,OR(F4600="Commercial NAICS Cogen",F4600="Industrial NAICS Cogen",F4600="NAICS-22 Cogen")),FALSE,IF(AND($P$3=FALSE,OR(F4600="Commercial NAICS Cogen",F4600="Commercial NAICS Non-Cogen",F4600="Industrial NAICS Cogen", F4600="industrial NAICS non-Cogen")),FALSE, TRUE))</f>
        <v/>
      </c>
    </row>
    <row r="4601">
      <c r="A4601" s="129" t="n">
        <v>60345</v>
      </c>
      <c r="B4601" s="130" t="inlineStr">
        <is>
          <t>Okeechobee Clean Energy Center</t>
        </is>
      </c>
      <c r="C4601" s="130" t="inlineStr">
        <is>
          <t>Florida Power &amp; Light Co</t>
        </is>
      </c>
      <c r="D4601" s="129" t="n">
        <v>6452</v>
      </c>
      <c r="E4601" s="130" t="inlineStr">
        <is>
          <t>FL</t>
        </is>
      </c>
      <c r="F4601" s="130" t="inlineStr">
        <is>
          <t>Electric Utility</t>
        </is>
      </c>
      <c r="G4601" s="130" t="inlineStr">
        <is>
          <t>CA</t>
        </is>
      </c>
      <c r="H4601" s="130" t="inlineStr">
        <is>
          <t>NG</t>
        </is>
      </c>
      <c r="I4601" s="130" t="inlineStr">
        <is>
          <t>NG</t>
        </is>
      </c>
      <c r="J4601" s="131" t="n">
        <v>2934667.6</v>
      </c>
      <c r="K4601" s="129" t="n">
        <v>2020</v>
      </c>
      <c r="L4601" s="120">
        <f>IF(VLOOKUP(H4601,'Cross-Page Data'!$D$4:$F$48,3,FALSE)="natural gas",VLOOKUP(G4601,'Cross-Page Data'!$I$4:$J$19,2,FALSE),IF(VLOOKUP(H4601,'Cross-Page Data'!$D$4:$F$48,3,FALSE)="solar",IF(G4601="PV","solar PV","solar thermal"),IF(VLOOKUP(H4601,'Cross-Page Data'!$D$4:$F$48,3,FALSE)="wind",VLOOKUP(G4601,'Cross-Page Data'!$I$4:$J$19,2,FALSE),IF(VLOOKUP(H4601,'Cross-Page Data'!$D$4:$F$48,3,FALSE)="hydro",VLOOKUP(G4601,'Cross-Page Data'!$I$4:$J$19,2,FALSE),VLOOKUP(H4601,'Cross-Page Data'!$D$4:$F$48,3,FALSE)))))</f>
        <v/>
      </c>
      <c r="M4601" s="120">
        <f>IF(AND($P$2=FALSE,OR(F4601="Commercial NAICS Cogen",F4601="Industrial NAICS Cogen",F4601="NAICS-22 Cogen")),FALSE,IF(AND($P$3=FALSE,OR(F4601="Commercial NAICS Cogen",F4601="Commercial NAICS Non-Cogen",F4601="Industrial NAICS Cogen", F4601="industrial NAICS non-Cogen")),FALSE, TRUE))</f>
        <v/>
      </c>
    </row>
    <row r="4602">
      <c r="A4602" s="129" t="n">
        <v>60345</v>
      </c>
      <c r="B4602" s="130" t="inlineStr">
        <is>
          <t>Okeechobee Clean Energy Center</t>
        </is>
      </c>
      <c r="C4602" s="130" t="inlineStr">
        <is>
          <t>Florida Power &amp; Light Co</t>
        </is>
      </c>
      <c r="D4602" s="129" t="n">
        <v>6452</v>
      </c>
      <c r="E4602" s="130" t="inlineStr">
        <is>
          <t>FL</t>
        </is>
      </c>
      <c r="F4602" s="130" t="inlineStr">
        <is>
          <t>Electric Utility</t>
        </is>
      </c>
      <c r="G4602" s="130" t="inlineStr">
        <is>
          <t>CT</t>
        </is>
      </c>
      <c r="H4602" s="130" t="inlineStr">
        <is>
          <t>DFO</t>
        </is>
      </c>
      <c r="I4602" s="130" t="inlineStr">
        <is>
          <t>DFO</t>
        </is>
      </c>
      <c r="J4602" s="131" t="n">
        <v>1567.766</v>
      </c>
      <c r="K4602" s="129" t="n">
        <v>2020</v>
      </c>
      <c r="L4602" s="120">
        <f>IF(VLOOKUP(H4602,'Cross-Page Data'!$D$4:$F$48,3,FALSE)="natural gas",VLOOKUP(G4602,'Cross-Page Data'!$I$4:$J$19,2,FALSE),IF(VLOOKUP(H4602,'Cross-Page Data'!$D$4:$F$48,3,FALSE)="solar",IF(G4602="PV","solar PV","solar thermal"),IF(VLOOKUP(H4602,'Cross-Page Data'!$D$4:$F$48,3,FALSE)="wind",VLOOKUP(G4602,'Cross-Page Data'!$I$4:$J$19,2,FALSE),IF(VLOOKUP(H4602,'Cross-Page Data'!$D$4:$F$48,3,FALSE)="hydro",VLOOKUP(G4602,'Cross-Page Data'!$I$4:$J$19,2,FALSE),VLOOKUP(H4602,'Cross-Page Data'!$D$4:$F$48,3,FALSE)))))</f>
        <v/>
      </c>
      <c r="M4602" s="120">
        <f>IF(AND($P$2=FALSE,OR(F4602="Commercial NAICS Cogen",F4602="Industrial NAICS Cogen",F4602="NAICS-22 Cogen")),FALSE,IF(AND($P$3=FALSE,OR(F4602="Commercial NAICS Cogen",F4602="Commercial NAICS Non-Cogen",F4602="Industrial NAICS Cogen", F4602="industrial NAICS non-Cogen")),FALSE, TRUE))</f>
        <v/>
      </c>
    </row>
    <row r="4603">
      <c r="A4603" s="129" t="n">
        <v>60345</v>
      </c>
      <c r="B4603" s="130" t="inlineStr">
        <is>
          <t>Okeechobee Clean Energy Center</t>
        </is>
      </c>
      <c r="C4603" s="130" t="inlineStr">
        <is>
          <t>Florida Power &amp; Light Co</t>
        </is>
      </c>
      <c r="D4603" s="129" t="n">
        <v>6452</v>
      </c>
      <c r="E4603" s="130" t="inlineStr">
        <is>
          <t>FL</t>
        </is>
      </c>
      <c r="F4603" s="130" t="inlineStr">
        <is>
          <t>Electric Utility</t>
        </is>
      </c>
      <c r="G4603" s="130" t="inlineStr">
        <is>
          <t>CT</t>
        </is>
      </c>
      <c r="H4603" s="130" t="inlineStr">
        <is>
          <t>NG</t>
        </is>
      </c>
      <c r="I4603" s="130" t="inlineStr">
        <is>
          <t>NG</t>
        </is>
      </c>
      <c r="J4603" s="131" t="n">
        <v>6529307.2</v>
      </c>
      <c r="K4603" s="129" t="n">
        <v>2020</v>
      </c>
      <c r="L4603" s="120">
        <f>IF(VLOOKUP(H4603,'Cross-Page Data'!$D$4:$F$48,3,FALSE)="natural gas",VLOOKUP(G4603,'Cross-Page Data'!$I$4:$J$19,2,FALSE),IF(VLOOKUP(H4603,'Cross-Page Data'!$D$4:$F$48,3,FALSE)="solar",IF(G4603="PV","solar PV","solar thermal"),IF(VLOOKUP(H4603,'Cross-Page Data'!$D$4:$F$48,3,FALSE)="wind",VLOOKUP(G4603,'Cross-Page Data'!$I$4:$J$19,2,FALSE),IF(VLOOKUP(H4603,'Cross-Page Data'!$D$4:$F$48,3,FALSE)="hydro",VLOOKUP(G4603,'Cross-Page Data'!$I$4:$J$19,2,FALSE),VLOOKUP(H4603,'Cross-Page Data'!$D$4:$F$48,3,FALSE)))))</f>
        <v/>
      </c>
      <c r="M4603" s="120">
        <f>IF(AND($P$2=FALSE,OR(F4603="Commercial NAICS Cogen",F4603="Industrial NAICS Cogen",F4603="NAICS-22 Cogen")),FALSE,IF(AND($P$3=FALSE,OR(F4603="Commercial NAICS Cogen",F4603="Commercial NAICS Non-Cogen",F4603="Industrial NAICS Cogen", F4603="industrial NAICS non-Cogen")),FALSE, TRUE))</f>
        <v/>
      </c>
    </row>
    <row r="4604">
      <c r="A4604" s="129" t="n">
        <v>60345</v>
      </c>
      <c r="B4604" s="130" t="inlineStr">
        <is>
          <t>Okeechobee Clean Energy Center</t>
        </is>
      </c>
      <c r="C4604" s="130" t="inlineStr">
        <is>
          <t>Florida Power &amp; Light Co</t>
        </is>
      </c>
      <c r="D4604" s="129" t="n">
        <v>6452</v>
      </c>
      <c r="E4604" s="130" t="inlineStr">
        <is>
          <t>FL</t>
        </is>
      </c>
      <c r="F4604" s="130" t="inlineStr">
        <is>
          <t>Electric Utility</t>
        </is>
      </c>
      <c r="G4604" s="130" t="inlineStr">
        <is>
          <t>CT</t>
        </is>
      </c>
      <c r="H4604" s="130" t="inlineStr">
        <is>
          <t>RFO</t>
        </is>
      </c>
      <c r="I4604" s="130" t="inlineStr">
        <is>
          <t>RFO</t>
        </is>
      </c>
      <c r="J4604" s="131" t="n">
        <v>0</v>
      </c>
      <c r="K4604" s="129" t="n">
        <v>2020</v>
      </c>
      <c r="L4604" s="120">
        <f>IF(VLOOKUP(H4604,'Cross-Page Data'!$D$4:$F$48,3,FALSE)="natural gas",VLOOKUP(G4604,'Cross-Page Data'!$I$4:$J$19,2,FALSE),IF(VLOOKUP(H4604,'Cross-Page Data'!$D$4:$F$48,3,FALSE)="solar",IF(G4604="PV","solar PV","solar thermal"),IF(VLOOKUP(H4604,'Cross-Page Data'!$D$4:$F$48,3,FALSE)="wind",VLOOKUP(G4604,'Cross-Page Data'!$I$4:$J$19,2,FALSE),IF(VLOOKUP(H4604,'Cross-Page Data'!$D$4:$F$48,3,FALSE)="hydro",VLOOKUP(G4604,'Cross-Page Data'!$I$4:$J$19,2,FALSE),VLOOKUP(H4604,'Cross-Page Data'!$D$4:$F$48,3,FALSE)))))</f>
        <v/>
      </c>
      <c r="M4604" s="120">
        <f>IF(AND($P$2=FALSE,OR(F4604="Commercial NAICS Cogen",F4604="Industrial NAICS Cogen",F4604="NAICS-22 Cogen")),FALSE,IF(AND($P$3=FALSE,OR(F4604="Commercial NAICS Cogen",F4604="Commercial NAICS Non-Cogen",F4604="Industrial NAICS Cogen", F4604="industrial NAICS non-Cogen")),FALSE, TRUE))</f>
        <v/>
      </c>
    </row>
    <row r="4605">
      <c r="A4605" s="129" t="n">
        <v>60346</v>
      </c>
      <c r="B4605" s="130" t="inlineStr">
        <is>
          <t>Demille Solar Farm</t>
        </is>
      </c>
      <c r="C4605" s="130" t="inlineStr">
        <is>
          <t>DTE Electric Company</t>
        </is>
      </c>
      <c r="D4605" s="129" t="n">
        <v>5109</v>
      </c>
      <c r="E4605" s="130" t="inlineStr">
        <is>
          <t>MI</t>
        </is>
      </c>
      <c r="F4605" s="130" t="inlineStr">
        <is>
          <t>Electric Utility</t>
        </is>
      </c>
      <c r="G4605" s="130" t="inlineStr">
        <is>
          <t>PV</t>
        </is>
      </c>
      <c r="H4605" s="130" t="inlineStr">
        <is>
          <t>SUN</t>
        </is>
      </c>
      <c r="I4605" s="130" t="inlineStr">
        <is>
          <t>SUN</t>
        </is>
      </c>
      <c r="J4605" s="131" t="n">
        <v>43346</v>
      </c>
      <c r="K4605" s="129" t="n">
        <v>2020</v>
      </c>
      <c r="L4605" s="120">
        <f>IF(VLOOKUP(H4605,'Cross-Page Data'!$D$4:$F$48,3,FALSE)="natural gas",VLOOKUP(G4605,'Cross-Page Data'!$I$4:$J$19,2,FALSE),IF(VLOOKUP(H4605,'Cross-Page Data'!$D$4:$F$48,3,FALSE)="solar",IF(G4605="PV","solar PV","solar thermal"),IF(VLOOKUP(H4605,'Cross-Page Data'!$D$4:$F$48,3,FALSE)="wind",VLOOKUP(G4605,'Cross-Page Data'!$I$4:$J$19,2,FALSE),IF(VLOOKUP(H4605,'Cross-Page Data'!$D$4:$F$48,3,FALSE)="hydro",VLOOKUP(G4605,'Cross-Page Data'!$I$4:$J$19,2,FALSE),VLOOKUP(H4605,'Cross-Page Data'!$D$4:$F$48,3,FALSE)))))</f>
        <v/>
      </c>
      <c r="M4605" s="120">
        <f>IF(AND($P$2=FALSE,OR(F4605="Commercial NAICS Cogen",F4605="Industrial NAICS Cogen",F4605="NAICS-22 Cogen")),FALSE,IF(AND($P$3=FALSE,OR(F4605="Commercial NAICS Cogen",F4605="Commercial NAICS Non-Cogen",F4605="Industrial NAICS Cogen", F4605="industrial NAICS non-Cogen")),FALSE, TRUE))</f>
        <v/>
      </c>
    </row>
    <row r="4606">
      <c r="A4606" s="129" t="n">
        <v>60349</v>
      </c>
      <c r="B4606" s="130" t="inlineStr">
        <is>
          <t>Hill AFB LFG Facility, Bldg #737</t>
        </is>
      </c>
      <c r="C4606" s="130" t="inlineStr">
        <is>
          <t>Ameresco Federal Solutions</t>
        </is>
      </c>
      <c r="D4606" s="129" t="n">
        <v>60146</v>
      </c>
      <c r="E4606" s="130" t="inlineStr">
        <is>
          <t>UT</t>
        </is>
      </c>
      <c r="F4606" s="130" t="inlineStr">
        <is>
          <t>Commercial NAICS Non-Cogen</t>
        </is>
      </c>
      <c r="G4606" s="130" t="inlineStr">
        <is>
          <t>IC</t>
        </is>
      </c>
      <c r="H4606" s="130" t="inlineStr">
        <is>
          <t>LFG</t>
        </is>
      </c>
      <c r="I4606" s="130" t="inlineStr">
        <is>
          <t>MLG</t>
        </is>
      </c>
      <c r="J4606" s="131" t="n">
        <v>13070</v>
      </c>
      <c r="K4606" s="129" t="n">
        <v>2020</v>
      </c>
      <c r="L4606" s="120">
        <f>IF(VLOOKUP(H4606,'Cross-Page Data'!$D$4:$F$48,3,FALSE)="natural gas",VLOOKUP(G4606,'Cross-Page Data'!$I$4:$J$19,2,FALSE),IF(VLOOKUP(H4606,'Cross-Page Data'!$D$4:$F$48,3,FALSE)="solar",IF(G4606="PV","solar PV","solar thermal"),IF(VLOOKUP(H4606,'Cross-Page Data'!$D$4:$F$48,3,FALSE)="wind",VLOOKUP(G4606,'Cross-Page Data'!$I$4:$J$19,2,FALSE),IF(VLOOKUP(H4606,'Cross-Page Data'!$D$4:$F$48,3,FALSE)="hydro",VLOOKUP(G4606,'Cross-Page Data'!$I$4:$J$19,2,FALSE),VLOOKUP(H4606,'Cross-Page Data'!$D$4:$F$48,3,FALSE)))))</f>
        <v/>
      </c>
      <c r="M4606" s="120">
        <f>IF(AND($P$2=FALSE,OR(F4606="Commercial NAICS Cogen",F4606="Industrial NAICS Cogen",F4606="NAICS-22 Cogen")),FALSE,IF(AND($P$3=FALSE,OR(F4606="Commercial NAICS Cogen",F4606="Commercial NAICS Non-Cogen",F4606="Industrial NAICS Cogen", F4606="industrial NAICS non-Cogen")),FALSE, TRUE))</f>
        <v/>
      </c>
    </row>
    <row r="4607">
      <c r="A4607" s="129" t="n">
        <v>60351</v>
      </c>
      <c r="B4607" s="130" t="inlineStr">
        <is>
          <t>Bison Solar LLC</t>
        </is>
      </c>
      <c r="C4607" s="130" t="inlineStr">
        <is>
          <t>Bison Solar LLC</t>
        </is>
      </c>
      <c r="D4607" s="129" t="n">
        <v>60143</v>
      </c>
      <c r="E4607" s="130" t="inlineStr">
        <is>
          <t>CO</t>
        </is>
      </c>
      <c r="F4607" s="130" t="inlineStr">
        <is>
          <t>NAICS-22 Non-Cogen</t>
        </is>
      </c>
      <c r="G4607" s="130" t="inlineStr">
        <is>
          <t>PV</t>
        </is>
      </c>
      <c r="H4607" s="130" t="inlineStr">
        <is>
          <t>SUN</t>
        </is>
      </c>
      <c r="I4607" s="130" t="inlineStr">
        <is>
          <t>SUN</t>
        </is>
      </c>
      <c r="J4607" s="131" t="n">
        <v>62800</v>
      </c>
      <c r="K4607" s="129" t="n">
        <v>2020</v>
      </c>
      <c r="L4607" s="120">
        <f>IF(VLOOKUP(H4607,'Cross-Page Data'!$D$4:$F$48,3,FALSE)="natural gas",VLOOKUP(G4607,'Cross-Page Data'!$I$4:$J$19,2,FALSE),IF(VLOOKUP(H4607,'Cross-Page Data'!$D$4:$F$48,3,FALSE)="solar",IF(G4607="PV","solar PV","solar thermal"),IF(VLOOKUP(H4607,'Cross-Page Data'!$D$4:$F$48,3,FALSE)="wind",VLOOKUP(G4607,'Cross-Page Data'!$I$4:$J$19,2,FALSE),IF(VLOOKUP(H4607,'Cross-Page Data'!$D$4:$F$48,3,FALSE)="hydro",VLOOKUP(G4607,'Cross-Page Data'!$I$4:$J$19,2,FALSE),VLOOKUP(H4607,'Cross-Page Data'!$D$4:$F$48,3,FALSE)))))</f>
        <v/>
      </c>
      <c r="M4607" s="120">
        <f>IF(AND($P$2=FALSE,OR(F4607="Commercial NAICS Cogen",F4607="Industrial NAICS Cogen",F4607="NAICS-22 Cogen")),FALSE,IF(AND($P$3=FALSE,OR(F4607="Commercial NAICS Cogen",F4607="Commercial NAICS Non-Cogen",F4607="Industrial NAICS Cogen", F4607="industrial NAICS non-Cogen")),FALSE, TRUE))</f>
        <v/>
      </c>
    </row>
    <row r="4608">
      <c r="A4608" s="129" t="n">
        <v>60352</v>
      </c>
      <c r="B4608" s="130" t="inlineStr">
        <is>
          <t>Boulder Solar Power, LLC</t>
        </is>
      </c>
      <c r="C4608" s="130" t="inlineStr">
        <is>
          <t>Southern Power Co</t>
        </is>
      </c>
      <c r="D4608" s="129" t="n">
        <v>17650</v>
      </c>
      <c r="E4608" s="130" t="inlineStr">
        <is>
          <t>NV</t>
        </is>
      </c>
      <c r="F4608" s="130" t="inlineStr">
        <is>
          <t>NAICS-22 Non-Cogen</t>
        </is>
      </c>
      <c r="G4608" s="130" t="inlineStr">
        <is>
          <t>PV</t>
        </is>
      </c>
      <c r="H4608" s="130" t="inlineStr">
        <is>
          <t>SUN</t>
        </is>
      </c>
      <c r="I4608" s="130" t="inlineStr">
        <is>
          <t>SUN</t>
        </is>
      </c>
      <c r="J4608" s="131" t="n">
        <v>281229</v>
      </c>
      <c r="K4608" s="129" t="n">
        <v>2020</v>
      </c>
      <c r="L4608" s="120">
        <f>IF(VLOOKUP(H4608,'Cross-Page Data'!$D$4:$F$48,3,FALSE)="natural gas",VLOOKUP(G4608,'Cross-Page Data'!$I$4:$J$19,2,FALSE),IF(VLOOKUP(H4608,'Cross-Page Data'!$D$4:$F$48,3,FALSE)="solar",IF(G4608="PV","solar PV","solar thermal"),IF(VLOOKUP(H4608,'Cross-Page Data'!$D$4:$F$48,3,FALSE)="wind",VLOOKUP(G4608,'Cross-Page Data'!$I$4:$J$19,2,FALSE),IF(VLOOKUP(H4608,'Cross-Page Data'!$D$4:$F$48,3,FALSE)="hydro",VLOOKUP(G4608,'Cross-Page Data'!$I$4:$J$19,2,FALSE),VLOOKUP(H4608,'Cross-Page Data'!$D$4:$F$48,3,FALSE)))))</f>
        <v/>
      </c>
      <c r="M4608" s="120">
        <f>IF(AND($P$2=FALSE,OR(F4608="Commercial NAICS Cogen",F4608="Industrial NAICS Cogen",F4608="NAICS-22 Cogen")),FALSE,IF(AND($P$3=FALSE,OR(F4608="Commercial NAICS Cogen",F4608="Commercial NAICS Non-Cogen",F4608="Industrial NAICS Cogen", F4608="industrial NAICS non-Cogen")),FALSE, TRUE))</f>
        <v/>
      </c>
    </row>
    <row r="4609">
      <c r="A4609" s="129" t="n">
        <v>60354</v>
      </c>
      <c r="B4609" s="130" t="inlineStr">
        <is>
          <t>Brady II Wind Energy Center</t>
        </is>
      </c>
      <c r="C4609" s="130" t="inlineStr">
        <is>
          <t>Brady Wind II, LLC</t>
        </is>
      </c>
      <c r="D4609" s="129" t="n">
        <v>60149</v>
      </c>
      <c r="E4609" s="130" t="inlineStr">
        <is>
          <t>ND</t>
        </is>
      </c>
      <c r="F4609" s="130" t="inlineStr">
        <is>
          <t>NAICS-22 Non-Cogen</t>
        </is>
      </c>
      <c r="G4609" s="130" t="inlineStr">
        <is>
          <t>WT</t>
        </is>
      </c>
      <c r="H4609" s="130" t="inlineStr">
        <is>
          <t>WND</t>
        </is>
      </c>
      <c r="I4609" s="130" t="inlineStr">
        <is>
          <t>WND</t>
        </is>
      </c>
      <c r="J4609" s="131" t="n">
        <v>681994</v>
      </c>
      <c r="K4609" s="129" t="n">
        <v>2020</v>
      </c>
      <c r="L4609" s="120">
        <f>IF(VLOOKUP(H4609,'Cross-Page Data'!$D$4:$F$48,3,FALSE)="natural gas",VLOOKUP(G4609,'Cross-Page Data'!$I$4:$J$19,2,FALSE),IF(VLOOKUP(H4609,'Cross-Page Data'!$D$4:$F$48,3,FALSE)="solar",IF(G4609="PV","solar PV","solar thermal"),IF(VLOOKUP(H4609,'Cross-Page Data'!$D$4:$F$48,3,FALSE)="wind",VLOOKUP(G4609,'Cross-Page Data'!$I$4:$J$19,2,FALSE),IF(VLOOKUP(H4609,'Cross-Page Data'!$D$4:$F$48,3,FALSE)="hydro",VLOOKUP(G4609,'Cross-Page Data'!$I$4:$J$19,2,FALSE),VLOOKUP(H4609,'Cross-Page Data'!$D$4:$F$48,3,FALSE)))))</f>
        <v/>
      </c>
      <c r="M4609" s="120">
        <f>IF(AND($P$2=FALSE,OR(F4609="Commercial NAICS Cogen",F4609="Industrial NAICS Cogen",F4609="NAICS-22 Cogen")),FALSE,IF(AND($P$3=FALSE,OR(F4609="Commercial NAICS Cogen",F4609="Commercial NAICS Non-Cogen",F4609="Industrial NAICS Cogen", F4609="industrial NAICS non-Cogen")),FALSE, TRUE))</f>
        <v/>
      </c>
    </row>
    <row r="4610">
      <c r="A4610" s="129" t="n">
        <v>60357</v>
      </c>
      <c r="B4610" s="130" t="inlineStr">
        <is>
          <t>Lackawanna Energy Center</t>
        </is>
      </c>
      <c r="C4610" s="130" t="inlineStr">
        <is>
          <t>Invenergy Services LLC</t>
        </is>
      </c>
      <c r="D4610" s="129" t="n">
        <v>49893</v>
      </c>
      <c r="E4610" s="130" t="inlineStr">
        <is>
          <t>PA</t>
        </is>
      </c>
      <c r="F4610" s="130" t="inlineStr">
        <is>
          <t>NAICS-22 Non-Cogen</t>
        </is>
      </c>
      <c r="G4610" s="130" t="inlineStr">
        <is>
          <t>CS</t>
        </is>
      </c>
      <c r="H4610" s="130" t="inlineStr">
        <is>
          <t>NG</t>
        </is>
      </c>
      <c r="I4610" s="130" t="inlineStr">
        <is>
          <t>NG</t>
        </is>
      </c>
      <c r="J4610" s="131" t="n">
        <v>9226342</v>
      </c>
      <c r="K4610" s="129" t="n">
        <v>2020</v>
      </c>
      <c r="L4610" s="120">
        <f>IF(VLOOKUP(H4610,'Cross-Page Data'!$D$4:$F$48,3,FALSE)="natural gas",VLOOKUP(G4610,'Cross-Page Data'!$I$4:$J$19,2,FALSE),IF(VLOOKUP(H4610,'Cross-Page Data'!$D$4:$F$48,3,FALSE)="solar",IF(G4610="PV","solar PV","solar thermal"),IF(VLOOKUP(H4610,'Cross-Page Data'!$D$4:$F$48,3,FALSE)="wind",VLOOKUP(G4610,'Cross-Page Data'!$I$4:$J$19,2,FALSE),IF(VLOOKUP(H4610,'Cross-Page Data'!$D$4:$F$48,3,FALSE)="hydro",VLOOKUP(G4610,'Cross-Page Data'!$I$4:$J$19,2,FALSE),VLOOKUP(H4610,'Cross-Page Data'!$D$4:$F$48,3,FALSE)))))</f>
        <v/>
      </c>
      <c r="M4610" s="120">
        <f>IF(AND($P$2=FALSE,OR(F4610="Commercial NAICS Cogen",F4610="Industrial NAICS Cogen",F4610="NAICS-22 Cogen")),FALSE,IF(AND($P$3=FALSE,OR(F4610="Commercial NAICS Cogen",F4610="Commercial NAICS Non-Cogen",F4610="Industrial NAICS Cogen", F4610="industrial NAICS non-Cogen")),FALSE, TRUE))</f>
        <v/>
      </c>
    </row>
    <row r="4611">
      <c r="A4611" s="129" t="n">
        <v>60366</v>
      </c>
      <c r="B4611" s="130" t="inlineStr">
        <is>
          <t>Old Settler Wind</t>
        </is>
      </c>
      <c r="C4611" s="130" t="inlineStr">
        <is>
          <t>Old Settler Wind, LLC</t>
        </is>
      </c>
      <c r="D4611" s="129" t="n">
        <v>60155</v>
      </c>
      <c r="E4611" s="130" t="inlineStr">
        <is>
          <t>TX</t>
        </is>
      </c>
      <c r="F4611" s="130" t="inlineStr">
        <is>
          <t>NAICS-22 Non-Cogen</t>
        </is>
      </c>
      <c r="G4611" s="130" t="inlineStr">
        <is>
          <t>WT</t>
        </is>
      </c>
      <c r="H4611" s="130" t="inlineStr">
        <is>
          <t>WND</t>
        </is>
      </c>
      <c r="I4611" s="130" t="inlineStr">
        <is>
          <t>WND</t>
        </is>
      </c>
      <c r="J4611" s="131" t="n">
        <v>513106</v>
      </c>
      <c r="K4611" s="129" t="n">
        <v>2020</v>
      </c>
      <c r="L4611" s="120">
        <f>IF(VLOOKUP(H4611,'Cross-Page Data'!$D$4:$F$48,3,FALSE)="natural gas",VLOOKUP(G4611,'Cross-Page Data'!$I$4:$J$19,2,FALSE),IF(VLOOKUP(H4611,'Cross-Page Data'!$D$4:$F$48,3,FALSE)="solar",IF(G4611="PV","solar PV","solar thermal"),IF(VLOOKUP(H4611,'Cross-Page Data'!$D$4:$F$48,3,FALSE)="wind",VLOOKUP(G4611,'Cross-Page Data'!$I$4:$J$19,2,FALSE),IF(VLOOKUP(H4611,'Cross-Page Data'!$D$4:$F$48,3,FALSE)="hydro",VLOOKUP(G4611,'Cross-Page Data'!$I$4:$J$19,2,FALSE),VLOOKUP(H4611,'Cross-Page Data'!$D$4:$F$48,3,FALSE)))))</f>
        <v/>
      </c>
      <c r="M4611" s="120">
        <f>IF(AND($P$2=FALSE,OR(F4611="Commercial NAICS Cogen",F4611="Industrial NAICS Cogen",F4611="NAICS-22 Cogen")),FALSE,IF(AND($P$3=FALSE,OR(F4611="Commercial NAICS Cogen",F4611="Commercial NAICS Non-Cogen",F4611="Industrial NAICS Cogen", F4611="industrial NAICS non-Cogen")),FALSE, TRUE))</f>
        <v/>
      </c>
    </row>
    <row r="4612">
      <c r="A4612" s="129" t="n">
        <v>60368</v>
      </c>
      <c r="B4612" s="130" t="inlineStr">
        <is>
          <t>Panda Hummel Station LLC</t>
        </is>
      </c>
      <c r="C4612" s="130" t="inlineStr">
        <is>
          <t>Panda Hummel Station LLC</t>
        </is>
      </c>
      <c r="D4612" s="129" t="n">
        <v>60162</v>
      </c>
      <c r="E4612" s="130" t="inlineStr">
        <is>
          <t>PA</t>
        </is>
      </c>
      <c r="F4612" s="130" t="inlineStr">
        <is>
          <t>NAICS-22 Non-Cogen</t>
        </is>
      </c>
      <c r="G4612" s="130" t="inlineStr">
        <is>
          <t>CA</t>
        </is>
      </c>
      <c r="H4612" s="130" t="inlineStr">
        <is>
          <t>NG</t>
        </is>
      </c>
      <c r="I4612" s="130" t="inlineStr">
        <is>
          <t>NG</t>
        </is>
      </c>
      <c r="J4612" s="131" t="n">
        <v>2090349</v>
      </c>
      <c r="K4612" s="129" t="n">
        <v>2020</v>
      </c>
      <c r="L4612" s="120">
        <f>IF(VLOOKUP(H4612,'Cross-Page Data'!$D$4:$F$48,3,FALSE)="natural gas",VLOOKUP(G4612,'Cross-Page Data'!$I$4:$J$19,2,FALSE),IF(VLOOKUP(H4612,'Cross-Page Data'!$D$4:$F$48,3,FALSE)="solar",IF(G4612="PV","solar PV","solar thermal"),IF(VLOOKUP(H4612,'Cross-Page Data'!$D$4:$F$48,3,FALSE)="wind",VLOOKUP(G4612,'Cross-Page Data'!$I$4:$J$19,2,FALSE),IF(VLOOKUP(H4612,'Cross-Page Data'!$D$4:$F$48,3,FALSE)="hydro",VLOOKUP(G4612,'Cross-Page Data'!$I$4:$J$19,2,FALSE),VLOOKUP(H4612,'Cross-Page Data'!$D$4:$F$48,3,FALSE)))))</f>
        <v/>
      </c>
      <c r="M4612" s="120">
        <f>IF(AND($P$2=FALSE,OR(F4612="Commercial NAICS Cogen",F4612="Industrial NAICS Cogen",F4612="NAICS-22 Cogen")),FALSE,IF(AND($P$3=FALSE,OR(F4612="Commercial NAICS Cogen",F4612="Commercial NAICS Non-Cogen",F4612="Industrial NAICS Cogen", F4612="industrial NAICS non-Cogen")),FALSE, TRUE))</f>
        <v/>
      </c>
    </row>
    <row r="4613">
      <c r="A4613" s="129" t="n">
        <v>60368</v>
      </c>
      <c r="B4613" s="130" t="inlineStr">
        <is>
          <t>Panda Hummel Station LLC</t>
        </is>
      </c>
      <c r="C4613" s="130" t="inlineStr">
        <is>
          <t>Panda Hummel Station LLC</t>
        </is>
      </c>
      <c r="D4613" s="129" t="n">
        <v>60162</v>
      </c>
      <c r="E4613" s="130" t="inlineStr">
        <is>
          <t>PA</t>
        </is>
      </c>
      <c r="F4613" s="130" t="inlineStr">
        <is>
          <t>NAICS-22 Non-Cogen</t>
        </is>
      </c>
      <c r="G4613" s="130" t="inlineStr">
        <is>
          <t>CT</t>
        </is>
      </c>
      <c r="H4613" s="130" t="inlineStr">
        <is>
          <t>NG</t>
        </is>
      </c>
      <c r="I4613" s="130" t="inlineStr">
        <is>
          <t>NG</t>
        </is>
      </c>
      <c r="J4613" s="131" t="n">
        <v>4163485</v>
      </c>
      <c r="K4613" s="129" t="n">
        <v>2020</v>
      </c>
      <c r="L4613" s="120">
        <f>IF(VLOOKUP(H4613,'Cross-Page Data'!$D$4:$F$48,3,FALSE)="natural gas",VLOOKUP(G4613,'Cross-Page Data'!$I$4:$J$19,2,FALSE),IF(VLOOKUP(H4613,'Cross-Page Data'!$D$4:$F$48,3,FALSE)="solar",IF(G4613="PV","solar PV","solar thermal"),IF(VLOOKUP(H4613,'Cross-Page Data'!$D$4:$F$48,3,FALSE)="wind",VLOOKUP(G4613,'Cross-Page Data'!$I$4:$J$19,2,FALSE),IF(VLOOKUP(H4613,'Cross-Page Data'!$D$4:$F$48,3,FALSE)="hydro",VLOOKUP(G4613,'Cross-Page Data'!$I$4:$J$19,2,FALSE),VLOOKUP(H4613,'Cross-Page Data'!$D$4:$F$48,3,FALSE)))))</f>
        <v/>
      </c>
      <c r="M4613" s="120">
        <f>IF(AND($P$2=FALSE,OR(F4613="Commercial NAICS Cogen",F4613="Industrial NAICS Cogen",F4613="NAICS-22 Cogen")),FALSE,IF(AND($P$3=FALSE,OR(F4613="Commercial NAICS Cogen",F4613="Commercial NAICS Non-Cogen",F4613="Industrial NAICS Cogen", F4613="industrial NAICS non-Cogen")),FALSE, TRUE))</f>
        <v/>
      </c>
    </row>
    <row r="4614">
      <c r="A4614" s="129" t="n">
        <v>60372</v>
      </c>
      <c r="B4614" s="130" t="inlineStr">
        <is>
          <t>Lamesa Solar</t>
        </is>
      </c>
      <c r="C4614" s="130" t="inlineStr">
        <is>
          <t>Southern Power Co</t>
        </is>
      </c>
      <c r="D4614" s="129" t="n">
        <v>17650</v>
      </c>
      <c r="E4614" s="130" t="inlineStr">
        <is>
          <t>TX</t>
        </is>
      </c>
      <c r="F4614" s="130" t="inlineStr">
        <is>
          <t>NAICS-22 Non-Cogen</t>
        </is>
      </c>
      <c r="G4614" s="130" t="inlineStr">
        <is>
          <t>PV</t>
        </is>
      </c>
      <c r="H4614" s="130" t="inlineStr">
        <is>
          <t>SUN</t>
        </is>
      </c>
      <c r="I4614" s="130" t="inlineStr">
        <is>
          <t>SUN</t>
        </is>
      </c>
      <c r="J4614" s="131" t="n">
        <v>242946</v>
      </c>
      <c r="K4614" s="129" t="n">
        <v>2020</v>
      </c>
      <c r="L4614" s="120">
        <f>IF(VLOOKUP(H4614,'Cross-Page Data'!$D$4:$F$48,3,FALSE)="natural gas",VLOOKUP(G4614,'Cross-Page Data'!$I$4:$J$19,2,FALSE),IF(VLOOKUP(H4614,'Cross-Page Data'!$D$4:$F$48,3,FALSE)="solar",IF(G4614="PV","solar PV","solar thermal"),IF(VLOOKUP(H4614,'Cross-Page Data'!$D$4:$F$48,3,FALSE)="wind",VLOOKUP(G4614,'Cross-Page Data'!$I$4:$J$19,2,FALSE),IF(VLOOKUP(H4614,'Cross-Page Data'!$D$4:$F$48,3,FALSE)="hydro",VLOOKUP(G4614,'Cross-Page Data'!$I$4:$J$19,2,FALSE),VLOOKUP(H4614,'Cross-Page Data'!$D$4:$F$48,3,FALSE)))))</f>
        <v/>
      </c>
      <c r="M4614" s="120">
        <f>IF(AND($P$2=FALSE,OR(F4614="Commercial NAICS Cogen",F4614="Industrial NAICS Cogen",F4614="NAICS-22 Cogen")),FALSE,IF(AND($P$3=FALSE,OR(F4614="Commercial NAICS Cogen",F4614="Commercial NAICS Non-Cogen",F4614="Industrial NAICS Cogen", F4614="industrial NAICS non-Cogen")),FALSE, TRUE))</f>
        <v/>
      </c>
    </row>
    <row r="4615">
      <c r="A4615" s="129" t="n">
        <v>60376</v>
      </c>
      <c r="B4615" s="130" t="inlineStr">
        <is>
          <t>Clean Energy Future-Lordstown, LLC</t>
        </is>
      </c>
      <c r="C4615" s="130" t="inlineStr">
        <is>
          <t>Clean Energy Future-Lordstown, LLC</t>
        </is>
      </c>
      <c r="D4615" s="129" t="n">
        <v>60170</v>
      </c>
      <c r="E4615" s="130" t="inlineStr">
        <is>
          <t>OH</t>
        </is>
      </c>
      <c r="F4615" s="130" t="inlineStr">
        <is>
          <t>NAICS-22 Non-Cogen</t>
        </is>
      </c>
      <c r="G4615" s="130" t="inlineStr">
        <is>
          <t>CA</t>
        </is>
      </c>
      <c r="H4615" s="130" t="inlineStr">
        <is>
          <t>NG</t>
        </is>
      </c>
      <c r="I4615" s="130" t="inlineStr">
        <is>
          <t>NG</t>
        </is>
      </c>
      <c r="J4615" s="131" t="n">
        <v>2216673</v>
      </c>
      <c r="K4615" s="129" t="n">
        <v>2020</v>
      </c>
      <c r="L4615" s="120">
        <f>IF(VLOOKUP(H4615,'Cross-Page Data'!$D$4:$F$48,3,FALSE)="natural gas",VLOOKUP(G4615,'Cross-Page Data'!$I$4:$J$19,2,FALSE),IF(VLOOKUP(H4615,'Cross-Page Data'!$D$4:$F$48,3,FALSE)="solar",IF(G4615="PV","solar PV","solar thermal"),IF(VLOOKUP(H4615,'Cross-Page Data'!$D$4:$F$48,3,FALSE)="wind",VLOOKUP(G4615,'Cross-Page Data'!$I$4:$J$19,2,FALSE),IF(VLOOKUP(H4615,'Cross-Page Data'!$D$4:$F$48,3,FALSE)="hydro",VLOOKUP(G4615,'Cross-Page Data'!$I$4:$J$19,2,FALSE),VLOOKUP(H4615,'Cross-Page Data'!$D$4:$F$48,3,FALSE)))))</f>
        <v/>
      </c>
      <c r="M4615" s="120">
        <f>IF(AND($P$2=FALSE,OR(F4615="Commercial NAICS Cogen",F4615="Industrial NAICS Cogen",F4615="NAICS-22 Cogen")),FALSE,IF(AND($P$3=FALSE,OR(F4615="Commercial NAICS Cogen",F4615="Commercial NAICS Non-Cogen",F4615="Industrial NAICS Cogen", F4615="industrial NAICS non-Cogen")),FALSE, TRUE))</f>
        <v/>
      </c>
    </row>
    <row r="4616">
      <c r="A4616" s="129" t="n">
        <v>60376</v>
      </c>
      <c r="B4616" s="130" t="inlineStr">
        <is>
          <t>Clean Energy Future-Lordstown, LLC</t>
        </is>
      </c>
      <c r="C4616" s="130" t="inlineStr">
        <is>
          <t>Clean Energy Future-Lordstown, LLC</t>
        </is>
      </c>
      <c r="D4616" s="129" t="n">
        <v>60170</v>
      </c>
      <c r="E4616" s="130" t="inlineStr">
        <is>
          <t>OH</t>
        </is>
      </c>
      <c r="F4616" s="130" t="inlineStr">
        <is>
          <t>NAICS-22 Non-Cogen</t>
        </is>
      </c>
      <c r="G4616" s="130" t="inlineStr">
        <is>
          <t>CT</t>
        </is>
      </c>
      <c r="H4616" s="130" t="inlineStr">
        <is>
          <t>NG</t>
        </is>
      </c>
      <c r="I4616" s="130" t="inlineStr">
        <is>
          <t>NG</t>
        </is>
      </c>
      <c r="J4616" s="131" t="n">
        <v>3953021</v>
      </c>
      <c r="K4616" s="129" t="n">
        <v>2020</v>
      </c>
      <c r="L4616" s="120">
        <f>IF(VLOOKUP(H4616,'Cross-Page Data'!$D$4:$F$48,3,FALSE)="natural gas",VLOOKUP(G4616,'Cross-Page Data'!$I$4:$J$19,2,FALSE),IF(VLOOKUP(H4616,'Cross-Page Data'!$D$4:$F$48,3,FALSE)="solar",IF(G4616="PV","solar PV","solar thermal"),IF(VLOOKUP(H4616,'Cross-Page Data'!$D$4:$F$48,3,FALSE)="wind",VLOOKUP(G4616,'Cross-Page Data'!$I$4:$J$19,2,FALSE),IF(VLOOKUP(H4616,'Cross-Page Data'!$D$4:$F$48,3,FALSE)="hydro",VLOOKUP(G4616,'Cross-Page Data'!$I$4:$J$19,2,FALSE),VLOOKUP(H4616,'Cross-Page Data'!$D$4:$F$48,3,FALSE)))))</f>
        <v/>
      </c>
      <c r="M4616" s="120">
        <f>IF(AND($P$2=FALSE,OR(F4616="Commercial NAICS Cogen",F4616="Industrial NAICS Cogen",F4616="NAICS-22 Cogen")),FALSE,IF(AND($P$3=FALSE,OR(F4616="Commercial NAICS Cogen",F4616="Commercial NAICS Non-Cogen",F4616="Industrial NAICS Cogen", F4616="industrial NAICS non-Cogen")),FALSE, TRUE))</f>
        <v/>
      </c>
    </row>
    <row r="4617">
      <c r="A4617" s="129" t="n">
        <v>60380</v>
      </c>
      <c r="B4617" s="130" t="inlineStr">
        <is>
          <t>Shoe Creek Solar, LLC</t>
        </is>
      </c>
      <c r="C4617" s="130" t="inlineStr">
        <is>
          <t>Cypress Creek Renewables</t>
        </is>
      </c>
      <c r="D4617" s="129" t="n">
        <v>61060</v>
      </c>
      <c r="E4617" s="130" t="inlineStr">
        <is>
          <t>NC</t>
        </is>
      </c>
      <c r="F4617" s="130" t="inlineStr">
        <is>
          <t>NAICS-22 Non-Cogen</t>
        </is>
      </c>
      <c r="G4617" s="130" t="inlineStr">
        <is>
          <t>PV</t>
        </is>
      </c>
      <c r="H4617" s="130" t="inlineStr">
        <is>
          <t>SUN</t>
        </is>
      </c>
      <c r="I4617" s="130" t="inlineStr">
        <is>
          <t>SUN</t>
        </is>
      </c>
      <c r="J4617" s="131" t="n">
        <v>137789</v>
      </c>
      <c r="K4617" s="129" t="n">
        <v>2020</v>
      </c>
      <c r="L4617" s="120">
        <f>IF(VLOOKUP(H4617,'Cross-Page Data'!$D$4:$F$48,3,FALSE)="natural gas",VLOOKUP(G4617,'Cross-Page Data'!$I$4:$J$19,2,FALSE),IF(VLOOKUP(H4617,'Cross-Page Data'!$D$4:$F$48,3,FALSE)="solar",IF(G4617="PV","solar PV","solar thermal"),IF(VLOOKUP(H4617,'Cross-Page Data'!$D$4:$F$48,3,FALSE)="wind",VLOOKUP(G4617,'Cross-Page Data'!$I$4:$J$19,2,FALSE),IF(VLOOKUP(H4617,'Cross-Page Data'!$D$4:$F$48,3,FALSE)="hydro",VLOOKUP(G4617,'Cross-Page Data'!$I$4:$J$19,2,FALSE),VLOOKUP(H4617,'Cross-Page Data'!$D$4:$F$48,3,FALSE)))))</f>
        <v/>
      </c>
      <c r="M4617" s="120">
        <f>IF(AND($P$2=FALSE,OR(F4617="Commercial NAICS Cogen",F4617="Industrial NAICS Cogen",F4617="NAICS-22 Cogen")),FALSE,IF(AND($P$3=FALSE,OR(F4617="Commercial NAICS Cogen",F4617="Commercial NAICS Non-Cogen",F4617="Industrial NAICS Cogen", F4617="industrial NAICS non-Cogen")),FALSE, TRUE))</f>
        <v/>
      </c>
    </row>
    <row r="4618">
      <c r="A4618" s="129" t="n">
        <v>60383</v>
      </c>
      <c r="B4618" s="130" t="inlineStr">
        <is>
          <t>Monroe Solar Facility</t>
        </is>
      </c>
      <c r="C4618" s="130" t="inlineStr">
        <is>
          <t>Duke Energy Carolinas, LLC</t>
        </is>
      </c>
      <c r="D4618" s="129" t="n">
        <v>5416</v>
      </c>
      <c r="E4618" s="130" t="inlineStr">
        <is>
          <t>NC</t>
        </is>
      </c>
      <c r="F4618" s="130" t="inlineStr">
        <is>
          <t>Electric Utility</t>
        </is>
      </c>
      <c r="G4618" s="130" t="inlineStr">
        <is>
          <t>PV</t>
        </is>
      </c>
      <c r="H4618" s="130" t="inlineStr">
        <is>
          <t>SUN</t>
        </is>
      </c>
      <c r="I4618" s="130" t="inlineStr">
        <is>
          <t>SUN</t>
        </is>
      </c>
      <c r="J4618" s="131" t="n">
        <v>100742</v>
      </c>
      <c r="K4618" s="129" t="n">
        <v>2020</v>
      </c>
      <c r="L4618" s="120">
        <f>IF(VLOOKUP(H4618,'Cross-Page Data'!$D$4:$F$48,3,FALSE)="natural gas",VLOOKUP(G4618,'Cross-Page Data'!$I$4:$J$19,2,FALSE),IF(VLOOKUP(H4618,'Cross-Page Data'!$D$4:$F$48,3,FALSE)="solar",IF(G4618="PV","solar PV","solar thermal"),IF(VLOOKUP(H4618,'Cross-Page Data'!$D$4:$F$48,3,FALSE)="wind",VLOOKUP(G4618,'Cross-Page Data'!$I$4:$J$19,2,FALSE),IF(VLOOKUP(H4618,'Cross-Page Data'!$D$4:$F$48,3,FALSE)="hydro",VLOOKUP(G4618,'Cross-Page Data'!$I$4:$J$19,2,FALSE),VLOOKUP(H4618,'Cross-Page Data'!$D$4:$F$48,3,FALSE)))))</f>
        <v/>
      </c>
      <c r="M4618" s="120">
        <f>IF(AND($P$2=FALSE,OR(F4618="Commercial NAICS Cogen",F4618="Industrial NAICS Cogen",F4618="NAICS-22 Cogen")),FALSE,IF(AND($P$3=FALSE,OR(F4618="Commercial NAICS Cogen",F4618="Commercial NAICS Non-Cogen",F4618="Industrial NAICS Cogen", F4618="industrial NAICS non-Cogen")),FALSE, TRUE))</f>
        <v/>
      </c>
    </row>
    <row r="4619">
      <c r="A4619" s="129" t="n">
        <v>60390</v>
      </c>
      <c r="B4619" s="130" t="inlineStr">
        <is>
          <t>Beech Ridge Energy Storage</t>
        </is>
      </c>
      <c r="C4619" s="130" t="inlineStr">
        <is>
          <t>Invenergy Services LLC</t>
        </is>
      </c>
      <c r="D4619" s="129" t="n">
        <v>49893</v>
      </c>
      <c r="E4619" s="130" t="inlineStr">
        <is>
          <t>WV</t>
        </is>
      </c>
      <c r="F4619" s="130" t="inlineStr">
        <is>
          <t>NAICS-22 Non-Cogen</t>
        </is>
      </c>
      <c r="G4619" s="130" t="inlineStr">
        <is>
          <t>BA</t>
        </is>
      </c>
      <c r="H4619" s="130" t="inlineStr">
        <is>
          <t>MWH</t>
        </is>
      </c>
      <c r="I4619" s="130" t="inlineStr">
        <is>
          <t>OTH</t>
        </is>
      </c>
      <c r="J4619" s="131" t="n">
        <v>-12260</v>
      </c>
      <c r="K4619" s="129" t="n">
        <v>2020</v>
      </c>
      <c r="L4619" s="120">
        <f>IF(VLOOKUP(H4619,'Cross-Page Data'!$D$4:$F$48,3,FALSE)="natural gas",VLOOKUP(G4619,'Cross-Page Data'!$I$4:$J$19,2,FALSE),IF(VLOOKUP(H4619,'Cross-Page Data'!$D$4:$F$48,3,FALSE)="solar",IF(G4619="PV","solar PV","solar thermal"),IF(VLOOKUP(H4619,'Cross-Page Data'!$D$4:$F$48,3,FALSE)="wind",VLOOKUP(G4619,'Cross-Page Data'!$I$4:$J$19,2,FALSE),IF(VLOOKUP(H4619,'Cross-Page Data'!$D$4:$F$48,3,FALSE)="hydro",VLOOKUP(G4619,'Cross-Page Data'!$I$4:$J$19,2,FALSE),VLOOKUP(H4619,'Cross-Page Data'!$D$4:$F$48,3,FALSE)))))</f>
        <v/>
      </c>
      <c r="M4619" s="120">
        <f>IF(AND($P$2=FALSE,OR(F4619="Commercial NAICS Cogen",F4619="Industrial NAICS Cogen",F4619="NAICS-22 Cogen")),FALSE,IF(AND($P$3=FALSE,OR(F4619="Commercial NAICS Cogen",F4619="Commercial NAICS Non-Cogen",F4619="Industrial NAICS Cogen", F4619="industrial NAICS non-Cogen")),FALSE, TRUE))</f>
        <v/>
      </c>
    </row>
    <row r="4620">
      <c r="A4620" s="129" t="n">
        <v>60405</v>
      </c>
      <c r="B4620" s="130" t="inlineStr">
        <is>
          <t>Chaves Solar, LLC</t>
        </is>
      </c>
      <c r="C4620" s="130" t="inlineStr">
        <is>
          <t>Chaves Solar LLC</t>
        </is>
      </c>
      <c r="D4620" s="129" t="n">
        <v>60208</v>
      </c>
      <c r="E4620" s="130" t="inlineStr">
        <is>
          <t>NM</t>
        </is>
      </c>
      <c r="F4620" s="130" t="inlineStr">
        <is>
          <t>NAICS-22 Non-Cogen</t>
        </is>
      </c>
      <c r="G4620" s="130" t="inlineStr">
        <is>
          <t>PV</t>
        </is>
      </c>
      <c r="H4620" s="130" t="inlineStr">
        <is>
          <t>SUN</t>
        </is>
      </c>
      <c r="I4620" s="130" t="inlineStr">
        <is>
          <t>SUN</t>
        </is>
      </c>
      <c r="J4620" s="131" t="n">
        <v>177497</v>
      </c>
      <c r="K4620" s="129" t="n">
        <v>2020</v>
      </c>
      <c r="L4620" s="120">
        <f>IF(VLOOKUP(H4620,'Cross-Page Data'!$D$4:$F$48,3,FALSE)="natural gas",VLOOKUP(G4620,'Cross-Page Data'!$I$4:$J$19,2,FALSE),IF(VLOOKUP(H4620,'Cross-Page Data'!$D$4:$F$48,3,FALSE)="solar",IF(G4620="PV","solar PV","solar thermal"),IF(VLOOKUP(H4620,'Cross-Page Data'!$D$4:$F$48,3,FALSE)="wind",VLOOKUP(G4620,'Cross-Page Data'!$I$4:$J$19,2,FALSE),IF(VLOOKUP(H4620,'Cross-Page Data'!$D$4:$F$48,3,FALSE)="hydro",VLOOKUP(G4620,'Cross-Page Data'!$I$4:$J$19,2,FALSE),VLOOKUP(H4620,'Cross-Page Data'!$D$4:$F$48,3,FALSE)))))</f>
        <v/>
      </c>
      <c r="M4620" s="120">
        <f>IF(AND($P$2=FALSE,OR(F4620="Commercial NAICS Cogen",F4620="Industrial NAICS Cogen",F4620="NAICS-22 Cogen")),FALSE,IF(AND($P$3=FALSE,OR(F4620="Commercial NAICS Cogen",F4620="Commercial NAICS Non-Cogen",F4620="Industrial NAICS Cogen", F4620="industrial NAICS non-Cogen")),FALSE, TRUE))</f>
        <v/>
      </c>
    </row>
    <row r="4621">
      <c r="A4621" s="129" t="n">
        <v>60406</v>
      </c>
      <c r="B4621" s="130" t="inlineStr">
        <is>
          <t>Roswell Solar, LLC</t>
        </is>
      </c>
      <c r="C4621" s="130" t="inlineStr">
        <is>
          <t>Roswell Solar, LLC</t>
        </is>
      </c>
      <c r="D4621" s="129" t="n">
        <v>60209</v>
      </c>
      <c r="E4621" s="130" t="inlineStr">
        <is>
          <t>NM</t>
        </is>
      </c>
      <c r="F4621" s="130" t="inlineStr">
        <is>
          <t>NAICS-22 Non-Cogen</t>
        </is>
      </c>
      <c r="G4621" s="130" t="inlineStr">
        <is>
          <t>PV</t>
        </is>
      </c>
      <c r="H4621" s="130" t="inlineStr">
        <is>
          <t>SUN</t>
        </is>
      </c>
      <c r="I4621" s="130" t="inlineStr">
        <is>
          <t>SUN</t>
        </is>
      </c>
      <c r="J4621" s="131" t="n">
        <v>175144</v>
      </c>
      <c r="K4621" s="129" t="n">
        <v>2020</v>
      </c>
      <c r="L4621" s="120">
        <f>IF(VLOOKUP(H4621,'Cross-Page Data'!$D$4:$F$48,3,FALSE)="natural gas",VLOOKUP(G4621,'Cross-Page Data'!$I$4:$J$19,2,FALSE),IF(VLOOKUP(H4621,'Cross-Page Data'!$D$4:$F$48,3,FALSE)="solar",IF(G4621="PV","solar PV","solar thermal"),IF(VLOOKUP(H4621,'Cross-Page Data'!$D$4:$F$48,3,FALSE)="wind",VLOOKUP(G4621,'Cross-Page Data'!$I$4:$J$19,2,FALSE),IF(VLOOKUP(H4621,'Cross-Page Data'!$D$4:$F$48,3,FALSE)="hydro",VLOOKUP(G4621,'Cross-Page Data'!$I$4:$J$19,2,FALSE),VLOOKUP(H4621,'Cross-Page Data'!$D$4:$F$48,3,FALSE)))))</f>
        <v/>
      </c>
      <c r="M4621" s="120">
        <f>IF(AND($P$2=FALSE,OR(F4621="Commercial NAICS Cogen",F4621="Industrial NAICS Cogen",F4621="NAICS-22 Cogen")),FALSE,IF(AND($P$3=FALSE,OR(F4621="Commercial NAICS Cogen",F4621="Commercial NAICS Non-Cogen",F4621="Industrial NAICS Cogen", F4621="industrial NAICS non-Cogen")),FALSE, TRUE))</f>
        <v/>
      </c>
    </row>
    <row r="4622">
      <c r="A4622" s="129" t="n">
        <v>60414</v>
      </c>
      <c r="B4622" s="130" t="inlineStr">
        <is>
          <t>Bethel Wind Farm LLC</t>
        </is>
      </c>
      <c r="C4622" s="130" t="inlineStr">
        <is>
          <t>Southern Power Co</t>
        </is>
      </c>
      <c r="D4622" s="129" t="n">
        <v>17650</v>
      </c>
      <c r="E4622" s="130" t="inlineStr">
        <is>
          <t>TX</t>
        </is>
      </c>
      <c r="F4622" s="130" t="inlineStr">
        <is>
          <t>NAICS-22 Non-Cogen</t>
        </is>
      </c>
      <c r="G4622" s="130" t="inlineStr">
        <is>
          <t>WT</t>
        </is>
      </c>
      <c r="H4622" s="130" t="inlineStr">
        <is>
          <t>WND</t>
        </is>
      </c>
      <c r="I4622" s="130" t="inlineStr">
        <is>
          <t>WND</t>
        </is>
      </c>
      <c r="J4622" s="131" t="n">
        <v>1225575</v>
      </c>
      <c r="K4622" s="129" t="n">
        <v>2020</v>
      </c>
      <c r="L4622" s="120">
        <f>IF(VLOOKUP(H4622,'Cross-Page Data'!$D$4:$F$48,3,FALSE)="natural gas",VLOOKUP(G4622,'Cross-Page Data'!$I$4:$J$19,2,FALSE),IF(VLOOKUP(H4622,'Cross-Page Data'!$D$4:$F$48,3,FALSE)="solar",IF(G4622="PV","solar PV","solar thermal"),IF(VLOOKUP(H4622,'Cross-Page Data'!$D$4:$F$48,3,FALSE)="wind",VLOOKUP(G4622,'Cross-Page Data'!$I$4:$J$19,2,FALSE),IF(VLOOKUP(H4622,'Cross-Page Data'!$D$4:$F$48,3,FALSE)="hydro",VLOOKUP(G4622,'Cross-Page Data'!$I$4:$J$19,2,FALSE),VLOOKUP(H4622,'Cross-Page Data'!$D$4:$F$48,3,FALSE)))))</f>
        <v/>
      </c>
      <c r="M4622" s="120">
        <f>IF(AND($P$2=FALSE,OR(F4622="Commercial NAICS Cogen",F4622="Industrial NAICS Cogen",F4622="NAICS-22 Cogen")),FALSE,IF(AND($P$3=FALSE,OR(F4622="Commercial NAICS Cogen",F4622="Commercial NAICS Non-Cogen",F4622="Industrial NAICS Cogen", F4622="industrial NAICS non-Cogen")),FALSE, TRUE))</f>
        <v/>
      </c>
    </row>
    <row r="4623">
      <c r="A4623" s="129" t="n">
        <v>60432</v>
      </c>
      <c r="B4623" s="130" t="inlineStr">
        <is>
          <t>Three Peaks Power</t>
        </is>
      </c>
      <c r="C4623" s="130" t="inlineStr">
        <is>
          <t>Three Peaks Power LLC</t>
        </is>
      </c>
      <c r="D4623" s="129" t="n">
        <v>60245</v>
      </c>
      <c r="E4623" s="130" t="inlineStr">
        <is>
          <t>UT</t>
        </is>
      </c>
      <c r="F4623" s="130" t="inlineStr">
        <is>
          <t>NAICS-22 Non-Cogen</t>
        </is>
      </c>
      <c r="G4623" s="130" t="inlineStr">
        <is>
          <t>PV</t>
        </is>
      </c>
      <c r="H4623" s="130" t="inlineStr">
        <is>
          <t>SUN</t>
        </is>
      </c>
      <c r="I4623" s="130" t="inlineStr">
        <is>
          <t>SUN</t>
        </is>
      </c>
      <c r="J4623" s="131" t="n">
        <v>217855</v>
      </c>
      <c r="K4623" s="129" t="n">
        <v>2020</v>
      </c>
      <c r="L4623" s="120">
        <f>IF(VLOOKUP(H4623,'Cross-Page Data'!$D$4:$F$48,3,FALSE)="natural gas",VLOOKUP(G4623,'Cross-Page Data'!$I$4:$J$19,2,FALSE),IF(VLOOKUP(H4623,'Cross-Page Data'!$D$4:$F$48,3,FALSE)="solar",IF(G4623="PV","solar PV","solar thermal"),IF(VLOOKUP(H4623,'Cross-Page Data'!$D$4:$F$48,3,FALSE)="wind",VLOOKUP(G4623,'Cross-Page Data'!$I$4:$J$19,2,FALSE),IF(VLOOKUP(H4623,'Cross-Page Data'!$D$4:$F$48,3,FALSE)="hydro",VLOOKUP(G4623,'Cross-Page Data'!$I$4:$J$19,2,FALSE),VLOOKUP(H4623,'Cross-Page Data'!$D$4:$F$48,3,FALSE)))))</f>
        <v/>
      </c>
      <c r="M4623" s="120">
        <f>IF(AND($P$2=FALSE,OR(F4623="Commercial NAICS Cogen",F4623="Industrial NAICS Cogen",F4623="NAICS-22 Cogen")),FALSE,IF(AND($P$3=FALSE,OR(F4623="Commercial NAICS Cogen",F4623="Commercial NAICS Non-Cogen",F4623="Industrial NAICS Cogen", F4623="industrial NAICS non-Cogen")),FALSE, TRUE))</f>
        <v/>
      </c>
    </row>
    <row r="4624">
      <c r="A4624" s="129" t="n">
        <v>60436</v>
      </c>
      <c r="B4624" s="130" t="inlineStr">
        <is>
          <t>East Pecos Solar</t>
        </is>
      </c>
      <c r="C4624" s="130" t="inlineStr">
        <is>
          <t>Southern Power Co</t>
        </is>
      </c>
      <c r="D4624" s="129" t="n">
        <v>17650</v>
      </c>
      <c r="E4624" s="130" t="inlineStr">
        <is>
          <t>TX</t>
        </is>
      </c>
      <c r="F4624" s="130" t="inlineStr">
        <is>
          <t>NAICS-22 Non-Cogen</t>
        </is>
      </c>
      <c r="G4624" s="130" t="inlineStr">
        <is>
          <t>PV</t>
        </is>
      </c>
      <c r="H4624" s="130" t="inlineStr">
        <is>
          <t>SUN</t>
        </is>
      </c>
      <c r="I4624" s="130" t="inlineStr">
        <is>
          <t>SUN</t>
        </is>
      </c>
      <c r="J4624" s="131" t="n">
        <v>297310</v>
      </c>
      <c r="K4624" s="129" t="n">
        <v>2020</v>
      </c>
      <c r="L4624" s="120">
        <f>IF(VLOOKUP(H4624,'Cross-Page Data'!$D$4:$F$48,3,FALSE)="natural gas",VLOOKUP(G4624,'Cross-Page Data'!$I$4:$J$19,2,FALSE),IF(VLOOKUP(H4624,'Cross-Page Data'!$D$4:$F$48,3,FALSE)="solar",IF(G4624="PV","solar PV","solar thermal"),IF(VLOOKUP(H4624,'Cross-Page Data'!$D$4:$F$48,3,FALSE)="wind",VLOOKUP(G4624,'Cross-Page Data'!$I$4:$J$19,2,FALSE),IF(VLOOKUP(H4624,'Cross-Page Data'!$D$4:$F$48,3,FALSE)="hydro",VLOOKUP(G4624,'Cross-Page Data'!$I$4:$J$19,2,FALSE),VLOOKUP(H4624,'Cross-Page Data'!$D$4:$F$48,3,FALSE)))))</f>
        <v/>
      </c>
      <c r="M4624" s="120">
        <f>IF(AND($P$2=FALSE,OR(F4624="Commercial NAICS Cogen",F4624="Industrial NAICS Cogen",F4624="NAICS-22 Cogen")),FALSE,IF(AND($P$3=FALSE,OR(F4624="Commercial NAICS Cogen",F4624="Commercial NAICS Non-Cogen",F4624="Industrial NAICS Cogen", F4624="industrial NAICS non-Cogen")),FALSE, TRUE))</f>
        <v/>
      </c>
    </row>
    <row r="4625">
      <c r="A4625" s="129" t="n">
        <v>60441</v>
      </c>
      <c r="B4625" s="130" t="inlineStr">
        <is>
          <t>Salem Smart Power Center</t>
        </is>
      </c>
      <c r="C4625" s="130" t="inlineStr">
        <is>
          <t>Portland General Electric Co</t>
        </is>
      </c>
      <c r="D4625" s="129" t="n">
        <v>15248</v>
      </c>
      <c r="E4625" s="130" t="inlineStr">
        <is>
          <t>OR</t>
        </is>
      </c>
      <c r="F4625" s="130" t="inlineStr">
        <is>
          <t>Electric Utility</t>
        </is>
      </c>
      <c r="G4625" s="130" t="inlineStr">
        <is>
          <t>BA</t>
        </is>
      </c>
      <c r="H4625" s="130" t="inlineStr">
        <is>
          <t>MWH</t>
        </is>
      </c>
      <c r="I4625" s="130" t="inlineStr">
        <is>
          <t>OTH</t>
        </is>
      </c>
      <c r="J4625" s="131" t="n">
        <v>-385</v>
      </c>
      <c r="K4625" s="129" t="n">
        <v>2020</v>
      </c>
      <c r="L4625" s="120">
        <f>IF(VLOOKUP(H4625,'Cross-Page Data'!$D$4:$F$48,3,FALSE)="natural gas",VLOOKUP(G4625,'Cross-Page Data'!$I$4:$J$19,2,FALSE),IF(VLOOKUP(H4625,'Cross-Page Data'!$D$4:$F$48,3,FALSE)="solar",IF(G4625="PV","solar PV","solar thermal"),IF(VLOOKUP(H4625,'Cross-Page Data'!$D$4:$F$48,3,FALSE)="wind",VLOOKUP(G4625,'Cross-Page Data'!$I$4:$J$19,2,FALSE),IF(VLOOKUP(H4625,'Cross-Page Data'!$D$4:$F$48,3,FALSE)="hydro",VLOOKUP(G4625,'Cross-Page Data'!$I$4:$J$19,2,FALSE),VLOOKUP(H4625,'Cross-Page Data'!$D$4:$F$48,3,FALSE)))))</f>
        <v/>
      </c>
      <c r="M4625" s="120">
        <f>IF(AND($P$2=FALSE,OR(F4625="Commercial NAICS Cogen",F4625="Industrial NAICS Cogen",F4625="NAICS-22 Cogen")),FALSE,IF(AND($P$3=FALSE,OR(F4625="Commercial NAICS Cogen",F4625="Commercial NAICS Non-Cogen",F4625="Industrial NAICS Cogen", F4625="industrial NAICS non-Cogen")),FALSE, TRUE))</f>
        <v/>
      </c>
    </row>
    <row r="4626">
      <c r="A4626" s="129" t="n">
        <v>60464</v>
      </c>
      <c r="B4626" s="130" t="inlineStr">
        <is>
          <t>Tenaska Westmoreland Generating Station</t>
        </is>
      </c>
      <c r="C4626" s="130" t="inlineStr">
        <is>
          <t>Tenaska Pennsylvania Partners, LLC</t>
        </is>
      </c>
      <c r="D4626" s="129" t="n">
        <v>60249</v>
      </c>
      <c r="E4626" s="130" t="inlineStr">
        <is>
          <t>PA</t>
        </is>
      </c>
      <c r="F4626" s="130" t="inlineStr">
        <is>
          <t>NAICS-22 Non-Cogen</t>
        </is>
      </c>
      <c r="G4626" s="130" t="inlineStr">
        <is>
          <t>CA</t>
        </is>
      </c>
      <c r="H4626" s="130" t="inlineStr">
        <is>
          <t>NG</t>
        </is>
      </c>
      <c r="I4626" s="130" t="inlineStr">
        <is>
          <t>NG</t>
        </is>
      </c>
      <c r="J4626" s="131" t="n">
        <v>2158129</v>
      </c>
      <c r="K4626" s="129" t="n">
        <v>2020</v>
      </c>
      <c r="L4626" s="120">
        <f>IF(VLOOKUP(H4626,'Cross-Page Data'!$D$4:$F$48,3,FALSE)="natural gas",VLOOKUP(G4626,'Cross-Page Data'!$I$4:$J$19,2,FALSE),IF(VLOOKUP(H4626,'Cross-Page Data'!$D$4:$F$48,3,FALSE)="solar",IF(G4626="PV","solar PV","solar thermal"),IF(VLOOKUP(H4626,'Cross-Page Data'!$D$4:$F$48,3,FALSE)="wind",VLOOKUP(G4626,'Cross-Page Data'!$I$4:$J$19,2,FALSE),IF(VLOOKUP(H4626,'Cross-Page Data'!$D$4:$F$48,3,FALSE)="hydro",VLOOKUP(G4626,'Cross-Page Data'!$I$4:$J$19,2,FALSE),VLOOKUP(H4626,'Cross-Page Data'!$D$4:$F$48,3,FALSE)))))</f>
        <v/>
      </c>
      <c r="M4626" s="120">
        <f>IF(AND($P$2=FALSE,OR(F4626="Commercial NAICS Cogen",F4626="Industrial NAICS Cogen",F4626="NAICS-22 Cogen")),FALSE,IF(AND($P$3=FALSE,OR(F4626="Commercial NAICS Cogen",F4626="Commercial NAICS Non-Cogen",F4626="Industrial NAICS Cogen", F4626="industrial NAICS non-Cogen")),FALSE, TRUE))</f>
        <v/>
      </c>
    </row>
    <row r="4627">
      <c r="A4627" s="129" t="n">
        <v>60464</v>
      </c>
      <c r="B4627" s="130" t="inlineStr">
        <is>
          <t>Tenaska Westmoreland Generating Station</t>
        </is>
      </c>
      <c r="C4627" s="130" t="inlineStr">
        <is>
          <t>Tenaska Pennsylvania Partners, LLC</t>
        </is>
      </c>
      <c r="D4627" s="129" t="n">
        <v>60249</v>
      </c>
      <c r="E4627" s="130" t="inlineStr">
        <is>
          <t>PA</t>
        </is>
      </c>
      <c r="F4627" s="130" t="inlineStr">
        <is>
          <t>NAICS-22 Non-Cogen</t>
        </is>
      </c>
      <c r="G4627" s="130" t="inlineStr">
        <is>
          <t>CT</t>
        </is>
      </c>
      <c r="H4627" s="130" t="inlineStr">
        <is>
          <t>NG</t>
        </is>
      </c>
      <c r="I4627" s="130" t="inlineStr">
        <is>
          <t>NG</t>
        </is>
      </c>
      <c r="J4627" s="131" t="n">
        <v>4112208</v>
      </c>
      <c r="K4627" s="129" t="n">
        <v>2020</v>
      </c>
      <c r="L4627" s="120">
        <f>IF(VLOOKUP(H4627,'Cross-Page Data'!$D$4:$F$48,3,FALSE)="natural gas",VLOOKUP(G4627,'Cross-Page Data'!$I$4:$J$19,2,FALSE),IF(VLOOKUP(H4627,'Cross-Page Data'!$D$4:$F$48,3,FALSE)="solar",IF(G4627="PV","solar PV","solar thermal"),IF(VLOOKUP(H4627,'Cross-Page Data'!$D$4:$F$48,3,FALSE)="wind",VLOOKUP(G4627,'Cross-Page Data'!$I$4:$J$19,2,FALSE),IF(VLOOKUP(H4627,'Cross-Page Data'!$D$4:$F$48,3,FALSE)="hydro",VLOOKUP(G4627,'Cross-Page Data'!$I$4:$J$19,2,FALSE),VLOOKUP(H4627,'Cross-Page Data'!$D$4:$F$48,3,FALSE)))))</f>
        <v/>
      </c>
      <c r="M4627" s="120">
        <f>IF(AND($P$2=FALSE,OR(F4627="Commercial NAICS Cogen",F4627="Industrial NAICS Cogen",F4627="NAICS-22 Cogen")),FALSE,IF(AND($P$3=FALSE,OR(F4627="Commercial NAICS Cogen",F4627="Commercial NAICS Non-Cogen",F4627="Industrial NAICS Cogen", F4627="industrial NAICS non-Cogen")),FALSE, TRUE))</f>
        <v/>
      </c>
    </row>
    <row r="4628">
      <c r="A4628" s="129" t="n">
        <v>60467</v>
      </c>
      <c r="B4628" s="130" t="inlineStr">
        <is>
          <t>Red Rock</t>
        </is>
      </c>
      <c r="C4628" s="130" t="inlineStr">
        <is>
          <t>Arizona Public Service Co</t>
        </is>
      </c>
      <c r="D4628" s="129" t="n">
        <v>803</v>
      </c>
      <c r="E4628" s="130" t="inlineStr">
        <is>
          <t>AZ</t>
        </is>
      </c>
      <c r="F4628" s="130" t="inlineStr">
        <is>
          <t>Electric Utility</t>
        </is>
      </c>
      <c r="G4628" s="130" t="inlineStr">
        <is>
          <t>PV</t>
        </is>
      </c>
      <c r="H4628" s="130" t="inlineStr">
        <is>
          <t>SUN</t>
        </is>
      </c>
      <c r="I4628" s="130" t="inlineStr">
        <is>
          <t>SUN</t>
        </is>
      </c>
      <c r="J4628" s="131" t="n">
        <v>115596</v>
      </c>
      <c r="K4628" s="129" t="n">
        <v>2020</v>
      </c>
      <c r="L4628" s="120">
        <f>IF(VLOOKUP(H4628,'Cross-Page Data'!$D$4:$F$48,3,FALSE)="natural gas",VLOOKUP(G4628,'Cross-Page Data'!$I$4:$J$19,2,FALSE),IF(VLOOKUP(H4628,'Cross-Page Data'!$D$4:$F$48,3,FALSE)="solar",IF(G4628="PV","solar PV","solar thermal"),IF(VLOOKUP(H4628,'Cross-Page Data'!$D$4:$F$48,3,FALSE)="wind",VLOOKUP(G4628,'Cross-Page Data'!$I$4:$J$19,2,FALSE),IF(VLOOKUP(H4628,'Cross-Page Data'!$D$4:$F$48,3,FALSE)="hydro",VLOOKUP(G4628,'Cross-Page Data'!$I$4:$J$19,2,FALSE),VLOOKUP(H4628,'Cross-Page Data'!$D$4:$F$48,3,FALSE)))))</f>
        <v/>
      </c>
      <c r="M4628" s="120">
        <f>IF(AND($P$2=FALSE,OR(F4628="Commercial NAICS Cogen",F4628="Industrial NAICS Cogen",F4628="NAICS-22 Cogen")),FALSE,IF(AND($P$3=FALSE,OR(F4628="Commercial NAICS Cogen",F4628="Commercial NAICS Non-Cogen",F4628="Industrial NAICS Cogen", F4628="industrial NAICS non-Cogen")),FALSE, TRUE))</f>
        <v/>
      </c>
    </row>
    <row r="4629">
      <c r="A4629" s="129" t="n">
        <v>60470</v>
      </c>
      <c r="B4629" s="130" t="inlineStr">
        <is>
          <t>Paulding Wind Farm III</t>
        </is>
      </c>
      <c r="C4629" s="130" t="inlineStr">
        <is>
          <t>Paulding Wind Farm III LLC</t>
        </is>
      </c>
      <c r="D4629" s="129" t="n">
        <v>60258</v>
      </c>
      <c r="E4629" s="130" t="inlineStr">
        <is>
          <t>OH</t>
        </is>
      </c>
      <c r="F4629" s="130" t="inlineStr">
        <is>
          <t>NAICS-22 Non-Cogen</t>
        </is>
      </c>
      <c r="G4629" s="130" t="inlineStr">
        <is>
          <t>WT</t>
        </is>
      </c>
      <c r="H4629" s="130" t="inlineStr">
        <is>
          <t>WND</t>
        </is>
      </c>
      <c r="I4629" s="130" t="inlineStr">
        <is>
          <t>WND</t>
        </is>
      </c>
      <c r="J4629" s="131" t="n">
        <v>295242</v>
      </c>
      <c r="K4629" s="129" t="n">
        <v>2020</v>
      </c>
      <c r="L4629" s="120">
        <f>IF(VLOOKUP(H4629,'Cross-Page Data'!$D$4:$F$48,3,FALSE)="natural gas",VLOOKUP(G4629,'Cross-Page Data'!$I$4:$J$19,2,FALSE),IF(VLOOKUP(H4629,'Cross-Page Data'!$D$4:$F$48,3,FALSE)="solar",IF(G4629="PV","solar PV","solar thermal"),IF(VLOOKUP(H4629,'Cross-Page Data'!$D$4:$F$48,3,FALSE)="wind",VLOOKUP(G4629,'Cross-Page Data'!$I$4:$J$19,2,FALSE),IF(VLOOKUP(H4629,'Cross-Page Data'!$D$4:$F$48,3,FALSE)="hydro",VLOOKUP(G4629,'Cross-Page Data'!$I$4:$J$19,2,FALSE),VLOOKUP(H4629,'Cross-Page Data'!$D$4:$F$48,3,FALSE)))))</f>
        <v/>
      </c>
      <c r="M4629" s="120">
        <f>IF(AND($P$2=FALSE,OR(F4629="Commercial NAICS Cogen",F4629="Industrial NAICS Cogen",F4629="NAICS-22 Cogen")),FALSE,IF(AND($P$3=FALSE,OR(F4629="Commercial NAICS Cogen",F4629="Commercial NAICS Non-Cogen",F4629="Industrial NAICS Cogen", F4629="industrial NAICS non-Cogen")),FALSE, TRUE))</f>
        <v/>
      </c>
    </row>
    <row r="4630">
      <c r="A4630" s="129" t="n">
        <v>60471</v>
      </c>
      <c r="B4630" s="130" t="inlineStr">
        <is>
          <t>Green River Wind Farm</t>
        </is>
      </c>
      <c r="C4630" s="130" t="inlineStr">
        <is>
          <t>Green River Wind Farm Phase 1, LLC</t>
        </is>
      </c>
      <c r="D4630" s="129" t="n">
        <v>60259</v>
      </c>
      <c r="E4630" s="130" t="inlineStr">
        <is>
          <t>IL</t>
        </is>
      </c>
      <c r="F4630" s="130" t="inlineStr">
        <is>
          <t>NAICS-22 Non-Cogen</t>
        </is>
      </c>
      <c r="G4630" s="130" t="inlineStr">
        <is>
          <t>WT</t>
        </is>
      </c>
      <c r="H4630" s="130" t="inlineStr">
        <is>
          <t>WND</t>
        </is>
      </c>
      <c r="I4630" s="130" t="inlineStr">
        <is>
          <t>WND</t>
        </is>
      </c>
      <c r="J4630" s="131" t="n">
        <v>527641</v>
      </c>
      <c r="K4630" s="129" t="n">
        <v>2020</v>
      </c>
      <c r="L4630" s="120">
        <f>IF(VLOOKUP(H4630,'Cross-Page Data'!$D$4:$F$48,3,FALSE)="natural gas",VLOOKUP(G4630,'Cross-Page Data'!$I$4:$J$19,2,FALSE),IF(VLOOKUP(H4630,'Cross-Page Data'!$D$4:$F$48,3,FALSE)="solar",IF(G4630="PV","solar PV","solar thermal"),IF(VLOOKUP(H4630,'Cross-Page Data'!$D$4:$F$48,3,FALSE)="wind",VLOOKUP(G4630,'Cross-Page Data'!$I$4:$J$19,2,FALSE),IF(VLOOKUP(H4630,'Cross-Page Data'!$D$4:$F$48,3,FALSE)="hydro",VLOOKUP(G4630,'Cross-Page Data'!$I$4:$J$19,2,FALSE),VLOOKUP(H4630,'Cross-Page Data'!$D$4:$F$48,3,FALSE)))))</f>
        <v/>
      </c>
      <c r="M4630" s="120">
        <f>IF(AND($P$2=FALSE,OR(F4630="Commercial NAICS Cogen",F4630="Industrial NAICS Cogen",F4630="NAICS-22 Cogen")),FALSE,IF(AND($P$3=FALSE,OR(F4630="Commercial NAICS Cogen",F4630="Commercial NAICS Non-Cogen",F4630="Industrial NAICS Cogen", F4630="industrial NAICS non-Cogen")),FALSE, TRUE))</f>
        <v/>
      </c>
    </row>
    <row r="4631">
      <c r="A4631" s="129" t="n">
        <v>60491</v>
      </c>
      <c r="B4631" s="130" t="inlineStr">
        <is>
          <t>Springbok 3 Solar Farm Hybrid</t>
        </is>
      </c>
      <c r="C4631" s="130" t="inlineStr">
        <is>
          <t>64KT 8me LLC</t>
        </is>
      </c>
      <c r="D4631" s="129" t="n">
        <v>60278</v>
      </c>
      <c r="E4631" s="130" t="inlineStr">
        <is>
          <t>CA</t>
        </is>
      </c>
      <c r="F4631" s="130" t="inlineStr">
        <is>
          <t>NAICS-22 Non-Cogen</t>
        </is>
      </c>
      <c r="G4631" s="130" t="inlineStr">
        <is>
          <t>BA</t>
        </is>
      </c>
      <c r="H4631" s="130" t="inlineStr">
        <is>
          <t>MWH</t>
        </is>
      </c>
      <c r="I4631" s="130" t="inlineStr">
        <is>
          <t>OTH</t>
        </is>
      </c>
      <c r="J4631" s="131" t="n">
        <v>25</v>
      </c>
      <c r="K4631" s="129" t="n">
        <v>2020</v>
      </c>
      <c r="L4631" s="120">
        <f>IF(VLOOKUP(H4631,'Cross-Page Data'!$D$4:$F$48,3,FALSE)="natural gas",VLOOKUP(G4631,'Cross-Page Data'!$I$4:$J$19,2,FALSE),IF(VLOOKUP(H4631,'Cross-Page Data'!$D$4:$F$48,3,FALSE)="solar",IF(G4631="PV","solar PV","solar thermal"),IF(VLOOKUP(H4631,'Cross-Page Data'!$D$4:$F$48,3,FALSE)="wind",VLOOKUP(G4631,'Cross-Page Data'!$I$4:$J$19,2,FALSE),IF(VLOOKUP(H4631,'Cross-Page Data'!$D$4:$F$48,3,FALSE)="hydro",VLOOKUP(G4631,'Cross-Page Data'!$I$4:$J$19,2,FALSE),VLOOKUP(H4631,'Cross-Page Data'!$D$4:$F$48,3,FALSE)))))</f>
        <v/>
      </c>
      <c r="M4631" s="120">
        <f>IF(AND($P$2=FALSE,OR(F4631="Commercial NAICS Cogen",F4631="Industrial NAICS Cogen",F4631="NAICS-22 Cogen")),FALSE,IF(AND($P$3=FALSE,OR(F4631="Commercial NAICS Cogen",F4631="Commercial NAICS Non-Cogen",F4631="Industrial NAICS Cogen", F4631="industrial NAICS non-Cogen")),FALSE, TRUE))</f>
        <v/>
      </c>
    </row>
    <row r="4632">
      <c r="A4632" s="129" t="n">
        <v>60491</v>
      </c>
      <c r="B4632" s="130" t="inlineStr">
        <is>
          <t>Springbok 3 Solar Farm Hybrid</t>
        </is>
      </c>
      <c r="C4632" s="130" t="inlineStr">
        <is>
          <t>64KT 8me LLC</t>
        </is>
      </c>
      <c r="D4632" s="129" t="n">
        <v>60278</v>
      </c>
      <c r="E4632" s="130" t="inlineStr">
        <is>
          <t>CA</t>
        </is>
      </c>
      <c r="F4632" s="130" t="inlineStr">
        <is>
          <t>NAICS-22 Non-Cogen</t>
        </is>
      </c>
      <c r="G4632" s="130" t="inlineStr">
        <is>
          <t>PV</t>
        </is>
      </c>
      <c r="H4632" s="130" t="inlineStr">
        <is>
          <t>SUN</t>
        </is>
      </c>
      <c r="I4632" s="130" t="inlineStr">
        <is>
          <t>SUN</t>
        </is>
      </c>
      <c r="J4632" s="131" t="n">
        <v>242529</v>
      </c>
      <c r="K4632" s="129" t="n">
        <v>2020</v>
      </c>
      <c r="L4632" s="120">
        <f>IF(VLOOKUP(H4632,'Cross-Page Data'!$D$4:$F$48,3,FALSE)="natural gas",VLOOKUP(G4632,'Cross-Page Data'!$I$4:$J$19,2,FALSE),IF(VLOOKUP(H4632,'Cross-Page Data'!$D$4:$F$48,3,FALSE)="solar",IF(G4632="PV","solar PV","solar thermal"),IF(VLOOKUP(H4632,'Cross-Page Data'!$D$4:$F$48,3,FALSE)="wind",VLOOKUP(G4632,'Cross-Page Data'!$I$4:$J$19,2,FALSE),IF(VLOOKUP(H4632,'Cross-Page Data'!$D$4:$F$48,3,FALSE)="hydro",VLOOKUP(G4632,'Cross-Page Data'!$I$4:$J$19,2,FALSE),VLOOKUP(H4632,'Cross-Page Data'!$D$4:$F$48,3,FALSE)))))</f>
        <v/>
      </c>
      <c r="M4632" s="120">
        <f>IF(AND($P$2=FALSE,OR(F4632="Commercial NAICS Cogen",F4632="Industrial NAICS Cogen",F4632="NAICS-22 Cogen")),FALSE,IF(AND($P$3=FALSE,OR(F4632="Commercial NAICS Cogen",F4632="Commercial NAICS Non-Cogen",F4632="Industrial NAICS Cogen", F4632="industrial NAICS non-Cogen")),FALSE, TRUE))</f>
        <v/>
      </c>
    </row>
    <row r="4633">
      <c r="A4633" s="129" t="n">
        <v>60502</v>
      </c>
      <c r="B4633" s="130" t="inlineStr">
        <is>
          <t>Tyler Bluff Wind Project, LLC</t>
        </is>
      </c>
      <c r="C4633" s="130" t="inlineStr">
        <is>
          <t>Southern Power Co</t>
        </is>
      </c>
      <c r="D4633" s="129" t="n">
        <v>17650</v>
      </c>
      <c r="E4633" s="130" t="inlineStr">
        <is>
          <t>TX</t>
        </is>
      </c>
      <c r="F4633" s="130" t="inlineStr">
        <is>
          <t>NAICS-22 Non-Cogen</t>
        </is>
      </c>
      <c r="G4633" s="130" t="inlineStr">
        <is>
          <t>WT</t>
        </is>
      </c>
      <c r="H4633" s="130" t="inlineStr">
        <is>
          <t>WND</t>
        </is>
      </c>
      <c r="I4633" s="130" t="inlineStr">
        <is>
          <t>WND</t>
        </is>
      </c>
      <c r="J4633" s="131" t="n">
        <v>395274</v>
      </c>
      <c r="K4633" s="129" t="n">
        <v>2020</v>
      </c>
      <c r="L4633" s="120">
        <f>IF(VLOOKUP(H4633,'Cross-Page Data'!$D$4:$F$48,3,FALSE)="natural gas",VLOOKUP(G4633,'Cross-Page Data'!$I$4:$J$19,2,FALSE),IF(VLOOKUP(H4633,'Cross-Page Data'!$D$4:$F$48,3,FALSE)="solar",IF(G4633="PV","solar PV","solar thermal"),IF(VLOOKUP(H4633,'Cross-Page Data'!$D$4:$F$48,3,FALSE)="wind",VLOOKUP(G4633,'Cross-Page Data'!$I$4:$J$19,2,FALSE),IF(VLOOKUP(H4633,'Cross-Page Data'!$D$4:$F$48,3,FALSE)="hydro",VLOOKUP(G4633,'Cross-Page Data'!$I$4:$J$19,2,FALSE),VLOOKUP(H4633,'Cross-Page Data'!$D$4:$F$48,3,FALSE)))))</f>
        <v/>
      </c>
      <c r="M4633" s="120">
        <f>IF(AND($P$2=FALSE,OR(F4633="Commercial NAICS Cogen",F4633="Industrial NAICS Cogen",F4633="NAICS-22 Cogen")),FALSE,IF(AND($P$3=FALSE,OR(F4633="Commercial NAICS Cogen",F4633="Commercial NAICS Non-Cogen",F4633="Industrial NAICS Cogen", F4633="industrial NAICS non-Cogen")),FALSE, TRUE))</f>
        <v/>
      </c>
    </row>
    <row r="4634">
      <c r="A4634" s="129" t="n">
        <v>60503</v>
      </c>
      <c r="B4634" s="130" t="inlineStr">
        <is>
          <t>Crowned Ridge Wind Energy Center</t>
        </is>
      </c>
      <c r="C4634" s="130" t="inlineStr">
        <is>
          <t>Crowned Ridge Wind, LLC</t>
        </is>
      </c>
      <c r="D4634" s="129" t="n">
        <v>61416</v>
      </c>
      <c r="E4634" s="130" t="inlineStr">
        <is>
          <t>SD</t>
        </is>
      </c>
      <c r="F4634" s="130" t="inlineStr">
        <is>
          <t>NAICS-22 Non-Cogen</t>
        </is>
      </c>
      <c r="G4634" s="130" t="inlineStr">
        <is>
          <t>WT</t>
        </is>
      </c>
      <c r="H4634" s="130" t="inlineStr">
        <is>
          <t>WND</t>
        </is>
      </c>
      <c r="I4634" s="130" t="inlineStr">
        <is>
          <t>WND</t>
        </is>
      </c>
      <c r="J4634" s="131" t="n">
        <v>809563</v>
      </c>
      <c r="K4634" s="129" t="n">
        <v>2020</v>
      </c>
      <c r="L4634" s="120">
        <f>IF(VLOOKUP(H4634,'Cross-Page Data'!$D$4:$F$48,3,FALSE)="natural gas",VLOOKUP(G4634,'Cross-Page Data'!$I$4:$J$19,2,FALSE),IF(VLOOKUP(H4634,'Cross-Page Data'!$D$4:$F$48,3,FALSE)="solar",IF(G4634="PV","solar PV","solar thermal"),IF(VLOOKUP(H4634,'Cross-Page Data'!$D$4:$F$48,3,FALSE)="wind",VLOOKUP(G4634,'Cross-Page Data'!$I$4:$J$19,2,FALSE),IF(VLOOKUP(H4634,'Cross-Page Data'!$D$4:$F$48,3,FALSE)="hydro",VLOOKUP(G4634,'Cross-Page Data'!$I$4:$J$19,2,FALSE),VLOOKUP(H4634,'Cross-Page Data'!$D$4:$F$48,3,FALSE)))))</f>
        <v/>
      </c>
      <c r="M4634" s="120">
        <f>IF(AND($P$2=FALSE,OR(F4634="Commercial NAICS Cogen",F4634="Industrial NAICS Cogen",F4634="NAICS-22 Cogen")),FALSE,IF(AND($P$3=FALSE,OR(F4634="Commercial NAICS Cogen",F4634="Commercial NAICS Non-Cogen",F4634="Industrial NAICS Cogen", F4634="industrial NAICS non-Cogen")),FALSE, TRUE))</f>
        <v/>
      </c>
    </row>
    <row r="4635">
      <c r="A4635" s="129" t="n">
        <v>60504</v>
      </c>
      <c r="B4635" s="130" t="inlineStr">
        <is>
          <t>Blazing Star Wind Farm 1</t>
        </is>
      </c>
      <c r="C4635" s="130" t="inlineStr">
        <is>
          <t>Blazing Star Wind Farm, LLC</t>
        </is>
      </c>
      <c r="D4635" s="129" t="n">
        <v>60289</v>
      </c>
      <c r="E4635" s="130" t="inlineStr">
        <is>
          <t>MN</t>
        </is>
      </c>
      <c r="F4635" s="130" t="inlineStr">
        <is>
          <t>NAICS-22 Non-Cogen</t>
        </is>
      </c>
      <c r="G4635" s="130" t="inlineStr">
        <is>
          <t>WT</t>
        </is>
      </c>
      <c r="H4635" s="130" t="inlineStr">
        <is>
          <t>WND</t>
        </is>
      </c>
      <c r="I4635" s="130" t="inlineStr">
        <is>
          <t>WND</t>
        </is>
      </c>
      <c r="J4635" s="131" t="n">
        <v>567195</v>
      </c>
      <c r="K4635" s="129" t="n">
        <v>2020</v>
      </c>
      <c r="L4635" s="120">
        <f>IF(VLOOKUP(H4635,'Cross-Page Data'!$D$4:$F$48,3,FALSE)="natural gas",VLOOKUP(G4635,'Cross-Page Data'!$I$4:$J$19,2,FALSE),IF(VLOOKUP(H4635,'Cross-Page Data'!$D$4:$F$48,3,FALSE)="solar",IF(G4635="PV","solar PV","solar thermal"),IF(VLOOKUP(H4635,'Cross-Page Data'!$D$4:$F$48,3,FALSE)="wind",VLOOKUP(G4635,'Cross-Page Data'!$I$4:$J$19,2,FALSE),IF(VLOOKUP(H4635,'Cross-Page Data'!$D$4:$F$48,3,FALSE)="hydro",VLOOKUP(G4635,'Cross-Page Data'!$I$4:$J$19,2,FALSE),VLOOKUP(H4635,'Cross-Page Data'!$D$4:$F$48,3,FALSE)))))</f>
        <v/>
      </c>
      <c r="M4635" s="120">
        <f>IF(AND($P$2=FALSE,OR(F4635="Commercial NAICS Cogen",F4635="Industrial NAICS Cogen",F4635="NAICS-22 Cogen")),FALSE,IF(AND($P$3=FALSE,OR(F4635="Commercial NAICS Cogen",F4635="Commercial NAICS Non-Cogen",F4635="Industrial NAICS Cogen", F4635="industrial NAICS non-Cogen")),FALSE, TRUE))</f>
        <v/>
      </c>
    </row>
    <row r="4636">
      <c r="A4636" s="129" t="n">
        <v>60505</v>
      </c>
      <c r="B4636" s="130" t="inlineStr">
        <is>
          <t>Crocker Wind Farm</t>
        </is>
      </c>
      <c r="C4636" s="130" t="inlineStr">
        <is>
          <t>Crocker Wind Farm, LLC</t>
        </is>
      </c>
      <c r="D4636" s="129" t="n">
        <v>60290</v>
      </c>
      <c r="E4636" s="130" t="inlineStr">
        <is>
          <t>SD</t>
        </is>
      </c>
      <c r="F4636" s="130" t="inlineStr">
        <is>
          <t>NAICS-22 Non-Cogen</t>
        </is>
      </c>
      <c r="G4636" s="130" t="inlineStr">
        <is>
          <t>WT</t>
        </is>
      </c>
      <c r="H4636" s="130" t="inlineStr">
        <is>
          <t>WND</t>
        </is>
      </c>
      <c r="I4636" s="130" t="inlineStr">
        <is>
          <t>WND</t>
        </is>
      </c>
      <c r="J4636" s="131" t="n">
        <v>808736</v>
      </c>
      <c r="K4636" s="129" t="n">
        <v>2020</v>
      </c>
      <c r="L4636" s="120">
        <f>IF(VLOOKUP(H4636,'Cross-Page Data'!$D$4:$F$48,3,FALSE)="natural gas",VLOOKUP(G4636,'Cross-Page Data'!$I$4:$J$19,2,FALSE),IF(VLOOKUP(H4636,'Cross-Page Data'!$D$4:$F$48,3,FALSE)="solar",IF(G4636="PV","solar PV","solar thermal"),IF(VLOOKUP(H4636,'Cross-Page Data'!$D$4:$F$48,3,FALSE)="wind",VLOOKUP(G4636,'Cross-Page Data'!$I$4:$J$19,2,FALSE),IF(VLOOKUP(H4636,'Cross-Page Data'!$D$4:$F$48,3,FALSE)="hydro",VLOOKUP(G4636,'Cross-Page Data'!$I$4:$J$19,2,FALSE),VLOOKUP(H4636,'Cross-Page Data'!$D$4:$F$48,3,FALSE)))))</f>
        <v/>
      </c>
      <c r="M4636" s="120">
        <f>IF(AND($P$2=FALSE,OR(F4636="Commercial NAICS Cogen",F4636="Industrial NAICS Cogen",F4636="NAICS-22 Cogen")),FALSE,IF(AND($P$3=FALSE,OR(F4636="Commercial NAICS Cogen",F4636="Commercial NAICS Non-Cogen",F4636="Industrial NAICS Cogen", F4636="industrial NAICS non-Cogen")),FALSE, TRUE))</f>
        <v/>
      </c>
    </row>
    <row r="4637">
      <c r="A4637" s="129" t="n">
        <v>60506</v>
      </c>
      <c r="B4637" s="130" t="inlineStr">
        <is>
          <t>ETT Presidio NaS Battery</t>
        </is>
      </c>
      <c r="C4637" s="130" t="inlineStr">
        <is>
          <t>Electric Transmission Texas LLC</t>
        </is>
      </c>
      <c r="D4637" s="129" t="n">
        <v>50174</v>
      </c>
      <c r="E4637" s="130" t="inlineStr">
        <is>
          <t>TX</t>
        </is>
      </c>
      <c r="F4637" s="130" t="inlineStr">
        <is>
          <t>NAICS-22 Non-Cogen</t>
        </is>
      </c>
      <c r="G4637" s="130" t="inlineStr">
        <is>
          <t>BA</t>
        </is>
      </c>
      <c r="H4637" s="130" t="inlineStr">
        <is>
          <t>MWH</t>
        </is>
      </c>
      <c r="I4637" s="130" t="inlineStr">
        <is>
          <t>OTH</t>
        </is>
      </c>
      <c r="J4637" s="131" t="n">
        <v>-42</v>
      </c>
      <c r="K4637" s="129" t="n">
        <v>2020</v>
      </c>
      <c r="L4637" s="120">
        <f>IF(VLOOKUP(H4637,'Cross-Page Data'!$D$4:$F$48,3,FALSE)="natural gas",VLOOKUP(G4637,'Cross-Page Data'!$I$4:$J$19,2,FALSE),IF(VLOOKUP(H4637,'Cross-Page Data'!$D$4:$F$48,3,FALSE)="solar",IF(G4637="PV","solar PV","solar thermal"),IF(VLOOKUP(H4637,'Cross-Page Data'!$D$4:$F$48,3,FALSE)="wind",VLOOKUP(G4637,'Cross-Page Data'!$I$4:$J$19,2,FALSE),IF(VLOOKUP(H4637,'Cross-Page Data'!$D$4:$F$48,3,FALSE)="hydro",VLOOKUP(G4637,'Cross-Page Data'!$I$4:$J$19,2,FALSE),VLOOKUP(H4637,'Cross-Page Data'!$D$4:$F$48,3,FALSE)))))</f>
        <v/>
      </c>
      <c r="M4637" s="120">
        <f>IF(AND($P$2=FALSE,OR(F4637="Commercial NAICS Cogen",F4637="Industrial NAICS Cogen",F4637="NAICS-22 Cogen")),FALSE,IF(AND($P$3=FALSE,OR(F4637="Commercial NAICS Cogen",F4637="Commercial NAICS Non-Cogen",F4637="Industrial NAICS Cogen", F4637="industrial NAICS non-Cogen")),FALSE, TRUE))</f>
        <v/>
      </c>
    </row>
    <row r="4638">
      <c r="A4638" s="129" t="n">
        <v>60518</v>
      </c>
      <c r="B4638" s="130" t="inlineStr">
        <is>
          <t>Stafford Hill Solar Hybrid</t>
        </is>
      </c>
      <c r="C4638" s="130" t="inlineStr">
        <is>
          <t>Green Mountain Power Corp</t>
        </is>
      </c>
      <c r="D4638" s="129" t="n">
        <v>7601</v>
      </c>
      <c r="E4638" s="130" t="inlineStr">
        <is>
          <t>VT</t>
        </is>
      </c>
      <c r="F4638" s="130" t="inlineStr">
        <is>
          <t>Electric Utility</t>
        </is>
      </c>
      <c r="G4638" s="130" t="inlineStr">
        <is>
          <t>BA</t>
        </is>
      </c>
      <c r="H4638" s="130" t="inlineStr">
        <is>
          <t>MWH</t>
        </is>
      </c>
      <c r="I4638" s="130" t="inlineStr">
        <is>
          <t>OTH</t>
        </is>
      </c>
      <c r="J4638" s="131" t="n">
        <v>2617</v>
      </c>
      <c r="K4638" s="129" t="n">
        <v>2020</v>
      </c>
      <c r="L4638" s="120">
        <f>IF(VLOOKUP(H4638,'Cross-Page Data'!$D$4:$F$48,3,FALSE)="natural gas",VLOOKUP(G4638,'Cross-Page Data'!$I$4:$J$19,2,FALSE),IF(VLOOKUP(H4638,'Cross-Page Data'!$D$4:$F$48,3,FALSE)="solar",IF(G4638="PV","solar PV","solar thermal"),IF(VLOOKUP(H4638,'Cross-Page Data'!$D$4:$F$48,3,FALSE)="wind",VLOOKUP(G4638,'Cross-Page Data'!$I$4:$J$19,2,FALSE),IF(VLOOKUP(H4638,'Cross-Page Data'!$D$4:$F$48,3,FALSE)="hydro",VLOOKUP(G4638,'Cross-Page Data'!$I$4:$J$19,2,FALSE),VLOOKUP(H4638,'Cross-Page Data'!$D$4:$F$48,3,FALSE)))))</f>
        <v/>
      </c>
      <c r="M4638" s="120">
        <f>IF(AND($P$2=FALSE,OR(F4638="Commercial NAICS Cogen",F4638="Industrial NAICS Cogen",F4638="NAICS-22 Cogen")),FALSE,IF(AND($P$3=FALSE,OR(F4638="Commercial NAICS Cogen",F4638="Commercial NAICS Non-Cogen",F4638="Industrial NAICS Cogen", F4638="industrial NAICS non-Cogen")),FALSE, TRUE))</f>
        <v/>
      </c>
    </row>
    <row r="4639">
      <c r="A4639" s="129" t="n">
        <v>60518</v>
      </c>
      <c r="B4639" s="130" t="inlineStr">
        <is>
          <t>Stafford Hill Solar Hybrid</t>
        </is>
      </c>
      <c r="C4639" s="130" t="inlineStr">
        <is>
          <t>Green Mountain Power Corp</t>
        </is>
      </c>
      <c r="D4639" s="129" t="n">
        <v>7601</v>
      </c>
      <c r="E4639" s="130" t="inlineStr">
        <is>
          <t>VT</t>
        </is>
      </c>
      <c r="F4639" s="130" t="inlineStr">
        <is>
          <t>Electric Utility</t>
        </is>
      </c>
      <c r="G4639" s="130" t="inlineStr">
        <is>
          <t>PV</t>
        </is>
      </c>
      <c r="H4639" s="130" t="inlineStr">
        <is>
          <t>SUN</t>
        </is>
      </c>
      <c r="I4639" s="130" t="inlineStr">
        <is>
          <t>SUN</t>
        </is>
      </c>
      <c r="J4639" s="131" t="n">
        <v>1555.29</v>
      </c>
      <c r="K4639" s="129" t="n">
        <v>2020</v>
      </c>
      <c r="L4639" s="120">
        <f>IF(VLOOKUP(H4639,'Cross-Page Data'!$D$4:$F$48,3,FALSE)="natural gas",VLOOKUP(G4639,'Cross-Page Data'!$I$4:$J$19,2,FALSE),IF(VLOOKUP(H4639,'Cross-Page Data'!$D$4:$F$48,3,FALSE)="solar",IF(G4639="PV","solar PV","solar thermal"),IF(VLOOKUP(H4639,'Cross-Page Data'!$D$4:$F$48,3,FALSE)="wind",VLOOKUP(G4639,'Cross-Page Data'!$I$4:$J$19,2,FALSE),IF(VLOOKUP(H4639,'Cross-Page Data'!$D$4:$F$48,3,FALSE)="hydro",VLOOKUP(G4639,'Cross-Page Data'!$I$4:$J$19,2,FALSE),VLOOKUP(H4639,'Cross-Page Data'!$D$4:$F$48,3,FALSE)))))</f>
        <v/>
      </c>
      <c r="M4639" s="120">
        <f>IF(AND($P$2=FALSE,OR(F4639="Commercial NAICS Cogen",F4639="Industrial NAICS Cogen",F4639="NAICS-22 Cogen")),FALSE,IF(AND($P$3=FALSE,OR(F4639="Commercial NAICS Cogen",F4639="Commercial NAICS Non-Cogen",F4639="Industrial NAICS Cogen", F4639="industrial NAICS non-Cogen")),FALSE, TRUE))</f>
        <v/>
      </c>
    </row>
    <row r="4640">
      <c r="A4640" s="129" t="n">
        <v>60539</v>
      </c>
      <c r="B4640" s="130" t="inlineStr">
        <is>
          <t>Innovative Solar 42</t>
        </is>
      </c>
      <c r="C4640" s="130" t="inlineStr">
        <is>
          <t>Innovative Solar 42, LLC</t>
        </is>
      </c>
      <c r="D4640" s="129" t="n">
        <v>60303</v>
      </c>
      <c r="E4640" s="130" t="inlineStr">
        <is>
          <t>NC</t>
        </is>
      </c>
      <c r="F4640" s="130" t="inlineStr">
        <is>
          <t>NAICS-22 Non-Cogen</t>
        </is>
      </c>
      <c r="G4640" s="130" t="inlineStr">
        <is>
          <t>PV</t>
        </is>
      </c>
      <c r="H4640" s="130" t="inlineStr">
        <is>
          <t>SUN</t>
        </is>
      </c>
      <c r="I4640" s="130" t="inlineStr">
        <is>
          <t>SUN</t>
        </is>
      </c>
      <c r="J4640" s="131" t="n">
        <v>131076</v>
      </c>
      <c r="K4640" s="129" t="n">
        <v>2020</v>
      </c>
      <c r="L4640" s="120">
        <f>IF(VLOOKUP(H4640,'Cross-Page Data'!$D$4:$F$48,3,FALSE)="natural gas",VLOOKUP(G4640,'Cross-Page Data'!$I$4:$J$19,2,FALSE),IF(VLOOKUP(H4640,'Cross-Page Data'!$D$4:$F$48,3,FALSE)="solar",IF(G4640="PV","solar PV","solar thermal"),IF(VLOOKUP(H4640,'Cross-Page Data'!$D$4:$F$48,3,FALSE)="wind",VLOOKUP(G4640,'Cross-Page Data'!$I$4:$J$19,2,FALSE),IF(VLOOKUP(H4640,'Cross-Page Data'!$D$4:$F$48,3,FALSE)="hydro",VLOOKUP(G4640,'Cross-Page Data'!$I$4:$J$19,2,FALSE),VLOOKUP(H4640,'Cross-Page Data'!$D$4:$F$48,3,FALSE)))))</f>
        <v/>
      </c>
      <c r="M4640" s="120">
        <f>IF(AND($P$2=FALSE,OR(F4640="Commercial NAICS Cogen",F4640="Industrial NAICS Cogen",F4640="NAICS-22 Cogen")),FALSE,IF(AND($P$3=FALSE,OR(F4640="Commercial NAICS Cogen",F4640="Commercial NAICS Non-Cogen",F4640="Industrial NAICS Cogen", F4640="industrial NAICS non-Cogen")),FALSE, TRUE))</f>
        <v/>
      </c>
    </row>
    <row r="4641">
      <c r="A4641" s="129" t="n">
        <v>60540</v>
      </c>
      <c r="B4641" s="130" t="inlineStr">
        <is>
          <t>Innovative Solar 31</t>
        </is>
      </c>
      <c r="C4641" s="130" t="inlineStr">
        <is>
          <t>Innovative Solar 31, LLC</t>
        </is>
      </c>
      <c r="D4641" s="129" t="n">
        <v>60304</v>
      </c>
      <c r="E4641" s="130" t="inlineStr">
        <is>
          <t>NC</t>
        </is>
      </c>
      <c r="F4641" s="130" t="inlineStr">
        <is>
          <t>NAICS-22 Non-Cogen</t>
        </is>
      </c>
      <c r="G4641" s="130" t="inlineStr">
        <is>
          <t>PV</t>
        </is>
      </c>
      <c r="H4641" s="130" t="inlineStr">
        <is>
          <t>SUN</t>
        </is>
      </c>
      <c r="I4641" s="130" t="inlineStr">
        <is>
          <t>SUN</t>
        </is>
      </c>
      <c r="J4641" s="131" t="n">
        <v>58298</v>
      </c>
      <c r="K4641" s="129" t="n">
        <v>2020</v>
      </c>
      <c r="L4641" s="120">
        <f>IF(VLOOKUP(H4641,'Cross-Page Data'!$D$4:$F$48,3,FALSE)="natural gas",VLOOKUP(G4641,'Cross-Page Data'!$I$4:$J$19,2,FALSE),IF(VLOOKUP(H4641,'Cross-Page Data'!$D$4:$F$48,3,FALSE)="solar",IF(G4641="PV","solar PV","solar thermal"),IF(VLOOKUP(H4641,'Cross-Page Data'!$D$4:$F$48,3,FALSE)="wind",VLOOKUP(G4641,'Cross-Page Data'!$I$4:$J$19,2,FALSE),IF(VLOOKUP(H4641,'Cross-Page Data'!$D$4:$F$48,3,FALSE)="hydro",VLOOKUP(G4641,'Cross-Page Data'!$I$4:$J$19,2,FALSE),VLOOKUP(H4641,'Cross-Page Data'!$D$4:$F$48,3,FALSE)))))</f>
        <v/>
      </c>
      <c r="M4641" s="120">
        <f>IF(AND($P$2=FALSE,OR(F4641="Commercial NAICS Cogen",F4641="Industrial NAICS Cogen",F4641="NAICS-22 Cogen")),FALSE,IF(AND($P$3=FALSE,OR(F4641="Commercial NAICS Cogen",F4641="Commercial NAICS Non-Cogen",F4641="Industrial NAICS Cogen", F4641="industrial NAICS non-Cogen")),FALSE, TRUE))</f>
        <v/>
      </c>
    </row>
    <row r="4642">
      <c r="A4642" s="129" t="n">
        <v>60545</v>
      </c>
      <c r="B4642" s="130" t="inlineStr">
        <is>
          <t>Grant Plains Wind, LLC</t>
        </is>
      </c>
      <c r="C4642" s="130" t="inlineStr">
        <is>
          <t>Southern Power Co</t>
        </is>
      </c>
      <c r="D4642" s="129" t="n">
        <v>17650</v>
      </c>
      <c r="E4642" s="130" t="inlineStr">
        <is>
          <t>OK</t>
        </is>
      </c>
      <c r="F4642" s="130" t="inlineStr">
        <is>
          <t>NAICS-22 Non-Cogen</t>
        </is>
      </c>
      <c r="G4642" s="130" t="inlineStr">
        <is>
          <t>WT</t>
        </is>
      </c>
      <c r="H4642" s="130" t="inlineStr">
        <is>
          <t>WND</t>
        </is>
      </c>
      <c r="I4642" s="130" t="inlineStr">
        <is>
          <t>WND</t>
        </is>
      </c>
      <c r="J4642" s="131" t="n">
        <v>529449</v>
      </c>
      <c r="K4642" s="129" t="n">
        <v>2020</v>
      </c>
      <c r="L4642" s="120">
        <f>IF(VLOOKUP(H4642,'Cross-Page Data'!$D$4:$F$48,3,FALSE)="natural gas",VLOOKUP(G4642,'Cross-Page Data'!$I$4:$J$19,2,FALSE),IF(VLOOKUP(H4642,'Cross-Page Data'!$D$4:$F$48,3,FALSE)="solar",IF(G4642="PV","solar PV","solar thermal"),IF(VLOOKUP(H4642,'Cross-Page Data'!$D$4:$F$48,3,FALSE)="wind",VLOOKUP(G4642,'Cross-Page Data'!$I$4:$J$19,2,FALSE),IF(VLOOKUP(H4642,'Cross-Page Data'!$D$4:$F$48,3,FALSE)="hydro",VLOOKUP(G4642,'Cross-Page Data'!$I$4:$J$19,2,FALSE),VLOOKUP(H4642,'Cross-Page Data'!$D$4:$F$48,3,FALSE)))))</f>
        <v/>
      </c>
      <c r="M4642" s="120">
        <f>IF(AND($P$2=FALSE,OR(F4642="Commercial NAICS Cogen",F4642="Industrial NAICS Cogen",F4642="NAICS-22 Cogen")),FALSE,IF(AND($P$3=FALSE,OR(F4642="Commercial NAICS Cogen",F4642="Commercial NAICS Non-Cogen",F4642="Industrial NAICS Cogen", F4642="industrial NAICS non-Cogen")),FALSE, TRUE))</f>
        <v/>
      </c>
    </row>
    <row r="4643">
      <c r="A4643" s="129" t="n">
        <v>60547</v>
      </c>
      <c r="B4643" s="130" t="inlineStr">
        <is>
          <t>GMP Solar - Richmond</t>
        </is>
      </c>
      <c r="C4643" s="130" t="inlineStr">
        <is>
          <t>Green Mountain Power Corp</t>
        </is>
      </c>
      <c r="D4643" s="129" t="n">
        <v>7601</v>
      </c>
      <c r="E4643" s="130" t="inlineStr">
        <is>
          <t>VT</t>
        </is>
      </c>
      <c r="F4643" s="130" t="inlineStr">
        <is>
          <t>Electric Utility</t>
        </is>
      </c>
      <c r="G4643" s="130" t="inlineStr">
        <is>
          <t>PV</t>
        </is>
      </c>
      <c r="H4643" s="130" t="inlineStr">
        <is>
          <t>SUN</t>
        </is>
      </c>
      <c r="I4643" s="130" t="inlineStr">
        <is>
          <t>SUN</t>
        </is>
      </c>
      <c r="J4643" s="131" t="n">
        <v>2979</v>
      </c>
      <c r="K4643" s="129" t="n">
        <v>2020</v>
      </c>
      <c r="L4643" s="120">
        <f>IF(VLOOKUP(H4643,'Cross-Page Data'!$D$4:$F$48,3,FALSE)="natural gas",VLOOKUP(G4643,'Cross-Page Data'!$I$4:$J$19,2,FALSE),IF(VLOOKUP(H4643,'Cross-Page Data'!$D$4:$F$48,3,FALSE)="solar",IF(G4643="PV","solar PV","solar thermal"),IF(VLOOKUP(H4643,'Cross-Page Data'!$D$4:$F$48,3,FALSE)="wind",VLOOKUP(G4643,'Cross-Page Data'!$I$4:$J$19,2,FALSE),IF(VLOOKUP(H4643,'Cross-Page Data'!$D$4:$F$48,3,FALSE)="hydro",VLOOKUP(G4643,'Cross-Page Data'!$I$4:$J$19,2,FALSE),VLOOKUP(H4643,'Cross-Page Data'!$D$4:$F$48,3,FALSE)))))</f>
        <v/>
      </c>
      <c r="M4643" s="120">
        <f>IF(AND($P$2=FALSE,OR(F4643="Commercial NAICS Cogen",F4643="Industrial NAICS Cogen",F4643="NAICS-22 Cogen")),FALSE,IF(AND($P$3=FALSE,OR(F4643="Commercial NAICS Cogen",F4643="Commercial NAICS Non-Cogen",F4643="Industrial NAICS Cogen", F4643="industrial NAICS non-Cogen")),FALSE, TRUE))</f>
        <v/>
      </c>
    </row>
    <row r="4644">
      <c r="A4644" s="129" t="n">
        <v>60548</v>
      </c>
      <c r="B4644" s="130" t="inlineStr">
        <is>
          <t>NorWest Energy 2, LLC</t>
        </is>
      </c>
      <c r="C4644" s="130" t="inlineStr">
        <is>
          <t>Cypress Creek Renewables</t>
        </is>
      </c>
      <c r="D4644" s="129" t="n">
        <v>61060</v>
      </c>
      <c r="E4644" s="130" t="inlineStr">
        <is>
          <t>OR</t>
        </is>
      </c>
      <c r="F4644" s="130" t="inlineStr">
        <is>
          <t>NAICS-22 Non-Cogen</t>
        </is>
      </c>
      <c r="G4644" s="130" t="inlineStr">
        <is>
          <t>PV</t>
        </is>
      </c>
      <c r="H4644" s="130" t="inlineStr">
        <is>
          <t>SUN</t>
        </is>
      </c>
      <c r="I4644" s="130" t="inlineStr">
        <is>
          <t>SUN</t>
        </is>
      </c>
      <c r="J4644" s="131" t="n">
        <v>3938</v>
      </c>
      <c r="K4644" s="129" t="n">
        <v>2020</v>
      </c>
      <c r="L4644" s="120">
        <f>IF(VLOOKUP(H4644,'Cross-Page Data'!$D$4:$F$48,3,FALSE)="natural gas",VLOOKUP(G4644,'Cross-Page Data'!$I$4:$J$19,2,FALSE),IF(VLOOKUP(H4644,'Cross-Page Data'!$D$4:$F$48,3,FALSE)="solar",IF(G4644="PV","solar PV","solar thermal"),IF(VLOOKUP(H4644,'Cross-Page Data'!$D$4:$F$48,3,FALSE)="wind",VLOOKUP(G4644,'Cross-Page Data'!$I$4:$J$19,2,FALSE),IF(VLOOKUP(H4644,'Cross-Page Data'!$D$4:$F$48,3,FALSE)="hydro",VLOOKUP(G4644,'Cross-Page Data'!$I$4:$J$19,2,FALSE),VLOOKUP(H4644,'Cross-Page Data'!$D$4:$F$48,3,FALSE)))))</f>
        <v/>
      </c>
      <c r="M4644" s="120">
        <f>IF(AND($P$2=FALSE,OR(F4644="Commercial NAICS Cogen",F4644="Industrial NAICS Cogen",F4644="NAICS-22 Cogen")),FALSE,IF(AND($P$3=FALSE,OR(F4644="Commercial NAICS Cogen",F4644="Commercial NAICS Non-Cogen",F4644="Industrial NAICS Cogen", F4644="industrial NAICS non-Cogen")),FALSE, TRUE))</f>
        <v/>
      </c>
    </row>
    <row r="4645" ht="29" customHeight="1" s="157">
      <c r="A4645" s="129" t="n">
        <v>60550</v>
      </c>
      <c r="B4645" s="130" t="inlineStr">
        <is>
          <t>GRP Franklin Renewable Energy Facility</t>
        </is>
      </c>
      <c r="C4645" s="130" t="inlineStr">
        <is>
          <t>GRP Franklin Renewable Energy Facility, LLC</t>
        </is>
      </c>
      <c r="D4645" s="129" t="n">
        <v>60251</v>
      </c>
      <c r="E4645" s="130" t="inlineStr">
        <is>
          <t>GA</t>
        </is>
      </c>
      <c r="F4645" s="130" t="inlineStr">
        <is>
          <t>NAICS-22 Non-Cogen</t>
        </is>
      </c>
      <c r="G4645" s="130" t="inlineStr">
        <is>
          <t>ST</t>
        </is>
      </c>
      <c r="H4645" s="130" t="inlineStr">
        <is>
          <t>WDS</t>
        </is>
      </c>
      <c r="I4645" s="130" t="inlineStr">
        <is>
          <t>WWW</t>
        </is>
      </c>
      <c r="J4645" s="131" t="n">
        <v>311473</v>
      </c>
      <c r="K4645" s="129" t="n">
        <v>2020</v>
      </c>
      <c r="L4645" s="120">
        <f>IF(VLOOKUP(H4645,'Cross-Page Data'!$D$4:$F$48,3,FALSE)="natural gas",VLOOKUP(G4645,'Cross-Page Data'!$I$4:$J$19,2,FALSE),IF(VLOOKUP(H4645,'Cross-Page Data'!$D$4:$F$48,3,FALSE)="solar",IF(G4645="PV","solar PV","solar thermal"),IF(VLOOKUP(H4645,'Cross-Page Data'!$D$4:$F$48,3,FALSE)="wind",VLOOKUP(G4645,'Cross-Page Data'!$I$4:$J$19,2,FALSE),IF(VLOOKUP(H4645,'Cross-Page Data'!$D$4:$F$48,3,FALSE)="hydro",VLOOKUP(G4645,'Cross-Page Data'!$I$4:$J$19,2,FALSE),VLOOKUP(H4645,'Cross-Page Data'!$D$4:$F$48,3,FALSE)))))</f>
        <v/>
      </c>
      <c r="M4645" s="120">
        <f>IF(AND($P$2=FALSE,OR(F4645="Commercial NAICS Cogen",F4645="Industrial NAICS Cogen",F4645="NAICS-22 Cogen")),FALSE,IF(AND($P$3=FALSE,OR(F4645="Commercial NAICS Cogen",F4645="Commercial NAICS Non-Cogen",F4645="Industrial NAICS Cogen", F4645="industrial NAICS non-Cogen")),FALSE, TRUE))</f>
        <v/>
      </c>
    </row>
    <row r="4646">
      <c r="A4646" s="129" t="n">
        <v>60551</v>
      </c>
      <c r="B4646" s="130" t="inlineStr">
        <is>
          <t>Big Level Wind</t>
        </is>
      </c>
      <c r="C4646" s="130" t="inlineStr">
        <is>
          <t>Big Level Wind LLC</t>
        </is>
      </c>
      <c r="D4646" s="129" t="n">
        <v>60328</v>
      </c>
      <c r="E4646" s="130" t="inlineStr">
        <is>
          <t>PA</t>
        </is>
      </c>
      <c r="F4646" s="130" t="inlineStr">
        <is>
          <t>NAICS-22 Non-Cogen</t>
        </is>
      </c>
      <c r="G4646" s="130" t="inlineStr">
        <is>
          <t>WT</t>
        </is>
      </c>
      <c r="H4646" s="130" t="inlineStr">
        <is>
          <t>WND</t>
        </is>
      </c>
      <c r="I4646" s="130" t="inlineStr">
        <is>
          <t>WND</t>
        </is>
      </c>
      <c r="J4646" s="131" t="n">
        <v>275299</v>
      </c>
      <c r="K4646" s="129" t="n">
        <v>2020</v>
      </c>
      <c r="L4646" s="120">
        <f>IF(VLOOKUP(H4646,'Cross-Page Data'!$D$4:$F$48,3,FALSE)="natural gas",VLOOKUP(G4646,'Cross-Page Data'!$I$4:$J$19,2,FALSE),IF(VLOOKUP(H4646,'Cross-Page Data'!$D$4:$F$48,3,FALSE)="solar",IF(G4646="PV","solar PV","solar thermal"),IF(VLOOKUP(H4646,'Cross-Page Data'!$D$4:$F$48,3,FALSE)="wind",VLOOKUP(G4646,'Cross-Page Data'!$I$4:$J$19,2,FALSE),IF(VLOOKUP(H4646,'Cross-Page Data'!$D$4:$F$48,3,FALSE)="hydro",VLOOKUP(G4646,'Cross-Page Data'!$I$4:$J$19,2,FALSE),VLOOKUP(H4646,'Cross-Page Data'!$D$4:$F$48,3,FALSE)))))</f>
        <v/>
      </c>
      <c r="M4646" s="120">
        <f>IF(AND($P$2=FALSE,OR(F4646="Commercial NAICS Cogen",F4646="Industrial NAICS Cogen",F4646="NAICS-22 Cogen")),FALSE,IF(AND($P$3=FALSE,OR(F4646="Commercial NAICS Cogen",F4646="Commercial NAICS Non-Cogen",F4646="Industrial NAICS Cogen", F4646="industrial NAICS non-Cogen")),FALSE, TRUE))</f>
        <v/>
      </c>
    </row>
    <row r="4647">
      <c r="A4647" s="129" t="n">
        <v>60552</v>
      </c>
      <c r="B4647" s="130" t="inlineStr">
        <is>
          <t>Hattiesburg Solar Farm</t>
        </is>
      </c>
      <c r="C4647" s="130" t="inlineStr">
        <is>
          <t>Hattiesburg Farm, LLC</t>
        </is>
      </c>
      <c r="D4647" s="129" t="n">
        <v>60326</v>
      </c>
      <c r="E4647" s="130" t="inlineStr">
        <is>
          <t>MS</t>
        </is>
      </c>
      <c r="F4647" s="130" t="inlineStr">
        <is>
          <t>NAICS-22 Non-Cogen</t>
        </is>
      </c>
      <c r="G4647" s="130" t="inlineStr">
        <is>
          <t>PV</t>
        </is>
      </c>
      <c r="H4647" s="130" t="inlineStr">
        <is>
          <t>SUN</t>
        </is>
      </c>
      <c r="I4647" s="130" t="inlineStr">
        <is>
          <t>SUN</t>
        </is>
      </c>
      <c r="J4647" s="131" t="n">
        <v>88562.31</v>
      </c>
      <c r="K4647" s="129" t="n">
        <v>2020</v>
      </c>
      <c r="L4647" s="120">
        <f>IF(VLOOKUP(H4647,'Cross-Page Data'!$D$4:$F$48,3,FALSE)="natural gas",VLOOKUP(G4647,'Cross-Page Data'!$I$4:$J$19,2,FALSE),IF(VLOOKUP(H4647,'Cross-Page Data'!$D$4:$F$48,3,FALSE)="solar",IF(G4647="PV","solar PV","solar thermal"),IF(VLOOKUP(H4647,'Cross-Page Data'!$D$4:$F$48,3,FALSE)="wind",VLOOKUP(G4647,'Cross-Page Data'!$I$4:$J$19,2,FALSE),IF(VLOOKUP(H4647,'Cross-Page Data'!$D$4:$F$48,3,FALSE)="hydro",VLOOKUP(G4647,'Cross-Page Data'!$I$4:$J$19,2,FALSE),VLOOKUP(H4647,'Cross-Page Data'!$D$4:$F$48,3,FALSE)))))</f>
        <v/>
      </c>
      <c r="M4647" s="120">
        <f>IF(AND($P$2=FALSE,OR(F4647="Commercial NAICS Cogen",F4647="Industrial NAICS Cogen",F4647="NAICS-22 Cogen")),FALSE,IF(AND($P$3=FALSE,OR(F4647="Commercial NAICS Cogen",F4647="Commercial NAICS Non-Cogen",F4647="Industrial NAICS Cogen", F4647="industrial NAICS non-Cogen")),FALSE, TRUE))</f>
        <v/>
      </c>
    </row>
    <row r="4648">
      <c r="A4648" s="129" t="n">
        <v>60554</v>
      </c>
      <c r="B4648" s="130" t="inlineStr">
        <is>
          <t>Hazlehurst II</t>
        </is>
      </c>
      <c r="C4648" s="130" t="inlineStr">
        <is>
          <t>SR South Loving, LLC</t>
        </is>
      </c>
      <c r="D4648" s="129" t="n">
        <v>60330</v>
      </c>
      <c r="E4648" s="130" t="inlineStr">
        <is>
          <t>GA</t>
        </is>
      </c>
      <c r="F4648" s="130" t="inlineStr">
        <is>
          <t>NAICS-22 Non-Cogen</t>
        </is>
      </c>
      <c r="G4648" s="130" t="inlineStr">
        <is>
          <t>PV</t>
        </is>
      </c>
      <c r="H4648" s="130" t="inlineStr">
        <is>
          <t>SUN</t>
        </is>
      </c>
      <c r="I4648" s="130" t="inlineStr">
        <is>
          <t>SUN</t>
        </is>
      </c>
      <c r="J4648" s="131" t="n">
        <v>114771.81</v>
      </c>
      <c r="K4648" s="129" t="n">
        <v>2020</v>
      </c>
      <c r="L4648" s="120">
        <f>IF(VLOOKUP(H4648,'Cross-Page Data'!$D$4:$F$48,3,FALSE)="natural gas",VLOOKUP(G4648,'Cross-Page Data'!$I$4:$J$19,2,FALSE),IF(VLOOKUP(H4648,'Cross-Page Data'!$D$4:$F$48,3,FALSE)="solar",IF(G4648="PV","solar PV","solar thermal"),IF(VLOOKUP(H4648,'Cross-Page Data'!$D$4:$F$48,3,FALSE)="wind",VLOOKUP(G4648,'Cross-Page Data'!$I$4:$J$19,2,FALSE),IF(VLOOKUP(H4648,'Cross-Page Data'!$D$4:$F$48,3,FALSE)="hydro",VLOOKUP(G4648,'Cross-Page Data'!$I$4:$J$19,2,FALSE),VLOOKUP(H4648,'Cross-Page Data'!$D$4:$F$48,3,FALSE)))))</f>
        <v/>
      </c>
      <c r="M4648" s="120">
        <f>IF(AND($P$2=FALSE,OR(F4648="Commercial NAICS Cogen",F4648="Industrial NAICS Cogen",F4648="NAICS-22 Cogen")),FALSE,IF(AND($P$3=FALSE,OR(F4648="Commercial NAICS Cogen",F4648="Commercial NAICS Non-Cogen",F4648="Industrial NAICS Cogen", F4648="industrial NAICS non-Cogen")),FALSE, TRUE))</f>
        <v/>
      </c>
    </row>
    <row r="4649">
      <c r="A4649" s="129" t="n">
        <v>60555</v>
      </c>
      <c r="B4649" s="130" t="inlineStr">
        <is>
          <t>Selmer I</t>
        </is>
      </c>
      <c r="C4649" s="130" t="inlineStr">
        <is>
          <t>Selmer North Solar I, LLC</t>
        </is>
      </c>
      <c r="D4649" s="129" t="n">
        <v>60331</v>
      </c>
      <c r="E4649" s="130" t="inlineStr">
        <is>
          <t>TN</t>
        </is>
      </c>
      <c r="F4649" s="130" t="inlineStr">
        <is>
          <t>NAICS-22 Non-Cogen</t>
        </is>
      </c>
      <c r="G4649" s="130" t="inlineStr">
        <is>
          <t>PV</t>
        </is>
      </c>
      <c r="H4649" s="130" t="inlineStr">
        <is>
          <t>SUN</t>
        </is>
      </c>
      <c r="I4649" s="130" t="inlineStr">
        <is>
          <t>SUN</t>
        </is>
      </c>
      <c r="J4649" s="131" t="n">
        <v>29378</v>
      </c>
      <c r="K4649" s="129" t="n">
        <v>2020</v>
      </c>
      <c r="L4649" s="120">
        <f>IF(VLOOKUP(H4649,'Cross-Page Data'!$D$4:$F$48,3,FALSE)="natural gas",VLOOKUP(G4649,'Cross-Page Data'!$I$4:$J$19,2,FALSE),IF(VLOOKUP(H4649,'Cross-Page Data'!$D$4:$F$48,3,FALSE)="solar",IF(G4649="PV","solar PV","solar thermal"),IF(VLOOKUP(H4649,'Cross-Page Data'!$D$4:$F$48,3,FALSE)="wind",VLOOKUP(G4649,'Cross-Page Data'!$I$4:$J$19,2,FALSE),IF(VLOOKUP(H4649,'Cross-Page Data'!$D$4:$F$48,3,FALSE)="hydro",VLOOKUP(G4649,'Cross-Page Data'!$I$4:$J$19,2,FALSE),VLOOKUP(H4649,'Cross-Page Data'!$D$4:$F$48,3,FALSE)))))</f>
        <v/>
      </c>
      <c r="M4649" s="120">
        <f>IF(AND($P$2=FALSE,OR(F4649="Commercial NAICS Cogen",F4649="Industrial NAICS Cogen",F4649="NAICS-22 Cogen")),FALSE,IF(AND($P$3=FALSE,OR(F4649="Commercial NAICS Cogen",F4649="Commercial NAICS Non-Cogen",F4649="Industrial NAICS Cogen", F4649="industrial NAICS non-Cogen")),FALSE, TRUE))</f>
        <v/>
      </c>
    </row>
    <row r="4650">
      <c r="A4650" s="129" t="n">
        <v>60556</v>
      </c>
      <c r="B4650" s="130" t="inlineStr">
        <is>
          <t>Selmer II</t>
        </is>
      </c>
      <c r="C4650" s="130" t="inlineStr">
        <is>
          <t>Selmer North Solar II, LLC</t>
        </is>
      </c>
      <c r="D4650" s="129" t="n">
        <v>60332</v>
      </c>
      <c r="E4650" s="130" t="inlineStr">
        <is>
          <t>TN</t>
        </is>
      </c>
      <c r="F4650" s="130" t="inlineStr">
        <is>
          <t>NAICS-22 Non-Cogen</t>
        </is>
      </c>
      <c r="G4650" s="130" t="inlineStr">
        <is>
          <t>PV</t>
        </is>
      </c>
      <c r="H4650" s="130" t="inlineStr">
        <is>
          <t>SUN</t>
        </is>
      </c>
      <c r="I4650" s="130" t="inlineStr">
        <is>
          <t>SUN</t>
        </is>
      </c>
      <c r="J4650" s="131" t="n">
        <v>14911</v>
      </c>
      <c r="K4650" s="129" t="n">
        <v>2020</v>
      </c>
      <c r="L4650" s="120">
        <f>IF(VLOOKUP(H4650,'Cross-Page Data'!$D$4:$F$48,3,FALSE)="natural gas",VLOOKUP(G4650,'Cross-Page Data'!$I$4:$J$19,2,FALSE),IF(VLOOKUP(H4650,'Cross-Page Data'!$D$4:$F$48,3,FALSE)="solar",IF(G4650="PV","solar PV","solar thermal"),IF(VLOOKUP(H4650,'Cross-Page Data'!$D$4:$F$48,3,FALSE)="wind",VLOOKUP(G4650,'Cross-Page Data'!$I$4:$J$19,2,FALSE),IF(VLOOKUP(H4650,'Cross-Page Data'!$D$4:$F$48,3,FALSE)="hydro",VLOOKUP(G4650,'Cross-Page Data'!$I$4:$J$19,2,FALSE),VLOOKUP(H4650,'Cross-Page Data'!$D$4:$F$48,3,FALSE)))))</f>
        <v/>
      </c>
      <c r="M4650" s="120">
        <f>IF(AND($P$2=FALSE,OR(F4650="Commercial NAICS Cogen",F4650="Industrial NAICS Cogen",F4650="NAICS-22 Cogen")),FALSE,IF(AND($P$3=FALSE,OR(F4650="Commercial NAICS Cogen",F4650="Commercial NAICS Non-Cogen",F4650="Industrial NAICS Cogen", F4650="industrial NAICS non-Cogen")),FALSE, TRUE))</f>
        <v/>
      </c>
    </row>
    <row r="4651">
      <c r="A4651" s="129" t="n">
        <v>60560</v>
      </c>
      <c r="B4651" s="130" t="inlineStr">
        <is>
          <t>Millington Solar Farm</t>
        </is>
      </c>
      <c r="C4651" s="130" t="inlineStr">
        <is>
          <t>SR Millington, LLC</t>
        </is>
      </c>
      <c r="D4651" s="129" t="n">
        <v>60334</v>
      </c>
      <c r="E4651" s="130" t="inlineStr">
        <is>
          <t>TN</t>
        </is>
      </c>
      <c r="F4651" s="130" t="inlineStr">
        <is>
          <t>NAICS-22 Non-Cogen</t>
        </is>
      </c>
      <c r="G4651" s="130" t="inlineStr">
        <is>
          <t>PV</t>
        </is>
      </c>
      <c r="H4651" s="130" t="inlineStr">
        <is>
          <t>SUN</t>
        </is>
      </c>
      <c r="I4651" s="130" t="inlineStr">
        <is>
          <t>SUN</t>
        </is>
      </c>
      <c r="J4651" s="131" t="n">
        <v>105664.2</v>
      </c>
      <c r="K4651" s="129" t="n">
        <v>2020</v>
      </c>
      <c r="L4651" s="120">
        <f>IF(VLOOKUP(H4651,'Cross-Page Data'!$D$4:$F$48,3,FALSE)="natural gas",VLOOKUP(G4651,'Cross-Page Data'!$I$4:$J$19,2,FALSE),IF(VLOOKUP(H4651,'Cross-Page Data'!$D$4:$F$48,3,FALSE)="solar",IF(G4651="PV","solar PV","solar thermal"),IF(VLOOKUP(H4651,'Cross-Page Data'!$D$4:$F$48,3,FALSE)="wind",VLOOKUP(G4651,'Cross-Page Data'!$I$4:$J$19,2,FALSE),IF(VLOOKUP(H4651,'Cross-Page Data'!$D$4:$F$48,3,FALSE)="hydro",VLOOKUP(G4651,'Cross-Page Data'!$I$4:$J$19,2,FALSE),VLOOKUP(H4651,'Cross-Page Data'!$D$4:$F$48,3,FALSE)))))</f>
        <v/>
      </c>
      <c r="M4651" s="120">
        <f>IF(AND($P$2=FALSE,OR(F4651="Commercial NAICS Cogen",F4651="Industrial NAICS Cogen",F4651="NAICS-22 Cogen")),FALSE,IF(AND($P$3=FALSE,OR(F4651="Commercial NAICS Cogen",F4651="Commercial NAICS Non-Cogen",F4651="Industrial NAICS Cogen", F4651="industrial NAICS non-Cogen")),FALSE, TRUE))</f>
        <v/>
      </c>
    </row>
    <row r="4652">
      <c r="A4652" s="129" t="n">
        <v>60562</v>
      </c>
      <c r="B4652" s="130" t="inlineStr">
        <is>
          <t>GMP Solar - Panton Hybrid</t>
        </is>
      </c>
      <c r="C4652" s="130" t="inlineStr">
        <is>
          <t>Green Mountain Power Corp</t>
        </is>
      </c>
      <c r="D4652" s="129" t="n">
        <v>7601</v>
      </c>
      <c r="E4652" s="130" t="inlineStr">
        <is>
          <t>VT</t>
        </is>
      </c>
      <c r="F4652" s="130" t="inlineStr">
        <is>
          <t>Electric Utility</t>
        </is>
      </c>
      <c r="G4652" s="130" t="inlineStr">
        <is>
          <t>BA</t>
        </is>
      </c>
      <c r="H4652" s="130" t="inlineStr">
        <is>
          <t>MWH</t>
        </is>
      </c>
      <c r="I4652" s="130" t="inlineStr">
        <is>
          <t>OTH</t>
        </is>
      </c>
      <c r="J4652" s="131" t="n">
        <v>-631</v>
      </c>
      <c r="K4652" s="129" t="n">
        <v>2020</v>
      </c>
      <c r="L4652" s="120">
        <f>IF(VLOOKUP(H4652,'Cross-Page Data'!$D$4:$F$48,3,FALSE)="natural gas",VLOOKUP(G4652,'Cross-Page Data'!$I$4:$J$19,2,FALSE),IF(VLOOKUP(H4652,'Cross-Page Data'!$D$4:$F$48,3,FALSE)="solar",IF(G4652="PV","solar PV","solar thermal"),IF(VLOOKUP(H4652,'Cross-Page Data'!$D$4:$F$48,3,FALSE)="wind",VLOOKUP(G4652,'Cross-Page Data'!$I$4:$J$19,2,FALSE),IF(VLOOKUP(H4652,'Cross-Page Data'!$D$4:$F$48,3,FALSE)="hydro",VLOOKUP(G4652,'Cross-Page Data'!$I$4:$J$19,2,FALSE),VLOOKUP(H4652,'Cross-Page Data'!$D$4:$F$48,3,FALSE)))))</f>
        <v/>
      </c>
      <c r="M4652" s="120">
        <f>IF(AND($P$2=FALSE,OR(F4652="Commercial NAICS Cogen",F4652="Industrial NAICS Cogen",F4652="NAICS-22 Cogen")),FALSE,IF(AND($P$3=FALSE,OR(F4652="Commercial NAICS Cogen",F4652="Commercial NAICS Non-Cogen",F4652="Industrial NAICS Cogen", F4652="industrial NAICS non-Cogen")),FALSE, TRUE))</f>
        <v/>
      </c>
    </row>
    <row r="4653">
      <c r="A4653" s="129" t="n">
        <v>60562</v>
      </c>
      <c r="B4653" s="130" t="inlineStr">
        <is>
          <t>GMP Solar - Panton Hybrid</t>
        </is>
      </c>
      <c r="C4653" s="130" t="inlineStr">
        <is>
          <t>Green Mountain Power Corp</t>
        </is>
      </c>
      <c r="D4653" s="129" t="n">
        <v>7601</v>
      </c>
      <c r="E4653" s="130" t="inlineStr">
        <is>
          <t>VT</t>
        </is>
      </c>
      <c r="F4653" s="130" t="inlineStr">
        <is>
          <t>Electric Utility</t>
        </is>
      </c>
      <c r="G4653" s="130" t="inlineStr">
        <is>
          <t>PV</t>
        </is>
      </c>
      <c r="H4653" s="130" t="inlineStr">
        <is>
          <t>SUN</t>
        </is>
      </c>
      <c r="I4653" s="130" t="inlineStr">
        <is>
          <t>SUN</t>
        </is>
      </c>
      <c r="J4653" s="131" t="n">
        <v>8294</v>
      </c>
      <c r="K4653" s="129" t="n">
        <v>2020</v>
      </c>
      <c r="L4653" s="120">
        <f>IF(VLOOKUP(H4653,'Cross-Page Data'!$D$4:$F$48,3,FALSE)="natural gas",VLOOKUP(G4653,'Cross-Page Data'!$I$4:$J$19,2,FALSE),IF(VLOOKUP(H4653,'Cross-Page Data'!$D$4:$F$48,3,FALSE)="solar",IF(G4653="PV","solar PV","solar thermal"),IF(VLOOKUP(H4653,'Cross-Page Data'!$D$4:$F$48,3,FALSE)="wind",VLOOKUP(G4653,'Cross-Page Data'!$I$4:$J$19,2,FALSE),IF(VLOOKUP(H4653,'Cross-Page Data'!$D$4:$F$48,3,FALSE)="hydro",VLOOKUP(G4653,'Cross-Page Data'!$I$4:$J$19,2,FALSE),VLOOKUP(H4653,'Cross-Page Data'!$D$4:$F$48,3,FALSE)))))</f>
        <v/>
      </c>
      <c r="M4653" s="120">
        <f>IF(AND($P$2=FALSE,OR(F4653="Commercial NAICS Cogen",F4653="Industrial NAICS Cogen",F4653="NAICS-22 Cogen")),FALSE,IF(AND($P$3=FALSE,OR(F4653="Commercial NAICS Cogen",F4653="Commercial NAICS Non-Cogen",F4653="Industrial NAICS Cogen", F4653="industrial NAICS non-Cogen")),FALSE, TRUE))</f>
        <v/>
      </c>
    </row>
    <row r="4654">
      <c r="A4654" s="129" t="n">
        <v>60569</v>
      </c>
      <c r="B4654" s="130" t="inlineStr">
        <is>
          <t>El Cajon Energy Storage</t>
        </is>
      </c>
      <c r="C4654" s="130" t="inlineStr">
        <is>
          <t>San Diego Gas &amp; Electric Co</t>
        </is>
      </c>
      <c r="D4654" s="129" t="n">
        <v>16609</v>
      </c>
      <c r="E4654" s="130" t="inlineStr">
        <is>
          <t>CA</t>
        </is>
      </c>
      <c r="F4654" s="130" t="inlineStr">
        <is>
          <t>Electric Utility</t>
        </is>
      </c>
      <c r="G4654" s="130" t="inlineStr">
        <is>
          <t>BA</t>
        </is>
      </c>
      <c r="H4654" s="130" t="inlineStr">
        <is>
          <t>MWH</t>
        </is>
      </c>
      <c r="I4654" s="130" t="inlineStr">
        <is>
          <t>OTH</t>
        </is>
      </c>
      <c r="J4654" s="131" t="n">
        <v>-698</v>
      </c>
      <c r="K4654" s="129" t="n">
        <v>2020</v>
      </c>
      <c r="L4654" s="120">
        <f>IF(VLOOKUP(H4654,'Cross-Page Data'!$D$4:$F$48,3,FALSE)="natural gas",VLOOKUP(G4654,'Cross-Page Data'!$I$4:$J$19,2,FALSE),IF(VLOOKUP(H4654,'Cross-Page Data'!$D$4:$F$48,3,FALSE)="solar",IF(G4654="PV","solar PV","solar thermal"),IF(VLOOKUP(H4654,'Cross-Page Data'!$D$4:$F$48,3,FALSE)="wind",VLOOKUP(G4654,'Cross-Page Data'!$I$4:$J$19,2,FALSE),IF(VLOOKUP(H4654,'Cross-Page Data'!$D$4:$F$48,3,FALSE)="hydro",VLOOKUP(G4654,'Cross-Page Data'!$I$4:$J$19,2,FALSE),VLOOKUP(H4654,'Cross-Page Data'!$D$4:$F$48,3,FALSE)))))</f>
        <v/>
      </c>
      <c r="M4654" s="120">
        <f>IF(AND($P$2=FALSE,OR(F4654="Commercial NAICS Cogen",F4654="Industrial NAICS Cogen",F4654="NAICS-22 Cogen")),FALSE,IF(AND($P$3=FALSE,OR(F4654="Commercial NAICS Cogen",F4654="Commercial NAICS Non-Cogen",F4654="Industrial NAICS Cogen", F4654="industrial NAICS non-Cogen")),FALSE, TRUE))</f>
        <v/>
      </c>
    </row>
    <row r="4655">
      <c r="A4655" s="129" t="n">
        <v>60570</v>
      </c>
      <c r="B4655" s="130" t="inlineStr">
        <is>
          <t>Escondido Energy Storage</t>
        </is>
      </c>
      <c r="C4655" s="130" t="inlineStr">
        <is>
          <t>San Diego Gas &amp; Electric Co</t>
        </is>
      </c>
      <c r="D4655" s="129" t="n">
        <v>16609</v>
      </c>
      <c r="E4655" s="130" t="inlineStr">
        <is>
          <t>CA</t>
        </is>
      </c>
      <c r="F4655" s="130" t="inlineStr">
        <is>
          <t>Electric Utility</t>
        </is>
      </c>
      <c r="G4655" s="130" t="inlineStr">
        <is>
          <t>BA</t>
        </is>
      </c>
      <c r="H4655" s="130" t="inlineStr">
        <is>
          <t>MWH</t>
        </is>
      </c>
      <c r="I4655" s="130" t="inlineStr">
        <is>
          <t>OTH</t>
        </is>
      </c>
      <c r="J4655" s="131" t="n">
        <v>-3727</v>
      </c>
      <c r="K4655" s="129" t="n">
        <v>2020</v>
      </c>
      <c r="L4655" s="120">
        <f>IF(VLOOKUP(H4655,'Cross-Page Data'!$D$4:$F$48,3,FALSE)="natural gas",VLOOKUP(G4655,'Cross-Page Data'!$I$4:$J$19,2,FALSE),IF(VLOOKUP(H4655,'Cross-Page Data'!$D$4:$F$48,3,FALSE)="solar",IF(G4655="PV","solar PV","solar thermal"),IF(VLOOKUP(H4655,'Cross-Page Data'!$D$4:$F$48,3,FALSE)="wind",VLOOKUP(G4655,'Cross-Page Data'!$I$4:$J$19,2,FALSE),IF(VLOOKUP(H4655,'Cross-Page Data'!$D$4:$F$48,3,FALSE)="hydro",VLOOKUP(G4655,'Cross-Page Data'!$I$4:$J$19,2,FALSE),VLOOKUP(H4655,'Cross-Page Data'!$D$4:$F$48,3,FALSE)))))</f>
        <v/>
      </c>
      <c r="M4655" s="120">
        <f>IF(AND($P$2=FALSE,OR(F4655="Commercial NAICS Cogen",F4655="Industrial NAICS Cogen",F4655="NAICS-22 Cogen")),FALSE,IF(AND($P$3=FALSE,OR(F4655="Commercial NAICS Cogen",F4655="Commercial NAICS Non-Cogen",F4655="Industrial NAICS Cogen", F4655="industrial NAICS non-Cogen")),FALSE, TRUE))</f>
        <v/>
      </c>
    </row>
    <row r="4656">
      <c r="A4656" s="129" t="n">
        <v>60574</v>
      </c>
      <c r="B4656" s="130" t="inlineStr">
        <is>
          <t>Great Western Wind Energy, LLC</t>
        </is>
      </c>
      <c r="C4656" s="130" t="inlineStr">
        <is>
          <t>EDF Renewable Asset Holdings, Inc.</t>
        </is>
      </c>
      <c r="D4656" s="129" t="n">
        <v>57170</v>
      </c>
      <c r="E4656" s="130" t="inlineStr">
        <is>
          <t>OK</t>
        </is>
      </c>
      <c r="F4656" s="130" t="inlineStr">
        <is>
          <t>NAICS-22 Non-Cogen</t>
        </is>
      </c>
      <c r="G4656" s="130" t="inlineStr">
        <is>
          <t>WT</t>
        </is>
      </c>
      <c r="H4656" s="130" t="inlineStr">
        <is>
          <t>WND</t>
        </is>
      </c>
      <c r="I4656" s="130" t="inlineStr">
        <is>
          <t>WND</t>
        </is>
      </c>
      <c r="J4656" s="131" t="n">
        <v>994435</v>
      </c>
      <c r="K4656" s="129" t="n">
        <v>2020</v>
      </c>
      <c r="L4656" s="120">
        <f>IF(VLOOKUP(H4656,'Cross-Page Data'!$D$4:$F$48,3,FALSE)="natural gas",VLOOKUP(G4656,'Cross-Page Data'!$I$4:$J$19,2,FALSE),IF(VLOOKUP(H4656,'Cross-Page Data'!$D$4:$F$48,3,FALSE)="solar",IF(G4656="PV","solar PV","solar thermal"),IF(VLOOKUP(H4656,'Cross-Page Data'!$D$4:$F$48,3,FALSE)="wind",VLOOKUP(G4656,'Cross-Page Data'!$I$4:$J$19,2,FALSE),IF(VLOOKUP(H4656,'Cross-Page Data'!$D$4:$F$48,3,FALSE)="hydro",VLOOKUP(G4656,'Cross-Page Data'!$I$4:$J$19,2,FALSE),VLOOKUP(H4656,'Cross-Page Data'!$D$4:$F$48,3,FALSE)))))</f>
        <v/>
      </c>
      <c r="M4656" s="120">
        <f>IF(AND($P$2=FALSE,OR(F4656="Commercial NAICS Cogen",F4656="Industrial NAICS Cogen",F4656="NAICS-22 Cogen")),FALSE,IF(AND($P$3=FALSE,OR(F4656="Commercial NAICS Cogen",F4656="Commercial NAICS Non-Cogen",F4656="Industrial NAICS Cogen", F4656="industrial NAICS non-Cogen")),FALSE, TRUE))</f>
        <v/>
      </c>
    </row>
    <row r="4657">
      <c r="A4657" s="129" t="n">
        <v>60581</v>
      </c>
      <c r="B4657" s="130" t="inlineStr">
        <is>
          <t>Upton County Solar</t>
        </is>
      </c>
      <c r="C4657" s="130" t="inlineStr">
        <is>
          <t>Consolidated Edison Development Inc.</t>
        </is>
      </c>
      <c r="D4657" s="129" t="n">
        <v>56769</v>
      </c>
      <c r="E4657" s="130" t="inlineStr">
        <is>
          <t>TX</t>
        </is>
      </c>
      <c r="F4657" s="130" t="inlineStr">
        <is>
          <t>NAICS-22 Non-Cogen</t>
        </is>
      </c>
      <c r="G4657" s="130" t="inlineStr">
        <is>
          <t>PV</t>
        </is>
      </c>
      <c r="H4657" s="130" t="inlineStr">
        <is>
          <t>SUN</t>
        </is>
      </c>
      <c r="I4657" s="130" t="inlineStr">
        <is>
          <t>SUN</t>
        </is>
      </c>
      <c r="J4657" s="131" t="n">
        <v>352280</v>
      </c>
      <c r="K4657" s="129" t="n">
        <v>2020</v>
      </c>
      <c r="L4657" s="120">
        <f>IF(VLOOKUP(H4657,'Cross-Page Data'!$D$4:$F$48,3,FALSE)="natural gas",VLOOKUP(G4657,'Cross-Page Data'!$I$4:$J$19,2,FALSE),IF(VLOOKUP(H4657,'Cross-Page Data'!$D$4:$F$48,3,FALSE)="solar",IF(G4657="PV","solar PV","solar thermal"),IF(VLOOKUP(H4657,'Cross-Page Data'!$D$4:$F$48,3,FALSE)="wind",VLOOKUP(G4657,'Cross-Page Data'!$I$4:$J$19,2,FALSE),IF(VLOOKUP(H4657,'Cross-Page Data'!$D$4:$F$48,3,FALSE)="hydro",VLOOKUP(G4657,'Cross-Page Data'!$I$4:$J$19,2,FALSE),VLOOKUP(H4657,'Cross-Page Data'!$D$4:$F$48,3,FALSE)))))</f>
        <v/>
      </c>
      <c r="M4657" s="120">
        <f>IF(AND($P$2=FALSE,OR(F4657="Commercial NAICS Cogen",F4657="Industrial NAICS Cogen",F4657="NAICS-22 Cogen")),FALSE,IF(AND($P$3=FALSE,OR(F4657="Commercial NAICS Cogen",F4657="Commercial NAICS Non-Cogen",F4657="Industrial NAICS Cogen", F4657="industrial NAICS non-Cogen")),FALSE, TRUE))</f>
        <v/>
      </c>
    </row>
    <row r="4658">
      <c r="A4658" s="129" t="n">
        <v>60583</v>
      </c>
      <c r="B4658" s="130" t="inlineStr">
        <is>
          <t>LaFayette Solar Farm</t>
        </is>
      </c>
      <c r="C4658" s="130" t="inlineStr">
        <is>
          <t>AL Solar A, LLC</t>
        </is>
      </c>
      <c r="D4658" s="129" t="n">
        <v>60347</v>
      </c>
      <c r="E4658" s="130" t="inlineStr">
        <is>
          <t>AL</t>
        </is>
      </c>
      <c r="F4658" s="130" t="inlineStr">
        <is>
          <t>NAICS-22 Non-Cogen</t>
        </is>
      </c>
      <c r="G4658" s="130" t="inlineStr">
        <is>
          <t>PV</t>
        </is>
      </c>
      <c r="H4658" s="130" t="inlineStr">
        <is>
          <t>SUN</t>
        </is>
      </c>
      <c r="I4658" s="130" t="inlineStr">
        <is>
          <t>SUN</t>
        </is>
      </c>
      <c r="J4658" s="131" t="n">
        <v>147721</v>
      </c>
      <c r="K4658" s="129" t="n">
        <v>2020</v>
      </c>
      <c r="L4658" s="120">
        <f>IF(VLOOKUP(H4658,'Cross-Page Data'!$D$4:$F$48,3,FALSE)="natural gas",VLOOKUP(G4658,'Cross-Page Data'!$I$4:$J$19,2,FALSE),IF(VLOOKUP(H4658,'Cross-Page Data'!$D$4:$F$48,3,FALSE)="solar",IF(G4658="PV","solar PV","solar thermal"),IF(VLOOKUP(H4658,'Cross-Page Data'!$D$4:$F$48,3,FALSE)="wind",VLOOKUP(G4658,'Cross-Page Data'!$I$4:$J$19,2,FALSE),IF(VLOOKUP(H4658,'Cross-Page Data'!$D$4:$F$48,3,FALSE)="hydro",VLOOKUP(G4658,'Cross-Page Data'!$I$4:$J$19,2,FALSE),VLOOKUP(H4658,'Cross-Page Data'!$D$4:$F$48,3,FALSE)))))</f>
        <v/>
      </c>
      <c r="M4658" s="120">
        <f>IF(AND($P$2=FALSE,OR(F4658="Commercial NAICS Cogen",F4658="Industrial NAICS Cogen",F4658="NAICS-22 Cogen")),FALSE,IF(AND($P$3=FALSE,OR(F4658="Commercial NAICS Cogen",F4658="Commercial NAICS Non-Cogen",F4658="Industrial NAICS Cogen", F4658="industrial NAICS non-Cogen")),FALSE, TRUE))</f>
        <v/>
      </c>
    </row>
    <row r="4659">
      <c r="A4659" s="129" t="n">
        <v>60587</v>
      </c>
      <c r="B4659" s="130" t="inlineStr">
        <is>
          <t>Kelly Creek Wind Project</t>
        </is>
      </c>
      <c r="C4659" s="130" t="inlineStr">
        <is>
          <t>EDF Renewable Asset Holdings, Inc.</t>
        </is>
      </c>
      <c r="D4659" s="129" t="n">
        <v>57170</v>
      </c>
      <c r="E4659" s="130" t="inlineStr">
        <is>
          <t>IL</t>
        </is>
      </c>
      <c r="F4659" s="130" t="inlineStr">
        <is>
          <t>NAICS-22 Non-Cogen</t>
        </is>
      </c>
      <c r="G4659" s="130" t="inlineStr">
        <is>
          <t>WT</t>
        </is>
      </c>
      <c r="H4659" s="130" t="inlineStr">
        <is>
          <t>WND</t>
        </is>
      </c>
      <c r="I4659" s="130" t="inlineStr">
        <is>
          <t>WND</t>
        </is>
      </c>
      <c r="J4659" s="131" t="n">
        <v>605088</v>
      </c>
      <c r="K4659" s="129" t="n">
        <v>2020</v>
      </c>
      <c r="L4659" s="120">
        <f>IF(VLOOKUP(H4659,'Cross-Page Data'!$D$4:$F$48,3,FALSE)="natural gas",VLOOKUP(G4659,'Cross-Page Data'!$I$4:$J$19,2,FALSE),IF(VLOOKUP(H4659,'Cross-Page Data'!$D$4:$F$48,3,FALSE)="solar",IF(G4659="PV","solar PV","solar thermal"),IF(VLOOKUP(H4659,'Cross-Page Data'!$D$4:$F$48,3,FALSE)="wind",VLOOKUP(G4659,'Cross-Page Data'!$I$4:$J$19,2,FALSE),IF(VLOOKUP(H4659,'Cross-Page Data'!$D$4:$F$48,3,FALSE)="hydro",VLOOKUP(G4659,'Cross-Page Data'!$I$4:$J$19,2,FALSE),VLOOKUP(H4659,'Cross-Page Data'!$D$4:$F$48,3,FALSE)))))</f>
        <v/>
      </c>
      <c r="M4659" s="120">
        <f>IF(AND($P$2=FALSE,OR(F4659="Commercial NAICS Cogen",F4659="Industrial NAICS Cogen",F4659="NAICS-22 Cogen")),FALSE,IF(AND($P$3=FALSE,OR(F4659="Commercial NAICS Cogen",F4659="Commercial NAICS Non-Cogen",F4659="Industrial NAICS Cogen", F4659="industrial NAICS non-Cogen")),FALSE, TRUE))</f>
        <v/>
      </c>
    </row>
    <row r="4660">
      <c r="A4660" s="129" t="n">
        <v>60589</v>
      </c>
      <c r="B4660" s="130" t="inlineStr">
        <is>
          <t>CPV Fairview Energy Center</t>
        </is>
      </c>
      <c r="C4660" s="130" t="inlineStr">
        <is>
          <t>CPV Fairview, LLC</t>
        </is>
      </c>
      <c r="D4660" s="129" t="n">
        <v>60350</v>
      </c>
      <c r="E4660" s="130" t="inlineStr">
        <is>
          <t>PA</t>
        </is>
      </c>
      <c r="F4660" s="130" t="inlineStr">
        <is>
          <t>NAICS-22 Non-Cogen</t>
        </is>
      </c>
      <c r="G4660" s="130" t="inlineStr">
        <is>
          <t>CA</t>
        </is>
      </c>
      <c r="H4660" s="130" t="inlineStr">
        <is>
          <t>NG</t>
        </is>
      </c>
      <c r="I4660" s="130" t="inlineStr">
        <is>
          <t>NG</t>
        </is>
      </c>
      <c r="J4660" s="131" t="n">
        <v>2440716.7</v>
      </c>
      <c r="K4660" s="129" t="n">
        <v>2020</v>
      </c>
      <c r="L4660" s="120">
        <f>IF(VLOOKUP(H4660,'Cross-Page Data'!$D$4:$F$48,3,FALSE)="natural gas",VLOOKUP(G4660,'Cross-Page Data'!$I$4:$J$19,2,FALSE),IF(VLOOKUP(H4660,'Cross-Page Data'!$D$4:$F$48,3,FALSE)="solar",IF(G4660="PV","solar PV","solar thermal"),IF(VLOOKUP(H4660,'Cross-Page Data'!$D$4:$F$48,3,FALSE)="wind",VLOOKUP(G4660,'Cross-Page Data'!$I$4:$J$19,2,FALSE),IF(VLOOKUP(H4660,'Cross-Page Data'!$D$4:$F$48,3,FALSE)="hydro",VLOOKUP(G4660,'Cross-Page Data'!$I$4:$J$19,2,FALSE),VLOOKUP(H4660,'Cross-Page Data'!$D$4:$F$48,3,FALSE)))))</f>
        <v/>
      </c>
      <c r="M4660" s="120">
        <f>IF(AND($P$2=FALSE,OR(F4660="Commercial NAICS Cogen",F4660="Industrial NAICS Cogen",F4660="NAICS-22 Cogen")),FALSE,IF(AND($P$3=FALSE,OR(F4660="Commercial NAICS Cogen",F4660="Commercial NAICS Non-Cogen",F4660="Industrial NAICS Cogen", F4660="industrial NAICS non-Cogen")),FALSE, TRUE))</f>
        <v/>
      </c>
    </row>
    <row r="4661">
      <c r="A4661" s="129" t="n">
        <v>60589</v>
      </c>
      <c r="B4661" s="130" t="inlineStr">
        <is>
          <t>CPV Fairview Energy Center</t>
        </is>
      </c>
      <c r="C4661" s="130" t="inlineStr">
        <is>
          <t>CPV Fairview, LLC</t>
        </is>
      </c>
      <c r="D4661" s="129" t="n">
        <v>60350</v>
      </c>
      <c r="E4661" s="130" t="inlineStr">
        <is>
          <t>PA</t>
        </is>
      </c>
      <c r="F4661" s="130" t="inlineStr">
        <is>
          <t>NAICS-22 Non-Cogen</t>
        </is>
      </c>
      <c r="G4661" s="130" t="inlineStr">
        <is>
          <t>CA</t>
        </is>
      </c>
      <c r="H4661" s="130" t="inlineStr">
        <is>
          <t>OG</t>
        </is>
      </c>
      <c r="I4661" s="130" t="inlineStr">
        <is>
          <t>OOG</t>
        </is>
      </c>
      <c r="J4661" s="131" t="n">
        <v>9820.349</v>
      </c>
      <c r="K4661" s="129" t="n">
        <v>2020</v>
      </c>
      <c r="L4661" s="120">
        <f>IF(VLOOKUP(H4661,'Cross-Page Data'!$D$4:$F$48,3,FALSE)="natural gas",VLOOKUP(G4661,'Cross-Page Data'!$I$4:$J$19,2,FALSE),IF(VLOOKUP(H4661,'Cross-Page Data'!$D$4:$F$48,3,FALSE)="solar",IF(G4661="PV","solar PV","solar thermal"),IF(VLOOKUP(H4661,'Cross-Page Data'!$D$4:$F$48,3,FALSE)="wind",VLOOKUP(G4661,'Cross-Page Data'!$I$4:$J$19,2,FALSE),IF(VLOOKUP(H4661,'Cross-Page Data'!$D$4:$F$48,3,FALSE)="hydro",VLOOKUP(G4661,'Cross-Page Data'!$I$4:$J$19,2,FALSE),VLOOKUP(H4661,'Cross-Page Data'!$D$4:$F$48,3,FALSE)))))</f>
        <v/>
      </c>
      <c r="M4661" s="120">
        <f>IF(AND($P$2=FALSE,OR(F4661="Commercial NAICS Cogen",F4661="Industrial NAICS Cogen",F4661="NAICS-22 Cogen")),FALSE,IF(AND($P$3=FALSE,OR(F4661="Commercial NAICS Cogen",F4661="Commercial NAICS Non-Cogen",F4661="Industrial NAICS Cogen", F4661="industrial NAICS non-Cogen")),FALSE, TRUE))</f>
        <v/>
      </c>
    </row>
    <row r="4662">
      <c r="A4662" s="129" t="n">
        <v>60589</v>
      </c>
      <c r="B4662" s="130" t="inlineStr">
        <is>
          <t>CPV Fairview Energy Center</t>
        </is>
      </c>
      <c r="C4662" s="130" t="inlineStr">
        <is>
          <t>CPV Fairview, LLC</t>
        </is>
      </c>
      <c r="D4662" s="129" t="n">
        <v>60350</v>
      </c>
      <c r="E4662" s="130" t="inlineStr">
        <is>
          <t>PA</t>
        </is>
      </c>
      <c r="F4662" s="130" t="inlineStr">
        <is>
          <t>NAICS-22 Non-Cogen</t>
        </is>
      </c>
      <c r="G4662" s="130" t="inlineStr">
        <is>
          <t>CT</t>
        </is>
      </c>
      <c r="H4662" s="130" t="inlineStr">
        <is>
          <t>NG</t>
        </is>
      </c>
      <c r="I4662" s="130" t="inlineStr">
        <is>
          <t>NG</t>
        </is>
      </c>
      <c r="J4662" s="131" t="n">
        <v>4930081.2</v>
      </c>
      <c r="K4662" s="129" t="n">
        <v>2020</v>
      </c>
      <c r="L4662" s="120">
        <f>IF(VLOOKUP(H4662,'Cross-Page Data'!$D$4:$F$48,3,FALSE)="natural gas",VLOOKUP(G4662,'Cross-Page Data'!$I$4:$J$19,2,FALSE),IF(VLOOKUP(H4662,'Cross-Page Data'!$D$4:$F$48,3,FALSE)="solar",IF(G4662="PV","solar PV","solar thermal"),IF(VLOOKUP(H4662,'Cross-Page Data'!$D$4:$F$48,3,FALSE)="wind",VLOOKUP(G4662,'Cross-Page Data'!$I$4:$J$19,2,FALSE),IF(VLOOKUP(H4662,'Cross-Page Data'!$D$4:$F$48,3,FALSE)="hydro",VLOOKUP(G4662,'Cross-Page Data'!$I$4:$J$19,2,FALSE),VLOOKUP(H4662,'Cross-Page Data'!$D$4:$F$48,3,FALSE)))))</f>
        <v/>
      </c>
      <c r="M4662" s="120">
        <f>IF(AND($P$2=FALSE,OR(F4662="Commercial NAICS Cogen",F4662="Industrial NAICS Cogen",F4662="NAICS-22 Cogen")),FALSE,IF(AND($P$3=FALSE,OR(F4662="Commercial NAICS Cogen",F4662="Commercial NAICS Non-Cogen",F4662="Industrial NAICS Cogen", F4662="industrial NAICS non-Cogen")),FALSE, TRUE))</f>
        <v/>
      </c>
    </row>
    <row r="4663">
      <c r="A4663" s="129" t="n">
        <v>60589</v>
      </c>
      <c r="B4663" s="130" t="inlineStr">
        <is>
          <t>CPV Fairview Energy Center</t>
        </is>
      </c>
      <c r="C4663" s="130" t="inlineStr">
        <is>
          <t>CPV Fairview, LLC</t>
        </is>
      </c>
      <c r="D4663" s="129" t="n">
        <v>60350</v>
      </c>
      <c r="E4663" s="130" t="inlineStr">
        <is>
          <t>PA</t>
        </is>
      </c>
      <c r="F4663" s="130" t="inlineStr">
        <is>
          <t>NAICS-22 Non-Cogen</t>
        </is>
      </c>
      <c r="G4663" s="130" t="inlineStr">
        <is>
          <t>CT</t>
        </is>
      </c>
      <c r="H4663" s="130" t="inlineStr">
        <is>
          <t>OG</t>
        </is>
      </c>
      <c r="I4663" s="130" t="inlineStr">
        <is>
          <t>OOG</t>
        </is>
      </c>
      <c r="J4663" s="131" t="n">
        <v>16128.847</v>
      </c>
      <c r="K4663" s="129" t="n">
        <v>2020</v>
      </c>
      <c r="L4663" s="120">
        <f>IF(VLOOKUP(H4663,'Cross-Page Data'!$D$4:$F$48,3,FALSE)="natural gas",VLOOKUP(G4663,'Cross-Page Data'!$I$4:$J$19,2,FALSE),IF(VLOOKUP(H4663,'Cross-Page Data'!$D$4:$F$48,3,FALSE)="solar",IF(G4663="PV","solar PV","solar thermal"),IF(VLOOKUP(H4663,'Cross-Page Data'!$D$4:$F$48,3,FALSE)="wind",VLOOKUP(G4663,'Cross-Page Data'!$I$4:$J$19,2,FALSE),IF(VLOOKUP(H4663,'Cross-Page Data'!$D$4:$F$48,3,FALSE)="hydro",VLOOKUP(G4663,'Cross-Page Data'!$I$4:$J$19,2,FALSE),VLOOKUP(H4663,'Cross-Page Data'!$D$4:$F$48,3,FALSE)))))</f>
        <v/>
      </c>
      <c r="M4663" s="120">
        <f>IF(AND($P$2=FALSE,OR(F4663="Commercial NAICS Cogen",F4663="Industrial NAICS Cogen",F4663="NAICS-22 Cogen")),FALSE,IF(AND($P$3=FALSE,OR(F4663="Commercial NAICS Cogen",F4663="Commercial NAICS Non-Cogen",F4663="Industrial NAICS Cogen", F4663="industrial NAICS non-Cogen")),FALSE, TRUE))</f>
        <v/>
      </c>
    </row>
    <row r="4664">
      <c r="A4664" s="129" t="n">
        <v>60590</v>
      </c>
      <c r="B4664" s="130" t="inlineStr">
        <is>
          <t>Golden Fields Solar I, LLC</t>
        </is>
      </c>
      <c r="C4664" s="130" t="inlineStr">
        <is>
          <t>Golden Fields Solar I, LLC</t>
        </is>
      </c>
      <c r="D4664" s="129" t="n">
        <v>60352</v>
      </c>
      <c r="E4664" s="130" t="inlineStr">
        <is>
          <t>CA</t>
        </is>
      </c>
      <c r="F4664" s="130" t="inlineStr">
        <is>
          <t>NAICS-22 Non-Cogen</t>
        </is>
      </c>
      <c r="G4664" s="130" t="inlineStr">
        <is>
          <t>PV</t>
        </is>
      </c>
      <c r="H4664" s="130" t="inlineStr">
        <is>
          <t>SUN</t>
        </is>
      </c>
      <c r="I4664" s="130" t="inlineStr">
        <is>
          <t>SUN</t>
        </is>
      </c>
      <c r="J4664" s="131" t="n">
        <v>124884</v>
      </c>
      <c r="K4664" s="129" t="n">
        <v>2020</v>
      </c>
      <c r="L4664" s="120">
        <f>IF(VLOOKUP(H4664,'Cross-Page Data'!$D$4:$F$48,3,FALSE)="natural gas",VLOOKUP(G4664,'Cross-Page Data'!$I$4:$J$19,2,FALSE),IF(VLOOKUP(H4664,'Cross-Page Data'!$D$4:$F$48,3,FALSE)="solar",IF(G4664="PV","solar PV","solar thermal"),IF(VLOOKUP(H4664,'Cross-Page Data'!$D$4:$F$48,3,FALSE)="wind",VLOOKUP(G4664,'Cross-Page Data'!$I$4:$J$19,2,FALSE),IF(VLOOKUP(H4664,'Cross-Page Data'!$D$4:$F$48,3,FALSE)="hydro",VLOOKUP(G4664,'Cross-Page Data'!$I$4:$J$19,2,FALSE),VLOOKUP(H4664,'Cross-Page Data'!$D$4:$F$48,3,FALSE)))))</f>
        <v/>
      </c>
      <c r="M4664" s="120">
        <f>IF(AND($P$2=FALSE,OR(F4664="Commercial NAICS Cogen",F4664="Industrial NAICS Cogen",F4664="NAICS-22 Cogen")),FALSE,IF(AND($P$3=FALSE,OR(F4664="Commercial NAICS Cogen",F4664="Commercial NAICS Non-Cogen",F4664="Industrial NAICS Cogen", F4664="industrial NAICS non-Cogen")),FALSE, TRUE))</f>
        <v/>
      </c>
    </row>
    <row r="4665">
      <c r="A4665" s="129" t="n">
        <v>60591</v>
      </c>
      <c r="B4665" s="130" t="inlineStr">
        <is>
          <t>Solar Star California, XLI, LLC</t>
        </is>
      </c>
      <c r="C4665" s="130" t="inlineStr">
        <is>
          <t>Solar Star California, XLI, LLC</t>
        </is>
      </c>
      <c r="D4665" s="129" t="n">
        <v>60353</v>
      </c>
      <c r="E4665" s="130" t="inlineStr">
        <is>
          <t>CA</t>
        </is>
      </c>
      <c r="F4665" s="130" t="inlineStr">
        <is>
          <t>NAICS-22 Non-Cogen</t>
        </is>
      </c>
      <c r="G4665" s="130" t="inlineStr">
        <is>
          <t>PV</t>
        </is>
      </c>
      <c r="H4665" s="130" t="inlineStr">
        <is>
          <t>SUN</t>
        </is>
      </c>
      <c r="I4665" s="130" t="inlineStr">
        <is>
          <t>SUN</t>
        </is>
      </c>
      <c r="J4665" s="131" t="n">
        <v>118517</v>
      </c>
      <c r="K4665" s="129" t="n">
        <v>2020</v>
      </c>
      <c r="L4665" s="120">
        <f>IF(VLOOKUP(H4665,'Cross-Page Data'!$D$4:$F$48,3,FALSE)="natural gas",VLOOKUP(G4665,'Cross-Page Data'!$I$4:$J$19,2,FALSE),IF(VLOOKUP(H4665,'Cross-Page Data'!$D$4:$F$48,3,FALSE)="solar",IF(G4665="PV","solar PV","solar thermal"),IF(VLOOKUP(H4665,'Cross-Page Data'!$D$4:$F$48,3,FALSE)="wind",VLOOKUP(G4665,'Cross-Page Data'!$I$4:$J$19,2,FALSE),IF(VLOOKUP(H4665,'Cross-Page Data'!$D$4:$F$48,3,FALSE)="hydro",VLOOKUP(G4665,'Cross-Page Data'!$I$4:$J$19,2,FALSE),VLOOKUP(H4665,'Cross-Page Data'!$D$4:$F$48,3,FALSE)))))</f>
        <v/>
      </c>
      <c r="M4665" s="120">
        <f>IF(AND($P$2=FALSE,OR(F4665="Commercial NAICS Cogen",F4665="Industrial NAICS Cogen",F4665="NAICS-22 Cogen")),FALSE,IF(AND($P$3=FALSE,OR(F4665="Commercial NAICS Cogen",F4665="Commercial NAICS Non-Cogen",F4665="Industrial NAICS Cogen", F4665="industrial NAICS non-Cogen")),FALSE, TRUE))</f>
        <v/>
      </c>
    </row>
    <row r="4666">
      <c r="A4666" s="129" t="n">
        <v>60592</v>
      </c>
      <c r="B4666" s="130" t="inlineStr">
        <is>
          <t>Rush Springs Wind</t>
        </is>
      </c>
      <c r="C4666" s="130" t="inlineStr">
        <is>
          <t>Rush Springs Wind Project</t>
        </is>
      </c>
      <c r="D4666" s="129" t="n">
        <v>60819</v>
      </c>
      <c r="E4666" s="130" t="inlineStr">
        <is>
          <t>OK</t>
        </is>
      </c>
      <c r="F4666" s="130" t="inlineStr">
        <is>
          <t>NAICS-22 Non-Cogen</t>
        </is>
      </c>
      <c r="G4666" s="130" t="inlineStr">
        <is>
          <t>WT</t>
        </is>
      </c>
      <c r="H4666" s="130" t="inlineStr">
        <is>
          <t>WND</t>
        </is>
      </c>
      <c r="I4666" s="130" t="inlineStr">
        <is>
          <t>WND</t>
        </is>
      </c>
      <c r="J4666" s="131" t="n">
        <v>953683</v>
      </c>
      <c r="K4666" s="129" t="n">
        <v>2020</v>
      </c>
      <c r="L4666" s="120">
        <f>IF(VLOOKUP(H4666,'Cross-Page Data'!$D$4:$F$48,3,FALSE)="natural gas",VLOOKUP(G4666,'Cross-Page Data'!$I$4:$J$19,2,FALSE),IF(VLOOKUP(H4666,'Cross-Page Data'!$D$4:$F$48,3,FALSE)="solar",IF(G4666="PV","solar PV","solar thermal"),IF(VLOOKUP(H4666,'Cross-Page Data'!$D$4:$F$48,3,FALSE)="wind",VLOOKUP(G4666,'Cross-Page Data'!$I$4:$J$19,2,FALSE),IF(VLOOKUP(H4666,'Cross-Page Data'!$D$4:$F$48,3,FALSE)="hydro",VLOOKUP(G4666,'Cross-Page Data'!$I$4:$J$19,2,FALSE),VLOOKUP(H4666,'Cross-Page Data'!$D$4:$F$48,3,FALSE)))))</f>
        <v/>
      </c>
      <c r="M4666" s="120">
        <f>IF(AND($P$2=FALSE,OR(F4666="Commercial NAICS Cogen",F4666="Industrial NAICS Cogen",F4666="NAICS-22 Cogen")),FALSE,IF(AND($P$3=FALSE,OR(F4666="Commercial NAICS Cogen",F4666="Commercial NAICS Non-Cogen",F4666="Industrial NAICS Cogen", F4666="industrial NAICS non-Cogen")),FALSE, TRUE))</f>
        <v/>
      </c>
    </row>
    <row r="4667">
      <c r="A4667" s="129" t="n">
        <v>60594</v>
      </c>
      <c r="B4667" s="130" t="inlineStr">
        <is>
          <t>Voyager Wind I</t>
        </is>
      </c>
      <c r="C4667" s="130" t="inlineStr">
        <is>
          <t>Terra-Gen Operating Co-Wind</t>
        </is>
      </c>
      <c r="D4667" s="129" t="n">
        <v>2770</v>
      </c>
      <c r="E4667" s="130" t="inlineStr">
        <is>
          <t>CA</t>
        </is>
      </c>
      <c r="F4667" s="130" t="inlineStr">
        <is>
          <t>NAICS-22 Non-Cogen</t>
        </is>
      </c>
      <c r="G4667" s="130" t="inlineStr">
        <is>
          <t>WT</t>
        </is>
      </c>
      <c r="H4667" s="130" t="inlineStr">
        <is>
          <t>WND</t>
        </is>
      </c>
      <c r="I4667" s="130" t="inlineStr">
        <is>
          <t>WND</t>
        </is>
      </c>
      <c r="J4667" s="131" t="n">
        <v>377298</v>
      </c>
      <c r="K4667" s="129" t="n">
        <v>2020</v>
      </c>
      <c r="L4667" s="120">
        <f>IF(VLOOKUP(H4667,'Cross-Page Data'!$D$4:$F$48,3,FALSE)="natural gas",VLOOKUP(G4667,'Cross-Page Data'!$I$4:$J$19,2,FALSE),IF(VLOOKUP(H4667,'Cross-Page Data'!$D$4:$F$48,3,FALSE)="solar",IF(G4667="PV","solar PV","solar thermal"),IF(VLOOKUP(H4667,'Cross-Page Data'!$D$4:$F$48,3,FALSE)="wind",VLOOKUP(G4667,'Cross-Page Data'!$I$4:$J$19,2,FALSE),IF(VLOOKUP(H4667,'Cross-Page Data'!$D$4:$F$48,3,FALSE)="hydro",VLOOKUP(G4667,'Cross-Page Data'!$I$4:$J$19,2,FALSE),VLOOKUP(H4667,'Cross-Page Data'!$D$4:$F$48,3,FALSE)))))</f>
        <v/>
      </c>
      <c r="M4667" s="120">
        <f>IF(AND($P$2=FALSE,OR(F4667="Commercial NAICS Cogen",F4667="Industrial NAICS Cogen",F4667="NAICS-22 Cogen")),FALSE,IF(AND($P$3=FALSE,OR(F4667="Commercial NAICS Cogen",F4667="Commercial NAICS Non-Cogen",F4667="Industrial NAICS Cogen", F4667="industrial NAICS non-Cogen")),FALSE, TRUE))</f>
        <v/>
      </c>
    </row>
    <row r="4668">
      <c r="A4668" s="129" t="n">
        <v>60611</v>
      </c>
      <c r="B4668" s="130" t="inlineStr">
        <is>
          <t>Summit Farms Solar</t>
        </is>
      </c>
      <c r="C4668" s="130" t="inlineStr">
        <is>
          <t>Summit Farms LLC</t>
        </is>
      </c>
      <c r="D4668" s="129" t="n">
        <v>60359</v>
      </c>
      <c r="E4668" s="130" t="inlineStr">
        <is>
          <t>NC</t>
        </is>
      </c>
      <c r="F4668" s="130" t="inlineStr">
        <is>
          <t>NAICS-22 Non-Cogen</t>
        </is>
      </c>
      <c r="G4668" s="130" t="inlineStr">
        <is>
          <t>PV</t>
        </is>
      </c>
      <c r="H4668" s="130" t="inlineStr">
        <is>
          <t>SUN</t>
        </is>
      </c>
      <c r="I4668" s="130" t="inlineStr">
        <is>
          <t>SUN</t>
        </is>
      </c>
      <c r="J4668" s="131" t="n">
        <v>120442</v>
      </c>
      <c r="K4668" s="129" t="n">
        <v>2020</v>
      </c>
      <c r="L4668" s="120">
        <f>IF(VLOOKUP(H4668,'Cross-Page Data'!$D$4:$F$48,3,FALSE)="natural gas",VLOOKUP(G4668,'Cross-Page Data'!$I$4:$J$19,2,FALSE),IF(VLOOKUP(H4668,'Cross-Page Data'!$D$4:$F$48,3,FALSE)="solar",IF(G4668="PV","solar PV","solar thermal"),IF(VLOOKUP(H4668,'Cross-Page Data'!$D$4:$F$48,3,FALSE)="wind",VLOOKUP(G4668,'Cross-Page Data'!$I$4:$J$19,2,FALSE),IF(VLOOKUP(H4668,'Cross-Page Data'!$D$4:$F$48,3,FALSE)="hydro",VLOOKUP(G4668,'Cross-Page Data'!$I$4:$J$19,2,FALSE),VLOOKUP(H4668,'Cross-Page Data'!$D$4:$F$48,3,FALSE)))))</f>
        <v/>
      </c>
      <c r="M4668" s="120">
        <f>IF(AND($P$2=FALSE,OR(F4668="Commercial NAICS Cogen",F4668="Industrial NAICS Cogen",F4668="NAICS-22 Cogen")),FALSE,IF(AND($P$3=FALSE,OR(F4668="Commercial NAICS Cogen",F4668="Commercial NAICS Non-Cogen",F4668="Industrial NAICS Cogen", F4668="industrial NAICS non-Cogen")),FALSE, TRUE))</f>
        <v/>
      </c>
    </row>
    <row r="4669">
      <c r="A4669" s="129" t="n">
        <v>60619</v>
      </c>
      <c r="B4669" s="130" t="inlineStr">
        <is>
          <t>Rush Creek Wind</t>
        </is>
      </c>
      <c r="C4669" s="130" t="inlineStr">
        <is>
          <t>Public Service Co of Colorado</t>
        </is>
      </c>
      <c r="D4669" s="129" t="n">
        <v>15466</v>
      </c>
      <c r="E4669" s="130" t="inlineStr">
        <is>
          <t>CO</t>
        </is>
      </c>
      <c r="F4669" s="130" t="inlineStr">
        <is>
          <t>Electric Utility</t>
        </is>
      </c>
      <c r="G4669" s="130" t="inlineStr">
        <is>
          <t>WT</t>
        </is>
      </c>
      <c r="H4669" s="130" t="inlineStr">
        <is>
          <t>WND</t>
        </is>
      </c>
      <c r="I4669" s="130" t="inlineStr">
        <is>
          <t>WND</t>
        </is>
      </c>
      <c r="J4669" s="131" t="n">
        <v>2024321</v>
      </c>
      <c r="K4669" s="129" t="n">
        <v>2020</v>
      </c>
      <c r="L4669" s="120">
        <f>IF(VLOOKUP(H4669,'Cross-Page Data'!$D$4:$F$48,3,FALSE)="natural gas",VLOOKUP(G4669,'Cross-Page Data'!$I$4:$J$19,2,FALSE),IF(VLOOKUP(H4669,'Cross-Page Data'!$D$4:$F$48,3,FALSE)="solar",IF(G4669="PV","solar PV","solar thermal"),IF(VLOOKUP(H4669,'Cross-Page Data'!$D$4:$F$48,3,FALSE)="wind",VLOOKUP(G4669,'Cross-Page Data'!$I$4:$J$19,2,FALSE),IF(VLOOKUP(H4669,'Cross-Page Data'!$D$4:$F$48,3,FALSE)="hydro",VLOOKUP(G4669,'Cross-Page Data'!$I$4:$J$19,2,FALSE),VLOOKUP(H4669,'Cross-Page Data'!$D$4:$F$48,3,FALSE)))))</f>
        <v/>
      </c>
      <c r="M4669" s="120">
        <f>IF(AND($P$2=FALSE,OR(F4669="Commercial NAICS Cogen",F4669="Industrial NAICS Cogen",F4669="NAICS-22 Cogen")),FALSE,IF(AND($P$3=FALSE,OR(F4669="Commercial NAICS Cogen",F4669="Commercial NAICS Non-Cogen",F4669="Industrial NAICS Cogen", F4669="industrial NAICS non-Cogen")),FALSE, TRUE))</f>
        <v/>
      </c>
    </row>
    <row r="4670">
      <c r="A4670" s="129" t="n">
        <v>60620</v>
      </c>
      <c r="B4670" s="130" t="inlineStr">
        <is>
          <t>Ninnescah Wind Energy, LLC</t>
        </is>
      </c>
      <c r="C4670" s="130" t="inlineStr">
        <is>
          <t>Ninnescah Wind Energy LLC</t>
        </is>
      </c>
      <c r="D4670" s="129" t="n">
        <v>60364</v>
      </c>
      <c r="E4670" s="130" t="inlineStr">
        <is>
          <t>KS</t>
        </is>
      </c>
      <c r="F4670" s="130" t="inlineStr">
        <is>
          <t>NAICS-22 Non-Cogen</t>
        </is>
      </c>
      <c r="G4670" s="130" t="inlineStr">
        <is>
          <t>WT</t>
        </is>
      </c>
      <c r="H4670" s="130" t="inlineStr">
        <is>
          <t>WND</t>
        </is>
      </c>
      <c r="I4670" s="130" t="inlineStr">
        <is>
          <t>WND</t>
        </is>
      </c>
      <c r="J4670" s="131" t="n">
        <v>860762</v>
      </c>
      <c r="K4670" s="129" t="n">
        <v>2020</v>
      </c>
      <c r="L4670" s="120">
        <f>IF(VLOOKUP(H4670,'Cross-Page Data'!$D$4:$F$48,3,FALSE)="natural gas",VLOOKUP(G4670,'Cross-Page Data'!$I$4:$J$19,2,FALSE),IF(VLOOKUP(H4670,'Cross-Page Data'!$D$4:$F$48,3,FALSE)="solar",IF(G4670="PV","solar PV","solar thermal"),IF(VLOOKUP(H4670,'Cross-Page Data'!$D$4:$F$48,3,FALSE)="wind",VLOOKUP(G4670,'Cross-Page Data'!$I$4:$J$19,2,FALSE),IF(VLOOKUP(H4670,'Cross-Page Data'!$D$4:$F$48,3,FALSE)="hydro",VLOOKUP(G4670,'Cross-Page Data'!$I$4:$J$19,2,FALSE),VLOOKUP(H4670,'Cross-Page Data'!$D$4:$F$48,3,FALSE)))))</f>
        <v/>
      </c>
      <c r="M4670" s="120">
        <f>IF(AND($P$2=FALSE,OR(F4670="Commercial NAICS Cogen",F4670="Industrial NAICS Cogen",F4670="NAICS-22 Cogen")),FALSE,IF(AND($P$3=FALSE,OR(F4670="Commercial NAICS Cogen",F4670="Commercial NAICS Non-Cogen",F4670="Industrial NAICS Cogen", F4670="industrial NAICS non-Cogen")),FALSE, TRUE))</f>
        <v/>
      </c>
    </row>
    <row r="4671">
      <c r="A4671" s="129" t="n">
        <v>60623</v>
      </c>
      <c r="B4671" s="130" t="inlineStr">
        <is>
          <t>Brantley Solar</t>
        </is>
      </c>
      <c r="C4671" s="130" t="inlineStr">
        <is>
          <t>John Laing US Solar Corp.</t>
        </is>
      </c>
      <c r="D4671" s="129" t="n">
        <v>61694</v>
      </c>
      <c r="E4671" s="130" t="inlineStr">
        <is>
          <t>NC</t>
        </is>
      </c>
      <c r="F4671" s="130" t="inlineStr">
        <is>
          <t>NAICS-22 Non-Cogen</t>
        </is>
      </c>
      <c r="G4671" s="130" t="inlineStr">
        <is>
          <t>PV</t>
        </is>
      </c>
      <c r="H4671" s="130" t="inlineStr">
        <is>
          <t>SUN</t>
        </is>
      </c>
      <c r="I4671" s="130" t="inlineStr">
        <is>
          <t>SUN</t>
        </is>
      </c>
      <c r="J4671" s="131" t="n">
        <v>99553</v>
      </c>
      <c r="K4671" s="129" t="n">
        <v>2020</v>
      </c>
      <c r="L4671" s="120">
        <f>IF(VLOOKUP(H4671,'Cross-Page Data'!$D$4:$F$48,3,FALSE)="natural gas",VLOOKUP(G4671,'Cross-Page Data'!$I$4:$J$19,2,FALSE),IF(VLOOKUP(H4671,'Cross-Page Data'!$D$4:$F$48,3,FALSE)="solar",IF(G4671="PV","solar PV","solar thermal"),IF(VLOOKUP(H4671,'Cross-Page Data'!$D$4:$F$48,3,FALSE)="wind",VLOOKUP(G4671,'Cross-Page Data'!$I$4:$J$19,2,FALSE),IF(VLOOKUP(H4671,'Cross-Page Data'!$D$4:$F$48,3,FALSE)="hydro",VLOOKUP(G4671,'Cross-Page Data'!$I$4:$J$19,2,FALSE),VLOOKUP(H4671,'Cross-Page Data'!$D$4:$F$48,3,FALSE)))))</f>
        <v/>
      </c>
      <c r="M4671" s="120">
        <f>IF(AND($P$2=FALSE,OR(F4671="Commercial NAICS Cogen",F4671="Industrial NAICS Cogen",F4671="NAICS-22 Cogen")),FALSE,IF(AND($P$3=FALSE,OR(F4671="Commercial NAICS Cogen",F4671="Commercial NAICS Non-Cogen",F4671="Industrial NAICS Cogen", F4671="industrial NAICS non-Cogen")),FALSE, TRUE))</f>
        <v/>
      </c>
    </row>
    <row r="4672">
      <c r="A4672" s="129" t="n">
        <v>60624</v>
      </c>
      <c r="B4672" s="130" t="inlineStr">
        <is>
          <t>Fox Creek Solar</t>
        </is>
      </c>
      <c r="C4672" s="130" t="inlineStr">
        <is>
          <t>John Laing US Solar Corp.</t>
        </is>
      </c>
      <c r="D4672" s="129" t="n">
        <v>61694</v>
      </c>
      <c r="E4672" s="130" t="inlineStr">
        <is>
          <t>NC</t>
        </is>
      </c>
      <c r="F4672" s="130" t="inlineStr">
        <is>
          <t>NAICS-22 Non-Cogen</t>
        </is>
      </c>
      <c r="G4672" s="130" t="inlineStr">
        <is>
          <t>PV</t>
        </is>
      </c>
      <c r="H4672" s="130" t="inlineStr">
        <is>
          <t>SUN</t>
        </is>
      </c>
      <c r="I4672" s="130" t="inlineStr">
        <is>
          <t>SUN</t>
        </is>
      </c>
      <c r="J4672" s="131" t="n">
        <v>91291</v>
      </c>
      <c r="K4672" s="129" t="n">
        <v>2020</v>
      </c>
      <c r="L4672" s="120">
        <f>IF(VLOOKUP(H4672,'Cross-Page Data'!$D$4:$F$48,3,FALSE)="natural gas",VLOOKUP(G4672,'Cross-Page Data'!$I$4:$J$19,2,FALSE),IF(VLOOKUP(H4672,'Cross-Page Data'!$D$4:$F$48,3,FALSE)="solar",IF(G4672="PV","solar PV","solar thermal"),IF(VLOOKUP(H4672,'Cross-Page Data'!$D$4:$F$48,3,FALSE)="wind",VLOOKUP(G4672,'Cross-Page Data'!$I$4:$J$19,2,FALSE),IF(VLOOKUP(H4672,'Cross-Page Data'!$D$4:$F$48,3,FALSE)="hydro",VLOOKUP(G4672,'Cross-Page Data'!$I$4:$J$19,2,FALSE),VLOOKUP(H4672,'Cross-Page Data'!$D$4:$F$48,3,FALSE)))))</f>
        <v/>
      </c>
      <c r="M4672" s="120">
        <f>IF(AND($P$2=FALSE,OR(F4672="Commercial NAICS Cogen",F4672="Industrial NAICS Cogen",F4672="NAICS-22 Cogen")),FALSE,IF(AND($P$3=FALSE,OR(F4672="Commercial NAICS Cogen",F4672="Commercial NAICS Non-Cogen",F4672="Industrial NAICS Cogen", F4672="industrial NAICS non-Cogen")),FALSE, TRUE))</f>
        <v/>
      </c>
    </row>
    <row r="4673">
      <c r="A4673" s="129" t="n">
        <v>60639</v>
      </c>
      <c r="B4673" s="130" t="inlineStr">
        <is>
          <t>Kingman Wind</t>
        </is>
      </c>
      <c r="C4673" s="130" t="inlineStr">
        <is>
          <t>Kingman Wind Energy, LLC</t>
        </is>
      </c>
      <c r="D4673" s="129" t="n">
        <v>60371</v>
      </c>
      <c r="E4673" s="130" t="inlineStr">
        <is>
          <t>KS</t>
        </is>
      </c>
      <c r="F4673" s="130" t="inlineStr">
        <is>
          <t>NAICS-22 Non-Cogen</t>
        </is>
      </c>
      <c r="G4673" s="130" t="inlineStr">
        <is>
          <t>WT</t>
        </is>
      </c>
      <c r="H4673" s="130" t="inlineStr">
        <is>
          <t>WND</t>
        </is>
      </c>
      <c r="I4673" s="130" t="inlineStr">
        <is>
          <t>WND</t>
        </is>
      </c>
      <c r="J4673" s="131" t="n">
        <v>849031</v>
      </c>
      <c r="K4673" s="129" t="n">
        <v>2020</v>
      </c>
      <c r="L4673" s="120">
        <f>IF(VLOOKUP(H4673,'Cross-Page Data'!$D$4:$F$48,3,FALSE)="natural gas",VLOOKUP(G4673,'Cross-Page Data'!$I$4:$J$19,2,FALSE),IF(VLOOKUP(H4673,'Cross-Page Data'!$D$4:$F$48,3,FALSE)="solar",IF(G4673="PV","solar PV","solar thermal"),IF(VLOOKUP(H4673,'Cross-Page Data'!$D$4:$F$48,3,FALSE)="wind",VLOOKUP(G4673,'Cross-Page Data'!$I$4:$J$19,2,FALSE),IF(VLOOKUP(H4673,'Cross-Page Data'!$D$4:$F$48,3,FALSE)="hydro",VLOOKUP(G4673,'Cross-Page Data'!$I$4:$J$19,2,FALSE),VLOOKUP(H4673,'Cross-Page Data'!$D$4:$F$48,3,FALSE)))))</f>
        <v/>
      </c>
      <c r="M4673" s="120">
        <f>IF(AND($P$2=FALSE,OR(F4673="Commercial NAICS Cogen",F4673="Industrial NAICS Cogen",F4673="NAICS-22 Cogen")),FALSE,IF(AND($P$3=FALSE,OR(F4673="Commercial NAICS Cogen",F4673="Commercial NAICS Non-Cogen",F4673="Industrial NAICS Cogen", F4673="industrial NAICS non-Cogen")),FALSE, TRUE))</f>
        <v/>
      </c>
    </row>
    <row r="4674">
      <c r="A4674" s="129" t="n">
        <v>60655</v>
      </c>
      <c r="B4674" s="130" t="inlineStr">
        <is>
          <t>Rock Creek Wind Project</t>
        </is>
      </c>
      <c r="C4674" s="130" t="inlineStr">
        <is>
          <t>Enel Green Power NA, Inc.</t>
        </is>
      </c>
      <c r="D4674" s="129" t="n">
        <v>59380</v>
      </c>
      <c r="E4674" s="130" t="inlineStr">
        <is>
          <t>MO</t>
        </is>
      </c>
      <c r="F4674" s="130" t="inlineStr">
        <is>
          <t>NAICS-22 Non-Cogen</t>
        </is>
      </c>
      <c r="G4674" s="130" t="inlineStr">
        <is>
          <t>WT</t>
        </is>
      </c>
      <c r="H4674" s="130" t="inlineStr">
        <is>
          <t>WND</t>
        </is>
      </c>
      <c r="I4674" s="130" t="inlineStr">
        <is>
          <t>WND</t>
        </is>
      </c>
      <c r="J4674" s="131" t="n">
        <v>1094085.1</v>
      </c>
      <c r="K4674" s="129" t="n">
        <v>2020</v>
      </c>
      <c r="L4674" s="120">
        <f>IF(VLOOKUP(H4674,'Cross-Page Data'!$D$4:$F$48,3,FALSE)="natural gas",VLOOKUP(G4674,'Cross-Page Data'!$I$4:$J$19,2,FALSE),IF(VLOOKUP(H4674,'Cross-Page Data'!$D$4:$F$48,3,FALSE)="solar",IF(G4674="PV","solar PV","solar thermal"),IF(VLOOKUP(H4674,'Cross-Page Data'!$D$4:$F$48,3,FALSE)="wind",VLOOKUP(G4674,'Cross-Page Data'!$I$4:$J$19,2,FALSE),IF(VLOOKUP(H4674,'Cross-Page Data'!$D$4:$F$48,3,FALSE)="hydro",VLOOKUP(G4674,'Cross-Page Data'!$I$4:$J$19,2,FALSE),VLOOKUP(H4674,'Cross-Page Data'!$D$4:$F$48,3,FALSE)))))</f>
        <v/>
      </c>
      <c r="M4674" s="120">
        <f>IF(AND($P$2=FALSE,OR(F4674="Commercial NAICS Cogen",F4674="Industrial NAICS Cogen",F4674="NAICS-22 Cogen")),FALSE,IF(AND($P$3=FALSE,OR(F4674="Commercial NAICS Cogen",F4674="Commercial NAICS Non-Cogen",F4674="Industrial NAICS Cogen", F4674="industrial NAICS non-Cogen")),FALSE, TRUE))</f>
        <v/>
      </c>
    </row>
    <row r="4675">
      <c r="A4675" s="129" t="n">
        <v>60657</v>
      </c>
      <c r="B4675" s="130" t="inlineStr">
        <is>
          <t>Salt Fork Wind Project, LLC</t>
        </is>
      </c>
      <c r="C4675" s="130" t="inlineStr">
        <is>
          <t>Southern Power Co</t>
        </is>
      </c>
      <c r="D4675" s="129" t="n">
        <v>17650</v>
      </c>
      <c r="E4675" s="130" t="inlineStr">
        <is>
          <t>TX</t>
        </is>
      </c>
      <c r="F4675" s="130" t="inlineStr">
        <is>
          <t>NAICS-22 Non-Cogen</t>
        </is>
      </c>
      <c r="G4675" s="130" t="inlineStr">
        <is>
          <t>WT</t>
        </is>
      </c>
      <c r="H4675" s="130" t="inlineStr">
        <is>
          <t>WND</t>
        </is>
      </c>
      <c r="I4675" s="130" t="inlineStr">
        <is>
          <t>WND</t>
        </is>
      </c>
      <c r="J4675" s="131" t="n">
        <v>728864</v>
      </c>
      <c r="K4675" s="129" t="n">
        <v>2020</v>
      </c>
      <c r="L4675" s="120">
        <f>IF(VLOOKUP(H4675,'Cross-Page Data'!$D$4:$F$48,3,FALSE)="natural gas",VLOOKUP(G4675,'Cross-Page Data'!$I$4:$J$19,2,FALSE),IF(VLOOKUP(H4675,'Cross-Page Data'!$D$4:$F$48,3,FALSE)="solar",IF(G4675="PV","solar PV","solar thermal"),IF(VLOOKUP(H4675,'Cross-Page Data'!$D$4:$F$48,3,FALSE)="wind",VLOOKUP(G4675,'Cross-Page Data'!$I$4:$J$19,2,FALSE),IF(VLOOKUP(H4675,'Cross-Page Data'!$D$4:$F$48,3,FALSE)="hydro",VLOOKUP(G4675,'Cross-Page Data'!$I$4:$J$19,2,FALSE),VLOOKUP(H4675,'Cross-Page Data'!$D$4:$F$48,3,FALSE)))))</f>
        <v/>
      </c>
      <c r="M4675" s="120">
        <f>IF(AND($P$2=FALSE,OR(F4675="Commercial NAICS Cogen",F4675="Industrial NAICS Cogen",F4675="NAICS-22 Cogen")),FALSE,IF(AND($P$3=FALSE,OR(F4675="Commercial NAICS Cogen",F4675="Commercial NAICS Non-Cogen",F4675="Industrial NAICS Cogen", F4675="industrial NAICS non-Cogen")),FALSE, TRUE))</f>
        <v/>
      </c>
    </row>
    <row r="4676">
      <c r="A4676" s="129" t="n">
        <v>60658</v>
      </c>
      <c r="B4676" s="130" t="inlineStr">
        <is>
          <t>Moffett Solar Project</t>
        </is>
      </c>
      <c r="C4676" s="130" t="inlineStr">
        <is>
          <t>Moffett Solar 1, LLC</t>
        </is>
      </c>
      <c r="D4676" s="129" t="n">
        <v>60392</v>
      </c>
      <c r="E4676" s="130" t="inlineStr">
        <is>
          <t>SC</t>
        </is>
      </c>
      <c r="F4676" s="130" t="inlineStr">
        <is>
          <t>NAICS-22 Non-Cogen</t>
        </is>
      </c>
      <c r="G4676" s="130" t="inlineStr">
        <is>
          <t>PV</t>
        </is>
      </c>
      <c r="H4676" s="130" t="inlineStr">
        <is>
          <t>SUN</t>
        </is>
      </c>
      <c r="I4676" s="130" t="inlineStr">
        <is>
          <t>SUN</t>
        </is>
      </c>
      <c r="J4676" s="131" t="n">
        <v>136270</v>
      </c>
      <c r="K4676" s="129" t="n">
        <v>2020</v>
      </c>
      <c r="L4676" s="120">
        <f>IF(VLOOKUP(H4676,'Cross-Page Data'!$D$4:$F$48,3,FALSE)="natural gas",VLOOKUP(G4676,'Cross-Page Data'!$I$4:$J$19,2,FALSE),IF(VLOOKUP(H4676,'Cross-Page Data'!$D$4:$F$48,3,FALSE)="solar",IF(G4676="PV","solar PV","solar thermal"),IF(VLOOKUP(H4676,'Cross-Page Data'!$D$4:$F$48,3,FALSE)="wind",VLOOKUP(G4676,'Cross-Page Data'!$I$4:$J$19,2,FALSE),IF(VLOOKUP(H4676,'Cross-Page Data'!$D$4:$F$48,3,FALSE)="hydro",VLOOKUP(G4676,'Cross-Page Data'!$I$4:$J$19,2,FALSE),VLOOKUP(H4676,'Cross-Page Data'!$D$4:$F$48,3,FALSE)))))</f>
        <v/>
      </c>
      <c r="M4676" s="120">
        <f>IF(AND($P$2=FALSE,OR(F4676="Commercial NAICS Cogen",F4676="Industrial NAICS Cogen",F4676="NAICS-22 Cogen")),FALSE,IF(AND($P$3=FALSE,OR(F4676="Commercial NAICS Cogen",F4676="Commercial NAICS Non-Cogen",F4676="Industrial NAICS Cogen", F4676="industrial NAICS non-Cogen")),FALSE, TRUE))</f>
        <v/>
      </c>
    </row>
    <row r="4677">
      <c r="A4677" s="129" t="n">
        <v>60659</v>
      </c>
      <c r="B4677" s="130" t="inlineStr">
        <is>
          <t>Ridgeland Solar Project</t>
        </is>
      </c>
      <c r="C4677" s="130" t="inlineStr">
        <is>
          <t>Ridgeland Solar Farm I, LLC</t>
        </is>
      </c>
      <c r="D4677" s="129" t="n">
        <v>60393</v>
      </c>
      <c r="E4677" s="130" t="inlineStr">
        <is>
          <t>SC</t>
        </is>
      </c>
      <c r="F4677" s="130" t="inlineStr">
        <is>
          <t>NAICS-22 Non-Cogen</t>
        </is>
      </c>
      <c r="G4677" s="130" t="inlineStr">
        <is>
          <t>PV</t>
        </is>
      </c>
      <c r="H4677" s="130" t="inlineStr">
        <is>
          <t>SUN</t>
        </is>
      </c>
      <c r="I4677" s="130" t="inlineStr">
        <is>
          <t>SUN</t>
        </is>
      </c>
      <c r="J4677" s="131" t="n">
        <v>18033</v>
      </c>
      <c r="K4677" s="129" t="n">
        <v>2020</v>
      </c>
      <c r="L4677" s="120">
        <f>IF(VLOOKUP(H4677,'Cross-Page Data'!$D$4:$F$48,3,FALSE)="natural gas",VLOOKUP(G4677,'Cross-Page Data'!$I$4:$J$19,2,FALSE),IF(VLOOKUP(H4677,'Cross-Page Data'!$D$4:$F$48,3,FALSE)="solar",IF(G4677="PV","solar PV","solar thermal"),IF(VLOOKUP(H4677,'Cross-Page Data'!$D$4:$F$48,3,FALSE)="wind",VLOOKUP(G4677,'Cross-Page Data'!$I$4:$J$19,2,FALSE),IF(VLOOKUP(H4677,'Cross-Page Data'!$D$4:$F$48,3,FALSE)="hydro",VLOOKUP(G4677,'Cross-Page Data'!$I$4:$J$19,2,FALSE),VLOOKUP(H4677,'Cross-Page Data'!$D$4:$F$48,3,FALSE)))))</f>
        <v/>
      </c>
      <c r="M4677" s="120">
        <f>IF(AND($P$2=FALSE,OR(F4677="Commercial NAICS Cogen",F4677="Industrial NAICS Cogen",F4677="NAICS-22 Cogen")),FALSE,IF(AND($P$3=FALSE,OR(F4677="Commercial NAICS Cogen",F4677="Commercial NAICS Non-Cogen",F4677="Industrial NAICS Cogen", F4677="industrial NAICS non-Cogen")),FALSE, TRUE))</f>
        <v/>
      </c>
    </row>
    <row r="4678">
      <c r="A4678" s="129" t="n">
        <v>60672</v>
      </c>
      <c r="B4678" s="130" t="inlineStr">
        <is>
          <t>Osborn Wind Energy</t>
        </is>
      </c>
      <c r="C4678" s="130" t="inlineStr">
        <is>
          <t>Osborn Wind Energy LLC</t>
        </is>
      </c>
      <c r="D4678" s="129" t="n">
        <v>60397</v>
      </c>
      <c r="E4678" s="130" t="inlineStr">
        <is>
          <t>MO</t>
        </is>
      </c>
      <c r="F4678" s="130" t="inlineStr">
        <is>
          <t>NAICS-22 Non-Cogen</t>
        </is>
      </c>
      <c r="G4678" s="130" t="inlineStr">
        <is>
          <t>WT</t>
        </is>
      </c>
      <c r="H4678" s="130" t="inlineStr">
        <is>
          <t>WND</t>
        </is>
      </c>
      <c r="I4678" s="130" t="inlineStr">
        <is>
          <t>WND</t>
        </is>
      </c>
      <c r="J4678" s="131" t="n">
        <v>692442</v>
      </c>
      <c r="K4678" s="129" t="n">
        <v>2020</v>
      </c>
      <c r="L4678" s="120">
        <f>IF(VLOOKUP(H4678,'Cross-Page Data'!$D$4:$F$48,3,FALSE)="natural gas",VLOOKUP(G4678,'Cross-Page Data'!$I$4:$J$19,2,FALSE),IF(VLOOKUP(H4678,'Cross-Page Data'!$D$4:$F$48,3,FALSE)="solar",IF(G4678="PV","solar PV","solar thermal"),IF(VLOOKUP(H4678,'Cross-Page Data'!$D$4:$F$48,3,FALSE)="wind",VLOOKUP(G4678,'Cross-Page Data'!$I$4:$J$19,2,FALSE),IF(VLOOKUP(H4678,'Cross-Page Data'!$D$4:$F$48,3,FALSE)="hydro",VLOOKUP(G4678,'Cross-Page Data'!$I$4:$J$19,2,FALSE),VLOOKUP(H4678,'Cross-Page Data'!$D$4:$F$48,3,FALSE)))))</f>
        <v/>
      </c>
      <c r="M4678" s="120">
        <f>IF(AND($P$2=FALSE,OR(F4678="Commercial NAICS Cogen",F4678="Industrial NAICS Cogen",F4678="NAICS-22 Cogen")),FALSE,IF(AND($P$3=FALSE,OR(F4678="Commercial NAICS Cogen",F4678="Commercial NAICS Non-Cogen",F4678="Industrial NAICS Cogen", F4678="industrial NAICS non-Cogen")),FALSE, TRUE))</f>
        <v/>
      </c>
    </row>
    <row r="4679">
      <c r="A4679" s="129" t="n">
        <v>60677</v>
      </c>
      <c r="B4679" s="130" t="inlineStr">
        <is>
          <t>Tannery Road Landfill</t>
        </is>
      </c>
      <c r="C4679" s="130" t="inlineStr">
        <is>
          <t>Tannery Road Solar, LLC</t>
        </is>
      </c>
      <c r="D4679" s="129" t="n">
        <v>60401</v>
      </c>
      <c r="E4679" s="130" t="inlineStr">
        <is>
          <t>NY</t>
        </is>
      </c>
      <c r="F4679" s="130" t="inlineStr">
        <is>
          <t>Commercial NAICS Non-Cogen</t>
        </is>
      </c>
      <c r="G4679" s="130" t="inlineStr">
        <is>
          <t>PV</t>
        </is>
      </c>
      <c r="H4679" s="130" t="inlineStr">
        <is>
          <t>SUN</t>
        </is>
      </c>
      <c r="I4679" s="130" t="inlineStr">
        <is>
          <t>SUN</t>
        </is>
      </c>
      <c r="J4679" s="131" t="n">
        <v>489</v>
      </c>
      <c r="K4679" s="129" t="n">
        <v>2020</v>
      </c>
      <c r="L4679" s="120">
        <f>IF(VLOOKUP(H4679,'Cross-Page Data'!$D$4:$F$48,3,FALSE)="natural gas",VLOOKUP(G4679,'Cross-Page Data'!$I$4:$J$19,2,FALSE),IF(VLOOKUP(H4679,'Cross-Page Data'!$D$4:$F$48,3,FALSE)="solar",IF(G4679="PV","solar PV","solar thermal"),IF(VLOOKUP(H4679,'Cross-Page Data'!$D$4:$F$48,3,FALSE)="wind",VLOOKUP(G4679,'Cross-Page Data'!$I$4:$J$19,2,FALSE),IF(VLOOKUP(H4679,'Cross-Page Data'!$D$4:$F$48,3,FALSE)="hydro",VLOOKUP(G4679,'Cross-Page Data'!$I$4:$J$19,2,FALSE),VLOOKUP(H4679,'Cross-Page Data'!$D$4:$F$48,3,FALSE)))))</f>
        <v/>
      </c>
      <c r="M4679" s="120">
        <f>IF(AND($P$2=FALSE,OR(F4679="Commercial NAICS Cogen",F4679="Industrial NAICS Cogen",F4679="NAICS-22 Cogen")),FALSE,IF(AND($P$3=FALSE,OR(F4679="Commercial NAICS Cogen",F4679="Commercial NAICS Non-Cogen",F4679="Industrial NAICS Cogen", F4679="industrial NAICS non-Cogen")),FALSE, TRUE))</f>
        <v/>
      </c>
    </row>
    <row r="4680">
      <c r="A4680" s="129" t="n">
        <v>60682</v>
      </c>
      <c r="B4680" s="130" t="inlineStr">
        <is>
          <t>Pearl Solar</t>
        </is>
      </c>
      <c r="C4680" s="130" t="inlineStr">
        <is>
          <t>BHE Renewables, LLC</t>
        </is>
      </c>
      <c r="D4680" s="129" t="n">
        <v>59359</v>
      </c>
      <c r="E4680" s="130" t="inlineStr">
        <is>
          <t>TX</t>
        </is>
      </c>
      <c r="F4680" s="130" t="inlineStr">
        <is>
          <t>NAICS-22 Non-Cogen</t>
        </is>
      </c>
      <c r="G4680" s="130" t="inlineStr">
        <is>
          <t>PV</t>
        </is>
      </c>
      <c r="H4680" s="130" t="inlineStr">
        <is>
          <t>SUN</t>
        </is>
      </c>
      <c r="I4680" s="130" t="inlineStr">
        <is>
          <t>SUN</t>
        </is>
      </c>
      <c r="J4680" s="131" t="n">
        <v>100386</v>
      </c>
      <c r="K4680" s="129" t="n">
        <v>2020</v>
      </c>
      <c r="L4680" s="120">
        <f>IF(VLOOKUP(H4680,'Cross-Page Data'!$D$4:$F$48,3,FALSE)="natural gas",VLOOKUP(G4680,'Cross-Page Data'!$I$4:$J$19,2,FALSE),IF(VLOOKUP(H4680,'Cross-Page Data'!$D$4:$F$48,3,FALSE)="solar",IF(G4680="PV","solar PV","solar thermal"),IF(VLOOKUP(H4680,'Cross-Page Data'!$D$4:$F$48,3,FALSE)="wind",VLOOKUP(G4680,'Cross-Page Data'!$I$4:$J$19,2,FALSE),IF(VLOOKUP(H4680,'Cross-Page Data'!$D$4:$F$48,3,FALSE)="hydro",VLOOKUP(G4680,'Cross-Page Data'!$I$4:$J$19,2,FALSE),VLOOKUP(H4680,'Cross-Page Data'!$D$4:$F$48,3,FALSE)))))</f>
        <v/>
      </c>
      <c r="M4680" s="120">
        <f>IF(AND($P$2=FALSE,OR(F4680="Commercial NAICS Cogen",F4680="Industrial NAICS Cogen",F4680="NAICS-22 Cogen")),FALSE,IF(AND($P$3=FALSE,OR(F4680="Commercial NAICS Cogen",F4680="Commercial NAICS Non-Cogen",F4680="Industrial NAICS Cogen", F4680="industrial NAICS non-Cogen")),FALSE, TRUE))</f>
        <v/>
      </c>
    </row>
    <row r="4681">
      <c r="A4681" s="129" t="n">
        <v>60687</v>
      </c>
      <c r="B4681" s="130" t="inlineStr">
        <is>
          <t>Cimarron Bend Wind Project I, LLC</t>
        </is>
      </c>
      <c r="C4681" s="130" t="inlineStr">
        <is>
          <t>Cimarron Bend Wind Project I, LLC</t>
        </is>
      </c>
      <c r="D4681" s="129" t="n">
        <v>60406</v>
      </c>
      <c r="E4681" s="130" t="inlineStr">
        <is>
          <t>KS</t>
        </is>
      </c>
      <c r="F4681" s="130" t="inlineStr">
        <is>
          <t>NAICS-22 Non-Cogen</t>
        </is>
      </c>
      <c r="G4681" s="130" t="inlineStr">
        <is>
          <t>WT</t>
        </is>
      </c>
      <c r="H4681" s="130" t="inlineStr">
        <is>
          <t>WND</t>
        </is>
      </c>
      <c r="I4681" s="130" t="inlineStr">
        <is>
          <t>WND</t>
        </is>
      </c>
      <c r="J4681" s="131" t="n">
        <v>901692.37</v>
      </c>
      <c r="K4681" s="129" t="n">
        <v>2020</v>
      </c>
      <c r="L4681" s="120">
        <f>IF(VLOOKUP(H4681,'Cross-Page Data'!$D$4:$F$48,3,FALSE)="natural gas",VLOOKUP(G4681,'Cross-Page Data'!$I$4:$J$19,2,FALSE),IF(VLOOKUP(H4681,'Cross-Page Data'!$D$4:$F$48,3,FALSE)="solar",IF(G4681="PV","solar PV","solar thermal"),IF(VLOOKUP(H4681,'Cross-Page Data'!$D$4:$F$48,3,FALSE)="wind",VLOOKUP(G4681,'Cross-Page Data'!$I$4:$J$19,2,FALSE),IF(VLOOKUP(H4681,'Cross-Page Data'!$D$4:$F$48,3,FALSE)="hydro",VLOOKUP(G4681,'Cross-Page Data'!$I$4:$J$19,2,FALSE),VLOOKUP(H4681,'Cross-Page Data'!$D$4:$F$48,3,FALSE)))))</f>
        <v/>
      </c>
      <c r="M4681" s="120">
        <f>IF(AND($P$2=FALSE,OR(F4681="Commercial NAICS Cogen",F4681="Industrial NAICS Cogen",F4681="NAICS-22 Cogen")),FALSE,IF(AND($P$3=FALSE,OR(F4681="Commercial NAICS Cogen",F4681="Commercial NAICS Non-Cogen",F4681="Industrial NAICS Cogen", F4681="industrial NAICS non-Cogen")),FALSE, TRUE))</f>
        <v/>
      </c>
    </row>
    <row r="4682">
      <c r="A4682" s="129" t="n">
        <v>60688</v>
      </c>
      <c r="B4682" s="130" t="inlineStr">
        <is>
          <t>Cimarron Bend Wind Project II, LLC</t>
        </is>
      </c>
      <c r="C4682" s="130" t="inlineStr">
        <is>
          <t>Cimarron Bend Wind Project II, LLC</t>
        </is>
      </c>
      <c r="D4682" s="129" t="n">
        <v>60407</v>
      </c>
      <c r="E4682" s="130" t="inlineStr">
        <is>
          <t>KS</t>
        </is>
      </c>
      <c r="F4682" s="130" t="inlineStr">
        <is>
          <t>NAICS-22 Non-Cogen</t>
        </is>
      </c>
      <c r="G4682" s="130" t="inlineStr">
        <is>
          <t>WT</t>
        </is>
      </c>
      <c r="H4682" s="130" t="inlineStr">
        <is>
          <t>WND</t>
        </is>
      </c>
      <c r="I4682" s="130" t="inlineStr">
        <is>
          <t>WND</t>
        </is>
      </c>
      <c r="J4682" s="131" t="n">
        <v>908454.66</v>
      </c>
      <c r="K4682" s="129" t="n">
        <v>2020</v>
      </c>
      <c r="L4682" s="120">
        <f>IF(VLOOKUP(H4682,'Cross-Page Data'!$D$4:$F$48,3,FALSE)="natural gas",VLOOKUP(G4682,'Cross-Page Data'!$I$4:$J$19,2,FALSE),IF(VLOOKUP(H4682,'Cross-Page Data'!$D$4:$F$48,3,FALSE)="solar",IF(G4682="PV","solar PV","solar thermal"),IF(VLOOKUP(H4682,'Cross-Page Data'!$D$4:$F$48,3,FALSE)="wind",VLOOKUP(G4682,'Cross-Page Data'!$I$4:$J$19,2,FALSE),IF(VLOOKUP(H4682,'Cross-Page Data'!$D$4:$F$48,3,FALSE)="hydro",VLOOKUP(G4682,'Cross-Page Data'!$I$4:$J$19,2,FALSE),VLOOKUP(H4682,'Cross-Page Data'!$D$4:$F$48,3,FALSE)))))</f>
        <v/>
      </c>
      <c r="M4682" s="120">
        <f>IF(AND($P$2=FALSE,OR(F4682="Commercial NAICS Cogen",F4682="Industrial NAICS Cogen",F4682="NAICS-22 Cogen")),FALSE,IF(AND($P$3=FALSE,OR(F4682="Commercial NAICS Cogen",F4682="Commercial NAICS Non-Cogen",F4682="Industrial NAICS Cogen", F4682="industrial NAICS non-Cogen")),FALSE, TRUE))</f>
        <v/>
      </c>
    </row>
    <row r="4683">
      <c r="A4683" s="129" t="n">
        <v>60689</v>
      </c>
      <c r="B4683" s="130" t="inlineStr">
        <is>
          <t>Western Plains Wind Farm</t>
        </is>
      </c>
      <c r="C4683" s="130" t="inlineStr">
        <is>
          <t>Evergy Kansas Central, Inc</t>
        </is>
      </c>
      <c r="D4683" s="129" t="n">
        <v>22500</v>
      </c>
      <c r="E4683" s="130" t="inlineStr">
        <is>
          <t>KS</t>
        </is>
      </c>
      <c r="F4683" s="130" t="inlineStr">
        <is>
          <t>Electric Utility</t>
        </is>
      </c>
      <c r="G4683" s="130" t="inlineStr">
        <is>
          <t>WT</t>
        </is>
      </c>
      <c r="H4683" s="130" t="inlineStr">
        <is>
          <t>WND</t>
        </is>
      </c>
      <c r="I4683" s="130" t="inlineStr">
        <is>
          <t>WND</t>
        </is>
      </c>
      <c r="J4683" s="131" t="n">
        <v>1109690</v>
      </c>
      <c r="K4683" s="129" t="n">
        <v>2020</v>
      </c>
      <c r="L4683" s="120">
        <f>IF(VLOOKUP(H4683,'Cross-Page Data'!$D$4:$F$48,3,FALSE)="natural gas",VLOOKUP(G4683,'Cross-Page Data'!$I$4:$J$19,2,FALSE),IF(VLOOKUP(H4683,'Cross-Page Data'!$D$4:$F$48,3,FALSE)="solar",IF(G4683="PV","solar PV","solar thermal"),IF(VLOOKUP(H4683,'Cross-Page Data'!$D$4:$F$48,3,FALSE)="wind",VLOOKUP(G4683,'Cross-Page Data'!$I$4:$J$19,2,FALSE),IF(VLOOKUP(H4683,'Cross-Page Data'!$D$4:$F$48,3,FALSE)="hydro",VLOOKUP(G4683,'Cross-Page Data'!$I$4:$J$19,2,FALSE),VLOOKUP(H4683,'Cross-Page Data'!$D$4:$F$48,3,FALSE)))))</f>
        <v/>
      </c>
      <c r="M4683" s="120">
        <f>IF(AND($P$2=FALSE,OR(F4683="Commercial NAICS Cogen",F4683="Industrial NAICS Cogen",F4683="NAICS-22 Cogen")),FALSE,IF(AND($P$3=FALSE,OR(F4683="Commercial NAICS Cogen",F4683="Commercial NAICS Non-Cogen",F4683="Industrial NAICS Cogen", F4683="industrial NAICS non-Cogen")),FALSE, TRUE))</f>
        <v/>
      </c>
    </row>
    <row r="4684">
      <c r="A4684" s="129" t="n">
        <v>60690</v>
      </c>
      <c r="B4684" s="130" t="inlineStr">
        <is>
          <t>Blue Summit Storage, LLC</t>
        </is>
      </c>
      <c r="C4684" s="130" t="inlineStr">
        <is>
          <t>Blue Summit Storage, LLC</t>
        </is>
      </c>
      <c r="D4684" s="129" t="n">
        <v>60409</v>
      </c>
      <c r="E4684" s="130" t="inlineStr">
        <is>
          <t>TX</t>
        </is>
      </c>
      <c r="F4684" s="130" t="inlineStr">
        <is>
          <t>NAICS-22 Non-Cogen</t>
        </is>
      </c>
      <c r="G4684" s="130" t="inlineStr">
        <is>
          <t>BA</t>
        </is>
      </c>
      <c r="H4684" s="130" t="inlineStr">
        <is>
          <t>MWH</t>
        </is>
      </c>
      <c r="I4684" s="130" t="inlineStr">
        <is>
          <t>OTH</t>
        </is>
      </c>
      <c r="J4684" s="131" t="n">
        <v>-3316</v>
      </c>
      <c r="K4684" s="129" t="n">
        <v>2020</v>
      </c>
      <c r="L4684" s="120">
        <f>IF(VLOOKUP(H4684,'Cross-Page Data'!$D$4:$F$48,3,FALSE)="natural gas",VLOOKUP(G4684,'Cross-Page Data'!$I$4:$J$19,2,FALSE),IF(VLOOKUP(H4684,'Cross-Page Data'!$D$4:$F$48,3,FALSE)="solar",IF(G4684="PV","solar PV","solar thermal"),IF(VLOOKUP(H4684,'Cross-Page Data'!$D$4:$F$48,3,FALSE)="wind",VLOOKUP(G4684,'Cross-Page Data'!$I$4:$J$19,2,FALSE),IF(VLOOKUP(H4684,'Cross-Page Data'!$D$4:$F$48,3,FALSE)="hydro",VLOOKUP(G4684,'Cross-Page Data'!$I$4:$J$19,2,FALSE),VLOOKUP(H4684,'Cross-Page Data'!$D$4:$F$48,3,FALSE)))))</f>
        <v/>
      </c>
      <c r="M4684" s="120">
        <f>IF(AND($P$2=FALSE,OR(F4684="Commercial NAICS Cogen",F4684="Industrial NAICS Cogen",F4684="NAICS-22 Cogen")),FALSE,IF(AND($P$3=FALSE,OR(F4684="Commercial NAICS Cogen",F4684="Commercial NAICS Non-Cogen",F4684="Industrial NAICS Cogen", F4684="industrial NAICS non-Cogen")),FALSE, TRUE))</f>
        <v/>
      </c>
    </row>
    <row r="4685">
      <c r="A4685" s="129" t="n">
        <v>60698</v>
      </c>
      <c r="B4685" s="130" t="inlineStr">
        <is>
          <t>Stanton Energy Reliability Center Hybrid</t>
        </is>
      </c>
      <c r="C4685" s="130" t="inlineStr">
        <is>
          <t>Wellhead Energy, LLC</t>
        </is>
      </c>
      <c r="D4685" s="129" t="n">
        <v>20323</v>
      </c>
      <c r="E4685" s="130" t="inlineStr">
        <is>
          <t>CA</t>
        </is>
      </c>
      <c r="F4685" s="130" t="inlineStr">
        <is>
          <t>NAICS-22 Non-Cogen</t>
        </is>
      </c>
      <c r="G4685" s="130" t="inlineStr">
        <is>
          <t>BA</t>
        </is>
      </c>
      <c r="H4685" s="130" t="inlineStr">
        <is>
          <t>MWH</t>
        </is>
      </c>
      <c r="I4685" s="130" t="inlineStr">
        <is>
          <t>OTH</t>
        </is>
      </c>
      <c r="J4685" s="131" t="n">
        <v>-4</v>
      </c>
      <c r="K4685" s="129" t="n">
        <v>2020</v>
      </c>
      <c r="L4685" s="120">
        <f>IF(VLOOKUP(H4685,'Cross-Page Data'!$D$4:$F$48,3,FALSE)="natural gas",VLOOKUP(G4685,'Cross-Page Data'!$I$4:$J$19,2,FALSE),IF(VLOOKUP(H4685,'Cross-Page Data'!$D$4:$F$48,3,FALSE)="solar",IF(G4685="PV","solar PV","solar thermal"),IF(VLOOKUP(H4685,'Cross-Page Data'!$D$4:$F$48,3,FALSE)="wind",VLOOKUP(G4685,'Cross-Page Data'!$I$4:$J$19,2,FALSE),IF(VLOOKUP(H4685,'Cross-Page Data'!$D$4:$F$48,3,FALSE)="hydro",VLOOKUP(G4685,'Cross-Page Data'!$I$4:$J$19,2,FALSE),VLOOKUP(H4685,'Cross-Page Data'!$D$4:$F$48,3,FALSE)))))</f>
        <v/>
      </c>
      <c r="M4685" s="120">
        <f>IF(AND($P$2=FALSE,OR(F4685="Commercial NAICS Cogen",F4685="Industrial NAICS Cogen",F4685="NAICS-22 Cogen")),FALSE,IF(AND($P$3=FALSE,OR(F4685="Commercial NAICS Cogen",F4685="Commercial NAICS Non-Cogen",F4685="Industrial NAICS Cogen", F4685="industrial NAICS non-Cogen")),FALSE, TRUE))</f>
        <v/>
      </c>
    </row>
    <row r="4686">
      <c r="A4686" s="129" t="n">
        <v>60698</v>
      </c>
      <c r="B4686" s="130" t="inlineStr">
        <is>
          <t>Stanton Energy Reliability Center Hybrid</t>
        </is>
      </c>
      <c r="C4686" s="130" t="inlineStr">
        <is>
          <t>Wellhead Energy, LLC</t>
        </is>
      </c>
      <c r="D4686" s="129" t="n">
        <v>20323</v>
      </c>
      <c r="E4686" s="130" t="inlineStr">
        <is>
          <t>CA</t>
        </is>
      </c>
      <c r="F4686" s="130" t="inlineStr">
        <is>
          <t>NAICS-22 Non-Cogen</t>
        </is>
      </c>
      <c r="G4686" s="130" t="inlineStr">
        <is>
          <t>GT</t>
        </is>
      </c>
      <c r="H4686" s="130" t="inlineStr">
        <is>
          <t>NG</t>
        </is>
      </c>
      <c r="I4686" s="130" t="inlineStr">
        <is>
          <t>NG</t>
        </is>
      </c>
      <c r="J4686" s="131" t="n">
        <v>20841</v>
      </c>
      <c r="K4686" s="129" t="n">
        <v>2020</v>
      </c>
      <c r="L4686" s="120">
        <f>IF(VLOOKUP(H4686,'Cross-Page Data'!$D$4:$F$48,3,FALSE)="natural gas",VLOOKUP(G4686,'Cross-Page Data'!$I$4:$J$19,2,FALSE),IF(VLOOKUP(H4686,'Cross-Page Data'!$D$4:$F$48,3,FALSE)="solar",IF(G4686="PV","solar PV","solar thermal"),IF(VLOOKUP(H4686,'Cross-Page Data'!$D$4:$F$48,3,FALSE)="wind",VLOOKUP(G4686,'Cross-Page Data'!$I$4:$J$19,2,FALSE),IF(VLOOKUP(H4686,'Cross-Page Data'!$D$4:$F$48,3,FALSE)="hydro",VLOOKUP(G4686,'Cross-Page Data'!$I$4:$J$19,2,FALSE),VLOOKUP(H4686,'Cross-Page Data'!$D$4:$F$48,3,FALSE)))))</f>
        <v/>
      </c>
      <c r="M4686" s="120">
        <f>IF(AND($P$2=FALSE,OR(F4686="Commercial NAICS Cogen",F4686="Industrial NAICS Cogen",F4686="NAICS-22 Cogen")),FALSE,IF(AND($P$3=FALSE,OR(F4686="Commercial NAICS Cogen",F4686="Commercial NAICS Non-Cogen",F4686="Industrial NAICS Cogen", F4686="industrial NAICS non-Cogen")),FALSE, TRUE))</f>
        <v/>
      </c>
    </row>
    <row r="4687">
      <c r="A4687" s="129" t="n">
        <v>60700</v>
      </c>
      <c r="B4687" s="130" t="inlineStr">
        <is>
          <t>Wind Colebrook South</t>
        </is>
      </c>
      <c r="C4687" s="130" t="inlineStr">
        <is>
          <t>Wind Colebrook South</t>
        </is>
      </c>
      <c r="D4687" s="129" t="n">
        <v>60430</v>
      </c>
      <c r="E4687" s="130" t="inlineStr">
        <is>
          <t>CT</t>
        </is>
      </c>
      <c r="F4687" s="130" t="inlineStr">
        <is>
          <t>NAICS-22 Non-Cogen</t>
        </is>
      </c>
      <c r="G4687" s="130" t="inlineStr">
        <is>
          <t>WT</t>
        </is>
      </c>
      <c r="H4687" s="130" t="inlineStr">
        <is>
          <t>WND</t>
        </is>
      </c>
      <c r="I4687" s="130" t="inlineStr">
        <is>
          <t>WND</t>
        </is>
      </c>
      <c r="J4687" s="131" t="n">
        <v>12184</v>
      </c>
      <c r="K4687" s="129" t="n">
        <v>2020</v>
      </c>
      <c r="L4687" s="120">
        <f>IF(VLOOKUP(H4687,'Cross-Page Data'!$D$4:$F$48,3,FALSE)="natural gas",VLOOKUP(G4687,'Cross-Page Data'!$I$4:$J$19,2,FALSE),IF(VLOOKUP(H4687,'Cross-Page Data'!$D$4:$F$48,3,FALSE)="solar",IF(G4687="PV","solar PV","solar thermal"),IF(VLOOKUP(H4687,'Cross-Page Data'!$D$4:$F$48,3,FALSE)="wind",VLOOKUP(G4687,'Cross-Page Data'!$I$4:$J$19,2,FALSE),IF(VLOOKUP(H4687,'Cross-Page Data'!$D$4:$F$48,3,FALSE)="hydro",VLOOKUP(G4687,'Cross-Page Data'!$I$4:$J$19,2,FALSE),VLOOKUP(H4687,'Cross-Page Data'!$D$4:$F$48,3,FALSE)))))</f>
        <v/>
      </c>
      <c r="M4687" s="120">
        <f>IF(AND($P$2=FALSE,OR(F4687="Commercial NAICS Cogen",F4687="Industrial NAICS Cogen",F4687="NAICS-22 Cogen")),FALSE,IF(AND($P$3=FALSE,OR(F4687="Commercial NAICS Cogen",F4687="Commercial NAICS Non-Cogen",F4687="Industrial NAICS Cogen", F4687="industrial NAICS non-Cogen")),FALSE, TRUE))</f>
        <v/>
      </c>
    </row>
    <row r="4688">
      <c r="A4688" s="129" t="n">
        <v>60728</v>
      </c>
      <c r="B4688" s="130" t="inlineStr">
        <is>
          <t>Howell Solar</t>
        </is>
      </c>
      <c r="C4688" s="130" t="inlineStr">
        <is>
          <t>GSRP</t>
        </is>
      </c>
      <c r="D4688" s="129" t="n">
        <v>61944</v>
      </c>
      <c r="E4688" s="130" t="inlineStr">
        <is>
          <t>NJ</t>
        </is>
      </c>
      <c r="F4688" s="130" t="inlineStr">
        <is>
          <t>NAICS-22 Non-Cogen</t>
        </is>
      </c>
      <c r="G4688" s="130" t="inlineStr">
        <is>
          <t>PV</t>
        </is>
      </c>
      <c r="H4688" s="130" t="inlineStr">
        <is>
          <t>SUN</t>
        </is>
      </c>
      <c r="I4688" s="130" t="inlineStr">
        <is>
          <t>SUN</t>
        </is>
      </c>
      <c r="J4688" s="131" t="n">
        <v>11572</v>
      </c>
      <c r="K4688" s="129" t="n">
        <v>2020</v>
      </c>
      <c r="L4688" s="120">
        <f>IF(VLOOKUP(H4688,'Cross-Page Data'!$D$4:$F$48,3,FALSE)="natural gas",VLOOKUP(G4688,'Cross-Page Data'!$I$4:$J$19,2,FALSE),IF(VLOOKUP(H4688,'Cross-Page Data'!$D$4:$F$48,3,FALSE)="solar",IF(G4688="PV","solar PV","solar thermal"),IF(VLOOKUP(H4688,'Cross-Page Data'!$D$4:$F$48,3,FALSE)="wind",VLOOKUP(G4688,'Cross-Page Data'!$I$4:$J$19,2,FALSE),IF(VLOOKUP(H4688,'Cross-Page Data'!$D$4:$F$48,3,FALSE)="hydro",VLOOKUP(G4688,'Cross-Page Data'!$I$4:$J$19,2,FALSE),VLOOKUP(H4688,'Cross-Page Data'!$D$4:$F$48,3,FALSE)))))</f>
        <v/>
      </c>
      <c r="M4688" s="120">
        <f>IF(AND($P$2=FALSE,OR(F4688="Commercial NAICS Cogen",F4688="Industrial NAICS Cogen",F4688="NAICS-22 Cogen")),FALSE,IF(AND($P$3=FALSE,OR(F4688="Commercial NAICS Cogen",F4688="Commercial NAICS Non-Cogen",F4688="Industrial NAICS Cogen", F4688="industrial NAICS non-Cogen")),FALSE, TRUE))</f>
        <v/>
      </c>
    </row>
    <row r="4689">
      <c r="A4689" s="129" t="n">
        <v>60729</v>
      </c>
      <c r="B4689" s="130" t="inlineStr">
        <is>
          <t>Raritan Solar</t>
        </is>
      </c>
      <c r="C4689" s="130" t="inlineStr">
        <is>
          <t>GSRP</t>
        </is>
      </c>
      <c r="D4689" s="129" t="n">
        <v>61944</v>
      </c>
      <c r="E4689" s="130" t="inlineStr">
        <is>
          <t>NJ</t>
        </is>
      </c>
      <c r="F4689" s="130" t="inlineStr">
        <is>
          <t>NAICS-22 Non-Cogen</t>
        </is>
      </c>
      <c r="G4689" s="130" t="inlineStr">
        <is>
          <t>PV</t>
        </is>
      </c>
      <c r="H4689" s="130" t="inlineStr">
        <is>
          <t>SUN</t>
        </is>
      </c>
      <c r="I4689" s="130" t="inlineStr">
        <is>
          <t>SUN</t>
        </is>
      </c>
      <c r="J4689" s="131" t="n">
        <v>12543</v>
      </c>
      <c r="K4689" s="129" t="n">
        <v>2020</v>
      </c>
      <c r="L4689" s="120">
        <f>IF(VLOOKUP(H4689,'Cross-Page Data'!$D$4:$F$48,3,FALSE)="natural gas",VLOOKUP(G4689,'Cross-Page Data'!$I$4:$J$19,2,FALSE),IF(VLOOKUP(H4689,'Cross-Page Data'!$D$4:$F$48,3,FALSE)="solar",IF(G4689="PV","solar PV","solar thermal"),IF(VLOOKUP(H4689,'Cross-Page Data'!$D$4:$F$48,3,FALSE)="wind",VLOOKUP(G4689,'Cross-Page Data'!$I$4:$J$19,2,FALSE),IF(VLOOKUP(H4689,'Cross-Page Data'!$D$4:$F$48,3,FALSE)="hydro",VLOOKUP(G4689,'Cross-Page Data'!$I$4:$J$19,2,FALSE),VLOOKUP(H4689,'Cross-Page Data'!$D$4:$F$48,3,FALSE)))))</f>
        <v/>
      </c>
      <c r="M4689" s="120">
        <f>IF(AND($P$2=FALSE,OR(F4689="Commercial NAICS Cogen",F4689="Industrial NAICS Cogen",F4689="NAICS-22 Cogen")),FALSE,IF(AND($P$3=FALSE,OR(F4689="Commercial NAICS Cogen",F4689="Commercial NAICS Non-Cogen",F4689="Industrial NAICS Cogen", F4689="industrial NAICS non-Cogen")),FALSE, TRUE))</f>
        <v/>
      </c>
    </row>
    <row r="4690">
      <c r="A4690" s="129" t="n">
        <v>60734</v>
      </c>
      <c r="B4690" s="130" t="inlineStr">
        <is>
          <t>Bordentown Solar</t>
        </is>
      </c>
      <c r="C4690" s="130" t="inlineStr">
        <is>
          <t>GSRP</t>
        </is>
      </c>
      <c r="D4690" s="129" t="n">
        <v>61944</v>
      </c>
      <c r="E4690" s="130" t="inlineStr">
        <is>
          <t>NJ</t>
        </is>
      </c>
      <c r="F4690" s="130" t="inlineStr">
        <is>
          <t>NAICS-22 Non-Cogen</t>
        </is>
      </c>
      <c r="G4690" s="130" t="inlineStr">
        <is>
          <t>PV</t>
        </is>
      </c>
      <c r="H4690" s="130" t="inlineStr">
        <is>
          <t>SUN</t>
        </is>
      </c>
      <c r="I4690" s="130" t="inlineStr">
        <is>
          <t>SUN</t>
        </is>
      </c>
      <c r="J4690" s="131" t="n">
        <v>10505</v>
      </c>
      <c r="K4690" s="129" t="n">
        <v>2020</v>
      </c>
      <c r="L4690" s="120">
        <f>IF(VLOOKUP(H4690,'Cross-Page Data'!$D$4:$F$48,3,FALSE)="natural gas",VLOOKUP(G4690,'Cross-Page Data'!$I$4:$J$19,2,FALSE),IF(VLOOKUP(H4690,'Cross-Page Data'!$D$4:$F$48,3,FALSE)="solar",IF(G4690="PV","solar PV","solar thermal"),IF(VLOOKUP(H4690,'Cross-Page Data'!$D$4:$F$48,3,FALSE)="wind",VLOOKUP(G4690,'Cross-Page Data'!$I$4:$J$19,2,FALSE),IF(VLOOKUP(H4690,'Cross-Page Data'!$D$4:$F$48,3,FALSE)="hydro",VLOOKUP(G4690,'Cross-Page Data'!$I$4:$J$19,2,FALSE),VLOOKUP(H4690,'Cross-Page Data'!$D$4:$F$48,3,FALSE)))))</f>
        <v/>
      </c>
      <c r="M4690" s="120">
        <f>IF(AND($P$2=FALSE,OR(F4690="Commercial NAICS Cogen",F4690="Industrial NAICS Cogen",F4690="NAICS-22 Cogen")),FALSE,IF(AND($P$3=FALSE,OR(F4690="Commercial NAICS Cogen",F4690="Commercial NAICS Non-Cogen",F4690="Industrial NAICS Cogen", F4690="industrial NAICS non-Cogen")),FALSE, TRUE))</f>
        <v/>
      </c>
    </row>
    <row r="4691">
      <c r="A4691" s="129" t="n">
        <v>60735</v>
      </c>
      <c r="B4691" s="130" t="inlineStr">
        <is>
          <t>Longview Solar</t>
        </is>
      </c>
      <c r="C4691" s="130" t="inlineStr">
        <is>
          <t>GSRP</t>
        </is>
      </c>
      <c r="D4691" s="129" t="n">
        <v>61944</v>
      </c>
      <c r="E4691" s="130" t="inlineStr">
        <is>
          <t>MD</t>
        </is>
      </c>
      <c r="F4691" s="130" t="inlineStr">
        <is>
          <t>NAICS-22 Non-Cogen</t>
        </is>
      </c>
      <c r="G4691" s="130" t="inlineStr">
        <is>
          <t>PV</t>
        </is>
      </c>
      <c r="H4691" s="130" t="inlineStr">
        <is>
          <t>SUN</t>
        </is>
      </c>
      <c r="I4691" s="130" t="inlineStr">
        <is>
          <t>SUN</t>
        </is>
      </c>
      <c r="J4691" s="131" t="n">
        <v>23633</v>
      </c>
      <c r="K4691" s="129" t="n">
        <v>2020</v>
      </c>
      <c r="L4691" s="120">
        <f>IF(VLOOKUP(H4691,'Cross-Page Data'!$D$4:$F$48,3,FALSE)="natural gas",VLOOKUP(G4691,'Cross-Page Data'!$I$4:$J$19,2,FALSE),IF(VLOOKUP(H4691,'Cross-Page Data'!$D$4:$F$48,3,FALSE)="solar",IF(G4691="PV","solar PV","solar thermal"),IF(VLOOKUP(H4691,'Cross-Page Data'!$D$4:$F$48,3,FALSE)="wind",VLOOKUP(G4691,'Cross-Page Data'!$I$4:$J$19,2,FALSE),IF(VLOOKUP(H4691,'Cross-Page Data'!$D$4:$F$48,3,FALSE)="hydro",VLOOKUP(G4691,'Cross-Page Data'!$I$4:$J$19,2,FALSE),VLOOKUP(H4691,'Cross-Page Data'!$D$4:$F$48,3,FALSE)))))</f>
        <v/>
      </c>
      <c r="M4691" s="120">
        <f>IF(AND($P$2=FALSE,OR(F4691="Commercial NAICS Cogen",F4691="Industrial NAICS Cogen",F4691="NAICS-22 Cogen")),FALSE,IF(AND($P$3=FALSE,OR(F4691="Commercial NAICS Cogen",F4691="Commercial NAICS Non-Cogen",F4691="Industrial NAICS Cogen", F4691="industrial NAICS non-Cogen")),FALSE, TRUE))</f>
        <v/>
      </c>
    </row>
    <row r="4692">
      <c r="A4692" s="129" t="n">
        <v>60737</v>
      </c>
      <c r="B4692" s="130" t="inlineStr">
        <is>
          <t>Church Hill</t>
        </is>
      </c>
      <c r="C4692" s="130" t="inlineStr">
        <is>
          <t>GSRP</t>
        </is>
      </c>
      <c r="D4692" s="129" t="n">
        <v>61944</v>
      </c>
      <c r="E4692" s="130" t="inlineStr">
        <is>
          <t>MD</t>
        </is>
      </c>
      <c r="F4692" s="130" t="inlineStr">
        <is>
          <t>NAICS-22 Non-Cogen</t>
        </is>
      </c>
      <c r="G4692" s="130" t="inlineStr">
        <is>
          <t>PV</t>
        </is>
      </c>
      <c r="H4692" s="130" t="inlineStr">
        <is>
          <t>SUN</t>
        </is>
      </c>
      <c r="I4692" s="130" t="inlineStr">
        <is>
          <t>SUN</t>
        </is>
      </c>
      <c r="J4692" s="131" t="n">
        <v>9392</v>
      </c>
      <c r="K4692" s="129" t="n">
        <v>2020</v>
      </c>
      <c r="L4692" s="120">
        <f>IF(VLOOKUP(H4692,'Cross-Page Data'!$D$4:$F$48,3,FALSE)="natural gas",VLOOKUP(G4692,'Cross-Page Data'!$I$4:$J$19,2,FALSE),IF(VLOOKUP(H4692,'Cross-Page Data'!$D$4:$F$48,3,FALSE)="solar",IF(G4692="PV","solar PV","solar thermal"),IF(VLOOKUP(H4692,'Cross-Page Data'!$D$4:$F$48,3,FALSE)="wind",VLOOKUP(G4692,'Cross-Page Data'!$I$4:$J$19,2,FALSE),IF(VLOOKUP(H4692,'Cross-Page Data'!$D$4:$F$48,3,FALSE)="hydro",VLOOKUP(G4692,'Cross-Page Data'!$I$4:$J$19,2,FALSE),VLOOKUP(H4692,'Cross-Page Data'!$D$4:$F$48,3,FALSE)))))</f>
        <v/>
      </c>
      <c r="M4692" s="120">
        <f>IF(AND($P$2=FALSE,OR(F4692="Commercial NAICS Cogen",F4692="Industrial NAICS Cogen",F4692="NAICS-22 Cogen")),FALSE,IF(AND($P$3=FALSE,OR(F4692="Commercial NAICS Cogen",F4692="Commercial NAICS Non-Cogen",F4692="Industrial NAICS Cogen", F4692="industrial NAICS non-Cogen")),FALSE, TRUE))</f>
        <v/>
      </c>
    </row>
    <row r="4693">
      <c r="A4693" s="129" t="n">
        <v>60743</v>
      </c>
      <c r="B4693" s="130" t="inlineStr">
        <is>
          <t>Rattlesnake Power, LLC</t>
        </is>
      </c>
      <c r="C4693" s="130" t="inlineStr">
        <is>
          <t>Rattlesnake Power, LLC</t>
        </is>
      </c>
      <c r="D4693" s="129" t="n">
        <v>60443</v>
      </c>
      <c r="E4693" s="130" t="inlineStr">
        <is>
          <t>TX</t>
        </is>
      </c>
      <c r="F4693" s="130" t="inlineStr">
        <is>
          <t>NAICS-22 Non-Cogen</t>
        </is>
      </c>
      <c r="G4693" s="130" t="inlineStr">
        <is>
          <t>WT</t>
        </is>
      </c>
      <c r="H4693" s="130" t="inlineStr">
        <is>
          <t>WND</t>
        </is>
      </c>
      <c r="I4693" s="130" t="inlineStr">
        <is>
          <t>WND</t>
        </is>
      </c>
      <c r="J4693" s="131" t="n">
        <v>590975.38</v>
      </c>
      <c r="K4693" s="129" t="n">
        <v>2020</v>
      </c>
      <c r="L4693" s="120">
        <f>IF(VLOOKUP(H4693,'Cross-Page Data'!$D$4:$F$48,3,FALSE)="natural gas",VLOOKUP(G4693,'Cross-Page Data'!$I$4:$J$19,2,FALSE),IF(VLOOKUP(H4693,'Cross-Page Data'!$D$4:$F$48,3,FALSE)="solar",IF(G4693="PV","solar PV","solar thermal"),IF(VLOOKUP(H4693,'Cross-Page Data'!$D$4:$F$48,3,FALSE)="wind",VLOOKUP(G4693,'Cross-Page Data'!$I$4:$J$19,2,FALSE),IF(VLOOKUP(H4693,'Cross-Page Data'!$D$4:$F$48,3,FALSE)="hydro",VLOOKUP(G4693,'Cross-Page Data'!$I$4:$J$19,2,FALSE),VLOOKUP(H4693,'Cross-Page Data'!$D$4:$F$48,3,FALSE)))))</f>
        <v/>
      </c>
      <c r="M4693" s="120">
        <f>IF(AND($P$2=FALSE,OR(F4693="Commercial NAICS Cogen",F4693="Industrial NAICS Cogen",F4693="NAICS-22 Cogen")),FALSE,IF(AND($P$3=FALSE,OR(F4693="Commercial NAICS Cogen",F4693="Commercial NAICS Non-Cogen",F4693="Industrial NAICS Cogen", F4693="industrial NAICS non-Cogen")),FALSE, TRUE))</f>
        <v/>
      </c>
    </row>
    <row r="4694">
      <c r="A4694" s="129" t="n">
        <v>60748</v>
      </c>
      <c r="B4694" s="130" t="inlineStr">
        <is>
          <t>Simcoe Solar</t>
        </is>
      </c>
      <c r="C4694" s="130" t="inlineStr">
        <is>
          <t>Simcoe Solar</t>
        </is>
      </c>
      <c r="D4694" s="129" t="n">
        <v>60448</v>
      </c>
      <c r="E4694" s="130" t="inlineStr">
        <is>
          <t>ID</t>
        </is>
      </c>
      <c r="F4694" s="130" t="inlineStr">
        <is>
          <t>NAICS-22 Non-Cogen</t>
        </is>
      </c>
      <c r="G4694" s="130" t="inlineStr">
        <is>
          <t>PV</t>
        </is>
      </c>
      <c r="H4694" s="130" t="inlineStr">
        <is>
          <t>SUN</t>
        </is>
      </c>
      <c r="I4694" s="130" t="inlineStr">
        <is>
          <t>SUN</t>
        </is>
      </c>
      <c r="J4694" s="131" t="n">
        <v>45928</v>
      </c>
      <c r="K4694" s="129" t="n">
        <v>2020</v>
      </c>
      <c r="L4694" s="120">
        <f>IF(VLOOKUP(H4694,'Cross-Page Data'!$D$4:$F$48,3,FALSE)="natural gas",VLOOKUP(G4694,'Cross-Page Data'!$I$4:$J$19,2,FALSE),IF(VLOOKUP(H4694,'Cross-Page Data'!$D$4:$F$48,3,FALSE)="solar",IF(G4694="PV","solar PV","solar thermal"),IF(VLOOKUP(H4694,'Cross-Page Data'!$D$4:$F$48,3,FALSE)="wind",VLOOKUP(G4694,'Cross-Page Data'!$I$4:$J$19,2,FALSE),IF(VLOOKUP(H4694,'Cross-Page Data'!$D$4:$F$48,3,FALSE)="hydro",VLOOKUP(G4694,'Cross-Page Data'!$I$4:$J$19,2,FALSE),VLOOKUP(H4694,'Cross-Page Data'!$D$4:$F$48,3,FALSE)))))</f>
        <v/>
      </c>
      <c r="M4694" s="120">
        <f>IF(AND($P$2=FALSE,OR(F4694="Commercial NAICS Cogen",F4694="Industrial NAICS Cogen",F4694="NAICS-22 Cogen")),FALSE,IF(AND($P$3=FALSE,OR(F4694="Commercial NAICS Cogen",F4694="Commercial NAICS Non-Cogen",F4694="Industrial NAICS Cogen", F4694="industrial NAICS non-Cogen")),FALSE, TRUE))</f>
        <v/>
      </c>
    </row>
    <row r="4695">
      <c r="A4695" s="129" t="n">
        <v>60768</v>
      </c>
      <c r="B4695" s="130" t="inlineStr">
        <is>
          <t>Gila River Power Block 2</t>
        </is>
      </c>
      <c r="C4695" s="130" t="inlineStr">
        <is>
          <t>Salt River Project</t>
        </is>
      </c>
      <c r="D4695" s="129" t="n">
        <v>16572</v>
      </c>
      <c r="E4695" s="130" t="inlineStr">
        <is>
          <t>AZ</t>
        </is>
      </c>
      <c r="F4695" s="130" t="inlineStr">
        <is>
          <t>Electric Utility</t>
        </is>
      </c>
      <c r="G4695" s="130" t="inlineStr">
        <is>
          <t>CA</t>
        </is>
      </c>
      <c r="H4695" s="130" t="inlineStr">
        <is>
          <t>NG</t>
        </is>
      </c>
      <c r="I4695" s="130" t="inlineStr">
        <is>
          <t>NG</t>
        </is>
      </c>
      <c r="J4695" s="131" t="n">
        <v>1083404</v>
      </c>
      <c r="K4695" s="129" t="n">
        <v>2020</v>
      </c>
      <c r="L4695" s="120">
        <f>IF(VLOOKUP(H4695,'Cross-Page Data'!$D$4:$F$48,3,FALSE)="natural gas",VLOOKUP(G4695,'Cross-Page Data'!$I$4:$J$19,2,FALSE),IF(VLOOKUP(H4695,'Cross-Page Data'!$D$4:$F$48,3,FALSE)="solar",IF(G4695="PV","solar PV","solar thermal"),IF(VLOOKUP(H4695,'Cross-Page Data'!$D$4:$F$48,3,FALSE)="wind",VLOOKUP(G4695,'Cross-Page Data'!$I$4:$J$19,2,FALSE),IF(VLOOKUP(H4695,'Cross-Page Data'!$D$4:$F$48,3,FALSE)="hydro",VLOOKUP(G4695,'Cross-Page Data'!$I$4:$J$19,2,FALSE),VLOOKUP(H4695,'Cross-Page Data'!$D$4:$F$48,3,FALSE)))))</f>
        <v/>
      </c>
      <c r="M4695" s="120">
        <f>IF(AND($P$2=FALSE,OR(F4695="Commercial NAICS Cogen",F4695="Industrial NAICS Cogen",F4695="NAICS-22 Cogen")),FALSE,IF(AND($P$3=FALSE,OR(F4695="Commercial NAICS Cogen",F4695="Commercial NAICS Non-Cogen",F4695="Industrial NAICS Cogen", F4695="industrial NAICS non-Cogen")),FALSE, TRUE))</f>
        <v/>
      </c>
    </row>
    <row r="4696">
      <c r="A4696" s="129" t="n">
        <v>60768</v>
      </c>
      <c r="B4696" s="130" t="inlineStr">
        <is>
          <t>Gila River Power Block 2</t>
        </is>
      </c>
      <c r="C4696" s="130" t="inlineStr">
        <is>
          <t>Salt River Project</t>
        </is>
      </c>
      <c r="D4696" s="129" t="n">
        <v>16572</v>
      </c>
      <c r="E4696" s="130" t="inlineStr">
        <is>
          <t>AZ</t>
        </is>
      </c>
      <c r="F4696" s="130" t="inlineStr">
        <is>
          <t>Electric Utility</t>
        </is>
      </c>
      <c r="G4696" s="130" t="inlineStr">
        <is>
          <t>CT</t>
        </is>
      </c>
      <c r="H4696" s="130" t="inlineStr">
        <is>
          <t>NG</t>
        </is>
      </c>
      <c r="I4696" s="130" t="inlineStr">
        <is>
          <t>NG</t>
        </is>
      </c>
      <c r="J4696" s="131" t="n">
        <v>1628941</v>
      </c>
      <c r="K4696" s="129" t="n">
        <v>2020</v>
      </c>
      <c r="L4696" s="120">
        <f>IF(VLOOKUP(H4696,'Cross-Page Data'!$D$4:$F$48,3,FALSE)="natural gas",VLOOKUP(G4696,'Cross-Page Data'!$I$4:$J$19,2,FALSE),IF(VLOOKUP(H4696,'Cross-Page Data'!$D$4:$F$48,3,FALSE)="solar",IF(G4696="PV","solar PV","solar thermal"),IF(VLOOKUP(H4696,'Cross-Page Data'!$D$4:$F$48,3,FALSE)="wind",VLOOKUP(G4696,'Cross-Page Data'!$I$4:$J$19,2,FALSE),IF(VLOOKUP(H4696,'Cross-Page Data'!$D$4:$F$48,3,FALSE)="hydro",VLOOKUP(G4696,'Cross-Page Data'!$I$4:$J$19,2,FALSE),VLOOKUP(H4696,'Cross-Page Data'!$D$4:$F$48,3,FALSE)))))</f>
        <v/>
      </c>
      <c r="M4696" s="120">
        <f>IF(AND($P$2=FALSE,OR(F4696="Commercial NAICS Cogen",F4696="Industrial NAICS Cogen",F4696="NAICS-22 Cogen")),FALSE,IF(AND($P$3=FALSE,OR(F4696="Commercial NAICS Cogen",F4696="Commercial NAICS Non-Cogen",F4696="Industrial NAICS Cogen", F4696="industrial NAICS non-Cogen")),FALSE, TRUE))</f>
        <v/>
      </c>
    </row>
    <row r="4697">
      <c r="A4697" s="129" t="n">
        <v>60777</v>
      </c>
      <c r="B4697" s="130" t="inlineStr">
        <is>
          <t>American Kings Solar, LLC</t>
        </is>
      </c>
      <c r="C4697" s="130" t="inlineStr">
        <is>
          <t>GSRP</t>
        </is>
      </c>
      <c r="D4697" s="129" t="n">
        <v>61944</v>
      </c>
      <c r="E4697" s="130" t="inlineStr">
        <is>
          <t>CA</t>
        </is>
      </c>
      <c r="F4697" s="130" t="inlineStr">
        <is>
          <t>NAICS-22 Non-Cogen</t>
        </is>
      </c>
      <c r="G4697" s="130" t="inlineStr">
        <is>
          <t>PV</t>
        </is>
      </c>
      <c r="H4697" s="130" t="inlineStr">
        <is>
          <t>SUN</t>
        </is>
      </c>
      <c r="I4697" s="130" t="inlineStr">
        <is>
          <t>SUN</t>
        </is>
      </c>
      <c r="J4697" s="131" t="n">
        <v>14293</v>
      </c>
      <c r="K4697" s="129" t="n">
        <v>2020</v>
      </c>
      <c r="L4697" s="120">
        <f>IF(VLOOKUP(H4697,'Cross-Page Data'!$D$4:$F$48,3,FALSE)="natural gas",VLOOKUP(G4697,'Cross-Page Data'!$I$4:$J$19,2,FALSE),IF(VLOOKUP(H4697,'Cross-Page Data'!$D$4:$F$48,3,FALSE)="solar",IF(G4697="PV","solar PV","solar thermal"),IF(VLOOKUP(H4697,'Cross-Page Data'!$D$4:$F$48,3,FALSE)="wind",VLOOKUP(G4697,'Cross-Page Data'!$I$4:$J$19,2,FALSE),IF(VLOOKUP(H4697,'Cross-Page Data'!$D$4:$F$48,3,FALSE)="hydro",VLOOKUP(G4697,'Cross-Page Data'!$I$4:$J$19,2,FALSE),VLOOKUP(H4697,'Cross-Page Data'!$D$4:$F$48,3,FALSE)))))</f>
        <v/>
      </c>
      <c r="M4697" s="120">
        <f>IF(AND($P$2=FALSE,OR(F4697="Commercial NAICS Cogen",F4697="Industrial NAICS Cogen",F4697="NAICS-22 Cogen")),FALSE,IF(AND($P$3=FALSE,OR(F4697="Commercial NAICS Cogen",F4697="Commercial NAICS Non-Cogen",F4697="Industrial NAICS Cogen", F4697="industrial NAICS non-Cogen")),FALSE, TRUE))</f>
        <v/>
      </c>
    </row>
    <row r="4698">
      <c r="A4698" s="129" t="n">
        <v>60785</v>
      </c>
      <c r="B4698" s="130" t="inlineStr">
        <is>
          <t>Tungsten Mountain</t>
        </is>
      </c>
      <c r="C4698" s="130" t="inlineStr">
        <is>
          <t>Tungsten Mountain</t>
        </is>
      </c>
      <c r="D4698" s="129" t="n">
        <v>60472</v>
      </c>
      <c r="E4698" s="130" t="inlineStr">
        <is>
          <t>NV</t>
        </is>
      </c>
      <c r="F4698" s="130" t="inlineStr">
        <is>
          <t>NAICS-22 Non-Cogen</t>
        </is>
      </c>
      <c r="G4698" s="130" t="inlineStr">
        <is>
          <t>BT</t>
        </is>
      </c>
      <c r="H4698" s="130" t="inlineStr">
        <is>
          <t>GEO</t>
        </is>
      </c>
      <c r="I4698" s="130" t="inlineStr">
        <is>
          <t>GEO</t>
        </is>
      </c>
      <c r="J4698" s="131" t="n">
        <v>241297</v>
      </c>
      <c r="K4698" s="129" t="n">
        <v>2020</v>
      </c>
      <c r="L4698" s="120">
        <f>IF(VLOOKUP(H4698,'Cross-Page Data'!$D$4:$F$48,3,FALSE)="natural gas",VLOOKUP(G4698,'Cross-Page Data'!$I$4:$J$19,2,FALSE),IF(VLOOKUP(H4698,'Cross-Page Data'!$D$4:$F$48,3,FALSE)="solar",IF(G4698="PV","solar PV","solar thermal"),IF(VLOOKUP(H4698,'Cross-Page Data'!$D$4:$F$48,3,FALSE)="wind",VLOOKUP(G4698,'Cross-Page Data'!$I$4:$J$19,2,FALSE),IF(VLOOKUP(H4698,'Cross-Page Data'!$D$4:$F$48,3,FALSE)="hydro",VLOOKUP(G4698,'Cross-Page Data'!$I$4:$J$19,2,FALSE),VLOOKUP(H4698,'Cross-Page Data'!$D$4:$F$48,3,FALSE)))))</f>
        <v/>
      </c>
      <c r="M4698" s="120">
        <f>IF(AND($P$2=FALSE,OR(F4698="Commercial NAICS Cogen",F4698="Industrial NAICS Cogen",F4698="NAICS-22 Cogen")),FALSE,IF(AND($P$3=FALSE,OR(F4698="Commercial NAICS Cogen",F4698="Commercial NAICS Non-Cogen",F4698="Industrial NAICS Cogen", F4698="industrial NAICS non-Cogen")),FALSE, TRUE))</f>
        <v/>
      </c>
    </row>
    <row r="4699">
      <c r="A4699" s="129" t="n">
        <v>60785</v>
      </c>
      <c r="B4699" s="130" t="inlineStr">
        <is>
          <t>Tungsten Mountain</t>
        </is>
      </c>
      <c r="C4699" s="130" t="inlineStr">
        <is>
          <t>Tungsten Mountain</t>
        </is>
      </c>
      <c r="D4699" s="129" t="n">
        <v>60472</v>
      </c>
      <c r="E4699" s="130" t="inlineStr">
        <is>
          <t>NV</t>
        </is>
      </c>
      <c r="F4699" s="130" t="inlineStr">
        <is>
          <t>NAICS-22 Non-Cogen</t>
        </is>
      </c>
      <c r="G4699" s="130" t="inlineStr">
        <is>
          <t>PV</t>
        </is>
      </c>
      <c r="H4699" s="130" t="inlineStr">
        <is>
          <t>SUN</t>
        </is>
      </c>
      <c r="I4699" s="130" t="inlineStr">
        <is>
          <t>SUN</t>
        </is>
      </c>
      <c r="J4699" s="131" t="n">
        <v>17325</v>
      </c>
      <c r="K4699" s="129" t="n">
        <v>2020</v>
      </c>
      <c r="L4699" s="120">
        <f>IF(VLOOKUP(H4699,'Cross-Page Data'!$D$4:$F$48,3,FALSE)="natural gas",VLOOKUP(G4699,'Cross-Page Data'!$I$4:$J$19,2,FALSE),IF(VLOOKUP(H4699,'Cross-Page Data'!$D$4:$F$48,3,FALSE)="solar",IF(G4699="PV","solar PV","solar thermal"),IF(VLOOKUP(H4699,'Cross-Page Data'!$D$4:$F$48,3,FALSE)="wind",VLOOKUP(G4699,'Cross-Page Data'!$I$4:$J$19,2,FALSE),IF(VLOOKUP(H4699,'Cross-Page Data'!$D$4:$F$48,3,FALSE)="hydro",VLOOKUP(G4699,'Cross-Page Data'!$I$4:$J$19,2,FALSE),VLOOKUP(H4699,'Cross-Page Data'!$D$4:$F$48,3,FALSE)))))</f>
        <v/>
      </c>
      <c r="M4699" s="120">
        <f>IF(AND($P$2=FALSE,OR(F4699="Commercial NAICS Cogen",F4699="Industrial NAICS Cogen",F4699="NAICS-22 Cogen")),FALSE,IF(AND($P$3=FALSE,OR(F4699="Commercial NAICS Cogen",F4699="Commercial NAICS Non-Cogen",F4699="Industrial NAICS Cogen", F4699="industrial NAICS non-Cogen")),FALSE, TRUE))</f>
        <v/>
      </c>
    </row>
    <row r="4700">
      <c r="A4700" s="129" t="n">
        <v>60789</v>
      </c>
      <c r="B4700" s="130" t="inlineStr">
        <is>
          <t>Bluebell Solar</t>
        </is>
      </c>
      <c r="C4700" s="130" t="inlineStr">
        <is>
          <t>Bluebell Solar, LLC</t>
        </is>
      </c>
      <c r="D4700" s="129" t="n">
        <v>60476</v>
      </c>
      <c r="E4700" s="130" t="inlineStr">
        <is>
          <t>TX</t>
        </is>
      </c>
      <c r="F4700" s="130" t="inlineStr">
        <is>
          <t>NAICS-22 Non-Cogen</t>
        </is>
      </c>
      <c r="G4700" s="130" t="inlineStr">
        <is>
          <t>PV</t>
        </is>
      </c>
      <c r="H4700" s="130" t="inlineStr">
        <is>
          <t>SUN</t>
        </is>
      </c>
      <c r="I4700" s="130" t="inlineStr">
        <is>
          <t>SUN</t>
        </is>
      </c>
      <c r="J4700" s="131" t="n">
        <v>77059</v>
      </c>
      <c r="K4700" s="129" t="n">
        <v>2020</v>
      </c>
      <c r="L4700" s="120">
        <f>IF(VLOOKUP(H4700,'Cross-Page Data'!$D$4:$F$48,3,FALSE)="natural gas",VLOOKUP(G4700,'Cross-Page Data'!$I$4:$J$19,2,FALSE),IF(VLOOKUP(H4700,'Cross-Page Data'!$D$4:$F$48,3,FALSE)="solar",IF(G4700="PV","solar PV","solar thermal"),IF(VLOOKUP(H4700,'Cross-Page Data'!$D$4:$F$48,3,FALSE)="wind",VLOOKUP(G4700,'Cross-Page Data'!$I$4:$J$19,2,FALSE),IF(VLOOKUP(H4700,'Cross-Page Data'!$D$4:$F$48,3,FALSE)="hydro",VLOOKUP(G4700,'Cross-Page Data'!$I$4:$J$19,2,FALSE),VLOOKUP(H4700,'Cross-Page Data'!$D$4:$F$48,3,FALSE)))))</f>
        <v/>
      </c>
      <c r="M4700" s="120">
        <f>IF(AND($P$2=FALSE,OR(F4700="Commercial NAICS Cogen",F4700="Industrial NAICS Cogen",F4700="NAICS-22 Cogen")),FALSE,IF(AND($P$3=FALSE,OR(F4700="Commercial NAICS Cogen",F4700="Commercial NAICS Non-Cogen",F4700="Industrial NAICS Cogen", F4700="industrial NAICS non-Cogen")),FALSE, TRUE))</f>
        <v/>
      </c>
    </row>
    <row r="4701">
      <c r="A4701" s="129" t="n">
        <v>60825</v>
      </c>
      <c r="B4701" s="130" t="inlineStr">
        <is>
          <t>Colgreen North Shore Solar Farm</t>
        </is>
      </c>
      <c r="C4701" s="130" t="inlineStr">
        <is>
          <t>Sunpin Holdings, LLC</t>
        </is>
      </c>
      <c r="D4701" s="129" t="n">
        <v>60495</v>
      </c>
      <c r="E4701" s="130" t="inlineStr">
        <is>
          <t>CA</t>
        </is>
      </c>
      <c r="F4701" s="130" t="inlineStr">
        <is>
          <t>NAICS-22 Non-Cogen</t>
        </is>
      </c>
      <c r="G4701" s="130" t="inlineStr">
        <is>
          <t>PV</t>
        </is>
      </c>
      <c r="H4701" s="130" t="inlineStr">
        <is>
          <t>SUN</t>
        </is>
      </c>
      <c r="I4701" s="130" t="inlineStr">
        <is>
          <t>SUN</t>
        </is>
      </c>
      <c r="J4701" s="131" t="n">
        <v>180821</v>
      </c>
      <c r="K4701" s="129" t="n">
        <v>2020</v>
      </c>
      <c r="L4701" s="120">
        <f>IF(VLOOKUP(H4701,'Cross-Page Data'!$D$4:$F$48,3,FALSE)="natural gas",VLOOKUP(G4701,'Cross-Page Data'!$I$4:$J$19,2,FALSE),IF(VLOOKUP(H4701,'Cross-Page Data'!$D$4:$F$48,3,FALSE)="solar",IF(G4701="PV","solar PV","solar thermal"),IF(VLOOKUP(H4701,'Cross-Page Data'!$D$4:$F$48,3,FALSE)="wind",VLOOKUP(G4701,'Cross-Page Data'!$I$4:$J$19,2,FALSE),IF(VLOOKUP(H4701,'Cross-Page Data'!$D$4:$F$48,3,FALSE)="hydro",VLOOKUP(G4701,'Cross-Page Data'!$I$4:$J$19,2,FALSE),VLOOKUP(H4701,'Cross-Page Data'!$D$4:$F$48,3,FALSE)))))</f>
        <v/>
      </c>
      <c r="M4701" s="120">
        <f>IF(AND($P$2=FALSE,OR(F4701="Commercial NAICS Cogen",F4701="Industrial NAICS Cogen",F4701="NAICS-22 Cogen")),FALSE,IF(AND($P$3=FALSE,OR(F4701="Commercial NAICS Cogen",F4701="Commercial NAICS Non-Cogen",F4701="Industrial NAICS Cogen", F4701="industrial NAICS non-Cogen")),FALSE, TRUE))</f>
        <v/>
      </c>
    </row>
    <row r="4702">
      <c r="A4702" s="129" t="n">
        <v>60827</v>
      </c>
      <c r="B4702" s="130" t="inlineStr">
        <is>
          <t>Sun Streams, LLC</t>
        </is>
      </c>
      <c r="C4702" s="130" t="inlineStr">
        <is>
          <t>EDP Renewables North America LLC</t>
        </is>
      </c>
      <c r="D4702" s="129" t="n">
        <v>61785</v>
      </c>
      <c r="E4702" s="130" t="inlineStr">
        <is>
          <t>AZ</t>
        </is>
      </c>
      <c r="F4702" s="130" t="inlineStr">
        <is>
          <t>NAICS-22 Non-Cogen</t>
        </is>
      </c>
      <c r="G4702" s="130" t="inlineStr">
        <is>
          <t>PV</t>
        </is>
      </c>
      <c r="H4702" s="130" t="inlineStr">
        <is>
          <t>SUN</t>
        </is>
      </c>
      <c r="I4702" s="130" t="inlineStr">
        <is>
          <t>SUN</t>
        </is>
      </c>
      <c r="J4702" s="131" t="n">
        <v>391601</v>
      </c>
      <c r="K4702" s="129" t="n">
        <v>2020</v>
      </c>
      <c r="L4702" s="120">
        <f>IF(VLOOKUP(H4702,'Cross-Page Data'!$D$4:$F$48,3,FALSE)="natural gas",VLOOKUP(G4702,'Cross-Page Data'!$I$4:$J$19,2,FALSE),IF(VLOOKUP(H4702,'Cross-Page Data'!$D$4:$F$48,3,FALSE)="solar",IF(G4702="PV","solar PV","solar thermal"),IF(VLOOKUP(H4702,'Cross-Page Data'!$D$4:$F$48,3,FALSE)="wind",VLOOKUP(G4702,'Cross-Page Data'!$I$4:$J$19,2,FALSE),IF(VLOOKUP(H4702,'Cross-Page Data'!$D$4:$F$48,3,FALSE)="hydro",VLOOKUP(G4702,'Cross-Page Data'!$I$4:$J$19,2,FALSE),VLOOKUP(H4702,'Cross-Page Data'!$D$4:$F$48,3,FALSE)))))</f>
        <v/>
      </c>
      <c r="M4702" s="120">
        <f>IF(AND($P$2=FALSE,OR(F4702="Commercial NAICS Cogen",F4702="Industrial NAICS Cogen",F4702="NAICS-22 Cogen")),FALSE,IF(AND($P$3=FALSE,OR(F4702="Commercial NAICS Cogen",F4702="Commercial NAICS Non-Cogen",F4702="Industrial NAICS Cogen", F4702="industrial NAICS non-Cogen")),FALSE, TRUE))</f>
        <v/>
      </c>
    </row>
    <row r="4703">
      <c r="A4703" s="129" t="n">
        <v>60848</v>
      </c>
      <c r="B4703" s="130" t="inlineStr">
        <is>
          <t>Temple Solar Arrays</t>
        </is>
      </c>
      <c r="C4703" s="130" t="inlineStr">
        <is>
          <t>UGI Energy Services, LLC</t>
        </is>
      </c>
      <c r="D4703" s="129" t="n">
        <v>60508</v>
      </c>
      <c r="E4703" s="130" t="inlineStr">
        <is>
          <t>PA</t>
        </is>
      </c>
      <c r="F4703" s="130" t="inlineStr">
        <is>
          <t>NAICS-22 Non-Cogen</t>
        </is>
      </c>
      <c r="G4703" s="130" t="inlineStr">
        <is>
          <t>PV</t>
        </is>
      </c>
      <c r="H4703" s="130" t="inlineStr">
        <is>
          <t>SUN</t>
        </is>
      </c>
      <c r="I4703" s="130" t="inlineStr">
        <is>
          <t>SUN</t>
        </is>
      </c>
      <c r="J4703" s="131" t="n">
        <v>2922</v>
      </c>
      <c r="K4703" s="129" t="n">
        <v>2020</v>
      </c>
      <c r="L4703" s="120">
        <f>IF(VLOOKUP(H4703,'Cross-Page Data'!$D$4:$F$48,3,FALSE)="natural gas",VLOOKUP(G4703,'Cross-Page Data'!$I$4:$J$19,2,FALSE),IF(VLOOKUP(H4703,'Cross-Page Data'!$D$4:$F$48,3,FALSE)="solar",IF(G4703="PV","solar PV","solar thermal"),IF(VLOOKUP(H4703,'Cross-Page Data'!$D$4:$F$48,3,FALSE)="wind",VLOOKUP(G4703,'Cross-Page Data'!$I$4:$J$19,2,FALSE),IF(VLOOKUP(H4703,'Cross-Page Data'!$D$4:$F$48,3,FALSE)="hydro",VLOOKUP(G4703,'Cross-Page Data'!$I$4:$J$19,2,FALSE),VLOOKUP(H4703,'Cross-Page Data'!$D$4:$F$48,3,FALSE)))))</f>
        <v/>
      </c>
      <c r="M4703" s="120">
        <f>IF(AND($P$2=FALSE,OR(F4703="Commercial NAICS Cogen",F4703="Industrial NAICS Cogen",F4703="NAICS-22 Cogen")),FALSE,IF(AND($P$3=FALSE,OR(F4703="Commercial NAICS Cogen",F4703="Commercial NAICS Non-Cogen",F4703="Industrial NAICS Cogen", F4703="industrial NAICS non-Cogen")),FALSE, TRUE))</f>
        <v/>
      </c>
    </row>
    <row r="4704">
      <c r="A4704" s="129" t="n">
        <v>60849</v>
      </c>
      <c r="B4704" s="130" t="inlineStr">
        <is>
          <t>Emmitsburg Solar Arrays</t>
        </is>
      </c>
      <c r="C4704" s="130" t="inlineStr">
        <is>
          <t>UGI Energy Services, LLC</t>
        </is>
      </c>
      <c r="D4704" s="129" t="n">
        <v>60508</v>
      </c>
      <c r="E4704" s="130" t="inlineStr">
        <is>
          <t>MD</t>
        </is>
      </c>
      <c r="F4704" s="130" t="inlineStr">
        <is>
          <t>NAICS-22 Non-Cogen</t>
        </is>
      </c>
      <c r="G4704" s="130" t="inlineStr">
        <is>
          <t>PV</t>
        </is>
      </c>
      <c r="H4704" s="130" t="inlineStr">
        <is>
          <t>SUN</t>
        </is>
      </c>
      <c r="I4704" s="130" t="inlineStr">
        <is>
          <t>SUN</t>
        </is>
      </c>
      <c r="J4704" s="131" t="n">
        <v>2981</v>
      </c>
      <c r="K4704" s="129" t="n">
        <v>2020</v>
      </c>
      <c r="L4704" s="120">
        <f>IF(VLOOKUP(H4704,'Cross-Page Data'!$D$4:$F$48,3,FALSE)="natural gas",VLOOKUP(G4704,'Cross-Page Data'!$I$4:$J$19,2,FALSE),IF(VLOOKUP(H4704,'Cross-Page Data'!$D$4:$F$48,3,FALSE)="solar",IF(G4704="PV","solar PV","solar thermal"),IF(VLOOKUP(H4704,'Cross-Page Data'!$D$4:$F$48,3,FALSE)="wind",VLOOKUP(G4704,'Cross-Page Data'!$I$4:$J$19,2,FALSE),IF(VLOOKUP(H4704,'Cross-Page Data'!$D$4:$F$48,3,FALSE)="hydro",VLOOKUP(G4704,'Cross-Page Data'!$I$4:$J$19,2,FALSE),VLOOKUP(H4704,'Cross-Page Data'!$D$4:$F$48,3,FALSE)))))</f>
        <v/>
      </c>
      <c r="M4704" s="120">
        <f>IF(AND($P$2=FALSE,OR(F4704="Commercial NAICS Cogen",F4704="Industrial NAICS Cogen",F4704="NAICS-22 Cogen")),FALSE,IF(AND($P$3=FALSE,OR(F4704="Commercial NAICS Cogen",F4704="Commercial NAICS Non-Cogen",F4704="Industrial NAICS Cogen", F4704="industrial NAICS non-Cogen")),FALSE, TRUE))</f>
        <v/>
      </c>
    </row>
    <row r="4705">
      <c r="A4705" s="129" t="n">
        <v>60853</v>
      </c>
      <c r="B4705" s="130" t="inlineStr">
        <is>
          <t>SR Houston</t>
        </is>
      </c>
      <c r="C4705" s="130" t="inlineStr">
        <is>
          <t>SR Houston Holdings, LLC</t>
        </is>
      </c>
      <c r="D4705" s="129" t="n">
        <v>60511</v>
      </c>
      <c r="E4705" s="130" t="inlineStr">
        <is>
          <t>MS</t>
        </is>
      </c>
      <c r="F4705" s="130" t="inlineStr">
        <is>
          <t>NAICS-22 Non-Cogen</t>
        </is>
      </c>
      <c r="G4705" s="130" t="inlineStr">
        <is>
          <t>PV</t>
        </is>
      </c>
      <c r="H4705" s="130" t="inlineStr">
        <is>
          <t>SUN</t>
        </is>
      </c>
      <c r="I4705" s="130" t="inlineStr">
        <is>
          <t>SUN</t>
        </is>
      </c>
      <c r="J4705" s="131" t="n">
        <v>3583</v>
      </c>
      <c r="K4705" s="129" t="n">
        <v>2020</v>
      </c>
      <c r="L4705" s="120">
        <f>IF(VLOOKUP(H4705,'Cross-Page Data'!$D$4:$F$48,3,FALSE)="natural gas",VLOOKUP(G4705,'Cross-Page Data'!$I$4:$J$19,2,FALSE),IF(VLOOKUP(H4705,'Cross-Page Data'!$D$4:$F$48,3,FALSE)="solar",IF(G4705="PV","solar PV","solar thermal"),IF(VLOOKUP(H4705,'Cross-Page Data'!$D$4:$F$48,3,FALSE)="wind",VLOOKUP(G4705,'Cross-Page Data'!$I$4:$J$19,2,FALSE),IF(VLOOKUP(H4705,'Cross-Page Data'!$D$4:$F$48,3,FALSE)="hydro",VLOOKUP(G4705,'Cross-Page Data'!$I$4:$J$19,2,FALSE),VLOOKUP(H4705,'Cross-Page Data'!$D$4:$F$48,3,FALSE)))))</f>
        <v/>
      </c>
      <c r="M4705" s="120">
        <f>IF(AND($P$2=FALSE,OR(F4705="Commercial NAICS Cogen",F4705="Industrial NAICS Cogen",F4705="NAICS-22 Cogen")),FALSE,IF(AND($P$3=FALSE,OR(F4705="Commercial NAICS Cogen",F4705="Commercial NAICS Non-Cogen",F4705="Industrial NAICS Cogen", F4705="industrial NAICS non-Cogen")),FALSE, TRUE))</f>
        <v/>
      </c>
    </row>
    <row r="4706">
      <c r="A4706" s="129" t="n">
        <v>60856</v>
      </c>
      <c r="B4706" s="130" t="inlineStr">
        <is>
          <t>Astra Wind Farm</t>
        </is>
      </c>
      <c r="C4706" s="130" t="inlineStr">
        <is>
          <t>Astra Wind LLC</t>
        </is>
      </c>
      <c r="D4706" s="129" t="n">
        <v>60515</v>
      </c>
      <c r="E4706" s="130" t="inlineStr">
        <is>
          <t>TX</t>
        </is>
      </c>
      <c r="F4706" s="130" t="inlineStr">
        <is>
          <t>NAICS-22 Non-Cogen</t>
        </is>
      </c>
      <c r="G4706" s="130" t="inlineStr">
        <is>
          <t>WT</t>
        </is>
      </c>
      <c r="H4706" s="130" t="inlineStr">
        <is>
          <t>WND</t>
        </is>
      </c>
      <c r="I4706" s="130" t="inlineStr">
        <is>
          <t>WND</t>
        </is>
      </c>
      <c r="J4706" s="131" t="n">
        <v>439659</v>
      </c>
      <c r="K4706" s="129" t="n">
        <v>2020</v>
      </c>
      <c r="L4706" s="120">
        <f>IF(VLOOKUP(H4706,'Cross-Page Data'!$D$4:$F$48,3,FALSE)="natural gas",VLOOKUP(G4706,'Cross-Page Data'!$I$4:$J$19,2,FALSE),IF(VLOOKUP(H4706,'Cross-Page Data'!$D$4:$F$48,3,FALSE)="solar",IF(G4706="PV","solar PV","solar thermal"),IF(VLOOKUP(H4706,'Cross-Page Data'!$D$4:$F$48,3,FALSE)="wind",VLOOKUP(G4706,'Cross-Page Data'!$I$4:$J$19,2,FALSE),IF(VLOOKUP(H4706,'Cross-Page Data'!$D$4:$F$48,3,FALSE)="hydro",VLOOKUP(G4706,'Cross-Page Data'!$I$4:$J$19,2,FALSE),VLOOKUP(H4706,'Cross-Page Data'!$D$4:$F$48,3,FALSE)))))</f>
        <v/>
      </c>
      <c r="M4706" s="120">
        <f>IF(AND($P$2=FALSE,OR(F4706="Commercial NAICS Cogen",F4706="Industrial NAICS Cogen",F4706="NAICS-22 Cogen")),FALSE,IF(AND($P$3=FALSE,OR(F4706="Commercial NAICS Cogen",F4706="Commercial NAICS Non-Cogen",F4706="Industrial NAICS Cogen", F4706="industrial NAICS non-Cogen")),FALSE, TRUE))</f>
        <v/>
      </c>
    </row>
    <row r="4707">
      <c r="A4707" s="129" t="n">
        <v>60873</v>
      </c>
      <c r="B4707" s="130" t="inlineStr">
        <is>
          <t>Prairie Wind Farm</t>
        </is>
      </c>
      <c r="C4707" s="130" t="inlineStr">
        <is>
          <t>MidAmerican Energy Co</t>
        </is>
      </c>
      <c r="D4707" s="129" t="n">
        <v>12341</v>
      </c>
      <c r="E4707" s="130" t="inlineStr">
        <is>
          <t>IA</t>
        </is>
      </c>
      <c r="F4707" s="130" t="inlineStr">
        <is>
          <t>Electric Utility</t>
        </is>
      </c>
      <c r="G4707" s="130" t="inlineStr">
        <is>
          <t>WT</t>
        </is>
      </c>
      <c r="H4707" s="130" t="inlineStr">
        <is>
          <t>WND</t>
        </is>
      </c>
      <c r="I4707" s="130" t="inlineStr">
        <is>
          <t>WND</t>
        </is>
      </c>
      <c r="J4707" s="131" t="n">
        <v>527262</v>
      </c>
      <c r="K4707" s="129" t="n">
        <v>2020</v>
      </c>
      <c r="L4707" s="120">
        <f>IF(VLOOKUP(H4707,'Cross-Page Data'!$D$4:$F$48,3,FALSE)="natural gas",VLOOKUP(G4707,'Cross-Page Data'!$I$4:$J$19,2,FALSE),IF(VLOOKUP(H4707,'Cross-Page Data'!$D$4:$F$48,3,FALSE)="solar",IF(G4707="PV","solar PV","solar thermal"),IF(VLOOKUP(H4707,'Cross-Page Data'!$D$4:$F$48,3,FALSE)="wind",VLOOKUP(G4707,'Cross-Page Data'!$I$4:$J$19,2,FALSE),IF(VLOOKUP(H4707,'Cross-Page Data'!$D$4:$F$48,3,FALSE)="hydro",VLOOKUP(G4707,'Cross-Page Data'!$I$4:$J$19,2,FALSE),VLOOKUP(H4707,'Cross-Page Data'!$D$4:$F$48,3,FALSE)))))</f>
        <v/>
      </c>
      <c r="M4707" s="120">
        <f>IF(AND($P$2=FALSE,OR(F4707="Commercial NAICS Cogen",F4707="Industrial NAICS Cogen",F4707="NAICS-22 Cogen")),FALSE,IF(AND($P$3=FALSE,OR(F4707="Commercial NAICS Cogen",F4707="Commercial NAICS Non-Cogen",F4707="Industrial NAICS Cogen", F4707="industrial NAICS non-Cogen")),FALSE, TRUE))</f>
        <v/>
      </c>
    </row>
    <row r="4708">
      <c r="A4708" s="129" t="n">
        <v>60874</v>
      </c>
      <c r="B4708" s="130" t="inlineStr">
        <is>
          <t>GMP Solar - Hartford</t>
        </is>
      </c>
      <c r="C4708" s="130" t="inlineStr">
        <is>
          <t>Green Mountain Power Corp</t>
        </is>
      </c>
      <c r="D4708" s="129" t="n">
        <v>7601</v>
      </c>
      <c r="E4708" s="130" t="inlineStr">
        <is>
          <t>VT</t>
        </is>
      </c>
      <c r="F4708" s="130" t="inlineStr">
        <is>
          <t>Electric Utility</t>
        </is>
      </c>
      <c r="G4708" s="130" t="inlineStr">
        <is>
          <t>PV</t>
        </is>
      </c>
      <c r="H4708" s="130" t="inlineStr">
        <is>
          <t>SUN</t>
        </is>
      </c>
      <c r="I4708" s="130" t="inlineStr">
        <is>
          <t>SUN</t>
        </is>
      </c>
      <c r="J4708" s="131" t="n">
        <v>7886</v>
      </c>
      <c r="K4708" s="129" t="n">
        <v>2020</v>
      </c>
      <c r="L4708" s="120">
        <f>IF(VLOOKUP(H4708,'Cross-Page Data'!$D$4:$F$48,3,FALSE)="natural gas",VLOOKUP(G4708,'Cross-Page Data'!$I$4:$J$19,2,FALSE),IF(VLOOKUP(H4708,'Cross-Page Data'!$D$4:$F$48,3,FALSE)="solar",IF(G4708="PV","solar PV","solar thermal"),IF(VLOOKUP(H4708,'Cross-Page Data'!$D$4:$F$48,3,FALSE)="wind",VLOOKUP(G4708,'Cross-Page Data'!$I$4:$J$19,2,FALSE),IF(VLOOKUP(H4708,'Cross-Page Data'!$D$4:$F$48,3,FALSE)="hydro",VLOOKUP(G4708,'Cross-Page Data'!$I$4:$J$19,2,FALSE),VLOOKUP(H4708,'Cross-Page Data'!$D$4:$F$48,3,FALSE)))))</f>
        <v/>
      </c>
      <c r="M4708" s="120">
        <f>IF(AND($P$2=FALSE,OR(F4708="Commercial NAICS Cogen",F4708="Industrial NAICS Cogen",F4708="NAICS-22 Cogen")),FALSE,IF(AND($P$3=FALSE,OR(F4708="Commercial NAICS Cogen",F4708="Commercial NAICS Non-Cogen",F4708="Industrial NAICS Cogen", F4708="industrial NAICS non-Cogen")),FALSE, TRUE))</f>
        <v/>
      </c>
    </row>
    <row r="4709">
      <c r="A4709" s="129" t="n">
        <v>60875</v>
      </c>
      <c r="B4709" s="130" t="inlineStr">
        <is>
          <t>GMP Solar - Williston</t>
        </is>
      </c>
      <c r="C4709" s="130" t="inlineStr">
        <is>
          <t>Green Mountain Power Corp</t>
        </is>
      </c>
      <c r="D4709" s="129" t="n">
        <v>7601</v>
      </c>
      <c r="E4709" s="130" t="inlineStr">
        <is>
          <t>VT</t>
        </is>
      </c>
      <c r="F4709" s="130" t="inlineStr">
        <is>
          <t>Electric Utility</t>
        </is>
      </c>
      <c r="G4709" s="130" t="inlineStr">
        <is>
          <t>PV</t>
        </is>
      </c>
      <c r="H4709" s="130" t="inlineStr">
        <is>
          <t>SUN</t>
        </is>
      </c>
      <c r="I4709" s="130" t="inlineStr">
        <is>
          <t>SUN</t>
        </is>
      </c>
      <c r="J4709" s="131" t="n">
        <v>7198</v>
      </c>
      <c r="K4709" s="129" t="n">
        <v>2020</v>
      </c>
      <c r="L4709" s="120">
        <f>IF(VLOOKUP(H4709,'Cross-Page Data'!$D$4:$F$48,3,FALSE)="natural gas",VLOOKUP(G4709,'Cross-Page Data'!$I$4:$J$19,2,FALSE),IF(VLOOKUP(H4709,'Cross-Page Data'!$D$4:$F$48,3,FALSE)="solar",IF(G4709="PV","solar PV","solar thermal"),IF(VLOOKUP(H4709,'Cross-Page Data'!$D$4:$F$48,3,FALSE)="wind",VLOOKUP(G4709,'Cross-Page Data'!$I$4:$J$19,2,FALSE),IF(VLOOKUP(H4709,'Cross-Page Data'!$D$4:$F$48,3,FALSE)="hydro",VLOOKUP(G4709,'Cross-Page Data'!$I$4:$J$19,2,FALSE),VLOOKUP(H4709,'Cross-Page Data'!$D$4:$F$48,3,FALSE)))))</f>
        <v/>
      </c>
      <c r="M4709" s="120">
        <f>IF(AND($P$2=FALSE,OR(F4709="Commercial NAICS Cogen",F4709="Industrial NAICS Cogen",F4709="NAICS-22 Cogen")),FALSE,IF(AND($P$3=FALSE,OR(F4709="Commercial NAICS Cogen",F4709="Commercial NAICS Non-Cogen",F4709="Industrial NAICS Cogen", F4709="industrial NAICS non-Cogen")),FALSE, TRUE))</f>
        <v/>
      </c>
    </row>
    <row r="4710">
      <c r="A4710" s="129" t="n">
        <v>60877</v>
      </c>
      <c r="B4710" s="130" t="inlineStr">
        <is>
          <t>GMP Solar - Williamstown</t>
        </is>
      </c>
      <c r="C4710" s="130" t="inlineStr">
        <is>
          <t>Green Mountain Power Corp</t>
        </is>
      </c>
      <c r="D4710" s="129" t="n">
        <v>7601</v>
      </c>
      <c r="E4710" s="130" t="inlineStr">
        <is>
          <t>VT</t>
        </is>
      </c>
      <c r="F4710" s="130" t="inlineStr">
        <is>
          <t>Electric Utility</t>
        </is>
      </c>
      <c r="G4710" s="130" t="inlineStr">
        <is>
          <t>PV</t>
        </is>
      </c>
      <c r="H4710" s="130" t="inlineStr">
        <is>
          <t>SUN</t>
        </is>
      </c>
      <c r="I4710" s="130" t="inlineStr">
        <is>
          <t>SUN</t>
        </is>
      </c>
      <c r="J4710" s="131" t="n">
        <v>7336</v>
      </c>
      <c r="K4710" s="129" t="n">
        <v>2020</v>
      </c>
      <c r="L4710" s="120">
        <f>IF(VLOOKUP(H4710,'Cross-Page Data'!$D$4:$F$48,3,FALSE)="natural gas",VLOOKUP(G4710,'Cross-Page Data'!$I$4:$J$19,2,FALSE),IF(VLOOKUP(H4710,'Cross-Page Data'!$D$4:$F$48,3,FALSE)="solar",IF(G4710="PV","solar PV","solar thermal"),IF(VLOOKUP(H4710,'Cross-Page Data'!$D$4:$F$48,3,FALSE)="wind",VLOOKUP(G4710,'Cross-Page Data'!$I$4:$J$19,2,FALSE),IF(VLOOKUP(H4710,'Cross-Page Data'!$D$4:$F$48,3,FALSE)="hydro",VLOOKUP(G4710,'Cross-Page Data'!$I$4:$J$19,2,FALSE),VLOOKUP(H4710,'Cross-Page Data'!$D$4:$F$48,3,FALSE)))))</f>
        <v/>
      </c>
      <c r="M4710" s="120">
        <f>IF(AND($P$2=FALSE,OR(F4710="Commercial NAICS Cogen",F4710="Industrial NAICS Cogen",F4710="NAICS-22 Cogen")),FALSE,IF(AND($P$3=FALSE,OR(F4710="Commercial NAICS Cogen",F4710="Commercial NAICS Non-Cogen",F4710="Industrial NAICS Cogen", F4710="industrial NAICS non-Cogen")),FALSE, TRUE))</f>
        <v/>
      </c>
    </row>
    <row r="4711">
      <c r="A4711" s="129" t="n">
        <v>60883</v>
      </c>
      <c r="B4711" s="130" t="inlineStr">
        <is>
          <t>Deerfield Wind Energy, LLC</t>
        </is>
      </c>
      <c r="C4711" s="130" t="inlineStr">
        <is>
          <t>Deerfield Wind Energy, LLC</t>
        </is>
      </c>
      <c r="D4711" s="129" t="n">
        <v>60537</v>
      </c>
      <c r="E4711" s="130" t="inlineStr">
        <is>
          <t>MI</t>
        </is>
      </c>
      <c r="F4711" s="130" t="inlineStr">
        <is>
          <t>NAICS-22 Non-Cogen</t>
        </is>
      </c>
      <c r="G4711" s="130" t="inlineStr">
        <is>
          <t>WT</t>
        </is>
      </c>
      <c r="H4711" s="130" t="inlineStr">
        <is>
          <t>WND</t>
        </is>
      </c>
      <c r="I4711" s="130" t="inlineStr">
        <is>
          <t>WND</t>
        </is>
      </c>
      <c r="J4711" s="131" t="n">
        <v>541828</v>
      </c>
      <c r="K4711" s="129" t="n">
        <v>2020</v>
      </c>
      <c r="L4711" s="120">
        <f>IF(VLOOKUP(H4711,'Cross-Page Data'!$D$4:$F$48,3,FALSE)="natural gas",VLOOKUP(G4711,'Cross-Page Data'!$I$4:$J$19,2,FALSE),IF(VLOOKUP(H4711,'Cross-Page Data'!$D$4:$F$48,3,FALSE)="solar",IF(G4711="PV","solar PV","solar thermal"),IF(VLOOKUP(H4711,'Cross-Page Data'!$D$4:$F$48,3,FALSE)="wind",VLOOKUP(G4711,'Cross-Page Data'!$I$4:$J$19,2,FALSE),IF(VLOOKUP(H4711,'Cross-Page Data'!$D$4:$F$48,3,FALSE)="hydro",VLOOKUP(G4711,'Cross-Page Data'!$I$4:$J$19,2,FALSE),VLOOKUP(H4711,'Cross-Page Data'!$D$4:$F$48,3,FALSE)))))</f>
        <v/>
      </c>
      <c r="M4711" s="120">
        <f>IF(AND($P$2=FALSE,OR(F4711="Commercial NAICS Cogen",F4711="Industrial NAICS Cogen",F4711="NAICS-22 Cogen")),FALSE,IF(AND($P$3=FALSE,OR(F4711="Commercial NAICS Cogen",F4711="Commercial NAICS Non-Cogen",F4711="Industrial NAICS Cogen", F4711="industrial NAICS non-Cogen")),FALSE, TRUE))</f>
        <v/>
      </c>
    </row>
    <row r="4712">
      <c r="A4712" s="129" t="n">
        <v>60885</v>
      </c>
      <c r="B4712" s="130" t="inlineStr">
        <is>
          <t>Boulder Solar II, LLC</t>
        </is>
      </c>
      <c r="C4712" s="130" t="inlineStr">
        <is>
          <t>AEP Renewables</t>
        </is>
      </c>
      <c r="D4712" s="129" t="n">
        <v>60639</v>
      </c>
      <c r="E4712" s="130" t="inlineStr">
        <is>
          <t>NV</t>
        </is>
      </c>
      <c r="F4712" s="130" t="inlineStr">
        <is>
          <t>NAICS-22 Non-Cogen</t>
        </is>
      </c>
      <c r="G4712" s="130" t="inlineStr">
        <is>
          <t>PV</t>
        </is>
      </c>
      <c r="H4712" s="130" t="inlineStr">
        <is>
          <t>SUN</t>
        </is>
      </c>
      <c r="I4712" s="130" t="inlineStr">
        <is>
          <t>SUN</t>
        </is>
      </c>
      <c r="J4712" s="131" t="n">
        <v>136743</v>
      </c>
      <c r="K4712" s="129" t="n">
        <v>2020</v>
      </c>
      <c r="L4712" s="120">
        <f>IF(VLOOKUP(H4712,'Cross-Page Data'!$D$4:$F$48,3,FALSE)="natural gas",VLOOKUP(G4712,'Cross-Page Data'!$I$4:$J$19,2,FALSE),IF(VLOOKUP(H4712,'Cross-Page Data'!$D$4:$F$48,3,FALSE)="solar",IF(G4712="PV","solar PV","solar thermal"),IF(VLOOKUP(H4712,'Cross-Page Data'!$D$4:$F$48,3,FALSE)="wind",VLOOKUP(G4712,'Cross-Page Data'!$I$4:$J$19,2,FALSE),IF(VLOOKUP(H4712,'Cross-Page Data'!$D$4:$F$48,3,FALSE)="hydro",VLOOKUP(G4712,'Cross-Page Data'!$I$4:$J$19,2,FALSE),VLOOKUP(H4712,'Cross-Page Data'!$D$4:$F$48,3,FALSE)))))</f>
        <v/>
      </c>
      <c r="M4712" s="120">
        <f>IF(AND($P$2=FALSE,OR(F4712="Commercial NAICS Cogen",F4712="Industrial NAICS Cogen",F4712="NAICS-22 Cogen")),FALSE,IF(AND($P$3=FALSE,OR(F4712="Commercial NAICS Cogen",F4712="Commercial NAICS Non-Cogen",F4712="Industrial NAICS Cogen", F4712="industrial NAICS non-Cogen")),FALSE, TRUE))</f>
        <v/>
      </c>
    </row>
    <row r="4713">
      <c r="A4713" s="129" t="n">
        <v>60890</v>
      </c>
      <c r="B4713" s="130" t="inlineStr">
        <is>
          <t>Warren DPC Solar</t>
        </is>
      </c>
      <c r="C4713" s="130" t="inlineStr">
        <is>
          <t>SoCore Energy LLC</t>
        </is>
      </c>
      <c r="D4713" s="129" t="n">
        <v>60520</v>
      </c>
      <c r="E4713" s="130" t="inlineStr">
        <is>
          <t>WI</t>
        </is>
      </c>
      <c r="F4713" s="130" t="inlineStr">
        <is>
          <t>NAICS-22 Non-Cogen</t>
        </is>
      </c>
      <c r="G4713" s="130" t="inlineStr">
        <is>
          <t>PV</t>
        </is>
      </c>
      <c r="H4713" s="130" t="inlineStr">
        <is>
          <t>SUN</t>
        </is>
      </c>
      <c r="I4713" s="130" t="inlineStr">
        <is>
          <t>SUN</t>
        </is>
      </c>
      <c r="J4713" s="131" t="n">
        <v>4061</v>
      </c>
      <c r="K4713" s="129" t="n">
        <v>2020</v>
      </c>
      <c r="L4713" s="120">
        <f>IF(VLOOKUP(H4713,'Cross-Page Data'!$D$4:$F$48,3,FALSE)="natural gas",VLOOKUP(G4713,'Cross-Page Data'!$I$4:$J$19,2,FALSE),IF(VLOOKUP(H4713,'Cross-Page Data'!$D$4:$F$48,3,FALSE)="solar",IF(G4713="PV","solar PV","solar thermal"),IF(VLOOKUP(H4713,'Cross-Page Data'!$D$4:$F$48,3,FALSE)="wind",VLOOKUP(G4713,'Cross-Page Data'!$I$4:$J$19,2,FALSE),IF(VLOOKUP(H4713,'Cross-Page Data'!$D$4:$F$48,3,FALSE)="hydro",VLOOKUP(G4713,'Cross-Page Data'!$I$4:$J$19,2,FALSE),VLOOKUP(H4713,'Cross-Page Data'!$D$4:$F$48,3,FALSE)))))</f>
        <v/>
      </c>
      <c r="M4713" s="120">
        <f>IF(AND($P$2=FALSE,OR(F4713="Commercial NAICS Cogen",F4713="Industrial NAICS Cogen",F4713="NAICS-22 Cogen")),FALSE,IF(AND($P$3=FALSE,OR(F4713="Commercial NAICS Cogen",F4713="Commercial NAICS Non-Cogen",F4713="Industrial NAICS Cogen", F4713="industrial NAICS non-Cogen")),FALSE, TRUE))</f>
        <v/>
      </c>
    </row>
    <row r="4714">
      <c r="A4714" s="129" t="n">
        <v>60891</v>
      </c>
      <c r="B4714" s="130" t="inlineStr">
        <is>
          <t>Liberty Pole DPC Solar</t>
        </is>
      </c>
      <c r="C4714" s="130" t="inlineStr">
        <is>
          <t>SoCore Energy LLC</t>
        </is>
      </c>
      <c r="D4714" s="129" t="n">
        <v>60520</v>
      </c>
      <c r="E4714" s="130" t="inlineStr">
        <is>
          <t>WI</t>
        </is>
      </c>
      <c r="F4714" s="130" t="inlineStr">
        <is>
          <t>NAICS-22 Non-Cogen</t>
        </is>
      </c>
      <c r="G4714" s="130" t="inlineStr">
        <is>
          <t>PV</t>
        </is>
      </c>
      <c r="H4714" s="130" t="inlineStr">
        <is>
          <t>SUN</t>
        </is>
      </c>
      <c r="I4714" s="130" t="inlineStr">
        <is>
          <t>SUN</t>
        </is>
      </c>
      <c r="J4714" s="131" t="n">
        <v>2255</v>
      </c>
      <c r="K4714" s="129" t="n">
        <v>2020</v>
      </c>
      <c r="L4714" s="120">
        <f>IF(VLOOKUP(H4714,'Cross-Page Data'!$D$4:$F$48,3,FALSE)="natural gas",VLOOKUP(G4714,'Cross-Page Data'!$I$4:$J$19,2,FALSE),IF(VLOOKUP(H4714,'Cross-Page Data'!$D$4:$F$48,3,FALSE)="solar",IF(G4714="PV","solar PV","solar thermal"),IF(VLOOKUP(H4714,'Cross-Page Data'!$D$4:$F$48,3,FALSE)="wind",VLOOKUP(G4714,'Cross-Page Data'!$I$4:$J$19,2,FALSE),IF(VLOOKUP(H4714,'Cross-Page Data'!$D$4:$F$48,3,FALSE)="hydro",VLOOKUP(G4714,'Cross-Page Data'!$I$4:$J$19,2,FALSE),VLOOKUP(H4714,'Cross-Page Data'!$D$4:$F$48,3,FALSE)))))</f>
        <v/>
      </c>
      <c r="M4714" s="120">
        <f>IF(AND($P$2=FALSE,OR(F4714="Commercial NAICS Cogen",F4714="Industrial NAICS Cogen",F4714="NAICS-22 Cogen")),FALSE,IF(AND($P$3=FALSE,OR(F4714="Commercial NAICS Cogen",F4714="Commercial NAICS Non-Cogen",F4714="Industrial NAICS Cogen", F4714="industrial NAICS non-Cogen")),FALSE, TRUE))</f>
        <v/>
      </c>
    </row>
    <row r="4715">
      <c r="A4715" s="129" t="n">
        <v>60892</v>
      </c>
      <c r="B4715" s="130" t="inlineStr">
        <is>
          <t>Downsville DPC Solar</t>
        </is>
      </c>
      <c r="C4715" s="130" t="inlineStr">
        <is>
          <t>SoCore Energy LLC</t>
        </is>
      </c>
      <c r="D4715" s="129" t="n">
        <v>60520</v>
      </c>
      <c r="E4715" s="130" t="inlineStr">
        <is>
          <t>WI</t>
        </is>
      </c>
      <c r="F4715" s="130" t="inlineStr">
        <is>
          <t>NAICS-22 Non-Cogen</t>
        </is>
      </c>
      <c r="G4715" s="130" t="inlineStr">
        <is>
          <t>PV</t>
        </is>
      </c>
      <c r="H4715" s="130" t="inlineStr">
        <is>
          <t>SUN</t>
        </is>
      </c>
      <c r="I4715" s="130" t="inlineStr">
        <is>
          <t>SUN</t>
        </is>
      </c>
      <c r="J4715" s="131" t="n">
        <v>1967</v>
      </c>
      <c r="K4715" s="129" t="n">
        <v>2020</v>
      </c>
      <c r="L4715" s="120">
        <f>IF(VLOOKUP(H4715,'Cross-Page Data'!$D$4:$F$48,3,FALSE)="natural gas",VLOOKUP(G4715,'Cross-Page Data'!$I$4:$J$19,2,FALSE),IF(VLOOKUP(H4715,'Cross-Page Data'!$D$4:$F$48,3,FALSE)="solar",IF(G4715="PV","solar PV","solar thermal"),IF(VLOOKUP(H4715,'Cross-Page Data'!$D$4:$F$48,3,FALSE)="wind",VLOOKUP(G4715,'Cross-Page Data'!$I$4:$J$19,2,FALSE),IF(VLOOKUP(H4715,'Cross-Page Data'!$D$4:$F$48,3,FALSE)="hydro",VLOOKUP(G4715,'Cross-Page Data'!$I$4:$J$19,2,FALSE),VLOOKUP(H4715,'Cross-Page Data'!$D$4:$F$48,3,FALSE)))))</f>
        <v/>
      </c>
      <c r="M4715" s="120">
        <f>IF(AND($P$2=FALSE,OR(F4715="Commercial NAICS Cogen",F4715="Industrial NAICS Cogen",F4715="NAICS-22 Cogen")),FALSE,IF(AND($P$3=FALSE,OR(F4715="Commercial NAICS Cogen",F4715="Commercial NAICS Non-Cogen",F4715="Industrial NAICS Cogen", F4715="industrial NAICS non-Cogen")),FALSE, TRUE))</f>
        <v/>
      </c>
    </row>
    <row r="4716">
      <c r="A4716" s="129" t="n">
        <v>60893</v>
      </c>
      <c r="B4716" s="130" t="inlineStr">
        <is>
          <t>Mt. Hope DPC Solar</t>
        </is>
      </c>
      <c r="C4716" s="130" t="inlineStr">
        <is>
          <t>SoCore Energy LLC</t>
        </is>
      </c>
      <c r="D4716" s="129" t="n">
        <v>60520</v>
      </c>
      <c r="E4716" s="130" t="inlineStr">
        <is>
          <t>WI</t>
        </is>
      </c>
      <c r="F4716" s="130" t="inlineStr">
        <is>
          <t>NAICS-22 Non-Cogen</t>
        </is>
      </c>
      <c r="G4716" s="130" t="inlineStr">
        <is>
          <t>PV</t>
        </is>
      </c>
      <c r="H4716" s="130" t="inlineStr">
        <is>
          <t>SUN</t>
        </is>
      </c>
      <c r="I4716" s="130" t="inlineStr">
        <is>
          <t>SUN</t>
        </is>
      </c>
      <c r="J4716" s="131" t="n">
        <v>2016</v>
      </c>
      <c r="K4716" s="129" t="n">
        <v>2020</v>
      </c>
      <c r="L4716" s="120">
        <f>IF(VLOOKUP(H4716,'Cross-Page Data'!$D$4:$F$48,3,FALSE)="natural gas",VLOOKUP(G4716,'Cross-Page Data'!$I$4:$J$19,2,FALSE),IF(VLOOKUP(H4716,'Cross-Page Data'!$D$4:$F$48,3,FALSE)="solar",IF(G4716="PV","solar PV","solar thermal"),IF(VLOOKUP(H4716,'Cross-Page Data'!$D$4:$F$48,3,FALSE)="wind",VLOOKUP(G4716,'Cross-Page Data'!$I$4:$J$19,2,FALSE),IF(VLOOKUP(H4716,'Cross-Page Data'!$D$4:$F$48,3,FALSE)="hydro",VLOOKUP(G4716,'Cross-Page Data'!$I$4:$J$19,2,FALSE),VLOOKUP(H4716,'Cross-Page Data'!$D$4:$F$48,3,FALSE)))))</f>
        <v/>
      </c>
      <c r="M4716" s="120">
        <f>IF(AND($P$2=FALSE,OR(F4716="Commercial NAICS Cogen",F4716="Industrial NAICS Cogen",F4716="NAICS-22 Cogen")),FALSE,IF(AND($P$3=FALSE,OR(F4716="Commercial NAICS Cogen",F4716="Commercial NAICS Non-Cogen",F4716="Industrial NAICS Cogen", F4716="industrial NAICS non-Cogen")),FALSE, TRUE))</f>
        <v/>
      </c>
    </row>
    <row r="4717">
      <c r="A4717" s="129" t="n">
        <v>60894</v>
      </c>
      <c r="B4717" s="130" t="inlineStr">
        <is>
          <t>Medford DPC Solar</t>
        </is>
      </c>
      <c r="C4717" s="130" t="inlineStr">
        <is>
          <t>SoCore Energy LLC</t>
        </is>
      </c>
      <c r="D4717" s="129" t="n">
        <v>60520</v>
      </c>
      <c r="E4717" s="130" t="inlineStr">
        <is>
          <t>WI</t>
        </is>
      </c>
      <c r="F4717" s="130" t="inlineStr">
        <is>
          <t>NAICS-22 Non-Cogen</t>
        </is>
      </c>
      <c r="G4717" s="130" t="inlineStr">
        <is>
          <t>PV</t>
        </is>
      </c>
      <c r="H4717" s="130" t="inlineStr">
        <is>
          <t>SUN</t>
        </is>
      </c>
      <c r="I4717" s="130" t="inlineStr">
        <is>
          <t>SUN</t>
        </is>
      </c>
      <c r="J4717" s="131" t="n">
        <v>3295</v>
      </c>
      <c r="K4717" s="129" t="n">
        <v>2020</v>
      </c>
      <c r="L4717" s="120">
        <f>IF(VLOOKUP(H4717,'Cross-Page Data'!$D$4:$F$48,3,FALSE)="natural gas",VLOOKUP(G4717,'Cross-Page Data'!$I$4:$J$19,2,FALSE),IF(VLOOKUP(H4717,'Cross-Page Data'!$D$4:$F$48,3,FALSE)="solar",IF(G4717="PV","solar PV","solar thermal"),IF(VLOOKUP(H4717,'Cross-Page Data'!$D$4:$F$48,3,FALSE)="wind",VLOOKUP(G4717,'Cross-Page Data'!$I$4:$J$19,2,FALSE),IF(VLOOKUP(H4717,'Cross-Page Data'!$D$4:$F$48,3,FALSE)="hydro",VLOOKUP(G4717,'Cross-Page Data'!$I$4:$J$19,2,FALSE),VLOOKUP(H4717,'Cross-Page Data'!$D$4:$F$48,3,FALSE)))))</f>
        <v/>
      </c>
      <c r="M4717" s="120">
        <f>IF(AND($P$2=FALSE,OR(F4717="Commercial NAICS Cogen",F4717="Industrial NAICS Cogen",F4717="NAICS-22 Cogen")),FALSE,IF(AND($P$3=FALSE,OR(F4717="Commercial NAICS Cogen",F4717="Commercial NAICS Non-Cogen",F4717="Industrial NAICS Cogen", F4717="industrial NAICS non-Cogen")),FALSE, TRUE))</f>
        <v/>
      </c>
    </row>
    <row r="4718">
      <c r="A4718" s="129" t="n">
        <v>60895</v>
      </c>
      <c r="B4718" s="130" t="inlineStr">
        <is>
          <t>Whistling Winds DPC Solar</t>
        </is>
      </c>
      <c r="C4718" s="130" t="inlineStr">
        <is>
          <t>SoCore Energy LLC</t>
        </is>
      </c>
      <c r="D4718" s="129" t="n">
        <v>60520</v>
      </c>
      <c r="E4718" s="130" t="inlineStr">
        <is>
          <t>WI</t>
        </is>
      </c>
      <c r="F4718" s="130" t="inlineStr">
        <is>
          <t>NAICS-22 Non-Cogen</t>
        </is>
      </c>
      <c r="G4718" s="130" t="inlineStr">
        <is>
          <t>PV</t>
        </is>
      </c>
      <c r="H4718" s="130" t="inlineStr">
        <is>
          <t>SUN</t>
        </is>
      </c>
      <c r="I4718" s="130" t="inlineStr">
        <is>
          <t>SUN</t>
        </is>
      </c>
      <c r="J4718" s="131" t="n">
        <v>3001</v>
      </c>
      <c r="K4718" s="129" t="n">
        <v>2020</v>
      </c>
      <c r="L4718" s="120">
        <f>IF(VLOOKUP(H4718,'Cross-Page Data'!$D$4:$F$48,3,FALSE)="natural gas",VLOOKUP(G4718,'Cross-Page Data'!$I$4:$J$19,2,FALSE),IF(VLOOKUP(H4718,'Cross-Page Data'!$D$4:$F$48,3,FALSE)="solar",IF(G4718="PV","solar PV","solar thermal"),IF(VLOOKUP(H4718,'Cross-Page Data'!$D$4:$F$48,3,FALSE)="wind",VLOOKUP(G4718,'Cross-Page Data'!$I$4:$J$19,2,FALSE),IF(VLOOKUP(H4718,'Cross-Page Data'!$D$4:$F$48,3,FALSE)="hydro",VLOOKUP(G4718,'Cross-Page Data'!$I$4:$J$19,2,FALSE),VLOOKUP(H4718,'Cross-Page Data'!$D$4:$F$48,3,FALSE)))))</f>
        <v/>
      </c>
      <c r="M4718" s="120">
        <f>IF(AND($P$2=FALSE,OR(F4718="Commercial NAICS Cogen",F4718="Industrial NAICS Cogen",F4718="NAICS-22 Cogen")),FALSE,IF(AND($P$3=FALSE,OR(F4718="Commercial NAICS Cogen",F4718="Commercial NAICS Non-Cogen",F4718="Industrial NAICS Cogen", F4718="industrial NAICS non-Cogen")),FALSE, TRUE))</f>
        <v/>
      </c>
    </row>
    <row r="4719">
      <c r="A4719" s="129" t="n">
        <v>60901</v>
      </c>
      <c r="B4719" s="130" t="inlineStr">
        <is>
          <t>Willow Springs Wind Farm</t>
        </is>
      </c>
      <c r="C4719" s="130" t="inlineStr">
        <is>
          <t>Willow Springs Windfarm, LLC</t>
        </is>
      </c>
      <c r="D4719" s="129" t="n">
        <v>60542</v>
      </c>
      <c r="E4719" s="130" t="inlineStr">
        <is>
          <t>TX</t>
        </is>
      </c>
      <c r="F4719" s="130" t="inlineStr">
        <is>
          <t>NAICS-22 Non-Cogen</t>
        </is>
      </c>
      <c r="G4719" s="130" t="inlineStr">
        <is>
          <t>WT</t>
        </is>
      </c>
      <c r="H4719" s="130" t="inlineStr">
        <is>
          <t>WND</t>
        </is>
      </c>
      <c r="I4719" s="130" t="inlineStr">
        <is>
          <t>WND</t>
        </is>
      </c>
      <c r="J4719" s="131" t="n">
        <v>954121</v>
      </c>
      <c r="K4719" s="129" t="n">
        <v>2020</v>
      </c>
      <c r="L4719" s="120">
        <f>IF(VLOOKUP(H4719,'Cross-Page Data'!$D$4:$F$48,3,FALSE)="natural gas",VLOOKUP(G4719,'Cross-Page Data'!$I$4:$J$19,2,FALSE),IF(VLOOKUP(H4719,'Cross-Page Data'!$D$4:$F$48,3,FALSE)="solar",IF(G4719="PV","solar PV","solar thermal"),IF(VLOOKUP(H4719,'Cross-Page Data'!$D$4:$F$48,3,FALSE)="wind",VLOOKUP(G4719,'Cross-Page Data'!$I$4:$J$19,2,FALSE),IF(VLOOKUP(H4719,'Cross-Page Data'!$D$4:$F$48,3,FALSE)="hydro",VLOOKUP(G4719,'Cross-Page Data'!$I$4:$J$19,2,FALSE),VLOOKUP(H4719,'Cross-Page Data'!$D$4:$F$48,3,FALSE)))))</f>
        <v/>
      </c>
      <c r="M4719" s="120">
        <f>IF(AND($P$2=FALSE,OR(F4719="Commercial NAICS Cogen",F4719="Industrial NAICS Cogen",F4719="NAICS-22 Cogen")),FALSE,IF(AND($P$3=FALSE,OR(F4719="Commercial NAICS Cogen",F4719="Commercial NAICS Non-Cogen",F4719="Industrial NAICS Cogen", F4719="industrial NAICS non-Cogen")),FALSE, TRUE))</f>
        <v/>
      </c>
    </row>
    <row r="4720">
      <c r="A4720" s="129" t="n">
        <v>60902</v>
      </c>
      <c r="B4720" s="130" t="inlineStr">
        <is>
          <t>Dermott Wind</t>
        </is>
      </c>
      <c r="C4720" s="130" t="inlineStr">
        <is>
          <t>Dermott Wind, LLC</t>
        </is>
      </c>
      <c r="D4720" s="129" t="n">
        <v>60543</v>
      </c>
      <c r="E4720" s="130" t="inlineStr">
        <is>
          <t>TX</t>
        </is>
      </c>
      <c r="F4720" s="130" t="inlineStr">
        <is>
          <t>NAICS-22 Non-Cogen</t>
        </is>
      </c>
      <c r="G4720" s="130" t="inlineStr">
        <is>
          <t>WT</t>
        </is>
      </c>
      <c r="H4720" s="130" t="inlineStr">
        <is>
          <t>WND</t>
        </is>
      </c>
      <c r="I4720" s="130" t="inlineStr">
        <is>
          <t>WND</t>
        </is>
      </c>
      <c r="J4720" s="131" t="n">
        <v>935030</v>
      </c>
      <c r="K4720" s="129" t="n">
        <v>2020</v>
      </c>
      <c r="L4720" s="120">
        <f>IF(VLOOKUP(H4720,'Cross-Page Data'!$D$4:$F$48,3,FALSE)="natural gas",VLOOKUP(G4720,'Cross-Page Data'!$I$4:$J$19,2,FALSE),IF(VLOOKUP(H4720,'Cross-Page Data'!$D$4:$F$48,3,FALSE)="solar",IF(G4720="PV","solar PV","solar thermal"),IF(VLOOKUP(H4720,'Cross-Page Data'!$D$4:$F$48,3,FALSE)="wind",VLOOKUP(G4720,'Cross-Page Data'!$I$4:$J$19,2,FALSE),IF(VLOOKUP(H4720,'Cross-Page Data'!$D$4:$F$48,3,FALSE)="hydro",VLOOKUP(G4720,'Cross-Page Data'!$I$4:$J$19,2,FALSE),VLOOKUP(H4720,'Cross-Page Data'!$D$4:$F$48,3,FALSE)))))</f>
        <v/>
      </c>
      <c r="M4720" s="120">
        <f>IF(AND($P$2=FALSE,OR(F4720="Commercial NAICS Cogen",F4720="Industrial NAICS Cogen",F4720="NAICS-22 Cogen")),FALSE,IF(AND($P$3=FALSE,OR(F4720="Commercial NAICS Cogen",F4720="Commercial NAICS Non-Cogen",F4720="Industrial NAICS Cogen", F4720="industrial NAICS non-Cogen")),FALSE, TRUE))</f>
        <v/>
      </c>
    </row>
    <row r="4721">
      <c r="A4721" s="129" t="n">
        <v>60903</v>
      </c>
      <c r="B4721" s="130" t="inlineStr">
        <is>
          <t>Salem Harbor Station NGCC</t>
        </is>
      </c>
      <c r="C4721" s="130" t="inlineStr">
        <is>
          <t>Footprint Salem Harbor Development LP</t>
        </is>
      </c>
      <c r="D4721" s="129" t="n">
        <v>59928</v>
      </c>
      <c r="E4721" s="130" t="inlineStr">
        <is>
          <t>MA</t>
        </is>
      </c>
      <c r="F4721" s="130" t="inlineStr">
        <is>
          <t>NAICS-22 Non-Cogen</t>
        </is>
      </c>
      <c r="G4721" s="130" t="inlineStr">
        <is>
          <t>CA</t>
        </is>
      </c>
      <c r="H4721" s="130" t="inlineStr">
        <is>
          <t>NG</t>
        </is>
      </c>
      <c r="I4721" s="130" t="inlineStr">
        <is>
          <t>NG</t>
        </is>
      </c>
      <c r="J4721" s="131" t="n">
        <v>322299</v>
      </c>
      <c r="K4721" s="129" t="n">
        <v>2020</v>
      </c>
      <c r="L4721" s="120">
        <f>IF(VLOOKUP(H4721,'Cross-Page Data'!$D$4:$F$48,3,FALSE)="natural gas",VLOOKUP(G4721,'Cross-Page Data'!$I$4:$J$19,2,FALSE),IF(VLOOKUP(H4721,'Cross-Page Data'!$D$4:$F$48,3,FALSE)="solar",IF(G4721="PV","solar PV","solar thermal"),IF(VLOOKUP(H4721,'Cross-Page Data'!$D$4:$F$48,3,FALSE)="wind",VLOOKUP(G4721,'Cross-Page Data'!$I$4:$J$19,2,FALSE),IF(VLOOKUP(H4721,'Cross-Page Data'!$D$4:$F$48,3,FALSE)="hydro",VLOOKUP(G4721,'Cross-Page Data'!$I$4:$J$19,2,FALSE),VLOOKUP(H4721,'Cross-Page Data'!$D$4:$F$48,3,FALSE)))))</f>
        <v/>
      </c>
      <c r="M4721" s="120">
        <f>IF(AND($P$2=FALSE,OR(F4721="Commercial NAICS Cogen",F4721="Industrial NAICS Cogen",F4721="NAICS-22 Cogen")),FALSE,IF(AND($P$3=FALSE,OR(F4721="Commercial NAICS Cogen",F4721="Commercial NAICS Non-Cogen",F4721="Industrial NAICS Cogen", F4721="industrial NAICS non-Cogen")),FALSE, TRUE))</f>
        <v/>
      </c>
    </row>
    <row r="4722">
      <c r="A4722" s="129" t="n">
        <v>60903</v>
      </c>
      <c r="B4722" s="130" t="inlineStr">
        <is>
          <t>Salem Harbor Station NGCC</t>
        </is>
      </c>
      <c r="C4722" s="130" t="inlineStr">
        <is>
          <t>Footprint Salem Harbor Development LP</t>
        </is>
      </c>
      <c r="D4722" s="129" t="n">
        <v>59928</v>
      </c>
      <c r="E4722" s="130" t="inlineStr">
        <is>
          <t>MA</t>
        </is>
      </c>
      <c r="F4722" s="130" t="inlineStr">
        <is>
          <t>NAICS-22 Non-Cogen</t>
        </is>
      </c>
      <c r="G4722" s="130" t="inlineStr">
        <is>
          <t>CT</t>
        </is>
      </c>
      <c r="H4722" s="130" t="inlineStr">
        <is>
          <t>NG</t>
        </is>
      </c>
      <c r="I4722" s="130" t="inlineStr">
        <is>
          <t>NG</t>
        </is>
      </c>
      <c r="J4722" s="131" t="n">
        <v>511193</v>
      </c>
      <c r="K4722" s="129" t="n">
        <v>2020</v>
      </c>
      <c r="L4722" s="120">
        <f>IF(VLOOKUP(H4722,'Cross-Page Data'!$D$4:$F$48,3,FALSE)="natural gas",VLOOKUP(G4722,'Cross-Page Data'!$I$4:$J$19,2,FALSE),IF(VLOOKUP(H4722,'Cross-Page Data'!$D$4:$F$48,3,FALSE)="solar",IF(G4722="PV","solar PV","solar thermal"),IF(VLOOKUP(H4722,'Cross-Page Data'!$D$4:$F$48,3,FALSE)="wind",VLOOKUP(G4722,'Cross-Page Data'!$I$4:$J$19,2,FALSE),IF(VLOOKUP(H4722,'Cross-Page Data'!$D$4:$F$48,3,FALSE)="hydro",VLOOKUP(G4722,'Cross-Page Data'!$I$4:$J$19,2,FALSE),VLOOKUP(H4722,'Cross-Page Data'!$D$4:$F$48,3,FALSE)))))</f>
        <v/>
      </c>
      <c r="M4722" s="120">
        <f>IF(AND($P$2=FALSE,OR(F4722="Commercial NAICS Cogen",F4722="Industrial NAICS Cogen",F4722="NAICS-22 Cogen")),FALSE,IF(AND($P$3=FALSE,OR(F4722="Commercial NAICS Cogen",F4722="Commercial NAICS Non-Cogen",F4722="Industrial NAICS Cogen", F4722="industrial NAICS non-Cogen")),FALSE, TRUE))</f>
        <v/>
      </c>
    </row>
    <row r="4723">
      <c r="A4723" s="129" t="n">
        <v>60905</v>
      </c>
      <c r="B4723" s="130" t="inlineStr">
        <is>
          <t>Oliver Wind III, LLC</t>
        </is>
      </c>
      <c r="C4723" s="130" t="inlineStr">
        <is>
          <t>Oliver Wind III, LLC</t>
        </is>
      </c>
      <c r="D4723" s="129" t="n">
        <v>60562</v>
      </c>
      <c r="E4723" s="130" t="inlineStr">
        <is>
          <t>ND</t>
        </is>
      </c>
      <c r="F4723" s="130" t="inlineStr">
        <is>
          <t>NAICS-22 Non-Cogen</t>
        </is>
      </c>
      <c r="G4723" s="130" t="inlineStr">
        <is>
          <t>WT</t>
        </is>
      </c>
      <c r="H4723" s="130" t="inlineStr">
        <is>
          <t>WND</t>
        </is>
      </c>
      <c r="I4723" s="130" t="inlineStr">
        <is>
          <t>WND</t>
        </is>
      </c>
      <c r="J4723" s="131" t="n">
        <v>457141</v>
      </c>
      <c r="K4723" s="129" t="n">
        <v>2020</v>
      </c>
      <c r="L4723" s="120">
        <f>IF(VLOOKUP(H4723,'Cross-Page Data'!$D$4:$F$48,3,FALSE)="natural gas",VLOOKUP(G4723,'Cross-Page Data'!$I$4:$J$19,2,FALSE),IF(VLOOKUP(H4723,'Cross-Page Data'!$D$4:$F$48,3,FALSE)="solar",IF(G4723="PV","solar PV","solar thermal"),IF(VLOOKUP(H4723,'Cross-Page Data'!$D$4:$F$48,3,FALSE)="wind",VLOOKUP(G4723,'Cross-Page Data'!$I$4:$J$19,2,FALSE),IF(VLOOKUP(H4723,'Cross-Page Data'!$D$4:$F$48,3,FALSE)="hydro",VLOOKUP(G4723,'Cross-Page Data'!$I$4:$J$19,2,FALSE),VLOOKUP(H4723,'Cross-Page Data'!$D$4:$F$48,3,FALSE)))))</f>
        <v/>
      </c>
      <c r="M4723" s="120">
        <f>IF(AND($P$2=FALSE,OR(F4723="Commercial NAICS Cogen",F4723="Industrial NAICS Cogen",F4723="NAICS-22 Cogen")),FALSE,IF(AND($P$3=FALSE,OR(F4723="Commercial NAICS Cogen",F4723="Commercial NAICS Non-Cogen",F4723="Industrial NAICS Cogen", F4723="industrial NAICS non-Cogen")),FALSE, TRUE))</f>
        <v/>
      </c>
    </row>
    <row r="4724">
      <c r="A4724" s="129" t="n">
        <v>60913</v>
      </c>
      <c r="B4724" s="130" t="inlineStr">
        <is>
          <t>Ohio Northern University Solar Site</t>
        </is>
      </c>
      <c r="C4724" s="130" t="inlineStr">
        <is>
          <t>AEP Onsite Partners</t>
        </is>
      </c>
      <c r="D4724" s="129" t="n">
        <v>60571</v>
      </c>
      <c r="E4724" s="130" t="inlineStr">
        <is>
          <t>OH</t>
        </is>
      </c>
      <c r="F4724" s="130" t="inlineStr">
        <is>
          <t>NAICS-22 Non-Cogen</t>
        </is>
      </c>
      <c r="G4724" s="130" t="inlineStr">
        <is>
          <t>PV</t>
        </is>
      </c>
      <c r="H4724" s="130" t="inlineStr">
        <is>
          <t>SUN</t>
        </is>
      </c>
      <c r="I4724" s="130" t="inlineStr">
        <is>
          <t>SUN</t>
        </is>
      </c>
      <c r="J4724" s="131" t="n">
        <v>4416</v>
      </c>
      <c r="K4724" s="129" t="n">
        <v>2020</v>
      </c>
      <c r="L4724" s="120">
        <f>IF(VLOOKUP(H4724,'Cross-Page Data'!$D$4:$F$48,3,FALSE)="natural gas",VLOOKUP(G4724,'Cross-Page Data'!$I$4:$J$19,2,FALSE),IF(VLOOKUP(H4724,'Cross-Page Data'!$D$4:$F$48,3,FALSE)="solar",IF(G4724="PV","solar PV","solar thermal"),IF(VLOOKUP(H4724,'Cross-Page Data'!$D$4:$F$48,3,FALSE)="wind",VLOOKUP(G4724,'Cross-Page Data'!$I$4:$J$19,2,FALSE),IF(VLOOKUP(H4724,'Cross-Page Data'!$D$4:$F$48,3,FALSE)="hydro",VLOOKUP(G4724,'Cross-Page Data'!$I$4:$J$19,2,FALSE),VLOOKUP(H4724,'Cross-Page Data'!$D$4:$F$48,3,FALSE)))))</f>
        <v/>
      </c>
      <c r="M4724" s="120">
        <f>IF(AND($P$2=FALSE,OR(F4724="Commercial NAICS Cogen",F4724="Industrial NAICS Cogen",F4724="NAICS-22 Cogen")),FALSE,IF(AND($P$3=FALSE,OR(F4724="Commercial NAICS Cogen",F4724="Commercial NAICS Non-Cogen",F4724="Industrial NAICS Cogen", F4724="industrial NAICS non-Cogen")),FALSE, TRUE))</f>
        <v/>
      </c>
    </row>
    <row r="4725">
      <c r="A4725" s="129" t="n">
        <v>60923</v>
      </c>
      <c r="B4725" s="130" t="inlineStr">
        <is>
          <t>Clyde Solar Array</t>
        </is>
      </c>
      <c r="C4725" s="130" t="inlineStr">
        <is>
          <t>AEP Onsite Partners</t>
        </is>
      </c>
      <c r="D4725" s="129" t="n">
        <v>60571</v>
      </c>
      <c r="E4725" s="130" t="inlineStr">
        <is>
          <t>OH</t>
        </is>
      </c>
      <c r="F4725" s="130" t="inlineStr">
        <is>
          <t>NAICS-22 Non-Cogen</t>
        </is>
      </c>
      <c r="G4725" s="130" t="inlineStr">
        <is>
          <t>PV</t>
        </is>
      </c>
      <c r="H4725" s="130" t="inlineStr">
        <is>
          <t>SUN</t>
        </is>
      </c>
      <c r="I4725" s="130" t="inlineStr">
        <is>
          <t>SUN</t>
        </is>
      </c>
      <c r="J4725" s="131" t="n">
        <v>4081</v>
      </c>
      <c r="K4725" s="129" t="n">
        <v>2020</v>
      </c>
      <c r="L4725" s="120">
        <f>IF(VLOOKUP(H4725,'Cross-Page Data'!$D$4:$F$48,3,FALSE)="natural gas",VLOOKUP(G4725,'Cross-Page Data'!$I$4:$J$19,2,FALSE),IF(VLOOKUP(H4725,'Cross-Page Data'!$D$4:$F$48,3,FALSE)="solar",IF(G4725="PV","solar PV","solar thermal"),IF(VLOOKUP(H4725,'Cross-Page Data'!$D$4:$F$48,3,FALSE)="wind",VLOOKUP(G4725,'Cross-Page Data'!$I$4:$J$19,2,FALSE),IF(VLOOKUP(H4725,'Cross-Page Data'!$D$4:$F$48,3,FALSE)="hydro",VLOOKUP(G4725,'Cross-Page Data'!$I$4:$J$19,2,FALSE),VLOOKUP(H4725,'Cross-Page Data'!$D$4:$F$48,3,FALSE)))))</f>
        <v/>
      </c>
      <c r="M4725" s="120">
        <f>IF(AND($P$2=FALSE,OR(F4725="Commercial NAICS Cogen",F4725="Industrial NAICS Cogen",F4725="NAICS-22 Cogen")),FALSE,IF(AND($P$3=FALSE,OR(F4725="Commercial NAICS Cogen",F4725="Commercial NAICS Non-Cogen",F4725="Industrial NAICS Cogen", F4725="industrial NAICS non-Cogen")),FALSE, TRUE))</f>
        <v/>
      </c>
    </row>
    <row r="4726">
      <c r="A4726" s="129" t="n">
        <v>60926</v>
      </c>
      <c r="B4726" s="130" t="inlineStr">
        <is>
          <t>St. Charles Power Station (LA)</t>
        </is>
      </c>
      <c r="C4726" s="130" t="inlineStr">
        <is>
          <t>Entergy Louisiana LLC</t>
        </is>
      </c>
      <c r="D4726" s="129" t="n">
        <v>11241</v>
      </c>
      <c r="E4726" s="130" t="inlineStr">
        <is>
          <t>LA</t>
        </is>
      </c>
      <c r="F4726" s="130" t="inlineStr">
        <is>
          <t>Electric Utility</t>
        </is>
      </c>
      <c r="G4726" s="130" t="inlineStr">
        <is>
          <t>CA</t>
        </is>
      </c>
      <c r="H4726" s="130" t="inlineStr">
        <is>
          <t>NG</t>
        </is>
      </c>
      <c r="I4726" s="130" t="inlineStr">
        <is>
          <t>NG</t>
        </is>
      </c>
      <c r="J4726" s="131" t="n">
        <v>2443787</v>
      </c>
      <c r="K4726" s="129" t="n">
        <v>2020</v>
      </c>
      <c r="L4726" s="120">
        <f>IF(VLOOKUP(H4726,'Cross-Page Data'!$D$4:$F$48,3,FALSE)="natural gas",VLOOKUP(G4726,'Cross-Page Data'!$I$4:$J$19,2,FALSE),IF(VLOOKUP(H4726,'Cross-Page Data'!$D$4:$F$48,3,FALSE)="solar",IF(G4726="PV","solar PV","solar thermal"),IF(VLOOKUP(H4726,'Cross-Page Data'!$D$4:$F$48,3,FALSE)="wind",VLOOKUP(G4726,'Cross-Page Data'!$I$4:$J$19,2,FALSE),IF(VLOOKUP(H4726,'Cross-Page Data'!$D$4:$F$48,3,FALSE)="hydro",VLOOKUP(G4726,'Cross-Page Data'!$I$4:$J$19,2,FALSE),VLOOKUP(H4726,'Cross-Page Data'!$D$4:$F$48,3,FALSE)))))</f>
        <v/>
      </c>
      <c r="M4726" s="120">
        <f>IF(AND($P$2=FALSE,OR(F4726="Commercial NAICS Cogen",F4726="Industrial NAICS Cogen",F4726="NAICS-22 Cogen")),FALSE,IF(AND($P$3=FALSE,OR(F4726="Commercial NAICS Cogen",F4726="Commercial NAICS Non-Cogen",F4726="Industrial NAICS Cogen", F4726="industrial NAICS non-Cogen")),FALSE, TRUE))</f>
        <v/>
      </c>
    </row>
    <row r="4727">
      <c r="A4727" s="129" t="n">
        <v>60926</v>
      </c>
      <c r="B4727" s="130" t="inlineStr">
        <is>
          <t>St. Charles Power Station (LA)</t>
        </is>
      </c>
      <c r="C4727" s="130" t="inlineStr">
        <is>
          <t>Entergy Louisiana LLC</t>
        </is>
      </c>
      <c r="D4727" s="129" t="n">
        <v>11241</v>
      </c>
      <c r="E4727" s="130" t="inlineStr">
        <is>
          <t>LA</t>
        </is>
      </c>
      <c r="F4727" s="130" t="inlineStr">
        <is>
          <t>Electric Utility</t>
        </is>
      </c>
      <c r="G4727" s="130" t="inlineStr">
        <is>
          <t>CT</t>
        </is>
      </c>
      <c r="H4727" s="130" t="inlineStr">
        <is>
          <t>NG</t>
        </is>
      </c>
      <c r="I4727" s="130" t="inlineStr">
        <is>
          <t>NG</t>
        </is>
      </c>
      <c r="J4727" s="131" t="n">
        <v>3406853</v>
      </c>
      <c r="K4727" s="129" t="n">
        <v>2020</v>
      </c>
      <c r="L4727" s="120">
        <f>IF(VLOOKUP(H4727,'Cross-Page Data'!$D$4:$F$48,3,FALSE)="natural gas",VLOOKUP(G4727,'Cross-Page Data'!$I$4:$J$19,2,FALSE),IF(VLOOKUP(H4727,'Cross-Page Data'!$D$4:$F$48,3,FALSE)="solar",IF(G4727="PV","solar PV","solar thermal"),IF(VLOOKUP(H4727,'Cross-Page Data'!$D$4:$F$48,3,FALSE)="wind",VLOOKUP(G4727,'Cross-Page Data'!$I$4:$J$19,2,FALSE),IF(VLOOKUP(H4727,'Cross-Page Data'!$D$4:$F$48,3,FALSE)="hydro",VLOOKUP(G4727,'Cross-Page Data'!$I$4:$J$19,2,FALSE),VLOOKUP(H4727,'Cross-Page Data'!$D$4:$F$48,3,FALSE)))))</f>
        <v/>
      </c>
      <c r="M4727" s="120">
        <f>IF(AND($P$2=FALSE,OR(F4727="Commercial NAICS Cogen",F4727="Industrial NAICS Cogen",F4727="NAICS-22 Cogen")),FALSE,IF(AND($P$3=FALSE,OR(F4727="Commercial NAICS Cogen",F4727="Commercial NAICS Non-Cogen",F4727="Industrial NAICS Cogen", F4727="industrial NAICS non-Cogen")),FALSE, TRUE))</f>
        <v/>
      </c>
    </row>
    <row r="4728">
      <c r="A4728" s="129" t="n">
        <v>60927</v>
      </c>
      <c r="B4728" s="130" t="inlineStr">
        <is>
          <t>Lake Charles Power</t>
        </is>
      </c>
      <c r="C4728" s="130" t="inlineStr">
        <is>
          <t>Entergy Louisiana LLC</t>
        </is>
      </c>
      <c r="D4728" s="129" t="n">
        <v>11241</v>
      </c>
      <c r="E4728" s="130" t="inlineStr">
        <is>
          <t>LA</t>
        </is>
      </c>
      <c r="F4728" s="130" t="inlineStr">
        <is>
          <t>Electric Utility</t>
        </is>
      </c>
      <c r="G4728" s="130" t="inlineStr">
        <is>
          <t>CA</t>
        </is>
      </c>
      <c r="H4728" s="130" t="inlineStr">
        <is>
          <t>NG</t>
        </is>
      </c>
      <c r="I4728" s="130" t="inlineStr">
        <is>
          <t>NG</t>
        </is>
      </c>
      <c r="J4728" s="131" t="n">
        <v>1321791</v>
      </c>
      <c r="K4728" s="129" t="n">
        <v>2020</v>
      </c>
      <c r="L4728" s="120">
        <f>IF(VLOOKUP(H4728,'Cross-Page Data'!$D$4:$F$48,3,FALSE)="natural gas",VLOOKUP(G4728,'Cross-Page Data'!$I$4:$J$19,2,FALSE),IF(VLOOKUP(H4728,'Cross-Page Data'!$D$4:$F$48,3,FALSE)="solar",IF(G4728="PV","solar PV","solar thermal"),IF(VLOOKUP(H4728,'Cross-Page Data'!$D$4:$F$48,3,FALSE)="wind",VLOOKUP(G4728,'Cross-Page Data'!$I$4:$J$19,2,FALSE),IF(VLOOKUP(H4728,'Cross-Page Data'!$D$4:$F$48,3,FALSE)="hydro",VLOOKUP(G4728,'Cross-Page Data'!$I$4:$J$19,2,FALSE),VLOOKUP(H4728,'Cross-Page Data'!$D$4:$F$48,3,FALSE)))))</f>
        <v/>
      </c>
      <c r="M4728" s="120">
        <f>IF(AND($P$2=FALSE,OR(F4728="Commercial NAICS Cogen",F4728="Industrial NAICS Cogen",F4728="NAICS-22 Cogen")),FALSE,IF(AND($P$3=FALSE,OR(F4728="Commercial NAICS Cogen",F4728="Commercial NAICS Non-Cogen",F4728="Industrial NAICS Cogen", F4728="industrial NAICS non-Cogen")),FALSE, TRUE))</f>
        <v/>
      </c>
    </row>
    <row r="4729">
      <c r="A4729" s="129" t="n">
        <v>60927</v>
      </c>
      <c r="B4729" s="130" t="inlineStr">
        <is>
          <t>Lake Charles Power</t>
        </is>
      </c>
      <c r="C4729" s="130" t="inlineStr">
        <is>
          <t>Entergy Louisiana LLC</t>
        </is>
      </c>
      <c r="D4729" s="129" t="n">
        <v>11241</v>
      </c>
      <c r="E4729" s="130" t="inlineStr">
        <is>
          <t>LA</t>
        </is>
      </c>
      <c r="F4729" s="130" t="inlineStr">
        <is>
          <t>Electric Utility</t>
        </is>
      </c>
      <c r="G4729" s="130" t="inlineStr">
        <is>
          <t>CT</t>
        </is>
      </c>
      <c r="H4729" s="130" t="inlineStr">
        <is>
          <t>NG</t>
        </is>
      </c>
      <c r="I4729" s="130" t="inlineStr">
        <is>
          <t>NG</t>
        </is>
      </c>
      <c r="J4729" s="131" t="n">
        <v>2117990</v>
      </c>
      <c r="K4729" s="129" t="n">
        <v>2020</v>
      </c>
      <c r="L4729" s="120">
        <f>IF(VLOOKUP(H4729,'Cross-Page Data'!$D$4:$F$48,3,FALSE)="natural gas",VLOOKUP(G4729,'Cross-Page Data'!$I$4:$J$19,2,FALSE),IF(VLOOKUP(H4729,'Cross-Page Data'!$D$4:$F$48,3,FALSE)="solar",IF(G4729="PV","solar PV","solar thermal"),IF(VLOOKUP(H4729,'Cross-Page Data'!$D$4:$F$48,3,FALSE)="wind",VLOOKUP(G4729,'Cross-Page Data'!$I$4:$J$19,2,FALSE),IF(VLOOKUP(H4729,'Cross-Page Data'!$D$4:$F$48,3,FALSE)="hydro",VLOOKUP(G4729,'Cross-Page Data'!$I$4:$J$19,2,FALSE),VLOOKUP(H4729,'Cross-Page Data'!$D$4:$F$48,3,FALSE)))))</f>
        <v/>
      </c>
      <c r="M4729" s="120">
        <f>IF(AND($P$2=FALSE,OR(F4729="Commercial NAICS Cogen",F4729="Industrial NAICS Cogen",F4729="NAICS-22 Cogen")),FALSE,IF(AND($P$3=FALSE,OR(F4729="Commercial NAICS Cogen",F4729="Commercial NAICS Non-Cogen",F4729="Industrial NAICS Cogen", F4729="industrial NAICS non-Cogen")),FALSE, TRUE))</f>
        <v/>
      </c>
    </row>
    <row r="4730">
      <c r="A4730" s="129" t="n">
        <v>60928</v>
      </c>
      <c r="B4730" s="130" t="inlineStr">
        <is>
          <t>New Orleans Power</t>
        </is>
      </c>
      <c r="C4730" s="130" t="inlineStr">
        <is>
          <t>Entergy New Orleans, LLC</t>
        </is>
      </c>
      <c r="D4730" s="129" t="n">
        <v>13478</v>
      </c>
      <c r="E4730" s="130" t="inlineStr">
        <is>
          <t>LA</t>
        </is>
      </c>
      <c r="F4730" s="130" t="inlineStr">
        <is>
          <t>Electric Utility</t>
        </is>
      </c>
      <c r="G4730" s="130" t="inlineStr">
        <is>
          <t>GT</t>
        </is>
      </c>
      <c r="H4730" s="130" t="inlineStr">
        <is>
          <t>NG</t>
        </is>
      </c>
      <c r="I4730" s="130" t="inlineStr">
        <is>
          <t>NG</t>
        </is>
      </c>
      <c r="J4730" s="131" t="n">
        <v>69830</v>
      </c>
      <c r="K4730" s="129" t="n">
        <v>2020</v>
      </c>
      <c r="L4730" s="120">
        <f>IF(VLOOKUP(H4730,'Cross-Page Data'!$D$4:$F$48,3,FALSE)="natural gas",VLOOKUP(G4730,'Cross-Page Data'!$I$4:$J$19,2,FALSE),IF(VLOOKUP(H4730,'Cross-Page Data'!$D$4:$F$48,3,FALSE)="solar",IF(G4730="PV","solar PV","solar thermal"),IF(VLOOKUP(H4730,'Cross-Page Data'!$D$4:$F$48,3,FALSE)="wind",VLOOKUP(G4730,'Cross-Page Data'!$I$4:$J$19,2,FALSE),IF(VLOOKUP(H4730,'Cross-Page Data'!$D$4:$F$48,3,FALSE)="hydro",VLOOKUP(G4730,'Cross-Page Data'!$I$4:$J$19,2,FALSE),VLOOKUP(H4730,'Cross-Page Data'!$D$4:$F$48,3,FALSE)))))</f>
        <v/>
      </c>
      <c r="M4730" s="120">
        <f>IF(AND($P$2=FALSE,OR(F4730="Commercial NAICS Cogen",F4730="Industrial NAICS Cogen",F4730="NAICS-22 Cogen")),FALSE,IF(AND($P$3=FALSE,OR(F4730="Commercial NAICS Cogen",F4730="Commercial NAICS Non-Cogen",F4730="Industrial NAICS Cogen", F4730="industrial NAICS non-Cogen")),FALSE, TRUE))</f>
        <v/>
      </c>
    </row>
    <row r="4731">
      <c r="A4731" s="129" t="n">
        <v>60936</v>
      </c>
      <c r="B4731" s="130" t="inlineStr">
        <is>
          <t>New Auburn DPC Solar</t>
        </is>
      </c>
      <c r="C4731" s="130" t="inlineStr">
        <is>
          <t>SoCore Energy LLC</t>
        </is>
      </c>
      <c r="D4731" s="129" t="n">
        <v>60520</v>
      </c>
      <c r="E4731" s="130" t="inlineStr">
        <is>
          <t>WI</t>
        </is>
      </c>
      <c r="F4731" s="130" t="inlineStr">
        <is>
          <t>NAICS-22 Non-Cogen</t>
        </is>
      </c>
      <c r="G4731" s="130" t="inlineStr">
        <is>
          <t>PV</t>
        </is>
      </c>
      <c r="H4731" s="130" t="inlineStr">
        <is>
          <t>SUN</t>
        </is>
      </c>
      <c r="I4731" s="130" t="inlineStr">
        <is>
          <t>SUN</t>
        </is>
      </c>
      <c r="J4731" s="131" t="n">
        <v>3562</v>
      </c>
      <c r="K4731" s="129" t="n">
        <v>2020</v>
      </c>
      <c r="L4731" s="120">
        <f>IF(VLOOKUP(H4731,'Cross-Page Data'!$D$4:$F$48,3,FALSE)="natural gas",VLOOKUP(G4731,'Cross-Page Data'!$I$4:$J$19,2,FALSE),IF(VLOOKUP(H4731,'Cross-Page Data'!$D$4:$F$48,3,FALSE)="solar",IF(G4731="PV","solar PV","solar thermal"),IF(VLOOKUP(H4731,'Cross-Page Data'!$D$4:$F$48,3,FALSE)="wind",VLOOKUP(G4731,'Cross-Page Data'!$I$4:$J$19,2,FALSE),IF(VLOOKUP(H4731,'Cross-Page Data'!$D$4:$F$48,3,FALSE)="hydro",VLOOKUP(G4731,'Cross-Page Data'!$I$4:$J$19,2,FALSE),VLOOKUP(H4731,'Cross-Page Data'!$D$4:$F$48,3,FALSE)))))</f>
        <v/>
      </c>
      <c r="M4731" s="120">
        <f>IF(AND($P$2=FALSE,OR(F4731="Commercial NAICS Cogen",F4731="Industrial NAICS Cogen",F4731="NAICS-22 Cogen")),FALSE,IF(AND($P$3=FALSE,OR(F4731="Commercial NAICS Cogen",F4731="Commercial NAICS Non-Cogen",F4731="Industrial NAICS Cogen", F4731="industrial NAICS non-Cogen")),FALSE, TRUE))</f>
        <v/>
      </c>
    </row>
    <row r="4732">
      <c r="A4732" s="129" t="n">
        <v>60960</v>
      </c>
      <c r="B4732" s="130" t="inlineStr">
        <is>
          <t>Hyperion Treatment Plant CHP Plant</t>
        </is>
      </c>
      <c r="C4732" s="130" t="inlineStr">
        <is>
          <t>Constellation New Energy Inc.</t>
        </is>
      </c>
      <c r="D4732" s="129" t="n">
        <v>60396</v>
      </c>
      <c r="E4732" s="130" t="inlineStr">
        <is>
          <t>CA</t>
        </is>
      </c>
      <c r="F4732" s="130" t="inlineStr">
        <is>
          <t>NAICS-22 Non-Cogen</t>
        </is>
      </c>
      <c r="G4732" s="130" t="inlineStr">
        <is>
          <t>GT</t>
        </is>
      </c>
      <c r="H4732" s="130" t="inlineStr">
        <is>
          <t>NG</t>
        </is>
      </c>
      <c r="I4732" s="130" t="inlineStr">
        <is>
          <t>NG</t>
        </is>
      </c>
      <c r="J4732" s="131" t="n">
        <v>34351.128</v>
      </c>
      <c r="K4732" s="129" t="n">
        <v>2020</v>
      </c>
      <c r="L4732" s="120">
        <f>IF(VLOOKUP(H4732,'Cross-Page Data'!$D$4:$F$48,3,FALSE)="natural gas",VLOOKUP(G4732,'Cross-Page Data'!$I$4:$J$19,2,FALSE),IF(VLOOKUP(H4732,'Cross-Page Data'!$D$4:$F$48,3,FALSE)="solar",IF(G4732="PV","solar PV","solar thermal"),IF(VLOOKUP(H4732,'Cross-Page Data'!$D$4:$F$48,3,FALSE)="wind",VLOOKUP(G4732,'Cross-Page Data'!$I$4:$J$19,2,FALSE),IF(VLOOKUP(H4732,'Cross-Page Data'!$D$4:$F$48,3,FALSE)="hydro",VLOOKUP(G4732,'Cross-Page Data'!$I$4:$J$19,2,FALSE),VLOOKUP(H4732,'Cross-Page Data'!$D$4:$F$48,3,FALSE)))))</f>
        <v/>
      </c>
      <c r="M4732" s="120">
        <f>IF(AND($P$2=FALSE,OR(F4732="Commercial NAICS Cogen",F4732="Industrial NAICS Cogen",F4732="NAICS-22 Cogen")),FALSE,IF(AND($P$3=FALSE,OR(F4732="Commercial NAICS Cogen",F4732="Commercial NAICS Non-Cogen",F4732="Industrial NAICS Cogen", F4732="industrial NAICS non-Cogen")),FALSE, TRUE))</f>
        <v/>
      </c>
    </row>
    <row r="4733">
      <c r="A4733" s="129" t="n">
        <v>60960</v>
      </c>
      <c r="B4733" s="130" t="inlineStr">
        <is>
          <t>Hyperion Treatment Plant CHP Plant</t>
        </is>
      </c>
      <c r="C4733" s="130" t="inlineStr">
        <is>
          <t>Constellation New Energy Inc.</t>
        </is>
      </c>
      <c r="D4733" s="129" t="n">
        <v>60396</v>
      </c>
      <c r="E4733" s="130" t="inlineStr">
        <is>
          <t>CA</t>
        </is>
      </c>
      <c r="F4733" s="130" t="inlineStr">
        <is>
          <t>NAICS-22 Non-Cogen</t>
        </is>
      </c>
      <c r="G4733" s="130" t="inlineStr">
        <is>
          <t>GT</t>
        </is>
      </c>
      <c r="H4733" s="130" t="inlineStr">
        <is>
          <t>OBG</t>
        </is>
      </c>
      <c r="I4733" s="130" t="inlineStr">
        <is>
          <t>ORW</t>
        </is>
      </c>
      <c r="J4733" s="131" t="n">
        <v>113390.87</v>
      </c>
      <c r="K4733" s="129" t="n">
        <v>2020</v>
      </c>
      <c r="L4733" s="120">
        <f>IF(VLOOKUP(H4733,'Cross-Page Data'!$D$4:$F$48,3,FALSE)="natural gas",VLOOKUP(G4733,'Cross-Page Data'!$I$4:$J$19,2,FALSE),IF(VLOOKUP(H4733,'Cross-Page Data'!$D$4:$F$48,3,FALSE)="solar",IF(G4733="PV","solar PV","solar thermal"),IF(VLOOKUP(H4733,'Cross-Page Data'!$D$4:$F$48,3,FALSE)="wind",VLOOKUP(G4733,'Cross-Page Data'!$I$4:$J$19,2,FALSE),IF(VLOOKUP(H4733,'Cross-Page Data'!$D$4:$F$48,3,FALSE)="hydro",VLOOKUP(G4733,'Cross-Page Data'!$I$4:$J$19,2,FALSE),VLOOKUP(H4733,'Cross-Page Data'!$D$4:$F$48,3,FALSE)))))</f>
        <v/>
      </c>
      <c r="M4733" s="120">
        <f>IF(AND($P$2=FALSE,OR(F4733="Commercial NAICS Cogen",F4733="Industrial NAICS Cogen",F4733="NAICS-22 Cogen")),FALSE,IF(AND($P$3=FALSE,OR(F4733="Commercial NAICS Cogen",F4733="Commercial NAICS Non-Cogen",F4733="Industrial NAICS Cogen", F4733="industrial NAICS non-Cogen")),FALSE, TRUE))</f>
        <v/>
      </c>
    </row>
    <row r="4734">
      <c r="A4734" s="129" t="n">
        <v>60983</v>
      </c>
      <c r="B4734" s="130" t="inlineStr">
        <is>
          <t>Buckthorn Wind Project</t>
        </is>
      </c>
      <c r="C4734" s="130" t="inlineStr">
        <is>
          <t>Buckthorn Wind Project, LLC</t>
        </is>
      </c>
      <c r="D4734" s="129" t="n">
        <v>60617</v>
      </c>
      <c r="E4734" s="130" t="inlineStr">
        <is>
          <t>TX</t>
        </is>
      </c>
      <c r="F4734" s="130" t="inlineStr">
        <is>
          <t>NAICS-22 Non-Cogen</t>
        </is>
      </c>
      <c r="G4734" s="130" t="inlineStr">
        <is>
          <t>WT</t>
        </is>
      </c>
      <c r="H4734" s="130" t="inlineStr">
        <is>
          <t>WND</t>
        </is>
      </c>
      <c r="I4734" s="130" t="inlineStr">
        <is>
          <t>WND</t>
        </is>
      </c>
      <c r="J4734" s="131" t="n">
        <v>407341</v>
      </c>
      <c r="K4734" s="129" t="n">
        <v>2020</v>
      </c>
      <c r="L4734" s="120">
        <f>IF(VLOOKUP(H4734,'Cross-Page Data'!$D$4:$F$48,3,FALSE)="natural gas",VLOOKUP(G4734,'Cross-Page Data'!$I$4:$J$19,2,FALSE),IF(VLOOKUP(H4734,'Cross-Page Data'!$D$4:$F$48,3,FALSE)="solar",IF(G4734="PV","solar PV","solar thermal"),IF(VLOOKUP(H4734,'Cross-Page Data'!$D$4:$F$48,3,FALSE)="wind",VLOOKUP(G4734,'Cross-Page Data'!$I$4:$J$19,2,FALSE),IF(VLOOKUP(H4734,'Cross-Page Data'!$D$4:$F$48,3,FALSE)="hydro",VLOOKUP(G4734,'Cross-Page Data'!$I$4:$J$19,2,FALSE),VLOOKUP(H4734,'Cross-Page Data'!$D$4:$F$48,3,FALSE)))))</f>
        <v/>
      </c>
      <c r="M4734" s="120">
        <f>IF(AND($P$2=FALSE,OR(F4734="Commercial NAICS Cogen",F4734="Industrial NAICS Cogen",F4734="NAICS-22 Cogen")),FALSE,IF(AND($P$3=FALSE,OR(F4734="Commercial NAICS Cogen",F4734="Commercial NAICS Non-Cogen",F4734="Industrial NAICS Cogen", F4734="industrial NAICS non-Cogen")),FALSE, TRUE))</f>
        <v/>
      </c>
    </row>
    <row r="4735">
      <c r="A4735" s="129" t="n">
        <v>60987</v>
      </c>
      <c r="B4735" s="130" t="inlineStr">
        <is>
          <t>Santa Rita Wind Energy</t>
        </is>
      </c>
      <c r="C4735" s="130" t="inlineStr">
        <is>
          <t>BHE Renewables, LLC</t>
        </is>
      </c>
      <c r="D4735" s="129" t="n">
        <v>59359</v>
      </c>
      <c r="E4735" s="130" t="inlineStr">
        <is>
          <t>TX</t>
        </is>
      </c>
      <c r="F4735" s="130" t="inlineStr">
        <is>
          <t>NAICS-22 Non-Cogen</t>
        </is>
      </c>
      <c r="G4735" s="130" t="inlineStr">
        <is>
          <t>WT</t>
        </is>
      </c>
      <c r="H4735" s="130" t="inlineStr">
        <is>
          <t>WND</t>
        </is>
      </c>
      <c r="I4735" s="130" t="inlineStr">
        <is>
          <t>WND</t>
        </is>
      </c>
      <c r="J4735" s="131" t="n">
        <v>1278385</v>
      </c>
      <c r="K4735" s="129" t="n">
        <v>2020</v>
      </c>
      <c r="L4735" s="120">
        <f>IF(VLOOKUP(H4735,'Cross-Page Data'!$D$4:$F$48,3,FALSE)="natural gas",VLOOKUP(G4735,'Cross-Page Data'!$I$4:$J$19,2,FALSE),IF(VLOOKUP(H4735,'Cross-Page Data'!$D$4:$F$48,3,FALSE)="solar",IF(G4735="PV","solar PV","solar thermal"),IF(VLOOKUP(H4735,'Cross-Page Data'!$D$4:$F$48,3,FALSE)="wind",VLOOKUP(G4735,'Cross-Page Data'!$I$4:$J$19,2,FALSE),IF(VLOOKUP(H4735,'Cross-Page Data'!$D$4:$F$48,3,FALSE)="hydro",VLOOKUP(G4735,'Cross-Page Data'!$I$4:$J$19,2,FALSE),VLOOKUP(H4735,'Cross-Page Data'!$D$4:$F$48,3,FALSE)))))</f>
        <v/>
      </c>
      <c r="M4735" s="120">
        <f>IF(AND($P$2=FALSE,OR(F4735="Commercial NAICS Cogen",F4735="Industrial NAICS Cogen",F4735="NAICS-22 Cogen")),FALSE,IF(AND($P$3=FALSE,OR(F4735="Commercial NAICS Cogen",F4735="Commercial NAICS Non-Cogen",F4735="Industrial NAICS Cogen", F4735="industrial NAICS non-Cogen")),FALSE, TRUE))</f>
        <v/>
      </c>
    </row>
    <row r="4736">
      <c r="A4736" s="129" t="n">
        <v>60989</v>
      </c>
      <c r="B4736" s="130" t="inlineStr">
        <is>
          <t>SolaireHolman Solar Project</t>
        </is>
      </c>
      <c r="C4736" s="130" t="inlineStr">
        <is>
          <t>SolaireHolman 1, LLC</t>
        </is>
      </c>
      <c r="D4736" s="129" t="n">
        <v>60636</v>
      </c>
      <c r="E4736" s="130" t="inlineStr">
        <is>
          <t>TX</t>
        </is>
      </c>
      <c r="F4736" s="130" t="inlineStr">
        <is>
          <t>NAICS-22 Non-Cogen</t>
        </is>
      </c>
      <c r="G4736" s="130" t="inlineStr">
        <is>
          <t>PV</t>
        </is>
      </c>
      <c r="H4736" s="130" t="inlineStr">
        <is>
          <t>SUN</t>
        </is>
      </c>
      <c r="I4736" s="130" t="inlineStr">
        <is>
          <t>SUN</t>
        </is>
      </c>
      <c r="J4736" s="131" t="n">
        <v>123870</v>
      </c>
      <c r="K4736" s="129" t="n">
        <v>2020</v>
      </c>
      <c r="L4736" s="120">
        <f>IF(VLOOKUP(H4736,'Cross-Page Data'!$D$4:$F$48,3,FALSE)="natural gas",VLOOKUP(G4736,'Cross-Page Data'!$I$4:$J$19,2,FALSE),IF(VLOOKUP(H4736,'Cross-Page Data'!$D$4:$F$48,3,FALSE)="solar",IF(G4736="PV","solar PV","solar thermal"),IF(VLOOKUP(H4736,'Cross-Page Data'!$D$4:$F$48,3,FALSE)="wind",VLOOKUP(G4736,'Cross-Page Data'!$I$4:$J$19,2,FALSE),IF(VLOOKUP(H4736,'Cross-Page Data'!$D$4:$F$48,3,FALSE)="hydro",VLOOKUP(G4736,'Cross-Page Data'!$I$4:$J$19,2,FALSE),VLOOKUP(H4736,'Cross-Page Data'!$D$4:$F$48,3,FALSE)))))</f>
        <v/>
      </c>
      <c r="M4736" s="120">
        <f>IF(AND($P$2=FALSE,OR(F4736="Commercial NAICS Cogen",F4736="Industrial NAICS Cogen",F4736="NAICS-22 Cogen")),FALSE,IF(AND($P$3=FALSE,OR(F4736="Commercial NAICS Cogen",F4736="Commercial NAICS Non-Cogen",F4736="Industrial NAICS Cogen", F4736="industrial NAICS non-Cogen")),FALSE, TRUE))</f>
        <v/>
      </c>
    </row>
    <row r="4737">
      <c r="A4737" s="129" t="n">
        <v>60991</v>
      </c>
      <c r="B4737" s="130" t="inlineStr">
        <is>
          <t>Sterling I Wind Farm</t>
        </is>
      </c>
      <c r="C4737" s="130" t="inlineStr">
        <is>
          <t>AEM Wind LLC</t>
        </is>
      </c>
      <c r="D4737" s="129" t="n">
        <v>60634</v>
      </c>
      <c r="E4737" s="130" t="inlineStr">
        <is>
          <t>NM</t>
        </is>
      </c>
      <c r="F4737" s="130" t="inlineStr">
        <is>
          <t>NAICS-22 Non-Cogen</t>
        </is>
      </c>
      <c r="G4737" s="130" t="inlineStr">
        <is>
          <t>WT</t>
        </is>
      </c>
      <c r="H4737" s="130" t="inlineStr">
        <is>
          <t>WND</t>
        </is>
      </c>
      <c r="I4737" s="130" t="inlineStr">
        <is>
          <t>WND</t>
        </is>
      </c>
      <c r="J4737" s="131" t="n">
        <v>137921</v>
      </c>
      <c r="K4737" s="129" t="n">
        <v>2020</v>
      </c>
      <c r="L4737" s="120">
        <f>IF(VLOOKUP(H4737,'Cross-Page Data'!$D$4:$F$48,3,FALSE)="natural gas",VLOOKUP(G4737,'Cross-Page Data'!$I$4:$J$19,2,FALSE),IF(VLOOKUP(H4737,'Cross-Page Data'!$D$4:$F$48,3,FALSE)="solar",IF(G4737="PV","solar PV","solar thermal"),IF(VLOOKUP(H4737,'Cross-Page Data'!$D$4:$F$48,3,FALSE)="wind",VLOOKUP(G4737,'Cross-Page Data'!$I$4:$J$19,2,FALSE),IF(VLOOKUP(H4737,'Cross-Page Data'!$D$4:$F$48,3,FALSE)="hydro",VLOOKUP(G4737,'Cross-Page Data'!$I$4:$J$19,2,FALSE),VLOOKUP(H4737,'Cross-Page Data'!$D$4:$F$48,3,FALSE)))))</f>
        <v/>
      </c>
      <c r="M4737" s="120">
        <f>IF(AND($P$2=FALSE,OR(F4737="Commercial NAICS Cogen",F4737="Industrial NAICS Cogen",F4737="NAICS-22 Cogen")),FALSE,IF(AND($P$3=FALSE,OR(F4737="Commercial NAICS Cogen",F4737="Commercial NAICS Non-Cogen",F4737="Industrial NAICS Cogen", F4737="industrial NAICS non-Cogen")),FALSE, TRUE))</f>
        <v/>
      </c>
    </row>
    <row r="4738">
      <c r="A4738" s="129" t="n">
        <v>60999</v>
      </c>
      <c r="B4738" s="130" t="inlineStr">
        <is>
          <t>Reading Wind Project</t>
        </is>
      </c>
      <c r="C4738" s="130" t="inlineStr">
        <is>
          <t>Southern Power Co</t>
        </is>
      </c>
      <c r="D4738" s="129" t="n">
        <v>17650</v>
      </c>
      <c r="E4738" s="130" t="inlineStr">
        <is>
          <t>KS</t>
        </is>
      </c>
      <c r="F4738" s="130" t="inlineStr">
        <is>
          <t>NAICS-22 Non-Cogen</t>
        </is>
      </c>
      <c r="G4738" s="130" t="inlineStr">
        <is>
          <t>WT</t>
        </is>
      </c>
      <c r="H4738" s="130" t="inlineStr">
        <is>
          <t>WND</t>
        </is>
      </c>
      <c r="I4738" s="130" t="inlineStr">
        <is>
          <t>WND</t>
        </is>
      </c>
      <c r="J4738" s="131" t="n">
        <v>364382</v>
      </c>
      <c r="K4738" s="129" t="n">
        <v>2020</v>
      </c>
      <c r="L4738" s="120">
        <f>IF(VLOOKUP(H4738,'Cross-Page Data'!$D$4:$F$48,3,FALSE)="natural gas",VLOOKUP(G4738,'Cross-Page Data'!$I$4:$J$19,2,FALSE),IF(VLOOKUP(H4738,'Cross-Page Data'!$D$4:$F$48,3,FALSE)="solar",IF(G4738="PV","solar PV","solar thermal"),IF(VLOOKUP(H4738,'Cross-Page Data'!$D$4:$F$48,3,FALSE)="wind",VLOOKUP(G4738,'Cross-Page Data'!$I$4:$J$19,2,FALSE),IF(VLOOKUP(H4738,'Cross-Page Data'!$D$4:$F$48,3,FALSE)="hydro",VLOOKUP(G4738,'Cross-Page Data'!$I$4:$J$19,2,FALSE),VLOOKUP(H4738,'Cross-Page Data'!$D$4:$F$48,3,FALSE)))))</f>
        <v/>
      </c>
      <c r="M4738" s="120">
        <f>IF(AND($P$2=FALSE,OR(F4738="Commercial NAICS Cogen",F4738="Industrial NAICS Cogen",F4738="NAICS-22 Cogen")),FALSE,IF(AND($P$3=FALSE,OR(F4738="Commercial NAICS Cogen",F4738="Commercial NAICS Non-Cogen",F4738="Industrial NAICS Cogen", F4738="industrial NAICS non-Cogen")),FALSE, TRUE))</f>
        <v/>
      </c>
    </row>
    <row r="4739">
      <c r="A4739" s="129" t="n">
        <v>61001</v>
      </c>
      <c r="B4739" s="130" t="inlineStr">
        <is>
          <t>Cactus Flats Wind Energy Project</t>
        </is>
      </c>
      <c r="C4739" s="130" t="inlineStr">
        <is>
          <t>Southern Power Co</t>
        </is>
      </c>
      <c r="D4739" s="129" t="n">
        <v>17650</v>
      </c>
      <c r="E4739" s="130" t="inlineStr">
        <is>
          <t>TX</t>
        </is>
      </c>
      <c r="F4739" s="130" t="inlineStr">
        <is>
          <t>NAICS-22 Non-Cogen</t>
        </is>
      </c>
      <c r="G4739" s="130" t="inlineStr">
        <is>
          <t>WT</t>
        </is>
      </c>
      <c r="H4739" s="130" t="inlineStr">
        <is>
          <t>WND</t>
        </is>
      </c>
      <c r="I4739" s="130" t="inlineStr">
        <is>
          <t>WND</t>
        </is>
      </c>
      <c r="J4739" s="131" t="n">
        <v>492806</v>
      </c>
      <c r="K4739" s="129" t="n">
        <v>2020</v>
      </c>
      <c r="L4739" s="120">
        <f>IF(VLOOKUP(H4739,'Cross-Page Data'!$D$4:$F$48,3,FALSE)="natural gas",VLOOKUP(G4739,'Cross-Page Data'!$I$4:$J$19,2,FALSE),IF(VLOOKUP(H4739,'Cross-Page Data'!$D$4:$F$48,3,FALSE)="solar",IF(G4739="PV","solar PV","solar thermal"),IF(VLOOKUP(H4739,'Cross-Page Data'!$D$4:$F$48,3,FALSE)="wind",VLOOKUP(G4739,'Cross-Page Data'!$I$4:$J$19,2,FALSE),IF(VLOOKUP(H4739,'Cross-Page Data'!$D$4:$F$48,3,FALSE)="hydro",VLOOKUP(G4739,'Cross-Page Data'!$I$4:$J$19,2,FALSE),VLOOKUP(H4739,'Cross-Page Data'!$D$4:$F$48,3,FALSE)))))</f>
        <v/>
      </c>
      <c r="M4739" s="120">
        <f>IF(AND($P$2=FALSE,OR(F4739="Commercial NAICS Cogen",F4739="Industrial NAICS Cogen",F4739="NAICS-22 Cogen")),FALSE,IF(AND($P$3=FALSE,OR(F4739="Commercial NAICS Cogen",F4739="Commercial NAICS Non-Cogen",F4739="Industrial NAICS Cogen", F4739="industrial NAICS non-Cogen")),FALSE, TRUE))</f>
        <v/>
      </c>
    </row>
    <row r="4740">
      <c r="A4740" s="129" t="n">
        <v>61011</v>
      </c>
      <c r="B4740" s="130" t="inlineStr">
        <is>
          <t>Chestnut Solar</t>
        </is>
      </c>
      <c r="C4740" s="130" t="inlineStr">
        <is>
          <t>Chestnut Solar LLC</t>
        </is>
      </c>
      <c r="D4740" s="129" t="n">
        <v>60656</v>
      </c>
      <c r="E4740" s="130" t="inlineStr">
        <is>
          <t>NC</t>
        </is>
      </c>
      <c r="F4740" s="130" t="inlineStr">
        <is>
          <t>NAICS-22 Non-Cogen</t>
        </is>
      </c>
      <c r="G4740" s="130" t="inlineStr">
        <is>
          <t>PV</t>
        </is>
      </c>
      <c r="H4740" s="130" t="inlineStr">
        <is>
          <t>SUN</t>
        </is>
      </c>
      <c r="I4740" s="130" t="inlineStr">
        <is>
          <t>SUN</t>
        </is>
      </c>
      <c r="J4740" s="131" t="n">
        <v>127705</v>
      </c>
      <c r="K4740" s="129" t="n">
        <v>2020</v>
      </c>
      <c r="L4740" s="120">
        <f>IF(VLOOKUP(H4740,'Cross-Page Data'!$D$4:$F$48,3,FALSE)="natural gas",VLOOKUP(G4740,'Cross-Page Data'!$I$4:$J$19,2,FALSE),IF(VLOOKUP(H4740,'Cross-Page Data'!$D$4:$F$48,3,FALSE)="solar",IF(G4740="PV","solar PV","solar thermal"),IF(VLOOKUP(H4740,'Cross-Page Data'!$D$4:$F$48,3,FALSE)="wind",VLOOKUP(G4740,'Cross-Page Data'!$I$4:$J$19,2,FALSE),IF(VLOOKUP(H4740,'Cross-Page Data'!$D$4:$F$48,3,FALSE)="hydro",VLOOKUP(G4740,'Cross-Page Data'!$I$4:$J$19,2,FALSE),VLOOKUP(H4740,'Cross-Page Data'!$D$4:$F$48,3,FALSE)))))</f>
        <v/>
      </c>
      <c r="M4740" s="120">
        <f>IF(AND($P$2=FALSE,OR(F4740="Commercial NAICS Cogen",F4740="Industrial NAICS Cogen",F4740="NAICS-22 Cogen")),FALSE,IF(AND($P$3=FALSE,OR(F4740="Commercial NAICS Cogen",F4740="Commercial NAICS Non-Cogen",F4740="Industrial NAICS Cogen", F4740="industrial NAICS non-Cogen")),FALSE, TRUE))</f>
        <v/>
      </c>
    </row>
    <row r="4741">
      <c r="A4741" s="129" t="n">
        <v>61020</v>
      </c>
      <c r="B4741" s="130" t="inlineStr">
        <is>
          <t>Indian River Solar Center</t>
        </is>
      </c>
      <c r="C4741" s="130" t="inlineStr">
        <is>
          <t>Florida Power &amp; Light Co</t>
        </is>
      </c>
      <c r="D4741" s="129" t="n">
        <v>6452</v>
      </c>
      <c r="E4741" s="130" t="inlineStr">
        <is>
          <t>FL</t>
        </is>
      </c>
      <c r="F4741" s="130" t="inlineStr">
        <is>
          <t>Electric Utility</t>
        </is>
      </c>
      <c r="G4741" s="130" t="inlineStr">
        <is>
          <t>PV</t>
        </is>
      </c>
      <c r="H4741" s="130" t="inlineStr">
        <is>
          <t>SUN</t>
        </is>
      </c>
      <c r="I4741" s="130" t="inlineStr">
        <is>
          <t>SUN</t>
        </is>
      </c>
      <c r="J4741" s="131" t="n">
        <v>157675</v>
      </c>
      <c r="K4741" s="129" t="n">
        <v>2020</v>
      </c>
      <c r="L4741" s="120">
        <f>IF(VLOOKUP(H4741,'Cross-Page Data'!$D$4:$F$48,3,FALSE)="natural gas",VLOOKUP(G4741,'Cross-Page Data'!$I$4:$J$19,2,FALSE),IF(VLOOKUP(H4741,'Cross-Page Data'!$D$4:$F$48,3,FALSE)="solar",IF(G4741="PV","solar PV","solar thermal"),IF(VLOOKUP(H4741,'Cross-Page Data'!$D$4:$F$48,3,FALSE)="wind",VLOOKUP(G4741,'Cross-Page Data'!$I$4:$J$19,2,FALSE),IF(VLOOKUP(H4741,'Cross-Page Data'!$D$4:$F$48,3,FALSE)="hydro",VLOOKUP(G4741,'Cross-Page Data'!$I$4:$J$19,2,FALSE),VLOOKUP(H4741,'Cross-Page Data'!$D$4:$F$48,3,FALSE)))))</f>
        <v/>
      </c>
      <c r="M4741" s="120">
        <f>IF(AND($P$2=FALSE,OR(F4741="Commercial NAICS Cogen",F4741="Industrial NAICS Cogen",F4741="NAICS-22 Cogen")),FALSE,IF(AND($P$3=FALSE,OR(F4741="Commercial NAICS Cogen",F4741="Commercial NAICS Non-Cogen",F4741="Industrial NAICS Cogen", F4741="industrial NAICS non-Cogen")),FALSE, TRUE))</f>
        <v/>
      </c>
    </row>
    <row r="4742">
      <c r="A4742" s="129" t="n">
        <v>61021</v>
      </c>
      <c r="B4742" s="130" t="inlineStr">
        <is>
          <t>Horizon Solar Energy Center</t>
        </is>
      </c>
      <c r="C4742" s="130" t="inlineStr">
        <is>
          <t>Florida Power &amp; Light Co</t>
        </is>
      </c>
      <c r="D4742" s="129" t="n">
        <v>6452</v>
      </c>
      <c r="E4742" s="130" t="inlineStr">
        <is>
          <t>FL</t>
        </is>
      </c>
      <c r="F4742" s="130" t="inlineStr">
        <is>
          <t>Electric Utility</t>
        </is>
      </c>
      <c r="G4742" s="130" t="inlineStr">
        <is>
          <t>PV</t>
        </is>
      </c>
      <c r="H4742" s="130" t="inlineStr">
        <is>
          <t>SUN</t>
        </is>
      </c>
      <c r="I4742" s="130" t="inlineStr">
        <is>
          <t>SUN</t>
        </is>
      </c>
      <c r="J4742" s="131" t="n">
        <v>150955</v>
      </c>
      <c r="K4742" s="129" t="n">
        <v>2020</v>
      </c>
      <c r="L4742" s="120">
        <f>IF(VLOOKUP(H4742,'Cross-Page Data'!$D$4:$F$48,3,FALSE)="natural gas",VLOOKUP(G4742,'Cross-Page Data'!$I$4:$J$19,2,FALSE),IF(VLOOKUP(H4742,'Cross-Page Data'!$D$4:$F$48,3,FALSE)="solar",IF(G4742="PV","solar PV","solar thermal"),IF(VLOOKUP(H4742,'Cross-Page Data'!$D$4:$F$48,3,FALSE)="wind",VLOOKUP(G4742,'Cross-Page Data'!$I$4:$J$19,2,FALSE),IF(VLOOKUP(H4742,'Cross-Page Data'!$D$4:$F$48,3,FALSE)="hydro",VLOOKUP(G4742,'Cross-Page Data'!$I$4:$J$19,2,FALSE),VLOOKUP(H4742,'Cross-Page Data'!$D$4:$F$48,3,FALSE)))))</f>
        <v/>
      </c>
      <c r="M4742" s="120">
        <f>IF(AND($P$2=FALSE,OR(F4742="Commercial NAICS Cogen",F4742="Industrial NAICS Cogen",F4742="NAICS-22 Cogen")),FALSE,IF(AND($P$3=FALSE,OR(F4742="Commercial NAICS Cogen",F4742="Commercial NAICS Non-Cogen",F4742="Industrial NAICS Cogen", F4742="industrial NAICS non-Cogen")),FALSE, TRUE))</f>
        <v/>
      </c>
    </row>
    <row r="4743">
      <c r="A4743" s="129" t="n">
        <v>61022</v>
      </c>
      <c r="B4743" s="130" t="inlineStr">
        <is>
          <t>Coral Farms Solar Energy Center</t>
        </is>
      </c>
      <c r="C4743" s="130" t="inlineStr">
        <is>
          <t>Florida Power &amp; Light Co</t>
        </is>
      </c>
      <c r="D4743" s="129" t="n">
        <v>6452</v>
      </c>
      <c r="E4743" s="130" t="inlineStr">
        <is>
          <t>FL</t>
        </is>
      </c>
      <c r="F4743" s="130" t="inlineStr">
        <is>
          <t>Electric Utility</t>
        </is>
      </c>
      <c r="G4743" s="130" t="inlineStr">
        <is>
          <t>PV</t>
        </is>
      </c>
      <c r="H4743" s="130" t="inlineStr">
        <is>
          <t>SUN</t>
        </is>
      </c>
      <c r="I4743" s="130" t="inlineStr">
        <is>
          <t>SUN</t>
        </is>
      </c>
      <c r="J4743" s="131" t="n">
        <v>149472</v>
      </c>
      <c r="K4743" s="129" t="n">
        <v>2020</v>
      </c>
      <c r="L4743" s="120">
        <f>IF(VLOOKUP(H4743,'Cross-Page Data'!$D$4:$F$48,3,FALSE)="natural gas",VLOOKUP(G4743,'Cross-Page Data'!$I$4:$J$19,2,FALSE),IF(VLOOKUP(H4743,'Cross-Page Data'!$D$4:$F$48,3,FALSE)="solar",IF(G4743="PV","solar PV","solar thermal"),IF(VLOOKUP(H4743,'Cross-Page Data'!$D$4:$F$48,3,FALSE)="wind",VLOOKUP(G4743,'Cross-Page Data'!$I$4:$J$19,2,FALSE),IF(VLOOKUP(H4743,'Cross-Page Data'!$D$4:$F$48,3,FALSE)="hydro",VLOOKUP(G4743,'Cross-Page Data'!$I$4:$J$19,2,FALSE),VLOOKUP(H4743,'Cross-Page Data'!$D$4:$F$48,3,FALSE)))))</f>
        <v/>
      </c>
      <c r="M4743" s="120">
        <f>IF(AND($P$2=FALSE,OR(F4743="Commercial NAICS Cogen",F4743="Industrial NAICS Cogen",F4743="NAICS-22 Cogen")),FALSE,IF(AND($P$3=FALSE,OR(F4743="Commercial NAICS Cogen",F4743="Commercial NAICS Non-Cogen",F4743="Industrial NAICS Cogen", F4743="industrial NAICS non-Cogen")),FALSE, TRUE))</f>
        <v/>
      </c>
    </row>
    <row r="4744">
      <c r="A4744" s="129" t="n">
        <v>61024</v>
      </c>
      <c r="B4744" s="130" t="inlineStr">
        <is>
          <t>Hammock Solar</t>
        </is>
      </c>
      <c r="C4744" s="130" t="inlineStr">
        <is>
          <t>Florida Power &amp; Light Co</t>
        </is>
      </c>
      <c r="D4744" s="129" t="n">
        <v>6452</v>
      </c>
      <c r="E4744" s="130" t="inlineStr">
        <is>
          <t>FL</t>
        </is>
      </c>
      <c r="F4744" s="130" t="inlineStr">
        <is>
          <t>Electric Utility</t>
        </is>
      </c>
      <c r="G4744" s="130" t="inlineStr">
        <is>
          <t>PV</t>
        </is>
      </c>
      <c r="H4744" s="130" t="inlineStr">
        <is>
          <t>SUN</t>
        </is>
      </c>
      <c r="I4744" s="130" t="inlineStr">
        <is>
          <t>SUN</t>
        </is>
      </c>
      <c r="J4744" s="131" t="n">
        <v>159621</v>
      </c>
      <c r="K4744" s="129" t="n">
        <v>2020</v>
      </c>
      <c r="L4744" s="120">
        <f>IF(VLOOKUP(H4744,'Cross-Page Data'!$D$4:$F$48,3,FALSE)="natural gas",VLOOKUP(G4744,'Cross-Page Data'!$I$4:$J$19,2,FALSE),IF(VLOOKUP(H4744,'Cross-Page Data'!$D$4:$F$48,3,FALSE)="solar",IF(G4744="PV","solar PV","solar thermal"),IF(VLOOKUP(H4744,'Cross-Page Data'!$D$4:$F$48,3,FALSE)="wind",VLOOKUP(G4744,'Cross-Page Data'!$I$4:$J$19,2,FALSE),IF(VLOOKUP(H4744,'Cross-Page Data'!$D$4:$F$48,3,FALSE)="hydro",VLOOKUP(G4744,'Cross-Page Data'!$I$4:$J$19,2,FALSE),VLOOKUP(H4744,'Cross-Page Data'!$D$4:$F$48,3,FALSE)))))</f>
        <v/>
      </c>
      <c r="M4744" s="120">
        <f>IF(AND($P$2=FALSE,OR(F4744="Commercial NAICS Cogen",F4744="Industrial NAICS Cogen",F4744="NAICS-22 Cogen")),FALSE,IF(AND($P$3=FALSE,OR(F4744="Commercial NAICS Cogen",F4744="Commercial NAICS Non-Cogen",F4744="Industrial NAICS Cogen", F4744="industrial NAICS non-Cogen")),FALSE, TRUE))</f>
        <v/>
      </c>
    </row>
    <row r="4745">
      <c r="A4745" s="129" t="n">
        <v>61028</v>
      </c>
      <c r="B4745" s="130" t="inlineStr">
        <is>
          <t>Hickory Run Energy Station</t>
        </is>
      </c>
      <c r="C4745" s="130" t="inlineStr">
        <is>
          <t>Hickory Run Energy, LLC</t>
        </is>
      </c>
      <c r="D4745" s="129" t="n">
        <v>60659</v>
      </c>
      <c r="E4745" s="130" t="inlineStr">
        <is>
          <t>PA</t>
        </is>
      </c>
      <c r="F4745" s="130" t="inlineStr">
        <is>
          <t>NAICS-22 Non-Cogen</t>
        </is>
      </c>
      <c r="G4745" s="130" t="inlineStr">
        <is>
          <t>CA</t>
        </is>
      </c>
      <c r="H4745" s="130" t="inlineStr">
        <is>
          <t>NG</t>
        </is>
      </c>
      <c r="I4745" s="130" t="inlineStr">
        <is>
          <t>NG</t>
        </is>
      </c>
      <c r="J4745" s="131" t="n">
        <v>1440816.7</v>
      </c>
      <c r="K4745" s="129" t="n">
        <v>2020</v>
      </c>
      <c r="L4745" s="120">
        <f>IF(VLOOKUP(H4745,'Cross-Page Data'!$D$4:$F$48,3,FALSE)="natural gas",VLOOKUP(G4745,'Cross-Page Data'!$I$4:$J$19,2,FALSE),IF(VLOOKUP(H4745,'Cross-Page Data'!$D$4:$F$48,3,FALSE)="solar",IF(G4745="PV","solar PV","solar thermal"),IF(VLOOKUP(H4745,'Cross-Page Data'!$D$4:$F$48,3,FALSE)="wind",VLOOKUP(G4745,'Cross-Page Data'!$I$4:$J$19,2,FALSE),IF(VLOOKUP(H4745,'Cross-Page Data'!$D$4:$F$48,3,FALSE)="hydro",VLOOKUP(G4745,'Cross-Page Data'!$I$4:$J$19,2,FALSE),VLOOKUP(H4745,'Cross-Page Data'!$D$4:$F$48,3,FALSE)))))</f>
        <v/>
      </c>
      <c r="M4745" s="120">
        <f>IF(AND($P$2=FALSE,OR(F4745="Commercial NAICS Cogen",F4745="Industrial NAICS Cogen",F4745="NAICS-22 Cogen")),FALSE,IF(AND($P$3=FALSE,OR(F4745="Commercial NAICS Cogen",F4745="Commercial NAICS Non-Cogen",F4745="Industrial NAICS Cogen", F4745="industrial NAICS non-Cogen")),FALSE, TRUE))</f>
        <v/>
      </c>
    </row>
    <row r="4746">
      <c r="A4746" s="129" t="n">
        <v>61028</v>
      </c>
      <c r="B4746" s="130" t="inlineStr">
        <is>
          <t>Hickory Run Energy Station</t>
        </is>
      </c>
      <c r="C4746" s="130" t="inlineStr">
        <is>
          <t>Hickory Run Energy, LLC</t>
        </is>
      </c>
      <c r="D4746" s="129" t="n">
        <v>60659</v>
      </c>
      <c r="E4746" s="130" t="inlineStr">
        <is>
          <t>PA</t>
        </is>
      </c>
      <c r="F4746" s="130" t="inlineStr">
        <is>
          <t>NAICS-22 Non-Cogen</t>
        </is>
      </c>
      <c r="G4746" s="130" t="inlineStr">
        <is>
          <t>CT</t>
        </is>
      </c>
      <c r="H4746" s="130" t="inlineStr">
        <is>
          <t>NG</t>
        </is>
      </c>
      <c r="I4746" s="130" t="inlineStr">
        <is>
          <t>NG</t>
        </is>
      </c>
      <c r="J4746" s="131" t="n">
        <v>2498156.4</v>
      </c>
      <c r="K4746" s="129" t="n">
        <v>2020</v>
      </c>
      <c r="L4746" s="120">
        <f>IF(VLOOKUP(H4746,'Cross-Page Data'!$D$4:$F$48,3,FALSE)="natural gas",VLOOKUP(G4746,'Cross-Page Data'!$I$4:$J$19,2,FALSE),IF(VLOOKUP(H4746,'Cross-Page Data'!$D$4:$F$48,3,FALSE)="solar",IF(G4746="PV","solar PV","solar thermal"),IF(VLOOKUP(H4746,'Cross-Page Data'!$D$4:$F$48,3,FALSE)="wind",VLOOKUP(G4746,'Cross-Page Data'!$I$4:$J$19,2,FALSE),IF(VLOOKUP(H4746,'Cross-Page Data'!$D$4:$F$48,3,FALSE)="hydro",VLOOKUP(G4746,'Cross-Page Data'!$I$4:$J$19,2,FALSE),VLOOKUP(H4746,'Cross-Page Data'!$D$4:$F$48,3,FALSE)))))</f>
        <v/>
      </c>
      <c r="M4746" s="120">
        <f>IF(AND($P$2=FALSE,OR(F4746="Commercial NAICS Cogen",F4746="Industrial NAICS Cogen",F4746="NAICS-22 Cogen")),FALSE,IF(AND($P$3=FALSE,OR(F4746="Commercial NAICS Cogen",F4746="Commercial NAICS Non-Cogen",F4746="Industrial NAICS Cogen", F4746="industrial NAICS non-Cogen")),FALSE, TRUE))</f>
        <v/>
      </c>
    </row>
    <row r="4747">
      <c r="A4747" s="129" t="n">
        <v>61029</v>
      </c>
      <c r="B4747" s="130" t="inlineStr">
        <is>
          <t>Blue Cypress Solar Energy Center</t>
        </is>
      </c>
      <c r="C4747" s="130" t="inlineStr">
        <is>
          <t>Florida Power &amp; Light Co</t>
        </is>
      </c>
      <c r="D4747" s="129" t="n">
        <v>6452</v>
      </c>
      <c r="E4747" s="130" t="inlineStr">
        <is>
          <t>FL</t>
        </is>
      </c>
      <c r="F4747" s="130" t="inlineStr">
        <is>
          <t>Electric Utility</t>
        </is>
      </c>
      <c r="G4747" s="130" t="inlineStr">
        <is>
          <t>PV</t>
        </is>
      </c>
      <c r="H4747" s="130" t="inlineStr">
        <is>
          <t>SUN</t>
        </is>
      </c>
      <c r="I4747" s="130" t="inlineStr">
        <is>
          <t>SUN</t>
        </is>
      </c>
      <c r="J4747" s="131" t="n">
        <v>157489</v>
      </c>
      <c r="K4747" s="129" t="n">
        <v>2020</v>
      </c>
      <c r="L4747" s="120">
        <f>IF(VLOOKUP(H4747,'Cross-Page Data'!$D$4:$F$48,3,FALSE)="natural gas",VLOOKUP(G4747,'Cross-Page Data'!$I$4:$J$19,2,FALSE),IF(VLOOKUP(H4747,'Cross-Page Data'!$D$4:$F$48,3,FALSE)="solar",IF(G4747="PV","solar PV","solar thermal"),IF(VLOOKUP(H4747,'Cross-Page Data'!$D$4:$F$48,3,FALSE)="wind",VLOOKUP(G4747,'Cross-Page Data'!$I$4:$J$19,2,FALSE),IF(VLOOKUP(H4747,'Cross-Page Data'!$D$4:$F$48,3,FALSE)="hydro",VLOOKUP(G4747,'Cross-Page Data'!$I$4:$J$19,2,FALSE),VLOOKUP(H4747,'Cross-Page Data'!$D$4:$F$48,3,FALSE)))))</f>
        <v/>
      </c>
      <c r="M4747" s="120">
        <f>IF(AND($P$2=FALSE,OR(F4747="Commercial NAICS Cogen",F4747="Industrial NAICS Cogen",F4747="NAICS-22 Cogen")),FALSE,IF(AND($P$3=FALSE,OR(F4747="Commercial NAICS Cogen",F4747="Commercial NAICS Non-Cogen",F4747="Industrial NAICS Cogen", F4747="industrial NAICS non-Cogen")),FALSE, TRUE))</f>
        <v/>
      </c>
    </row>
    <row r="4748">
      <c r="A4748" s="129" t="n">
        <v>61032</v>
      </c>
      <c r="B4748" s="130" t="inlineStr">
        <is>
          <t>Heart of Texas Wind Project</t>
        </is>
      </c>
      <c r="C4748" s="130" t="inlineStr">
        <is>
          <t>Scout Clean Energy LLC</t>
        </is>
      </c>
      <c r="D4748" s="129" t="n">
        <v>63074</v>
      </c>
      <c r="E4748" s="130" t="inlineStr">
        <is>
          <t>TX</t>
        </is>
      </c>
      <c r="F4748" s="130" t="inlineStr">
        <is>
          <t>NAICS-22 Non-Cogen</t>
        </is>
      </c>
      <c r="G4748" s="130" t="inlineStr">
        <is>
          <t>WT</t>
        </is>
      </c>
      <c r="H4748" s="130" t="inlineStr">
        <is>
          <t>WND</t>
        </is>
      </c>
      <c r="I4748" s="130" t="inlineStr">
        <is>
          <t>WND</t>
        </is>
      </c>
      <c r="J4748" s="131" t="n">
        <v>399282</v>
      </c>
      <c r="K4748" s="129" t="n">
        <v>2020</v>
      </c>
      <c r="L4748" s="120">
        <f>IF(VLOOKUP(H4748,'Cross-Page Data'!$D$4:$F$48,3,FALSE)="natural gas",VLOOKUP(G4748,'Cross-Page Data'!$I$4:$J$19,2,FALSE),IF(VLOOKUP(H4748,'Cross-Page Data'!$D$4:$F$48,3,FALSE)="solar",IF(G4748="PV","solar PV","solar thermal"),IF(VLOOKUP(H4748,'Cross-Page Data'!$D$4:$F$48,3,FALSE)="wind",VLOOKUP(G4748,'Cross-Page Data'!$I$4:$J$19,2,FALSE),IF(VLOOKUP(H4748,'Cross-Page Data'!$D$4:$F$48,3,FALSE)="hydro",VLOOKUP(G4748,'Cross-Page Data'!$I$4:$J$19,2,FALSE),VLOOKUP(H4748,'Cross-Page Data'!$D$4:$F$48,3,FALSE)))))</f>
        <v/>
      </c>
      <c r="M4748" s="120">
        <f>IF(AND($P$2=FALSE,OR(F4748="Commercial NAICS Cogen",F4748="Industrial NAICS Cogen",F4748="NAICS-22 Cogen")),FALSE,IF(AND($P$3=FALSE,OR(F4748="Commercial NAICS Cogen",F4748="Commercial NAICS Non-Cogen",F4748="Industrial NAICS Cogen", F4748="industrial NAICS non-Cogen")),FALSE, TRUE))</f>
        <v/>
      </c>
    </row>
    <row r="4749">
      <c r="A4749" s="129" t="n">
        <v>61035</v>
      </c>
      <c r="B4749" s="130" t="inlineStr">
        <is>
          <t>Birdsboro Power</t>
        </is>
      </c>
      <c r="C4749" s="130" t="inlineStr">
        <is>
          <t>Birdsboro Power LLC</t>
        </is>
      </c>
      <c r="D4749" s="129" t="n">
        <v>60672</v>
      </c>
      <c r="E4749" s="130" t="inlineStr">
        <is>
          <t>PA</t>
        </is>
      </c>
      <c r="F4749" s="130" t="inlineStr">
        <is>
          <t>NAICS-22 Non-Cogen</t>
        </is>
      </c>
      <c r="G4749" s="130" t="inlineStr">
        <is>
          <t>CS</t>
        </is>
      </c>
      <c r="H4749" s="130" t="inlineStr">
        <is>
          <t>NG</t>
        </is>
      </c>
      <c r="I4749" s="130" t="inlineStr">
        <is>
          <t>NG</t>
        </is>
      </c>
      <c r="J4749" s="131" t="n">
        <v>3631253</v>
      </c>
      <c r="K4749" s="129" t="n">
        <v>2020</v>
      </c>
      <c r="L4749" s="120">
        <f>IF(VLOOKUP(H4749,'Cross-Page Data'!$D$4:$F$48,3,FALSE)="natural gas",VLOOKUP(G4749,'Cross-Page Data'!$I$4:$J$19,2,FALSE),IF(VLOOKUP(H4749,'Cross-Page Data'!$D$4:$F$48,3,FALSE)="solar",IF(G4749="PV","solar PV","solar thermal"),IF(VLOOKUP(H4749,'Cross-Page Data'!$D$4:$F$48,3,FALSE)="wind",VLOOKUP(G4749,'Cross-Page Data'!$I$4:$J$19,2,FALSE),IF(VLOOKUP(H4749,'Cross-Page Data'!$D$4:$F$48,3,FALSE)="hydro",VLOOKUP(G4749,'Cross-Page Data'!$I$4:$J$19,2,FALSE),VLOOKUP(H4749,'Cross-Page Data'!$D$4:$F$48,3,FALSE)))))</f>
        <v/>
      </c>
      <c r="M4749" s="120">
        <f>IF(AND($P$2=FALSE,OR(F4749="Commercial NAICS Cogen",F4749="Industrial NAICS Cogen",F4749="NAICS-22 Cogen")),FALSE,IF(AND($P$3=FALSE,OR(F4749="Commercial NAICS Cogen",F4749="Commercial NAICS Non-Cogen",F4749="Industrial NAICS Cogen", F4749="industrial NAICS non-Cogen")),FALSE, TRUE))</f>
        <v/>
      </c>
    </row>
    <row r="4750">
      <c r="A4750" s="129" t="n">
        <v>61039</v>
      </c>
      <c r="B4750" s="130" t="inlineStr">
        <is>
          <t>Deerfield Wind LLC</t>
        </is>
      </c>
      <c r="C4750" s="130" t="inlineStr">
        <is>
          <t>Avangrid Renewables LLC</t>
        </is>
      </c>
      <c r="D4750" s="129" t="n">
        <v>15399</v>
      </c>
      <c r="E4750" s="130" t="inlineStr">
        <is>
          <t>VT</t>
        </is>
      </c>
      <c r="F4750" s="130" t="inlineStr">
        <is>
          <t>NAICS-22 Non-Cogen</t>
        </is>
      </c>
      <c r="G4750" s="130" t="inlineStr">
        <is>
          <t>WT</t>
        </is>
      </c>
      <c r="H4750" s="130" t="inlineStr">
        <is>
          <t>WND</t>
        </is>
      </c>
      <c r="I4750" s="130" t="inlineStr">
        <is>
          <t>WND</t>
        </is>
      </c>
      <c r="J4750" s="131" t="n">
        <v>104111</v>
      </c>
      <c r="K4750" s="129" t="n">
        <v>2020</v>
      </c>
      <c r="L4750" s="120">
        <f>IF(VLOOKUP(H4750,'Cross-Page Data'!$D$4:$F$48,3,FALSE)="natural gas",VLOOKUP(G4750,'Cross-Page Data'!$I$4:$J$19,2,FALSE),IF(VLOOKUP(H4750,'Cross-Page Data'!$D$4:$F$48,3,FALSE)="solar",IF(G4750="PV","solar PV","solar thermal"),IF(VLOOKUP(H4750,'Cross-Page Data'!$D$4:$F$48,3,FALSE)="wind",VLOOKUP(G4750,'Cross-Page Data'!$I$4:$J$19,2,FALSE),IF(VLOOKUP(H4750,'Cross-Page Data'!$D$4:$F$48,3,FALSE)="hydro",VLOOKUP(G4750,'Cross-Page Data'!$I$4:$J$19,2,FALSE),VLOOKUP(H4750,'Cross-Page Data'!$D$4:$F$48,3,FALSE)))))</f>
        <v/>
      </c>
      <c r="M4750" s="120">
        <f>IF(AND($P$2=FALSE,OR(F4750="Commercial NAICS Cogen",F4750="Industrial NAICS Cogen",F4750="NAICS-22 Cogen")),FALSE,IF(AND($P$3=FALSE,OR(F4750="Commercial NAICS Cogen",F4750="Commercial NAICS Non-Cogen",F4750="Industrial NAICS Cogen", F4750="industrial NAICS non-Cogen")),FALSE, TRUE))</f>
        <v/>
      </c>
    </row>
    <row r="4751">
      <c r="A4751" s="129" t="n">
        <v>61040</v>
      </c>
      <c r="B4751" s="130" t="inlineStr">
        <is>
          <t>Twin Buttes II Wind</t>
        </is>
      </c>
      <c r="C4751" s="130" t="inlineStr">
        <is>
          <t>Avangrid Renewables LLC</t>
        </is>
      </c>
      <c r="D4751" s="129" t="n">
        <v>15399</v>
      </c>
      <c r="E4751" s="130" t="inlineStr">
        <is>
          <t>CO</t>
        </is>
      </c>
      <c r="F4751" s="130" t="inlineStr">
        <is>
          <t>NAICS-22 Non-Cogen</t>
        </is>
      </c>
      <c r="G4751" s="130" t="inlineStr">
        <is>
          <t>WT</t>
        </is>
      </c>
      <c r="H4751" s="130" t="inlineStr">
        <is>
          <t>WND</t>
        </is>
      </c>
      <c r="I4751" s="130" t="inlineStr">
        <is>
          <t>WND</t>
        </is>
      </c>
      <c r="J4751" s="131" t="n">
        <v>338717</v>
      </c>
      <c r="K4751" s="129" t="n">
        <v>2020</v>
      </c>
      <c r="L4751" s="120">
        <f>IF(VLOOKUP(H4751,'Cross-Page Data'!$D$4:$F$48,3,FALSE)="natural gas",VLOOKUP(G4751,'Cross-Page Data'!$I$4:$J$19,2,FALSE),IF(VLOOKUP(H4751,'Cross-Page Data'!$D$4:$F$48,3,FALSE)="solar",IF(G4751="PV","solar PV","solar thermal"),IF(VLOOKUP(H4751,'Cross-Page Data'!$D$4:$F$48,3,FALSE)="wind",VLOOKUP(G4751,'Cross-Page Data'!$I$4:$J$19,2,FALSE),IF(VLOOKUP(H4751,'Cross-Page Data'!$D$4:$F$48,3,FALSE)="hydro",VLOOKUP(G4751,'Cross-Page Data'!$I$4:$J$19,2,FALSE),VLOOKUP(H4751,'Cross-Page Data'!$D$4:$F$48,3,FALSE)))))</f>
        <v/>
      </c>
      <c r="M4751" s="120">
        <f>IF(AND($P$2=FALSE,OR(F4751="Commercial NAICS Cogen",F4751="Industrial NAICS Cogen",F4751="NAICS-22 Cogen")),FALSE,IF(AND($P$3=FALSE,OR(F4751="Commercial NAICS Cogen",F4751="Commercial NAICS Non-Cogen",F4751="Industrial NAICS Cogen", F4751="industrial NAICS non-Cogen")),FALSE, TRUE))</f>
        <v/>
      </c>
    </row>
    <row r="4752">
      <c r="A4752" s="129" t="n">
        <v>61047</v>
      </c>
      <c r="B4752" s="130" t="inlineStr">
        <is>
          <t>Coyote Ridge</t>
        </is>
      </c>
      <c r="C4752" s="130" t="inlineStr">
        <is>
          <t>Coyote Ridge LLC</t>
        </is>
      </c>
      <c r="D4752" s="129" t="n">
        <v>63083</v>
      </c>
      <c r="E4752" s="130" t="inlineStr">
        <is>
          <t>SD</t>
        </is>
      </c>
      <c r="F4752" s="130" t="inlineStr">
        <is>
          <t>NAICS-22 Non-Cogen</t>
        </is>
      </c>
      <c r="G4752" s="130" t="inlineStr">
        <is>
          <t>WT</t>
        </is>
      </c>
      <c r="H4752" s="130" t="inlineStr">
        <is>
          <t>WND</t>
        </is>
      </c>
      <c r="I4752" s="130" t="inlineStr">
        <is>
          <t>WND</t>
        </is>
      </c>
      <c r="J4752" s="131" t="n">
        <v>438229</v>
      </c>
      <c r="K4752" s="129" t="n">
        <v>2020</v>
      </c>
      <c r="L4752" s="120">
        <f>IF(VLOOKUP(H4752,'Cross-Page Data'!$D$4:$F$48,3,FALSE)="natural gas",VLOOKUP(G4752,'Cross-Page Data'!$I$4:$J$19,2,FALSE),IF(VLOOKUP(H4752,'Cross-Page Data'!$D$4:$F$48,3,FALSE)="solar",IF(G4752="PV","solar PV","solar thermal"),IF(VLOOKUP(H4752,'Cross-Page Data'!$D$4:$F$48,3,FALSE)="wind",VLOOKUP(G4752,'Cross-Page Data'!$I$4:$J$19,2,FALSE),IF(VLOOKUP(H4752,'Cross-Page Data'!$D$4:$F$48,3,FALSE)="hydro",VLOOKUP(G4752,'Cross-Page Data'!$I$4:$J$19,2,FALSE),VLOOKUP(H4752,'Cross-Page Data'!$D$4:$F$48,3,FALSE)))))</f>
        <v/>
      </c>
      <c r="M4752" s="120">
        <f>IF(AND($P$2=FALSE,OR(F4752="Commercial NAICS Cogen",F4752="Industrial NAICS Cogen",F4752="NAICS-22 Cogen")),FALSE,IF(AND($P$3=FALSE,OR(F4752="Commercial NAICS Cogen",F4752="Commercial NAICS Non-Cogen",F4752="Industrial NAICS Cogen", F4752="industrial NAICS non-Cogen")),FALSE, TRUE))</f>
        <v/>
      </c>
    </row>
    <row r="4753">
      <c r="A4753" s="129" t="n">
        <v>61048</v>
      </c>
      <c r="B4753" s="130" t="inlineStr">
        <is>
          <t>Solar Star Oregon II</t>
        </is>
      </c>
      <c r="C4753" s="130" t="inlineStr">
        <is>
          <t>Avangrid Renewables LLC</t>
        </is>
      </c>
      <c r="D4753" s="129" t="n">
        <v>15399</v>
      </c>
      <c r="E4753" s="130" t="inlineStr">
        <is>
          <t>OR</t>
        </is>
      </c>
      <c r="F4753" s="130" t="inlineStr">
        <is>
          <t>NAICS-22 Non-Cogen</t>
        </is>
      </c>
      <c r="G4753" s="130" t="inlineStr">
        <is>
          <t>PV</t>
        </is>
      </c>
      <c r="H4753" s="130" t="inlineStr">
        <is>
          <t>SUN</t>
        </is>
      </c>
      <c r="I4753" s="130" t="inlineStr">
        <is>
          <t>SUN</t>
        </is>
      </c>
      <c r="J4753" s="131" t="n">
        <v>121855</v>
      </c>
      <c r="K4753" s="129" t="n">
        <v>2020</v>
      </c>
      <c r="L4753" s="120">
        <f>IF(VLOOKUP(H4753,'Cross-Page Data'!$D$4:$F$48,3,FALSE)="natural gas",VLOOKUP(G4753,'Cross-Page Data'!$I$4:$J$19,2,FALSE),IF(VLOOKUP(H4753,'Cross-Page Data'!$D$4:$F$48,3,FALSE)="solar",IF(G4753="PV","solar PV","solar thermal"),IF(VLOOKUP(H4753,'Cross-Page Data'!$D$4:$F$48,3,FALSE)="wind",VLOOKUP(G4753,'Cross-Page Data'!$I$4:$J$19,2,FALSE),IF(VLOOKUP(H4753,'Cross-Page Data'!$D$4:$F$48,3,FALSE)="hydro",VLOOKUP(G4753,'Cross-Page Data'!$I$4:$J$19,2,FALSE),VLOOKUP(H4753,'Cross-Page Data'!$D$4:$F$48,3,FALSE)))))</f>
        <v/>
      </c>
      <c r="M4753" s="120">
        <f>IF(AND($P$2=FALSE,OR(F4753="Commercial NAICS Cogen",F4753="Industrial NAICS Cogen",F4753="NAICS-22 Cogen")),FALSE,IF(AND($P$3=FALSE,OR(F4753="Commercial NAICS Cogen",F4753="Commercial NAICS Non-Cogen",F4753="Industrial NAICS Cogen", F4753="industrial NAICS non-Cogen")),FALSE, TRUE))</f>
        <v/>
      </c>
    </row>
    <row r="4754">
      <c r="A4754" s="129" t="n">
        <v>61050</v>
      </c>
      <c r="B4754" s="130" t="inlineStr">
        <is>
          <t>Wildflower Solar Energy Center</t>
        </is>
      </c>
      <c r="C4754" s="130" t="inlineStr">
        <is>
          <t>Florida Power &amp; Light Co</t>
        </is>
      </c>
      <c r="D4754" s="129" t="n">
        <v>6452</v>
      </c>
      <c r="E4754" s="130" t="inlineStr">
        <is>
          <t>FL</t>
        </is>
      </c>
      <c r="F4754" s="130" t="inlineStr">
        <is>
          <t>Electric Utility</t>
        </is>
      </c>
      <c r="G4754" s="130" t="inlineStr">
        <is>
          <t>PV</t>
        </is>
      </c>
      <c r="H4754" s="130" t="inlineStr">
        <is>
          <t>SUN</t>
        </is>
      </c>
      <c r="I4754" s="130" t="inlineStr">
        <is>
          <t>SUN</t>
        </is>
      </c>
      <c r="J4754" s="131" t="n">
        <v>158320</v>
      </c>
      <c r="K4754" s="129" t="n">
        <v>2020</v>
      </c>
      <c r="L4754" s="120">
        <f>IF(VLOOKUP(H4754,'Cross-Page Data'!$D$4:$F$48,3,FALSE)="natural gas",VLOOKUP(G4754,'Cross-Page Data'!$I$4:$J$19,2,FALSE),IF(VLOOKUP(H4754,'Cross-Page Data'!$D$4:$F$48,3,FALSE)="solar",IF(G4754="PV","solar PV","solar thermal"),IF(VLOOKUP(H4754,'Cross-Page Data'!$D$4:$F$48,3,FALSE)="wind",VLOOKUP(G4754,'Cross-Page Data'!$I$4:$J$19,2,FALSE),IF(VLOOKUP(H4754,'Cross-Page Data'!$D$4:$F$48,3,FALSE)="hydro",VLOOKUP(G4754,'Cross-Page Data'!$I$4:$J$19,2,FALSE),VLOOKUP(H4754,'Cross-Page Data'!$D$4:$F$48,3,FALSE)))))</f>
        <v/>
      </c>
      <c r="M4754" s="120">
        <f>IF(AND($P$2=FALSE,OR(F4754="Commercial NAICS Cogen",F4754="Industrial NAICS Cogen",F4754="NAICS-22 Cogen")),FALSE,IF(AND($P$3=FALSE,OR(F4754="Commercial NAICS Cogen",F4754="Commercial NAICS Non-Cogen",F4754="Industrial NAICS Cogen", F4754="industrial NAICS non-Cogen")),FALSE, TRUE))</f>
        <v/>
      </c>
    </row>
    <row r="4755">
      <c r="A4755" s="129" t="n">
        <v>61051</v>
      </c>
      <c r="B4755" s="130" t="inlineStr">
        <is>
          <t>Barefoot Bay Solar Energy Center</t>
        </is>
      </c>
      <c r="C4755" s="130" t="inlineStr">
        <is>
          <t>Florida Power &amp; Light Co</t>
        </is>
      </c>
      <c r="D4755" s="129" t="n">
        <v>6452</v>
      </c>
      <c r="E4755" s="130" t="inlineStr">
        <is>
          <t>FL</t>
        </is>
      </c>
      <c r="F4755" s="130" t="inlineStr">
        <is>
          <t>Electric Utility</t>
        </is>
      </c>
      <c r="G4755" s="130" t="inlineStr">
        <is>
          <t>PV</t>
        </is>
      </c>
      <c r="H4755" s="130" t="inlineStr">
        <is>
          <t>SUN</t>
        </is>
      </c>
      <c r="I4755" s="130" t="inlineStr">
        <is>
          <t>SUN</t>
        </is>
      </c>
      <c r="J4755" s="131" t="n">
        <v>160660</v>
      </c>
      <c r="K4755" s="129" t="n">
        <v>2020</v>
      </c>
      <c r="L4755" s="120">
        <f>IF(VLOOKUP(H4755,'Cross-Page Data'!$D$4:$F$48,3,FALSE)="natural gas",VLOOKUP(G4755,'Cross-Page Data'!$I$4:$J$19,2,FALSE),IF(VLOOKUP(H4755,'Cross-Page Data'!$D$4:$F$48,3,FALSE)="solar",IF(G4755="PV","solar PV","solar thermal"),IF(VLOOKUP(H4755,'Cross-Page Data'!$D$4:$F$48,3,FALSE)="wind",VLOOKUP(G4755,'Cross-Page Data'!$I$4:$J$19,2,FALSE),IF(VLOOKUP(H4755,'Cross-Page Data'!$D$4:$F$48,3,FALSE)="hydro",VLOOKUP(G4755,'Cross-Page Data'!$I$4:$J$19,2,FALSE),VLOOKUP(H4755,'Cross-Page Data'!$D$4:$F$48,3,FALSE)))))</f>
        <v/>
      </c>
      <c r="M4755" s="120">
        <f>IF(AND($P$2=FALSE,OR(F4755="Commercial NAICS Cogen",F4755="Industrial NAICS Cogen",F4755="NAICS-22 Cogen")),FALSE,IF(AND($P$3=FALSE,OR(F4755="Commercial NAICS Cogen",F4755="Commercial NAICS Non-Cogen",F4755="Industrial NAICS Cogen", F4755="industrial NAICS non-Cogen")),FALSE, TRUE))</f>
        <v/>
      </c>
    </row>
    <row r="4756">
      <c r="A4756" s="129" t="n">
        <v>61052</v>
      </c>
      <c r="B4756" s="130" t="inlineStr">
        <is>
          <t>Loggerhead Solar Energy Center</t>
        </is>
      </c>
      <c r="C4756" s="130" t="inlineStr">
        <is>
          <t>Florida Power &amp; Light Co</t>
        </is>
      </c>
      <c r="D4756" s="129" t="n">
        <v>6452</v>
      </c>
      <c r="E4756" s="130" t="inlineStr">
        <is>
          <t>FL</t>
        </is>
      </c>
      <c r="F4756" s="130" t="inlineStr">
        <is>
          <t>Electric Utility</t>
        </is>
      </c>
      <c r="G4756" s="130" t="inlineStr">
        <is>
          <t>PV</t>
        </is>
      </c>
      <c r="H4756" s="130" t="inlineStr">
        <is>
          <t>SUN</t>
        </is>
      </c>
      <c r="I4756" s="130" t="inlineStr">
        <is>
          <t>SUN</t>
        </is>
      </c>
      <c r="J4756" s="131" t="n">
        <v>158223</v>
      </c>
      <c r="K4756" s="129" t="n">
        <v>2020</v>
      </c>
      <c r="L4756" s="120">
        <f>IF(VLOOKUP(H4756,'Cross-Page Data'!$D$4:$F$48,3,FALSE)="natural gas",VLOOKUP(G4756,'Cross-Page Data'!$I$4:$J$19,2,FALSE),IF(VLOOKUP(H4756,'Cross-Page Data'!$D$4:$F$48,3,FALSE)="solar",IF(G4756="PV","solar PV","solar thermal"),IF(VLOOKUP(H4756,'Cross-Page Data'!$D$4:$F$48,3,FALSE)="wind",VLOOKUP(G4756,'Cross-Page Data'!$I$4:$J$19,2,FALSE),IF(VLOOKUP(H4756,'Cross-Page Data'!$D$4:$F$48,3,FALSE)="hydro",VLOOKUP(G4756,'Cross-Page Data'!$I$4:$J$19,2,FALSE),VLOOKUP(H4756,'Cross-Page Data'!$D$4:$F$48,3,FALSE)))))</f>
        <v/>
      </c>
      <c r="M4756" s="120">
        <f>IF(AND($P$2=FALSE,OR(F4756="Commercial NAICS Cogen",F4756="Industrial NAICS Cogen",F4756="NAICS-22 Cogen")),FALSE,IF(AND($P$3=FALSE,OR(F4756="Commercial NAICS Cogen",F4756="Commercial NAICS Non-Cogen",F4756="Industrial NAICS Cogen", F4756="industrial NAICS non-Cogen")),FALSE, TRUE))</f>
        <v/>
      </c>
    </row>
    <row r="4757">
      <c r="A4757" s="129" t="n">
        <v>61068</v>
      </c>
      <c r="B4757" s="130" t="inlineStr">
        <is>
          <t>AES LAWAI SOLAR Hybrid</t>
        </is>
      </c>
      <c r="C4757" s="130" t="inlineStr">
        <is>
          <t>AES LAWAI SOLAR, LLC</t>
        </is>
      </c>
      <c r="D4757" s="129" t="n">
        <v>60691</v>
      </c>
      <c r="E4757" s="130" t="inlineStr">
        <is>
          <t>HI</t>
        </is>
      </c>
      <c r="F4757" s="130" t="inlineStr">
        <is>
          <t>NAICS-22 Non-Cogen</t>
        </is>
      </c>
      <c r="G4757" s="130" t="inlineStr">
        <is>
          <t>BA</t>
        </is>
      </c>
      <c r="H4757" s="130" t="inlineStr">
        <is>
          <t>MWH</t>
        </is>
      </c>
      <c r="I4757" s="130" t="inlineStr">
        <is>
          <t>OTH</t>
        </is>
      </c>
      <c r="J4757" s="131" t="n">
        <v>-44</v>
      </c>
      <c r="K4757" s="129" t="n">
        <v>2020</v>
      </c>
      <c r="L4757" s="120">
        <f>IF(VLOOKUP(H4757,'Cross-Page Data'!$D$4:$F$48,3,FALSE)="natural gas",VLOOKUP(G4757,'Cross-Page Data'!$I$4:$J$19,2,FALSE),IF(VLOOKUP(H4757,'Cross-Page Data'!$D$4:$F$48,3,FALSE)="solar",IF(G4757="PV","solar PV","solar thermal"),IF(VLOOKUP(H4757,'Cross-Page Data'!$D$4:$F$48,3,FALSE)="wind",VLOOKUP(G4757,'Cross-Page Data'!$I$4:$J$19,2,FALSE),IF(VLOOKUP(H4757,'Cross-Page Data'!$D$4:$F$48,3,FALSE)="hydro",VLOOKUP(G4757,'Cross-Page Data'!$I$4:$J$19,2,FALSE),VLOOKUP(H4757,'Cross-Page Data'!$D$4:$F$48,3,FALSE)))))</f>
        <v/>
      </c>
      <c r="M4757" s="120">
        <f>IF(AND($P$2=FALSE,OR(F4757="Commercial NAICS Cogen",F4757="Industrial NAICS Cogen",F4757="NAICS-22 Cogen")),FALSE,IF(AND($P$3=FALSE,OR(F4757="Commercial NAICS Cogen",F4757="Commercial NAICS Non-Cogen",F4757="Industrial NAICS Cogen", F4757="industrial NAICS non-Cogen")),FALSE, TRUE))</f>
        <v/>
      </c>
    </row>
    <row r="4758">
      <c r="A4758" s="129" t="n">
        <v>61068</v>
      </c>
      <c r="B4758" s="130" t="inlineStr">
        <is>
          <t>AES LAWAI SOLAR Hybrid</t>
        </is>
      </c>
      <c r="C4758" s="130" t="inlineStr">
        <is>
          <t>AES LAWAI SOLAR, LLC</t>
        </is>
      </c>
      <c r="D4758" s="129" t="n">
        <v>60691</v>
      </c>
      <c r="E4758" s="130" t="inlineStr">
        <is>
          <t>HI</t>
        </is>
      </c>
      <c r="F4758" s="130" t="inlineStr">
        <is>
          <t>NAICS-22 Non-Cogen</t>
        </is>
      </c>
      <c r="G4758" s="130" t="inlineStr">
        <is>
          <t>PV</t>
        </is>
      </c>
      <c r="H4758" s="130" t="inlineStr">
        <is>
          <t>SUN</t>
        </is>
      </c>
      <c r="I4758" s="130" t="inlineStr">
        <is>
          <t>SUN</t>
        </is>
      </c>
      <c r="J4758" s="131" t="n">
        <v>38932</v>
      </c>
      <c r="K4758" s="129" t="n">
        <v>2020</v>
      </c>
      <c r="L4758" s="120">
        <f>IF(VLOOKUP(H4758,'Cross-Page Data'!$D$4:$F$48,3,FALSE)="natural gas",VLOOKUP(G4758,'Cross-Page Data'!$I$4:$J$19,2,FALSE),IF(VLOOKUP(H4758,'Cross-Page Data'!$D$4:$F$48,3,FALSE)="solar",IF(G4758="PV","solar PV","solar thermal"),IF(VLOOKUP(H4758,'Cross-Page Data'!$D$4:$F$48,3,FALSE)="wind",VLOOKUP(G4758,'Cross-Page Data'!$I$4:$J$19,2,FALSE),IF(VLOOKUP(H4758,'Cross-Page Data'!$D$4:$F$48,3,FALSE)="hydro",VLOOKUP(G4758,'Cross-Page Data'!$I$4:$J$19,2,FALSE),VLOOKUP(H4758,'Cross-Page Data'!$D$4:$F$48,3,FALSE)))))</f>
        <v/>
      </c>
      <c r="M4758" s="120">
        <f>IF(AND($P$2=FALSE,OR(F4758="Commercial NAICS Cogen",F4758="Industrial NAICS Cogen",F4758="NAICS-22 Cogen")),FALSE,IF(AND($P$3=FALSE,OR(F4758="Commercial NAICS Cogen",F4758="Commercial NAICS Non-Cogen",F4758="Industrial NAICS Cogen", F4758="industrial NAICS non-Cogen")),FALSE, TRUE))</f>
        <v/>
      </c>
    </row>
    <row r="4759">
      <c r="A4759" s="129" t="n">
        <v>61070</v>
      </c>
      <c r="B4759" s="130" t="inlineStr">
        <is>
          <t>Saratoga Wind Farm</t>
        </is>
      </c>
      <c r="C4759" s="130" t="inlineStr">
        <is>
          <t>Madison Gas &amp; Electric Co</t>
        </is>
      </c>
      <c r="D4759" s="129" t="n">
        <v>11479</v>
      </c>
      <c r="E4759" s="130" t="inlineStr">
        <is>
          <t>IA</t>
        </is>
      </c>
      <c r="F4759" s="130" t="inlineStr">
        <is>
          <t>Electric Utility</t>
        </is>
      </c>
      <c r="G4759" s="130" t="inlineStr">
        <is>
          <t>WT</t>
        </is>
      </c>
      <c r="H4759" s="130" t="inlineStr">
        <is>
          <t>WND</t>
        </is>
      </c>
      <c r="I4759" s="130" t="inlineStr">
        <is>
          <t>WND</t>
        </is>
      </c>
      <c r="J4759" s="131" t="n">
        <v>276639</v>
      </c>
      <c r="K4759" s="129" t="n">
        <v>2020</v>
      </c>
      <c r="L4759" s="120">
        <f>IF(VLOOKUP(H4759,'Cross-Page Data'!$D$4:$F$48,3,FALSE)="natural gas",VLOOKUP(G4759,'Cross-Page Data'!$I$4:$J$19,2,FALSE),IF(VLOOKUP(H4759,'Cross-Page Data'!$D$4:$F$48,3,FALSE)="solar",IF(G4759="PV","solar PV","solar thermal"),IF(VLOOKUP(H4759,'Cross-Page Data'!$D$4:$F$48,3,FALSE)="wind",VLOOKUP(G4759,'Cross-Page Data'!$I$4:$J$19,2,FALSE),IF(VLOOKUP(H4759,'Cross-Page Data'!$D$4:$F$48,3,FALSE)="hydro",VLOOKUP(G4759,'Cross-Page Data'!$I$4:$J$19,2,FALSE),VLOOKUP(H4759,'Cross-Page Data'!$D$4:$F$48,3,FALSE)))))</f>
        <v/>
      </c>
      <c r="M4759" s="120">
        <f>IF(AND($P$2=FALSE,OR(F4759="Commercial NAICS Cogen",F4759="Industrial NAICS Cogen",F4759="NAICS-22 Cogen")),FALSE,IF(AND($P$3=FALSE,OR(F4759="Commercial NAICS Cogen",F4759="Commercial NAICS Non-Cogen",F4759="Industrial NAICS Cogen", F4759="industrial NAICS non-Cogen")),FALSE, TRUE))</f>
        <v/>
      </c>
    </row>
    <row r="4760">
      <c r="A4760" s="129" t="n">
        <v>61077</v>
      </c>
      <c r="B4760" s="130" t="inlineStr">
        <is>
          <t>Orient Wind Farm</t>
        </is>
      </c>
      <c r="C4760" s="130" t="inlineStr">
        <is>
          <t>MidAmerican Energy Co</t>
        </is>
      </c>
      <c r="D4760" s="129" t="n">
        <v>12341</v>
      </c>
      <c r="E4760" s="130" t="inlineStr">
        <is>
          <t>IA</t>
        </is>
      </c>
      <c r="F4760" s="130" t="inlineStr">
        <is>
          <t>Electric Utility</t>
        </is>
      </c>
      <c r="G4760" s="130" t="inlineStr">
        <is>
          <t>WT</t>
        </is>
      </c>
      <c r="H4760" s="130" t="inlineStr">
        <is>
          <t>WND</t>
        </is>
      </c>
      <c r="I4760" s="130" t="inlineStr">
        <is>
          <t>WND</t>
        </is>
      </c>
      <c r="J4760" s="131" t="n">
        <v>1704075</v>
      </c>
      <c r="K4760" s="129" t="n">
        <v>2020</v>
      </c>
      <c r="L4760" s="120">
        <f>IF(VLOOKUP(H4760,'Cross-Page Data'!$D$4:$F$48,3,FALSE)="natural gas",VLOOKUP(G4760,'Cross-Page Data'!$I$4:$J$19,2,FALSE),IF(VLOOKUP(H4760,'Cross-Page Data'!$D$4:$F$48,3,FALSE)="solar",IF(G4760="PV","solar PV","solar thermal"),IF(VLOOKUP(H4760,'Cross-Page Data'!$D$4:$F$48,3,FALSE)="wind",VLOOKUP(G4760,'Cross-Page Data'!$I$4:$J$19,2,FALSE),IF(VLOOKUP(H4760,'Cross-Page Data'!$D$4:$F$48,3,FALSE)="hydro",VLOOKUP(G4760,'Cross-Page Data'!$I$4:$J$19,2,FALSE),VLOOKUP(H4760,'Cross-Page Data'!$D$4:$F$48,3,FALSE)))))</f>
        <v/>
      </c>
      <c r="M4760" s="120">
        <f>IF(AND($P$2=FALSE,OR(F4760="Commercial NAICS Cogen",F4760="Industrial NAICS Cogen",F4760="NAICS-22 Cogen")),FALSE,IF(AND($P$3=FALSE,OR(F4760="Commercial NAICS Cogen",F4760="Commercial NAICS Non-Cogen",F4760="Industrial NAICS Cogen", F4760="industrial NAICS non-Cogen")),FALSE, TRUE))</f>
        <v/>
      </c>
    </row>
    <row r="4761">
      <c r="A4761" s="129" t="n">
        <v>61079</v>
      </c>
      <c r="B4761" s="130" t="inlineStr">
        <is>
          <t>Beaver Creek Wind</t>
        </is>
      </c>
      <c r="C4761" s="130" t="inlineStr">
        <is>
          <t>MidAmerican Energy Co</t>
        </is>
      </c>
      <c r="D4761" s="129" t="n">
        <v>12341</v>
      </c>
      <c r="E4761" s="130" t="inlineStr">
        <is>
          <t>IA</t>
        </is>
      </c>
      <c r="F4761" s="130" t="inlineStr">
        <is>
          <t>Electric Utility</t>
        </is>
      </c>
      <c r="G4761" s="130" t="inlineStr">
        <is>
          <t>WT</t>
        </is>
      </c>
      <c r="H4761" s="130" t="inlineStr">
        <is>
          <t>WND</t>
        </is>
      </c>
      <c r="I4761" s="130" t="inlineStr">
        <is>
          <t>WND</t>
        </is>
      </c>
      <c r="J4761" s="131" t="n">
        <v>1252623</v>
      </c>
      <c r="K4761" s="129" t="n">
        <v>2020</v>
      </c>
      <c r="L4761" s="120">
        <f>IF(VLOOKUP(H4761,'Cross-Page Data'!$D$4:$F$48,3,FALSE)="natural gas",VLOOKUP(G4761,'Cross-Page Data'!$I$4:$J$19,2,FALSE),IF(VLOOKUP(H4761,'Cross-Page Data'!$D$4:$F$48,3,FALSE)="solar",IF(G4761="PV","solar PV","solar thermal"),IF(VLOOKUP(H4761,'Cross-Page Data'!$D$4:$F$48,3,FALSE)="wind",VLOOKUP(G4761,'Cross-Page Data'!$I$4:$J$19,2,FALSE),IF(VLOOKUP(H4761,'Cross-Page Data'!$D$4:$F$48,3,FALSE)="hydro",VLOOKUP(G4761,'Cross-Page Data'!$I$4:$J$19,2,FALSE),VLOOKUP(H4761,'Cross-Page Data'!$D$4:$F$48,3,FALSE)))))</f>
        <v/>
      </c>
      <c r="M4761" s="120">
        <f>IF(AND($P$2=FALSE,OR(F4761="Commercial NAICS Cogen",F4761="Industrial NAICS Cogen",F4761="NAICS-22 Cogen")),FALSE,IF(AND($P$3=FALSE,OR(F4761="Commercial NAICS Cogen",F4761="Commercial NAICS Non-Cogen",F4761="Industrial NAICS Cogen", F4761="industrial NAICS non-Cogen")),FALSE, TRUE))</f>
        <v/>
      </c>
    </row>
    <row r="4762">
      <c r="A4762" s="129" t="n">
        <v>61084</v>
      </c>
      <c r="B4762" s="130" t="inlineStr">
        <is>
          <t>Luning Energy</t>
        </is>
      </c>
      <c r="C4762" s="130" t="inlineStr">
        <is>
          <t>Liberty Utilities (CalPeco Electric) LLC</t>
        </is>
      </c>
      <c r="D4762" s="129" t="n">
        <v>57222</v>
      </c>
      <c r="E4762" s="130" t="inlineStr">
        <is>
          <t>NV</t>
        </is>
      </c>
      <c r="F4762" s="130" t="inlineStr">
        <is>
          <t>Electric Utility</t>
        </is>
      </c>
      <c r="G4762" s="130" t="inlineStr">
        <is>
          <t>PV</t>
        </is>
      </c>
      <c r="H4762" s="130" t="inlineStr">
        <is>
          <t>SUN</t>
        </is>
      </c>
      <c r="I4762" s="130" t="inlineStr">
        <is>
          <t>SUN</t>
        </is>
      </c>
      <c r="J4762" s="131" t="n">
        <v>137784</v>
      </c>
      <c r="K4762" s="129" t="n">
        <v>2020</v>
      </c>
      <c r="L4762" s="120">
        <f>IF(VLOOKUP(H4762,'Cross-Page Data'!$D$4:$F$48,3,FALSE)="natural gas",VLOOKUP(G4762,'Cross-Page Data'!$I$4:$J$19,2,FALSE),IF(VLOOKUP(H4762,'Cross-Page Data'!$D$4:$F$48,3,FALSE)="solar",IF(G4762="PV","solar PV","solar thermal"),IF(VLOOKUP(H4762,'Cross-Page Data'!$D$4:$F$48,3,FALSE)="wind",VLOOKUP(G4762,'Cross-Page Data'!$I$4:$J$19,2,FALSE),IF(VLOOKUP(H4762,'Cross-Page Data'!$D$4:$F$48,3,FALSE)="hydro",VLOOKUP(G4762,'Cross-Page Data'!$I$4:$J$19,2,FALSE),VLOOKUP(H4762,'Cross-Page Data'!$D$4:$F$48,3,FALSE)))))</f>
        <v/>
      </c>
      <c r="M4762" s="120">
        <f>IF(AND($P$2=FALSE,OR(F4762="Commercial NAICS Cogen",F4762="Industrial NAICS Cogen",F4762="NAICS-22 Cogen")),FALSE,IF(AND($P$3=FALSE,OR(F4762="Commercial NAICS Cogen",F4762="Commercial NAICS Non-Cogen",F4762="Industrial NAICS Cogen", F4762="industrial NAICS non-Cogen")),FALSE, TRUE))</f>
        <v/>
      </c>
    </row>
    <row r="4763">
      <c r="A4763" s="129" t="n">
        <v>61092</v>
      </c>
      <c r="B4763" s="130" t="inlineStr">
        <is>
          <t>Independence Solar Farm</t>
        </is>
      </c>
      <c r="C4763" s="130" t="inlineStr">
        <is>
          <t>MC Power Companies Inc</t>
        </is>
      </c>
      <c r="D4763" s="129" t="n">
        <v>58822</v>
      </c>
      <c r="E4763" s="130" t="inlineStr">
        <is>
          <t>MO</t>
        </is>
      </c>
      <c r="F4763" s="130" t="inlineStr">
        <is>
          <t>NAICS-22 Non-Cogen</t>
        </is>
      </c>
      <c r="G4763" s="130" t="inlineStr">
        <is>
          <t>PV</t>
        </is>
      </c>
      <c r="H4763" s="130" t="inlineStr">
        <is>
          <t>SUN</t>
        </is>
      </c>
      <c r="I4763" s="130" t="inlineStr">
        <is>
          <t>SUN</t>
        </is>
      </c>
      <c r="J4763" s="131" t="n">
        <v>5137</v>
      </c>
      <c r="K4763" s="129" t="n">
        <v>2020</v>
      </c>
      <c r="L4763" s="120">
        <f>IF(VLOOKUP(H4763,'Cross-Page Data'!$D$4:$F$48,3,FALSE)="natural gas",VLOOKUP(G4763,'Cross-Page Data'!$I$4:$J$19,2,FALSE),IF(VLOOKUP(H4763,'Cross-Page Data'!$D$4:$F$48,3,FALSE)="solar",IF(G4763="PV","solar PV","solar thermal"),IF(VLOOKUP(H4763,'Cross-Page Data'!$D$4:$F$48,3,FALSE)="wind",VLOOKUP(G4763,'Cross-Page Data'!$I$4:$J$19,2,FALSE),IF(VLOOKUP(H4763,'Cross-Page Data'!$D$4:$F$48,3,FALSE)="hydro",VLOOKUP(G4763,'Cross-Page Data'!$I$4:$J$19,2,FALSE),VLOOKUP(H4763,'Cross-Page Data'!$D$4:$F$48,3,FALSE)))))</f>
        <v/>
      </c>
      <c r="M4763" s="120">
        <f>IF(AND($P$2=FALSE,OR(F4763="Commercial NAICS Cogen",F4763="Industrial NAICS Cogen",F4763="NAICS-22 Cogen")),FALSE,IF(AND($P$3=FALSE,OR(F4763="Commercial NAICS Cogen",F4763="Commercial NAICS Non-Cogen",F4763="Industrial NAICS Cogen", F4763="industrial NAICS non-Cogen")),FALSE, TRUE))</f>
        <v/>
      </c>
    </row>
    <row r="4764">
      <c r="A4764" s="129" t="n">
        <v>61100</v>
      </c>
      <c r="B4764" s="130" t="inlineStr">
        <is>
          <t>Burke Wind, LLC</t>
        </is>
      </c>
      <c r="C4764" s="130" t="inlineStr">
        <is>
          <t>Burke Wind LLC</t>
        </is>
      </c>
      <c r="D4764" s="129" t="n">
        <v>60714</v>
      </c>
      <c r="E4764" s="130" t="inlineStr">
        <is>
          <t>ND</t>
        </is>
      </c>
      <c r="F4764" s="130" t="inlineStr">
        <is>
          <t>NAICS-22 Non-Cogen</t>
        </is>
      </c>
      <c r="G4764" s="130" t="inlineStr">
        <is>
          <t>WT</t>
        </is>
      </c>
      <c r="H4764" s="130" t="inlineStr">
        <is>
          <t>WND</t>
        </is>
      </c>
      <c r="I4764" s="130" t="inlineStr">
        <is>
          <t>WND</t>
        </is>
      </c>
      <c r="J4764" s="131" t="n">
        <v>22262</v>
      </c>
      <c r="K4764" s="129" t="n">
        <v>2020</v>
      </c>
      <c r="L4764" s="120">
        <f>IF(VLOOKUP(H4764,'Cross-Page Data'!$D$4:$F$48,3,FALSE)="natural gas",VLOOKUP(G4764,'Cross-Page Data'!$I$4:$J$19,2,FALSE),IF(VLOOKUP(H4764,'Cross-Page Data'!$D$4:$F$48,3,FALSE)="solar",IF(G4764="PV","solar PV","solar thermal"),IF(VLOOKUP(H4764,'Cross-Page Data'!$D$4:$F$48,3,FALSE)="wind",VLOOKUP(G4764,'Cross-Page Data'!$I$4:$J$19,2,FALSE),IF(VLOOKUP(H4764,'Cross-Page Data'!$D$4:$F$48,3,FALSE)="hydro",VLOOKUP(G4764,'Cross-Page Data'!$I$4:$J$19,2,FALSE),VLOOKUP(H4764,'Cross-Page Data'!$D$4:$F$48,3,FALSE)))))</f>
        <v/>
      </c>
      <c r="M4764" s="120">
        <f>IF(AND($P$2=FALSE,OR(F4764="Commercial NAICS Cogen",F4764="Industrial NAICS Cogen",F4764="NAICS-22 Cogen")),FALSE,IF(AND($P$3=FALSE,OR(F4764="Commercial NAICS Cogen",F4764="Commercial NAICS Non-Cogen",F4764="Industrial NAICS Cogen", F4764="industrial NAICS non-Cogen")),FALSE, TRUE))</f>
        <v/>
      </c>
    </row>
    <row r="4765">
      <c r="A4765" s="129" t="n">
        <v>61106</v>
      </c>
      <c r="B4765" s="130" t="inlineStr">
        <is>
          <t>Pine River Wind Park</t>
        </is>
      </c>
      <c r="C4765" s="130" t="inlineStr">
        <is>
          <t>DTE Electric Company</t>
        </is>
      </c>
      <c r="D4765" s="129" t="n">
        <v>5109</v>
      </c>
      <c r="E4765" s="130" t="inlineStr">
        <is>
          <t>MI</t>
        </is>
      </c>
      <c r="F4765" s="130" t="inlineStr">
        <is>
          <t>Electric Utility</t>
        </is>
      </c>
      <c r="G4765" s="130" t="inlineStr">
        <is>
          <t>WT</t>
        </is>
      </c>
      <c r="H4765" s="130" t="inlineStr">
        <is>
          <t>WND</t>
        </is>
      </c>
      <c r="I4765" s="130" t="inlineStr">
        <is>
          <t>WND</t>
        </is>
      </c>
      <c r="J4765" s="131" t="n">
        <v>415654</v>
      </c>
      <c r="K4765" s="129" t="n">
        <v>2020</v>
      </c>
      <c r="L4765" s="120">
        <f>IF(VLOOKUP(H4765,'Cross-Page Data'!$D$4:$F$48,3,FALSE)="natural gas",VLOOKUP(G4765,'Cross-Page Data'!$I$4:$J$19,2,FALSE),IF(VLOOKUP(H4765,'Cross-Page Data'!$D$4:$F$48,3,FALSE)="solar",IF(G4765="PV","solar PV","solar thermal"),IF(VLOOKUP(H4765,'Cross-Page Data'!$D$4:$F$48,3,FALSE)="wind",VLOOKUP(G4765,'Cross-Page Data'!$I$4:$J$19,2,FALSE),IF(VLOOKUP(H4765,'Cross-Page Data'!$D$4:$F$48,3,FALSE)="hydro",VLOOKUP(G4765,'Cross-Page Data'!$I$4:$J$19,2,FALSE),VLOOKUP(H4765,'Cross-Page Data'!$D$4:$F$48,3,FALSE)))))</f>
        <v/>
      </c>
      <c r="M4765" s="120">
        <f>IF(AND($P$2=FALSE,OR(F4765="Commercial NAICS Cogen",F4765="Industrial NAICS Cogen",F4765="NAICS-22 Cogen")),FALSE,IF(AND($P$3=FALSE,OR(F4765="Commercial NAICS Cogen",F4765="Commercial NAICS Non-Cogen",F4765="Industrial NAICS Cogen", F4765="industrial NAICS non-Cogen")),FALSE, TRUE))</f>
        <v/>
      </c>
    </row>
    <row r="4766">
      <c r="A4766" s="129" t="n">
        <v>61155</v>
      </c>
      <c r="B4766" s="130" t="inlineStr">
        <is>
          <t>Big Timber Wind Farm</t>
        </is>
      </c>
      <c r="C4766" s="130" t="inlineStr">
        <is>
          <t>Consolidated Edison Development Inc.</t>
        </is>
      </c>
      <c r="D4766" s="129" t="n">
        <v>56769</v>
      </c>
      <c r="E4766" s="130" t="inlineStr">
        <is>
          <t>MT</t>
        </is>
      </c>
      <c r="F4766" s="130" t="inlineStr">
        <is>
          <t>NAICS-22 Non-Cogen</t>
        </is>
      </c>
      <c r="G4766" s="130" t="inlineStr">
        <is>
          <t>WT</t>
        </is>
      </c>
      <c r="H4766" s="130" t="inlineStr">
        <is>
          <t>WND</t>
        </is>
      </c>
      <c r="I4766" s="130" t="inlineStr">
        <is>
          <t>WND</t>
        </is>
      </c>
      <c r="J4766" s="131" t="n">
        <v>95098</v>
      </c>
      <c r="K4766" s="129" t="n">
        <v>2020</v>
      </c>
      <c r="L4766" s="120">
        <f>IF(VLOOKUP(H4766,'Cross-Page Data'!$D$4:$F$48,3,FALSE)="natural gas",VLOOKUP(G4766,'Cross-Page Data'!$I$4:$J$19,2,FALSE),IF(VLOOKUP(H4766,'Cross-Page Data'!$D$4:$F$48,3,FALSE)="solar",IF(G4766="PV","solar PV","solar thermal"),IF(VLOOKUP(H4766,'Cross-Page Data'!$D$4:$F$48,3,FALSE)="wind",VLOOKUP(G4766,'Cross-Page Data'!$I$4:$J$19,2,FALSE),IF(VLOOKUP(H4766,'Cross-Page Data'!$D$4:$F$48,3,FALSE)="hydro",VLOOKUP(G4766,'Cross-Page Data'!$I$4:$J$19,2,FALSE),VLOOKUP(H4766,'Cross-Page Data'!$D$4:$F$48,3,FALSE)))))</f>
        <v/>
      </c>
      <c r="M4766" s="120">
        <f>IF(AND($P$2=FALSE,OR(F4766="Commercial NAICS Cogen",F4766="Industrial NAICS Cogen",F4766="NAICS-22 Cogen")),FALSE,IF(AND($P$3=FALSE,OR(F4766="Commercial NAICS Cogen",F4766="Commercial NAICS Non-Cogen",F4766="Industrial NAICS Cogen", F4766="industrial NAICS non-Cogen")),FALSE, TRUE))</f>
        <v/>
      </c>
    </row>
    <row r="4767">
      <c r="A4767" s="129" t="n">
        <v>61161</v>
      </c>
      <c r="B4767" s="130" t="inlineStr">
        <is>
          <t>Harvest Ridge  Wind Farm</t>
        </is>
      </c>
      <c r="C4767" s="130" t="inlineStr">
        <is>
          <t>Harvest Ridge Wind Farm</t>
        </is>
      </c>
      <c r="D4767" s="129" t="n">
        <v>60719</v>
      </c>
      <c r="E4767" s="130" t="inlineStr">
        <is>
          <t>IL</t>
        </is>
      </c>
      <c r="F4767" s="130" t="inlineStr">
        <is>
          <t>NAICS-22 Non-Cogen</t>
        </is>
      </c>
      <c r="G4767" s="130" t="inlineStr">
        <is>
          <t>WT</t>
        </is>
      </c>
      <c r="H4767" s="130" t="inlineStr">
        <is>
          <t>WND</t>
        </is>
      </c>
      <c r="I4767" s="130" t="inlineStr">
        <is>
          <t>WND</t>
        </is>
      </c>
      <c r="J4767" s="131" t="n">
        <v>276482</v>
      </c>
      <c r="K4767" s="129" t="n">
        <v>2020</v>
      </c>
      <c r="L4767" s="120">
        <f>IF(VLOOKUP(H4767,'Cross-Page Data'!$D$4:$F$48,3,FALSE)="natural gas",VLOOKUP(G4767,'Cross-Page Data'!$I$4:$J$19,2,FALSE),IF(VLOOKUP(H4767,'Cross-Page Data'!$D$4:$F$48,3,FALSE)="solar",IF(G4767="PV","solar PV","solar thermal"),IF(VLOOKUP(H4767,'Cross-Page Data'!$D$4:$F$48,3,FALSE)="wind",VLOOKUP(G4767,'Cross-Page Data'!$I$4:$J$19,2,FALSE),IF(VLOOKUP(H4767,'Cross-Page Data'!$D$4:$F$48,3,FALSE)="hydro",VLOOKUP(G4767,'Cross-Page Data'!$I$4:$J$19,2,FALSE),VLOOKUP(H4767,'Cross-Page Data'!$D$4:$F$48,3,FALSE)))))</f>
        <v/>
      </c>
      <c r="M4767" s="120">
        <f>IF(AND($P$2=FALSE,OR(F4767="Commercial NAICS Cogen",F4767="Industrial NAICS Cogen",F4767="NAICS-22 Cogen")),FALSE,IF(AND($P$3=FALSE,OR(F4767="Commercial NAICS Cogen",F4767="Commercial NAICS Non-Cogen",F4767="Industrial NAICS Cogen", F4767="industrial NAICS non-Cogen")),FALSE, TRUE))</f>
        <v/>
      </c>
    </row>
    <row r="4768">
      <c r="A4768" s="129" t="n">
        <v>61172</v>
      </c>
      <c r="B4768" s="130" t="inlineStr">
        <is>
          <t>EE Waianae Solar Project</t>
        </is>
      </c>
      <c r="C4768" s="130" t="inlineStr">
        <is>
          <t>EE Waianae Solar Project LLC</t>
        </is>
      </c>
      <c r="D4768" s="129" t="n">
        <v>60793</v>
      </c>
      <c r="E4768" s="130" t="inlineStr">
        <is>
          <t>HI</t>
        </is>
      </c>
      <c r="F4768" s="130" t="inlineStr">
        <is>
          <t>NAICS-22 Non-Cogen</t>
        </is>
      </c>
      <c r="G4768" s="130" t="inlineStr">
        <is>
          <t>PV</t>
        </is>
      </c>
      <c r="H4768" s="130" t="inlineStr">
        <is>
          <t>SUN</t>
        </is>
      </c>
      <c r="I4768" s="130" t="inlineStr">
        <is>
          <t>SUN</t>
        </is>
      </c>
      <c r="J4768" s="131" t="n">
        <v>63869</v>
      </c>
      <c r="K4768" s="129" t="n">
        <v>2020</v>
      </c>
      <c r="L4768" s="120">
        <f>IF(VLOOKUP(H4768,'Cross-Page Data'!$D$4:$F$48,3,FALSE)="natural gas",VLOOKUP(G4768,'Cross-Page Data'!$I$4:$J$19,2,FALSE),IF(VLOOKUP(H4768,'Cross-Page Data'!$D$4:$F$48,3,FALSE)="solar",IF(G4768="PV","solar PV","solar thermal"),IF(VLOOKUP(H4768,'Cross-Page Data'!$D$4:$F$48,3,FALSE)="wind",VLOOKUP(G4768,'Cross-Page Data'!$I$4:$J$19,2,FALSE),IF(VLOOKUP(H4768,'Cross-Page Data'!$D$4:$F$48,3,FALSE)="hydro",VLOOKUP(G4768,'Cross-Page Data'!$I$4:$J$19,2,FALSE),VLOOKUP(H4768,'Cross-Page Data'!$D$4:$F$48,3,FALSE)))))</f>
        <v/>
      </c>
      <c r="M4768" s="120">
        <f>IF(AND($P$2=FALSE,OR(F4768="Commercial NAICS Cogen",F4768="Industrial NAICS Cogen",F4768="NAICS-22 Cogen")),FALSE,IF(AND($P$3=FALSE,OR(F4768="Commercial NAICS Cogen",F4768="Commercial NAICS Non-Cogen",F4768="Industrial NAICS Cogen", F4768="industrial NAICS non-Cogen")),FALSE, TRUE))</f>
        <v/>
      </c>
    </row>
    <row r="4769">
      <c r="A4769" s="129" t="n">
        <v>61197</v>
      </c>
      <c r="B4769" s="130" t="inlineStr">
        <is>
          <t>Pima Energy Storage System</t>
        </is>
      </c>
      <c r="C4769" s="130" t="inlineStr">
        <is>
          <t>Pima Energy Storage System</t>
        </is>
      </c>
      <c r="D4769" s="129" t="n">
        <v>60834</v>
      </c>
      <c r="E4769" s="130" t="inlineStr">
        <is>
          <t>AZ</t>
        </is>
      </c>
      <c r="F4769" s="130" t="inlineStr">
        <is>
          <t>NAICS-22 Non-Cogen</t>
        </is>
      </c>
      <c r="G4769" s="130" t="inlineStr">
        <is>
          <t>BA</t>
        </is>
      </c>
      <c r="H4769" s="130" t="inlineStr">
        <is>
          <t>MWH</t>
        </is>
      </c>
      <c r="I4769" s="130" t="inlineStr">
        <is>
          <t>OTH</t>
        </is>
      </c>
      <c r="J4769" s="131" t="n">
        <v>-253</v>
      </c>
      <c r="K4769" s="129" t="n">
        <v>2020</v>
      </c>
      <c r="L4769" s="120">
        <f>IF(VLOOKUP(H4769,'Cross-Page Data'!$D$4:$F$48,3,FALSE)="natural gas",VLOOKUP(G4769,'Cross-Page Data'!$I$4:$J$19,2,FALSE),IF(VLOOKUP(H4769,'Cross-Page Data'!$D$4:$F$48,3,FALSE)="solar",IF(G4769="PV","solar PV","solar thermal"),IF(VLOOKUP(H4769,'Cross-Page Data'!$D$4:$F$48,3,FALSE)="wind",VLOOKUP(G4769,'Cross-Page Data'!$I$4:$J$19,2,FALSE),IF(VLOOKUP(H4769,'Cross-Page Data'!$D$4:$F$48,3,FALSE)="hydro",VLOOKUP(G4769,'Cross-Page Data'!$I$4:$J$19,2,FALSE),VLOOKUP(H4769,'Cross-Page Data'!$D$4:$F$48,3,FALSE)))))</f>
        <v/>
      </c>
      <c r="M4769" s="120">
        <f>IF(AND($P$2=FALSE,OR(F4769="Commercial NAICS Cogen",F4769="Industrial NAICS Cogen",F4769="NAICS-22 Cogen")),FALSE,IF(AND($P$3=FALSE,OR(F4769="Commercial NAICS Cogen",F4769="Commercial NAICS Non-Cogen",F4769="Industrial NAICS Cogen", F4769="industrial NAICS non-Cogen")),FALSE, TRUE))</f>
        <v/>
      </c>
    </row>
    <row r="4770">
      <c r="A4770" s="129" t="n">
        <v>61202</v>
      </c>
      <c r="B4770" s="130" t="inlineStr">
        <is>
          <t>Mount Signal Solar Farm V</t>
        </is>
      </c>
      <c r="C4770" s="130" t="inlineStr">
        <is>
          <t>Imperial Valley Solar 3, LLC</t>
        </is>
      </c>
      <c r="D4770" s="129" t="n">
        <v>63447</v>
      </c>
      <c r="E4770" s="130" t="inlineStr">
        <is>
          <t>CA</t>
        </is>
      </c>
      <c r="F4770" s="130" t="inlineStr">
        <is>
          <t>NAICS-22 Non-Cogen</t>
        </is>
      </c>
      <c r="G4770" s="130" t="inlineStr">
        <is>
          <t>PV</t>
        </is>
      </c>
      <c r="H4770" s="130" t="inlineStr">
        <is>
          <t>SUN</t>
        </is>
      </c>
      <c r="I4770" s="130" t="inlineStr">
        <is>
          <t>SUN</t>
        </is>
      </c>
      <c r="J4770" s="131" t="n">
        <v>596017</v>
      </c>
      <c r="K4770" s="129" t="n">
        <v>2020</v>
      </c>
      <c r="L4770" s="120">
        <f>IF(VLOOKUP(H4770,'Cross-Page Data'!$D$4:$F$48,3,FALSE)="natural gas",VLOOKUP(G4770,'Cross-Page Data'!$I$4:$J$19,2,FALSE),IF(VLOOKUP(H4770,'Cross-Page Data'!$D$4:$F$48,3,FALSE)="solar",IF(G4770="PV","solar PV","solar thermal"),IF(VLOOKUP(H4770,'Cross-Page Data'!$D$4:$F$48,3,FALSE)="wind",VLOOKUP(G4770,'Cross-Page Data'!$I$4:$J$19,2,FALSE),IF(VLOOKUP(H4770,'Cross-Page Data'!$D$4:$F$48,3,FALSE)="hydro",VLOOKUP(G4770,'Cross-Page Data'!$I$4:$J$19,2,FALSE),VLOOKUP(H4770,'Cross-Page Data'!$D$4:$F$48,3,FALSE)))))</f>
        <v/>
      </c>
      <c r="M4770" s="120">
        <f>IF(AND($P$2=FALSE,OR(F4770="Commercial NAICS Cogen",F4770="Industrial NAICS Cogen",F4770="NAICS-22 Cogen")),FALSE,IF(AND($P$3=FALSE,OR(F4770="Commercial NAICS Cogen",F4770="Commercial NAICS Non-Cogen",F4770="Industrial NAICS Cogen", F4770="industrial NAICS non-Cogen")),FALSE, TRUE))</f>
        <v/>
      </c>
    </row>
    <row r="4771">
      <c r="A4771" s="129" t="n">
        <v>61212</v>
      </c>
      <c r="B4771" s="130" t="inlineStr">
        <is>
          <t>Flat Top Wind I</t>
        </is>
      </c>
      <c r="C4771" s="130" t="inlineStr">
        <is>
          <t>Flat Top Wind I, LLC</t>
        </is>
      </c>
      <c r="D4771" s="129" t="n">
        <v>60844</v>
      </c>
      <c r="E4771" s="130" t="inlineStr">
        <is>
          <t>TX</t>
        </is>
      </c>
      <c r="F4771" s="130" t="inlineStr">
        <is>
          <t>NAICS-22 Non-Cogen</t>
        </is>
      </c>
      <c r="G4771" s="130" t="inlineStr">
        <is>
          <t>WT</t>
        </is>
      </c>
      <c r="H4771" s="130" t="inlineStr">
        <is>
          <t>WND</t>
        </is>
      </c>
      <c r="I4771" s="130" t="inlineStr">
        <is>
          <t>WND</t>
        </is>
      </c>
      <c r="J4771" s="131" t="n">
        <v>895343</v>
      </c>
      <c r="K4771" s="129" t="n">
        <v>2020</v>
      </c>
      <c r="L4771" s="120">
        <f>IF(VLOOKUP(H4771,'Cross-Page Data'!$D$4:$F$48,3,FALSE)="natural gas",VLOOKUP(G4771,'Cross-Page Data'!$I$4:$J$19,2,FALSE),IF(VLOOKUP(H4771,'Cross-Page Data'!$D$4:$F$48,3,FALSE)="solar",IF(G4771="PV","solar PV","solar thermal"),IF(VLOOKUP(H4771,'Cross-Page Data'!$D$4:$F$48,3,FALSE)="wind",VLOOKUP(G4771,'Cross-Page Data'!$I$4:$J$19,2,FALSE),IF(VLOOKUP(H4771,'Cross-Page Data'!$D$4:$F$48,3,FALSE)="hydro",VLOOKUP(G4771,'Cross-Page Data'!$I$4:$J$19,2,FALSE),VLOOKUP(H4771,'Cross-Page Data'!$D$4:$F$48,3,FALSE)))))</f>
        <v/>
      </c>
      <c r="M4771" s="120">
        <f>IF(AND($P$2=FALSE,OR(F4771="Commercial NAICS Cogen",F4771="Industrial NAICS Cogen",F4771="NAICS-22 Cogen")),FALSE,IF(AND($P$3=FALSE,OR(F4771="Commercial NAICS Cogen",F4771="Commercial NAICS Non-Cogen",F4771="Industrial NAICS Cogen", F4771="industrial NAICS non-Cogen")),FALSE, TRUE))</f>
        <v/>
      </c>
    </row>
    <row r="4772" ht="29" customHeight="1" s="157">
      <c r="A4772" s="129" t="n">
        <v>61213</v>
      </c>
      <c r="B4772" s="130" t="inlineStr">
        <is>
          <t>GRP Madison Renewable Energy Facility</t>
        </is>
      </c>
      <c r="C4772" s="130" t="inlineStr">
        <is>
          <t>GRP Madison Renewable Energy Facility, LLC</t>
        </is>
      </c>
      <c r="D4772" s="129" t="n">
        <v>60846</v>
      </c>
      <c r="E4772" s="130" t="inlineStr">
        <is>
          <t>GA</t>
        </is>
      </c>
      <c r="F4772" s="130" t="inlineStr">
        <is>
          <t>NAICS-22 Non-Cogen</t>
        </is>
      </c>
      <c r="G4772" s="130" t="inlineStr">
        <is>
          <t>ST</t>
        </is>
      </c>
      <c r="H4772" s="130" t="inlineStr">
        <is>
          <t>WDS</t>
        </is>
      </c>
      <c r="I4772" s="130" t="inlineStr">
        <is>
          <t>WWW</t>
        </is>
      </c>
      <c r="J4772" s="131" t="n">
        <v>338425</v>
      </c>
      <c r="K4772" s="129" t="n">
        <v>2020</v>
      </c>
      <c r="L4772" s="120">
        <f>IF(VLOOKUP(H4772,'Cross-Page Data'!$D$4:$F$48,3,FALSE)="natural gas",VLOOKUP(G4772,'Cross-Page Data'!$I$4:$J$19,2,FALSE),IF(VLOOKUP(H4772,'Cross-Page Data'!$D$4:$F$48,3,FALSE)="solar",IF(G4772="PV","solar PV","solar thermal"),IF(VLOOKUP(H4772,'Cross-Page Data'!$D$4:$F$48,3,FALSE)="wind",VLOOKUP(G4772,'Cross-Page Data'!$I$4:$J$19,2,FALSE),IF(VLOOKUP(H4772,'Cross-Page Data'!$D$4:$F$48,3,FALSE)="hydro",VLOOKUP(G4772,'Cross-Page Data'!$I$4:$J$19,2,FALSE),VLOOKUP(H4772,'Cross-Page Data'!$D$4:$F$48,3,FALSE)))))</f>
        <v/>
      </c>
      <c r="M4772" s="120">
        <f>IF(AND($P$2=FALSE,OR(F4772="Commercial NAICS Cogen",F4772="Industrial NAICS Cogen",F4772="NAICS-22 Cogen")),FALSE,IF(AND($P$3=FALSE,OR(F4772="Commercial NAICS Cogen",F4772="Commercial NAICS Non-Cogen",F4772="Industrial NAICS Cogen", F4772="industrial NAICS non-Cogen")),FALSE, TRUE))</f>
        <v/>
      </c>
    </row>
    <row r="4773">
      <c r="A4773" s="129" t="n">
        <v>61221</v>
      </c>
      <c r="B4773" s="130" t="inlineStr">
        <is>
          <t>Redbed Plains Wind Farm</t>
        </is>
      </c>
      <c r="C4773" s="130" t="inlineStr">
        <is>
          <t>Redbed Plains Wind Farm LLC</t>
        </is>
      </c>
      <c r="D4773" s="129" t="n">
        <v>60859</v>
      </c>
      <c r="E4773" s="130" t="inlineStr">
        <is>
          <t>OK</t>
        </is>
      </c>
      <c r="F4773" s="130" t="inlineStr">
        <is>
          <t>NAICS-22 Non-Cogen</t>
        </is>
      </c>
      <c r="G4773" s="130" t="inlineStr">
        <is>
          <t>WT</t>
        </is>
      </c>
      <c r="H4773" s="130" t="inlineStr">
        <is>
          <t>WND</t>
        </is>
      </c>
      <c r="I4773" s="130" t="inlineStr">
        <is>
          <t>WND</t>
        </is>
      </c>
      <c r="J4773" s="131" t="n">
        <v>424691</v>
      </c>
      <c r="K4773" s="129" t="n">
        <v>2020</v>
      </c>
      <c r="L4773" s="120">
        <f>IF(VLOOKUP(H4773,'Cross-Page Data'!$D$4:$F$48,3,FALSE)="natural gas",VLOOKUP(G4773,'Cross-Page Data'!$I$4:$J$19,2,FALSE),IF(VLOOKUP(H4773,'Cross-Page Data'!$D$4:$F$48,3,FALSE)="solar",IF(G4773="PV","solar PV","solar thermal"),IF(VLOOKUP(H4773,'Cross-Page Data'!$D$4:$F$48,3,FALSE)="wind",VLOOKUP(G4773,'Cross-Page Data'!$I$4:$J$19,2,FALSE),IF(VLOOKUP(H4773,'Cross-Page Data'!$D$4:$F$48,3,FALSE)="hydro",VLOOKUP(G4773,'Cross-Page Data'!$I$4:$J$19,2,FALSE),VLOOKUP(H4773,'Cross-Page Data'!$D$4:$F$48,3,FALSE)))))</f>
        <v/>
      </c>
      <c r="M4773" s="120">
        <f>IF(AND($P$2=FALSE,OR(F4773="Commercial NAICS Cogen",F4773="Industrial NAICS Cogen",F4773="NAICS-22 Cogen")),FALSE,IF(AND($P$3=FALSE,OR(F4773="Commercial NAICS Cogen",F4773="Commercial NAICS Non-Cogen",F4773="Industrial NAICS Cogen", F4773="industrial NAICS non-Cogen")),FALSE, TRUE))</f>
        <v/>
      </c>
    </row>
    <row r="4774">
      <c r="A4774" s="129" t="n">
        <v>61222</v>
      </c>
      <c r="B4774" s="130" t="inlineStr">
        <is>
          <t>Golden Hills North Wind Energy Center</t>
        </is>
      </c>
      <c r="C4774" s="130" t="inlineStr">
        <is>
          <t>Golden Hills Interconnection Wind, LLC</t>
        </is>
      </c>
      <c r="D4774" s="129" t="n">
        <v>60811</v>
      </c>
      <c r="E4774" s="130" t="inlineStr">
        <is>
          <t>CA</t>
        </is>
      </c>
      <c r="F4774" s="130" t="inlineStr">
        <is>
          <t>NAICS-22 Non-Cogen</t>
        </is>
      </c>
      <c r="G4774" s="130" t="inlineStr">
        <is>
          <t>WT</t>
        </is>
      </c>
      <c r="H4774" s="130" t="inlineStr">
        <is>
          <t>WND</t>
        </is>
      </c>
      <c r="I4774" s="130" t="inlineStr">
        <is>
          <t>WND</t>
        </is>
      </c>
      <c r="J4774" s="131" t="n">
        <v>164891</v>
      </c>
      <c r="K4774" s="129" t="n">
        <v>2020</v>
      </c>
      <c r="L4774" s="120">
        <f>IF(VLOOKUP(H4774,'Cross-Page Data'!$D$4:$F$48,3,FALSE)="natural gas",VLOOKUP(G4774,'Cross-Page Data'!$I$4:$J$19,2,FALSE),IF(VLOOKUP(H4774,'Cross-Page Data'!$D$4:$F$48,3,FALSE)="solar",IF(G4774="PV","solar PV","solar thermal"),IF(VLOOKUP(H4774,'Cross-Page Data'!$D$4:$F$48,3,FALSE)="wind",VLOOKUP(G4774,'Cross-Page Data'!$I$4:$J$19,2,FALSE),IF(VLOOKUP(H4774,'Cross-Page Data'!$D$4:$F$48,3,FALSE)="hydro",VLOOKUP(G4774,'Cross-Page Data'!$I$4:$J$19,2,FALSE),VLOOKUP(H4774,'Cross-Page Data'!$D$4:$F$48,3,FALSE)))))</f>
        <v/>
      </c>
      <c r="M4774" s="120">
        <f>IF(AND($P$2=FALSE,OR(F4774="Commercial NAICS Cogen",F4774="Industrial NAICS Cogen",F4774="NAICS-22 Cogen")),FALSE,IF(AND($P$3=FALSE,OR(F4774="Commercial NAICS Cogen",F4774="Commercial NAICS Non-Cogen",F4774="Industrial NAICS Cogen", F4774="industrial NAICS non-Cogen")),FALSE, TRUE))</f>
        <v/>
      </c>
    </row>
    <row r="4775">
      <c r="A4775" s="129" t="n">
        <v>61261</v>
      </c>
      <c r="B4775" s="130" t="inlineStr">
        <is>
          <t>Rock Falls Wind Farm LLC</t>
        </is>
      </c>
      <c r="C4775" s="130" t="inlineStr">
        <is>
          <t>EDF Renewable Asset Holdings, Inc.</t>
        </is>
      </c>
      <c r="D4775" s="129" t="n">
        <v>57170</v>
      </c>
      <c r="E4775" s="130" t="inlineStr">
        <is>
          <t>OK</t>
        </is>
      </c>
      <c r="F4775" s="130" t="inlineStr">
        <is>
          <t>NAICS-22 Non-Cogen</t>
        </is>
      </c>
      <c r="G4775" s="130" t="inlineStr">
        <is>
          <t>WT</t>
        </is>
      </c>
      <c r="H4775" s="130" t="inlineStr">
        <is>
          <t>WND</t>
        </is>
      </c>
      <c r="I4775" s="130" t="inlineStr">
        <is>
          <t>WND</t>
        </is>
      </c>
      <c r="J4775" s="131" t="n">
        <v>559383</v>
      </c>
      <c r="K4775" s="129" t="n">
        <v>2020</v>
      </c>
      <c r="L4775" s="120">
        <f>IF(VLOOKUP(H4775,'Cross-Page Data'!$D$4:$F$48,3,FALSE)="natural gas",VLOOKUP(G4775,'Cross-Page Data'!$I$4:$J$19,2,FALSE),IF(VLOOKUP(H4775,'Cross-Page Data'!$D$4:$F$48,3,FALSE)="solar",IF(G4775="PV","solar PV","solar thermal"),IF(VLOOKUP(H4775,'Cross-Page Data'!$D$4:$F$48,3,FALSE)="wind",VLOOKUP(G4775,'Cross-Page Data'!$I$4:$J$19,2,FALSE),IF(VLOOKUP(H4775,'Cross-Page Data'!$D$4:$F$48,3,FALSE)="hydro",VLOOKUP(G4775,'Cross-Page Data'!$I$4:$J$19,2,FALSE),VLOOKUP(H4775,'Cross-Page Data'!$D$4:$F$48,3,FALSE)))))</f>
        <v/>
      </c>
      <c r="M4775" s="120">
        <f>IF(AND($P$2=FALSE,OR(F4775="Commercial NAICS Cogen",F4775="Industrial NAICS Cogen",F4775="NAICS-22 Cogen")),FALSE,IF(AND($P$3=FALSE,OR(F4775="Commercial NAICS Cogen",F4775="Commercial NAICS Non-Cogen",F4775="Industrial NAICS Cogen", F4775="industrial NAICS non-Cogen")),FALSE, TRUE))</f>
        <v/>
      </c>
    </row>
    <row r="4776">
      <c r="A4776" s="129" t="n">
        <v>61262</v>
      </c>
      <c r="B4776" s="130" t="inlineStr">
        <is>
          <t>Stuttgart Solar</t>
        </is>
      </c>
      <c r="C4776" s="130" t="inlineStr">
        <is>
          <t>Stuttgart Solar, LLC</t>
        </is>
      </c>
      <c r="D4776" s="129" t="n">
        <v>60871</v>
      </c>
      <c r="E4776" s="130" t="inlineStr">
        <is>
          <t>AR</t>
        </is>
      </c>
      <c r="F4776" s="130" t="inlineStr">
        <is>
          <t>NAICS-22 Non-Cogen</t>
        </is>
      </c>
      <c r="G4776" s="130" t="inlineStr">
        <is>
          <t>PV</t>
        </is>
      </c>
      <c r="H4776" s="130" t="inlineStr">
        <is>
          <t>SUN</t>
        </is>
      </c>
      <c r="I4776" s="130" t="inlineStr">
        <is>
          <t>SUN</t>
        </is>
      </c>
      <c r="J4776" s="131" t="n">
        <v>158194</v>
      </c>
      <c r="K4776" s="129" t="n">
        <v>2020</v>
      </c>
      <c r="L4776" s="120">
        <f>IF(VLOOKUP(H4776,'Cross-Page Data'!$D$4:$F$48,3,FALSE)="natural gas",VLOOKUP(G4776,'Cross-Page Data'!$I$4:$J$19,2,FALSE),IF(VLOOKUP(H4776,'Cross-Page Data'!$D$4:$F$48,3,FALSE)="solar",IF(G4776="PV","solar PV","solar thermal"),IF(VLOOKUP(H4776,'Cross-Page Data'!$D$4:$F$48,3,FALSE)="wind",VLOOKUP(G4776,'Cross-Page Data'!$I$4:$J$19,2,FALSE),IF(VLOOKUP(H4776,'Cross-Page Data'!$D$4:$F$48,3,FALSE)="hydro",VLOOKUP(G4776,'Cross-Page Data'!$I$4:$J$19,2,FALSE),VLOOKUP(H4776,'Cross-Page Data'!$D$4:$F$48,3,FALSE)))))</f>
        <v/>
      </c>
      <c r="M4776" s="120">
        <f>IF(AND($P$2=FALSE,OR(F4776="Commercial NAICS Cogen",F4776="Industrial NAICS Cogen",F4776="NAICS-22 Cogen")),FALSE,IF(AND($P$3=FALSE,OR(F4776="Commercial NAICS Cogen",F4776="Commercial NAICS Non-Cogen",F4776="Industrial NAICS Cogen", F4776="industrial NAICS non-Cogen")),FALSE, TRUE))</f>
        <v/>
      </c>
    </row>
    <row r="4777">
      <c r="A4777" s="129" t="n">
        <v>61264</v>
      </c>
      <c r="B4777" s="130" t="inlineStr">
        <is>
          <t>Antelope Expansion 2</t>
        </is>
      </c>
      <c r="C4777" s="130" t="inlineStr">
        <is>
          <t>Sustainable Power Group, LLC</t>
        </is>
      </c>
      <c r="D4777" s="129" t="n">
        <v>58661</v>
      </c>
      <c r="E4777" s="130" t="inlineStr">
        <is>
          <t>CA</t>
        </is>
      </c>
      <c r="F4777" s="130" t="inlineStr">
        <is>
          <t>NAICS-22 Non-Cogen</t>
        </is>
      </c>
      <c r="G4777" s="130" t="inlineStr">
        <is>
          <t>PV</t>
        </is>
      </c>
      <c r="H4777" s="130" t="inlineStr">
        <is>
          <t>SUN</t>
        </is>
      </c>
      <c r="I4777" s="130" t="inlineStr">
        <is>
          <t>SUN</t>
        </is>
      </c>
      <c r="J4777" s="131" t="n">
        <v>252422</v>
      </c>
      <c r="K4777" s="129" t="n">
        <v>2020</v>
      </c>
      <c r="L4777" s="120">
        <f>IF(VLOOKUP(H4777,'Cross-Page Data'!$D$4:$F$48,3,FALSE)="natural gas",VLOOKUP(G4777,'Cross-Page Data'!$I$4:$J$19,2,FALSE),IF(VLOOKUP(H4777,'Cross-Page Data'!$D$4:$F$48,3,FALSE)="solar",IF(G4777="PV","solar PV","solar thermal"),IF(VLOOKUP(H4777,'Cross-Page Data'!$D$4:$F$48,3,FALSE)="wind",VLOOKUP(G4777,'Cross-Page Data'!$I$4:$J$19,2,FALSE),IF(VLOOKUP(H4777,'Cross-Page Data'!$D$4:$F$48,3,FALSE)="hydro",VLOOKUP(G4777,'Cross-Page Data'!$I$4:$J$19,2,FALSE),VLOOKUP(H4777,'Cross-Page Data'!$D$4:$F$48,3,FALSE)))))</f>
        <v/>
      </c>
      <c r="M4777" s="120">
        <f>IF(AND($P$2=FALSE,OR(F4777="Commercial NAICS Cogen",F4777="Industrial NAICS Cogen",F4777="NAICS-22 Cogen")),FALSE,IF(AND($P$3=FALSE,OR(F4777="Commercial NAICS Cogen",F4777="Commercial NAICS Non-Cogen",F4777="Industrial NAICS Cogen", F4777="industrial NAICS non-Cogen")),FALSE, TRUE))</f>
        <v/>
      </c>
    </row>
    <row r="4778">
      <c r="A4778" s="129" t="n">
        <v>61268</v>
      </c>
      <c r="B4778" s="130" t="inlineStr">
        <is>
          <t>Kayenta Solar Project</t>
        </is>
      </c>
      <c r="C4778" s="130" t="inlineStr">
        <is>
          <t>NGI-Kayenta Solar Lessor I, LLC</t>
        </is>
      </c>
      <c r="D4778" s="129" t="n">
        <v>60879</v>
      </c>
      <c r="E4778" s="130" t="inlineStr">
        <is>
          <t>AZ</t>
        </is>
      </c>
      <c r="F4778" s="130" t="inlineStr">
        <is>
          <t>NAICS-22 Non-Cogen</t>
        </is>
      </c>
      <c r="G4778" s="130" t="inlineStr">
        <is>
          <t>PV</t>
        </is>
      </c>
      <c r="H4778" s="130" t="inlineStr">
        <is>
          <t>SUN</t>
        </is>
      </c>
      <c r="I4778" s="130" t="inlineStr">
        <is>
          <t>SUN</t>
        </is>
      </c>
      <c r="J4778" s="131" t="n">
        <v>128658</v>
      </c>
      <c r="K4778" s="129" t="n">
        <v>2020</v>
      </c>
      <c r="L4778" s="120">
        <f>IF(VLOOKUP(H4778,'Cross-Page Data'!$D$4:$F$48,3,FALSE)="natural gas",VLOOKUP(G4778,'Cross-Page Data'!$I$4:$J$19,2,FALSE),IF(VLOOKUP(H4778,'Cross-Page Data'!$D$4:$F$48,3,FALSE)="solar",IF(G4778="PV","solar PV","solar thermal"),IF(VLOOKUP(H4778,'Cross-Page Data'!$D$4:$F$48,3,FALSE)="wind",VLOOKUP(G4778,'Cross-Page Data'!$I$4:$J$19,2,FALSE),IF(VLOOKUP(H4778,'Cross-Page Data'!$D$4:$F$48,3,FALSE)="hydro",VLOOKUP(G4778,'Cross-Page Data'!$I$4:$J$19,2,FALSE),VLOOKUP(H4778,'Cross-Page Data'!$D$4:$F$48,3,FALSE)))))</f>
        <v/>
      </c>
      <c r="M4778" s="120">
        <f>IF(AND($P$2=FALSE,OR(F4778="Commercial NAICS Cogen",F4778="Industrial NAICS Cogen",F4778="NAICS-22 Cogen")),FALSE,IF(AND($P$3=FALSE,OR(F4778="Commercial NAICS Cogen",F4778="Commercial NAICS Non-Cogen",F4778="Industrial NAICS Cogen", F4778="industrial NAICS non-Cogen")),FALSE, TRUE))</f>
        <v/>
      </c>
    </row>
    <row r="4779">
      <c r="A4779" s="129" t="n">
        <v>61269</v>
      </c>
      <c r="B4779" s="130" t="inlineStr">
        <is>
          <t>Thunder Ranch Wind Project</t>
        </is>
      </c>
      <c r="C4779" s="130" t="inlineStr">
        <is>
          <t>Thunder Ranch Wind Project, LLC</t>
        </is>
      </c>
      <c r="D4779" s="129" t="n">
        <v>60881</v>
      </c>
      <c r="E4779" s="130" t="inlineStr">
        <is>
          <t>OK</t>
        </is>
      </c>
      <c r="F4779" s="130" t="inlineStr">
        <is>
          <t>NAICS-22 Non-Cogen</t>
        </is>
      </c>
      <c r="G4779" s="130" t="inlineStr">
        <is>
          <t>WT</t>
        </is>
      </c>
      <c r="H4779" s="130" t="inlineStr">
        <is>
          <t>WND</t>
        </is>
      </c>
      <c r="I4779" s="130" t="inlineStr">
        <is>
          <t>WND</t>
        </is>
      </c>
      <c r="J4779" s="131" t="n">
        <v>1123003.9</v>
      </c>
      <c r="K4779" s="129" t="n">
        <v>2020</v>
      </c>
      <c r="L4779" s="120">
        <f>IF(VLOOKUP(H4779,'Cross-Page Data'!$D$4:$F$48,3,FALSE)="natural gas",VLOOKUP(G4779,'Cross-Page Data'!$I$4:$J$19,2,FALSE),IF(VLOOKUP(H4779,'Cross-Page Data'!$D$4:$F$48,3,FALSE)="solar",IF(G4779="PV","solar PV","solar thermal"),IF(VLOOKUP(H4779,'Cross-Page Data'!$D$4:$F$48,3,FALSE)="wind",VLOOKUP(G4779,'Cross-Page Data'!$I$4:$J$19,2,FALSE),IF(VLOOKUP(H4779,'Cross-Page Data'!$D$4:$F$48,3,FALSE)="hydro",VLOOKUP(G4779,'Cross-Page Data'!$I$4:$J$19,2,FALSE),VLOOKUP(H4779,'Cross-Page Data'!$D$4:$F$48,3,FALSE)))))</f>
        <v/>
      </c>
      <c r="M4779" s="120">
        <f>IF(AND($P$2=FALSE,OR(F4779="Commercial NAICS Cogen",F4779="Industrial NAICS Cogen",F4779="NAICS-22 Cogen")),FALSE,IF(AND($P$3=FALSE,OR(F4779="Commercial NAICS Cogen",F4779="Commercial NAICS Non-Cogen",F4779="Industrial NAICS Cogen", F4779="industrial NAICS non-Cogen")),FALSE, TRUE))</f>
        <v/>
      </c>
    </row>
    <row r="4780">
      <c r="A4780" s="129" t="n">
        <v>61270</v>
      </c>
      <c r="B4780" s="130" t="inlineStr">
        <is>
          <t>Red Dirt Wind Project</t>
        </is>
      </c>
      <c r="C4780" s="130" t="inlineStr">
        <is>
          <t>Red Dirt Wind Project, LLC</t>
        </is>
      </c>
      <c r="D4780" s="129" t="n">
        <v>60882</v>
      </c>
      <c r="E4780" s="130" t="inlineStr">
        <is>
          <t>OK</t>
        </is>
      </c>
      <c r="F4780" s="130" t="inlineStr">
        <is>
          <t>NAICS-22 Non-Cogen</t>
        </is>
      </c>
      <c r="G4780" s="130" t="inlineStr">
        <is>
          <t>WT</t>
        </is>
      </c>
      <c r="H4780" s="130" t="inlineStr">
        <is>
          <t>WND</t>
        </is>
      </c>
      <c r="I4780" s="130" t="inlineStr">
        <is>
          <t>WND</t>
        </is>
      </c>
      <c r="J4780" s="131" t="n">
        <v>983898</v>
      </c>
      <c r="K4780" s="129" t="n">
        <v>2020</v>
      </c>
      <c r="L4780" s="120">
        <f>IF(VLOOKUP(H4780,'Cross-Page Data'!$D$4:$F$48,3,FALSE)="natural gas",VLOOKUP(G4780,'Cross-Page Data'!$I$4:$J$19,2,FALSE),IF(VLOOKUP(H4780,'Cross-Page Data'!$D$4:$F$48,3,FALSE)="solar",IF(G4780="PV","solar PV","solar thermal"),IF(VLOOKUP(H4780,'Cross-Page Data'!$D$4:$F$48,3,FALSE)="wind",VLOOKUP(G4780,'Cross-Page Data'!$I$4:$J$19,2,FALSE),IF(VLOOKUP(H4780,'Cross-Page Data'!$D$4:$F$48,3,FALSE)="hydro",VLOOKUP(G4780,'Cross-Page Data'!$I$4:$J$19,2,FALSE),VLOOKUP(H4780,'Cross-Page Data'!$D$4:$F$48,3,FALSE)))))</f>
        <v/>
      </c>
      <c r="M4780" s="120">
        <f>IF(AND($P$2=FALSE,OR(F4780="Commercial NAICS Cogen",F4780="Industrial NAICS Cogen",F4780="NAICS-22 Cogen")),FALSE,IF(AND($P$3=FALSE,OR(F4780="Commercial NAICS Cogen",F4780="Commercial NAICS Non-Cogen",F4780="Industrial NAICS Cogen", F4780="industrial NAICS non-Cogen")),FALSE, TRUE))</f>
        <v/>
      </c>
    </row>
    <row r="4781">
      <c r="A4781" s="129" t="n">
        <v>61272</v>
      </c>
      <c r="B4781" s="130" t="inlineStr">
        <is>
          <t>Gray Hawk Solar</t>
        </is>
      </c>
      <c r="C4781" s="130" t="inlineStr">
        <is>
          <t>Gray Hawk Solar, LLC</t>
        </is>
      </c>
      <c r="D4781" s="129" t="n">
        <v>60886</v>
      </c>
      <c r="E4781" s="130" t="inlineStr">
        <is>
          <t>AZ</t>
        </is>
      </c>
      <c r="F4781" s="130" t="inlineStr">
        <is>
          <t>NAICS-22 Non-Cogen</t>
        </is>
      </c>
      <c r="G4781" s="130" t="inlineStr">
        <is>
          <t>PV</t>
        </is>
      </c>
      <c r="H4781" s="130" t="inlineStr">
        <is>
          <t>SUN</t>
        </is>
      </c>
      <c r="I4781" s="130" t="inlineStr">
        <is>
          <t>SUN</t>
        </is>
      </c>
      <c r="J4781" s="131" t="n">
        <v>147468</v>
      </c>
      <c r="K4781" s="129" t="n">
        <v>2020</v>
      </c>
      <c r="L4781" s="120">
        <f>IF(VLOOKUP(H4781,'Cross-Page Data'!$D$4:$F$48,3,FALSE)="natural gas",VLOOKUP(G4781,'Cross-Page Data'!$I$4:$J$19,2,FALSE),IF(VLOOKUP(H4781,'Cross-Page Data'!$D$4:$F$48,3,FALSE)="solar",IF(G4781="PV","solar PV","solar thermal"),IF(VLOOKUP(H4781,'Cross-Page Data'!$D$4:$F$48,3,FALSE)="wind",VLOOKUP(G4781,'Cross-Page Data'!$I$4:$J$19,2,FALSE),IF(VLOOKUP(H4781,'Cross-Page Data'!$D$4:$F$48,3,FALSE)="hydro",VLOOKUP(G4781,'Cross-Page Data'!$I$4:$J$19,2,FALSE),VLOOKUP(H4781,'Cross-Page Data'!$D$4:$F$48,3,FALSE)))))</f>
        <v/>
      </c>
      <c r="M4781" s="120">
        <f>IF(AND($P$2=FALSE,OR(F4781="Commercial NAICS Cogen",F4781="Industrial NAICS Cogen",F4781="NAICS-22 Cogen")),FALSE,IF(AND($P$3=FALSE,OR(F4781="Commercial NAICS Cogen",F4781="Commercial NAICS Non-Cogen",F4781="Industrial NAICS Cogen", F4781="industrial NAICS non-Cogen")),FALSE, TRUE))</f>
        <v/>
      </c>
    </row>
    <row r="4782">
      <c r="A4782" s="129" t="n">
        <v>61289</v>
      </c>
      <c r="B4782" s="130" t="inlineStr">
        <is>
          <t>River Bend Solar, LLC</t>
        </is>
      </c>
      <c r="C4782" s="130" t="inlineStr">
        <is>
          <t>Adapture Renewables, Inc.</t>
        </is>
      </c>
      <c r="D4782" s="129" t="n">
        <v>60496</v>
      </c>
      <c r="E4782" s="130" t="inlineStr">
        <is>
          <t>MT</t>
        </is>
      </c>
      <c r="F4782" s="130" t="inlineStr">
        <is>
          <t>NAICS-22 Non-Cogen</t>
        </is>
      </c>
      <c r="G4782" s="130" t="inlineStr">
        <is>
          <t>PV</t>
        </is>
      </c>
      <c r="H4782" s="130" t="inlineStr">
        <is>
          <t>SUN</t>
        </is>
      </c>
      <c r="I4782" s="130" t="inlineStr">
        <is>
          <t>SUN</t>
        </is>
      </c>
      <c r="J4782" s="131" t="n">
        <v>3175</v>
      </c>
      <c r="K4782" s="129" t="n">
        <v>2020</v>
      </c>
      <c r="L4782" s="120">
        <f>IF(VLOOKUP(H4782,'Cross-Page Data'!$D$4:$F$48,3,FALSE)="natural gas",VLOOKUP(G4782,'Cross-Page Data'!$I$4:$J$19,2,FALSE),IF(VLOOKUP(H4782,'Cross-Page Data'!$D$4:$F$48,3,FALSE)="solar",IF(G4782="PV","solar PV","solar thermal"),IF(VLOOKUP(H4782,'Cross-Page Data'!$D$4:$F$48,3,FALSE)="wind",VLOOKUP(G4782,'Cross-Page Data'!$I$4:$J$19,2,FALSE),IF(VLOOKUP(H4782,'Cross-Page Data'!$D$4:$F$48,3,FALSE)="hydro",VLOOKUP(G4782,'Cross-Page Data'!$I$4:$J$19,2,FALSE),VLOOKUP(H4782,'Cross-Page Data'!$D$4:$F$48,3,FALSE)))))</f>
        <v/>
      </c>
      <c r="M4782" s="120">
        <f>IF(AND($P$2=FALSE,OR(F4782="Commercial NAICS Cogen",F4782="Industrial NAICS Cogen",F4782="NAICS-22 Cogen")),FALSE,IF(AND($P$3=FALSE,OR(F4782="Commercial NAICS Cogen",F4782="Commercial NAICS Non-Cogen",F4782="Industrial NAICS Cogen", F4782="industrial NAICS non-Cogen")),FALSE, TRUE))</f>
        <v/>
      </c>
    </row>
    <row r="4783">
      <c r="A4783" s="129" t="n">
        <v>61290</v>
      </c>
      <c r="B4783" s="130" t="inlineStr">
        <is>
          <t>South Mills Solar, LLC</t>
        </is>
      </c>
      <c r="C4783" s="130" t="inlineStr">
        <is>
          <t>Adapture Renewables, Inc.</t>
        </is>
      </c>
      <c r="D4783" s="129" t="n">
        <v>60496</v>
      </c>
      <c r="E4783" s="130" t="inlineStr">
        <is>
          <t>MT</t>
        </is>
      </c>
      <c r="F4783" s="130" t="inlineStr">
        <is>
          <t>NAICS-22 Non-Cogen</t>
        </is>
      </c>
      <c r="G4783" s="130" t="inlineStr">
        <is>
          <t>PV</t>
        </is>
      </c>
      <c r="H4783" s="130" t="inlineStr">
        <is>
          <t>SUN</t>
        </is>
      </c>
      <c r="I4783" s="130" t="inlineStr">
        <is>
          <t>SUN</t>
        </is>
      </c>
      <c r="J4783" s="131" t="n">
        <v>5558</v>
      </c>
      <c r="K4783" s="129" t="n">
        <v>2020</v>
      </c>
      <c r="L4783" s="120">
        <f>IF(VLOOKUP(H4783,'Cross-Page Data'!$D$4:$F$48,3,FALSE)="natural gas",VLOOKUP(G4783,'Cross-Page Data'!$I$4:$J$19,2,FALSE),IF(VLOOKUP(H4783,'Cross-Page Data'!$D$4:$F$48,3,FALSE)="solar",IF(G4783="PV","solar PV","solar thermal"),IF(VLOOKUP(H4783,'Cross-Page Data'!$D$4:$F$48,3,FALSE)="wind",VLOOKUP(G4783,'Cross-Page Data'!$I$4:$J$19,2,FALSE),IF(VLOOKUP(H4783,'Cross-Page Data'!$D$4:$F$48,3,FALSE)="hydro",VLOOKUP(G4783,'Cross-Page Data'!$I$4:$J$19,2,FALSE),VLOOKUP(H4783,'Cross-Page Data'!$D$4:$F$48,3,FALSE)))))</f>
        <v/>
      </c>
      <c r="M4783" s="120">
        <f>IF(AND($P$2=FALSE,OR(F4783="Commercial NAICS Cogen",F4783="Industrial NAICS Cogen",F4783="NAICS-22 Cogen")),FALSE,IF(AND($P$3=FALSE,OR(F4783="Commercial NAICS Cogen",F4783="Commercial NAICS Non-Cogen",F4783="Industrial NAICS Cogen", F4783="industrial NAICS non-Cogen")),FALSE, TRUE))</f>
        <v/>
      </c>
    </row>
    <row r="4784">
      <c r="A4784" s="129" t="n">
        <v>61291</v>
      </c>
      <c r="B4784" s="130" t="inlineStr">
        <is>
          <t>Green Meadow Solar, LLC</t>
        </is>
      </c>
      <c r="C4784" s="130" t="inlineStr">
        <is>
          <t>Adapture Renewables, Inc.</t>
        </is>
      </c>
      <c r="D4784" s="129" t="n">
        <v>60496</v>
      </c>
      <c r="E4784" s="130" t="inlineStr">
        <is>
          <t>MT</t>
        </is>
      </c>
      <c r="F4784" s="130" t="inlineStr">
        <is>
          <t>NAICS-22 Non-Cogen</t>
        </is>
      </c>
      <c r="G4784" s="130" t="inlineStr">
        <is>
          <t>PV</t>
        </is>
      </c>
      <c r="H4784" s="130" t="inlineStr">
        <is>
          <t>SUN</t>
        </is>
      </c>
      <c r="I4784" s="130" t="inlineStr">
        <is>
          <t>SUN</t>
        </is>
      </c>
      <c r="J4784" s="131" t="n">
        <v>5222</v>
      </c>
      <c r="K4784" s="129" t="n">
        <v>2020</v>
      </c>
      <c r="L4784" s="120">
        <f>IF(VLOOKUP(H4784,'Cross-Page Data'!$D$4:$F$48,3,FALSE)="natural gas",VLOOKUP(G4784,'Cross-Page Data'!$I$4:$J$19,2,FALSE),IF(VLOOKUP(H4784,'Cross-Page Data'!$D$4:$F$48,3,FALSE)="solar",IF(G4784="PV","solar PV","solar thermal"),IF(VLOOKUP(H4784,'Cross-Page Data'!$D$4:$F$48,3,FALSE)="wind",VLOOKUP(G4784,'Cross-Page Data'!$I$4:$J$19,2,FALSE),IF(VLOOKUP(H4784,'Cross-Page Data'!$D$4:$F$48,3,FALSE)="hydro",VLOOKUP(G4784,'Cross-Page Data'!$I$4:$J$19,2,FALSE),VLOOKUP(H4784,'Cross-Page Data'!$D$4:$F$48,3,FALSE)))))</f>
        <v/>
      </c>
      <c r="M4784" s="120">
        <f>IF(AND($P$2=FALSE,OR(F4784="Commercial NAICS Cogen",F4784="Industrial NAICS Cogen",F4784="NAICS-22 Cogen")),FALSE,IF(AND($P$3=FALSE,OR(F4784="Commercial NAICS Cogen",F4784="Commercial NAICS Non-Cogen",F4784="Industrial NAICS Cogen", F4784="industrial NAICS non-Cogen")),FALSE, TRUE))</f>
        <v/>
      </c>
    </row>
    <row r="4785">
      <c r="A4785" s="129" t="n">
        <v>61303</v>
      </c>
      <c r="B4785" s="130" t="inlineStr">
        <is>
          <t>Bluff Point Wind Facility</t>
        </is>
      </c>
      <c r="C4785" s="130" t="inlineStr">
        <is>
          <t>Bluff Point Wind, LLC</t>
        </is>
      </c>
      <c r="D4785" s="129" t="n">
        <v>60944</v>
      </c>
      <c r="E4785" s="130" t="inlineStr">
        <is>
          <t>IN</t>
        </is>
      </c>
      <c r="F4785" s="130" t="inlineStr">
        <is>
          <t>NAICS-22 Non-Cogen</t>
        </is>
      </c>
      <c r="G4785" s="130" t="inlineStr">
        <is>
          <t>WT</t>
        </is>
      </c>
      <c r="H4785" s="130" t="inlineStr">
        <is>
          <t>WND</t>
        </is>
      </c>
      <c r="I4785" s="130" t="inlineStr">
        <is>
          <t>WND</t>
        </is>
      </c>
      <c r="J4785" s="131" t="n">
        <v>370850</v>
      </c>
      <c r="K4785" s="129" t="n">
        <v>2020</v>
      </c>
      <c r="L4785" s="120">
        <f>IF(VLOOKUP(H4785,'Cross-Page Data'!$D$4:$F$48,3,FALSE)="natural gas",VLOOKUP(G4785,'Cross-Page Data'!$I$4:$J$19,2,FALSE),IF(VLOOKUP(H4785,'Cross-Page Data'!$D$4:$F$48,3,FALSE)="solar",IF(G4785="PV","solar PV","solar thermal"),IF(VLOOKUP(H4785,'Cross-Page Data'!$D$4:$F$48,3,FALSE)="wind",VLOOKUP(G4785,'Cross-Page Data'!$I$4:$J$19,2,FALSE),IF(VLOOKUP(H4785,'Cross-Page Data'!$D$4:$F$48,3,FALSE)="hydro",VLOOKUP(G4785,'Cross-Page Data'!$I$4:$J$19,2,FALSE),VLOOKUP(H4785,'Cross-Page Data'!$D$4:$F$48,3,FALSE)))))</f>
        <v/>
      </c>
      <c r="M4785" s="120">
        <f>IF(AND($P$2=FALSE,OR(F4785="Commercial NAICS Cogen",F4785="Industrial NAICS Cogen",F4785="NAICS-22 Cogen")),FALSE,IF(AND($P$3=FALSE,OR(F4785="Commercial NAICS Cogen",F4785="Commercial NAICS Non-Cogen",F4785="Industrial NAICS Cogen", F4785="industrial NAICS non-Cogen")),FALSE, TRUE))</f>
        <v/>
      </c>
    </row>
    <row r="4786">
      <c r="A4786" s="129" t="n">
        <v>61330</v>
      </c>
      <c r="B4786" s="130" t="inlineStr">
        <is>
          <t>Hog Creek Wind Project</t>
        </is>
      </c>
      <c r="C4786" s="130" t="inlineStr">
        <is>
          <t>Hog Creek Wind Project LLC</t>
        </is>
      </c>
      <c r="D4786" s="129" t="n">
        <v>60969</v>
      </c>
      <c r="E4786" s="130" t="inlineStr">
        <is>
          <t>OH</t>
        </is>
      </c>
      <c r="F4786" s="130" t="inlineStr">
        <is>
          <t>NAICS-22 Non-Cogen</t>
        </is>
      </c>
      <c r="G4786" s="130" t="inlineStr">
        <is>
          <t>WT</t>
        </is>
      </c>
      <c r="H4786" s="130" t="inlineStr">
        <is>
          <t>WND</t>
        </is>
      </c>
      <c r="I4786" s="130" t="inlineStr">
        <is>
          <t>WND</t>
        </is>
      </c>
      <c r="J4786" s="131" t="n">
        <v>200813</v>
      </c>
      <c r="K4786" s="129" t="n">
        <v>2020</v>
      </c>
      <c r="L4786" s="120">
        <f>IF(VLOOKUP(H4786,'Cross-Page Data'!$D$4:$F$48,3,FALSE)="natural gas",VLOOKUP(G4786,'Cross-Page Data'!$I$4:$J$19,2,FALSE),IF(VLOOKUP(H4786,'Cross-Page Data'!$D$4:$F$48,3,FALSE)="solar",IF(G4786="PV","solar PV","solar thermal"),IF(VLOOKUP(H4786,'Cross-Page Data'!$D$4:$F$48,3,FALSE)="wind",VLOOKUP(G4786,'Cross-Page Data'!$I$4:$J$19,2,FALSE),IF(VLOOKUP(H4786,'Cross-Page Data'!$D$4:$F$48,3,FALSE)="hydro",VLOOKUP(G4786,'Cross-Page Data'!$I$4:$J$19,2,FALSE),VLOOKUP(H4786,'Cross-Page Data'!$D$4:$F$48,3,FALSE)))))</f>
        <v/>
      </c>
      <c r="M4786" s="120">
        <f>IF(AND($P$2=FALSE,OR(F4786="Commercial NAICS Cogen",F4786="Industrial NAICS Cogen",F4786="NAICS-22 Cogen")),FALSE,IF(AND($P$3=FALSE,OR(F4786="Commercial NAICS Cogen",F4786="Commercial NAICS Non-Cogen",F4786="Industrial NAICS Cogen", F4786="industrial NAICS non-Cogen")),FALSE, TRUE))</f>
        <v/>
      </c>
    </row>
    <row r="4787">
      <c r="A4787" s="129" t="n">
        <v>61335</v>
      </c>
      <c r="B4787" s="130" t="inlineStr">
        <is>
          <t>Great Divide Solar, LLC</t>
        </is>
      </c>
      <c r="C4787" s="130" t="inlineStr">
        <is>
          <t>Adapture Renewables, Inc.</t>
        </is>
      </c>
      <c r="D4787" s="129" t="n">
        <v>60496</v>
      </c>
      <c r="E4787" s="130" t="inlineStr">
        <is>
          <t>MT</t>
        </is>
      </c>
      <c r="F4787" s="130" t="inlineStr">
        <is>
          <t>NAICS-22 Non-Cogen</t>
        </is>
      </c>
      <c r="G4787" s="130" t="inlineStr">
        <is>
          <t>PV</t>
        </is>
      </c>
      <c r="H4787" s="130" t="inlineStr">
        <is>
          <t>SUN</t>
        </is>
      </c>
      <c r="I4787" s="130" t="inlineStr">
        <is>
          <t>SUN</t>
        </is>
      </c>
      <c r="J4787" s="131" t="n">
        <v>6476</v>
      </c>
      <c r="K4787" s="129" t="n">
        <v>2020</v>
      </c>
      <c r="L4787" s="120">
        <f>IF(VLOOKUP(H4787,'Cross-Page Data'!$D$4:$F$48,3,FALSE)="natural gas",VLOOKUP(G4787,'Cross-Page Data'!$I$4:$J$19,2,FALSE),IF(VLOOKUP(H4787,'Cross-Page Data'!$D$4:$F$48,3,FALSE)="solar",IF(G4787="PV","solar PV","solar thermal"),IF(VLOOKUP(H4787,'Cross-Page Data'!$D$4:$F$48,3,FALSE)="wind",VLOOKUP(G4787,'Cross-Page Data'!$I$4:$J$19,2,FALSE),IF(VLOOKUP(H4787,'Cross-Page Data'!$D$4:$F$48,3,FALSE)="hydro",VLOOKUP(G4787,'Cross-Page Data'!$I$4:$J$19,2,FALSE),VLOOKUP(H4787,'Cross-Page Data'!$D$4:$F$48,3,FALSE)))))</f>
        <v/>
      </c>
      <c r="M4787" s="120">
        <f>IF(AND($P$2=FALSE,OR(F4787="Commercial NAICS Cogen",F4787="Industrial NAICS Cogen",F4787="NAICS-22 Cogen")),FALSE,IF(AND($P$3=FALSE,OR(F4787="Commercial NAICS Cogen",F4787="Commercial NAICS Non-Cogen",F4787="Industrial NAICS Cogen", F4787="industrial NAICS non-Cogen")),FALSE, TRUE))</f>
        <v/>
      </c>
    </row>
    <row r="4788">
      <c r="A4788" s="129" t="n">
        <v>61336</v>
      </c>
      <c r="B4788" s="130" t="inlineStr">
        <is>
          <t>Black Eagle Solar, LLC</t>
        </is>
      </c>
      <c r="C4788" s="130" t="inlineStr">
        <is>
          <t>Adapture Renewables, Inc.</t>
        </is>
      </c>
      <c r="D4788" s="129" t="n">
        <v>60496</v>
      </c>
      <c r="E4788" s="130" t="inlineStr">
        <is>
          <t>MT</t>
        </is>
      </c>
      <c r="F4788" s="130" t="inlineStr">
        <is>
          <t>NAICS-22 Non-Cogen</t>
        </is>
      </c>
      <c r="G4788" s="130" t="inlineStr">
        <is>
          <t>PV</t>
        </is>
      </c>
      <c r="H4788" s="130" t="inlineStr">
        <is>
          <t>SUN</t>
        </is>
      </c>
      <c r="I4788" s="130" t="inlineStr">
        <is>
          <t>SUN</t>
        </is>
      </c>
      <c r="J4788" s="131" t="n">
        <v>6034</v>
      </c>
      <c r="K4788" s="129" t="n">
        <v>2020</v>
      </c>
      <c r="L4788" s="120">
        <f>IF(VLOOKUP(H4788,'Cross-Page Data'!$D$4:$F$48,3,FALSE)="natural gas",VLOOKUP(G4788,'Cross-Page Data'!$I$4:$J$19,2,FALSE),IF(VLOOKUP(H4788,'Cross-Page Data'!$D$4:$F$48,3,FALSE)="solar",IF(G4788="PV","solar PV","solar thermal"),IF(VLOOKUP(H4788,'Cross-Page Data'!$D$4:$F$48,3,FALSE)="wind",VLOOKUP(G4788,'Cross-Page Data'!$I$4:$J$19,2,FALSE),IF(VLOOKUP(H4788,'Cross-Page Data'!$D$4:$F$48,3,FALSE)="hydro",VLOOKUP(G4788,'Cross-Page Data'!$I$4:$J$19,2,FALSE),VLOOKUP(H4788,'Cross-Page Data'!$D$4:$F$48,3,FALSE)))))</f>
        <v/>
      </c>
      <c r="M4788" s="120">
        <f>IF(AND($P$2=FALSE,OR(F4788="Commercial NAICS Cogen",F4788="Industrial NAICS Cogen",F4788="NAICS-22 Cogen")),FALSE,IF(AND($P$3=FALSE,OR(F4788="Commercial NAICS Cogen",F4788="Commercial NAICS Non-Cogen",F4788="Industrial NAICS Cogen", F4788="industrial NAICS non-Cogen")),FALSE, TRUE))</f>
        <v/>
      </c>
    </row>
    <row r="4789">
      <c r="A4789" s="129" t="n">
        <v>61337</v>
      </c>
      <c r="B4789" s="130" t="inlineStr">
        <is>
          <t>Magpie Solar, LLC</t>
        </is>
      </c>
      <c r="C4789" s="130" t="inlineStr">
        <is>
          <t>Adapture Renewables, Inc.</t>
        </is>
      </c>
      <c r="D4789" s="129" t="n">
        <v>60496</v>
      </c>
      <c r="E4789" s="130" t="inlineStr">
        <is>
          <t>MT</t>
        </is>
      </c>
      <c r="F4789" s="130" t="inlineStr">
        <is>
          <t>NAICS-22 Non-Cogen</t>
        </is>
      </c>
      <c r="G4789" s="130" t="inlineStr">
        <is>
          <t>PV</t>
        </is>
      </c>
      <c r="H4789" s="130" t="inlineStr">
        <is>
          <t>SUN</t>
        </is>
      </c>
      <c r="I4789" s="130" t="inlineStr">
        <is>
          <t>SUN</t>
        </is>
      </c>
      <c r="J4789" s="131" t="n">
        <v>6236</v>
      </c>
      <c r="K4789" s="129" t="n">
        <v>2020</v>
      </c>
      <c r="L4789" s="120">
        <f>IF(VLOOKUP(H4789,'Cross-Page Data'!$D$4:$F$48,3,FALSE)="natural gas",VLOOKUP(G4789,'Cross-Page Data'!$I$4:$J$19,2,FALSE),IF(VLOOKUP(H4789,'Cross-Page Data'!$D$4:$F$48,3,FALSE)="solar",IF(G4789="PV","solar PV","solar thermal"),IF(VLOOKUP(H4789,'Cross-Page Data'!$D$4:$F$48,3,FALSE)="wind",VLOOKUP(G4789,'Cross-Page Data'!$I$4:$J$19,2,FALSE),IF(VLOOKUP(H4789,'Cross-Page Data'!$D$4:$F$48,3,FALSE)="hydro",VLOOKUP(G4789,'Cross-Page Data'!$I$4:$J$19,2,FALSE),VLOOKUP(H4789,'Cross-Page Data'!$D$4:$F$48,3,FALSE)))))</f>
        <v/>
      </c>
      <c r="M4789" s="120">
        <f>IF(AND($P$2=FALSE,OR(F4789="Commercial NAICS Cogen",F4789="Industrial NAICS Cogen",F4789="NAICS-22 Cogen")),FALSE,IF(AND($P$3=FALSE,OR(F4789="Commercial NAICS Cogen",F4789="Commercial NAICS Non-Cogen",F4789="Industrial NAICS Cogen", F4789="industrial NAICS non-Cogen")),FALSE, TRUE))</f>
        <v/>
      </c>
    </row>
    <row r="4790">
      <c r="A4790" s="129" t="n">
        <v>61343</v>
      </c>
      <c r="B4790" s="130" t="inlineStr">
        <is>
          <t>Karankawa Wind LLC</t>
        </is>
      </c>
      <c r="C4790" s="130" t="inlineStr">
        <is>
          <t>Avangrid Renewables LLC</t>
        </is>
      </c>
      <c r="D4790" s="129" t="n">
        <v>15399</v>
      </c>
      <c r="E4790" s="130" t="inlineStr">
        <is>
          <t>TX</t>
        </is>
      </c>
      <c r="F4790" s="130" t="inlineStr">
        <is>
          <t>NAICS-22 Non-Cogen</t>
        </is>
      </c>
      <c r="G4790" s="130" t="inlineStr">
        <is>
          <t>WT</t>
        </is>
      </c>
      <c r="H4790" s="130" t="inlineStr">
        <is>
          <t>WND</t>
        </is>
      </c>
      <c r="I4790" s="130" t="inlineStr">
        <is>
          <t>WND</t>
        </is>
      </c>
      <c r="J4790" s="131" t="n">
        <v>994401</v>
      </c>
      <c r="K4790" s="129" t="n">
        <v>2020</v>
      </c>
      <c r="L4790" s="120">
        <f>IF(VLOOKUP(H4790,'Cross-Page Data'!$D$4:$F$48,3,FALSE)="natural gas",VLOOKUP(G4790,'Cross-Page Data'!$I$4:$J$19,2,FALSE),IF(VLOOKUP(H4790,'Cross-Page Data'!$D$4:$F$48,3,FALSE)="solar",IF(G4790="PV","solar PV","solar thermal"),IF(VLOOKUP(H4790,'Cross-Page Data'!$D$4:$F$48,3,FALSE)="wind",VLOOKUP(G4790,'Cross-Page Data'!$I$4:$J$19,2,FALSE),IF(VLOOKUP(H4790,'Cross-Page Data'!$D$4:$F$48,3,FALSE)="hydro",VLOOKUP(G4790,'Cross-Page Data'!$I$4:$J$19,2,FALSE),VLOOKUP(H4790,'Cross-Page Data'!$D$4:$F$48,3,FALSE)))))</f>
        <v/>
      </c>
      <c r="M4790" s="120">
        <f>IF(AND($P$2=FALSE,OR(F4790="Commercial NAICS Cogen",F4790="Industrial NAICS Cogen",F4790="NAICS-22 Cogen")),FALSE,IF(AND($P$3=FALSE,OR(F4790="Commercial NAICS Cogen",F4790="Commercial NAICS Non-Cogen",F4790="Industrial NAICS Cogen", F4790="industrial NAICS non-Cogen")),FALSE, TRUE))</f>
        <v/>
      </c>
    </row>
    <row r="4791">
      <c r="A4791" s="129" t="n">
        <v>61344</v>
      </c>
      <c r="B4791" s="130" t="inlineStr">
        <is>
          <t>Otter Creek Wind Farm LLC</t>
        </is>
      </c>
      <c r="C4791" s="130" t="inlineStr">
        <is>
          <t>Avangrid Renewables LLC</t>
        </is>
      </c>
      <c r="D4791" s="129" t="n">
        <v>15399</v>
      </c>
      <c r="E4791" s="130" t="inlineStr">
        <is>
          <t>IL</t>
        </is>
      </c>
      <c r="F4791" s="130" t="inlineStr">
        <is>
          <t>NAICS-22 Non-Cogen</t>
        </is>
      </c>
      <c r="G4791" s="130" t="inlineStr">
        <is>
          <t>WT</t>
        </is>
      </c>
      <c r="H4791" s="130" t="inlineStr">
        <is>
          <t>WND</t>
        </is>
      </c>
      <c r="I4791" s="130" t="inlineStr">
        <is>
          <t>WND</t>
        </is>
      </c>
      <c r="J4791" s="131" t="n">
        <v>388234</v>
      </c>
      <c r="K4791" s="129" t="n">
        <v>2020</v>
      </c>
      <c r="L4791" s="120">
        <f>IF(VLOOKUP(H4791,'Cross-Page Data'!$D$4:$F$48,3,FALSE)="natural gas",VLOOKUP(G4791,'Cross-Page Data'!$I$4:$J$19,2,FALSE),IF(VLOOKUP(H4791,'Cross-Page Data'!$D$4:$F$48,3,FALSE)="solar",IF(G4791="PV","solar PV","solar thermal"),IF(VLOOKUP(H4791,'Cross-Page Data'!$D$4:$F$48,3,FALSE)="wind",VLOOKUP(G4791,'Cross-Page Data'!$I$4:$J$19,2,FALSE),IF(VLOOKUP(H4791,'Cross-Page Data'!$D$4:$F$48,3,FALSE)="hydro",VLOOKUP(G4791,'Cross-Page Data'!$I$4:$J$19,2,FALSE),VLOOKUP(H4791,'Cross-Page Data'!$D$4:$F$48,3,FALSE)))))</f>
        <v/>
      </c>
      <c r="M4791" s="120">
        <f>IF(AND($P$2=FALSE,OR(F4791="Commercial NAICS Cogen",F4791="Industrial NAICS Cogen",F4791="NAICS-22 Cogen")),FALSE,IF(AND($P$3=FALSE,OR(F4791="Commercial NAICS Cogen",F4791="Commercial NAICS Non-Cogen",F4791="Industrial NAICS Cogen", F4791="industrial NAICS non-Cogen")),FALSE, TRUE))</f>
        <v/>
      </c>
    </row>
    <row r="4792">
      <c r="A4792" s="129" t="n">
        <v>61353</v>
      </c>
      <c r="B4792" s="130" t="inlineStr">
        <is>
          <t>Mount Signal Solar Farm II</t>
        </is>
      </c>
      <c r="C4792" s="130" t="inlineStr">
        <is>
          <t>Imperial Valley Solar 2, LLC</t>
        </is>
      </c>
      <c r="D4792" s="129" t="n">
        <v>60986</v>
      </c>
      <c r="E4792" s="130" t="inlineStr">
        <is>
          <t>CA</t>
        </is>
      </c>
      <c r="F4792" s="130" t="inlineStr">
        <is>
          <t>NAICS-22 Non-Cogen</t>
        </is>
      </c>
      <c r="G4792" s="130" t="inlineStr">
        <is>
          <t>PV</t>
        </is>
      </c>
      <c r="H4792" s="130" t="inlineStr">
        <is>
          <t>SUN</t>
        </is>
      </c>
      <c r="I4792" s="130" t="inlineStr">
        <is>
          <t>SUN</t>
        </is>
      </c>
      <c r="J4792" s="131" t="n">
        <v>416917</v>
      </c>
      <c r="K4792" s="129" t="n">
        <v>2020</v>
      </c>
      <c r="L4792" s="120">
        <f>IF(VLOOKUP(H4792,'Cross-Page Data'!$D$4:$F$48,3,FALSE)="natural gas",VLOOKUP(G4792,'Cross-Page Data'!$I$4:$J$19,2,FALSE),IF(VLOOKUP(H4792,'Cross-Page Data'!$D$4:$F$48,3,FALSE)="solar",IF(G4792="PV","solar PV","solar thermal"),IF(VLOOKUP(H4792,'Cross-Page Data'!$D$4:$F$48,3,FALSE)="wind",VLOOKUP(G4792,'Cross-Page Data'!$I$4:$J$19,2,FALSE),IF(VLOOKUP(H4792,'Cross-Page Data'!$D$4:$F$48,3,FALSE)="hydro",VLOOKUP(G4792,'Cross-Page Data'!$I$4:$J$19,2,FALSE),VLOOKUP(H4792,'Cross-Page Data'!$D$4:$F$48,3,FALSE)))))</f>
        <v/>
      </c>
      <c r="M4792" s="120">
        <f>IF(AND($P$2=FALSE,OR(F4792="Commercial NAICS Cogen",F4792="Industrial NAICS Cogen",F4792="NAICS-22 Cogen")),FALSE,IF(AND($P$3=FALSE,OR(F4792="Commercial NAICS Cogen",F4792="Commercial NAICS Non-Cogen",F4792="Industrial NAICS Cogen", F4792="industrial NAICS non-Cogen")),FALSE, TRUE))</f>
        <v/>
      </c>
    </row>
    <row r="4793">
      <c r="A4793" s="129" t="n">
        <v>61357</v>
      </c>
      <c r="B4793" s="130" t="inlineStr">
        <is>
          <t>Red Pine Wind Project</t>
        </is>
      </c>
      <c r="C4793" s="130" t="inlineStr">
        <is>
          <t>EDF Renewable Asset Holdings, Inc.</t>
        </is>
      </c>
      <c r="D4793" s="129" t="n">
        <v>57170</v>
      </c>
      <c r="E4793" s="130" t="inlineStr">
        <is>
          <t>MN</t>
        </is>
      </c>
      <c r="F4793" s="130" t="inlineStr">
        <is>
          <t>NAICS-22 Non-Cogen</t>
        </is>
      </c>
      <c r="G4793" s="130" t="inlineStr">
        <is>
          <t>WT</t>
        </is>
      </c>
      <c r="H4793" s="130" t="inlineStr">
        <is>
          <t>WND</t>
        </is>
      </c>
      <c r="I4793" s="130" t="inlineStr">
        <is>
          <t>WND</t>
        </is>
      </c>
      <c r="J4793" s="131" t="n">
        <v>850472</v>
      </c>
      <c r="K4793" s="129" t="n">
        <v>2020</v>
      </c>
      <c r="L4793" s="120">
        <f>IF(VLOOKUP(H4793,'Cross-Page Data'!$D$4:$F$48,3,FALSE)="natural gas",VLOOKUP(G4793,'Cross-Page Data'!$I$4:$J$19,2,FALSE),IF(VLOOKUP(H4793,'Cross-Page Data'!$D$4:$F$48,3,FALSE)="solar",IF(G4793="PV","solar PV","solar thermal"),IF(VLOOKUP(H4793,'Cross-Page Data'!$D$4:$F$48,3,FALSE)="wind",VLOOKUP(G4793,'Cross-Page Data'!$I$4:$J$19,2,FALSE),IF(VLOOKUP(H4793,'Cross-Page Data'!$D$4:$F$48,3,FALSE)="hydro",VLOOKUP(G4793,'Cross-Page Data'!$I$4:$J$19,2,FALSE),VLOOKUP(H4793,'Cross-Page Data'!$D$4:$F$48,3,FALSE)))))</f>
        <v/>
      </c>
      <c r="M4793" s="120">
        <f>IF(AND($P$2=FALSE,OR(F4793="Commercial NAICS Cogen",F4793="Industrial NAICS Cogen",F4793="NAICS-22 Cogen")),FALSE,IF(AND($P$3=FALSE,OR(F4793="Commercial NAICS Cogen",F4793="Commercial NAICS Non-Cogen",F4793="Industrial NAICS Cogen", F4793="industrial NAICS non-Cogen")),FALSE, TRUE))</f>
        <v/>
      </c>
    </row>
    <row r="4794">
      <c r="A4794" s="129" t="n">
        <v>61368</v>
      </c>
      <c r="B4794" s="130" t="inlineStr">
        <is>
          <t>Midway Solar - TX</t>
        </is>
      </c>
      <c r="C4794" s="130" t="inlineStr">
        <is>
          <t>MIdway Solar</t>
        </is>
      </c>
      <c r="D4794" s="129" t="n">
        <v>61801</v>
      </c>
      <c r="E4794" s="130" t="inlineStr">
        <is>
          <t>TX</t>
        </is>
      </c>
      <c r="F4794" s="130" t="inlineStr">
        <is>
          <t>NAICS-22 Non-Cogen</t>
        </is>
      </c>
      <c r="G4794" s="130" t="inlineStr">
        <is>
          <t>PV</t>
        </is>
      </c>
      <c r="H4794" s="130" t="inlineStr">
        <is>
          <t>SUN</t>
        </is>
      </c>
      <c r="I4794" s="130" t="inlineStr">
        <is>
          <t>SUN</t>
        </is>
      </c>
      <c r="J4794" s="131" t="n">
        <v>384440</v>
      </c>
      <c r="K4794" s="129" t="n">
        <v>2020</v>
      </c>
      <c r="L4794" s="120">
        <f>IF(VLOOKUP(H4794,'Cross-Page Data'!$D$4:$F$48,3,FALSE)="natural gas",VLOOKUP(G4794,'Cross-Page Data'!$I$4:$J$19,2,FALSE),IF(VLOOKUP(H4794,'Cross-Page Data'!$D$4:$F$48,3,FALSE)="solar",IF(G4794="PV","solar PV","solar thermal"),IF(VLOOKUP(H4794,'Cross-Page Data'!$D$4:$F$48,3,FALSE)="wind",VLOOKUP(G4794,'Cross-Page Data'!$I$4:$J$19,2,FALSE),IF(VLOOKUP(H4794,'Cross-Page Data'!$D$4:$F$48,3,FALSE)="hydro",VLOOKUP(G4794,'Cross-Page Data'!$I$4:$J$19,2,FALSE),VLOOKUP(H4794,'Cross-Page Data'!$D$4:$F$48,3,FALSE)))))</f>
        <v/>
      </c>
      <c r="M4794" s="120">
        <f>IF(AND($P$2=FALSE,OR(F4794="Commercial NAICS Cogen",F4794="Industrial NAICS Cogen",F4794="NAICS-22 Cogen")),FALSE,IF(AND($P$3=FALSE,OR(F4794="Commercial NAICS Cogen",F4794="Commercial NAICS Non-Cogen",F4794="Industrial NAICS Cogen", F4794="industrial NAICS non-Cogen")),FALSE, TRUE))</f>
        <v/>
      </c>
    </row>
    <row r="4795">
      <c r="A4795" s="129" t="n">
        <v>61369</v>
      </c>
      <c r="B4795" s="130" t="inlineStr">
        <is>
          <t>Sweetwater Solar</t>
        </is>
      </c>
      <c r="C4795" s="130" t="inlineStr">
        <is>
          <t>Sweetwater Solar LLC</t>
        </is>
      </c>
      <c r="D4795" s="129" t="n">
        <v>61005</v>
      </c>
      <c r="E4795" s="130" t="inlineStr">
        <is>
          <t>WY</t>
        </is>
      </c>
      <c r="F4795" s="130" t="inlineStr">
        <is>
          <t>NAICS-22 Non-Cogen</t>
        </is>
      </c>
      <c r="G4795" s="130" t="inlineStr">
        <is>
          <t>PV</t>
        </is>
      </c>
      <c r="H4795" s="130" t="inlineStr">
        <is>
          <t>SUN</t>
        </is>
      </c>
      <c r="I4795" s="130" t="inlineStr">
        <is>
          <t>SUN</t>
        </is>
      </c>
      <c r="J4795" s="131" t="n">
        <v>165364</v>
      </c>
      <c r="K4795" s="129" t="n">
        <v>2020</v>
      </c>
      <c r="L4795" s="120">
        <f>IF(VLOOKUP(H4795,'Cross-Page Data'!$D$4:$F$48,3,FALSE)="natural gas",VLOOKUP(G4795,'Cross-Page Data'!$I$4:$J$19,2,FALSE),IF(VLOOKUP(H4795,'Cross-Page Data'!$D$4:$F$48,3,FALSE)="solar",IF(G4795="PV","solar PV","solar thermal"),IF(VLOOKUP(H4795,'Cross-Page Data'!$D$4:$F$48,3,FALSE)="wind",VLOOKUP(G4795,'Cross-Page Data'!$I$4:$J$19,2,FALSE),IF(VLOOKUP(H4795,'Cross-Page Data'!$D$4:$F$48,3,FALSE)="hydro",VLOOKUP(G4795,'Cross-Page Data'!$I$4:$J$19,2,FALSE),VLOOKUP(H4795,'Cross-Page Data'!$D$4:$F$48,3,FALSE)))))</f>
        <v/>
      </c>
      <c r="M4795" s="120">
        <f>IF(AND($P$2=FALSE,OR(F4795="Commercial NAICS Cogen",F4795="Industrial NAICS Cogen",F4795="NAICS-22 Cogen")),FALSE,IF(AND($P$3=FALSE,OR(F4795="Commercial NAICS Cogen",F4795="Commercial NAICS Non-Cogen",F4795="Industrial NAICS Cogen", F4795="industrial NAICS non-Cogen")),FALSE, TRUE))</f>
        <v/>
      </c>
    </row>
    <row r="4796">
      <c r="A4796" s="129" t="n">
        <v>61402</v>
      </c>
      <c r="B4796" s="130" t="inlineStr">
        <is>
          <t>Foard City Wind</t>
        </is>
      </c>
      <c r="C4796" s="130" t="inlineStr">
        <is>
          <t>Foard City Wind, LLC</t>
        </is>
      </c>
      <c r="D4796" s="129" t="n">
        <v>61037</v>
      </c>
      <c r="E4796" s="130" t="inlineStr">
        <is>
          <t>TX</t>
        </is>
      </c>
      <c r="F4796" s="130" t="inlineStr">
        <is>
          <t>NAICS-22 Non-Cogen</t>
        </is>
      </c>
      <c r="G4796" s="130" t="inlineStr">
        <is>
          <t>WT</t>
        </is>
      </c>
      <c r="H4796" s="130" t="inlineStr">
        <is>
          <t>WND</t>
        </is>
      </c>
      <c r="I4796" s="130" t="inlineStr">
        <is>
          <t>WND</t>
        </is>
      </c>
      <c r="J4796" s="131" t="n">
        <v>1302253</v>
      </c>
      <c r="K4796" s="129" t="n">
        <v>2020</v>
      </c>
      <c r="L4796" s="120">
        <f>IF(VLOOKUP(H4796,'Cross-Page Data'!$D$4:$F$48,3,FALSE)="natural gas",VLOOKUP(G4796,'Cross-Page Data'!$I$4:$J$19,2,FALSE),IF(VLOOKUP(H4796,'Cross-Page Data'!$D$4:$F$48,3,FALSE)="solar",IF(G4796="PV","solar PV","solar thermal"),IF(VLOOKUP(H4796,'Cross-Page Data'!$D$4:$F$48,3,FALSE)="wind",VLOOKUP(G4796,'Cross-Page Data'!$I$4:$J$19,2,FALSE),IF(VLOOKUP(H4796,'Cross-Page Data'!$D$4:$F$48,3,FALSE)="hydro",VLOOKUP(G4796,'Cross-Page Data'!$I$4:$J$19,2,FALSE),VLOOKUP(H4796,'Cross-Page Data'!$D$4:$F$48,3,FALSE)))))</f>
        <v/>
      </c>
      <c r="M4796" s="120">
        <f>IF(AND($P$2=FALSE,OR(F4796="Commercial NAICS Cogen",F4796="Industrial NAICS Cogen",F4796="NAICS-22 Cogen")),FALSE,IF(AND($P$3=FALSE,OR(F4796="Commercial NAICS Cogen",F4796="Commercial NAICS Non-Cogen",F4796="Industrial NAICS Cogen", F4796="industrial NAICS non-Cogen")),FALSE, TRUE))</f>
        <v/>
      </c>
    </row>
    <row r="4797">
      <c r="A4797" s="129" t="n">
        <v>61406</v>
      </c>
      <c r="B4797" s="130" t="inlineStr">
        <is>
          <t>Essex Solar Center</t>
        </is>
      </c>
      <c r="C4797" s="130" t="inlineStr">
        <is>
          <t>CD Arevon USA, Inc.</t>
        </is>
      </c>
      <c r="D4797" s="129" t="n">
        <v>61230</v>
      </c>
      <c r="E4797" s="130" t="inlineStr">
        <is>
          <t>VA</t>
        </is>
      </c>
      <c r="F4797" s="130" t="inlineStr">
        <is>
          <t>NAICS-22 Non-Cogen</t>
        </is>
      </c>
      <c r="G4797" s="130" t="inlineStr">
        <is>
          <t>PV</t>
        </is>
      </c>
      <c r="H4797" s="130" t="inlineStr">
        <is>
          <t>SUN</t>
        </is>
      </c>
      <c r="I4797" s="130" t="inlineStr">
        <is>
          <t>SUN</t>
        </is>
      </c>
      <c r="J4797" s="131" t="n">
        <v>39277</v>
      </c>
      <c r="K4797" s="129" t="n">
        <v>2020</v>
      </c>
      <c r="L4797" s="120">
        <f>IF(VLOOKUP(H4797,'Cross-Page Data'!$D$4:$F$48,3,FALSE)="natural gas",VLOOKUP(G4797,'Cross-Page Data'!$I$4:$J$19,2,FALSE),IF(VLOOKUP(H4797,'Cross-Page Data'!$D$4:$F$48,3,FALSE)="solar",IF(G4797="PV","solar PV","solar thermal"),IF(VLOOKUP(H4797,'Cross-Page Data'!$D$4:$F$48,3,FALSE)="wind",VLOOKUP(G4797,'Cross-Page Data'!$I$4:$J$19,2,FALSE),IF(VLOOKUP(H4797,'Cross-Page Data'!$D$4:$F$48,3,FALSE)="hydro",VLOOKUP(G4797,'Cross-Page Data'!$I$4:$J$19,2,FALSE),VLOOKUP(H4797,'Cross-Page Data'!$D$4:$F$48,3,FALSE)))))</f>
        <v/>
      </c>
      <c r="M4797" s="120">
        <f>IF(AND($P$2=FALSE,OR(F4797="Commercial NAICS Cogen",F4797="Industrial NAICS Cogen",F4797="NAICS-22 Cogen")),FALSE,IF(AND($P$3=FALSE,OR(F4797="Commercial NAICS Cogen",F4797="Commercial NAICS Non-Cogen",F4797="Industrial NAICS Cogen", F4797="industrial NAICS non-Cogen")),FALSE, TRUE))</f>
        <v/>
      </c>
    </row>
    <row r="4798">
      <c r="A4798" s="129" t="n">
        <v>61407</v>
      </c>
      <c r="B4798" s="130" t="inlineStr">
        <is>
          <t>Cottonwood Wind Energy Center</t>
        </is>
      </c>
      <c r="C4798" s="130" t="inlineStr">
        <is>
          <t>Cottonwood Wind Project</t>
        </is>
      </c>
      <c r="D4798" s="129" t="n">
        <v>61042</v>
      </c>
      <c r="E4798" s="130" t="inlineStr">
        <is>
          <t>NE</t>
        </is>
      </c>
      <c r="F4798" s="130" t="inlineStr">
        <is>
          <t>NAICS-22 Non-Cogen</t>
        </is>
      </c>
      <c r="G4798" s="130" t="inlineStr">
        <is>
          <t>WT</t>
        </is>
      </c>
      <c r="H4798" s="130" t="inlineStr">
        <is>
          <t>WND</t>
        </is>
      </c>
      <c r="I4798" s="130" t="inlineStr">
        <is>
          <t>WND</t>
        </is>
      </c>
      <c r="J4798" s="131" t="n">
        <v>432595</v>
      </c>
      <c r="K4798" s="129" t="n">
        <v>2020</v>
      </c>
      <c r="L4798" s="120">
        <f>IF(VLOOKUP(H4798,'Cross-Page Data'!$D$4:$F$48,3,FALSE)="natural gas",VLOOKUP(G4798,'Cross-Page Data'!$I$4:$J$19,2,FALSE),IF(VLOOKUP(H4798,'Cross-Page Data'!$D$4:$F$48,3,FALSE)="solar",IF(G4798="PV","solar PV","solar thermal"),IF(VLOOKUP(H4798,'Cross-Page Data'!$D$4:$F$48,3,FALSE)="wind",VLOOKUP(G4798,'Cross-Page Data'!$I$4:$J$19,2,FALSE),IF(VLOOKUP(H4798,'Cross-Page Data'!$D$4:$F$48,3,FALSE)="hydro",VLOOKUP(G4798,'Cross-Page Data'!$I$4:$J$19,2,FALSE),VLOOKUP(H4798,'Cross-Page Data'!$D$4:$F$48,3,FALSE)))))</f>
        <v/>
      </c>
      <c r="M4798" s="120">
        <f>IF(AND($P$2=FALSE,OR(F4798="Commercial NAICS Cogen",F4798="Industrial NAICS Cogen",F4798="NAICS-22 Cogen")),FALSE,IF(AND($P$3=FALSE,OR(F4798="Commercial NAICS Cogen",F4798="Commercial NAICS Non-Cogen",F4798="Industrial NAICS Cogen", F4798="industrial NAICS non-Cogen")),FALSE, TRUE))</f>
        <v/>
      </c>
    </row>
    <row r="4799">
      <c r="A4799" s="129" t="n">
        <v>61417</v>
      </c>
      <c r="B4799" s="130" t="inlineStr">
        <is>
          <t>Gopher Creek Wind Farm</t>
        </is>
      </c>
      <c r="C4799" s="130" t="inlineStr">
        <is>
          <t>Fluvanna Wind Energy 2 LLC</t>
        </is>
      </c>
      <c r="D4799" s="129" t="n">
        <v>61054</v>
      </c>
      <c r="E4799" s="130" t="inlineStr">
        <is>
          <t>TX</t>
        </is>
      </c>
      <c r="F4799" s="130" t="inlineStr">
        <is>
          <t>NAICS-22 Non-Cogen</t>
        </is>
      </c>
      <c r="G4799" s="130" t="inlineStr">
        <is>
          <t>WT</t>
        </is>
      </c>
      <c r="H4799" s="130" t="inlineStr">
        <is>
          <t>WND</t>
        </is>
      </c>
      <c r="I4799" s="130" t="inlineStr">
        <is>
          <t>WND</t>
        </is>
      </c>
      <c r="J4799" s="131" t="n">
        <v>647661</v>
      </c>
      <c r="K4799" s="129" t="n">
        <v>2020</v>
      </c>
      <c r="L4799" s="120">
        <f>IF(VLOOKUP(H4799,'Cross-Page Data'!$D$4:$F$48,3,FALSE)="natural gas",VLOOKUP(G4799,'Cross-Page Data'!$I$4:$J$19,2,FALSE),IF(VLOOKUP(H4799,'Cross-Page Data'!$D$4:$F$48,3,FALSE)="solar",IF(G4799="PV","solar PV","solar thermal"),IF(VLOOKUP(H4799,'Cross-Page Data'!$D$4:$F$48,3,FALSE)="wind",VLOOKUP(G4799,'Cross-Page Data'!$I$4:$J$19,2,FALSE),IF(VLOOKUP(H4799,'Cross-Page Data'!$D$4:$F$48,3,FALSE)="hydro",VLOOKUP(G4799,'Cross-Page Data'!$I$4:$J$19,2,FALSE),VLOOKUP(H4799,'Cross-Page Data'!$D$4:$F$48,3,FALSE)))))</f>
        <v/>
      </c>
      <c r="M4799" s="120">
        <f>IF(AND($P$2=FALSE,OR(F4799="Commercial NAICS Cogen",F4799="Industrial NAICS Cogen",F4799="NAICS-22 Cogen")),FALSE,IF(AND($P$3=FALSE,OR(F4799="Commercial NAICS Cogen",F4799="Commercial NAICS Non-Cogen",F4799="Industrial NAICS Cogen", F4799="industrial NAICS non-Cogen")),FALSE, TRUE))</f>
        <v/>
      </c>
    </row>
    <row r="4800">
      <c r="A4800" s="129" t="n">
        <v>61422</v>
      </c>
      <c r="B4800" s="130" t="inlineStr">
        <is>
          <t>Southampton Solar, LLC</t>
        </is>
      </c>
      <c r="C4800" s="130" t="inlineStr">
        <is>
          <t>Dominion Renewable Energy</t>
        </is>
      </c>
      <c r="D4800" s="129" t="n">
        <v>58468</v>
      </c>
      <c r="E4800" s="130" t="inlineStr">
        <is>
          <t>VA</t>
        </is>
      </c>
      <c r="F4800" s="130" t="inlineStr">
        <is>
          <t>NAICS-22 Non-Cogen</t>
        </is>
      </c>
      <c r="G4800" s="130" t="inlineStr">
        <is>
          <t>PV</t>
        </is>
      </c>
      <c r="H4800" s="130" t="inlineStr">
        <is>
          <t>SUN</t>
        </is>
      </c>
      <c r="I4800" s="130" t="inlineStr">
        <is>
          <t>SUN</t>
        </is>
      </c>
      <c r="J4800" s="131" t="n">
        <v>198986</v>
      </c>
      <c r="K4800" s="129" t="n">
        <v>2020</v>
      </c>
      <c r="L4800" s="120">
        <f>IF(VLOOKUP(H4800,'Cross-Page Data'!$D$4:$F$48,3,FALSE)="natural gas",VLOOKUP(G4800,'Cross-Page Data'!$I$4:$J$19,2,FALSE),IF(VLOOKUP(H4800,'Cross-Page Data'!$D$4:$F$48,3,FALSE)="solar",IF(G4800="PV","solar PV","solar thermal"),IF(VLOOKUP(H4800,'Cross-Page Data'!$D$4:$F$48,3,FALSE)="wind",VLOOKUP(G4800,'Cross-Page Data'!$I$4:$J$19,2,FALSE),IF(VLOOKUP(H4800,'Cross-Page Data'!$D$4:$F$48,3,FALSE)="hydro",VLOOKUP(G4800,'Cross-Page Data'!$I$4:$J$19,2,FALSE),VLOOKUP(H4800,'Cross-Page Data'!$D$4:$F$48,3,FALSE)))))</f>
        <v/>
      </c>
      <c r="M4800" s="120">
        <f>IF(AND($P$2=FALSE,OR(F4800="Commercial NAICS Cogen",F4800="Industrial NAICS Cogen",F4800="NAICS-22 Cogen")),FALSE,IF(AND($P$3=FALSE,OR(F4800="Commercial NAICS Cogen",F4800="Commercial NAICS Non-Cogen",F4800="Industrial NAICS Cogen", F4800="industrial NAICS non-Cogen")),FALSE, TRUE))</f>
        <v/>
      </c>
    </row>
    <row r="4801">
      <c r="A4801" s="129" t="n">
        <v>61431</v>
      </c>
      <c r="B4801" s="130" t="inlineStr">
        <is>
          <t>Beacon BESS 1</t>
        </is>
      </c>
      <c r="C4801" s="130" t="inlineStr">
        <is>
          <t>Los Angeles Department of Water &amp; Power</t>
        </is>
      </c>
      <c r="D4801" s="129" t="n">
        <v>11208</v>
      </c>
      <c r="E4801" s="130" t="inlineStr">
        <is>
          <t>CA</t>
        </is>
      </c>
      <c r="F4801" s="130" t="inlineStr">
        <is>
          <t>Electric Utility</t>
        </is>
      </c>
      <c r="G4801" s="130" t="inlineStr">
        <is>
          <t>BA</t>
        </is>
      </c>
      <c r="H4801" s="130" t="inlineStr">
        <is>
          <t>MWH</t>
        </is>
      </c>
      <c r="I4801" s="130" t="inlineStr">
        <is>
          <t>OTH</t>
        </is>
      </c>
      <c r="J4801" s="131" t="n">
        <v>-798</v>
      </c>
      <c r="K4801" s="129" t="n">
        <v>2020</v>
      </c>
      <c r="L4801" s="120">
        <f>IF(VLOOKUP(H4801,'Cross-Page Data'!$D$4:$F$48,3,FALSE)="natural gas",VLOOKUP(G4801,'Cross-Page Data'!$I$4:$J$19,2,FALSE),IF(VLOOKUP(H4801,'Cross-Page Data'!$D$4:$F$48,3,FALSE)="solar",IF(G4801="PV","solar PV","solar thermal"),IF(VLOOKUP(H4801,'Cross-Page Data'!$D$4:$F$48,3,FALSE)="wind",VLOOKUP(G4801,'Cross-Page Data'!$I$4:$J$19,2,FALSE),IF(VLOOKUP(H4801,'Cross-Page Data'!$D$4:$F$48,3,FALSE)="hydro",VLOOKUP(G4801,'Cross-Page Data'!$I$4:$J$19,2,FALSE),VLOOKUP(H4801,'Cross-Page Data'!$D$4:$F$48,3,FALSE)))))</f>
        <v/>
      </c>
      <c r="M4801" s="120">
        <f>IF(AND($P$2=FALSE,OR(F4801="Commercial NAICS Cogen",F4801="Industrial NAICS Cogen",F4801="NAICS-22 Cogen")),FALSE,IF(AND($P$3=FALSE,OR(F4801="Commercial NAICS Cogen",F4801="Commercial NAICS Non-Cogen",F4801="Industrial NAICS Cogen", F4801="industrial NAICS non-Cogen")),FALSE, TRUE))</f>
        <v/>
      </c>
    </row>
    <row r="4802">
      <c r="A4802" s="129" t="n">
        <v>61457</v>
      </c>
      <c r="B4802" s="130" t="inlineStr">
        <is>
          <t>Palmer Solar Center</t>
        </is>
      </c>
      <c r="C4802" s="130" t="inlineStr">
        <is>
          <t>CD Arevon USA, Inc.</t>
        </is>
      </c>
      <c r="D4802" s="129" t="n">
        <v>61230</v>
      </c>
      <c r="E4802" s="130" t="inlineStr">
        <is>
          <t>VA</t>
        </is>
      </c>
      <c r="F4802" s="130" t="inlineStr">
        <is>
          <t>NAICS-22 Non-Cogen</t>
        </is>
      </c>
      <c r="G4802" s="130" t="inlineStr">
        <is>
          <t>PV</t>
        </is>
      </c>
      <c r="H4802" s="130" t="inlineStr">
        <is>
          <t>SUN</t>
        </is>
      </c>
      <c r="I4802" s="130" t="inlineStr">
        <is>
          <t>SUN</t>
        </is>
      </c>
      <c r="J4802" s="131" t="n">
        <v>10471</v>
      </c>
      <c r="K4802" s="129" t="n">
        <v>2020</v>
      </c>
      <c r="L4802" s="120">
        <f>IF(VLOOKUP(H4802,'Cross-Page Data'!$D$4:$F$48,3,FALSE)="natural gas",VLOOKUP(G4802,'Cross-Page Data'!$I$4:$J$19,2,FALSE),IF(VLOOKUP(H4802,'Cross-Page Data'!$D$4:$F$48,3,FALSE)="solar",IF(G4802="PV","solar PV","solar thermal"),IF(VLOOKUP(H4802,'Cross-Page Data'!$D$4:$F$48,3,FALSE)="wind",VLOOKUP(G4802,'Cross-Page Data'!$I$4:$J$19,2,FALSE),IF(VLOOKUP(H4802,'Cross-Page Data'!$D$4:$F$48,3,FALSE)="hydro",VLOOKUP(G4802,'Cross-Page Data'!$I$4:$J$19,2,FALSE),VLOOKUP(H4802,'Cross-Page Data'!$D$4:$F$48,3,FALSE)))))</f>
        <v/>
      </c>
      <c r="M4802" s="120">
        <f>IF(AND($P$2=FALSE,OR(F4802="Commercial NAICS Cogen",F4802="Industrial NAICS Cogen",F4802="NAICS-22 Cogen")),FALSE,IF(AND($P$3=FALSE,OR(F4802="Commercial NAICS Cogen",F4802="Commercial NAICS Non-Cogen",F4802="Industrial NAICS Cogen", F4802="industrial NAICS non-Cogen")),FALSE, TRUE))</f>
        <v/>
      </c>
    </row>
    <row r="4803">
      <c r="A4803" s="129" t="n">
        <v>61458</v>
      </c>
      <c r="B4803" s="130" t="inlineStr">
        <is>
          <t>Martin Solar Center</t>
        </is>
      </c>
      <c r="C4803" s="130" t="inlineStr">
        <is>
          <t>CD Arevon USA, Inc.</t>
        </is>
      </c>
      <c r="D4803" s="129" t="n">
        <v>61230</v>
      </c>
      <c r="E4803" s="130" t="inlineStr">
        <is>
          <t>VA</t>
        </is>
      </c>
      <c r="F4803" s="130" t="inlineStr">
        <is>
          <t>NAICS-22 Non-Cogen</t>
        </is>
      </c>
      <c r="G4803" s="130" t="inlineStr">
        <is>
          <t>PV</t>
        </is>
      </c>
      <c r="H4803" s="130" t="inlineStr">
        <is>
          <t>SUN</t>
        </is>
      </c>
      <c r="I4803" s="130" t="inlineStr">
        <is>
          <t>SUN</t>
        </is>
      </c>
      <c r="J4803" s="131" t="n">
        <v>9137</v>
      </c>
      <c r="K4803" s="129" t="n">
        <v>2020</v>
      </c>
      <c r="L4803" s="120">
        <f>IF(VLOOKUP(H4803,'Cross-Page Data'!$D$4:$F$48,3,FALSE)="natural gas",VLOOKUP(G4803,'Cross-Page Data'!$I$4:$J$19,2,FALSE),IF(VLOOKUP(H4803,'Cross-Page Data'!$D$4:$F$48,3,FALSE)="solar",IF(G4803="PV","solar PV","solar thermal"),IF(VLOOKUP(H4803,'Cross-Page Data'!$D$4:$F$48,3,FALSE)="wind",VLOOKUP(G4803,'Cross-Page Data'!$I$4:$J$19,2,FALSE),IF(VLOOKUP(H4803,'Cross-Page Data'!$D$4:$F$48,3,FALSE)="hydro",VLOOKUP(G4803,'Cross-Page Data'!$I$4:$J$19,2,FALSE),VLOOKUP(H4803,'Cross-Page Data'!$D$4:$F$48,3,FALSE)))))</f>
        <v/>
      </c>
      <c r="M4803" s="120">
        <f>IF(AND($P$2=FALSE,OR(F4803="Commercial NAICS Cogen",F4803="Industrial NAICS Cogen",F4803="NAICS-22 Cogen")),FALSE,IF(AND($P$3=FALSE,OR(F4803="Commercial NAICS Cogen",F4803="Commercial NAICS Non-Cogen",F4803="Industrial NAICS Cogen", F4803="industrial NAICS non-Cogen")),FALSE, TRUE))</f>
        <v/>
      </c>
    </row>
    <row r="4804">
      <c r="A4804" s="129" t="n">
        <v>61489</v>
      </c>
      <c r="B4804" s="130" t="inlineStr">
        <is>
          <t>Cameron Solar</t>
        </is>
      </c>
      <c r="C4804" s="130" t="inlineStr">
        <is>
          <t>Cameron Solar, LLC</t>
        </is>
      </c>
      <c r="D4804" s="129" t="n">
        <v>61096</v>
      </c>
      <c r="E4804" s="130" t="inlineStr">
        <is>
          <t>SC</t>
        </is>
      </c>
      <c r="F4804" s="130" t="inlineStr">
        <is>
          <t>NAICS-22 Non-Cogen</t>
        </is>
      </c>
      <c r="G4804" s="130" t="inlineStr">
        <is>
          <t>PV</t>
        </is>
      </c>
      <c r="H4804" s="130" t="inlineStr">
        <is>
          <t>SUN</t>
        </is>
      </c>
      <c r="I4804" s="130" t="inlineStr">
        <is>
          <t>SUN</t>
        </is>
      </c>
      <c r="J4804" s="131" t="n">
        <v>2171</v>
      </c>
      <c r="K4804" s="129" t="n">
        <v>2020</v>
      </c>
      <c r="L4804" s="120">
        <f>IF(VLOOKUP(H4804,'Cross-Page Data'!$D$4:$F$48,3,FALSE)="natural gas",VLOOKUP(G4804,'Cross-Page Data'!$I$4:$J$19,2,FALSE),IF(VLOOKUP(H4804,'Cross-Page Data'!$D$4:$F$48,3,FALSE)="solar",IF(G4804="PV","solar PV","solar thermal"),IF(VLOOKUP(H4804,'Cross-Page Data'!$D$4:$F$48,3,FALSE)="wind",VLOOKUP(G4804,'Cross-Page Data'!$I$4:$J$19,2,FALSE),IF(VLOOKUP(H4804,'Cross-Page Data'!$D$4:$F$48,3,FALSE)="hydro",VLOOKUP(G4804,'Cross-Page Data'!$I$4:$J$19,2,FALSE),VLOOKUP(H4804,'Cross-Page Data'!$D$4:$F$48,3,FALSE)))))</f>
        <v/>
      </c>
      <c r="M4804" s="120">
        <f>IF(AND($P$2=FALSE,OR(F4804="Commercial NAICS Cogen",F4804="Industrial NAICS Cogen",F4804="NAICS-22 Cogen")),FALSE,IF(AND($P$3=FALSE,OR(F4804="Commercial NAICS Cogen",F4804="Commercial NAICS Non-Cogen",F4804="Industrial NAICS Cogen", F4804="industrial NAICS non-Cogen")),FALSE, TRUE))</f>
        <v/>
      </c>
    </row>
    <row r="4805">
      <c r="A4805" s="129" t="n">
        <v>61490</v>
      </c>
      <c r="B4805" s="130" t="inlineStr">
        <is>
          <t>Estill Solar</t>
        </is>
      </c>
      <c r="C4805" s="130" t="inlineStr">
        <is>
          <t>Estill Solar I, LLC</t>
        </is>
      </c>
      <c r="D4805" s="129" t="n">
        <v>61097</v>
      </c>
      <c r="E4805" s="130" t="inlineStr">
        <is>
          <t>SC</t>
        </is>
      </c>
      <c r="F4805" s="130" t="inlineStr">
        <is>
          <t>NAICS-22 Non-Cogen</t>
        </is>
      </c>
      <c r="G4805" s="130" t="inlineStr">
        <is>
          <t>PV</t>
        </is>
      </c>
      <c r="H4805" s="130" t="inlineStr">
        <is>
          <t>SUN</t>
        </is>
      </c>
      <c r="I4805" s="130" t="inlineStr">
        <is>
          <t>SUN</t>
        </is>
      </c>
      <c r="J4805" s="131" t="n">
        <v>2343</v>
      </c>
      <c r="K4805" s="129" t="n">
        <v>2020</v>
      </c>
      <c r="L4805" s="120">
        <f>IF(VLOOKUP(H4805,'Cross-Page Data'!$D$4:$F$48,3,FALSE)="natural gas",VLOOKUP(G4805,'Cross-Page Data'!$I$4:$J$19,2,FALSE),IF(VLOOKUP(H4805,'Cross-Page Data'!$D$4:$F$48,3,FALSE)="solar",IF(G4805="PV","solar PV","solar thermal"),IF(VLOOKUP(H4805,'Cross-Page Data'!$D$4:$F$48,3,FALSE)="wind",VLOOKUP(G4805,'Cross-Page Data'!$I$4:$J$19,2,FALSE),IF(VLOOKUP(H4805,'Cross-Page Data'!$D$4:$F$48,3,FALSE)="hydro",VLOOKUP(G4805,'Cross-Page Data'!$I$4:$J$19,2,FALSE),VLOOKUP(H4805,'Cross-Page Data'!$D$4:$F$48,3,FALSE)))))</f>
        <v/>
      </c>
      <c r="M4805" s="120">
        <f>IF(AND($P$2=FALSE,OR(F4805="Commercial NAICS Cogen",F4805="Industrial NAICS Cogen",F4805="NAICS-22 Cogen")),FALSE,IF(AND($P$3=FALSE,OR(F4805="Commercial NAICS Cogen",F4805="Commercial NAICS Non-Cogen",F4805="Industrial NAICS Cogen", F4805="industrial NAICS non-Cogen")),FALSE, TRUE))</f>
        <v/>
      </c>
    </row>
    <row r="4806">
      <c r="A4806" s="129" t="n">
        <v>61498</v>
      </c>
      <c r="B4806" s="130" t="inlineStr">
        <is>
          <t>Hampton Solar 2</t>
        </is>
      </c>
      <c r="C4806" s="130" t="inlineStr">
        <is>
          <t>Hampton Solar II, LLC</t>
        </is>
      </c>
      <c r="D4806" s="129" t="n">
        <v>61095</v>
      </c>
      <c r="E4806" s="130" t="inlineStr">
        <is>
          <t>SC</t>
        </is>
      </c>
      <c r="F4806" s="130" t="inlineStr">
        <is>
          <t>NAICS-22 Non-Cogen</t>
        </is>
      </c>
      <c r="G4806" s="130" t="inlineStr">
        <is>
          <t>PV</t>
        </is>
      </c>
      <c r="H4806" s="130" t="inlineStr">
        <is>
          <t>SUN</t>
        </is>
      </c>
      <c r="I4806" s="130" t="inlineStr">
        <is>
          <t>SUN</t>
        </is>
      </c>
      <c r="J4806" s="131" t="n">
        <v>2335</v>
      </c>
      <c r="K4806" s="129" t="n">
        <v>2020</v>
      </c>
      <c r="L4806" s="120">
        <f>IF(VLOOKUP(H4806,'Cross-Page Data'!$D$4:$F$48,3,FALSE)="natural gas",VLOOKUP(G4806,'Cross-Page Data'!$I$4:$J$19,2,FALSE),IF(VLOOKUP(H4806,'Cross-Page Data'!$D$4:$F$48,3,FALSE)="solar",IF(G4806="PV","solar PV","solar thermal"),IF(VLOOKUP(H4806,'Cross-Page Data'!$D$4:$F$48,3,FALSE)="wind",VLOOKUP(G4806,'Cross-Page Data'!$I$4:$J$19,2,FALSE),IF(VLOOKUP(H4806,'Cross-Page Data'!$D$4:$F$48,3,FALSE)="hydro",VLOOKUP(G4806,'Cross-Page Data'!$I$4:$J$19,2,FALSE),VLOOKUP(H4806,'Cross-Page Data'!$D$4:$F$48,3,FALSE)))))</f>
        <v/>
      </c>
      <c r="M4806" s="120">
        <f>IF(AND($P$2=FALSE,OR(F4806="Commercial NAICS Cogen",F4806="Industrial NAICS Cogen",F4806="NAICS-22 Cogen")),FALSE,IF(AND($P$3=FALSE,OR(F4806="Commercial NAICS Cogen",F4806="Commercial NAICS Non-Cogen",F4806="Industrial NAICS Cogen", F4806="industrial NAICS non-Cogen")),FALSE, TRUE))</f>
        <v/>
      </c>
    </row>
    <row r="4807">
      <c r="A4807" s="129" t="n">
        <v>61499</v>
      </c>
      <c r="B4807" s="130" t="inlineStr">
        <is>
          <t>CED Foster</t>
        </is>
      </c>
      <c r="C4807" s="130" t="inlineStr">
        <is>
          <t>Consolidated Edison Development Inc.</t>
        </is>
      </c>
      <c r="D4807" s="129" t="n">
        <v>56769</v>
      </c>
      <c r="E4807" s="130" t="inlineStr">
        <is>
          <t>RI</t>
        </is>
      </c>
      <c r="F4807" s="130" t="inlineStr">
        <is>
          <t>NAICS-22 Non-Cogen</t>
        </is>
      </c>
      <c r="G4807" s="130" t="inlineStr">
        <is>
          <t>PV</t>
        </is>
      </c>
      <c r="H4807" s="130" t="inlineStr">
        <is>
          <t>SUN</t>
        </is>
      </c>
      <c r="I4807" s="130" t="inlineStr">
        <is>
          <t>SUN</t>
        </is>
      </c>
      <c r="J4807" s="131" t="n">
        <v>3338</v>
      </c>
      <c r="K4807" s="129" t="n">
        <v>2020</v>
      </c>
      <c r="L4807" s="120">
        <f>IF(VLOOKUP(H4807,'Cross-Page Data'!$D$4:$F$48,3,FALSE)="natural gas",VLOOKUP(G4807,'Cross-Page Data'!$I$4:$J$19,2,FALSE),IF(VLOOKUP(H4807,'Cross-Page Data'!$D$4:$F$48,3,FALSE)="solar",IF(G4807="PV","solar PV","solar thermal"),IF(VLOOKUP(H4807,'Cross-Page Data'!$D$4:$F$48,3,FALSE)="wind",VLOOKUP(G4807,'Cross-Page Data'!$I$4:$J$19,2,FALSE),IF(VLOOKUP(H4807,'Cross-Page Data'!$D$4:$F$48,3,FALSE)="hydro",VLOOKUP(G4807,'Cross-Page Data'!$I$4:$J$19,2,FALSE),VLOOKUP(H4807,'Cross-Page Data'!$D$4:$F$48,3,FALSE)))))</f>
        <v/>
      </c>
      <c r="M4807" s="120">
        <f>IF(AND($P$2=FALSE,OR(F4807="Commercial NAICS Cogen",F4807="Industrial NAICS Cogen",F4807="NAICS-22 Cogen")),FALSE,IF(AND($P$3=FALSE,OR(F4807="Commercial NAICS Cogen",F4807="Commercial NAICS Non-Cogen",F4807="Industrial NAICS Cogen", F4807="industrial NAICS non-Cogen")),FALSE, TRUE))</f>
        <v/>
      </c>
    </row>
    <row r="4808">
      <c r="A4808" s="129" t="n">
        <v>61500</v>
      </c>
      <c r="B4808" s="130" t="inlineStr">
        <is>
          <t>Porter Way Community Solar Garden</t>
        </is>
      </c>
      <c r="C4808" s="130" t="inlineStr">
        <is>
          <t>AEP Onsite Partners</t>
        </is>
      </c>
      <c r="D4808" s="129" t="n">
        <v>60571</v>
      </c>
      <c r="E4808" s="130" t="inlineStr">
        <is>
          <t>MN</t>
        </is>
      </c>
      <c r="F4808" s="130" t="inlineStr">
        <is>
          <t>NAICS-22 Non-Cogen</t>
        </is>
      </c>
      <c r="G4808" s="130" t="inlineStr">
        <is>
          <t>PV</t>
        </is>
      </c>
      <c r="H4808" s="130" t="inlineStr">
        <is>
          <t>SUN</t>
        </is>
      </c>
      <c r="I4808" s="130" t="inlineStr">
        <is>
          <t>SUN</t>
        </is>
      </c>
      <c r="J4808" s="131" t="n">
        <v>4933</v>
      </c>
      <c r="K4808" s="129" t="n">
        <v>2020</v>
      </c>
      <c r="L4808" s="120">
        <f>IF(VLOOKUP(H4808,'Cross-Page Data'!$D$4:$F$48,3,FALSE)="natural gas",VLOOKUP(G4808,'Cross-Page Data'!$I$4:$J$19,2,FALSE),IF(VLOOKUP(H4808,'Cross-Page Data'!$D$4:$F$48,3,FALSE)="solar",IF(G4808="PV","solar PV","solar thermal"),IF(VLOOKUP(H4808,'Cross-Page Data'!$D$4:$F$48,3,FALSE)="wind",VLOOKUP(G4808,'Cross-Page Data'!$I$4:$J$19,2,FALSE),IF(VLOOKUP(H4808,'Cross-Page Data'!$D$4:$F$48,3,FALSE)="hydro",VLOOKUP(G4808,'Cross-Page Data'!$I$4:$J$19,2,FALSE),VLOOKUP(H4808,'Cross-Page Data'!$D$4:$F$48,3,FALSE)))))</f>
        <v/>
      </c>
      <c r="M4808" s="120">
        <f>IF(AND($P$2=FALSE,OR(F4808="Commercial NAICS Cogen",F4808="Industrial NAICS Cogen",F4808="NAICS-22 Cogen")),FALSE,IF(AND($P$3=FALSE,OR(F4808="Commercial NAICS Cogen",F4808="Commercial NAICS Non-Cogen",F4808="Industrial NAICS Cogen", F4808="industrial NAICS non-Cogen")),FALSE, TRUE))</f>
        <v/>
      </c>
    </row>
    <row r="4809">
      <c r="A4809" s="129" t="n">
        <v>61512</v>
      </c>
      <c r="B4809" s="130" t="inlineStr">
        <is>
          <t>Bullock Solar, LLC</t>
        </is>
      </c>
      <c r="C4809" s="130" t="inlineStr">
        <is>
          <t>Cypress Creek Renewables</t>
        </is>
      </c>
      <c r="D4809" s="129" t="n">
        <v>61060</v>
      </c>
      <c r="E4809" s="130" t="inlineStr">
        <is>
          <t>NC</t>
        </is>
      </c>
      <c r="F4809" s="130" t="inlineStr">
        <is>
          <t>NAICS-22 Non-Cogen</t>
        </is>
      </c>
      <c r="G4809" s="130" t="inlineStr">
        <is>
          <t>PV</t>
        </is>
      </c>
      <c r="H4809" s="130" t="inlineStr">
        <is>
          <t>SUN</t>
        </is>
      </c>
      <c r="I4809" s="130" t="inlineStr">
        <is>
          <t>SUN</t>
        </is>
      </c>
      <c r="J4809" s="131" t="n">
        <v>99644</v>
      </c>
      <c r="K4809" s="129" t="n">
        <v>2020</v>
      </c>
      <c r="L4809" s="120">
        <f>IF(VLOOKUP(H4809,'Cross-Page Data'!$D$4:$F$48,3,FALSE)="natural gas",VLOOKUP(G4809,'Cross-Page Data'!$I$4:$J$19,2,FALSE),IF(VLOOKUP(H4809,'Cross-Page Data'!$D$4:$F$48,3,FALSE)="solar",IF(G4809="PV","solar PV","solar thermal"),IF(VLOOKUP(H4809,'Cross-Page Data'!$D$4:$F$48,3,FALSE)="wind",VLOOKUP(G4809,'Cross-Page Data'!$I$4:$J$19,2,FALSE),IF(VLOOKUP(H4809,'Cross-Page Data'!$D$4:$F$48,3,FALSE)="hydro",VLOOKUP(G4809,'Cross-Page Data'!$I$4:$J$19,2,FALSE),VLOOKUP(H4809,'Cross-Page Data'!$D$4:$F$48,3,FALSE)))))</f>
        <v/>
      </c>
      <c r="M4809" s="120">
        <f>IF(AND($P$2=FALSE,OR(F4809="Commercial NAICS Cogen",F4809="Industrial NAICS Cogen",F4809="NAICS-22 Cogen")),FALSE,IF(AND($P$3=FALSE,OR(F4809="Commercial NAICS Cogen",F4809="Commercial NAICS Non-Cogen",F4809="Industrial NAICS Cogen", F4809="industrial NAICS non-Cogen")),FALSE, TRUE))</f>
        <v/>
      </c>
    </row>
    <row r="4810">
      <c r="A4810" s="129" t="n">
        <v>61561</v>
      </c>
      <c r="B4810" s="130" t="inlineStr">
        <is>
          <t>Bladen Solar</t>
        </is>
      </c>
      <c r="C4810" s="130" t="inlineStr">
        <is>
          <t>Cypress Creek Renewables</t>
        </is>
      </c>
      <c r="D4810" s="129" t="n">
        <v>61060</v>
      </c>
      <c r="E4810" s="130" t="inlineStr">
        <is>
          <t>NC</t>
        </is>
      </c>
      <c r="F4810" s="130" t="inlineStr">
        <is>
          <t>NAICS-22 Non-Cogen</t>
        </is>
      </c>
      <c r="G4810" s="130" t="inlineStr">
        <is>
          <t>PV</t>
        </is>
      </c>
      <c r="H4810" s="130" t="inlineStr">
        <is>
          <t>SUN</t>
        </is>
      </c>
      <c r="I4810" s="130" t="inlineStr">
        <is>
          <t>SUN</t>
        </is>
      </c>
      <c r="J4810" s="131" t="n">
        <v>98814</v>
      </c>
      <c r="K4810" s="129" t="n">
        <v>2020</v>
      </c>
      <c r="L4810" s="120">
        <f>IF(VLOOKUP(H4810,'Cross-Page Data'!$D$4:$F$48,3,FALSE)="natural gas",VLOOKUP(G4810,'Cross-Page Data'!$I$4:$J$19,2,FALSE),IF(VLOOKUP(H4810,'Cross-Page Data'!$D$4:$F$48,3,FALSE)="solar",IF(G4810="PV","solar PV","solar thermal"),IF(VLOOKUP(H4810,'Cross-Page Data'!$D$4:$F$48,3,FALSE)="wind",VLOOKUP(G4810,'Cross-Page Data'!$I$4:$J$19,2,FALSE),IF(VLOOKUP(H4810,'Cross-Page Data'!$D$4:$F$48,3,FALSE)="hydro",VLOOKUP(G4810,'Cross-Page Data'!$I$4:$J$19,2,FALSE),VLOOKUP(H4810,'Cross-Page Data'!$D$4:$F$48,3,FALSE)))))</f>
        <v/>
      </c>
      <c r="M4810" s="120">
        <f>IF(AND($P$2=FALSE,OR(F4810="Commercial NAICS Cogen",F4810="Industrial NAICS Cogen",F4810="NAICS-22 Cogen")),FALSE,IF(AND($P$3=FALSE,OR(F4810="Commercial NAICS Cogen",F4810="Commercial NAICS Non-Cogen",F4810="Industrial NAICS Cogen", F4810="industrial NAICS non-Cogen")),FALSE, TRUE))</f>
        <v/>
      </c>
    </row>
    <row r="4811">
      <c r="A4811" s="129" t="n">
        <v>61564</v>
      </c>
      <c r="B4811" s="130" t="inlineStr">
        <is>
          <t>Upland Prairie</t>
        </is>
      </c>
      <c r="C4811" s="130" t="inlineStr">
        <is>
          <t>Interstate Power and Light Co</t>
        </is>
      </c>
      <c r="D4811" s="129" t="n">
        <v>9417</v>
      </c>
      <c r="E4811" s="130" t="inlineStr">
        <is>
          <t>IA</t>
        </is>
      </c>
      <c r="F4811" s="130" t="inlineStr">
        <is>
          <t>Electric Utility</t>
        </is>
      </c>
      <c r="G4811" s="130" t="inlineStr">
        <is>
          <t>WT</t>
        </is>
      </c>
      <c r="H4811" s="130" t="inlineStr">
        <is>
          <t>WND</t>
        </is>
      </c>
      <c r="I4811" s="130" t="inlineStr">
        <is>
          <t>WND</t>
        </is>
      </c>
      <c r="J4811" s="131" t="n">
        <v>1040479</v>
      </c>
      <c r="K4811" s="129" t="n">
        <v>2020</v>
      </c>
      <c r="L4811" s="120">
        <f>IF(VLOOKUP(H4811,'Cross-Page Data'!$D$4:$F$48,3,FALSE)="natural gas",VLOOKUP(G4811,'Cross-Page Data'!$I$4:$J$19,2,FALSE),IF(VLOOKUP(H4811,'Cross-Page Data'!$D$4:$F$48,3,FALSE)="solar",IF(G4811="PV","solar PV","solar thermal"),IF(VLOOKUP(H4811,'Cross-Page Data'!$D$4:$F$48,3,FALSE)="wind",VLOOKUP(G4811,'Cross-Page Data'!$I$4:$J$19,2,FALSE),IF(VLOOKUP(H4811,'Cross-Page Data'!$D$4:$F$48,3,FALSE)="hydro",VLOOKUP(G4811,'Cross-Page Data'!$I$4:$J$19,2,FALSE),VLOOKUP(H4811,'Cross-Page Data'!$D$4:$F$48,3,FALSE)))))</f>
        <v/>
      </c>
      <c r="M4811" s="120">
        <f>IF(AND($P$2=FALSE,OR(F4811="Commercial NAICS Cogen",F4811="Industrial NAICS Cogen",F4811="NAICS-22 Cogen")),FALSE,IF(AND($P$3=FALSE,OR(F4811="Commercial NAICS Cogen",F4811="Commercial NAICS Non-Cogen",F4811="Industrial NAICS Cogen", F4811="industrial NAICS non-Cogen")),FALSE, TRUE))</f>
        <v/>
      </c>
    </row>
    <row r="4812">
      <c r="A4812" s="129" t="n">
        <v>61565</v>
      </c>
      <c r="B4812" s="130" t="inlineStr">
        <is>
          <t>English Farms</t>
        </is>
      </c>
      <c r="C4812" s="130" t="inlineStr">
        <is>
          <t>Interstate Power and Light Co</t>
        </is>
      </c>
      <c r="D4812" s="129" t="n">
        <v>9417</v>
      </c>
      <c r="E4812" s="130" t="inlineStr">
        <is>
          <t>IA</t>
        </is>
      </c>
      <c r="F4812" s="130" t="inlineStr">
        <is>
          <t>Electric Utility</t>
        </is>
      </c>
      <c r="G4812" s="130" t="inlineStr">
        <is>
          <t>WT</t>
        </is>
      </c>
      <c r="H4812" s="130" t="inlineStr">
        <is>
          <t>WND</t>
        </is>
      </c>
      <c r="I4812" s="130" t="inlineStr">
        <is>
          <t>WND</t>
        </is>
      </c>
      <c r="J4812" s="131" t="n">
        <v>596549</v>
      </c>
      <c r="K4812" s="129" t="n">
        <v>2020</v>
      </c>
      <c r="L4812" s="120">
        <f>IF(VLOOKUP(H4812,'Cross-Page Data'!$D$4:$F$48,3,FALSE)="natural gas",VLOOKUP(G4812,'Cross-Page Data'!$I$4:$J$19,2,FALSE),IF(VLOOKUP(H4812,'Cross-Page Data'!$D$4:$F$48,3,FALSE)="solar",IF(G4812="PV","solar PV","solar thermal"),IF(VLOOKUP(H4812,'Cross-Page Data'!$D$4:$F$48,3,FALSE)="wind",VLOOKUP(G4812,'Cross-Page Data'!$I$4:$J$19,2,FALSE),IF(VLOOKUP(H4812,'Cross-Page Data'!$D$4:$F$48,3,FALSE)="hydro",VLOOKUP(G4812,'Cross-Page Data'!$I$4:$J$19,2,FALSE),VLOOKUP(H4812,'Cross-Page Data'!$D$4:$F$48,3,FALSE)))))</f>
        <v/>
      </c>
      <c r="M4812" s="120">
        <f>IF(AND($P$2=FALSE,OR(F4812="Commercial NAICS Cogen",F4812="Industrial NAICS Cogen",F4812="NAICS-22 Cogen")),FALSE,IF(AND($P$3=FALSE,OR(F4812="Commercial NAICS Cogen",F4812="Commercial NAICS Non-Cogen",F4812="Industrial NAICS Cogen", F4812="industrial NAICS non-Cogen")),FALSE, TRUE))</f>
        <v/>
      </c>
    </row>
    <row r="4813">
      <c r="A4813" s="129" t="n">
        <v>61582</v>
      </c>
      <c r="B4813" s="130" t="inlineStr">
        <is>
          <t>Voyager Wind II</t>
        </is>
      </c>
      <c r="C4813" s="130" t="inlineStr">
        <is>
          <t>Terra-Gen Operating Co-Wind</t>
        </is>
      </c>
      <c r="D4813" s="129" t="n">
        <v>2770</v>
      </c>
      <c r="E4813" s="130" t="inlineStr">
        <is>
          <t>CA</t>
        </is>
      </c>
      <c r="F4813" s="130" t="inlineStr">
        <is>
          <t>NAICS-22 Non-Cogen</t>
        </is>
      </c>
      <c r="G4813" s="130" t="inlineStr">
        <is>
          <t>WT</t>
        </is>
      </c>
      <c r="H4813" s="130" t="inlineStr">
        <is>
          <t>WND</t>
        </is>
      </c>
      <c r="I4813" s="130" t="inlineStr">
        <is>
          <t>WND</t>
        </is>
      </c>
      <c r="J4813" s="131" t="n">
        <v>468982</v>
      </c>
      <c r="K4813" s="129" t="n">
        <v>2020</v>
      </c>
      <c r="L4813" s="120">
        <f>IF(VLOOKUP(H4813,'Cross-Page Data'!$D$4:$F$48,3,FALSE)="natural gas",VLOOKUP(G4813,'Cross-Page Data'!$I$4:$J$19,2,FALSE),IF(VLOOKUP(H4813,'Cross-Page Data'!$D$4:$F$48,3,FALSE)="solar",IF(G4813="PV","solar PV","solar thermal"),IF(VLOOKUP(H4813,'Cross-Page Data'!$D$4:$F$48,3,FALSE)="wind",VLOOKUP(G4813,'Cross-Page Data'!$I$4:$J$19,2,FALSE),IF(VLOOKUP(H4813,'Cross-Page Data'!$D$4:$F$48,3,FALSE)="hydro",VLOOKUP(G4813,'Cross-Page Data'!$I$4:$J$19,2,FALSE),VLOOKUP(H4813,'Cross-Page Data'!$D$4:$F$48,3,FALSE)))))</f>
        <v/>
      </c>
      <c r="M4813" s="120">
        <f>IF(AND($P$2=FALSE,OR(F4813="Commercial NAICS Cogen",F4813="Industrial NAICS Cogen",F4813="NAICS-22 Cogen")),FALSE,IF(AND($P$3=FALSE,OR(F4813="Commercial NAICS Cogen",F4813="Commercial NAICS Non-Cogen",F4813="Industrial NAICS Cogen", F4813="industrial NAICS non-Cogen")),FALSE, TRUE))</f>
        <v/>
      </c>
    </row>
    <row r="4814">
      <c r="A4814" s="129" t="n">
        <v>61583</v>
      </c>
      <c r="B4814" s="130" t="inlineStr">
        <is>
          <t>Voyager Wind III</t>
        </is>
      </c>
      <c r="C4814" s="130" t="inlineStr">
        <is>
          <t>Terra-Gen Operating Co-Wind</t>
        </is>
      </c>
      <c r="D4814" s="129" t="n">
        <v>2770</v>
      </c>
      <c r="E4814" s="130" t="inlineStr">
        <is>
          <t>CA</t>
        </is>
      </c>
      <c r="F4814" s="130" t="inlineStr">
        <is>
          <t>NAICS-22 Non-Cogen</t>
        </is>
      </c>
      <c r="G4814" s="130" t="inlineStr">
        <is>
          <t>WT</t>
        </is>
      </c>
      <c r="H4814" s="130" t="inlineStr">
        <is>
          <t>WND</t>
        </is>
      </c>
      <c r="I4814" s="130" t="inlineStr">
        <is>
          <t>WND</t>
        </is>
      </c>
      <c r="J4814" s="131" t="n">
        <v>136609</v>
      </c>
      <c r="K4814" s="129" t="n">
        <v>2020</v>
      </c>
      <c r="L4814" s="120">
        <f>IF(VLOOKUP(H4814,'Cross-Page Data'!$D$4:$F$48,3,FALSE)="natural gas",VLOOKUP(G4814,'Cross-Page Data'!$I$4:$J$19,2,FALSE),IF(VLOOKUP(H4814,'Cross-Page Data'!$D$4:$F$48,3,FALSE)="solar",IF(G4814="PV","solar PV","solar thermal"),IF(VLOOKUP(H4814,'Cross-Page Data'!$D$4:$F$48,3,FALSE)="wind",VLOOKUP(G4814,'Cross-Page Data'!$I$4:$J$19,2,FALSE),IF(VLOOKUP(H4814,'Cross-Page Data'!$D$4:$F$48,3,FALSE)="hydro",VLOOKUP(G4814,'Cross-Page Data'!$I$4:$J$19,2,FALSE),VLOOKUP(H4814,'Cross-Page Data'!$D$4:$F$48,3,FALSE)))))</f>
        <v/>
      </c>
      <c r="M4814" s="120">
        <f>IF(AND($P$2=FALSE,OR(F4814="Commercial NAICS Cogen",F4814="Industrial NAICS Cogen",F4814="NAICS-22 Cogen")),FALSE,IF(AND($P$3=FALSE,OR(F4814="Commercial NAICS Cogen",F4814="Commercial NAICS Non-Cogen",F4814="Industrial NAICS Cogen", F4814="industrial NAICS non-Cogen")),FALSE, TRUE))</f>
        <v/>
      </c>
    </row>
    <row r="4815">
      <c r="A4815" s="129" t="n">
        <v>61588</v>
      </c>
      <c r="B4815" s="130" t="inlineStr">
        <is>
          <t>Independence II Solar Farm</t>
        </is>
      </c>
      <c r="C4815" s="130" t="inlineStr">
        <is>
          <t>MC Power Companies Inc</t>
        </is>
      </c>
      <c r="D4815" s="129" t="n">
        <v>58822</v>
      </c>
      <c r="E4815" s="130" t="inlineStr">
        <is>
          <t>MO</t>
        </is>
      </c>
      <c r="F4815" s="130" t="inlineStr">
        <is>
          <t>NAICS-22 Non-Cogen</t>
        </is>
      </c>
      <c r="G4815" s="130" t="inlineStr">
        <is>
          <t>PV</t>
        </is>
      </c>
      <c r="H4815" s="130" t="inlineStr">
        <is>
          <t>SUN</t>
        </is>
      </c>
      <c r="I4815" s="130" t="inlineStr">
        <is>
          <t>SUN</t>
        </is>
      </c>
      <c r="J4815" s="131" t="n">
        <v>14705</v>
      </c>
      <c r="K4815" s="129" t="n">
        <v>2020</v>
      </c>
      <c r="L4815" s="120">
        <f>IF(VLOOKUP(H4815,'Cross-Page Data'!$D$4:$F$48,3,FALSE)="natural gas",VLOOKUP(G4815,'Cross-Page Data'!$I$4:$J$19,2,FALSE),IF(VLOOKUP(H4815,'Cross-Page Data'!$D$4:$F$48,3,FALSE)="solar",IF(G4815="PV","solar PV","solar thermal"),IF(VLOOKUP(H4815,'Cross-Page Data'!$D$4:$F$48,3,FALSE)="wind",VLOOKUP(G4815,'Cross-Page Data'!$I$4:$J$19,2,FALSE),IF(VLOOKUP(H4815,'Cross-Page Data'!$D$4:$F$48,3,FALSE)="hydro",VLOOKUP(G4815,'Cross-Page Data'!$I$4:$J$19,2,FALSE),VLOOKUP(H4815,'Cross-Page Data'!$D$4:$F$48,3,FALSE)))))</f>
        <v/>
      </c>
      <c r="M4815" s="120">
        <f>IF(AND($P$2=FALSE,OR(F4815="Commercial NAICS Cogen",F4815="Industrial NAICS Cogen",F4815="NAICS-22 Cogen")),FALSE,IF(AND($P$3=FALSE,OR(F4815="Commercial NAICS Cogen",F4815="Commercial NAICS Non-Cogen",F4815="Industrial NAICS Cogen", F4815="industrial NAICS non-Cogen")),FALSE, TRUE))</f>
        <v/>
      </c>
    </row>
    <row r="4816">
      <c r="A4816" s="129" t="n">
        <v>61609</v>
      </c>
      <c r="B4816" s="130" t="inlineStr">
        <is>
          <t>Heartland Divide Wind Project, LLC</t>
        </is>
      </c>
      <c r="C4816" s="130" t="inlineStr">
        <is>
          <t>Heartland Divide Wind Project, LLC</t>
        </is>
      </c>
      <c r="D4816" s="129" t="n">
        <v>61214</v>
      </c>
      <c r="E4816" s="130" t="inlineStr">
        <is>
          <t>IA</t>
        </is>
      </c>
      <c r="F4816" s="130" t="inlineStr">
        <is>
          <t>NAICS-22 Non-Cogen</t>
        </is>
      </c>
      <c r="G4816" s="130" t="inlineStr">
        <is>
          <t>WT</t>
        </is>
      </c>
      <c r="H4816" s="130" t="inlineStr">
        <is>
          <t>WND</t>
        </is>
      </c>
      <c r="I4816" s="130" t="inlineStr">
        <is>
          <t>WND</t>
        </is>
      </c>
      <c r="J4816" s="131" t="n">
        <v>451894</v>
      </c>
      <c r="K4816" s="129" t="n">
        <v>2020</v>
      </c>
      <c r="L4816" s="120">
        <f>IF(VLOOKUP(H4816,'Cross-Page Data'!$D$4:$F$48,3,FALSE)="natural gas",VLOOKUP(G4816,'Cross-Page Data'!$I$4:$J$19,2,FALSE),IF(VLOOKUP(H4816,'Cross-Page Data'!$D$4:$F$48,3,FALSE)="solar",IF(G4816="PV","solar PV","solar thermal"),IF(VLOOKUP(H4816,'Cross-Page Data'!$D$4:$F$48,3,FALSE)="wind",VLOOKUP(G4816,'Cross-Page Data'!$I$4:$J$19,2,FALSE),IF(VLOOKUP(H4816,'Cross-Page Data'!$D$4:$F$48,3,FALSE)="hydro",VLOOKUP(G4816,'Cross-Page Data'!$I$4:$J$19,2,FALSE),VLOOKUP(H4816,'Cross-Page Data'!$D$4:$F$48,3,FALSE)))))</f>
        <v/>
      </c>
      <c r="M4816" s="120">
        <f>IF(AND($P$2=FALSE,OR(F4816="Commercial NAICS Cogen",F4816="Industrial NAICS Cogen",F4816="NAICS-22 Cogen")),FALSE,IF(AND($P$3=FALSE,OR(F4816="Commercial NAICS Cogen",F4816="Commercial NAICS Non-Cogen",F4816="Industrial NAICS Cogen", F4816="industrial NAICS non-Cogen")),FALSE, TRUE))</f>
        <v/>
      </c>
    </row>
    <row r="4817">
      <c r="A4817" s="129" t="n">
        <v>61610</v>
      </c>
      <c r="B4817" s="130" t="inlineStr">
        <is>
          <t>NC 102 Project LLC</t>
        </is>
      </c>
      <c r="C4817" s="130" t="inlineStr">
        <is>
          <t>NC 102 Project LLC</t>
        </is>
      </c>
      <c r="D4817" s="129" t="n">
        <v>61209</v>
      </c>
      <c r="E4817" s="130" t="inlineStr">
        <is>
          <t>NC</t>
        </is>
      </c>
      <c r="F4817" s="130" t="inlineStr">
        <is>
          <t>NAICS-22 Non-Cogen</t>
        </is>
      </c>
      <c r="G4817" s="130" t="inlineStr">
        <is>
          <t>PV</t>
        </is>
      </c>
      <c r="H4817" s="130" t="inlineStr">
        <is>
          <t>SUN</t>
        </is>
      </c>
      <c r="I4817" s="130" t="inlineStr">
        <is>
          <t>SUN</t>
        </is>
      </c>
      <c r="J4817" s="131" t="n">
        <v>140534</v>
      </c>
      <c r="K4817" s="129" t="n">
        <v>2020</v>
      </c>
      <c r="L4817" s="120">
        <f>IF(VLOOKUP(H4817,'Cross-Page Data'!$D$4:$F$48,3,FALSE)="natural gas",VLOOKUP(G4817,'Cross-Page Data'!$I$4:$J$19,2,FALSE),IF(VLOOKUP(H4817,'Cross-Page Data'!$D$4:$F$48,3,FALSE)="solar",IF(G4817="PV","solar PV","solar thermal"),IF(VLOOKUP(H4817,'Cross-Page Data'!$D$4:$F$48,3,FALSE)="wind",VLOOKUP(G4817,'Cross-Page Data'!$I$4:$J$19,2,FALSE),IF(VLOOKUP(H4817,'Cross-Page Data'!$D$4:$F$48,3,FALSE)="hydro",VLOOKUP(G4817,'Cross-Page Data'!$I$4:$J$19,2,FALSE),VLOOKUP(H4817,'Cross-Page Data'!$D$4:$F$48,3,FALSE)))))</f>
        <v/>
      </c>
      <c r="M4817" s="120">
        <f>IF(AND($P$2=FALSE,OR(F4817="Commercial NAICS Cogen",F4817="Industrial NAICS Cogen",F4817="NAICS-22 Cogen")),FALSE,IF(AND($P$3=FALSE,OR(F4817="Commercial NAICS Cogen",F4817="Commercial NAICS Non-Cogen",F4817="Industrial NAICS Cogen", F4817="industrial NAICS non-Cogen")),FALSE, TRUE))</f>
        <v/>
      </c>
    </row>
    <row r="4818">
      <c r="A4818" s="129" t="n">
        <v>61611</v>
      </c>
      <c r="B4818" s="130" t="inlineStr">
        <is>
          <t>Techren Solar I LLC</t>
        </is>
      </c>
      <c r="C4818" s="130" t="inlineStr">
        <is>
          <t>Techren Solar I LLC</t>
        </is>
      </c>
      <c r="D4818" s="129" t="n">
        <v>61532</v>
      </c>
      <c r="E4818" s="130" t="inlineStr">
        <is>
          <t>NV</t>
        </is>
      </c>
      <c r="F4818" s="130" t="inlineStr">
        <is>
          <t>NAICS-22 Non-Cogen</t>
        </is>
      </c>
      <c r="G4818" s="130" t="inlineStr">
        <is>
          <t>PV</t>
        </is>
      </c>
      <c r="H4818" s="130" t="inlineStr">
        <is>
          <t>SUN</t>
        </is>
      </c>
      <c r="I4818" s="130" t="inlineStr">
        <is>
          <t>SUN</t>
        </is>
      </c>
      <c r="J4818" s="131" t="n">
        <v>235371</v>
      </c>
      <c r="K4818" s="129" t="n">
        <v>2020</v>
      </c>
      <c r="L4818" s="120">
        <f>IF(VLOOKUP(H4818,'Cross-Page Data'!$D$4:$F$48,3,FALSE)="natural gas",VLOOKUP(G4818,'Cross-Page Data'!$I$4:$J$19,2,FALSE),IF(VLOOKUP(H4818,'Cross-Page Data'!$D$4:$F$48,3,FALSE)="solar",IF(G4818="PV","solar PV","solar thermal"),IF(VLOOKUP(H4818,'Cross-Page Data'!$D$4:$F$48,3,FALSE)="wind",VLOOKUP(G4818,'Cross-Page Data'!$I$4:$J$19,2,FALSE),IF(VLOOKUP(H4818,'Cross-Page Data'!$D$4:$F$48,3,FALSE)="hydro",VLOOKUP(G4818,'Cross-Page Data'!$I$4:$J$19,2,FALSE),VLOOKUP(H4818,'Cross-Page Data'!$D$4:$F$48,3,FALSE)))))</f>
        <v/>
      </c>
      <c r="M4818" s="120">
        <f>IF(AND($P$2=FALSE,OR(F4818="Commercial NAICS Cogen",F4818="Industrial NAICS Cogen",F4818="NAICS-22 Cogen")),FALSE,IF(AND($P$3=FALSE,OR(F4818="Commercial NAICS Cogen",F4818="Commercial NAICS Non-Cogen",F4818="Industrial NAICS Cogen", F4818="industrial NAICS non-Cogen")),FALSE, TRUE))</f>
        <v/>
      </c>
    </row>
    <row r="4819">
      <c r="A4819" s="129" t="n">
        <v>61614</v>
      </c>
      <c r="B4819" s="130" t="inlineStr">
        <is>
          <t>Cyril</t>
        </is>
      </c>
      <c r="C4819" s="130" t="inlineStr">
        <is>
          <t>Western Farmers Elec Coop, Inc</t>
        </is>
      </c>
      <c r="D4819" s="129" t="n">
        <v>20447</v>
      </c>
      <c r="E4819" s="130" t="inlineStr">
        <is>
          <t>OK</t>
        </is>
      </c>
      <c r="F4819" s="130" t="inlineStr">
        <is>
          <t>Electric Utility</t>
        </is>
      </c>
      <c r="G4819" s="130" t="inlineStr">
        <is>
          <t>PV</t>
        </is>
      </c>
      <c r="H4819" s="130" t="inlineStr">
        <is>
          <t>SUN</t>
        </is>
      </c>
      <c r="I4819" s="130" t="inlineStr">
        <is>
          <t>SUN</t>
        </is>
      </c>
      <c r="J4819" s="131" t="n">
        <v>8198</v>
      </c>
      <c r="K4819" s="129" t="n">
        <v>2020</v>
      </c>
      <c r="L4819" s="120">
        <f>IF(VLOOKUP(H4819,'Cross-Page Data'!$D$4:$F$48,3,FALSE)="natural gas",VLOOKUP(G4819,'Cross-Page Data'!$I$4:$J$19,2,FALSE),IF(VLOOKUP(H4819,'Cross-Page Data'!$D$4:$F$48,3,FALSE)="solar",IF(G4819="PV","solar PV","solar thermal"),IF(VLOOKUP(H4819,'Cross-Page Data'!$D$4:$F$48,3,FALSE)="wind",VLOOKUP(G4819,'Cross-Page Data'!$I$4:$J$19,2,FALSE),IF(VLOOKUP(H4819,'Cross-Page Data'!$D$4:$F$48,3,FALSE)="hydro",VLOOKUP(G4819,'Cross-Page Data'!$I$4:$J$19,2,FALSE),VLOOKUP(H4819,'Cross-Page Data'!$D$4:$F$48,3,FALSE)))))</f>
        <v/>
      </c>
      <c r="M4819" s="120">
        <f>IF(AND($P$2=FALSE,OR(F4819="Commercial NAICS Cogen",F4819="Industrial NAICS Cogen",F4819="NAICS-22 Cogen")),FALSE,IF(AND($P$3=FALSE,OR(F4819="Commercial NAICS Cogen",F4819="Commercial NAICS Non-Cogen",F4819="Industrial NAICS Cogen", F4819="industrial NAICS non-Cogen")),FALSE, TRUE))</f>
        <v/>
      </c>
    </row>
    <row r="4820">
      <c r="A4820" s="129" t="n">
        <v>61615</v>
      </c>
      <c r="B4820" s="130" t="inlineStr">
        <is>
          <t>Hinton</t>
        </is>
      </c>
      <c r="C4820" s="130" t="inlineStr">
        <is>
          <t>Western Farmers Elec Coop, Inc</t>
        </is>
      </c>
      <c r="D4820" s="129" t="n">
        <v>20447</v>
      </c>
      <c r="E4820" s="130" t="inlineStr">
        <is>
          <t>OK</t>
        </is>
      </c>
      <c r="F4820" s="130" t="inlineStr">
        <is>
          <t>Electric Utility</t>
        </is>
      </c>
      <c r="G4820" s="130" t="inlineStr">
        <is>
          <t>PV</t>
        </is>
      </c>
      <c r="H4820" s="130" t="inlineStr">
        <is>
          <t>SUN</t>
        </is>
      </c>
      <c r="I4820" s="130" t="inlineStr">
        <is>
          <t>SUN</t>
        </is>
      </c>
      <c r="J4820" s="131" t="n">
        <v>5230</v>
      </c>
      <c r="K4820" s="129" t="n">
        <v>2020</v>
      </c>
      <c r="L4820" s="120">
        <f>IF(VLOOKUP(H4820,'Cross-Page Data'!$D$4:$F$48,3,FALSE)="natural gas",VLOOKUP(G4820,'Cross-Page Data'!$I$4:$J$19,2,FALSE),IF(VLOOKUP(H4820,'Cross-Page Data'!$D$4:$F$48,3,FALSE)="solar",IF(G4820="PV","solar PV","solar thermal"),IF(VLOOKUP(H4820,'Cross-Page Data'!$D$4:$F$48,3,FALSE)="wind",VLOOKUP(G4820,'Cross-Page Data'!$I$4:$J$19,2,FALSE),IF(VLOOKUP(H4820,'Cross-Page Data'!$D$4:$F$48,3,FALSE)="hydro",VLOOKUP(G4820,'Cross-Page Data'!$I$4:$J$19,2,FALSE),VLOOKUP(H4820,'Cross-Page Data'!$D$4:$F$48,3,FALSE)))))</f>
        <v/>
      </c>
      <c r="M4820" s="120">
        <f>IF(AND($P$2=FALSE,OR(F4820="Commercial NAICS Cogen",F4820="Industrial NAICS Cogen",F4820="NAICS-22 Cogen")),FALSE,IF(AND($P$3=FALSE,OR(F4820="Commercial NAICS Cogen",F4820="Commercial NAICS Non-Cogen",F4820="Industrial NAICS Cogen", F4820="industrial NAICS non-Cogen")),FALSE, TRUE))</f>
        <v/>
      </c>
    </row>
    <row r="4821">
      <c r="A4821" s="129" t="n">
        <v>61616</v>
      </c>
      <c r="B4821" s="130" t="inlineStr">
        <is>
          <t>Marietta</t>
        </is>
      </c>
      <c r="C4821" s="130" t="inlineStr">
        <is>
          <t>Western Farmers Elec Coop, Inc</t>
        </is>
      </c>
      <c r="D4821" s="129" t="n">
        <v>20447</v>
      </c>
      <c r="E4821" s="130" t="inlineStr">
        <is>
          <t>OK</t>
        </is>
      </c>
      <c r="F4821" s="130" t="inlineStr">
        <is>
          <t>Electric Utility</t>
        </is>
      </c>
      <c r="G4821" s="130" t="inlineStr">
        <is>
          <t>PV</t>
        </is>
      </c>
      <c r="H4821" s="130" t="inlineStr">
        <is>
          <t>SUN</t>
        </is>
      </c>
      <c r="I4821" s="130" t="inlineStr">
        <is>
          <t>SUN</t>
        </is>
      </c>
      <c r="J4821" s="131" t="n">
        <v>4690</v>
      </c>
      <c r="K4821" s="129" t="n">
        <v>2020</v>
      </c>
      <c r="L4821" s="120">
        <f>IF(VLOOKUP(H4821,'Cross-Page Data'!$D$4:$F$48,3,FALSE)="natural gas",VLOOKUP(G4821,'Cross-Page Data'!$I$4:$J$19,2,FALSE),IF(VLOOKUP(H4821,'Cross-Page Data'!$D$4:$F$48,3,FALSE)="solar",IF(G4821="PV","solar PV","solar thermal"),IF(VLOOKUP(H4821,'Cross-Page Data'!$D$4:$F$48,3,FALSE)="wind",VLOOKUP(G4821,'Cross-Page Data'!$I$4:$J$19,2,FALSE),IF(VLOOKUP(H4821,'Cross-Page Data'!$D$4:$F$48,3,FALSE)="hydro",VLOOKUP(G4821,'Cross-Page Data'!$I$4:$J$19,2,FALSE),VLOOKUP(H4821,'Cross-Page Data'!$D$4:$F$48,3,FALSE)))))</f>
        <v/>
      </c>
      <c r="M4821" s="120">
        <f>IF(AND($P$2=FALSE,OR(F4821="Commercial NAICS Cogen",F4821="Industrial NAICS Cogen",F4821="NAICS-22 Cogen")),FALSE,IF(AND($P$3=FALSE,OR(F4821="Commercial NAICS Cogen",F4821="Commercial NAICS Non-Cogen",F4821="Industrial NAICS Cogen", F4821="industrial NAICS non-Cogen")),FALSE, TRUE))</f>
        <v/>
      </c>
    </row>
    <row r="4822">
      <c r="A4822" s="129" t="n">
        <v>61617</v>
      </c>
      <c r="B4822" s="130" t="inlineStr">
        <is>
          <t>Pine Ridge</t>
        </is>
      </c>
      <c r="C4822" s="130" t="inlineStr">
        <is>
          <t>Western Farmers Elec Coop, Inc</t>
        </is>
      </c>
      <c r="D4822" s="129" t="n">
        <v>20447</v>
      </c>
      <c r="E4822" s="130" t="inlineStr">
        <is>
          <t>OK</t>
        </is>
      </c>
      <c r="F4822" s="130" t="inlineStr">
        <is>
          <t>Electric Utility</t>
        </is>
      </c>
      <c r="G4822" s="130" t="inlineStr">
        <is>
          <t>PV</t>
        </is>
      </c>
      <c r="H4822" s="130" t="inlineStr">
        <is>
          <t>SUN</t>
        </is>
      </c>
      <c r="I4822" s="130" t="inlineStr">
        <is>
          <t>SUN</t>
        </is>
      </c>
      <c r="J4822" s="131" t="n">
        <v>4703</v>
      </c>
      <c r="K4822" s="129" t="n">
        <v>2020</v>
      </c>
      <c r="L4822" s="120">
        <f>IF(VLOOKUP(H4822,'Cross-Page Data'!$D$4:$F$48,3,FALSE)="natural gas",VLOOKUP(G4822,'Cross-Page Data'!$I$4:$J$19,2,FALSE),IF(VLOOKUP(H4822,'Cross-Page Data'!$D$4:$F$48,3,FALSE)="solar",IF(G4822="PV","solar PV","solar thermal"),IF(VLOOKUP(H4822,'Cross-Page Data'!$D$4:$F$48,3,FALSE)="wind",VLOOKUP(G4822,'Cross-Page Data'!$I$4:$J$19,2,FALSE),IF(VLOOKUP(H4822,'Cross-Page Data'!$D$4:$F$48,3,FALSE)="hydro",VLOOKUP(G4822,'Cross-Page Data'!$I$4:$J$19,2,FALSE),VLOOKUP(H4822,'Cross-Page Data'!$D$4:$F$48,3,FALSE)))))</f>
        <v/>
      </c>
      <c r="M4822" s="120">
        <f>IF(AND($P$2=FALSE,OR(F4822="Commercial NAICS Cogen",F4822="Industrial NAICS Cogen",F4822="NAICS-22 Cogen")),FALSE,IF(AND($P$3=FALSE,OR(F4822="Commercial NAICS Cogen",F4822="Commercial NAICS Non-Cogen",F4822="Industrial NAICS Cogen", F4822="industrial NAICS non-Cogen")),FALSE, TRUE))</f>
        <v/>
      </c>
    </row>
    <row r="4823">
      <c r="A4823" s="129" t="n">
        <v>61618</v>
      </c>
      <c r="B4823" s="130" t="inlineStr">
        <is>
          <t>Tuttle</t>
        </is>
      </c>
      <c r="C4823" s="130" t="inlineStr">
        <is>
          <t>Western Farmers Elec Coop, Inc</t>
        </is>
      </c>
      <c r="D4823" s="129" t="n">
        <v>20447</v>
      </c>
      <c r="E4823" s="130" t="inlineStr">
        <is>
          <t>OK</t>
        </is>
      </c>
      <c r="F4823" s="130" t="inlineStr">
        <is>
          <t>Electric Utility</t>
        </is>
      </c>
      <c r="G4823" s="130" t="inlineStr">
        <is>
          <t>PV</t>
        </is>
      </c>
      <c r="H4823" s="130" t="inlineStr">
        <is>
          <t>SUN</t>
        </is>
      </c>
      <c r="I4823" s="130" t="inlineStr">
        <is>
          <t>SUN</t>
        </is>
      </c>
      <c r="J4823" s="131" t="n">
        <v>6536</v>
      </c>
      <c r="K4823" s="129" t="n">
        <v>2020</v>
      </c>
      <c r="L4823" s="120">
        <f>IF(VLOOKUP(H4823,'Cross-Page Data'!$D$4:$F$48,3,FALSE)="natural gas",VLOOKUP(G4823,'Cross-Page Data'!$I$4:$J$19,2,FALSE),IF(VLOOKUP(H4823,'Cross-Page Data'!$D$4:$F$48,3,FALSE)="solar",IF(G4823="PV","solar PV","solar thermal"),IF(VLOOKUP(H4823,'Cross-Page Data'!$D$4:$F$48,3,FALSE)="wind",VLOOKUP(G4823,'Cross-Page Data'!$I$4:$J$19,2,FALSE),IF(VLOOKUP(H4823,'Cross-Page Data'!$D$4:$F$48,3,FALSE)="hydro",VLOOKUP(G4823,'Cross-Page Data'!$I$4:$J$19,2,FALSE),VLOOKUP(H4823,'Cross-Page Data'!$D$4:$F$48,3,FALSE)))))</f>
        <v/>
      </c>
      <c r="M4823" s="120">
        <f>IF(AND($P$2=FALSE,OR(F4823="Commercial NAICS Cogen",F4823="Industrial NAICS Cogen",F4823="NAICS-22 Cogen")),FALSE,IF(AND($P$3=FALSE,OR(F4823="Commercial NAICS Cogen",F4823="Commercial NAICS Non-Cogen",F4823="Industrial NAICS Cogen", F4823="industrial NAICS non-Cogen")),FALSE, TRUE))</f>
        <v/>
      </c>
    </row>
    <row r="4824">
      <c r="A4824" s="129" t="n">
        <v>61626</v>
      </c>
      <c r="B4824" s="130" t="inlineStr">
        <is>
          <t>Dundas Solar Holdings LLC CSG</t>
        </is>
      </c>
      <c r="C4824" s="130" t="inlineStr">
        <is>
          <t>Nautilus Solar Solutions</t>
        </is>
      </c>
      <c r="D4824" s="129" t="n">
        <v>61227</v>
      </c>
      <c r="E4824" s="130" t="inlineStr">
        <is>
          <t>MN</t>
        </is>
      </c>
      <c r="F4824" s="130" t="inlineStr">
        <is>
          <t>NAICS-22 Non-Cogen</t>
        </is>
      </c>
      <c r="G4824" s="130" t="inlineStr">
        <is>
          <t>PV</t>
        </is>
      </c>
      <c r="H4824" s="130" t="inlineStr">
        <is>
          <t>SUN</t>
        </is>
      </c>
      <c r="I4824" s="130" t="inlineStr">
        <is>
          <t>SUN</t>
        </is>
      </c>
      <c r="J4824" s="131" t="n">
        <v>8145</v>
      </c>
      <c r="K4824" s="129" t="n">
        <v>2020</v>
      </c>
      <c r="L4824" s="120">
        <f>IF(VLOOKUP(H4824,'Cross-Page Data'!$D$4:$F$48,3,FALSE)="natural gas",VLOOKUP(G4824,'Cross-Page Data'!$I$4:$J$19,2,FALSE),IF(VLOOKUP(H4824,'Cross-Page Data'!$D$4:$F$48,3,FALSE)="solar",IF(G4824="PV","solar PV","solar thermal"),IF(VLOOKUP(H4824,'Cross-Page Data'!$D$4:$F$48,3,FALSE)="wind",VLOOKUP(G4824,'Cross-Page Data'!$I$4:$J$19,2,FALSE),IF(VLOOKUP(H4824,'Cross-Page Data'!$D$4:$F$48,3,FALSE)="hydro",VLOOKUP(G4824,'Cross-Page Data'!$I$4:$J$19,2,FALSE),VLOOKUP(H4824,'Cross-Page Data'!$D$4:$F$48,3,FALSE)))))</f>
        <v/>
      </c>
      <c r="M4824" s="120">
        <f>IF(AND($P$2=FALSE,OR(F4824="Commercial NAICS Cogen",F4824="Industrial NAICS Cogen",F4824="NAICS-22 Cogen")),FALSE,IF(AND($P$3=FALSE,OR(F4824="Commercial NAICS Cogen",F4824="Commercial NAICS Non-Cogen",F4824="Industrial NAICS Cogen", F4824="industrial NAICS non-Cogen")),FALSE, TRUE))</f>
        <v/>
      </c>
    </row>
    <row r="4825">
      <c r="A4825" s="129" t="n">
        <v>61627</v>
      </c>
      <c r="B4825" s="130" t="inlineStr">
        <is>
          <t>Waterville CSG Solar Holdings LLC</t>
        </is>
      </c>
      <c r="C4825" s="130" t="inlineStr">
        <is>
          <t>Nautilus Solar Solutions</t>
        </is>
      </c>
      <c r="D4825" s="129" t="n">
        <v>61227</v>
      </c>
      <c r="E4825" s="130" t="inlineStr">
        <is>
          <t>MN</t>
        </is>
      </c>
      <c r="F4825" s="130" t="inlineStr">
        <is>
          <t>NAICS-22 Non-Cogen</t>
        </is>
      </c>
      <c r="G4825" s="130" t="inlineStr">
        <is>
          <t>PV</t>
        </is>
      </c>
      <c r="H4825" s="130" t="inlineStr">
        <is>
          <t>SUN</t>
        </is>
      </c>
      <c r="I4825" s="130" t="inlineStr">
        <is>
          <t>SUN</t>
        </is>
      </c>
      <c r="J4825" s="131" t="n">
        <v>7674</v>
      </c>
      <c r="K4825" s="129" t="n">
        <v>2020</v>
      </c>
      <c r="L4825" s="120">
        <f>IF(VLOOKUP(H4825,'Cross-Page Data'!$D$4:$F$48,3,FALSE)="natural gas",VLOOKUP(G4825,'Cross-Page Data'!$I$4:$J$19,2,FALSE),IF(VLOOKUP(H4825,'Cross-Page Data'!$D$4:$F$48,3,FALSE)="solar",IF(G4825="PV","solar PV","solar thermal"),IF(VLOOKUP(H4825,'Cross-Page Data'!$D$4:$F$48,3,FALSE)="wind",VLOOKUP(G4825,'Cross-Page Data'!$I$4:$J$19,2,FALSE),IF(VLOOKUP(H4825,'Cross-Page Data'!$D$4:$F$48,3,FALSE)="hydro",VLOOKUP(G4825,'Cross-Page Data'!$I$4:$J$19,2,FALSE),VLOOKUP(H4825,'Cross-Page Data'!$D$4:$F$48,3,FALSE)))))</f>
        <v/>
      </c>
      <c r="M4825" s="120">
        <f>IF(AND($P$2=FALSE,OR(F4825="Commercial NAICS Cogen",F4825="Industrial NAICS Cogen",F4825="NAICS-22 Cogen")),FALSE,IF(AND($P$3=FALSE,OR(F4825="Commercial NAICS Cogen",F4825="Commercial NAICS Non-Cogen",F4825="Industrial NAICS Cogen", F4825="industrial NAICS non-Cogen")),FALSE, TRUE))</f>
        <v/>
      </c>
    </row>
    <row r="4826">
      <c r="A4826" s="129" t="n">
        <v>61637</v>
      </c>
      <c r="B4826" s="130" t="inlineStr">
        <is>
          <t>Denison Solar Array</t>
        </is>
      </c>
      <c r="C4826" s="130" t="inlineStr">
        <is>
          <t>AEP Onsite Partners</t>
        </is>
      </c>
      <c r="D4826" s="129" t="n">
        <v>60571</v>
      </c>
      <c r="E4826" s="130" t="inlineStr">
        <is>
          <t>OH</t>
        </is>
      </c>
      <c r="F4826" s="130" t="inlineStr">
        <is>
          <t>NAICS-22 Non-Cogen</t>
        </is>
      </c>
      <c r="G4826" s="130" t="inlineStr">
        <is>
          <t>PV</t>
        </is>
      </c>
      <c r="H4826" s="130" t="inlineStr">
        <is>
          <t>SUN</t>
        </is>
      </c>
      <c r="I4826" s="130" t="inlineStr">
        <is>
          <t>SUN</t>
        </is>
      </c>
      <c r="J4826" s="131" t="n">
        <v>2816</v>
      </c>
      <c r="K4826" s="129" t="n">
        <v>2020</v>
      </c>
      <c r="L4826" s="120">
        <f>IF(VLOOKUP(H4826,'Cross-Page Data'!$D$4:$F$48,3,FALSE)="natural gas",VLOOKUP(G4826,'Cross-Page Data'!$I$4:$J$19,2,FALSE),IF(VLOOKUP(H4826,'Cross-Page Data'!$D$4:$F$48,3,FALSE)="solar",IF(G4826="PV","solar PV","solar thermal"),IF(VLOOKUP(H4826,'Cross-Page Data'!$D$4:$F$48,3,FALSE)="wind",VLOOKUP(G4826,'Cross-Page Data'!$I$4:$J$19,2,FALSE),IF(VLOOKUP(H4826,'Cross-Page Data'!$D$4:$F$48,3,FALSE)="hydro",VLOOKUP(G4826,'Cross-Page Data'!$I$4:$J$19,2,FALSE),VLOOKUP(H4826,'Cross-Page Data'!$D$4:$F$48,3,FALSE)))))</f>
        <v/>
      </c>
      <c r="M4826" s="120">
        <f>IF(AND($P$2=FALSE,OR(F4826="Commercial NAICS Cogen",F4826="Industrial NAICS Cogen",F4826="NAICS-22 Cogen")),FALSE,IF(AND($P$3=FALSE,OR(F4826="Commercial NAICS Cogen",F4826="Commercial NAICS Non-Cogen",F4826="Industrial NAICS Cogen", F4826="industrial NAICS non-Cogen")),FALSE, TRUE))</f>
        <v/>
      </c>
    </row>
    <row r="4827">
      <c r="A4827" s="129" t="n">
        <v>61638</v>
      </c>
      <c r="B4827" s="130" t="inlineStr">
        <is>
          <t>Turtle Creek Wind Farm LLC</t>
        </is>
      </c>
      <c r="C4827" s="130" t="inlineStr">
        <is>
          <t>Turtle Creek Wind Farm LLC</t>
        </is>
      </c>
      <c r="D4827" s="129" t="n">
        <v>61330</v>
      </c>
      <c r="E4827" s="130" t="inlineStr">
        <is>
          <t>IA</t>
        </is>
      </c>
      <c r="F4827" s="130" t="inlineStr">
        <is>
          <t>NAICS-22 Non-Cogen</t>
        </is>
      </c>
      <c r="G4827" s="130" t="inlineStr">
        <is>
          <t>WT</t>
        </is>
      </c>
      <c r="H4827" s="130" t="inlineStr">
        <is>
          <t>WND</t>
        </is>
      </c>
      <c r="I4827" s="130" t="inlineStr">
        <is>
          <t>WND</t>
        </is>
      </c>
      <c r="J4827" s="131" t="n">
        <v>658627</v>
      </c>
      <c r="K4827" s="129" t="n">
        <v>2020</v>
      </c>
      <c r="L4827" s="120">
        <f>IF(VLOOKUP(H4827,'Cross-Page Data'!$D$4:$F$48,3,FALSE)="natural gas",VLOOKUP(G4827,'Cross-Page Data'!$I$4:$J$19,2,FALSE),IF(VLOOKUP(H4827,'Cross-Page Data'!$D$4:$F$48,3,FALSE)="solar",IF(G4827="PV","solar PV","solar thermal"),IF(VLOOKUP(H4827,'Cross-Page Data'!$D$4:$F$48,3,FALSE)="wind",VLOOKUP(G4827,'Cross-Page Data'!$I$4:$J$19,2,FALSE),IF(VLOOKUP(H4827,'Cross-Page Data'!$D$4:$F$48,3,FALSE)="hydro",VLOOKUP(G4827,'Cross-Page Data'!$I$4:$J$19,2,FALSE),VLOOKUP(H4827,'Cross-Page Data'!$D$4:$F$48,3,FALSE)))))</f>
        <v/>
      </c>
      <c r="M4827" s="120">
        <f>IF(AND($P$2=FALSE,OR(F4827="Commercial NAICS Cogen",F4827="Industrial NAICS Cogen",F4827="NAICS-22 Cogen")),FALSE,IF(AND($P$3=FALSE,OR(F4827="Commercial NAICS Cogen",F4827="Commercial NAICS Non-Cogen",F4827="Industrial NAICS Cogen", F4827="industrial NAICS non-Cogen")),FALSE, TRUE))</f>
        <v/>
      </c>
    </row>
    <row r="4828">
      <c r="A4828" s="129" t="n">
        <v>61643</v>
      </c>
      <c r="B4828" s="130" t="inlineStr">
        <is>
          <t>Denton Energy Center</t>
        </is>
      </c>
      <c r="C4828" s="130" t="inlineStr">
        <is>
          <t>City of Denton - (TX)</t>
        </is>
      </c>
      <c r="D4828" s="129" t="n">
        <v>5063</v>
      </c>
      <c r="E4828" s="130" t="inlineStr">
        <is>
          <t>TX</t>
        </is>
      </c>
      <c r="F4828" s="130" t="inlineStr">
        <is>
          <t>Electric Utility</t>
        </is>
      </c>
      <c r="G4828" s="130" t="inlineStr">
        <is>
          <t>IC</t>
        </is>
      </c>
      <c r="H4828" s="130" t="inlineStr">
        <is>
          <t>NG</t>
        </is>
      </c>
      <c r="I4828" s="130" t="inlineStr">
        <is>
          <t>NG</t>
        </is>
      </c>
      <c r="J4828" s="131" t="n">
        <v>172349</v>
      </c>
      <c r="K4828" s="129" t="n">
        <v>2020</v>
      </c>
      <c r="L4828" s="120">
        <f>IF(VLOOKUP(H4828,'Cross-Page Data'!$D$4:$F$48,3,FALSE)="natural gas",VLOOKUP(G4828,'Cross-Page Data'!$I$4:$J$19,2,FALSE),IF(VLOOKUP(H4828,'Cross-Page Data'!$D$4:$F$48,3,FALSE)="solar",IF(G4828="PV","solar PV","solar thermal"),IF(VLOOKUP(H4828,'Cross-Page Data'!$D$4:$F$48,3,FALSE)="wind",VLOOKUP(G4828,'Cross-Page Data'!$I$4:$J$19,2,FALSE),IF(VLOOKUP(H4828,'Cross-Page Data'!$D$4:$F$48,3,FALSE)="hydro",VLOOKUP(G4828,'Cross-Page Data'!$I$4:$J$19,2,FALSE),VLOOKUP(H4828,'Cross-Page Data'!$D$4:$F$48,3,FALSE)))))</f>
        <v/>
      </c>
      <c r="M4828" s="120">
        <f>IF(AND($P$2=FALSE,OR(F4828="Commercial NAICS Cogen",F4828="Industrial NAICS Cogen",F4828="NAICS-22 Cogen")),FALSE,IF(AND($P$3=FALSE,OR(F4828="Commercial NAICS Cogen",F4828="Commercial NAICS Non-Cogen",F4828="Industrial NAICS Cogen", F4828="industrial NAICS non-Cogen")),FALSE, TRUE))</f>
        <v/>
      </c>
    </row>
    <row r="4829">
      <c r="A4829" s="129" t="n">
        <v>61646</v>
      </c>
      <c r="B4829" s="130" t="inlineStr">
        <is>
          <t>LA3 West Baton Rouge Solar Facility</t>
        </is>
      </c>
      <c r="C4829" s="130" t="inlineStr">
        <is>
          <t>Sol Systems</t>
        </is>
      </c>
      <c r="D4829" s="129" t="n">
        <v>61677</v>
      </c>
      <c r="E4829" s="130" t="inlineStr">
        <is>
          <t>LA</t>
        </is>
      </c>
      <c r="F4829" s="130" t="inlineStr">
        <is>
          <t>NAICS-22 Non-Cogen</t>
        </is>
      </c>
      <c r="G4829" s="130" t="inlineStr">
        <is>
          <t>PV</t>
        </is>
      </c>
      <c r="H4829" s="130" t="inlineStr">
        <is>
          <t>SUN</t>
        </is>
      </c>
      <c r="I4829" s="130" t="inlineStr">
        <is>
          <t>SUN</t>
        </is>
      </c>
      <c r="J4829" s="131" t="n">
        <v>28344</v>
      </c>
      <c r="K4829" s="129" t="n">
        <v>2020</v>
      </c>
      <c r="L4829" s="120">
        <f>IF(VLOOKUP(H4829,'Cross-Page Data'!$D$4:$F$48,3,FALSE)="natural gas",VLOOKUP(G4829,'Cross-Page Data'!$I$4:$J$19,2,FALSE),IF(VLOOKUP(H4829,'Cross-Page Data'!$D$4:$F$48,3,FALSE)="solar",IF(G4829="PV","solar PV","solar thermal"),IF(VLOOKUP(H4829,'Cross-Page Data'!$D$4:$F$48,3,FALSE)="wind",VLOOKUP(G4829,'Cross-Page Data'!$I$4:$J$19,2,FALSE),IF(VLOOKUP(H4829,'Cross-Page Data'!$D$4:$F$48,3,FALSE)="hydro",VLOOKUP(G4829,'Cross-Page Data'!$I$4:$J$19,2,FALSE),VLOOKUP(H4829,'Cross-Page Data'!$D$4:$F$48,3,FALSE)))))</f>
        <v/>
      </c>
      <c r="M4829" s="120">
        <f>IF(AND($P$2=FALSE,OR(F4829="Commercial NAICS Cogen",F4829="Industrial NAICS Cogen",F4829="NAICS-22 Cogen")),FALSE,IF(AND($P$3=FALSE,OR(F4829="Commercial NAICS Cogen",F4829="Commercial NAICS Non-Cogen",F4829="Industrial NAICS Cogen", F4829="industrial NAICS non-Cogen")),FALSE, TRUE))</f>
        <v/>
      </c>
    </row>
    <row r="4830">
      <c r="A4830" s="129" t="n">
        <v>61654</v>
      </c>
      <c r="B4830" s="130" t="inlineStr">
        <is>
          <t>Balm Solar</t>
        </is>
      </c>
      <c r="C4830" s="130" t="inlineStr">
        <is>
          <t>Tampa Electric Co</t>
        </is>
      </c>
      <c r="D4830" s="129" t="n">
        <v>18454</v>
      </c>
      <c r="E4830" s="130" t="inlineStr">
        <is>
          <t>FL</t>
        </is>
      </c>
      <c r="F4830" s="130" t="inlineStr">
        <is>
          <t>Electric Utility</t>
        </is>
      </c>
      <c r="G4830" s="130" t="inlineStr">
        <is>
          <t>PV</t>
        </is>
      </c>
      <c r="H4830" s="130" t="inlineStr">
        <is>
          <t>SUN</t>
        </is>
      </c>
      <c r="I4830" s="130" t="inlineStr">
        <is>
          <t>SUN</t>
        </is>
      </c>
      <c r="J4830" s="131" t="n">
        <v>149517</v>
      </c>
      <c r="K4830" s="129" t="n">
        <v>2020</v>
      </c>
      <c r="L4830" s="120">
        <f>IF(VLOOKUP(H4830,'Cross-Page Data'!$D$4:$F$48,3,FALSE)="natural gas",VLOOKUP(G4830,'Cross-Page Data'!$I$4:$J$19,2,FALSE),IF(VLOOKUP(H4830,'Cross-Page Data'!$D$4:$F$48,3,FALSE)="solar",IF(G4830="PV","solar PV","solar thermal"),IF(VLOOKUP(H4830,'Cross-Page Data'!$D$4:$F$48,3,FALSE)="wind",VLOOKUP(G4830,'Cross-Page Data'!$I$4:$J$19,2,FALSE),IF(VLOOKUP(H4830,'Cross-Page Data'!$D$4:$F$48,3,FALSE)="hydro",VLOOKUP(G4830,'Cross-Page Data'!$I$4:$J$19,2,FALSE),VLOOKUP(H4830,'Cross-Page Data'!$D$4:$F$48,3,FALSE)))))</f>
        <v/>
      </c>
      <c r="M4830" s="120">
        <f>IF(AND($P$2=FALSE,OR(F4830="Commercial NAICS Cogen",F4830="Industrial NAICS Cogen",F4830="NAICS-22 Cogen")),FALSE,IF(AND($P$3=FALSE,OR(F4830="Commercial NAICS Cogen",F4830="Commercial NAICS Non-Cogen",F4830="Industrial NAICS Cogen", F4830="industrial NAICS non-Cogen")),FALSE, TRUE))</f>
        <v/>
      </c>
    </row>
    <row r="4831">
      <c r="A4831" s="129" t="n">
        <v>61655</v>
      </c>
      <c r="B4831" s="130" t="inlineStr">
        <is>
          <t>Bonnie Mine Solar</t>
        </is>
      </c>
      <c r="C4831" s="130" t="inlineStr">
        <is>
          <t>Tampa Electric Co</t>
        </is>
      </c>
      <c r="D4831" s="129" t="n">
        <v>18454</v>
      </c>
      <c r="E4831" s="130" t="inlineStr">
        <is>
          <t>FL</t>
        </is>
      </c>
      <c r="F4831" s="130" t="inlineStr">
        <is>
          <t>Electric Utility</t>
        </is>
      </c>
      <c r="G4831" s="130" t="inlineStr">
        <is>
          <t>PV</t>
        </is>
      </c>
      <c r="H4831" s="130" t="inlineStr">
        <is>
          <t>SUN</t>
        </is>
      </c>
      <c r="I4831" s="130" t="inlineStr">
        <is>
          <t>SUN</t>
        </is>
      </c>
      <c r="J4831" s="131" t="n">
        <v>67636</v>
      </c>
      <c r="K4831" s="129" t="n">
        <v>2020</v>
      </c>
      <c r="L4831" s="120">
        <f>IF(VLOOKUP(H4831,'Cross-Page Data'!$D$4:$F$48,3,FALSE)="natural gas",VLOOKUP(G4831,'Cross-Page Data'!$I$4:$J$19,2,FALSE),IF(VLOOKUP(H4831,'Cross-Page Data'!$D$4:$F$48,3,FALSE)="solar",IF(G4831="PV","solar PV","solar thermal"),IF(VLOOKUP(H4831,'Cross-Page Data'!$D$4:$F$48,3,FALSE)="wind",VLOOKUP(G4831,'Cross-Page Data'!$I$4:$J$19,2,FALSE),IF(VLOOKUP(H4831,'Cross-Page Data'!$D$4:$F$48,3,FALSE)="hydro",VLOOKUP(G4831,'Cross-Page Data'!$I$4:$J$19,2,FALSE),VLOOKUP(H4831,'Cross-Page Data'!$D$4:$F$48,3,FALSE)))))</f>
        <v/>
      </c>
      <c r="M4831" s="120">
        <f>IF(AND($P$2=FALSE,OR(F4831="Commercial NAICS Cogen",F4831="Industrial NAICS Cogen",F4831="NAICS-22 Cogen")),FALSE,IF(AND($P$3=FALSE,OR(F4831="Commercial NAICS Cogen",F4831="Commercial NAICS Non-Cogen",F4831="Industrial NAICS Cogen", F4831="industrial NAICS non-Cogen")),FALSE, TRUE))</f>
        <v/>
      </c>
    </row>
    <row r="4832">
      <c r="A4832" s="129" t="n">
        <v>61656</v>
      </c>
      <c r="B4832" s="130" t="inlineStr">
        <is>
          <t>Grange Hall Solar</t>
        </is>
      </c>
      <c r="C4832" s="130" t="inlineStr">
        <is>
          <t>Tampa Electric Co</t>
        </is>
      </c>
      <c r="D4832" s="129" t="n">
        <v>18454</v>
      </c>
      <c r="E4832" s="130" t="inlineStr">
        <is>
          <t>FL</t>
        </is>
      </c>
      <c r="F4832" s="130" t="inlineStr">
        <is>
          <t>Electric Utility</t>
        </is>
      </c>
      <c r="G4832" s="130" t="inlineStr">
        <is>
          <t>PV</t>
        </is>
      </c>
      <c r="H4832" s="130" t="inlineStr">
        <is>
          <t>SUN</t>
        </is>
      </c>
      <c r="I4832" s="130" t="inlineStr">
        <is>
          <t>SUN</t>
        </is>
      </c>
      <c r="J4832" s="131" t="n">
        <v>118872</v>
      </c>
      <c r="K4832" s="129" t="n">
        <v>2020</v>
      </c>
      <c r="L4832" s="120">
        <f>IF(VLOOKUP(H4832,'Cross-Page Data'!$D$4:$F$48,3,FALSE)="natural gas",VLOOKUP(G4832,'Cross-Page Data'!$I$4:$J$19,2,FALSE),IF(VLOOKUP(H4832,'Cross-Page Data'!$D$4:$F$48,3,FALSE)="solar",IF(G4832="PV","solar PV","solar thermal"),IF(VLOOKUP(H4832,'Cross-Page Data'!$D$4:$F$48,3,FALSE)="wind",VLOOKUP(G4832,'Cross-Page Data'!$I$4:$J$19,2,FALSE),IF(VLOOKUP(H4832,'Cross-Page Data'!$D$4:$F$48,3,FALSE)="hydro",VLOOKUP(G4832,'Cross-Page Data'!$I$4:$J$19,2,FALSE),VLOOKUP(H4832,'Cross-Page Data'!$D$4:$F$48,3,FALSE)))))</f>
        <v/>
      </c>
      <c r="M4832" s="120">
        <f>IF(AND($P$2=FALSE,OR(F4832="Commercial NAICS Cogen",F4832="Industrial NAICS Cogen",F4832="NAICS-22 Cogen")),FALSE,IF(AND($P$3=FALSE,OR(F4832="Commercial NAICS Cogen",F4832="Commercial NAICS Non-Cogen",F4832="Industrial NAICS Cogen", F4832="industrial NAICS non-Cogen")),FALSE, TRUE))</f>
        <v/>
      </c>
    </row>
    <row r="4833">
      <c r="A4833" s="129" t="n">
        <v>61657</v>
      </c>
      <c r="B4833" s="130" t="inlineStr">
        <is>
          <t>Lake Hancock Solar</t>
        </is>
      </c>
      <c r="C4833" s="130" t="inlineStr">
        <is>
          <t>Tampa Electric Co</t>
        </is>
      </c>
      <c r="D4833" s="129" t="n">
        <v>18454</v>
      </c>
      <c r="E4833" s="130" t="inlineStr">
        <is>
          <t>FL</t>
        </is>
      </c>
      <c r="F4833" s="130" t="inlineStr">
        <is>
          <t>Electric Utility</t>
        </is>
      </c>
      <c r="G4833" s="130" t="inlineStr">
        <is>
          <t>PV</t>
        </is>
      </c>
      <c r="H4833" s="130" t="inlineStr">
        <is>
          <t>SUN</t>
        </is>
      </c>
      <c r="I4833" s="130" t="inlineStr">
        <is>
          <t>SUN</t>
        </is>
      </c>
      <c r="J4833" s="131" t="n">
        <v>83191</v>
      </c>
      <c r="K4833" s="129" t="n">
        <v>2020</v>
      </c>
      <c r="L4833" s="120">
        <f>IF(VLOOKUP(H4833,'Cross-Page Data'!$D$4:$F$48,3,FALSE)="natural gas",VLOOKUP(G4833,'Cross-Page Data'!$I$4:$J$19,2,FALSE),IF(VLOOKUP(H4833,'Cross-Page Data'!$D$4:$F$48,3,FALSE)="solar",IF(G4833="PV","solar PV","solar thermal"),IF(VLOOKUP(H4833,'Cross-Page Data'!$D$4:$F$48,3,FALSE)="wind",VLOOKUP(G4833,'Cross-Page Data'!$I$4:$J$19,2,FALSE),IF(VLOOKUP(H4833,'Cross-Page Data'!$D$4:$F$48,3,FALSE)="hydro",VLOOKUP(G4833,'Cross-Page Data'!$I$4:$J$19,2,FALSE),VLOOKUP(H4833,'Cross-Page Data'!$D$4:$F$48,3,FALSE)))))</f>
        <v/>
      </c>
      <c r="M4833" s="120">
        <f>IF(AND($P$2=FALSE,OR(F4833="Commercial NAICS Cogen",F4833="Industrial NAICS Cogen",F4833="NAICS-22 Cogen")),FALSE,IF(AND($P$3=FALSE,OR(F4833="Commercial NAICS Cogen",F4833="Commercial NAICS Non-Cogen",F4833="Industrial NAICS Cogen", F4833="industrial NAICS non-Cogen")),FALSE, TRUE))</f>
        <v/>
      </c>
    </row>
    <row r="4834">
      <c r="A4834" s="129" t="n">
        <v>61661</v>
      </c>
      <c r="B4834" s="130" t="inlineStr">
        <is>
          <t xml:space="preserve">Vista Energy Storage System </t>
        </is>
      </c>
      <c r="C4834" s="130" t="inlineStr">
        <is>
          <t>Vista Energy Storage, LLC</t>
        </is>
      </c>
      <c r="D4834" s="129" t="n">
        <v>61277</v>
      </c>
      <c r="E4834" s="130" t="inlineStr">
        <is>
          <t>CA</t>
        </is>
      </c>
      <c r="F4834" s="130" t="inlineStr">
        <is>
          <t>NAICS-22 Non-Cogen</t>
        </is>
      </c>
      <c r="G4834" s="130" t="inlineStr">
        <is>
          <t>BA</t>
        </is>
      </c>
      <c r="H4834" s="130" t="inlineStr">
        <is>
          <t>MWH</t>
        </is>
      </c>
      <c r="I4834" s="130" t="inlineStr">
        <is>
          <t>OTH</t>
        </is>
      </c>
      <c r="J4834" s="131" t="n">
        <v>-3192</v>
      </c>
      <c r="K4834" s="129" t="n">
        <v>2020</v>
      </c>
      <c r="L4834" s="120">
        <f>IF(VLOOKUP(H4834,'Cross-Page Data'!$D$4:$F$48,3,FALSE)="natural gas",VLOOKUP(G4834,'Cross-Page Data'!$I$4:$J$19,2,FALSE),IF(VLOOKUP(H4834,'Cross-Page Data'!$D$4:$F$48,3,FALSE)="solar",IF(G4834="PV","solar PV","solar thermal"),IF(VLOOKUP(H4834,'Cross-Page Data'!$D$4:$F$48,3,FALSE)="wind",VLOOKUP(G4834,'Cross-Page Data'!$I$4:$J$19,2,FALSE),IF(VLOOKUP(H4834,'Cross-Page Data'!$D$4:$F$48,3,FALSE)="hydro",VLOOKUP(G4834,'Cross-Page Data'!$I$4:$J$19,2,FALSE),VLOOKUP(H4834,'Cross-Page Data'!$D$4:$F$48,3,FALSE)))))</f>
        <v/>
      </c>
      <c r="M4834" s="120">
        <f>IF(AND($P$2=FALSE,OR(F4834="Commercial NAICS Cogen",F4834="Industrial NAICS Cogen",F4834="NAICS-22 Cogen")),FALSE,IF(AND($P$3=FALSE,OR(F4834="Commercial NAICS Cogen",F4834="Commercial NAICS Non-Cogen",F4834="Industrial NAICS Cogen", F4834="industrial NAICS non-Cogen")),FALSE, TRUE))</f>
        <v/>
      </c>
    </row>
    <row r="4835">
      <c r="A4835" s="129" t="n">
        <v>61663</v>
      </c>
      <c r="B4835" s="130" t="inlineStr">
        <is>
          <t>Lithia Solar</t>
        </is>
      </c>
      <c r="C4835" s="130" t="inlineStr">
        <is>
          <t>Tampa Electric Co</t>
        </is>
      </c>
      <c r="D4835" s="129" t="n">
        <v>18454</v>
      </c>
      <c r="E4835" s="130" t="inlineStr">
        <is>
          <t>FL</t>
        </is>
      </c>
      <c r="F4835" s="130" t="inlineStr">
        <is>
          <t>Electric Utility</t>
        </is>
      </c>
      <c r="G4835" s="130" t="inlineStr">
        <is>
          <t>PV</t>
        </is>
      </c>
      <c r="H4835" s="130" t="inlineStr">
        <is>
          <t>SUN</t>
        </is>
      </c>
      <c r="I4835" s="130" t="inlineStr">
        <is>
          <t>SUN</t>
        </is>
      </c>
      <c r="J4835" s="131" t="n">
        <v>143290</v>
      </c>
      <c r="K4835" s="129" t="n">
        <v>2020</v>
      </c>
      <c r="L4835" s="120">
        <f>IF(VLOOKUP(H4835,'Cross-Page Data'!$D$4:$F$48,3,FALSE)="natural gas",VLOOKUP(G4835,'Cross-Page Data'!$I$4:$J$19,2,FALSE),IF(VLOOKUP(H4835,'Cross-Page Data'!$D$4:$F$48,3,FALSE)="solar",IF(G4835="PV","solar PV","solar thermal"),IF(VLOOKUP(H4835,'Cross-Page Data'!$D$4:$F$48,3,FALSE)="wind",VLOOKUP(G4835,'Cross-Page Data'!$I$4:$J$19,2,FALSE),IF(VLOOKUP(H4835,'Cross-Page Data'!$D$4:$F$48,3,FALSE)="hydro",VLOOKUP(G4835,'Cross-Page Data'!$I$4:$J$19,2,FALSE),VLOOKUP(H4835,'Cross-Page Data'!$D$4:$F$48,3,FALSE)))))</f>
        <v/>
      </c>
      <c r="M4835" s="120">
        <f>IF(AND($P$2=FALSE,OR(F4835="Commercial NAICS Cogen",F4835="Industrial NAICS Cogen",F4835="NAICS-22 Cogen")),FALSE,IF(AND($P$3=FALSE,OR(F4835="Commercial NAICS Cogen",F4835="Commercial NAICS Non-Cogen",F4835="Industrial NAICS Cogen", F4835="industrial NAICS non-Cogen")),FALSE, TRUE))</f>
        <v/>
      </c>
    </row>
    <row r="4836">
      <c r="A4836" s="129" t="n">
        <v>61665</v>
      </c>
      <c r="B4836" s="130" t="inlineStr">
        <is>
          <t>Payne Creek Solar</t>
        </is>
      </c>
      <c r="C4836" s="130" t="inlineStr">
        <is>
          <t>Tampa Electric Co</t>
        </is>
      </c>
      <c r="D4836" s="129" t="n">
        <v>18454</v>
      </c>
      <c r="E4836" s="130" t="inlineStr">
        <is>
          <t>FL</t>
        </is>
      </c>
      <c r="F4836" s="130" t="inlineStr">
        <is>
          <t>Electric Utility</t>
        </is>
      </c>
      <c r="G4836" s="130" t="inlineStr">
        <is>
          <t>PV</t>
        </is>
      </c>
      <c r="H4836" s="130" t="inlineStr">
        <is>
          <t>SUN</t>
        </is>
      </c>
      <c r="I4836" s="130" t="inlineStr">
        <is>
          <t>SUN</t>
        </is>
      </c>
      <c r="J4836" s="131" t="n">
        <v>141497</v>
      </c>
      <c r="K4836" s="129" t="n">
        <v>2020</v>
      </c>
      <c r="L4836" s="120">
        <f>IF(VLOOKUP(H4836,'Cross-Page Data'!$D$4:$F$48,3,FALSE)="natural gas",VLOOKUP(G4836,'Cross-Page Data'!$I$4:$J$19,2,FALSE),IF(VLOOKUP(H4836,'Cross-Page Data'!$D$4:$F$48,3,FALSE)="solar",IF(G4836="PV","solar PV","solar thermal"),IF(VLOOKUP(H4836,'Cross-Page Data'!$D$4:$F$48,3,FALSE)="wind",VLOOKUP(G4836,'Cross-Page Data'!$I$4:$J$19,2,FALSE),IF(VLOOKUP(H4836,'Cross-Page Data'!$D$4:$F$48,3,FALSE)="hydro",VLOOKUP(G4836,'Cross-Page Data'!$I$4:$J$19,2,FALSE),VLOOKUP(H4836,'Cross-Page Data'!$D$4:$F$48,3,FALSE)))))</f>
        <v/>
      </c>
      <c r="M4836" s="120">
        <f>IF(AND($P$2=FALSE,OR(F4836="Commercial NAICS Cogen",F4836="Industrial NAICS Cogen",F4836="NAICS-22 Cogen")),FALSE,IF(AND($P$3=FALSE,OR(F4836="Commercial NAICS Cogen",F4836="Commercial NAICS Non-Cogen",F4836="Industrial NAICS Cogen", F4836="industrial NAICS non-Cogen")),FALSE, TRUE))</f>
        <v/>
      </c>
    </row>
    <row r="4837">
      <c r="A4837" s="129" t="n">
        <v>61666</v>
      </c>
      <c r="B4837" s="130" t="inlineStr">
        <is>
          <t>Peace Creek Solar</t>
        </is>
      </c>
      <c r="C4837" s="130" t="inlineStr">
        <is>
          <t>Tampa Electric Co</t>
        </is>
      </c>
      <c r="D4837" s="129" t="n">
        <v>18454</v>
      </c>
      <c r="E4837" s="130" t="inlineStr">
        <is>
          <t>FL</t>
        </is>
      </c>
      <c r="F4837" s="130" t="inlineStr">
        <is>
          <t>Electric Utility</t>
        </is>
      </c>
      <c r="G4837" s="130" t="inlineStr">
        <is>
          <t>PV</t>
        </is>
      </c>
      <c r="H4837" s="130" t="inlineStr">
        <is>
          <t>SUN</t>
        </is>
      </c>
      <c r="I4837" s="130" t="inlineStr">
        <is>
          <t>SUN</t>
        </is>
      </c>
      <c r="J4837" s="131" t="n">
        <v>103555</v>
      </c>
      <c r="K4837" s="129" t="n">
        <v>2020</v>
      </c>
      <c r="L4837" s="120">
        <f>IF(VLOOKUP(H4837,'Cross-Page Data'!$D$4:$F$48,3,FALSE)="natural gas",VLOOKUP(G4837,'Cross-Page Data'!$I$4:$J$19,2,FALSE),IF(VLOOKUP(H4837,'Cross-Page Data'!$D$4:$F$48,3,FALSE)="solar",IF(G4837="PV","solar PV","solar thermal"),IF(VLOOKUP(H4837,'Cross-Page Data'!$D$4:$F$48,3,FALSE)="wind",VLOOKUP(G4837,'Cross-Page Data'!$I$4:$J$19,2,FALSE),IF(VLOOKUP(H4837,'Cross-Page Data'!$D$4:$F$48,3,FALSE)="hydro",VLOOKUP(G4837,'Cross-Page Data'!$I$4:$J$19,2,FALSE),VLOOKUP(H4837,'Cross-Page Data'!$D$4:$F$48,3,FALSE)))))</f>
        <v/>
      </c>
      <c r="M4837" s="120">
        <f>IF(AND($P$2=FALSE,OR(F4837="Commercial NAICS Cogen",F4837="Industrial NAICS Cogen",F4837="NAICS-22 Cogen")),FALSE,IF(AND($P$3=FALSE,OR(F4837="Commercial NAICS Cogen",F4837="Commercial NAICS Non-Cogen",F4837="Industrial NAICS Cogen", F4837="industrial NAICS non-Cogen")),FALSE, TRUE))</f>
        <v/>
      </c>
    </row>
    <row r="4838">
      <c r="A4838" s="129" t="n">
        <v>61667</v>
      </c>
      <c r="B4838" s="130" t="inlineStr">
        <is>
          <t>Wimauma Solar</t>
        </is>
      </c>
      <c r="C4838" s="130" t="inlineStr">
        <is>
          <t>Tampa Electric Co</t>
        </is>
      </c>
      <c r="D4838" s="129" t="n">
        <v>18454</v>
      </c>
      <c r="E4838" s="130" t="inlineStr">
        <is>
          <t>FL</t>
        </is>
      </c>
      <c r="F4838" s="130" t="inlineStr">
        <is>
          <t>Electric Utility</t>
        </is>
      </c>
      <c r="G4838" s="130" t="inlineStr">
        <is>
          <t>PV</t>
        </is>
      </c>
      <c r="H4838" s="130" t="inlineStr">
        <is>
          <t>SUN</t>
        </is>
      </c>
      <c r="I4838" s="130" t="inlineStr">
        <is>
          <t>SUN</t>
        </is>
      </c>
      <c r="J4838" s="131" t="n">
        <v>116495</v>
      </c>
      <c r="K4838" s="129" t="n">
        <v>2020</v>
      </c>
      <c r="L4838" s="120">
        <f>IF(VLOOKUP(H4838,'Cross-Page Data'!$D$4:$F$48,3,FALSE)="natural gas",VLOOKUP(G4838,'Cross-Page Data'!$I$4:$J$19,2,FALSE),IF(VLOOKUP(H4838,'Cross-Page Data'!$D$4:$F$48,3,FALSE)="solar",IF(G4838="PV","solar PV","solar thermal"),IF(VLOOKUP(H4838,'Cross-Page Data'!$D$4:$F$48,3,FALSE)="wind",VLOOKUP(G4838,'Cross-Page Data'!$I$4:$J$19,2,FALSE),IF(VLOOKUP(H4838,'Cross-Page Data'!$D$4:$F$48,3,FALSE)="hydro",VLOOKUP(G4838,'Cross-Page Data'!$I$4:$J$19,2,FALSE),VLOOKUP(H4838,'Cross-Page Data'!$D$4:$F$48,3,FALSE)))))</f>
        <v/>
      </c>
      <c r="M4838" s="120">
        <f>IF(AND($P$2=FALSE,OR(F4838="Commercial NAICS Cogen",F4838="Industrial NAICS Cogen",F4838="NAICS-22 Cogen")),FALSE,IF(AND($P$3=FALSE,OR(F4838="Commercial NAICS Cogen",F4838="Commercial NAICS Non-Cogen",F4838="Industrial NAICS Cogen", F4838="industrial NAICS non-Cogen")),FALSE, TRUE))</f>
        <v/>
      </c>
    </row>
    <row r="4839">
      <c r="A4839" s="129" t="n">
        <v>61672</v>
      </c>
      <c r="B4839" s="130" t="inlineStr">
        <is>
          <t>Sherburne Community Solar</t>
        </is>
      </c>
      <c r="C4839" s="130" t="inlineStr">
        <is>
          <t>AEP Onsite Partners</t>
        </is>
      </c>
      <c r="D4839" s="129" t="n">
        <v>60571</v>
      </c>
      <c r="E4839" s="130" t="inlineStr">
        <is>
          <t>MN</t>
        </is>
      </c>
      <c r="F4839" s="130" t="inlineStr">
        <is>
          <t>NAICS-22 Non-Cogen</t>
        </is>
      </c>
      <c r="G4839" s="130" t="inlineStr">
        <is>
          <t>PV</t>
        </is>
      </c>
      <c r="H4839" s="130" t="inlineStr">
        <is>
          <t>SUN</t>
        </is>
      </c>
      <c r="I4839" s="130" t="inlineStr">
        <is>
          <t>SUN</t>
        </is>
      </c>
      <c r="J4839" s="131" t="n">
        <v>7745</v>
      </c>
      <c r="K4839" s="129" t="n">
        <v>2020</v>
      </c>
      <c r="L4839" s="120">
        <f>IF(VLOOKUP(H4839,'Cross-Page Data'!$D$4:$F$48,3,FALSE)="natural gas",VLOOKUP(G4839,'Cross-Page Data'!$I$4:$J$19,2,FALSE),IF(VLOOKUP(H4839,'Cross-Page Data'!$D$4:$F$48,3,FALSE)="solar",IF(G4839="PV","solar PV","solar thermal"),IF(VLOOKUP(H4839,'Cross-Page Data'!$D$4:$F$48,3,FALSE)="wind",VLOOKUP(G4839,'Cross-Page Data'!$I$4:$J$19,2,FALSE),IF(VLOOKUP(H4839,'Cross-Page Data'!$D$4:$F$48,3,FALSE)="hydro",VLOOKUP(G4839,'Cross-Page Data'!$I$4:$J$19,2,FALSE),VLOOKUP(H4839,'Cross-Page Data'!$D$4:$F$48,3,FALSE)))))</f>
        <v/>
      </c>
      <c r="M4839" s="120">
        <f>IF(AND($P$2=FALSE,OR(F4839="Commercial NAICS Cogen",F4839="Industrial NAICS Cogen",F4839="NAICS-22 Cogen")),FALSE,IF(AND($P$3=FALSE,OR(F4839="Commercial NAICS Cogen",F4839="Commercial NAICS Non-Cogen",F4839="Industrial NAICS Cogen", F4839="industrial NAICS non-Cogen")),FALSE, TRUE))</f>
        <v/>
      </c>
    </row>
    <row r="4840">
      <c r="A4840" s="129" t="n">
        <v>61673</v>
      </c>
      <c r="B4840" s="130" t="inlineStr">
        <is>
          <t>Arkwright Summit Wind Farm LLC</t>
        </is>
      </c>
      <c r="C4840" s="130" t="inlineStr">
        <is>
          <t>Arkwright Summit Wind Farm LLC</t>
        </is>
      </c>
      <c r="D4840" s="129" t="n">
        <v>58261</v>
      </c>
      <c r="E4840" s="130" t="inlineStr">
        <is>
          <t>NY</t>
        </is>
      </c>
      <c r="F4840" s="130" t="inlineStr">
        <is>
          <t>NAICS-22 Non-Cogen</t>
        </is>
      </c>
      <c r="G4840" s="130" t="inlineStr">
        <is>
          <t>WT</t>
        </is>
      </c>
      <c r="H4840" s="130" t="inlineStr">
        <is>
          <t>WND</t>
        </is>
      </c>
      <c r="I4840" s="130" t="inlineStr">
        <is>
          <t>WND</t>
        </is>
      </c>
      <c r="J4840" s="131" t="n">
        <v>255805</v>
      </c>
      <c r="K4840" s="129" t="n">
        <v>2020</v>
      </c>
      <c r="L4840" s="120">
        <f>IF(VLOOKUP(H4840,'Cross-Page Data'!$D$4:$F$48,3,FALSE)="natural gas",VLOOKUP(G4840,'Cross-Page Data'!$I$4:$J$19,2,FALSE),IF(VLOOKUP(H4840,'Cross-Page Data'!$D$4:$F$48,3,FALSE)="solar",IF(G4840="PV","solar PV","solar thermal"),IF(VLOOKUP(H4840,'Cross-Page Data'!$D$4:$F$48,3,FALSE)="wind",VLOOKUP(G4840,'Cross-Page Data'!$I$4:$J$19,2,FALSE),IF(VLOOKUP(H4840,'Cross-Page Data'!$D$4:$F$48,3,FALSE)="hydro",VLOOKUP(G4840,'Cross-Page Data'!$I$4:$J$19,2,FALSE),VLOOKUP(H4840,'Cross-Page Data'!$D$4:$F$48,3,FALSE)))))</f>
        <v/>
      </c>
      <c r="M4840" s="120">
        <f>IF(AND($P$2=FALSE,OR(F4840="Commercial NAICS Cogen",F4840="Industrial NAICS Cogen",F4840="NAICS-22 Cogen")),FALSE,IF(AND($P$3=FALSE,OR(F4840="Commercial NAICS Cogen",F4840="Commercial NAICS Non-Cogen",F4840="Industrial NAICS Cogen", F4840="industrial NAICS non-Cogen")),FALSE, TRUE))</f>
        <v/>
      </c>
    </row>
    <row r="4841">
      <c r="A4841" s="129" t="n">
        <v>61674</v>
      </c>
      <c r="B4841" s="130" t="inlineStr">
        <is>
          <t>Wildcat Ranch Wind Project</t>
        </is>
      </c>
      <c r="C4841" s="130" t="inlineStr">
        <is>
          <t>Wildcat Ranch Wind Project, LLC</t>
        </is>
      </c>
      <c r="D4841" s="129" t="n">
        <v>61291</v>
      </c>
      <c r="E4841" s="130" t="inlineStr">
        <is>
          <t>TX</t>
        </is>
      </c>
      <c r="F4841" s="130" t="inlineStr">
        <is>
          <t>NAICS-22 Non-Cogen</t>
        </is>
      </c>
      <c r="G4841" s="130" t="inlineStr">
        <is>
          <t>WT</t>
        </is>
      </c>
      <c r="H4841" s="130" t="inlineStr">
        <is>
          <t>WND</t>
        </is>
      </c>
      <c r="I4841" s="130" t="inlineStr">
        <is>
          <t>WND</t>
        </is>
      </c>
      <c r="J4841" s="131" t="n">
        <v>709606</v>
      </c>
      <c r="K4841" s="129" t="n">
        <v>2020</v>
      </c>
      <c r="L4841" s="120">
        <f>IF(VLOOKUP(H4841,'Cross-Page Data'!$D$4:$F$48,3,FALSE)="natural gas",VLOOKUP(G4841,'Cross-Page Data'!$I$4:$J$19,2,FALSE),IF(VLOOKUP(H4841,'Cross-Page Data'!$D$4:$F$48,3,FALSE)="solar",IF(G4841="PV","solar PV","solar thermal"),IF(VLOOKUP(H4841,'Cross-Page Data'!$D$4:$F$48,3,FALSE)="wind",VLOOKUP(G4841,'Cross-Page Data'!$I$4:$J$19,2,FALSE),IF(VLOOKUP(H4841,'Cross-Page Data'!$D$4:$F$48,3,FALSE)="hydro",VLOOKUP(G4841,'Cross-Page Data'!$I$4:$J$19,2,FALSE),VLOOKUP(H4841,'Cross-Page Data'!$D$4:$F$48,3,FALSE)))))</f>
        <v/>
      </c>
      <c r="M4841" s="120">
        <f>IF(AND($P$2=FALSE,OR(F4841="Commercial NAICS Cogen",F4841="Industrial NAICS Cogen",F4841="NAICS-22 Cogen")),FALSE,IF(AND($P$3=FALSE,OR(F4841="Commercial NAICS Cogen",F4841="Commercial NAICS Non-Cogen",F4841="Industrial NAICS Cogen", F4841="industrial NAICS non-Cogen")),FALSE, TRUE))</f>
        <v/>
      </c>
    </row>
    <row r="4842">
      <c r="A4842" s="129" t="n">
        <v>61678</v>
      </c>
      <c r="B4842" s="130" t="inlineStr">
        <is>
          <t>Pinal Central Energy Center Hybrid</t>
        </is>
      </c>
      <c r="C4842" s="130" t="inlineStr">
        <is>
          <t>Pinal Central Energy Center, LLC</t>
        </is>
      </c>
      <c r="D4842" s="129" t="n">
        <v>61295</v>
      </c>
      <c r="E4842" s="130" t="inlineStr">
        <is>
          <t>AZ</t>
        </is>
      </c>
      <c r="F4842" s="130" t="inlineStr">
        <is>
          <t>NAICS-22 Non-Cogen</t>
        </is>
      </c>
      <c r="G4842" s="130" t="inlineStr">
        <is>
          <t>BA</t>
        </is>
      </c>
      <c r="H4842" s="130" t="inlineStr">
        <is>
          <t>MWH</t>
        </is>
      </c>
      <c r="I4842" s="130" t="inlineStr">
        <is>
          <t>OTH</t>
        </is>
      </c>
      <c r="J4842" s="131" t="n">
        <v>-94</v>
      </c>
      <c r="K4842" s="129" t="n">
        <v>2020</v>
      </c>
      <c r="L4842" s="120">
        <f>IF(VLOOKUP(H4842,'Cross-Page Data'!$D$4:$F$48,3,FALSE)="natural gas",VLOOKUP(G4842,'Cross-Page Data'!$I$4:$J$19,2,FALSE),IF(VLOOKUP(H4842,'Cross-Page Data'!$D$4:$F$48,3,FALSE)="solar",IF(G4842="PV","solar PV","solar thermal"),IF(VLOOKUP(H4842,'Cross-Page Data'!$D$4:$F$48,3,FALSE)="wind",VLOOKUP(G4842,'Cross-Page Data'!$I$4:$J$19,2,FALSE),IF(VLOOKUP(H4842,'Cross-Page Data'!$D$4:$F$48,3,FALSE)="hydro",VLOOKUP(G4842,'Cross-Page Data'!$I$4:$J$19,2,FALSE),VLOOKUP(H4842,'Cross-Page Data'!$D$4:$F$48,3,FALSE)))))</f>
        <v/>
      </c>
      <c r="M4842" s="120">
        <f>IF(AND($P$2=FALSE,OR(F4842="Commercial NAICS Cogen",F4842="Industrial NAICS Cogen",F4842="NAICS-22 Cogen")),FALSE,IF(AND($P$3=FALSE,OR(F4842="Commercial NAICS Cogen",F4842="Commercial NAICS Non-Cogen",F4842="Industrial NAICS Cogen", F4842="industrial NAICS non-Cogen")),FALSE, TRUE))</f>
        <v/>
      </c>
    </row>
    <row r="4843">
      <c r="A4843" s="129" t="n">
        <v>61678</v>
      </c>
      <c r="B4843" s="130" t="inlineStr">
        <is>
          <t>Pinal Central Energy Center Hybrid</t>
        </is>
      </c>
      <c r="C4843" s="130" t="inlineStr">
        <is>
          <t>Pinal Central Energy Center, LLC</t>
        </is>
      </c>
      <c r="D4843" s="129" t="n">
        <v>61295</v>
      </c>
      <c r="E4843" s="130" t="inlineStr">
        <is>
          <t>AZ</t>
        </is>
      </c>
      <c r="F4843" s="130" t="inlineStr">
        <is>
          <t>NAICS-22 Non-Cogen</t>
        </is>
      </c>
      <c r="G4843" s="130" t="inlineStr">
        <is>
          <t>PV</t>
        </is>
      </c>
      <c r="H4843" s="130" t="inlineStr">
        <is>
          <t>SUN</t>
        </is>
      </c>
      <c r="I4843" s="130" t="inlineStr">
        <is>
          <t>SUN</t>
        </is>
      </c>
      <c r="J4843" s="131" t="n">
        <v>61092</v>
      </c>
      <c r="K4843" s="129" t="n">
        <v>2020</v>
      </c>
      <c r="L4843" s="120">
        <f>IF(VLOOKUP(H4843,'Cross-Page Data'!$D$4:$F$48,3,FALSE)="natural gas",VLOOKUP(G4843,'Cross-Page Data'!$I$4:$J$19,2,FALSE),IF(VLOOKUP(H4843,'Cross-Page Data'!$D$4:$F$48,3,FALSE)="solar",IF(G4843="PV","solar PV","solar thermal"),IF(VLOOKUP(H4843,'Cross-Page Data'!$D$4:$F$48,3,FALSE)="wind",VLOOKUP(G4843,'Cross-Page Data'!$I$4:$J$19,2,FALSE),IF(VLOOKUP(H4843,'Cross-Page Data'!$D$4:$F$48,3,FALSE)="hydro",VLOOKUP(G4843,'Cross-Page Data'!$I$4:$J$19,2,FALSE),VLOOKUP(H4843,'Cross-Page Data'!$D$4:$F$48,3,FALSE)))))</f>
        <v/>
      </c>
      <c r="M4843" s="120">
        <f>IF(AND($P$2=FALSE,OR(F4843="Commercial NAICS Cogen",F4843="Industrial NAICS Cogen",F4843="NAICS-22 Cogen")),FALSE,IF(AND($P$3=FALSE,OR(F4843="Commercial NAICS Cogen",F4843="Commercial NAICS Non-Cogen",F4843="Industrial NAICS Cogen", F4843="industrial NAICS non-Cogen")),FALSE, TRUE))</f>
        <v/>
      </c>
    </row>
    <row r="4844">
      <c r="A4844" s="129" t="n">
        <v>61693</v>
      </c>
      <c r="B4844" s="130" t="inlineStr">
        <is>
          <t>Buckleberry Solar</t>
        </is>
      </c>
      <c r="C4844" s="130" t="inlineStr">
        <is>
          <t>Cypress Creek Renewables</t>
        </is>
      </c>
      <c r="D4844" s="129" t="n">
        <v>61060</v>
      </c>
      <c r="E4844" s="130" t="inlineStr">
        <is>
          <t>NC</t>
        </is>
      </c>
      <c r="F4844" s="130" t="inlineStr">
        <is>
          <t>NAICS-22 Non-Cogen</t>
        </is>
      </c>
      <c r="G4844" s="130" t="inlineStr">
        <is>
          <t>PV</t>
        </is>
      </c>
      <c r="H4844" s="130" t="inlineStr">
        <is>
          <t>SUN</t>
        </is>
      </c>
      <c r="I4844" s="130" t="inlineStr">
        <is>
          <t>SUN</t>
        </is>
      </c>
      <c r="J4844" s="131" t="n">
        <v>98410</v>
      </c>
      <c r="K4844" s="129" t="n">
        <v>2020</v>
      </c>
      <c r="L4844" s="120">
        <f>IF(VLOOKUP(H4844,'Cross-Page Data'!$D$4:$F$48,3,FALSE)="natural gas",VLOOKUP(G4844,'Cross-Page Data'!$I$4:$J$19,2,FALSE),IF(VLOOKUP(H4844,'Cross-Page Data'!$D$4:$F$48,3,FALSE)="solar",IF(G4844="PV","solar PV","solar thermal"),IF(VLOOKUP(H4844,'Cross-Page Data'!$D$4:$F$48,3,FALSE)="wind",VLOOKUP(G4844,'Cross-Page Data'!$I$4:$J$19,2,FALSE),IF(VLOOKUP(H4844,'Cross-Page Data'!$D$4:$F$48,3,FALSE)="hydro",VLOOKUP(G4844,'Cross-Page Data'!$I$4:$J$19,2,FALSE),VLOOKUP(H4844,'Cross-Page Data'!$D$4:$F$48,3,FALSE)))))</f>
        <v/>
      </c>
      <c r="M4844" s="120">
        <f>IF(AND($P$2=FALSE,OR(F4844="Commercial NAICS Cogen",F4844="Industrial NAICS Cogen",F4844="NAICS-22 Cogen")),FALSE,IF(AND($P$3=FALSE,OR(F4844="Commercial NAICS Cogen",F4844="Commercial NAICS Non-Cogen",F4844="Industrial NAICS Cogen", F4844="industrial NAICS non-Cogen")),FALSE, TRUE))</f>
        <v/>
      </c>
    </row>
    <row r="4845">
      <c r="A4845" s="129" t="n">
        <v>61696</v>
      </c>
      <c r="B4845" s="130" t="inlineStr">
        <is>
          <t>Twiggs Solar</t>
        </is>
      </c>
      <c r="C4845" s="130" t="inlineStr">
        <is>
          <t>GA Solar 4</t>
        </is>
      </c>
      <c r="D4845" s="129" t="n">
        <v>61873</v>
      </c>
      <c r="E4845" s="130" t="inlineStr">
        <is>
          <t>GA</t>
        </is>
      </c>
      <c r="F4845" s="130" t="inlineStr">
        <is>
          <t>NAICS-22 Non-Cogen</t>
        </is>
      </c>
      <c r="G4845" s="130" t="inlineStr">
        <is>
          <t>PV</t>
        </is>
      </c>
      <c r="H4845" s="130" t="inlineStr">
        <is>
          <t>SUN</t>
        </is>
      </c>
      <c r="I4845" s="130" t="inlineStr">
        <is>
          <t>SUN</t>
        </is>
      </c>
      <c r="J4845" s="131" t="n">
        <v>169223</v>
      </c>
      <c r="K4845" s="129" t="n">
        <v>2020</v>
      </c>
      <c r="L4845" s="120">
        <f>IF(VLOOKUP(H4845,'Cross-Page Data'!$D$4:$F$48,3,FALSE)="natural gas",VLOOKUP(G4845,'Cross-Page Data'!$I$4:$J$19,2,FALSE),IF(VLOOKUP(H4845,'Cross-Page Data'!$D$4:$F$48,3,FALSE)="solar",IF(G4845="PV","solar PV","solar thermal"),IF(VLOOKUP(H4845,'Cross-Page Data'!$D$4:$F$48,3,FALSE)="wind",VLOOKUP(G4845,'Cross-Page Data'!$I$4:$J$19,2,FALSE),IF(VLOOKUP(H4845,'Cross-Page Data'!$D$4:$F$48,3,FALSE)="hydro",VLOOKUP(G4845,'Cross-Page Data'!$I$4:$J$19,2,FALSE),VLOOKUP(H4845,'Cross-Page Data'!$D$4:$F$48,3,FALSE)))))</f>
        <v/>
      </c>
      <c r="M4845" s="120">
        <f>IF(AND($P$2=FALSE,OR(F4845="Commercial NAICS Cogen",F4845="Industrial NAICS Cogen",F4845="NAICS-22 Cogen")),FALSE,IF(AND($P$3=FALSE,OR(F4845="Commercial NAICS Cogen",F4845="Commercial NAICS Non-Cogen",F4845="Industrial NAICS Cogen", F4845="industrial NAICS non-Cogen")),FALSE, TRUE))</f>
        <v/>
      </c>
    </row>
    <row r="4846">
      <c r="A4846" s="129" t="n">
        <v>61697</v>
      </c>
      <c r="B4846" s="130" t="inlineStr">
        <is>
          <t>Lamesa II</t>
        </is>
      </c>
      <c r="C4846" s="130" t="inlineStr">
        <is>
          <t>Lamesa Solar II, L.L.C.</t>
        </is>
      </c>
      <c r="D4846" s="129" t="n">
        <v>62080</v>
      </c>
      <c r="E4846" s="130" t="inlineStr">
        <is>
          <t>TX</t>
        </is>
      </c>
      <c r="F4846" s="130" t="inlineStr">
        <is>
          <t>NAICS-22 Non-Cogen</t>
        </is>
      </c>
      <c r="G4846" s="130" t="inlineStr">
        <is>
          <t>PV</t>
        </is>
      </c>
      <c r="H4846" s="130" t="inlineStr">
        <is>
          <t>SUN</t>
        </is>
      </c>
      <c r="I4846" s="130" t="inlineStr">
        <is>
          <t>SUN</t>
        </is>
      </c>
      <c r="J4846" s="131" t="n">
        <v>130829</v>
      </c>
      <c r="K4846" s="129" t="n">
        <v>2020</v>
      </c>
      <c r="L4846" s="120">
        <f>IF(VLOOKUP(H4846,'Cross-Page Data'!$D$4:$F$48,3,FALSE)="natural gas",VLOOKUP(G4846,'Cross-Page Data'!$I$4:$J$19,2,FALSE),IF(VLOOKUP(H4846,'Cross-Page Data'!$D$4:$F$48,3,FALSE)="solar",IF(G4846="PV","solar PV","solar thermal"),IF(VLOOKUP(H4846,'Cross-Page Data'!$D$4:$F$48,3,FALSE)="wind",VLOOKUP(G4846,'Cross-Page Data'!$I$4:$J$19,2,FALSE),IF(VLOOKUP(H4846,'Cross-Page Data'!$D$4:$F$48,3,FALSE)="hydro",VLOOKUP(G4846,'Cross-Page Data'!$I$4:$J$19,2,FALSE),VLOOKUP(H4846,'Cross-Page Data'!$D$4:$F$48,3,FALSE)))))</f>
        <v/>
      </c>
      <c r="M4846" s="120">
        <f>IF(AND($P$2=FALSE,OR(F4846="Commercial NAICS Cogen",F4846="Industrial NAICS Cogen",F4846="NAICS-22 Cogen")),FALSE,IF(AND($P$3=FALSE,OR(F4846="Commercial NAICS Cogen",F4846="Commercial NAICS Non-Cogen",F4846="Industrial NAICS Cogen", F4846="industrial NAICS non-Cogen")),FALSE, TRUE))</f>
        <v/>
      </c>
    </row>
    <row r="4847">
      <c r="A4847" s="129" t="n">
        <v>61701</v>
      </c>
      <c r="B4847" s="130" t="inlineStr">
        <is>
          <t>Seabrook Solar</t>
        </is>
      </c>
      <c r="C4847" s="130" t="inlineStr">
        <is>
          <t>Dominion Energy Inc</t>
        </is>
      </c>
      <c r="D4847" s="129" t="n">
        <v>5248</v>
      </c>
      <c r="E4847" s="130" t="inlineStr">
        <is>
          <t>SC</t>
        </is>
      </c>
      <c r="F4847" s="130" t="inlineStr">
        <is>
          <t>NAICS-22 Non-Cogen</t>
        </is>
      </c>
      <c r="G4847" s="130" t="inlineStr">
        <is>
          <t>PV</t>
        </is>
      </c>
      <c r="H4847" s="130" t="inlineStr">
        <is>
          <t>SUN</t>
        </is>
      </c>
      <c r="I4847" s="130" t="inlineStr">
        <is>
          <t>SUN</t>
        </is>
      </c>
      <c r="J4847" s="131" t="n">
        <v>149953</v>
      </c>
      <c r="K4847" s="129" t="n">
        <v>2020</v>
      </c>
      <c r="L4847" s="120">
        <f>IF(VLOOKUP(H4847,'Cross-Page Data'!$D$4:$F$48,3,FALSE)="natural gas",VLOOKUP(G4847,'Cross-Page Data'!$I$4:$J$19,2,FALSE),IF(VLOOKUP(H4847,'Cross-Page Data'!$D$4:$F$48,3,FALSE)="solar",IF(G4847="PV","solar PV","solar thermal"),IF(VLOOKUP(H4847,'Cross-Page Data'!$D$4:$F$48,3,FALSE)="wind",VLOOKUP(G4847,'Cross-Page Data'!$I$4:$J$19,2,FALSE),IF(VLOOKUP(H4847,'Cross-Page Data'!$D$4:$F$48,3,FALSE)="hydro",VLOOKUP(G4847,'Cross-Page Data'!$I$4:$J$19,2,FALSE),VLOOKUP(H4847,'Cross-Page Data'!$D$4:$F$48,3,FALSE)))))</f>
        <v/>
      </c>
      <c r="M4847" s="120">
        <f>IF(AND($P$2=FALSE,OR(F4847="Commercial NAICS Cogen",F4847="Industrial NAICS Cogen",F4847="NAICS-22 Cogen")),FALSE,IF(AND($P$3=FALSE,OR(F4847="Commercial NAICS Cogen",F4847="Commercial NAICS Non-Cogen",F4847="Industrial NAICS Cogen", F4847="industrial NAICS non-Cogen")),FALSE, TRUE))</f>
        <v/>
      </c>
    </row>
    <row r="4848">
      <c r="A4848" s="129" t="n">
        <v>61721</v>
      </c>
      <c r="B4848" s="130" t="inlineStr">
        <is>
          <t>Baldwin</t>
        </is>
      </c>
      <c r="C4848" s="130" t="inlineStr">
        <is>
          <t>Advanced Microgrid Solutions</t>
        </is>
      </c>
      <c r="D4848" s="129" t="n">
        <v>61344</v>
      </c>
      <c r="E4848" s="130" t="inlineStr">
        <is>
          <t>CA</t>
        </is>
      </c>
      <c r="F4848" s="130" t="inlineStr">
        <is>
          <t>Commercial NAICS Non-Cogen</t>
        </is>
      </c>
      <c r="G4848" s="130" t="inlineStr">
        <is>
          <t>BA</t>
        </is>
      </c>
      <c r="H4848" s="130" t="inlineStr">
        <is>
          <t>MWH</t>
        </is>
      </c>
      <c r="I4848" s="130" t="inlineStr">
        <is>
          <t>OTH</t>
        </is>
      </c>
      <c r="J4848" s="131" t="n">
        <v>-183</v>
      </c>
      <c r="K4848" s="129" t="n">
        <v>2020</v>
      </c>
      <c r="L4848" s="120">
        <f>IF(VLOOKUP(H4848,'Cross-Page Data'!$D$4:$F$48,3,FALSE)="natural gas",VLOOKUP(G4848,'Cross-Page Data'!$I$4:$J$19,2,FALSE),IF(VLOOKUP(H4848,'Cross-Page Data'!$D$4:$F$48,3,FALSE)="solar",IF(G4848="PV","solar PV","solar thermal"),IF(VLOOKUP(H4848,'Cross-Page Data'!$D$4:$F$48,3,FALSE)="wind",VLOOKUP(G4848,'Cross-Page Data'!$I$4:$J$19,2,FALSE),IF(VLOOKUP(H4848,'Cross-Page Data'!$D$4:$F$48,3,FALSE)="hydro",VLOOKUP(G4848,'Cross-Page Data'!$I$4:$J$19,2,FALSE),VLOOKUP(H4848,'Cross-Page Data'!$D$4:$F$48,3,FALSE)))))</f>
        <v/>
      </c>
      <c r="M4848" s="120">
        <f>IF(AND($P$2=FALSE,OR(F4848="Commercial NAICS Cogen",F4848="Industrial NAICS Cogen",F4848="NAICS-22 Cogen")),FALSE,IF(AND($P$3=FALSE,OR(F4848="Commercial NAICS Cogen",F4848="Commercial NAICS Non-Cogen",F4848="Industrial NAICS Cogen", F4848="industrial NAICS non-Cogen")),FALSE, TRUE))</f>
        <v/>
      </c>
    </row>
    <row r="4849">
      <c r="A4849" s="129" t="n">
        <v>61733</v>
      </c>
      <c r="B4849" s="130" t="inlineStr">
        <is>
          <t>Haywood Solar</t>
        </is>
      </c>
      <c r="C4849" s="130" t="inlineStr">
        <is>
          <t>Haywood Solar</t>
        </is>
      </c>
      <c r="D4849" s="129" t="n">
        <v>61357</v>
      </c>
      <c r="E4849" s="130" t="inlineStr">
        <is>
          <t>TN</t>
        </is>
      </c>
      <c r="F4849" s="130" t="inlineStr">
        <is>
          <t>Industrial NAICS Non-Cogen</t>
        </is>
      </c>
      <c r="G4849" s="130" t="inlineStr">
        <is>
          <t>PV</t>
        </is>
      </c>
      <c r="H4849" s="130" t="inlineStr">
        <is>
          <t>SUN</t>
        </is>
      </c>
      <c r="I4849" s="130" t="inlineStr">
        <is>
          <t>SUN</t>
        </is>
      </c>
      <c r="J4849" s="131" t="n">
        <v>5582</v>
      </c>
      <c r="K4849" s="129" t="n">
        <v>2020</v>
      </c>
      <c r="L4849" s="120">
        <f>IF(VLOOKUP(H4849,'Cross-Page Data'!$D$4:$F$48,3,FALSE)="natural gas",VLOOKUP(G4849,'Cross-Page Data'!$I$4:$J$19,2,FALSE),IF(VLOOKUP(H4849,'Cross-Page Data'!$D$4:$F$48,3,FALSE)="solar",IF(G4849="PV","solar PV","solar thermal"),IF(VLOOKUP(H4849,'Cross-Page Data'!$D$4:$F$48,3,FALSE)="wind",VLOOKUP(G4849,'Cross-Page Data'!$I$4:$J$19,2,FALSE),IF(VLOOKUP(H4849,'Cross-Page Data'!$D$4:$F$48,3,FALSE)="hydro",VLOOKUP(G4849,'Cross-Page Data'!$I$4:$J$19,2,FALSE),VLOOKUP(H4849,'Cross-Page Data'!$D$4:$F$48,3,FALSE)))))</f>
        <v/>
      </c>
      <c r="M4849" s="120">
        <f>IF(AND($P$2=FALSE,OR(F4849="Commercial NAICS Cogen",F4849="Industrial NAICS Cogen",F4849="NAICS-22 Cogen")),FALSE,IF(AND($P$3=FALSE,OR(F4849="Commercial NAICS Cogen",F4849="Commercial NAICS Non-Cogen",F4849="Industrial NAICS Cogen", F4849="industrial NAICS non-Cogen")),FALSE, TRUE))</f>
        <v/>
      </c>
    </row>
    <row r="4850">
      <c r="A4850" s="129" t="n">
        <v>61735</v>
      </c>
      <c r="B4850" s="130" t="inlineStr">
        <is>
          <t>Hilltopper Wind Project</t>
        </is>
      </c>
      <c r="C4850" s="130" t="inlineStr">
        <is>
          <t>Hilltopper Wind Project, LLC</t>
        </is>
      </c>
      <c r="D4850" s="129" t="n">
        <v>61365</v>
      </c>
      <c r="E4850" s="130" t="inlineStr">
        <is>
          <t>IL</t>
        </is>
      </c>
      <c r="F4850" s="130" t="inlineStr">
        <is>
          <t>NAICS-22 Non-Cogen</t>
        </is>
      </c>
      <c r="G4850" s="130" t="inlineStr">
        <is>
          <t>WT</t>
        </is>
      </c>
      <c r="H4850" s="130" t="inlineStr">
        <is>
          <t>WND</t>
        </is>
      </c>
      <c r="I4850" s="130" t="inlineStr">
        <is>
          <t>WND</t>
        </is>
      </c>
      <c r="J4850" s="131" t="n">
        <v>541912</v>
      </c>
      <c r="K4850" s="129" t="n">
        <v>2020</v>
      </c>
      <c r="L4850" s="120">
        <f>IF(VLOOKUP(H4850,'Cross-Page Data'!$D$4:$F$48,3,FALSE)="natural gas",VLOOKUP(G4850,'Cross-Page Data'!$I$4:$J$19,2,FALSE),IF(VLOOKUP(H4850,'Cross-Page Data'!$D$4:$F$48,3,FALSE)="solar",IF(G4850="PV","solar PV","solar thermal"),IF(VLOOKUP(H4850,'Cross-Page Data'!$D$4:$F$48,3,FALSE)="wind",VLOOKUP(G4850,'Cross-Page Data'!$I$4:$J$19,2,FALSE),IF(VLOOKUP(H4850,'Cross-Page Data'!$D$4:$F$48,3,FALSE)="hydro",VLOOKUP(G4850,'Cross-Page Data'!$I$4:$J$19,2,FALSE),VLOOKUP(H4850,'Cross-Page Data'!$D$4:$F$48,3,FALSE)))))</f>
        <v/>
      </c>
      <c r="M4850" s="120">
        <f>IF(AND($P$2=FALSE,OR(F4850="Commercial NAICS Cogen",F4850="Industrial NAICS Cogen",F4850="NAICS-22 Cogen")),FALSE,IF(AND($P$3=FALSE,OR(F4850="Commercial NAICS Cogen",F4850="Commercial NAICS Non-Cogen",F4850="Industrial NAICS Cogen", F4850="industrial NAICS non-Cogen")),FALSE, TRUE))</f>
        <v/>
      </c>
    </row>
    <row r="4851">
      <c r="A4851" s="129" t="n">
        <v>61736</v>
      </c>
      <c r="B4851" s="130" t="inlineStr">
        <is>
          <t>Woods Hill Solar</t>
        </is>
      </c>
      <c r="C4851" s="130" t="inlineStr">
        <is>
          <t>Woods Hill Solar, LLC</t>
        </is>
      </c>
      <c r="D4851" s="129" t="n">
        <v>61366</v>
      </c>
      <c r="E4851" s="130" t="inlineStr">
        <is>
          <t>CT</t>
        </is>
      </c>
      <c r="F4851" s="130" t="inlineStr">
        <is>
          <t>NAICS-22 Non-Cogen</t>
        </is>
      </c>
      <c r="G4851" s="130" t="inlineStr">
        <is>
          <t>PV</t>
        </is>
      </c>
      <c r="H4851" s="130" t="inlineStr">
        <is>
          <t>SUN</t>
        </is>
      </c>
      <c r="I4851" s="130" t="inlineStr">
        <is>
          <t>SUN</t>
        </is>
      </c>
      <c r="J4851" s="131" t="n">
        <v>31622</v>
      </c>
      <c r="K4851" s="129" t="n">
        <v>2020</v>
      </c>
      <c r="L4851" s="120">
        <f>IF(VLOOKUP(H4851,'Cross-Page Data'!$D$4:$F$48,3,FALSE)="natural gas",VLOOKUP(G4851,'Cross-Page Data'!$I$4:$J$19,2,FALSE),IF(VLOOKUP(H4851,'Cross-Page Data'!$D$4:$F$48,3,FALSE)="solar",IF(G4851="PV","solar PV","solar thermal"),IF(VLOOKUP(H4851,'Cross-Page Data'!$D$4:$F$48,3,FALSE)="wind",VLOOKUP(G4851,'Cross-Page Data'!$I$4:$J$19,2,FALSE),IF(VLOOKUP(H4851,'Cross-Page Data'!$D$4:$F$48,3,FALSE)="hydro",VLOOKUP(G4851,'Cross-Page Data'!$I$4:$J$19,2,FALSE),VLOOKUP(H4851,'Cross-Page Data'!$D$4:$F$48,3,FALSE)))))</f>
        <v/>
      </c>
      <c r="M4851" s="120">
        <f>IF(AND($P$2=FALSE,OR(F4851="Commercial NAICS Cogen",F4851="Industrial NAICS Cogen",F4851="NAICS-22 Cogen")),FALSE,IF(AND($P$3=FALSE,OR(F4851="Commercial NAICS Cogen",F4851="Commercial NAICS Non-Cogen",F4851="Industrial NAICS Cogen", F4851="industrial NAICS non-Cogen")),FALSE, TRUE))</f>
        <v/>
      </c>
    </row>
    <row r="4852">
      <c r="A4852" s="129" t="n">
        <v>61747</v>
      </c>
      <c r="B4852" s="130" t="inlineStr">
        <is>
          <t>Foxtail Wind, LLC</t>
        </is>
      </c>
      <c r="C4852" s="130" t="inlineStr">
        <is>
          <t>Foxtail Wind, LLC</t>
        </is>
      </c>
      <c r="D4852" s="129" t="n">
        <v>61374</v>
      </c>
      <c r="E4852" s="130" t="inlineStr">
        <is>
          <t>ND</t>
        </is>
      </c>
      <c r="F4852" s="130" t="inlineStr">
        <is>
          <t>Electric Utility</t>
        </is>
      </c>
      <c r="G4852" s="130" t="inlineStr">
        <is>
          <t>WT</t>
        </is>
      </c>
      <c r="H4852" s="130" t="inlineStr">
        <is>
          <t>WND</t>
        </is>
      </c>
      <c r="I4852" s="130" t="inlineStr">
        <is>
          <t>WND</t>
        </is>
      </c>
      <c r="J4852" s="131" t="n">
        <v>614477</v>
      </c>
      <c r="K4852" s="129" t="n">
        <v>2020</v>
      </c>
      <c r="L4852" s="120">
        <f>IF(VLOOKUP(H4852,'Cross-Page Data'!$D$4:$F$48,3,FALSE)="natural gas",VLOOKUP(G4852,'Cross-Page Data'!$I$4:$J$19,2,FALSE),IF(VLOOKUP(H4852,'Cross-Page Data'!$D$4:$F$48,3,FALSE)="solar",IF(G4852="PV","solar PV","solar thermal"),IF(VLOOKUP(H4852,'Cross-Page Data'!$D$4:$F$48,3,FALSE)="wind",VLOOKUP(G4852,'Cross-Page Data'!$I$4:$J$19,2,FALSE),IF(VLOOKUP(H4852,'Cross-Page Data'!$D$4:$F$48,3,FALSE)="hydro",VLOOKUP(G4852,'Cross-Page Data'!$I$4:$J$19,2,FALSE),VLOOKUP(H4852,'Cross-Page Data'!$D$4:$F$48,3,FALSE)))))</f>
        <v/>
      </c>
      <c r="M4852" s="120">
        <f>IF(AND($P$2=FALSE,OR(F4852="Commercial NAICS Cogen",F4852="Industrial NAICS Cogen",F4852="NAICS-22 Cogen")),FALSE,IF(AND($P$3=FALSE,OR(F4852="Commercial NAICS Cogen",F4852="Commercial NAICS Non-Cogen",F4852="Industrial NAICS Cogen", F4852="industrial NAICS non-Cogen")),FALSE, TRUE))</f>
        <v/>
      </c>
    </row>
    <row r="4853">
      <c r="A4853" s="129" t="n">
        <v>61750</v>
      </c>
      <c r="B4853" s="130" t="inlineStr">
        <is>
          <t>Wistaria Ranch Solar</t>
        </is>
      </c>
      <c r="C4853" s="130" t="inlineStr">
        <is>
          <t>Consolidated Edison Development Inc.</t>
        </is>
      </c>
      <c r="D4853" s="129" t="n">
        <v>56769</v>
      </c>
      <c r="E4853" s="130" t="inlineStr">
        <is>
          <t>CA</t>
        </is>
      </c>
      <c r="F4853" s="130" t="inlineStr">
        <is>
          <t>NAICS-22 Non-Cogen</t>
        </is>
      </c>
      <c r="G4853" s="130" t="inlineStr">
        <is>
          <t>PV</t>
        </is>
      </c>
      <c r="H4853" s="130" t="inlineStr">
        <is>
          <t>SUN</t>
        </is>
      </c>
      <c r="I4853" s="130" t="inlineStr">
        <is>
          <t>SUN</t>
        </is>
      </c>
      <c r="J4853" s="131" t="n">
        <v>269780</v>
      </c>
      <c r="K4853" s="129" t="n">
        <v>2020</v>
      </c>
      <c r="L4853" s="120">
        <f>IF(VLOOKUP(H4853,'Cross-Page Data'!$D$4:$F$48,3,FALSE)="natural gas",VLOOKUP(G4853,'Cross-Page Data'!$I$4:$J$19,2,FALSE),IF(VLOOKUP(H4853,'Cross-Page Data'!$D$4:$F$48,3,FALSE)="solar",IF(G4853="PV","solar PV","solar thermal"),IF(VLOOKUP(H4853,'Cross-Page Data'!$D$4:$F$48,3,FALSE)="wind",VLOOKUP(G4853,'Cross-Page Data'!$I$4:$J$19,2,FALSE),IF(VLOOKUP(H4853,'Cross-Page Data'!$D$4:$F$48,3,FALSE)="hydro",VLOOKUP(G4853,'Cross-Page Data'!$I$4:$J$19,2,FALSE),VLOOKUP(H4853,'Cross-Page Data'!$D$4:$F$48,3,FALSE)))))</f>
        <v/>
      </c>
      <c r="M4853" s="120">
        <f>IF(AND($P$2=FALSE,OR(F4853="Commercial NAICS Cogen",F4853="Industrial NAICS Cogen",F4853="NAICS-22 Cogen")),FALSE,IF(AND($P$3=FALSE,OR(F4853="Commercial NAICS Cogen",F4853="Commercial NAICS Non-Cogen",F4853="Industrial NAICS Cogen", F4853="industrial NAICS non-Cogen")),FALSE, TRUE))</f>
        <v/>
      </c>
    </row>
    <row r="4854">
      <c r="A4854" s="129" t="n">
        <v>61756</v>
      </c>
      <c r="B4854" s="130" t="inlineStr">
        <is>
          <t>Meadow Lake Wind Farm VI LLC</t>
        </is>
      </c>
      <c r="C4854" s="130" t="inlineStr">
        <is>
          <t>Meadow Lake Wind Farm VI LLC</t>
        </is>
      </c>
      <c r="D4854" s="129" t="n">
        <v>61381</v>
      </c>
      <c r="E4854" s="130" t="inlineStr">
        <is>
          <t>IN</t>
        </is>
      </c>
      <c r="F4854" s="130" t="inlineStr">
        <is>
          <t>NAICS-22 Non-Cogen</t>
        </is>
      </c>
      <c r="G4854" s="130" t="inlineStr">
        <is>
          <t>WT</t>
        </is>
      </c>
      <c r="H4854" s="130" t="inlineStr">
        <is>
          <t>WND</t>
        </is>
      </c>
      <c r="I4854" s="130" t="inlineStr">
        <is>
          <t>WND</t>
        </is>
      </c>
      <c r="J4854" s="131" t="n">
        <v>619719</v>
      </c>
      <c r="K4854" s="129" t="n">
        <v>2020</v>
      </c>
      <c r="L4854" s="120">
        <f>IF(VLOOKUP(H4854,'Cross-Page Data'!$D$4:$F$48,3,FALSE)="natural gas",VLOOKUP(G4854,'Cross-Page Data'!$I$4:$J$19,2,FALSE),IF(VLOOKUP(H4854,'Cross-Page Data'!$D$4:$F$48,3,FALSE)="solar",IF(G4854="PV","solar PV","solar thermal"),IF(VLOOKUP(H4854,'Cross-Page Data'!$D$4:$F$48,3,FALSE)="wind",VLOOKUP(G4854,'Cross-Page Data'!$I$4:$J$19,2,FALSE),IF(VLOOKUP(H4854,'Cross-Page Data'!$D$4:$F$48,3,FALSE)="hydro",VLOOKUP(G4854,'Cross-Page Data'!$I$4:$J$19,2,FALSE),VLOOKUP(H4854,'Cross-Page Data'!$D$4:$F$48,3,FALSE)))))</f>
        <v/>
      </c>
      <c r="M4854" s="120">
        <f>IF(AND($P$2=FALSE,OR(F4854="Commercial NAICS Cogen",F4854="Industrial NAICS Cogen",F4854="NAICS-22 Cogen")),FALSE,IF(AND($P$3=FALSE,OR(F4854="Commercial NAICS Cogen",F4854="Commercial NAICS Non-Cogen",F4854="Industrial NAICS Cogen", F4854="industrial NAICS non-Cogen")),FALSE, TRUE))</f>
        <v/>
      </c>
    </row>
    <row r="4855">
      <c r="A4855" s="129" t="n">
        <v>61763</v>
      </c>
      <c r="B4855" s="130" t="inlineStr">
        <is>
          <t>Sunshine Gateway Solar Energy Center</t>
        </is>
      </c>
      <c r="C4855" s="130" t="inlineStr">
        <is>
          <t>Florida Power &amp; Light Co</t>
        </is>
      </c>
      <c r="D4855" s="129" t="n">
        <v>6452</v>
      </c>
      <c r="E4855" s="130" t="inlineStr">
        <is>
          <t>FL</t>
        </is>
      </c>
      <c r="F4855" s="130" t="inlineStr">
        <is>
          <t>Electric Utility</t>
        </is>
      </c>
      <c r="G4855" s="130" t="inlineStr">
        <is>
          <t>PV</t>
        </is>
      </c>
      <c r="H4855" s="130" t="inlineStr">
        <is>
          <t>SUN</t>
        </is>
      </c>
      <c r="I4855" s="130" t="inlineStr">
        <is>
          <t>SUN</t>
        </is>
      </c>
      <c r="J4855" s="131" t="n">
        <v>152326</v>
      </c>
      <c r="K4855" s="129" t="n">
        <v>2020</v>
      </c>
      <c r="L4855" s="120">
        <f>IF(VLOOKUP(H4855,'Cross-Page Data'!$D$4:$F$48,3,FALSE)="natural gas",VLOOKUP(G4855,'Cross-Page Data'!$I$4:$J$19,2,FALSE),IF(VLOOKUP(H4855,'Cross-Page Data'!$D$4:$F$48,3,FALSE)="solar",IF(G4855="PV","solar PV","solar thermal"),IF(VLOOKUP(H4855,'Cross-Page Data'!$D$4:$F$48,3,FALSE)="wind",VLOOKUP(G4855,'Cross-Page Data'!$I$4:$J$19,2,FALSE),IF(VLOOKUP(H4855,'Cross-Page Data'!$D$4:$F$48,3,FALSE)="hydro",VLOOKUP(G4855,'Cross-Page Data'!$I$4:$J$19,2,FALSE),VLOOKUP(H4855,'Cross-Page Data'!$D$4:$F$48,3,FALSE)))))</f>
        <v/>
      </c>
      <c r="M4855" s="120">
        <f>IF(AND($P$2=FALSE,OR(F4855="Commercial NAICS Cogen",F4855="Industrial NAICS Cogen",F4855="NAICS-22 Cogen")),FALSE,IF(AND($P$3=FALSE,OR(F4855="Commercial NAICS Cogen",F4855="Commercial NAICS Non-Cogen",F4855="Industrial NAICS Cogen", F4855="industrial NAICS non-Cogen")),FALSE, TRUE))</f>
        <v/>
      </c>
    </row>
    <row r="4856">
      <c r="A4856" s="129" t="n">
        <v>61766</v>
      </c>
      <c r="B4856" s="130" t="inlineStr">
        <is>
          <t>Miami Dade Solar Energy Center</t>
        </is>
      </c>
      <c r="C4856" s="130" t="inlineStr">
        <is>
          <t>Florida Power &amp; Light Co</t>
        </is>
      </c>
      <c r="D4856" s="129" t="n">
        <v>6452</v>
      </c>
      <c r="E4856" s="130" t="inlineStr">
        <is>
          <t>FL</t>
        </is>
      </c>
      <c r="F4856" s="130" t="inlineStr">
        <is>
          <t>Electric Utility</t>
        </is>
      </c>
      <c r="G4856" s="130" t="inlineStr">
        <is>
          <t>PV</t>
        </is>
      </c>
      <c r="H4856" s="130" t="inlineStr">
        <is>
          <t>SUN</t>
        </is>
      </c>
      <c r="I4856" s="130" t="inlineStr">
        <is>
          <t>SUN</t>
        </is>
      </c>
      <c r="J4856" s="131" t="n">
        <v>153245</v>
      </c>
      <c r="K4856" s="129" t="n">
        <v>2020</v>
      </c>
      <c r="L4856" s="120">
        <f>IF(VLOOKUP(H4856,'Cross-Page Data'!$D$4:$F$48,3,FALSE)="natural gas",VLOOKUP(G4856,'Cross-Page Data'!$I$4:$J$19,2,FALSE),IF(VLOOKUP(H4856,'Cross-Page Data'!$D$4:$F$48,3,FALSE)="solar",IF(G4856="PV","solar PV","solar thermal"),IF(VLOOKUP(H4856,'Cross-Page Data'!$D$4:$F$48,3,FALSE)="wind",VLOOKUP(G4856,'Cross-Page Data'!$I$4:$J$19,2,FALSE),IF(VLOOKUP(H4856,'Cross-Page Data'!$D$4:$F$48,3,FALSE)="hydro",VLOOKUP(G4856,'Cross-Page Data'!$I$4:$J$19,2,FALSE),VLOOKUP(H4856,'Cross-Page Data'!$D$4:$F$48,3,FALSE)))))</f>
        <v/>
      </c>
      <c r="M4856" s="120">
        <f>IF(AND($P$2=FALSE,OR(F4856="Commercial NAICS Cogen",F4856="Industrial NAICS Cogen",F4856="NAICS-22 Cogen")),FALSE,IF(AND($P$3=FALSE,OR(F4856="Commercial NAICS Cogen",F4856="Commercial NAICS Non-Cogen",F4856="Industrial NAICS Cogen", F4856="industrial NAICS non-Cogen")),FALSE, TRUE))</f>
        <v/>
      </c>
    </row>
    <row r="4857">
      <c r="A4857" s="129" t="n">
        <v>61767</v>
      </c>
      <c r="B4857" s="130" t="inlineStr">
        <is>
          <t>Pioneer Trail Solar Energy Center</t>
        </is>
      </c>
      <c r="C4857" s="130" t="inlineStr">
        <is>
          <t>Florida Power &amp; Light Co</t>
        </is>
      </c>
      <c r="D4857" s="129" t="n">
        <v>6452</v>
      </c>
      <c r="E4857" s="130" t="inlineStr">
        <is>
          <t>FL</t>
        </is>
      </c>
      <c r="F4857" s="130" t="inlineStr">
        <is>
          <t>Electric Utility</t>
        </is>
      </c>
      <c r="G4857" s="130" t="inlineStr">
        <is>
          <t>PV</t>
        </is>
      </c>
      <c r="H4857" s="130" t="inlineStr">
        <is>
          <t>SUN</t>
        </is>
      </c>
      <c r="I4857" s="130" t="inlineStr">
        <is>
          <t>SUN</t>
        </is>
      </c>
      <c r="J4857" s="131" t="n">
        <v>145362</v>
      </c>
      <c r="K4857" s="129" t="n">
        <v>2020</v>
      </c>
      <c r="L4857" s="120">
        <f>IF(VLOOKUP(H4857,'Cross-Page Data'!$D$4:$F$48,3,FALSE)="natural gas",VLOOKUP(G4857,'Cross-Page Data'!$I$4:$J$19,2,FALSE),IF(VLOOKUP(H4857,'Cross-Page Data'!$D$4:$F$48,3,FALSE)="solar",IF(G4857="PV","solar PV","solar thermal"),IF(VLOOKUP(H4857,'Cross-Page Data'!$D$4:$F$48,3,FALSE)="wind",VLOOKUP(G4857,'Cross-Page Data'!$I$4:$J$19,2,FALSE),IF(VLOOKUP(H4857,'Cross-Page Data'!$D$4:$F$48,3,FALSE)="hydro",VLOOKUP(G4857,'Cross-Page Data'!$I$4:$J$19,2,FALSE),VLOOKUP(H4857,'Cross-Page Data'!$D$4:$F$48,3,FALSE)))))</f>
        <v/>
      </c>
      <c r="M4857" s="120">
        <f>IF(AND($P$2=FALSE,OR(F4857="Commercial NAICS Cogen",F4857="Industrial NAICS Cogen",F4857="NAICS-22 Cogen")),FALSE,IF(AND($P$3=FALSE,OR(F4857="Commercial NAICS Cogen",F4857="Commercial NAICS Non-Cogen",F4857="Industrial NAICS Cogen", F4857="industrial NAICS non-Cogen")),FALSE, TRUE))</f>
        <v/>
      </c>
    </row>
    <row r="4858">
      <c r="A4858" s="129" t="n">
        <v>61768</v>
      </c>
      <c r="B4858" s="130" t="inlineStr">
        <is>
          <t>Interstate Solar Energy Center</t>
        </is>
      </c>
      <c r="C4858" s="130" t="inlineStr">
        <is>
          <t>Florida Power &amp; Light Co</t>
        </is>
      </c>
      <c r="D4858" s="129" t="n">
        <v>6452</v>
      </c>
      <c r="E4858" s="130" t="inlineStr">
        <is>
          <t>FL</t>
        </is>
      </c>
      <c r="F4858" s="130" t="inlineStr">
        <is>
          <t>Electric Utility</t>
        </is>
      </c>
      <c r="G4858" s="130" t="inlineStr">
        <is>
          <t>PV</t>
        </is>
      </c>
      <c r="H4858" s="130" t="inlineStr">
        <is>
          <t>SUN</t>
        </is>
      </c>
      <c r="I4858" s="130" t="inlineStr">
        <is>
          <t>SUN</t>
        </is>
      </c>
      <c r="J4858" s="131" t="n">
        <v>151909</v>
      </c>
      <c r="K4858" s="129" t="n">
        <v>2020</v>
      </c>
      <c r="L4858" s="120">
        <f>IF(VLOOKUP(H4858,'Cross-Page Data'!$D$4:$F$48,3,FALSE)="natural gas",VLOOKUP(G4858,'Cross-Page Data'!$I$4:$J$19,2,FALSE),IF(VLOOKUP(H4858,'Cross-Page Data'!$D$4:$F$48,3,FALSE)="solar",IF(G4858="PV","solar PV","solar thermal"),IF(VLOOKUP(H4858,'Cross-Page Data'!$D$4:$F$48,3,FALSE)="wind",VLOOKUP(G4858,'Cross-Page Data'!$I$4:$J$19,2,FALSE),IF(VLOOKUP(H4858,'Cross-Page Data'!$D$4:$F$48,3,FALSE)="hydro",VLOOKUP(G4858,'Cross-Page Data'!$I$4:$J$19,2,FALSE),VLOOKUP(H4858,'Cross-Page Data'!$D$4:$F$48,3,FALSE)))))</f>
        <v/>
      </c>
      <c r="M4858" s="120">
        <f>IF(AND($P$2=FALSE,OR(F4858="Commercial NAICS Cogen",F4858="Industrial NAICS Cogen",F4858="NAICS-22 Cogen")),FALSE,IF(AND($P$3=FALSE,OR(F4858="Commercial NAICS Cogen",F4858="Commercial NAICS Non-Cogen",F4858="Industrial NAICS Cogen", F4858="industrial NAICS non-Cogen")),FALSE, TRUE))</f>
        <v/>
      </c>
    </row>
    <row r="4859">
      <c r="A4859" s="129" t="n">
        <v>61773</v>
      </c>
      <c r="B4859" s="130" t="inlineStr">
        <is>
          <t>Palmas Wind, LLC</t>
        </is>
      </c>
      <c r="C4859" s="130" t="inlineStr">
        <is>
          <t>Acciona Energy USA Global, LLC</t>
        </is>
      </c>
      <c r="D4859" s="129" t="n">
        <v>57416</v>
      </c>
      <c r="E4859" s="130" t="inlineStr">
        <is>
          <t>TX</t>
        </is>
      </c>
      <c r="F4859" s="130" t="inlineStr">
        <is>
          <t>NAICS-22 Non-Cogen</t>
        </is>
      </c>
      <c r="G4859" s="130" t="inlineStr">
        <is>
          <t>WT</t>
        </is>
      </c>
      <c r="H4859" s="130" t="inlineStr">
        <is>
          <t>WND</t>
        </is>
      </c>
      <c r="I4859" s="130" t="inlineStr">
        <is>
          <t>WND</t>
        </is>
      </c>
      <c r="J4859" s="131" t="n">
        <v>33515</v>
      </c>
      <c r="K4859" s="129" t="n">
        <v>2020</v>
      </c>
      <c r="L4859" s="120">
        <f>IF(VLOOKUP(H4859,'Cross-Page Data'!$D$4:$F$48,3,FALSE)="natural gas",VLOOKUP(G4859,'Cross-Page Data'!$I$4:$J$19,2,FALSE),IF(VLOOKUP(H4859,'Cross-Page Data'!$D$4:$F$48,3,FALSE)="solar",IF(G4859="PV","solar PV","solar thermal"),IF(VLOOKUP(H4859,'Cross-Page Data'!$D$4:$F$48,3,FALSE)="wind",VLOOKUP(G4859,'Cross-Page Data'!$I$4:$J$19,2,FALSE),IF(VLOOKUP(H4859,'Cross-Page Data'!$D$4:$F$48,3,FALSE)="hydro",VLOOKUP(G4859,'Cross-Page Data'!$I$4:$J$19,2,FALSE),VLOOKUP(H4859,'Cross-Page Data'!$D$4:$F$48,3,FALSE)))))</f>
        <v/>
      </c>
      <c r="M4859" s="120">
        <f>IF(AND($P$2=FALSE,OR(F4859="Commercial NAICS Cogen",F4859="Industrial NAICS Cogen",F4859="NAICS-22 Cogen")),FALSE,IF(AND($P$3=FALSE,OR(F4859="Commercial NAICS Cogen",F4859="Commercial NAICS Non-Cogen",F4859="Industrial NAICS Cogen", F4859="industrial NAICS non-Cogen")),FALSE, TRUE))</f>
        <v/>
      </c>
    </row>
    <row r="4860">
      <c r="A4860" s="129" t="n">
        <v>61776</v>
      </c>
      <c r="B4860" s="130" t="inlineStr">
        <is>
          <t>Midway Wind, LLC</t>
        </is>
      </c>
      <c r="C4860" s="130" t="inlineStr">
        <is>
          <t>Midway Wind, LLC</t>
        </is>
      </c>
      <c r="D4860" s="129" t="n">
        <v>61396</v>
      </c>
      <c r="E4860" s="130" t="inlineStr">
        <is>
          <t>TX</t>
        </is>
      </c>
      <c r="F4860" s="130" t="inlineStr">
        <is>
          <t>NAICS-22 Non-Cogen</t>
        </is>
      </c>
      <c r="G4860" s="130" t="inlineStr">
        <is>
          <t>WT</t>
        </is>
      </c>
      <c r="H4860" s="130" t="inlineStr">
        <is>
          <t>WND</t>
        </is>
      </c>
      <c r="I4860" s="130" t="inlineStr">
        <is>
          <t>WND</t>
        </is>
      </c>
      <c r="J4860" s="131" t="n">
        <v>492290</v>
      </c>
      <c r="K4860" s="129" t="n">
        <v>2020</v>
      </c>
      <c r="L4860" s="120">
        <f>IF(VLOOKUP(H4860,'Cross-Page Data'!$D$4:$F$48,3,FALSE)="natural gas",VLOOKUP(G4860,'Cross-Page Data'!$I$4:$J$19,2,FALSE),IF(VLOOKUP(H4860,'Cross-Page Data'!$D$4:$F$48,3,FALSE)="solar",IF(G4860="PV","solar PV","solar thermal"),IF(VLOOKUP(H4860,'Cross-Page Data'!$D$4:$F$48,3,FALSE)="wind",VLOOKUP(G4860,'Cross-Page Data'!$I$4:$J$19,2,FALSE),IF(VLOOKUP(H4860,'Cross-Page Data'!$D$4:$F$48,3,FALSE)="hydro",VLOOKUP(G4860,'Cross-Page Data'!$I$4:$J$19,2,FALSE),VLOOKUP(H4860,'Cross-Page Data'!$D$4:$F$48,3,FALSE)))))</f>
        <v/>
      </c>
      <c r="M4860" s="120">
        <f>IF(AND($P$2=FALSE,OR(F4860="Commercial NAICS Cogen",F4860="Industrial NAICS Cogen",F4860="NAICS-22 Cogen")),FALSE,IF(AND($P$3=FALSE,OR(F4860="Commercial NAICS Cogen",F4860="Commercial NAICS Non-Cogen",F4860="Industrial NAICS Cogen", F4860="industrial NAICS non-Cogen")),FALSE, TRUE))</f>
        <v/>
      </c>
    </row>
    <row r="4861">
      <c r="A4861" s="129" t="n">
        <v>61778</v>
      </c>
      <c r="B4861" s="130" t="inlineStr">
        <is>
          <t>North 301 Solar</t>
        </is>
      </c>
      <c r="C4861" s="130" t="inlineStr">
        <is>
          <t xml:space="preserve">North 301 Solar        </t>
        </is>
      </c>
      <c r="D4861" s="129" t="n">
        <v>61401</v>
      </c>
      <c r="E4861" s="130" t="inlineStr">
        <is>
          <t>NC</t>
        </is>
      </c>
      <c r="F4861" s="130" t="inlineStr">
        <is>
          <t>NAICS-22 Non-Cogen</t>
        </is>
      </c>
      <c r="G4861" s="130" t="inlineStr">
        <is>
          <t>PV</t>
        </is>
      </c>
      <c r="H4861" s="130" t="inlineStr">
        <is>
          <t>SUN</t>
        </is>
      </c>
      <c r="I4861" s="130" t="inlineStr">
        <is>
          <t>SUN</t>
        </is>
      </c>
      <c r="J4861" s="131" t="n">
        <v>38075</v>
      </c>
      <c r="K4861" s="129" t="n">
        <v>2020</v>
      </c>
      <c r="L4861" s="120">
        <f>IF(VLOOKUP(H4861,'Cross-Page Data'!$D$4:$F$48,3,FALSE)="natural gas",VLOOKUP(G4861,'Cross-Page Data'!$I$4:$J$19,2,FALSE),IF(VLOOKUP(H4861,'Cross-Page Data'!$D$4:$F$48,3,FALSE)="solar",IF(G4861="PV","solar PV","solar thermal"),IF(VLOOKUP(H4861,'Cross-Page Data'!$D$4:$F$48,3,FALSE)="wind",VLOOKUP(G4861,'Cross-Page Data'!$I$4:$J$19,2,FALSE),IF(VLOOKUP(H4861,'Cross-Page Data'!$D$4:$F$48,3,FALSE)="hydro",VLOOKUP(G4861,'Cross-Page Data'!$I$4:$J$19,2,FALSE),VLOOKUP(H4861,'Cross-Page Data'!$D$4:$F$48,3,FALSE)))))</f>
        <v/>
      </c>
      <c r="M4861" s="120">
        <f>IF(AND($P$2=FALSE,OR(F4861="Commercial NAICS Cogen",F4861="Industrial NAICS Cogen",F4861="NAICS-22 Cogen")),FALSE,IF(AND($P$3=FALSE,OR(F4861="Commercial NAICS Cogen",F4861="Commercial NAICS Non-Cogen",F4861="Industrial NAICS Cogen", F4861="industrial NAICS non-Cogen")),FALSE, TRUE))</f>
        <v/>
      </c>
    </row>
    <row r="4862">
      <c r="A4862" s="129" t="n">
        <v>61782</v>
      </c>
      <c r="B4862" s="130" t="inlineStr">
        <is>
          <t>Live Oak Wind Project</t>
        </is>
      </c>
      <c r="C4862" s="130" t="inlineStr">
        <is>
          <t>Engie North America</t>
        </is>
      </c>
      <c r="D4862" s="129" t="n">
        <v>56201</v>
      </c>
      <c r="E4862" s="130" t="inlineStr">
        <is>
          <t>TX</t>
        </is>
      </c>
      <c r="F4862" s="130" t="inlineStr">
        <is>
          <t>NAICS-22 Non-Cogen</t>
        </is>
      </c>
      <c r="G4862" s="130" t="inlineStr">
        <is>
          <t>WT</t>
        </is>
      </c>
      <c r="H4862" s="130" t="inlineStr">
        <is>
          <t>WND</t>
        </is>
      </c>
      <c r="I4862" s="130" t="inlineStr">
        <is>
          <t>WND</t>
        </is>
      </c>
      <c r="J4862" s="131" t="n">
        <v>817040</v>
      </c>
      <c r="K4862" s="129" t="n">
        <v>2020</v>
      </c>
      <c r="L4862" s="120">
        <f>IF(VLOOKUP(H4862,'Cross-Page Data'!$D$4:$F$48,3,FALSE)="natural gas",VLOOKUP(G4862,'Cross-Page Data'!$I$4:$J$19,2,FALSE),IF(VLOOKUP(H4862,'Cross-Page Data'!$D$4:$F$48,3,FALSE)="solar",IF(G4862="PV","solar PV","solar thermal"),IF(VLOOKUP(H4862,'Cross-Page Data'!$D$4:$F$48,3,FALSE)="wind",VLOOKUP(G4862,'Cross-Page Data'!$I$4:$J$19,2,FALSE),IF(VLOOKUP(H4862,'Cross-Page Data'!$D$4:$F$48,3,FALSE)="hydro",VLOOKUP(G4862,'Cross-Page Data'!$I$4:$J$19,2,FALSE),VLOOKUP(H4862,'Cross-Page Data'!$D$4:$F$48,3,FALSE)))))</f>
        <v/>
      </c>
      <c r="M4862" s="120">
        <f>IF(AND($P$2=FALSE,OR(F4862="Commercial NAICS Cogen",F4862="Industrial NAICS Cogen",F4862="NAICS-22 Cogen")),FALSE,IF(AND($P$3=FALSE,OR(F4862="Commercial NAICS Cogen",F4862="Commercial NAICS Non-Cogen",F4862="Industrial NAICS Cogen", F4862="industrial NAICS non-Cogen")),FALSE, TRUE))</f>
        <v/>
      </c>
    </row>
    <row r="4863">
      <c r="A4863" s="129" t="n">
        <v>61784</v>
      </c>
      <c r="B4863" s="130" t="inlineStr">
        <is>
          <t>Upstream Wind Energy LLC</t>
        </is>
      </c>
      <c r="C4863" s="130" t="inlineStr">
        <is>
          <t>Invenergy Services LLC</t>
        </is>
      </c>
      <c r="D4863" s="129" t="n">
        <v>49893</v>
      </c>
      <c r="E4863" s="130" t="inlineStr">
        <is>
          <t>NE</t>
        </is>
      </c>
      <c r="F4863" s="130" t="inlineStr">
        <is>
          <t>NAICS-22 Non-Cogen</t>
        </is>
      </c>
      <c r="G4863" s="130" t="inlineStr">
        <is>
          <t>WT</t>
        </is>
      </c>
      <c r="H4863" s="130" t="inlineStr">
        <is>
          <t>WND</t>
        </is>
      </c>
      <c r="I4863" s="130" t="inlineStr">
        <is>
          <t>WND</t>
        </is>
      </c>
      <c r="J4863" s="131" t="n">
        <v>867176</v>
      </c>
      <c r="K4863" s="129" t="n">
        <v>2020</v>
      </c>
      <c r="L4863" s="120">
        <f>IF(VLOOKUP(H4863,'Cross-Page Data'!$D$4:$F$48,3,FALSE)="natural gas",VLOOKUP(G4863,'Cross-Page Data'!$I$4:$J$19,2,FALSE),IF(VLOOKUP(H4863,'Cross-Page Data'!$D$4:$F$48,3,FALSE)="solar",IF(G4863="PV","solar PV","solar thermal"),IF(VLOOKUP(H4863,'Cross-Page Data'!$D$4:$F$48,3,FALSE)="wind",VLOOKUP(G4863,'Cross-Page Data'!$I$4:$J$19,2,FALSE),IF(VLOOKUP(H4863,'Cross-Page Data'!$D$4:$F$48,3,FALSE)="hydro",VLOOKUP(G4863,'Cross-Page Data'!$I$4:$J$19,2,FALSE),VLOOKUP(H4863,'Cross-Page Data'!$D$4:$F$48,3,FALSE)))))</f>
        <v/>
      </c>
      <c r="M4863" s="120">
        <f>IF(AND($P$2=FALSE,OR(F4863="Commercial NAICS Cogen",F4863="Industrial NAICS Cogen",F4863="NAICS-22 Cogen")),FALSE,IF(AND($P$3=FALSE,OR(F4863="Commercial NAICS Cogen",F4863="Commercial NAICS Non-Cogen",F4863="Industrial NAICS Cogen", F4863="industrial NAICS non-Cogen")),FALSE, TRUE))</f>
        <v/>
      </c>
    </row>
    <row r="4864">
      <c r="A4864" s="129" t="n">
        <v>61785</v>
      </c>
      <c r="B4864" s="130" t="inlineStr">
        <is>
          <t>Camilla Solar Energy Project</t>
        </is>
      </c>
      <c r="C4864" s="130" t="inlineStr">
        <is>
          <t>Invenergy Services LLC</t>
        </is>
      </c>
      <c r="D4864" s="129" t="n">
        <v>49893</v>
      </c>
      <c r="E4864" s="130" t="inlineStr">
        <is>
          <t>GA</t>
        </is>
      </c>
      <c r="F4864" s="130" t="inlineStr">
        <is>
          <t>NAICS-22 Non-Cogen</t>
        </is>
      </c>
      <c r="G4864" s="130" t="inlineStr">
        <is>
          <t>PV</t>
        </is>
      </c>
      <c r="H4864" s="130" t="inlineStr">
        <is>
          <t>SUN</t>
        </is>
      </c>
      <c r="I4864" s="130" t="inlineStr">
        <is>
          <t>SUN</t>
        </is>
      </c>
      <c r="J4864" s="131" t="n">
        <v>334654</v>
      </c>
      <c r="K4864" s="129" t="n">
        <v>2020</v>
      </c>
      <c r="L4864" s="120">
        <f>IF(VLOOKUP(H4864,'Cross-Page Data'!$D$4:$F$48,3,FALSE)="natural gas",VLOOKUP(G4864,'Cross-Page Data'!$I$4:$J$19,2,FALSE),IF(VLOOKUP(H4864,'Cross-Page Data'!$D$4:$F$48,3,FALSE)="solar",IF(G4864="PV","solar PV","solar thermal"),IF(VLOOKUP(H4864,'Cross-Page Data'!$D$4:$F$48,3,FALSE)="wind",VLOOKUP(G4864,'Cross-Page Data'!$I$4:$J$19,2,FALSE),IF(VLOOKUP(H4864,'Cross-Page Data'!$D$4:$F$48,3,FALSE)="hydro",VLOOKUP(G4864,'Cross-Page Data'!$I$4:$J$19,2,FALSE),VLOOKUP(H4864,'Cross-Page Data'!$D$4:$F$48,3,FALSE)))))</f>
        <v/>
      </c>
      <c r="M4864" s="120">
        <f>IF(AND($P$2=FALSE,OR(F4864="Commercial NAICS Cogen",F4864="Industrial NAICS Cogen",F4864="NAICS-22 Cogen")),FALSE,IF(AND($P$3=FALSE,OR(F4864="Commercial NAICS Cogen",F4864="Commercial NAICS Non-Cogen",F4864="Industrial NAICS Cogen", F4864="industrial NAICS non-Cogen")),FALSE, TRUE))</f>
        <v/>
      </c>
    </row>
    <row r="4865">
      <c r="A4865" s="129" t="n">
        <v>61787</v>
      </c>
      <c r="B4865" s="130" t="inlineStr">
        <is>
          <t>Bishop Hill III</t>
        </is>
      </c>
      <c r="C4865" s="130" t="inlineStr">
        <is>
          <t>Invenergy Services LLC</t>
        </is>
      </c>
      <c r="D4865" s="129" t="n">
        <v>49893</v>
      </c>
      <c r="E4865" s="130" t="inlineStr">
        <is>
          <t>IL</t>
        </is>
      </c>
      <c r="F4865" s="130" t="inlineStr">
        <is>
          <t>NAICS-22 Non-Cogen</t>
        </is>
      </c>
      <c r="G4865" s="130" t="inlineStr">
        <is>
          <t>WT</t>
        </is>
      </c>
      <c r="H4865" s="130" t="inlineStr">
        <is>
          <t>WND</t>
        </is>
      </c>
      <c r="I4865" s="130" t="inlineStr">
        <is>
          <t>WND</t>
        </is>
      </c>
      <c r="J4865" s="131" t="n">
        <v>424170</v>
      </c>
      <c r="K4865" s="129" t="n">
        <v>2020</v>
      </c>
      <c r="L4865" s="120">
        <f>IF(VLOOKUP(H4865,'Cross-Page Data'!$D$4:$F$48,3,FALSE)="natural gas",VLOOKUP(G4865,'Cross-Page Data'!$I$4:$J$19,2,FALSE),IF(VLOOKUP(H4865,'Cross-Page Data'!$D$4:$F$48,3,FALSE)="solar",IF(G4865="PV","solar PV","solar thermal"),IF(VLOOKUP(H4865,'Cross-Page Data'!$D$4:$F$48,3,FALSE)="wind",VLOOKUP(G4865,'Cross-Page Data'!$I$4:$J$19,2,FALSE),IF(VLOOKUP(H4865,'Cross-Page Data'!$D$4:$F$48,3,FALSE)="hydro",VLOOKUP(G4865,'Cross-Page Data'!$I$4:$J$19,2,FALSE),VLOOKUP(H4865,'Cross-Page Data'!$D$4:$F$48,3,FALSE)))))</f>
        <v/>
      </c>
      <c r="M4865" s="120">
        <f>IF(AND($P$2=FALSE,OR(F4865="Commercial NAICS Cogen",F4865="Industrial NAICS Cogen",F4865="NAICS-22 Cogen")),FALSE,IF(AND($P$3=FALSE,OR(F4865="Commercial NAICS Cogen",F4865="Commercial NAICS Non-Cogen",F4865="Industrial NAICS Cogen", F4865="industrial NAICS non-Cogen")),FALSE, TRUE))</f>
        <v/>
      </c>
    </row>
    <row r="4866" ht="29" customHeight="1" s="157">
      <c r="A4866" s="129" t="n">
        <v>61789</v>
      </c>
      <c r="B4866" s="130" t="inlineStr">
        <is>
          <t>Diamond Vista Wind Project, LLC</t>
        </is>
      </c>
      <c r="C4866" s="130" t="inlineStr">
        <is>
          <t>Enel Green Power Diamond Vista Wind Project, LLC</t>
        </is>
      </c>
      <c r="D4866" s="129" t="n">
        <v>61413</v>
      </c>
      <c r="E4866" s="130" t="inlineStr">
        <is>
          <t>KS</t>
        </is>
      </c>
      <c r="F4866" s="130" t="inlineStr">
        <is>
          <t>NAICS-22 Non-Cogen</t>
        </is>
      </c>
      <c r="G4866" s="130" t="inlineStr">
        <is>
          <t>WT</t>
        </is>
      </c>
      <c r="H4866" s="130" t="inlineStr">
        <is>
          <t>WND</t>
        </is>
      </c>
      <c r="I4866" s="130" t="inlineStr">
        <is>
          <t>WND</t>
        </is>
      </c>
      <c r="J4866" s="131" t="n">
        <v>1154480</v>
      </c>
      <c r="K4866" s="129" t="n">
        <v>2020</v>
      </c>
      <c r="L4866" s="120">
        <f>IF(VLOOKUP(H4866,'Cross-Page Data'!$D$4:$F$48,3,FALSE)="natural gas",VLOOKUP(G4866,'Cross-Page Data'!$I$4:$J$19,2,FALSE),IF(VLOOKUP(H4866,'Cross-Page Data'!$D$4:$F$48,3,FALSE)="solar",IF(G4866="PV","solar PV","solar thermal"),IF(VLOOKUP(H4866,'Cross-Page Data'!$D$4:$F$48,3,FALSE)="wind",VLOOKUP(G4866,'Cross-Page Data'!$I$4:$J$19,2,FALSE),IF(VLOOKUP(H4866,'Cross-Page Data'!$D$4:$F$48,3,FALSE)="hydro",VLOOKUP(G4866,'Cross-Page Data'!$I$4:$J$19,2,FALSE),VLOOKUP(H4866,'Cross-Page Data'!$D$4:$F$48,3,FALSE)))))</f>
        <v/>
      </c>
      <c r="M4866" s="120">
        <f>IF(AND($P$2=FALSE,OR(F4866="Commercial NAICS Cogen",F4866="Industrial NAICS Cogen",F4866="NAICS-22 Cogen")),FALSE,IF(AND($P$3=FALSE,OR(F4866="Commercial NAICS Cogen",F4866="Commercial NAICS Non-Cogen",F4866="Industrial NAICS Cogen", F4866="industrial NAICS non-Cogen")),FALSE, TRUE))</f>
        <v/>
      </c>
    </row>
    <row r="4867">
      <c r="A4867" s="129" t="n">
        <v>61790</v>
      </c>
      <c r="B4867" s="130" t="inlineStr">
        <is>
          <t>Shaw Creek Solar, LLC</t>
        </is>
      </c>
      <c r="C4867" s="130" t="inlineStr">
        <is>
          <t>Shaw Creek Solar</t>
        </is>
      </c>
      <c r="D4867" s="129" t="n">
        <v>56622</v>
      </c>
      <c r="E4867" s="130" t="inlineStr">
        <is>
          <t>SC</t>
        </is>
      </c>
      <c r="F4867" s="130" t="inlineStr">
        <is>
          <t>NAICS-22 Non-Cogen</t>
        </is>
      </c>
      <c r="G4867" s="130" t="inlineStr">
        <is>
          <t>PV</t>
        </is>
      </c>
      <c r="H4867" s="130" t="inlineStr">
        <is>
          <t>SUN</t>
        </is>
      </c>
      <c r="I4867" s="130" t="inlineStr">
        <is>
          <t>SUN</t>
        </is>
      </c>
      <c r="J4867" s="131" t="n">
        <v>165820</v>
      </c>
      <c r="K4867" s="129" t="n">
        <v>2020</v>
      </c>
      <c r="L4867" s="120">
        <f>IF(VLOOKUP(H4867,'Cross-Page Data'!$D$4:$F$48,3,FALSE)="natural gas",VLOOKUP(G4867,'Cross-Page Data'!$I$4:$J$19,2,FALSE),IF(VLOOKUP(H4867,'Cross-Page Data'!$D$4:$F$48,3,FALSE)="solar",IF(G4867="PV","solar PV","solar thermal"),IF(VLOOKUP(H4867,'Cross-Page Data'!$D$4:$F$48,3,FALSE)="wind",VLOOKUP(G4867,'Cross-Page Data'!$I$4:$J$19,2,FALSE),IF(VLOOKUP(H4867,'Cross-Page Data'!$D$4:$F$48,3,FALSE)="hydro",VLOOKUP(G4867,'Cross-Page Data'!$I$4:$J$19,2,FALSE),VLOOKUP(H4867,'Cross-Page Data'!$D$4:$F$48,3,FALSE)))))</f>
        <v/>
      </c>
      <c r="M4867" s="120">
        <f>IF(AND($P$2=FALSE,OR(F4867="Commercial NAICS Cogen",F4867="Industrial NAICS Cogen",F4867="NAICS-22 Cogen")),FALSE,IF(AND($P$3=FALSE,OR(F4867="Commercial NAICS Cogen",F4867="Commercial NAICS Non-Cogen",F4867="Industrial NAICS Cogen", F4867="industrial NAICS non-Cogen")),FALSE, TRUE))</f>
        <v/>
      </c>
    </row>
    <row r="4868">
      <c r="A4868" s="129" t="n">
        <v>61807</v>
      </c>
      <c r="B4868" s="130" t="inlineStr">
        <is>
          <t>Hamilton Solar Power Plant</t>
        </is>
      </c>
      <c r="C4868" s="130" t="inlineStr">
        <is>
          <t>Duke Energy Florida, LLC</t>
        </is>
      </c>
      <c r="D4868" s="129" t="n">
        <v>6455</v>
      </c>
      <c r="E4868" s="130" t="inlineStr">
        <is>
          <t>FL</t>
        </is>
      </c>
      <c r="F4868" s="130" t="inlineStr">
        <is>
          <t>Electric Utility</t>
        </is>
      </c>
      <c r="G4868" s="130" t="inlineStr">
        <is>
          <t>PV</t>
        </is>
      </c>
      <c r="H4868" s="130" t="inlineStr">
        <is>
          <t>SUN</t>
        </is>
      </c>
      <c r="I4868" s="130" t="inlineStr">
        <is>
          <t>SUN</t>
        </is>
      </c>
      <c r="J4868" s="131" t="n">
        <v>175804</v>
      </c>
      <c r="K4868" s="129" t="n">
        <v>2020</v>
      </c>
      <c r="L4868" s="120">
        <f>IF(VLOOKUP(H4868,'Cross-Page Data'!$D$4:$F$48,3,FALSE)="natural gas",VLOOKUP(G4868,'Cross-Page Data'!$I$4:$J$19,2,FALSE),IF(VLOOKUP(H4868,'Cross-Page Data'!$D$4:$F$48,3,FALSE)="solar",IF(G4868="PV","solar PV","solar thermal"),IF(VLOOKUP(H4868,'Cross-Page Data'!$D$4:$F$48,3,FALSE)="wind",VLOOKUP(G4868,'Cross-Page Data'!$I$4:$J$19,2,FALSE),IF(VLOOKUP(H4868,'Cross-Page Data'!$D$4:$F$48,3,FALSE)="hydro",VLOOKUP(G4868,'Cross-Page Data'!$I$4:$J$19,2,FALSE),VLOOKUP(H4868,'Cross-Page Data'!$D$4:$F$48,3,FALSE)))))</f>
        <v/>
      </c>
      <c r="M4868" s="120">
        <f>IF(AND($P$2=FALSE,OR(F4868="Commercial NAICS Cogen",F4868="Industrial NAICS Cogen",F4868="NAICS-22 Cogen")),FALSE,IF(AND($P$3=FALSE,OR(F4868="Commercial NAICS Cogen",F4868="Commercial NAICS Non-Cogen",F4868="Industrial NAICS Cogen", F4868="industrial NAICS non-Cogen")),FALSE, TRUE))</f>
        <v/>
      </c>
    </row>
    <row r="4869">
      <c r="A4869" s="129" t="n">
        <v>61811</v>
      </c>
      <c r="B4869" s="130" t="inlineStr">
        <is>
          <t>Titan Solar</t>
        </is>
      </c>
      <c r="C4869" s="130" t="inlineStr">
        <is>
          <t>Titan Solar, LLC</t>
        </is>
      </c>
      <c r="D4869" s="129" t="n">
        <v>61436</v>
      </c>
      <c r="E4869" s="130" t="inlineStr">
        <is>
          <t>CO</t>
        </is>
      </c>
      <c r="F4869" s="130" t="inlineStr">
        <is>
          <t>NAICS-22 Non-Cogen</t>
        </is>
      </c>
      <c r="G4869" s="130" t="inlineStr">
        <is>
          <t>PV</t>
        </is>
      </c>
      <c r="H4869" s="130" t="inlineStr">
        <is>
          <t>SUN</t>
        </is>
      </c>
      <c r="I4869" s="130" t="inlineStr">
        <is>
          <t>SUN</t>
        </is>
      </c>
      <c r="J4869" s="131" t="n">
        <v>102015</v>
      </c>
      <c r="K4869" s="129" t="n">
        <v>2020</v>
      </c>
      <c r="L4869" s="120">
        <f>IF(VLOOKUP(H4869,'Cross-Page Data'!$D$4:$F$48,3,FALSE)="natural gas",VLOOKUP(G4869,'Cross-Page Data'!$I$4:$J$19,2,FALSE),IF(VLOOKUP(H4869,'Cross-Page Data'!$D$4:$F$48,3,FALSE)="solar",IF(G4869="PV","solar PV","solar thermal"),IF(VLOOKUP(H4869,'Cross-Page Data'!$D$4:$F$48,3,FALSE)="wind",VLOOKUP(G4869,'Cross-Page Data'!$I$4:$J$19,2,FALSE),IF(VLOOKUP(H4869,'Cross-Page Data'!$D$4:$F$48,3,FALSE)="hydro",VLOOKUP(G4869,'Cross-Page Data'!$I$4:$J$19,2,FALSE),VLOOKUP(H4869,'Cross-Page Data'!$D$4:$F$48,3,FALSE)))))</f>
        <v/>
      </c>
      <c r="M4869" s="120">
        <f>IF(AND($P$2=FALSE,OR(F4869="Commercial NAICS Cogen",F4869="Industrial NAICS Cogen",F4869="NAICS-22 Cogen")),FALSE,IF(AND($P$3=FALSE,OR(F4869="Commercial NAICS Cogen",F4869="Commercial NAICS Non-Cogen",F4869="Industrial NAICS Cogen", F4869="industrial NAICS non-Cogen")),FALSE, TRUE))</f>
        <v/>
      </c>
    </row>
    <row r="4870">
      <c r="A4870" s="129" t="n">
        <v>61813</v>
      </c>
      <c r="B4870" s="130" t="inlineStr">
        <is>
          <t>Ranchland Solar, LLC</t>
        </is>
      </c>
      <c r="C4870" s="130" t="inlineStr">
        <is>
          <t>Ranchland Solar, LLC</t>
        </is>
      </c>
      <c r="D4870" s="129" t="n">
        <v>61425</v>
      </c>
      <c r="E4870" s="130" t="inlineStr">
        <is>
          <t>NC</t>
        </is>
      </c>
      <c r="F4870" s="130" t="inlineStr">
        <is>
          <t>NAICS-22 Non-Cogen</t>
        </is>
      </c>
      <c r="G4870" s="130" t="inlineStr">
        <is>
          <t>PV</t>
        </is>
      </c>
      <c r="H4870" s="130" t="inlineStr">
        <is>
          <t>SUN</t>
        </is>
      </c>
      <c r="I4870" s="130" t="inlineStr">
        <is>
          <t>SUN</t>
        </is>
      </c>
      <c r="J4870" s="131" t="n">
        <v>124288</v>
      </c>
      <c r="K4870" s="129" t="n">
        <v>2020</v>
      </c>
      <c r="L4870" s="120">
        <f>IF(VLOOKUP(H4870,'Cross-Page Data'!$D$4:$F$48,3,FALSE)="natural gas",VLOOKUP(G4870,'Cross-Page Data'!$I$4:$J$19,2,FALSE),IF(VLOOKUP(H4870,'Cross-Page Data'!$D$4:$F$48,3,FALSE)="solar",IF(G4870="PV","solar PV","solar thermal"),IF(VLOOKUP(H4870,'Cross-Page Data'!$D$4:$F$48,3,FALSE)="wind",VLOOKUP(G4870,'Cross-Page Data'!$I$4:$J$19,2,FALSE),IF(VLOOKUP(H4870,'Cross-Page Data'!$D$4:$F$48,3,FALSE)="hydro",VLOOKUP(G4870,'Cross-Page Data'!$I$4:$J$19,2,FALSE),VLOOKUP(H4870,'Cross-Page Data'!$D$4:$F$48,3,FALSE)))))</f>
        <v/>
      </c>
      <c r="M4870" s="120">
        <f>IF(AND($P$2=FALSE,OR(F4870="Commercial NAICS Cogen",F4870="Industrial NAICS Cogen",F4870="NAICS-22 Cogen")),FALSE,IF(AND($P$3=FALSE,OR(F4870="Commercial NAICS Cogen",F4870="Commercial NAICS Non-Cogen",F4870="Industrial NAICS Cogen", F4870="industrial NAICS non-Cogen")),FALSE, TRUE))</f>
        <v/>
      </c>
    </row>
    <row r="4871">
      <c r="A4871" s="129" t="n">
        <v>61836</v>
      </c>
      <c r="B4871" s="130" t="inlineStr">
        <is>
          <t>Minco Wind IV, LLC</t>
        </is>
      </c>
      <c r="C4871" s="130" t="inlineStr">
        <is>
          <t>Minco Wind IV, LLC</t>
        </is>
      </c>
      <c r="D4871" s="129" t="n">
        <v>61458</v>
      </c>
      <c r="E4871" s="130" t="inlineStr">
        <is>
          <t>OK</t>
        </is>
      </c>
      <c r="F4871" s="130" t="inlineStr">
        <is>
          <t>NAICS-22 Non-Cogen</t>
        </is>
      </c>
      <c r="G4871" s="130" t="inlineStr">
        <is>
          <t>WT</t>
        </is>
      </c>
      <c r="H4871" s="130" t="inlineStr">
        <is>
          <t>WND</t>
        </is>
      </c>
      <c r="I4871" s="130" t="inlineStr">
        <is>
          <t>WND</t>
        </is>
      </c>
      <c r="J4871" s="131" t="n">
        <v>551036</v>
      </c>
      <c r="K4871" s="129" t="n">
        <v>2020</v>
      </c>
      <c r="L4871" s="120">
        <f>IF(VLOOKUP(H4871,'Cross-Page Data'!$D$4:$F$48,3,FALSE)="natural gas",VLOOKUP(G4871,'Cross-Page Data'!$I$4:$J$19,2,FALSE),IF(VLOOKUP(H4871,'Cross-Page Data'!$D$4:$F$48,3,FALSE)="solar",IF(G4871="PV","solar PV","solar thermal"),IF(VLOOKUP(H4871,'Cross-Page Data'!$D$4:$F$48,3,FALSE)="wind",VLOOKUP(G4871,'Cross-Page Data'!$I$4:$J$19,2,FALSE),IF(VLOOKUP(H4871,'Cross-Page Data'!$D$4:$F$48,3,FALSE)="hydro",VLOOKUP(G4871,'Cross-Page Data'!$I$4:$J$19,2,FALSE),VLOOKUP(H4871,'Cross-Page Data'!$D$4:$F$48,3,FALSE)))))</f>
        <v/>
      </c>
      <c r="M4871" s="120">
        <f>IF(AND($P$2=FALSE,OR(F4871="Commercial NAICS Cogen",F4871="Industrial NAICS Cogen",F4871="NAICS-22 Cogen")),FALSE,IF(AND($P$3=FALSE,OR(F4871="Commercial NAICS Cogen",F4871="Commercial NAICS Non-Cogen",F4871="Industrial NAICS Cogen", F4871="industrial NAICS non-Cogen")),FALSE, TRUE))</f>
        <v/>
      </c>
    </row>
    <row r="4872">
      <c r="A4872" s="129" t="n">
        <v>61839</v>
      </c>
      <c r="B4872" s="130" t="inlineStr">
        <is>
          <t>FECC Solar Benton</t>
        </is>
      </c>
      <c r="C4872" s="130" t="inlineStr">
        <is>
          <t>Today's Power, Inc.</t>
        </is>
      </c>
      <c r="D4872" s="129" t="n">
        <v>61204</v>
      </c>
      <c r="E4872" s="130" t="inlineStr">
        <is>
          <t>AR</t>
        </is>
      </c>
      <c r="F4872" s="130" t="inlineStr">
        <is>
          <t>NAICS-22 Non-Cogen</t>
        </is>
      </c>
      <c r="G4872" s="130" t="inlineStr">
        <is>
          <t>PV</t>
        </is>
      </c>
      <c r="H4872" s="130" t="inlineStr">
        <is>
          <t>SUN</t>
        </is>
      </c>
      <c r="I4872" s="130" t="inlineStr">
        <is>
          <t>SUN</t>
        </is>
      </c>
      <c r="J4872" s="131" t="n">
        <v>1357</v>
      </c>
      <c r="K4872" s="129" t="n">
        <v>2020</v>
      </c>
      <c r="L4872" s="120">
        <f>IF(VLOOKUP(H4872,'Cross-Page Data'!$D$4:$F$48,3,FALSE)="natural gas",VLOOKUP(G4872,'Cross-Page Data'!$I$4:$J$19,2,FALSE),IF(VLOOKUP(H4872,'Cross-Page Data'!$D$4:$F$48,3,FALSE)="solar",IF(G4872="PV","solar PV","solar thermal"),IF(VLOOKUP(H4872,'Cross-Page Data'!$D$4:$F$48,3,FALSE)="wind",VLOOKUP(G4872,'Cross-Page Data'!$I$4:$J$19,2,FALSE),IF(VLOOKUP(H4872,'Cross-Page Data'!$D$4:$F$48,3,FALSE)="hydro",VLOOKUP(G4872,'Cross-Page Data'!$I$4:$J$19,2,FALSE),VLOOKUP(H4872,'Cross-Page Data'!$D$4:$F$48,3,FALSE)))))</f>
        <v/>
      </c>
      <c r="M4872" s="120">
        <f>IF(AND($P$2=FALSE,OR(F4872="Commercial NAICS Cogen",F4872="Industrial NAICS Cogen",F4872="NAICS-22 Cogen")),FALSE,IF(AND($P$3=FALSE,OR(F4872="Commercial NAICS Cogen",F4872="Commercial NAICS Non-Cogen",F4872="Industrial NAICS Cogen", F4872="industrial NAICS non-Cogen")),FALSE, TRUE))</f>
        <v/>
      </c>
    </row>
    <row r="4873">
      <c r="A4873" s="129" t="n">
        <v>61858</v>
      </c>
      <c r="B4873" s="130" t="inlineStr">
        <is>
          <t>Stillwater Wind, LLC</t>
        </is>
      </c>
      <c r="C4873" s="130" t="inlineStr">
        <is>
          <t>Pattern Operators LP</t>
        </is>
      </c>
      <c r="D4873" s="129" t="n">
        <v>56545</v>
      </c>
      <c r="E4873" s="130" t="inlineStr">
        <is>
          <t>MT</t>
        </is>
      </c>
      <c r="F4873" s="130" t="inlineStr">
        <is>
          <t>NAICS-22 Non-Cogen</t>
        </is>
      </c>
      <c r="G4873" s="130" t="inlineStr">
        <is>
          <t>WT</t>
        </is>
      </c>
      <c r="H4873" s="130" t="inlineStr">
        <is>
          <t>WND</t>
        </is>
      </c>
      <c r="I4873" s="130" t="inlineStr">
        <is>
          <t>WND</t>
        </is>
      </c>
      <c r="J4873" s="131" t="n">
        <v>307316</v>
      </c>
      <c r="K4873" s="129" t="n">
        <v>2020</v>
      </c>
      <c r="L4873" s="120">
        <f>IF(VLOOKUP(H4873,'Cross-Page Data'!$D$4:$F$48,3,FALSE)="natural gas",VLOOKUP(G4873,'Cross-Page Data'!$I$4:$J$19,2,FALSE),IF(VLOOKUP(H4873,'Cross-Page Data'!$D$4:$F$48,3,FALSE)="solar",IF(G4873="PV","solar PV","solar thermal"),IF(VLOOKUP(H4873,'Cross-Page Data'!$D$4:$F$48,3,FALSE)="wind",VLOOKUP(G4873,'Cross-Page Data'!$I$4:$J$19,2,FALSE),IF(VLOOKUP(H4873,'Cross-Page Data'!$D$4:$F$48,3,FALSE)="hydro",VLOOKUP(G4873,'Cross-Page Data'!$I$4:$J$19,2,FALSE),VLOOKUP(H4873,'Cross-Page Data'!$D$4:$F$48,3,FALSE)))))</f>
        <v/>
      </c>
      <c r="M4873" s="120">
        <f>IF(AND($P$2=FALSE,OR(F4873="Commercial NAICS Cogen",F4873="Industrial NAICS Cogen",F4873="NAICS-22 Cogen")),FALSE,IF(AND($P$3=FALSE,OR(F4873="Commercial NAICS Cogen",F4873="Commercial NAICS Non-Cogen",F4873="Industrial NAICS Cogen", F4873="industrial NAICS non-Cogen")),FALSE, TRUE))</f>
        <v/>
      </c>
    </row>
    <row r="4874">
      <c r="A4874" s="129" t="n">
        <v>61861</v>
      </c>
      <c r="B4874" s="130" t="inlineStr">
        <is>
          <t>AES ES GILBERT</t>
        </is>
      </c>
      <c r="C4874" s="130" t="inlineStr">
        <is>
          <t>AES ES GILBERT, LLC</t>
        </is>
      </c>
      <c r="D4874" s="129" t="n">
        <v>61482</v>
      </c>
      <c r="E4874" s="130" t="inlineStr">
        <is>
          <t>AZ</t>
        </is>
      </c>
      <c r="F4874" s="130" t="inlineStr">
        <is>
          <t>NAICS-22 Non-Cogen</t>
        </is>
      </c>
      <c r="G4874" s="130" t="inlineStr">
        <is>
          <t>BA</t>
        </is>
      </c>
      <c r="H4874" s="130" t="inlineStr">
        <is>
          <t>MWH</t>
        </is>
      </c>
      <c r="I4874" s="130" t="inlineStr">
        <is>
          <t>OTH</t>
        </is>
      </c>
      <c r="J4874" s="131" t="n">
        <v>-2225</v>
      </c>
      <c r="K4874" s="129" t="n">
        <v>2020</v>
      </c>
      <c r="L4874" s="120">
        <f>IF(VLOOKUP(H4874,'Cross-Page Data'!$D$4:$F$48,3,FALSE)="natural gas",VLOOKUP(G4874,'Cross-Page Data'!$I$4:$J$19,2,FALSE),IF(VLOOKUP(H4874,'Cross-Page Data'!$D$4:$F$48,3,FALSE)="solar",IF(G4874="PV","solar PV","solar thermal"),IF(VLOOKUP(H4874,'Cross-Page Data'!$D$4:$F$48,3,FALSE)="wind",VLOOKUP(G4874,'Cross-Page Data'!$I$4:$J$19,2,FALSE),IF(VLOOKUP(H4874,'Cross-Page Data'!$D$4:$F$48,3,FALSE)="hydro",VLOOKUP(G4874,'Cross-Page Data'!$I$4:$J$19,2,FALSE),VLOOKUP(H4874,'Cross-Page Data'!$D$4:$F$48,3,FALSE)))))</f>
        <v/>
      </c>
      <c r="M4874" s="120">
        <f>IF(AND($P$2=FALSE,OR(F4874="Commercial NAICS Cogen",F4874="Industrial NAICS Cogen",F4874="NAICS-22 Cogen")),FALSE,IF(AND($P$3=FALSE,OR(F4874="Commercial NAICS Cogen",F4874="Commercial NAICS Non-Cogen",F4874="Industrial NAICS Cogen", F4874="industrial NAICS non-Cogen")),FALSE, TRUE))</f>
        <v/>
      </c>
    </row>
    <row r="4875">
      <c r="A4875" s="129" t="n">
        <v>61865</v>
      </c>
      <c r="B4875" s="130" t="inlineStr">
        <is>
          <t>Rio Bravo Windpower, LLC</t>
        </is>
      </c>
      <c r="C4875" s="130" t="inlineStr">
        <is>
          <t>Rio Bravo Windpower, LLC</t>
        </is>
      </c>
      <c r="D4875" s="129" t="n">
        <v>61485</v>
      </c>
      <c r="E4875" s="130" t="inlineStr">
        <is>
          <t>TX</t>
        </is>
      </c>
      <c r="F4875" s="130" t="inlineStr">
        <is>
          <t>NAICS-22 Non-Cogen</t>
        </is>
      </c>
      <c r="G4875" s="130" t="inlineStr">
        <is>
          <t>WT</t>
        </is>
      </c>
      <c r="H4875" s="130" t="inlineStr">
        <is>
          <t>WND</t>
        </is>
      </c>
      <c r="I4875" s="130" t="inlineStr">
        <is>
          <t>WND</t>
        </is>
      </c>
      <c r="J4875" s="131" t="n">
        <v>572757</v>
      </c>
      <c r="K4875" s="129" t="n">
        <v>2020</v>
      </c>
      <c r="L4875" s="120">
        <f>IF(VLOOKUP(H4875,'Cross-Page Data'!$D$4:$F$48,3,FALSE)="natural gas",VLOOKUP(G4875,'Cross-Page Data'!$I$4:$J$19,2,FALSE),IF(VLOOKUP(H4875,'Cross-Page Data'!$D$4:$F$48,3,FALSE)="solar",IF(G4875="PV","solar PV","solar thermal"),IF(VLOOKUP(H4875,'Cross-Page Data'!$D$4:$F$48,3,FALSE)="wind",VLOOKUP(G4875,'Cross-Page Data'!$I$4:$J$19,2,FALSE),IF(VLOOKUP(H4875,'Cross-Page Data'!$D$4:$F$48,3,FALSE)="hydro",VLOOKUP(G4875,'Cross-Page Data'!$I$4:$J$19,2,FALSE),VLOOKUP(H4875,'Cross-Page Data'!$D$4:$F$48,3,FALSE)))))</f>
        <v/>
      </c>
      <c r="M4875" s="120">
        <f>IF(AND($P$2=FALSE,OR(F4875="Commercial NAICS Cogen",F4875="Industrial NAICS Cogen",F4875="NAICS-22 Cogen")),FALSE,IF(AND($P$3=FALSE,OR(F4875="Commercial NAICS Cogen",F4875="Commercial NAICS Non-Cogen",F4875="Industrial NAICS Cogen", F4875="industrial NAICS non-Cogen")),FALSE, TRUE))</f>
        <v/>
      </c>
    </row>
    <row r="4876">
      <c r="A4876" s="129" t="n">
        <v>61866</v>
      </c>
      <c r="B4876" s="130" t="inlineStr">
        <is>
          <t>Wildhorse Mountain Wind Facility</t>
        </is>
      </c>
      <c r="C4876" s="130" t="inlineStr">
        <is>
          <t>Southern Power Co</t>
        </is>
      </c>
      <c r="D4876" s="129" t="n">
        <v>17650</v>
      </c>
      <c r="E4876" s="130" t="inlineStr">
        <is>
          <t>OK</t>
        </is>
      </c>
      <c r="F4876" s="130" t="inlineStr">
        <is>
          <t>NAICS-22 Non-Cogen</t>
        </is>
      </c>
      <c r="G4876" s="130" t="inlineStr">
        <is>
          <t>WT</t>
        </is>
      </c>
      <c r="H4876" s="130" t="inlineStr">
        <is>
          <t>WND</t>
        </is>
      </c>
      <c r="I4876" s="130" t="inlineStr">
        <is>
          <t>WND</t>
        </is>
      </c>
      <c r="J4876" s="131" t="n">
        <v>423527</v>
      </c>
      <c r="K4876" s="129" t="n">
        <v>2020</v>
      </c>
      <c r="L4876" s="120">
        <f>IF(VLOOKUP(H4876,'Cross-Page Data'!$D$4:$F$48,3,FALSE)="natural gas",VLOOKUP(G4876,'Cross-Page Data'!$I$4:$J$19,2,FALSE),IF(VLOOKUP(H4876,'Cross-Page Data'!$D$4:$F$48,3,FALSE)="solar",IF(G4876="PV","solar PV","solar thermal"),IF(VLOOKUP(H4876,'Cross-Page Data'!$D$4:$F$48,3,FALSE)="wind",VLOOKUP(G4876,'Cross-Page Data'!$I$4:$J$19,2,FALSE),IF(VLOOKUP(H4876,'Cross-Page Data'!$D$4:$F$48,3,FALSE)="hydro",VLOOKUP(G4876,'Cross-Page Data'!$I$4:$J$19,2,FALSE),VLOOKUP(H4876,'Cross-Page Data'!$D$4:$F$48,3,FALSE)))))</f>
        <v/>
      </c>
      <c r="M4876" s="120">
        <f>IF(AND($P$2=FALSE,OR(F4876="Commercial NAICS Cogen",F4876="Industrial NAICS Cogen",F4876="NAICS-22 Cogen")),FALSE,IF(AND($P$3=FALSE,OR(F4876="Commercial NAICS Cogen",F4876="Commercial NAICS Non-Cogen",F4876="Industrial NAICS Cogen", F4876="industrial NAICS non-Cogen")),FALSE, TRUE))</f>
        <v/>
      </c>
    </row>
    <row r="4877">
      <c r="A4877" s="129" t="n">
        <v>61876</v>
      </c>
      <c r="B4877" s="130" t="inlineStr">
        <is>
          <t>Persimmon Creek Wind Farm 1, LLC</t>
        </is>
      </c>
      <c r="C4877" s="130" t="inlineStr">
        <is>
          <t>Persimmon Creek Wind Farm 1, LLC</t>
        </is>
      </c>
      <c r="D4877" s="129" t="n">
        <v>61495</v>
      </c>
      <c r="E4877" s="130" t="inlineStr">
        <is>
          <t>OK</t>
        </is>
      </c>
      <c r="F4877" s="130" t="inlineStr">
        <is>
          <t>NAICS-22 Non-Cogen</t>
        </is>
      </c>
      <c r="G4877" s="130" t="inlineStr">
        <is>
          <t>WT</t>
        </is>
      </c>
      <c r="H4877" s="130" t="inlineStr">
        <is>
          <t>WND</t>
        </is>
      </c>
      <c r="I4877" s="130" t="inlineStr">
        <is>
          <t>WND</t>
        </is>
      </c>
      <c r="J4877" s="131" t="n">
        <v>905174</v>
      </c>
      <c r="K4877" s="129" t="n">
        <v>2020</v>
      </c>
      <c r="L4877" s="120">
        <f>IF(VLOOKUP(H4877,'Cross-Page Data'!$D$4:$F$48,3,FALSE)="natural gas",VLOOKUP(G4877,'Cross-Page Data'!$I$4:$J$19,2,FALSE),IF(VLOOKUP(H4877,'Cross-Page Data'!$D$4:$F$48,3,FALSE)="solar",IF(G4877="PV","solar PV","solar thermal"),IF(VLOOKUP(H4877,'Cross-Page Data'!$D$4:$F$48,3,FALSE)="wind",VLOOKUP(G4877,'Cross-Page Data'!$I$4:$J$19,2,FALSE),IF(VLOOKUP(H4877,'Cross-Page Data'!$D$4:$F$48,3,FALSE)="hydro",VLOOKUP(G4877,'Cross-Page Data'!$I$4:$J$19,2,FALSE),VLOOKUP(H4877,'Cross-Page Data'!$D$4:$F$48,3,FALSE)))))</f>
        <v/>
      </c>
      <c r="M4877" s="120">
        <f>IF(AND($P$2=FALSE,OR(F4877="Commercial NAICS Cogen",F4877="Industrial NAICS Cogen",F4877="NAICS-22 Cogen")),FALSE,IF(AND($P$3=FALSE,OR(F4877="Commercial NAICS Cogen",F4877="Commercial NAICS Non-Cogen",F4877="Industrial NAICS Cogen", F4877="industrial NAICS non-Cogen")),FALSE, TRUE))</f>
        <v/>
      </c>
    </row>
    <row r="4878">
      <c r="A4878" s="129" t="n">
        <v>61889</v>
      </c>
      <c r="B4878" s="130" t="inlineStr">
        <is>
          <t>Sholes Wind Energy Center</t>
        </is>
      </c>
      <c r="C4878" s="130" t="inlineStr">
        <is>
          <t>Sholes Wind Energy Center, LLC</t>
        </is>
      </c>
      <c r="D4878" s="129" t="n">
        <v>61502</v>
      </c>
      <c r="E4878" s="130" t="inlineStr">
        <is>
          <t>NE</t>
        </is>
      </c>
      <c r="F4878" s="130" t="inlineStr">
        <is>
          <t>NAICS-22 Non-Cogen</t>
        </is>
      </c>
      <c r="G4878" s="130" t="inlineStr">
        <is>
          <t>WT</t>
        </is>
      </c>
      <c r="H4878" s="130" t="inlineStr">
        <is>
          <t>WND</t>
        </is>
      </c>
      <c r="I4878" s="130" t="inlineStr">
        <is>
          <t>WND</t>
        </is>
      </c>
      <c r="J4878" s="131" t="n">
        <v>706943</v>
      </c>
      <c r="K4878" s="129" t="n">
        <v>2020</v>
      </c>
      <c r="L4878" s="120">
        <f>IF(VLOOKUP(H4878,'Cross-Page Data'!$D$4:$F$48,3,FALSE)="natural gas",VLOOKUP(G4878,'Cross-Page Data'!$I$4:$J$19,2,FALSE),IF(VLOOKUP(H4878,'Cross-Page Data'!$D$4:$F$48,3,FALSE)="solar",IF(G4878="PV","solar PV","solar thermal"),IF(VLOOKUP(H4878,'Cross-Page Data'!$D$4:$F$48,3,FALSE)="wind",VLOOKUP(G4878,'Cross-Page Data'!$I$4:$J$19,2,FALSE),IF(VLOOKUP(H4878,'Cross-Page Data'!$D$4:$F$48,3,FALSE)="hydro",VLOOKUP(G4878,'Cross-Page Data'!$I$4:$J$19,2,FALSE),VLOOKUP(H4878,'Cross-Page Data'!$D$4:$F$48,3,FALSE)))))</f>
        <v/>
      </c>
      <c r="M4878" s="120">
        <f>IF(AND($P$2=FALSE,OR(F4878="Commercial NAICS Cogen",F4878="Industrial NAICS Cogen",F4878="NAICS-22 Cogen")),FALSE,IF(AND($P$3=FALSE,OR(F4878="Commercial NAICS Cogen",F4878="Commercial NAICS Non-Cogen",F4878="Industrial NAICS Cogen", F4878="industrial NAICS non-Cogen")),FALSE, TRUE))</f>
        <v/>
      </c>
    </row>
    <row r="4879">
      <c r="A4879" s="129" t="n">
        <v>61890</v>
      </c>
      <c r="B4879" s="130" t="inlineStr">
        <is>
          <t>NRG Chalk Point CT</t>
        </is>
      </c>
      <c r="C4879" s="130" t="inlineStr">
        <is>
          <t>NRG Chalk Point CT</t>
        </is>
      </c>
      <c r="D4879" s="129" t="n">
        <v>61505</v>
      </c>
      <c r="E4879" s="130" t="inlineStr">
        <is>
          <t>MD</t>
        </is>
      </c>
      <c r="F4879" s="130" t="inlineStr">
        <is>
          <t>NAICS-22 Non-Cogen</t>
        </is>
      </c>
      <c r="G4879" s="130" t="inlineStr">
        <is>
          <t>GT</t>
        </is>
      </c>
      <c r="H4879" s="130" t="inlineStr">
        <is>
          <t>DFO</t>
        </is>
      </c>
      <c r="I4879" s="130" t="inlineStr">
        <is>
          <t>DFO</t>
        </is>
      </c>
      <c r="J4879" s="131" t="n">
        <v>105.729</v>
      </c>
      <c r="K4879" s="129" t="n">
        <v>2020</v>
      </c>
      <c r="L4879" s="120">
        <f>IF(VLOOKUP(H4879,'Cross-Page Data'!$D$4:$F$48,3,FALSE)="natural gas",VLOOKUP(G4879,'Cross-Page Data'!$I$4:$J$19,2,FALSE),IF(VLOOKUP(H4879,'Cross-Page Data'!$D$4:$F$48,3,FALSE)="solar",IF(G4879="PV","solar PV","solar thermal"),IF(VLOOKUP(H4879,'Cross-Page Data'!$D$4:$F$48,3,FALSE)="wind",VLOOKUP(G4879,'Cross-Page Data'!$I$4:$J$19,2,FALSE),IF(VLOOKUP(H4879,'Cross-Page Data'!$D$4:$F$48,3,FALSE)="hydro",VLOOKUP(G4879,'Cross-Page Data'!$I$4:$J$19,2,FALSE),VLOOKUP(H4879,'Cross-Page Data'!$D$4:$F$48,3,FALSE)))))</f>
        <v/>
      </c>
      <c r="M4879" s="120">
        <f>IF(AND($P$2=FALSE,OR(F4879="Commercial NAICS Cogen",F4879="Industrial NAICS Cogen",F4879="NAICS-22 Cogen")),FALSE,IF(AND($P$3=FALSE,OR(F4879="Commercial NAICS Cogen",F4879="Commercial NAICS Non-Cogen",F4879="Industrial NAICS Cogen", F4879="industrial NAICS non-Cogen")),FALSE, TRUE))</f>
        <v/>
      </c>
    </row>
    <row r="4880">
      <c r="A4880" s="129" t="n">
        <v>61890</v>
      </c>
      <c r="B4880" s="130" t="inlineStr">
        <is>
          <t>NRG Chalk Point CT</t>
        </is>
      </c>
      <c r="C4880" s="130" t="inlineStr">
        <is>
          <t>NRG Chalk Point CT</t>
        </is>
      </c>
      <c r="D4880" s="129" t="n">
        <v>61505</v>
      </c>
      <c r="E4880" s="130" t="inlineStr">
        <is>
          <t>MD</t>
        </is>
      </c>
      <c r="F4880" s="130" t="inlineStr">
        <is>
          <t>NAICS-22 Non-Cogen</t>
        </is>
      </c>
      <c r="G4880" s="130" t="inlineStr">
        <is>
          <t>GT</t>
        </is>
      </c>
      <c r="H4880" s="130" t="inlineStr">
        <is>
          <t>NG</t>
        </is>
      </c>
      <c r="I4880" s="130" t="inlineStr">
        <is>
          <t>NG</t>
        </is>
      </c>
      <c r="J4880" s="131" t="n">
        <v>-61.729</v>
      </c>
      <c r="K4880" s="129" t="n">
        <v>2020</v>
      </c>
      <c r="L4880" s="120">
        <f>IF(VLOOKUP(H4880,'Cross-Page Data'!$D$4:$F$48,3,FALSE)="natural gas",VLOOKUP(G4880,'Cross-Page Data'!$I$4:$J$19,2,FALSE),IF(VLOOKUP(H4880,'Cross-Page Data'!$D$4:$F$48,3,FALSE)="solar",IF(G4880="PV","solar PV","solar thermal"),IF(VLOOKUP(H4880,'Cross-Page Data'!$D$4:$F$48,3,FALSE)="wind",VLOOKUP(G4880,'Cross-Page Data'!$I$4:$J$19,2,FALSE),IF(VLOOKUP(H4880,'Cross-Page Data'!$D$4:$F$48,3,FALSE)="hydro",VLOOKUP(G4880,'Cross-Page Data'!$I$4:$J$19,2,FALSE),VLOOKUP(H4880,'Cross-Page Data'!$D$4:$F$48,3,FALSE)))))</f>
        <v/>
      </c>
      <c r="M4880" s="120">
        <f>IF(AND($P$2=FALSE,OR(F4880="Commercial NAICS Cogen",F4880="Industrial NAICS Cogen",F4880="NAICS-22 Cogen")),FALSE,IF(AND($P$3=FALSE,OR(F4880="Commercial NAICS Cogen",F4880="Commercial NAICS Non-Cogen",F4880="Industrial NAICS Cogen", F4880="industrial NAICS non-Cogen")),FALSE, TRUE))</f>
        <v/>
      </c>
    </row>
    <row r="4881">
      <c r="A4881" s="129" t="n">
        <v>61891</v>
      </c>
      <c r="B4881" s="130" t="inlineStr">
        <is>
          <t>Stryker 22, L.L.C.</t>
        </is>
      </c>
      <c r="C4881" s="130" t="inlineStr">
        <is>
          <t>Stryker 22, L.L.C.</t>
        </is>
      </c>
      <c r="D4881" s="129" t="n">
        <v>61506</v>
      </c>
      <c r="E4881" s="130" t="inlineStr">
        <is>
          <t>NJ</t>
        </is>
      </c>
      <c r="F4881" s="130" t="inlineStr">
        <is>
          <t>NAICS-22 Non-Cogen</t>
        </is>
      </c>
      <c r="G4881" s="130" t="inlineStr">
        <is>
          <t>BA</t>
        </is>
      </c>
      <c r="H4881" s="130" t="inlineStr">
        <is>
          <t>MWH</t>
        </is>
      </c>
      <c r="I4881" s="130" t="inlineStr">
        <is>
          <t>OTH</t>
        </is>
      </c>
      <c r="J4881" s="131" t="n">
        <v>-5746</v>
      </c>
      <c r="K4881" s="129" t="n">
        <v>2020</v>
      </c>
      <c r="L4881" s="120">
        <f>IF(VLOOKUP(H4881,'Cross-Page Data'!$D$4:$F$48,3,FALSE)="natural gas",VLOOKUP(G4881,'Cross-Page Data'!$I$4:$J$19,2,FALSE),IF(VLOOKUP(H4881,'Cross-Page Data'!$D$4:$F$48,3,FALSE)="solar",IF(G4881="PV","solar PV","solar thermal"),IF(VLOOKUP(H4881,'Cross-Page Data'!$D$4:$F$48,3,FALSE)="wind",VLOOKUP(G4881,'Cross-Page Data'!$I$4:$J$19,2,FALSE),IF(VLOOKUP(H4881,'Cross-Page Data'!$D$4:$F$48,3,FALSE)="hydro",VLOOKUP(G4881,'Cross-Page Data'!$I$4:$J$19,2,FALSE),VLOOKUP(H4881,'Cross-Page Data'!$D$4:$F$48,3,FALSE)))))</f>
        <v/>
      </c>
      <c r="M4881" s="120">
        <f>IF(AND($P$2=FALSE,OR(F4881="Commercial NAICS Cogen",F4881="Industrial NAICS Cogen",F4881="NAICS-22 Cogen")),FALSE,IF(AND($P$3=FALSE,OR(F4881="Commercial NAICS Cogen",F4881="Commercial NAICS Non-Cogen",F4881="Industrial NAICS Cogen", F4881="industrial NAICS non-Cogen")),FALSE, TRUE))</f>
        <v/>
      </c>
    </row>
    <row r="4882">
      <c r="A4882" s="129" t="n">
        <v>61892</v>
      </c>
      <c r="B4882" s="130" t="inlineStr">
        <is>
          <t>Plumsted 537 LLC</t>
        </is>
      </c>
      <c r="C4882" s="130" t="inlineStr">
        <is>
          <t>Plumsted 537 LLC</t>
        </is>
      </c>
      <c r="D4882" s="129" t="n">
        <v>61507</v>
      </c>
      <c r="E4882" s="130" t="inlineStr">
        <is>
          <t>NJ</t>
        </is>
      </c>
      <c r="F4882" s="130" t="inlineStr">
        <is>
          <t>NAICS-22 Non-Cogen</t>
        </is>
      </c>
      <c r="G4882" s="130" t="inlineStr">
        <is>
          <t>BA</t>
        </is>
      </c>
      <c r="H4882" s="130" t="inlineStr">
        <is>
          <t>MWH</t>
        </is>
      </c>
      <c r="I4882" s="130" t="inlineStr">
        <is>
          <t>OTH</t>
        </is>
      </c>
      <c r="J4882" s="131" t="n">
        <v>-5752</v>
      </c>
      <c r="K4882" s="129" t="n">
        <v>2020</v>
      </c>
      <c r="L4882" s="120">
        <f>IF(VLOOKUP(H4882,'Cross-Page Data'!$D$4:$F$48,3,FALSE)="natural gas",VLOOKUP(G4882,'Cross-Page Data'!$I$4:$J$19,2,FALSE),IF(VLOOKUP(H4882,'Cross-Page Data'!$D$4:$F$48,3,FALSE)="solar",IF(G4882="PV","solar PV","solar thermal"),IF(VLOOKUP(H4882,'Cross-Page Data'!$D$4:$F$48,3,FALSE)="wind",VLOOKUP(G4882,'Cross-Page Data'!$I$4:$J$19,2,FALSE),IF(VLOOKUP(H4882,'Cross-Page Data'!$D$4:$F$48,3,FALSE)="hydro",VLOOKUP(G4882,'Cross-Page Data'!$I$4:$J$19,2,FALSE),VLOOKUP(H4882,'Cross-Page Data'!$D$4:$F$48,3,FALSE)))))</f>
        <v/>
      </c>
      <c r="M4882" s="120">
        <f>IF(AND($P$2=FALSE,OR(F4882="Commercial NAICS Cogen",F4882="Industrial NAICS Cogen",F4882="NAICS-22 Cogen")),FALSE,IF(AND($P$3=FALSE,OR(F4882="Commercial NAICS Cogen",F4882="Commercial NAICS Non-Cogen",F4882="Industrial NAICS Cogen", F4882="industrial NAICS non-Cogen")),FALSE, TRUE))</f>
        <v/>
      </c>
    </row>
    <row r="4883">
      <c r="A4883" s="129" t="n">
        <v>61906</v>
      </c>
      <c r="B4883" s="130" t="inlineStr">
        <is>
          <t>Phoebe Solar</t>
        </is>
      </c>
      <c r="C4883" s="130" t="inlineStr">
        <is>
          <t>Phoebe Energy Project, LLC</t>
        </is>
      </c>
      <c r="D4883" s="129" t="n">
        <v>61515</v>
      </c>
      <c r="E4883" s="130" t="inlineStr">
        <is>
          <t>TX</t>
        </is>
      </c>
      <c r="F4883" s="130" t="inlineStr">
        <is>
          <t>NAICS-22 Non-Cogen</t>
        </is>
      </c>
      <c r="G4883" s="130" t="inlineStr">
        <is>
          <t>PV</t>
        </is>
      </c>
      <c r="H4883" s="130" t="inlineStr">
        <is>
          <t>SUN</t>
        </is>
      </c>
      <c r="I4883" s="130" t="inlineStr">
        <is>
          <t>SUN</t>
        </is>
      </c>
      <c r="J4883" s="131" t="n">
        <v>614719</v>
      </c>
      <c r="K4883" s="129" t="n">
        <v>2020</v>
      </c>
      <c r="L4883" s="120">
        <f>IF(VLOOKUP(H4883,'Cross-Page Data'!$D$4:$F$48,3,FALSE)="natural gas",VLOOKUP(G4883,'Cross-Page Data'!$I$4:$J$19,2,FALSE),IF(VLOOKUP(H4883,'Cross-Page Data'!$D$4:$F$48,3,FALSE)="solar",IF(G4883="PV","solar PV","solar thermal"),IF(VLOOKUP(H4883,'Cross-Page Data'!$D$4:$F$48,3,FALSE)="wind",VLOOKUP(G4883,'Cross-Page Data'!$I$4:$J$19,2,FALSE),IF(VLOOKUP(H4883,'Cross-Page Data'!$D$4:$F$48,3,FALSE)="hydro",VLOOKUP(G4883,'Cross-Page Data'!$I$4:$J$19,2,FALSE),VLOOKUP(H4883,'Cross-Page Data'!$D$4:$F$48,3,FALSE)))))</f>
        <v/>
      </c>
      <c r="M4883" s="120">
        <f>IF(AND($P$2=FALSE,OR(F4883="Commercial NAICS Cogen",F4883="Industrial NAICS Cogen",F4883="NAICS-22 Cogen")),FALSE,IF(AND($P$3=FALSE,OR(F4883="Commercial NAICS Cogen",F4883="Commercial NAICS Non-Cogen",F4883="Industrial NAICS Cogen", F4883="industrial NAICS non-Cogen")),FALSE, TRUE))</f>
        <v/>
      </c>
    </row>
    <row r="4884">
      <c r="A4884" s="129" t="n">
        <v>61911</v>
      </c>
      <c r="B4884" s="130" t="inlineStr">
        <is>
          <t>Ivester Wind Farm</t>
        </is>
      </c>
      <c r="C4884" s="130" t="inlineStr">
        <is>
          <t>MidAmerican Energy Co</t>
        </is>
      </c>
      <c r="D4884" s="129" t="n">
        <v>12341</v>
      </c>
      <c r="E4884" s="130" t="inlineStr">
        <is>
          <t>IA</t>
        </is>
      </c>
      <c r="F4884" s="130" t="inlineStr">
        <is>
          <t>Electric Utility</t>
        </is>
      </c>
      <c r="G4884" s="130" t="inlineStr">
        <is>
          <t>WT</t>
        </is>
      </c>
      <c r="H4884" s="130" t="inlineStr">
        <is>
          <t>WND</t>
        </is>
      </c>
      <c r="I4884" s="130" t="inlineStr">
        <is>
          <t>WND</t>
        </is>
      </c>
      <c r="J4884" s="131" t="n">
        <v>300749</v>
      </c>
      <c r="K4884" s="129" t="n">
        <v>2020</v>
      </c>
      <c r="L4884" s="120">
        <f>IF(VLOOKUP(H4884,'Cross-Page Data'!$D$4:$F$48,3,FALSE)="natural gas",VLOOKUP(G4884,'Cross-Page Data'!$I$4:$J$19,2,FALSE),IF(VLOOKUP(H4884,'Cross-Page Data'!$D$4:$F$48,3,FALSE)="solar",IF(G4884="PV","solar PV","solar thermal"),IF(VLOOKUP(H4884,'Cross-Page Data'!$D$4:$F$48,3,FALSE)="wind",VLOOKUP(G4884,'Cross-Page Data'!$I$4:$J$19,2,FALSE),IF(VLOOKUP(H4884,'Cross-Page Data'!$D$4:$F$48,3,FALSE)="hydro",VLOOKUP(G4884,'Cross-Page Data'!$I$4:$J$19,2,FALSE),VLOOKUP(H4884,'Cross-Page Data'!$D$4:$F$48,3,FALSE)))))</f>
        <v/>
      </c>
      <c r="M4884" s="120">
        <f>IF(AND($P$2=FALSE,OR(F4884="Commercial NAICS Cogen",F4884="Industrial NAICS Cogen",F4884="NAICS-22 Cogen")),FALSE,IF(AND($P$3=FALSE,OR(F4884="Commercial NAICS Cogen",F4884="Commercial NAICS Non-Cogen",F4884="Industrial NAICS Cogen", F4884="industrial NAICS non-Cogen")),FALSE, TRUE))</f>
        <v/>
      </c>
    </row>
    <row r="4885">
      <c r="A4885" s="129" t="n">
        <v>61912</v>
      </c>
      <c r="B4885" s="130" t="inlineStr">
        <is>
          <t>McGinness Hills 3</t>
        </is>
      </c>
      <c r="C4885" s="130" t="inlineStr">
        <is>
          <t>Ormat Nevada Inc</t>
        </is>
      </c>
      <c r="D4885" s="129" t="n">
        <v>34691</v>
      </c>
      <c r="E4885" s="130" t="inlineStr">
        <is>
          <t>NV</t>
        </is>
      </c>
      <c r="F4885" s="130" t="inlineStr">
        <is>
          <t>Commercial NAICS Non-Cogen</t>
        </is>
      </c>
      <c r="G4885" s="130" t="inlineStr">
        <is>
          <t>BT</t>
        </is>
      </c>
      <c r="H4885" s="130" t="inlineStr">
        <is>
          <t>GEO</t>
        </is>
      </c>
      <c r="I4885" s="130" t="inlineStr">
        <is>
          <t>GEO</t>
        </is>
      </c>
      <c r="J4885" s="131" t="n">
        <v>448941</v>
      </c>
      <c r="K4885" s="129" t="n">
        <v>2020</v>
      </c>
      <c r="L4885" s="120">
        <f>IF(VLOOKUP(H4885,'Cross-Page Data'!$D$4:$F$48,3,FALSE)="natural gas",VLOOKUP(G4885,'Cross-Page Data'!$I$4:$J$19,2,FALSE),IF(VLOOKUP(H4885,'Cross-Page Data'!$D$4:$F$48,3,FALSE)="solar",IF(G4885="PV","solar PV","solar thermal"),IF(VLOOKUP(H4885,'Cross-Page Data'!$D$4:$F$48,3,FALSE)="wind",VLOOKUP(G4885,'Cross-Page Data'!$I$4:$J$19,2,FALSE),IF(VLOOKUP(H4885,'Cross-Page Data'!$D$4:$F$48,3,FALSE)="hydro",VLOOKUP(G4885,'Cross-Page Data'!$I$4:$J$19,2,FALSE),VLOOKUP(H4885,'Cross-Page Data'!$D$4:$F$48,3,FALSE)))))</f>
        <v/>
      </c>
      <c r="M4885" s="120">
        <f>IF(AND($P$2=FALSE,OR(F4885="Commercial NAICS Cogen",F4885="Industrial NAICS Cogen",F4885="NAICS-22 Cogen")),FALSE,IF(AND($P$3=FALSE,OR(F4885="Commercial NAICS Cogen",F4885="Commercial NAICS Non-Cogen",F4885="Industrial NAICS Cogen", F4885="industrial NAICS non-Cogen")),FALSE, TRUE))</f>
        <v/>
      </c>
    </row>
    <row r="4886">
      <c r="A4886" s="129" t="n">
        <v>61916</v>
      </c>
      <c r="B4886" s="130" t="inlineStr">
        <is>
          <t>Pegasus Wind</t>
        </is>
      </c>
      <c r="C4886" s="130" t="inlineStr">
        <is>
          <t>Pegasus Wind, LLC</t>
        </is>
      </c>
      <c r="D4886" s="129" t="n">
        <v>61521</v>
      </c>
      <c r="E4886" s="130" t="inlineStr">
        <is>
          <t>MI</t>
        </is>
      </c>
      <c r="F4886" s="130" t="inlineStr">
        <is>
          <t>NAICS-22 Non-Cogen</t>
        </is>
      </c>
      <c r="G4886" s="130" t="inlineStr">
        <is>
          <t>WT</t>
        </is>
      </c>
      <c r="H4886" s="130" t="inlineStr">
        <is>
          <t>WND</t>
        </is>
      </c>
      <c r="I4886" s="130" t="inlineStr">
        <is>
          <t>WND</t>
        </is>
      </c>
      <c r="J4886" s="131" t="n">
        <v>167311</v>
      </c>
      <c r="K4886" s="129" t="n">
        <v>2020</v>
      </c>
      <c r="L4886" s="120">
        <f>IF(VLOOKUP(H4886,'Cross-Page Data'!$D$4:$F$48,3,FALSE)="natural gas",VLOOKUP(G4886,'Cross-Page Data'!$I$4:$J$19,2,FALSE),IF(VLOOKUP(H4886,'Cross-Page Data'!$D$4:$F$48,3,FALSE)="solar",IF(G4886="PV","solar PV","solar thermal"),IF(VLOOKUP(H4886,'Cross-Page Data'!$D$4:$F$48,3,FALSE)="wind",VLOOKUP(G4886,'Cross-Page Data'!$I$4:$J$19,2,FALSE),IF(VLOOKUP(H4886,'Cross-Page Data'!$D$4:$F$48,3,FALSE)="hydro",VLOOKUP(G4886,'Cross-Page Data'!$I$4:$J$19,2,FALSE),VLOOKUP(H4886,'Cross-Page Data'!$D$4:$F$48,3,FALSE)))))</f>
        <v/>
      </c>
      <c r="M4886" s="120">
        <f>IF(AND($P$2=FALSE,OR(F4886="Commercial NAICS Cogen",F4886="Industrial NAICS Cogen",F4886="NAICS-22 Cogen")),FALSE,IF(AND($P$3=FALSE,OR(F4886="Commercial NAICS Cogen",F4886="Commercial NAICS Non-Cogen",F4886="Industrial NAICS Cogen", F4886="industrial NAICS non-Cogen")),FALSE, TRUE))</f>
        <v/>
      </c>
    </row>
    <row r="4887">
      <c r="A4887" s="129" t="n">
        <v>61921</v>
      </c>
      <c r="B4887" s="130" t="inlineStr">
        <is>
          <t>Tahoka Wind</t>
        </is>
      </c>
      <c r="C4887" s="130" t="inlineStr">
        <is>
          <t>Tahoka Wind, LLC</t>
        </is>
      </c>
      <c r="D4887" s="129" t="n">
        <v>61527</v>
      </c>
      <c r="E4887" s="130" t="inlineStr">
        <is>
          <t>TX</t>
        </is>
      </c>
      <c r="F4887" s="130" t="inlineStr">
        <is>
          <t>NAICS-22 Non-Cogen</t>
        </is>
      </c>
      <c r="G4887" s="130" t="inlineStr">
        <is>
          <t>WT</t>
        </is>
      </c>
      <c r="H4887" s="130" t="inlineStr">
        <is>
          <t>WND</t>
        </is>
      </c>
      <c r="I4887" s="130" t="inlineStr">
        <is>
          <t>WND</t>
        </is>
      </c>
      <c r="J4887" s="131" t="n">
        <v>1254233</v>
      </c>
      <c r="K4887" s="129" t="n">
        <v>2020</v>
      </c>
      <c r="L4887" s="120">
        <f>IF(VLOOKUP(H4887,'Cross-Page Data'!$D$4:$F$48,3,FALSE)="natural gas",VLOOKUP(G4887,'Cross-Page Data'!$I$4:$J$19,2,FALSE),IF(VLOOKUP(H4887,'Cross-Page Data'!$D$4:$F$48,3,FALSE)="solar",IF(G4887="PV","solar PV","solar thermal"),IF(VLOOKUP(H4887,'Cross-Page Data'!$D$4:$F$48,3,FALSE)="wind",VLOOKUP(G4887,'Cross-Page Data'!$I$4:$J$19,2,FALSE),IF(VLOOKUP(H4887,'Cross-Page Data'!$D$4:$F$48,3,FALSE)="hydro",VLOOKUP(G4887,'Cross-Page Data'!$I$4:$J$19,2,FALSE),VLOOKUP(H4887,'Cross-Page Data'!$D$4:$F$48,3,FALSE)))))</f>
        <v/>
      </c>
      <c r="M4887" s="120">
        <f>IF(AND($P$2=FALSE,OR(F4887="Commercial NAICS Cogen",F4887="Industrial NAICS Cogen",F4887="NAICS-22 Cogen")),FALSE,IF(AND($P$3=FALSE,OR(F4887="Commercial NAICS Cogen",F4887="Commercial NAICS Non-Cogen",F4887="Industrial NAICS Cogen", F4887="industrial NAICS non-Cogen")),FALSE, TRUE))</f>
        <v/>
      </c>
    </row>
    <row r="4888">
      <c r="A4888" s="129" t="n">
        <v>61925</v>
      </c>
      <c r="B4888" s="130" t="inlineStr">
        <is>
          <t>Casa Mesa Wind Energy Center Hybrid</t>
        </is>
      </c>
      <c r="C4888" s="130" t="inlineStr">
        <is>
          <t>Casa Mesa Wind, LLC</t>
        </is>
      </c>
      <c r="D4888" s="129" t="n">
        <v>61531</v>
      </c>
      <c r="E4888" s="130" t="inlineStr">
        <is>
          <t>NM</t>
        </is>
      </c>
      <c r="F4888" s="130" t="inlineStr">
        <is>
          <t>NAICS-22 Non-Cogen</t>
        </is>
      </c>
      <c r="G4888" s="130" t="inlineStr">
        <is>
          <t>BA</t>
        </is>
      </c>
      <c r="H4888" s="130" t="inlineStr">
        <is>
          <t>MWH</t>
        </is>
      </c>
      <c r="I4888" s="130" t="inlineStr">
        <is>
          <t>OTH</t>
        </is>
      </c>
      <c r="J4888" s="131" t="n">
        <v>-111</v>
      </c>
      <c r="K4888" s="129" t="n">
        <v>2020</v>
      </c>
      <c r="L4888" s="120">
        <f>IF(VLOOKUP(H4888,'Cross-Page Data'!$D$4:$F$48,3,FALSE)="natural gas",VLOOKUP(G4888,'Cross-Page Data'!$I$4:$J$19,2,FALSE),IF(VLOOKUP(H4888,'Cross-Page Data'!$D$4:$F$48,3,FALSE)="solar",IF(G4888="PV","solar PV","solar thermal"),IF(VLOOKUP(H4888,'Cross-Page Data'!$D$4:$F$48,3,FALSE)="wind",VLOOKUP(G4888,'Cross-Page Data'!$I$4:$J$19,2,FALSE),IF(VLOOKUP(H4888,'Cross-Page Data'!$D$4:$F$48,3,FALSE)="hydro",VLOOKUP(G4888,'Cross-Page Data'!$I$4:$J$19,2,FALSE),VLOOKUP(H4888,'Cross-Page Data'!$D$4:$F$48,3,FALSE)))))</f>
        <v/>
      </c>
      <c r="M4888" s="120">
        <f>IF(AND($P$2=FALSE,OR(F4888="Commercial NAICS Cogen",F4888="Industrial NAICS Cogen",F4888="NAICS-22 Cogen")),FALSE,IF(AND($P$3=FALSE,OR(F4888="Commercial NAICS Cogen",F4888="Commercial NAICS Non-Cogen",F4888="Industrial NAICS Cogen", F4888="industrial NAICS non-Cogen")),FALSE, TRUE))</f>
        <v/>
      </c>
    </row>
    <row r="4889">
      <c r="A4889" s="129" t="n">
        <v>61925</v>
      </c>
      <c r="B4889" s="130" t="inlineStr">
        <is>
          <t>Casa Mesa Wind Energy Center Hybrid</t>
        </is>
      </c>
      <c r="C4889" s="130" t="inlineStr">
        <is>
          <t>Casa Mesa Wind, LLC</t>
        </is>
      </c>
      <c r="D4889" s="129" t="n">
        <v>61531</v>
      </c>
      <c r="E4889" s="130" t="inlineStr">
        <is>
          <t>NM</t>
        </is>
      </c>
      <c r="F4889" s="130" t="inlineStr">
        <is>
          <t>NAICS-22 Non-Cogen</t>
        </is>
      </c>
      <c r="G4889" s="130" t="inlineStr">
        <is>
          <t>WT</t>
        </is>
      </c>
      <c r="H4889" s="130" t="inlineStr">
        <is>
          <t>WND</t>
        </is>
      </c>
      <c r="I4889" s="130" t="inlineStr">
        <is>
          <t>WND</t>
        </is>
      </c>
      <c r="J4889" s="131" t="n">
        <v>187433</v>
      </c>
      <c r="K4889" s="129" t="n">
        <v>2020</v>
      </c>
      <c r="L4889" s="120">
        <f>IF(VLOOKUP(H4889,'Cross-Page Data'!$D$4:$F$48,3,FALSE)="natural gas",VLOOKUP(G4889,'Cross-Page Data'!$I$4:$J$19,2,FALSE),IF(VLOOKUP(H4889,'Cross-Page Data'!$D$4:$F$48,3,FALSE)="solar",IF(G4889="PV","solar PV","solar thermal"),IF(VLOOKUP(H4889,'Cross-Page Data'!$D$4:$F$48,3,FALSE)="wind",VLOOKUP(G4889,'Cross-Page Data'!$I$4:$J$19,2,FALSE),IF(VLOOKUP(H4889,'Cross-Page Data'!$D$4:$F$48,3,FALSE)="hydro",VLOOKUP(G4889,'Cross-Page Data'!$I$4:$J$19,2,FALSE),VLOOKUP(H4889,'Cross-Page Data'!$D$4:$F$48,3,FALSE)))))</f>
        <v/>
      </c>
      <c r="M4889" s="120">
        <f>IF(AND($P$2=FALSE,OR(F4889="Commercial NAICS Cogen",F4889="Industrial NAICS Cogen",F4889="NAICS-22 Cogen")),FALSE,IF(AND($P$3=FALSE,OR(F4889="Commercial NAICS Cogen",F4889="Commercial NAICS Non-Cogen",F4889="Industrial NAICS Cogen", F4889="industrial NAICS non-Cogen")),FALSE, TRUE))</f>
        <v/>
      </c>
    </row>
    <row r="4890">
      <c r="A4890" s="129" t="n">
        <v>61926</v>
      </c>
      <c r="B4890" s="130" t="inlineStr">
        <is>
          <t>Armadillo Flats Wind Project, LLC</t>
        </is>
      </c>
      <c r="C4890" s="130" t="inlineStr">
        <is>
          <t>Armadillo Flats Wind Project, LLC</t>
        </is>
      </c>
      <c r="D4890" s="129" t="n">
        <v>61530</v>
      </c>
      <c r="E4890" s="130" t="inlineStr">
        <is>
          <t>OK</t>
        </is>
      </c>
      <c r="F4890" s="130" t="inlineStr">
        <is>
          <t>NAICS-22 Non-Cogen</t>
        </is>
      </c>
      <c r="G4890" s="130" t="inlineStr">
        <is>
          <t>WT</t>
        </is>
      </c>
      <c r="H4890" s="130" t="inlineStr">
        <is>
          <t>WND</t>
        </is>
      </c>
      <c r="I4890" s="130" t="inlineStr">
        <is>
          <t>WND</t>
        </is>
      </c>
      <c r="J4890" s="131" t="n">
        <v>968739</v>
      </c>
      <c r="K4890" s="129" t="n">
        <v>2020</v>
      </c>
      <c r="L4890" s="120">
        <f>IF(VLOOKUP(H4890,'Cross-Page Data'!$D$4:$F$48,3,FALSE)="natural gas",VLOOKUP(G4890,'Cross-Page Data'!$I$4:$J$19,2,FALSE),IF(VLOOKUP(H4890,'Cross-Page Data'!$D$4:$F$48,3,FALSE)="solar",IF(G4890="PV","solar PV","solar thermal"),IF(VLOOKUP(H4890,'Cross-Page Data'!$D$4:$F$48,3,FALSE)="wind",VLOOKUP(G4890,'Cross-Page Data'!$I$4:$J$19,2,FALSE),IF(VLOOKUP(H4890,'Cross-Page Data'!$D$4:$F$48,3,FALSE)="hydro",VLOOKUP(G4890,'Cross-Page Data'!$I$4:$J$19,2,FALSE),VLOOKUP(H4890,'Cross-Page Data'!$D$4:$F$48,3,FALSE)))))</f>
        <v/>
      </c>
      <c r="M4890" s="120">
        <f>IF(AND($P$2=FALSE,OR(F4890="Commercial NAICS Cogen",F4890="Industrial NAICS Cogen",F4890="NAICS-22 Cogen")),FALSE,IF(AND($P$3=FALSE,OR(F4890="Commercial NAICS Cogen",F4890="Commercial NAICS Non-Cogen",F4890="Industrial NAICS Cogen", F4890="industrial NAICS non-Cogen")),FALSE, TRUE))</f>
        <v/>
      </c>
    </row>
    <row r="4891">
      <c r="A4891" s="129" t="n">
        <v>61930</v>
      </c>
      <c r="B4891" s="130" t="inlineStr">
        <is>
          <t>Techren Solar II LLC</t>
        </is>
      </c>
      <c r="C4891" s="130" t="inlineStr">
        <is>
          <t>Techren Solar II LLC</t>
        </is>
      </c>
      <c r="D4891" s="129" t="n">
        <v>61533</v>
      </c>
      <c r="E4891" s="130" t="inlineStr">
        <is>
          <t>NV</t>
        </is>
      </c>
      <c r="F4891" s="130" t="inlineStr">
        <is>
          <t>NAICS-22 Non-Cogen</t>
        </is>
      </c>
      <c r="G4891" s="130" t="inlineStr">
        <is>
          <t>PV</t>
        </is>
      </c>
      <c r="H4891" s="130" t="inlineStr">
        <is>
          <t>SUN</t>
        </is>
      </c>
      <c r="I4891" s="130" t="inlineStr">
        <is>
          <t>SUN</t>
        </is>
      </c>
      <c r="J4891" s="131" t="n">
        <v>491015</v>
      </c>
      <c r="K4891" s="129" t="n">
        <v>2020</v>
      </c>
      <c r="L4891" s="120">
        <f>IF(VLOOKUP(H4891,'Cross-Page Data'!$D$4:$F$48,3,FALSE)="natural gas",VLOOKUP(G4891,'Cross-Page Data'!$I$4:$J$19,2,FALSE),IF(VLOOKUP(H4891,'Cross-Page Data'!$D$4:$F$48,3,FALSE)="solar",IF(G4891="PV","solar PV","solar thermal"),IF(VLOOKUP(H4891,'Cross-Page Data'!$D$4:$F$48,3,FALSE)="wind",VLOOKUP(G4891,'Cross-Page Data'!$I$4:$J$19,2,FALSE),IF(VLOOKUP(H4891,'Cross-Page Data'!$D$4:$F$48,3,FALSE)="hydro",VLOOKUP(G4891,'Cross-Page Data'!$I$4:$J$19,2,FALSE),VLOOKUP(H4891,'Cross-Page Data'!$D$4:$F$48,3,FALSE)))))</f>
        <v/>
      </c>
      <c r="M4891" s="120">
        <f>IF(AND($P$2=FALSE,OR(F4891="Commercial NAICS Cogen",F4891="Industrial NAICS Cogen",F4891="NAICS-22 Cogen")),FALSE,IF(AND($P$3=FALSE,OR(F4891="Commercial NAICS Cogen",F4891="Commercial NAICS Non-Cogen",F4891="Industrial NAICS Cogen", F4891="industrial NAICS non-Cogen")),FALSE, TRUE))</f>
        <v/>
      </c>
    </row>
    <row r="4892">
      <c r="A4892" s="129" t="n">
        <v>61931</v>
      </c>
      <c r="B4892" s="130" t="inlineStr">
        <is>
          <t>Techren Solar III LLC</t>
        </is>
      </c>
      <c r="C4892" s="130" t="inlineStr">
        <is>
          <t>Techren Solar III LLC</t>
        </is>
      </c>
      <c r="D4892" s="129" t="n">
        <v>61534</v>
      </c>
      <c r="E4892" s="130" t="inlineStr">
        <is>
          <t>NV</t>
        </is>
      </c>
      <c r="F4892" s="130" t="inlineStr">
        <is>
          <t>NAICS-22 Non-Cogen</t>
        </is>
      </c>
      <c r="G4892" s="130" t="inlineStr">
        <is>
          <t>PV</t>
        </is>
      </c>
      <c r="H4892" s="130" t="inlineStr">
        <is>
          <t>SUN</t>
        </is>
      </c>
      <c r="I4892" s="130" t="inlineStr">
        <is>
          <t>SUN</t>
        </is>
      </c>
      <c r="J4892" s="131" t="n">
        <v>10998</v>
      </c>
      <c r="K4892" s="129" t="n">
        <v>2020</v>
      </c>
      <c r="L4892" s="120">
        <f>IF(VLOOKUP(H4892,'Cross-Page Data'!$D$4:$F$48,3,FALSE)="natural gas",VLOOKUP(G4892,'Cross-Page Data'!$I$4:$J$19,2,FALSE),IF(VLOOKUP(H4892,'Cross-Page Data'!$D$4:$F$48,3,FALSE)="solar",IF(G4892="PV","solar PV","solar thermal"),IF(VLOOKUP(H4892,'Cross-Page Data'!$D$4:$F$48,3,FALSE)="wind",VLOOKUP(G4892,'Cross-Page Data'!$I$4:$J$19,2,FALSE),IF(VLOOKUP(H4892,'Cross-Page Data'!$D$4:$F$48,3,FALSE)="hydro",VLOOKUP(G4892,'Cross-Page Data'!$I$4:$J$19,2,FALSE),VLOOKUP(H4892,'Cross-Page Data'!$D$4:$F$48,3,FALSE)))))</f>
        <v/>
      </c>
      <c r="M4892" s="120">
        <f>IF(AND($P$2=FALSE,OR(F4892="Commercial NAICS Cogen",F4892="Industrial NAICS Cogen",F4892="NAICS-22 Cogen")),FALSE,IF(AND($P$3=FALSE,OR(F4892="Commercial NAICS Cogen",F4892="Commercial NAICS Non-Cogen",F4892="Industrial NAICS Cogen", F4892="industrial NAICS non-Cogen")),FALSE, TRUE))</f>
        <v/>
      </c>
    </row>
    <row r="4893">
      <c r="A4893" s="129" t="n">
        <v>61932</v>
      </c>
      <c r="B4893" s="130" t="inlineStr">
        <is>
          <t>Techren Solar IV LLC</t>
        </is>
      </c>
      <c r="C4893" s="130" t="inlineStr">
        <is>
          <t>Techren Solar IV LLC</t>
        </is>
      </c>
      <c r="D4893" s="129" t="n">
        <v>61535</v>
      </c>
      <c r="E4893" s="130" t="inlineStr">
        <is>
          <t>NV</t>
        </is>
      </c>
      <c r="F4893" s="130" t="inlineStr">
        <is>
          <t>NAICS-22 Non-Cogen</t>
        </is>
      </c>
      <c r="G4893" s="130" t="inlineStr">
        <is>
          <t>PV</t>
        </is>
      </c>
      <c r="H4893" s="130" t="inlineStr">
        <is>
          <t>SUN</t>
        </is>
      </c>
      <c r="I4893" s="130" t="inlineStr">
        <is>
          <t>SUN</t>
        </is>
      </c>
      <c r="J4893" s="131" t="n">
        <v>10548</v>
      </c>
      <c r="K4893" s="129" t="n">
        <v>2020</v>
      </c>
      <c r="L4893" s="120">
        <f>IF(VLOOKUP(H4893,'Cross-Page Data'!$D$4:$F$48,3,FALSE)="natural gas",VLOOKUP(G4893,'Cross-Page Data'!$I$4:$J$19,2,FALSE),IF(VLOOKUP(H4893,'Cross-Page Data'!$D$4:$F$48,3,FALSE)="solar",IF(G4893="PV","solar PV","solar thermal"),IF(VLOOKUP(H4893,'Cross-Page Data'!$D$4:$F$48,3,FALSE)="wind",VLOOKUP(G4893,'Cross-Page Data'!$I$4:$J$19,2,FALSE),IF(VLOOKUP(H4893,'Cross-Page Data'!$D$4:$F$48,3,FALSE)="hydro",VLOOKUP(G4893,'Cross-Page Data'!$I$4:$J$19,2,FALSE),VLOOKUP(H4893,'Cross-Page Data'!$D$4:$F$48,3,FALSE)))))</f>
        <v/>
      </c>
      <c r="M4893" s="120">
        <f>IF(AND($P$2=FALSE,OR(F4893="Commercial NAICS Cogen",F4893="Industrial NAICS Cogen",F4893="NAICS-22 Cogen")),FALSE,IF(AND($P$3=FALSE,OR(F4893="Commercial NAICS Cogen",F4893="Commercial NAICS Non-Cogen",F4893="Industrial NAICS Cogen", F4893="industrial NAICS non-Cogen")),FALSE, TRUE))</f>
        <v/>
      </c>
    </row>
    <row r="4894">
      <c r="A4894" s="129" t="n">
        <v>61933</v>
      </c>
      <c r="B4894" s="130" t="inlineStr">
        <is>
          <t>Adams Nielson Solar</t>
        </is>
      </c>
      <c r="C4894" s="130" t="inlineStr">
        <is>
          <t>Adams Nielson Solar, LLC</t>
        </is>
      </c>
      <c r="D4894" s="129" t="n">
        <v>61529</v>
      </c>
      <c r="E4894" s="130" t="inlineStr">
        <is>
          <t>WA</t>
        </is>
      </c>
      <c r="F4894" s="130" t="inlineStr">
        <is>
          <t>NAICS-22 Non-Cogen</t>
        </is>
      </c>
      <c r="G4894" s="130" t="inlineStr">
        <is>
          <t>PV</t>
        </is>
      </c>
      <c r="H4894" s="130" t="inlineStr">
        <is>
          <t>SUN</t>
        </is>
      </c>
      <c r="I4894" s="130" t="inlineStr">
        <is>
          <t>SUN</t>
        </is>
      </c>
      <c r="J4894" s="131" t="n">
        <v>45384</v>
      </c>
      <c r="K4894" s="129" t="n">
        <v>2020</v>
      </c>
      <c r="L4894" s="120">
        <f>IF(VLOOKUP(H4894,'Cross-Page Data'!$D$4:$F$48,3,FALSE)="natural gas",VLOOKUP(G4894,'Cross-Page Data'!$I$4:$J$19,2,FALSE),IF(VLOOKUP(H4894,'Cross-Page Data'!$D$4:$F$48,3,FALSE)="solar",IF(G4894="PV","solar PV","solar thermal"),IF(VLOOKUP(H4894,'Cross-Page Data'!$D$4:$F$48,3,FALSE)="wind",VLOOKUP(G4894,'Cross-Page Data'!$I$4:$J$19,2,FALSE),IF(VLOOKUP(H4894,'Cross-Page Data'!$D$4:$F$48,3,FALSE)="hydro",VLOOKUP(G4894,'Cross-Page Data'!$I$4:$J$19,2,FALSE),VLOOKUP(H4894,'Cross-Page Data'!$D$4:$F$48,3,FALSE)))))</f>
        <v/>
      </c>
      <c r="M4894" s="120">
        <f>IF(AND($P$2=FALSE,OR(F4894="Commercial NAICS Cogen",F4894="Industrial NAICS Cogen",F4894="NAICS-22 Cogen")),FALSE,IF(AND($P$3=FALSE,OR(F4894="Commercial NAICS Cogen",F4894="Commercial NAICS Non-Cogen",F4894="Industrial NAICS Cogen", F4894="industrial NAICS non-Cogen")),FALSE, TRUE))</f>
        <v/>
      </c>
    </row>
    <row r="4895">
      <c r="A4895" s="129" t="n">
        <v>61957</v>
      </c>
      <c r="B4895" s="130" t="inlineStr">
        <is>
          <t>Pratt Wind, LLC</t>
        </is>
      </c>
      <c r="C4895" s="130" t="inlineStr">
        <is>
          <t>Pratt Wind, LLC</t>
        </is>
      </c>
      <c r="D4895" s="129" t="n">
        <v>61537</v>
      </c>
      <c r="E4895" s="130" t="inlineStr">
        <is>
          <t>KS</t>
        </is>
      </c>
      <c r="F4895" s="130" t="inlineStr">
        <is>
          <t>NAICS-22 Non-Cogen</t>
        </is>
      </c>
      <c r="G4895" s="130" t="inlineStr">
        <is>
          <t>WT</t>
        </is>
      </c>
      <c r="H4895" s="130" t="inlineStr">
        <is>
          <t>WND</t>
        </is>
      </c>
      <c r="I4895" s="130" t="inlineStr">
        <is>
          <t>WND</t>
        </is>
      </c>
      <c r="J4895" s="131" t="n">
        <v>1046380</v>
      </c>
      <c r="K4895" s="129" t="n">
        <v>2020</v>
      </c>
      <c r="L4895" s="120">
        <f>IF(VLOOKUP(H4895,'Cross-Page Data'!$D$4:$F$48,3,FALSE)="natural gas",VLOOKUP(G4895,'Cross-Page Data'!$I$4:$J$19,2,FALSE),IF(VLOOKUP(H4895,'Cross-Page Data'!$D$4:$F$48,3,FALSE)="solar",IF(G4895="PV","solar PV","solar thermal"),IF(VLOOKUP(H4895,'Cross-Page Data'!$D$4:$F$48,3,FALSE)="wind",VLOOKUP(G4895,'Cross-Page Data'!$I$4:$J$19,2,FALSE),IF(VLOOKUP(H4895,'Cross-Page Data'!$D$4:$F$48,3,FALSE)="hydro",VLOOKUP(G4895,'Cross-Page Data'!$I$4:$J$19,2,FALSE),VLOOKUP(H4895,'Cross-Page Data'!$D$4:$F$48,3,FALSE)))))</f>
        <v/>
      </c>
      <c r="M4895" s="120">
        <f>IF(AND($P$2=FALSE,OR(F4895="Commercial NAICS Cogen",F4895="Industrial NAICS Cogen",F4895="NAICS-22 Cogen")),FALSE,IF(AND($P$3=FALSE,OR(F4895="Commercial NAICS Cogen",F4895="Commercial NAICS Non-Cogen",F4895="Industrial NAICS Cogen", F4895="industrial NAICS non-Cogen")),FALSE, TRUE))</f>
        <v/>
      </c>
    </row>
    <row r="4896">
      <c r="A4896" s="129" t="n">
        <v>61959</v>
      </c>
      <c r="B4896" s="130" t="inlineStr">
        <is>
          <t>Coolidge Solar 1, LLC</t>
        </is>
      </c>
      <c r="C4896" s="130" t="inlineStr">
        <is>
          <t>Coolidge Solar I, LLC</t>
        </is>
      </c>
      <c r="D4896" s="129" t="n">
        <v>61540</v>
      </c>
      <c r="E4896" s="130" t="inlineStr">
        <is>
          <t>VT</t>
        </is>
      </c>
      <c r="F4896" s="130" t="inlineStr">
        <is>
          <t>NAICS-22 Non-Cogen</t>
        </is>
      </c>
      <c r="G4896" s="130" t="inlineStr">
        <is>
          <t>PV</t>
        </is>
      </c>
      <c r="H4896" s="130" t="inlineStr">
        <is>
          <t>SUN</t>
        </is>
      </c>
      <c r="I4896" s="130" t="inlineStr">
        <is>
          <t>SUN</t>
        </is>
      </c>
      <c r="J4896" s="131" t="n">
        <v>29357</v>
      </c>
      <c r="K4896" s="129" t="n">
        <v>2020</v>
      </c>
      <c r="L4896" s="120">
        <f>IF(VLOOKUP(H4896,'Cross-Page Data'!$D$4:$F$48,3,FALSE)="natural gas",VLOOKUP(G4896,'Cross-Page Data'!$I$4:$J$19,2,FALSE),IF(VLOOKUP(H4896,'Cross-Page Data'!$D$4:$F$48,3,FALSE)="solar",IF(G4896="PV","solar PV","solar thermal"),IF(VLOOKUP(H4896,'Cross-Page Data'!$D$4:$F$48,3,FALSE)="wind",VLOOKUP(G4896,'Cross-Page Data'!$I$4:$J$19,2,FALSE),IF(VLOOKUP(H4896,'Cross-Page Data'!$D$4:$F$48,3,FALSE)="hydro",VLOOKUP(G4896,'Cross-Page Data'!$I$4:$J$19,2,FALSE),VLOOKUP(H4896,'Cross-Page Data'!$D$4:$F$48,3,FALSE)))))</f>
        <v/>
      </c>
      <c r="M4896" s="120">
        <f>IF(AND($P$2=FALSE,OR(F4896="Commercial NAICS Cogen",F4896="Industrial NAICS Cogen",F4896="NAICS-22 Cogen")),FALSE,IF(AND($P$3=FALSE,OR(F4896="Commercial NAICS Cogen",F4896="Commercial NAICS Non-Cogen",F4896="Industrial NAICS Cogen", F4896="industrial NAICS non-Cogen")),FALSE, TRUE))</f>
        <v/>
      </c>
    </row>
    <row r="4897">
      <c r="A4897" s="129" t="n">
        <v>61962</v>
      </c>
      <c r="B4897" s="130" t="inlineStr">
        <is>
          <t>Holstein 1 Solar Farm</t>
        </is>
      </c>
      <c r="C4897" s="130" t="inlineStr">
        <is>
          <t>226HC 8me LLC</t>
        </is>
      </c>
      <c r="D4897" s="129" t="n">
        <v>61524</v>
      </c>
      <c r="E4897" s="130" t="inlineStr">
        <is>
          <t>TX</t>
        </is>
      </c>
      <c r="F4897" s="130" t="inlineStr">
        <is>
          <t>NAICS-22 Non-Cogen</t>
        </is>
      </c>
      <c r="G4897" s="130" t="inlineStr">
        <is>
          <t>PV</t>
        </is>
      </c>
      <c r="H4897" s="130" t="inlineStr">
        <is>
          <t>SUN</t>
        </is>
      </c>
      <c r="I4897" s="130" t="inlineStr">
        <is>
          <t>SUN</t>
        </is>
      </c>
      <c r="J4897" s="131" t="n">
        <v>360051</v>
      </c>
      <c r="K4897" s="129" t="n">
        <v>2020</v>
      </c>
      <c r="L4897" s="120">
        <f>IF(VLOOKUP(H4897,'Cross-Page Data'!$D$4:$F$48,3,FALSE)="natural gas",VLOOKUP(G4897,'Cross-Page Data'!$I$4:$J$19,2,FALSE),IF(VLOOKUP(H4897,'Cross-Page Data'!$D$4:$F$48,3,FALSE)="solar",IF(G4897="PV","solar PV","solar thermal"),IF(VLOOKUP(H4897,'Cross-Page Data'!$D$4:$F$48,3,FALSE)="wind",VLOOKUP(G4897,'Cross-Page Data'!$I$4:$J$19,2,FALSE),IF(VLOOKUP(H4897,'Cross-Page Data'!$D$4:$F$48,3,FALSE)="hydro",VLOOKUP(G4897,'Cross-Page Data'!$I$4:$J$19,2,FALSE),VLOOKUP(H4897,'Cross-Page Data'!$D$4:$F$48,3,FALSE)))))</f>
        <v/>
      </c>
      <c r="M4897" s="120">
        <f>IF(AND($P$2=FALSE,OR(F4897="Commercial NAICS Cogen",F4897="Industrial NAICS Cogen",F4897="NAICS-22 Cogen")),FALSE,IF(AND($P$3=FALSE,OR(F4897="Commercial NAICS Cogen",F4897="Commercial NAICS Non-Cogen",F4897="Industrial NAICS Cogen", F4897="industrial NAICS non-Cogen")),FALSE, TRUE))</f>
        <v/>
      </c>
    </row>
    <row r="4898">
      <c r="A4898" s="129" t="n">
        <v>61969</v>
      </c>
      <c r="B4898" s="130" t="inlineStr">
        <is>
          <t>Torrecillas Wind Energy, LLC</t>
        </is>
      </c>
      <c r="C4898" s="130" t="inlineStr">
        <is>
          <t>Torrecillas Wind Energy, LLC</t>
        </is>
      </c>
      <c r="D4898" s="129" t="n">
        <v>61562</v>
      </c>
      <c r="E4898" s="130" t="inlineStr">
        <is>
          <t>TX</t>
        </is>
      </c>
      <c r="F4898" s="130" t="inlineStr">
        <is>
          <t>NAICS-22 Non-Cogen</t>
        </is>
      </c>
      <c r="G4898" s="130" t="inlineStr">
        <is>
          <t>WT</t>
        </is>
      </c>
      <c r="H4898" s="130" t="inlineStr">
        <is>
          <t>WND</t>
        </is>
      </c>
      <c r="I4898" s="130" t="inlineStr">
        <is>
          <t>WND</t>
        </is>
      </c>
      <c r="J4898" s="131" t="n">
        <v>1141336</v>
      </c>
      <c r="K4898" s="129" t="n">
        <v>2020</v>
      </c>
      <c r="L4898" s="120">
        <f>IF(VLOOKUP(H4898,'Cross-Page Data'!$D$4:$F$48,3,FALSE)="natural gas",VLOOKUP(G4898,'Cross-Page Data'!$I$4:$J$19,2,FALSE),IF(VLOOKUP(H4898,'Cross-Page Data'!$D$4:$F$48,3,FALSE)="solar",IF(G4898="PV","solar PV","solar thermal"),IF(VLOOKUP(H4898,'Cross-Page Data'!$D$4:$F$48,3,FALSE)="wind",VLOOKUP(G4898,'Cross-Page Data'!$I$4:$J$19,2,FALSE),IF(VLOOKUP(H4898,'Cross-Page Data'!$D$4:$F$48,3,FALSE)="hydro",VLOOKUP(G4898,'Cross-Page Data'!$I$4:$J$19,2,FALSE),VLOOKUP(H4898,'Cross-Page Data'!$D$4:$F$48,3,FALSE)))))</f>
        <v/>
      </c>
      <c r="M4898" s="120">
        <f>IF(AND($P$2=FALSE,OR(F4898="Commercial NAICS Cogen",F4898="Industrial NAICS Cogen",F4898="NAICS-22 Cogen")),FALSE,IF(AND($P$3=FALSE,OR(F4898="Commercial NAICS Cogen",F4898="Commercial NAICS Non-Cogen",F4898="Industrial NAICS Cogen", F4898="industrial NAICS non-Cogen")),FALSE, TRUE))</f>
        <v/>
      </c>
    </row>
    <row r="4899">
      <c r="A4899" s="129" t="n">
        <v>61970</v>
      </c>
      <c r="B4899" s="130" t="inlineStr">
        <is>
          <t>Blue Summit II Wind, LLC</t>
        </is>
      </c>
      <c r="C4899" s="130" t="inlineStr">
        <is>
          <t>Blue Summit II Wind, LLC</t>
        </is>
      </c>
      <c r="D4899" s="129" t="n">
        <v>61563</v>
      </c>
      <c r="E4899" s="130" t="inlineStr">
        <is>
          <t>TX</t>
        </is>
      </c>
      <c r="F4899" s="130" t="inlineStr">
        <is>
          <t>NAICS-22 Non-Cogen</t>
        </is>
      </c>
      <c r="G4899" s="130" t="inlineStr">
        <is>
          <t>WT</t>
        </is>
      </c>
      <c r="H4899" s="130" t="inlineStr">
        <is>
          <t>WND</t>
        </is>
      </c>
      <c r="I4899" s="130" t="inlineStr">
        <is>
          <t>WND</t>
        </is>
      </c>
      <c r="J4899" s="131" t="n">
        <v>390285</v>
      </c>
      <c r="K4899" s="129" t="n">
        <v>2020</v>
      </c>
      <c r="L4899" s="120">
        <f>IF(VLOOKUP(H4899,'Cross-Page Data'!$D$4:$F$48,3,FALSE)="natural gas",VLOOKUP(G4899,'Cross-Page Data'!$I$4:$J$19,2,FALSE),IF(VLOOKUP(H4899,'Cross-Page Data'!$D$4:$F$48,3,FALSE)="solar",IF(G4899="PV","solar PV","solar thermal"),IF(VLOOKUP(H4899,'Cross-Page Data'!$D$4:$F$48,3,FALSE)="wind",VLOOKUP(G4899,'Cross-Page Data'!$I$4:$J$19,2,FALSE),IF(VLOOKUP(H4899,'Cross-Page Data'!$D$4:$F$48,3,FALSE)="hydro",VLOOKUP(G4899,'Cross-Page Data'!$I$4:$J$19,2,FALSE),VLOOKUP(H4899,'Cross-Page Data'!$D$4:$F$48,3,FALSE)))))</f>
        <v/>
      </c>
      <c r="M4899" s="120">
        <f>IF(AND($P$2=FALSE,OR(F4899="Commercial NAICS Cogen",F4899="Industrial NAICS Cogen",F4899="NAICS-22 Cogen")),FALSE,IF(AND($P$3=FALSE,OR(F4899="Commercial NAICS Cogen",F4899="Commercial NAICS Non-Cogen",F4899="Industrial NAICS Cogen", F4899="industrial NAICS non-Cogen")),FALSE, TRUE))</f>
        <v/>
      </c>
    </row>
    <row r="4900">
      <c r="A4900" s="129" t="n">
        <v>61976</v>
      </c>
      <c r="B4900" s="130" t="inlineStr">
        <is>
          <t>Peony Solar</t>
        </is>
      </c>
      <c r="C4900" s="130" t="inlineStr">
        <is>
          <t>Peony Solar, LLC</t>
        </is>
      </c>
      <c r="D4900" s="129" t="n">
        <v>61566</v>
      </c>
      <c r="E4900" s="130" t="inlineStr">
        <is>
          <t>SC</t>
        </is>
      </c>
      <c r="F4900" s="130" t="inlineStr">
        <is>
          <t>NAICS-22 Non-Cogen</t>
        </is>
      </c>
      <c r="G4900" s="130" t="inlineStr">
        <is>
          <t>PV</t>
        </is>
      </c>
      <c r="H4900" s="130" t="inlineStr">
        <is>
          <t>SUN</t>
        </is>
      </c>
      <c r="I4900" s="130" t="inlineStr">
        <is>
          <t>SUN</t>
        </is>
      </c>
      <c r="J4900" s="131" t="n">
        <v>62391.08</v>
      </c>
      <c r="K4900" s="129" t="n">
        <v>2020</v>
      </c>
      <c r="L4900" s="120">
        <f>IF(VLOOKUP(H4900,'Cross-Page Data'!$D$4:$F$48,3,FALSE)="natural gas",VLOOKUP(G4900,'Cross-Page Data'!$I$4:$J$19,2,FALSE),IF(VLOOKUP(H4900,'Cross-Page Data'!$D$4:$F$48,3,FALSE)="solar",IF(G4900="PV","solar PV","solar thermal"),IF(VLOOKUP(H4900,'Cross-Page Data'!$D$4:$F$48,3,FALSE)="wind",VLOOKUP(G4900,'Cross-Page Data'!$I$4:$J$19,2,FALSE),IF(VLOOKUP(H4900,'Cross-Page Data'!$D$4:$F$48,3,FALSE)="hydro",VLOOKUP(G4900,'Cross-Page Data'!$I$4:$J$19,2,FALSE),VLOOKUP(H4900,'Cross-Page Data'!$D$4:$F$48,3,FALSE)))))</f>
        <v/>
      </c>
      <c r="M4900" s="120">
        <f>IF(AND($P$2=FALSE,OR(F4900="Commercial NAICS Cogen",F4900="Industrial NAICS Cogen",F4900="NAICS-22 Cogen")),FALSE,IF(AND($P$3=FALSE,OR(F4900="Commercial NAICS Cogen",F4900="Commercial NAICS Non-Cogen",F4900="Industrial NAICS Cogen", F4900="industrial NAICS non-Cogen")),FALSE, TRUE))</f>
        <v/>
      </c>
    </row>
    <row r="4901">
      <c r="A4901" s="129" t="n">
        <v>61982</v>
      </c>
      <c r="B4901" s="130" t="inlineStr">
        <is>
          <t>Columbia Solar Power Plant</t>
        </is>
      </c>
      <c r="C4901" s="130" t="inlineStr">
        <is>
          <t>Duke Energy Florida, LLC</t>
        </is>
      </c>
      <c r="D4901" s="129" t="n">
        <v>6455</v>
      </c>
      <c r="E4901" s="130" t="inlineStr">
        <is>
          <t>FL</t>
        </is>
      </c>
      <c r="F4901" s="130" t="inlineStr">
        <is>
          <t>Electric Utility</t>
        </is>
      </c>
      <c r="G4901" s="130" t="inlineStr">
        <is>
          <t>PV</t>
        </is>
      </c>
      <c r="H4901" s="130" t="inlineStr">
        <is>
          <t>SUN</t>
        </is>
      </c>
      <c r="I4901" s="130" t="inlineStr">
        <is>
          <t>SUN</t>
        </is>
      </c>
      <c r="J4901" s="131" t="n">
        <v>147024</v>
      </c>
      <c r="K4901" s="129" t="n">
        <v>2020</v>
      </c>
      <c r="L4901" s="120">
        <f>IF(VLOOKUP(H4901,'Cross-Page Data'!$D$4:$F$48,3,FALSE)="natural gas",VLOOKUP(G4901,'Cross-Page Data'!$I$4:$J$19,2,FALSE),IF(VLOOKUP(H4901,'Cross-Page Data'!$D$4:$F$48,3,FALSE)="solar",IF(G4901="PV","solar PV","solar thermal"),IF(VLOOKUP(H4901,'Cross-Page Data'!$D$4:$F$48,3,FALSE)="wind",VLOOKUP(G4901,'Cross-Page Data'!$I$4:$J$19,2,FALSE),IF(VLOOKUP(H4901,'Cross-Page Data'!$D$4:$F$48,3,FALSE)="hydro",VLOOKUP(G4901,'Cross-Page Data'!$I$4:$J$19,2,FALSE),VLOOKUP(H4901,'Cross-Page Data'!$D$4:$F$48,3,FALSE)))))</f>
        <v/>
      </c>
      <c r="M4901" s="120">
        <f>IF(AND($P$2=FALSE,OR(F4901="Commercial NAICS Cogen",F4901="Industrial NAICS Cogen",F4901="NAICS-22 Cogen")),FALSE,IF(AND($P$3=FALSE,OR(F4901="Commercial NAICS Cogen",F4901="Commercial NAICS Non-Cogen",F4901="Industrial NAICS Cogen", F4901="industrial NAICS non-Cogen")),FALSE, TRUE))</f>
        <v/>
      </c>
    </row>
    <row r="4902">
      <c r="A4902" s="129" t="n">
        <v>61984</v>
      </c>
      <c r="B4902" s="130" t="inlineStr">
        <is>
          <t>Solomon Forks Wind Project, LLC</t>
        </is>
      </c>
      <c r="C4902" s="130" t="inlineStr">
        <is>
          <t>Engie North America</t>
        </is>
      </c>
      <c r="D4902" s="129" t="n">
        <v>56201</v>
      </c>
      <c r="E4902" s="130" t="inlineStr">
        <is>
          <t>KS</t>
        </is>
      </c>
      <c r="F4902" s="130" t="inlineStr">
        <is>
          <t>NAICS-22 Non-Cogen</t>
        </is>
      </c>
      <c r="G4902" s="130" t="inlineStr">
        <is>
          <t>WT</t>
        </is>
      </c>
      <c r="H4902" s="130" t="inlineStr">
        <is>
          <t>WND</t>
        </is>
      </c>
      <c r="I4902" s="130" t="inlineStr">
        <is>
          <t>WND</t>
        </is>
      </c>
      <c r="J4902" s="131" t="n">
        <v>1175019</v>
      </c>
      <c r="K4902" s="129" t="n">
        <v>2020</v>
      </c>
      <c r="L4902" s="120">
        <f>IF(VLOOKUP(H4902,'Cross-Page Data'!$D$4:$F$48,3,FALSE)="natural gas",VLOOKUP(G4902,'Cross-Page Data'!$I$4:$J$19,2,FALSE),IF(VLOOKUP(H4902,'Cross-Page Data'!$D$4:$F$48,3,FALSE)="solar",IF(G4902="PV","solar PV","solar thermal"),IF(VLOOKUP(H4902,'Cross-Page Data'!$D$4:$F$48,3,FALSE)="wind",VLOOKUP(G4902,'Cross-Page Data'!$I$4:$J$19,2,FALSE),IF(VLOOKUP(H4902,'Cross-Page Data'!$D$4:$F$48,3,FALSE)="hydro",VLOOKUP(G4902,'Cross-Page Data'!$I$4:$J$19,2,FALSE),VLOOKUP(H4902,'Cross-Page Data'!$D$4:$F$48,3,FALSE)))))</f>
        <v/>
      </c>
      <c r="M4902" s="120">
        <f>IF(AND($P$2=FALSE,OR(F4902="Commercial NAICS Cogen",F4902="Industrial NAICS Cogen",F4902="NAICS-22 Cogen")),FALSE,IF(AND($P$3=FALSE,OR(F4902="Commercial NAICS Cogen",F4902="Commercial NAICS Non-Cogen",F4902="Industrial NAICS Cogen", F4902="industrial NAICS non-Cogen")),FALSE, TRUE))</f>
        <v/>
      </c>
    </row>
    <row r="4903">
      <c r="A4903" s="129" t="n">
        <v>61985</v>
      </c>
      <c r="B4903" s="130" t="inlineStr">
        <is>
          <t>Colonial Trail West</t>
        </is>
      </c>
      <c r="C4903" s="130" t="inlineStr">
        <is>
          <t>Dominion Renewable Energy</t>
        </is>
      </c>
      <c r="D4903" s="129" t="n">
        <v>58468</v>
      </c>
      <c r="E4903" s="130" t="inlineStr">
        <is>
          <t>VA</t>
        </is>
      </c>
      <c r="F4903" s="130" t="inlineStr">
        <is>
          <t>Electric Utility</t>
        </is>
      </c>
      <c r="G4903" s="130" t="inlineStr">
        <is>
          <t>PV</t>
        </is>
      </c>
      <c r="H4903" s="130" t="inlineStr">
        <is>
          <t>SUN</t>
        </is>
      </c>
      <c r="I4903" s="130" t="inlineStr">
        <is>
          <t>SUN</t>
        </is>
      </c>
      <c r="J4903" s="131" t="n">
        <v>301371</v>
      </c>
      <c r="K4903" s="129" t="n">
        <v>2020</v>
      </c>
      <c r="L4903" s="120">
        <f>IF(VLOOKUP(H4903,'Cross-Page Data'!$D$4:$F$48,3,FALSE)="natural gas",VLOOKUP(G4903,'Cross-Page Data'!$I$4:$J$19,2,FALSE),IF(VLOOKUP(H4903,'Cross-Page Data'!$D$4:$F$48,3,FALSE)="solar",IF(G4903="PV","solar PV","solar thermal"),IF(VLOOKUP(H4903,'Cross-Page Data'!$D$4:$F$48,3,FALSE)="wind",VLOOKUP(G4903,'Cross-Page Data'!$I$4:$J$19,2,FALSE),IF(VLOOKUP(H4903,'Cross-Page Data'!$D$4:$F$48,3,FALSE)="hydro",VLOOKUP(G4903,'Cross-Page Data'!$I$4:$J$19,2,FALSE),VLOOKUP(H4903,'Cross-Page Data'!$D$4:$F$48,3,FALSE)))))</f>
        <v/>
      </c>
      <c r="M4903" s="120">
        <f>IF(AND($P$2=FALSE,OR(F4903="Commercial NAICS Cogen",F4903="Industrial NAICS Cogen",F4903="NAICS-22 Cogen")),FALSE,IF(AND($P$3=FALSE,OR(F4903="Commercial NAICS Cogen",F4903="Commercial NAICS Non-Cogen",F4903="Industrial NAICS Cogen", F4903="industrial NAICS non-Cogen")),FALSE, TRUE))</f>
        <v/>
      </c>
    </row>
    <row r="4904">
      <c r="A4904" s="129" t="n">
        <v>61986</v>
      </c>
      <c r="B4904" s="130" t="inlineStr">
        <is>
          <t>Spring Grove I</t>
        </is>
      </c>
      <c r="C4904" s="130" t="inlineStr">
        <is>
          <t>Dominion Renewable Energy</t>
        </is>
      </c>
      <c r="D4904" s="129" t="n">
        <v>58468</v>
      </c>
      <c r="E4904" s="130" t="inlineStr">
        <is>
          <t>VA</t>
        </is>
      </c>
      <c r="F4904" s="130" t="inlineStr">
        <is>
          <t>Electric Utility</t>
        </is>
      </c>
      <c r="G4904" s="130" t="inlineStr">
        <is>
          <t>PV</t>
        </is>
      </c>
      <c r="H4904" s="130" t="inlineStr">
        <is>
          <t>SUN</t>
        </is>
      </c>
      <c r="I4904" s="130" t="inlineStr">
        <is>
          <t>SUN</t>
        </is>
      </c>
      <c r="J4904" s="131" t="n">
        <v>19533</v>
      </c>
      <c r="K4904" s="129" t="n">
        <v>2020</v>
      </c>
      <c r="L4904" s="120">
        <f>IF(VLOOKUP(H4904,'Cross-Page Data'!$D$4:$F$48,3,FALSE)="natural gas",VLOOKUP(G4904,'Cross-Page Data'!$I$4:$J$19,2,FALSE),IF(VLOOKUP(H4904,'Cross-Page Data'!$D$4:$F$48,3,FALSE)="solar",IF(G4904="PV","solar PV","solar thermal"),IF(VLOOKUP(H4904,'Cross-Page Data'!$D$4:$F$48,3,FALSE)="wind",VLOOKUP(G4904,'Cross-Page Data'!$I$4:$J$19,2,FALSE),IF(VLOOKUP(H4904,'Cross-Page Data'!$D$4:$F$48,3,FALSE)="hydro",VLOOKUP(G4904,'Cross-Page Data'!$I$4:$J$19,2,FALSE),VLOOKUP(H4904,'Cross-Page Data'!$D$4:$F$48,3,FALSE)))))</f>
        <v/>
      </c>
      <c r="M4904" s="120">
        <f>IF(AND($P$2=FALSE,OR(F4904="Commercial NAICS Cogen",F4904="Industrial NAICS Cogen",F4904="NAICS-22 Cogen")),FALSE,IF(AND($P$3=FALSE,OR(F4904="Commercial NAICS Cogen",F4904="Commercial NAICS Non-Cogen",F4904="Industrial NAICS Cogen", F4904="industrial NAICS non-Cogen")),FALSE, TRUE))</f>
        <v/>
      </c>
    </row>
    <row r="4905">
      <c r="A4905" s="129" t="n">
        <v>61988</v>
      </c>
      <c r="B4905" s="130" t="inlineStr">
        <is>
          <t>Citrus Ridge Solar</t>
        </is>
      </c>
      <c r="C4905" s="130" t="inlineStr">
        <is>
          <t>FL Solar 5, LLC</t>
        </is>
      </c>
      <c r="D4905" s="129" t="n">
        <v>61579</v>
      </c>
      <c r="E4905" s="130" t="inlineStr">
        <is>
          <t>FL</t>
        </is>
      </c>
      <c r="F4905" s="130" t="inlineStr">
        <is>
          <t>NAICS-22 Non-Cogen</t>
        </is>
      </c>
      <c r="G4905" s="130" t="inlineStr">
        <is>
          <t>PV</t>
        </is>
      </c>
      <c r="H4905" s="130" t="inlineStr">
        <is>
          <t>SUN</t>
        </is>
      </c>
      <c r="I4905" s="130" t="inlineStr">
        <is>
          <t>SUN</t>
        </is>
      </c>
      <c r="J4905" s="131" t="n">
        <v>101231</v>
      </c>
      <c r="K4905" s="129" t="n">
        <v>2020</v>
      </c>
      <c r="L4905" s="120">
        <f>IF(VLOOKUP(H4905,'Cross-Page Data'!$D$4:$F$48,3,FALSE)="natural gas",VLOOKUP(G4905,'Cross-Page Data'!$I$4:$J$19,2,FALSE),IF(VLOOKUP(H4905,'Cross-Page Data'!$D$4:$F$48,3,FALSE)="solar",IF(G4905="PV","solar PV","solar thermal"),IF(VLOOKUP(H4905,'Cross-Page Data'!$D$4:$F$48,3,FALSE)="wind",VLOOKUP(G4905,'Cross-Page Data'!$I$4:$J$19,2,FALSE),IF(VLOOKUP(H4905,'Cross-Page Data'!$D$4:$F$48,3,FALSE)="hydro",VLOOKUP(G4905,'Cross-Page Data'!$I$4:$J$19,2,FALSE),VLOOKUP(H4905,'Cross-Page Data'!$D$4:$F$48,3,FALSE)))))</f>
        <v/>
      </c>
      <c r="M4905" s="120">
        <f>IF(AND($P$2=FALSE,OR(F4905="Commercial NAICS Cogen",F4905="Industrial NAICS Cogen",F4905="NAICS-22 Cogen")),FALSE,IF(AND($P$3=FALSE,OR(F4905="Commercial NAICS Cogen",F4905="Commercial NAICS Non-Cogen",F4905="Industrial NAICS Cogen", F4905="industrial NAICS non-Cogen")),FALSE, TRUE))</f>
        <v/>
      </c>
    </row>
    <row r="4906">
      <c r="A4906" s="129" t="n">
        <v>62004</v>
      </c>
      <c r="B4906" s="130" t="inlineStr">
        <is>
          <t>San Pablo Raceway</t>
        </is>
      </c>
      <c r="C4906" s="130" t="inlineStr">
        <is>
          <t>Sustainable Power Group, LLC</t>
        </is>
      </c>
      <c r="D4906" s="129" t="n">
        <v>58661</v>
      </c>
      <c r="E4906" s="130" t="inlineStr">
        <is>
          <t>CA</t>
        </is>
      </c>
      <c r="F4906" s="130" t="inlineStr">
        <is>
          <t>NAICS-22 Non-Cogen</t>
        </is>
      </c>
      <c r="G4906" s="130" t="inlineStr">
        <is>
          <t>PV</t>
        </is>
      </c>
      <c r="H4906" s="130" t="inlineStr">
        <is>
          <t>SUN</t>
        </is>
      </c>
      <c r="I4906" s="130" t="inlineStr">
        <is>
          <t>SUN</t>
        </is>
      </c>
      <c r="J4906" s="131" t="n">
        <v>276820</v>
      </c>
      <c r="K4906" s="129" t="n">
        <v>2020</v>
      </c>
      <c r="L4906" s="120">
        <f>IF(VLOOKUP(H4906,'Cross-Page Data'!$D$4:$F$48,3,FALSE)="natural gas",VLOOKUP(G4906,'Cross-Page Data'!$I$4:$J$19,2,FALSE),IF(VLOOKUP(H4906,'Cross-Page Data'!$D$4:$F$48,3,FALSE)="solar",IF(G4906="PV","solar PV","solar thermal"),IF(VLOOKUP(H4906,'Cross-Page Data'!$D$4:$F$48,3,FALSE)="wind",VLOOKUP(G4906,'Cross-Page Data'!$I$4:$J$19,2,FALSE),IF(VLOOKUP(H4906,'Cross-Page Data'!$D$4:$F$48,3,FALSE)="hydro",VLOOKUP(G4906,'Cross-Page Data'!$I$4:$J$19,2,FALSE),VLOOKUP(H4906,'Cross-Page Data'!$D$4:$F$48,3,FALSE)))))</f>
        <v/>
      </c>
      <c r="M4906" s="120">
        <f>IF(AND($P$2=FALSE,OR(F4906="Commercial NAICS Cogen",F4906="Industrial NAICS Cogen",F4906="NAICS-22 Cogen")),FALSE,IF(AND($P$3=FALSE,OR(F4906="Commercial NAICS Cogen",F4906="Commercial NAICS Non-Cogen",F4906="Industrial NAICS Cogen", F4906="industrial NAICS non-Cogen")),FALSE, TRUE))</f>
        <v/>
      </c>
    </row>
    <row r="4907">
      <c r="A4907" s="129" t="n">
        <v>62012</v>
      </c>
      <c r="B4907" s="130" t="inlineStr">
        <is>
          <t>Pleinmont Solar 1</t>
        </is>
      </c>
      <c r="C4907" s="130" t="inlineStr">
        <is>
          <t>Pleinmont Solar 1 LLC</t>
        </is>
      </c>
      <c r="D4907" s="129" t="n">
        <v>61592</v>
      </c>
      <c r="E4907" s="130" t="inlineStr">
        <is>
          <t>VA</t>
        </is>
      </c>
      <c r="F4907" s="130" t="inlineStr">
        <is>
          <t>NAICS-22 Non-Cogen</t>
        </is>
      </c>
      <c r="G4907" s="130" t="inlineStr">
        <is>
          <t>PV</t>
        </is>
      </c>
      <c r="H4907" s="130" t="inlineStr">
        <is>
          <t>SUN</t>
        </is>
      </c>
      <c r="I4907" s="130" t="inlineStr">
        <is>
          <t>SUN</t>
        </is>
      </c>
      <c r="J4907" s="131" t="n">
        <v>19970</v>
      </c>
      <c r="K4907" s="129" t="n">
        <v>2020</v>
      </c>
      <c r="L4907" s="120">
        <f>IF(VLOOKUP(H4907,'Cross-Page Data'!$D$4:$F$48,3,FALSE)="natural gas",VLOOKUP(G4907,'Cross-Page Data'!$I$4:$J$19,2,FALSE),IF(VLOOKUP(H4907,'Cross-Page Data'!$D$4:$F$48,3,FALSE)="solar",IF(G4907="PV","solar PV","solar thermal"),IF(VLOOKUP(H4907,'Cross-Page Data'!$D$4:$F$48,3,FALSE)="wind",VLOOKUP(G4907,'Cross-Page Data'!$I$4:$J$19,2,FALSE),IF(VLOOKUP(H4907,'Cross-Page Data'!$D$4:$F$48,3,FALSE)="hydro",VLOOKUP(G4907,'Cross-Page Data'!$I$4:$J$19,2,FALSE),VLOOKUP(H4907,'Cross-Page Data'!$D$4:$F$48,3,FALSE)))))</f>
        <v/>
      </c>
      <c r="M4907" s="120">
        <f>IF(AND($P$2=FALSE,OR(F4907="Commercial NAICS Cogen",F4907="Industrial NAICS Cogen",F4907="NAICS-22 Cogen")),FALSE,IF(AND($P$3=FALSE,OR(F4907="Commercial NAICS Cogen",F4907="Commercial NAICS Non-Cogen",F4907="Industrial NAICS Cogen", F4907="industrial NAICS non-Cogen")),FALSE, TRUE))</f>
        <v/>
      </c>
    </row>
    <row r="4908">
      <c r="A4908" s="129" t="n">
        <v>62015</v>
      </c>
      <c r="B4908" s="130" t="inlineStr">
        <is>
          <t>Mustang Two</t>
        </is>
      </c>
      <c r="C4908" s="130" t="inlineStr">
        <is>
          <t>RE Mustang Two LLC</t>
        </is>
      </c>
      <c r="D4908" s="129" t="n">
        <v>61589</v>
      </c>
      <c r="E4908" s="130" t="inlineStr">
        <is>
          <t>CA</t>
        </is>
      </c>
      <c r="F4908" s="130" t="inlineStr">
        <is>
          <t>NAICS-22 Non-Cogen</t>
        </is>
      </c>
      <c r="G4908" s="130" t="inlineStr">
        <is>
          <t>PV</t>
        </is>
      </c>
      <c r="H4908" s="130" t="inlineStr">
        <is>
          <t>SUN</t>
        </is>
      </c>
      <c r="I4908" s="130" t="inlineStr">
        <is>
          <t>SUN</t>
        </is>
      </c>
      <c r="J4908" s="131" t="n">
        <v>41994</v>
      </c>
      <c r="K4908" s="129" t="n">
        <v>2020</v>
      </c>
      <c r="L4908" s="120">
        <f>IF(VLOOKUP(H4908,'Cross-Page Data'!$D$4:$F$48,3,FALSE)="natural gas",VLOOKUP(G4908,'Cross-Page Data'!$I$4:$J$19,2,FALSE),IF(VLOOKUP(H4908,'Cross-Page Data'!$D$4:$F$48,3,FALSE)="solar",IF(G4908="PV","solar PV","solar thermal"),IF(VLOOKUP(H4908,'Cross-Page Data'!$D$4:$F$48,3,FALSE)="wind",VLOOKUP(G4908,'Cross-Page Data'!$I$4:$J$19,2,FALSE),IF(VLOOKUP(H4908,'Cross-Page Data'!$D$4:$F$48,3,FALSE)="hydro",VLOOKUP(G4908,'Cross-Page Data'!$I$4:$J$19,2,FALSE),VLOOKUP(H4908,'Cross-Page Data'!$D$4:$F$48,3,FALSE)))))</f>
        <v/>
      </c>
      <c r="M4908" s="120">
        <f>IF(AND($P$2=FALSE,OR(F4908="Commercial NAICS Cogen",F4908="Industrial NAICS Cogen",F4908="NAICS-22 Cogen")),FALSE,IF(AND($P$3=FALSE,OR(F4908="Commercial NAICS Cogen",F4908="Commercial NAICS Non-Cogen",F4908="Industrial NAICS Cogen", F4908="industrial NAICS non-Cogen")),FALSE, TRUE))</f>
        <v/>
      </c>
    </row>
    <row r="4909">
      <c r="A4909" s="129" t="n">
        <v>62030</v>
      </c>
      <c r="B4909" s="130" t="inlineStr">
        <is>
          <t>Nautilus Lindstrom Solar CSG</t>
        </is>
      </c>
      <c r="C4909" s="130" t="inlineStr">
        <is>
          <t>Nautilus Solar Solutions</t>
        </is>
      </c>
      <c r="D4909" s="129" t="n">
        <v>61227</v>
      </c>
      <c r="E4909" s="130" t="inlineStr">
        <is>
          <t>MN</t>
        </is>
      </c>
      <c r="F4909" s="130" t="inlineStr">
        <is>
          <t>NAICS-22 Non-Cogen</t>
        </is>
      </c>
      <c r="G4909" s="130" t="inlineStr">
        <is>
          <t>PV</t>
        </is>
      </c>
      <c r="H4909" s="130" t="inlineStr">
        <is>
          <t>SUN</t>
        </is>
      </c>
      <c r="I4909" s="130" t="inlineStr">
        <is>
          <t>SUN</t>
        </is>
      </c>
      <c r="J4909" s="131" t="n">
        <v>3442</v>
      </c>
      <c r="K4909" s="129" t="n">
        <v>2020</v>
      </c>
      <c r="L4909" s="120">
        <f>IF(VLOOKUP(H4909,'Cross-Page Data'!$D$4:$F$48,3,FALSE)="natural gas",VLOOKUP(G4909,'Cross-Page Data'!$I$4:$J$19,2,FALSE),IF(VLOOKUP(H4909,'Cross-Page Data'!$D$4:$F$48,3,FALSE)="solar",IF(G4909="PV","solar PV","solar thermal"),IF(VLOOKUP(H4909,'Cross-Page Data'!$D$4:$F$48,3,FALSE)="wind",VLOOKUP(G4909,'Cross-Page Data'!$I$4:$J$19,2,FALSE),IF(VLOOKUP(H4909,'Cross-Page Data'!$D$4:$F$48,3,FALSE)="hydro",VLOOKUP(G4909,'Cross-Page Data'!$I$4:$J$19,2,FALSE),VLOOKUP(H4909,'Cross-Page Data'!$D$4:$F$48,3,FALSE)))))</f>
        <v/>
      </c>
      <c r="M4909" s="120">
        <f>IF(AND($P$2=FALSE,OR(F4909="Commercial NAICS Cogen",F4909="Industrial NAICS Cogen",F4909="NAICS-22 Cogen")),FALSE,IF(AND($P$3=FALSE,OR(F4909="Commercial NAICS Cogen",F4909="Commercial NAICS Non-Cogen",F4909="Industrial NAICS Cogen", F4909="industrial NAICS non-Cogen")),FALSE, TRUE))</f>
        <v/>
      </c>
    </row>
    <row r="4910">
      <c r="A4910" s="129" t="n">
        <v>62031</v>
      </c>
      <c r="B4910" s="130" t="inlineStr">
        <is>
          <t>Nautilus Saint Cloud Solar CSG</t>
        </is>
      </c>
      <c r="C4910" s="130" t="inlineStr">
        <is>
          <t>Nautilus Solar Solutions</t>
        </is>
      </c>
      <c r="D4910" s="129" t="n">
        <v>61227</v>
      </c>
      <c r="E4910" s="130" t="inlineStr">
        <is>
          <t>MN</t>
        </is>
      </c>
      <c r="F4910" s="130" t="inlineStr">
        <is>
          <t>NAICS-22 Non-Cogen</t>
        </is>
      </c>
      <c r="G4910" s="130" t="inlineStr">
        <is>
          <t>PV</t>
        </is>
      </c>
      <c r="H4910" s="130" t="inlineStr">
        <is>
          <t>SUN</t>
        </is>
      </c>
      <c r="I4910" s="130" t="inlineStr">
        <is>
          <t>SUN</t>
        </is>
      </c>
      <c r="J4910" s="131" t="n">
        <v>8200</v>
      </c>
      <c r="K4910" s="129" t="n">
        <v>2020</v>
      </c>
      <c r="L4910" s="120">
        <f>IF(VLOOKUP(H4910,'Cross-Page Data'!$D$4:$F$48,3,FALSE)="natural gas",VLOOKUP(G4910,'Cross-Page Data'!$I$4:$J$19,2,FALSE),IF(VLOOKUP(H4910,'Cross-Page Data'!$D$4:$F$48,3,FALSE)="solar",IF(G4910="PV","solar PV","solar thermal"),IF(VLOOKUP(H4910,'Cross-Page Data'!$D$4:$F$48,3,FALSE)="wind",VLOOKUP(G4910,'Cross-Page Data'!$I$4:$J$19,2,FALSE),IF(VLOOKUP(H4910,'Cross-Page Data'!$D$4:$F$48,3,FALSE)="hydro",VLOOKUP(G4910,'Cross-Page Data'!$I$4:$J$19,2,FALSE),VLOOKUP(H4910,'Cross-Page Data'!$D$4:$F$48,3,FALSE)))))</f>
        <v/>
      </c>
      <c r="M4910" s="120">
        <f>IF(AND($P$2=FALSE,OR(F4910="Commercial NAICS Cogen",F4910="Industrial NAICS Cogen",F4910="NAICS-22 Cogen")),FALSE,IF(AND($P$3=FALSE,OR(F4910="Commercial NAICS Cogen",F4910="Commercial NAICS Non-Cogen",F4910="Industrial NAICS Cogen", F4910="industrial NAICS non-Cogen")),FALSE, TRUE))</f>
        <v/>
      </c>
    </row>
    <row r="4911">
      <c r="A4911" s="129" t="n">
        <v>62032</v>
      </c>
      <c r="B4911" s="130" t="inlineStr">
        <is>
          <t>Nautilus Winsted Solar CSG</t>
        </is>
      </c>
      <c r="C4911" s="130" t="inlineStr">
        <is>
          <t>Nautilus Solar Solutions</t>
        </is>
      </c>
      <c r="D4911" s="129" t="n">
        <v>61227</v>
      </c>
      <c r="E4911" s="130" t="inlineStr">
        <is>
          <t>MN</t>
        </is>
      </c>
      <c r="F4911" s="130" t="inlineStr">
        <is>
          <t>NAICS-22 Non-Cogen</t>
        </is>
      </c>
      <c r="G4911" s="130" t="inlineStr">
        <is>
          <t>PV</t>
        </is>
      </c>
      <c r="H4911" s="130" t="inlineStr">
        <is>
          <t>SUN</t>
        </is>
      </c>
      <c r="I4911" s="130" t="inlineStr">
        <is>
          <t>SUN</t>
        </is>
      </c>
      <c r="J4911" s="131" t="n">
        <v>4852</v>
      </c>
      <c r="K4911" s="129" t="n">
        <v>2020</v>
      </c>
      <c r="L4911" s="120">
        <f>IF(VLOOKUP(H4911,'Cross-Page Data'!$D$4:$F$48,3,FALSE)="natural gas",VLOOKUP(G4911,'Cross-Page Data'!$I$4:$J$19,2,FALSE),IF(VLOOKUP(H4911,'Cross-Page Data'!$D$4:$F$48,3,FALSE)="solar",IF(G4911="PV","solar PV","solar thermal"),IF(VLOOKUP(H4911,'Cross-Page Data'!$D$4:$F$48,3,FALSE)="wind",VLOOKUP(G4911,'Cross-Page Data'!$I$4:$J$19,2,FALSE),IF(VLOOKUP(H4911,'Cross-Page Data'!$D$4:$F$48,3,FALSE)="hydro",VLOOKUP(G4911,'Cross-Page Data'!$I$4:$J$19,2,FALSE),VLOOKUP(H4911,'Cross-Page Data'!$D$4:$F$48,3,FALSE)))))</f>
        <v/>
      </c>
      <c r="M4911" s="120">
        <f>IF(AND($P$2=FALSE,OR(F4911="Commercial NAICS Cogen",F4911="Industrial NAICS Cogen",F4911="NAICS-22 Cogen")),FALSE,IF(AND($P$3=FALSE,OR(F4911="Commercial NAICS Cogen",F4911="Commercial NAICS Non-Cogen",F4911="Industrial NAICS Cogen", F4911="industrial NAICS non-Cogen")),FALSE, TRUE))</f>
        <v/>
      </c>
    </row>
    <row r="4912">
      <c r="A4912" s="129" t="n">
        <v>62035</v>
      </c>
      <c r="B4912" s="130" t="inlineStr">
        <is>
          <t>Glaciers Edge Wind Project</t>
        </is>
      </c>
      <c r="C4912" s="130" t="inlineStr">
        <is>
          <t>EDF Renewable Asset Holdings, Inc.</t>
        </is>
      </c>
      <c r="D4912" s="129" t="n">
        <v>57170</v>
      </c>
      <c r="E4912" s="130" t="inlineStr">
        <is>
          <t>IA</t>
        </is>
      </c>
      <c r="F4912" s="130" t="inlineStr">
        <is>
          <t>NAICS-22 Non-Cogen</t>
        </is>
      </c>
      <c r="G4912" s="130" t="inlineStr">
        <is>
          <t>WT</t>
        </is>
      </c>
      <c r="H4912" s="130" t="inlineStr">
        <is>
          <t>WND</t>
        </is>
      </c>
      <c r="I4912" s="130" t="inlineStr">
        <is>
          <t>WND</t>
        </is>
      </c>
      <c r="J4912" s="131" t="n">
        <v>796222</v>
      </c>
      <c r="K4912" s="129" t="n">
        <v>2020</v>
      </c>
      <c r="L4912" s="120">
        <f>IF(VLOOKUP(H4912,'Cross-Page Data'!$D$4:$F$48,3,FALSE)="natural gas",VLOOKUP(G4912,'Cross-Page Data'!$I$4:$J$19,2,FALSE),IF(VLOOKUP(H4912,'Cross-Page Data'!$D$4:$F$48,3,FALSE)="solar",IF(G4912="PV","solar PV","solar thermal"),IF(VLOOKUP(H4912,'Cross-Page Data'!$D$4:$F$48,3,FALSE)="wind",VLOOKUP(G4912,'Cross-Page Data'!$I$4:$J$19,2,FALSE),IF(VLOOKUP(H4912,'Cross-Page Data'!$D$4:$F$48,3,FALSE)="hydro",VLOOKUP(G4912,'Cross-Page Data'!$I$4:$J$19,2,FALSE),VLOOKUP(H4912,'Cross-Page Data'!$D$4:$F$48,3,FALSE)))))</f>
        <v/>
      </c>
      <c r="M4912" s="120">
        <f>IF(AND($P$2=FALSE,OR(F4912="Commercial NAICS Cogen",F4912="Industrial NAICS Cogen",F4912="NAICS-22 Cogen")),FALSE,IF(AND($P$3=FALSE,OR(F4912="Commercial NAICS Cogen",F4912="Commercial NAICS Non-Cogen",F4912="Industrial NAICS Cogen", F4912="industrial NAICS non-Cogen")),FALSE, TRUE))</f>
        <v/>
      </c>
    </row>
    <row r="4913">
      <c r="A4913" s="129" t="n">
        <v>62038</v>
      </c>
      <c r="B4913" s="130" t="inlineStr">
        <is>
          <t>Santa Rita East</t>
        </is>
      </c>
      <c r="C4913" s="130" t="inlineStr">
        <is>
          <t>Invenergy Services LLC</t>
        </is>
      </c>
      <c r="D4913" s="129" t="n">
        <v>49893</v>
      </c>
      <c r="E4913" s="130" t="inlineStr">
        <is>
          <t>TX</t>
        </is>
      </c>
      <c r="F4913" s="130" t="inlineStr">
        <is>
          <t>NAICS-22 Non-Cogen</t>
        </is>
      </c>
      <c r="G4913" s="130" t="inlineStr">
        <is>
          <t>WT</t>
        </is>
      </c>
      <c r="H4913" s="130" t="inlineStr">
        <is>
          <t>WND</t>
        </is>
      </c>
      <c r="I4913" s="130" t="inlineStr">
        <is>
          <t>WND</t>
        </is>
      </c>
      <c r="J4913" s="131" t="n">
        <v>1262742</v>
      </c>
      <c r="K4913" s="129" t="n">
        <v>2020</v>
      </c>
      <c r="L4913" s="120">
        <f>IF(VLOOKUP(H4913,'Cross-Page Data'!$D$4:$F$48,3,FALSE)="natural gas",VLOOKUP(G4913,'Cross-Page Data'!$I$4:$J$19,2,FALSE),IF(VLOOKUP(H4913,'Cross-Page Data'!$D$4:$F$48,3,FALSE)="solar",IF(G4913="PV","solar PV","solar thermal"),IF(VLOOKUP(H4913,'Cross-Page Data'!$D$4:$F$48,3,FALSE)="wind",VLOOKUP(G4913,'Cross-Page Data'!$I$4:$J$19,2,FALSE),IF(VLOOKUP(H4913,'Cross-Page Data'!$D$4:$F$48,3,FALSE)="hydro",VLOOKUP(G4913,'Cross-Page Data'!$I$4:$J$19,2,FALSE),VLOOKUP(H4913,'Cross-Page Data'!$D$4:$F$48,3,FALSE)))))</f>
        <v/>
      </c>
      <c r="M4913" s="120">
        <f>IF(AND($P$2=FALSE,OR(F4913="Commercial NAICS Cogen",F4913="Industrial NAICS Cogen",F4913="NAICS-22 Cogen")),FALSE,IF(AND($P$3=FALSE,OR(F4913="Commercial NAICS Cogen",F4913="Commercial NAICS Non-Cogen",F4913="Industrial NAICS Cogen", F4913="industrial NAICS non-Cogen")),FALSE, TRUE))</f>
        <v/>
      </c>
    </row>
    <row r="4914">
      <c r="A4914" s="129" t="n">
        <v>62052</v>
      </c>
      <c r="B4914" s="130" t="inlineStr">
        <is>
          <t>Citizens Imperial Solar</t>
        </is>
      </c>
      <c r="C4914" s="130" t="inlineStr">
        <is>
          <t>Citizens Enterprises Corporation</t>
        </is>
      </c>
      <c r="D4914" s="129" t="n">
        <v>58871</v>
      </c>
      <c r="E4914" s="130" t="inlineStr">
        <is>
          <t>CA</t>
        </is>
      </c>
      <c r="F4914" s="130" t="inlineStr">
        <is>
          <t>NAICS-22 Non-Cogen</t>
        </is>
      </c>
      <c r="G4914" s="130" t="inlineStr">
        <is>
          <t>PV</t>
        </is>
      </c>
      <c r="H4914" s="130" t="inlineStr">
        <is>
          <t>SUN</t>
        </is>
      </c>
      <c r="I4914" s="130" t="inlineStr">
        <is>
          <t>SUN</t>
        </is>
      </c>
      <c r="J4914" s="131" t="n">
        <v>79590</v>
      </c>
      <c r="K4914" s="129" t="n">
        <v>2020</v>
      </c>
      <c r="L4914" s="120">
        <f>IF(VLOOKUP(H4914,'Cross-Page Data'!$D$4:$F$48,3,FALSE)="natural gas",VLOOKUP(G4914,'Cross-Page Data'!$I$4:$J$19,2,FALSE),IF(VLOOKUP(H4914,'Cross-Page Data'!$D$4:$F$48,3,FALSE)="solar",IF(G4914="PV","solar PV","solar thermal"),IF(VLOOKUP(H4914,'Cross-Page Data'!$D$4:$F$48,3,FALSE)="wind",VLOOKUP(G4914,'Cross-Page Data'!$I$4:$J$19,2,FALSE),IF(VLOOKUP(H4914,'Cross-Page Data'!$D$4:$F$48,3,FALSE)="hydro",VLOOKUP(G4914,'Cross-Page Data'!$I$4:$J$19,2,FALSE),VLOOKUP(H4914,'Cross-Page Data'!$D$4:$F$48,3,FALSE)))))</f>
        <v/>
      </c>
      <c r="M4914" s="120">
        <f>IF(AND($P$2=FALSE,OR(F4914="Commercial NAICS Cogen",F4914="Industrial NAICS Cogen",F4914="NAICS-22 Cogen")),FALSE,IF(AND($P$3=FALSE,OR(F4914="Commercial NAICS Cogen",F4914="Commercial NAICS Non-Cogen",F4914="Industrial NAICS Cogen", F4914="industrial NAICS non-Cogen")),FALSE, TRUE))</f>
        <v/>
      </c>
    </row>
    <row r="4915">
      <c r="A4915" s="129" t="n">
        <v>62057</v>
      </c>
      <c r="B4915" s="130" t="inlineStr">
        <is>
          <t>Hazlehurst III</t>
        </is>
      </c>
      <c r="C4915" s="130" t="inlineStr">
        <is>
          <t>SR Hazlehurst III, LLC</t>
        </is>
      </c>
      <c r="D4915" s="129" t="n">
        <v>61635</v>
      </c>
      <c r="E4915" s="130" t="inlineStr">
        <is>
          <t>GA</t>
        </is>
      </c>
      <c r="F4915" s="130" t="inlineStr">
        <is>
          <t>NAICS-22 Non-Cogen</t>
        </is>
      </c>
      <c r="G4915" s="130" t="inlineStr">
        <is>
          <t>PV</t>
        </is>
      </c>
      <c r="H4915" s="130" t="inlineStr">
        <is>
          <t>SUN</t>
        </is>
      </c>
      <c r="I4915" s="130" t="inlineStr">
        <is>
          <t>SUN</t>
        </is>
      </c>
      <c r="J4915" s="131" t="n">
        <v>94972.78</v>
      </c>
      <c r="K4915" s="129" t="n">
        <v>2020</v>
      </c>
      <c r="L4915" s="120">
        <f>IF(VLOOKUP(H4915,'Cross-Page Data'!$D$4:$F$48,3,FALSE)="natural gas",VLOOKUP(G4915,'Cross-Page Data'!$I$4:$J$19,2,FALSE),IF(VLOOKUP(H4915,'Cross-Page Data'!$D$4:$F$48,3,FALSE)="solar",IF(G4915="PV","solar PV","solar thermal"),IF(VLOOKUP(H4915,'Cross-Page Data'!$D$4:$F$48,3,FALSE)="wind",VLOOKUP(G4915,'Cross-Page Data'!$I$4:$J$19,2,FALSE),IF(VLOOKUP(H4915,'Cross-Page Data'!$D$4:$F$48,3,FALSE)="hydro",VLOOKUP(G4915,'Cross-Page Data'!$I$4:$J$19,2,FALSE),VLOOKUP(H4915,'Cross-Page Data'!$D$4:$F$48,3,FALSE)))))</f>
        <v/>
      </c>
      <c r="M4915" s="120">
        <f>IF(AND($P$2=FALSE,OR(F4915="Commercial NAICS Cogen",F4915="Industrial NAICS Cogen",F4915="NAICS-22 Cogen")),FALSE,IF(AND($P$3=FALSE,OR(F4915="Commercial NAICS Cogen",F4915="Commercial NAICS Non-Cogen",F4915="Industrial NAICS Cogen", F4915="industrial NAICS non-Cogen")),FALSE, TRUE))</f>
        <v/>
      </c>
    </row>
    <row r="4916">
      <c r="A4916" s="129" t="n">
        <v>62058</v>
      </c>
      <c r="B4916" s="130" t="inlineStr">
        <is>
          <t>SR Terrell</t>
        </is>
      </c>
      <c r="C4916" s="130" t="inlineStr">
        <is>
          <t>SR Terrell, LLC</t>
        </is>
      </c>
      <c r="D4916" s="129" t="n">
        <v>61634</v>
      </c>
      <c r="E4916" s="130" t="inlineStr">
        <is>
          <t>GA</t>
        </is>
      </c>
      <c r="F4916" s="130" t="inlineStr">
        <is>
          <t>NAICS-22 Non-Cogen</t>
        </is>
      </c>
      <c r="G4916" s="130" t="inlineStr">
        <is>
          <t>PV</t>
        </is>
      </c>
      <c r="H4916" s="130" t="inlineStr">
        <is>
          <t>SUN</t>
        </is>
      </c>
      <c r="I4916" s="130" t="inlineStr">
        <is>
          <t>SUN</t>
        </is>
      </c>
      <c r="J4916" s="131" t="n">
        <v>48677.62</v>
      </c>
      <c r="K4916" s="129" t="n">
        <v>2020</v>
      </c>
      <c r="L4916" s="120">
        <f>IF(VLOOKUP(H4916,'Cross-Page Data'!$D$4:$F$48,3,FALSE)="natural gas",VLOOKUP(G4916,'Cross-Page Data'!$I$4:$J$19,2,FALSE),IF(VLOOKUP(H4916,'Cross-Page Data'!$D$4:$F$48,3,FALSE)="solar",IF(G4916="PV","solar PV","solar thermal"),IF(VLOOKUP(H4916,'Cross-Page Data'!$D$4:$F$48,3,FALSE)="wind",VLOOKUP(G4916,'Cross-Page Data'!$I$4:$J$19,2,FALSE),IF(VLOOKUP(H4916,'Cross-Page Data'!$D$4:$F$48,3,FALSE)="hydro",VLOOKUP(G4916,'Cross-Page Data'!$I$4:$J$19,2,FALSE),VLOOKUP(H4916,'Cross-Page Data'!$D$4:$F$48,3,FALSE)))))</f>
        <v/>
      </c>
      <c r="M4916" s="120">
        <f>IF(AND($P$2=FALSE,OR(F4916="Commercial NAICS Cogen",F4916="Industrial NAICS Cogen",F4916="NAICS-22 Cogen")),FALSE,IF(AND($P$3=FALSE,OR(F4916="Commercial NAICS Cogen",F4916="Commercial NAICS Non-Cogen",F4916="Industrial NAICS Cogen", F4916="industrial NAICS non-Cogen")),FALSE, TRUE))</f>
        <v/>
      </c>
    </row>
    <row r="4917">
      <c r="A4917" s="129" t="n">
        <v>62079</v>
      </c>
      <c r="B4917" s="130" t="inlineStr">
        <is>
          <t>Whispering Willow North</t>
        </is>
      </c>
      <c r="C4917" s="130" t="inlineStr">
        <is>
          <t>Interstate Power and Light Co</t>
        </is>
      </c>
      <c r="D4917" s="129" t="n">
        <v>9417</v>
      </c>
      <c r="E4917" s="130" t="inlineStr">
        <is>
          <t>IA</t>
        </is>
      </c>
      <c r="F4917" s="130" t="inlineStr">
        <is>
          <t>Electric Utility</t>
        </is>
      </c>
      <c r="G4917" s="130" t="inlineStr">
        <is>
          <t>WT</t>
        </is>
      </c>
      <c r="H4917" s="130" t="inlineStr">
        <is>
          <t>WND</t>
        </is>
      </c>
      <c r="I4917" s="130" t="inlineStr">
        <is>
          <t>WND</t>
        </is>
      </c>
      <c r="J4917" s="131" t="n">
        <v>812082</v>
      </c>
      <c r="K4917" s="129" t="n">
        <v>2020</v>
      </c>
      <c r="L4917" s="120">
        <f>IF(VLOOKUP(H4917,'Cross-Page Data'!$D$4:$F$48,3,FALSE)="natural gas",VLOOKUP(G4917,'Cross-Page Data'!$I$4:$J$19,2,FALSE),IF(VLOOKUP(H4917,'Cross-Page Data'!$D$4:$F$48,3,FALSE)="solar",IF(G4917="PV","solar PV","solar thermal"),IF(VLOOKUP(H4917,'Cross-Page Data'!$D$4:$F$48,3,FALSE)="wind",VLOOKUP(G4917,'Cross-Page Data'!$I$4:$J$19,2,FALSE),IF(VLOOKUP(H4917,'Cross-Page Data'!$D$4:$F$48,3,FALSE)="hydro",VLOOKUP(G4917,'Cross-Page Data'!$I$4:$J$19,2,FALSE),VLOOKUP(H4917,'Cross-Page Data'!$D$4:$F$48,3,FALSE)))))</f>
        <v/>
      </c>
      <c r="M4917" s="120">
        <f>IF(AND($P$2=FALSE,OR(F4917="Commercial NAICS Cogen",F4917="Industrial NAICS Cogen",F4917="NAICS-22 Cogen")),FALSE,IF(AND($P$3=FALSE,OR(F4917="Commercial NAICS Cogen",F4917="Commercial NAICS Non-Cogen",F4917="Industrial NAICS Cogen", F4917="industrial NAICS non-Cogen")),FALSE, TRUE))</f>
        <v/>
      </c>
    </row>
    <row r="4918">
      <c r="A4918" s="129" t="n">
        <v>62080</v>
      </c>
      <c r="B4918" s="130" t="inlineStr">
        <is>
          <t>Richland</t>
        </is>
      </c>
      <c r="C4918" s="130" t="inlineStr">
        <is>
          <t>Interstate Power and Light Co</t>
        </is>
      </c>
      <c r="D4918" s="129" t="n">
        <v>9417</v>
      </c>
      <c r="E4918" s="130" t="inlineStr">
        <is>
          <t>IA</t>
        </is>
      </c>
      <c r="F4918" s="130" t="inlineStr">
        <is>
          <t>Electric Utility</t>
        </is>
      </c>
      <c r="G4918" s="130" t="inlineStr">
        <is>
          <t>WT</t>
        </is>
      </c>
      <c r="H4918" s="130" t="inlineStr">
        <is>
          <t>WND</t>
        </is>
      </c>
      <c r="I4918" s="130" t="inlineStr">
        <is>
          <t>WND</t>
        </is>
      </c>
      <c r="J4918" s="131" t="n">
        <v>163519</v>
      </c>
      <c r="K4918" s="129" t="n">
        <v>2020</v>
      </c>
      <c r="L4918" s="120">
        <f>IF(VLOOKUP(H4918,'Cross-Page Data'!$D$4:$F$48,3,FALSE)="natural gas",VLOOKUP(G4918,'Cross-Page Data'!$I$4:$J$19,2,FALSE),IF(VLOOKUP(H4918,'Cross-Page Data'!$D$4:$F$48,3,FALSE)="solar",IF(G4918="PV","solar PV","solar thermal"),IF(VLOOKUP(H4918,'Cross-Page Data'!$D$4:$F$48,3,FALSE)="wind",VLOOKUP(G4918,'Cross-Page Data'!$I$4:$J$19,2,FALSE),IF(VLOOKUP(H4918,'Cross-Page Data'!$D$4:$F$48,3,FALSE)="hydro",VLOOKUP(G4918,'Cross-Page Data'!$I$4:$J$19,2,FALSE),VLOOKUP(H4918,'Cross-Page Data'!$D$4:$F$48,3,FALSE)))))</f>
        <v/>
      </c>
      <c r="M4918" s="120">
        <f>IF(AND($P$2=FALSE,OR(F4918="Commercial NAICS Cogen",F4918="Industrial NAICS Cogen",F4918="NAICS-22 Cogen")),FALSE,IF(AND($P$3=FALSE,OR(F4918="Commercial NAICS Cogen",F4918="Commercial NAICS Non-Cogen",F4918="Industrial NAICS Cogen", F4918="industrial NAICS non-Cogen")),FALSE, TRUE))</f>
        <v/>
      </c>
    </row>
    <row r="4919">
      <c r="A4919" s="129" t="n">
        <v>62081</v>
      </c>
      <c r="B4919" s="130" t="inlineStr">
        <is>
          <t>Golden Plains</t>
        </is>
      </c>
      <c r="C4919" s="130" t="inlineStr">
        <is>
          <t>Interstate Power and Light Co</t>
        </is>
      </c>
      <c r="D4919" s="129" t="n">
        <v>9417</v>
      </c>
      <c r="E4919" s="130" t="inlineStr">
        <is>
          <t>IA</t>
        </is>
      </c>
      <c r="F4919" s="130" t="inlineStr">
        <is>
          <t>Electric Utility</t>
        </is>
      </c>
      <c r="G4919" s="130" t="inlineStr">
        <is>
          <t>WT</t>
        </is>
      </c>
      <c r="H4919" s="130" t="inlineStr">
        <is>
          <t>WND</t>
        </is>
      </c>
      <c r="I4919" s="130" t="inlineStr">
        <is>
          <t>WND</t>
        </is>
      </c>
      <c r="J4919" s="131" t="n">
        <v>582452</v>
      </c>
      <c r="K4919" s="129" t="n">
        <v>2020</v>
      </c>
      <c r="L4919" s="120">
        <f>IF(VLOOKUP(H4919,'Cross-Page Data'!$D$4:$F$48,3,FALSE)="natural gas",VLOOKUP(G4919,'Cross-Page Data'!$I$4:$J$19,2,FALSE),IF(VLOOKUP(H4919,'Cross-Page Data'!$D$4:$F$48,3,FALSE)="solar",IF(G4919="PV","solar PV","solar thermal"),IF(VLOOKUP(H4919,'Cross-Page Data'!$D$4:$F$48,3,FALSE)="wind",VLOOKUP(G4919,'Cross-Page Data'!$I$4:$J$19,2,FALSE),IF(VLOOKUP(H4919,'Cross-Page Data'!$D$4:$F$48,3,FALSE)="hydro",VLOOKUP(G4919,'Cross-Page Data'!$I$4:$J$19,2,FALSE),VLOOKUP(H4919,'Cross-Page Data'!$D$4:$F$48,3,FALSE)))))</f>
        <v/>
      </c>
      <c r="M4919" s="120">
        <f>IF(AND($P$2=FALSE,OR(F4919="Commercial NAICS Cogen",F4919="Industrial NAICS Cogen",F4919="NAICS-22 Cogen")),FALSE,IF(AND($P$3=FALSE,OR(F4919="Commercial NAICS Cogen",F4919="Commercial NAICS Non-Cogen",F4919="Industrial NAICS Cogen", F4919="industrial NAICS non-Cogen")),FALSE, TRUE))</f>
        <v/>
      </c>
    </row>
    <row r="4920">
      <c r="A4920" s="129" t="n">
        <v>62082</v>
      </c>
      <c r="B4920" s="130" t="inlineStr">
        <is>
          <t>Southwick Solar PV</t>
        </is>
      </c>
      <c r="C4920" s="130" t="inlineStr">
        <is>
          <t>NSTAR Electric Company</t>
        </is>
      </c>
      <c r="D4920" s="129" t="n">
        <v>54913</v>
      </c>
      <c r="E4920" s="130" t="inlineStr">
        <is>
          <t>MA</t>
        </is>
      </c>
      <c r="F4920" s="130" t="inlineStr">
        <is>
          <t>Electric Utility</t>
        </is>
      </c>
      <c r="G4920" s="130" t="inlineStr">
        <is>
          <t>PV</t>
        </is>
      </c>
      <c r="H4920" s="130" t="inlineStr">
        <is>
          <t>SUN</t>
        </is>
      </c>
      <c r="I4920" s="130" t="inlineStr">
        <is>
          <t>SUN</t>
        </is>
      </c>
      <c r="J4920" s="131" t="n">
        <v>8335</v>
      </c>
      <c r="K4920" s="129" t="n">
        <v>2020</v>
      </c>
      <c r="L4920" s="120">
        <f>IF(VLOOKUP(H4920,'Cross-Page Data'!$D$4:$F$48,3,FALSE)="natural gas",VLOOKUP(G4920,'Cross-Page Data'!$I$4:$J$19,2,FALSE),IF(VLOOKUP(H4920,'Cross-Page Data'!$D$4:$F$48,3,FALSE)="solar",IF(G4920="PV","solar PV","solar thermal"),IF(VLOOKUP(H4920,'Cross-Page Data'!$D$4:$F$48,3,FALSE)="wind",VLOOKUP(G4920,'Cross-Page Data'!$I$4:$J$19,2,FALSE),IF(VLOOKUP(H4920,'Cross-Page Data'!$D$4:$F$48,3,FALSE)="hydro",VLOOKUP(G4920,'Cross-Page Data'!$I$4:$J$19,2,FALSE),VLOOKUP(H4920,'Cross-Page Data'!$D$4:$F$48,3,FALSE)))))</f>
        <v/>
      </c>
      <c r="M4920" s="120">
        <f>IF(AND($P$2=FALSE,OR(F4920="Commercial NAICS Cogen",F4920="Industrial NAICS Cogen",F4920="NAICS-22 Cogen")),FALSE,IF(AND($P$3=FALSE,OR(F4920="Commercial NAICS Cogen",F4920="Commercial NAICS Non-Cogen",F4920="Industrial NAICS Cogen", F4920="industrial NAICS non-Cogen")),FALSE, TRUE))</f>
        <v/>
      </c>
    </row>
    <row r="4921">
      <c r="A4921" s="129" t="n">
        <v>62092</v>
      </c>
      <c r="B4921" s="130" t="inlineStr">
        <is>
          <t>Montague Site 36-Grosolar</t>
        </is>
      </c>
      <c r="C4921" s="130" t="inlineStr">
        <is>
          <t>NSTAR Electric Company</t>
        </is>
      </c>
      <c r="D4921" s="129" t="n">
        <v>54913</v>
      </c>
      <c r="E4921" s="130" t="inlineStr">
        <is>
          <t>MA</t>
        </is>
      </c>
      <c r="F4921" s="130" t="inlineStr">
        <is>
          <t>Electric Utility</t>
        </is>
      </c>
      <c r="G4921" s="130" t="inlineStr">
        <is>
          <t>PV</t>
        </is>
      </c>
      <c r="H4921" s="130" t="inlineStr">
        <is>
          <t>SUN</t>
        </is>
      </c>
      <c r="I4921" s="130" t="inlineStr">
        <is>
          <t>SUN</t>
        </is>
      </c>
      <c r="J4921" s="131" t="n">
        <v>5868</v>
      </c>
      <c r="K4921" s="129" t="n">
        <v>2020</v>
      </c>
      <c r="L4921" s="120">
        <f>IF(VLOOKUP(H4921,'Cross-Page Data'!$D$4:$F$48,3,FALSE)="natural gas",VLOOKUP(G4921,'Cross-Page Data'!$I$4:$J$19,2,FALSE),IF(VLOOKUP(H4921,'Cross-Page Data'!$D$4:$F$48,3,FALSE)="solar",IF(G4921="PV","solar PV","solar thermal"),IF(VLOOKUP(H4921,'Cross-Page Data'!$D$4:$F$48,3,FALSE)="wind",VLOOKUP(G4921,'Cross-Page Data'!$I$4:$J$19,2,FALSE),IF(VLOOKUP(H4921,'Cross-Page Data'!$D$4:$F$48,3,FALSE)="hydro",VLOOKUP(G4921,'Cross-Page Data'!$I$4:$J$19,2,FALSE),VLOOKUP(H4921,'Cross-Page Data'!$D$4:$F$48,3,FALSE)))))</f>
        <v/>
      </c>
      <c r="M4921" s="120">
        <f>IF(AND($P$2=FALSE,OR(F4921="Commercial NAICS Cogen",F4921="Industrial NAICS Cogen",F4921="NAICS-22 Cogen")),FALSE,IF(AND($P$3=FALSE,OR(F4921="Commercial NAICS Cogen",F4921="Commercial NAICS Non-Cogen",F4921="Industrial NAICS Cogen", F4921="industrial NAICS non-Cogen")),FALSE, TRUE))</f>
        <v/>
      </c>
    </row>
    <row r="4922">
      <c r="A4922" s="129" t="n">
        <v>62103</v>
      </c>
      <c r="B4922" s="130" t="inlineStr">
        <is>
          <t>Kossuth</t>
        </is>
      </c>
      <c r="C4922" s="130" t="inlineStr">
        <is>
          <t>Wisconsin Power &amp; Light Co</t>
        </is>
      </c>
      <c r="D4922" s="129" t="n">
        <v>20856</v>
      </c>
      <c r="E4922" s="130" t="inlineStr">
        <is>
          <t>IA</t>
        </is>
      </c>
      <c r="F4922" s="130" t="inlineStr">
        <is>
          <t>Electric Utility</t>
        </is>
      </c>
      <c r="G4922" s="130" t="inlineStr">
        <is>
          <t>WT</t>
        </is>
      </c>
      <c r="H4922" s="130" t="inlineStr">
        <is>
          <t>WND</t>
        </is>
      </c>
      <c r="I4922" s="130" t="inlineStr">
        <is>
          <t>WND</t>
        </is>
      </c>
      <c r="J4922" s="131" t="n">
        <v>147472</v>
      </c>
      <c r="K4922" s="129" t="n">
        <v>2020</v>
      </c>
      <c r="L4922" s="120">
        <f>IF(VLOOKUP(H4922,'Cross-Page Data'!$D$4:$F$48,3,FALSE)="natural gas",VLOOKUP(G4922,'Cross-Page Data'!$I$4:$J$19,2,FALSE),IF(VLOOKUP(H4922,'Cross-Page Data'!$D$4:$F$48,3,FALSE)="solar",IF(G4922="PV","solar PV","solar thermal"),IF(VLOOKUP(H4922,'Cross-Page Data'!$D$4:$F$48,3,FALSE)="wind",VLOOKUP(G4922,'Cross-Page Data'!$I$4:$J$19,2,FALSE),IF(VLOOKUP(H4922,'Cross-Page Data'!$D$4:$F$48,3,FALSE)="hydro",VLOOKUP(G4922,'Cross-Page Data'!$I$4:$J$19,2,FALSE),VLOOKUP(H4922,'Cross-Page Data'!$D$4:$F$48,3,FALSE)))))</f>
        <v/>
      </c>
      <c r="M4922" s="120">
        <f>IF(AND($P$2=FALSE,OR(F4922="Commercial NAICS Cogen",F4922="Industrial NAICS Cogen",F4922="NAICS-22 Cogen")),FALSE,IF(AND($P$3=FALSE,OR(F4922="Commercial NAICS Cogen",F4922="Commercial NAICS Non-Cogen",F4922="Industrial NAICS Cogen", F4922="industrial NAICS non-Cogen")),FALSE, TRUE))</f>
        <v/>
      </c>
    </row>
    <row r="4923">
      <c r="A4923" s="129" t="n">
        <v>62106</v>
      </c>
      <c r="B4923" s="130" t="inlineStr">
        <is>
          <t>WED Green Hill, LLC</t>
        </is>
      </c>
      <c r="C4923" s="130" t="inlineStr">
        <is>
          <t>WED Green Hill, LLC</t>
        </is>
      </c>
      <c r="D4923" s="129" t="n">
        <v>61648</v>
      </c>
      <c r="E4923" s="130" t="inlineStr">
        <is>
          <t>RI</t>
        </is>
      </c>
      <c r="F4923" s="130" t="inlineStr">
        <is>
          <t>NAICS-22 Non-Cogen</t>
        </is>
      </c>
      <c r="G4923" s="130" t="inlineStr">
        <is>
          <t>WT</t>
        </is>
      </c>
      <c r="H4923" s="130" t="inlineStr">
        <is>
          <t>WND</t>
        </is>
      </c>
      <c r="I4923" s="130" t="inlineStr">
        <is>
          <t>WND</t>
        </is>
      </c>
      <c r="J4923" s="131" t="n">
        <v>6433</v>
      </c>
      <c r="K4923" s="129" t="n">
        <v>2020</v>
      </c>
      <c r="L4923" s="120">
        <f>IF(VLOOKUP(H4923,'Cross-Page Data'!$D$4:$F$48,3,FALSE)="natural gas",VLOOKUP(G4923,'Cross-Page Data'!$I$4:$J$19,2,FALSE),IF(VLOOKUP(H4923,'Cross-Page Data'!$D$4:$F$48,3,FALSE)="solar",IF(G4923="PV","solar PV","solar thermal"),IF(VLOOKUP(H4923,'Cross-Page Data'!$D$4:$F$48,3,FALSE)="wind",VLOOKUP(G4923,'Cross-Page Data'!$I$4:$J$19,2,FALSE),IF(VLOOKUP(H4923,'Cross-Page Data'!$D$4:$F$48,3,FALSE)="hydro",VLOOKUP(G4923,'Cross-Page Data'!$I$4:$J$19,2,FALSE),VLOOKUP(H4923,'Cross-Page Data'!$D$4:$F$48,3,FALSE)))))</f>
        <v/>
      </c>
      <c r="M4923" s="120">
        <f>IF(AND($P$2=FALSE,OR(F4923="Commercial NAICS Cogen",F4923="Industrial NAICS Cogen",F4923="NAICS-22 Cogen")),FALSE,IF(AND($P$3=FALSE,OR(F4923="Commercial NAICS Cogen",F4923="Commercial NAICS Non-Cogen",F4923="Industrial NAICS Cogen", F4923="industrial NAICS non-Cogen")),FALSE, TRUE))</f>
        <v/>
      </c>
    </row>
    <row r="4924">
      <c r="A4924" s="129" t="n">
        <v>62110</v>
      </c>
      <c r="B4924" s="130" t="inlineStr">
        <is>
          <t>WED Shun I, LLC</t>
        </is>
      </c>
      <c r="C4924" s="130" t="inlineStr">
        <is>
          <t>WED Shun I, LLC</t>
        </is>
      </c>
      <c r="D4924" s="129" t="n">
        <v>61652</v>
      </c>
      <c r="E4924" s="130" t="inlineStr">
        <is>
          <t>RI</t>
        </is>
      </c>
      <c r="F4924" s="130" t="inlineStr">
        <is>
          <t>NAICS-22 Non-Cogen</t>
        </is>
      </c>
      <c r="G4924" s="130" t="inlineStr">
        <is>
          <t>WT</t>
        </is>
      </c>
      <c r="H4924" s="130" t="inlineStr">
        <is>
          <t>WND</t>
        </is>
      </c>
      <c r="I4924" s="130" t="inlineStr">
        <is>
          <t>WND</t>
        </is>
      </c>
      <c r="J4924" s="131" t="n">
        <v>7697</v>
      </c>
      <c r="K4924" s="129" t="n">
        <v>2020</v>
      </c>
      <c r="L4924" s="120">
        <f>IF(VLOOKUP(H4924,'Cross-Page Data'!$D$4:$F$48,3,FALSE)="natural gas",VLOOKUP(G4924,'Cross-Page Data'!$I$4:$J$19,2,FALSE),IF(VLOOKUP(H4924,'Cross-Page Data'!$D$4:$F$48,3,FALSE)="solar",IF(G4924="PV","solar PV","solar thermal"),IF(VLOOKUP(H4924,'Cross-Page Data'!$D$4:$F$48,3,FALSE)="wind",VLOOKUP(G4924,'Cross-Page Data'!$I$4:$J$19,2,FALSE),IF(VLOOKUP(H4924,'Cross-Page Data'!$D$4:$F$48,3,FALSE)="hydro",VLOOKUP(G4924,'Cross-Page Data'!$I$4:$J$19,2,FALSE),VLOOKUP(H4924,'Cross-Page Data'!$D$4:$F$48,3,FALSE)))))</f>
        <v/>
      </c>
      <c r="M4924" s="120">
        <f>IF(AND($P$2=FALSE,OR(F4924="Commercial NAICS Cogen",F4924="Industrial NAICS Cogen",F4924="NAICS-22 Cogen")),FALSE,IF(AND($P$3=FALSE,OR(F4924="Commercial NAICS Cogen",F4924="Commercial NAICS Non-Cogen",F4924="Industrial NAICS Cogen", F4924="industrial NAICS non-Cogen")),FALSE, TRUE))</f>
        <v/>
      </c>
    </row>
    <row r="4925">
      <c r="A4925" s="129" t="n">
        <v>62115</v>
      </c>
      <c r="B4925" s="130" t="inlineStr">
        <is>
          <t>AES Alamitos Energy Center</t>
        </is>
      </c>
      <c r="C4925" s="130" t="inlineStr">
        <is>
          <t>AES Alamitos Energy, LLC</t>
        </is>
      </c>
      <c r="D4925" s="129" t="n">
        <v>61669</v>
      </c>
      <c r="E4925" s="130" t="inlineStr">
        <is>
          <t>CA</t>
        </is>
      </c>
      <c r="F4925" s="130" t="inlineStr">
        <is>
          <t>NAICS-22 Non-Cogen</t>
        </is>
      </c>
      <c r="G4925" s="130" t="inlineStr">
        <is>
          <t>CA</t>
        </is>
      </c>
      <c r="H4925" s="130" t="inlineStr">
        <is>
          <t>NG</t>
        </is>
      </c>
      <c r="I4925" s="130" t="inlineStr">
        <is>
          <t>NG</t>
        </is>
      </c>
      <c r="J4925" s="131" t="n">
        <v>393673</v>
      </c>
      <c r="K4925" s="129" t="n">
        <v>2020</v>
      </c>
      <c r="L4925" s="120">
        <f>IF(VLOOKUP(H4925,'Cross-Page Data'!$D$4:$F$48,3,FALSE)="natural gas",VLOOKUP(G4925,'Cross-Page Data'!$I$4:$J$19,2,FALSE),IF(VLOOKUP(H4925,'Cross-Page Data'!$D$4:$F$48,3,FALSE)="solar",IF(G4925="PV","solar PV","solar thermal"),IF(VLOOKUP(H4925,'Cross-Page Data'!$D$4:$F$48,3,FALSE)="wind",VLOOKUP(G4925,'Cross-Page Data'!$I$4:$J$19,2,FALSE),IF(VLOOKUP(H4925,'Cross-Page Data'!$D$4:$F$48,3,FALSE)="hydro",VLOOKUP(G4925,'Cross-Page Data'!$I$4:$J$19,2,FALSE),VLOOKUP(H4925,'Cross-Page Data'!$D$4:$F$48,3,FALSE)))))</f>
        <v/>
      </c>
      <c r="M4925" s="120">
        <f>IF(AND($P$2=FALSE,OR(F4925="Commercial NAICS Cogen",F4925="Industrial NAICS Cogen",F4925="NAICS-22 Cogen")),FALSE,IF(AND($P$3=FALSE,OR(F4925="Commercial NAICS Cogen",F4925="Commercial NAICS Non-Cogen",F4925="Industrial NAICS Cogen", F4925="industrial NAICS non-Cogen")),FALSE, TRUE))</f>
        <v/>
      </c>
    </row>
    <row r="4926">
      <c r="A4926" s="129" t="n">
        <v>62115</v>
      </c>
      <c r="B4926" s="130" t="inlineStr">
        <is>
          <t>AES Alamitos Energy Center</t>
        </is>
      </c>
      <c r="C4926" s="130" t="inlineStr">
        <is>
          <t>AES Alamitos Energy, LLC</t>
        </is>
      </c>
      <c r="D4926" s="129" t="n">
        <v>61669</v>
      </c>
      <c r="E4926" s="130" t="inlineStr">
        <is>
          <t>CA</t>
        </is>
      </c>
      <c r="F4926" s="130" t="inlineStr">
        <is>
          <t>NAICS-22 Non-Cogen</t>
        </is>
      </c>
      <c r="G4926" s="130" t="inlineStr">
        <is>
          <t>CT</t>
        </is>
      </c>
      <c r="H4926" s="130" t="inlineStr">
        <is>
          <t>NG</t>
        </is>
      </c>
      <c r="I4926" s="130" t="inlineStr">
        <is>
          <t>NG</t>
        </is>
      </c>
      <c r="J4926" s="131" t="n">
        <v>717279</v>
      </c>
      <c r="K4926" s="129" t="n">
        <v>2020</v>
      </c>
      <c r="L4926" s="120">
        <f>IF(VLOOKUP(H4926,'Cross-Page Data'!$D$4:$F$48,3,FALSE)="natural gas",VLOOKUP(G4926,'Cross-Page Data'!$I$4:$J$19,2,FALSE),IF(VLOOKUP(H4926,'Cross-Page Data'!$D$4:$F$48,3,FALSE)="solar",IF(G4926="PV","solar PV","solar thermal"),IF(VLOOKUP(H4926,'Cross-Page Data'!$D$4:$F$48,3,FALSE)="wind",VLOOKUP(G4926,'Cross-Page Data'!$I$4:$J$19,2,FALSE),IF(VLOOKUP(H4926,'Cross-Page Data'!$D$4:$F$48,3,FALSE)="hydro",VLOOKUP(G4926,'Cross-Page Data'!$I$4:$J$19,2,FALSE),VLOOKUP(H4926,'Cross-Page Data'!$D$4:$F$48,3,FALSE)))))</f>
        <v/>
      </c>
      <c r="M4926" s="120">
        <f>IF(AND($P$2=FALSE,OR(F4926="Commercial NAICS Cogen",F4926="Industrial NAICS Cogen",F4926="NAICS-22 Cogen")),FALSE,IF(AND($P$3=FALSE,OR(F4926="Commercial NAICS Cogen",F4926="Commercial NAICS Non-Cogen",F4926="Industrial NAICS Cogen", F4926="industrial NAICS non-Cogen")),FALSE, TRUE))</f>
        <v/>
      </c>
    </row>
    <row r="4927">
      <c r="A4927" s="129" t="n">
        <v>62116</v>
      </c>
      <c r="B4927" s="130" t="inlineStr">
        <is>
          <t>AES Huntington Beach Energy Project</t>
        </is>
      </c>
      <c r="C4927" s="130" t="inlineStr">
        <is>
          <t>AES Huntington Beach Energy, LLC</t>
        </is>
      </c>
      <c r="D4927" s="129" t="n">
        <v>61670</v>
      </c>
      <c r="E4927" s="130" t="inlineStr">
        <is>
          <t>CA</t>
        </is>
      </c>
      <c r="F4927" s="130" t="inlineStr">
        <is>
          <t>NAICS-22 Non-Cogen</t>
        </is>
      </c>
      <c r="G4927" s="130" t="inlineStr">
        <is>
          <t>CA</t>
        </is>
      </c>
      <c r="H4927" s="130" t="inlineStr">
        <is>
          <t>NG</t>
        </is>
      </c>
      <c r="I4927" s="130" t="inlineStr">
        <is>
          <t>NG</t>
        </is>
      </c>
      <c r="J4927" s="131" t="n">
        <v>431822</v>
      </c>
      <c r="K4927" s="129" t="n">
        <v>2020</v>
      </c>
      <c r="L4927" s="120">
        <f>IF(VLOOKUP(H4927,'Cross-Page Data'!$D$4:$F$48,3,FALSE)="natural gas",VLOOKUP(G4927,'Cross-Page Data'!$I$4:$J$19,2,FALSE),IF(VLOOKUP(H4927,'Cross-Page Data'!$D$4:$F$48,3,FALSE)="solar",IF(G4927="PV","solar PV","solar thermal"),IF(VLOOKUP(H4927,'Cross-Page Data'!$D$4:$F$48,3,FALSE)="wind",VLOOKUP(G4927,'Cross-Page Data'!$I$4:$J$19,2,FALSE),IF(VLOOKUP(H4927,'Cross-Page Data'!$D$4:$F$48,3,FALSE)="hydro",VLOOKUP(G4927,'Cross-Page Data'!$I$4:$J$19,2,FALSE),VLOOKUP(H4927,'Cross-Page Data'!$D$4:$F$48,3,FALSE)))))</f>
        <v/>
      </c>
      <c r="M4927" s="120">
        <f>IF(AND($P$2=FALSE,OR(F4927="Commercial NAICS Cogen",F4927="Industrial NAICS Cogen",F4927="NAICS-22 Cogen")),FALSE,IF(AND($P$3=FALSE,OR(F4927="Commercial NAICS Cogen",F4927="Commercial NAICS Non-Cogen",F4927="Industrial NAICS Cogen", F4927="industrial NAICS non-Cogen")),FALSE, TRUE))</f>
        <v/>
      </c>
    </row>
    <row r="4928">
      <c r="A4928" s="129" t="n">
        <v>62116</v>
      </c>
      <c r="B4928" s="130" t="inlineStr">
        <is>
          <t>AES Huntington Beach Energy Project</t>
        </is>
      </c>
      <c r="C4928" s="130" t="inlineStr">
        <is>
          <t>AES Huntington Beach Energy, LLC</t>
        </is>
      </c>
      <c r="D4928" s="129" t="n">
        <v>61670</v>
      </c>
      <c r="E4928" s="130" t="inlineStr">
        <is>
          <t>CA</t>
        </is>
      </c>
      <c r="F4928" s="130" t="inlineStr">
        <is>
          <t>NAICS-22 Non-Cogen</t>
        </is>
      </c>
      <c r="G4928" s="130" t="inlineStr">
        <is>
          <t>CT</t>
        </is>
      </c>
      <c r="H4928" s="130" t="inlineStr">
        <is>
          <t>NG</t>
        </is>
      </c>
      <c r="I4928" s="130" t="inlineStr">
        <is>
          <t>NG</t>
        </is>
      </c>
      <c r="J4928" s="131" t="n">
        <v>853345</v>
      </c>
      <c r="K4928" s="129" t="n">
        <v>2020</v>
      </c>
      <c r="L4928" s="120">
        <f>IF(VLOOKUP(H4928,'Cross-Page Data'!$D$4:$F$48,3,FALSE)="natural gas",VLOOKUP(G4928,'Cross-Page Data'!$I$4:$J$19,2,FALSE),IF(VLOOKUP(H4928,'Cross-Page Data'!$D$4:$F$48,3,FALSE)="solar",IF(G4928="PV","solar PV","solar thermal"),IF(VLOOKUP(H4928,'Cross-Page Data'!$D$4:$F$48,3,FALSE)="wind",VLOOKUP(G4928,'Cross-Page Data'!$I$4:$J$19,2,FALSE),IF(VLOOKUP(H4928,'Cross-Page Data'!$D$4:$F$48,3,FALSE)="hydro",VLOOKUP(G4928,'Cross-Page Data'!$I$4:$J$19,2,FALSE),VLOOKUP(H4928,'Cross-Page Data'!$D$4:$F$48,3,FALSE)))))</f>
        <v/>
      </c>
      <c r="M4928" s="120">
        <f>IF(AND($P$2=FALSE,OR(F4928="Commercial NAICS Cogen",F4928="Industrial NAICS Cogen",F4928="NAICS-22 Cogen")),FALSE,IF(AND($P$3=FALSE,OR(F4928="Commercial NAICS Cogen",F4928="Commercial NAICS Non-Cogen",F4928="Industrial NAICS Cogen", F4928="industrial NAICS non-Cogen")),FALSE, TRUE))</f>
        <v/>
      </c>
    </row>
    <row r="4929">
      <c r="A4929" s="129" t="n">
        <v>62132</v>
      </c>
      <c r="B4929" s="130" t="inlineStr">
        <is>
          <t>Arbor Hill Wind Farm</t>
        </is>
      </c>
      <c r="C4929" s="130" t="inlineStr">
        <is>
          <t>MidAmerican Energy Co</t>
        </is>
      </c>
      <c r="D4929" s="129" t="n">
        <v>12341</v>
      </c>
      <c r="E4929" s="130" t="inlineStr">
        <is>
          <t>IA</t>
        </is>
      </c>
      <c r="F4929" s="130" t="inlineStr">
        <is>
          <t>Electric Utility</t>
        </is>
      </c>
      <c r="G4929" s="130" t="inlineStr">
        <is>
          <t>WT</t>
        </is>
      </c>
      <c r="H4929" s="130" t="inlineStr">
        <is>
          <t>WND</t>
        </is>
      </c>
      <c r="I4929" s="130" t="inlineStr">
        <is>
          <t>WND</t>
        </is>
      </c>
      <c r="J4929" s="131" t="n">
        <v>1060503</v>
      </c>
      <c r="K4929" s="129" t="n">
        <v>2020</v>
      </c>
      <c r="L4929" s="120">
        <f>IF(VLOOKUP(H4929,'Cross-Page Data'!$D$4:$F$48,3,FALSE)="natural gas",VLOOKUP(G4929,'Cross-Page Data'!$I$4:$J$19,2,FALSE),IF(VLOOKUP(H4929,'Cross-Page Data'!$D$4:$F$48,3,FALSE)="solar",IF(G4929="PV","solar PV","solar thermal"),IF(VLOOKUP(H4929,'Cross-Page Data'!$D$4:$F$48,3,FALSE)="wind",VLOOKUP(G4929,'Cross-Page Data'!$I$4:$J$19,2,FALSE),IF(VLOOKUP(H4929,'Cross-Page Data'!$D$4:$F$48,3,FALSE)="hydro",VLOOKUP(G4929,'Cross-Page Data'!$I$4:$J$19,2,FALSE),VLOOKUP(H4929,'Cross-Page Data'!$D$4:$F$48,3,FALSE)))))</f>
        <v/>
      </c>
      <c r="M4929" s="120">
        <f>IF(AND($P$2=FALSE,OR(F4929="Commercial NAICS Cogen",F4929="Industrial NAICS Cogen",F4929="NAICS-22 Cogen")),FALSE,IF(AND($P$3=FALSE,OR(F4929="Commercial NAICS Cogen",F4929="Commercial NAICS Non-Cogen",F4929="Industrial NAICS Cogen", F4929="industrial NAICS non-Cogen")),FALSE, TRUE))</f>
        <v/>
      </c>
    </row>
    <row r="4930">
      <c r="A4930" s="129" t="n">
        <v>62133</v>
      </c>
      <c r="B4930" s="130" t="inlineStr">
        <is>
          <t>North English</t>
        </is>
      </c>
      <c r="C4930" s="130" t="inlineStr">
        <is>
          <t>MidAmerican Energy Co</t>
        </is>
      </c>
      <c r="D4930" s="129" t="n">
        <v>12341</v>
      </c>
      <c r="E4930" s="130" t="inlineStr">
        <is>
          <t>IA</t>
        </is>
      </c>
      <c r="F4930" s="130" t="inlineStr">
        <is>
          <t>Electric Utility</t>
        </is>
      </c>
      <c r="G4930" s="130" t="inlineStr">
        <is>
          <t>WT</t>
        </is>
      </c>
      <c r="H4930" s="130" t="inlineStr">
        <is>
          <t>WND</t>
        </is>
      </c>
      <c r="I4930" s="130" t="inlineStr">
        <is>
          <t>WND</t>
        </is>
      </c>
      <c r="J4930" s="131" t="n">
        <v>1250166</v>
      </c>
      <c r="K4930" s="129" t="n">
        <v>2020</v>
      </c>
      <c r="L4930" s="120">
        <f>IF(VLOOKUP(H4930,'Cross-Page Data'!$D$4:$F$48,3,FALSE)="natural gas",VLOOKUP(G4930,'Cross-Page Data'!$I$4:$J$19,2,FALSE),IF(VLOOKUP(H4930,'Cross-Page Data'!$D$4:$F$48,3,FALSE)="solar",IF(G4930="PV","solar PV","solar thermal"),IF(VLOOKUP(H4930,'Cross-Page Data'!$D$4:$F$48,3,FALSE)="wind",VLOOKUP(G4930,'Cross-Page Data'!$I$4:$J$19,2,FALSE),IF(VLOOKUP(H4930,'Cross-Page Data'!$D$4:$F$48,3,FALSE)="hydro",VLOOKUP(G4930,'Cross-Page Data'!$I$4:$J$19,2,FALSE),VLOOKUP(H4930,'Cross-Page Data'!$D$4:$F$48,3,FALSE)))))</f>
        <v/>
      </c>
      <c r="M4930" s="120">
        <f>IF(AND($P$2=FALSE,OR(F4930="Commercial NAICS Cogen",F4930="Industrial NAICS Cogen",F4930="NAICS-22 Cogen")),FALSE,IF(AND($P$3=FALSE,OR(F4930="Commercial NAICS Cogen",F4930="Commercial NAICS Non-Cogen",F4930="Industrial NAICS Cogen", F4930="industrial NAICS non-Cogen")),FALSE, TRUE))</f>
        <v/>
      </c>
    </row>
    <row r="4931">
      <c r="A4931" s="129" t="n">
        <v>62141</v>
      </c>
      <c r="B4931" s="130" t="inlineStr">
        <is>
          <t>Rambler</t>
        </is>
      </c>
      <c r="C4931" s="130" t="inlineStr">
        <is>
          <t>RE Rambler LLC</t>
        </is>
      </c>
      <c r="D4931" s="129" t="n">
        <v>61678</v>
      </c>
      <c r="E4931" s="130" t="inlineStr">
        <is>
          <t>TX</t>
        </is>
      </c>
      <c r="F4931" s="130" t="inlineStr">
        <is>
          <t>NAICS-22 Non-Cogen</t>
        </is>
      </c>
      <c r="G4931" s="130" t="inlineStr">
        <is>
          <t>PV</t>
        </is>
      </c>
      <c r="H4931" s="130" t="inlineStr">
        <is>
          <t>SUN</t>
        </is>
      </c>
      <c r="I4931" s="130" t="inlineStr">
        <is>
          <t>SUN</t>
        </is>
      </c>
      <c r="J4931" s="131" t="n">
        <v>254930</v>
      </c>
      <c r="K4931" s="129" t="n">
        <v>2020</v>
      </c>
      <c r="L4931" s="120">
        <f>IF(VLOOKUP(H4931,'Cross-Page Data'!$D$4:$F$48,3,FALSE)="natural gas",VLOOKUP(G4931,'Cross-Page Data'!$I$4:$J$19,2,FALSE),IF(VLOOKUP(H4931,'Cross-Page Data'!$D$4:$F$48,3,FALSE)="solar",IF(G4931="PV","solar PV","solar thermal"),IF(VLOOKUP(H4931,'Cross-Page Data'!$D$4:$F$48,3,FALSE)="wind",VLOOKUP(G4931,'Cross-Page Data'!$I$4:$J$19,2,FALSE),IF(VLOOKUP(H4931,'Cross-Page Data'!$D$4:$F$48,3,FALSE)="hydro",VLOOKUP(G4931,'Cross-Page Data'!$I$4:$J$19,2,FALSE),VLOOKUP(H4931,'Cross-Page Data'!$D$4:$F$48,3,FALSE)))))</f>
        <v/>
      </c>
      <c r="M4931" s="120">
        <f>IF(AND($P$2=FALSE,OR(F4931="Commercial NAICS Cogen",F4931="Industrial NAICS Cogen",F4931="NAICS-22 Cogen")),FALSE,IF(AND($P$3=FALSE,OR(F4931="Commercial NAICS Cogen",F4931="Commercial NAICS Non-Cogen",F4931="Industrial NAICS Cogen", F4931="industrial NAICS non-Cogen")),FALSE, TRUE))</f>
        <v/>
      </c>
    </row>
    <row r="4932">
      <c r="A4932" s="129" t="n">
        <v>62142</v>
      </c>
      <c r="B4932" s="130" t="inlineStr">
        <is>
          <t>Amadeus Wind Farm</t>
        </is>
      </c>
      <c r="C4932" s="130" t="inlineStr">
        <is>
          <t>Amadeus Wind LLC</t>
        </is>
      </c>
      <c r="D4932" s="129" t="n">
        <v>61683</v>
      </c>
      <c r="E4932" s="130" t="inlineStr">
        <is>
          <t>TX</t>
        </is>
      </c>
      <c r="F4932" s="130" t="inlineStr">
        <is>
          <t>NAICS-22 Non-Cogen</t>
        </is>
      </c>
      <c r="G4932" s="130" t="inlineStr">
        <is>
          <t>WT</t>
        </is>
      </c>
      <c r="H4932" s="130" t="inlineStr">
        <is>
          <t>WND</t>
        </is>
      </c>
      <c r="I4932" s="130" t="inlineStr">
        <is>
          <t>WND</t>
        </is>
      </c>
      <c r="J4932" s="131" t="n">
        <v>68784</v>
      </c>
      <c r="K4932" s="129" t="n">
        <v>2020</v>
      </c>
      <c r="L4932" s="120">
        <f>IF(VLOOKUP(H4932,'Cross-Page Data'!$D$4:$F$48,3,FALSE)="natural gas",VLOOKUP(G4932,'Cross-Page Data'!$I$4:$J$19,2,FALSE),IF(VLOOKUP(H4932,'Cross-Page Data'!$D$4:$F$48,3,FALSE)="solar",IF(G4932="PV","solar PV","solar thermal"),IF(VLOOKUP(H4932,'Cross-Page Data'!$D$4:$F$48,3,FALSE)="wind",VLOOKUP(G4932,'Cross-Page Data'!$I$4:$J$19,2,FALSE),IF(VLOOKUP(H4932,'Cross-Page Data'!$D$4:$F$48,3,FALSE)="hydro",VLOOKUP(G4932,'Cross-Page Data'!$I$4:$J$19,2,FALSE),VLOOKUP(H4932,'Cross-Page Data'!$D$4:$F$48,3,FALSE)))))</f>
        <v/>
      </c>
      <c r="M4932" s="120">
        <f>IF(AND($P$2=FALSE,OR(F4932="Commercial NAICS Cogen",F4932="Industrial NAICS Cogen",F4932="NAICS-22 Cogen")),FALSE,IF(AND($P$3=FALSE,OR(F4932="Commercial NAICS Cogen",F4932="Commercial NAICS Non-Cogen",F4932="Industrial NAICS Cogen", F4932="industrial NAICS non-Cogen")),FALSE, TRUE))</f>
        <v/>
      </c>
    </row>
    <row r="4933">
      <c r="A4933" s="129" t="n">
        <v>62163</v>
      </c>
      <c r="B4933" s="130" t="inlineStr">
        <is>
          <t>Meridian III</t>
        </is>
      </c>
      <c r="C4933" s="130" t="inlineStr">
        <is>
          <t>SR Meridian III</t>
        </is>
      </c>
      <c r="D4933" s="129" t="n">
        <v>61701</v>
      </c>
      <c r="E4933" s="130" t="inlineStr">
        <is>
          <t>MS</t>
        </is>
      </c>
      <c r="F4933" s="130" t="inlineStr">
        <is>
          <t>NAICS-22 Non-Cogen</t>
        </is>
      </c>
      <c r="G4933" s="130" t="inlineStr">
        <is>
          <t>PV</t>
        </is>
      </c>
      <c r="H4933" s="130" t="inlineStr">
        <is>
          <t>SUN</t>
        </is>
      </c>
      <c r="I4933" s="130" t="inlineStr">
        <is>
          <t>SUN</t>
        </is>
      </c>
      <c r="J4933" s="131" t="n">
        <v>124469.79</v>
      </c>
      <c r="K4933" s="129" t="n">
        <v>2020</v>
      </c>
      <c r="L4933" s="120">
        <f>IF(VLOOKUP(H4933,'Cross-Page Data'!$D$4:$F$48,3,FALSE)="natural gas",VLOOKUP(G4933,'Cross-Page Data'!$I$4:$J$19,2,FALSE),IF(VLOOKUP(H4933,'Cross-Page Data'!$D$4:$F$48,3,FALSE)="solar",IF(G4933="PV","solar PV","solar thermal"),IF(VLOOKUP(H4933,'Cross-Page Data'!$D$4:$F$48,3,FALSE)="wind",VLOOKUP(G4933,'Cross-Page Data'!$I$4:$J$19,2,FALSE),IF(VLOOKUP(H4933,'Cross-Page Data'!$D$4:$F$48,3,FALSE)="hydro",VLOOKUP(G4933,'Cross-Page Data'!$I$4:$J$19,2,FALSE),VLOOKUP(H4933,'Cross-Page Data'!$D$4:$F$48,3,FALSE)))))</f>
        <v/>
      </c>
      <c r="M4933" s="120">
        <f>IF(AND($P$2=FALSE,OR(F4933="Commercial NAICS Cogen",F4933="Industrial NAICS Cogen",F4933="NAICS-22 Cogen")),FALSE,IF(AND($P$3=FALSE,OR(F4933="Commercial NAICS Cogen",F4933="Commercial NAICS Non-Cogen",F4933="Industrial NAICS Cogen", F4933="industrial NAICS non-Cogen")),FALSE, TRUE))</f>
        <v/>
      </c>
    </row>
    <row r="4934">
      <c r="A4934" s="129" t="n">
        <v>62164</v>
      </c>
      <c r="B4934" s="130" t="inlineStr">
        <is>
          <t>Meridian II</t>
        </is>
      </c>
      <c r="C4934" s="130" t="inlineStr">
        <is>
          <t>SR Meridian II</t>
        </is>
      </c>
      <c r="D4934" s="129" t="n">
        <v>61699</v>
      </c>
      <c r="E4934" s="130" t="inlineStr">
        <is>
          <t>MS</t>
        </is>
      </c>
      <c r="F4934" s="130" t="inlineStr">
        <is>
          <t>NAICS-22 Non-Cogen</t>
        </is>
      </c>
      <c r="G4934" s="130" t="inlineStr">
        <is>
          <t>PV</t>
        </is>
      </c>
      <c r="H4934" s="130" t="inlineStr">
        <is>
          <t>SUN</t>
        </is>
      </c>
      <c r="I4934" s="130" t="inlineStr">
        <is>
          <t>SUN</t>
        </is>
      </c>
      <c r="J4934" s="131" t="n">
        <v>7580</v>
      </c>
      <c r="K4934" s="129" t="n">
        <v>2020</v>
      </c>
      <c r="L4934" s="120">
        <f>IF(VLOOKUP(H4934,'Cross-Page Data'!$D$4:$F$48,3,FALSE)="natural gas",VLOOKUP(G4934,'Cross-Page Data'!$I$4:$J$19,2,FALSE),IF(VLOOKUP(H4934,'Cross-Page Data'!$D$4:$F$48,3,FALSE)="solar",IF(G4934="PV","solar PV","solar thermal"),IF(VLOOKUP(H4934,'Cross-Page Data'!$D$4:$F$48,3,FALSE)="wind",VLOOKUP(G4934,'Cross-Page Data'!$I$4:$J$19,2,FALSE),IF(VLOOKUP(H4934,'Cross-Page Data'!$D$4:$F$48,3,FALSE)="hydro",VLOOKUP(G4934,'Cross-Page Data'!$I$4:$J$19,2,FALSE),VLOOKUP(H4934,'Cross-Page Data'!$D$4:$F$48,3,FALSE)))))</f>
        <v/>
      </c>
      <c r="M4934" s="120">
        <f>IF(AND($P$2=FALSE,OR(F4934="Commercial NAICS Cogen",F4934="Industrial NAICS Cogen",F4934="NAICS-22 Cogen")),FALSE,IF(AND($P$3=FALSE,OR(F4934="Commercial NAICS Cogen",F4934="Commercial NAICS Non-Cogen",F4934="Industrial NAICS Cogen", F4934="industrial NAICS non-Cogen")),FALSE, TRUE))</f>
        <v/>
      </c>
    </row>
    <row r="4935">
      <c r="A4935" s="129" t="n">
        <v>62165</v>
      </c>
      <c r="B4935" s="130" t="inlineStr">
        <is>
          <t>Snipesville</t>
        </is>
      </c>
      <c r="C4935" s="130" t="inlineStr">
        <is>
          <t>SR Snipesville</t>
        </is>
      </c>
      <c r="D4935" s="129" t="n">
        <v>61624</v>
      </c>
      <c r="E4935" s="130" t="inlineStr">
        <is>
          <t>GA</t>
        </is>
      </c>
      <c r="F4935" s="130" t="inlineStr">
        <is>
          <t>NAICS-22 Non-Cogen</t>
        </is>
      </c>
      <c r="G4935" s="130" t="inlineStr">
        <is>
          <t>PV</t>
        </is>
      </c>
      <c r="H4935" s="130" t="inlineStr">
        <is>
          <t>SUN</t>
        </is>
      </c>
      <c r="I4935" s="130" t="inlineStr">
        <is>
          <t>SUN</t>
        </is>
      </c>
      <c r="J4935" s="131" t="n">
        <v>10518</v>
      </c>
      <c r="K4935" s="129" t="n">
        <v>2020</v>
      </c>
      <c r="L4935" s="120">
        <f>IF(VLOOKUP(H4935,'Cross-Page Data'!$D$4:$F$48,3,FALSE)="natural gas",VLOOKUP(G4935,'Cross-Page Data'!$I$4:$J$19,2,FALSE),IF(VLOOKUP(H4935,'Cross-Page Data'!$D$4:$F$48,3,FALSE)="solar",IF(G4935="PV","solar PV","solar thermal"),IF(VLOOKUP(H4935,'Cross-Page Data'!$D$4:$F$48,3,FALSE)="wind",VLOOKUP(G4935,'Cross-Page Data'!$I$4:$J$19,2,FALSE),IF(VLOOKUP(H4935,'Cross-Page Data'!$D$4:$F$48,3,FALSE)="hydro",VLOOKUP(G4935,'Cross-Page Data'!$I$4:$J$19,2,FALSE),VLOOKUP(H4935,'Cross-Page Data'!$D$4:$F$48,3,FALSE)))))</f>
        <v/>
      </c>
      <c r="M4935" s="120">
        <f>IF(AND($P$2=FALSE,OR(F4935="Commercial NAICS Cogen",F4935="Industrial NAICS Cogen",F4935="NAICS-22 Cogen")),FALSE,IF(AND($P$3=FALSE,OR(F4935="Commercial NAICS Cogen",F4935="Commercial NAICS Non-Cogen",F4935="Industrial NAICS Cogen", F4935="industrial NAICS non-Cogen")),FALSE, TRUE))</f>
        <v/>
      </c>
    </row>
    <row r="4936">
      <c r="A4936" s="129" t="n">
        <v>62173</v>
      </c>
      <c r="B4936" s="130" t="inlineStr">
        <is>
          <t>SR Jonesborough</t>
        </is>
      </c>
      <c r="C4936" s="130" t="inlineStr">
        <is>
          <t>SR Jonesborough II, LLC</t>
        </is>
      </c>
      <c r="D4936" s="129" t="n">
        <v>61691</v>
      </c>
      <c r="E4936" s="130" t="inlineStr">
        <is>
          <t>TN</t>
        </is>
      </c>
      <c r="F4936" s="130" t="inlineStr">
        <is>
          <t>NAICS-22 Non-Cogen</t>
        </is>
      </c>
      <c r="G4936" s="130" t="inlineStr">
        <is>
          <t>PV</t>
        </is>
      </c>
      <c r="H4936" s="130" t="inlineStr">
        <is>
          <t>SUN</t>
        </is>
      </c>
      <c r="I4936" s="130" t="inlineStr">
        <is>
          <t>SUN</t>
        </is>
      </c>
      <c r="J4936" s="131" t="n">
        <v>7785</v>
      </c>
      <c r="K4936" s="129" t="n">
        <v>2020</v>
      </c>
      <c r="L4936" s="120">
        <f>IF(VLOOKUP(H4936,'Cross-Page Data'!$D$4:$F$48,3,FALSE)="natural gas",VLOOKUP(G4936,'Cross-Page Data'!$I$4:$J$19,2,FALSE),IF(VLOOKUP(H4936,'Cross-Page Data'!$D$4:$F$48,3,FALSE)="solar",IF(G4936="PV","solar PV","solar thermal"),IF(VLOOKUP(H4936,'Cross-Page Data'!$D$4:$F$48,3,FALSE)="wind",VLOOKUP(G4936,'Cross-Page Data'!$I$4:$J$19,2,FALSE),IF(VLOOKUP(H4936,'Cross-Page Data'!$D$4:$F$48,3,FALSE)="hydro",VLOOKUP(G4936,'Cross-Page Data'!$I$4:$J$19,2,FALSE),VLOOKUP(H4936,'Cross-Page Data'!$D$4:$F$48,3,FALSE)))))</f>
        <v/>
      </c>
      <c r="M4936" s="120">
        <f>IF(AND($P$2=FALSE,OR(F4936="Commercial NAICS Cogen",F4936="Industrial NAICS Cogen",F4936="NAICS-22 Cogen")),FALSE,IF(AND($P$3=FALSE,OR(F4936="Commercial NAICS Cogen",F4936="Commercial NAICS Non-Cogen",F4936="Industrial NAICS Cogen", F4936="industrial NAICS non-Cogen")),FALSE, TRUE))</f>
        <v/>
      </c>
    </row>
    <row r="4937">
      <c r="A4937" s="129" t="n">
        <v>62177</v>
      </c>
      <c r="B4937" s="130" t="inlineStr">
        <is>
          <t>Desert Harvest, LLC</t>
        </is>
      </c>
      <c r="C4937" s="130" t="inlineStr">
        <is>
          <t>Desert Harvest, LLC</t>
        </is>
      </c>
      <c r="D4937" s="129" t="n">
        <v>61709</v>
      </c>
      <c r="E4937" s="130" t="inlineStr">
        <is>
          <t>CA</t>
        </is>
      </c>
      <c r="F4937" s="130" t="inlineStr">
        <is>
          <t>NAICS-22 Non-Cogen</t>
        </is>
      </c>
      <c r="G4937" s="130" t="inlineStr">
        <is>
          <t>PV</t>
        </is>
      </c>
      <c r="H4937" s="130" t="inlineStr">
        <is>
          <t>SUN</t>
        </is>
      </c>
      <c r="I4937" s="130" t="inlineStr">
        <is>
          <t>SUN</t>
        </is>
      </c>
      <c r="J4937" s="131" t="n">
        <v>9475</v>
      </c>
      <c r="K4937" s="129" t="n">
        <v>2020</v>
      </c>
      <c r="L4937" s="120">
        <f>IF(VLOOKUP(H4937,'Cross-Page Data'!$D$4:$F$48,3,FALSE)="natural gas",VLOOKUP(G4937,'Cross-Page Data'!$I$4:$J$19,2,FALSE),IF(VLOOKUP(H4937,'Cross-Page Data'!$D$4:$F$48,3,FALSE)="solar",IF(G4937="PV","solar PV","solar thermal"),IF(VLOOKUP(H4937,'Cross-Page Data'!$D$4:$F$48,3,FALSE)="wind",VLOOKUP(G4937,'Cross-Page Data'!$I$4:$J$19,2,FALSE),IF(VLOOKUP(H4937,'Cross-Page Data'!$D$4:$F$48,3,FALSE)="hydro",VLOOKUP(G4937,'Cross-Page Data'!$I$4:$J$19,2,FALSE),VLOOKUP(H4937,'Cross-Page Data'!$D$4:$F$48,3,FALSE)))))</f>
        <v/>
      </c>
      <c r="M4937" s="120">
        <f>IF(AND($P$2=FALSE,OR(F4937="Commercial NAICS Cogen",F4937="Industrial NAICS Cogen",F4937="NAICS-22 Cogen")),FALSE,IF(AND($P$3=FALSE,OR(F4937="Commercial NAICS Cogen",F4937="Commercial NAICS Non-Cogen",F4937="Industrial NAICS Cogen", F4937="industrial NAICS non-Cogen")),FALSE, TRUE))</f>
        <v/>
      </c>
    </row>
    <row r="4938">
      <c r="A4938" s="129" t="n">
        <v>62178</v>
      </c>
      <c r="B4938" s="130" t="inlineStr">
        <is>
          <t>Maverick Solar, LLC</t>
        </is>
      </c>
      <c r="C4938" s="130" t="inlineStr">
        <is>
          <t>Maverick Solar, LLC</t>
        </is>
      </c>
      <c r="D4938" s="129" t="n">
        <v>61710</v>
      </c>
      <c r="E4938" s="130" t="inlineStr">
        <is>
          <t>CA</t>
        </is>
      </c>
      <c r="F4938" s="130" t="inlineStr">
        <is>
          <t>NAICS-22 Non-Cogen</t>
        </is>
      </c>
      <c r="G4938" s="130" t="inlineStr">
        <is>
          <t>PV</t>
        </is>
      </c>
      <c r="H4938" s="130" t="inlineStr">
        <is>
          <t>SUN</t>
        </is>
      </c>
      <c r="I4938" s="130" t="inlineStr">
        <is>
          <t>SUN</t>
        </is>
      </c>
      <c r="J4938" s="131" t="n">
        <v>14883</v>
      </c>
      <c r="K4938" s="129" t="n">
        <v>2020</v>
      </c>
      <c r="L4938" s="120">
        <f>IF(VLOOKUP(H4938,'Cross-Page Data'!$D$4:$F$48,3,FALSE)="natural gas",VLOOKUP(G4938,'Cross-Page Data'!$I$4:$J$19,2,FALSE),IF(VLOOKUP(H4938,'Cross-Page Data'!$D$4:$F$48,3,FALSE)="solar",IF(G4938="PV","solar PV","solar thermal"),IF(VLOOKUP(H4938,'Cross-Page Data'!$D$4:$F$48,3,FALSE)="wind",VLOOKUP(G4938,'Cross-Page Data'!$I$4:$J$19,2,FALSE),IF(VLOOKUP(H4938,'Cross-Page Data'!$D$4:$F$48,3,FALSE)="hydro",VLOOKUP(G4938,'Cross-Page Data'!$I$4:$J$19,2,FALSE),VLOOKUP(H4938,'Cross-Page Data'!$D$4:$F$48,3,FALSE)))))</f>
        <v/>
      </c>
      <c r="M4938" s="120">
        <f>IF(AND($P$2=FALSE,OR(F4938="Commercial NAICS Cogen",F4938="Industrial NAICS Cogen",F4938="NAICS-22 Cogen")),FALSE,IF(AND($P$3=FALSE,OR(F4938="Commercial NAICS Cogen",F4938="Commercial NAICS Non-Cogen",F4938="Industrial NAICS Cogen", F4938="industrial NAICS non-Cogen")),FALSE, TRUE))</f>
        <v/>
      </c>
    </row>
    <row r="4939">
      <c r="A4939" s="129" t="n">
        <v>62206</v>
      </c>
      <c r="B4939" s="130" t="inlineStr">
        <is>
          <t>Hibiscus Solar Energy Center</t>
        </is>
      </c>
      <c r="C4939" s="130" t="inlineStr">
        <is>
          <t>Florida Power &amp; Light Co</t>
        </is>
      </c>
      <c r="D4939" s="129" t="n">
        <v>6452</v>
      </c>
      <c r="E4939" s="130" t="inlineStr">
        <is>
          <t>FL</t>
        </is>
      </c>
      <c r="F4939" s="130" t="inlineStr">
        <is>
          <t>Electric Utility</t>
        </is>
      </c>
      <c r="G4939" s="130" t="inlineStr">
        <is>
          <t>PV</t>
        </is>
      </c>
      <c r="H4939" s="130" t="inlineStr">
        <is>
          <t>SUN</t>
        </is>
      </c>
      <c r="I4939" s="130" t="inlineStr">
        <is>
          <t>SUN</t>
        </is>
      </c>
      <c r="J4939" s="131" t="n">
        <v>120465</v>
      </c>
      <c r="K4939" s="129" t="n">
        <v>2020</v>
      </c>
      <c r="L4939" s="120">
        <f>IF(VLOOKUP(H4939,'Cross-Page Data'!$D$4:$F$48,3,FALSE)="natural gas",VLOOKUP(G4939,'Cross-Page Data'!$I$4:$J$19,2,FALSE),IF(VLOOKUP(H4939,'Cross-Page Data'!$D$4:$F$48,3,FALSE)="solar",IF(G4939="PV","solar PV","solar thermal"),IF(VLOOKUP(H4939,'Cross-Page Data'!$D$4:$F$48,3,FALSE)="wind",VLOOKUP(G4939,'Cross-Page Data'!$I$4:$J$19,2,FALSE),IF(VLOOKUP(H4939,'Cross-Page Data'!$D$4:$F$48,3,FALSE)="hydro",VLOOKUP(G4939,'Cross-Page Data'!$I$4:$J$19,2,FALSE),VLOOKUP(H4939,'Cross-Page Data'!$D$4:$F$48,3,FALSE)))))</f>
        <v/>
      </c>
      <c r="M4939" s="120">
        <f>IF(AND($P$2=FALSE,OR(F4939="Commercial NAICS Cogen",F4939="Industrial NAICS Cogen",F4939="NAICS-22 Cogen")),FALSE,IF(AND($P$3=FALSE,OR(F4939="Commercial NAICS Cogen",F4939="Commercial NAICS Non-Cogen",F4939="Industrial NAICS Cogen", F4939="industrial NAICS non-Cogen")),FALSE, TRUE))</f>
        <v/>
      </c>
    </row>
    <row r="4940">
      <c r="A4940" s="129" t="n">
        <v>62220</v>
      </c>
      <c r="B4940" s="130" t="inlineStr">
        <is>
          <t>East Fork Wind Project, LLC</t>
        </is>
      </c>
      <c r="C4940" s="130" t="inlineStr">
        <is>
          <t>Engie North America</t>
        </is>
      </c>
      <c r="D4940" s="129" t="n">
        <v>56201</v>
      </c>
      <c r="E4940" s="130" t="inlineStr">
        <is>
          <t>KS</t>
        </is>
      </c>
      <c r="F4940" s="130" t="inlineStr">
        <is>
          <t>NAICS-22 Non-Cogen</t>
        </is>
      </c>
      <c r="G4940" s="130" t="inlineStr">
        <is>
          <t>WT</t>
        </is>
      </c>
      <c r="H4940" s="130" t="inlineStr">
        <is>
          <t>WND</t>
        </is>
      </c>
      <c r="I4940" s="130" t="inlineStr">
        <is>
          <t>WND</t>
        </is>
      </c>
      <c r="J4940" s="131" t="n">
        <v>600342</v>
      </c>
      <c r="K4940" s="129" t="n">
        <v>2020</v>
      </c>
      <c r="L4940" s="120">
        <f>IF(VLOOKUP(H4940,'Cross-Page Data'!$D$4:$F$48,3,FALSE)="natural gas",VLOOKUP(G4940,'Cross-Page Data'!$I$4:$J$19,2,FALSE),IF(VLOOKUP(H4940,'Cross-Page Data'!$D$4:$F$48,3,FALSE)="solar",IF(G4940="PV","solar PV","solar thermal"),IF(VLOOKUP(H4940,'Cross-Page Data'!$D$4:$F$48,3,FALSE)="wind",VLOOKUP(G4940,'Cross-Page Data'!$I$4:$J$19,2,FALSE),IF(VLOOKUP(H4940,'Cross-Page Data'!$D$4:$F$48,3,FALSE)="hydro",VLOOKUP(G4940,'Cross-Page Data'!$I$4:$J$19,2,FALSE),VLOOKUP(H4940,'Cross-Page Data'!$D$4:$F$48,3,FALSE)))))</f>
        <v/>
      </c>
      <c r="M4940" s="120">
        <f>IF(AND($P$2=FALSE,OR(F4940="Commercial NAICS Cogen",F4940="Industrial NAICS Cogen",F4940="NAICS-22 Cogen")),FALSE,IF(AND($P$3=FALSE,OR(F4940="Commercial NAICS Cogen",F4940="Commercial NAICS Non-Cogen",F4940="Industrial NAICS Cogen", F4940="industrial NAICS non-Cogen")),FALSE, TRUE))</f>
        <v/>
      </c>
    </row>
    <row r="4941">
      <c r="A4941" s="129" t="n">
        <v>62227</v>
      </c>
      <c r="B4941" s="130" t="inlineStr">
        <is>
          <t>Seymour Hills Wind Project, LLC</t>
        </is>
      </c>
      <c r="C4941" s="130" t="inlineStr">
        <is>
          <t>Engie North America</t>
        </is>
      </c>
      <c r="D4941" s="129" t="n">
        <v>56201</v>
      </c>
      <c r="E4941" s="130" t="inlineStr">
        <is>
          <t>TX</t>
        </is>
      </c>
      <c r="F4941" s="130" t="inlineStr">
        <is>
          <t>NAICS-22 Non-Cogen</t>
        </is>
      </c>
      <c r="G4941" s="130" t="inlineStr">
        <is>
          <t>WT</t>
        </is>
      </c>
      <c r="H4941" s="130" t="inlineStr">
        <is>
          <t>WND</t>
        </is>
      </c>
      <c r="I4941" s="130" t="inlineStr">
        <is>
          <t>WND</t>
        </is>
      </c>
      <c r="J4941" s="131" t="n">
        <v>148388</v>
      </c>
      <c r="K4941" s="129" t="n">
        <v>2020</v>
      </c>
      <c r="L4941" s="120">
        <f>IF(VLOOKUP(H4941,'Cross-Page Data'!$D$4:$F$48,3,FALSE)="natural gas",VLOOKUP(G4941,'Cross-Page Data'!$I$4:$J$19,2,FALSE),IF(VLOOKUP(H4941,'Cross-Page Data'!$D$4:$F$48,3,FALSE)="solar",IF(G4941="PV","solar PV","solar thermal"),IF(VLOOKUP(H4941,'Cross-Page Data'!$D$4:$F$48,3,FALSE)="wind",VLOOKUP(G4941,'Cross-Page Data'!$I$4:$J$19,2,FALSE),IF(VLOOKUP(H4941,'Cross-Page Data'!$D$4:$F$48,3,FALSE)="hydro",VLOOKUP(G4941,'Cross-Page Data'!$I$4:$J$19,2,FALSE),VLOOKUP(H4941,'Cross-Page Data'!$D$4:$F$48,3,FALSE)))))</f>
        <v/>
      </c>
      <c r="M4941" s="120">
        <f>IF(AND($P$2=FALSE,OR(F4941="Commercial NAICS Cogen",F4941="Industrial NAICS Cogen",F4941="NAICS-22 Cogen")),FALSE,IF(AND($P$3=FALSE,OR(F4941="Commercial NAICS Cogen",F4941="Commercial NAICS Non-Cogen",F4941="Industrial NAICS Cogen", F4941="industrial NAICS non-Cogen")),FALSE, TRUE))</f>
        <v/>
      </c>
    </row>
    <row r="4942">
      <c r="A4942" s="129" t="n">
        <v>62247</v>
      </c>
      <c r="B4942" s="130" t="inlineStr">
        <is>
          <t>Prevailing Wind Park</t>
        </is>
      </c>
      <c r="C4942" s="130" t="inlineStr">
        <is>
          <t>Prevailing Wind Park, LLC</t>
        </is>
      </c>
      <c r="D4942" s="129" t="n">
        <v>61758</v>
      </c>
      <c r="E4942" s="130" t="inlineStr">
        <is>
          <t>SD</t>
        </is>
      </c>
      <c r="F4942" s="130" t="inlineStr">
        <is>
          <t>NAICS-22 Non-Cogen</t>
        </is>
      </c>
      <c r="G4942" s="130" t="inlineStr">
        <is>
          <t>WT</t>
        </is>
      </c>
      <c r="H4942" s="130" t="inlineStr">
        <is>
          <t>WND</t>
        </is>
      </c>
      <c r="I4942" s="130" t="inlineStr">
        <is>
          <t>WND</t>
        </is>
      </c>
      <c r="J4942" s="131" t="n">
        <v>553034.42</v>
      </c>
      <c r="K4942" s="129" t="n">
        <v>2020</v>
      </c>
      <c r="L4942" s="120">
        <f>IF(VLOOKUP(H4942,'Cross-Page Data'!$D$4:$F$48,3,FALSE)="natural gas",VLOOKUP(G4942,'Cross-Page Data'!$I$4:$J$19,2,FALSE),IF(VLOOKUP(H4942,'Cross-Page Data'!$D$4:$F$48,3,FALSE)="solar",IF(G4942="PV","solar PV","solar thermal"),IF(VLOOKUP(H4942,'Cross-Page Data'!$D$4:$F$48,3,FALSE)="wind",VLOOKUP(G4942,'Cross-Page Data'!$I$4:$J$19,2,FALSE),IF(VLOOKUP(H4942,'Cross-Page Data'!$D$4:$F$48,3,FALSE)="hydro",VLOOKUP(G4942,'Cross-Page Data'!$I$4:$J$19,2,FALSE),VLOOKUP(H4942,'Cross-Page Data'!$D$4:$F$48,3,FALSE)))))</f>
        <v/>
      </c>
      <c r="M4942" s="120">
        <f>IF(AND($P$2=FALSE,OR(F4942="Commercial NAICS Cogen",F4942="Industrial NAICS Cogen",F4942="NAICS-22 Cogen")),FALSE,IF(AND($P$3=FALSE,OR(F4942="Commercial NAICS Cogen",F4942="Commercial NAICS Non-Cogen",F4942="Industrial NAICS Cogen", F4942="industrial NAICS non-Cogen")),FALSE, TRUE))</f>
        <v/>
      </c>
    </row>
    <row r="4943">
      <c r="A4943" s="129" t="n">
        <v>62249</v>
      </c>
      <c r="B4943" s="130" t="inlineStr">
        <is>
          <t>Misae Solar</t>
        </is>
      </c>
      <c r="C4943" s="130" t="inlineStr">
        <is>
          <t>Misae Lessee LLC</t>
        </is>
      </c>
      <c r="D4943" s="129" t="n">
        <v>63048</v>
      </c>
      <c r="E4943" s="130" t="inlineStr">
        <is>
          <t>TX</t>
        </is>
      </c>
      <c r="F4943" s="130" t="inlineStr">
        <is>
          <t>NAICS-22 Non-Cogen</t>
        </is>
      </c>
      <c r="G4943" s="130" t="inlineStr">
        <is>
          <t>PV</t>
        </is>
      </c>
      <c r="H4943" s="130" t="inlineStr">
        <is>
          <t>SUN</t>
        </is>
      </c>
      <c r="I4943" s="130" t="inlineStr">
        <is>
          <t>SUN</t>
        </is>
      </c>
      <c r="J4943" s="131" t="n">
        <v>477835</v>
      </c>
      <c r="K4943" s="129" t="n">
        <v>2020</v>
      </c>
      <c r="L4943" s="120">
        <f>IF(VLOOKUP(H4943,'Cross-Page Data'!$D$4:$F$48,3,FALSE)="natural gas",VLOOKUP(G4943,'Cross-Page Data'!$I$4:$J$19,2,FALSE),IF(VLOOKUP(H4943,'Cross-Page Data'!$D$4:$F$48,3,FALSE)="solar",IF(G4943="PV","solar PV","solar thermal"),IF(VLOOKUP(H4943,'Cross-Page Data'!$D$4:$F$48,3,FALSE)="wind",VLOOKUP(G4943,'Cross-Page Data'!$I$4:$J$19,2,FALSE),IF(VLOOKUP(H4943,'Cross-Page Data'!$D$4:$F$48,3,FALSE)="hydro",VLOOKUP(G4943,'Cross-Page Data'!$I$4:$J$19,2,FALSE),VLOOKUP(H4943,'Cross-Page Data'!$D$4:$F$48,3,FALSE)))))</f>
        <v/>
      </c>
      <c r="M4943" s="120">
        <f>IF(AND($P$2=FALSE,OR(F4943="Commercial NAICS Cogen",F4943="Industrial NAICS Cogen",F4943="NAICS-22 Cogen")),FALSE,IF(AND($P$3=FALSE,OR(F4943="Commercial NAICS Cogen",F4943="Commercial NAICS Non-Cogen",F4943="Industrial NAICS Cogen", F4943="industrial NAICS non-Cogen")),FALSE, TRUE))</f>
        <v/>
      </c>
    </row>
    <row r="4944">
      <c r="A4944" s="129" t="n">
        <v>62258</v>
      </c>
      <c r="B4944" s="130" t="inlineStr">
        <is>
          <t>Mesteno</t>
        </is>
      </c>
      <c r="C4944" s="130" t="inlineStr">
        <is>
          <t>Mesteno Wind</t>
        </is>
      </c>
      <c r="D4944" s="129" t="n">
        <v>61770</v>
      </c>
      <c r="E4944" s="130" t="inlineStr">
        <is>
          <t>TX</t>
        </is>
      </c>
      <c r="F4944" s="130" t="inlineStr">
        <is>
          <t>NAICS-22 Non-Cogen</t>
        </is>
      </c>
      <c r="G4944" s="130" t="inlineStr">
        <is>
          <t>WT</t>
        </is>
      </c>
      <c r="H4944" s="130" t="inlineStr">
        <is>
          <t>WND</t>
        </is>
      </c>
      <c r="I4944" s="130" t="inlineStr">
        <is>
          <t>WND</t>
        </is>
      </c>
      <c r="J4944" s="131" t="n">
        <v>460399</v>
      </c>
      <c r="K4944" s="129" t="n">
        <v>2020</v>
      </c>
      <c r="L4944" s="120">
        <f>IF(VLOOKUP(H4944,'Cross-Page Data'!$D$4:$F$48,3,FALSE)="natural gas",VLOOKUP(G4944,'Cross-Page Data'!$I$4:$J$19,2,FALSE),IF(VLOOKUP(H4944,'Cross-Page Data'!$D$4:$F$48,3,FALSE)="solar",IF(G4944="PV","solar PV","solar thermal"),IF(VLOOKUP(H4944,'Cross-Page Data'!$D$4:$F$48,3,FALSE)="wind",VLOOKUP(G4944,'Cross-Page Data'!$I$4:$J$19,2,FALSE),IF(VLOOKUP(H4944,'Cross-Page Data'!$D$4:$F$48,3,FALSE)="hydro",VLOOKUP(G4944,'Cross-Page Data'!$I$4:$J$19,2,FALSE),VLOOKUP(H4944,'Cross-Page Data'!$D$4:$F$48,3,FALSE)))))</f>
        <v/>
      </c>
      <c r="M4944" s="120">
        <f>IF(AND($P$2=FALSE,OR(F4944="Commercial NAICS Cogen",F4944="Industrial NAICS Cogen",F4944="NAICS-22 Cogen")),FALSE,IF(AND($P$3=FALSE,OR(F4944="Commercial NAICS Cogen",F4944="Commercial NAICS Non-Cogen",F4944="Industrial NAICS Cogen", F4944="industrial NAICS non-Cogen")),FALSE, TRUE))</f>
        <v/>
      </c>
    </row>
    <row r="4945">
      <c r="A4945" s="129" t="n">
        <v>62259</v>
      </c>
      <c r="B4945" s="130" t="inlineStr">
        <is>
          <t>Ranchero Wind Farm LLC</t>
        </is>
      </c>
      <c r="C4945" s="130" t="inlineStr">
        <is>
          <t>Ranchero Wind Farm LLC</t>
        </is>
      </c>
      <c r="D4945" s="129" t="n">
        <v>61771</v>
      </c>
      <c r="E4945" s="130" t="inlineStr">
        <is>
          <t>TX</t>
        </is>
      </c>
      <c r="F4945" s="130" t="inlineStr">
        <is>
          <t>NAICS-22 Non-Cogen</t>
        </is>
      </c>
      <c r="G4945" s="130" t="inlineStr">
        <is>
          <t>WT</t>
        </is>
      </c>
      <c r="H4945" s="130" t="inlineStr">
        <is>
          <t>WND</t>
        </is>
      </c>
      <c r="I4945" s="130" t="inlineStr">
        <is>
          <t>WND</t>
        </is>
      </c>
      <c r="J4945" s="131" t="n">
        <v>1286943</v>
      </c>
      <c r="K4945" s="129" t="n">
        <v>2020</v>
      </c>
      <c r="L4945" s="120">
        <f>IF(VLOOKUP(H4945,'Cross-Page Data'!$D$4:$F$48,3,FALSE)="natural gas",VLOOKUP(G4945,'Cross-Page Data'!$I$4:$J$19,2,FALSE),IF(VLOOKUP(H4945,'Cross-Page Data'!$D$4:$F$48,3,FALSE)="solar",IF(G4945="PV","solar PV","solar thermal"),IF(VLOOKUP(H4945,'Cross-Page Data'!$D$4:$F$48,3,FALSE)="wind",VLOOKUP(G4945,'Cross-Page Data'!$I$4:$J$19,2,FALSE),IF(VLOOKUP(H4945,'Cross-Page Data'!$D$4:$F$48,3,FALSE)="hydro",VLOOKUP(G4945,'Cross-Page Data'!$I$4:$J$19,2,FALSE),VLOOKUP(H4945,'Cross-Page Data'!$D$4:$F$48,3,FALSE)))))</f>
        <v/>
      </c>
      <c r="M4945" s="120">
        <f>IF(AND($P$2=FALSE,OR(F4945="Commercial NAICS Cogen",F4945="Industrial NAICS Cogen",F4945="NAICS-22 Cogen")),FALSE,IF(AND($P$3=FALSE,OR(F4945="Commercial NAICS Cogen",F4945="Commercial NAICS Non-Cogen",F4945="Industrial NAICS Cogen", F4945="industrial NAICS non-Cogen")),FALSE, TRUE))</f>
        <v/>
      </c>
    </row>
    <row r="4946">
      <c r="A4946" s="129" t="n">
        <v>62269</v>
      </c>
      <c r="B4946" s="130" t="inlineStr">
        <is>
          <t>Stoneray Power Partners, LLC</t>
        </is>
      </c>
      <c r="C4946" s="130" t="inlineStr">
        <is>
          <t>EDF Renewable Asset Holdings, Inc.</t>
        </is>
      </c>
      <c r="D4946" s="129" t="n">
        <v>57170</v>
      </c>
      <c r="E4946" s="130" t="inlineStr">
        <is>
          <t>MN</t>
        </is>
      </c>
      <c r="F4946" s="130" t="inlineStr">
        <is>
          <t>NAICS-22 Non-Cogen</t>
        </is>
      </c>
      <c r="G4946" s="130" t="inlineStr">
        <is>
          <t>WT</t>
        </is>
      </c>
      <c r="H4946" s="130" t="inlineStr">
        <is>
          <t>WND</t>
        </is>
      </c>
      <c r="I4946" s="130" t="inlineStr">
        <is>
          <t>WND</t>
        </is>
      </c>
      <c r="J4946" s="131" t="n">
        <v>388904</v>
      </c>
      <c r="K4946" s="129" t="n">
        <v>2020</v>
      </c>
      <c r="L4946" s="120">
        <f>IF(VLOOKUP(H4946,'Cross-Page Data'!$D$4:$F$48,3,FALSE)="natural gas",VLOOKUP(G4946,'Cross-Page Data'!$I$4:$J$19,2,FALSE),IF(VLOOKUP(H4946,'Cross-Page Data'!$D$4:$F$48,3,FALSE)="solar",IF(G4946="PV","solar PV","solar thermal"),IF(VLOOKUP(H4946,'Cross-Page Data'!$D$4:$F$48,3,FALSE)="wind",VLOOKUP(G4946,'Cross-Page Data'!$I$4:$J$19,2,FALSE),IF(VLOOKUP(H4946,'Cross-Page Data'!$D$4:$F$48,3,FALSE)="hydro",VLOOKUP(G4946,'Cross-Page Data'!$I$4:$J$19,2,FALSE),VLOOKUP(H4946,'Cross-Page Data'!$D$4:$F$48,3,FALSE)))))</f>
        <v/>
      </c>
      <c r="M4946" s="120">
        <f>IF(AND($P$2=FALSE,OR(F4946="Commercial NAICS Cogen",F4946="Industrial NAICS Cogen",F4946="NAICS-22 Cogen")),FALSE,IF(AND($P$3=FALSE,OR(F4946="Commercial NAICS Cogen",F4946="Commercial NAICS Non-Cogen",F4946="Industrial NAICS Cogen", F4946="industrial NAICS non-Cogen")),FALSE, TRUE))</f>
        <v/>
      </c>
    </row>
    <row r="4947">
      <c r="A4947" s="129" t="n">
        <v>62288</v>
      </c>
      <c r="B4947" s="130" t="inlineStr">
        <is>
          <t>Valentine Solar, LLC</t>
        </is>
      </c>
      <c r="C4947" s="130" t="inlineStr">
        <is>
          <t>EDF Renewable Asset Holdings, Inc.</t>
        </is>
      </c>
      <c r="D4947" s="129" t="n">
        <v>57170</v>
      </c>
      <c r="E4947" s="130" t="inlineStr">
        <is>
          <t>CA</t>
        </is>
      </c>
      <c r="F4947" s="130" t="inlineStr">
        <is>
          <t>NAICS-22 Non-Cogen</t>
        </is>
      </c>
      <c r="G4947" s="130" t="inlineStr">
        <is>
          <t>PV</t>
        </is>
      </c>
      <c r="H4947" s="130" t="inlineStr">
        <is>
          <t>SUN</t>
        </is>
      </c>
      <c r="I4947" s="130" t="inlineStr">
        <is>
          <t>SUN</t>
        </is>
      </c>
      <c r="J4947" s="131" t="n">
        <v>253578</v>
      </c>
      <c r="K4947" s="129" t="n">
        <v>2020</v>
      </c>
      <c r="L4947" s="120">
        <f>IF(VLOOKUP(H4947,'Cross-Page Data'!$D$4:$F$48,3,FALSE)="natural gas",VLOOKUP(G4947,'Cross-Page Data'!$I$4:$J$19,2,FALSE),IF(VLOOKUP(H4947,'Cross-Page Data'!$D$4:$F$48,3,FALSE)="solar",IF(G4947="PV","solar PV","solar thermal"),IF(VLOOKUP(H4947,'Cross-Page Data'!$D$4:$F$48,3,FALSE)="wind",VLOOKUP(G4947,'Cross-Page Data'!$I$4:$J$19,2,FALSE),IF(VLOOKUP(H4947,'Cross-Page Data'!$D$4:$F$48,3,FALSE)="hydro",VLOOKUP(G4947,'Cross-Page Data'!$I$4:$J$19,2,FALSE),VLOOKUP(H4947,'Cross-Page Data'!$D$4:$F$48,3,FALSE)))))</f>
        <v/>
      </c>
      <c r="M4947" s="120">
        <f>IF(AND($P$2=FALSE,OR(F4947="Commercial NAICS Cogen",F4947="Industrial NAICS Cogen",F4947="NAICS-22 Cogen")),FALSE,IF(AND($P$3=FALSE,OR(F4947="Commercial NAICS Cogen",F4947="Commercial NAICS Non-Cogen",F4947="Industrial NAICS Cogen", F4947="industrial NAICS non-Cogen")),FALSE, TRUE))</f>
        <v/>
      </c>
    </row>
    <row r="4948">
      <c r="A4948" s="129" t="n">
        <v>62290</v>
      </c>
      <c r="B4948" s="130" t="inlineStr">
        <is>
          <t>Polaris Wind Park</t>
        </is>
      </c>
      <c r="C4948" s="130" t="inlineStr">
        <is>
          <t>DTE Electric Company</t>
        </is>
      </c>
      <c r="D4948" s="129" t="n">
        <v>5109</v>
      </c>
      <c r="E4948" s="130" t="inlineStr">
        <is>
          <t>MI</t>
        </is>
      </c>
      <c r="F4948" s="130" t="inlineStr">
        <is>
          <t>Electric Utility</t>
        </is>
      </c>
      <c r="G4948" s="130" t="inlineStr">
        <is>
          <t>WT</t>
        </is>
      </c>
      <c r="H4948" s="130" t="inlineStr">
        <is>
          <t>WND</t>
        </is>
      </c>
      <c r="I4948" s="130" t="inlineStr">
        <is>
          <t>WND</t>
        </is>
      </c>
      <c r="J4948" s="131" t="n">
        <v>301028</v>
      </c>
      <c r="K4948" s="129" t="n">
        <v>2020</v>
      </c>
      <c r="L4948" s="120">
        <f>IF(VLOOKUP(H4948,'Cross-Page Data'!$D$4:$F$48,3,FALSE)="natural gas",VLOOKUP(G4948,'Cross-Page Data'!$I$4:$J$19,2,FALSE),IF(VLOOKUP(H4948,'Cross-Page Data'!$D$4:$F$48,3,FALSE)="solar",IF(G4948="PV","solar PV","solar thermal"),IF(VLOOKUP(H4948,'Cross-Page Data'!$D$4:$F$48,3,FALSE)="wind",VLOOKUP(G4948,'Cross-Page Data'!$I$4:$J$19,2,FALSE),IF(VLOOKUP(H4948,'Cross-Page Data'!$D$4:$F$48,3,FALSE)="hydro",VLOOKUP(G4948,'Cross-Page Data'!$I$4:$J$19,2,FALSE),VLOOKUP(H4948,'Cross-Page Data'!$D$4:$F$48,3,FALSE)))))</f>
        <v/>
      </c>
      <c r="M4948" s="120">
        <f>IF(AND($P$2=FALSE,OR(F4948="Commercial NAICS Cogen",F4948="Industrial NAICS Cogen",F4948="NAICS-22 Cogen")),FALSE,IF(AND($P$3=FALSE,OR(F4948="Commercial NAICS Cogen",F4948="Commercial NAICS Non-Cogen",F4948="Industrial NAICS Cogen", F4948="industrial NAICS non-Cogen")),FALSE, TRUE))</f>
        <v/>
      </c>
    </row>
    <row r="4949">
      <c r="A4949" s="129" t="n">
        <v>62291</v>
      </c>
      <c r="B4949" s="130" t="inlineStr">
        <is>
          <t>Palmer's Creek Wind Farm, LLC</t>
        </is>
      </c>
      <c r="C4949" s="130" t="inlineStr">
        <is>
          <t>Palmer's Creek Wind Farm, LLC</t>
        </is>
      </c>
      <c r="D4949" s="129" t="n">
        <v>61815</v>
      </c>
      <c r="E4949" s="130" t="inlineStr">
        <is>
          <t>MN</t>
        </is>
      </c>
      <c r="F4949" s="130" t="inlineStr">
        <is>
          <t>NAICS-22 Non-Cogen</t>
        </is>
      </c>
      <c r="G4949" s="130" t="inlineStr">
        <is>
          <t>WT</t>
        </is>
      </c>
      <c r="H4949" s="130" t="inlineStr">
        <is>
          <t>WND</t>
        </is>
      </c>
      <c r="I4949" s="130" t="inlineStr">
        <is>
          <t>WND</t>
        </is>
      </c>
      <c r="J4949" s="131" t="n">
        <v>141079</v>
      </c>
      <c r="K4949" s="129" t="n">
        <v>2020</v>
      </c>
      <c r="L4949" s="120">
        <f>IF(VLOOKUP(H4949,'Cross-Page Data'!$D$4:$F$48,3,FALSE)="natural gas",VLOOKUP(G4949,'Cross-Page Data'!$I$4:$J$19,2,FALSE),IF(VLOOKUP(H4949,'Cross-Page Data'!$D$4:$F$48,3,FALSE)="solar",IF(G4949="PV","solar PV","solar thermal"),IF(VLOOKUP(H4949,'Cross-Page Data'!$D$4:$F$48,3,FALSE)="wind",VLOOKUP(G4949,'Cross-Page Data'!$I$4:$J$19,2,FALSE),IF(VLOOKUP(H4949,'Cross-Page Data'!$D$4:$F$48,3,FALSE)="hydro",VLOOKUP(G4949,'Cross-Page Data'!$I$4:$J$19,2,FALSE),VLOOKUP(H4949,'Cross-Page Data'!$D$4:$F$48,3,FALSE)))))</f>
        <v/>
      </c>
      <c r="M4949" s="120">
        <f>IF(AND($P$2=FALSE,OR(F4949="Commercial NAICS Cogen",F4949="Industrial NAICS Cogen",F4949="NAICS-22 Cogen")),FALSE,IF(AND($P$3=FALSE,OR(F4949="Commercial NAICS Cogen",F4949="Commercial NAICS Non-Cogen",F4949="Industrial NAICS Cogen", F4949="industrial NAICS non-Cogen")),FALSE, TRUE))</f>
        <v/>
      </c>
    </row>
    <row r="4950">
      <c r="A4950" s="129" t="n">
        <v>62301</v>
      </c>
      <c r="B4950" s="130" t="inlineStr">
        <is>
          <t>Richmond NMCA</t>
        </is>
      </c>
      <c r="C4950" s="130" t="inlineStr">
        <is>
          <t>AES Distributed Energy</t>
        </is>
      </c>
      <c r="D4950" s="129" t="n">
        <v>61012</v>
      </c>
      <c r="E4950" s="130" t="inlineStr">
        <is>
          <t>RI</t>
        </is>
      </c>
      <c r="F4950" s="130" t="inlineStr">
        <is>
          <t>NAICS-22 Non-Cogen</t>
        </is>
      </c>
      <c r="G4950" s="130" t="inlineStr">
        <is>
          <t>PV</t>
        </is>
      </c>
      <c r="H4950" s="130" t="inlineStr">
        <is>
          <t>SUN</t>
        </is>
      </c>
      <c r="I4950" s="130" t="inlineStr">
        <is>
          <t>SUN</t>
        </is>
      </c>
      <c r="J4950" s="131" t="n">
        <v>3494</v>
      </c>
      <c r="K4950" s="129" t="n">
        <v>2020</v>
      </c>
      <c r="L4950" s="120">
        <f>IF(VLOOKUP(H4950,'Cross-Page Data'!$D$4:$F$48,3,FALSE)="natural gas",VLOOKUP(G4950,'Cross-Page Data'!$I$4:$J$19,2,FALSE),IF(VLOOKUP(H4950,'Cross-Page Data'!$D$4:$F$48,3,FALSE)="solar",IF(G4950="PV","solar PV","solar thermal"),IF(VLOOKUP(H4950,'Cross-Page Data'!$D$4:$F$48,3,FALSE)="wind",VLOOKUP(G4950,'Cross-Page Data'!$I$4:$J$19,2,FALSE),IF(VLOOKUP(H4950,'Cross-Page Data'!$D$4:$F$48,3,FALSE)="hydro",VLOOKUP(G4950,'Cross-Page Data'!$I$4:$J$19,2,FALSE),VLOOKUP(H4950,'Cross-Page Data'!$D$4:$F$48,3,FALSE)))))</f>
        <v/>
      </c>
      <c r="M4950" s="120">
        <f>IF(AND($P$2=FALSE,OR(F4950="Commercial NAICS Cogen",F4950="Industrial NAICS Cogen",F4950="NAICS-22 Cogen")),FALSE,IF(AND($P$3=FALSE,OR(F4950="Commercial NAICS Cogen",F4950="Commercial NAICS Non-Cogen",F4950="Industrial NAICS Cogen", F4950="industrial NAICS non-Cogen")),FALSE, TRUE))</f>
        <v/>
      </c>
    </row>
    <row r="4951">
      <c r="A4951" s="129" t="n">
        <v>62302</v>
      </c>
      <c r="B4951" s="130" t="inlineStr">
        <is>
          <t>Founders Homestead Farms Solar</t>
        </is>
      </c>
      <c r="C4951" s="130" t="inlineStr">
        <is>
          <t>AES Distributed Energy</t>
        </is>
      </c>
      <c r="D4951" s="129" t="n">
        <v>61012</v>
      </c>
      <c r="E4951" s="130" t="inlineStr">
        <is>
          <t>RI</t>
        </is>
      </c>
      <c r="F4951" s="130" t="inlineStr">
        <is>
          <t>NAICS-22 Non-Cogen</t>
        </is>
      </c>
      <c r="G4951" s="130" t="inlineStr">
        <is>
          <t>PV</t>
        </is>
      </c>
      <c r="H4951" s="130" t="inlineStr">
        <is>
          <t>SUN</t>
        </is>
      </c>
      <c r="I4951" s="130" t="inlineStr">
        <is>
          <t>SUN</t>
        </is>
      </c>
      <c r="J4951" s="131" t="n">
        <v>6521</v>
      </c>
      <c r="K4951" s="129" t="n">
        <v>2020</v>
      </c>
      <c r="L4951" s="120">
        <f>IF(VLOOKUP(H4951,'Cross-Page Data'!$D$4:$F$48,3,FALSE)="natural gas",VLOOKUP(G4951,'Cross-Page Data'!$I$4:$J$19,2,FALSE),IF(VLOOKUP(H4951,'Cross-Page Data'!$D$4:$F$48,3,FALSE)="solar",IF(G4951="PV","solar PV","solar thermal"),IF(VLOOKUP(H4951,'Cross-Page Data'!$D$4:$F$48,3,FALSE)="wind",VLOOKUP(G4951,'Cross-Page Data'!$I$4:$J$19,2,FALSE),IF(VLOOKUP(H4951,'Cross-Page Data'!$D$4:$F$48,3,FALSE)="hydro",VLOOKUP(G4951,'Cross-Page Data'!$I$4:$J$19,2,FALSE),VLOOKUP(H4951,'Cross-Page Data'!$D$4:$F$48,3,FALSE)))))</f>
        <v/>
      </c>
      <c r="M4951" s="120">
        <f>IF(AND($P$2=FALSE,OR(F4951="Commercial NAICS Cogen",F4951="Industrial NAICS Cogen",F4951="NAICS-22 Cogen")),FALSE,IF(AND($P$3=FALSE,OR(F4951="Commercial NAICS Cogen",F4951="Commercial NAICS Non-Cogen",F4951="Industrial NAICS Cogen", F4951="industrial NAICS non-Cogen")),FALSE, TRUE))</f>
        <v/>
      </c>
    </row>
    <row r="4952">
      <c r="A4952" s="129" t="n">
        <v>62323</v>
      </c>
      <c r="B4952" s="130" t="inlineStr">
        <is>
          <t>Macy's MD Joppa Solar Project</t>
        </is>
      </c>
      <c r="C4952" s="130" t="inlineStr">
        <is>
          <t>Northstar Macy's Maryland 2015, LLC</t>
        </is>
      </c>
      <c r="D4952" s="129" t="n">
        <v>61821</v>
      </c>
      <c r="E4952" s="130" t="inlineStr">
        <is>
          <t>MD</t>
        </is>
      </c>
      <c r="F4952" s="130" t="inlineStr">
        <is>
          <t>Commercial NAICS Non-Cogen</t>
        </is>
      </c>
      <c r="G4952" s="130" t="inlineStr">
        <is>
          <t>PV</t>
        </is>
      </c>
      <c r="H4952" s="130" t="inlineStr">
        <is>
          <t>SUN</t>
        </is>
      </c>
      <c r="I4952" s="130" t="inlineStr">
        <is>
          <t>SUN</t>
        </is>
      </c>
      <c r="J4952" s="131" t="n">
        <v>2870</v>
      </c>
      <c r="K4952" s="129" t="n">
        <v>2020</v>
      </c>
      <c r="L4952" s="120">
        <f>IF(VLOOKUP(H4952,'Cross-Page Data'!$D$4:$F$48,3,FALSE)="natural gas",VLOOKUP(G4952,'Cross-Page Data'!$I$4:$J$19,2,FALSE),IF(VLOOKUP(H4952,'Cross-Page Data'!$D$4:$F$48,3,FALSE)="solar",IF(G4952="PV","solar PV","solar thermal"),IF(VLOOKUP(H4952,'Cross-Page Data'!$D$4:$F$48,3,FALSE)="wind",VLOOKUP(G4952,'Cross-Page Data'!$I$4:$J$19,2,FALSE),IF(VLOOKUP(H4952,'Cross-Page Data'!$D$4:$F$48,3,FALSE)="hydro",VLOOKUP(G4952,'Cross-Page Data'!$I$4:$J$19,2,FALSE),VLOOKUP(H4952,'Cross-Page Data'!$D$4:$F$48,3,FALSE)))))</f>
        <v/>
      </c>
      <c r="M4952" s="120">
        <f>IF(AND($P$2=FALSE,OR(F4952="Commercial NAICS Cogen",F4952="Industrial NAICS Cogen",F4952="NAICS-22 Cogen")),FALSE,IF(AND($P$3=FALSE,OR(F4952="Commercial NAICS Cogen",F4952="Commercial NAICS Non-Cogen",F4952="Industrial NAICS Cogen", F4952="industrial NAICS non-Cogen")),FALSE, TRUE))</f>
        <v/>
      </c>
    </row>
    <row r="4953">
      <c r="A4953" s="129" t="n">
        <v>62340</v>
      </c>
      <c r="B4953" s="130" t="inlineStr">
        <is>
          <t>Aulander Holloman Solar, LLC</t>
        </is>
      </c>
      <c r="C4953" s="130" t="inlineStr">
        <is>
          <t>Aulander Holloman Solar, LLC</t>
        </is>
      </c>
      <c r="D4953" s="129" t="n">
        <v>61838</v>
      </c>
      <c r="E4953" s="130" t="inlineStr">
        <is>
          <t>NC</t>
        </is>
      </c>
      <c r="F4953" s="130" t="inlineStr">
        <is>
          <t>NAICS-22 Non-Cogen</t>
        </is>
      </c>
      <c r="G4953" s="130" t="inlineStr">
        <is>
          <t>PV</t>
        </is>
      </c>
      <c r="H4953" s="130" t="inlineStr">
        <is>
          <t>SUN</t>
        </is>
      </c>
      <c r="I4953" s="130" t="inlineStr">
        <is>
          <t>SUN</t>
        </is>
      </c>
      <c r="J4953" s="131" t="n">
        <v>179206</v>
      </c>
      <c r="K4953" s="129" t="n">
        <v>2020</v>
      </c>
      <c r="L4953" s="120">
        <f>IF(VLOOKUP(H4953,'Cross-Page Data'!$D$4:$F$48,3,FALSE)="natural gas",VLOOKUP(G4953,'Cross-Page Data'!$I$4:$J$19,2,FALSE),IF(VLOOKUP(H4953,'Cross-Page Data'!$D$4:$F$48,3,FALSE)="solar",IF(G4953="PV","solar PV","solar thermal"),IF(VLOOKUP(H4953,'Cross-Page Data'!$D$4:$F$48,3,FALSE)="wind",VLOOKUP(G4953,'Cross-Page Data'!$I$4:$J$19,2,FALSE),IF(VLOOKUP(H4953,'Cross-Page Data'!$D$4:$F$48,3,FALSE)="hydro",VLOOKUP(G4953,'Cross-Page Data'!$I$4:$J$19,2,FALSE),VLOOKUP(H4953,'Cross-Page Data'!$D$4:$F$48,3,FALSE)))))</f>
        <v/>
      </c>
      <c r="M4953" s="120">
        <f>IF(AND($P$2=FALSE,OR(F4953="Commercial NAICS Cogen",F4953="Industrial NAICS Cogen",F4953="NAICS-22 Cogen")),FALSE,IF(AND($P$3=FALSE,OR(F4953="Commercial NAICS Cogen",F4953="Commercial NAICS Non-Cogen",F4953="Industrial NAICS Cogen", F4953="industrial NAICS non-Cogen")),FALSE, TRUE))</f>
        <v/>
      </c>
    </row>
    <row r="4954">
      <c r="A4954" s="129" t="n">
        <v>62356</v>
      </c>
      <c r="B4954" s="130" t="inlineStr">
        <is>
          <t>Lockett Windfarm</t>
        </is>
      </c>
      <c r="C4954" s="130" t="inlineStr">
        <is>
          <t>Lockett Windfarm, LLC</t>
        </is>
      </c>
      <c r="D4954" s="129" t="n">
        <v>61886</v>
      </c>
      <c r="E4954" s="130" t="inlineStr">
        <is>
          <t>TX</t>
        </is>
      </c>
      <c r="F4954" s="130" t="inlineStr">
        <is>
          <t>NAICS-22 Non-Cogen</t>
        </is>
      </c>
      <c r="G4954" s="130" t="inlineStr">
        <is>
          <t>WT</t>
        </is>
      </c>
      <c r="H4954" s="130" t="inlineStr">
        <is>
          <t>WND</t>
        </is>
      </c>
      <c r="I4954" s="130" t="inlineStr">
        <is>
          <t>WND</t>
        </is>
      </c>
      <c r="J4954" s="131" t="n">
        <v>742123</v>
      </c>
      <c r="K4954" s="129" t="n">
        <v>2020</v>
      </c>
      <c r="L4954" s="120">
        <f>IF(VLOOKUP(H4954,'Cross-Page Data'!$D$4:$F$48,3,FALSE)="natural gas",VLOOKUP(G4954,'Cross-Page Data'!$I$4:$J$19,2,FALSE),IF(VLOOKUP(H4954,'Cross-Page Data'!$D$4:$F$48,3,FALSE)="solar",IF(G4954="PV","solar PV","solar thermal"),IF(VLOOKUP(H4954,'Cross-Page Data'!$D$4:$F$48,3,FALSE)="wind",VLOOKUP(G4954,'Cross-Page Data'!$I$4:$J$19,2,FALSE),IF(VLOOKUP(H4954,'Cross-Page Data'!$D$4:$F$48,3,FALSE)="hydro",VLOOKUP(G4954,'Cross-Page Data'!$I$4:$J$19,2,FALSE),VLOOKUP(H4954,'Cross-Page Data'!$D$4:$F$48,3,FALSE)))))</f>
        <v/>
      </c>
      <c r="M4954" s="120">
        <f>IF(AND($P$2=FALSE,OR(F4954="Commercial NAICS Cogen",F4954="Industrial NAICS Cogen",F4954="NAICS-22 Cogen")),FALSE,IF(AND($P$3=FALSE,OR(F4954="Commercial NAICS Cogen",F4954="Commercial NAICS Non-Cogen",F4954="Industrial NAICS Cogen", F4954="industrial NAICS non-Cogen")),FALSE, TRUE))</f>
        <v/>
      </c>
    </row>
    <row r="4955">
      <c r="A4955" s="129" t="n">
        <v>62364</v>
      </c>
      <c r="B4955" s="130" t="inlineStr">
        <is>
          <t>Nobles 2 Wind Project</t>
        </is>
      </c>
      <c r="C4955" s="130" t="inlineStr">
        <is>
          <t>Tenaska Nobles 2 Power Partners, LLC</t>
        </is>
      </c>
      <c r="D4955" s="129" t="n">
        <v>61890</v>
      </c>
      <c r="E4955" s="130" t="inlineStr">
        <is>
          <t>MN</t>
        </is>
      </c>
      <c r="F4955" s="130" t="inlineStr">
        <is>
          <t>NAICS-22 Non-Cogen</t>
        </is>
      </c>
      <c r="G4955" s="130" t="inlineStr">
        <is>
          <t>WT</t>
        </is>
      </c>
      <c r="H4955" s="130" t="inlineStr">
        <is>
          <t>WND</t>
        </is>
      </c>
      <c r="I4955" s="130" t="inlineStr">
        <is>
          <t>WND</t>
        </is>
      </c>
      <c r="J4955" s="131" t="n">
        <v>81879</v>
      </c>
      <c r="K4955" s="129" t="n">
        <v>2020</v>
      </c>
      <c r="L4955" s="120">
        <f>IF(VLOOKUP(H4955,'Cross-Page Data'!$D$4:$F$48,3,FALSE)="natural gas",VLOOKUP(G4955,'Cross-Page Data'!$I$4:$J$19,2,FALSE),IF(VLOOKUP(H4955,'Cross-Page Data'!$D$4:$F$48,3,FALSE)="solar",IF(G4955="PV","solar PV","solar thermal"),IF(VLOOKUP(H4955,'Cross-Page Data'!$D$4:$F$48,3,FALSE)="wind",VLOOKUP(G4955,'Cross-Page Data'!$I$4:$J$19,2,FALSE),IF(VLOOKUP(H4955,'Cross-Page Data'!$D$4:$F$48,3,FALSE)="hydro",VLOOKUP(G4955,'Cross-Page Data'!$I$4:$J$19,2,FALSE),VLOOKUP(H4955,'Cross-Page Data'!$D$4:$F$48,3,FALSE)))))</f>
        <v/>
      </c>
      <c r="M4955" s="120">
        <f>IF(AND($P$2=FALSE,OR(F4955="Commercial NAICS Cogen",F4955="Industrial NAICS Cogen",F4955="NAICS-22 Cogen")),FALSE,IF(AND($P$3=FALSE,OR(F4955="Commercial NAICS Cogen",F4955="Commercial NAICS Non-Cogen",F4955="Industrial NAICS Cogen", F4955="industrial NAICS non-Cogen")),FALSE, TRUE))</f>
        <v/>
      </c>
    </row>
    <row r="4956">
      <c r="A4956" s="129" t="n">
        <v>62367</v>
      </c>
      <c r="B4956" s="130" t="inlineStr">
        <is>
          <t>SR Arlington II</t>
        </is>
      </c>
      <c r="C4956" s="130" t="inlineStr">
        <is>
          <t>SR Arlington II, LLC</t>
        </is>
      </c>
      <c r="D4956" s="129" t="n">
        <v>61899</v>
      </c>
      <c r="E4956" s="130" t="inlineStr">
        <is>
          <t>GA</t>
        </is>
      </c>
      <c r="F4956" s="130" t="inlineStr">
        <is>
          <t>NAICS-22 Non-Cogen</t>
        </is>
      </c>
      <c r="G4956" s="130" t="inlineStr">
        <is>
          <t>PV</t>
        </is>
      </c>
      <c r="H4956" s="130" t="inlineStr">
        <is>
          <t>SUN</t>
        </is>
      </c>
      <c r="I4956" s="130" t="inlineStr">
        <is>
          <t>SUN</t>
        </is>
      </c>
      <c r="J4956" s="131" t="n">
        <v>220873.02</v>
      </c>
      <c r="K4956" s="129" t="n">
        <v>2020</v>
      </c>
      <c r="L4956" s="120">
        <f>IF(VLOOKUP(H4956,'Cross-Page Data'!$D$4:$F$48,3,FALSE)="natural gas",VLOOKUP(G4956,'Cross-Page Data'!$I$4:$J$19,2,FALSE),IF(VLOOKUP(H4956,'Cross-Page Data'!$D$4:$F$48,3,FALSE)="solar",IF(G4956="PV","solar PV","solar thermal"),IF(VLOOKUP(H4956,'Cross-Page Data'!$D$4:$F$48,3,FALSE)="wind",VLOOKUP(G4956,'Cross-Page Data'!$I$4:$J$19,2,FALSE),IF(VLOOKUP(H4956,'Cross-Page Data'!$D$4:$F$48,3,FALSE)="hydro",VLOOKUP(G4956,'Cross-Page Data'!$I$4:$J$19,2,FALSE),VLOOKUP(H4956,'Cross-Page Data'!$D$4:$F$48,3,FALSE)))))</f>
        <v/>
      </c>
      <c r="M4956" s="120">
        <f>IF(AND($P$2=FALSE,OR(F4956="Commercial NAICS Cogen",F4956="Industrial NAICS Cogen",F4956="NAICS-22 Cogen")),FALSE,IF(AND($P$3=FALSE,OR(F4956="Commercial NAICS Cogen",F4956="Commercial NAICS Non-Cogen",F4956="Industrial NAICS Cogen", F4956="industrial NAICS non-Cogen")),FALSE, TRUE))</f>
        <v/>
      </c>
    </row>
    <row r="4957">
      <c r="A4957" s="129" t="n">
        <v>62373</v>
      </c>
      <c r="B4957" s="130" t="inlineStr">
        <is>
          <t>I25 Battery Storage</t>
        </is>
      </c>
      <c r="C4957" s="130" t="inlineStr">
        <is>
          <t>United Power, Inc</t>
        </is>
      </c>
      <c r="D4957" s="129" t="n">
        <v>19499</v>
      </c>
      <c r="E4957" s="130" t="inlineStr">
        <is>
          <t>CO</t>
        </is>
      </c>
      <c r="F4957" s="130" t="inlineStr">
        <is>
          <t>Electric Utility</t>
        </is>
      </c>
      <c r="G4957" s="130" t="inlineStr">
        <is>
          <t>BA</t>
        </is>
      </c>
      <c r="H4957" s="130" t="inlineStr">
        <is>
          <t>MWH</t>
        </is>
      </c>
      <c r="I4957" s="130" t="inlineStr">
        <is>
          <t>OTH</t>
        </is>
      </c>
      <c r="J4957" s="131" t="n">
        <v>-133</v>
      </c>
      <c r="K4957" s="129" t="n">
        <v>2020</v>
      </c>
      <c r="L4957" s="120">
        <f>IF(VLOOKUP(H4957,'Cross-Page Data'!$D$4:$F$48,3,FALSE)="natural gas",VLOOKUP(G4957,'Cross-Page Data'!$I$4:$J$19,2,FALSE),IF(VLOOKUP(H4957,'Cross-Page Data'!$D$4:$F$48,3,FALSE)="solar",IF(G4957="PV","solar PV","solar thermal"),IF(VLOOKUP(H4957,'Cross-Page Data'!$D$4:$F$48,3,FALSE)="wind",VLOOKUP(G4957,'Cross-Page Data'!$I$4:$J$19,2,FALSE),IF(VLOOKUP(H4957,'Cross-Page Data'!$D$4:$F$48,3,FALSE)="hydro",VLOOKUP(G4957,'Cross-Page Data'!$I$4:$J$19,2,FALSE),VLOOKUP(H4957,'Cross-Page Data'!$D$4:$F$48,3,FALSE)))))</f>
        <v/>
      </c>
      <c r="M4957" s="120">
        <f>IF(AND($P$2=FALSE,OR(F4957="Commercial NAICS Cogen",F4957="Industrial NAICS Cogen",F4957="NAICS-22 Cogen")),FALSE,IF(AND($P$3=FALSE,OR(F4957="Commercial NAICS Cogen",F4957="Commercial NAICS Non-Cogen",F4957="Industrial NAICS Cogen", F4957="industrial NAICS non-Cogen")),FALSE, TRUE))</f>
        <v/>
      </c>
    </row>
    <row r="4958">
      <c r="A4958" s="129" t="n">
        <v>62375</v>
      </c>
      <c r="B4958" s="130" t="inlineStr">
        <is>
          <t>Dougherty County Solar, LLC</t>
        </is>
      </c>
      <c r="C4958" s="130" t="inlineStr">
        <is>
          <t>Dougherty County Solar, LLC</t>
        </is>
      </c>
      <c r="D4958" s="129" t="n">
        <v>61911</v>
      </c>
      <c r="E4958" s="130" t="inlineStr">
        <is>
          <t>GA</t>
        </is>
      </c>
      <c r="F4958" s="130" t="inlineStr">
        <is>
          <t>NAICS-22 Non-Cogen</t>
        </is>
      </c>
      <c r="G4958" s="130" t="inlineStr">
        <is>
          <t>PV</t>
        </is>
      </c>
      <c r="H4958" s="130" t="inlineStr">
        <is>
          <t>SUN</t>
        </is>
      </c>
      <c r="I4958" s="130" t="inlineStr">
        <is>
          <t>SUN</t>
        </is>
      </c>
      <c r="J4958" s="131" t="n">
        <v>276272</v>
      </c>
      <c r="K4958" s="129" t="n">
        <v>2020</v>
      </c>
      <c r="L4958" s="120">
        <f>IF(VLOOKUP(H4958,'Cross-Page Data'!$D$4:$F$48,3,FALSE)="natural gas",VLOOKUP(G4958,'Cross-Page Data'!$I$4:$J$19,2,FALSE),IF(VLOOKUP(H4958,'Cross-Page Data'!$D$4:$F$48,3,FALSE)="solar",IF(G4958="PV","solar PV","solar thermal"),IF(VLOOKUP(H4958,'Cross-Page Data'!$D$4:$F$48,3,FALSE)="wind",VLOOKUP(G4958,'Cross-Page Data'!$I$4:$J$19,2,FALSE),IF(VLOOKUP(H4958,'Cross-Page Data'!$D$4:$F$48,3,FALSE)="hydro",VLOOKUP(G4958,'Cross-Page Data'!$I$4:$J$19,2,FALSE),VLOOKUP(H4958,'Cross-Page Data'!$D$4:$F$48,3,FALSE)))))</f>
        <v/>
      </c>
      <c r="M4958" s="120">
        <f>IF(AND($P$2=FALSE,OR(F4958="Commercial NAICS Cogen",F4958="Industrial NAICS Cogen",F4958="NAICS-22 Cogen")),FALSE,IF(AND($P$3=FALSE,OR(F4958="Commercial NAICS Cogen",F4958="Commercial NAICS Non-Cogen",F4958="Industrial NAICS Cogen", F4958="industrial NAICS non-Cogen")),FALSE, TRUE))</f>
        <v/>
      </c>
    </row>
    <row r="4959">
      <c r="A4959" s="129" t="n">
        <v>62376</v>
      </c>
      <c r="B4959" s="130" t="inlineStr">
        <is>
          <t>Grazing Yak Solar</t>
        </is>
      </c>
      <c r="C4959" s="130" t="inlineStr">
        <is>
          <t>Grazing Yak Solar, LLC</t>
        </is>
      </c>
      <c r="D4959" s="129" t="n">
        <v>61912</v>
      </c>
      <c r="E4959" s="130" t="inlineStr">
        <is>
          <t>CO</t>
        </is>
      </c>
      <c r="F4959" s="130" t="inlineStr">
        <is>
          <t>NAICS-22 Non-Cogen</t>
        </is>
      </c>
      <c r="G4959" s="130" t="inlineStr">
        <is>
          <t>PV</t>
        </is>
      </c>
      <c r="H4959" s="130" t="inlineStr">
        <is>
          <t>SUN</t>
        </is>
      </c>
      <c r="I4959" s="130" t="inlineStr">
        <is>
          <t>SUN</t>
        </is>
      </c>
      <c r="J4959" s="131" t="n">
        <v>86395</v>
      </c>
      <c r="K4959" s="129" t="n">
        <v>2020</v>
      </c>
      <c r="L4959" s="120">
        <f>IF(VLOOKUP(H4959,'Cross-Page Data'!$D$4:$F$48,3,FALSE)="natural gas",VLOOKUP(G4959,'Cross-Page Data'!$I$4:$J$19,2,FALSE),IF(VLOOKUP(H4959,'Cross-Page Data'!$D$4:$F$48,3,FALSE)="solar",IF(G4959="PV","solar PV","solar thermal"),IF(VLOOKUP(H4959,'Cross-Page Data'!$D$4:$F$48,3,FALSE)="wind",VLOOKUP(G4959,'Cross-Page Data'!$I$4:$J$19,2,FALSE),IF(VLOOKUP(H4959,'Cross-Page Data'!$D$4:$F$48,3,FALSE)="hydro",VLOOKUP(G4959,'Cross-Page Data'!$I$4:$J$19,2,FALSE),VLOOKUP(H4959,'Cross-Page Data'!$D$4:$F$48,3,FALSE)))))</f>
        <v/>
      </c>
      <c r="M4959" s="120">
        <f>IF(AND($P$2=FALSE,OR(F4959="Commercial NAICS Cogen",F4959="Industrial NAICS Cogen",F4959="NAICS-22 Cogen")),FALSE,IF(AND($P$3=FALSE,OR(F4959="Commercial NAICS Cogen",F4959="Commercial NAICS Non-Cogen",F4959="Industrial NAICS Cogen", F4959="industrial NAICS non-Cogen")),FALSE, TRUE))</f>
        <v/>
      </c>
    </row>
    <row r="4960">
      <c r="A4960" s="129" t="n">
        <v>62377</v>
      </c>
      <c r="B4960" s="130" t="inlineStr">
        <is>
          <t>Moody Air Force Base Solar</t>
        </is>
      </c>
      <c r="C4960" s="130" t="inlineStr">
        <is>
          <t>Georgia Power Co</t>
        </is>
      </c>
      <c r="D4960" s="129" t="n">
        <v>7140</v>
      </c>
      <c r="E4960" s="130" t="inlineStr">
        <is>
          <t>GA</t>
        </is>
      </c>
      <c r="F4960" s="130" t="inlineStr">
        <is>
          <t>Electric Utility</t>
        </is>
      </c>
      <c r="G4960" s="130" t="inlineStr">
        <is>
          <t>PV</t>
        </is>
      </c>
      <c r="H4960" s="130" t="inlineStr">
        <is>
          <t>SUN</t>
        </is>
      </c>
      <c r="I4960" s="130" t="inlineStr">
        <is>
          <t>SUN</t>
        </is>
      </c>
      <c r="J4960" s="131" t="n">
        <v>53239</v>
      </c>
      <c r="K4960" s="129" t="n">
        <v>2020</v>
      </c>
      <c r="L4960" s="120">
        <f>IF(VLOOKUP(H4960,'Cross-Page Data'!$D$4:$F$48,3,FALSE)="natural gas",VLOOKUP(G4960,'Cross-Page Data'!$I$4:$J$19,2,FALSE),IF(VLOOKUP(H4960,'Cross-Page Data'!$D$4:$F$48,3,FALSE)="solar",IF(G4960="PV","solar PV","solar thermal"),IF(VLOOKUP(H4960,'Cross-Page Data'!$D$4:$F$48,3,FALSE)="wind",VLOOKUP(G4960,'Cross-Page Data'!$I$4:$J$19,2,FALSE),IF(VLOOKUP(H4960,'Cross-Page Data'!$D$4:$F$48,3,FALSE)="hydro",VLOOKUP(G4960,'Cross-Page Data'!$I$4:$J$19,2,FALSE),VLOOKUP(H4960,'Cross-Page Data'!$D$4:$F$48,3,FALSE)))))</f>
        <v/>
      </c>
      <c r="M4960" s="120">
        <f>IF(AND($P$2=FALSE,OR(F4960="Commercial NAICS Cogen",F4960="Industrial NAICS Cogen",F4960="NAICS-22 Cogen")),FALSE,IF(AND($P$3=FALSE,OR(F4960="Commercial NAICS Cogen",F4960="Commercial NAICS Non-Cogen",F4960="Industrial NAICS Cogen", F4960="industrial NAICS non-Cogen")),FALSE, TRUE))</f>
        <v/>
      </c>
    </row>
    <row r="4961">
      <c r="A4961" s="129" t="n">
        <v>62380</v>
      </c>
      <c r="B4961" s="130" t="inlineStr">
        <is>
          <t>Emmons-Logan Wind, LLC</t>
        </is>
      </c>
      <c r="C4961" s="130" t="inlineStr">
        <is>
          <t>Emmons-Logan Wind, LLC</t>
        </is>
      </c>
      <c r="D4961" s="129" t="n">
        <v>61915</v>
      </c>
      <c r="E4961" s="130" t="inlineStr">
        <is>
          <t>ND</t>
        </is>
      </c>
      <c r="F4961" s="130" t="inlineStr">
        <is>
          <t>NAICS-22 Non-Cogen</t>
        </is>
      </c>
      <c r="G4961" s="130" t="inlineStr">
        <is>
          <t>WT</t>
        </is>
      </c>
      <c r="H4961" s="130" t="inlineStr">
        <is>
          <t>WND</t>
        </is>
      </c>
      <c r="I4961" s="130" t="inlineStr">
        <is>
          <t>WND</t>
        </is>
      </c>
      <c r="J4961" s="131" t="n">
        <v>879469</v>
      </c>
      <c r="K4961" s="129" t="n">
        <v>2020</v>
      </c>
      <c r="L4961" s="120">
        <f>IF(VLOOKUP(H4961,'Cross-Page Data'!$D$4:$F$48,3,FALSE)="natural gas",VLOOKUP(G4961,'Cross-Page Data'!$I$4:$J$19,2,FALSE),IF(VLOOKUP(H4961,'Cross-Page Data'!$D$4:$F$48,3,FALSE)="solar",IF(G4961="PV","solar PV","solar thermal"),IF(VLOOKUP(H4961,'Cross-Page Data'!$D$4:$F$48,3,FALSE)="wind",VLOOKUP(G4961,'Cross-Page Data'!$I$4:$J$19,2,FALSE),IF(VLOOKUP(H4961,'Cross-Page Data'!$D$4:$F$48,3,FALSE)="hydro",VLOOKUP(G4961,'Cross-Page Data'!$I$4:$J$19,2,FALSE),VLOOKUP(H4961,'Cross-Page Data'!$D$4:$F$48,3,FALSE)))))</f>
        <v/>
      </c>
      <c r="M4961" s="120">
        <f>IF(AND($P$2=FALSE,OR(F4961="Commercial NAICS Cogen",F4961="Industrial NAICS Cogen",F4961="NAICS-22 Cogen")),FALSE,IF(AND($P$3=FALSE,OR(F4961="Commercial NAICS Cogen",F4961="Commercial NAICS Non-Cogen",F4961="Industrial NAICS Cogen", F4961="industrial NAICS non-Cogen")),FALSE, TRUE))</f>
        <v/>
      </c>
    </row>
    <row r="4962">
      <c r="A4962" s="129" t="n">
        <v>62381</v>
      </c>
      <c r="B4962" s="130" t="inlineStr">
        <is>
          <t>GMP Solar/Storage-Milton Hybrid</t>
        </is>
      </c>
      <c r="C4962" s="130" t="inlineStr">
        <is>
          <t>Green Mountain Power Corp</t>
        </is>
      </c>
      <c r="D4962" s="129" t="n">
        <v>7601</v>
      </c>
      <c r="E4962" s="130" t="inlineStr">
        <is>
          <t>VT</t>
        </is>
      </c>
      <c r="F4962" s="130" t="inlineStr">
        <is>
          <t>Electric Utility</t>
        </is>
      </c>
      <c r="G4962" s="130" t="inlineStr">
        <is>
          <t>BA</t>
        </is>
      </c>
      <c r="H4962" s="130" t="inlineStr">
        <is>
          <t>MWH</t>
        </is>
      </c>
      <c r="I4962" s="130" t="inlineStr">
        <is>
          <t>OTH</t>
        </is>
      </c>
      <c r="J4962" s="131" t="n">
        <v>-1372</v>
      </c>
      <c r="K4962" s="129" t="n">
        <v>2020</v>
      </c>
      <c r="L4962" s="120">
        <f>IF(VLOOKUP(H4962,'Cross-Page Data'!$D$4:$F$48,3,FALSE)="natural gas",VLOOKUP(G4962,'Cross-Page Data'!$I$4:$J$19,2,FALSE),IF(VLOOKUP(H4962,'Cross-Page Data'!$D$4:$F$48,3,FALSE)="solar",IF(G4962="PV","solar PV","solar thermal"),IF(VLOOKUP(H4962,'Cross-Page Data'!$D$4:$F$48,3,FALSE)="wind",VLOOKUP(G4962,'Cross-Page Data'!$I$4:$J$19,2,FALSE),IF(VLOOKUP(H4962,'Cross-Page Data'!$D$4:$F$48,3,FALSE)="hydro",VLOOKUP(G4962,'Cross-Page Data'!$I$4:$J$19,2,FALSE),VLOOKUP(H4962,'Cross-Page Data'!$D$4:$F$48,3,FALSE)))))</f>
        <v/>
      </c>
      <c r="M4962" s="120">
        <f>IF(AND($P$2=FALSE,OR(F4962="Commercial NAICS Cogen",F4962="Industrial NAICS Cogen",F4962="NAICS-22 Cogen")),FALSE,IF(AND($P$3=FALSE,OR(F4962="Commercial NAICS Cogen",F4962="Commercial NAICS Non-Cogen",F4962="Industrial NAICS Cogen", F4962="industrial NAICS non-Cogen")),FALSE, TRUE))</f>
        <v/>
      </c>
    </row>
    <row r="4963">
      <c r="A4963" s="129" t="n">
        <v>62381</v>
      </c>
      <c r="B4963" s="130" t="inlineStr">
        <is>
          <t>GMP Solar/Storage-Milton Hybrid</t>
        </is>
      </c>
      <c r="C4963" s="130" t="inlineStr">
        <is>
          <t>Green Mountain Power Corp</t>
        </is>
      </c>
      <c r="D4963" s="129" t="n">
        <v>7601</v>
      </c>
      <c r="E4963" s="130" t="inlineStr">
        <is>
          <t>VT</t>
        </is>
      </c>
      <c r="F4963" s="130" t="inlineStr">
        <is>
          <t>Electric Utility</t>
        </is>
      </c>
      <c r="G4963" s="130" t="inlineStr">
        <is>
          <t>PV</t>
        </is>
      </c>
      <c r="H4963" s="130" t="inlineStr">
        <is>
          <t>SUN</t>
        </is>
      </c>
      <c r="I4963" s="130" t="inlineStr">
        <is>
          <t>SUN</t>
        </is>
      </c>
      <c r="J4963" s="131" t="n">
        <v>7439</v>
      </c>
      <c r="K4963" s="129" t="n">
        <v>2020</v>
      </c>
      <c r="L4963" s="120">
        <f>IF(VLOOKUP(H4963,'Cross-Page Data'!$D$4:$F$48,3,FALSE)="natural gas",VLOOKUP(G4963,'Cross-Page Data'!$I$4:$J$19,2,FALSE),IF(VLOOKUP(H4963,'Cross-Page Data'!$D$4:$F$48,3,FALSE)="solar",IF(G4963="PV","solar PV","solar thermal"),IF(VLOOKUP(H4963,'Cross-Page Data'!$D$4:$F$48,3,FALSE)="wind",VLOOKUP(G4963,'Cross-Page Data'!$I$4:$J$19,2,FALSE),IF(VLOOKUP(H4963,'Cross-Page Data'!$D$4:$F$48,3,FALSE)="hydro",VLOOKUP(G4963,'Cross-Page Data'!$I$4:$J$19,2,FALSE),VLOOKUP(H4963,'Cross-Page Data'!$D$4:$F$48,3,FALSE)))))</f>
        <v/>
      </c>
      <c r="M4963" s="120">
        <f>IF(AND($P$2=FALSE,OR(F4963="Commercial NAICS Cogen",F4963="Industrial NAICS Cogen",F4963="NAICS-22 Cogen")),FALSE,IF(AND($P$3=FALSE,OR(F4963="Commercial NAICS Cogen",F4963="Commercial NAICS Non-Cogen",F4963="Industrial NAICS Cogen", F4963="industrial NAICS non-Cogen")),FALSE, TRUE))</f>
        <v/>
      </c>
    </row>
    <row r="4964">
      <c r="A4964" s="129" t="n">
        <v>62382</v>
      </c>
      <c r="B4964" s="130" t="inlineStr">
        <is>
          <t>GMP Solar/Storage-Ferrisburgh Hybrid</t>
        </is>
      </c>
      <c r="C4964" s="130" t="inlineStr">
        <is>
          <t>Green Mountain Power Corp</t>
        </is>
      </c>
      <c r="D4964" s="129" t="n">
        <v>7601</v>
      </c>
      <c r="E4964" s="130" t="inlineStr">
        <is>
          <t>VT</t>
        </is>
      </c>
      <c r="F4964" s="130" t="inlineStr">
        <is>
          <t>Electric Utility</t>
        </is>
      </c>
      <c r="G4964" s="130" t="inlineStr">
        <is>
          <t>BA</t>
        </is>
      </c>
      <c r="H4964" s="130" t="inlineStr">
        <is>
          <t>MWH</t>
        </is>
      </c>
      <c r="I4964" s="130" t="inlineStr">
        <is>
          <t>OTH</t>
        </is>
      </c>
      <c r="J4964" s="131" t="n">
        <v>-1371</v>
      </c>
      <c r="K4964" s="129" t="n">
        <v>2020</v>
      </c>
      <c r="L4964" s="120">
        <f>IF(VLOOKUP(H4964,'Cross-Page Data'!$D$4:$F$48,3,FALSE)="natural gas",VLOOKUP(G4964,'Cross-Page Data'!$I$4:$J$19,2,FALSE),IF(VLOOKUP(H4964,'Cross-Page Data'!$D$4:$F$48,3,FALSE)="solar",IF(G4964="PV","solar PV","solar thermal"),IF(VLOOKUP(H4964,'Cross-Page Data'!$D$4:$F$48,3,FALSE)="wind",VLOOKUP(G4964,'Cross-Page Data'!$I$4:$J$19,2,FALSE),IF(VLOOKUP(H4964,'Cross-Page Data'!$D$4:$F$48,3,FALSE)="hydro",VLOOKUP(G4964,'Cross-Page Data'!$I$4:$J$19,2,FALSE),VLOOKUP(H4964,'Cross-Page Data'!$D$4:$F$48,3,FALSE)))))</f>
        <v/>
      </c>
      <c r="M4964" s="120">
        <f>IF(AND($P$2=FALSE,OR(F4964="Commercial NAICS Cogen",F4964="Industrial NAICS Cogen",F4964="NAICS-22 Cogen")),FALSE,IF(AND($P$3=FALSE,OR(F4964="Commercial NAICS Cogen",F4964="Commercial NAICS Non-Cogen",F4964="Industrial NAICS Cogen", F4964="industrial NAICS non-Cogen")),FALSE, TRUE))</f>
        <v/>
      </c>
    </row>
    <row r="4965">
      <c r="A4965" s="129" t="n">
        <v>62382</v>
      </c>
      <c r="B4965" s="130" t="inlineStr">
        <is>
          <t>GMP Solar/Storage-Ferrisburgh Hybrid</t>
        </is>
      </c>
      <c r="C4965" s="130" t="inlineStr">
        <is>
          <t>Green Mountain Power Corp</t>
        </is>
      </c>
      <c r="D4965" s="129" t="n">
        <v>7601</v>
      </c>
      <c r="E4965" s="130" t="inlineStr">
        <is>
          <t>VT</t>
        </is>
      </c>
      <c r="F4965" s="130" t="inlineStr">
        <is>
          <t>Electric Utility</t>
        </is>
      </c>
      <c r="G4965" s="130" t="inlineStr">
        <is>
          <t>PV</t>
        </is>
      </c>
      <c r="H4965" s="130" t="inlineStr">
        <is>
          <t>SUN</t>
        </is>
      </c>
      <c r="I4965" s="130" t="inlineStr">
        <is>
          <t>SUN</t>
        </is>
      </c>
      <c r="J4965" s="131" t="n">
        <v>8369</v>
      </c>
      <c r="K4965" s="129" t="n">
        <v>2020</v>
      </c>
      <c r="L4965" s="120">
        <f>IF(VLOOKUP(H4965,'Cross-Page Data'!$D$4:$F$48,3,FALSE)="natural gas",VLOOKUP(G4965,'Cross-Page Data'!$I$4:$J$19,2,FALSE),IF(VLOOKUP(H4965,'Cross-Page Data'!$D$4:$F$48,3,FALSE)="solar",IF(G4965="PV","solar PV","solar thermal"),IF(VLOOKUP(H4965,'Cross-Page Data'!$D$4:$F$48,3,FALSE)="wind",VLOOKUP(G4965,'Cross-Page Data'!$I$4:$J$19,2,FALSE),IF(VLOOKUP(H4965,'Cross-Page Data'!$D$4:$F$48,3,FALSE)="hydro",VLOOKUP(G4965,'Cross-Page Data'!$I$4:$J$19,2,FALSE),VLOOKUP(H4965,'Cross-Page Data'!$D$4:$F$48,3,FALSE)))))</f>
        <v/>
      </c>
      <c r="M4965" s="120">
        <f>IF(AND($P$2=FALSE,OR(F4965="Commercial NAICS Cogen",F4965="Industrial NAICS Cogen",F4965="NAICS-22 Cogen")),FALSE,IF(AND($P$3=FALSE,OR(F4965="Commercial NAICS Cogen",F4965="Commercial NAICS Non-Cogen",F4965="Industrial NAICS Cogen", F4965="industrial NAICS non-Cogen")),FALSE, TRUE))</f>
        <v/>
      </c>
    </row>
    <row r="4966">
      <c r="A4966" s="129" t="n">
        <v>62383</v>
      </c>
      <c r="B4966" s="130" t="inlineStr">
        <is>
          <t>GMP Solar/Storage-Essex Hybrid</t>
        </is>
      </c>
      <c r="C4966" s="130" t="inlineStr">
        <is>
          <t>Green Mountain Power Corp</t>
        </is>
      </c>
      <c r="D4966" s="129" t="n">
        <v>7601</v>
      </c>
      <c r="E4966" s="130" t="inlineStr">
        <is>
          <t>VT</t>
        </is>
      </c>
      <c r="F4966" s="130" t="inlineStr">
        <is>
          <t>Electric Utility</t>
        </is>
      </c>
      <c r="G4966" s="130" t="inlineStr">
        <is>
          <t>BA</t>
        </is>
      </c>
      <c r="H4966" s="130" t="inlineStr">
        <is>
          <t>MWH</t>
        </is>
      </c>
      <c r="I4966" s="130" t="inlineStr">
        <is>
          <t>OTH</t>
        </is>
      </c>
      <c r="J4966" s="131" t="n">
        <v>-1369</v>
      </c>
      <c r="K4966" s="129" t="n">
        <v>2020</v>
      </c>
      <c r="L4966" s="120">
        <f>IF(VLOOKUP(H4966,'Cross-Page Data'!$D$4:$F$48,3,FALSE)="natural gas",VLOOKUP(G4966,'Cross-Page Data'!$I$4:$J$19,2,FALSE),IF(VLOOKUP(H4966,'Cross-Page Data'!$D$4:$F$48,3,FALSE)="solar",IF(G4966="PV","solar PV","solar thermal"),IF(VLOOKUP(H4966,'Cross-Page Data'!$D$4:$F$48,3,FALSE)="wind",VLOOKUP(G4966,'Cross-Page Data'!$I$4:$J$19,2,FALSE),IF(VLOOKUP(H4966,'Cross-Page Data'!$D$4:$F$48,3,FALSE)="hydro",VLOOKUP(G4966,'Cross-Page Data'!$I$4:$J$19,2,FALSE),VLOOKUP(H4966,'Cross-Page Data'!$D$4:$F$48,3,FALSE)))))</f>
        <v/>
      </c>
      <c r="M4966" s="120">
        <f>IF(AND($P$2=FALSE,OR(F4966="Commercial NAICS Cogen",F4966="Industrial NAICS Cogen",F4966="NAICS-22 Cogen")),FALSE,IF(AND($P$3=FALSE,OR(F4966="Commercial NAICS Cogen",F4966="Commercial NAICS Non-Cogen",F4966="Industrial NAICS Cogen", F4966="industrial NAICS non-Cogen")),FALSE, TRUE))</f>
        <v/>
      </c>
    </row>
    <row r="4967">
      <c r="A4967" s="129" t="n">
        <v>62383</v>
      </c>
      <c r="B4967" s="130" t="inlineStr">
        <is>
          <t>GMP Solar/Storage-Essex Hybrid</t>
        </is>
      </c>
      <c r="C4967" s="130" t="inlineStr">
        <is>
          <t>Green Mountain Power Corp</t>
        </is>
      </c>
      <c r="D4967" s="129" t="n">
        <v>7601</v>
      </c>
      <c r="E4967" s="130" t="inlineStr">
        <is>
          <t>VT</t>
        </is>
      </c>
      <c r="F4967" s="130" t="inlineStr">
        <is>
          <t>Electric Utility</t>
        </is>
      </c>
      <c r="G4967" s="130" t="inlineStr">
        <is>
          <t>PV</t>
        </is>
      </c>
      <c r="H4967" s="130" t="inlineStr">
        <is>
          <t>SUN</t>
        </is>
      </c>
      <c r="I4967" s="130" t="inlineStr">
        <is>
          <t>SUN</t>
        </is>
      </c>
      <c r="J4967" s="131" t="n">
        <v>7136</v>
      </c>
      <c r="K4967" s="129" t="n">
        <v>2020</v>
      </c>
      <c r="L4967" s="120">
        <f>IF(VLOOKUP(H4967,'Cross-Page Data'!$D$4:$F$48,3,FALSE)="natural gas",VLOOKUP(G4967,'Cross-Page Data'!$I$4:$J$19,2,FALSE),IF(VLOOKUP(H4967,'Cross-Page Data'!$D$4:$F$48,3,FALSE)="solar",IF(G4967="PV","solar PV","solar thermal"),IF(VLOOKUP(H4967,'Cross-Page Data'!$D$4:$F$48,3,FALSE)="wind",VLOOKUP(G4967,'Cross-Page Data'!$I$4:$J$19,2,FALSE),IF(VLOOKUP(H4967,'Cross-Page Data'!$D$4:$F$48,3,FALSE)="hydro",VLOOKUP(G4967,'Cross-Page Data'!$I$4:$J$19,2,FALSE),VLOOKUP(H4967,'Cross-Page Data'!$D$4:$F$48,3,FALSE)))))</f>
        <v/>
      </c>
      <c r="M4967" s="120">
        <f>IF(AND($P$2=FALSE,OR(F4967="Commercial NAICS Cogen",F4967="Industrial NAICS Cogen",F4967="NAICS-22 Cogen")),FALSE,IF(AND($P$3=FALSE,OR(F4967="Commercial NAICS Cogen",F4967="Commercial NAICS Non-Cogen",F4967="Industrial NAICS Cogen", F4967="industrial NAICS non-Cogen")),FALSE, TRUE))</f>
        <v/>
      </c>
    </row>
    <row r="4968">
      <c r="A4968" s="129" t="n">
        <v>62394</v>
      </c>
      <c r="B4968" s="130" t="inlineStr">
        <is>
          <t>Sweetbay Solar Center</t>
        </is>
      </c>
      <c r="C4968" s="130" t="inlineStr">
        <is>
          <t>Florida Power &amp; Light Co</t>
        </is>
      </c>
      <c r="D4968" s="129" t="n">
        <v>6452</v>
      </c>
      <c r="E4968" s="130" t="inlineStr">
        <is>
          <t>FL</t>
        </is>
      </c>
      <c r="F4968" s="130" t="inlineStr">
        <is>
          <t>Electric Utility</t>
        </is>
      </c>
      <c r="G4968" s="130" t="inlineStr">
        <is>
          <t>PV</t>
        </is>
      </c>
      <c r="H4968" s="130" t="inlineStr">
        <is>
          <t>SUN</t>
        </is>
      </c>
      <c r="I4968" s="130" t="inlineStr">
        <is>
          <t>SUN</t>
        </is>
      </c>
      <c r="J4968" s="131" t="n">
        <v>136332</v>
      </c>
      <c r="K4968" s="129" t="n">
        <v>2020</v>
      </c>
      <c r="L4968" s="120">
        <f>IF(VLOOKUP(H4968,'Cross-Page Data'!$D$4:$F$48,3,FALSE)="natural gas",VLOOKUP(G4968,'Cross-Page Data'!$I$4:$J$19,2,FALSE),IF(VLOOKUP(H4968,'Cross-Page Data'!$D$4:$F$48,3,FALSE)="solar",IF(G4968="PV","solar PV","solar thermal"),IF(VLOOKUP(H4968,'Cross-Page Data'!$D$4:$F$48,3,FALSE)="wind",VLOOKUP(G4968,'Cross-Page Data'!$I$4:$J$19,2,FALSE),IF(VLOOKUP(H4968,'Cross-Page Data'!$D$4:$F$48,3,FALSE)="hydro",VLOOKUP(G4968,'Cross-Page Data'!$I$4:$J$19,2,FALSE),VLOOKUP(H4968,'Cross-Page Data'!$D$4:$F$48,3,FALSE)))))</f>
        <v/>
      </c>
      <c r="M4968" s="120">
        <f>IF(AND($P$2=FALSE,OR(F4968="Commercial NAICS Cogen",F4968="Industrial NAICS Cogen",F4968="NAICS-22 Cogen")),FALSE,IF(AND($P$3=FALSE,OR(F4968="Commercial NAICS Cogen",F4968="Commercial NAICS Non-Cogen",F4968="Industrial NAICS Cogen", F4968="industrial NAICS non-Cogen")),FALSE, TRUE))</f>
        <v/>
      </c>
    </row>
    <row r="4969">
      <c r="A4969" s="129" t="n">
        <v>62399</v>
      </c>
      <c r="B4969" s="130" t="inlineStr">
        <is>
          <t>Sage Solar I-III</t>
        </is>
      </c>
      <c r="C4969" s="130" t="inlineStr">
        <is>
          <t>CI III VK I TE Partnership LLC</t>
        </is>
      </c>
      <c r="D4969" s="129" t="n">
        <v>61934</v>
      </c>
      <c r="E4969" s="130" t="inlineStr">
        <is>
          <t>UT</t>
        </is>
      </c>
      <c r="F4969" s="130" t="inlineStr">
        <is>
          <t>NAICS-22 Non-Cogen</t>
        </is>
      </c>
      <c r="G4969" s="130" t="inlineStr">
        <is>
          <t>PV</t>
        </is>
      </c>
      <c r="H4969" s="130" t="inlineStr">
        <is>
          <t>SUN</t>
        </is>
      </c>
      <c r="I4969" s="130" t="inlineStr">
        <is>
          <t>SUN</t>
        </is>
      </c>
      <c r="J4969" s="131" t="n">
        <v>148846</v>
      </c>
      <c r="K4969" s="129" t="n">
        <v>2020</v>
      </c>
      <c r="L4969" s="120">
        <f>IF(VLOOKUP(H4969,'Cross-Page Data'!$D$4:$F$48,3,FALSE)="natural gas",VLOOKUP(G4969,'Cross-Page Data'!$I$4:$J$19,2,FALSE),IF(VLOOKUP(H4969,'Cross-Page Data'!$D$4:$F$48,3,FALSE)="solar",IF(G4969="PV","solar PV","solar thermal"),IF(VLOOKUP(H4969,'Cross-Page Data'!$D$4:$F$48,3,FALSE)="wind",VLOOKUP(G4969,'Cross-Page Data'!$I$4:$J$19,2,FALSE),IF(VLOOKUP(H4969,'Cross-Page Data'!$D$4:$F$48,3,FALSE)="hydro",VLOOKUP(G4969,'Cross-Page Data'!$I$4:$J$19,2,FALSE),VLOOKUP(H4969,'Cross-Page Data'!$D$4:$F$48,3,FALSE)))))</f>
        <v/>
      </c>
      <c r="M4969" s="120">
        <f>IF(AND($P$2=FALSE,OR(F4969="Commercial NAICS Cogen",F4969="Industrial NAICS Cogen",F4969="NAICS-22 Cogen")),FALSE,IF(AND($P$3=FALSE,OR(F4969="Commercial NAICS Cogen",F4969="Commercial NAICS Non-Cogen",F4969="Industrial NAICS Cogen", F4969="industrial NAICS non-Cogen")),FALSE, TRUE))</f>
        <v/>
      </c>
    </row>
    <row r="4970">
      <c r="A4970" s="129" t="n">
        <v>62415</v>
      </c>
      <c r="B4970" s="130" t="inlineStr">
        <is>
          <t>West of the Pecos Solar</t>
        </is>
      </c>
      <c r="C4970" s="130" t="inlineStr">
        <is>
          <t>RWE Renewables Americas LLC</t>
        </is>
      </c>
      <c r="D4970" s="129" t="n">
        <v>56215</v>
      </c>
      <c r="E4970" s="130" t="inlineStr">
        <is>
          <t>TX</t>
        </is>
      </c>
      <c r="F4970" s="130" t="inlineStr">
        <is>
          <t>NAICS-22 Non-Cogen</t>
        </is>
      </c>
      <c r="G4970" s="130" t="inlineStr">
        <is>
          <t>PV</t>
        </is>
      </c>
      <c r="H4970" s="130" t="inlineStr">
        <is>
          <t>SUN</t>
        </is>
      </c>
      <c r="I4970" s="130" t="inlineStr">
        <is>
          <t>SUN</t>
        </is>
      </c>
      <c r="J4970" s="131" t="n">
        <v>247279</v>
      </c>
      <c r="K4970" s="129" t="n">
        <v>2020</v>
      </c>
      <c r="L4970" s="120">
        <f>IF(VLOOKUP(H4970,'Cross-Page Data'!$D$4:$F$48,3,FALSE)="natural gas",VLOOKUP(G4970,'Cross-Page Data'!$I$4:$J$19,2,FALSE),IF(VLOOKUP(H4970,'Cross-Page Data'!$D$4:$F$48,3,FALSE)="solar",IF(G4970="PV","solar PV","solar thermal"),IF(VLOOKUP(H4970,'Cross-Page Data'!$D$4:$F$48,3,FALSE)="wind",VLOOKUP(G4970,'Cross-Page Data'!$I$4:$J$19,2,FALSE),IF(VLOOKUP(H4970,'Cross-Page Data'!$D$4:$F$48,3,FALSE)="hydro",VLOOKUP(G4970,'Cross-Page Data'!$I$4:$J$19,2,FALSE),VLOOKUP(H4970,'Cross-Page Data'!$D$4:$F$48,3,FALSE)))))</f>
        <v/>
      </c>
      <c r="M4970" s="120">
        <f>IF(AND($P$2=FALSE,OR(F4970="Commercial NAICS Cogen",F4970="Industrial NAICS Cogen",F4970="NAICS-22 Cogen")),FALSE,IF(AND($P$3=FALSE,OR(F4970="Commercial NAICS Cogen",F4970="Commercial NAICS Non-Cogen",F4970="Industrial NAICS Cogen", F4970="industrial NAICS non-Cogen")),FALSE, TRUE))</f>
        <v/>
      </c>
    </row>
    <row r="4971">
      <c r="A4971" s="129" t="n">
        <v>62417</v>
      </c>
      <c r="B4971" s="130" t="inlineStr">
        <is>
          <t>Peyton Creek Wind Farm LLC</t>
        </is>
      </c>
      <c r="C4971" s="130" t="inlineStr">
        <is>
          <t>RWE Renewables Americas LLC</t>
        </is>
      </c>
      <c r="D4971" s="129" t="n">
        <v>56215</v>
      </c>
      <c r="E4971" s="130" t="inlineStr">
        <is>
          <t>TX</t>
        </is>
      </c>
      <c r="F4971" s="130" t="inlineStr">
        <is>
          <t>NAICS-22 Non-Cogen</t>
        </is>
      </c>
      <c r="G4971" s="130" t="inlineStr">
        <is>
          <t>WT</t>
        </is>
      </c>
      <c r="H4971" s="130" t="inlineStr">
        <is>
          <t>WND</t>
        </is>
      </c>
      <c r="I4971" s="130" t="inlineStr">
        <is>
          <t>WND</t>
        </is>
      </c>
      <c r="J4971" s="131" t="n">
        <v>205583</v>
      </c>
      <c r="K4971" s="129" t="n">
        <v>2020</v>
      </c>
      <c r="L4971" s="120">
        <f>IF(VLOOKUP(H4971,'Cross-Page Data'!$D$4:$F$48,3,FALSE)="natural gas",VLOOKUP(G4971,'Cross-Page Data'!$I$4:$J$19,2,FALSE),IF(VLOOKUP(H4971,'Cross-Page Data'!$D$4:$F$48,3,FALSE)="solar",IF(G4971="PV","solar PV","solar thermal"),IF(VLOOKUP(H4971,'Cross-Page Data'!$D$4:$F$48,3,FALSE)="wind",VLOOKUP(G4971,'Cross-Page Data'!$I$4:$J$19,2,FALSE),IF(VLOOKUP(H4971,'Cross-Page Data'!$D$4:$F$48,3,FALSE)="hydro",VLOOKUP(G4971,'Cross-Page Data'!$I$4:$J$19,2,FALSE),VLOOKUP(H4971,'Cross-Page Data'!$D$4:$F$48,3,FALSE)))))</f>
        <v/>
      </c>
      <c r="M4971" s="120">
        <f>IF(AND($P$2=FALSE,OR(F4971="Commercial NAICS Cogen",F4971="Industrial NAICS Cogen",F4971="NAICS-22 Cogen")),FALSE,IF(AND($P$3=FALSE,OR(F4971="Commercial NAICS Cogen",F4971="Commercial NAICS Non-Cogen",F4971="Industrial NAICS Cogen", F4971="industrial NAICS non-Cogen")),FALSE, TRUE))</f>
        <v/>
      </c>
    </row>
    <row r="4972">
      <c r="A4972" s="129" t="n">
        <v>62422</v>
      </c>
      <c r="B4972" s="130" t="inlineStr">
        <is>
          <t>Assembly Solar Project</t>
        </is>
      </c>
      <c r="C4972" s="130" t="inlineStr">
        <is>
          <t>Assembly Solar I, LLC</t>
        </is>
      </c>
      <c r="D4972" s="129" t="n">
        <v>61949</v>
      </c>
      <c r="E4972" s="130" t="inlineStr">
        <is>
          <t>MI</t>
        </is>
      </c>
      <c r="F4972" s="130" t="inlineStr">
        <is>
          <t>NAICS-22 Non-Cogen</t>
        </is>
      </c>
      <c r="G4972" s="130" t="inlineStr">
        <is>
          <t>PV</t>
        </is>
      </c>
      <c r="H4972" s="130" t="inlineStr">
        <is>
          <t>SUN</t>
        </is>
      </c>
      <c r="I4972" s="130" t="inlineStr">
        <is>
          <t>SUN</t>
        </is>
      </c>
      <c r="J4972" s="131" t="n">
        <v>1450</v>
      </c>
      <c r="K4972" s="129" t="n">
        <v>2020</v>
      </c>
      <c r="L4972" s="120">
        <f>IF(VLOOKUP(H4972,'Cross-Page Data'!$D$4:$F$48,3,FALSE)="natural gas",VLOOKUP(G4972,'Cross-Page Data'!$I$4:$J$19,2,FALSE),IF(VLOOKUP(H4972,'Cross-Page Data'!$D$4:$F$48,3,FALSE)="solar",IF(G4972="PV","solar PV","solar thermal"),IF(VLOOKUP(H4972,'Cross-Page Data'!$D$4:$F$48,3,FALSE)="wind",VLOOKUP(G4972,'Cross-Page Data'!$I$4:$J$19,2,FALSE),IF(VLOOKUP(H4972,'Cross-Page Data'!$D$4:$F$48,3,FALSE)="hydro",VLOOKUP(G4972,'Cross-Page Data'!$I$4:$J$19,2,FALSE),VLOOKUP(H4972,'Cross-Page Data'!$D$4:$F$48,3,FALSE)))))</f>
        <v/>
      </c>
      <c r="M4972" s="120">
        <f>IF(AND($P$2=FALSE,OR(F4972="Commercial NAICS Cogen",F4972="Industrial NAICS Cogen",F4972="NAICS-22 Cogen")),FALSE,IF(AND($P$3=FALSE,OR(F4972="Commercial NAICS Cogen",F4972="Commercial NAICS Non-Cogen",F4972="Industrial NAICS Cogen", F4972="industrial NAICS non-Cogen")),FALSE, TRUE))</f>
        <v/>
      </c>
    </row>
    <row r="4973">
      <c r="A4973" s="129" t="n">
        <v>62431</v>
      </c>
      <c r="B4973" s="130" t="inlineStr">
        <is>
          <t>Willow Creek Wind Power LLC</t>
        </is>
      </c>
      <c r="C4973" s="130" t="inlineStr">
        <is>
          <t>Willow Creek Wind Power LLC</t>
        </is>
      </c>
      <c r="D4973" s="129" t="n">
        <v>61981</v>
      </c>
      <c r="E4973" s="130" t="inlineStr">
        <is>
          <t>SD</t>
        </is>
      </c>
      <c r="F4973" s="130" t="inlineStr">
        <is>
          <t>NAICS-22 Non-Cogen</t>
        </is>
      </c>
      <c r="G4973" s="130" t="inlineStr">
        <is>
          <t>WT</t>
        </is>
      </c>
      <c r="H4973" s="130" t="inlineStr">
        <is>
          <t>WND</t>
        </is>
      </c>
      <c r="I4973" s="130" t="inlineStr">
        <is>
          <t>WND</t>
        </is>
      </c>
      <c r="J4973" s="131" t="n">
        <v>118495</v>
      </c>
      <c r="K4973" s="129" t="n">
        <v>2020</v>
      </c>
      <c r="L4973" s="120">
        <f>IF(VLOOKUP(H4973,'Cross-Page Data'!$D$4:$F$48,3,FALSE)="natural gas",VLOOKUP(G4973,'Cross-Page Data'!$I$4:$J$19,2,FALSE),IF(VLOOKUP(H4973,'Cross-Page Data'!$D$4:$F$48,3,FALSE)="solar",IF(G4973="PV","solar PV","solar thermal"),IF(VLOOKUP(H4973,'Cross-Page Data'!$D$4:$F$48,3,FALSE)="wind",VLOOKUP(G4973,'Cross-Page Data'!$I$4:$J$19,2,FALSE),IF(VLOOKUP(H4973,'Cross-Page Data'!$D$4:$F$48,3,FALSE)="hydro",VLOOKUP(G4973,'Cross-Page Data'!$I$4:$J$19,2,FALSE),VLOOKUP(H4973,'Cross-Page Data'!$D$4:$F$48,3,FALSE)))))</f>
        <v/>
      </c>
      <c r="M4973" s="120">
        <f>IF(AND($P$2=FALSE,OR(F4973="Commercial NAICS Cogen",F4973="Industrial NAICS Cogen",F4973="NAICS-22 Cogen")),FALSE,IF(AND($P$3=FALSE,OR(F4973="Commercial NAICS Cogen",F4973="Commercial NAICS Non-Cogen",F4973="Industrial NAICS Cogen", F4973="industrial NAICS non-Cogen")),FALSE, TRUE))</f>
        <v/>
      </c>
    </row>
    <row r="4974">
      <c r="A4974" s="129" t="n">
        <v>62440</v>
      </c>
      <c r="B4974" s="130" t="inlineStr">
        <is>
          <t>Techren Solar V</t>
        </is>
      </c>
      <c r="C4974" s="130" t="inlineStr">
        <is>
          <t>Techren Solar V LLC</t>
        </is>
      </c>
      <c r="D4974" s="129" t="n">
        <v>61954</v>
      </c>
      <c r="E4974" s="130" t="inlineStr">
        <is>
          <t>NV</t>
        </is>
      </c>
      <c r="F4974" s="130" t="inlineStr">
        <is>
          <t>NAICS-22 Non-Cogen</t>
        </is>
      </c>
      <c r="G4974" s="130" t="inlineStr">
        <is>
          <t>PV</t>
        </is>
      </c>
      <c r="H4974" s="130" t="inlineStr">
        <is>
          <t>SUN</t>
        </is>
      </c>
      <c r="I4974" s="130" t="inlineStr">
        <is>
          <t>SUN</t>
        </is>
      </c>
      <c r="J4974" s="131" t="n">
        <v>5963</v>
      </c>
      <c r="K4974" s="129" t="n">
        <v>2020</v>
      </c>
      <c r="L4974" s="120">
        <f>IF(VLOOKUP(H4974,'Cross-Page Data'!$D$4:$F$48,3,FALSE)="natural gas",VLOOKUP(G4974,'Cross-Page Data'!$I$4:$J$19,2,FALSE),IF(VLOOKUP(H4974,'Cross-Page Data'!$D$4:$F$48,3,FALSE)="solar",IF(G4974="PV","solar PV","solar thermal"),IF(VLOOKUP(H4974,'Cross-Page Data'!$D$4:$F$48,3,FALSE)="wind",VLOOKUP(G4974,'Cross-Page Data'!$I$4:$J$19,2,FALSE),IF(VLOOKUP(H4974,'Cross-Page Data'!$D$4:$F$48,3,FALSE)="hydro",VLOOKUP(G4974,'Cross-Page Data'!$I$4:$J$19,2,FALSE),VLOOKUP(H4974,'Cross-Page Data'!$D$4:$F$48,3,FALSE)))))</f>
        <v/>
      </c>
      <c r="M4974" s="120">
        <f>IF(AND($P$2=FALSE,OR(F4974="Commercial NAICS Cogen",F4974="Industrial NAICS Cogen",F4974="NAICS-22 Cogen")),FALSE,IF(AND($P$3=FALSE,OR(F4974="Commercial NAICS Cogen",F4974="Commercial NAICS Non-Cogen",F4974="Industrial NAICS Cogen", F4974="industrial NAICS non-Cogen")),FALSE, TRUE))</f>
        <v/>
      </c>
    </row>
    <row r="4975">
      <c r="A4975" s="129" t="n">
        <v>62444</v>
      </c>
      <c r="B4975" s="130" t="inlineStr">
        <is>
          <t>Meyersdale Battery</t>
        </is>
      </c>
      <c r="C4975" s="130" t="inlineStr">
        <is>
          <t>GlidePath Power Operations LLC</t>
        </is>
      </c>
      <c r="D4975" s="129" t="n">
        <v>61728</v>
      </c>
      <c r="E4975" s="130" t="inlineStr">
        <is>
          <t>PA</t>
        </is>
      </c>
      <c r="F4975" s="130" t="inlineStr">
        <is>
          <t>NAICS-22 Non-Cogen</t>
        </is>
      </c>
      <c r="G4975" s="130" t="inlineStr">
        <is>
          <t>BA</t>
        </is>
      </c>
      <c r="H4975" s="130" t="inlineStr">
        <is>
          <t>MWH</t>
        </is>
      </c>
      <c r="I4975" s="130" t="inlineStr">
        <is>
          <t>OTH</t>
        </is>
      </c>
      <c r="J4975" s="131" t="n">
        <v>-4288</v>
      </c>
      <c r="K4975" s="129" t="n">
        <v>2020</v>
      </c>
      <c r="L4975" s="120">
        <f>IF(VLOOKUP(H4975,'Cross-Page Data'!$D$4:$F$48,3,FALSE)="natural gas",VLOOKUP(G4975,'Cross-Page Data'!$I$4:$J$19,2,FALSE),IF(VLOOKUP(H4975,'Cross-Page Data'!$D$4:$F$48,3,FALSE)="solar",IF(G4975="PV","solar PV","solar thermal"),IF(VLOOKUP(H4975,'Cross-Page Data'!$D$4:$F$48,3,FALSE)="wind",VLOOKUP(G4975,'Cross-Page Data'!$I$4:$J$19,2,FALSE),IF(VLOOKUP(H4975,'Cross-Page Data'!$D$4:$F$48,3,FALSE)="hydro",VLOOKUP(G4975,'Cross-Page Data'!$I$4:$J$19,2,FALSE),VLOOKUP(H4975,'Cross-Page Data'!$D$4:$F$48,3,FALSE)))))</f>
        <v/>
      </c>
      <c r="M4975" s="120">
        <f>IF(AND($P$2=FALSE,OR(F4975="Commercial NAICS Cogen",F4975="Industrial NAICS Cogen",F4975="NAICS-22 Cogen")),FALSE,IF(AND($P$3=FALSE,OR(F4975="Commercial NAICS Cogen",F4975="Commercial NAICS Non-Cogen",F4975="Industrial NAICS Cogen", F4975="industrial NAICS non-Cogen")),FALSE, TRUE))</f>
        <v/>
      </c>
    </row>
    <row r="4976">
      <c r="A4976" s="129" t="n">
        <v>62445</v>
      </c>
      <c r="B4976" s="130" t="inlineStr">
        <is>
          <t>Busch Ranch II Wind Farm</t>
        </is>
      </c>
      <c r="C4976" s="130" t="inlineStr">
        <is>
          <t>Black Hills Electric Generation LLC</t>
        </is>
      </c>
      <c r="D4976" s="129" t="n">
        <v>61973</v>
      </c>
      <c r="E4976" s="130" t="inlineStr">
        <is>
          <t>CO</t>
        </is>
      </c>
      <c r="F4976" s="130" t="inlineStr">
        <is>
          <t>NAICS-22 Non-Cogen</t>
        </is>
      </c>
      <c r="G4976" s="130" t="inlineStr">
        <is>
          <t>WT</t>
        </is>
      </c>
      <c r="H4976" s="130" t="inlineStr">
        <is>
          <t>WND</t>
        </is>
      </c>
      <c r="I4976" s="130" t="inlineStr">
        <is>
          <t>WND</t>
        </is>
      </c>
      <c r="J4976" s="131" t="n">
        <v>179137</v>
      </c>
      <c r="K4976" s="129" t="n">
        <v>2020</v>
      </c>
      <c r="L4976" s="120">
        <f>IF(VLOOKUP(H4976,'Cross-Page Data'!$D$4:$F$48,3,FALSE)="natural gas",VLOOKUP(G4976,'Cross-Page Data'!$I$4:$J$19,2,FALSE),IF(VLOOKUP(H4976,'Cross-Page Data'!$D$4:$F$48,3,FALSE)="solar",IF(G4976="PV","solar PV","solar thermal"),IF(VLOOKUP(H4976,'Cross-Page Data'!$D$4:$F$48,3,FALSE)="wind",VLOOKUP(G4976,'Cross-Page Data'!$I$4:$J$19,2,FALSE),IF(VLOOKUP(H4976,'Cross-Page Data'!$D$4:$F$48,3,FALSE)="hydro",VLOOKUP(G4976,'Cross-Page Data'!$I$4:$J$19,2,FALSE),VLOOKUP(H4976,'Cross-Page Data'!$D$4:$F$48,3,FALSE)))))</f>
        <v/>
      </c>
      <c r="M4976" s="120">
        <f>IF(AND($P$2=FALSE,OR(F4976="Commercial NAICS Cogen",F4976="Industrial NAICS Cogen",F4976="NAICS-22 Cogen")),FALSE,IF(AND($P$3=FALSE,OR(F4976="Commercial NAICS Cogen",F4976="Commercial NAICS Non-Cogen",F4976="Industrial NAICS Cogen", F4976="industrial NAICS non-Cogen")),FALSE, TRUE))</f>
        <v/>
      </c>
    </row>
    <row r="4977">
      <c r="A4977" s="129" t="n">
        <v>62448</v>
      </c>
      <c r="B4977" s="130" t="inlineStr">
        <is>
          <t>Lapetus</t>
        </is>
      </c>
      <c r="C4977" s="130" t="inlineStr">
        <is>
          <t>Lapetus Energy Project LLC</t>
        </is>
      </c>
      <c r="D4977" s="129" t="n">
        <v>61960</v>
      </c>
      <c r="E4977" s="130" t="inlineStr">
        <is>
          <t>TX</t>
        </is>
      </c>
      <c r="F4977" s="130" t="inlineStr">
        <is>
          <t>NAICS-22 Non-Cogen</t>
        </is>
      </c>
      <c r="G4977" s="130" t="inlineStr">
        <is>
          <t>PV</t>
        </is>
      </c>
      <c r="H4977" s="130" t="inlineStr">
        <is>
          <t>SUN</t>
        </is>
      </c>
      <c r="I4977" s="130" t="inlineStr">
        <is>
          <t>SUN</t>
        </is>
      </c>
      <c r="J4977" s="131" t="n">
        <v>249561</v>
      </c>
      <c r="K4977" s="129" t="n">
        <v>2020</v>
      </c>
      <c r="L4977" s="120">
        <f>IF(VLOOKUP(H4977,'Cross-Page Data'!$D$4:$F$48,3,FALSE)="natural gas",VLOOKUP(G4977,'Cross-Page Data'!$I$4:$J$19,2,FALSE),IF(VLOOKUP(H4977,'Cross-Page Data'!$D$4:$F$48,3,FALSE)="solar",IF(G4977="PV","solar PV","solar thermal"),IF(VLOOKUP(H4977,'Cross-Page Data'!$D$4:$F$48,3,FALSE)="wind",VLOOKUP(G4977,'Cross-Page Data'!$I$4:$J$19,2,FALSE),IF(VLOOKUP(H4977,'Cross-Page Data'!$D$4:$F$48,3,FALSE)="hydro",VLOOKUP(G4977,'Cross-Page Data'!$I$4:$J$19,2,FALSE),VLOOKUP(H4977,'Cross-Page Data'!$D$4:$F$48,3,FALSE)))))</f>
        <v/>
      </c>
      <c r="M4977" s="120">
        <f>IF(AND($P$2=FALSE,OR(F4977="Commercial NAICS Cogen",F4977="Industrial NAICS Cogen",F4977="NAICS-22 Cogen")),FALSE,IF(AND($P$3=FALSE,OR(F4977="Commercial NAICS Cogen",F4977="Commercial NAICS Non-Cogen",F4977="Industrial NAICS Cogen", F4977="industrial NAICS non-Cogen")),FALSE, TRUE))</f>
        <v/>
      </c>
    </row>
    <row r="4978">
      <c r="A4978" s="129" t="n">
        <v>62464</v>
      </c>
      <c r="B4978" s="130" t="inlineStr">
        <is>
          <t>Little Bear 4</t>
        </is>
      </c>
      <c r="C4978" s="130" t="inlineStr">
        <is>
          <t>Longroad Energy Services LLC</t>
        </is>
      </c>
      <c r="D4978" s="129" t="n">
        <v>61219</v>
      </c>
      <c r="E4978" s="130" t="inlineStr">
        <is>
          <t>CA</t>
        </is>
      </c>
      <c r="F4978" s="130" t="inlineStr">
        <is>
          <t>NAICS-22 Non-Cogen</t>
        </is>
      </c>
      <c r="G4978" s="130" t="inlineStr">
        <is>
          <t>PV</t>
        </is>
      </c>
      <c r="H4978" s="130" t="inlineStr">
        <is>
          <t>SUN</t>
        </is>
      </c>
      <c r="I4978" s="130" t="inlineStr">
        <is>
          <t>SUN</t>
        </is>
      </c>
      <c r="J4978" s="131" t="n">
        <v>5536</v>
      </c>
      <c r="K4978" s="129" t="n">
        <v>2020</v>
      </c>
      <c r="L4978" s="120">
        <f>IF(VLOOKUP(H4978,'Cross-Page Data'!$D$4:$F$48,3,FALSE)="natural gas",VLOOKUP(G4978,'Cross-Page Data'!$I$4:$J$19,2,FALSE),IF(VLOOKUP(H4978,'Cross-Page Data'!$D$4:$F$48,3,FALSE)="solar",IF(G4978="PV","solar PV","solar thermal"),IF(VLOOKUP(H4978,'Cross-Page Data'!$D$4:$F$48,3,FALSE)="wind",VLOOKUP(G4978,'Cross-Page Data'!$I$4:$J$19,2,FALSE),IF(VLOOKUP(H4978,'Cross-Page Data'!$D$4:$F$48,3,FALSE)="hydro",VLOOKUP(G4978,'Cross-Page Data'!$I$4:$J$19,2,FALSE),VLOOKUP(H4978,'Cross-Page Data'!$D$4:$F$48,3,FALSE)))))</f>
        <v/>
      </c>
      <c r="M4978" s="120">
        <f>IF(AND($P$2=FALSE,OR(F4978="Commercial NAICS Cogen",F4978="Industrial NAICS Cogen",F4978="NAICS-22 Cogen")),FALSE,IF(AND($P$3=FALSE,OR(F4978="Commercial NAICS Cogen",F4978="Commercial NAICS Non-Cogen",F4978="Industrial NAICS Cogen", F4978="industrial NAICS non-Cogen")),FALSE, TRUE))</f>
        <v/>
      </c>
    </row>
    <row r="4979">
      <c r="A4979" s="129" t="n">
        <v>62465</v>
      </c>
      <c r="B4979" s="130" t="inlineStr">
        <is>
          <t>Little Bear 5</t>
        </is>
      </c>
      <c r="C4979" s="130" t="inlineStr">
        <is>
          <t>Longroad Energy Services LLC</t>
        </is>
      </c>
      <c r="D4979" s="129" t="n">
        <v>61219</v>
      </c>
      <c r="E4979" s="130" t="inlineStr">
        <is>
          <t>CA</t>
        </is>
      </c>
      <c r="F4979" s="130" t="inlineStr">
        <is>
          <t>NAICS-22 Non-Cogen</t>
        </is>
      </c>
      <c r="G4979" s="130" t="inlineStr">
        <is>
          <t>PV</t>
        </is>
      </c>
      <c r="H4979" s="130" t="inlineStr">
        <is>
          <t>SUN</t>
        </is>
      </c>
      <c r="I4979" s="130" t="inlineStr">
        <is>
          <t>SUN</t>
        </is>
      </c>
      <c r="J4979" s="131" t="n">
        <v>5795</v>
      </c>
      <c r="K4979" s="129" t="n">
        <v>2020</v>
      </c>
      <c r="L4979" s="120">
        <f>IF(VLOOKUP(H4979,'Cross-Page Data'!$D$4:$F$48,3,FALSE)="natural gas",VLOOKUP(G4979,'Cross-Page Data'!$I$4:$J$19,2,FALSE),IF(VLOOKUP(H4979,'Cross-Page Data'!$D$4:$F$48,3,FALSE)="solar",IF(G4979="PV","solar PV","solar thermal"),IF(VLOOKUP(H4979,'Cross-Page Data'!$D$4:$F$48,3,FALSE)="wind",VLOOKUP(G4979,'Cross-Page Data'!$I$4:$J$19,2,FALSE),IF(VLOOKUP(H4979,'Cross-Page Data'!$D$4:$F$48,3,FALSE)="hydro",VLOOKUP(G4979,'Cross-Page Data'!$I$4:$J$19,2,FALSE),VLOOKUP(H4979,'Cross-Page Data'!$D$4:$F$48,3,FALSE)))))</f>
        <v/>
      </c>
      <c r="M4979" s="120">
        <f>IF(AND($P$2=FALSE,OR(F4979="Commercial NAICS Cogen",F4979="Industrial NAICS Cogen",F4979="NAICS-22 Cogen")),FALSE,IF(AND($P$3=FALSE,OR(F4979="Commercial NAICS Cogen",F4979="Commercial NAICS Non-Cogen",F4979="Industrial NAICS Cogen", F4979="industrial NAICS non-Cogen")),FALSE, TRUE))</f>
        <v/>
      </c>
    </row>
    <row r="4980">
      <c r="A4980" s="129" t="n">
        <v>62469</v>
      </c>
      <c r="B4980" s="130" t="inlineStr">
        <is>
          <t>Cove Mountain Solar</t>
        </is>
      </c>
      <c r="C4980" s="130" t="inlineStr">
        <is>
          <t>Cove Mountain Solar LLC</t>
        </is>
      </c>
      <c r="D4980" s="129" t="n">
        <v>62802</v>
      </c>
      <c r="E4980" s="130" t="inlineStr">
        <is>
          <t>UT</t>
        </is>
      </c>
      <c r="F4980" s="130" t="inlineStr">
        <is>
          <t>NAICS-22 Non-Cogen</t>
        </is>
      </c>
      <c r="G4980" s="130" t="inlineStr">
        <is>
          <t>PV</t>
        </is>
      </c>
      <c r="H4980" s="130" t="inlineStr">
        <is>
          <t>SUN</t>
        </is>
      </c>
      <c r="I4980" s="130" t="inlineStr">
        <is>
          <t>SUN</t>
        </is>
      </c>
      <c r="J4980" s="131" t="n">
        <v>29084</v>
      </c>
      <c r="K4980" s="129" t="n">
        <v>2020</v>
      </c>
      <c r="L4980" s="120">
        <f>IF(VLOOKUP(H4980,'Cross-Page Data'!$D$4:$F$48,3,FALSE)="natural gas",VLOOKUP(G4980,'Cross-Page Data'!$I$4:$J$19,2,FALSE),IF(VLOOKUP(H4980,'Cross-Page Data'!$D$4:$F$48,3,FALSE)="solar",IF(G4980="PV","solar PV","solar thermal"),IF(VLOOKUP(H4980,'Cross-Page Data'!$D$4:$F$48,3,FALSE)="wind",VLOOKUP(G4980,'Cross-Page Data'!$I$4:$J$19,2,FALSE),IF(VLOOKUP(H4980,'Cross-Page Data'!$D$4:$F$48,3,FALSE)="hydro",VLOOKUP(G4980,'Cross-Page Data'!$I$4:$J$19,2,FALSE),VLOOKUP(H4980,'Cross-Page Data'!$D$4:$F$48,3,FALSE)))))</f>
        <v/>
      </c>
      <c r="M4980" s="120">
        <f>IF(AND($P$2=FALSE,OR(F4980="Commercial NAICS Cogen",F4980="Industrial NAICS Cogen",F4980="NAICS-22 Cogen")),FALSE,IF(AND($P$3=FALSE,OR(F4980="Commercial NAICS Cogen",F4980="Commercial NAICS Non-Cogen",F4980="Industrial NAICS Cogen", F4980="industrial NAICS non-Cogen")),FALSE, TRUE))</f>
        <v/>
      </c>
    </row>
    <row r="4981">
      <c r="A4981" s="129" t="n">
        <v>62470</v>
      </c>
      <c r="B4981" s="130" t="inlineStr">
        <is>
          <t>Cove Mountain Solar 2</t>
        </is>
      </c>
      <c r="C4981" s="130" t="inlineStr">
        <is>
          <t>Cove Mountain Solar 2 LLC</t>
        </is>
      </c>
      <c r="D4981" s="129" t="n">
        <v>62803</v>
      </c>
      <c r="E4981" s="130" t="inlineStr">
        <is>
          <t>UT</t>
        </is>
      </c>
      <c r="F4981" s="130" t="inlineStr">
        <is>
          <t>NAICS-22 Non-Cogen</t>
        </is>
      </c>
      <c r="G4981" s="130" t="inlineStr">
        <is>
          <t>PV</t>
        </is>
      </c>
      <c r="H4981" s="130" t="inlineStr">
        <is>
          <t>SUN</t>
        </is>
      </c>
      <c r="I4981" s="130" t="inlineStr">
        <is>
          <t>SUN</t>
        </is>
      </c>
      <c r="J4981" s="131" t="n">
        <v>59233</v>
      </c>
      <c r="K4981" s="129" t="n">
        <v>2020</v>
      </c>
      <c r="L4981" s="120">
        <f>IF(VLOOKUP(H4981,'Cross-Page Data'!$D$4:$F$48,3,FALSE)="natural gas",VLOOKUP(G4981,'Cross-Page Data'!$I$4:$J$19,2,FALSE),IF(VLOOKUP(H4981,'Cross-Page Data'!$D$4:$F$48,3,FALSE)="solar",IF(G4981="PV","solar PV","solar thermal"),IF(VLOOKUP(H4981,'Cross-Page Data'!$D$4:$F$48,3,FALSE)="wind",VLOOKUP(G4981,'Cross-Page Data'!$I$4:$J$19,2,FALSE),IF(VLOOKUP(H4981,'Cross-Page Data'!$D$4:$F$48,3,FALSE)="hydro",VLOOKUP(G4981,'Cross-Page Data'!$I$4:$J$19,2,FALSE),VLOOKUP(H4981,'Cross-Page Data'!$D$4:$F$48,3,FALSE)))))</f>
        <v/>
      </c>
      <c r="M4981" s="120">
        <f>IF(AND($P$2=FALSE,OR(F4981="Commercial NAICS Cogen",F4981="Industrial NAICS Cogen",F4981="NAICS-22 Cogen")),FALSE,IF(AND($P$3=FALSE,OR(F4981="Commercial NAICS Cogen",F4981="Commercial NAICS Non-Cogen",F4981="Industrial NAICS Cogen", F4981="industrial NAICS non-Cogen")),FALSE, TRUE))</f>
        <v/>
      </c>
    </row>
    <row r="4982">
      <c r="A4982" s="129" t="n">
        <v>62478</v>
      </c>
      <c r="B4982" s="130" t="inlineStr">
        <is>
          <t>North Fork Ridge Wind Energy Center</t>
        </is>
      </c>
      <c r="C4982" s="130" t="inlineStr">
        <is>
          <t>Empire District Electric Co</t>
        </is>
      </c>
      <c r="D4982" s="129" t="n">
        <v>5860</v>
      </c>
      <c r="E4982" s="130" t="inlineStr">
        <is>
          <t>MO</t>
        </is>
      </c>
      <c r="F4982" s="130" t="inlineStr">
        <is>
          <t>Electric Utility</t>
        </is>
      </c>
      <c r="G4982" s="130" t="inlineStr">
        <is>
          <t>WT</t>
        </is>
      </c>
      <c r="H4982" s="130" t="inlineStr">
        <is>
          <t>WND</t>
        </is>
      </c>
      <c r="I4982" s="130" t="inlineStr">
        <is>
          <t>WND</t>
        </is>
      </c>
      <c r="J4982" s="131" t="n">
        <v>154</v>
      </c>
      <c r="K4982" s="129" t="n">
        <v>2020</v>
      </c>
      <c r="L4982" s="120">
        <f>IF(VLOOKUP(H4982,'Cross-Page Data'!$D$4:$F$48,3,FALSE)="natural gas",VLOOKUP(G4982,'Cross-Page Data'!$I$4:$J$19,2,FALSE),IF(VLOOKUP(H4982,'Cross-Page Data'!$D$4:$F$48,3,FALSE)="solar",IF(G4982="PV","solar PV","solar thermal"),IF(VLOOKUP(H4982,'Cross-Page Data'!$D$4:$F$48,3,FALSE)="wind",VLOOKUP(G4982,'Cross-Page Data'!$I$4:$J$19,2,FALSE),IF(VLOOKUP(H4982,'Cross-Page Data'!$D$4:$F$48,3,FALSE)="hydro",VLOOKUP(G4982,'Cross-Page Data'!$I$4:$J$19,2,FALSE),VLOOKUP(H4982,'Cross-Page Data'!$D$4:$F$48,3,FALSE)))))</f>
        <v/>
      </c>
      <c r="M4982" s="120">
        <f>IF(AND($P$2=FALSE,OR(F4982="Commercial NAICS Cogen",F4982="Industrial NAICS Cogen",F4982="NAICS-22 Cogen")),FALSE,IF(AND($P$3=FALSE,OR(F4982="Commercial NAICS Cogen",F4982="Commercial NAICS Non-Cogen",F4982="Industrial NAICS Cogen", F4982="industrial NAICS non-Cogen")),FALSE, TRUE))</f>
        <v/>
      </c>
    </row>
    <row r="4983">
      <c r="A4983" s="129" t="n">
        <v>62482</v>
      </c>
      <c r="B4983" s="130" t="inlineStr">
        <is>
          <t>Beech Ridge II Wind Energy Center</t>
        </is>
      </c>
      <c r="C4983" s="130" t="inlineStr">
        <is>
          <t>Invenergy Services LLC</t>
        </is>
      </c>
      <c r="D4983" s="129" t="n">
        <v>49893</v>
      </c>
      <c r="E4983" s="130" t="inlineStr">
        <is>
          <t>WV</t>
        </is>
      </c>
      <c r="F4983" s="130" t="inlineStr">
        <is>
          <t>NAICS-22 Non-Cogen</t>
        </is>
      </c>
      <c r="G4983" s="130" t="inlineStr">
        <is>
          <t>WT</t>
        </is>
      </c>
      <c r="H4983" s="130" t="inlineStr">
        <is>
          <t>WND</t>
        </is>
      </c>
      <c r="I4983" s="130" t="inlineStr">
        <is>
          <t>WND</t>
        </is>
      </c>
      <c r="J4983" s="131" t="n">
        <v>109774</v>
      </c>
      <c r="K4983" s="129" t="n">
        <v>2020</v>
      </c>
      <c r="L4983" s="120">
        <f>IF(VLOOKUP(H4983,'Cross-Page Data'!$D$4:$F$48,3,FALSE)="natural gas",VLOOKUP(G4983,'Cross-Page Data'!$I$4:$J$19,2,FALSE),IF(VLOOKUP(H4983,'Cross-Page Data'!$D$4:$F$48,3,FALSE)="solar",IF(G4983="PV","solar PV","solar thermal"),IF(VLOOKUP(H4983,'Cross-Page Data'!$D$4:$F$48,3,FALSE)="wind",VLOOKUP(G4983,'Cross-Page Data'!$I$4:$J$19,2,FALSE),IF(VLOOKUP(H4983,'Cross-Page Data'!$D$4:$F$48,3,FALSE)="hydro",VLOOKUP(G4983,'Cross-Page Data'!$I$4:$J$19,2,FALSE),VLOOKUP(H4983,'Cross-Page Data'!$D$4:$F$48,3,FALSE)))))</f>
        <v/>
      </c>
      <c r="M4983" s="120">
        <f>IF(AND($P$2=FALSE,OR(F4983="Commercial NAICS Cogen",F4983="Industrial NAICS Cogen",F4983="NAICS-22 Cogen")),FALSE,IF(AND($P$3=FALSE,OR(F4983="Commercial NAICS Cogen",F4983="Commercial NAICS Non-Cogen",F4983="Industrial NAICS Cogen", F4983="industrial NAICS non-Cogen")),FALSE, TRUE))</f>
        <v/>
      </c>
    </row>
    <row r="4984">
      <c r="A4984" s="129" t="n">
        <v>62488</v>
      </c>
      <c r="B4984" s="130" t="inlineStr">
        <is>
          <t>Prairie Queen Wind Farm</t>
        </is>
      </c>
      <c r="C4984" s="130" t="inlineStr">
        <is>
          <t>Prairie Queen Wind Farm LLC</t>
        </is>
      </c>
      <c r="D4984" s="129" t="n">
        <v>62010</v>
      </c>
      <c r="E4984" s="130" t="inlineStr">
        <is>
          <t>KS</t>
        </is>
      </c>
      <c r="F4984" s="130" t="inlineStr">
        <is>
          <t>NAICS-22 Non-Cogen</t>
        </is>
      </c>
      <c r="G4984" s="130" t="inlineStr">
        <is>
          <t>WT</t>
        </is>
      </c>
      <c r="H4984" s="130" t="inlineStr">
        <is>
          <t>WND</t>
        </is>
      </c>
      <c r="I4984" s="130" t="inlineStr">
        <is>
          <t>WND</t>
        </is>
      </c>
      <c r="J4984" s="131" t="n">
        <v>632795</v>
      </c>
      <c r="K4984" s="129" t="n">
        <v>2020</v>
      </c>
      <c r="L4984" s="120">
        <f>IF(VLOOKUP(H4984,'Cross-Page Data'!$D$4:$F$48,3,FALSE)="natural gas",VLOOKUP(G4984,'Cross-Page Data'!$I$4:$J$19,2,FALSE),IF(VLOOKUP(H4984,'Cross-Page Data'!$D$4:$F$48,3,FALSE)="solar",IF(G4984="PV","solar PV","solar thermal"),IF(VLOOKUP(H4984,'Cross-Page Data'!$D$4:$F$48,3,FALSE)="wind",VLOOKUP(G4984,'Cross-Page Data'!$I$4:$J$19,2,FALSE),IF(VLOOKUP(H4984,'Cross-Page Data'!$D$4:$F$48,3,FALSE)="hydro",VLOOKUP(G4984,'Cross-Page Data'!$I$4:$J$19,2,FALSE),VLOOKUP(H4984,'Cross-Page Data'!$D$4:$F$48,3,FALSE)))))</f>
        <v/>
      </c>
      <c r="M4984" s="120">
        <f>IF(AND($P$2=FALSE,OR(F4984="Commercial NAICS Cogen",F4984="Industrial NAICS Cogen",F4984="NAICS-22 Cogen")),FALSE,IF(AND($P$3=FALSE,OR(F4984="Commercial NAICS Cogen",F4984="Commercial NAICS Non-Cogen",F4984="Industrial NAICS Cogen", F4984="industrial NAICS non-Cogen")),FALSE, TRUE))</f>
        <v/>
      </c>
    </row>
    <row r="4985">
      <c r="A4985" s="129" t="n">
        <v>62490</v>
      </c>
      <c r="B4985" s="130" t="inlineStr">
        <is>
          <t>Echo River Solar</t>
        </is>
      </c>
      <c r="C4985" s="130" t="inlineStr">
        <is>
          <t>Florida Power &amp; Light Co</t>
        </is>
      </c>
      <c r="D4985" s="129" t="n">
        <v>6452</v>
      </c>
      <c r="E4985" s="130" t="inlineStr">
        <is>
          <t>FL</t>
        </is>
      </c>
      <c r="F4985" s="130" t="inlineStr">
        <is>
          <t>Electric Utility</t>
        </is>
      </c>
      <c r="G4985" s="130" t="inlineStr">
        <is>
          <t>PV</t>
        </is>
      </c>
      <c r="H4985" s="130" t="inlineStr">
        <is>
          <t>SUN</t>
        </is>
      </c>
      <c r="I4985" s="130" t="inlineStr">
        <is>
          <t>SUN</t>
        </is>
      </c>
      <c r="J4985" s="131" t="n">
        <v>71571</v>
      </c>
      <c r="K4985" s="129" t="n">
        <v>2020</v>
      </c>
      <c r="L4985" s="120">
        <f>IF(VLOOKUP(H4985,'Cross-Page Data'!$D$4:$F$48,3,FALSE)="natural gas",VLOOKUP(G4985,'Cross-Page Data'!$I$4:$J$19,2,FALSE),IF(VLOOKUP(H4985,'Cross-Page Data'!$D$4:$F$48,3,FALSE)="solar",IF(G4985="PV","solar PV","solar thermal"),IF(VLOOKUP(H4985,'Cross-Page Data'!$D$4:$F$48,3,FALSE)="wind",VLOOKUP(G4985,'Cross-Page Data'!$I$4:$J$19,2,FALSE),IF(VLOOKUP(H4985,'Cross-Page Data'!$D$4:$F$48,3,FALSE)="hydro",VLOOKUP(G4985,'Cross-Page Data'!$I$4:$J$19,2,FALSE),VLOOKUP(H4985,'Cross-Page Data'!$D$4:$F$48,3,FALSE)))))</f>
        <v/>
      </c>
      <c r="M4985" s="120">
        <f>IF(AND($P$2=FALSE,OR(F4985="Commercial NAICS Cogen",F4985="Industrial NAICS Cogen",F4985="NAICS-22 Cogen")),FALSE,IF(AND($P$3=FALSE,OR(F4985="Commercial NAICS Cogen",F4985="Commercial NAICS Non-Cogen",F4985="Industrial NAICS Cogen", F4985="industrial NAICS non-Cogen")),FALSE, TRUE))</f>
        <v/>
      </c>
    </row>
    <row r="4986">
      <c r="A4986" s="129" t="n">
        <v>62491</v>
      </c>
      <c r="B4986" s="130" t="inlineStr">
        <is>
          <t>Okeechobee Solar</t>
        </is>
      </c>
      <c r="C4986" s="130" t="inlineStr">
        <is>
          <t>Florida Power &amp; Light Co</t>
        </is>
      </c>
      <c r="D4986" s="129" t="n">
        <v>6452</v>
      </c>
      <c r="E4986" s="130" t="inlineStr">
        <is>
          <t>FL</t>
        </is>
      </c>
      <c r="F4986" s="130" t="inlineStr">
        <is>
          <t>Electric Utility</t>
        </is>
      </c>
      <c r="G4986" s="130" t="inlineStr">
        <is>
          <t>PV</t>
        </is>
      </c>
      <c r="H4986" s="130" t="inlineStr">
        <is>
          <t>SUN</t>
        </is>
      </c>
      <c r="I4986" s="130" t="inlineStr">
        <is>
          <t>SUN</t>
        </is>
      </c>
      <c r="J4986" s="131" t="n">
        <v>121494</v>
      </c>
      <c r="K4986" s="129" t="n">
        <v>2020</v>
      </c>
      <c r="L4986" s="120">
        <f>IF(VLOOKUP(H4986,'Cross-Page Data'!$D$4:$F$48,3,FALSE)="natural gas",VLOOKUP(G4986,'Cross-Page Data'!$I$4:$J$19,2,FALSE),IF(VLOOKUP(H4986,'Cross-Page Data'!$D$4:$F$48,3,FALSE)="solar",IF(G4986="PV","solar PV","solar thermal"),IF(VLOOKUP(H4986,'Cross-Page Data'!$D$4:$F$48,3,FALSE)="wind",VLOOKUP(G4986,'Cross-Page Data'!$I$4:$J$19,2,FALSE),IF(VLOOKUP(H4986,'Cross-Page Data'!$D$4:$F$48,3,FALSE)="hydro",VLOOKUP(G4986,'Cross-Page Data'!$I$4:$J$19,2,FALSE),VLOOKUP(H4986,'Cross-Page Data'!$D$4:$F$48,3,FALSE)))))</f>
        <v/>
      </c>
      <c r="M4986" s="120">
        <f>IF(AND($P$2=FALSE,OR(F4986="Commercial NAICS Cogen",F4986="Industrial NAICS Cogen",F4986="NAICS-22 Cogen")),FALSE,IF(AND($P$3=FALSE,OR(F4986="Commercial NAICS Cogen",F4986="Commercial NAICS Non-Cogen",F4986="Industrial NAICS Cogen", F4986="industrial NAICS non-Cogen")),FALSE, TRUE))</f>
        <v/>
      </c>
    </row>
    <row r="4987">
      <c r="A4987" s="129" t="n">
        <v>62493</v>
      </c>
      <c r="B4987" s="130" t="inlineStr">
        <is>
          <t>Southfork Solar</t>
        </is>
      </c>
      <c r="C4987" s="130" t="inlineStr">
        <is>
          <t>Florida Power &amp; Light Co</t>
        </is>
      </c>
      <c r="D4987" s="129" t="n">
        <v>6452</v>
      </c>
      <c r="E4987" s="130" t="inlineStr">
        <is>
          <t>FL</t>
        </is>
      </c>
      <c r="F4987" s="130" t="inlineStr">
        <is>
          <t>Electric Utility</t>
        </is>
      </c>
      <c r="G4987" s="130" t="inlineStr">
        <is>
          <t>PV</t>
        </is>
      </c>
      <c r="H4987" s="130" t="inlineStr">
        <is>
          <t>SUN</t>
        </is>
      </c>
      <c r="I4987" s="130" t="inlineStr">
        <is>
          <t>SUN</t>
        </is>
      </c>
      <c r="J4987" s="131" t="n">
        <v>127318</v>
      </c>
      <c r="K4987" s="129" t="n">
        <v>2020</v>
      </c>
      <c r="L4987" s="120">
        <f>IF(VLOOKUP(H4987,'Cross-Page Data'!$D$4:$F$48,3,FALSE)="natural gas",VLOOKUP(G4987,'Cross-Page Data'!$I$4:$J$19,2,FALSE),IF(VLOOKUP(H4987,'Cross-Page Data'!$D$4:$F$48,3,FALSE)="solar",IF(G4987="PV","solar PV","solar thermal"),IF(VLOOKUP(H4987,'Cross-Page Data'!$D$4:$F$48,3,FALSE)="wind",VLOOKUP(G4987,'Cross-Page Data'!$I$4:$J$19,2,FALSE),IF(VLOOKUP(H4987,'Cross-Page Data'!$D$4:$F$48,3,FALSE)="hydro",VLOOKUP(G4987,'Cross-Page Data'!$I$4:$J$19,2,FALSE),VLOOKUP(H4987,'Cross-Page Data'!$D$4:$F$48,3,FALSE)))))</f>
        <v/>
      </c>
      <c r="M4987" s="120">
        <f>IF(AND($P$2=FALSE,OR(F4987="Commercial NAICS Cogen",F4987="Industrial NAICS Cogen",F4987="NAICS-22 Cogen")),FALSE,IF(AND($P$3=FALSE,OR(F4987="Commercial NAICS Cogen",F4987="Commercial NAICS Non-Cogen",F4987="Industrial NAICS Cogen", F4987="industrial NAICS non-Cogen")),FALSE, TRUE))</f>
        <v/>
      </c>
    </row>
    <row r="4988">
      <c r="A4988" s="129" t="n">
        <v>62494</v>
      </c>
      <c r="B4988" s="130" t="inlineStr">
        <is>
          <t>Skeleton Creek Energy Center Hybrid</t>
        </is>
      </c>
      <c r="C4988" s="130" t="inlineStr">
        <is>
          <t>Skeleton Creek Energy Center</t>
        </is>
      </c>
      <c r="D4988" s="129" t="n">
        <v>62023</v>
      </c>
      <c r="E4988" s="130" t="inlineStr">
        <is>
          <t>OK</t>
        </is>
      </c>
      <c r="F4988" s="130" t="inlineStr">
        <is>
          <t>NAICS-22 Non-Cogen</t>
        </is>
      </c>
      <c r="G4988" s="130" t="inlineStr">
        <is>
          <t>WT</t>
        </is>
      </c>
      <c r="H4988" s="130" t="inlineStr">
        <is>
          <t>WND</t>
        </is>
      </c>
      <c r="I4988" s="130" t="inlineStr">
        <is>
          <t>WND</t>
        </is>
      </c>
      <c r="J4988" s="131" t="n">
        <v>54008</v>
      </c>
      <c r="K4988" s="129" t="n">
        <v>2020</v>
      </c>
      <c r="L4988" s="120">
        <f>IF(VLOOKUP(H4988,'Cross-Page Data'!$D$4:$F$48,3,FALSE)="natural gas",VLOOKUP(G4988,'Cross-Page Data'!$I$4:$J$19,2,FALSE),IF(VLOOKUP(H4988,'Cross-Page Data'!$D$4:$F$48,3,FALSE)="solar",IF(G4988="PV","solar PV","solar thermal"),IF(VLOOKUP(H4988,'Cross-Page Data'!$D$4:$F$48,3,FALSE)="wind",VLOOKUP(G4988,'Cross-Page Data'!$I$4:$J$19,2,FALSE),IF(VLOOKUP(H4988,'Cross-Page Data'!$D$4:$F$48,3,FALSE)="hydro",VLOOKUP(G4988,'Cross-Page Data'!$I$4:$J$19,2,FALSE),VLOOKUP(H4988,'Cross-Page Data'!$D$4:$F$48,3,FALSE)))))</f>
        <v/>
      </c>
      <c r="M4988" s="120">
        <f>IF(AND($P$2=FALSE,OR(F4988="Commercial NAICS Cogen",F4988="Industrial NAICS Cogen",F4988="NAICS-22 Cogen")),FALSE,IF(AND($P$3=FALSE,OR(F4988="Commercial NAICS Cogen",F4988="Commercial NAICS Non-Cogen",F4988="Industrial NAICS Cogen", F4988="industrial NAICS non-Cogen")),FALSE, TRUE))</f>
        <v/>
      </c>
    </row>
    <row r="4989">
      <c r="A4989" s="129" t="n">
        <v>62495</v>
      </c>
      <c r="B4989" s="130" t="inlineStr">
        <is>
          <t>Palmer Solar</t>
        </is>
      </c>
      <c r="C4989" s="130" t="inlineStr">
        <is>
          <t>Palmer Solar LLC</t>
        </is>
      </c>
      <c r="D4989" s="129" t="n">
        <v>62009</v>
      </c>
      <c r="E4989" s="130" t="inlineStr">
        <is>
          <t>CO</t>
        </is>
      </c>
      <c r="F4989" s="130" t="inlineStr">
        <is>
          <t>NAICS-22 Non-Cogen</t>
        </is>
      </c>
      <c r="G4989" s="130" t="inlineStr">
        <is>
          <t>PV</t>
        </is>
      </c>
      <c r="H4989" s="130" t="inlineStr">
        <is>
          <t>SUN</t>
        </is>
      </c>
      <c r="I4989" s="130" t="inlineStr">
        <is>
          <t>SUN</t>
        </is>
      </c>
      <c r="J4989" s="131" t="n">
        <v>124949</v>
      </c>
      <c r="K4989" s="129" t="n">
        <v>2020</v>
      </c>
      <c r="L4989" s="120">
        <f>IF(VLOOKUP(H4989,'Cross-Page Data'!$D$4:$F$48,3,FALSE)="natural gas",VLOOKUP(G4989,'Cross-Page Data'!$I$4:$J$19,2,FALSE),IF(VLOOKUP(H4989,'Cross-Page Data'!$D$4:$F$48,3,FALSE)="solar",IF(G4989="PV","solar PV","solar thermal"),IF(VLOOKUP(H4989,'Cross-Page Data'!$D$4:$F$48,3,FALSE)="wind",VLOOKUP(G4989,'Cross-Page Data'!$I$4:$J$19,2,FALSE),IF(VLOOKUP(H4989,'Cross-Page Data'!$D$4:$F$48,3,FALSE)="hydro",VLOOKUP(G4989,'Cross-Page Data'!$I$4:$J$19,2,FALSE),VLOOKUP(H4989,'Cross-Page Data'!$D$4:$F$48,3,FALSE)))))</f>
        <v/>
      </c>
      <c r="M4989" s="120">
        <f>IF(AND($P$2=FALSE,OR(F4989="Commercial NAICS Cogen",F4989="Industrial NAICS Cogen",F4989="NAICS-22 Cogen")),FALSE,IF(AND($P$3=FALSE,OR(F4989="Commercial NAICS Cogen",F4989="Commercial NAICS Non-Cogen",F4989="Industrial NAICS Cogen", F4989="industrial NAICS non-Cogen")),FALSE, TRUE))</f>
        <v/>
      </c>
    </row>
    <row r="4990">
      <c r="A4990" s="129" t="n">
        <v>62541</v>
      </c>
      <c r="B4990" s="130" t="inlineStr">
        <is>
          <t>Lake Placid Solar Power Plant</t>
        </is>
      </c>
      <c r="C4990" s="130" t="inlineStr">
        <is>
          <t>Duke Energy Florida, LLC</t>
        </is>
      </c>
      <c r="D4990" s="129" t="n">
        <v>6455</v>
      </c>
      <c r="E4990" s="130" t="inlineStr">
        <is>
          <t>FL</t>
        </is>
      </c>
      <c r="F4990" s="130" t="inlineStr">
        <is>
          <t>Electric Utility</t>
        </is>
      </c>
      <c r="G4990" s="130" t="inlineStr">
        <is>
          <t>PV</t>
        </is>
      </c>
      <c r="H4990" s="130" t="inlineStr">
        <is>
          <t>SUN</t>
        </is>
      </c>
      <c r="I4990" s="130" t="inlineStr">
        <is>
          <t>SUN</t>
        </is>
      </c>
      <c r="J4990" s="131" t="n">
        <v>96921</v>
      </c>
      <c r="K4990" s="129" t="n">
        <v>2020</v>
      </c>
      <c r="L4990" s="120">
        <f>IF(VLOOKUP(H4990,'Cross-Page Data'!$D$4:$F$48,3,FALSE)="natural gas",VLOOKUP(G4990,'Cross-Page Data'!$I$4:$J$19,2,FALSE),IF(VLOOKUP(H4990,'Cross-Page Data'!$D$4:$F$48,3,FALSE)="solar",IF(G4990="PV","solar PV","solar thermal"),IF(VLOOKUP(H4990,'Cross-Page Data'!$D$4:$F$48,3,FALSE)="wind",VLOOKUP(G4990,'Cross-Page Data'!$I$4:$J$19,2,FALSE),IF(VLOOKUP(H4990,'Cross-Page Data'!$D$4:$F$48,3,FALSE)="hydro",VLOOKUP(G4990,'Cross-Page Data'!$I$4:$J$19,2,FALSE),VLOOKUP(H4990,'Cross-Page Data'!$D$4:$F$48,3,FALSE)))))</f>
        <v/>
      </c>
      <c r="M4990" s="120">
        <f>IF(AND($P$2=FALSE,OR(F4990="Commercial NAICS Cogen",F4990="Industrial NAICS Cogen",F4990="NAICS-22 Cogen")),FALSE,IF(AND($P$3=FALSE,OR(F4990="Commercial NAICS Cogen",F4990="Commercial NAICS Non-Cogen",F4990="Industrial NAICS Cogen", F4990="industrial NAICS non-Cogen")),FALSE, TRUE))</f>
        <v/>
      </c>
    </row>
    <row r="4991">
      <c r="A4991" s="129" t="n">
        <v>62542</v>
      </c>
      <c r="B4991" s="130" t="inlineStr">
        <is>
          <t>Debary Solar Power Plant</t>
        </is>
      </c>
      <c r="C4991" s="130" t="inlineStr">
        <is>
          <t>Duke Energy Florida, LLC</t>
        </is>
      </c>
      <c r="D4991" s="129" t="n">
        <v>6455</v>
      </c>
      <c r="E4991" s="130" t="inlineStr">
        <is>
          <t>FL</t>
        </is>
      </c>
      <c r="F4991" s="130" t="inlineStr">
        <is>
          <t>Electric Utility</t>
        </is>
      </c>
      <c r="G4991" s="130" t="inlineStr">
        <is>
          <t>PV</t>
        </is>
      </c>
      <c r="H4991" s="130" t="inlineStr">
        <is>
          <t>SUN</t>
        </is>
      </c>
      <c r="I4991" s="130" t="inlineStr">
        <is>
          <t>SUN</t>
        </is>
      </c>
      <c r="J4991" s="131" t="n">
        <v>83504</v>
      </c>
      <c r="K4991" s="129" t="n">
        <v>2020</v>
      </c>
      <c r="L4991" s="120">
        <f>IF(VLOOKUP(H4991,'Cross-Page Data'!$D$4:$F$48,3,FALSE)="natural gas",VLOOKUP(G4991,'Cross-Page Data'!$I$4:$J$19,2,FALSE),IF(VLOOKUP(H4991,'Cross-Page Data'!$D$4:$F$48,3,FALSE)="solar",IF(G4991="PV","solar PV","solar thermal"),IF(VLOOKUP(H4991,'Cross-Page Data'!$D$4:$F$48,3,FALSE)="wind",VLOOKUP(G4991,'Cross-Page Data'!$I$4:$J$19,2,FALSE),IF(VLOOKUP(H4991,'Cross-Page Data'!$D$4:$F$48,3,FALSE)="hydro",VLOOKUP(G4991,'Cross-Page Data'!$I$4:$J$19,2,FALSE),VLOOKUP(H4991,'Cross-Page Data'!$D$4:$F$48,3,FALSE)))))</f>
        <v/>
      </c>
      <c r="M4991" s="120">
        <f>IF(AND($P$2=FALSE,OR(F4991="Commercial NAICS Cogen",F4991="Industrial NAICS Cogen",F4991="NAICS-22 Cogen")),FALSE,IF(AND($P$3=FALSE,OR(F4991="Commercial NAICS Cogen",F4991="Commercial NAICS Non-Cogen",F4991="Industrial NAICS Cogen", F4991="industrial NAICS non-Cogen")),FALSE, TRUE))</f>
        <v/>
      </c>
    </row>
    <row r="4992">
      <c r="A4992" s="129" t="n">
        <v>62543</v>
      </c>
      <c r="B4992" s="130" t="inlineStr">
        <is>
          <t>Trenton Solar Power Plant</t>
        </is>
      </c>
      <c r="C4992" s="130" t="inlineStr">
        <is>
          <t>Duke Energy Florida, LLC</t>
        </is>
      </c>
      <c r="D4992" s="129" t="n">
        <v>6455</v>
      </c>
      <c r="E4992" s="130" t="inlineStr">
        <is>
          <t>FL</t>
        </is>
      </c>
      <c r="F4992" s="130" t="inlineStr">
        <is>
          <t>Electric Utility</t>
        </is>
      </c>
      <c r="G4992" s="130" t="inlineStr">
        <is>
          <t>PV</t>
        </is>
      </c>
      <c r="H4992" s="130" t="inlineStr">
        <is>
          <t>SUN</t>
        </is>
      </c>
      <c r="I4992" s="130" t="inlineStr">
        <is>
          <t>SUN</t>
        </is>
      </c>
      <c r="J4992" s="131" t="n">
        <v>169797</v>
      </c>
      <c r="K4992" s="129" t="n">
        <v>2020</v>
      </c>
      <c r="L4992" s="120">
        <f>IF(VLOOKUP(H4992,'Cross-Page Data'!$D$4:$F$48,3,FALSE)="natural gas",VLOOKUP(G4992,'Cross-Page Data'!$I$4:$J$19,2,FALSE),IF(VLOOKUP(H4992,'Cross-Page Data'!$D$4:$F$48,3,FALSE)="solar",IF(G4992="PV","solar PV","solar thermal"),IF(VLOOKUP(H4992,'Cross-Page Data'!$D$4:$F$48,3,FALSE)="wind",VLOOKUP(G4992,'Cross-Page Data'!$I$4:$J$19,2,FALSE),IF(VLOOKUP(H4992,'Cross-Page Data'!$D$4:$F$48,3,FALSE)="hydro",VLOOKUP(G4992,'Cross-Page Data'!$I$4:$J$19,2,FALSE),VLOOKUP(H4992,'Cross-Page Data'!$D$4:$F$48,3,FALSE)))))</f>
        <v/>
      </c>
      <c r="M4992" s="120">
        <f>IF(AND($P$2=FALSE,OR(F4992="Commercial NAICS Cogen",F4992="Industrial NAICS Cogen",F4992="NAICS-22 Cogen")),FALSE,IF(AND($P$3=FALSE,OR(F4992="Commercial NAICS Cogen",F4992="Commercial NAICS Non-Cogen",F4992="Industrial NAICS Cogen", F4992="industrial NAICS non-Cogen")),FALSE, TRUE))</f>
        <v/>
      </c>
    </row>
    <row r="4993">
      <c r="A4993" s="129" t="n">
        <v>62544</v>
      </c>
      <c r="B4993" s="130" t="inlineStr">
        <is>
          <t>Wilkinson Solar LLC</t>
        </is>
      </c>
      <c r="C4993" s="130" t="inlineStr">
        <is>
          <t>Dominion Renewable Energy</t>
        </is>
      </c>
      <c r="D4993" s="129" t="n">
        <v>58468</v>
      </c>
      <c r="E4993" s="130" t="inlineStr">
        <is>
          <t>NC</t>
        </is>
      </c>
      <c r="F4993" s="130" t="inlineStr">
        <is>
          <t>NAICS-22 Non-Cogen</t>
        </is>
      </c>
      <c r="G4993" s="130" t="inlineStr">
        <is>
          <t>PV</t>
        </is>
      </c>
      <c r="H4993" s="130" t="inlineStr">
        <is>
          <t>SUN</t>
        </is>
      </c>
      <c r="I4993" s="130" t="inlineStr">
        <is>
          <t>SUN</t>
        </is>
      </c>
      <c r="J4993" s="131" t="n">
        <v>140865</v>
      </c>
      <c r="K4993" s="129" t="n">
        <v>2020</v>
      </c>
      <c r="L4993" s="120">
        <f>IF(VLOOKUP(H4993,'Cross-Page Data'!$D$4:$F$48,3,FALSE)="natural gas",VLOOKUP(G4993,'Cross-Page Data'!$I$4:$J$19,2,FALSE),IF(VLOOKUP(H4993,'Cross-Page Data'!$D$4:$F$48,3,FALSE)="solar",IF(G4993="PV","solar PV","solar thermal"),IF(VLOOKUP(H4993,'Cross-Page Data'!$D$4:$F$48,3,FALSE)="wind",VLOOKUP(G4993,'Cross-Page Data'!$I$4:$J$19,2,FALSE),IF(VLOOKUP(H4993,'Cross-Page Data'!$D$4:$F$48,3,FALSE)="hydro",VLOOKUP(G4993,'Cross-Page Data'!$I$4:$J$19,2,FALSE),VLOOKUP(H4993,'Cross-Page Data'!$D$4:$F$48,3,FALSE)))))</f>
        <v/>
      </c>
      <c r="M4993" s="120">
        <f>IF(AND($P$2=FALSE,OR(F4993="Commercial NAICS Cogen",F4993="Industrial NAICS Cogen",F4993="NAICS-22 Cogen")),FALSE,IF(AND($P$3=FALSE,OR(F4993="Commercial NAICS Cogen",F4993="Commercial NAICS Non-Cogen",F4993="Industrial NAICS Cogen", F4993="industrial NAICS non-Cogen")),FALSE, TRUE))</f>
        <v/>
      </c>
    </row>
    <row r="4994">
      <c r="A4994" s="129" t="n">
        <v>62560</v>
      </c>
      <c r="B4994" s="130" t="inlineStr">
        <is>
          <t>Airport Solar</t>
        </is>
      </c>
      <c r="C4994" s="130" t="inlineStr">
        <is>
          <t>Airport Solar LLC</t>
        </is>
      </c>
      <c r="D4994" s="129" t="n">
        <v>62051</v>
      </c>
      <c r="E4994" s="130" t="inlineStr">
        <is>
          <t>OR</t>
        </is>
      </c>
      <c r="F4994" s="130" t="inlineStr">
        <is>
          <t>NAICS-22 Non-Cogen</t>
        </is>
      </c>
      <c r="G4994" s="130" t="inlineStr">
        <is>
          <t>PV</t>
        </is>
      </c>
      <c r="H4994" s="130" t="inlineStr">
        <is>
          <t>SUN</t>
        </is>
      </c>
      <c r="I4994" s="130" t="inlineStr">
        <is>
          <t>SUN</t>
        </is>
      </c>
      <c r="J4994" s="131" t="n">
        <v>101708</v>
      </c>
      <c r="K4994" s="129" t="n">
        <v>2020</v>
      </c>
      <c r="L4994" s="120">
        <f>IF(VLOOKUP(H4994,'Cross-Page Data'!$D$4:$F$48,3,FALSE)="natural gas",VLOOKUP(G4994,'Cross-Page Data'!$I$4:$J$19,2,FALSE),IF(VLOOKUP(H4994,'Cross-Page Data'!$D$4:$F$48,3,FALSE)="solar",IF(G4994="PV","solar PV","solar thermal"),IF(VLOOKUP(H4994,'Cross-Page Data'!$D$4:$F$48,3,FALSE)="wind",VLOOKUP(G4994,'Cross-Page Data'!$I$4:$J$19,2,FALSE),IF(VLOOKUP(H4994,'Cross-Page Data'!$D$4:$F$48,3,FALSE)="hydro",VLOOKUP(G4994,'Cross-Page Data'!$I$4:$J$19,2,FALSE),VLOOKUP(H4994,'Cross-Page Data'!$D$4:$F$48,3,FALSE)))))</f>
        <v/>
      </c>
      <c r="M4994" s="120">
        <f>IF(AND($P$2=FALSE,OR(F4994="Commercial NAICS Cogen",F4994="Industrial NAICS Cogen",F4994="NAICS-22 Cogen")),FALSE,IF(AND($P$3=FALSE,OR(F4994="Commercial NAICS Cogen",F4994="Commercial NAICS Non-Cogen",F4994="Industrial NAICS Cogen", F4994="industrial NAICS non-Cogen")),FALSE, TRUE))</f>
        <v/>
      </c>
    </row>
    <row r="4995">
      <c r="A4995" s="129" t="n">
        <v>62561</v>
      </c>
      <c r="B4995" s="130" t="inlineStr">
        <is>
          <t>Roadrunner, LLC</t>
        </is>
      </c>
      <c r="C4995" s="130" t="inlineStr">
        <is>
          <t>Roadrunner Solar, LLC</t>
        </is>
      </c>
      <c r="D4995" s="129" t="n">
        <v>62047</v>
      </c>
      <c r="E4995" s="130" t="inlineStr">
        <is>
          <t>TX</t>
        </is>
      </c>
      <c r="F4995" s="130" t="inlineStr">
        <is>
          <t>NAICS-22 Non-Cogen</t>
        </is>
      </c>
      <c r="G4995" s="130" t="inlineStr">
        <is>
          <t>PV</t>
        </is>
      </c>
      <c r="H4995" s="130" t="inlineStr">
        <is>
          <t>SUN</t>
        </is>
      </c>
      <c r="I4995" s="130" t="inlineStr">
        <is>
          <t>SUN</t>
        </is>
      </c>
      <c r="J4995" s="131" t="n">
        <v>374973</v>
      </c>
      <c r="K4995" s="129" t="n">
        <v>2020</v>
      </c>
      <c r="L4995" s="120">
        <f>IF(VLOOKUP(H4995,'Cross-Page Data'!$D$4:$F$48,3,FALSE)="natural gas",VLOOKUP(G4995,'Cross-Page Data'!$I$4:$J$19,2,FALSE),IF(VLOOKUP(H4995,'Cross-Page Data'!$D$4:$F$48,3,FALSE)="solar",IF(G4995="PV","solar PV","solar thermal"),IF(VLOOKUP(H4995,'Cross-Page Data'!$D$4:$F$48,3,FALSE)="wind",VLOOKUP(G4995,'Cross-Page Data'!$I$4:$J$19,2,FALSE),IF(VLOOKUP(H4995,'Cross-Page Data'!$D$4:$F$48,3,FALSE)="hydro",VLOOKUP(G4995,'Cross-Page Data'!$I$4:$J$19,2,FALSE),VLOOKUP(H4995,'Cross-Page Data'!$D$4:$F$48,3,FALSE)))))</f>
        <v/>
      </c>
      <c r="M4995" s="120">
        <f>IF(AND($P$2=FALSE,OR(F4995="Commercial NAICS Cogen",F4995="Industrial NAICS Cogen",F4995="NAICS-22 Cogen")),FALSE,IF(AND($P$3=FALSE,OR(F4995="Commercial NAICS Cogen",F4995="Commercial NAICS Non-Cogen",F4995="Industrial NAICS Cogen", F4995="industrial NAICS non-Cogen")),FALSE, TRUE))</f>
        <v/>
      </c>
    </row>
    <row r="4996">
      <c r="A4996" s="129" t="n">
        <v>62562</v>
      </c>
      <c r="B4996" s="130" t="inlineStr">
        <is>
          <t>High Lonesome Wind Power, LLC</t>
        </is>
      </c>
      <c r="C4996" s="130" t="inlineStr">
        <is>
          <t>High Lonesome Wind Power, LLC</t>
        </is>
      </c>
      <c r="D4996" s="129" t="n">
        <v>62046</v>
      </c>
      <c r="E4996" s="130" t="inlineStr">
        <is>
          <t>TX</t>
        </is>
      </c>
      <c r="F4996" s="130" t="inlineStr">
        <is>
          <t>NAICS-22 Non-Cogen</t>
        </is>
      </c>
      <c r="G4996" s="130" t="inlineStr">
        <is>
          <t>WT</t>
        </is>
      </c>
      <c r="H4996" s="130" t="inlineStr">
        <is>
          <t>WND</t>
        </is>
      </c>
      <c r="I4996" s="130" t="inlineStr">
        <is>
          <t>WND</t>
        </is>
      </c>
      <c r="J4996" s="131" t="n">
        <v>461210</v>
      </c>
      <c r="K4996" s="129" t="n">
        <v>2020</v>
      </c>
      <c r="L4996" s="120">
        <f>IF(VLOOKUP(H4996,'Cross-Page Data'!$D$4:$F$48,3,FALSE)="natural gas",VLOOKUP(G4996,'Cross-Page Data'!$I$4:$J$19,2,FALSE),IF(VLOOKUP(H4996,'Cross-Page Data'!$D$4:$F$48,3,FALSE)="solar",IF(G4996="PV","solar PV","solar thermal"),IF(VLOOKUP(H4996,'Cross-Page Data'!$D$4:$F$48,3,FALSE)="wind",VLOOKUP(G4996,'Cross-Page Data'!$I$4:$J$19,2,FALSE),IF(VLOOKUP(H4996,'Cross-Page Data'!$D$4:$F$48,3,FALSE)="hydro",VLOOKUP(G4996,'Cross-Page Data'!$I$4:$J$19,2,FALSE),VLOOKUP(H4996,'Cross-Page Data'!$D$4:$F$48,3,FALSE)))))</f>
        <v/>
      </c>
      <c r="M4996" s="120">
        <f>IF(AND($P$2=FALSE,OR(F4996="Commercial NAICS Cogen",F4996="Industrial NAICS Cogen",F4996="NAICS-22 Cogen")),FALSE,IF(AND($P$3=FALSE,OR(F4996="Commercial NAICS Cogen",F4996="Commercial NAICS Non-Cogen",F4996="Industrial NAICS Cogen", F4996="industrial NAICS non-Cogen")),FALSE, TRUE))</f>
        <v/>
      </c>
    </row>
    <row r="4997">
      <c r="A4997" s="129" t="n">
        <v>62563</v>
      </c>
      <c r="B4997" s="130" t="inlineStr">
        <is>
          <t>High Prairie Wind Farm</t>
        </is>
      </c>
      <c r="C4997" s="130" t="inlineStr">
        <is>
          <t>TG High Prairie Wind, LLC</t>
        </is>
      </c>
      <c r="D4997" s="129" t="n">
        <v>62044</v>
      </c>
      <c r="E4997" s="130" t="inlineStr">
        <is>
          <t>MO</t>
        </is>
      </c>
      <c r="F4997" s="130" t="inlineStr">
        <is>
          <t>NAICS-22 Non-Cogen</t>
        </is>
      </c>
      <c r="G4997" s="130" t="inlineStr">
        <is>
          <t>WT</t>
        </is>
      </c>
      <c r="H4997" s="130" t="inlineStr">
        <is>
          <t>WND</t>
        </is>
      </c>
      <c r="I4997" s="130" t="inlineStr">
        <is>
          <t>WND</t>
        </is>
      </c>
      <c r="J4997" s="131" t="n">
        <v>60083</v>
      </c>
      <c r="K4997" s="129" t="n">
        <v>2020</v>
      </c>
      <c r="L4997" s="120">
        <f>IF(VLOOKUP(H4997,'Cross-Page Data'!$D$4:$F$48,3,FALSE)="natural gas",VLOOKUP(G4997,'Cross-Page Data'!$I$4:$J$19,2,FALSE),IF(VLOOKUP(H4997,'Cross-Page Data'!$D$4:$F$48,3,FALSE)="solar",IF(G4997="PV","solar PV","solar thermal"),IF(VLOOKUP(H4997,'Cross-Page Data'!$D$4:$F$48,3,FALSE)="wind",VLOOKUP(G4997,'Cross-Page Data'!$I$4:$J$19,2,FALSE),IF(VLOOKUP(H4997,'Cross-Page Data'!$D$4:$F$48,3,FALSE)="hydro",VLOOKUP(G4997,'Cross-Page Data'!$I$4:$J$19,2,FALSE),VLOOKUP(H4997,'Cross-Page Data'!$D$4:$F$48,3,FALSE)))))</f>
        <v/>
      </c>
      <c r="M4997" s="120">
        <f>IF(AND($P$2=FALSE,OR(F4997="Commercial NAICS Cogen",F4997="Industrial NAICS Cogen",F4997="NAICS-22 Cogen")),FALSE,IF(AND($P$3=FALSE,OR(F4997="Commercial NAICS Cogen",F4997="Commercial NAICS Non-Cogen",F4997="Industrial NAICS Cogen", F4997="industrial NAICS non-Cogen")),FALSE, TRUE))</f>
        <v/>
      </c>
    </row>
    <row r="4998">
      <c r="A4998" s="129" t="n">
        <v>62566</v>
      </c>
      <c r="B4998" s="130" t="inlineStr">
        <is>
          <t>Blue Summit III Wind</t>
        </is>
      </c>
      <c r="C4998" s="130" t="inlineStr">
        <is>
          <t>Blue Summit III Wind, LLC</t>
        </is>
      </c>
      <c r="D4998" s="129" t="n">
        <v>62063</v>
      </c>
      <c r="E4998" s="130" t="inlineStr">
        <is>
          <t>TX</t>
        </is>
      </c>
      <c r="F4998" s="130" t="inlineStr">
        <is>
          <t>NAICS-22 Non-Cogen</t>
        </is>
      </c>
      <c r="G4998" s="130" t="inlineStr">
        <is>
          <t>WT</t>
        </is>
      </c>
      <c r="H4998" s="130" t="inlineStr">
        <is>
          <t>WND</t>
        </is>
      </c>
      <c r="I4998" s="130" t="inlineStr">
        <is>
          <t>WND</t>
        </is>
      </c>
      <c r="J4998" s="131" t="n">
        <v>811273</v>
      </c>
      <c r="K4998" s="129" t="n">
        <v>2020</v>
      </c>
      <c r="L4998" s="120">
        <f>IF(VLOOKUP(H4998,'Cross-Page Data'!$D$4:$F$48,3,FALSE)="natural gas",VLOOKUP(G4998,'Cross-Page Data'!$I$4:$J$19,2,FALSE),IF(VLOOKUP(H4998,'Cross-Page Data'!$D$4:$F$48,3,FALSE)="solar",IF(G4998="PV","solar PV","solar thermal"),IF(VLOOKUP(H4998,'Cross-Page Data'!$D$4:$F$48,3,FALSE)="wind",VLOOKUP(G4998,'Cross-Page Data'!$I$4:$J$19,2,FALSE),IF(VLOOKUP(H4998,'Cross-Page Data'!$D$4:$F$48,3,FALSE)="hydro",VLOOKUP(G4998,'Cross-Page Data'!$I$4:$J$19,2,FALSE),VLOOKUP(H4998,'Cross-Page Data'!$D$4:$F$48,3,FALSE)))))</f>
        <v/>
      </c>
      <c r="M4998" s="120">
        <f>IF(AND($P$2=FALSE,OR(F4998="Commercial NAICS Cogen",F4998="Industrial NAICS Cogen",F4998="NAICS-22 Cogen")),FALSE,IF(AND($P$3=FALSE,OR(F4998="Commercial NAICS Cogen",F4998="Commercial NAICS Non-Cogen",F4998="Industrial NAICS Cogen", F4998="industrial NAICS non-Cogen")),FALSE, TRUE))</f>
        <v/>
      </c>
    </row>
    <row r="4999">
      <c r="A4999" s="129" t="n">
        <v>62584</v>
      </c>
      <c r="B4999" s="130" t="inlineStr">
        <is>
          <t>Quitman Solar</t>
        </is>
      </c>
      <c r="C4999" s="130" t="inlineStr">
        <is>
          <t>Quitman Solar, LLC</t>
        </is>
      </c>
      <c r="D4999" s="129" t="n">
        <v>61910</v>
      </c>
      <c r="E4999" s="130" t="inlineStr">
        <is>
          <t>GA</t>
        </is>
      </c>
      <c r="F4999" s="130" t="inlineStr">
        <is>
          <t>NAICS-22 Non-Cogen</t>
        </is>
      </c>
      <c r="G4999" s="130" t="inlineStr">
        <is>
          <t>PV</t>
        </is>
      </c>
      <c r="H4999" s="130" t="inlineStr">
        <is>
          <t>SUN</t>
        </is>
      </c>
      <c r="I4999" s="130" t="inlineStr">
        <is>
          <t>SUN</t>
        </is>
      </c>
      <c r="J4999" s="131" t="n">
        <v>354506</v>
      </c>
      <c r="K4999" s="129" t="n">
        <v>2020</v>
      </c>
      <c r="L4999" s="120">
        <f>IF(VLOOKUP(H4999,'Cross-Page Data'!$D$4:$F$48,3,FALSE)="natural gas",VLOOKUP(G4999,'Cross-Page Data'!$I$4:$J$19,2,FALSE),IF(VLOOKUP(H4999,'Cross-Page Data'!$D$4:$F$48,3,FALSE)="solar",IF(G4999="PV","solar PV","solar thermal"),IF(VLOOKUP(H4999,'Cross-Page Data'!$D$4:$F$48,3,FALSE)="wind",VLOOKUP(G4999,'Cross-Page Data'!$I$4:$J$19,2,FALSE),IF(VLOOKUP(H4999,'Cross-Page Data'!$D$4:$F$48,3,FALSE)="hydro",VLOOKUP(G4999,'Cross-Page Data'!$I$4:$J$19,2,FALSE),VLOOKUP(H4999,'Cross-Page Data'!$D$4:$F$48,3,FALSE)))))</f>
        <v/>
      </c>
      <c r="M4999" s="120">
        <f>IF(AND($P$2=FALSE,OR(F4999="Commercial NAICS Cogen",F4999="Industrial NAICS Cogen",F4999="NAICS-22 Cogen")),FALSE,IF(AND($P$3=FALSE,OR(F4999="Commercial NAICS Cogen",F4999="Commercial NAICS Non-Cogen",F4999="Industrial NAICS Cogen", F4999="industrial NAICS non-Cogen")),FALSE, TRUE))</f>
        <v/>
      </c>
    </row>
    <row r="5000">
      <c r="A5000" s="129" t="n">
        <v>62587</v>
      </c>
      <c r="B5000" s="130" t="inlineStr">
        <is>
          <t>Mesquite Star</t>
        </is>
      </c>
      <c r="C5000" s="130" t="inlineStr">
        <is>
          <t>Mesquite Star LLC</t>
        </is>
      </c>
      <c r="D5000" s="129" t="n">
        <v>62085</v>
      </c>
      <c r="E5000" s="130" t="inlineStr">
        <is>
          <t>TX</t>
        </is>
      </c>
      <c r="F5000" s="130" t="inlineStr">
        <is>
          <t>NAICS-22 Non-Cogen</t>
        </is>
      </c>
      <c r="G5000" s="130" t="inlineStr">
        <is>
          <t>WT</t>
        </is>
      </c>
      <c r="H5000" s="130" t="inlineStr">
        <is>
          <t>WND</t>
        </is>
      </c>
      <c r="I5000" s="130" t="inlineStr">
        <is>
          <t>WND</t>
        </is>
      </c>
      <c r="J5000" s="131" t="n">
        <v>799789</v>
      </c>
      <c r="K5000" s="129" t="n">
        <v>2020</v>
      </c>
      <c r="L5000" s="120">
        <f>IF(VLOOKUP(H5000,'Cross-Page Data'!$D$4:$F$48,3,FALSE)="natural gas",VLOOKUP(G5000,'Cross-Page Data'!$I$4:$J$19,2,FALSE),IF(VLOOKUP(H5000,'Cross-Page Data'!$D$4:$F$48,3,FALSE)="solar",IF(G5000="PV","solar PV","solar thermal"),IF(VLOOKUP(H5000,'Cross-Page Data'!$D$4:$F$48,3,FALSE)="wind",VLOOKUP(G5000,'Cross-Page Data'!$I$4:$J$19,2,FALSE),IF(VLOOKUP(H5000,'Cross-Page Data'!$D$4:$F$48,3,FALSE)="hydro",VLOOKUP(G5000,'Cross-Page Data'!$I$4:$J$19,2,FALSE),VLOOKUP(H5000,'Cross-Page Data'!$D$4:$F$48,3,FALSE)))))</f>
        <v/>
      </c>
      <c r="M5000" s="120">
        <f>IF(AND($P$2=FALSE,OR(F5000="Commercial NAICS Cogen",F5000="Industrial NAICS Cogen",F5000="NAICS-22 Cogen")),FALSE,IF(AND($P$3=FALSE,OR(F5000="Commercial NAICS Cogen",F5000="Commercial NAICS Non-Cogen",F5000="Industrial NAICS Cogen", F5000="industrial NAICS non-Cogen")),FALSE, TRUE))</f>
        <v/>
      </c>
    </row>
    <row r="5001">
      <c r="A5001" s="129" t="n">
        <v>62591</v>
      </c>
      <c r="B5001" s="130" t="inlineStr">
        <is>
          <t>Ekola Flats</t>
        </is>
      </c>
      <c r="C5001" s="130" t="inlineStr">
        <is>
          <t>PacifiCorp</t>
        </is>
      </c>
      <c r="D5001" s="129" t="n">
        <v>14354</v>
      </c>
      <c r="E5001" s="130" t="inlineStr">
        <is>
          <t>WY</t>
        </is>
      </c>
      <c r="F5001" s="130" t="inlineStr">
        <is>
          <t>Electric Utility</t>
        </is>
      </c>
      <c r="G5001" s="130" t="inlineStr">
        <is>
          <t>WT</t>
        </is>
      </c>
      <c r="H5001" s="130" t="inlineStr">
        <is>
          <t>WND</t>
        </is>
      </c>
      <c r="I5001" s="130" t="inlineStr">
        <is>
          <t>WND</t>
        </is>
      </c>
      <c r="J5001" s="131" t="n">
        <v>65569</v>
      </c>
      <c r="K5001" s="129" t="n">
        <v>2020</v>
      </c>
      <c r="L5001" s="120">
        <f>IF(VLOOKUP(H5001,'Cross-Page Data'!$D$4:$F$48,3,FALSE)="natural gas",VLOOKUP(G5001,'Cross-Page Data'!$I$4:$J$19,2,FALSE),IF(VLOOKUP(H5001,'Cross-Page Data'!$D$4:$F$48,3,FALSE)="solar",IF(G5001="PV","solar PV","solar thermal"),IF(VLOOKUP(H5001,'Cross-Page Data'!$D$4:$F$48,3,FALSE)="wind",VLOOKUP(G5001,'Cross-Page Data'!$I$4:$J$19,2,FALSE),IF(VLOOKUP(H5001,'Cross-Page Data'!$D$4:$F$48,3,FALSE)="hydro",VLOOKUP(G5001,'Cross-Page Data'!$I$4:$J$19,2,FALSE),VLOOKUP(H5001,'Cross-Page Data'!$D$4:$F$48,3,FALSE)))))</f>
        <v/>
      </c>
      <c r="M5001" s="120">
        <f>IF(AND($P$2=FALSE,OR(F5001="Commercial NAICS Cogen",F5001="Industrial NAICS Cogen",F5001="NAICS-22 Cogen")),FALSE,IF(AND($P$3=FALSE,OR(F5001="Commercial NAICS Cogen",F5001="Commercial NAICS Non-Cogen",F5001="Industrial NAICS Cogen", F5001="industrial NAICS non-Cogen")),FALSE, TRUE))</f>
        <v/>
      </c>
    </row>
    <row r="5002">
      <c r="A5002" s="129" t="n">
        <v>62606</v>
      </c>
      <c r="B5002" s="130" t="inlineStr">
        <is>
          <t>Whitney Hill Wind Power LLC</t>
        </is>
      </c>
      <c r="C5002" s="130" t="inlineStr">
        <is>
          <t>Whitney Hill Wind Power LLC</t>
        </is>
      </c>
      <c r="D5002" s="129" t="n">
        <v>62103</v>
      </c>
      <c r="E5002" s="130" t="inlineStr">
        <is>
          <t>IL</t>
        </is>
      </c>
      <c r="F5002" s="130" t="inlineStr">
        <is>
          <t>NAICS-22 Non-Cogen</t>
        </is>
      </c>
      <c r="G5002" s="130" t="inlineStr">
        <is>
          <t>WT</t>
        </is>
      </c>
      <c r="H5002" s="130" t="inlineStr">
        <is>
          <t>WND</t>
        </is>
      </c>
      <c r="I5002" s="130" t="inlineStr">
        <is>
          <t>WND</t>
        </is>
      </c>
      <c r="J5002" s="131" t="n">
        <v>155530</v>
      </c>
      <c r="K5002" s="129" t="n">
        <v>2020</v>
      </c>
      <c r="L5002" s="120">
        <f>IF(VLOOKUP(H5002,'Cross-Page Data'!$D$4:$F$48,3,FALSE)="natural gas",VLOOKUP(G5002,'Cross-Page Data'!$I$4:$J$19,2,FALSE),IF(VLOOKUP(H5002,'Cross-Page Data'!$D$4:$F$48,3,FALSE)="solar",IF(G5002="PV","solar PV","solar thermal"),IF(VLOOKUP(H5002,'Cross-Page Data'!$D$4:$F$48,3,FALSE)="wind",VLOOKUP(G5002,'Cross-Page Data'!$I$4:$J$19,2,FALSE),IF(VLOOKUP(H5002,'Cross-Page Data'!$D$4:$F$48,3,FALSE)="hydro",VLOOKUP(G5002,'Cross-Page Data'!$I$4:$J$19,2,FALSE),VLOOKUP(H5002,'Cross-Page Data'!$D$4:$F$48,3,FALSE)))))</f>
        <v/>
      </c>
      <c r="M5002" s="120">
        <f>IF(AND($P$2=FALSE,OR(F5002="Commercial NAICS Cogen",F5002="Industrial NAICS Cogen",F5002="NAICS-22 Cogen")),FALSE,IF(AND($P$3=FALSE,OR(F5002="Commercial NAICS Cogen",F5002="Commercial NAICS Non-Cogen",F5002="Industrial NAICS Cogen", F5002="industrial NAICS non-Cogen")),FALSE, TRUE))</f>
        <v/>
      </c>
    </row>
    <row r="5003">
      <c r="A5003" s="129" t="n">
        <v>62609</v>
      </c>
      <c r="B5003" s="130" t="inlineStr">
        <is>
          <t>Commerce ESS</t>
        </is>
      </c>
      <c r="C5003" s="130" t="inlineStr">
        <is>
          <t>City of San Antonio - (TX)</t>
        </is>
      </c>
      <c r="D5003" s="129" t="n">
        <v>16604</v>
      </c>
      <c r="E5003" s="130" t="inlineStr">
        <is>
          <t>TX</t>
        </is>
      </c>
      <c r="F5003" s="130" t="inlineStr">
        <is>
          <t>Electric Utility</t>
        </is>
      </c>
      <c r="G5003" s="130" t="inlineStr">
        <is>
          <t>BA</t>
        </is>
      </c>
      <c r="H5003" s="130" t="inlineStr">
        <is>
          <t>MWH</t>
        </is>
      </c>
      <c r="I5003" s="130" t="inlineStr">
        <is>
          <t>OTH</t>
        </is>
      </c>
      <c r="J5003" s="131" t="n">
        <v>-800</v>
      </c>
      <c r="K5003" s="129" t="n">
        <v>2020</v>
      </c>
      <c r="L5003" s="120">
        <f>IF(VLOOKUP(H5003,'Cross-Page Data'!$D$4:$F$48,3,FALSE)="natural gas",VLOOKUP(G5003,'Cross-Page Data'!$I$4:$J$19,2,FALSE),IF(VLOOKUP(H5003,'Cross-Page Data'!$D$4:$F$48,3,FALSE)="solar",IF(G5003="PV","solar PV","solar thermal"),IF(VLOOKUP(H5003,'Cross-Page Data'!$D$4:$F$48,3,FALSE)="wind",VLOOKUP(G5003,'Cross-Page Data'!$I$4:$J$19,2,FALSE),IF(VLOOKUP(H5003,'Cross-Page Data'!$D$4:$F$48,3,FALSE)="hydro",VLOOKUP(G5003,'Cross-Page Data'!$I$4:$J$19,2,FALSE),VLOOKUP(H5003,'Cross-Page Data'!$D$4:$F$48,3,FALSE)))))</f>
        <v/>
      </c>
      <c r="M5003" s="120">
        <f>IF(AND($P$2=FALSE,OR(F5003="Commercial NAICS Cogen",F5003="Industrial NAICS Cogen",F5003="NAICS-22 Cogen")),FALSE,IF(AND($P$3=FALSE,OR(F5003="Commercial NAICS Cogen",F5003="Commercial NAICS Non-Cogen",F5003="Industrial NAICS Cogen", F5003="industrial NAICS non-Cogen")),FALSE, TRUE))</f>
        <v/>
      </c>
    </row>
    <row r="5004">
      <c r="A5004" s="129" t="n">
        <v>62618</v>
      </c>
      <c r="B5004" s="130" t="inlineStr">
        <is>
          <t>Hidalgo Wind Farm II</t>
        </is>
      </c>
      <c r="C5004" s="130" t="inlineStr">
        <is>
          <t>Hidalgo Wind Farm II LLC</t>
        </is>
      </c>
      <c r="D5004" s="129" t="n">
        <v>62106</v>
      </c>
      <c r="E5004" s="130" t="inlineStr">
        <is>
          <t>TX</t>
        </is>
      </c>
      <c r="F5004" s="130" t="inlineStr">
        <is>
          <t>NAICS-22 Non-Cogen</t>
        </is>
      </c>
      <c r="G5004" s="130" t="inlineStr">
        <is>
          <t>WT</t>
        </is>
      </c>
      <c r="H5004" s="130" t="inlineStr">
        <is>
          <t>WND</t>
        </is>
      </c>
      <c r="I5004" s="130" t="inlineStr">
        <is>
          <t>WND</t>
        </is>
      </c>
      <c r="J5004" s="131" t="n">
        <v>108087</v>
      </c>
      <c r="K5004" s="129" t="n">
        <v>2020</v>
      </c>
      <c r="L5004" s="120">
        <f>IF(VLOOKUP(H5004,'Cross-Page Data'!$D$4:$F$48,3,FALSE)="natural gas",VLOOKUP(G5004,'Cross-Page Data'!$I$4:$J$19,2,FALSE),IF(VLOOKUP(H5004,'Cross-Page Data'!$D$4:$F$48,3,FALSE)="solar",IF(G5004="PV","solar PV","solar thermal"),IF(VLOOKUP(H5004,'Cross-Page Data'!$D$4:$F$48,3,FALSE)="wind",VLOOKUP(G5004,'Cross-Page Data'!$I$4:$J$19,2,FALSE),IF(VLOOKUP(H5004,'Cross-Page Data'!$D$4:$F$48,3,FALSE)="hydro",VLOOKUP(G5004,'Cross-Page Data'!$I$4:$J$19,2,FALSE),VLOOKUP(H5004,'Cross-Page Data'!$D$4:$F$48,3,FALSE)))))</f>
        <v/>
      </c>
      <c r="M5004" s="120">
        <f>IF(AND($P$2=FALSE,OR(F5004="Commercial NAICS Cogen",F5004="Industrial NAICS Cogen",F5004="NAICS-22 Cogen")),FALSE,IF(AND($P$3=FALSE,OR(F5004="Commercial NAICS Cogen",F5004="Commercial NAICS Non-Cogen",F5004="Industrial NAICS Cogen", F5004="industrial NAICS non-Cogen")),FALSE, TRUE))</f>
        <v/>
      </c>
    </row>
    <row r="5005">
      <c r="A5005" s="129" t="n">
        <v>62620</v>
      </c>
      <c r="B5005" s="130" t="inlineStr">
        <is>
          <t>Sage Draw Wind</t>
        </is>
      </c>
      <c r="C5005" s="130" t="inlineStr">
        <is>
          <t>Sage Draw Wind, LLC</t>
        </is>
      </c>
      <c r="D5005" s="129" t="n">
        <v>62113</v>
      </c>
      <c r="E5005" s="130" t="inlineStr">
        <is>
          <t>TX</t>
        </is>
      </c>
      <c r="F5005" s="130" t="inlineStr">
        <is>
          <t>NAICS-22 Non-Cogen</t>
        </is>
      </c>
      <c r="G5005" s="130" t="inlineStr">
        <is>
          <t>WT</t>
        </is>
      </c>
      <c r="H5005" s="130" t="inlineStr">
        <is>
          <t>WND</t>
        </is>
      </c>
      <c r="I5005" s="130" t="inlineStr">
        <is>
          <t>WND</t>
        </is>
      </c>
      <c r="J5005" s="131" t="n">
        <v>827606</v>
      </c>
      <c r="K5005" s="129" t="n">
        <v>2020</v>
      </c>
      <c r="L5005" s="120">
        <f>IF(VLOOKUP(H5005,'Cross-Page Data'!$D$4:$F$48,3,FALSE)="natural gas",VLOOKUP(G5005,'Cross-Page Data'!$I$4:$J$19,2,FALSE),IF(VLOOKUP(H5005,'Cross-Page Data'!$D$4:$F$48,3,FALSE)="solar",IF(G5005="PV","solar PV","solar thermal"),IF(VLOOKUP(H5005,'Cross-Page Data'!$D$4:$F$48,3,FALSE)="wind",VLOOKUP(G5005,'Cross-Page Data'!$I$4:$J$19,2,FALSE),IF(VLOOKUP(H5005,'Cross-Page Data'!$D$4:$F$48,3,FALSE)="hydro",VLOOKUP(G5005,'Cross-Page Data'!$I$4:$J$19,2,FALSE),VLOOKUP(H5005,'Cross-Page Data'!$D$4:$F$48,3,FALSE)))))</f>
        <v/>
      </c>
      <c r="M5005" s="120">
        <f>IF(AND($P$2=FALSE,OR(F5005="Commercial NAICS Cogen",F5005="Industrial NAICS Cogen",F5005="NAICS-22 Cogen")),FALSE,IF(AND($P$3=FALSE,OR(F5005="Commercial NAICS Cogen",F5005="Commercial NAICS Non-Cogen",F5005="Industrial NAICS Cogen", F5005="industrial NAICS non-Cogen")),FALSE, TRUE))</f>
        <v/>
      </c>
    </row>
    <row r="5006">
      <c r="A5006" s="129" t="n">
        <v>62624</v>
      </c>
      <c r="B5006" s="130" t="inlineStr">
        <is>
          <t>White Cloud Wind Project, LLC</t>
        </is>
      </c>
      <c r="C5006" s="130" t="inlineStr">
        <is>
          <t>White Cloud Wind Project, LLC</t>
        </is>
      </c>
      <c r="D5006" s="129" t="n">
        <v>62079</v>
      </c>
      <c r="E5006" s="130" t="inlineStr">
        <is>
          <t>MO</t>
        </is>
      </c>
      <c r="F5006" s="130" t="inlineStr">
        <is>
          <t>NAICS-22 Non-Cogen</t>
        </is>
      </c>
      <c r="G5006" s="130" t="inlineStr">
        <is>
          <t>WT</t>
        </is>
      </c>
      <c r="H5006" s="130" t="inlineStr">
        <is>
          <t>WND</t>
        </is>
      </c>
      <c r="I5006" s="130" t="inlineStr">
        <is>
          <t>WND</t>
        </is>
      </c>
      <c r="J5006" s="131" t="n">
        <v>61733</v>
      </c>
      <c r="K5006" s="129" t="n">
        <v>2020</v>
      </c>
      <c r="L5006" s="120">
        <f>IF(VLOOKUP(H5006,'Cross-Page Data'!$D$4:$F$48,3,FALSE)="natural gas",VLOOKUP(G5006,'Cross-Page Data'!$I$4:$J$19,2,FALSE),IF(VLOOKUP(H5006,'Cross-Page Data'!$D$4:$F$48,3,FALSE)="solar",IF(G5006="PV","solar PV","solar thermal"),IF(VLOOKUP(H5006,'Cross-Page Data'!$D$4:$F$48,3,FALSE)="wind",VLOOKUP(G5006,'Cross-Page Data'!$I$4:$J$19,2,FALSE),IF(VLOOKUP(H5006,'Cross-Page Data'!$D$4:$F$48,3,FALSE)="hydro",VLOOKUP(G5006,'Cross-Page Data'!$I$4:$J$19,2,FALSE),VLOOKUP(H5006,'Cross-Page Data'!$D$4:$F$48,3,FALSE)))))</f>
        <v/>
      </c>
      <c r="M5006" s="120">
        <f>IF(AND($P$2=FALSE,OR(F5006="Commercial NAICS Cogen",F5006="Industrial NAICS Cogen",F5006="NAICS-22 Cogen")),FALSE,IF(AND($P$3=FALSE,OR(F5006="Commercial NAICS Cogen",F5006="Commercial NAICS Non-Cogen",F5006="Industrial NAICS Cogen", F5006="industrial NAICS non-Cogen")),FALSE, TRUE))</f>
        <v/>
      </c>
    </row>
    <row r="5007">
      <c r="A5007" s="129" t="n">
        <v>62630</v>
      </c>
      <c r="B5007" s="130" t="inlineStr">
        <is>
          <t>Jumbo Hill Wind Project</t>
        </is>
      </c>
      <c r="C5007" s="130" t="inlineStr">
        <is>
          <t>Engie North America</t>
        </is>
      </c>
      <c r="D5007" s="129" t="n">
        <v>56201</v>
      </c>
      <c r="E5007" s="130" t="inlineStr">
        <is>
          <t>TX</t>
        </is>
      </c>
      <c r="F5007" s="130" t="inlineStr">
        <is>
          <t>NAICS-22 Non-Cogen</t>
        </is>
      </c>
      <c r="G5007" s="130" t="inlineStr">
        <is>
          <t>WT</t>
        </is>
      </c>
      <c r="H5007" s="130" t="inlineStr">
        <is>
          <t>WND</t>
        </is>
      </c>
      <c r="I5007" s="130" t="inlineStr">
        <is>
          <t>WND</t>
        </is>
      </c>
      <c r="J5007" s="131" t="n">
        <v>479481</v>
      </c>
      <c r="K5007" s="129" t="n">
        <v>2020</v>
      </c>
      <c r="L5007" s="120">
        <f>IF(VLOOKUP(H5007,'Cross-Page Data'!$D$4:$F$48,3,FALSE)="natural gas",VLOOKUP(G5007,'Cross-Page Data'!$I$4:$J$19,2,FALSE),IF(VLOOKUP(H5007,'Cross-Page Data'!$D$4:$F$48,3,FALSE)="solar",IF(G5007="PV","solar PV","solar thermal"),IF(VLOOKUP(H5007,'Cross-Page Data'!$D$4:$F$48,3,FALSE)="wind",VLOOKUP(G5007,'Cross-Page Data'!$I$4:$J$19,2,FALSE),IF(VLOOKUP(H5007,'Cross-Page Data'!$D$4:$F$48,3,FALSE)="hydro",VLOOKUP(G5007,'Cross-Page Data'!$I$4:$J$19,2,FALSE),VLOOKUP(H5007,'Cross-Page Data'!$D$4:$F$48,3,FALSE)))))</f>
        <v/>
      </c>
      <c r="M5007" s="120">
        <f>IF(AND($P$2=FALSE,OR(F5007="Commercial NAICS Cogen",F5007="Industrial NAICS Cogen",F5007="NAICS-22 Cogen")),FALSE,IF(AND($P$3=FALSE,OR(F5007="Commercial NAICS Cogen",F5007="Commercial NAICS Non-Cogen",F5007="Industrial NAICS Cogen", F5007="industrial NAICS non-Cogen")),FALSE, TRUE))</f>
        <v/>
      </c>
    </row>
    <row r="5008">
      <c r="A5008" s="129" t="n">
        <v>62631</v>
      </c>
      <c r="B5008" s="130" t="inlineStr">
        <is>
          <t>Blue Heron Solar</t>
        </is>
      </c>
      <c r="C5008" s="130" t="inlineStr">
        <is>
          <t>Florida Power &amp; Light Co</t>
        </is>
      </c>
      <c r="D5008" s="129" t="n">
        <v>6452</v>
      </c>
      <c r="E5008" s="130" t="inlineStr">
        <is>
          <t>FL</t>
        </is>
      </c>
      <c r="F5008" s="130" t="inlineStr">
        <is>
          <t>Electric Utility</t>
        </is>
      </c>
      <c r="G5008" s="130" t="inlineStr">
        <is>
          <t>PV</t>
        </is>
      </c>
      <c r="H5008" s="130" t="inlineStr">
        <is>
          <t>SUN</t>
        </is>
      </c>
      <c r="I5008" s="130" t="inlineStr">
        <is>
          <t>SUN</t>
        </is>
      </c>
      <c r="J5008" s="131" t="n">
        <v>157064</v>
      </c>
      <c r="K5008" s="129" t="n">
        <v>2020</v>
      </c>
      <c r="L5008" s="120">
        <f>IF(VLOOKUP(H5008,'Cross-Page Data'!$D$4:$F$48,3,FALSE)="natural gas",VLOOKUP(G5008,'Cross-Page Data'!$I$4:$J$19,2,FALSE),IF(VLOOKUP(H5008,'Cross-Page Data'!$D$4:$F$48,3,FALSE)="solar",IF(G5008="PV","solar PV","solar thermal"),IF(VLOOKUP(H5008,'Cross-Page Data'!$D$4:$F$48,3,FALSE)="wind",VLOOKUP(G5008,'Cross-Page Data'!$I$4:$J$19,2,FALSE),IF(VLOOKUP(H5008,'Cross-Page Data'!$D$4:$F$48,3,FALSE)="hydro",VLOOKUP(G5008,'Cross-Page Data'!$I$4:$J$19,2,FALSE),VLOOKUP(H5008,'Cross-Page Data'!$D$4:$F$48,3,FALSE)))))</f>
        <v/>
      </c>
      <c r="M5008" s="120">
        <f>IF(AND($P$2=FALSE,OR(F5008="Commercial NAICS Cogen",F5008="Industrial NAICS Cogen",F5008="NAICS-22 Cogen")),FALSE,IF(AND($P$3=FALSE,OR(F5008="Commercial NAICS Cogen",F5008="Commercial NAICS Non-Cogen",F5008="Industrial NAICS Cogen", F5008="industrial NAICS non-Cogen")),FALSE, TRUE))</f>
        <v/>
      </c>
    </row>
    <row r="5009">
      <c r="A5009" s="129" t="n">
        <v>62632</v>
      </c>
      <c r="B5009" s="130" t="inlineStr">
        <is>
          <t>Cattle Ranch</t>
        </is>
      </c>
      <c r="C5009" s="130" t="inlineStr">
        <is>
          <t>Florida Power &amp; Light Co</t>
        </is>
      </c>
      <c r="D5009" s="129" t="n">
        <v>6452</v>
      </c>
      <c r="E5009" s="130" t="inlineStr">
        <is>
          <t>FL</t>
        </is>
      </c>
      <c r="F5009" s="130" t="inlineStr">
        <is>
          <t>Electric Utility</t>
        </is>
      </c>
      <c r="G5009" s="130" t="inlineStr">
        <is>
          <t>PV</t>
        </is>
      </c>
      <c r="H5009" s="130" t="inlineStr">
        <is>
          <t>SUN</t>
        </is>
      </c>
      <c r="I5009" s="130" t="inlineStr">
        <is>
          <t>SUN</t>
        </is>
      </c>
      <c r="J5009" s="131" t="n">
        <v>148094</v>
      </c>
      <c r="K5009" s="129" t="n">
        <v>2020</v>
      </c>
      <c r="L5009" s="120">
        <f>IF(VLOOKUP(H5009,'Cross-Page Data'!$D$4:$F$48,3,FALSE)="natural gas",VLOOKUP(G5009,'Cross-Page Data'!$I$4:$J$19,2,FALSE),IF(VLOOKUP(H5009,'Cross-Page Data'!$D$4:$F$48,3,FALSE)="solar",IF(G5009="PV","solar PV","solar thermal"),IF(VLOOKUP(H5009,'Cross-Page Data'!$D$4:$F$48,3,FALSE)="wind",VLOOKUP(G5009,'Cross-Page Data'!$I$4:$J$19,2,FALSE),IF(VLOOKUP(H5009,'Cross-Page Data'!$D$4:$F$48,3,FALSE)="hydro",VLOOKUP(G5009,'Cross-Page Data'!$I$4:$J$19,2,FALSE),VLOOKUP(H5009,'Cross-Page Data'!$D$4:$F$48,3,FALSE)))))</f>
        <v/>
      </c>
      <c r="M5009" s="120">
        <f>IF(AND($P$2=FALSE,OR(F5009="Commercial NAICS Cogen",F5009="Industrial NAICS Cogen",F5009="NAICS-22 Cogen")),FALSE,IF(AND($P$3=FALSE,OR(F5009="Commercial NAICS Cogen",F5009="Commercial NAICS Non-Cogen",F5009="Industrial NAICS Cogen", F5009="industrial NAICS non-Cogen")),FALSE, TRUE))</f>
        <v/>
      </c>
    </row>
    <row r="5010">
      <c r="A5010" s="129" t="n">
        <v>62633</v>
      </c>
      <c r="B5010" s="130" t="inlineStr">
        <is>
          <t>Twin Lakes</t>
        </is>
      </c>
      <c r="C5010" s="130" t="inlineStr">
        <is>
          <t>Florida Power &amp; Light Co</t>
        </is>
      </c>
      <c r="D5010" s="129" t="n">
        <v>6452</v>
      </c>
      <c r="E5010" s="130" t="inlineStr">
        <is>
          <t>FL</t>
        </is>
      </c>
      <c r="F5010" s="130" t="inlineStr">
        <is>
          <t>Electric Utility</t>
        </is>
      </c>
      <c r="G5010" s="130" t="inlineStr">
        <is>
          <t>PV</t>
        </is>
      </c>
      <c r="H5010" s="130" t="inlineStr">
        <is>
          <t>SUN</t>
        </is>
      </c>
      <c r="I5010" s="130" t="inlineStr">
        <is>
          <t>SUN</t>
        </is>
      </c>
      <c r="J5010" s="131" t="n">
        <v>147227</v>
      </c>
      <c r="K5010" s="129" t="n">
        <v>2020</v>
      </c>
      <c r="L5010" s="120">
        <f>IF(VLOOKUP(H5010,'Cross-Page Data'!$D$4:$F$48,3,FALSE)="natural gas",VLOOKUP(G5010,'Cross-Page Data'!$I$4:$J$19,2,FALSE),IF(VLOOKUP(H5010,'Cross-Page Data'!$D$4:$F$48,3,FALSE)="solar",IF(G5010="PV","solar PV","solar thermal"),IF(VLOOKUP(H5010,'Cross-Page Data'!$D$4:$F$48,3,FALSE)="wind",VLOOKUP(G5010,'Cross-Page Data'!$I$4:$J$19,2,FALSE),IF(VLOOKUP(H5010,'Cross-Page Data'!$D$4:$F$48,3,FALSE)="hydro",VLOOKUP(G5010,'Cross-Page Data'!$I$4:$J$19,2,FALSE),VLOOKUP(H5010,'Cross-Page Data'!$D$4:$F$48,3,FALSE)))))</f>
        <v/>
      </c>
      <c r="M5010" s="120">
        <f>IF(AND($P$2=FALSE,OR(F5010="Commercial NAICS Cogen",F5010="Industrial NAICS Cogen",F5010="NAICS-22 Cogen")),FALSE,IF(AND($P$3=FALSE,OR(F5010="Commercial NAICS Cogen",F5010="Commercial NAICS Non-Cogen",F5010="Industrial NAICS Cogen", F5010="industrial NAICS non-Cogen")),FALSE, TRUE))</f>
        <v/>
      </c>
    </row>
    <row r="5011">
      <c r="A5011" s="129" t="n">
        <v>62634</v>
      </c>
      <c r="B5011" s="130" t="inlineStr">
        <is>
          <t>Babcock Preserve</t>
        </is>
      </c>
      <c r="C5011" s="130" t="inlineStr">
        <is>
          <t>Florida Power &amp; Light Co</t>
        </is>
      </c>
      <c r="D5011" s="129" t="n">
        <v>6452</v>
      </c>
      <c r="E5011" s="130" t="inlineStr">
        <is>
          <t>FL</t>
        </is>
      </c>
      <c r="F5011" s="130" t="inlineStr">
        <is>
          <t>Electric Utility</t>
        </is>
      </c>
      <c r="G5011" s="130" t="inlineStr">
        <is>
          <t>PV</t>
        </is>
      </c>
      <c r="H5011" s="130" t="inlineStr">
        <is>
          <t>SUN</t>
        </is>
      </c>
      <c r="I5011" s="130" t="inlineStr">
        <is>
          <t>SUN</t>
        </is>
      </c>
      <c r="J5011" s="131" t="n">
        <v>160109</v>
      </c>
      <c r="K5011" s="129" t="n">
        <v>2020</v>
      </c>
      <c r="L5011" s="120">
        <f>IF(VLOOKUP(H5011,'Cross-Page Data'!$D$4:$F$48,3,FALSE)="natural gas",VLOOKUP(G5011,'Cross-Page Data'!$I$4:$J$19,2,FALSE),IF(VLOOKUP(H5011,'Cross-Page Data'!$D$4:$F$48,3,FALSE)="solar",IF(G5011="PV","solar PV","solar thermal"),IF(VLOOKUP(H5011,'Cross-Page Data'!$D$4:$F$48,3,FALSE)="wind",VLOOKUP(G5011,'Cross-Page Data'!$I$4:$J$19,2,FALSE),IF(VLOOKUP(H5011,'Cross-Page Data'!$D$4:$F$48,3,FALSE)="hydro",VLOOKUP(G5011,'Cross-Page Data'!$I$4:$J$19,2,FALSE),VLOOKUP(H5011,'Cross-Page Data'!$D$4:$F$48,3,FALSE)))))</f>
        <v/>
      </c>
      <c r="M5011" s="120">
        <f>IF(AND($P$2=FALSE,OR(F5011="Commercial NAICS Cogen",F5011="Industrial NAICS Cogen",F5011="NAICS-22 Cogen")),FALSE,IF(AND($P$3=FALSE,OR(F5011="Commercial NAICS Cogen",F5011="Commercial NAICS Non-Cogen",F5011="Industrial NAICS Cogen", F5011="industrial NAICS non-Cogen")),FALSE, TRUE))</f>
        <v/>
      </c>
    </row>
    <row r="5012">
      <c r="A5012" s="129" t="n">
        <v>62644</v>
      </c>
      <c r="B5012" s="130" t="inlineStr">
        <is>
          <t>Minuteman Energy Storage</t>
        </is>
      </c>
      <c r="C5012" s="130" t="inlineStr">
        <is>
          <t>Minuteman Eenergy Storage, LLC</t>
        </is>
      </c>
      <c r="D5012" s="129" t="n">
        <v>62122</v>
      </c>
      <c r="E5012" s="130" t="inlineStr">
        <is>
          <t>MA</t>
        </is>
      </c>
      <c r="F5012" s="130" t="inlineStr">
        <is>
          <t>NAICS-22 Non-Cogen</t>
        </is>
      </c>
      <c r="G5012" s="130" t="inlineStr">
        <is>
          <t>BA</t>
        </is>
      </c>
      <c r="H5012" s="130" t="inlineStr">
        <is>
          <t>MWH</t>
        </is>
      </c>
      <c r="I5012" s="130" t="inlineStr">
        <is>
          <t>OTH</t>
        </is>
      </c>
      <c r="J5012" s="131" t="n">
        <v>-155</v>
      </c>
      <c r="K5012" s="129" t="n">
        <v>2020</v>
      </c>
      <c r="L5012" s="120">
        <f>IF(VLOOKUP(H5012,'Cross-Page Data'!$D$4:$F$48,3,FALSE)="natural gas",VLOOKUP(G5012,'Cross-Page Data'!$I$4:$J$19,2,FALSE),IF(VLOOKUP(H5012,'Cross-Page Data'!$D$4:$F$48,3,FALSE)="solar",IF(G5012="PV","solar PV","solar thermal"),IF(VLOOKUP(H5012,'Cross-Page Data'!$D$4:$F$48,3,FALSE)="wind",VLOOKUP(G5012,'Cross-Page Data'!$I$4:$J$19,2,FALSE),IF(VLOOKUP(H5012,'Cross-Page Data'!$D$4:$F$48,3,FALSE)="hydro",VLOOKUP(G5012,'Cross-Page Data'!$I$4:$J$19,2,FALSE),VLOOKUP(H5012,'Cross-Page Data'!$D$4:$F$48,3,FALSE)))))</f>
        <v/>
      </c>
      <c r="M5012" s="120">
        <f>IF(AND($P$2=FALSE,OR(F5012="Commercial NAICS Cogen",F5012="Industrial NAICS Cogen",F5012="NAICS-22 Cogen")),FALSE,IF(AND($P$3=FALSE,OR(F5012="Commercial NAICS Cogen",F5012="Commercial NAICS Non-Cogen",F5012="Industrial NAICS Cogen", F5012="industrial NAICS non-Cogen")),FALSE, TRUE))</f>
        <v/>
      </c>
    </row>
    <row r="5013">
      <c r="A5013" s="129" t="n">
        <v>62645</v>
      </c>
      <c r="B5013" s="130" t="inlineStr">
        <is>
          <t>Northern Preserve Solar</t>
        </is>
      </c>
      <c r="C5013" s="130" t="inlineStr">
        <is>
          <t>Florida Power &amp; Light Co</t>
        </is>
      </c>
      <c r="D5013" s="129" t="n">
        <v>6452</v>
      </c>
      <c r="E5013" s="130" t="inlineStr">
        <is>
          <t>FL</t>
        </is>
      </c>
      <c r="F5013" s="130" t="inlineStr">
        <is>
          <t>Electric Utility</t>
        </is>
      </c>
      <c r="G5013" s="130" t="inlineStr">
        <is>
          <t>PV</t>
        </is>
      </c>
      <c r="H5013" s="130" t="inlineStr">
        <is>
          <t>SUN</t>
        </is>
      </c>
      <c r="I5013" s="130" t="inlineStr">
        <is>
          <t>SUN</t>
        </is>
      </c>
      <c r="J5013" s="131" t="n">
        <v>132478</v>
      </c>
      <c r="K5013" s="129" t="n">
        <v>2020</v>
      </c>
      <c r="L5013" s="120">
        <f>IF(VLOOKUP(H5013,'Cross-Page Data'!$D$4:$F$48,3,FALSE)="natural gas",VLOOKUP(G5013,'Cross-Page Data'!$I$4:$J$19,2,FALSE),IF(VLOOKUP(H5013,'Cross-Page Data'!$D$4:$F$48,3,FALSE)="solar",IF(G5013="PV","solar PV","solar thermal"),IF(VLOOKUP(H5013,'Cross-Page Data'!$D$4:$F$48,3,FALSE)="wind",VLOOKUP(G5013,'Cross-Page Data'!$I$4:$J$19,2,FALSE),IF(VLOOKUP(H5013,'Cross-Page Data'!$D$4:$F$48,3,FALSE)="hydro",VLOOKUP(G5013,'Cross-Page Data'!$I$4:$J$19,2,FALSE),VLOOKUP(H5013,'Cross-Page Data'!$D$4:$F$48,3,FALSE)))))</f>
        <v/>
      </c>
      <c r="M5013" s="120">
        <f>IF(AND($P$2=FALSE,OR(F5013="Commercial NAICS Cogen",F5013="Industrial NAICS Cogen",F5013="NAICS-22 Cogen")),FALSE,IF(AND($P$3=FALSE,OR(F5013="Commercial NAICS Cogen",F5013="Commercial NAICS Non-Cogen",F5013="Industrial NAICS Cogen", F5013="industrial NAICS non-Cogen")),FALSE, TRUE))</f>
        <v/>
      </c>
    </row>
    <row r="5014">
      <c r="A5014" s="129" t="n">
        <v>62657</v>
      </c>
      <c r="B5014" s="130" t="inlineStr">
        <is>
          <t>DWW Solar ll</t>
        </is>
      </c>
      <c r="C5014" s="130" t="inlineStr">
        <is>
          <t>DWW Solar ll LLC</t>
        </is>
      </c>
      <c r="D5014" s="129" t="n">
        <v>62132</v>
      </c>
      <c r="E5014" s="130" t="inlineStr">
        <is>
          <t>CT</t>
        </is>
      </c>
      <c r="F5014" s="130" t="inlineStr">
        <is>
          <t>NAICS-22 Non-Cogen</t>
        </is>
      </c>
      <c r="G5014" s="130" t="inlineStr">
        <is>
          <t>PV</t>
        </is>
      </c>
      <c r="H5014" s="130" t="inlineStr">
        <is>
          <t>SUN</t>
        </is>
      </c>
      <c r="I5014" s="130" t="inlineStr">
        <is>
          <t>SUN</t>
        </is>
      </c>
      <c r="J5014" s="131" t="n">
        <v>53347</v>
      </c>
      <c r="K5014" s="129" t="n">
        <v>2020</v>
      </c>
      <c r="L5014" s="120">
        <f>IF(VLOOKUP(H5014,'Cross-Page Data'!$D$4:$F$48,3,FALSE)="natural gas",VLOOKUP(G5014,'Cross-Page Data'!$I$4:$J$19,2,FALSE),IF(VLOOKUP(H5014,'Cross-Page Data'!$D$4:$F$48,3,FALSE)="solar",IF(G5014="PV","solar PV","solar thermal"),IF(VLOOKUP(H5014,'Cross-Page Data'!$D$4:$F$48,3,FALSE)="wind",VLOOKUP(G5014,'Cross-Page Data'!$I$4:$J$19,2,FALSE),IF(VLOOKUP(H5014,'Cross-Page Data'!$D$4:$F$48,3,FALSE)="hydro",VLOOKUP(G5014,'Cross-Page Data'!$I$4:$J$19,2,FALSE),VLOOKUP(H5014,'Cross-Page Data'!$D$4:$F$48,3,FALSE)))))</f>
        <v/>
      </c>
      <c r="M5014" s="120">
        <f>IF(AND($P$2=FALSE,OR(F5014="Commercial NAICS Cogen",F5014="Industrial NAICS Cogen",F5014="NAICS-22 Cogen")),FALSE,IF(AND($P$3=FALSE,OR(F5014="Commercial NAICS Cogen",F5014="Commercial NAICS Non-Cogen",F5014="Industrial NAICS Cogen", F5014="industrial NAICS non-Cogen")),FALSE, TRUE))</f>
        <v/>
      </c>
    </row>
    <row r="5015">
      <c r="A5015" s="129" t="n">
        <v>62669</v>
      </c>
      <c r="B5015" s="130" t="inlineStr">
        <is>
          <t>Gaston Solar Power Plant</t>
        </is>
      </c>
      <c r="C5015" s="130" t="inlineStr">
        <is>
          <t>Duke Energy Carolinas, LLC</t>
        </is>
      </c>
      <c r="D5015" s="129" t="n">
        <v>5416</v>
      </c>
      <c r="E5015" s="130" t="inlineStr">
        <is>
          <t>NC</t>
        </is>
      </c>
      <c r="F5015" s="130" t="inlineStr">
        <is>
          <t>Electric Utility</t>
        </is>
      </c>
      <c r="G5015" s="130" t="inlineStr">
        <is>
          <t>PV</t>
        </is>
      </c>
      <c r="H5015" s="130" t="inlineStr">
        <is>
          <t>SUN</t>
        </is>
      </c>
      <c r="I5015" s="130" t="inlineStr">
        <is>
          <t>SUN</t>
        </is>
      </c>
      <c r="J5015" s="131" t="n">
        <v>821</v>
      </c>
      <c r="K5015" s="129" t="n">
        <v>2020</v>
      </c>
      <c r="L5015" s="120">
        <f>IF(VLOOKUP(H5015,'Cross-Page Data'!$D$4:$F$48,3,FALSE)="natural gas",VLOOKUP(G5015,'Cross-Page Data'!$I$4:$J$19,2,FALSE),IF(VLOOKUP(H5015,'Cross-Page Data'!$D$4:$F$48,3,FALSE)="solar",IF(G5015="PV","solar PV","solar thermal"),IF(VLOOKUP(H5015,'Cross-Page Data'!$D$4:$F$48,3,FALSE)="wind",VLOOKUP(G5015,'Cross-Page Data'!$I$4:$J$19,2,FALSE),IF(VLOOKUP(H5015,'Cross-Page Data'!$D$4:$F$48,3,FALSE)="hydro",VLOOKUP(G5015,'Cross-Page Data'!$I$4:$J$19,2,FALSE),VLOOKUP(H5015,'Cross-Page Data'!$D$4:$F$48,3,FALSE)))))</f>
        <v/>
      </c>
      <c r="M5015" s="120">
        <f>IF(AND($P$2=FALSE,OR(F5015="Commercial NAICS Cogen",F5015="Industrial NAICS Cogen",F5015="NAICS-22 Cogen")),FALSE,IF(AND($P$3=FALSE,OR(F5015="Commercial NAICS Cogen",F5015="Commercial NAICS Non-Cogen",F5015="Industrial NAICS Cogen", F5015="industrial NAICS non-Cogen")),FALSE, TRUE))</f>
        <v/>
      </c>
    </row>
    <row r="5016">
      <c r="A5016" s="129" t="n">
        <v>62678</v>
      </c>
      <c r="B5016" s="130" t="inlineStr">
        <is>
          <t>Crooked Run</t>
        </is>
      </c>
      <c r="C5016" s="130" t="inlineStr">
        <is>
          <t>Cypress Creek Renewables</t>
        </is>
      </c>
      <c r="D5016" s="129" t="n">
        <v>61060</v>
      </c>
      <c r="E5016" s="130" t="inlineStr">
        <is>
          <t>NC</t>
        </is>
      </c>
      <c r="F5016" s="130" t="inlineStr">
        <is>
          <t>NAICS-22 Non-Cogen</t>
        </is>
      </c>
      <c r="G5016" s="130" t="inlineStr">
        <is>
          <t>PV</t>
        </is>
      </c>
      <c r="H5016" s="130" t="inlineStr">
        <is>
          <t>SUN</t>
        </is>
      </c>
      <c r="I5016" s="130" t="inlineStr">
        <is>
          <t>SUN</t>
        </is>
      </c>
      <c r="J5016" s="131" t="n">
        <v>136739</v>
      </c>
      <c r="K5016" s="129" t="n">
        <v>2020</v>
      </c>
      <c r="L5016" s="120">
        <f>IF(VLOOKUP(H5016,'Cross-Page Data'!$D$4:$F$48,3,FALSE)="natural gas",VLOOKUP(G5016,'Cross-Page Data'!$I$4:$J$19,2,FALSE),IF(VLOOKUP(H5016,'Cross-Page Data'!$D$4:$F$48,3,FALSE)="solar",IF(G5016="PV","solar PV","solar thermal"),IF(VLOOKUP(H5016,'Cross-Page Data'!$D$4:$F$48,3,FALSE)="wind",VLOOKUP(G5016,'Cross-Page Data'!$I$4:$J$19,2,FALSE),IF(VLOOKUP(H5016,'Cross-Page Data'!$D$4:$F$48,3,FALSE)="hydro",VLOOKUP(G5016,'Cross-Page Data'!$I$4:$J$19,2,FALSE),VLOOKUP(H5016,'Cross-Page Data'!$D$4:$F$48,3,FALSE)))))</f>
        <v/>
      </c>
      <c r="M5016" s="120">
        <f>IF(AND($P$2=FALSE,OR(F5016="Commercial NAICS Cogen",F5016="Industrial NAICS Cogen",F5016="NAICS-22 Cogen")),FALSE,IF(AND($P$3=FALSE,OR(F5016="Commercial NAICS Cogen",F5016="Commercial NAICS Non-Cogen",F5016="Industrial NAICS Cogen", F5016="industrial NAICS non-Cogen")),FALSE, TRUE))</f>
        <v/>
      </c>
    </row>
    <row r="5017">
      <c r="A5017" s="129" t="n">
        <v>62679</v>
      </c>
      <c r="B5017" s="130" t="inlineStr">
        <is>
          <t>Palmetto Plains</t>
        </is>
      </c>
      <c r="C5017" s="130" t="inlineStr">
        <is>
          <t>Cypress Creek Renewables</t>
        </is>
      </c>
      <c r="D5017" s="129" t="n">
        <v>61060</v>
      </c>
      <c r="E5017" s="130" t="inlineStr">
        <is>
          <t>SC</t>
        </is>
      </c>
      <c r="F5017" s="130" t="inlineStr">
        <is>
          <t>NAICS-22 Non-Cogen</t>
        </is>
      </c>
      <c r="G5017" s="130" t="inlineStr">
        <is>
          <t>PV</t>
        </is>
      </c>
      <c r="H5017" s="130" t="inlineStr">
        <is>
          <t>SUN</t>
        </is>
      </c>
      <c r="I5017" s="130" t="inlineStr">
        <is>
          <t>SUN</t>
        </is>
      </c>
      <c r="J5017" s="131" t="n">
        <v>158100</v>
      </c>
      <c r="K5017" s="129" t="n">
        <v>2020</v>
      </c>
      <c r="L5017" s="120">
        <f>IF(VLOOKUP(H5017,'Cross-Page Data'!$D$4:$F$48,3,FALSE)="natural gas",VLOOKUP(G5017,'Cross-Page Data'!$I$4:$J$19,2,FALSE),IF(VLOOKUP(H5017,'Cross-Page Data'!$D$4:$F$48,3,FALSE)="solar",IF(G5017="PV","solar PV","solar thermal"),IF(VLOOKUP(H5017,'Cross-Page Data'!$D$4:$F$48,3,FALSE)="wind",VLOOKUP(G5017,'Cross-Page Data'!$I$4:$J$19,2,FALSE),IF(VLOOKUP(H5017,'Cross-Page Data'!$D$4:$F$48,3,FALSE)="hydro",VLOOKUP(G5017,'Cross-Page Data'!$I$4:$J$19,2,FALSE),VLOOKUP(H5017,'Cross-Page Data'!$D$4:$F$48,3,FALSE)))))</f>
        <v/>
      </c>
      <c r="M5017" s="120">
        <f>IF(AND($P$2=FALSE,OR(F5017="Commercial NAICS Cogen",F5017="Industrial NAICS Cogen",F5017="NAICS-22 Cogen")),FALSE,IF(AND($P$3=FALSE,OR(F5017="Commercial NAICS Cogen",F5017="Commercial NAICS Non-Cogen",F5017="Industrial NAICS Cogen", F5017="industrial NAICS non-Cogen")),FALSE, TRUE))</f>
        <v/>
      </c>
    </row>
    <row r="5018">
      <c r="A5018" s="129" t="n">
        <v>62682</v>
      </c>
      <c r="B5018" s="130" t="inlineStr">
        <is>
          <t>Noland Wastewater Treatment Plant Hybrid</t>
        </is>
      </c>
      <c r="C5018" s="130" t="inlineStr">
        <is>
          <t>Today's Power, Inc.</t>
        </is>
      </c>
      <c r="D5018" s="129" t="n">
        <v>61204</v>
      </c>
      <c r="E5018" s="130" t="inlineStr">
        <is>
          <t>AR</t>
        </is>
      </c>
      <c r="F5018" s="130" t="inlineStr">
        <is>
          <t>Commercial NAICS Non-Cogen</t>
        </is>
      </c>
      <c r="G5018" s="130" t="inlineStr">
        <is>
          <t>BA</t>
        </is>
      </c>
      <c r="H5018" s="130" t="inlineStr">
        <is>
          <t>MWH</t>
        </is>
      </c>
      <c r="I5018" s="130" t="inlineStr">
        <is>
          <t>OTH</t>
        </is>
      </c>
      <c r="J5018" s="131" t="n">
        <v>-260</v>
      </c>
      <c r="K5018" s="129" t="n">
        <v>2020</v>
      </c>
      <c r="L5018" s="120">
        <f>IF(VLOOKUP(H5018,'Cross-Page Data'!$D$4:$F$48,3,FALSE)="natural gas",VLOOKUP(G5018,'Cross-Page Data'!$I$4:$J$19,2,FALSE),IF(VLOOKUP(H5018,'Cross-Page Data'!$D$4:$F$48,3,FALSE)="solar",IF(G5018="PV","solar PV","solar thermal"),IF(VLOOKUP(H5018,'Cross-Page Data'!$D$4:$F$48,3,FALSE)="wind",VLOOKUP(G5018,'Cross-Page Data'!$I$4:$J$19,2,FALSE),IF(VLOOKUP(H5018,'Cross-Page Data'!$D$4:$F$48,3,FALSE)="hydro",VLOOKUP(G5018,'Cross-Page Data'!$I$4:$J$19,2,FALSE),VLOOKUP(H5018,'Cross-Page Data'!$D$4:$F$48,3,FALSE)))))</f>
        <v/>
      </c>
      <c r="M5018" s="120">
        <f>IF(AND($P$2=FALSE,OR(F5018="Commercial NAICS Cogen",F5018="Industrial NAICS Cogen",F5018="NAICS-22 Cogen")),FALSE,IF(AND($P$3=FALSE,OR(F5018="Commercial NAICS Cogen",F5018="Commercial NAICS Non-Cogen",F5018="Industrial NAICS Cogen", F5018="industrial NAICS non-Cogen")),FALSE, TRUE))</f>
        <v/>
      </c>
    </row>
    <row r="5019">
      <c r="A5019" s="129" t="n">
        <v>62682</v>
      </c>
      <c r="B5019" s="130" t="inlineStr">
        <is>
          <t>Noland Wastewater Treatment Plant Hybrid</t>
        </is>
      </c>
      <c r="C5019" s="130" t="inlineStr">
        <is>
          <t>Today's Power, Inc.</t>
        </is>
      </c>
      <c r="D5019" s="129" t="n">
        <v>61204</v>
      </c>
      <c r="E5019" s="130" t="inlineStr">
        <is>
          <t>AR</t>
        </is>
      </c>
      <c r="F5019" s="130" t="inlineStr">
        <is>
          <t>Commercial NAICS Non-Cogen</t>
        </is>
      </c>
      <c r="G5019" s="130" t="inlineStr">
        <is>
          <t>PV</t>
        </is>
      </c>
      <c r="H5019" s="130" t="inlineStr">
        <is>
          <t>SUN</t>
        </is>
      </c>
      <c r="I5019" s="130" t="inlineStr">
        <is>
          <t>SUN</t>
        </is>
      </c>
      <c r="J5019" s="131" t="n">
        <v>9409</v>
      </c>
      <c r="K5019" s="129" t="n">
        <v>2020</v>
      </c>
      <c r="L5019" s="120">
        <f>IF(VLOOKUP(H5019,'Cross-Page Data'!$D$4:$F$48,3,FALSE)="natural gas",VLOOKUP(G5019,'Cross-Page Data'!$I$4:$J$19,2,FALSE),IF(VLOOKUP(H5019,'Cross-Page Data'!$D$4:$F$48,3,FALSE)="solar",IF(G5019="PV","solar PV","solar thermal"),IF(VLOOKUP(H5019,'Cross-Page Data'!$D$4:$F$48,3,FALSE)="wind",VLOOKUP(G5019,'Cross-Page Data'!$I$4:$J$19,2,FALSE),IF(VLOOKUP(H5019,'Cross-Page Data'!$D$4:$F$48,3,FALSE)="hydro",VLOOKUP(G5019,'Cross-Page Data'!$I$4:$J$19,2,FALSE),VLOOKUP(H5019,'Cross-Page Data'!$D$4:$F$48,3,FALSE)))))</f>
        <v/>
      </c>
      <c r="M5019" s="120">
        <f>IF(AND($P$2=FALSE,OR(F5019="Commercial NAICS Cogen",F5019="Industrial NAICS Cogen",F5019="NAICS-22 Cogen")),FALSE,IF(AND($P$3=FALSE,OR(F5019="Commercial NAICS Cogen",F5019="Commercial NAICS Non-Cogen",F5019="Industrial NAICS Cogen", F5019="industrial NAICS non-Cogen")),FALSE, TRUE))</f>
        <v/>
      </c>
    </row>
    <row r="5020" ht="29" customHeight="1" s="157">
      <c r="A5020" s="129" t="n">
        <v>62683</v>
      </c>
      <c r="B5020" s="130" t="inlineStr">
        <is>
          <t>Westside Wastewater Treatment Plant Hybrid</t>
        </is>
      </c>
      <c r="C5020" s="130" t="inlineStr">
        <is>
          <t>Today's Power, Inc.</t>
        </is>
      </c>
      <c r="D5020" s="129" t="n">
        <v>61204</v>
      </c>
      <c r="E5020" s="130" t="inlineStr">
        <is>
          <t>AR</t>
        </is>
      </c>
      <c r="F5020" s="130" t="inlineStr">
        <is>
          <t>Commercial NAICS Non-Cogen</t>
        </is>
      </c>
      <c r="G5020" s="130" t="inlineStr">
        <is>
          <t>BA</t>
        </is>
      </c>
      <c r="H5020" s="130" t="inlineStr">
        <is>
          <t>MWH</t>
        </is>
      </c>
      <c r="I5020" s="130" t="inlineStr">
        <is>
          <t>OTH</t>
        </is>
      </c>
      <c r="J5020" s="131" t="n">
        <v>-262</v>
      </c>
      <c r="K5020" s="129" t="n">
        <v>2020</v>
      </c>
      <c r="L5020" s="120">
        <f>IF(VLOOKUP(H5020,'Cross-Page Data'!$D$4:$F$48,3,FALSE)="natural gas",VLOOKUP(G5020,'Cross-Page Data'!$I$4:$J$19,2,FALSE),IF(VLOOKUP(H5020,'Cross-Page Data'!$D$4:$F$48,3,FALSE)="solar",IF(G5020="PV","solar PV","solar thermal"),IF(VLOOKUP(H5020,'Cross-Page Data'!$D$4:$F$48,3,FALSE)="wind",VLOOKUP(G5020,'Cross-Page Data'!$I$4:$J$19,2,FALSE),IF(VLOOKUP(H5020,'Cross-Page Data'!$D$4:$F$48,3,FALSE)="hydro",VLOOKUP(G5020,'Cross-Page Data'!$I$4:$J$19,2,FALSE),VLOOKUP(H5020,'Cross-Page Data'!$D$4:$F$48,3,FALSE)))))</f>
        <v/>
      </c>
      <c r="M5020" s="120">
        <f>IF(AND($P$2=FALSE,OR(F5020="Commercial NAICS Cogen",F5020="Industrial NAICS Cogen",F5020="NAICS-22 Cogen")),FALSE,IF(AND($P$3=FALSE,OR(F5020="Commercial NAICS Cogen",F5020="Commercial NAICS Non-Cogen",F5020="Industrial NAICS Cogen", F5020="industrial NAICS non-Cogen")),FALSE, TRUE))</f>
        <v/>
      </c>
    </row>
    <row r="5021" ht="29" customHeight="1" s="157">
      <c r="A5021" s="129" t="n">
        <v>62683</v>
      </c>
      <c r="B5021" s="130" t="inlineStr">
        <is>
          <t>Westside Wastewater Treatment Plant Hybrid</t>
        </is>
      </c>
      <c r="C5021" s="130" t="inlineStr">
        <is>
          <t>Today's Power, Inc.</t>
        </is>
      </c>
      <c r="D5021" s="129" t="n">
        <v>61204</v>
      </c>
      <c r="E5021" s="130" t="inlineStr">
        <is>
          <t>AR</t>
        </is>
      </c>
      <c r="F5021" s="130" t="inlineStr">
        <is>
          <t>Commercial NAICS Non-Cogen</t>
        </is>
      </c>
      <c r="G5021" s="130" t="inlineStr">
        <is>
          <t>PV</t>
        </is>
      </c>
      <c r="H5021" s="130" t="inlineStr">
        <is>
          <t>SUN</t>
        </is>
      </c>
      <c r="I5021" s="130" t="inlineStr">
        <is>
          <t>SUN</t>
        </is>
      </c>
      <c r="J5021" s="131" t="n">
        <v>9536</v>
      </c>
      <c r="K5021" s="129" t="n">
        <v>2020</v>
      </c>
      <c r="L5021" s="120">
        <f>IF(VLOOKUP(H5021,'Cross-Page Data'!$D$4:$F$48,3,FALSE)="natural gas",VLOOKUP(G5021,'Cross-Page Data'!$I$4:$J$19,2,FALSE),IF(VLOOKUP(H5021,'Cross-Page Data'!$D$4:$F$48,3,FALSE)="solar",IF(G5021="PV","solar PV","solar thermal"),IF(VLOOKUP(H5021,'Cross-Page Data'!$D$4:$F$48,3,FALSE)="wind",VLOOKUP(G5021,'Cross-Page Data'!$I$4:$J$19,2,FALSE),IF(VLOOKUP(H5021,'Cross-Page Data'!$D$4:$F$48,3,FALSE)="hydro",VLOOKUP(G5021,'Cross-Page Data'!$I$4:$J$19,2,FALSE),VLOOKUP(H5021,'Cross-Page Data'!$D$4:$F$48,3,FALSE)))))</f>
        <v/>
      </c>
      <c r="M5021" s="120">
        <f>IF(AND($P$2=FALSE,OR(F5021="Commercial NAICS Cogen",F5021="Industrial NAICS Cogen",F5021="NAICS-22 Cogen")),FALSE,IF(AND($P$3=FALSE,OR(F5021="Commercial NAICS Cogen",F5021="Commercial NAICS Non-Cogen",F5021="Industrial NAICS Cogen", F5021="industrial NAICS non-Cogen")),FALSE, TRUE))</f>
        <v/>
      </c>
    </row>
    <row r="5022">
      <c r="A5022" s="129" t="n">
        <v>62711</v>
      </c>
      <c r="B5022" s="130" t="inlineStr">
        <is>
          <t>Plum Creek Wind Project (NE)</t>
        </is>
      </c>
      <c r="C5022" s="130" t="inlineStr">
        <is>
          <t>Plum Creek Wind, LLC</t>
        </is>
      </c>
      <c r="D5022" s="129" t="n">
        <v>62633</v>
      </c>
      <c r="E5022" s="130" t="inlineStr">
        <is>
          <t>NE</t>
        </is>
      </c>
      <c r="F5022" s="130" t="inlineStr">
        <is>
          <t>NAICS-22 Non-Cogen</t>
        </is>
      </c>
      <c r="G5022" s="130" t="inlineStr">
        <is>
          <t>WT</t>
        </is>
      </c>
      <c r="H5022" s="130" t="inlineStr">
        <is>
          <t>WND</t>
        </is>
      </c>
      <c r="I5022" s="130" t="inlineStr">
        <is>
          <t>WND</t>
        </is>
      </c>
      <c r="J5022" s="131" t="n">
        <v>488143</v>
      </c>
      <c r="K5022" s="129" t="n">
        <v>2020</v>
      </c>
      <c r="L5022" s="120">
        <f>IF(VLOOKUP(H5022,'Cross-Page Data'!$D$4:$F$48,3,FALSE)="natural gas",VLOOKUP(G5022,'Cross-Page Data'!$I$4:$J$19,2,FALSE),IF(VLOOKUP(H5022,'Cross-Page Data'!$D$4:$F$48,3,FALSE)="solar",IF(G5022="PV","solar PV","solar thermal"),IF(VLOOKUP(H5022,'Cross-Page Data'!$D$4:$F$48,3,FALSE)="wind",VLOOKUP(G5022,'Cross-Page Data'!$I$4:$J$19,2,FALSE),IF(VLOOKUP(H5022,'Cross-Page Data'!$D$4:$F$48,3,FALSE)="hydro",VLOOKUP(G5022,'Cross-Page Data'!$I$4:$J$19,2,FALSE),VLOOKUP(H5022,'Cross-Page Data'!$D$4:$F$48,3,FALSE)))))</f>
        <v/>
      </c>
      <c r="M5022" s="120">
        <f>IF(AND($P$2=FALSE,OR(F5022="Commercial NAICS Cogen",F5022="Industrial NAICS Cogen",F5022="NAICS-22 Cogen")),FALSE,IF(AND($P$3=FALSE,OR(F5022="Commercial NAICS Cogen",F5022="Commercial NAICS Non-Cogen",F5022="Industrial NAICS Cogen", F5022="industrial NAICS non-Cogen")),FALSE, TRUE))</f>
        <v/>
      </c>
    </row>
    <row r="5023">
      <c r="A5023" s="129" t="n">
        <v>62735</v>
      </c>
      <c r="B5023" s="130" t="inlineStr">
        <is>
          <t>Phoenix Solar South Farms LLC Solar Farm</t>
        </is>
      </c>
      <c r="C5023" s="130" t="inlineStr">
        <is>
          <t>Phoenix Solar South Farms LLC</t>
        </is>
      </c>
      <c r="D5023" s="129" t="n">
        <v>62656</v>
      </c>
      <c r="E5023" s="130" t="inlineStr">
        <is>
          <t>IL</t>
        </is>
      </c>
      <c r="F5023" s="130" t="inlineStr">
        <is>
          <t>NAICS-22 Non-Cogen</t>
        </is>
      </c>
      <c r="G5023" s="130" t="inlineStr">
        <is>
          <t>PV</t>
        </is>
      </c>
      <c r="H5023" s="130" t="inlineStr">
        <is>
          <t>SUN</t>
        </is>
      </c>
      <c r="I5023" s="130" t="inlineStr">
        <is>
          <t>SUN</t>
        </is>
      </c>
      <c r="J5023" s="131" t="n">
        <v>7210</v>
      </c>
      <c r="K5023" s="129" t="n">
        <v>2020</v>
      </c>
      <c r="L5023" s="120">
        <f>IF(VLOOKUP(H5023,'Cross-Page Data'!$D$4:$F$48,3,FALSE)="natural gas",VLOOKUP(G5023,'Cross-Page Data'!$I$4:$J$19,2,FALSE),IF(VLOOKUP(H5023,'Cross-Page Data'!$D$4:$F$48,3,FALSE)="solar",IF(G5023="PV","solar PV","solar thermal"),IF(VLOOKUP(H5023,'Cross-Page Data'!$D$4:$F$48,3,FALSE)="wind",VLOOKUP(G5023,'Cross-Page Data'!$I$4:$J$19,2,FALSE),IF(VLOOKUP(H5023,'Cross-Page Data'!$D$4:$F$48,3,FALSE)="hydro",VLOOKUP(G5023,'Cross-Page Data'!$I$4:$J$19,2,FALSE),VLOOKUP(H5023,'Cross-Page Data'!$D$4:$F$48,3,FALSE)))))</f>
        <v/>
      </c>
      <c r="M5023" s="120">
        <f>IF(AND($P$2=FALSE,OR(F5023="Commercial NAICS Cogen",F5023="Industrial NAICS Cogen",F5023="NAICS-22 Cogen")),FALSE,IF(AND($P$3=FALSE,OR(F5023="Commercial NAICS Cogen",F5023="Commercial NAICS Non-Cogen",F5023="Industrial NAICS Cogen", F5023="industrial NAICS non-Cogen")),FALSE, TRUE))</f>
        <v/>
      </c>
    </row>
    <row r="5024">
      <c r="A5024" s="129" t="n">
        <v>62745</v>
      </c>
      <c r="B5024" s="130" t="inlineStr">
        <is>
          <t>Wheatridge Hybrid</t>
        </is>
      </c>
      <c r="C5024" s="130" t="inlineStr">
        <is>
          <t>Wheatridge Wind Holdings, LLC</t>
        </is>
      </c>
      <c r="D5024" s="129" t="n">
        <v>62668</v>
      </c>
      <c r="E5024" s="130" t="inlineStr">
        <is>
          <t>OR</t>
        </is>
      </c>
      <c r="F5024" s="130" t="inlineStr">
        <is>
          <t>NAICS-22 Non-Cogen</t>
        </is>
      </c>
      <c r="G5024" s="130" t="inlineStr">
        <is>
          <t>WT</t>
        </is>
      </c>
      <c r="H5024" s="130" t="inlineStr">
        <is>
          <t>WND</t>
        </is>
      </c>
      <c r="I5024" s="130" t="inlineStr">
        <is>
          <t>WND</t>
        </is>
      </c>
      <c r="J5024" s="131" t="n">
        <v>93026</v>
      </c>
      <c r="K5024" s="129" t="n">
        <v>2020</v>
      </c>
      <c r="L5024" s="120">
        <f>IF(VLOOKUP(H5024,'Cross-Page Data'!$D$4:$F$48,3,FALSE)="natural gas",VLOOKUP(G5024,'Cross-Page Data'!$I$4:$J$19,2,FALSE),IF(VLOOKUP(H5024,'Cross-Page Data'!$D$4:$F$48,3,FALSE)="solar",IF(G5024="PV","solar PV","solar thermal"),IF(VLOOKUP(H5024,'Cross-Page Data'!$D$4:$F$48,3,FALSE)="wind",VLOOKUP(G5024,'Cross-Page Data'!$I$4:$J$19,2,FALSE),IF(VLOOKUP(H5024,'Cross-Page Data'!$D$4:$F$48,3,FALSE)="hydro",VLOOKUP(G5024,'Cross-Page Data'!$I$4:$J$19,2,FALSE),VLOOKUP(H5024,'Cross-Page Data'!$D$4:$F$48,3,FALSE)))))</f>
        <v/>
      </c>
      <c r="M5024" s="120">
        <f>IF(AND($P$2=FALSE,OR(F5024="Commercial NAICS Cogen",F5024="Industrial NAICS Cogen",F5024="NAICS-22 Cogen")),FALSE,IF(AND($P$3=FALSE,OR(F5024="Commercial NAICS Cogen",F5024="Commercial NAICS Non-Cogen",F5024="Industrial NAICS Cogen", F5024="industrial NAICS non-Cogen")),FALSE, TRUE))</f>
        <v/>
      </c>
    </row>
    <row r="5025">
      <c r="A5025" s="129" t="n">
        <v>62750</v>
      </c>
      <c r="B5025" s="130" t="inlineStr">
        <is>
          <t>Little Manatee River Solar</t>
        </is>
      </c>
      <c r="C5025" s="130" t="inlineStr">
        <is>
          <t>Tampa Electric Co</t>
        </is>
      </c>
      <c r="D5025" s="129" t="n">
        <v>18454</v>
      </c>
      <c r="E5025" s="130" t="inlineStr">
        <is>
          <t>FL</t>
        </is>
      </c>
      <c r="F5025" s="130" t="inlineStr">
        <is>
          <t>Electric Utility</t>
        </is>
      </c>
      <c r="G5025" s="130" t="inlineStr">
        <is>
          <t>PV</t>
        </is>
      </c>
      <c r="H5025" s="130" t="inlineStr">
        <is>
          <t>SUN</t>
        </is>
      </c>
      <c r="I5025" s="130" t="inlineStr">
        <is>
          <t>SUN</t>
        </is>
      </c>
      <c r="J5025" s="131" t="n">
        <v>144990</v>
      </c>
      <c r="K5025" s="129" t="n">
        <v>2020</v>
      </c>
      <c r="L5025" s="120">
        <f>IF(VLOOKUP(H5025,'Cross-Page Data'!$D$4:$F$48,3,FALSE)="natural gas",VLOOKUP(G5025,'Cross-Page Data'!$I$4:$J$19,2,FALSE),IF(VLOOKUP(H5025,'Cross-Page Data'!$D$4:$F$48,3,FALSE)="solar",IF(G5025="PV","solar PV","solar thermal"),IF(VLOOKUP(H5025,'Cross-Page Data'!$D$4:$F$48,3,FALSE)="wind",VLOOKUP(G5025,'Cross-Page Data'!$I$4:$J$19,2,FALSE),IF(VLOOKUP(H5025,'Cross-Page Data'!$D$4:$F$48,3,FALSE)="hydro",VLOOKUP(G5025,'Cross-Page Data'!$I$4:$J$19,2,FALSE),VLOOKUP(H5025,'Cross-Page Data'!$D$4:$F$48,3,FALSE)))))</f>
        <v/>
      </c>
      <c r="M5025" s="120">
        <f>IF(AND($P$2=FALSE,OR(F5025="Commercial NAICS Cogen",F5025="Industrial NAICS Cogen",F5025="NAICS-22 Cogen")),FALSE,IF(AND($P$3=FALSE,OR(F5025="Commercial NAICS Cogen",F5025="Commercial NAICS Non-Cogen",F5025="Industrial NAICS Cogen", F5025="industrial NAICS non-Cogen")),FALSE, TRUE))</f>
        <v/>
      </c>
    </row>
    <row r="5026">
      <c r="A5026" s="129" t="n">
        <v>62753</v>
      </c>
      <c r="B5026" s="130" t="inlineStr">
        <is>
          <t>Prospect Storage</t>
        </is>
      </c>
      <c r="C5026" s="130" t="inlineStr">
        <is>
          <t>GlidePath Power Operations LLC</t>
        </is>
      </c>
      <c r="D5026" s="129" t="n">
        <v>61728</v>
      </c>
      <c r="E5026" s="130" t="inlineStr">
        <is>
          <t>TX</t>
        </is>
      </c>
      <c r="F5026" s="130" t="inlineStr">
        <is>
          <t>NAICS-22 Non-Cogen</t>
        </is>
      </c>
      <c r="G5026" s="130" t="inlineStr">
        <is>
          <t>BA</t>
        </is>
      </c>
      <c r="H5026" s="130" t="inlineStr">
        <is>
          <t>MWH</t>
        </is>
      </c>
      <c r="I5026" s="130" t="inlineStr">
        <is>
          <t>OTH</t>
        </is>
      </c>
      <c r="J5026" s="131" t="n">
        <v>-194</v>
      </c>
      <c r="K5026" s="129" t="n">
        <v>2020</v>
      </c>
      <c r="L5026" s="120">
        <f>IF(VLOOKUP(H5026,'Cross-Page Data'!$D$4:$F$48,3,FALSE)="natural gas",VLOOKUP(G5026,'Cross-Page Data'!$I$4:$J$19,2,FALSE),IF(VLOOKUP(H5026,'Cross-Page Data'!$D$4:$F$48,3,FALSE)="solar",IF(G5026="PV","solar PV","solar thermal"),IF(VLOOKUP(H5026,'Cross-Page Data'!$D$4:$F$48,3,FALSE)="wind",VLOOKUP(G5026,'Cross-Page Data'!$I$4:$J$19,2,FALSE),IF(VLOOKUP(H5026,'Cross-Page Data'!$D$4:$F$48,3,FALSE)="hydro",VLOOKUP(G5026,'Cross-Page Data'!$I$4:$J$19,2,FALSE),VLOOKUP(H5026,'Cross-Page Data'!$D$4:$F$48,3,FALSE)))))</f>
        <v/>
      </c>
      <c r="M5026" s="120">
        <f>IF(AND($P$2=FALSE,OR(F5026="Commercial NAICS Cogen",F5026="Industrial NAICS Cogen",F5026="NAICS-22 Cogen")),FALSE,IF(AND($P$3=FALSE,OR(F5026="Commercial NAICS Cogen",F5026="Commercial NAICS Non-Cogen",F5026="Industrial NAICS Cogen", F5026="industrial NAICS non-Cogen")),FALSE, TRUE))</f>
        <v/>
      </c>
    </row>
    <row r="5027">
      <c r="A5027" s="129" t="n">
        <v>62755</v>
      </c>
      <c r="B5027" s="130" t="inlineStr">
        <is>
          <t>Prospero Solar</t>
        </is>
      </c>
      <c r="C5027" s="130" t="inlineStr">
        <is>
          <t>Longroad Energy Services LLC</t>
        </is>
      </c>
      <c r="D5027" s="129" t="n">
        <v>61219</v>
      </c>
      <c r="E5027" s="130" t="inlineStr">
        <is>
          <t>TX</t>
        </is>
      </c>
      <c r="F5027" s="130" t="inlineStr">
        <is>
          <t>NAICS-22 Non-Cogen</t>
        </is>
      </c>
      <c r="G5027" s="130" t="inlineStr">
        <is>
          <t>PV</t>
        </is>
      </c>
      <c r="H5027" s="130" t="inlineStr">
        <is>
          <t>SUN</t>
        </is>
      </c>
      <c r="I5027" s="130" t="inlineStr">
        <is>
          <t>SUN</t>
        </is>
      </c>
      <c r="J5027" s="131" t="n">
        <v>385147</v>
      </c>
      <c r="K5027" s="129" t="n">
        <v>2020</v>
      </c>
      <c r="L5027" s="120">
        <f>IF(VLOOKUP(H5027,'Cross-Page Data'!$D$4:$F$48,3,FALSE)="natural gas",VLOOKUP(G5027,'Cross-Page Data'!$I$4:$J$19,2,FALSE),IF(VLOOKUP(H5027,'Cross-Page Data'!$D$4:$F$48,3,FALSE)="solar",IF(G5027="PV","solar PV","solar thermal"),IF(VLOOKUP(H5027,'Cross-Page Data'!$D$4:$F$48,3,FALSE)="wind",VLOOKUP(G5027,'Cross-Page Data'!$I$4:$J$19,2,FALSE),IF(VLOOKUP(H5027,'Cross-Page Data'!$D$4:$F$48,3,FALSE)="hydro",VLOOKUP(G5027,'Cross-Page Data'!$I$4:$J$19,2,FALSE),VLOOKUP(H5027,'Cross-Page Data'!$D$4:$F$48,3,FALSE)))))</f>
        <v/>
      </c>
      <c r="M5027" s="120">
        <f>IF(AND($P$2=FALSE,OR(F5027="Commercial NAICS Cogen",F5027="Industrial NAICS Cogen",F5027="NAICS-22 Cogen")),FALSE,IF(AND($P$3=FALSE,OR(F5027="Commercial NAICS Cogen",F5027="Commercial NAICS Non-Cogen",F5027="Industrial NAICS Cogen", F5027="industrial NAICS non-Cogen")),FALSE, TRUE))</f>
        <v/>
      </c>
    </row>
    <row r="5028">
      <c r="A5028" s="129" t="n">
        <v>62765</v>
      </c>
      <c r="B5028" s="130" t="inlineStr">
        <is>
          <t>El Campo Wind</t>
        </is>
      </c>
      <c r="C5028" s="130" t="inlineStr">
        <is>
          <t>Longroad Energy Services LLC</t>
        </is>
      </c>
      <c r="D5028" s="129" t="n">
        <v>61219</v>
      </c>
      <c r="E5028" s="130" t="inlineStr">
        <is>
          <t>TX</t>
        </is>
      </c>
      <c r="F5028" s="130" t="inlineStr">
        <is>
          <t>NAICS-22 Non-Cogen</t>
        </is>
      </c>
      <c r="G5028" s="130" t="inlineStr">
        <is>
          <t>WT</t>
        </is>
      </c>
      <c r="H5028" s="130" t="inlineStr">
        <is>
          <t>WND</t>
        </is>
      </c>
      <c r="I5028" s="130" t="inlineStr">
        <is>
          <t>WND</t>
        </is>
      </c>
      <c r="J5028" s="131" t="n">
        <v>78358</v>
      </c>
      <c r="K5028" s="129" t="n">
        <v>2020</v>
      </c>
      <c r="L5028" s="120">
        <f>IF(VLOOKUP(H5028,'Cross-Page Data'!$D$4:$F$48,3,FALSE)="natural gas",VLOOKUP(G5028,'Cross-Page Data'!$I$4:$J$19,2,FALSE),IF(VLOOKUP(H5028,'Cross-Page Data'!$D$4:$F$48,3,FALSE)="solar",IF(G5028="PV","solar PV","solar thermal"),IF(VLOOKUP(H5028,'Cross-Page Data'!$D$4:$F$48,3,FALSE)="wind",VLOOKUP(G5028,'Cross-Page Data'!$I$4:$J$19,2,FALSE),IF(VLOOKUP(H5028,'Cross-Page Data'!$D$4:$F$48,3,FALSE)="hydro",VLOOKUP(G5028,'Cross-Page Data'!$I$4:$J$19,2,FALSE),VLOOKUP(H5028,'Cross-Page Data'!$D$4:$F$48,3,FALSE)))))</f>
        <v/>
      </c>
      <c r="M5028" s="120">
        <f>IF(AND($P$2=FALSE,OR(F5028="Commercial NAICS Cogen",F5028="Industrial NAICS Cogen",F5028="NAICS-22 Cogen")),FALSE,IF(AND($P$3=FALSE,OR(F5028="Commercial NAICS Cogen",F5028="Commercial NAICS Non-Cogen",F5028="Industrial NAICS Cogen", F5028="industrial NAICS non-Cogen")),FALSE, TRUE))</f>
        <v/>
      </c>
    </row>
    <row r="5029">
      <c r="A5029" s="129" t="n">
        <v>62773</v>
      </c>
      <c r="B5029" s="130" t="inlineStr">
        <is>
          <t>Rippey Solar</t>
        </is>
      </c>
      <c r="C5029" s="130" t="inlineStr">
        <is>
          <t>Adapture Renewables, Inc.</t>
        </is>
      </c>
      <c r="D5029" s="129" t="n">
        <v>60496</v>
      </c>
      <c r="E5029" s="130" t="inlineStr">
        <is>
          <t>TX</t>
        </is>
      </c>
      <c r="F5029" s="130" t="inlineStr">
        <is>
          <t>NAICS-22 Non-Cogen</t>
        </is>
      </c>
      <c r="G5029" s="130" t="inlineStr">
        <is>
          <t>PV</t>
        </is>
      </c>
      <c r="H5029" s="130" t="inlineStr">
        <is>
          <t>SUN</t>
        </is>
      </c>
      <c r="I5029" s="130" t="inlineStr">
        <is>
          <t>SUN</t>
        </is>
      </c>
      <c r="J5029" s="131" t="n">
        <v>5831</v>
      </c>
      <c r="K5029" s="129" t="n">
        <v>2020</v>
      </c>
      <c r="L5029" s="120">
        <f>IF(VLOOKUP(H5029,'Cross-Page Data'!$D$4:$F$48,3,FALSE)="natural gas",VLOOKUP(G5029,'Cross-Page Data'!$I$4:$J$19,2,FALSE),IF(VLOOKUP(H5029,'Cross-Page Data'!$D$4:$F$48,3,FALSE)="solar",IF(G5029="PV","solar PV","solar thermal"),IF(VLOOKUP(H5029,'Cross-Page Data'!$D$4:$F$48,3,FALSE)="wind",VLOOKUP(G5029,'Cross-Page Data'!$I$4:$J$19,2,FALSE),IF(VLOOKUP(H5029,'Cross-Page Data'!$D$4:$F$48,3,FALSE)="hydro",VLOOKUP(G5029,'Cross-Page Data'!$I$4:$J$19,2,FALSE),VLOOKUP(H5029,'Cross-Page Data'!$D$4:$F$48,3,FALSE)))))</f>
        <v/>
      </c>
      <c r="M5029" s="120">
        <f>IF(AND($P$2=FALSE,OR(F5029="Commercial NAICS Cogen",F5029="Industrial NAICS Cogen",F5029="NAICS-22 Cogen")),FALSE,IF(AND($P$3=FALSE,OR(F5029="Commercial NAICS Cogen",F5029="Commercial NAICS Non-Cogen",F5029="Industrial NAICS Cogen", F5029="industrial NAICS non-Cogen")),FALSE, TRUE))</f>
        <v/>
      </c>
    </row>
    <row r="5030">
      <c r="A5030" s="129" t="n">
        <v>62774</v>
      </c>
      <c r="B5030" s="130" t="inlineStr">
        <is>
          <t>Kellam Solar</t>
        </is>
      </c>
      <c r="C5030" s="130" t="inlineStr">
        <is>
          <t>Kellam Solar LLC</t>
        </is>
      </c>
      <c r="D5030" s="129" t="n">
        <v>62682</v>
      </c>
      <c r="E5030" s="130" t="inlineStr">
        <is>
          <t>TX</t>
        </is>
      </c>
      <c r="F5030" s="130" t="inlineStr">
        <is>
          <t>NAICS-22 Non-Cogen</t>
        </is>
      </c>
      <c r="G5030" s="130" t="inlineStr">
        <is>
          <t>PV</t>
        </is>
      </c>
      <c r="H5030" s="130" t="inlineStr">
        <is>
          <t>SUN</t>
        </is>
      </c>
      <c r="I5030" s="130" t="inlineStr">
        <is>
          <t>SUN</t>
        </is>
      </c>
      <c r="J5030" s="131" t="n">
        <v>3110</v>
      </c>
      <c r="K5030" s="129" t="n">
        <v>2020</v>
      </c>
      <c r="L5030" s="120">
        <f>IF(VLOOKUP(H5030,'Cross-Page Data'!$D$4:$F$48,3,FALSE)="natural gas",VLOOKUP(G5030,'Cross-Page Data'!$I$4:$J$19,2,FALSE),IF(VLOOKUP(H5030,'Cross-Page Data'!$D$4:$F$48,3,FALSE)="solar",IF(G5030="PV","solar PV","solar thermal"),IF(VLOOKUP(H5030,'Cross-Page Data'!$D$4:$F$48,3,FALSE)="wind",VLOOKUP(G5030,'Cross-Page Data'!$I$4:$J$19,2,FALSE),IF(VLOOKUP(H5030,'Cross-Page Data'!$D$4:$F$48,3,FALSE)="hydro",VLOOKUP(G5030,'Cross-Page Data'!$I$4:$J$19,2,FALSE),VLOOKUP(H5030,'Cross-Page Data'!$D$4:$F$48,3,FALSE)))))</f>
        <v/>
      </c>
      <c r="M5030" s="120">
        <f>IF(AND($P$2=FALSE,OR(F5030="Commercial NAICS Cogen",F5030="Industrial NAICS Cogen",F5030="NAICS-22 Cogen")),FALSE,IF(AND($P$3=FALSE,OR(F5030="Commercial NAICS Cogen",F5030="Commercial NAICS Non-Cogen",F5030="Industrial NAICS Cogen", F5030="industrial NAICS non-Cogen")),FALSE, TRUE))</f>
        <v/>
      </c>
    </row>
    <row r="5031">
      <c r="A5031" s="129" t="n">
        <v>62795</v>
      </c>
      <c r="B5031" s="130" t="inlineStr">
        <is>
          <t>Ida Grove II</t>
        </is>
      </c>
      <c r="C5031" s="130" t="inlineStr">
        <is>
          <t>MidAmerican Energy Co</t>
        </is>
      </c>
      <c r="D5031" s="129" t="n">
        <v>12341</v>
      </c>
      <c r="E5031" s="130" t="inlineStr">
        <is>
          <t>IA</t>
        </is>
      </c>
      <c r="F5031" s="130" t="inlineStr">
        <is>
          <t>Electric Utility</t>
        </is>
      </c>
      <c r="G5031" s="130" t="inlineStr">
        <is>
          <t>WT</t>
        </is>
      </c>
      <c r="H5031" s="130" t="inlineStr">
        <is>
          <t>WND</t>
        </is>
      </c>
      <c r="I5031" s="130" t="inlineStr">
        <is>
          <t>WND</t>
        </is>
      </c>
      <c r="J5031" s="131" t="n">
        <v>342676</v>
      </c>
      <c r="K5031" s="129" t="n">
        <v>2020</v>
      </c>
      <c r="L5031" s="120">
        <f>IF(VLOOKUP(H5031,'Cross-Page Data'!$D$4:$F$48,3,FALSE)="natural gas",VLOOKUP(G5031,'Cross-Page Data'!$I$4:$J$19,2,FALSE),IF(VLOOKUP(H5031,'Cross-Page Data'!$D$4:$F$48,3,FALSE)="solar",IF(G5031="PV","solar PV","solar thermal"),IF(VLOOKUP(H5031,'Cross-Page Data'!$D$4:$F$48,3,FALSE)="wind",VLOOKUP(G5031,'Cross-Page Data'!$I$4:$J$19,2,FALSE),IF(VLOOKUP(H5031,'Cross-Page Data'!$D$4:$F$48,3,FALSE)="hydro",VLOOKUP(G5031,'Cross-Page Data'!$I$4:$J$19,2,FALSE),VLOOKUP(H5031,'Cross-Page Data'!$D$4:$F$48,3,FALSE)))))</f>
        <v/>
      </c>
      <c r="M5031" s="120">
        <f>IF(AND($P$2=FALSE,OR(F5031="Commercial NAICS Cogen",F5031="Industrial NAICS Cogen",F5031="NAICS-22 Cogen")),FALSE,IF(AND($P$3=FALSE,OR(F5031="Commercial NAICS Cogen",F5031="Commercial NAICS Non-Cogen",F5031="Industrial NAICS Cogen", F5031="industrial NAICS non-Cogen")),FALSE, TRUE))</f>
        <v/>
      </c>
    </row>
    <row r="5032">
      <c r="A5032" s="129" t="n">
        <v>62798</v>
      </c>
      <c r="B5032" s="130" t="inlineStr">
        <is>
          <t>Fern Solar LLC</t>
        </is>
      </c>
      <c r="C5032" s="130" t="inlineStr">
        <is>
          <t>BayWa r.e. Solar Projects LLC</t>
        </is>
      </c>
      <c r="D5032" s="129" t="n">
        <v>59613</v>
      </c>
      <c r="E5032" s="130" t="inlineStr">
        <is>
          <t>NC</t>
        </is>
      </c>
      <c r="F5032" s="130" t="inlineStr">
        <is>
          <t>NAICS-22 Non-Cogen</t>
        </is>
      </c>
      <c r="G5032" s="130" t="inlineStr">
        <is>
          <t>PV</t>
        </is>
      </c>
      <c r="H5032" s="130" t="inlineStr">
        <is>
          <t>SUN</t>
        </is>
      </c>
      <c r="I5032" s="130" t="inlineStr">
        <is>
          <t>SUN</t>
        </is>
      </c>
      <c r="J5032" s="131" t="n">
        <v>5990</v>
      </c>
      <c r="K5032" s="129" t="n">
        <v>2020</v>
      </c>
      <c r="L5032" s="120">
        <f>IF(VLOOKUP(H5032,'Cross-Page Data'!$D$4:$F$48,3,FALSE)="natural gas",VLOOKUP(G5032,'Cross-Page Data'!$I$4:$J$19,2,FALSE),IF(VLOOKUP(H5032,'Cross-Page Data'!$D$4:$F$48,3,FALSE)="solar",IF(G5032="PV","solar PV","solar thermal"),IF(VLOOKUP(H5032,'Cross-Page Data'!$D$4:$F$48,3,FALSE)="wind",VLOOKUP(G5032,'Cross-Page Data'!$I$4:$J$19,2,FALSE),IF(VLOOKUP(H5032,'Cross-Page Data'!$D$4:$F$48,3,FALSE)="hydro",VLOOKUP(G5032,'Cross-Page Data'!$I$4:$J$19,2,FALSE),VLOOKUP(H5032,'Cross-Page Data'!$D$4:$F$48,3,FALSE)))))</f>
        <v/>
      </c>
      <c r="M5032" s="120">
        <f>IF(AND($P$2=FALSE,OR(F5032="Commercial NAICS Cogen",F5032="Industrial NAICS Cogen",F5032="NAICS-22 Cogen")),FALSE,IF(AND($P$3=FALSE,OR(F5032="Commercial NAICS Cogen",F5032="Commercial NAICS Non-Cogen",F5032="Industrial NAICS Cogen", F5032="industrial NAICS non-Cogen")),FALSE, TRUE))</f>
        <v/>
      </c>
    </row>
    <row r="5033">
      <c r="A5033" s="129" t="n">
        <v>62812</v>
      </c>
      <c r="B5033" s="130" t="inlineStr">
        <is>
          <t>Milford Solar 1</t>
        </is>
      </c>
      <c r="C5033" s="130" t="inlineStr">
        <is>
          <t>Milford Solar I (NES)</t>
        </is>
      </c>
      <c r="D5033" s="129" t="n">
        <v>63440</v>
      </c>
      <c r="E5033" s="130" t="inlineStr">
        <is>
          <t>UT</t>
        </is>
      </c>
      <c r="F5033" s="130" t="inlineStr">
        <is>
          <t>NAICS-22 Non-Cogen</t>
        </is>
      </c>
      <c r="G5033" s="130" t="inlineStr">
        <is>
          <t>PV</t>
        </is>
      </c>
      <c r="H5033" s="130" t="inlineStr">
        <is>
          <t>SUN</t>
        </is>
      </c>
      <c r="I5033" s="130" t="inlineStr">
        <is>
          <t>SUN</t>
        </is>
      </c>
      <c r="J5033" s="131" t="n">
        <v>27937</v>
      </c>
      <c r="K5033" s="129" t="n">
        <v>2020</v>
      </c>
      <c r="L5033" s="120">
        <f>IF(VLOOKUP(H5033,'Cross-Page Data'!$D$4:$F$48,3,FALSE)="natural gas",VLOOKUP(G5033,'Cross-Page Data'!$I$4:$J$19,2,FALSE),IF(VLOOKUP(H5033,'Cross-Page Data'!$D$4:$F$48,3,FALSE)="solar",IF(G5033="PV","solar PV","solar thermal"),IF(VLOOKUP(H5033,'Cross-Page Data'!$D$4:$F$48,3,FALSE)="wind",VLOOKUP(G5033,'Cross-Page Data'!$I$4:$J$19,2,FALSE),IF(VLOOKUP(H5033,'Cross-Page Data'!$D$4:$F$48,3,FALSE)="hydro",VLOOKUP(G5033,'Cross-Page Data'!$I$4:$J$19,2,FALSE),VLOOKUP(H5033,'Cross-Page Data'!$D$4:$F$48,3,FALSE)))))</f>
        <v/>
      </c>
      <c r="M5033" s="120">
        <f>IF(AND($P$2=FALSE,OR(F5033="Commercial NAICS Cogen",F5033="Industrial NAICS Cogen",F5033="NAICS-22 Cogen")),FALSE,IF(AND($P$3=FALSE,OR(F5033="Commercial NAICS Cogen",F5033="Commercial NAICS Non-Cogen",F5033="Industrial NAICS Cogen", F5033="industrial NAICS non-Cogen")),FALSE, TRUE))</f>
        <v/>
      </c>
    </row>
    <row r="5034">
      <c r="A5034" s="129" t="n">
        <v>62813</v>
      </c>
      <c r="B5034" s="130" t="inlineStr">
        <is>
          <t>Grasshopper Solar</t>
        </is>
      </c>
      <c r="C5034" s="130" t="inlineStr">
        <is>
          <t>Dominion Energy Inc</t>
        </is>
      </c>
      <c r="D5034" s="129" t="n">
        <v>5248</v>
      </c>
      <c r="E5034" s="130" t="inlineStr">
        <is>
          <t>VA</t>
        </is>
      </c>
      <c r="F5034" s="130" t="inlineStr">
        <is>
          <t>Electric Utility</t>
        </is>
      </c>
      <c r="G5034" s="130" t="inlineStr">
        <is>
          <t>PV</t>
        </is>
      </c>
      <c r="H5034" s="130" t="inlineStr">
        <is>
          <t>SUN</t>
        </is>
      </c>
      <c r="I5034" s="130" t="inlineStr">
        <is>
          <t>SUN</t>
        </is>
      </c>
      <c r="J5034" s="131" t="n">
        <v>24405</v>
      </c>
      <c r="K5034" s="129" t="n">
        <v>2020</v>
      </c>
      <c r="L5034" s="120">
        <f>IF(VLOOKUP(H5034,'Cross-Page Data'!$D$4:$F$48,3,FALSE)="natural gas",VLOOKUP(G5034,'Cross-Page Data'!$I$4:$J$19,2,FALSE),IF(VLOOKUP(H5034,'Cross-Page Data'!$D$4:$F$48,3,FALSE)="solar",IF(G5034="PV","solar PV","solar thermal"),IF(VLOOKUP(H5034,'Cross-Page Data'!$D$4:$F$48,3,FALSE)="wind",VLOOKUP(G5034,'Cross-Page Data'!$I$4:$J$19,2,FALSE),IF(VLOOKUP(H5034,'Cross-Page Data'!$D$4:$F$48,3,FALSE)="hydro",VLOOKUP(G5034,'Cross-Page Data'!$I$4:$J$19,2,FALSE),VLOOKUP(H5034,'Cross-Page Data'!$D$4:$F$48,3,FALSE)))))</f>
        <v/>
      </c>
      <c r="M5034" s="120">
        <f>IF(AND($P$2=FALSE,OR(F5034="Commercial NAICS Cogen",F5034="Industrial NAICS Cogen",F5034="NAICS-22 Cogen")),FALSE,IF(AND($P$3=FALSE,OR(F5034="Commercial NAICS Cogen",F5034="Commercial NAICS Non-Cogen",F5034="Industrial NAICS Cogen", F5034="industrial NAICS non-Cogen")),FALSE, TRUE))</f>
        <v/>
      </c>
    </row>
    <row r="5035">
      <c r="A5035" s="129" t="n">
        <v>62828</v>
      </c>
      <c r="B5035" s="130" t="inlineStr">
        <is>
          <t>TWE Bowman Solar Project</t>
        </is>
      </c>
      <c r="C5035" s="130" t="inlineStr">
        <is>
          <t>TWE Bowman Solar Project, LLC</t>
        </is>
      </c>
      <c r="D5035" s="129" t="n">
        <v>62828</v>
      </c>
      <c r="E5035" s="130" t="inlineStr">
        <is>
          <t>SC</t>
        </is>
      </c>
      <c r="F5035" s="130" t="inlineStr">
        <is>
          <t>NAICS-22 Non-Cogen</t>
        </is>
      </c>
      <c r="G5035" s="130" t="inlineStr">
        <is>
          <t>PV</t>
        </is>
      </c>
      <c r="H5035" s="130" t="inlineStr">
        <is>
          <t>SUN</t>
        </is>
      </c>
      <c r="I5035" s="130" t="inlineStr">
        <is>
          <t>SUN</t>
        </is>
      </c>
      <c r="J5035" s="131" t="n">
        <v>104061.45</v>
      </c>
      <c r="K5035" s="129" t="n">
        <v>2020</v>
      </c>
      <c r="L5035" s="120">
        <f>IF(VLOOKUP(H5035,'Cross-Page Data'!$D$4:$F$48,3,FALSE)="natural gas",VLOOKUP(G5035,'Cross-Page Data'!$I$4:$J$19,2,FALSE),IF(VLOOKUP(H5035,'Cross-Page Data'!$D$4:$F$48,3,FALSE)="solar",IF(G5035="PV","solar PV","solar thermal"),IF(VLOOKUP(H5035,'Cross-Page Data'!$D$4:$F$48,3,FALSE)="wind",VLOOKUP(G5035,'Cross-Page Data'!$I$4:$J$19,2,FALSE),IF(VLOOKUP(H5035,'Cross-Page Data'!$D$4:$F$48,3,FALSE)="hydro",VLOOKUP(G5035,'Cross-Page Data'!$I$4:$J$19,2,FALSE),VLOOKUP(H5035,'Cross-Page Data'!$D$4:$F$48,3,FALSE)))))</f>
        <v/>
      </c>
      <c r="M5035" s="120">
        <f>IF(AND($P$2=FALSE,OR(F5035="Commercial NAICS Cogen",F5035="Industrial NAICS Cogen",F5035="NAICS-22 Cogen")),FALSE,IF(AND($P$3=FALSE,OR(F5035="Commercial NAICS Cogen",F5035="Commercial NAICS Non-Cogen",F5035="Industrial NAICS Cogen", F5035="industrial NAICS non-Cogen")),FALSE, TRUE))</f>
        <v/>
      </c>
    </row>
    <row r="5036">
      <c r="A5036" s="129" t="n">
        <v>62840</v>
      </c>
      <c r="B5036" s="130" t="inlineStr">
        <is>
          <t>Mountain Breeze Wind, LLC</t>
        </is>
      </c>
      <c r="C5036" s="130" t="inlineStr">
        <is>
          <t>Mountain Breeze Wind, LLC</t>
        </is>
      </c>
      <c r="D5036" s="129" t="n">
        <v>62726</v>
      </c>
      <c r="E5036" s="130" t="inlineStr">
        <is>
          <t>CO</t>
        </is>
      </c>
      <c r="F5036" s="130" t="inlineStr">
        <is>
          <t>NAICS-22 Non-Cogen</t>
        </is>
      </c>
      <c r="G5036" s="130" t="inlineStr">
        <is>
          <t>WT</t>
        </is>
      </c>
      <c r="H5036" s="130" t="inlineStr">
        <is>
          <t>WND</t>
        </is>
      </c>
      <c r="I5036" s="130" t="inlineStr">
        <is>
          <t>WND</t>
        </is>
      </c>
      <c r="J5036" s="131" t="n">
        <v>161119</v>
      </c>
      <c r="K5036" s="129" t="n">
        <v>2020</v>
      </c>
      <c r="L5036" s="120">
        <f>IF(VLOOKUP(H5036,'Cross-Page Data'!$D$4:$F$48,3,FALSE)="natural gas",VLOOKUP(G5036,'Cross-Page Data'!$I$4:$J$19,2,FALSE),IF(VLOOKUP(H5036,'Cross-Page Data'!$D$4:$F$48,3,FALSE)="solar",IF(G5036="PV","solar PV","solar thermal"),IF(VLOOKUP(H5036,'Cross-Page Data'!$D$4:$F$48,3,FALSE)="wind",VLOOKUP(G5036,'Cross-Page Data'!$I$4:$J$19,2,FALSE),IF(VLOOKUP(H5036,'Cross-Page Data'!$D$4:$F$48,3,FALSE)="hydro",VLOOKUP(G5036,'Cross-Page Data'!$I$4:$J$19,2,FALSE),VLOOKUP(H5036,'Cross-Page Data'!$D$4:$F$48,3,FALSE)))))</f>
        <v/>
      </c>
      <c r="M5036" s="120">
        <f>IF(AND($P$2=FALSE,OR(F5036="Commercial NAICS Cogen",F5036="Industrial NAICS Cogen",F5036="NAICS-22 Cogen")),FALSE,IF(AND($P$3=FALSE,OR(F5036="Commercial NAICS Cogen",F5036="Commercial NAICS Non-Cogen",F5036="Industrial NAICS Cogen", F5036="industrial NAICS non-Cogen")),FALSE, TRUE))</f>
        <v/>
      </c>
    </row>
    <row r="5037">
      <c r="A5037" s="129" t="n">
        <v>62845</v>
      </c>
      <c r="B5037" s="130" t="inlineStr">
        <is>
          <t>ENGIE Long Draw Solar LLC</t>
        </is>
      </c>
      <c r="C5037" s="130" t="inlineStr">
        <is>
          <t>Engie North America</t>
        </is>
      </c>
      <c r="D5037" s="129" t="n">
        <v>56201</v>
      </c>
      <c r="E5037" s="130" t="inlineStr">
        <is>
          <t>TX</t>
        </is>
      </c>
      <c r="F5037" s="130" t="inlineStr">
        <is>
          <t>NAICS-22 Non-Cogen</t>
        </is>
      </c>
      <c r="G5037" s="130" t="inlineStr">
        <is>
          <t>PV</t>
        </is>
      </c>
      <c r="H5037" s="130" t="inlineStr">
        <is>
          <t>SUN</t>
        </is>
      </c>
      <c r="I5037" s="130" t="inlineStr">
        <is>
          <t>SUN</t>
        </is>
      </c>
      <c r="J5037" s="131" t="n">
        <v>87</v>
      </c>
      <c r="K5037" s="129" t="n">
        <v>2020</v>
      </c>
      <c r="L5037" s="120">
        <f>IF(VLOOKUP(H5037,'Cross-Page Data'!$D$4:$F$48,3,FALSE)="natural gas",VLOOKUP(G5037,'Cross-Page Data'!$I$4:$J$19,2,FALSE),IF(VLOOKUP(H5037,'Cross-Page Data'!$D$4:$F$48,3,FALSE)="solar",IF(G5037="PV","solar PV","solar thermal"),IF(VLOOKUP(H5037,'Cross-Page Data'!$D$4:$F$48,3,FALSE)="wind",VLOOKUP(G5037,'Cross-Page Data'!$I$4:$J$19,2,FALSE),IF(VLOOKUP(H5037,'Cross-Page Data'!$D$4:$F$48,3,FALSE)="hydro",VLOOKUP(G5037,'Cross-Page Data'!$I$4:$J$19,2,FALSE),VLOOKUP(H5037,'Cross-Page Data'!$D$4:$F$48,3,FALSE)))))</f>
        <v/>
      </c>
      <c r="M5037" s="120">
        <f>IF(AND($P$2=FALSE,OR(F5037="Commercial NAICS Cogen",F5037="Industrial NAICS Cogen",F5037="NAICS-22 Cogen")),FALSE,IF(AND($P$3=FALSE,OR(F5037="Commercial NAICS Cogen",F5037="Commercial NAICS Non-Cogen",F5037="Industrial NAICS Cogen", F5037="industrial NAICS non-Cogen")),FALSE, TRUE))</f>
        <v/>
      </c>
    </row>
    <row r="5038">
      <c r="A5038" s="129" t="n">
        <v>62856</v>
      </c>
      <c r="B5038" s="130" t="inlineStr">
        <is>
          <t>Marengo Battery Storage LLC</t>
        </is>
      </c>
      <c r="C5038" s="130" t="inlineStr">
        <is>
          <t>Marengo Battery Storage LLC</t>
        </is>
      </c>
      <c r="D5038" s="129" t="n">
        <v>62707</v>
      </c>
      <c r="E5038" s="130" t="inlineStr">
        <is>
          <t>IL</t>
        </is>
      </c>
      <c r="F5038" s="130" t="inlineStr">
        <is>
          <t>NAICS-22 Non-Cogen</t>
        </is>
      </c>
      <c r="G5038" s="130" t="inlineStr">
        <is>
          <t>BA</t>
        </is>
      </c>
      <c r="H5038" s="130" t="inlineStr">
        <is>
          <t>MWH</t>
        </is>
      </c>
      <c r="I5038" s="130" t="inlineStr">
        <is>
          <t>OTH</t>
        </is>
      </c>
      <c r="J5038" s="131" t="n">
        <v>-402</v>
      </c>
      <c r="K5038" s="129" t="n">
        <v>2020</v>
      </c>
      <c r="L5038" s="120">
        <f>IF(VLOOKUP(H5038,'Cross-Page Data'!$D$4:$F$48,3,FALSE)="natural gas",VLOOKUP(G5038,'Cross-Page Data'!$I$4:$J$19,2,FALSE),IF(VLOOKUP(H5038,'Cross-Page Data'!$D$4:$F$48,3,FALSE)="solar",IF(G5038="PV","solar PV","solar thermal"),IF(VLOOKUP(H5038,'Cross-Page Data'!$D$4:$F$48,3,FALSE)="wind",VLOOKUP(G5038,'Cross-Page Data'!$I$4:$J$19,2,FALSE),IF(VLOOKUP(H5038,'Cross-Page Data'!$D$4:$F$48,3,FALSE)="hydro",VLOOKUP(G5038,'Cross-Page Data'!$I$4:$J$19,2,FALSE),VLOOKUP(H5038,'Cross-Page Data'!$D$4:$F$48,3,FALSE)))))</f>
        <v/>
      </c>
      <c r="M5038" s="120">
        <f>IF(AND($P$2=FALSE,OR(F5038="Commercial NAICS Cogen",F5038="Industrial NAICS Cogen",F5038="NAICS-22 Cogen")),FALSE,IF(AND($P$3=FALSE,OR(F5038="Commercial NAICS Cogen",F5038="Commercial NAICS Non-Cogen",F5038="Industrial NAICS Cogen", F5038="industrial NAICS non-Cogen")),FALSE, TRUE))</f>
        <v/>
      </c>
    </row>
    <row r="5039">
      <c r="A5039" s="129" t="n">
        <v>62871</v>
      </c>
      <c r="B5039" s="130" t="inlineStr">
        <is>
          <t>Boiling Springs Wind Farm</t>
        </is>
      </c>
      <c r="C5039" s="130" t="inlineStr">
        <is>
          <t>RWE Renewables Americas LLC</t>
        </is>
      </c>
      <c r="D5039" s="129" t="n">
        <v>56215</v>
      </c>
      <c r="E5039" s="130" t="inlineStr">
        <is>
          <t>OK</t>
        </is>
      </c>
      <c r="F5039" s="130" t="inlineStr">
        <is>
          <t>NAICS-22 Non-Cogen</t>
        </is>
      </c>
      <c r="G5039" s="130" t="inlineStr">
        <is>
          <t>WT</t>
        </is>
      </c>
      <c r="H5039" s="130" t="inlineStr">
        <is>
          <t>WND</t>
        </is>
      </c>
      <c r="I5039" s="130" t="inlineStr">
        <is>
          <t>WND</t>
        </is>
      </c>
      <c r="J5039" s="131" t="n">
        <v>20031</v>
      </c>
      <c r="K5039" s="129" t="n">
        <v>2020</v>
      </c>
      <c r="L5039" s="120">
        <f>IF(VLOOKUP(H5039,'Cross-Page Data'!$D$4:$F$48,3,FALSE)="natural gas",VLOOKUP(G5039,'Cross-Page Data'!$I$4:$J$19,2,FALSE),IF(VLOOKUP(H5039,'Cross-Page Data'!$D$4:$F$48,3,FALSE)="solar",IF(G5039="PV","solar PV","solar thermal"),IF(VLOOKUP(H5039,'Cross-Page Data'!$D$4:$F$48,3,FALSE)="wind",VLOOKUP(G5039,'Cross-Page Data'!$I$4:$J$19,2,FALSE),IF(VLOOKUP(H5039,'Cross-Page Data'!$D$4:$F$48,3,FALSE)="hydro",VLOOKUP(G5039,'Cross-Page Data'!$I$4:$J$19,2,FALSE),VLOOKUP(H5039,'Cross-Page Data'!$D$4:$F$48,3,FALSE)))))</f>
        <v/>
      </c>
      <c r="M5039" s="120">
        <f>IF(AND($P$2=FALSE,OR(F5039="Commercial NAICS Cogen",F5039="Industrial NAICS Cogen",F5039="NAICS-22 Cogen")),FALSE,IF(AND($P$3=FALSE,OR(F5039="Commercial NAICS Cogen",F5039="Commercial NAICS Non-Cogen",F5039="Industrial NAICS Cogen", F5039="industrial NAICS non-Cogen")),FALSE, TRUE))</f>
        <v/>
      </c>
    </row>
    <row r="5040">
      <c r="A5040" s="129" t="n">
        <v>62891</v>
      </c>
      <c r="B5040" s="130" t="inlineStr">
        <is>
          <t>Rosewater Wind Farm</t>
        </is>
      </c>
      <c r="C5040" s="130" t="inlineStr">
        <is>
          <t>Rosewater Wind Farm LLC</t>
        </is>
      </c>
      <c r="D5040" s="129" t="n">
        <v>62761</v>
      </c>
      <c r="E5040" s="130" t="inlineStr">
        <is>
          <t>IN</t>
        </is>
      </c>
      <c r="F5040" s="130" t="inlineStr">
        <is>
          <t>NAICS-22 Non-Cogen</t>
        </is>
      </c>
      <c r="G5040" s="130" t="inlineStr">
        <is>
          <t>WT</t>
        </is>
      </c>
      <c r="H5040" s="130" t="inlineStr">
        <is>
          <t>WND</t>
        </is>
      </c>
      <c r="I5040" s="130" t="inlineStr">
        <is>
          <t>WND</t>
        </is>
      </c>
      <c r="J5040" s="131" t="n">
        <v>23147</v>
      </c>
      <c r="K5040" s="129" t="n">
        <v>2020</v>
      </c>
      <c r="L5040" s="120">
        <f>IF(VLOOKUP(H5040,'Cross-Page Data'!$D$4:$F$48,3,FALSE)="natural gas",VLOOKUP(G5040,'Cross-Page Data'!$I$4:$J$19,2,FALSE),IF(VLOOKUP(H5040,'Cross-Page Data'!$D$4:$F$48,3,FALSE)="solar",IF(G5040="PV","solar PV","solar thermal"),IF(VLOOKUP(H5040,'Cross-Page Data'!$D$4:$F$48,3,FALSE)="wind",VLOOKUP(G5040,'Cross-Page Data'!$I$4:$J$19,2,FALSE),IF(VLOOKUP(H5040,'Cross-Page Data'!$D$4:$F$48,3,FALSE)="hydro",VLOOKUP(G5040,'Cross-Page Data'!$I$4:$J$19,2,FALSE),VLOOKUP(H5040,'Cross-Page Data'!$D$4:$F$48,3,FALSE)))))</f>
        <v/>
      </c>
      <c r="M5040" s="120">
        <f>IF(AND($P$2=FALSE,OR(F5040="Commercial NAICS Cogen",F5040="Industrial NAICS Cogen",F5040="NAICS-22 Cogen")),FALSE,IF(AND($P$3=FALSE,OR(F5040="Commercial NAICS Cogen",F5040="Commercial NAICS Non-Cogen",F5040="Industrial NAICS Cogen", F5040="industrial NAICS non-Cogen")),FALSE, TRUE))</f>
        <v/>
      </c>
    </row>
    <row r="5041">
      <c r="A5041" s="129" t="n">
        <v>62899</v>
      </c>
      <c r="B5041" s="130" t="inlineStr">
        <is>
          <t>East Line Solar</t>
        </is>
      </c>
      <c r="C5041" s="130" t="inlineStr">
        <is>
          <t>East Line Solar, LLC</t>
        </is>
      </c>
      <c r="D5041" s="129" t="n">
        <v>62667</v>
      </c>
      <c r="E5041" s="130" t="inlineStr">
        <is>
          <t>AZ</t>
        </is>
      </c>
      <c r="F5041" s="130" t="inlineStr">
        <is>
          <t>NAICS-22 Non-Cogen</t>
        </is>
      </c>
      <c r="G5041" s="130" t="inlineStr">
        <is>
          <t>PV</t>
        </is>
      </c>
      <c r="H5041" s="130" t="inlineStr">
        <is>
          <t>SUN</t>
        </is>
      </c>
      <c r="I5041" s="130" t="inlineStr">
        <is>
          <t>SUN</t>
        </is>
      </c>
      <c r="J5041" s="131" t="n">
        <v>0</v>
      </c>
      <c r="K5041" s="129" t="n">
        <v>2020</v>
      </c>
      <c r="L5041" s="120">
        <f>IF(VLOOKUP(H5041,'Cross-Page Data'!$D$4:$F$48,3,FALSE)="natural gas",VLOOKUP(G5041,'Cross-Page Data'!$I$4:$J$19,2,FALSE),IF(VLOOKUP(H5041,'Cross-Page Data'!$D$4:$F$48,3,FALSE)="solar",IF(G5041="PV","solar PV","solar thermal"),IF(VLOOKUP(H5041,'Cross-Page Data'!$D$4:$F$48,3,FALSE)="wind",VLOOKUP(G5041,'Cross-Page Data'!$I$4:$J$19,2,FALSE),IF(VLOOKUP(H5041,'Cross-Page Data'!$D$4:$F$48,3,FALSE)="hydro",VLOOKUP(G5041,'Cross-Page Data'!$I$4:$J$19,2,FALSE),VLOOKUP(H5041,'Cross-Page Data'!$D$4:$F$48,3,FALSE)))))</f>
        <v/>
      </c>
      <c r="M5041" s="120">
        <f>IF(AND($P$2=FALSE,OR(F5041="Commercial NAICS Cogen",F5041="Industrial NAICS Cogen",F5041="NAICS-22 Cogen")),FALSE,IF(AND($P$3=FALSE,OR(F5041="Commercial NAICS Cogen",F5041="Commercial NAICS Non-Cogen",F5041="Industrial NAICS Cogen", F5041="industrial NAICS non-Cogen")),FALSE, TRUE))</f>
        <v/>
      </c>
    </row>
    <row r="5042">
      <c r="A5042" s="129" t="n">
        <v>62908</v>
      </c>
      <c r="B5042" s="130" t="inlineStr">
        <is>
          <t>Anoka BESS</t>
        </is>
      </c>
      <c r="C5042" s="130" t="inlineStr">
        <is>
          <t>Gopher Energy Storage, LLC</t>
        </is>
      </c>
      <c r="D5042" s="129" t="n">
        <v>62731</v>
      </c>
      <c r="E5042" s="130" t="inlineStr">
        <is>
          <t>MN</t>
        </is>
      </c>
      <c r="F5042" s="130" t="inlineStr">
        <is>
          <t>NAICS-22 Non-Cogen</t>
        </is>
      </c>
      <c r="G5042" s="130" t="inlineStr">
        <is>
          <t>BA</t>
        </is>
      </c>
      <c r="H5042" s="130" t="inlineStr">
        <is>
          <t>MWH</t>
        </is>
      </c>
      <c r="I5042" s="130" t="inlineStr">
        <is>
          <t>OTH</t>
        </is>
      </c>
      <c r="J5042" s="131" t="n">
        <v>-527</v>
      </c>
      <c r="K5042" s="129" t="n">
        <v>2020</v>
      </c>
      <c r="L5042" s="120">
        <f>IF(VLOOKUP(H5042,'Cross-Page Data'!$D$4:$F$48,3,FALSE)="natural gas",VLOOKUP(G5042,'Cross-Page Data'!$I$4:$J$19,2,FALSE),IF(VLOOKUP(H5042,'Cross-Page Data'!$D$4:$F$48,3,FALSE)="solar",IF(G5042="PV","solar PV","solar thermal"),IF(VLOOKUP(H5042,'Cross-Page Data'!$D$4:$F$48,3,FALSE)="wind",VLOOKUP(G5042,'Cross-Page Data'!$I$4:$J$19,2,FALSE),IF(VLOOKUP(H5042,'Cross-Page Data'!$D$4:$F$48,3,FALSE)="hydro",VLOOKUP(G5042,'Cross-Page Data'!$I$4:$J$19,2,FALSE),VLOOKUP(H5042,'Cross-Page Data'!$D$4:$F$48,3,FALSE)))))</f>
        <v/>
      </c>
      <c r="M5042" s="120">
        <f>IF(AND($P$2=FALSE,OR(F5042="Commercial NAICS Cogen",F5042="Industrial NAICS Cogen",F5042="NAICS-22 Cogen")),FALSE,IF(AND($P$3=FALSE,OR(F5042="Commercial NAICS Cogen",F5042="Commercial NAICS Non-Cogen",F5042="Industrial NAICS Cogen", F5042="industrial NAICS non-Cogen")),FALSE, TRUE))</f>
        <v/>
      </c>
    </row>
    <row r="5043">
      <c r="A5043" s="129" t="n">
        <v>62914</v>
      </c>
      <c r="B5043" s="130" t="inlineStr">
        <is>
          <t>Nassau Solar Center</t>
        </is>
      </c>
      <c r="C5043" s="130" t="inlineStr">
        <is>
          <t>Florida Power &amp; Light Co</t>
        </is>
      </c>
      <c r="D5043" s="129" t="n">
        <v>6452</v>
      </c>
      <c r="E5043" s="130" t="inlineStr">
        <is>
          <t>FL</t>
        </is>
      </c>
      <c r="F5043" s="130" t="inlineStr">
        <is>
          <t>Electric Utility</t>
        </is>
      </c>
      <c r="G5043" s="130" t="inlineStr">
        <is>
          <t>PV</t>
        </is>
      </c>
      <c r="H5043" s="130" t="inlineStr">
        <is>
          <t>SUN</t>
        </is>
      </c>
      <c r="I5043" s="130" t="inlineStr">
        <is>
          <t>SUN</t>
        </is>
      </c>
      <c r="J5043" s="131" t="n">
        <v>6210</v>
      </c>
      <c r="K5043" s="129" t="n">
        <v>2020</v>
      </c>
      <c r="L5043" s="120">
        <f>IF(VLOOKUP(H5043,'Cross-Page Data'!$D$4:$F$48,3,FALSE)="natural gas",VLOOKUP(G5043,'Cross-Page Data'!$I$4:$J$19,2,FALSE),IF(VLOOKUP(H5043,'Cross-Page Data'!$D$4:$F$48,3,FALSE)="solar",IF(G5043="PV","solar PV","solar thermal"),IF(VLOOKUP(H5043,'Cross-Page Data'!$D$4:$F$48,3,FALSE)="wind",VLOOKUP(G5043,'Cross-Page Data'!$I$4:$J$19,2,FALSE),IF(VLOOKUP(H5043,'Cross-Page Data'!$D$4:$F$48,3,FALSE)="hydro",VLOOKUP(G5043,'Cross-Page Data'!$I$4:$J$19,2,FALSE),VLOOKUP(H5043,'Cross-Page Data'!$D$4:$F$48,3,FALSE)))))</f>
        <v/>
      </c>
      <c r="M5043" s="120">
        <f>IF(AND($P$2=FALSE,OR(F5043="Commercial NAICS Cogen",F5043="Industrial NAICS Cogen",F5043="NAICS-22 Cogen")),FALSE,IF(AND($P$3=FALSE,OR(F5043="Commercial NAICS Cogen",F5043="Commercial NAICS Non-Cogen",F5043="Industrial NAICS Cogen", F5043="industrial NAICS non-Cogen")),FALSE, TRUE))</f>
        <v/>
      </c>
    </row>
    <row r="5044">
      <c r="A5044" s="129" t="n">
        <v>62916</v>
      </c>
      <c r="B5044" s="130" t="inlineStr">
        <is>
          <t>Trailside Solar Center</t>
        </is>
      </c>
      <c r="C5044" s="130" t="inlineStr">
        <is>
          <t>Florida Power &amp; Light Co</t>
        </is>
      </c>
      <c r="D5044" s="129" t="n">
        <v>6452</v>
      </c>
      <c r="E5044" s="130" t="inlineStr">
        <is>
          <t>FL</t>
        </is>
      </c>
      <c r="F5044" s="130" t="inlineStr">
        <is>
          <t>Electric Utility</t>
        </is>
      </c>
      <c r="G5044" s="130" t="inlineStr">
        <is>
          <t>PV</t>
        </is>
      </c>
      <c r="H5044" s="130" t="inlineStr">
        <is>
          <t>SUN</t>
        </is>
      </c>
      <c r="I5044" s="130" t="inlineStr">
        <is>
          <t>SUN</t>
        </is>
      </c>
      <c r="J5044" s="131" t="n">
        <v>8122</v>
      </c>
      <c r="K5044" s="129" t="n">
        <v>2020</v>
      </c>
      <c r="L5044" s="120">
        <f>IF(VLOOKUP(H5044,'Cross-Page Data'!$D$4:$F$48,3,FALSE)="natural gas",VLOOKUP(G5044,'Cross-Page Data'!$I$4:$J$19,2,FALSE),IF(VLOOKUP(H5044,'Cross-Page Data'!$D$4:$F$48,3,FALSE)="solar",IF(G5044="PV","solar PV","solar thermal"),IF(VLOOKUP(H5044,'Cross-Page Data'!$D$4:$F$48,3,FALSE)="wind",VLOOKUP(G5044,'Cross-Page Data'!$I$4:$J$19,2,FALSE),IF(VLOOKUP(H5044,'Cross-Page Data'!$D$4:$F$48,3,FALSE)="hydro",VLOOKUP(G5044,'Cross-Page Data'!$I$4:$J$19,2,FALSE),VLOOKUP(H5044,'Cross-Page Data'!$D$4:$F$48,3,FALSE)))))</f>
        <v/>
      </c>
      <c r="M5044" s="120">
        <f>IF(AND($P$2=FALSE,OR(F5044="Commercial NAICS Cogen",F5044="Industrial NAICS Cogen",F5044="NAICS-22 Cogen")),FALSE,IF(AND($P$3=FALSE,OR(F5044="Commercial NAICS Cogen",F5044="Commercial NAICS Non-Cogen",F5044="Industrial NAICS Cogen", F5044="industrial NAICS non-Cogen")),FALSE, TRUE))</f>
        <v/>
      </c>
    </row>
    <row r="5045">
      <c r="A5045" s="129" t="n">
        <v>62922</v>
      </c>
      <c r="B5045" s="130" t="inlineStr">
        <is>
          <t>Lakeside Solar Center</t>
        </is>
      </c>
      <c r="C5045" s="130" t="inlineStr">
        <is>
          <t>Florida Power &amp; Light Co</t>
        </is>
      </c>
      <c r="D5045" s="129" t="n">
        <v>6452</v>
      </c>
      <c r="E5045" s="130" t="inlineStr">
        <is>
          <t>FL</t>
        </is>
      </c>
      <c r="F5045" s="130" t="inlineStr">
        <is>
          <t>Electric Utility</t>
        </is>
      </c>
      <c r="G5045" s="130" t="inlineStr">
        <is>
          <t>PV</t>
        </is>
      </c>
      <c r="H5045" s="130" t="inlineStr">
        <is>
          <t>SUN</t>
        </is>
      </c>
      <c r="I5045" s="130" t="inlineStr">
        <is>
          <t>SUN</t>
        </is>
      </c>
      <c r="J5045" s="131" t="n">
        <v>8452</v>
      </c>
      <c r="K5045" s="129" t="n">
        <v>2020</v>
      </c>
      <c r="L5045" s="120">
        <f>IF(VLOOKUP(H5045,'Cross-Page Data'!$D$4:$F$48,3,FALSE)="natural gas",VLOOKUP(G5045,'Cross-Page Data'!$I$4:$J$19,2,FALSE),IF(VLOOKUP(H5045,'Cross-Page Data'!$D$4:$F$48,3,FALSE)="solar",IF(G5045="PV","solar PV","solar thermal"),IF(VLOOKUP(H5045,'Cross-Page Data'!$D$4:$F$48,3,FALSE)="wind",VLOOKUP(G5045,'Cross-Page Data'!$I$4:$J$19,2,FALSE),IF(VLOOKUP(H5045,'Cross-Page Data'!$D$4:$F$48,3,FALSE)="hydro",VLOOKUP(G5045,'Cross-Page Data'!$I$4:$J$19,2,FALSE),VLOOKUP(H5045,'Cross-Page Data'!$D$4:$F$48,3,FALSE)))))</f>
        <v/>
      </c>
      <c r="M5045" s="120">
        <f>IF(AND($P$2=FALSE,OR(F5045="Commercial NAICS Cogen",F5045="Industrial NAICS Cogen",F5045="NAICS-22 Cogen")),FALSE,IF(AND($P$3=FALSE,OR(F5045="Commercial NAICS Cogen",F5045="Commercial NAICS Non-Cogen",F5045="Industrial NAICS Cogen", F5045="industrial NAICS non-Cogen")),FALSE, TRUE))</f>
        <v/>
      </c>
    </row>
    <row r="5046">
      <c r="A5046" s="129" t="n">
        <v>62923</v>
      </c>
      <c r="B5046" s="130" t="inlineStr">
        <is>
          <t>Union Springs Solar Center</t>
        </is>
      </c>
      <c r="C5046" s="130" t="inlineStr">
        <is>
          <t>Florida Power &amp; Light Co</t>
        </is>
      </c>
      <c r="D5046" s="129" t="n">
        <v>6452</v>
      </c>
      <c r="E5046" s="130" t="inlineStr">
        <is>
          <t>FL</t>
        </is>
      </c>
      <c r="F5046" s="130" t="inlineStr">
        <is>
          <t>Electric Utility</t>
        </is>
      </c>
      <c r="G5046" s="130" t="inlineStr">
        <is>
          <t>PV</t>
        </is>
      </c>
      <c r="H5046" s="130" t="inlineStr">
        <is>
          <t>SUN</t>
        </is>
      </c>
      <c r="I5046" s="130" t="inlineStr">
        <is>
          <t>SUN</t>
        </is>
      </c>
      <c r="J5046" s="131" t="n">
        <v>7091</v>
      </c>
      <c r="K5046" s="129" t="n">
        <v>2020</v>
      </c>
      <c r="L5046" s="120">
        <f>IF(VLOOKUP(H5046,'Cross-Page Data'!$D$4:$F$48,3,FALSE)="natural gas",VLOOKUP(G5046,'Cross-Page Data'!$I$4:$J$19,2,FALSE),IF(VLOOKUP(H5046,'Cross-Page Data'!$D$4:$F$48,3,FALSE)="solar",IF(G5046="PV","solar PV","solar thermal"),IF(VLOOKUP(H5046,'Cross-Page Data'!$D$4:$F$48,3,FALSE)="wind",VLOOKUP(G5046,'Cross-Page Data'!$I$4:$J$19,2,FALSE),IF(VLOOKUP(H5046,'Cross-Page Data'!$D$4:$F$48,3,FALSE)="hydro",VLOOKUP(G5046,'Cross-Page Data'!$I$4:$J$19,2,FALSE),VLOOKUP(H5046,'Cross-Page Data'!$D$4:$F$48,3,FALSE)))))</f>
        <v/>
      </c>
      <c r="M5046" s="120">
        <f>IF(AND($P$2=FALSE,OR(F5046="Commercial NAICS Cogen",F5046="Industrial NAICS Cogen",F5046="NAICS-22 Cogen")),FALSE,IF(AND($P$3=FALSE,OR(F5046="Commercial NAICS Cogen",F5046="Commercial NAICS Non-Cogen",F5046="Industrial NAICS Cogen", F5046="industrial NAICS non-Cogen")),FALSE, TRUE))</f>
        <v/>
      </c>
    </row>
    <row r="5047">
      <c r="A5047" s="129" t="n">
        <v>62925</v>
      </c>
      <c r="B5047" s="130" t="inlineStr">
        <is>
          <t>Egret Solar Center</t>
        </is>
      </c>
      <c r="C5047" s="130" t="inlineStr">
        <is>
          <t>Florida Power &amp; Light Co</t>
        </is>
      </c>
      <c r="D5047" s="129" t="n">
        <v>6452</v>
      </c>
      <c r="E5047" s="130" t="inlineStr">
        <is>
          <t>FL</t>
        </is>
      </c>
      <c r="F5047" s="130" t="inlineStr">
        <is>
          <t>Electric Utility</t>
        </is>
      </c>
      <c r="G5047" s="130" t="inlineStr">
        <is>
          <t>PV</t>
        </is>
      </c>
      <c r="H5047" s="130" t="inlineStr">
        <is>
          <t>SUN</t>
        </is>
      </c>
      <c r="I5047" s="130" t="inlineStr">
        <is>
          <t>SUN</t>
        </is>
      </c>
      <c r="J5047" s="131" t="n">
        <v>7006</v>
      </c>
      <c r="K5047" s="129" t="n">
        <v>2020</v>
      </c>
      <c r="L5047" s="120">
        <f>IF(VLOOKUP(H5047,'Cross-Page Data'!$D$4:$F$48,3,FALSE)="natural gas",VLOOKUP(G5047,'Cross-Page Data'!$I$4:$J$19,2,FALSE),IF(VLOOKUP(H5047,'Cross-Page Data'!$D$4:$F$48,3,FALSE)="solar",IF(G5047="PV","solar PV","solar thermal"),IF(VLOOKUP(H5047,'Cross-Page Data'!$D$4:$F$48,3,FALSE)="wind",VLOOKUP(G5047,'Cross-Page Data'!$I$4:$J$19,2,FALSE),IF(VLOOKUP(H5047,'Cross-Page Data'!$D$4:$F$48,3,FALSE)="hydro",VLOOKUP(G5047,'Cross-Page Data'!$I$4:$J$19,2,FALSE),VLOOKUP(H5047,'Cross-Page Data'!$D$4:$F$48,3,FALSE)))))</f>
        <v/>
      </c>
      <c r="M5047" s="120">
        <f>IF(AND($P$2=FALSE,OR(F5047="Commercial NAICS Cogen",F5047="Industrial NAICS Cogen",F5047="NAICS-22 Cogen")),FALSE,IF(AND($P$3=FALSE,OR(F5047="Commercial NAICS Cogen",F5047="Commercial NAICS Non-Cogen",F5047="Industrial NAICS Cogen", F5047="industrial NAICS non-Cogen")),FALSE, TRUE))</f>
        <v/>
      </c>
    </row>
    <row r="5048">
      <c r="A5048" s="129" t="n">
        <v>62932</v>
      </c>
      <c r="B5048" s="130" t="inlineStr">
        <is>
          <t>Oberon IB</t>
        </is>
      </c>
      <c r="C5048" s="130" t="inlineStr">
        <is>
          <t>Oberon Solar IB</t>
        </is>
      </c>
      <c r="D5048" s="129" t="n">
        <v>62789</v>
      </c>
      <c r="E5048" s="130" t="inlineStr">
        <is>
          <t>TX</t>
        </is>
      </c>
      <c r="F5048" s="130" t="inlineStr">
        <is>
          <t>NAICS-22 Non-Cogen</t>
        </is>
      </c>
      <c r="G5048" s="130" t="inlineStr">
        <is>
          <t>PV</t>
        </is>
      </c>
      <c r="H5048" s="130" t="inlineStr">
        <is>
          <t>SUN</t>
        </is>
      </c>
      <c r="I5048" s="130" t="inlineStr">
        <is>
          <t>SUN</t>
        </is>
      </c>
      <c r="J5048" s="131" t="n">
        <v>37609</v>
      </c>
      <c r="K5048" s="129" t="n">
        <v>2020</v>
      </c>
      <c r="L5048" s="120">
        <f>IF(VLOOKUP(H5048,'Cross-Page Data'!$D$4:$F$48,3,FALSE)="natural gas",VLOOKUP(G5048,'Cross-Page Data'!$I$4:$J$19,2,FALSE),IF(VLOOKUP(H5048,'Cross-Page Data'!$D$4:$F$48,3,FALSE)="solar",IF(G5048="PV","solar PV","solar thermal"),IF(VLOOKUP(H5048,'Cross-Page Data'!$D$4:$F$48,3,FALSE)="wind",VLOOKUP(G5048,'Cross-Page Data'!$I$4:$J$19,2,FALSE),IF(VLOOKUP(H5048,'Cross-Page Data'!$D$4:$F$48,3,FALSE)="hydro",VLOOKUP(G5048,'Cross-Page Data'!$I$4:$J$19,2,FALSE),VLOOKUP(H5048,'Cross-Page Data'!$D$4:$F$48,3,FALSE)))))</f>
        <v/>
      </c>
      <c r="M5048" s="120">
        <f>IF(AND($P$2=FALSE,OR(F5048="Commercial NAICS Cogen",F5048="Industrial NAICS Cogen",F5048="NAICS-22 Cogen")),FALSE,IF(AND($P$3=FALSE,OR(F5048="Commercial NAICS Cogen",F5048="Commercial NAICS Non-Cogen",F5048="Industrial NAICS Cogen", F5048="industrial NAICS non-Cogen")),FALSE, TRUE))</f>
        <v/>
      </c>
    </row>
    <row r="5049">
      <c r="A5049" s="129" t="n">
        <v>62933</v>
      </c>
      <c r="B5049" s="130" t="inlineStr">
        <is>
          <t>Oberon IA</t>
        </is>
      </c>
      <c r="C5049" s="130" t="inlineStr">
        <is>
          <t>Oberon Solar IA</t>
        </is>
      </c>
      <c r="D5049" s="129" t="n">
        <v>62788</v>
      </c>
      <c r="E5049" s="130" t="inlineStr">
        <is>
          <t>TX</t>
        </is>
      </c>
      <c r="F5049" s="130" t="inlineStr">
        <is>
          <t>NAICS-22 Non-Cogen</t>
        </is>
      </c>
      <c r="G5049" s="130" t="inlineStr">
        <is>
          <t>PV</t>
        </is>
      </c>
      <c r="H5049" s="130" t="inlineStr">
        <is>
          <t>SUN</t>
        </is>
      </c>
      <c r="I5049" s="130" t="inlineStr">
        <is>
          <t>SUN</t>
        </is>
      </c>
      <c r="J5049" s="131" t="n">
        <v>177900</v>
      </c>
      <c r="K5049" s="129" t="n">
        <v>2020</v>
      </c>
      <c r="L5049" s="120">
        <f>IF(VLOOKUP(H5049,'Cross-Page Data'!$D$4:$F$48,3,FALSE)="natural gas",VLOOKUP(G5049,'Cross-Page Data'!$I$4:$J$19,2,FALSE),IF(VLOOKUP(H5049,'Cross-Page Data'!$D$4:$F$48,3,FALSE)="solar",IF(G5049="PV","solar PV","solar thermal"),IF(VLOOKUP(H5049,'Cross-Page Data'!$D$4:$F$48,3,FALSE)="wind",VLOOKUP(G5049,'Cross-Page Data'!$I$4:$J$19,2,FALSE),IF(VLOOKUP(H5049,'Cross-Page Data'!$D$4:$F$48,3,FALSE)="hydro",VLOOKUP(G5049,'Cross-Page Data'!$I$4:$J$19,2,FALSE),VLOOKUP(H5049,'Cross-Page Data'!$D$4:$F$48,3,FALSE)))))</f>
        <v/>
      </c>
      <c r="M5049" s="120">
        <f>IF(AND($P$2=FALSE,OR(F5049="Commercial NAICS Cogen",F5049="Industrial NAICS Cogen",F5049="NAICS-22 Cogen")),FALSE,IF(AND($P$3=FALSE,OR(F5049="Commercial NAICS Cogen",F5049="Commercial NAICS Non-Cogen",F5049="Industrial NAICS Cogen", F5049="industrial NAICS non-Cogen")),FALSE, TRUE))</f>
        <v/>
      </c>
    </row>
    <row r="5050">
      <c r="A5050" s="129" t="n">
        <v>62936</v>
      </c>
      <c r="B5050" s="130" t="inlineStr">
        <is>
          <t>Rattlesnake Flat</t>
        </is>
      </c>
      <c r="C5050" s="130" t="inlineStr">
        <is>
          <t>Rattlesnake Flat, LLC</t>
        </is>
      </c>
      <c r="D5050" s="129" t="n">
        <v>62778</v>
      </c>
      <c r="E5050" s="130" t="inlineStr">
        <is>
          <t>WA</t>
        </is>
      </c>
      <c r="F5050" s="130" t="inlineStr">
        <is>
          <t>NAICS-22 Non-Cogen</t>
        </is>
      </c>
      <c r="G5050" s="130" t="inlineStr">
        <is>
          <t>WT</t>
        </is>
      </c>
      <c r="H5050" s="130" t="inlineStr">
        <is>
          <t>WND</t>
        </is>
      </c>
      <c r="I5050" s="130" t="inlineStr">
        <is>
          <t>WND</t>
        </is>
      </c>
      <c r="J5050" s="131" t="n">
        <v>3182</v>
      </c>
      <c r="K5050" s="129" t="n">
        <v>2020</v>
      </c>
      <c r="L5050" s="120">
        <f>IF(VLOOKUP(H5050,'Cross-Page Data'!$D$4:$F$48,3,FALSE)="natural gas",VLOOKUP(G5050,'Cross-Page Data'!$I$4:$J$19,2,FALSE),IF(VLOOKUP(H5050,'Cross-Page Data'!$D$4:$F$48,3,FALSE)="solar",IF(G5050="PV","solar PV","solar thermal"),IF(VLOOKUP(H5050,'Cross-Page Data'!$D$4:$F$48,3,FALSE)="wind",VLOOKUP(G5050,'Cross-Page Data'!$I$4:$J$19,2,FALSE),IF(VLOOKUP(H5050,'Cross-Page Data'!$D$4:$F$48,3,FALSE)="hydro",VLOOKUP(G5050,'Cross-Page Data'!$I$4:$J$19,2,FALSE),VLOOKUP(H5050,'Cross-Page Data'!$D$4:$F$48,3,FALSE)))))</f>
        <v/>
      </c>
      <c r="M5050" s="120">
        <f>IF(AND($P$2=FALSE,OR(F5050="Commercial NAICS Cogen",F5050="Industrial NAICS Cogen",F5050="NAICS-22 Cogen")),FALSE,IF(AND($P$3=FALSE,OR(F5050="Commercial NAICS Cogen",F5050="Commercial NAICS Non-Cogen",F5050="Industrial NAICS Cogen", F5050="industrial NAICS non-Cogen")),FALSE, TRUE))</f>
        <v/>
      </c>
    </row>
    <row r="5051">
      <c r="A5051" s="129" t="n">
        <v>62937</v>
      </c>
      <c r="B5051" s="130" t="inlineStr">
        <is>
          <t>Athens BESS</t>
        </is>
      </c>
      <c r="C5051" s="130" t="inlineStr">
        <is>
          <t>Gopher Energy Storage, LLC</t>
        </is>
      </c>
      <c r="D5051" s="129" t="n">
        <v>62731</v>
      </c>
      <c r="E5051" s="130" t="inlineStr">
        <is>
          <t>MN</t>
        </is>
      </c>
      <c r="F5051" s="130" t="inlineStr">
        <is>
          <t>NAICS-22 Non-Cogen</t>
        </is>
      </c>
      <c r="G5051" s="130" t="inlineStr">
        <is>
          <t>BA</t>
        </is>
      </c>
      <c r="H5051" s="130" t="inlineStr">
        <is>
          <t>MWH</t>
        </is>
      </c>
      <c r="I5051" s="130" t="inlineStr">
        <is>
          <t>OTH</t>
        </is>
      </c>
      <c r="J5051" s="131" t="n">
        <v>-467</v>
      </c>
      <c r="K5051" s="129" t="n">
        <v>2020</v>
      </c>
      <c r="L5051" s="120">
        <f>IF(VLOOKUP(H5051,'Cross-Page Data'!$D$4:$F$48,3,FALSE)="natural gas",VLOOKUP(G5051,'Cross-Page Data'!$I$4:$J$19,2,FALSE),IF(VLOOKUP(H5051,'Cross-Page Data'!$D$4:$F$48,3,FALSE)="solar",IF(G5051="PV","solar PV","solar thermal"),IF(VLOOKUP(H5051,'Cross-Page Data'!$D$4:$F$48,3,FALSE)="wind",VLOOKUP(G5051,'Cross-Page Data'!$I$4:$J$19,2,FALSE),IF(VLOOKUP(H5051,'Cross-Page Data'!$D$4:$F$48,3,FALSE)="hydro",VLOOKUP(G5051,'Cross-Page Data'!$I$4:$J$19,2,FALSE),VLOOKUP(H5051,'Cross-Page Data'!$D$4:$F$48,3,FALSE)))))</f>
        <v/>
      </c>
      <c r="M5051" s="120">
        <f>IF(AND($P$2=FALSE,OR(F5051="Commercial NAICS Cogen",F5051="Industrial NAICS Cogen",F5051="NAICS-22 Cogen")),FALSE,IF(AND($P$3=FALSE,OR(F5051="Commercial NAICS Cogen",F5051="Commercial NAICS Non-Cogen",F5051="Industrial NAICS Cogen", F5051="industrial NAICS non-Cogen")),FALSE, TRUE))</f>
        <v/>
      </c>
    </row>
    <row r="5052">
      <c r="A5052" s="129" t="n">
        <v>62938</v>
      </c>
      <c r="B5052" s="130" t="inlineStr">
        <is>
          <t>Glen Ullin Energy Center</t>
        </is>
      </c>
      <c r="C5052" s="130" t="inlineStr">
        <is>
          <t>Allete Clean Energy</t>
        </is>
      </c>
      <c r="D5052" s="129" t="n">
        <v>59496</v>
      </c>
      <c r="E5052" s="130" t="inlineStr">
        <is>
          <t>ND</t>
        </is>
      </c>
      <c r="F5052" s="130" t="inlineStr">
        <is>
          <t>NAICS-22 Non-Cogen</t>
        </is>
      </c>
      <c r="G5052" s="130" t="inlineStr">
        <is>
          <t>WT</t>
        </is>
      </c>
      <c r="H5052" s="130" t="inlineStr">
        <is>
          <t>WND</t>
        </is>
      </c>
      <c r="I5052" s="130" t="inlineStr">
        <is>
          <t>WND</t>
        </is>
      </c>
      <c r="J5052" s="131" t="n">
        <v>441705</v>
      </c>
      <c r="K5052" s="129" t="n">
        <v>2020</v>
      </c>
      <c r="L5052" s="120">
        <f>IF(VLOOKUP(H5052,'Cross-Page Data'!$D$4:$F$48,3,FALSE)="natural gas",VLOOKUP(G5052,'Cross-Page Data'!$I$4:$J$19,2,FALSE),IF(VLOOKUP(H5052,'Cross-Page Data'!$D$4:$F$48,3,FALSE)="solar",IF(G5052="PV","solar PV","solar thermal"),IF(VLOOKUP(H5052,'Cross-Page Data'!$D$4:$F$48,3,FALSE)="wind",VLOOKUP(G5052,'Cross-Page Data'!$I$4:$J$19,2,FALSE),IF(VLOOKUP(H5052,'Cross-Page Data'!$D$4:$F$48,3,FALSE)="hydro",VLOOKUP(G5052,'Cross-Page Data'!$I$4:$J$19,2,FALSE),VLOOKUP(H5052,'Cross-Page Data'!$D$4:$F$48,3,FALSE)))))</f>
        <v/>
      </c>
      <c r="M5052" s="120">
        <f>IF(AND($P$2=FALSE,OR(F5052="Commercial NAICS Cogen",F5052="Industrial NAICS Cogen",F5052="NAICS-22 Cogen")),FALSE,IF(AND($P$3=FALSE,OR(F5052="Commercial NAICS Cogen",F5052="Commercial NAICS Non-Cogen",F5052="Industrial NAICS Cogen", F5052="industrial NAICS non-Cogen")),FALSE, TRUE))</f>
        <v/>
      </c>
    </row>
    <row r="5053">
      <c r="A5053" s="129" t="n">
        <v>62939</v>
      </c>
      <c r="B5053" s="130" t="inlineStr">
        <is>
          <t>South Peak Wind</t>
        </is>
      </c>
      <c r="C5053" s="130" t="inlineStr">
        <is>
          <t>Allete Clean Energy</t>
        </is>
      </c>
      <c r="D5053" s="129" t="n">
        <v>59496</v>
      </c>
      <c r="E5053" s="130" t="inlineStr">
        <is>
          <t>MT</t>
        </is>
      </c>
      <c r="F5053" s="130" t="inlineStr">
        <is>
          <t>NAICS-22 Non-Cogen</t>
        </is>
      </c>
      <c r="G5053" s="130" t="inlineStr">
        <is>
          <t>WT</t>
        </is>
      </c>
      <c r="H5053" s="130" t="inlineStr">
        <is>
          <t>WND</t>
        </is>
      </c>
      <c r="I5053" s="130" t="inlineStr">
        <is>
          <t>WND</t>
        </is>
      </c>
      <c r="J5053" s="131" t="n">
        <v>239455</v>
      </c>
      <c r="K5053" s="129" t="n">
        <v>2020</v>
      </c>
      <c r="L5053" s="120">
        <f>IF(VLOOKUP(H5053,'Cross-Page Data'!$D$4:$F$48,3,FALSE)="natural gas",VLOOKUP(G5053,'Cross-Page Data'!$I$4:$J$19,2,FALSE),IF(VLOOKUP(H5053,'Cross-Page Data'!$D$4:$F$48,3,FALSE)="solar",IF(G5053="PV","solar PV","solar thermal"),IF(VLOOKUP(H5053,'Cross-Page Data'!$D$4:$F$48,3,FALSE)="wind",VLOOKUP(G5053,'Cross-Page Data'!$I$4:$J$19,2,FALSE),IF(VLOOKUP(H5053,'Cross-Page Data'!$D$4:$F$48,3,FALSE)="hydro",VLOOKUP(G5053,'Cross-Page Data'!$I$4:$J$19,2,FALSE),VLOOKUP(H5053,'Cross-Page Data'!$D$4:$F$48,3,FALSE)))))</f>
        <v/>
      </c>
      <c r="M5053" s="120">
        <f>IF(AND($P$2=FALSE,OR(F5053="Commercial NAICS Cogen",F5053="Industrial NAICS Cogen",F5053="NAICS-22 Cogen")),FALSE,IF(AND($P$3=FALSE,OR(F5053="Commercial NAICS Cogen",F5053="Commercial NAICS Non-Cogen",F5053="Industrial NAICS Cogen", F5053="industrial NAICS non-Cogen")),FALSE, TRUE))</f>
        <v/>
      </c>
    </row>
    <row r="5054">
      <c r="A5054" s="129" t="n">
        <v>62944</v>
      </c>
      <c r="B5054" s="130" t="inlineStr">
        <is>
          <t>Timber Road IV</t>
        </is>
      </c>
      <c r="C5054" s="130" t="inlineStr">
        <is>
          <t>Paulding Wind Farm IV LLC</t>
        </is>
      </c>
      <c r="D5054" s="129" t="n">
        <v>62796</v>
      </c>
      <c r="E5054" s="130" t="inlineStr">
        <is>
          <t>OH</t>
        </is>
      </c>
      <c r="F5054" s="130" t="inlineStr">
        <is>
          <t>NAICS-22 Non-Cogen</t>
        </is>
      </c>
      <c r="G5054" s="130" t="inlineStr">
        <is>
          <t>WT</t>
        </is>
      </c>
      <c r="H5054" s="130" t="inlineStr">
        <is>
          <t>SUN</t>
        </is>
      </c>
      <c r="I5054" s="130" t="inlineStr">
        <is>
          <t>SUN</t>
        </is>
      </c>
      <c r="J5054" s="131" t="n">
        <v>9349</v>
      </c>
      <c r="K5054" s="129" t="n">
        <v>2020</v>
      </c>
      <c r="L5054" s="120">
        <f>IF(VLOOKUP(H5054,'Cross-Page Data'!$D$4:$F$48,3,FALSE)="natural gas",VLOOKUP(G5054,'Cross-Page Data'!$I$4:$J$19,2,FALSE),IF(VLOOKUP(H5054,'Cross-Page Data'!$D$4:$F$48,3,FALSE)="solar",IF(G5054="PV","solar PV","solar thermal"),IF(VLOOKUP(H5054,'Cross-Page Data'!$D$4:$F$48,3,FALSE)="wind",VLOOKUP(G5054,'Cross-Page Data'!$I$4:$J$19,2,FALSE),IF(VLOOKUP(H5054,'Cross-Page Data'!$D$4:$F$48,3,FALSE)="hydro",VLOOKUP(G5054,'Cross-Page Data'!$I$4:$J$19,2,FALSE),VLOOKUP(H5054,'Cross-Page Data'!$D$4:$F$48,3,FALSE)))))</f>
        <v/>
      </c>
      <c r="M5054" s="120">
        <f>IF(AND($P$2=FALSE,OR(F5054="Commercial NAICS Cogen",F5054="Industrial NAICS Cogen",F5054="NAICS-22 Cogen")),FALSE,IF(AND($P$3=FALSE,OR(F5054="Commercial NAICS Cogen",F5054="Commercial NAICS Non-Cogen",F5054="Industrial NAICS Cogen", F5054="industrial NAICS non-Cogen")),FALSE, TRUE))</f>
        <v/>
      </c>
    </row>
    <row r="5055">
      <c r="A5055" s="129" t="n">
        <v>62944</v>
      </c>
      <c r="B5055" s="130" t="inlineStr">
        <is>
          <t>Timber Road IV</t>
        </is>
      </c>
      <c r="C5055" s="130" t="inlineStr">
        <is>
          <t>Paulding Wind Farm IV LLC</t>
        </is>
      </c>
      <c r="D5055" s="129" t="n">
        <v>62796</v>
      </c>
      <c r="E5055" s="130" t="inlineStr">
        <is>
          <t>OH</t>
        </is>
      </c>
      <c r="F5055" s="130" t="inlineStr">
        <is>
          <t>NAICS-22 Non-Cogen</t>
        </is>
      </c>
      <c r="G5055" s="130" t="inlineStr">
        <is>
          <t>WT</t>
        </is>
      </c>
      <c r="H5055" s="130" t="inlineStr">
        <is>
          <t>WND</t>
        </is>
      </c>
      <c r="I5055" s="130" t="inlineStr">
        <is>
          <t>WND</t>
        </is>
      </c>
      <c r="J5055" s="131" t="n">
        <v>293346</v>
      </c>
      <c r="K5055" s="129" t="n">
        <v>2020</v>
      </c>
      <c r="L5055" s="120">
        <f>IF(VLOOKUP(H5055,'Cross-Page Data'!$D$4:$F$48,3,FALSE)="natural gas",VLOOKUP(G5055,'Cross-Page Data'!$I$4:$J$19,2,FALSE),IF(VLOOKUP(H5055,'Cross-Page Data'!$D$4:$F$48,3,FALSE)="solar",IF(G5055="PV","solar PV","solar thermal"),IF(VLOOKUP(H5055,'Cross-Page Data'!$D$4:$F$48,3,FALSE)="wind",VLOOKUP(G5055,'Cross-Page Data'!$I$4:$J$19,2,FALSE),IF(VLOOKUP(H5055,'Cross-Page Data'!$D$4:$F$48,3,FALSE)="hydro",VLOOKUP(G5055,'Cross-Page Data'!$I$4:$J$19,2,FALSE),VLOOKUP(H5055,'Cross-Page Data'!$D$4:$F$48,3,FALSE)))))</f>
        <v/>
      </c>
      <c r="M5055" s="120">
        <f>IF(AND($P$2=FALSE,OR(F5055="Commercial NAICS Cogen",F5055="Industrial NAICS Cogen",F5055="NAICS-22 Cogen")),FALSE,IF(AND($P$3=FALSE,OR(F5055="Commercial NAICS Cogen",F5055="Commercial NAICS Non-Cogen",F5055="Industrial NAICS Cogen", F5055="industrial NAICS non-Cogen")),FALSE, TRUE))</f>
        <v/>
      </c>
    </row>
    <row r="5056">
      <c r="A5056" s="129" t="n">
        <v>62946</v>
      </c>
      <c r="B5056" s="130" t="inlineStr">
        <is>
          <t>Dickinson Solar</t>
        </is>
      </c>
      <c r="C5056" s="130" t="inlineStr">
        <is>
          <t>Dickinson Solar, LLC</t>
        </is>
      </c>
      <c r="D5056" s="129" t="n">
        <v>62795</v>
      </c>
      <c r="E5056" s="130" t="inlineStr">
        <is>
          <t>PA</t>
        </is>
      </c>
      <c r="F5056" s="130" t="inlineStr">
        <is>
          <t>NAICS-22 Non-Cogen</t>
        </is>
      </c>
      <c r="G5056" s="130" t="inlineStr">
        <is>
          <t>PV</t>
        </is>
      </c>
      <c r="H5056" s="130" t="inlineStr">
        <is>
          <t>SUN</t>
        </is>
      </c>
      <c r="I5056" s="130" t="inlineStr">
        <is>
          <t>SUN</t>
        </is>
      </c>
      <c r="J5056" s="131" t="n">
        <v>4745.89</v>
      </c>
      <c r="K5056" s="129" t="n">
        <v>2020</v>
      </c>
      <c r="L5056" s="120">
        <f>IF(VLOOKUP(H5056,'Cross-Page Data'!$D$4:$F$48,3,FALSE)="natural gas",VLOOKUP(G5056,'Cross-Page Data'!$I$4:$J$19,2,FALSE),IF(VLOOKUP(H5056,'Cross-Page Data'!$D$4:$F$48,3,FALSE)="solar",IF(G5056="PV","solar PV","solar thermal"),IF(VLOOKUP(H5056,'Cross-Page Data'!$D$4:$F$48,3,FALSE)="wind",VLOOKUP(G5056,'Cross-Page Data'!$I$4:$J$19,2,FALSE),IF(VLOOKUP(H5056,'Cross-Page Data'!$D$4:$F$48,3,FALSE)="hydro",VLOOKUP(G5056,'Cross-Page Data'!$I$4:$J$19,2,FALSE),VLOOKUP(H5056,'Cross-Page Data'!$D$4:$F$48,3,FALSE)))))</f>
        <v/>
      </c>
      <c r="M5056" s="120">
        <f>IF(AND($P$2=FALSE,OR(F5056="Commercial NAICS Cogen",F5056="Industrial NAICS Cogen",F5056="NAICS-22 Cogen")),FALSE,IF(AND($P$3=FALSE,OR(F5056="Commercial NAICS Cogen",F5056="Commercial NAICS Non-Cogen",F5056="Industrial NAICS Cogen", F5056="industrial NAICS non-Cogen")),FALSE, TRUE))</f>
        <v/>
      </c>
    </row>
    <row r="5057">
      <c r="A5057" s="129" t="n">
        <v>62952</v>
      </c>
      <c r="B5057" s="130" t="inlineStr">
        <is>
          <t>Cheyenne Ridge Wind Farm</t>
        </is>
      </c>
      <c r="C5057" s="130" t="inlineStr">
        <is>
          <t>Public Service Co of Colorado</t>
        </is>
      </c>
      <c r="D5057" s="129" t="n">
        <v>15466</v>
      </c>
      <c r="E5057" s="130" t="inlineStr">
        <is>
          <t>CO</t>
        </is>
      </c>
      <c r="F5057" s="130" t="inlineStr">
        <is>
          <t>Electric Utility</t>
        </is>
      </c>
      <c r="G5057" s="130" t="inlineStr">
        <is>
          <t>WT</t>
        </is>
      </c>
      <c r="H5057" s="130" t="inlineStr">
        <is>
          <t>WND</t>
        </is>
      </c>
      <c r="I5057" s="130" t="inlineStr">
        <is>
          <t>WND</t>
        </is>
      </c>
      <c r="J5057" s="131" t="n">
        <v>593134</v>
      </c>
      <c r="K5057" s="129" t="n">
        <v>2020</v>
      </c>
      <c r="L5057" s="120">
        <f>IF(VLOOKUP(H5057,'Cross-Page Data'!$D$4:$F$48,3,FALSE)="natural gas",VLOOKUP(G5057,'Cross-Page Data'!$I$4:$J$19,2,FALSE),IF(VLOOKUP(H5057,'Cross-Page Data'!$D$4:$F$48,3,FALSE)="solar",IF(G5057="PV","solar PV","solar thermal"),IF(VLOOKUP(H5057,'Cross-Page Data'!$D$4:$F$48,3,FALSE)="wind",VLOOKUP(G5057,'Cross-Page Data'!$I$4:$J$19,2,FALSE),IF(VLOOKUP(H5057,'Cross-Page Data'!$D$4:$F$48,3,FALSE)="hydro",VLOOKUP(G5057,'Cross-Page Data'!$I$4:$J$19,2,FALSE),VLOOKUP(H5057,'Cross-Page Data'!$D$4:$F$48,3,FALSE)))))</f>
        <v/>
      </c>
      <c r="M5057" s="120">
        <f>IF(AND($P$2=FALSE,OR(F5057="Commercial NAICS Cogen",F5057="Industrial NAICS Cogen",F5057="NAICS-22 Cogen")),FALSE,IF(AND($P$3=FALSE,OR(F5057="Commercial NAICS Cogen",F5057="Commercial NAICS Non-Cogen",F5057="Industrial NAICS Cogen", F5057="industrial NAICS non-Cogen")),FALSE, TRUE))</f>
        <v/>
      </c>
    </row>
    <row r="5058" ht="29" customHeight="1" s="157">
      <c r="A5058" s="129" t="n">
        <v>62993</v>
      </c>
      <c r="B5058" s="130" t="inlineStr">
        <is>
          <t>Johnson Corner Solar 1</t>
        </is>
      </c>
      <c r="C5058" s="130" t="inlineStr">
        <is>
          <t>Lightsource Renewable Energy Asset Management, LLC</t>
        </is>
      </c>
      <c r="D5058" s="129" t="n">
        <v>62842</v>
      </c>
      <c r="E5058" s="130" t="inlineStr">
        <is>
          <t>KS</t>
        </is>
      </c>
      <c r="F5058" s="130" t="inlineStr">
        <is>
          <t>NAICS-22 Non-Cogen</t>
        </is>
      </c>
      <c r="G5058" s="130" t="inlineStr">
        <is>
          <t>PV</t>
        </is>
      </c>
      <c r="H5058" s="130" t="inlineStr">
        <is>
          <t>SUN</t>
        </is>
      </c>
      <c r="I5058" s="130" t="inlineStr">
        <is>
          <t>SUN</t>
        </is>
      </c>
      <c r="J5058" s="131" t="n">
        <v>38795</v>
      </c>
      <c r="K5058" s="129" t="n">
        <v>2020</v>
      </c>
      <c r="L5058" s="120">
        <f>IF(VLOOKUP(H5058,'Cross-Page Data'!$D$4:$F$48,3,FALSE)="natural gas",VLOOKUP(G5058,'Cross-Page Data'!$I$4:$J$19,2,FALSE),IF(VLOOKUP(H5058,'Cross-Page Data'!$D$4:$F$48,3,FALSE)="solar",IF(G5058="PV","solar PV","solar thermal"),IF(VLOOKUP(H5058,'Cross-Page Data'!$D$4:$F$48,3,FALSE)="wind",VLOOKUP(G5058,'Cross-Page Data'!$I$4:$J$19,2,FALSE),IF(VLOOKUP(H5058,'Cross-Page Data'!$D$4:$F$48,3,FALSE)="hydro",VLOOKUP(G5058,'Cross-Page Data'!$I$4:$J$19,2,FALSE),VLOOKUP(H5058,'Cross-Page Data'!$D$4:$F$48,3,FALSE)))))</f>
        <v/>
      </c>
      <c r="M5058" s="120">
        <f>IF(AND($P$2=FALSE,OR(F5058="Commercial NAICS Cogen",F5058="Industrial NAICS Cogen",F5058="NAICS-22 Cogen")),FALSE,IF(AND($P$3=FALSE,OR(F5058="Commercial NAICS Cogen",F5058="Commercial NAICS Non-Cogen",F5058="Industrial NAICS Cogen", F5058="industrial NAICS non-Cogen")),FALSE, TRUE))</f>
        <v/>
      </c>
    </row>
    <row r="5059">
      <c r="A5059" s="129" t="n">
        <v>63025</v>
      </c>
      <c r="B5059" s="130" t="inlineStr">
        <is>
          <t>Clear Creek Wind</t>
        </is>
      </c>
      <c r="C5059" s="130" t="inlineStr">
        <is>
          <t>Clear Creek Wind, LLC</t>
        </is>
      </c>
      <c r="D5059" s="129" t="n">
        <v>62855</v>
      </c>
      <c r="E5059" s="130" t="inlineStr">
        <is>
          <t>MO</t>
        </is>
      </c>
      <c r="F5059" s="130" t="inlineStr">
        <is>
          <t>NAICS-22 Non-Cogen</t>
        </is>
      </c>
      <c r="G5059" s="130" t="inlineStr">
        <is>
          <t>WT</t>
        </is>
      </c>
      <c r="H5059" s="130" t="inlineStr">
        <is>
          <t>WND</t>
        </is>
      </c>
      <c r="I5059" s="130" t="inlineStr">
        <is>
          <t>WND</t>
        </is>
      </c>
      <c r="J5059" s="131" t="n">
        <v>509032</v>
      </c>
      <c r="K5059" s="129" t="n">
        <v>2020</v>
      </c>
      <c r="L5059" s="120">
        <f>IF(VLOOKUP(H5059,'Cross-Page Data'!$D$4:$F$48,3,FALSE)="natural gas",VLOOKUP(G5059,'Cross-Page Data'!$I$4:$J$19,2,FALSE),IF(VLOOKUP(H5059,'Cross-Page Data'!$D$4:$F$48,3,FALSE)="solar",IF(G5059="PV","solar PV","solar thermal"),IF(VLOOKUP(H5059,'Cross-Page Data'!$D$4:$F$48,3,FALSE)="wind",VLOOKUP(G5059,'Cross-Page Data'!$I$4:$J$19,2,FALSE),IF(VLOOKUP(H5059,'Cross-Page Data'!$D$4:$F$48,3,FALSE)="hydro",VLOOKUP(G5059,'Cross-Page Data'!$I$4:$J$19,2,FALSE),VLOOKUP(H5059,'Cross-Page Data'!$D$4:$F$48,3,FALSE)))))</f>
        <v/>
      </c>
      <c r="M5059" s="120">
        <f>IF(AND($P$2=FALSE,OR(F5059="Commercial NAICS Cogen",F5059="Industrial NAICS Cogen",F5059="NAICS-22 Cogen")),FALSE,IF(AND($P$3=FALSE,OR(F5059="Commercial NAICS Cogen",F5059="Commercial NAICS Non-Cogen",F5059="Industrial NAICS Cogen", F5059="industrial NAICS non-Cogen")),FALSE, TRUE))</f>
        <v/>
      </c>
    </row>
    <row r="5060">
      <c r="A5060" s="129" t="n">
        <v>63030</v>
      </c>
      <c r="B5060" s="130" t="inlineStr">
        <is>
          <t>Canadian Breaks, LLC</t>
        </is>
      </c>
      <c r="C5060" s="130" t="inlineStr">
        <is>
          <t>RWE Renewables Americas LLC</t>
        </is>
      </c>
      <c r="D5060" s="129" t="n">
        <v>56215</v>
      </c>
      <c r="E5060" s="130" t="inlineStr">
        <is>
          <t>TX</t>
        </is>
      </c>
      <c r="F5060" s="130" t="inlineStr">
        <is>
          <t>NAICS-22 Non-Cogen</t>
        </is>
      </c>
      <c r="G5060" s="130" t="inlineStr">
        <is>
          <t>WT</t>
        </is>
      </c>
      <c r="H5060" s="130" t="inlineStr">
        <is>
          <t>WND</t>
        </is>
      </c>
      <c r="I5060" s="130" t="inlineStr">
        <is>
          <t>WND</t>
        </is>
      </c>
      <c r="J5060" s="131" t="n">
        <v>828995</v>
      </c>
      <c r="K5060" s="129" t="n">
        <v>2020</v>
      </c>
      <c r="L5060" s="120">
        <f>IF(VLOOKUP(H5060,'Cross-Page Data'!$D$4:$F$48,3,FALSE)="natural gas",VLOOKUP(G5060,'Cross-Page Data'!$I$4:$J$19,2,FALSE),IF(VLOOKUP(H5060,'Cross-Page Data'!$D$4:$F$48,3,FALSE)="solar",IF(G5060="PV","solar PV","solar thermal"),IF(VLOOKUP(H5060,'Cross-Page Data'!$D$4:$F$48,3,FALSE)="wind",VLOOKUP(G5060,'Cross-Page Data'!$I$4:$J$19,2,FALSE),IF(VLOOKUP(H5060,'Cross-Page Data'!$D$4:$F$48,3,FALSE)="hydro",VLOOKUP(G5060,'Cross-Page Data'!$I$4:$J$19,2,FALSE),VLOOKUP(H5060,'Cross-Page Data'!$D$4:$F$48,3,FALSE)))))</f>
        <v/>
      </c>
      <c r="M5060" s="120">
        <f>IF(AND($P$2=FALSE,OR(F5060="Commercial NAICS Cogen",F5060="Industrial NAICS Cogen",F5060="NAICS-22 Cogen")),FALSE,IF(AND($P$3=FALSE,OR(F5060="Commercial NAICS Cogen",F5060="Commercial NAICS Non-Cogen",F5060="Industrial NAICS Cogen", F5060="industrial NAICS non-Cogen")),FALSE, TRUE))</f>
        <v/>
      </c>
    </row>
    <row r="5061">
      <c r="A5061" s="129" t="n">
        <v>63053</v>
      </c>
      <c r="B5061" s="130" t="inlineStr">
        <is>
          <t>Palo Alto Wind Farm</t>
        </is>
      </c>
      <c r="C5061" s="130" t="inlineStr">
        <is>
          <t>MidAmerican Energy Co</t>
        </is>
      </c>
      <c r="D5061" s="129" t="n">
        <v>12341</v>
      </c>
      <c r="E5061" s="130" t="inlineStr">
        <is>
          <t>IA</t>
        </is>
      </c>
      <c r="F5061" s="130" t="inlineStr">
        <is>
          <t>Electric Utility</t>
        </is>
      </c>
      <c r="G5061" s="130" t="inlineStr">
        <is>
          <t>WT</t>
        </is>
      </c>
      <c r="H5061" s="130" t="inlineStr">
        <is>
          <t>WND</t>
        </is>
      </c>
      <c r="I5061" s="130" t="inlineStr">
        <is>
          <t>WND</t>
        </is>
      </c>
      <c r="J5061" s="131" t="n">
        <v>965577</v>
      </c>
      <c r="K5061" s="129" t="n">
        <v>2020</v>
      </c>
      <c r="L5061" s="120">
        <f>IF(VLOOKUP(H5061,'Cross-Page Data'!$D$4:$F$48,3,FALSE)="natural gas",VLOOKUP(G5061,'Cross-Page Data'!$I$4:$J$19,2,FALSE),IF(VLOOKUP(H5061,'Cross-Page Data'!$D$4:$F$48,3,FALSE)="solar",IF(G5061="PV","solar PV","solar thermal"),IF(VLOOKUP(H5061,'Cross-Page Data'!$D$4:$F$48,3,FALSE)="wind",VLOOKUP(G5061,'Cross-Page Data'!$I$4:$J$19,2,FALSE),IF(VLOOKUP(H5061,'Cross-Page Data'!$D$4:$F$48,3,FALSE)="hydro",VLOOKUP(G5061,'Cross-Page Data'!$I$4:$J$19,2,FALSE),VLOOKUP(H5061,'Cross-Page Data'!$D$4:$F$48,3,FALSE)))))</f>
        <v/>
      </c>
      <c r="M5061" s="120">
        <f>IF(AND($P$2=FALSE,OR(F5061="Commercial NAICS Cogen",F5061="Industrial NAICS Cogen",F5061="NAICS-22 Cogen")),FALSE,IF(AND($P$3=FALSE,OR(F5061="Commercial NAICS Cogen",F5061="Commercial NAICS Non-Cogen",F5061="Industrial NAICS Cogen", F5061="industrial NAICS non-Cogen")),FALSE, TRUE))</f>
        <v/>
      </c>
    </row>
    <row r="5062">
      <c r="A5062" s="129" t="n">
        <v>63064</v>
      </c>
      <c r="B5062" s="130" t="inlineStr">
        <is>
          <t>Asheville-Rock Hill Battery</t>
        </is>
      </c>
      <c r="C5062" s="130" t="inlineStr">
        <is>
          <t>Duke Energy Progress - (NC)</t>
        </is>
      </c>
      <c r="D5062" s="129" t="n">
        <v>3046</v>
      </c>
      <c r="E5062" s="130" t="inlineStr">
        <is>
          <t>NC</t>
        </is>
      </c>
      <c r="F5062" s="130" t="inlineStr">
        <is>
          <t>Electric Utility</t>
        </is>
      </c>
      <c r="G5062" s="130" t="inlineStr">
        <is>
          <t>BA</t>
        </is>
      </c>
      <c r="H5062" s="130" t="inlineStr">
        <is>
          <t>MWH</t>
        </is>
      </c>
      <c r="I5062" s="130" t="inlineStr">
        <is>
          <t>OTH</t>
        </is>
      </c>
      <c r="J5062" s="131" t="n">
        <v>-54</v>
      </c>
      <c r="K5062" s="129" t="n">
        <v>2020</v>
      </c>
      <c r="L5062" s="120">
        <f>IF(VLOOKUP(H5062,'Cross-Page Data'!$D$4:$F$48,3,FALSE)="natural gas",VLOOKUP(G5062,'Cross-Page Data'!$I$4:$J$19,2,FALSE),IF(VLOOKUP(H5062,'Cross-Page Data'!$D$4:$F$48,3,FALSE)="solar",IF(G5062="PV","solar PV","solar thermal"),IF(VLOOKUP(H5062,'Cross-Page Data'!$D$4:$F$48,3,FALSE)="wind",VLOOKUP(G5062,'Cross-Page Data'!$I$4:$J$19,2,FALSE),IF(VLOOKUP(H5062,'Cross-Page Data'!$D$4:$F$48,3,FALSE)="hydro",VLOOKUP(G5062,'Cross-Page Data'!$I$4:$J$19,2,FALSE),VLOOKUP(H5062,'Cross-Page Data'!$D$4:$F$48,3,FALSE)))))</f>
        <v/>
      </c>
      <c r="M5062" s="120">
        <f>IF(AND($P$2=FALSE,OR(F5062="Commercial NAICS Cogen",F5062="Industrial NAICS Cogen",F5062="NAICS-22 Cogen")),FALSE,IF(AND($P$3=FALSE,OR(F5062="Commercial NAICS Cogen",F5062="Commercial NAICS Non-Cogen",F5062="Industrial NAICS Cogen", F5062="industrial NAICS non-Cogen")),FALSE, TRUE))</f>
        <v/>
      </c>
    </row>
    <row r="5063">
      <c r="A5063" s="129" t="n">
        <v>63076</v>
      </c>
      <c r="B5063" s="130" t="inlineStr">
        <is>
          <t>Gutenberg Solar</t>
        </is>
      </c>
      <c r="C5063" s="130" t="inlineStr">
        <is>
          <t>Dominion Energy Inc</t>
        </is>
      </c>
      <c r="D5063" s="129" t="n">
        <v>5248</v>
      </c>
      <c r="E5063" s="130" t="inlineStr">
        <is>
          <t>NC</t>
        </is>
      </c>
      <c r="F5063" s="130" t="inlineStr">
        <is>
          <t>Electric Utility</t>
        </is>
      </c>
      <c r="G5063" s="130" t="inlineStr">
        <is>
          <t>PV</t>
        </is>
      </c>
      <c r="H5063" s="130" t="inlineStr">
        <is>
          <t>SUN</t>
        </is>
      </c>
      <c r="I5063" s="130" t="inlineStr">
        <is>
          <t>SUN</t>
        </is>
      </c>
      <c r="J5063" s="131" t="n">
        <v>152932</v>
      </c>
      <c r="K5063" s="129" t="n">
        <v>2020</v>
      </c>
      <c r="L5063" s="120">
        <f>IF(VLOOKUP(H5063,'Cross-Page Data'!$D$4:$F$48,3,FALSE)="natural gas",VLOOKUP(G5063,'Cross-Page Data'!$I$4:$J$19,2,FALSE),IF(VLOOKUP(H5063,'Cross-Page Data'!$D$4:$F$48,3,FALSE)="solar",IF(G5063="PV","solar PV","solar thermal"),IF(VLOOKUP(H5063,'Cross-Page Data'!$D$4:$F$48,3,FALSE)="wind",VLOOKUP(G5063,'Cross-Page Data'!$I$4:$J$19,2,FALSE),IF(VLOOKUP(H5063,'Cross-Page Data'!$D$4:$F$48,3,FALSE)="hydro",VLOOKUP(G5063,'Cross-Page Data'!$I$4:$J$19,2,FALSE),VLOOKUP(H5063,'Cross-Page Data'!$D$4:$F$48,3,FALSE)))))</f>
        <v/>
      </c>
      <c r="M5063" s="120">
        <f>IF(AND($P$2=FALSE,OR(F5063="Commercial NAICS Cogen",F5063="Industrial NAICS Cogen",F5063="NAICS-22 Cogen")),FALSE,IF(AND($P$3=FALSE,OR(F5063="Commercial NAICS Cogen",F5063="Commercial NAICS Non-Cogen",F5063="Industrial NAICS Cogen", F5063="industrial NAICS non-Cogen")),FALSE, TRUE))</f>
        <v/>
      </c>
    </row>
    <row r="5064">
      <c r="A5064" s="129" t="n">
        <v>63084</v>
      </c>
      <c r="B5064" s="130" t="inlineStr">
        <is>
          <t>Caden Energix Hickory LLC</t>
        </is>
      </c>
      <c r="C5064" s="130" t="inlineStr">
        <is>
          <t>Caden Energix Hickory LLC</t>
        </is>
      </c>
      <c r="D5064" s="129" t="n">
        <v>62835</v>
      </c>
      <c r="E5064" s="130" t="inlineStr">
        <is>
          <t>VA</t>
        </is>
      </c>
      <c r="F5064" s="130" t="inlineStr">
        <is>
          <t>NAICS-22 Non-Cogen</t>
        </is>
      </c>
      <c r="G5064" s="130" t="inlineStr">
        <is>
          <t>PV</t>
        </is>
      </c>
      <c r="H5064" s="130" t="inlineStr">
        <is>
          <t>SUN</t>
        </is>
      </c>
      <c r="I5064" s="130" t="inlineStr">
        <is>
          <t>SUN</t>
        </is>
      </c>
      <c r="J5064" s="131" t="n">
        <v>15819.99</v>
      </c>
      <c r="K5064" s="129" t="n">
        <v>2020</v>
      </c>
      <c r="L5064" s="120">
        <f>IF(VLOOKUP(H5064,'Cross-Page Data'!$D$4:$F$48,3,FALSE)="natural gas",VLOOKUP(G5064,'Cross-Page Data'!$I$4:$J$19,2,FALSE),IF(VLOOKUP(H5064,'Cross-Page Data'!$D$4:$F$48,3,FALSE)="solar",IF(G5064="PV","solar PV","solar thermal"),IF(VLOOKUP(H5064,'Cross-Page Data'!$D$4:$F$48,3,FALSE)="wind",VLOOKUP(G5064,'Cross-Page Data'!$I$4:$J$19,2,FALSE),IF(VLOOKUP(H5064,'Cross-Page Data'!$D$4:$F$48,3,FALSE)="hydro",VLOOKUP(G5064,'Cross-Page Data'!$I$4:$J$19,2,FALSE),VLOOKUP(H5064,'Cross-Page Data'!$D$4:$F$48,3,FALSE)))))</f>
        <v/>
      </c>
      <c r="M5064" s="120">
        <f>IF(AND($P$2=FALSE,OR(F5064="Commercial NAICS Cogen",F5064="Industrial NAICS Cogen",F5064="NAICS-22 Cogen")),FALSE,IF(AND($P$3=FALSE,OR(F5064="Commercial NAICS Cogen",F5064="Commercial NAICS Non-Cogen",F5064="Industrial NAICS Cogen", F5064="industrial NAICS non-Cogen")),FALSE, TRUE))</f>
        <v/>
      </c>
    </row>
    <row r="5065">
      <c r="A5065" s="129" t="n">
        <v>63100</v>
      </c>
      <c r="B5065" s="130" t="inlineStr">
        <is>
          <t>Prairie Hill Wind Project</t>
        </is>
      </c>
      <c r="C5065" s="130" t="inlineStr">
        <is>
          <t>Engie North America</t>
        </is>
      </c>
      <c r="D5065" s="129" t="n">
        <v>56201</v>
      </c>
      <c r="E5065" s="130" t="inlineStr">
        <is>
          <t>TX</t>
        </is>
      </c>
      <c r="F5065" s="130" t="inlineStr">
        <is>
          <t>NAICS-22 Non-Cogen</t>
        </is>
      </c>
      <c r="G5065" s="130" t="inlineStr">
        <is>
          <t>WT</t>
        </is>
      </c>
      <c r="H5065" s="130" t="inlineStr">
        <is>
          <t>WND</t>
        </is>
      </c>
      <c r="I5065" s="130" t="inlineStr">
        <is>
          <t>WND</t>
        </is>
      </c>
      <c r="J5065" s="131" t="n">
        <v>20438</v>
      </c>
      <c r="K5065" s="129" t="n">
        <v>2020</v>
      </c>
      <c r="L5065" s="120">
        <f>IF(VLOOKUP(H5065,'Cross-Page Data'!$D$4:$F$48,3,FALSE)="natural gas",VLOOKUP(G5065,'Cross-Page Data'!$I$4:$J$19,2,FALSE),IF(VLOOKUP(H5065,'Cross-Page Data'!$D$4:$F$48,3,FALSE)="solar",IF(G5065="PV","solar PV","solar thermal"),IF(VLOOKUP(H5065,'Cross-Page Data'!$D$4:$F$48,3,FALSE)="wind",VLOOKUP(G5065,'Cross-Page Data'!$I$4:$J$19,2,FALSE),IF(VLOOKUP(H5065,'Cross-Page Data'!$D$4:$F$48,3,FALSE)="hydro",VLOOKUP(G5065,'Cross-Page Data'!$I$4:$J$19,2,FALSE),VLOOKUP(H5065,'Cross-Page Data'!$D$4:$F$48,3,FALSE)))))</f>
        <v/>
      </c>
      <c r="M5065" s="120">
        <f>IF(AND($P$2=FALSE,OR(F5065="Commercial NAICS Cogen",F5065="Industrial NAICS Cogen",F5065="NAICS-22 Cogen")),FALSE,IF(AND($P$3=FALSE,OR(F5065="Commercial NAICS Cogen",F5065="Commercial NAICS Non-Cogen",F5065="Industrial NAICS Cogen", F5065="industrial NAICS non-Cogen")),FALSE, TRUE))</f>
        <v/>
      </c>
    </row>
    <row r="5066">
      <c r="A5066" s="129" t="n">
        <v>63101</v>
      </c>
      <c r="B5066" s="130" t="inlineStr">
        <is>
          <t>Las Lomas Wind Project</t>
        </is>
      </c>
      <c r="C5066" s="130" t="inlineStr">
        <is>
          <t>Engie North America</t>
        </is>
      </c>
      <c r="D5066" s="129" t="n">
        <v>56201</v>
      </c>
      <c r="E5066" s="130" t="inlineStr">
        <is>
          <t>TX</t>
        </is>
      </c>
      <c r="F5066" s="130" t="inlineStr">
        <is>
          <t>NAICS-22 Non-Cogen</t>
        </is>
      </c>
      <c r="G5066" s="130" t="inlineStr">
        <is>
          <t>WT</t>
        </is>
      </c>
      <c r="H5066" s="130" t="inlineStr">
        <is>
          <t>WND</t>
        </is>
      </c>
      <c r="I5066" s="130" t="inlineStr">
        <is>
          <t>WND</t>
        </is>
      </c>
      <c r="J5066" s="131" t="n">
        <v>5249</v>
      </c>
      <c r="K5066" s="129" t="n">
        <v>2020</v>
      </c>
      <c r="L5066" s="120">
        <f>IF(VLOOKUP(H5066,'Cross-Page Data'!$D$4:$F$48,3,FALSE)="natural gas",VLOOKUP(G5066,'Cross-Page Data'!$I$4:$J$19,2,FALSE),IF(VLOOKUP(H5066,'Cross-Page Data'!$D$4:$F$48,3,FALSE)="solar",IF(G5066="PV","solar PV","solar thermal"),IF(VLOOKUP(H5066,'Cross-Page Data'!$D$4:$F$48,3,FALSE)="wind",VLOOKUP(G5066,'Cross-Page Data'!$I$4:$J$19,2,FALSE),IF(VLOOKUP(H5066,'Cross-Page Data'!$D$4:$F$48,3,FALSE)="hydro",VLOOKUP(G5066,'Cross-Page Data'!$I$4:$J$19,2,FALSE),VLOOKUP(H5066,'Cross-Page Data'!$D$4:$F$48,3,FALSE)))))</f>
        <v/>
      </c>
      <c r="M5066" s="120">
        <f>IF(AND($P$2=FALSE,OR(F5066="Commercial NAICS Cogen",F5066="Industrial NAICS Cogen",F5066="NAICS-22 Cogen")),FALSE,IF(AND($P$3=FALSE,OR(F5066="Commercial NAICS Cogen",F5066="Commercial NAICS Non-Cogen",F5066="Industrial NAICS Cogen", F5066="industrial NAICS non-Cogen")),FALSE, TRUE))</f>
        <v/>
      </c>
    </row>
    <row r="5067">
      <c r="A5067" s="129" t="n">
        <v>63103</v>
      </c>
      <c r="B5067" s="130" t="inlineStr">
        <is>
          <t>Triple H Wind Project</t>
        </is>
      </c>
      <c r="C5067" s="130" t="inlineStr">
        <is>
          <t>Engie North America</t>
        </is>
      </c>
      <c r="D5067" s="129" t="n">
        <v>56201</v>
      </c>
      <c r="E5067" s="130" t="inlineStr">
        <is>
          <t>SD</t>
        </is>
      </c>
      <c r="F5067" s="130" t="inlineStr">
        <is>
          <t>NAICS-22 Non-Cogen</t>
        </is>
      </c>
      <c r="G5067" s="130" t="inlineStr">
        <is>
          <t>WT</t>
        </is>
      </c>
      <c r="H5067" s="130" t="inlineStr">
        <is>
          <t>WND</t>
        </is>
      </c>
      <c r="I5067" s="130" t="inlineStr">
        <is>
          <t>WND</t>
        </is>
      </c>
      <c r="J5067" s="131" t="n">
        <v>119209</v>
      </c>
      <c r="K5067" s="129" t="n">
        <v>2020</v>
      </c>
      <c r="L5067" s="120">
        <f>IF(VLOOKUP(H5067,'Cross-Page Data'!$D$4:$F$48,3,FALSE)="natural gas",VLOOKUP(G5067,'Cross-Page Data'!$I$4:$J$19,2,FALSE),IF(VLOOKUP(H5067,'Cross-Page Data'!$D$4:$F$48,3,FALSE)="solar",IF(G5067="PV","solar PV","solar thermal"),IF(VLOOKUP(H5067,'Cross-Page Data'!$D$4:$F$48,3,FALSE)="wind",VLOOKUP(G5067,'Cross-Page Data'!$I$4:$J$19,2,FALSE),IF(VLOOKUP(H5067,'Cross-Page Data'!$D$4:$F$48,3,FALSE)="hydro",VLOOKUP(G5067,'Cross-Page Data'!$I$4:$J$19,2,FALSE),VLOOKUP(H5067,'Cross-Page Data'!$D$4:$F$48,3,FALSE)))))</f>
        <v/>
      </c>
      <c r="M5067" s="120">
        <f>IF(AND($P$2=FALSE,OR(F5067="Commercial NAICS Cogen",F5067="Industrial NAICS Cogen",F5067="NAICS-22 Cogen")),FALSE,IF(AND($P$3=FALSE,OR(F5067="Commercial NAICS Cogen",F5067="Commercial NAICS Non-Cogen",F5067="Industrial NAICS Cogen", F5067="industrial NAICS non-Cogen")),FALSE, TRUE))</f>
        <v/>
      </c>
    </row>
    <row r="5068">
      <c r="A5068" s="129" t="n">
        <v>63104</v>
      </c>
      <c r="B5068" s="130" t="inlineStr">
        <is>
          <t>King Plains Wind Project</t>
        </is>
      </c>
      <c r="C5068" s="130" t="inlineStr">
        <is>
          <t>Engie North America</t>
        </is>
      </c>
      <c r="D5068" s="129" t="n">
        <v>56201</v>
      </c>
      <c r="E5068" s="130" t="inlineStr">
        <is>
          <t>OK</t>
        </is>
      </c>
      <c r="F5068" s="130" t="inlineStr">
        <is>
          <t>NAICS-22 Non-Cogen</t>
        </is>
      </c>
      <c r="G5068" s="130" t="inlineStr">
        <is>
          <t>WT</t>
        </is>
      </c>
      <c r="H5068" s="130" t="inlineStr">
        <is>
          <t>WND</t>
        </is>
      </c>
      <c r="I5068" s="130" t="inlineStr">
        <is>
          <t>WND</t>
        </is>
      </c>
      <c r="J5068" s="131" t="n">
        <v>99343</v>
      </c>
      <c r="K5068" s="129" t="n">
        <v>2020</v>
      </c>
      <c r="L5068" s="120">
        <f>IF(VLOOKUP(H5068,'Cross-Page Data'!$D$4:$F$48,3,FALSE)="natural gas",VLOOKUP(G5068,'Cross-Page Data'!$I$4:$J$19,2,FALSE),IF(VLOOKUP(H5068,'Cross-Page Data'!$D$4:$F$48,3,FALSE)="solar",IF(G5068="PV","solar PV","solar thermal"),IF(VLOOKUP(H5068,'Cross-Page Data'!$D$4:$F$48,3,FALSE)="wind",VLOOKUP(G5068,'Cross-Page Data'!$I$4:$J$19,2,FALSE),IF(VLOOKUP(H5068,'Cross-Page Data'!$D$4:$F$48,3,FALSE)="hydro",VLOOKUP(G5068,'Cross-Page Data'!$I$4:$J$19,2,FALSE),VLOOKUP(H5068,'Cross-Page Data'!$D$4:$F$48,3,FALSE)))))</f>
        <v/>
      </c>
      <c r="M5068" s="120">
        <f>IF(AND($P$2=FALSE,OR(F5068="Commercial NAICS Cogen",F5068="Industrial NAICS Cogen",F5068="NAICS-22 Cogen")),FALSE,IF(AND($P$3=FALSE,OR(F5068="Commercial NAICS Cogen",F5068="Commercial NAICS Non-Cogen",F5068="Industrial NAICS Cogen", F5068="industrial NAICS non-Cogen")),FALSE, TRUE))</f>
        <v/>
      </c>
    </row>
    <row r="5069">
      <c r="A5069" s="129" t="n">
        <v>63105</v>
      </c>
      <c r="B5069" s="130" t="inlineStr">
        <is>
          <t>Two Creeks Solar</t>
        </is>
      </c>
      <c r="C5069" s="130" t="inlineStr">
        <is>
          <t>Wisconsin Public Service Corp</t>
        </is>
      </c>
      <c r="D5069" s="129" t="n">
        <v>20860</v>
      </c>
      <c r="E5069" s="130" t="inlineStr">
        <is>
          <t>WI</t>
        </is>
      </c>
      <c r="F5069" s="130" t="inlineStr">
        <is>
          <t>Electric Utility</t>
        </is>
      </c>
      <c r="G5069" s="130" t="inlineStr">
        <is>
          <t>PV</t>
        </is>
      </c>
      <c r="H5069" s="130" t="inlineStr">
        <is>
          <t>SUN</t>
        </is>
      </c>
      <c r="I5069" s="130" t="inlineStr">
        <is>
          <t>SUN</t>
        </is>
      </c>
      <c r="J5069" s="131" t="n">
        <v>13405</v>
      </c>
      <c r="K5069" s="129" t="n">
        <v>2020</v>
      </c>
      <c r="L5069" s="120">
        <f>IF(VLOOKUP(H5069,'Cross-Page Data'!$D$4:$F$48,3,FALSE)="natural gas",VLOOKUP(G5069,'Cross-Page Data'!$I$4:$J$19,2,FALSE),IF(VLOOKUP(H5069,'Cross-Page Data'!$D$4:$F$48,3,FALSE)="solar",IF(G5069="PV","solar PV","solar thermal"),IF(VLOOKUP(H5069,'Cross-Page Data'!$D$4:$F$48,3,FALSE)="wind",VLOOKUP(G5069,'Cross-Page Data'!$I$4:$J$19,2,FALSE),IF(VLOOKUP(H5069,'Cross-Page Data'!$D$4:$F$48,3,FALSE)="hydro",VLOOKUP(G5069,'Cross-Page Data'!$I$4:$J$19,2,FALSE),VLOOKUP(H5069,'Cross-Page Data'!$D$4:$F$48,3,FALSE)))))</f>
        <v/>
      </c>
      <c r="M5069" s="120">
        <f>IF(AND($P$2=FALSE,OR(F5069="Commercial NAICS Cogen",F5069="Industrial NAICS Cogen",F5069="NAICS-22 Cogen")),FALSE,IF(AND($P$3=FALSE,OR(F5069="Commercial NAICS Cogen",F5069="Commercial NAICS Non-Cogen",F5069="Industrial NAICS Cogen", F5069="industrial NAICS non-Cogen")),FALSE, TRUE))</f>
        <v/>
      </c>
    </row>
    <row r="5070">
      <c r="A5070" s="129" t="n">
        <v>63114</v>
      </c>
      <c r="B5070" s="130" t="inlineStr">
        <is>
          <t>Mohave County Wind Farm</t>
        </is>
      </c>
      <c r="C5070" s="130" t="inlineStr">
        <is>
          <t>Mohave County Wind Farm</t>
        </is>
      </c>
      <c r="D5070" s="129" t="n">
        <v>62916</v>
      </c>
      <c r="E5070" s="130" t="inlineStr">
        <is>
          <t>AZ</t>
        </is>
      </c>
      <c r="F5070" s="130" t="inlineStr">
        <is>
          <t>NAICS-22 Non-Cogen</t>
        </is>
      </c>
      <c r="G5070" s="130" t="inlineStr">
        <is>
          <t>WT</t>
        </is>
      </c>
      <c r="H5070" s="130" t="inlineStr">
        <is>
          <t>WND</t>
        </is>
      </c>
      <c r="I5070" s="130" t="inlineStr">
        <is>
          <t>WND</t>
        </is>
      </c>
      <c r="J5070" s="131" t="n">
        <v>100714</v>
      </c>
      <c r="K5070" s="129" t="n">
        <v>2020</v>
      </c>
      <c r="L5070" s="120">
        <f>IF(VLOOKUP(H5070,'Cross-Page Data'!$D$4:$F$48,3,FALSE)="natural gas",VLOOKUP(G5070,'Cross-Page Data'!$I$4:$J$19,2,FALSE),IF(VLOOKUP(H5070,'Cross-Page Data'!$D$4:$F$48,3,FALSE)="solar",IF(G5070="PV","solar PV","solar thermal"),IF(VLOOKUP(H5070,'Cross-Page Data'!$D$4:$F$48,3,FALSE)="wind",VLOOKUP(G5070,'Cross-Page Data'!$I$4:$J$19,2,FALSE),IF(VLOOKUP(H5070,'Cross-Page Data'!$D$4:$F$48,3,FALSE)="hydro",VLOOKUP(G5070,'Cross-Page Data'!$I$4:$J$19,2,FALSE),VLOOKUP(H5070,'Cross-Page Data'!$D$4:$F$48,3,FALSE)))))</f>
        <v/>
      </c>
      <c r="M5070" s="120">
        <f>IF(AND($P$2=FALSE,OR(F5070="Commercial NAICS Cogen",F5070="Industrial NAICS Cogen",F5070="NAICS-22 Cogen")),FALSE,IF(AND($P$3=FALSE,OR(F5070="Commercial NAICS Cogen",F5070="Commercial NAICS Non-Cogen",F5070="Industrial NAICS Cogen", F5070="industrial NAICS non-Cogen")),FALSE, TRUE))</f>
        <v/>
      </c>
    </row>
    <row r="5071">
      <c r="A5071" s="129" t="n">
        <v>63132</v>
      </c>
      <c r="B5071" s="130" t="inlineStr">
        <is>
          <t>Weaver Wind</t>
        </is>
      </c>
      <c r="C5071" s="130" t="inlineStr">
        <is>
          <t>Longroad Energy Services LLC</t>
        </is>
      </c>
      <c r="D5071" s="129" t="n">
        <v>61219</v>
      </c>
      <c r="E5071" s="130" t="inlineStr">
        <is>
          <t>ME</t>
        </is>
      </c>
      <c r="F5071" s="130" t="inlineStr">
        <is>
          <t>NAICS-22 Non-Cogen</t>
        </is>
      </c>
      <c r="G5071" s="130" t="inlineStr">
        <is>
          <t>WT</t>
        </is>
      </c>
      <c r="H5071" s="130" t="inlineStr">
        <is>
          <t>WND</t>
        </is>
      </c>
      <c r="I5071" s="130" t="inlineStr">
        <is>
          <t>WND</t>
        </is>
      </c>
      <c r="J5071" s="131" t="n">
        <v>13615</v>
      </c>
      <c r="K5071" s="129" t="n">
        <v>2020</v>
      </c>
      <c r="L5071" s="120">
        <f>IF(VLOOKUP(H5071,'Cross-Page Data'!$D$4:$F$48,3,FALSE)="natural gas",VLOOKUP(G5071,'Cross-Page Data'!$I$4:$J$19,2,FALSE),IF(VLOOKUP(H5071,'Cross-Page Data'!$D$4:$F$48,3,FALSE)="solar",IF(G5071="PV","solar PV","solar thermal"),IF(VLOOKUP(H5071,'Cross-Page Data'!$D$4:$F$48,3,FALSE)="wind",VLOOKUP(G5071,'Cross-Page Data'!$I$4:$J$19,2,FALSE),IF(VLOOKUP(H5071,'Cross-Page Data'!$D$4:$F$48,3,FALSE)="hydro",VLOOKUP(G5071,'Cross-Page Data'!$I$4:$J$19,2,FALSE),VLOOKUP(H5071,'Cross-Page Data'!$D$4:$F$48,3,FALSE)))))</f>
        <v/>
      </c>
      <c r="M5071" s="120">
        <f>IF(AND($P$2=FALSE,OR(F5071="Commercial NAICS Cogen",F5071="Industrial NAICS Cogen",F5071="NAICS-22 Cogen")),FALSE,IF(AND($P$3=FALSE,OR(F5071="Commercial NAICS Cogen",F5071="Commercial NAICS Non-Cogen",F5071="Industrial NAICS Cogen", F5071="industrial NAICS non-Cogen")),FALSE, TRUE))</f>
        <v/>
      </c>
    </row>
    <row r="5072">
      <c r="A5072" s="129" t="n">
        <v>63133</v>
      </c>
      <c r="B5072" s="130" t="inlineStr">
        <is>
          <t>Roundhouse Wind Energy Project</t>
        </is>
      </c>
      <c r="C5072" s="130" t="inlineStr">
        <is>
          <t>Roundhouse Renewable Energy, LLC</t>
        </is>
      </c>
      <c r="D5072" s="129" t="n">
        <v>62913</v>
      </c>
      <c r="E5072" s="130" t="inlineStr">
        <is>
          <t>WY</t>
        </is>
      </c>
      <c r="F5072" s="130" t="inlineStr">
        <is>
          <t>Industrial NAICS Non-Cogen</t>
        </is>
      </c>
      <c r="G5072" s="130" t="inlineStr">
        <is>
          <t>WT</t>
        </is>
      </c>
      <c r="H5072" s="130" t="inlineStr">
        <is>
          <t>WND</t>
        </is>
      </c>
      <c r="I5072" s="130" t="inlineStr">
        <is>
          <t>WND</t>
        </is>
      </c>
      <c r="J5072" s="131" t="n">
        <v>513347</v>
      </c>
      <c r="K5072" s="129" t="n">
        <v>2020</v>
      </c>
      <c r="L5072" s="120">
        <f>IF(VLOOKUP(H5072,'Cross-Page Data'!$D$4:$F$48,3,FALSE)="natural gas",VLOOKUP(G5072,'Cross-Page Data'!$I$4:$J$19,2,FALSE),IF(VLOOKUP(H5072,'Cross-Page Data'!$D$4:$F$48,3,FALSE)="solar",IF(G5072="PV","solar PV","solar thermal"),IF(VLOOKUP(H5072,'Cross-Page Data'!$D$4:$F$48,3,FALSE)="wind",VLOOKUP(G5072,'Cross-Page Data'!$I$4:$J$19,2,FALSE),IF(VLOOKUP(H5072,'Cross-Page Data'!$D$4:$F$48,3,FALSE)="hydro",VLOOKUP(G5072,'Cross-Page Data'!$I$4:$J$19,2,FALSE),VLOOKUP(H5072,'Cross-Page Data'!$D$4:$F$48,3,FALSE)))))</f>
        <v/>
      </c>
      <c r="M5072" s="120">
        <f>IF(AND($P$2=FALSE,OR(F5072="Commercial NAICS Cogen",F5072="Industrial NAICS Cogen",F5072="NAICS-22 Cogen")),FALSE,IF(AND($P$3=FALSE,OR(F5072="Commercial NAICS Cogen",F5072="Commercial NAICS Non-Cogen",F5072="Industrial NAICS Cogen", F5072="industrial NAICS non-Cogen")),FALSE, TRUE))</f>
        <v/>
      </c>
    </row>
    <row r="5073">
      <c r="A5073" s="129" t="n">
        <v>63187</v>
      </c>
      <c r="B5073" s="130" t="inlineStr">
        <is>
          <t>FL Solar 4, LLC</t>
        </is>
      </c>
      <c r="C5073" s="130" t="inlineStr">
        <is>
          <t>FL Solar 4, LLC</t>
        </is>
      </c>
      <c r="D5073" s="129" t="n">
        <v>62951</v>
      </c>
      <c r="E5073" s="130" t="inlineStr">
        <is>
          <t>FL</t>
        </is>
      </c>
      <c r="F5073" s="130" t="inlineStr">
        <is>
          <t>NAICS-22 Non-Cogen</t>
        </is>
      </c>
      <c r="G5073" s="130" t="inlineStr">
        <is>
          <t>PV</t>
        </is>
      </c>
      <c r="H5073" s="130" t="inlineStr">
        <is>
          <t>SUN</t>
        </is>
      </c>
      <c r="I5073" s="130" t="inlineStr">
        <is>
          <t>SUN</t>
        </is>
      </c>
      <c r="J5073" s="131" t="n">
        <v>73516</v>
      </c>
      <c r="K5073" s="129" t="n">
        <v>2020</v>
      </c>
      <c r="L5073" s="120">
        <f>IF(VLOOKUP(H5073,'Cross-Page Data'!$D$4:$F$48,3,FALSE)="natural gas",VLOOKUP(G5073,'Cross-Page Data'!$I$4:$J$19,2,FALSE),IF(VLOOKUP(H5073,'Cross-Page Data'!$D$4:$F$48,3,FALSE)="solar",IF(G5073="PV","solar PV","solar thermal"),IF(VLOOKUP(H5073,'Cross-Page Data'!$D$4:$F$48,3,FALSE)="wind",VLOOKUP(G5073,'Cross-Page Data'!$I$4:$J$19,2,FALSE),IF(VLOOKUP(H5073,'Cross-Page Data'!$D$4:$F$48,3,FALSE)="hydro",VLOOKUP(G5073,'Cross-Page Data'!$I$4:$J$19,2,FALSE),VLOOKUP(H5073,'Cross-Page Data'!$D$4:$F$48,3,FALSE)))))</f>
        <v/>
      </c>
      <c r="M5073" s="120">
        <f>IF(AND($P$2=FALSE,OR(F5073="Commercial NAICS Cogen",F5073="Industrial NAICS Cogen",F5073="NAICS-22 Cogen")),FALSE,IF(AND($P$3=FALSE,OR(F5073="Commercial NAICS Cogen",F5073="Commercial NAICS Non-Cogen",F5073="Industrial NAICS Cogen", F5073="industrial NAICS non-Cogen")),FALSE, TRUE))</f>
        <v/>
      </c>
    </row>
    <row r="5074">
      <c r="A5074" s="129" t="n">
        <v>63205</v>
      </c>
      <c r="B5074" s="130" t="inlineStr">
        <is>
          <t>Skookumchuck Wind Facility</t>
        </is>
      </c>
      <c r="C5074" s="130" t="inlineStr">
        <is>
          <t>Southern Power Co</t>
        </is>
      </c>
      <c r="D5074" s="129" t="n">
        <v>17650</v>
      </c>
      <c r="E5074" s="130" t="inlineStr">
        <is>
          <t>WA</t>
        </is>
      </c>
      <c r="F5074" s="130" t="inlineStr">
        <is>
          <t>NAICS-22 Non-Cogen</t>
        </is>
      </c>
      <c r="G5074" s="130" t="inlineStr">
        <is>
          <t>WT</t>
        </is>
      </c>
      <c r="H5074" s="130" t="inlineStr">
        <is>
          <t>WND</t>
        </is>
      </c>
      <c r="I5074" s="130" t="inlineStr">
        <is>
          <t>WND</t>
        </is>
      </c>
      <c r="J5074" s="131" t="n">
        <v>90938</v>
      </c>
      <c r="K5074" s="129" t="n">
        <v>2020</v>
      </c>
      <c r="L5074" s="120">
        <f>IF(VLOOKUP(H5074,'Cross-Page Data'!$D$4:$F$48,3,FALSE)="natural gas",VLOOKUP(G5074,'Cross-Page Data'!$I$4:$J$19,2,FALSE),IF(VLOOKUP(H5074,'Cross-Page Data'!$D$4:$F$48,3,FALSE)="solar",IF(G5074="PV","solar PV","solar thermal"),IF(VLOOKUP(H5074,'Cross-Page Data'!$D$4:$F$48,3,FALSE)="wind",VLOOKUP(G5074,'Cross-Page Data'!$I$4:$J$19,2,FALSE),IF(VLOOKUP(H5074,'Cross-Page Data'!$D$4:$F$48,3,FALSE)="hydro",VLOOKUP(G5074,'Cross-Page Data'!$I$4:$J$19,2,FALSE),VLOOKUP(H5074,'Cross-Page Data'!$D$4:$F$48,3,FALSE)))))</f>
        <v/>
      </c>
      <c r="M5074" s="120">
        <f>IF(AND($P$2=FALSE,OR(F5074="Commercial NAICS Cogen",F5074="Industrial NAICS Cogen",F5074="NAICS-22 Cogen")),FALSE,IF(AND($P$3=FALSE,OR(F5074="Commercial NAICS Cogen",F5074="Commercial NAICS Non-Cogen",F5074="Industrial NAICS Cogen", F5074="industrial NAICS non-Cogen")),FALSE, TRUE))</f>
        <v/>
      </c>
    </row>
    <row r="5075" ht="29" customHeight="1" s="157">
      <c r="A5075" s="129" t="n">
        <v>63222</v>
      </c>
      <c r="B5075" s="130" t="inlineStr">
        <is>
          <t>Impact Solar 1</t>
        </is>
      </c>
      <c r="C5075" s="130" t="inlineStr">
        <is>
          <t>Lightsource Renewable Energy Asset Management, LLC</t>
        </is>
      </c>
      <c r="D5075" s="129" t="n">
        <v>62842</v>
      </c>
      <c r="E5075" s="130" t="inlineStr">
        <is>
          <t>TX</t>
        </is>
      </c>
      <c r="F5075" s="130" t="inlineStr">
        <is>
          <t>NAICS-22 Non-Cogen</t>
        </is>
      </c>
      <c r="G5075" s="130" t="inlineStr">
        <is>
          <t>PV</t>
        </is>
      </c>
      <c r="H5075" s="130" t="inlineStr">
        <is>
          <t>SUN</t>
        </is>
      </c>
      <c r="I5075" s="130" t="inlineStr">
        <is>
          <t>SUN</t>
        </is>
      </c>
      <c r="J5075" s="131" t="n">
        <v>22266</v>
      </c>
      <c r="K5075" s="129" t="n">
        <v>2020</v>
      </c>
      <c r="L5075" s="120">
        <f>IF(VLOOKUP(H5075,'Cross-Page Data'!$D$4:$F$48,3,FALSE)="natural gas",VLOOKUP(G5075,'Cross-Page Data'!$I$4:$J$19,2,FALSE),IF(VLOOKUP(H5075,'Cross-Page Data'!$D$4:$F$48,3,FALSE)="solar",IF(G5075="PV","solar PV","solar thermal"),IF(VLOOKUP(H5075,'Cross-Page Data'!$D$4:$F$48,3,FALSE)="wind",VLOOKUP(G5075,'Cross-Page Data'!$I$4:$J$19,2,FALSE),IF(VLOOKUP(H5075,'Cross-Page Data'!$D$4:$F$48,3,FALSE)="hydro",VLOOKUP(G5075,'Cross-Page Data'!$I$4:$J$19,2,FALSE),VLOOKUP(H5075,'Cross-Page Data'!$D$4:$F$48,3,FALSE)))))</f>
        <v/>
      </c>
      <c r="M5075" s="120">
        <f>IF(AND($P$2=FALSE,OR(F5075="Commercial NAICS Cogen",F5075="Industrial NAICS Cogen",F5075="NAICS-22 Cogen")),FALSE,IF(AND($P$3=FALSE,OR(F5075="Commercial NAICS Cogen",F5075="Commercial NAICS Non-Cogen",F5075="Industrial NAICS Cogen", F5075="industrial NAICS non-Cogen")),FALSE, TRUE))</f>
        <v/>
      </c>
    </row>
    <row r="5076">
      <c r="A5076" s="129" t="n">
        <v>63251</v>
      </c>
      <c r="B5076" s="130" t="inlineStr">
        <is>
          <t>Lone Tree Wind, LLC</t>
        </is>
      </c>
      <c r="C5076" s="130" t="inlineStr">
        <is>
          <t>Leeward Asset Management, LLC</t>
        </is>
      </c>
      <c r="D5076" s="129" t="n">
        <v>50123</v>
      </c>
      <c r="E5076" s="130" t="inlineStr">
        <is>
          <t>IL</t>
        </is>
      </c>
      <c r="F5076" s="130" t="inlineStr">
        <is>
          <t>NAICS-22 Non-Cogen</t>
        </is>
      </c>
      <c r="G5076" s="130" t="inlineStr">
        <is>
          <t>WT</t>
        </is>
      </c>
      <c r="H5076" s="130" t="inlineStr">
        <is>
          <t>WND</t>
        </is>
      </c>
      <c r="I5076" s="130" t="inlineStr">
        <is>
          <t>WND</t>
        </is>
      </c>
      <c r="J5076" s="131" t="n">
        <v>25004</v>
      </c>
      <c r="K5076" s="129" t="n">
        <v>2020</v>
      </c>
      <c r="L5076" s="120">
        <f>IF(VLOOKUP(H5076,'Cross-Page Data'!$D$4:$F$48,3,FALSE)="natural gas",VLOOKUP(G5076,'Cross-Page Data'!$I$4:$J$19,2,FALSE),IF(VLOOKUP(H5076,'Cross-Page Data'!$D$4:$F$48,3,FALSE)="solar",IF(G5076="PV","solar PV","solar thermal"),IF(VLOOKUP(H5076,'Cross-Page Data'!$D$4:$F$48,3,FALSE)="wind",VLOOKUP(G5076,'Cross-Page Data'!$I$4:$J$19,2,FALSE),IF(VLOOKUP(H5076,'Cross-Page Data'!$D$4:$F$48,3,FALSE)="hydro",VLOOKUP(G5076,'Cross-Page Data'!$I$4:$J$19,2,FALSE),VLOOKUP(H5076,'Cross-Page Data'!$D$4:$F$48,3,FALSE)))))</f>
        <v/>
      </c>
      <c r="M5076" s="120">
        <f>IF(AND($P$2=FALSE,OR(F5076="Commercial NAICS Cogen",F5076="Industrial NAICS Cogen",F5076="NAICS-22 Cogen")),FALSE,IF(AND($P$3=FALSE,OR(F5076="Commercial NAICS Cogen",F5076="Commercial NAICS Non-Cogen",F5076="Industrial NAICS Cogen", F5076="industrial NAICS non-Cogen")),FALSE, TRUE))</f>
        <v/>
      </c>
    </row>
    <row r="5077">
      <c r="A5077" s="129" t="n">
        <v>63269</v>
      </c>
      <c r="B5077" s="130" t="inlineStr">
        <is>
          <t>Crowned Ridge Wind II Energy Center</t>
        </is>
      </c>
      <c r="C5077" s="130" t="inlineStr">
        <is>
          <t>Northern States Power Co - Minnesota</t>
        </is>
      </c>
      <c r="D5077" s="129" t="n">
        <v>13781</v>
      </c>
      <c r="E5077" s="130" t="inlineStr">
        <is>
          <t>SD</t>
        </is>
      </c>
      <c r="F5077" s="130" t="inlineStr">
        <is>
          <t>NAICS-22 Non-Cogen</t>
        </is>
      </c>
      <c r="G5077" s="130" t="inlineStr">
        <is>
          <t>WT</t>
        </is>
      </c>
      <c r="H5077" s="130" t="inlineStr">
        <is>
          <t>WND</t>
        </is>
      </c>
      <c r="I5077" s="130" t="inlineStr">
        <is>
          <t>WND</t>
        </is>
      </c>
      <c r="J5077" s="131" t="n">
        <v>43763</v>
      </c>
      <c r="K5077" s="129" t="n">
        <v>2020</v>
      </c>
      <c r="L5077" s="120">
        <f>IF(VLOOKUP(H5077,'Cross-Page Data'!$D$4:$F$48,3,FALSE)="natural gas",VLOOKUP(G5077,'Cross-Page Data'!$I$4:$J$19,2,FALSE),IF(VLOOKUP(H5077,'Cross-Page Data'!$D$4:$F$48,3,FALSE)="solar",IF(G5077="PV","solar PV","solar thermal"),IF(VLOOKUP(H5077,'Cross-Page Data'!$D$4:$F$48,3,FALSE)="wind",VLOOKUP(G5077,'Cross-Page Data'!$I$4:$J$19,2,FALSE),IF(VLOOKUP(H5077,'Cross-Page Data'!$D$4:$F$48,3,FALSE)="hydro",VLOOKUP(G5077,'Cross-Page Data'!$I$4:$J$19,2,FALSE),VLOOKUP(H5077,'Cross-Page Data'!$D$4:$F$48,3,FALSE)))))</f>
        <v/>
      </c>
      <c r="M5077" s="120">
        <f>IF(AND($P$2=FALSE,OR(F5077="Commercial NAICS Cogen",F5077="Industrial NAICS Cogen",F5077="NAICS-22 Cogen")),FALSE,IF(AND($P$3=FALSE,OR(F5077="Commercial NAICS Cogen",F5077="Commercial NAICS Non-Cogen",F5077="Industrial NAICS Cogen", F5077="industrial NAICS non-Cogen")),FALSE, TRUE))</f>
        <v/>
      </c>
    </row>
    <row r="5078">
      <c r="A5078" s="129" t="n">
        <v>63271</v>
      </c>
      <c r="B5078" s="130" t="inlineStr">
        <is>
          <t>Huntley</t>
        </is>
      </c>
      <c r="C5078" s="130" t="inlineStr">
        <is>
          <t>Cypress Creek Renewables</t>
        </is>
      </c>
      <c r="D5078" s="129" t="n">
        <v>61060</v>
      </c>
      <c r="E5078" s="130" t="inlineStr">
        <is>
          <t>SC</t>
        </is>
      </c>
      <c r="F5078" s="130" t="inlineStr">
        <is>
          <t>NAICS-22 Non-Cogen</t>
        </is>
      </c>
      <c r="G5078" s="130" t="inlineStr">
        <is>
          <t>PV</t>
        </is>
      </c>
      <c r="H5078" s="130" t="inlineStr">
        <is>
          <t>SUN</t>
        </is>
      </c>
      <c r="I5078" s="130" t="inlineStr">
        <is>
          <t>SUN</t>
        </is>
      </c>
      <c r="J5078" s="131" t="n">
        <v>112367</v>
      </c>
      <c r="K5078" s="129" t="n">
        <v>2020</v>
      </c>
      <c r="L5078" s="120">
        <f>IF(VLOOKUP(H5078,'Cross-Page Data'!$D$4:$F$48,3,FALSE)="natural gas",VLOOKUP(G5078,'Cross-Page Data'!$I$4:$J$19,2,FALSE),IF(VLOOKUP(H5078,'Cross-Page Data'!$D$4:$F$48,3,FALSE)="solar",IF(G5078="PV","solar PV","solar thermal"),IF(VLOOKUP(H5078,'Cross-Page Data'!$D$4:$F$48,3,FALSE)="wind",VLOOKUP(G5078,'Cross-Page Data'!$I$4:$J$19,2,FALSE),IF(VLOOKUP(H5078,'Cross-Page Data'!$D$4:$F$48,3,FALSE)="hydro",VLOOKUP(G5078,'Cross-Page Data'!$I$4:$J$19,2,FALSE),VLOOKUP(H5078,'Cross-Page Data'!$D$4:$F$48,3,FALSE)))))</f>
        <v/>
      </c>
      <c r="M5078" s="120">
        <f>IF(AND($P$2=FALSE,OR(F5078="Commercial NAICS Cogen",F5078="Industrial NAICS Cogen",F5078="NAICS-22 Cogen")),FALSE,IF(AND($P$3=FALSE,OR(F5078="Commercial NAICS Cogen",F5078="Commercial NAICS Non-Cogen",F5078="Industrial NAICS Cogen", F5078="industrial NAICS non-Cogen")),FALSE, TRUE))</f>
        <v/>
      </c>
    </row>
    <row r="5079">
      <c r="A5079" s="129" t="n">
        <v>63273</v>
      </c>
      <c r="B5079" s="130" t="inlineStr">
        <is>
          <t>Wagyu</t>
        </is>
      </c>
      <c r="C5079" s="130" t="inlineStr">
        <is>
          <t>Cypress Creek Renewables</t>
        </is>
      </c>
      <c r="D5079" s="129" t="n">
        <v>61060</v>
      </c>
      <c r="E5079" s="130" t="inlineStr">
        <is>
          <t>TX</t>
        </is>
      </c>
      <c r="F5079" s="130" t="inlineStr">
        <is>
          <t>NAICS-22 Non-Cogen</t>
        </is>
      </c>
      <c r="G5079" s="130" t="inlineStr">
        <is>
          <t>PV</t>
        </is>
      </c>
      <c r="H5079" s="130" t="inlineStr">
        <is>
          <t>SUN</t>
        </is>
      </c>
      <c r="I5079" s="130" t="inlineStr">
        <is>
          <t>SUN</t>
        </is>
      </c>
      <c r="J5079" s="131" t="n">
        <v>99318</v>
      </c>
      <c r="K5079" s="129" t="n">
        <v>2020</v>
      </c>
      <c r="L5079" s="120">
        <f>IF(VLOOKUP(H5079,'Cross-Page Data'!$D$4:$F$48,3,FALSE)="natural gas",VLOOKUP(G5079,'Cross-Page Data'!$I$4:$J$19,2,FALSE),IF(VLOOKUP(H5079,'Cross-Page Data'!$D$4:$F$48,3,FALSE)="solar",IF(G5079="PV","solar PV","solar thermal"),IF(VLOOKUP(H5079,'Cross-Page Data'!$D$4:$F$48,3,FALSE)="wind",VLOOKUP(G5079,'Cross-Page Data'!$I$4:$J$19,2,FALSE),IF(VLOOKUP(H5079,'Cross-Page Data'!$D$4:$F$48,3,FALSE)="hydro",VLOOKUP(G5079,'Cross-Page Data'!$I$4:$J$19,2,FALSE),VLOOKUP(H5079,'Cross-Page Data'!$D$4:$F$48,3,FALSE)))))</f>
        <v/>
      </c>
      <c r="M5079" s="120">
        <f>IF(AND($P$2=FALSE,OR(F5079="Commercial NAICS Cogen",F5079="Industrial NAICS Cogen",F5079="NAICS-22 Cogen")),FALSE,IF(AND($P$3=FALSE,OR(F5079="Commercial NAICS Cogen",F5079="Commercial NAICS Non-Cogen",F5079="Industrial NAICS Cogen", F5079="industrial NAICS non-Cogen")),FALSE, TRUE))</f>
        <v/>
      </c>
    </row>
    <row r="5080">
      <c r="A5080" s="129" t="n">
        <v>63287</v>
      </c>
      <c r="B5080" s="130" t="inlineStr">
        <is>
          <t>Cerro Gordo Wind Farm</t>
        </is>
      </c>
      <c r="C5080" s="130" t="inlineStr">
        <is>
          <t>Cerro Gordo Wind Farm</t>
        </is>
      </c>
      <c r="D5080" s="129" t="n">
        <v>63072</v>
      </c>
      <c r="E5080" s="130" t="inlineStr">
        <is>
          <t>IA</t>
        </is>
      </c>
      <c r="F5080" s="130" t="inlineStr">
        <is>
          <t>NAICS-22 Non-Cogen</t>
        </is>
      </c>
      <c r="G5080" s="130" t="inlineStr">
        <is>
          <t>WT</t>
        </is>
      </c>
      <c r="H5080" s="130" t="inlineStr">
        <is>
          <t>WND</t>
        </is>
      </c>
      <c r="I5080" s="130" t="inlineStr">
        <is>
          <t>WND</t>
        </is>
      </c>
      <c r="J5080" s="131" t="n">
        <v>65078</v>
      </c>
      <c r="K5080" s="129" t="n">
        <v>2020</v>
      </c>
      <c r="L5080" s="120">
        <f>IF(VLOOKUP(H5080,'Cross-Page Data'!$D$4:$F$48,3,FALSE)="natural gas",VLOOKUP(G5080,'Cross-Page Data'!$I$4:$J$19,2,FALSE),IF(VLOOKUP(H5080,'Cross-Page Data'!$D$4:$F$48,3,FALSE)="solar",IF(G5080="PV","solar PV","solar thermal"),IF(VLOOKUP(H5080,'Cross-Page Data'!$D$4:$F$48,3,FALSE)="wind",VLOOKUP(G5080,'Cross-Page Data'!$I$4:$J$19,2,FALSE),IF(VLOOKUP(H5080,'Cross-Page Data'!$D$4:$F$48,3,FALSE)="hydro",VLOOKUP(G5080,'Cross-Page Data'!$I$4:$J$19,2,FALSE),VLOOKUP(H5080,'Cross-Page Data'!$D$4:$F$48,3,FALSE)))))</f>
        <v/>
      </c>
      <c r="M5080" s="120">
        <f>IF(AND($P$2=FALSE,OR(F5080="Commercial NAICS Cogen",F5080="Industrial NAICS Cogen",F5080="NAICS-22 Cogen")),FALSE,IF(AND($P$3=FALSE,OR(F5080="Commercial NAICS Cogen",F5080="Commercial NAICS Non-Cogen",F5080="Industrial NAICS Cogen", F5080="industrial NAICS non-Cogen")),FALSE, TRUE))</f>
        <v/>
      </c>
    </row>
    <row r="5081">
      <c r="A5081" s="129" t="n">
        <v>63295</v>
      </c>
      <c r="B5081" s="130" t="inlineStr">
        <is>
          <t>Chicot Solar</t>
        </is>
      </c>
      <c r="C5081" s="130" t="inlineStr">
        <is>
          <t>Chicot Solar, LLC</t>
        </is>
      </c>
      <c r="D5081" s="129" t="n">
        <v>63073</v>
      </c>
      <c r="E5081" s="130" t="inlineStr">
        <is>
          <t>AR</t>
        </is>
      </c>
      <c r="F5081" s="130" t="inlineStr">
        <is>
          <t>NAICS-22 Non-Cogen</t>
        </is>
      </c>
      <c r="G5081" s="130" t="inlineStr">
        <is>
          <t>PV</t>
        </is>
      </c>
      <c r="H5081" s="130" t="inlineStr">
        <is>
          <t>SUN</t>
        </is>
      </c>
      <c r="I5081" s="130" t="inlineStr">
        <is>
          <t>SUN</t>
        </is>
      </c>
      <c r="J5081" s="131" t="n">
        <v>53864</v>
      </c>
      <c r="K5081" s="129" t="n">
        <v>2020</v>
      </c>
      <c r="L5081" s="120">
        <f>IF(VLOOKUP(H5081,'Cross-Page Data'!$D$4:$F$48,3,FALSE)="natural gas",VLOOKUP(G5081,'Cross-Page Data'!$I$4:$J$19,2,FALSE),IF(VLOOKUP(H5081,'Cross-Page Data'!$D$4:$F$48,3,FALSE)="solar",IF(G5081="PV","solar PV","solar thermal"),IF(VLOOKUP(H5081,'Cross-Page Data'!$D$4:$F$48,3,FALSE)="wind",VLOOKUP(G5081,'Cross-Page Data'!$I$4:$J$19,2,FALSE),IF(VLOOKUP(H5081,'Cross-Page Data'!$D$4:$F$48,3,FALSE)="hydro",VLOOKUP(G5081,'Cross-Page Data'!$I$4:$J$19,2,FALSE),VLOOKUP(H5081,'Cross-Page Data'!$D$4:$F$48,3,FALSE)))))</f>
        <v/>
      </c>
      <c r="M5081" s="120">
        <f>IF(AND($P$2=FALSE,OR(F5081="Commercial NAICS Cogen",F5081="Industrial NAICS Cogen",F5081="NAICS-22 Cogen")),FALSE,IF(AND($P$3=FALSE,OR(F5081="Commercial NAICS Cogen",F5081="Commercial NAICS Non-Cogen",F5081="Industrial NAICS Cogen", F5081="industrial NAICS non-Cogen")),FALSE, TRUE))</f>
        <v/>
      </c>
    </row>
    <row r="5082">
      <c r="A5082" s="129" t="n">
        <v>63327</v>
      </c>
      <c r="B5082" s="130" t="inlineStr">
        <is>
          <t>Diamond Spring, LLC</t>
        </is>
      </c>
      <c r="C5082" s="130" t="inlineStr">
        <is>
          <t>Allete Clean Energy</t>
        </is>
      </c>
      <c r="D5082" s="129" t="n">
        <v>59496</v>
      </c>
      <c r="E5082" s="130" t="inlineStr">
        <is>
          <t>OK</t>
        </is>
      </c>
      <c r="F5082" s="130" t="inlineStr">
        <is>
          <t>NAICS-22 Non-Cogen</t>
        </is>
      </c>
      <c r="G5082" s="130" t="inlineStr">
        <is>
          <t>WT</t>
        </is>
      </c>
      <c r="H5082" s="130" t="inlineStr">
        <is>
          <t>WND</t>
        </is>
      </c>
      <c r="I5082" s="130" t="inlineStr">
        <is>
          <t>WND</t>
        </is>
      </c>
      <c r="J5082" s="131" t="n">
        <v>177422</v>
      </c>
      <c r="K5082" s="129" t="n">
        <v>2020</v>
      </c>
      <c r="L5082" s="120">
        <f>IF(VLOOKUP(H5082,'Cross-Page Data'!$D$4:$F$48,3,FALSE)="natural gas",VLOOKUP(G5082,'Cross-Page Data'!$I$4:$J$19,2,FALSE),IF(VLOOKUP(H5082,'Cross-Page Data'!$D$4:$F$48,3,FALSE)="solar",IF(G5082="PV","solar PV","solar thermal"),IF(VLOOKUP(H5082,'Cross-Page Data'!$D$4:$F$48,3,FALSE)="wind",VLOOKUP(G5082,'Cross-Page Data'!$I$4:$J$19,2,FALSE),IF(VLOOKUP(H5082,'Cross-Page Data'!$D$4:$F$48,3,FALSE)="hydro",VLOOKUP(G5082,'Cross-Page Data'!$I$4:$J$19,2,FALSE),VLOOKUP(H5082,'Cross-Page Data'!$D$4:$F$48,3,FALSE)))))</f>
        <v/>
      </c>
      <c r="M5082" s="120">
        <f>IF(AND($P$2=FALSE,OR(F5082="Commercial NAICS Cogen",F5082="Industrial NAICS Cogen",F5082="NAICS-22 Cogen")),FALSE,IF(AND($P$3=FALSE,OR(F5082="Commercial NAICS Cogen",F5082="Commercial NAICS Non-Cogen",F5082="Industrial NAICS Cogen", F5082="industrial NAICS non-Cogen")),FALSE, TRUE))</f>
        <v/>
      </c>
    </row>
    <row r="5083">
      <c r="A5083" s="129" t="n">
        <v>63349</v>
      </c>
      <c r="B5083" s="130" t="inlineStr">
        <is>
          <t>OE_AZ1</t>
        </is>
      </c>
      <c r="C5083" s="130" t="inlineStr">
        <is>
          <t>AZ Solar 1, LLC</t>
        </is>
      </c>
      <c r="D5083" s="129" t="n">
        <v>63115</v>
      </c>
      <c r="E5083" s="130" t="inlineStr">
        <is>
          <t>AZ</t>
        </is>
      </c>
      <c r="F5083" s="130" t="inlineStr">
        <is>
          <t>NAICS-22 Non-Cogen</t>
        </is>
      </c>
      <c r="G5083" s="130" t="inlineStr">
        <is>
          <t>PV</t>
        </is>
      </c>
      <c r="H5083" s="130" t="inlineStr">
        <is>
          <t>SUN</t>
        </is>
      </c>
      <c r="I5083" s="130" t="inlineStr">
        <is>
          <t>SUN</t>
        </is>
      </c>
      <c r="J5083" s="131" t="n">
        <v>82470</v>
      </c>
      <c r="K5083" s="129" t="n">
        <v>2020</v>
      </c>
      <c r="L5083" s="120">
        <f>IF(VLOOKUP(H5083,'Cross-Page Data'!$D$4:$F$48,3,FALSE)="natural gas",VLOOKUP(G5083,'Cross-Page Data'!$I$4:$J$19,2,FALSE),IF(VLOOKUP(H5083,'Cross-Page Data'!$D$4:$F$48,3,FALSE)="solar",IF(G5083="PV","solar PV","solar thermal"),IF(VLOOKUP(H5083,'Cross-Page Data'!$D$4:$F$48,3,FALSE)="wind",VLOOKUP(G5083,'Cross-Page Data'!$I$4:$J$19,2,FALSE),IF(VLOOKUP(H5083,'Cross-Page Data'!$D$4:$F$48,3,FALSE)="hydro",VLOOKUP(G5083,'Cross-Page Data'!$I$4:$J$19,2,FALSE),VLOOKUP(H5083,'Cross-Page Data'!$D$4:$F$48,3,FALSE)))))</f>
        <v/>
      </c>
      <c r="M5083" s="120">
        <f>IF(AND($P$2=FALSE,OR(F5083="Commercial NAICS Cogen",F5083="Industrial NAICS Cogen",F5083="NAICS-22 Cogen")),FALSE,IF(AND($P$3=FALSE,OR(F5083="Commercial NAICS Cogen",F5083="Commercial NAICS Non-Cogen",F5083="Industrial NAICS Cogen", F5083="industrial NAICS non-Cogen")),FALSE, TRUE))</f>
        <v/>
      </c>
    </row>
    <row r="5084">
      <c r="A5084" s="129" t="n">
        <v>63350</v>
      </c>
      <c r="B5084" s="130" t="inlineStr">
        <is>
          <t>OE_GA3</t>
        </is>
      </c>
      <c r="C5084" s="130" t="inlineStr">
        <is>
          <t>GA Solar 3, LLC</t>
        </is>
      </c>
      <c r="D5084" s="129" t="n">
        <v>63114</v>
      </c>
      <c r="E5084" s="130" t="inlineStr">
        <is>
          <t>GA</t>
        </is>
      </c>
      <c r="F5084" s="130" t="inlineStr">
        <is>
          <t>NAICS-22 Non-Cogen</t>
        </is>
      </c>
      <c r="G5084" s="130" t="inlineStr">
        <is>
          <t>PV</t>
        </is>
      </c>
      <c r="H5084" s="130" t="inlineStr">
        <is>
          <t>SUN</t>
        </is>
      </c>
      <c r="I5084" s="130" t="inlineStr">
        <is>
          <t>SUN</t>
        </is>
      </c>
      <c r="J5084" s="131" t="n">
        <v>122427</v>
      </c>
      <c r="K5084" s="129" t="n">
        <v>2020</v>
      </c>
      <c r="L5084" s="120">
        <f>IF(VLOOKUP(H5084,'Cross-Page Data'!$D$4:$F$48,3,FALSE)="natural gas",VLOOKUP(G5084,'Cross-Page Data'!$I$4:$J$19,2,FALSE),IF(VLOOKUP(H5084,'Cross-Page Data'!$D$4:$F$48,3,FALSE)="solar",IF(G5084="PV","solar PV","solar thermal"),IF(VLOOKUP(H5084,'Cross-Page Data'!$D$4:$F$48,3,FALSE)="wind",VLOOKUP(G5084,'Cross-Page Data'!$I$4:$J$19,2,FALSE),IF(VLOOKUP(H5084,'Cross-Page Data'!$D$4:$F$48,3,FALSE)="hydro",VLOOKUP(G5084,'Cross-Page Data'!$I$4:$J$19,2,FALSE),VLOOKUP(H5084,'Cross-Page Data'!$D$4:$F$48,3,FALSE)))))</f>
        <v/>
      </c>
      <c r="M5084" s="120">
        <f>IF(AND($P$2=FALSE,OR(F5084="Commercial NAICS Cogen",F5084="Industrial NAICS Cogen",F5084="NAICS-22 Cogen")),FALSE,IF(AND($P$3=FALSE,OR(F5084="Commercial NAICS Cogen",F5084="Commercial NAICS Non-Cogen",F5084="Industrial NAICS Cogen", F5084="industrial NAICS non-Cogen")),FALSE, TRUE))</f>
        <v/>
      </c>
    </row>
    <row r="5085">
      <c r="A5085" s="129" t="n">
        <v>63351</v>
      </c>
      <c r="B5085" s="130" t="inlineStr">
        <is>
          <t>Bluebell Solar II</t>
        </is>
      </c>
      <c r="C5085" s="130" t="inlineStr">
        <is>
          <t>Bluebell Solar II, LLC</t>
        </is>
      </c>
      <c r="D5085" s="129" t="n">
        <v>63116</v>
      </c>
      <c r="E5085" s="130" t="inlineStr">
        <is>
          <t>TX</t>
        </is>
      </c>
      <c r="F5085" s="130" t="inlineStr">
        <is>
          <t>NAICS-22 Non-Cogen</t>
        </is>
      </c>
      <c r="G5085" s="130" t="inlineStr">
        <is>
          <t>PV</t>
        </is>
      </c>
      <c r="H5085" s="130" t="inlineStr">
        <is>
          <t>SUN</t>
        </is>
      </c>
      <c r="I5085" s="130" t="inlineStr">
        <is>
          <t>SUN</t>
        </is>
      </c>
      <c r="J5085" s="131" t="n">
        <v>17741</v>
      </c>
      <c r="K5085" s="129" t="n">
        <v>2020</v>
      </c>
      <c r="L5085" s="120">
        <f>IF(VLOOKUP(H5085,'Cross-Page Data'!$D$4:$F$48,3,FALSE)="natural gas",VLOOKUP(G5085,'Cross-Page Data'!$I$4:$J$19,2,FALSE),IF(VLOOKUP(H5085,'Cross-Page Data'!$D$4:$F$48,3,FALSE)="solar",IF(G5085="PV","solar PV","solar thermal"),IF(VLOOKUP(H5085,'Cross-Page Data'!$D$4:$F$48,3,FALSE)="wind",VLOOKUP(G5085,'Cross-Page Data'!$I$4:$J$19,2,FALSE),IF(VLOOKUP(H5085,'Cross-Page Data'!$D$4:$F$48,3,FALSE)="hydro",VLOOKUP(G5085,'Cross-Page Data'!$I$4:$J$19,2,FALSE),VLOOKUP(H5085,'Cross-Page Data'!$D$4:$F$48,3,FALSE)))))</f>
        <v/>
      </c>
      <c r="M5085" s="120">
        <f>IF(AND($P$2=FALSE,OR(F5085="Commercial NAICS Cogen",F5085="Industrial NAICS Cogen",F5085="NAICS-22 Cogen")),FALSE,IF(AND($P$3=FALSE,OR(F5085="Commercial NAICS Cogen",F5085="Commercial NAICS Non-Cogen",F5085="Industrial NAICS Cogen", F5085="industrial NAICS non-Cogen")),FALSE, TRUE))</f>
        <v/>
      </c>
    </row>
    <row r="5086">
      <c r="A5086" s="129" t="n">
        <v>63365</v>
      </c>
      <c r="B5086" s="130" t="inlineStr">
        <is>
          <t>Soda Lake 3</t>
        </is>
      </c>
      <c r="C5086" s="130" t="inlineStr">
        <is>
          <t>AMOR IX, LLC</t>
        </is>
      </c>
      <c r="D5086" s="129" t="n">
        <v>63102</v>
      </c>
      <c r="E5086" s="130" t="inlineStr">
        <is>
          <t>NV</t>
        </is>
      </c>
      <c r="F5086" s="130" t="inlineStr">
        <is>
          <t>NAICS-22 Non-Cogen</t>
        </is>
      </c>
      <c r="G5086" s="130" t="inlineStr">
        <is>
          <t>BT</t>
        </is>
      </c>
      <c r="H5086" s="130" t="inlineStr">
        <is>
          <t>GEO</t>
        </is>
      </c>
      <c r="I5086" s="130" t="inlineStr">
        <is>
          <t>GEO</t>
        </is>
      </c>
      <c r="J5086" s="131" t="n">
        <v>0</v>
      </c>
      <c r="K5086" s="129" t="n">
        <v>2020</v>
      </c>
      <c r="L5086" s="120">
        <f>IF(VLOOKUP(H5086,'Cross-Page Data'!$D$4:$F$48,3,FALSE)="natural gas",VLOOKUP(G5086,'Cross-Page Data'!$I$4:$J$19,2,FALSE),IF(VLOOKUP(H5086,'Cross-Page Data'!$D$4:$F$48,3,FALSE)="solar",IF(G5086="PV","solar PV","solar thermal"),IF(VLOOKUP(H5086,'Cross-Page Data'!$D$4:$F$48,3,FALSE)="wind",VLOOKUP(G5086,'Cross-Page Data'!$I$4:$J$19,2,FALSE),IF(VLOOKUP(H5086,'Cross-Page Data'!$D$4:$F$48,3,FALSE)="hydro",VLOOKUP(G5086,'Cross-Page Data'!$I$4:$J$19,2,FALSE),VLOOKUP(H5086,'Cross-Page Data'!$D$4:$F$48,3,FALSE)))))</f>
        <v/>
      </c>
      <c r="M5086" s="120">
        <f>IF(AND($P$2=FALSE,OR(F5086="Commercial NAICS Cogen",F5086="Industrial NAICS Cogen",F5086="NAICS-22 Cogen")),FALSE,IF(AND($P$3=FALSE,OR(F5086="Commercial NAICS Cogen",F5086="Commercial NAICS Non-Cogen",F5086="Industrial NAICS Cogen", F5086="industrial NAICS non-Cogen")),FALSE, TRUE))</f>
        <v/>
      </c>
    </row>
    <row r="5087">
      <c r="A5087" s="129" t="n">
        <v>63365</v>
      </c>
      <c r="B5087" s="130" t="inlineStr">
        <is>
          <t>Soda Lake 3</t>
        </is>
      </c>
      <c r="C5087" s="130" t="inlineStr">
        <is>
          <t>AMOR IX, LLC</t>
        </is>
      </c>
      <c r="D5087" s="129" t="n">
        <v>63102</v>
      </c>
      <c r="E5087" s="130" t="inlineStr">
        <is>
          <t>NV</t>
        </is>
      </c>
      <c r="F5087" s="130" t="inlineStr">
        <is>
          <t>NAICS-22 Non-Cogen</t>
        </is>
      </c>
      <c r="G5087" s="130" t="inlineStr">
        <is>
          <t>ST</t>
        </is>
      </c>
      <c r="H5087" s="130" t="inlineStr">
        <is>
          <t>GEO</t>
        </is>
      </c>
      <c r="I5087" s="130" t="inlineStr">
        <is>
          <t>GEO</t>
        </is>
      </c>
      <c r="J5087" s="131" t="n">
        <v>125038</v>
      </c>
      <c r="K5087" s="129" t="n">
        <v>2020</v>
      </c>
      <c r="L5087" s="120">
        <f>IF(VLOOKUP(H5087,'Cross-Page Data'!$D$4:$F$48,3,FALSE)="natural gas",VLOOKUP(G5087,'Cross-Page Data'!$I$4:$J$19,2,FALSE),IF(VLOOKUP(H5087,'Cross-Page Data'!$D$4:$F$48,3,FALSE)="solar",IF(G5087="PV","solar PV","solar thermal"),IF(VLOOKUP(H5087,'Cross-Page Data'!$D$4:$F$48,3,FALSE)="wind",VLOOKUP(G5087,'Cross-Page Data'!$I$4:$J$19,2,FALSE),IF(VLOOKUP(H5087,'Cross-Page Data'!$D$4:$F$48,3,FALSE)="hydro",VLOOKUP(G5087,'Cross-Page Data'!$I$4:$J$19,2,FALSE),VLOOKUP(H5087,'Cross-Page Data'!$D$4:$F$48,3,FALSE)))))</f>
        <v/>
      </c>
      <c r="M5087" s="120">
        <f>IF(AND($P$2=FALSE,OR(F5087="Commercial NAICS Cogen",F5087="Industrial NAICS Cogen",F5087="NAICS-22 Cogen")),FALSE,IF(AND($P$3=FALSE,OR(F5087="Commercial NAICS Cogen",F5087="Commercial NAICS Non-Cogen",F5087="Industrial NAICS Cogen", F5087="industrial NAICS non-Cogen")),FALSE, TRUE))</f>
        <v/>
      </c>
    </row>
    <row r="5088">
      <c r="A5088" s="129" t="n">
        <v>63389</v>
      </c>
      <c r="B5088" s="130" t="inlineStr">
        <is>
          <t>Jordan Creek Wind Farm, LLC</t>
        </is>
      </c>
      <c r="C5088" s="130" t="inlineStr">
        <is>
          <t>Jordan Creek Wind Farm, LLC</t>
        </is>
      </c>
      <c r="D5088" s="129" t="n">
        <v>63128</v>
      </c>
      <c r="E5088" s="130" t="inlineStr">
        <is>
          <t>IN</t>
        </is>
      </c>
      <c r="F5088" s="130" t="inlineStr">
        <is>
          <t>NAICS-22 Non-Cogen</t>
        </is>
      </c>
      <c r="G5088" s="130" t="inlineStr">
        <is>
          <t>WT</t>
        </is>
      </c>
      <c r="H5088" s="130" t="inlineStr">
        <is>
          <t>WND</t>
        </is>
      </c>
      <c r="I5088" s="130" t="inlineStr">
        <is>
          <t>WND</t>
        </is>
      </c>
      <c r="J5088" s="131" t="n">
        <v>109175</v>
      </c>
      <c r="K5088" s="129" t="n">
        <v>2020</v>
      </c>
      <c r="L5088" s="120">
        <f>IF(VLOOKUP(H5088,'Cross-Page Data'!$D$4:$F$48,3,FALSE)="natural gas",VLOOKUP(G5088,'Cross-Page Data'!$I$4:$J$19,2,FALSE),IF(VLOOKUP(H5088,'Cross-Page Data'!$D$4:$F$48,3,FALSE)="solar",IF(G5088="PV","solar PV","solar thermal"),IF(VLOOKUP(H5088,'Cross-Page Data'!$D$4:$F$48,3,FALSE)="wind",VLOOKUP(G5088,'Cross-Page Data'!$I$4:$J$19,2,FALSE),IF(VLOOKUP(H5088,'Cross-Page Data'!$D$4:$F$48,3,FALSE)="hydro",VLOOKUP(G5088,'Cross-Page Data'!$I$4:$J$19,2,FALSE),VLOOKUP(H5088,'Cross-Page Data'!$D$4:$F$48,3,FALSE)))))</f>
        <v/>
      </c>
      <c r="M5088" s="120">
        <f>IF(AND($P$2=FALSE,OR(F5088="Commercial NAICS Cogen",F5088="Industrial NAICS Cogen",F5088="NAICS-22 Cogen")),FALSE,IF(AND($P$3=FALSE,OR(F5088="Commercial NAICS Cogen",F5088="Commercial NAICS Non-Cogen",F5088="Industrial NAICS Cogen", F5088="industrial NAICS non-Cogen")),FALSE, TRUE))</f>
        <v/>
      </c>
    </row>
    <row r="5089">
      <c r="A5089" s="129" t="n">
        <v>63390</v>
      </c>
      <c r="B5089" s="130" t="inlineStr">
        <is>
          <t>Shelby Solar Array</t>
        </is>
      </c>
      <c r="C5089" s="130" t="inlineStr">
        <is>
          <t>AEP Onsite Partners</t>
        </is>
      </c>
      <c r="D5089" s="129" t="n">
        <v>60571</v>
      </c>
      <c r="E5089" s="130" t="inlineStr">
        <is>
          <t>OH</t>
        </is>
      </c>
      <c r="F5089" s="130" t="inlineStr">
        <is>
          <t>NAICS-22 Non-Cogen</t>
        </is>
      </c>
      <c r="G5089" s="130" t="inlineStr">
        <is>
          <t>PV</t>
        </is>
      </c>
      <c r="H5089" s="130" t="inlineStr">
        <is>
          <t>SUN</t>
        </is>
      </c>
      <c r="I5089" s="130" t="inlineStr">
        <is>
          <t>SUN</t>
        </is>
      </c>
      <c r="J5089" s="131" t="n">
        <v>3477</v>
      </c>
      <c r="K5089" s="129" t="n">
        <v>2020</v>
      </c>
      <c r="L5089" s="120">
        <f>IF(VLOOKUP(H5089,'Cross-Page Data'!$D$4:$F$48,3,FALSE)="natural gas",VLOOKUP(G5089,'Cross-Page Data'!$I$4:$J$19,2,FALSE),IF(VLOOKUP(H5089,'Cross-Page Data'!$D$4:$F$48,3,FALSE)="solar",IF(G5089="PV","solar PV","solar thermal"),IF(VLOOKUP(H5089,'Cross-Page Data'!$D$4:$F$48,3,FALSE)="wind",VLOOKUP(G5089,'Cross-Page Data'!$I$4:$J$19,2,FALSE),IF(VLOOKUP(H5089,'Cross-Page Data'!$D$4:$F$48,3,FALSE)="hydro",VLOOKUP(G5089,'Cross-Page Data'!$I$4:$J$19,2,FALSE),VLOOKUP(H5089,'Cross-Page Data'!$D$4:$F$48,3,FALSE)))))</f>
        <v/>
      </c>
      <c r="M5089" s="120">
        <f>IF(AND($P$2=FALSE,OR(F5089="Commercial NAICS Cogen",F5089="Industrial NAICS Cogen",F5089="NAICS-22 Cogen")),FALSE,IF(AND($P$3=FALSE,OR(F5089="Commercial NAICS Cogen",F5089="Commercial NAICS Non-Cogen",F5089="Industrial NAICS Cogen", F5089="industrial NAICS non-Cogen")),FALSE, TRUE))</f>
        <v/>
      </c>
    </row>
    <row r="5090">
      <c r="A5090" s="129" t="n">
        <v>63436</v>
      </c>
      <c r="B5090" s="130" t="inlineStr">
        <is>
          <t>Corriedale Wind Energy</t>
        </is>
      </c>
      <c r="C5090" s="130" t="inlineStr">
        <is>
          <t>Black Hills Service Company LLC</t>
        </is>
      </c>
      <c r="D5090" s="129" t="n">
        <v>56771</v>
      </c>
      <c r="E5090" s="130" t="inlineStr">
        <is>
          <t>WY</t>
        </is>
      </c>
      <c r="F5090" s="130" t="inlineStr">
        <is>
          <t>Electric Utility</t>
        </is>
      </c>
      <c r="G5090" s="130" t="inlineStr">
        <is>
          <t>WT</t>
        </is>
      </c>
      <c r="H5090" s="130" t="inlineStr">
        <is>
          <t>WND</t>
        </is>
      </c>
      <c r="I5090" s="130" t="inlineStr">
        <is>
          <t>WND</t>
        </is>
      </c>
      <c r="J5090" s="131" t="n">
        <v>37079</v>
      </c>
      <c r="K5090" s="129" t="n">
        <v>2020</v>
      </c>
      <c r="L5090" s="120">
        <f>IF(VLOOKUP(H5090,'Cross-Page Data'!$D$4:$F$48,3,FALSE)="natural gas",VLOOKUP(G5090,'Cross-Page Data'!$I$4:$J$19,2,FALSE),IF(VLOOKUP(H5090,'Cross-Page Data'!$D$4:$F$48,3,FALSE)="solar",IF(G5090="PV","solar PV","solar thermal"),IF(VLOOKUP(H5090,'Cross-Page Data'!$D$4:$F$48,3,FALSE)="wind",VLOOKUP(G5090,'Cross-Page Data'!$I$4:$J$19,2,FALSE),IF(VLOOKUP(H5090,'Cross-Page Data'!$D$4:$F$48,3,FALSE)="hydro",VLOOKUP(G5090,'Cross-Page Data'!$I$4:$J$19,2,FALSE),VLOOKUP(H5090,'Cross-Page Data'!$D$4:$F$48,3,FALSE)))))</f>
        <v/>
      </c>
      <c r="M5090" s="120">
        <f>IF(AND($P$2=FALSE,OR(F5090="Commercial NAICS Cogen",F5090="Industrial NAICS Cogen",F5090="NAICS-22 Cogen")),FALSE,IF(AND($P$3=FALSE,OR(F5090="Commercial NAICS Cogen",F5090="Commercial NAICS Non-Cogen",F5090="Industrial NAICS Cogen", F5090="industrial NAICS non-Cogen")),FALSE, TRUE))</f>
        <v/>
      </c>
    </row>
    <row r="5091">
      <c r="A5091" s="129" t="n">
        <v>63519</v>
      </c>
      <c r="B5091" s="130" t="inlineStr">
        <is>
          <t>CED Crane Solar</t>
        </is>
      </c>
      <c r="C5091" s="130" t="inlineStr">
        <is>
          <t>Consolidated Edison Development Inc.</t>
        </is>
      </c>
      <c r="D5091" s="129" t="n">
        <v>56769</v>
      </c>
      <c r="E5091" s="130" t="inlineStr">
        <is>
          <t>TX</t>
        </is>
      </c>
      <c r="F5091" s="130" t="inlineStr">
        <is>
          <t>NAICS-22 Non-Cogen</t>
        </is>
      </c>
      <c r="G5091" s="130" t="inlineStr">
        <is>
          <t>PV</t>
        </is>
      </c>
      <c r="H5091" s="130" t="inlineStr">
        <is>
          <t>SUN</t>
        </is>
      </c>
      <c r="I5091" s="130" t="inlineStr">
        <is>
          <t>SUN</t>
        </is>
      </c>
      <c r="J5091" s="131" t="n">
        <v>129470</v>
      </c>
      <c r="K5091" s="129" t="n">
        <v>2020</v>
      </c>
      <c r="L5091" s="120">
        <f>IF(VLOOKUP(H5091,'Cross-Page Data'!$D$4:$F$48,3,FALSE)="natural gas",VLOOKUP(G5091,'Cross-Page Data'!$I$4:$J$19,2,FALSE),IF(VLOOKUP(H5091,'Cross-Page Data'!$D$4:$F$48,3,FALSE)="solar",IF(G5091="PV","solar PV","solar thermal"),IF(VLOOKUP(H5091,'Cross-Page Data'!$D$4:$F$48,3,FALSE)="wind",VLOOKUP(G5091,'Cross-Page Data'!$I$4:$J$19,2,FALSE),IF(VLOOKUP(H5091,'Cross-Page Data'!$D$4:$F$48,3,FALSE)="hydro",VLOOKUP(G5091,'Cross-Page Data'!$I$4:$J$19,2,FALSE),VLOOKUP(H5091,'Cross-Page Data'!$D$4:$F$48,3,FALSE)))))</f>
        <v/>
      </c>
      <c r="M5091" s="120">
        <f>IF(AND($P$2=FALSE,OR(F5091="Commercial NAICS Cogen",F5091="Industrial NAICS Cogen",F5091="NAICS-22 Cogen")),FALSE,IF(AND($P$3=FALSE,OR(F5091="Commercial NAICS Cogen",F5091="Commercial NAICS Non-Cogen",F5091="Industrial NAICS Cogen", F5091="industrial NAICS non-Cogen")),FALSE, TRUE))</f>
        <v/>
      </c>
    </row>
    <row r="5092">
      <c r="A5092" s="129" t="n">
        <v>63519</v>
      </c>
      <c r="B5092" s="130" t="inlineStr">
        <is>
          <t>CED Crane Solar</t>
        </is>
      </c>
      <c r="C5092" s="130" t="inlineStr">
        <is>
          <t>Consolidated Edison Development Inc.</t>
        </is>
      </c>
      <c r="D5092" s="129" t="n">
        <v>56769</v>
      </c>
      <c r="E5092" s="130" t="inlineStr">
        <is>
          <t>TX</t>
        </is>
      </c>
      <c r="F5092" s="130" t="inlineStr">
        <is>
          <t>NAICS-22 Non-Cogen</t>
        </is>
      </c>
      <c r="G5092" s="130" t="inlineStr">
        <is>
          <t>PV</t>
        </is>
      </c>
      <c r="H5092" s="130" t="inlineStr">
        <is>
          <t>WND</t>
        </is>
      </c>
      <c r="I5092" s="130" t="inlineStr">
        <is>
          <t>WND</t>
        </is>
      </c>
      <c r="J5092" s="131" t="n">
        <v>48756</v>
      </c>
      <c r="K5092" s="129" t="n">
        <v>2020</v>
      </c>
      <c r="L5092" s="120">
        <f>IF(VLOOKUP(H5092,'Cross-Page Data'!$D$4:$F$48,3,FALSE)="natural gas",VLOOKUP(G5092,'Cross-Page Data'!$I$4:$J$19,2,FALSE),IF(VLOOKUP(H5092,'Cross-Page Data'!$D$4:$F$48,3,FALSE)="solar",IF(G5092="PV","solar PV","solar thermal"),IF(VLOOKUP(H5092,'Cross-Page Data'!$D$4:$F$48,3,FALSE)="wind",VLOOKUP(G5092,'Cross-Page Data'!$I$4:$J$19,2,FALSE),IF(VLOOKUP(H5092,'Cross-Page Data'!$D$4:$F$48,3,FALSE)="hydro",VLOOKUP(G5092,'Cross-Page Data'!$I$4:$J$19,2,FALSE),VLOOKUP(H5092,'Cross-Page Data'!$D$4:$F$48,3,FALSE)))))</f>
        <v/>
      </c>
      <c r="M5092" s="120">
        <f>IF(AND($P$2=FALSE,OR(F5092="Commercial NAICS Cogen",F5092="Industrial NAICS Cogen",F5092="NAICS-22 Cogen")),FALSE,IF(AND($P$3=FALSE,OR(F5092="Commercial NAICS Cogen",F5092="Commercial NAICS Non-Cogen",F5092="Industrial NAICS Cogen", F5092="industrial NAICS non-Cogen")),FALSE, TRUE))</f>
        <v/>
      </c>
    </row>
    <row r="5093">
      <c r="A5093" s="129" t="n">
        <v>63545</v>
      </c>
      <c r="B5093" s="130" t="inlineStr">
        <is>
          <t>Chevron - Lost Hills Hybrid</t>
        </is>
      </c>
      <c r="C5093" s="130" t="inlineStr">
        <is>
          <t>GSRP</t>
        </is>
      </c>
      <c r="D5093" s="129" t="n">
        <v>61944</v>
      </c>
      <c r="E5093" s="130" t="inlineStr">
        <is>
          <t>CA</t>
        </is>
      </c>
      <c r="F5093" s="130" t="inlineStr">
        <is>
          <t>NAICS-22 Non-Cogen</t>
        </is>
      </c>
      <c r="G5093" s="130" t="inlineStr">
        <is>
          <t>PV</t>
        </is>
      </c>
      <c r="H5093" s="130" t="inlineStr">
        <is>
          <t>SUN</t>
        </is>
      </c>
      <c r="I5093" s="130" t="inlineStr">
        <is>
          <t>SUN</t>
        </is>
      </c>
      <c r="J5093" s="131" t="n">
        <v>57959.05</v>
      </c>
      <c r="K5093" s="129" t="n">
        <v>2020</v>
      </c>
      <c r="L5093" s="120">
        <f>IF(VLOOKUP(H5093,'Cross-Page Data'!$D$4:$F$48,3,FALSE)="natural gas",VLOOKUP(G5093,'Cross-Page Data'!$I$4:$J$19,2,FALSE),IF(VLOOKUP(H5093,'Cross-Page Data'!$D$4:$F$48,3,FALSE)="solar",IF(G5093="PV","solar PV","solar thermal"),IF(VLOOKUP(H5093,'Cross-Page Data'!$D$4:$F$48,3,FALSE)="wind",VLOOKUP(G5093,'Cross-Page Data'!$I$4:$J$19,2,FALSE),IF(VLOOKUP(H5093,'Cross-Page Data'!$D$4:$F$48,3,FALSE)="hydro",VLOOKUP(G5093,'Cross-Page Data'!$I$4:$J$19,2,FALSE),VLOOKUP(H5093,'Cross-Page Data'!$D$4:$F$48,3,FALSE)))))</f>
        <v/>
      </c>
      <c r="M5093" s="120">
        <f>IF(AND($P$2=FALSE,OR(F5093="Commercial NAICS Cogen",F5093="Industrial NAICS Cogen",F5093="NAICS-22 Cogen")),FALSE,IF(AND($P$3=FALSE,OR(F5093="Commercial NAICS Cogen",F5093="Commercial NAICS Non-Cogen",F5093="Industrial NAICS Cogen", F5093="industrial NAICS non-Cogen")),FALSE, TRUE))</f>
        <v/>
      </c>
    </row>
    <row r="5094">
      <c r="A5094" s="129" t="n">
        <v>63548</v>
      </c>
      <c r="B5094" s="130" t="inlineStr">
        <is>
          <t>Lily Solar</t>
        </is>
      </c>
      <c r="C5094" s="130" t="inlineStr">
        <is>
          <t>X-Elio North America Inc</t>
        </is>
      </c>
      <c r="D5094" s="129" t="n">
        <v>57354</v>
      </c>
      <c r="E5094" s="130" t="inlineStr">
        <is>
          <t>SC</t>
        </is>
      </c>
      <c r="F5094" s="130" t="inlineStr">
        <is>
          <t>NAICS-22 Non-Cogen</t>
        </is>
      </c>
      <c r="G5094" s="130" t="inlineStr">
        <is>
          <t>PV</t>
        </is>
      </c>
      <c r="H5094" s="130" t="inlineStr">
        <is>
          <t>SUN</t>
        </is>
      </c>
      <c r="I5094" s="130" t="inlineStr">
        <is>
          <t>SUN</t>
        </is>
      </c>
      <c r="J5094" s="131" t="n">
        <v>124258</v>
      </c>
      <c r="K5094" s="129" t="n">
        <v>2020</v>
      </c>
      <c r="L5094" s="120">
        <f>IF(VLOOKUP(H5094,'Cross-Page Data'!$D$4:$F$48,3,FALSE)="natural gas",VLOOKUP(G5094,'Cross-Page Data'!$I$4:$J$19,2,FALSE),IF(VLOOKUP(H5094,'Cross-Page Data'!$D$4:$F$48,3,FALSE)="solar",IF(G5094="PV","solar PV","solar thermal"),IF(VLOOKUP(H5094,'Cross-Page Data'!$D$4:$F$48,3,FALSE)="wind",VLOOKUP(G5094,'Cross-Page Data'!$I$4:$J$19,2,FALSE),IF(VLOOKUP(H5094,'Cross-Page Data'!$D$4:$F$48,3,FALSE)="hydro",VLOOKUP(G5094,'Cross-Page Data'!$I$4:$J$19,2,FALSE),VLOOKUP(H5094,'Cross-Page Data'!$D$4:$F$48,3,FALSE)))))</f>
        <v/>
      </c>
      <c r="M5094" s="120">
        <f>IF(AND($P$2=FALSE,OR(F5094="Commercial NAICS Cogen",F5094="Industrial NAICS Cogen",F5094="NAICS-22 Cogen")),FALSE,IF(AND($P$3=FALSE,OR(F5094="Commercial NAICS Cogen",F5094="Commercial NAICS Non-Cogen",F5094="Industrial NAICS Cogen", F5094="industrial NAICS non-Cogen")),FALSE, TRUE))</f>
        <v/>
      </c>
    </row>
    <row r="5095">
      <c r="A5095" s="129" t="n">
        <v>63578</v>
      </c>
      <c r="B5095" s="130" t="inlineStr">
        <is>
          <t>Sagamore Wind</t>
        </is>
      </c>
      <c r="C5095" s="130" t="inlineStr">
        <is>
          <t>Southwestern Public Service Co</t>
        </is>
      </c>
      <c r="D5095" s="129" t="n">
        <v>17718</v>
      </c>
      <c r="E5095" s="130" t="inlineStr">
        <is>
          <t>NM</t>
        </is>
      </c>
      <c r="F5095" s="130" t="inlineStr">
        <is>
          <t>Electric Utility</t>
        </is>
      </c>
      <c r="G5095" s="130" t="inlineStr">
        <is>
          <t>WT</t>
        </is>
      </c>
      <c r="H5095" s="130" t="inlineStr">
        <is>
          <t>WND</t>
        </is>
      </c>
      <c r="I5095" s="130" t="inlineStr">
        <is>
          <t>WND</t>
        </is>
      </c>
      <c r="J5095" s="131" t="n">
        <v>0</v>
      </c>
      <c r="K5095" s="129" t="n">
        <v>2020</v>
      </c>
      <c r="L5095" s="120">
        <f>IF(VLOOKUP(H5095,'Cross-Page Data'!$D$4:$F$48,3,FALSE)="natural gas",VLOOKUP(G5095,'Cross-Page Data'!$I$4:$J$19,2,FALSE),IF(VLOOKUP(H5095,'Cross-Page Data'!$D$4:$F$48,3,FALSE)="solar",IF(G5095="PV","solar PV","solar thermal"),IF(VLOOKUP(H5095,'Cross-Page Data'!$D$4:$F$48,3,FALSE)="wind",VLOOKUP(G5095,'Cross-Page Data'!$I$4:$J$19,2,FALSE),IF(VLOOKUP(H5095,'Cross-Page Data'!$D$4:$F$48,3,FALSE)="hydro",VLOOKUP(G5095,'Cross-Page Data'!$I$4:$J$19,2,FALSE),VLOOKUP(H5095,'Cross-Page Data'!$D$4:$F$48,3,FALSE)))))</f>
        <v/>
      </c>
      <c r="M5095" s="120">
        <f>IF(AND($P$2=FALSE,OR(F5095="Commercial NAICS Cogen",F5095="Industrial NAICS Cogen",F5095="NAICS-22 Cogen")),FALSE,IF(AND($P$3=FALSE,OR(F5095="Commercial NAICS Cogen",F5095="Commercial NAICS Non-Cogen",F5095="Industrial NAICS Cogen", F5095="industrial NAICS non-Cogen")),FALSE, TRUE))</f>
        <v/>
      </c>
    </row>
    <row r="5096">
      <c r="A5096" s="129" t="n">
        <v>63579</v>
      </c>
      <c r="B5096" s="130" t="inlineStr">
        <is>
          <t>Britton Solar Energy Center</t>
        </is>
      </c>
      <c r="C5096" s="130" t="inlineStr">
        <is>
          <t>NMRD Data Center, LLC</t>
        </is>
      </c>
      <c r="D5096" s="129" t="n">
        <v>61156</v>
      </c>
      <c r="E5096" s="130" t="inlineStr">
        <is>
          <t>NM</t>
        </is>
      </c>
      <c r="F5096" s="130" t="inlineStr">
        <is>
          <t>NAICS-22 Non-Cogen</t>
        </is>
      </c>
      <c r="G5096" s="130" t="inlineStr">
        <is>
          <t>PV</t>
        </is>
      </c>
      <c r="H5096" s="130" t="inlineStr">
        <is>
          <t>SUN</t>
        </is>
      </c>
      <c r="I5096" s="130" t="inlineStr">
        <is>
          <t>SUN</t>
        </is>
      </c>
      <c r="J5096" s="131" t="n">
        <v>140653</v>
      </c>
      <c r="K5096" s="129" t="n">
        <v>2020</v>
      </c>
      <c r="L5096" s="120">
        <f>IF(VLOOKUP(H5096,'Cross-Page Data'!$D$4:$F$48,3,FALSE)="natural gas",VLOOKUP(G5096,'Cross-Page Data'!$I$4:$J$19,2,FALSE),IF(VLOOKUP(H5096,'Cross-Page Data'!$D$4:$F$48,3,FALSE)="solar",IF(G5096="PV","solar PV","solar thermal"),IF(VLOOKUP(H5096,'Cross-Page Data'!$D$4:$F$48,3,FALSE)="wind",VLOOKUP(G5096,'Cross-Page Data'!$I$4:$J$19,2,FALSE),IF(VLOOKUP(H5096,'Cross-Page Data'!$D$4:$F$48,3,FALSE)="hydro",VLOOKUP(G5096,'Cross-Page Data'!$I$4:$J$19,2,FALSE),VLOOKUP(H5096,'Cross-Page Data'!$D$4:$F$48,3,FALSE)))))</f>
        <v/>
      </c>
      <c r="M5096" s="120">
        <f>IF(AND($P$2=FALSE,OR(F5096="Commercial NAICS Cogen",F5096="Industrial NAICS Cogen",F5096="NAICS-22 Cogen")),FALSE,IF(AND($P$3=FALSE,OR(F5096="Commercial NAICS Cogen",F5096="Commercial NAICS Non-Cogen",F5096="Industrial NAICS Cogen", F5096="industrial NAICS non-Cogen")),FALSE, TRUE))</f>
        <v/>
      </c>
    </row>
    <row r="5097">
      <c r="A5097" s="129" t="n">
        <v>63582</v>
      </c>
      <c r="B5097" s="130" t="inlineStr">
        <is>
          <t>Harmony Solar</t>
        </is>
      </c>
      <c r="C5097" s="130" t="inlineStr">
        <is>
          <t>Harmony Florida Solar LLC</t>
        </is>
      </c>
      <c r="D5097" s="129" t="n">
        <v>63292</v>
      </c>
      <c r="E5097" s="130" t="inlineStr">
        <is>
          <t>FL</t>
        </is>
      </c>
      <c r="F5097" s="130" t="inlineStr">
        <is>
          <t>NAICS-22 Non-Cogen</t>
        </is>
      </c>
      <c r="G5097" s="130" t="inlineStr">
        <is>
          <t>PV</t>
        </is>
      </c>
      <c r="H5097" s="130" t="inlineStr">
        <is>
          <t>SUN</t>
        </is>
      </c>
      <c r="I5097" s="130" t="inlineStr">
        <is>
          <t>SUN</t>
        </is>
      </c>
      <c r="J5097" s="131" t="n">
        <v>93607</v>
      </c>
      <c r="K5097" s="129" t="n">
        <v>2020</v>
      </c>
      <c r="L5097" s="120">
        <f>IF(VLOOKUP(H5097,'Cross-Page Data'!$D$4:$F$48,3,FALSE)="natural gas",VLOOKUP(G5097,'Cross-Page Data'!$I$4:$J$19,2,FALSE),IF(VLOOKUP(H5097,'Cross-Page Data'!$D$4:$F$48,3,FALSE)="solar",IF(G5097="PV","solar PV","solar thermal"),IF(VLOOKUP(H5097,'Cross-Page Data'!$D$4:$F$48,3,FALSE)="wind",VLOOKUP(G5097,'Cross-Page Data'!$I$4:$J$19,2,FALSE),IF(VLOOKUP(H5097,'Cross-Page Data'!$D$4:$F$48,3,FALSE)="hydro",VLOOKUP(G5097,'Cross-Page Data'!$I$4:$J$19,2,FALSE),VLOOKUP(H5097,'Cross-Page Data'!$D$4:$F$48,3,FALSE)))))</f>
        <v/>
      </c>
      <c r="M5097" s="120">
        <f>IF(AND($P$2=FALSE,OR(F5097="Commercial NAICS Cogen",F5097="Industrial NAICS Cogen",F5097="NAICS-22 Cogen")),FALSE,IF(AND($P$3=FALSE,OR(F5097="Commercial NAICS Cogen",F5097="Commercial NAICS Non-Cogen",F5097="Industrial NAICS Cogen", F5097="industrial NAICS non-Cogen")),FALSE, TRUE))</f>
        <v/>
      </c>
    </row>
    <row r="5098">
      <c r="A5098" s="129" t="n">
        <v>63583</v>
      </c>
      <c r="B5098" s="130" t="inlineStr">
        <is>
          <t>Taylor Creek Solar</t>
        </is>
      </c>
      <c r="C5098" s="130" t="inlineStr">
        <is>
          <t>Taylor Creek Solar LLC</t>
        </is>
      </c>
      <c r="D5098" s="129" t="n">
        <v>63290</v>
      </c>
      <c r="E5098" s="130" t="inlineStr">
        <is>
          <t>FL</t>
        </is>
      </c>
      <c r="F5098" s="130" t="inlineStr">
        <is>
          <t>NAICS-22 Non-Cogen</t>
        </is>
      </c>
      <c r="G5098" s="130" t="inlineStr">
        <is>
          <t>PV</t>
        </is>
      </c>
      <c r="H5098" s="130" t="inlineStr">
        <is>
          <t>SUN</t>
        </is>
      </c>
      <c r="I5098" s="130" t="inlineStr">
        <is>
          <t>SUN</t>
        </is>
      </c>
      <c r="J5098" s="131" t="n">
        <v>92146</v>
      </c>
      <c r="K5098" s="129" t="n">
        <v>2020</v>
      </c>
      <c r="L5098" s="120">
        <f>IF(VLOOKUP(H5098,'Cross-Page Data'!$D$4:$F$48,3,FALSE)="natural gas",VLOOKUP(G5098,'Cross-Page Data'!$I$4:$J$19,2,FALSE),IF(VLOOKUP(H5098,'Cross-Page Data'!$D$4:$F$48,3,FALSE)="solar",IF(G5098="PV","solar PV","solar thermal"),IF(VLOOKUP(H5098,'Cross-Page Data'!$D$4:$F$48,3,FALSE)="wind",VLOOKUP(G5098,'Cross-Page Data'!$I$4:$J$19,2,FALSE),IF(VLOOKUP(H5098,'Cross-Page Data'!$D$4:$F$48,3,FALSE)="hydro",VLOOKUP(G5098,'Cross-Page Data'!$I$4:$J$19,2,FALSE),VLOOKUP(H5098,'Cross-Page Data'!$D$4:$F$48,3,FALSE)))))</f>
        <v/>
      </c>
      <c r="M5098" s="120">
        <f>IF(AND($P$2=FALSE,OR(F5098="Commercial NAICS Cogen",F5098="Industrial NAICS Cogen",F5098="NAICS-22 Cogen")),FALSE,IF(AND($P$3=FALSE,OR(F5098="Commercial NAICS Cogen",F5098="Commercial NAICS Non-Cogen",F5098="Industrial NAICS Cogen", F5098="industrial NAICS non-Cogen")),FALSE, TRUE))</f>
        <v/>
      </c>
    </row>
    <row r="5099">
      <c r="A5099" s="129" t="n">
        <v>63590</v>
      </c>
      <c r="B5099" s="130" t="inlineStr">
        <is>
          <t>Ponderosa Wind Energy Center</t>
        </is>
      </c>
      <c r="C5099" s="130" t="inlineStr">
        <is>
          <t>Ponderosa Wind, LLC</t>
        </is>
      </c>
      <c r="D5099" s="129" t="n">
        <v>63299</v>
      </c>
      <c r="E5099" s="130" t="inlineStr">
        <is>
          <t>OK</t>
        </is>
      </c>
      <c r="F5099" s="130" t="inlineStr">
        <is>
          <t>NAICS-22 Non-Cogen</t>
        </is>
      </c>
      <c r="G5099" s="130" t="inlineStr">
        <is>
          <t>WT</t>
        </is>
      </c>
      <c r="H5099" s="130" t="inlineStr">
        <is>
          <t>WND</t>
        </is>
      </c>
      <c r="I5099" s="130" t="inlineStr">
        <is>
          <t>WND</t>
        </is>
      </c>
      <c r="J5099" s="131" t="n">
        <v>72607</v>
      </c>
      <c r="K5099" s="129" t="n">
        <v>2020</v>
      </c>
      <c r="L5099" s="120">
        <f>IF(VLOOKUP(H5099,'Cross-Page Data'!$D$4:$F$48,3,FALSE)="natural gas",VLOOKUP(G5099,'Cross-Page Data'!$I$4:$J$19,2,FALSE),IF(VLOOKUP(H5099,'Cross-Page Data'!$D$4:$F$48,3,FALSE)="solar",IF(G5099="PV","solar PV","solar thermal"),IF(VLOOKUP(H5099,'Cross-Page Data'!$D$4:$F$48,3,FALSE)="wind",VLOOKUP(G5099,'Cross-Page Data'!$I$4:$J$19,2,FALSE),IF(VLOOKUP(H5099,'Cross-Page Data'!$D$4:$F$48,3,FALSE)="hydro",VLOOKUP(G5099,'Cross-Page Data'!$I$4:$J$19,2,FALSE),VLOOKUP(H5099,'Cross-Page Data'!$D$4:$F$48,3,FALSE)))))</f>
        <v/>
      </c>
      <c r="M5099" s="120">
        <f>IF(AND($P$2=FALSE,OR(F5099="Commercial NAICS Cogen",F5099="Industrial NAICS Cogen",F5099="NAICS-22 Cogen")),FALSE,IF(AND($P$3=FALSE,OR(F5099="Commercial NAICS Cogen",F5099="Commercial NAICS Non-Cogen",F5099="Industrial NAICS Cogen", F5099="industrial NAICS non-Cogen")),FALSE, TRUE))</f>
        <v/>
      </c>
    </row>
    <row r="5100">
      <c r="A5100" s="129" t="n">
        <v>63639</v>
      </c>
      <c r="B5100" s="130" t="inlineStr">
        <is>
          <t>Contrail Wind Farm</t>
        </is>
      </c>
      <c r="C5100" s="130" t="inlineStr">
        <is>
          <t>MidAmerican Energy Co</t>
        </is>
      </c>
      <c r="D5100" s="129" t="n">
        <v>12341</v>
      </c>
      <c r="E5100" s="130" t="inlineStr">
        <is>
          <t>IA</t>
        </is>
      </c>
      <c r="F5100" s="130" t="inlineStr">
        <is>
          <t>Electric Utility</t>
        </is>
      </c>
      <c r="G5100" s="130" t="inlineStr">
        <is>
          <t>WT</t>
        </is>
      </c>
      <c r="H5100" s="130" t="inlineStr">
        <is>
          <t>WND</t>
        </is>
      </c>
      <c r="I5100" s="130" t="inlineStr">
        <is>
          <t>WND</t>
        </is>
      </c>
      <c r="J5100" s="131" t="n">
        <v>25981</v>
      </c>
      <c r="K5100" s="129" t="n">
        <v>2020</v>
      </c>
      <c r="L5100" s="120">
        <f>IF(VLOOKUP(H5100,'Cross-Page Data'!$D$4:$F$48,3,FALSE)="natural gas",VLOOKUP(G5100,'Cross-Page Data'!$I$4:$J$19,2,FALSE),IF(VLOOKUP(H5100,'Cross-Page Data'!$D$4:$F$48,3,FALSE)="solar",IF(G5100="PV","solar PV","solar thermal"),IF(VLOOKUP(H5100,'Cross-Page Data'!$D$4:$F$48,3,FALSE)="wind",VLOOKUP(G5100,'Cross-Page Data'!$I$4:$J$19,2,FALSE),IF(VLOOKUP(H5100,'Cross-Page Data'!$D$4:$F$48,3,FALSE)="hydro",VLOOKUP(G5100,'Cross-Page Data'!$I$4:$J$19,2,FALSE),VLOOKUP(H5100,'Cross-Page Data'!$D$4:$F$48,3,FALSE)))))</f>
        <v/>
      </c>
      <c r="M5100" s="120">
        <f>IF(AND($P$2=FALSE,OR(F5100="Commercial NAICS Cogen",F5100="Industrial NAICS Cogen",F5100="NAICS-22 Cogen")),FALSE,IF(AND($P$3=FALSE,OR(F5100="Commercial NAICS Cogen",F5100="Commercial NAICS Non-Cogen",F5100="Industrial NAICS Cogen", F5100="industrial NAICS non-Cogen")),FALSE, TRUE))</f>
        <v/>
      </c>
    </row>
    <row r="5101">
      <c r="A5101" s="129" t="n">
        <v>63641</v>
      </c>
      <c r="B5101" s="130" t="inlineStr">
        <is>
          <t>Diamond Trail Wind Farm</t>
        </is>
      </c>
      <c r="C5101" s="130" t="inlineStr">
        <is>
          <t>MidAmerican Energy Co</t>
        </is>
      </c>
      <c r="D5101" s="129" t="n">
        <v>12341</v>
      </c>
      <c r="E5101" s="130" t="inlineStr">
        <is>
          <t>IA</t>
        </is>
      </c>
      <c r="F5101" s="130" t="inlineStr">
        <is>
          <t>Electric Utility</t>
        </is>
      </c>
      <c r="G5101" s="130" t="inlineStr">
        <is>
          <t>WT</t>
        </is>
      </c>
      <c r="H5101" s="130" t="inlineStr">
        <is>
          <t>WND</t>
        </is>
      </c>
      <c r="I5101" s="130" t="inlineStr">
        <is>
          <t>WND</t>
        </is>
      </c>
      <c r="J5101" s="131" t="n">
        <v>45248</v>
      </c>
      <c r="K5101" s="129" t="n">
        <v>2020</v>
      </c>
      <c r="L5101" s="120">
        <f>IF(VLOOKUP(H5101,'Cross-Page Data'!$D$4:$F$48,3,FALSE)="natural gas",VLOOKUP(G5101,'Cross-Page Data'!$I$4:$J$19,2,FALSE),IF(VLOOKUP(H5101,'Cross-Page Data'!$D$4:$F$48,3,FALSE)="solar",IF(G5101="PV","solar PV","solar thermal"),IF(VLOOKUP(H5101,'Cross-Page Data'!$D$4:$F$48,3,FALSE)="wind",VLOOKUP(G5101,'Cross-Page Data'!$I$4:$J$19,2,FALSE),IF(VLOOKUP(H5101,'Cross-Page Data'!$D$4:$F$48,3,FALSE)="hydro",VLOOKUP(G5101,'Cross-Page Data'!$I$4:$J$19,2,FALSE),VLOOKUP(H5101,'Cross-Page Data'!$D$4:$F$48,3,FALSE)))))</f>
        <v/>
      </c>
      <c r="M5101" s="120">
        <f>IF(AND($P$2=FALSE,OR(F5101="Commercial NAICS Cogen",F5101="Industrial NAICS Cogen",F5101="NAICS-22 Cogen")),FALSE,IF(AND($P$3=FALSE,OR(F5101="Commercial NAICS Cogen",F5101="Commercial NAICS Non-Cogen",F5101="Industrial NAICS Cogen", F5101="industrial NAICS non-Cogen")),FALSE, TRUE))</f>
        <v/>
      </c>
    </row>
    <row r="5102">
      <c r="A5102" s="129" t="n">
        <v>63666</v>
      </c>
      <c r="B5102" s="130" t="inlineStr">
        <is>
          <t>Bitter Ridge Wind Farm, LLC</t>
        </is>
      </c>
      <c r="C5102" s="130" t="inlineStr">
        <is>
          <t>Bitter Ridge Wind Farm, LLC</t>
        </is>
      </c>
      <c r="D5102" s="129" t="n">
        <v>63373</v>
      </c>
      <c r="E5102" s="130" t="inlineStr">
        <is>
          <t>IN</t>
        </is>
      </c>
      <c r="F5102" s="130" t="inlineStr">
        <is>
          <t>NAICS-22 Non-Cogen</t>
        </is>
      </c>
      <c r="G5102" s="130" t="inlineStr">
        <is>
          <t>WT</t>
        </is>
      </c>
      <c r="H5102" s="130" t="inlineStr">
        <is>
          <t>WND</t>
        </is>
      </c>
      <c r="I5102" s="130" t="inlineStr">
        <is>
          <t>WND</t>
        </is>
      </c>
      <c r="J5102" s="131" t="n">
        <v>111768</v>
      </c>
      <c r="K5102" s="129" t="n">
        <v>2020</v>
      </c>
      <c r="L5102" s="120">
        <f>IF(VLOOKUP(H5102,'Cross-Page Data'!$D$4:$F$48,3,FALSE)="natural gas",VLOOKUP(G5102,'Cross-Page Data'!$I$4:$J$19,2,FALSE),IF(VLOOKUP(H5102,'Cross-Page Data'!$D$4:$F$48,3,FALSE)="solar",IF(G5102="PV","solar PV","solar thermal"),IF(VLOOKUP(H5102,'Cross-Page Data'!$D$4:$F$48,3,FALSE)="wind",VLOOKUP(G5102,'Cross-Page Data'!$I$4:$J$19,2,FALSE),IF(VLOOKUP(H5102,'Cross-Page Data'!$D$4:$F$48,3,FALSE)="hydro",VLOOKUP(G5102,'Cross-Page Data'!$I$4:$J$19,2,FALSE),VLOOKUP(H5102,'Cross-Page Data'!$D$4:$F$48,3,FALSE)))))</f>
        <v/>
      </c>
      <c r="M5102" s="120">
        <f>IF(AND($P$2=FALSE,OR(F5102="Commercial NAICS Cogen",F5102="Industrial NAICS Cogen",F5102="NAICS-22 Cogen")),FALSE,IF(AND($P$3=FALSE,OR(F5102="Commercial NAICS Cogen",F5102="Commercial NAICS Non-Cogen",F5102="Industrial NAICS Cogen", F5102="industrial NAICS non-Cogen")),FALSE, TRUE))</f>
        <v/>
      </c>
    </row>
    <row r="5103">
      <c r="A5103" s="129" t="n">
        <v>63667</v>
      </c>
      <c r="B5103" s="130" t="inlineStr">
        <is>
          <t>Sanford Solar</t>
        </is>
      </c>
      <c r="C5103" s="130" t="inlineStr">
        <is>
          <t>Sanford Airport Solar, LLC</t>
        </is>
      </c>
      <c r="D5103" s="129" t="n">
        <v>63374</v>
      </c>
      <c r="E5103" s="130" t="inlineStr">
        <is>
          <t>ME</t>
        </is>
      </c>
      <c r="F5103" s="130" t="inlineStr">
        <is>
          <t>NAICS-22 Non-Cogen</t>
        </is>
      </c>
      <c r="G5103" s="130" t="inlineStr">
        <is>
          <t>PV</t>
        </is>
      </c>
      <c r="H5103" s="130" t="inlineStr">
        <is>
          <t>SUN</t>
        </is>
      </c>
      <c r="I5103" s="130" t="inlineStr">
        <is>
          <t>SUN</t>
        </is>
      </c>
      <c r="J5103" s="131" t="n">
        <v>6031</v>
      </c>
      <c r="K5103" s="129" t="n">
        <v>2020</v>
      </c>
      <c r="L5103" s="120">
        <f>IF(VLOOKUP(H5103,'Cross-Page Data'!$D$4:$F$48,3,FALSE)="natural gas",VLOOKUP(G5103,'Cross-Page Data'!$I$4:$J$19,2,FALSE),IF(VLOOKUP(H5103,'Cross-Page Data'!$D$4:$F$48,3,FALSE)="solar",IF(G5103="PV","solar PV","solar thermal"),IF(VLOOKUP(H5103,'Cross-Page Data'!$D$4:$F$48,3,FALSE)="wind",VLOOKUP(G5103,'Cross-Page Data'!$I$4:$J$19,2,FALSE),IF(VLOOKUP(H5103,'Cross-Page Data'!$D$4:$F$48,3,FALSE)="hydro",VLOOKUP(G5103,'Cross-Page Data'!$I$4:$J$19,2,FALSE),VLOOKUP(H5103,'Cross-Page Data'!$D$4:$F$48,3,FALSE)))))</f>
        <v/>
      </c>
      <c r="M5103" s="120">
        <f>IF(AND($P$2=FALSE,OR(F5103="Commercial NAICS Cogen",F5103="Industrial NAICS Cogen",F5103="NAICS-22 Cogen")),FALSE,IF(AND($P$3=FALSE,OR(F5103="Commercial NAICS Cogen",F5103="Commercial NAICS Non-Cogen",F5103="Industrial NAICS Cogen", F5103="industrial NAICS non-Cogen")),FALSE, TRUE))</f>
        <v/>
      </c>
    </row>
    <row r="5104">
      <c r="A5104" s="129" t="n">
        <v>63668</v>
      </c>
      <c r="B5104" s="130" t="inlineStr">
        <is>
          <t>University Solar, LLC</t>
        </is>
      </c>
      <c r="C5104" s="130" t="inlineStr">
        <is>
          <t>AES Distributed Energy</t>
        </is>
      </c>
      <c r="D5104" s="129" t="n">
        <v>61012</v>
      </c>
      <c r="E5104" s="130" t="inlineStr">
        <is>
          <t>RI</t>
        </is>
      </c>
      <c r="F5104" s="130" t="inlineStr">
        <is>
          <t>NAICS-22 Non-Cogen</t>
        </is>
      </c>
      <c r="G5104" s="130" t="inlineStr">
        <is>
          <t>PV</t>
        </is>
      </c>
      <c r="H5104" s="130" t="inlineStr">
        <is>
          <t>SUN</t>
        </is>
      </c>
      <c r="I5104" s="130" t="inlineStr">
        <is>
          <t>SUN</t>
        </is>
      </c>
      <c r="J5104" s="131" t="n">
        <v>32844</v>
      </c>
      <c r="K5104" s="129" t="n">
        <v>2020</v>
      </c>
      <c r="L5104" s="120">
        <f>IF(VLOOKUP(H5104,'Cross-Page Data'!$D$4:$F$48,3,FALSE)="natural gas",VLOOKUP(G5104,'Cross-Page Data'!$I$4:$J$19,2,FALSE),IF(VLOOKUP(H5104,'Cross-Page Data'!$D$4:$F$48,3,FALSE)="solar",IF(G5104="PV","solar PV","solar thermal"),IF(VLOOKUP(H5104,'Cross-Page Data'!$D$4:$F$48,3,FALSE)="wind",VLOOKUP(G5104,'Cross-Page Data'!$I$4:$J$19,2,FALSE),IF(VLOOKUP(H5104,'Cross-Page Data'!$D$4:$F$48,3,FALSE)="hydro",VLOOKUP(G5104,'Cross-Page Data'!$I$4:$J$19,2,FALSE),VLOOKUP(H5104,'Cross-Page Data'!$D$4:$F$48,3,FALSE)))))</f>
        <v/>
      </c>
      <c r="M5104" s="120">
        <f>IF(AND($P$2=FALSE,OR(F5104="Commercial NAICS Cogen",F5104="Industrial NAICS Cogen",F5104="NAICS-22 Cogen")),FALSE,IF(AND($P$3=FALSE,OR(F5104="Commercial NAICS Cogen",F5104="Commercial NAICS Non-Cogen",F5104="Industrial NAICS Cogen", F5104="industrial NAICS non-Cogen")),FALSE, TRUE))</f>
        <v/>
      </c>
    </row>
    <row r="5105">
      <c r="A5105" s="129" t="n">
        <v>63687</v>
      </c>
      <c r="B5105" s="130" t="inlineStr">
        <is>
          <t>Gratiot Farms Wind Project</t>
        </is>
      </c>
      <c r="C5105" s="130" t="inlineStr">
        <is>
          <t>Consumers Energy Co</t>
        </is>
      </c>
      <c r="D5105" s="129" t="n">
        <v>4254</v>
      </c>
      <c r="E5105" s="130" t="inlineStr">
        <is>
          <t>MI</t>
        </is>
      </c>
      <c r="F5105" s="130" t="inlineStr">
        <is>
          <t>Electric Utility</t>
        </is>
      </c>
      <c r="G5105" s="130" t="inlineStr">
        <is>
          <t>WT</t>
        </is>
      </c>
      <c r="H5105" s="130" t="inlineStr">
        <is>
          <t>WND</t>
        </is>
      </c>
      <c r="I5105" s="130" t="inlineStr">
        <is>
          <t>WND</t>
        </is>
      </c>
      <c r="J5105" s="131" t="n">
        <v>38056</v>
      </c>
      <c r="K5105" s="129" t="n">
        <v>2020</v>
      </c>
      <c r="L5105" s="120">
        <f>IF(VLOOKUP(H5105,'Cross-Page Data'!$D$4:$F$48,3,FALSE)="natural gas",VLOOKUP(G5105,'Cross-Page Data'!$I$4:$J$19,2,FALSE),IF(VLOOKUP(H5105,'Cross-Page Data'!$D$4:$F$48,3,FALSE)="solar",IF(G5105="PV","solar PV","solar thermal"),IF(VLOOKUP(H5105,'Cross-Page Data'!$D$4:$F$48,3,FALSE)="wind",VLOOKUP(G5105,'Cross-Page Data'!$I$4:$J$19,2,FALSE),IF(VLOOKUP(H5105,'Cross-Page Data'!$D$4:$F$48,3,FALSE)="hydro",VLOOKUP(G5105,'Cross-Page Data'!$I$4:$J$19,2,FALSE),VLOOKUP(H5105,'Cross-Page Data'!$D$4:$F$48,3,FALSE)))))</f>
        <v/>
      </c>
      <c r="M5105" s="120">
        <f>IF(AND($P$2=FALSE,OR(F5105="Commercial NAICS Cogen",F5105="Industrial NAICS Cogen",F5105="NAICS-22 Cogen")),FALSE,IF(AND($P$3=FALSE,OR(F5105="Commercial NAICS Cogen",F5105="Commercial NAICS Non-Cogen",F5105="Industrial NAICS Cogen", F5105="industrial NAICS non-Cogen")),FALSE, TRUE))</f>
        <v/>
      </c>
    </row>
    <row r="5106">
      <c r="A5106" s="129" t="n">
        <v>63745</v>
      </c>
      <c r="B5106" s="130" t="inlineStr">
        <is>
          <t>Greensville Solar</t>
        </is>
      </c>
      <c r="C5106" s="130" t="inlineStr">
        <is>
          <t>Dominion Energy Inc</t>
        </is>
      </c>
      <c r="D5106" s="129" t="n">
        <v>5248</v>
      </c>
      <c r="E5106" s="130" t="inlineStr">
        <is>
          <t>VA</t>
        </is>
      </c>
      <c r="F5106" s="130" t="inlineStr">
        <is>
          <t>Electric Utility</t>
        </is>
      </c>
      <c r="G5106" s="130" t="inlineStr">
        <is>
          <t>PV</t>
        </is>
      </c>
      <c r="H5106" s="130" t="inlineStr">
        <is>
          <t>SUN</t>
        </is>
      </c>
      <c r="I5106" s="130" t="inlineStr">
        <is>
          <t>SUN</t>
        </is>
      </c>
      <c r="J5106" s="131" t="n">
        <v>4936</v>
      </c>
      <c r="K5106" s="129" t="n">
        <v>2020</v>
      </c>
      <c r="L5106" s="120">
        <f>IF(VLOOKUP(H5106,'Cross-Page Data'!$D$4:$F$48,3,FALSE)="natural gas",VLOOKUP(G5106,'Cross-Page Data'!$I$4:$J$19,2,FALSE),IF(VLOOKUP(H5106,'Cross-Page Data'!$D$4:$F$48,3,FALSE)="solar",IF(G5106="PV","solar PV","solar thermal"),IF(VLOOKUP(H5106,'Cross-Page Data'!$D$4:$F$48,3,FALSE)="wind",VLOOKUP(G5106,'Cross-Page Data'!$I$4:$J$19,2,FALSE),IF(VLOOKUP(H5106,'Cross-Page Data'!$D$4:$F$48,3,FALSE)="hydro",VLOOKUP(G5106,'Cross-Page Data'!$I$4:$J$19,2,FALSE),VLOOKUP(H5106,'Cross-Page Data'!$D$4:$F$48,3,FALSE)))))</f>
        <v/>
      </c>
      <c r="M5106" s="120">
        <f>IF(AND($P$2=FALSE,OR(F5106="Commercial NAICS Cogen",F5106="Industrial NAICS Cogen",F5106="NAICS-22 Cogen")),FALSE,IF(AND($P$3=FALSE,OR(F5106="Commercial NAICS Cogen",F5106="Commercial NAICS Non-Cogen",F5106="Industrial NAICS Cogen", F5106="industrial NAICS non-Cogen")),FALSE, TRUE))</f>
        <v/>
      </c>
    </row>
    <row r="5107">
      <c r="A5107" s="129" t="n">
        <v>63754</v>
      </c>
      <c r="B5107" s="130" t="inlineStr">
        <is>
          <t>Gulf Power Blue Indigo Energy</t>
        </is>
      </c>
      <c r="C5107" s="130" t="inlineStr">
        <is>
          <t>Gulf Power Co</t>
        </is>
      </c>
      <c r="D5107" s="129" t="n">
        <v>7801</v>
      </c>
      <c r="E5107" s="130" t="inlineStr">
        <is>
          <t>FL</t>
        </is>
      </c>
      <c r="F5107" s="130" t="inlineStr">
        <is>
          <t>Electric Utility</t>
        </is>
      </c>
      <c r="G5107" s="130" t="inlineStr">
        <is>
          <t>PV</t>
        </is>
      </c>
      <c r="H5107" s="130" t="inlineStr">
        <is>
          <t>SUN</t>
        </is>
      </c>
      <c r="I5107" s="130" t="inlineStr">
        <is>
          <t>SUN</t>
        </is>
      </c>
      <c r="J5107" s="131" t="n">
        <v>132023</v>
      </c>
      <c r="K5107" s="129" t="n">
        <v>2020</v>
      </c>
      <c r="L5107" s="120">
        <f>IF(VLOOKUP(H5107,'Cross-Page Data'!$D$4:$F$48,3,FALSE)="natural gas",VLOOKUP(G5107,'Cross-Page Data'!$I$4:$J$19,2,FALSE),IF(VLOOKUP(H5107,'Cross-Page Data'!$D$4:$F$48,3,FALSE)="solar",IF(G5107="PV","solar PV","solar thermal"),IF(VLOOKUP(H5107,'Cross-Page Data'!$D$4:$F$48,3,FALSE)="wind",VLOOKUP(G5107,'Cross-Page Data'!$I$4:$J$19,2,FALSE),IF(VLOOKUP(H5107,'Cross-Page Data'!$D$4:$F$48,3,FALSE)="hydro",VLOOKUP(G5107,'Cross-Page Data'!$I$4:$J$19,2,FALSE),VLOOKUP(H5107,'Cross-Page Data'!$D$4:$F$48,3,FALSE)))))</f>
        <v/>
      </c>
      <c r="M5107" s="120">
        <f>IF(AND($P$2=FALSE,OR(F5107="Commercial NAICS Cogen",F5107="Industrial NAICS Cogen",F5107="NAICS-22 Cogen")),FALSE,IF(AND($P$3=FALSE,OR(F5107="Commercial NAICS Cogen",F5107="Commercial NAICS Non-Cogen",F5107="Industrial NAICS Cogen", F5107="industrial NAICS non-Cogen")),FALSE, TRUE))</f>
        <v/>
      </c>
    </row>
    <row r="5108">
      <c r="A5108" s="129" t="n">
        <v>63803</v>
      </c>
      <c r="B5108" s="130" t="inlineStr">
        <is>
          <t>Bronco Plains Wind, LLC</t>
        </is>
      </c>
      <c r="C5108" s="130" t="inlineStr">
        <is>
          <t>Bronco Plains Wind, LLC</t>
        </is>
      </c>
      <c r="D5108" s="129" t="n">
        <v>63487</v>
      </c>
      <c r="E5108" s="130" t="inlineStr">
        <is>
          <t>CO</t>
        </is>
      </c>
      <c r="F5108" s="130" t="inlineStr">
        <is>
          <t>NAICS-22 Non-Cogen</t>
        </is>
      </c>
      <c r="G5108" s="130" t="inlineStr">
        <is>
          <t>WT</t>
        </is>
      </c>
      <c r="H5108" s="130" t="inlineStr">
        <is>
          <t>WND</t>
        </is>
      </c>
      <c r="I5108" s="130" t="inlineStr">
        <is>
          <t>WND</t>
        </is>
      </c>
      <c r="J5108" s="131" t="n">
        <v>307103</v>
      </c>
      <c r="K5108" s="129" t="n">
        <v>2020</v>
      </c>
      <c r="L5108" s="120">
        <f>IF(VLOOKUP(H5108,'Cross-Page Data'!$D$4:$F$48,3,FALSE)="natural gas",VLOOKUP(G5108,'Cross-Page Data'!$I$4:$J$19,2,FALSE),IF(VLOOKUP(H5108,'Cross-Page Data'!$D$4:$F$48,3,FALSE)="solar",IF(G5108="PV","solar PV","solar thermal"),IF(VLOOKUP(H5108,'Cross-Page Data'!$D$4:$F$48,3,FALSE)="wind",VLOOKUP(G5108,'Cross-Page Data'!$I$4:$J$19,2,FALSE),IF(VLOOKUP(H5108,'Cross-Page Data'!$D$4:$F$48,3,FALSE)="hydro",VLOOKUP(G5108,'Cross-Page Data'!$I$4:$J$19,2,FALSE),VLOOKUP(H5108,'Cross-Page Data'!$D$4:$F$48,3,FALSE)))))</f>
        <v/>
      </c>
      <c r="M5108" s="120">
        <f>IF(AND($P$2=FALSE,OR(F5108="Commercial NAICS Cogen",F5108="Industrial NAICS Cogen",F5108="NAICS-22 Cogen")),FALSE,IF(AND($P$3=FALSE,OR(F5108="Commercial NAICS Cogen",F5108="Commercial NAICS Non-Cogen",F5108="Industrial NAICS Cogen", F5108="industrial NAICS non-Cogen")),FALSE, TRUE))</f>
        <v/>
      </c>
    </row>
    <row r="5109">
      <c r="A5109" s="129" t="n">
        <v>63810</v>
      </c>
      <c r="B5109" s="130" t="inlineStr">
        <is>
          <t>Centerfield Cooper Solar, LLC</t>
        </is>
      </c>
      <c r="C5109" s="130" t="inlineStr">
        <is>
          <t>Centerfield Cooper Solar, LLC</t>
        </is>
      </c>
      <c r="D5109" s="129" t="n">
        <v>63495</v>
      </c>
      <c r="E5109" s="130" t="inlineStr">
        <is>
          <t>SC</t>
        </is>
      </c>
      <c r="F5109" s="130" t="inlineStr">
        <is>
          <t>NAICS-22 Non-Cogen</t>
        </is>
      </c>
      <c r="G5109" s="130" t="inlineStr">
        <is>
          <t>PV</t>
        </is>
      </c>
      <c r="H5109" s="130" t="inlineStr">
        <is>
          <t>SUN</t>
        </is>
      </c>
      <c r="I5109" s="130" t="inlineStr">
        <is>
          <t>SUN</t>
        </is>
      </c>
      <c r="J5109" s="131" t="n">
        <v>1123</v>
      </c>
      <c r="K5109" s="129" t="n">
        <v>2020</v>
      </c>
      <c r="L5109" s="120">
        <f>IF(VLOOKUP(H5109,'Cross-Page Data'!$D$4:$F$48,3,FALSE)="natural gas",VLOOKUP(G5109,'Cross-Page Data'!$I$4:$J$19,2,FALSE),IF(VLOOKUP(H5109,'Cross-Page Data'!$D$4:$F$48,3,FALSE)="solar",IF(G5109="PV","solar PV","solar thermal"),IF(VLOOKUP(H5109,'Cross-Page Data'!$D$4:$F$48,3,FALSE)="wind",VLOOKUP(G5109,'Cross-Page Data'!$I$4:$J$19,2,FALSE),IF(VLOOKUP(H5109,'Cross-Page Data'!$D$4:$F$48,3,FALSE)="hydro",VLOOKUP(G5109,'Cross-Page Data'!$I$4:$J$19,2,FALSE),VLOOKUP(H5109,'Cross-Page Data'!$D$4:$F$48,3,FALSE)))))</f>
        <v/>
      </c>
      <c r="M5109" s="120">
        <f>IF(AND($P$2=FALSE,OR(F5109="Commercial NAICS Cogen",F5109="Industrial NAICS Cogen",F5109="NAICS-22 Cogen")),FALSE,IF(AND($P$3=FALSE,OR(F5109="Commercial NAICS Cogen",F5109="Commercial NAICS Non-Cogen",F5109="Industrial NAICS Cogen", F5109="industrial NAICS non-Cogen")),FALSE, TRUE))</f>
        <v/>
      </c>
    </row>
    <row r="5110">
      <c r="A5110" s="129" t="n">
        <v>63834</v>
      </c>
      <c r="B5110" s="130" t="inlineStr">
        <is>
          <t>Gateway Energy Storage System</t>
        </is>
      </c>
      <c r="C5110" s="130" t="inlineStr">
        <is>
          <t>Gateway Energy Storage, LLC</t>
        </is>
      </c>
      <c r="D5110" s="129" t="n">
        <v>63512</v>
      </c>
      <c r="E5110" s="130" t="inlineStr">
        <is>
          <t>CA</t>
        </is>
      </c>
      <c r="F5110" s="130" t="inlineStr">
        <is>
          <t>NAICS-22 Non-Cogen</t>
        </is>
      </c>
      <c r="G5110" s="130" t="inlineStr">
        <is>
          <t>BA</t>
        </is>
      </c>
      <c r="H5110" s="130" t="inlineStr">
        <is>
          <t>MWH</t>
        </is>
      </c>
      <c r="I5110" s="130" t="inlineStr">
        <is>
          <t>OTH</t>
        </is>
      </c>
      <c r="J5110" s="131" t="n">
        <v>-3162</v>
      </c>
      <c r="K5110" s="129" t="n">
        <v>2020</v>
      </c>
      <c r="L5110" s="120">
        <f>IF(VLOOKUP(H5110,'Cross-Page Data'!$D$4:$F$48,3,FALSE)="natural gas",VLOOKUP(G5110,'Cross-Page Data'!$I$4:$J$19,2,FALSE),IF(VLOOKUP(H5110,'Cross-Page Data'!$D$4:$F$48,3,FALSE)="solar",IF(G5110="PV","solar PV","solar thermal"),IF(VLOOKUP(H5110,'Cross-Page Data'!$D$4:$F$48,3,FALSE)="wind",VLOOKUP(G5110,'Cross-Page Data'!$I$4:$J$19,2,FALSE),IF(VLOOKUP(H5110,'Cross-Page Data'!$D$4:$F$48,3,FALSE)="hydro",VLOOKUP(G5110,'Cross-Page Data'!$I$4:$J$19,2,FALSE),VLOOKUP(H5110,'Cross-Page Data'!$D$4:$F$48,3,FALSE)))))</f>
        <v/>
      </c>
      <c r="M5110" s="120">
        <f>IF(AND($P$2=FALSE,OR(F5110="Commercial NAICS Cogen",F5110="Industrial NAICS Cogen",F5110="NAICS-22 Cogen")),FALSE,IF(AND($P$3=FALSE,OR(F5110="Commercial NAICS Cogen",F5110="Commercial NAICS Non-Cogen",F5110="Industrial NAICS Cogen", F5110="industrial NAICS non-Cogen")),FALSE, TRUE))</f>
        <v/>
      </c>
    </row>
    <row r="5111">
      <c r="A5111" s="129" t="n">
        <v>63839</v>
      </c>
      <c r="B5111" s="130" t="inlineStr">
        <is>
          <t>Midlands</t>
        </is>
      </c>
      <c r="C5111" s="130" t="inlineStr">
        <is>
          <t>Cypress Creek Renewables</t>
        </is>
      </c>
      <c r="D5111" s="129" t="n">
        <v>61060</v>
      </c>
      <c r="E5111" s="130" t="inlineStr">
        <is>
          <t>SC</t>
        </is>
      </c>
      <c r="F5111" s="130" t="inlineStr">
        <is>
          <t>NAICS-22 Non-Cogen</t>
        </is>
      </c>
      <c r="G5111" s="130" t="inlineStr">
        <is>
          <t>PV</t>
        </is>
      </c>
      <c r="H5111" s="130" t="inlineStr">
        <is>
          <t>SUN</t>
        </is>
      </c>
      <c r="I5111" s="130" t="inlineStr">
        <is>
          <t>SUN</t>
        </is>
      </c>
      <c r="J5111" s="131" t="n">
        <v>65081</v>
      </c>
      <c r="K5111" s="129" t="n">
        <v>2020</v>
      </c>
      <c r="L5111" s="120">
        <f>IF(VLOOKUP(H5111,'Cross-Page Data'!$D$4:$F$48,3,FALSE)="natural gas",VLOOKUP(G5111,'Cross-Page Data'!$I$4:$J$19,2,FALSE),IF(VLOOKUP(H5111,'Cross-Page Data'!$D$4:$F$48,3,FALSE)="solar",IF(G5111="PV","solar PV","solar thermal"),IF(VLOOKUP(H5111,'Cross-Page Data'!$D$4:$F$48,3,FALSE)="wind",VLOOKUP(G5111,'Cross-Page Data'!$I$4:$J$19,2,FALSE),IF(VLOOKUP(H5111,'Cross-Page Data'!$D$4:$F$48,3,FALSE)="hydro",VLOOKUP(G5111,'Cross-Page Data'!$I$4:$J$19,2,FALSE),VLOOKUP(H5111,'Cross-Page Data'!$D$4:$F$48,3,FALSE)))))</f>
        <v/>
      </c>
      <c r="M5111" s="120">
        <f>IF(AND($P$2=FALSE,OR(F5111="Commercial NAICS Cogen",F5111="Industrial NAICS Cogen",F5111="NAICS-22 Cogen")),FALSE,IF(AND($P$3=FALSE,OR(F5111="Commercial NAICS Cogen",F5111="Commercial NAICS Non-Cogen",F5111="Industrial NAICS Cogen", F5111="industrial NAICS non-Cogen")),FALSE, TRUE))</f>
        <v/>
      </c>
    </row>
    <row r="5112">
      <c r="A5112" s="129" t="n">
        <v>63859</v>
      </c>
      <c r="B5112" s="130" t="inlineStr">
        <is>
          <t>Golden Field Solar III, LLC</t>
        </is>
      </c>
      <c r="C5112" s="130" t="inlineStr">
        <is>
          <t>Golden Field Solar III, LLC</t>
        </is>
      </c>
      <c r="D5112" s="129" t="n">
        <v>63545</v>
      </c>
      <c r="E5112" s="130" t="inlineStr">
        <is>
          <t>CA</t>
        </is>
      </c>
      <c r="F5112" s="130" t="inlineStr">
        <is>
          <t>NAICS-22 Non-Cogen</t>
        </is>
      </c>
      <c r="G5112" s="130" t="inlineStr">
        <is>
          <t>PV</t>
        </is>
      </c>
      <c r="H5112" s="130" t="inlineStr">
        <is>
          <t>SUN</t>
        </is>
      </c>
      <c r="I5112" s="130" t="inlineStr">
        <is>
          <t>SUN</t>
        </is>
      </c>
      <c r="J5112" s="131" t="n">
        <v>0</v>
      </c>
      <c r="K5112" s="129" t="n">
        <v>2020</v>
      </c>
      <c r="L5112" s="120">
        <f>IF(VLOOKUP(H5112,'Cross-Page Data'!$D$4:$F$48,3,FALSE)="natural gas",VLOOKUP(G5112,'Cross-Page Data'!$I$4:$J$19,2,FALSE),IF(VLOOKUP(H5112,'Cross-Page Data'!$D$4:$F$48,3,FALSE)="solar",IF(G5112="PV","solar PV","solar thermal"),IF(VLOOKUP(H5112,'Cross-Page Data'!$D$4:$F$48,3,FALSE)="wind",VLOOKUP(G5112,'Cross-Page Data'!$I$4:$J$19,2,FALSE),IF(VLOOKUP(H5112,'Cross-Page Data'!$D$4:$F$48,3,FALSE)="hydro",VLOOKUP(G5112,'Cross-Page Data'!$I$4:$J$19,2,FALSE),VLOOKUP(H5112,'Cross-Page Data'!$D$4:$F$48,3,FALSE)))))</f>
        <v/>
      </c>
      <c r="M5112" s="120">
        <f>IF(AND($P$2=FALSE,OR(F5112="Commercial NAICS Cogen",F5112="Industrial NAICS Cogen",F5112="NAICS-22 Cogen")),FALSE,IF(AND($P$3=FALSE,OR(F5112="Commercial NAICS Cogen",F5112="Commercial NAICS Non-Cogen",F5112="Industrial NAICS Cogen", F5112="industrial NAICS non-Cogen")),FALSE, TRUE))</f>
        <v/>
      </c>
    </row>
    <row r="5113">
      <c r="A5113" s="129" t="n">
        <v>63860</v>
      </c>
      <c r="B5113" s="130" t="inlineStr">
        <is>
          <t>Encino Solar Energy Center</t>
        </is>
      </c>
      <c r="C5113" s="130" t="inlineStr">
        <is>
          <t>NMRD Data Center, LLC</t>
        </is>
      </c>
      <c r="D5113" s="129" t="n">
        <v>61156</v>
      </c>
      <c r="E5113" s="130" t="inlineStr">
        <is>
          <t>NM</t>
        </is>
      </c>
      <c r="F5113" s="130" t="inlineStr">
        <is>
          <t>NAICS-22 Non-Cogen</t>
        </is>
      </c>
      <c r="G5113" s="130" t="inlineStr">
        <is>
          <t>PV</t>
        </is>
      </c>
      <c r="H5113" s="130" t="inlineStr">
        <is>
          <t>SUN</t>
        </is>
      </c>
      <c r="I5113" s="130" t="inlineStr">
        <is>
          <t>SUN</t>
        </is>
      </c>
      <c r="J5113" s="131" t="n">
        <v>83382</v>
      </c>
      <c r="K5113" s="129" t="n">
        <v>2020</v>
      </c>
      <c r="L5113" s="120">
        <f>IF(VLOOKUP(H5113,'Cross-Page Data'!$D$4:$F$48,3,FALSE)="natural gas",VLOOKUP(G5113,'Cross-Page Data'!$I$4:$J$19,2,FALSE),IF(VLOOKUP(H5113,'Cross-Page Data'!$D$4:$F$48,3,FALSE)="solar",IF(G5113="PV","solar PV","solar thermal"),IF(VLOOKUP(H5113,'Cross-Page Data'!$D$4:$F$48,3,FALSE)="wind",VLOOKUP(G5113,'Cross-Page Data'!$I$4:$J$19,2,FALSE),IF(VLOOKUP(H5113,'Cross-Page Data'!$D$4:$F$48,3,FALSE)="hydro",VLOOKUP(G5113,'Cross-Page Data'!$I$4:$J$19,2,FALSE),VLOOKUP(H5113,'Cross-Page Data'!$D$4:$F$48,3,FALSE)))))</f>
        <v/>
      </c>
      <c r="M5113" s="120">
        <f>IF(AND($P$2=FALSE,OR(F5113="Commercial NAICS Cogen",F5113="Industrial NAICS Cogen",F5113="NAICS-22 Cogen")),FALSE,IF(AND($P$3=FALSE,OR(F5113="Commercial NAICS Cogen",F5113="Commercial NAICS Non-Cogen",F5113="Industrial NAICS Cogen", F5113="industrial NAICS non-Cogen")),FALSE, TRUE))</f>
        <v/>
      </c>
    </row>
    <row r="5114" ht="29" customHeight="1" s="157">
      <c r="A5114" s="129" t="n">
        <v>63906</v>
      </c>
      <c r="B5114" s="130" t="inlineStr">
        <is>
          <t>Turquoise Nevada, LLC</t>
        </is>
      </c>
      <c r="C5114" s="130" t="inlineStr">
        <is>
          <t>Greenbacker Renewable Energy Corporation</t>
        </is>
      </c>
      <c r="D5114" s="129" t="n">
        <v>60025</v>
      </c>
      <c r="E5114" s="130" t="inlineStr">
        <is>
          <t>NV</t>
        </is>
      </c>
      <c r="F5114" s="130" t="inlineStr">
        <is>
          <t>NAICS-22 Non-Cogen</t>
        </is>
      </c>
      <c r="G5114" s="130" t="inlineStr">
        <is>
          <t>PV</t>
        </is>
      </c>
      <c r="H5114" s="130" t="inlineStr">
        <is>
          <t>SUN</t>
        </is>
      </c>
      <c r="I5114" s="130" t="inlineStr">
        <is>
          <t>SUN</t>
        </is>
      </c>
      <c r="J5114" s="131" t="n">
        <v>6116</v>
      </c>
      <c r="K5114" s="129" t="n">
        <v>2020</v>
      </c>
      <c r="L5114" s="120">
        <f>IF(VLOOKUP(H5114,'Cross-Page Data'!$D$4:$F$48,3,FALSE)="natural gas",VLOOKUP(G5114,'Cross-Page Data'!$I$4:$J$19,2,FALSE),IF(VLOOKUP(H5114,'Cross-Page Data'!$D$4:$F$48,3,FALSE)="solar",IF(G5114="PV","solar PV","solar thermal"),IF(VLOOKUP(H5114,'Cross-Page Data'!$D$4:$F$48,3,FALSE)="wind",VLOOKUP(G5114,'Cross-Page Data'!$I$4:$J$19,2,FALSE),IF(VLOOKUP(H5114,'Cross-Page Data'!$D$4:$F$48,3,FALSE)="hydro",VLOOKUP(G5114,'Cross-Page Data'!$I$4:$J$19,2,FALSE),VLOOKUP(H5114,'Cross-Page Data'!$D$4:$F$48,3,FALSE)))))</f>
        <v/>
      </c>
      <c r="M5114" s="120">
        <f>IF(AND($P$2=FALSE,OR(F5114="Commercial NAICS Cogen",F5114="Industrial NAICS Cogen",F5114="NAICS-22 Cogen")),FALSE,IF(AND($P$3=FALSE,OR(F5114="Commercial NAICS Cogen",F5114="Commercial NAICS Non-Cogen",F5114="Industrial NAICS Cogen", F5114="industrial NAICS non-Cogen")),FALSE, TRUE))</f>
        <v/>
      </c>
    </row>
    <row r="5115">
      <c r="A5115" s="129" t="n">
        <v>63914</v>
      </c>
      <c r="B5115" s="130" t="inlineStr">
        <is>
          <t>Cedar Springs I</t>
        </is>
      </c>
      <c r="C5115" s="130" t="inlineStr">
        <is>
          <t>Cedar Springs Wind, LLC</t>
        </is>
      </c>
      <c r="D5115" s="129" t="n">
        <v>63580</v>
      </c>
      <c r="E5115" s="130" t="inlineStr">
        <is>
          <t>WY</t>
        </is>
      </c>
      <c r="F5115" s="130" t="inlineStr">
        <is>
          <t>NAICS-22 Non-Cogen</t>
        </is>
      </c>
      <c r="G5115" s="130" t="inlineStr">
        <is>
          <t>WT</t>
        </is>
      </c>
      <c r="H5115" s="130" t="inlineStr">
        <is>
          <t>WND</t>
        </is>
      </c>
      <c r="I5115" s="130" t="inlineStr">
        <is>
          <t>WND</t>
        </is>
      </c>
      <c r="J5115" s="131" t="n">
        <v>93543</v>
      </c>
      <c r="K5115" s="129" t="n">
        <v>2020</v>
      </c>
      <c r="L5115" s="120">
        <f>IF(VLOOKUP(H5115,'Cross-Page Data'!$D$4:$F$48,3,FALSE)="natural gas",VLOOKUP(G5115,'Cross-Page Data'!$I$4:$J$19,2,FALSE),IF(VLOOKUP(H5115,'Cross-Page Data'!$D$4:$F$48,3,FALSE)="solar",IF(G5115="PV","solar PV","solar thermal"),IF(VLOOKUP(H5115,'Cross-Page Data'!$D$4:$F$48,3,FALSE)="wind",VLOOKUP(G5115,'Cross-Page Data'!$I$4:$J$19,2,FALSE),IF(VLOOKUP(H5115,'Cross-Page Data'!$D$4:$F$48,3,FALSE)="hydro",VLOOKUP(G5115,'Cross-Page Data'!$I$4:$J$19,2,FALSE),VLOOKUP(H5115,'Cross-Page Data'!$D$4:$F$48,3,FALSE)))))</f>
        <v/>
      </c>
      <c r="M5115" s="120">
        <f>IF(AND($P$2=FALSE,OR(F5115="Commercial NAICS Cogen",F5115="Industrial NAICS Cogen",F5115="NAICS-22 Cogen")),FALSE,IF(AND($P$3=FALSE,OR(F5115="Commercial NAICS Cogen",F5115="Commercial NAICS Non-Cogen",F5115="Industrial NAICS Cogen", F5115="industrial NAICS non-Cogen")),FALSE, TRUE))</f>
        <v/>
      </c>
    </row>
    <row r="5116">
      <c r="A5116" s="129" t="n">
        <v>63915</v>
      </c>
      <c r="B5116" s="130" t="inlineStr">
        <is>
          <t>Cedar Springs II</t>
        </is>
      </c>
      <c r="C5116" s="130" t="inlineStr">
        <is>
          <t>PacifiCorp</t>
        </is>
      </c>
      <c r="D5116" s="129" t="n">
        <v>14354</v>
      </c>
      <c r="E5116" s="130" t="inlineStr">
        <is>
          <t>WY</t>
        </is>
      </c>
      <c r="F5116" s="130" t="inlineStr">
        <is>
          <t>NAICS-22 Non-Cogen</t>
        </is>
      </c>
      <c r="G5116" s="130" t="inlineStr">
        <is>
          <t>WT</t>
        </is>
      </c>
      <c r="H5116" s="130" t="inlineStr">
        <is>
          <t>WND</t>
        </is>
      </c>
      <c r="I5116" s="130" t="inlineStr">
        <is>
          <t>WND</t>
        </is>
      </c>
      <c r="J5116" s="131" t="n">
        <v>116063</v>
      </c>
      <c r="K5116" s="129" t="n">
        <v>2020</v>
      </c>
      <c r="L5116" s="120">
        <f>IF(VLOOKUP(H5116,'Cross-Page Data'!$D$4:$F$48,3,FALSE)="natural gas",VLOOKUP(G5116,'Cross-Page Data'!$I$4:$J$19,2,FALSE),IF(VLOOKUP(H5116,'Cross-Page Data'!$D$4:$F$48,3,FALSE)="solar",IF(G5116="PV","solar PV","solar thermal"),IF(VLOOKUP(H5116,'Cross-Page Data'!$D$4:$F$48,3,FALSE)="wind",VLOOKUP(G5116,'Cross-Page Data'!$I$4:$J$19,2,FALSE),IF(VLOOKUP(H5116,'Cross-Page Data'!$D$4:$F$48,3,FALSE)="hydro",VLOOKUP(G5116,'Cross-Page Data'!$I$4:$J$19,2,FALSE),VLOOKUP(H5116,'Cross-Page Data'!$D$4:$F$48,3,FALSE)))))</f>
        <v/>
      </c>
      <c r="M5116" s="120">
        <f>IF(AND($P$2=FALSE,OR(F5116="Commercial NAICS Cogen",F5116="Industrial NAICS Cogen",F5116="NAICS-22 Cogen")),FALSE,IF(AND($P$3=FALSE,OR(F5116="Commercial NAICS Cogen",F5116="Commercial NAICS Non-Cogen",F5116="Industrial NAICS Cogen", F5116="industrial NAICS non-Cogen")),FALSE, TRUE))</f>
        <v/>
      </c>
    </row>
    <row r="5117">
      <c r="A5117" s="129" t="n">
        <v>63916</v>
      </c>
      <c r="B5117" s="130" t="inlineStr">
        <is>
          <t>Cedar Springs III</t>
        </is>
      </c>
      <c r="C5117" s="130" t="inlineStr">
        <is>
          <t>Cedar Springs Wind III, LLC</t>
        </is>
      </c>
      <c r="D5117" s="129" t="n">
        <v>63582</v>
      </c>
      <c r="E5117" s="130" t="inlineStr">
        <is>
          <t>WY</t>
        </is>
      </c>
      <c r="F5117" s="130" t="inlineStr">
        <is>
          <t>NAICS-22 Non-Cogen</t>
        </is>
      </c>
      <c r="G5117" s="130" t="inlineStr">
        <is>
          <t>WT</t>
        </is>
      </c>
      <c r="H5117" s="130" t="inlineStr">
        <is>
          <t>WND</t>
        </is>
      </c>
      <c r="I5117" s="130" t="inlineStr">
        <is>
          <t>WND</t>
        </is>
      </c>
      <c r="J5117" s="131" t="n">
        <v>46215</v>
      </c>
      <c r="K5117" s="129" t="n">
        <v>2020</v>
      </c>
      <c r="L5117" s="120">
        <f>IF(VLOOKUP(H5117,'Cross-Page Data'!$D$4:$F$48,3,FALSE)="natural gas",VLOOKUP(G5117,'Cross-Page Data'!$I$4:$J$19,2,FALSE),IF(VLOOKUP(H5117,'Cross-Page Data'!$D$4:$F$48,3,FALSE)="solar",IF(G5117="PV","solar PV","solar thermal"),IF(VLOOKUP(H5117,'Cross-Page Data'!$D$4:$F$48,3,FALSE)="wind",VLOOKUP(G5117,'Cross-Page Data'!$I$4:$J$19,2,FALSE),IF(VLOOKUP(H5117,'Cross-Page Data'!$D$4:$F$48,3,FALSE)="hydro",VLOOKUP(G5117,'Cross-Page Data'!$I$4:$J$19,2,FALSE),VLOOKUP(H5117,'Cross-Page Data'!$D$4:$F$48,3,FALSE)))))</f>
        <v/>
      </c>
      <c r="M5117" s="120">
        <f>IF(AND($P$2=FALSE,OR(F5117="Commercial NAICS Cogen",F5117="Industrial NAICS Cogen",F5117="NAICS-22 Cogen")),FALSE,IF(AND($P$3=FALSE,OR(F5117="Commercial NAICS Cogen",F5117="Commercial NAICS Non-Cogen",F5117="Industrial NAICS Cogen", F5117="industrial NAICS non-Cogen")),FALSE, TRUE))</f>
        <v/>
      </c>
    </row>
    <row r="5118">
      <c r="A5118" s="129" t="n">
        <v>63932</v>
      </c>
      <c r="B5118" s="130" t="inlineStr">
        <is>
          <t>Titan Solar 1 (CA)</t>
        </is>
      </c>
      <c r="C5118" s="130" t="inlineStr">
        <is>
          <t>Titan Solar 1, LLC</t>
        </is>
      </c>
      <c r="D5118" s="129" t="n">
        <v>63602</v>
      </c>
      <c r="E5118" s="130" t="inlineStr">
        <is>
          <t>CA</t>
        </is>
      </c>
      <c r="F5118" s="130" t="inlineStr">
        <is>
          <t>NAICS-22 Non-Cogen</t>
        </is>
      </c>
      <c r="G5118" s="130" t="inlineStr">
        <is>
          <t>PV</t>
        </is>
      </c>
      <c r="H5118" s="130" t="inlineStr">
        <is>
          <t>SUN</t>
        </is>
      </c>
      <c r="I5118" s="130" t="inlineStr">
        <is>
          <t>SUN</t>
        </is>
      </c>
      <c r="J5118" s="131" t="n">
        <v>9853</v>
      </c>
      <c r="K5118" s="129" t="n">
        <v>2020</v>
      </c>
      <c r="L5118" s="120">
        <f>IF(VLOOKUP(H5118,'Cross-Page Data'!$D$4:$F$48,3,FALSE)="natural gas",VLOOKUP(G5118,'Cross-Page Data'!$I$4:$J$19,2,FALSE),IF(VLOOKUP(H5118,'Cross-Page Data'!$D$4:$F$48,3,FALSE)="solar",IF(G5118="PV","solar PV","solar thermal"),IF(VLOOKUP(H5118,'Cross-Page Data'!$D$4:$F$48,3,FALSE)="wind",VLOOKUP(G5118,'Cross-Page Data'!$I$4:$J$19,2,FALSE),IF(VLOOKUP(H5118,'Cross-Page Data'!$D$4:$F$48,3,FALSE)="hydro",VLOOKUP(G5118,'Cross-Page Data'!$I$4:$J$19,2,FALSE),VLOOKUP(H5118,'Cross-Page Data'!$D$4:$F$48,3,FALSE)))))</f>
        <v/>
      </c>
      <c r="M5118" s="120">
        <f>IF(AND($P$2=FALSE,OR(F5118="Commercial NAICS Cogen",F5118="Industrial NAICS Cogen",F5118="NAICS-22 Cogen")),FALSE,IF(AND($P$3=FALSE,OR(F5118="Commercial NAICS Cogen",F5118="Commercial NAICS Non-Cogen",F5118="Industrial NAICS Cogen", F5118="industrial NAICS non-Cogen")),FALSE, TRUE))</f>
        <v/>
      </c>
    </row>
    <row r="5119">
      <c r="A5119" s="129" t="n">
        <v>63988</v>
      </c>
      <c r="B5119" s="130" t="inlineStr">
        <is>
          <t>Blooming Grove Wind Energy Center</t>
        </is>
      </c>
      <c r="C5119" s="130" t="inlineStr">
        <is>
          <t>Invenergy Services LLC</t>
        </is>
      </c>
      <c r="D5119" s="129" t="n">
        <v>49893</v>
      </c>
      <c r="E5119" s="130" t="inlineStr">
        <is>
          <t>IL</t>
        </is>
      </c>
      <c r="F5119" s="130" t="inlineStr">
        <is>
          <t>NAICS-22 Non-Cogen</t>
        </is>
      </c>
      <c r="G5119" s="130" t="inlineStr">
        <is>
          <t>WT</t>
        </is>
      </c>
      <c r="H5119" s="130" t="inlineStr">
        <is>
          <t>WND</t>
        </is>
      </c>
      <c r="I5119" s="130" t="inlineStr">
        <is>
          <t>WND</t>
        </is>
      </c>
      <c r="J5119" s="131" t="n">
        <v>74734</v>
      </c>
      <c r="K5119" s="129" t="n">
        <v>2020</v>
      </c>
      <c r="L5119" s="120">
        <f>IF(VLOOKUP(H5119,'Cross-Page Data'!$D$4:$F$48,3,FALSE)="natural gas",VLOOKUP(G5119,'Cross-Page Data'!$I$4:$J$19,2,FALSE),IF(VLOOKUP(H5119,'Cross-Page Data'!$D$4:$F$48,3,FALSE)="solar",IF(G5119="PV","solar PV","solar thermal"),IF(VLOOKUP(H5119,'Cross-Page Data'!$D$4:$F$48,3,FALSE)="wind",VLOOKUP(G5119,'Cross-Page Data'!$I$4:$J$19,2,FALSE),IF(VLOOKUP(H5119,'Cross-Page Data'!$D$4:$F$48,3,FALSE)="hydro",VLOOKUP(G5119,'Cross-Page Data'!$I$4:$J$19,2,FALSE),VLOOKUP(H5119,'Cross-Page Data'!$D$4:$F$48,3,FALSE)))))</f>
        <v/>
      </c>
      <c r="M5119" s="120">
        <f>IF(AND($P$2=FALSE,OR(F5119="Commercial NAICS Cogen",F5119="Industrial NAICS Cogen",F5119="NAICS-22 Cogen")),FALSE,IF(AND($P$3=FALSE,OR(F5119="Commercial NAICS Cogen",F5119="Commercial NAICS Non-Cogen",F5119="Industrial NAICS Cogen", F5119="industrial NAICS non-Cogen")),FALSE, TRUE))</f>
        <v/>
      </c>
    </row>
    <row r="5120">
      <c r="A5120" s="129" t="n">
        <v>64020</v>
      </c>
      <c r="B5120" s="130" t="inlineStr">
        <is>
          <t>West Riverside Energy Center</t>
        </is>
      </c>
      <c r="C5120" s="130" t="inlineStr">
        <is>
          <t>Wisconsin Power &amp; Light Co</t>
        </is>
      </c>
      <c r="D5120" s="129" t="n">
        <v>20856</v>
      </c>
      <c r="E5120" s="130" t="inlineStr">
        <is>
          <t>WI</t>
        </is>
      </c>
      <c r="F5120" s="130" t="inlineStr">
        <is>
          <t>Electric Utility</t>
        </is>
      </c>
      <c r="G5120" s="130" t="inlineStr">
        <is>
          <t>CA</t>
        </is>
      </c>
      <c r="H5120" s="130" t="inlineStr">
        <is>
          <t>NG</t>
        </is>
      </c>
      <c r="I5120" s="130" t="inlineStr">
        <is>
          <t>NG</t>
        </is>
      </c>
      <c r="J5120" s="131" t="n">
        <v>305209</v>
      </c>
      <c r="K5120" s="129" t="n">
        <v>2020</v>
      </c>
      <c r="L5120" s="120">
        <f>IF(VLOOKUP(H5120,'Cross-Page Data'!$D$4:$F$48,3,FALSE)="natural gas",VLOOKUP(G5120,'Cross-Page Data'!$I$4:$J$19,2,FALSE),IF(VLOOKUP(H5120,'Cross-Page Data'!$D$4:$F$48,3,FALSE)="solar",IF(G5120="PV","solar PV","solar thermal"),IF(VLOOKUP(H5120,'Cross-Page Data'!$D$4:$F$48,3,FALSE)="wind",VLOOKUP(G5120,'Cross-Page Data'!$I$4:$J$19,2,FALSE),IF(VLOOKUP(H5120,'Cross-Page Data'!$D$4:$F$48,3,FALSE)="hydro",VLOOKUP(G5120,'Cross-Page Data'!$I$4:$J$19,2,FALSE),VLOOKUP(H5120,'Cross-Page Data'!$D$4:$F$48,3,FALSE)))))</f>
        <v/>
      </c>
      <c r="M5120" s="120">
        <f>IF(AND($P$2=FALSE,OR(F5120="Commercial NAICS Cogen",F5120="Industrial NAICS Cogen",F5120="NAICS-22 Cogen")),FALSE,IF(AND($P$3=FALSE,OR(F5120="Commercial NAICS Cogen",F5120="Commercial NAICS Non-Cogen",F5120="Industrial NAICS Cogen", F5120="industrial NAICS non-Cogen")),FALSE, TRUE))</f>
        <v/>
      </c>
    </row>
    <row r="5121">
      <c r="A5121" s="129" t="n">
        <v>64020</v>
      </c>
      <c r="B5121" s="130" t="inlineStr">
        <is>
          <t>West Riverside Energy Center</t>
        </is>
      </c>
      <c r="C5121" s="130" t="inlineStr">
        <is>
          <t>Wisconsin Power &amp; Light Co</t>
        </is>
      </c>
      <c r="D5121" s="129" t="n">
        <v>20856</v>
      </c>
      <c r="E5121" s="130" t="inlineStr">
        <is>
          <t>WI</t>
        </is>
      </c>
      <c r="F5121" s="130" t="inlineStr">
        <is>
          <t>Electric Utility</t>
        </is>
      </c>
      <c r="G5121" s="130" t="inlineStr">
        <is>
          <t>CT</t>
        </is>
      </c>
      <c r="H5121" s="130" t="inlineStr">
        <is>
          <t>NG</t>
        </is>
      </c>
      <c r="I5121" s="130" t="inlineStr">
        <is>
          <t>NG</t>
        </is>
      </c>
      <c r="J5121" s="131" t="n">
        <v>551307</v>
      </c>
      <c r="K5121" s="129" t="n">
        <v>2020</v>
      </c>
      <c r="L5121" s="120">
        <f>IF(VLOOKUP(H5121,'Cross-Page Data'!$D$4:$F$48,3,FALSE)="natural gas",VLOOKUP(G5121,'Cross-Page Data'!$I$4:$J$19,2,FALSE),IF(VLOOKUP(H5121,'Cross-Page Data'!$D$4:$F$48,3,FALSE)="solar",IF(G5121="PV","solar PV","solar thermal"),IF(VLOOKUP(H5121,'Cross-Page Data'!$D$4:$F$48,3,FALSE)="wind",VLOOKUP(G5121,'Cross-Page Data'!$I$4:$J$19,2,FALSE),IF(VLOOKUP(H5121,'Cross-Page Data'!$D$4:$F$48,3,FALSE)="hydro",VLOOKUP(G5121,'Cross-Page Data'!$I$4:$J$19,2,FALSE),VLOOKUP(H5121,'Cross-Page Data'!$D$4:$F$48,3,FALSE)))))</f>
        <v/>
      </c>
      <c r="M5121" s="120">
        <f>IF(AND($P$2=FALSE,OR(F5121="Commercial NAICS Cogen",F5121="Industrial NAICS Cogen",F5121="NAICS-22 Cogen")),FALSE,IF(AND($P$3=FALSE,OR(F5121="Commercial NAICS Cogen",F5121="Commercial NAICS Non-Cogen",F5121="Industrial NAICS Cogen", F5121="industrial NAICS non-Cogen")),FALSE, TRUE))</f>
        <v/>
      </c>
    </row>
    <row r="5122">
      <c r="A5122" s="129" t="n">
        <v>64057</v>
      </c>
      <c r="B5122" s="130" t="inlineStr">
        <is>
          <t>Wheatridge 1</t>
        </is>
      </c>
      <c r="C5122" s="130" t="inlineStr">
        <is>
          <t>Portland General Electric Co</t>
        </is>
      </c>
      <c r="D5122" s="129" t="n">
        <v>15248</v>
      </c>
      <c r="E5122" s="130" t="inlineStr">
        <is>
          <t>OR</t>
        </is>
      </c>
      <c r="F5122" s="130" t="inlineStr">
        <is>
          <t>NAICS-22 Non-Cogen</t>
        </is>
      </c>
      <c r="G5122" s="130" t="inlineStr">
        <is>
          <t>WT</t>
        </is>
      </c>
      <c r="H5122" s="130" t="inlineStr">
        <is>
          <t>WND</t>
        </is>
      </c>
      <c r="I5122" s="130" t="inlineStr">
        <is>
          <t>WND</t>
        </is>
      </c>
      <c r="J5122" s="131" t="n">
        <v>16207</v>
      </c>
      <c r="K5122" s="129" t="n">
        <v>2020</v>
      </c>
      <c r="L5122" s="120">
        <f>IF(VLOOKUP(H5122,'Cross-Page Data'!$D$4:$F$48,3,FALSE)="natural gas",VLOOKUP(G5122,'Cross-Page Data'!$I$4:$J$19,2,FALSE),IF(VLOOKUP(H5122,'Cross-Page Data'!$D$4:$F$48,3,FALSE)="solar",IF(G5122="PV","solar PV","solar thermal"),IF(VLOOKUP(H5122,'Cross-Page Data'!$D$4:$F$48,3,FALSE)="wind",VLOOKUP(G5122,'Cross-Page Data'!$I$4:$J$19,2,FALSE),IF(VLOOKUP(H5122,'Cross-Page Data'!$D$4:$F$48,3,FALSE)="hydro",VLOOKUP(G5122,'Cross-Page Data'!$I$4:$J$19,2,FALSE),VLOOKUP(H5122,'Cross-Page Data'!$D$4:$F$48,3,FALSE)))))</f>
        <v/>
      </c>
      <c r="M5122" s="120">
        <f>IF(AND($P$2=FALSE,OR(F5122="Commercial NAICS Cogen",F5122="Industrial NAICS Cogen",F5122="NAICS-22 Cogen")),FALSE,IF(AND($P$3=FALSE,OR(F5122="Commercial NAICS Cogen",F5122="Commercial NAICS Non-Cogen",F5122="Industrial NAICS Cogen", F5122="industrial NAICS non-Cogen")),FALSE, TRUE))</f>
        <v/>
      </c>
    </row>
    <row r="5123">
      <c r="A5123" s="129" t="n">
        <v>64103</v>
      </c>
      <c r="B5123" s="130" t="inlineStr">
        <is>
          <t>Desert Harvest II LLC</t>
        </is>
      </c>
      <c r="C5123" s="130" t="inlineStr">
        <is>
          <t>Desert Harvest II LLC</t>
        </is>
      </c>
      <c r="D5123" s="129" t="n">
        <v>63731</v>
      </c>
      <c r="E5123" s="130" t="inlineStr">
        <is>
          <t>CA</t>
        </is>
      </c>
      <c r="F5123" s="130" t="inlineStr">
        <is>
          <t>NAICS-22 Non-Cogen</t>
        </is>
      </c>
      <c r="G5123" s="130" t="inlineStr">
        <is>
          <t>BA</t>
        </is>
      </c>
      <c r="H5123" s="130" t="inlineStr">
        <is>
          <t>MWH</t>
        </is>
      </c>
      <c r="I5123" s="130" t="inlineStr">
        <is>
          <t>OTH</t>
        </is>
      </c>
      <c r="J5123" s="131" t="n">
        <v>0</v>
      </c>
      <c r="K5123" s="129" t="n">
        <v>2020</v>
      </c>
      <c r="L5123" s="120">
        <f>IF(VLOOKUP(H5123,'Cross-Page Data'!$D$4:$F$48,3,FALSE)="natural gas",VLOOKUP(G5123,'Cross-Page Data'!$I$4:$J$19,2,FALSE),IF(VLOOKUP(H5123,'Cross-Page Data'!$D$4:$F$48,3,FALSE)="solar",IF(G5123="PV","solar PV","solar thermal"),IF(VLOOKUP(H5123,'Cross-Page Data'!$D$4:$F$48,3,FALSE)="wind",VLOOKUP(G5123,'Cross-Page Data'!$I$4:$J$19,2,FALSE),IF(VLOOKUP(H5123,'Cross-Page Data'!$D$4:$F$48,3,FALSE)="hydro",VLOOKUP(G5123,'Cross-Page Data'!$I$4:$J$19,2,FALSE),VLOOKUP(H5123,'Cross-Page Data'!$D$4:$F$48,3,FALSE)))))</f>
        <v/>
      </c>
      <c r="M5123" s="120">
        <f>IF(AND($P$2=FALSE,OR(F5123="Commercial NAICS Cogen",F5123="Industrial NAICS Cogen",F5123="NAICS-22 Cogen")),FALSE,IF(AND($P$3=FALSE,OR(F5123="Commercial NAICS Cogen",F5123="Commercial NAICS Non-Cogen",F5123="Industrial NAICS Cogen", F5123="industrial NAICS non-Cogen")),FALSE, TRUE))</f>
        <v/>
      </c>
    </row>
    <row r="5124">
      <c r="A5124" s="129" t="n">
        <v>64103</v>
      </c>
      <c r="B5124" s="130" t="inlineStr">
        <is>
          <t>Desert Harvest II LLC</t>
        </is>
      </c>
      <c r="C5124" s="130" t="inlineStr">
        <is>
          <t>Desert Harvest II LLC</t>
        </is>
      </c>
      <c r="D5124" s="129" t="n">
        <v>63731</v>
      </c>
      <c r="E5124" s="130" t="inlineStr">
        <is>
          <t>CA</t>
        </is>
      </c>
      <c r="F5124" s="130" t="inlineStr">
        <is>
          <t>NAICS-22 Non-Cogen</t>
        </is>
      </c>
      <c r="G5124" s="130" t="inlineStr">
        <is>
          <t>PV</t>
        </is>
      </c>
      <c r="H5124" s="130" t="inlineStr">
        <is>
          <t>SUN</t>
        </is>
      </c>
      <c r="I5124" s="130" t="inlineStr">
        <is>
          <t>SUN</t>
        </is>
      </c>
      <c r="J5124" s="131" t="n">
        <v>6060</v>
      </c>
      <c r="K5124" s="129" t="n">
        <v>2020</v>
      </c>
      <c r="L5124" s="120">
        <f>IF(VLOOKUP(H5124,'Cross-Page Data'!$D$4:$F$48,3,FALSE)="natural gas",VLOOKUP(G5124,'Cross-Page Data'!$I$4:$J$19,2,FALSE),IF(VLOOKUP(H5124,'Cross-Page Data'!$D$4:$F$48,3,FALSE)="solar",IF(G5124="PV","solar PV","solar thermal"),IF(VLOOKUP(H5124,'Cross-Page Data'!$D$4:$F$48,3,FALSE)="wind",VLOOKUP(G5124,'Cross-Page Data'!$I$4:$J$19,2,FALSE),IF(VLOOKUP(H5124,'Cross-Page Data'!$D$4:$F$48,3,FALSE)="hydro",VLOOKUP(G5124,'Cross-Page Data'!$I$4:$J$19,2,FALSE),VLOOKUP(H5124,'Cross-Page Data'!$D$4:$F$48,3,FALSE)))))</f>
        <v/>
      </c>
      <c r="M5124" s="120">
        <f>IF(AND($P$2=FALSE,OR(F5124="Commercial NAICS Cogen",F5124="Industrial NAICS Cogen",F5124="NAICS-22 Cogen")),FALSE,IF(AND($P$3=FALSE,OR(F5124="Commercial NAICS Cogen",F5124="Commercial NAICS Non-Cogen",F5124="Industrial NAICS Cogen", F5124="industrial NAICS non-Cogen")),FALSE, TRUE))</f>
        <v/>
      </c>
    </row>
    <row r="5125">
      <c r="A5125" s="129" t="n">
        <v>64104</v>
      </c>
      <c r="B5125" s="130" t="inlineStr">
        <is>
          <t>Maverick Solar 4, LLC</t>
        </is>
      </c>
      <c r="C5125" s="130" t="inlineStr">
        <is>
          <t>Maverick Solar 4, LLC</t>
        </is>
      </c>
      <c r="D5125" s="129" t="n">
        <v>63732</v>
      </c>
      <c r="E5125" s="130" t="inlineStr">
        <is>
          <t>CA</t>
        </is>
      </c>
      <c r="F5125" s="130" t="inlineStr">
        <is>
          <t>NAICS-22 Non-Cogen</t>
        </is>
      </c>
      <c r="G5125" s="130" t="inlineStr">
        <is>
          <t>PV</t>
        </is>
      </c>
      <c r="H5125" s="130" t="inlineStr">
        <is>
          <t>SUN</t>
        </is>
      </c>
      <c r="I5125" s="130" t="inlineStr">
        <is>
          <t>SUN</t>
        </is>
      </c>
      <c r="J5125" s="131" t="n">
        <v>6957</v>
      </c>
      <c r="K5125" s="129" t="n">
        <v>2020</v>
      </c>
      <c r="L5125" s="120">
        <f>IF(VLOOKUP(H5125,'Cross-Page Data'!$D$4:$F$48,3,FALSE)="natural gas",VLOOKUP(G5125,'Cross-Page Data'!$I$4:$J$19,2,FALSE),IF(VLOOKUP(H5125,'Cross-Page Data'!$D$4:$F$48,3,FALSE)="solar",IF(G5125="PV","solar PV","solar thermal"),IF(VLOOKUP(H5125,'Cross-Page Data'!$D$4:$F$48,3,FALSE)="wind",VLOOKUP(G5125,'Cross-Page Data'!$I$4:$J$19,2,FALSE),IF(VLOOKUP(H5125,'Cross-Page Data'!$D$4:$F$48,3,FALSE)="hydro",VLOOKUP(G5125,'Cross-Page Data'!$I$4:$J$19,2,FALSE),VLOOKUP(H5125,'Cross-Page Data'!$D$4:$F$48,3,FALSE)))))</f>
        <v/>
      </c>
      <c r="M5125" s="120">
        <f>IF(AND($P$2=FALSE,OR(F5125="Commercial NAICS Cogen",F5125="Industrial NAICS Cogen",F5125="NAICS-22 Cogen")),FALSE,IF(AND($P$3=FALSE,OR(F5125="Commercial NAICS Cogen",F5125="Commercial NAICS Non-Cogen",F5125="Industrial NAICS Cogen", F5125="industrial NAICS non-Cogen")),FALSE, TRUE))</f>
        <v/>
      </c>
    </row>
    <row r="5126">
      <c r="A5126" s="129" t="n">
        <v>64158</v>
      </c>
      <c r="B5126" s="130" t="inlineStr">
        <is>
          <t>Mechanicsville Solar</t>
        </is>
      </c>
      <c r="C5126" s="130" t="inlineStr">
        <is>
          <t>Mechanicsville Solar, LLC</t>
        </is>
      </c>
      <c r="D5126" s="129" t="n">
        <v>63777</v>
      </c>
      <c r="E5126" s="130" t="inlineStr">
        <is>
          <t>VA</t>
        </is>
      </c>
      <c r="F5126" s="130" t="inlineStr">
        <is>
          <t>NAICS-22 Non-Cogen</t>
        </is>
      </c>
      <c r="G5126" s="130" t="inlineStr">
        <is>
          <t>PV</t>
        </is>
      </c>
      <c r="H5126" s="130" t="inlineStr">
        <is>
          <t>SUN</t>
        </is>
      </c>
      <c r="I5126" s="130" t="inlineStr">
        <is>
          <t>SUN</t>
        </is>
      </c>
      <c r="J5126" s="131" t="n">
        <v>9228</v>
      </c>
      <c r="K5126" s="129" t="n">
        <v>2020</v>
      </c>
      <c r="L5126" s="120">
        <f>IF(VLOOKUP(H5126,'Cross-Page Data'!$D$4:$F$48,3,FALSE)="natural gas",VLOOKUP(G5126,'Cross-Page Data'!$I$4:$J$19,2,FALSE),IF(VLOOKUP(H5126,'Cross-Page Data'!$D$4:$F$48,3,FALSE)="solar",IF(G5126="PV","solar PV","solar thermal"),IF(VLOOKUP(H5126,'Cross-Page Data'!$D$4:$F$48,3,FALSE)="wind",VLOOKUP(G5126,'Cross-Page Data'!$I$4:$J$19,2,FALSE),IF(VLOOKUP(H5126,'Cross-Page Data'!$D$4:$F$48,3,FALSE)="hydro",VLOOKUP(G5126,'Cross-Page Data'!$I$4:$J$19,2,FALSE),VLOOKUP(H5126,'Cross-Page Data'!$D$4:$F$48,3,FALSE)))))</f>
        <v/>
      </c>
      <c r="M5126" s="120">
        <f>IF(AND($P$2=FALSE,OR(F5126="Commercial NAICS Cogen",F5126="Industrial NAICS Cogen",F5126="NAICS-22 Cogen")),FALSE,IF(AND($P$3=FALSE,OR(F5126="Commercial NAICS Cogen",F5126="Commercial NAICS Non-Cogen",F5126="Industrial NAICS Cogen", F5126="industrial NAICS non-Cogen")),FALSE, TRUE))</f>
        <v/>
      </c>
    </row>
    <row r="5127">
      <c r="A5127" s="129" t="n">
        <v>64169</v>
      </c>
      <c r="B5127" s="130" t="inlineStr">
        <is>
          <t>Albemarle Beach Solar</t>
        </is>
      </c>
      <c r="C5127" s="130" t="inlineStr">
        <is>
          <t>Albemarle Beach Solar, LLC</t>
        </is>
      </c>
      <c r="D5127" s="129" t="n">
        <v>63794</v>
      </c>
      <c r="E5127" s="130" t="inlineStr">
        <is>
          <t>NC</t>
        </is>
      </c>
      <c r="F5127" s="130" t="inlineStr">
        <is>
          <t>NAICS-22 Non-Cogen</t>
        </is>
      </c>
      <c r="G5127" s="130" t="inlineStr">
        <is>
          <t>PV</t>
        </is>
      </c>
      <c r="H5127" s="130" t="inlineStr">
        <is>
          <t>SUN</t>
        </is>
      </c>
      <c r="I5127" s="130" t="inlineStr">
        <is>
          <t>SUN</t>
        </is>
      </c>
      <c r="J5127" s="131" t="n">
        <v>672</v>
      </c>
      <c r="K5127" s="129" t="n">
        <v>2020</v>
      </c>
      <c r="L5127" s="120">
        <f>IF(VLOOKUP(H5127,'Cross-Page Data'!$D$4:$F$48,3,FALSE)="natural gas",VLOOKUP(G5127,'Cross-Page Data'!$I$4:$J$19,2,FALSE),IF(VLOOKUP(H5127,'Cross-Page Data'!$D$4:$F$48,3,FALSE)="solar",IF(G5127="PV","solar PV","solar thermal"),IF(VLOOKUP(H5127,'Cross-Page Data'!$D$4:$F$48,3,FALSE)="wind",VLOOKUP(G5127,'Cross-Page Data'!$I$4:$J$19,2,FALSE),IF(VLOOKUP(H5127,'Cross-Page Data'!$D$4:$F$48,3,FALSE)="hydro",VLOOKUP(G5127,'Cross-Page Data'!$I$4:$J$19,2,FALSE),VLOOKUP(H5127,'Cross-Page Data'!$D$4:$F$48,3,FALSE)))))</f>
        <v/>
      </c>
      <c r="M5127" s="120">
        <f>IF(AND($P$2=FALSE,OR(F5127="Commercial NAICS Cogen",F5127="Industrial NAICS Cogen",F5127="NAICS-22 Cogen")),FALSE,IF(AND($P$3=FALSE,OR(F5127="Commercial NAICS Cogen",F5127="Commercial NAICS Non-Cogen",F5127="Industrial NAICS Cogen", F5127="industrial NAICS non-Cogen")),FALSE, TRUE))</f>
        <v/>
      </c>
    </row>
    <row r="5128">
      <c r="A5128" s="129" t="n">
        <v>64211</v>
      </c>
      <c r="B5128" s="130" t="inlineStr">
        <is>
          <t>Baxley</t>
        </is>
      </c>
      <c r="C5128" s="130" t="inlineStr">
        <is>
          <t>SR Baxley, LLC</t>
        </is>
      </c>
      <c r="D5128" s="129" t="n">
        <v>63820</v>
      </c>
      <c r="E5128" s="130" t="inlineStr">
        <is>
          <t>GA</t>
        </is>
      </c>
      <c r="F5128" s="130" t="inlineStr">
        <is>
          <t>NAICS-22 Non-Cogen</t>
        </is>
      </c>
      <c r="G5128" s="130" t="inlineStr">
        <is>
          <t>PV</t>
        </is>
      </c>
      <c r="H5128" s="130" t="inlineStr">
        <is>
          <t>SUN</t>
        </is>
      </c>
      <c r="I5128" s="130" t="inlineStr">
        <is>
          <t>SUN</t>
        </is>
      </c>
      <c r="J5128" s="131" t="n">
        <v>3423</v>
      </c>
      <c r="K5128" s="129" t="n">
        <v>2020</v>
      </c>
      <c r="L5128" s="120">
        <f>IF(VLOOKUP(H5128,'Cross-Page Data'!$D$4:$F$48,3,FALSE)="natural gas",VLOOKUP(G5128,'Cross-Page Data'!$I$4:$J$19,2,FALSE),IF(VLOOKUP(H5128,'Cross-Page Data'!$D$4:$F$48,3,FALSE)="solar",IF(G5128="PV","solar PV","solar thermal"),IF(VLOOKUP(H5128,'Cross-Page Data'!$D$4:$F$48,3,FALSE)="wind",VLOOKUP(G5128,'Cross-Page Data'!$I$4:$J$19,2,FALSE),IF(VLOOKUP(H5128,'Cross-Page Data'!$D$4:$F$48,3,FALSE)="hydro",VLOOKUP(G5128,'Cross-Page Data'!$I$4:$J$19,2,FALSE),VLOOKUP(H5128,'Cross-Page Data'!$D$4:$F$48,3,FALSE)))))</f>
        <v/>
      </c>
      <c r="M5128" s="120">
        <f>IF(AND($P$2=FALSE,OR(F5128="Commercial NAICS Cogen",F5128="Industrial NAICS Cogen",F5128="NAICS-22 Cogen")),FALSE,IF(AND($P$3=FALSE,OR(F5128="Commercial NAICS Cogen",F5128="Commercial NAICS Non-Cogen",F5128="Industrial NAICS Cogen", F5128="industrial NAICS non-Cogen")),FALSE, TRUE))</f>
        <v/>
      </c>
    </row>
    <row r="5129">
      <c r="A5129" s="129" t="n">
        <v>64309</v>
      </c>
      <c r="B5129" s="130" t="inlineStr">
        <is>
          <t>Soldier Creek Wind</t>
        </is>
      </c>
      <c r="C5129" s="130" t="inlineStr">
        <is>
          <t>Soldier Creek Wind LLC</t>
        </is>
      </c>
      <c r="D5129" s="129" t="n">
        <v>63887</v>
      </c>
      <c r="E5129" s="130" t="inlineStr">
        <is>
          <t>KS</t>
        </is>
      </c>
      <c r="F5129" s="130" t="inlineStr">
        <is>
          <t>NAICS-22 Non-Cogen</t>
        </is>
      </c>
      <c r="G5129" s="130" t="inlineStr">
        <is>
          <t>WT</t>
        </is>
      </c>
      <c r="H5129" s="130" t="inlineStr">
        <is>
          <t>WND</t>
        </is>
      </c>
      <c r="I5129" s="130" t="inlineStr">
        <is>
          <t>WND</t>
        </is>
      </c>
      <c r="J5129" s="131" t="n">
        <v>127214</v>
      </c>
      <c r="K5129" s="129" t="n">
        <v>2020</v>
      </c>
      <c r="L5129" s="120">
        <f>IF(VLOOKUP(H5129,'Cross-Page Data'!$D$4:$F$48,3,FALSE)="natural gas",VLOOKUP(G5129,'Cross-Page Data'!$I$4:$J$19,2,FALSE),IF(VLOOKUP(H5129,'Cross-Page Data'!$D$4:$F$48,3,FALSE)="solar",IF(G5129="PV","solar PV","solar thermal"),IF(VLOOKUP(H5129,'Cross-Page Data'!$D$4:$F$48,3,FALSE)="wind",VLOOKUP(G5129,'Cross-Page Data'!$I$4:$J$19,2,FALSE),IF(VLOOKUP(H5129,'Cross-Page Data'!$D$4:$F$48,3,FALSE)="hydro",VLOOKUP(G5129,'Cross-Page Data'!$I$4:$J$19,2,FALSE),VLOOKUP(H5129,'Cross-Page Data'!$D$4:$F$48,3,FALSE)))))</f>
        <v/>
      </c>
      <c r="M5129" s="120">
        <f>IF(AND($P$2=FALSE,OR(F5129="Commercial NAICS Cogen",F5129="Industrial NAICS Cogen",F5129="NAICS-22 Cogen")),FALSE,IF(AND($P$3=FALSE,OR(F5129="Commercial NAICS Cogen",F5129="Commercial NAICS Non-Cogen",F5129="Industrial NAICS Cogen", F5129="industrial NAICS non-Cogen")),FALSE, TRUE))</f>
        <v/>
      </c>
    </row>
    <row r="5130">
      <c r="A5130" s="129" t="n">
        <v>99999</v>
      </c>
      <c r="B5130" s="130" t="inlineStr">
        <is>
          <t>State-Fuel Level Increment</t>
        </is>
      </c>
      <c r="C5130" s="130" t="inlineStr">
        <is>
          <t>State-Fuel Level Increment</t>
        </is>
      </c>
      <c r="D5130" s="129" t="n">
        <v>99999</v>
      </c>
      <c r="E5130" s="130" t="inlineStr">
        <is>
          <t>AK</t>
        </is>
      </c>
      <c r="F5130" s="130" t="inlineStr">
        <is>
          <t>Electric Utility</t>
        </is>
      </c>
      <c r="G5130" s="130" t="inlineStr">
        <is>
          <t>BA</t>
        </is>
      </c>
      <c r="H5130" s="130" t="inlineStr">
        <is>
          <t>MWH</t>
        </is>
      </c>
      <c r="I5130" s="130" t="inlineStr">
        <is>
          <t>OTH</t>
        </is>
      </c>
      <c r="J5130" s="131" t="n">
        <v>0</v>
      </c>
      <c r="K5130" s="129" t="n">
        <v>2020</v>
      </c>
      <c r="L5130" s="120">
        <f>IF(VLOOKUP(H5130,'Cross-Page Data'!$D$4:$F$48,3,FALSE)="natural gas",VLOOKUP(G5130,'Cross-Page Data'!$I$4:$J$19,2,FALSE),IF(VLOOKUP(H5130,'Cross-Page Data'!$D$4:$F$48,3,FALSE)="solar",IF(G5130="PV","solar PV","solar thermal"),IF(VLOOKUP(H5130,'Cross-Page Data'!$D$4:$F$48,3,FALSE)="wind",VLOOKUP(G5130,'Cross-Page Data'!$I$4:$J$19,2,FALSE),IF(VLOOKUP(H5130,'Cross-Page Data'!$D$4:$F$48,3,FALSE)="hydro",VLOOKUP(G5130,'Cross-Page Data'!$I$4:$J$19,2,FALSE),VLOOKUP(H5130,'Cross-Page Data'!$D$4:$F$48,3,FALSE)))))</f>
        <v/>
      </c>
      <c r="M5130" s="120">
        <f>IF(AND($P$2=FALSE,OR(F5130="Commercial NAICS Cogen",F5130="Industrial NAICS Cogen",F5130="NAICS-22 Cogen")),FALSE,IF(AND($P$3=FALSE,OR(F5130="Commercial NAICS Cogen",F5130="Commercial NAICS Non-Cogen",F5130="Industrial NAICS Cogen", F5130="industrial NAICS non-Cogen")),FALSE, TRUE))</f>
        <v/>
      </c>
    </row>
    <row r="5131">
      <c r="A5131" s="129" t="n">
        <v>99999</v>
      </c>
      <c r="B5131" s="130" t="inlineStr">
        <is>
          <t>State-Fuel Level Increment</t>
        </is>
      </c>
      <c r="C5131" s="130" t="inlineStr">
        <is>
          <t>State-Fuel Level Increment</t>
        </is>
      </c>
      <c r="D5131" s="129" t="n">
        <v>99999</v>
      </c>
      <c r="E5131" s="130" t="inlineStr">
        <is>
          <t>AL</t>
        </is>
      </c>
      <c r="F5131" s="130" t="inlineStr">
        <is>
          <t>NAICS-22 Non-Cogen</t>
        </is>
      </c>
      <c r="G5131" s="130" t="inlineStr">
        <is>
          <t>BA</t>
        </is>
      </c>
      <c r="H5131" s="130" t="inlineStr">
        <is>
          <t>MWH</t>
        </is>
      </c>
      <c r="I5131" s="130" t="inlineStr">
        <is>
          <t>OTH</t>
        </is>
      </c>
      <c r="J5131" s="131" t="n">
        <v>0</v>
      </c>
      <c r="K5131" s="129" t="n">
        <v>2020</v>
      </c>
      <c r="L5131" s="120">
        <f>IF(VLOOKUP(H5131,'Cross-Page Data'!$D$4:$F$48,3,FALSE)="natural gas",VLOOKUP(G5131,'Cross-Page Data'!$I$4:$J$19,2,FALSE),IF(VLOOKUP(H5131,'Cross-Page Data'!$D$4:$F$48,3,FALSE)="solar",IF(G5131="PV","solar PV","solar thermal"),IF(VLOOKUP(H5131,'Cross-Page Data'!$D$4:$F$48,3,FALSE)="wind",VLOOKUP(G5131,'Cross-Page Data'!$I$4:$J$19,2,FALSE),IF(VLOOKUP(H5131,'Cross-Page Data'!$D$4:$F$48,3,FALSE)="hydro",VLOOKUP(G5131,'Cross-Page Data'!$I$4:$J$19,2,FALSE),VLOOKUP(H5131,'Cross-Page Data'!$D$4:$F$48,3,FALSE)))))</f>
        <v/>
      </c>
      <c r="M5131" s="120">
        <f>IF(AND($P$2=FALSE,OR(F5131="Commercial NAICS Cogen",F5131="Industrial NAICS Cogen",F5131="NAICS-22 Cogen")),FALSE,IF(AND($P$3=FALSE,OR(F5131="Commercial NAICS Cogen",F5131="Commercial NAICS Non-Cogen",F5131="Industrial NAICS Cogen", F5131="industrial NAICS non-Cogen")),FALSE, TRUE))</f>
        <v/>
      </c>
    </row>
    <row r="5132">
      <c r="A5132" s="129" t="n">
        <v>99999</v>
      </c>
      <c r="B5132" s="130" t="inlineStr">
        <is>
          <t>State-Fuel Level Increment</t>
        </is>
      </c>
      <c r="C5132" s="130" t="inlineStr">
        <is>
          <t>State-Fuel Level Increment</t>
        </is>
      </c>
      <c r="D5132" s="129" t="n">
        <v>99999</v>
      </c>
      <c r="E5132" s="130" t="inlineStr">
        <is>
          <t>AZ</t>
        </is>
      </c>
      <c r="F5132" s="130" t="inlineStr">
        <is>
          <t>Electric Utility</t>
        </is>
      </c>
      <c r="G5132" s="130" t="inlineStr">
        <is>
          <t>BA</t>
        </is>
      </c>
      <c r="H5132" s="130" t="inlineStr">
        <is>
          <t>MWH</t>
        </is>
      </c>
      <c r="I5132" s="130" t="inlineStr">
        <is>
          <t>OTH</t>
        </is>
      </c>
      <c r="J5132" s="131" t="n">
        <v>0</v>
      </c>
      <c r="K5132" s="129" t="n">
        <v>2020</v>
      </c>
      <c r="L5132" s="120">
        <f>IF(VLOOKUP(H5132,'Cross-Page Data'!$D$4:$F$48,3,FALSE)="natural gas",VLOOKUP(G5132,'Cross-Page Data'!$I$4:$J$19,2,FALSE),IF(VLOOKUP(H5132,'Cross-Page Data'!$D$4:$F$48,3,FALSE)="solar",IF(G5132="PV","solar PV","solar thermal"),IF(VLOOKUP(H5132,'Cross-Page Data'!$D$4:$F$48,3,FALSE)="wind",VLOOKUP(G5132,'Cross-Page Data'!$I$4:$J$19,2,FALSE),IF(VLOOKUP(H5132,'Cross-Page Data'!$D$4:$F$48,3,FALSE)="hydro",VLOOKUP(G5132,'Cross-Page Data'!$I$4:$J$19,2,FALSE),VLOOKUP(H5132,'Cross-Page Data'!$D$4:$F$48,3,FALSE)))))</f>
        <v/>
      </c>
      <c r="M5132" s="120">
        <f>IF(AND($P$2=FALSE,OR(F5132="Commercial NAICS Cogen",F5132="Industrial NAICS Cogen",F5132="NAICS-22 Cogen")),FALSE,IF(AND($P$3=FALSE,OR(F5132="Commercial NAICS Cogen",F5132="Commercial NAICS Non-Cogen",F5132="Industrial NAICS Cogen", F5132="industrial NAICS non-Cogen")),FALSE, TRUE))</f>
        <v/>
      </c>
    </row>
    <row r="5133">
      <c r="A5133" s="129" t="n">
        <v>99999</v>
      </c>
      <c r="B5133" s="130" t="inlineStr">
        <is>
          <t>State-Fuel Level Increment</t>
        </is>
      </c>
      <c r="C5133" s="130" t="inlineStr">
        <is>
          <t>State-Fuel Level Increment</t>
        </is>
      </c>
      <c r="D5133" s="129" t="n">
        <v>99999</v>
      </c>
      <c r="E5133" s="130" t="inlineStr">
        <is>
          <t>AZ</t>
        </is>
      </c>
      <c r="F5133" s="130" t="inlineStr">
        <is>
          <t>NAICS-22 Non-Cogen</t>
        </is>
      </c>
      <c r="G5133" s="130" t="inlineStr">
        <is>
          <t>BA</t>
        </is>
      </c>
      <c r="H5133" s="130" t="inlineStr">
        <is>
          <t>MWH</t>
        </is>
      </c>
      <c r="I5133" s="130" t="inlineStr">
        <is>
          <t>OTH</t>
        </is>
      </c>
      <c r="J5133" s="131" t="n">
        <v>0</v>
      </c>
      <c r="K5133" s="129" t="n">
        <v>2020</v>
      </c>
      <c r="L5133" s="120">
        <f>IF(VLOOKUP(H5133,'Cross-Page Data'!$D$4:$F$48,3,FALSE)="natural gas",VLOOKUP(G5133,'Cross-Page Data'!$I$4:$J$19,2,FALSE),IF(VLOOKUP(H5133,'Cross-Page Data'!$D$4:$F$48,3,FALSE)="solar",IF(G5133="PV","solar PV","solar thermal"),IF(VLOOKUP(H5133,'Cross-Page Data'!$D$4:$F$48,3,FALSE)="wind",VLOOKUP(G5133,'Cross-Page Data'!$I$4:$J$19,2,FALSE),IF(VLOOKUP(H5133,'Cross-Page Data'!$D$4:$F$48,3,FALSE)="hydro",VLOOKUP(G5133,'Cross-Page Data'!$I$4:$J$19,2,FALSE),VLOOKUP(H5133,'Cross-Page Data'!$D$4:$F$48,3,FALSE)))))</f>
        <v/>
      </c>
      <c r="M5133" s="120">
        <f>IF(AND($P$2=FALSE,OR(F5133="Commercial NAICS Cogen",F5133="Industrial NAICS Cogen",F5133="NAICS-22 Cogen")),FALSE,IF(AND($P$3=FALSE,OR(F5133="Commercial NAICS Cogen",F5133="Commercial NAICS Non-Cogen",F5133="Industrial NAICS Cogen", F5133="industrial NAICS non-Cogen")),FALSE, TRUE))</f>
        <v/>
      </c>
    </row>
    <row r="5134">
      <c r="A5134" s="129" t="n">
        <v>99999</v>
      </c>
      <c r="B5134" s="130" t="inlineStr">
        <is>
          <t>State-Fuel Level Increment</t>
        </is>
      </c>
      <c r="C5134" s="130" t="inlineStr">
        <is>
          <t>State-Fuel Level Increment</t>
        </is>
      </c>
      <c r="D5134" s="129" t="n">
        <v>99999</v>
      </c>
      <c r="E5134" s="130" t="inlineStr">
        <is>
          <t>CA</t>
        </is>
      </c>
      <c r="F5134" s="130" t="inlineStr">
        <is>
          <t>Electric Utility</t>
        </is>
      </c>
      <c r="G5134" s="130" t="inlineStr">
        <is>
          <t>BA</t>
        </is>
      </c>
      <c r="H5134" s="130" t="inlineStr">
        <is>
          <t>MWH</t>
        </is>
      </c>
      <c r="I5134" s="130" t="inlineStr">
        <is>
          <t>OTH</t>
        </is>
      </c>
      <c r="J5134" s="131" t="n">
        <v>0</v>
      </c>
      <c r="K5134" s="129" t="n">
        <v>2020</v>
      </c>
      <c r="L5134" s="120">
        <f>IF(VLOOKUP(H5134,'Cross-Page Data'!$D$4:$F$48,3,FALSE)="natural gas",VLOOKUP(G5134,'Cross-Page Data'!$I$4:$J$19,2,FALSE),IF(VLOOKUP(H5134,'Cross-Page Data'!$D$4:$F$48,3,FALSE)="solar",IF(G5134="PV","solar PV","solar thermal"),IF(VLOOKUP(H5134,'Cross-Page Data'!$D$4:$F$48,3,FALSE)="wind",VLOOKUP(G5134,'Cross-Page Data'!$I$4:$J$19,2,FALSE),IF(VLOOKUP(H5134,'Cross-Page Data'!$D$4:$F$48,3,FALSE)="hydro",VLOOKUP(G5134,'Cross-Page Data'!$I$4:$J$19,2,FALSE),VLOOKUP(H5134,'Cross-Page Data'!$D$4:$F$48,3,FALSE)))))</f>
        <v/>
      </c>
      <c r="M5134" s="120">
        <f>IF(AND($P$2=FALSE,OR(F5134="Commercial NAICS Cogen",F5134="Industrial NAICS Cogen",F5134="NAICS-22 Cogen")),FALSE,IF(AND($P$3=FALSE,OR(F5134="Commercial NAICS Cogen",F5134="Commercial NAICS Non-Cogen",F5134="Industrial NAICS Cogen", F5134="industrial NAICS non-Cogen")),FALSE, TRUE))</f>
        <v/>
      </c>
    </row>
    <row r="5135">
      <c r="A5135" s="129" t="n">
        <v>99999</v>
      </c>
      <c r="B5135" s="130" t="inlineStr">
        <is>
          <t>State-Fuel Level Increment</t>
        </is>
      </c>
      <c r="C5135" s="130" t="inlineStr">
        <is>
          <t>State-Fuel Level Increment</t>
        </is>
      </c>
      <c r="D5135" s="129" t="n">
        <v>99999</v>
      </c>
      <c r="E5135" s="130" t="inlineStr">
        <is>
          <t>CA</t>
        </is>
      </c>
      <c r="F5135" s="130" t="inlineStr">
        <is>
          <t>NAICS-22 Non-Cogen</t>
        </is>
      </c>
      <c r="G5135" s="130" t="inlineStr">
        <is>
          <t>BA</t>
        </is>
      </c>
      <c r="H5135" s="130" t="inlineStr">
        <is>
          <t>MWH</t>
        </is>
      </c>
      <c r="I5135" s="130" t="inlineStr">
        <is>
          <t>OTH</t>
        </is>
      </c>
      <c r="J5135" s="131" t="n">
        <v>0</v>
      </c>
      <c r="K5135" s="129" t="n">
        <v>2020</v>
      </c>
      <c r="L5135" s="120">
        <f>IF(VLOOKUP(H5135,'Cross-Page Data'!$D$4:$F$48,3,FALSE)="natural gas",VLOOKUP(G5135,'Cross-Page Data'!$I$4:$J$19,2,FALSE),IF(VLOOKUP(H5135,'Cross-Page Data'!$D$4:$F$48,3,FALSE)="solar",IF(G5135="PV","solar PV","solar thermal"),IF(VLOOKUP(H5135,'Cross-Page Data'!$D$4:$F$48,3,FALSE)="wind",VLOOKUP(G5135,'Cross-Page Data'!$I$4:$J$19,2,FALSE),IF(VLOOKUP(H5135,'Cross-Page Data'!$D$4:$F$48,3,FALSE)="hydro",VLOOKUP(G5135,'Cross-Page Data'!$I$4:$J$19,2,FALSE),VLOOKUP(H5135,'Cross-Page Data'!$D$4:$F$48,3,FALSE)))))</f>
        <v/>
      </c>
      <c r="M5135" s="120">
        <f>IF(AND($P$2=FALSE,OR(F5135="Commercial NAICS Cogen",F5135="Industrial NAICS Cogen",F5135="NAICS-22 Cogen")),FALSE,IF(AND($P$3=FALSE,OR(F5135="Commercial NAICS Cogen",F5135="Commercial NAICS Non-Cogen",F5135="Industrial NAICS Cogen", F5135="industrial NAICS non-Cogen")),FALSE, TRUE))</f>
        <v/>
      </c>
    </row>
    <row r="5136">
      <c r="A5136" s="129" t="n">
        <v>99999</v>
      </c>
      <c r="B5136" s="130" t="inlineStr">
        <is>
          <t>State-Fuel Level Increment</t>
        </is>
      </c>
      <c r="C5136" s="130" t="inlineStr">
        <is>
          <t>State-Fuel Level Increment</t>
        </is>
      </c>
      <c r="D5136" s="129" t="n">
        <v>99999</v>
      </c>
      <c r="E5136" s="130" t="inlineStr">
        <is>
          <t>CA</t>
        </is>
      </c>
      <c r="F5136" s="130" t="inlineStr">
        <is>
          <t>NAICS-22 Cogen</t>
        </is>
      </c>
      <c r="G5136" s="130" t="inlineStr">
        <is>
          <t>BA</t>
        </is>
      </c>
      <c r="H5136" s="130" t="inlineStr">
        <is>
          <t>MWH</t>
        </is>
      </c>
      <c r="I5136" s="130" t="inlineStr">
        <is>
          <t>OTH</t>
        </is>
      </c>
      <c r="J5136" s="131" t="n">
        <v>0</v>
      </c>
      <c r="K5136" s="129" t="n">
        <v>2020</v>
      </c>
      <c r="L5136" s="120">
        <f>IF(VLOOKUP(H5136,'Cross-Page Data'!$D$4:$F$48,3,FALSE)="natural gas",VLOOKUP(G5136,'Cross-Page Data'!$I$4:$J$19,2,FALSE),IF(VLOOKUP(H5136,'Cross-Page Data'!$D$4:$F$48,3,FALSE)="solar",IF(G5136="PV","solar PV","solar thermal"),IF(VLOOKUP(H5136,'Cross-Page Data'!$D$4:$F$48,3,FALSE)="wind",VLOOKUP(G5136,'Cross-Page Data'!$I$4:$J$19,2,FALSE),IF(VLOOKUP(H5136,'Cross-Page Data'!$D$4:$F$48,3,FALSE)="hydro",VLOOKUP(G5136,'Cross-Page Data'!$I$4:$J$19,2,FALSE),VLOOKUP(H5136,'Cross-Page Data'!$D$4:$F$48,3,FALSE)))))</f>
        <v/>
      </c>
      <c r="M5136" s="120">
        <f>IF(AND($P$2=FALSE,OR(F5136="Commercial NAICS Cogen",F5136="Industrial NAICS Cogen",F5136="NAICS-22 Cogen")),FALSE,IF(AND($P$3=FALSE,OR(F5136="Commercial NAICS Cogen",F5136="Commercial NAICS Non-Cogen",F5136="Industrial NAICS Cogen", F5136="industrial NAICS non-Cogen")),FALSE, TRUE))</f>
        <v/>
      </c>
    </row>
    <row r="5137">
      <c r="A5137" s="129" t="n">
        <v>99999</v>
      </c>
      <c r="B5137" s="130" t="inlineStr">
        <is>
          <t>State-Fuel Level Increment</t>
        </is>
      </c>
      <c r="C5137" s="130" t="inlineStr">
        <is>
          <t>State-Fuel Level Increment</t>
        </is>
      </c>
      <c r="D5137" s="129" t="n">
        <v>99999</v>
      </c>
      <c r="E5137" s="130" t="inlineStr">
        <is>
          <t>CA</t>
        </is>
      </c>
      <c r="F5137" s="130" t="inlineStr">
        <is>
          <t>Commercial NAICS Non-Cogen</t>
        </is>
      </c>
      <c r="G5137" s="130" t="inlineStr">
        <is>
          <t>BA</t>
        </is>
      </c>
      <c r="H5137" s="130" t="inlineStr">
        <is>
          <t>MWH</t>
        </is>
      </c>
      <c r="I5137" s="130" t="inlineStr">
        <is>
          <t>OTH</t>
        </is>
      </c>
      <c r="J5137" s="131" t="n">
        <v>0</v>
      </c>
      <c r="K5137" s="129" t="n">
        <v>2020</v>
      </c>
      <c r="L5137" s="120">
        <f>IF(VLOOKUP(H5137,'Cross-Page Data'!$D$4:$F$48,3,FALSE)="natural gas",VLOOKUP(G5137,'Cross-Page Data'!$I$4:$J$19,2,FALSE),IF(VLOOKUP(H5137,'Cross-Page Data'!$D$4:$F$48,3,FALSE)="solar",IF(G5137="PV","solar PV","solar thermal"),IF(VLOOKUP(H5137,'Cross-Page Data'!$D$4:$F$48,3,FALSE)="wind",VLOOKUP(G5137,'Cross-Page Data'!$I$4:$J$19,2,FALSE),IF(VLOOKUP(H5137,'Cross-Page Data'!$D$4:$F$48,3,FALSE)="hydro",VLOOKUP(G5137,'Cross-Page Data'!$I$4:$J$19,2,FALSE),VLOOKUP(H5137,'Cross-Page Data'!$D$4:$F$48,3,FALSE)))))</f>
        <v/>
      </c>
      <c r="M5137" s="120">
        <f>IF(AND($P$2=FALSE,OR(F5137="Commercial NAICS Cogen",F5137="Industrial NAICS Cogen",F5137="NAICS-22 Cogen")),FALSE,IF(AND($P$3=FALSE,OR(F5137="Commercial NAICS Cogen",F5137="Commercial NAICS Non-Cogen",F5137="Industrial NAICS Cogen", F5137="industrial NAICS non-Cogen")),FALSE, TRUE))</f>
        <v/>
      </c>
    </row>
    <row r="5138">
      <c r="A5138" s="129" t="n">
        <v>99999</v>
      </c>
      <c r="B5138" s="130" t="inlineStr">
        <is>
          <t>State-Fuel Level Increment</t>
        </is>
      </c>
      <c r="C5138" s="130" t="inlineStr">
        <is>
          <t>State-Fuel Level Increment</t>
        </is>
      </c>
      <c r="D5138" s="129" t="n">
        <v>99999</v>
      </c>
      <c r="E5138" s="130" t="inlineStr">
        <is>
          <t>CA</t>
        </is>
      </c>
      <c r="F5138" s="130" t="inlineStr">
        <is>
          <t>Industrial NAICS Cogen</t>
        </is>
      </c>
      <c r="G5138" s="130" t="inlineStr">
        <is>
          <t>BA</t>
        </is>
      </c>
      <c r="H5138" s="130" t="inlineStr">
        <is>
          <t>MWH</t>
        </is>
      </c>
      <c r="I5138" s="130" t="inlineStr">
        <is>
          <t>OTH</t>
        </is>
      </c>
      <c r="J5138" s="131" t="n">
        <v>0</v>
      </c>
      <c r="K5138" s="129" t="n">
        <v>2020</v>
      </c>
      <c r="L5138" s="120">
        <f>IF(VLOOKUP(H5138,'Cross-Page Data'!$D$4:$F$48,3,FALSE)="natural gas",VLOOKUP(G5138,'Cross-Page Data'!$I$4:$J$19,2,FALSE),IF(VLOOKUP(H5138,'Cross-Page Data'!$D$4:$F$48,3,FALSE)="solar",IF(G5138="PV","solar PV","solar thermal"),IF(VLOOKUP(H5138,'Cross-Page Data'!$D$4:$F$48,3,FALSE)="wind",VLOOKUP(G5138,'Cross-Page Data'!$I$4:$J$19,2,FALSE),IF(VLOOKUP(H5138,'Cross-Page Data'!$D$4:$F$48,3,FALSE)="hydro",VLOOKUP(G5138,'Cross-Page Data'!$I$4:$J$19,2,FALSE),VLOOKUP(H5138,'Cross-Page Data'!$D$4:$F$48,3,FALSE)))))</f>
        <v/>
      </c>
      <c r="M5138" s="120">
        <f>IF(AND($P$2=FALSE,OR(F5138="Commercial NAICS Cogen",F5138="Industrial NAICS Cogen",F5138="NAICS-22 Cogen")),FALSE,IF(AND($P$3=FALSE,OR(F5138="Commercial NAICS Cogen",F5138="Commercial NAICS Non-Cogen",F5138="Industrial NAICS Cogen", F5138="industrial NAICS non-Cogen")),FALSE, TRUE))</f>
        <v/>
      </c>
    </row>
    <row r="5139">
      <c r="A5139" s="129" t="n">
        <v>99999</v>
      </c>
      <c r="B5139" s="130" t="inlineStr">
        <is>
          <t>State-Fuel Level Increment</t>
        </is>
      </c>
      <c r="C5139" s="130" t="inlineStr">
        <is>
          <t>State-Fuel Level Increment</t>
        </is>
      </c>
      <c r="D5139" s="129" t="n">
        <v>99999</v>
      </c>
      <c r="E5139" s="130" t="inlineStr">
        <is>
          <t>CO</t>
        </is>
      </c>
      <c r="F5139" s="130" t="inlineStr">
        <is>
          <t>Electric Utility</t>
        </is>
      </c>
      <c r="G5139" s="130" t="inlineStr">
        <is>
          <t>BA</t>
        </is>
      </c>
      <c r="H5139" s="130" t="inlineStr">
        <is>
          <t>MWH</t>
        </is>
      </c>
      <c r="I5139" s="130" t="inlineStr">
        <is>
          <t>OTH</t>
        </is>
      </c>
      <c r="J5139" s="131" t="n">
        <v>0</v>
      </c>
      <c r="K5139" s="129" t="n">
        <v>2020</v>
      </c>
      <c r="L5139" s="120">
        <f>IF(VLOOKUP(H5139,'Cross-Page Data'!$D$4:$F$48,3,FALSE)="natural gas",VLOOKUP(G5139,'Cross-Page Data'!$I$4:$J$19,2,FALSE),IF(VLOOKUP(H5139,'Cross-Page Data'!$D$4:$F$48,3,FALSE)="solar",IF(G5139="PV","solar PV","solar thermal"),IF(VLOOKUP(H5139,'Cross-Page Data'!$D$4:$F$48,3,FALSE)="wind",VLOOKUP(G5139,'Cross-Page Data'!$I$4:$J$19,2,FALSE),IF(VLOOKUP(H5139,'Cross-Page Data'!$D$4:$F$48,3,FALSE)="hydro",VLOOKUP(G5139,'Cross-Page Data'!$I$4:$J$19,2,FALSE),VLOOKUP(H5139,'Cross-Page Data'!$D$4:$F$48,3,FALSE)))))</f>
        <v/>
      </c>
      <c r="M5139" s="120">
        <f>IF(AND($P$2=FALSE,OR(F5139="Commercial NAICS Cogen",F5139="Industrial NAICS Cogen",F5139="NAICS-22 Cogen")),FALSE,IF(AND($P$3=FALSE,OR(F5139="Commercial NAICS Cogen",F5139="Commercial NAICS Non-Cogen",F5139="Industrial NAICS Cogen", F5139="industrial NAICS non-Cogen")),FALSE, TRUE))</f>
        <v/>
      </c>
    </row>
    <row r="5140">
      <c r="A5140" s="129" t="n">
        <v>99999</v>
      </c>
      <c r="B5140" s="130" t="inlineStr">
        <is>
          <t>State-Fuel Level Increment</t>
        </is>
      </c>
      <c r="C5140" s="130" t="inlineStr">
        <is>
          <t>State-Fuel Level Increment</t>
        </is>
      </c>
      <c r="D5140" s="129" t="n">
        <v>99999</v>
      </c>
      <c r="E5140" s="130" t="inlineStr">
        <is>
          <t>CO</t>
        </is>
      </c>
      <c r="F5140" s="130" t="inlineStr">
        <is>
          <t>Commercial NAICS Non-Cogen</t>
        </is>
      </c>
      <c r="G5140" s="130" t="inlineStr">
        <is>
          <t>BA</t>
        </is>
      </c>
      <c r="H5140" s="130" t="inlineStr">
        <is>
          <t>MWH</t>
        </is>
      </c>
      <c r="I5140" s="130" t="inlineStr">
        <is>
          <t>OTH</t>
        </is>
      </c>
      <c r="J5140" s="131" t="n">
        <v>0</v>
      </c>
      <c r="K5140" s="129" t="n">
        <v>2020</v>
      </c>
      <c r="L5140" s="120">
        <f>IF(VLOOKUP(H5140,'Cross-Page Data'!$D$4:$F$48,3,FALSE)="natural gas",VLOOKUP(G5140,'Cross-Page Data'!$I$4:$J$19,2,FALSE),IF(VLOOKUP(H5140,'Cross-Page Data'!$D$4:$F$48,3,FALSE)="solar",IF(G5140="PV","solar PV","solar thermal"),IF(VLOOKUP(H5140,'Cross-Page Data'!$D$4:$F$48,3,FALSE)="wind",VLOOKUP(G5140,'Cross-Page Data'!$I$4:$J$19,2,FALSE),IF(VLOOKUP(H5140,'Cross-Page Data'!$D$4:$F$48,3,FALSE)="hydro",VLOOKUP(G5140,'Cross-Page Data'!$I$4:$J$19,2,FALSE),VLOOKUP(H5140,'Cross-Page Data'!$D$4:$F$48,3,FALSE)))))</f>
        <v/>
      </c>
      <c r="M5140" s="120">
        <f>IF(AND($P$2=FALSE,OR(F5140="Commercial NAICS Cogen",F5140="Industrial NAICS Cogen",F5140="NAICS-22 Cogen")),FALSE,IF(AND($P$3=FALSE,OR(F5140="Commercial NAICS Cogen",F5140="Commercial NAICS Non-Cogen",F5140="Industrial NAICS Cogen", F5140="industrial NAICS non-Cogen")),FALSE, TRUE))</f>
        <v/>
      </c>
    </row>
    <row r="5141">
      <c r="A5141" s="129" t="n">
        <v>99999</v>
      </c>
      <c r="B5141" s="130" t="inlineStr">
        <is>
          <t>State-Fuel Level Increment</t>
        </is>
      </c>
      <c r="C5141" s="130" t="inlineStr">
        <is>
          <t>State-Fuel Level Increment</t>
        </is>
      </c>
      <c r="D5141" s="129" t="n">
        <v>99999</v>
      </c>
      <c r="E5141" s="130" t="inlineStr">
        <is>
          <t>CT</t>
        </is>
      </c>
      <c r="F5141" s="130" t="inlineStr">
        <is>
          <t>NAICS-22 Non-Cogen</t>
        </is>
      </c>
      <c r="G5141" s="130" t="inlineStr">
        <is>
          <t>BA</t>
        </is>
      </c>
      <c r="H5141" s="130" t="inlineStr">
        <is>
          <t>MWH</t>
        </is>
      </c>
      <c r="I5141" s="130" t="inlineStr">
        <is>
          <t>OTH</t>
        </is>
      </c>
      <c r="J5141" s="131" t="n">
        <v>0</v>
      </c>
      <c r="K5141" s="129" t="n">
        <v>2020</v>
      </c>
      <c r="L5141" s="120">
        <f>IF(VLOOKUP(H5141,'Cross-Page Data'!$D$4:$F$48,3,FALSE)="natural gas",VLOOKUP(G5141,'Cross-Page Data'!$I$4:$J$19,2,FALSE),IF(VLOOKUP(H5141,'Cross-Page Data'!$D$4:$F$48,3,FALSE)="solar",IF(G5141="PV","solar PV","solar thermal"),IF(VLOOKUP(H5141,'Cross-Page Data'!$D$4:$F$48,3,FALSE)="wind",VLOOKUP(G5141,'Cross-Page Data'!$I$4:$J$19,2,FALSE),IF(VLOOKUP(H5141,'Cross-Page Data'!$D$4:$F$48,3,FALSE)="hydro",VLOOKUP(G5141,'Cross-Page Data'!$I$4:$J$19,2,FALSE),VLOOKUP(H5141,'Cross-Page Data'!$D$4:$F$48,3,FALSE)))))</f>
        <v/>
      </c>
      <c r="M5141" s="120">
        <f>IF(AND($P$2=FALSE,OR(F5141="Commercial NAICS Cogen",F5141="Industrial NAICS Cogen",F5141="NAICS-22 Cogen")),FALSE,IF(AND($P$3=FALSE,OR(F5141="Commercial NAICS Cogen",F5141="Commercial NAICS Non-Cogen",F5141="Industrial NAICS Cogen", F5141="industrial NAICS non-Cogen")),FALSE, TRUE))</f>
        <v/>
      </c>
    </row>
    <row r="5142">
      <c r="A5142" s="129" t="n">
        <v>99999</v>
      </c>
      <c r="B5142" s="130" t="inlineStr">
        <is>
          <t>State-Fuel Level Increment</t>
        </is>
      </c>
      <c r="C5142" s="130" t="inlineStr">
        <is>
          <t>State-Fuel Level Increment</t>
        </is>
      </c>
      <c r="D5142" s="129" t="n">
        <v>99999</v>
      </c>
      <c r="E5142" s="130" t="inlineStr">
        <is>
          <t>FL</t>
        </is>
      </c>
      <c r="F5142" s="130" t="inlineStr">
        <is>
          <t>NAICS-22 Non-Cogen</t>
        </is>
      </c>
      <c r="G5142" s="130" t="inlineStr">
        <is>
          <t>BA</t>
        </is>
      </c>
      <c r="H5142" s="130" t="inlineStr">
        <is>
          <t>MWH</t>
        </is>
      </c>
      <c r="I5142" s="130" t="inlineStr">
        <is>
          <t>OTH</t>
        </is>
      </c>
      <c r="J5142" s="131" t="n">
        <v>0</v>
      </c>
      <c r="K5142" s="129" t="n">
        <v>2020</v>
      </c>
      <c r="L5142" s="120">
        <f>IF(VLOOKUP(H5142,'Cross-Page Data'!$D$4:$F$48,3,FALSE)="natural gas",VLOOKUP(G5142,'Cross-Page Data'!$I$4:$J$19,2,FALSE),IF(VLOOKUP(H5142,'Cross-Page Data'!$D$4:$F$48,3,FALSE)="solar",IF(G5142="PV","solar PV","solar thermal"),IF(VLOOKUP(H5142,'Cross-Page Data'!$D$4:$F$48,3,FALSE)="wind",VLOOKUP(G5142,'Cross-Page Data'!$I$4:$J$19,2,FALSE),IF(VLOOKUP(H5142,'Cross-Page Data'!$D$4:$F$48,3,FALSE)="hydro",VLOOKUP(G5142,'Cross-Page Data'!$I$4:$J$19,2,FALSE),VLOOKUP(H5142,'Cross-Page Data'!$D$4:$F$48,3,FALSE)))))</f>
        <v/>
      </c>
      <c r="M5142" s="120">
        <f>IF(AND($P$2=FALSE,OR(F5142="Commercial NAICS Cogen",F5142="Industrial NAICS Cogen",F5142="NAICS-22 Cogen")),FALSE,IF(AND($P$3=FALSE,OR(F5142="Commercial NAICS Cogen",F5142="Commercial NAICS Non-Cogen",F5142="Industrial NAICS Cogen", F5142="industrial NAICS non-Cogen")),FALSE, TRUE))</f>
        <v/>
      </c>
    </row>
    <row r="5143">
      <c r="A5143" s="129" t="n">
        <v>99999</v>
      </c>
      <c r="B5143" s="130" t="inlineStr">
        <is>
          <t>State-Fuel Level Increment</t>
        </is>
      </c>
      <c r="C5143" s="130" t="inlineStr">
        <is>
          <t>State-Fuel Level Increment</t>
        </is>
      </c>
      <c r="D5143" s="129" t="n">
        <v>99999</v>
      </c>
      <c r="E5143" s="130" t="inlineStr">
        <is>
          <t>GA</t>
        </is>
      </c>
      <c r="F5143" s="130" t="inlineStr">
        <is>
          <t>Electric Utility</t>
        </is>
      </c>
      <c r="G5143" s="130" t="inlineStr">
        <is>
          <t>BA</t>
        </is>
      </c>
      <c r="H5143" s="130" t="inlineStr">
        <is>
          <t>MWH</t>
        </is>
      </c>
      <c r="I5143" s="130" t="inlineStr">
        <is>
          <t>OTH</t>
        </is>
      </c>
      <c r="J5143" s="131" t="n">
        <v>0</v>
      </c>
      <c r="K5143" s="129" t="n">
        <v>2020</v>
      </c>
      <c r="L5143" s="120">
        <f>IF(VLOOKUP(H5143,'Cross-Page Data'!$D$4:$F$48,3,FALSE)="natural gas",VLOOKUP(G5143,'Cross-Page Data'!$I$4:$J$19,2,FALSE),IF(VLOOKUP(H5143,'Cross-Page Data'!$D$4:$F$48,3,FALSE)="solar",IF(G5143="PV","solar PV","solar thermal"),IF(VLOOKUP(H5143,'Cross-Page Data'!$D$4:$F$48,3,FALSE)="wind",VLOOKUP(G5143,'Cross-Page Data'!$I$4:$J$19,2,FALSE),IF(VLOOKUP(H5143,'Cross-Page Data'!$D$4:$F$48,3,FALSE)="hydro",VLOOKUP(G5143,'Cross-Page Data'!$I$4:$J$19,2,FALSE),VLOOKUP(H5143,'Cross-Page Data'!$D$4:$F$48,3,FALSE)))))</f>
        <v/>
      </c>
      <c r="M5143" s="120">
        <f>IF(AND($P$2=FALSE,OR(F5143="Commercial NAICS Cogen",F5143="Industrial NAICS Cogen",F5143="NAICS-22 Cogen")),FALSE,IF(AND($P$3=FALSE,OR(F5143="Commercial NAICS Cogen",F5143="Commercial NAICS Non-Cogen",F5143="Industrial NAICS Cogen", F5143="industrial NAICS non-Cogen")),FALSE, TRUE))</f>
        <v/>
      </c>
    </row>
    <row r="5144">
      <c r="A5144" s="129" t="n">
        <v>99999</v>
      </c>
      <c r="B5144" s="130" t="inlineStr">
        <is>
          <t>State-Fuel Level Increment</t>
        </is>
      </c>
      <c r="C5144" s="130" t="inlineStr">
        <is>
          <t>State-Fuel Level Increment</t>
        </is>
      </c>
      <c r="D5144" s="129" t="n">
        <v>99999</v>
      </c>
      <c r="E5144" s="130" t="inlineStr">
        <is>
          <t>GA</t>
        </is>
      </c>
      <c r="F5144" s="130" t="inlineStr">
        <is>
          <t>NAICS-22 Non-Cogen</t>
        </is>
      </c>
      <c r="G5144" s="130" t="inlineStr">
        <is>
          <t>BA</t>
        </is>
      </c>
      <c r="H5144" s="130" t="inlineStr">
        <is>
          <t>MWH</t>
        </is>
      </c>
      <c r="I5144" s="130" t="inlineStr">
        <is>
          <t>OTH</t>
        </is>
      </c>
      <c r="J5144" s="131" t="n">
        <v>0</v>
      </c>
      <c r="K5144" s="129" t="n">
        <v>2020</v>
      </c>
      <c r="L5144" s="120">
        <f>IF(VLOOKUP(H5144,'Cross-Page Data'!$D$4:$F$48,3,FALSE)="natural gas",VLOOKUP(G5144,'Cross-Page Data'!$I$4:$J$19,2,FALSE),IF(VLOOKUP(H5144,'Cross-Page Data'!$D$4:$F$48,3,FALSE)="solar",IF(G5144="PV","solar PV","solar thermal"),IF(VLOOKUP(H5144,'Cross-Page Data'!$D$4:$F$48,3,FALSE)="wind",VLOOKUP(G5144,'Cross-Page Data'!$I$4:$J$19,2,FALSE),IF(VLOOKUP(H5144,'Cross-Page Data'!$D$4:$F$48,3,FALSE)="hydro",VLOOKUP(G5144,'Cross-Page Data'!$I$4:$J$19,2,FALSE),VLOOKUP(H5144,'Cross-Page Data'!$D$4:$F$48,3,FALSE)))))</f>
        <v/>
      </c>
      <c r="M5144" s="120">
        <f>IF(AND($P$2=FALSE,OR(F5144="Commercial NAICS Cogen",F5144="Industrial NAICS Cogen",F5144="NAICS-22 Cogen")),FALSE,IF(AND($P$3=FALSE,OR(F5144="Commercial NAICS Cogen",F5144="Commercial NAICS Non-Cogen",F5144="Industrial NAICS Cogen", F5144="industrial NAICS non-Cogen")),FALSE, TRUE))</f>
        <v/>
      </c>
    </row>
    <row r="5145">
      <c r="A5145" s="129" t="n">
        <v>99999</v>
      </c>
      <c r="B5145" s="130" t="inlineStr">
        <is>
          <t>State-Fuel Level Increment</t>
        </is>
      </c>
      <c r="C5145" s="130" t="inlineStr">
        <is>
          <t>State-Fuel Level Increment</t>
        </is>
      </c>
      <c r="D5145" s="129" t="n">
        <v>99999</v>
      </c>
      <c r="E5145" s="130" t="inlineStr">
        <is>
          <t>HI</t>
        </is>
      </c>
      <c r="F5145" s="130" t="inlineStr">
        <is>
          <t>Electric Utility</t>
        </is>
      </c>
      <c r="G5145" s="130" t="inlineStr">
        <is>
          <t>BA</t>
        </is>
      </c>
      <c r="H5145" s="130" t="inlineStr">
        <is>
          <t>MWH</t>
        </is>
      </c>
      <c r="I5145" s="130" t="inlineStr">
        <is>
          <t>OTH</t>
        </is>
      </c>
      <c r="J5145" s="131" t="n">
        <v>0</v>
      </c>
      <c r="K5145" s="129" t="n">
        <v>2020</v>
      </c>
      <c r="L5145" s="120">
        <f>IF(VLOOKUP(H5145,'Cross-Page Data'!$D$4:$F$48,3,FALSE)="natural gas",VLOOKUP(G5145,'Cross-Page Data'!$I$4:$J$19,2,FALSE),IF(VLOOKUP(H5145,'Cross-Page Data'!$D$4:$F$48,3,FALSE)="solar",IF(G5145="PV","solar PV","solar thermal"),IF(VLOOKUP(H5145,'Cross-Page Data'!$D$4:$F$48,3,FALSE)="wind",VLOOKUP(G5145,'Cross-Page Data'!$I$4:$J$19,2,FALSE),IF(VLOOKUP(H5145,'Cross-Page Data'!$D$4:$F$48,3,FALSE)="hydro",VLOOKUP(G5145,'Cross-Page Data'!$I$4:$J$19,2,FALSE),VLOOKUP(H5145,'Cross-Page Data'!$D$4:$F$48,3,FALSE)))))</f>
        <v/>
      </c>
      <c r="M5145" s="120">
        <f>IF(AND($P$2=FALSE,OR(F5145="Commercial NAICS Cogen",F5145="Industrial NAICS Cogen",F5145="NAICS-22 Cogen")),FALSE,IF(AND($P$3=FALSE,OR(F5145="Commercial NAICS Cogen",F5145="Commercial NAICS Non-Cogen",F5145="Industrial NAICS Cogen", F5145="industrial NAICS non-Cogen")),FALSE, TRUE))</f>
        <v/>
      </c>
    </row>
    <row r="5146">
      <c r="A5146" s="129" t="n">
        <v>99999</v>
      </c>
      <c r="B5146" s="130" t="inlineStr">
        <is>
          <t>State-Fuel Level Increment</t>
        </is>
      </c>
      <c r="C5146" s="130" t="inlineStr">
        <is>
          <t>State-Fuel Level Increment</t>
        </is>
      </c>
      <c r="D5146" s="129" t="n">
        <v>99999</v>
      </c>
      <c r="E5146" s="130" t="inlineStr">
        <is>
          <t>HI</t>
        </is>
      </c>
      <c r="F5146" s="130" t="inlineStr">
        <is>
          <t>NAICS-22 Non-Cogen</t>
        </is>
      </c>
      <c r="G5146" s="130" t="inlineStr">
        <is>
          <t>BA</t>
        </is>
      </c>
      <c r="H5146" s="130" t="inlineStr">
        <is>
          <t>MWH</t>
        </is>
      </c>
      <c r="I5146" s="130" t="inlineStr">
        <is>
          <t>OTH</t>
        </is>
      </c>
      <c r="J5146" s="131" t="n">
        <v>0</v>
      </c>
      <c r="K5146" s="129" t="n">
        <v>2020</v>
      </c>
      <c r="L5146" s="120">
        <f>IF(VLOOKUP(H5146,'Cross-Page Data'!$D$4:$F$48,3,FALSE)="natural gas",VLOOKUP(G5146,'Cross-Page Data'!$I$4:$J$19,2,FALSE),IF(VLOOKUP(H5146,'Cross-Page Data'!$D$4:$F$48,3,FALSE)="solar",IF(G5146="PV","solar PV","solar thermal"),IF(VLOOKUP(H5146,'Cross-Page Data'!$D$4:$F$48,3,FALSE)="wind",VLOOKUP(G5146,'Cross-Page Data'!$I$4:$J$19,2,FALSE),IF(VLOOKUP(H5146,'Cross-Page Data'!$D$4:$F$48,3,FALSE)="hydro",VLOOKUP(G5146,'Cross-Page Data'!$I$4:$J$19,2,FALSE),VLOOKUP(H5146,'Cross-Page Data'!$D$4:$F$48,3,FALSE)))))</f>
        <v/>
      </c>
      <c r="M5146" s="120">
        <f>IF(AND($P$2=FALSE,OR(F5146="Commercial NAICS Cogen",F5146="Industrial NAICS Cogen",F5146="NAICS-22 Cogen")),FALSE,IF(AND($P$3=FALSE,OR(F5146="Commercial NAICS Cogen",F5146="Commercial NAICS Non-Cogen",F5146="Industrial NAICS Cogen", F5146="industrial NAICS non-Cogen")),FALSE, TRUE))</f>
        <v/>
      </c>
    </row>
    <row r="5147">
      <c r="A5147" s="129" t="n">
        <v>99999</v>
      </c>
      <c r="B5147" s="130" t="inlineStr">
        <is>
          <t>State-Fuel Level Increment</t>
        </is>
      </c>
      <c r="C5147" s="130" t="inlineStr">
        <is>
          <t>State-Fuel Level Increment</t>
        </is>
      </c>
      <c r="D5147" s="129" t="n">
        <v>99999</v>
      </c>
      <c r="E5147" s="130" t="inlineStr">
        <is>
          <t>IA</t>
        </is>
      </c>
      <c r="F5147" s="130" t="inlineStr">
        <is>
          <t>Electric Utility</t>
        </is>
      </c>
      <c r="G5147" s="130" t="inlineStr">
        <is>
          <t>BA</t>
        </is>
      </c>
      <c r="H5147" s="130" t="inlineStr">
        <is>
          <t>MWH</t>
        </is>
      </c>
      <c r="I5147" s="130" t="inlineStr">
        <is>
          <t>OTH</t>
        </is>
      </c>
      <c r="J5147" s="131" t="n">
        <v>0</v>
      </c>
      <c r="K5147" s="129" t="n">
        <v>2020</v>
      </c>
      <c r="L5147" s="120">
        <f>IF(VLOOKUP(H5147,'Cross-Page Data'!$D$4:$F$48,3,FALSE)="natural gas",VLOOKUP(G5147,'Cross-Page Data'!$I$4:$J$19,2,FALSE),IF(VLOOKUP(H5147,'Cross-Page Data'!$D$4:$F$48,3,FALSE)="solar",IF(G5147="PV","solar PV","solar thermal"),IF(VLOOKUP(H5147,'Cross-Page Data'!$D$4:$F$48,3,FALSE)="wind",VLOOKUP(G5147,'Cross-Page Data'!$I$4:$J$19,2,FALSE),IF(VLOOKUP(H5147,'Cross-Page Data'!$D$4:$F$48,3,FALSE)="hydro",VLOOKUP(G5147,'Cross-Page Data'!$I$4:$J$19,2,FALSE),VLOOKUP(H5147,'Cross-Page Data'!$D$4:$F$48,3,FALSE)))))</f>
        <v/>
      </c>
      <c r="M5147" s="120">
        <f>IF(AND($P$2=FALSE,OR(F5147="Commercial NAICS Cogen",F5147="Industrial NAICS Cogen",F5147="NAICS-22 Cogen")),FALSE,IF(AND($P$3=FALSE,OR(F5147="Commercial NAICS Cogen",F5147="Commercial NAICS Non-Cogen",F5147="Industrial NAICS Cogen", F5147="industrial NAICS non-Cogen")),FALSE, TRUE))</f>
        <v/>
      </c>
    </row>
    <row r="5148">
      <c r="A5148" s="129" t="n">
        <v>99999</v>
      </c>
      <c r="B5148" s="130" t="inlineStr">
        <is>
          <t>State-Fuel Level Increment</t>
        </is>
      </c>
      <c r="C5148" s="130" t="inlineStr">
        <is>
          <t>State-Fuel Level Increment</t>
        </is>
      </c>
      <c r="D5148" s="129" t="n">
        <v>99999</v>
      </c>
      <c r="E5148" s="130" t="inlineStr">
        <is>
          <t>IL</t>
        </is>
      </c>
      <c r="F5148" s="130" t="inlineStr">
        <is>
          <t>Electric Utility</t>
        </is>
      </c>
      <c r="G5148" s="130" t="inlineStr">
        <is>
          <t>BA</t>
        </is>
      </c>
      <c r="H5148" s="130" t="inlineStr">
        <is>
          <t>MWH</t>
        </is>
      </c>
      <c r="I5148" s="130" t="inlineStr">
        <is>
          <t>OTH</t>
        </is>
      </c>
      <c r="J5148" s="131" t="n">
        <v>0</v>
      </c>
      <c r="K5148" s="129" t="n">
        <v>2020</v>
      </c>
      <c r="L5148" s="120">
        <f>IF(VLOOKUP(H5148,'Cross-Page Data'!$D$4:$F$48,3,FALSE)="natural gas",VLOOKUP(G5148,'Cross-Page Data'!$I$4:$J$19,2,FALSE),IF(VLOOKUP(H5148,'Cross-Page Data'!$D$4:$F$48,3,FALSE)="solar",IF(G5148="PV","solar PV","solar thermal"),IF(VLOOKUP(H5148,'Cross-Page Data'!$D$4:$F$48,3,FALSE)="wind",VLOOKUP(G5148,'Cross-Page Data'!$I$4:$J$19,2,FALSE),IF(VLOOKUP(H5148,'Cross-Page Data'!$D$4:$F$48,3,FALSE)="hydro",VLOOKUP(G5148,'Cross-Page Data'!$I$4:$J$19,2,FALSE),VLOOKUP(H5148,'Cross-Page Data'!$D$4:$F$48,3,FALSE)))))</f>
        <v/>
      </c>
      <c r="M5148" s="120">
        <f>IF(AND($P$2=FALSE,OR(F5148="Commercial NAICS Cogen",F5148="Industrial NAICS Cogen",F5148="NAICS-22 Cogen")),FALSE,IF(AND($P$3=FALSE,OR(F5148="Commercial NAICS Cogen",F5148="Commercial NAICS Non-Cogen",F5148="Industrial NAICS Cogen", F5148="industrial NAICS non-Cogen")),FALSE, TRUE))</f>
        <v/>
      </c>
    </row>
    <row r="5149">
      <c r="A5149" s="129" t="n">
        <v>99999</v>
      </c>
      <c r="B5149" s="130" t="inlineStr">
        <is>
          <t>State-Fuel Level Increment</t>
        </is>
      </c>
      <c r="C5149" s="130" t="inlineStr">
        <is>
          <t>State-Fuel Level Increment</t>
        </is>
      </c>
      <c r="D5149" s="129" t="n">
        <v>99999</v>
      </c>
      <c r="E5149" s="130" t="inlineStr">
        <is>
          <t>IL</t>
        </is>
      </c>
      <c r="F5149" s="130" t="inlineStr">
        <is>
          <t>NAICS-22 Non-Cogen</t>
        </is>
      </c>
      <c r="G5149" s="130" t="inlineStr">
        <is>
          <t>BA</t>
        </is>
      </c>
      <c r="H5149" s="130" t="inlineStr">
        <is>
          <t>MWH</t>
        </is>
      </c>
      <c r="I5149" s="130" t="inlineStr">
        <is>
          <t>OTH</t>
        </is>
      </c>
      <c r="J5149" s="131" t="n">
        <v>0</v>
      </c>
      <c r="K5149" s="129" t="n">
        <v>2020</v>
      </c>
      <c r="L5149" s="120">
        <f>IF(VLOOKUP(H5149,'Cross-Page Data'!$D$4:$F$48,3,FALSE)="natural gas",VLOOKUP(G5149,'Cross-Page Data'!$I$4:$J$19,2,FALSE),IF(VLOOKUP(H5149,'Cross-Page Data'!$D$4:$F$48,3,FALSE)="solar",IF(G5149="PV","solar PV","solar thermal"),IF(VLOOKUP(H5149,'Cross-Page Data'!$D$4:$F$48,3,FALSE)="wind",VLOOKUP(G5149,'Cross-Page Data'!$I$4:$J$19,2,FALSE),IF(VLOOKUP(H5149,'Cross-Page Data'!$D$4:$F$48,3,FALSE)="hydro",VLOOKUP(G5149,'Cross-Page Data'!$I$4:$J$19,2,FALSE),VLOOKUP(H5149,'Cross-Page Data'!$D$4:$F$48,3,FALSE)))))</f>
        <v/>
      </c>
      <c r="M5149" s="120">
        <f>IF(AND($P$2=FALSE,OR(F5149="Commercial NAICS Cogen",F5149="Industrial NAICS Cogen",F5149="NAICS-22 Cogen")),FALSE,IF(AND($P$3=FALSE,OR(F5149="Commercial NAICS Cogen",F5149="Commercial NAICS Non-Cogen",F5149="Industrial NAICS Cogen", F5149="industrial NAICS non-Cogen")),FALSE, TRUE))</f>
        <v/>
      </c>
    </row>
    <row r="5150">
      <c r="A5150" s="129" t="n">
        <v>99999</v>
      </c>
      <c r="B5150" s="130" t="inlineStr">
        <is>
          <t>State-Fuel Level Increment</t>
        </is>
      </c>
      <c r="C5150" s="130" t="inlineStr">
        <is>
          <t>State-Fuel Level Increment</t>
        </is>
      </c>
      <c r="D5150" s="129" t="n">
        <v>99999</v>
      </c>
      <c r="E5150" s="130" t="inlineStr">
        <is>
          <t>IN</t>
        </is>
      </c>
      <c r="F5150" s="130" t="inlineStr">
        <is>
          <t>Electric Utility</t>
        </is>
      </c>
      <c r="G5150" s="130" t="inlineStr">
        <is>
          <t>BA</t>
        </is>
      </c>
      <c r="H5150" s="130" t="inlineStr">
        <is>
          <t>MWH</t>
        </is>
      </c>
      <c r="I5150" s="130" t="inlineStr">
        <is>
          <t>OTH</t>
        </is>
      </c>
      <c r="J5150" s="131" t="n">
        <v>0</v>
      </c>
      <c r="K5150" s="129" t="n">
        <v>2020</v>
      </c>
      <c r="L5150" s="120">
        <f>IF(VLOOKUP(H5150,'Cross-Page Data'!$D$4:$F$48,3,FALSE)="natural gas",VLOOKUP(G5150,'Cross-Page Data'!$I$4:$J$19,2,FALSE),IF(VLOOKUP(H5150,'Cross-Page Data'!$D$4:$F$48,3,FALSE)="solar",IF(G5150="PV","solar PV","solar thermal"),IF(VLOOKUP(H5150,'Cross-Page Data'!$D$4:$F$48,3,FALSE)="wind",VLOOKUP(G5150,'Cross-Page Data'!$I$4:$J$19,2,FALSE),IF(VLOOKUP(H5150,'Cross-Page Data'!$D$4:$F$48,3,FALSE)="hydro",VLOOKUP(G5150,'Cross-Page Data'!$I$4:$J$19,2,FALSE),VLOOKUP(H5150,'Cross-Page Data'!$D$4:$F$48,3,FALSE)))))</f>
        <v/>
      </c>
      <c r="M5150" s="120">
        <f>IF(AND($P$2=FALSE,OR(F5150="Commercial NAICS Cogen",F5150="Industrial NAICS Cogen",F5150="NAICS-22 Cogen")),FALSE,IF(AND($P$3=FALSE,OR(F5150="Commercial NAICS Cogen",F5150="Commercial NAICS Non-Cogen",F5150="Industrial NAICS Cogen", F5150="industrial NAICS non-Cogen")),FALSE, TRUE))</f>
        <v/>
      </c>
    </row>
    <row r="5151">
      <c r="A5151" s="129" t="n">
        <v>99999</v>
      </c>
      <c r="B5151" s="130" t="inlineStr">
        <is>
          <t>State-Fuel Level Increment</t>
        </is>
      </c>
      <c r="C5151" s="130" t="inlineStr">
        <is>
          <t>State-Fuel Level Increment</t>
        </is>
      </c>
      <c r="D5151" s="129" t="n">
        <v>99999</v>
      </c>
      <c r="E5151" s="130" t="inlineStr">
        <is>
          <t>LA</t>
        </is>
      </c>
      <c r="F5151" s="130" t="inlineStr">
        <is>
          <t>Electric Utility</t>
        </is>
      </c>
      <c r="G5151" s="130" t="inlineStr">
        <is>
          <t>BA</t>
        </is>
      </c>
      <c r="H5151" s="130" t="inlineStr">
        <is>
          <t>MWH</t>
        </is>
      </c>
      <c r="I5151" s="130" t="inlineStr">
        <is>
          <t>OTH</t>
        </is>
      </c>
      <c r="J5151" s="131" t="n">
        <v>0</v>
      </c>
      <c r="K5151" s="129" t="n">
        <v>2020</v>
      </c>
      <c r="L5151" s="120">
        <f>IF(VLOOKUP(H5151,'Cross-Page Data'!$D$4:$F$48,3,FALSE)="natural gas",VLOOKUP(G5151,'Cross-Page Data'!$I$4:$J$19,2,FALSE),IF(VLOOKUP(H5151,'Cross-Page Data'!$D$4:$F$48,3,FALSE)="solar",IF(G5151="PV","solar PV","solar thermal"),IF(VLOOKUP(H5151,'Cross-Page Data'!$D$4:$F$48,3,FALSE)="wind",VLOOKUP(G5151,'Cross-Page Data'!$I$4:$J$19,2,FALSE),IF(VLOOKUP(H5151,'Cross-Page Data'!$D$4:$F$48,3,FALSE)="hydro",VLOOKUP(G5151,'Cross-Page Data'!$I$4:$J$19,2,FALSE),VLOOKUP(H5151,'Cross-Page Data'!$D$4:$F$48,3,FALSE)))))</f>
        <v/>
      </c>
      <c r="M5151" s="120">
        <f>IF(AND($P$2=FALSE,OR(F5151="Commercial NAICS Cogen",F5151="Industrial NAICS Cogen",F5151="NAICS-22 Cogen")),FALSE,IF(AND($P$3=FALSE,OR(F5151="Commercial NAICS Cogen",F5151="Commercial NAICS Non-Cogen",F5151="Industrial NAICS Cogen", F5151="industrial NAICS non-Cogen")),FALSE, TRUE))</f>
        <v/>
      </c>
    </row>
    <row r="5152">
      <c r="A5152" s="129" t="n">
        <v>99999</v>
      </c>
      <c r="B5152" s="130" t="inlineStr">
        <is>
          <t>State-Fuel Level Increment</t>
        </is>
      </c>
      <c r="C5152" s="130" t="inlineStr">
        <is>
          <t>State-Fuel Level Increment</t>
        </is>
      </c>
      <c r="D5152" s="129" t="n">
        <v>99999</v>
      </c>
      <c r="E5152" s="130" t="inlineStr">
        <is>
          <t>MA</t>
        </is>
      </c>
      <c r="F5152" s="130" t="inlineStr">
        <is>
          <t>Electric Utility</t>
        </is>
      </c>
      <c r="G5152" s="130" t="inlineStr">
        <is>
          <t>BA</t>
        </is>
      </c>
      <c r="H5152" s="130" t="inlineStr">
        <is>
          <t>MWH</t>
        </is>
      </c>
      <c r="I5152" s="130" t="inlineStr">
        <is>
          <t>OTH</t>
        </is>
      </c>
      <c r="J5152" s="131" t="n">
        <v>0</v>
      </c>
      <c r="K5152" s="129" t="n">
        <v>2020</v>
      </c>
      <c r="L5152" s="120">
        <f>IF(VLOOKUP(H5152,'Cross-Page Data'!$D$4:$F$48,3,FALSE)="natural gas",VLOOKUP(G5152,'Cross-Page Data'!$I$4:$J$19,2,FALSE),IF(VLOOKUP(H5152,'Cross-Page Data'!$D$4:$F$48,3,FALSE)="solar",IF(G5152="PV","solar PV","solar thermal"),IF(VLOOKUP(H5152,'Cross-Page Data'!$D$4:$F$48,3,FALSE)="wind",VLOOKUP(G5152,'Cross-Page Data'!$I$4:$J$19,2,FALSE),IF(VLOOKUP(H5152,'Cross-Page Data'!$D$4:$F$48,3,FALSE)="hydro",VLOOKUP(G5152,'Cross-Page Data'!$I$4:$J$19,2,FALSE),VLOOKUP(H5152,'Cross-Page Data'!$D$4:$F$48,3,FALSE)))))</f>
        <v/>
      </c>
      <c r="M5152" s="120">
        <f>IF(AND($P$2=FALSE,OR(F5152="Commercial NAICS Cogen",F5152="Industrial NAICS Cogen",F5152="NAICS-22 Cogen")),FALSE,IF(AND($P$3=FALSE,OR(F5152="Commercial NAICS Cogen",F5152="Commercial NAICS Non-Cogen",F5152="Industrial NAICS Cogen", F5152="industrial NAICS non-Cogen")),FALSE, TRUE))</f>
        <v/>
      </c>
    </row>
    <row r="5153">
      <c r="A5153" s="129" t="n">
        <v>99999</v>
      </c>
      <c r="B5153" s="130" t="inlineStr">
        <is>
          <t>State-Fuel Level Increment</t>
        </is>
      </c>
      <c r="C5153" s="130" t="inlineStr">
        <is>
          <t>State-Fuel Level Increment</t>
        </is>
      </c>
      <c r="D5153" s="129" t="n">
        <v>99999</v>
      </c>
      <c r="E5153" s="130" t="inlineStr">
        <is>
          <t>MA</t>
        </is>
      </c>
      <c r="F5153" s="130" t="inlineStr">
        <is>
          <t>NAICS-22 Non-Cogen</t>
        </is>
      </c>
      <c r="G5153" s="130" t="inlineStr">
        <is>
          <t>BA</t>
        </is>
      </c>
      <c r="H5153" s="130" t="inlineStr">
        <is>
          <t>MWH</t>
        </is>
      </c>
      <c r="I5153" s="130" t="inlineStr">
        <is>
          <t>OTH</t>
        </is>
      </c>
      <c r="J5153" s="131" t="n">
        <v>0</v>
      </c>
      <c r="K5153" s="129" t="n">
        <v>2020</v>
      </c>
      <c r="L5153" s="120">
        <f>IF(VLOOKUP(H5153,'Cross-Page Data'!$D$4:$F$48,3,FALSE)="natural gas",VLOOKUP(G5153,'Cross-Page Data'!$I$4:$J$19,2,FALSE),IF(VLOOKUP(H5153,'Cross-Page Data'!$D$4:$F$48,3,FALSE)="solar",IF(G5153="PV","solar PV","solar thermal"),IF(VLOOKUP(H5153,'Cross-Page Data'!$D$4:$F$48,3,FALSE)="wind",VLOOKUP(G5153,'Cross-Page Data'!$I$4:$J$19,2,FALSE),IF(VLOOKUP(H5153,'Cross-Page Data'!$D$4:$F$48,3,FALSE)="hydro",VLOOKUP(G5153,'Cross-Page Data'!$I$4:$J$19,2,FALSE),VLOOKUP(H5153,'Cross-Page Data'!$D$4:$F$48,3,FALSE)))))</f>
        <v/>
      </c>
      <c r="M5153" s="120">
        <f>IF(AND($P$2=FALSE,OR(F5153="Commercial NAICS Cogen",F5153="Industrial NAICS Cogen",F5153="NAICS-22 Cogen")),FALSE,IF(AND($P$3=FALSE,OR(F5153="Commercial NAICS Cogen",F5153="Commercial NAICS Non-Cogen",F5153="Industrial NAICS Cogen", F5153="industrial NAICS non-Cogen")),FALSE, TRUE))</f>
        <v/>
      </c>
    </row>
    <row r="5154">
      <c r="A5154" s="129" t="n">
        <v>99999</v>
      </c>
      <c r="B5154" s="130" t="inlineStr">
        <is>
          <t>State-Fuel Level Increment</t>
        </is>
      </c>
      <c r="C5154" s="130" t="inlineStr">
        <is>
          <t>State-Fuel Level Increment</t>
        </is>
      </c>
      <c r="D5154" s="129" t="n">
        <v>99999</v>
      </c>
      <c r="E5154" s="130" t="inlineStr">
        <is>
          <t>MA</t>
        </is>
      </c>
      <c r="F5154" s="130" t="inlineStr">
        <is>
          <t>Industrial NAICS Non-Cogen</t>
        </is>
      </c>
      <c r="G5154" s="130" t="inlineStr">
        <is>
          <t>BA</t>
        </is>
      </c>
      <c r="H5154" s="130" t="inlineStr">
        <is>
          <t>MWH</t>
        </is>
      </c>
      <c r="I5154" s="130" t="inlineStr">
        <is>
          <t>OTH</t>
        </is>
      </c>
      <c r="J5154" s="131" t="n">
        <v>0</v>
      </c>
      <c r="K5154" s="129" t="n">
        <v>2020</v>
      </c>
      <c r="L5154" s="120">
        <f>IF(VLOOKUP(H5154,'Cross-Page Data'!$D$4:$F$48,3,FALSE)="natural gas",VLOOKUP(G5154,'Cross-Page Data'!$I$4:$J$19,2,FALSE),IF(VLOOKUP(H5154,'Cross-Page Data'!$D$4:$F$48,3,FALSE)="solar",IF(G5154="PV","solar PV","solar thermal"),IF(VLOOKUP(H5154,'Cross-Page Data'!$D$4:$F$48,3,FALSE)="wind",VLOOKUP(G5154,'Cross-Page Data'!$I$4:$J$19,2,FALSE),IF(VLOOKUP(H5154,'Cross-Page Data'!$D$4:$F$48,3,FALSE)="hydro",VLOOKUP(G5154,'Cross-Page Data'!$I$4:$J$19,2,FALSE),VLOOKUP(H5154,'Cross-Page Data'!$D$4:$F$48,3,FALSE)))))</f>
        <v/>
      </c>
      <c r="M5154" s="120">
        <f>IF(AND($P$2=FALSE,OR(F5154="Commercial NAICS Cogen",F5154="Industrial NAICS Cogen",F5154="NAICS-22 Cogen")),FALSE,IF(AND($P$3=FALSE,OR(F5154="Commercial NAICS Cogen",F5154="Commercial NAICS Non-Cogen",F5154="Industrial NAICS Cogen", F5154="industrial NAICS non-Cogen")),FALSE, TRUE))</f>
        <v/>
      </c>
    </row>
    <row r="5155">
      <c r="A5155" s="129" t="n">
        <v>99999</v>
      </c>
      <c r="B5155" s="130" t="inlineStr">
        <is>
          <t>State-Fuel Level Increment</t>
        </is>
      </c>
      <c r="C5155" s="130" t="inlineStr">
        <is>
          <t>State-Fuel Level Increment</t>
        </is>
      </c>
      <c r="D5155" s="129" t="n">
        <v>99999</v>
      </c>
      <c r="E5155" s="130" t="inlineStr">
        <is>
          <t>MD</t>
        </is>
      </c>
      <c r="F5155" s="130" t="inlineStr">
        <is>
          <t>NAICS-22 Non-Cogen</t>
        </is>
      </c>
      <c r="G5155" s="130" t="inlineStr">
        <is>
          <t>BA</t>
        </is>
      </c>
      <c r="H5155" s="130" t="inlineStr">
        <is>
          <t>MWH</t>
        </is>
      </c>
      <c r="I5155" s="130" t="inlineStr">
        <is>
          <t>OTH</t>
        </is>
      </c>
      <c r="J5155" s="131" t="n">
        <v>0</v>
      </c>
      <c r="K5155" s="129" t="n">
        <v>2020</v>
      </c>
      <c r="L5155" s="120">
        <f>IF(VLOOKUP(H5155,'Cross-Page Data'!$D$4:$F$48,3,FALSE)="natural gas",VLOOKUP(G5155,'Cross-Page Data'!$I$4:$J$19,2,FALSE),IF(VLOOKUP(H5155,'Cross-Page Data'!$D$4:$F$48,3,FALSE)="solar",IF(G5155="PV","solar PV","solar thermal"),IF(VLOOKUP(H5155,'Cross-Page Data'!$D$4:$F$48,3,FALSE)="wind",VLOOKUP(G5155,'Cross-Page Data'!$I$4:$J$19,2,FALSE),IF(VLOOKUP(H5155,'Cross-Page Data'!$D$4:$F$48,3,FALSE)="hydro",VLOOKUP(G5155,'Cross-Page Data'!$I$4:$J$19,2,FALSE),VLOOKUP(H5155,'Cross-Page Data'!$D$4:$F$48,3,FALSE)))))</f>
        <v/>
      </c>
      <c r="M5155" s="120">
        <f>IF(AND($P$2=FALSE,OR(F5155="Commercial NAICS Cogen",F5155="Industrial NAICS Cogen",F5155="NAICS-22 Cogen")),FALSE,IF(AND($P$3=FALSE,OR(F5155="Commercial NAICS Cogen",F5155="Commercial NAICS Non-Cogen",F5155="Industrial NAICS Cogen", F5155="industrial NAICS non-Cogen")),FALSE, TRUE))</f>
        <v/>
      </c>
    </row>
    <row r="5156">
      <c r="A5156" s="129" t="n">
        <v>99999</v>
      </c>
      <c r="B5156" s="130" t="inlineStr">
        <is>
          <t>State-Fuel Level Increment</t>
        </is>
      </c>
      <c r="C5156" s="130" t="inlineStr">
        <is>
          <t>State-Fuel Level Increment</t>
        </is>
      </c>
      <c r="D5156" s="129" t="n">
        <v>99999</v>
      </c>
      <c r="E5156" s="130" t="inlineStr">
        <is>
          <t>MI</t>
        </is>
      </c>
      <c r="F5156" s="130" t="inlineStr">
        <is>
          <t>Electric Utility</t>
        </is>
      </c>
      <c r="G5156" s="130" t="inlineStr">
        <is>
          <t>BA</t>
        </is>
      </c>
      <c r="H5156" s="130" t="inlineStr">
        <is>
          <t>MWH</t>
        </is>
      </c>
      <c r="I5156" s="130" t="inlineStr">
        <is>
          <t>OTH</t>
        </is>
      </c>
      <c r="J5156" s="131" t="n">
        <v>0</v>
      </c>
      <c r="K5156" s="129" t="n">
        <v>2020</v>
      </c>
      <c r="L5156" s="120">
        <f>IF(VLOOKUP(H5156,'Cross-Page Data'!$D$4:$F$48,3,FALSE)="natural gas",VLOOKUP(G5156,'Cross-Page Data'!$I$4:$J$19,2,FALSE),IF(VLOOKUP(H5156,'Cross-Page Data'!$D$4:$F$48,3,FALSE)="solar",IF(G5156="PV","solar PV","solar thermal"),IF(VLOOKUP(H5156,'Cross-Page Data'!$D$4:$F$48,3,FALSE)="wind",VLOOKUP(G5156,'Cross-Page Data'!$I$4:$J$19,2,FALSE),IF(VLOOKUP(H5156,'Cross-Page Data'!$D$4:$F$48,3,FALSE)="hydro",VLOOKUP(G5156,'Cross-Page Data'!$I$4:$J$19,2,FALSE),VLOOKUP(H5156,'Cross-Page Data'!$D$4:$F$48,3,FALSE)))))</f>
        <v/>
      </c>
      <c r="M5156" s="120">
        <f>IF(AND($P$2=FALSE,OR(F5156="Commercial NAICS Cogen",F5156="Industrial NAICS Cogen",F5156="NAICS-22 Cogen")),FALSE,IF(AND($P$3=FALSE,OR(F5156="Commercial NAICS Cogen",F5156="Commercial NAICS Non-Cogen",F5156="Industrial NAICS Cogen", F5156="industrial NAICS non-Cogen")),FALSE, TRUE))</f>
        <v/>
      </c>
    </row>
    <row r="5157">
      <c r="A5157" s="129" t="n">
        <v>99999</v>
      </c>
      <c r="B5157" s="130" t="inlineStr">
        <is>
          <t>State-Fuel Level Increment</t>
        </is>
      </c>
      <c r="C5157" s="130" t="inlineStr">
        <is>
          <t>State-Fuel Level Increment</t>
        </is>
      </c>
      <c r="D5157" s="129" t="n">
        <v>99999</v>
      </c>
      <c r="E5157" s="130" t="inlineStr">
        <is>
          <t>MN</t>
        </is>
      </c>
      <c r="F5157" s="130" t="inlineStr">
        <is>
          <t>Electric Utility</t>
        </is>
      </c>
      <c r="G5157" s="130" t="inlineStr">
        <is>
          <t>BA</t>
        </is>
      </c>
      <c r="H5157" s="130" t="inlineStr">
        <is>
          <t>MWH</t>
        </is>
      </c>
      <c r="I5157" s="130" t="inlineStr">
        <is>
          <t>OTH</t>
        </is>
      </c>
      <c r="J5157" s="131" t="n">
        <v>0</v>
      </c>
      <c r="K5157" s="129" t="n">
        <v>2020</v>
      </c>
      <c r="L5157" s="120">
        <f>IF(VLOOKUP(H5157,'Cross-Page Data'!$D$4:$F$48,3,FALSE)="natural gas",VLOOKUP(G5157,'Cross-Page Data'!$I$4:$J$19,2,FALSE),IF(VLOOKUP(H5157,'Cross-Page Data'!$D$4:$F$48,3,FALSE)="solar",IF(G5157="PV","solar PV","solar thermal"),IF(VLOOKUP(H5157,'Cross-Page Data'!$D$4:$F$48,3,FALSE)="wind",VLOOKUP(G5157,'Cross-Page Data'!$I$4:$J$19,2,FALSE),IF(VLOOKUP(H5157,'Cross-Page Data'!$D$4:$F$48,3,FALSE)="hydro",VLOOKUP(G5157,'Cross-Page Data'!$I$4:$J$19,2,FALSE),VLOOKUP(H5157,'Cross-Page Data'!$D$4:$F$48,3,FALSE)))))</f>
        <v/>
      </c>
      <c r="M5157" s="120">
        <f>IF(AND($P$2=FALSE,OR(F5157="Commercial NAICS Cogen",F5157="Industrial NAICS Cogen",F5157="NAICS-22 Cogen")),FALSE,IF(AND($P$3=FALSE,OR(F5157="Commercial NAICS Cogen",F5157="Commercial NAICS Non-Cogen",F5157="Industrial NAICS Cogen", F5157="industrial NAICS non-Cogen")),FALSE, TRUE))</f>
        <v/>
      </c>
    </row>
    <row r="5158">
      <c r="A5158" s="129" t="n">
        <v>99999</v>
      </c>
      <c r="B5158" s="130" t="inlineStr">
        <is>
          <t>State-Fuel Level Increment</t>
        </is>
      </c>
      <c r="C5158" s="130" t="inlineStr">
        <is>
          <t>State-Fuel Level Increment</t>
        </is>
      </c>
      <c r="D5158" s="129" t="n">
        <v>99999</v>
      </c>
      <c r="E5158" s="130" t="inlineStr">
        <is>
          <t>MN</t>
        </is>
      </c>
      <c r="F5158" s="130" t="inlineStr">
        <is>
          <t>NAICS-22 Non-Cogen</t>
        </is>
      </c>
      <c r="G5158" s="130" t="inlineStr">
        <is>
          <t>BA</t>
        </is>
      </c>
      <c r="H5158" s="130" t="inlineStr">
        <is>
          <t>MWH</t>
        </is>
      </c>
      <c r="I5158" s="130" t="inlineStr">
        <is>
          <t>OTH</t>
        </is>
      </c>
      <c r="J5158" s="131" t="n">
        <v>0</v>
      </c>
      <c r="K5158" s="129" t="n">
        <v>2020</v>
      </c>
      <c r="L5158" s="120">
        <f>IF(VLOOKUP(H5158,'Cross-Page Data'!$D$4:$F$48,3,FALSE)="natural gas",VLOOKUP(G5158,'Cross-Page Data'!$I$4:$J$19,2,FALSE),IF(VLOOKUP(H5158,'Cross-Page Data'!$D$4:$F$48,3,FALSE)="solar",IF(G5158="PV","solar PV","solar thermal"),IF(VLOOKUP(H5158,'Cross-Page Data'!$D$4:$F$48,3,FALSE)="wind",VLOOKUP(G5158,'Cross-Page Data'!$I$4:$J$19,2,FALSE),IF(VLOOKUP(H5158,'Cross-Page Data'!$D$4:$F$48,3,FALSE)="hydro",VLOOKUP(G5158,'Cross-Page Data'!$I$4:$J$19,2,FALSE),VLOOKUP(H5158,'Cross-Page Data'!$D$4:$F$48,3,FALSE)))))</f>
        <v/>
      </c>
      <c r="M5158" s="120">
        <f>IF(AND($P$2=FALSE,OR(F5158="Commercial NAICS Cogen",F5158="Industrial NAICS Cogen",F5158="NAICS-22 Cogen")),FALSE,IF(AND($P$3=FALSE,OR(F5158="Commercial NAICS Cogen",F5158="Commercial NAICS Non-Cogen",F5158="Industrial NAICS Cogen", F5158="industrial NAICS non-Cogen")),FALSE, TRUE))</f>
        <v/>
      </c>
    </row>
    <row r="5159">
      <c r="A5159" s="129" t="n">
        <v>99999</v>
      </c>
      <c r="B5159" s="130" t="inlineStr">
        <is>
          <t>State-Fuel Level Increment</t>
        </is>
      </c>
      <c r="C5159" s="130" t="inlineStr">
        <is>
          <t>State-Fuel Level Increment</t>
        </is>
      </c>
      <c r="D5159" s="129" t="n">
        <v>99999</v>
      </c>
      <c r="E5159" s="130" t="inlineStr">
        <is>
          <t>MO</t>
        </is>
      </c>
      <c r="F5159" s="130" t="inlineStr">
        <is>
          <t>Electric Utility</t>
        </is>
      </c>
      <c r="G5159" s="130" t="inlineStr">
        <is>
          <t>BA</t>
        </is>
      </c>
      <c r="H5159" s="130" t="inlineStr">
        <is>
          <t>MWH</t>
        </is>
      </c>
      <c r="I5159" s="130" t="inlineStr">
        <is>
          <t>OTH</t>
        </is>
      </c>
      <c r="J5159" s="131" t="n">
        <v>0</v>
      </c>
      <c r="K5159" s="129" t="n">
        <v>2020</v>
      </c>
      <c r="L5159" s="120">
        <f>IF(VLOOKUP(H5159,'Cross-Page Data'!$D$4:$F$48,3,FALSE)="natural gas",VLOOKUP(G5159,'Cross-Page Data'!$I$4:$J$19,2,FALSE),IF(VLOOKUP(H5159,'Cross-Page Data'!$D$4:$F$48,3,FALSE)="solar",IF(G5159="PV","solar PV","solar thermal"),IF(VLOOKUP(H5159,'Cross-Page Data'!$D$4:$F$48,3,FALSE)="wind",VLOOKUP(G5159,'Cross-Page Data'!$I$4:$J$19,2,FALSE),IF(VLOOKUP(H5159,'Cross-Page Data'!$D$4:$F$48,3,FALSE)="hydro",VLOOKUP(G5159,'Cross-Page Data'!$I$4:$J$19,2,FALSE),VLOOKUP(H5159,'Cross-Page Data'!$D$4:$F$48,3,FALSE)))))</f>
        <v/>
      </c>
      <c r="M5159" s="120">
        <f>IF(AND($P$2=FALSE,OR(F5159="Commercial NAICS Cogen",F5159="Industrial NAICS Cogen",F5159="NAICS-22 Cogen")),FALSE,IF(AND($P$3=FALSE,OR(F5159="Commercial NAICS Cogen",F5159="Commercial NAICS Non-Cogen",F5159="Industrial NAICS Cogen", F5159="industrial NAICS non-Cogen")),FALSE, TRUE))</f>
        <v/>
      </c>
    </row>
    <row r="5160">
      <c r="A5160" s="129" t="n">
        <v>99999</v>
      </c>
      <c r="B5160" s="130" t="inlineStr">
        <is>
          <t>State-Fuel Level Increment</t>
        </is>
      </c>
      <c r="C5160" s="130" t="inlineStr">
        <is>
          <t>State-Fuel Level Increment</t>
        </is>
      </c>
      <c r="D5160" s="129" t="n">
        <v>99999</v>
      </c>
      <c r="E5160" s="130" t="inlineStr">
        <is>
          <t>NC</t>
        </is>
      </c>
      <c r="F5160" s="130" t="inlineStr">
        <is>
          <t>Electric Utility</t>
        </is>
      </c>
      <c r="G5160" s="130" t="inlineStr">
        <is>
          <t>BA</t>
        </is>
      </c>
      <c r="H5160" s="130" t="inlineStr">
        <is>
          <t>MWH</t>
        </is>
      </c>
      <c r="I5160" s="130" t="inlineStr">
        <is>
          <t>OTH</t>
        </is>
      </c>
      <c r="J5160" s="131" t="n">
        <v>0</v>
      </c>
      <c r="K5160" s="129" t="n">
        <v>2020</v>
      </c>
      <c r="L5160" s="120">
        <f>IF(VLOOKUP(H5160,'Cross-Page Data'!$D$4:$F$48,3,FALSE)="natural gas",VLOOKUP(G5160,'Cross-Page Data'!$I$4:$J$19,2,FALSE),IF(VLOOKUP(H5160,'Cross-Page Data'!$D$4:$F$48,3,FALSE)="solar",IF(G5160="PV","solar PV","solar thermal"),IF(VLOOKUP(H5160,'Cross-Page Data'!$D$4:$F$48,3,FALSE)="wind",VLOOKUP(G5160,'Cross-Page Data'!$I$4:$J$19,2,FALSE),IF(VLOOKUP(H5160,'Cross-Page Data'!$D$4:$F$48,3,FALSE)="hydro",VLOOKUP(G5160,'Cross-Page Data'!$I$4:$J$19,2,FALSE),VLOOKUP(H5160,'Cross-Page Data'!$D$4:$F$48,3,FALSE)))))</f>
        <v/>
      </c>
      <c r="M5160" s="120">
        <f>IF(AND($P$2=FALSE,OR(F5160="Commercial NAICS Cogen",F5160="Industrial NAICS Cogen",F5160="NAICS-22 Cogen")),FALSE,IF(AND($P$3=FALSE,OR(F5160="Commercial NAICS Cogen",F5160="Commercial NAICS Non-Cogen",F5160="Industrial NAICS Cogen", F5160="industrial NAICS non-Cogen")),FALSE, TRUE))</f>
        <v/>
      </c>
    </row>
    <row r="5161">
      <c r="A5161" s="129" t="n">
        <v>99999</v>
      </c>
      <c r="B5161" s="130" t="inlineStr">
        <is>
          <t>State-Fuel Level Increment</t>
        </is>
      </c>
      <c r="C5161" s="130" t="inlineStr">
        <is>
          <t>State-Fuel Level Increment</t>
        </is>
      </c>
      <c r="D5161" s="129" t="n">
        <v>99999</v>
      </c>
      <c r="E5161" s="130" t="inlineStr">
        <is>
          <t>NJ</t>
        </is>
      </c>
      <c r="F5161" s="130" t="inlineStr">
        <is>
          <t>Electric Utility</t>
        </is>
      </c>
      <c r="G5161" s="130" t="inlineStr">
        <is>
          <t>BA</t>
        </is>
      </c>
      <c r="H5161" s="130" t="inlineStr">
        <is>
          <t>MWH</t>
        </is>
      </c>
      <c r="I5161" s="130" t="inlineStr">
        <is>
          <t>OTH</t>
        </is>
      </c>
      <c r="J5161" s="131" t="n">
        <v>0</v>
      </c>
      <c r="K5161" s="129" t="n">
        <v>2020</v>
      </c>
      <c r="L5161" s="120">
        <f>IF(VLOOKUP(H5161,'Cross-Page Data'!$D$4:$F$48,3,FALSE)="natural gas",VLOOKUP(G5161,'Cross-Page Data'!$I$4:$J$19,2,FALSE),IF(VLOOKUP(H5161,'Cross-Page Data'!$D$4:$F$48,3,FALSE)="solar",IF(G5161="PV","solar PV","solar thermal"),IF(VLOOKUP(H5161,'Cross-Page Data'!$D$4:$F$48,3,FALSE)="wind",VLOOKUP(G5161,'Cross-Page Data'!$I$4:$J$19,2,FALSE),IF(VLOOKUP(H5161,'Cross-Page Data'!$D$4:$F$48,3,FALSE)="hydro",VLOOKUP(G5161,'Cross-Page Data'!$I$4:$J$19,2,FALSE),VLOOKUP(H5161,'Cross-Page Data'!$D$4:$F$48,3,FALSE)))))</f>
        <v/>
      </c>
      <c r="M5161" s="120">
        <f>IF(AND($P$2=FALSE,OR(F5161="Commercial NAICS Cogen",F5161="Industrial NAICS Cogen",F5161="NAICS-22 Cogen")),FALSE,IF(AND($P$3=FALSE,OR(F5161="Commercial NAICS Cogen",F5161="Commercial NAICS Non-Cogen",F5161="Industrial NAICS Cogen", F5161="industrial NAICS non-Cogen")),FALSE, TRUE))</f>
        <v/>
      </c>
    </row>
    <row r="5162">
      <c r="A5162" s="129" t="n">
        <v>99999</v>
      </c>
      <c r="B5162" s="130" t="inlineStr">
        <is>
          <t>State-Fuel Level Increment</t>
        </is>
      </c>
      <c r="C5162" s="130" t="inlineStr">
        <is>
          <t>State-Fuel Level Increment</t>
        </is>
      </c>
      <c r="D5162" s="129" t="n">
        <v>99999</v>
      </c>
      <c r="E5162" s="130" t="inlineStr">
        <is>
          <t>NJ</t>
        </is>
      </c>
      <c r="F5162" s="130" t="inlineStr">
        <is>
          <t>NAICS-22 Non-Cogen</t>
        </is>
      </c>
      <c r="G5162" s="130" t="inlineStr">
        <is>
          <t>BA</t>
        </is>
      </c>
      <c r="H5162" s="130" t="inlineStr">
        <is>
          <t>MWH</t>
        </is>
      </c>
      <c r="I5162" s="130" t="inlineStr">
        <is>
          <t>OTH</t>
        </is>
      </c>
      <c r="J5162" s="131" t="n">
        <v>0</v>
      </c>
      <c r="K5162" s="129" t="n">
        <v>2020</v>
      </c>
      <c r="L5162" s="120">
        <f>IF(VLOOKUP(H5162,'Cross-Page Data'!$D$4:$F$48,3,FALSE)="natural gas",VLOOKUP(G5162,'Cross-Page Data'!$I$4:$J$19,2,FALSE),IF(VLOOKUP(H5162,'Cross-Page Data'!$D$4:$F$48,3,FALSE)="solar",IF(G5162="PV","solar PV","solar thermal"),IF(VLOOKUP(H5162,'Cross-Page Data'!$D$4:$F$48,3,FALSE)="wind",VLOOKUP(G5162,'Cross-Page Data'!$I$4:$J$19,2,FALSE),IF(VLOOKUP(H5162,'Cross-Page Data'!$D$4:$F$48,3,FALSE)="hydro",VLOOKUP(G5162,'Cross-Page Data'!$I$4:$J$19,2,FALSE),VLOOKUP(H5162,'Cross-Page Data'!$D$4:$F$48,3,FALSE)))))</f>
        <v/>
      </c>
      <c r="M5162" s="120">
        <f>IF(AND($P$2=FALSE,OR(F5162="Commercial NAICS Cogen",F5162="Industrial NAICS Cogen",F5162="NAICS-22 Cogen")),FALSE,IF(AND($P$3=FALSE,OR(F5162="Commercial NAICS Cogen",F5162="Commercial NAICS Non-Cogen",F5162="Industrial NAICS Cogen", F5162="industrial NAICS non-Cogen")),FALSE, TRUE))</f>
        <v/>
      </c>
    </row>
    <row r="5163">
      <c r="A5163" s="129" t="n">
        <v>99999</v>
      </c>
      <c r="B5163" s="130" t="inlineStr">
        <is>
          <t>State-Fuel Level Increment</t>
        </is>
      </c>
      <c r="C5163" s="130" t="inlineStr">
        <is>
          <t>State-Fuel Level Increment</t>
        </is>
      </c>
      <c r="D5163" s="129" t="n">
        <v>99999</v>
      </c>
      <c r="E5163" s="130" t="inlineStr">
        <is>
          <t>NY</t>
        </is>
      </c>
      <c r="F5163" s="130" t="inlineStr">
        <is>
          <t>Electric Utility</t>
        </is>
      </c>
      <c r="G5163" s="130" t="inlineStr">
        <is>
          <t>BA</t>
        </is>
      </c>
      <c r="H5163" s="130" t="inlineStr">
        <is>
          <t>MWH</t>
        </is>
      </c>
      <c r="I5163" s="130" t="inlineStr">
        <is>
          <t>OTH</t>
        </is>
      </c>
      <c r="J5163" s="131" t="n">
        <v>0</v>
      </c>
      <c r="K5163" s="129" t="n">
        <v>2020</v>
      </c>
      <c r="L5163" s="120">
        <f>IF(VLOOKUP(H5163,'Cross-Page Data'!$D$4:$F$48,3,FALSE)="natural gas",VLOOKUP(G5163,'Cross-Page Data'!$I$4:$J$19,2,FALSE),IF(VLOOKUP(H5163,'Cross-Page Data'!$D$4:$F$48,3,FALSE)="solar",IF(G5163="PV","solar PV","solar thermal"),IF(VLOOKUP(H5163,'Cross-Page Data'!$D$4:$F$48,3,FALSE)="wind",VLOOKUP(G5163,'Cross-Page Data'!$I$4:$J$19,2,FALSE),IF(VLOOKUP(H5163,'Cross-Page Data'!$D$4:$F$48,3,FALSE)="hydro",VLOOKUP(G5163,'Cross-Page Data'!$I$4:$J$19,2,FALSE),VLOOKUP(H5163,'Cross-Page Data'!$D$4:$F$48,3,FALSE)))))</f>
        <v/>
      </c>
      <c r="M5163" s="120">
        <f>IF(AND($P$2=FALSE,OR(F5163="Commercial NAICS Cogen",F5163="Industrial NAICS Cogen",F5163="NAICS-22 Cogen")),FALSE,IF(AND($P$3=FALSE,OR(F5163="Commercial NAICS Cogen",F5163="Commercial NAICS Non-Cogen",F5163="Industrial NAICS Cogen", F5163="industrial NAICS non-Cogen")),FALSE, TRUE))</f>
        <v/>
      </c>
    </row>
    <row r="5164">
      <c r="A5164" s="129" t="n">
        <v>99999</v>
      </c>
      <c r="B5164" s="130" t="inlineStr">
        <is>
          <t>State-Fuel Level Increment</t>
        </is>
      </c>
      <c r="C5164" s="130" t="inlineStr">
        <is>
          <t>State-Fuel Level Increment</t>
        </is>
      </c>
      <c r="D5164" s="129" t="n">
        <v>99999</v>
      </c>
      <c r="E5164" s="130" t="inlineStr">
        <is>
          <t>NY</t>
        </is>
      </c>
      <c r="F5164" s="130" t="inlineStr">
        <is>
          <t>NAICS-22 Non-Cogen</t>
        </is>
      </c>
      <c r="G5164" s="130" t="inlineStr">
        <is>
          <t>BA</t>
        </is>
      </c>
      <c r="H5164" s="130" t="inlineStr">
        <is>
          <t>MWH</t>
        </is>
      </c>
      <c r="I5164" s="130" t="inlineStr">
        <is>
          <t>OTH</t>
        </is>
      </c>
      <c r="J5164" s="131" t="n">
        <v>0</v>
      </c>
      <c r="K5164" s="129" t="n">
        <v>2020</v>
      </c>
      <c r="L5164" s="120">
        <f>IF(VLOOKUP(H5164,'Cross-Page Data'!$D$4:$F$48,3,FALSE)="natural gas",VLOOKUP(G5164,'Cross-Page Data'!$I$4:$J$19,2,FALSE),IF(VLOOKUP(H5164,'Cross-Page Data'!$D$4:$F$48,3,FALSE)="solar",IF(G5164="PV","solar PV","solar thermal"),IF(VLOOKUP(H5164,'Cross-Page Data'!$D$4:$F$48,3,FALSE)="wind",VLOOKUP(G5164,'Cross-Page Data'!$I$4:$J$19,2,FALSE),IF(VLOOKUP(H5164,'Cross-Page Data'!$D$4:$F$48,3,FALSE)="hydro",VLOOKUP(G5164,'Cross-Page Data'!$I$4:$J$19,2,FALSE),VLOOKUP(H5164,'Cross-Page Data'!$D$4:$F$48,3,FALSE)))))</f>
        <v/>
      </c>
      <c r="M5164" s="120">
        <f>IF(AND($P$2=FALSE,OR(F5164="Commercial NAICS Cogen",F5164="Industrial NAICS Cogen",F5164="NAICS-22 Cogen")),FALSE,IF(AND($P$3=FALSE,OR(F5164="Commercial NAICS Cogen",F5164="Commercial NAICS Non-Cogen",F5164="Industrial NAICS Cogen", F5164="industrial NAICS non-Cogen")),FALSE, TRUE))</f>
        <v/>
      </c>
    </row>
    <row r="5165">
      <c r="A5165" s="129" t="n">
        <v>99999</v>
      </c>
      <c r="B5165" s="130" t="inlineStr">
        <is>
          <t>State-Fuel Level Increment</t>
        </is>
      </c>
      <c r="C5165" s="130" t="inlineStr">
        <is>
          <t>State-Fuel Level Increment</t>
        </is>
      </c>
      <c r="D5165" s="129" t="n">
        <v>99999</v>
      </c>
      <c r="E5165" s="130" t="inlineStr">
        <is>
          <t>NY</t>
        </is>
      </c>
      <c r="F5165" s="130" t="inlineStr">
        <is>
          <t>Industrial NAICS Non-Cogen</t>
        </is>
      </c>
      <c r="G5165" s="130" t="inlineStr">
        <is>
          <t>BA</t>
        </is>
      </c>
      <c r="H5165" s="130" t="inlineStr">
        <is>
          <t>MWH</t>
        </is>
      </c>
      <c r="I5165" s="130" t="inlineStr">
        <is>
          <t>OTH</t>
        </is>
      </c>
      <c r="J5165" s="131" t="n">
        <v>0</v>
      </c>
      <c r="K5165" s="129" t="n">
        <v>2020</v>
      </c>
      <c r="L5165" s="120">
        <f>IF(VLOOKUP(H5165,'Cross-Page Data'!$D$4:$F$48,3,FALSE)="natural gas",VLOOKUP(G5165,'Cross-Page Data'!$I$4:$J$19,2,FALSE),IF(VLOOKUP(H5165,'Cross-Page Data'!$D$4:$F$48,3,FALSE)="solar",IF(G5165="PV","solar PV","solar thermal"),IF(VLOOKUP(H5165,'Cross-Page Data'!$D$4:$F$48,3,FALSE)="wind",VLOOKUP(G5165,'Cross-Page Data'!$I$4:$J$19,2,FALSE),IF(VLOOKUP(H5165,'Cross-Page Data'!$D$4:$F$48,3,FALSE)="hydro",VLOOKUP(G5165,'Cross-Page Data'!$I$4:$J$19,2,FALSE),VLOOKUP(H5165,'Cross-Page Data'!$D$4:$F$48,3,FALSE)))))</f>
        <v/>
      </c>
      <c r="M5165" s="120">
        <f>IF(AND($P$2=FALSE,OR(F5165="Commercial NAICS Cogen",F5165="Industrial NAICS Cogen",F5165="NAICS-22 Cogen")),FALSE,IF(AND($P$3=FALSE,OR(F5165="Commercial NAICS Cogen",F5165="Commercial NAICS Non-Cogen",F5165="Industrial NAICS Cogen", F5165="industrial NAICS non-Cogen")),FALSE, TRUE))</f>
        <v/>
      </c>
    </row>
    <row r="5166">
      <c r="A5166" s="129" t="n">
        <v>99999</v>
      </c>
      <c r="B5166" s="130" t="inlineStr">
        <is>
          <t>State-Fuel Level Increment</t>
        </is>
      </c>
      <c r="C5166" s="130" t="inlineStr">
        <is>
          <t>State-Fuel Level Increment</t>
        </is>
      </c>
      <c r="D5166" s="129" t="n">
        <v>99999</v>
      </c>
      <c r="E5166" s="130" t="inlineStr">
        <is>
          <t>OH</t>
        </is>
      </c>
      <c r="F5166" s="130" t="inlineStr">
        <is>
          <t>Electric Utility</t>
        </is>
      </c>
      <c r="G5166" s="130" t="inlineStr">
        <is>
          <t>BA</t>
        </is>
      </c>
      <c r="H5166" s="130" t="inlineStr">
        <is>
          <t>MWH</t>
        </is>
      </c>
      <c r="I5166" s="130" t="inlineStr">
        <is>
          <t>OTH</t>
        </is>
      </c>
      <c r="J5166" s="131" t="n">
        <v>0</v>
      </c>
      <c r="K5166" s="129" t="n">
        <v>2020</v>
      </c>
      <c r="L5166" s="120">
        <f>IF(VLOOKUP(H5166,'Cross-Page Data'!$D$4:$F$48,3,FALSE)="natural gas",VLOOKUP(G5166,'Cross-Page Data'!$I$4:$J$19,2,FALSE),IF(VLOOKUP(H5166,'Cross-Page Data'!$D$4:$F$48,3,FALSE)="solar",IF(G5166="PV","solar PV","solar thermal"),IF(VLOOKUP(H5166,'Cross-Page Data'!$D$4:$F$48,3,FALSE)="wind",VLOOKUP(G5166,'Cross-Page Data'!$I$4:$J$19,2,FALSE),IF(VLOOKUP(H5166,'Cross-Page Data'!$D$4:$F$48,3,FALSE)="hydro",VLOOKUP(G5166,'Cross-Page Data'!$I$4:$J$19,2,FALSE),VLOOKUP(H5166,'Cross-Page Data'!$D$4:$F$48,3,FALSE)))))</f>
        <v/>
      </c>
      <c r="M5166" s="120">
        <f>IF(AND($P$2=FALSE,OR(F5166="Commercial NAICS Cogen",F5166="Industrial NAICS Cogen",F5166="NAICS-22 Cogen")),FALSE,IF(AND($P$3=FALSE,OR(F5166="Commercial NAICS Cogen",F5166="Commercial NAICS Non-Cogen",F5166="Industrial NAICS Cogen", F5166="industrial NAICS non-Cogen")),FALSE, TRUE))</f>
        <v/>
      </c>
    </row>
    <row r="5167">
      <c r="A5167" s="129" t="n">
        <v>99999</v>
      </c>
      <c r="B5167" s="130" t="inlineStr">
        <is>
          <t>State-Fuel Level Increment</t>
        </is>
      </c>
      <c r="C5167" s="130" t="inlineStr">
        <is>
          <t>State-Fuel Level Increment</t>
        </is>
      </c>
      <c r="D5167" s="129" t="n">
        <v>99999</v>
      </c>
      <c r="E5167" s="130" t="inlineStr">
        <is>
          <t>OH</t>
        </is>
      </c>
      <c r="F5167" s="130" t="inlineStr">
        <is>
          <t>NAICS-22 Non-Cogen</t>
        </is>
      </c>
      <c r="G5167" s="130" t="inlineStr">
        <is>
          <t>BA</t>
        </is>
      </c>
      <c r="H5167" s="130" t="inlineStr">
        <is>
          <t>MWH</t>
        </is>
      </c>
      <c r="I5167" s="130" t="inlineStr">
        <is>
          <t>OTH</t>
        </is>
      </c>
      <c r="J5167" s="131" t="n">
        <v>0</v>
      </c>
      <c r="K5167" s="129" t="n">
        <v>2020</v>
      </c>
      <c r="L5167" s="120">
        <f>IF(VLOOKUP(H5167,'Cross-Page Data'!$D$4:$F$48,3,FALSE)="natural gas",VLOOKUP(G5167,'Cross-Page Data'!$I$4:$J$19,2,FALSE),IF(VLOOKUP(H5167,'Cross-Page Data'!$D$4:$F$48,3,FALSE)="solar",IF(G5167="PV","solar PV","solar thermal"),IF(VLOOKUP(H5167,'Cross-Page Data'!$D$4:$F$48,3,FALSE)="wind",VLOOKUP(G5167,'Cross-Page Data'!$I$4:$J$19,2,FALSE),IF(VLOOKUP(H5167,'Cross-Page Data'!$D$4:$F$48,3,FALSE)="hydro",VLOOKUP(G5167,'Cross-Page Data'!$I$4:$J$19,2,FALSE),VLOOKUP(H5167,'Cross-Page Data'!$D$4:$F$48,3,FALSE)))))</f>
        <v/>
      </c>
      <c r="M5167" s="120">
        <f>IF(AND($P$2=FALSE,OR(F5167="Commercial NAICS Cogen",F5167="Industrial NAICS Cogen",F5167="NAICS-22 Cogen")),FALSE,IF(AND($P$3=FALSE,OR(F5167="Commercial NAICS Cogen",F5167="Commercial NAICS Non-Cogen",F5167="Industrial NAICS Cogen", F5167="industrial NAICS non-Cogen")),FALSE, TRUE))</f>
        <v/>
      </c>
    </row>
    <row r="5168">
      <c r="A5168" s="129" t="n">
        <v>99999</v>
      </c>
      <c r="B5168" s="130" t="inlineStr">
        <is>
          <t>State-Fuel Level Increment</t>
        </is>
      </c>
      <c r="C5168" s="130" t="inlineStr">
        <is>
          <t>State-Fuel Level Increment</t>
        </is>
      </c>
      <c r="D5168" s="129" t="n">
        <v>99999</v>
      </c>
      <c r="E5168" s="130" t="inlineStr">
        <is>
          <t>OK</t>
        </is>
      </c>
      <c r="F5168" s="130" t="inlineStr">
        <is>
          <t>NAICS-22 Non-Cogen</t>
        </is>
      </c>
      <c r="G5168" s="130" t="inlineStr">
        <is>
          <t>BA</t>
        </is>
      </c>
      <c r="H5168" s="130" t="inlineStr">
        <is>
          <t>MWH</t>
        </is>
      </c>
      <c r="I5168" s="130" t="inlineStr">
        <is>
          <t>OTH</t>
        </is>
      </c>
      <c r="J5168" s="131" t="n">
        <v>0</v>
      </c>
      <c r="K5168" s="129" t="n">
        <v>2020</v>
      </c>
      <c r="L5168" s="120">
        <f>IF(VLOOKUP(H5168,'Cross-Page Data'!$D$4:$F$48,3,FALSE)="natural gas",VLOOKUP(G5168,'Cross-Page Data'!$I$4:$J$19,2,FALSE),IF(VLOOKUP(H5168,'Cross-Page Data'!$D$4:$F$48,3,FALSE)="solar",IF(G5168="PV","solar PV","solar thermal"),IF(VLOOKUP(H5168,'Cross-Page Data'!$D$4:$F$48,3,FALSE)="wind",VLOOKUP(G5168,'Cross-Page Data'!$I$4:$J$19,2,FALSE),IF(VLOOKUP(H5168,'Cross-Page Data'!$D$4:$F$48,3,FALSE)="hydro",VLOOKUP(G5168,'Cross-Page Data'!$I$4:$J$19,2,FALSE),VLOOKUP(H5168,'Cross-Page Data'!$D$4:$F$48,3,FALSE)))))</f>
        <v/>
      </c>
      <c r="M5168" s="120">
        <f>IF(AND($P$2=FALSE,OR(F5168="Commercial NAICS Cogen",F5168="Industrial NAICS Cogen",F5168="NAICS-22 Cogen")),FALSE,IF(AND($P$3=FALSE,OR(F5168="Commercial NAICS Cogen",F5168="Commercial NAICS Non-Cogen",F5168="Industrial NAICS Cogen", F5168="industrial NAICS non-Cogen")),FALSE, TRUE))</f>
        <v/>
      </c>
    </row>
    <row r="5169">
      <c r="A5169" s="129" t="n">
        <v>99999</v>
      </c>
      <c r="B5169" s="130" t="inlineStr">
        <is>
          <t>State-Fuel Level Increment</t>
        </is>
      </c>
      <c r="C5169" s="130" t="inlineStr">
        <is>
          <t>State-Fuel Level Increment</t>
        </is>
      </c>
      <c r="D5169" s="129" t="n">
        <v>99999</v>
      </c>
      <c r="E5169" s="130" t="inlineStr">
        <is>
          <t>PA</t>
        </is>
      </c>
      <c r="F5169" s="130" t="inlineStr">
        <is>
          <t>NAICS-22 Non-Cogen</t>
        </is>
      </c>
      <c r="G5169" s="130" t="inlineStr">
        <is>
          <t>BA</t>
        </is>
      </c>
      <c r="H5169" s="130" t="inlineStr">
        <is>
          <t>MWH</t>
        </is>
      </c>
      <c r="I5169" s="130" t="inlineStr">
        <is>
          <t>OTH</t>
        </is>
      </c>
      <c r="J5169" s="131" t="n">
        <v>0</v>
      </c>
      <c r="K5169" s="129" t="n">
        <v>2020</v>
      </c>
      <c r="L5169" s="120">
        <f>IF(VLOOKUP(H5169,'Cross-Page Data'!$D$4:$F$48,3,FALSE)="natural gas",VLOOKUP(G5169,'Cross-Page Data'!$I$4:$J$19,2,FALSE),IF(VLOOKUP(H5169,'Cross-Page Data'!$D$4:$F$48,3,FALSE)="solar",IF(G5169="PV","solar PV","solar thermal"),IF(VLOOKUP(H5169,'Cross-Page Data'!$D$4:$F$48,3,FALSE)="wind",VLOOKUP(G5169,'Cross-Page Data'!$I$4:$J$19,2,FALSE),IF(VLOOKUP(H5169,'Cross-Page Data'!$D$4:$F$48,3,FALSE)="hydro",VLOOKUP(G5169,'Cross-Page Data'!$I$4:$J$19,2,FALSE),VLOOKUP(H5169,'Cross-Page Data'!$D$4:$F$48,3,FALSE)))))</f>
        <v/>
      </c>
      <c r="M5169" s="120">
        <f>IF(AND($P$2=FALSE,OR(F5169="Commercial NAICS Cogen",F5169="Industrial NAICS Cogen",F5169="NAICS-22 Cogen")),FALSE,IF(AND($P$3=FALSE,OR(F5169="Commercial NAICS Cogen",F5169="Commercial NAICS Non-Cogen",F5169="Industrial NAICS Cogen", F5169="industrial NAICS non-Cogen")),FALSE, TRUE))</f>
        <v/>
      </c>
    </row>
    <row r="5170">
      <c r="A5170" s="129" t="n">
        <v>99999</v>
      </c>
      <c r="B5170" s="130" t="inlineStr">
        <is>
          <t>State-Fuel Level Increment</t>
        </is>
      </c>
      <c r="C5170" s="130" t="inlineStr">
        <is>
          <t>State-Fuel Level Increment</t>
        </is>
      </c>
      <c r="D5170" s="129" t="n">
        <v>99999</v>
      </c>
      <c r="E5170" s="130" t="inlineStr">
        <is>
          <t>SC</t>
        </is>
      </c>
      <c r="F5170" s="130" t="inlineStr">
        <is>
          <t>NAICS-22 Non-Cogen</t>
        </is>
      </c>
      <c r="G5170" s="130" t="inlineStr">
        <is>
          <t>BA</t>
        </is>
      </c>
      <c r="H5170" s="130" t="inlineStr">
        <is>
          <t>MWH</t>
        </is>
      </c>
      <c r="I5170" s="130" t="inlineStr">
        <is>
          <t>OTH</t>
        </is>
      </c>
      <c r="J5170" s="131" t="n">
        <v>0</v>
      </c>
      <c r="K5170" s="129" t="n">
        <v>2020</v>
      </c>
      <c r="L5170" s="120">
        <f>IF(VLOOKUP(H5170,'Cross-Page Data'!$D$4:$F$48,3,FALSE)="natural gas",VLOOKUP(G5170,'Cross-Page Data'!$I$4:$J$19,2,FALSE),IF(VLOOKUP(H5170,'Cross-Page Data'!$D$4:$F$48,3,FALSE)="solar",IF(G5170="PV","solar PV","solar thermal"),IF(VLOOKUP(H5170,'Cross-Page Data'!$D$4:$F$48,3,FALSE)="wind",VLOOKUP(G5170,'Cross-Page Data'!$I$4:$J$19,2,FALSE),IF(VLOOKUP(H5170,'Cross-Page Data'!$D$4:$F$48,3,FALSE)="hydro",VLOOKUP(G5170,'Cross-Page Data'!$I$4:$J$19,2,FALSE),VLOOKUP(H5170,'Cross-Page Data'!$D$4:$F$48,3,FALSE)))))</f>
        <v/>
      </c>
      <c r="M5170" s="120">
        <f>IF(AND($P$2=FALSE,OR(F5170="Commercial NAICS Cogen",F5170="Industrial NAICS Cogen",F5170="NAICS-22 Cogen")),FALSE,IF(AND($P$3=FALSE,OR(F5170="Commercial NAICS Cogen",F5170="Commercial NAICS Non-Cogen",F5170="Industrial NAICS Cogen", F5170="industrial NAICS non-Cogen")),FALSE, TRUE))</f>
        <v/>
      </c>
    </row>
    <row r="5171">
      <c r="A5171" s="129" t="n">
        <v>99999</v>
      </c>
      <c r="B5171" s="130" t="inlineStr">
        <is>
          <t>State-Fuel Level Increment</t>
        </is>
      </c>
      <c r="C5171" s="130" t="inlineStr">
        <is>
          <t>State-Fuel Level Increment</t>
        </is>
      </c>
      <c r="D5171" s="129" t="n">
        <v>99999</v>
      </c>
      <c r="E5171" s="130" t="inlineStr">
        <is>
          <t>SD</t>
        </is>
      </c>
      <c r="F5171" s="130" t="inlineStr">
        <is>
          <t>NAICS-22 Non-Cogen</t>
        </is>
      </c>
      <c r="G5171" s="130" t="inlineStr">
        <is>
          <t>BA</t>
        </is>
      </c>
      <c r="H5171" s="130" t="inlineStr">
        <is>
          <t>MWH</t>
        </is>
      </c>
      <c r="I5171" s="130" t="inlineStr">
        <is>
          <t>OTH</t>
        </is>
      </c>
      <c r="J5171" s="131" t="n">
        <v>0</v>
      </c>
      <c r="K5171" s="129" t="n">
        <v>2020</v>
      </c>
      <c r="L5171" s="120">
        <f>IF(VLOOKUP(H5171,'Cross-Page Data'!$D$4:$F$48,3,FALSE)="natural gas",VLOOKUP(G5171,'Cross-Page Data'!$I$4:$J$19,2,FALSE),IF(VLOOKUP(H5171,'Cross-Page Data'!$D$4:$F$48,3,FALSE)="solar",IF(G5171="PV","solar PV","solar thermal"),IF(VLOOKUP(H5171,'Cross-Page Data'!$D$4:$F$48,3,FALSE)="wind",VLOOKUP(G5171,'Cross-Page Data'!$I$4:$J$19,2,FALSE),IF(VLOOKUP(H5171,'Cross-Page Data'!$D$4:$F$48,3,FALSE)="hydro",VLOOKUP(G5171,'Cross-Page Data'!$I$4:$J$19,2,FALSE),VLOOKUP(H5171,'Cross-Page Data'!$D$4:$F$48,3,FALSE)))))</f>
        <v/>
      </c>
      <c r="M5171" s="120">
        <f>IF(AND($P$2=FALSE,OR(F5171="Commercial NAICS Cogen",F5171="Industrial NAICS Cogen",F5171="NAICS-22 Cogen")),FALSE,IF(AND($P$3=FALSE,OR(F5171="Commercial NAICS Cogen",F5171="Commercial NAICS Non-Cogen",F5171="Industrial NAICS Cogen", F5171="industrial NAICS non-Cogen")),FALSE, TRUE))</f>
        <v/>
      </c>
    </row>
    <row r="5172">
      <c r="A5172" s="129" t="n">
        <v>99999</v>
      </c>
      <c r="B5172" s="130" t="inlineStr">
        <is>
          <t>State-Fuel Level Increment</t>
        </is>
      </c>
      <c r="C5172" s="130" t="inlineStr">
        <is>
          <t>State-Fuel Level Increment</t>
        </is>
      </c>
      <c r="D5172" s="129" t="n">
        <v>99999</v>
      </c>
      <c r="E5172" s="130" t="inlineStr">
        <is>
          <t>TX</t>
        </is>
      </c>
      <c r="F5172" s="130" t="inlineStr">
        <is>
          <t>Electric Utility</t>
        </is>
      </c>
      <c r="G5172" s="130" t="inlineStr">
        <is>
          <t>BA</t>
        </is>
      </c>
      <c r="H5172" s="130" t="inlineStr">
        <is>
          <t>MWH</t>
        </is>
      </c>
      <c r="I5172" s="130" t="inlineStr">
        <is>
          <t>OTH</t>
        </is>
      </c>
      <c r="J5172" s="131" t="n">
        <v>0</v>
      </c>
      <c r="K5172" s="129" t="n">
        <v>2020</v>
      </c>
      <c r="L5172" s="120">
        <f>IF(VLOOKUP(H5172,'Cross-Page Data'!$D$4:$F$48,3,FALSE)="natural gas",VLOOKUP(G5172,'Cross-Page Data'!$I$4:$J$19,2,FALSE),IF(VLOOKUP(H5172,'Cross-Page Data'!$D$4:$F$48,3,FALSE)="solar",IF(G5172="PV","solar PV","solar thermal"),IF(VLOOKUP(H5172,'Cross-Page Data'!$D$4:$F$48,3,FALSE)="wind",VLOOKUP(G5172,'Cross-Page Data'!$I$4:$J$19,2,FALSE),IF(VLOOKUP(H5172,'Cross-Page Data'!$D$4:$F$48,3,FALSE)="hydro",VLOOKUP(G5172,'Cross-Page Data'!$I$4:$J$19,2,FALSE),VLOOKUP(H5172,'Cross-Page Data'!$D$4:$F$48,3,FALSE)))))</f>
        <v/>
      </c>
      <c r="M5172" s="120">
        <f>IF(AND($P$2=FALSE,OR(F5172="Commercial NAICS Cogen",F5172="Industrial NAICS Cogen",F5172="NAICS-22 Cogen")),FALSE,IF(AND($P$3=FALSE,OR(F5172="Commercial NAICS Cogen",F5172="Commercial NAICS Non-Cogen",F5172="Industrial NAICS Cogen", F5172="industrial NAICS non-Cogen")),FALSE, TRUE))</f>
        <v/>
      </c>
    </row>
    <row r="5173">
      <c r="A5173" s="129" t="n">
        <v>99999</v>
      </c>
      <c r="B5173" s="130" t="inlineStr">
        <is>
          <t>State-Fuel Level Increment</t>
        </is>
      </c>
      <c r="C5173" s="130" t="inlineStr">
        <is>
          <t>State-Fuel Level Increment</t>
        </is>
      </c>
      <c r="D5173" s="129" t="n">
        <v>99999</v>
      </c>
      <c r="E5173" s="130" t="inlineStr">
        <is>
          <t>TX</t>
        </is>
      </c>
      <c r="F5173" s="130" t="inlineStr">
        <is>
          <t>NAICS-22 Non-Cogen</t>
        </is>
      </c>
      <c r="G5173" s="130" t="inlineStr">
        <is>
          <t>BA</t>
        </is>
      </c>
      <c r="H5173" s="130" t="inlineStr">
        <is>
          <t>MWH</t>
        </is>
      </c>
      <c r="I5173" s="130" t="inlineStr">
        <is>
          <t>OTH</t>
        </is>
      </c>
      <c r="J5173" s="131" t="n">
        <v>0</v>
      </c>
      <c r="K5173" s="129" t="n">
        <v>2020</v>
      </c>
      <c r="L5173" s="120">
        <f>IF(VLOOKUP(H5173,'Cross-Page Data'!$D$4:$F$48,3,FALSE)="natural gas",VLOOKUP(G5173,'Cross-Page Data'!$I$4:$J$19,2,FALSE),IF(VLOOKUP(H5173,'Cross-Page Data'!$D$4:$F$48,3,FALSE)="solar",IF(G5173="PV","solar PV","solar thermal"),IF(VLOOKUP(H5173,'Cross-Page Data'!$D$4:$F$48,3,FALSE)="wind",VLOOKUP(G5173,'Cross-Page Data'!$I$4:$J$19,2,FALSE),IF(VLOOKUP(H5173,'Cross-Page Data'!$D$4:$F$48,3,FALSE)="hydro",VLOOKUP(G5173,'Cross-Page Data'!$I$4:$J$19,2,FALSE),VLOOKUP(H5173,'Cross-Page Data'!$D$4:$F$48,3,FALSE)))))</f>
        <v/>
      </c>
      <c r="M5173" s="120">
        <f>IF(AND($P$2=FALSE,OR(F5173="Commercial NAICS Cogen",F5173="Industrial NAICS Cogen",F5173="NAICS-22 Cogen")),FALSE,IF(AND($P$3=FALSE,OR(F5173="Commercial NAICS Cogen",F5173="Commercial NAICS Non-Cogen",F5173="Industrial NAICS Cogen", F5173="industrial NAICS non-Cogen")),FALSE, TRUE))</f>
        <v/>
      </c>
    </row>
    <row r="5174">
      <c r="A5174" s="129" t="n">
        <v>99999</v>
      </c>
      <c r="B5174" s="130" t="inlineStr">
        <is>
          <t>State-Fuel Level Increment</t>
        </is>
      </c>
      <c r="C5174" s="130" t="inlineStr">
        <is>
          <t>State-Fuel Level Increment</t>
        </is>
      </c>
      <c r="D5174" s="129" t="n">
        <v>99999</v>
      </c>
      <c r="E5174" s="130" t="inlineStr">
        <is>
          <t>VT</t>
        </is>
      </c>
      <c r="F5174" s="130" t="inlineStr">
        <is>
          <t>Electric Utility</t>
        </is>
      </c>
      <c r="G5174" s="130" t="inlineStr">
        <is>
          <t>BA</t>
        </is>
      </c>
      <c r="H5174" s="130" t="inlineStr">
        <is>
          <t>MWH</t>
        </is>
      </c>
      <c r="I5174" s="130" t="inlineStr">
        <is>
          <t>OTH</t>
        </is>
      </c>
      <c r="J5174" s="131" t="n">
        <v>0</v>
      </c>
      <c r="K5174" s="129" t="n">
        <v>2020</v>
      </c>
      <c r="L5174" s="120">
        <f>IF(VLOOKUP(H5174,'Cross-Page Data'!$D$4:$F$48,3,FALSE)="natural gas",VLOOKUP(G5174,'Cross-Page Data'!$I$4:$J$19,2,FALSE),IF(VLOOKUP(H5174,'Cross-Page Data'!$D$4:$F$48,3,FALSE)="solar",IF(G5174="PV","solar PV","solar thermal"),IF(VLOOKUP(H5174,'Cross-Page Data'!$D$4:$F$48,3,FALSE)="wind",VLOOKUP(G5174,'Cross-Page Data'!$I$4:$J$19,2,FALSE),IF(VLOOKUP(H5174,'Cross-Page Data'!$D$4:$F$48,3,FALSE)="hydro",VLOOKUP(G5174,'Cross-Page Data'!$I$4:$J$19,2,FALSE),VLOOKUP(H5174,'Cross-Page Data'!$D$4:$F$48,3,FALSE)))))</f>
        <v/>
      </c>
      <c r="M5174" s="120">
        <f>IF(AND($P$2=FALSE,OR(F5174="Commercial NAICS Cogen",F5174="Industrial NAICS Cogen",F5174="NAICS-22 Cogen")),FALSE,IF(AND($P$3=FALSE,OR(F5174="Commercial NAICS Cogen",F5174="Commercial NAICS Non-Cogen",F5174="Industrial NAICS Cogen", F5174="industrial NAICS non-Cogen")),FALSE, TRUE))</f>
        <v/>
      </c>
    </row>
    <row r="5175">
      <c r="A5175" s="129" t="n">
        <v>99999</v>
      </c>
      <c r="B5175" s="130" t="inlineStr">
        <is>
          <t>State-Fuel Level Increment</t>
        </is>
      </c>
      <c r="C5175" s="130" t="inlineStr">
        <is>
          <t>State-Fuel Level Increment</t>
        </is>
      </c>
      <c r="D5175" s="129" t="n">
        <v>99999</v>
      </c>
      <c r="E5175" s="130" t="inlineStr">
        <is>
          <t>VT</t>
        </is>
      </c>
      <c r="F5175" s="130" t="inlineStr">
        <is>
          <t>NAICS-22 Non-Cogen</t>
        </is>
      </c>
      <c r="G5175" s="130" t="inlineStr">
        <is>
          <t>BA</t>
        </is>
      </c>
      <c r="H5175" s="130" t="inlineStr">
        <is>
          <t>MWH</t>
        </is>
      </c>
      <c r="I5175" s="130" t="inlineStr">
        <is>
          <t>OTH</t>
        </is>
      </c>
      <c r="J5175" s="131" t="n">
        <v>0</v>
      </c>
      <c r="K5175" s="129" t="n">
        <v>2020</v>
      </c>
      <c r="L5175" s="120">
        <f>IF(VLOOKUP(H5175,'Cross-Page Data'!$D$4:$F$48,3,FALSE)="natural gas",VLOOKUP(G5175,'Cross-Page Data'!$I$4:$J$19,2,FALSE),IF(VLOOKUP(H5175,'Cross-Page Data'!$D$4:$F$48,3,FALSE)="solar",IF(G5175="PV","solar PV","solar thermal"),IF(VLOOKUP(H5175,'Cross-Page Data'!$D$4:$F$48,3,FALSE)="wind",VLOOKUP(G5175,'Cross-Page Data'!$I$4:$J$19,2,FALSE),IF(VLOOKUP(H5175,'Cross-Page Data'!$D$4:$F$48,3,FALSE)="hydro",VLOOKUP(G5175,'Cross-Page Data'!$I$4:$J$19,2,FALSE),VLOOKUP(H5175,'Cross-Page Data'!$D$4:$F$48,3,FALSE)))))</f>
        <v/>
      </c>
      <c r="M5175" s="120">
        <f>IF(AND($P$2=FALSE,OR(F5175="Commercial NAICS Cogen",F5175="Industrial NAICS Cogen",F5175="NAICS-22 Cogen")),FALSE,IF(AND($P$3=FALSE,OR(F5175="Commercial NAICS Cogen",F5175="Commercial NAICS Non-Cogen",F5175="Industrial NAICS Cogen", F5175="industrial NAICS non-Cogen")),FALSE, TRUE))</f>
        <v/>
      </c>
    </row>
    <row r="5176">
      <c r="A5176" s="129" t="n">
        <v>99999</v>
      </c>
      <c r="B5176" s="130" t="inlineStr">
        <is>
          <t>State-Fuel Level Increment</t>
        </is>
      </c>
      <c r="C5176" s="130" t="inlineStr">
        <is>
          <t>State-Fuel Level Increment</t>
        </is>
      </c>
      <c r="D5176" s="129" t="n">
        <v>99999</v>
      </c>
      <c r="E5176" s="130" t="inlineStr">
        <is>
          <t>WA</t>
        </is>
      </c>
      <c r="F5176" s="130" t="inlineStr">
        <is>
          <t>Electric Utility</t>
        </is>
      </c>
      <c r="G5176" s="130" t="inlineStr">
        <is>
          <t>BA</t>
        </is>
      </c>
      <c r="H5176" s="130" t="inlineStr">
        <is>
          <t>MWH</t>
        </is>
      </c>
      <c r="I5176" s="130" t="inlineStr">
        <is>
          <t>OTH</t>
        </is>
      </c>
      <c r="J5176" s="131" t="n">
        <v>0</v>
      </c>
      <c r="K5176" s="129" t="n">
        <v>2020</v>
      </c>
      <c r="L5176" s="120">
        <f>IF(VLOOKUP(H5176,'Cross-Page Data'!$D$4:$F$48,3,FALSE)="natural gas",VLOOKUP(G5176,'Cross-Page Data'!$I$4:$J$19,2,FALSE),IF(VLOOKUP(H5176,'Cross-Page Data'!$D$4:$F$48,3,FALSE)="solar",IF(G5176="PV","solar PV","solar thermal"),IF(VLOOKUP(H5176,'Cross-Page Data'!$D$4:$F$48,3,FALSE)="wind",VLOOKUP(G5176,'Cross-Page Data'!$I$4:$J$19,2,FALSE),IF(VLOOKUP(H5176,'Cross-Page Data'!$D$4:$F$48,3,FALSE)="hydro",VLOOKUP(G5176,'Cross-Page Data'!$I$4:$J$19,2,FALSE),VLOOKUP(H5176,'Cross-Page Data'!$D$4:$F$48,3,FALSE)))))</f>
        <v/>
      </c>
      <c r="M5176" s="120">
        <f>IF(AND($P$2=FALSE,OR(F5176="Commercial NAICS Cogen",F5176="Industrial NAICS Cogen",F5176="NAICS-22 Cogen")),FALSE,IF(AND($P$3=FALSE,OR(F5176="Commercial NAICS Cogen",F5176="Commercial NAICS Non-Cogen",F5176="Industrial NAICS Cogen", F5176="industrial NAICS non-Cogen")),FALSE, TRUE))</f>
        <v/>
      </c>
    </row>
    <row r="5177">
      <c r="A5177" s="129" t="n">
        <v>99999</v>
      </c>
      <c r="B5177" s="130" t="inlineStr">
        <is>
          <t>State-Fuel Level Increment</t>
        </is>
      </c>
      <c r="C5177" s="130" t="inlineStr">
        <is>
          <t>State-Fuel Level Increment</t>
        </is>
      </c>
      <c r="D5177" s="129" t="n">
        <v>99999</v>
      </c>
      <c r="E5177" s="130" t="inlineStr">
        <is>
          <t>WV</t>
        </is>
      </c>
      <c r="F5177" s="130" t="inlineStr">
        <is>
          <t>Electric Utility</t>
        </is>
      </c>
      <c r="G5177" s="130" t="inlineStr">
        <is>
          <t>BA</t>
        </is>
      </c>
      <c r="H5177" s="130" t="inlineStr">
        <is>
          <t>MWH</t>
        </is>
      </c>
      <c r="I5177" s="130" t="inlineStr">
        <is>
          <t>OTH</t>
        </is>
      </c>
      <c r="J5177" s="131" t="n">
        <v>0</v>
      </c>
      <c r="K5177" s="129" t="n">
        <v>2020</v>
      </c>
      <c r="L5177" s="120">
        <f>IF(VLOOKUP(H5177,'Cross-Page Data'!$D$4:$F$48,3,FALSE)="natural gas",VLOOKUP(G5177,'Cross-Page Data'!$I$4:$J$19,2,FALSE),IF(VLOOKUP(H5177,'Cross-Page Data'!$D$4:$F$48,3,FALSE)="solar",IF(G5177="PV","solar PV","solar thermal"),IF(VLOOKUP(H5177,'Cross-Page Data'!$D$4:$F$48,3,FALSE)="wind",VLOOKUP(G5177,'Cross-Page Data'!$I$4:$J$19,2,FALSE),IF(VLOOKUP(H5177,'Cross-Page Data'!$D$4:$F$48,3,FALSE)="hydro",VLOOKUP(G5177,'Cross-Page Data'!$I$4:$J$19,2,FALSE),VLOOKUP(H5177,'Cross-Page Data'!$D$4:$F$48,3,FALSE)))))</f>
        <v/>
      </c>
      <c r="M5177" s="120">
        <f>IF(AND($P$2=FALSE,OR(F5177="Commercial NAICS Cogen",F5177="Industrial NAICS Cogen",F5177="NAICS-22 Cogen")),FALSE,IF(AND($P$3=FALSE,OR(F5177="Commercial NAICS Cogen",F5177="Commercial NAICS Non-Cogen",F5177="Industrial NAICS Cogen", F5177="industrial NAICS non-Cogen")),FALSE, TRUE))</f>
        <v/>
      </c>
    </row>
    <row r="5178">
      <c r="A5178" s="129" t="n">
        <v>99999</v>
      </c>
      <c r="B5178" s="130" t="inlineStr">
        <is>
          <t>State-Fuel Level Increment</t>
        </is>
      </c>
      <c r="C5178" s="130" t="inlineStr">
        <is>
          <t>State-Fuel Level Increment</t>
        </is>
      </c>
      <c r="D5178" s="129" t="n">
        <v>99999</v>
      </c>
      <c r="E5178" s="130" t="inlineStr">
        <is>
          <t>CA</t>
        </is>
      </c>
      <c r="F5178" s="130" t="inlineStr">
        <is>
          <t>NAICS-22 Non-Cogen</t>
        </is>
      </c>
      <c r="G5178" s="130" t="inlineStr">
        <is>
          <t>BT</t>
        </is>
      </c>
      <c r="H5178" s="130" t="inlineStr">
        <is>
          <t>GEO</t>
        </is>
      </c>
      <c r="I5178" s="130" t="inlineStr">
        <is>
          <t>GEO</t>
        </is>
      </c>
      <c r="J5178" s="131" t="n">
        <v>803703.38</v>
      </c>
      <c r="K5178" s="129" t="n">
        <v>2020</v>
      </c>
      <c r="L5178" s="120">
        <f>IF(VLOOKUP(H5178,'Cross-Page Data'!$D$4:$F$48,3,FALSE)="natural gas",VLOOKUP(G5178,'Cross-Page Data'!$I$4:$J$19,2,FALSE),IF(VLOOKUP(H5178,'Cross-Page Data'!$D$4:$F$48,3,FALSE)="solar",IF(G5178="PV","solar PV","solar thermal"),IF(VLOOKUP(H5178,'Cross-Page Data'!$D$4:$F$48,3,FALSE)="wind",VLOOKUP(G5178,'Cross-Page Data'!$I$4:$J$19,2,FALSE),IF(VLOOKUP(H5178,'Cross-Page Data'!$D$4:$F$48,3,FALSE)="hydro",VLOOKUP(G5178,'Cross-Page Data'!$I$4:$J$19,2,FALSE),VLOOKUP(H5178,'Cross-Page Data'!$D$4:$F$48,3,FALSE)))))</f>
        <v/>
      </c>
      <c r="M5178" s="120">
        <f>IF(AND($P$2=FALSE,OR(F5178="Commercial NAICS Cogen",F5178="Industrial NAICS Cogen",F5178="NAICS-22 Cogen")),FALSE,IF(AND($P$3=FALSE,OR(F5178="Commercial NAICS Cogen",F5178="Commercial NAICS Non-Cogen",F5178="Industrial NAICS Cogen", F5178="industrial NAICS non-Cogen")),FALSE, TRUE))</f>
        <v/>
      </c>
    </row>
    <row r="5179">
      <c r="A5179" s="129" t="n">
        <v>99999</v>
      </c>
      <c r="B5179" s="130" t="inlineStr">
        <is>
          <t>State-Fuel Level Increment</t>
        </is>
      </c>
      <c r="C5179" s="130" t="inlineStr">
        <is>
          <t>State-Fuel Level Increment</t>
        </is>
      </c>
      <c r="D5179" s="129" t="n">
        <v>99999</v>
      </c>
      <c r="E5179" s="130" t="inlineStr">
        <is>
          <t>HI</t>
        </is>
      </c>
      <c r="F5179" s="130" t="inlineStr">
        <is>
          <t>NAICS-22 Non-Cogen</t>
        </is>
      </c>
      <c r="G5179" s="130" t="inlineStr">
        <is>
          <t>BT</t>
        </is>
      </c>
      <c r="H5179" s="130" t="inlineStr">
        <is>
          <t>GEO</t>
        </is>
      </c>
      <c r="I5179" s="130" t="inlineStr">
        <is>
          <t>GEO</t>
        </is>
      </c>
      <c r="J5179" s="131" t="n">
        <v>53868.131</v>
      </c>
      <c r="K5179" s="129" t="n">
        <v>2020</v>
      </c>
      <c r="L5179" s="120">
        <f>IF(VLOOKUP(H5179,'Cross-Page Data'!$D$4:$F$48,3,FALSE)="natural gas",VLOOKUP(G5179,'Cross-Page Data'!$I$4:$J$19,2,FALSE),IF(VLOOKUP(H5179,'Cross-Page Data'!$D$4:$F$48,3,FALSE)="solar",IF(G5179="PV","solar PV","solar thermal"),IF(VLOOKUP(H5179,'Cross-Page Data'!$D$4:$F$48,3,FALSE)="wind",VLOOKUP(G5179,'Cross-Page Data'!$I$4:$J$19,2,FALSE),IF(VLOOKUP(H5179,'Cross-Page Data'!$D$4:$F$48,3,FALSE)="hydro",VLOOKUP(G5179,'Cross-Page Data'!$I$4:$J$19,2,FALSE),VLOOKUP(H5179,'Cross-Page Data'!$D$4:$F$48,3,FALSE)))))</f>
        <v/>
      </c>
      <c r="M5179" s="120">
        <f>IF(AND($P$2=FALSE,OR(F5179="Commercial NAICS Cogen",F5179="Industrial NAICS Cogen",F5179="NAICS-22 Cogen")),FALSE,IF(AND($P$3=FALSE,OR(F5179="Commercial NAICS Cogen",F5179="Commercial NAICS Non-Cogen",F5179="Industrial NAICS Cogen", F5179="industrial NAICS non-Cogen")),FALSE, TRUE))</f>
        <v/>
      </c>
    </row>
    <row r="5180">
      <c r="A5180" s="129" t="n">
        <v>99999</v>
      </c>
      <c r="B5180" s="130" t="inlineStr">
        <is>
          <t>State-Fuel Level Increment</t>
        </is>
      </c>
      <c r="C5180" s="130" t="inlineStr">
        <is>
          <t>State-Fuel Level Increment</t>
        </is>
      </c>
      <c r="D5180" s="129" t="n">
        <v>99999</v>
      </c>
      <c r="E5180" s="130" t="inlineStr">
        <is>
          <t>ID</t>
        </is>
      </c>
      <c r="F5180" s="130" t="inlineStr">
        <is>
          <t>NAICS-22 Non-Cogen</t>
        </is>
      </c>
      <c r="G5180" s="130" t="inlineStr">
        <is>
          <t>BT</t>
        </is>
      </c>
      <c r="H5180" s="130" t="inlineStr">
        <is>
          <t>GEO</t>
        </is>
      </c>
      <c r="I5180" s="130" t="inlineStr">
        <is>
          <t>GEO</t>
        </is>
      </c>
      <c r="J5180" s="131" t="n">
        <v>87558.24099999999</v>
      </c>
      <c r="K5180" s="129" t="n">
        <v>2020</v>
      </c>
      <c r="L5180" s="120">
        <f>IF(VLOOKUP(H5180,'Cross-Page Data'!$D$4:$F$48,3,FALSE)="natural gas",VLOOKUP(G5180,'Cross-Page Data'!$I$4:$J$19,2,FALSE),IF(VLOOKUP(H5180,'Cross-Page Data'!$D$4:$F$48,3,FALSE)="solar",IF(G5180="PV","solar PV","solar thermal"),IF(VLOOKUP(H5180,'Cross-Page Data'!$D$4:$F$48,3,FALSE)="wind",VLOOKUP(G5180,'Cross-Page Data'!$I$4:$J$19,2,FALSE),IF(VLOOKUP(H5180,'Cross-Page Data'!$D$4:$F$48,3,FALSE)="hydro",VLOOKUP(G5180,'Cross-Page Data'!$I$4:$J$19,2,FALSE),VLOOKUP(H5180,'Cross-Page Data'!$D$4:$F$48,3,FALSE)))))</f>
        <v/>
      </c>
      <c r="M5180" s="120">
        <f>IF(AND($P$2=FALSE,OR(F5180="Commercial NAICS Cogen",F5180="Industrial NAICS Cogen",F5180="NAICS-22 Cogen")),FALSE,IF(AND($P$3=FALSE,OR(F5180="Commercial NAICS Cogen",F5180="Commercial NAICS Non-Cogen",F5180="Industrial NAICS Cogen", F5180="industrial NAICS non-Cogen")),FALSE, TRUE))</f>
        <v/>
      </c>
    </row>
    <row r="5181">
      <c r="A5181" s="129" t="n">
        <v>99999</v>
      </c>
      <c r="B5181" s="130" t="inlineStr">
        <is>
          <t>State-Fuel Level Increment</t>
        </is>
      </c>
      <c r="C5181" s="130" t="inlineStr">
        <is>
          <t>State-Fuel Level Increment</t>
        </is>
      </c>
      <c r="D5181" s="129" t="n">
        <v>99999</v>
      </c>
      <c r="E5181" s="130" t="inlineStr">
        <is>
          <t>NV</t>
        </is>
      </c>
      <c r="F5181" s="130" t="inlineStr">
        <is>
          <t>NAICS-22 Non-Cogen</t>
        </is>
      </c>
      <c r="G5181" s="130" t="inlineStr">
        <is>
          <t>BT</t>
        </is>
      </c>
      <c r="H5181" s="130" t="inlineStr">
        <is>
          <t>GEO</t>
        </is>
      </c>
      <c r="I5181" s="130" t="inlineStr">
        <is>
          <t>GEO</t>
        </is>
      </c>
      <c r="J5181" s="131" t="n">
        <v>2497476</v>
      </c>
      <c r="K5181" s="129" t="n">
        <v>2020</v>
      </c>
      <c r="L5181" s="120">
        <f>IF(VLOOKUP(H5181,'Cross-Page Data'!$D$4:$F$48,3,FALSE)="natural gas",VLOOKUP(G5181,'Cross-Page Data'!$I$4:$J$19,2,FALSE),IF(VLOOKUP(H5181,'Cross-Page Data'!$D$4:$F$48,3,FALSE)="solar",IF(G5181="PV","solar PV","solar thermal"),IF(VLOOKUP(H5181,'Cross-Page Data'!$D$4:$F$48,3,FALSE)="wind",VLOOKUP(G5181,'Cross-Page Data'!$I$4:$J$19,2,FALSE),IF(VLOOKUP(H5181,'Cross-Page Data'!$D$4:$F$48,3,FALSE)="hydro",VLOOKUP(G5181,'Cross-Page Data'!$I$4:$J$19,2,FALSE),VLOOKUP(H5181,'Cross-Page Data'!$D$4:$F$48,3,FALSE)))))</f>
        <v/>
      </c>
      <c r="M5181" s="120">
        <f>IF(AND($P$2=FALSE,OR(F5181="Commercial NAICS Cogen",F5181="Industrial NAICS Cogen",F5181="NAICS-22 Cogen")),FALSE,IF(AND($P$3=FALSE,OR(F5181="Commercial NAICS Cogen",F5181="Commercial NAICS Non-Cogen",F5181="Industrial NAICS Cogen", F5181="industrial NAICS non-Cogen")),FALSE, TRUE))</f>
        <v/>
      </c>
    </row>
    <row r="5182">
      <c r="A5182" s="129" t="n">
        <v>99999</v>
      </c>
      <c r="B5182" s="130" t="inlineStr">
        <is>
          <t>State-Fuel Level Increment</t>
        </is>
      </c>
      <c r="C5182" s="130" t="inlineStr">
        <is>
          <t>State-Fuel Level Increment</t>
        </is>
      </c>
      <c r="D5182" s="129" t="n">
        <v>99999</v>
      </c>
      <c r="E5182" s="130" t="inlineStr">
        <is>
          <t>OR</t>
        </is>
      </c>
      <c r="F5182" s="130" t="inlineStr">
        <is>
          <t>NAICS-22 Non-Cogen</t>
        </is>
      </c>
      <c r="G5182" s="130" t="inlineStr">
        <is>
          <t>BT</t>
        </is>
      </c>
      <c r="H5182" s="130" t="inlineStr">
        <is>
          <t>GEO</t>
        </is>
      </c>
      <c r="I5182" s="130" t="inlineStr">
        <is>
          <t>GEO</t>
        </is>
      </c>
      <c r="J5182" s="131" t="n">
        <v>156811.83</v>
      </c>
      <c r="K5182" s="129" t="n">
        <v>2020</v>
      </c>
      <c r="L5182" s="120">
        <f>IF(VLOOKUP(H5182,'Cross-Page Data'!$D$4:$F$48,3,FALSE)="natural gas",VLOOKUP(G5182,'Cross-Page Data'!$I$4:$J$19,2,FALSE),IF(VLOOKUP(H5182,'Cross-Page Data'!$D$4:$F$48,3,FALSE)="solar",IF(G5182="PV","solar PV","solar thermal"),IF(VLOOKUP(H5182,'Cross-Page Data'!$D$4:$F$48,3,FALSE)="wind",VLOOKUP(G5182,'Cross-Page Data'!$I$4:$J$19,2,FALSE),IF(VLOOKUP(H5182,'Cross-Page Data'!$D$4:$F$48,3,FALSE)="hydro",VLOOKUP(G5182,'Cross-Page Data'!$I$4:$J$19,2,FALSE),VLOOKUP(H5182,'Cross-Page Data'!$D$4:$F$48,3,FALSE)))))</f>
        <v/>
      </c>
      <c r="M5182" s="120">
        <f>IF(AND($P$2=FALSE,OR(F5182="Commercial NAICS Cogen",F5182="Industrial NAICS Cogen",F5182="NAICS-22 Cogen")),FALSE,IF(AND($P$3=FALSE,OR(F5182="Commercial NAICS Cogen",F5182="Commercial NAICS Non-Cogen",F5182="Industrial NAICS Cogen", F5182="industrial NAICS non-Cogen")),FALSE, TRUE))</f>
        <v/>
      </c>
    </row>
    <row r="5183">
      <c r="A5183" s="129" t="n">
        <v>99999</v>
      </c>
      <c r="B5183" s="130" t="inlineStr">
        <is>
          <t>State-Fuel Level Increment</t>
        </is>
      </c>
      <c r="C5183" s="130" t="inlineStr">
        <is>
          <t>State-Fuel Level Increment</t>
        </is>
      </c>
      <c r="D5183" s="129" t="n">
        <v>99999</v>
      </c>
      <c r="E5183" s="130" t="inlineStr">
        <is>
          <t>UT</t>
        </is>
      </c>
      <c r="F5183" s="130" t="inlineStr">
        <is>
          <t>NAICS-22 Non-Cogen</t>
        </is>
      </c>
      <c r="G5183" s="130" t="inlineStr">
        <is>
          <t>BT</t>
        </is>
      </c>
      <c r="H5183" s="130" t="inlineStr">
        <is>
          <t>GEO</t>
        </is>
      </c>
      <c r="I5183" s="130" t="inlineStr">
        <is>
          <t>GEO</t>
        </is>
      </c>
      <c r="J5183" s="131" t="n">
        <v>214328.92</v>
      </c>
      <c r="K5183" s="129" t="n">
        <v>2020</v>
      </c>
      <c r="L5183" s="120">
        <f>IF(VLOOKUP(H5183,'Cross-Page Data'!$D$4:$F$48,3,FALSE)="natural gas",VLOOKUP(G5183,'Cross-Page Data'!$I$4:$J$19,2,FALSE),IF(VLOOKUP(H5183,'Cross-Page Data'!$D$4:$F$48,3,FALSE)="solar",IF(G5183="PV","solar PV","solar thermal"),IF(VLOOKUP(H5183,'Cross-Page Data'!$D$4:$F$48,3,FALSE)="wind",VLOOKUP(G5183,'Cross-Page Data'!$I$4:$J$19,2,FALSE),IF(VLOOKUP(H5183,'Cross-Page Data'!$D$4:$F$48,3,FALSE)="hydro",VLOOKUP(G5183,'Cross-Page Data'!$I$4:$J$19,2,FALSE),VLOOKUP(H5183,'Cross-Page Data'!$D$4:$F$48,3,FALSE)))))</f>
        <v/>
      </c>
      <c r="M5183" s="120">
        <f>IF(AND($P$2=FALSE,OR(F5183="Commercial NAICS Cogen",F5183="Industrial NAICS Cogen",F5183="NAICS-22 Cogen")),FALSE,IF(AND($P$3=FALSE,OR(F5183="Commercial NAICS Cogen",F5183="Commercial NAICS Non-Cogen",F5183="Industrial NAICS Cogen", F5183="industrial NAICS non-Cogen")),FALSE, TRUE))</f>
        <v/>
      </c>
    </row>
    <row r="5184">
      <c r="A5184" s="129" t="n">
        <v>99999</v>
      </c>
      <c r="B5184" s="130" t="inlineStr">
        <is>
          <t>State-Fuel Level Increment</t>
        </is>
      </c>
      <c r="C5184" s="130" t="inlineStr">
        <is>
          <t>State-Fuel Level Increment</t>
        </is>
      </c>
      <c r="D5184" s="129" t="n">
        <v>99999</v>
      </c>
      <c r="E5184" s="130" t="inlineStr">
        <is>
          <t>AK</t>
        </is>
      </c>
      <c r="F5184" s="130" t="inlineStr">
        <is>
          <t>Electric Utility</t>
        </is>
      </c>
      <c r="G5184" s="130" t="inlineStr">
        <is>
          <t>CA</t>
        </is>
      </c>
      <c r="H5184" s="130" t="inlineStr">
        <is>
          <t>DFO</t>
        </is>
      </c>
      <c r="I5184" s="130" t="inlineStr">
        <is>
          <t>DFO</t>
        </is>
      </c>
      <c r="J5184" s="131" t="n">
        <v>0</v>
      </c>
      <c r="K5184" s="129" t="n">
        <v>2020</v>
      </c>
      <c r="L5184" s="120">
        <f>IF(VLOOKUP(H5184,'Cross-Page Data'!$D$4:$F$48,3,FALSE)="natural gas",VLOOKUP(G5184,'Cross-Page Data'!$I$4:$J$19,2,FALSE),IF(VLOOKUP(H5184,'Cross-Page Data'!$D$4:$F$48,3,FALSE)="solar",IF(G5184="PV","solar PV","solar thermal"),IF(VLOOKUP(H5184,'Cross-Page Data'!$D$4:$F$48,3,FALSE)="wind",VLOOKUP(G5184,'Cross-Page Data'!$I$4:$J$19,2,FALSE),IF(VLOOKUP(H5184,'Cross-Page Data'!$D$4:$F$48,3,FALSE)="hydro",VLOOKUP(G5184,'Cross-Page Data'!$I$4:$J$19,2,FALSE),VLOOKUP(H5184,'Cross-Page Data'!$D$4:$F$48,3,FALSE)))))</f>
        <v/>
      </c>
      <c r="M5184" s="120">
        <f>IF(AND($P$2=FALSE,OR(F5184="Commercial NAICS Cogen",F5184="Industrial NAICS Cogen",F5184="NAICS-22 Cogen")),FALSE,IF(AND($P$3=FALSE,OR(F5184="Commercial NAICS Cogen",F5184="Commercial NAICS Non-Cogen",F5184="Industrial NAICS Cogen", F5184="industrial NAICS non-Cogen")),FALSE, TRUE))</f>
        <v/>
      </c>
    </row>
    <row r="5185">
      <c r="A5185" s="129" t="n">
        <v>99999</v>
      </c>
      <c r="B5185" s="130" t="inlineStr">
        <is>
          <t>State-Fuel Level Increment</t>
        </is>
      </c>
      <c r="C5185" s="130" t="inlineStr">
        <is>
          <t>State-Fuel Level Increment</t>
        </is>
      </c>
      <c r="D5185" s="129" t="n">
        <v>99999</v>
      </c>
      <c r="E5185" s="130" t="inlineStr">
        <is>
          <t>AL</t>
        </is>
      </c>
      <c r="F5185" s="130" t="inlineStr">
        <is>
          <t>Industrial NAICS Cogen</t>
        </is>
      </c>
      <c r="G5185" s="130" t="inlineStr">
        <is>
          <t>CA</t>
        </is>
      </c>
      <c r="H5185" s="130" t="inlineStr">
        <is>
          <t>DFO</t>
        </is>
      </c>
      <c r="I5185" s="130" t="inlineStr">
        <is>
          <t>DFO</t>
        </is>
      </c>
      <c r="J5185" s="131" t="n">
        <v>0</v>
      </c>
      <c r="K5185" s="129" t="n">
        <v>2020</v>
      </c>
      <c r="L5185" s="120">
        <f>IF(VLOOKUP(H5185,'Cross-Page Data'!$D$4:$F$48,3,FALSE)="natural gas",VLOOKUP(G5185,'Cross-Page Data'!$I$4:$J$19,2,FALSE),IF(VLOOKUP(H5185,'Cross-Page Data'!$D$4:$F$48,3,FALSE)="solar",IF(G5185="PV","solar PV","solar thermal"),IF(VLOOKUP(H5185,'Cross-Page Data'!$D$4:$F$48,3,FALSE)="wind",VLOOKUP(G5185,'Cross-Page Data'!$I$4:$J$19,2,FALSE),IF(VLOOKUP(H5185,'Cross-Page Data'!$D$4:$F$48,3,FALSE)="hydro",VLOOKUP(G5185,'Cross-Page Data'!$I$4:$J$19,2,FALSE),VLOOKUP(H5185,'Cross-Page Data'!$D$4:$F$48,3,FALSE)))))</f>
        <v/>
      </c>
      <c r="M5185" s="120">
        <f>IF(AND($P$2=FALSE,OR(F5185="Commercial NAICS Cogen",F5185="Industrial NAICS Cogen",F5185="NAICS-22 Cogen")),FALSE,IF(AND($P$3=FALSE,OR(F5185="Commercial NAICS Cogen",F5185="Commercial NAICS Non-Cogen",F5185="Industrial NAICS Cogen", F5185="industrial NAICS non-Cogen")),FALSE, TRUE))</f>
        <v/>
      </c>
    </row>
    <row r="5186">
      <c r="A5186" s="129" t="n">
        <v>99999</v>
      </c>
      <c r="B5186" s="130" t="inlineStr">
        <is>
          <t>State-Fuel Level Increment</t>
        </is>
      </c>
      <c r="C5186" s="130" t="inlineStr">
        <is>
          <t>State-Fuel Level Increment</t>
        </is>
      </c>
      <c r="D5186" s="129" t="n">
        <v>99999</v>
      </c>
      <c r="E5186" s="130" t="inlineStr">
        <is>
          <t>AR</t>
        </is>
      </c>
      <c r="F5186" s="130" t="inlineStr">
        <is>
          <t>Electric Utility</t>
        </is>
      </c>
      <c r="G5186" s="130" t="inlineStr">
        <is>
          <t>CA</t>
        </is>
      </c>
      <c r="H5186" s="130" t="inlineStr">
        <is>
          <t>DFO</t>
        </is>
      </c>
      <c r="I5186" s="130" t="inlineStr">
        <is>
          <t>DFO</t>
        </is>
      </c>
      <c r="J5186" s="131" t="n">
        <v>0</v>
      </c>
      <c r="K5186" s="129" t="n">
        <v>2020</v>
      </c>
      <c r="L5186" s="120">
        <f>IF(VLOOKUP(H5186,'Cross-Page Data'!$D$4:$F$48,3,FALSE)="natural gas",VLOOKUP(G5186,'Cross-Page Data'!$I$4:$J$19,2,FALSE),IF(VLOOKUP(H5186,'Cross-Page Data'!$D$4:$F$48,3,FALSE)="solar",IF(G5186="PV","solar PV","solar thermal"),IF(VLOOKUP(H5186,'Cross-Page Data'!$D$4:$F$48,3,FALSE)="wind",VLOOKUP(G5186,'Cross-Page Data'!$I$4:$J$19,2,FALSE),IF(VLOOKUP(H5186,'Cross-Page Data'!$D$4:$F$48,3,FALSE)="hydro",VLOOKUP(G5186,'Cross-Page Data'!$I$4:$J$19,2,FALSE),VLOOKUP(H5186,'Cross-Page Data'!$D$4:$F$48,3,FALSE)))))</f>
        <v/>
      </c>
      <c r="M5186" s="120">
        <f>IF(AND($P$2=FALSE,OR(F5186="Commercial NAICS Cogen",F5186="Industrial NAICS Cogen",F5186="NAICS-22 Cogen")),FALSE,IF(AND($P$3=FALSE,OR(F5186="Commercial NAICS Cogen",F5186="Commercial NAICS Non-Cogen",F5186="Industrial NAICS Cogen", F5186="industrial NAICS non-Cogen")),FALSE, TRUE))</f>
        <v/>
      </c>
    </row>
    <row r="5187">
      <c r="A5187" s="129" t="n">
        <v>99999</v>
      </c>
      <c r="B5187" s="130" t="inlineStr">
        <is>
          <t>State-Fuel Level Increment</t>
        </is>
      </c>
      <c r="C5187" s="130" t="inlineStr">
        <is>
          <t>State-Fuel Level Increment</t>
        </is>
      </c>
      <c r="D5187" s="129" t="n">
        <v>99999</v>
      </c>
      <c r="E5187" s="130" t="inlineStr">
        <is>
          <t>CT</t>
        </is>
      </c>
      <c r="F5187" s="130" t="inlineStr">
        <is>
          <t>Commercial NAICS Cogen</t>
        </is>
      </c>
      <c r="G5187" s="130" t="inlineStr">
        <is>
          <t>CA</t>
        </is>
      </c>
      <c r="H5187" s="130" t="inlineStr">
        <is>
          <t>DFO</t>
        </is>
      </c>
      <c r="I5187" s="130" t="inlineStr">
        <is>
          <t>DFO</t>
        </is>
      </c>
      <c r="J5187" s="131" t="n">
        <v>0</v>
      </c>
      <c r="K5187" s="129" t="n">
        <v>2020</v>
      </c>
      <c r="L5187" s="120">
        <f>IF(VLOOKUP(H5187,'Cross-Page Data'!$D$4:$F$48,3,FALSE)="natural gas",VLOOKUP(G5187,'Cross-Page Data'!$I$4:$J$19,2,FALSE),IF(VLOOKUP(H5187,'Cross-Page Data'!$D$4:$F$48,3,FALSE)="solar",IF(G5187="PV","solar PV","solar thermal"),IF(VLOOKUP(H5187,'Cross-Page Data'!$D$4:$F$48,3,FALSE)="wind",VLOOKUP(G5187,'Cross-Page Data'!$I$4:$J$19,2,FALSE),IF(VLOOKUP(H5187,'Cross-Page Data'!$D$4:$F$48,3,FALSE)="hydro",VLOOKUP(G5187,'Cross-Page Data'!$I$4:$J$19,2,FALSE),VLOOKUP(H5187,'Cross-Page Data'!$D$4:$F$48,3,FALSE)))))</f>
        <v/>
      </c>
      <c r="M5187" s="120">
        <f>IF(AND($P$2=FALSE,OR(F5187="Commercial NAICS Cogen",F5187="Industrial NAICS Cogen",F5187="NAICS-22 Cogen")),FALSE,IF(AND($P$3=FALSE,OR(F5187="Commercial NAICS Cogen",F5187="Commercial NAICS Non-Cogen",F5187="Industrial NAICS Cogen", F5187="industrial NAICS non-Cogen")),FALSE, TRUE))</f>
        <v/>
      </c>
    </row>
    <row r="5188">
      <c r="A5188" s="129" t="n">
        <v>99999</v>
      </c>
      <c r="B5188" s="130" t="inlineStr">
        <is>
          <t>State-Fuel Level Increment</t>
        </is>
      </c>
      <c r="C5188" s="130" t="inlineStr">
        <is>
          <t>State-Fuel Level Increment</t>
        </is>
      </c>
      <c r="D5188" s="129" t="n">
        <v>99999</v>
      </c>
      <c r="E5188" s="130" t="inlineStr">
        <is>
          <t>FL</t>
        </is>
      </c>
      <c r="F5188" s="130" t="inlineStr">
        <is>
          <t>Electric Utility</t>
        </is>
      </c>
      <c r="G5188" s="130" t="inlineStr">
        <is>
          <t>CA</t>
        </is>
      </c>
      <c r="H5188" s="130" t="inlineStr">
        <is>
          <t>DFO</t>
        </is>
      </c>
      <c r="I5188" s="130" t="inlineStr">
        <is>
          <t>DFO</t>
        </is>
      </c>
      <c r="J5188" s="131" t="n">
        <v>0</v>
      </c>
      <c r="K5188" s="129" t="n">
        <v>2020</v>
      </c>
      <c r="L5188" s="120">
        <f>IF(VLOOKUP(H5188,'Cross-Page Data'!$D$4:$F$48,3,FALSE)="natural gas",VLOOKUP(G5188,'Cross-Page Data'!$I$4:$J$19,2,FALSE),IF(VLOOKUP(H5188,'Cross-Page Data'!$D$4:$F$48,3,FALSE)="solar",IF(G5188="PV","solar PV","solar thermal"),IF(VLOOKUP(H5188,'Cross-Page Data'!$D$4:$F$48,3,FALSE)="wind",VLOOKUP(G5188,'Cross-Page Data'!$I$4:$J$19,2,FALSE),IF(VLOOKUP(H5188,'Cross-Page Data'!$D$4:$F$48,3,FALSE)="hydro",VLOOKUP(G5188,'Cross-Page Data'!$I$4:$J$19,2,FALSE),VLOOKUP(H5188,'Cross-Page Data'!$D$4:$F$48,3,FALSE)))))</f>
        <v/>
      </c>
      <c r="M5188" s="120">
        <f>IF(AND($P$2=FALSE,OR(F5188="Commercial NAICS Cogen",F5188="Industrial NAICS Cogen",F5188="NAICS-22 Cogen")),FALSE,IF(AND($P$3=FALSE,OR(F5188="Commercial NAICS Cogen",F5188="Commercial NAICS Non-Cogen",F5188="Industrial NAICS Cogen", F5188="industrial NAICS non-Cogen")),FALSE, TRUE))</f>
        <v/>
      </c>
    </row>
    <row r="5189">
      <c r="A5189" s="129" t="n">
        <v>99999</v>
      </c>
      <c r="B5189" s="130" t="inlineStr">
        <is>
          <t>State-Fuel Level Increment</t>
        </is>
      </c>
      <c r="C5189" s="130" t="inlineStr">
        <is>
          <t>State-Fuel Level Increment</t>
        </is>
      </c>
      <c r="D5189" s="129" t="n">
        <v>99999</v>
      </c>
      <c r="E5189" s="130" t="inlineStr">
        <is>
          <t>FL</t>
        </is>
      </c>
      <c r="F5189" s="130" t="inlineStr">
        <is>
          <t>NAICS-22 Non-Cogen</t>
        </is>
      </c>
      <c r="G5189" s="130" t="inlineStr">
        <is>
          <t>CA</t>
        </is>
      </c>
      <c r="H5189" s="130" t="inlineStr">
        <is>
          <t>DFO</t>
        </is>
      </c>
      <c r="I5189" s="130" t="inlineStr">
        <is>
          <t>DFO</t>
        </is>
      </c>
      <c r="J5189" s="131" t="n">
        <v>0.618</v>
      </c>
      <c r="K5189" s="129" t="n">
        <v>2020</v>
      </c>
      <c r="L5189" s="120">
        <f>IF(VLOOKUP(H5189,'Cross-Page Data'!$D$4:$F$48,3,FALSE)="natural gas",VLOOKUP(G5189,'Cross-Page Data'!$I$4:$J$19,2,FALSE),IF(VLOOKUP(H5189,'Cross-Page Data'!$D$4:$F$48,3,FALSE)="solar",IF(G5189="PV","solar PV","solar thermal"),IF(VLOOKUP(H5189,'Cross-Page Data'!$D$4:$F$48,3,FALSE)="wind",VLOOKUP(G5189,'Cross-Page Data'!$I$4:$J$19,2,FALSE),IF(VLOOKUP(H5189,'Cross-Page Data'!$D$4:$F$48,3,FALSE)="hydro",VLOOKUP(G5189,'Cross-Page Data'!$I$4:$J$19,2,FALSE),VLOOKUP(H5189,'Cross-Page Data'!$D$4:$F$48,3,FALSE)))))</f>
        <v/>
      </c>
      <c r="M5189" s="120">
        <f>IF(AND($P$2=FALSE,OR(F5189="Commercial NAICS Cogen",F5189="Industrial NAICS Cogen",F5189="NAICS-22 Cogen")),FALSE,IF(AND($P$3=FALSE,OR(F5189="Commercial NAICS Cogen",F5189="Commercial NAICS Non-Cogen",F5189="Industrial NAICS Cogen", F5189="industrial NAICS non-Cogen")),FALSE, TRUE))</f>
        <v/>
      </c>
    </row>
    <row r="5190">
      <c r="A5190" s="129" t="n">
        <v>99999</v>
      </c>
      <c r="B5190" s="130" t="inlineStr">
        <is>
          <t>State-Fuel Level Increment</t>
        </is>
      </c>
      <c r="C5190" s="130" t="inlineStr">
        <is>
          <t>State-Fuel Level Increment</t>
        </is>
      </c>
      <c r="D5190" s="129" t="n">
        <v>99999</v>
      </c>
      <c r="E5190" s="130" t="inlineStr">
        <is>
          <t>FL</t>
        </is>
      </c>
      <c r="F5190" s="130" t="inlineStr">
        <is>
          <t>NAICS-22 Cogen</t>
        </is>
      </c>
      <c r="G5190" s="130" t="inlineStr">
        <is>
          <t>CA</t>
        </is>
      </c>
      <c r="H5190" s="130" t="inlineStr">
        <is>
          <t>DFO</t>
        </is>
      </c>
      <c r="I5190" s="130" t="inlineStr">
        <is>
          <t>DFO</t>
        </is>
      </c>
      <c r="J5190" s="131" t="n">
        <v>0</v>
      </c>
      <c r="K5190" s="129" t="n">
        <v>2020</v>
      </c>
      <c r="L5190" s="120">
        <f>IF(VLOOKUP(H5190,'Cross-Page Data'!$D$4:$F$48,3,FALSE)="natural gas",VLOOKUP(G5190,'Cross-Page Data'!$I$4:$J$19,2,FALSE),IF(VLOOKUP(H5190,'Cross-Page Data'!$D$4:$F$48,3,FALSE)="solar",IF(G5190="PV","solar PV","solar thermal"),IF(VLOOKUP(H5190,'Cross-Page Data'!$D$4:$F$48,3,FALSE)="wind",VLOOKUP(G5190,'Cross-Page Data'!$I$4:$J$19,2,FALSE),IF(VLOOKUP(H5190,'Cross-Page Data'!$D$4:$F$48,3,FALSE)="hydro",VLOOKUP(G5190,'Cross-Page Data'!$I$4:$J$19,2,FALSE),VLOOKUP(H5190,'Cross-Page Data'!$D$4:$F$48,3,FALSE)))))</f>
        <v/>
      </c>
      <c r="M5190" s="120">
        <f>IF(AND($P$2=FALSE,OR(F5190="Commercial NAICS Cogen",F5190="Industrial NAICS Cogen",F5190="NAICS-22 Cogen")),FALSE,IF(AND($P$3=FALSE,OR(F5190="Commercial NAICS Cogen",F5190="Commercial NAICS Non-Cogen",F5190="Industrial NAICS Cogen", F5190="industrial NAICS non-Cogen")),FALSE, TRUE))</f>
        <v/>
      </c>
    </row>
    <row r="5191">
      <c r="A5191" s="129" t="n">
        <v>99999</v>
      </c>
      <c r="B5191" s="130" t="inlineStr">
        <is>
          <t>State-Fuel Level Increment</t>
        </is>
      </c>
      <c r="C5191" s="130" t="inlineStr">
        <is>
          <t>State-Fuel Level Increment</t>
        </is>
      </c>
      <c r="D5191" s="129" t="n">
        <v>99999</v>
      </c>
      <c r="E5191" s="130" t="inlineStr">
        <is>
          <t>IA</t>
        </is>
      </c>
      <c r="F5191" s="130" t="inlineStr">
        <is>
          <t>Electric Utility</t>
        </is>
      </c>
      <c r="G5191" s="130" t="inlineStr">
        <is>
          <t>CA</t>
        </is>
      </c>
      <c r="H5191" s="130" t="inlineStr">
        <is>
          <t>DFO</t>
        </is>
      </c>
      <c r="I5191" s="130" t="inlineStr">
        <is>
          <t>DFO</t>
        </is>
      </c>
      <c r="J5191" s="131" t="n">
        <v>0</v>
      </c>
      <c r="K5191" s="129" t="n">
        <v>2020</v>
      </c>
      <c r="L5191" s="120">
        <f>IF(VLOOKUP(H5191,'Cross-Page Data'!$D$4:$F$48,3,FALSE)="natural gas",VLOOKUP(G5191,'Cross-Page Data'!$I$4:$J$19,2,FALSE),IF(VLOOKUP(H5191,'Cross-Page Data'!$D$4:$F$48,3,FALSE)="solar",IF(G5191="PV","solar PV","solar thermal"),IF(VLOOKUP(H5191,'Cross-Page Data'!$D$4:$F$48,3,FALSE)="wind",VLOOKUP(G5191,'Cross-Page Data'!$I$4:$J$19,2,FALSE),IF(VLOOKUP(H5191,'Cross-Page Data'!$D$4:$F$48,3,FALSE)="hydro",VLOOKUP(G5191,'Cross-Page Data'!$I$4:$J$19,2,FALSE),VLOOKUP(H5191,'Cross-Page Data'!$D$4:$F$48,3,FALSE)))))</f>
        <v/>
      </c>
      <c r="M5191" s="120">
        <f>IF(AND($P$2=FALSE,OR(F5191="Commercial NAICS Cogen",F5191="Industrial NAICS Cogen",F5191="NAICS-22 Cogen")),FALSE,IF(AND($P$3=FALSE,OR(F5191="Commercial NAICS Cogen",F5191="Commercial NAICS Non-Cogen",F5191="Industrial NAICS Cogen", F5191="industrial NAICS non-Cogen")),FALSE, TRUE))</f>
        <v/>
      </c>
    </row>
    <row r="5192">
      <c r="A5192" s="129" t="n">
        <v>99999</v>
      </c>
      <c r="B5192" s="130" t="inlineStr">
        <is>
          <t>State-Fuel Level Increment</t>
        </is>
      </c>
      <c r="C5192" s="130" t="inlineStr">
        <is>
          <t>State-Fuel Level Increment</t>
        </is>
      </c>
      <c r="D5192" s="129" t="n">
        <v>99999</v>
      </c>
      <c r="E5192" s="130" t="inlineStr">
        <is>
          <t>MA</t>
        </is>
      </c>
      <c r="F5192" s="130" t="inlineStr">
        <is>
          <t>Electric Utility</t>
        </is>
      </c>
      <c r="G5192" s="130" t="inlineStr">
        <is>
          <t>CA</t>
        </is>
      </c>
      <c r="H5192" s="130" t="inlineStr">
        <is>
          <t>DFO</t>
        </is>
      </c>
      <c r="I5192" s="130" t="inlineStr">
        <is>
          <t>DFO</t>
        </is>
      </c>
      <c r="J5192" s="131" t="n">
        <v>504.702</v>
      </c>
      <c r="K5192" s="129" t="n">
        <v>2020</v>
      </c>
      <c r="L5192" s="120">
        <f>IF(VLOOKUP(H5192,'Cross-Page Data'!$D$4:$F$48,3,FALSE)="natural gas",VLOOKUP(G5192,'Cross-Page Data'!$I$4:$J$19,2,FALSE),IF(VLOOKUP(H5192,'Cross-Page Data'!$D$4:$F$48,3,FALSE)="solar",IF(G5192="PV","solar PV","solar thermal"),IF(VLOOKUP(H5192,'Cross-Page Data'!$D$4:$F$48,3,FALSE)="wind",VLOOKUP(G5192,'Cross-Page Data'!$I$4:$J$19,2,FALSE),IF(VLOOKUP(H5192,'Cross-Page Data'!$D$4:$F$48,3,FALSE)="hydro",VLOOKUP(G5192,'Cross-Page Data'!$I$4:$J$19,2,FALSE),VLOOKUP(H5192,'Cross-Page Data'!$D$4:$F$48,3,FALSE)))))</f>
        <v/>
      </c>
      <c r="M5192" s="120">
        <f>IF(AND($P$2=FALSE,OR(F5192="Commercial NAICS Cogen",F5192="Industrial NAICS Cogen",F5192="NAICS-22 Cogen")),FALSE,IF(AND($P$3=FALSE,OR(F5192="Commercial NAICS Cogen",F5192="Commercial NAICS Non-Cogen",F5192="Industrial NAICS Cogen", F5192="industrial NAICS non-Cogen")),FALSE, TRUE))</f>
        <v/>
      </c>
    </row>
    <row r="5193">
      <c r="A5193" s="129" t="n">
        <v>99999</v>
      </c>
      <c r="B5193" s="130" t="inlineStr">
        <is>
          <t>State-Fuel Level Increment</t>
        </is>
      </c>
      <c r="C5193" s="130" t="inlineStr">
        <is>
          <t>State-Fuel Level Increment</t>
        </is>
      </c>
      <c r="D5193" s="129" t="n">
        <v>99999</v>
      </c>
      <c r="E5193" s="130" t="inlineStr">
        <is>
          <t>MA</t>
        </is>
      </c>
      <c r="F5193" s="130" t="inlineStr">
        <is>
          <t>NAICS-22 Non-Cogen</t>
        </is>
      </c>
      <c r="G5193" s="130" t="inlineStr">
        <is>
          <t>CA</t>
        </is>
      </c>
      <c r="H5193" s="130" t="inlineStr">
        <is>
          <t>DFO</t>
        </is>
      </c>
      <c r="I5193" s="130" t="inlineStr">
        <is>
          <t>DFO</t>
        </is>
      </c>
      <c r="J5193" s="131" t="n">
        <v>0</v>
      </c>
      <c r="K5193" s="129" t="n">
        <v>2020</v>
      </c>
      <c r="L5193" s="120">
        <f>IF(VLOOKUP(H5193,'Cross-Page Data'!$D$4:$F$48,3,FALSE)="natural gas",VLOOKUP(G5193,'Cross-Page Data'!$I$4:$J$19,2,FALSE),IF(VLOOKUP(H5193,'Cross-Page Data'!$D$4:$F$48,3,FALSE)="solar",IF(G5193="PV","solar PV","solar thermal"),IF(VLOOKUP(H5193,'Cross-Page Data'!$D$4:$F$48,3,FALSE)="wind",VLOOKUP(G5193,'Cross-Page Data'!$I$4:$J$19,2,FALSE),IF(VLOOKUP(H5193,'Cross-Page Data'!$D$4:$F$48,3,FALSE)="hydro",VLOOKUP(G5193,'Cross-Page Data'!$I$4:$J$19,2,FALSE),VLOOKUP(H5193,'Cross-Page Data'!$D$4:$F$48,3,FALSE)))))</f>
        <v/>
      </c>
      <c r="M5193" s="120">
        <f>IF(AND($P$2=FALSE,OR(F5193="Commercial NAICS Cogen",F5193="Industrial NAICS Cogen",F5193="NAICS-22 Cogen")),FALSE,IF(AND($P$3=FALSE,OR(F5193="Commercial NAICS Cogen",F5193="Commercial NAICS Non-Cogen",F5193="Industrial NAICS Cogen", F5193="industrial NAICS non-Cogen")),FALSE, TRUE))</f>
        <v/>
      </c>
    </row>
    <row r="5194">
      <c r="A5194" s="129" t="n">
        <v>99999</v>
      </c>
      <c r="B5194" s="130" t="inlineStr">
        <is>
          <t>State-Fuel Level Increment</t>
        </is>
      </c>
      <c r="C5194" s="130" t="inlineStr">
        <is>
          <t>State-Fuel Level Increment</t>
        </is>
      </c>
      <c r="D5194" s="129" t="n">
        <v>99999</v>
      </c>
      <c r="E5194" s="130" t="inlineStr">
        <is>
          <t>MA</t>
        </is>
      </c>
      <c r="F5194" s="130" t="inlineStr">
        <is>
          <t>NAICS-22 Cogen</t>
        </is>
      </c>
      <c r="G5194" s="130" t="inlineStr">
        <is>
          <t>CA</t>
        </is>
      </c>
      <c r="H5194" s="130" t="inlineStr">
        <is>
          <t>DFO</t>
        </is>
      </c>
      <c r="I5194" s="130" t="inlineStr">
        <is>
          <t>DFO</t>
        </is>
      </c>
      <c r="J5194" s="131" t="n">
        <v>0</v>
      </c>
      <c r="K5194" s="129" t="n">
        <v>2020</v>
      </c>
      <c r="L5194" s="120">
        <f>IF(VLOOKUP(H5194,'Cross-Page Data'!$D$4:$F$48,3,FALSE)="natural gas",VLOOKUP(G5194,'Cross-Page Data'!$I$4:$J$19,2,FALSE),IF(VLOOKUP(H5194,'Cross-Page Data'!$D$4:$F$48,3,FALSE)="solar",IF(G5194="PV","solar PV","solar thermal"),IF(VLOOKUP(H5194,'Cross-Page Data'!$D$4:$F$48,3,FALSE)="wind",VLOOKUP(G5194,'Cross-Page Data'!$I$4:$J$19,2,FALSE),IF(VLOOKUP(H5194,'Cross-Page Data'!$D$4:$F$48,3,FALSE)="hydro",VLOOKUP(G5194,'Cross-Page Data'!$I$4:$J$19,2,FALSE),VLOOKUP(H5194,'Cross-Page Data'!$D$4:$F$48,3,FALSE)))))</f>
        <v/>
      </c>
      <c r="M5194" s="120">
        <f>IF(AND($P$2=FALSE,OR(F5194="Commercial NAICS Cogen",F5194="Industrial NAICS Cogen",F5194="NAICS-22 Cogen")),FALSE,IF(AND($P$3=FALSE,OR(F5194="Commercial NAICS Cogen",F5194="Commercial NAICS Non-Cogen",F5194="Industrial NAICS Cogen", F5194="industrial NAICS non-Cogen")),FALSE, TRUE))</f>
        <v/>
      </c>
    </row>
    <row r="5195">
      <c r="A5195" s="129" t="n">
        <v>99999</v>
      </c>
      <c r="B5195" s="130" t="inlineStr">
        <is>
          <t>State-Fuel Level Increment</t>
        </is>
      </c>
      <c r="C5195" s="130" t="inlineStr">
        <is>
          <t>State-Fuel Level Increment</t>
        </is>
      </c>
      <c r="D5195" s="129" t="n">
        <v>99999</v>
      </c>
      <c r="E5195" s="130" t="inlineStr">
        <is>
          <t>MD</t>
        </is>
      </c>
      <c r="F5195" s="130" t="inlineStr">
        <is>
          <t>Commercial NAICS Cogen</t>
        </is>
      </c>
      <c r="G5195" s="130" t="inlineStr">
        <is>
          <t>CA</t>
        </is>
      </c>
      <c r="H5195" s="130" t="inlineStr">
        <is>
          <t>DFO</t>
        </is>
      </c>
      <c r="I5195" s="130" t="inlineStr">
        <is>
          <t>DFO</t>
        </is>
      </c>
      <c r="J5195" s="131" t="n">
        <v>0</v>
      </c>
      <c r="K5195" s="129" t="n">
        <v>2020</v>
      </c>
      <c r="L5195" s="120">
        <f>IF(VLOOKUP(H5195,'Cross-Page Data'!$D$4:$F$48,3,FALSE)="natural gas",VLOOKUP(G5195,'Cross-Page Data'!$I$4:$J$19,2,FALSE),IF(VLOOKUP(H5195,'Cross-Page Data'!$D$4:$F$48,3,FALSE)="solar",IF(G5195="PV","solar PV","solar thermal"),IF(VLOOKUP(H5195,'Cross-Page Data'!$D$4:$F$48,3,FALSE)="wind",VLOOKUP(G5195,'Cross-Page Data'!$I$4:$J$19,2,FALSE),IF(VLOOKUP(H5195,'Cross-Page Data'!$D$4:$F$48,3,FALSE)="hydro",VLOOKUP(G5195,'Cross-Page Data'!$I$4:$J$19,2,FALSE),VLOOKUP(H5195,'Cross-Page Data'!$D$4:$F$48,3,FALSE)))))</f>
        <v/>
      </c>
      <c r="M5195" s="120">
        <f>IF(AND($P$2=FALSE,OR(F5195="Commercial NAICS Cogen",F5195="Industrial NAICS Cogen",F5195="NAICS-22 Cogen")),FALSE,IF(AND($P$3=FALSE,OR(F5195="Commercial NAICS Cogen",F5195="Commercial NAICS Non-Cogen",F5195="Industrial NAICS Cogen", F5195="industrial NAICS non-Cogen")),FALSE, TRUE))</f>
        <v/>
      </c>
    </row>
    <row r="5196">
      <c r="A5196" s="129" t="n">
        <v>99999</v>
      </c>
      <c r="B5196" s="130" t="inlineStr">
        <is>
          <t>State-Fuel Level Increment</t>
        </is>
      </c>
      <c r="C5196" s="130" t="inlineStr">
        <is>
          <t>State-Fuel Level Increment</t>
        </is>
      </c>
      <c r="D5196" s="129" t="n">
        <v>99999</v>
      </c>
      <c r="E5196" s="130" t="inlineStr">
        <is>
          <t>MN</t>
        </is>
      </c>
      <c r="F5196" s="130" t="inlineStr">
        <is>
          <t>Electric Utility</t>
        </is>
      </c>
      <c r="G5196" s="130" t="inlineStr">
        <is>
          <t>CA</t>
        </is>
      </c>
      <c r="H5196" s="130" t="inlineStr">
        <is>
          <t>DFO</t>
        </is>
      </c>
      <c r="I5196" s="130" t="inlineStr">
        <is>
          <t>DFO</t>
        </is>
      </c>
      <c r="J5196" s="131" t="n">
        <v>0</v>
      </c>
      <c r="K5196" s="129" t="n">
        <v>2020</v>
      </c>
      <c r="L5196" s="120">
        <f>IF(VLOOKUP(H5196,'Cross-Page Data'!$D$4:$F$48,3,FALSE)="natural gas",VLOOKUP(G5196,'Cross-Page Data'!$I$4:$J$19,2,FALSE),IF(VLOOKUP(H5196,'Cross-Page Data'!$D$4:$F$48,3,FALSE)="solar",IF(G5196="PV","solar PV","solar thermal"),IF(VLOOKUP(H5196,'Cross-Page Data'!$D$4:$F$48,3,FALSE)="wind",VLOOKUP(G5196,'Cross-Page Data'!$I$4:$J$19,2,FALSE),IF(VLOOKUP(H5196,'Cross-Page Data'!$D$4:$F$48,3,FALSE)="hydro",VLOOKUP(G5196,'Cross-Page Data'!$I$4:$J$19,2,FALSE),VLOOKUP(H5196,'Cross-Page Data'!$D$4:$F$48,3,FALSE)))))</f>
        <v/>
      </c>
      <c r="M5196" s="120">
        <f>IF(AND($P$2=FALSE,OR(F5196="Commercial NAICS Cogen",F5196="Industrial NAICS Cogen",F5196="NAICS-22 Cogen")),FALSE,IF(AND($P$3=FALSE,OR(F5196="Commercial NAICS Cogen",F5196="Commercial NAICS Non-Cogen",F5196="Industrial NAICS Cogen", F5196="industrial NAICS non-Cogen")),FALSE, TRUE))</f>
        <v/>
      </c>
    </row>
    <row r="5197">
      <c r="A5197" s="129" t="n">
        <v>99999</v>
      </c>
      <c r="B5197" s="130" t="inlineStr">
        <is>
          <t>State-Fuel Level Increment</t>
        </is>
      </c>
      <c r="C5197" s="130" t="inlineStr">
        <is>
          <t>State-Fuel Level Increment</t>
        </is>
      </c>
      <c r="D5197" s="129" t="n">
        <v>99999</v>
      </c>
      <c r="E5197" s="130" t="inlineStr">
        <is>
          <t>MN</t>
        </is>
      </c>
      <c r="F5197" s="130" t="inlineStr">
        <is>
          <t>NAICS-22 Non-Cogen</t>
        </is>
      </c>
      <c r="G5197" s="130" t="inlineStr">
        <is>
          <t>CA</t>
        </is>
      </c>
      <c r="H5197" s="130" t="inlineStr">
        <is>
          <t>DFO</t>
        </is>
      </c>
      <c r="I5197" s="130" t="inlineStr">
        <is>
          <t>DFO</t>
        </is>
      </c>
      <c r="J5197" s="131" t="n">
        <v>0</v>
      </c>
      <c r="K5197" s="129" t="n">
        <v>2020</v>
      </c>
      <c r="L5197" s="120">
        <f>IF(VLOOKUP(H5197,'Cross-Page Data'!$D$4:$F$48,3,FALSE)="natural gas",VLOOKUP(G5197,'Cross-Page Data'!$I$4:$J$19,2,FALSE),IF(VLOOKUP(H5197,'Cross-Page Data'!$D$4:$F$48,3,FALSE)="solar",IF(G5197="PV","solar PV","solar thermal"),IF(VLOOKUP(H5197,'Cross-Page Data'!$D$4:$F$48,3,FALSE)="wind",VLOOKUP(G5197,'Cross-Page Data'!$I$4:$J$19,2,FALSE),IF(VLOOKUP(H5197,'Cross-Page Data'!$D$4:$F$48,3,FALSE)="hydro",VLOOKUP(G5197,'Cross-Page Data'!$I$4:$J$19,2,FALSE),VLOOKUP(H5197,'Cross-Page Data'!$D$4:$F$48,3,FALSE)))))</f>
        <v/>
      </c>
      <c r="M5197" s="120">
        <f>IF(AND($P$2=FALSE,OR(F5197="Commercial NAICS Cogen",F5197="Industrial NAICS Cogen",F5197="NAICS-22 Cogen")),FALSE,IF(AND($P$3=FALSE,OR(F5197="Commercial NAICS Cogen",F5197="Commercial NAICS Non-Cogen",F5197="Industrial NAICS Cogen", F5197="industrial NAICS non-Cogen")),FALSE, TRUE))</f>
        <v/>
      </c>
    </row>
    <row r="5198">
      <c r="A5198" s="129" t="n">
        <v>99999</v>
      </c>
      <c r="B5198" s="130" t="inlineStr">
        <is>
          <t>State-Fuel Level Increment</t>
        </is>
      </c>
      <c r="C5198" s="130" t="inlineStr">
        <is>
          <t>State-Fuel Level Increment</t>
        </is>
      </c>
      <c r="D5198" s="129" t="n">
        <v>99999</v>
      </c>
      <c r="E5198" s="130" t="inlineStr">
        <is>
          <t>MN</t>
        </is>
      </c>
      <c r="F5198" s="130" t="inlineStr">
        <is>
          <t>NAICS-22 Cogen</t>
        </is>
      </c>
      <c r="G5198" s="130" t="inlineStr">
        <is>
          <t>CA</t>
        </is>
      </c>
      <c r="H5198" s="130" t="inlineStr">
        <is>
          <t>DFO</t>
        </is>
      </c>
      <c r="I5198" s="130" t="inlineStr">
        <is>
          <t>DFO</t>
        </is>
      </c>
      <c r="J5198" s="131" t="n">
        <v>0</v>
      </c>
      <c r="K5198" s="129" t="n">
        <v>2020</v>
      </c>
      <c r="L5198" s="120">
        <f>IF(VLOOKUP(H5198,'Cross-Page Data'!$D$4:$F$48,3,FALSE)="natural gas",VLOOKUP(G5198,'Cross-Page Data'!$I$4:$J$19,2,FALSE),IF(VLOOKUP(H5198,'Cross-Page Data'!$D$4:$F$48,3,FALSE)="solar",IF(G5198="PV","solar PV","solar thermal"),IF(VLOOKUP(H5198,'Cross-Page Data'!$D$4:$F$48,3,FALSE)="wind",VLOOKUP(G5198,'Cross-Page Data'!$I$4:$J$19,2,FALSE),IF(VLOOKUP(H5198,'Cross-Page Data'!$D$4:$F$48,3,FALSE)="hydro",VLOOKUP(G5198,'Cross-Page Data'!$I$4:$J$19,2,FALSE),VLOOKUP(H5198,'Cross-Page Data'!$D$4:$F$48,3,FALSE)))))</f>
        <v/>
      </c>
      <c r="M5198" s="120">
        <f>IF(AND($P$2=FALSE,OR(F5198="Commercial NAICS Cogen",F5198="Industrial NAICS Cogen",F5198="NAICS-22 Cogen")),FALSE,IF(AND($P$3=FALSE,OR(F5198="Commercial NAICS Cogen",F5198="Commercial NAICS Non-Cogen",F5198="Industrial NAICS Cogen", F5198="industrial NAICS non-Cogen")),FALSE, TRUE))</f>
        <v/>
      </c>
    </row>
    <row r="5199">
      <c r="A5199" s="129" t="n">
        <v>99999</v>
      </c>
      <c r="B5199" s="130" t="inlineStr">
        <is>
          <t>State-Fuel Level Increment</t>
        </is>
      </c>
      <c r="C5199" s="130" t="inlineStr">
        <is>
          <t>State-Fuel Level Increment</t>
        </is>
      </c>
      <c r="D5199" s="129" t="n">
        <v>99999</v>
      </c>
      <c r="E5199" s="130" t="inlineStr">
        <is>
          <t>MS</t>
        </is>
      </c>
      <c r="F5199" s="130" t="inlineStr">
        <is>
          <t>Electric Utility</t>
        </is>
      </c>
      <c r="G5199" s="130" t="inlineStr">
        <is>
          <t>CA</t>
        </is>
      </c>
      <c r="H5199" s="130" t="inlineStr">
        <is>
          <t>DFO</t>
        </is>
      </c>
      <c r="I5199" s="130" t="inlineStr">
        <is>
          <t>DFO</t>
        </is>
      </c>
      <c r="J5199" s="131" t="n">
        <v>0</v>
      </c>
      <c r="K5199" s="129" t="n">
        <v>2020</v>
      </c>
      <c r="L5199" s="120">
        <f>IF(VLOOKUP(H5199,'Cross-Page Data'!$D$4:$F$48,3,FALSE)="natural gas",VLOOKUP(G5199,'Cross-Page Data'!$I$4:$J$19,2,FALSE),IF(VLOOKUP(H5199,'Cross-Page Data'!$D$4:$F$48,3,FALSE)="solar",IF(G5199="PV","solar PV","solar thermal"),IF(VLOOKUP(H5199,'Cross-Page Data'!$D$4:$F$48,3,FALSE)="wind",VLOOKUP(G5199,'Cross-Page Data'!$I$4:$J$19,2,FALSE),IF(VLOOKUP(H5199,'Cross-Page Data'!$D$4:$F$48,3,FALSE)="hydro",VLOOKUP(G5199,'Cross-Page Data'!$I$4:$J$19,2,FALSE),VLOOKUP(H5199,'Cross-Page Data'!$D$4:$F$48,3,FALSE)))))</f>
        <v/>
      </c>
      <c r="M5199" s="120">
        <f>IF(AND($P$2=FALSE,OR(F5199="Commercial NAICS Cogen",F5199="Industrial NAICS Cogen",F5199="NAICS-22 Cogen")),FALSE,IF(AND($P$3=FALSE,OR(F5199="Commercial NAICS Cogen",F5199="Commercial NAICS Non-Cogen",F5199="Industrial NAICS Cogen", F5199="industrial NAICS non-Cogen")),FALSE, TRUE))</f>
        <v/>
      </c>
    </row>
    <row r="5200">
      <c r="A5200" s="129" t="n">
        <v>99999</v>
      </c>
      <c r="B5200" s="130" t="inlineStr">
        <is>
          <t>State-Fuel Level Increment</t>
        </is>
      </c>
      <c r="C5200" s="130" t="inlineStr">
        <is>
          <t>State-Fuel Level Increment</t>
        </is>
      </c>
      <c r="D5200" s="129" t="n">
        <v>99999</v>
      </c>
      <c r="E5200" s="130" t="inlineStr">
        <is>
          <t>NC</t>
        </is>
      </c>
      <c r="F5200" s="130" t="inlineStr">
        <is>
          <t>Electric Utility</t>
        </is>
      </c>
      <c r="G5200" s="130" t="inlineStr">
        <is>
          <t>CA</t>
        </is>
      </c>
      <c r="H5200" s="130" t="inlineStr">
        <is>
          <t>DFO</t>
        </is>
      </c>
      <c r="I5200" s="130" t="inlineStr">
        <is>
          <t>DFO</t>
        </is>
      </c>
      <c r="J5200" s="131" t="n">
        <v>2427.993</v>
      </c>
      <c r="K5200" s="129" t="n">
        <v>2020</v>
      </c>
      <c r="L5200" s="120">
        <f>IF(VLOOKUP(H5200,'Cross-Page Data'!$D$4:$F$48,3,FALSE)="natural gas",VLOOKUP(G5200,'Cross-Page Data'!$I$4:$J$19,2,FALSE),IF(VLOOKUP(H5200,'Cross-Page Data'!$D$4:$F$48,3,FALSE)="solar",IF(G5200="PV","solar PV","solar thermal"),IF(VLOOKUP(H5200,'Cross-Page Data'!$D$4:$F$48,3,FALSE)="wind",VLOOKUP(G5200,'Cross-Page Data'!$I$4:$J$19,2,FALSE),IF(VLOOKUP(H5200,'Cross-Page Data'!$D$4:$F$48,3,FALSE)="hydro",VLOOKUP(G5200,'Cross-Page Data'!$I$4:$J$19,2,FALSE),VLOOKUP(H5200,'Cross-Page Data'!$D$4:$F$48,3,FALSE)))))</f>
        <v/>
      </c>
      <c r="M5200" s="120">
        <f>IF(AND($P$2=FALSE,OR(F5200="Commercial NAICS Cogen",F5200="Industrial NAICS Cogen",F5200="NAICS-22 Cogen")),FALSE,IF(AND($P$3=FALSE,OR(F5200="Commercial NAICS Cogen",F5200="Commercial NAICS Non-Cogen",F5200="Industrial NAICS Cogen", F5200="industrial NAICS non-Cogen")),FALSE, TRUE))</f>
        <v/>
      </c>
    </row>
    <row r="5201">
      <c r="A5201" s="129" t="n">
        <v>99999</v>
      </c>
      <c r="B5201" s="130" t="inlineStr">
        <is>
          <t>State-Fuel Level Increment</t>
        </is>
      </c>
      <c r="C5201" s="130" t="inlineStr">
        <is>
          <t>State-Fuel Level Increment</t>
        </is>
      </c>
      <c r="D5201" s="129" t="n">
        <v>99999</v>
      </c>
      <c r="E5201" s="130" t="inlineStr">
        <is>
          <t>NJ</t>
        </is>
      </c>
      <c r="F5201" s="130" t="inlineStr">
        <is>
          <t>NAICS-22 Non-Cogen</t>
        </is>
      </c>
      <c r="G5201" s="130" t="inlineStr">
        <is>
          <t>CA</t>
        </is>
      </c>
      <c r="H5201" s="130" t="inlineStr">
        <is>
          <t>DFO</t>
        </is>
      </c>
      <c r="I5201" s="130" t="inlineStr">
        <is>
          <t>DFO</t>
        </is>
      </c>
      <c r="J5201" s="131" t="n">
        <v>0</v>
      </c>
      <c r="K5201" s="129" t="n">
        <v>2020</v>
      </c>
      <c r="L5201" s="120">
        <f>IF(VLOOKUP(H5201,'Cross-Page Data'!$D$4:$F$48,3,FALSE)="natural gas",VLOOKUP(G5201,'Cross-Page Data'!$I$4:$J$19,2,FALSE),IF(VLOOKUP(H5201,'Cross-Page Data'!$D$4:$F$48,3,FALSE)="solar",IF(G5201="PV","solar PV","solar thermal"),IF(VLOOKUP(H5201,'Cross-Page Data'!$D$4:$F$48,3,FALSE)="wind",VLOOKUP(G5201,'Cross-Page Data'!$I$4:$J$19,2,FALSE),IF(VLOOKUP(H5201,'Cross-Page Data'!$D$4:$F$48,3,FALSE)="hydro",VLOOKUP(G5201,'Cross-Page Data'!$I$4:$J$19,2,FALSE),VLOOKUP(H5201,'Cross-Page Data'!$D$4:$F$48,3,FALSE)))))</f>
        <v/>
      </c>
      <c r="M5201" s="120">
        <f>IF(AND($P$2=FALSE,OR(F5201="Commercial NAICS Cogen",F5201="Industrial NAICS Cogen",F5201="NAICS-22 Cogen")),FALSE,IF(AND($P$3=FALSE,OR(F5201="Commercial NAICS Cogen",F5201="Commercial NAICS Non-Cogen",F5201="Industrial NAICS Cogen", F5201="industrial NAICS non-Cogen")),FALSE, TRUE))</f>
        <v/>
      </c>
    </row>
    <row r="5202">
      <c r="A5202" s="129" t="n">
        <v>99999</v>
      </c>
      <c r="B5202" s="130" t="inlineStr">
        <is>
          <t>State-Fuel Level Increment</t>
        </is>
      </c>
      <c r="C5202" s="130" t="inlineStr">
        <is>
          <t>State-Fuel Level Increment</t>
        </is>
      </c>
      <c r="D5202" s="129" t="n">
        <v>99999</v>
      </c>
      <c r="E5202" s="130" t="inlineStr">
        <is>
          <t>NJ</t>
        </is>
      </c>
      <c r="F5202" s="130" t="inlineStr">
        <is>
          <t>NAICS-22 Cogen</t>
        </is>
      </c>
      <c r="G5202" s="130" t="inlineStr">
        <is>
          <t>CA</t>
        </is>
      </c>
      <c r="H5202" s="130" t="inlineStr">
        <is>
          <t>DFO</t>
        </is>
      </c>
      <c r="I5202" s="130" t="inlineStr">
        <is>
          <t>DFO</t>
        </is>
      </c>
      <c r="J5202" s="131" t="n">
        <v>0</v>
      </c>
      <c r="K5202" s="129" t="n">
        <v>2020</v>
      </c>
      <c r="L5202" s="120">
        <f>IF(VLOOKUP(H5202,'Cross-Page Data'!$D$4:$F$48,3,FALSE)="natural gas",VLOOKUP(G5202,'Cross-Page Data'!$I$4:$J$19,2,FALSE),IF(VLOOKUP(H5202,'Cross-Page Data'!$D$4:$F$48,3,FALSE)="solar",IF(G5202="PV","solar PV","solar thermal"),IF(VLOOKUP(H5202,'Cross-Page Data'!$D$4:$F$48,3,FALSE)="wind",VLOOKUP(G5202,'Cross-Page Data'!$I$4:$J$19,2,FALSE),IF(VLOOKUP(H5202,'Cross-Page Data'!$D$4:$F$48,3,FALSE)="hydro",VLOOKUP(G5202,'Cross-Page Data'!$I$4:$J$19,2,FALSE),VLOOKUP(H5202,'Cross-Page Data'!$D$4:$F$48,3,FALSE)))))</f>
        <v/>
      </c>
      <c r="M5202" s="120">
        <f>IF(AND($P$2=FALSE,OR(F5202="Commercial NAICS Cogen",F5202="Industrial NAICS Cogen",F5202="NAICS-22 Cogen")),FALSE,IF(AND($P$3=FALSE,OR(F5202="Commercial NAICS Cogen",F5202="Commercial NAICS Non-Cogen",F5202="Industrial NAICS Cogen", F5202="industrial NAICS non-Cogen")),FALSE, TRUE))</f>
        <v/>
      </c>
    </row>
    <row r="5203">
      <c r="A5203" s="129" t="n">
        <v>99999</v>
      </c>
      <c r="B5203" s="130" t="inlineStr">
        <is>
          <t>State-Fuel Level Increment</t>
        </is>
      </c>
      <c r="C5203" s="130" t="inlineStr">
        <is>
          <t>State-Fuel Level Increment</t>
        </is>
      </c>
      <c r="D5203" s="129" t="n">
        <v>99999</v>
      </c>
      <c r="E5203" s="130" t="inlineStr">
        <is>
          <t>NY</t>
        </is>
      </c>
      <c r="F5203" s="130" t="inlineStr">
        <is>
          <t>Electric Utility</t>
        </is>
      </c>
      <c r="G5203" s="130" t="inlineStr">
        <is>
          <t>CA</t>
        </is>
      </c>
      <c r="H5203" s="130" t="inlineStr">
        <is>
          <t>DFO</t>
        </is>
      </c>
      <c r="I5203" s="130" t="inlineStr">
        <is>
          <t>DFO</t>
        </is>
      </c>
      <c r="J5203" s="131" t="n">
        <v>0</v>
      </c>
      <c r="K5203" s="129" t="n">
        <v>2020</v>
      </c>
      <c r="L5203" s="120">
        <f>IF(VLOOKUP(H5203,'Cross-Page Data'!$D$4:$F$48,3,FALSE)="natural gas",VLOOKUP(G5203,'Cross-Page Data'!$I$4:$J$19,2,FALSE),IF(VLOOKUP(H5203,'Cross-Page Data'!$D$4:$F$48,3,FALSE)="solar",IF(G5203="PV","solar PV","solar thermal"),IF(VLOOKUP(H5203,'Cross-Page Data'!$D$4:$F$48,3,FALSE)="wind",VLOOKUP(G5203,'Cross-Page Data'!$I$4:$J$19,2,FALSE),IF(VLOOKUP(H5203,'Cross-Page Data'!$D$4:$F$48,3,FALSE)="hydro",VLOOKUP(G5203,'Cross-Page Data'!$I$4:$J$19,2,FALSE),VLOOKUP(H5203,'Cross-Page Data'!$D$4:$F$48,3,FALSE)))))</f>
        <v/>
      </c>
      <c r="M5203" s="120">
        <f>IF(AND($P$2=FALSE,OR(F5203="Commercial NAICS Cogen",F5203="Industrial NAICS Cogen",F5203="NAICS-22 Cogen")),FALSE,IF(AND($P$3=FALSE,OR(F5203="Commercial NAICS Cogen",F5203="Commercial NAICS Non-Cogen",F5203="Industrial NAICS Cogen", F5203="industrial NAICS non-Cogen")),FALSE, TRUE))</f>
        <v/>
      </c>
    </row>
    <row r="5204">
      <c r="A5204" s="129" t="n">
        <v>99999</v>
      </c>
      <c r="B5204" s="130" t="inlineStr">
        <is>
          <t>State-Fuel Level Increment</t>
        </is>
      </c>
      <c r="C5204" s="130" t="inlineStr">
        <is>
          <t>State-Fuel Level Increment</t>
        </is>
      </c>
      <c r="D5204" s="129" t="n">
        <v>99999</v>
      </c>
      <c r="E5204" s="130" t="inlineStr">
        <is>
          <t>NY</t>
        </is>
      </c>
      <c r="F5204" s="130" t="inlineStr">
        <is>
          <t>NAICS-22 Non-Cogen</t>
        </is>
      </c>
      <c r="G5204" s="130" t="inlineStr">
        <is>
          <t>CA</t>
        </is>
      </c>
      <c r="H5204" s="130" t="inlineStr">
        <is>
          <t>DFO</t>
        </is>
      </c>
      <c r="I5204" s="130" t="inlineStr">
        <is>
          <t>DFO</t>
        </is>
      </c>
      <c r="J5204" s="131" t="n">
        <v>0</v>
      </c>
      <c r="K5204" s="129" t="n">
        <v>2020</v>
      </c>
      <c r="L5204" s="120">
        <f>IF(VLOOKUP(H5204,'Cross-Page Data'!$D$4:$F$48,3,FALSE)="natural gas",VLOOKUP(G5204,'Cross-Page Data'!$I$4:$J$19,2,FALSE),IF(VLOOKUP(H5204,'Cross-Page Data'!$D$4:$F$48,3,FALSE)="solar",IF(G5204="PV","solar PV","solar thermal"),IF(VLOOKUP(H5204,'Cross-Page Data'!$D$4:$F$48,3,FALSE)="wind",VLOOKUP(G5204,'Cross-Page Data'!$I$4:$J$19,2,FALSE),IF(VLOOKUP(H5204,'Cross-Page Data'!$D$4:$F$48,3,FALSE)="hydro",VLOOKUP(G5204,'Cross-Page Data'!$I$4:$J$19,2,FALSE),VLOOKUP(H5204,'Cross-Page Data'!$D$4:$F$48,3,FALSE)))))</f>
        <v/>
      </c>
      <c r="M5204" s="120">
        <f>IF(AND($P$2=FALSE,OR(F5204="Commercial NAICS Cogen",F5204="Industrial NAICS Cogen",F5204="NAICS-22 Cogen")),FALSE,IF(AND($P$3=FALSE,OR(F5204="Commercial NAICS Cogen",F5204="Commercial NAICS Non-Cogen",F5204="Industrial NAICS Cogen", F5204="industrial NAICS non-Cogen")),FALSE, TRUE))</f>
        <v/>
      </c>
    </row>
    <row r="5205">
      <c r="A5205" s="129" t="n">
        <v>99999</v>
      </c>
      <c r="B5205" s="130" t="inlineStr">
        <is>
          <t>State-Fuel Level Increment</t>
        </is>
      </c>
      <c r="C5205" s="130" t="inlineStr">
        <is>
          <t>State-Fuel Level Increment</t>
        </is>
      </c>
      <c r="D5205" s="129" t="n">
        <v>99999</v>
      </c>
      <c r="E5205" s="130" t="inlineStr">
        <is>
          <t>NY</t>
        </is>
      </c>
      <c r="F5205" s="130" t="inlineStr">
        <is>
          <t>NAICS-22 Cogen</t>
        </is>
      </c>
      <c r="G5205" s="130" t="inlineStr">
        <is>
          <t>CA</t>
        </is>
      </c>
      <c r="H5205" s="130" t="inlineStr">
        <is>
          <t>DFO</t>
        </is>
      </c>
      <c r="I5205" s="130" t="inlineStr">
        <is>
          <t>DFO</t>
        </is>
      </c>
      <c r="J5205" s="131" t="n">
        <v>0</v>
      </c>
      <c r="K5205" s="129" t="n">
        <v>2020</v>
      </c>
      <c r="L5205" s="120">
        <f>IF(VLOOKUP(H5205,'Cross-Page Data'!$D$4:$F$48,3,FALSE)="natural gas",VLOOKUP(G5205,'Cross-Page Data'!$I$4:$J$19,2,FALSE),IF(VLOOKUP(H5205,'Cross-Page Data'!$D$4:$F$48,3,FALSE)="solar",IF(G5205="PV","solar PV","solar thermal"),IF(VLOOKUP(H5205,'Cross-Page Data'!$D$4:$F$48,3,FALSE)="wind",VLOOKUP(G5205,'Cross-Page Data'!$I$4:$J$19,2,FALSE),IF(VLOOKUP(H5205,'Cross-Page Data'!$D$4:$F$48,3,FALSE)="hydro",VLOOKUP(G5205,'Cross-Page Data'!$I$4:$J$19,2,FALSE),VLOOKUP(H5205,'Cross-Page Data'!$D$4:$F$48,3,FALSE)))))</f>
        <v/>
      </c>
      <c r="M5205" s="120">
        <f>IF(AND($P$2=FALSE,OR(F5205="Commercial NAICS Cogen",F5205="Industrial NAICS Cogen",F5205="NAICS-22 Cogen")),FALSE,IF(AND($P$3=FALSE,OR(F5205="Commercial NAICS Cogen",F5205="Commercial NAICS Non-Cogen",F5205="Industrial NAICS Cogen", F5205="industrial NAICS non-Cogen")),FALSE, TRUE))</f>
        <v/>
      </c>
    </row>
    <row r="5206">
      <c r="A5206" s="129" t="n">
        <v>99999</v>
      </c>
      <c r="B5206" s="130" t="inlineStr">
        <is>
          <t>State-Fuel Level Increment</t>
        </is>
      </c>
      <c r="C5206" s="130" t="inlineStr">
        <is>
          <t>State-Fuel Level Increment</t>
        </is>
      </c>
      <c r="D5206" s="129" t="n">
        <v>99999</v>
      </c>
      <c r="E5206" s="130" t="inlineStr">
        <is>
          <t>NY</t>
        </is>
      </c>
      <c r="F5206" s="130" t="inlineStr">
        <is>
          <t>Commercial NAICS Cogen</t>
        </is>
      </c>
      <c r="G5206" s="130" t="inlineStr">
        <is>
          <t>CA</t>
        </is>
      </c>
      <c r="H5206" s="130" t="inlineStr">
        <is>
          <t>DFO</t>
        </is>
      </c>
      <c r="I5206" s="130" t="inlineStr">
        <is>
          <t>DFO</t>
        </is>
      </c>
      <c r="J5206" s="131" t="n">
        <v>16.733</v>
      </c>
      <c r="K5206" s="129" t="n">
        <v>2020</v>
      </c>
      <c r="L5206" s="120">
        <f>IF(VLOOKUP(H5206,'Cross-Page Data'!$D$4:$F$48,3,FALSE)="natural gas",VLOOKUP(G5206,'Cross-Page Data'!$I$4:$J$19,2,FALSE),IF(VLOOKUP(H5206,'Cross-Page Data'!$D$4:$F$48,3,FALSE)="solar",IF(G5206="PV","solar PV","solar thermal"),IF(VLOOKUP(H5206,'Cross-Page Data'!$D$4:$F$48,3,FALSE)="wind",VLOOKUP(G5206,'Cross-Page Data'!$I$4:$J$19,2,FALSE),IF(VLOOKUP(H5206,'Cross-Page Data'!$D$4:$F$48,3,FALSE)="hydro",VLOOKUP(G5206,'Cross-Page Data'!$I$4:$J$19,2,FALSE),VLOOKUP(H5206,'Cross-Page Data'!$D$4:$F$48,3,FALSE)))))</f>
        <v/>
      </c>
      <c r="M5206" s="120">
        <f>IF(AND($P$2=FALSE,OR(F5206="Commercial NAICS Cogen",F5206="Industrial NAICS Cogen",F5206="NAICS-22 Cogen")),FALSE,IF(AND($P$3=FALSE,OR(F5206="Commercial NAICS Cogen",F5206="Commercial NAICS Non-Cogen",F5206="Industrial NAICS Cogen", F5206="industrial NAICS non-Cogen")),FALSE, TRUE))</f>
        <v/>
      </c>
    </row>
    <row r="5207">
      <c r="A5207" s="129" t="n">
        <v>99999</v>
      </c>
      <c r="B5207" s="130" t="inlineStr">
        <is>
          <t>State-Fuel Level Increment</t>
        </is>
      </c>
      <c r="C5207" s="130" t="inlineStr">
        <is>
          <t>State-Fuel Level Increment</t>
        </is>
      </c>
      <c r="D5207" s="129" t="n">
        <v>99999</v>
      </c>
      <c r="E5207" s="130" t="inlineStr">
        <is>
          <t>OK</t>
        </is>
      </c>
      <c r="F5207" s="130" t="inlineStr">
        <is>
          <t>Electric Utility</t>
        </is>
      </c>
      <c r="G5207" s="130" t="inlineStr">
        <is>
          <t>CA</t>
        </is>
      </c>
      <c r="H5207" s="130" t="inlineStr">
        <is>
          <t>DFO</t>
        </is>
      </c>
      <c r="I5207" s="130" t="inlineStr">
        <is>
          <t>DFO</t>
        </is>
      </c>
      <c r="J5207" s="131" t="n">
        <v>0</v>
      </c>
      <c r="K5207" s="129" t="n">
        <v>2020</v>
      </c>
      <c r="L5207" s="120">
        <f>IF(VLOOKUP(H5207,'Cross-Page Data'!$D$4:$F$48,3,FALSE)="natural gas",VLOOKUP(G5207,'Cross-Page Data'!$I$4:$J$19,2,FALSE),IF(VLOOKUP(H5207,'Cross-Page Data'!$D$4:$F$48,3,FALSE)="solar",IF(G5207="PV","solar PV","solar thermal"),IF(VLOOKUP(H5207,'Cross-Page Data'!$D$4:$F$48,3,FALSE)="wind",VLOOKUP(G5207,'Cross-Page Data'!$I$4:$J$19,2,FALSE),IF(VLOOKUP(H5207,'Cross-Page Data'!$D$4:$F$48,3,FALSE)="hydro",VLOOKUP(G5207,'Cross-Page Data'!$I$4:$J$19,2,FALSE),VLOOKUP(H5207,'Cross-Page Data'!$D$4:$F$48,3,FALSE)))))</f>
        <v/>
      </c>
      <c r="M5207" s="120">
        <f>IF(AND($P$2=FALSE,OR(F5207="Commercial NAICS Cogen",F5207="Industrial NAICS Cogen",F5207="NAICS-22 Cogen")),FALSE,IF(AND($P$3=FALSE,OR(F5207="Commercial NAICS Cogen",F5207="Commercial NAICS Non-Cogen",F5207="Industrial NAICS Cogen", F5207="industrial NAICS non-Cogen")),FALSE, TRUE))</f>
        <v/>
      </c>
    </row>
    <row r="5208">
      <c r="A5208" s="129" t="n">
        <v>99999</v>
      </c>
      <c r="B5208" s="130" t="inlineStr">
        <is>
          <t>State-Fuel Level Increment</t>
        </is>
      </c>
      <c r="C5208" s="130" t="inlineStr">
        <is>
          <t>State-Fuel Level Increment</t>
        </is>
      </c>
      <c r="D5208" s="129" t="n">
        <v>99999</v>
      </c>
      <c r="E5208" s="130" t="inlineStr">
        <is>
          <t>OR</t>
        </is>
      </c>
      <c r="F5208" s="130" t="inlineStr">
        <is>
          <t>Electric Utility</t>
        </is>
      </c>
      <c r="G5208" s="130" t="inlineStr">
        <is>
          <t>CA</t>
        </is>
      </c>
      <c r="H5208" s="130" t="inlineStr">
        <is>
          <t>DFO</t>
        </is>
      </c>
      <c r="I5208" s="130" t="inlineStr">
        <is>
          <t>DFO</t>
        </is>
      </c>
      <c r="J5208" s="131" t="n">
        <v>0</v>
      </c>
      <c r="K5208" s="129" t="n">
        <v>2020</v>
      </c>
      <c r="L5208" s="120">
        <f>IF(VLOOKUP(H5208,'Cross-Page Data'!$D$4:$F$48,3,FALSE)="natural gas",VLOOKUP(G5208,'Cross-Page Data'!$I$4:$J$19,2,FALSE),IF(VLOOKUP(H5208,'Cross-Page Data'!$D$4:$F$48,3,FALSE)="solar",IF(G5208="PV","solar PV","solar thermal"),IF(VLOOKUP(H5208,'Cross-Page Data'!$D$4:$F$48,3,FALSE)="wind",VLOOKUP(G5208,'Cross-Page Data'!$I$4:$J$19,2,FALSE),IF(VLOOKUP(H5208,'Cross-Page Data'!$D$4:$F$48,3,FALSE)="hydro",VLOOKUP(G5208,'Cross-Page Data'!$I$4:$J$19,2,FALSE),VLOOKUP(H5208,'Cross-Page Data'!$D$4:$F$48,3,FALSE)))))</f>
        <v/>
      </c>
      <c r="M5208" s="120">
        <f>IF(AND($P$2=FALSE,OR(F5208="Commercial NAICS Cogen",F5208="Industrial NAICS Cogen",F5208="NAICS-22 Cogen")),FALSE,IF(AND($P$3=FALSE,OR(F5208="Commercial NAICS Cogen",F5208="Commercial NAICS Non-Cogen",F5208="Industrial NAICS Cogen", F5208="industrial NAICS non-Cogen")),FALSE, TRUE))</f>
        <v/>
      </c>
    </row>
    <row r="5209">
      <c r="A5209" s="129" t="n">
        <v>99999</v>
      </c>
      <c r="B5209" s="130" t="inlineStr">
        <is>
          <t>State-Fuel Level Increment</t>
        </is>
      </c>
      <c r="C5209" s="130" t="inlineStr">
        <is>
          <t>State-Fuel Level Increment</t>
        </is>
      </c>
      <c r="D5209" s="129" t="n">
        <v>99999</v>
      </c>
      <c r="E5209" s="130" t="inlineStr">
        <is>
          <t>OR</t>
        </is>
      </c>
      <c r="F5209" s="130" t="inlineStr">
        <is>
          <t>Commercial NAICS Cogen</t>
        </is>
      </c>
      <c r="G5209" s="130" t="inlineStr">
        <is>
          <t>CA</t>
        </is>
      </c>
      <c r="H5209" s="130" t="inlineStr">
        <is>
          <t>DFO</t>
        </is>
      </c>
      <c r="I5209" s="130" t="inlineStr">
        <is>
          <t>DFO</t>
        </is>
      </c>
      <c r="J5209" s="131" t="n">
        <v>0</v>
      </c>
      <c r="K5209" s="129" t="n">
        <v>2020</v>
      </c>
      <c r="L5209" s="120">
        <f>IF(VLOOKUP(H5209,'Cross-Page Data'!$D$4:$F$48,3,FALSE)="natural gas",VLOOKUP(G5209,'Cross-Page Data'!$I$4:$J$19,2,FALSE),IF(VLOOKUP(H5209,'Cross-Page Data'!$D$4:$F$48,3,FALSE)="solar",IF(G5209="PV","solar PV","solar thermal"),IF(VLOOKUP(H5209,'Cross-Page Data'!$D$4:$F$48,3,FALSE)="wind",VLOOKUP(G5209,'Cross-Page Data'!$I$4:$J$19,2,FALSE),IF(VLOOKUP(H5209,'Cross-Page Data'!$D$4:$F$48,3,FALSE)="hydro",VLOOKUP(G5209,'Cross-Page Data'!$I$4:$J$19,2,FALSE),VLOOKUP(H5209,'Cross-Page Data'!$D$4:$F$48,3,FALSE)))))</f>
        <v/>
      </c>
      <c r="M5209" s="120">
        <f>IF(AND($P$2=FALSE,OR(F5209="Commercial NAICS Cogen",F5209="Industrial NAICS Cogen",F5209="NAICS-22 Cogen")),FALSE,IF(AND($P$3=FALSE,OR(F5209="Commercial NAICS Cogen",F5209="Commercial NAICS Non-Cogen",F5209="Industrial NAICS Cogen", F5209="industrial NAICS non-Cogen")),FALSE, TRUE))</f>
        <v/>
      </c>
    </row>
    <row r="5210">
      <c r="A5210" s="129" t="n">
        <v>99999</v>
      </c>
      <c r="B5210" s="130" t="inlineStr">
        <is>
          <t>State-Fuel Level Increment</t>
        </is>
      </c>
      <c r="C5210" s="130" t="inlineStr">
        <is>
          <t>State-Fuel Level Increment</t>
        </is>
      </c>
      <c r="D5210" s="129" t="n">
        <v>99999</v>
      </c>
      <c r="E5210" s="130" t="inlineStr">
        <is>
          <t>RI</t>
        </is>
      </c>
      <c r="F5210" s="130" t="inlineStr">
        <is>
          <t>NAICS-22 Non-Cogen</t>
        </is>
      </c>
      <c r="G5210" s="130" t="inlineStr">
        <is>
          <t>CA</t>
        </is>
      </c>
      <c r="H5210" s="130" t="inlineStr">
        <is>
          <t>DFO</t>
        </is>
      </c>
      <c r="I5210" s="130" t="inlineStr">
        <is>
          <t>DFO</t>
        </is>
      </c>
      <c r="J5210" s="131" t="n">
        <v>0</v>
      </c>
      <c r="K5210" s="129" t="n">
        <v>2020</v>
      </c>
      <c r="L5210" s="120">
        <f>IF(VLOOKUP(H5210,'Cross-Page Data'!$D$4:$F$48,3,FALSE)="natural gas",VLOOKUP(G5210,'Cross-Page Data'!$I$4:$J$19,2,FALSE),IF(VLOOKUP(H5210,'Cross-Page Data'!$D$4:$F$48,3,FALSE)="solar",IF(G5210="PV","solar PV","solar thermal"),IF(VLOOKUP(H5210,'Cross-Page Data'!$D$4:$F$48,3,FALSE)="wind",VLOOKUP(G5210,'Cross-Page Data'!$I$4:$J$19,2,FALSE),IF(VLOOKUP(H5210,'Cross-Page Data'!$D$4:$F$48,3,FALSE)="hydro",VLOOKUP(G5210,'Cross-Page Data'!$I$4:$J$19,2,FALSE),VLOOKUP(H5210,'Cross-Page Data'!$D$4:$F$48,3,FALSE)))))</f>
        <v/>
      </c>
      <c r="M5210" s="120">
        <f>IF(AND($P$2=FALSE,OR(F5210="Commercial NAICS Cogen",F5210="Industrial NAICS Cogen",F5210="NAICS-22 Cogen")),FALSE,IF(AND($P$3=FALSE,OR(F5210="Commercial NAICS Cogen",F5210="Commercial NAICS Non-Cogen",F5210="Industrial NAICS Cogen", F5210="industrial NAICS non-Cogen")),FALSE, TRUE))</f>
        <v/>
      </c>
    </row>
    <row r="5211">
      <c r="A5211" s="129" t="n">
        <v>99999</v>
      </c>
      <c r="B5211" s="130" t="inlineStr">
        <is>
          <t>State-Fuel Level Increment</t>
        </is>
      </c>
      <c r="C5211" s="130" t="inlineStr">
        <is>
          <t>State-Fuel Level Increment</t>
        </is>
      </c>
      <c r="D5211" s="129" t="n">
        <v>99999</v>
      </c>
      <c r="E5211" s="130" t="inlineStr">
        <is>
          <t>TX</t>
        </is>
      </c>
      <c r="F5211" s="130" t="inlineStr">
        <is>
          <t>Electric Utility</t>
        </is>
      </c>
      <c r="G5211" s="130" t="inlineStr">
        <is>
          <t>CA</t>
        </is>
      </c>
      <c r="H5211" s="130" t="inlineStr">
        <is>
          <t>DFO</t>
        </is>
      </c>
      <c r="I5211" s="130" t="inlineStr">
        <is>
          <t>DFO</t>
        </is>
      </c>
      <c r="J5211" s="131" t="n">
        <v>0</v>
      </c>
      <c r="K5211" s="129" t="n">
        <v>2020</v>
      </c>
      <c r="L5211" s="120">
        <f>IF(VLOOKUP(H5211,'Cross-Page Data'!$D$4:$F$48,3,FALSE)="natural gas",VLOOKUP(G5211,'Cross-Page Data'!$I$4:$J$19,2,FALSE),IF(VLOOKUP(H5211,'Cross-Page Data'!$D$4:$F$48,3,FALSE)="solar",IF(G5211="PV","solar PV","solar thermal"),IF(VLOOKUP(H5211,'Cross-Page Data'!$D$4:$F$48,3,FALSE)="wind",VLOOKUP(G5211,'Cross-Page Data'!$I$4:$J$19,2,FALSE),IF(VLOOKUP(H5211,'Cross-Page Data'!$D$4:$F$48,3,FALSE)="hydro",VLOOKUP(G5211,'Cross-Page Data'!$I$4:$J$19,2,FALSE),VLOOKUP(H5211,'Cross-Page Data'!$D$4:$F$48,3,FALSE)))))</f>
        <v/>
      </c>
      <c r="M5211" s="120">
        <f>IF(AND($P$2=FALSE,OR(F5211="Commercial NAICS Cogen",F5211="Industrial NAICS Cogen",F5211="NAICS-22 Cogen")),FALSE,IF(AND($P$3=FALSE,OR(F5211="Commercial NAICS Cogen",F5211="Commercial NAICS Non-Cogen",F5211="Industrial NAICS Cogen", F5211="industrial NAICS non-Cogen")),FALSE, TRUE))</f>
        <v/>
      </c>
    </row>
    <row r="5212">
      <c r="A5212" s="129" t="n">
        <v>99999</v>
      </c>
      <c r="B5212" s="130" t="inlineStr">
        <is>
          <t>State-Fuel Level Increment</t>
        </is>
      </c>
      <c r="C5212" s="130" t="inlineStr">
        <is>
          <t>State-Fuel Level Increment</t>
        </is>
      </c>
      <c r="D5212" s="129" t="n">
        <v>99999</v>
      </c>
      <c r="E5212" s="130" t="inlineStr">
        <is>
          <t>TX</t>
        </is>
      </c>
      <c r="F5212" s="130" t="inlineStr">
        <is>
          <t>NAICS-22 Non-Cogen</t>
        </is>
      </c>
      <c r="G5212" s="130" t="inlineStr">
        <is>
          <t>CA</t>
        </is>
      </c>
      <c r="H5212" s="130" t="inlineStr">
        <is>
          <t>DFO</t>
        </is>
      </c>
      <c r="I5212" s="130" t="inlineStr">
        <is>
          <t>DFO</t>
        </is>
      </c>
      <c r="J5212" s="131" t="n">
        <v>0</v>
      </c>
      <c r="K5212" s="129" t="n">
        <v>2020</v>
      </c>
      <c r="L5212" s="120">
        <f>IF(VLOOKUP(H5212,'Cross-Page Data'!$D$4:$F$48,3,FALSE)="natural gas",VLOOKUP(G5212,'Cross-Page Data'!$I$4:$J$19,2,FALSE),IF(VLOOKUP(H5212,'Cross-Page Data'!$D$4:$F$48,3,FALSE)="solar",IF(G5212="PV","solar PV","solar thermal"),IF(VLOOKUP(H5212,'Cross-Page Data'!$D$4:$F$48,3,FALSE)="wind",VLOOKUP(G5212,'Cross-Page Data'!$I$4:$J$19,2,FALSE),IF(VLOOKUP(H5212,'Cross-Page Data'!$D$4:$F$48,3,FALSE)="hydro",VLOOKUP(G5212,'Cross-Page Data'!$I$4:$J$19,2,FALSE),VLOOKUP(H5212,'Cross-Page Data'!$D$4:$F$48,3,FALSE)))))</f>
        <v/>
      </c>
      <c r="M5212" s="120">
        <f>IF(AND($P$2=FALSE,OR(F5212="Commercial NAICS Cogen",F5212="Industrial NAICS Cogen",F5212="NAICS-22 Cogen")),FALSE,IF(AND($P$3=FALSE,OR(F5212="Commercial NAICS Cogen",F5212="Commercial NAICS Non-Cogen",F5212="Industrial NAICS Cogen", F5212="industrial NAICS non-Cogen")),FALSE, TRUE))</f>
        <v/>
      </c>
    </row>
    <row r="5213">
      <c r="A5213" s="129" t="n">
        <v>99999</v>
      </c>
      <c r="B5213" s="130" t="inlineStr">
        <is>
          <t>State-Fuel Level Increment</t>
        </is>
      </c>
      <c r="C5213" s="130" t="inlineStr">
        <is>
          <t>State-Fuel Level Increment</t>
        </is>
      </c>
      <c r="D5213" s="129" t="n">
        <v>99999</v>
      </c>
      <c r="E5213" s="130" t="inlineStr">
        <is>
          <t>TX</t>
        </is>
      </c>
      <c r="F5213" s="130" t="inlineStr">
        <is>
          <t>Commercial NAICS Cogen</t>
        </is>
      </c>
      <c r="G5213" s="130" t="inlineStr">
        <is>
          <t>CA</t>
        </is>
      </c>
      <c r="H5213" s="130" t="inlineStr">
        <is>
          <t>DFO</t>
        </is>
      </c>
      <c r="I5213" s="130" t="inlineStr">
        <is>
          <t>DFO</t>
        </is>
      </c>
      <c r="J5213" s="131" t="n">
        <v>0</v>
      </c>
      <c r="K5213" s="129" t="n">
        <v>2020</v>
      </c>
      <c r="L5213" s="120">
        <f>IF(VLOOKUP(H5213,'Cross-Page Data'!$D$4:$F$48,3,FALSE)="natural gas",VLOOKUP(G5213,'Cross-Page Data'!$I$4:$J$19,2,FALSE),IF(VLOOKUP(H5213,'Cross-Page Data'!$D$4:$F$48,3,FALSE)="solar",IF(G5213="PV","solar PV","solar thermal"),IF(VLOOKUP(H5213,'Cross-Page Data'!$D$4:$F$48,3,FALSE)="wind",VLOOKUP(G5213,'Cross-Page Data'!$I$4:$J$19,2,FALSE),IF(VLOOKUP(H5213,'Cross-Page Data'!$D$4:$F$48,3,FALSE)="hydro",VLOOKUP(G5213,'Cross-Page Data'!$I$4:$J$19,2,FALSE),VLOOKUP(H5213,'Cross-Page Data'!$D$4:$F$48,3,FALSE)))))</f>
        <v/>
      </c>
      <c r="M5213" s="120">
        <f>IF(AND($P$2=FALSE,OR(F5213="Commercial NAICS Cogen",F5213="Industrial NAICS Cogen",F5213="NAICS-22 Cogen")),FALSE,IF(AND($P$3=FALSE,OR(F5213="Commercial NAICS Cogen",F5213="Commercial NAICS Non-Cogen",F5213="Industrial NAICS Cogen", F5213="industrial NAICS non-Cogen")),FALSE, TRUE))</f>
        <v/>
      </c>
    </row>
    <row r="5214">
      <c r="A5214" s="129" t="n">
        <v>99999</v>
      </c>
      <c r="B5214" s="130" t="inlineStr">
        <is>
          <t>State-Fuel Level Increment</t>
        </is>
      </c>
      <c r="C5214" s="130" t="inlineStr">
        <is>
          <t>State-Fuel Level Increment</t>
        </is>
      </c>
      <c r="D5214" s="129" t="n">
        <v>99999</v>
      </c>
      <c r="E5214" s="130" t="inlineStr">
        <is>
          <t>VA</t>
        </is>
      </c>
      <c r="F5214" s="130" t="inlineStr">
        <is>
          <t>Electric Utility</t>
        </is>
      </c>
      <c r="G5214" s="130" t="inlineStr">
        <is>
          <t>CA</t>
        </is>
      </c>
      <c r="H5214" s="130" t="inlineStr">
        <is>
          <t>DFO</t>
        </is>
      </c>
      <c r="I5214" s="130" t="inlineStr">
        <is>
          <t>DFO</t>
        </is>
      </c>
      <c r="J5214" s="131" t="n">
        <v>0</v>
      </c>
      <c r="K5214" s="129" t="n">
        <v>2020</v>
      </c>
      <c r="L5214" s="120">
        <f>IF(VLOOKUP(H5214,'Cross-Page Data'!$D$4:$F$48,3,FALSE)="natural gas",VLOOKUP(G5214,'Cross-Page Data'!$I$4:$J$19,2,FALSE),IF(VLOOKUP(H5214,'Cross-Page Data'!$D$4:$F$48,3,FALSE)="solar",IF(G5214="PV","solar PV","solar thermal"),IF(VLOOKUP(H5214,'Cross-Page Data'!$D$4:$F$48,3,FALSE)="wind",VLOOKUP(G5214,'Cross-Page Data'!$I$4:$J$19,2,FALSE),IF(VLOOKUP(H5214,'Cross-Page Data'!$D$4:$F$48,3,FALSE)="hydro",VLOOKUP(G5214,'Cross-Page Data'!$I$4:$J$19,2,FALSE),VLOOKUP(H5214,'Cross-Page Data'!$D$4:$F$48,3,FALSE)))))</f>
        <v/>
      </c>
      <c r="M5214" s="120">
        <f>IF(AND($P$2=FALSE,OR(F5214="Commercial NAICS Cogen",F5214="Industrial NAICS Cogen",F5214="NAICS-22 Cogen")),FALSE,IF(AND($P$3=FALSE,OR(F5214="Commercial NAICS Cogen",F5214="Commercial NAICS Non-Cogen",F5214="Industrial NAICS Cogen", F5214="industrial NAICS non-Cogen")),FALSE, TRUE))</f>
        <v/>
      </c>
    </row>
    <row r="5215">
      <c r="A5215" s="129" t="n">
        <v>99999</v>
      </c>
      <c r="B5215" s="130" t="inlineStr">
        <is>
          <t>State-Fuel Level Increment</t>
        </is>
      </c>
      <c r="C5215" s="130" t="inlineStr">
        <is>
          <t>State-Fuel Level Increment</t>
        </is>
      </c>
      <c r="D5215" s="129" t="n">
        <v>99999</v>
      </c>
      <c r="E5215" s="130" t="inlineStr">
        <is>
          <t>WI</t>
        </is>
      </c>
      <c r="F5215" s="130" t="inlineStr">
        <is>
          <t>Electric Utility</t>
        </is>
      </c>
      <c r="G5215" s="130" t="inlineStr">
        <is>
          <t>CA</t>
        </is>
      </c>
      <c r="H5215" s="130" t="inlineStr">
        <is>
          <t>DFO</t>
        </is>
      </c>
      <c r="I5215" s="130" t="inlineStr">
        <is>
          <t>DFO</t>
        </is>
      </c>
      <c r="J5215" s="131" t="n">
        <v>0</v>
      </c>
      <c r="K5215" s="129" t="n">
        <v>2020</v>
      </c>
      <c r="L5215" s="120">
        <f>IF(VLOOKUP(H5215,'Cross-Page Data'!$D$4:$F$48,3,FALSE)="natural gas",VLOOKUP(G5215,'Cross-Page Data'!$I$4:$J$19,2,FALSE),IF(VLOOKUP(H5215,'Cross-Page Data'!$D$4:$F$48,3,FALSE)="solar",IF(G5215="PV","solar PV","solar thermal"),IF(VLOOKUP(H5215,'Cross-Page Data'!$D$4:$F$48,3,FALSE)="wind",VLOOKUP(G5215,'Cross-Page Data'!$I$4:$J$19,2,FALSE),IF(VLOOKUP(H5215,'Cross-Page Data'!$D$4:$F$48,3,FALSE)="hydro",VLOOKUP(G5215,'Cross-Page Data'!$I$4:$J$19,2,FALSE),VLOOKUP(H5215,'Cross-Page Data'!$D$4:$F$48,3,FALSE)))))</f>
        <v/>
      </c>
      <c r="M5215" s="120">
        <f>IF(AND($P$2=FALSE,OR(F5215="Commercial NAICS Cogen",F5215="Industrial NAICS Cogen",F5215="NAICS-22 Cogen")),FALSE,IF(AND($P$3=FALSE,OR(F5215="Commercial NAICS Cogen",F5215="Commercial NAICS Non-Cogen",F5215="Industrial NAICS Cogen", F5215="industrial NAICS non-Cogen")),FALSE, TRUE))</f>
        <v/>
      </c>
    </row>
    <row r="5216">
      <c r="A5216" s="129" t="n">
        <v>99999</v>
      </c>
      <c r="B5216" s="130" t="inlineStr">
        <is>
          <t>State-Fuel Level Increment</t>
        </is>
      </c>
      <c r="C5216" s="130" t="inlineStr">
        <is>
          <t>State-Fuel Level Increment</t>
        </is>
      </c>
      <c r="D5216" s="129" t="n">
        <v>99999</v>
      </c>
      <c r="E5216" s="130" t="inlineStr">
        <is>
          <t>NJ</t>
        </is>
      </c>
      <c r="F5216" s="130" t="inlineStr">
        <is>
          <t>NAICS-22 Non-Cogen</t>
        </is>
      </c>
      <c r="G5216" s="130" t="inlineStr">
        <is>
          <t>CA</t>
        </is>
      </c>
      <c r="H5216" s="130" t="inlineStr">
        <is>
          <t>KER</t>
        </is>
      </c>
      <c r="I5216" s="130" t="inlineStr">
        <is>
          <t>WOO</t>
        </is>
      </c>
      <c r="J5216" s="131" t="n">
        <v>0</v>
      </c>
      <c r="K5216" s="129" t="n">
        <v>2020</v>
      </c>
      <c r="L5216" s="120">
        <f>IF(VLOOKUP(H5216,'Cross-Page Data'!$D$4:$F$48,3,FALSE)="natural gas",VLOOKUP(G5216,'Cross-Page Data'!$I$4:$J$19,2,FALSE),IF(VLOOKUP(H5216,'Cross-Page Data'!$D$4:$F$48,3,FALSE)="solar",IF(G5216="PV","solar PV","solar thermal"),IF(VLOOKUP(H5216,'Cross-Page Data'!$D$4:$F$48,3,FALSE)="wind",VLOOKUP(G5216,'Cross-Page Data'!$I$4:$J$19,2,FALSE),IF(VLOOKUP(H5216,'Cross-Page Data'!$D$4:$F$48,3,FALSE)="hydro",VLOOKUP(G5216,'Cross-Page Data'!$I$4:$J$19,2,FALSE),VLOOKUP(H5216,'Cross-Page Data'!$D$4:$F$48,3,FALSE)))))</f>
        <v/>
      </c>
      <c r="M5216" s="120">
        <f>IF(AND($P$2=FALSE,OR(F5216="Commercial NAICS Cogen",F5216="Industrial NAICS Cogen",F5216="NAICS-22 Cogen")),FALSE,IF(AND($P$3=FALSE,OR(F5216="Commercial NAICS Cogen",F5216="Commercial NAICS Non-Cogen",F5216="Industrial NAICS Cogen", F5216="industrial NAICS non-Cogen")),FALSE, TRUE))</f>
        <v/>
      </c>
    </row>
    <row r="5217">
      <c r="A5217" s="129" t="n">
        <v>99999</v>
      </c>
      <c r="B5217" s="130" t="inlineStr">
        <is>
          <t>State-Fuel Level Increment</t>
        </is>
      </c>
      <c r="C5217" s="130" t="inlineStr">
        <is>
          <t>State-Fuel Level Increment</t>
        </is>
      </c>
      <c r="D5217" s="129" t="n">
        <v>99999</v>
      </c>
      <c r="E5217" s="130" t="inlineStr">
        <is>
          <t>NY</t>
        </is>
      </c>
      <c r="F5217" s="130" t="inlineStr">
        <is>
          <t>NAICS-22 Non-Cogen</t>
        </is>
      </c>
      <c r="G5217" s="130" t="inlineStr">
        <is>
          <t>CA</t>
        </is>
      </c>
      <c r="H5217" s="130" t="inlineStr">
        <is>
          <t>KER</t>
        </is>
      </c>
      <c r="I5217" s="130" t="inlineStr">
        <is>
          <t>WOO</t>
        </is>
      </c>
      <c r="J5217" s="131" t="n">
        <v>0</v>
      </c>
      <c r="K5217" s="129" t="n">
        <v>2020</v>
      </c>
      <c r="L5217" s="120">
        <f>IF(VLOOKUP(H5217,'Cross-Page Data'!$D$4:$F$48,3,FALSE)="natural gas",VLOOKUP(G5217,'Cross-Page Data'!$I$4:$J$19,2,FALSE),IF(VLOOKUP(H5217,'Cross-Page Data'!$D$4:$F$48,3,FALSE)="solar",IF(G5217="PV","solar PV","solar thermal"),IF(VLOOKUP(H5217,'Cross-Page Data'!$D$4:$F$48,3,FALSE)="wind",VLOOKUP(G5217,'Cross-Page Data'!$I$4:$J$19,2,FALSE),IF(VLOOKUP(H5217,'Cross-Page Data'!$D$4:$F$48,3,FALSE)="hydro",VLOOKUP(G5217,'Cross-Page Data'!$I$4:$J$19,2,FALSE),VLOOKUP(H5217,'Cross-Page Data'!$D$4:$F$48,3,FALSE)))))</f>
        <v/>
      </c>
      <c r="M5217" s="120">
        <f>IF(AND($P$2=FALSE,OR(F5217="Commercial NAICS Cogen",F5217="Industrial NAICS Cogen",F5217="NAICS-22 Cogen")),FALSE,IF(AND($P$3=FALSE,OR(F5217="Commercial NAICS Cogen",F5217="Commercial NAICS Non-Cogen",F5217="Industrial NAICS Cogen", F5217="industrial NAICS non-Cogen")),FALSE, TRUE))</f>
        <v/>
      </c>
    </row>
    <row r="5218">
      <c r="A5218" s="129" t="n">
        <v>99999</v>
      </c>
      <c r="B5218" s="130" t="inlineStr">
        <is>
          <t>State-Fuel Level Increment</t>
        </is>
      </c>
      <c r="C5218" s="130" t="inlineStr">
        <is>
          <t>State-Fuel Level Increment</t>
        </is>
      </c>
      <c r="D5218" s="129" t="n">
        <v>99999</v>
      </c>
      <c r="E5218" s="130" t="inlineStr">
        <is>
          <t>NY</t>
        </is>
      </c>
      <c r="F5218" s="130" t="inlineStr">
        <is>
          <t>NAICS-22 Cogen</t>
        </is>
      </c>
      <c r="G5218" s="130" t="inlineStr">
        <is>
          <t>CA</t>
        </is>
      </c>
      <c r="H5218" s="130" t="inlineStr">
        <is>
          <t>KER</t>
        </is>
      </c>
      <c r="I5218" s="130" t="inlineStr">
        <is>
          <t>WOO</t>
        </is>
      </c>
      <c r="J5218" s="131" t="n">
        <v>0</v>
      </c>
      <c r="K5218" s="129" t="n">
        <v>2020</v>
      </c>
      <c r="L5218" s="120">
        <f>IF(VLOOKUP(H5218,'Cross-Page Data'!$D$4:$F$48,3,FALSE)="natural gas",VLOOKUP(G5218,'Cross-Page Data'!$I$4:$J$19,2,FALSE),IF(VLOOKUP(H5218,'Cross-Page Data'!$D$4:$F$48,3,FALSE)="solar",IF(G5218="PV","solar PV","solar thermal"),IF(VLOOKUP(H5218,'Cross-Page Data'!$D$4:$F$48,3,FALSE)="wind",VLOOKUP(G5218,'Cross-Page Data'!$I$4:$J$19,2,FALSE),IF(VLOOKUP(H5218,'Cross-Page Data'!$D$4:$F$48,3,FALSE)="hydro",VLOOKUP(G5218,'Cross-Page Data'!$I$4:$J$19,2,FALSE),VLOOKUP(H5218,'Cross-Page Data'!$D$4:$F$48,3,FALSE)))))</f>
        <v/>
      </c>
      <c r="M5218" s="120">
        <f>IF(AND($P$2=FALSE,OR(F5218="Commercial NAICS Cogen",F5218="Industrial NAICS Cogen",F5218="NAICS-22 Cogen")),FALSE,IF(AND($P$3=FALSE,OR(F5218="Commercial NAICS Cogen",F5218="Commercial NAICS Non-Cogen",F5218="Industrial NAICS Cogen", F5218="industrial NAICS non-Cogen")),FALSE, TRUE))</f>
        <v/>
      </c>
    </row>
    <row r="5219">
      <c r="A5219" s="129" t="n">
        <v>99999</v>
      </c>
      <c r="B5219" s="130" t="inlineStr">
        <is>
          <t>State-Fuel Level Increment</t>
        </is>
      </c>
      <c r="C5219" s="130" t="inlineStr">
        <is>
          <t>State-Fuel Level Increment</t>
        </is>
      </c>
      <c r="D5219" s="129" t="n">
        <v>99999</v>
      </c>
      <c r="E5219" s="130" t="inlineStr">
        <is>
          <t>FL</t>
        </is>
      </c>
      <c r="F5219" s="130" t="inlineStr">
        <is>
          <t>NAICS-22 Non-Cogen</t>
        </is>
      </c>
      <c r="G5219" s="130" t="inlineStr">
        <is>
          <t>CA</t>
        </is>
      </c>
      <c r="H5219" s="130" t="inlineStr">
        <is>
          <t>LFG</t>
        </is>
      </c>
      <c r="I5219" s="130" t="inlineStr">
        <is>
          <t>MLG</t>
        </is>
      </c>
      <c r="J5219" s="131" t="n">
        <v>0</v>
      </c>
      <c r="K5219" s="129" t="n">
        <v>2020</v>
      </c>
      <c r="L5219" s="120">
        <f>IF(VLOOKUP(H5219,'Cross-Page Data'!$D$4:$F$48,3,FALSE)="natural gas",VLOOKUP(G5219,'Cross-Page Data'!$I$4:$J$19,2,FALSE),IF(VLOOKUP(H5219,'Cross-Page Data'!$D$4:$F$48,3,FALSE)="solar",IF(G5219="PV","solar PV","solar thermal"),IF(VLOOKUP(H5219,'Cross-Page Data'!$D$4:$F$48,3,FALSE)="wind",VLOOKUP(G5219,'Cross-Page Data'!$I$4:$J$19,2,FALSE),IF(VLOOKUP(H5219,'Cross-Page Data'!$D$4:$F$48,3,FALSE)="hydro",VLOOKUP(G5219,'Cross-Page Data'!$I$4:$J$19,2,FALSE),VLOOKUP(H5219,'Cross-Page Data'!$D$4:$F$48,3,FALSE)))))</f>
        <v/>
      </c>
      <c r="M5219" s="120">
        <f>IF(AND($P$2=FALSE,OR(F5219="Commercial NAICS Cogen",F5219="Industrial NAICS Cogen",F5219="NAICS-22 Cogen")),FALSE,IF(AND($P$3=FALSE,OR(F5219="Commercial NAICS Cogen",F5219="Commercial NAICS Non-Cogen",F5219="Industrial NAICS Cogen", F5219="industrial NAICS non-Cogen")),FALSE, TRUE))</f>
        <v/>
      </c>
    </row>
    <row r="5220">
      <c r="A5220" s="129" t="n">
        <v>99999</v>
      </c>
      <c r="B5220" s="130" t="inlineStr">
        <is>
          <t>State-Fuel Level Increment</t>
        </is>
      </c>
      <c r="C5220" s="130" t="inlineStr">
        <is>
          <t>State-Fuel Level Increment</t>
        </is>
      </c>
      <c r="D5220" s="129" t="n">
        <v>99999</v>
      </c>
      <c r="E5220" s="130" t="inlineStr">
        <is>
          <t>AK</t>
        </is>
      </c>
      <c r="F5220" s="130" t="inlineStr">
        <is>
          <t>Electric Utility</t>
        </is>
      </c>
      <c r="G5220" s="130" t="inlineStr">
        <is>
          <t>CA</t>
        </is>
      </c>
      <c r="H5220" s="130" t="inlineStr">
        <is>
          <t>NG</t>
        </is>
      </c>
      <c r="I5220" s="130" t="inlineStr">
        <is>
          <t>NG</t>
        </is>
      </c>
      <c r="J5220" s="131" t="n">
        <v>53288.602</v>
      </c>
      <c r="K5220" s="129" t="n">
        <v>2020</v>
      </c>
      <c r="L5220" s="120">
        <f>IF(VLOOKUP(H5220,'Cross-Page Data'!$D$4:$F$48,3,FALSE)="natural gas",VLOOKUP(G5220,'Cross-Page Data'!$I$4:$J$19,2,FALSE),IF(VLOOKUP(H5220,'Cross-Page Data'!$D$4:$F$48,3,FALSE)="solar",IF(G5220="PV","solar PV","solar thermal"),IF(VLOOKUP(H5220,'Cross-Page Data'!$D$4:$F$48,3,FALSE)="wind",VLOOKUP(G5220,'Cross-Page Data'!$I$4:$J$19,2,FALSE),IF(VLOOKUP(H5220,'Cross-Page Data'!$D$4:$F$48,3,FALSE)="hydro",VLOOKUP(G5220,'Cross-Page Data'!$I$4:$J$19,2,FALSE),VLOOKUP(H5220,'Cross-Page Data'!$D$4:$F$48,3,FALSE)))))</f>
        <v/>
      </c>
      <c r="M5220" s="120">
        <f>IF(AND($P$2=FALSE,OR(F5220="Commercial NAICS Cogen",F5220="Industrial NAICS Cogen",F5220="NAICS-22 Cogen")),FALSE,IF(AND($P$3=FALSE,OR(F5220="Commercial NAICS Cogen",F5220="Commercial NAICS Non-Cogen",F5220="Industrial NAICS Cogen", F5220="industrial NAICS non-Cogen")),FALSE, TRUE))</f>
        <v/>
      </c>
    </row>
    <row r="5221">
      <c r="A5221" s="129" t="n">
        <v>99999</v>
      </c>
      <c r="B5221" s="130" t="inlineStr">
        <is>
          <t>State-Fuel Level Increment</t>
        </is>
      </c>
      <c r="C5221" s="130" t="inlineStr">
        <is>
          <t>State-Fuel Level Increment</t>
        </is>
      </c>
      <c r="D5221" s="129" t="n">
        <v>99999</v>
      </c>
      <c r="E5221" s="130" t="inlineStr">
        <is>
          <t>AL</t>
        </is>
      </c>
      <c r="F5221" s="130" t="inlineStr">
        <is>
          <t>Electric Utility</t>
        </is>
      </c>
      <c r="G5221" s="130" t="inlineStr">
        <is>
          <t>CA</t>
        </is>
      </c>
      <c r="H5221" s="130" t="inlineStr">
        <is>
          <t>NG</t>
        </is>
      </c>
      <c r="I5221" s="130" t="inlineStr">
        <is>
          <t>NG</t>
        </is>
      </c>
      <c r="J5221" s="131" t="n">
        <v>0</v>
      </c>
      <c r="K5221" s="129" t="n">
        <v>2020</v>
      </c>
      <c r="L5221" s="120">
        <f>IF(VLOOKUP(H5221,'Cross-Page Data'!$D$4:$F$48,3,FALSE)="natural gas",VLOOKUP(G5221,'Cross-Page Data'!$I$4:$J$19,2,FALSE),IF(VLOOKUP(H5221,'Cross-Page Data'!$D$4:$F$48,3,FALSE)="solar",IF(G5221="PV","solar PV","solar thermal"),IF(VLOOKUP(H5221,'Cross-Page Data'!$D$4:$F$48,3,FALSE)="wind",VLOOKUP(G5221,'Cross-Page Data'!$I$4:$J$19,2,FALSE),IF(VLOOKUP(H5221,'Cross-Page Data'!$D$4:$F$48,3,FALSE)="hydro",VLOOKUP(G5221,'Cross-Page Data'!$I$4:$J$19,2,FALSE),VLOOKUP(H5221,'Cross-Page Data'!$D$4:$F$48,3,FALSE)))))</f>
        <v/>
      </c>
      <c r="M5221" s="120">
        <f>IF(AND($P$2=FALSE,OR(F5221="Commercial NAICS Cogen",F5221="Industrial NAICS Cogen",F5221="NAICS-22 Cogen")),FALSE,IF(AND($P$3=FALSE,OR(F5221="Commercial NAICS Cogen",F5221="Commercial NAICS Non-Cogen",F5221="Industrial NAICS Cogen", F5221="industrial NAICS non-Cogen")),FALSE, TRUE))</f>
        <v/>
      </c>
    </row>
    <row r="5222">
      <c r="A5222" s="129" t="n">
        <v>99999</v>
      </c>
      <c r="B5222" s="130" t="inlineStr">
        <is>
          <t>State-Fuel Level Increment</t>
        </is>
      </c>
      <c r="C5222" s="130" t="inlineStr">
        <is>
          <t>State-Fuel Level Increment</t>
        </is>
      </c>
      <c r="D5222" s="129" t="n">
        <v>99999</v>
      </c>
      <c r="E5222" s="130" t="inlineStr">
        <is>
          <t>AL</t>
        </is>
      </c>
      <c r="F5222" s="130" t="inlineStr">
        <is>
          <t>Electric Utility</t>
        </is>
      </c>
      <c r="G5222" s="130" t="inlineStr">
        <is>
          <t>CA</t>
        </is>
      </c>
      <c r="H5222" s="130" t="inlineStr">
        <is>
          <t>NG</t>
        </is>
      </c>
      <c r="I5222" s="130" t="inlineStr">
        <is>
          <t>NG</t>
        </is>
      </c>
      <c r="J5222" s="131" t="n">
        <v>358526.36</v>
      </c>
      <c r="K5222" s="129" t="n">
        <v>2020</v>
      </c>
      <c r="L5222" s="120">
        <f>IF(VLOOKUP(H5222,'Cross-Page Data'!$D$4:$F$48,3,FALSE)="natural gas",VLOOKUP(G5222,'Cross-Page Data'!$I$4:$J$19,2,FALSE),IF(VLOOKUP(H5222,'Cross-Page Data'!$D$4:$F$48,3,FALSE)="solar",IF(G5222="PV","solar PV","solar thermal"),IF(VLOOKUP(H5222,'Cross-Page Data'!$D$4:$F$48,3,FALSE)="wind",VLOOKUP(G5222,'Cross-Page Data'!$I$4:$J$19,2,FALSE),IF(VLOOKUP(H5222,'Cross-Page Data'!$D$4:$F$48,3,FALSE)="hydro",VLOOKUP(G5222,'Cross-Page Data'!$I$4:$J$19,2,FALSE),VLOOKUP(H5222,'Cross-Page Data'!$D$4:$F$48,3,FALSE)))))</f>
        <v/>
      </c>
      <c r="M5222" s="120">
        <f>IF(AND($P$2=FALSE,OR(F5222="Commercial NAICS Cogen",F5222="Industrial NAICS Cogen",F5222="NAICS-22 Cogen")),FALSE,IF(AND($P$3=FALSE,OR(F5222="Commercial NAICS Cogen",F5222="Commercial NAICS Non-Cogen",F5222="Industrial NAICS Cogen", F5222="industrial NAICS non-Cogen")),FALSE, TRUE))</f>
        <v/>
      </c>
    </row>
    <row r="5223">
      <c r="A5223" s="129" t="n">
        <v>99999</v>
      </c>
      <c r="B5223" s="130" t="inlineStr">
        <is>
          <t>State-Fuel Level Increment</t>
        </is>
      </c>
      <c r="C5223" s="130" t="inlineStr">
        <is>
          <t>State-Fuel Level Increment</t>
        </is>
      </c>
      <c r="D5223" s="129" t="n">
        <v>99999</v>
      </c>
      <c r="E5223" s="130" t="inlineStr">
        <is>
          <t>AL</t>
        </is>
      </c>
      <c r="F5223" s="130" t="inlineStr">
        <is>
          <t>Industrial NAICS Cogen</t>
        </is>
      </c>
      <c r="G5223" s="130" t="inlineStr">
        <is>
          <t>CA</t>
        </is>
      </c>
      <c r="H5223" s="130" t="inlineStr">
        <is>
          <t>NG</t>
        </is>
      </c>
      <c r="I5223" s="130" t="inlineStr">
        <is>
          <t>NG</t>
        </is>
      </c>
      <c r="J5223" s="131" t="n">
        <v>70681.531</v>
      </c>
      <c r="K5223" s="129" t="n">
        <v>2020</v>
      </c>
      <c r="L5223" s="120">
        <f>IF(VLOOKUP(H5223,'Cross-Page Data'!$D$4:$F$48,3,FALSE)="natural gas",VLOOKUP(G5223,'Cross-Page Data'!$I$4:$J$19,2,FALSE),IF(VLOOKUP(H5223,'Cross-Page Data'!$D$4:$F$48,3,FALSE)="solar",IF(G5223="PV","solar PV","solar thermal"),IF(VLOOKUP(H5223,'Cross-Page Data'!$D$4:$F$48,3,FALSE)="wind",VLOOKUP(G5223,'Cross-Page Data'!$I$4:$J$19,2,FALSE),IF(VLOOKUP(H5223,'Cross-Page Data'!$D$4:$F$48,3,FALSE)="hydro",VLOOKUP(G5223,'Cross-Page Data'!$I$4:$J$19,2,FALSE),VLOOKUP(H5223,'Cross-Page Data'!$D$4:$F$48,3,FALSE)))))</f>
        <v/>
      </c>
      <c r="M5223" s="120">
        <f>IF(AND($P$2=FALSE,OR(F5223="Commercial NAICS Cogen",F5223="Industrial NAICS Cogen",F5223="NAICS-22 Cogen")),FALSE,IF(AND($P$3=FALSE,OR(F5223="Commercial NAICS Cogen",F5223="Commercial NAICS Non-Cogen",F5223="Industrial NAICS Cogen", F5223="industrial NAICS non-Cogen")),FALSE, TRUE))</f>
        <v/>
      </c>
    </row>
    <row r="5224">
      <c r="A5224" s="129" t="n">
        <v>99999</v>
      </c>
      <c r="B5224" s="130" t="inlineStr">
        <is>
          <t>State-Fuel Level Increment</t>
        </is>
      </c>
      <c r="C5224" s="130" t="inlineStr">
        <is>
          <t>State-Fuel Level Increment</t>
        </is>
      </c>
      <c r="D5224" s="129" t="n">
        <v>99999</v>
      </c>
      <c r="E5224" s="130" t="inlineStr">
        <is>
          <t>AR</t>
        </is>
      </c>
      <c r="F5224" s="130" t="inlineStr">
        <is>
          <t>Electric Utility</t>
        </is>
      </c>
      <c r="G5224" s="130" t="inlineStr">
        <is>
          <t>CA</t>
        </is>
      </c>
      <c r="H5224" s="130" t="inlineStr">
        <is>
          <t>NG</t>
        </is>
      </c>
      <c r="I5224" s="130" t="inlineStr">
        <is>
          <t>NG</t>
        </is>
      </c>
      <c r="J5224" s="131" t="n">
        <v>0</v>
      </c>
      <c r="K5224" s="129" t="n">
        <v>2020</v>
      </c>
      <c r="L5224" s="120">
        <f>IF(VLOOKUP(H5224,'Cross-Page Data'!$D$4:$F$48,3,FALSE)="natural gas",VLOOKUP(G5224,'Cross-Page Data'!$I$4:$J$19,2,FALSE),IF(VLOOKUP(H5224,'Cross-Page Data'!$D$4:$F$48,3,FALSE)="solar",IF(G5224="PV","solar PV","solar thermal"),IF(VLOOKUP(H5224,'Cross-Page Data'!$D$4:$F$48,3,FALSE)="wind",VLOOKUP(G5224,'Cross-Page Data'!$I$4:$J$19,2,FALSE),IF(VLOOKUP(H5224,'Cross-Page Data'!$D$4:$F$48,3,FALSE)="hydro",VLOOKUP(G5224,'Cross-Page Data'!$I$4:$J$19,2,FALSE),VLOOKUP(H5224,'Cross-Page Data'!$D$4:$F$48,3,FALSE)))))</f>
        <v/>
      </c>
      <c r="M5224" s="120">
        <f>IF(AND($P$2=FALSE,OR(F5224="Commercial NAICS Cogen",F5224="Industrial NAICS Cogen",F5224="NAICS-22 Cogen")),FALSE,IF(AND($P$3=FALSE,OR(F5224="Commercial NAICS Cogen",F5224="Commercial NAICS Non-Cogen",F5224="Industrial NAICS Cogen", F5224="industrial NAICS non-Cogen")),FALSE, TRUE))</f>
        <v/>
      </c>
    </row>
    <row r="5225">
      <c r="A5225" s="129" t="n">
        <v>99999</v>
      </c>
      <c r="B5225" s="130" t="inlineStr">
        <is>
          <t>State-Fuel Level Increment</t>
        </is>
      </c>
      <c r="C5225" s="130" t="inlineStr">
        <is>
          <t>State-Fuel Level Increment</t>
        </is>
      </c>
      <c r="D5225" s="129" t="n">
        <v>99999</v>
      </c>
      <c r="E5225" s="130" t="inlineStr">
        <is>
          <t>CA</t>
        </is>
      </c>
      <c r="F5225" s="130" t="inlineStr">
        <is>
          <t>Electric Utility</t>
        </is>
      </c>
      <c r="G5225" s="130" t="inlineStr">
        <is>
          <t>CA</t>
        </is>
      </c>
      <c r="H5225" s="130" t="inlineStr">
        <is>
          <t>NG</t>
        </is>
      </c>
      <c r="I5225" s="130" t="inlineStr">
        <is>
          <t>NG</t>
        </is>
      </c>
      <c r="J5225" s="131" t="n">
        <v>0</v>
      </c>
      <c r="K5225" s="129" t="n">
        <v>2020</v>
      </c>
      <c r="L5225" s="120">
        <f>IF(VLOOKUP(H5225,'Cross-Page Data'!$D$4:$F$48,3,FALSE)="natural gas",VLOOKUP(G5225,'Cross-Page Data'!$I$4:$J$19,2,FALSE),IF(VLOOKUP(H5225,'Cross-Page Data'!$D$4:$F$48,3,FALSE)="solar",IF(G5225="PV","solar PV","solar thermal"),IF(VLOOKUP(H5225,'Cross-Page Data'!$D$4:$F$48,3,FALSE)="wind",VLOOKUP(G5225,'Cross-Page Data'!$I$4:$J$19,2,FALSE),IF(VLOOKUP(H5225,'Cross-Page Data'!$D$4:$F$48,3,FALSE)="hydro",VLOOKUP(G5225,'Cross-Page Data'!$I$4:$J$19,2,FALSE),VLOOKUP(H5225,'Cross-Page Data'!$D$4:$F$48,3,FALSE)))))</f>
        <v/>
      </c>
      <c r="M5225" s="120">
        <f>IF(AND($P$2=FALSE,OR(F5225="Commercial NAICS Cogen",F5225="Industrial NAICS Cogen",F5225="NAICS-22 Cogen")),FALSE,IF(AND($P$3=FALSE,OR(F5225="Commercial NAICS Cogen",F5225="Commercial NAICS Non-Cogen",F5225="Industrial NAICS Cogen", F5225="industrial NAICS non-Cogen")),FALSE, TRUE))</f>
        <v/>
      </c>
    </row>
    <row r="5226">
      <c r="A5226" s="129" t="n">
        <v>99999</v>
      </c>
      <c r="B5226" s="130" t="inlineStr">
        <is>
          <t>State-Fuel Level Increment</t>
        </is>
      </c>
      <c r="C5226" s="130" t="inlineStr">
        <is>
          <t>State-Fuel Level Increment</t>
        </is>
      </c>
      <c r="D5226" s="129" t="n">
        <v>99999</v>
      </c>
      <c r="E5226" s="130" t="inlineStr">
        <is>
          <t>CA</t>
        </is>
      </c>
      <c r="F5226" s="130" t="inlineStr">
        <is>
          <t>Electric Utility</t>
        </is>
      </c>
      <c r="G5226" s="130" t="inlineStr">
        <is>
          <t>CA</t>
        </is>
      </c>
      <c r="H5226" s="130" t="inlineStr">
        <is>
          <t>NG</t>
        </is>
      </c>
      <c r="I5226" s="130" t="inlineStr">
        <is>
          <t>NG</t>
        </is>
      </c>
      <c r="J5226" s="131" t="n">
        <v>0</v>
      </c>
      <c r="K5226" s="129" t="n">
        <v>2020</v>
      </c>
      <c r="L5226" s="120">
        <f>IF(VLOOKUP(H5226,'Cross-Page Data'!$D$4:$F$48,3,FALSE)="natural gas",VLOOKUP(G5226,'Cross-Page Data'!$I$4:$J$19,2,FALSE),IF(VLOOKUP(H5226,'Cross-Page Data'!$D$4:$F$48,3,FALSE)="solar",IF(G5226="PV","solar PV","solar thermal"),IF(VLOOKUP(H5226,'Cross-Page Data'!$D$4:$F$48,3,FALSE)="wind",VLOOKUP(G5226,'Cross-Page Data'!$I$4:$J$19,2,FALSE),IF(VLOOKUP(H5226,'Cross-Page Data'!$D$4:$F$48,3,FALSE)="hydro",VLOOKUP(G5226,'Cross-Page Data'!$I$4:$J$19,2,FALSE),VLOOKUP(H5226,'Cross-Page Data'!$D$4:$F$48,3,FALSE)))))</f>
        <v/>
      </c>
      <c r="M5226" s="120">
        <f>IF(AND($P$2=FALSE,OR(F5226="Commercial NAICS Cogen",F5226="Industrial NAICS Cogen",F5226="NAICS-22 Cogen")),FALSE,IF(AND($P$3=FALSE,OR(F5226="Commercial NAICS Cogen",F5226="Commercial NAICS Non-Cogen",F5226="Industrial NAICS Cogen", F5226="industrial NAICS non-Cogen")),FALSE, TRUE))</f>
        <v/>
      </c>
    </row>
    <row r="5227">
      <c r="A5227" s="129" t="n">
        <v>99999</v>
      </c>
      <c r="B5227" s="130" t="inlineStr">
        <is>
          <t>State-Fuel Level Increment</t>
        </is>
      </c>
      <c r="C5227" s="130" t="inlineStr">
        <is>
          <t>State-Fuel Level Increment</t>
        </is>
      </c>
      <c r="D5227" s="129" t="n">
        <v>99999</v>
      </c>
      <c r="E5227" s="130" t="inlineStr">
        <is>
          <t>CA</t>
        </is>
      </c>
      <c r="F5227" s="130" t="inlineStr">
        <is>
          <t>NAICS-22 Non-Cogen</t>
        </is>
      </c>
      <c r="G5227" s="130" t="inlineStr">
        <is>
          <t>CA</t>
        </is>
      </c>
      <c r="H5227" s="130" t="inlineStr">
        <is>
          <t>NG</t>
        </is>
      </c>
      <c r="I5227" s="130" t="inlineStr">
        <is>
          <t>NG</t>
        </is>
      </c>
      <c r="J5227" s="131" t="n">
        <v>0</v>
      </c>
      <c r="K5227" s="129" t="n">
        <v>2020</v>
      </c>
      <c r="L5227" s="120">
        <f>IF(VLOOKUP(H5227,'Cross-Page Data'!$D$4:$F$48,3,FALSE)="natural gas",VLOOKUP(G5227,'Cross-Page Data'!$I$4:$J$19,2,FALSE),IF(VLOOKUP(H5227,'Cross-Page Data'!$D$4:$F$48,3,FALSE)="solar",IF(G5227="PV","solar PV","solar thermal"),IF(VLOOKUP(H5227,'Cross-Page Data'!$D$4:$F$48,3,FALSE)="wind",VLOOKUP(G5227,'Cross-Page Data'!$I$4:$J$19,2,FALSE),IF(VLOOKUP(H5227,'Cross-Page Data'!$D$4:$F$48,3,FALSE)="hydro",VLOOKUP(G5227,'Cross-Page Data'!$I$4:$J$19,2,FALSE),VLOOKUP(H5227,'Cross-Page Data'!$D$4:$F$48,3,FALSE)))))</f>
        <v/>
      </c>
      <c r="M5227" s="120">
        <f>IF(AND($P$2=FALSE,OR(F5227="Commercial NAICS Cogen",F5227="Industrial NAICS Cogen",F5227="NAICS-22 Cogen")),FALSE,IF(AND($P$3=FALSE,OR(F5227="Commercial NAICS Cogen",F5227="Commercial NAICS Non-Cogen",F5227="Industrial NAICS Cogen", F5227="industrial NAICS non-Cogen")),FALSE, TRUE))</f>
        <v/>
      </c>
    </row>
    <row r="5228">
      <c r="A5228" s="129" t="n">
        <v>99999</v>
      </c>
      <c r="B5228" s="130" t="inlineStr">
        <is>
          <t>State-Fuel Level Increment</t>
        </is>
      </c>
      <c r="C5228" s="130" t="inlineStr">
        <is>
          <t>State-Fuel Level Increment</t>
        </is>
      </c>
      <c r="D5228" s="129" t="n">
        <v>99999</v>
      </c>
      <c r="E5228" s="130" t="inlineStr">
        <is>
          <t>CA</t>
        </is>
      </c>
      <c r="F5228" s="130" t="inlineStr">
        <is>
          <t>NAICS-22 Cogen</t>
        </is>
      </c>
      <c r="G5228" s="130" t="inlineStr">
        <is>
          <t>CA</t>
        </is>
      </c>
      <c r="H5228" s="130" t="inlineStr">
        <is>
          <t>NG</t>
        </is>
      </c>
      <c r="I5228" s="130" t="inlineStr">
        <is>
          <t>NG</t>
        </is>
      </c>
      <c r="J5228" s="131" t="n">
        <v>3034.167</v>
      </c>
      <c r="K5228" s="129" t="n">
        <v>2020</v>
      </c>
      <c r="L5228" s="120">
        <f>IF(VLOOKUP(H5228,'Cross-Page Data'!$D$4:$F$48,3,FALSE)="natural gas",VLOOKUP(G5228,'Cross-Page Data'!$I$4:$J$19,2,FALSE),IF(VLOOKUP(H5228,'Cross-Page Data'!$D$4:$F$48,3,FALSE)="solar",IF(G5228="PV","solar PV","solar thermal"),IF(VLOOKUP(H5228,'Cross-Page Data'!$D$4:$F$48,3,FALSE)="wind",VLOOKUP(G5228,'Cross-Page Data'!$I$4:$J$19,2,FALSE),IF(VLOOKUP(H5228,'Cross-Page Data'!$D$4:$F$48,3,FALSE)="hydro",VLOOKUP(G5228,'Cross-Page Data'!$I$4:$J$19,2,FALSE),VLOOKUP(H5228,'Cross-Page Data'!$D$4:$F$48,3,FALSE)))))</f>
        <v/>
      </c>
      <c r="M5228" s="120">
        <f>IF(AND($P$2=FALSE,OR(F5228="Commercial NAICS Cogen",F5228="Industrial NAICS Cogen",F5228="NAICS-22 Cogen")),FALSE,IF(AND($P$3=FALSE,OR(F5228="Commercial NAICS Cogen",F5228="Commercial NAICS Non-Cogen",F5228="Industrial NAICS Cogen", F5228="industrial NAICS non-Cogen")),FALSE, TRUE))</f>
        <v/>
      </c>
    </row>
    <row r="5229">
      <c r="A5229" s="129" t="n">
        <v>99999</v>
      </c>
      <c r="B5229" s="130" t="inlineStr">
        <is>
          <t>State-Fuel Level Increment</t>
        </is>
      </c>
      <c r="C5229" s="130" t="inlineStr">
        <is>
          <t>State-Fuel Level Increment</t>
        </is>
      </c>
      <c r="D5229" s="129" t="n">
        <v>99999</v>
      </c>
      <c r="E5229" s="130" t="inlineStr">
        <is>
          <t>CA</t>
        </is>
      </c>
      <c r="F5229" s="130" t="inlineStr">
        <is>
          <t>Commercial NAICS Cogen</t>
        </is>
      </c>
      <c r="G5229" s="130" t="inlineStr">
        <is>
          <t>CA</t>
        </is>
      </c>
      <c r="H5229" s="130" t="inlineStr">
        <is>
          <t>NG</t>
        </is>
      </c>
      <c r="I5229" s="130" t="inlineStr">
        <is>
          <t>NG</t>
        </is>
      </c>
      <c r="J5229" s="131" t="n">
        <v>0</v>
      </c>
      <c r="K5229" s="129" t="n">
        <v>2020</v>
      </c>
      <c r="L5229" s="120">
        <f>IF(VLOOKUP(H5229,'Cross-Page Data'!$D$4:$F$48,3,FALSE)="natural gas",VLOOKUP(G5229,'Cross-Page Data'!$I$4:$J$19,2,FALSE),IF(VLOOKUP(H5229,'Cross-Page Data'!$D$4:$F$48,3,FALSE)="solar",IF(G5229="PV","solar PV","solar thermal"),IF(VLOOKUP(H5229,'Cross-Page Data'!$D$4:$F$48,3,FALSE)="wind",VLOOKUP(G5229,'Cross-Page Data'!$I$4:$J$19,2,FALSE),IF(VLOOKUP(H5229,'Cross-Page Data'!$D$4:$F$48,3,FALSE)="hydro",VLOOKUP(G5229,'Cross-Page Data'!$I$4:$J$19,2,FALSE),VLOOKUP(H5229,'Cross-Page Data'!$D$4:$F$48,3,FALSE)))))</f>
        <v/>
      </c>
      <c r="M5229" s="120">
        <f>IF(AND($P$2=FALSE,OR(F5229="Commercial NAICS Cogen",F5229="Industrial NAICS Cogen",F5229="NAICS-22 Cogen")),FALSE,IF(AND($P$3=FALSE,OR(F5229="Commercial NAICS Cogen",F5229="Commercial NAICS Non-Cogen",F5229="Industrial NAICS Cogen", F5229="industrial NAICS non-Cogen")),FALSE, TRUE))</f>
        <v/>
      </c>
    </row>
    <row r="5230">
      <c r="A5230" s="129" t="n">
        <v>99999</v>
      </c>
      <c r="B5230" s="130" t="inlineStr">
        <is>
          <t>State-Fuel Level Increment</t>
        </is>
      </c>
      <c r="C5230" s="130" t="inlineStr">
        <is>
          <t>State-Fuel Level Increment</t>
        </is>
      </c>
      <c r="D5230" s="129" t="n">
        <v>99999</v>
      </c>
      <c r="E5230" s="130" t="inlineStr">
        <is>
          <t>CA</t>
        </is>
      </c>
      <c r="F5230" s="130" t="inlineStr">
        <is>
          <t>Industrial NAICS Cogen</t>
        </is>
      </c>
      <c r="G5230" s="130" t="inlineStr">
        <is>
          <t>CA</t>
        </is>
      </c>
      <c r="H5230" s="130" t="inlineStr">
        <is>
          <t>NG</t>
        </is>
      </c>
      <c r="I5230" s="130" t="inlineStr">
        <is>
          <t>NG</t>
        </is>
      </c>
      <c r="J5230" s="131" t="n">
        <v>0</v>
      </c>
      <c r="K5230" s="129" t="n">
        <v>2020</v>
      </c>
      <c r="L5230" s="120">
        <f>IF(VLOOKUP(H5230,'Cross-Page Data'!$D$4:$F$48,3,FALSE)="natural gas",VLOOKUP(G5230,'Cross-Page Data'!$I$4:$J$19,2,FALSE),IF(VLOOKUP(H5230,'Cross-Page Data'!$D$4:$F$48,3,FALSE)="solar",IF(G5230="PV","solar PV","solar thermal"),IF(VLOOKUP(H5230,'Cross-Page Data'!$D$4:$F$48,3,FALSE)="wind",VLOOKUP(G5230,'Cross-Page Data'!$I$4:$J$19,2,FALSE),IF(VLOOKUP(H5230,'Cross-Page Data'!$D$4:$F$48,3,FALSE)="hydro",VLOOKUP(G5230,'Cross-Page Data'!$I$4:$J$19,2,FALSE),VLOOKUP(H5230,'Cross-Page Data'!$D$4:$F$48,3,FALSE)))))</f>
        <v/>
      </c>
      <c r="M5230" s="120">
        <f>IF(AND($P$2=FALSE,OR(F5230="Commercial NAICS Cogen",F5230="Industrial NAICS Cogen",F5230="NAICS-22 Cogen")),FALSE,IF(AND($P$3=FALSE,OR(F5230="Commercial NAICS Cogen",F5230="Commercial NAICS Non-Cogen",F5230="Industrial NAICS Cogen", F5230="industrial NAICS non-Cogen")),FALSE, TRUE))</f>
        <v/>
      </c>
    </row>
    <row r="5231">
      <c r="A5231" s="129" t="n">
        <v>99999</v>
      </c>
      <c r="B5231" s="130" t="inlineStr">
        <is>
          <t>State-Fuel Level Increment</t>
        </is>
      </c>
      <c r="C5231" s="130" t="inlineStr">
        <is>
          <t>State-Fuel Level Increment</t>
        </is>
      </c>
      <c r="D5231" s="129" t="n">
        <v>99999</v>
      </c>
      <c r="E5231" s="130" t="inlineStr">
        <is>
          <t>CO</t>
        </is>
      </c>
      <c r="F5231" s="130" t="inlineStr">
        <is>
          <t>Electric Utility</t>
        </is>
      </c>
      <c r="G5231" s="130" t="inlineStr">
        <is>
          <t>CA</t>
        </is>
      </c>
      <c r="H5231" s="130" t="inlineStr">
        <is>
          <t>NG</t>
        </is>
      </c>
      <c r="I5231" s="130" t="inlineStr">
        <is>
          <t>NG</t>
        </is>
      </c>
      <c r="J5231" s="131" t="n">
        <v>117665.63</v>
      </c>
      <c r="K5231" s="129" t="n">
        <v>2020</v>
      </c>
      <c r="L5231" s="120">
        <f>IF(VLOOKUP(H5231,'Cross-Page Data'!$D$4:$F$48,3,FALSE)="natural gas",VLOOKUP(G5231,'Cross-Page Data'!$I$4:$J$19,2,FALSE),IF(VLOOKUP(H5231,'Cross-Page Data'!$D$4:$F$48,3,FALSE)="solar",IF(G5231="PV","solar PV","solar thermal"),IF(VLOOKUP(H5231,'Cross-Page Data'!$D$4:$F$48,3,FALSE)="wind",VLOOKUP(G5231,'Cross-Page Data'!$I$4:$J$19,2,FALSE),IF(VLOOKUP(H5231,'Cross-Page Data'!$D$4:$F$48,3,FALSE)="hydro",VLOOKUP(G5231,'Cross-Page Data'!$I$4:$J$19,2,FALSE),VLOOKUP(H5231,'Cross-Page Data'!$D$4:$F$48,3,FALSE)))))</f>
        <v/>
      </c>
      <c r="M5231" s="120">
        <f>IF(AND($P$2=FALSE,OR(F5231="Commercial NAICS Cogen",F5231="Industrial NAICS Cogen",F5231="NAICS-22 Cogen")),FALSE,IF(AND($P$3=FALSE,OR(F5231="Commercial NAICS Cogen",F5231="Commercial NAICS Non-Cogen",F5231="Industrial NAICS Cogen", F5231="industrial NAICS non-Cogen")),FALSE, TRUE))</f>
        <v/>
      </c>
    </row>
    <row r="5232">
      <c r="A5232" s="129" t="n">
        <v>99999</v>
      </c>
      <c r="B5232" s="130" t="inlineStr">
        <is>
          <t>State-Fuel Level Increment</t>
        </is>
      </c>
      <c r="C5232" s="130" t="inlineStr">
        <is>
          <t>State-Fuel Level Increment</t>
        </is>
      </c>
      <c r="D5232" s="129" t="n">
        <v>99999</v>
      </c>
      <c r="E5232" s="130" t="inlineStr">
        <is>
          <t>CO</t>
        </is>
      </c>
      <c r="F5232" s="130" t="inlineStr">
        <is>
          <t>NAICS-22 Non-Cogen</t>
        </is>
      </c>
      <c r="G5232" s="130" t="inlineStr">
        <is>
          <t>CA</t>
        </is>
      </c>
      <c r="H5232" s="130" t="inlineStr">
        <is>
          <t>NG</t>
        </is>
      </c>
      <c r="I5232" s="130" t="inlineStr">
        <is>
          <t>NG</t>
        </is>
      </c>
      <c r="J5232" s="131" t="n">
        <v>109503.23</v>
      </c>
      <c r="K5232" s="129" t="n">
        <v>2020</v>
      </c>
      <c r="L5232" s="120">
        <f>IF(VLOOKUP(H5232,'Cross-Page Data'!$D$4:$F$48,3,FALSE)="natural gas",VLOOKUP(G5232,'Cross-Page Data'!$I$4:$J$19,2,FALSE),IF(VLOOKUP(H5232,'Cross-Page Data'!$D$4:$F$48,3,FALSE)="solar",IF(G5232="PV","solar PV","solar thermal"),IF(VLOOKUP(H5232,'Cross-Page Data'!$D$4:$F$48,3,FALSE)="wind",VLOOKUP(G5232,'Cross-Page Data'!$I$4:$J$19,2,FALSE),IF(VLOOKUP(H5232,'Cross-Page Data'!$D$4:$F$48,3,FALSE)="hydro",VLOOKUP(G5232,'Cross-Page Data'!$I$4:$J$19,2,FALSE),VLOOKUP(H5232,'Cross-Page Data'!$D$4:$F$48,3,FALSE)))))</f>
        <v/>
      </c>
      <c r="M5232" s="120">
        <f>IF(AND($P$2=FALSE,OR(F5232="Commercial NAICS Cogen",F5232="Industrial NAICS Cogen",F5232="NAICS-22 Cogen")),FALSE,IF(AND($P$3=FALSE,OR(F5232="Commercial NAICS Cogen",F5232="Commercial NAICS Non-Cogen",F5232="Industrial NAICS Cogen", F5232="industrial NAICS non-Cogen")),FALSE, TRUE))</f>
        <v/>
      </c>
    </row>
    <row r="5233">
      <c r="A5233" s="129" t="n">
        <v>99999</v>
      </c>
      <c r="B5233" s="130" t="inlineStr">
        <is>
          <t>State-Fuel Level Increment</t>
        </is>
      </c>
      <c r="C5233" s="130" t="inlineStr">
        <is>
          <t>State-Fuel Level Increment</t>
        </is>
      </c>
      <c r="D5233" s="129" t="n">
        <v>99999</v>
      </c>
      <c r="E5233" s="130" t="inlineStr">
        <is>
          <t>CT</t>
        </is>
      </c>
      <c r="F5233" s="130" t="inlineStr">
        <is>
          <t>Commercial NAICS Cogen</t>
        </is>
      </c>
      <c r="G5233" s="130" t="inlineStr">
        <is>
          <t>CA</t>
        </is>
      </c>
      <c r="H5233" s="130" t="inlineStr">
        <is>
          <t>NG</t>
        </is>
      </c>
      <c r="I5233" s="130" t="inlineStr">
        <is>
          <t>NG</t>
        </is>
      </c>
      <c r="J5233" s="131" t="n">
        <v>0</v>
      </c>
      <c r="K5233" s="129" t="n">
        <v>2020</v>
      </c>
      <c r="L5233" s="120">
        <f>IF(VLOOKUP(H5233,'Cross-Page Data'!$D$4:$F$48,3,FALSE)="natural gas",VLOOKUP(G5233,'Cross-Page Data'!$I$4:$J$19,2,FALSE),IF(VLOOKUP(H5233,'Cross-Page Data'!$D$4:$F$48,3,FALSE)="solar",IF(G5233="PV","solar PV","solar thermal"),IF(VLOOKUP(H5233,'Cross-Page Data'!$D$4:$F$48,3,FALSE)="wind",VLOOKUP(G5233,'Cross-Page Data'!$I$4:$J$19,2,FALSE),IF(VLOOKUP(H5233,'Cross-Page Data'!$D$4:$F$48,3,FALSE)="hydro",VLOOKUP(G5233,'Cross-Page Data'!$I$4:$J$19,2,FALSE),VLOOKUP(H5233,'Cross-Page Data'!$D$4:$F$48,3,FALSE)))))</f>
        <v/>
      </c>
      <c r="M5233" s="120">
        <f>IF(AND($P$2=FALSE,OR(F5233="Commercial NAICS Cogen",F5233="Industrial NAICS Cogen",F5233="NAICS-22 Cogen")),FALSE,IF(AND($P$3=FALSE,OR(F5233="Commercial NAICS Cogen",F5233="Commercial NAICS Non-Cogen",F5233="Industrial NAICS Cogen", F5233="industrial NAICS non-Cogen")),FALSE, TRUE))</f>
        <v/>
      </c>
    </row>
    <row r="5234">
      <c r="A5234" s="129" t="n">
        <v>99999</v>
      </c>
      <c r="B5234" s="130" t="inlineStr">
        <is>
          <t>State-Fuel Level Increment</t>
        </is>
      </c>
      <c r="C5234" s="130" t="inlineStr">
        <is>
          <t>State-Fuel Level Increment</t>
        </is>
      </c>
      <c r="D5234" s="129" t="n">
        <v>99999</v>
      </c>
      <c r="E5234" s="130" t="inlineStr">
        <is>
          <t>CT</t>
        </is>
      </c>
      <c r="F5234" s="130" t="inlineStr">
        <is>
          <t>Industrial NAICS Cogen</t>
        </is>
      </c>
      <c r="G5234" s="130" t="inlineStr">
        <is>
          <t>CA</t>
        </is>
      </c>
      <c r="H5234" s="130" t="inlineStr">
        <is>
          <t>NG</t>
        </is>
      </c>
      <c r="I5234" s="130" t="inlineStr">
        <is>
          <t>NG</t>
        </is>
      </c>
      <c r="J5234" s="131" t="n">
        <v>3625.501</v>
      </c>
      <c r="K5234" s="129" t="n">
        <v>2020</v>
      </c>
      <c r="L5234" s="120">
        <f>IF(VLOOKUP(H5234,'Cross-Page Data'!$D$4:$F$48,3,FALSE)="natural gas",VLOOKUP(G5234,'Cross-Page Data'!$I$4:$J$19,2,FALSE),IF(VLOOKUP(H5234,'Cross-Page Data'!$D$4:$F$48,3,FALSE)="solar",IF(G5234="PV","solar PV","solar thermal"),IF(VLOOKUP(H5234,'Cross-Page Data'!$D$4:$F$48,3,FALSE)="wind",VLOOKUP(G5234,'Cross-Page Data'!$I$4:$J$19,2,FALSE),IF(VLOOKUP(H5234,'Cross-Page Data'!$D$4:$F$48,3,FALSE)="hydro",VLOOKUP(G5234,'Cross-Page Data'!$I$4:$J$19,2,FALSE),VLOOKUP(H5234,'Cross-Page Data'!$D$4:$F$48,3,FALSE)))))</f>
        <v/>
      </c>
      <c r="M5234" s="120">
        <f>IF(AND($P$2=FALSE,OR(F5234="Commercial NAICS Cogen",F5234="Industrial NAICS Cogen",F5234="NAICS-22 Cogen")),FALSE,IF(AND($P$3=FALSE,OR(F5234="Commercial NAICS Cogen",F5234="Commercial NAICS Non-Cogen",F5234="Industrial NAICS Cogen", F5234="industrial NAICS non-Cogen")),FALSE, TRUE))</f>
        <v/>
      </c>
    </row>
    <row r="5235">
      <c r="A5235" s="129" t="n">
        <v>99999</v>
      </c>
      <c r="B5235" s="130" t="inlineStr">
        <is>
          <t>State-Fuel Level Increment</t>
        </is>
      </c>
      <c r="C5235" s="130" t="inlineStr">
        <is>
          <t>State-Fuel Level Increment</t>
        </is>
      </c>
      <c r="D5235" s="129" t="n">
        <v>99999</v>
      </c>
      <c r="E5235" s="130" t="inlineStr">
        <is>
          <t>FL</t>
        </is>
      </c>
      <c r="F5235" s="130" t="inlineStr">
        <is>
          <t>Electric Utility</t>
        </is>
      </c>
      <c r="G5235" s="130" t="inlineStr">
        <is>
          <t>CA</t>
        </is>
      </c>
      <c r="H5235" s="130" t="inlineStr">
        <is>
          <t>NG</t>
        </is>
      </c>
      <c r="I5235" s="130" t="inlineStr">
        <is>
          <t>NG</t>
        </is>
      </c>
      <c r="J5235" s="131" t="n">
        <v>25766.324</v>
      </c>
      <c r="K5235" s="129" t="n">
        <v>2020</v>
      </c>
      <c r="L5235" s="120">
        <f>IF(VLOOKUP(H5235,'Cross-Page Data'!$D$4:$F$48,3,FALSE)="natural gas",VLOOKUP(G5235,'Cross-Page Data'!$I$4:$J$19,2,FALSE),IF(VLOOKUP(H5235,'Cross-Page Data'!$D$4:$F$48,3,FALSE)="solar",IF(G5235="PV","solar PV","solar thermal"),IF(VLOOKUP(H5235,'Cross-Page Data'!$D$4:$F$48,3,FALSE)="wind",VLOOKUP(G5235,'Cross-Page Data'!$I$4:$J$19,2,FALSE),IF(VLOOKUP(H5235,'Cross-Page Data'!$D$4:$F$48,3,FALSE)="hydro",VLOOKUP(G5235,'Cross-Page Data'!$I$4:$J$19,2,FALSE),VLOOKUP(H5235,'Cross-Page Data'!$D$4:$F$48,3,FALSE)))))</f>
        <v/>
      </c>
      <c r="M5235" s="120">
        <f>IF(AND($P$2=FALSE,OR(F5235="Commercial NAICS Cogen",F5235="Industrial NAICS Cogen",F5235="NAICS-22 Cogen")),FALSE,IF(AND($P$3=FALSE,OR(F5235="Commercial NAICS Cogen",F5235="Commercial NAICS Non-Cogen",F5235="Industrial NAICS Cogen", F5235="industrial NAICS non-Cogen")),FALSE, TRUE))</f>
        <v/>
      </c>
    </row>
    <row r="5236">
      <c r="A5236" s="129" t="n">
        <v>99999</v>
      </c>
      <c r="B5236" s="130" t="inlineStr">
        <is>
          <t>State-Fuel Level Increment</t>
        </is>
      </c>
      <c r="C5236" s="130" t="inlineStr">
        <is>
          <t>State-Fuel Level Increment</t>
        </is>
      </c>
      <c r="D5236" s="129" t="n">
        <v>99999</v>
      </c>
      <c r="E5236" s="130" t="inlineStr">
        <is>
          <t>FL</t>
        </is>
      </c>
      <c r="F5236" s="130" t="inlineStr">
        <is>
          <t>NAICS-22 Non-Cogen</t>
        </is>
      </c>
      <c r="G5236" s="130" t="inlineStr">
        <is>
          <t>CA</t>
        </is>
      </c>
      <c r="H5236" s="130" t="inlineStr">
        <is>
          <t>NG</t>
        </is>
      </c>
      <c r="I5236" s="130" t="inlineStr">
        <is>
          <t>NG</t>
        </is>
      </c>
      <c r="J5236" s="131" t="n">
        <v>0</v>
      </c>
      <c r="K5236" s="129" t="n">
        <v>2020</v>
      </c>
      <c r="L5236" s="120">
        <f>IF(VLOOKUP(H5236,'Cross-Page Data'!$D$4:$F$48,3,FALSE)="natural gas",VLOOKUP(G5236,'Cross-Page Data'!$I$4:$J$19,2,FALSE),IF(VLOOKUP(H5236,'Cross-Page Data'!$D$4:$F$48,3,FALSE)="solar",IF(G5236="PV","solar PV","solar thermal"),IF(VLOOKUP(H5236,'Cross-Page Data'!$D$4:$F$48,3,FALSE)="wind",VLOOKUP(G5236,'Cross-Page Data'!$I$4:$J$19,2,FALSE),IF(VLOOKUP(H5236,'Cross-Page Data'!$D$4:$F$48,3,FALSE)="hydro",VLOOKUP(G5236,'Cross-Page Data'!$I$4:$J$19,2,FALSE),VLOOKUP(H5236,'Cross-Page Data'!$D$4:$F$48,3,FALSE)))))</f>
        <v/>
      </c>
      <c r="M5236" s="120">
        <f>IF(AND($P$2=FALSE,OR(F5236="Commercial NAICS Cogen",F5236="Industrial NAICS Cogen",F5236="NAICS-22 Cogen")),FALSE,IF(AND($P$3=FALSE,OR(F5236="Commercial NAICS Cogen",F5236="Commercial NAICS Non-Cogen",F5236="Industrial NAICS Cogen", F5236="industrial NAICS non-Cogen")),FALSE, TRUE))</f>
        <v/>
      </c>
    </row>
    <row r="5237">
      <c r="A5237" s="129" t="n">
        <v>99999</v>
      </c>
      <c r="B5237" s="130" t="inlineStr">
        <is>
          <t>State-Fuel Level Increment</t>
        </is>
      </c>
      <c r="C5237" s="130" t="inlineStr">
        <is>
          <t>State-Fuel Level Increment</t>
        </is>
      </c>
      <c r="D5237" s="129" t="n">
        <v>99999</v>
      </c>
      <c r="E5237" s="130" t="inlineStr">
        <is>
          <t>FL</t>
        </is>
      </c>
      <c r="F5237" s="130" t="inlineStr">
        <is>
          <t>NAICS-22 Cogen</t>
        </is>
      </c>
      <c r="G5237" s="130" t="inlineStr">
        <is>
          <t>CA</t>
        </is>
      </c>
      <c r="H5237" s="130" t="inlineStr">
        <is>
          <t>NG</t>
        </is>
      </c>
      <c r="I5237" s="130" t="inlineStr">
        <is>
          <t>NG</t>
        </is>
      </c>
      <c r="J5237" s="131" t="n">
        <v>0</v>
      </c>
      <c r="K5237" s="129" t="n">
        <v>2020</v>
      </c>
      <c r="L5237" s="120">
        <f>IF(VLOOKUP(H5237,'Cross-Page Data'!$D$4:$F$48,3,FALSE)="natural gas",VLOOKUP(G5237,'Cross-Page Data'!$I$4:$J$19,2,FALSE),IF(VLOOKUP(H5237,'Cross-Page Data'!$D$4:$F$48,3,FALSE)="solar",IF(G5237="PV","solar PV","solar thermal"),IF(VLOOKUP(H5237,'Cross-Page Data'!$D$4:$F$48,3,FALSE)="wind",VLOOKUP(G5237,'Cross-Page Data'!$I$4:$J$19,2,FALSE),IF(VLOOKUP(H5237,'Cross-Page Data'!$D$4:$F$48,3,FALSE)="hydro",VLOOKUP(G5237,'Cross-Page Data'!$I$4:$J$19,2,FALSE),VLOOKUP(H5237,'Cross-Page Data'!$D$4:$F$48,3,FALSE)))))</f>
        <v/>
      </c>
      <c r="M5237" s="120">
        <f>IF(AND($P$2=FALSE,OR(F5237="Commercial NAICS Cogen",F5237="Industrial NAICS Cogen",F5237="NAICS-22 Cogen")),FALSE,IF(AND($P$3=FALSE,OR(F5237="Commercial NAICS Cogen",F5237="Commercial NAICS Non-Cogen",F5237="Industrial NAICS Cogen", F5237="industrial NAICS non-Cogen")),FALSE, TRUE))</f>
        <v/>
      </c>
    </row>
    <row r="5238">
      <c r="A5238" s="129" t="n">
        <v>99999</v>
      </c>
      <c r="B5238" s="130" t="inlineStr">
        <is>
          <t>State-Fuel Level Increment</t>
        </is>
      </c>
      <c r="C5238" s="130" t="inlineStr">
        <is>
          <t>State-Fuel Level Increment</t>
        </is>
      </c>
      <c r="D5238" s="129" t="n">
        <v>99999</v>
      </c>
      <c r="E5238" s="130" t="inlineStr">
        <is>
          <t>GA</t>
        </is>
      </c>
      <c r="F5238" s="130" t="inlineStr">
        <is>
          <t>Electric Utility</t>
        </is>
      </c>
      <c r="G5238" s="130" t="inlineStr">
        <is>
          <t>CA</t>
        </is>
      </c>
      <c r="H5238" s="130" t="inlineStr">
        <is>
          <t>NG</t>
        </is>
      </c>
      <c r="I5238" s="130" t="inlineStr">
        <is>
          <t>NG</t>
        </is>
      </c>
      <c r="J5238" s="131" t="n">
        <v>0</v>
      </c>
      <c r="K5238" s="129" t="n">
        <v>2020</v>
      </c>
      <c r="L5238" s="120">
        <f>IF(VLOOKUP(H5238,'Cross-Page Data'!$D$4:$F$48,3,FALSE)="natural gas",VLOOKUP(G5238,'Cross-Page Data'!$I$4:$J$19,2,FALSE),IF(VLOOKUP(H5238,'Cross-Page Data'!$D$4:$F$48,3,FALSE)="solar",IF(G5238="PV","solar PV","solar thermal"),IF(VLOOKUP(H5238,'Cross-Page Data'!$D$4:$F$48,3,FALSE)="wind",VLOOKUP(G5238,'Cross-Page Data'!$I$4:$J$19,2,FALSE),IF(VLOOKUP(H5238,'Cross-Page Data'!$D$4:$F$48,3,FALSE)="hydro",VLOOKUP(G5238,'Cross-Page Data'!$I$4:$J$19,2,FALSE),VLOOKUP(H5238,'Cross-Page Data'!$D$4:$F$48,3,FALSE)))))</f>
        <v/>
      </c>
      <c r="M5238" s="120">
        <f>IF(AND($P$2=FALSE,OR(F5238="Commercial NAICS Cogen",F5238="Industrial NAICS Cogen",F5238="NAICS-22 Cogen")),FALSE,IF(AND($P$3=FALSE,OR(F5238="Commercial NAICS Cogen",F5238="Commercial NAICS Non-Cogen",F5238="Industrial NAICS Cogen", F5238="industrial NAICS non-Cogen")),FALSE, TRUE))</f>
        <v/>
      </c>
    </row>
    <row r="5239">
      <c r="A5239" s="129" t="n">
        <v>99999</v>
      </c>
      <c r="B5239" s="130" t="inlineStr">
        <is>
          <t>State-Fuel Level Increment</t>
        </is>
      </c>
      <c r="C5239" s="130" t="inlineStr">
        <is>
          <t>State-Fuel Level Increment</t>
        </is>
      </c>
      <c r="D5239" s="129" t="n">
        <v>99999</v>
      </c>
      <c r="E5239" s="130" t="inlineStr">
        <is>
          <t>IA</t>
        </is>
      </c>
      <c r="F5239" s="130" t="inlineStr">
        <is>
          <t>Electric Utility</t>
        </is>
      </c>
      <c r="G5239" s="130" t="inlineStr">
        <is>
          <t>CA</t>
        </is>
      </c>
      <c r="H5239" s="130" t="inlineStr">
        <is>
          <t>NG</t>
        </is>
      </c>
      <c r="I5239" s="130" t="inlineStr">
        <is>
          <t>NG</t>
        </is>
      </c>
      <c r="J5239" s="131" t="n">
        <v>0</v>
      </c>
      <c r="K5239" s="129" t="n">
        <v>2020</v>
      </c>
      <c r="L5239" s="120">
        <f>IF(VLOOKUP(H5239,'Cross-Page Data'!$D$4:$F$48,3,FALSE)="natural gas",VLOOKUP(G5239,'Cross-Page Data'!$I$4:$J$19,2,FALSE),IF(VLOOKUP(H5239,'Cross-Page Data'!$D$4:$F$48,3,FALSE)="solar",IF(G5239="PV","solar PV","solar thermal"),IF(VLOOKUP(H5239,'Cross-Page Data'!$D$4:$F$48,3,FALSE)="wind",VLOOKUP(G5239,'Cross-Page Data'!$I$4:$J$19,2,FALSE),IF(VLOOKUP(H5239,'Cross-Page Data'!$D$4:$F$48,3,FALSE)="hydro",VLOOKUP(G5239,'Cross-Page Data'!$I$4:$J$19,2,FALSE),VLOOKUP(H5239,'Cross-Page Data'!$D$4:$F$48,3,FALSE)))))</f>
        <v/>
      </c>
      <c r="M5239" s="120">
        <f>IF(AND($P$2=FALSE,OR(F5239="Commercial NAICS Cogen",F5239="Industrial NAICS Cogen",F5239="NAICS-22 Cogen")),FALSE,IF(AND($P$3=FALSE,OR(F5239="Commercial NAICS Cogen",F5239="Commercial NAICS Non-Cogen",F5239="Industrial NAICS Cogen", F5239="industrial NAICS non-Cogen")),FALSE, TRUE))</f>
        <v/>
      </c>
    </row>
    <row r="5240">
      <c r="A5240" s="129" t="n">
        <v>99999</v>
      </c>
      <c r="B5240" s="130" t="inlineStr">
        <is>
          <t>State-Fuel Level Increment</t>
        </is>
      </c>
      <c r="C5240" s="130" t="inlineStr">
        <is>
          <t>State-Fuel Level Increment</t>
        </is>
      </c>
      <c r="D5240" s="129" t="n">
        <v>99999</v>
      </c>
      <c r="E5240" s="130" t="inlineStr">
        <is>
          <t>ID</t>
        </is>
      </c>
      <c r="F5240" s="130" t="inlineStr">
        <is>
          <t>NAICS-22 Non-Cogen</t>
        </is>
      </c>
      <c r="G5240" s="130" t="inlineStr">
        <is>
          <t>CA</t>
        </is>
      </c>
      <c r="H5240" s="130" t="inlineStr">
        <is>
          <t>NG</t>
        </is>
      </c>
      <c r="I5240" s="130" t="inlineStr">
        <is>
          <t>NG</t>
        </is>
      </c>
      <c r="J5240" s="131" t="n">
        <v>477955.05</v>
      </c>
      <c r="K5240" s="129" t="n">
        <v>2020</v>
      </c>
      <c r="L5240" s="120">
        <f>IF(VLOOKUP(H5240,'Cross-Page Data'!$D$4:$F$48,3,FALSE)="natural gas",VLOOKUP(G5240,'Cross-Page Data'!$I$4:$J$19,2,FALSE),IF(VLOOKUP(H5240,'Cross-Page Data'!$D$4:$F$48,3,FALSE)="solar",IF(G5240="PV","solar PV","solar thermal"),IF(VLOOKUP(H5240,'Cross-Page Data'!$D$4:$F$48,3,FALSE)="wind",VLOOKUP(G5240,'Cross-Page Data'!$I$4:$J$19,2,FALSE),IF(VLOOKUP(H5240,'Cross-Page Data'!$D$4:$F$48,3,FALSE)="hydro",VLOOKUP(G5240,'Cross-Page Data'!$I$4:$J$19,2,FALSE),VLOOKUP(H5240,'Cross-Page Data'!$D$4:$F$48,3,FALSE)))))</f>
        <v/>
      </c>
      <c r="M5240" s="120">
        <f>IF(AND($P$2=FALSE,OR(F5240="Commercial NAICS Cogen",F5240="Industrial NAICS Cogen",F5240="NAICS-22 Cogen")),FALSE,IF(AND($P$3=FALSE,OR(F5240="Commercial NAICS Cogen",F5240="Commercial NAICS Non-Cogen",F5240="Industrial NAICS Cogen", F5240="industrial NAICS non-Cogen")),FALSE, TRUE))</f>
        <v/>
      </c>
    </row>
    <row r="5241">
      <c r="A5241" s="129" t="n">
        <v>99999</v>
      </c>
      <c r="B5241" s="130" t="inlineStr">
        <is>
          <t>State-Fuel Level Increment</t>
        </is>
      </c>
      <c r="C5241" s="130" t="inlineStr">
        <is>
          <t>State-Fuel Level Increment</t>
        </is>
      </c>
      <c r="D5241" s="129" t="n">
        <v>99999</v>
      </c>
      <c r="E5241" s="130" t="inlineStr">
        <is>
          <t>IL</t>
        </is>
      </c>
      <c r="F5241" s="130" t="inlineStr">
        <is>
          <t>NAICS-22 Non-Cogen</t>
        </is>
      </c>
      <c r="G5241" s="130" t="inlineStr">
        <is>
          <t>CA</t>
        </is>
      </c>
      <c r="H5241" s="130" t="inlineStr">
        <is>
          <t>NG</t>
        </is>
      </c>
      <c r="I5241" s="130" t="inlineStr">
        <is>
          <t>NG</t>
        </is>
      </c>
      <c r="J5241" s="131" t="n">
        <v>0</v>
      </c>
      <c r="K5241" s="129" t="n">
        <v>2020</v>
      </c>
      <c r="L5241" s="120">
        <f>IF(VLOOKUP(H5241,'Cross-Page Data'!$D$4:$F$48,3,FALSE)="natural gas",VLOOKUP(G5241,'Cross-Page Data'!$I$4:$J$19,2,FALSE),IF(VLOOKUP(H5241,'Cross-Page Data'!$D$4:$F$48,3,FALSE)="solar",IF(G5241="PV","solar PV","solar thermal"),IF(VLOOKUP(H5241,'Cross-Page Data'!$D$4:$F$48,3,FALSE)="wind",VLOOKUP(G5241,'Cross-Page Data'!$I$4:$J$19,2,FALSE),IF(VLOOKUP(H5241,'Cross-Page Data'!$D$4:$F$48,3,FALSE)="hydro",VLOOKUP(G5241,'Cross-Page Data'!$I$4:$J$19,2,FALSE),VLOOKUP(H5241,'Cross-Page Data'!$D$4:$F$48,3,FALSE)))))</f>
        <v/>
      </c>
      <c r="M5241" s="120">
        <f>IF(AND($P$2=FALSE,OR(F5241="Commercial NAICS Cogen",F5241="Industrial NAICS Cogen",F5241="NAICS-22 Cogen")),FALSE,IF(AND($P$3=FALSE,OR(F5241="Commercial NAICS Cogen",F5241="Commercial NAICS Non-Cogen",F5241="Industrial NAICS Cogen", F5241="industrial NAICS non-Cogen")),FALSE, TRUE))</f>
        <v/>
      </c>
    </row>
    <row r="5242">
      <c r="A5242" s="129" t="n">
        <v>99999</v>
      </c>
      <c r="B5242" s="130" t="inlineStr">
        <is>
          <t>State-Fuel Level Increment</t>
        </is>
      </c>
      <c r="C5242" s="130" t="inlineStr">
        <is>
          <t>State-Fuel Level Increment</t>
        </is>
      </c>
      <c r="D5242" s="129" t="n">
        <v>99999</v>
      </c>
      <c r="E5242" s="130" t="inlineStr">
        <is>
          <t>IN</t>
        </is>
      </c>
      <c r="F5242" s="130" t="inlineStr">
        <is>
          <t>Electric Utility</t>
        </is>
      </c>
      <c r="G5242" s="130" t="inlineStr">
        <is>
          <t>CA</t>
        </is>
      </c>
      <c r="H5242" s="130" t="inlineStr">
        <is>
          <t>NG</t>
        </is>
      </c>
      <c r="I5242" s="130" t="inlineStr">
        <is>
          <t>NG</t>
        </is>
      </c>
      <c r="J5242" s="131" t="n">
        <v>0</v>
      </c>
      <c r="K5242" s="129" t="n">
        <v>2020</v>
      </c>
      <c r="L5242" s="120">
        <f>IF(VLOOKUP(H5242,'Cross-Page Data'!$D$4:$F$48,3,FALSE)="natural gas",VLOOKUP(G5242,'Cross-Page Data'!$I$4:$J$19,2,FALSE),IF(VLOOKUP(H5242,'Cross-Page Data'!$D$4:$F$48,3,FALSE)="solar",IF(G5242="PV","solar PV","solar thermal"),IF(VLOOKUP(H5242,'Cross-Page Data'!$D$4:$F$48,3,FALSE)="wind",VLOOKUP(G5242,'Cross-Page Data'!$I$4:$J$19,2,FALSE),IF(VLOOKUP(H5242,'Cross-Page Data'!$D$4:$F$48,3,FALSE)="hydro",VLOOKUP(G5242,'Cross-Page Data'!$I$4:$J$19,2,FALSE),VLOOKUP(H5242,'Cross-Page Data'!$D$4:$F$48,3,FALSE)))))</f>
        <v/>
      </c>
      <c r="M5242" s="120">
        <f>IF(AND($P$2=FALSE,OR(F5242="Commercial NAICS Cogen",F5242="Industrial NAICS Cogen",F5242="NAICS-22 Cogen")),FALSE,IF(AND($P$3=FALSE,OR(F5242="Commercial NAICS Cogen",F5242="Commercial NAICS Non-Cogen",F5242="Industrial NAICS Cogen", F5242="industrial NAICS non-Cogen")),FALSE, TRUE))</f>
        <v/>
      </c>
    </row>
    <row r="5243">
      <c r="A5243" s="129" t="n">
        <v>99999</v>
      </c>
      <c r="B5243" s="130" t="inlineStr">
        <is>
          <t>State-Fuel Level Increment</t>
        </is>
      </c>
      <c r="C5243" s="130" t="inlineStr">
        <is>
          <t>State-Fuel Level Increment</t>
        </is>
      </c>
      <c r="D5243" s="129" t="n">
        <v>99999</v>
      </c>
      <c r="E5243" s="130" t="inlineStr">
        <is>
          <t>LA</t>
        </is>
      </c>
      <c r="F5243" s="130" t="inlineStr">
        <is>
          <t>Electric Utility</t>
        </is>
      </c>
      <c r="G5243" s="130" t="inlineStr">
        <is>
          <t>CA</t>
        </is>
      </c>
      <c r="H5243" s="130" t="inlineStr">
        <is>
          <t>NG</t>
        </is>
      </c>
      <c r="I5243" s="130" t="inlineStr">
        <is>
          <t>NG</t>
        </is>
      </c>
      <c r="J5243" s="131" t="n">
        <v>0</v>
      </c>
      <c r="K5243" s="129" t="n">
        <v>2020</v>
      </c>
      <c r="L5243" s="120">
        <f>IF(VLOOKUP(H5243,'Cross-Page Data'!$D$4:$F$48,3,FALSE)="natural gas",VLOOKUP(G5243,'Cross-Page Data'!$I$4:$J$19,2,FALSE),IF(VLOOKUP(H5243,'Cross-Page Data'!$D$4:$F$48,3,FALSE)="solar",IF(G5243="PV","solar PV","solar thermal"),IF(VLOOKUP(H5243,'Cross-Page Data'!$D$4:$F$48,3,FALSE)="wind",VLOOKUP(G5243,'Cross-Page Data'!$I$4:$J$19,2,FALSE),IF(VLOOKUP(H5243,'Cross-Page Data'!$D$4:$F$48,3,FALSE)="hydro",VLOOKUP(G5243,'Cross-Page Data'!$I$4:$J$19,2,FALSE),VLOOKUP(H5243,'Cross-Page Data'!$D$4:$F$48,3,FALSE)))))</f>
        <v/>
      </c>
      <c r="M5243" s="120">
        <f>IF(AND($P$2=FALSE,OR(F5243="Commercial NAICS Cogen",F5243="Industrial NAICS Cogen",F5243="NAICS-22 Cogen")),FALSE,IF(AND($P$3=FALSE,OR(F5243="Commercial NAICS Cogen",F5243="Commercial NAICS Non-Cogen",F5243="Industrial NAICS Cogen", F5243="industrial NAICS non-Cogen")),FALSE, TRUE))</f>
        <v/>
      </c>
    </row>
    <row r="5244">
      <c r="A5244" s="129" t="n">
        <v>99999</v>
      </c>
      <c r="B5244" s="130" t="inlineStr">
        <is>
          <t>State-Fuel Level Increment</t>
        </is>
      </c>
      <c r="C5244" s="130" t="inlineStr">
        <is>
          <t>State-Fuel Level Increment</t>
        </is>
      </c>
      <c r="D5244" s="129" t="n">
        <v>99999</v>
      </c>
      <c r="E5244" s="130" t="inlineStr">
        <is>
          <t>LA</t>
        </is>
      </c>
      <c r="F5244" s="130" t="inlineStr">
        <is>
          <t>Industrial NAICS Cogen</t>
        </is>
      </c>
      <c r="G5244" s="130" t="inlineStr">
        <is>
          <t>CA</t>
        </is>
      </c>
      <c r="H5244" s="130" t="inlineStr">
        <is>
          <t>NG</t>
        </is>
      </c>
      <c r="I5244" s="130" t="inlineStr">
        <is>
          <t>NG</t>
        </is>
      </c>
      <c r="J5244" s="131" t="n">
        <v>0</v>
      </c>
      <c r="K5244" s="129" t="n">
        <v>2020</v>
      </c>
      <c r="L5244" s="120">
        <f>IF(VLOOKUP(H5244,'Cross-Page Data'!$D$4:$F$48,3,FALSE)="natural gas",VLOOKUP(G5244,'Cross-Page Data'!$I$4:$J$19,2,FALSE),IF(VLOOKUP(H5244,'Cross-Page Data'!$D$4:$F$48,3,FALSE)="solar",IF(G5244="PV","solar PV","solar thermal"),IF(VLOOKUP(H5244,'Cross-Page Data'!$D$4:$F$48,3,FALSE)="wind",VLOOKUP(G5244,'Cross-Page Data'!$I$4:$J$19,2,FALSE),IF(VLOOKUP(H5244,'Cross-Page Data'!$D$4:$F$48,3,FALSE)="hydro",VLOOKUP(G5244,'Cross-Page Data'!$I$4:$J$19,2,FALSE),VLOOKUP(H5244,'Cross-Page Data'!$D$4:$F$48,3,FALSE)))))</f>
        <v/>
      </c>
      <c r="M5244" s="120">
        <f>IF(AND($P$2=FALSE,OR(F5244="Commercial NAICS Cogen",F5244="Industrial NAICS Cogen",F5244="NAICS-22 Cogen")),FALSE,IF(AND($P$3=FALSE,OR(F5244="Commercial NAICS Cogen",F5244="Commercial NAICS Non-Cogen",F5244="Industrial NAICS Cogen", F5244="industrial NAICS non-Cogen")),FALSE, TRUE))</f>
        <v/>
      </c>
    </row>
    <row r="5245">
      <c r="A5245" s="129" t="n">
        <v>99999</v>
      </c>
      <c r="B5245" s="130" t="inlineStr">
        <is>
          <t>State-Fuel Level Increment</t>
        </is>
      </c>
      <c r="C5245" s="130" t="inlineStr">
        <is>
          <t>State-Fuel Level Increment</t>
        </is>
      </c>
      <c r="D5245" s="129" t="n">
        <v>99999</v>
      </c>
      <c r="E5245" s="130" t="inlineStr">
        <is>
          <t>MA</t>
        </is>
      </c>
      <c r="F5245" s="130" t="inlineStr">
        <is>
          <t>Electric Utility</t>
        </is>
      </c>
      <c r="G5245" s="130" t="inlineStr">
        <is>
          <t>CA</t>
        </is>
      </c>
      <c r="H5245" s="130" t="inlineStr">
        <is>
          <t>NG</t>
        </is>
      </c>
      <c r="I5245" s="130" t="inlineStr">
        <is>
          <t>NG</t>
        </is>
      </c>
      <c r="J5245" s="131" t="n">
        <v>33913.609</v>
      </c>
      <c r="K5245" s="129" t="n">
        <v>2020</v>
      </c>
      <c r="L5245" s="120">
        <f>IF(VLOOKUP(H5245,'Cross-Page Data'!$D$4:$F$48,3,FALSE)="natural gas",VLOOKUP(G5245,'Cross-Page Data'!$I$4:$J$19,2,FALSE),IF(VLOOKUP(H5245,'Cross-Page Data'!$D$4:$F$48,3,FALSE)="solar",IF(G5245="PV","solar PV","solar thermal"),IF(VLOOKUP(H5245,'Cross-Page Data'!$D$4:$F$48,3,FALSE)="wind",VLOOKUP(G5245,'Cross-Page Data'!$I$4:$J$19,2,FALSE),IF(VLOOKUP(H5245,'Cross-Page Data'!$D$4:$F$48,3,FALSE)="hydro",VLOOKUP(G5245,'Cross-Page Data'!$I$4:$J$19,2,FALSE),VLOOKUP(H5245,'Cross-Page Data'!$D$4:$F$48,3,FALSE)))))</f>
        <v/>
      </c>
      <c r="M5245" s="120">
        <f>IF(AND($P$2=FALSE,OR(F5245="Commercial NAICS Cogen",F5245="Industrial NAICS Cogen",F5245="NAICS-22 Cogen")),FALSE,IF(AND($P$3=FALSE,OR(F5245="Commercial NAICS Cogen",F5245="Commercial NAICS Non-Cogen",F5245="Industrial NAICS Cogen", F5245="industrial NAICS non-Cogen")),FALSE, TRUE))</f>
        <v/>
      </c>
    </row>
    <row r="5246">
      <c r="A5246" s="129" t="n">
        <v>99999</v>
      </c>
      <c r="B5246" s="130" t="inlineStr">
        <is>
          <t>State-Fuel Level Increment</t>
        </is>
      </c>
      <c r="C5246" s="130" t="inlineStr">
        <is>
          <t>State-Fuel Level Increment</t>
        </is>
      </c>
      <c r="D5246" s="129" t="n">
        <v>99999</v>
      </c>
      <c r="E5246" s="130" t="inlineStr">
        <is>
          <t>MA</t>
        </is>
      </c>
      <c r="F5246" s="130" t="inlineStr">
        <is>
          <t>NAICS-22 Non-Cogen</t>
        </is>
      </c>
      <c r="G5246" s="130" t="inlineStr">
        <is>
          <t>CA</t>
        </is>
      </c>
      <c r="H5246" s="130" t="inlineStr">
        <is>
          <t>NG</t>
        </is>
      </c>
      <c r="I5246" s="130" t="inlineStr">
        <is>
          <t>NG</t>
        </is>
      </c>
      <c r="J5246" s="131" t="n">
        <v>70586.189</v>
      </c>
      <c r="K5246" s="129" t="n">
        <v>2020</v>
      </c>
      <c r="L5246" s="120">
        <f>IF(VLOOKUP(H5246,'Cross-Page Data'!$D$4:$F$48,3,FALSE)="natural gas",VLOOKUP(G5246,'Cross-Page Data'!$I$4:$J$19,2,FALSE),IF(VLOOKUP(H5246,'Cross-Page Data'!$D$4:$F$48,3,FALSE)="solar",IF(G5246="PV","solar PV","solar thermal"),IF(VLOOKUP(H5246,'Cross-Page Data'!$D$4:$F$48,3,FALSE)="wind",VLOOKUP(G5246,'Cross-Page Data'!$I$4:$J$19,2,FALSE),IF(VLOOKUP(H5246,'Cross-Page Data'!$D$4:$F$48,3,FALSE)="hydro",VLOOKUP(G5246,'Cross-Page Data'!$I$4:$J$19,2,FALSE),VLOOKUP(H5246,'Cross-Page Data'!$D$4:$F$48,3,FALSE)))))</f>
        <v/>
      </c>
      <c r="M5246" s="120">
        <f>IF(AND($P$2=FALSE,OR(F5246="Commercial NAICS Cogen",F5246="Industrial NAICS Cogen",F5246="NAICS-22 Cogen")),FALSE,IF(AND($P$3=FALSE,OR(F5246="Commercial NAICS Cogen",F5246="Commercial NAICS Non-Cogen",F5246="Industrial NAICS Cogen", F5246="industrial NAICS non-Cogen")),FALSE, TRUE))</f>
        <v/>
      </c>
    </row>
    <row r="5247">
      <c r="A5247" s="129" t="n">
        <v>99999</v>
      </c>
      <c r="B5247" s="130" t="inlineStr">
        <is>
          <t>State-Fuel Level Increment</t>
        </is>
      </c>
      <c r="C5247" s="130" t="inlineStr">
        <is>
          <t>State-Fuel Level Increment</t>
        </is>
      </c>
      <c r="D5247" s="129" t="n">
        <v>99999</v>
      </c>
      <c r="E5247" s="130" t="inlineStr">
        <is>
          <t>MA</t>
        </is>
      </c>
      <c r="F5247" s="130" t="inlineStr">
        <is>
          <t>NAICS-22 Cogen</t>
        </is>
      </c>
      <c r="G5247" s="130" t="inlineStr">
        <is>
          <t>CA</t>
        </is>
      </c>
      <c r="H5247" s="130" t="inlineStr">
        <is>
          <t>NG</t>
        </is>
      </c>
      <c r="I5247" s="130" t="inlineStr">
        <is>
          <t>NG</t>
        </is>
      </c>
      <c r="J5247" s="131" t="n">
        <v>0</v>
      </c>
      <c r="K5247" s="129" t="n">
        <v>2020</v>
      </c>
      <c r="L5247" s="120">
        <f>IF(VLOOKUP(H5247,'Cross-Page Data'!$D$4:$F$48,3,FALSE)="natural gas",VLOOKUP(G5247,'Cross-Page Data'!$I$4:$J$19,2,FALSE),IF(VLOOKUP(H5247,'Cross-Page Data'!$D$4:$F$48,3,FALSE)="solar",IF(G5247="PV","solar PV","solar thermal"),IF(VLOOKUP(H5247,'Cross-Page Data'!$D$4:$F$48,3,FALSE)="wind",VLOOKUP(G5247,'Cross-Page Data'!$I$4:$J$19,2,FALSE),IF(VLOOKUP(H5247,'Cross-Page Data'!$D$4:$F$48,3,FALSE)="hydro",VLOOKUP(G5247,'Cross-Page Data'!$I$4:$J$19,2,FALSE),VLOOKUP(H5247,'Cross-Page Data'!$D$4:$F$48,3,FALSE)))))</f>
        <v/>
      </c>
      <c r="M5247" s="120">
        <f>IF(AND($P$2=FALSE,OR(F5247="Commercial NAICS Cogen",F5247="Industrial NAICS Cogen",F5247="NAICS-22 Cogen")),FALSE,IF(AND($P$3=FALSE,OR(F5247="Commercial NAICS Cogen",F5247="Commercial NAICS Non-Cogen",F5247="Industrial NAICS Cogen", F5247="industrial NAICS non-Cogen")),FALSE, TRUE))</f>
        <v/>
      </c>
    </row>
    <row r="5248">
      <c r="A5248" s="129" t="n">
        <v>99999</v>
      </c>
      <c r="B5248" s="130" t="inlineStr">
        <is>
          <t>State-Fuel Level Increment</t>
        </is>
      </c>
      <c r="C5248" s="130" t="inlineStr">
        <is>
          <t>State-Fuel Level Increment</t>
        </is>
      </c>
      <c r="D5248" s="129" t="n">
        <v>99999</v>
      </c>
      <c r="E5248" s="130" t="inlineStr">
        <is>
          <t>MD</t>
        </is>
      </c>
      <c r="F5248" s="130" t="inlineStr">
        <is>
          <t>Commercial NAICS Cogen</t>
        </is>
      </c>
      <c r="G5248" s="130" t="inlineStr">
        <is>
          <t>CA</t>
        </is>
      </c>
      <c r="H5248" s="130" t="inlineStr">
        <is>
          <t>NG</t>
        </is>
      </c>
      <c r="I5248" s="130" t="inlineStr">
        <is>
          <t>NG</t>
        </is>
      </c>
      <c r="J5248" s="131" t="n">
        <v>42.731</v>
      </c>
      <c r="K5248" s="129" t="n">
        <v>2020</v>
      </c>
      <c r="L5248" s="120">
        <f>IF(VLOOKUP(H5248,'Cross-Page Data'!$D$4:$F$48,3,FALSE)="natural gas",VLOOKUP(G5248,'Cross-Page Data'!$I$4:$J$19,2,FALSE),IF(VLOOKUP(H5248,'Cross-Page Data'!$D$4:$F$48,3,FALSE)="solar",IF(G5248="PV","solar PV","solar thermal"),IF(VLOOKUP(H5248,'Cross-Page Data'!$D$4:$F$48,3,FALSE)="wind",VLOOKUP(G5248,'Cross-Page Data'!$I$4:$J$19,2,FALSE),IF(VLOOKUP(H5248,'Cross-Page Data'!$D$4:$F$48,3,FALSE)="hydro",VLOOKUP(G5248,'Cross-Page Data'!$I$4:$J$19,2,FALSE),VLOOKUP(H5248,'Cross-Page Data'!$D$4:$F$48,3,FALSE)))))</f>
        <v/>
      </c>
      <c r="M5248" s="120">
        <f>IF(AND($P$2=FALSE,OR(F5248="Commercial NAICS Cogen",F5248="Industrial NAICS Cogen",F5248="NAICS-22 Cogen")),FALSE,IF(AND($P$3=FALSE,OR(F5248="Commercial NAICS Cogen",F5248="Commercial NAICS Non-Cogen",F5248="Industrial NAICS Cogen", F5248="industrial NAICS non-Cogen")),FALSE, TRUE))</f>
        <v/>
      </c>
    </row>
    <row r="5249">
      <c r="A5249" s="129" t="n">
        <v>99999</v>
      </c>
      <c r="B5249" s="130" t="inlineStr">
        <is>
          <t>State-Fuel Level Increment</t>
        </is>
      </c>
      <c r="C5249" s="130" t="inlineStr">
        <is>
          <t>State-Fuel Level Increment</t>
        </is>
      </c>
      <c r="D5249" s="129" t="n">
        <v>99999</v>
      </c>
      <c r="E5249" s="130" t="inlineStr">
        <is>
          <t>ME</t>
        </is>
      </c>
      <c r="F5249" s="130" t="inlineStr">
        <is>
          <t>NAICS-22 Non-Cogen</t>
        </is>
      </c>
      <c r="G5249" s="130" t="inlineStr">
        <is>
          <t>CA</t>
        </is>
      </c>
      <c r="H5249" s="130" t="inlineStr">
        <is>
          <t>NG</t>
        </is>
      </c>
      <c r="I5249" s="130" t="inlineStr">
        <is>
          <t>NG</t>
        </is>
      </c>
      <c r="J5249" s="131" t="n">
        <v>0</v>
      </c>
      <c r="K5249" s="129" t="n">
        <v>2020</v>
      </c>
      <c r="L5249" s="120">
        <f>IF(VLOOKUP(H5249,'Cross-Page Data'!$D$4:$F$48,3,FALSE)="natural gas",VLOOKUP(G5249,'Cross-Page Data'!$I$4:$J$19,2,FALSE),IF(VLOOKUP(H5249,'Cross-Page Data'!$D$4:$F$48,3,FALSE)="solar",IF(G5249="PV","solar PV","solar thermal"),IF(VLOOKUP(H5249,'Cross-Page Data'!$D$4:$F$48,3,FALSE)="wind",VLOOKUP(G5249,'Cross-Page Data'!$I$4:$J$19,2,FALSE),IF(VLOOKUP(H5249,'Cross-Page Data'!$D$4:$F$48,3,FALSE)="hydro",VLOOKUP(G5249,'Cross-Page Data'!$I$4:$J$19,2,FALSE),VLOOKUP(H5249,'Cross-Page Data'!$D$4:$F$48,3,FALSE)))))</f>
        <v/>
      </c>
      <c r="M5249" s="120">
        <f>IF(AND($P$2=FALSE,OR(F5249="Commercial NAICS Cogen",F5249="Industrial NAICS Cogen",F5249="NAICS-22 Cogen")),FALSE,IF(AND($P$3=FALSE,OR(F5249="Commercial NAICS Cogen",F5249="Commercial NAICS Non-Cogen",F5249="Industrial NAICS Cogen", F5249="industrial NAICS non-Cogen")),FALSE, TRUE))</f>
        <v/>
      </c>
    </row>
    <row r="5250">
      <c r="A5250" s="129" t="n">
        <v>99999</v>
      </c>
      <c r="B5250" s="130" t="inlineStr">
        <is>
          <t>State-Fuel Level Increment</t>
        </is>
      </c>
      <c r="C5250" s="130" t="inlineStr">
        <is>
          <t>State-Fuel Level Increment</t>
        </is>
      </c>
      <c r="D5250" s="129" t="n">
        <v>99999</v>
      </c>
      <c r="E5250" s="130" t="inlineStr">
        <is>
          <t>MI</t>
        </is>
      </c>
      <c r="F5250" s="130" t="inlineStr">
        <is>
          <t>Electric Utility</t>
        </is>
      </c>
      <c r="G5250" s="130" t="inlineStr">
        <is>
          <t>CA</t>
        </is>
      </c>
      <c r="H5250" s="130" t="inlineStr">
        <is>
          <t>NG</t>
        </is>
      </c>
      <c r="I5250" s="130" t="inlineStr">
        <is>
          <t>NG</t>
        </is>
      </c>
      <c r="J5250" s="131" t="n">
        <v>43375.02</v>
      </c>
      <c r="K5250" s="129" t="n">
        <v>2020</v>
      </c>
      <c r="L5250" s="120">
        <f>IF(VLOOKUP(H5250,'Cross-Page Data'!$D$4:$F$48,3,FALSE)="natural gas",VLOOKUP(G5250,'Cross-Page Data'!$I$4:$J$19,2,FALSE),IF(VLOOKUP(H5250,'Cross-Page Data'!$D$4:$F$48,3,FALSE)="solar",IF(G5250="PV","solar PV","solar thermal"),IF(VLOOKUP(H5250,'Cross-Page Data'!$D$4:$F$48,3,FALSE)="wind",VLOOKUP(G5250,'Cross-Page Data'!$I$4:$J$19,2,FALSE),IF(VLOOKUP(H5250,'Cross-Page Data'!$D$4:$F$48,3,FALSE)="hydro",VLOOKUP(G5250,'Cross-Page Data'!$I$4:$J$19,2,FALSE),VLOOKUP(H5250,'Cross-Page Data'!$D$4:$F$48,3,FALSE)))))</f>
        <v/>
      </c>
      <c r="M5250" s="120">
        <f>IF(AND($P$2=FALSE,OR(F5250="Commercial NAICS Cogen",F5250="Industrial NAICS Cogen",F5250="NAICS-22 Cogen")),FALSE,IF(AND($P$3=FALSE,OR(F5250="Commercial NAICS Cogen",F5250="Commercial NAICS Non-Cogen",F5250="Industrial NAICS Cogen", F5250="industrial NAICS non-Cogen")),FALSE, TRUE))</f>
        <v/>
      </c>
    </row>
    <row r="5251">
      <c r="A5251" s="129" t="n">
        <v>99999</v>
      </c>
      <c r="B5251" s="130" t="inlineStr">
        <is>
          <t>State-Fuel Level Increment</t>
        </is>
      </c>
      <c r="C5251" s="130" t="inlineStr">
        <is>
          <t>State-Fuel Level Increment</t>
        </is>
      </c>
      <c r="D5251" s="129" t="n">
        <v>99999</v>
      </c>
      <c r="E5251" s="130" t="inlineStr">
        <is>
          <t>MI</t>
        </is>
      </c>
      <c r="F5251" s="130" t="inlineStr">
        <is>
          <t>NAICS-22 Cogen</t>
        </is>
      </c>
      <c r="G5251" s="130" t="inlineStr">
        <is>
          <t>CA</t>
        </is>
      </c>
      <c r="H5251" s="130" t="inlineStr">
        <is>
          <t>NG</t>
        </is>
      </c>
      <c r="I5251" s="130" t="inlineStr">
        <is>
          <t>NG</t>
        </is>
      </c>
      <c r="J5251" s="131" t="n">
        <v>337318.51</v>
      </c>
      <c r="K5251" s="129" t="n">
        <v>2020</v>
      </c>
      <c r="L5251" s="120">
        <f>IF(VLOOKUP(H5251,'Cross-Page Data'!$D$4:$F$48,3,FALSE)="natural gas",VLOOKUP(G5251,'Cross-Page Data'!$I$4:$J$19,2,FALSE),IF(VLOOKUP(H5251,'Cross-Page Data'!$D$4:$F$48,3,FALSE)="solar",IF(G5251="PV","solar PV","solar thermal"),IF(VLOOKUP(H5251,'Cross-Page Data'!$D$4:$F$48,3,FALSE)="wind",VLOOKUP(G5251,'Cross-Page Data'!$I$4:$J$19,2,FALSE),IF(VLOOKUP(H5251,'Cross-Page Data'!$D$4:$F$48,3,FALSE)="hydro",VLOOKUP(G5251,'Cross-Page Data'!$I$4:$J$19,2,FALSE),VLOOKUP(H5251,'Cross-Page Data'!$D$4:$F$48,3,FALSE)))))</f>
        <v/>
      </c>
      <c r="M5251" s="120">
        <f>IF(AND($P$2=FALSE,OR(F5251="Commercial NAICS Cogen",F5251="Industrial NAICS Cogen",F5251="NAICS-22 Cogen")),FALSE,IF(AND($P$3=FALSE,OR(F5251="Commercial NAICS Cogen",F5251="Commercial NAICS Non-Cogen",F5251="Industrial NAICS Cogen", F5251="industrial NAICS non-Cogen")),FALSE, TRUE))</f>
        <v/>
      </c>
    </row>
    <row r="5252">
      <c r="A5252" s="129" t="n">
        <v>99999</v>
      </c>
      <c r="B5252" s="130" t="inlineStr">
        <is>
          <t>State-Fuel Level Increment</t>
        </is>
      </c>
      <c r="C5252" s="130" t="inlineStr">
        <is>
          <t>State-Fuel Level Increment</t>
        </is>
      </c>
      <c r="D5252" s="129" t="n">
        <v>99999</v>
      </c>
      <c r="E5252" s="130" t="inlineStr">
        <is>
          <t>MI</t>
        </is>
      </c>
      <c r="F5252" s="130" t="inlineStr">
        <is>
          <t>Commercial NAICS Cogen</t>
        </is>
      </c>
      <c r="G5252" s="130" t="inlineStr">
        <is>
          <t>CA</t>
        </is>
      </c>
      <c r="H5252" s="130" t="inlineStr">
        <is>
          <t>NG</t>
        </is>
      </c>
      <c r="I5252" s="130" t="inlineStr">
        <is>
          <t>NG</t>
        </is>
      </c>
      <c r="J5252" s="131" t="n">
        <v>0</v>
      </c>
      <c r="K5252" s="129" t="n">
        <v>2020</v>
      </c>
      <c r="L5252" s="120">
        <f>IF(VLOOKUP(H5252,'Cross-Page Data'!$D$4:$F$48,3,FALSE)="natural gas",VLOOKUP(G5252,'Cross-Page Data'!$I$4:$J$19,2,FALSE),IF(VLOOKUP(H5252,'Cross-Page Data'!$D$4:$F$48,3,FALSE)="solar",IF(G5252="PV","solar PV","solar thermal"),IF(VLOOKUP(H5252,'Cross-Page Data'!$D$4:$F$48,3,FALSE)="wind",VLOOKUP(G5252,'Cross-Page Data'!$I$4:$J$19,2,FALSE),IF(VLOOKUP(H5252,'Cross-Page Data'!$D$4:$F$48,3,FALSE)="hydro",VLOOKUP(G5252,'Cross-Page Data'!$I$4:$J$19,2,FALSE),VLOOKUP(H5252,'Cross-Page Data'!$D$4:$F$48,3,FALSE)))))</f>
        <v/>
      </c>
      <c r="M5252" s="120">
        <f>IF(AND($P$2=FALSE,OR(F5252="Commercial NAICS Cogen",F5252="Industrial NAICS Cogen",F5252="NAICS-22 Cogen")),FALSE,IF(AND($P$3=FALSE,OR(F5252="Commercial NAICS Cogen",F5252="Commercial NAICS Non-Cogen",F5252="Industrial NAICS Cogen", F5252="industrial NAICS non-Cogen")),FALSE, TRUE))</f>
        <v/>
      </c>
    </row>
    <row r="5253">
      <c r="A5253" s="129" t="n">
        <v>99999</v>
      </c>
      <c r="B5253" s="130" t="inlineStr">
        <is>
          <t>State-Fuel Level Increment</t>
        </is>
      </c>
      <c r="C5253" s="130" t="inlineStr">
        <is>
          <t>State-Fuel Level Increment</t>
        </is>
      </c>
      <c r="D5253" s="129" t="n">
        <v>99999</v>
      </c>
      <c r="E5253" s="130" t="inlineStr">
        <is>
          <t>MN</t>
        </is>
      </c>
      <c r="F5253" s="130" t="inlineStr">
        <is>
          <t>Electric Utility</t>
        </is>
      </c>
      <c r="G5253" s="130" t="inlineStr">
        <is>
          <t>CA</t>
        </is>
      </c>
      <c r="H5253" s="130" t="inlineStr">
        <is>
          <t>NG</t>
        </is>
      </c>
      <c r="I5253" s="130" t="inlineStr">
        <is>
          <t>NG</t>
        </is>
      </c>
      <c r="J5253" s="131" t="n">
        <v>547966.8199999999</v>
      </c>
      <c r="K5253" s="129" t="n">
        <v>2020</v>
      </c>
      <c r="L5253" s="120">
        <f>IF(VLOOKUP(H5253,'Cross-Page Data'!$D$4:$F$48,3,FALSE)="natural gas",VLOOKUP(G5253,'Cross-Page Data'!$I$4:$J$19,2,FALSE),IF(VLOOKUP(H5253,'Cross-Page Data'!$D$4:$F$48,3,FALSE)="solar",IF(G5253="PV","solar PV","solar thermal"),IF(VLOOKUP(H5253,'Cross-Page Data'!$D$4:$F$48,3,FALSE)="wind",VLOOKUP(G5253,'Cross-Page Data'!$I$4:$J$19,2,FALSE),IF(VLOOKUP(H5253,'Cross-Page Data'!$D$4:$F$48,3,FALSE)="hydro",VLOOKUP(G5253,'Cross-Page Data'!$I$4:$J$19,2,FALSE),VLOOKUP(H5253,'Cross-Page Data'!$D$4:$F$48,3,FALSE)))))</f>
        <v/>
      </c>
      <c r="M5253" s="120">
        <f>IF(AND($P$2=FALSE,OR(F5253="Commercial NAICS Cogen",F5253="Industrial NAICS Cogen",F5253="NAICS-22 Cogen")),FALSE,IF(AND($P$3=FALSE,OR(F5253="Commercial NAICS Cogen",F5253="Commercial NAICS Non-Cogen",F5253="Industrial NAICS Cogen", F5253="industrial NAICS non-Cogen")),FALSE, TRUE))</f>
        <v/>
      </c>
    </row>
    <row r="5254">
      <c r="A5254" s="129" t="n">
        <v>99999</v>
      </c>
      <c r="B5254" s="130" t="inlineStr">
        <is>
          <t>State-Fuel Level Increment</t>
        </is>
      </c>
      <c r="C5254" s="130" t="inlineStr">
        <is>
          <t>State-Fuel Level Increment</t>
        </is>
      </c>
      <c r="D5254" s="129" t="n">
        <v>99999</v>
      </c>
      <c r="E5254" s="130" t="inlineStr">
        <is>
          <t>MN</t>
        </is>
      </c>
      <c r="F5254" s="130" t="inlineStr">
        <is>
          <t>NAICS-22 Non-Cogen</t>
        </is>
      </c>
      <c r="G5254" s="130" t="inlineStr">
        <is>
          <t>CA</t>
        </is>
      </c>
      <c r="H5254" s="130" t="inlineStr">
        <is>
          <t>NG</t>
        </is>
      </c>
      <c r="I5254" s="130" t="inlineStr">
        <is>
          <t>NG</t>
        </is>
      </c>
      <c r="J5254" s="131" t="n">
        <v>591793.73</v>
      </c>
      <c r="K5254" s="129" t="n">
        <v>2020</v>
      </c>
      <c r="L5254" s="120">
        <f>IF(VLOOKUP(H5254,'Cross-Page Data'!$D$4:$F$48,3,FALSE)="natural gas",VLOOKUP(G5254,'Cross-Page Data'!$I$4:$J$19,2,FALSE),IF(VLOOKUP(H5254,'Cross-Page Data'!$D$4:$F$48,3,FALSE)="solar",IF(G5254="PV","solar PV","solar thermal"),IF(VLOOKUP(H5254,'Cross-Page Data'!$D$4:$F$48,3,FALSE)="wind",VLOOKUP(G5254,'Cross-Page Data'!$I$4:$J$19,2,FALSE),IF(VLOOKUP(H5254,'Cross-Page Data'!$D$4:$F$48,3,FALSE)="hydro",VLOOKUP(G5254,'Cross-Page Data'!$I$4:$J$19,2,FALSE),VLOOKUP(H5254,'Cross-Page Data'!$D$4:$F$48,3,FALSE)))))</f>
        <v/>
      </c>
      <c r="M5254" s="120">
        <f>IF(AND($P$2=FALSE,OR(F5254="Commercial NAICS Cogen",F5254="Industrial NAICS Cogen",F5254="NAICS-22 Cogen")),FALSE,IF(AND($P$3=FALSE,OR(F5254="Commercial NAICS Cogen",F5254="Commercial NAICS Non-Cogen",F5254="Industrial NAICS Cogen", F5254="industrial NAICS non-Cogen")),FALSE, TRUE))</f>
        <v/>
      </c>
    </row>
    <row r="5255">
      <c r="A5255" s="129" t="n">
        <v>99999</v>
      </c>
      <c r="B5255" s="130" t="inlineStr">
        <is>
          <t>State-Fuel Level Increment</t>
        </is>
      </c>
      <c r="C5255" s="130" t="inlineStr">
        <is>
          <t>State-Fuel Level Increment</t>
        </is>
      </c>
      <c r="D5255" s="129" t="n">
        <v>99999</v>
      </c>
      <c r="E5255" s="130" t="inlineStr">
        <is>
          <t>MN</t>
        </is>
      </c>
      <c r="F5255" s="130" t="inlineStr">
        <is>
          <t>NAICS-22 Cogen</t>
        </is>
      </c>
      <c r="G5255" s="130" t="inlineStr">
        <is>
          <t>CA</t>
        </is>
      </c>
      <c r="H5255" s="130" t="inlineStr">
        <is>
          <t>NG</t>
        </is>
      </c>
      <c r="I5255" s="130" t="inlineStr">
        <is>
          <t>NG</t>
        </is>
      </c>
      <c r="J5255" s="131" t="n">
        <v>152921.86</v>
      </c>
      <c r="K5255" s="129" t="n">
        <v>2020</v>
      </c>
      <c r="L5255" s="120">
        <f>IF(VLOOKUP(H5255,'Cross-Page Data'!$D$4:$F$48,3,FALSE)="natural gas",VLOOKUP(G5255,'Cross-Page Data'!$I$4:$J$19,2,FALSE),IF(VLOOKUP(H5255,'Cross-Page Data'!$D$4:$F$48,3,FALSE)="solar",IF(G5255="PV","solar PV","solar thermal"),IF(VLOOKUP(H5255,'Cross-Page Data'!$D$4:$F$48,3,FALSE)="wind",VLOOKUP(G5255,'Cross-Page Data'!$I$4:$J$19,2,FALSE),IF(VLOOKUP(H5255,'Cross-Page Data'!$D$4:$F$48,3,FALSE)="hydro",VLOOKUP(G5255,'Cross-Page Data'!$I$4:$J$19,2,FALSE),VLOOKUP(H5255,'Cross-Page Data'!$D$4:$F$48,3,FALSE)))))</f>
        <v/>
      </c>
      <c r="M5255" s="120">
        <f>IF(AND($P$2=FALSE,OR(F5255="Commercial NAICS Cogen",F5255="Industrial NAICS Cogen",F5255="NAICS-22 Cogen")),FALSE,IF(AND($P$3=FALSE,OR(F5255="Commercial NAICS Cogen",F5255="Commercial NAICS Non-Cogen",F5255="Industrial NAICS Cogen", F5255="industrial NAICS non-Cogen")),FALSE, TRUE))</f>
        <v/>
      </c>
    </row>
    <row r="5256">
      <c r="A5256" s="129" t="n">
        <v>99999</v>
      </c>
      <c r="B5256" s="130" t="inlineStr">
        <is>
          <t>State-Fuel Level Increment</t>
        </is>
      </c>
      <c r="C5256" s="130" t="inlineStr">
        <is>
          <t>State-Fuel Level Increment</t>
        </is>
      </c>
      <c r="D5256" s="129" t="n">
        <v>99999</v>
      </c>
      <c r="E5256" s="130" t="inlineStr">
        <is>
          <t>MO</t>
        </is>
      </c>
      <c r="F5256" s="130" t="inlineStr">
        <is>
          <t>Electric Utility</t>
        </is>
      </c>
      <c r="G5256" s="130" t="inlineStr">
        <is>
          <t>CA</t>
        </is>
      </c>
      <c r="H5256" s="130" t="inlineStr">
        <is>
          <t>NG</t>
        </is>
      </c>
      <c r="I5256" s="130" t="inlineStr">
        <is>
          <t>NG</t>
        </is>
      </c>
      <c r="J5256" s="131" t="n">
        <v>0</v>
      </c>
      <c r="K5256" s="129" t="n">
        <v>2020</v>
      </c>
      <c r="L5256" s="120">
        <f>IF(VLOOKUP(H5256,'Cross-Page Data'!$D$4:$F$48,3,FALSE)="natural gas",VLOOKUP(G5256,'Cross-Page Data'!$I$4:$J$19,2,FALSE),IF(VLOOKUP(H5256,'Cross-Page Data'!$D$4:$F$48,3,FALSE)="solar",IF(G5256="PV","solar PV","solar thermal"),IF(VLOOKUP(H5256,'Cross-Page Data'!$D$4:$F$48,3,FALSE)="wind",VLOOKUP(G5256,'Cross-Page Data'!$I$4:$J$19,2,FALSE),IF(VLOOKUP(H5256,'Cross-Page Data'!$D$4:$F$48,3,FALSE)="hydro",VLOOKUP(G5256,'Cross-Page Data'!$I$4:$J$19,2,FALSE),VLOOKUP(H5256,'Cross-Page Data'!$D$4:$F$48,3,FALSE)))))</f>
        <v/>
      </c>
      <c r="M5256" s="120">
        <f>IF(AND($P$2=FALSE,OR(F5256="Commercial NAICS Cogen",F5256="Industrial NAICS Cogen",F5256="NAICS-22 Cogen")),FALSE,IF(AND($P$3=FALSE,OR(F5256="Commercial NAICS Cogen",F5256="Commercial NAICS Non-Cogen",F5256="Industrial NAICS Cogen", F5256="industrial NAICS non-Cogen")),FALSE, TRUE))</f>
        <v/>
      </c>
    </row>
    <row r="5257">
      <c r="A5257" s="129" t="n">
        <v>99999</v>
      </c>
      <c r="B5257" s="130" t="inlineStr">
        <is>
          <t>State-Fuel Level Increment</t>
        </is>
      </c>
      <c r="C5257" s="130" t="inlineStr">
        <is>
          <t>State-Fuel Level Increment</t>
        </is>
      </c>
      <c r="D5257" s="129" t="n">
        <v>99999</v>
      </c>
      <c r="E5257" s="130" t="inlineStr">
        <is>
          <t>MS</t>
        </is>
      </c>
      <c r="F5257" s="130" t="inlineStr">
        <is>
          <t>Electric Utility</t>
        </is>
      </c>
      <c r="G5257" s="130" t="inlineStr">
        <is>
          <t>CA</t>
        </is>
      </c>
      <c r="H5257" s="130" t="inlineStr">
        <is>
          <t>NG</t>
        </is>
      </c>
      <c r="I5257" s="130" t="inlineStr">
        <is>
          <t>NG</t>
        </is>
      </c>
      <c r="J5257" s="131" t="n">
        <v>32348.445</v>
      </c>
      <c r="K5257" s="129" t="n">
        <v>2020</v>
      </c>
      <c r="L5257" s="120">
        <f>IF(VLOOKUP(H5257,'Cross-Page Data'!$D$4:$F$48,3,FALSE)="natural gas",VLOOKUP(G5257,'Cross-Page Data'!$I$4:$J$19,2,FALSE),IF(VLOOKUP(H5257,'Cross-Page Data'!$D$4:$F$48,3,FALSE)="solar",IF(G5257="PV","solar PV","solar thermal"),IF(VLOOKUP(H5257,'Cross-Page Data'!$D$4:$F$48,3,FALSE)="wind",VLOOKUP(G5257,'Cross-Page Data'!$I$4:$J$19,2,FALSE),IF(VLOOKUP(H5257,'Cross-Page Data'!$D$4:$F$48,3,FALSE)="hydro",VLOOKUP(G5257,'Cross-Page Data'!$I$4:$J$19,2,FALSE),VLOOKUP(H5257,'Cross-Page Data'!$D$4:$F$48,3,FALSE)))))</f>
        <v/>
      </c>
      <c r="M5257" s="120">
        <f>IF(AND($P$2=FALSE,OR(F5257="Commercial NAICS Cogen",F5257="Industrial NAICS Cogen",F5257="NAICS-22 Cogen")),FALSE,IF(AND($P$3=FALSE,OR(F5257="Commercial NAICS Cogen",F5257="Commercial NAICS Non-Cogen",F5257="Industrial NAICS Cogen", F5257="industrial NAICS non-Cogen")),FALSE, TRUE))</f>
        <v/>
      </c>
    </row>
    <row r="5258">
      <c r="A5258" s="129" t="n">
        <v>99999</v>
      </c>
      <c r="B5258" s="130" t="inlineStr">
        <is>
          <t>State-Fuel Level Increment</t>
        </is>
      </c>
      <c r="C5258" s="130" t="inlineStr">
        <is>
          <t>State-Fuel Level Increment</t>
        </is>
      </c>
      <c r="D5258" s="129" t="n">
        <v>99999</v>
      </c>
      <c r="E5258" s="130" t="inlineStr">
        <is>
          <t>NC</t>
        </is>
      </c>
      <c r="F5258" s="130" t="inlineStr">
        <is>
          <t>Electric Utility</t>
        </is>
      </c>
      <c r="G5258" s="130" t="inlineStr">
        <is>
          <t>CA</t>
        </is>
      </c>
      <c r="H5258" s="130" t="inlineStr">
        <is>
          <t>NG</t>
        </is>
      </c>
      <c r="I5258" s="130" t="inlineStr">
        <is>
          <t>NG</t>
        </is>
      </c>
      <c r="J5258" s="131" t="n">
        <v>0</v>
      </c>
      <c r="K5258" s="129" t="n">
        <v>2020</v>
      </c>
      <c r="L5258" s="120">
        <f>IF(VLOOKUP(H5258,'Cross-Page Data'!$D$4:$F$48,3,FALSE)="natural gas",VLOOKUP(G5258,'Cross-Page Data'!$I$4:$J$19,2,FALSE),IF(VLOOKUP(H5258,'Cross-Page Data'!$D$4:$F$48,3,FALSE)="solar",IF(G5258="PV","solar PV","solar thermal"),IF(VLOOKUP(H5258,'Cross-Page Data'!$D$4:$F$48,3,FALSE)="wind",VLOOKUP(G5258,'Cross-Page Data'!$I$4:$J$19,2,FALSE),IF(VLOOKUP(H5258,'Cross-Page Data'!$D$4:$F$48,3,FALSE)="hydro",VLOOKUP(G5258,'Cross-Page Data'!$I$4:$J$19,2,FALSE),VLOOKUP(H5258,'Cross-Page Data'!$D$4:$F$48,3,FALSE)))))</f>
        <v/>
      </c>
      <c r="M5258" s="120">
        <f>IF(AND($P$2=FALSE,OR(F5258="Commercial NAICS Cogen",F5258="Industrial NAICS Cogen",F5258="NAICS-22 Cogen")),FALSE,IF(AND($P$3=FALSE,OR(F5258="Commercial NAICS Cogen",F5258="Commercial NAICS Non-Cogen",F5258="Industrial NAICS Cogen", F5258="industrial NAICS non-Cogen")),FALSE, TRUE))</f>
        <v/>
      </c>
    </row>
    <row r="5259">
      <c r="A5259" s="129" t="n">
        <v>99999</v>
      </c>
      <c r="B5259" s="130" t="inlineStr">
        <is>
          <t>State-Fuel Level Increment</t>
        </is>
      </c>
      <c r="C5259" s="130" t="inlineStr">
        <is>
          <t>State-Fuel Level Increment</t>
        </is>
      </c>
      <c r="D5259" s="129" t="n">
        <v>99999</v>
      </c>
      <c r="E5259" s="130" t="inlineStr">
        <is>
          <t>NE</t>
        </is>
      </c>
      <c r="F5259" s="130" t="inlineStr">
        <is>
          <t>Electric Utility</t>
        </is>
      </c>
      <c r="G5259" s="130" t="inlineStr">
        <is>
          <t>CA</t>
        </is>
      </c>
      <c r="H5259" s="130" t="inlineStr">
        <is>
          <t>NG</t>
        </is>
      </c>
      <c r="I5259" s="130" t="inlineStr">
        <is>
          <t>NG</t>
        </is>
      </c>
      <c r="J5259" s="131" t="n">
        <v>156461.25</v>
      </c>
      <c r="K5259" s="129" t="n">
        <v>2020</v>
      </c>
      <c r="L5259" s="120">
        <f>IF(VLOOKUP(H5259,'Cross-Page Data'!$D$4:$F$48,3,FALSE)="natural gas",VLOOKUP(G5259,'Cross-Page Data'!$I$4:$J$19,2,FALSE),IF(VLOOKUP(H5259,'Cross-Page Data'!$D$4:$F$48,3,FALSE)="solar",IF(G5259="PV","solar PV","solar thermal"),IF(VLOOKUP(H5259,'Cross-Page Data'!$D$4:$F$48,3,FALSE)="wind",VLOOKUP(G5259,'Cross-Page Data'!$I$4:$J$19,2,FALSE),IF(VLOOKUP(H5259,'Cross-Page Data'!$D$4:$F$48,3,FALSE)="hydro",VLOOKUP(G5259,'Cross-Page Data'!$I$4:$J$19,2,FALSE),VLOOKUP(H5259,'Cross-Page Data'!$D$4:$F$48,3,FALSE)))))</f>
        <v/>
      </c>
      <c r="M5259" s="120">
        <f>IF(AND($P$2=FALSE,OR(F5259="Commercial NAICS Cogen",F5259="Industrial NAICS Cogen",F5259="NAICS-22 Cogen")),FALSE,IF(AND($P$3=FALSE,OR(F5259="Commercial NAICS Cogen",F5259="Commercial NAICS Non-Cogen",F5259="Industrial NAICS Cogen", F5259="industrial NAICS non-Cogen")),FALSE, TRUE))</f>
        <v/>
      </c>
    </row>
    <row r="5260">
      <c r="A5260" s="129" t="n">
        <v>99999</v>
      </c>
      <c r="B5260" s="130" t="inlineStr">
        <is>
          <t>State-Fuel Level Increment</t>
        </is>
      </c>
      <c r="C5260" s="130" t="inlineStr">
        <is>
          <t>State-Fuel Level Increment</t>
        </is>
      </c>
      <c r="D5260" s="129" t="n">
        <v>99999</v>
      </c>
      <c r="E5260" s="130" t="inlineStr">
        <is>
          <t>NJ</t>
        </is>
      </c>
      <c r="F5260" s="130" t="inlineStr">
        <is>
          <t>NAICS-22 Non-Cogen</t>
        </is>
      </c>
      <c r="G5260" s="130" t="inlineStr">
        <is>
          <t>CA</t>
        </is>
      </c>
      <c r="H5260" s="130" t="inlineStr">
        <is>
          <t>NG</t>
        </is>
      </c>
      <c r="I5260" s="130" t="inlineStr">
        <is>
          <t>NG</t>
        </is>
      </c>
      <c r="J5260" s="131" t="n">
        <v>34684.164</v>
      </c>
      <c r="K5260" s="129" t="n">
        <v>2020</v>
      </c>
      <c r="L5260" s="120">
        <f>IF(VLOOKUP(H5260,'Cross-Page Data'!$D$4:$F$48,3,FALSE)="natural gas",VLOOKUP(G5260,'Cross-Page Data'!$I$4:$J$19,2,FALSE),IF(VLOOKUP(H5260,'Cross-Page Data'!$D$4:$F$48,3,FALSE)="solar",IF(G5260="PV","solar PV","solar thermal"),IF(VLOOKUP(H5260,'Cross-Page Data'!$D$4:$F$48,3,FALSE)="wind",VLOOKUP(G5260,'Cross-Page Data'!$I$4:$J$19,2,FALSE),IF(VLOOKUP(H5260,'Cross-Page Data'!$D$4:$F$48,3,FALSE)="hydro",VLOOKUP(G5260,'Cross-Page Data'!$I$4:$J$19,2,FALSE),VLOOKUP(H5260,'Cross-Page Data'!$D$4:$F$48,3,FALSE)))))</f>
        <v/>
      </c>
      <c r="M5260" s="120">
        <f>IF(AND($P$2=FALSE,OR(F5260="Commercial NAICS Cogen",F5260="Industrial NAICS Cogen",F5260="NAICS-22 Cogen")),FALSE,IF(AND($P$3=FALSE,OR(F5260="Commercial NAICS Cogen",F5260="Commercial NAICS Non-Cogen",F5260="Industrial NAICS Cogen", F5260="industrial NAICS non-Cogen")),FALSE, TRUE))</f>
        <v/>
      </c>
    </row>
    <row r="5261">
      <c r="A5261" s="129" t="n">
        <v>99999</v>
      </c>
      <c r="B5261" s="130" t="inlineStr">
        <is>
          <t>State-Fuel Level Increment</t>
        </is>
      </c>
      <c r="C5261" s="130" t="inlineStr">
        <is>
          <t>State-Fuel Level Increment</t>
        </is>
      </c>
      <c r="D5261" s="129" t="n">
        <v>99999</v>
      </c>
      <c r="E5261" s="130" t="inlineStr">
        <is>
          <t>NJ</t>
        </is>
      </c>
      <c r="F5261" s="130" t="inlineStr">
        <is>
          <t>NAICS-22 Cogen</t>
        </is>
      </c>
      <c r="G5261" s="130" t="inlineStr">
        <is>
          <t>CA</t>
        </is>
      </c>
      <c r="H5261" s="130" t="inlineStr">
        <is>
          <t>NG</t>
        </is>
      </c>
      <c r="I5261" s="130" t="inlineStr">
        <is>
          <t>NG</t>
        </is>
      </c>
      <c r="J5261" s="131" t="n">
        <v>0</v>
      </c>
      <c r="K5261" s="129" t="n">
        <v>2020</v>
      </c>
      <c r="L5261" s="120">
        <f>IF(VLOOKUP(H5261,'Cross-Page Data'!$D$4:$F$48,3,FALSE)="natural gas",VLOOKUP(G5261,'Cross-Page Data'!$I$4:$J$19,2,FALSE),IF(VLOOKUP(H5261,'Cross-Page Data'!$D$4:$F$48,3,FALSE)="solar",IF(G5261="PV","solar PV","solar thermal"),IF(VLOOKUP(H5261,'Cross-Page Data'!$D$4:$F$48,3,FALSE)="wind",VLOOKUP(G5261,'Cross-Page Data'!$I$4:$J$19,2,FALSE),IF(VLOOKUP(H5261,'Cross-Page Data'!$D$4:$F$48,3,FALSE)="hydro",VLOOKUP(G5261,'Cross-Page Data'!$I$4:$J$19,2,FALSE),VLOOKUP(H5261,'Cross-Page Data'!$D$4:$F$48,3,FALSE)))))</f>
        <v/>
      </c>
      <c r="M5261" s="120">
        <f>IF(AND($P$2=FALSE,OR(F5261="Commercial NAICS Cogen",F5261="Industrial NAICS Cogen",F5261="NAICS-22 Cogen")),FALSE,IF(AND($P$3=FALSE,OR(F5261="Commercial NAICS Cogen",F5261="Commercial NAICS Non-Cogen",F5261="Industrial NAICS Cogen", F5261="industrial NAICS non-Cogen")),FALSE, TRUE))</f>
        <v/>
      </c>
    </row>
    <row r="5262">
      <c r="A5262" s="129" t="n">
        <v>99999</v>
      </c>
      <c r="B5262" s="130" t="inlineStr">
        <is>
          <t>State-Fuel Level Increment</t>
        </is>
      </c>
      <c r="C5262" s="130" t="inlineStr">
        <is>
          <t>State-Fuel Level Increment</t>
        </is>
      </c>
      <c r="D5262" s="129" t="n">
        <v>99999</v>
      </c>
      <c r="E5262" s="130" t="inlineStr">
        <is>
          <t>NV</t>
        </is>
      </c>
      <c r="F5262" s="130" t="inlineStr">
        <is>
          <t>NAICS-22 Cogen</t>
        </is>
      </c>
      <c r="G5262" s="130" t="inlineStr">
        <is>
          <t>CA</t>
        </is>
      </c>
      <c r="H5262" s="130" t="inlineStr">
        <is>
          <t>NG</t>
        </is>
      </c>
      <c r="I5262" s="130" t="inlineStr">
        <is>
          <t>NG</t>
        </is>
      </c>
      <c r="J5262" s="131" t="n">
        <v>15407.892</v>
      </c>
      <c r="K5262" s="129" t="n">
        <v>2020</v>
      </c>
      <c r="L5262" s="120">
        <f>IF(VLOOKUP(H5262,'Cross-Page Data'!$D$4:$F$48,3,FALSE)="natural gas",VLOOKUP(G5262,'Cross-Page Data'!$I$4:$J$19,2,FALSE),IF(VLOOKUP(H5262,'Cross-Page Data'!$D$4:$F$48,3,FALSE)="solar",IF(G5262="PV","solar PV","solar thermal"),IF(VLOOKUP(H5262,'Cross-Page Data'!$D$4:$F$48,3,FALSE)="wind",VLOOKUP(G5262,'Cross-Page Data'!$I$4:$J$19,2,FALSE),IF(VLOOKUP(H5262,'Cross-Page Data'!$D$4:$F$48,3,FALSE)="hydro",VLOOKUP(G5262,'Cross-Page Data'!$I$4:$J$19,2,FALSE),VLOOKUP(H5262,'Cross-Page Data'!$D$4:$F$48,3,FALSE)))))</f>
        <v/>
      </c>
      <c r="M5262" s="120">
        <f>IF(AND($P$2=FALSE,OR(F5262="Commercial NAICS Cogen",F5262="Industrial NAICS Cogen",F5262="NAICS-22 Cogen")),FALSE,IF(AND($P$3=FALSE,OR(F5262="Commercial NAICS Cogen",F5262="Commercial NAICS Non-Cogen",F5262="Industrial NAICS Cogen", F5262="industrial NAICS non-Cogen")),FALSE, TRUE))</f>
        <v/>
      </c>
    </row>
    <row r="5263">
      <c r="A5263" s="129" t="n">
        <v>99999</v>
      </c>
      <c r="B5263" s="130" t="inlineStr">
        <is>
          <t>State-Fuel Level Increment</t>
        </is>
      </c>
      <c r="C5263" s="130" t="inlineStr">
        <is>
          <t>State-Fuel Level Increment</t>
        </is>
      </c>
      <c r="D5263" s="129" t="n">
        <v>99999</v>
      </c>
      <c r="E5263" s="130" t="inlineStr">
        <is>
          <t>NY</t>
        </is>
      </c>
      <c r="F5263" s="130" t="inlineStr">
        <is>
          <t>Electric Utility</t>
        </is>
      </c>
      <c r="G5263" s="130" t="inlineStr">
        <is>
          <t>CA</t>
        </is>
      </c>
      <c r="H5263" s="130" t="inlineStr">
        <is>
          <t>NG</t>
        </is>
      </c>
      <c r="I5263" s="130" t="inlineStr">
        <is>
          <t>NG</t>
        </is>
      </c>
      <c r="J5263" s="131" t="n">
        <v>0</v>
      </c>
      <c r="K5263" s="129" t="n">
        <v>2020</v>
      </c>
      <c r="L5263" s="120">
        <f>IF(VLOOKUP(H5263,'Cross-Page Data'!$D$4:$F$48,3,FALSE)="natural gas",VLOOKUP(G5263,'Cross-Page Data'!$I$4:$J$19,2,FALSE),IF(VLOOKUP(H5263,'Cross-Page Data'!$D$4:$F$48,3,FALSE)="solar",IF(G5263="PV","solar PV","solar thermal"),IF(VLOOKUP(H5263,'Cross-Page Data'!$D$4:$F$48,3,FALSE)="wind",VLOOKUP(G5263,'Cross-Page Data'!$I$4:$J$19,2,FALSE),IF(VLOOKUP(H5263,'Cross-Page Data'!$D$4:$F$48,3,FALSE)="hydro",VLOOKUP(G5263,'Cross-Page Data'!$I$4:$J$19,2,FALSE),VLOOKUP(H5263,'Cross-Page Data'!$D$4:$F$48,3,FALSE)))))</f>
        <v/>
      </c>
      <c r="M5263" s="120">
        <f>IF(AND($P$2=FALSE,OR(F5263="Commercial NAICS Cogen",F5263="Industrial NAICS Cogen",F5263="NAICS-22 Cogen")),FALSE,IF(AND($P$3=FALSE,OR(F5263="Commercial NAICS Cogen",F5263="Commercial NAICS Non-Cogen",F5263="Industrial NAICS Cogen", F5263="industrial NAICS non-Cogen")),FALSE, TRUE))</f>
        <v/>
      </c>
    </row>
    <row r="5264">
      <c r="A5264" s="129" t="n">
        <v>99999</v>
      </c>
      <c r="B5264" s="130" t="inlineStr">
        <is>
          <t>State-Fuel Level Increment</t>
        </is>
      </c>
      <c r="C5264" s="130" t="inlineStr">
        <is>
          <t>State-Fuel Level Increment</t>
        </is>
      </c>
      <c r="D5264" s="129" t="n">
        <v>99999</v>
      </c>
      <c r="E5264" s="130" t="inlineStr">
        <is>
          <t>NY</t>
        </is>
      </c>
      <c r="F5264" s="130" t="inlineStr">
        <is>
          <t>NAICS-22 Non-Cogen</t>
        </is>
      </c>
      <c r="G5264" s="130" t="inlineStr">
        <is>
          <t>CA</t>
        </is>
      </c>
      <c r="H5264" s="130" t="inlineStr">
        <is>
          <t>NG</t>
        </is>
      </c>
      <c r="I5264" s="130" t="inlineStr">
        <is>
          <t>NG</t>
        </is>
      </c>
      <c r="J5264" s="131" t="n">
        <v>180928.55</v>
      </c>
      <c r="K5264" s="129" t="n">
        <v>2020</v>
      </c>
      <c r="L5264" s="120">
        <f>IF(VLOOKUP(H5264,'Cross-Page Data'!$D$4:$F$48,3,FALSE)="natural gas",VLOOKUP(G5264,'Cross-Page Data'!$I$4:$J$19,2,FALSE),IF(VLOOKUP(H5264,'Cross-Page Data'!$D$4:$F$48,3,FALSE)="solar",IF(G5264="PV","solar PV","solar thermal"),IF(VLOOKUP(H5264,'Cross-Page Data'!$D$4:$F$48,3,FALSE)="wind",VLOOKUP(G5264,'Cross-Page Data'!$I$4:$J$19,2,FALSE),IF(VLOOKUP(H5264,'Cross-Page Data'!$D$4:$F$48,3,FALSE)="hydro",VLOOKUP(G5264,'Cross-Page Data'!$I$4:$J$19,2,FALSE),VLOOKUP(H5264,'Cross-Page Data'!$D$4:$F$48,3,FALSE)))))</f>
        <v/>
      </c>
      <c r="M5264" s="120">
        <f>IF(AND($P$2=FALSE,OR(F5264="Commercial NAICS Cogen",F5264="Industrial NAICS Cogen",F5264="NAICS-22 Cogen")),FALSE,IF(AND($P$3=FALSE,OR(F5264="Commercial NAICS Cogen",F5264="Commercial NAICS Non-Cogen",F5264="Industrial NAICS Cogen", F5264="industrial NAICS non-Cogen")),FALSE, TRUE))</f>
        <v/>
      </c>
    </row>
    <row r="5265">
      <c r="A5265" s="129" t="n">
        <v>99999</v>
      </c>
      <c r="B5265" s="130" t="inlineStr">
        <is>
          <t>State-Fuel Level Increment</t>
        </is>
      </c>
      <c r="C5265" s="130" t="inlineStr">
        <is>
          <t>State-Fuel Level Increment</t>
        </is>
      </c>
      <c r="D5265" s="129" t="n">
        <v>99999</v>
      </c>
      <c r="E5265" s="130" t="inlineStr">
        <is>
          <t>NY</t>
        </is>
      </c>
      <c r="F5265" s="130" t="inlineStr">
        <is>
          <t>NAICS-22 Cogen</t>
        </is>
      </c>
      <c r="G5265" s="130" t="inlineStr">
        <is>
          <t>CA</t>
        </is>
      </c>
      <c r="H5265" s="130" t="inlineStr">
        <is>
          <t>NG</t>
        </is>
      </c>
      <c r="I5265" s="130" t="inlineStr">
        <is>
          <t>NG</t>
        </is>
      </c>
      <c r="J5265" s="131" t="n">
        <v>264720.06</v>
      </c>
      <c r="K5265" s="129" t="n">
        <v>2020</v>
      </c>
      <c r="L5265" s="120">
        <f>IF(VLOOKUP(H5265,'Cross-Page Data'!$D$4:$F$48,3,FALSE)="natural gas",VLOOKUP(G5265,'Cross-Page Data'!$I$4:$J$19,2,FALSE),IF(VLOOKUP(H5265,'Cross-Page Data'!$D$4:$F$48,3,FALSE)="solar",IF(G5265="PV","solar PV","solar thermal"),IF(VLOOKUP(H5265,'Cross-Page Data'!$D$4:$F$48,3,FALSE)="wind",VLOOKUP(G5265,'Cross-Page Data'!$I$4:$J$19,2,FALSE),IF(VLOOKUP(H5265,'Cross-Page Data'!$D$4:$F$48,3,FALSE)="hydro",VLOOKUP(G5265,'Cross-Page Data'!$I$4:$J$19,2,FALSE),VLOOKUP(H5265,'Cross-Page Data'!$D$4:$F$48,3,FALSE)))))</f>
        <v/>
      </c>
      <c r="M5265" s="120">
        <f>IF(AND($P$2=FALSE,OR(F5265="Commercial NAICS Cogen",F5265="Industrial NAICS Cogen",F5265="NAICS-22 Cogen")),FALSE,IF(AND($P$3=FALSE,OR(F5265="Commercial NAICS Cogen",F5265="Commercial NAICS Non-Cogen",F5265="Industrial NAICS Cogen", F5265="industrial NAICS non-Cogen")),FALSE, TRUE))</f>
        <v/>
      </c>
    </row>
    <row r="5266">
      <c r="A5266" s="129" t="n">
        <v>99999</v>
      </c>
      <c r="B5266" s="130" t="inlineStr">
        <is>
          <t>State-Fuel Level Increment</t>
        </is>
      </c>
      <c r="C5266" s="130" t="inlineStr">
        <is>
          <t>State-Fuel Level Increment</t>
        </is>
      </c>
      <c r="D5266" s="129" t="n">
        <v>99999</v>
      </c>
      <c r="E5266" s="130" t="inlineStr">
        <is>
          <t>NY</t>
        </is>
      </c>
      <c r="F5266" s="130" t="inlineStr">
        <is>
          <t>Commercial NAICS Cogen</t>
        </is>
      </c>
      <c r="G5266" s="130" t="inlineStr">
        <is>
          <t>CA</t>
        </is>
      </c>
      <c r="H5266" s="130" t="inlineStr">
        <is>
          <t>NG</t>
        </is>
      </c>
      <c r="I5266" s="130" t="inlineStr">
        <is>
          <t>NG</t>
        </is>
      </c>
      <c r="J5266" s="131" t="n">
        <v>24966.051</v>
      </c>
      <c r="K5266" s="129" t="n">
        <v>2020</v>
      </c>
      <c r="L5266" s="120">
        <f>IF(VLOOKUP(H5266,'Cross-Page Data'!$D$4:$F$48,3,FALSE)="natural gas",VLOOKUP(G5266,'Cross-Page Data'!$I$4:$J$19,2,FALSE),IF(VLOOKUP(H5266,'Cross-Page Data'!$D$4:$F$48,3,FALSE)="solar",IF(G5266="PV","solar PV","solar thermal"),IF(VLOOKUP(H5266,'Cross-Page Data'!$D$4:$F$48,3,FALSE)="wind",VLOOKUP(G5266,'Cross-Page Data'!$I$4:$J$19,2,FALSE),IF(VLOOKUP(H5266,'Cross-Page Data'!$D$4:$F$48,3,FALSE)="hydro",VLOOKUP(G5266,'Cross-Page Data'!$I$4:$J$19,2,FALSE),VLOOKUP(H5266,'Cross-Page Data'!$D$4:$F$48,3,FALSE)))))</f>
        <v/>
      </c>
      <c r="M5266" s="120">
        <f>IF(AND($P$2=FALSE,OR(F5266="Commercial NAICS Cogen",F5266="Industrial NAICS Cogen",F5266="NAICS-22 Cogen")),FALSE,IF(AND($P$3=FALSE,OR(F5266="Commercial NAICS Cogen",F5266="Commercial NAICS Non-Cogen",F5266="Industrial NAICS Cogen", F5266="industrial NAICS non-Cogen")),FALSE, TRUE))</f>
        <v/>
      </c>
    </row>
    <row r="5267">
      <c r="A5267" s="129" t="n">
        <v>99999</v>
      </c>
      <c r="B5267" s="130" t="inlineStr">
        <is>
          <t>State-Fuel Level Increment</t>
        </is>
      </c>
      <c r="C5267" s="130" t="inlineStr">
        <is>
          <t>State-Fuel Level Increment</t>
        </is>
      </c>
      <c r="D5267" s="129" t="n">
        <v>99999</v>
      </c>
      <c r="E5267" s="130" t="inlineStr">
        <is>
          <t>OK</t>
        </is>
      </c>
      <c r="F5267" s="130" t="inlineStr">
        <is>
          <t>Electric Utility</t>
        </is>
      </c>
      <c r="G5267" s="130" t="inlineStr">
        <is>
          <t>CA</t>
        </is>
      </c>
      <c r="H5267" s="130" t="inlineStr">
        <is>
          <t>NG</t>
        </is>
      </c>
      <c r="I5267" s="130" t="inlineStr">
        <is>
          <t>NG</t>
        </is>
      </c>
      <c r="J5267" s="131" t="n">
        <v>0</v>
      </c>
      <c r="K5267" s="129" t="n">
        <v>2020</v>
      </c>
      <c r="L5267" s="120">
        <f>IF(VLOOKUP(H5267,'Cross-Page Data'!$D$4:$F$48,3,FALSE)="natural gas",VLOOKUP(G5267,'Cross-Page Data'!$I$4:$J$19,2,FALSE),IF(VLOOKUP(H5267,'Cross-Page Data'!$D$4:$F$48,3,FALSE)="solar",IF(G5267="PV","solar PV","solar thermal"),IF(VLOOKUP(H5267,'Cross-Page Data'!$D$4:$F$48,3,FALSE)="wind",VLOOKUP(G5267,'Cross-Page Data'!$I$4:$J$19,2,FALSE),IF(VLOOKUP(H5267,'Cross-Page Data'!$D$4:$F$48,3,FALSE)="hydro",VLOOKUP(G5267,'Cross-Page Data'!$I$4:$J$19,2,FALSE),VLOOKUP(H5267,'Cross-Page Data'!$D$4:$F$48,3,FALSE)))))</f>
        <v/>
      </c>
      <c r="M5267" s="120">
        <f>IF(AND($P$2=FALSE,OR(F5267="Commercial NAICS Cogen",F5267="Industrial NAICS Cogen",F5267="NAICS-22 Cogen")),FALSE,IF(AND($P$3=FALSE,OR(F5267="Commercial NAICS Cogen",F5267="Commercial NAICS Non-Cogen",F5267="Industrial NAICS Cogen", F5267="industrial NAICS non-Cogen")),FALSE, TRUE))</f>
        <v/>
      </c>
    </row>
    <row r="5268">
      <c r="A5268" s="129" t="n">
        <v>99999</v>
      </c>
      <c r="B5268" s="130" t="inlineStr">
        <is>
          <t>State-Fuel Level Increment</t>
        </is>
      </c>
      <c r="C5268" s="130" t="inlineStr">
        <is>
          <t>State-Fuel Level Increment</t>
        </is>
      </c>
      <c r="D5268" s="129" t="n">
        <v>99999</v>
      </c>
      <c r="E5268" s="130" t="inlineStr">
        <is>
          <t>OR</t>
        </is>
      </c>
      <c r="F5268" s="130" t="inlineStr">
        <is>
          <t>Electric Utility</t>
        </is>
      </c>
      <c r="G5268" s="130" t="inlineStr">
        <is>
          <t>CA</t>
        </is>
      </c>
      <c r="H5268" s="130" t="inlineStr">
        <is>
          <t>NG</t>
        </is>
      </c>
      <c r="I5268" s="130" t="inlineStr">
        <is>
          <t>NG</t>
        </is>
      </c>
      <c r="J5268" s="131" t="n">
        <v>1002212.5</v>
      </c>
      <c r="K5268" s="129" t="n">
        <v>2020</v>
      </c>
      <c r="L5268" s="120">
        <f>IF(VLOOKUP(H5268,'Cross-Page Data'!$D$4:$F$48,3,FALSE)="natural gas",VLOOKUP(G5268,'Cross-Page Data'!$I$4:$J$19,2,FALSE),IF(VLOOKUP(H5268,'Cross-Page Data'!$D$4:$F$48,3,FALSE)="solar",IF(G5268="PV","solar PV","solar thermal"),IF(VLOOKUP(H5268,'Cross-Page Data'!$D$4:$F$48,3,FALSE)="wind",VLOOKUP(G5268,'Cross-Page Data'!$I$4:$J$19,2,FALSE),IF(VLOOKUP(H5268,'Cross-Page Data'!$D$4:$F$48,3,FALSE)="hydro",VLOOKUP(G5268,'Cross-Page Data'!$I$4:$J$19,2,FALSE),VLOOKUP(H5268,'Cross-Page Data'!$D$4:$F$48,3,FALSE)))))</f>
        <v/>
      </c>
      <c r="M5268" s="120">
        <f>IF(AND($P$2=FALSE,OR(F5268="Commercial NAICS Cogen",F5268="Industrial NAICS Cogen",F5268="NAICS-22 Cogen")),FALSE,IF(AND($P$3=FALSE,OR(F5268="Commercial NAICS Cogen",F5268="Commercial NAICS Non-Cogen",F5268="Industrial NAICS Cogen", F5268="industrial NAICS non-Cogen")),FALSE, TRUE))</f>
        <v/>
      </c>
    </row>
    <row r="5269">
      <c r="A5269" s="129" t="n">
        <v>99999</v>
      </c>
      <c r="B5269" s="130" t="inlineStr">
        <is>
          <t>State-Fuel Level Increment</t>
        </is>
      </c>
      <c r="C5269" s="130" t="inlineStr">
        <is>
          <t>State-Fuel Level Increment</t>
        </is>
      </c>
      <c r="D5269" s="129" t="n">
        <v>99999</v>
      </c>
      <c r="E5269" s="130" t="inlineStr">
        <is>
          <t>OR</t>
        </is>
      </c>
      <c r="F5269" s="130" t="inlineStr">
        <is>
          <t>Commercial NAICS Cogen</t>
        </is>
      </c>
      <c r="G5269" s="130" t="inlineStr">
        <is>
          <t>CA</t>
        </is>
      </c>
      <c r="H5269" s="130" t="inlineStr">
        <is>
          <t>NG</t>
        </is>
      </c>
      <c r="I5269" s="130" t="inlineStr">
        <is>
          <t>NG</t>
        </is>
      </c>
      <c r="J5269" s="131" t="n">
        <v>0</v>
      </c>
      <c r="K5269" s="129" t="n">
        <v>2020</v>
      </c>
      <c r="L5269" s="120">
        <f>IF(VLOOKUP(H5269,'Cross-Page Data'!$D$4:$F$48,3,FALSE)="natural gas",VLOOKUP(G5269,'Cross-Page Data'!$I$4:$J$19,2,FALSE),IF(VLOOKUP(H5269,'Cross-Page Data'!$D$4:$F$48,3,FALSE)="solar",IF(G5269="PV","solar PV","solar thermal"),IF(VLOOKUP(H5269,'Cross-Page Data'!$D$4:$F$48,3,FALSE)="wind",VLOOKUP(G5269,'Cross-Page Data'!$I$4:$J$19,2,FALSE),IF(VLOOKUP(H5269,'Cross-Page Data'!$D$4:$F$48,3,FALSE)="hydro",VLOOKUP(G5269,'Cross-Page Data'!$I$4:$J$19,2,FALSE),VLOOKUP(H5269,'Cross-Page Data'!$D$4:$F$48,3,FALSE)))))</f>
        <v/>
      </c>
      <c r="M5269" s="120">
        <f>IF(AND($P$2=FALSE,OR(F5269="Commercial NAICS Cogen",F5269="Industrial NAICS Cogen",F5269="NAICS-22 Cogen")),FALSE,IF(AND($P$3=FALSE,OR(F5269="Commercial NAICS Cogen",F5269="Commercial NAICS Non-Cogen",F5269="Industrial NAICS Cogen", F5269="industrial NAICS non-Cogen")),FALSE, TRUE))</f>
        <v/>
      </c>
    </row>
    <row r="5270">
      <c r="A5270" s="129" t="n">
        <v>99999</v>
      </c>
      <c r="B5270" s="130" t="inlineStr">
        <is>
          <t>State-Fuel Level Increment</t>
        </is>
      </c>
      <c r="C5270" s="130" t="inlineStr">
        <is>
          <t>State-Fuel Level Increment</t>
        </is>
      </c>
      <c r="D5270" s="129" t="n">
        <v>99999</v>
      </c>
      <c r="E5270" s="130" t="inlineStr">
        <is>
          <t>PA</t>
        </is>
      </c>
      <c r="F5270" s="130" t="inlineStr">
        <is>
          <t>NAICS-22 Non-Cogen</t>
        </is>
      </c>
      <c r="G5270" s="130" t="inlineStr">
        <is>
          <t>CA</t>
        </is>
      </c>
      <c r="H5270" s="130" t="inlineStr">
        <is>
          <t>NG</t>
        </is>
      </c>
      <c r="I5270" s="130" t="inlineStr">
        <is>
          <t>NG</t>
        </is>
      </c>
      <c r="J5270" s="131" t="n">
        <v>70040.118</v>
      </c>
      <c r="K5270" s="129" t="n">
        <v>2020</v>
      </c>
      <c r="L5270" s="120">
        <f>IF(VLOOKUP(H5270,'Cross-Page Data'!$D$4:$F$48,3,FALSE)="natural gas",VLOOKUP(G5270,'Cross-Page Data'!$I$4:$J$19,2,FALSE),IF(VLOOKUP(H5270,'Cross-Page Data'!$D$4:$F$48,3,FALSE)="solar",IF(G5270="PV","solar PV","solar thermal"),IF(VLOOKUP(H5270,'Cross-Page Data'!$D$4:$F$48,3,FALSE)="wind",VLOOKUP(G5270,'Cross-Page Data'!$I$4:$J$19,2,FALSE),IF(VLOOKUP(H5270,'Cross-Page Data'!$D$4:$F$48,3,FALSE)="hydro",VLOOKUP(G5270,'Cross-Page Data'!$I$4:$J$19,2,FALSE),VLOOKUP(H5270,'Cross-Page Data'!$D$4:$F$48,3,FALSE)))))</f>
        <v/>
      </c>
      <c r="M5270" s="120">
        <f>IF(AND($P$2=FALSE,OR(F5270="Commercial NAICS Cogen",F5270="Industrial NAICS Cogen",F5270="NAICS-22 Cogen")),FALSE,IF(AND($P$3=FALSE,OR(F5270="Commercial NAICS Cogen",F5270="Commercial NAICS Non-Cogen",F5270="Industrial NAICS Cogen", F5270="industrial NAICS non-Cogen")),FALSE, TRUE))</f>
        <v/>
      </c>
    </row>
    <row r="5271">
      <c r="A5271" s="129" t="n">
        <v>99999</v>
      </c>
      <c r="B5271" s="130" t="inlineStr">
        <is>
          <t>State-Fuel Level Increment</t>
        </is>
      </c>
      <c r="C5271" s="130" t="inlineStr">
        <is>
          <t>State-Fuel Level Increment</t>
        </is>
      </c>
      <c r="D5271" s="129" t="n">
        <v>99999</v>
      </c>
      <c r="E5271" s="130" t="inlineStr">
        <is>
          <t>PA</t>
        </is>
      </c>
      <c r="F5271" s="130" t="inlineStr">
        <is>
          <t>Industrial NAICS Cogen</t>
        </is>
      </c>
      <c r="G5271" s="130" t="inlineStr">
        <is>
          <t>CA</t>
        </is>
      </c>
      <c r="H5271" s="130" t="inlineStr">
        <is>
          <t>NG</t>
        </is>
      </c>
      <c r="I5271" s="130" t="inlineStr">
        <is>
          <t>NG</t>
        </is>
      </c>
      <c r="J5271" s="131" t="n">
        <v>0</v>
      </c>
      <c r="K5271" s="129" t="n">
        <v>2020</v>
      </c>
      <c r="L5271" s="120">
        <f>IF(VLOOKUP(H5271,'Cross-Page Data'!$D$4:$F$48,3,FALSE)="natural gas",VLOOKUP(G5271,'Cross-Page Data'!$I$4:$J$19,2,FALSE),IF(VLOOKUP(H5271,'Cross-Page Data'!$D$4:$F$48,3,FALSE)="solar",IF(G5271="PV","solar PV","solar thermal"),IF(VLOOKUP(H5271,'Cross-Page Data'!$D$4:$F$48,3,FALSE)="wind",VLOOKUP(G5271,'Cross-Page Data'!$I$4:$J$19,2,FALSE),IF(VLOOKUP(H5271,'Cross-Page Data'!$D$4:$F$48,3,FALSE)="hydro",VLOOKUP(G5271,'Cross-Page Data'!$I$4:$J$19,2,FALSE),VLOOKUP(H5271,'Cross-Page Data'!$D$4:$F$48,3,FALSE)))))</f>
        <v/>
      </c>
      <c r="M5271" s="120">
        <f>IF(AND($P$2=FALSE,OR(F5271="Commercial NAICS Cogen",F5271="Industrial NAICS Cogen",F5271="NAICS-22 Cogen")),FALSE,IF(AND($P$3=FALSE,OR(F5271="Commercial NAICS Cogen",F5271="Commercial NAICS Non-Cogen",F5271="Industrial NAICS Cogen", F5271="industrial NAICS non-Cogen")),FALSE, TRUE))</f>
        <v/>
      </c>
    </row>
    <row r="5272">
      <c r="A5272" s="129" t="n">
        <v>99999</v>
      </c>
      <c r="B5272" s="130" t="inlineStr">
        <is>
          <t>State-Fuel Level Increment</t>
        </is>
      </c>
      <c r="C5272" s="130" t="inlineStr">
        <is>
          <t>State-Fuel Level Increment</t>
        </is>
      </c>
      <c r="D5272" s="129" t="n">
        <v>99999</v>
      </c>
      <c r="E5272" s="130" t="inlineStr">
        <is>
          <t>RI</t>
        </is>
      </c>
      <c r="F5272" s="130" t="inlineStr">
        <is>
          <t>NAICS-22 Non-Cogen</t>
        </is>
      </c>
      <c r="G5272" s="130" t="inlineStr">
        <is>
          <t>CA</t>
        </is>
      </c>
      <c r="H5272" s="130" t="inlineStr">
        <is>
          <t>NG</t>
        </is>
      </c>
      <c r="I5272" s="130" t="inlineStr">
        <is>
          <t>NG</t>
        </is>
      </c>
      <c r="J5272" s="131" t="n">
        <v>381207.42</v>
      </c>
      <c r="K5272" s="129" t="n">
        <v>2020</v>
      </c>
      <c r="L5272" s="120">
        <f>IF(VLOOKUP(H5272,'Cross-Page Data'!$D$4:$F$48,3,FALSE)="natural gas",VLOOKUP(G5272,'Cross-Page Data'!$I$4:$J$19,2,FALSE),IF(VLOOKUP(H5272,'Cross-Page Data'!$D$4:$F$48,3,FALSE)="solar",IF(G5272="PV","solar PV","solar thermal"),IF(VLOOKUP(H5272,'Cross-Page Data'!$D$4:$F$48,3,FALSE)="wind",VLOOKUP(G5272,'Cross-Page Data'!$I$4:$J$19,2,FALSE),IF(VLOOKUP(H5272,'Cross-Page Data'!$D$4:$F$48,3,FALSE)="hydro",VLOOKUP(G5272,'Cross-Page Data'!$I$4:$J$19,2,FALSE),VLOOKUP(H5272,'Cross-Page Data'!$D$4:$F$48,3,FALSE)))))</f>
        <v/>
      </c>
      <c r="M5272" s="120">
        <f>IF(AND($P$2=FALSE,OR(F5272="Commercial NAICS Cogen",F5272="Industrial NAICS Cogen",F5272="NAICS-22 Cogen")),FALSE,IF(AND($P$3=FALSE,OR(F5272="Commercial NAICS Cogen",F5272="Commercial NAICS Non-Cogen",F5272="Industrial NAICS Cogen", F5272="industrial NAICS non-Cogen")),FALSE, TRUE))</f>
        <v/>
      </c>
    </row>
    <row r="5273">
      <c r="A5273" s="129" t="n">
        <v>99999</v>
      </c>
      <c r="B5273" s="130" t="inlineStr">
        <is>
          <t>State-Fuel Level Increment</t>
        </is>
      </c>
      <c r="C5273" s="130" t="inlineStr">
        <is>
          <t>State-Fuel Level Increment</t>
        </is>
      </c>
      <c r="D5273" s="129" t="n">
        <v>99999</v>
      </c>
      <c r="E5273" s="130" t="inlineStr">
        <is>
          <t>SC</t>
        </is>
      </c>
      <c r="F5273" s="130" t="inlineStr">
        <is>
          <t>NAICS-22 Cogen</t>
        </is>
      </c>
      <c r="G5273" s="130" t="inlineStr">
        <is>
          <t>CA</t>
        </is>
      </c>
      <c r="H5273" s="130" t="inlineStr">
        <is>
          <t>NG</t>
        </is>
      </c>
      <c r="I5273" s="130" t="inlineStr">
        <is>
          <t>NG</t>
        </is>
      </c>
      <c r="J5273" s="131" t="n">
        <v>0</v>
      </c>
      <c r="K5273" s="129" t="n">
        <v>2020</v>
      </c>
      <c r="L5273" s="120">
        <f>IF(VLOOKUP(H5273,'Cross-Page Data'!$D$4:$F$48,3,FALSE)="natural gas",VLOOKUP(G5273,'Cross-Page Data'!$I$4:$J$19,2,FALSE),IF(VLOOKUP(H5273,'Cross-Page Data'!$D$4:$F$48,3,FALSE)="solar",IF(G5273="PV","solar PV","solar thermal"),IF(VLOOKUP(H5273,'Cross-Page Data'!$D$4:$F$48,3,FALSE)="wind",VLOOKUP(G5273,'Cross-Page Data'!$I$4:$J$19,2,FALSE),IF(VLOOKUP(H5273,'Cross-Page Data'!$D$4:$F$48,3,FALSE)="hydro",VLOOKUP(G5273,'Cross-Page Data'!$I$4:$J$19,2,FALSE),VLOOKUP(H5273,'Cross-Page Data'!$D$4:$F$48,3,FALSE)))))</f>
        <v/>
      </c>
      <c r="M5273" s="120">
        <f>IF(AND($P$2=FALSE,OR(F5273="Commercial NAICS Cogen",F5273="Industrial NAICS Cogen",F5273="NAICS-22 Cogen")),FALSE,IF(AND($P$3=FALSE,OR(F5273="Commercial NAICS Cogen",F5273="Commercial NAICS Non-Cogen",F5273="Industrial NAICS Cogen", F5273="industrial NAICS non-Cogen")),FALSE, TRUE))</f>
        <v/>
      </c>
    </row>
    <row r="5274">
      <c r="A5274" s="129" t="n">
        <v>99999</v>
      </c>
      <c r="B5274" s="130" t="inlineStr">
        <is>
          <t>State-Fuel Level Increment</t>
        </is>
      </c>
      <c r="C5274" s="130" t="inlineStr">
        <is>
          <t>State-Fuel Level Increment</t>
        </is>
      </c>
      <c r="D5274" s="129" t="n">
        <v>99999</v>
      </c>
      <c r="E5274" s="130" t="inlineStr">
        <is>
          <t>SD</t>
        </is>
      </c>
      <c r="F5274" s="130" t="inlineStr">
        <is>
          <t>Electric Utility</t>
        </is>
      </c>
      <c r="G5274" s="130" t="inlineStr">
        <is>
          <t>CA</t>
        </is>
      </c>
      <c r="H5274" s="130" t="inlineStr">
        <is>
          <t>NG</t>
        </is>
      </c>
      <c r="I5274" s="130" t="inlineStr">
        <is>
          <t>NG</t>
        </is>
      </c>
      <c r="J5274" s="131" t="n">
        <v>434095.39</v>
      </c>
      <c r="K5274" s="129" t="n">
        <v>2020</v>
      </c>
      <c r="L5274" s="120">
        <f>IF(VLOOKUP(H5274,'Cross-Page Data'!$D$4:$F$48,3,FALSE)="natural gas",VLOOKUP(G5274,'Cross-Page Data'!$I$4:$J$19,2,FALSE),IF(VLOOKUP(H5274,'Cross-Page Data'!$D$4:$F$48,3,FALSE)="solar",IF(G5274="PV","solar PV","solar thermal"),IF(VLOOKUP(H5274,'Cross-Page Data'!$D$4:$F$48,3,FALSE)="wind",VLOOKUP(G5274,'Cross-Page Data'!$I$4:$J$19,2,FALSE),IF(VLOOKUP(H5274,'Cross-Page Data'!$D$4:$F$48,3,FALSE)="hydro",VLOOKUP(G5274,'Cross-Page Data'!$I$4:$J$19,2,FALSE),VLOOKUP(H5274,'Cross-Page Data'!$D$4:$F$48,3,FALSE)))))</f>
        <v/>
      </c>
      <c r="M5274" s="120">
        <f>IF(AND($P$2=FALSE,OR(F5274="Commercial NAICS Cogen",F5274="Industrial NAICS Cogen",F5274="NAICS-22 Cogen")),FALSE,IF(AND($P$3=FALSE,OR(F5274="Commercial NAICS Cogen",F5274="Commercial NAICS Non-Cogen",F5274="Industrial NAICS Cogen", F5274="industrial NAICS non-Cogen")),FALSE, TRUE))</f>
        <v/>
      </c>
    </row>
    <row r="5275">
      <c r="A5275" s="129" t="n">
        <v>99999</v>
      </c>
      <c r="B5275" s="130" t="inlineStr">
        <is>
          <t>State-Fuel Level Increment</t>
        </is>
      </c>
      <c r="C5275" s="130" t="inlineStr">
        <is>
          <t>State-Fuel Level Increment</t>
        </is>
      </c>
      <c r="D5275" s="129" t="n">
        <v>99999</v>
      </c>
      <c r="E5275" s="130" t="inlineStr">
        <is>
          <t>TX</t>
        </is>
      </c>
      <c r="F5275" s="130" t="inlineStr">
        <is>
          <t>Electric Utility</t>
        </is>
      </c>
      <c r="G5275" s="130" t="inlineStr">
        <is>
          <t>CA</t>
        </is>
      </c>
      <c r="H5275" s="130" t="inlineStr">
        <is>
          <t>NG</t>
        </is>
      </c>
      <c r="I5275" s="130" t="inlineStr">
        <is>
          <t>NG</t>
        </is>
      </c>
      <c r="J5275" s="131" t="n">
        <v>208791.79</v>
      </c>
      <c r="K5275" s="129" t="n">
        <v>2020</v>
      </c>
      <c r="L5275" s="120">
        <f>IF(VLOOKUP(H5275,'Cross-Page Data'!$D$4:$F$48,3,FALSE)="natural gas",VLOOKUP(G5275,'Cross-Page Data'!$I$4:$J$19,2,FALSE),IF(VLOOKUP(H5275,'Cross-Page Data'!$D$4:$F$48,3,FALSE)="solar",IF(G5275="PV","solar PV","solar thermal"),IF(VLOOKUP(H5275,'Cross-Page Data'!$D$4:$F$48,3,FALSE)="wind",VLOOKUP(G5275,'Cross-Page Data'!$I$4:$J$19,2,FALSE),IF(VLOOKUP(H5275,'Cross-Page Data'!$D$4:$F$48,3,FALSE)="hydro",VLOOKUP(G5275,'Cross-Page Data'!$I$4:$J$19,2,FALSE),VLOOKUP(H5275,'Cross-Page Data'!$D$4:$F$48,3,FALSE)))))</f>
        <v/>
      </c>
      <c r="M5275" s="120">
        <f>IF(AND($P$2=FALSE,OR(F5275="Commercial NAICS Cogen",F5275="Industrial NAICS Cogen",F5275="NAICS-22 Cogen")),FALSE,IF(AND($P$3=FALSE,OR(F5275="Commercial NAICS Cogen",F5275="Commercial NAICS Non-Cogen",F5275="Industrial NAICS Cogen", F5275="industrial NAICS non-Cogen")),FALSE, TRUE))</f>
        <v/>
      </c>
    </row>
    <row r="5276">
      <c r="A5276" s="129" t="n">
        <v>99999</v>
      </c>
      <c r="B5276" s="130" t="inlineStr">
        <is>
          <t>State-Fuel Level Increment</t>
        </is>
      </c>
      <c r="C5276" s="130" t="inlineStr">
        <is>
          <t>State-Fuel Level Increment</t>
        </is>
      </c>
      <c r="D5276" s="129" t="n">
        <v>99999</v>
      </c>
      <c r="E5276" s="130" t="inlineStr">
        <is>
          <t>TX</t>
        </is>
      </c>
      <c r="F5276" s="130" t="inlineStr">
        <is>
          <t>NAICS-22 Non-Cogen</t>
        </is>
      </c>
      <c r="G5276" s="130" t="inlineStr">
        <is>
          <t>CA</t>
        </is>
      </c>
      <c r="H5276" s="130" t="inlineStr">
        <is>
          <t>NG</t>
        </is>
      </c>
      <c r="I5276" s="130" t="inlineStr">
        <is>
          <t>NG</t>
        </is>
      </c>
      <c r="J5276" s="131" t="n">
        <v>1264316</v>
      </c>
      <c r="K5276" s="129" t="n">
        <v>2020</v>
      </c>
      <c r="L5276" s="120">
        <f>IF(VLOOKUP(H5276,'Cross-Page Data'!$D$4:$F$48,3,FALSE)="natural gas",VLOOKUP(G5276,'Cross-Page Data'!$I$4:$J$19,2,FALSE),IF(VLOOKUP(H5276,'Cross-Page Data'!$D$4:$F$48,3,FALSE)="solar",IF(G5276="PV","solar PV","solar thermal"),IF(VLOOKUP(H5276,'Cross-Page Data'!$D$4:$F$48,3,FALSE)="wind",VLOOKUP(G5276,'Cross-Page Data'!$I$4:$J$19,2,FALSE),IF(VLOOKUP(H5276,'Cross-Page Data'!$D$4:$F$48,3,FALSE)="hydro",VLOOKUP(G5276,'Cross-Page Data'!$I$4:$J$19,2,FALSE),VLOOKUP(H5276,'Cross-Page Data'!$D$4:$F$48,3,FALSE)))))</f>
        <v/>
      </c>
      <c r="M5276" s="120">
        <f>IF(AND($P$2=FALSE,OR(F5276="Commercial NAICS Cogen",F5276="Industrial NAICS Cogen",F5276="NAICS-22 Cogen")),FALSE,IF(AND($P$3=FALSE,OR(F5276="Commercial NAICS Cogen",F5276="Commercial NAICS Non-Cogen",F5276="Industrial NAICS Cogen", F5276="industrial NAICS non-Cogen")),FALSE, TRUE))</f>
        <v/>
      </c>
    </row>
    <row r="5277">
      <c r="A5277" s="129" t="n">
        <v>99999</v>
      </c>
      <c r="B5277" s="130" t="inlineStr">
        <is>
          <t>State-Fuel Level Increment</t>
        </is>
      </c>
      <c r="C5277" s="130" t="inlineStr">
        <is>
          <t>State-Fuel Level Increment</t>
        </is>
      </c>
      <c r="D5277" s="129" t="n">
        <v>99999</v>
      </c>
      <c r="E5277" s="130" t="inlineStr">
        <is>
          <t>TX</t>
        </is>
      </c>
      <c r="F5277" s="130" t="inlineStr">
        <is>
          <t>NAICS-22 Cogen</t>
        </is>
      </c>
      <c r="G5277" s="130" t="inlineStr">
        <is>
          <t>CA</t>
        </is>
      </c>
      <c r="H5277" s="130" t="inlineStr">
        <is>
          <t>NG</t>
        </is>
      </c>
      <c r="I5277" s="130" t="inlineStr">
        <is>
          <t>NG</t>
        </is>
      </c>
      <c r="J5277" s="131" t="n">
        <v>343909.03</v>
      </c>
      <c r="K5277" s="129" t="n">
        <v>2020</v>
      </c>
      <c r="L5277" s="120">
        <f>IF(VLOOKUP(H5277,'Cross-Page Data'!$D$4:$F$48,3,FALSE)="natural gas",VLOOKUP(G5277,'Cross-Page Data'!$I$4:$J$19,2,FALSE),IF(VLOOKUP(H5277,'Cross-Page Data'!$D$4:$F$48,3,FALSE)="solar",IF(G5277="PV","solar PV","solar thermal"),IF(VLOOKUP(H5277,'Cross-Page Data'!$D$4:$F$48,3,FALSE)="wind",VLOOKUP(G5277,'Cross-Page Data'!$I$4:$J$19,2,FALSE),IF(VLOOKUP(H5277,'Cross-Page Data'!$D$4:$F$48,3,FALSE)="hydro",VLOOKUP(G5277,'Cross-Page Data'!$I$4:$J$19,2,FALSE),VLOOKUP(H5277,'Cross-Page Data'!$D$4:$F$48,3,FALSE)))))</f>
        <v/>
      </c>
      <c r="M5277" s="120">
        <f>IF(AND($P$2=FALSE,OR(F5277="Commercial NAICS Cogen",F5277="Industrial NAICS Cogen",F5277="NAICS-22 Cogen")),FALSE,IF(AND($P$3=FALSE,OR(F5277="Commercial NAICS Cogen",F5277="Commercial NAICS Non-Cogen",F5277="Industrial NAICS Cogen", F5277="industrial NAICS non-Cogen")),FALSE, TRUE))</f>
        <v/>
      </c>
    </row>
    <row r="5278">
      <c r="A5278" s="129" t="n">
        <v>99999</v>
      </c>
      <c r="B5278" s="130" t="inlineStr">
        <is>
          <t>State-Fuel Level Increment</t>
        </is>
      </c>
      <c r="C5278" s="130" t="inlineStr">
        <is>
          <t>State-Fuel Level Increment</t>
        </is>
      </c>
      <c r="D5278" s="129" t="n">
        <v>99999</v>
      </c>
      <c r="E5278" s="130" t="inlineStr">
        <is>
          <t>TX</t>
        </is>
      </c>
      <c r="F5278" s="130" t="inlineStr">
        <is>
          <t>Commercial NAICS Cogen</t>
        </is>
      </c>
      <c r="G5278" s="130" t="inlineStr">
        <is>
          <t>CA</t>
        </is>
      </c>
      <c r="H5278" s="130" t="inlineStr">
        <is>
          <t>NG</t>
        </is>
      </c>
      <c r="I5278" s="130" t="inlineStr">
        <is>
          <t>NG</t>
        </is>
      </c>
      <c r="J5278" s="131" t="n">
        <v>117662.13</v>
      </c>
      <c r="K5278" s="129" t="n">
        <v>2020</v>
      </c>
      <c r="L5278" s="120">
        <f>IF(VLOOKUP(H5278,'Cross-Page Data'!$D$4:$F$48,3,FALSE)="natural gas",VLOOKUP(G5278,'Cross-Page Data'!$I$4:$J$19,2,FALSE),IF(VLOOKUP(H5278,'Cross-Page Data'!$D$4:$F$48,3,FALSE)="solar",IF(G5278="PV","solar PV","solar thermal"),IF(VLOOKUP(H5278,'Cross-Page Data'!$D$4:$F$48,3,FALSE)="wind",VLOOKUP(G5278,'Cross-Page Data'!$I$4:$J$19,2,FALSE),IF(VLOOKUP(H5278,'Cross-Page Data'!$D$4:$F$48,3,FALSE)="hydro",VLOOKUP(G5278,'Cross-Page Data'!$I$4:$J$19,2,FALSE),VLOOKUP(H5278,'Cross-Page Data'!$D$4:$F$48,3,FALSE)))))</f>
        <v/>
      </c>
      <c r="M5278" s="120">
        <f>IF(AND($P$2=FALSE,OR(F5278="Commercial NAICS Cogen",F5278="Industrial NAICS Cogen",F5278="NAICS-22 Cogen")),FALSE,IF(AND($P$3=FALSE,OR(F5278="Commercial NAICS Cogen",F5278="Commercial NAICS Non-Cogen",F5278="Industrial NAICS Cogen", F5278="industrial NAICS non-Cogen")),FALSE, TRUE))</f>
        <v/>
      </c>
    </row>
    <row r="5279">
      <c r="A5279" s="129" t="n">
        <v>99999</v>
      </c>
      <c r="B5279" s="130" t="inlineStr">
        <is>
          <t>State-Fuel Level Increment</t>
        </is>
      </c>
      <c r="C5279" s="130" t="inlineStr">
        <is>
          <t>State-Fuel Level Increment</t>
        </is>
      </c>
      <c r="D5279" s="129" t="n">
        <v>99999</v>
      </c>
      <c r="E5279" s="130" t="inlineStr">
        <is>
          <t>TX</t>
        </is>
      </c>
      <c r="F5279" s="130" t="inlineStr">
        <is>
          <t>Industrial NAICS Non-Cogen</t>
        </is>
      </c>
      <c r="G5279" s="130" t="inlineStr">
        <is>
          <t>CA</t>
        </is>
      </c>
      <c r="H5279" s="130" t="inlineStr">
        <is>
          <t>NG</t>
        </is>
      </c>
      <c r="I5279" s="130" t="inlineStr">
        <is>
          <t>NG</t>
        </is>
      </c>
      <c r="J5279" s="131" t="n">
        <v>0</v>
      </c>
      <c r="K5279" s="129" t="n">
        <v>2020</v>
      </c>
      <c r="L5279" s="120">
        <f>IF(VLOOKUP(H5279,'Cross-Page Data'!$D$4:$F$48,3,FALSE)="natural gas",VLOOKUP(G5279,'Cross-Page Data'!$I$4:$J$19,2,FALSE),IF(VLOOKUP(H5279,'Cross-Page Data'!$D$4:$F$48,3,FALSE)="solar",IF(G5279="PV","solar PV","solar thermal"),IF(VLOOKUP(H5279,'Cross-Page Data'!$D$4:$F$48,3,FALSE)="wind",VLOOKUP(G5279,'Cross-Page Data'!$I$4:$J$19,2,FALSE),IF(VLOOKUP(H5279,'Cross-Page Data'!$D$4:$F$48,3,FALSE)="hydro",VLOOKUP(G5279,'Cross-Page Data'!$I$4:$J$19,2,FALSE),VLOOKUP(H5279,'Cross-Page Data'!$D$4:$F$48,3,FALSE)))))</f>
        <v/>
      </c>
      <c r="M5279" s="120">
        <f>IF(AND($P$2=FALSE,OR(F5279="Commercial NAICS Cogen",F5279="Industrial NAICS Cogen",F5279="NAICS-22 Cogen")),FALSE,IF(AND($P$3=FALSE,OR(F5279="Commercial NAICS Cogen",F5279="Commercial NAICS Non-Cogen",F5279="Industrial NAICS Cogen", F5279="industrial NAICS non-Cogen")),FALSE, TRUE))</f>
        <v/>
      </c>
    </row>
    <row r="5280">
      <c r="A5280" s="129" t="n">
        <v>99999</v>
      </c>
      <c r="B5280" s="130" t="inlineStr">
        <is>
          <t>State-Fuel Level Increment</t>
        </is>
      </c>
      <c r="C5280" s="130" t="inlineStr">
        <is>
          <t>State-Fuel Level Increment</t>
        </is>
      </c>
      <c r="D5280" s="129" t="n">
        <v>99999</v>
      </c>
      <c r="E5280" s="130" t="inlineStr">
        <is>
          <t>TX</t>
        </is>
      </c>
      <c r="F5280" s="130" t="inlineStr">
        <is>
          <t>Industrial NAICS Cogen</t>
        </is>
      </c>
      <c r="G5280" s="130" t="inlineStr">
        <is>
          <t>CA</t>
        </is>
      </c>
      <c r="H5280" s="130" t="inlineStr">
        <is>
          <t>NG</t>
        </is>
      </c>
      <c r="I5280" s="130" t="inlineStr">
        <is>
          <t>NG</t>
        </is>
      </c>
      <c r="J5280" s="131" t="n">
        <v>162800.96</v>
      </c>
      <c r="K5280" s="129" t="n">
        <v>2020</v>
      </c>
      <c r="L5280" s="120">
        <f>IF(VLOOKUP(H5280,'Cross-Page Data'!$D$4:$F$48,3,FALSE)="natural gas",VLOOKUP(G5280,'Cross-Page Data'!$I$4:$J$19,2,FALSE),IF(VLOOKUP(H5280,'Cross-Page Data'!$D$4:$F$48,3,FALSE)="solar",IF(G5280="PV","solar PV","solar thermal"),IF(VLOOKUP(H5280,'Cross-Page Data'!$D$4:$F$48,3,FALSE)="wind",VLOOKUP(G5280,'Cross-Page Data'!$I$4:$J$19,2,FALSE),IF(VLOOKUP(H5280,'Cross-Page Data'!$D$4:$F$48,3,FALSE)="hydro",VLOOKUP(G5280,'Cross-Page Data'!$I$4:$J$19,2,FALSE),VLOOKUP(H5280,'Cross-Page Data'!$D$4:$F$48,3,FALSE)))))</f>
        <v/>
      </c>
      <c r="M5280" s="120">
        <f>IF(AND($P$2=FALSE,OR(F5280="Commercial NAICS Cogen",F5280="Industrial NAICS Cogen",F5280="NAICS-22 Cogen")),FALSE,IF(AND($P$3=FALSE,OR(F5280="Commercial NAICS Cogen",F5280="Commercial NAICS Non-Cogen",F5280="Industrial NAICS Cogen", F5280="industrial NAICS non-Cogen")),FALSE, TRUE))</f>
        <v/>
      </c>
    </row>
    <row r="5281">
      <c r="A5281" s="129" t="n">
        <v>99999</v>
      </c>
      <c r="B5281" s="130" t="inlineStr">
        <is>
          <t>State-Fuel Level Increment</t>
        </is>
      </c>
      <c r="C5281" s="130" t="inlineStr">
        <is>
          <t>State-Fuel Level Increment</t>
        </is>
      </c>
      <c r="D5281" s="129" t="n">
        <v>99999</v>
      </c>
      <c r="E5281" s="130" t="inlineStr">
        <is>
          <t>VA</t>
        </is>
      </c>
      <c r="F5281" s="130" t="inlineStr">
        <is>
          <t>Electric Utility</t>
        </is>
      </c>
      <c r="G5281" s="130" t="inlineStr">
        <is>
          <t>CA</t>
        </is>
      </c>
      <c r="H5281" s="130" t="inlineStr">
        <is>
          <t>NG</t>
        </is>
      </c>
      <c r="I5281" s="130" t="inlineStr">
        <is>
          <t>NG</t>
        </is>
      </c>
      <c r="J5281" s="131" t="n">
        <v>0</v>
      </c>
      <c r="K5281" s="129" t="n">
        <v>2020</v>
      </c>
      <c r="L5281" s="120">
        <f>IF(VLOOKUP(H5281,'Cross-Page Data'!$D$4:$F$48,3,FALSE)="natural gas",VLOOKUP(G5281,'Cross-Page Data'!$I$4:$J$19,2,FALSE),IF(VLOOKUP(H5281,'Cross-Page Data'!$D$4:$F$48,3,FALSE)="solar",IF(G5281="PV","solar PV","solar thermal"),IF(VLOOKUP(H5281,'Cross-Page Data'!$D$4:$F$48,3,FALSE)="wind",VLOOKUP(G5281,'Cross-Page Data'!$I$4:$J$19,2,FALSE),IF(VLOOKUP(H5281,'Cross-Page Data'!$D$4:$F$48,3,FALSE)="hydro",VLOOKUP(G5281,'Cross-Page Data'!$I$4:$J$19,2,FALSE),VLOOKUP(H5281,'Cross-Page Data'!$D$4:$F$48,3,FALSE)))))</f>
        <v/>
      </c>
      <c r="M5281" s="120">
        <f>IF(AND($P$2=FALSE,OR(F5281="Commercial NAICS Cogen",F5281="Industrial NAICS Cogen",F5281="NAICS-22 Cogen")),FALSE,IF(AND($P$3=FALSE,OR(F5281="Commercial NAICS Cogen",F5281="Commercial NAICS Non-Cogen",F5281="Industrial NAICS Cogen", F5281="industrial NAICS non-Cogen")),FALSE, TRUE))</f>
        <v/>
      </c>
    </row>
    <row r="5282">
      <c r="A5282" s="129" t="n">
        <v>99999</v>
      </c>
      <c r="B5282" s="130" t="inlineStr">
        <is>
          <t>State-Fuel Level Increment</t>
        </is>
      </c>
      <c r="C5282" s="130" t="inlineStr">
        <is>
          <t>State-Fuel Level Increment</t>
        </is>
      </c>
      <c r="D5282" s="129" t="n">
        <v>99999</v>
      </c>
      <c r="E5282" s="130" t="inlineStr">
        <is>
          <t>WA</t>
        </is>
      </c>
      <c r="F5282" s="130" t="inlineStr">
        <is>
          <t>Electric Utility</t>
        </is>
      </c>
      <c r="G5282" s="130" t="inlineStr">
        <is>
          <t>CA</t>
        </is>
      </c>
      <c r="H5282" s="130" t="inlineStr">
        <is>
          <t>NG</t>
        </is>
      </c>
      <c r="I5282" s="130" t="inlineStr">
        <is>
          <t>NG</t>
        </is>
      </c>
      <c r="J5282" s="131" t="n">
        <v>1181628.7</v>
      </c>
      <c r="K5282" s="129" t="n">
        <v>2020</v>
      </c>
      <c r="L5282" s="120">
        <f>IF(VLOOKUP(H5282,'Cross-Page Data'!$D$4:$F$48,3,FALSE)="natural gas",VLOOKUP(G5282,'Cross-Page Data'!$I$4:$J$19,2,FALSE),IF(VLOOKUP(H5282,'Cross-Page Data'!$D$4:$F$48,3,FALSE)="solar",IF(G5282="PV","solar PV","solar thermal"),IF(VLOOKUP(H5282,'Cross-Page Data'!$D$4:$F$48,3,FALSE)="wind",VLOOKUP(G5282,'Cross-Page Data'!$I$4:$J$19,2,FALSE),IF(VLOOKUP(H5282,'Cross-Page Data'!$D$4:$F$48,3,FALSE)="hydro",VLOOKUP(G5282,'Cross-Page Data'!$I$4:$J$19,2,FALSE),VLOOKUP(H5282,'Cross-Page Data'!$D$4:$F$48,3,FALSE)))))</f>
        <v/>
      </c>
      <c r="M5282" s="120">
        <f>IF(AND($P$2=FALSE,OR(F5282="Commercial NAICS Cogen",F5282="Industrial NAICS Cogen",F5282="NAICS-22 Cogen")),FALSE,IF(AND($P$3=FALSE,OR(F5282="Commercial NAICS Cogen",F5282="Commercial NAICS Non-Cogen",F5282="Industrial NAICS Cogen", F5282="industrial NAICS non-Cogen")),FALSE, TRUE))</f>
        <v/>
      </c>
    </row>
    <row r="5283">
      <c r="A5283" s="129" t="n">
        <v>99999</v>
      </c>
      <c r="B5283" s="130" t="inlineStr">
        <is>
          <t>State-Fuel Level Increment</t>
        </is>
      </c>
      <c r="C5283" s="130" t="inlineStr">
        <is>
          <t>State-Fuel Level Increment</t>
        </is>
      </c>
      <c r="D5283" s="129" t="n">
        <v>99999</v>
      </c>
      <c r="E5283" s="130" t="inlineStr">
        <is>
          <t>WA</t>
        </is>
      </c>
      <c r="F5283" s="130" t="inlineStr">
        <is>
          <t>Electric Utility</t>
        </is>
      </c>
      <c r="G5283" s="130" t="inlineStr">
        <is>
          <t>CA</t>
        </is>
      </c>
      <c r="H5283" s="130" t="inlineStr">
        <is>
          <t>NG</t>
        </is>
      </c>
      <c r="I5283" s="130" t="inlineStr">
        <is>
          <t>NG</t>
        </is>
      </c>
      <c r="J5283" s="131" t="n">
        <v>0</v>
      </c>
      <c r="K5283" s="129" t="n">
        <v>2020</v>
      </c>
      <c r="L5283" s="120">
        <f>IF(VLOOKUP(H5283,'Cross-Page Data'!$D$4:$F$48,3,FALSE)="natural gas",VLOOKUP(G5283,'Cross-Page Data'!$I$4:$J$19,2,FALSE),IF(VLOOKUP(H5283,'Cross-Page Data'!$D$4:$F$48,3,FALSE)="solar",IF(G5283="PV","solar PV","solar thermal"),IF(VLOOKUP(H5283,'Cross-Page Data'!$D$4:$F$48,3,FALSE)="wind",VLOOKUP(G5283,'Cross-Page Data'!$I$4:$J$19,2,FALSE),IF(VLOOKUP(H5283,'Cross-Page Data'!$D$4:$F$48,3,FALSE)="hydro",VLOOKUP(G5283,'Cross-Page Data'!$I$4:$J$19,2,FALSE),VLOOKUP(H5283,'Cross-Page Data'!$D$4:$F$48,3,FALSE)))))</f>
        <v/>
      </c>
      <c r="M5283" s="120">
        <f>IF(AND($P$2=FALSE,OR(F5283="Commercial NAICS Cogen",F5283="Industrial NAICS Cogen",F5283="NAICS-22 Cogen")),FALSE,IF(AND($P$3=FALSE,OR(F5283="Commercial NAICS Cogen",F5283="Commercial NAICS Non-Cogen",F5283="Industrial NAICS Cogen", F5283="industrial NAICS non-Cogen")),FALSE, TRUE))</f>
        <v/>
      </c>
    </row>
    <row r="5284">
      <c r="A5284" s="129" t="n">
        <v>99999</v>
      </c>
      <c r="B5284" s="130" t="inlineStr">
        <is>
          <t>State-Fuel Level Increment</t>
        </is>
      </c>
      <c r="C5284" s="130" t="inlineStr">
        <is>
          <t>State-Fuel Level Increment</t>
        </is>
      </c>
      <c r="D5284" s="129" t="n">
        <v>99999</v>
      </c>
      <c r="E5284" s="130" t="inlineStr">
        <is>
          <t>WA</t>
        </is>
      </c>
      <c r="F5284" s="130" t="inlineStr">
        <is>
          <t>NAICS-22 Non-Cogen</t>
        </is>
      </c>
      <c r="G5284" s="130" t="inlineStr">
        <is>
          <t>CA</t>
        </is>
      </c>
      <c r="H5284" s="130" t="inlineStr">
        <is>
          <t>NG</t>
        </is>
      </c>
      <c r="I5284" s="130" t="inlineStr">
        <is>
          <t>NG</t>
        </is>
      </c>
      <c r="J5284" s="131" t="n">
        <v>291280.48</v>
      </c>
      <c r="K5284" s="129" t="n">
        <v>2020</v>
      </c>
      <c r="L5284" s="120">
        <f>IF(VLOOKUP(H5284,'Cross-Page Data'!$D$4:$F$48,3,FALSE)="natural gas",VLOOKUP(G5284,'Cross-Page Data'!$I$4:$J$19,2,FALSE),IF(VLOOKUP(H5284,'Cross-Page Data'!$D$4:$F$48,3,FALSE)="solar",IF(G5284="PV","solar PV","solar thermal"),IF(VLOOKUP(H5284,'Cross-Page Data'!$D$4:$F$48,3,FALSE)="wind",VLOOKUP(G5284,'Cross-Page Data'!$I$4:$J$19,2,FALSE),IF(VLOOKUP(H5284,'Cross-Page Data'!$D$4:$F$48,3,FALSE)="hydro",VLOOKUP(G5284,'Cross-Page Data'!$I$4:$J$19,2,FALSE),VLOOKUP(H5284,'Cross-Page Data'!$D$4:$F$48,3,FALSE)))))</f>
        <v/>
      </c>
      <c r="M5284" s="120">
        <f>IF(AND($P$2=FALSE,OR(F5284="Commercial NAICS Cogen",F5284="Industrial NAICS Cogen",F5284="NAICS-22 Cogen")),FALSE,IF(AND($P$3=FALSE,OR(F5284="Commercial NAICS Cogen",F5284="Commercial NAICS Non-Cogen",F5284="Industrial NAICS Cogen", F5284="industrial NAICS non-Cogen")),FALSE, TRUE))</f>
        <v/>
      </c>
    </row>
    <row r="5285">
      <c r="A5285" s="129" t="n">
        <v>99999</v>
      </c>
      <c r="B5285" s="130" t="inlineStr">
        <is>
          <t>State-Fuel Level Increment</t>
        </is>
      </c>
      <c r="C5285" s="130" t="inlineStr">
        <is>
          <t>State-Fuel Level Increment</t>
        </is>
      </c>
      <c r="D5285" s="129" t="n">
        <v>99999</v>
      </c>
      <c r="E5285" s="130" t="inlineStr">
        <is>
          <t>WI</t>
        </is>
      </c>
      <c r="F5285" s="130" t="inlineStr">
        <is>
          <t>Electric Utility</t>
        </is>
      </c>
      <c r="G5285" s="130" t="inlineStr">
        <is>
          <t>CA</t>
        </is>
      </c>
      <c r="H5285" s="130" t="inlineStr">
        <is>
          <t>NG</t>
        </is>
      </c>
      <c r="I5285" s="130" t="inlineStr">
        <is>
          <t>NG</t>
        </is>
      </c>
      <c r="J5285" s="131" t="n">
        <v>0</v>
      </c>
      <c r="K5285" s="129" t="n">
        <v>2020</v>
      </c>
      <c r="L5285" s="120">
        <f>IF(VLOOKUP(H5285,'Cross-Page Data'!$D$4:$F$48,3,FALSE)="natural gas",VLOOKUP(G5285,'Cross-Page Data'!$I$4:$J$19,2,FALSE),IF(VLOOKUP(H5285,'Cross-Page Data'!$D$4:$F$48,3,FALSE)="solar",IF(G5285="PV","solar PV","solar thermal"),IF(VLOOKUP(H5285,'Cross-Page Data'!$D$4:$F$48,3,FALSE)="wind",VLOOKUP(G5285,'Cross-Page Data'!$I$4:$J$19,2,FALSE),IF(VLOOKUP(H5285,'Cross-Page Data'!$D$4:$F$48,3,FALSE)="hydro",VLOOKUP(G5285,'Cross-Page Data'!$I$4:$J$19,2,FALSE),VLOOKUP(H5285,'Cross-Page Data'!$D$4:$F$48,3,FALSE)))))</f>
        <v/>
      </c>
      <c r="M5285" s="120">
        <f>IF(AND($P$2=FALSE,OR(F5285="Commercial NAICS Cogen",F5285="Industrial NAICS Cogen",F5285="NAICS-22 Cogen")),FALSE,IF(AND($P$3=FALSE,OR(F5285="Commercial NAICS Cogen",F5285="Commercial NAICS Non-Cogen",F5285="Industrial NAICS Cogen", F5285="industrial NAICS non-Cogen")),FALSE, TRUE))</f>
        <v/>
      </c>
    </row>
    <row r="5286">
      <c r="A5286" s="129" t="n">
        <v>99999</v>
      </c>
      <c r="B5286" s="130" t="inlineStr">
        <is>
          <t>State-Fuel Level Increment</t>
        </is>
      </c>
      <c r="C5286" s="130" t="inlineStr">
        <is>
          <t>State-Fuel Level Increment</t>
        </is>
      </c>
      <c r="D5286" s="129" t="n">
        <v>99999</v>
      </c>
      <c r="E5286" s="130" t="inlineStr">
        <is>
          <t>WI</t>
        </is>
      </c>
      <c r="F5286" s="130" t="inlineStr">
        <is>
          <t>Electric Utility</t>
        </is>
      </c>
      <c r="G5286" s="130" t="inlineStr">
        <is>
          <t>CA</t>
        </is>
      </c>
      <c r="H5286" s="130" t="inlineStr">
        <is>
          <t>NG</t>
        </is>
      </c>
      <c r="I5286" s="130" t="inlineStr">
        <is>
          <t>NG</t>
        </is>
      </c>
      <c r="J5286" s="131" t="n">
        <v>104868.08</v>
      </c>
      <c r="K5286" s="129" t="n">
        <v>2020</v>
      </c>
      <c r="L5286" s="120">
        <f>IF(VLOOKUP(H5286,'Cross-Page Data'!$D$4:$F$48,3,FALSE)="natural gas",VLOOKUP(G5286,'Cross-Page Data'!$I$4:$J$19,2,FALSE),IF(VLOOKUP(H5286,'Cross-Page Data'!$D$4:$F$48,3,FALSE)="solar",IF(G5286="PV","solar PV","solar thermal"),IF(VLOOKUP(H5286,'Cross-Page Data'!$D$4:$F$48,3,FALSE)="wind",VLOOKUP(G5286,'Cross-Page Data'!$I$4:$J$19,2,FALSE),IF(VLOOKUP(H5286,'Cross-Page Data'!$D$4:$F$48,3,FALSE)="hydro",VLOOKUP(G5286,'Cross-Page Data'!$I$4:$J$19,2,FALSE),VLOOKUP(H5286,'Cross-Page Data'!$D$4:$F$48,3,FALSE)))))</f>
        <v/>
      </c>
      <c r="M5286" s="120">
        <f>IF(AND($P$2=FALSE,OR(F5286="Commercial NAICS Cogen",F5286="Industrial NAICS Cogen",F5286="NAICS-22 Cogen")),FALSE,IF(AND($P$3=FALSE,OR(F5286="Commercial NAICS Cogen",F5286="Commercial NAICS Non-Cogen",F5286="Industrial NAICS Cogen", F5286="industrial NAICS non-Cogen")),FALSE, TRUE))</f>
        <v/>
      </c>
    </row>
    <row r="5287">
      <c r="A5287" s="129" t="n">
        <v>99999</v>
      </c>
      <c r="B5287" s="130" t="inlineStr">
        <is>
          <t>State-Fuel Level Increment</t>
        </is>
      </c>
      <c r="C5287" s="130" t="inlineStr">
        <is>
          <t>State-Fuel Level Increment</t>
        </is>
      </c>
      <c r="D5287" s="129" t="n">
        <v>99999</v>
      </c>
      <c r="E5287" s="130" t="inlineStr">
        <is>
          <t>WI</t>
        </is>
      </c>
      <c r="F5287" s="130" t="inlineStr">
        <is>
          <t>Industrial NAICS Cogen</t>
        </is>
      </c>
      <c r="G5287" s="130" t="inlineStr">
        <is>
          <t>CA</t>
        </is>
      </c>
      <c r="H5287" s="130" t="inlineStr">
        <is>
          <t>NG</t>
        </is>
      </c>
      <c r="I5287" s="130" t="inlineStr">
        <is>
          <t>NG</t>
        </is>
      </c>
      <c r="J5287" s="131" t="n">
        <v>29668.925</v>
      </c>
      <c r="K5287" s="129" t="n">
        <v>2020</v>
      </c>
      <c r="L5287" s="120">
        <f>IF(VLOOKUP(H5287,'Cross-Page Data'!$D$4:$F$48,3,FALSE)="natural gas",VLOOKUP(G5287,'Cross-Page Data'!$I$4:$J$19,2,FALSE),IF(VLOOKUP(H5287,'Cross-Page Data'!$D$4:$F$48,3,FALSE)="solar",IF(G5287="PV","solar PV","solar thermal"),IF(VLOOKUP(H5287,'Cross-Page Data'!$D$4:$F$48,3,FALSE)="wind",VLOOKUP(G5287,'Cross-Page Data'!$I$4:$J$19,2,FALSE),IF(VLOOKUP(H5287,'Cross-Page Data'!$D$4:$F$48,3,FALSE)="hydro",VLOOKUP(G5287,'Cross-Page Data'!$I$4:$J$19,2,FALSE),VLOOKUP(H5287,'Cross-Page Data'!$D$4:$F$48,3,FALSE)))))</f>
        <v/>
      </c>
      <c r="M5287" s="120">
        <f>IF(AND($P$2=FALSE,OR(F5287="Commercial NAICS Cogen",F5287="Industrial NAICS Cogen",F5287="NAICS-22 Cogen")),FALSE,IF(AND($P$3=FALSE,OR(F5287="Commercial NAICS Cogen",F5287="Commercial NAICS Non-Cogen",F5287="Industrial NAICS Cogen", F5287="industrial NAICS non-Cogen")),FALSE, TRUE))</f>
        <v/>
      </c>
    </row>
    <row r="5288">
      <c r="A5288" s="129" t="n">
        <v>99999</v>
      </c>
      <c r="B5288" s="130" t="inlineStr">
        <is>
          <t>State-Fuel Level Increment</t>
        </is>
      </c>
      <c r="C5288" s="130" t="inlineStr">
        <is>
          <t>State-Fuel Level Increment</t>
        </is>
      </c>
      <c r="D5288" s="129" t="n">
        <v>99999</v>
      </c>
      <c r="E5288" s="130" t="inlineStr">
        <is>
          <t>CA</t>
        </is>
      </c>
      <c r="F5288" s="130" t="inlineStr">
        <is>
          <t>Commercial NAICS Cogen</t>
        </is>
      </c>
      <c r="G5288" s="130" t="inlineStr">
        <is>
          <t>CA</t>
        </is>
      </c>
      <c r="H5288" s="130" t="inlineStr">
        <is>
          <t>OBG</t>
        </is>
      </c>
      <c r="I5288" s="130" t="inlineStr">
        <is>
          <t>ORW</t>
        </is>
      </c>
      <c r="J5288" s="131" t="n">
        <v>0</v>
      </c>
      <c r="K5288" s="129" t="n">
        <v>2020</v>
      </c>
      <c r="L5288" s="120">
        <f>IF(VLOOKUP(H5288,'Cross-Page Data'!$D$4:$F$48,3,FALSE)="natural gas",VLOOKUP(G5288,'Cross-Page Data'!$I$4:$J$19,2,FALSE),IF(VLOOKUP(H5288,'Cross-Page Data'!$D$4:$F$48,3,FALSE)="solar",IF(G5288="PV","solar PV","solar thermal"),IF(VLOOKUP(H5288,'Cross-Page Data'!$D$4:$F$48,3,FALSE)="wind",VLOOKUP(G5288,'Cross-Page Data'!$I$4:$J$19,2,FALSE),IF(VLOOKUP(H5288,'Cross-Page Data'!$D$4:$F$48,3,FALSE)="hydro",VLOOKUP(G5288,'Cross-Page Data'!$I$4:$J$19,2,FALSE),VLOOKUP(H5288,'Cross-Page Data'!$D$4:$F$48,3,FALSE)))))</f>
        <v/>
      </c>
      <c r="M5288" s="120">
        <f>IF(AND($P$2=FALSE,OR(F5288="Commercial NAICS Cogen",F5288="Industrial NAICS Cogen",F5288="NAICS-22 Cogen")),FALSE,IF(AND($P$3=FALSE,OR(F5288="Commercial NAICS Cogen",F5288="Commercial NAICS Non-Cogen",F5288="Industrial NAICS Cogen", F5288="industrial NAICS non-Cogen")),FALSE, TRUE))</f>
        <v/>
      </c>
    </row>
    <row r="5289">
      <c r="A5289" s="129" t="n">
        <v>99999</v>
      </c>
      <c r="B5289" s="130" t="inlineStr">
        <is>
          <t>State-Fuel Level Increment</t>
        </is>
      </c>
      <c r="C5289" s="130" t="inlineStr">
        <is>
          <t>State-Fuel Level Increment</t>
        </is>
      </c>
      <c r="D5289" s="129" t="n">
        <v>99999</v>
      </c>
      <c r="E5289" s="130" t="inlineStr">
        <is>
          <t>NY</t>
        </is>
      </c>
      <c r="F5289" s="130" t="inlineStr">
        <is>
          <t>NAICS-22 Non-Cogen</t>
        </is>
      </c>
      <c r="G5289" s="130" t="inlineStr">
        <is>
          <t>CA</t>
        </is>
      </c>
      <c r="H5289" s="130" t="inlineStr">
        <is>
          <t>OBL</t>
        </is>
      </c>
      <c r="I5289" s="130" t="inlineStr">
        <is>
          <t>ORW</t>
        </is>
      </c>
      <c r="J5289" s="131" t="n">
        <v>0</v>
      </c>
      <c r="K5289" s="129" t="n">
        <v>2020</v>
      </c>
      <c r="L5289" s="120">
        <f>IF(VLOOKUP(H5289,'Cross-Page Data'!$D$4:$F$48,3,FALSE)="natural gas",VLOOKUP(G5289,'Cross-Page Data'!$I$4:$J$19,2,FALSE),IF(VLOOKUP(H5289,'Cross-Page Data'!$D$4:$F$48,3,FALSE)="solar",IF(G5289="PV","solar PV","solar thermal"),IF(VLOOKUP(H5289,'Cross-Page Data'!$D$4:$F$48,3,FALSE)="wind",VLOOKUP(G5289,'Cross-Page Data'!$I$4:$J$19,2,FALSE),IF(VLOOKUP(H5289,'Cross-Page Data'!$D$4:$F$48,3,FALSE)="hydro",VLOOKUP(G5289,'Cross-Page Data'!$I$4:$J$19,2,FALSE),VLOOKUP(H5289,'Cross-Page Data'!$D$4:$F$48,3,FALSE)))))</f>
        <v/>
      </c>
      <c r="M5289" s="120">
        <f>IF(AND($P$2=FALSE,OR(F5289="Commercial NAICS Cogen",F5289="Industrial NAICS Cogen",F5289="NAICS-22 Cogen")),FALSE,IF(AND($P$3=FALSE,OR(F5289="Commercial NAICS Cogen",F5289="Commercial NAICS Non-Cogen",F5289="Industrial NAICS Cogen", F5289="industrial NAICS non-Cogen")),FALSE, TRUE))</f>
        <v/>
      </c>
    </row>
    <row r="5290">
      <c r="A5290" s="129" t="n">
        <v>99999</v>
      </c>
      <c r="B5290" s="130" t="inlineStr">
        <is>
          <t>State-Fuel Level Increment</t>
        </is>
      </c>
      <c r="C5290" s="130" t="inlineStr">
        <is>
          <t>State-Fuel Level Increment</t>
        </is>
      </c>
      <c r="D5290" s="129" t="n">
        <v>99999</v>
      </c>
      <c r="E5290" s="130" t="inlineStr">
        <is>
          <t>LA</t>
        </is>
      </c>
      <c r="F5290" s="130" t="inlineStr">
        <is>
          <t>Industrial NAICS Cogen</t>
        </is>
      </c>
      <c r="G5290" s="130" t="inlineStr">
        <is>
          <t>CA</t>
        </is>
      </c>
      <c r="H5290" s="130" t="inlineStr">
        <is>
          <t>OG</t>
        </is>
      </c>
      <c r="I5290" s="130" t="inlineStr">
        <is>
          <t>OOG</t>
        </is>
      </c>
      <c r="J5290" s="131" t="n">
        <v>212634.67</v>
      </c>
      <c r="K5290" s="129" t="n">
        <v>2020</v>
      </c>
      <c r="L5290" s="120">
        <f>IF(VLOOKUP(H5290,'Cross-Page Data'!$D$4:$F$48,3,FALSE)="natural gas",VLOOKUP(G5290,'Cross-Page Data'!$I$4:$J$19,2,FALSE),IF(VLOOKUP(H5290,'Cross-Page Data'!$D$4:$F$48,3,FALSE)="solar",IF(G5290="PV","solar PV","solar thermal"),IF(VLOOKUP(H5290,'Cross-Page Data'!$D$4:$F$48,3,FALSE)="wind",VLOOKUP(G5290,'Cross-Page Data'!$I$4:$J$19,2,FALSE),IF(VLOOKUP(H5290,'Cross-Page Data'!$D$4:$F$48,3,FALSE)="hydro",VLOOKUP(G5290,'Cross-Page Data'!$I$4:$J$19,2,FALSE),VLOOKUP(H5290,'Cross-Page Data'!$D$4:$F$48,3,FALSE)))))</f>
        <v/>
      </c>
      <c r="M5290" s="120">
        <f>IF(AND($P$2=FALSE,OR(F5290="Commercial NAICS Cogen",F5290="Industrial NAICS Cogen",F5290="NAICS-22 Cogen")),FALSE,IF(AND($P$3=FALSE,OR(F5290="Commercial NAICS Cogen",F5290="Commercial NAICS Non-Cogen",F5290="Industrial NAICS Cogen", F5290="industrial NAICS non-Cogen")),FALSE, TRUE))</f>
        <v/>
      </c>
    </row>
    <row r="5291">
      <c r="A5291" s="129" t="n">
        <v>99999</v>
      </c>
      <c r="B5291" s="130" t="inlineStr">
        <is>
          <t>State-Fuel Level Increment</t>
        </is>
      </c>
      <c r="C5291" s="130" t="inlineStr">
        <is>
          <t>State-Fuel Level Increment</t>
        </is>
      </c>
      <c r="D5291" s="129" t="n">
        <v>99999</v>
      </c>
      <c r="E5291" s="130" t="inlineStr">
        <is>
          <t>TX</t>
        </is>
      </c>
      <c r="F5291" s="130" t="inlineStr">
        <is>
          <t>Industrial NAICS Cogen</t>
        </is>
      </c>
      <c r="G5291" s="130" t="inlineStr">
        <is>
          <t>CA</t>
        </is>
      </c>
      <c r="H5291" s="130" t="inlineStr">
        <is>
          <t>OG</t>
        </is>
      </c>
      <c r="I5291" s="130" t="inlineStr">
        <is>
          <t>OOG</t>
        </is>
      </c>
      <c r="J5291" s="131" t="n">
        <v>14523.375</v>
      </c>
      <c r="K5291" s="129" t="n">
        <v>2020</v>
      </c>
      <c r="L5291" s="120">
        <f>IF(VLOOKUP(H5291,'Cross-Page Data'!$D$4:$F$48,3,FALSE)="natural gas",VLOOKUP(G5291,'Cross-Page Data'!$I$4:$J$19,2,FALSE),IF(VLOOKUP(H5291,'Cross-Page Data'!$D$4:$F$48,3,FALSE)="solar",IF(G5291="PV","solar PV","solar thermal"),IF(VLOOKUP(H5291,'Cross-Page Data'!$D$4:$F$48,3,FALSE)="wind",VLOOKUP(G5291,'Cross-Page Data'!$I$4:$J$19,2,FALSE),IF(VLOOKUP(H5291,'Cross-Page Data'!$D$4:$F$48,3,FALSE)="hydro",VLOOKUP(G5291,'Cross-Page Data'!$I$4:$J$19,2,FALSE),VLOOKUP(H5291,'Cross-Page Data'!$D$4:$F$48,3,FALSE)))))</f>
        <v/>
      </c>
      <c r="M5291" s="120">
        <f>IF(AND($P$2=FALSE,OR(F5291="Commercial NAICS Cogen",F5291="Industrial NAICS Cogen",F5291="NAICS-22 Cogen")),FALSE,IF(AND($P$3=FALSE,OR(F5291="Commercial NAICS Cogen",F5291="Commercial NAICS Non-Cogen",F5291="Industrial NAICS Cogen", F5291="industrial NAICS non-Cogen")),FALSE, TRUE))</f>
        <v/>
      </c>
    </row>
    <row r="5292">
      <c r="A5292" s="129" t="n">
        <v>99999</v>
      </c>
      <c r="B5292" s="130" t="inlineStr">
        <is>
          <t>State-Fuel Level Increment</t>
        </is>
      </c>
      <c r="C5292" s="130" t="inlineStr">
        <is>
          <t>State-Fuel Level Increment</t>
        </is>
      </c>
      <c r="D5292" s="129" t="n">
        <v>99999</v>
      </c>
      <c r="E5292" s="130" t="inlineStr">
        <is>
          <t>LA</t>
        </is>
      </c>
      <c r="F5292" s="130" t="inlineStr">
        <is>
          <t>Industrial NAICS Cogen</t>
        </is>
      </c>
      <c r="G5292" s="130" t="inlineStr">
        <is>
          <t>CA</t>
        </is>
      </c>
      <c r="H5292" s="130" t="inlineStr">
        <is>
          <t>OTH</t>
        </is>
      </c>
      <c r="I5292" s="130" t="inlineStr">
        <is>
          <t>OTH</t>
        </is>
      </c>
      <c r="J5292" s="131" t="n">
        <v>0</v>
      </c>
      <c r="K5292" s="129" t="n">
        <v>2020</v>
      </c>
      <c r="L5292" s="120">
        <f>IF(VLOOKUP(H5292,'Cross-Page Data'!$D$4:$F$48,3,FALSE)="natural gas",VLOOKUP(G5292,'Cross-Page Data'!$I$4:$J$19,2,FALSE),IF(VLOOKUP(H5292,'Cross-Page Data'!$D$4:$F$48,3,FALSE)="solar",IF(G5292="PV","solar PV","solar thermal"),IF(VLOOKUP(H5292,'Cross-Page Data'!$D$4:$F$48,3,FALSE)="wind",VLOOKUP(G5292,'Cross-Page Data'!$I$4:$J$19,2,FALSE),IF(VLOOKUP(H5292,'Cross-Page Data'!$D$4:$F$48,3,FALSE)="hydro",VLOOKUP(G5292,'Cross-Page Data'!$I$4:$J$19,2,FALSE),VLOOKUP(H5292,'Cross-Page Data'!$D$4:$F$48,3,FALSE)))))</f>
        <v/>
      </c>
      <c r="M5292" s="120">
        <f>IF(AND($P$2=FALSE,OR(F5292="Commercial NAICS Cogen",F5292="Industrial NAICS Cogen",F5292="NAICS-22 Cogen")),FALSE,IF(AND($P$3=FALSE,OR(F5292="Commercial NAICS Cogen",F5292="Commercial NAICS Non-Cogen",F5292="Industrial NAICS Cogen", F5292="industrial NAICS non-Cogen")),FALSE, TRUE))</f>
        <v/>
      </c>
    </row>
    <row r="5293">
      <c r="A5293" s="129" t="n">
        <v>99999</v>
      </c>
      <c r="B5293" s="130" t="inlineStr">
        <is>
          <t>State-Fuel Level Increment</t>
        </is>
      </c>
      <c r="C5293" s="130" t="inlineStr">
        <is>
          <t>State-Fuel Level Increment</t>
        </is>
      </c>
      <c r="D5293" s="129" t="n">
        <v>99999</v>
      </c>
      <c r="E5293" s="130" t="inlineStr">
        <is>
          <t>AL</t>
        </is>
      </c>
      <c r="F5293" s="130" t="inlineStr">
        <is>
          <t>Electric Utility</t>
        </is>
      </c>
      <c r="G5293" s="130" t="inlineStr">
        <is>
          <t>CE</t>
        </is>
      </c>
      <c r="H5293" s="130" t="inlineStr">
        <is>
          <t>NG</t>
        </is>
      </c>
      <c r="I5293" s="130" t="inlineStr">
        <is>
          <t>NG</t>
        </is>
      </c>
      <c r="J5293" s="131" t="n">
        <v>12905.145</v>
      </c>
      <c r="K5293" s="129" t="n">
        <v>2020</v>
      </c>
      <c r="L5293" s="120">
        <f>IF(VLOOKUP(H5293,'Cross-Page Data'!$D$4:$F$48,3,FALSE)="natural gas",VLOOKUP(G5293,'Cross-Page Data'!$I$4:$J$19,2,FALSE),IF(VLOOKUP(H5293,'Cross-Page Data'!$D$4:$F$48,3,FALSE)="solar",IF(G5293="PV","solar PV","solar thermal"),IF(VLOOKUP(H5293,'Cross-Page Data'!$D$4:$F$48,3,FALSE)="wind",VLOOKUP(G5293,'Cross-Page Data'!$I$4:$J$19,2,FALSE),IF(VLOOKUP(H5293,'Cross-Page Data'!$D$4:$F$48,3,FALSE)="hydro",VLOOKUP(G5293,'Cross-Page Data'!$I$4:$J$19,2,FALSE),VLOOKUP(H5293,'Cross-Page Data'!$D$4:$F$48,3,FALSE)))))</f>
        <v/>
      </c>
      <c r="M5293" s="120">
        <f>IF(AND($P$2=FALSE,OR(F5293="Commercial NAICS Cogen",F5293="Industrial NAICS Cogen",F5293="NAICS-22 Cogen")),FALSE,IF(AND($P$3=FALSE,OR(F5293="Commercial NAICS Cogen",F5293="Commercial NAICS Non-Cogen",F5293="Industrial NAICS Cogen", F5293="industrial NAICS non-Cogen")),FALSE, TRUE))</f>
        <v/>
      </c>
    </row>
    <row r="5294">
      <c r="A5294" s="129" t="n">
        <v>99999</v>
      </c>
      <c r="B5294" s="130" t="inlineStr">
        <is>
          <t>State-Fuel Level Increment</t>
        </is>
      </c>
      <c r="C5294" s="130" t="inlineStr">
        <is>
          <t>State-Fuel Level Increment</t>
        </is>
      </c>
      <c r="D5294" s="129" t="n">
        <v>99999</v>
      </c>
      <c r="E5294" s="130" t="inlineStr">
        <is>
          <t>MS</t>
        </is>
      </c>
      <c r="F5294" s="130" t="inlineStr">
        <is>
          <t>Electric Utility</t>
        </is>
      </c>
      <c r="G5294" s="130" t="inlineStr">
        <is>
          <t>CS</t>
        </is>
      </c>
      <c r="H5294" s="130" t="inlineStr">
        <is>
          <t>DFO</t>
        </is>
      </c>
      <c r="I5294" s="130" t="inlineStr">
        <is>
          <t>DFO</t>
        </is>
      </c>
      <c r="J5294" s="131" t="n">
        <v>0</v>
      </c>
      <c r="K5294" s="129" t="n">
        <v>2020</v>
      </c>
      <c r="L5294" s="120">
        <f>IF(VLOOKUP(H5294,'Cross-Page Data'!$D$4:$F$48,3,FALSE)="natural gas",VLOOKUP(G5294,'Cross-Page Data'!$I$4:$J$19,2,FALSE),IF(VLOOKUP(H5294,'Cross-Page Data'!$D$4:$F$48,3,FALSE)="solar",IF(G5294="PV","solar PV","solar thermal"),IF(VLOOKUP(H5294,'Cross-Page Data'!$D$4:$F$48,3,FALSE)="wind",VLOOKUP(G5294,'Cross-Page Data'!$I$4:$J$19,2,FALSE),IF(VLOOKUP(H5294,'Cross-Page Data'!$D$4:$F$48,3,FALSE)="hydro",VLOOKUP(G5294,'Cross-Page Data'!$I$4:$J$19,2,FALSE),VLOOKUP(H5294,'Cross-Page Data'!$D$4:$F$48,3,FALSE)))))</f>
        <v/>
      </c>
      <c r="M5294" s="120">
        <f>IF(AND($P$2=FALSE,OR(F5294="Commercial NAICS Cogen",F5294="Industrial NAICS Cogen",F5294="NAICS-22 Cogen")),FALSE,IF(AND($P$3=FALSE,OR(F5294="Commercial NAICS Cogen",F5294="Commercial NAICS Non-Cogen",F5294="Industrial NAICS Cogen", F5294="industrial NAICS non-Cogen")),FALSE, TRUE))</f>
        <v/>
      </c>
    </row>
    <row r="5295">
      <c r="A5295" s="129" t="n">
        <v>99999</v>
      </c>
      <c r="B5295" s="130" t="inlineStr">
        <is>
          <t>State-Fuel Level Increment</t>
        </is>
      </c>
      <c r="C5295" s="130" t="inlineStr">
        <is>
          <t>State-Fuel Level Increment</t>
        </is>
      </c>
      <c r="D5295" s="129" t="n">
        <v>99999</v>
      </c>
      <c r="E5295" s="130" t="inlineStr">
        <is>
          <t>FL</t>
        </is>
      </c>
      <c r="F5295" s="130" t="inlineStr">
        <is>
          <t>NAICS-22 Cogen</t>
        </is>
      </c>
      <c r="G5295" s="130" t="inlineStr">
        <is>
          <t>CS</t>
        </is>
      </c>
      <c r="H5295" s="130" t="inlineStr">
        <is>
          <t>NG</t>
        </is>
      </c>
      <c r="I5295" s="130" t="inlineStr">
        <is>
          <t>NG</t>
        </is>
      </c>
      <c r="J5295" s="131" t="n">
        <v>953789.6800000001</v>
      </c>
      <c r="K5295" s="129" t="n">
        <v>2020</v>
      </c>
      <c r="L5295" s="120">
        <f>IF(VLOOKUP(H5295,'Cross-Page Data'!$D$4:$F$48,3,FALSE)="natural gas",VLOOKUP(G5295,'Cross-Page Data'!$I$4:$J$19,2,FALSE),IF(VLOOKUP(H5295,'Cross-Page Data'!$D$4:$F$48,3,FALSE)="solar",IF(G5295="PV","solar PV","solar thermal"),IF(VLOOKUP(H5295,'Cross-Page Data'!$D$4:$F$48,3,FALSE)="wind",VLOOKUP(G5295,'Cross-Page Data'!$I$4:$J$19,2,FALSE),IF(VLOOKUP(H5295,'Cross-Page Data'!$D$4:$F$48,3,FALSE)="hydro",VLOOKUP(G5295,'Cross-Page Data'!$I$4:$J$19,2,FALSE),VLOOKUP(H5295,'Cross-Page Data'!$D$4:$F$48,3,FALSE)))))</f>
        <v/>
      </c>
      <c r="M5295" s="120">
        <f>IF(AND($P$2=FALSE,OR(F5295="Commercial NAICS Cogen",F5295="Industrial NAICS Cogen",F5295="NAICS-22 Cogen")),FALSE,IF(AND($P$3=FALSE,OR(F5295="Commercial NAICS Cogen",F5295="Commercial NAICS Non-Cogen",F5295="Industrial NAICS Cogen", F5295="industrial NAICS non-Cogen")),FALSE, TRUE))</f>
        <v/>
      </c>
    </row>
    <row r="5296">
      <c r="A5296" s="129" t="n">
        <v>99999</v>
      </c>
      <c r="B5296" s="130" t="inlineStr">
        <is>
          <t>State-Fuel Level Increment</t>
        </is>
      </c>
      <c r="C5296" s="130" t="inlineStr">
        <is>
          <t>State-Fuel Level Increment</t>
        </is>
      </c>
      <c r="D5296" s="129" t="n">
        <v>99999</v>
      </c>
      <c r="E5296" s="130" t="inlineStr">
        <is>
          <t>MA</t>
        </is>
      </c>
      <c r="F5296" s="130" t="inlineStr">
        <is>
          <t>NAICS-22 Non-Cogen</t>
        </is>
      </c>
      <c r="G5296" s="130" t="inlineStr">
        <is>
          <t>CS</t>
        </is>
      </c>
      <c r="H5296" s="130" t="inlineStr">
        <is>
          <t>NG</t>
        </is>
      </c>
      <c r="I5296" s="130" t="inlineStr">
        <is>
          <t>NG</t>
        </is>
      </c>
      <c r="J5296" s="131" t="n">
        <v>664076.26</v>
      </c>
      <c r="K5296" s="129" t="n">
        <v>2020</v>
      </c>
      <c r="L5296" s="120">
        <f>IF(VLOOKUP(H5296,'Cross-Page Data'!$D$4:$F$48,3,FALSE)="natural gas",VLOOKUP(G5296,'Cross-Page Data'!$I$4:$J$19,2,FALSE),IF(VLOOKUP(H5296,'Cross-Page Data'!$D$4:$F$48,3,FALSE)="solar",IF(G5296="PV","solar PV","solar thermal"),IF(VLOOKUP(H5296,'Cross-Page Data'!$D$4:$F$48,3,FALSE)="wind",VLOOKUP(G5296,'Cross-Page Data'!$I$4:$J$19,2,FALSE),IF(VLOOKUP(H5296,'Cross-Page Data'!$D$4:$F$48,3,FALSE)="hydro",VLOOKUP(G5296,'Cross-Page Data'!$I$4:$J$19,2,FALSE),VLOOKUP(H5296,'Cross-Page Data'!$D$4:$F$48,3,FALSE)))))</f>
        <v/>
      </c>
      <c r="M5296" s="120">
        <f>IF(AND($P$2=FALSE,OR(F5296="Commercial NAICS Cogen",F5296="Industrial NAICS Cogen",F5296="NAICS-22 Cogen")),FALSE,IF(AND($P$3=FALSE,OR(F5296="Commercial NAICS Cogen",F5296="Commercial NAICS Non-Cogen",F5296="Industrial NAICS Cogen", F5296="industrial NAICS non-Cogen")),FALSE, TRUE))</f>
        <v/>
      </c>
    </row>
    <row r="5297">
      <c r="A5297" s="129" t="n">
        <v>99999</v>
      </c>
      <c r="B5297" s="130" t="inlineStr">
        <is>
          <t>State-Fuel Level Increment</t>
        </is>
      </c>
      <c r="C5297" s="130" t="inlineStr">
        <is>
          <t>State-Fuel Level Increment</t>
        </is>
      </c>
      <c r="D5297" s="129" t="n">
        <v>99999</v>
      </c>
      <c r="E5297" s="130" t="inlineStr">
        <is>
          <t>MO</t>
        </is>
      </c>
      <c r="F5297" s="130" t="inlineStr">
        <is>
          <t>Electric Utility</t>
        </is>
      </c>
      <c r="G5297" s="130" t="inlineStr">
        <is>
          <t>CS</t>
        </is>
      </c>
      <c r="H5297" s="130" t="inlineStr">
        <is>
          <t>NG</t>
        </is>
      </c>
      <c r="I5297" s="130" t="inlineStr">
        <is>
          <t>NG</t>
        </is>
      </c>
      <c r="J5297" s="131" t="n">
        <v>1014608.7</v>
      </c>
      <c r="K5297" s="129" t="n">
        <v>2020</v>
      </c>
      <c r="L5297" s="120">
        <f>IF(VLOOKUP(H5297,'Cross-Page Data'!$D$4:$F$48,3,FALSE)="natural gas",VLOOKUP(G5297,'Cross-Page Data'!$I$4:$J$19,2,FALSE),IF(VLOOKUP(H5297,'Cross-Page Data'!$D$4:$F$48,3,FALSE)="solar",IF(G5297="PV","solar PV","solar thermal"),IF(VLOOKUP(H5297,'Cross-Page Data'!$D$4:$F$48,3,FALSE)="wind",VLOOKUP(G5297,'Cross-Page Data'!$I$4:$J$19,2,FALSE),IF(VLOOKUP(H5297,'Cross-Page Data'!$D$4:$F$48,3,FALSE)="hydro",VLOOKUP(G5297,'Cross-Page Data'!$I$4:$J$19,2,FALSE),VLOOKUP(H5297,'Cross-Page Data'!$D$4:$F$48,3,FALSE)))))</f>
        <v/>
      </c>
      <c r="M5297" s="120">
        <f>IF(AND($P$2=FALSE,OR(F5297="Commercial NAICS Cogen",F5297="Industrial NAICS Cogen",F5297="NAICS-22 Cogen")),FALSE,IF(AND($P$3=FALSE,OR(F5297="Commercial NAICS Cogen",F5297="Commercial NAICS Non-Cogen",F5297="Industrial NAICS Cogen", F5297="industrial NAICS non-Cogen")),FALSE, TRUE))</f>
        <v/>
      </c>
    </row>
    <row r="5298">
      <c r="A5298" s="129" t="n">
        <v>99999</v>
      </c>
      <c r="B5298" s="130" t="inlineStr">
        <is>
          <t>State-Fuel Level Increment</t>
        </is>
      </c>
      <c r="C5298" s="130" t="inlineStr">
        <is>
          <t>State-Fuel Level Increment</t>
        </is>
      </c>
      <c r="D5298" s="129" t="n">
        <v>99999</v>
      </c>
      <c r="E5298" s="130" t="inlineStr">
        <is>
          <t>MS</t>
        </is>
      </c>
      <c r="F5298" s="130" t="inlineStr">
        <is>
          <t>Electric Utility</t>
        </is>
      </c>
      <c r="G5298" s="130" t="inlineStr">
        <is>
          <t>CS</t>
        </is>
      </c>
      <c r="H5298" s="130" t="inlineStr">
        <is>
          <t>NG</t>
        </is>
      </c>
      <c r="I5298" s="130" t="inlineStr">
        <is>
          <t>NG</t>
        </is>
      </c>
      <c r="J5298" s="131" t="n">
        <v>2421.111</v>
      </c>
      <c r="K5298" s="129" t="n">
        <v>2020</v>
      </c>
      <c r="L5298" s="120">
        <f>IF(VLOOKUP(H5298,'Cross-Page Data'!$D$4:$F$48,3,FALSE)="natural gas",VLOOKUP(G5298,'Cross-Page Data'!$I$4:$J$19,2,FALSE),IF(VLOOKUP(H5298,'Cross-Page Data'!$D$4:$F$48,3,FALSE)="solar",IF(G5298="PV","solar PV","solar thermal"),IF(VLOOKUP(H5298,'Cross-Page Data'!$D$4:$F$48,3,FALSE)="wind",VLOOKUP(G5298,'Cross-Page Data'!$I$4:$J$19,2,FALSE),IF(VLOOKUP(H5298,'Cross-Page Data'!$D$4:$F$48,3,FALSE)="hydro",VLOOKUP(G5298,'Cross-Page Data'!$I$4:$J$19,2,FALSE),VLOOKUP(H5298,'Cross-Page Data'!$D$4:$F$48,3,FALSE)))))</f>
        <v/>
      </c>
      <c r="M5298" s="120">
        <f>IF(AND($P$2=FALSE,OR(F5298="Commercial NAICS Cogen",F5298="Industrial NAICS Cogen",F5298="NAICS-22 Cogen")),FALSE,IF(AND($P$3=FALSE,OR(F5298="Commercial NAICS Cogen",F5298="Commercial NAICS Non-Cogen",F5298="Industrial NAICS Cogen", F5298="industrial NAICS non-Cogen")),FALSE, TRUE))</f>
        <v/>
      </c>
    </row>
    <row r="5299">
      <c r="A5299" s="129" t="n">
        <v>99999</v>
      </c>
      <c r="B5299" s="130" t="inlineStr">
        <is>
          <t>State-Fuel Level Increment</t>
        </is>
      </c>
      <c r="C5299" s="130" t="inlineStr">
        <is>
          <t>State-Fuel Level Increment</t>
        </is>
      </c>
      <c r="D5299" s="129" t="n">
        <v>99999</v>
      </c>
      <c r="E5299" s="130" t="inlineStr">
        <is>
          <t>NY</t>
        </is>
      </c>
      <c r="F5299" s="130" t="inlineStr">
        <is>
          <t>Commercial NAICS Cogen</t>
        </is>
      </c>
      <c r="G5299" s="130" t="inlineStr">
        <is>
          <t>CT</t>
        </is>
      </c>
      <c r="H5299" s="130" t="inlineStr">
        <is>
          <t>BIT</t>
        </is>
      </c>
      <c r="I5299" s="130" t="inlineStr">
        <is>
          <t>COL</t>
        </is>
      </c>
      <c r="J5299" s="131" t="n">
        <v>0</v>
      </c>
      <c r="K5299" s="129" t="n">
        <v>2020</v>
      </c>
      <c r="L5299" s="120">
        <f>IF(VLOOKUP(H5299,'Cross-Page Data'!$D$4:$F$48,3,FALSE)="natural gas",VLOOKUP(G5299,'Cross-Page Data'!$I$4:$J$19,2,FALSE),IF(VLOOKUP(H5299,'Cross-Page Data'!$D$4:$F$48,3,FALSE)="solar",IF(G5299="PV","solar PV","solar thermal"),IF(VLOOKUP(H5299,'Cross-Page Data'!$D$4:$F$48,3,FALSE)="wind",VLOOKUP(G5299,'Cross-Page Data'!$I$4:$J$19,2,FALSE),IF(VLOOKUP(H5299,'Cross-Page Data'!$D$4:$F$48,3,FALSE)="hydro",VLOOKUP(G5299,'Cross-Page Data'!$I$4:$J$19,2,FALSE),VLOOKUP(H5299,'Cross-Page Data'!$D$4:$F$48,3,FALSE)))))</f>
        <v/>
      </c>
      <c r="M5299" s="120">
        <f>IF(AND($P$2=FALSE,OR(F5299="Commercial NAICS Cogen",F5299="Industrial NAICS Cogen",F5299="NAICS-22 Cogen")),FALSE,IF(AND($P$3=FALSE,OR(F5299="Commercial NAICS Cogen",F5299="Commercial NAICS Non-Cogen",F5299="Industrial NAICS Cogen", F5299="industrial NAICS non-Cogen")),FALSE, TRUE))</f>
        <v/>
      </c>
    </row>
    <row r="5300">
      <c r="A5300" s="129" t="n">
        <v>99999</v>
      </c>
      <c r="B5300" s="130" t="inlineStr">
        <is>
          <t>State-Fuel Level Increment</t>
        </is>
      </c>
      <c r="C5300" s="130" t="inlineStr">
        <is>
          <t>State-Fuel Level Increment</t>
        </is>
      </c>
      <c r="D5300" s="129" t="n">
        <v>99999</v>
      </c>
      <c r="E5300" s="130" t="inlineStr">
        <is>
          <t>PA</t>
        </is>
      </c>
      <c r="F5300" s="130" t="inlineStr">
        <is>
          <t>NAICS-22 Non-Cogen</t>
        </is>
      </c>
      <c r="G5300" s="130" t="inlineStr">
        <is>
          <t>CT</t>
        </is>
      </c>
      <c r="H5300" s="130" t="inlineStr">
        <is>
          <t>BIT</t>
        </is>
      </c>
      <c r="I5300" s="130" t="inlineStr">
        <is>
          <t>COL</t>
        </is>
      </c>
      <c r="J5300" s="131" t="n">
        <v>0</v>
      </c>
      <c r="K5300" s="129" t="n">
        <v>2020</v>
      </c>
      <c r="L5300" s="120">
        <f>IF(VLOOKUP(H5300,'Cross-Page Data'!$D$4:$F$48,3,FALSE)="natural gas",VLOOKUP(G5300,'Cross-Page Data'!$I$4:$J$19,2,FALSE),IF(VLOOKUP(H5300,'Cross-Page Data'!$D$4:$F$48,3,FALSE)="solar",IF(G5300="PV","solar PV","solar thermal"),IF(VLOOKUP(H5300,'Cross-Page Data'!$D$4:$F$48,3,FALSE)="wind",VLOOKUP(G5300,'Cross-Page Data'!$I$4:$J$19,2,FALSE),IF(VLOOKUP(H5300,'Cross-Page Data'!$D$4:$F$48,3,FALSE)="hydro",VLOOKUP(G5300,'Cross-Page Data'!$I$4:$J$19,2,FALSE),VLOOKUP(H5300,'Cross-Page Data'!$D$4:$F$48,3,FALSE)))))</f>
        <v/>
      </c>
      <c r="M5300" s="120">
        <f>IF(AND($P$2=FALSE,OR(F5300="Commercial NAICS Cogen",F5300="Industrial NAICS Cogen",F5300="NAICS-22 Cogen")),FALSE,IF(AND($P$3=FALSE,OR(F5300="Commercial NAICS Cogen",F5300="Commercial NAICS Non-Cogen",F5300="Industrial NAICS Cogen", F5300="industrial NAICS non-Cogen")),FALSE, TRUE))</f>
        <v/>
      </c>
    </row>
    <row r="5301">
      <c r="A5301" s="129" t="n">
        <v>99999</v>
      </c>
      <c r="B5301" s="130" t="inlineStr">
        <is>
          <t>State-Fuel Level Increment</t>
        </is>
      </c>
      <c r="C5301" s="130" t="inlineStr">
        <is>
          <t>State-Fuel Level Increment</t>
        </is>
      </c>
      <c r="D5301" s="129" t="n">
        <v>99999</v>
      </c>
      <c r="E5301" s="130" t="inlineStr">
        <is>
          <t>PA</t>
        </is>
      </c>
      <c r="F5301" s="130" t="inlineStr">
        <is>
          <t>Industrial NAICS Non-Cogen</t>
        </is>
      </c>
      <c r="G5301" s="130" t="inlineStr">
        <is>
          <t>CT</t>
        </is>
      </c>
      <c r="H5301" s="130" t="inlineStr">
        <is>
          <t>BIT</t>
        </is>
      </c>
      <c r="I5301" s="130" t="inlineStr">
        <is>
          <t>COL</t>
        </is>
      </c>
      <c r="J5301" s="131" t="n">
        <v>0</v>
      </c>
      <c r="K5301" s="129" t="n">
        <v>2020</v>
      </c>
      <c r="L5301" s="120">
        <f>IF(VLOOKUP(H5301,'Cross-Page Data'!$D$4:$F$48,3,FALSE)="natural gas",VLOOKUP(G5301,'Cross-Page Data'!$I$4:$J$19,2,FALSE),IF(VLOOKUP(H5301,'Cross-Page Data'!$D$4:$F$48,3,FALSE)="solar",IF(G5301="PV","solar PV","solar thermal"),IF(VLOOKUP(H5301,'Cross-Page Data'!$D$4:$F$48,3,FALSE)="wind",VLOOKUP(G5301,'Cross-Page Data'!$I$4:$J$19,2,FALSE),IF(VLOOKUP(H5301,'Cross-Page Data'!$D$4:$F$48,3,FALSE)="hydro",VLOOKUP(G5301,'Cross-Page Data'!$I$4:$J$19,2,FALSE),VLOOKUP(H5301,'Cross-Page Data'!$D$4:$F$48,3,FALSE)))))</f>
        <v/>
      </c>
      <c r="M5301" s="120">
        <f>IF(AND($P$2=FALSE,OR(F5301="Commercial NAICS Cogen",F5301="Industrial NAICS Cogen",F5301="NAICS-22 Cogen")),FALSE,IF(AND($P$3=FALSE,OR(F5301="Commercial NAICS Cogen",F5301="Commercial NAICS Non-Cogen",F5301="Industrial NAICS Cogen", F5301="industrial NAICS non-Cogen")),FALSE, TRUE))</f>
        <v/>
      </c>
    </row>
    <row r="5302">
      <c r="A5302" s="129" t="n">
        <v>99999</v>
      </c>
      <c r="B5302" s="130" t="inlineStr">
        <is>
          <t>State-Fuel Level Increment</t>
        </is>
      </c>
      <c r="C5302" s="130" t="inlineStr">
        <is>
          <t>State-Fuel Level Increment</t>
        </is>
      </c>
      <c r="D5302" s="129" t="n">
        <v>99999</v>
      </c>
      <c r="E5302" s="130" t="inlineStr">
        <is>
          <t>PA</t>
        </is>
      </c>
      <c r="F5302" s="130" t="inlineStr">
        <is>
          <t>Industrial NAICS Cogen</t>
        </is>
      </c>
      <c r="G5302" s="130" t="inlineStr">
        <is>
          <t>CT</t>
        </is>
      </c>
      <c r="H5302" s="130" t="inlineStr">
        <is>
          <t>BIT</t>
        </is>
      </c>
      <c r="I5302" s="130" t="inlineStr">
        <is>
          <t>COL</t>
        </is>
      </c>
      <c r="J5302" s="131" t="n">
        <v>0</v>
      </c>
      <c r="K5302" s="129" t="n">
        <v>2020</v>
      </c>
      <c r="L5302" s="120">
        <f>IF(VLOOKUP(H5302,'Cross-Page Data'!$D$4:$F$48,3,FALSE)="natural gas",VLOOKUP(G5302,'Cross-Page Data'!$I$4:$J$19,2,FALSE),IF(VLOOKUP(H5302,'Cross-Page Data'!$D$4:$F$48,3,FALSE)="solar",IF(G5302="PV","solar PV","solar thermal"),IF(VLOOKUP(H5302,'Cross-Page Data'!$D$4:$F$48,3,FALSE)="wind",VLOOKUP(G5302,'Cross-Page Data'!$I$4:$J$19,2,FALSE),IF(VLOOKUP(H5302,'Cross-Page Data'!$D$4:$F$48,3,FALSE)="hydro",VLOOKUP(G5302,'Cross-Page Data'!$I$4:$J$19,2,FALSE),VLOOKUP(H5302,'Cross-Page Data'!$D$4:$F$48,3,FALSE)))))</f>
        <v/>
      </c>
      <c r="M5302" s="120">
        <f>IF(AND($P$2=FALSE,OR(F5302="Commercial NAICS Cogen",F5302="Industrial NAICS Cogen",F5302="NAICS-22 Cogen")),FALSE,IF(AND($P$3=FALSE,OR(F5302="Commercial NAICS Cogen",F5302="Commercial NAICS Non-Cogen",F5302="Industrial NAICS Cogen", F5302="industrial NAICS non-Cogen")),FALSE, TRUE))</f>
        <v/>
      </c>
    </row>
    <row r="5303">
      <c r="A5303" s="129" t="n">
        <v>99999</v>
      </c>
      <c r="B5303" s="130" t="inlineStr">
        <is>
          <t>State-Fuel Level Increment</t>
        </is>
      </c>
      <c r="C5303" s="130" t="inlineStr">
        <is>
          <t>State-Fuel Level Increment</t>
        </is>
      </c>
      <c r="D5303" s="129" t="n">
        <v>99999</v>
      </c>
      <c r="E5303" s="130" t="inlineStr">
        <is>
          <t>AK</t>
        </is>
      </c>
      <c r="F5303" s="130" t="inlineStr">
        <is>
          <t>Electric Utility</t>
        </is>
      </c>
      <c r="G5303" s="130" t="inlineStr">
        <is>
          <t>CT</t>
        </is>
      </c>
      <c r="H5303" s="130" t="inlineStr">
        <is>
          <t>DFO</t>
        </is>
      </c>
      <c r="I5303" s="130" t="inlineStr">
        <is>
          <t>DFO</t>
        </is>
      </c>
      <c r="J5303" s="131" t="n">
        <v>0</v>
      </c>
      <c r="K5303" s="129" t="n">
        <v>2020</v>
      </c>
      <c r="L5303" s="120">
        <f>IF(VLOOKUP(H5303,'Cross-Page Data'!$D$4:$F$48,3,FALSE)="natural gas",VLOOKUP(G5303,'Cross-Page Data'!$I$4:$J$19,2,FALSE),IF(VLOOKUP(H5303,'Cross-Page Data'!$D$4:$F$48,3,FALSE)="solar",IF(G5303="PV","solar PV","solar thermal"),IF(VLOOKUP(H5303,'Cross-Page Data'!$D$4:$F$48,3,FALSE)="wind",VLOOKUP(G5303,'Cross-Page Data'!$I$4:$J$19,2,FALSE),IF(VLOOKUP(H5303,'Cross-Page Data'!$D$4:$F$48,3,FALSE)="hydro",VLOOKUP(G5303,'Cross-Page Data'!$I$4:$J$19,2,FALSE),VLOOKUP(H5303,'Cross-Page Data'!$D$4:$F$48,3,FALSE)))))</f>
        <v/>
      </c>
      <c r="M5303" s="120">
        <f>IF(AND($P$2=FALSE,OR(F5303="Commercial NAICS Cogen",F5303="Industrial NAICS Cogen",F5303="NAICS-22 Cogen")),FALSE,IF(AND($P$3=FALSE,OR(F5303="Commercial NAICS Cogen",F5303="Commercial NAICS Non-Cogen",F5303="Industrial NAICS Cogen", F5303="industrial NAICS non-Cogen")),FALSE, TRUE))</f>
        <v/>
      </c>
    </row>
    <row r="5304">
      <c r="A5304" s="129" t="n">
        <v>99999</v>
      </c>
      <c r="B5304" s="130" t="inlineStr">
        <is>
          <t>State-Fuel Level Increment</t>
        </is>
      </c>
      <c r="C5304" s="130" t="inlineStr">
        <is>
          <t>State-Fuel Level Increment</t>
        </is>
      </c>
      <c r="D5304" s="129" t="n">
        <v>99999</v>
      </c>
      <c r="E5304" s="130" t="inlineStr">
        <is>
          <t>AL</t>
        </is>
      </c>
      <c r="F5304" s="130" t="inlineStr">
        <is>
          <t>Industrial NAICS Cogen</t>
        </is>
      </c>
      <c r="G5304" s="130" t="inlineStr">
        <is>
          <t>CT</t>
        </is>
      </c>
      <c r="H5304" s="130" t="inlineStr">
        <is>
          <t>DFO</t>
        </is>
      </c>
      <c r="I5304" s="130" t="inlineStr">
        <is>
          <t>DFO</t>
        </is>
      </c>
      <c r="J5304" s="131" t="n">
        <v>0</v>
      </c>
      <c r="K5304" s="129" t="n">
        <v>2020</v>
      </c>
      <c r="L5304" s="120">
        <f>IF(VLOOKUP(H5304,'Cross-Page Data'!$D$4:$F$48,3,FALSE)="natural gas",VLOOKUP(G5304,'Cross-Page Data'!$I$4:$J$19,2,FALSE),IF(VLOOKUP(H5304,'Cross-Page Data'!$D$4:$F$48,3,FALSE)="solar",IF(G5304="PV","solar PV","solar thermal"),IF(VLOOKUP(H5304,'Cross-Page Data'!$D$4:$F$48,3,FALSE)="wind",VLOOKUP(G5304,'Cross-Page Data'!$I$4:$J$19,2,FALSE),IF(VLOOKUP(H5304,'Cross-Page Data'!$D$4:$F$48,3,FALSE)="hydro",VLOOKUP(G5304,'Cross-Page Data'!$I$4:$J$19,2,FALSE),VLOOKUP(H5304,'Cross-Page Data'!$D$4:$F$48,3,FALSE)))))</f>
        <v/>
      </c>
      <c r="M5304" s="120">
        <f>IF(AND($P$2=FALSE,OR(F5304="Commercial NAICS Cogen",F5304="Industrial NAICS Cogen",F5304="NAICS-22 Cogen")),FALSE,IF(AND($P$3=FALSE,OR(F5304="Commercial NAICS Cogen",F5304="Commercial NAICS Non-Cogen",F5304="Industrial NAICS Cogen", F5304="industrial NAICS non-Cogen")),FALSE, TRUE))</f>
        <v/>
      </c>
    </row>
    <row r="5305">
      <c r="A5305" s="129" t="n">
        <v>99999</v>
      </c>
      <c r="B5305" s="130" t="inlineStr">
        <is>
          <t>State-Fuel Level Increment</t>
        </is>
      </c>
      <c r="C5305" s="130" t="inlineStr">
        <is>
          <t>State-Fuel Level Increment</t>
        </is>
      </c>
      <c r="D5305" s="129" t="n">
        <v>99999</v>
      </c>
      <c r="E5305" s="130" t="inlineStr">
        <is>
          <t>AR</t>
        </is>
      </c>
      <c r="F5305" s="130" t="inlineStr">
        <is>
          <t>Electric Utility</t>
        </is>
      </c>
      <c r="G5305" s="130" t="inlineStr">
        <is>
          <t>CT</t>
        </is>
      </c>
      <c r="H5305" s="130" t="inlineStr">
        <is>
          <t>DFO</t>
        </is>
      </c>
      <c r="I5305" s="130" t="inlineStr">
        <is>
          <t>DFO</t>
        </is>
      </c>
      <c r="J5305" s="131" t="n">
        <v>0.702</v>
      </c>
      <c r="K5305" s="129" t="n">
        <v>2020</v>
      </c>
      <c r="L5305" s="120">
        <f>IF(VLOOKUP(H5305,'Cross-Page Data'!$D$4:$F$48,3,FALSE)="natural gas",VLOOKUP(G5305,'Cross-Page Data'!$I$4:$J$19,2,FALSE),IF(VLOOKUP(H5305,'Cross-Page Data'!$D$4:$F$48,3,FALSE)="solar",IF(G5305="PV","solar PV","solar thermal"),IF(VLOOKUP(H5305,'Cross-Page Data'!$D$4:$F$48,3,FALSE)="wind",VLOOKUP(G5305,'Cross-Page Data'!$I$4:$J$19,2,FALSE),IF(VLOOKUP(H5305,'Cross-Page Data'!$D$4:$F$48,3,FALSE)="hydro",VLOOKUP(G5305,'Cross-Page Data'!$I$4:$J$19,2,FALSE),VLOOKUP(H5305,'Cross-Page Data'!$D$4:$F$48,3,FALSE)))))</f>
        <v/>
      </c>
      <c r="M5305" s="120">
        <f>IF(AND($P$2=FALSE,OR(F5305="Commercial NAICS Cogen",F5305="Industrial NAICS Cogen",F5305="NAICS-22 Cogen")),FALSE,IF(AND($P$3=FALSE,OR(F5305="Commercial NAICS Cogen",F5305="Commercial NAICS Non-Cogen",F5305="Industrial NAICS Cogen", F5305="industrial NAICS non-Cogen")),FALSE, TRUE))</f>
        <v/>
      </c>
    </row>
    <row r="5306">
      <c r="A5306" s="129" t="n">
        <v>99999</v>
      </c>
      <c r="B5306" s="130" t="inlineStr">
        <is>
          <t>State-Fuel Level Increment</t>
        </is>
      </c>
      <c r="C5306" s="130" t="inlineStr">
        <is>
          <t>State-Fuel Level Increment</t>
        </is>
      </c>
      <c r="D5306" s="129" t="n">
        <v>99999</v>
      </c>
      <c r="E5306" s="130" t="inlineStr">
        <is>
          <t>CA</t>
        </is>
      </c>
      <c r="F5306" s="130" t="inlineStr">
        <is>
          <t>NAICS-22 Cogen</t>
        </is>
      </c>
      <c r="G5306" s="130" t="inlineStr">
        <is>
          <t>CT</t>
        </is>
      </c>
      <c r="H5306" s="130" t="inlineStr">
        <is>
          <t>DFO</t>
        </is>
      </c>
      <c r="I5306" s="130" t="inlineStr">
        <is>
          <t>DFO</t>
        </is>
      </c>
      <c r="J5306" s="131" t="n">
        <v>0</v>
      </c>
      <c r="K5306" s="129" t="n">
        <v>2020</v>
      </c>
      <c r="L5306" s="120">
        <f>IF(VLOOKUP(H5306,'Cross-Page Data'!$D$4:$F$48,3,FALSE)="natural gas",VLOOKUP(G5306,'Cross-Page Data'!$I$4:$J$19,2,FALSE),IF(VLOOKUP(H5306,'Cross-Page Data'!$D$4:$F$48,3,FALSE)="solar",IF(G5306="PV","solar PV","solar thermal"),IF(VLOOKUP(H5306,'Cross-Page Data'!$D$4:$F$48,3,FALSE)="wind",VLOOKUP(G5306,'Cross-Page Data'!$I$4:$J$19,2,FALSE),IF(VLOOKUP(H5306,'Cross-Page Data'!$D$4:$F$48,3,FALSE)="hydro",VLOOKUP(G5306,'Cross-Page Data'!$I$4:$J$19,2,FALSE),VLOOKUP(H5306,'Cross-Page Data'!$D$4:$F$48,3,FALSE)))))</f>
        <v/>
      </c>
      <c r="M5306" s="120">
        <f>IF(AND($P$2=FALSE,OR(F5306="Commercial NAICS Cogen",F5306="Industrial NAICS Cogen",F5306="NAICS-22 Cogen")),FALSE,IF(AND($P$3=FALSE,OR(F5306="Commercial NAICS Cogen",F5306="Commercial NAICS Non-Cogen",F5306="Industrial NAICS Cogen", F5306="industrial NAICS non-Cogen")),FALSE, TRUE))</f>
        <v/>
      </c>
    </row>
    <row r="5307">
      <c r="A5307" s="129" t="n">
        <v>99999</v>
      </c>
      <c r="B5307" s="130" t="inlineStr">
        <is>
          <t>State-Fuel Level Increment</t>
        </is>
      </c>
      <c r="C5307" s="130" t="inlineStr">
        <is>
          <t>State-Fuel Level Increment</t>
        </is>
      </c>
      <c r="D5307" s="129" t="n">
        <v>99999</v>
      </c>
      <c r="E5307" s="130" t="inlineStr">
        <is>
          <t>CT</t>
        </is>
      </c>
      <c r="F5307" s="130" t="inlineStr">
        <is>
          <t>Commercial NAICS Cogen</t>
        </is>
      </c>
      <c r="G5307" s="130" t="inlineStr">
        <is>
          <t>CT</t>
        </is>
      </c>
      <c r="H5307" s="130" t="inlineStr">
        <is>
          <t>DFO</t>
        </is>
      </c>
      <c r="I5307" s="130" t="inlineStr">
        <is>
          <t>DFO</t>
        </is>
      </c>
      <c r="J5307" s="131" t="n">
        <v>0</v>
      </c>
      <c r="K5307" s="129" t="n">
        <v>2020</v>
      </c>
      <c r="L5307" s="120">
        <f>IF(VLOOKUP(H5307,'Cross-Page Data'!$D$4:$F$48,3,FALSE)="natural gas",VLOOKUP(G5307,'Cross-Page Data'!$I$4:$J$19,2,FALSE),IF(VLOOKUP(H5307,'Cross-Page Data'!$D$4:$F$48,3,FALSE)="solar",IF(G5307="PV","solar PV","solar thermal"),IF(VLOOKUP(H5307,'Cross-Page Data'!$D$4:$F$48,3,FALSE)="wind",VLOOKUP(G5307,'Cross-Page Data'!$I$4:$J$19,2,FALSE),IF(VLOOKUP(H5307,'Cross-Page Data'!$D$4:$F$48,3,FALSE)="hydro",VLOOKUP(G5307,'Cross-Page Data'!$I$4:$J$19,2,FALSE),VLOOKUP(H5307,'Cross-Page Data'!$D$4:$F$48,3,FALSE)))))</f>
        <v/>
      </c>
      <c r="M5307" s="120">
        <f>IF(AND($P$2=FALSE,OR(F5307="Commercial NAICS Cogen",F5307="Industrial NAICS Cogen",F5307="NAICS-22 Cogen")),FALSE,IF(AND($P$3=FALSE,OR(F5307="Commercial NAICS Cogen",F5307="Commercial NAICS Non-Cogen",F5307="Industrial NAICS Cogen", F5307="industrial NAICS non-Cogen")),FALSE, TRUE))</f>
        <v/>
      </c>
    </row>
    <row r="5308">
      <c r="A5308" s="129" t="n">
        <v>99999</v>
      </c>
      <c r="B5308" s="130" t="inlineStr">
        <is>
          <t>State-Fuel Level Increment</t>
        </is>
      </c>
      <c r="C5308" s="130" t="inlineStr">
        <is>
          <t>State-Fuel Level Increment</t>
        </is>
      </c>
      <c r="D5308" s="129" t="n">
        <v>99999</v>
      </c>
      <c r="E5308" s="130" t="inlineStr">
        <is>
          <t>FL</t>
        </is>
      </c>
      <c r="F5308" s="130" t="inlineStr">
        <is>
          <t>Electric Utility</t>
        </is>
      </c>
      <c r="G5308" s="130" t="inlineStr">
        <is>
          <t>CT</t>
        </is>
      </c>
      <c r="H5308" s="130" t="inlineStr">
        <is>
          <t>DFO</t>
        </is>
      </c>
      <c r="I5308" s="130" t="inlineStr">
        <is>
          <t>DFO</t>
        </is>
      </c>
      <c r="J5308" s="131" t="n">
        <v>35.082</v>
      </c>
      <c r="K5308" s="129" t="n">
        <v>2020</v>
      </c>
      <c r="L5308" s="120">
        <f>IF(VLOOKUP(H5308,'Cross-Page Data'!$D$4:$F$48,3,FALSE)="natural gas",VLOOKUP(G5308,'Cross-Page Data'!$I$4:$J$19,2,FALSE),IF(VLOOKUP(H5308,'Cross-Page Data'!$D$4:$F$48,3,FALSE)="solar",IF(G5308="PV","solar PV","solar thermal"),IF(VLOOKUP(H5308,'Cross-Page Data'!$D$4:$F$48,3,FALSE)="wind",VLOOKUP(G5308,'Cross-Page Data'!$I$4:$J$19,2,FALSE),IF(VLOOKUP(H5308,'Cross-Page Data'!$D$4:$F$48,3,FALSE)="hydro",VLOOKUP(G5308,'Cross-Page Data'!$I$4:$J$19,2,FALSE),VLOOKUP(H5308,'Cross-Page Data'!$D$4:$F$48,3,FALSE)))))</f>
        <v/>
      </c>
      <c r="M5308" s="120">
        <f>IF(AND($P$2=FALSE,OR(F5308="Commercial NAICS Cogen",F5308="Industrial NAICS Cogen",F5308="NAICS-22 Cogen")),FALSE,IF(AND($P$3=FALSE,OR(F5308="Commercial NAICS Cogen",F5308="Commercial NAICS Non-Cogen",F5308="Industrial NAICS Cogen", F5308="industrial NAICS non-Cogen")),FALSE, TRUE))</f>
        <v/>
      </c>
    </row>
    <row r="5309">
      <c r="A5309" s="129" t="n">
        <v>99999</v>
      </c>
      <c r="B5309" s="130" t="inlineStr">
        <is>
          <t>State-Fuel Level Increment</t>
        </is>
      </c>
      <c r="C5309" s="130" t="inlineStr">
        <is>
          <t>State-Fuel Level Increment</t>
        </is>
      </c>
      <c r="D5309" s="129" t="n">
        <v>99999</v>
      </c>
      <c r="E5309" s="130" t="inlineStr">
        <is>
          <t>FL</t>
        </is>
      </c>
      <c r="F5309" s="130" t="inlineStr">
        <is>
          <t>NAICS-22 Non-Cogen</t>
        </is>
      </c>
      <c r="G5309" s="130" t="inlineStr">
        <is>
          <t>CT</t>
        </is>
      </c>
      <c r="H5309" s="130" t="inlineStr">
        <is>
          <t>DFO</t>
        </is>
      </c>
      <c r="I5309" s="130" t="inlineStr">
        <is>
          <t>DFO</t>
        </is>
      </c>
      <c r="J5309" s="131" t="n">
        <v>0</v>
      </c>
      <c r="K5309" s="129" t="n">
        <v>2020</v>
      </c>
      <c r="L5309" s="120">
        <f>IF(VLOOKUP(H5309,'Cross-Page Data'!$D$4:$F$48,3,FALSE)="natural gas",VLOOKUP(G5309,'Cross-Page Data'!$I$4:$J$19,2,FALSE),IF(VLOOKUP(H5309,'Cross-Page Data'!$D$4:$F$48,3,FALSE)="solar",IF(G5309="PV","solar PV","solar thermal"),IF(VLOOKUP(H5309,'Cross-Page Data'!$D$4:$F$48,3,FALSE)="wind",VLOOKUP(G5309,'Cross-Page Data'!$I$4:$J$19,2,FALSE),IF(VLOOKUP(H5309,'Cross-Page Data'!$D$4:$F$48,3,FALSE)="hydro",VLOOKUP(G5309,'Cross-Page Data'!$I$4:$J$19,2,FALSE),VLOOKUP(H5309,'Cross-Page Data'!$D$4:$F$48,3,FALSE)))))</f>
        <v/>
      </c>
      <c r="M5309" s="120">
        <f>IF(AND($P$2=FALSE,OR(F5309="Commercial NAICS Cogen",F5309="Industrial NAICS Cogen",F5309="NAICS-22 Cogen")),FALSE,IF(AND($P$3=FALSE,OR(F5309="Commercial NAICS Cogen",F5309="Commercial NAICS Non-Cogen",F5309="Industrial NAICS Cogen", F5309="industrial NAICS non-Cogen")),FALSE, TRUE))</f>
        <v/>
      </c>
    </row>
    <row r="5310">
      <c r="A5310" s="129" t="n">
        <v>99999</v>
      </c>
      <c r="B5310" s="130" t="inlineStr">
        <is>
          <t>State-Fuel Level Increment</t>
        </is>
      </c>
      <c r="C5310" s="130" t="inlineStr">
        <is>
          <t>State-Fuel Level Increment</t>
        </is>
      </c>
      <c r="D5310" s="129" t="n">
        <v>99999</v>
      </c>
      <c r="E5310" s="130" t="inlineStr">
        <is>
          <t>FL</t>
        </is>
      </c>
      <c r="F5310" s="130" t="inlineStr">
        <is>
          <t>NAICS-22 Cogen</t>
        </is>
      </c>
      <c r="G5310" s="130" t="inlineStr">
        <is>
          <t>CT</t>
        </is>
      </c>
      <c r="H5310" s="130" t="inlineStr">
        <is>
          <t>DFO</t>
        </is>
      </c>
      <c r="I5310" s="130" t="inlineStr">
        <is>
          <t>DFO</t>
        </is>
      </c>
      <c r="J5310" s="131" t="n">
        <v>0</v>
      </c>
      <c r="K5310" s="129" t="n">
        <v>2020</v>
      </c>
      <c r="L5310" s="120">
        <f>IF(VLOOKUP(H5310,'Cross-Page Data'!$D$4:$F$48,3,FALSE)="natural gas",VLOOKUP(G5310,'Cross-Page Data'!$I$4:$J$19,2,FALSE),IF(VLOOKUP(H5310,'Cross-Page Data'!$D$4:$F$48,3,FALSE)="solar",IF(G5310="PV","solar PV","solar thermal"),IF(VLOOKUP(H5310,'Cross-Page Data'!$D$4:$F$48,3,FALSE)="wind",VLOOKUP(G5310,'Cross-Page Data'!$I$4:$J$19,2,FALSE),IF(VLOOKUP(H5310,'Cross-Page Data'!$D$4:$F$48,3,FALSE)="hydro",VLOOKUP(G5310,'Cross-Page Data'!$I$4:$J$19,2,FALSE),VLOOKUP(H5310,'Cross-Page Data'!$D$4:$F$48,3,FALSE)))))</f>
        <v/>
      </c>
      <c r="M5310" s="120">
        <f>IF(AND($P$2=FALSE,OR(F5310="Commercial NAICS Cogen",F5310="Industrial NAICS Cogen",F5310="NAICS-22 Cogen")),FALSE,IF(AND($P$3=FALSE,OR(F5310="Commercial NAICS Cogen",F5310="Commercial NAICS Non-Cogen",F5310="Industrial NAICS Cogen", F5310="industrial NAICS non-Cogen")),FALSE, TRUE))</f>
        <v/>
      </c>
    </row>
    <row r="5311">
      <c r="A5311" s="129" t="n">
        <v>99999</v>
      </c>
      <c r="B5311" s="130" t="inlineStr">
        <is>
          <t>State-Fuel Level Increment</t>
        </is>
      </c>
      <c r="C5311" s="130" t="inlineStr">
        <is>
          <t>State-Fuel Level Increment</t>
        </is>
      </c>
      <c r="D5311" s="129" t="n">
        <v>99999</v>
      </c>
      <c r="E5311" s="130" t="inlineStr">
        <is>
          <t>IA</t>
        </is>
      </c>
      <c r="F5311" s="130" t="inlineStr">
        <is>
          <t>Electric Utility</t>
        </is>
      </c>
      <c r="G5311" s="130" t="inlineStr">
        <is>
          <t>CT</t>
        </is>
      </c>
      <c r="H5311" s="130" t="inlineStr">
        <is>
          <t>DFO</t>
        </is>
      </c>
      <c r="I5311" s="130" t="inlineStr">
        <is>
          <t>DFO</t>
        </is>
      </c>
      <c r="J5311" s="131" t="n">
        <v>52.336</v>
      </c>
      <c r="K5311" s="129" t="n">
        <v>2020</v>
      </c>
      <c r="L5311" s="120">
        <f>IF(VLOOKUP(H5311,'Cross-Page Data'!$D$4:$F$48,3,FALSE)="natural gas",VLOOKUP(G5311,'Cross-Page Data'!$I$4:$J$19,2,FALSE),IF(VLOOKUP(H5311,'Cross-Page Data'!$D$4:$F$48,3,FALSE)="solar",IF(G5311="PV","solar PV","solar thermal"),IF(VLOOKUP(H5311,'Cross-Page Data'!$D$4:$F$48,3,FALSE)="wind",VLOOKUP(G5311,'Cross-Page Data'!$I$4:$J$19,2,FALSE),IF(VLOOKUP(H5311,'Cross-Page Data'!$D$4:$F$48,3,FALSE)="hydro",VLOOKUP(G5311,'Cross-Page Data'!$I$4:$J$19,2,FALSE),VLOOKUP(H5311,'Cross-Page Data'!$D$4:$F$48,3,FALSE)))))</f>
        <v/>
      </c>
      <c r="M5311" s="120">
        <f>IF(AND($P$2=FALSE,OR(F5311="Commercial NAICS Cogen",F5311="Industrial NAICS Cogen",F5311="NAICS-22 Cogen")),FALSE,IF(AND($P$3=FALSE,OR(F5311="Commercial NAICS Cogen",F5311="Commercial NAICS Non-Cogen",F5311="Industrial NAICS Cogen", F5311="industrial NAICS non-Cogen")),FALSE, TRUE))</f>
        <v/>
      </c>
    </row>
    <row r="5312">
      <c r="A5312" s="129" t="n">
        <v>99999</v>
      </c>
      <c r="B5312" s="130" t="inlineStr">
        <is>
          <t>State-Fuel Level Increment</t>
        </is>
      </c>
      <c r="C5312" s="130" t="inlineStr">
        <is>
          <t>State-Fuel Level Increment</t>
        </is>
      </c>
      <c r="D5312" s="129" t="n">
        <v>99999</v>
      </c>
      <c r="E5312" s="130" t="inlineStr">
        <is>
          <t>MA</t>
        </is>
      </c>
      <c r="F5312" s="130" t="inlineStr">
        <is>
          <t>Electric Utility</t>
        </is>
      </c>
      <c r="G5312" s="130" t="inlineStr">
        <is>
          <t>CT</t>
        </is>
      </c>
      <c r="H5312" s="130" t="inlineStr">
        <is>
          <t>DFO</t>
        </is>
      </c>
      <c r="I5312" s="130" t="inlineStr">
        <is>
          <t>DFO</t>
        </is>
      </c>
      <c r="J5312" s="131" t="n">
        <v>148.045</v>
      </c>
      <c r="K5312" s="129" t="n">
        <v>2020</v>
      </c>
      <c r="L5312" s="120">
        <f>IF(VLOOKUP(H5312,'Cross-Page Data'!$D$4:$F$48,3,FALSE)="natural gas",VLOOKUP(G5312,'Cross-Page Data'!$I$4:$J$19,2,FALSE),IF(VLOOKUP(H5312,'Cross-Page Data'!$D$4:$F$48,3,FALSE)="solar",IF(G5312="PV","solar PV","solar thermal"),IF(VLOOKUP(H5312,'Cross-Page Data'!$D$4:$F$48,3,FALSE)="wind",VLOOKUP(G5312,'Cross-Page Data'!$I$4:$J$19,2,FALSE),IF(VLOOKUP(H5312,'Cross-Page Data'!$D$4:$F$48,3,FALSE)="hydro",VLOOKUP(G5312,'Cross-Page Data'!$I$4:$J$19,2,FALSE),VLOOKUP(H5312,'Cross-Page Data'!$D$4:$F$48,3,FALSE)))))</f>
        <v/>
      </c>
      <c r="M5312" s="120">
        <f>IF(AND($P$2=FALSE,OR(F5312="Commercial NAICS Cogen",F5312="Industrial NAICS Cogen",F5312="NAICS-22 Cogen")),FALSE,IF(AND($P$3=FALSE,OR(F5312="Commercial NAICS Cogen",F5312="Commercial NAICS Non-Cogen",F5312="Industrial NAICS Cogen", F5312="industrial NAICS non-Cogen")),FALSE, TRUE))</f>
        <v/>
      </c>
    </row>
    <row r="5313">
      <c r="A5313" s="129" t="n">
        <v>99999</v>
      </c>
      <c r="B5313" s="130" t="inlineStr">
        <is>
          <t>State-Fuel Level Increment</t>
        </is>
      </c>
      <c r="C5313" s="130" t="inlineStr">
        <is>
          <t>State-Fuel Level Increment</t>
        </is>
      </c>
      <c r="D5313" s="129" t="n">
        <v>99999</v>
      </c>
      <c r="E5313" s="130" t="inlineStr">
        <is>
          <t>MA</t>
        </is>
      </c>
      <c r="F5313" s="130" t="inlineStr">
        <is>
          <t>NAICS-22 Non-Cogen</t>
        </is>
      </c>
      <c r="G5313" s="130" t="inlineStr">
        <is>
          <t>CT</t>
        </is>
      </c>
      <c r="H5313" s="130" t="inlineStr">
        <is>
          <t>DFO</t>
        </is>
      </c>
      <c r="I5313" s="130" t="inlineStr">
        <is>
          <t>DFO</t>
        </is>
      </c>
      <c r="J5313" s="131" t="n">
        <v>720.372</v>
      </c>
      <c r="K5313" s="129" t="n">
        <v>2020</v>
      </c>
      <c r="L5313" s="120">
        <f>IF(VLOOKUP(H5313,'Cross-Page Data'!$D$4:$F$48,3,FALSE)="natural gas",VLOOKUP(G5313,'Cross-Page Data'!$I$4:$J$19,2,FALSE),IF(VLOOKUP(H5313,'Cross-Page Data'!$D$4:$F$48,3,FALSE)="solar",IF(G5313="PV","solar PV","solar thermal"),IF(VLOOKUP(H5313,'Cross-Page Data'!$D$4:$F$48,3,FALSE)="wind",VLOOKUP(G5313,'Cross-Page Data'!$I$4:$J$19,2,FALSE),IF(VLOOKUP(H5313,'Cross-Page Data'!$D$4:$F$48,3,FALSE)="hydro",VLOOKUP(G5313,'Cross-Page Data'!$I$4:$J$19,2,FALSE),VLOOKUP(H5313,'Cross-Page Data'!$D$4:$F$48,3,FALSE)))))</f>
        <v/>
      </c>
      <c r="M5313" s="120">
        <f>IF(AND($P$2=FALSE,OR(F5313="Commercial NAICS Cogen",F5313="Industrial NAICS Cogen",F5313="NAICS-22 Cogen")),FALSE,IF(AND($P$3=FALSE,OR(F5313="Commercial NAICS Cogen",F5313="Commercial NAICS Non-Cogen",F5313="Industrial NAICS Cogen", F5313="industrial NAICS non-Cogen")),FALSE, TRUE))</f>
        <v/>
      </c>
    </row>
    <row r="5314">
      <c r="A5314" s="129" t="n">
        <v>99999</v>
      </c>
      <c r="B5314" s="130" t="inlineStr">
        <is>
          <t>State-Fuel Level Increment</t>
        </is>
      </c>
      <c r="C5314" s="130" t="inlineStr">
        <is>
          <t>State-Fuel Level Increment</t>
        </is>
      </c>
      <c r="D5314" s="129" t="n">
        <v>99999</v>
      </c>
      <c r="E5314" s="130" t="inlineStr">
        <is>
          <t>MA</t>
        </is>
      </c>
      <c r="F5314" s="130" t="inlineStr">
        <is>
          <t>NAICS-22 Cogen</t>
        </is>
      </c>
      <c r="G5314" s="130" t="inlineStr">
        <is>
          <t>CT</t>
        </is>
      </c>
      <c r="H5314" s="130" t="inlineStr">
        <is>
          <t>DFO</t>
        </is>
      </c>
      <c r="I5314" s="130" t="inlineStr">
        <is>
          <t>DFO</t>
        </is>
      </c>
      <c r="J5314" s="131" t="n">
        <v>0</v>
      </c>
      <c r="K5314" s="129" t="n">
        <v>2020</v>
      </c>
      <c r="L5314" s="120">
        <f>IF(VLOOKUP(H5314,'Cross-Page Data'!$D$4:$F$48,3,FALSE)="natural gas",VLOOKUP(G5314,'Cross-Page Data'!$I$4:$J$19,2,FALSE),IF(VLOOKUP(H5314,'Cross-Page Data'!$D$4:$F$48,3,FALSE)="solar",IF(G5314="PV","solar PV","solar thermal"),IF(VLOOKUP(H5314,'Cross-Page Data'!$D$4:$F$48,3,FALSE)="wind",VLOOKUP(G5314,'Cross-Page Data'!$I$4:$J$19,2,FALSE),IF(VLOOKUP(H5314,'Cross-Page Data'!$D$4:$F$48,3,FALSE)="hydro",VLOOKUP(G5314,'Cross-Page Data'!$I$4:$J$19,2,FALSE),VLOOKUP(H5314,'Cross-Page Data'!$D$4:$F$48,3,FALSE)))))</f>
        <v/>
      </c>
      <c r="M5314" s="120">
        <f>IF(AND($P$2=FALSE,OR(F5314="Commercial NAICS Cogen",F5314="Industrial NAICS Cogen",F5314="NAICS-22 Cogen")),FALSE,IF(AND($P$3=FALSE,OR(F5314="Commercial NAICS Cogen",F5314="Commercial NAICS Non-Cogen",F5314="Industrial NAICS Cogen", F5314="industrial NAICS non-Cogen")),FALSE, TRUE))</f>
        <v/>
      </c>
    </row>
    <row r="5315">
      <c r="A5315" s="129" t="n">
        <v>99999</v>
      </c>
      <c r="B5315" s="130" t="inlineStr">
        <is>
          <t>State-Fuel Level Increment</t>
        </is>
      </c>
      <c r="C5315" s="130" t="inlineStr">
        <is>
          <t>State-Fuel Level Increment</t>
        </is>
      </c>
      <c r="D5315" s="129" t="n">
        <v>99999</v>
      </c>
      <c r="E5315" s="130" t="inlineStr">
        <is>
          <t>MD</t>
        </is>
      </c>
      <c r="F5315" s="130" t="inlineStr">
        <is>
          <t>Commercial NAICS Cogen</t>
        </is>
      </c>
      <c r="G5315" s="130" t="inlineStr">
        <is>
          <t>CT</t>
        </is>
      </c>
      <c r="H5315" s="130" t="inlineStr">
        <is>
          <t>DFO</t>
        </is>
      </c>
      <c r="I5315" s="130" t="inlineStr">
        <is>
          <t>DFO</t>
        </is>
      </c>
      <c r="J5315" s="131" t="n">
        <v>14.344</v>
      </c>
      <c r="K5315" s="129" t="n">
        <v>2020</v>
      </c>
      <c r="L5315" s="120">
        <f>IF(VLOOKUP(H5315,'Cross-Page Data'!$D$4:$F$48,3,FALSE)="natural gas",VLOOKUP(G5315,'Cross-Page Data'!$I$4:$J$19,2,FALSE),IF(VLOOKUP(H5315,'Cross-Page Data'!$D$4:$F$48,3,FALSE)="solar",IF(G5315="PV","solar PV","solar thermal"),IF(VLOOKUP(H5315,'Cross-Page Data'!$D$4:$F$48,3,FALSE)="wind",VLOOKUP(G5315,'Cross-Page Data'!$I$4:$J$19,2,FALSE),IF(VLOOKUP(H5315,'Cross-Page Data'!$D$4:$F$48,3,FALSE)="hydro",VLOOKUP(G5315,'Cross-Page Data'!$I$4:$J$19,2,FALSE),VLOOKUP(H5315,'Cross-Page Data'!$D$4:$F$48,3,FALSE)))))</f>
        <v/>
      </c>
      <c r="M5315" s="120">
        <f>IF(AND($P$2=FALSE,OR(F5315="Commercial NAICS Cogen",F5315="Industrial NAICS Cogen",F5315="NAICS-22 Cogen")),FALSE,IF(AND($P$3=FALSE,OR(F5315="Commercial NAICS Cogen",F5315="Commercial NAICS Non-Cogen",F5315="Industrial NAICS Cogen", F5315="industrial NAICS non-Cogen")),FALSE, TRUE))</f>
        <v/>
      </c>
    </row>
    <row r="5316">
      <c r="A5316" s="129" t="n">
        <v>99999</v>
      </c>
      <c r="B5316" s="130" t="inlineStr">
        <is>
          <t>State-Fuel Level Increment</t>
        </is>
      </c>
      <c r="C5316" s="130" t="inlineStr">
        <is>
          <t>State-Fuel Level Increment</t>
        </is>
      </c>
      <c r="D5316" s="129" t="n">
        <v>99999</v>
      </c>
      <c r="E5316" s="130" t="inlineStr">
        <is>
          <t>MN</t>
        </is>
      </c>
      <c r="F5316" s="130" t="inlineStr">
        <is>
          <t>Electric Utility</t>
        </is>
      </c>
      <c r="G5316" s="130" t="inlineStr">
        <is>
          <t>CT</t>
        </is>
      </c>
      <c r="H5316" s="130" t="inlineStr">
        <is>
          <t>DFO</t>
        </is>
      </c>
      <c r="I5316" s="130" t="inlineStr">
        <is>
          <t>DFO</t>
        </is>
      </c>
      <c r="J5316" s="131" t="n">
        <v>0</v>
      </c>
      <c r="K5316" s="129" t="n">
        <v>2020</v>
      </c>
      <c r="L5316" s="120">
        <f>IF(VLOOKUP(H5316,'Cross-Page Data'!$D$4:$F$48,3,FALSE)="natural gas",VLOOKUP(G5316,'Cross-Page Data'!$I$4:$J$19,2,FALSE),IF(VLOOKUP(H5316,'Cross-Page Data'!$D$4:$F$48,3,FALSE)="solar",IF(G5316="PV","solar PV","solar thermal"),IF(VLOOKUP(H5316,'Cross-Page Data'!$D$4:$F$48,3,FALSE)="wind",VLOOKUP(G5316,'Cross-Page Data'!$I$4:$J$19,2,FALSE),IF(VLOOKUP(H5316,'Cross-Page Data'!$D$4:$F$48,3,FALSE)="hydro",VLOOKUP(G5316,'Cross-Page Data'!$I$4:$J$19,2,FALSE),VLOOKUP(H5316,'Cross-Page Data'!$D$4:$F$48,3,FALSE)))))</f>
        <v/>
      </c>
      <c r="M5316" s="120">
        <f>IF(AND($P$2=FALSE,OR(F5316="Commercial NAICS Cogen",F5316="Industrial NAICS Cogen",F5316="NAICS-22 Cogen")),FALSE,IF(AND($P$3=FALSE,OR(F5316="Commercial NAICS Cogen",F5316="Commercial NAICS Non-Cogen",F5316="Industrial NAICS Cogen", F5316="industrial NAICS non-Cogen")),FALSE, TRUE))</f>
        <v/>
      </c>
    </row>
    <row r="5317">
      <c r="A5317" s="129" t="n">
        <v>99999</v>
      </c>
      <c r="B5317" s="130" t="inlineStr">
        <is>
          <t>State-Fuel Level Increment</t>
        </is>
      </c>
      <c r="C5317" s="130" t="inlineStr">
        <is>
          <t>State-Fuel Level Increment</t>
        </is>
      </c>
      <c r="D5317" s="129" t="n">
        <v>99999</v>
      </c>
      <c r="E5317" s="130" t="inlineStr">
        <is>
          <t>MN</t>
        </is>
      </c>
      <c r="F5317" s="130" t="inlineStr">
        <is>
          <t>NAICS-22 Non-Cogen</t>
        </is>
      </c>
      <c r="G5317" s="130" t="inlineStr">
        <is>
          <t>CT</t>
        </is>
      </c>
      <c r="H5317" s="130" t="inlineStr">
        <is>
          <t>DFO</t>
        </is>
      </c>
      <c r="I5317" s="130" t="inlineStr">
        <is>
          <t>DFO</t>
        </is>
      </c>
      <c r="J5317" s="131" t="n">
        <v>817.005</v>
      </c>
      <c r="K5317" s="129" t="n">
        <v>2020</v>
      </c>
      <c r="L5317" s="120">
        <f>IF(VLOOKUP(H5317,'Cross-Page Data'!$D$4:$F$48,3,FALSE)="natural gas",VLOOKUP(G5317,'Cross-Page Data'!$I$4:$J$19,2,FALSE),IF(VLOOKUP(H5317,'Cross-Page Data'!$D$4:$F$48,3,FALSE)="solar",IF(G5317="PV","solar PV","solar thermal"),IF(VLOOKUP(H5317,'Cross-Page Data'!$D$4:$F$48,3,FALSE)="wind",VLOOKUP(G5317,'Cross-Page Data'!$I$4:$J$19,2,FALSE),IF(VLOOKUP(H5317,'Cross-Page Data'!$D$4:$F$48,3,FALSE)="hydro",VLOOKUP(G5317,'Cross-Page Data'!$I$4:$J$19,2,FALSE),VLOOKUP(H5317,'Cross-Page Data'!$D$4:$F$48,3,FALSE)))))</f>
        <v/>
      </c>
      <c r="M5317" s="120">
        <f>IF(AND($P$2=FALSE,OR(F5317="Commercial NAICS Cogen",F5317="Industrial NAICS Cogen",F5317="NAICS-22 Cogen")),FALSE,IF(AND($P$3=FALSE,OR(F5317="Commercial NAICS Cogen",F5317="Commercial NAICS Non-Cogen",F5317="Industrial NAICS Cogen", F5317="industrial NAICS non-Cogen")),FALSE, TRUE))</f>
        <v/>
      </c>
    </row>
    <row r="5318">
      <c r="A5318" s="129" t="n">
        <v>99999</v>
      </c>
      <c r="B5318" s="130" t="inlineStr">
        <is>
          <t>State-Fuel Level Increment</t>
        </is>
      </c>
      <c r="C5318" s="130" t="inlineStr">
        <is>
          <t>State-Fuel Level Increment</t>
        </is>
      </c>
      <c r="D5318" s="129" t="n">
        <v>99999</v>
      </c>
      <c r="E5318" s="130" t="inlineStr">
        <is>
          <t>MN</t>
        </is>
      </c>
      <c r="F5318" s="130" t="inlineStr">
        <is>
          <t>NAICS-22 Cogen</t>
        </is>
      </c>
      <c r="G5318" s="130" t="inlineStr">
        <is>
          <t>CT</t>
        </is>
      </c>
      <c r="H5318" s="130" t="inlineStr">
        <is>
          <t>DFO</t>
        </is>
      </c>
      <c r="I5318" s="130" t="inlineStr">
        <is>
          <t>DFO</t>
        </is>
      </c>
      <c r="J5318" s="131" t="n">
        <v>0</v>
      </c>
      <c r="K5318" s="129" t="n">
        <v>2020</v>
      </c>
      <c r="L5318" s="120">
        <f>IF(VLOOKUP(H5318,'Cross-Page Data'!$D$4:$F$48,3,FALSE)="natural gas",VLOOKUP(G5318,'Cross-Page Data'!$I$4:$J$19,2,FALSE),IF(VLOOKUP(H5318,'Cross-Page Data'!$D$4:$F$48,3,FALSE)="solar",IF(G5318="PV","solar PV","solar thermal"),IF(VLOOKUP(H5318,'Cross-Page Data'!$D$4:$F$48,3,FALSE)="wind",VLOOKUP(G5318,'Cross-Page Data'!$I$4:$J$19,2,FALSE),IF(VLOOKUP(H5318,'Cross-Page Data'!$D$4:$F$48,3,FALSE)="hydro",VLOOKUP(G5318,'Cross-Page Data'!$I$4:$J$19,2,FALSE),VLOOKUP(H5318,'Cross-Page Data'!$D$4:$F$48,3,FALSE)))))</f>
        <v/>
      </c>
      <c r="M5318" s="120">
        <f>IF(AND($P$2=FALSE,OR(F5318="Commercial NAICS Cogen",F5318="Industrial NAICS Cogen",F5318="NAICS-22 Cogen")),FALSE,IF(AND($P$3=FALSE,OR(F5318="Commercial NAICS Cogen",F5318="Commercial NAICS Non-Cogen",F5318="Industrial NAICS Cogen", F5318="industrial NAICS non-Cogen")),FALSE, TRUE))</f>
        <v/>
      </c>
    </row>
    <row r="5319">
      <c r="A5319" s="129" t="n">
        <v>99999</v>
      </c>
      <c r="B5319" s="130" t="inlineStr">
        <is>
          <t>State-Fuel Level Increment</t>
        </is>
      </c>
      <c r="C5319" s="130" t="inlineStr">
        <is>
          <t>State-Fuel Level Increment</t>
        </is>
      </c>
      <c r="D5319" s="129" t="n">
        <v>99999</v>
      </c>
      <c r="E5319" s="130" t="inlineStr">
        <is>
          <t>MO</t>
        </is>
      </c>
      <c r="F5319" s="130" t="inlineStr">
        <is>
          <t>Electric Utility</t>
        </is>
      </c>
      <c r="G5319" s="130" t="inlineStr">
        <is>
          <t>CT</t>
        </is>
      </c>
      <c r="H5319" s="130" t="inlineStr">
        <is>
          <t>DFO</t>
        </is>
      </c>
      <c r="I5319" s="130" t="inlineStr">
        <is>
          <t>DFO</t>
        </is>
      </c>
      <c r="J5319" s="131" t="n">
        <v>0</v>
      </c>
      <c r="K5319" s="129" t="n">
        <v>2020</v>
      </c>
      <c r="L5319" s="120">
        <f>IF(VLOOKUP(H5319,'Cross-Page Data'!$D$4:$F$48,3,FALSE)="natural gas",VLOOKUP(G5319,'Cross-Page Data'!$I$4:$J$19,2,FALSE),IF(VLOOKUP(H5319,'Cross-Page Data'!$D$4:$F$48,3,FALSE)="solar",IF(G5319="PV","solar PV","solar thermal"),IF(VLOOKUP(H5319,'Cross-Page Data'!$D$4:$F$48,3,FALSE)="wind",VLOOKUP(G5319,'Cross-Page Data'!$I$4:$J$19,2,FALSE),IF(VLOOKUP(H5319,'Cross-Page Data'!$D$4:$F$48,3,FALSE)="hydro",VLOOKUP(G5319,'Cross-Page Data'!$I$4:$J$19,2,FALSE),VLOOKUP(H5319,'Cross-Page Data'!$D$4:$F$48,3,FALSE)))))</f>
        <v/>
      </c>
      <c r="M5319" s="120">
        <f>IF(AND($P$2=FALSE,OR(F5319="Commercial NAICS Cogen",F5319="Industrial NAICS Cogen",F5319="NAICS-22 Cogen")),FALSE,IF(AND($P$3=FALSE,OR(F5319="Commercial NAICS Cogen",F5319="Commercial NAICS Non-Cogen",F5319="Industrial NAICS Cogen", F5319="industrial NAICS non-Cogen")),FALSE, TRUE))</f>
        <v/>
      </c>
    </row>
    <row r="5320">
      <c r="A5320" s="129" t="n">
        <v>99999</v>
      </c>
      <c r="B5320" s="130" t="inlineStr">
        <is>
          <t>State-Fuel Level Increment</t>
        </is>
      </c>
      <c r="C5320" s="130" t="inlineStr">
        <is>
          <t>State-Fuel Level Increment</t>
        </is>
      </c>
      <c r="D5320" s="129" t="n">
        <v>99999</v>
      </c>
      <c r="E5320" s="130" t="inlineStr">
        <is>
          <t>MS</t>
        </is>
      </c>
      <c r="F5320" s="130" t="inlineStr">
        <is>
          <t>Electric Utility</t>
        </is>
      </c>
      <c r="G5320" s="130" t="inlineStr">
        <is>
          <t>CT</t>
        </is>
      </c>
      <c r="H5320" s="130" t="inlineStr">
        <is>
          <t>DFO</t>
        </is>
      </c>
      <c r="I5320" s="130" t="inlineStr">
        <is>
          <t>DFO</t>
        </is>
      </c>
      <c r="J5320" s="131" t="n">
        <v>0</v>
      </c>
      <c r="K5320" s="129" t="n">
        <v>2020</v>
      </c>
      <c r="L5320" s="120">
        <f>IF(VLOOKUP(H5320,'Cross-Page Data'!$D$4:$F$48,3,FALSE)="natural gas",VLOOKUP(G5320,'Cross-Page Data'!$I$4:$J$19,2,FALSE),IF(VLOOKUP(H5320,'Cross-Page Data'!$D$4:$F$48,3,FALSE)="solar",IF(G5320="PV","solar PV","solar thermal"),IF(VLOOKUP(H5320,'Cross-Page Data'!$D$4:$F$48,3,FALSE)="wind",VLOOKUP(G5320,'Cross-Page Data'!$I$4:$J$19,2,FALSE),IF(VLOOKUP(H5320,'Cross-Page Data'!$D$4:$F$48,3,FALSE)="hydro",VLOOKUP(G5320,'Cross-Page Data'!$I$4:$J$19,2,FALSE),VLOOKUP(H5320,'Cross-Page Data'!$D$4:$F$48,3,FALSE)))))</f>
        <v/>
      </c>
      <c r="M5320" s="120">
        <f>IF(AND($P$2=FALSE,OR(F5320="Commercial NAICS Cogen",F5320="Industrial NAICS Cogen",F5320="NAICS-22 Cogen")),FALSE,IF(AND($P$3=FALSE,OR(F5320="Commercial NAICS Cogen",F5320="Commercial NAICS Non-Cogen",F5320="Industrial NAICS Cogen", F5320="industrial NAICS non-Cogen")),FALSE, TRUE))</f>
        <v/>
      </c>
    </row>
    <row r="5321">
      <c r="A5321" s="129" t="n">
        <v>99999</v>
      </c>
      <c r="B5321" s="130" t="inlineStr">
        <is>
          <t>State-Fuel Level Increment</t>
        </is>
      </c>
      <c r="C5321" s="130" t="inlineStr">
        <is>
          <t>State-Fuel Level Increment</t>
        </is>
      </c>
      <c r="D5321" s="129" t="n">
        <v>99999</v>
      </c>
      <c r="E5321" s="130" t="inlineStr">
        <is>
          <t>NC</t>
        </is>
      </c>
      <c r="F5321" s="130" t="inlineStr">
        <is>
          <t>Electric Utility</t>
        </is>
      </c>
      <c r="G5321" s="130" t="inlineStr">
        <is>
          <t>CT</t>
        </is>
      </c>
      <c r="H5321" s="130" t="inlineStr">
        <is>
          <t>DFO</t>
        </is>
      </c>
      <c r="I5321" s="130" t="inlineStr">
        <is>
          <t>DFO</t>
        </is>
      </c>
      <c r="J5321" s="131" t="n">
        <v>0</v>
      </c>
      <c r="K5321" s="129" t="n">
        <v>2020</v>
      </c>
      <c r="L5321" s="120">
        <f>IF(VLOOKUP(H5321,'Cross-Page Data'!$D$4:$F$48,3,FALSE)="natural gas",VLOOKUP(G5321,'Cross-Page Data'!$I$4:$J$19,2,FALSE),IF(VLOOKUP(H5321,'Cross-Page Data'!$D$4:$F$48,3,FALSE)="solar",IF(G5321="PV","solar PV","solar thermal"),IF(VLOOKUP(H5321,'Cross-Page Data'!$D$4:$F$48,3,FALSE)="wind",VLOOKUP(G5321,'Cross-Page Data'!$I$4:$J$19,2,FALSE),IF(VLOOKUP(H5321,'Cross-Page Data'!$D$4:$F$48,3,FALSE)="hydro",VLOOKUP(G5321,'Cross-Page Data'!$I$4:$J$19,2,FALSE),VLOOKUP(H5321,'Cross-Page Data'!$D$4:$F$48,3,FALSE)))))</f>
        <v/>
      </c>
      <c r="M5321" s="120">
        <f>IF(AND($P$2=FALSE,OR(F5321="Commercial NAICS Cogen",F5321="Industrial NAICS Cogen",F5321="NAICS-22 Cogen")),FALSE,IF(AND($P$3=FALSE,OR(F5321="Commercial NAICS Cogen",F5321="Commercial NAICS Non-Cogen",F5321="Industrial NAICS Cogen", F5321="industrial NAICS non-Cogen")),FALSE, TRUE))</f>
        <v/>
      </c>
    </row>
    <row r="5322">
      <c r="A5322" s="129" t="n">
        <v>99999</v>
      </c>
      <c r="B5322" s="130" t="inlineStr">
        <is>
          <t>State-Fuel Level Increment</t>
        </is>
      </c>
      <c r="C5322" s="130" t="inlineStr">
        <is>
          <t>State-Fuel Level Increment</t>
        </is>
      </c>
      <c r="D5322" s="129" t="n">
        <v>99999</v>
      </c>
      <c r="E5322" s="130" t="inlineStr">
        <is>
          <t>NJ</t>
        </is>
      </c>
      <c r="F5322" s="130" t="inlineStr">
        <is>
          <t>NAICS-22 Non-Cogen</t>
        </is>
      </c>
      <c r="G5322" s="130" t="inlineStr">
        <is>
          <t>CT</t>
        </is>
      </c>
      <c r="H5322" s="130" t="inlineStr">
        <is>
          <t>DFO</t>
        </is>
      </c>
      <c r="I5322" s="130" t="inlineStr">
        <is>
          <t>DFO</t>
        </is>
      </c>
      <c r="J5322" s="131" t="n">
        <v>1108.961</v>
      </c>
      <c r="K5322" s="129" t="n">
        <v>2020</v>
      </c>
      <c r="L5322" s="120">
        <f>IF(VLOOKUP(H5322,'Cross-Page Data'!$D$4:$F$48,3,FALSE)="natural gas",VLOOKUP(G5322,'Cross-Page Data'!$I$4:$J$19,2,FALSE),IF(VLOOKUP(H5322,'Cross-Page Data'!$D$4:$F$48,3,FALSE)="solar",IF(G5322="PV","solar PV","solar thermal"),IF(VLOOKUP(H5322,'Cross-Page Data'!$D$4:$F$48,3,FALSE)="wind",VLOOKUP(G5322,'Cross-Page Data'!$I$4:$J$19,2,FALSE),IF(VLOOKUP(H5322,'Cross-Page Data'!$D$4:$F$48,3,FALSE)="hydro",VLOOKUP(G5322,'Cross-Page Data'!$I$4:$J$19,2,FALSE),VLOOKUP(H5322,'Cross-Page Data'!$D$4:$F$48,3,FALSE)))))</f>
        <v/>
      </c>
      <c r="M5322" s="120">
        <f>IF(AND($P$2=FALSE,OR(F5322="Commercial NAICS Cogen",F5322="Industrial NAICS Cogen",F5322="NAICS-22 Cogen")),FALSE,IF(AND($P$3=FALSE,OR(F5322="Commercial NAICS Cogen",F5322="Commercial NAICS Non-Cogen",F5322="Industrial NAICS Cogen", F5322="industrial NAICS non-Cogen")),FALSE, TRUE))</f>
        <v/>
      </c>
    </row>
    <row r="5323">
      <c r="A5323" s="129" t="n">
        <v>99999</v>
      </c>
      <c r="B5323" s="130" t="inlineStr">
        <is>
          <t>State-Fuel Level Increment</t>
        </is>
      </c>
      <c r="C5323" s="130" t="inlineStr">
        <is>
          <t>State-Fuel Level Increment</t>
        </is>
      </c>
      <c r="D5323" s="129" t="n">
        <v>99999</v>
      </c>
      <c r="E5323" s="130" t="inlineStr">
        <is>
          <t>NJ</t>
        </is>
      </c>
      <c r="F5323" s="130" t="inlineStr">
        <is>
          <t>NAICS-22 Cogen</t>
        </is>
      </c>
      <c r="G5323" s="130" t="inlineStr">
        <is>
          <t>CT</t>
        </is>
      </c>
      <c r="H5323" s="130" t="inlineStr">
        <is>
          <t>DFO</t>
        </is>
      </c>
      <c r="I5323" s="130" t="inlineStr">
        <is>
          <t>DFO</t>
        </is>
      </c>
      <c r="J5323" s="131" t="n">
        <v>121.64</v>
      </c>
      <c r="K5323" s="129" t="n">
        <v>2020</v>
      </c>
      <c r="L5323" s="120">
        <f>IF(VLOOKUP(H5323,'Cross-Page Data'!$D$4:$F$48,3,FALSE)="natural gas",VLOOKUP(G5323,'Cross-Page Data'!$I$4:$J$19,2,FALSE),IF(VLOOKUP(H5323,'Cross-Page Data'!$D$4:$F$48,3,FALSE)="solar",IF(G5323="PV","solar PV","solar thermal"),IF(VLOOKUP(H5323,'Cross-Page Data'!$D$4:$F$48,3,FALSE)="wind",VLOOKUP(G5323,'Cross-Page Data'!$I$4:$J$19,2,FALSE),IF(VLOOKUP(H5323,'Cross-Page Data'!$D$4:$F$48,3,FALSE)="hydro",VLOOKUP(G5323,'Cross-Page Data'!$I$4:$J$19,2,FALSE),VLOOKUP(H5323,'Cross-Page Data'!$D$4:$F$48,3,FALSE)))))</f>
        <v/>
      </c>
      <c r="M5323" s="120">
        <f>IF(AND($P$2=FALSE,OR(F5323="Commercial NAICS Cogen",F5323="Industrial NAICS Cogen",F5323="NAICS-22 Cogen")),FALSE,IF(AND($P$3=FALSE,OR(F5323="Commercial NAICS Cogen",F5323="Commercial NAICS Non-Cogen",F5323="Industrial NAICS Cogen", F5323="industrial NAICS non-Cogen")),FALSE, TRUE))</f>
        <v/>
      </c>
    </row>
    <row r="5324">
      <c r="A5324" s="129" t="n">
        <v>99999</v>
      </c>
      <c r="B5324" s="130" t="inlineStr">
        <is>
          <t>State-Fuel Level Increment</t>
        </is>
      </c>
      <c r="C5324" s="130" t="inlineStr">
        <is>
          <t>State-Fuel Level Increment</t>
        </is>
      </c>
      <c r="D5324" s="129" t="n">
        <v>99999</v>
      </c>
      <c r="E5324" s="130" t="inlineStr">
        <is>
          <t>NJ</t>
        </is>
      </c>
      <c r="F5324" s="130" t="inlineStr">
        <is>
          <t>Industrial NAICS Cogen</t>
        </is>
      </c>
      <c r="G5324" s="130" t="inlineStr">
        <is>
          <t>CT</t>
        </is>
      </c>
      <c r="H5324" s="130" t="inlineStr">
        <is>
          <t>DFO</t>
        </is>
      </c>
      <c r="I5324" s="130" t="inlineStr">
        <is>
          <t>DFO</t>
        </is>
      </c>
      <c r="J5324" s="131" t="n">
        <v>0</v>
      </c>
      <c r="K5324" s="129" t="n">
        <v>2020</v>
      </c>
      <c r="L5324" s="120">
        <f>IF(VLOOKUP(H5324,'Cross-Page Data'!$D$4:$F$48,3,FALSE)="natural gas",VLOOKUP(G5324,'Cross-Page Data'!$I$4:$J$19,2,FALSE),IF(VLOOKUP(H5324,'Cross-Page Data'!$D$4:$F$48,3,FALSE)="solar",IF(G5324="PV","solar PV","solar thermal"),IF(VLOOKUP(H5324,'Cross-Page Data'!$D$4:$F$48,3,FALSE)="wind",VLOOKUP(G5324,'Cross-Page Data'!$I$4:$J$19,2,FALSE),IF(VLOOKUP(H5324,'Cross-Page Data'!$D$4:$F$48,3,FALSE)="hydro",VLOOKUP(G5324,'Cross-Page Data'!$I$4:$J$19,2,FALSE),VLOOKUP(H5324,'Cross-Page Data'!$D$4:$F$48,3,FALSE)))))</f>
        <v/>
      </c>
      <c r="M5324" s="120">
        <f>IF(AND($P$2=FALSE,OR(F5324="Commercial NAICS Cogen",F5324="Industrial NAICS Cogen",F5324="NAICS-22 Cogen")),FALSE,IF(AND($P$3=FALSE,OR(F5324="Commercial NAICS Cogen",F5324="Commercial NAICS Non-Cogen",F5324="Industrial NAICS Cogen", F5324="industrial NAICS non-Cogen")),FALSE, TRUE))</f>
        <v/>
      </c>
    </row>
    <row r="5325">
      <c r="A5325" s="129" t="n">
        <v>99999</v>
      </c>
      <c r="B5325" s="130" t="inlineStr">
        <is>
          <t>State-Fuel Level Increment</t>
        </is>
      </c>
      <c r="C5325" s="130" t="inlineStr">
        <is>
          <t>State-Fuel Level Increment</t>
        </is>
      </c>
      <c r="D5325" s="129" t="n">
        <v>99999</v>
      </c>
      <c r="E5325" s="130" t="inlineStr">
        <is>
          <t>NY</t>
        </is>
      </c>
      <c r="F5325" s="130" t="inlineStr">
        <is>
          <t>Electric Utility</t>
        </is>
      </c>
      <c r="G5325" s="130" t="inlineStr">
        <is>
          <t>CT</t>
        </is>
      </c>
      <c r="H5325" s="130" t="inlineStr">
        <is>
          <t>DFO</t>
        </is>
      </c>
      <c r="I5325" s="130" t="inlineStr">
        <is>
          <t>DFO</t>
        </is>
      </c>
      <c r="J5325" s="131" t="n">
        <v>8821.509</v>
      </c>
      <c r="K5325" s="129" t="n">
        <v>2020</v>
      </c>
      <c r="L5325" s="120">
        <f>IF(VLOOKUP(H5325,'Cross-Page Data'!$D$4:$F$48,3,FALSE)="natural gas",VLOOKUP(G5325,'Cross-Page Data'!$I$4:$J$19,2,FALSE),IF(VLOOKUP(H5325,'Cross-Page Data'!$D$4:$F$48,3,FALSE)="solar",IF(G5325="PV","solar PV","solar thermal"),IF(VLOOKUP(H5325,'Cross-Page Data'!$D$4:$F$48,3,FALSE)="wind",VLOOKUP(G5325,'Cross-Page Data'!$I$4:$J$19,2,FALSE),IF(VLOOKUP(H5325,'Cross-Page Data'!$D$4:$F$48,3,FALSE)="hydro",VLOOKUP(G5325,'Cross-Page Data'!$I$4:$J$19,2,FALSE),VLOOKUP(H5325,'Cross-Page Data'!$D$4:$F$48,3,FALSE)))))</f>
        <v/>
      </c>
      <c r="M5325" s="120">
        <f>IF(AND($P$2=FALSE,OR(F5325="Commercial NAICS Cogen",F5325="Industrial NAICS Cogen",F5325="NAICS-22 Cogen")),FALSE,IF(AND($P$3=FALSE,OR(F5325="Commercial NAICS Cogen",F5325="Commercial NAICS Non-Cogen",F5325="Industrial NAICS Cogen", F5325="industrial NAICS non-Cogen")),FALSE, TRUE))</f>
        <v/>
      </c>
    </row>
    <row r="5326">
      <c r="A5326" s="129" t="n">
        <v>99999</v>
      </c>
      <c r="B5326" s="130" t="inlineStr">
        <is>
          <t>State-Fuel Level Increment</t>
        </is>
      </c>
      <c r="C5326" s="130" t="inlineStr">
        <is>
          <t>State-Fuel Level Increment</t>
        </is>
      </c>
      <c r="D5326" s="129" t="n">
        <v>99999</v>
      </c>
      <c r="E5326" s="130" t="inlineStr">
        <is>
          <t>NY</t>
        </is>
      </c>
      <c r="F5326" s="130" t="inlineStr">
        <is>
          <t>NAICS-22 Non-Cogen</t>
        </is>
      </c>
      <c r="G5326" s="130" t="inlineStr">
        <is>
          <t>CT</t>
        </is>
      </c>
      <c r="H5326" s="130" t="inlineStr">
        <is>
          <t>DFO</t>
        </is>
      </c>
      <c r="I5326" s="130" t="inlineStr">
        <is>
          <t>DFO</t>
        </is>
      </c>
      <c r="J5326" s="131" t="n">
        <v>33.409</v>
      </c>
      <c r="K5326" s="129" t="n">
        <v>2020</v>
      </c>
      <c r="L5326" s="120">
        <f>IF(VLOOKUP(H5326,'Cross-Page Data'!$D$4:$F$48,3,FALSE)="natural gas",VLOOKUP(G5326,'Cross-Page Data'!$I$4:$J$19,2,FALSE),IF(VLOOKUP(H5326,'Cross-Page Data'!$D$4:$F$48,3,FALSE)="solar",IF(G5326="PV","solar PV","solar thermal"),IF(VLOOKUP(H5326,'Cross-Page Data'!$D$4:$F$48,3,FALSE)="wind",VLOOKUP(G5326,'Cross-Page Data'!$I$4:$J$19,2,FALSE),IF(VLOOKUP(H5326,'Cross-Page Data'!$D$4:$F$48,3,FALSE)="hydro",VLOOKUP(G5326,'Cross-Page Data'!$I$4:$J$19,2,FALSE),VLOOKUP(H5326,'Cross-Page Data'!$D$4:$F$48,3,FALSE)))))</f>
        <v/>
      </c>
      <c r="M5326" s="120">
        <f>IF(AND($P$2=FALSE,OR(F5326="Commercial NAICS Cogen",F5326="Industrial NAICS Cogen",F5326="NAICS-22 Cogen")),FALSE,IF(AND($P$3=FALSE,OR(F5326="Commercial NAICS Cogen",F5326="Commercial NAICS Non-Cogen",F5326="Industrial NAICS Cogen", F5326="industrial NAICS non-Cogen")),FALSE, TRUE))</f>
        <v/>
      </c>
    </row>
    <row r="5327">
      <c r="A5327" s="129" t="n">
        <v>99999</v>
      </c>
      <c r="B5327" s="130" t="inlineStr">
        <is>
          <t>State-Fuel Level Increment</t>
        </is>
      </c>
      <c r="C5327" s="130" t="inlineStr">
        <is>
          <t>State-Fuel Level Increment</t>
        </is>
      </c>
      <c r="D5327" s="129" t="n">
        <v>99999</v>
      </c>
      <c r="E5327" s="130" t="inlineStr">
        <is>
          <t>NY</t>
        </is>
      </c>
      <c r="F5327" s="130" t="inlineStr">
        <is>
          <t>NAICS-22 Cogen</t>
        </is>
      </c>
      <c r="G5327" s="130" t="inlineStr">
        <is>
          <t>CT</t>
        </is>
      </c>
      <c r="H5327" s="130" t="inlineStr">
        <is>
          <t>DFO</t>
        </is>
      </c>
      <c r="I5327" s="130" t="inlineStr">
        <is>
          <t>DFO</t>
        </is>
      </c>
      <c r="J5327" s="131" t="n">
        <v>6794.85</v>
      </c>
      <c r="K5327" s="129" t="n">
        <v>2020</v>
      </c>
      <c r="L5327" s="120">
        <f>IF(VLOOKUP(H5327,'Cross-Page Data'!$D$4:$F$48,3,FALSE)="natural gas",VLOOKUP(G5327,'Cross-Page Data'!$I$4:$J$19,2,FALSE),IF(VLOOKUP(H5327,'Cross-Page Data'!$D$4:$F$48,3,FALSE)="solar",IF(G5327="PV","solar PV","solar thermal"),IF(VLOOKUP(H5327,'Cross-Page Data'!$D$4:$F$48,3,FALSE)="wind",VLOOKUP(G5327,'Cross-Page Data'!$I$4:$J$19,2,FALSE),IF(VLOOKUP(H5327,'Cross-Page Data'!$D$4:$F$48,3,FALSE)="hydro",VLOOKUP(G5327,'Cross-Page Data'!$I$4:$J$19,2,FALSE),VLOOKUP(H5327,'Cross-Page Data'!$D$4:$F$48,3,FALSE)))))</f>
        <v/>
      </c>
      <c r="M5327" s="120">
        <f>IF(AND($P$2=FALSE,OR(F5327="Commercial NAICS Cogen",F5327="Industrial NAICS Cogen",F5327="NAICS-22 Cogen")),FALSE,IF(AND($P$3=FALSE,OR(F5327="Commercial NAICS Cogen",F5327="Commercial NAICS Non-Cogen",F5327="Industrial NAICS Cogen", F5327="industrial NAICS non-Cogen")),FALSE, TRUE))</f>
        <v/>
      </c>
    </row>
    <row r="5328">
      <c r="A5328" s="129" t="n">
        <v>99999</v>
      </c>
      <c r="B5328" s="130" t="inlineStr">
        <is>
          <t>State-Fuel Level Increment</t>
        </is>
      </c>
      <c r="C5328" s="130" t="inlineStr">
        <is>
          <t>State-Fuel Level Increment</t>
        </is>
      </c>
      <c r="D5328" s="129" t="n">
        <v>99999</v>
      </c>
      <c r="E5328" s="130" t="inlineStr">
        <is>
          <t>NY</t>
        </is>
      </c>
      <c r="F5328" s="130" t="inlineStr">
        <is>
          <t>Commercial NAICS Cogen</t>
        </is>
      </c>
      <c r="G5328" s="130" t="inlineStr">
        <is>
          <t>CT</t>
        </is>
      </c>
      <c r="H5328" s="130" t="inlineStr">
        <is>
          <t>DFO</t>
        </is>
      </c>
      <c r="I5328" s="130" t="inlineStr">
        <is>
          <t>DFO</t>
        </is>
      </c>
      <c r="J5328" s="131" t="n">
        <v>1175.251</v>
      </c>
      <c r="K5328" s="129" t="n">
        <v>2020</v>
      </c>
      <c r="L5328" s="120">
        <f>IF(VLOOKUP(H5328,'Cross-Page Data'!$D$4:$F$48,3,FALSE)="natural gas",VLOOKUP(G5328,'Cross-Page Data'!$I$4:$J$19,2,FALSE),IF(VLOOKUP(H5328,'Cross-Page Data'!$D$4:$F$48,3,FALSE)="solar",IF(G5328="PV","solar PV","solar thermal"),IF(VLOOKUP(H5328,'Cross-Page Data'!$D$4:$F$48,3,FALSE)="wind",VLOOKUP(G5328,'Cross-Page Data'!$I$4:$J$19,2,FALSE),IF(VLOOKUP(H5328,'Cross-Page Data'!$D$4:$F$48,3,FALSE)="hydro",VLOOKUP(G5328,'Cross-Page Data'!$I$4:$J$19,2,FALSE),VLOOKUP(H5328,'Cross-Page Data'!$D$4:$F$48,3,FALSE)))))</f>
        <v/>
      </c>
      <c r="M5328" s="120">
        <f>IF(AND($P$2=FALSE,OR(F5328="Commercial NAICS Cogen",F5328="Industrial NAICS Cogen",F5328="NAICS-22 Cogen")),FALSE,IF(AND($P$3=FALSE,OR(F5328="Commercial NAICS Cogen",F5328="Commercial NAICS Non-Cogen",F5328="Industrial NAICS Cogen", F5328="industrial NAICS non-Cogen")),FALSE, TRUE))</f>
        <v/>
      </c>
    </row>
    <row r="5329">
      <c r="A5329" s="129" t="n">
        <v>99999</v>
      </c>
      <c r="B5329" s="130" t="inlineStr">
        <is>
          <t>State-Fuel Level Increment</t>
        </is>
      </c>
      <c r="C5329" s="130" t="inlineStr">
        <is>
          <t>State-Fuel Level Increment</t>
        </is>
      </c>
      <c r="D5329" s="129" t="n">
        <v>99999</v>
      </c>
      <c r="E5329" s="130" t="inlineStr">
        <is>
          <t>OK</t>
        </is>
      </c>
      <c r="F5329" s="130" t="inlineStr">
        <is>
          <t>Electric Utility</t>
        </is>
      </c>
      <c r="G5329" s="130" t="inlineStr">
        <is>
          <t>CT</t>
        </is>
      </c>
      <c r="H5329" s="130" t="inlineStr">
        <is>
          <t>DFO</t>
        </is>
      </c>
      <c r="I5329" s="130" t="inlineStr">
        <is>
          <t>DFO</t>
        </is>
      </c>
      <c r="J5329" s="131" t="n">
        <v>0</v>
      </c>
      <c r="K5329" s="129" t="n">
        <v>2020</v>
      </c>
      <c r="L5329" s="120">
        <f>IF(VLOOKUP(H5329,'Cross-Page Data'!$D$4:$F$48,3,FALSE)="natural gas",VLOOKUP(G5329,'Cross-Page Data'!$I$4:$J$19,2,FALSE),IF(VLOOKUP(H5329,'Cross-Page Data'!$D$4:$F$48,3,FALSE)="solar",IF(G5329="PV","solar PV","solar thermal"),IF(VLOOKUP(H5329,'Cross-Page Data'!$D$4:$F$48,3,FALSE)="wind",VLOOKUP(G5329,'Cross-Page Data'!$I$4:$J$19,2,FALSE),IF(VLOOKUP(H5329,'Cross-Page Data'!$D$4:$F$48,3,FALSE)="hydro",VLOOKUP(G5329,'Cross-Page Data'!$I$4:$J$19,2,FALSE),VLOOKUP(H5329,'Cross-Page Data'!$D$4:$F$48,3,FALSE)))))</f>
        <v/>
      </c>
      <c r="M5329" s="120">
        <f>IF(AND($P$2=FALSE,OR(F5329="Commercial NAICS Cogen",F5329="Industrial NAICS Cogen",F5329="NAICS-22 Cogen")),FALSE,IF(AND($P$3=FALSE,OR(F5329="Commercial NAICS Cogen",F5329="Commercial NAICS Non-Cogen",F5329="Industrial NAICS Cogen", F5329="industrial NAICS non-Cogen")),FALSE, TRUE))</f>
        <v/>
      </c>
    </row>
    <row r="5330">
      <c r="A5330" s="129" t="n">
        <v>99999</v>
      </c>
      <c r="B5330" s="130" t="inlineStr">
        <is>
          <t>State-Fuel Level Increment</t>
        </is>
      </c>
      <c r="C5330" s="130" t="inlineStr">
        <is>
          <t>State-Fuel Level Increment</t>
        </is>
      </c>
      <c r="D5330" s="129" t="n">
        <v>99999</v>
      </c>
      <c r="E5330" s="130" t="inlineStr">
        <is>
          <t>OR</t>
        </is>
      </c>
      <c r="F5330" s="130" t="inlineStr">
        <is>
          <t>Electric Utility</t>
        </is>
      </c>
      <c r="G5330" s="130" t="inlineStr">
        <is>
          <t>CT</t>
        </is>
      </c>
      <c r="H5330" s="130" t="inlineStr">
        <is>
          <t>DFO</t>
        </is>
      </c>
      <c r="I5330" s="130" t="inlineStr">
        <is>
          <t>DFO</t>
        </is>
      </c>
      <c r="J5330" s="131" t="n">
        <v>2071.663</v>
      </c>
      <c r="K5330" s="129" t="n">
        <v>2020</v>
      </c>
      <c r="L5330" s="120">
        <f>IF(VLOOKUP(H5330,'Cross-Page Data'!$D$4:$F$48,3,FALSE)="natural gas",VLOOKUP(G5330,'Cross-Page Data'!$I$4:$J$19,2,FALSE),IF(VLOOKUP(H5330,'Cross-Page Data'!$D$4:$F$48,3,FALSE)="solar",IF(G5330="PV","solar PV","solar thermal"),IF(VLOOKUP(H5330,'Cross-Page Data'!$D$4:$F$48,3,FALSE)="wind",VLOOKUP(G5330,'Cross-Page Data'!$I$4:$J$19,2,FALSE),IF(VLOOKUP(H5330,'Cross-Page Data'!$D$4:$F$48,3,FALSE)="hydro",VLOOKUP(G5330,'Cross-Page Data'!$I$4:$J$19,2,FALSE),VLOOKUP(H5330,'Cross-Page Data'!$D$4:$F$48,3,FALSE)))))</f>
        <v/>
      </c>
      <c r="M5330" s="120">
        <f>IF(AND($P$2=FALSE,OR(F5330="Commercial NAICS Cogen",F5330="Industrial NAICS Cogen",F5330="NAICS-22 Cogen")),FALSE,IF(AND($P$3=FALSE,OR(F5330="Commercial NAICS Cogen",F5330="Commercial NAICS Non-Cogen",F5330="Industrial NAICS Cogen", F5330="industrial NAICS non-Cogen")),FALSE, TRUE))</f>
        <v/>
      </c>
    </row>
    <row r="5331">
      <c r="A5331" s="129" t="n">
        <v>99999</v>
      </c>
      <c r="B5331" s="130" t="inlineStr">
        <is>
          <t>State-Fuel Level Increment</t>
        </is>
      </c>
      <c r="C5331" s="130" t="inlineStr">
        <is>
          <t>State-Fuel Level Increment</t>
        </is>
      </c>
      <c r="D5331" s="129" t="n">
        <v>99999</v>
      </c>
      <c r="E5331" s="130" t="inlineStr">
        <is>
          <t>OR</t>
        </is>
      </c>
      <c r="F5331" s="130" t="inlineStr">
        <is>
          <t>Commercial NAICS Cogen</t>
        </is>
      </c>
      <c r="G5331" s="130" t="inlineStr">
        <is>
          <t>CT</t>
        </is>
      </c>
      <c r="H5331" s="130" t="inlineStr">
        <is>
          <t>DFO</t>
        </is>
      </c>
      <c r="I5331" s="130" t="inlineStr">
        <is>
          <t>DFO</t>
        </is>
      </c>
      <c r="J5331" s="131" t="n">
        <v>80.76900000000001</v>
      </c>
      <c r="K5331" s="129" t="n">
        <v>2020</v>
      </c>
      <c r="L5331" s="120">
        <f>IF(VLOOKUP(H5331,'Cross-Page Data'!$D$4:$F$48,3,FALSE)="natural gas",VLOOKUP(G5331,'Cross-Page Data'!$I$4:$J$19,2,FALSE),IF(VLOOKUP(H5331,'Cross-Page Data'!$D$4:$F$48,3,FALSE)="solar",IF(G5331="PV","solar PV","solar thermal"),IF(VLOOKUP(H5331,'Cross-Page Data'!$D$4:$F$48,3,FALSE)="wind",VLOOKUP(G5331,'Cross-Page Data'!$I$4:$J$19,2,FALSE),IF(VLOOKUP(H5331,'Cross-Page Data'!$D$4:$F$48,3,FALSE)="hydro",VLOOKUP(G5331,'Cross-Page Data'!$I$4:$J$19,2,FALSE),VLOOKUP(H5331,'Cross-Page Data'!$D$4:$F$48,3,FALSE)))))</f>
        <v/>
      </c>
      <c r="M5331" s="120">
        <f>IF(AND($P$2=FALSE,OR(F5331="Commercial NAICS Cogen",F5331="Industrial NAICS Cogen",F5331="NAICS-22 Cogen")),FALSE,IF(AND($P$3=FALSE,OR(F5331="Commercial NAICS Cogen",F5331="Commercial NAICS Non-Cogen",F5331="Industrial NAICS Cogen", F5331="industrial NAICS non-Cogen")),FALSE, TRUE))</f>
        <v/>
      </c>
    </row>
    <row r="5332">
      <c r="A5332" s="129" t="n">
        <v>99999</v>
      </c>
      <c r="B5332" s="130" t="inlineStr">
        <is>
          <t>State-Fuel Level Increment</t>
        </is>
      </c>
      <c r="C5332" s="130" t="inlineStr">
        <is>
          <t>State-Fuel Level Increment</t>
        </is>
      </c>
      <c r="D5332" s="129" t="n">
        <v>99999</v>
      </c>
      <c r="E5332" s="130" t="inlineStr">
        <is>
          <t>PA</t>
        </is>
      </c>
      <c r="F5332" s="130" t="inlineStr">
        <is>
          <t>NAICS-22 Non-Cogen</t>
        </is>
      </c>
      <c r="G5332" s="130" t="inlineStr">
        <is>
          <t>CT</t>
        </is>
      </c>
      <c r="H5332" s="130" t="inlineStr">
        <is>
          <t>DFO</t>
        </is>
      </c>
      <c r="I5332" s="130" t="inlineStr">
        <is>
          <t>DFO</t>
        </is>
      </c>
      <c r="J5332" s="131" t="n">
        <v>0</v>
      </c>
      <c r="K5332" s="129" t="n">
        <v>2020</v>
      </c>
      <c r="L5332" s="120">
        <f>IF(VLOOKUP(H5332,'Cross-Page Data'!$D$4:$F$48,3,FALSE)="natural gas",VLOOKUP(G5332,'Cross-Page Data'!$I$4:$J$19,2,FALSE),IF(VLOOKUP(H5332,'Cross-Page Data'!$D$4:$F$48,3,FALSE)="solar",IF(G5332="PV","solar PV","solar thermal"),IF(VLOOKUP(H5332,'Cross-Page Data'!$D$4:$F$48,3,FALSE)="wind",VLOOKUP(G5332,'Cross-Page Data'!$I$4:$J$19,2,FALSE),IF(VLOOKUP(H5332,'Cross-Page Data'!$D$4:$F$48,3,FALSE)="hydro",VLOOKUP(G5332,'Cross-Page Data'!$I$4:$J$19,2,FALSE),VLOOKUP(H5332,'Cross-Page Data'!$D$4:$F$48,3,FALSE)))))</f>
        <v/>
      </c>
      <c r="M5332" s="120">
        <f>IF(AND($P$2=FALSE,OR(F5332="Commercial NAICS Cogen",F5332="Industrial NAICS Cogen",F5332="NAICS-22 Cogen")),FALSE,IF(AND($P$3=FALSE,OR(F5332="Commercial NAICS Cogen",F5332="Commercial NAICS Non-Cogen",F5332="Industrial NAICS Cogen", F5332="industrial NAICS non-Cogen")),FALSE, TRUE))</f>
        <v/>
      </c>
    </row>
    <row r="5333">
      <c r="A5333" s="129" t="n">
        <v>99999</v>
      </c>
      <c r="B5333" s="130" t="inlineStr">
        <is>
          <t>State-Fuel Level Increment</t>
        </is>
      </c>
      <c r="C5333" s="130" t="inlineStr">
        <is>
          <t>State-Fuel Level Increment</t>
        </is>
      </c>
      <c r="D5333" s="129" t="n">
        <v>99999</v>
      </c>
      <c r="E5333" s="130" t="inlineStr">
        <is>
          <t>PA</t>
        </is>
      </c>
      <c r="F5333" s="130" t="inlineStr">
        <is>
          <t>Industrial NAICS Non-Cogen</t>
        </is>
      </c>
      <c r="G5333" s="130" t="inlineStr">
        <is>
          <t>CT</t>
        </is>
      </c>
      <c r="H5333" s="130" t="inlineStr">
        <is>
          <t>DFO</t>
        </is>
      </c>
      <c r="I5333" s="130" t="inlineStr">
        <is>
          <t>DFO</t>
        </is>
      </c>
      <c r="J5333" s="131" t="n">
        <v>0</v>
      </c>
      <c r="K5333" s="129" t="n">
        <v>2020</v>
      </c>
      <c r="L5333" s="120">
        <f>IF(VLOOKUP(H5333,'Cross-Page Data'!$D$4:$F$48,3,FALSE)="natural gas",VLOOKUP(G5333,'Cross-Page Data'!$I$4:$J$19,2,FALSE),IF(VLOOKUP(H5333,'Cross-Page Data'!$D$4:$F$48,3,FALSE)="solar",IF(G5333="PV","solar PV","solar thermal"),IF(VLOOKUP(H5333,'Cross-Page Data'!$D$4:$F$48,3,FALSE)="wind",VLOOKUP(G5333,'Cross-Page Data'!$I$4:$J$19,2,FALSE),IF(VLOOKUP(H5333,'Cross-Page Data'!$D$4:$F$48,3,FALSE)="hydro",VLOOKUP(G5333,'Cross-Page Data'!$I$4:$J$19,2,FALSE),VLOOKUP(H5333,'Cross-Page Data'!$D$4:$F$48,3,FALSE)))))</f>
        <v/>
      </c>
      <c r="M5333" s="120">
        <f>IF(AND($P$2=FALSE,OR(F5333="Commercial NAICS Cogen",F5333="Industrial NAICS Cogen",F5333="NAICS-22 Cogen")),FALSE,IF(AND($P$3=FALSE,OR(F5333="Commercial NAICS Cogen",F5333="Commercial NAICS Non-Cogen",F5333="Industrial NAICS Cogen", F5333="industrial NAICS non-Cogen")),FALSE, TRUE))</f>
        <v/>
      </c>
    </row>
    <row r="5334">
      <c r="A5334" s="129" t="n">
        <v>99999</v>
      </c>
      <c r="B5334" s="130" t="inlineStr">
        <is>
          <t>State-Fuel Level Increment</t>
        </is>
      </c>
      <c r="C5334" s="130" t="inlineStr">
        <is>
          <t>State-Fuel Level Increment</t>
        </is>
      </c>
      <c r="D5334" s="129" t="n">
        <v>99999</v>
      </c>
      <c r="E5334" s="130" t="inlineStr">
        <is>
          <t>PA</t>
        </is>
      </c>
      <c r="F5334" s="130" t="inlineStr">
        <is>
          <t>Industrial NAICS Cogen</t>
        </is>
      </c>
      <c r="G5334" s="130" t="inlineStr">
        <is>
          <t>CT</t>
        </is>
      </c>
      <c r="H5334" s="130" t="inlineStr">
        <is>
          <t>DFO</t>
        </is>
      </c>
      <c r="I5334" s="130" t="inlineStr">
        <is>
          <t>DFO</t>
        </is>
      </c>
      <c r="J5334" s="131" t="n">
        <v>0</v>
      </c>
      <c r="K5334" s="129" t="n">
        <v>2020</v>
      </c>
      <c r="L5334" s="120">
        <f>IF(VLOOKUP(H5334,'Cross-Page Data'!$D$4:$F$48,3,FALSE)="natural gas",VLOOKUP(G5334,'Cross-Page Data'!$I$4:$J$19,2,FALSE),IF(VLOOKUP(H5334,'Cross-Page Data'!$D$4:$F$48,3,FALSE)="solar",IF(G5334="PV","solar PV","solar thermal"),IF(VLOOKUP(H5334,'Cross-Page Data'!$D$4:$F$48,3,FALSE)="wind",VLOOKUP(G5334,'Cross-Page Data'!$I$4:$J$19,2,FALSE),IF(VLOOKUP(H5334,'Cross-Page Data'!$D$4:$F$48,3,FALSE)="hydro",VLOOKUP(G5334,'Cross-Page Data'!$I$4:$J$19,2,FALSE),VLOOKUP(H5334,'Cross-Page Data'!$D$4:$F$48,3,FALSE)))))</f>
        <v/>
      </c>
      <c r="M5334" s="120">
        <f>IF(AND($P$2=FALSE,OR(F5334="Commercial NAICS Cogen",F5334="Industrial NAICS Cogen",F5334="NAICS-22 Cogen")),FALSE,IF(AND($P$3=FALSE,OR(F5334="Commercial NAICS Cogen",F5334="Commercial NAICS Non-Cogen",F5334="Industrial NAICS Cogen", F5334="industrial NAICS non-Cogen")),FALSE, TRUE))</f>
        <v/>
      </c>
    </row>
    <row r="5335">
      <c r="A5335" s="129" t="n">
        <v>99999</v>
      </c>
      <c r="B5335" s="130" t="inlineStr">
        <is>
          <t>State-Fuel Level Increment</t>
        </is>
      </c>
      <c r="C5335" s="130" t="inlineStr">
        <is>
          <t>State-Fuel Level Increment</t>
        </is>
      </c>
      <c r="D5335" s="129" t="n">
        <v>99999</v>
      </c>
      <c r="E5335" s="130" t="inlineStr">
        <is>
          <t>RI</t>
        </is>
      </c>
      <c r="F5335" s="130" t="inlineStr">
        <is>
          <t>NAICS-22 Non-Cogen</t>
        </is>
      </c>
      <c r="G5335" s="130" t="inlineStr">
        <is>
          <t>CT</t>
        </is>
      </c>
      <c r="H5335" s="130" t="inlineStr">
        <is>
          <t>DFO</t>
        </is>
      </c>
      <c r="I5335" s="130" t="inlineStr">
        <is>
          <t>DFO</t>
        </is>
      </c>
      <c r="J5335" s="131" t="n">
        <v>3848.899</v>
      </c>
      <c r="K5335" s="129" t="n">
        <v>2020</v>
      </c>
      <c r="L5335" s="120">
        <f>IF(VLOOKUP(H5335,'Cross-Page Data'!$D$4:$F$48,3,FALSE)="natural gas",VLOOKUP(G5335,'Cross-Page Data'!$I$4:$J$19,2,FALSE),IF(VLOOKUP(H5335,'Cross-Page Data'!$D$4:$F$48,3,FALSE)="solar",IF(G5335="PV","solar PV","solar thermal"),IF(VLOOKUP(H5335,'Cross-Page Data'!$D$4:$F$48,3,FALSE)="wind",VLOOKUP(G5335,'Cross-Page Data'!$I$4:$J$19,2,FALSE),IF(VLOOKUP(H5335,'Cross-Page Data'!$D$4:$F$48,3,FALSE)="hydro",VLOOKUP(G5335,'Cross-Page Data'!$I$4:$J$19,2,FALSE),VLOOKUP(H5335,'Cross-Page Data'!$D$4:$F$48,3,FALSE)))))</f>
        <v/>
      </c>
      <c r="M5335" s="120">
        <f>IF(AND($P$2=FALSE,OR(F5335="Commercial NAICS Cogen",F5335="Industrial NAICS Cogen",F5335="NAICS-22 Cogen")),FALSE,IF(AND($P$3=FALSE,OR(F5335="Commercial NAICS Cogen",F5335="Commercial NAICS Non-Cogen",F5335="Industrial NAICS Cogen", F5335="industrial NAICS non-Cogen")),FALSE, TRUE))</f>
        <v/>
      </c>
    </row>
    <row r="5336">
      <c r="A5336" s="129" t="n">
        <v>99999</v>
      </c>
      <c r="B5336" s="130" t="inlineStr">
        <is>
          <t>State-Fuel Level Increment</t>
        </is>
      </c>
      <c r="C5336" s="130" t="inlineStr">
        <is>
          <t>State-Fuel Level Increment</t>
        </is>
      </c>
      <c r="D5336" s="129" t="n">
        <v>99999</v>
      </c>
      <c r="E5336" s="130" t="inlineStr">
        <is>
          <t>TX</t>
        </is>
      </c>
      <c r="F5336" s="130" t="inlineStr">
        <is>
          <t>Electric Utility</t>
        </is>
      </c>
      <c r="G5336" s="130" t="inlineStr">
        <is>
          <t>CT</t>
        </is>
      </c>
      <c r="H5336" s="130" t="inlineStr">
        <is>
          <t>DFO</t>
        </is>
      </c>
      <c r="I5336" s="130" t="inlineStr">
        <is>
          <t>DFO</t>
        </is>
      </c>
      <c r="J5336" s="131" t="n">
        <v>12.959</v>
      </c>
      <c r="K5336" s="129" t="n">
        <v>2020</v>
      </c>
      <c r="L5336" s="120">
        <f>IF(VLOOKUP(H5336,'Cross-Page Data'!$D$4:$F$48,3,FALSE)="natural gas",VLOOKUP(G5336,'Cross-Page Data'!$I$4:$J$19,2,FALSE),IF(VLOOKUP(H5336,'Cross-Page Data'!$D$4:$F$48,3,FALSE)="solar",IF(G5336="PV","solar PV","solar thermal"),IF(VLOOKUP(H5336,'Cross-Page Data'!$D$4:$F$48,3,FALSE)="wind",VLOOKUP(G5336,'Cross-Page Data'!$I$4:$J$19,2,FALSE),IF(VLOOKUP(H5336,'Cross-Page Data'!$D$4:$F$48,3,FALSE)="hydro",VLOOKUP(G5336,'Cross-Page Data'!$I$4:$J$19,2,FALSE),VLOOKUP(H5336,'Cross-Page Data'!$D$4:$F$48,3,FALSE)))))</f>
        <v/>
      </c>
      <c r="M5336" s="120">
        <f>IF(AND($P$2=FALSE,OR(F5336="Commercial NAICS Cogen",F5336="Industrial NAICS Cogen",F5336="NAICS-22 Cogen")),FALSE,IF(AND($P$3=FALSE,OR(F5336="Commercial NAICS Cogen",F5336="Commercial NAICS Non-Cogen",F5336="Industrial NAICS Cogen", F5336="industrial NAICS non-Cogen")),FALSE, TRUE))</f>
        <v/>
      </c>
    </row>
    <row r="5337">
      <c r="A5337" s="129" t="n">
        <v>99999</v>
      </c>
      <c r="B5337" s="130" t="inlineStr">
        <is>
          <t>State-Fuel Level Increment</t>
        </is>
      </c>
      <c r="C5337" s="130" t="inlineStr">
        <is>
          <t>State-Fuel Level Increment</t>
        </is>
      </c>
      <c r="D5337" s="129" t="n">
        <v>99999</v>
      </c>
      <c r="E5337" s="130" t="inlineStr">
        <is>
          <t>TX</t>
        </is>
      </c>
      <c r="F5337" s="130" t="inlineStr">
        <is>
          <t>NAICS-22 Non-Cogen</t>
        </is>
      </c>
      <c r="G5337" s="130" t="inlineStr">
        <is>
          <t>CT</t>
        </is>
      </c>
      <c r="H5337" s="130" t="inlineStr">
        <is>
          <t>DFO</t>
        </is>
      </c>
      <c r="I5337" s="130" t="inlineStr">
        <is>
          <t>DFO</t>
        </is>
      </c>
      <c r="J5337" s="131" t="n">
        <v>0</v>
      </c>
      <c r="K5337" s="129" t="n">
        <v>2020</v>
      </c>
      <c r="L5337" s="120">
        <f>IF(VLOOKUP(H5337,'Cross-Page Data'!$D$4:$F$48,3,FALSE)="natural gas",VLOOKUP(G5337,'Cross-Page Data'!$I$4:$J$19,2,FALSE),IF(VLOOKUP(H5337,'Cross-Page Data'!$D$4:$F$48,3,FALSE)="solar",IF(G5337="PV","solar PV","solar thermal"),IF(VLOOKUP(H5337,'Cross-Page Data'!$D$4:$F$48,3,FALSE)="wind",VLOOKUP(G5337,'Cross-Page Data'!$I$4:$J$19,2,FALSE),IF(VLOOKUP(H5337,'Cross-Page Data'!$D$4:$F$48,3,FALSE)="hydro",VLOOKUP(G5337,'Cross-Page Data'!$I$4:$J$19,2,FALSE),VLOOKUP(H5337,'Cross-Page Data'!$D$4:$F$48,3,FALSE)))))</f>
        <v/>
      </c>
      <c r="M5337" s="120">
        <f>IF(AND($P$2=FALSE,OR(F5337="Commercial NAICS Cogen",F5337="Industrial NAICS Cogen",F5337="NAICS-22 Cogen")),FALSE,IF(AND($P$3=FALSE,OR(F5337="Commercial NAICS Cogen",F5337="Commercial NAICS Non-Cogen",F5337="Industrial NAICS Cogen", F5337="industrial NAICS non-Cogen")),FALSE, TRUE))</f>
        <v/>
      </c>
    </row>
    <row r="5338">
      <c r="A5338" s="129" t="n">
        <v>99999</v>
      </c>
      <c r="B5338" s="130" t="inlineStr">
        <is>
          <t>State-Fuel Level Increment</t>
        </is>
      </c>
      <c r="C5338" s="130" t="inlineStr">
        <is>
          <t>State-Fuel Level Increment</t>
        </is>
      </c>
      <c r="D5338" s="129" t="n">
        <v>99999</v>
      </c>
      <c r="E5338" s="130" t="inlineStr">
        <is>
          <t>TX</t>
        </is>
      </c>
      <c r="F5338" s="130" t="inlineStr">
        <is>
          <t>Commercial NAICS Cogen</t>
        </is>
      </c>
      <c r="G5338" s="130" t="inlineStr">
        <is>
          <t>CT</t>
        </is>
      </c>
      <c r="H5338" s="130" t="inlineStr">
        <is>
          <t>DFO</t>
        </is>
      </c>
      <c r="I5338" s="130" t="inlineStr">
        <is>
          <t>DFO</t>
        </is>
      </c>
      <c r="J5338" s="131" t="n">
        <v>0</v>
      </c>
      <c r="K5338" s="129" t="n">
        <v>2020</v>
      </c>
      <c r="L5338" s="120">
        <f>IF(VLOOKUP(H5338,'Cross-Page Data'!$D$4:$F$48,3,FALSE)="natural gas",VLOOKUP(G5338,'Cross-Page Data'!$I$4:$J$19,2,FALSE),IF(VLOOKUP(H5338,'Cross-Page Data'!$D$4:$F$48,3,FALSE)="solar",IF(G5338="PV","solar PV","solar thermal"),IF(VLOOKUP(H5338,'Cross-Page Data'!$D$4:$F$48,3,FALSE)="wind",VLOOKUP(G5338,'Cross-Page Data'!$I$4:$J$19,2,FALSE),IF(VLOOKUP(H5338,'Cross-Page Data'!$D$4:$F$48,3,FALSE)="hydro",VLOOKUP(G5338,'Cross-Page Data'!$I$4:$J$19,2,FALSE),VLOOKUP(H5338,'Cross-Page Data'!$D$4:$F$48,3,FALSE)))))</f>
        <v/>
      </c>
      <c r="M5338" s="120">
        <f>IF(AND($P$2=FALSE,OR(F5338="Commercial NAICS Cogen",F5338="Industrial NAICS Cogen",F5338="NAICS-22 Cogen")),FALSE,IF(AND($P$3=FALSE,OR(F5338="Commercial NAICS Cogen",F5338="Commercial NAICS Non-Cogen",F5338="Industrial NAICS Cogen", F5338="industrial NAICS non-Cogen")),FALSE, TRUE))</f>
        <v/>
      </c>
    </row>
    <row r="5339">
      <c r="A5339" s="129" t="n">
        <v>99999</v>
      </c>
      <c r="B5339" s="130" t="inlineStr">
        <is>
          <t>State-Fuel Level Increment</t>
        </is>
      </c>
      <c r="C5339" s="130" t="inlineStr">
        <is>
          <t>State-Fuel Level Increment</t>
        </is>
      </c>
      <c r="D5339" s="129" t="n">
        <v>99999</v>
      </c>
      <c r="E5339" s="130" t="inlineStr">
        <is>
          <t>VA</t>
        </is>
      </c>
      <c r="F5339" s="130" t="inlineStr">
        <is>
          <t>Electric Utility</t>
        </is>
      </c>
      <c r="G5339" s="130" t="inlineStr">
        <is>
          <t>CT</t>
        </is>
      </c>
      <c r="H5339" s="130" t="inlineStr">
        <is>
          <t>DFO</t>
        </is>
      </c>
      <c r="I5339" s="130" t="inlineStr">
        <is>
          <t>DFO</t>
        </is>
      </c>
      <c r="J5339" s="131" t="n">
        <v>3939.577</v>
      </c>
      <c r="K5339" s="129" t="n">
        <v>2020</v>
      </c>
      <c r="L5339" s="120">
        <f>IF(VLOOKUP(H5339,'Cross-Page Data'!$D$4:$F$48,3,FALSE)="natural gas",VLOOKUP(G5339,'Cross-Page Data'!$I$4:$J$19,2,FALSE),IF(VLOOKUP(H5339,'Cross-Page Data'!$D$4:$F$48,3,FALSE)="solar",IF(G5339="PV","solar PV","solar thermal"),IF(VLOOKUP(H5339,'Cross-Page Data'!$D$4:$F$48,3,FALSE)="wind",VLOOKUP(G5339,'Cross-Page Data'!$I$4:$J$19,2,FALSE),IF(VLOOKUP(H5339,'Cross-Page Data'!$D$4:$F$48,3,FALSE)="hydro",VLOOKUP(G5339,'Cross-Page Data'!$I$4:$J$19,2,FALSE),VLOOKUP(H5339,'Cross-Page Data'!$D$4:$F$48,3,FALSE)))))</f>
        <v/>
      </c>
      <c r="M5339" s="120">
        <f>IF(AND($P$2=FALSE,OR(F5339="Commercial NAICS Cogen",F5339="Industrial NAICS Cogen",F5339="NAICS-22 Cogen")),FALSE,IF(AND($P$3=FALSE,OR(F5339="Commercial NAICS Cogen",F5339="Commercial NAICS Non-Cogen",F5339="Industrial NAICS Cogen", F5339="industrial NAICS non-Cogen")),FALSE, TRUE))</f>
        <v/>
      </c>
    </row>
    <row r="5340">
      <c r="A5340" s="129" t="n">
        <v>99999</v>
      </c>
      <c r="B5340" s="130" t="inlineStr">
        <is>
          <t>State-Fuel Level Increment</t>
        </is>
      </c>
      <c r="C5340" s="130" t="inlineStr">
        <is>
          <t>State-Fuel Level Increment</t>
        </is>
      </c>
      <c r="D5340" s="129" t="n">
        <v>99999</v>
      </c>
      <c r="E5340" s="130" t="inlineStr">
        <is>
          <t>WI</t>
        </is>
      </c>
      <c r="F5340" s="130" t="inlineStr">
        <is>
          <t>Electric Utility</t>
        </is>
      </c>
      <c r="G5340" s="130" t="inlineStr">
        <is>
          <t>CT</t>
        </is>
      </c>
      <c r="H5340" s="130" t="inlineStr">
        <is>
          <t>DFO</t>
        </is>
      </c>
      <c r="I5340" s="130" t="inlineStr">
        <is>
          <t>DFO</t>
        </is>
      </c>
      <c r="J5340" s="131" t="n">
        <v>1500.596</v>
      </c>
      <c r="K5340" s="129" t="n">
        <v>2020</v>
      </c>
      <c r="L5340" s="120">
        <f>IF(VLOOKUP(H5340,'Cross-Page Data'!$D$4:$F$48,3,FALSE)="natural gas",VLOOKUP(G5340,'Cross-Page Data'!$I$4:$J$19,2,FALSE),IF(VLOOKUP(H5340,'Cross-Page Data'!$D$4:$F$48,3,FALSE)="solar",IF(G5340="PV","solar PV","solar thermal"),IF(VLOOKUP(H5340,'Cross-Page Data'!$D$4:$F$48,3,FALSE)="wind",VLOOKUP(G5340,'Cross-Page Data'!$I$4:$J$19,2,FALSE),IF(VLOOKUP(H5340,'Cross-Page Data'!$D$4:$F$48,3,FALSE)="hydro",VLOOKUP(G5340,'Cross-Page Data'!$I$4:$J$19,2,FALSE),VLOOKUP(H5340,'Cross-Page Data'!$D$4:$F$48,3,FALSE)))))</f>
        <v/>
      </c>
      <c r="M5340" s="120">
        <f>IF(AND($P$2=FALSE,OR(F5340="Commercial NAICS Cogen",F5340="Industrial NAICS Cogen",F5340="NAICS-22 Cogen")),FALSE,IF(AND($P$3=FALSE,OR(F5340="Commercial NAICS Cogen",F5340="Commercial NAICS Non-Cogen",F5340="Industrial NAICS Cogen", F5340="industrial NAICS non-Cogen")),FALSE, TRUE))</f>
        <v/>
      </c>
    </row>
    <row r="5341">
      <c r="A5341" s="129" t="n">
        <v>99999</v>
      </c>
      <c r="B5341" s="130" t="inlineStr">
        <is>
          <t>State-Fuel Level Increment</t>
        </is>
      </c>
      <c r="C5341" s="130" t="inlineStr">
        <is>
          <t>State-Fuel Level Increment</t>
        </is>
      </c>
      <c r="D5341" s="129" t="n">
        <v>99999</v>
      </c>
      <c r="E5341" s="130" t="inlineStr">
        <is>
          <t>WI</t>
        </is>
      </c>
      <c r="F5341" s="130" t="inlineStr">
        <is>
          <t>Industrial NAICS Cogen</t>
        </is>
      </c>
      <c r="G5341" s="130" t="inlineStr">
        <is>
          <t>CT</t>
        </is>
      </c>
      <c r="H5341" s="130" t="inlineStr">
        <is>
          <t>DFO</t>
        </is>
      </c>
      <c r="I5341" s="130" t="inlineStr">
        <is>
          <t>DFO</t>
        </is>
      </c>
      <c r="J5341" s="131" t="n">
        <v>0</v>
      </c>
      <c r="K5341" s="129" t="n">
        <v>2020</v>
      </c>
      <c r="L5341" s="120">
        <f>IF(VLOOKUP(H5341,'Cross-Page Data'!$D$4:$F$48,3,FALSE)="natural gas",VLOOKUP(G5341,'Cross-Page Data'!$I$4:$J$19,2,FALSE),IF(VLOOKUP(H5341,'Cross-Page Data'!$D$4:$F$48,3,FALSE)="solar",IF(G5341="PV","solar PV","solar thermal"),IF(VLOOKUP(H5341,'Cross-Page Data'!$D$4:$F$48,3,FALSE)="wind",VLOOKUP(G5341,'Cross-Page Data'!$I$4:$J$19,2,FALSE),IF(VLOOKUP(H5341,'Cross-Page Data'!$D$4:$F$48,3,FALSE)="hydro",VLOOKUP(G5341,'Cross-Page Data'!$I$4:$J$19,2,FALSE),VLOOKUP(H5341,'Cross-Page Data'!$D$4:$F$48,3,FALSE)))))</f>
        <v/>
      </c>
      <c r="M5341" s="120">
        <f>IF(AND($P$2=FALSE,OR(F5341="Commercial NAICS Cogen",F5341="Industrial NAICS Cogen",F5341="NAICS-22 Cogen")),FALSE,IF(AND($P$3=FALSE,OR(F5341="Commercial NAICS Cogen",F5341="Commercial NAICS Non-Cogen",F5341="Industrial NAICS Cogen", F5341="industrial NAICS non-Cogen")),FALSE, TRUE))</f>
        <v/>
      </c>
    </row>
    <row r="5342">
      <c r="A5342" s="129" t="n">
        <v>99999</v>
      </c>
      <c r="B5342" s="130" t="inlineStr">
        <is>
          <t>State-Fuel Level Increment</t>
        </is>
      </c>
      <c r="C5342" s="130" t="inlineStr">
        <is>
          <t>State-Fuel Level Increment</t>
        </is>
      </c>
      <c r="D5342" s="129" t="n">
        <v>99999</v>
      </c>
      <c r="E5342" s="130" t="inlineStr">
        <is>
          <t>FL</t>
        </is>
      </c>
      <c r="F5342" s="130" t="inlineStr">
        <is>
          <t>Electric Utility</t>
        </is>
      </c>
      <c r="G5342" s="130" t="inlineStr">
        <is>
          <t>CT</t>
        </is>
      </c>
      <c r="H5342" s="130" t="inlineStr">
        <is>
          <t>KER</t>
        </is>
      </c>
      <c r="I5342" s="130" t="inlineStr">
        <is>
          <t>WOO</t>
        </is>
      </c>
      <c r="J5342" s="131" t="n">
        <v>0</v>
      </c>
      <c r="K5342" s="129" t="n">
        <v>2020</v>
      </c>
      <c r="L5342" s="120">
        <f>IF(VLOOKUP(H5342,'Cross-Page Data'!$D$4:$F$48,3,FALSE)="natural gas",VLOOKUP(G5342,'Cross-Page Data'!$I$4:$J$19,2,FALSE),IF(VLOOKUP(H5342,'Cross-Page Data'!$D$4:$F$48,3,FALSE)="solar",IF(G5342="PV","solar PV","solar thermal"),IF(VLOOKUP(H5342,'Cross-Page Data'!$D$4:$F$48,3,FALSE)="wind",VLOOKUP(G5342,'Cross-Page Data'!$I$4:$J$19,2,FALSE),IF(VLOOKUP(H5342,'Cross-Page Data'!$D$4:$F$48,3,FALSE)="hydro",VLOOKUP(G5342,'Cross-Page Data'!$I$4:$J$19,2,FALSE),VLOOKUP(H5342,'Cross-Page Data'!$D$4:$F$48,3,FALSE)))))</f>
        <v/>
      </c>
      <c r="M5342" s="120">
        <f>IF(AND($P$2=FALSE,OR(F5342="Commercial NAICS Cogen",F5342="Industrial NAICS Cogen",F5342="NAICS-22 Cogen")),FALSE,IF(AND($P$3=FALSE,OR(F5342="Commercial NAICS Cogen",F5342="Commercial NAICS Non-Cogen",F5342="Industrial NAICS Cogen", F5342="industrial NAICS non-Cogen")),FALSE, TRUE))</f>
        <v/>
      </c>
    </row>
    <row r="5343">
      <c r="A5343" s="129" t="n">
        <v>99999</v>
      </c>
      <c r="B5343" s="130" t="inlineStr">
        <is>
          <t>State-Fuel Level Increment</t>
        </is>
      </c>
      <c r="C5343" s="130" t="inlineStr">
        <is>
          <t>State-Fuel Level Increment</t>
        </is>
      </c>
      <c r="D5343" s="129" t="n">
        <v>99999</v>
      </c>
      <c r="E5343" s="130" t="inlineStr">
        <is>
          <t>NJ</t>
        </is>
      </c>
      <c r="F5343" s="130" t="inlineStr">
        <is>
          <t>NAICS-22 Non-Cogen</t>
        </is>
      </c>
      <c r="G5343" s="130" t="inlineStr">
        <is>
          <t>CT</t>
        </is>
      </c>
      <c r="H5343" s="130" t="inlineStr">
        <is>
          <t>KER</t>
        </is>
      </c>
      <c r="I5343" s="130" t="inlineStr">
        <is>
          <t>WOO</t>
        </is>
      </c>
      <c r="J5343" s="131" t="n">
        <v>0</v>
      </c>
      <c r="K5343" s="129" t="n">
        <v>2020</v>
      </c>
      <c r="L5343" s="120">
        <f>IF(VLOOKUP(H5343,'Cross-Page Data'!$D$4:$F$48,3,FALSE)="natural gas",VLOOKUP(G5343,'Cross-Page Data'!$I$4:$J$19,2,FALSE),IF(VLOOKUP(H5343,'Cross-Page Data'!$D$4:$F$48,3,FALSE)="solar",IF(G5343="PV","solar PV","solar thermal"),IF(VLOOKUP(H5343,'Cross-Page Data'!$D$4:$F$48,3,FALSE)="wind",VLOOKUP(G5343,'Cross-Page Data'!$I$4:$J$19,2,FALSE),IF(VLOOKUP(H5343,'Cross-Page Data'!$D$4:$F$48,3,FALSE)="hydro",VLOOKUP(G5343,'Cross-Page Data'!$I$4:$J$19,2,FALSE),VLOOKUP(H5343,'Cross-Page Data'!$D$4:$F$48,3,FALSE)))))</f>
        <v/>
      </c>
      <c r="M5343" s="120">
        <f>IF(AND($P$2=FALSE,OR(F5343="Commercial NAICS Cogen",F5343="Industrial NAICS Cogen",F5343="NAICS-22 Cogen")),FALSE,IF(AND($P$3=FALSE,OR(F5343="Commercial NAICS Cogen",F5343="Commercial NAICS Non-Cogen",F5343="Industrial NAICS Cogen", F5343="industrial NAICS non-Cogen")),FALSE, TRUE))</f>
        <v/>
      </c>
    </row>
    <row r="5344">
      <c r="A5344" s="129" t="n">
        <v>99999</v>
      </c>
      <c r="B5344" s="130" t="inlineStr">
        <is>
          <t>State-Fuel Level Increment</t>
        </is>
      </c>
      <c r="C5344" s="130" t="inlineStr">
        <is>
          <t>State-Fuel Level Increment</t>
        </is>
      </c>
      <c r="D5344" s="129" t="n">
        <v>99999</v>
      </c>
      <c r="E5344" s="130" t="inlineStr">
        <is>
          <t>NY</t>
        </is>
      </c>
      <c r="F5344" s="130" t="inlineStr">
        <is>
          <t>NAICS-22 Non-Cogen</t>
        </is>
      </c>
      <c r="G5344" s="130" t="inlineStr">
        <is>
          <t>CT</t>
        </is>
      </c>
      <c r="H5344" s="130" t="inlineStr">
        <is>
          <t>KER</t>
        </is>
      </c>
      <c r="I5344" s="130" t="inlineStr">
        <is>
          <t>WOO</t>
        </is>
      </c>
      <c r="J5344" s="131" t="n">
        <v>303.011</v>
      </c>
      <c r="K5344" s="129" t="n">
        <v>2020</v>
      </c>
      <c r="L5344" s="120">
        <f>IF(VLOOKUP(H5344,'Cross-Page Data'!$D$4:$F$48,3,FALSE)="natural gas",VLOOKUP(G5344,'Cross-Page Data'!$I$4:$J$19,2,FALSE),IF(VLOOKUP(H5344,'Cross-Page Data'!$D$4:$F$48,3,FALSE)="solar",IF(G5344="PV","solar PV","solar thermal"),IF(VLOOKUP(H5344,'Cross-Page Data'!$D$4:$F$48,3,FALSE)="wind",VLOOKUP(G5344,'Cross-Page Data'!$I$4:$J$19,2,FALSE),IF(VLOOKUP(H5344,'Cross-Page Data'!$D$4:$F$48,3,FALSE)="hydro",VLOOKUP(G5344,'Cross-Page Data'!$I$4:$J$19,2,FALSE),VLOOKUP(H5344,'Cross-Page Data'!$D$4:$F$48,3,FALSE)))))</f>
        <v/>
      </c>
      <c r="M5344" s="120">
        <f>IF(AND($P$2=FALSE,OR(F5344="Commercial NAICS Cogen",F5344="Industrial NAICS Cogen",F5344="NAICS-22 Cogen")),FALSE,IF(AND($P$3=FALSE,OR(F5344="Commercial NAICS Cogen",F5344="Commercial NAICS Non-Cogen",F5344="Industrial NAICS Cogen", F5344="industrial NAICS non-Cogen")),FALSE, TRUE))</f>
        <v/>
      </c>
    </row>
    <row r="5345">
      <c r="A5345" s="129" t="n">
        <v>99999</v>
      </c>
      <c r="B5345" s="130" t="inlineStr">
        <is>
          <t>State-Fuel Level Increment</t>
        </is>
      </c>
      <c r="C5345" s="130" t="inlineStr">
        <is>
          <t>State-Fuel Level Increment</t>
        </is>
      </c>
      <c r="D5345" s="129" t="n">
        <v>99999</v>
      </c>
      <c r="E5345" s="130" t="inlineStr">
        <is>
          <t>NY</t>
        </is>
      </c>
      <c r="F5345" s="130" t="inlineStr">
        <is>
          <t>NAICS-22 Cogen</t>
        </is>
      </c>
      <c r="G5345" s="130" t="inlineStr">
        <is>
          <t>CT</t>
        </is>
      </c>
      <c r="H5345" s="130" t="inlineStr">
        <is>
          <t>KER</t>
        </is>
      </c>
      <c r="I5345" s="130" t="inlineStr">
        <is>
          <t>WOO</t>
        </is>
      </c>
      <c r="J5345" s="131" t="n">
        <v>0</v>
      </c>
      <c r="K5345" s="129" t="n">
        <v>2020</v>
      </c>
      <c r="L5345" s="120">
        <f>IF(VLOOKUP(H5345,'Cross-Page Data'!$D$4:$F$48,3,FALSE)="natural gas",VLOOKUP(G5345,'Cross-Page Data'!$I$4:$J$19,2,FALSE),IF(VLOOKUP(H5345,'Cross-Page Data'!$D$4:$F$48,3,FALSE)="solar",IF(G5345="PV","solar PV","solar thermal"),IF(VLOOKUP(H5345,'Cross-Page Data'!$D$4:$F$48,3,FALSE)="wind",VLOOKUP(G5345,'Cross-Page Data'!$I$4:$J$19,2,FALSE),IF(VLOOKUP(H5345,'Cross-Page Data'!$D$4:$F$48,3,FALSE)="hydro",VLOOKUP(G5345,'Cross-Page Data'!$I$4:$J$19,2,FALSE),VLOOKUP(H5345,'Cross-Page Data'!$D$4:$F$48,3,FALSE)))))</f>
        <v/>
      </c>
      <c r="M5345" s="120">
        <f>IF(AND($P$2=FALSE,OR(F5345="Commercial NAICS Cogen",F5345="Industrial NAICS Cogen",F5345="NAICS-22 Cogen")),FALSE,IF(AND($P$3=FALSE,OR(F5345="Commercial NAICS Cogen",F5345="Commercial NAICS Non-Cogen",F5345="Industrial NAICS Cogen", F5345="industrial NAICS non-Cogen")),FALSE, TRUE))</f>
        <v/>
      </c>
    </row>
    <row r="5346">
      <c r="A5346" s="129" t="n">
        <v>99999</v>
      </c>
      <c r="B5346" s="130" t="inlineStr">
        <is>
          <t>State-Fuel Level Increment</t>
        </is>
      </c>
      <c r="C5346" s="130" t="inlineStr">
        <is>
          <t>State-Fuel Level Increment</t>
        </is>
      </c>
      <c r="D5346" s="129" t="n">
        <v>99999</v>
      </c>
      <c r="E5346" s="130" t="inlineStr">
        <is>
          <t>FL</t>
        </is>
      </c>
      <c r="F5346" s="130" t="inlineStr">
        <is>
          <t>NAICS-22 Non-Cogen</t>
        </is>
      </c>
      <c r="G5346" s="130" t="inlineStr">
        <is>
          <t>CT</t>
        </is>
      </c>
      <c r="H5346" s="130" t="inlineStr">
        <is>
          <t>LFG</t>
        </is>
      </c>
      <c r="I5346" s="130" t="inlineStr">
        <is>
          <t>MLG</t>
        </is>
      </c>
      <c r="J5346" s="131" t="n">
        <v>68411.93799999999</v>
      </c>
      <c r="K5346" s="129" t="n">
        <v>2020</v>
      </c>
      <c r="L5346" s="120">
        <f>IF(VLOOKUP(H5346,'Cross-Page Data'!$D$4:$F$48,3,FALSE)="natural gas",VLOOKUP(G5346,'Cross-Page Data'!$I$4:$J$19,2,FALSE),IF(VLOOKUP(H5346,'Cross-Page Data'!$D$4:$F$48,3,FALSE)="solar",IF(G5346="PV","solar PV","solar thermal"),IF(VLOOKUP(H5346,'Cross-Page Data'!$D$4:$F$48,3,FALSE)="wind",VLOOKUP(G5346,'Cross-Page Data'!$I$4:$J$19,2,FALSE),IF(VLOOKUP(H5346,'Cross-Page Data'!$D$4:$F$48,3,FALSE)="hydro",VLOOKUP(G5346,'Cross-Page Data'!$I$4:$J$19,2,FALSE),VLOOKUP(H5346,'Cross-Page Data'!$D$4:$F$48,3,FALSE)))))</f>
        <v/>
      </c>
      <c r="M5346" s="120">
        <f>IF(AND($P$2=FALSE,OR(F5346="Commercial NAICS Cogen",F5346="Industrial NAICS Cogen",F5346="NAICS-22 Cogen")),FALSE,IF(AND($P$3=FALSE,OR(F5346="Commercial NAICS Cogen",F5346="Commercial NAICS Non-Cogen",F5346="Industrial NAICS Cogen", F5346="industrial NAICS non-Cogen")),FALSE, TRUE))</f>
        <v/>
      </c>
    </row>
    <row r="5347">
      <c r="A5347" s="129" t="n">
        <v>99999</v>
      </c>
      <c r="B5347" s="130" t="inlineStr">
        <is>
          <t>State-Fuel Level Increment</t>
        </is>
      </c>
      <c r="C5347" s="130" t="inlineStr">
        <is>
          <t>State-Fuel Level Increment</t>
        </is>
      </c>
      <c r="D5347" s="129" t="n">
        <v>99999</v>
      </c>
      <c r="E5347" s="130" t="inlineStr">
        <is>
          <t>AK</t>
        </is>
      </c>
      <c r="F5347" s="130" t="inlineStr">
        <is>
          <t>Electric Utility</t>
        </is>
      </c>
      <c r="G5347" s="130" t="inlineStr">
        <is>
          <t>CT</t>
        </is>
      </c>
      <c r="H5347" s="130" t="inlineStr">
        <is>
          <t>NG</t>
        </is>
      </c>
      <c r="I5347" s="130" t="inlineStr">
        <is>
          <t>NG</t>
        </is>
      </c>
      <c r="J5347" s="131" t="n">
        <v>1176058.6</v>
      </c>
      <c r="K5347" s="129" t="n">
        <v>2020</v>
      </c>
      <c r="L5347" s="120">
        <f>IF(VLOOKUP(H5347,'Cross-Page Data'!$D$4:$F$48,3,FALSE)="natural gas",VLOOKUP(G5347,'Cross-Page Data'!$I$4:$J$19,2,FALSE),IF(VLOOKUP(H5347,'Cross-Page Data'!$D$4:$F$48,3,FALSE)="solar",IF(G5347="PV","solar PV","solar thermal"),IF(VLOOKUP(H5347,'Cross-Page Data'!$D$4:$F$48,3,FALSE)="wind",VLOOKUP(G5347,'Cross-Page Data'!$I$4:$J$19,2,FALSE),IF(VLOOKUP(H5347,'Cross-Page Data'!$D$4:$F$48,3,FALSE)="hydro",VLOOKUP(G5347,'Cross-Page Data'!$I$4:$J$19,2,FALSE),VLOOKUP(H5347,'Cross-Page Data'!$D$4:$F$48,3,FALSE)))))</f>
        <v/>
      </c>
      <c r="M5347" s="120">
        <f>IF(AND($P$2=FALSE,OR(F5347="Commercial NAICS Cogen",F5347="Industrial NAICS Cogen",F5347="NAICS-22 Cogen")),FALSE,IF(AND($P$3=FALSE,OR(F5347="Commercial NAICS Cogen",F5347="Commercial NAICS Non-Cogen",F5347="Industrial NAICS Cogen", F5347="industrial NAICS non-Cogen")),FALSE, TRUE))</f>
        <v/>
      </c>
    </row>
    <row r="5348">
      <c r="A5348" s="129" t="n">
        <v>99999</v>
      </c>
      <c r="B5348" s="130" t="inlineStr">
        <is>
          <t>State-Fuel Level Increment</t>
        </is>
      </c>
      <c r="C5348" s="130" t="inlineStr">
        <is>
          <t>State-Fuel Level Increment</t>
        </is>
      </c>
      <c r="D5348" s="129" t="n">
        <v>99999</v>
      </c>
      <c r="E5348" s="130" t="inlineStr">
        <is>
          <t>AL</t>
        </is>
      </c>
      <c r="F5348" s="130" t="inlineStr">
        <is>
          <t>Electric Utility</t>
        </is>
      </c>
      <c r="G5348" s="130" t="inlineStr">
        <is>
          <t>CT</t>
        </is>
      </c>
      <c r="H5348" s="130" t="inlineStr">
        <is>
          <t>NG</t>
        </is>
      </c>
      <c r="I5348" s="130" t="inlineStr">
        <is>
          <t>NG</t>
        </is>
      </c>
      <c r="J5348" s="131" t="n">
        <v>455514.44</v>
      </c>
      <c r="K5348" s="129" t="n">
        <v>2020</v>
      </c>
      <c r="L5348" s="120">
        <f>IF(VLOOKUP(H5348,'Cross-Page Data'!$D$4:$F$48,3,FALSE)="natural gas",VLOOKUP(G5348,'Cross-Page Data'!$I$4:$J$19,2,FALSE),IF(VLOOKUP(H5348,'Cross-Page Data'!$D$4:$F$48,3,FALSE)="solar",IF(G5348="PV","solar PV","solar thermal"),IF(VLOOKUP(H5348,'Cross-Page Data'!$D$4:$F$48,3,FALSE)="wind",VLOOKUP(G5348,'Cross-Page Data'!$I$4:$J$19,2,FALSE),IF(VLOOKUP(H5348,'Cross-Page Data'!$D$4:$F$48,3,FALSE)="hydro",VLOOKUP(G5348,'Cross-Page Data'!$I$4:$J$19,2,FALSE),VLOOKUP(H5348,'Cross-Page Data'!$D$4:$F$48,3,FALSE)))))</f>
        <v/>
      </c>
      <c r="M5348" s="120">
        <f>IF(AND($P$2=FALSE,OR(F5348="Commercial NAICS Cogen",F5348="Industrial NAICS Cogen",F5348="NAICS-22 Cogen")),FALSE,IF(AND($P$3=FALSE,OR(F5348="Commercial NAICS Cogen",F5348="Commercial NAICS Non-Cogen",F5348="Industrial NAICS Cogen", F5348="industrial NAICS non-Cogen")),FALSE, TRUE))</f>
        <v/>
      </c>
    </row>
    <row r="5349">
      <c r="A5349" s="129" t="n">
        <v>99999</v>
      </c>
      <c r="B5349" s="130" t="inlineStr">
        <is>
          <t>State-Fuel Level Increment</t>
        </is>
      </c>
      <c r="C5349" s="130" t="inlineStr">
        <is>
          <t>State-Fuel Level Increment</t>
        </is>
      </c>
      <c r="D5349" s="129" t="n">
        <v>99999</v>
      </c>
      <c r="E5349" s="130" t="inlineStr">
        <is>
          <t>AL</t>
        </is>
      </c>
      <c r="F5349" s="130" t="inlineStr">
        <is>
          <t>Electric Utility</t>
        </is>
      </c>
      <c r="G5349" s="130" t="inlineStr">
        <is>
          <t>CT</t>
        </is>
      </c>
      <c r="H5349" s="130" t="inlineStr">
        <is>
          <t>NG</t>
        </is>
      </c>
      <c r="I5349" s="130" t="inlineStr">
        <is>
          <t>NG</t>
        </is>
      </c>
      <c r="J5349" s="131" t="n">
        <v>2222247.2</v>
      </c>
      <c r="K5349" s="129" t="n">
        <v>2020</v>
      </c>
      <c r="L5349" s="120">
        <f>IF(VLOOKUP(H5349,'Cross-Page Data'!$D$4:$F$48,3,FALSE)="natural gas",VLOOKUP(G5349,'Cross-Page Data'!$I$4:$J$19,2,FALSE),IF(VLOOKUP(H5349,'Cross-Page Data'!$D$4:$F$48,3,FALSE)="solar",IF(G5349="PV","solar PV","solar thermal"),IF(VLOOKUP(H5349,'Cross-Page Data'!$D$4:$F$48,3,FALSE)="wind",VLOOKUP(G5349,'Cross-Page Data'!$I$4:$J$19,2,FALSE),IF(VLOOKUP(H5349,'Cross-Page Data'!$D$4:$F$48,3,FALSE)="hydro",VLOOKUP(G5349,'Cross-Page Data'!$I$4:$J$19,2,FALSE),VLOOKUP(H5349,'Cross-Page Data'!$D$4:$F$48,3,FALSE)))))</f>
        <v/>
      </c>
      <c r="M5349" s="120">
        <f>IF(AND($P$2=FALSE,OR(F5349="Commercial NAICS Cogen",F5349="Industrial NAICS Cogen",F5349="NAICS-22 Cogen")),FALSE,IF(AND($P$3=FALSE,OR(F5349="Commercial NAICS Cogen",F5349="Commercial NAICS Non-Cogen",F5349="Industrial NAICS Cogen", F5349="industrial NAICS non-Cogen")),FALSE, TRUE))</f>
        <v/>
      </c>
    </row>
    <row r="5350">
      <c r="A5350" s="129" t="n">
        <v>99999</v>
      </c>
      <c r="B5350" s="130" t="inlineStr">
        <is>
          <t>State-Fuel Level Increment</t>
        </is>
      </c>
      <c r="C5350" s="130" t="inlineStr">
        <is>
          <t>State-Fuel Level Increment</t>
        </is>
      </c>
      <c r="D5350" s="129" t="n">
        <v>99999</v>
      </c>
      <c r="E5350" s="130" t="inlineStr">
        <is>
          <t>AL</t>
        </is>
      </c>
      <c r="F5350" s="130" t="inlineStr">
        <is>
          <t>Industrial NAICS Cogen</t>
        </is>
      </c>
      <c r="G5350" s="130" t="inlineStr">
        <is>
          <t>CT</t>
        </is>
      </c>
      <c r="H5350" s="130" t="inlineStr">
        <is>
          <t>NG</t>
        </is>
      </c>
      <c r="I5350" s="130" t="inlineStr">
        <is>
          <t>NG</t>
        </is>
      </c>
      <c r="J5350" s="131" t="n">
        <v>281391.71</v>
      </c>
      <c r="K5350" s="129" t="n">
        <v>2020</v>
      </c>
      <c r="L5350" s="120">
        <f>IF(VLOOKUP(H5350,'Cross-Page Data'!$D$4:$F$48,3,FALSE)="natural gas",VLOOKUP(G5350,'Cross-Page Data'!$I$4:$J$19,2,FALSE),IF(VLOOKUP(H5350,'Cross-Page Data'!$D$4:$F$48,3,FALSE)="solar",IF(G5350="PV","solar PV","solar thermal"),IF(VLOOKUP(H5350,'Cross-Page Data'!$D$4:$F$48,3,FALSE)="wind",VLOOKUP(G5350,'Cross-Page Data'!$I$4:$J$19,2,FALSE),IF(VLOOKUP(H5350,'Cross-Page Data'!$D$4:$F$48,3,FALSE)="hydro",VLOOKUP(G5350,'Cross-Page Data'!$I$4:$J$19,2,FALSE),VLOOKUP(H5350,'Cross-Page Data'!$D$4:$F$48,3,FALSE)))))</f>
        <v/>
      </c>
      <c r="M5350" s="120">
        <f>IF(AND($P$2=FALSE,OR(F5350="Commercial NAICS Cogen",F5350="Industrial NAICS Cogen",F5350="NAICS-22 Cogen")),FALSE,IF(AND($P$3=FALSE,OR(F5350="Commercial NAICS Cogen",F5350="Commercial NAICS Non-Cogen",F5350="Industrial NAICS Cogen", F5350="industrial NAICS non-Cogen")),FALSE, TRUE))</f>
        <v/>
      </c>
    </row>
    <row r="5351">
      <c r="A5351" s="129" t="n">
        <v>99999</v>
      </c>
      <c r="B5351" s="130" t="inlineStr">
        <is>
          <t>State-Fuel Level Increment</t>
        </is>
      </c>
      <c r="C5351" s="130" t="inlineStr">
        <is>
          <t>State-Fuel Level Increment</t>
        </is>
      </c>
      <c r="D5351" s="129" t="n">
        <v>99999</v>
      </c>
      <c r="E5351" s="130" t="inlineStr">
        <is>
          <t>AR</t>
        </is>
      </c>
      <c r="F5351" s="130" t="inlineStr">
        <is>
          <t>Electric Utility</t>
        </is>
      </c>
      <c r="G5351" s="130" t="inlineStr">
        <is>
          <t>CT</t>
        </is>
      </c>
      <c r="H5351" s="130" t="inlineStr">
        <is>
          <t>NG</t>
        </is>
      </c>
      <c r="I5351" s="130" t="inlineStr">
        <is>
          <t>NG</t>
        </is>
      </c>
      <c r="J5351" s="131" t="n">
        <v>2385097.4</v>
      </c>
      <c r="K5351" s="129" t="n">
        <v>2020</v>
      </c>
      <c r="L5351" s="120">
        <f>IF(VLOOKUP(H5351,'Cross-Page Data'!$D$4:$F$48,3,FALSE)="natural gas",VLOOKUP(G5351,'Cross-Page Data'!$I$4:$J$19,2,FALSE),IF(VLOOKUP(H5351,'Cross-Page Data'!$D$4:$F$48,3,FALSE)="solar",IF(G5351="PV","solar PV","solar thermal"),IF(VLOOKUP(H5351,'Cross-Page Data'!$D$4:$F$48,3,FALSE)="wind",VLOOKUP(G5351,'Cross-Page Data'!$I$4:$J$19,2,FALSE),IF(VLOOKUP(H5351,'Cross-Page Data'!$D$4:$F$48,3,FALSE)="hydro",VLOOKUP(G5351,'Cross-Page Data'!$I$4:$J$19,2,FALSE),VLOOKUP(H5351,'Cross-Page Data'!$D$4:$F$48,3,FALSE)))))</f>
        <v/>
      </c>
      <c r="M5351" s="120">
        <f>IF(AND($P$2=FALSE,OR(F5351="Commercial NAICS Cogen",F5351="Industrial NAICS Cogen",F5351="NAICS-22 Cogen")),FALSE,IF(AND($P$3=FALSE,OR(F5351="Commercial NAICS Cogen",F5351="Commercial NAICS Non-Cogen",F5351="Industrial NAICS Cogen", F5351="industrial NAICS non-Cogen")),FALSE, TRUE))</f>
        <v/>
      </c>
    </row>
    <row r="5352">
      <c r="A5352" s="129" t="n">
        <v>99999</v>
      </c>
      <c r="B5352" s="130" t="inlineStr">
        <is>
          <t>State-Fuel Level Increment</t>
        </is>
      </c>
      <c r="C5352" s="130" t="inlineStr">
        <is>
          <t>State-Fuel Level Increment</t>
        </is>
      </c>
      <c r="D5352" s="129" t="n">
        <v>99999</v>
      </c>
      <c r="E5352" s="130" t="inlineStr">
        <is>
          <t>CA</t>
        </is>
      </c>
      <c r="F5352" s="130" t="inlineStr">
        <is>
          <t>Electric Utility</t>
        </is>
      </c>
      <c r="G5352" s="130" t="inlineStr">
        <is>
          <t>CT</t>
        </is>
      </c>
      <c r="H5352" s="130" t="inlineStr">
        <is>
          <t>NG</t>
        </is>
      </c>
      <c r="I5352" s="130" t="inlineStr">
        <is>
          <t>NG</t>
        </is>
      </c>
      <c r="J5352" s="131" t="n">
        <v>42641.721</v>
      </c>
      <c r="K5352" s="129" t="n">
        <v>2020</v>
      </c>
      <c r="L5352" s="120">
        <f>IF(VLOOKUP(H5352,'Cross-Page Data'!$D$4:$F$48,3,FALSE)="natural gas",VLOOKUP(G5352,'Cross-Page Data'!$I$4:$J$19,2,FALSE),IF(VLOOKUP(H5352,'Cross-Page Data'!$D$4:$F$48,3,FALSE)="solar",IF(G5352="PV","solar PV","solar thermal"),IF(VLOOKUP(H5352,'Cross-Page Data'!$D$4:$F$48,3,FALSE)="wind",VLOOKUP(G5352,'Cross-Page Data'!$I$4:$J$19,2,FALSE),IF(VLOOKUP(H5352,'Cross-Page Data'!$D$4:$F$48,3,FALSE)="hydro",VLOOKUP(G5352,'Cross-Page Data'!$I$4:$J$19,2,FALSE),VLOOKUP(H5352,'Cross-Page Data'!$D$4:$F$48,3,FALSE)))))</f>
        <v/>
      </c>
      <c r="M5352" s="120">
        <f>IF(AND($P$2=FALSE,OR(F5352="Commercial NAICS Cogen",F5352="Industrial NAICS Cogen",F5352="NAICS-22 Cogen")),FALSE,IF(AND($P$3=FALSE,OR(F5352="Commercial NAICS Cogen",F5352="Commercial NAICS Non-Cogen",F5352="Industrial NAICS Cogen", F5352="industrial NAICS non-Cogen")),FALSE, TRUE))</f>
        <v/>
      </c>
    </row>
    <row r="5353">
      <c r="A5353" s="129" t="n">
        <v>99999</v>
      </c>
      <c r="B5353" s="130" t="inlineStr">
        <is>
          <t>State-Fuel Level Increment</t>
        </is>
      </c>
      <c r="C5353" s="130" t="inlineStr">
        <is>
          <t>State-Fuel Level Increment</t>
        </is>
      </c>
      <c r="D5353" s="129" t="n">
        <v>99999</v>
      </c>
      <c r="E5353" s="130" t="inlineStr">
        <is>
          <t>CA</t>
        </is>
      </c>
      <c r="F5353" s="130" t="inlineStr">
        <is>
          <t>Electric Utility</t>
        </is>
      </c>
      <c r="G5353" s="130" t="inlineStr">
        <is>
          <t>CT</t>
        </is>
      </c>
      <c r="H5353" s="130" t="inlineStr">
        <is>
          <t>NG</t>
        </is>
      </c>
      <c r="I5353" s="130" t="inlineStr">
        <is>
          <t>NG</t>
        </is>
      </c>
      <c r="J5353" s="131" t="n">
        <v>15955.699</v>
      </c>
      <c r="K5353" s="129" t="n">
        <v>2020</v>
      </c>
      <c r="L5353" s="120">
        <f>IF(VLOOKUP(H5353,'Cross-Page Data'!$D$4:$F$48,3,FALSE)="natural gas",VLOOKUP(G5353,'Cross-Page Data'!$I$4:$J$19,2,FALSE),IF(VLOOKUP(H5353,'Cross-Page Data'!$D$4:$F$48,3,FALSE)="solar",IF(G5353="PV","solar PV","solar thermal"),IF(VLOOKUP(H5353,'Cross-Page Data'!$D$4:$F$48,3,FALSE)="wind",VLOOKUP(G5353,'Cross-Page Data'!$I$4:$J$19,2,FALSE),IF(VLOOKUP(H5353,'Cross-Page Data'!$D$4:$F$48,3,FALSE)="hydro",VLOOKUP(G5353,'Cross-Page Data'!$I$4:$J$19,2,FALSE),VLOOKUP(H5353,'Cross-Page Data'!$D$4:$F$48,3,FALSE)))))</f>
        <v/>
      </c>
      <c r="M5353" s="120">
        <f>IF(AND($P$2=FALSE,OR(F5353="Commercial NAICS Cogen",F5353="Industrial NAICS Cogen",F5353="NAICS-22 Cogen")),FALSE,IF(AND($P$3=FALSE,OR(F5353="Commercial NAICS Cogen",F5353="Commercial NAICS Non-Cogen",F5353="Industrial NAICS Cogen", F5353="industrial NAICS non-Cogen")),FALSE, TRUE))</f>
        <v/>
      </c>
    </row>
    <row r="5354">
      <c r="A5354" s="129" t="n">
        <v>99999</v>
      </c>
      <c r="B5354" s="130" t="inlineStr">
        <is>
          <t>State-Fuel Level Increment</t>
        </is>
      </c>
      <c r="C5354" s="130" t="inlineStr">
        <is>
          <t>State-Fuel Level Increment</t>
        </is>
      </c>
      <c r="D5354" s="129" t="n">
        <v>99999</v>
      </c>
      <c r="E5354" s="130" t="inlineStr">
        <is>
          <t>CA</t>
        </is>
      </c>
      <c r="F5354" s="130" t="inlineStr">
        <is>
          <t>NAICS-22 Non-Cogen</t>
        </is>
      </c>
      <c r="G5354" s="130" t="inlineStr">
        <is>
          <t>CT</t>
        </is>
      </c>
      <c r="H5354" s="130" t="inlineStr">
        <is>
          <t>NG</t>
        </is>
      </c>
      <c r="I5354" s="130" t="inlineStr">
        <is>
          <t>NG</t>
        </is>
      </c>
      <c r="J5354" s="131" t="n">
        <v>37987.19</v>
      </c>
      <c r="K5354" s="129" t="n">
        <v>2020</v>
      </c>
      <c r="L5354" s="120">
        <f>IF(VLOOKUP(H5354,'Cross-Page Data'!$D$4:$F$48,3,FALSE)="natural gas",VLOOKUP(G5354,'Cross-Page Data'!$I$4:$J$19,2,FALSE),IF(VLOOKUP(H5354,'Cross-Page Data'!$D$4:$F$48,3,FALSE)="solar",IF(G5354="PV","solar PV","solar thermal"),IF(VLOOKUP(H5354,'Cross-Page Data'!$D$4:$F$48,3,FALSE)="wind",VLOOKUP(G5354,'Cross-Page Data'!$I$4:$J$19,2,FALSE),IF(VLOOKUP(H5354,'Cross-Page Data'!$D$4:$F$48,3,FALSE)="hydro",VLOOKUP(G5354,'Cross-Page Data'!$I$4:$J$19,2,FALSE),VLOOKUP(H5354,'Cross-Page Data'!$D$4:$F$48,3,FALSE)))))</f>
        <v/>
      </c>
      <c r="M5354" s="120">
        <f>IF(AND($P$2=FALSE,OR(F5354="Commercial NAICS Cogen",F5354="Industrial NAICS Cogen",F5354="NAICS-22 Cogen")),FALSE,IF(AND($P$3=FALSE,OR(F5354="Commercial NAICS Cogen",F5354="Commercial NAICS Non-Cogen",F5354="Industrial NAICS Cogen", F5354="industrial NAICS non-Cogen")),FALSE, TRUE))</f>
        <v/>
      </c>
    </row>
    <row r="5355">
      <c r="A5355" s="129" t="n">
        <v>99999</v>
      </c>
      <c r="B5355" s="130" t="inlineStr">
        <is>
          <t>State-Fuel Level Increment</t>
        </is>
      </c>
      <c r="C5355" s="130" t="inlineStr">
        <is>
          <t>State-Fuel Level Increment</t>
        </is>
      </c>
      <c r="D5355" s="129" t="n">
        <v>99999</v>
      </c>
      <c r="E5355" s="130" t="inlineStr">
        <is>
          <t>CA</t>
        </is>
      </c>
      <c r="F5355" s="130" t="inlineStr">
        <is>
          <t>NAICS-22 Cogen</t>
        </is>
      </c>
      <c r="G5355" s="130" t="inlineStr">
        <is>
          <t>CT</t>
        </is>
      </c>
      <c r="H5355" s="130" t="inlineStr">
        <is>
          <t>NG</t>
        </is>
      </c>
      <c r="I5355" s="130" t="inlineStr">
        <is>
          <t>NG</t>
        </is>
      </c>
      <c r="J5355" s="131" t="n">
        <v>110366.52</v>
      </c>
      <c r="K5355" s="129" t="n">
        <v>2020</v>
      </c>
      <c r="L5355" s="120">
        <f>IF(VLOOKUP(H5355,'Cross-Page Data'!$D$4:$F$48,3,FALSE)="natural gas",VLOOKUP(G5355,'Cross-Page Data'!$I$4:$J$19,2,FALSE),IF(VLOOKUP(H5355,'Cross-Page Data'!$D$4:$F$48,3,FALSE)="solar",IF(G5355="PV","solar PV","solar thermal"),IF(VLOOKUP(H5355,'Cross-Page Data'!$D$4:$F$48,3,FALSE)="wind",VLOOKUP(G5355,'Cross-Page Data'!$I$4:$J$19,2,FALSE),IF(VLOOKUP(H5355,'Cross-Page Data'!$D$4:$F$48,3,FALSE)="hydro",VLOOKUP(G5355,'Cross-Page Data'!$I$4:$J$19,2,FALSE),VLOOKUP(H5355,'Cross-Page Data'!$D$4:$F$48,3,FALSE)))))</f>
        <v/>
      </c>
      <c r="M5355" s="120">
        <f>IF(AND($P$2=FALSE,OR(F5355="Commercial NAICS Cogen",F5355="Industrial NAICS Cogen",F5355="NAICS-22 Cogen")),FALSE,IF(AND($P$3=FALSE,OR(F5355="Commercial NAICS Cogen",F5355="Commercial NAICS Non-Cogen",F5355="Industrial NAICS Cogen", F5355="industrial NAICS non-Cogen")),FALSE, TRUE))</f>
        <v/>
      </c>
    </row>
    <row r="5356">
      <c r="A5356" s="129" t="n">
        <v>99999</v>
      </c>
      <c r="B5356" s="130" t="inlineStr">
        <is>
          <t>State-Fuel Level Increment</t>
        </is>
      </c>
      <c r="C5356" s="130" t="inlineStr">
        <is>
          <t>State-Fuel Level Increment</t>
        </is>
      </c>
      <c r="D5356" s="129" t="n">
        <v>99999</v>
      </c>
      <c r="E5356" s="130" t="inlineStr">
        <is>
          <t>CA</t>
        </is>
      </c>
      <c r="F5356" s="130" t="inlineStr">
        <is>
          <t>Commercial NAICS Cogen</t>
        </is>
      </c>
      <c r="G5356" s="130" t="inlineStr">
        <is>
          <t>CT</t>
        </is>
      </c>
      <c r="H5356" s="130" t="inlineStr">
        <is>
          <t>NG</t>
        </is>
      </c>
      <c r="I5356" s="130" t="inlineStr">
        <is>
          <t>NG</t>
        </is>
      </c>
      <c r="J5356" s="131" t="n">
        <v>6239.715</v>
      </c>
      <c r="K5356" s="129" t="n">
        <v>2020</v>
      </c>
      <c r="L5356" s="120">
        <f>IF(VLOOKUP(H5356,'Cross-Page Data'!$D$4:$F$48,3,FALSE)="natural gas",VLOOKUP(G5356,'Cross-Page Data'!$I$4:$J$19,2,FALSE),IF(VLOOKUP(H5356,'Cross-Page Data'!$D$4:$F$48,3,FALSE)="solar",IF(G5356="PV","solar PV","solar thermal"),IF(VLOOKUP(H5356,'Cross-Page Data'!$D$4:$F$48,3,FALSE)="wind",VLOOKUP(G5356,'Cross-Page Data'!$I$4:$J$19,2,FALSE),IF(VLOOKUP(H5356,'Cross-Page Data'!$D$4:$F$48,3,FALSE)="hydro",VLOOKUP(G5356,'Cross-Page Data'!$I$4:$J$19,2,FALSE),VLOOKUP(H5356,'Cross-Page Data'!$D$4:$F$48,3,FALSE)))))</f>
        <v/>
      </c>
      <c r="M5356" s="120">
        <f>IF(AND($P$2=FALSE,OR(F5356="Commercial NAICS Cogen",F5356="Industrial NAICS Cogen",F5356="NAICS-22 Cogen")),FALSE,IF(AND($P$3=FALSE,OR(F5356="Commercial NAICS Cogen",F5356="Commercial NAICS Non-Cogen",F5356="Industrial NAICS Cogen", F5356="industrial NAICS non-Cogen")),FALSE, TRUE))</f>
        <v/>
      </c>
    </row>
    <row r="5357">
      <c r="A5357" s="129" t="n">
        <v>99999</v>
      </c>
      <c r="B5357" s="130" t="inlineStr">
        <is>
          <t>State-Fuel Level Increment</t>
        </is>
      </c>
      <c r="C5357" s="130" t="inlineStr">
        <is>
          <t>State-Fuel Level Increment</t>
        </is>
      </c>
      <c r="D5357" s="129" t="n">
        <v>99999</v>
      </c>
      <c r="E5357" s="130" t="inlineStr">
        <is>
          <t>CA</t>
        </is>
      </c>
      <c r="F5357" s="130" t="inlineStr">
        <is>
          <t>Industrial NAICS Cogen</t>
        </is>
      </c>
      <c r="G5357" s="130" t="inlineStr">
        <is>
          <t>CT</t>
        </is>
      </c>
      <c r="H5357" s="130" t="inlineStr">
        <is>
          <t>NG</t>
        </is>
      </c>
      <c r="I5357" s="130" t="inlineStr">
        <is>
          <t>NG</t>
        </is>
      </c>
      <c r="J5357" s="131" t="n">
        <v>8642.139999999999</v>
      </c>
      <c r="K5357" s="129" t="n">
        <v>2020</v>
      </c>
      <c r="L5357" s="120">
        <f>IF(VLOOKUP(H5357,'Cross-Page Data'!$D$4:$F$48,3,FALSE)="natural gas",VLOOKUP(G5357,'Cross-Page Data'!$I$4:$J$19,2,FALSE),IF(VLOOKUP(H5357,'Cross-Page Data'!$D$4:$F$48,3,FALSE)="solar",IF(G5357="PV","solar PV","solar thermal"),IF(VLOOKUP(H5357,'Cross-Page Data'!$D$4:$F$48,3,FALSE)="wind",VLOOKUP(G5357,'Cross-Page Data'!$I$4:$J$19,2,FALSE),IF(VLOOKUP(H5357,'Cross-Page Data'!$D$4:$F$48,3,FALSE)="hydro",VLOOKUP(G5357,'Cross-Page Data'!$I$4:$J$19,2,FALSE),VLOOKUP(H5357,'Cross-Page Data'!$D$4:$F$48,3,FALSE)))))</f>
        <v/>
      </c>
      <c r="M5357" s="120">
        <f>IF(AND($P$2=FALSE,OR(F5357="Commercial NAICS Cogen",F5357="Industrial NAICS Cogen",F5357="NAICS-22 Cogen")),FALSE,IF(AND($P$3=FALSE,OR(F5357="Commercial NAICS Cogen",F5357="Commercial NAICS Non-Cogen",F5357="Industrial NAICS Cogen", F5357="industrial NAICS non-Cogen")),FALSE, TRUE))</f>
        <v/>
      </c>
    </row>
    <row r="5358">
      <c r="A5358" s="129" t="n">
        <v>99999</v>
      </c>
      <c r="B5358" s="130" t="inlineStr">
        <is>
          <t>State-Fuel Level Increment</t>
        </is>
      </c>
      <c r="C5358" s="130" t="inlineStr">
        <is>
          <t>State-Fuel Level Increment</t>
        </is>
      </c>
      <c r="D5358" s="129" t="n">
        <v>99999</v>
      </c>
      <c r="E5358" s="130" t="inlineStr">
        <is>
          <t>CO</t>
        </is>
      </c>
      <c r="F5358" s="130" t="inlineStr">
        <is>
          <t>Electric Utility</t>
        </is>
      </c>
      <c r="G5358" s="130" t="inlineStr">
        <is>
          <t>CT</t>
        </is>
      </c>
      <c r="H5358" s="130" t="inlineStr">
        <is>
          <t>NG</t>
        </is>
      </c>
      <c r="I5358" s="130" t="inlineStr">
        <is>
          <t>NG</t>
        </is>
      </c>
      <c r="J5358" s="131" t="n">
        <v>226887.26</v>
      </c>
      <c r="K5358" s="129" t="n">
        <v>2020</v>
      </c>
      <c r="L5358" s="120">
        <f>IF(VLOOKUP(H5358,'Cross-Page Data'!$D$4:$F$48,3,FALSE)="natural gas",VLOOKUP(G5358,'Cross-Page Data'!$I$4:$J$19,2,FALSE),IF(VLOOKUP(H5358,'Cross-Page Data'!$D$4:$F$48,3,FALSE)="solar",IF(G5358="PV","solar PV","solar thermal"),IF(VLOOKUP(H5358,'Cross-Page Data'!$D$4:$F$48,3,FALSE)="wind",VLOOKUP(G5358,'Cross-Page Data'!$I$4:$J$19,2,FALSE),IF(VLOOKUP(H5358,'Cross-Page Data'!$D$4:$F$48,3,FALSE)="hydro",VLOOKUP(G5358,'Cross-Page Data'!$I$4:$J$19,2,FALSE),VLOOKUP(H5358,'Cross-Page Data'!$D$4:$F$48,3,FALSE)))))</f>
        <v/>
      </c>
      <c r="M5358" s="120">
        <f>IF(AND($P$2=FALSE,OR(F5358="Commercial NAICS Cogen",F5358="Industrial NAICS Cogen",F5358="NAICS-22 Cogen")),FALSE,IF(AND($P$3=FALSE,OR(F5358="Commercial NAICS Cogen",F5358="Commercial NAICS Non-Cogen",F5358="Industrial NAICS Cogen", F5358="industrial NAICS non-Cogen")),FALSE, TRUE))</f>
        <v/>
      </c>
    </row>
    <row r="5359">
      <c r="A5359" s="129" t="n">
        <v>99999</v>
      </c>
      <c r="B5359" s="130" t="inlineStr">
        <is>
          <t>State-Fuel Level Increment</t>
        </is>
      </c>
      <c r="C5359" s="130" t="inlineStr">
        <is>
          <t>State-Fuel Level Increment</t>
        </is>
      </c>
      <c r="D5359" s="129" t="n">
        <v>99999</v>
      </c>
      <c r="E5359" s="130" t="inlineStr">
        <is>
          <t>CO</t>
        </is>
      </c>
      <c r="F5359" s="130" t="inlineStr">
        <is>
          <t>NAICS-22 Non-Cogen</t>
        </is>
      </c>
      <c r="G5359" s="130" t="inlineStr">
        <is>
          <t>CT</t>
        </is>
      </c>
      <c r="H5359" s="130" t="inlineStr">
        <is>
          <t>NG</t>
        </is>
      </c>
      <c r="I5359" s="130" t="inlineStr">
        <is>
          <t>NG</t>
        </is>
      </c>
      <c r="J5359" s="131" t="n">
        <v>102935.9</v>
      </c>
      <c r="K5359" s="129" t="n">
        <v>2020</v>
      </c>
      <c r="L5359" s="120">
        <f>IF(VLOOKUP(H5359,'Cross-Page Data'!$D$4:$F$48,3,FALSE)="natural gas",VLOOKUP(G5359,'Cross-Page Data'!$I$4:$J$19,2,FALSE),IF(VLOOKUP(H5359,'Cross-Page Data'!$D$4:$F$48,3,FALSE)="solar",IF(G5359="PV","solar PV","solar thermal"),IF(VLOOKUP(H5359,'Cross-Page Data'!$D$4:$F$48,3,FALSE)="wind",VLOOKUP(G5359,'Cross-Page Data'!$I$4:$J$19,2,FALSE),IF(VLOOKUP(H5359,'Cross-Page Data'!$D$4:$F$48,3,FALSE)="hydro",VLOOKUP(G5359,'Cross-Page Data'!$I$4:$J$19,2,FALSE),VLOOKUP(H5359,'Cross-Page Data'!$D$4:$F$48,3,FALSE)))))</f>
        <v/>
      </c>
      <c r="M5359" s="120">
        <f>IF(AND($P$2=FALSE,OR(F5359="Commercial NAICS Cogen",F5359="Industrial NAICS Cogen",F5359="NAICS-22 Cogen")),FALSE,IF(AND($P$3=FALSE,OR(F5359="Commercial NAICS Cogen",F5359="Commercial NAICS Non-Cogen",F5359="Industrial NAICS Cogen", F5359="industrial NAICS non-Cogen")),FALSE, TRUE))</f>
        <v/>
      </c>
    </row>
    <row r="5360">
      <c r="A5360" s="129" t="n">
        <v>99999</v>
      </c>
      <c r="B5360" s="130" t="inlineStr">
        <is>
          <t>State-Fuel Level Increment</t>
        </is>
      </c>
      <c r="C5360" s="130" t="inlineStr">
        <is>
          <t>State-Fuel Level Increment</t>
        </is>
      </c>
      <c r="D5360" s="129" t="n">
        <v>99999</v>
      </c>
      <c r="E5360" s="130" t="inlineStr">
        <is>
          <t>CT</t>
        </is>
      </c>
      <c r="F5360" s="130" t="inlineStr">
        <is>
          <t>Commercial NAICS Cogen</t>
        </is>
      </c>
      <c r="G5360" s="130" t="inlineStr">
        <is>
          <t>CT</t>
        </is>
      </c>
      <c r="H5360" s="130" t="inlineStr">
        <is>
          <t>NG</t>
        </is>
      </c>
      <c r="I5360" s="130" t="inlineStr">
        <is>
          <t>NG</t>
        </is>
      </c>
      <c r="J5360" s="131" t="n">
        <v>147631.59</v>
      </c>
      <c r="K5360" s="129" t="n">
        <v>2020</v>
      </c>
      <c r="L5360" s="120">
        <f>IF(VLOOKUP(H5360,'Cross-Page Data'!$D$4:$F$48,3,FALSE)="natural gas",VLOOKUP(G5360,'Cross-Page Data'!$I$4:$J$19,2,FALSE),IF(VLOOKUP(H5360,'Cross-Page Data'!$D$4:$F$48,3,FALSE)="solar",IF(G5360="PV","solar PV","solar thermal"),IF(VLOOKUP(H5360,'Cross-Page Data'!$D$4:$F$48,3,FALSE)="wind",VLOOKUP(G5360,'Cross-Page Data'!$I$4:$J$19,2,FALSE),IF(VLOOKUP(H5360,'Cross-Page Data'!$D$4:$F$48,3,FALSE)="hydro",VLOOKUP(G5360,'Cross-Page Data'!$I$4:$J$19,2,FALSE),VLOOKUP(H5360,'Cross-Page Data'!$D$4:$F$48,3,FALSE)))))</f>
        <v/>
      </c>
      <c r="M5360" s="120">
        <f>IF(AND($P$2=FALSE,OR(F5360="Commercial NAICS Cogen",F5360="Industrial NAICS Cogen",F5360="NAICS-22 Cogen")),FALSE,IF(AND($P$3=FALSE,OR(F5360="Commercial NAICS Cogen",F5360="Commercial NAICS Non-Cogen",F5360="Industrial NAICS Cogen", F5360="industrial NAICS non-Cogen")),FALSE, TRUE))</f>
        <v/>
      </c>
    </row>
    <row r="5361">
      <c r="A5361" s="129" t="n">
        <v>99999</v>
      </c>
      <c r="B5361" s="130" t="inlineStr">
        <is>
          <t>State-Fuel Level Increment</t>
        </is>
      </c>
      <c r="C5361" s="130" t="inlineStr">
        <is>
          <t>State-Fuel Level Increment</t>
        </is>
      </c>
      <c r="D5361" s="129" t="n">
        <v>99999</v>
      </c>
      <c r="E5361" s="130" t="inlineStr">
        <is>
          <t>CT</t>
        </is>
      </c>
      <c r="F5361" s="130" t="inlineStr">
        <is>
          <t>Industrial NAICS Cogen</t>
        </is>
      </c>
      <c r="G5361" s="130" t="inlineStr">
        <is>
          <t>CT</t>
        </is>
      </c>
      <c r="H5361" s="130" t="inlineStr">
        <is>
          <t>NG</t>
        </is>
      </c>
      <c r="I5361" s="130" t="inlineStr">
        <is>
          <t>NG</t>
        </is>
      </c>
      <c r="J5361" s="131" t="n">
        <v>115187.62</v>
      </c>
      <c r="K5361" s="129" t="n">
        <v>2020</v>
      </c>
      <c r="L5361" s="120">
        <f>IF(VLOOKUP(H5361,'Cross-Page Data'!$D$4:$F$48,3,FALSE)="natural gas",VLOOKUP(G5361,'Cross-Page Data'!$I$4:$J$19,2,FALSE),IF(VLOOKUP(H5361,'Cross-Page Data'!$D$4:$F$48,3,FALSE)="solar",IF(G5361="PV","solar PV","solar thermal"),IF(VLOOKUP(H5361,'Cross-Page Data'!$D$4:$F$48,3,FALSE)="wind",VLOOKUP(G5361,'Cross-Page Data'!$I$4:$J$19,2,FALSE),IF(VLOOKUP(H5361,'Cross-Page Data'!$D$4:$F$48,3,FALSE)="hydro",VLOOKUP(G5361,'Cross-Page Data'!$I$4:$J$19,2,FALSE),VLOOKUP(H5361,'Cross-Page Data'!$D$4:$F$48,3,FALSE)))))</f>
        <v/>
      </c>
      <c r="M5361" s="120">
        <f>IF(AND($P$2=FALSE,OR(F5361="Commercial NAICS Cogen",F5361="Industrial NAICS Cogen",F5361="NAICS-22 Cogen")),FALSE,IF(AND($P$3=FALSE,OR(F5361="Commercial NAICS Cogen",F5361="Commercial NAICS Non-Cogen",F5361="Industrial NAICS Cogen", F5361="industrial NAICS non-Cogen")),FALSE, TRUE))</f>
        <v/>
      </c>
    </row>
    <row r="5362">
      <c r="A5362" s="129" t="n">
        <v>99999</v>
      </c>
      <c r="B5362" s="130" t="inlineStr">
        <is>
          <t>State-Fuel Level Increment</t>
        </is>
      </c>
      <c r="C5362" s="130" t="inlineStr">
        <is>
          <t>State-Fuel Level Increment</t>
        </is>
      </c>
      <c r="D5362" s="129" t="n">
        <v>99999</v>
      </c>
      <c r="E5362" s="130" t="inlineStr">
        <is>
          <t>FL</t>
        </is>
      </c>
      <c r="F5362" s="130" t="inlineStr">
        <is>
          <t>Electric Utility</t>
        </is>
      </c>
      <c r="G5362" s="130" t="inlineStr">
        <is>
          <t>CT</t>
        </is>
      </c>
      <c r="H5362" s="130" t="inlineStr">
        <is>
          <t>NG</t>
        </is>
      </c>
      <c r="I5362" s="130" t="inlineStr">
        <is>
          <t>NG</t>
        </is>
      </c>
      <c r="J5362" s="131" t="n">
        <v>1663100.2</v>
      </c>
      <c r="K5362" s="129" t="n">
        <v>2020</v>
      </c>
      <c r="L5362" s="120">
        <f>IF(VLOOKUP(H5362,'Cross-Page Data'!$D$4:$F$48,3,FALSE)="natural gas",VLOOKUP(G5362,'Cross-Page Data'!$I$4:$J$19,2,FALSE),IF(VLOOKUP(H5362,'Cross-Page Data'!$D$4:$F$48,3,FALSE)="solar",IF(G5362="PV","solar PV","solar thermal"),IF(VLOOKUP(H5362,'Cross-Page Data'!$D$4:$F$48,3,FALSE)="wind",VLOOKUP(G5362,'Cross-Page Data'!$I$4:$J$19,2,FALSE),IF(VLOOKUP(H5362,'Cross-Page Data'!$D$4:$F$48,3,FALSE)="hydro",VLOOKUP(G5362,'Cross-Page Data'!$I$4:$J$19,2,FALSE),VLOOKUP(H5362,'Cross-Page Data'!$D$4:$F$48,3,FALSE)))))</f>
        <v/>
      </c>
      <c r="M5362" s="120">
        <f>IF(AND($P$2=FALSE,OR(F5362="Commercial NAICS Cogen",F5362="Industrial NAICS Cogen",F5362="NAICS-22 Cogen")),FALSE,IF(AND($P$3=FALSE,OR(F5362="Commercial NAICS Cogen",F5362="Commercial NAICS Non-Cogen",F5362="Industrial NAICS Cogen", F5362="industrial NAICS non-Cogen")),FALSE, TRUE))</f>
        <v/>
      </c>
    </row>
    <row r="5363">
      <c r="A5363" s="129" t="n">
        <v>99999</v>
      </c>
      <c r="B5363" s="130" t="inlineStr">
        <is>
          <t>State-Fuel Level Increment</t>
        </is>
      </c>
      <c r="C5363" s="130" t="inlineStr">
        <is>
          <t>State-Fuel Level Increment</t>
        </is>
      </c>
      <c r="D5363" s="129" t="n">
        <v>99999</v>
      </c>
      <c r="E5363" s="130" t="inlineStr">
        <is>
          <t>FL</t>
        </is>
      </c>
      <c r="F5363" s="130" t="inlineStr">
        <is>
          <t>NAICS-22 Non-Cogen</t>
        </is>
      </c>
      <c r="G5363" s="130" t="inlineStr">
        <is>
          <t>CT</t>
        </is>
      </c>
      <c r="H5363" s="130" t="inlineStr">
        <is>
          <t>NG</t>
        </is>
      </c>
      <c r="I5363" s="130" t="inlineStr">
        <is>
          <t>NG</t>
        </is>
      </c>
      <c r="J5363" s="131" t="n">
        <v>41052.84</v>
      </c>
      <c r="K5363" s="129" t="n">
        <v>2020</v>
      </c>
      <c r="L5363" s="120">
        <f>IF(VLOOKUP(H5363,'Cross-Page Data'!$D$4:$F$48,3,FALSE)="natural gas",VLOOKUP(G5363,'Cross-Page Data'!$I$4:$J$19,2,FALSE),IF(VLOOKUP(H5363,'Cross-Page Data'!$D$4:$F$48,3,FALSE)="solar",IF(G5363="PV","solar PV","solar thermal"),IF(VLOOKUP(H5363,'Cross-Page Data'!$D$4:$F$48,3,FALSE)="wind",VLOOKUP(G5363,'Cross-Page Data'!$I$4:$J$19,2,FALSE),IF(VLOOKUP(H5363,'Cross-Page Data'!$D$4:$F$48,3,FALSE)="hydro",VLOOKUP(G5363,'Cross-Page Data'!$I$4:$J$19,2,FALSE),VLOOKUP(H5363,'Cross-Page Data'!$D$4:$F$48,3,FALSE)))))</f>
        <v/>
      </c>
      <c r="M5363" s="120">
        <f>IF(AND($P$2=FALSE,OR(F5363="Commercial NAICS Cogen",F5363="Industrial NAICS Cogen",F5363="NAICS-22 Cogen")),FALSE,IF(AND($P$3=FALSE,OR(F5363="Commercial NAICS Cogen",F5363="Commercial NAICS Non-Cogen",F5363="Industrial NAICS Cogen", F5363="industrial NAICS non-Cogen")),FALSE, TRUE))</f>
        <v/>
      </c>
    </row>
    <row r="5364">
      <c r="A5364" s="129" t="n">
        <v>99999</v>
      </c>
      <c r="B5364" s="130" t="inlineStr">
        <is>
          <t>State-Fuel Level Increment</t>
        </is>
      </c>
      <c r="C5364" s="130" t="inlineStr">
        <is>
          <t>State-Fuel Level Increment</t>
        </is>
      </c>
      <c r="D5364" s="129" t="n">
        <v>99999</v>
      </c>
      <c r="E5364" s="130" t="inlineStr">
        <is>
          <t>FL</t>
        </is>
      </c>
      <c r="F5364" s="130" t="inlineStr">
        <is>
          <t>NAICS-22 Cogen</t>
        </is>
      </c>
      <c r="G5364" s="130" t="inlineStr">
        <is>
          <t>CT</t>
        </is>
      </c>
      <c r="H5364" s="130" t="inlineStr">
        <is>
          <t>NG</t>
        </is>
      </c>
      <c r="I5364" s="130" t="inlineStr">
        <is>
          <t>NG</t>
        </is>
      </c>
      <c r="J5364" s="131" t="n">
        <v>599384.54</v>
      </c>
      <c r="K5364" s="129" t="n">
        <v>2020</v>
      </c>
      <c r="L5364" s="120">
        <f>IF(VLOOKUP(H5364,'Cross-Page Data'!$D$4:$F$48,3,FALSE)="natural gas",VLOOKUP(G5364,'Cross-Page Data'!$I$4:$J$19,2,FALSE),IF(VLOOKUP(H5364,'Cross-Page Data'!$D$4:$F$48,3,FALSE)="solar",IF(G5364="PV","solar PV","solar thermal"),IF(VLOOKUP(H5364,'Cross-Page Data'!$D$4:$F$48,3,FALSE)="wind",VLOOKUP(G5364,'Cross-Page Data'!$I$4:$J$19,2,FALSE),IF(VLOOKUP(H5364,'Cross-Page Data'!$D$4:$F$48,3,FALSE)="hydro",VLOOKUP(G5364,'Cross-Page Data'!$I$4:$J$19,2,FALSE),VLOOKUP(H5364,'Cross-Page Data'!$D$4:$F$48,3,FALSE)))))</f>
        <v/>
      </c>
      <c r="M5364" s="120">
        <f>IF(AND($P$2=FALSE,OR(F5364="Commercial NAICS Cogen",F5364="Industrial NAICS Cogen",F5364="NAICS-22 Cogen")),FALSE,IF(AND($P$3=FALSE,OR(F5364="Commercial NAICS Cogen",F5364="Commercial NAICS Non-Cogen",F5364="Industrial NAICS Cogen", F5364="industrial NAICS non-Cogen")),FALSE, TRUE))</f>
        <v/>
      </c>
    </row>
    <row r="5365">
      <c r="A5365" s="129" t="n">
        <v>99999</v>
      </c>
      <c r="B5365" s="130" t="inlineStr">
        <is>
          <t>State-Fuel Level Increment</t>
        </is>
      </c>
      <c r="C5365" s="130" t="inlineStr">
        <is>
          <t>State-Fuel Level Increment</t>
        </is>
      </c>
      <c r="D5365" s="129" t="n">
        <v>99999</v>
      </c>
      <c r="E5365" s="130" t="inlineStr">
        <is>
          <t>GA</t>
        </is>
      </c>
      <c r="F5365" s="130" t="inlineStr">
        <is>
          <t>Electric Utility</t>
        </is>
      </c>
      <c r="G5365" s="130" t="inlineStr">
        <is>
          <t>CT</t>
        </is>
      </c>
      <c r="H5365" s="130" t="inlineStr">
        <is>
          <t>NG</t>
        </is>
      </c>
      <c r="I5365" s="130" t="inlineStr">
        <is>
          <t>NG</t>
        </is>
      </c>
      <c r="J5365" s="131" t="n">
        <v>349453.99</v>
      </c>
      <c r="K5365" s="129" t="n">
        <v>2020</v>
      </c>
      <c r="L5365" s="120">
        <f>IF(VLOOKUP(H5365,'Cross-Page Data'!$D$4:$F$48,3,FALSE)="natural gas",VLOOKUP(G5365,'Cross-Page Data'!$I$4:$J$19,2,FALSE),IF(VLOOKUP(H5365,'Cross-Page Data'!$D$4:$F$48,3,FALSE)="solar",IF(G5365="PV","solar PV","solar thermal"),IF(VLOOKUP(H5365,'Cross-Page Data'!$D$4:$F$48,3,FALSE)="wind",VLOOKUP(G5365,'Cross-Page Data'!$I$4:$J$19,2,FALSE),IF(VLOOKUP(H5365,'Cross-Page Data'!$D$4:$F$48,3,FALSE)="hydro",VLOOKUP(G5365,'Cross-Page Data'!$I$4:$J$19,2,FALSE),VLOOKUP(H5365,'Cross-Page Data'!$D$4:$F$48,3,FALSE)))))</f>
        <v/>
      </c>
      <c r="M5365" s="120">
        <f>IF(AND($P$2=FALSE,OR(F5365="Commercial NAICS Cogen",F5365="Industrial NAICS Cogen",F5365="NAICS-22 Cogen")),FALSE,IF(AND($P$3=FALSE,OR(F5365="Commercial NAICS Cogen",F5365="Commercial NAICS Non-Cogen",F5365="Industrial NAICS Cogen", F5365="industrial NAICS non-Cogen")),FALSE, TRUE))</f>
        <v/>
      </c>
    </row>
    <row r="5366">
      <c r="A5366" s="129" t="n">
        <v>99999</v>
      </c>
      <c r="B5366" s="130" t="inlineStr">
        <is>
          <t>State-Fuel Level Increment</t>
        </is>
      </c>
      <c r="C5366" s="130" t="inlineStr">
        <is>
          <t>State-Fuel Level Increment</t>
        </is>
      </c>
      <c r="D5366" s="129" t="n">
        <v>99999</v>
      </c>
      <c r="E5366" s="130" t="inlineStr">
        <is>
          <t>IA</t>
        </is>
      </c>
      <c r="F5366" s="130" t="inlineStr">
        <is>
          <t>Electric Utility</t>
        </is>
      </c>
      <c r="G5366" s="130" t="inlineStr">
        <is>
          <t>CT</t>
        </is>
      </c>
      <c r="H5366" s="130" t="inlineStr">
        <is>
          <t>NG</t>
        </is>
      </c>
      <c r="I5366" s="130" t="inlineStr">
        <is>
          <t>NG</t>
        </is>
      </c>
      <c r="J5366" s="131" t="n">
        <v>337395.11</v>
      </c>
      <c r="K5366" s="129" t="n">
        <v>2020</v>
      </c>
      <c r="L5366" s="120">
        <f>IF(VLOOKUP(H5366,'Cross-Page Data'!$D$4:$F$48,3,FALSE)="natural gas",VLOOKUP(G5366,'Cross-Page Data'!$I$4:$J$19,2,FALSE),IF(VLOOKUP(H5366,'Cross-Page Data'!$D$4:$F$48,3,FALSE)="solar",IF(G5366="PV","solar PV","solar thermal"),IF(VLOOKUP(H5366,'Cross-Page Data'!$D$4:$F$48,3,FALSE)="wind",VLOOKUP(G5366,'Cross-Page Data'!$I$4:$J$19,2,FALSE),IF(VLOOKUP(H5366,'Cross-Page Data'!$D$4:$F$48,3,FALSE)="hydro",VLOOKUP(G5366,'Cross-Page Data'!$I$4:$J$19,2,FALSE),VLOOKUP(H5366,'Cross-Page Data'!$D$4:$F$48,3,FALSE)))))</f>
        <v/>
      </c>
      <c r="M5366" s="120">
        <f>IF(AND($P$2=FALSE,OR(F5366="Commercial NAICS Cogen",F5366="Industrial NAICS Cogen",F5366="NAICS-22 Cogen")),FALSE,IF(AND($P$3=FALSE,OR(F5366="Commercial NAICS Cogen",F5366="Commercial NAICS Non-Cogen",F5366="Industrial NAICS Cogen", F5366="industrial NAICS non-Cogen")),FALSE, TRUE))</f>
        <v/>
      </c>
    </row>
    <row r="5367">
      <c r="A5367" s="129" t="n">
        <v>99999</v>
      </c>
      <c r="B5367" s="130" t="inlineStr">
        <is>
          <t>State-Fuel Level Increment</t>
        </is>
      </c>
      <c r="C5367" s="130" t="inlineStr">
        <is>
          <t>State-Fuel Level Increment</t>
        </is>
      </c>
      <c r="D5367" s="129" t="n">
        <v>99999</v>
      </c>
      <c r="E5367" s="130" t="inlineStr">
        <is>
          <t>ID</t>
        </is>
      </c>
      <c r="F5367" s="130" t="inlineStr">
        <is>
          <t>NAICS-22 Non-Cogen</t>
        </is>
      </c>
      <c r="G5367" s="130" t="inlineStr">
        <is>
          <t>CT</t>
        </is>
      </c>
      <c r="H5367" s="130" t="inlineStr">
        <is>
          <t>NG</t>
        </is>
      </c>
      <c r="I5367" s="130" t="inlineStr">
        <is>
          <t>NG</t>
        </is>
      </c>
      <c r="J5367" s="131" t="n">
        <v>1035112.6</v>
      </c>
      <c r="K5367" s="129" t="n">
        <v>2020</v>
      </c>
      <c r="L5367" s="120">
        <f>IF(VLOOKUP(H5367,'Cross-Page Data'!$D$4:$F$48,3,FALSE)="natural gas",VLOOKUP(G5367,'Cross-Page Data'!$I$4:$J$19,2,FALSE),IF(VLOOKUP(H5367,'Cross-Page Data'!$D$4:$F$48,3,FALSE)="solar",IF(G5367="PV","solar PV","solar thermal"),IF(VLOOKUP(H5367,'Cross-Page Data'!$D$4:$F$48,3,FALSE)="wind",VLOOKUP(G5367,'Cross-Page Data'!$I$4:$J$19,2,FALSE),IF(VLOOKUP(H5367,'Cross-Page Data'!$D$4:$F$48,3,FALSE)="hydro",VLOOKUP(G5367,'Cross-Page Data'!$I$4:$J$19,2,FALSE),VLOOKUP(H5367,'Cross-Page Data'!$D$4:$F$48,3,FALSE)))))</f>
        <v/>
      </c>
      <c r="M5367" s="120">
        <f>IF(AND($P$2=FALSE,OR(F5367="Commercial NAICS Cogen",F5367="Industrial NAICS Cogen",F5367="NAICS-22 Cogen")),FALSE,IF(AND($P$3=FALSE,OR(F5367="Commercial NAICS Cogen",F5367="Commercial NAICS Non-Cogen",F5367="Industrial NAICS Cogen", F5367="industrial NAICS non-Cogen")),FALSE, TRUE))</f>
        <v/>
      </c>
    </row>
    <row r="5368">
      <c r="A5368" s="129" t="n">
        <v>99999</v>
      </c>
      <c r="B5368" s="130" t="inlineStr">
        <is>
          <t>State-Fuel Level Increment</t>
        </is>
      </c>
      <c r="C5368" s="130" t="inlineStr">
        <is>
          <t>State-Fuel Level Increment</t>
        </is>
      </c>
      <c r="D5368" s="129" t="n">
        <v>99999</v>
      </c>
      <c r="E5368" s="130" t="inlineStr">
        <is>
          <t>IL</t>
        </is>
      </c>
      <c r="F5368" s="130" t="inlineStr">
        <is>
          <t>NAICS-22 Non-Cogen</t>
        </is>
      </c>
      <c r="G5368" s="130" t="inlineStr">
        <is>
          <t>CT</t>
        </is>
      </c>
      <c r="H5368" s="130" t="inlineStr">
        <is>
          <t>NG</t>
        </is>
      </c>
      <c r="I5368" s="130" t="inlineStr">
        <is>
          <t>NG</t>
        </is>
      </c>
      <c r="J5368" s="131" t="n">
        <v>6041307.9</v>
      </c>
      <c r="K5368" s="129" t="n">
        <v>2020</v>
      </c>
      <c r="L5368" s="120">
        <f>IF(VLOOKUP(H5368,'Cross-Page Data'!$D$4:$F$48,3,FALSE)="natural gas",VLOOKUP(G5368,'Cross-Page Data'!$I$4:$J$19,2,FALSE),IF(VLOOKUP(H5368,'Cross-Page Data'!$D$4:$F$48,3,FALSE)="solar",IF(G5368="PV","solar PV","solar thermal"),IF(VLOOKUP(H5368,'Cross-Page Data'!$D$4:$F$48,3,FALSE)="wind",VLOOKUP(G5368,'Cross-Page Data'!$I$4:$J$19,2,FALSE),IF(VLOOKUP(H5368,'Cross-Page Data'!$D$4:$F$48,3,FALSE)="hydro",VLOOKUP(G5368,'Cross-Page Data'!$I$4:$J$19,2,FALSE),VLOOKUP(H5368,'Cross-Page Data'!$D$4:$F$48,3,FALSE)))))</f>
        <v/>
      </c>
      <c r="M5368" s="120">
        <f>IF(AND($P$2=FALSE,OR(F5368="Commercial NAICS Cogen",F5368="Industrial NAICS Cogen",F5368="NAICS-22 Cogen")),FALSE,IF(AND($P$3=FALSE,OR(F5368="Commercial NAICS Cogen",F5368="Commercial NAICS Non-Cogen",F5368="Industrial NAICS Cogen", F5368="industrial NAICS non-Cogen")),FALSE, TRUE))</f>
        <v/>
      </c>
    </row>
    <row r="5369">
      <c r="A5369" s="129" t="n">
        <v>99999</v>
      </c>
      <c r="B5369" s="130" t="inlineStr">
        <is>
          <t>State-Fuel Level Increment</t>
        </is>
      </c>
      <c r="C5369" s="130" t="inlineStr">
        <is>
          <t>State-Fuel Level Increment</t>
        </is>
      </c>
      <c r="D5369" s="129" t="n">
        <v>99999</v>
      </c>
      <c r="E5369" s="130" t="inlineStr">
        <is>
          <t>IL</t>
        </is>
      </c>
      <c r="F5369" s="130" t="inlineStr">
        <is>
          <t>Commercial NAICS Cogen</t>
        </is>
      </c>
      <c r="G5369" s="130" t="inlineStr">
        <is>
          <t>CT</t>
        </is>
      </c>
      <c r="H5369" s="130" t="inlineStr">
        <is>
          <t>NG</t>
        </is>
      </c>
      <c r="I5369" s="130" t="inlineStr">
        <is>
          <t>NG</t>
        </is>
      </c>
      <c r="J5369" s="131" t="n">
        <v>17537.156</v>
      </c>
      <c r="K5369" s="129" t="n">
        <v>2020</v>
      </c>
      <c r="L5369" s="120">
        <f>IF(VLOOKUP(H5369,'Cross-Page Data'!$D$4:$F$48,3,FALSE)="natural gas",VLOOKUP(G5369,'Cross-Page Data'!$I$4:$J$19,2,FALSE),IF(VLOOKUP(H5369,'Cross-Page Data'!$D$4:$F$48,3,FALSE)="solar",IF(G5369="PV","solar PV","solar thermal"),IF(VLOOKUP(H5369,'Cross-Page Data'!$D$4:$F$48,3,FALSE)="wind",VLOOKUP(G5369,'Cross-Page Data'!$I$4:$J$19,2,FALSE),IF(VLOOKUP(H5369,'Cross-Page Data'!$D$4:$F$48,3,FALSE)="hydro",VLOOKUP(G5369,'Cross-Page Data'!$I$4:$J$19,2,FALSE),VLOOKUP(H5369,'Cross-Page Data'!$D$4:$F$48,3,FALSE)))))</f>
        <v/>
      </c>
      <c r="M5369" s="120">
        <f>IF(AND($P$2=FALSE,OR(F5369="Commercial NAICS Cogen",F5369="Industrial NAICS Cogen",F5369="NAICS-22 Cogen")),FALSE,IF(AND($P$3=FALSE,OR(F5369="Commercial NAICS Cogen",F5369="Commercial NAICS Non-Cogen",F5369="Industrial NAICS Cogen", F5369="industrial NAICS non-Cogen")),FALSE, TRUE))</f>
        <v/>
      </c>
    </row>
    <row r="5370">
      <c r="A5370" s="129" t="n">
        <v>99999</v>
      </c>
      <c r="B5370" s="130" t="inlineStr">
        <is>
          <t>State-Fuel Level Increment</t>
        </is>
      </c>
      <c r="C5370" s="130" t="inlineStr">
        <is>
          <t>State-Fuel Level Increment</t>
        </is>
      </c>
      <c r="D5370" s="129" t="n">
        <v>99999</v>
      </c>
      <c r="E5370" s="130" t="inlineStr">
        <is>
          <t>IN</t>
        </is>
      </c>
      <c r="F5370" s="130" t="inlineStr">
        <is>
          <t>Electric Utility</t>
        </is>
      </c>
      <c r="G5370" s="130" t="inlineStr">
        <is>
          <t>CT</t>
        </is>
      </c>
      <c r="H5370" s="130" t="inlineStr">
        <is>
          <t>NG</t>
        </is>
      </c>
      <c r="I5370" s="130" t="inlineStr">
        <is>
          <t>NG</t>
        </is>
      </c>
      <c r="J5370" s="131" t="n">
        <v>1402777</v>
      </c>
      <c r="K5370" s="129" t="n">
        <v>2020</v>
      </c>
      <c r="L5370" s="120">
        <f>IF(VLOOKUP(H5370,'Cross-Page Data'!$D$4:$F$48,3,FALSE)="natural gas",VLOOKUP(G5370,'Cross-Page Data'!$I$4:$J$19,2,FALSE),IF(VLOOKUP(H5370,'Cross-Page Data'!$D$4:$F$48,3,FALSE)="solar",IF(G5370="PV","solar PV","solar thermal"),IF(VLOOKUP(H5370,'Cross-Page Data'!$D$4:$F$48,3,FALSE)="wind",VLOOKUP(G5370,'Cross-Page Data'!$I$4:$J$19,2,FALSE),IF(VLOOKUP(H5370,'Cross-Page Data'!$D$4:$F$48,3,FALSE)="hydro",VLOOKUP(G5370,'Cross-Page Data'!$I$4:$J$19,2,FALSE),VLOOKUP(H5370,'Cross-Page Data'!$D$4:$F$48,3,FALSE)))))</f>
        <v/>
      </c>
      <c r="M5370" s="120">
        <f>IF(AND($P$2=FALSE,OR(F5370="Commercial NAICS Cogen",F5370="Industrial NAICS Cogen",F5370="NAICS-22 Cogen")),FALSE,IF(AND($P$3=FALSE,OR(F5370="Commercial NAICS Cogen",F5370="Commercial NAICS Non-Cogen",F5370="Industrial NAICS Cogen", F5370="industrial NAICS non-Cogen")),FALSE, TRUE))</f>
        <v/>
      </c>
    </row>
    <row r="5371">
      <c r="A5371" s="129" t="n">
        <v>99999</v>
      </c>
      <c r="B5371" s="130" t="inlineStr">
        <is>
          <t>State-Fuel Level Increment</t>
        </is>
      </c>
      <c r="C5371" s="130" t="inlineStr">
        <is>
          <t>State-Fuel Level Increment</t>
        </is>
      </c>
      <c r="D5371" s="129" t="n">
        <v>99999</v>
      </c>
      <c r="E5371" s="130" t="inlineStr">
        <is>
          <t>LA</t>
        </is>
      </c>
      <c r="F5371" s="130" t="inlineStr">
        <is>
          <t>Electric Utility</t>
        </is>
      </c>
      <c r="G5371" s="130" t="inlineStr">
        <is>
          <t>CT</t>
        </is>
      </c>
      <c r="H5371" s="130" t="inlineStr">
        <is>
          <t>NG</t>
        </is>
      </c>
      <c r="I5371" s="130" t="inlineStr">
        <is>
          <t>NG</t>
        </is>
      </c>
      <c r="J5371" s="131" t="n">
        <v>115987.27</v>
      </c>
      <c r="K5371" s="129" t="n">
        <v>2020</v>
      </c>
      <c r="L5371" s="120">
        <f>IF(VLOOKUP(H5371,'Cross-Page Data'!$D$4:$F$48,3,FALSE)="natural gas",VLOOKUP(G5371,'Cross-Page Data'!$I$4:$J$19,2,FALSE),IF(VLOOKUP(H5371,'Cross-Page Data'!$D$4:$F$48,3,FALSE)="solar",IF(G5371="PV","solar PV","solar thermal"),IF(VLOOKUP(H5371,'Cross-Page Data'!$D$4:$F$48,3,FALSE)="wind",VLOOKUP(G5371,'Cross-Page Data'!$I$4:$J$19,2,FALSE),IF(VLOOKUP(H5371,'Cross-Page Data'!$D$4:$F$48,3,FALSE)="hydro",VLOOKUP(G5371,'Cross-Page Data'!$I$4:$J$19,2,FALSE),VLOOKUP(H5371,'Cross-Page Data'!$D$4:$F$48,3,FALSE)))))</f>
        <v/>
      </c>
      <c r="M5371" s="120">
        <f>IF(AND($P$2=FALSE,OR(F5371="Commercial NAICS Cogen",F5371="Industrial NAICS Cogen",F5371="NAICS-22 Cogen")),FALSE,IF(AND($P$3=FALSE,OR(F5371="Commercial NAICS Cogen",F5371="Commercial NAICS Non-Cogen",F5371="Industrial NAICS Cogen", F5371="industrial NAICS non-Cogen")),FALSE, TRUE))</f>
        <v/>
      </c>
    </row>
    <row r="5372">
      <c r="A5372" s="129" t="n">
        <v>99999</v>
      </c>
      <c r="B5372" s="130" t="inlineStr">
        <is>
          <t>State-Fuel Level Increment</t>
        </is>
      </c>
      <c r="C5372" s="130" t="inlineStr">
        <is>
          <t>State-Fuel Level Increment</t>
        </is>
      </c>
      <c r="D5372" s="129" t="n">
        <v>99999</v>
      </c>
      <c r="E5372" s="130" t="inlineStr">
        <is>
          <t>LA</t>
        </is>
      </c>
      <c r="F5372" s="130" t="inlineStr">
        <is>
          <t>Industrial NAICS Cogen</t>
        </is>
      </c>
      <c r="G5372" s="130" t="inlineStr">
        <is>
          <t>CT</t>
        </is>
      </c>
      <c r="H5372" s="130" t="inlineStr">
        <is>
          <t>NG</t>
        </is>
      </c>
      <c r="I5372" s="130" t="inlineStr">
        <is>
          <t>NG</t>
        </is>
      </c>
      <c r="J5372" s="131" t="n">
        <v>535516</v>
      </c>
      <c r="K5372" s="129" t="n">
        <v>2020</v>
      </c>
      <c r="L5372" s="120">
        <f>IF(VLOOKUP(H5372,'Cross-Page Data'!$D$4:$F$48,3,FALSE)="natural gas",VLOOKUP(G5372,'Cross-Page Data'!$I$4:$J$19,2,FALSE),IF(VLOOKUP(H5372,'Cross-Page Data'!$D$4:$F$48,3,FALSE)="solar",IF(G5372="PV","solar PV","solar thermal"),IF(VLOOKUP(H5372,'Cross-Page Data'!$D$4:$F$48,3,FALSE)="wind",VLOOKUP(G5372,'Cross-Page Data'!$I$4:$J$19,2,FALSE),IF(VLOOKUP(H5372,'Cross-Page Data'!$D$4:$F$48,3,FALSE)="hydro",VLOOKUP(G5372,'Cross-Page Data'!$I$4:$J$19,2,FALSE),VLOOKUP(H5372,'Cross-Page Data'!$D$4:$F$48,3,FALSE)))))</f>
        <v/>
      </c>
      <c r="M5372" s="120">
        <f>IF(AND($P$2=FALSE,OR(F5372="Commercial NAICS Cogen",F5372="Industrial NAICS Cogen",F5372="NAICS-22 Cogen")),FALSE,IF(AND($P$3=FALSE,OR(F5372="Commercial NAICS Cogen",F5372="Commercial NAICS Non-Cogen",F5372="Industrial NAICS Cogen", F5372="industrial NAICS non-Cogen")),FALSE, TRUE))</f>
        <v/>
      </c>
    </row>
    <row r="5373">
      <c r="A5373" s="129" t="n">
        <v>99999</v>
      </c>
      <c r="B5373" s="130" t="inlineStr">
        <is>
          <t>State-Fuel Level Increment</t>
        </is>
      </c>
      <c r="C5373" s="130" t="inlineStr">
        <is>
          <t>State-Fuel Level Increment</t>
        </is>
      </c>
      <c r="D5373" s="129" t="n">
        <v>99999</v>
      </c>
      <c r="E5373" s="130" t="inlineStr">
        <is>
          <t>MA</t>
        </is>
      </c>
      <c r="F5373" s="130" t="inlineStr">
        <is>
          <t>Electric Utility</t>
        </is>
      </c>
      <c r="G5373" s="130" t="inlineStr">
        <is>
          <t>CT</t>
        </is>
      </c>
      <c r="H5373" s="130" t="inlineStr">
        <is>
          <t>NG</t>
        </is>
      </c>
      <c r="I5373" s="130" t="inlineStr">
        <is>
          <t>NG</t>
        </is>
      </c>
      <c r="J5373" s="131" t="n">
        <v>9734.475</v>
      </c>
      <c r="K5373" s="129" t="n">
        <v>2020</v>
      </c>
      <c r="L5373" s="120">
        <f>IF(VLOOKUP(H5373,'Cross-Page Data'!$D$4:$F$48,3,FALSE)="natural gas",VLOOKUP(G5373,'Cross-Page Data'!$I$4:$J$19,2,FALSE),IF(VLOOKUP(H5373,'Cross-Page Data'!$D$4:$F$48,3,FALSE)="solar",IF(G5373="PV","solar PV","solar thermal"),IF(VLOOKUP(H5373,'Cross-Page Data'!$D$4:$F$48,3,FALSE)="wind",VLOOKUP(G5373,'Cross-Page Data'!$I$4:$J$19,2,FALSE),IF(VLOOKUP(H5373,'Cross-Page Data'!$D$4:$F$48,3,FALSE)="hydro",VLOOKUP(G5373,'Cross-Page Data'!$I$4:$J$19,2,FALSE),VLOOKUP(H5373,'Cross-Page Data'!$D$4:$F$48,3,FALSE)))))</f>
        <v/>
      </c>
      <c r="M5373" s="120">
        <f>IF(AND($P$2=FALSE,OR(F5373="Commercial NAICS Cogen",F5373="Industrial NAICS Cogen",F5373="NAICS-22 Cogen")),FALSE,IF(AND($P$3=FALSE,OR(F5373="Commercial NAICS Cogen",F5373="Commercial NAICS Non-Cogen",F5373="Industrial NAICS Cogen", F5373="industrial NAICS non-Cogen")),FALSE, TRUE))</f>
        <v/>
      </c>
    </row>
    <row r="5374">
      <c r="A5374" s="129" t="n">
        <v>99999</v>
      </c>
      <c r="B5374" s="130" t="inlineStr">
        <is>
          <t>State-Fuel Level Increment</t>
        </is>
      </c>
      <c r="C5374" s="130" t="inlineStr">
        <is>
          <t>State-Fuel Level Increment</t>
        </is>
      </c>
      <c r="D5374" s="129" t="n">
        <v>99999</v>
      </c>
      <c r="E5374" s="130" t="inlineStr">
        <is>
          <t>MA</t>
        </is>
      </c>
      <c r="F5374" s="130" t="inlineStr">
        <is>
          <t>NAICS-22 Non-Cogen</t>
        </is>
      </c>
      <c r="G5374" s="130" t="inlineStr">
        <is>
          <t>CT</t>
        </is>
      </c>
      <c r="H5374" s="130" t="inlineStr">
        <is>
          <t>NG</t>
        </is>
      </c>
      <c r="I5374" s="130" t="inlineStr">
        <is>
          <t>NG</t>
        </is>
      </c>
      <c r="J5374" s="131" t="n">
        <v>290791.66</v>
      </c>
      <c r="K5374" s="129" t="n">
        <v>2020</v>
      </c>
      <c r="L5374" s="120">
        <f>IF(VLOOKUP(H5374,'Cross-Page Data'!$D$4:$F$48,3,FALSE)="natural gas",VLOOKUP(G5374,'Cross-Page Data'!$I$4:$J$19,2,FALSE),IF(VLOOKUP(H5374,'Cross-Page Data'!$D$4:$F$48,3,FALSE)="solar",IF(G5374="PV","solar PV","solar thermal"),IF(VLOOKUP(H5374,'Cross-Page Data'!$D$4:$F$48,3,FALSE)="wind",VLOOKUP(G5374,'Cross-Page Data'!$I$4:$J$19,2,FALSE),IF(VLOOKUP(H5374,'Cross-Page Data'!$D$4:$F$48,3,FALSE)="hydro",VLOOKUP(G5374,'Cross-Page Data'!$I$4:$J$19,2,FALSE),VLOOKUP(H5374,'Cross-Page Data'!$D$4:$F$48,3,FALSE)))))</f>
        <v/>
      </c>
      <c r="M5374" s="120">
        <f>IF(AND($P$2=FALSE,OR(F5374="Commercial NAICS Cogen",F5374="Industrial NAICS Cogen",F5374="NAICS-22 Cogen")),FALSE,IF(AND($P$3=FALSE,OR(F5374="Commercial NAICS Cogen",F5374="Commercial NAICS Non-Cogen",F5374="Industrial NAICS Cogen", F5374="industrial NAICS non-Cogen")),FALSE, TRUE))</f>
        <v/>
      </c>
    </row>
    <row r="5375">
      <c r="A5375" s="129" t="n">
        <v>99999</v>
      </c>
      <c r="B5375" s="130" t="inlineStr">
        <is>
          <t>State-Fuel Level Increment</t>
        </is>
      </c>
      <c r="C5375" s="130" t="inlineStr">
        <is>
          <t>State-Fuel Level Increment</t>
        </is>
      </c>
      <c r="D5375" s="129" t="n">
        <v>99999</v>
      </c>
      <c r="E5375" s="130" t="inlineStr">
        <is>
          <t>MA</t>
        </is>
      </c>
      <c r="F5375" s="130" t="inlineStr">
        <is>
          <t>NAICS-22 Cogen</t>
        </is>
      </c>
      <c r="G5375" s="130" t="inlineStr">
        <is>
          <t>CT</t>
        </is>
      </c>
      <c r="H5375" s="130" t="inlineStr">
        <is>
          <t>NG</t>
        </is>
      </c>
      <c r="I5375" s="130" t="inlineStr">
        <is>
          <t>NG</t>
        </is>
      </c>
      <c r="J5375" s="131" t="n">
        <v>158803.38</v>
      </c>
      <c r="K5375" s="129" t="n">
        <v>2020</v>
      </c>
      <c r="L5375" s="120">
        <f>IF(VLOOKUP(H5375,'Cross-Page Data'!$D$4:$F$48,3,FALSE)="natural gas",VLOOKUP(G5375,'Cross-Page Data'!$I$4:$J$19,2,FALSE),IF(VLOOKUP(H5375,'Cross-Page Data'!$D$4:$F$48,3,FALSE)="solar",IF(G5375="PV","solar PV","solar thermal"),IF(VLOOKUP(H5375,'Cross-Page Data'!$D$4:$F$48,3,FALSE)="wind",VLOOKUP(G5375,'Cross-Page Data'!$I$4:$J$19,2,FALSE),IF(VLOOKUP(H5375,'Cross-Page Data'!$D$4:$F$48,3,FALSE)="hydro",VLOOKUP(G5375,'Cross-Page Data'!$I$4:$J$19,2,FALSE),VLOOKUP(H5375,'Cross-Page Data'!$D$4:$F$48,3,FALSE)))))</f>
        <v/>
      </c>
      <c r="M5375" s="120">
        <f>IF(AND($P$2=FALSE,OR(F5375="Commercial NAICS Cogen",F5375="Industrial NAICS Cogen",F5375="NAICS-22 Cogen")),FALSE,IF(AND($P$3=FALSE,OR(F5375="Commercial NAICS Cogen",F5375="Commercial NAICS Non-Cogen",F5375="Industrial NAICS Cogen", F5375="industrial NAICS non-Cogen")),FALSE, TRUE))</f>
        <v/>
      </c>
    </row>
    <row r="5376">
      <c r="A5376" s="129" t="n">
        <v>99999</v>
      </c>
      <c r="B5376" s="130" t="inlineStr">
        <is>
          <t>State-Fuel Level Increment</t>
        </is>
      </c>
      <c r="C5376" s="130" t="inlineStr">
        <is>
          <t>State-Fuel Level Increment</t>
        </is>
      </c>
      <c r="D5376" s="129" t="n">
        <v>99999</v>
      </c>
      <c r="E5376" s="130" t="inlineStr">
        <is>
          <t>MD</t>
        </is>
      </c>
      <c r="F5376" s="130" t="inlineStr">
        <is>
          <t>Commercial NAICS Cogen</t>
        </is>
      </c>
      <c r="G5376" s="130" t="inlineStr">
        <is>
          <t>CT</t>
        </is>
      </c>
      <c r="H5376" s="130" t="inlineStr">
        <is>
          <t>NG</t>
        </is>
      </c>
      <c r="I5376" s="130" t="inlineStr">
        <is>
          <t>NG</t>
        </is>
      </c>
      <c r="J5376" s="131" t="n">
        <v>5096.624</v>
      </c>
      <c r="K5376" s="129" t="n">
        <v>2020</v>
      </c>
      <c r="L5376" s="120">
        <f>IF(VLOOKUP(H5376,'Cross-Page Data'!$D$4:$F$48,3,FALSE)="natural gas",VLOOKUP(G5376,'Cross-Page Data'!$I$4:$J$19,2,FALSE),IF(VLOOKUP(H5376,'Cross-Page Data'!$D$4:$F$48,3,FALSE)="solar",IF(G5376="PV","solar PV","solar thermal"),IF(VLOOKUP(H5376,'Cross-Page Data'!$D$4:$F$48,3,FALSE)="wind",VLOOKUP(G5376,'Cross-Page Data'!$I$4:$J$19,2,FALSE),IF(VLOOKUP(H5376,'Cross-Page Data'!$D$4:$F$48,3,FALSE)="hydro",VLOOKUP(G5376,'Cross-Page Data'!$I$4:$J$19,2,FALSE),VLOOKUP(H5376,'Cross-Page Data'!$D$4:$F$48,3,FALSE)))))</f>
        <v/>
      </c>
      <c r="M5376" s="120">
        <f>IF(AND($P$2=FALSE,OR(F5376="Commercial NAICS Cogen",F5376="Industrial NAICS Cogen",F5376="NAICS-22 Cogen")),FALSE,IF(AND($P$3=FALSE,OR(F5376="Commercial NAICS Cogen",F5376="Commercial NAICS Non-Cogen",F5376="Industrial NAICS Cogen", F5376="industrial NAICS non-Cogen")),FALSE, TRUE))</f>
        <v/>
      </c>
    </row>
    <row r="5377">
      <c r="A5377" s="129" t="n">
        <v>99999</v>
      </c>
      <c r="B5377" s="130" t="inlineStr">
        <is>
          <t>State-Fuel Level Increment</t>
        </is>
      </c>
      <c r="C5377" s="130" t="inlineStr">
        <is>
          <t>State-Fuel Level Increment</t>
        </is>
      </c>
      <c r="D5377" s="129" t="n">
        <v>99999</v>
      </c>
      <c r="E5377" s="130" t="inlineStr">
        <is>
          <t>ME</t>
        </is>
      </c>
      <c r="F5377" s="130" t="inlineStr">
        <is>
          <t>NAICS-22 Non-Cogen</t>
        </is>
      </c>
      <c r="G5377" s="130" t="inlineStr">
        <is>
          <t>CT</t>
        </is>
      </c>
      <c r="H5377" s="130" t="inlineStr">
        <is>
          <t>NG</t>
        </is>
      </c>
      <c r="I5377" s="130" t="inlineStr">
        <is>
          <t>NG</t>
        </is>
      </c>
      <c r="J5377" s="131" t="n">
        <v>251387.35</v>
      </c>
      <c r="K5377" s="129" t="n">
        <v>2020</v>
      </c>
      <c r="L5377" s="120">
        <f>IF(VLOOKUP(H5377,'Cross-Page Data'!$D$4:$F$48,3,FALSE)="natural gas",VLOOKUP(G5377,'Cross-Page Data'!$I$4:$J$19,2,FALSE),IF(VLOOKUP(H5377,'Cross-Page Data'!$D$4:$F$48,3,FALSE)="solar",IF(G5377="PV","solar PV","solar thermal"),IF(VLOOKUP(H5377,'Cross-Page Data'!$D$4:$F$48,3,FALSE)="wind",VLOOKUP(G5377,'Cross-Page Data'!$I$4:$J$19,2,FALSE),IF(VLOOKUP(H5377,'Cross-Page Data'!$D$4:$F$48,3,FALSE)="hydro",VLOOKUP(G5377,'Cross-Page Data'!$I$4:$J$19,2,FALSE),VLOOKUP(H5377,'Cross-Page Data'!$D$4:$F$48,3,FALSE)))))</f>
        <v/>
      </c>
      <c r="M5377" s="120">
        <f>IF(AND($P$2=FALSE,OR(F5377="Commercial NAICS Cogen",F5377="Industrial NAICS Cogen",F5377="NAICS-22 Cogen")),FALSE,IF(AND($P$3=FALSE,OR(F5377="Commercial NAICS Cogen",F5377="Commercial NAICS Non-Cogen",F5377="Industrial NAICS Cogen", F5377="industrial NAICS non-Cogen")),FALSE, TRUE))</f>
        <v/>
      </c>
    </row>
    <row r="5378">
      <c r="A5378" s="129" t="n">
        <v>99999</v>
      </c>
      <c r="B5378" s="130" t="inlineStr">
        <is>
          <t>State-Fuel Level Increment</t>
        </is>
      </c>
      <c r="C5378" s="130" t="inlineStr">
        <is>
          <t>State-Fuel Level Increment</t>
        </is>
      </c>
      <c r="D5378" s="129" t="n">
        <v>99999</v>
      </c>
      <c r="E5378" s="130" t="inlineStr">
        <is>
          <t>MI</t>
        </is>
      </c>
      <c r="F5378" s="130" t="inlineStr">
        <is>
          <t>Electric Utility</t>
        </is>
      </c>
      <c r="G5378" s="130" t="inlineStr">
        <is>
          <t>CT</t>
        </is>
      </c>
      <c r="H5378" s="130" t="inlineStr">
        <is>
          <t>NG</t>
        </is>
      </c>
      <c r="I5378" s="130" t="inlineStr">
        <is>
          <t>NG</t>
        </is>
      </c>
      <c r="J5378" s="131" t="n">
        <v>1008586</v>
      </c>
      <c r="K5378" s="129" t="n">
        <v>2020</v>
      </c>
      <c r="L5378" s="120">
        <f>IF(VLOOKUP(H5378,'Cross-Page Data'!$D$4:$F$48,3,FALSE)="natural gas",VLOOKUP(G5378,'Cross-Page Data'!$I$4:$J$19,2,FALSE),IF(VLOOKUP(H5378,'Cross-Page Data'!$D$4:$F$48,3,FALSE)="solar",IF(G5378="PV","solar PV","solar thermal"),IF(VLOOKUP(H5378,'Cross-Page Data'!$D$4:$F$48,3,FALSE)="wind",VLOOKUP(G5378,'Cross-Page Data'!$I$4:$J$19,2,FALSE),IF(VLOOKUP(H5378,'Cross-Page Data'!$D$4:$F$48,3,FALSE)="hydro",VLOOKUP(G5378,'Cross-Page Data'!$I$4:$J$19,2,FALSE),VLOOKUP(H5378,'Cross-Page Data'!$D$4:$F$48,3,FALSE)))))</f>
        <v/>
      </c>
      <c r="M5378" s="120">
        <f>IF(AND($P$2=FALSE,OR(F5378="Commercial NAICS Cogen",F5378="Industrial NAICS Cogen",F5378="NAICS-22 Cogen")),FALSE,IF(AND($P$3=FALSE,OR(F5378="Commercial NAICS Cogen",F5378="Commercial NAICS Non-Cogen",F5378="Industrial NAICS Cogen", F5378="industrial NAICS non-Cogen")),FALSE, TRUE))</f>
        <v/>
      </c>
    </row>
    <row r="5379">
      <c r="A5379" s="129" t="n">
        <v>99999</v>
      </c>
      <c r="B5379" s="130" t="inlineStr">
        <is>
          <t>State-Fuel Level Increment</t>
        </is>
      </c>
      <c r="C5379" s="130" t="inlineStr">
        <is>
          <t>State-Fuel Level Increment</t>
        </is>
      </c>
      <c r="D5379" s="129" t="n">
        <v>99999</v>
      </c>
      <c r="E5379" s="130" t="inlineStr">
        <is>
          <t>MI</t>
        </is>
      </c>
      <c r="F5379" s="130" t="inlineStr">
        <is>
          <t>NAICS-22 Cogen</t>
        </is>
      </c>
      <c r="G5379" s="130" t="inlineStr">
        <is>
          <t>CT</t>
        </is>
      </c>
      <c r="H5379" s="130" t="inlineStr">
        <is>
          <t>NG</t>
        </is>
      </c>
      <c r="I5379" s="130" t="inlineStr">
        <is>
          <t>NG</t>
        </is>
      </c>
      <c r="J5379" s="131" t="n">
        <v>742419.8</v>
      </c>
      <c r="K5379" s="129" t="n">
        <v>2020</v>
      </c>
      <c r="L5379" s="120">
        <f>IF(VLOOKUP(H5379,'Cross-Page Data'!$D$4:$F$48,3,FALSE)="natural gas",VLOOKUP(G5379,'Cross-Page Data'!$I$4:$J$19,2,FALSE),IF(VLOOKUP(H5379,'Cross-Page Data'!$D$4:$F$48,3,FALSE)="solar",IF(G5379="PV","solar PV","solar thermal"),IF(VLOOKUP(H5379,'Cross-Page Data'!$D$4:$F$48,3,FALSE)="wind",VLOOKUP(G5379,'Cross-Page Data'!$I$4:$J$19,2,FALSE),IF(VLOOKUP(H5379,'Cross-Page Data'!$D$4:$F$48,3,FALSE)="hydro",VLOOKUP(G5379,'Cross-Page Data'!$I$4:$J$19,2,FALSE),VLOOKUP(H5379,'Cross-Page Data'!$D$4:$F$48,3,FALSE)))))</f>
        <v/>
      </c>
      <c r="M5379" s="120">
        <f>IF(AND($P$2=FALSE,OR(F5379="Commercial NAICS Cogen",F5379="Industrial NAICS Cogen",F5379="NAICS-22 Cogen")),FALSE,IF(AND($P$3=FALSE,OR(F5379="Commercial NAICS Cogen",F5379="Commercial NAICS Non-Cogen",F5379="Industrial NAICS Cogen", F5379="industrial NAICS non-Cogen")),FALSE, TRUE))</f>
        <v/>
      </c>
    </row>
    <row r="5380">
      <c r="A5380" s="129" t="n">
        <v>99999</v>
      </c>
      <c r="B5380" s="130" t="inlineStr">
        <is>
          <t>State-Fuel Level Increment</t>
        </is>
      </c>
      <c r="C5380" s="130" t="inlineStr">
        <is>
          <t>State-Fuel Level Increment</t>
        </is>
      </c>
      <c r="D5380" s="129" t="n">
        <v>99999</v>
      </c>
      <c r="E5380" s="130" t="inlineStr">
        <is>
          <t>MI</t>
        </is>
      </c>
      <c r="F5380" s="130" t="inlineStr">
        <is>
          <t>Commercial NAICS Cogen</t>
        </is>
      </c>
      <c r="G5380" s="130" t="inlineStr">
        <is>
          <t>CT</t>
        </is>
      </c>
      <c r="H5380" s="130" t="inlineStr">
        <is>
          <t>NG</t>
        </is>
      </c>
      <c r="I5380" s="130" t="inlineStr">
        <is>
          <t>NG</t>
        </is>
      </c>
      <c r="J5380" s="131" t="n">
        <v>60315.309</v>
      </c>
      <c r="K5380" s="129" t="n">
        <v>2020</v>
      </c>
      <c r="L5380" s="120">
        <f>IF(VLOOKUP(H5380,'Cross-Page Data'!$D$4:$F$48,3,FALSE)="natural gas",VLOOKUP(G5380,'Cross-Page Data'!$I$4:$J$19,2,FALSE),IF(VLOOKUP(H5380,'Cross-Page Data'!$D$4:$F$48,3,FALSE)="solar",IF(G5380="PV","solar PV","solar thermal"),IF(VLOOKUP(H5380,'Cross-Page Data'!$D$4:$F$48,3,FALSE)="wind",VLOOKUP(G5380,'Cross-Page Data'!$I$4:$J$19,2,FALSE),IF(VLOOKUP(H5380,'Cross-Page Data'!$D$4:$F$48,3,FALSE)="hydro",VLOOKUP(G5380,'Cross-Page Data'!$I$4:$J$19,2,FALSE),VLOOKUP(H5380,'Cross-Page Data'!$D$4:$F$48,3,FALSE)))))</f>
        <v/>
      </c>
      <c r="M5380" s="120">
        <f>IF(AND($P$2=FALSE,OR(F5380="Commercial NAICS Cogen",F5380="Industrial NAICS Cogen",F5380="NAICS-22 Cogen")),FALSE,IF(AND($P$3=FALSE,OR(F5380="Commercial NAICS Cogen",F5380="Commercial NAICS Non-Cogen",F5380="Industrial NAICS Cogen", F5380="industrial NAICS non-Cogen")),FALSE, TRUE))</f>
        <v/>
      </c>
    </row>
    <row r="5381">
      <c r="A5381" s="129" t="n">
        <v>99999</v>
      </c>
      <c r="B5381" s="130" t="inlineStr">
        <is>
          <t>State-Fuel Level Increment</t>
        </is>
      </c>
      <c r="C5381" s="130" t="inlineStr">
        <is>
          <t>State-Fuel Level Increment</t>
        </is>
      </c>
      <c r="D5381" s="129" t="n">
        <v>99999</v>
      </c>
      <c r="E5381" s="130" t="inlineStr">
        <is>
          <t>MN</t>
        </is>
      </c>
      <c r="F5381" s="130" t="inlineStr">
        <is>
          <t>Electric Utility</t>
        </is>
      </c>
      <c r="G5381" s="130" t="inlineStr">
        <is>
          <t>CT</t>
        </is>
      </c>
      <c r="H5381" s="130" t="inlineStr">
        <is>
          <t>NG</t>
        </is>
      </c>
      <c r="I5381" s="130" t="inlineStr">
        <is>
          <t>NG</t>
        </is>
      </c>
      <c r="J5381" s="131" t="n">
        <v>1403238.6</v>
      </c>
      <c r="K5381" s="129" t="n">
        <v>2020</v>
      </c>
      <c r="L5381" s="120">
        <f>IF(VLOOKUP(H5381,'Cross-Page Data'!$D$4:$F$48,3,FALSE)="natural gas",VLOOKUP(G5381,'Cross-Page Data'!$I$4:$J$19,2,FALSE),IF(VLOOKUP(H5381,'Cross-Page Data'!$D$4:$F$48,3,FALSE)="solar",IF(G5381="PV","solar PV","solar thermal"),IF(VLOOKUP(H5381,'Cross-Page Data'!$D$4:$F$48,3,FALSE)="wind",VLOOKUP(G5381,'Cross-Page Data'!$I$4:$J$19,2,FALSE),IF(VLOOKUP(H5381,'Cross-Page Data'!$D$4:$F$48,3,FALSE)="hydro",VLOOKUP(G5381,'Cross-Page Data'!$I$4:$J$19,2,FALSE),VLOOKUP(H5381,'Cross-Page Data'!$D$4:$F$48,3,FALSE)))))</f>
        <v/>
      </c>
      <c r="M5381" s="120">
        <f>IF(AND($P$2=FALSE,OR(F5381="Commercial NAICS Cogen",F5381="Industrial NAICS Cogen",F5381="NAICS-22 Cogen")),FALSE,IF(AND($P$3=FALSE,OR(F5381="Commercial NAICS Cogen",F5381="Commercial NAICS Non-Cogen",F5381="Industrial NAICS Cogen", F5381="industrial NAICS non-Cogen")),FALSE, TRUE))</f>
        <v/>
      </c>
    </row>
    <row r="5382">
      <c r="A5382" s="129" t="n">
        <v>99999</v>
      </c>
      <c r="B5382" s="130" t="inlineStr">
        <is>
          <t>State-Fuel Level Increment</t>
        </is>
      </c>
      <c r="C5382" s="130" t="inlineStr">
        <is>
          <t>State-Fuel Level Increment</t>
        </is>
      </c>
      <c r="D5382" s="129" t="n">
        <v>99999</v>
      </c>
      <c r="E5382" s="130" t="inlineStr">
        <is>
          <t>MN</t>
        </is>
      </c>
      <c r="F5382" s="130" t="inlineStr">
        <is>
          <t>NAICS-22 Non-Cogen</t>
        </is>
      </c>
      <c r="G5382" s="130" t="inlineStr">
        <is>
          <t>CT</t>
        </is>
      </c>
      <c r="H5382" s="130" t="inlineStr">
        <is>
          <t>NG</t>
        </is>
      </c>
      <c r="I5382" s="130" t="inlineStr">
        <is>
          <t>NG</t>
        </is>
      </c>
      <c r="J5382" s="131" t="n">
        <v>1230193.8</v>
      </c>
      <c r="K5382" s="129" t="n">
        <v>2020</v>
      </c>
      <c r="L5382" s="120">
        <f>IF(VLOOKUP(H5382,'Cross-Page Data'!$D$4:$F$48,3,FALSE)="natural gas",VLOOKUP(G5382,'Cross-Page Data'!$I$4:$J$19,2,FALSE),IF(VLOOKUP(H5382,'Cross-Page Data'!$D$4:$F$48,3,FALSE)="solar",IF(G5382="PV","solar PV","solar thermal"),IF(VLOOKUP(H5382,'Cross-Page Data'!$D$4:$F$48,3,FALSE)="wind",VLOOKUP(G5382,'Cross-Page Data'!$I$4:$J$19,2,FALSE),IF(VLOOKUP(H5382,'Cross-Page Data'!$D$4:$F$48,3,FALSE)="hydro",VLOOKUP(G5382,'Cross-Page Data'!$I$4:$J$19,2,FALSE),VLOOKUP(H5382,'Cross-Page Data'!$D$4:$F$48,3,FALSE)))))</f>
        <v/>
      </c>
      <c r="M5382" s="120">
        <f>IF(AND($P$2=FALSE,OR(F5382="Commercial NAICS Cogen",F5382="Industrial NAICS Cogen",F5382="NAICS-22 Cogen")),FALSE,IF(AND($P$3=FALSE,OR(F5382="Commercial NAICS Cogen",F5382="Commercial NAICS Non-Cogen",F5382="Industrial NAICS Cogen", F5382="industrial NAICS non-Cogen")),FALSE, TRUE))</f>
        <v/>
      </c>
    </row>
    <row r="5383">
      <c r="A5383" s="129" t="n">
        <v>99999</v>
      </c>
      <c r="B5383" s="130" t="inlineStr">
        <is>
          <t>State-Fuel Level Increment</t>
        </is>
      </c>
      <c r="C5383" s="130" t="inlineStr">
        <is>
          <t>State-Fuel Level Increment</t>
        </is>
      </c>
      <c r="D5383" s="129" t="n">
        <v>99999</v>
      </c>
      <c r="E5383" s="130" t="inlineStr">
        <is>
          <t>MN</t>
        </is>
      </c>
      <c r="F5383" s="130" t="inlineStr">
        <is>
          <t>NAICS-22 Cogen</t>
        </is>
      </c>
      <c r="G5383" s="130" t="inlineStr">
        <is>
          <t>CT</t>
        </is>
      </c>
      <c r="H5383" s="130" t="inlineStr">
        <is>
          <t>NG</t>
        </is>
      </c>
      <c r="I5383" s="130" t="inlineStr">
        <is>
          <t>NG</t>
        </is>
      </c>
      <c r="J5383" s="131" t="n">
        <v>361450.78</v>
      </c>
      <c r="K5383" s="129" t="n">
        <v>2020</v>
      </c>
      <c r="L5383" s="120">
        <f>IF(VLOOKUP(H5383,'Cross-Page Data'!$D$4:$F$48,3,FALSE)="natural gas",VLOOKUP(G5383,'Cross-Page Data'!$I$4:$J$19,2,FALSE),IF(VLOOKUP(H5383,'Cross-Page Data'!$D$4:$F$48,3,FALSE)="solar",IF(G5383="PV","solar PV","solar thermal"),IF(VLOOKUP(H5383,'Cross-Page Data'!$D$4:$F$48,3,FALSE)="wind",VLOOKUP(G5383,'Cross-Page Data'!$I$4:$J$19,2,FALSE),IF(VLOOKUP(H5383,'Cross-Page Data'!$D$4:$F$48,3,FALSE)="hydro",VLOOKUP(G5383,'Cross-Page Data'!$I$4:$J$19,2,FALSE),VLOOKUP(H5383,'Cross-Page Data'!$D$4:$F$48,3,FALSE)))))</f>
        <v/>
      </c>
      <c r="M5383" s="120">
        <f>IF(AND($P$2=FALSE,OR(F5383="Commercial NAICS Cogen",F5383="Industrial NAICS Cogen",F5383="NAICS-22 Cogen")),FALSE,IF(AND($P$3=FALSE,OR(F5383="Commercial NAICS Cogen",F5383="Commercial NAICS Non-Cogen",F5383="Industrial NAICS Cogen", F5383="industrial NAICS non-Cogen")),FALSE, TRUE))</f>
        <v/>
      </c>
    </row>
    <row r="5384">
      <c r="A5384" s="129" t="n">
        <v>99999</v>
      </c>
      <c r="B5384" s="130" t="inlineStr">
        <is>
          <t>State-Fuel Level Increment</t>
        </is>
      </c>
      <c r="C5384" s="130" t="inlineStr">
        <is>
          <t>State-Fuel Level Increment</t>
        </is>
      </c>
      <c r="D5384" s="129" t="n">
        <v>99999</v>
      </c>
      <c r="E5384" s="130" t="inlineStr">
        <is>
          <t>MO</t>
        </is>
      </c>
      <c r="F5384" s="130" t="inlineStr">
        <is>
          <t>Electric Utility</t>
        </is>
      </c>
      <c r="G5384" s="130" t="inlineStr">
        <is>
          <t>CT</t>
        </is>
      </c>
      <c r="H5384" s="130" t="inlineStr">
        <is>
          <t>NG</t>
        </is>
      </c>
      <c r="I5384" s="130" t="inlineStr">
        <is>
          <t>NG</t>
        </is>
      </c>
      <c r="J5384" s="131" t="n">
        <v>124795.22</v>
      </c>
      <c r="K5384" s="129" t="n">
        <v>2020</v>
      </c>
      <c r="L5384" s="120">
        <f>IF(VLOOKUP(H5384,'Cross-Page Data'!$D$4:$F$48,3,FALSE)="natural gas",VLOOKUP(G5384,'Cross-Page Data'!$I$4:$J$19,2,FALSE),IF(VLOOKUP(H5384,'Cross-Page Data'!$D$4:$F$48,3,FALSE)="solar",IF(G5384="PV","solar PV","solar thermal"),IF(VLOOKUP(H5384,'Cross-Page Data'!$D$4:$F$48,3,FALSE)="wind",VLOOKUP(G5384,'Cross-Page Data'!$I$4:$J$19,2,FALSE),IF(VLOOKUP(H5384,'Cross-Page Data'!$D$4:$F$48,3,FALSE)="hydro",VLOOKUP(G5384,'Cross-Page Data'!$I$4:$J$19,2,FALSE),VLOOKUP(H5384,'Cross-Page Data'!$D$4:$F$48,3,FALSE)))))</f>
        <v/>
      </c>
      <c r="M5384" s="120">
        <f>IF(AND($P$2=FALSE,OR(F5384="Commercial NAICS Cogen",F5384="Industrial NAICS Cogen",F5384="NAICS-22 Cogen")),FALSE,IF(AND($P$3=FALSE,OR(F5384="Commercial NAICS Cogen",F5384="Commercial NAICS Non-Cogen",F5384="Industrial NAICS Cogen", F5384="industrial NAICS non-Cogen")),FALSE, TRUE))</f>
        <v/>
      </c>
    </row>
    <row r="5385">
      <c r="A5385" s="129" t="n">
        <v>99999</v>
      </c>
      <c r="B5385" s="130" t="inlineStr">
        <is>
          <t>State-Fuel Level Increment</t>
        </is>
      </c>
      <c r="C5385" s="130" t="inlineStr">
        <is>
          <t>State-Fuel Level Increment</t>
        </is>
      </c>
      <c r="D5385" s="129" t="n">
        <v>99999</v>
      </c>
      <c r="E5385" s="130" t="inlineStr">
        <is>
          <t>MS</t>
        </is>
      </c>
      <c r="F5385" s="130" t="inlineStr">
        <is>
          <t>Electric Utility</t>
        </is>
      </c>
      <c r="G5385" s="130" t="inlineStr">
        <is>
          <t>CT</t>
        </is>
      </c>
      <c r="H5385" s="130" t="inlineStr">
        <is>
          <t>NG</t>
        </is>
      </c>
      <c r="I5385" s="130" t="inlineStr">
        <is>
          <t>NG</t>
        </is>
      </c>
      <c r="J5385" s="131" t="n">
        <v>54311.086</v>
      </c>
      <c r="K5385" s="129" t="n">
        <v>2020</v>
      </c>
      <c r="L5385" s="120">
        <f>IF(VLOOKUP(H5385,'Cross-Page Data'!$D$4:$F$48,3,FALSE)="natural gas",VLOOKUP(G5385,'Cross-Page Data'!$I$4:$J$19,2,FALSE),IF(VLOOKUP(H5385,'Cross-Page Data'!$D$4:$F$48,3,FALSE)="solar",IF(G5385="PV","solar PV","solar thermal"),IF(VLOOKUP(H5385,'Cross-Page Data'!$D$4:$F$48,3,FALSE)="wind",VLOOKUP(G5385,'Cross-Page Data'!$I$4:$J$19,2,FALSE),IF(VLOOKUP(H5385,'Cross-Page Data'!$D$4:$F$48,3,FALSE)="hydro",VLOOKUP(G5385,'Cross-Page Data'!$I$4:$J$19,2,FALSE),VLOOKUP(H5385,'Cross-Page Data'!$D$4:$F$48,3,FALSE)))))</f>
        <v/>
      </c>
      <c r="M5385" s="120">
        <f>IF(AND($P$2=FALSE,OR(F5385="Commercial NAICS Cogen",F5385="Industrial NAICS Cogen",F5385="NAICS-22 Cogen")),FALSE,IF(AND($P$3=FALSE,OR(F5385="Commercial NAICS Cogen",F5385="Commercial NAICS Non-Cogen",F5385="Industrial NAICS Cogen", F5385="industrial NAICS non-Cogen")),FALSE, TRUE))</f>
        <v/>
      </c>
    </row>
    <row r="5386">
      <c r="A5386" s="129" t="n">
        <v>99999</v>
      </c>
      <c r="B5386" s="130" t="inlineStr">
        <is>
          <t>State-Fuel Level Increment</t>
        </is>
      </c>
      <c r="C5386" s="130" t="inlineStr">
        <is>
          <t>State-Fuel Level Increment</t>
        </is>
      </c>
      <c r="D5386" s="129" t="n">
        <v>99999</v>
      </c>
      <c r="E5386" s="130" t="inlineStr">
        <is>
          <t>NC</t>
        </is>
      </c>
      <c r="F5386" s="130" t="inlineStr">
        <is>
          <t>Electric Utility</t>
        </is>
      </c>
      <c r="G5386" s="130" t="inlineStr">
        <is>
          <t>CT</t>
        </is>
      </c>
      <c r="H5386" s="130" t="inlineStr">
        <is>
          <t>NG</t>
        </is>
      </c>
      <c r="I5386" s="130" t="inlineStr">
        <is>
          <t>NG</t>
        </is>
      </c>
      <c r="J5386" s="131" t="n">
        <v>0</v>
      </c>
      <c r="K5386" s="129" t="n">
        <v>2020</v>
      </c>
      <c r="L5386" s="120">
        <f>IF(VLOOKUP(H5386,'Cross-Page Data'!$D$4:$F$48,3,FALSE)="natural gas",VLOOKUP(G5386,'Cross-Page Data'!$I$4:$J$19,2,FALSE),IF(VLOOKUP(H5386,'Cross-Page Data'!$D$4:$F$48,3,FALSE)="solar",IF(G5386="PV","solar PV","solar thermal"),IF(VLOOKUP(H5386,'Cross-Page Data'!$D$4:$F$48,3,FALSE)="wind",VLOOKUP(G5386,'Cross-Page Data'!$I$4:$J$19,2,FALSE),IF(VLOOKUP(H5386,'Cross-Page Data'!$D$4:$F$48,3,FALSE)="hydro",VLOOKUP(G5386,'Cross-Page Data'!$I$4:$J$19,2,FALSE),VLOOKUP(H5386,'Cross-Page Data'!$D$4:$F$48,3,FALSE)))))</f>
        <v/>
      </c>
      <c r="M5386" s="120">
        <f>IF(AND($P$2=FALSE,OR(F5386="Commercial NAICS Cogen",F5386="Industrial NAICS Cogen",F5386="NAICS-22 Cogen")),FALSE,IF(AND($P$3=FALSE,OR(F5386="Commercial NAICS Cogen",F5386="Commercial NAICS Non-Cogen",F5386="Industrial NAICS Cogen", F5386="industrial NAICS non-Cogen")),FALSE, TRUE))</f>
        <v/>
      </c>
    </row>
    <row r="5387">
      <c r="A5387" s="129" t="n">
        <v>99999</v>
      </c>
      <c r="B5387" s="130" t="inlineStr">
        <is>
          <t>State-Fuel Level Increment</t>
        </is>
      </c>
      <c r="C5387" s="130" t="inlineStr">
        <is>
          <t>State-Fuel Level Increment</t>
        </is>
      </c>
      <c r="D5387" s="129" t="n">
        <v>99999</v>
      </c>
      <c r="E5387" s="130" t="inlineStr">
        <is>
          <t>NE</t>
        </is>
      </c>
      <c r="F5387" s="130" t="inlineStr">
        <is>
          <t>Electric Utility</t>
        </is>
      </c>
      <c r="G5387" s="130" t="inlineStr">
        <is>
          <t>CT</t>
        </is>
      </c>
      <c r="H5387" s="130" t="inlineStr">
        <is>
          <t>NG</t>
        </is>
      </c>
      <c r="I5387" s="130" t="inlineStr">
        <is>
          <t>NG</t>
        </is>
      </c>
      <c r="J5387" s="131" t="n">
        <v>378426.68</v>
      </c>
      <c r="K5387" s="129" t="n">
        <v>2020</v>
      </c>
      <c r="L5387" s="120">
        <f>IF(VLOOKUP(H5387,'Cross-Page Data'!$D$4:$F$48,3,FALSE)="natural gas",VLOOKUP(G5387,'Cross-Page Data'!$I$4:$J$19,2,FALSE),IF(VLOOKUP(H5387,'Cross-Page Data'!$D$4:$F$48,3,FALSE)="solar",IF(G5387="PV","solar PV","solar thermal"),IF(VLOOKUP(H5387,'Cross-Page Data'!$D$4:$F$48,3,FALSE)="wind",VLOOKUP(G5387,'Cross-Page Data'!$I$4:$J$19,2,FALSE),IF(VLOOKUP(H5387,'Cross-Page Data'!$D$4:$F$48,3,FALSE)="hydro",VLOOKUP(G5387,'Cross-Page Data'!$I$4:$J$19,2,FALSE),VLOOKUP(H5387,'Cross-Page Data'!$D$4:$F$48,3,FALSE)))))</f>
        <v/>
      </c>
      <c r="M5387" s="120">
        <f>IF(AND($P$2=FALSE,OR(F5387="Commercial NAICS Cogen",F5387="Industrial NAICS Cogen",F5387="NAICS-22 Cogen")),FALSE,IF(AND($P$3=FALSE,OR(F5387="Commercial NAICS Cogen",F5387="Commercial NAICS Non-Cogen",F5387="Industrial NAICS Cogen", F5387="industrial NAICS non-Cogen")),FALSE, TRUE))</f>
        <v/>
      </c>
    </row>
    <row r="5388">
      <c r="A5388" s="129" t="n">
        <v>99999</v>
      </c>
      <c r="B5388" s="130" t="inlineStr">
        <is>
          <t>State-Fuel Level Increment</t>
        </is>
      </c>
      <c r="C5388" s="130" t="inlineStr">
        <is>
          <t>State-Fuel Level Increment</t>
        </is>
      </c>
      <c r="D5388" s="129" t="n">
        <v>99999</v>
      </c>
      <c r="E5388" s="130" t="inlineStr">
        <is>
          <t>NJ</t>
        </is>
      </c>
      <c r="F5388" s="130" t="inlineStr">
        <is>
          <t>NAICS-22 Non-Cogen</t>
        </is>
      </c>
      <c r="G5388" s="130" t="inlineStr">
        <is>
          <t>CT</t>
        </is>
      </c>
      <c r="H5388" s="130" t="inlineStr">
        <is>
          <t>NG</t>
        </is>
      </c>
      <c r="I5388" s="130" t="inlineStr">
        <is>
          <t>NG</t>
        </is>
      </c>
      <c r="J5388" s="131" t="n">
        <v>1223123.4</v>
      </c>
      <c r="K5388" s="129" t="n">
        <v>2020</v>
      </c>
      <c r="L5388" s="120">
        <f>IF(VLOOKUP(H5388,'Cross-Page Data'!$D$4:$F$48,3,FALSE)="natural gas",VLOOKUP(G5388,'Cross-Page Data'!$I$4:$J$19,2,FALSE),IF(VLOOKUP(H5388,'Cross-Page Data'!$D$4:$F$48,3,FALSE)="solar",IF(G5388="PV","solar PV","solar thermal"),IF(VLOOKUP(H5388,'Cross-Page Data'!$D$4:$F$48,3,FALSE)="wind",VLOOKUP(G5388,'Cross-Page Data'!$I$4:$J$19,2,FALSE),IF(VLOOKUP(H5388,'Cross-Page Data'!$D$4:$F$48,3,FALSE)="hydro",VLOOKUP(G5388,'Cross-Page Data'!$I$4:$J$19,2,FALSE),VLOOKUP(H5388,'Cross-Page Data'!$D$4:$F$48,3,FALSE)))))</f>
        <v/>
      </c>
      <c r="M5388" s="120">
        <f>IF(AND($P$2=FALSE,OR(F5388="Commercial NAICS Cogen",F5388="Industrial NAICS Cogen",F5388="NAICS-22 Cogen")),FALSE,IF(AND($P$3=FALSE,OR(F5388="Commercial NAICS Cogen",F5388="Commercial NAICS Non-Cogen",F5388="Industrial NAICS Cogen", F5388="industrial NAICS non-Cogen")),FALSE, TRUE))</f>
        <v/>
      </c>
    </row>
    <row r="5389">
      <c r="A5389" s="129" t="n">
        <v>99999</v>
      </c>
      <c r="B5389" s="130" t="inlineStr">
        <is>
          <t>State-Fuel Level Increment</t>
        </is>
      </c>
      <c r="C5389" s="130" t="inlineStr">
        <is>
          <t>State-Fuel Level Increment</t>
        </is>
      </c>
      <c r="D5389" s="129" t="n">
        <v>99999</v>
      </c>
      <c r="E5389" s="130" t="inlineStr">
        <is>
          <t>NJ</t>
        </is>
      </c>
      <c r="F5389" s="130" t="inlineStr">
        <is>
          <t>NAICS-22 Cogen</t>
        </is>
      </c>
      <c r="G5389" s="130" t="inlineStr">
        <is>
          <t>CT</t>
        </is>
      </c>
      <c r="H5389" s="130" t="inlineStr">
        <is>
          <t>NG</t>
        </is>
      </c>
      <c r="I5389" s="130" t="inlineStr">
        <is>
          <t>NG</t>
        </is>
      </c>
      <c r="J5389" s="131" t="n">
        <v>128298.09</v>
      </c>
      <c r="K5389" s="129" t="n">
        <v>2020</v>
      </c>
      <c r="L5389" s="120">
        <f>IF(VLOOKUP(H5389,'Cross-Page Data'!$D$4:$F$48,3,FALSE)="natural gas",VLOOKUP(G5389,'Cross-Page Data'!$I$4:$J$19,2,FALSE),IF(VLOOKUP(H5389,'Cross-Page Data'!$D$4:$F$48,3,FALSE)="solar",IF(G5389="PV","solar PV","solar thermal"),IF(VLOOKUP(H5389,'Cross-Page Data'!$D$4:$F$48,3,FALSE)="wind",VLOOKUP(G5389,'Cross-Page Data'!$I$4:$J$19,2,FALSE),IF(VLOOKUP(H5389,'Cross-Page Data'!$D$4:$F$48,3,FALSE)="hydro",VLOOKUP(G5389,'Cross-Page Data'!$I$4:$J$19,2,FALSE),VLOOKUP(H5389,'Cross-Page Data'!$D$4:$F$48,3,FALSE)))))</f>
        <v/>
      </c>
      <c r="M5389" s="120">
        <f>IF(AND($P$2=FALSE,OR(F5389="Commercial NAICS Cogen",F5389="Industrial NAICS Cogen",F5389="NAICS-22 Cogen")),FALSE,IF(AND($P$3=FALSE,OR(F5389="Commercial NAICS Cogen",F5389="Commercial NAICS Non-Cogen",F5389="Industrial NAICS Cogen", F5389="industrial NAICS non-Cogen")),FALSE, TRUE))</f>
        <v/>
      </c>
    </row>
    <row r="5390">
      <c r="A5390" s="129" t="n">
        <v>99999</v>
      </c>
      <c r="B5390" s="130" t="inlineStr">
        <is>
          <t>State-Fuel Level Increment</t>
        </is>
      </c>
      <c r="C5390" s="130" t="inlineStr">
        <is>
          <t>State-Fuel Level Increment</t>
        </is>
      </c>
      <c r="D5390" s="129" t="n">
        <v>99999</v>
      </c>
      <c r="E5390" s="130" t="inlineStr">
        <is>
          <t>NJ</t>
        </is>
      </c>
      <c r="F5390" s="130" t="inlineStr">
        <is>
          <t>Industrial NAICS Cogen</t>
        </is>
      </c>
      <c r="G5390" s="130" t="inlineStr">
        <is>
          <t>CT</t>
        </is>
      </c>
      <c r="H5390" s="130" t="inlineStr">
        <is>
          <t>NG</t>
        </is>
      </c>
      <c r="I5390" s="130" t="inlineStr">
        <is>
          <t>NG</t>
        </is>
      </c>
      <c r="J5390" s="131" t="n">
        <v>56404.106</v>
      </c>
      <c r="K5390" s="129" t="n">
        <v>2020</v>
      </c>
      <c r="L5390" s="120">
        <f>IF(VLOOKUP(H5390,'Cross-Page Data'!$D$4:$F$48,3,FALSE)="natural gas",VLOOKUP(G5390,'Cross-Page Data'!$I$4:$J$19,2,FALSE),IF(VLOOKUP(H5390,'Cross-Page Data'!$D$4:$F$48,3,FALSE)="solar",IF(G5390="PV","solar PV","solar thermal"),IF(VLOOKUP(H5390,'Cross-Page Data'!$D$4:$F$48,3,FALSE)="wind",VLOOKUP(G5390,'Cross-Page Data'!$I$4:$J$19,2,FALSE),IF(VLOOKUP(H5390,'Cross-Page Data'!$D$4:$F$48,3,FALSE)="hydro",VLOOKUP(G5390,'Cross-Page Data'!$I$4:$J$19,2,FALSE),VLOOKUP(H5390,'Cross-Page Data'!$D$4:$F$48,3,FALSE)))))</f>
        <v/>
      </c>
      <c r="M5390" s="120">
        <f>IF(AND($P$2=FALSE,OR(F5390="Commercial NAICS Cogen",F5390="Industrial NAICS Cogen",F5390="NAICS-22 Cogen")),FALSE,IF(AND($P$3=FALSE,OR(F5390="Commercial NAICS Cogen",F5390="Commercial NAICS Non-Cogen",F5390="Industrial NAICS Cogen", F5390="industrial NAICS non-Cogen")),FALSE, TRUE))</f>
        <v/>
      </c>
    </row>
    <row r="5391">
      <c r="A5391" s="129" t="n">
        <v>99999</v>
      </c>
      <c r="B5391" s="130" t="inlineStr">
        <is>
          <t>State-Fuel Level Increment</t>
        </is>
      </c>
      <c r="C5391" s="130" t="inlineStr">
        <is>
          <t>State-Fuel Level Increment</t>
        </is>
      </c>
      <c r="D5391" s="129" t="n">
        <v>99999</v>
      </c>
      <c r="E5391" s="130" t="inlineStr">
        <is>
          <t>NV</t>
        </is>
      </c>
      <c r="F5391" s="130" t="inlineStr">
        <is>
          <t>NAICS-22 Cogen</t>
        </is>
      </c>
      <c r="G5391" s="130" t="inlineStr">
        <is>
          <t>CT</t>
        </is>
      </c>
      <c r="H5391" s="130" t="inlineStr">
        <is>
          <t>NG</t>
        </is>
      </c>
      <c r="I5391" s="130" t="inlineStr">
        <is>
          <t>NG</t>
        </is>
      </c>
      <c r="J5391" s="131" t="n">
        <v>43051.091</v>
      </c>
      <c r="K5391" s="129" t="n">
        <v>2020</v>
      </c>
      <c r="L5391" s="120">
        <f>IF(VLOOKUP(H5391,'Cross-Page Data'!$D$4:$F$48,3,FALSE)="natural gas",VLOOKUP(G5391,'Cross-Page Data'!$I$4:$J$19,2,FALSE),IF(VLOOKUP(H5391,'Cross-Page Data'!$D$4:$F$48,3,FALSE)="solar",IF(G5391="PV","solar PV","solar thermal"),IF(VLOOKUP(H5391,'Cross-Page Data'!$D$4:$F$48,3,FALSE)="wind",VLOOKUP(G5391,'Cross-Page Data'!$I$4:$J$19,2,FALSE),IF(VLOOKUP(H5391,'Cross-Page Data'!$D$4:$F$48,3,FALSE)="hydro",VLOOKUP(G5391,'Cross-Page Data'!$I$4:$J$19,2,FALSE),VLOOKUP(H5391,'Cross-Page Data'!$D$4:$F$48,3,FALSE)))))</f>
        <v/>
      </c>
      <c r="M5391" s="120">
        <f>IF(AND($P$2=FALSE,OR(F5391="Commercial NAICS Cogen",F5391="Industrial NAICS Cogen",F5391="NAICS-22 Cogen")),FALSE,IF(AND($P$3=FALSE,OR(F5391="Commercial NAICS Cogen",F5391="Commercial NAICS Non-Cogen",F5391="Industrial NAICS Cogen", F5391="industrial NAICS non-Cogen")),FALSE, TRUE))</f>
        <v/>
      </c>
    </row>
    <row r="5392">
      <c r="A5392" s="129" t="n">
        <v>99999</v>
      </c>
      <c r="B5392" s="130" t="inlineStr">
        <is>
          <t>State-Fuel Level Increment</t>
        </is>
      </c>
      <c r="C5392" s="130" t="inlineStr">
        <is>
          <t>State-Fuel Level Increment</t>
        </is>
      </c>
      <c r="D5392" s="129" t="n">
        <v>99999</v>
      </c>
      <c r="E5392" s="130" t="inlineStr">
        <is>
          <t>NY</t>
        </is>
      </c>
      <c r="F5392" s="130" t="inlineStr">
        <is>
          <t>Electric Utility</t>
        </is>
      </c>
      <c r="G5392" s="130" t="inlineStr">
        <is>
          <t>CT</t>
        </is>
      </c>
      <c r="H5392" s="130" t="inlineStr">
        <is>
          <t>NG</t>
        </is>
      </c>
      <c r="I5392" s="130" t="inlineStr">
        <is>
          <t>NG</t>
        </is>
      </c>
      <c r="J5392" s="131" t="n">
        <v>366559.86</v>
      </c>
      <c r="K5392" s="129" t="n">
        <v>2020</v>
      </c>
      <c r="L5392" s="120">
        <f>IF(VLOOKUP(H5392,'Cross-Page Data'!$D$4:$F$48,3,FALSE)="natural gas",VLOOKUP(G5392,'Cross-Page Data'!$I$4:$J$19,2,FALSE),IF(VLOOKUP(H5392,'Cross-Page Data'!$D$4:$F$48,3,FALSE)="solar",IF(G5392="PV","solar PV","solar thermal"),IF(VLOOKUP(H5392,'Cross-Page Data'!$D$4:$F$48,3,FALSE)="wind",VLOOKUP(G5392,'Cross-Page Data'!$I$4:$J$19,2,FALSE),IF(VLOOKUP(H5392,'Cross-Page Data'!$D$4:$F$48,3,FALSE)="hydro",VLOOKUP(G5392,'Cross-Page Data'!$I$4:$J$19,2,FALSE),VLOOKUP(H5392,'Cross-Page Data'!$D$4:$F$48,3,FALSE)))))</f>
        <v/>
      </c>
      <c r="M5392" s="120">
        <f>IF(AND($P$2=FALSE,OR(F5392="Commercial NAICS Cogen",F5392="Industrial NAICS Cogen",F5392="NAICS-22 Cogen")),FALSE,IF(AND($P$3=FALSE,OR(F5392="Commercial NAICS Cogen",F5392="Commercial NAICS Non-Cogen",F5392="Industrial NAICS Cogen", F5392="industrial NAICS non-Cogen")),FALSE, TRUE))</f>
        <v/>
      </c>
    </row>
    <row r="5393">
      <c r="A5393" s="129" t="n">
        <v>99999</v>
      </c>
      <c r="B5393" s="130" t="inlineStr">
        <is>
          <t>State-Fuel Level Increment</t>
        </is>
      </c>
      <c r="C5393" s="130" t="inlineStr">
        <is>
          <t>State-Fuel Level Increment</t>
        </is>
      </c>
      <c r="D5393" s="129" t="n">
        <v>99999</v>
      </c>
      <c r="E5393" s="130" t="inlineStr">
        <is>
          <t>NY</t>
        </is>
      </c>
      <c r="F5393" s="130" t="inlineStr">
        <is>
          <t>NAICS-22 Non-Cogen</t>
        </is>
      </c>
      <c r="G5393" s="130" t="inlineStr">
        <is>
          <t>CT</t>
        </is>
      </c>
      <c r="H5393" s="130" t="inlineStr">
        <is>
          <t>NG</t>
        </is>
      </c>
      <c r="I5393" s="130" t="inlineStr">
        <is>
          <t>NG</t>
        </is>
      </c>
      <c r="J5393" s="131" t="n">
        <v>617293.11</v>
      </c>
      <c r="K5393" s="129" t="n">
        <v>2020</v>
      </c>
      <c r="L5393" s="120">
        <f>IF(VLOOKUP(H5393,'Cross-Page Data'!$D$4:$F$48,3,FALSE)="natural gas",VLOOKUP(G5393,'Cross-Page Data'!$I$4:$J$19,2,FALSE),IF(VLOOKUP(H5393,'Cross-Page Data'!$D$4:$F$48,3,FALSE)="solar",IF(G5393="PV","solar PV","solar thermal"),IF(VLOOKUP(H5393,'Cross-Page Data'!$D$4:$F$48,3,FALSE)="wind",VLOOKUP(G5393,'Cross-Page Data'!$I$4:$J$19,2,FALSE),IF(VLOOKUP(H5393,'Cross-Page Data'!$D$4:$F$48,3,FALSE)="hydro",VLOOKUP(G5393,'Cross-Page Data'!$I$4:$J$19,2,FALSE),VLOOKUP(H5393,'Cross-Page Data'!$D$4:$F$48,3,FALSE)))))</f>
        <v/>
      </c>
      <c r="M5393" s="120">
        <f>IF(AND($P$2=FALSE,OR(F5393="Commercial NAICS Cogen",F5393="Industrial NAICS Cogen",F5393="NAICS-22 Cogen")),FALSE,IF(AND($P$3=FALSE,OR(F5393="Commercial NAICS Cogen",F5393="Commercial NAICS Non-Cogen",F5393="Industrial NAICS Cogen", F5393="industrial NAICS non-Cogen")),FALSE, TRUE))</f>
        <v/>
      </c>
    </row>
    <row r="5394">
      <c r="A5394" s="129" t="n">
        <v>99999</v>
      </c>
      <c r="B5394" s="130" t="inlineStr">
        <is>
          <t>State-Fuel Level Increment</t>
        </is>
      </c>
      <c r="C5394" s="130" t="inlineStr">
        <is>
          <t>State-Fuel Level Increment</t>
        </is>
      </c>
      <c r="D5394" s="129" t="n">
        <v>99999</v>
      </c>
      <c r="E5394" s="130" t="inlineStr">
        <is>
          <t>NY</t>
        </is>
      </c>
      <c r="F5394" s="130" t="inlineStr">
        <is>
          <t>NAICS-22 Cogen</t>
        </is>
      </c>
      <c r="G5394" s="130" t="inlineStr">
        <is>
          <t>CT</t>
        </is>
      </c>
      <c r="H5394" s="130" t="inlineStr">
        <is>
          <t>NG</t>
        </is>
      </c>
      <c r="I5394" s="130" t="inlineStr">
        <is>
          <t>NG</t>
        </is>
      </c>
      <c r="J5394" s="131" t="n">
        <v>1380634.3</v>
      </c>
      <c r="K5394" s="129" t="n">
        <v>2020</v>
      </c>
      <c r="L5394" s="120">
        <f>IF(VLOOKUP(H5394,'Cross-Page Data'!$D$4:$F$48,3,FALSE)="natural gas",VLOOKUP(G5394,'Cross-Page Data'!$I$4:$J$19,2,FALSE),IF(VLOOKUP(H5394,'Cross-Page Data'!$D$4:$F$48,3,FALSE)="solar",IF(G5394="PV","solar PV","solar thermal"),IF(VLOOKUP(H5394,'Cross-Page Data'!$D$4:$F$48,3,FALSE)="wind",VLOOKUP(G5394,'Cross-Page Data'!$I$4:$J$19,2,FALSE),IF(VLOOKUP(H5394,'Cross-Page Data'!$D$4:$F$48,3,FALSE)="hydro",VLOOKUP(G5394,'Cross-Page Data'!$I$4:$J$19,2,FALSE),VLOOKUP(H5394,'Cross-Page Data'!$D$4:$F$48,3,FALSE)))))</f>
        <v/>
      </c>
      <c r="M5394" s="120">
        <f>IF(AND($P$2=FALSE,OR(F5394="Commercial NAICS Cogen",F5394="Industrial NAICS Cogen",F5394="NAICS-22 Cogen")),FALSE,IF(AND($P$3=FALSE,OR(F5394="Commercial NAICS Cogen",F5394="Commercial NAICS Non-Cogen",F5394="Industrial NAICS Cogen", F5394="industrial NAICS non-Cogen")),FALSE, TRUE))</f>
        <v/>
      </c>
    </row>
    <row r="5395">
      <c r="A5395" s="129" t="n">
        <v>99999</v>
      </c>
      <c r="B5395" s="130" t="inlineStr">
        <is>
          <t>State-Fuel Level Increment</t>
        </is>
      </c>
      <c r="C5395" s="130" t="inlineStr">
        <is>
          <t>State-Fuel Level Increment</t>
        </is>
      </c>
      <c r="D5395" s="129" t="n">
        <v>99999</v>
      </c>
      <c r="E5395" s="130" t="inlineStr">
        <is>
          <t>NY</t>
        </is>
      </c>
      <c r="F5395" s="130" t="inlineStr">
        <is>
          <t>Commercial NAICS Cogen</t>
        </is>
      </c>
      <c r="G5395" s="130" t="inlineStr">
        <is>
          <t>CT</t>
        </is>
      </c>
      <c r="H5395" s="130" t="inlineStr">
        <is>
          <t>NG</t>
        </is>
      </c>
      <c r="I5395" s="130" t="inlineStr">
        <is>
          <t>NG</t>
        </is>
      </c>
      <c r="J5395" s="131" t="n">
        <v>296138.62</v>
      </c>
      <c r="K5395" s="129" t="n">
        <v>2020</v>
      </c>
      <c r="L5395" s="120">
        <f>IF(VLOOKUP(H5395,'Cross-Page Data'!$D$4:$F$48,3,FALSE)="natural gas",VLOOKUP(G5395,'Cross-Page Data'!$I$4:$J$19,2,FALSE),IF(VLOOKUP(H5395,'Cross-Page Data'!$D$4:$F$48,3,FALSE)="solar",IF(G5395="PV","solar PV","solar thermal"),IF(VLOOKUP(H5395,'Cross-Page Data'!$D$4:$F$48,3,FALSE)="wind",VLOOKUP(G5395,'Cross-Page Data'!$I$4:$J$19,2,FALSE),IF(VLOOKUP(H5395,'Cross-Page Data'!$D$4:$F$48,3,FALSE)="hydro",VLOOKUP(G5395,'Cross-Page Data'!$I$4:$J$19,2,FALSE),VLOOKUP(H5395,'Cross-Page Data'!$D$4:$F$48,3,FALSE)))))</f>
        <v/>
      </c>
      <c r="M5395" s="120">
        <f>IF(AND($P$2=FALSE,OR(F5395="Commercial NAICS Cogen",F5395="Industrial NAICS Cogen",F5395="NAICS-22 Cogen")),FALSE,IF(AND($P$3=FALSE,OR(F5395="Commercial NAICS Cogen",F5395="Commercial NAICS Non-Cogen",F5395="Industrial NAICS Cogen", F5395="industrial NAICS non-Cogen")),FALSE, TRUE))</f>
        <v/>
      </c>
    </row>
    <row r="5396">
      <c r="A5396" s="129" t="n">
        <v>99999</v>
      </c>
      <c r="B5396" s="130" t="inlineStr">
        <is>
          <t>State-Fuel Level Increment</t>
        </is>
      </c>
      <c r="C5396" s="130" t="inlineStr">
        <is>
          <t>State-Fuel Level Increment</t>
        </is>
      </c>
      <c r="D5396" s="129" t="n">
        <v>99999</v>
      </c>
      <c r="E5396" s="130" t="inlineStr">
        <is>
          <t>OK</t>
        </is>
      </c>
      <c r="F5396" s="130" t="inlineStr">
        <is>
          <t>Electric Utility</t>
        </is>
      </c>
      <c r="G5396" s="130" t="inlineStr">
        <is>
          <t>CT</t>
        </is>
      </c>
      <c r="H5396" s="130" t="inlineStr">
        <is>
          <t>NG</t>
        </is>
      </c>
      <c r="I5396" s="130" t="inlineStr">
        <is>
          <t>NG</t>
        </is>
      </c>
      <c r="J5396" s="131" t="n">
        <v>175698.41</v>
      </c>
      <c r="K5396" s="129" t="n">
        <v>2020</v>
      </c>
      <c r="L5396" s="120">
        <f>IF(VLOOKUP(H5396,'Cross-Page Data'!$D$4:$F$48,3,FALSE)="natural gas",VLOOKUP(G5396,'Cross-Page Data'!$I$4:$J$19,2,FALSE),IF(VLOOKUP(H5396,'Cross-Page Data'!$D$4:$F$48,3,FALSE)="solar",IF(G5396="PV","solar PV","solar thermal"),IF(VLOOKUP(H5396,'Cross-Page Data'!$D$4:$F$48,3,FALSE)="wind",VLOOKUP(G5396,'Cross-Page Data'!$I$4:$J$19,2,FALSE),IF(VLOOKUP(H5396,'Cross-Page Data'!$D$4:$F$48,3,FALSE)="hydro",VLOOKUP(G5396,'Cross-Page Data'!$I$4:$J$19,2,FALSE),VLOOKUP(H5396,'Cross-Page Data'!$D$4:$F$48,3,FALSE)))))</f>
        <v/>
      </c>
      <c r="M5396" s="120">
        <f>IF(AND($P$2=FALSE,OR(F5396="Commercial NAICS Cogen",F5396="Industrial NAICS Cogen",F5396="NAICS-22 Cogen")),FALSE,IF(AND($P$3=FALSE,OR(F5396="Commercial NAICS Cogen",F5396="Commercial NAICS Non-Cogen",F5396="Industrial NAICS Cogen", F5396="industrial NAICS non-Cogen")),FALSE, TRUE))</f>
        <v/>
      </c>
    </row>
    <row r="5397">
      <c r="A5397" s="129" t="n">
        <v>99999</v>
      </c>
      <c r="B5397" s="130" t="inlineStr">
        <is>
          <t>State-Fuel Level Increment</t>
        </is>
      </c>
      <c r="C5397" s="130" t="inlineStr">
        <is>
          <t>State-Fuel Level Increment</t>
        </is>
      </c>
      <c r="D5397" s="129" t="n">
        <v>99999</v>
      </c>
      <c r="E5397" s="130" t="inlineStr">
        <is>
          <t>OR</t>
        </is>
      </c>
      <c r="F5397" s="130" t="inlineStr">
        <is>
          <t>Electric Utility</t>
        </is>
      </c>
      <c r="G5397" s="130" t="inlineStr">
        <is>
          <t>CT</t>
        </is>
      </c>
      <c r="H5397" s="130" t="inlineStr">
        <is>
          <t>NG</t>
        </is>
      </c>
      <c r="I5397" s="130" t="inlineStr">
        <is>
          <t>NG</t>
        </is>
      </c>
      <c r="J5397" s="131" t="n">
        <v>2083601.6</v>
      </c>
      <c r="K5397" s="129" t="n">
        <v>2020</v>
      </c>
      <c r="L5397" s="120">
        <f>IF(VLOOKUP(H5397,'Cross-Page Data'!$D$4:$F$48,3,FALSE)="natural gas",VLOOKUP(G5397,'Cross-Page Data'!$I$4:$J$19,2,FALSE),IF(VLOOKUP(H5397,'Cross-Page Data'!$D$4:$F$48,3,FALSE)="solar",IF(G5397="PV","solar PV","solar thermal"),IF(VLOOKUP(H5397,'Cross-Page Data'!$D$4:$F$48,3,FALSE)="wind",VLOOKUP(G5397,'Cross-Page Data'!$I$4:$J$19,2,FALSE),IF(VLOOKUP(H5397,'Cross-Page Data'!$D$4:$F$48,3,FALSE)="hydro",VLOOKUP(G5397,'Cross-Page Data'!$I$4:$J$19,2,FALSE),VLOOKUP(H5397,'Cross-Page Data'!$D$4:$F$48,3,FALSE)))))</f>
        <v/>
      </c>
      <c r="M5397" s="120">
        <f>IF(AND($P$2=FALSE,OR(F5397="Commercial NAICS Cogen",F5397="Industrial NAICS Cogen",F5397="NAICS-22 Cogen")),FALSE,IF(AND($P$3=FALSE,OR(F5397="Commercial NAICS Cogen",F5397="Commercial NAICS Non-Cogen",F5397="Industrial NAICS Cogen", F5397="industrial NAICS non-Cogen")),FALSE, TRUE))</f>
        <v/>
      </c>
    </row>
    <row r="5398">
      <c r="A5398" s="129" t="n">
        <v>99999</v>
      </c>
      <c r="B5398" s="130" t="inlineStr">
        <is>
          <t>State-Fuel Level Increment</t>
        </is>
      </c>
      <c r="C5398" s="130" t="inlineStr">
        <is>
          <t>State-Fuel Level Increment</t>
        </is>
      </c>
      <c r="D5398" s="129" t="n">
        <v>99999</v>
      </c>
      <c r="E5398" s="130" t="inlineStr">
        <is>
          <t>OR</t>
        </is>
      </c>
      <c r="F5398" s="130" t="inlineStr">
        <is>
          <t>Commercial NAICS Cogen</t>
        </is>
      </c>
      <c r="G5398" s="130" t="inlineStr">
        <is>
          <t>CT</t>
        </is>
      </c>
      <c r="H5398" s="130" t="inlineStr">
        <is>
          <t>NG</t>
        </is>
      </c>
      <c r="I5398" s="130" t="inlineStr">
        <is>
          <t>NG</t>
        </is>
      </c>
      <c r="J5398" s="131" t="n">
        <v>2523.485</v>
      </c>
      <c r="K5398" s="129" t="n">
        <v>2020</v>
      </c>
      <c r="L5398" s="120">
        <f>IF(VLOOKUP(H5398,'Cross-Page Data'!$D$4:$F$48,3,FALSE)="natural gas",VLOOKUP(G5398,'Cross-Page Data'!$I$4:$J$19,2,FALSE),IF(VLOOKUP(H5398,'Cross-Page Data'!$D$4:$F$48,3,FALSE)="solar",IF(G5398="PV","solar PV","solar thermal"),IF(VLOOKUP(H5398,'Cross-Page Data'!$D$4:$F$48,3,FALSE)="wind",VLOOKUP(G5398,'Cross-Page Data'!$I$4:$J$19,2,FALSE),IF(VLOOKUP(H5398,'Cross-Page Data'!$D$4:$F$48,3,FALSE)="hydro",VLOOKUP(G5398,'Cross-Page Data'!$I$4:$J$19,2,FALSE),VLOOKUP(H5398,'Cross-Page Data'!$D$4:$F$48,3,FALSE)))))</f>
        <v/>
      </c>
      <c r="M5398" s="120">
        <f>IF(AND($P$2=FALSE,OR(F5398="Commercial NAICS Cogen",F5398="Industrial NAICS Cogen",F5398="NAICS-22 Cogen")),FALSE,IF(AND($P$3=FALSE,OR(F5398="Commercial NAICS Cogen",F5398="Commercial NAICS Non-Cogen",F5398="Industrial NAICS Cogen", F5398="industrial NAICS non-Cogen")),FALSE, TRUE))</f>
        <v/>
      </c>
    </row>
    <row r="5399">
      <c r="A5399" s="129" t="n">
        <v>99999</v>
      </c>
      <c r="B5399" s="130" t="inlineStr">
        <is>
          <t>State-Fuel Level Increment</t>
        </is>
      </c>
      <c r="C5399" s="130" t="inlineStr">
        <is>
          <t>State-Fuel Level Increment</t>
        </is>
      </c>
      <c r="D5399" s="129" t="n">
        <v>99999</v>
      </c>
      <c r="E5399" s="130" t="inlineStr">
        <is>
          <t>PA</t>
        </is>
      </c>
      <c r="F5399" s="130" t="inlineStr">
        <is>
          <t>NAICS-22 Non-Cogen</t>
        </is>
      </c>
      <c r="G5399" s="130" t="inlineStr">
        <is>
          <t>CT</t>
        </is>
      </c>
      <c r="H5399" s="130" t="inlineStr">
        <is>
          <t>NG</t>
        </is>
      </c>
      <c r="I5399" s="130" t="inlineStr">
        <is>
          <t>NG</t>
        </is>
      </c>
      <c r="J5399" s="131" t="n">
        <v>164658.33</v>
      </c>
      <c r="K5399" s="129" t="n">
        <v>2020</v>
      </c>
      <c r="L5399" s="120">
        <f>IF(VLOOKUP(H5399,'Cross-Page Data'!$D$4:$F$48,3,FALSE)="natural gas",VLOOKUP(G5399,'Cross-Page Data'!$I$4:$J$19,2,FALSE),IF(VLOOKUP(H5399,'Cross-Page Data'!$D$4:$F$48,3,FALSE)="solar",IF(G5399="PV","solar PV","solar thermal"),IF(VLOOKUP(H5399,'Cross-Page Data'!$D$4:$F$48,3,FALSE)="wind",VLOOKUP(G5399,'Cross-Page Data'!$I$4:$J$19,2,FALSE),IF(VLOOKUP(H5399,'Cross-Page Data'!$D$4:$F$48,3,FALSE)="hydro",VLOOKUP(G5399,'Cross-Page Data'!$I$4:$J$19,2,FALSE),VLOOKUP(H5399,'Cross-Page Data'!$D$4:$F$48,3,FALSE)))))</f>
        <v/>
      </c>
      <c r="M5399" s="120">
        <f>IF(AND($P$2=FALSE,OR(F5399="Commercial NAICS Cogen",F5399="Industrial NAICS Cogen",F5399="NAICS-22 Cogen")),FALSE,IF(AND($P$3=FALSE,OR(F5399="Commercial NAICS Cogen",F5399="Commercial NAICS Non-Cogen",F5399="Industrial NAICS Cogen", F5399="industrial NAICS non-Cogen")),FALSE, TRUE))</f>
        <v/>
      </c>
    </row>
    <row r="5400">
      <c r="A5400" s="129" t="n">
        <v>99999</v>
      </c>
      <c r="B5400" s="130" t="inlineStr">
        <is>
          <t>State-Fuel Level Increment</t>
        </is>
      </c>
      <c r="C5400" s="130" t="inlineStr">
        <is>
          <t>State-Fuel Level Increment</t>
        </is>
      </c>
      <c r="D5400" s="129" t="n">
        <v>99999</v>
      </c>
      <c r="E5400" s="130" t="inlineStr">
        <is>
          <t>PA</t>
        </is>
      </c>
      <c r="F5400" s="130" t="inlineStr">
        <is>
          <t>Industrial NAICS Non-Cogen</t>
        </is>
      </c>
      <c r="G5400" s="130" t="inlineStr">
        <is>
          <t>CT</t>
        </is>
      </c>
      <c r="H5400" s="130" t="inlineStr">
        <is>
          <t>NG</t>
        </is>
      </c>
      <c r="I5400" s="130" t="inlineStr">
        <is>
          <t>NG</t>
        </is>
      </c>
      <c r="J5400" s="131" t="n">
        <v>0</v>
      </c>
      <c r="K5400" s="129" t="n">
        <v>2020</v>
      </c>
      <c r="L5400" s="120">
        <f>IF(VLOOKUP(H5400,'Cross-Page Data'!$D$4:$F$48,3,FALSE)="natural gas",VLOOKUP(G5400,'Cross-Page Data'!$I$4:$J$19,2,FALSE),IF(VLOOKUP(H5400,'Cross-Page Data'!$D$4:$F$48,3,FALSE)="solar",IF(G5400="PV","solar PV","solar thermal"),IF(VLOOKUP(H5400,'Cross-Page Data'!$D$4:$F$48,3,FALSE)="wind",VLOOKUP(G5400,'Cross-Page Data'!$I$4:$J$19,2,FALSE),IF(VLOOKUP(H5400,'Cross-Page Data'!$D$4:$F$48,3,FALSE)="hydro",VLOOKUP(G5400,'Cross-Page Data'!$I$4:$J$19,2,FALSE),VLOOKUP(H5400,'Cross-Page Data'!$D$4:$F$48,3,FALSE)))))</f>
        <v/>
      </c>
      <c r="M5400" s="120">
        <f>IF(AND($P$2=FALSE,OR(F5400="Commercial NAICS Cogen",F5400="Industrial NAICS Cogen",F5400="NAICS-22 Cogen")),FALSE,IF(AND($P$3=FALSE,OR(F5400="Commercial NAICS Cogen",F5400="Commercial NAICS Non-Cogen",F5400="Industrial NAICS Cogen", F5400="industrial NAICS non-Cogen")),FALSE, TRUE))</f>
        <v/>
      </c>
    </row>
    <row r="5401">
      <c r="A5401" s="129" t="n">
        <v>99999</v>
      </c>
      <c r="B5401" s="130" t="inlineStr">
        <is>
          <t>State-Fuel Level Increment</t>
        </is>
      </c>
      <c r="C5401" s="130" t="inlineStr">
        <is>
          <t>State-Fuel Level Increment</t>
        </is>
      </c>
      <c r="D5401" s="129" t="n">
        <v>99999</v>
      </c>
      <c r="E5401" s="130" t="inlineStr">
        <is>
          <t>PA</t>
        </is>
      </c>
      <c r="F5401" s="130" t="inlineStr">
        <is>
          <t>Industrial NAICS Cogen</t>
        </is>
      </c>
      <c r="G5401" s="130" t="inlineStr">
        <is>
          <t>CT</t>
        </is>
      </c>
      <c r="H5401" s="130" t="inlineStr">
        <is>
          <t>NG</t>
        </is>
      </c>
      <c r="I5401" s="130" t="inlineStr">
        <is>
          <t>NG</t>
        </is>
      </c>
      <c r="J5401" s="131" t="n">
        <v>0</v>
      </c>
      <c r="K5401" s="129" t="n">
        <v>2020</v>
      </c>
      <c r="L5401" s="120">
        <f>IF(VLOOKUP(H5401,'Cross-Page Data'!$D$4:$F$48,3,FALSE)="natural gas",VLOOKUP(G5401,'Cross-Page Data'!$I$4:$J$19,2,FALSE),IF(VLOOKUP(H5401,'Cross-Page Data'!$D$4:$F$48,3,FALSE)="solar",IF(G5401="PV","solar PV","solar thermal"),IF(VLOOKUP(H5401,'Cross-Page Data'!$D$4:$F$48,3,FALSE)="wind",VLOOKUP(G5401,'Cross-Page Data'!$I$4:$J$19,2,FALSE),IF(VLOOKUP(H5401,'Cross-Page Data'!$D$4:$F$48,3,FALSE)="hydro",VLOOKUP(G5401,'Cross-Page Data'!$I$4:$J$19,2,FALSE),VLOOKUP(H5401,'Cross-Page Data'!$D$4:$F$48,3,FALSE)))))</f>
        <v/>
      </c>
      <c r="M5401" s="120">
        <f>IF(AND($P$2=FALSE,OR(F5401="Commercial NAICS Cogen",F5401="Industrial NAICS Cogen",F5401="NAICS-22 Cogen")),FALSE,IF(AND($P$3=FALSE,OR(F5401="Commercial NAICS Cogen",F5401="Commercial NAICS Non-Cogen",F5401="Industrial NAICS Cogen", F5401="industrial NAICS non-Cogen")),FALSE, TRUE))</f>
        <v/>
      </c>
    </row>
    <row r="5402">
      <c r="A5402" s="129" t="n">
        <v>99999</v>
      </c>
      <c r="B5402" s="130" t="inlineStr">
        <is>
          <t>State-Fuel Level Increment</t>
        </is>
      </c>
      <c r="C5402" s="130" t="inlineStr">
        <is>
          <t>State-Fuel Level Increment</t>
        </is>
      </c>
      <c r="D5402" s="129" t="n">
        <v>99999</v>
      </c>
      <c r="E5402" s="130" t="inlineStr">
        <is>
          <t>RI</t>
        </is>
      </c>
      <c r="F5402" s="130" t="inlineStr">
        <is>
          <t>NAICS-22 Non-Cogen</t>
        </is>
      </c>
      <c r="G5402" s="130" t="inlineStr">
        <is>
          <t>CT</t>
        </is>
      </c>
      <c r="H5402" s="130" t="inlineStr">
        <is>
          <t>NG</t>
        </is>
      </c>
      <c r="I5402" s="130" t="inlineStr">
        <is>
          <t>NG</t>
        </is>
      </c>
      <c r="J5402" s="131" t="n">
        <v>1593733.4</v>
      </c>
      <c r="K5402" s="129" t="n">
        <v>2020</v>
      </c>
      <c r="L5402" s="120">
        <f>IF(VLOOKUP(H5402,'Cross-Page Data'!$D$4:$F$48,3,FALSE)="natural gas",VLOOKUP(G5402,'Cross-Page Data'!$I$4:$J$19,2,FALSE),IF(VLOOKUP(H5402,'Cross-Page Data'!$D$4:$F$48,3,FALSE)="solar",IF(G5402="PV","solar PV","solar thermal"),IF(VLOOKUP(H5402,'Cross-Page Data'!$D$4:$F$48,3,FALSE)="wind",VLOOKUP(G5402,'Cross-Page Data'!$I$4:$J$19,2,FALSE),IF(VLOOKUP(H5402,'Cross-Page Data'!$D$4:$F$48,3,FALSE)="hydro",VLOOKUP(G5402,'Cross-Page Data'!$I$4:$J$19,2,FALSE),VLOOKUP(H5402,'Cross-Page Data'!$D$4:$F$48,3,FALSE)))))</f>
        <v/>
      </c>
      <c r="M5402" s="120">
        <f>IF(AND($P$2=FALSE,OR(F5402="Commercial NAICS Cogen",F5402="Industrial NAICS Cogen",F5402="NAICS-22 Cogen")),FALSE,IF(AND($P$3=FALSE,OR(F5402="Commercial NAICS Cogen",F5402="Commercial NAICS Non-Cogen",F5402="Industrial NAICS Cogen", F5402="industrial NAICS non-Cogen")),FALSE, TRUE))</f>
        <v/>
      </c>
    </row>
    <row r="5403">
      <c r="A5403" s="129" t="n">
        <v>99999</v>
      </c>
      <c r="B5403" s="130" t="inlineStr">
        <is>
          <t>State-Fuel Level Increment</t>
        </is>
      </c>
      <c r="C5403" s="130" t="inlineStr">
        <is>
          <t>State-Fuel Level Increment</t>
        </is>
      </c>
      <c r="D5403" s="129" t="n">
        <v>99999</v>
      </c>
      <c r="E5403" s="130" t="inlineStr">
        <is>
          <t>SC</t>
        </is>
      </c>
      <c r="F5403" s="130" t="inlineStr">
        <is>
          <t>NAICS-22 Cogen</t>
        </is>
      </c>
      <c r="G5403" s="130" t="inlineStr">
        <is>
          <t>CT</t>
        </is>
      </c>
      <c r="H5403" s="130" t="inlineStr">
        <is>
          <t>NG</t>
        </is>
      </c>
      <c r="I5403" s="130" t="inlineStr">
        <is>
          <t>NG</t>
        </is>
      </c>
      <c r="J5403" s="131" t="n">
        <v>361600</v>
      </c>
      <c r="K5403" s="129" t="n">
        <v>2020</v>
      </c>
      <c r="L5403" s="120">
        <f>IF(VLOOKUP(H5403,'Cross-Page Data'!$D$4:$F$48,3,FALSE)="natural gas",VLOOKUP(G5403,'Cross-Page Data'!$I$4:$J$19,2,FALSE),IF(VLOOKUP(H5403,'Cross-Page Data'!$D$4:$F$48,3,FALSE)="solar",IF(G5403="PV","solar PV","solar thermal"),IF(VLOOKUP(H5403,'Cross-Page Data'!$D$4:$F$48,3,FALSE)="wind",VLOOKUP(G5403,'Cross-Page Data'!$I$4:$J$19,2,FALSE),IF(VLOOKUP(H5403,'Cross-Page Data'!$D$4:$F$48,3,FALSE)="hydro",VLOOKUP(G5403,'Cross-Page Data'!$I$4:$J$19,2,FALSE),VLOOKUP(H5403,'Cross-Page Data'!$D$4:$F$48,3,FALSE)))))</f>
        <v/>
      </c>
      <c r="M5403" s="120">
        <f>IF(AND($P$2=FALSE,OR(F5403="Commercial NAICS Cogen",F5403="Industrial NAICS Cogen",F5403="NAICS-22 Cogen")),FALSE,IF(AND($P$3=FALSE,OR(F5403="Commercial NAICS Cogen",F5403="Commercial NAICS Non-Cogen",F5403="Industrial NAICS Cogen", F5403="industrial NAICS non-Cogen")),FALSE, TRUE))</f>
        <v/>
      </c>
    </row>
    <row r="5404">
      <c r="A5404" s="129" t="n">
        <v>99999</v>
      </c>
      <c r="B5404" s="130" t="inlineStr">
        <is>
          <t>State-Fuel Level Increment</t>
        </is>
      </c>
      <c r="C5404" s="130" t="inlineStr">
        <is>
          <t>State-Fuel Level Increment</t>
        </is>
      </c>
      <c r="D5404" s="129" t="n">
        <v>99999</v>
      </c>
      <c r="E5404" s="130" t="inlineStr">
        <is>
          <t>SD</t>
        </is>
      </c>
      <c r="F5404" s="130" t="inlineStr">
        <is>
          <t>Electric Utility</t>
        </is>
      </c>
      <c r="G5404" s="130" t="inlineStr">
        <is>
          <t>CT</t>
        </is>
      </c>
      <c r="H5404" s="130" t="inlineStr">
        <is>
          <t>NG</t>
        </is>
      </c>
      <c r="I5404" s="130" t="inlineStr">
        <is>
          <t>NG</t>
        </is>
      </c>
      <c r="J5404" s="131" t="n">
        <v>293531.52</v>
      </c>
      <c r="K5404" s="129" t="n">
        <v>2020</v>
      </c>
      <c r="L5404" s="120">
        <f>IF(VLOOKUP(H5404,'Cross-Page Data'!$D$4:$F$48,3,FALSE)="natural gas",VLOOKUP(G5404,'Cross-Page Data'!$I$4:$J$19,2,FALSE),IF(VLOOKUP(H5404,'Cross-Page Data'!$D$4:$F$48,3,FALSE)="solar",IF(G5404="PV","solar PV","solar thermal"),IF(VLOOKUP(H5404,'Cross-Page Data'!$D$4:$F$48,3,FALSE)="wind",VLOOKUP(G5404,'Cross-Page Data'!$I$4:$J$19,2,FALSE),IF(VLOOKUP(H5404,'Cross-Page Data'!$D$4:$F$48,3,FALSE)="hydro",VLOOKUP(G5404,'Cross-Page Data'!$I$4:$J$19,2,FALSE),VLOOKUP(H5404,'Cross-Page Data'!$D$4:$F$48,3,FALSE)))))</f>
        <v/>
      </c>
      <c r="M5404" s="120">
        <f>IF(AND($P$2=FALSE,OR(F5404="Commercial NAICS Cogen",F5404="Industrial NAICS Cogen",F5404="NAICS-22 Cogen")),FALSE,IF(AND($P$3=FALSE,OR(F5404="Commercial NAICS Cogen",F5404="Commercial NAICS Non-Cogen",F5404="Industrial NAICS Cogen", F5404="industrial NAICS non-Cogen")),FALSE, TRUE))</f>
        <v/>
      </c>
    </row>
    <row r="5405">
      <c r="A5405" s="129" t="n">
        <v>99999</v>
      </c>
      <c r="B5405" s="130" t="inlineStr">
        <is>
          <t>State-Fuel Level Increment</t>
        </is>
      </c>
      <c r="C5405" s="130" t="inlineStr">
        <is>
          <t>State-Fuel Level Increment</t>
        </is>
      </c>
      <c r="D5405" s="129" t="n">
        <v>99999</v>
      </c>
      <c r="E5405" s="130" t="inlineStr">
        <is>
          <t>TX</t>
        </is>
      </c>
      <c r="F5405" s="130" t="inlineStr">
        <is>
          <t>Electric Utility</t>
        </is>
      </c>
      <c r="G5405" s="130" t="inlineStr">
        <is>
          <t>CT</t>
        </is>
      </c>
      <c r="H5405" s="130" t="inlineStr">
        <is>
          <t>NG</t>
        </is>
      </c>
      <c r="I5405" s="130" t="inlineStr">
        <is>
          <t>NG</t>
        </is>
      </c>
      <c r="J5405" s="131" t="n">
        <v>804935.64</v>
      </c>
      <c r="K5405" s="129" t="n">
        <v>2020</v>
      </c>
      <c r="L5405" s="120">
        <f>IF(VLOOKUP(H5405,'Cross-Page Data'!$D$4:$F$48,3,FALSE)="natural gas",VLOOKUP(G5405,'Cross-Page Data'!$I$4:$J$19,2,FALSE),IF(VLOOKUP(H5405,'Cross-Page Data'!$D$4:$F$48,3,FALSE)="solar",IF(G5405="PV","solar PV","solar thermal"),IF(VLOOKUP(H5405,'Cross-Page Data'!$D$4:$F$48,3,FALSE)="wind",VLOOKUP(G5405,'Cross-Page Data'!$I$4:$J$19,2,FALSE),IF(VLOOKUP(H5405,'Cross-Page Data'!$D$4:$F$48,3,FALSE)="hydro",VLOOKUP(G5405,'Cross-Page Data'!$I$4:$J$19,2,FALSE),VLOOKUP(H5405,'Cross-Page Data'!$D$4:$F$48,3,FALSE)))))</f>
        <v/>
      </c>
      <c r="M5405" s="120">
        <f>IF(AND($P$2=FALSE,OR(F5405="Commercial NAICS Cogen",F5405="Industrial NAICS Cogen",F5405="NAICS-22 Cogen")),FALSE,IF(AND($P$3=FALSE,OR(F5405="Commercial NAICS Cogen",F5405="Commercial NAICS Non-Cogen",F5405="Industrial NAICS Cogen", F5405="industrial NAICS non-Cogen")),FALSE, TRUE))</f>
        <v/>
      </c>
    </row>
    <row r="5406">
      <c r="A5406" s="129" t="n">
        <v>99999</v>
      </c>
      <c r="B5406" s="130" t="inlineStr">
        <is>
          <t>State-Fuel Level Increment</t>
        </is>
      </c>
      <c r="C5406" s="130" t="inlineStr">
        <is>
          <t>State-Fuel Level Increment</t>
        </is>
      </c>
      <c r="D5406" s="129" t="n">
        <v>99999</v>
      </c>
      <c r="E5406" s="130" t="inlineStr">
        <is>
          <t>TX</t>
        </is>
      </c>
      <c r="F5406" s="130" t="inlineStr">
        <is>
          <t>NAICS-22 Non-Cogen</t>
        </is>
      </c>
      <c r="G5406" s="130" t="inlineStr">
        <is>
          <t>CT</t>
        </is>
      </c>
      <c r="H5406" s="130" t="inlineStr">
        <is>
          <t>NG</t>
        </is>
      </c>
      <c r="I5406" s="130" t="inlineStr">
        <is>
          <t>NG</t>
        </is>
      </c>
      <c r="J5406" s="131" t="n">
        <v>3874292.4</v>
      </c>
      <c r="K5406" s="129" t="n">
        <v>2020</v>
      </c>
      <c r="L5406" s="120">
        <f>IF(VLOOKUP(H5406,'Cross-Page Data'!$D$4:$F$48,3,FALSE)="natural gas",VLOOKUP(G5406,'Cross-Page Data'!$I$4:$J$19,2,FALSE),IF(VLOOKUP(H5406,'Cross-Page Data'!$D$4:$F$48,3,FALSE)="solar",IF(G5406="PV","solar PV","solar thermal"),IF(VLOOKUP(H5406,'Cross-Page Data'!$D$4:$F$48,3,FALSE)="wind",VLOOKUP(G5406,'Cross-Page Data'!$I$4:$J$19,2,FALSE),IF(VLOOKUP(H5406,'Cross-Page Data'!$D$4:$F$48,3,FALSE)="hydro",VLOOKUP(G5406,'Cross-Page Data'!$I$4:$J$19,2,FALSE),VLOOKUP(H5406,'Cross-Page Data'!$D$4:$F$48,3,FALSE)))))</f>
        <v/>
      </c>
      <c r="M5406" s="120">
        <f>IF(AND($P$2=FALSE,OR(F5406="Commercial NAICS Cogen",F5406="Industrial NAICS Cogen",F5406="NAICS-22 Cogen")),FALSE,IF(AND($P$3=FALSE,OR(F5406="Commercial NAICS Cogen",F5406="Commercial NAICS Non-Cogen",F5406="Industrial NAICS Cogen", F5406="industrial NAICS non-Cogen")),FALSE, TRUE))</f>
        <v/>
      </c>
    </row>
    <row r="5407">
      <c r="A5407" s="129" t="n">
        <v>99999</v>
      </c>
      <c r="B5407" s="130" t="inlineStr">
        <is>
          <t>State-Fuel Level Increment</t>
        </is>
      </c>
      <c r="C5407" s="130" t="inlineStr">
        <is>
          <t>State-Fuel Level Increment</t>
        </is>
      </c>
      <c r="D5407" s="129" t="n">
        <v>99999</v>
      </c>
      <c r="E5407" s="130" t="inlineStr">
        <is>
          <t>TX</t>
        </is>
      </c>
      <c r="F5407" s="130" t="inlineStr">
        <is>
          <t>NAICS-22 Cogen</t>
        </is>
      </c>
      <c r="G5407" s="130" t="inlineStr">
        <is>
          <t>CT</t>
        </is>
      </c>
      <c r="H5407" s="130" t="inlineStr">
        <is>
          <t>NG</t>
        </is>
      </c>
      <c r="I5407" s="130" t="inlineStr">
        <is>
          <t>NG</t>
        </is>
      </c>
      <c r="J5407" s="131" t="n">
        <v>809649.65</v>
      </c>
      <c r="K5407" s="129" t="n">
        <v>2020</v>
      </c>
      <c r="L5407" s="120">
        <f>IF(VLOOKUP(H5407,'Cross-Page Data'!$D$4:$F$48,3,FALSE)="natural gas",VLOOKUP(G5407,'Cross-Page Data'!$I$4:$J$19,2,FALSE),IF(VLOOKUP(H5407,'Cross-Page Data'!$D$4:$F$48,3,FALSE)="solar",IF(G5407="PV","solar PV","solar thermal"),IF(VLOOKUP(H5407,'Cross-Page Data'!$D$4:$F$48,3,FALSE)="wind",VLOOKUP(G5407,'Cross-Page Data'!$I$4:$J$19,2,FALSE),IF(VLOOKUP(H5407,'Cross-Page Data'!$D$4:$F$48,3,FALSE)="hydro",VLOOKUP(G5407,'Cross-Page Data'!$I$4:$J$19,2,FALSE),VLOOKUP(H5407,'Cross-Page Data'!$D$4:$F$48,3,FALSE)))))</f>
        <v/>
      </c>
      <c r="M5407" s="120">
        <f>IF(AND($P$2=FALSE,OR(F5407="Commercial NAICS Cogen",F5407="Industrial NAICS Cogen",F5407="NAICS-22 Cogen")),FALSE,IF(AND($P$3=FALSE,OR(F5407="Commercial NAICS Cogen",F5407="Commercial NAICS Non-Cogen",F5407="Industrial NAICS Cogen", F5407="industrial NAICS non-Cogen")),FALSE, TRUE))</f>
        <v/>
      </c>
    </row>
    <row r="5408">
      <c r="A5408" s="129" t="n">
        <v>99999</v>
      </c>
      <c r="B5408" s="130" t="inlineStr">
        <is>
          <t>State-Fuel Level Increment</t>
        </is>
      </c>
      <c r="C5408" s="130" t="inlineStr">
        <is>
          <t>State-Fuel Level Increment</t>
        </is>
      </c>
      <c r="D5408" s="129" t="n">
        <v>99999</v>
      </c>
      <c r="E5408" s="130" t="inlineStr">
        <is>
          <t>TX</t>
        </is>
      </c>
      <c r="F5408" s="130" t="inlineStr">
        <is>
          <t>Commercial NAICS Cogen</t>
        </is>
      </c>
      <c r="G5408" s="130" t="inlineStr">
        <is>
          <t>CT</t>
        </is>
      </c>
      <c r="H5408" s="130" t="inlineStr">
        <is>
          <t>NG</t>
        </is>
      </c>
      <c r="I5408" s="130" t="inlineStr">
        <is>
          <t>NG</t>
        </is>
      </c>
      <c r="J5408" s="131" t="n">
        <v>250415.8</v>
      </c>
      <c r="K5408" s="129" t="n">
        <v>2020</v>
      </c>
      <c r="L5408" s="120">
        <f>IF(VLOOKUP(H5408,'Cross-Page Data'!$D$4:$F$48,3,FALSE)="natural gas",VLOOKUP(G5408,'Cross-Page Data'!$I$4:$J$19,2,FALSE),IF(VLOOKUP(H5408,'Cross-Page Data'!$D$4:$F$48,3,FALSE)="solar",IF(G5408="PV","solar PV","solar thermal"),IF(VLOOKUP(H5408,'Cross-Page Data'!$D$4:$F$48,3,FALSE)="wind",VLOOKUP(G5408,'Cross-Page Data'!$I$4:$J$19,2,FALSE),IF(VLOOKUP(H5408,'Cross-Page Data'!$D$4:$F$48,3,FALSE)="hydro",VLOOKUP(G5408,'Cross-Page Data'!$I$4:$J$19,2,FALSE),VLOOKUP(H5408,'Cross-Page Data'!$D$4:$F$48,3,FALSE)))))</f>
        <v/>
      </c>
      <c r="M5408" s="120">
        <f>IF(AND($P$2=FALSE,OR(F5408="Commercial NAICS Cogen",F5408="Industrial NAICS Cogen",F5408="NAICS-22 Cogen")),FALSE,IF(AND($P$3=FALSE,OR(F5408="Commercial NAICS Cogen",F5408="Commercial NAICS Non-Cogen",F5408="Industrial NAICS Cogen", F5408="industrial NAICS non-Cogen")),FALSE, TRUE))</f>
        <v/>
      </c>
    </row>
    <row r="5409">
      <c r="A5409" s="129" t="n">
        <v>99999</v>
      </c>
      <c r="B5409" s="130" t="inlineStr">
        <is>
          <t>State-Fuel Level Increment</t>
        </is>
      </c>
      <c r="C5409" s="130" t="inlineStr">
        <is>
          <t>State-Fuel Level Increment</t>
        </is>
      </c>
      <c r="D5409" s="129" t="n">
        <v>99999</v>
      </c>
      <c r="E5409" s="130" t="inlineStr">
        <is>
          <t>TX</t>
        </is>
      </c>
      <c r="F5409" s="130" t="inlineStr">
        <is>
          <t>Industrial NAICS Non-Cogen</t>
        </is>
      </c>
      <c r="G5409" s="130" t="inlineStr">
        <is>
          <t>CT</t>
        </is>
      </c>
      <c r="H5409" s="130" t="inlineStr">
        <is>
          <t>NG</t>
        </is>
      </c>
      <c r="I5409" s="130" t="inlineStr">
        <is>
          <t>NG</t>
        </is>
      </c>
      <c r="J5409" s="131" t="n">
        <v>618990</v>
      </c>
      <c r="K5409" s="129" t="n">
        <v>2020</v>
      </c>
      <c r="L5409" s="120">
        <f>IF(VLOOKUP(H5409,'Cross-Page Data'!$D$4:$F$48,3,FALSE)="natural gas",VLOOKUP(G5409,'Cross-Page Data'!$I$4:$J$19,2,FALSE),IF(VLOOKUP(H5409,'Cross-Page Data'!$D$4:$F$48,3,FALSE)="solar",IF(G5409="PV","solar PV","solar thermal"),IF(VLOOKUP(H5409,'Cross-Page Data'!$D$4:$F$48,3,FALSE)="wind",VLOOKUP(G5409,'Cross-Page Data'!$I$4:$J$19,2,FALSE),IF(VLOOKUP(H5409,'Cross-Page Data'!$D$4:$F$48,3,FALSE)="hydro",VLOOKUP(G5409,'Cross-Page Data'!$I$4:$J$19,2,FALSE),VLOOKUP(H5409,'Cross-Page Data'!$D$4:$F$48,3,FALSE)))))</f>
        <v/>
      </c>
      <c r="M5409" s="120">
        <f>IF(AND($P$2=FALSE,OR(F5409="Commercial NAICS Cogen",F5409="Industrial NAICS Cogen",F5409="NAICS-22 Cogen")),FALSE,IF(AND($P$3=FALSE,OR(F5409="Commercial NAICS Cogen",F5409="Commercial NAICS Non-Cogen",F5409="Industrial NAICS Cogen", F5409="industrial NAICS non-Cogen")),FALSE, TRUE))</f>
        <v/>
      </c>
    </row>
    <row r="5410">
      <c r="A5410" s="129" t="n">
        <v>99999</v>
      </c>
      <c r="B5410" s="130" t="inlineStr">
        <is>
          <t>State-Fuel Level Increment</t>
        </is>
      </c>
      <c r="C5410" s="130" t="inlineStr">
        <is>
          <t>State-Fuel Level Increment</t>
        </is>
      </c>
      <c r="D5410" s="129" t="n">
        <v>99999</v>
      </c>
      <c r="E5410" s="130" t="inlineStr">
        <is>
          <t>TX</t>
        </is>
      </c>
      <c r="F5410" s="130" t="inlineStr">
        <is>
          <t>Industrial NAICS Cogen</t>
        </is>
      </c>
      <c r="G5410" s="130" t="inlineStr">
        <is>
          <t>CT</t>
        </is>
      </c>
      <c r="H5410" s="130" t="inlineStr">
        <is>
          <t>NG</t>
        </is>
      </c>
      <c r="I5410" s="130" t="inlineStr">
        <is>
          <t>NG</t>
        </is>
      </c>
      <c r="J5410" s="131" t="n">
        <v>1213027.8</v>
      </c>
      <c r="K5410" s="129" t="n">
        <v>2020</v>
      </c>
      <c r="L5410" s="120">
        <f>IF(VLOOKUP(H5410,'Cross-Page Data'!$D$4:$F$48,3,FALSE)="natural gas",VLOOKUP(G5410,'Cross-Page Data'!$I$4:$J$19,2,FALSE),IF(VLOOKUP(H5410,'Cross-Page Data'!$D$4:$F$48,3,FALSE)="solar",IF(G5410="PV","solar PV","solar thermal"),IF(VLOOKUP(H5410,'Cross-Page Data'!$D$4:$F$48,3,FALSE)="wind",VLOOKUP(G5410,'Cross-Page Data'!$I$4:$J$19,2,FALSE),IF(VLOOKUP(H5410,'Cross-Page Data'!$D$4:$F$48,3,FALSE)="hydro",VLOOKUP(G5410,'Cross-Page Data'!$I$4:$J$19,2,FALSE),VLOOKUP(H5410,'Cross-Page Data'!$D$4:$F$48,3,FALSE)))))</f>
        <v/>
      </c>
      <c r="M5410" s="120">
        <f>IF(AND($P$2=FALSE,OR(F5410="Commercial NAICS Cogen",F5410="Industrial NAICS Cogen",F5410="NAICS-22 Cogen")),FALSE,IF(AND($P$3=FALSE,OR(F5410="Commercial NAICS Cogen",F5410="Commercial NAICS Non-Cogen",F5410="Industrial NAICS Cogen", F5410="industrial NAICS non-Cogen")),FALSE, TRUE))</f>
        <v/>
      </c>
    </row>
    <row r="5411">
      <c r="A5411" s="129" t="n">
        <v>99999</v>
      </c>
      <c r="B5411" s="130" t="inlineStr">
        <is>
          <t>State-Fuel Level Increment</t>
        </is>
      </c>
      <c r="C5411" s="130" t="inlineStr">
        <is>
          <t>State-Fuel Level Increment</t>
        </is>
      </c>
      <c r="D5411" s="129" t="n">
        <v>99999</v>
      </c>
      <c r="E5411" s="130" t="inlineStr">
        <is>
          <t>VA</t>
        </is>
      </c>
      <c r="F5411" s="130" t="inlineStr">
        <is>
          <t>Electric Utility</t>
        </is>
      </c>
      <c r="G5411" s="130" t="inlineStr">
        <is>
          <t>CT</t>
        </is>
      </c>
      <c r="H5411" s="130" t="inlineStr">
        <is>
          <t>NG</t>
        </is>
      </c>
      <c r="I5411" s="130" t="inlineStr">
        <is>
          <t>NG</t>
        </is>
      </c>
      <c r="J5411" s="131" t="n">
        <v>1471269.9</v>
      </c>
      <c r="K5411" s="129" t="n">
        <v>2020</v>
      </c>
      <c r="L5411" s="120">
        <f>IF(VLOOKUP(H5411,'Cross-Page Data'!$D$4:$F$48,3,FALSE)="natural gas",VLOOKUP(G5411,'Cross-Page Data'!$I$4:$J$19,2,FALSE),IF(VLOOKUP(H5411,'Cross-Page Data'!$D$4:$F$48,3,FALSE)="solar",IF(G5411="PV","solar PV","solar thermal"),IF(VLOOKUP(H5411,'Cross-Page Data'!$D$4:$F$48,3,FALSE)="wind",VLOOKUP(G5411,'Cross-Page Data'!$I$4:$J$19,2,FALSE),IF(VLOOKUP(H5411,'Cross-Page Data'!$D$4:$F$48,3,FALSE)="hydro",VLOOKUP(G5411,'Cross-Page Data'!$I$4:$J$19,2,FALSE),VLOOKUP(H5411,'Cross-Page Data'!$D$4:$F$48,3,FALSE)))))</f>
        <v/>
      </c>
      <c r="M5411" s="120">
        <f>IF(AND($P$2=FALSE,OR(F5411="Commercial NAICS Cogen",F5411="Industrial NAICS Cogen",F5411="NAICS-22 Cogen")),FALSE,IF(AND($P$3=FALSE,OR(F5411="Commercial NAICS Cogen",F5411="Commercial NAICS Non-Cogen",F5411="Industrial NAICS Cogen", F5411="industrial NAICS non-Cogen")),FALSE, TRUE))</f>
        <v/>
      </c>
    </row>
    <row r="5412">
      <c r="A5412" s="129" t="n">
        <v>99999</v>
      </c>
      <c r="B5412" s="130" t="inlineStr">
        <is>
          <t>State-Fuel Level Increment</t>
        </is>
      </c>
      <c r="C5412" s="130" t="inlineStr">
        <is>
          <t>State-Fuel Level Increment</t>
        </is>
      </c>
      <c r="D5412" s="129" t="n">
        <v>99999</v>
      </c>
      <c r="E5412" s="130" t="inlineStr">
        <is>
          <t>WA</t>
        </is>
      </c>
      <c r="F5412" s="130" t="inlineStr">
        <is>
          <t>Electric Utility</t>
        </is>
      </c>
      <c r="G5412" s="130" t="inlineStr">
        <is>
          <t>CT</t>
        </is>
      </c>
      <c r="H5412" s="130" t="inlineStr">
        <is>
          <t>NG</t>
        </is>
      </c>
      <c r="I5412" s="130" t="inlineStr">
        <is>
          <t>NG</t>
        </is>
      </c>
      <c r="J5412" s="131" t="n">
        <v>2199786.6</v>
      </c>
      <c r="K5412" s="129" t="n">
        <v>2020</v>
      </c>
      <c r="L5412" s="120">
        <f>IF(VLOOKUP(H5412,'Cross-Page Data'!$D$4:$F$48,3,FALSE)="natural gas",VLOOKUP(G5412,'Cross-Page Data'!$I$4:$J$19,2,FALSE),IF(VLOOKUP(H5412,'Cross-Page Data'!$D$4:$F$48,3,FALSE)="solar",IF(G5412="PV","solar PV","solar thermal"),IF(VLOOKUP(H5412,'Cross-Page Data'!$D$4:$F$48,3,FALSE)="wind",VLOOKUP(G5412,'Cross-Page Data'!$I$4:$J$19,2,FALSE),IF(VLOOKUP(H5412,'Cross-Page Data'!$D$4:$F$48,3,FALSE)="hydro",VLOOKUP(G5412,'Cross-Page Data'!$I$4:$J$19,2,FALSE),VLOOKUP(H5412,'Cross-Page Data'!$D$4:$F$48,3,FALSE)))))</f>
        <v/>
      </c>
      <c r="M5412" s="120">
        <f>IF(AND($P$2=FALSE,OR(F5412="Commercial NAICS Cogen",F5412="Industrial NAICS Cogen",F5412="NAICS-22 Cogen")),FALSE,IF(AND($P$3=FALSE,OR(F5412="Commercial NAICS Cogen",F5412="Commercial NAICS Non-Cogen",F5412="Industrial NAICS Cogen", F5412="industrial NAICS non-Cogen")),FALSE, TRUE))</f>
        <v/>
      </c>
    </row>
    <row r="5413">
      <c r="A5413" s="129" t="n">
        <v>99999</v>
      </c>
      <c r="B5413" s="130" t="inlineStr">
        <is>
          <t>State-Fuel Level Increment</t>
        </is>
      </c>
      <c r="C5413" s="130" t="inlineStr">
        <is>
          <t>State-Fuel Level Increment</t>
        </is>
      </c>
      <c r="D5413" s="129" t="n">
        <v>99999</v>
      </c>
      <c r="E5413" s="130" t="inlineStr">
        <is>
          <t>WA</t>
        </is>
      </c>
      <c r="F5413" s="130" t="inlineStr">
        <is>
          <t>Electric Utility</t>
        </is>
      </c>
      <c r="G5413" s="130" t="inlineStr">
        <is>
          <t>CT</t>
        </is>
      </c>
      <c r="H5413" s="130" t="inlineStr">
        <is>
          <t>NG</t>
        </is>
      </c>
      <c r="I5413" s="130" t="inlineStr">
        <is>
          <t>NG</t>
        </is>
      </c>
      <c r="J5413" s="131" t="n">
        <v>304004.88</v>
      </c>
      <c r="K5413" s="129" t="n">
        <v>2020</v>
      </c>
      <c r="L5413" s="120">
        <f>IF(VLOOKUP(H5413,'Cross-Page Data'!$D$4:$F$48,3,FALSE)="natural gas",VLOOKUP(G5413,'Cross-Page Data'!$I$4:$J$19,2,FALSE),IF(VLOOKUP(H5413,'Cross-Page Data'!$D$4:$F$48,3,FALSE)="solar",IF(G5413="PV","solar PV","solar thermal"),IF(VLOOKUP(H5413,'Cross-Page Data'!$D$4:$F$48,3,FALSE)="wind",VLOOKUP(G5413,'Cross-Page Data'!$I$4:$J$19,2,FALSE),IF(VLOOKUP(H5413,'Cross-Page Data'!$D$4:$F$48,3,FALSE)="hydro",VLOOKUP(G5413,'Cross-Page Data'!$I$4:$J$19,2,FALSE),VLOOKUP(H5413,'Cross-Page Data'!$D$4:$F$48,3,FALSE)))))</f>
        <v/>
      </c>
      <c r="M5413" s="120">
        <f>IF(AND($P$2=FALSE,OR(F5413="Commercial NAICS Cogen",F5413="Industrial NAICS Cogen",F5413="NAICS-22 Cogen")),FALSE,IF(AND($P$3=FALSE,OR(F5413="Commercial NAICS Cogen",F5413="Commercial NAICS Non-Cogen",F5413="Industrial NAICS Cogen", F5413="industrial NAICS non-Cogen")),FALSE, TRUE))</f>
        <v/>
      </c>
    </row>
    <row r="5414">
      <c r="A5414" s="129" t="n">
        <v>99999</v>
      </c>
      <c r="B5414" s="130" t="inlineStr">
        <is>
          <t>State-Fuel Level Increment</t>
        </is>
      </c>
      <c r="C5414" s="130" t="inlineStr">
        <is>
          <t>State-Fuel Level Increment</t>
        </is>
      </c>
      <c r="D5414" s="129" t="n">
        <v>99999</v>
      </c>
      <c r="E5414" s="130" t="inlineStr">
        <is>
          <t>WA</t>
        </is>
      </c>
      <c r="F5414" s="130" t="inlineStr">
        <is>
          <t>NAICS-22 Non-Cogen</t>
        </is>
      </c>
      <c r="G5414" s="130" t="inlineStr">
        <is>
          <t>CT</t>
        </is>
      </c>
      <c r="H5414" s="130" t="inlineStr">
        <is>
          <t>NG</t>
        </is>
      </c>
      <c r="I5414" s="130" t="inlineStr">
        <is>
          <t>NG</t>
        </is>
      </c>
      <c r="J5414" s="131" t="n">
        <v>788686.59</v>
      </c>
      <c r="K5414" s="129" t="n">
        <v>2020</v>
      </c>
      <c r="L5414" s="120">
        <f>IF(VLOOKUP(H5414,'Cross-Page Data'!$D$4:$F$48,3,FALSE)="natural gas",VLOOKUP(G5414,'Cross-Page Data'!$I$4:$J$19,2,FALSE),IF(VLOOKUP(H5414,'Cross-Page Data'!$D$4:$F$48,3,FALSE)="solar",IF(G5414="PV","solar PV","solar thermal"),IF(VLOOKUP(H5414,'Cross-Page Data'!$D$4:$F$48,3,FALSE)="wind",VLOOKUP(G5414,'Cross-Page Data'!$I$4:$J$19,2,FALSE),IF(VLOOKUP(H5414,'Cross-Page Data'!$D$4:$F$48,3,FALSE)="hydro",VLOOKUP(G5414,'Cross-Page Data'!$I$4:$J$19,2,FALSE),VLOOKUP(H5414,'Cross-Page Data'!$D$4:$F$48,3,FALSE)))))</f>
        <v/>
      </c>
      <c r="M5414" s="120">
        <f>IF(AND($P$2=FALSE,OR(F5414="Commercial NAICS Cogen",F5414="Industrial NAICS Cogen",F5414="NAICS-22 Cogen")),FALSE,IF(AND($P$3=FALSE,OR(F5414="Commercial NAICS Cogen",F5414="Commercial NAICS Non-Cogen",F5414="Industrial NAICS Cogen", F5414="industrial NAICS non-Cogen")),FALSE, TRUE))</f>
        <v/>
      </c>
    </row>
    <row r="5415">
      <c r="A5415" s="129" t="n">
        <v>99999</v>
      </c>
      <c r="B5415" s="130" t="inlineStr">
        <is>
          <t>State-Fuel Level Increment</t>
        </is>
      </c>
      <c r="C5415" s="130" t="inlineStr">
        <is>
          <t>State-Fuel Level Increment</t>
        </is>
      </c>
      <c r="D5415" s="129" t="n">
        <v>99999</v>
      </c>
      <c r="E5415" s="130" t="inlineStr">
        <is>
          <t>WI</t>
        </is>
      </c>
      <c r="F5415" s="130" t="inlineStr">
        <is>
          <t>Electric Utility</t>
        </is>
      </c>
      <c r="G5415" s="130" t="inlineStr">
        <is>
          <t>CT</t>
        </is>
      </c>
      <c r="H5415" s="130" t="inlineStr">
        <is>
          <t>NG</t>
        </is>
      </c>
      <c r="I5415" s="130" t="inlineStr">
        <is>
          <t>NG</t>
        </is>
      </c>
      <c r="J5415" s="131" t="n">
        <v>0</v>
      </c>
      <c r="K5415" s="129" t="n">
        <v>2020</v>
      </c>
      <c r="L5415" s="120">
        <f>IF(VLOOKUP(H5415,'Cross-Page Data'!$D$4:$F$48,3,FALSE)="natural gas",VLOOKUP(G5415,'Cross-Page Data'!$I$4:$J$19,2,FALSE),IF(VLOOKUP(H5415,'Cross-Page Data'!$D$4:$F$48,3,FALSE)="solar",IF(G5415="PV","solar PV","solar thermal"),IF(VLOOKUP(H5415,'Cross-Page Data'!$D$4:$F$48,3,FALSE)="wind",VLOOKUP(G5415,'Cross-Page Data'!$I$4:$J$19,2,FALSE),IF(VLOOKUP(H5415,'Cross-Page Data'!$D$4:$F$48,3,FALSE)="hydro",VLOOKUP(G5415,'Cross-Page Data'!$I$4:$J$19,2,FALSE),VLOOKUP(H5415,'Cross-Page Data'!$D$4:$F$48,3,FALSE)))))</f>
        <v/>
      </c>
      <c r="M5415" s="120">
        <f>IF(AND($P$2=FALSE,OR(F5415="Commercial NAICS Cogen",F5415="Industrial NAICS Cogen",F5415="NAICS-22 Cogen")),FALSE,IF(AND($P$3=FALSE,OR(F5415="Commercial NAICS Cogen",F5415="Commercial NAICS Non-Cogen",F5415="Industrial NAICS Cogen", F5415="industrial NAICS non-Cogen")),FALSE, TRUE))</f>
        <v/>
      </c>
    </row>
    <row r="5416">
      <c r="A5416" s="129" t="n">
        <v>99999</v>
      </c>
      <c r="B5416" s="130" t="inlineStr">
        <is>
          <t>State-Fuel Level Increment</t>
        </is>
      </c>
      <c r="C5416" s="130" t="inlineStr">
        <is>
          <t>State-Fuel Level Increment</t>
        </is>
      </c>
      <c r="D5416" s="129" t="n">
        <v>99999</v>
      </c>
      <c r="E5416" s="130" t="inlineStr">
        <is>
          <t>WI</t>
        </is>
      </c>
      <c r="F5416" s="130" t="inlineStr">
        <is>
          <t>Electric Utility</t>
        </is>
      </c>
      <c r="G5416" s="130" t="inlineStr">
        <is>
          <t>CT</t>
        </is>
      </c>
      <c r="H5416" s="130" t="inlineStr">
        <is>
          <t>NG</t>
        </is>
      </c>
      <c r="I5416" s="130" t="inlineStr">
        <is>
          <t>NG</t>
        </is>
      </c>
      <c r="J5416" s="131" t="n">
        <v>296915.22</v>
      </c>
      <c r="K5416" s="129" t="n">
        <v>2020</v>
      </c>
      <c r="L5416" s="120">
        <f>IF(VLOOKUP(H5416,'Cross-Page Data'!$D$4:$F$48,3,FALSE)="natural gas",VLOOKUP(G5416,'Cross-Page Data'!$I$4:$J$19,2,FALSE),IF(VLOOKUP(H5416,'Cross-Page Data'!$D$4:$F$48,3,FALSE)="solar",IF(G5416="PV","solar PV","solar thermal"),IF(VLOOKUP(H5416,'Cross-Page Data'!$D$4:$F$48,3,FALSE)="wind",VLOOKUP(G5416,'Cross-Page Data'!$I$4:$J$19,2,FALSE),IF(VLOOKUP(H5416,'Cross-Page Data'!$D$4:$F$48,3,FALSE)="hydro",VLOOKUP(G5416,'Cross-Page Data'!$I$4:$J$19,2,FALSE),VLOOKUP(H5416,'Cross-Page Data'!$D$4:$F$48,3,FALSE)))))</f>
        <v/>
      </c>
      <c r="M5416" s="120">
        <f>IF(AND($P$2=FALSE,OR(F5416="Commercial NAICS Cogen",F5416="Industrial NAICS Cogen",F5416="NAICS-22 Cogen")),FALSE,IF(AND($P$3=FALSE,OR(F5416="Commercial NAICS Cogen",F5416="Commercial NAICS Non-Cogen",F5416="Industrial NAICS Cogen", F5416="industrial NAICS non-Cogen")),FALSE, TRUE))</f>
        <v/>
      </c>
    </row>
    <row r="5417">
      <c r="A5417" s="129" t="n">
        <v>99999</v>
      </c>
      <c r="B5417" s="130" t="inlineStr">
        <is>
          <t>State-Fuel Level Increment</t>
        </is>
      </c>
      <c r="C5417" s="130" t="inlineStr">
        <is>
          <t>State-Fuel Level Increment</t>
        </is>
      </c>
      <c r="D5417" s="129" t="n">
        <v>99999</v>
      </c>
      <c r="E5417" s="130" t="inlineStr">
        <is>
          <t>WI</t>
        </is>
      </c>
      <c r="F5417" s="130" t="inlineStr">
        <is>
          <t>Industrial NAICS Cogen</t>
        </is>
      </c>
      <c r="G5417" s="130" t="inlineStr">
        <is>
          <t>CT</t>
        </is>
      </c>
      <c r="H5417" s="130" t="inlineStr">
        <is>
          <t>NG</t>
        </is>
      </c>
      <c r="I5417" s="130" t="inlineStr">
        <is>
          <t>NG</t>
        </is>
      </c>
      <c r="J5417" s="131" t="n">
        <v>310089.55</v>
      </c>
      <c r="K5417" s="129" t="n">
        <v>2020</v>
      </c>
      <c r="L5417" s="120">
        <f>IF(VLOOKUP(H5417,'Cross-Page Data'!$D$4:$F$48,3,FALSE)="natural gas",VLOOKUP(G5417,'Cross-Page Data'!$I$4:$J$19,2,FALSE),IF(VLOOKUP(H5417,'Cross-Page Data'!$D$4:$F$48,3,FALSE)="solar",IF(G5417="PV","solar PV","solar thermal"),IF(VLOOKUP(H5417,'Cross-Page Data'!$D$4:$F$48,3,FALSE)="wind",VLOOKUP(G5417,'Cross-Page Data'!$I$4:$J$19,2,FALSE),IF(VLOOKUP(H5417,'Cross-Page Data'!$D$4:$F$48,3,FALSE)="hydro",VLOOKUP(G5417,'Cross-Page Data'!$I$4:$J$19,2,FALSE),VLOOKUP(H5417,'Cross-Page Data'!$D$4:$F$48,3,FALSE)))))</f>
        <v/>
      </c>
      <c r="M5417" s="120">
        <f>IF(AND($P$2=FALSE,OR(F5417="Commercial NAICS Cogen",F5417="Industrial NAICS Cogen",F5417="NAICS-22 Cogen")),FALSE,IF(AND($P$3=FALSE,OR(F5417="Commercial NAICS Cogen",F5417="Commercial NAICS Non-Cogen",F5417="Industrial NAICS Cogen", F5417="industrial NAICS non-Cogen")),FALSE, TRUE))</f>
        <v/>
      </c>
    </row>
    <row r="5418">
      <c r="A5418" s="129" t="n">
        <v>99999</v>
      </c>
      <c r="B5418" s="130" t="inlineStr">
        <is>
          <t>State-Fuel Level Increment</t>
        </is>
      </c>
      <c r="C5418" s="130" t="inlineStr">
        <is>
          <t>State-Fuel Level Increment</t>
        </is>
      </c>
      <c r="D5418" s="129" t="n">
        <v>99999</v>
      </c>
      <c r="E5418" s="130" t="inlineStr">
        <is>
          <t>CA</t>
        </is>
      </c>
      <c r="F5418" s="130" t="inlineStr">
        <is>
          <t>Commercial NAICS Cogen</t>
        </is>
      </c>
      <c r="G5418" s="130" t="inlineStr">
        <is>
          <t>CT</t>
        </is>
      </c>
      <c r="H5418" s="130" t="inlineStr">
        <is>
          <t>OBG</t>
        </is>
      </c>
      <c r="I5418" s="130" t="inlineStr">
        <is>
          <t>ORW</t>
        </is>
      </c>
      <c r="J5418" s="131" t="n">
        <v>136811.82</v>
      </c>
      <c r="K5418" s="129" t="n">
        <v>2020</v>
      </c>
      <c r="L5418" s="120">
        <f>IF(VLOOKUP(H5418,'Cross-Page Data'!$D$4:$F$48,3,FALSE)="natural gas",VLOOKUP(G5418,'Cross-Page Data'!$I$4:$J$19,2,FALSE),IF(VLOOKUP(H5418,'Cross-Page Data'!$D$4:$F$48,3,FALSE)="solar",IF(G5418="PV","solar PV","solar thermal"),IF(VLOOKUP(H5418,'Cross-Page Data'!$D$4:$F$48,3,FALSE)="wind",VLOOKUP(G5418,'Cross-Page Data'!$I$4:$J$19,2,FALSE),IF(VLOOKUP(H5418,'Cross-Page Data'!$D$4:$F$48,3,FALSE)="hydro",VLOOKUP(G5418,'Cross-Page Data'!$I$4:$J$19,2,FALSE),VLOOKUP(H5418,'Cross-Page Data'!$D$4:$F$48,3,FALSE)))))</f>
        <v/>
      </c>
      <c r="M5418" s="120">
        <f>IF(AND($P$2=FALSE,OR(F5418="Commercial NAICS Cogen",F5418="Industrial NAICS Cogen",F5418="NAICS-22 Cogen")),FALSE,IF(AND($P$3=FALSE,OR(F5418="Commercial NAICS Cogen",F5418="Commercial NAICS Non-Cogen",F5418="Industrial NAICS Cogen", F5418="industrial NAICS non-Cogen")),FALSE, TRUE))</f>
        <v/>
      </c>
    </row>
    <row r="5419">
      <c r="A5419" s="129" t="n">
        <v>99999</v>
      </c>
      <c r="B5419" s="130" t="inlineStr">
        <is>
          <t>State-Fuel Level Increment</t>
        </is>
      </c>
      <c r="C5419" s="130" t="inlineStr">
        <is>
          <t>State-Fuel Level Increment</t>
        </is>
      </c>
      <c r="D5419" s="129" t="n">
        <v>99999</v>
      </c>
      <c r="E5419" s="130" t="inlineStr">
        <is>
          <t>NY</t>
        </is>
      </c>
      <c r="F5419" s="130" t="inlineStr">
        <is>
          <t>NAICS-22 Non-Cogen</t>
        </is>
      </c>
      <c r="G5419" s="130" t="inlineStr">
        <is>
          <t>CT</t>
        </is>
      </c>
      <c r="H5419" s="130" t="inlineStr">
        <is>
          <t>OBL</t>
        </is>
      </c>
      <c r="I5419" s="130" t="inlineStr">
        <is>
          <t>ORW</t>
        </is>
      </c>
      <c r="J5419" s="131" t="n">
        <v>0</v>
      </c>
      <c r="K5419" s="129" t="n">
        <v>2020</v>
      </c>
      <c r="L5419" s="120">
        <f>IF(VLOOKUP(H5419,'Cross-Page Data'!$D$4:$F$48,3,FALSE)="natural gas",VLOOKUP(G5419,'Cross-Page Data'!$I$4:$J$19,2,FALSE),IF(VLOOKUP(H5419,'Cross-Page Data'!$D$4:$F$48,3,FALSE)="solar",IF(G5419="PV","solar PV","solar thermal"),IF(VLOOKUP(H5419,'Cross-Page Data'!$D$4:$F$48,3,FALSE)="wind",VLOOKUP(G5419,'Cross-Page Data'!$I$4:$J$19,2,FALSE),IF(VLOOKUP(H5419,'Cross-Page Data'!$D$4:$F$48,3,FALSE)="hydro",VLOOKUP(G5419,'Cross-Page Data'!$I$4:$J$19,2,FALSE),VLOOKUP(H5419,'Cross-Page Data'!$D$4:$F$48,3,FALSE)))))</f>
        <v/>
      </c>
      <c r="M5419" s="120">
        <f>IF(AND($P$2=FALSE,OR(F5419="Commercial NAICS Cogen",F5419="Industrial NAICS Cogen",F5419="NAICS-22 Cogen")),FALSE,IF(AND($P$3=FALSE,OR(F5419="Commercial NAICS Cogen",F5419="Commercial NAICS Non-Cogen",F5419="Industrial NAICS Cogen", F5419="industrial NAICS non-Cogen")),FALSE, TRUE))</f>
        <v/>
      </c>
    </row>
    <row r="5420">
      <c r="A5420" s="129" t="n">
        <v>99999</v>
      </c>
      <c r="B5420" s="130" t="inlineStr">
        <is>
          <t>State-Fuel Level Increment</t>
        </is>
      </c>
      <c r="C5420" s="130" t="inlineStr">
        <is>
          <t>State-Fuel Level Increment</t>
        </is>
      </c>
      <c r="D5420" s="129" t="n">
        <v>99999</v>
      </c>
      <c r="E5420" s="130" t="inlineStr">
        <is>
          <t>LA</t>
        </is>
      </c>
      <c r="F5420" s="130" t="inlineStr">
        <is>
          <t>Industrial NAICS Cogen</t>
        </is>
      </c>
      <c r="G5420" s="130" t="inlineStr">
        <is>
          <t>CT</t>
        </is>
      </c>
      <c r="H5420" s="130" t="inlineStr">
        <is>
          <t>OG</t>
        </is>
      </c>
      <c r="I5420" s="130" t="inlineStr">
        <is>
          <t>OOG</t>
        </is>
      </c>
      <c r="J5420" s="131" t="n">
        <v>0</v>
      </c>
      <c r="K5420" s="129" t="n">
        <v>2020</v>
      </c>
      <c r="L5420" s="120">
        <f>IF(VLOOKUP(H5420,'Cross-Page Data'!$D$4:$F$48,3,FALSE)="natural gas",VLOOKUP(G5420,'Cross-Page Data'!$I$4:$J$19,2,FALSE),IF(VLOOKUP(H5420,'Cross-Page Data'!$D$4:$F$48,3,FALSE)="solar",IF(G5420="PV","solar PV","solar thermal"),IF(VLOOKUP(H5420,'Cross-Page Data'!$D$4:$F$48,3,FALSE)="wind",VLOOKUP(G5420,'Cross-Page Data'!$I$4:$J$19,2,FALSE),IF(VLOOKUP(H5420,'Cross-Page Data'!$D$4:$F$48,3,FALSE)="hydro",VLOOKUP(G5420,'Cross-Page Data'!$I$4:$J$19,2,FALSE),VLOOKUP(H5420,'Cross-Page Data'!$D$4:$F$48,3,FALSE)))))</f>
        <v/>
      </c>
      <c r="M5420" s="120">
        <f>IF(AND($P$2=FALSE,OR(F5420="Commercial NAICS Cogen",F5420="Industrial NAICS Cogen",F5420="NAICS-22 Cogen")),FALSE,IF(AND($P$3=FALSE,OR(F5420="Commercial NAICS Cogen",F5420="Commercial NAICS Non-Cogen",F5420="Industrial NAICS Cogen", F5420="industrial NAICS non-Cogen")),FALSE, TRUE))</f>
        <v/>
      </c>
    </row>
    <row r="5421">
      <c r="A5421" s="129" t="n">
        <v>99999</v>
      </c>
      <c r="B5421" s="130" t="inlineStr">
        <is>
          <t>State-Fuel Level Increment</t>
        </is>
      </c>
      <c r="C5421" s="130" t="inlineStr">
        <is>
          <t>State-Fuel Level Increment</t>
        </is>
      </c>
      <c r="D5421" s="129" t="n">
        <v>99999</v>
      </c>
      <c r="E5421" s="130" t="inlineStr">
        <is>
          <t>TX</t>
        </is>
      </c>
      <c r="F5421" s="130" t="inlineStr">
        <is>
          <t>Industrial NAICS Cogen</t>
        </is>
      </c>
      <c r="G5421" s="130" t="inlineStr">
        <is>
          <t>CT</t>
        </is>
      </c>
      <c r="H5421" s="130" t="inlineStr">
        <is>
          <t>OG</t>
        </is>
      </c>
      <c r="I5421" s="130" t="inlineStr">
        <is>
          <t>OOG</t>
        </is>
      </c>
      <c r="J5421" s="131" t="n">
        <v>0</v>
      </c>
      <c r="K5421" s="129" t="n">
        <v>2020</v>
      </c>
      <c r="L5421" s="120">
        <f>IF(VLOOKUP(H5421,'Cross-Page Data'!$D$4:$F$48,3,FALSE)="natural gas",VLOOKUP(G5421,'Cross-Page Data'!$I$4:$J$19,2,FALSE),IF(VLOOKUP(H5421,'Cross-Page Data'!$D$4:$F$48,3,FALSE)="solar",IF(G5421="PV","solar PV","solar thermal"),IF(VLOOKUP(H5421,'Cross-Page Data'!$D$4:$F$48,3,FALSE)="wind",VLOOKUP(G5421,'Cross-Page Data'!$I$4:$J$19,2,FALSE),IF(VLOOKUP(H5421,'Cross-Page Data'!$D$4:$F$48,3,FALSE)="hydro",VLOOKUP(G5421,'Cross-Page Data'!$I$4:$J$19,2,FALSE),VLOOKUP(H5421,'Cross-Page Data'!$D$4:$F$48,3,FALSE)))))</f>
        <v/>
      </c>
      <c r="M5421" s="120">
        <f>IF(AND($P$2=FALSE,OR(F5421="Commercial NAICS Cogen",F5421="Industrial NAICS Cogen",F5421="NAICS-22 Cogen")),FALSE,IF(AND($P$3=FALSE,OR(F5421="Commercial NAICS Cogen",F5421="Commercial NAICS Non-Cogen",F5421="Industrial NAICS Cogen", F5421="industrial NAICS non-Cogen")),FALSE, TRUE))</f>
        <v/>
      </c>
    </row>
    <row r="5422">
      <c r="A5422" s="129" t="n">
        <v>99999</v>
      </c>
      <c r="B5422" s="130" t="inlineStr">
        <is>
          <t>State-Fuel Level Increment</t>
        </is>
      </c>
      <c r="C5422" s="130" t="inlineStr">
        <is>
          <t>State-Fuel Level Increment</t>
        </is>
      </c>
      <c r="D5422" s="129" t="n">
        <v>99999</v>
      </c>
      <c r="E5422" s="130" t="inlineStr">
        <is>
          <t>LA</t>
        </is>
      </c>
      <c r="F5422" s="130" t="inlineStr">
        <is>
          <t>Industrial NAICS Cogen</t>
        </is>
      </c>
      <c r="G5422" s="130" t="inlineStr">
        <is>
          <t>CT</t>
        </is>
      </c>
      <c r="H5422" s="130" t="inlineStr">
        <is>
          <t>OTH</t>
        </is>
      </c>
      <c r="I5422" s="130" t="inlineStr">
        <is>
          <t>OTH</t>
        </is>
      </c>
      <c r="J5422" s="131" t="n">
        <v>0</v>
      </c>
      <c r="K5422" s="129" t="n">
        <v>2020</v>
      </c>
      <c r="L5422" s="120">
        <f>IF(VLOOKUP(H5422,'Cross-Page Data'!$D$4:$F$48,3,FALSE)="natural gas",VLOOKUP(G5422,'Cross-Page Data'!$I$4:$J$19,2,FALSE),IF(VLOOKUP(H5422,'Cross-Page Data'!$D$4:$F$48,3,FALSE)="solar",IF(G5422="PV","solar PV","solar thermal"),IF(VLOOKUP(H5422,'Cross-Page Data'!$D$4:$F$48,3,FALSE)="wind",VLOOKUP(G5422,'Cross-Page Data'!$I$4:$J$19,2,FALSE),IF(VLOOKUP(H5422,'Cross-Page Data'!$D$4:$F$48,3,FALSE)="hydro",VLOOKUP(G5422,'Cross-Page Data'!$I$4:$J$19,2,FALSE),VLOOKUP(H5422,'Cross-Page Data'!$D$4:$F$48,3,FALSE)))))</f>
        <v/>
      </c>
      <c r="M5422" s="120">
        <f>IF(AND($P$2=FALSE,OR(F5422="Commercial NAICS Cogen",F5422="Industrial NAICS Cogen",F5422="NAICS-22 Cogen")),FALSE,IF(AND($P$3=FALSE,OR(F5422="Commercial NAICS Cogen",F5422="Commercial NAICS Non-Cogen",F5422="Industrial NAICS Cogen", F5422="industrial NAICS non-Cogen")),FALSE, TRUE))</f>
        <v/>
      </c>
    </row>
    <row r="5423">
      <c r="A5423" s="129" t="n">
        <v>99999</v>
      </c>
      <c r="B5423" s="130" t="inlineStr">
        <is>
          <t>State-Fuel Level Increment</t>
        </is>
      </c>
      <c r="C5423" s="130" t="inlineStr">
        <is>
          <t>State-Fuel Level Increment</t>
        </is>
      </c>
      <c r="D5423" s="129" t="n">
        <v>99999</v>
      </c>
      <c r="E5423" s="130" t="inlineStr">
        <is>
          <t>PA</t>
        </is>
      </c>
      <c r="F5423" s="130" t="inlineStr">
        <is>
          <t>NAICS-22 Non-Cogen</t>
        </is>
      </c>
      <c r="G5423" s="130" t="inlineStr">
        <is>
          <t>CT</t>
        </is>
      </c>
      <c r="H5423" s="130" t="inlineStr">
        <is>
          <t>PC</t>
        </is>
      </c>
      <c r="I5423" s="130" t="inlineStr">
        <is>
          <t>PC</t>
        </is>
      </c>
      <c r="J5423" s="131" t="n">
        <v>0</v>
      </c>
      <c r="K5423" s="129" t="n">
        <v>2020</v>
      </c>
      <c r="L5423" s="120">
        <f>IF(VLOOKUP(H5423,'Cross-Page Data'!$D$4:$F$48,3,FALSE)="natural gas",VLOOKUP(G5423,'Cross-Page Data'!$I$4:$J$19,2,FALSE),IF(VLOOKUP(H5423,'Cross-Page Data'!$D$4:$F$48,3,FALSE)="solar",IF(G5423="PV","solar PV","solar thermal"),IF(VLOOKUP(H5423,'Cross-Page Data'!$D$4:$F$48,3,FALSE)="wind",VLOOKUP(G5423,'Cross-Page Data'!$I$4:$J$19,2,FALSE),IF(VLOOKUP(H5423,'Cross-Page Data'!$D$4:$F$48,3,FALSE)="hydro",VLOOKUP(G5423,'Cross-Page Data'!$I$4:$J$19,2,FALSE),VLOOKUP(H5423,'Cross-Page Data'!$D$4:$F$48,3,FALSE)))))</f>
        <v/>
      </c>
      <c r="M5423" s="120">
        <f>IF(AND($P$2=FALSE,OR(F5423="Commercial NAICS Cogen",F5423="Industrial NAICS Cogen",F5423="NAICS-22 Cogen")),FALSE,IF(AND($P$3=FALSE,OR(F5423="Commercial NAICS Cogen",F5423="Commercial NAICS Non-Cogen",F5423="Industrial NAICS Cogen", F5423="industrial NAICS non-Cogen")),FALSE, TRUE))</f>
        <v/>
      </c>
    </row>
    <row r="5424">
      <c r="A5424" s="129" t="n">
        <v>99999</v>
      </c>
      <c r="B5424" s="130" t="inlineStr">
        <is>
          <t>State-Fuel Level Increment</t>
        </is>
      </c>
      <c r="C5424" s="130" t="inlineStr">
        <is>
          <t>State-Fuel Level Increment</t>
        </is>
      </c>
      <c r="D5424" s="129" t="n">
        <v>99999</v>
      </c>
      <c r="E5424" s="130" t="inlineStr">
        <is>
          <t>PA</t>
        </is>
      </c>
      <c r="F5424" s="130" t="inlineStr">
        <is>
          <t>Industrial NAICS Non-Cogen</t>
        </is>
      </c>
      <c r="G5424" s="130" t="inlineStr">
        <is>
          <t>CT</t>
        </is>
      </c>
      <c r="H5424" s="130" t="inlineStr">
        <is>
          <t>PC</t>
        </is>
      </c>
      <c r="I5424" s="130" t="inlineStr">
        <is>
          <t>PC</t>
        </is>
      </c>
      <c r="J5424" s="131" t="n">
        <v>0</v>
      </c>
      <c r="K5424" s="129" t="n">
        <v>2020</v>
      </c>
      <c r="L5424" s="120">
        <f>IF(VLOOKUP(H5424,'Cross-Page Data'!$D$4:$F$48,3,FALSE)="natural gas",VLOOKUP(G5424,'Cross-Page Data'!$I$4:$J$19,2,FALSE),IF(VLOOKUP(H5424,'Cross-Page Data'!$D$4:$F$48,3,FALSE)="solar",IF(G5424="PV","solar PV","solar thermal"),IF(VLOOKUP(H5424,'Cross-Page Data'!$D$4:$F$48,3,FALSE)="wind",VLOOKUP(G5424,'Cross-Page Data'!$I$4:$J$19,2,FALSE),IF(VLOOKUP(H5424,'Cross-Page Data'!$D$4:$F$48,3,FALSE)="hydro",VLOOKUP(G5424,'Cross-Page Data'!$I$4:$J$19,2,FALSE),VLOOKUP(H5424,'Cross-Page Data'!$D$4:$F$48,3,FALSE)))))</f>
        <v/>
      </c>
      <c r="M5424" s="120">
        <f>IF(AND($P$2=FALSE,OR(F5424="Commercial NAICS Cogen",F5424="Industrial NAICS Cogen",F5424="NAICS-22 Cogen")),FALSE,IF(AND($P$3=FALSE,OR(F5424="Commercial NAICS Cogen",F5424="Commercial NAICS Non-Cogen",F5424="Industrial NAICS Cogen", F5424="industrial NAICS non-Cogen")),FALSE, TRUE))</f>
        <v/>
      </c>
    </row>
    <row r="5425">
      <c r="A5425" s="129" t="n">
        <v>99999</v>
      </c>
      <c r="B5425" s="130" t="inlineStr">
        <is>
          <t>State-Fuel Level Increment</t>
        </is>
      </c>
      <c r="C5425" s="130" t="inlineStr">
        <is>
          <t>State-Fuel Level Increment</t>
        </is>
      </c>
      <c r="D5425" s="129" t="n">
        <v>99999</v>
      </c>
      <c r="E5425" s="130" t="inlineStr">
        <is>
          <t>PA</t>
        </is>
      </c>
      <c r="F5425" s="130" t="inlineStr">
        <is>
          <t>Industrial NAICS Cogen</t>
        </is>
      </c>
      <c r="G5425" s="130" t="inlineStr">
        <is>
          <t>CT</t>
        </is>
      </c>
      <c r="H5425" s="130" t="inlineStr">
        <is>
          <t>PC</t>
        </is>
      </c>
      <c r="I5425" s="130" t="inlineStr">
        <is>
          <t>PC</t>
        </is>
      </c>
      <c r="J5425" s="131" t="n">
        <v>0</v>
      </c>
      <c r="K5425" s="129" t="n">
        <v>2020</v>
      </c>
      <c r="L5425" s="120">
        <f>IF(VLOOKUP(H5425,'Cross-Page Data'!$D$4:$F$48,3,FALSE)="natural gas",VLOOKUP(G5425,'Cross-Page Data'!$I$4:$J$19,2,FALSE),IF(VLOOKUP(H5425,'Cross-Page Data'!$D$4:$F$48,3,FALSE)="solar",IF(G5425="PV","solar PV","solar thermal"),IF(VLOOKUP(H5425,'Cross-Page Data'!$D$4:$F$48,3,FALSE)="wind",VLOOKUP(G5425,'Cross-Page Data'!$I$4:$J$19,2,FALSE),IF(VLOOKUP(H5425,'Cross-Page Data'!$D$4:$F$48,3,FALSE)="hydro",VLOOKUP(G5425,'Cross-Page Data'!$I$4:$J$19,2,FALSE),VLOOKUP(H5425,'Cross-Page Data'!$D$4:$F$48,3,FALSE)))))</f>
        <v/>
      </c>
      <c r="M5425" s="120">
        <f>IF(AND($P$2=FALSE,OR(F5425="Commercial NAICS Cogen",F5425="Industrial NAICS Cogen",F5425="NAICS-22 Cogen")),FALSE,IF(AND($P$3=FALSE,OR(F5425="Commercial NAICS Cogen",F5425="Commercial NAICS Non-Cogen",F5425="Industrial NAICS Cogen", F5425="industrial NAICS non-Cogen")),FALSE, TRUE))</f>
        <v/>
      </c>
    </row>
    <row r="5426">
      <c r="A5426" s="129" t="n">
        <v>99999</v>
      </c>
      <c r="B5426" s="130" t="inlineStr">
        <is>
          <t>State-Fuel Level Increment</t>
        </is>
      </c>
      <c r="C5426" s="130" t="inlineStr">
        <is>
          <t>State-Fuel Level Increment</t>
        </is>
      </c>
      <c r="D5426" s="129" t="n">
        <v>99999</v>
      </c>
      <c r="E5426" s="130" t="inlineStr">
        <is>
          <t>FL</t>
        </is>
      </c>
      <c r="F5426" s="130" t="inlineStr">
        <is>
          <t>Electric Utility</t>
        </is>
      </c>
      <c r="G5426" s="130" t="inlineStr">
        <is>
          <t>CT</t>
        </is>
      </c>
      <c r="H5426" s="130" t="inlineStr">
        <is>
          <t>RFO</t>
        </is>
      </c>
      <c r="I5426" s="130" t="inlineStr">
        <is>
          <t>RFO</t>
        </is>
      </c>
      <c r="J5426" s="131" t="n">
        <v>0</v>
      </c>
      <c r="K5426" s="129" t="n">
        <v>2020</v>
      </c>
      <c r="L5426" s="120">
        <f>IF(VLOOKUP(H5426,'Cross-Page Data'!$D$4:$F$48,3,FALSE)="natural gas",VLOOKUP(G5426,'Cross-Page Data'!$I$4:$J$19,2,FALSE),IF(VLOOKUP(H5426,'Cross-Page Data'!$D$4:$F$48,3,FALSE)="solar",IF(G5426="PV","solar PV","solar thermal"),IF(VLOOKUP(H5426,'Cross-Page Data'!$D$4:$F$48,3,FALSE)="wind",VLOOKUP(G5426,'Cross-Page Data'!$I$4:$J$19,2,FALSE),IF(VLOOKUP(H5426,'Cross-Page Data'!$D$4:$F$48,3,FALSE)="hydro",VLOOKUP(G5426,'Cross-Page Data'!$I$4:$J$19,2,FALSE),VLOOKUP(H5426,'Cross-Page Data'!$D$4:$F$48,3,FALSE)))))</f>
        <v/>
      </c>
      <c r="M5426" s="120">
        <f>IF(AND($P$2=FALSE,OR(F5426="Commercial NAICS Cogen",F5426="Industrial NAICS Cogen",F5426="NAICS-22 Cogen")),FALSE,IF(AND($P$3=FALSE,OR(F5426="Commercial NAICS Cogen",F5426="Commercial NAICS Non-Cogen",F5426="Industrial NAICS Cogen", F5426="industrial NAICS non-Cogen")),FALSE, TRUE))</f>
        <v/>
      </c>
    </row>
    <row r="5427">
      <c r="A5427" s="129" t="n">
        <v>99999</v>
      </c>
      <c r="B5427" s="130" t="inlineStr">
        <is>
          <t>State-Fuel Level Increment</t>
        </is>
      </c>
      <c r="C5427" s="130" t="inlineStr">
        <is>
          <t>State-Fuel Level Increment</t>
        </is>
      </c>
      <c r="D5427" s="129" t="n">
        <v>99999</v>
      </c>
      <c r="E5427" s="130" t="inlineStr">
        <is>
          <t>NY</t>
        </is>
      </c>
      <c r="F5427" s="130" t="inlineStr">
        <is>
          <t>Commercial NAICS Cogen</t>
        </is>
      </c>
      <c r="G5427" s="130" t="inlineStr">
        <is>
          <t>CT</t>
        </is>
      </c>
      <c r="H5427" s="130" t="inlineStr">
        <is>
          <t>RFO</t>
        </is>
      </c>
      <c r="I5427" s="130" t="inlineStr">
        <is>
          <t>RFO</t>
        </is>
      </c>
      <c r="J5427" s="131" t="n">
        <v>0</v>
      </c>
      <c r="K5427" s="129" t="n">
        <v>2020</v>
      </c>
      <c r="L5427" s="120">
        <f>IF(VLOOKUP(H5427,'Cross-Page Data'!$D$4:$F$48,3,FALSE)="natural gas",VLOOKUP(G5427,'Cross-Page Data'!$I$4:$J$19,2,FALSE),IF(VLOOKUP(H5427,'Cross-Page Data'!$D$4:$F$48,3,FALSE)="solar",IF(G5427="PV","solar PV","solar thermal"),IF(VLOOKUP(H5427,'Cross-Page Data'!$D$4:$F$48,3,FALSE)="wind",VLOOKUP(G5427,'Cross-Page Data'!$I$4:$J$19,2,FALSE),IF(VLOOKUP(H5427,'Cross-Page Data'!$D$4:$F$48,3,FALSE)="hydro",VLOOKUP(G5427,'Cross-Page Data'!$I$4:$J$19,2,FALSE),VLOOKUP(H5427,'Cross-Page Data'!$D$4:$F$48,3,FALSE)))))</f>
        <v/>
      </c>
      <c r="M5427" s="120">
        <f>IF(AND($P$2=FALSE,OR(F5427="Commercial NAICS Cogen",F5427="Industrial NAICS Cogen",F5427="NAICS-22 Cogen")),FALSE,IF(AND($P$3=FALSE,OR(F5427="Commercial NAICS Cogen",F5427="Commercial NAICS Non-Cogen",F5427="Industrial NAICS Cogen", F5427="industrial NAICS non-Cogen")),FALSE, TRUE))</f>
        <v/>
      </c>
    </row>
    <row r="5428">
      <c r="A5428" s="129" t="n">
        <v>99999</v>
      </c>
      <c r="B5428" s="130" t="inlineStr">
        <is>
          <t>State-Fuel Level Increment</t>
        </is>
      </c>
      <c r="C5428" s="130" t="inlineStr">
        <is>
          <t>State-Fuel Level Increment</t>
        </is>
      </c>
      <c r="D5428" s="129" t="n">
        <v>99999</v>
      </c>
      <c r="E5428" s="130" t="inlineStr">
        <is>
          <t>PA</t>
        </is>
      </c>
      <c r="F5428" s="130" t="inlineStr">
        <is>
          <t>Industrial NAICS Non-Cogen</t>
        </is>
      </c>
      <c r="G5428" s="130" t="inlineStr">
        <is>
          <t>CT</t>
        </is>
      </c>
      <c r="H5428" s="130" t="inlineStr">
        <is>
          <t>WC</t>
        </is>
      </c>
      <c r="I5428" s="130" t="inlineStr">
        <is>
          <t>WOC</t>
        </is>
      </c>
      <c r="J5428" s="131" t="n">
        <v>0</v>
      </c>
      <c r="K5428" s="129" t="n">
        <v>2020</v>
      </c>
      <c r="L5428" s="120">
        <f>IF(VLOOKUP(H5428,'Cross-Page Data'!$D$4:$F$48,3,FALSE)="natural gas",VLOOKUP(G5428,'Cross-Page Data'!$I$4:$J$19,2,FALSE),IF(VLOOKUP(H5428,'Cross-Page Data'!$D$4:$F$48,3,FALSE)="solar",IF(G5428="PV","solar PV","solar thermal"),IF(VLOOKUP(H5428,'Cross-Page Data'!$D$4:$F$48,3,FALSE)="wind",VLOOKUP(G5428,'Cross-Page Data'!$I$4:$J$19,2,FALSE),IF(VLOOKUP(H5428,'Cross-Page Data'!$D$4:$F$48,3,FALSE)="hydro",VLOOKUP(G5428,'Cross-Page Data'!$I$4:$J$19,2,FALSE),VLOOKUP(H5428,'Cross-Page Data'!$D$4:$F$48,3,FALSE)))))</f>
        <v/>
      </c>
      <c r="M5428" s="120">
        <f>IF(AND($P$2=FALSE,OR(F5428="Commercial NAICS Cogen",F5428="Industrial NAICS Cogen",F5428="NAICS-22 Cogen")),FALSE,IF(AND($P$3=FALSE,OR(F5428="Commercial NAICS Cogen",F5428="Commercial NAICS Non-Cogen",F5428="Industrial NAICS Cogen", F5428="industrial NAICS non-Cogen")),FALSE, TRUE))</f>
        <v/>
      </c>
    </row>
    <row r="5429">
      <c r="A5429" s="129" t="n">
        <v>99999</v>
      </c>
      <c r="B5429" s="130" t="inlineStr">
        <is>
          <t>State-Fuel Level Increment</t>
        </is>
      </c>
      <c r="C5429" s="130" t="inlineStr">
        <is>
          <t>State-Fuel Level Increment</t>
        </is>
      </c>
      <c r="D5429" s="129" t="n">
        <v>99999</v>
      </c>
      <c r="E5429" s="130" t="inlineStr">
        <is>
          <t>PA</t>
        </is>
      </c>
      <c r="F5429" s="130" t="inlineStr">
        <is>
          <t>Industrial NAICS Cogen</t>
        </is>
      </c>
      <c r="G5429" s="130" t="inlineStr">
        <is>
          <t>CT</t>
        </is>
      </c>
      <c r="H5429" s="130" t="inlineStr">
        <is>
          <t>WC</t>
        </is>
      </c>
      <c r="I5429" s="130" t="inlineStr">
        <is>
          <t>WOC</t>
        </is>
      </c>
      <c r="J5429" s="131" t="n">
        <v>0</v>
      </c>
      <c r="K5429" s="129" t="n">
        <v>2020</v>
      </c>
      <c r="L5429" s="120">
        <f>IF(VLOOKUP(H5429,'Cross-Page Data'!$D$4:$F$48,3,FALSE)="natural gas",VLOOKUP(G5429,'Cross-Page Data'!$I$4:$J$19,2,FALSE),IF(VLOOKUP(H5429,'Cross-Page Data'!$D$4:$F$48,3,FALSE)="solar",IF(G5429="PV","solar PV","solar thermal"),IF(VLOOKUP(H5429,'Cross-Page Data'!$D$4:$F$48,3,FALSE)="wind",VLOOKUP(G5429,'Cross-Page Data'!$I$4:$J$19,2,FALSE),IF(VLOOKUP(H5429,'Cross-Page Data'!$D$4:$F$48,3,FALSE)="hydro",VLOOKUP(G5429,'Cross-Page Data'!$I$4:$J$19,2,FALSE),VLOOKUP(H5429,'Cross-Page Data'!$D$4:$F$48,3,FALSE)))))</f>
        <v/>
      </c>
      <c r="M5429" s="120">
        <f>IF(AND($P$2=FALSE,OR(F5429="Commercial NAICS Cogen",F5429="Industrial NAICS Cogen",F5429="NAICS-22 Cogen")),FALSE,IF(AND($P$3=FALSE,OR(F5429="Commercial NAICS Cogen",F5429="Commercial NAICS Non-Cogen",F5429="Industrial NAICS Cogen", F5429="industrial NAICS non-Cogen")),FALSE, TRUE))</f>
        <v/>
      </c>
    </row>
    <row r="5430">
      <c r="A5430" s="129" t="n">
        <v>99999</v>
      </c>
      <c r="B5430" s="130" t="inlineStr">
        <is>
          <t>State-Fuel Level Increment</t>
        </is>
      </c>
      <c r="C5430" s="130" t="inlineStr">
        <is>
          <t>State-Fuel Level Increment</t>
        </is>
      </c>
      <c r="D5430" s="129" t="n">
        <v>99999</v>
      </c>
      <c r="E5430" s="130" t="inlineStr">
        <is>
          <t>CA</t>
        </is>
      </c>
      <c r="F5430" s="130" t="inlineStr">
        <is>
          <t>NAICS-22 Non-Cogen</t>
        </is>
      </c>
      <c r="G5430" s="130" t="inlineStr">
        <is>
          <t>FC</t>
        </is>
      </c>
      <c r="H5430" s="130" t="inlineStr">
        <is>
          <t>LFG</t>
        </is>
      </c>
      <c r="I5430" s="130" t="inlineStr">
        <is>
          <t>MLG</t>
        </is>
      </c>
      <c r="J5430" s="131" t="n">
        <v>0</v>
      </c>
      <c r="K5430" s="129" t="n">
        <v>2020</v>
      </c>
      <c r="L5430" s="120">
        <f>IF(VLOOKUP(H5430,'Cross-Page Data'!$D$4:$F$48,3,FALSE)="natural gas",VLOOKUP(G5430,'Cross-Page Data'!$I$4:$J$19,2,FALSE),IF(VLOOKUP(H5430,'Cross-Page Data'!$D$4:$F$48,3,FALSE)="solar",IF(G5430="PV","solar PV","solar thermal"),IF(VLOOKUP(H5430,'Cross-Page Data'!$D$4:$F$48,3,FALSE)="wind",VLOOKUP(G5430,'Cross-Page Data'!$I$4:$J$19,2,FALSE),IF(VLOOKUP(H5430,'Cross-Page Data'!$D$4:$F$48,3,FALSE)="hydro",VLOOKUP(G5430,'Cross-Page Data'!$I$4:$J$19,2,FALSE),VLOOKUP(H5430,'Cross-Page Data'!$D$4:$F$48,3,FALSE)))))</f>
        <v/>
      </c>
      <c r="M5430" s="120">
        <f>IF(AND($P$2=FALSE,OR(F5430="Commercial NAICS Cogen",F5430="Industrial NAICS Cogen",F5430="NAICS-22 Cogen")),FALSE,IF(AND($P$3=FALSE,OR(F5430="Commercial NAICS Cogen",F5430="Commercial NAICS Non-Cogen",F5430="Industrial NAICS Cogen", F5430="industrial NAICS non-Cogen")),FALSE, TRUE))</f>
        <v/>
      </c>
    </row>
    <row r="5431">
      <c r="A5431" s="129" t="n">
        <v>99999</v>
      </c>
      <c r="B5431" s="130" t="inlineStr">
        <is>
          <t>State-Fuel Level Increment</t>
        </is>
      </c>
      <c r="C5431" s="130" t="inlineStr">
        <is>
          <t>State-Fuel Level Increment</t>
        </is>
      </c>
      <c r="D5431" s="129" t="n">
        <v>99999</v>
      </c>
      <c r="E5431" s="130" t="inlineStr">
        <is>
          <t>CA</t>
        </is>
      </c>
      <c r="F5431" s="130" t="inlineStr">
        <is>
          <t>Industrial NAICS Non-Cogen</t>
        </is>
      </c>
      <c r="G5431" s="130" t="inlineStr">
        <is>
          <t>FC</t>
        </is>
      </c>
      <c r="H5431" s="130" t="inlineStr">
        <is>
          <t>LFG</t>
        </is>
      </c>
      <c r="I5431" s="130" t="inlineStr">
        <is>
          <t>MLG</t>
        </is>
      </c>
      <c r="J5431" s="131" t="n">
        <v>0</v>
      </c>
      <c r="K5431" s="129" t="n">
        <v>2020</v>
      </c>
      <c r="L5431" s="120">
        <f>IF(VLOOKUP(H5431,'Cross-Page Data'!$D$4:$F$48,3,FALSE)="natural gas",VLOOKUP(G5431,'Cross-Page Data'!$I$4:$J$19,2,FALSE),IF(VLOOKUP(H5431,'Cross-Page Data'!$D$4:$F$48,3,FALSE)="solar",IF(G5431="PV","solar PV","solar thermal"),IF(VLOOKUP(H5431,'Cross-Page Data'!$D$4:$F$48,3,FALSE)="wind",VLOOKUP(G5431,'Cross-Page Data'!$I$4:$J$19,2,FALSE),IF(VLOOKUP(H5431,'Cross-Page Data'!$D$4:$F$48,3,FALSE)="hydro",VLOOKUP(G5431,'Cross-Page Data'!$I$4:$J$19,2,FALSE),VLOOKUP(H5431,'Cross-Page Data'!$D$4:$F$48,3,FALSE)))))</f>
        <v/>
      </c>
      <c r="M5431" s="120">
        <f>IF(AND($P$2=FALSE,OR(F5431="Commercial NAICS Cogen",F5431="Industrial NAICS Cogen",F5431="NAICS-22 Cogen")),FALSE,IF(AND($P$3=FALSE,OR(F5431="Commercial NAICS Cogen",F5431="Commercial NAICS Non-Cogen",F5431="Industrial NAICS Cogen", F5431="industrial NAICS non-Cogen")),FALSE, TRUE))</f>
        <v/>
      </c>
    </row>
    <row r="5432">
      <c r="A5432" s="129" t="n">
        <v>99999</v>
      </c>
      <c r="B5432" s="130" t="inlineStr">
        <is>
          <t>State-Fuel Level Increment</t>
        </is>
      </c>
      <c r="C5432" s="130" t="inlineStr">
        <is>
          <t>State-Fuel Level Increment</t>
        </is>
      </c>
      <c r="D5432" s="129" t="n">
        <v>99999</v>
      </c>
      <c r="E5432" s="130" t="inlineStr">
        <is>
          <t>NC</t>
        </is>
      </c>
      <c r="F5432" s="130" t="inlineStr">
        <is>
          <t>Commercial NAICS Non-Cogen</t>
        </is>
      </c>
      <c r="G5432" s="130" t="inlineStr">
        <is>
          <t>FC</t>
        </is>
      </c>
      <c r="H5432" s="130" t="inlineStr">
        <is>
          <t>LFG</t>
        </is>
      </c>
      <c r="I5432" s="130" t="inlineStr">
        <is>
          <t>MLG</t>
        </is>
      </c>
      <c r="J5432" s="131" t="n">
        <v>0</v>
      </c>
      <c r="K5432" s="129" t="n">
        <v>2020</v>
      </c>
      <c r="L5432" s="120">
        <f>IF(VLOOKUP(H5432,'Cross-Page Data'!$D$4:$F$48,3,FALSE)="natural gas",VLOOKUP(G5432,'Cross-Page Data'!$I$4:$J$19,2,FALSE),IF(VLOOKUP(H5432,'Cross-Page Data'!$D$4:$F$48,3,FALSE)="solar",IF(G5432="PV","solar PV","solar thermal"),IF(VLOOKUP(H5432,'Cross-Page Data'!$D$4:$F$48,3,FALSE)="wind",VLOOKUP(G5432,'Cross-Page Data'!$I$4:$J$19,2,FALSE),IF(VLOOKUP(H5432,'Cross-Page Data'!$D$4:$F$48,3,FALSE)="hydro",VLOOKUP(G5432,'Cross-Page Data'!$I$4:$J$19,2,FALSE),VLOOKUP(H5432,'Cross-Page Data'!$D$4:$F$48,3,FALSE)))))</f>
        <v/>
      </c>
      <c r="M5432" s="120">
        <f>IF(AND($P$2=FALSE,OR(F5432="Commercial NAICS Cogen",F5432="Industrial NAICS Cogen",F5432="NAICS-22 Cogen")),FALSE,IF(AND($P$3=FALSE,OR(F5432="Commercial NAICS Cogen",F5432="Commercial NAICS Non-Cogen",F5432="Industrial NAICS Cogen", F5432="industrial NAICS non-Cogen")),FALSE, TRUE))</f>
        <v/>
      </c>
    </row>
    <row r="5433">
      <c r="A5433" s="129" t="n">
        <v>99999</v>
      </c>
      <c r="B5433" s="130" t="inlineStr">
        <is>
          <t>State-Fuel Level Increment</t>
        </is>
      </c>
      <c r="C5433" s="130" t="inlineStr">
        <is>
          <t>State-Fuel Level Increment</t>
        </is>
      </c>
      <c r="D5433" s="129" t="n">
        <v>99999</v>
      </c>
      <c r="E5433" s="130" t="inlineStr">
        <is>
          <t>CA</t>
        </is>
      </c>
      <c r="F5433" s="130" t="inlineStr">
        <is>
          <t>Electric Utility</t>
        </is>
      </c>
      <c r="G5433" s="130" t="inlineStr">
        <is>
          <t>FC</t>
        </is>
      </c>
      <c r="H5433" s="130" t="inlineStr">
        <is>
          <t>NG</t>
        </is>
      </c>
      <c r="I5433" s="130" t="inlineStr">
        <is>
          <t>NG</t>
        </is>
      </c>
      <c r="J5433" s="131" t="n">
        <v>0</v>
      </c>
      <c r="K5433" s="129" t="n">
        <v>2020</v>
      </c>
      <c r="L5433" s="120">
        <f>IF(VLOOKUP(H5433,'Cross-Page Data'!$D$4:$F$48,3,FALSE)="natural gas",VLOOKUP(G5433,'Cross-Page Data'!$I$4:$J$19,2,FALSE),IF(VLOOKUP(H5433,'Cross-Page Data'!$D$4:$F$48,3,FALSE)="solar",IF(G5433="PV","solar PV","solar thermal"),IF(VLOOKUP(H5433,'Cross-Page Data'!$D$4:$F$48,3,FALSE)="wind",VLOOKUP(G5433,'Cross-Page Data'!$I$4:$J$19,2,FALSE),IF(VLOOKUP(H5433,'Cross-Page Data'!$D$4:$F$48,3,FALSE)="hydro",VLOOKUP(G5433,'Cross-Page Data'!$I$4:$J$19,2,FALSE),VLOOKUP(H5433,'Cross-Page Data'!$D$4:$F$48,3,FALSE)))))</f>
        <v/>
      </c>
      <c r="M5433" s="120">
        <f>IF(AND($P$2=FALSE,OR(F5433="Commercial NAICS Cogen",F5433="Industrial NAICS Cogen",F5433="NAICS-22 Cogen")),FALSE,IF(AND($P$3=FALSE,OR(F5433="Commercial NAICS Cogen",F5433="Commercial NAICS Non-Cogen",F5433="Industrial NAICS Cogen", F5433="industrial NAICS non-Cogen")),FALSE, TRUE))</f>
        <v/>
      </c>
    </row>
    <row r="5434">
      <c r="A5434" s="129" t="n">
        <v>99999</v>
      </c>
      <c r="B5434" s="130" t="inlineStr">
        <is>
          <t>State-Fuel Level Increment</t>
        </is>
      </c>
      <c r="C5434" s="130" t="inlineStr">
        <is>
          <t>State-Fuel Level Increment</t>
        </is>
      </c>
      <c r="D5434" s="129" t="n">
        <v>99999</v>
      </c>
      <c r="E5434" s="130" t="inlineStr">
        <is>
          <t>CA</t>
        </is>
      </c>
      <c r="F5434" s="130" t="inlineStr">
        <is>
          <t>NAICS-22 Non-Cogen</t>
        </is>
      </c>
      <c r="G5434" s="130" t="inlineStr">
        <is>
          <t>FC</t>
        </is>
      </c>
      <c r="H5434" s="130" t="inlineStr">
        <is>
          <t>NG</t>
        </is>
      </c>
      <c r="I5434" s="130" t="inlineStr">
        <is>
          <t>NG</t>
        </is>
      </c>
      <c r="J5434" s="131" t="n">
        <v>0</v>
      </c>
      <c r="K5434" s="129" t="n">
        <v>2020</v>
      </c>
      <c r="L5434" s="120">
        <f>IF(VLOOKUP(H5434,'Cross-Page Data'!$D$4:$F$48,3,FALSE)="natural gas",VLOOKUP(G5434,'Cross-Page Data'!$I$4:$J$19,2,FALSE),IF(VLOOKUP(H5434,'Cross-Page Data'!$D$4:$F$48,3,FALSE)="solar",IF(G5434="PV","solar PV","solar thermal"),IF(VLOOKUP(H5434,'Cross-Page Data'!$D$4:$F$48,3,FALSE)="wind",VLOOKUP(G5434,'Cross-Page Data'!$I$4:$J$19,2,FALSE),IF(VLOOKUP(H5434,'Cross-Page Data'!$D$4:$F$48,3,FALSE)="hydro",VLOOKUP(G5434,'Cross-Page Data'!$I$4:$J$19,2,FALSE),VLOOKUP(H5434,'Cross-Page Data'!$D$4:$F$48,3,FALSE)))))</f>
        <v/>
      </c>
      <c r="M5434" s="120">
        <f>IF(AND($P$2=FALSE,OR(F5434="Commercial NAICS Cogen",F5434="Industrial NAICS Cogen",F5434="NAICS-22 Cogen")),FALSE,IF(AND($P$3=FALSE,OR(F5434="Commercial NAICS Cogen",F5434="Commercial NAICS Non-Cogen",F5434="Industrial NAICS Cogen", F5434="industrial NAICS non-Cogen")),FALSE, TRUE))</f>
        <v/>
      </c>
    </row>
    <row r="5435">
      <c r="A5435" s="129" t="n">
        <v>99999</v>
      </c>
      <c r="B5435" s="130" t="inlineStr">
        <is>
          <t>State-Fuel Level Increment</t>
        </is>
      </c>
      <c r="C5435" s="130" t="inlineStr">
        <is>
          <t>State-Fuel Level Increment</t>
        </is>
      </c>
      <c r="D5435" s="129" t="n">
        <v>99999</v>
      </c>
      <c r="E5435" s="130" t="inlineStr">
        <is>
          <t>CA</t>
        </is>
      </c>
      <c r="F5435" s="130" t="inlineStr">
        <is>
          <t>NAICS-22 Cogen</t>
        </is>
      </c>
      <c r="G5435" s="130" t="inlineStr">
        <is>
          <t>FC</t>
        </is>
      </c>
      <c r="H5435" s="130" t="inlineStr">
        <is>
          <t>NG</t>
        </is>
      </c>
      <c r="I5435" s="130" t="inlineStr">
        <is>
          <t>NG</t>
        </is>
      </c>
      <c r="J5435" s="131" t="n">
        <v>0</v>
      </c>
      <c r="K5435" s="129" t="n">
        <v>2020</v>
      </c>
      <c r="L5435" s="120">
        <f>IF(VLOOKUP(H5435,'Cross-Page Data'!$D$4:$F$48,3,FALSE)="natural gas",VLOOKUP(G5435,'Cross-Page Data'!$I$4:$J$19,2,FALSE),IF(VLOOKUP(H5435,'Cross-Page Data'!$D$4:$F$48,3,FALSE)="solar",IF(G5435="PV","solar PV","solar thermal"),IF(VLOOKUP(H5435,'Cross-Page Data'!$D$4:$F$48,3,FALSE)="wind",VLOOKUP(G5435,'Cross-Page Data'!$I$4:$J$19,2,FALSE),IF(VLOOKUP(H5435,'Cross-Page Data'!$D$4:$F$48,3,FALSE)="hydro",VLOOKUP(G5435,'Cross-Page Data'!$I$4:$J$19,2,FALSE),VLOOKUP(H5435,'Cross-Page Data'!$D$4:$F$48,3,FALSE)))))</f>
        <v/>
      </c>
      <c r="M5435" s="120">
        <f>IF(AND($P$2=FALSE,OR(F5435="Commercial NAICS Cogen",F5435="Industrial NAICS Cogen",F5435="NAICS-22 Cogen")),FALSE,IF(AND($P$3=FALSE,OR(F5435="Commercial NAICS Cogen",F5435="Commercial NAICS Non-Cogen",F5435="Industrial NAICS Cogen", F5435="industrial NAICS non-Cogen")),FALSE, TRUE))</f>
        <v/>
      </c>
    </row>
    <row r="5436">
      <c r="A5436" s="129" t="n">
        <v>99999</v>
      </c>
      <c r="B5436" s="130" t="inlineStr">
        <is>
          <t>State-Fuel Level Increment</t>
        </is>
      </c>
      <c r="C5436" s="130" t="inlineStr">
        <is>
          <t>State-Fuel Level Increment</t>
        </is>
      </c>
      <c r="D5436" s="129" t="n">
        <v>99999</v>
      </c>
      <c r="E5436" s="130" t="inlineStr">
        <is>
          <t>CA</t>
        </is>
      </c>
      <c r="F5436" s="130" t="inlineStr">
        <is>
          <t>Commercial NAICS Non-Cogen</t>
        </is>
      </c>
      <c r="G5436" s="130" t="inlineStr">
        <is>
          <t>FC</t>
        </is>
      </c>
      <c r="H5436" s="130" t="inlineStr">
        <is>
          <t>NG</t>
        </is>
      </c>
      <c r="I5436" s="130" t="inlineStr">
        <is>
          <t>NG</t>
        </is>
      </c>
      <c r="J5436" s="131" t="n">
        <v>0</v>
      </c>
      <c r="K5436" s="129" t="n">
        <v>2020</v>
      </c>
      <c r="L5436" s="120">
        <f>IF(VLOOKUP(H5436,'Cross-Page Data'!$D$4:$F$48,3,FALSE)="natural gas",VLOOKUP(G5436,'Cross-Page Data'!$I$4:$J$19,2,FALSE),IF(VLOOKUP(H5436,'Cross-Page Data'!$D$4:$F$48,3,FALSE)="solar",IF(G5436="PV","solar PV","solar thermal"),IF(VLOOKUP(H5436,'Cross-Page Data'!$D$4:$F$48,3,FALSE)="wind",VLOOKUP(G5436,'Cross-Page Data'!$I$4:$J$19,2,FALSE),IF(VLOOKUP(H5436,'Cross-Page Data'!$D$4:$F$48,3,FALSE)="hydro",VLOOKUP(G5436,'Cross-Page Data'!$I$4:$J$19,2,FALSE),VLOOKUP(H5436,'Cross-Page Data'!$D$4:$F$48,3,FALSE)))))</f>
        <v/>
      </c>
      <c r="M5436" s="120">
        <f>IF(AND($P$2=FALSE,OR(F5436="Commercial NAICS Cogen",F5436="Industrial NAICS Cogen",F5436="NAICS-22 Cogen")),FALSE,IF(AND($P$3=FALSE,OR(F5436="Commercial NAICS Cogen",F5436="Commercial NAICS Non-Cogen",F5436="Industrial NAICS Cogen", F5436="industrial NAICS non-Cogen")),FALSE, TRUE))</f>
        <v/>
      </c>
    </row>
    <row r="5437">
      <c r="A5437" s="129" t="n">
        <v>99999</v>
      </c>
      <c r="B5437" s="130" t="inlineStr">
        <is>
          <t>State-Fuel Level Increment</t>
        </is>
      </c>
      <c r="C5437" s="130" t="inlineStr">
        <is>
          <t>State-Fuel Level Increment</t>
        </is>
      </c>
      <c r="D5437" s="129" t="n">
        <v>99999</v>
      </c>
      <c r="E5437" s="130" t="inlineStr">
        <is>
          <t>CA</t>
        </is>
      </c>
      <c r="F5437" s="130" t="inlineStr">
        <is>
          <t>Commercial NAICS Cogen</t>
        </is>
      </c>
      <c r="G5437" s="130" t="inlineStr">
        <is>
          <t>FC</t>
        </is>
      </c>
      <c r="H5437" s="130" t="inlineStr">
        <is>
          <t>NG</t>
        </is>
      </c>
      <c r="I5437" s="130" t="inlineStr">
        <is>
          <t>NG</t>
        </is>
      </c>
      <c r="J5437" s="131" t="n">
        <v>0</v>
      </c>
      <c r="K5437" s="129" t="n">
        <v>2020</v>
      </c>
      <c r="L5437" s="120">
        <f>IF(VLOOKUP(H5437,'Cross-Page Data'!$D$4:$F$48,3,FALSE)="natural gas",VLOOKUP(G5437,'Cross-Page Data'!$I$4:$J$19,2,FALSE),IF(VLOOKUP(H5437,'Cross-Page Data'!$D$4:$F$48,3,FALSE)="solar",IF(G5437="PV","solar PV","solar thermal"),IF(VLOOKUP(H5437,'Cross-Page Data'!$D$4:$F$48,3,FALSE)="wind",VLOOKUP(G5437,'Cross-Page Data'!$I$4:$J$19,2,FALSE),IF(VLOOKUP(H5437,'Cross-Page Data'!$D$4:$F$48,3,FALSE)="hydro",VLOOKUP(G5437,'Cross-Page Data'!$I$4:$J$19,2,FALSE),VLOOKUP(H5437,'Cross-Page Data'!$D$4:$F$48,3,FALSE)))))</f>
        <v/>
      </c>
      <c r="M5437" s="120">
        <f>IF(AND($P$2=FALSE,OR(F5437="Commercial NAICS Cogen",F5437="Industrial NAICS Cogen",F5437="NAICS-22 Cogen")),FALSE,IF(AND($P$3=FALSE,OR(F5437="Commercial NAICS Cogen",F5437="Commercial NAICS Non-Cogen",F5437="Industrial NAICS Cogen", F5437="industrial NAICS non-Cogen")),FALSE, TRUE))</f>
        <v/>
      </c>
    </row>
    <row r="5438">
      <c r="A5438" s="129" t="n">
        <v>99999</v>
      </c>
      <c r="B5438" s="130" t="inlineStr">
        <is>
          <t>State-Fuel Level Increment</t>
        </is>
      </c>
      <c r="C5438" s="130" t="inlineStr">
        <is>
          <t>State-Fuel Level Increment</t>
        </is>
      </c>
      <c r="D5438" s="129" t="n">
        <v>99999</v>
      </c>
      <c r="E5438" s="130" t="inlineStr">
        <is>
          <t>CA</t>
        </is>
      </c>
      <c r="F5438" s="130" t="inlineStr">
        <is>
          <t>Industrial NAICS Non-Cogen</t>
        </is>
      </c>
      <c r="G5438" s="130" t="inlineStr">
        <is>
          <t>FC</t>
        </is>
      </c>
      <c r="H5438" s="130" t="inlineStr">
        <is>
          <t>NG</t>
        </is>
      </c>
      <c r="I5438" s="130" t="inlineStr">
        <is>
          <t>NG</t>
        </is>
      </c>
      <c r="J5438" s="131" t="n">
        <v>0</v>
      </c>
      <c r="K5438" s="129" t="n">
        <v>2020</v>
      </c>
      <c r="L5438" s="120">
        <f>IF(VLOOKUP(H5438,'Cross-Page Data'!$D$4:$F$48,3,FALSE)="natural gas",VLOOKUP(G5438,'Cross-Page Data'!$I$4:$J$19,2,FALSE),IF(VLOOKUP(H5438,'Cross-Page Data'!$D$4:$F$48,3,FALSE)="solar",IF(G5438="PV","solar PV","solar thermal"),IF(VLOOKUP(H5438,'Cross-Page Data'!$D$4:$F$48,3,FALSE)="wind",VLOOKUP(G5438,'Cross-Page Data'!$I$4:$J$19,2,FALSE),IF(VLOOKUP(H5438,'Cross-Page Data'!$D$4:$F$48,3,FALSE)="hydro",VLOOKUP(G5438,'Cross-Page Data'!$I$4:$J$19,2,FALSE),VLOOKUP(H5438,'Cross-Page Data'!$D$4:$F$48,3,FALSE)))))</f>
        <v/>
      </c>
      <c r="M5438" s="120">
        <f>IF(AND($P$2=FALSE,OR(F5438="Commercial NAICS Cogen",F5438="Industrial NAICS Cogen",F5438="NAICS-22 Cogen")),FALSE,IF(AND($P$3=FALSE,OR(F5438="Commercial NAICS Cogen",F5438="Commercial NAICS Non-Cogen",F5438="Industrial NAICS Cogen", F5438="industrial NAICS non-Cogen")),FALSE, TRUE))</f>
        <v/>
      </c>
    </row>
    <row r="5439">
      <c r="A5439" s="129" t="n">
        <v>99999</v>
      </c>
      <c r="B5439" s="130" t="inlineStr">
        <is>
          <t>State-Fuel Level Increment</t>
        </is>
      </c>
      <c r="C5439" s="130" t="inlineStr">
        <is>
          <t>State-Fuel Level Increment</t>
        </is>
      </c>
      <c r="D5439" s="129" t="n">
        <v>99999</v>
      </c>
      <c r="E5439" s="130" t="inlineStr">
        <is>
          <t>CT</t>
        </is>
      </c>
      <c r="F5439" s="130" t="inlineStr">
        <is>
          <t>Electric Utility</t>
        </is>
      </c>
      <c r="G5439" s="130" t="inlineStr">
        <is>
          <t>FC</t>
        </is>
      </c>
      <c r="H5439" s="130" t="inlineStr">
        <is>
          <t>NG</t>
        </is>
      </c>
      <c r="I5439" s="130" t="inlineStr">
        <is>
          <t>NG</t>
        </is>
      </c>
      <c r="J5439" s="131" t="n">
        <v>0</v>
      </c>
      <c r="K5439" s="129" t="n">
        <v>2020</v>
      </c>
      <c r="L5439" s="120">
        <f>IF(VLOOKUP(H5439,'Cross-Page Data'!$D$4:$F$48,3,FALSE)="natural gas",VLOOKUP(G5439,'Cross-Page Data'!$I$4:$J$19,2,FALSE),IF(VLOOKUP(H5439,'Cross-Page Data'!$D$4:$F$48,3,FALSE)="solar",IF(G5439="PV","solar PV","solar thermal"),IF(VLOOKUP(H5439,'Cross-Page Data'!$D$4:$F$48,3,FALSE)="wind",VLOOKUP(G5439,'Cross-Page Data'!$I$4:$J$19,2,FALSE),IF(VLOOKUP(H5439,'Cross-Page Data'!$D$4:$F$48,3,FALSE)="hydro",VLOOKUP(G5439,'Cross-Page Data'!$I$4:$J$19,2,FALSE),VLOOKUP(H5439,'Cross-Page Data'!$D$4:$F$48,3,FALSE)))))</f>
        <v/>
      </c>
      <c r="M5439" s="120">
        <f>IF(AND($P$2=FALSE,OR(F5439="Commercial NAICS Cogen",F5439="Industrial NAICS Cogen",F5439="NAICS-22 Cogen")),FALSE,IF(AND($P$3=FALSE,OR(F5439="Commercial NAICS Cogen",F5439="Commercial NAICS Non-Cogen",F5439="Industrial NAICS Cogen", F5439="industrial NAICS non-Cogen")),FALSE, TRUE))</f>
        <v/>
      </c>
    </row>
    <row r="5440">
      <c r="A5440" s="129" t="n">
        <v>99999</v>
      </c>
      <c r="B5440" s="130" t="inlineStr">
        <is>
          <t>State-Fuel Level Increment</t>
        </is>
      </c>
      <c r="C5440" s="130" t="inlineStr">
        <is>
          <t>State-Fuel Level Increment</t>
        </is>
      </c>
      <c r="D5440" s="129" t="n">
        <v>99999</v>
      </c>
      <c r="E5440" s="130" t="inlineStr">
        <is>
          <t>CT</t>
        </is>
      </c>
      <c r="F5440" s="130" t="inlineStr">
        <is>
          <t>NAICS-22 Non-Cogen</t>
        </is>
      </c>
      <c r="G5440" s="130" t="inlineStr">
        <is>
          <t>FC</t>
        </is>
      </c>
      <c r="H5440" s="130" t="inlineStr">
        <is>
          <t>NG</t>
        </is>
      </c>
      <c r="I5440" s="130" t="inlineStr">
        <is>
          <t>NG</t>
        </is>
      </c>
      <c r="J5440" s="131" t="n">
        <v>0</v>
      </c>
      <c r="K5440" s="129" t="n">
        <v>2020</v>
      </c>
      <c r="L5440" s="120">
        <f>IF(VLOOKUP(H5440,'Cross-Page Data'!$D$4:$F$48,3,FALSE)="natural gas",VLOOKUP(G5440,'Cross-Page Data'!$I$4:$J$19,2,FALSE),IF(VLOOKUP(H5440,'Cross-Page Data'!$D$4:$F$48,3,FALSE)="solar",IF(G5440="PV","solar PV","solar thermal"),IF(VLOOKUP(H5440,'Cross-Page Data'!$D$4:$F$48,3,FALSE)="wind",VLOOKUP(G5440,'Cross-Page Data'!$I$4:$J$19,2,FALSE),IF(VLOOKUP(H5440,'Cross-Page Data'!$D$4:$F$48,3,FALSE)="hydro",VLOOKUP(G5440,'Cross-Page Data'!$I$4:$J$19,2,FALSE),VLOOKUP(H5440,'Cross-Page Data'!$D$4:$F$48,3,FALSE)))))</f>
        <v/>
      </c>
      <c r="M5440" s="120">
        <f>IF(AND($P$2=FALSE,OR(F5440="Commercial NAICS Cogen",F5440="Industrial NAICS Cogen",F5440="NAICS-22 Cogen")),FALSE,IF(AND($P$3=FALSE,OR(F5440="Commercial NAICS Cogen",F5440="Commercial NAICS Non-Cogen",F5440="Industrial NAICS Cogen", F5440="industrial NAICS non-Cogen")),FALSE, TRUE))</f>
        <v/>
      </c>
    </row>
    <row r="5441">
      <c r="A5441" s="129" t="n">
        <v>99999</v>
      </c>
      <c r="B5441" s="130" t="inlineStr">
        <is>
          <t>State-Fuel Level Increment</t>
        </is>
      </c>
      <c r="C5441" s="130" t="inlineStr">
        <is>
          <t>State-Fuel Level Increment</t>
        </is>
      </c>
      <c r="D5441" s="129" t="n">
        <v>99999</v>
      </c>
      <c r="E5441" s="130" t="inlineStr">
        <is>
          <t>CT</t>
        </is>
      </c>
      <c r="F5441" s="130" t="inlineStr">
        <is>
          <t>NAICS-22 Cogen</t>
        </is>
      </c>
      <c r="G5441" s="130" t="inlineStr">
        <is>
          <t>FC</t>
        </is>
      </c>
      <c r="H5441" s="130" t="inlineStr">
        <is>
          <t>NG</t>
        </is>
      </c>
      <c r="I5441" s="130" t="inlineStr">
        <is>
          <t>NG</t>
        </is>
      </c>
      <c r="J5441" s="131" t="n">
        <v>0</v>
      </c>
      <c r="K5441" s="129" t="n">
        <v>2020</v>
      </c>
      <c r="L5441" s="120">
        <f>IF(VLOOKUP(H5441,'Cross-Page Data'!$D$4:$F$48,3,FALSE)="natural gas",VLOOKUP(G5441,'Cross-Page Data'!$I$4:$J$19,2,FALSE),IF(VLOOKUP(H5441,'Cross-Page Data'!$D$4:$F$48,3,FALSE)="solar",IF(G5441="PV","solar PV","solar thermal"),IF(VLOOKUP(H5441,'Cross-Page Data'!$D$4:$F$48,3,FALSE)="wind",VLOOKUP(G5441,'Cross-Page Data'!$I$4:$J$19,2,FALSE),IF(VLOOKUP(H5441,'Cross-Page Data'!$D$4:$F$48,3,FALSE)="hydro",VLOOKUP(G5441,'Cross-Page Data'!$I$4:$J$19,2,FALSE),VLOOKUP(H5441,'Cross-Page Data'!$D$4:$F$48,3,FALSE)))))</f>
        <v/>
      </c>
      <c r="M5441" s="120">
        <f>IF(AND($P$2=FALSE,OR(F5441="Commercial NAICS Cogen",F5441="Industrial NAICS Cogen",F5441="NAICS-22 Cogen")),FALSE,IF(AND($P$3=FALSE,OR(F5441="Commercial NAICS Cogen",F5441="Commercial NAICS Non-Cogen",F5441="Industrial NAICS Cogen", F5441="industrial NAICS non-Cogen")),FALSE, TRUE))</f>
        <v/>
      </c>
    </row>
    <row r="5442">
      <c r="A5442" s="129" t="n">
        <v>99999</v>
      </c>
      <c r="B5442" s="130" t="inlineStr">
        <is>
          <t>State-Fuel Level Increment</t>
        </is>
      </c>
      <c r="C5442" s="130" t="inlineStr">
        <is>
          <t>State-Fuel Level Increment</t>
        </is>
      </c>
      <c r="D5442" s="129" t="n">
        <v>99999</v>
      </c>
      <c r="E5442" s="130" t="inlineStr">
        <is>
          <t>CT</t>
        </is>
      </c>
      <c r="F5442" s="130" t="inlineStr">
        <is>
          <t>Commercial NAICS Non-Cogen</t>
        </is>
      </c>
      <c r="G5442" s="130" t="inlineStr">
        <is>
          <t>FC</t>
        </is>
      </c>
      <c r="H5442" s="130" t="inlineStr">
        <is>
          <t>NG</t>
        </is>
      </c>
      <c r="I5442" s="130" t="inlineStr">
        <is>
          <t>NG</t>
        </is>
      </c>
      <c r="J5442" s="131" t="n">
        <v>0</v>
      </c>
      <c r="K5442" s="129" t="n">
        <v>2020</v>
      </c>
      <c r="L5442" s="120">
        <f>IF(VLOOKUP(H5442,'Cross-Page Data'!$D$4:$F$48,3,FALSE)="natural gas",VLOOKUP(G5442,'Cross-Page Data'!$I$4:$J$19,2,FALSE),IF(VLOOKUP(H5442,'Cross-Page Data'!$D$4:$F$48,3,FALSE)="solar",IF(G5442="PV","solar PV","solar thermal"),IF(VLOOKUP(H5442,'Cross-Page Data'!$D$4:$F$48,3,FALSE)="wind",VLOOKUP(G5442,'Cross-Page Data'!$I$4:$J$19,2,FALSE),IF(VLOOKUP(H5442,'Cross-Page Data'!$D$4:$F$48,3,FALSE)="hydro",VLOOKUP(G5442,'Cross-Page Data'!$I$4:$J$19,2,FALSE),VLOOKUP(H5442,'Cross-Page Data'!$D$4:$F$48,3,FALSE)))))</f>
        <v/>
      </c>
      <c r="M5442" s="120">
        <f>IF(AND($P$2=FALSE,OR(F5442="Commercial NAICS Cogen",F5442="Industrial NAICS Cogen",F5442="NAICS-22 Cogen")),FALSE,IF(AND($P$3=FALSE,OR(F5442="Commercial NAICS Cogen",F5442="Commercial NAICS Non-Cogen",F5442="Industrial NAICS Cogen", F5442="industrial NAICS non-Cogen")),FALSE, TRUE))</f>
        <v/>
      </c>
    </row>
    <row r="5443">
      <c r="A5443" s="129" t="n">
        <v>99999</v>
      </c>
      <c r="B5443" s="130" t="inlineStr">
        <is>
          <t>State-Fuel Level Increment</t>
        </is>
      </c>
      <c r="C5443" s="130" t="inlineStr">
        <is>
          <t>State-Fuel Level Increment</t>
        </is>
      </c>
      <c r="D5443" s="129" t="n">
        <v>99999</v>
      </c>
      <c r="E5443" s="130" t="inlineStr">
        <is>
          <t>CT</t>
        </is>
      </c>
      <c r="F5443" s="130" t="inlineStr">
        <is>
          <t>Commercial NAICS Cogen</t>
        </is>
      </c>
      <c r="G5443" s="130" t="inlineStr">
        <is>
          <t>FC</t>
        </is>
      </c>
      <c r="H5443" s="130" t="inlineStr">
        <is>
          <t>NG</t>
        </is>
      </c>
      <c r="I5443" s="130" t="inlineStr">
        <is>
          <t>NG</t>
        </is>
      </c>
      <c r="J5443" s="131" t="n">
        <v>0</v>
      </c>
      <c r="K5443" s="129" t="n">
        <v>2020</v>
      </c>
      <c r="L5443" s="120">
        <f>IF(VLOOKUP(H5443,'Cross-Page Data'!$D$4:$F$48,3,FALSE)="natural gas",VLOOKUP(G5443,'Cross-Page Data'!$I$4:$J$19,2,FALSE),IF(VLOOKUP(H5443,'Cross-Page Data'!$D$4:$F$48,3,FALSE)="solar",IF(G5443="PV","solar PV","solar thermal"),IF(VLOOKUP(H5443,'Cross-Page Data'!$D$4:$F$48,3,FALSE)="wind",VLOOKUP(G5443,'Cross-Page Data'!$I$4:$J$19,2,FALSE),IF(VLOOKUP(H5443,'Cross-Page Data'!$D$4:$F$48,3,FALSE)="hydro",VLOOKUP(G5443,'Cross-Page Data'!$I$4:$J$19,2,FALSE),VLOOKUP(H5443,'Cross-Page Data'!$D$4:$F$48,3,FALSE)))))</f>
        <v/>
      </c>
      <c r="M5443" s="120">
        <f>IF(AND($P$2=FALSE,OR(F5443="Commercial NAICS Cogen",F5443="Industrial NAICS Cogen",F5443="NAICS-22 Cogen")),FALSE,IF(AND($P$3=FALSE,OR(F5443="Commercial NAICS Cogen",F5443="Commercial NAICS Non-Cogen",F5443="Industrial NAICS Cogen", F5443="industrial NAICS non-Cogen")),FALSE, TRUE))</f>
        <v/>
      </c>
    </row>
    <row r="5444">
      <c r="A5444" s="129" t="n">
        <v>99999</v>
      </c>
      <c r="B5444" s="130" t="inlineStr">
        <is>
          <t>State-Fuel Level Increment</t>
        </is>
      </c>
      <c r="C5444" s="130" t="inlineStr">
        <is>
          <t>State-Fuel Level Increment</t>
        </is>
      </c>
      <c r="D5444" s="129" t="n">
        <v>99999</v>
      </c>
      <c r="E5444" s="130" t="inlineStr">
        <is>
          <t>CT</t>
        </is>
      </c>
      <c r="F5444" s="130" t="inlineStr">
        <is>
          <t>Industrial NAICS Cogen</t>
        </is>
      </c>
      <c r="G5444" s="130" t="inlineStr">
        <is>
          <t>FC</t>
        </is>
      </c>
      <c r="H5444" s="130" t="inlineStr">
        <is>
          <t>NG</t>
        </is>
      </c>
      <c r="I5444" s="130" t="inlineStr">
        <is>
          <t>NG</t>
        </is>
      </c>
      <c r="J5444" s="131" t="n">
        <v>0</v>
      </c>
      <c r="K5444" s="129" t="n">
        <v>2020</v>
      </c>
      <c r="L5444" s="120">
        <f>IF(VLOOKUP(H5444,'Cross-Page Data'!$D$4:$F$48,3,FALSE)="natural gas",VLOOKUP(G5444,'Cross-Page Data'!$I$4:$J$19,2,FALSE),IF(VLOOKUP(H5444,'Cross-Page Data'!$D$4:$F$48,3,FALSE)="solar",IF(G5444="PV","solar PV","solar thermal"),IF(VLOOKUP(H5444,'Cross-Page Data'!$D$4:$F$48,3,FALSE)="wind",VLOOKUP(G5444,'Cross-Page Data'!$I$4:$J$19,2,FALSE),IF(VLOOKUP(H5444,'Cross-Page Data'!$D$4:$F$48,3,FALSE)="hydro",VLOOKUP(G5444,'Cross-Page Data'!$I$4:$J$19,2,FALSE),VLOOKUP(H5444,'Cross-Page Data'!$D$4:$F$48,3,FALSE)))))</f>
        <v/>
      </c>
      <c r="M5444" s="120">
        <f>IF(AND($P$2=FALSE,OR(F5444="Commercial NAICS Cogen",F5444="Industrial NAICS Cogen",F5444="NAICS-22 Cogen")),FALSE,IF(AND($P$3=FALSE,OR(F5444="Commercial NAICS Cogen",F5444="Commercial NAICS Non-Cogen",F5444="Industrial NAICS Cogen", F5444="industrial NAICS non-Cogen")),FALSE, TRUE))</f>
        <v/>
      </c>
    </row>
    <row r="5445">
      <c r="A5445" s="129" t="n">
        <v>99999</v>
      </c>
      <c r="B5445" s="130" t="inlineStr">
        <is>
          <t>State-Fuel Level Increment</t>
        </is>
      </c>
      <c r="C5445" s="130" t="inlineStr">
        <is>
          <t>State-Fuel Level Increment</t>
        </is>
      </c>
      <c r="D5445" s="129" t="n">
        <v>99999</v>
      </c>
      <c r="E5445" s="130" t="inlineStr">
        <is>
          <t>DE</t>
        </is>
      </c>
      <c r="F5445" s="130" t="inlineStr">
        <is>
          <t>NAICS-22 Non-Cogen</t>
        </is>
      </c>
      <c r="G5445" s="130" t="inlineStr">
        <is>
          <t>FC</t>
        </is>
      </c>
      <c r="H5445" s="130" t="inlineStr">
        <is>
          <t>NG</t>
        </is>
      </c>
      <c r="I5445" s="130" t="inlineStr">
        <is>
          <t>NG</t>
        </is>
      </c>
      <c r="J5445" s="131" t="n">
        <v>0</v>
      </c>
      <c r="K5445" s="129" t="n">
        <v>2020</v>
      </c>
      <c r="L5445" s="120">
        <f>IF(VLOOKUP(H5445,'Cross-Page Data'!$D$4:$F$48,3,FALSE)="natural gas",VLOOKUP(G5445,'Cross-Page Data'!$I$4:$J$19,2,FALSE),IF(VLOOKUP(H5445,'Cross-Page Data'!$D$4:$F$48,3,FALSE)="solar",IF(G5445="PV","solar PV","solar thermal"),IF(VLOOKUP(H5445,'Cross-Page Data'!$D$4:$F$48,3,FALSE)="wind",VLOOKUP(G5445,'Cross-Page Data'!$I$4:$J$19,2,FALSE),IF(VLOOKUP(H5445,'Cross-Page Data'!$D$4:$F$48,3,FALSE)="hydro",VLOOKUP(G5445,'Cross-Page Data'!$I$4:$J$19,2,FALSE),VLOOKUP(H5445,'Cross-Page Data'!$D$4:$F$48,3,FALSE)))))</f>
        <v/>
      </c>
      <c r="M5445" s="120">
        <f>IF(AND($P$2=FALSE,OR(F5445="Commercial NAICS Cogen",F5445="Industrial NAICS Cogen",F5445="NAICS-22 Cogen")),FALSE,IF(AND($P$3=FALSE,OR(F5445="Commercial NAICS Cogen",F5445="Commercial NAICS Non-Cogen",F5445="Industrial NAICS Cogen", F5445="industrial NAICS non-Cogen")),FALSE, TRUE))</f>
        <v/>
      </c>
    </row>
    <row r="5446">
      <c r="A5446" s="129" t="n">
        <v>99999</v>
      </c>
      <c r="B5446" s="130" t="inlineStr">
        <is>
          <t>State-Fuel Level Increment</t>
        </is>
      </c>
      <c r="C5446" s="130" t="inlineStr">
        <is>
          <t>State-Fuel Level Increment</t>
        </is>
      </c>
      <c r="D5446" s="129" t="n">
        <v>99999</v>
      </c>
      <c r="E5446" s="130" t="inlineStr">
        <is>
          <t>GA</t>
        </is>
      </c>
      <c r="F5446" s="130" t="inlineStr">
        <is>
          <t>Electric Utility</t>
        </is>
      </c>
      <c r="G5446" s="130" t="inlineStr">
        <is>
          <t>FC</t>
        </is>
      </c>
      <c r="H5446" s="130" t="inlineStr">
        <is>
          <t>NG</t>
        </is>
      </c>
      <c r="I5446" s="130" t="inlineStr">
        <is>
          <t>NG</t>
        </is>
      </c>
      <c r="J5446" s="131" t="n">
        <v>0</v>
      </c>
      <c r="K5446" s="129" t="n">
        <v>2020</v>
      </c>
      <c r="L5446" s="120">
        <f>IF(VLOOKUP(H5446,'Cross-Page Data'!$D$4:$F$48,3,FALSE)="natural gas",VLOOKUP(G5446,'Cross-Page Data'!$I$4:$J$19,2,FALSE),IF(VLOOKUP(H5446,'Cross-Page Data'!$D$4:$F$48,3,FALSE)="solar",IF(G5446="PV","solar PV","solar thermal"),IF(VLOOKUP(H5446,'Cross-Page Data'!$D$4:$F$48,3,FALSE)="wind",VLOOKUP(G5446,'Cross-Page Data'!$I$4:$J$19,2,FALSE),IF(VLOOKUP(H5446,'Cross-Page Data'!$D$4:$F$48,3,FALSE)="hydro",VLOOKUP(G5446,'Cross-Page Data'!$I$4:$J$19,2,FALSE),VLOOKUP(H5446,'Cross-Page Data'!$D$4:$F$48,3,FALSE)))))</f>
        <v/>
      </c>
      <c r="M5446" s="120">
        <f>IF(AND($P$2=FALSE,OR(F5446="Commercial NAICS Cogen",F5446="Industrial NAICS Cogen",F5446="NAICS-22 Cogen")),FALSE,IF(AND($P$3=FALSE,OR(F5446="Commercial NAICS Cogen",F5446="Commercial NAICS Non-Cogen",F5446="Industrial NAICS Cogen", F5446="industrial NAICS non-Cogen")),FALSE, TRUE))</f>
        <v/>
      </c>
    </row>
    <row r="5447">
      <c r="A5447" s="129" t="n">
        <v>99999</v>
      </c>
      <c r="B5447" s="130" t="inlineStr">
        <is>
          <t>State-Fuel Level Increment</t>
        </is>
      </c>
      <c r="C5447" s="130" t="inlineStr">
        <is>
          <t>State-Fuel Level Increment</t>
        </is>
      </c>
      <c r="D5447" s="129" t="n">
        <v>99999</v>
      </c>
      <c r="E5447" s="130" t="inlineStr">
        <is>
          <t>MA</t>
        </is>
      </c>
      <c r="F5447" s="130" t="inlineStr">
        <is>
          <t>Commercial NAICS Non-Cogen</t>
        </is>
      </c>
      <c r="G5447" s="130" t="inlineStr">
        <is>
          <t>FC</t>
        </is>
      </c>
      <c r="H5447" s="130" t="inlineStr">
        <is>
          <t>NG</t>
        </is>
      </c>
      <c r="I5447" s="130" t="inlineStr">
        <is>
          <t>NG</t>
        </is>
      </c>
      <c r="J5447" s="131" t="n">
        <v>0</v>
      </c>
      <c r="K5447" s="129" t="n">
        <v>2020</v>
      </c>
      <c r="L5447" s="120">
        <f>IF(VLOOKUP(H5447,'Cross-Page Data'!$D$4:$F$48,3,FALSE)="natural gas",VLOOKUP(G5447,'Cross-Page Data'!$I$4:$J$19,2,FALSE),IF(VLOOKUP(H5447,'Cross-Page Data'!$D$4:$F$48,3,FALSE)="solar",IF(G5447="PV","solar PV","solar thermal"),IF(VLOOKUP(H5447,'Cross-Page Data'!$D$4:$F$48,3,FALSE)="wind",VLOOKUP(G5447,'Cross-Page Data'!$I$4:$J$19,2,FALSE),IF(VLOOKUP(H5447,'Cross-Page Data'!$D$4:$F$48,3,FALSE)="hydro",VLOOKUP(G5447,'Cross-Page Data'!$I$4:$J$19,2,FALSE),VLOOKUP(H5447,'Cross-Page Data'!$D$4:$F$48,3,FALSE)))))</f>
        <v/>
      </c>
      <c r="M5447" s="120">
        <f>IF(AND($P$2=FALSE,OR(F5447="Commercial NAICS Cogen",F5447="Industrial NAICS Cogen",F5447="NAICS-22 Cogen")),FALSE,IF(AND($P$3=FALSE,OR(F5447="Commercial NAICS Cogen",F5447="Commercial NAICS Non-Cogen",F5447="Industrial NAICS Cogen", F5447="industrial NAICS non-Cogen")),FALSE, TRUE))</f>
        <v/>
      </c>
    </row>
    <row r="5448">
      <c r="A5448" s="129" t="n">
        <v>99999</v>
      </c>
      <c r="B5448" s="130" t="inlineStr">
        <is>
          <t>State-Fuel Level Increment</t>
        </is>
      </c>
      <c r="C5448" s="130" t="inlineStr">
        <is>
          <t>State-Fuel Level Increment</t>
        </is>
      </c>
      <c r="D5448" s="129" t="n">
        <v>99999</v>
      </c>
      <c r="E5448" s="130" t="inlineStr">
        <is>
          <t>NJ</t>
        </is>
      </c>
      <c r="F5448" s="130" t="inlineStr">
        <is>
          <t>NAICS-22 Non-Cogen</t>
        </is>
      </c>
      <c r="G5448" s="130" t="inlineStr">
        <is>
          <t>FC</t>
        </is>
      </c>
      <c r="H5448" s="130" t="inlineStr">
        <is>
          <t>NG</t>
        </is>
      </c>
      <c r="I5448" s="130" t="inlineStr">
        <is>
          <t>NG</t>
        </is>
      </c>
      <c r="J5448" s="131" t="n">
        <v>0</v>
      </c>
      <c r="K5448" s="129" t="n">
        <v>2020</v>
      </c>
      <c r="L5448" s="120">
        <f>IF(VLOOKUP(H5448,'Cross-Page Data'!$D$4:$F$48,3,FALSE)="natural gas",VLOOKUP(G5448,'Cross-Page Data'!$I$4:$J$19,2,FALSE),IF(VLOOKUP(H5448,'Cross-Page Data'!$D$4:$F$48,3,FALSE)="solar",IF(G5448="PV","solar PV","solar thermal"),IF(VLOOKUP(H5448,'Cross-Page Data'!$D$4:$F$48,3,FALSE)="wind",VLOOKUP(G5448,'Cross-Page Data'!$I$4:$J$19,2,FALSE),IF(VLOOKUP(H5448,'Cross-Page Data'!$D$4:$F$48,3,FALSE)="hydro",VLOOKUP(G5448,'Cross-Page Data'!$I$4:$J$19,2,FALSE),VLOOKUP(H5448,'Cross-Page Data'!$D$4:$F$48,3,FALSE)))))</f>
        <v/>
      </c>
      <c r="M5448" s="120">
        <f>IF(AND($P$2=FALSE,OR(F5448="Commercial NAICS Cogen",F5448="Industrial NAICS Cogen",F5448="NAICS-22 Cogen")),FALSE,IF(AND($P$3=FALSE,OR(F5448="Commercial NAICS Cogen",F5448="Commercial NAICS Non-Cogen",F5448="Industrial NAICS Cogen", F5448="industrial NAICS non-Cogen")),FALSE, TRUE))</f>
        <v/>
      </c>
    </row>
    <row r="5449">
      <c r="A5449" s="129" t="n">
        <v>99999</v>
      </c>
      <c r="B5449" s="130" t="inlineStr">
        <is>
          <t>State-Fuel Level Increment</t>
        </is>
      </c>
      <c r="C5449" s="130" t="inlineStr">
        <is>
          <t>State-Fuel Level Increment</t>
        </is>
      </c>
      <c r="D5449" s="129" t="n">
        <v>99999</v>
      </c>
      <c r="E5449" s="130" t="inlineStr">
        <is>
          <t>NY</t>
        </is>
      </c>
      <c r="F5449" s="130" t="inlineStr">
        <is>
          <t>NAICS-22 Non-Cogen</t>
        </is>
      </c>
      <c r="G5449" s="130" t="inlineStr">
        <is>
          <t>FC</t>
        </is>
      </c>
      <c r="H5449" s="130" t="inlineStr">
        <is>
          <t>NG</t>
        </is>
      </c>
      <c r="I5449" s="130" t="inlineStr">
        <is>
          <t>NG</t>
        </is>
      </c>
      <c r="J5449" s="131" t="n">
        <v>0</v>
      </c>
      <c r="K5449" s="129" t="n">
        <v>2020</v>
      </c>
      <c r="L5449" s="120">
        <f>IF(VLOOKUP(H5449,'Cross-Page Data'!$D$4:$F$48,3,FALSE)="natural gas",VLOOKUP(G5449,'Cross-Page Data'!$I$4:$J$19,2,FALSE),IF(VLOOKUP(H5449,'Cross-Page Data'!$D$4:$F$48,3,FALSE)="solar",IF(G5449="PV","solar PV","solar thermal"),IF(VLOOKUP(H5449,'Cross-Page Data'!$D$4:$F$48,3,FALSE)="wind",VLOOKUP(G5449,'Cross-Page Data'!$I$4:$J$19,2,FALSE),IF(VLOOKUP(H5449,'Cross-Page Data'!$D$4:$F$48,3,FALSE)="hydro",VLOOKUP(G5449,'Cross-Page Data'!$I$4:$J$19,2,FALSE),VLOOKUP(H5449,'Cross-Page Data'!$D$4:$F$48,3,FALSE)))))</f>
        <v/>
      </c>
      <c r="M5449" s="120">
        <f>IF(AND($P$2=FALSE,OR(F5449="Commercial NAICS Cogen",F5449="Industrial NAICS Cogen",F5449="NAICS-22 Cogen")),FALSE,IF(AND($P$3=FALSE,OR(F5449="Commercial NAICS Cogen",F5449="Commercial NAICS Non-Cogen",F5449="Industrial NAICS Cogen", F5449="industrial NAICS non-Cogen")),FALSE, TRUE))</f>
        <v/>
      </c>
    </row>
    <row r="5450">
      <c r="A5450" s="129" t="n">
        <v>99999</v>
      </c>
      <c r="B5450" s="130" t="inlineStr">
        <is>
          <t>State-Fuel Level Increment</t>
        </is>
      </c>
      <c r="C5450" s="130" t="inlineStr">
        <is>
          <t>State-Fuel Level Increment</t>
        </is>
      </c>
      <c r="D5450" s="129" t="n">
        <v>99999</v>
      </c>
      <c r="E5450" s="130" t="inlineStr">
        <is>
          <t>CA</t>
        </is>
      </c>
      <c r="F5450" s="130" t="inlineStr">
        <is>
          <t>NAICS-22 Non-Cogen</t>
        </is>
      </c>
      <c r="G5450" s="130" t="inlineStr">
        <is>
          <t>FC</t>
        </is>
      </c>
      <c r="H5450" s="130" t="inlineStr">
        <is>
          <t>OBG</t>
        </is>
      </c>
      <c r="I5450" s="130" t="inlineStr">
        <is>
          <t>ORW</t>
        </is>
      </c>
      <c r="J5450" s="131" t="n">
        <v>0</v>
      </c>
      <c r="K5450" s="129" t="n">
        <v>2020</v>
      </c>
      <c r="L5450" s="120">
        <f>IF(VLOOKUP(H5450,'Cross-Page Data'!$D$4:$F$48,3,FALSE)="natural gas",VLOOKUP(G5450,'Cross-Page Data'!$I$4:$J$19,2,FALSE),IF(VLOOKUP(H5450,'Cross-Page Data'!$D$4:$F$48,3,FALSE)="solar",IF(G5450="PV","solar PV","solar thermal"),IF(VLOOKUP(H5450,'Cross-Page Data'!$D$4:$F$48,3,FALSE)="wind",VLOOKUP(G5450,'Cross-Page Data'!$I$4:$J$19,2,FALSE),IF(VLOOKUP(H5450,'Cross-Page Data'!$D$4:$F$48,3,FALSE)="hydro",VLOOKUP(G5450,'Cross-Page Data'!$I$4:$J$19,2,FALSE),VLOOKUP(H5450,'Cross-Page Data'!$D$4:$F$48,3,FALSE)))))</f>
        <v/>
      </c>
      <c r="M5450" s="120">
        <f>IF(AND($P$2=FALSE,OR(F5450="Commercial NAICS Cogen",F5450="Industrial NAICS Cogen",F5450="NAICS-22 Cogen")),FALSE,IF(AND($P$3=FALSE,OR(F5450="Commercial NAICS Cogen",F5450="Commercial NAICS Non-Cogen",F5450="Industrial NAICS Cogen", F5450="industrial NAICS non-Cogen")),FALSE, TRUE))</f>
        <v/>
      </c>
    </row>
    <row r="5451">
      <c r="A5451" s="129" t="n">
        <v>99999</v>
      </c>
      <c r="B5451" s="130" t="inlineStr">
        <is>
          <t>State-Fuel Level Increment</t>
        </is>
      </c>
      <c r="C5451" s="130" t="inlineStr">
        <is>
          <t>State-Fuel Level Increment</t>
        </is>
      </c>
      <c r="D5451" s="129" t="n">
        <v>99999</v>
      </c>
      <c r="E5451" s="130" t="inlineStr">
        <is>
          <t>CA</t>
        </is>
      </c>
      <c r="F5451" s="130" t="inlineStr">
        <is>
          <t>NAICS-22 Cogen</t>
        </is>
      </c>
      <c r="G5451" s="130" t="inlineStr">
        <is>
          <t>FC</t>
        </is>
      </c>
      <c r="H5451" s="130" t="inlineStr">
        <is>
          <t>OBG</t>
        </is>
      </c>
      <c r="I5451" s="130" t="inlineStr">
        <is>
          <t>ORW</t>
        </is>
      </c>
      <c r="J5451" s="131" t="n">
        <v>0</v>
      </c>
      <c r="K5451" s="129" t="n">
        <v>2020</v>
      </c>
      <c r="L5451" s="120">
        <f>IF(VLOOKUP(H5451,'Cross-Page Data'!$D$4:$F$48,3,FALSE)="natural gas",VLOOKUP(G5451,'Cross-Page Data'!$I$4:$J$19,2,FALSE),IF(VLOOKUP(H5451,'Cross-Page Data'!$D$4:$F$48,3,FALSE)="solar",IF(G5451="PV","solar PV","solar thermal"),IF(VLOOKUP(H5451,'Cross-Page Data'!$D$4:$F$48,3,FALSE)="wind",VLOOKUP(G5451,'Cross-Page Data'!$I$4:$J$19,2,FALSE),IF(VLOOKUP(H5451,'Cross-Page Data'!$D$4:$F$48,3,FALSE)="hydro",VLOOKUP(G5451,'Cross-Page Data'!$I$4:$J$19,2,FALSE),VLOOKUP(H5451,'Cross-Page Data'!$D$4:$F$48,3,FALSE)))))</f>
        <v/>
      </c>
      <c r="M5451" s="120">
        <f>IF(AND($P$2=FALSE,OR(F5451="Commercial NAICS Cogen",F5451="Industrial NAICS Cogen",F5451="NAICS-22 Cogen")),FALSE,IF(AND($P$3=FALSE,OR(F5451="Commercial NAICS Cogen",F5451="Commercial NAICS Non-Cogen",F5451="Industrial NAICS Cogen", F5451="industrial NAICS non-Cogen")),FALSE, TRUE))</f>
        <v/>
      </c>
    </row>
    <row r="5452">
      <c r="A5452" s="129" t="n">
        <v>99999</v>
      </c>
      <c r="B5452" s="130" t="inlineStr">
        <is>
          <t>State-Fuel Level Increment</t>
        </is>
      </c>
      <c r="C5452" s="130" t="inlineStr">
        <is>
          <t>State-Fuel Level Increment</t>
        </is>
      </c>
      <c r="D5452" s="129" t="n">
        <v>99999</v>
      </c>
      <c r="E5452" s="130" t="inlineStr">
        <is>
          <t>CA</t>
        </is>
      </c>
      <c r="F5452" s="130" t="inlineStr">
        <is>
          <t>Commercial NAICS Cogen</t>
        </is>
      </c>
      <c r="G5452" s="130" t="inlineStr">
        <is>
          <t>FC</t>
        </is>
      </c>
      <c r="H5452" s="130" t="inlineStr">
        <is>
          <t>OBG</t>
        </is>
      </c>
      <c r="I5452" s="130" t="inlineStr">
        <is>
          <t>ORW</t>
        </is>
      </c>
      <c r="J5452" s="131" t="n">
        <v>0</v>
      </c>
      <c r="K5452" s="129" t="n">
        <v>2020</v>
      </c>
      <c r="L5452" s="120">
        <f>IF(VLOOKUP(H5452,'Cross-Page Data'!$D$4:$F$48,3,FALSE)="natural gas",VLOOKUP(G5452,'Cross-Page Data'!$I$4:$J$19,2,FALSE),IF(VLOOKUP(H5452,'Cross-Page Data'!$D$4:$F$48,3,FALSE)="solar",IF(G5452="PV","solar PV","solar thermal"),IF(VLOOKUP(H5452,'Cross-Page Data'!$D$4:$F$48,3,FALSE)="wind",VLOOKUP(G5452,'Cross-Page Data'!$I$4:$J$19,2,FALSE),IF(VLOOKUP(H5452,'Cross-Page Data'!$D$4:$F$48,3,FALSE)="hydro",VLOOKUP(G5452,'Cross-Page Data'!$I$4:$J$19,2,FALSE),VLOOKUP(H5452,'Cross-Page Data'!$D$4:$F$48,3,FALSE)))))</f>
        <v/>
      </c>
      <c r="M5452" s="120">
        <f>IF(AND($P$2=FALSE,OR(F5452="Commercial NAICS Cogen",F5452="Industrial NAICS Cogen",F5452="NAICS-22 Cogen")),FALSE,IF(AND($P$3=FALSE,OR(F5452="Commercial NAICS Cogen",F5452="Commercial NAICS Non-Cogen",F5452="Industrial NAICS Cogen", F5452="industrial NAICS non-Cogen")),FALSE, TRUE))</f>
        <v/>
      </c>
    </row>
    <row r="5453">
      <c r="A5453" s="129" t="n">
        <v>99999</v>
      </c>
      <c r="B5453" s="130" t="inlineStr">
        <is>
          <t>State-Fuel Level Increment</t>
        </is>
      </c>
      <c r="C5453" s="130" t="inlineStr">
        <is>
          <t>State-Fuel Level Increment</t>
        </is>
      </c>
      <c r="D5453" s="129" t="n">
        <v>99999</v>
      </c>
      <c r="E5453" s="130" t="inlineStr">
        <is>
          <t>CA</t>
        </is>
      </c>
      <c r="F5453" s="130" t="inlineStr">
        <is>
          <t>Industrial NAICS Non-Cogen</t>
        </is>
      </c>
      <c r="G5453" s="130" t="inlineStr">
        <is>
          <t>FC</t>
        </is>
      </c>
      <c r="H5453" s="130" t="inlineStr">
        <is>
          <t>OBG</t>
        </is>
      </c>
      <c r="I5453" s="130" t="inlineStr">
        <is>
          <t>ORW</t>
        </is>
      </c>
      <c r="J5453" s="131" t="n">
        <v>0</v>
      </c>
      <c r="K5453" s="129" t="n">
        <v>2020</v>
      </c>
      <c r="L5453" s="120">
        <f>IF(VLOOKUP(H5453,'Cross-Page Data'!$D$4:$F$48,3,FALSE)="natural gas",VLOOKUP(G5453,'Cross-Page Data'!$I$4:$J$19,2,FALSE),IF(VLOOKUP(H5453,'Cross-Page Data'!$D$4:$F$48,3,FALSE)="solar",IF(G5453="PV","solar PV","solar thermal"),IF(VLOOKUP(H5453,'Cross-Page Data'!$D$4:$F$48,3,FALSE)="wind",VLOOKUP(G5453,'Cross-Page Data'!$I$4:$J$19,2,FALSE),IF(VLOOKUP(H5453,'Cross-Page Data'!$D$4:$F$48,3,FALSE)="hydro",VLOOKUP(G5453,'Cross-Page Data'!$I$4:$J$19,2,FALSE),VLOOKUP(H5453,'Cross-Page Data'!$D$4:$F$48,3,FALSE)))))</f>
        <v/>
      </c>
      <c r="M5453" s="120">
        <f>IF(AND($P$2=FALSE,OR(F5453="Commercial NAICS Cogen",F5453="Industrial NAICS Cogen",F5453="NAICS-22 Cogen")),FALSE,IF(AND($P$3=FALSE,OR(F5453="Commercial NAICS Cogen",F5453="Commercial NAICS Non-Cogen",F5453="Industrial NAICS Cogen", F5453="industrial NAICS non-Cogen")),FALSE, TRUE))</f>
        <v/>
      </c>
    </row>
    <row r="5454">
      <c r="A5454" s="129" t="n">
        <v>99999</v>
      </c>
      <c r="B5454" s="130" t="inlineStr">
        <is>
          <t>State-Fuel Level Increment</t>
        </is>
      </c>
      <c r="C5454" s="130" t="inlineStr">
        <is>
          <t>State-Fuel Level Increment</t>
        </is>
      </c>
      <c r="D5454" s="129" t="n">
        <v>99999</v>
      </c>
      <c r="E5454" s="130" t="inlineStr">
        <is>
          <t>AK</t>
        </is>
      </c>
      <c r="F5454" s="130" t="inlineStr">
        <is>
          <t>Electric Utility</t>
        </is>
      </c>
      <c r="G5454" s="130" t="inlineStr">
        <is>
          <t>FW</t>
        </is>
      </c>
      <c r="H5454" s="130" t="inlineStr">
        <is>
          <t>MWH</t>
        </is>
      </c>
      <c r="I5454" s="130" t="inlineStr">
        <is>
          <t>OTH</t>
        </is>
      </c>
      <c r="J5454" s="131" t="n">
        <v>0</v>
      </c>
      <c r="K5454" s="129" t="n">
        <v>2020</v>
      </c>
      <c r="L5454" s="120">
        <f>IF(VLOOKUP(H5454,'Cross-Page Data'!$D$4:$F$48,3,FALSE)="natural gas",VLOOKUP(G5454,'Cross-Page Data'!$I$4:$J$19,2,FALSE),IF(VLOOKUP(H5454,'Cross-Page Data'!$D$4:$F$48,3,FALSE)="solar",IF(G5454="PV","solar PV","solar thermal"),IF(VLOOKUP(H5454,'Cross-Page Data'!$D$4:$F$48,3,FALSE)="wind",VLOOKUP(G5454,'Cross-Page Data'!$I$4:$J$19,2,FALSE),IF(VLOOKUP(H5454,'Cross-Page Data'!$D$4:$F$48,3,FALSE)="hydro",VLOOKUP(G5454,'Cross-Page Data'!$I$4:$J$19,2,FALSE),VLOOKUP(H5454,'Cross-Page Data'!$D$4:$F$48,3,FALSE)))))</f>
        <v/>
      </c>
      <c r="M5454" s="120">
        <f>IF(AND($P$2=FALSE,OR(F5454="Commercial NAICS Cogen",F5454="Industrial NAICS Cogen",F5454="NAICS-22 Cogen")),FALSE,IF(AND($P$3=FALSE,OR(F5454="Commercial NAICS Cogen",F5454="Commercial NAICS Non-Cogen",F5454="Industrial NAICS Cogen", F5454="industrial NAICS non-Cogen")),FALSE, TRUE))</f>
        <v/>
      </c>
    </row>
    <row r="5455">
      <c r="A5455" s="129" t="n">
        <v>99999</v>
      </c>
      <c r="B5455" s="130" t="inlineStr">
        <is>
          <t>State-Fuel Level Increment</t>
        </is>
      </c>
      <c r="C5455" s="130" t="inlineStr">
        <is>
          <t>State-Fuel Level Increment</t>
        </is>
      </c>
      <c r="D5455" s="129" t="n">
        <v>99999</v>
      </c>
      <c r="E5455" s="130" t="inlineStr">
        <is>
          <t>NY</t>
        </is>
      </c>
      <c r="F5455" s="130" t="inlineStr">
        <is>
          <t>NAICS-22 Non-Cogen</t>
        </is>
      </c>
      <c r="G5455" s="130" t="inlineStr">
        <is>
          <t>FW</t>
        </is>
      </c>
      <c r="H5455" s="130" t="inlineStr">
        <is>
          <t>MWH</t>
        </is>
      </c>
      <c r="I5455" s="130" t="inlineStr">
        <is>
          <t>OTH</t>
        </is>
      </c>
      <c r="J5455" s="131" t="n">
        <v>0</v>
      </c>
      <c r="K5455" s="129" t="n">
        <v>2020</v>
      </c>
      <c r="L5455" s="120">
        <f>IF(VLOOKUP(H5455,'Cross-Page Data'!$D$4:$F$48,3,FALSE)="natural gas",VLOOKUP(G5455,'Cross-Page Data'!$I$4:$J$19,2,FALSE),IF(VLOOKUP(H5455,'Cross-Page Data'!$D$4:$F$48,3,FALSE)="solar",IF(G5455="PV","solar PV","solar thermal"),IF(VLOOKUP(H5455,'Cross-Page Data'!$D$4:$F$48,3,FALSE)="wind",VLOOKUP(G5455,'Cross-Page Data'!$I$4:$J$19,2,FALSE),IF(VLOOKUP(H5455,'Cross-Page Data'!$D$4:$F$48,3,FALSE)="hydro",VLOOKUP(G5455,'Cross-Page Data'!$I$4:$J$19,2,FALSE),VLOOKUP(H5455,'Cross-Page Data'!$D$4:$F$48,3,FALSE)))))</f>
        <v/>
      </c>
      <c r="M5455" s="120">
        <f>IF(AND($P$2=FALSE,OR(F5455="Commercial NAICS Cogen",F5455="Industrial NAICS Cogen",F5455="NAICS-22 Cogen")),FALSE,IF(AND($P$3=FALSE,OR(F5455="Commercial NAICS Cogen",F5455="Commercial NAICS Non-Cogen",F5455="Industrial NAICS Cogen", F5455="industrial NAICS non-Cogen")),FALSE, TRUE))</f>
        <v/>
      </c>
    </row>
    <row r="5456">
      <c r="A5456" s="129" t="n">
        <v>99999</v>
      </c>
      <c r="B5456" s="130" t="inlineStr">
        <is>
          <t>State-Fuel Level Increment</t>
        </is>
      </c>
      <c r="C5456" s="130" t="inlineStr">
        <is>
          <t>State-Fuel Level Increment</t>
        </is>
      </c>
      <c r="D5456" s="129" t="n">
        <v>99999</v>
      </c>
      <c r="E5456" s="130" t="inlineStr">
        <is>
          <t>PA</t>
        </is>
      </c>
      <c r="F5456" s="130" t="inlineStr">
        <is>
          <t>NAICS-22 Non-Cogen</t>
        </is>
      </c>
      <c r="G5456" s="130" t="inlineStr">
        <is>
          <t>FW</t>
        </is>
      </c>
      <c r="H5456" s="130" t="inlineStr">
        <is>
          <t>MWH</t>
        </is>
      </c>
      <c r="I5456" s="130" t="inlineStr">
        <is>
          <t>OTH</t>
        </is>
      </c>
      <c r="J5456" s="131" t="n">
        <v>0</v>
      </c>
      <c r="K5456" s="129" t="n">
        <v>2020</v>
      </c>
      <c r="L5456" s="120">
        <f>IF(VLOOKUP(H5456,'Cross-Page Data'!$D$4:$F$48,3,FALSE)="natural gas",VLOOKUP(G5456,'Cross-Page Data'!$I$4:$J$19,2,FALSE),IF(VLOOKUP(H5456,'Cross-Page Data'!$D$4:$F$48,3,FALSE)="solar",IF(G5456="PV","solar PV","solar thermal"),IF(VLOOKUP(H5456,'Cross-Page Data'!$D$4:$F$48,3,FALSE)="wind",VLOOKUP(G5456,'Cross-Page Data'!$I$4:$J$19,2,FALSE),IF(VLOOKUP(H5456,'Cross-Page Data'!$D$4:$F$48,3,FALSE)="hydro",VLOOKUP(G5456,'Cross-Page Data'!$I$4:$J$19,2,FALSE),VLOOKUP(H5456,'Cross-Page Data'!$D$4:$F$48,3,FALSE)))))</f>
        <v/>
      </c>
      <c r="M5456" s="120">
        <f>IF(AND($P$2=FALSE,OR(F5456="Commercial NAICS Cogen",F5456="Industrial NAICS Cogen",F5456="NAICS-22 Cogen")),FALSE,IF(AND($P$3=FALSE,OR(F5456="Commercial NAICS Cogen",F5456="Commercial NAICS Non-Cogen",F5456="Industrial NAICS Cogen", F5456="industrial NAICS non-Cogen")),FALSE, TRUE))</f>
        <v/>
      </c>
    </row>
    <row r="5457">
      <c r="A5457" s="129" t="n">
        <v>99999</v>
      </c>
      <c r="B5457" s="130" t="inlineStr">
        <is>
          <t>State-Fuel Level Increment</t>
        </is>
      </c>
      <c r="C5457" s="130" t="inlineStr">
        <is>
          <t>State-Fuel Level Increment</t>
        </is>
      </c>
      <c r="D5457" s="129" t="n">
        <v>99999</v>
      </c>
      <c r="E5457" s="130" t="inlineStr">
        <is>
          <t>TX</t>
        </is>
      </c>
      <c r="F5457" s="130" t="inlineStr">
        <is>
          <t>Electric Utility</t>
        </is>
      </c>
      <c r="G5457" s="130" t="inlineStr">
        <is>
          <t>FW</t>
        </is>
      </c>
      <c r="H5457" s="130" t="inlineStr">
        <is>
          <t>MWH</t>
        </is>
      </c>
      <c r="I5457" s="130" t="inlineStr">
        <is>
          <t>OTH</t>
        </is>
      </c>
      <c r="J5457" s="131" t="n">
        <v>0</v>
      </c>
      <c r="K5457" s="129" t="n">
        <v>2020</v>
      </c>
      <c r="L5457" s="120">
        <f>IF(VLOOKUP(H5457,'Cross-Page Data'!$D$4:$F$48,3,FALSE)="natural gas",VLOOKUP(G5457,'Cross-Page Data'!$I$4:$J$19,2,FALSE),IF(VLOOKUP(H5457,'Cross-Page Data'!$D$4:$F$48,3,FALSE)="solar",IF(G5457="PV","solar PV","solar thermal"),IF(VLOOKUP(H5457,'Cross-Page Data'!$D$4:$F$48,3,FALSE)="wind",VLOOKUP(G5457,'Cross-Page Data'!$I$4:$J$19,2,FALSE),IF(VLOOKUP(H5457,'Cross-Page Data'!$D$4:$F$48,3,FALSE)="hydro",VLOOKUP(G5457,'Cross-Page Data'!$I$4:$J$19,2,FALSE),VLOOKUP(H5457,'Cross-Page Data'!$D$4:$F$48,3,FALSE)))))</f>
        <v/>
      </c>
      <c r="M5457" s="120">
        <f>IF(AND($P$2=FALSE,OR(F5457="Commercial NAICS Cogen",F5457="Industrial NAICS Cogen",F5457="NAICS-22 Cogen")),FALSE,IF(AND($P$3=FALSE,OR(F5457="Commercial NAICS Cogen",F5457="Commercial NAICS Non-Cogen",F5457="Industrial NAICS Cogen", F5457="industrial NAICS non-Cogen")),FALSE, TRUE))</f>
        <v/>
      </c>
    </row>
    <row r="5458">
      <c r="A5458" s="129" t="n">
        <v>99999</v>
      </c>
      <c r="B5458" s="130" t="inlineStr">
        <is>
          <t>State-Fuel Level Increment</t>
        </is>
      </c>
      <c r="C5458" s="130" t="inlineStr">
        <is>
          <t>State-Fuel Level Increment</t>
        </is>
      </c>
      <c r="D5458" s="129" t="n">
        <v>99999</v>
      </c>
      <c r="E5458" s="130" t="inlineStr">
        <is>
          <t>CT</t>
        </is>
      </c>
      <c r="F5458" s="130" t="inlineStr">
        <is>
          <t>NAICS-22 Non-Cogen</t>
        </is>
      </c>
      <c r="G5458" s="130" t="inlineStr">
        <is>
          <t>GT</t>
        </is>
      </c>
      <c r="H5458" s="130" t="inlineStr">
        <is>
          <t>BIT</t>
        </is>
      </c>
      <c r="I5458" s="130" t="inlineStr">
        <is>
          <t>COL</t>
        </is>
      </c>
      <c r="J5458" s="131" t="n">
        <v>0</v>
      </c>
      <c r="K5458" s="129" t="n">
        <v>2020</v>
      </c>
      <c r="L5458" s="120">
        <f>IF(VLOOKUP(H5458,'Cross-Page Data'!$D$4:$F$48,3,FALSE)="natural gas",VLOOKUP(G5458,'Cross-Page Data'!$I$4:$J$19,2,FALSE),IF(VLOOKUP(H5458,'Cross-Page Data'!$D$4:$F$48,3,FALSE)="solar",IF(G5458="PV","solar PV","solar thermal"),IF(VLOOKUP(H5458,'Cross-Page Data'!$D$4:$F$48,3,FALSE)="wind",VLOOKUP(G5458,'Cross-Page Data'!$I$4:$J$19,2,FALSE),IF(VLOOKUP(H5458,'Cross-Page Data'!$D$4:$F$48,3,FALSE)="hydro",VLOOKUP(G5458,'Cross-Page Data'!$I$4:$J$19,2,FALSE),VLOOKUP(H5458,'Cross-Page Data'!$D$4:$F$48,3,FALSE)))))</f>
        <v/>
      </c>
      <c r="M5458" s="120">
        <f>IF(AND($P$2=FALSE,OR(F5458="Commercial NAICS Cogen",F5458="Industrial NAICS Cogen",F5458="NAICS-22 Cogen")),FALSE,IF(AND($P$3=FALSE,OR(F5458="Commercial NAICS Cogen",F5458="Commercial NAICS Non-Cogen",F5458="Industrial NAICS Cogen", F5458="industrial NAICS non-Cogen")),FALSE, TRUE))</f>
        <v/>
      </c>
    </row>
    <row r="5459">
      <c r="A5459" s="129" t="n">
        <v>99999</v>
      </c>
      <c r="B5459" s="130" t="inlineStr">
        <is>
          <t>State-Fuel Level Increment</t>
        </is>
      </c>
      <c r="C5459" s="130" t="inlineStr">
        <is>
          <t>State-Fuel Level Increment</t>
        </is>
      </c>
      <c r="D5459" s="129" t="n">
        <v>99999</v>
      </c>
      <c r="E5459" s="130" t="inlineStr">
        <is>
          <t>IA</t>
        </is>
      </c>
      <c r="F5459" s="130" t="inlineStr">
        <is>
          <t>Electric Utility</t>
        </is>
      </c>
      <c r="G5459" s="130" t="inlineStr">
        <is>
          <t>GT</t>
        </is>
      </c>
      <c r="H5459" s="130" t="inlineStr">
        <is>
          <t>BIT</t>
        </is>
      </c>
      <c r="I5459" s="130" t="inlineStr">
        <is>
          <t>COL</t>
        </is>
      </c>
      <c r="J5459" s="131" t="n">
        <v>0</v>
      </c>
      <c r="K5459" s="129" t="n">
        <v>2020</v>
      </c>
      <c r="L5459" s="120">
        <f>IF(VLOOKUP(H5459,'Cross-Page Data'!$D$4:$F$48,3,FALSE)="natural gas",VLOOKUP(G5459,'Cross-Page Data'!$I$4:$J$19,2,FALSE),IF(VLOOKUP(H5459,'Cross-Page Data'!$D$4:$F$48,3,FALSE)="solar",IF(G5459="PV","solar PV","solar thermal"),IF(VLOOKUP(H5459,'Cross-Page Data'!$D$4:$F$48,3,FALSE)="wind",VLOOKUP(G5459,'Cross-Page Data'!$I$4:$J$19,2,FALSE),IF(VLOOKUP(H5459,'Cross-Page Data'!$D$4:$F$48,3,FALSE)="hydro",VLOOKUP(G5459,'Cross-Page Data'!$I$4:$J$19,2,FALSE),VLOOKUP(H5459,'Cross-Page Data'!$D$4:$F$48,3,FALSE)))))</f>
        <v/>
      </c>
      <c r="M5459" s="120">
        <f>IF(AND($P$2=FALSE,OR(F5459="Commercial NAICS Cogen",F5459="Industrial NAICS Cogen",F5459="NAICS-22 Cogen")),FALSE,IF(AND($P$3=FALSE,OR(F5459="Commercial NAICS Cogen",F5459="Commercial NAICS Non-Cogen",F5459="Industrial NAICS Cogen", F5459="industrial NAICS non-Cogen")),FALSE, TRUE))</f>
        <v/>
      </c>
    </row>
    <row r="5460">
      <c r="A5460" s="129" t="n">
        <v>99999</v>
      </c>
      <c r="B5460" s="130" t="inlineStr">
        <is>
          <t>State-Fuel Level Increment</t>
        </is>
      </c>
      <c r="C5460" s="130" t="inlineStr">
        <is>
          <t>State-Fuel Level Increment</t>
        </is>
      </c>
      <c r="D5460" s="129" t="n">
        <v>99999</v>
      </c>
      <c r="E5460" s="130" t="inlineStr">
        <is>
          <t>IL</t>
        </is>
      </c>
      <c r="F5460" s="130" t="inlineStr">
        <is>
          <t>Electric Utility</t>
        </is>
      </c>
      <c r="G5460" s="130" t="inlineStr">
        <is>
          <t>GT</t>
        </is>
      </c>
      <c r="H5460" s="130" t="inlineStr">
        <is>
          <t>BIT</t>
        </is>
      </c>
      <c r="I5460" s="130" t="inlineStr">
        <is>
          <t>COL</t>
        </is>
      </c>
      <c r="J5460" s="131" t="n">
        <v>0</v>
      </c>
      <c r="K5460" s="129" t="n">
        <v>2020</v>
      </c>
      <c r="L5460" s="120">
        <f>IF(VLOOKUP(H5460,'Cross-Page Data'!$D$4:$F$48,3,FALSE)="natural gas",VLOOKUP(G5460,'Cross-Page Data'!$I$4:$J$19,2,FALSE),IF(VLOOKUP(H5460,'Cross-Page Data'!$D$4:$F$48,3,FALSE)="solar",IF(G5460="PV","solar PV","solar thermal"),IF(VLOOKUP(H5460,'Cross-Page Data'!$D$4:$F$48,3,FALSE)="wind",VLOOKUP(G5460,'Cross-Page Data'!$I$4:$J$19,2,FALSE),IF(VLOOKUP(H5460,'Cross-Page Data'!$D$4:$F$48,3,FALSE)="hydro",VLOOKUP(G5460,'Cross-Page Data'!$I$4:$J$19,2,FALSE),VLOOKUP(H5460,'Cross-Page Data'!$D$4:$F$48,3,FALSE)))))</f>
        <v/>
      </c>
      <c r="M5460" s="120">
        <f>IF(AND($P$2=FALSE,OR(F5460="Commercial NAICS Cogen",F5460="Industrial NAICS Cogen",F5460="NAICS-22 Cogen")),FALSE,IF(AND($P$3=FALSE,OR(F5460="Commercial NAICS Cogen",F5460="Commercial NAICS Non-Cogen",F5460="Industrial NAICS Cogen", F5460="industrial NAICS non-Cogen")),FALSE, TRUE))</f>
        <v/>
      </c>
    </row>
    <row r="5461">
      <c r="A5461" s="129" t="n">
        <v>99999</v>
      </c>
      <c r="B5461" s="130" t="inlineStr">
        <is>
          <t>State-Fuel Level Increment</t>
        </is>
      </c>
      <c r="C5461" s="130" t="inlineStr">
        <is>
          <t>State-Fuel Level Increment</t>
        </is>
      </c>
      <c r="D5461" s="129" t="n">
        <v>99999</v>
      </c>
      <c r="E5461" s="130" t="inlineStr">
        <is>
          <t>IL</t>
        </is>
      </c>
      <c r="F5461" s="130" t="inlineStr">
        <is>
          <t>Industrial NAICS Cogen</t>
        </is>
      </c>
      <c r="G5461" s="130" t="inlineStr">
        <is>
          <t>GT</t>
        </is>
      </c>
      <c r="H5461" s="130" t="inlineStr">
        <is>
          <t>BIT</t>
        </is>
      </c>
      <c r="I5461" s="130" t="inlineStr">
        <is>
          <t>COL</t>
        </is>
      </c>
      <c r="J5461" s="131" t="n">
        <v>0</v>
      </c>
      <c r="K5461" s="129" t="n">
        <v>2020</v>
      </c>
      <c r="L5461" s="120">
        <f>IF(VLOOKUP(H5461,'Cross-Page Data'!$D$4:$F$48,3,FALSE)="natural gas",VLOOKUP(G5461,'Cross-Page Data'!$I$4:$J$19,2,FALSE),IF(VLOOKUP(H5461,'Cross-Page Data'!$D$4:$F$48,3,FALSE)="solar",IF(G5461="PV","solar PV","solar thermal"),IF(VLOOKUP(H5461,'Cross-Page Data'!$D$4:$F$48,3,FALSE)="wind",VLOOKUP(G5461,'Cross-Page Data'!$I$4:$J$19,2,FALSE),IF(VLOOKUP(H5461,'Cross-Page Data'!$D$4:$F$48,3,FALSE)="hydro",VLOOKUP(G5461,'Cross-Page Data'!$I$4:$J$19,2,FALSE),VLOOKUP(H5461,'Cross-Page Data'!$D$4:$F$48,3,FALSE)))))</f>
        <v/>
      </c>
      <c r="M5461" s="120">
        <f>IF(AND($P$2=FALSE,OR(F5461="Commercial NAICS Cogen",F5461="Industrial NAICS Cogen",F5461="NAICS-22 Cogen")),FALSE,IF(AND($P$3=FALSE,OR(F5461="Commercial NAICS Cogen",F5461="Commercial NAICS Non-Cogen",F5461="Industrial NAICS Cogen", F5461="industrial NAICS non-Cogen")),FALSE, TRUE))</f>
        <v/>
      </c>
    </row>
    <row r="5462">
      <c r="A5462" s="129" t="n">
        <v>99999</v>
      </c>
      <c r="B5462" s="130" t="inlineStr">
        <is>
          <t>State-Fuel Level Increment</t>
        </is>
      </c>
      <c r="C5462" s="130" t="inlineStr">
        <is>
          <t>State-Fuel Level Increment</t>
        </is>
      </c>
      <c r="D5462" s="129" t="n">
        <v>99999</v>
      </c>
      <c r="E5462" s="130" t="inlineStr">
        <is>
          <t>KY</t>
        </is>
      </c>
      <c r="F5462" s="130" t="inlineStr">
        <is>
          <t>Electric Utility</t>
        </is>
      </c>
      <c r="G5462" s="130" t="inlineStr">
        <is>
          <t>GT</t>
        </is>
      </c>
      <c r="H5462" s="130" t="inlineStr">
        <is>
          <t>BIT</t>
        </is>
      </c>
      <c r="I5462" s="130" t="inlineStr">
        <is>
          <t>COL</t>
        </is>
      </c>
      <c r="J5462" s="131" t="n">
        <v>0</v>
      </c>
      <c r="K5462" s="129" t="n">
        <v>2020</v>
      </c>
      <c r="L5462" s="120">
        <f>IF(VLOOKUP(H5462,'Cross-Page Data'!$D$4:$F$48,3,FALSE)="natural gas",VLOOKUP(G5462,'Cross-Page Data'!$I$4:$J$19,2,FALSE),IF(VLOOKUP(H5462,'Cross-Page Data'!$D$4:$F$48,3,FALSE)="solar",IF(G5462="PV","solar PV","solar thermal"),IF(VLOOKUP(H5462,'Cross-Page Data'!$D$4:$F$48,3,FALSE)="wind",VLOOKUP(G5462,'Cross-Page Data'!$I$4:$J$19,2,FALSE),IF(VLOOKUP(H5462,'Cross-Page Data'!$D$4:$F$48,3,FALSE)="hydro",VLOOKUP(G5462,'Cross-Page Data'!$I$4:$J$19,2,FALSE),VLOOKUP(H5462,'Cross-Page Data'!$D$4:$F$48,3,FALSE)))))</f>
        <v/>
      </c>
      <c r="M5462" s="120">
        <f>IF(AND($P$2=FALSE,OR(F5462="Commercial NAICS Cogen",F5462="Industrial NAICS Cogen",F5462="NAICS-22 Cogen")),FALSE,IF(AND($P$3=FALSE,OR(F5462="Commercial NAICS Cogen",F5462="Commercial NAICS Non-Cogen",F5462="Industrial NAICS Cogen", F5462="industrial NAICS non-Cogen")),FALSE, TRUE))</f>
        <v/>
      </c>
    </row>
    <row r="5463">
      <c r="A5463" s="129" t="n">
        <v>99999</v>
      </c>
      <c r="B5463" s="130" t="inlineStr">
        <is>
          <t>State-Fuel Level Increment</t>
        </is>
      </c>
      <c r="C5463" s="130" t="inlineStr">
        <is>
          <t>State-Fuel Level Increment</t>
        </is>
      </c>
      <c r="D5463" s="129" t="n">
        <v>99999</v>
      </c>
      <c r="E5463" s="130" t="inlineStr">
        <is>
          <t>MO</t>
        </is>
      </c>
      <c r="F5463" s="130" t="inlineStr">
        <is>
          <t>Electric Utility</t>
        </is>
      </c>
      <c r="G5463" s="130" t="inlineStr">
        <is>
          <t>GT</t>
        </is>
      </c>
      <c r="H5463" s="130" t="inlineStr">
        <is>
          <t>BIT</t>
        </is>
      </c>
      <c r="I5463" s="130" t="inlineStr">
        <is>
          <t>COL</t>
        </is>
      </c>
      <c r="J5463" s="131" t="n">
        <v>0</v>
      </c>
      <c r="K5463" s="129" t="n">
        <v>2020</v>
      </c>
      <c r="L5463" s="120">
        <f>IF(VLOOKUP(H5463,'Cross-Page Data'!$D$4:$F$48,3,FALSE)="natural gas",VLOOKUP(G5463,'Cross-Page Data'!$I$4:$J$19,2,FALSE),IF(VLOOKUP(H5463,'Cross-Page Data'!$D$4:$F$48,3,FALSE)="solar",IF(G5463="PV","solar PV","solar thermal"),IF(VLOOKUP(H5463,'Cross-Page Data'!$D$4:$F$48,3,FALSE)="wind",VLOOKUP(G5463,'Cross-Page Data'!$I$4:$J$19,2,FALSE),IF(VLOOKUP(H5463,'Cross-Page Data'!$D$4:$F$48,3,FALSE)="hydro",VLOOKUP(G5463,'Cross-Page Data'!$I$4:$J$19,2,FALSE),VLOOKUP(H5463,'Cross-Page Data'!$D$4:$F$48,3,FALSE)))))</f>
        <v/>
      </c>
      <c r="M5463" s="120">
        <f>IF(AND($P$2=FALSE,OR(F5463="Commercial NAICS Cogen",F5463="Industrial NAICS Cogen",F5463="NAICS-22 Cogen")),FALSE,IF(AND($P$3=FALSE,OR(F5463="Commercial NAICS Cogen",F5463="Commercial NAICS Non-Cogen",F5463="Industrial NAICS Cogen", F5463="industrial NAICS non-Cogen")),FALSE, TRUE))</f>
        <v/>
      </c>
    </row>
    <row r="5464">
      <c r="A5464" s="129" t="n">
        <v>99999</v>
      </c>
      <c r="B5464" s="130" t="inlineStr">
        <is>
          <t>State-Fuel Level Increment</t>
        </is>
      </c>
      <c r="C5464" s="130" t="inlineStr">
        <is>
          <t>State-Fuel Level Increment</t>
        </is>
      </c>
      <c r="D5464" s="129" t="n">
        <v>99999</v>
      </c>
      <c r="E5464" s="130" t="inlineStr">
        <is>
          <t>NC</t>
        </is>
      </c>
      <c r="F5464" s="130" t="inlineStr">
        <is>
          <t>Electric Utility</t>
        </is>
      </c>
      <c r="G5464" s="130" t="inlineStr">
        <is>
          <t>GT</t>
        </is>
      </c>
      <c r="H5464" s="130" t="inlineStr">
        <is>
          <t>BIT</t>
        </is>
      </c>
      <c r="I5464" s="130" t="inlineStr">
        <is>
          <t>COL</t>
        </is>
      </c>
      <c r="J5464" s="131" t="n">
        <v>0</v>
      </c>
      <c r="K5464" s="129" t="n">
        <v>2020</v>
      </c>
      <c r="L5464" s="120">
        <f>IF(VLOOKUP(H5464,'Cross-Page Data'!$D$4:$F$48,3,FALSE)="natural gas",VLOOKUP(G5464,'Cross-Page Data'!$I$4:$J$19,2,FALSE),IF(VLOOKUP(H5464,'Cross-Page Data'!$D$4:$F$48,3,FALSE)="solar",IF(G5464="PV","solar PV","solar thermal"),IF(VLOOKUP(H5464,'Cross-Page Data'!$D$4:$F$48,3,FALSE)="wind",VLOOKUP(G5464,'Cross-Page Data'!$I$4:$J$19,2,FALSE),IF(VLOOKUP(H5464,'Cross-Page Data'!$D$4:$F$48,3,FALSE)="hydro",VLOOKUP(G5464,'Cross-Page Data'!$I$4:$J$19,2,FALSE),VLOOKUP(H5464,'Cross-Page Data'!$D$4:$F$48,3,FALSE)))))</f>
        <v/>
      </c>
      <c r="M5464" s="120">
        <f>IF(AND($P$2=FALSE,OR(F5464="Commercial NAICS Cogen",F5464="Industrial NAICS Cogen",F5464="NAICS-22 Cogen")),FALSE,IF(AND($P$3=FALSE,OR(F5464="Commercial NAICS Cogen",F5464="Commercial NAICS Non-Cogen",F5464="Industrial NAICS Cogen", F5464="industrial NAICS non-Cogen")),FALSE, TRUE))</f>
        <v/>
      </c>
    </row>
    <row r="5465">
      <c r="A5465" s="129" t="n">
        <v>99999</v>
      </c>
      <c r="B5465" s="130" t="inlineStr">
        <is>
          <t>State-Fuel Level Increment</t>
        </is>
      </c>
      <c r="C5465" s="130" t="inlineStr">
        <is>
          <t>State-Fuel Level Increment</t>
        </is>
      </c>
      <c r="D5465" s="129" t="n">
        <v>99999</v>
      </c>
      <c r="E5465" s="130" t="inlineStr">
        <is>
          <t>NY</t>
        </is>
      </c>
      <c r="F5465" s="130" t="inlineStr">
        <is>
          <t>Electric Utility</t>
        </is>
      </c>
      <c r="G5465" s="130" t="inlineStr">
        <is>
          <t>GT</t>
        </is>
      </c>
      <c r="H5465" s="130" t="inlineStr">
        <is>
          <t>BIT</t>
        </is>
      </c>
      <c r="I5465" s="130" t="inlineStr">
        <is>
          <t>COL</t>
        </is>
      </c>
      <c r="J5465" s="131" t="n">
        <v>0</v>
      </c>
      <c r="K5465" s="129" t="n">
        <v>2020</v>
      </c>
      <c r="L5465" s="120">
        <f>IF(VLOOKUP(H5465,'Cross-Page Data'!$D$4:$F$48,3,FALSE)="natural gas",VLOOKUP(G5465,'Cross-Page Data'!$I$4:$J$19,2,FALSE),IF(VLOOKUP(H5465,'Cross-Page Data'!$D$4:$F$48,3,FALSE)="solar",IF(G5465="PV","solar PV","solar thermal"),IF(VLOOKUP(H5465,'Cross-Page Data'!$D$4:$F$48,3,FALSE)="wind",VLOOKUP(G5465,'Cross-Page Data'!$I$4:$J$19,2,FALSE),IF(VLOOKUP(H5465,'Cross-Page Data'!$D$4:$F$48,3,FALSE)="hydro",VLOOKUP(G5465,'Cross-Page Data'!$I$4:$J$19,2,FALSE),VLOOKUP(H5465,'Cross-Page Data'!$D$4:$F$48,3,FALSE)))))</f>
        <v/>
      </c>
      <c r="M5465" s="120">
        <f>IF(AND($P$2=FALSE,OR(F5465="Commercial NAICS Cogen",F5465="Industrial NAICS Cogen",F5465="NAICS-22 Cogen")),FALSE,IF(AND($P$3=FALSE,OR(F5465="Commercial NAICS Cogen",F5465="Commercial NAICS Non-Cogen",F5465="Industrial NAICS Cogen", F5465="industrial NAICS non-Cogen")),FALSE, TRUE))</f>
        <v/>
      </c>
    </row>
    <row r="5466">
      <c r="A5466" s="129" t="n">
        <v>99999</v>
      </c>
      <c r="B5466" s="130" t="inlineStr">
        <is>
          <t>State-Fuel Level Increment</t>
        </is>
      </c>
      <c r="C5466" s="130" t="inlineStr">
        <is>
          <t>State-Fuel Level Increment</t>
        </is>
      </c>
      <c r="D5466" s="129" t="n">
        <v>99999</v>
      </c>
      <c r="E5466" s="130" t="inlineStr">
        <is>
          <t>OH</t>
        </is>
      </c>
      <c r="F5466" s="130" t="inlineStr">
        <is>
          <t>Electric Utility</t>
        </is>
      </c>
      <c r="G5466" s="130" t="inlineStr">
        <is>
          <t>GT</t>
        </is>
      </c>
      <c r="H5466" s="130" t="inlineStr">
        <is>
          <t>BIT</t>
        </is>
      </c>
      <c r="I5466" s="130" t="inlineStr">
        <is>
          <t>COL</t>
        </is>
      </c>
      <c r="J5466" s="131" t="n">
        <v>0</v>
      </c>
      <c r="K5466" s="129" t="n">
        <v>2020</v>
      </c>
      <c r="L5466" s="120">
        <f>IF(VLOOKUP(H5466,'Cross-Page Data'!$D$4:$F$48,3,FALSE)="natural gas",VLOOKUP(G5466,'Cross-Page Data'!$I$4:$J$19,2,FALSE),IF(VLOOKUP(H5466,'Cross-Page Data'!$D$4:$F$48,3,FALSE)="solar",IF(G5466="PV","solar PV","solar thermal"),IF(VLOOKUP(H5466,'Cross-Page Data'!$D$4:$F$48,3,FALSE)="wind",VLOOKUP(G5466,'Cross-Page Data'!$I$4:$J$19,2,FALSE),IF(VLOOKUP(H5466,'Cross-Page Data'!$D$4:$F$48,3,FALSE)="hydro",VLOOKUP(G5466,'Cross-Page Data'!$I$4:$J$19,2,FALSE),VLOOKUP(H5466,'Cross-Page Data'!$D$4:$F$48,3,FALSE)))))</f>
        <v/>
      </c>
      <c r="M5466" s="120">
        <f>IF(AND($P$2=FALSE,OR(F5466="Commercial NAICS Cogen",F5466="Industrial NAICS Cogen",F5466="NAICS-22 Cogen")),FALSE,IF(AND($P$3=FALSE,OR(F5466="Commercial NAICS Cogen",F5466="Commercial NAICS Non-Cogen",F5466="Industrial NAICS Cogen", F5466="industrial NAICS non-Cogen")),FALSE, TRUE))</f>
        <v/>
      </c>
    </row>
    <row r="5467">
      <c r="A5467" s="129" t="n">
        <v>99999</v>
      </c>
      <c r="B5467" s="130" t="inlineStr">
        <is>
          <t>State-Fuel Level Increment</t>
        </is>
      </c>
      <c r="C5467" s="130" t="inlineStr">
        <is>
          <t>State-Fuel Level Increment</t>
        </is>
      </c>
      <c r="D5467" s="129" t="n">
        <v>99999</v>
      </c>
      <c r="E5467" s="130" t="inlineStr">
        <is>
          <t>OH</t>
        </is>
      </c>
      <c r="F5467" s="130" t="inlineStr">
        <is>
          <t>NAICS-22 Non-Cogen</t>
        </is>
      </c>
      <c r="G5467" s="130" t="inlineStr">
        <is>
          <t>GT</t>
        </is>
      </c>
      <c r="H5467" s="130" t="inlineStr">
        <is>
          <t>BIT</t>
        </is>
      </c>
      <c r="I5467" s="130" t="inlineStr">
        <is>
          <t>COL</t>
        </is>
      </c>
      <c r="J5467" s="131" t="n">
        <v>0</v>
      </c>
      <c r="K5467" s="129" t="n">
        <v>2020</v>
      </c>
      <c r="L5467" s="120">
        <f>IF(VLOOKUP(H5467,'Cross-Page Data'!$D$4:$F$48,3,FALSE)="natural gas",VLOOKUP(G5467,'Cross-Page Data'!$I$4:$J$19,2,FALSE),IF(VLOOKUP(H5467,'Cross-Page Data'!$D$4:$F$48,3,FALSE)="solar",IF(G5467="PV","solar PV","solar thermal"),IF(VLOOKUP(H5467,'Cross-Page Data'!$D$4:$F$48,3,FALSE)="wind",VLOOKUP(G5467,'Cross-Page Data'!$I$4:$J$19,2,FALSE),IF(VLOOKUP(H5467,'Cross-Page Data'!$D$4:$F$48,3,FALSE)="hydro",VLOOKUP(G5467,'Cross-Page Data'!$I$4:$J$19,2,FALSE),VLOOKUP(H5467,'Cross-Page Data'!$D$4:$F$48,3,FALSE)))))</f>
        <v/>
      </c>
      <c r="M5467" s="120">
        <f>IF(AND($P$2=FALSE,OR(F5467="Commercial NAICS Cogen",F5467="Industrial NAICS Cogen",F5467="NAICS-22 Cogen")),FALSE,IF(AND($P$3=FALSE,OR(F5467="Commercial NAICS Cogen",F5467="Commercial NAICS Non-Cogen",F5467="Industrial NAICS Cogen", F5467="industrial NAICS non-Cogen")),FALSE, TRUE))</f>
        <v/>
      </c>
    </row>
    <row r="5468">
      <c r="A5468" s="129" t="n">
        <v>99999</v>
      </c>
      <c r="B5468" s="130" t="inlineStr">
        <is>
          <t>State-Fuel Level Increment</t>
        </is>
      </c>
      <c r="C5468" s="130" t="inlineStr">
        <is>
          <t>State-Fuel Level Increment</t>
        </is>
      </c>
      <c r="D5468" s="129" t="n">
        <v>99999</v>
      </c>
      <c r="E5468" s="130" t="inlineStr">
        <is>
          <t>PA</t>
        </is>
      </c>
      <c r="F5468" s="130" t="inlineStr">
        <is>
          <t>NAICS-22 Non-Cogen</t>
        </is>
      </c>
      <c r="G5468" s="130" t="inlineStr">
        <is>
          <t>GT</t>
        </is>
      </c>
      <c r="H5468" s="130" t="inlineStr">
        <is>
          <t>BIT</t>
        </is>
      </c>
      <c r="I5468" s="130" t="inlineStr">
        <is>
          <t>COL</t>
        </is>
      </c>
      <c r="J5468" s="131" t="n">
        <v>0</v>
      </c>
      <c r="K5468" s="129" t="n">
        <v>2020</v>
      </c>
      <c r="L5468" s="120">
        <f>IF(VLOOKUP(H5468,'Cross-Page Data'!$D$4:$F$48,3,FALSE)="natural gas",VLOOKUP(G5468,'Cross-Page Data'!$I$4:$J$19,2,FALSE),IF(VLOOKUP(H5468,'Cross-Page Data'!$D$4:$F$48,3,FALSE)="solar",IF(G5468="PV","solar PV","solar thermal"),IF(VLOOKUP(H5468,'Cross-Page Data'!$D$4:$F$48,3,FALSE)="wind",VLOOKUP(G5468,'Cross-Page Data'!$I$4:$J$19,2,FALSE),IF(VLOOKUP(H5468,'Cross-Page Data'!$D$4:$F$48,3,FALSE)="hydro",VLOOKUP(G5468,'Cross-Page Data'!$I$4:$J$19,2,FALSE),VLOOKUP(H5468,'Cross-Page Data'!$D$4:$F$48,3,FALSE)))))</f>
        <v/>
      </c>
      <c r="M5468" s="120">
        <f>IF(AND($P$2=FALSE,OR(F5468="Commercial NAICS Cogen",F5468="Industrial NAICS Cogen",F5468="NAICS-22 Cogen")),FALSE,IF(AND($P$3=FALSE,OR(F5468="Commercial NAICS Cogen",F5468="Commercial NAICS Non-Cogen",F5468="Industrial NAICS Cogen", F5468="industrial NAICS non-Cogen")),FALSE, TRUE))</f>
        <v/>
      </c>
    </row>
    <row r="5469">
      <c r="A5469" s="129" t="n">
        <v>99999</v>
      </c>
      <c r="B5469" s="130" t="inlineStr">
        <is>
          <t>State-Fuel Level Increment</t>
        </is>
      </c>
      <c r="C5469" s="130" t="inlineStr">
        <is>
          <t>State-Fuel Level Increment</t>
        </is>
      </c>
      <c r="D5469" s="129" t="n">
        <v>99999</v>
      </c>
      <c r="E5469" s="130" t="inlineStr">
        <is>
          <t>TN</t>
        </is>
      </c>
      <c r="F5469" s="130" t="inlineStr">
        <is>
          <t>Commercial NAICS Cogen</t>
        </is>
      </c>
      <c r="G5469" s="130" t="inlineStr">
        <is>
          <t>GT</t>
        </is>
      </c>
      <c r="H5469" s="130" t="inlineStr">
        <is>
          <t>BIT</t>
        </is>
      </c>
      <c r="I5469" s="130" t="inlineStr">
        <is>
          <t>COL</t>
        </is>
      </c>
      <c r="J5469" s="131" t="n">
        <v>0</v>
      </c>
      <c r="K5469" s="129" t="n">
        <v>2020</v>
      </c>
      <c r="L5469" s="120">
        <f>IF(VLOOKUP(H5469,'Cross-Page Data'!$D$4:$F$48,3,FALSE)="natural gas",VLOOKUP(G5469,'Cross-Page Data'!$I$4:$J$19,2,FALSE),IF(VLOOKUP(H5469,'Cross-Page Data'!$D$4:$F$48,3,FALSE)="solar",IF(G5469="PV","solar PV","solar thermal"),IF(VLOOKUP(H5469,'Cross-Page Data'!$D$4:$F$48,3,FALSE)="wind",VLOOKUP(G5469,'Cross-Page Data'!$I$4:$J$19,2,FALSE),IF(VLOOKUP(H5469,'Cross-Page Data'!$D$4:$F$48,3,FALSE)="hydro",VLOOKUP(G5469,'Cross-Page Data'!$I$4:$J$19,2,FALSE),VLOOKUP(H5469,'Cross-Page Data'!$D$4:$F$48,3,FALSE)))))</f>
        <v/>
      </c>
      <c r="M5469" s="120">
        <f>IF(AND($P$2=FALSE,OR(F5469="Commercial NAICS Cogen",F5469="Industrial NAICS Cogen",F5469="NAICS-22 Cogen")),FALSE,IF(AND($P$3=FALSE,OR(F5469="Commercial NAICS Cogen",F5469="Commercial NAICS Non-Cogen",F5469="Industrial NAICS Cogen", F5469="industrial NAICS non-Cogen")),FALSE, TRUE))</f>
        <v/>
      </c>
    </row>
    <row r="5470">
      <c r="A5470" s="129" t="n">
        <v>99999</v>
      </c>
      <c r="B5470" s="130" t="inlineStr">
        <is>
          <t>State-Fuel Level Increment</t>
        </is>
      </c>
      <c r="C5470" s="130" t="inlineStr">
        <is>
          <t>State-Fuel Level Increment</t>
        </is>
      </c>
      <c r="D5470" s="129" t="n">
        <v>99999</v>
      </c>
      <c r="E5470" s="130" t="inlineStr">
        <is>
          <t>VA</t>
        </is>
      </c>
      <c r="F5470" s="130" t="inlineStr">
        <is>
          <t>Electric Utility</t>
        </is>
      </c>
      <c r="G5470" s="130" t="inlineStr">
        <is>
          <t>GT</t>
        </is>
      </c>
      <c r="H5470" s="130" t="inlineStr">
        <is>
          <t>BIT</t>
        </is>
      </c>
      <c r="I5470" s="130" t="inlineStr">
        <is>
          <t>COL</t>
        </is>
      </c>
      <c r="J5470" s="131" t="n">
        <v>0</v>
      </c>
      <c r="K5470" s="129" t="n">
        <v>2020</v>
      </c>
      <c r="L5470" s="120">
        <f>IF(VLOOKUP(H5470,'Cross-Page Data'!$D$4:$F$48,3,FALSE)="natural gas",VLOOKUP(G5470,'Cross-Page Data'!$I$4:$J$19,2,FALSE),IF(VLOOKUP(H5470,'Cross-Page Data'!$D$4:$F$48,3,FALSE)="solar",IF(G5470="PV","solar PV","solar thermal"),IF(VLOOKUP(H5470,'Cross-Page Data'!$D$4:$F$48,3,FALSE)="wind",VLOOKUP(G5470,'Cross-Page Data'!$I$4:$J$19,2,FALSE),IF(VLOOKUP(H5470,'Cross-Page Data'!$D$4:$F$48,3,FALSE)="hydro",VLOOKUP(G5470,'Cross-Page Data'!$I$4:$J$19,2,FALSE),VLOOKUP(H5470,'Cross-Page Data'!$D$4:$F$48,3,FALSE)))))</f>
        <v/>
      </c>
      <c r="M5470" s="120">
        <f>IF(AND($P$2=FALSE,OR(F5470="Commercial NAICS Cogen",F5470="Industrial NAICS Cogen",F5470="NAICS-22 Cogen")),FALSE,IF(AND($P$3=FALSE,OR(F5470="Commercial NAICS Cogen",F5470="Commercial NAICS Non-Cogen",F5470="Industrial NAICS Cogen", F5470="industrial NAICS non-Cogen")),FALSE, TRUE))</f>
        <v/>
      </c>
    </row>
    <row r="5471">
      <c r="A5471" s="129" t="n">
        <v>99999</v>
      </c>
      <c r="B5471" s="130" t="inlineStr">
        <is>
          <t>State-Fuel Level Increment</t>
        </is>
      </c>
      <c r="C5471" s="130" t="inlineStr">
        <is>
          <t>State-Fuel Level Increment</t>
        </is>
      </c>
      <c r="D5471" s="129" t="n">
        <v>99999</v>
      </c>
      <c r="E5471" s="130" t="inlineStr">
        <is>
          <t>AK</t>
        </is>
      </c>
      <c r="F5471" s="130" t="inlineStr">
        <is>
          <t>Electric Utility</t>
        </is>
      </c>
      <c r="G5471" s="130" t="inlineStr">
        <is>
          <t>GT</t>
        </is>
      </c>
      <c r="H5471" s="130" t="inlineStr">
        <is>
          <t>DFO</t>
        </is>
      </c>
      <c r="I5471" s="130" t="inlineStr">
        <is>
          <t>DFO</t>
        </is>
      </c>
      <c r="J5471" s="131" t="n">
        <v>9066.108</v>
      </c>
      <c r="K5471" s="129" t="n">
        <v>2020</v>
      </c>
      <c r="L5471" s="120">
        <f>IF(VLOOKUP(H5471,'Cross-Page Data'!$D$4:$F$48,3,FALSE)="natural gas",VLOOKUP(G5471,'Cross-Page Data'!$I$4:$J$19,2,FALSE),IF(VLOOKUP(H5471,'Cross-Page Data'!$D$4:$F$48,3,FALSE)="solar",IF(G5471="PV","solar PV","solar thermal"),IF(VLOOKUP(H5471,'Cross-Page Data'!$D$4:$F$48,3,FALSE)="wind",VLOOKUP(G5471,'Cross-Page Data'!$I$4:$J$19,2,FALSE),IF(VLOOKUP(H5471,'Cross-Page Data'!$D$4:$F$48,3,FALSE)="hydro",VLOOKUP(G5471,'Cross-Page Data'!$I$4:$J$19,2,FALSE),VLOOKUP(H5471,'Cross-Page Data'!$D$4:$F$48,3,FALSE)))))</f>
        <v/>
      </c>
      <c r="M5471" s="120">
        <f>IF(AND($P$2=FALSE,OR(F5471="Commercial NAICS Cogen",F5471="Industrial NAICS Cogen",F5471="NAICS-22 Cogen")),FALSE,IF(AND($P$3=FALSE,OR(F5471="Commercial NAICS Cogen",F5471="Commercial NAICS Non-Cogen",F5471="Industrial NAICS Cogen", F5471="industrial NAICS non-Cogen")),FALSE, TRUE))</f>
        <v/>
      </c>
    </row>
    <row r="5472">
      <c r="A5472" s="129" t="n">
        <v>99999</v>
      </c>
      <c r="B5472" s="130" t="inlineStr">
        <is>
          <t>State-Fuel Level Increment</t>
        </is>
      </c>
      <c r="C5472" s="130" t="inlineStr">
        <is>
          <t>State-Fuel Level Increment</t>
        </is>
      </c>
      <c r="D5472" s="129" t="n">
        <v>99999</v>
      </c>
      <c r="E5472" s="130" t="inlineStr">
        <is>
          <t>AL</t>
        </is>
      </c>
      <c r="F5472" s="130" t="inlineStr">
        <is>
          <t>Electric Utility</t>
        </is>
      </c>
      <c r="G5472" s="130" t="inlineStr">
        <is>
          <t>GT</t>
        </is>
      </c>
      <c r="H5472" s="130" t="inlineStr">
        <is>
          <t>DFO</t>
        </is>
      </c>
      <c r="I5472" s="130" t="inlineStr">
        <is>
          <t>DFO</t>
        </is>
      </c>
      <c r="J5472" s="131" t="n">
        <v>134.451</v>
      </c>
      <c r="K5472" s="129" t="n">
        <v>2020</v>
      </c>
      <c r="L5472" s="120">
        <f>IF(VLOOKUP(H5472,'Cross-Page Data'!$D$4:$F$48,3,FALSE)="natural gas",VLOOKUP(G5472,'Cross-Page Data'!$I$4:$J$19,2,FALSE),IF(VLOOKUP(H5472,'Cross-Page Data'!$D$4:$F$48,3,FALSE)="solar",IF(G5472="PV","solar PV","solar thermal"),IF(VLOOKUP(H5472,'Cross-Page Data'!$D$4:$F$48,3,FALSE)="wind",VLOOKUP(G5472,'Cross-Page Data'!$I$4:$J$19,2,FALSE),IF(VLOOKUP(H5472,'Cross-Page Data'!$D$4:$F$48,3,FALSE)="hydro",VLOOKUP(G5472,'Cross-Page Data'!$I$4:$J$19,2,FALSE),VLOOKUP(H5472,'Cross-Page Data'!$D$4:$F$48,3,FALSE)))))</f>
        <v/>
      </c>
      <c r="M5472" s="120">
        <f>IF(AND($P$2=FALSE,OR(F5472="Commercial NAICS Cogen",F5472="Industrial NAICS Cogen",F5472="NAICS-22 Cogen")),FALSE,IF(AND($P$3=FALSE,OR(F5472="Commercial NAICS Cogen",F5472="Commercial NAICS Non-Cogen",F5472="Industrial NAICS Cogen", F5472="industrial NAICS non-Cogen")),FALSE, TRUE))</f>
        <v/>
      </c>
    </row>
    <row r="5473">
      <c r="A5473" s="129" t="n">
        <v>99999</v>
      </c>
      <c r="B5473" s="130" t="inlineStr">
        <is>
          <t>State-Fuel Level Increment</t>
        </is>
      </c>
      <c r="C5473" s="130" t="inlineStr">
        <is>
          <t>State-Fuel Level Increment</t>
        </is>
      </c>
      <c r="D5473" s="129" t="n">
        <v>99999</v>
      </c>
      <c r="E5473" s="130" t="inlineStr">
        <is>
          <t>AR</t>
        </is>
      </c>
      <c r="F5473" s="130" t="inlineStr">
        <is>
          <t>Electric Utility</t>
        </is>
      </c>
      <c r="G5473" s="130" t="inlineStr">
        <is>
          <t>GT</t>
        </is>
      </c>
      <c r="H5473" s="130" t="inlineStr">
        <is>
          <t>DFO</t>
        </is>
      </c>
      <c r="I5473" s="130" t="inlineStr">
        <is>
          <t>DFO</t>
        </is>
      </c>
      <c r="J5473" s="131" t="n">
        <v>259.883</v>
      </c>
      <c r="K5473" s="129" t="n">
        <v>2020</v>
      </c>
      <c r="L5473" s="120">
        <f>IF(VLOOKUP(H5473,'Cross-Page Data'!$D$4:$F$48,3,FALSE)="natural gas",VLOOKUP(G5473,'Cross-Page Data'!$I$4:$J$19,2,FALSE),IF(VLOOKUP(H5473,'Cross-Page Data'!$D$4:$F$48,3,FALSE)="solar",IF(G5473="PV","solar PV","solar thermal"),IF(VLOOKUP(H5473,'Cross-Page Data'!$D$4:$F$48,3,FALSE)="wind",VLOOKUP(G5473,'Cross-Page Data'!$I$4:$J$19,2,FALSE),IF(VLOOKUP(H5473,'Cross-Page Data'!$D$4:$F$48,3,FALSE)="hydro",VLOOKUP(G5473,'Cross-Page Data'!$I$4:$J$19,2,FALSE),VLOOKUP(H5473,'Cross-Page Data'!$D$4:$F$48,3,FALSE)))))</f>
        <v/>
      </c>
      <c r="M5473" s="120">
        <f>IF(AND($P$2=FALSE,OR(F5473="Commercial NAICS Cogen",F5473="Industrial NAICS Cogen",F5473="NAICS-22 Cogen")),FALSE,IF(AND($P$3=FALSE,OR(F5473="Commercial NAICS Cogen",F5473="Commercial NAICS Non-Cogen",F5473="Industrial NAICS Cogen", F5473="industrial NAICS non-Cogen")),FALSE, TRUE))</f>
        <v/>
      </c>
    </row>
    <row r="5474">
      <c r="A5474" s="129" t="n">
        <v>99999</v>
      </c>
      <c r="B5474" s="130" t="inlineStr">
        <is>
          <t>State-Fuel Level Increment</t>
        </is>
      </c>
      <c r="C5474" s="130" t="inlineStr">
        <is>
          <t>State-Fuel Level Increment</t>
        </is>
      </c>
      <c r="D5474" s="129" t="n">
        <v>99999</v>
      </c>
      <c r="E5474" s="130" t="inlineStr">
        <is>
          <t>AZ</t>
        </is>
      </c>
      <c r="F5474" s="130" t="inlineStr">
        <is>
          <t>Electric Utility</t>
        </is>
      </c>
      <c r="G5474" s="130" t="inlineStr">
        <is>
          <t>GT</t>
        </is>
      </c>
      <c r="H5474" s="130" t="inlineStr">
        <is>
          <t>DFO</t>
        </is>
      </c>
      <c r="I5474" s="130" t="inlineStr">
        <is>
          <t>DFO</t>
        </is>
      </c>
      <c r="J5474" s="131" t="n">
        <v>54.997</v>
      </c>
      <c r="K5474" s="129" t="n">
        <v>2020</v>
      </c>
      <c r="L5474" s="120">
        <f>IF(VLOOKUP(H5474,'Cross-Page Data'!$D$4:$F$48,3,FALSE)="natural gas",VLOOKUP(G5474,'Cross-Page Data'!$I$4:$J$19,2,FALSE),IF(VLOOKUP(H5474,'Cross-Page Data'!$D$4:$F$48,3,FALSE)="solar",IF(G5474="PV","solar PV","solar thermal"),IF(VLOOKUP(H5474,'Cross-Page Data'!$D$4:$F$48,3,FALSE)="wind",VLOOKUP(G5474,'Cross-Page Data'!$I$4:$J$19,2,FALSE),IF(VLOOKUP(H5474,'Cross-Page Data'!$D$4:$F$48,3,FALSE)="hydro",VLOOKUP(G5474,'Cross-Page Data'!$I$4:$J$19,2,FALSE),VLOOKUP(H5474,'Cross-Page Data'!$D$4:$F$48,3,FALSE)))))</f>
        <v/>
      </c>
      <c r="M5474" s="120">
        <f>IF(AND($P$2=FALSE,OR(F5474="Commercial NAICS Cogen",F5474="Industrial NAICS Cogen",F5474="NAICS-22 Cogen")),FALSE,IF(AND($P$3=FALSE,OR(F5474="Commercial NAICS Cogen",F5474="Commercial NAICS Non-Cogen",F5474="Industrial NAICS Cogen", F5474="industrial NAICS non-Cogen")),FALSE, TRUE))</f>
        <v/>
      </c>
    </row>
    <row r="5475">
      <c r="A5475" s="129" t="n">
        <v>99999</v>
      </c>
      <c r="B5475" s="130" t="inlineStr">
        <is>
          <t>State-Fuel Level Increment</t>
        </is>
      </c>
      <c r="C5475" s="130" t="inlineStr">
        <is>
          <t>State-Fuel Level Increment</t>
        </is>
      </c>
      <c r="D5475" s="129" t="n">
        <v>99999</v>
      </c>
      <c r="E5475" s="130" t="inlineStr">
        <is>
          <t>CA</t>
        </is>
      </c>
      <c r="F5475" s="130" t="inlineStr">
        <is>
          <t>Electric Utility</t>
        </is>
      </c>
      <c r="G5475" s="130" t="inlineStr">
        <is>
          <t>GT</t>
        </is>
      </c>
      <c r="H5475" s="130" t="inlineStr">
        <is>
          <t>DFO</t>
        </is>
      </c>
      <c r="I5475" s="130" t="inlineStr">
        <is>
          <t>DFO</t>
        </is>
      </c>
      <c r="J5475" s="131" t="n">
        <v>2052.354</v>
      </c>
      <c r="K5475" s="129" t="n">
        <v>2020</v>
      </c>
      <c r="L5475" s="120">
        <f>IF(VLOOKUP(H5475,'Cross-Page Data'!$D$4:$F$48,3,FALSE)="natural gas",VLOOKUP(G5475,'Cross-Page Data'!$I$4:$J$19,2,FALSE),IF(VLOOKUP(H5475,'Cross-Page Data'!$D$4:$F$48,3,FALSE)="solar",IF(G5475="PV","solar PV","solar thermal"),IF(VLOOKUP(H5475,'Cross-Page Data'!$D$4:$F$48,3,FALSE)="wind",VLOOKUP(G5475,'Cross-Page Data'!$I$4:$J$19,2,FALSE),IF(VLOOKUP(H5475,'Cross-Page Data'!$D$4:$F$48,3,FALSE)="hydro",VLOOKUP(G5475,'Cross-Page Data'!$I$4:$J$19,2,FALSE),VLOOKUP(H5475,'Cross-Page Data'!$D$4:$F$48,3,FALSE)))))</f>
        <v/>
      </c>
      <c r="M5475" s="120">
        <f>IF(AND($P$2=FALSE,OR(F5475="Commercial NAICS Cogen",F5475="Industrial NAICS Cogen",F5475="NAICS-22 Cogen")),FALSE,IF(AND($P$3=FALSE,OR(F5475="Commercial NAICS Cogen",F5475="Commercial NAICS Non-Cogen",F5475="Industrial NAICS Cogen", F5475="industrial NAICS non-Cogen")),FALSE, TRUE))</f>
        <v/>
      </c>
    </row>
    <row r="5476">
      <c r="A5476" s="129" t="n">
        <v>99999</v>
      </c>
      <c r="B5476" s="130" t="inlineStr">
        <is>
          <t>State-Fuel Level Increment</t>
        </is>
      </c>
      <c r="C5476" s="130" t="inlineStr">
        <is>
          <t>State-Fuel Level Increment</t>
        </is>
      </c>
      <c r="D5476" s="129" t="n">
        <v>99999</v>
      </c>
      <c r="E5476" s="130" t="inlineStr">
        <is>
          <t>CA</t>
        </is>
      </c>
      <c r="F5476" s="130" t="inlineStr">
        <is>
          <t>Electric Utility</t>
        </is>
      </c>
      <c r="G5476" s="130" t="inlineStr">
        <is>
          <t>GT</t>
        </is>
      </c>
      <c r="H5476" s="130" t="inlineStr">
        <is>
          <t>DFO</t>
        </is>
      </c>
      <c r="I5476" s="130" t="inlineStr">
        <is>
          <t>DFO</t>
        </is>
      </c>
      <c r="J5476" s="131" t="n">
        <v>0</v>
      </c>
      <c r="K5476" s="129" t="n">
        <v>2020</v>
      </c>
      <c r="L5476" s="120">
        <f>IF(VLOOKUP(H5476,'Cross-Page Data'!$D$4:$F$48,3,FALSE)="natural gas",VLOOKUP(G5476,'Cross-Page Data'!$I$4:$J$19,2,FALSE),IF(VLOOKUP(H5476,'Cross-Page Data'!$D$4:$F$48,3,FALSE)="solar",IF(G5476="PV","solar PV","solar thermal"),IF(VLOOKUP(H5476,'Cross-Page Data'!$D$4:$F$48,3,FALSE)="wind",VLOOKUP(G5476,'Cross-Page Data'!$I$4:$J$19,2,FALSE),IF(VLOOKUP(H5476,'Cross-Page Data'!$D$4:$F$48,3,FALSE)="hydro",VLOOKUP(G5476,'Cross-Page Data'!$I$4:$J$19,2,FALSE),VLOOKUP(H5476,'Cross-Page Data'!$D$4:$F$48,3,FALSE)))))</f>
        <v/>
      </c>
      <c r="M5476" s="120">
        <f>IF(AND($P$2=FALSE,OR(F5476="Commercial NAICS Cogen",F5476="Industrial NAICS Cogen",F5476="NAICS-22 Cogen")),FALSE,IF(AND($P$3=FALSE,OR(F5476="Commercial NAICS Cogen",F5476="Commercial NAICS Non-Cogen",F5476="Industrial NAICS Cogen", F5476="industrial NAICS non-Cogen")),FALSE, TRUE))</f>
        <v/>
      </c>
    </row>
    <row r="5477">
      <c r="A5477" s="129" t="n">
        <v>99999</v>
      </c>
      <c r="B5477" s="130" t="inlineStr">
        <is>
          <t>State-Fuel Level Increment</t>
        </is>
      </c>
      <c r="C5477" s="130" t="inlineStr">
        <is>
          <t>State-Fuel Level Increment</t>
        </is>
      </c>
      <c r="D5477" s="129" t="n">
        <v>99999</v>
      </c>
      <c r="E5477" s="130" t="inlineStr">
        <is>
          <t>CA</t>
        </is>
      </c>
      <c r="F5477" s="130" t="inlineStr">
        <is>
          <t>NAICS-22 Non-Cogen</t>
        </is>
      </c>
      <c r="G5477" s="130" t="inlineStr">
        <is>
          <t>GT</t>
        </is>
      </c>
      <c r="H5477" s="130" t="inlineStr">
        <is>
          <t>DFO</t>
        </is>
      </c>
      <c r="I5477" s="130" t="inlineStr">
        <is>
          <t>DFO</t>
        </is>
      </c>
      <c r="J5477" s="131" t="n">
        <v>0</v>
      </c>
      <c r="K5477" s="129" t="n">
        <v>2020</v>
      </c>
      <c r="L5477" s="120">
        <f>IF(VLOOKUP(H5477,'Cross-Page Data'!$D$4:$F$48,3,FALSE)="natural gas",VLOOKUP(G5477,'Cross-Page Data'!$I$4:$J$19,2,FALSE),IF(VLOOKUP(H5477,'Cross-Page Data'!$D$4:$F$48,3,FALSE)="solar",IF(G5477="PV","solar PV","solar thermal"),IF(VLOOKUP(H5477,'Cross-Page Data'!$D$4:$F$48,3,FALSE)="wind",VLOOKUP(G5477,'Cross-Page Data'!$I$4:$J$19,2,FALSE),IF(VLOOKUP(H5477,'Cross-Page Data'!$D$4:$F$48,3,FALSE)="hydro",VLOOKUP(G5477,'Cross-Page Data'!$I$4:$J$19,2,FALSE),VLOOKUP(H5477,'Cross-Page Data'!$D$4:$F$48,3,FALSE)))))</f>
        <v/>
      </c>
      <c r="M5477" s="120">
        <f>IF(AND($P$2=FALSE,OR(F5477="Commercial NAICS Cogen",F5477="Industrial NAICS Cogen",F5477="NAICS-22 Cogen")),FALSE,IF(AND($P$3=FALSE,OR(F5477="Commercial NAICS Cogen",F5477="Commercial NAICS Non-Cogen",F5477="Industrial NAICS Cogen", F5477="industrial NAICS non-Cogen")),FALSE, TRUE))</f>
        <v/>
      </c>
    </row>
    <row r="5478">
      <c r="A5478" s="129" t="n">
        <v>99999</v>
      </c>
      <c r="B5478" s="130" t="inlineStr">
        <is>
          <t>State-Fuel Level Increment</t>
        </is>
      </c>
      <c r="C5478" s="130" t="inlineStr">
        <is>
          <t>State-Fuel Level Increment</t>
        </is>
      </c>
      <c r="D5478" s="129" t="n">
        <v>99999</v>
      </c>
      <c r="E5478" s="130" t="inlineStr">
        <is>
          <t>CA</t>
        </is>
      </c>
      <c r="F5478" s="130" t="inlineStr">
        <is>
          <t>NAICS-22 Cogen</t>
        </is>
      </c>
      <c r="G5478" s="130" t="inlineStr">
        <is>
          <t>GT</t>
        </is>
      </c>
      <c r="H5478" s="130" t="inlineStr">
        <is>
          <t>DFO</t>
        </is>
      </c>
      <c r="I5478" s="130" t="inlineStr">
        <is>
          <t>DFO</t>
        </is>
      </c>
      <c r="J5478" s="131" t="n">
        <v>0</v>
      </c>
      <c r="K5478" s="129" t="n">
        <v>2020</v>
      </c>
      <c r="L5478" s="120">
        <f>IF(VLOOKUP(H5478,'Cross-Page Data'!$D$4:$F$48,3,FALSE)="natural gas",VLOOKUP(G5478,'Cross-Page Data'!$I$4:$J$19,2,FALSE),IF(VLOOKUP(H5478,'Cross-Page Data'!$D$4:$F$48,3,FALSE)="solar",IF(G5478="PV","solar PV","solar thermal"),IF(VLOOKUP(H5478,'Cross-Page Data'!$D$4:$F$48,3,FALSE)="wind",VLOOKUP(G5478,'Cross-Page Data'!$I$4:$J$19,2,FALSE),IF(VLOOKUP(H5478,'Cross-Page Data'!$D$4:$F$48,3,FALSE)="hydro",VLOOKUP(G5478,'Cross-Page Data'!$I$4:$J$19,2,FALSE),VLOOKUP(H5478,'Cross-Page Data'!$D$4:$F$48,3,FALSE)))))</f>
        <v/>
      </c>
      <c r="M5478" s="120">
        <f>IF(AND($P$2=FALSE,OR(F5478="Commercial NAICS Cogen",F5478="Industrial NAICS Cogen",F5478="NAICS-22 Cogen")),FALSE,IF(AND($P$3=FALSE,OR(F5478="Commercial NAICS Cogen",F5478="Commercial NAICS Non-Cogen",F5478="Industrial NAICS Cogen", F5478="industrial NAICS non-Cogen")),FALSE, TRUE))</f>
        <v/>
      </c>
    </row>
    <row r="5479">
      <c r="A5479" s="129" t="n">
        <v>99999</v>
      </c>
      <c r="B5479" s="130" t="inlineStr">
        <is>
          <t>State-Fuel Level Increment</t>
        </is>
      </c>
      <c r="C5479" s="130" t="inlineStr">
        <is>
          <t>State-Fuel Level Increment</t>
        </is>
      </c>
      <c r="D5479" s="129" t="n">
        <v>99999</v>
      </c>
      <c r="E5479" s="130" t="inlineStr">
        <is>
          <t>CO</t>
        </is>
      </c>
      <c r="F5479" s="130" t="inlineStr">
        <is>
          <t>Electric Utility</t>
        </is>
      </c>
      <c r="G5479" s="130" t="inlineStr">
        <is>
          <t>GT</t>
        </is>
      </c>
      <c r="H5479" s="130" t="inlineStr">
        <is>
          <t>DFO</t>
        </is>
      </c>
      <c r="I5479" s="130" t="inlineStr">
        <is>
          <t>DFO</t>
        </is>
      </c>
      <c r="J5479" s="131" t="n">
        <v>1820.793</v>
      </c>
      <c r="K5479" s="129" t="n">
        <v>2020</v>
      </c>
      <c r="L5479" s="120">
        <f>IF(VLOOKUP(H5479,'Cross-Page Data'!$D$4:$F$48,3,FALSE)="natural gas",VLOOKUP(G5479,'Cross-Page Data'!$I$4:$J$19,2,FALSE),IF(VLOOKUP(H5479,'Cross-Page Data'!$D$4:$F$48,3,FALSE)="solar",IF(G5479="PV","solar PV","solar thermal"),IF(VLOOKUP(H5479,'Cross-Page Data'!$D$4:$F$48,3,FALSE)="wind",VLOOKUP(G5479,'Cross-Page Data'!$I$4:$J$19,2,FALSE),IF(VLOOKUP(H5479,'Cross-Page Data'!$D$4:$F$48,3,FALSE)="hydro",VLOOKUP(G5479,'Cross-Page Data'!$I$4:$J$19,2,FALSE),VLOOKUP(H5479,'Cross-Page Data'!$D$4:$F$48,3,FALSE)))))</f>
        <v/>
      </c>
      <c r="M5479" s="120">
        <f>IF(AND($P$2=FALSE,OR(F5479="Commercial NAICS Cogen",F5479="Industrial NAICS Cogen",F5479="NAICS-22 Cogen")),FALSE,IF(AND($P$3=FALSE,OR(F5479="Commercial NAICS Cogen",F5479="Commercial NAICS Non-Cogen",F5479="Industrial NAICS Cogen", F5479="industrial NAICS non-Cogen")),FALSE, TRUE))</f>
        <v/>
      </c>
    </row>
    <row r="5480">
      <c r="A5480" s="129" t="n">
        <v>99999</v>
      </c>
      <c r="B5480" s="130" t="inlineStr">
        <is>
          <t>State-Fuel Level Increment</t>
        </is>
      </c>
      <c r="C5480" s="130" t="inlineStr">
        <is>
          <t>State-Fuel Level Increment</t>
        </is>
      </c>
      <c r="D5480" s="129" t="n">
        <v>99999</v>
      </c>
      <c r="E5480" s="130" t="inlineStr">
        <is>
          <t>CT</t>
        </is>
      </c>
      <c r="F5480" s="130" t="inlineStr">
        <is>
          <t>Electric Utility</t>
        </is>
      </c>
      <c r="G5480" s="130" t="inlineStr">
        <is>
          <t>GT</t>
        </is>
      </c>
      <c r="H5480" s="130" t="inlineStr">
        <is>
          <t>DFO</t>
        </is>
      </c>
      <c r="I5480" s="130" t="inlineStr">
        <is>
          <t>DFO</t>
        </is>
      </c>
      <c r="J5480" s="131" t="n">
        <v>160.319</v>
      </c>
      <c r="K5480" s="129" t="n">
        <v>2020</v>
      </c>
      <c r="L5480" s="120">
        <f>IF(VLOOKUP(H5480,'Cross-Page Data'!$D$4:$F$48,3,FALSE)="natural gas",VLOOKUP(G5480,'Cross-Page Data'!$I$4:$J$19,2,FALSE),IF(VLOOKUP(H5480,'Cross-Page Data'!$D$4:$F$48,3,FALSE)="solar",IF(G5480="PV","solar PV","solar thermal"),IF(VLOOKUP(H5480,'Cross-Page Data'!$D$4:$F$48,3,FALSE)="wind",VLOOKUP(G5480,'Cross-Page Data'!$I$4:$J$19,2,FALSE),IF(VLOOKUP(H5480,'Cross-Page Data'!$D$4:$F$48,3,FALSE)="hydro",VLOOKUP(G5480,'Cross-Page Data'!$I$4:$J$19,2,FALSE),VLOOKUP(H5480,'Cross-Page Data'!$D$4:$F$48,3,FALSE)))))</f>
        <v/>
      </c>
      <c r="M5480" s="120">
        <f>IF(AND($P$2=FALSE,OR(F5480="Commercial NAICS Cogen",F5480="Industrial NAICS Cogen",F5480="NAICS-22 Cogen")),FALSE,IF(AND($P$3=FALSE,OR(F5480="Commercial NAICS Cogen",F5480="Commercial NAICS Non-Cogen",F5480="Industrial NAICS Cogen", F5480="industrial NAICS non-Cogen")),FALSE, TRUE))</f>
        <v/>
      </c>
    </row>
    <row r="5481">
      <c r="A5481" s="129" t="n">
        <v>99999</v>
      </c>
      <c r="B5481" s="130" t="inlineStr">
        <is>
          <t>State-Fuel Level Increment</t>
        </is>
      </c>
      <c r="C5481" s="130" t="inlineStr">
        <is>
          <t>State-Fuel Level Increment</t>
        </is>
      </c>
      <c r="D5481" s="129" t="n">
        <v>99999</v>
      </c>
      <c r="E5481" s="130" t="inlineStr">
        <is>
          <t>CT</t>
        </is>
      </c>
      <c r="F5481" s="130" t="inlineStr">
        <is>
          <t>NAICS-22 Non-Cogen</t>
        </is>
      </c>
      <c r="G5481" s="130" t="inlineStr">
        <is>
          <t>GT</t>
        </is>
      </c>
      <c r="H5481" s="130" t="inlineStr">
        <is>
          <t>DFO</t>
        </is>
      </c>
      <c r="I5481" s="130" t="inlineStr">
        <is>
          <t>DFO</t>
        </is>
      </c>
      <c r="J5481" s="131" t="n">
        <v>815.577</v>
      </c>
      <c r="K5481" s="129" t="n">
        <v>2020</v>
      </c>
      <c r="L5481" s="120">
        <f>IF(VLOOKUP(H5481,'Cross-Page Data'!$D$4:$F$48,3,FALSE)="natural gas",VLOOKUP(G5481,'Cross-Page Data'!$I$4:$J$19,2,FALSE),IF(VLOOKUP(H5481,'Cross-Page Data'!$D$4:$F$48,3,FALSE)="solar",IF(G5481="PV","solar PV","solar thermal"),IF(VLOOKUP(H5481,'Cross-Page Data'!$D$4:$F$48,3,FALSE)="wind",VLOOKUP(G5481,'Cross-Page Data'!$I$4:$J$19,2,FALSE),IF(VLOOKUP(H5481,'Cross-Page Data'!$D$4:$F$48,3,FALSE)="hydro",VLOOKUP(G5481,'Cross-Page Data'!$I$4:$J$19,2,FALSE),VLOOKUP(H5481,'Cross-Page Data'!$D$4:$F$48,3,FALSE)))))</f>
        <v/>
      </c>
      <c r="M5481" s="120">
        <f>IF(AND($P$2=FALSE,OR(F5481="Commercial NAICS Cogen",F5481="Industrial NAICS Cogen",F5481="NAICS-22 Cogen")),FALSE,IF(AND($P$3=FALSE,OR(F5481="Commercial NAICS Cogen",F5481="Commercial NAICS Non-Cogen",F5481="Industrial NAICS Cogen", F5481="industrial NAICS non-Cogen")),FALSE, TRUE))</f>
        <v/>
      </c>
    </row>
    <row r="5482">
      <c r="A5482" s="129" t="n">
        <v>99999</v>
      </c>
      <c r="B5482" s="130" t="inlineStr">
        <is>
          <t>State-Fuel Level Increment</t>
        </is>
      </c>
      <c r="C5482" s="130" t="inlineStr">
        <is>
          <t>State-Fuel Level Increment</t>
        </is>
      </c>
      <c r="D5482" s="129" t="n">
        <v>99999</v>
      </c>
      <c r="E5482" s="130" t="inlineStr">
        <is>
          <t>DE</t>
        </is>
      </c>
      <c r="F5482" s="130" t="inlineStr">
        <is>
          <t>NAICS-22 Non-Cogen</t>
        </is>
      </c>
      <c r="G5482" s="130" t="inlineStr">
        <is>
          <t>GT</t>
        </is>
      </c>
      <c r="H5482" s="130" t="inlineStr">
        <is>
          <t>DFO</t>
        </is>
      </c>
      <c r="I5482" s="130" t="inlineStr">
        <is>
          <t>DFO</t>
        </is>
      </c>
      <c r="J5482" s="131" t="n">
        <v>2941.2</v>
      </c>
      <c r="K5482" s="129" t="n">
        <v>2020</v>
      </c>
      <c r="L5482" s="120">
        <f>IF(VLOOKUP(H5482,'Cross-Page Data'!$D$4:$F$48,3,FALSE)="natural gas",VLOOKUP(G5482,'Cross-Page Data'!$I$4:$J$19,2,FALSE),IF(VLOOKUP(H5482,'Cross-Page Data'!$D$4:$F$48,3,FALSE)="solar",IF(G5482="PV","solar PV","solar thermal"),IF(VLOOKUP(H5482,'Cross-Page Data'!$D$4:$F$48,3,FALSE)="wind",VLOOKUP(G5482,'Cross-Page Data'!$I$4:$J$19,2,FALSE),IF(VLOOKUP(H5482,'Cross-Page Data'!$D$4:$F$48,3,FALSE)="hydro",VLOOKUP(G5482,'Cross-Page Data'!$I$4:$J$19,2,FALSE),VLOOKUP(H5482,'Cross-Page Data'!$D$4:$F$48,3,FALSE)))))</f>
        <v/>
      </c>
      <c r="M5482" s="120">
        <f>IF(AND($P$2=FALSE,OR(F5482="Commercial NAICS Cogen",F5482="Industrial NAICS Cogen",F5482="NAICS-22 Cogen")),FALSE,IF(AND($P$3=FALSE,OR(F5482="Commercial NAICS Cogen",F5482="Commercial NAICS Non-Cogen",F5482="Industrial NAICS Cogen", F5482="industrial NAICS non-Cogen")),FALSE, TRUE))</f>
        <v/>
      </c>
    </row>
    <row r="5483">
      <c r="A5483" s="129" t="n">
        <v>99999</v>
      </c>
      <c r="B5483" s="130" t="inlineStr">
        <is>
          <t>State-Fuel Level Increment</t>
        </is>
      </c>
      <c r="C5483" s="130" t="inlineStr">
        <is>
          <t>State-Fuel Level Increment</t>
        </is>
      </c>
      <c r="D5483" s="129" t="n">
        <v>99999</v>
      </c>
      <c r="E5483" s="130" t="inlineStr">
        <is>
          <t>FL</t>
        </is>
      </c>
      <c r="F5483" s="130" t="inlineStr">
        <is>
          <t>Electric Utility</t>
        </is>
      </c>
      <c r="G5483" s="130" t="inlineStr">
        <is>
          <t>GT</t>
        </is>
      </c>
      <c r="H5483" s="130" t="inlineStr">
        <is>
          <t>DFO</t>
        </is>
      </c>
      <c r="I5483" s="130" t="inlineStr">
        <is>
          <t>DFO</t>
        </is>
      </c>
      <c r="J5483" s="131" t="n">
        <v>16827.061</v>
      </c>
      <c r="K5483" s="129" t="n">
        <v>2020</v>
      </c>
      <c r="L5483" s="120">
        <f>IF(VLOOKUP(H5483,'Cross-Page Data'!$D$4:$F$48,3,FALSE)="natural gas",VLOOKUP(G5483,'Cross-Page Data'!$I$4:$J$19,2,FALSE),IF(VLOOKUP(H5483,'Cross-Page Data'!$D$4:$F$48,3,FALSE)="solar",IF(G5483="PV","solar PV","solar thermal"),IF(VLOOKUP(H5483,'Cross-Page Data'!$D$4:$F$48,3,FALSE)="wind",VLOOKUP(G5483,'Cross-Page Data'!$I$4:$J$19,2,FALSE),IF(VLOOKUP(H5483,'Cross-Page Data'!$D$4:$F$48,3,FALSE)="hydro",VLOOKUP(G5483,'Cross-Page Data'!$I$4:$J$19,2,FALSE),VLOOKUP(H5483,'Cross-Page Data'!$D$4:$F$48,3,FALSE)))))</f>
        <v/>
      </c>
      <c r="M5483" s="120">
        <f>IF(AND($P$2=FALSE,OR(F5483="Commercial NAICS Cogen",F5483="Industrial NAICS Cogen",F5483="NAICS-22 Cogen")),FALSE,IF(AND($P$3=FALSE,OR(F5483="Commercial NAICS Cogen",F5483="Commercial NAICS Non-Cogen",F5483="Industrial NAICS Cogen", F5483="industrial NAICS non-Cogen")),FALSE, TRUE))</f>
        <v/>
      </c>
    </row>
    <row r="5484">
      <c r="A5484" s="129" t="n">
        <v>99999</v>
      </c>
      <c r="B5484" s="130" t="inlineStr">
        <is>
          <t>State-Fuel Level Increment</t>
        </is>
      </c>
      <c r="C5484" s="130" t="inlineStr">
        <is>
          <t>State-Fuel Level Increment</t>
        </is>
      </c>
      <c r="D5484" s="129" t="n">
        <v>99999</v>
      </c>
      <c r="E5484" s="130" t="inlineStr">
        <is>
          <t>FL</t>
        </is>
      </c>
      <c r="F5484" s="130" t="inlineStr">
        <is>
          <t>NAICS-22 Non-Cogen</t>
        </is>
      </c>
      <c r="G5484" s="130" t="inlineStr">
        <is>
          <t>GT</t>
        </is>
      </c>
      <c r="H5484" s="130" t="inlineStr">
        <is>
          <t>DFO</t>
        </is>
      </c>
      <c r="I5484" s="130" t="inlineStr">
        <is>
          <t>DFO</t>
        </is>
      </c>
      <c r="J5484" s="131" t="n">
        <v>16.667</v>
      </c>
      <c r="K5484" s="129" t="n">
        <v>2020</v>
      </c>
      <c r="L5484" s="120">
        <f>IF(VLOOKUP(H5484,'Cross-Page Data'!$D$4:$F$48,3,FALSE)="natural gas",VLOOKUP(G5484,'Cross-Page Data'!$I$4:$J$19,2,FALSE),IF(VLOOKUP(H5484,'Cross-Page Data'!$D$4:$F$48,3,FALSE)="solar",IF(G5484="PV","solar PV","solar thermal"),IF(VLOOKUP(H5484,'Cross-Page Data'!$D$4:$F$48,3,FALSE)="wind",VLOOKUP(G5484,'Cross-Page Data'!$I$4:$J$19,2,FALSE),IF(VLOOKUP(H5484,'Cross-Page Data'!$D$4:$F$48,3,FALSE)="hydro",VLOOKUP(G5484,'Cross-Page Data'!$I$4:$J$19,2,FALSE),VLOOKUP(H5484,'Cross-Page Data'!$D$4:$F$48,3,FALSE)))))</f>
        <v/>
      </c>
      <c r="M5484" s="120">
        <f>IF(AND($P$2=FALSE,OR(F5484="Commercial NAICS Cogen",F5484="Industrial NAICS Cogen",F5484="NAICS-22 Cogen")),FALSE,IF(AND($P$3=FALSE,OR(F5484="Commercial NAICS Cogen",F5484="Commercial NAICS Non-Cogen",F5484="Industrial NAICS Cogen", F5484="industrial NAICS non-Cogen")),FALSE, TRUE))</f>
        <v/>
      </c>
    </row>
    <row r="5485">
      <c r="A5485" s="129" t="n">
        <v>99999</v>
      </c>
      <c r="B5485" s="130" t="inlineStr">
        <is>
          <t>State-Fuel Level Increment</t>
        </is>
      </c>
      <c r="C5485" s="130" t="inlineStr">
        <is>
          <t>State-Fuel Level Increment</t>
        </is>
      </c>
      <c r="D5485" s="129" t="n">
        <v>99999</v>
      </c>
      <c r="E5485" s="130" t="inlineStr">
        <is>
          <t>FL</t>
        </is>
      </c>
      <c r="F5485" s="130" t="inlineStr">
        <is>
          <t>Industrial NAICS Cogen</t>
        </is>
      </c>
      <c r="G5485" s="130" t="inlineStr">
        <is>
          <t>GT</t>
        </is>
      </c>
      <c r="H5485" s="130" t="inlineStr">
        <is>
          <t>DFO</t>
        </is>
      </c>
      <c r="I5485" s="130" t="inlineStr">
        <is>
          <t>DFO</t>
        </is>
      </c>
      <c r="J5485" s="131" t="n">
        <v>0</v>
      </c>
      <c r="K5485" s="129" t="n">
        <v>2020</v>
      </c>
      <c r="L5485" s="120">
        <f>IF(VLOOKUP(H5485,'Cross-Page Data'!$D$4:$F$48,3,FALSE)="natural gas",VLOOKUP(G5485,'Cross-Page Data'!$I$4:$J$19,2,FALSE),IF(VLOOKUP(H5485,'Cross-Page Data'!$D$4:$F$48,3,FALSE)="solar",IF(G5485="PV","solar PV","solar thermal"),IF(VLOOKUP(H5485,'Cross-Page Data'!$D$4:$F$48,3,FALSE)="wind",VLOOKUP(G5485,'Cross-Page Data'!$I$4:$J$19,2,FALSE),IF(VLOOKUP(H5485,'Cross-Page Data'!$D$4:$F$48,3,FALSE)="hydro",VLOOKUP(G5485,'Cross-Page Data'!$I$4:$J$19,2,FALSE),VLOOKUP(H5485,'Cross-Page Data'!$D$4:$F$48,3,FALSE)))))</f>
        <v/>
      </c>
      <c r="M5485" s="120">
        <f>IF(AND($P$2=FALSE,OR(F5485="Commercial NAICS Cogen",F5485="Industrial NAICS Cogen",F5485="NAICS-22 Cogen")),FALSE,IF(AND($P$3=FALSE,OR(F5485="Commercial NAICS Cogen",F5485="Commercial NAICS Non-Cogen",F5485="Industrial NAICS Cogen", F5485="industrial NAICS non-Cogen")),FALSE, TRUE))</f>
        <v/>
      </c>
    </row>
    <row r="5486">
      <c r="A5486" s="129" t="n">
        <v>99999</v>
      </c>
      <c r="B5486" s="130" t="inlineStr">
        <is>
          <t>State-Fuel Level Increment</t>
        </is>
      </c>
      <c r="C5486" s="130" t="inlineStr">
        <is>
          <t>State-Fuel Level Increment</t>
        </is>
      </c>
      <c r="D5486" s="129" t="n">
        <v>99999</v>
      </c>
      <c r="E5486" s="130" t="inlineStr">
        <is>
          <t>GA</t>
        </is>
      </c>
      <c r="F5486" s="130" t="inlineStr">
        <is>
          <t>Electric Utility</t>
        </is>
      </c>
      <c r="G5486" s="130" t="inlineStr">
        <is>
          <t>GT</t>
        </is>
      </c>
      <c r="H5486" s="130" t="inlineStr">
        <is>
          <t>DFO</t>
        </is>
      </c>
      <c r="I5486" s="130" t="inlineStr">
        <is>
          <t>DFO</t>
        </is>
      </c>
      <c r="J5486" s="131" t="n">
        <v>14132.887</v>
      </c>
      <c r="K5486" s="129" t="n">
        <v>2020</v>
      </c>
      <c r="L5486" s="120">
        <f>IF(VLOOKUP(H5486,'Cross-Page Data'!$D$4:$F$48,3,FALSE)="natural gas",VLOOKUP(G5486,'Cross-Page Data'!$I$4:$J$19,2,FALSE),IF(VLOOKUP(H5486,'Cross-Page Data'!$D$4:$F$48,3,FALSE)="solar",IF(G5486="PV","solar PV","solar thermal"),IF(VLOOKUP(H5486,'Cross-Page Data'!$D$4:$F$48,3,FALSE)="wind",VLOOKUP(G5486,'Cross-Page Data'!$I$4:$J$19,2,FALSE),IF(VLOOKUP(H5486,'Cross-Page Data'!$D$4:$F$48,3,FALSE)="hydro",VLOOKUP(G5486,'Cross-Page Data'!$I$4:$J$19,2,FALSE),VLOOKUP(H5486,'Cross-Page Data'!$D$4:$F$48,3,FALSE)))))</f>
        <v/>
      </c>
      <c r="M5486" s="120">
        <f>IF(AND($P$2=FALSE,OR(F5486="Commercial NAICS Cogen",F5486="Industrial NAICS Cogen",F5486="NAICS-22 Cogen")),FALSE,IF(AND($P$3=FALSE,OR(F5486="Commercial NAICS Cogen",F5486="Commercial NAICS Non-Cogen",F5486="Industrial NAICS Cogen", F5486="industrial NAICS non-Cogen")),FALSE, TRUE))</f>
        <v/>
      </c>
    </row>
    <row r="5487">
      <c r="A5487" s="129" t="n">
        <v>99999</v>
      </c>
      <c r="B5487" s="130" t="inlineStr">
        <is>
          <t>State-Fuel Level Increment</t>
        </is>
      </c>
      <c r="C5487" s="130" t="inlineStr">
        <is>
          <t>State-Fuel Level Increment</t>
        </is>
      </c>
      <c r="D5487" s="129" t="n">
        <v>99999</v>
      </c>
      <c r="E5487" s="130" t="inlineStr">
        <is>
          <t>GA</t>
        </is>
      </c>
      <c r="F5487" s="130" t="inlineStr">
        <is>
          <t>NAICS-22 Non-Cogen</t>
        </is>
      </c>
      <c r="G5487" s="130" t="inlineStr">
        <is>
          <t>GT</t>
        </is>
      </c>
      <c r="H5487" s="130" t="inlineStr">
        <is>
          <t>DFO</t>
        </is>
      </c>
      <c r="I5487" s="130" t="inlineStr">
        <is>
          <t>DFO</t>
        </is>
      </c>
      <c r="J5487" s="131" t="n">
        <v>2089.749</v>
      </c>
      <c r="K5487" s="129" t="n">
        <v>2020</v>
      </c>
      <c r="L5487" s="120">
        <f>IF(VLOOKUP(H5487,'Cross-Page Data'!$D$4:$F$48,3,FALSE)="natural gas",VLOOKUP(G5487,'Cross-Page Data'!$I$4:$J$19,2,FALSE),IF(VLOOKUP(H5487,'Cross-Page Data'!$D$4:$F$48,3,FALSE)="solar",IF(G5487="PV","solar PV","solar thermal"),IF(VLOOKUP(H5487,'Cross-Page Data'!$D$4:$F$48,3,FALSE)="wind",VLOOKUP(G5487,'Cross-Page Data'!$I$4:$J$19,2,FALSE),IF(VLOOKUP(H5487,'Cross-Page Data'!$D$4:$F$48,3,FALSE)="hydro",VLOOKUP(G5487,'Cross-Page Data'!$I$4:$J$19,2,FALSE),VLOOKUP(H5487,'Cross-Page Data'!$D$4:$F$48,3,FALSE)))))</f>
        <v/>
      </c>
      <c r="M5487" s="120">
        <f>IF(AND($P$2=FALSE,OR(F5487="Commercial NAICS Cogen",F5487="Industrial NAICS Cogen",F5487="NAICS-22 Cogen")),FALSE,IF(AND($P$3=FALSE,OR(F5487="Commercial NAICS Cogen",F5487="Commercial NAICS Non-Cogen",F5487="Industrial NAICS Cogen", F5487="industrial NAICS non-Cogen")),FALSE, TRUE))</f>
        <v/>
      </c>
    </row>
    <row r="5488">
      <c r="A5488" s="129" t="n">
        <v>99999</v>
      </c>
      <c r="B5488" s="130" t="inlineStr">
        <is>
          <t>State-Fuel Level Increment</t>
        </is>
      </c>
      <c r="C5488" s="130" t="inlineStr">
        <is>
          <t>State-Fuel Level Increment</t>
        </is>
      </c>
      <c r="D5488" s="129" t="n">
        <v>99999</v>
      </c>
      <c r="E5488" s="130" t="inlineStr">
        <is>
          <t>GA</t>
        </is>
      </c>
      <c r="F5488" s="130" t="inlineStr">
        <is>
          <t>Industrial NAICS Cogen</t>
        </is>
      </c>
      <c r="G5488" s="130" t="inlineStr">
        <is>
          <t>GT</t>
        </is>
      </c>
      <c r="H5488" s="130" t="inlineStr">
        <is>
          <t>DFO</t>
        </is>
      </c>
      <c r="I5488" s="130" t="inlineStr">
        <is>
          <t>DFO</t>
        </is>
      </c>
      <c r="J5488" s="131" t="n">
        <v>0</v>
      </c>
      <c r="K5488" s="129" t="n">
        <v>2020</v>
      </c>
      <c r="L5488" s="120">
        <f>IF(VLOOKUP(H5488,'Cross-Page Data'!$D$4:$F$48,3,FALSE)="natural gas",VLOOKUP(G5488,'Cross-Page Data'!$I$4:$J$19,2,FALSE),IF(VLOOKUP(H5488,'Cross-Page Data'!$D$4:$F$48,3,FALSE)="solar",IF(G5488="PV","solar PV","solar thermal"),IF(VLOOKUP(H5488,'Cross-Page Data'!$D$4:$F$48,3,FALSE)="wind",VLOOKUP(G5488,'Cross-Page Data'!$I$4:$J$19,2,FALSE),IF(VLOOKUP(H5488,'Cross-Page Data'!$D$4:$F$48,3,FALSE)="hydro",VLOOKUP(G5488,'Cross-Page Data'!$I$4:$J$19,2,FALSE),VLOOKUP(H5488,'Cross-Page Data'!$D$4:$F$48,3,FALSE)))))</f>
        <v/>
      </c>
      <c r="M5488" s="120">
        <f>IF(AND($P$2=FALSE,OR(F5488="Commercial NAICS Cogen",F5488="Industrial NAICS Cogen",F5488="NAICS-22 Cogen")),FALSE,IF(AND($P$3=FALSE,OR(F5488="Commercial NAICS Cogen",F5488="Commercial NAICS Non-Cogen",F5488="Industrial NAICS Cogen", F5488="industrial NAICS non-Cogen")),FALSE, TRUE))</f>
        <v/>
      </c>
    </row>
    <row r="5489">
      <c r="A5489" s="129" t="n">
        <v>99999</v>
      </c>
      <c r="B5489" s="130" t="inlineStr">
        <is>
          <t>State-Fuel Level Increment</t>
        </is>
      </c>
      <c r="C5489" s="130" t="inlineStr">
        <is>
          <t>State-Fuel Level Increment</t>
        </is>
      </c>
      <c r="D5489" s="129" t="n">
        <v>99999</v>
      </c>
      <c r="E5489" s="130" t="inlineStr">
        <is>
          <t>HI</t>
        </is>
      </c>
      <c r="F5489" s="130" t="inlineStr">
        <is>
          <t>Electric Utility</t>
        </is>
      </c>
      <c r="G5489" s="130" t="inlineStr">
        <is>
          <t>GT</t>
        </is>
      </c>
      <c r="H5489" s="130" t="inlineStr">
        <is>
          <t>DFO</t>
        </is>
      </c>
      <c r="I5489" s="130" t="inlineStr">
        <is>
          <t>DFO</t>
        </is>
      </c>
      <c r="J5489" s="131" t="n">
        <v>26697.79</v>
      </c>
      <c r="K5489" s="129" t="n">
        <v>2020</v>
      </c>
      <c r="L5489" s="120">
        <f>IF(VLOOKUP(H5489,'Cross-Page Data'!$D$4:$F$48,3,FALSE)="natural gas",VLOOKUP(G5489,'Cross-Page Data'!$I$4:$J$19,2,FALSE),IF(VLOOKUP(H5489,'Cross-Page Data'!$D$4:$F$48,3,FALSE)="solar",IF(G5489="PV","solar PV","solar thermal"),IF(VLOOKUP(H5489,'Cross-Page Data'!$D$4:$F$48,3,FALSE)="wind",VLOOKUP(G5489,'Cross-Page Data'!$I$4:$J$19,2,FALSE),IF(VLOOKUP(H5489,'Cross-Page Data'!$D$4:$F$48,3,FALSE)="hydro",VLOOKUP(G5489,'Cross-Page Data'!$I$4:$J$19,2,FALSE),VLOOKUP(H5489,'Cross-Page Data'!$D$4:$F$48,3,FALSE)))))</f>
        <v/>
      </c>
      <c r="M5489" s="120">
        <f>IF(AND($P$2=FALSE,OR(F5489="Commercial NAICS Cogen",F5489="Industrial NAICS Cogen",F5489="NAICS-22 Cogen")),FALSE,IF(AND($P$3=FALSE,OR(F5489="Commercial NAICS Cogen",F5489="Commercial NAICS Non-Cogen",F5489="Industrial NAICS Cogen", F5489="industrial NAICS non-Cogen")),FALSE, TRUE))</f>
        <v/>
      </c>
    </row>
    <row r="5490">
      <c r="A5490" s="129" t="n">
        <v>99999</v>
      </c>
      <c r="B5490" s="130" t="inlineStr">
        <is>
          <t>State-Fuel Level Increment</t>
        </is>
      </c>
      <c r="C5490" s="130" t="inlineStr">
        <is>
          <t>State-Fuel Level Increment</t>
        </is>
      </c>
      <c r="D5490" s="129" t="n">
        <v>99999</v>
      </c>
      <c r="E5490" s="130" t="inlineStr">
        <is>
          <t>IA</t>
        </is>
      </c>
      <c r="F5490" s="130" t="inlineStr">
        <is>
          <t>Electric Utility</t>
        </is>
      </c>
      <c r="G5490" s="130" t="inlineStr">
        <is>
          <t>GT</t>
        </is>
      </c>
      <c r="H5490" s="130" t="inlineStr">
        <is>
          <t>DFO</t>
        </is>
      </c>
      <c r="I5490" s="130" t="inlineStr">
        <is>
          <t>DFO</t>
        </is>
      </c>
      <c r="J5490" s="131" t="n">
        <v>5475.125</v>
      </c>
      <c r="K5490" s="129" t="n">
        <v>2020</v>
      </c>
      <c r="L5490" s="120">
        <f>IF(VLOOKUP(H5490,'Cross-Page Data'!$D$4:$F$48,3,FALSE)="natural gas",VLOOKUP(G5490,'Cross-Page Data'!$I$4:$J$19,2,FALSE),IF(VLOOKUP(H5490,'Cross-Page Data'!$D$4:$F$48,3,FALSE)="solar",IF(G5490="PV","solar PV","solar thermal"),IF(VLOOKUP(H5490,'Cross-Page Data'!$D$4:$F$48,3,FALSE)="wind",VLOOKUP(G5490,'Cross-Page Data'!$I$4:$J$19,2,FALSE),IF(VLOOKUP(H5490,'Cross-Page Data'!$D$4:$F$48,3,FALSE)="hydro",VLOOKUP(G5490,'Cross-Page Data'!$I$4:$J$19,2,FALSE),VLOOKUP(H5490,'Cross-Page Data'!$D$4:$F$48,3,FALSE)))))</f>
        <v/>
      </c>
      <c r="M5490" s="120">
        <f>IF(AND($P$2=FALSE,OR(F5490="Commercial NAICS Cogen",F5490="Industrial NAICS Cogen",F5490="NAICS-22 Cogen")),FALSE,IF(AND($P$3=FALSE,OR(F5490="Commercial NAICS Cogen",F5490="Commercial NAICS Non-Cogen",F5490="Industrial NAICS Cogen", F5490="industrial NAICS non-Cogen")),FALSE, TRUE))</f>
        <v/>
      </c>
    </row>
    <row r="5491">
      <c r="A5491" s="129" t="n">
        <v>99999</v>
      </c>
      <c r="B5491" s="130" t="inlineStr">
        <is>
          <t>State-Fuel Level Increment</t>
        </is>
      </c>
      <c r="C5491" s="130" t="inlineStr">
        <is>
          <t>State-Fuel Level Increment</t>
        </is>
      </c>
      <c r="D5491" s="129" t="n">
        <v>99999</v>
      </c>
      <c r="E5491" s="130" t="inlineStr">
        <is>
          <t>IL</t>
        </is>
      </c>
      <c r="F5491" s="130" t="inlineStr">
        <is>
          <t>Electric Utility</t>
        </is>
      </c>
      <c r="G5491" s="130" t="inlineStr">
        <is>
          <t>GT</t>
        </is>
      </c>
      <c r="H5491" s="130" t="inlineStr">
        <is>
          <t>DFO</t>
        </is>
      </c>
      <c r="I5491" s="130" t="inlineStr">
        <is>
          <t>DFO</t>
        </is>
      </c>
      <c r="J5491" s="131" t="n">
        <v>1335.433</v>
      </c>
      <c r="K5491" s="129" t="n">
        <v>2020</v>
      </c>
      <c r="L5491" s="120">
        <f>IF(VLOOKUP(H5491,'Cross-Page Data'!$D$4:$F$48,3,FALSE)="natural gas",VLOOKUP(G5491,'Cross-Page Data'!$I$4:$J$19,2,FALSE),IF(VLOOKUP(H5491,'Cross-Page Data'!$D$4:$F$48,3,FALSE)="solar",IF(G5491="PV","solar PV","solar thermal"),IF(VLOOKUP(H5491,'Cross-Page Data'!$D$4:$F$48,3,FALSE)="wind",VLOOKUP(G5491,'Cross-Page Data'!$I$4:$J$19,2,FALSE),IF(VLOOKUP(H5491,'Cross-Page Data'!$D$4:$F$48,3,FALSE)="hydro",VLOOKUP(G5491,'Cross-Page Data'!$I$4:$J$19,2,FALSE),VLOOKUP(H5491,'Cross-Page Data'!$D$4:$F$48,3,FALSE)))))</f>
        <v/>
      </c>
      <c r="M5491" s="120">
        <f>IF(AND($P$2=FALSE,OR(F5491="Commercial NAICS Cogen",F5491="Industrial NAICS Cogen",F5491="NAICS-22 Cogen")),FALSE,IF(AND($P$3=FALSE,OR(F5491="Commercial NAICS Cogen",F5491="Commercial NAICS Non-Cogen",F5491="Industrial NAICS Cogen", F5491="industrial NAICS non-Cogen")),FALSE, TRUE))</f>
        <v/>
      </c>
    </row>
    <row r="5492">
      <c r="A5492" s="129" t="n">
        <v>99999</v>
      </c>
      <c r="B5492" s="130" t="inlineStr">
        <is>
          <t>State-Fuel Level Increment</t>
        </is>
      </c>
      <c r="C5492" s="130" t="inlineStr">
        <is>
          <t>State-Fuel Level Increment</t>
        </is>
      </c>
      <c r="D5492" s="129" t="n">
        <v>99999</v>
      </c>
      <c r="E5492" s="130" t="inlineStr">
        <is>
          <t>IL</t>
        </is>
      </c>
      <c r="F5492" s="130" t="inlineStr">
        <is>
          <t>NAICS-22 Non-Cogen</t>
        </is>
      </c>
      <c r="G5492" s="130" t="inlineStr">
        <is>
          <t>GT</t>
        </is>
      </c>
      <c r="H5492" s="130" t="inlineStr">
        <is>
          <t>DFO</t>
        </is>
      </c>
      <c r="I5492" s="130" t="inlineStr">
        <is>
          <t>DFO</t>
        </is>
      </c>
      <c r="J5492" s="131" t="n">
        <v>2526.891</v>
      </c>
      <c r="K5492" s="129" t="n">
        <v>2020</v>
      </c>
      <c r="L5492" s="120">
        <f>IF(VLOOKUP(H5492,'Cross-Page Data'!$D$4:$F$48,3,FALSE)="natural gas",VLOOKUP(G5492,'Cross-Page Data'!$I$4:$J$19,2,FALSE),IF(VLOOKUP(H5492,'Cross-Page Data'!$D$4:$F$48,3,FALSE)="solar",IF(G5492="PV","solar PV","solar thermal"),IF(VLOOKUP(H5492,'Cross-Page Data'!$D$4:$F$48,3,FALSE)="wind",VLOOKUP(G5492,'Cross-Page Data'!$I$4:$J$19,2,FALSE),IF(VLOOKUP(H5492,'Cross-Page Data'!$D$4:$F$48,3,FALSE)="hydro",VLOOKUP(G5492,'Cross-Page Data'!$I$4:$J$19,2,FALSE),VLOOKUP(H5492,'Cross-Page Data'!$D$4:$F$48,3,FALSE)))))</f>
        <v/>
      </c>
      <c r="M5492" s="120">
        <f>IF(AND($P$2=FALSE,OR(F5492="Commercial NAICS Cogen",F5492="Industrial NAICS Cogen",F5492="NAICS-22 Cogen")),FALSE,IF(AND($P$3=FALSE,OR(F5492="Commercial NAICS Cogen",F5492="Commercial NAICS Non-Cogen",F5492="Industrial NAICS Cogen", F5492="industrial NAICS non-Cogen")),FALSE, TRUE))</f>
        <v/>
      </c>
    </row>
    <row r="5493">
      <c r="A5493" s="129" t="n">
        <v>99999</v>
      </c>
      <c r="B5493" s="130" t="inlineStr">
        <is>
          <t>State-Fuel Level Increment</t>
        </is>
      </c>
      <c r="C5493" s="130" t="inlineStr">
        <is>
          <t>State-Fuel Level Increment</t>
        </is>
      </c>
      <c r="D5493" s="129" t="n">
        <v>99999</v>
      </c>
      <c r="E5493" s="130" t="inlineStr">
        <is>
          <t>IL</t>
        </is>
      </c>
      <c r="F5493" s="130" t="inlineStr">
        <is>
          <t>Commercial NAICS Cogen</t>
        </is>
      </c>
      <c r="G5493" s="130" t="inlineStr">
        <is>
          <t>GT</t>
        </is>
      </c>
      <c r="H5493" s="130" t="inlineStr">
        <is>
          <t>DFO</t>
        </is>
      </c>
      <c r="I5493" s="130" t="inlineStr">
        <is>
          <t>DFO</t>
        </is>
      </c>
      <c r="J5493" s="131" t="n">
        <v>0</v>
      </c>
      <c r="K5493" s="129" t="n">
        <v>2020</v>
      </c>
      <c r="L5493" s="120">
        <f>IF(VLOOKUP(H5493,'Cross-Page Data'!$D$4:$F$48,3,FALSE)="natural gas",VLOOKUP(G5493,'Cross-Page Data'!$I$4:$J$19,2,FALSE),IF(VLOOKUP(H5493,'Cross-Page Data'!$D$4:$F$48,3,FALSE)="solar",IF(G5493="PV","solar PV","solar thermal"),IF(VLOOKUP(H5493,'Cross-Page Data'!$D$4:$F$48,3,FALSE)="wind",VLOOKUP(G5493,'Cross-Page Data'!$I$4:$J$19,2,FALSE),IF(VLOOKUP(H5493,'Cross-Page Data'!$D$4:$F$48,3,FALSE)="hydro",VLOOKUP(G5493,'Cross-Page Data'!$I$4:$J$19,2,FALSE),VLOOKUP(H5493,'Cross-Page Data'!$D$4:$F$48,3,FALSE)))))</f>
        <v/>
      </c>
      <c r="M5493" s="120">
        <f>IF(AND($P$2=FALSE,OR(F5493="Commercial NAICS Cogen",F5493="Industrial NAICS Cogen",F5493="NAICS-22 Cogen")),FALSE,IF(AND($P$3=FALSE,OR(F5493="Commercial NAICS Cogen",F5493="Commercial NAICS Non-Cogen",F5493="Industrial NAICS Cogen", F5493="industrial NAICS non-Cogen")),FALSE, TRUE))</f>
        <v/>
      </c>
    </row>
    <row r="5494">
      <c r="A5494" s="129" t="n">
        <v>99999</v>
      </c>
      <c r="B5494" s="130" t="inlineStr">
        <is>
          <t>State-Fuel Level Increment</t>
        </is>
      </c>
      <c r="C5494" s="130" t="inlineStr">
        <is>
          <t>State-Fuel Level Increment</t>
        </is>
      </c>
      <c r="D5494" s="129" t="n">
        <v>99999</v>
      </c>
      <c r="E5494" s="130" t="inlineStr">
        <is>
          <t>IL</t>
        </is>
      </c>
      <c r="F5494" s="130" t="inlineStr">
        <is>
          <t>Industrial NAICS Cogen</t>
        </is>
      </c>
      <c r="G5494" s="130" t="inlineStr">
        <is>
          <t>GT</t>
        </is>
      </c>
      <c r="H5494" s="130" t="inlineStr">
        <is>
          <t>DFO</t>
        </is>
      </c>
      <c r="I5494" s="130" t="inlineStr">
        <is>
          <t>DFO</t>
        </is>
      </c>
      <c r="J5494" s="131" t="n">
        <v>0</v>
      </c>
      <c r="K5494" s="129" t="n">
        <v>2020</v>
      </c>
      <c r="L5494" s="120">
        <f>IF(VLOOKUP(H5494,'Cross-Page Data'!$D$4:$F$48,3,FALSE)="natural gas",VLOOKUP(G5494,'Cross-Page Data'!$I$4:$J$19,2,FALSE),IF(VLOOKUP(H5494,'Cross-Page Data'!$D$4:$F$48,3,FALSE)="solar",IF(G5494="PV","solar PV","solar thermal"),IF(VLOOKUP(H5494,'Cross-Page Data'!$D$4:$F$48,3,FALSE)="wind",VLOOKUP(G5494,'Cross-Page Data'!$I$4:$J$19,2,FALSE),IF(VLOOKUP(H5494,'Cross-Page Data'!$D$4:$F$48,3,FALSE)="hydro",VLOOKUP(G5494,'Cross-Page Data'!$I$4:$J$19,2,FALSE),VLOOKUP(H5494,'Cross-Page Data'!$D$4:$F$48,3,FALSE)))))</f>
        <v/>
      </c>
      <c r="M5494" s="120">
        <f>IF(AND($P$2=FALSE,OR(F5494="Commercial NAICS Cogen",F5494="Industrial NAICS Cogen",F5494="NAICS-22 Cogen")),FALSE,IF(AND($P$3=FALSE,OR(F5494="Commercial NAICS Cogen",F5494="Commercial NAICS Non-Cogen",F5494="Industrial NAICS Cogen", F5494="industrial NAICS non-Cogen")),FALSE, TRUE))</f>
        <v/>
      </c>
    </row>
    <row r="5495">
      <c r="A5495" s="129" t="n">
        <v>99999</v>
      </c>
      <c r="B5495" s="130" t="inlineStr">
        <is>
          <t>State-Fuel Level Increment</t>
        </is>
      </c>
      <c r="C5495" s="130" t="inlineStr">
        <is>
          <t>State-Fuel Level Increment</t>
        </is>
      </c>
      <c r="D5495" s="129" t="n">
        <v>99999</v>
      </c>
      <c r="E5495" s="130" t="inlineStr">
        <is>
          <t>IN</t>
        </is>
      </c>
      <c r="F5495" s="130" t="inlineStr">
        <is>
          <t>Electric Utility</t>
        </is>
      </c>
      <c r="G5495" s="130" t="inlineStr">
        <is>
          <t>GT</t>
        </is>
      </c>
      <c r="H5495" s="130" t="inlineStr">
        <is>
          <t>DFO</t>
        </is>
      </c>
      <c r="I5495" s="130" t="inlineStr">
        <is>
          <t>DFO</t>
        </is>
      </c>
      <c r="J5495" s="131" t="n">
        <v>1098.375</v>
      </c>
      <c r="K5495" s="129" t="n">
        <v>2020</v>
      </c>
      <c r="L5495" s="120">
        <f>IF(VLOOKUP(H5495,'Cross-Page Data'!$D$4:$F$48,3,FALSE)="natural gas",VLOOKUP(G5495,'Cross-Page Data'!$I$4:$J$19,2,FALSE),IF(VLOOKUP(H5495,'Cross-Page Data'!$D$4:$F$48,3,FALSE)="solar",IF(G5495="PV","solar PV","solar thermal"),IF(VLOOKUP(H5495,'Cross-Page Data'!$D$4:$F$48,3,FALSE)="wind",VLOOKUP(G5495,'Cross-Page Data'!$I$4:$J$19,2,FALSE),IF(VLOOKUP(H5495,'Cross-Page Data'!$D$4:$F$48,3,FALSE)="hydro",VLOOKUP(G5495,'Cross-Page Data'!$I$4:$J$19,2,FALSE),VLOOKUP(H5495,'Cross-Page Data'!$D$4:$F$48,3,FALSE)))))</f>
        <v/>
      </c>
      <c r="M5495" s="120">
        <f>IF(AND($P$2=FALSE,OR(F5495="Commercial NAICS Cogen",F5495="Industrial NAICS Cogen",F5495="NAICS-22 Cogen")),FALSE,IF(AND($P$3=FALSE,OR(F5495="Commercial NAICS Cogen",F5495="Commercial NAICS Non-Cogen",F5495="Industrial NAICS Cogen", F5495="industrial NAICS non-Cogen")),FALSE, TRUE))</f>
        <v/>
      </c>
    </row>
    <row r="5496">
      <c r="A5496" s="129" t="n">
        <v>99999</v>
      </c>
      <c r="B5496" s="130" t="inlineStr">
        <is>
          <t>State-Fuel Level Increment</t>
        </is>
      </c>
      <c r="C5496" s="130" t="inlineStr">
        <is>
          <t>State-Fuel Level Increment</t>
        </is>
      </c>
      <c r="D5496" s="129" t="n">
        <v>99999</v>
      </c>
      <c r="E5496" s="130" t="inlineStr">
        <is>
          <t>KS</t>
        </is>
      </c>
      <c r="F5496" s="130" t="inlineStr">
        <is>
          <t>Electric Utility</t>
        </is>
      </c>
      <c r="G5496" s="130" t="inlineStr">
        <is>
          <t>GT</t>
        </is>
      </c>
      <c r="H5496" s="130" t="inlineStr">
        <is>
          <t>DFO</t>
        </is>
      </c>
      <c r="I5496" s="130" t="inlineStr">
        <is>
          <t>DFO</t>
        </is>
      </c>
      <c r="J5496" s="131" t="n">
        <v>9705.343999999999</v>
      </c>
      <c r="K5496" s="129" t="n">
        <v>2020</v>
      </c>
      <c r="L5496" s="120">
        <f>IF(VLOOKUP(H5496,'Cross-Page Data'!$D$4:$F$48,3,FALSE)="natural gas",VLOOKUP(G5496,'Cross-Page Data'!$I$4:$J$19,2,FALSE),IF(VLOOKUP(H5496,'Cross-Page Data'!$D$4:$F$48,3,FALSE)="solar",IF(G5496="PV","solar PV","solar thermal"),IF(VLOOKUP(H5496,'Cross-Page Data'!$D$4:$F$48,3,FALSE)="wind",VLOOKUP(G5496,'Cross-Page Data'!$I$4:$J$19,2,FALSE),IF(VLOOKUP(H5496,'Cross-Page Data'!$D$4:$F$48,3,FALSE)="hydro",VLOOKUP(G5496,'Cross-Page Data'!$I$4:$J$19,2,FALSE),VLOOKUP(H5496,'Cross-Page Data'!$D$4:$F$48,3,FALSE)))))</f>
        <v/>
      </c>
      <c r="M5496" s="120">
        <f>IF(AND($P$2=FALSE,OR(F5496="Commercial NAICS Cogen",F5496="Industrial NAICS Cogen",F5496="NAICS-22 Cogen")),FALSE,IF(AND($P$3=FALSE,OR(F5496="Commercial NAICS Cogen",F5496="Commercial NAICS Non-Cogen",F5496="Industrial NAICS Cogen", F5496="industrial NAICS non-Cogen")),FALSE, TRUE))</f>
        <v/>
      </c>
    </row>
    <row r="5497">
      <c r="A5497" s="129" t="n">
        <v>99999</v>
      </c>
      <c r="B5497" s="130" t="inlineStr">
        <is>
          <t>State-Fuel Level Increment</t>
        </is>
      </c>
      <c r="C5497" s="130" t="inlineStr">
        <is>
          <t>State-Fuel Level Increment</t>
        </is>
      </c>
      <c r="D5497" s="129" t="n">
        <v>99999</v>
      </c>
      <c r="E5497" s="130" t="inlineStr">
        <is>
          <t>KS</t>
        </is>
      </c>
      <c r="F5497" s="130" t="inlineStr">
        <is>
          <t>Electric Utility</t>
        </is>
      </c>
      <c r="G5497" s="130" t="inlineStr">
        <is>
          <t>GT</t>
        </is>
      </c>
      <c r="H5497" s="130" t="inlineStr">
        <is>
          <t>DFO</t>
        </is>
      </c>
      <c r="I5497" s="130" t="inlineStr">
        <is>
          <t>DFO</t>
        </is>
      </c>
      <c r="J5497" s="131" t="n">
        <v>0</v>
      </c>
      <c r="K5497" s="129" t="n">
        <v>2020</v>
      </c>
      <c r="L5497" s="120">
        <f>IF(VLOOKUP(H5497,'Cross-Page Data'!$D$4:$F$48,3,FALSE)="natural gas",VLOOKUP(G5497,'Cross-Page Data'!$I$4:$J$19,2,FALSE),IF(VLOOKUP(H5497,'Cross-Page Data'!$D$4:$F$48,3,FALSE)="solar",IF(G5497="PV","solar PV","solar thermal"),IF(VLOOKUP(H5497,'Cross-Page Data'!$D$4:$F$48,3,FALSE)="wind",VLOOKUP(G5497,'Cross-Page Data'!$I$4:$J$19,2,FALSE),IF(VLOOKUP(H5497,'Cross-Page Data'!$D$4:$F$48,3,FALSE)="hydro",VLOOKUP(G5497,'Cross-Page Data'!$I$4:$J$19,2,FALSE),VLOOKUP(H5497,'Cross-Page Data'!$D$4:$F$48,3,FALSE)))))</f>
        <v/>
      </c>
      <c r="M5497" s="120">
        <f>IF(AND($P$2=FALSE,OR(F5497="Commercial NAICS Cogen",F5497="Industrial NAICS Cogen",F5497="NAICS-22 Cogen")),FALSE,IF(AND($P$3=FALSE,OR(F5497="Commercial NAICS Cogen",F5497="Commercial NAICS Non-Cogen",F5497="Industrial NAICS Cogen", F5497="industrial NAICS non-Cogen")),FALSE, TRUE))</f>
        <v/>
      </c>
    </row>
    <row r="5498">
      <c r="A5498" s="129" t="n">
        <v>99999</v>
      </c>
      <c r="B5498" s="130" t="inlineStr">
        <is>
          <t>State-Fuel Level Increment</t>
        </is>
      </c>
      <c r="C5498" s="130" t="inlineStr">
        <is>
          <t>State-Fuel Level Increment</t>
        </is>
      </c>
      <c r="D5498" s="129" t="n">
        <v>99999</v>
      </c>
      <c r="E5498" s="130" t="inlineStr">
        <is>
          <t>KY</t>
        </is>
      </c>
      <c r="F5498" s="130" t="inlineStr">
        <is>
          <t>Electric Utility</t>
        </is>
      </c>
      <c r="G5498" s="130" t="inlineStr">
        <is>
          <t>GT</t>
        </is>
      </c>
      <c r="H5498" s="130" t="inlineStr">
        <is>
          <t>DFO</t>
        </is>
      </c>
      <c r="I5498" s="130" t="inlineStr">
        <is>
          <t>DFO</t>
        </is>
      </c>
      <c r="J5498" s="131" t="n">
        <v>0</v>
      </c>
      <c r="K5498" s="129" t="n">
        <v>2020</v>
      </c>
      <c r="L5498" s="120">
        <f>IF(VLOOKUP(H5498,'Cross-Page Data'!$D$4:$F$48,3,FALSE)="natural gas",VLOOKUP(G5498,'Cross-Page Data'!$I$4:$J$19,2,FALSE),IF(VLOOKUP(H5498,'Cross-Page Data'!$D$4:$F$48,3,FALSE)="solar",IF(G5498="PV","solar PV","solar thermal"),IF(VLOOKUP(H5498,'Cross-Page Data'!$D$4:$F$48,3,FALSE)="wind",VLOOKUP(G5498,'Cross-Page Data'!$I$4:$J$19,2,FALSE),IF(VLOOKUP(H5498,'Cross-Page Data'!$D$4:$F$48,3,FALSE)="hydro",VLOOKUP(G5498,'Cross-Page Data'!$I$4:$J$19,2,FALSE),VLOOKUP(H5498,'Cross-Page Data'!$D$4:$F$48,3,FALSE)))))</f>
        <v/>
      </c>
      <c r="M5498" s="120">
        <f>IF(AND($P$2=FALSE,OR(F5498="Commercial NAICS Cogen",F5498="Industrial NAICS Cogen",F5498="NAICS-22 Cogen")),FALSE,IF(AND($P$3=FALSE,OR(F5498="Commercial NAICS Cogen",F5498="Commercial NAICS Non-Cogen",F5498="Industrial NAICS Cogen", F5498="industrial NAICS non-Cogen")),FALSE, TRUE))</f>
        <v/>
      </c>
    </row>
    <row r="5499">
      <c r="A5499" s="129" t="n">
        <v>99999</v>
      </c>
      <c r="B5499" s="130" t="inlineStr">
        <is>
          <t>State-Fuel Level Increment</t>
        </is>
      </c>
      <c r="C5499" s="130" t="inlineStr">
        <is>
          <t>State-Fuel Level Increment</t>
        </is>
      </c>
      <c r="D5499" s="129" t="n">
        <v>99999</v>
      </c>
      <c r="E5499" s="130" t="inlineStr">
        <is>
          <t>LA</t>
        </is>
      </c>
      <c r="F5499" s="130" t="inlineStr">
        <is>
          <t>Electric Utility</t>
        </is>
      </c>
      <c r="G5499" s="130" t="inlineStr">
        <is>
          <t>GT</t>
        </is>
      </c>
      <c r="H5499" s="130" t="inlineStr">
        <is>
          <t>DFO</t>
        </is>
      </c>
      <c r="I5499" s="130" t="inlineStr">
        <is>
          <t>DFO</t>
        </is>
      </c>
      <c r="J5499" s="131" t="n">
        <v>7703.53</v>
      </c>
      <c r="K5499" s="129" t="n">
        <v>2020</v>
      </c>
      <c r="L5499" s="120">
        <f>IF(VLOOKUP(H5499,'Cross-Page Data'!$D$4:$F$48,3,FALSE)="natural gas",VLOOKUP(G5499,'Cross-Page Data'!$I$4:$J$19,2,FALSE),IF(VLOOKUP(H5499,'Cross-Page Data'!$D$4:$F$48,3,FALSE)="solar",IF(G5499="PV","solar PV","solar thermal"),IF(VLOOKUP(H5499,'Cross-Page Data'!$D$4:$F$48,3,FALSE)="wind",VLOOKUP(G5499,'Cross-Page Data'!$I$4:$J$19,2,FALSE),IF(VLOOKUP(H5499,'Cross-Page Data'!$D$4:$F$48,3,FALSE)="hydro",VLOOKUP(G5499,'Cross-Page Data'!$I$4:$J$19,2,FALSE),VLOOKUP(H5499,'Cross-Page Data'!$D$4:$F$48,3,FALSE)))))</f>
        <v/>
      </c>
      <c r="M5499" s="120">
        <f>IF(AND($P$2=FALSE,OR(F5499="Commercial NAICS Cogen",F5499="Industrial NAICS Cogen",F5499="NAICS-22 Cogen")),FALSE,IF(AND($P$3=FALSE,OR(F5499="Commercial NAICS Cogen",F5499="Commercial NAICS Non-Cogen",F5499="Industrial NAICS Cogen", F5499="industrial NAICS non-Cogen")),FALSE, TRUE))</f>
        <v/>
      </c>
    </row>
    <row r="5500">
      <c r="A5500" s="129" t="n">
        <v>99999</v>
      </c>
      <c r="B5500" s="130" t="inlineStr">
        <is>
          <t>State-Fuel Level Increment</t>
        </is>
      </c>
      <c r="C5500" s="130" t="inlineStr">
        <is>
          <t>State-Fuel Level Increment</t>
        </is>
      </c>
      <c r="D5500" s="129" t="n">
        <v>99999</v>
      </c>
      <c r="E5500" s="130" t="inlineStr">
        <is>
          <t>MA</t>
        </is>
      </c>
      <c r="F5500" s="130" t="inlineStr">
        <is>
          <t>Electric Utility</t>
        </is>
      </c>
      <c r="G5500" s="130" t="inlineStr">
        <is>
          <t>GT</t>
        </is>
      </c>
      <c r="H5500" s="130" t="inlineStr">
        <is>
          <t>DFO</t>
        </is>
      </c>
      <c r="I5500" s="130" t="inlineStr">
        <is>
          <t>DFO</t>
        </is>
      </c>
      <c r="J5500" s="131" t="n">
        <v>1553.535</v>
      </c>
      <c r="K5500" s="129" t="n">
        <v>2020</v>
      </c>
      <c r="L5500" s="120">
        <f>IF(VLOOKUP(H5500,'Cross-Page Data'!$D$4:$F$48,3,FALSE)="natural gas",VLOOKUP(G5500,'Cross-Page Data'!$I$4:$J$19,2,FALSE),IF(VLOOKUP(H5500,'Cross-Page Data'!$D$4:$F$48,3,FALSE)="solar",IF(G5500="PV","solar PV","solar thermal"),IF(VLOOKUP(H5500,'Cross-Page Data'!$D$4:$F$48,3,FALSE)="wind",VLOOKUP(G5500,'Cross-Page Data'!$I$4:$J$19,2,FALSE),IF(VLOOKUP(H5500,'Cross-Page Data'!$D$4:$F$48,3,FALSE)="hydro",VLOOKUP(G5500,'Cross-Page Data'!$I$4:$J$19,2,FALSE),VLOOKUP(H5500,'Cross-Page Data'!$D$4:$F$48,3,FALSE)))))</f>
        <v/>
      </c>
      <c r="M5500" s="120">
        <f>IF(AND($P$2=FALSE,OR(F5500="Commercial NAICS Cogen",F5500="Industrial NAICS Cogen",F5500="NAICS-22 Cogen")),FALSE,IF(AND($P$3=FALSE,OR(F5500="Commercial NAICS Cogen",F5500="Commercial NAICS Non-Cogen",F5500="Industrial NAICS Cogen", F5500="industrial NAICS non-Cogen")),FALSE, TRUE))</f>
        <v/>
      </c>
    </row>
    <row r="5501">
      <c r="A5501" s="129" t="n">
        <v>99999</v>
      </c>
      <c r="B5501" s="130" t="inlineStr">
        <is>
          <t>State-Fuel Level Increment</t>
        </is>
      </c>
      <c r="C5501" s="130" t="inlineStr">
        <is>
          <t>State-Fuel Level Increment</t>
        </is>
      </c>
      <c r="D5501" s="129" t="n">
        <v>99999</v>
      </c>
      <c r="E5501" s="130" t="inlineStr">
        <is>
          <t>MA</t>
        </is>
      </c>
      <c r="F5501" s="130" t="inlineStr">
        <is>
          <t>NAICS-22 Non-Cogen</t>
        </is>
      </c>
      <c r="G5501" s="130" t="inlineStr">
        <is>
          <t>GT</t>
        </is>
      </c>
      <c r="H5501" s="130" t="inlineStr">
        <is>
          <t>DFO</t>
        </is>
      </c>
      <c r="I5501" s="130" t="inlineStr">
        <is>
          <t>DFO</t>
        </is>
      </c>
      <c r="J5501" s="131" t="n">
        <v>2042.481</v>
      </c>
      <c r="K5501" s="129" t="n">
        <v>2020</v>
      </c>
      <c r="L5501" s="120">
        <f>IF(VLOOKUP(H5501,'Cross-Page Data'!$D$4:$F$48,3,FALSE)="natural gas",VLOOKUP(G5501,'Cross-Page Data'!$I$4:$J$19,2,FALSE),IF(VLOOKUP(H5501,'Cross-Page Data'!$D$4:$F$48,3,FALSE)="solar",IF(G5501="PV","solar PV","solar thermal"),IF(VLOOKUP(H5501,'Cross-Page Data'!$D$4:$F$48,3,FALSE)="wind",VLOOKUP(G5501,'Cross-Page Data'!$I$4:$J$19,2,FALSE),IF(VLOOKUP(H5501,'Cross-Page Data'!$D$4:$F$48,3,FALSE)="hydro",VLOOKUP(G5501,'Cross-Page Data'!$I$4:$J$19,2,FALSE),VLOOKUP(H5501,'Cross-Page Data'!$D$4:$F$48,3,FALSE)))))</f>
        <v/>
      </c>
      <c r="M5501" s="120">
        <f>IF(AND($P$2=FALSE,OR(F5501="Commercial NAICS Cogen",F5501="Industrial NAICS Cogen",F5501="NAICS-22 Cogen")),FALSE,IF(AND($P$3=FALSE,OR(F5501="Commercial NAICS Cogen",F5501="Commercial NAICS Non-Cogen",F5501="Industrial NAICS Cogen", F5501="industrial NAICS non-Cogen")),FALSE, TRUE))</f>
        <v/>
      </c>
    </row>
    <row r="5502">
      <c r="A5502" s="129" t="n">
        <v>99999</v>
      </c>
      <c r="B5502" s="130" t="inlineStr">
        <is>
          <t>State-Fuel Level Increment</t>
        </is>
      </c>
      <c r="C5502" s="130" t="inlineStr">
        <is>
          <t>State-Fuel Level Increment</t>
        </is>
      </c>
      <c r="D5502" s="129" t="n">
        <v>99999</v>
      </c>
      <c r="E5502" s="130" t="inlineStr">
        <is>
          <t>MA</t>
        </is>
      </c>
      <c r="F5502" s="130" t="inlineStr">
        <is>
          <t>Commercial NAICS Cogen</t>
        </is>
      </c>
      <c r="G5502" s="130" t="inlineStr">
        <is>
          <t>GT</t>
        </is>
      </c>
      <c r="H5502" s="130" t="inlineStr">
        <is>
          <t>DFO</t>
        </is>
      </c>
      <c r="I5502" s="130" t="inlineStr">
        <is>
          <t>DFO</t>
        </is>
      </c>
      <c r="J5502" s="131" t="n">
        <v>2449.5</v>
      </c>
      <c r="K5502" s="129" t="n">
        <v>2020</v>
      </c>
      <c r="L5502" s="120">
        <f>IF(VLOOKUP(H5502,'Cross-Page Data'!$D$4:$F$48,3,FALSE)="natural gas",VLOOKUP(G5502,'Cross-Page Data'!$I$4:$J$19,2,FALSE),IF(VLOOKUP(H5502,'Cross-Page Data'!$D$4:$F$48,3,FALSE)="solar",IF(G5502="PV","solar PV","solar thermal"),IF(VLOOKUP(H5502,'Cross-Page Data'!$D$4:$F$48,3,FALSE)="wind",VLOOKUP(G5502,'Cross-Page Data'!$I$4:$J$19,2,FALSE),IF(VLOOKUP(H5502,'Cross-Page Data'!$D$4:$F$48,3,FALSE)="hydro",VLOOKUP(G5502,'Cross-Page Data'!$I$4:$J$19,2,FALSE),VLOOKUP(H5502,'Cross-Page Data'!$D$4:$F$48,3,FALSE)))))</f>
        <v/>
      </c>
      <c r="M5502" s="120">
        <f>IF(AND($P$2=FALSE,OR(F5502="Commercial NAICS Cogen",F5502="Industrial NAICS Cogen",F5502="NAICS-22 Cogen")),FALSE,IF(AND($P$3=FALSE,OR(F5502="Commercial NAICS Cogen",F5502="Commercial NAICS Non-Cogen",F5502="Industrial NAICS Cogen", F5502="industrial NAICS non-Cogen")),FALSE, TRUE))</f>
        <v/>
      </c>
    </row>
    <row r="5503">
      <c r="A5503" s="129" t="n">
        <v>99999</v>
      </c>
      <c r="B5503" s="130" t="inlineStr">
        <is>
          <t>State-Fuel Level Increment</t>
        </is>
      </c>
      <c r="C5503" s="130" t="inlineStr">
        <is>
          <t>State-Fuel Level Increment</t>
        </is>
      </c>
      <c r="D5503" s="129" t="n">
        <v>99999</v>
      </c>
      <c r="E5503" s="130" t="inlineStr">
        <is>
          <t>MD</t>
        </is>
      </c>
      <c r="F5503" s="130" t="inlineStr">
        <is>
          <t>NAICS-22 Non-Cogen</t>
        </is>
      </c>
      <c r="G5503" s="130" t="inlineStr">
        <is>
          <t>GT</t>
        </is>
      </c>
      <c r="H5503" s="130" t="inlineStr">
        <is>
          <t>DFO</t>
        </is>
      </c>
      <c r="I5503" s="130" t="inlineStr">
        <is>
          <t>DFO</t>
        </is>
      </c>
      <c r="J5503" s="131" t="n">
        <v>1500.136</v>
      </c>
      <c r="K5503" s="129" t="n">
        <v>2020</v>
      </c>
      <c r="L5503" s="120">
        <f>IF(VLOOKUP(H5503,'Cross-Page Data'!$D$4:$F$48,3,FALSE)="natural gas",VLOOKUP(G5503,'Cross-Page Data'!$I$4:$J$19,2,FALSE),IF(VLOOKUP(H5503,'Cross-Page Data'!$D$4:$F$48,3,FALSE)="solar",IF(G5503="PV","solar PV","solar thermal"),IF(VLOOKUP(H5503,'Cross-Page Data'!$D$4:$F$48,3,FALSE)="wind",VLOOKUP(G5503,'Cross-Page Data'!$I$4:$J$19,2,FALSE),IF(VLOOKUP(H5503,'Cross-Page Data'!$D$4:$F$48,3,FALSE)="hydro",VLOOKUP(G5503,'Cross-Page Data'!$I$4:$J$19,2,FALSE),VLOOKUP(H5503,'Cross-Page Data'!$D$4:$F$48,3,FALSE)))))</f>
        <v/>
      </c>
      <c r="M5503" s="120">
        <f>IF(AND($P$2=FALSE,OR(F5503="Commercial NAICS Cogen",F5503="Industrial NAICS Cogen",F5503="NAICS-22 Cogen")),FALSE,IF(AND($P$3=FALSE,OR(F5503="Commercial NAICS Cogen",F5503="Commercial NAICS Non-Cogen",F5503="Industrial NAICS Cogen", F5503="industrial NAICS non-Cogen")),FALSE, TRUE))</f>
        <v/>
      </c>
    </row>
    <row r="5504">
      <c r="A5504" s="129" t="n">
        <v>99999</v>
      </c>
      <c r="B5504" s="130" t="inlineStr">
        <is>
          <t>State-Fuel Level Increment</t>
        </is>
      </c>
      <c r="C5504" s="130" t="inlineStr">
        <is>
          <t>State-Fuel Level Increment</t>
        </is>
      </c>
      <c r="D5504" s="129" t="n">
        <v>99999</v>
      </c>
      <c r="E5504" s="130" t="inlineStr">
        <is>
          <t>MD</t>
        </is>
      </c>
      <c r="F5504" s="130" t="inlineStr">
        <is>
          <t>NAICS-22 Cogen</t>
        </is>
      </c>
      <c r="G5504" s="130" t="inlineStr">
        <is>
          <t>GT</t>
        </is>
      </c>
      <c r="H5504" s="130" t="inlineStr">
        <is>
          <t>DFO</t>
        </is>
      </c>
      <c r="I5504" s="130" t="inlineStr">
        <is>
          <t>DFO</t>
        </is>
      </c>
      <c r="J5504" s="131" t="n">
        <v>175.154</v>
      </c>
      <c r="K5504" s="129" t="n">
        <v>2020</v>
      </c>
      <c r="L5504" s="120">
        <f>IF(VLOOKUP(H5504,'Cross-Page Data'!$D$4:$F$48,3,FALSE)="natural gas",VLOOKUP(G5504,'Cross-Page Data'!$I$4:$J$19,2,FALSE),IF(VLOOKUP(H5504,'Cross-Page Data'!$D$4:$F$48,3,FALSE)="solar",IF(G5504="PV","solar PV","solar thermal"),IF(VLOOKUP(H5504,'Cross-Page Data'!$D$4:$F$48,3,FALSE)="wind",VLOOKUP(G5504,'Cross-Page Data'!$I$4:$J$19,2,FALSE),IF(VLOOKUP(H5504,'Cross-Page Data'!$D$4:$F$48,3,FALSE)="hydro",VLOOKUP(G5504,'Cross-Page Data'!$I$4:$J$19,2,FALSE),VLOOKUP(H5504,'Cross-Page Data'!$D$4:$F$48,3,FALSE)))))</f>
        <v/>
      </c>
      <c r="M5504" s="120">
        <f>IF(AND($P$2=FALSE,OR(F5504="Commercial NAICS Cogen",F5504="Industrial NAICS Cogen",F5504="NAICS-22 Cogen")),FALSE,IF(AND($P$3=FALSE,OR(F5504="Commercial NAICS Cogen",F5504="Commercial NAICS Non-Cogen",F5504="Industrial NAICS Cogen", F5504="industrial NAICS non-Cogen")),FALSE, TRUE))</f>
        <v/>
      </c>
    </row>
    <row r="5505">
      <c r="A5505" s="129" t="n">
        <v>99999</v>
      </c>
      <c r="B5505" s="130" t="inlineStr">
        <is>
          <t>State-Fuel Level Increment</t>
        </is>
      </c>
      <c r="C5505" s="130" t="inlineStr">
        <is>
          <t>State-Fuel Level Increment</t>
        </is>
      </c>
      <c r="D5505" s="129" t="n">
        <v>99999</v>
      </c>
      <c r="E5505" s="130" t="inlineStr">
        <is>
          <t>MD</t>
        </is>
      </c>
      <c r="F5505" s="130" t="inlineStr">
        <is>
          <t>Commercial NAICS Cogen</t>
        </is>
      </c>
      <c r="G5505" s="130" t="inlineStr">
        <is>
          <t>GT</t>
        </is>
      </c>
      <c r="H5505" s="130" t="inlineStr">
        <is>
          <t>DFO</t>
        </is>
      </c>
      <c r="I5505" s="130" t="inlineStr">
        <is>
          <t>DFO</t>
        </is>
      </c>
      <c r="J5505" s="131" t="n">
        <v>25.3</v>
      </c>
      <c r="K5505" s="129" t="n">
        <v>2020</v>
      </c>
      <c r="L5505" s="120">
        <f>IF(VLOOKUP(H5505,'Cross-Page Data'!$D$4:$F$48,3,FALSE)="natural gas",VLOOKUP(G5505,'Cross-Page Data'!$I$4:$J$19,2,FALSE),IF(VLOOKUP(H5505,'Cross-Page Data'!$D$4:$F$48,3,FALSE)="solar",IF(G5505="PV","solar PV","solar thermal"),IF(VLOOKUP(H5505,'Cross-Page Data'!$D$4:$F$48,3,FALSE)="wind",VLOOKUP(G5505,'Cross-Page Data'!$I$4:$J$19,2,FALSE),IF(VLOOKUP(H5505,'Cross-Page Data'!$D$4:$F$48,3,FALSE)="hydro",VLOOKUP(G5505,'Cross-Page Data'!$I$4:$J$19,2,FALSE),VLOOKUP(H5505,'Cross-Page Data'!$D$4:$F$48,3,FALSE)))))</f>
        <v/>
      </c>
      <c r="M5505" s="120">
        <f>IF(AND($P$2=FALSE,OR(F5505="Commercial NAICS Cogen",F5505="Industrial NAICS Cogen",F5505="NAICS-22 Cogen")),FALSE,IF(AND($P$3=FALSE,OR(F5505="Commercial NAICS Cogen",F5505="Commercial NAICS Non-Cogen",F5505="Industrial NAICS Cogen", F5505="industrial NAICS non-Cogen")),FALSE, TRUE))</f>
        <v/>
      </c>
    </row>
    <row r="5506">
      <c r="A5506" s="129" t="n">
        <v>99999</v>
      </c>
      <c r="B5506" s="130" t="inlineStr">
        <is>
          <t>State-Fuel Level Increment</t>
        </is>
      </c>
      <c r="C5506" s="130" t="inlineStr">
        <is>
          <t>State-Fuel Level Increment</t>
        </is>
      </c>
      <c r="D5506" s="129" t="n">
        <v>99999</v>
      </c>
      <c r="E5506" s="130" t="inlineStr">
        <is>
          <t>ME</t>
        </is>
      </c>
      <c r="F5506" s="130" t="inlineStr">
        <is>
          <t>NAICS-22 Non-Cogen</t>
        </is>
      </c>
      <c r="G5506" s="130" t="inlineStr">
        <is>
          <t>GT</t>
        </is>
      </c>
      <c r="H5506" s="130" t="inlineStr">
        <is>
          <t>DFO</t>
        </is>
      </c>
      <c r="I5506" s="130" t="inlineStr">
        <is>
          <t>DFO</t>
        </is>
      </c>
      <c r="J5506" s="131" t="n">
        <v>926.268</v>
      </c>
      <c r="K5506" s="129" t="n">
        <v>2020</v>
      </c>
      <c r="L5506" s="120">
        <f>IF(VLOOKUP(H5506,'Cross-Page Data'!$D$4:$F$48,3,FALSE)="natural gas",VLOOKUP(G5506,'Cross-Page Data'!$I$4:$J$19,2,FALSE),IF(VLOOKUP(H5506,'Cross-Page Data'!$D$4:$F$48,3,FALSE)="solar",IF(G5506="PV","solar PV","solar thermal"),IF(VLOOKUP(H5506,'Cross-Page Data'!$D$4:$F$48,3,FALSE)="wind",VLOOKUP(G5506,'Cross-Page Data'!$I$4:$J$19,2,FALSE),IF(VLOOKUP(H5506,'Cross-Page Data'!$D$4:$F$48,3,FALSE)="hydro",VLOOKUP(G5506,'Cross-Page Data'!$I$4:$J$19,2,FALSE),VLOOKUP(H5506,'Cross-Page Data'!$D$4:$F$48,3,FALSE)))))</f>
        <v/>
      </c>
      <c r="M5506" s="120">
        <f>IF(AND($P$2=FALSE,OR(F5506="Commercial NAICS Cogen",F5506="Industrial NAICS Cogen",F5506="NAICS-22 Cogen")),FALSE,IF(AND($P$3=FALSE,OR(F5506="Commercial NAICS Cogen",F5506="Commercial NAICS Non-Cogen",F5506="Industrial NAICS Cogen", F5506="industrial NAICS non-Cogen")),FALSE, TRUE))</f>
        <v/>
      </c>
    </row>
    <row r="5507">
      <c r="A5507" s="129" t="n">
        <v>99999</v>
      </c>
      <c r="B5507" s="130" t="inlineStr">
        <is>
          <t>State-Fuel Level Increment</t>
        </is>
      </c>
      <c r="C5507" s="130" t="inlineStr">
        <is>
          <t>State-Fuel Level Increment</t>
        </is>
      </c>
      <c r="D5507" s="129" t="n">
        <v>99999</v>
      </c>
      <c r="E5507" s="130" t="inlineStr">
        <is>
          <t>ME</t>
        </is>
      </c>
      <c r="F5507" s="130" t="inlineStr">
        <is>
          <t>Industrial NAICS Cogen</t>
        </is>
      </c>
      <c r="G5507" s="130" t="inlineStr">
        <is>
          <t>GT</t>
        </is>
      </c>
      <c r="H5507" s="130" t="inlineStr">
        <is>
          <t>DFO</t>
        </is>
      </c>
      <c r="I5507" s="130" t="inlineStr">
        <is>
          <t>DFO</t>
        </is>
      </c>
      <c r="J5507" s="131" t="n">
        <v>0</v>
      </c>
      <c r="K5507" s="129" t="n">
        <v>2020</v>
      </c>
      <c r="L5507" s="120">
        <f>IF(VLOOKUP(H5507,'Cross-Page Data'!$D$4:$F$48,3,FALSE)="natural gas",VLOOKUP(G5507,'Cross-Page Data'!$I$4:$J$19,2,FALSE),IF(VLOOKUP(H5507,'Cross-Page Data'!$D$4:$F$48,3,FALSE)="solar",IF(G5507="PV","solar PV","solar thermal"),IF(VLOOKUP(H5507,'Cross-Page Data'!$D$4:$F$48,3,FALSE)="wind",VLOOKUP(G5507,'Cross-Page Data'!$I$4:$J$19,2,FALSE),IF(VLOOKUP(H5507,'Cross-Page Data'!$D$4:$F$48,3,FALSE)="hydro",VLOOKUP(G5507,'Cross-Page Data'!$I$4:$J$19,2,FALSE),VLOOKUP(H5507,'Cross-Page Data'!$D$4:$F$48,3,FALSE)))))</f>
        <v/>
      </c>
      <c r="M5507" s="120">
        <f>IF(AND($P$2=FALSE,OR(F5507="Commercial NAICS Cogen",F5507="Industrial NAICS Cogen",F5507="NAICS-22 Cogen")),FALSE,IF(AND($P$3=FALSE,OR(F5507="Commercial NAICS Cogen",F5507="Commercial NAICS Non-Cogen",F5507="Industrial NAICS Cogen", F5507="industrial NAICS non-Cogen")),FALSE, TRUE))</f>
        <v/>
      </c>
    </row>
    <row r="5508">
      <c r="A5508" s="129" t="n">
        <v>99999</v>
      </c>
      <c r="B5508" s="130" t="inlineStr">
        <is>
          <t>State-Fuel Level Increment</t>
        </is>
      </c>
      <c r="C5508" s="130" t="inlineStr">
        <is>
          <t>State-Fuel Level Increment</t>
        </is>
      </c>
      <c r="D5508" s="129" t="n">
        <v>99999</v>
      </c>
      <c r="E5508" s="130" t="inlineStr">
        <is>
          <t>MI</t>
        </is>
      </c>
      <c r="F5508" s="130" t="inlineStr">
        <is>
          <t>Electric Utility</t>
        </is>
      </c>
      <c r="G5508" s="130" t="inlineStr">
        <is>
          <t>GT</t>
        </is>
      </c>
      <c r="H5508" s="130" t="inlineStr">
        <is>
          <t>DFO</t>
        </is>
      </c>
      <c r="I5508" s="130" t="inlineStr">
        <is>
          <t>DFO</t>
        </is>
      </c>
      <c r="J5508" s="131" t="n">
        <v>611.473</v>
      </c>
      <c r="K5508" s="129" t="n">
        <v>2020</v>
      </c>
      <c r="L5508" s="120">
        <f>IF(VLOOKUP(H5508,'Cross-Page Data'!$D$4:$F$48,3,FALSE)="natural gas",VLOOKUP(G5508,'Cross-Page Data'!$I$4:$J$19,2,FALSE),IF(VLOOKUP(H5508,'Cross-Page Data'!$D$4:$F$48,3,FALSE)="solar",IF(G5508="PV","solar PV","solar thermal"),IF(VLOOKUP(H5508,'Cross-Page Data'!$D$4:$F$48,3,FALSE)="wind",VLOOKUP(G5508,'Cross-Page Data'!$I$4:$J$19,2,FALSE),IF(VLOOKUP(H5508,'Cross-Page Data'!$D$4:$F$48,3,FALSE)="hydro",VLOOKUP(G5508,'Cross-Page Data'!$I$4:$J$19,2,FALSE),VLOOKUP(H5508,'Cross-Page Data'!$D$4:$F$48,3,FALSE)))))</f>
        <v/>
      </c>
      <c r="M5508" s="120">
        <f>IF(AND($P$2=FALSE,OR(F5508="Commercial NAICS Cogen",F5508="Industrial NAICS Cogen",F5508="NAICS-22 Cogen")),FALSE,IF(AND($P$3=FALSE,OR(F5508="Commercial NAICS Cogen",F5508="Commercial NAICS Non-Cogen",F5508="Industrial NAICS Cogen", F5508="industrial NAICS non-Cogen")),FALSE, TRUE))</f>
        <v/>
      </c>
    </row>
    <row r="5509">
      <c r="A5509" s="129" t="n">
        <v>99999</v>
      </c>
      <c r="B5509" s="130" t="inlineStr">
        <is>
          <t>State-Fuel Level Increment</t>
        </is>
      </c>
      <c r="C5509" s="130" t="inlineStr">
        <is>
          <t>State-Fuel Level Increment</t>
        </is>
      </c>
      <c r="D5509" s="129" t="n">
        <v>99999</v>
      </c>
      <c r="E5509" s="130" t="inlineStr">
        <is>
          <t>MI</t>
        </is>
      </c>
      <c r="F5509" s="130" t="inlineStr">
        <is>
          <t>Industrial NAICS Cogen</t>
        </is>
      </c>
      <c r="G5509" s="130" t="inlineStr">
        <is>
          <t>GT</t>
        </is>
      </c>
      <c r="H5509" s="130" t="inlineStr">
        <is>
          <t>DFO</t>
        </is>
      </c>
      <c r="I5509" s="130" t="inlineStr">
        <is>
          <t>DFO</t>
        </is>
      </c>
      <c r="J5509" s="131" t="n">
        <v>0</v>
      </c>
      <c r="K5509" s="129" t="n">
        <v>2020</v>
      </c>
      <c r="L5509" s="120">
        <f>IF(VLOOKUP(H5509,'Cross-Page Data'!$D$4:$F$48,3,FALSE)="natural gas",VLOOKUP(G5509,'Cross-Page Data'!$I$4:$J$19,2,FALSE),IF(VLOOKUP(H5509,'Cross-Page Data'!$D$4:$F$48,3,FALSE)="solar",IF(G5509="PV","solar PV","solar thermal"),IF(VLOOKUP(H5509,'Cross-Page Data'!$D$4:$F$48,3,FALSE)="wind",VLOOKUP(G5509,'Cross-Page Data'!$I$4:$J$19,2,FALSE),IF(VLOOKUP(H5509,'Cross-Page Data'!$D$4:$F$48,3,FALSE)="hydro",VLOOKUP(G5509,'Cross-Page Data'!$I$4:$J$19,2,FALSE),VLOOKUP(H5509,'Cross-Page Data'!$D$4:$F$48,3,FALSE)))))</f>
        <v/>
      </c>
      <c r="M5509" s="120">
        <f>IF(AND($P$2=FALSE,OR(F5509="Commercial NAICS Cogen",F5509="Industrial NAICS Cogen",F5509="NAICS-22 Cogen")),FALSE,IF(AND($P$3=FALSE,OR(F5509="Commercial NAICS Cogen",F5509="Commercial NAICS Non-Cogen",F5509="Industrial NAICS Cogen", F5509="industrial NAICS non-Cogen")),FALSE, TRUE))</f>
        <v/>
      </c>
    </row>
    <row r="5510">
      <c r="A5510" s="129" t="n">
        <v>99999</v>
      </c>
      <c r="B5510" s="130" t="inlineStr">
        <is>
          <t>State-Fuel Level Increment</t>
        </is>
      </c>
      <c r="C5510" s="130" t="inlineStr">
        <is>
          <t>State-Fuel Level Increment</t>
        </is>
      </c>
      <c r="D5510" s="129" t="n">
        <v>99999</v>
      </c>
      <c r="E5510" s="130" t="inlineStr">
        <is>
          <t>MN</t>
        </is>
      </c>
      <c r="F5510" s="130" t="inlineStr">
        <is>
          <t>Electric Utility</t>
        </is>
      </c>
      <c r="G5510" s="130" t="inlineStr">
        <is>
          <t>GT</t>
        </is>
      </c>
      <c r="H5510" s="130" t="inlineStr">
        <is>
          <t>DFO</t>
        </is>
      </c>
      <c r="I5510" s="130" t="inlineStr">
        <is>
          <t>DFO</t>
        </is>
      </c>
      <c r="J5510" s="131" t="n">
        <v>12147.148</v>
      </c>
      <c r="K5510" s="129" t="n">
        <v>2020</v>
      </c>
      <c r="L5510" s="120">
        <f>IF(VLOOKUP(H5510,'Cross-Page Data'!$D$4:$F$48,3,FALSE)="natural gas",VLOOKUP(G5510,'Cross-Page Data'!$I$4:$J$19,2,FALSE),IF(VLOOKUP(H5510,'Cross-Page Data'!$D$4:$F$48,3,FALSE)="solar",IF(G5510="PV","solar PV","solar thermal"),IF(VLOOKUP(H5510,'Cross-Page Data'!$D$4:$F$48,3,FALSE)="wind",VLOOKUP(G5510,'Cross-Page Data'!$I$4:$J$19,2,FALSE),IF(VLOOKUP(H5510,'Cross-Page Data'!$D$4:$F$48,3,FALSE)="hydro",VLOOKUP(G5510,'Cross-Page Data'!$I$4:$J$19,2,FALSE),VLOOKUP(H5510,'Cross-Page Data'!$D$4:$F$48,3,FALSE)))))</f>
        <v/>
      </c>
      <c r="M5510" s="120">
        <f>IF(AND($P$2=FALSE,OR(F5510="Commercial NAICS Cogen",F5510="Industrial NAICS Cogen",F5510="NAICS-22 Cogen")),FALSE,IF(AND($P$3=FALSE,OR(F5510="Commercial NAICS Cogen",F5510="Commercial NAICS Non-Cogen",F5510="Industrial NAICS Cogen", F5510="industrial NAICS non-Cogen")),FALSE, TRUE))</f>
        <v/>
      </c>
    </row>
    <row r="5511">
      <c r="A5511" s="129" t="n">
        <v>99999</v>
      </c>
      <c r="B5511" s="130" t="inlineStr">
        <is>
          <t>State-Fuel Level Increment</t>
        </is>
      </c>
      <c r="C5511" s="130" t="inlineStr">
        <is>
          <t>State-Fuel Level Increment</t>
        </is>
      </c>
      <c r="D5511" s="129" t="n">
        <v>99999</v>
      </c>
      <c r="E5511" s="130" t="inlineStr">
        <is>
          <t>MN</t>
        </is>
      </c>
      <c r="F5511" s="130" t="inlineStr">
        <is>
          <t>Electric Utility</t>
        </is>
      </c>
      <c r="G5511" s="130" t="inlineStr">
        <is>
          <t>GT</t>
        </is>
      </c>
      <c r="H5511" s="130" t="inlineStr">
        <is>
          <t>DFO</t>
        </is>
      </c>
      <c r="I5511" s="130" t="inlineStr">
        <is>
          <t>DFO</t>
        </is>
      </c>
      <c r="J5511" s="131" t="n">
        <v>631.977</v>
      </c>
      <c r="K5511" s="129" t="n">
        <v>2020</v>
      </c>
      <c r="L5511" s="120">
        <f>IF(VLOOKUP(H5511,'Cross-Page Data'!$D$4:$F$48,3,FALSE)="natural gas",VLOOKUP(G5511,'Cross-Page Data'!$I$4:$J$19,2,FALSE),IF(VLOOKUP(H5511,'Cross-Page Data'!$D$4:$F$48,3,FALSE)="solar",IF(G5511="PV","solar PV","solar thermal"),IF(VLOOKUP(H5511,'Cross-Page Data'!$D$4:$F$48,3,FALSE)="wind",VLOOKUP(G5511,'Cross-Page Data'!$I$4:$J$19,2,FALSE),IF(VLOOKUP(H5511,'Cross-Page Data'!$D$4:$F$48,3,FALSE)="hydro",VLOOKUP(G5511,'Cross-Page Data'!$I$4:$J$19,2,FALSE),VLOOKUP(H5511,'Cross-Page Data'!$D$4:$F$48,3,FALSE)))))</f>
        <v/>
      </c>
      <c r="M5511" s="120">
        <f>IF(AND($P$2=FALSE,OR(F5511="Commercial NAICS Cogen",F5511="Industrial NAICS Cogen",F5511="NAICS-22 Cogen")),FALSE,IF(AND($P$3=FALSE,OR(F5511="Commercial NAICS Cogen",F5511="Commercial NAICS Non-Cogen",F5511="Industrial NAICS Cogen", F5511="industrial NAICS non-Cogen")),FALSE, TRUE))</f>
        <v/>
      </c>
    </row>
    <row r="5512">
      <c r="A5512" s="129" t="n">
        <v>99999</v>
      </c>
      <c r="B5512" s="130" t="inlineStr">
        <is>
          <t>State-Fuel Level Increment</t>
        </is>
      </c>
      <c r="C5512" s="130" t="inlineStr">
        <is>
          <t>State-Fuel Level Increment</t>
        </is>
      </c>
      <c r="D5512" s="129" t="n">
        <v>99999</v>
      </c>
      <c r="E5512" s="130" t="inlineStr">
        <is>
          <t>MN</t>
        </is>
      </c>
      <c r="F5512" s="130" t="inlineStr">
        <is>
          <t>NAICS-22 Cogen</t>
        </is>
      </c>
      <c r="G5512" s="130" t="inlineStr">
        <is>
          <t>GT</t>
        </is>
      </c>
      <c r="H5512" s="130" t="inlineStr">
        <is>
          <t>DFO</t>
        </is>
      </c>
      <c r="I5512" s="130" t="inlineStr">
        <is>
          <t>DFO</t>
        </is>
      </c>
      <c r="J5512" s="131" t="n">
        <v>2515.78</v>
      </c>
      <c r="K5512" s="129" t="n">
        <v>2020</v>
      </c>
      <c r="L5512" s="120">
        <f>IF(VLOOKUP(H5512,'Cross-Page Data'!$D$4:$F$48,3,FALSE)="natural gas",VLOOKUP(G5512,'Cross-Page Data'!$I$4:$J$19,2,FALSE),IF(VLOOKUP(H5512,'Cross-Page Data'!$D$4:$F$48,3,FALSE)="solar",IF(G5512="PV","solar PV","solar thermal"),IF(VLOOKUP(H5512,'Cross-Page Data'!$D$4:$F$48,3,FALSE)="wind",VLOOKUP(G5512,'Cross-Page Data'!$I$4:$J$19,2,FALSE),IF(VLOOKUP(H5512,'Cross-Page Data'!$D$4:$F$48,3,FALSE)="hydro",VLOOKUP(G5512,'Cross-Page Data'!$I$4:$J$19,2,FALSE),VLOOKUP(H5512,'Cross-Page Data'!$D$4:$F$48,3,FALSE)))))</f>
        <v/>
      </c>
      <c r="M5512" s="120">
        <f>IF(AND($P$2=FALSE,OR(F5512="Commercial NAICS Cogen",F5512="Industrial NAICS Cogen",F5512="NAICS-22 Cogen")),FALSE,IF(AND($P$3=FALSE,OR(F5512="Commercial NAICS Cogen",F5512="Commercial NAICS Non-Cogen",F5512="Industrial NAICS Cogen", F5512="industrial NAICS non-Cogen")),FALSE, TRUE))</f>
        <v/>
      </c>
    </row>
    <row r="5513">
      <c r="A5513" s="129" t="n">
        <v>99999</v>
      </c>
      <c r="B5513" s="130" t="inlineStr">
        <is>
          <t>State-Fuel Level Increment</t>
        </is>
      </c>
      <c r="C5513" s="130" t="inlineStr">
        <is>
          <t>State-Fuel Level Increment</t>
        </is>
      </c>
      <c r="D5513" s="129" t="n">
        <v>99999</v>
      </c>
      <c r="E5513" s="130" t="inlineStr">
        <is>
          <t>MO</t>
        </is>
      </c>
      <c r="F5513" s="130" t="inlineStr">
        <is>
          <t>Electric Utility</t>
        </is>
      </c>
      <c r="G5513" s="130" t="inlineStr">
        <is>
          <t>GT</t>
        </is>
      </c>
      <c r="H5513" s="130" t="inlineStr">
        <is>
          <t>DFO</t>
        </is>
      </c>
      <c r="I5513" s="130" t="inlineStr">
        <is>
          <t>DFO</t>
        </is>
      </c>
      <c r="J5513" s="131" t="n">
        <v>9322.68</v>
      </c>
      <c r="K5513" s="129" t="n">
        <v>2020</v>
      </c>
      <c r="L5513" s="120">
        <f>IF(VLOOKUP(H5513,'Cross-Page Data'!$D$4:$F$48,3,FALSE)="natural gas",VLOOKUP(G5513,'Cross-Page Data'!$I$4:$J$19,2,FALSE),IF(VLOOKUP(H5513,'Cross-Page Data'!$D$4:$F$48,3,FALSE)="solar",IF(G5513="PV","solar PV","solar thermal"),IF(VLOOKUP(H5513,'Cross-Page Data'!$D$4:$F$48,3,FALSE)="wind",VLOOKUP(G5513,'Cross-Page Data'!$I$4:$J$19,2,FALSE),IF(VLOOKUP(H5513,'Cross-Page Data'!$D$4:$F$48,3,FALSE)="hydro",VLOOKUP(G5513,'Cross-Page Data'!$I$4:$J$19,2,FALSE),VLOOKUP(H5513,'Cross-Page Data'!$D$4:$F$48,3,FALSE)))))</f>
        <v/>
      </c>
      <c r="M5513" s="120">
        <f>IF(AND($P$2=FALSE,OR(F5513="Commercial NAICS Cogen",F5513="Industrial NAICS Cogen",F5513="NAICS-22 Cogen")),FALSE,IF(AND($P$3=FALSE,OR(F5513="Commercial NAICS Cogen",F5513="Commercial NAICS Non-Cogen",F5513="Industrial NAICS Cogen", F5513="industrial NAICS non-Cogen")),FALSE, TRUE))</f>
        <v/>
      </c>
    </row>
    <row r="5514">
      <c r="A5514" s="129" t="n">
        <v>99999</v>
      </c>
      <c r="B5514" s="130" t="inlineStr">
        <is>
          <t>State-Fuel Level Increment</t>
        </is>
      </c>
      <c r="C5514" s="130" t="inlineStr">
        <is>
          <t>State-Fuel Level Increment</t>
        </is>
      </c>
      <c r="D5514" s="129" t="n">
        <v>99999</v>
      </c>
      <c r="E5514" s="130" t="inlineStr">
        <is>
          <t>MS</t>
        </is>
      </c>
      <c r="F5514" s="130" t="inlineStr">
        <is>
          <t>Electric Utility</t>
        </is>
      </c>
      <c r="G5514" s="130" t="inlineStr">
        <is>
          <t>GT</t>
        </is>
      </c>
      <c r="H5514" s="130" t="inlineStr">
        <is>
          <t>DFO</t>
        </is>
      </c>
      <c r="I5514" s="130" t="inlineStr">
        <is>
          <t>DFO</t>
        </is>
      </c>
      <c r="J5514" s="131" t="n">
        <v>0</v>
      </c>
      <c r="K5514" s="129" t="n">
        <v>2020</v>
      </c>
      <c r="L5514" s="120">
        <f>IF(VLOOKUP(H5514,'Cross-Page Data'!$D$4:$F$48,3,FALSE)="natural gas",VLOOKUP(G5514,'Cross-Page Data'!$I$4:$J$19,2,FALSE),IF(VLOOKUP(H5514,'Cross-Page Data'!$D$4:$F$48,3,FALSE)="solar",IF(G5514="PV","solar PV","solar thermal"),IF(VLOOKUP(H5514,'Cross-Page Data'!$D$4:$F$48,3,FALSE)="wind",VLOOKUP(G5514,'Cross-Page Data'!$I$4:$J$19,2,FALSE),IF(VLOOKUP(H5514,'Cross-Page Data'!$D$4:$F$48,3,FALSE)="hydro",VLOOKUP(G5514,'Cross-Page Data'!$I$4:$J$19,2,FALSE),VLOOKUP(H5514,'Cross-Page Data'!$D$4:$F$48,3,FALSE)))))</f>
        <v/>
      </c>
      <c r="M5514" s="120">
        <f>IF(AND($P$2=FALSE,OR(F5514="Commercial NAICS Cogen",F5514="Industrial NAICS Cogen",F5514="NAICS-22 Cogen")),FALSE,IF(AND($P$3=FALSE,OR(F5514="Commercial NAICS Cogen",F5514="Commercial NAICS Non-Cogen",F5514="Industrial NAICS Cogen", F5514="industrial NAICS non-Cogen")),FALSE, TRUE))</f>
        <v/>
      </c>
    </row>
    <row r="5515">
      <c r="A5515" s="129" t="n">
        <v>99999</v>
      </c>
      <c r="B5515" s="130" t="inlineStr">
        <is>
          <t>State-Fuel Level Increment</t>
        </is>
      </c>
      <c r="C5515" s="130" t="inlineStr">
        <is>
          <t>State-Fuel Level Increment</t>
        </is>
      </c>
      <c r="D5515" s="129" t="n">
        <v>99999</v>
      </c>
      <c r="E5515" s="130" t="inlineStr">
        <is>
          <t>MT</t>
        </is>
      </c>
      <c r="F5515" s="130" t="inlineStr">
        <is>
          <t>Electric Utility</t>
        </is>
      </c>
      <c r="G5515" s="130" t="inlineStr">
        <is>
          <t>GT</t>
        </is>
      </c>
      <c r="H5515" s="130" t="inlineStr">
        <is>
          <t>DFO</t>
        </is>
      </c>
      <c r="I5515" s="130" t="inlineStr">
        <is>
          <t>DFO</t>
        </is>
      </c>
      <c r="J5515" s="131" t="n">
        <v>474.404</v>
      </c>
      <c r="K5515" s="129" t="n">
        <v>2020</v>
      </c>
      <c r="L5515" s="120">
        <f>IF(VLOOKUP(H5515,'Cross-Page Data'!$D$4:$F$48,3,FALSE)="natural gas",VLOOKUP(G5515,'Cross-Page Data'!$I$4:$J$19,2,FALSE),IF(VLOOKUP(H5515,'Cross-Page Data'!$D$4:$F$48,3,FALSE)="solar",IF(G5515="PV","solar PV","solar thermal"),IF(VLOOKUP(H5515,'Cross-Page Data'!$D$4:$F$48,3,FALSE)="wind",VLOOKUP(G5515,'Cross-Page Data'!$I$4:$J$19,2,FALSE),IF(VLOOKUP(H5515,'Cross-Page Data'!$D$4:$F$48,3,FALSE)="hydro",VLOOKUP(G5515,'Cross-Page Data'!$I$4:$J$19,2,FALSE),VLOOKUP(H5515,'Cross-Page Data'!$D$4:$F$48,3,FALSE)))))</f>
        <v/>
      </c>
      <c r="M5515" s="120">
        <f>IF(AND($P$2=FALSE,OR(F5515="Commercial NAICS Cogen",F5515="Industrial NAICS Cogen",F5515="NAICS-22 Cogen")),FALSE,IF(AND($P$3=FALSE,OR(F5515="Commercial NAICS Cogen",F5515="Commercial NAICS Non-Cogen",F5515="Industrial NAICS Cogen", F5515="industrial NAICS non-Cogen")),FALSE, TRUE))</f>
        <v/>
      </c>
    </row>
    <row r="5516">
      <c r="A5516" s="129" t="n">
        <v>99999</v>
      </c>
      <c r="B5516" s="130" t="inlineStr">
        <is>
          <t>State-Fuel Level Increment</t>
        </is>
      </c>
      <c r="C5516" s="130" t="inlineStr">
        <is>
          <t>State-Fuel Level Increment</t>
        </is>
      </c>
      <c r="D5516" s="129" t="n">
        <v>99999</v>
      </c>
      <c r="E5516" s="130" t="inlineStr">
        <is>
          <t>NC</t>
        </is>
      </c>
      <c r="F5516" s="130" t="inlineStr">
        <is>
          <t>Electric Utility</t>
        </is>
      </c>
      <c r="G5516" s="130" t="inlineStr">
        <is>
          <t>GT</t>
        </is>
      </c>
      <c r="H5516" s="130" t="inlineStr">
        <is>
          <t>DFO</t>
        </is>
      </c>
      <c r="I5516" s="130" t="inlineStr">
        <is>
          <t>DFO</t>
        </is>
      </c>
      <c r="J5516" s="131" t="n">
        <v>9480.844999999999</v>
      </c>
      <c r="K5516" s="129" t="n">
        <v>2020</v>
      </c>
      <c r="L5516" s="120">
        <f>IF(VLOOKUP(H5516,'Cross-Page Data'!$D$4:$F$48,3,FALSE)="natural gas",VLOOKUP(G5516,'Cross-Page Data'!$I$4:$J$19,2,FALSE),IF(VLOOKUP(H5516,'Cross-Page Data'!$D$4:$F$48,3,FALSE)="solar",IF(G5516="PV","solar PV","solar thermal"),IF(VLOOKUP(H5516,'Cross-Page Data'!$D$4:$F$48,3,FALSE)="wind",VLOOKUP(G5516,'Cross-Page Data'!$I$4:$J$19,2,FALSE),IF(VLOOKUP(H5516,'Cross-Page Data'!$D$4:$F$48,3,FALSE)="hydro",VLOOKUP(G5516,'Cross-Page Data'!$I$4:$J$19,2,FALSE),VLOOKUP(H5516,'Cross-Page Data'!$D$4:$F$48,3,FALSE)))))</f>
        <v/>
      </c>
      <c r="M5516" s="120">
        <f>IF(AND($P$2=FALSE,OR(F5516="Commercial NAICS Cogen",F5516="Industrial NAICS Cogen",F5516="NAICS-22 Cogen")),FALSE,IF(AND($P$3=FALSE,OR(F5516="Commercial NAICS Cogen",F5516="Commercial NAICS Non-Cogen",F5516="Industrial NAICS Cogen", F5516="industrial NAICS non-Cogen")),FALSE, TRUE))</f>
        <v/>
      </c>
    </row>
    <row r="5517">
      <c r="A5517" s="129" t="n">
        <v>99999</v>
      </c>
      <c r="B5517" s="130" t="inlineStr">
        <is>
          <t>State-Fuel Level Increment</t>
        </is>
      </c>
      <c r="C5517" s="130" t="inlineStr">
        <is>
          <t>State-Fuel Level Increment</t>
        </is>
      </c>
      <c r="D5517" s="129" t="n">
        <v>99999</v>
      </c>
      <c r="E5517" s="130" t="inlineStr">
        <is>
          <t>NC</t>
        </is>
      </c>
      <c r="F5517" s="130" t="inlineStr">
        <is>
          <t>NAICS-22 Non-Cogen</t>
        </is>
      </c>
      <c r="G5517" s="130" t="inlineStr">
        <is>
          <t>GT</t>
        </is>
      </c>
      <c r="H5517" s="130" t="inlineStr">
        <is>
          <t>DFO</t>
        </is>
      </c>
      <c r="I5517" s="130" t="inlineStr">
        <is>
          <t>DFO</t>
        </is>
      </c>
      <c r="J5517" s="131" t="n">
        <v>1244.681</v>
      </c>
      <c r="K5517" s="129" t="n">
        <v>2020</v>
      </c>
      <c r="L5517" s="120">
        <f>IF(VLOOKUP(H5517,'Cross-Page Data'!$D$4:$F$48,3,FALSE)="natural gas",VLOOKUP(G5517,'Cross-Page Data'!$I$4:$J$19,2,FALSE),IF(VLOOKUP(H5517,'Cross-Page Data'!$D$4:$F$48,3,FALSE)="solar",IF(G5517="PV","solar PV","solar thermal"),IF(VLOOKUP(H5517,'Cross-Page Data'!$D$4:$F$48,3,FALSE)="wind",VLOOKUP(G5517,'Cross-Page Data'!$I$4:$J$19,2,FALSE),IF(VLOOKUP(H5517,'Cross-Page Data'!$D$4:$F$48,3,FALSE)="hydro",VLOOKUP(G5517,'Cross-Page Data'!$I$4:$J$19,2,FALSE),VLOOKUP(H5517,'Cross-Page Data'!$D$4:$F$48,3,FALSE)))))</f>
        <v/>
      </c>
      <c r="M5517" s="120">
        <f>IF(AND($P$2=FALSE,OR(F5517="Commercial NAICS Cogen",F5517="Industrial NAICS Cogen",F5517="NAICS-22 Cogen")),FALSE,IF(AND($P$3=FALSE,OR(F5517="Commercial NAICS Cogen",F5517="Commercial NAICS Non-Cogen",F5517="Industrial NAICS Cogen", F5517="industrial NAICS non-Cogen")),FALSE, TRUE))</f>
        <v/>
      </c>
    </row>
    <row r="5518">
      <c r="A5518" s="129" t="n">
        <v>99999</v>
      </c>
      <c r="B5518" s="130" t="inlineStr">
        <is>
          <t>State-Fuel Level Increment</t>
        </is>
      </c>
      <c r="C5518" s="130" t="inlineStr">
        <is>
          <t>State-Fuel Level Increment</t>
        </is>
      </c>
      <c r="D5518" s="129" t="n">
        <v>99999</v>
      </c>
      <c r="E5518" s="130" t="inlineStr">
        <is>
          <t>NC</t>
        </is>
      </c>
      <c r="F5518" s="130" t="inlineStr">
        <is>
          <t>Commercial NAICS Cogen</t>
        </is>
      </c>
      <c r="G5518" s="130" t="inlineStr">
        <is>
          <t>GT</t>
        </is>
      </c>
      <c r="H5518" s="130" t="inlineStr">
        <is>
          <t>DFO</t>
        </is>
      </c>
      <c r="I5518" s="130" t="inlineStr">
        <is>
          <t>DFO</t>
        </is>
      </c>
      <c r="J5518" s="131" t="n">
        <v>560.037</v>
      </c>
      <c r="K5518" s="129" t="n">
        <v>2020</v>
      </c>
      <c r="L5518" s="120">
        <f>IF(VLOOKUP(H5518,'Cross-Page Data'!$D$4:$F$48,3,FALSE)="natural gas",VLOOKUP(G5518,'Cross-Page Data'!$I$4:$J$19,2,FALSE),IF(VLOOKUP(H5518,'Cross-Page Data'!$D$4:$F$48,3,FALSE)="solar",IF(G5518="PV","solar PV","solar thermal"),IF(VLOOKUP(H5518,'Cross-Page Data'!$D$4:$F$48,3,FALSE)="wind",VLOOKUP(G5518,'Cross-Page Data'!$I$4:$J$19,2,FALSE),IF(VLOOKUP(H5518,'Cross-Page Data'!$D$4:$F$48,3,FALSE)="hydro",VLOOKUP(G5518,'Cross-Page Data'!$I$4:$J$19,2,FALSE),VLOOKUP(H5518,'Cross-Page Data'!$D$4:$F$48,3,FALSE)))))</f>
        <v/>
      </c>
      <c r="M5518" s="120">
        <f>IF(AND($P$2=FALSE,OR(F5518="Commercial NAICS Cogen",F5518="Industrial NAICS Cogen",F5518="NAICS-22 Cogen")),FALSE,IF(AND($P$3=FALSE,OR(F5518="Commercial NAICS Cogen",F5518="Commercial NAICS Non-Cogen",F5518="Industrial NAICS Cogen", F5518="industrial NAICS non-Cogen")),FALSE, TRUE))</f>
        <v/>
      </c>
    </row>
    <row r="5519">
      <c r="A5519" s="129" t="n">
        <v>99999</v>
      </c>
      <c r="B5519" s="130" t="inlineStr">
        <is>
          <t>State-Fuel Level Increment</t>
        </is>
      </c>
      <c r="C5519" s="130" t="inlineStr">
        <is>
          <t>State-Fuel Level Increment</t>
        </is>
      </c>
      <c r="D5519" s="129" t="n">
        <v>99999</v>
      </c>
      <c r="E5519" s="130" t="inlineStr">
        <is>
          <t>NC</t>
        </is>
      </c>
      <c r="F5519" s="130" t="inlineStr">
        <is>
          <t>Industrial NAICS Cogen</t>
        </is>
      </c>
      <c r="G5519" s="130" t="inlineStr">
        <is>
          <t>GT</t>
        </is>
      </c>
      <c r="H5519" s="130" t="inlineStr">
        <is>
          <t>DFO</t>
        </is>
      </c>
      <c r="I5519" s="130" t="inlineStr">
        <is>
          <t>DFO</t>
        </is>
      </c>
      <c r="J5519" s="131" t="n">
        <v>132.28</v>
      </c>
      <c r="K5519" s="129" t="n">
        <v>2020</v>
      </c>
      <c r="L5519" s="120">
        <f>IF(VLOOKUP(H5519,'Cross-Page Data'!$D$4:$F$48,3,FALSE)="natural gas",VLOOKUP(G5519,'Cross-Page Data'!$I$4:$J$19,2,FALSE),IF(VLOOKUP(H5519,'Cross-Page Data'!$D$4:$F$48,3,FALSE)="solar",IF(G5519="PV","solar PV","solar thermal"),IF(VLOOKUP(H5519,'Cross-Page Data'!$D$4:$F$48,3,FALSE)="wind",VLOOKUP(G5519,'Cross-Page Data'!$I$4:$J$19,2,FALSE),IF(VLOOKUP(H5519,'Cross-Page Data'!$D$4:$F$48,3,FALSE)="hydro",VLOOKUP(G5519,'Cross-Page Data'!$I$4:$J$19,2,FALSE),VLOOKUP(H5519,'Cross-Page Data'!$D$4:$F$48,3,FALSE)))))</f>
        <v/>
      </c>
      <c r="M5519" s="120">
        <f>IF(AND($P$2=FALSE,OR(F5519="Commercial NAICS Cogen",F5519="Industrial NAICS Cogen",F5519="NAICS-22 Cogen")),FALSE,IF(AND($P$3=FALSE,OR(F5519="Commercial NAICS Cogen",F5519="Commercial NAICS Non-Cogen",F5519="Industrial NAICS Cogen", F5519="industrial NAICS non-Cogen")),FALSE, TRUE))</f>
        <v/>
      </c>
    </row>
    <row r="5520">
      <c r="A5520" s="129" t="n">
        <v>99999</v>
      </c>
      <c r="B5520" s="130" t="inlineStr">
        <is>
          <t>State-Fuel Level Increment</t>
        </is>
      </c>
      <c r="C5520" s="130" t="inlineStr">
        <is>
          <t>State-Fuel Level Increment</t>
        </is>
      </c>
      <c r="D5520" s="129" t="n">
        <v>99999</v>
      </c>
      <c r="E5520" s="130" t="inlineStr">
        <is>
          <t>ND</t>
        </is>
      </c>
      <c r="F5520" s="130" t="inlineStr">
        <is>
          <t>Electric Utility</t>
        </is>
      </c>
      <c r="G5520" s="130" t="inlineStr">
        <is>
          <t>GT</t>
        </is>
      </c>
      <c r="H5520" s="130" t="inlineStr">
        <is>
          <t>DFO</t>
        </is>
      </c>
      <c r="I5520" s="130" t="inlineStr">
        <is>
          <t>DFO</t>
        </is>
      </c>
      <c r="J5520" s="131" t="n">
        <v>626.383</v>
      </c>
      <c r="K5520" s="129" t="n">
        <v>2020</v>
      </c>
      <c r="L5520" s="120">
        <f>IF(VLOOKUP(H5520,'Cross-Page Data'!$D$4:$F$48,3,FALSE)="natural gas",VLOOKUP(G5520,'Cross-Page Data'!$I$4:$J$19,2,FALSE),IF(VLOOKUP(H5520,'Cross-Page Data'!$D$4:$F$48,3,FALSE)="solar",IF(G5520="PV","solar PV","solar thermal"),IF(VLOOKUP(H5520,'Cross-Page Data'!$D$4:$F$48,3,FALSE)="wind",VLOOKUP(G5520,'Cross-Page Data'!$I$4:$J$19,2,FALSE),IF(VLOOKUP(H5520,'Cross-Page Data'!$D$4:$F$48,3,FALSE)="hydro",VLOOKUP(G5520,'Cross-Page Data'!$I$4:$J$19,2,FALSE),VLOOKUP(H5520,'Cross-Page Data'!$D$4:$F$48,3,FALSE)))))</f>
        <v/>
      </c>
      <c r="M5520" s="120">
        <f>IF(AND($P$2=FALSE,OR(F5520="Commercial NAICS Cogen",F5520="Industrial NAICS Cogen",F5520="NAICS-22 Cogen")),FALSE,IF(AND($P$3=FALSE,OR(F5520="Commercial NAICS Cogen",F5520="Commercial NAICS Non-Cogen",F5520="Industrial NAICS Cogen", F5520="industrial NAICS non-Cogen")),FALSE, TRUE))</f>
        <v/>
      </c>
    </row>
    <row r="5521">
      <c r="A5521" s="129" t="n">
        <v>99999</v>
      </c>
      <c r="B5521" s="130" t="inlineStr">
        <is>
          <t>State-Fuel Level Increment</t>
        </is>
      </c>
      <c r="C5521" s="130" t="inlineStr">
        <is>
          <t>State-Fuel Level Increment</t>
        </is>
      </c>
      <c r="D5521" s="129" t="n">
        <v>99999</v>
      </c>
      <c r="E5521" s="130" t="inlineStr">
        <is>
          <t>NE</t>
        </is>
      </c>
      <c r="F5521" s="130" t="inlineStr">
        <is>
          <t>Electric Utility</t>
        </is>
      </c>
      <c r="G5521" s="130" t="inlineStr">
        <is>
          <t>GT</t>
        </is>
      </c>
      <c r="H5521" s="130" t="inlineStr">
        <is>
          <t>DFO</t>
        </is>
      </c>
      <c r="I5521" s="130" t="inlineStr">
        <is>
          <t>DFO</t>
        </is>
      </c>
      <c r="J5521" s="131" t="n">
        <v>10093.322</v>
      </c>
      <c r="K5521" s="129" t="n">
        <v>2020</v>
      </c>
      <c r="L5521" s="120">
        <f>IF(VLOOKUP(H5521,'Cross-Page Data'!$D$4:$F$48,3,FALSE)="natural gas",VLOOKUP(G5521,'Cross-Page Data'!$I$4:$J$19,2,FALSE),IF(VLOOKUP(H5521,'Cross-Page Data'!$D$4:$F$48,3,FALSE)="solar",IF(G5521="PV","solar PV","solar thermal"),IF(VLOOKUP(H5521,'Cross-Page Data'!$D$4:$F$48,3,FALSE)="wind",VLOOKUP(G5521,'Cross-Page Data'!$I$4:$J$19,2,FALSE),IF(VLOOKUP(H5521,'Cross-Page Data'!$D$4:$F$48,3,FALSE)="hydro",VLOOKUP(G5521,'Cross-Page Data'!$I$4:$J$19,2,FALSE),VLOOKUP(H5521,'Cross-Page Data'!$D$4:$F$48,3,FALSE)))))</f>
        <v/>
      </c>
      <c r="M5521" s="120">
        <f>IF(AND($P$2=FALSE,OR(F5521="Commercial NAICS Cogen",F5521="Industrial NAICS Cogen",F5521="NAICS-22 Cogen")),FALSE,IF(AND($P$3=FALSE,OR(F5521="Commercial NAICS Cogen",F5521="Commercial NAICS Non-Cogen",F5521="Industrial NAICS Cogen", F5521="industrial NAICS non-Cogen")),FALSE, TRUE))</f>
        <v/>
      </c>
    </row>
    <row r="5522">
      <c r="A5522" s="129" t="n">
        <v>99999</v>
      </c>
      <c r="B5522" s="130" t="inlineStr">
        <is>
          <t>State-Fuel Level Increment</t>
        </is>
      </c>
      <c r="C5522" s="130" t="inlineStr">
        <is>
          <t>State-Fuel Level Increment</t>
        </is>
      </c>
      <c r="D5522" s="129" t="n">
        <v>99999</v>
      </c>
      <c r="E5522" s="130" t="inlineStr">
        <is>
          <t>NH</t>
        </is>
      </c>
      <c r="F5522" s="130" t="inlineStr">
        <is>
          <t>Electric Utility</t>
        </is>
      </c>
      <c r="G5522" s="130" t="inlineStr">
        <is>
          <t>GT</t>
        </is>
      </c>
      <c r="H5522" s="130" t="inlineStr">
        <is>
          <t>DFO</t>
        </is>
      </c>
      <c r="I5522" s="130" t="inlineStr">
        <is>
          <t>DFO</t>
        </is>
      </c>
      <c r="J5522" s="131" t="n">
        <v>155.149</v>
      </c>
      <c r="K5522" s="129" t="n">
        <v>2020</v>
      </c>
      <c r="L5522" s="120">
        <f>IF(VLOOKUP(H5522,'Cross-Page Data'!$D$4:$F$48,3,FALSE)="natural gas",VLOOKUP(G5522,'Cross-Page Data'!$I$4:$J$19,2,FALSE),IF(VLOOKUP(H5522,'Cross-Page Data'!$D$4:$F$48,3,FALSE)="solar",IF(G5522="PV","solar PV","solar thermal"),IF(VLOOKUP(H5522,'Cross-Page Data'!$D$4:$F$48,3,FALSE)="wind",VLOOKUP(G5522,'Cross-Page Data'!$I$4:$J$19,2,FALSE),IF(VLOOKUP(H5522,'Cross-Page Data'!$D$4:$F$48,3,FALSE)="hydro",VLOOKUP(G5522,'Cross-Page Data'!$I$4:$J$19,2,FALSE),VLOOKUP(H5522,'Cross-Page Data'!$D$4:$F$48,3,FALSE)))))</f>
        <v/>
      </c>
      <c r="M5522" s="120">
        <f>IF(AND($P$2=FALSE,OR(F5522="Commercial NAICS Cogen",F5522="Industrial NAICS Cogen",F5522="NAICS-22 Cogen")),FALSE,IF(AND($P$3=FALSE,OR(F5522="Commercial NAICS Cogen",F5522="Commercial NAICS Non-Cogen",F5522="Industrial NAICS Cogen", F5522="industrial NAICS non-Cogen")),FALSE, TRUE))</f>
        <v/>
      </c>
    </row>
    <row r="5523">
      <c r="A5523" s="129" t="n">
        <v>99999</v>
      </c>
      <c r="B5523" s="130" t="inlineStr">
        <is>
          <t>State-Fuel Level Increment</t>
        </is>
      </c>
      <c r="C5523" s="130" t="inlineStr">
        <is>
          <t>State-Fuel Level Increment</t>
        </is>
      </c>
      <c r="D5523" s="129" t="n">
        <v>99999</v>
      </c>
      <c r="E5523" s="130" t="inlineStr">
        <is>
          <t>NJ</t>
        </is>
      </c>
      <c r="F5523" s="130" t="inlineStr">
        <is>
          <t>NAICS-22 Non-Cogen</t>
        </is>
      </c>
      <c r="G5523" s="130" t="inlineStr">
        <is>
          <t>GT</t>
        </is>
      </c>
      <c r="H5523" s="130" t="inlineStr">
        <is>
          <t>DFO</t>
        </is>
      </c>
      <c r="I5523" s="130" t="inlineStr">
        <is>
          <t>DFO</t>
        </is>
      </c>
      <c r="J5523" s="131" t="n">
        <v>5534.882</v>
      </c>
      <c r="K5523" s="129" t="n">
        <v>2020</v>
      </c>
      <c r="L5523" s="120">
        <f>IF(VLOOKUP(H5523,'Cross-Page Data'!$D$4:$F$48,3,FALSE)="natural gas",VLOOKUP(G5523,'Cross-Page Data'!$I$4:$J$19,2,FALSE),IF(VLOOKUP(H5523,'Cross-Page Data'!$D$4:$F$48,3,FALSE)="solar",IF(G5523="PV","solar PV","solar thermal"),IF(VLOOKUP(H5523,'Cross-Page Data'!$D$4:$F$48,3,FALSE)="wind",VLOOKUP(G5523,'Cross-Page Data'!$I$4:$J$19,2,FALSE),IF(VLOOKUP(H5523,'Cross-Page Data'!$D$4:$F$48,3,FALSE)="hydro",VLOOKUP(G5523,'Cross-Page Data'!$I$4:$J$19,2,FALSE),VLOOKUP(H5523,'Cross-Page Data'!$D$4:$F$48,3,FALSE)))))</f>
        <v/>
      </c>
      <c r="M5523" s="120">
        <f>IF(AND($P$2=FALSE,OR(F5523="Commercial NAICS Cogen",F5523="Industrial NAICS Cogen",F5523="NAICS-22 Cogen")),FALSE,IF(AND($P$3=FALSE,OR(F5523="Commercial NAICS Cogen",F5523="Commercial NAICS Non-Cogen",F5523="Industrial NAICS Cogen", F5523="industrial NAICS non-Cogen")),FALSE, TRUE))</f>
        <v/>
      </c>
    </row>
    <row r="5524">
      <c r="A5524" s="129" t="n">
        <v>99999</v>
      </c>
      <c r="B5524" s="130" t="inlineStr">
        <is>
          <t>State-Fuel Level Increment</t>
        </is>
      </c>
      <c r="C5524" s="130" t="inlineStr">
        <is>
          <t>State-Fuel Level Increment</t>
        </is>
      </c>
      <c r="D5524" s="129" t="n">
        <v>99999</v>
      </c>
      <c r="E5524" s="130" t="inlineStr">
        <is>
          <t>NJ</t>
        </is>
      </c>
      <c r="F5524" s="130" t="inlineStr">
        <is>
          <t>Commercial NAICS Cogen</t>
        </is>
      </c>
      <c r="G5524" s="130" t="inlineStr">
        <is>
          <t>GT</t>
        </is>
      </c>
      <c r="H5524" s="130" t="inlineStr">
        <is>
          <t>DFO</t>
        </is>
      </c>
      <c r="I5524" s="130" t="inlineStr">
        <is>
          <t>DFO</t>
        </is>
      </c>
      <c r="J5524" s="131" t="n">
        <v>0</v>
      </c>
      <c r="K5524" s="129" t="n">
        <v>2020</v>
      </c>
      <c r="L5524" s="120">
        <f>IF(VLOOKUP(H5524,'Cross-Page Data'!$D$4:$F$48,3,FALSE)="natural gas",VLOOKUP(G5524,'Cross-Page Data'!$I$4:$J$19,2,FALSE),IF(VLOOKUP(H5524,'Cross-Page Data'!$D$4:$F$48,3,FALSE)="solar",IF(G5524="PV","solar PV","solar thermal"),IF(VLOOKUP(H5524,'Cross-Page Data'!$D$4:$F$48,3,FALSE)="wind",VLOOKUP(G5524,'Cross-Page Data'!$I$4:$J$19,2,FALSE),IF(VLOOKUP(H5524,'Cross-Page Data'!$D$4:$F$48,3,FALSE)="hydro",VLOOKUP(G5524,'Cross-Page Data'!$I$4:$J$19,2,FALSE),VLOOKUP(H5524,'Cross-Page Data'!$D$4:$F$48,3,FALSE)))))</f>
        <v/>
      </c>
      <c r="M5524" s="120">
        <f>IF(AND($P$2=FALSE,OR(F5524="Commercial NAICS Cogen",F5524="Industrial NAICS Cogen",F5524="NAICS-22 Cogen")),FALSE,IF(AND($P$3=FALSE,OR(F5524="Commercial NAICS Cogen",F5524="Commercial NAICS Non-Cogen",F5524="Industrial NAICS Cogen", F5524="industrial NAICS non-Cogen")),FALSE, TRUE))</f>
        <v/>
      </c>
    </row>
    <row r="5525">
      <c r="A5525" s="129" t="n">
        <v>99999</v>
      </c>
      <c r="B5525" s="130" t="inlineStr">
        <is>
          <t>State-Fuel Level Increment</t>
        </is>
      </c>
      <c r="C5525" s="130" t="inlineStr">
        <is>
          <t>State-Fuel Level Increment</t>
        </is>
      </c>
      <c r="D5525" s="129" t="n">
        <v>99999</v>
      </c>
      <c r="E5525" s="130" t="inlineStr">
        <is>
          <t>NM</t>
        </is>
      </c>
      <c r="F5525" s="130" t="inlineStr">
        <is>
          <t>Electric Utility</t>
        </is>
      </c>
      <c r="G5525" s="130" t="inlineStr">
        <is>
          <t>GT</t>
        </is>
      </c>
      <c r="H5525" s="130" t="inlineStr">
        <is>
          <t>DFO</t>
        </is>
      </c>
      <c r="I5525" s="130" t="inlineStr">
        <is>
          <t>DFO</t>
        </is>
      </c>
      <c r="J5525" s="131" t="n">
        <v>143635.79</v>
      </c>
      <c r="K5525" s="129" t="n">
        <v>2020</v>
      </c>
      <c r="L5525" s="120">
        <f>IF(VLOOKUP(H5525,'Cross-Page Data'!$D$4:$F$48,3,FALSE)="natural gas",VLOOKUP(G5525,'Cross-Page Data'!$I$4:$J$19,2,FALSE),IF(VLOOKUP(H5525,'Cross-Page Data'!$D$4:$F$48,3,FALSE)="solar",IF(G5525="PV","solar PV","solar thermal"),IF(VLOOKUP(H5525,'Cross-Page Data'!$D$4:$F$48,3,FALSE)="wind",VLOOKUP(G5525,'Cross-Page Data'!$I$4:$J$19,2,FALSE),IF(VLOOKUP(H5525,'Cross-Page Data'!$D$4:$F$48,3,FALSE)="hydro",VLOOKUP(G5525,'Cross-Page Data'!$I$4:$J$19,2,FALSE),VLOOKUP(H5525,'Cross-Page Data'!$D$4:$F$48,3,FALSE)))))</f>
        <v/>
      </c>
      <c r="M5525" s="120">
        <f>IF(AND($P$2=FALSE,OR(F5525="Commercial NAICS Cogen",F5525="Industrial NAICS Cogen",F5525="NAICS-22 Cogen")),FALSE,IF(AND($P$3=FALSE,OR(F5525="Commercial NAICS Cogen",F5525="Commercial NAICS Non-Cogen",F5525="Industrial NAICS Cogen", F5525="industrial NAICS non-Cogen")),FALSE, TRUE))</f>
        <v/>
      </c>
    </row>
    <row r="5526">
      <c r="A5526" s="129" t="n">
        <v>99999</v>
      </c>
      <c r="B5526" s="130" t="inlineStr">
        <is>
          <t>State-Fuel Level Increment</t>
        </is>
      </c>
      <c r="C5526" s="130" t="inlineStr">
        <is>
          <t>State-Fuel Level Increment</t>
        </is>
      </c>
      <c r="D5526" s="129" t="n">
        <v>99999</v>
      </c>
      <c r="E5526" s="130" t="inlineStr">
        <is>
          <t>NV</t>
        </is>
      </c>
      <c r="F5526" s="130" t="inlineStr">
        <is>
          <t>Electric Utility</t>
        </is>
      </c>
      <c r="G5526" s="130" t="inlineStr">
        <is>
          <t>GT</t>
        </is>
      </c>
      <c r="H5526" s="130" t="inlineStr">
        <is>
          <t>DFO</t>
        </is>
      </c>
      <c r="I5526" s="130" t="inlineStr">
        <is>
          <t>DFO</t>
        </is>
      </c>
      <c r="J5526" s="131" t="n">
        <v>0</v>
      </c>
      <c r="K5526" s="129" t="n">
        <v>2020</v>
      </c>
      <c r="L5526" s="120">
        <f>IF(VLOOKUP(H5526,'Cross-Page Data'!$D$4:$F$48,3,FALSE)="natural gas",VLOOKUP(G5526,'Cross-Page Data'!$I$4:$J$19,2,FALSE),IF(VLOOKUP(H5526,'Cross-Page Data'!$D$4:$F$48,3,FALSE)="solar",IF(G5526="PV","solar PV","solar thermal"),IF(VLOOKUP(H5526,'Cross-Page Data'!$D$4:$F$48,3,FALSE)="wind",VLOOKUP(G5526,'Cross-Page Data'!$I$4:$J$19,2,FALSE),IF(VLOOKUP(H5526,'Cross-Page Data'!$D$4:$F$48,3,FALSE)="hydro",VLOOKUP(G5526,'Cross-Page Data'!$I$4:$J$19,2,FALSE),VLOOKUP(H5526,'Cross-Page Data'!$D$4:$F$48,3,FALSE)))))</f>
        <v/>
      </c>
      <c r="M5526" s="120">
        <f>IF(AND($P$2=FALSE,OR(F5526="Commercial NAICS Cogen",F5526="Industrial NAICS Cogen",F5526="NAICS-22 Cogen")),FALSE,IF(AND($P$3=FALSE,OR(F5526="Commercial NAICS Cogen",F5526="Commercial NAICS Non-Cogen",F5526="Industrial NAICS Cogen", F5526="industrial NAICS non-Cogen")),FALSE, TRUE))</f>
        <v/>
      </c>
    </row>
    <row r="5527">
      <c r="A5527" s="129" t="n">
        <v>99999</v>
      </c>
      <c r="B5527" s="130" t="inlineStr">
        <is>
          <t>State-Fuel Level Increment</t>
        </is>
      </c>
      <c r="C5527" s="130" t="inlineStr">
        <is>
          <t>State-Fuel Level Increment</t>
        </is>
      </c>
      <c r="D5527" s="129" t="n">
        <v>99999</v>
      </c>
      <c r="E5527" s="130" t="inlineStr">
        <is>
          <t>NY</t>
        </is>
      </c>
      <c r="F5527" s="130" t="inlineStr">
        <is>
          <t>Electric Utility</t>
        </is>
      </c>
      <c r="G5527" s="130" t="inlineStr">
        <is>
          <t>GT</t>
        </is>
      </c>
      <c r="H5527" s="130" t="inlineStr">
        <is>
          <t>DFO</t>
        </is>
      </c>
      <c r="I5527" s="130" t="inlineStr">
        <is>
          <t>DFO</t>
        </is>
      </c>
      <c r="J5527" s="131" t="n">
        <v>22011.036</v>
      </c>
      <c r="K5527" s="129" t="n">
        <v>2020</v>
      </c>
      <c r="L5527" s="120">
        <f>IF(VLOOKUP(H5527,'Cross-Page Data'!$D$4:$F$48,3,FALSE)="natural gas",VLOOKUP(G5527,'Cross-Page Data'!$I$4:$J$19,2,FALSE),IF(VLOOKUP(H5527,'Cross-Page Data'!$D$4:$F$48,3,FALSE)="solar",IF(G5527="PV","solar PV","solar thermal"),IF(VLOOKUP(H5527,'Cross-Page Data'!$D$4:$F$48,3,FALSE)="wind",VLOOKUP(G5527,'Cross-Page Data'!$I$4:$J$19,2,FALSE),IF(VLOOKUP(H5527,'Cross-Page Data'!$D$4:$F$48,3,FALSE)="hydro",VLOOKUP(G5527,'Cross-Page Data'!$I$4:$J$19,2,FALSE),VLOOKUP(H5527,'Cross-Page Data'!$D$4:$F$48,3,FALSE)))))</f>
        <v/>
      </c>
      <c r="M5527" s="120">
        <f>IF(AND($P$2=FALSE,OR(F5527="Commercial NAICS Cogen",F5527="Industrial NAICS Cogen",F5527="NAICS-22 Cogen")),FALSE,IF(AND($P$3=FALSE,OR(F5527="Commercial NAICS Cogen",F5527="Commercial NAICS Non-Cogen",F5527="Industrial NAICS Cogen", F5527="industrial NAICS non-Cogen")),FALSE, TRUE))</f>
        <v/>
      </c>
    </row>
    <row r="5528">
      <c r="A5528" s="129" t="n">
        <v>99999</v>
      </c>
      <c r="B5528" s="130" t="inlineStr">
        <is>
          <t>State-Fuel Level Increment</t>
        </is>
      </c>
      <c r="C5528" s="130" t="inlineStr">
        <is>
          <t>State-Fuel Level Increment</t>
        </is>
      </c>
      <c r="D5528" s="129" t="n">
        <v>99999</v>
      </c>
      <c r="E5528" s="130" t="inlineStr">
        <is>
          <t>NY</t>
        </is>
      </c>
      <c r="F5528" s="130" t="inlineStr">
        <is>
          <t>NAICS-22 Non-Cogen</t>
        </is>
      </c>
      <c r="G5528" s="130" t="inlineStr">
        <is>
          <t>GT</t>
        </is>
      </c>
      <c r="H5528" s="130" t="inlineStr">
        <is>
          <t>DFO</t>
        </is>
      </c>
      <c r="I5528" s="130" t="inlineStr">
        <is>
          <t>DFO</t>
        </is>
      </c>
      <c r="J5528" s="131" t="n">
        <v>748.284</v>
      </c>
      <c r="K5528" s="129" t="n">
        <v>2020</v>
      </c>
      <c r="L5528" s="120">
        <f>IF(VLOOKUP(H5528,'Cross-Page Data'!$D$4:$F$48,3,FALSE)="natural gas",VLOOKUP(G5528,'Cross-Page Data'!$I$4:$J$19,2,FALSE),IF(VLOOKUP(H5528,'Cross-Page Data'!$D$4:$F$48,3,FALSE)="solar",IF(G5528="PV","solar PV","solar thermal"),IF(VLOOKUP(H5528,'Cross-Page Data'!$D$4:$F$48,3,FALSE)="wind",VLOOKUP(G5528,'Cross-Page Data'!$I$4:$J$19,2,FALSE),IF(VLOOKUP(H5528,'Cross-Page Data'!$D$4:$F$48,3,FALSE)="hydro",VLOOKUP(G5528,'Cross-Page Data'!$I$4:$J$19,2,FALSE),VLOOKUP(H5528,'Cross-Page Data'!$D$4:$F$48,3,FALSE)))))</f>
        <v/>
      </c>
      <c r="M5528" s="120">
        <f>IF(AND($P$2=FALSE,OR(F5528="Commercial NAICS Cogen",F5528="Industrial NAICS Cogen",F5528="NAICS-22 Cogen")),FALSE,IF(AND($P$3=FALSE,OR(F5528="Commercial NAICS Cogen",F5528="Commercial NAICS Non-Cogen",F5528="Industrial NAICS Cogen", F5528="industrial NAICS non-Cogen")),FALSE, TRUE))</f>
        <v/>
      </c>
    </row>
    <row r="5529">
      <c r="A5529" s="129" t="n">
        <v>99999</v>
      </c>
      <c r="B5529" s="130" t="inlineStr">
        <is>
          <t>State-Fuel Level Increment</t>
        </is>
      </c>
      <c r="C5529" s="130" t="inlineStr">
        <is>
          <t>State-Fuel Level Increment</t>
        </is>
      </c>
      <c r="D5529" s="129" t="n">
        <v>99999</v>
      </c>
      <c r="E5529" s="130" t="inlineStr">
        <is>
          <t>NY</t>
        </is>
      </c>
      <c r="F5529" s="130" t="inlineStr">
        <is>
          <t>NAICS-22 Cogen</t>
        </is>
      </c>
      <c r="G5529" s="130" t="inlineStr">
        <is>
          <t>GT</t>
        </is>
      </c>
      <c r="H5529" s="130" t="inlineStr">
        <is>
          <t>DFO</t>
        </is>
      </c>
      <c r="I5529" s="130" t="inlineStr">
        <is>
          <t>DFO</t>
        </is>
      </c>
      <c r="J5529" s="131" t="n">
        <v>1.373</v>
      </c>
      <c r="K5529" s="129" t="n">
        <v>2020</v>
      </c>
      <c r="L5529" s="120">
        <f>IF(VLOOKUP(H5529,'Cross-Page Data'!$D$4:$F$48,3,FALSE)="natural gas",VLOOKUP(G5529,'Cross-Page Data'!$I$4:$J$19,2,FALSE),IF(VLOOKUP(H5529,'Cross-Page Data'!$D$4:$F$48,3,FALSE)="solar",IF(G5529="PV","solar PV","solar thermal"),IF(VLOOKUP(H5529,'Cross-Page Data'!$D$4:$F$48,3,FALSE)="wind",VLOOKUP(G5529,'Cross-Page Data'!$I$4:$J$19,2,FALSE),IF(VLOOKUP(H5529,'Cross-Page Data'!$D$4:$F$48,3,FALSE)="hydro",VLOOKUP(G5529,'Cross-Page Data'!$I$4:$J$19,2,FALSE),VLOOKUP(H5529,'Cross-Page Data'!$D$4:$F$48,3,FALSE)))))</f>
        <v/>
      </c>
      <c r="M5529" s="120">
        <f>IF(AND($P$2=FALSE,OR(F5529="Commercial NAICS Cogen",F5529="Industrial NAICS Cogen",F5529="NAICS-22 Cogen")),FALSE,IF(AND($P$3=FALSE,OR(F5529="Commercial NAICS Cogen",F5529="Commercial NAICS Non-Cogen",F5529="Industrial NAICS Cogen", F5529="industrial NAICS non-Cogen")),FALSE, TRUE))</f>
        <v/>
      </c>
    </row>
    <row r="5530">
      <c r="A5530" s="129" t="n">
        <v>99999</v>
      </c>
      <c r="B5530" s="130" t="inlineStr">
        <is>
          <t>State-Fuel Level Increment</t>
        </is>
      </c>
      <c r="C5530" s="130" t="inlineStr">
        <is>
          <t>State-Fuel Level Increment</t>
        </is>
      </c>
      <c r="D5530" s="129" t="n">
        <v>99999</v>
      </c>
      <c r="E5530" s="130" t="inlineStr">
        <is>
          <t>NY</t>
        </is>
      </c>
      <c r="F5530" s="130" t="inlineStr">
        <is>
          <t>Commercial NAICS Cogen</t>
        </is>
      </c>
      <c r="G5530" s="130" t="inlineStr">
        <is>
          <t>GT</t>
        </is>
      </c>
      <c r="H5530" s="130" t="inlineStr">
        <is>
          <t>DFO</t>
        </is>
      </c>
      <c r="I5530" s="130" t="inlineStr">
        <is>
          <t>DFO</t>
        </is>
      </c>
      <c r="J5530" s="131" t="n">
        <v>2863.033</v>
      </c>
      <c r="K5530" s="129" t="n">
        <v>2020</v>
      </c>
      <c r="L5530" s="120">
        <f>IF(VLOOKUP(H5530,'Cross-Page Data'!$D$4:$F$48,3,FALSE)="natural gas",VLOOKUP(G5530,'Cross-Page Data'!$I$4:$J$19,2,FALSE),IF(VLOOKUP(H5530,'Cross-Page Data'!$D$4:$F$48,3,FALSE)="solar",IF(G5530="PV","solar PV","solar thermal"),IF(VLOOKUP(H5530,'Cross-Page Data'!$D$4:$F$48,3,FALSE)="wind",VLOOKUP(G5530,'Cross-Page Data'!$I$4:$J$19,2,FALSE),IF(VLOOKUP(H5530,'Cross-Page Data'!$D$4:$F$48,3,FALSE)="hydro",VLOOKUP(G5530,'Cross-Page Data'!$I$4:$J$19,2,FALSE),VLOOKUP(H5530,'Cross-Page Data'!$D$4:$F$48,3,FALSE)))))</f>
        <v/>
      </c>
      <c r="M5530" s="120">
        <f>IF(AND($P$2=FALSE,OR(F5530="Commercial NAICS Cogen",F5530="Industrial NAICS Cogen",F5530="NAICS-22 Cogen")),FALSE,IF(AND($P$3=FALSE,OR(F5530="Commercial NAICS Cogen",F5530="Commercial NAICS Non-Cogen",F5530="Industrial NAICS Cogen", F5530="industrial NAICS non-Cogen")),FALSE, TRUE))</f>
        <v/>
      </c>
    </row>
    <row r="5531">
      <c r="A5531" s="129" t="n">
        <v>99999</v>
      </c>
      <c r="B5531" s="130" t="inlineStr">
        <is>
          <t>State-Fuel Level Increment</t>
        </is>
      </c>
      <c r="C5531" s="130" t="inlineStr">
        <is>
          <t>State-Fuel Level Increment</t>
        </is>
      </c>
      <c r="D5531" s="129" t="n">
        <v>99999</v>
      </c>
      <c r="E5531" s="130" t="inlineStr">
        <is>
          <t>OH</t>
        </is>
      </c>
      <c r="F5531" s="130" t="inlineStr">
        <is>
          <t>Electric Utility</t>
        </is>
      </c>
      <c r="G5531" s="130" t="inlineStr">
        <is>
          <t>GT</t>
        </is>
      </c>
      <c r="H5531" s="130" t="inlineStr">
        <is>
          <t>DFO</t>
        </is>
      </c>
      <c r="I5531" s="130" t="inlineStr">
        <is>
          <t>DFO</t>
        </is>
      </c>
      <c r="J5531" s="131" t="n">
        <v>2215.38</v>
      </c>
      <c r="K5531" s="129" t="n">
        <v>2020</v>
      </c>
      <c r="L5531" s="120">
        <f>IF(VLOOKUP(H5531,'Cross-Page Data'!$D$4:$F$48,3,FALSE)="natural gas",VLOOKUP(G5531,'Cross-Page Data'!$I$4:$J$19,2,FALSE),IF(VLOOKUP(H5531,'Cross-Page Data'!$D$4:$F$48,3,FALSE)="solar",IF(G5531="PV","solar PV","solar thermal"),IF(VLOOKUP(H5531,'Cross-Page Data'!$D$4:$F$48,3,FALSE)="wind",VLOOKUP(G5531,'Cross-Page Data'!$I$4:$J$19,2,FALSE),IF(VLOOKUP(H5531,'Cross-Page Data'!$D$4:$F$48,3,FALSE)="hydro",VLOOKUP(G5531,'Cross-Page Data'!$I$4:$J$19,2,FALSE),VLOOKUP(H5531,'Cross-Page Data'!$D$4:$F$48,3,FALSE)))))</f>
        <v/>
      </c>
      <c r="M5531" s="120">
        <f>IF(AND($P$2=FALSE,OR(F5531="Commercial NAICS Cogen",F5531="Industrial NAICS Cogen",F5531="NAICS-22 Cogen")),FALSE,IF(AND($P$3=FALSE,OR(F5531="Commercial NAICS Cogen",F5531="Commercial NAICS Non-Cogen",F5531="Industrial NAICS Cogen", F5531="industrial NAICS non-Cogen")),FALSE, TRUE))</f>
        <v/>
      </c>
    </row>
    <row r="5532">
      <c r="A5532" s="129" t="n">
        <v>99999</v>
      </c>
      <c r="B5532" s="130" t="inlineStr">
        <is>
          <t>State-Fuel Level Increment</t>
        </is>
      </c>
      <c r="C5532" s="130" t="inlineStr">
        <is>
          <t>State-Fuel Level Increment</t>
        </is>
      </c>
      <c r="D5532" s="129" t="n">
        <v>99999</v>
      </c>
      <c r="E5532" s="130" t="inlineStr">
        <is>
          <t>OH</t>
        </is>
      </c>
      <c r="F5532" s="130" t="inlineStr">
        <is>
          <t>NAICS-22 Non-Cogen</t>
        </is>
      </c>
      <c r="G5532" s="130" t="inlineStr">
        <is>
          <t>GT</t>
        </is>
      </c>
      <c r="H5532" s="130" t="inlineStr">
        <is>
          <t>DFO</t>
        </is>
      </c>
      <c r="I5532" s="130" t="inlineStr">
        <is>
          <t>DFO</t>
        </is>
      </c>
      <c r="J5532" s="131" t="n">
        <v>6544.73</v>
      </c>
      <c r="K5532" s="129" t="n">
        <v>2020</v>
      </c>
      <c r="L5532" s="120">
        <f>IF(VLOOKUP(H5532,'Cross-Page Data'!$D$4:$F$48,3,FALSE)="natural gas",VLOOKUP(G5532,'Cross-Page Data'!$I$4:$J$19,2,FALSE),IF(VLOOKUP(H5532,'Cross-Page Data'!$D$4:$F$48,3,FALSE)="solar",IF(G5532="PV","solar PV","solar thermal"),IF(VLOOKUP(H5532,'Cross-Page Data'!$D$4:$F$48,3,FALSE)="wind",VLOOKUP(G5532,'Cross-Page Data'!$I$4:$J$19,2,FALSE),IF(VLOOKUP(H5532,'Cross-Page Data'!$D$4:$F$48,3,FALSE)="hydro",VLOOKUP(G5532,'Cross-Page Data'!$I$4:$J$19,2,FALSE),VLOOKUP(H5532,'Cross-Page Data'!$D$4:$F$48,3,FALSE)))))</f>
        <v/>
      </c>
      <c r="M5532" s="120">
        <f>IF(AND($P$2=FALSE,OR(F5532="Commercial NAICS Cogen",F5532="Industrial NAICS Cogen",F5532="NAICS-22 Cogen")),FALSE,IF(AND($P$3=FALSE,OR(F5532="Commercial NAICS Cogen",F5532="Commercial NAICS Non-Cogen",F5532="Industrial NAICS Cogen", F5532="industrial NAICS non-Cogen")),FALSE, TRUE))</f>
        <v/>
      </c>
    </row>
    <row r="5533">
      <c r="A5533" s="129" t="n">
        <v>99999</v>
      </c>
      <c r="B5533" s="130" t="inlineStr">
        <is>
          <t>State-Fuel Level Increment</t>
        </is>
      </c>
      <c r="C5533" s="130" t="inlineStr">
        <is>
          <t>State-Fuel Level Increment</t>
        </is>
      </c>
      <c r="D5533" s="129" t="n">
        <v>99999</v>
      </c>
      <c r="E5533" s="130" t="inlineStr">
        <is>
          <t>OK</t>
        </is>
      </c>
      <c r="F5533" s="130" t="inlineStr">
        <is>
          <t>Electric Utility</t>
        </is>
      </c>
      <c r="G5533" s="130" t="inlineStr">
        <is>
          <t>GT</t>
        </is>
      </c>
      <c r="H5533" s="130" t="inlineStr">
        <is>
          <t>DFO</t>
        </is>
      </c>
      <c r="I5533" s="130" t="inlineStr">
        <is>
          <t>DFO</t>
        </is>
      </c>
      <c r="J5533" s="131" t="n">
        <v>0</v>
      </c>
      <c r="K5533" s="129" t="n">
        <v>2020</v>
      </c>
      <c r="L5533" s="120">
        <f>IF(VLOOKUP(H5533,'Cross-Page Data'!$D$4:$F$48,3,FALSE)="natural gas",VLOOKUP(G5533,'Cross-Page Data'!$I$4:$J$19,2,FALSE),IF(VLOOKUP(H5533,'Cross-Page Data'!$D$4:$F$48,3,FALSE)="solar",IF(G5533="PV","solar PV","solar thermal"),IF(VLOOKUP(H5533,'Cross-Page Data'!$D$4:$F$48,3,FALSE)="wind",VLOOKUP(G5533,'Cross-Page Data'!$I$4:$J$19,2,FALSE),IF(VLOOKUP(H5533,'Cross-Page Data'!$D$4:$F$48,3,FALSE)="hydro",VLOOKUP(G5533,'Cross-Page Data'!$I$4:$J$19,2,FALSE),VLOOKUP(H5533,'Cross-Page Data'!$D$4:$F$48,3,FALSE)))))</f>
        <v/>
      </c>
      <c r="M5533" s="120">
        <f>IF(AND($P$2=FALSE,OR(F5533="Commercial NAICS Cogen",F5533="Industrial NAICS Cogen",F5533="NAICS-22 Cogen")),FALSE,IF(AND($P$3=FALSE,OR(F5533="Commercial NAICS Cogen",F5533="Commercial NAICS Non-Cogen",F5533="Industrial NAICS Cogen", F5533="industrial NAICS non-Cogen")),FALSE, TRUE))</f>
        <v/>
      </c>
    </row>
    <row r="5534">
      <c r="A5534" s="129" t="n">
        <v>99999</v>
      </c>
      <c r="B5534" s="130" t="inlineStr">
        <is>
          <t>State-Fuel Level Increment</t>
        </is>
      </c>
      <c r="C5534" s="130" t="inlineStr">
        <is>
          <t>State-Fuel Level Increment</t>
        </is>
      </c>
      <c r="D5534" s="129" t="n">
        <v>99999</v>
      </c>
      <c r="E5534" s="130" t="inlineStr">
        <is>
          <t>PA</t>
        </is>
      </c>
      <c r="F5534" s="130" t="inlineStr">
        <is>
          <t>NAICS-22 Non-Cogen</t>
        </is>
      </c>
      <c r="G5534" s="130" t="inlineStr">
        <is>
          <t>GT</t>
        </is>
      </c>
      <c r="H5534" s="130" t="inlineStr">
        <is>
          <t>DFO</t>
        </is>
      </c>
      <c r="I5534" s="130" t="inlineStr">
        <is>
          <t>DFO</t>
        </is>
      </c>
      <c r="J5534" s="131" t="n">
        <v>10989.011</v>
      </c>
      <c r="K5534" s="129" t="n">
        <v>2020</v>
      </c>
      <c r="L5534" s="120">
        <f>IF(VLOOKUP(H5534,'Cross-Page Data'!$D$4:$F$48,3,FALSE)="natural gas",VLOOKUP(G5534,'Cross-Page Data'!$I$4:$J$19,2,FALSE),IF(VLOOKUP(H5534,'Cross-Page Data'!$D$4:$F$48,3,FALSE)="solar",IF(G5534="PV","solar PV","solar thermal"),IF(VLOOKUP(H5534,'Cross-Page Data'!$D$4:$F$48,3,FALSE)="wind",VLOOKUP(G5534,'Cross-Page Data'!$I$4:$J$19,2,FALSE),IF(VLOOKUP(H5534,'Cross-Page Data'!$D$4:$F$48,3,FALSE)="hydro",VLOOKUP(G5534,'Cross-Page Data'!$I$4:$J$19,2,FALSE),VLOOKUP(H5534,'Cross-Page Data'!$D$4:$F$48,3,FALSE)))))</f>
        <v/>
      </c>
      <c r="M5534" s="120">
        <f>IF(AND($P$2=FALSE,OR(F5534="Commercial NAICS Cogen",F5534="Industrial NAICS Cogen",F5534="NAICS-22 Cogen")),FALSE,IF(AND($P$3=FALSE,OR(F5534="Commercial NAICS Cogen",F5534="Commercial NAICS Non-Cogen",F5534="Industrial NAICS Cogen", F5534="industrial NAICS non-Cogen")),FALSE, TRUE))</f>
        <v/>
      </c>
    </row>
    <row r="5535">
      <c r="A5535" s="129" t="n">
        <v>99999</v>
      </c>
      <c r="B5535" s="130" t="inlineStr">
        <is>
          <t>State-Fuel Level Increment</t>
        </is>
      </c>
      <c r="C5535" s="130" t="inlineStr">
        <is>
          <t>State-Fuel Level Increment</t>
        </is>
      </c>
      <c r="D5535" s="129" t="n">
        <v>99999</v>
      </c>
      <c r="E5535" s="130" t="inlineStr">
        <is>
          <t>RI</t>
        </is>
      </c>
      <c r="F5535" s="130" t="inlineStr">
        <is>
          <t>Industrial NAICS Cogen</t>
        </is>
      </c>
      <c r="G5535" s="130" t="inlineStr">
        <is>
          <t>GT</t>
        </is>
      </c>
      <c r="H5535" s="130" t="inlineStr">
        <is>
          <t>DFO</t>
        </is>
      </c>
      <c r="I5535" s="130" t="inlineStr">
        <is>
          <t>DFO</t>
        </is>
      </c>
      <c r="J5535" s="131" t="n">
        <v>210.477</v>
      </c>
      <c r="K5535" s="129" t="n">
        <v>2020</v>
      </c>
      <c r="L5535" s="120">
        <f>IF(VLOOKUP(H5535,'Cross-Page Data'!$D$4:$F$48,3,FALSE)="natural gas",VLOOKUP(G5535,'Cross-Page Data'!$I$4:$J$19,2,FALSE),IF(VLOOKUP(H5535,'Cross-Page Data'!$D$4:$F$48,3,FALSE)="solar",IF(G5535="PV","solar PV","solar thermal"),IF(VLOOKUP(H5535,'Cross-Page Data'!$D$4:$F$48,3,FALSE)="wind",VLOOKUP(G5535,'Cross-Page Data'!$I$4:$J$19,2,FALSE),IF(VLOOKUP(H5535,'Cross-Page Data'!$D$4:$F$48,3,FALSE)="hydro",VLOOKUP(G5535,'Cross-Page Data'!$I$4:$J$19,2,FALSE),VLOOKUP(H5535,'Cross-Page Data'!$D$4:$F$48,3,FALSE)))))</f>
        <v/>
      </c>
      <c r="M5535" s="120">
        <f>IF(AND($P$2=FALSE,OR(F5535="Commercial NAICS Cogen",F5535="Industrial NAICS Cogen",F5535="NAICS-22 Cogen")),FALSE,IF(AND($P$3=FALSE,OR(F5535="Commercial NAICS Cogen",F5535="Commercial NAICS Non-Cogen",F5535="Industrial NAICS Cogen", F5535="industrial NAICS non-Cogen")),FALSE, TRUE))</f>
        <v/>
      </c>
    </row>
    <row r="5536">
      <c r="A5536" s="129" t="n">
        <v>99999</v>
      </c>
      <c r="B5536" s="130" t="inlineStr">
        <is>
          <t>State-Fuel Level Increment</t>
        </is>
      </c>
      <c r="C5536" s="130" t="inlineStr">
        <is>
          <t>State-Fuel Level Increment</t>
        </is>
      </c>
      <c r="D5536" s="129" t="n">
        <v>99999</v>
      </c>
      <c r="E5536" s="130" t="inlineStr">
        <is>
          <t>SC</t>
        </is>
      </c>
      <c r="F5536" s="130" t="inlineStr">
        <is>
          <t>Electric Utility</t>
        </is>
      </c>
      <c r="G5536" s="130" t="inlineStr">
        <is>
          <t>GT</t>
        </is>
      </c>
      <c r="H5536" s="130" t="inlineStr">
        <is>
          <t>DFO</t>
        </is>
      </c>
      <c r="I5536" s="130" t="inlineStr">
        <is>
          <t>DFO</t>
        </is>
      </c>
      <c r="J5536" s="131" t="n">
        <v>5778.482</v>
      </c>
      <c r="K5536" s="129" t="n">
        <v>2020</v>
      </c>
      <c r="L5536" s="120">
        <f>IF(VLOOKUP(H5536,'Cross-Page Data'!$D$4:$F$48,3,FALSE)="natural gas",VLOOKUP(G5536,'Cross-Page Data'!$I$4:$J$19,2,FALSE),IF(VLOOKUP(H5536,'Cross-Page Data'!$D$4:$F$48,3,FALSE)="solar",IF(G5536="PV","solar PV","solar thermal"),IF(VLOOKUP(H5536,'Cross-Page Data'!$D$4:$F$48,3,FALSE)="wind",VLOOKUP(G5536,'Cross-Page Data'!$I$4:$J$19,2,FALSE),IF(VLOOKUP(H5536,'Cross-Page Data'!$D$4:$F$48,3,FALSE)="hydro",VLOOKUP(G5536,'Cross-Page Data'!$I$4:$J$19,2,FALSE),VLOOKUP(H5536,'Cross-Page Data'!$D$4:$F$48,3,FALSE)))))</f>
        <v/>
      </c>
      <c r="M5536" s="120">
        <f>IF(AND($P$2=FALSE,OR(F5536="Commercial NAICS Cogen",F5536="Industrial NAICS Cogen",F5536="NAICS-22 Cogen")),FALSE,IF(AND($P$3=FALSE,OR(F5536="Commercial NAICS Cogen",F5536="Commercial NAICS Non-Cogen",F5536="Industrial NAICS Cogen", F5536="industrial NAICS non-Cogen")),FALSE, TRUE))</f>
        <v/>
      </c>
    </row>
    <row r="5537">
      <c r="A5537" s="129" t="n">
        <v>99999</v>
      </c>
      <c r="B5537" s="130" t="inlineStr">
        <is>
          <t>State-Fuel Level Increment</t>
        </is>
      </c>
      <c r="C5537" s="130" t="inlineStr">
        <is>
          <t>State-Fuel Level Increment</t>
        </is>
      </c>
      <c r="D5537" s="129" t="n">
        <v>99999</v>
      </c>
      <c r="E5537" s="130" t="inlineStr">
        <is>
          <t>SD</t>
        </is>
      </c>
      <c r="F5537" s="130" t="inlineStr">
        <is>
          <t>Electric Utility</t>
        </is>
      </c>
      <c r="G5537" s="130" t="inlineStr">
        <is>
          <t>GT</t>
        </is>
      </c>
      <c r="H5537" s="130" t="inlineStr">
        <is>
          <t>DFO</t>
        </is>
      </c>
      <c r="I5537" s="130" t="inlineStr">
        <is>
          <t>DFO</t>
        </is>
      </c>
      <c r="J5537" s="131" t="n">
        <v>6841.843</v>
      </c>
      <c r="K5537" s="129" t="n">
        <v>2020</v>
      </c>
      <c r="L5537" s="120">
        <f>IF(VLOOKUP(H5537,'Cross-Page Data'!$D$4:$F$48,3,FALSE)="natural gas",VLOOKUP(G5537,'Cross-Page Data'!$I$4:$J$19,2,FALSE),IF(VLOOKUP(H5537,'Cross-Page Data'!$D$4:$F$48,3,FALSE)="solar",IF(G5537="PV","solar PV","solar thermal"),IF(VLOOKUP(H5537,'Cross-Page Data'!$D$4:$F$48,3,FALSE)="wind",VLOOKUP(G5537,'Cross-Page Data'!$I$4:$J$19,2,FALSE),IF(VLOOKUP(H5537,'Cross-Page Data'!$D$4:$F$48,3,FALSE)="hydro",VLOOKUP(G5537,'Cross-Page Data'!$I$4:$J$19,2,FALSE),VLOOKUP(H5537,'Cross-Page Data'!$D$4:$F$48,3,FALSE)))))</f>
        <v/>
      </c>
      <c r="M5537" s="120">
        <f>IF(AND($P$2=FALSE,OR(F5537="Commercial NAICS Cogen",F5537="Industrial NAICS Cogen",F5537="NAICS-22 Cogen")),FALSE,IF(AND($P$3=FALSE,OR(F5537="Commercial NAICS Cogen",F5537="Commercial NAICS Non-Cogen",F5537="Industrial NAICS Cogen", F5537="industrial NAICS non-Cogen")),FALSE, TRUE))</f>
        <v/>
      </c>
    </row>
    <row r="5538">
      <c r="A5538" s="129" t="n">
        <v>99999</v>
      </c>
      <c r="B5538" s="130" t="inlineStr">
        <is>
          <t>State-Fuel Level Increment</t>
        </is>
      </c>
      <c r="C5538" s="130" t="inlineStr">
        <is>
          <t>State-Fuel Level Increment</t>
        </is>
      </c>
      <c r="D5538" s="129" t="n">
        <v>99999</v>
      </c>
      <c r="E5538" s="130" t="inlineStr">
        <is>
          <t>TX</t>
        </is>
      </c>
      <c r="F5538" s="130" t="inlineStr">
        <is>
          <t>Electric Utility</t>
        </is>
      </c>
      <c r="G5538" s="130" t="inlineStr">
        <is>
          <t>GT</t>
        </is>
      </c>
      <c r="H5538" s="130" t="inlineStr">
        <is>
          <t>DFO</t>
        </is>
      </c>
      <c r="I5538" s="130" t="inlineStr">
        <is>
          <t>DFO</t>
        </is>
      </c>
      <c r="J5538" s="131" t="n">
        <v>178.616</v>
      </c>
      <c r="K5538" s="129" t="n">
        <v>2020</v>
      </c>
      <c r="L5538" s="120">
        <f>IF(VLOOKUP(H5538,'Cross-Page Data'!$D$4:$F$48,3,FALSE)="natural gas",VLOOKUP(G5538,'Cross-Page Data'!$I$4:$J$19,2,FALSE),IF(VLOOKUP(H5538,'Cross-Page Data'!$D$4:$F$48,3,FALSE)="solar",IF(G5538="PV","solar PV","solar thermal"),IF(VLOOKUP(H5538,'Cross-Page Data'!$D$4:$F$48,3,FALSE)="wind",VLOOKUP(G5538,'Cross-Page Data'!$I$4:$J$19,2,FALSE),IF(VLOOKUP(H5538,'Cross-Page Data'!$D$4:$F$48,3,FALSE)="hydro",VLOOKUP(G5538,'Cross-Page Data'!$I$4:$J$19,2,FALSE),VLOOKUP(H5538,'Cross-Page Data'!$D$4:$F$48,3,FALSE)))))</f>
        <v/>
      </c>
      <c r="M5538" s="120">
        <f>IF(AND($P$2=FALSE,OR(F5538="Commercial NAICS Cogen",F5538="Industrial NAICS Cogen",F5538="NAICS-22 Cogen")),FALSE,IF(AND($P$3=FALSE,OR(F5538="Commercial NAICS Cogen",F5538="Commercial NAICS Non-Cogen",F5538="Industrial NAICS Cogen", F5538="industrial NAICS non-Cogen")),FALSE, TRUE))</f>
        <v/>
      </c>
    </row>
    <row r="5539">
      <c r="A5539" s="129" t="n">
        <v>99999</v>
      </c>
      <c r="B5539" s="130" t="inlineStr">
        <is>
          <t>State-Fuel Level Increment</t>
        </is>
      </c>
      <c r="C5539" s="130" t="inlineStr">
        <is>
          <t>State-Fuel Level Increment</t>
        </is>
      </c>
      <c r="D5539" s="129" t="n">
        <v>99999</v>
      </c>
      <c r="E5539" s="130" t="inlineStr">
        <is>
          <t>TX</t>
        </is>
      </c>
      <c r="F5539" s="130" t="inlineStr">
        <is>
          <t>NAICS-22 Non-Cogen</t>
        </is>
      </c>
      <c r="G5539" s="130" t="inlineStr">
        <is>
          <t>GT</t>
        </is>
      </c>
      <c r="H5539" s="130" t="inlineStr">
        <is>
          <t>DFO</t>
        </is>
      </c>
      <c r="I5539" s="130" t="inlineStr">
        <is>
          <t>DFO</t>
        </is>
      </c>
      <c r="J5539" s="131" t="n">
        <v>2874.678</v>
      </c>
      <c r="K5539" s="129" t="n">
        <v>2020</v>
      </c>
      <c r="L5539" s="120">
        <f>IF(VLOOKUP(H5539,'Cross-Page Data'!$D$4:$F$48,3,FALSE)="natural gas",VLOOKUP(G5539,'Cross-Page Data'!$I$4:$J$19,2,FALSE),IF(VLOOKUP(H5539,'Cross-Page Data'!$D$4:$F$48,3,FALSE)="solar",IF(G5539="PV","solar PV","solar thermal"),IF(VLOOKUP(H5539,'Cross-Page Data'!$D$4:$F$48,3,FALSE)="wind",VLOOKUP(G5539,'Cross-Page Data'!$I$4:$J$19,2,FALSE),IF(VLOOKUP(H5539,'Cross-Page Data'!$D$4:$F$48,3,FALSE)="hydro",VLOOKUP(G5539,'Cross-Page Data'!$I$4:$J$19,2,FALSE),VLOOKUP(H5539,'Cross-Page Data'!$D$4:$F$48,3,FALSE)))))</f>
        <v/>
      </c>
      <c r="M5539" s="120">
        <f>IF(AND($P$2=FALSE,OR(F5539="Commercial NAICS Cogen",F5539="Industrial NAICS Cogen",F5539="NAICS-22 Cogen")),FALSE,IF(AND($P$3=FALSE,OR(F5539="Commercial NAICS Cogen",F5539="Commercial NAICS Non-Cogen",F5539="Industrial NAICS Cogen", F5539="industrial NAICS non-Cogen")),FALSE, TRUE))</f>
        <v/>
      </c>
    </row>
    <row r="5540">
      <c r="A5540" s="129" t="n">
        <v>99999</v>
      </c>
      <c r="B5540" s="130" t="inlineStr">
        <is>
          <t>State-Fuel Level Increment</t>
        </is>
      </c>
      <c r="C5540" s="130" t="inlineStr">
        <is>
          <t>State-Fuel Level Increment</t>
        </is>
      </c>
      <c r="D5540" s="129" t="n">
        <v>99999</v>
      </c>
      <c r="E5540" s="130" t="inlineStr">
        <is>
          <t>UT</t>
        </is>
      </c>
      <c r="F5540" s="130" t="inlineStr">
        <is>
          <t>Electric Utility</t>
        </is>
      </c>
      <c r="G5540" s="130" t="inlineStr">
        <is>
          <t>GT</t>
        </is>
      </c>
      <c r="H5540" s="130" t="inlineStr">
        <is>
          <t>DFO</t>
        </is>
      </c>
      <c r="I5540" s="130" t="inlineStr">
        <is>
          <t>DFO</t>
        </is>
      </c>
      <c r="J5540" s="131" t="n">
        <v>0</v>
      </c>
      <c r="K5540" s="129" t="n">
        <v>2020</v>
      </c>
      <c r="L5540" s="120">
        <f>IF(VLOOKUP(H5540,'Cross-Page Data'!$D$4:$F$48,3,FALSE)="natural gas",VLOOKUP(G5540,'Cross-Page Data'!$I$4:$J$19,2,FALSE),IF(VLOOKUP(H5540,'Cross-Page Data'!$D$4:$F$48,3,FALSE)="solar",IF(G5540="PV","solar PV","solar thermal"),IF(VLOOKUP(H5540,'Cross-Page Data'!$D$4:$F$48,3,FALSE)="wind",VLOOKUP(G5540,'Cross-Page Data'!$I$4:$J$19,2,FALSE),IF(VLOOKUP(H5540,'Cross-Page Data'!$D$4:$F$48,3,FALSE)="hydro",VLOOKUP(G5540,'Cross-Page Data'!$I$4:$J$19,2,FALSE),VLOOKUP(H5540,'Cross-Page Data'!$D$4:$F$48,3,FALSE)))))</f>
        <v/>
      </c>
      <c r="M5540" s="120">
        <f>IF(AND($P$2=FALSE,OR(F5540="Commercial NAICS Cogen",F5540="Industrial NAICS Cogen",F5540="NAICS-22 Cogen")),FALSE,IF(AND($P$3=FALSE,OR(F5540="Commercial NAICS Cogen",F5540="Commercial NAICS Non-Cogen",F5540="Industrial NAICS Cogen", F5540="industrial NAICS non-Cogen")),FALSE, TRUE))</f>
        <v/>
      </c>
    </row>
    <row r="5541">
      <c r="A5541" s="129" t="n">
        <v>99999</v>
      </c>
      <c r="B5541" s="130" t="inlineStr">
        <is>
          <t>State-Fuel Level Increment</t>
        </is>
      </c>
      <c r="C5541" s="130" t="inlineStr">
        <is>
          <t>State-Fuel Level Increment</t>
        </is>
      </c>
      <c r="D5541" s="129" t="n">
        <v>99999</v>
      </c>
      <c r="E5541" s="130" t="inlineStr">
        <is>
          <t>VA</t>
        </is>
      </c>
      <c r="F5541" s="130" t="inlineStr">
        <is>
          <t>Electric Utility</t>
        </is>
      </c>
      <c r="G5541" s="130" t="inlineStr">
        <is>
          <t>GT</t>
        </is>
      </c>
      <c r="H5541" s="130" t="inlineStr">
        <is>
          <t>DFO</t>
        </is>
      </c>
      <c r="I5541" s="130" t="inlineStr">
        <is>
          <t>DFO</t>
        </is>
      </c>
      <c r="J5541" s="131" t="n">
        <v>12796.628</v>
      </c>
      <c r="K5541" s="129" t="n">
        <v>2020</v>
      </c>
      <c r="L5541" s="120">
        <f>IF(VLOOKUP(H5541,'Cross-Page Data'!$D$4:$F$48,3,FALSE)="natural gas",VLOOKUP(G5541,'Cross-Page Data'!$I$4:$J$19,2,FALSE),IF(VLOOKUP(H5541,'Cross-Page Data'!$D$4:$F$48,3,FALSE)="solar",IF(G5541="PV","solar PV","solar thermal"),IF(VLOOKUP(H5541,'Cross-Page Data'!$D$4:$F$48,3,FALSE)="wind",VLOOKUP(G5541,'Cross-Page Data'!$I$4:$J$19,2,FALSE),IF(VLOOKUP(H5541,'Cross-Page Data'!$D$4:$F$48,3,FALSE)="hydro",VLOOKUP(G5541,'Cross-Page Data'!$I$4:$J$19,2,FALSE),VLOOKUP(H5541,'Cross-Page Data'!$D$4:$F$48,3,FALSE)))))</f>
        <v/>
      </c>
      <c r="M5541" s="120">
        <f>IF(AND($P$2=FALSE,OR(F5541="Commercial NAICS Cogen",F5541="Industrial NAICS Cogen",F5541="NAICS-22 Cogen")),FALSE,IF(AND($P$3=FALSE,OR(F5541="Commercial NAICS Cogen",F5541="Commercial NAICS Non-Cogen",F5541="Industrial NAICS Cogen", F5541="industrial NAICS non-Cogen")),FALSE, TRUE))</f>
        <v/>
      </c>
    </row>
    <row r="5542">
      <c r="A5542" s="129" t="n">
        <v>99999</v>
      </c>
      <c r="B5542" s="130" t="inlineStr">
        <is>
          <t>State-Fuel Level Increment</t>
        </is>
      </c>
      <c r="C5542" s="130" t="inlineStr">
        <is>
          <t>State-Fuel Level Increment</t>
        </is>
      </c>
      <c r="D5542" s="129" t="n">
        <v>99999</v>
      </c>
      <c r="E5542" s="130" t="inlineStr">
        <is>
          <t>VA</t>
        </is>
      </c>
      <c r="F5542" s="130" t="inlineStr">
        <is>
          <t>NAICS-22 Non-Cogen</t>
        </is>
      </c>
      <c r="G5542" s="130" t="inlineStr">
        <is>
          <t>GT</t>
        </is>
      </c>
      <c r="H5542" s="130" t="inlineStr">
        <is>
          <t>DFO</t>
        </is>
      </c>
      <c r="I5542" s="130" t="inlineStr">
        <is>
          <t>DFO</t>
        </is>
      </c>
      <c r="J5542" s="131" t="n">
        <v>575.0069999999999</v>
      </c>
      <c r="K5542" s="129" t="n">
        <v>2020</v>
      </c>
      <c r="L5542" s="120">
        <f>IF(VLOOKUP(H5542,'Cross-Page Data'!$D$4:$F$48,3,FALSE)="natural gas",VLOOKUP(G5542,'Cross-Page Data'!$I$4:$J$19,2,FALSE),IF(VLOOKUP(H5542,'Cross-Page Data'!$D$4:$F$48,3,FALSE)="solar",IF(G5542="PV","solar PV","solar thermal"),IF(VLOOKUP(H5542,'Cross-Page Data'!$D$4:$F$48,3,FALSE)="wind",VLOOKUP(G5542,'Cross-Page Data'!$I$4:$J$19,2,FALSE),IF(VLOOKUP(H5542,'Cross-Page Data'!$D$4:$F$48,3,FALSE)="hydro",VLOOKUP(G5542,'Cross-Page Data'!$I$4:$J$19,2,FALSE),VLOOKUP(H5542,'Cross-Page Data'!$D$4:$F$48,3,FALSE)))))</f>
        <v/>
      </c>
      <c r="M5542" s="120">
        <f>IF(AND($P$2=FALSE,OR(F5542="Commercial NAICS Cogen",F5542="Industrial NAICS Cogen",F5542="NAICS-22 Cogen")),FALSE,IF(AND($P$3=FALSE,OR(F5542="Commercial NAICS Cogen",F5542="Commercial NAICS Non-Cogen",F5542="Industrial NAICS Cogen", F5542="industrial NAICS non-Cogen")),FALSE, TRUE))</f>
        <v/>
      </c>
    </row>
    <row r="5543">
      <c r="A5543" s="129" t="n">
        <v>99999</v>
      </c>
      <c r="B5543" s="130" t="inlineStr">
        <is>
          <t>State-Fuel Level Increment</t>
        </is>
      </c>
      <c r="C5543" s="130" t="inlineStr">
        <is>
          <t>State-Fuel Level Increment</t>
        </is>
      </c>
      <c r="D5543" s="129" t="n">
        <v>99999</v>
      </c>
      <c r="E5543" s="130" t="inlineStr">
        <is>
          <t>VT</t>
        </is>
      </c>
      <c r="F5543" s="130" t="inlineStr">
        <is>
          <t>Electric Utility</t>
        </is>
      </c>
      <c r="G5543" s="130" t="inlineStr">
        <is>
          <t>GT</t>
        </is>
      </c>
      <c r="H5543" s="130" t="inlineStr">
        <is>
          <t>DFO</t>
        </is>
      </c>
      <c r="I5543" s="130" t="inlineStr">
        <is>
          <t>DFO</t>
        </is>
      </c>
      <c r="J5543" s="131" t="n">
        <v>276.732</v>
      </c>
      <c r="K5543" s="129" t="n">
        <v>2020</v>
      </c>
      <c r="L5543" s="120">
        <f>IF(VLOOKUP(H5543,'Cross-Page Data'!$D$4:$F$48,3,FALSE)="natural gas",VLOOKUP(G5543,'Cross-Page Data'!$I$4:$J$19,2,FALSE),IF(VLOOKUP(H5543,'Cross-Page Data'!$D$4:$F$48,3,FALSE)="solar",IF(G5543="PV","solar PV","solar thermal"),IF(VLOOKUP(H5543,'Cross-Page Data'!$D$4:$F$48,3,FALSE)="wind",VLOOKUP(G5543,'Cross-Page Data'!$I$4:$J$19,2,FALSE),IF(VLOOKUP(H5543,'Cross-Page Data'!$D$4:$F$48,3,FALSE)="hydro",VLOOKUP(G5543,'Cross-Page Data'!$I$4:$J$19,2,FALSE),VLOOKUP(H5543,'Cross-Page Data'!$D$4:$F$48,3,FALSE)))))</f>
        <v/>
      </c>
      <c r="M5543" s="120">
        <f>IF(AND($P$2=FALSE,OR(F5543="Commercial NAICS Cogen",F5543="Industrial NAICS Cogen",F5543="NAICS-22 Cogen")),FALSE,IF(AND($P$3=FALSE,OR(F5543="Commercial NAICS Cogen",F5543="Commercial NAICS Non-Cogen",F5543="Industrial NAICS Cogen", F5543="industrial NAICS non-Cogen")),FALSE, TRUE))</f>
        <v/>
      </c>
    </row>
    <row r="5544">
      <c r="A5544" s="129" t="n">
        <v>99999</v>
      </c>
      <c r="B5544" s="130" t="inlineStr">
        <is>
          <t>State-Fuel Level Increment</t>
        </is>
      </c>
      <c r="C5544" s="130" t="inlineStr">
        <is>
          <t>State-Fuel Level Increment</t>
        </is>
      </c>
      <c r="D5544" s="129" t="n">
        <v>99999</v>
      </c>
      <c r="E5544" s="130" t="inlineStr">
        <is>
          <t>WA</t>
        </is>
      </c>
      <c r="F5544" s="130" t="inlineStr">
        <is>
          <t>Electric Utility</t>
        </is>
      </c>
      <c r="G5544" s="130" t="inlineStr">
        <is>
          <t>GT</t>
        </is>
      </c>
      <c r="H5544" s="130" t="inlineStr">
        <is>
          <t>DFO</t>
        </is>
      </c>
      <c r="I5544" s="130" t="inlineStr">
        <is>
          <t>DFO</t>
        </is>
      </c>
      <c r="J5544" s="131" t="n">
        <v>644.272</v>
      </c>
      <c r="K5544" s="129" t="n">
        <v>2020</v>
      </c>
      <c r="L5544" s="120">
        <f>IF(VLOOKUP(H5544,'Cross-Page Data'!$D$4:$F$48,3,FALSE)="natural gas",VLOOKUP(G5544,'Cross-Page Data'!$I$4:$J$19,2,FALSE),IF(VLOOKUP(H5544,'Cross-Page Data'!$D$4:$F$48,3,FALSE)="solar",IF(G5544="PV","solar PV","solar thermal"),IF(VLOOKUP(H5544,'Cross-Page Data'!$D$4:$F$48,3,FALSE)="wind",VLOOKUP(G5544,'Cross-Page Data'!$I$4:$J$19,2,FALSE),IF(VLOOKUP(H5544,'Cross-Page Data'!$D$4:$F$48,3,FALSE)="hydro",VLOOKUP(G5544,'Cross-Page Data'!$I$4:$J$19,2,FALSE),VLOOKUP(H5544,'Cross-Page Data'!$D$4:$F$48,3,FALSE)))))</f>
        <v/>
      </c>
      <c r="M5544" s="120">
        <f>IF(AND($P$2=FALSE,OR(F5544="Commercial NAICS Cogen",F5544="Industrial NAICS Cogen",F5544="NAICS-22 Cogen")),FALSE,IF(AND($P$3=FALSE,OR(F5544="Commercial NAICS Cogen",F5544="Commercial NAICS Non-Cogen",F5544="Industrial NAICS Cogen", F5544="industrial NAICS non-Cogen")),FALSE, TRUE))</f>
        <v/>
      </c>
    </row>
    <row r="5545">
      <c r="A5545" s="129" t="n">
        <v>99999</v>
      </c>
      <c r="B5545" s="130" t="inlineStr">
        <is>
          <t>State-Fuel Level Increment</t>
        </is>
      </c>
      <c r="C5545" s="130" t="inlineStr">
        <is>
          <t>State-Fuel Level Increment</t>
        </is>
      </c>
      <c r="D5545" s="129" t="n">
        <v>99999</v>
      </c>
      <c r="E5545" s="130" t="inlineStr">
        <is>
          <t>WI</t>
        </is>
      </c>
      <c r="F5545" s="130" t="inlineStr">
        <is>
          <t>Electric Utility</t>
        </is>
      </c>
      <c r="G5545" s="130" t="inlineStr">
        <is>
          <t>GT</t>
        </is>
      </c>
      <c r="H5545" s="130" t="inlineStr">
        <is>
          <t>DFO</t>
        </is>
      </c>
      <c r="I5545" s="130" t="inlineStr">
        <is>
          <t>DFO</t>
        </is>
      </c>
      <c r="J5545" s="131" t="n">
        <v>27593.524</v>
      </c>
      <c r="K5545" s="129" t="n">
        <v>2020</v>
      </c>
      <c r="L5545" s="120">
        <f>IF(VLOOKUP(H5545,'Cross-Page Data'!$D$4:$F$48,3,FALSE)="natural gas",VLOOKUP(G5545,'Cross-Page Data'!$I$4:$J$19,2,FALSE),IF(VLOOKUP(H5545,'Cross-Page Data'!$D$4:$F$48,3,FALSE)="solar",IF(G5545="PV","solar PV","solar thermal"),IF(VLOOKUP(H5545,'Cross-Page Data'!$D$4:$F$48,3,FALSE)="wind",VLOOKUP(G5545,'Cross-Page Data'!$I$4:$J$19,2,FALSE),IF(VLOOKUP(H5545,'Cross-Page Data'!$D$4:$F$48,3,FALSE)="hydro",VLOOKUP(G5545,'Cross-Page Data'!$I$4:$J$19,2,FALSE),VLOOKUP(H5545,'Cross-Page Data'!$D$4:$F$48,3,FALSE)))))</f>
        <v/>
      </c>
      <c r="M5545" s="120">
        <f>IF(AND($P$2=FALSE,OR(F5545="Commercial NAICS Cogen",F5545="Industrial NAICS Cogen",F5545="NAICS-22 Cogen")),FALSE,IF(AND($P$3=FALSE,OR(F5545="Commercial NAICS Cogen",F5545="Commercial NAICS Non-Cogen",F5545="Industrial NAICS Cogen", F5545="industrial NAICS non-Cogen")),FALSE, TRUE))</f>
        <v/>
      </c>
    </row>
    <row r="5546">
      <c r="A5546" s="129" t="n">
        <v>99999</v>
      </c>
      <c r="B5546" s="130" t="inlineStr">
        <is>
          <t>State-Fuel Level Increment</t>
        </is>
      </c>
      <c r="C5546" s="130" t="inlineStr">
        <is>
          <t>State-Fuel Level Increment</t>
        </is>
      </c>
      <c r="D5546" s="129" t="n">
        <v>99999</v>
      </c>
      <c r="E5546" s="130" t="inlineStr">
        <is>
          <t>AK</t>
        </is>
      </c>
      <c r="F5546" s="130" t="inlineStr">
        <is>
          <t>Electric Utility</t>
        </is>
      </c>
      <c r="G5546" s="130" t="inlineStr">
        <is>
          <t>GT</t>
        </is>
      </c>
      <c r="H5546" s="130" t="inlineStr">
        <is>
          <t>JF</t>
        </is>
      </c>
      <c r="I5546" s="130" t="inlineStr">
        <is>
          <t>WOO</t>
        </is>
      </c>
      <c r="J5546" s="131" t="n">
        <v>0</v>
      </c>
      <c r="K5546" s="129" t="n">
        <v>2020</v>
      </c>
      <c r="L5546" s="120">
        <f>IF(VLOOKUP(H5546,'Cross-Page Data'!$D$4:$F$48,3,FALSE)="natural gas",VLOOKUP(G5546,'Cross-Page Data'!$I$4:$J$19,2,FALSE),IF(VLOOKUP(H5546,'Cross-Page Data'!$D$4:$F$48,3,FALSE)="solar",IF(G5546="PV","solar PV","solar thermal"),IF(VLOOKUP(H5546,'Cross-Page Data'!$D$4:$F$48,3,FALSE)="wind",VLOOKUP(G5546,'Cross-Page Data'!$I$4:$J$19,2,FALSE),IF(VLOOKUP(H5546,'Cross-Page Data'!$D$4:$F$48,3,FALSE)="hydro",VLOOKUP(G5546,'Cross-Page Data'!$I$4:$J$19,2,FALSE),VLOOKUP(H5546,'Cross-Page Data'!$D$4:$F$48,3,FALSE)))))</f>
        <v/>
      </c>
      <c r="M5546" s="120">
        <f>IF(AND($P$2=FALSE,OR(F5546="Commercial NAICS Cogen",F5546="Industrial NAICS Cogen",F5546="NAICS-22 Cogen")),FALSE,IF(AND($P$3=FALSE,OR(F5546="Commercial NAICS Cogen",F5546="Commercial NAICS Non-Cogen",F5546="Industrial NAICS Cogen", F5546="industrial NAICS non-Cogen")),FALSE, TRUE))</f>
        <v/>
      </c>
    </row>
    <row r="5547">
      <c r="A5547" s="129" t="n">
        <v>99999</v>
      </c>
      <c r="B5547" s="130" t="inlineStr">
        <is>
          <t>State-Fuel Level Increment</t>
        </is>
      </c>
      <c r="C5547" s="130" t="inlineStr">
        <is>
          <t>State-Fuel Level Increment</t>
        </is>
      </c>
      <c r="D5547" s="129" t="n">
        <v>99999</v>
      </c>
      <c r="E5547" s="130" t="inlineStr">
        <is>
          <t>CT</t>
        </is>
      </c>
      <c r="F5547" s="130" t="inlineStr">
        <is>
          <t>NAICS-22 Non-Cogen</t>
        </is>
      </c>
      <c r="G5547" s="130" t="inlineStr">
        <is>
          <t>GT</t>
        </is>
      </c>
      <c r="H5547" s="130" t="inlineStr">
        <is>
          <t>JF</t>
        </is>
      </c>
      <c r="I5547" s="130" t="inlineStr">
        <is>
          <t>WOO</t>
        </is>
      </c>
      <c r="J5547" s="131" t="n">
        <v>169.857</v>
      </c>
      <c r="K5547" s="129" t="n">
        <v>2020</v>
      </c>
      <c r="L5547" s="120">
        <f>IF(VLOOKUP(H5547,'Cross-Page Data'!$D$4:$F$48,3,FALSE)="natural gas",VLOOKUP(G5547,'Cross-Page Data'!$I$4:$J$19,2,FALSE),IF(VLOOKUP(H5547,'Cross-Page Data'!$D$4:$F$48,3,FALSE)="solar",IF(G5547="PV","solar PV","solar thermal"),IF(VLOOKUP(H5547,'Cross-Page Data'!$D$4:$F$48,3,FALSE)="wind",VLOOKUP(G5547,'Cross-Page Data'!$I$4:$J$19,2,FALSE),IF(VLOOKUP(H5547,'Cross-Page Data'!$D$4:$F$48,3,FALSE)="hydro",VLOOKUP(G5547,'Cross-Page Data'!$I$4:$J$19,2,FALSE),VLOOKUP(H5547,'Cross-Page Data'!$D$4:$F$48,3,FALSE)))))</f>
        <v/>
      </c>
      <c r="M5547" s="120">
        <f>IF(AND($P$2=FALSE,OR(F5547="Commercial NAICS Cogen",F5547="Industrial NAICS Cogen",F5547="NAICS-22 Cogen")),FALSE,IF(AND($P$3=FALSE,OR(F5547="Commercial NAICS Cogen",F5547="Commercial NAICS Non-Cogen",F5547="Industrial NAICS Cogen", F5547="industrial NAICS non-Cogen")),FALSE, TRUE))</f>
        <v/>
      </c>
    </row>
    <row r="5548">
      <c r="A5548" s="129" t="n">
        <v>99999</v>
      </c>
      <c r="B5548" s="130" t="inlineStr">
        <is>
          <t>State-Fuel Level Increment</t>
        </is>
      </c>
      <c r="C5548" s="130" t="inlineStr">
        <is>
          <t>State-Fuel Level Increment</t>
        </is>
      </c>
      <c r="D5548" s="129" t="n">
        <v>99999</v>
      </c>
      <c r="E5548" s="130" t="inlineStr">
        <is>
          <t>MA</t>
        </is>
      </c>
      <c r="F5548" s="130" t="inlineStr">
        <is>
          <t>NAICS-22 Non-Cogen</t>
        </is>
      </c>
      <c r="G5548" s="130" t="inlineStr">
        <is>
          <t>GT</t>
        </is>
      </c>
      <c r="H5548" s="130" t="inlineStr">
        <is>
          <t>JF</t>
        </is>
      </c>
      <c r="I5548" s="130" t="inlineStr">
        <is>
          <t>WOO</t>
        </is>
      </c>
      <c r="J5548" s="131" t="n">
        <v>0</v>
      </c>
      <c r="K5548" s="129" t="n">
        <v>2020</v>
      </c>
      <c r="L5548" s="120">
        <f>IF(VLOOKUP(H5548,'Cross-Page Data'!$D$4:$F$48,3,FALSE)="natural gas",VLOOKUP(G5548,'Cross-Page Data'!$I$4:$J$19,2,FALSE),IF(VLOOKUP(H5548,'Cross-Page Data'!$D$4:$F$48,3,FALSE)="solar",IF(G5548="PV","solar PV","solar thermal"),IF(VLOOKUP(H5548,'Cross-Page Data'!$D$4:$F$48,3,FALSE)="wind",VLOOKUP(G5548,'Cross-Page Data'!$I$4:$J$19,2,FALSE),IF(VLOOKUP(H5548,'Cross-Page Data'!$D$4:$F$48,3,FALSE)="hydro",VLOOKUP(G5548,'Cross-Page Data'!$I$4:$J$19,2,FALSE),VLOOKUP(H5548,'Cross-Page Data'!$D$4:$F$48,3,FALSE)))))</f>
        <v/>
      </c>
      <c r="M5548" s="120">
        <f>IF(AND($P$2=FALSE,OR(F5548="Commercial NAICS Cogen",F5548="Industrial NAICS Cogen",F5548="NAICS-22 Cogen")),FALSE,IF(AND($P$3=FALSE,OR(F5548="Commercial NAICS Cogen",F5548="Commercial NAICS Non-Cogen",F5548="Industrial NAICS Cogen", F5548="industrial NAICS non-Cogen")),FALSE, TRUE))</f>
        <v/>
      </c>
    </row>
    <row r="5549">
      <c r="A5549" s="129" t="n">
        <v>99999</v>
      </c>
      <c r="B5549" s="130" t="inlineStr">
        <is>
          <t>State-Fuel Level Increment</t>
        </is>
      </c>
      <c r="C5549" s="130" t="inlineStr">
        <is>
          <t>State-Fuel Level Increment</t>
        </is>
      </c>
      <c r="D5549" s="129" t="n">
        <v>99999</v>
      </c>
      <c r="E5549" s="130" t="inlineStr">
        <is>
          <t>ME</t>
        </is>
      </c>
      <c r="F5549" s="130" t="inlineStr">
        <is>
          <t>NAICS-22 Non-Cogen</t>
        </is>
      </c>
      <c r="G5549" s="130" t="inlineStr">
        <is>
          <t>GT</t>
        </is>
      </c>
      <c r="H5549" s="130" t="inlineStr">
        <is>
          <t>JF</t>
        </is>
      </c>
      <c r="I5549" s="130" t="inlineStr">
        <is>
          <t>WOO</t>
        </is>
      </c>
      <c r="J5549" s="131" t="n">
        <v>0</v>
      </c>
      <c r="K5549" s="129" t="n">
        <v>2020</v>
      </c>
      <c r="L5549" s="120">
        <f>IF(VLOOKUP(H5549,'Cross-Page Data'!$D$4:$F$48,3,FALSE)="natural gas",VLOOKUP(G5549,'Cross-Page Data'!$I$4:$J$19,2,FALSE),IF(VLOOKUP(H5549,'Cross-Page Data'!$D$4:$F$48,3,FALSE)="solar",IF(G5549="PV","solar PV","solar thermal"),IF(VLOOKUP(H5549,'Cross-Page Data'!$D$4:$F$48,3,FALSE)="wind",VLOOKUP(G5549,'Cross-Page Data'!$I$4:$J$19,2,FALSE),IF(VLOOKUP(H5549,'Cross-Page Data'!$D$4:$F$48,3,FALSE)="hydro",VLOOKUP(G5549,'Cross-Page Data'!$I$4:$J$19,2,FALSE),VLOOKUP(H5549,'Cross-Page Data'!$D$4:$F$48,3,FALSE)))))</f>
        <v/>
      </c>
      <c r="M5549" s="120">
        <f>IF(AND($P$2=FALSE,OR(F5549="Commercial NAICS Cogen",F5549="Industrial NAICS Cogen",F5549="NAICS-22 Cogen")),FALSE,IF(AND($P$3=FALSE,OR(F5549="Commercial NAICS Cogen",F5549="Commercial NAICS Non-Cogen",F5549="Industrial NAICS Cogen", F5549="industrial NAICS non-Cogen")),FALSE, TRUE))</f>
        <v/>
      </c>
    </row>
    <row r="5550">
      <c r="A5550" s="129" t="n">
        <v>99999</v>
      </c>
      <c r="B5550" s="130" t="inlineStr">
        <is>
          <t>State-Fuel Level Increment</t>
        </is>
      </c>
      <c r="C5550" s="130" t="inlineStr">
        <is>
          <t>State-Fuel Level Increment</t>
        </is>
      </c>
      <c r="D5550" s="129" t="n">
        <v>99999</v>
      </c>
      <c r="E5550" s="130" t="inlineStr">
        <is>
          <t>MO</t>
        </is>
      </c>
      <c r="F5550" s="130" t="inlineStr">
        <is>
          <t>Electric Utility</t>
        </is>
      </c>
      <c r="G5550" s="130" t="inlineStr">
        <is>
          <t>GT</t>
        </is>
      </c>
      <c r="H5550" s="130" t="inlineStr">
        <is>
          <t>JF</t>
        </is>
      </c>
      <c r="I5550" s="130" t="inlineStr">
        <is>
          <t>WOO</t>
        </is>
      </c>
      <c r="J5550" s="131" t="n">
        <v>10444.486</v>
      </c>
      <c r="K5550" s="129" t="n">
        <v>2020</v>
      </c>
      <c r="L5550" s="120">
        <f>IF(VLOOKUP(H5550,'Cross-Page Data'!$D$4:$F$48,3,FALSE)="natural gas",VLOOKUP(G5550,'Cross-Page Data'!$I$4:$J$19,2,FALSE),IF(VLOOKUP(H5550,'Cross-Page Data'!$D$4:$F$48,3,FALSE)="solar",IF(G5550="PV","solar PV","solar thermal"),IF(VLOOKUP(H5550,'Cross-Page Data'!$D$4:$F$48,3,FALSE)="wind",VLOOKUP(G5550,'Cross-Page Data'!$I$4:$J$19,2,FALSE),IF(VLOOKUP(H5550,'Cross-Page Data'!$D$4:$F$48,3,FALSE)="hydro",VLOOKUP(G5550,'Cross-Page Data'!$I$4:$J$19,2,FALSE),VLOOKUP(H5550,'Cross-Page Data'!$D$4:$F$48,3,FALSE)))))</f>
        <v/>
      </c>
      <c r="M5550" s="120">
        <f>IF(AND($P$2=FALSE,OR(F5550="Commercial NAICS Cogen",F5550="Industrial NAICS Cogen",F5550="NAICS-22 Cogen")),FALSE,IF(AND($P$3=FALSE,OR(F5550="Commercial NAICS Cogen",F5550="Commercial NAICS Non-Cogen",F5550="Industrial NAICS Cogen", F5550="industrial NAICS non-Cogen")),FALSE, TRUE))</f>
        <v/>
      </c>
    </row>
    <row r="5551">
      <c r="A5551" s="129" t="n">
        <v>99999</v>
      </c>
      <c r="B5551" s="130" t="inlineStr">
        <is>
          <t>State-Fuel Level Increment</t>
        </is>
      </c>
      <c r="C5551" s="130" t="inlineStr">
        <is>
          <t>State-Fuel Level Increment</t>
        </is>
      </c>
      <c r="D5551" s="129" t="n">
        <v>99999</v>
      </c>
      <c r="E5551" s="130" t="inlineStr">
        <is>
          <t>NH</t>
        </is>
      </c>
      <c r="F5551" s="130" t="inlineStr">
        <is>
          <t>Electric Utility</t>
        </is>
      </c>
      <c r="G5551" s="130" t="inlineStr">
        <is>
          <t>GT</t>
        </is>
      </c>
      <c r="H5551" s="130" t="inlineStr">
        <is>
          <t>JF</t>
        </is>
      </c>
      <c r="I5551" s="130" t="inlineStr">
        <is>
          <t>WOO</t>
        </is>
      </c>
      <c r="J5551" s="131" t="n">
        <v>103.217</v>
      </c>
      <c r="K5551" s="129" t="n">
        <v>2020</v>
      </c>
      <c r="L5551" s="120">
        <f>IF(VLOOKUP(H5551,'Cross-Page Data'!$D$4:$F$48,3,FALSE)="natural gas",VLOOKUP(G5551,'Cross-Page Data'!$I$4:$J$19,2,FALSE),IF(VLOOKUP(H5551,'Cross-Page Data'!$D$4:$F$48,3,FALSE)="solar",IF(G5551="PV","solar PV","solar thermal"),IF(VLOOKUP(H5551,'Cross-Page Data'!$D$4:$F$48,3,FALSE)="wind",VLOOKUP(G5551,'Cross-Page Data'!$I$4:$J$19,2,FALSE),IF(VLOOKUP(H5551,'Cross-Page Data'!$D$4:$F$48,3,FALSE)="hydro",VLOOKUP(G5551,'Cross-Page Data'!$I$4:$J$19,2,FALSE),VLOOKUP(H5551,'Cross-Page Data'!$D$4:$F$48,3,FALSE)))))</f>
        <v/>
      </c>
      <c r="M5551" s="120">
        <f>IF(AND($P$2=FALSE,OR(F5551="Commercial NAICS Cogen",F5551="Industrial NAICS Cogen",F5551="NAICS-22 Cogen")),FALSE,IF(AND($P$3=FALSE,OR(F5551="Commercial NAICS Cogen",F5551="Commercial NAICS Non-Cogen",F5551="Industrial NAICS Cogen", F5551="industrial NAICS non-Cogen")),FALSE, TRUE))</f>
        <v/>
      </c>
    </row>
    <row r="5552">
      <c r="A5552" s="129" t="n">
        <v>99999</v>
      </c>
      <c r="B5552" s="130" t="inlineStr">
        <is>
          <t>State-Fuel Level Increment</t>
        </is>
      </c>
      <c r="C5552" s="130" t="inlineStr">
        <is>
          <t>State-Fuel Level Increment</t>
        </is>
      </c>
      <c r="D5552" s="129" t="n">
        <v>99999</v>
      </c>
      <c r="E5552" s="130" t="inlineStr">
        <is>
          <t>NY</t>
        </is>
      </c>
      <c r="F5552" s="130" t="inlineStr">
        <is>
          <t>NAICS-22 Non-Cogen</t>
        </is>
      </c>
      <c r="G5552" s="130" t="inlineStr">
        <is>
          <t>GT</t>
        </is>
      </c>
      <c r="H5552" s="130" t="inlineStr">
        <is>
          <t>JF</t>
        </is>
      </c>
      <c r="I5552" s="130" t="inlineStr">
        <is>
          <t>WOO</t>
        </is>
      </c>
      <c r="J5552" s="131" t="n">
        <v>0</v>
      </c>
      <c r="K5552" s="129" t="n">
        <v>2020</v>
      </c>
      <c r="L5552" s="120">
        <f>IF(VLOOKUP(H5552,'Cross-Page Data'!$D$4:$F$48,3,FALSE)="natural gas",VLOOKUP(G5552,'Cross-Page Data'!$I$4:$J$19,2,FALSE),IF(VLOOKUP(H5552,'Cross-Page Data'!$D$4:$F$48,3,FALSE)="solar",IF(G5552="PV","solar PV","solar thermal"),IF(VLOOKUP(H5552,'Cross-Page Data'!$D$4:$F$48,3,FALSE)="wind",VLOOKUP(G5552,'Cross-Page Data'!$I$4:$J$19,2,FALSE),IF(VLOOKUP(H5552,'Cross-Page Data'!$D$4:$F$48,3,FALSE)="hydro",VLOOKUP(G5552,'Cross-Page Data'!$I$4:$J$19,2,FALSE),VLOOKUP(H5552,'Cross-Page Data'!$D$4:$F$48,3,FALSE)))))</f>
        <v/>
      </c>
      <c r="M5552" s="120">
        <f>IF(AND($P$2=FALSE,OR(F5552="Commercial NAICS Cogen",F5552="Industrial NAICS Cogen",F5552="NAICS-22 Cogen")),FALSE,IF(AND($P$3=FALSE,OR(F5552="Commercial NAICS Cogen",F5552="Commercial NAICS Non-Cogen",F5552="Industrial NAICS Cogen", F5552="industrial NAICS non-Cogen")),FALSE, TRUE))</f>
        <v/>
      </c>
    </row>
    <row r="5553">
      <c r="A5553" s="129" t="n">
        <v>99999</v>
      </c>
      <c r="B5553" s="130" t="inlineStr">
        <is>
          <t>State-Fuel Level Increment</t>
        </is>
      </c>
      <c r="C5553" s="130" t="inlineStr">
        <is>
          <t>State-Fuel Level Increment</t>
        </is>
      </c>
      <c r="D5553" s="129" t="n">
        <v>99999</v>
      </c>
      <c r="E5553" s="130" t="inlineStr">
        <is>
          <t>TX</t>
        </is>
      </c>
      <c r="F5553" s="130" t="inlineStr">
        <is>
          <t>Electric Utility</t>
        </is>
      </c>
      <c r="G5553" s="130" t="inlineStr">
        <is>
          <t>GT</t>
        </is>
      </c>
      <c r="H5553" s="130" t="inlineStr">
        <is>
          <t>JF</t>
        </is>
      </c>
      <c r="I5553" s="130" t="inlineStr">
        <is>
          <t>WOO</t>
        </is>
      </c>
      <c r="J5553" s="131" t="n">
        <v>0</v>
      </c>
      <c r="K5553" s="129" t="n">
        <v>2020</v>
      </c>
      <c r="L5553" s="120">
        <f>IF(VLOOKUP(H5553,'Cross-Page Data'!$D$4:$F$48,3,FALSE)="natural gas",VLOOKUP(G5553,'Cross-Page Data'!$I$4:$J$19,2,FALSE),IF(VLOOKUP(H5553,'Cross-Page Data'!$D$4:$F$48,3,FALSE)="solar",IF(G5553="PV","solar PV","solar thermal"),IF(VLOOKUP(H5553,'Cross-Page Data'!$D$4:$F$48,3,FALSE)="wind",VLOOKUP(G5553,'Cross-Page Data'!$I$4:$J$19,2,FALSE),IF(VLOOKUP(H5553,'Cross-Page Data'!$D$4:$F$48,3,FALSE)="hydro",VLOOKUP(G5553,'Cross-Page Data'!$I$4:$J$19,2,FALSE),VLOOKUP(H5553,'Cross-Page Data'!$D$4:$F$48,3,FALSE)))))</f>
        <v/>
      </c>
      <c r="M5553" s="120">
        <f>IF(AND($P$2=FALSE,OR(F5553="Commercial NAICS Cogen",F5553="Industrial NAICS Cogen",F5553="NAICS-22 Cogen")),FALSE,IF(AND($P$3=FALSE,OR(F5553="Commercial NAICS Cogen",F5553="Commercial NAICS Non-Cogen",F5553="Industrial NAICS Cogen", F5553="industrial NAICS non-Cogen")),FALSE, TRUE))</f>
        <v/>
      </c>
    </row>
    <row r="5554">
      <c r="A5554" s="129" t="n">
        <v>99999</v>
      </c>
      <c r="B5554" s="130" t="inlineStr">
        <is>
          <t>State-Fuel Level Increment</t>
        </is>
      </c>
      <c r="C5554" s="130" t="inlineStr">
        <is>
          <t>State-Fuel Level Increment</t>
        </is>
      </c>
      <c r="D5554" s="129" t="n">
        <v>99999</v>
      </c>
      <c r="E5554" s="130" t="inlineStr">
        <is>
          <t>WI</t>
        </is>
      </c>
      <c r="F5554" s="130" t="inlineStr">
        <is>
          <t>Electric Utility</t>
        </is>
      </c>
      <c r="G5554" s="130" t="inlineStr">
        <is>
          <t>GT</t>
        </is>
      </c>
      <c r="H5554" s="130" t="inlineStr">
        <is>
          <t>JF</t>
        </is>
      </c>
      <c r="I5554" s="130" t="inlineStr">
        <is>
          <t>WOO</t>
        </is>
      </c>
      <c r="J5554" s="131" t="n">
        <v>0</v>
      </c>
      <c r="K5554" s="129" t="n">
        <v>2020</v>
      </c>
      <c r="L5554" s="120">
        <f>IF(VLOOKUP(H5554,'Cross-Page Data'!$D$4:$F$48,3,FALSE)="natural gas",VLOOKUP(G5554,'Cross-Page Data'!$I$4:$J$19,2,FALSE),IF(VLOOKUP(H5554,'Cross-Page Data'!$D$4:$F$48,3,FALSE)="solar",IF(G5554="PV","solar PV","solar thermal"),IF(VLOOKUP(H5554,'Cross-Page Data'!$D$4:$F$48,3,FALSE)="wind",VLOOKUP(G5554,'Cross-Page Data'!$I$4:$J$19,2,FALSE),IF(VLOOKUP(H5554,'Cross-Page Data'!$D$4:$F$48,3,FALSE)="hydro",VLOOKUP(G5554,'Cross-Page Data'!$I$4:$J$19,2,FALSE),VLOOKUP(H5554,'Cross-Page Data'!$D$4:$F$48,3,FALSE)))))</f>
        <v/>
      </c>
      <c r="M5554" s="120">
        <f>IF(AND($P$2=FALSE,OR(F5554="Commercial NAICS Cogen",F5554="Industrial NAICS Cogen",F5554="NAICS-22 Cogen")),FALSE,IF(AND($P$3=FALSE,OR(F5554="Commercial NAICS Cogen",F5554="Commercial NAICS Non-Cogen",F5554="Industrial NAICS Cogen", F5554="industrial NAICS non-Cogen")),FALSE, TRUE))</f>
        <v/>
      </c>
    </row>
    <row r="5555">
      <c r="A5555" s="129" t="n">
        <v>99999</v>
      </c>
      <c r="B5555" s="130" t="inlineStr">
        <is>
          <t>State-Fuel Level Increment</t>
        </is>
      </c>
      <c r="C5555" s="130" t="inlineStr">
        <is>
          <t>State-Fuel Level Increment</t>
        </is>
      </c>
      <c r="D5555" s="129" t="n">
        <v>99999</v>
      </c>
      <c r="E5555" s="130" t="inlineStr">
        <is>
          <t>CT</t>
        </is>
      </c>
      <c r="F5555" s="130" t="inlineStr">
        <is>
          <t>NAICS-22 Non-Cogen</t>
        </is>
      </c>
      <c r="G5555" s="130" t="inlineStr">
        <is>
          <t>GT</t>
        </is>
      </c>
      <c r="H5555" s="130" t="inlineStr">
        <is>
          <t>KER</t>
        </is>
      </c>
      <c r="I5555" s="130" t="inlineStr">
        <is>
          <t>WOO</t>
        </is>
      </c>
      <c r="J5555" s="131" t="n">
        <v>7036.075</v>
      </c>
      <c r="K5555" s="129" t="n">
        <v>2020</v>
      </c>
      <c r="L5555" s="120">
        <f>IF(VLOOKUP(H5555,'Cross-Page Data'!$D$4:$F$48,3,FALSE)="natural gas",VLOOKUP(G5555,'Cross-Page Data'!$I$4:$J$19,2,FALSE),IF(VLOOKUP(H5555,'Cross-Page Data'!$D$4:$F$48,3,FALSE)="solar",IF(G5555="PV","solar PV","solar thermal"),IF(VLOOKUP(H5555,'Cross-Page Data'!$D$4:$F$48,3,FALSE)="wind",VLOOKUP(G5555,'Cross-Page Data'!$I$4:$J$19,2,FALSE),IF(VLOOKUP(H5555,'Cross-Page Data'!$D$4:$F$48,3,FALSE)="hydro",VLOOKUP(G5555,'Cross-Page Data'!$I$4:$J$19,2,FALSE),VLOOKUP(H5555,'Cross-Page Data'!$D$4:$F$48,3,FALSE)))))</f>
        <v/>
      </c>
      <c r="M5555" s="120">
        <f>IF(AND($P$2=FALSE,OR(F5555="Commercial NAICS Cogen",F5555="Industrial NAICS Cogen",F5555="NAICS-22 Cogen")),FALSE,IF(AND($P$3=FALSE,OR(F5555="Commercial NAICS Cogen",F5555="Commercial NAICS Non-Cogen",F5555="Industrial NAICS Cogen", F5555="industrial NAICS non-Cogen")),FALSE, TRUE))</f>
        <v/>
      </c>
    </row>
    <row r="5556">
      <c r="A5556" s="129" t="n">
        <v>99999</v>
      </c>
      <c r="B5556" s="130" t="inlineStr">
        <is>
          <t>State-Fuel Level Increment</t>
        </is>
      </c>
      <c r="C5556" s="130" t="inlineStr">
        <is>
          <t>State-Fuel Level Increment</t>
        </is>
      </c>
      <c r="D5556" s="129" t="n">
        <v>99999</v>
      </c>
      <c r="E5556" s="130" t="inlineStr">
        <is>
          <t>FL</t>
        </is>
      </c>
      <c r="F5556" s="130" t="inlineStr">
        <is>
          <t>Electric Utility</t>
        </is>
      </c>
      <c r="G5556" s="130" t="inlineStr">
        <is>
          <t>GT</t>
        </is>
      </c>
      <c r="H5556" s="130" t="inlineStr">
        <is>
          <t>KER</t>
        </is>
      </c>
      <c r="I5556" s="130" t="inlineStr">
        <is>
          <t>WOO</t>
        </is>
      </c>
      <c r="J5556" s="131" t="n">
        <v>0</v>
      </c>
      <c r="K5556" s="129" t="n">
        <v>2020</v>
      </c>
      <c r="L5556" s="120">
        <f>IF(VLOOKUP(H5556,'Cross-Page Data'!$D$4:$F$48,3,FALSE)="natural gas",VLOOKUP(G5556,'Cross-Page Data'!$I$4:$J$19,2,FALSE),IF(VLOOKUP(H5556,'Cross-Page Data'!$D$4:$F$48,3,FALSE)="solar",IF(G5556="PV","solar PV","solar thermal"),IF(VLOOKUP(H5556,'Cross-Page Data'!$D$4:$F$48,3,FALSE)="wind",VLOOKUP(G5556,'Cross-Page Data'!$I$4:$J$19,2,FALSE),IF(VLOOKUP(H5556,'Cross-Page Data'!$D$4:$F$48,3,FALSE)="hydro",VLOOKUP(G5556,'Cross-Page Data'!$I$4:$J$19,2,FALSE),VLOOKUP(H5556,'Cross-Page Data'!$D$4:$F$48,3,FALSE)))))</f>
        <v/>
      </c>
      <c r="M5556" s="120">
        <f>IF(AND($P$2=FALSE,OR(F5556="Commercial NAICS Cogen",F5556="Industrial NAICS Cogen",F5556="NAICS-22 Cogen")),FALSE,IF(AND($P$3=FALSE,OR(F5556="Commercial NAICS Cogen",F5556="Commercial NAICS Non-Cogen",F5556="Industrial NAICS Cogen", F5556="industrial NAICS non-Cogen")),FALSE, TRUE))</f>
        <v/>
      </c>
    </row>
    <row r="5557">
      <c r="A5557" s="129" t="n">
        <v>99999</v>
      </c>
      <c r="B5557" s="130" t="inlineStr">
        <is>
          <t>State-Fuel Level Increment</t>
        </is>
      </c>
      <c r="C5557" s="130" t="inlineStr">
        <is>
          <t>State-Fuel Level Increment</t>
        </is>
      </c>
      <c r="D5557" s="129" t="n">
        <v>99999</v>
      </c>
      <c r="E5557" s="130" t="inlineStr">
        <is>
          <t>IA</t>
        </is>
      </c>
      <c r="F5557" s="130" t="inlineStr">
        <is>
          <t>Electric Utility</t>
        </is>
      </c>
      <c r="G5557" s="130" t="inlineStr">
        <is>
          <t>GT</t>
        </is>
      </c>
      <c r="H5557" s="130" t="inlineStr">
        <is>
          <t>KER</t>
        </is>
      </c>
      <c r="I5557" s="130" t="inlineStr">
        <is>
          <t>WOO</t>
        </is>
      </c>
      <c r="J5557" s="131" t="n">
        <v>329.968</v>
      </c>
      <c r="K5557" s="129" t="n">
        <v>2020</v>
      </c>
      <c r="L5557" s="120">
        <f>IF(VLOOKUP(H5557,'Cross-Page Data'!$D$4:$F$48,3,FALSE)="natural gas",VLOOKUP(G5557,'Cross-Page Data'!$I$4:$J$19,2,FALSE),IF(VLOOKUP(H5557,'Cross-Page Data'!$D$4:$F$48,3,FALSE)="solar",IF(G5557="PV","solar PV","solar thermal"),IF(VLOOKUP(H5557,'Cross-Page Data'!$D$4:$F$48,3,FALSE)="wind",VLOOKUP(G5557,'Cross-Page Data'!$I$4:$J$19,2,FALSE),IF(VLOOKUP(H5557,'Cross-Page Data'!$D$4:$F$48,3,FALSE)="hydro",VLOOKUP(G5557,'Cross-Page Data'!$I$4:$J$19,2,FALSE),VLOOKUP(H5557,'Cross-Page Data'!$D$4:$F$48,3,FALSE)))))</f>
        <v/>
      </c>
      <c r="M5557" s="120">
        <f>IF(AND($P$2=FALSE,OR(F5557="Commercial NAICS Cogen",F5557="Industrial NAICS Cogen",F5557="NAICS-22 Cogen")),FALSE,IF(AND($P$3=FALSE,OR(F5557="Commercial NAICS Cogen",F5557="Commercial NAICS Non-Cogen",F5557="Industrial NAICS Cogen", F5557="industrial NAICS non-Cogen")),FALSE, TRUE))</f>
        <v/>
      </c>
    </row>
    <row r="5558">
      <c r="A5558" s="129" t="n">
        <v>99999</v>
      </c>
      <c r="B5558" s="130" t="inlineStr">
        <is>
          <t>State-Fuel Level Increment</t>
        </is>
      </c>
      <c r="C5558" s="130" t="inlineStr">
        <is>
          <t>State-Fuel Level Increment</t>
        </is>
      </c>
      <c r="D5558" s="129" t="n">
        <v>99999</v>
      </c>
      <c r="E5558" s="130" t="inlineStr">
        <is>
          <t>MA</t>
        </is>
      </c>
      <c r="F5558" s="130" t="inlineStr">
        <is>
          <t>NAICS-22 Non-Cogen</t>
        </is>
      </c>
      <c r="G5558" s="130" t="inlineStr">
        <is>
          <t>GT</t>
        </is>
      </c>
      <c r="H5558" s="130" t="inlineStr">
        <is>
          <t>KER</t>
        </is>
      </c>
      <c r="I5558" s="130" t="inlineStr">
        <is>
          <t>WOO</t>
        </is>
      </c>
      <c r="J5558" s="131" t="n">
        <v>519.8440000000001</v>
      </c>
      <c r="K5558" s="129" t="n">
        <v>2020</v>
      </c>
      <c r="L5558" s="120">
        <f>IF(VLOOKUP(H5558,'Cross-Page Data'!$D$4:$F$48,3,FALSE)="natural gas",VLOOKUP(G5558,'Cross-Page Data'!$I$4:$J$19,2,FALSE),IF(VLOOKUP(H5558,'Cross-Page Data'!$D$4:$F$48,3,FALSE)="solar",IF(G5558="PV","solar PV","solar thermal"),IF(VLOOKUP(H5558,'Cross-Page Data'!$D$4:$F$48,3,FALSE)="wind",VLOOKUP(G5558,'Cross-Page Data'!$I$4:$J$19,2,FALSE),IF(VLOOKUP(H5558,'Cross-Page Data'!$D$4:$F$48,3,FALSE)="hydro",VLOOKUP(G5558,'Cross-Page Data'!$I$4:$J$19,2,FALSE),VLOOKUP(H5558,'Cross-Page Data'!$D$4:$F$48,3,FALSE)))))</f>
        <v/>
      </c>
      <c r="M5558" s="120">
        <f>IF(AND($P$2=FALSE,OR(F5558="Commercial NAICS Cogen",F5558="Industrial NAICS Cogen",F5558="NAICS-22 Cogen")),FALSE,IF(AND($P$3=FALSE,OR(F5558="Commercial NAICS Cogen",F5558="Commercial NAICS Non-Cogen",F5558="Industrial NAICS Cogen", F5558="industrial NAICS non-Cogen")),FALSE, TRUE))</f>
        <v/>
      </c>
    </row>
    <row r="5559">
      <c r="A5559" s="129" t="n">
        <v>99999</v>
      </c>
      <c r="B5559" s="130" t="inlineStr">
        <is>
          <t>State-Fuel Level Increment</t>
        </is>
      </c>
      <c r="C5559" s="130" t="inlineStr">
        <is>
          <t>State-Fuel Level Increment</t>
        </is>
      </c>
      <c r="D5559" s="129" t="n">
        <v>99999</v>
      </c>
      <c r="E5559" s="130" t="inlineStr">
        <is>
          <t>ME</t>
        </is>
      </c>
      <c r="F5559" s="130" t="inlineStr">
        <is>
          <t>Industrial NAICS Cogen</t>
        </is>
      </c>
      <c r="G5559" s="130" t="inlineStr">
        <is>
          <t>GT</t>
        </is>
      </c>
      <c r="H5559" s="130" t="inlineStr">
        <is>
          <t>KER</t>
        </is>
      </c>
      <c r="I5559" s="130" t="inlineStr">
        <is>
          <t>WOO</t>
        </is>
      </c>
      <c r="J5559" s="131" t="n">
        <v>1764.63</v>
      </c>
      <c r="K5559" s="129" t="n">
        <v>2020</v>
      </c>
      <c r="L5559" s="120">
        <f>IF(VLOOKUP(H5559,'Cross-Page Data'!$D$4:$F$48,3,FALSE)="natural gas",VLOOKUP(G5559,'Cross-Page Data'!$I$4:$J$19,2,FALSE),IF(VLOOKUP(H5559,'Cross-Page Data'!$D$4:$F$48,3,FALSE)="solar",IF(G5559="PV","solar PV","solar thermal"),IF(VLOOKUP(H5559,'Cross-Page Data'!$D$4:$F$48,3,FALSE)="wind",VLOOKUP(G5559,'Cross-Page Data'!$I$4:$J$19,2,FALSE),IF(VLOOKUP(H5559,'Cross-Page Data'!$D$4:$F$48,3,FALSE)="hydro",VLOOKUP(G5559,'Cross-Page Data'!$I$4:$J$19,2,FALSE),VLOOKUP(H5559,'Cross-Page Data'!$D$4:$F$48,3,FALSE)))))</f>
        <v/>
      </c>
      <c r="M5559" s="120">
        <f>IF(AND($P$2=FALSE,OR(F5559="Commercial NAICS Cogen",F5559="Industrial NAICS Cogen",F5559="NAICS-22 Cogen")),FALSE,IF(AND($P$3=FALSE,OR(F5559="Commercial NAICS Cogen",F5559="Commercial NAICS Non-Cogen",F5559="Industrial NAICS Cogen", F5559="industrial NAICS non-Cogen")),FALSE, TRUE))</f>
        <v/>
      </c>
    </row>
    <row r="5560">
      <c r="A5560" s="129" t="n">
        <v>99999</v>
      </c>
      <c r="B5560" s="130" t="inlineStr">
        <is>
          <t>State-Fuel Level Increment</t>
        </is>
      </c>
      <c r="C5560" s="130" t="inlineStr">
        <is>
          <t>State-Fuel Level Increment</t>
        </is>
      </c>
      <c r="D5560" s="129" t="n">
        <v>99999</v>
      </c>
      <c r="E5560" s="130" t="inlineStr">
        <is>
          <t>NJ</t>
        </is>
      </c>
      <c r="F5560" s="130" t="inlineStr">
        <is>
          <t>NAICS-22 Non-Cogen</t>
        </is>
      </c>
      <c r="G5560" s="130" t="inlineStr">
        <is>
          <t>GT</t>
        </is>
      </c>
      <c r="H5560" s="130" t="inlineStr">
        <is>
          <t>KER</t>
        </is>
      </c>
      <c r="I5560" s="130" t="inlineStr">
        <is>
          <t>WOO</t>
        </is>
      </c>
      <c r="J5560" s="131" t="n">
        <v>3002.511</v>
      </c>
      <c r="K5560" s="129" t="n">
        <v>2020</v>
      </c>
      <c r="L5560" s="120">
        <f>IF(VLOOKUP(H5560,'Cross-Page Data'!$D$4:$F$48,3,FALSE)="natural gas",VLOOKUP(G5560,'Cross-Page Data'!$I$4:$J$19,2,FALSE),IF(VLOOKUP(H5560,'Cross-Page Data'!$D$4:$F$48,3,FALSE)="solar",IF(G5560="PV","solar PV","solar thermal"),IF(VLOOKUP(H5560,'Cross-Page Data'!$D$4:$F$48,3,FALSE)="wind",VLOOKUP(G5560,'Cross-Page Data'!$I$4:$J$19,2,FALSE),IF(VLOOKUP(H5560,'Cross-Page Data'!$D$4:$F$48,3,FALSE)="hydro",VLOOKUP(G5560,'Cross-Page Data'!$I$4:$J$19,2,FALSE),VLOOKUP(H5560,'Cross-Page Data'!$D$4:$F$48,3,FALSE)))))</f>
        <v/>
      </c>
      <c r="M5560" s="120">
        <f>IF(AND($P$2=FALSE,OR(F5560="Commercial NAICS Cogen",F5560="Industrial NAICS Cogen",F5560="NAICS-22 Cogen")),FALSE,IF(AND($P$3=FALSE,OR(F5560="Commercial NAICS Cogen",F5560="Commercial NAICS Non-Cogen",F5560="Industrial NAICS Cogen", F5560="industrial NAICS non-Cogen")),FALSE, TRUE))</f>
        <v/>
      </c>
    </row>
    <row r="5561">
      <c r="A5561" s="129" t="n">
        <v>99999</v>
      </c>
      <c r="B5561" s="130" t="inlineStr">
        <is>
          <t>State-Fuel Level Increment</t>
        </is>
      </c>
      <c r="C5561" s="130" t="inlineStr">
        <is>
          <t>State-Fuel Level Increment</t>
        </is>
      </c>
      <c r="D5561" s="129" t="n">
        <v>99999</v>
      </c>
      <c r="E5561" s="130" t="inlineStr">
        <is>
          <t>NY</t>
        </is>
      </c>
      <c r="F5561" s="130" t="inlineStr">
        <is>
          <t>Electric Utility</t>
        </is>
      </c>
      <c r="G5561" s="130" t="inlineStr">
        <is>
          <t>GT</t>
        </is>
      </c>
      <c r="H5561" s="130" t="inlineStr">
        <is>
          <t>KER</t>
        </is>
      </c>
      <c r="I5561" s="130" t="inlineStr">
        <is>
          <t>WOO</t>
        </is>
      </c>
      <c r="J5561" s="131" t="n">
        <v>15738.992</v>
      </c>
      <c r="K5561" s="129" t="n">
        <v>2020</v>
      </c>
      <c r="L5561" s="120">
        <f>IF(VLOOKUP(H5561,'Cross-Page Data'!$D$4:$F$48,3,FALSE)="natural gas",VLOOKUP(G5561,'Cross-Page Data'!$I$4:$J$19,2,FALSE),IF(VLOOKUP(H5561,'Cross-Page Data'!$D$4:$F$48,3,FALSE)="solar",IF(G5561="PV","solar PV","solar thermal"),IF(VLOOKUP(H5561,'Cross-Page Data'!$D$4:$F$48,3,FALSE)="wind",VLOOKUP(G5561,'Cross-Page Data'!$I$4:$J$19,2,FALSE),IF(VLOOKUP(H5561,'Cross-Page Data'!$D$4:$F$48,3,FALSE)="hydro",VLOOKUP(G5561,'Cross-Page Data'!$I$4:$J$19,2,FALSE),VLOOKUP(H5561,'Cross-Page Data'!$D$4:$F$48,3,FALSE)))))</f>
        <v/>
      </c>
      <c r="M5561" s="120">
        <f>IF(AND($P$2=FALSE,OR(F5561="Commercial NAICS Cogen",F5561="Industrial NAICS Cogen",F5561="NAICS-22 Cogen")),FALSE,IF(AND($P$3=FALSE,OR(F5561="Commercial NAICS Cogen",F5561="Commercial NAICS Non-Cogen",F5561="Industrial NAICS Cogen", F5561="industrial NAICS non-Cogen")),FALSE, TRUE))</f>
        <v/>
      </c>
    </row>
    <row r="5562">
      <c r="A5562" s="129" t="n">
        <v>99999</v>
      </c>
      <c r="B5562" s="130" t="inlineStr">
        <is>
          <t>State-Fuel Level Increment</t>
        </is>
      </c>
      <c r="C5562" s="130" t="inlineStr">
        <is>
          <t>State-Fuel Level Increment</t>
        </is>
      </c>
      <c r="D5562" s="129" t="n">
        <v>99999</v>
      </c>
      <c r="E5562" s="130" t="inlineStr">
        <is>
          <t>NY</t>
        </is>
      </c>
      <c r="F5562" s="130" t="inlineStr">
        <is>
          <t>NAICS-22 Non-Cogen</t>
        </is>
      </c>
      <c r="G5562" s="130" t="inlineStr">
        <is>
          <t>GT</t>
        </is>
      </c>
      <c r="H5562" s="130" t="inlineStr">
        <is>
          <t>KER</t>
        </is>
      </c>
      <c r="I5562" s="130" t="inlineStr">
        <is>
          <t>WOO</t>
        </is>
      </c>
      <c r="J5562" s="131" t="n">
        <v>28651.794</v>
      </c>
      <c r="K5562" s="129" t="n">
        <v>2020</v>
      </c>
      <c r="L5562" s="120">
        <f>IF(VLOOKUP(H5562,'Cross-Page Data'!$D$4:$F$48,3,FALSE)="natural gas",VLOOKUP(G5562,'Cross-Page Data'!$I$4:$J$19,2,FALSE),IF(VLOOKUP(H5562,'Cross-Page Data'!$D$4:$F$48,3,FALSE)="solar",IF(G5562="PV","solar PV","solar thermal"),IF(VLOOKUP(H5562,'Cross-Page Data'!$D$4:$F$48,3,FALSE)="wind",VLOOKUP(G5562,'Cross-Page Data'!$I$4:$J$19,2,FALSE),IF(VLOOKUP(H5562,'Cross-Page Data'!$D$4:$F$48,3,FALSE)="hydro",VLOOKUP(G5562,'Cross-Page Data'!$I$4:$J$19,2,FALSE),VLOOKUP(H5562,'Cross-Page Data'!$D$4:$F$48,3,FALSE)))))</f>
        <v/>
      </c>
      <c r="M5562" s="120">
        <f>IF(AND($P$2=FALSE,OR(F5562="Commercial NAICS Cogen",F5562="Industrial NAICS Cogen",F5562="NAICS-22 Cogen")),FALSE,IF(AND($P$3=FALSE,OR(F5562="Commercial NAICS Cogen",F5562="Commercial NAICS Non-Cogen",F5562="Industrial NAICS Cogen", F5562="industrial NAICS non-Cogen")),FALSE, TRUE))</f>
        <v/>
      </c>
    </row>
    <row r="5563">
      <c r="A5563" s="129" t="n">
        <v>99999</v>
      </c>
      <c r="B5563" s="130" t="inlineStr">
        <is>
          <t>State-Fuel Level Increment</t>
        </is>
      </c>
      <c r="C5563" s="130" t="inlineStr">
        <is>
          <t>State-Fuel Level Increment</t>
        </is>
      </c>
      <c r="D5563" s="129" t="n">
        <v>99999</v>
      </c>
      <c r="E5563" s="130" t="inlineStr">
        <is>
          <t>CA</t>
        </is>
      </c>
      <c r="F5563" s="130" t="inlineStr">
        <is>
          <t>NAICS-22 Non-Cogen</t>
        </is>
      </c>
      <c r="G5563" s="130" t="inlineStr">
        <is>
          <t>GT</t>
        </is>
      </c>
      <c r="H5563" s="130" t="inlineStr">
        <is>
          <t>LFG</t>
        </is>
      </c>
      <c r="I5563" s="130" t="inlineStr">
        <is>
          <t>MLG</t>
        </is>
      </c>
      <c r="J5563" s="131" t="n">
        <v>130631.67</v>
      </c>
      <c r="K5563" s="129" t="n">
        <v>2020</v>
      </c>
      <c r="L5563" s="120">
        <f>IF(VLOOKUP(H5563,'Cross-Page Data'!$D$4:$F$48,3,FALSE)="natural gas",VLOOKUP(G5563,'Cross-Page Data'!$I$4:$J$19,2,FALSE),IF(VLOOKUP(H5563,'Cross-Page Data'!$D$4:$F$48,3,FALSE)="solar",IF(G5563="PV","solar PV","solar thermal"),IF(VLOOKUP(H5563,'Cross-Page Data'!$D$4:$F$48,3,FALSE)="wind",VLOOKUP(G5563,'Cross-Page Data'!$I$4:$J$19,2,FALSE),IF(VLOOKUP(H5563,'Cross-Page Data'!$D$4:$F$48,3,FALSE)="hydro",VLOOKUP(G5563,'Cross-Page Data'!$I$4:$J$19,2,FALSE),VLOOKUP(H5563,'Cross-Page Data'!$D$4:$F$48,3,FALSE)))))</f>
        <v/>
      </c>
      <c r="M5563" s="120">
        <f>IF(AND($P$2=FALSE,OR(F5563="Commercial NAICS Cogen",F5563="Industrial NAICS Cogen",F5563="NAICS-22 Cogen")),FALSE,IF(AND($P$3=FALSE,OR(F5563="Commercial NAICS Cogen",F5563="Commercial NAICS Non-Cogen",F5563="Industrial NAICS Cogen", F5563="industrial NAICS non-Cogen")),FALSE, TRUE))</f>
        <v/>
      </c>
    </row>
    <row r="5564">
      <c r="A5564" s="129" t="n">
        <v>99999</v>
      </c>
      <c r="B5564" s="130" t="inlineStr">
        <is>
          <t>State-Fuel Level Increment</t>
        </is>
      </c>
      <c r="C5564" s="130" t="inlineStr">
        <is>
          <t>State-Fuel Level Increment</t>
        </is>
      </c>
      <c r="D5564" s="129" t="n">
        <v>99999</v>
      </c>
      <c r="E5564" s="130" t="inlineStr">
        <is>
          <t>CA</t>
        </is>
      </c>
      <c r="F5564" s="130" t="inlineStr">
        <is>
          <t>Commercial NAICS Non-Cogen</t>
        </is>
      </c>
      <c r="G5564" s="130" t="inlineStr">
        <is>
          <t>GT</t>
        </is>
      </c>
      <c r="H5564" s="130" t="inlineStr">
        <is>
          <t>LFG</t>
        </is>
      </c>
      <c r="I5564" s="130" t="inlineStr">
        <is>
          <t>MLG</t>
        </is>
      </c>
      <c r="J5564" s="131" t="n">
        <v>49877.24</v>
      </c>
      <c r="K5564" s="129" t="n">
        <v>2020</v>
      </c>
      <c r="L5564" s="120">
        <f>IF(VLOOKUP(H5564,'Cross-Page Data'!$D$4:$F$48,3,FALSE)="natural gas",VLOOKUP(G5564,'Cross-Page Data'!$I$4:$J$19,2,FALSE),IF(VLOOKUP(H5564,'Cross-Page Data'!$D$4:$F$48,3,FALSE)="solar",IF(G5564="PV","solar PV","solar thermal"),IF(VLOOKUP(H5564,'Cross-Page Data'!$D$4:$F$48,3,FALSE)="wind",VLOOKUP(G5564,'Cross-Page Data'!$I$4:$J$19,2,FALSE),IF(VLOOKUP(H5564,'Cross-Page Data'!$D$4:$F$48,3,FALSE)="hydro",VLOOKUP(G5564,'Cross-Page Data'!$I$4:$J$19,2,FALSE),VLOOKUP(H5564,'Cross-Page Data'!$D$4:$F$48,3,FALSE)))))</f>
        <v/>
      </c>
      <c r="M5564" s="120">
        <f>IF(AND($P$2=FALSE,OR(F5564="Commercial NAICS Cogen",F5564="Industrial NAICS Cogen",F5564="NAICS-22 Cogen")),FALSE,IF(AND($P$3=FALSE,OR(F5564="Commercial NAICS Cogen",F5564="Commercial NAICS Non-Cogen",F5564="Industrial NAICS Cogen", F5564="industrial NAICS non-Cogen")),FALSE, TRUE))</f>
        <v/>
      </c>
    </row>
    <row r="5565">
      <c r="A5565" s="129" t="n">
        <v>99999</v>
      </c>
      <c r="B5565" s="130" t="inlineStr">
        <is>
          <t>State-Fuel Level Increment</t>
        </is>
      </c>
      <c r="C5565" s="130" t="inlineStr">
        <is>
          <t>State-Fuel Level Increment</t>
        </is>
      </c>
      <c r="D5565" s="129" t="n">
        <v>99999</v>
      </c>
      <c r="E5565" s="130" t="inlineStr">
        <is>
          <t>IL</t>
        </is>
      </c>
      <c r="F5565" s="130" t="inlineStr">
        <is>
          <t>Electric Utility</t>
        </is>
      </c>
      <c r="G5565" s="130" t="inlineStr">
        <is>
          <t>GT</t>
        </is>
      </c>
      <c r="H5565" s="130" t="inlineStr">
        <is>
          <t>LFG</t>
        </is>
      </c>
      <c r="I5565" s="130" t="inlineStr">
        <is>
          <t>MLG</t>
        </is>
      </c>
      <c r="J5565" s="131" t="n">
        <v>97037.974</v>
      </c>
      <c r="K5565" s="129" t="n">
        <v>2020</v>
      </c>
      <c r="L5565" s="120">
        <f>IF(VLOOKUP(H5565,'Cross-Page Data'!$D$4:$F$48,3,FALSE)="natural gas",VLOOKUP(G5565,'Cross-Page Data'!$I$4:$J$19,2,FALSE),IF(VLOOKUP(H5565,'Cross-Page Data'!$D$4:$F$48,3,FALSE)="solar",IF(G5565="PV","solar PV","solar thermal"),IF(VLOOKUP(H5565,'Cross-Page Data'!$D$4:$F$48,3,FALSE)="wind",VLOOKUP(G5565,'Cross-Page Data'!$I$4:$J$19,2,FALSE),IF(VLOOKUP(H5565,'Cross-Page Data'!$D$4:$F$48,3,FALSE)="hydro",VLOOKUP(G5565,'Cross-Page Data'!$I$4:$J$19,2,FALSE),VLOOKUP(H5565,'Cross-Page Data'!$D$4:$F$48,3,FALSE)))))</f>
        <v/>
      </c>
      <c r="M5565" s="120">
        <f>IF(AND($P$2=FALSE,OR(F5565="Commercial NAICS Cogen",F5565="Industrial NAICS Cogen",F5565="NAICS-22 Cogen")),FALSE,IF(AND($P$3=FALSE,OR(F5565="Commercial NAICS Cogen",F5565="Commercial NAICS Non-Cogen",F5565="Industrial NAICS Cogen", F5565="industrial NAICS non-Cogen")),FALSE, TRUE))</f>
        <v/>
      </c>
    </row>
    <row r="5566">
      <c r="A5566" s="129" t="n">
        <v>99999</v>
      </c>
      <c r="B5566" s="130" t="inlineStr">
        <is>
          <t>State-Fuel Level Increment</t>
        </is>
      </c>
      <c r="C5566" s="130" t="inlineStr">
        <is>
          <t>State-Fuel Level Increment</t>
        </is>
      </c>
      <c r="D5566" s="129" t="n">
        <v>99999</v>
      </c>
      <c r="E5566" s="130" t="inlineStr">
        <is>
          <t>IL</t>
        </is>
      </c>
      <c r="F5566" s="130" t="inlineStr">
        <is>
          <t>NAICS-22 Non-Cogen</t>
        </is>
      </c>
      <c r="G5566" s="130" t="inlineStr">
        <is>
          <t>GT</t>
        </is>
      </c>
      <c r="H5566" s="130" t="inlineStr">
        <is>
          <t>LFG</t>
        </is>
      </c>
      <c r="I5566" s="130" t="inlineStr">
        <is>
          <t>MLG</t>
        </is>
      </c>
      <c r="J5566" s="131" t="n">
        <v>156609.37</v>
      </c>
      <c r="K5566" s="129" t="n">
        <v>2020</v>
      </c>
      <c r="L5566" s="120">
        <f>IF(VLOOKUP(H5566,'Cross-Page Data'!$D$4:$F$48,3,FALSE)="natural gas",VLOOKUP(G5566,'Cross-Page Data'!$I$4:$J$19,2,FALSE),IF(VLOOKUP(H5566,'Cross-Page Data'!$D$4:$F$48,3,FALSE)="solar",IF(G5566="PV","solar PV","solar thermal"),IF(VLOOKUP(H5566,'Cross-Page Data'!$D$4:$F$48,3,FALSE)="wind",VLOOKUP(G5566,'Cross-Page Data'!$I$4:$J$19,2,FALSE),IF(VLOOKUP(H5566,'Cross-Page Data'!$D$4:$F$48,3,FALSE)="hydro",VLOOKUP(G5566,'Cross-Page Data'!$I$4:$J$19,2,FALSE),VLOOKUP(H5566,'Cross-Page Data'!$D$4:$F$48,3,FALSE)))))</f>
        <v/>
      </c>
      <c r="M5566" s="120">
        <f>IF(AND($P$2=FALSE,OR(F5566="Commercial NAICS Cogen",F5566="Industrial NAICS Cogen",F5566="NAICS-22 Cogen")),FALSE,IF(AND($P$3=FALSE,OR(F5566="Commercial NAICS Cogen",F5566="Commercial NAICS Non-Cogen",F5566="Industrial NAICS Cogen", F5566="industrial NAICS non-Cogen")),FALSE, TRUE))</f>
        <v/>
      </c>
    </row>
    <row r="5567">
      <c r="A5567" s="129" t="n">
        <v>99999</v>
      </c>
      <c r="B5567" s="130" t="inlineStr">
        <is>
          <t>State-Fuel Level Increment</t>
        </is>
      </c>
      <c r="C5567" s="130" t="inlineStr">
        <is>
          <t>State-Fuel Level Increment</t>
        </is>
      </c>
      <c r="D5567" s="129" t="n">
        <v>99999</v>
      </c>
      <c r="E5567" s="130" t="inlineStr">
        <is>
          <t>MA</t>
        </is>
      </c>
      <c r="F5567" s="130" t="inlineStr">
        <is>
          <t>NAICS-22 Non-Cogen</t>
        </is>
      </c>
      <c r="G5567" s="130" t="inlineStr">
        <is>
          <t>GT</t>
        </is>
      </c>
      <c r="H5567" s="130" t="inlineStr">
        <is>
          <t>LFG</t>
        </is>
      </c>
      <c r="I5567" s="130" t="inlineStr">
        <is>
          <t>MLG</t>
        </is>
      </c>
      <c r="J5567" s="131" t="n">
        <v>22114.695</v>
      </c>
      <c r="K5567" s="129" t="n">
        <v>2020</v>
      </c>
      <c r="L5567" s="120">
        <f>IF(VLOOKUP(H5567,'Cross-Page Data'!$D$4:$F$48,3,FALSE)="natural gas",VLOOKUP(G5567,'Cross-Page Data'!$I$4:$J$19,2,FALSE),IF(VLOOKUP(H5567,'Cross-Page Data'!$D$4:$F$48,3,FALSE)="solar",IF(G5567="PV","solar PV","solar thermal"),IF(VLOOKUP(H5567,'Cross-Page Data'!$D$4:$F$48,3,FALSE)="wind",VLOOKUP(G5567,'Cross-Page Data'!$I$4:$J$19,2,FALSE),IF(VLOOKUP(H5567,'Cross-Page Data'!$D$4:$F$48,3,FALSE)="hydro",VLOOKUP(G5567,'Cross-Page Data'!$I$4:$J$19,2,FALSE),VLOOKUP(H5567,'Cross-Page Data'!$D$4:$F$48,3,FALSE)))))</f>
        <v/>
      </c>
      <c r="M5567" s="120">
        <f>IF(AND($P$2=FALSE,OR(F5567="Commercial NAICS Cogen",F5567="Industrial NAICS Cogen",F5567="NAICS-22 Cogen")),FALSE,IF(AND($P$3=FALSE,OR(F5567="Commercial NAICS Cogen",F5567="Commercial NAICS Non-Cogen",F5567="Industrial NAICS Cogen", F5567="industrial NAICS non-Cogen")),FALSE, TRUE))</f>
        <v/>
      </c>
    </row>
    <row r="5568">
      <c r="A5568" s="129" t="n">
        <v>99999</v>
      </c>
      <c r="B5568" s="130" t="inlineStr">
        <is>
          <t>State-Fuel Level Increment</t>
        </is>
      </c>
      <c r="C5568" s="130" t="inlineStr">
        <is>
          <t>State-Fuel Level Increment</t>
        </is>
      </c>
      <c r="D5568" s="129" t="n">
        <v>99999</v>
      </c>
      <c r="E5568" s="130" t="inlineStr">
        <is>
          <t>MI</t>
        </is>
      </c>
      <c r="F5568" s="130" t="inlineStr">
        <is>
          <t>NAICS-22 Non-Cogen</t>
        </is>
      </c>
      <c r="G5568" s="130" t="inlineStr">
        <is>
          <t>GT</t>
        </is>
      </c>
      <c r="H5568" s="130" t="inlineStr">
        <is>
          <t>LFG</t>
        </is>
      </c>
      <c r="I5568" s="130" t="inlineStr">
        <is>
          <t>MLG</t>
        </is>
      </c>
      <c r="J5568" s="131" t="n">
        <v>75653.258</v>
      </c>
      <c r="K5568" s="129" t="n">
        <v>2020</v>
      </c>
      <c r="L5568" s="120">
        <f>IF(VLOOKUP(H5568,'Cross-Page Data'!$D$4:$F$48,3,FALSE)="natural gas",VLOOKUP(G5568,'Cross-Page Data'!$I$4:$J$19,2,FALSE),IF(VLOOKUP(H5568,'Cross-Page Data'!$D$4:$F$48,3,FALSE)="solar",IF(G5568="PV","solar PV","solar thermal"),IF(VLOOKUP(H5568,'Cross-Page Data'!$D$4:$F$48,3,FALSE)="wind",VLOOKUP(G5568,'Cross-Page Data'!$I$4:$J$19,2,FALSE),IF(VLOOKUP(H5568,'Cross-Page Data'!$D$4:$F$48,3,FALSE)="hydro",VLOOKUP(G5568,'Cross-Page Data'!$I$4:$J$19,2,FALSE),VLOOKUP(H5568,'Cross-Page Data'!$D$4:$F$48,3,FALSE)))))</f>
        <v/>
      </c>
      <c r="M5568" s="120">
        <f>IF(AND($P$2=FALSE,OR(F5568="Commercial NAICS Cogen",F5568="Industrial NAICS Cogen",F5568="NAICS-22 Cogen")),FALSE,IF(AND($P$3=FALSE,OR(F5568="Commercial NAICS Cogen",F5568="Commercial NAICS Non-Cogen",F5568="Industrial NAICS Cogen", F5568="industrial NAICS non-Cogen")),FALSE, TRUE))</f>
        <v/>
      </c>
    </row>
    <row r="5569">
      <c r="A5569" s="129" t="n">
        <v>99999</v>
      </c>
      <c r="B5569" s="130" t="inlineStr">
        <is>
          <t>State-Fuel Level Increment</t>
        </is>
      </c>
      <c r="C5569" s="130" t="inlineStr">
        <is>
          <t>State-Fuel Level Increment</t>
        </is>
      </c>
      <c r="D5569" s="129" t="n">
        <v>99999</v>
      </c>
      <c r="E5569" s="130" t="inlineStr">
        <is>
          <t>NC</t>
        </is>
      </c>
      <c r="F5569" s="130" t="inlineStr">
        <is>
          <t>NAICS-22 Non-Cogen</t>
        </is>
      </c>
      <c r="G5569" s="130" t="inlineStr">
        <is>
          <t>GT</t>
        </is>
      </c>
      <c r="H5569" s="130" t="inlineStr">
        <is>
          <t>LFG</t>
        </is>
      </c>
      <c r="I5569" s="130" t="inlineStr">
        <is>
          <t>MLG</t>
        </is>
      </c>
      <c r="J5569" s="131" t="n">
        <v>68940.454</v>
      </c>
      <c r="K5569" s="129" t="n">
        <v>2020</v>
      </c>
      <c r="L5569" s="120">
        <f>IF(VLOOKUP(H5569,'Cross-Page Data'!$D$4:$F$48,3,FALSE)="natural gas",VLOOKUP(G5569,'Cross-Page Data'!$I$4:$J$19,2,FALSE),IF(VLOOKUP(H5569,'Cross-Page Data'!$D$4:$F$48,3,FALSE)="solar",IF(G5569="PV","solar PV","solar thermal"),IF(VLOOKUP(H5569,'Cross-Page Data'!$D$4:$F$48,3,FALSE)="wind",VLOOKUP(G5569,'Cross-Page Data'!$I$4:$J$19,2,FALSE),IF(VLOOKUP(H5569,'Cross-Page Data'!$D$4:$F$48,3,FALSE)="hydro",VLOOKUP(G5569,'Cross-Page Data'!$I$4:$J$19,2,FALSE),VLOOKUP(H5569,'Cross-Page Data'!$D$4:$F$48,3,FALSE)))))</f>
        <v/>
      </c>
      <c r="M5569" s="120">
        <f>IF(AND($P$2=FALSE,OR(F5569="Commercial NAICS Cogen",F5569="Industrial NAICS Cogen",F5569="NAICS-22 Cogen")),FALSE,IF(AND($P$3=FALSE,OR(F5569="Commercial NAICS Cogen",F5569="Commercial NAICS Non-Cogen",F5569="Industrial NAICS Cogen", F5569="industrial NAICS non-Cogen")),FALSE, TRUE))</f>
        <v/>
      </c>
    </row>
    <row r="5570">
      <c r="A5570" s="129" t="n">
        <v>99999</v>
      </c>
      <c r="B5570" s="130" t="inlineStr">
        <is>
          <t>State-Fuel Level Increment</t>
        </is>
      </c>
      <c r="C5570" s="130" t="inlineStr">
        <is>
          <t>State-Fuel Level Increment</t>
        </is>
      </c>
      <c r="D5570" s="129" t="n">
        <v>99999</v>
      </c>
      <c r="E5570" s="130" t="inlineStr">
        <is>
          <t>NH</t>
        </is>
      </c>
      <c r="F5570" s="130" t="inlineStr">
        <is>
          <t>NAICS-22 Non-Cogen</t>
        </is>
      </c>
      <c r="G5570" s="130" t="inlineStr">
        <is>
          <t>GT</t>
        </is>
      </c>
      <c r="H5570" s="130" t="inlineStr">
        <is>
          <t>LFG</t>
        </is>
      </c>
      <c r="I5570" s="130" t="inlineStr">
        <is>
          <t>MLG</t>
        </is>
      </c>
      <c r="J5570" s="131" t="n">
        <v>33043.179</v>
      </c>
      <c r="K5570" s="129" t="n">
        <v>2020</v>
      </c>
      <c r="L5570" s="120">
        <f>IF(VLOOKUP(H5570,'Cross-Page Data'!$D$4:$F$48,3,FALSE)="natural gas",VLOOKUP(G5570,'Cross-Page Data'!$I$4:$J$19,2,FALSE),IF(VLOOKUP(H5570,'Cross-Page Data'!$D$4:$F$48,3,FALSE)="solar",IF(G5570="PV","solar PV","solar thermal"),IF(VLOOKUP(H5570,'Cross-Page Data'!$D$4:$F$48,3,FALSE)="wind",VLOOKUP(G5570,'Cross-Page Data'!$I$4:$J$19,2,FALSE),IF(VLOOKUP(H5570,'Cross-Page Data'!$D$4:$F$48,3,FALSE)="hydro",VLOOKUP(G5570,'Cross-Page Data'!$I$4:$J$19,2,FALSE),VLOOKUP(H5570,'Cross-Page Data'!$D$4:$F$48,3,FALSE)))))</f>
        <v/>
      </c>
      <c r="M5570" s="120">
        <f>IF(AND($P$2=FALSE,OR(F5570="Commercial NAICS Cogen",F5570="Industrial NAICS Cogen",F5570="NAICS-22 Cogen")),FALSE,IF(AND($P$3=FALSE,OR(F5570="Commercial NAICS Cogen",F5570="Commercial NAICS Non-Cogen",F5570="Industrial NAICS Cogen", F5570="industrial NAICS non-Cogen")),FALSE, TRUE))</f>
        <v/>
      </c>
    </row>
    <row r="5571">
      <c r="A5571" s="129" t="n">
        <v>99999</v>
      </c>
      <c r="B5571" s="130" t="inlineStr">
        <is>
          <t>State-Fuel Level Increment</t>
        </is>
      </c>
      <c r="C5571" s="130" t="inlineStr">
        <is>
          <t>State-Fuel Level Increment</t>
        </is>
      </c>
      <c r="D5571" s="129" t="n">
        <v>99999</v>
      </c>
      <c r="E5571" s="130" t="inlineStr">
        <is>
          <t>NV</t>
        </is>
      </c>
      <c r="F5571" s="130" t="inlineStr">
        <is>
          <t>NAICS-22 Non-Cogen</t>
        </is>
      </c>
      <c r="G5571" s="130" t="inlineStr">
        <is>
          <t>GT</t>
        </is>
      </c>
      <c r="H5571" s="130" t="inlineStr">
        <is>
          <t>LFG</t>
        </is>
      </c>
      <c r="I5571" s="130" t="inlineStr">
        <is>
          <t>MLG</t>
        </is>
      </c>
      <c r="J5571" s="131" t="n">
        <v>36127.767</v>
      </c>
      <c r="K5571" s="129" t="n">
        <v>2020</v>
      </c>
      <c r="L5571" s="120">
        <f>IF(VLOOKUP(H5571,'Cross-Page Data'!$D$4:$F$48,3,FALSE)="natural gas",VLOOKUP(G5571,'Cross-Page Data'!$I$4:$J$19,2,FALSE),IF(VLOOKUP(H5571,'Cross-Page Data'!$D$4:$F$48,3,FALSE)="solar",IF(G5571="PV","solar PV","solar thermal"),IF(VLOOKUP(H5571,'Cross-Page Data'!$D$4:$F$48,3,FALSE)="wind",VLOOKUP(G5571,'Cross-Page Data'!$I$4:$J$19,2,FALSE),IF(VLOOKUP(H5571,'Cross-Page Data'!$D$4:$F$48,3,FALSE)="hydro",VLOOKUP(G5571,'Cross-Page Data'!$I$4:$J$19,2,FALSE),VLOOKUP(H5571,'Cross-Page Data'!$D$4:$F$48,3,FALSE)))))</f>
        <v/>
      </c>
      <c r="M5571" s="120">
        <f>IF(AND($P$2=FALSE,OR(F5571="Commercial NAICS Cogen",F5571="Industrial NAICS Cogen",F5571="NAICS-22 Cogen")),FALSE,IF(AND($P$3=FALSE,OR(F5571="Commercial NAICS Cogen",F5571="Commercial NAICS Non-Cogen",F5571="Industrial NAICS Cogen", F5571="industrial NAICS non-Cogen")),FALSE, TRUE))</f>
        <v/>
      </c>
    </row>
    <row r="5572">
      <c r="A5572" s="129" t="n">
        <v>99999</v>
      </c>
      <c r="B5572" s="130" t="inlineStr">
        <is>
          <t>State-Fuel Level Increment</t>
        </is>
      </c>
      <c r="C5572" s="130" t="inlineStr">
        <is>
          <t>State-Fuel Level Increment</t>
        </is>
      </c>
      <c r="D5572" s="129" t="n">
        <v>99999</v>
      </c>
      <c r="E5572" s="130" t="inlineStr">
        <is>
          <t>PA</t>
        </is>
      </c>
      <c r="F5572" s="130" t="inlineStr">
        <is>
          <t>NAICS-22 Non-Cogen</t>
        </is>
      </c>
      <c r="G5572" s="130" t="inlineStr">
        <is>
          <t>GT</t>
        </is>
      </c>
      <c r="H5572" s="130" t="inlineStr">
        <is>
          <t>LFG</t>
        </is>
      </c>
      <c r="I5572" s="130" t="inlineStr">
        <is>
          <t>MLG</t>
        </is>
      </c>
      <c r="J5572" s="131" t="n">
        <v>76265.04399999999</v>
      </c>
      <c r="K5572" s="129" t="n">
        <v>2020</v>
      </c>
      <c r="L5572" s="120">
        <f>IF(VLOOKUP(H5572,'Cross-Page Data'!$D$4:$F$48,3,FALSE)="natural gas",VLOOKUP(G5572,'Cross-Page Data'!$I$4:$J$19,2,FALSE),IF(VLOOKUP(H5572,'Cross-Page Data'!$D$4:$F$48,3,FALSE)="solar",IF(G5572="PV","solar PV","solar thermal"),IF(VLOOKUP(H5572,'Cross-Page Data'!$D$4:$F$48,3,FALSE)="wind",VLOOKUP(G5572,'Cross-Page Data'!$I$4:$J$19,2,FALSE),IF(VLOOKUP(H5572,'Cross-Page Data'!$D$4:$F$48,3,FALSE)="hydro",VLOOKUP(G5572,'Cross-Page Data'!$I$4:$J$19,2,FALSE),VLOOKUP(H5572,'Cross-Page Data'!$D$4:$F$48,3,FALSE)))))</f>
        <v/>
      </c>
      <c r="M5572" s="120">
        <f>IF(AND($P$2=FALSE,OR(F5572="Commercial NAICS Cogen",F5572="Industrial NAICS Cogen",F5572="NAICS-22 Cogen")),FALSE,IF(AND($P$3=FALSE,OR(F5572="Commercial NAICS Cogen",F5572="Commercial NAICS Non-Cogen",F5572="Industrial NAICS Cogen", F5572="industrial NAICS non-Cogen")),FALSE, TRUE))</f>
        <v/>
      </c>
    </row>
    <row r="5573">
      <c r="A5573" s="129" t="n">
        <v>99999</v>
      </c>
      <c r="B5573" s="130" t="inlineStr">
        <is>
          <t>State-Fuel Level Increment</t>
        </is>
      </c>
      <c r="C5573" s="130" t="inlineStr">
        <is>
          <t>State-Fuel Level Increment</t>
        </is>
      </c>
      <c r="D5573" s="129" t="n">
        <v>99999</v>
      </c>
      <c r="E5573" s="130" t="inlineStr">
        <is>
          <t>PA</t>
        </is>
      </c>
      <c r="F5573" s="130" t="inlineStr">
        <is>
          <t>Commercial NAICS Non-Cogen</t>
        </is>
      </c>
      <c r="G5573" s="130" t="inlineStr">
        <is>
          <t>GT</t>
        </is>
      </c>
      <c r="H5573" s="130" t="inlineStr">
        <is>
          <t>LFG</t>
        </is>
      </c>
      <c r="I5573" s="130" t="inlineStr">
        <is>
          <t>MLG</t>
        </is>
      </c>
      <c r="J5573" s="131" t="n">
        <v>1603.78</v>
      </c>
      <c r="K5573" s="129" t="n">
        <v>2020</v>
      </c>
      <c r="L5573" s="120">
        <f>IF(VLOOKUP(H5573,'Cross-Page Data'!$D$4:$F$48,3,FALSE)="natural gas",VLOOKUP(G5573,'Cross-Page Data'!$I$4:$J$19,2,FALSE),IF(VLOOKUP(H5573,'Cross-Page Data'!$D$4:$F$48,3,FALSE)="solar",IF(G5573="PV","solar PV","solar thermal"),IF(VLOOKUP(H5573,'Cross-Page Data'!$D$4:$F$48,3,FALSE)="wind",VLOOKUP(G5573,'Cross-Page Data'!$I$4:$J$19,2,FALSE),IF(VLOOKUP(H5573,'Cross-Page Data'!$D$4:$F$48,3,FALSE)="hydro",VLOOKUP(G5573,'Cross-Page Data'!$I$4:$J$19,2,FALSE),VLOOKUP(H5573,'Cross-Page Data'!$D$4:$F$48,3,FALSE)))))</f>
        <v/>
      </c>
      <c r="M5573" s="120">
        <f>IF(AND($P$2=FALSE,OR(F5573="Commercial NAICS Cogen",F5573="Industrial NAICS Cogen",F5573="NAICS-22 Cogen")),FALSE,IF(AND($P$3=FALSE,OR(F5573="Commercial NAICS Cogen",F5573="Commercial NAICS Non-Cogen",F5573="Industrial NAICS Cogen", F5573="industrial NAICS non-Cogen")),FALSE, TRUE))</f>
        <v/>
      </c>
    </row>
    <row r="5574">
      <c r="A5574" s="129" t="n">
        <v>99999</v>
      </c>
      <c r="B5574" s="130" t="inlineStr">
        <is>
          <t>State-Fuel Level Increment</t>
        </is>
      </c>
      <c r="C5574" s="130" t="inlineStr">
        <is>
          <t>State-Fuel Level Increment</t>
        </is>
      </c>
      <c r="D5574" s="129" t="n">
        <v>99999</v>
      </c>
      <c r="E5574" s="130" t="inlineStr">
        <is>
          <t>SC</t>
        </is>
      </c>
      <c r="F5574" s="130" t="inlineStr">
        <is>
          <t>Electric Utility</t>
        </is>
      </c>
      <c r="G5574" s="130" t="inlineStr">
        <is>
          <t>GT</t>
        </is>
      </c>
      <c r="H5574" s="130" t="inlineStr">
        <is>
          <t>LFG</t>
        </is>
      </c>
      <c r="I5574" s="130" t="inlineStr">
        <is>
          <t>MLG</t>
        </is>
      </c>
      <c r="J5574" s="131" t="n">
        <v>15069.107</v>
      </c>
      <c r="K5574" s="129" t="n">
        <v>2020</v>
      </c>
      <c r="L5574" s="120">
        <f>IF(VLOOKUP(H5574,'Cross-Page Data'!$D$4:$F$48,3,FALSE)="natural gas",VLOOKUP(G5574,'Cross-Page Data'!$I$4:$J$19,2,FALSE),IF(VLOOKUP(H5574,'Cross-Page Data'!$D$4:$F$48,3,FALSE)="solar",IF(G5574="PV","solar PV","solar thermal"),IF(VLOOKUP(H5574,'Cross-Page Data'!$D$4:$F$48,3,FALSE)="wind",VLOOKUP(G5574,'Cross-Page Data'!$I$4:$J$19,2,FALSE),IF(VLOOKUP(H5574,'Cross-Page Data'!$D$4:$F$48,3,FALSE)="hydro",VLOOKUP(G5574,'Cross-Page Data'!$I$4:$J$19,2,FALSE),VLOOKUP(H5574,'Cross-Page Data'!$D$4:$F$48,3,FALSE)))))</f>
        <v/>
      </c>
      <c r="M5574" s="120">
        <f>IF(AND($P$2=FALSE,OR(F5574="Commercial NAICS Cogen",F5574="Industrial NAICS Cogen",F5574="NAICS-22 Cogen")),FALSE,IF(AND($P$3=FALSE,OR(F5574="Commercial NAICS Cogen",F5574="Commercial NAICS Non-Cogen",F5574="Industrial NAICS Cogen", F5574="industrial NAICS non-Cogen")),FALSE, TRUE))</f>
        <v/>
      </c>
    </row>
    <row r="5575">
      <c r="A5575" s="129" t="n">
        <v>99999</v>
      </c>
      <c r="B5575" s="130" t="inlineStr">
        <is>
          <t>State-Fuel Level Increment</t>
        </is>
      </c>
      <c r="C5575" s="130" t="inlineStr">
        <is>
          <t>State-Fuel Level Increment</t>
        </is>
      </c>
      <c r="D5575" s="129" t="n">
        <v>99999</v>
      </c>
      <c r="E5575" s="130" t="inlineStr">
        <is>
          <t>SC</t>
        </is>
      </c>
      <c r="F5575" s="130" t="inlineStr">
        <is>
          <t>Industrial NAICS Cogen</t>
        </is>
      </c>
      <c r="G5575" s="130" t="inlineStr">
        <is>
          <t>GT</t>
        </is>
      </c>
      <c r="H5575" s="130" t="inlineStr">
        <is>
          <t>LFG</t>
        </is>
      </c>
      <c r="I5575" s="130" t="inlineStr">
        <is>
          <t>MLG</t>
        </is>
      </c>
      <c r="J5575" s="131" t="n">
        <v>36120.531</v>
      </c>
      <c r="K5575" s="129" t="n">
        <v>2020</v>
      </c>
      <c r="L5575" s="120">
        <f>IF(VLOOKUP(H5575,'Cross-Page Data'!$D$4:$F$48,3,FALSE)="natural gas",VLOOKUP(G5575,'Cross-Page Data'!$I$4:$J$19,2,FALSE),IF(VLOOKUP(H5575,'Cross-Page Data'!$D$4:$F$48,3,FALSE)="solar",IF(G5575="PV","solar PV","solar thermal"),IF(VLOOKUP(H5575,'Cross-Page Data'!$D$4:$F$48,3,FALSE)="wind",VLOOKUP(G5575,'Cross-Page Data'!$I$4:$J$19,2,FALSE),IF(VLOOKUP(H5575,'Cross-Page Data'!$D$4:$F$48,3,FALSE)="hydro",VLOOKUP(G5575,'Cross-Page Data'!$I$4:$J$19,2,FALSE),VLOOKUP(H5575,'Cross-Page Data'!$D$4:$F$48,3,FALSE)))))</f>
        <v/>
      </c>
      <c r="M5575" s="120">
        <f>IF(AND($P$2=FALSE,OR(F5575="Commercial NAICS Cogen",F5575="Industrial NAICS Cogen",F5575="NAICS-22 Cogen")),FALSE,IF(AND($P$3=FALSE,OR(F5575="Commercial NAICS Cogen",F5575="Commercial NAICS Non-Cogen",F5575="Industrial NAICS Cogen", F5575="industrial NAICS non-Cogen")),FALSE, TRUE))</f>
        <v/>
      </c>
    </row>
    <row r="5576">
      <c r="A5576" s="129" t="n">
        <v>99999</v>
      </c>
      <c r="B5576" s="130" t="inlineStr">
        <is>
          <t>State-Fuel Level Increment</t>
        </is>
      </c>
      <c r="C5576" s="130" t="inlineStr">
        <is>
          <t>State-Fuel Level Increment</t>
        </is>
      </c>
      <c r="D5576" s="129" t="n">
        <v>99999</v>
      </c>
      <c r="E5576" s="130" t="inlineStr">
        <is>
          <t>WI</t>
        </is>
      </c>
      <c r="F5576" s="130" t="inlineStr">
        <is>
          <t>NAICS-22 Non-Cogen</t>
        </is>
      </c>
      <c r="G5576" s="130" t="inlineStr">
        <is>
          <t>GT</t>
        </is>
      </c>
      <c r="H5576" s="130" t="inlineStr">
        <is>
          <t>LFG</t>
        </is>
      </c>
      <c r="I5576" s="130" t="inlineStr">
        <is>
          <t>MLG</t>
        </is>
      </c>
      <c r="J5576" s="131" t="n">
        <v>23597.095</v>
      </c>
      <c r="K5576" s="129" t="n">
        <v>2020</v>
      </c>
      <c r="L5576" s="120">
        <f>IF(VLOOKUP(H5576,'Cross-Page Data'!$D$4:$F$48,3,FALSE)="natural gas",VLOOKUP(G5576,'Cross-Page Data'!$I$4:$J$19,2,FALSE),IF(VLOOKUP(H5576,'Cross-Page Data'!$D$4:$F$48,3,FALSE)="solar",IF(G5576="PV","solar PV","solar thermal"),IF(VLOOKUP(H5576,'Cross-Page Data'!$D$4:$F$48,3,FALSE)="wind",VLOOKUP(G5576,'Cross-Page Data'!$I$4:$J$19,2,FALSE),IF(VLOOKUP(H5576,'Cross-Page Data'!$D$4:$F$48,3,FALSE)="hydro",VLOOKUP(G5576,'Cross-Page Data'!$I$4:$J$19,2,FALSE),VLOOKUP(H5576,'Cross-Page Data'!$D$4:$F$48,3,FALSE)))))</f>
        <v/>
      </c>
      <c r="M5576" s="120">
        <f>IF(AND($P$2=FALSE,OR(F5576="Commercial NAICS Cogen",F5576="Industrial NAICS Cogen",F5576="NAICS-22 Cogen")),FALSE,IF(AND($P$3=FALSE,OR(F5576="Commercial NAICS Cogen",F5576="Commercial NAICS Non-Cogen",F5576="Industrial NAICS Cogen", F5576="industrial NAICS non-Cogen")),FALSE, TRUE))</f>
        <v/>
      </c>
    </row>
    <row r="5577">
      <c r="A5577" s="129" t="n">
        <v>99999</v>
      </c>
      <c r="B5577" s="130" t="inlineStr">
        <is>
          <t>State-Fuel Level Increment</t>
        </is>
      </c>
      <c r="C5577" s="130" t="inlineStr">
        <is>
          <t>State-Fuel Level Increment</t>
        </is>
      </c>
      <c r="D5577" s="129" t="n">
        <v>99999</v>
      </c>
      <c r="E5577" s="130" t="inlineStr">
        <is>
          <t>AK</t>
        </is>
      </c>
      <c r="F5577" s="130" t="inlineStr">
        <is>
          <t>Electric Utility</t>
        </is>
      </c>
      <c r="G5577" s="130" t="inlineStr">
        <is>
          <t>GT</t>
        </is>
      </c>
      <c r="H5577" s="130" t="inlineStr">
        <is>
          <t>NG</t>
        </is>
      </c>
      <c r="I5577" s="130" t="inlineStr">
        <is>
          <t>NG</t>
        </is>
      </c>
      <c r="J5577" s="131" t="n">
        <v>250013.88</v>
      </c>
      <c r="K5577" s="129" t="n">
        <v>2020</v>
      </c>
      <c r="L5577" s="120">
        <f>IF(VLOOKUP(H5577,'Cross-Page Data'!$D$4:$F$48,3,FALSE)="natural gas",VLOOKUP(G5577,'Cross-Page Data'!$I$4:$J$19,2,FALSE),IF(VLOOKUP(H5577,'Cross-Page Data'!$D$4:$F$48,3,FALSE)="solar",IF(G5577="PV","solar PV","solar thermal"),IF(VLOOKUP(H5577,'Cross-Page Data'!$D$4:$F$48,3,FALSE)="wind",VLOOKUP(G5577,'Cross-Page Data'!$I$4:$J$19,2,FALSE),IF(VLOOKUP(H5577,'Cross-Page Data'!$D$4:$F$48,3,FALSE)="hydro",VLOOKUP(G5577,'Cross-Page Data'!$I$4:$J$19,2,FALSE),VLOOKUP(H5577,'Cross-Page Data'!$D$4:$F$48,3,FALSE)))))</f>
        <v/>
      </c>
      <c r="M5577" s="120">
        <f>IF(AND($P$2=FALSE,OR(F5577="Commercial NAICS Cogen",F5577="Industrial NAICS Cogen",F5577="NAICS-22 Cogen")),FALSE,IF(AND($P$3=FALSE,OR(F5577="Commercial NAICS Cogen",F5577="Commercial NAICS Non-Cogen",F5577="Industrial NAICS Cogen", F5577="industrial NAICS non-Cogen")),FALSE, TRUE))</f>
        <v/>
      </c>
    </row>
    <row r="5578">
      <c r="A5578" s="129" t="n">
        <v>99999</v>
      </c>
      <c r="B5578" s="130" t="inlineStr">
        <is>
          <t>State-Fuel Level Increment</t>
        </is>
      </c>
      <c r="C5578" s="130" t="inlineStr">
        <is>
          <t>State-Fuel Level Increment</t>
        </is>
      </c>
      <c r="D5578" s="129" t="n">
        <v>99999</v>
      </c>
      <c r="E5578" s="130" t="inlineStr">
        <is>
          <t>AL</t>
        </is>
      </c>
      <c r="F5578" s="130" t="inlineStr">
        <is>
          <t>Electric Utility</t>
        </is>
      </c>
      <c r="G5578" s="130" t="inlineStr">
        <is>
          <t>GT</t>
        </is>
      </c>
      <c r="H5578" s="130" t="inlineStr">
        <is>
          <t>NG</t>
        </is>
      </c>
      <c r="I5578" s="130" t="inlineStr">
        <is>
          <t>NG</t>
        </is>
      </c>
      <c r="J5578" s="131" t="n">
        <v>658512.08</v>
      </c>
      <c r="K5578" s="129" t="n">
        <v>2020</v>
      </c>
      <c r="L5578" s="120">
        <f>IF(VLOOKUP(H5578,'Cross-Page Data'!$D$4:$F$48,3,FALSE)="natural gas",VLOOKUP(G5578,'Cross-Page Data'!$I$4:$J$19,2,FALSE),IF(VLOOKUP(H5578,'Cross-Page Data'!$D$4:$F$48,3,FALSE)="solar",IF(G5578="PV","solar PV","solar thermal"),IF(VLOOKUP(H5578,'Cross-Page Data'!$D$4:$F$48,3,FALSE)="wind",VLOOKUP(G5578,'Cross-Page Data'!$I$4:$J$19,2,FALSE),IF(VLOOKUP(H5578,'Cross-Page Data'!$D$4:$F$48,3,FALSE)="hydro",VLOOKUP(G5578,'Cross-Page Data'!$I$4:$J$19,2,FALSE),VLOOKUP(H5578,'Cross-Page Data'!$D$4:$F$48,3,FALSE)))))</f>
        <v/>
      </c>
      <c r="M5578" s="120">
        <f>IF(AND($P$2=FALSE,OR(F5578="Commercial NAICS Cogen",F5578="Industrial NAICS Cogen",F5578="NAICS-22 Cogen")),FALSE,IF(AND($P$3=FALSE,OR(F5578="Commercial NAICS Cogen",F5578="Commercial NAICS Non-Cogen",F5578="Industrial NAICS Cogen", F5578="industrial NAICS non-Cogen")),FALSE, TRUE))</f>
        <v/>
      </c>
    </row>
    <row r="5579">
      <c r="A5579" s="129" t="n">
        <v>99999</v>
      </c>
      <c r="B5579" s="130" t="inlineStr">
        <is>
          <t>State-Fuel Level Increment</t>
        </is>
      </c>
      <c r="C5579" s="130" t="inlineStr">
        <is>
          <t>State-Fuel Level Increment</t>
        </is>
      </c>
      <c r="D5579" s="129" t="n">
        <v>99999</v>
      </c>
      <c r="E5579" s="130" t="inlineStr">
        <is>
          <t>AL</t>
        </is>
      </c>
      <c r="F5579" s="130" t="inlineStr">
        <is>
          <t>NAICS-22 Non-Cogen</t>
        </is>
      </c>
      <c r="G5579" s="130" t="inlineStr">
        <is>
          <t>GT</t>
        </is>
      </c>
      <c r="H5579" s="130" t="inlineStr">
        <is>
          <t>NG</t>
        </is>
      </c>
      <c r="I5579" s="130" t="inlineStr">
        <is>
          <t>NG</t>
        </is>
      </c>
      <c r="J5579" s="131" t="n">
        <v>206680.87</v>
      </c>
      <c r="K5579" s="129" t="n">
        <v>2020</v>
      </c>
      <c r="L5579" s="120">
        <f>IF(VLOOKUP(H5579,'Cross-Page Data'!$D$4:$F$48,3,FALSE)="natural gas",VLOOKUP(G5579,'Cross-Page Data'!$I$4:$J$19,2,FALSE),IF(VLOOKUP(H5579,'Cross-Page Data'!$D$4:$F$48,3,FALSE)="solar",IF(G5579="PV","solar PV","solar thermal"),IF(VLOOKUP(H5579,'Cross-Page Data'!$D$4:$F$48,3,FALSE)="wind",VLOOKUP(G5579,'Cross-Page Data'!$I$4:$J$19,2,FALSE),IF(VLOOKUP(H5579,'Cross-Page Data'!$D$4:$F$48,3,FALSE)="hydro",VLOOKUP(G5579,'Cross-Page Data'!$I$4:$J$19,2,FALSE),VLOOKUP(H5579,'Cross-Page Data'!$D$4:$F$48,3,FALSE)))))</f>
        <v/>
      </c>
      <c r="M5579" s="120">
        <f>IF(AND($P$2=FALSE,OR(F5579="Commercial NAICS Cogen",F5579="Industrial NAICS Cogen",F5579="NAICS-22 Cogen")),FALSE,IF(AND($P$3=FALSE,OR(F5579="Commercial NAICS Cogen",F5579="Commercial NAICS Non-Cogen",F5579="Industrial NAICS Cogen", F5579="industrial NAICS non-Cogen")),FALSE, TRUE))</f>
        <v/>
      </c>
    </row>
    <row r="5580">
      <c r="A5580" s="129" t="n">
        <v>99999</v>
      </c>
      <c r="B5580" s="130" t="inlineStr">
        <is>
          <t>State-Fuel Level Increment</t>
        </is>
      </c>
      <c r="C5580" s="130" t="inlineStr">
        <is>
          <t>State-Fuel Level Increment</t>
        </is>
      </c>
      <c r="D5580" s="129" t="n">
        <v>99999</v>
      </c>
      <c r="E5580" s="130" t="inlineStr">
        <is>
          <t>AL</t>
        </is>
      </c>
      <c r="F5580" s="130" t="inlineStr">
        <is>
          <t>Industrial NAICS Cogen</t>
        </is>
      </c>
      <c r="G5580" s="130" t="inlineStr">
        <is>
          <t>GT</t>
        </is>
      </c>
      <c r="H5580" s="130" t="inlineStr">
        <is>
          <t>NG</t>
        </is>
      </c>
      <c r="I5580" s="130" t="inlineStr">
        <is>
          <t>NG</t>
        </is>
      </c>
      <c r="J5580" s="131" t="n">
        <v>0</v>
      </c>
      <c r="K5580" s="129" t="n">
        <v>2020</v>
      </c>
      <c r="L5580" s="120">
        <f>IF(VLOOKUP(H5580,'Cross-Page Data'!$D$4:$F$48,3,FALSE)="natural gas",VLOOKUP(G5580,'Cross-Page Data'!$I$4:$J$19,2,FALSE),IF(VLOOKUP(H5580,'Cross-Page Data'!$D$4:$F$48,3,FALSE)="solar",IF(G5580="PV","solar PV","solar thermal"),IF(VLOOKUP(H5580,'Cross-Page Data'!$D$4:$F$48,3,FALSE)="wind",VLOOKUP(G5580,'Cross-Page Data'!$I$4:$J$19,2,FALSE),IF(VLOOKUP(H5580,'Cross-Page Data'!$D$4:$F$48,3,FALSE)="hydro",VLOOKUP(G5580,'Cross-Page Data'!$I$4:$J$19,2,FALSE),VLOOKUP(H5580,'Cross-Page Data'!$D$4:$F$48,3,FALSE)))))</f>
        <v/>
      </c>
      <c r="M5580" s="120">
        <f>IF(AND($P$2=FALSE,OR(F5580="Commercial NAICS Cogen",F5580="Industrial NAICS Cogen",F5580="NAICS-22 Cogen")),FALSE,IF(AND($P$3=FALSE,OR(F5580="Commercial NAICS Cogen",F5580="Commercial NAICS Non-Cogen",F5580="Industrial NAICS Cogen", F5580="industrial NAICS non-Cogen")),FALSE, TRUE))</f>
        <v/>
      </c>
    </row>
    <row r="5581">
      <c r="A5581" s="129" t="n">
        <v>99999</v>
      </c>
      <c r="B5581" s="130" t="inlineStr">
        <is>
          <t>State-Fuel Level Increment</t>
        </is>
      </c>
      <c r="C5581" s="130" t="inlineStr">
        <is>
          <t>State-Fuel Level Increment</t>
        </is>
      </c>
      <c r="D5581" s="129" t="n">
        <v>99999</v>
      </c>
      <c r="E5581" s="130" t="inlineStr">
        <is>
          <t>AR</t>
        </is>
      </c>
      <c r="F5581" s="130" t="inlineStr">
        <is>
          <t>Electric Utility</t>
        </is>
      </c>
      <c r="G5581" s="130" t="inlineStr">
        <is>
          <t>GT</t>
        </is>
      </c>
      <c r="H5581" s="130" t="inlineStr">
        <is>
          <t>NG</t>
        </is>
      </c>
      <c r="I5581" s="130" t="inlineStr">
        <is>
          <t>NG</t>
        </is>
      </c>
      <c r="J5581" s="131" t="n">
        <v>264381.4</v>
      </c>
      <c r="K5581" s="129" t="n">
        <v>2020</v>
      </c>
      <c r="L5581" s="120">
        <f>IF(VLOOKUP(H5581,'Cross-Page Data'!$D$4:$F$48,3,FALSE)="natural gas",VLOOKUP(G5581,'Cross-Page Data'!$I$4:$J$19,2,FALSE),IF(VLOOKUP(H5581,'Cross-Page Data'!$D$4:$F$48,3,FALSE)="solar",IF(G5581="PV","solar PV","solar thermal"),IF(VLOOKUP(H5581,'Cross-Page Data'!$D$4:$F$48,3,FALSE)="wind",VLOOKUP(G5581,'Cross-Page Data'!$I$4:$J$19,2,FALSE),IF(VLOOKUP(H5581,'Cross-Page Data'!$D$4:$F$48,3,FALSE)="hydro",VLOOKUP(G5581,'Cross-Page Data'!$I$4:$J$19,2,FALSE),VLOOKUP(H5581,'Cross-Page Data'!$D$4:$F$48,3,FALSE)))))</f>
        <v/>
      </c>
      <c r="M5581" s="120">
        <f>IF(AND($P$2=FALSE,OR(F5581="Commercial NAICS Cogen",F5581="Industrial NAICS Cogen",F5581="NAICS-22 Cogen")),FALSE,IF(AND($P$3=FALSE,OR(F5581="Commercial NAICS Cogen",F5581="Commercial NAICS Non-Cogen",F5581="Industrial NAICS Cogen", F5581="industrial NAICS non-Cogen")),FALSE, TRUE))</f>
        <v/>
      </c>
    </row>
    <row r="5582">
      <c r="A5582" s="129" t="n">
        <v>99999</v>
      </c>
      <c r="B5582" s="130" t="inlineStr">
        <is>
          <t>State-Fuel Level Increment</t>
        </is>
      </c>
      <c r="C5582" s="130" t="inlineStr">
        <is>
          <t>State-Fuel Level Increment</t>
        </is>
      </c>
      <c r="D5582" s="129" t="n">
        <v>99999</v>
      </c>
      <c r="E5582" s="130" t="inlineStr">
        <is>
          <t>AR</t>
        </is>
      </c>
      <c r="F5582" s="130" t="inlineStr">
        <is>
          <t>Commercial NAICS Cogen</t>
        </is>
      </c>
      <c r="G5582" s="130" t="inlineStr">
        <is>
          <t>GT</t>
        </is>
      </c>
      <c r="H5582" s="130" t="inlineStr">
        <is>
          <t>NG</t>
        </is>
      </c>
      <c r="I5582" s="130" t="inlineStr">
        <is>
          <t>NG</t>
        </is>
      </c>
      <c r="J5582" s="131" t="n">
        <v>39653.884</v>
      </c>
      <c r="K5582" s="129" t="n">
        <v>2020</v>
      </c>
      <c r="L5582" s="120">
        <f>IF(VLOOKUP(H5582,'Cross-Page Data'!$D$4:$F$48,3,FALSE)="natural gas",VLOOKUP(G5582,'Cross-Page Data'!$I$4:$J$19,2,FALSE),IF(VLOOKUP(H5582,'Cross-Page Data'!$D$4:$F$48,3,FALSE)="solar",IF(G5582="PV","solar PV","solar thermal"),IF(VLOOKUP(H5582,'Cross-Page Data'!$D$4:$F$48,3,FALSE)="wind",VLOOKUP(G5582,'Cross-Page Data'!$I$4:$J$19,2,FALSE),IF(VLOOKUP(H5582,'Cross-Page Data'!$D$4:$F$48,3,FALSE)="hydro",VLOOKUP(G5582,'Cross-Page Data'!$I$4:$J$19,2,FALSE),VLOOKUP(H5582,'Cross-Page Data'!$D$4:$F$48,3,FALSE)))))</f>
        <v/>
      </c>
      <c r="M5582" s="120">
        <f>IF(AND($P$2=FALSE,OR(F5582="Commercial NAICS Cogen",F5582="Industrial NAICS Cogen",F5582="NAICS-22 Cogen")),FALSE,IF(AND($P$3=FALSE,OR(F5582="Commercial NAICS Cogen",F5582="Commercial NAICS Non-Cogen",F5582="Industrial NAICS Cogen", F5582="industrial NAICS non-Cogen")),FALSE, TRUE))</f>
        <v/>
      </c>
    </row>
    <row r="5583">
      <c r="A5583" s="129" t="n">
        <v>99999</v>
      </c>
      <c r="B5583" s="130" t="inlineStr">
        <is>
          <t>State-Fuel Level Increment</t>
        </is>
      </c>
      <c r="C5583" s="130" t="inlineStr">
        <is>
          <t>State-Fuel Level Increment</t>
        </is>
      </c>
      <c r="D5583" s="129" t="n">
        <v>99999</v>
      </c>
      <c r="E5583" s="130" t="inlineStr">
        <is>
          <t>AZ</t>
        </is>
      </c>
      <c r="F5583" s="130" t="inlineStr">
        <is>
          <t>Electric Utility</t>
        </is>
      </c>
      <c r="G5583" s="130" t="inlineStr">
        <is>
          <t>GT</t>
        </is>
      </c>
      <c r="H5583" s="130" t="inlineStr">
        <is>
          <t>NG</t>
        </is>
      </c>
      <c r="I5583" s="130" t="inlineStr">
        <is>
          <t>NG</t>
        </is>
      </c>
      <c r="J5583" s="131" t="n">
        <v>416312.83</v>
      </c>
      <c r="K5583" s="129" t="n">
        <v>2020</v>
      </c>
      <c r="L5583" s="120">
        <f>IF(VLOOKUP(H5583,'Cross-Page Data'!$D$4:$F$48,3,FALSE)="natural gas",VLOOKUP(G5583,'Cross-Page Data'!$I$4:$J$19,2,FALSE),IF(VLOOKUP(H5583,'Cross-Page Data'!$D$4:$F$48,3,FALSE)="solar",IF(G5583="PV","solar PV","solar thermal"),IF(VLOOKUP(H5583,'Cross-Page Data'!$D$4:$F$48,3,FALSE)="wind",VLOOKUP(G5583,'Cross-Page Data'!$I$4:$J$19,2,FALSE),IF(VLOOKUP(H5583,'Cross-Page Data'!$D$4:$F$48,3,FALSE)="hydro",VLOOKUP(G5583,'Cross-Page Data'!$I$4:$J$19,2,FALSE),VLOOKUP(H5583,'Cross-Page Data'!$D$4:$F$48,3,FALSE)))))</f>
        <v/>
      </c>
      <c r="M5583" s="120">
        <f>IF(AND($P$2=FALSE,OR(F5583="Commercial NAICS Cogen",F5583="Industrial NAICS Cogen",F5583="NAICS-22 Cogen")),FALSE,IF(AND($P$3=FALSE,OR(F5583="Commercial NAICS Cogen",F5583="Commercial NAICS Non-Cogen",F5583="Industrial NAICS Cogen", F5583="industrial NAICS non-Cogen")),FALSE, TRUE))</f>
        <v/>
      </c>
    </row>
    <row r="5584">
      <c r="A5584" s="129" t="n">
        <v>99999</v>
      </c>
      <c r="B5584" s="130" t="inlineStr">
        <is>
          <t>State-Fuel Level Increment</t>
        </is>
      </c>
      <c r="C5584" s="130" t="inlineStr">
        <is>
          <t>State-Fuel Level Increment</t>
        </is>
      </c>
      <c r="D5584" s="129" t="n">
        <v>99999</v>
      </c>
      <c r="E5584" s="130" t="inlineStr">
        <is>
          <t>CA</t>
        </is>
      </c>
      <c r="F5584" s="130" t="inlineStr">
        <is>
          <t>Electric Utility</t>
        </is>
      </c>
      <c r="G5584" s="130" t="inlineStr">
        <is>
          <t>GT</t>
        </is>
      </c>
      <c r="H5584" s="130" t="inlineStr">
        <is>
          <t>NG</t>
        </is>
      </c>
      <c r="I5584" s="130" t="inlineStr">
        <is>
          <t>NG</t>
        </is>
      </c>
      <c r="J5584" s="131" t="n">
        <v>752294.8</v>
      </c>
      <c r="K5584" s="129" t="n">
        <v>2020</v>
      </c>
      <c r="L5584" s="120">
        <f>IF(VLOOKUP(H5584,'Cross-Page Data'!$D$4:$F$48,3,FALSE)="natural gas",VLOOKUP(G5584,'Cross-Page Data'!$I$4:$J$19,2,FALSE),IF(VLOOKUP(H5584,'Cross-Page Data'!$D$4:$F$48,3,FALSE)="solar",IF(G5584="PV","solar PV","solar thermal"),IF(VLOOKUP(H5584,'Cross-Page Data'!$D$4:$F$48,3,FALSE)="wind",VLOOKUP(G5584,'Cross-Page Data'!$I$4:$J$19,2,FALSE),IF(VLOOKUP(H5584,'Cross-Page Data'!$D$4:$F$48,3,FALSE)="hydro",VLOOKUP(G5584,'Cross-Page Data'!$I$4:$J$19,2,FALSE),VLOOKUP(H5584,'Cross-Page Data'!$D$4:$F$48,3,FALSE)))))</f>
        <v/>
      </c>
      <c r="M5584" s="120">
        <f>IF(AND($P$2=FALSE,OR(F5584="Commercial NAICS Cogen",F5584="Industrial NAICS Cogen",F5584="NAICS-22 Cogen")),FALSE,IF(AND($P$3=FALSE,OR(F5584="Commercial NAICS Cogen",F5584="Commercial NAICS Non-Cogen",F5584="Industrial NAICS Cogen", F5584="industrial NAICS non-Cogen")),FALSE, TRUE))</f>
        <v/>
      </c>
    </row>
    <row r="5585">
      <c r="A5585" s="129" t="n">
        <v>99999</v>
      </c>
      <c r="B5585" s="130" t="inlineStr">
        <is>
          <t>State-Fuel Level Increment</t>
        </is>
      </c>
      <c r="C5585" s="130" t="inlineStr">
        <is>
          <t>State-Fuel Level Increment</t>
        </is>
      </c>
      <c r="D5585" s="129" t="n">
        <v>99999</v>
      </c>
      <c r="E5585" s="130" t="inlineStr">
        <is>
          <t>CA</t>
        </is>
      </c>
      <c r="F5585" s="130" t="inlineStr">
        <is>
          <t>Electric Utility</t>
        </is>
      </c>
      <c r="G5585" s="130" t="inlineStr">
        <is>
          <t>GT</t>
        </is>
      </c>
      <c r="H5585" s="130" t="inlineStr">
        <is>
          <t>NG</t>
        </is>
      </c>
      <c r="I5585" s="130" t="inlineStr">
        <is>
          <t>NG</t>
        </is>
      </c>
      <c r="J5585" s="131" t="n">
        <v>47532.019</v>
      </c>
      <c r="K5585" s="129" t="n">
        <v>2020</v>
      </c>
      <c r="L5585" s="120">
        <f>IF(VLOOKUP(H5585,'Cross-Page Data'!$D$4:$F$48,3,FALSE)="natural gas",VLOOKUP(G5585,'Cross-Page Data'!$I$4:$J$19,2,FALSE),IF(VLOOKUP(H5585,'Cross-Page Data'!$D$4:$F$48,3,FALSE)="solar",IF(G5585="PV","solar PV","solar thermal"),IF(VLOOKUP(H5585,'Cross-Page Data'!$D$4:$F$48,3,FALSE)="wind",VLOOKUP(G5585,'Cross-Page Data'!$I$4:$J$19,2,FALSE),IF(VLOOKUP(H5585,'Cross-Page Data'!$D$4:$F$48,3,FALSE)="hydro",VLOOKUP(G5585,'Cross-Page Data'!$I$4:$J$19,2,FALSE),VLOOKUP(H5585,'Cross-Page Data'!$D$4:$F$48,3,FALSE)))))</f>
        <v/>
      </c>
      <c r="M5585" s="120">
        <f>IF(AND($P$2=FALSE,OR(F5585="Commercial NAICS Cogen",F5585="Industrial NAICS Cogen",F5585="NAICS-22 Cogen")),FALSE,IF(AND($P$3=FALSE,OR(F5585="Commercial NAICS Cogen",F5585="Commercial NAICS Non-Cogen",F5585="Industrial NAICS Cogen", F5585="industrial NAICS non-Cogen")),FALSE, TRUE))</f>
        <v/>
      </c>
    </row>
    <row r="5586">
      <c r="A5586" s="129" t="n">
        <v>99999</v>
      </c>
      <c r="B5586" s="130" t="inlineStr">
        <is>
          <t>State-Fuel Level Increment</t>
        </is>
      </c>
      <c r="C5586" s="130" t="inlineStr">
        <is>
          <t>State-Fuel Level Increment</t>
        </is>
      </c>
      <c r="D5586" s="129" t="n">
        <v>99999</v>
      </c>
      <c r="E5586" s="130" t="inlineStr">
        <is>
          <t>CA</t>
        </is>
      </c>
      <c r="F5586" s="130" t="inlineStr">
        <is>
          <t>NAICS-22 Non-Cogen</t>
        </is>
      </c>
      <c r="G5586" s="130" t="inlineStr">
        <is>
          <t>GT</t>
        </is>
      </c>
      <c r="H5586" s="130" t="inlineStr">
        <is>
          <t>NG</t>
        </is>
      </c>
      <c r="I5586" s="130" t="inlineStr">
        <is>
          <t>NG</t>
        </is>
      </c>
      <c r="J5586" s="131" t="n">
        <v>1086343.6</v>
      </c>
      <c r="K5586" s="129" t="n">
        <v>2020</v>
      </c>
      <c r="L5586" s="120">
        <f>IF(VLOOKUP(H5586,'Cross-Page Data'!$D$4:$F$48,3,FALSE)="natural gas",VLOOKUP(G5586,'Cross-Page Data'!$I$4:$J$19,2,FALSE),IF(VLOOKUP(H5586,'Cross-Page Data'!$D$4:$F$48,3,FALSE)="solar",IF(G5586="PV","solar PV","solar thermal"),IF(VLOOKUP(H5586,'Cross-Page Data'!$D$4:$F$48,3,FALSE)="wind",VLOOKUP(G5586,'Cross-Page Data'!$I$4:$J$19,2,FALSE),IF(VLOOKUP(H5586,'Cross-Page Data'!$D$4:$F$48,3,FALSE)="hydro",VLOOKUP(G5586,'Cross-Page Data'!$I$4:$J$19,2,FALSE),VLOOKUP(H5586,'Cross-Page Data'!$D$4:$F$48,3,FALSE)))))</f>
        <v/>
      </c>
      <c r="M5586" s="120">
        <f>IF(AND($P$2=FALSE,OR(F5586="Commercial NAICS Cogen",F5586="Industrial NAICS Cogen",F5586="NAICS-22 Cogen")),FALSE,IF(AND($P$3=FALSE,OR(F5586="Commercial NAICS Cogen",F5586="Commercial NAICS Non-Cogen",F5586="Industrial NAICS Cogen", F5586="industrial NAICS non-Cogen")),FALSE, TRUE))</f>
        <v/>
      </c>
    </row>
    <row r="5587">
      <c r="A5587" s="129" t="n">
        <v>99999</v>
      </c>
      <c r="B5587" s="130" t="inlineStr">
        <is>
          <t>State-Fuel Level Increment</t>
        </is>
      </c>
      <c r="C5587" s="130" t="inlineStr">
        <is>
          <t>State-Fuel Level Increment</t>
        </is>
      </c>
      <c r="D5587" s="129" t="n">
        <v>99999</v>
      </c>
      <c r="E5587" s="130" t="inlineStr">
        <is>
          <t>CA</t>
        </is>
      </c>
      <c r="F5587" s="130" t="inlineStr">
        <is>
          <t>NAICS-22 Cogen</t>
        </is>
      </c>
      <c r="G5587" s="130" t="inlineStr">
        <is>
          <t>GT</t>
        </is>
      </c>
      <c r="H5587" s="130" t="inlineStr">
        <is>
          <t>NG</t>
        </is>
      </c>
      <c r="I5587" s="130" t="inlineStr">
        <is>
          <t>NG</t>
        </is>
      </c>
      <c r="J5587" s="131" t="n">
        <v>113965.8</v>
      </c>
      <c r="K5587" s="129" t="n">
        <v>2020</v>
      </c>
      <c r="L5587" s="120">
        <f>IF(VLOOKUP(H5587,'Cross-Page Data'!$D$4:$F$48,3,FALSE)="natural gas",VLOOKUP(G5587,'Cross-Page Data'!$I$4:$J$19,2,FALSE),IF(VLOOKUP(H5587,'Cross-Page Data'!$D$4:$F$48,3,FALSE)="solar",IF(G5587="PV","solar PV","solar thermal"),IF(VLOOKUP(H5587,'Cross-Page Data'!$D$4:$F$48,3,FALSE)="wind",VLOOKUP(G5587,'Cross-Page Data'!$I$4:$J$19,2,FALSE),IF(VLOOKUP(H5587,'Cross-Page Data'!$D$4:$F$48,3,FALSE)="hydro",VLOOKUP(G5587,'Cross-Page Data'!$I$4:$J$19,2,FALSE),VLOOKUP(H5587,'Cross-Page Data'!$D$4:$F$48,3,FALSE)))))</f>
        <v/>
      </c>
      <c r="M5587" s="120">
        <f>IF(AND($P$2=FALSE,OR(F5587="Commercial NAICS Cogen",F5587="Industrial NAICS Cogen",F5587="NAICS-22 Cogen")),FALSE,IF(AND($P$3=FALSE,OR(F5587="Commercial NAICS Cogen",F5587="Commercial NAICS Non-Cogen",F5587="Industrial NAICS Cogen", F5587="industrial NAICS non-Cogen")),FALSE, TRUE))</f>
        <v/>
      </c>
    </row>
    <row r="5588">
      <c r="A5588" s="129" t="n">
        <v>99999</v>
      </c>
      <c r="B5588" s="130" t="inlineStr">
        <is>
          <t>State-Fuel Level Increment</t>
        </is>
      </c>
      <c r="C5588" s="130" t="inlineStr">
        <is>
          <t>State-Fuel Level Increment</t>
        </is>
      </c>
      <c r="D5588" s="129" t="n">
        <v>99999</v>
      </c>
      <c r="E5588" s="130" t="inlineStr">
        <is>
          <t>CA</t>
        </is>
      </c>
      <c r="F5588" s="130" t="inlineStr">
        <is>
          <t>Commercial NAICS Non-Cogen</t>
        </is>
      </c>
      <c r="G5588" s="130" t="inlineStr">
        <is>
          <t>GT</t>
        </is>
      </c>
      <c r="H5588" s="130" t="inlineStr">
        <is>
          <t>NG</t>
        </is>
      </c>
      <c r="I5588" s="130" t="inlineStr">
        <is>
          <t>NG</t>
        </is>
      </c>
      <c r="J5588" s="131" t="n">
        <v>0</v>
      </c>
      <c r="K5588" s="129" t="n">
        <v>2020</v>
      </c>
      <c r="L5588" s="120">
        <f>IF(VLOOKUP(H5588,'Cross-Page Data'!$D$4:$F$48,3,FALSE)="natural gas",VLOOKUP(G5588,'Cross-Page Data'!$I$4:$J$19,2,FALSE),IF(VLOOKUP(H5588,'Cross-Page Data'!$D$4:$F$48,3,FALSE)="solar",IF(G5588="PV","solar PV","solar thermal"),IF(VLOOKUP(H5588,'Cross-Page Data'!$D$4:$F$48,3,FALSE)="wind",VLOOKUP(G5588,'Cross-Page Data'!$I$4:$J$19,2,FALSE),IF(VLOOKUP(H5588,'Cross-Page Data'!$D$4:$F$48,3,FALSE)="hydro",VLOOKUP(G5588,'Cross-Page Data'!$I$4:$J$19,2,FALSE),VLOOKUP(H5588,'Cross-Page Data'!$D$4:$F$48,3,FALSE)))))</f>
        <v/>
      </c>
      <c r="M5588" s="120">
        <f>IF(AND($P$2=FALSE,OR(F5588="Commercial NAICS Cogen",F5588="Industrial NAICS Cogen",F5588="NAICS-22 Cogen")),FALSE,IF(AND($P$3=FALSE,OR(F5588="Commercial NAICS Cogen",F5588="Commercial NAICS Non-Cogen",F5588="Industrial NAICS Cogen", F5588="industrial NAICS non-Cogen")),FALSE, TRUE))</f>
        <v/>
      </c>
    </row>
    <row r="5589">
      <c r="A5589" s="129" t="n">
        <v>99999</v>
      </c>
      <c r="B5589" s="130" t="inlineStr">
        <is>
          <t>State-Fuel Level Increment</t>
        </is>
      </c>
      <c r="C5589" s="130" t="inlineStr">
        <is>
          <t>State-Fuel Level Increment</t>
        </is>
      </c>
      <c r="D5589" s="129" t="n">
        <v>99999</v>
      </c>
      <c r="E5589" s="130" t="inlineStr">
        <is>
          <t>CA</t>
        </is>
      </c>
      <c r="F5589" s="130" t="inlineStr">
        <is>
          <t>Commercial NAICS Cogen</t>
        </is>
      </c>
      <c r="G5589" s="130" t="inlineStr">
        <is>
          <t>GT</t>
        </is>
      </c>
      <c r="H5589" s="130" t="inlineStr">
        <is>
          <t>NG</t>
        </is>
      </c>
      <c r="I5589" s="130" t="inlineStr">
        <is>
          <t>NG</t>
        </is>
      </c>
      <c r="J5589" s="131" t="n">
        <v>58159.736</v>
      </c>
      <c r="K5589" s="129" t="n">
        <v>2020</v>
      </c>
      <c r="L5589" s="120">
        <f>IF(VLOOKUP(H5589,'Cross-Page Data'!$D$4:$F$48,3,FALSE)="natural gas",VLOOKUP(G5589,'Cross-Page Data'!$I$4:$J$19,2,FALSE),IF(VLOOKUP(H5589,'Cross-Page Data'!$D$4:$F$48,3,FALSE)="solar",IF(G5589="PV","solar PV","solar thermal"),IF(VLOOKUP(H5589,'Cross-Page Data'!$D$4:$F$48,3,FALSE)="wind",VLOOKUP(G5589,'Cross-Page Data'!$I$4:$J$19,2,FALSE),IF(VLOOKUP(H5589,'Cross-Page Data'!$D$4:$F$48,3,FALSE)="hydro",VLOOKUP(G5589,'Cross-Page Data'!$I$4:$J$19,2,FALSE),VLOOKUP(H5589,'Cross-Page Data'!$D$4:$F$48,3,FALSE)))))</f>
        <v/>
      </c>
      <c r="M5589" s="120">
        <f>IF(AND($P$2=FALSE,OR(F5589="Commercial NAICS Cogen",F5589="Industrial NAICS Cogen",F5589="NAICS-22 Cogen")),FALSE,IF(AND($P$3=FALSE,OR(F5589="Commercial NAICS Cogen",F5589="Commercial NAICS Non-Cogen",F5589="Industrial NAICS Cogen", F5589="industrial NAICS non-Cogen")),FALSE, TRUE))</f>
        <v/>
      </c>
    </row>
    <row r="5590">
      <c r="A5590" s="129" t="n">
        <v>99999</v>
      </c>
      <c r="B5590" s="130" t="inlineStr">
        <is>
          <t>State-Fuel Level Increment</t>
        </is>
      </c>
      <c r="C5590" s="130" t="inlineStr">
        <is>
          <t>State-Fuel Level Increment</t>
        </is>
      </c>
      <c r="D5590" s="129" t="n">
        <v>99999</v>
      </c>
      <c r="E5590" s="130" t="inlineStr">
        <is>
          <t>CA</t>
        </is>
      </c>
      <c r="F5590" s="130" t="inlineStr">
        <is>
          <t>Industrial NAICS Non-Cogen</t>
        </is>
      </c>
      <c r="G5590" s="130" t="inlineStr">
        <is>
          <t>GT</t>
        </is>
      </c>
      <c r="H5590" s="130" t="inlineStr">
        <is>
          <t>NG</t>
        </is>
      </c>
      <c r="I5590" s="130" t="inlineStr">
        <is>
          <t>NG</t>
        </is>
      </c>
      <c r="J5590" s="131" t="n">
        <v>45739.188</v>
      </c>
      <c r="K5590" s="129" t="n">
        <v>2020</v>
      </c>
      <c r="L5590" s="120">
        <f>IF(VLOOKUP(H5590,'Cross-Page Data'!$D$4:$F$48,3,FALSE)="natural gas",VLOOKUP(G5590,'Cross-Page Data'!$I$4:$J$19,2,FALSE),IF(VLOOKUP(H5590,'Cross-Page Data'!$D$4:$F$48,3,FALSE)="solar",IF(G5590="PV","solar PV","solar thermal"),IF(VLOOKUP(H5590,'Cross-Page Data'!$D$4:$F$48,3,FALSE)="wind",VLOOKUP(G5590,'Cross-Page Data'!$I$4:$J$19,2,FALSE),IF(VLOOKUP(H5590,'Cross-Page Data'!$D$4:$F$48,3,FALSE)="hydro",VLOOKUP(G5590,'Cross-Page Data'!$I$4:$J$19,2,FALSE),VLOOKUP(H5590,'Cross-Page Data'!$D$4:$F$48,3,FALSE)))))</f>
        <v/>
      </c>
      <c r="M5590" s="120">
        <f>IF(AND($P$2=FALSE,OR(F5590="Commercial NAICS Cogen",F5590="Industrial NAICS Cogen",F5590="NAICS-22 Cogen")),FALSE,IF(AND($P$3=FALSE,OR(F5590="Commercial NAICS Cogen",F5590="Commercial NAICS Non-Cogen",F5590="Industrial NAICS Cogen", F5590="industrial NAICS non-Cogen")),FALSE, TRUE))</f>
        <v/>
      </c>
    </row>
    <row r="5591">
      <c r="A5591" s="129" t="n">
        <v>99999</v>
      </c>
      <c r="B5591" s="130" t="inlineStr">
        <is>
          <t>State-Fuel Level Increment</t>
        </is>
      </c>
      <c r="C5591" s="130" t="inlineStr">
        <is>
          <t>State-Fuel Level Increment</t>
        </is>
      </c>
      <c r="D5591" s="129" t="n">
        <v>99999</v>
      </c>
      <c r="E5591" s="130" t="inlineStr">
        <is>
          <t>CA</t>
        </is>
      </c>
      <c r="F5591" s="130" t="inlineStr">
        <is>
          <t>Industrial NAICS Cogen</t>
        </is>
      </c>
      <c r="G5591" s="130" t="inlineStr">
        <is>
          <t>GT</t>
        </is>
      </c>
      <c r="H5591" s="130" t="inlineStr">
        <is>
          <t>NG</t>
        </is>
      </c>
      <c r="I5591" s="130" t="inlineStr">
        <is>
          <t>NG</t>
        </is>
      </c>
      <c r="J5591" s="131" t="n">
        <v>821470.24</v>
      </c>
      <c r="K5591" s="129" t="n">
        <v>2020</v>
      </c>
      <c r="L5591" s="120">
        <f>IF(VLOOKUP(H5591,'Cross-Page Data'!$D$4:$F$48,3,FALSE)="natural gas",VLOOKUP(G5591,'Cross-Page Data'!$I$4:$J$19,2,FALSE),IF(VLOOKUP(H5591,'Cross-Page Data'!$D$4:$F$48,3,FALSE)="solar",IF(G5591="PV","solar PV","solar thermal"),IF(VLOOKUP(H5591,'Cross-Page Data'!$D$4:$F$48,3,FALSE)="wind",VLOOKUP(G5591,'Cross-Page Data'!$I$4:$J$19,2,FALSE),IF(VLOOKUP(H5591,'Cross-Page Data'!$D$4:$F$48,3,FALSE)="hydro",VLOOKUP(G5591,'Cross-Page Data'!$I$4:$J$19,2,FALSE),VLOOKUP(H5591,'Cross-Page Data'!$D$4:$F$48,3,FALSE)))))</f>
        <v/>
      </c>
      <c r="M5591" s="120">
        <f>IF(AND($P$2=FALSE,OR(F5591="Commercial NAICS Cogen",F5591="Industrial NAICS Cogen",F5591="NAICS-22 Cogen")),FALSE,IF(AND($P$3=FALSE,OR(F5591="Commercial NAICS Cogen",F5591="Commercial NAICS Non-Cogen",F5591="Industrial NAICS Cogen", F5591="industrial NAICS non-Cogen")),FALSE, TRUE))</f>
        <v/>
      </c>
    </row>
    <row r="5592">
      <c r="A5592" s="129" t="n">
        <v>99999</v>
      </c>
      <c r="B5592" s="130" t="inlineStr">
        <is>
          <t>State-Fuel Level Increment</t>
        </is>
      </c>
      <c r="C5592" s="130" t="inlineStr">
        <is>
          <t>State-Fuel Level Increment</t>
        </is>
      </c>
      <c r="D5592" s="129" t="n">
        <v>99999</v>
      </c>
      <c r="E5592" s="130" t="inlineStr">
        <is>
          <t>CO</t>
        </is>
      </c>
      <c r="F5592" s="130" t="inlineStr">
        <is>
          <t>Electric Utility</t>
        </is>
      </c>
      <c r="G5592" s="130" t="inlineStr">
        <is>
          <t>GT</t>
        </is>
      </c>
      <c r="H5592" s="130" t="inlineStr">
        <is>
          <t>NG</t>
        </is>
      </c>
      <c r="I5592" s="130" t="inlineStr">
        <is>
          <t>NG</t>
        </is>
      </c>
      <c r="J5592" s="131" t="n">
        <v>282567.55</v>
      </c>
      <c r="K5592" s="129" t="n">
        <v>2020</v>
      </c>
      <c r="L5592" s="120">
        <f>IF(VLOOKUP(H5592,'Cross-Page Data'!$D$4:$F$48,3,FALSE)="natural gas",VLOOKUP(G5592,'Cross-Page Data'!$I$4:$J$19,2,FALSE),IF(VLOOKUP(H5592,'Cross-Page Data'!$D$4:$F$48,3,FALSE)="solar",IF(G5592="PV","solar PV","solar thermal"),IF(VLOOKUP(H5592,'Cross-Page Data'!$D$4:$F$48,3,FALSE)="wind",VLOOKUP(G5592,'Cross-Page Data'!$I$4:$J$19,2,FALSE),IF(VLOOKUP(H5592,'Cross-Page Data'!$D$4:$F$48,3,FALSE)="hydro",VLOOKUP(G5592,'Cross-Page Data'!$I$4:$J$19,2,FALSE),VLOOKUP(H5592,'Cross-Page Data'!$D$4:$F$48,3,FALSE)))))</f>
        <v/>
      </c>
      <c r="M5592" s="120">
        <f>IF(AND($P$2=FALSE,OR(F5592="Commercial NAICS Cogen",F5592="Industrial NAICS Cogen",F5592="NAICS-22 Cogen")),FALSE,IF(AND($P$3=FALSE,OR(F5592="Commercial NAICS Cogen",F5592="Commercial NAICS Non-Cogen",F5592="Industrial NAICS Cogen", F5592="industrial NAICS non-Cogen")),FALSE, TRUE))</f>
        <v/>
      </c>
    </row>
    <row r="5593">
      <c r="A5593" s="129" t="n">
        <v>99999</v>
      </c>
      <c r="B5593" s="130" t="inlineStr">
        <is>
          <t>State-Fuel Level Increment</t>
        </is>
      </c>
      <c r="C5593" s="130" t="inlineStr">
        <is>
          <t>State-Fuel Level Increment</t>
        </is>
      </c>
      <c r="D5593" s="129" t="n">
        <v>99999</v>
      </c>
      <c r="E5593" s="130" t="inlineStr">
        <is>
          <t>CO</t>
        </is>
      </c>
      <c r="F5593" s="130" t="inlineStr">
        <is>
          <t>NAICS-22 Non-Cogen</t>
        </is>
      </c>
      <c r="G5593" s="130" t="inlineStr">
        <is>
          <t>GT</t>
        </is>
      </c>
      <c r="H5593" s="130" t="inlineStr">
        <is>
          <t>NG</t>
        </is>
      </c>
      <c r="I5593" s="130" t="inlineStr">
        <is>
          <t>NG</t>
        </is>
      </c>
      <c r="J5593" s="131" t="n">
        <v>22621.339</v>
      </c>
      <c r="K5593" s="129" t="n">
        <v>2020</v>
      </c>
      <c r="L5593" s="120">
        <f>IF(VLOOKUP(H5593,'Cross-Page Data'!$D$4:$F$48,3,FALSE)="natural gas",VLOOKUP(G5593,'Cross-Page Data'!$I$4:$J$19,2,FALSE),IF(VLOOKUP(H5593,'Cross-Page Data'!$D$4:$F$48,3,FALSE)="solar",IF(G5593="PV","solar PV","solar thermal"),IF(VLOOKUP(H5593,'Cross-Page Data'!$D$4:$F$48,3,FALSE)="wind",VLOOKUP(G5593,'Cross-Page Data'!$I$4:$J$19,2,FALSE),IF(VLOOKUP(H5593,'Cross-Page Data'!$D$4:$F$48,3,FALSE)="hydro",VLOOKUP(G5593,'Cross-Page Data'!$I$4:$J$19,2,FALSE),VLOOKUP(H5593,'Cross-Page Data'!$D$4:$F$48,3,FALSE)))))</f>
        <v/>
      </c>
      <c r="M5593" s="120">
        <f>IF(AND($P$2=FALSE,OR(F5593="Commercial NAICS Cogen",F5593="Industrial NAICS Cogen",F5593="NAICS-22 Cogen")),FALSE,IF(AND($P$3=FALSE,OR(F5593="Commercial NAICS Cogen",F5593="Commercial NAICS Non-Cogen",F5593="Industrial NAICS Cogen", F5593="industrial NAICS non-Cogen")),FALSE, TRUE))</f>
        <v/>
      </c>
    </row>
    <row r="5594">
      <c r="A5594" s="129" t="n">
        <v>99999</v>
      </c>
      <c r="B5594" s="130" t="inlineStr">
        <is>
          <t>State-Fuel Level Increment</t>
        </is>
      </c>
      <c r="C5594" s="130" t="inlineStr">
        <is>
          <t>State-Fuel Level Increment</t>
        </is>
      </c>
      <c r="D5594" s="129" t="n">
        <v>99999</v>
      </c>
      <c r="E5594" s="130" t="inlineStr">
        <is>
          <t>CT</t>
        </is>
      </c>
      <c r="F5594" s="130" t="inlineStr">
        <is>
          <t>NAICS-22 Non-Cogen</t>
        </is>
      </c>
      <c r="G5594" s="130" t="inlineStr">
        <is>
          <t>GT</t>
        </is>
      </c>
      <c r="H5594" s="130" t="inlineStr">
        <is>
          <t>NG</t>
        </is>
      </c>
      <c r="I5594" s="130" t="inlineStr">
        <is>
          <t>NG</t>
        </is>
      </c>
      <c r="J5594" s="131" t="n">
        <v>203247.69</v>
      </c>
      <c r="K5594" s="129" t="n">
        <v>2020</v>
      </c>
      <c r="L5594" s="120">
        <f>IF(VLOOKUP(H5594,'Cross-Page Data'!$D$4:$F$48,3,FALSE)="natural gas",VLOOKUP(G5594,'Cross-Page Data'!$I$4:$J$19,2,FALSE),IF(VLOOKUP(H5594,'Cross-Page Data'!$D$4:$F$48,3,FALSE)="solar",IF(G5594="PV","solar PV","solar thermal"),IF(VLOOKUP(H5594,'Cross-Page Data'!$D$4:$F$48,3,FALSE)="wind",VLOOKUP(G5594,'Cross-Page Data'!$I$4:$J$19,2,FALSE),IF(VLOOKUP(H5594,'Cross-Page Data'!$D$4:$F$48,3,FALSE)="hydro",VLOOKUP(G5594,'Cross-Page Data'!$I$4:$J$19,2,FALSE),VLOOKUP(H5594,'Cross-Page Data'!$D$4:$F$48,3,FALSE)))))</f>
        <v/>
      </c>
      <c r="M5594" s="120">
        <f>IF(AND($P$2=FALSE,OR(F5594="Commercial NAICS Cogen",F5594="Industrial NAICS Cogen",F5594="NAICS-22 Cogen")),FALSE,IF(AND($P$3=FALSE,OR(F5594="Commercial NAICS Cogen",F5594="Commercial NAICS Non-Cogen",F5594="Industrial NAICS Cogen", F5594="industrial NAICS non-Cogen")),FALSE, TRUE))</f>
        <v/>
      </c>
    </row>
    <row r="5595">
      <c r="A5595" s="129" t="n">
        <v>99999</v>
      </c>
      <c r="B5595" s="130" t="inlineStr">
        <is>
          <t>State-Fuel Level Increment</t>
        </is>
      </c>
      <c r="C5595" s="130" t="inlineStr">
        <is>
          <t>State-Fuel Level Increment</t>
        </is>
      </c>
      <c r="D5595" s="129" t="n">
        <v>99999</v>
      </c>
      <c r="E5595" s="130" t="inlineStr">
        <is>
          <t>CT</t>
        </is>
      </c>
      <c r="F5595" s="130" t="inlineStr">
        <is>
          <t>Commercial NAICS Non-Cogen</t>
        </is>
      </c>
      <c r="G5595" s="130" t="inlineStr">
        <is>
          <t>GT</t>
        </is>
      </c>
      <c r="H5595" s="130" t="inlineStr">
        <is>
          <t>NG</t>
        </is>
      </c>
      <c r="I5595" s="130" t="inlineStr">
        <is>
          <t>NG</t>
        </is>
      </c>
      <c r="J5595" s="131" t="n">
        <v>9077.719999999999</v>
      </c>
      <c r="K5595" s="129" t="n">
        <v>2020</v>
      </c>
      <c r="L5595" s="120">
        <f>IF(VLOOKUP(H5595,'Cross-Page Data'!$D$4:$F$48,3,FALSE)="natural gas",VLOOKUP(G5595,'Cross-Page Data'!$I$4:$J$19,2,FALSE),IF(VLOOKUP(H5595,'Cross-Page Data'!$D$4:$F$48,3,FALSE)="solar",IF(G5595="PV","solar PV","solar thermal"),IF(VLOOKUP(H5595,'Cross-Page Data'!$D$4:$F$48,3,FALSE)="wind",VLOOKUP(G5595,'Cross-Page Data'!$I$4:$J$19,2,FALSE),IF(VLOOKUP(H5595,'Cross-Page Data'!$D$4:$F$48,3,FALSE)="hydro",VLOOKUP(G5595,'Cross-Page Data'!$I$4:$J$19,2,FALSE),VLOOKUP(H5595,'Cross-Page Data'!$D$4:$F$48,3,FALSE)))))</f>
        <v/>
      </c>
      <c r="M5595" s="120">
        <f>IF(AND($P$2=FALSE,OR(F5595="Commercial NAICS Cogen",F5595="Industrial NAICS Cogen",F5595="NAICS-22 Cogen")),FALSE,IF(AND($P$3=FALSE,OR(F5595="Commercial NAICS Cogen",F5595="Commercial NAICS Non-Cogen",F5595="Industrial NAICS Cogen", F5595="industrial NAICS non-Cogen")),FALSE, TRUE))</f>
        <v/>
      </c>
    </row>
    <row r="5596">
      <c r="A5596" s="129" t="n">
        <v>99999</v>
      </c>
      <c r="B5596" s="130" t="inlineStr">
        <is>
          <t>State-Fuel Level Increment</t>
        </is>
      </c>
      <c r="C5596" s="130" t="inlineStr">
        <is>
          <t>State-Fuel Level Increment</t>
        </is>
      </c>
      <c r="D5596" s="129" t="n">
        <v>99999</v>
      </c>
      <c r="E5596" s="130" t="inlineStr">
        <is>
          <t>CT</t>
        </is>
      </c>
      <c r="F5596" s="130" t="inlineStr">
        <is>
          <t>Commercial NAICS Cogen</t>
        </is>
      </c>
      <c r="G5596" s="130" t="inlineStr">
        <is>
          <t>GT</t>
        </is>
      </c>
      <c r="H5596" s="130" t="inlineStr">
        <is>
          <t>NG</t>
        </is>
      </c>
      <c r="I5596" s="130" t="inlineStr">
        <is>
          <t>NG</t>
        </is>
      </c>
      <c r="J5596" s="131" t="n">
        <v>83161.107</v>
      </c>
      <c r="K5596" s="129" t="n">
        <v>2020</v>
      </c>
      <c r="L5596" s="120">
        <f>IF(VLOOKUP(H5596,'Cross-Page Data'!$D$4:$F$48,3,FALSE)="natural gas",VLOOKUP(G5596,'Cross-Page Data'!$I$4:$J$19,2,FALSE),IF(VLOOKUP(H5596,'Cross-Page Data'!$D$4:$F$48,3,FALSE)="solar",IF(G5596="PV","solar PV","solar thermal"),IF(VLOOKUP(H5596,'Cross-Page Data'!$D$4:$F$48,3,FALSE)="wind",VLOOKUP(G5596,'Cross-Page Data'!$I$4:$J$19,2,FALSE),IF(VLOOKUP(H5596,'Cross-Page Data'!$D$4:$F$48,3,FALSE)="hydro",VLOOKUP(G5596,'Cross-Page Data'!$I$4:$J$19,2,FALSE),VLOOKUP(H5596,'Cross-Page Data'!$D$4:$F$48,3,FALSE)))))</f>
        <v/>
      </c>
      <c r="M5596" s="120">
        <f>IF(AND($P$2=FALSE,OR(F5596="Commercial NAICS Cogen",F5596="Industrial NAICS Cogen",F5596="NAICS-22 Cogen")),FALSE,IF(AND($P$3=FALSE,OR(F5596="Commercial NAICS Cogen",F5596="Commercial NAICS Non-Cogen",F5596="Industrial NAICS Cogen", F5596="industrial NAICS non-Cogen")),FALSE, TRUE))</f>
        <v/>
      </c>
    </row>
    <row r="5597">
      <c r="A5597" s="129" t="n">
        <v>99999</v>
      </c>
      <c r="B5597" s="130" t="inlineStr">
        <is>
          <t>State-Fuel Level Increment</t>
        </is>
      </c>
      <c r="C5597" s="130" t="inlineStr">
        <is>
          <t>State-Fuel Level Increment</t>
        </is>
      </c>
      <c r="D5597" s="129" t="n">
        <v>99999</v>
      </c>
      <c r="E5597" s="130" t="inlineStr">
        <is>
          <t>CT</t>
        </is>
      </c>
      <c r="F5597" s="130" t="inlineStr">
        <is>
          <t>Industrial NAICS Cogen</t>
        </is>
      </c>
      <c r="G5597" s="130" t="inlineStr">
        <is>
          <t>GT</t>
        </is>
      </c>
      <c r="H5597" s="130" t="inlineStr">
        <is>
          <t>NG</t>
        </is>
      </c>
      <c r="I5597" s="130" t="inlineStr">
        <is>
          <t>NG</t>
        </is>
      </c>
      <c r="J5597" s="131" t="n">
        <v>166280.23</v>
      </c>
      <c r="K5597" s="129" t="n">
        <v>2020</v>
      </c>
      <c r="L5597" s="120">
        <f>IF(VLOOKUP(H5597,'Cross-Page Data'!$D$4:$F$48,3,FALSE)="natural gas",VLOOKUP(G5597,'Cross-Page Data'!$I$4:$J$19,2,FALSE),IF(VLOOKUP(H5597,'Cross-Page Data'!$D$4:$F$48,3,FALSE)="solar",IF(G5597="PV","solar PV","solar thermal"),IF(VLOOKUP(H5597,'Cross-Page Data'!$D$4:$F$48,3,FALSE)="wind",VLOOKUP(G5597,'Cross-Page Data'!$I$4:$J$19,2,FALSE),IF(VLOOKUP(H5597,'Cross-Page Data'!$D$4:$F$48,3,FALSE)="hydro",VLOOKUP(G5597,'Cross-Page Data'!$I$4:$J$19,2,FALSE),VLOOKUP(H5597,'Cross-Page Data'!$D$4:$F$48,3,FALSE)))))</f>
        <v/>
      </c>
      <c r="M5597" s="120">
        <f>IF(AND($P$2=FALSE,OR(F5597="Commercial NAICS Cogen",F5597="Industrial NAICS Cogen",F5597="NAICS-22 Cogen")),FALSE,IF(AND($P$3=FALSE,OR(F5597="Commercial NAICS Cogen",F5597="Commercial NAICS Non-Cogen",F5597="Industrial NAICS Cogen", F5597="industrial NAICS non-Cogen")),FALSE, TRUE))</f>
        <v/>
      </c>
    </row>
    <row r="5598">
      <c r="A5598" s="129" t="n">
        <v>99999</v>
      </c>
      <c r="B5598" s="130" t="inlineStr">
        <is>
          <t>State-Fuel Level Increment</t>
        </is>
      </c>
      <c r="C5598" s="130" t="inlineStr">
        <is>
          <t>State-Fuel Level Increment</t>
        </is>
      </c>
      <c r="D5598" s="129" t="n">
        <v>99999</v>
      </c>
      <c r="E5598" s="130" t="inlineStr">
        <is>
          <t>DC</t>
        </is>
      </c>
      <c r="F5598" s="130" t="inlineStr">
        <is>
          <t>Commercial NAICS Cogen</t>
        </is>
      </c>
      <c r="G5598" s="130" t="inlineStr">
        <is>
          <t>GT</t>
        </is>
      </c>
      <c r="H5598" s="130" t="inlineStr">
        <is>
          <t>NG</t>
        </is>
      </c>
      <c r="I5598" s="130" t="inlineStr">
        <is>
          <t>NG</t>
        </is>
      </c>
      <c r="J5598" s="131" t="n">
        <v>84428.74000000001</v>
      </c>
      <c r="K5598" s="129" t="n">
        <v>2020</v>
      </c>
      <c r="L5598" s="120">
        <f>IF(VLOOKUP(H5598,'Cross-Page Data'!$D$4:$F$48,3,FALSE)="natural gas",VLOOKUP(G5598,'Cross-Page Data'!$I$4:$J$19,2,FALSE),IF(VLOOKUP(H5598,'Cross-Page Data'!$D$4:$F$48,3,FALSE)="solar",IF(G5598="PV","solar PV","solar thermal"),IF(VLOOKUP(H5598,'Cross-Page Data'!$D$4:$F$48,3,FALSE)="wind",VLOOKUP(G5598,'Cross-Page Data'!$I$4:$J$19,2,FALSE),IF(VLOOKUP(H5598,'Cross-Page Data'!$D$4:$F$48,3,FALSE)="hydro",VLOOKUP(G5598,'Cross-Page Data'!$I$4:$J$19,2,FALSE),VLOOKUP(H5598,'Cross-Page Data'!$D$4:$F$48,3,FALSE)))))</f>
        <v/>
      </c>
      <c r="M5598" s="120">
        <f>IF(AND($P$2=FALSE,OR(F5598="Commercial NAICS Cogen",F5598="Industrial NAICS Cogen",F5598="NAICS-22 Cogen")),FALSE,IF(AND($P$3=FALSE,OR(F5598="Commercial NAICS Cogen",F5598="Commercial NAICS Non-Cogen",F5598="Industrial NAICS Cogen", F5598="industrial NAICS non-Cogen")),FALSE, TRUE))</f>
        <v/>
      </c>
    </row>
    <row r="5599">
      <c r="A5599" s="129" t="n">
        <v>99999</v>
      </c>
      <c r="B5599" s="130" t="inlineStr">
        <is>
          <t>State-Fuel Level Increment</t>
        </is>
      </c>
      <c r="C5599" s="130" t="inlineStr">
        <is>
          <t>State-Fuel Level Increment</t>
        </is>
      </c>
      <c r="D5599" s="129" t="n">
        <v>99999</v>
      </c>
      <c r="E5599" s="130" t="inlineStr">
        <is>
          <t>DE</t>
        </is>
      </c>
      <c r="F5599" s="130" t="inlineStr">
        <is>
          <t>NAICS-22 Non-Cogen</t>
        </is>
      </c>
      <c r="G5599" s="130" t="inlineStr">
        <is>
          <t>GT</t>
        </is>
      </c>
      <c r="H5599" s="130" t="inlineStr">
        <is>
          <t>NG</t>
        </is>
      </c>
      <c r="I5599" s="130" t="inlineStr">
        <is>
          <t>NG</t>
        </is>
      </c>
      <c r="J5599" s="131" t="n">
        <v>471.367</v>
      </c>
      <c r="K5599" s="129" t="n">
        <v>2020</v>
      </c>
      <c r="L5599" s="120">
        <f>IF(VLOOKUP(H5599,'Cross-Page Data'!$D$4:$F$48,3,FALSE)="natural gas",VLOOKUP(G5599,'Cross-Page Data'!$I$4:$J$19,2,FALSE),IF(VLOOKUP(H5599,'Cross-Page Data'!$D$4:$F$48,3,FALSE)="solar",IF(G5599="PV","solar PV","solar thermal"),IF(VLOOKUP(H5599,'Cross-Page Data'!$D$4:$F$48,3,FALSE)="wind",VLOOKUP(G5599,'Cross-Page Data'!$I$4:$J$19,2,FALSE),IF(VLOOKUP(H5599,'Cross-Page Data'!$D$4:$F$48,3,FALSE)="hydro",VLOOKUP(G5599,'Cross-Page Data'!$I$4:$J$19,2,FALSE),VLOOKUP(H5599,'Cross-Page Data'!$D$4:$F$48,3,FALSE)))))</f>
        <v/>
      </c>
      <c r="M5599" s="120">
        <f>IF(AND($P$2=FALSE,OR(F5599="Commercial NAICS Cogen",F5599="Industrial NAICS Cogen",F5599="NAICS-22 Cogen")),FALSE,IF(AND($P$3=FALSE,OR(F5599="Commercial NAICS Cogen",F5599="Commercial NAICS Non-Cogen",F5599="Industrial NAICS Cogen", F5599="industrial NAICS non-Cogen")),FALSE, TRUE))</f>
        <v/>
      </c>
    </row>
    <row r="5600">
      <c r="A5600" s="129" t="n">
        <v>99999</v>
      </c>
      <c r="B5600" s="130" t="inlineStr">
        <is>
          <t>State-Fuel Level Increment</t>
        </is>
      </c>
      <c r="C5600" s="130" t="inlineStr">
        <is>
          <t>State-Fuel Level Increment</t>
        </is>
      </c>
      <c r="D5600" s="129" t="n">
        <v>99999</v>
      </c>
      <c r="E5600" s="130" t="inlineStr">
        <is>
          <t>FL</t>
        </is>
      </c>
      <c r="F5600" s="130" t="inlineStr">
        <is>
          <t>Electric Utility</t>
        </is>
      </c>
      <c r="G5600" s="130" t="inlineStr">
        <is>
          <t>GT</t>
        </is>
      </c>
      <c r="H5600" s="130" t="inlineStr">
        <is>
          <t>NG</t>
        </is>
      </c>
      <c r="I5600" s="130" t="inlineStr">
        <is>
          <t>NG</t>
        </is>
      </c>
      <c r="J5600" s="131" t="n">
        <v>1179432</v>
      </c>
      <c r="K5600" s="129" t="n">
        <v>2020</v>
      </c>
      <c r="L5600" s="120">
        <f>IF(VLOOKUP(H5600,'Cross-Page Data'!$D$4:$F$48,3,FALSE)="natural gas",VLOOKUP(G5600,'Cross-Page Data'!$I$4:$J$19,2,FALSE),IF(VLOOKUP(H5600,'Cross-Page Data'!$D$4:$F$48,3,FALSE)="solar",IF(G5600="PV","solar PV","solar thermal"),IF(VLOOKUP(H5600,'Cross-Page Data'!$D$4:$F$48,3,FALSE)="wind",VLOOKUP(G5600,'Cross-Page Data'!$I$4:$J$19,2,FALSE),IF(VLOOKUP(H5600,'Cross-Page Data'!$D$4:$F$48,3,FALSE)="hydro",VLOOKUP(G5600,'Cross-Page Data'!$I$4:$J$19,2,FALSE),VLOOKUP(H5600,'Cross-Page Data'!$D$4:$F$48,3,FALSE)))))</f>
        <v/>
      </c>
      <c r="M5600" s="120">
        <f>IF(AND($P$2=FALSE,OR(F5600="Commercial NAICS Cogen",F5600="Industrial NAICS Cogen",F5600="NAICS-22 Cogen")),FALSE,IF(AND($P$3=FALSE,OR(F5600="Commercial NAICS Cogen",F5600="Commercial NAICS Non-Cogen",F5600="Industrial NAICS Cogen", F5600="industrial NAICS non-Cogen")),FALSE, TRUE))</f>
        <v/>
      </c>
    </row>
    <row r="5601">
      <c r="A5601" s="129" t="n">
        <v>99999</v>
      </c>
      <c r="B5601" s="130" t="inlineStr">
        <is>
          <t>State-Fuel Level Increment</t>
        </is>
      </c>
      <c r="C5601" s="130" t="inlineStr">
        <is>
          <t>State-Fuel Level Increment</t>
        </is>
      </c>
      <c r="D5601" s="129" t="n">
        <v>99999</v>
      </c>
      <c r="E5601" s="130" t="inlineStr">
        <is>
          <t>FL</t>
        </is>
      </c>
      <c r="F5601" s="130" t="inlineStr">
        <is>
          <t>Electric Utility</t>
        </is>
      </c>
      <c r="G5601" s="130" t="inlineStr">
        <is>
          <t>GT</t>
        </is>
      </c>
      <c r="H5601" s="130" t="inlineStr">
        <is>
          <t>NG</t>
        </is>
      </c>
      <c r="I5601" s="130" t="inlineStr">
        <is>
          <t>NG</t>
        </is>
      </c>
      <c r="J5601" s="131" t="n">
        <v>3994.806</v>
      </c>
      <c r="K5601" s="129" t="n">
        <v>2020</v>
      </c>
      <c r="L5601" s="120">
        <f>IF(VLOOKUP(H5601,'Cross-Page Data'!$D$4:$F$48,3,FALSE)="natural gas",VLOOKUP(G5601,'Cross-Page Data'!$I$4:$J$19,2,FALSE),IF(VLOOKUP(H5601,'Cross-Page Data'!$D$4:$F$48,3,FALSE)="solar",IF(G5601="PV","solar PV","solar thermal"),IF(VLOOKUP(H5601,'Cross-Page Data'!$D$4:$F$48,3,FALSE)="wind",VLOOKUP(G5601,'Cross-Page Data'!$I$4:$J$19,2,FALSE),IF(VLOOKUP(H5601,'Cross-Page Data'!$D$4:$F$48,3,FALSE)="hydro",VLOOKUP(G5601,'Cross-Page Data'!$I$4:$J$19,2,FALSE),VLOOKUP(H5601,'Cross-Page Data'!$D$4:$F$48,3,FALSE)))))</f>
        <v/>
      </c>
      <c r="M5601" s="120">
        <f>IF(AND($P$2=FALSE,OR(F5601="Commercial NAICS Cogen",F5601="Industrial NAICS Cogen",F5601="NAICS-22 Cogen")),FALSE,IF(AND($P$3=FALSE,OR(F5601="Commercial NAICS Cogen",F5601="Commercial NAICS Non-Cogen",F5601="Industrial NAICS Cogen", F5601="industrial NAICS non-Cogen")),FALSE, TRUE))</f>
        <v/>
      </c>
    </row>
    <row r="5602">
      <c r="A5602" s="129" t="n">
        <v>99999</v>
      </c>
      <c r="B5602" s="130" t="inlineStr">
        <is>
          <t>State-Fuel Level Increment</t>
        </is>
      </c>
      <c r="C5602" s="130" t="inlineStr">
        <is>
          <t>State-Fuel Level Increment</t>
        </is>
      </c>
      <c r="D5602" s="129" t="n">
        <v>99999</v>
      </c>
      <c r="E5602" s="130" t="inlineStr">
        <is>
          <t>FL</t>
        </is>
      </c>
      <c r="F5602" s="130" t="inlineStr">
        <is>
          <t>NAICS-22 Non-Cogen</t>
        </is>
      </c>
      <c r="G5602" s="130" t="inlineStr">
        <is>
          <t>GT</t>
        </is>
      </c>
      <c r="H5602" s="130" t="inlineStr">
        <is>
          <t>NG</t>
        </is>
      </c>
      <c r="I5602" s="130" t="inlineStr">
        <is>
          <t>NG</t>
        </is>
      </c>
      <c r="J5602" s="131" t="n">
        <v>184432.03</v>
      </c>
      <c r="K5602" s="129" t="n">
        <v>2020</v>
      </c>
      <c r="L5602" s="120">
        <f>IF(VLOOKUP(H5602,'Cross-Page Data'!$D$4:$F$48,3,FALSE)="natural gas",VLOOKUP(G5602,'Cross-Page Data'!$I$4:$J$19,2,FALSE),IF(VLOOKUP(H5602,'Cross-Page Data'!$D$4:$F$48,3,FALSE)="solar",IF(G5602="PV","solar PV","solar thermal"),IF(VLOOKUP(H5602,'Cross-Page Data'!$D$4:$F$48,3,FALSE)="wind",VLOOKUP(G5602,'Cross-Page Data'!$I$4:$J$19,2,FALSE),IF(VLOOKUP(H5602,'Cross-Page Data'!$D$4:$F$48,3,FALSE)="hydro",VLOOKUP(G5602,'Cross-Page Data'!$I$4:$J$19,2,FALSE),VLOOKUP(H5602,'Cross-Page Data'!$D$4:$F$48,3,FALSE)))))</f>
        <v/>
      </c>
      <c r="M5602" s="120">
        <f>IF(AND($P$2=FALSE,OR(F5602="Commercial NAICS Cogen",F5602="Industrial NAICS Cogen",F5602="NAICS-22 Cogen")),FALSE,IF(AND($P$3=FALSE,OR(F5602="Commercial NAICS Cogen",F5602="Commercial NAICS Non-Cogen",F5602="Industrial NAICS Cogen", F5602="industrial NAICS non-Cogen")),FALSE, TRUE))</f>
        <v/>
      </c>
    </row>
    <row r="5603">
      <c r="A5603" s="129" t="n">
        <v>99999</v>
      </c>
      <c r="B5603" s="130" t="inlineStr">
        <is>
          <t>State-Fuel Level Increment</t>
        </is>
      </c>
      <c r="C5603" s="130" t="inlineStr">
        <is>
          <t>State-Fuel Level Increment</t>
        </is>
      </c>
      <c r="D5603" s="129" t="n">
        <v>99999</v>
      </c>
      <c r="E5603" s="130" t="inlineStr">
        <is>
          <t>FL</t>
        </is>
      </c>
      <c r="F5603" s="130" t="inlineStr">
        <is>
          <t>NAICS-22 Cogen</t>
        </is>
      </c>
      <c r="G5603" s="130" t="inlineStr">
        <is>
          <t>GT</t>
        </is>
      </c>
      <c r="H5603" s="130" t="inlineStr">
        <is>
          <t>NG</t>
        </is>
      </c>
      <c r="I5603" s="130" t="inlineStr">
        <is>
          <t>NG</t>
        </is>
      </c>
      <c r="J5603" s="131" t="n">
        <v>174176.57</v>
      </c>
      <c r="K5603" s="129" t="n">
        <v>2020</v>
      </c>
      <c r="L5603" s="120">
        <f>IF(VLOOKUP(H5603,'Cross-Page Data'!$D$4:$F$48,3,FALSE)="natural gas",VLOOKUP(G5603,'Cross-Page Data'!$I$4:$J$19,2,FALSE),IF(VLOOKUP(H5603,'Cross-Page Data'!$D$4:$F$48,3,FALSE)="solar",IF(G5603="PV","solar PV","solar thermal"),IF(VLOOKUP(H5603,'Cross-Page Data'!$D$4:$F$48,3,FALSE)="wind",VLOOKUP(G5603,'Cross-Page Data'!$I$4:$J$19,2,FALSE),IF(VLOOKUP(H5603,'Cross-Page Data'!$D$4:$F$48,3,FALSE)="hydro",VLOOKUP(G5603,'Cross-Page Data'!$I$4:$J$19,2,FALSE),VLOOKUP(H5603,'Cross-Page Data'!$D$4:$F$48,3,FALSE)))))</f>
        <v/>
      </c>
      <c r="M5603" s="120">
        <f>IF(AND($P$2=FALSE,OR(F5603="Commercial NAICS Cogen",F5603="Industrial NAICS Cogen",F5603="NAICS-22 Cogen")),FALSE,IF(AND($P$3=FALSE,OR(F5603="Commercial NAICS Cogen",F5603="Commercial NAICS Non-Cogen",F5603="Industrial NAICS Cogen", F5603="industrial NAICS non-Cogen")),FALSE, TRUE))</f>
        <v/>
      </c>
    </row>
    <row r="5604">
      <c r="A5604" s="129" t="n">
        <v>99999</v>
      </c>
      <c r="B5604" s="130" t="inlineStr">
        <is>
          <t>State-Fuel Level Increment</t>
        </is>
      </c>
      <c r="C5604" s="130" t="inlineStr">
        <is>
          <t>State-Fuel Level Increment</t>
        </is>
      </c>
      <c r="D5604" s="129" t="n">
        <v>99999</v>
      </c>
      <c r="E5604" s="130" t="inlineStr">
        <is>
          <t>FL</t>
        </is>
      </c>
      <c r="F5604" s="130" t="inlineStr">
        <is>
          <t>Industrial NAICS Non-Cogen</t>
        </is>
      </c>
      <c r="G5604" s="130" t="inlineStr">
        <is>
          <t>GT</t>
        </is>
      </c>
      <c r="H5604" s="130" t="inlineStr">
        <is>
          <t>NG</t>
        </is>
      </c>
      <c r="I5604" s="130" t="inlineStr">
        <is>
          <t>NG</t>
        </is>
      </c>
      <c r="J5604" s="131" t="n">
        <v>67171.13400000001</v>
      </c>
      <c r="K5604" s="129" t="n">
        <v>2020</v>
      </c>
      <c r="L5604" s="120">
        <f>IF(VLOOKUP(H5604,'Cross-Page Data'!$D$4:$F$48,3,FALSE)="natural gas",VLOOKUP(G5604,'Cross-Page Data'!$I$4:$J$19,2,FALSE),IF(VLOOKUP(H5604,'Cross-Page Data'!$D$4:$F$48,3,FALSE)="solar",IF(G5604="PV","solar PV","solar thermal"),IF(VLOOKUP(H5604,'Cross-Page Data'!$D$4:$F$48,3,FALSE)="wind",VLOOKUP(G5604,'Cross-Page Data'!$I$4:$J$19,2,FALSE),IF(VLOOKUP(H5604,'Cross-Page Data'!$D$4:$F$48,3,FALSE)="hydro",VLOOKUP(G5604,'Cross-Page Data'!$I$4:$J$19,2,FALSE),VLOOKUP(H5604,'Cross-Page Data'!$D$4:$F$48,3,FALSE)))))</f>
        <v/>
      </c>
      <c r="M5604" s="120">
        <f>IF(AND($P$2=FALSE,OR(F5604="Commercial NAICS Cogen",F5604="Industrial NAICS Cogen",F5604="NAICS-22 Cogen")),FALSE,IF(AND($P$3=FALSE,OR(F5604="Commercial NAICS Cogen",F5604="Commercial NAICS Non-Cogen",F5604="Industrial NAICS Cogen", F5604="industrial NAICS non-Cogen")),FALSE, TRUE))</f>
        <v/>
      </c>
    </row>
    <row r="5605">
      <c r="A5605" s="129" t="n">
        <v>99999</v>
      </c>
      <c r="B5605" s="130" t="inlineStr">
        <is>
          <t>State-Fuel Level Increment</t>
        </is>
      </c>
      <c r="C5605" s="130" t="inlineStr">
        <is>
          <t>State-Fuel Level Increment</t>
        </is>
      </c>
      <c r="D5605" s="129" t="n">
        <v>99999</v>
      </c>
      <c r="E5605" s="130" t="inlineStr">
        <is>
          <t>FL</t>
        </is>
      </c>
      <c r="F5605" s="130" t="inlineStr">
        <is>
          <t>Industrial NAICS Cogen</t>
        </is>
      </c>
      <c r="G5605" s="130" t="inlineStr">
        <is>
          <t>GT</t>
        </is>
      </c>
      <c r="H5605" s="130" t="inlineStr">
        <is>
          <t>NG</t>
        </is>
      </c>
      <c r="I5605" s="130" t="inlineStr">
        <is>
          <t>NG</t>
        </is>
      </c>
      <c r="J5605" s="131" t="n">
        <v>322017.12</v>
      </c>
      <c r="K5605" s="129" t="n">
        <v>2020</v>
      </c>
      <c r="L5605" s="120">
        <f>IF(VLOOKUP(H5605,'Cross-Page Data'!$D$4:$F$48,3,FALSE)="natural gas",VLOOKUP(G5605,'Cross-Page Data'!$I$4:$J$19,2,FALSE),IF(VLOOKUP(H5605,'Cross-Page Data'!$D$4:$F$48,3,FALSE)="solar",IF(G5605="PV","solar PV","solar thermal"),IF(VLOOKUP(H5605,'Cross-Page Data'!$D$4:$F$48,3,FALSE)="wind",VLOOKUP(G5605,'Cross-Page Data'!$I$4:$J$19,2,FALSE),IF(VLOOKUP(H5605,'Cross-Page Data'!$D$4:$F$48,3,FALSE)="hydro",VLOOKUP(G5605,'Cross-Page Data'!$I$4:$J$19,2,FALSE),VLOOKUP(H5605,'Cross-Page Data'!$D$4:$F$48,3,FALSE)))))</f>
        <v/>
      </c>
      <c r="M5605" s="120">
        <f>IF(AND($P$2=FALSE,OR(F5605="Commercial NAICS Cogen",F5605="Industrial NAICS Cogen",F5605="NAICS-22 Cogen")),FALSE,IF(AND($P$3=FALSE,OR(F5605="Commercial NAICS Cogen",F5605="Commercial NAICS Non-Cogen",F5605="Industrial NAICS Cogen", F5605="industrial NAICS non-Cogen")),FALSE, TRUE))</f>
        <v/>
      </c>
    </row>
    <row r="5606">
      <c r="A5606" s="129" t="n">
        <v>99999</v>
      </c>
      <c r="B5606" s="130" t="inlineStr">
        <is>
          <t>State-Fuel Level Increment</t>
        </is>
      </c>
      <c r="C5606" s="130" t="inlineStr">
        <is>
          <t>State-Fuel Level Increment</t>
        </is>
      </c>
      <c r="D5606" s="129" t="n">
        <v>99999</v>
      </c>
      <c r="E5606" s="130" t="inlineStr">
        <is>
          <t>GA</t>
        </is>
      </c>
      <c r="F5606" s="130" t="inlineStr">
        <is>
          <t>Electric Utility</t>
        </is>
      </c>
      <c r="G5606" s="130" t="inlineStr">
        <is>
          <t>GT</t>
        </is>
      </c>
      <c r="H5606" s="130" t="inlineStr">
        <is>
          <t>NG</t>
        </is>
      </c>
      <c r="I5606" s="130" t="inlineStr">
        <is>
          <t>NG</t>
        </is>
      </c>
      <c r="J5606" s="131" t="n">
        <v>2032212.4</v>
      </c>
      <c r="K5606" s="129" t="n">
        <v>2020</v>
      </c>
      <c r="L5606" s="120">
        <f>IF(VLOOKUP(H5606,'Cross-Page Data'!$D$4:$F$48,3,FALSE)="natural gas",VLOOKUP(G5606,'Cross-Page Data'!$I$4:$J$19,2,FALSE),IF(VLOOKUP(H5606,'Cross-Page Data'!$D$4:$F$48,3,FALSE)="solar",IF(G5606="PV","solar PV","solar thermal"),IF(VLOOKUP(H5606,'Cross-Page Data'!$D$4:$F$48,3,FALSE)="wind",VLOOKUP(G5606,'Cross-Page Data'!$I$4:$J$19,2,FALSE),IF(VLOOKUP(H5606,'Cross-Page Data'!$D$4:$F$48,3,FALSE)="hydro",VLOOKUP(G5606,'Cross-Page Data'!$I$4:$J$19,2,FALSE),VLOOKUP(H5606,'Cross-Page Data'!$D$4:$F$48,3,FALSE)))))</f>
        <v/>
      </c>
      <c r="M5606" s="120">
        <f>IF(AND($P$2=FALSE,OR(F5606="Commercial NAICS Cogen",F5606="Industrial NAICS Cogen",F5606="NAICS-22 Cogen")),FALSE,IF(AND($P$3=FALSE,OR(F5606="Commercial NAICS Cogen",F5606="Commercial NAICS Non-Cogen",F5606="Industrial NAICS Cogen", F5606="industrial NAICS non-Cogen")),FALSE, TRUE))</f>
        <v/>
      </c>
    </row>
    <row r="5607">
      <c r="A5607" s="129" t="n">
        <v>99999</v>
      </c>
      <c r="B5607" s="130" t="inlineStr">
        <is>
          <t>State-Fuel Level Increment</t>
        </is>
      </c>
      <c r="C5607" s="130" t="inlineStr">
        <is>
          <t>State-Fuel Level Increment</t>
        </is>
      </c>
      <c r="D5607" s="129" t="n">
        <v>99999</v>
      </c>
      <c r="E5607" s="130" t="inlineStr">
        <is>
          <t>GA</t>
        </is>
      </c>
      <c r="F5607" s="130" t="inlineStr">
        <is>
          <t>NAICS-22 Non-Cogen</t>
        </is>
      </c>
      <c r="G5607" s="130" t="inlineStr">
        <is>
          <t>GT</t>
        </is>
      </c>
      <c r="H5607" s="130" t="inlineStr">
        <is>
          <t>NG</t>
        </is>
      </c>
      <c r="I5607" s="130" t="inlineStr">
        <is>
          <t>NG</t>
        </is>
      </c>
      <c r="J5607" s="131" t="n">
        <v>1495225.6</v>
      </c>
      <c r="K5607" s="129" t="n">
        <v>2020</v>
      </c>
      <c r="L5607" s="120">
        <f>IF(VLOOKUP(H5607,'Cross-Page Data'!$D$4:$F$48,3,FALSE)="natural gas",VLOOKUP(G5607,'Cross-Page Data'!$I$4:$J$19,2,FALSE),IF(VLOOKUP(H5607,'Cross-Page Data'!$D$4:$F$48,3,FALSE)="solar",IF(G5607="PV","solar PV","solar thermal"),IF(VLOOKUP(H5607,'Cross-Page Data'!$D$4:$F$48,3,FALSE)="wind",VLOOKUP(G5607,'Cross-Page Data'!$I$4:$J$19,2,FALSE),IF(VLOOKUP(H5607,'Cross-Page Data'!$D$4:$F$48,3,FALSE)="hydro",VLOOKUP(G5607,'Cross-Page Data'!$I$4:$J$19,2,FALSE),VLOOKUP(H5607,'Cross-Page Data'!$D$4:$F$48,3,FALSE)))))</f>
        <v/>
      </c>
      <c r="M5607" s="120">
        <f>IF(AND($P$2=FALSE,OR(F5607="Commercial NAICS Cogen",F5607="Industrial NAICS Cogen",F5607="NAICS-22 Cogen")),FALSE,IF(AND($P$3=FALSE,OR(F5607="Commercial NAICS Cogen",F5607="Commercial NAICS Non-Cogen",F5607="Industrial NAICS Cogen", F5607="industrial NAICS non-Cogen")),FALSE, TRUE))</f>
        <v/>
      </c>
    </row>
    <row r="5608">
      <c r="A5608" s="129" t="n">
        <v>99999</v>
      </c>
      <c r="B5608" s="130" t="inlineStr">
        <is>
          <t>State-Fuel Level Increment</t>
        </is>
      </c>
      <c r="C5608" s="130" t="inlineStr">
        <is>
          <t>State-Fuel Level Increment</t>
        </is>
      </c>
      <c r="D5608" s="129" t="n">
        <v>99999</v>
      </c>
      <c r="E5608" s="130" t="inlineStr">
        <is>
          <t>GA</t>
        </is>
      </c>
      <c r="F5608" s="130" t="inlineStr">
        <is>
          <t>Industrial NAICS Cogen</t>
        </is>
      </c>
      <c r="G5608" s="130" t="inlineStr">
        <is>
          <t>GT</t>
        </is>
      </c>
      <c r="H5608" s="130" t="inlineStr">
        <is>
          <t>NG</t>
        </is>
      </c>
      <c r="I5608" s="130" t="inlineStr">
        <is>
          <t>NG</t>
        </is>
      </c>
      <c r="J5608" s="131" t="n">
        <v>25775.989</v>
      </c>
      <c r="K5608" s="129" t="n">
        <v>2020</v>
      </c>
      <c r="L5608" s="120">
        <f>IF(VLOOKUP(H5608,'Cross-Page Data'!$D$4:$F$48,3,FALSE)="natural gas",VLOOKUP(G5608,'Cross-Page Data'!$I$4:$J$19,2,FALSE),IF(VLOOKUP(H5608,'Cross-Page Data'!$D$4:$F$48,3,FALSE)="solar",IF(G5608="PV","solar PV","solar thermal"),IF(VLOOKUP(H5608,'Cross-Page Data'!$D$4:$F$48,3,FALSE)="wind",VLOOKUP(G5608,'Cross-Page Data'!$I$4:$J$19,2,FALSE),IF(VLOOKUP(H5608,'Cross-Page Data'!$D$4:$F$48,3,FALSE)="hydro",VLOOKUP(G5608,'Cross-Page Data'!$I$4:$J$19,2,FALSE),VLOOKUP(H5608,'Cross-Page Data'!$D$4:$F$48,3,FALSE)))))</f>
        <v/>
      </c>
      <c r="M5608" s="120">
        <f>IF(AND($P$2=FALSE,OR(F5608="Commercial NAICS Cogen",F5608="Industrial NAICS Cogen",F5608="NAICS-22 Cogen")),FALSE,IF(AND($P$3=FALSE,OR(F5608="Commercial NAICS Cogen",F5608="Commercial NAICS Non-Cogen",F5608="Industrial NAICS Cogen", F5608="industrial NAICS non-Cogen")),FALSE, TRUE))</f>
        <v/>
      </c>
    </row>
    <row r="5609">
      <c r="A5609" s="129" t="n">
        <v>99999</v>
      </c>
      <c r="B5609" s="130" t="inlineStr">
        <is>
          <t>State-Fuel Level Increment</t>
        </is>
      </c>
      <c r="C5609" s="130" t="inlineStr">
        <is>
          <t>State-Fuel Level Increment</t>
        </is>
      </c>
      <c r="D5609" s="129" t="n">
        <v>99999</v>
      </c>
      <c r="E5609" s="130" t="inlineStr">
        <is>
          <t>IA</t>
        </is>
      </c>
      <c r="F5609" s="130" t="inlineStr">
        <is>
          <t>Electric Utility</t>
        </is>
      </c>
      <c r="G5609" s="130" t="inlineStr">
        <is>
          <t>GT</t>
        </is>
      </c>
      <c r="H5609" s="130" t="inlineStr">
        <is>
          <t>NG</t>
        </is>
      </c>
      <c r="I5609" s="130" t="inlineStr">
        <is>
          <t>NG</t>
        </is>
      </c>
      <c r="J5609" s="131" t="n">
        <v>512910.86</v>
      </c>
      <c r="K5609" s="129" t="n">
        <v>2020</v>
      </c>
      <c r="L5609" s="120">
        <f>IF(VLOOKUP(H5609,'Cross-Page Data'!$D$4:$F$48,3,FALSE)="natural gas",VLOOKUP(G5609,'Cross-Page Data'!$I$4:$J$19,2,FALSE),IF(VLOOKUP(H5609,'Cross-Page Data'!$D$4:$F$48,3,FALSE)="solar",IF(G5609="PV","solar PV","solar thermal"),IF(VLOOKUP(H5609,'Cross-Page Data'!$D$4:$F$48,3,FALSE)="wind",VLOOKUP(G5609,'Cross-Page Data'!$I$4:$J$19,2,FALSE),IF(VLOOKUP(H5609,'Cross-Page Data'!$D$4:$F$48,3,FALSE)="hydro",VLOOKUP(G5609,'Cross-Page Data'!$I$4:$J$19,2,FALSE),VLOOKUP(H5609,'Cross-Page Data'!$D$4:$F$48,3,FALSE)))))</f>
        <v/>
      </c>
      <c r="M5609" s="120">
        <f>IF(AND($P$2=FALSE,OR(F5609="Commercial NAICS Cogen",F5609="Industrial NAICS Cogen",F5609="NAICS-22 Cogen")),FALSE,IF(AND($P$3=FALSE,OR(F5609="Commercial NAICS Cogen",F5609="Commercial NAICS Non-Cogen",F5609="Industrial NAICS Cogen", F5609="industrial NAICS non-Cogen")),FALSE, TRUE))</f>
        <v/>
      </c>
    </row>
    <row r="5610">
      <c r="A5610" s="129" t="n">
        <v>99999</v>
      </c>
      <c r="B5610" s="130" t="inlineStr">
        <is>
          <t>State-Fuel Level Increment</t>
        </is>
      </c>
      <c r="C5610" s="130" t="inlineStr">
        <is>
          <t>State-Fuel Level Increment</t>
        </is>
      </c>
      <c r="D5610" s="129" t="n">
        <v>99999</v>
      </c>
      <c r="E5610" s="130" t="inlineStr">
        <is>
          <t>ID</t>
        </is>
      </c>
      <c r="F5610" s="130" t="inlineStr">
        <is>
          <t>Electric Utility</t>
        </is>
      </c>
      <c r="G5610" s="130" t="inlineStr">
        <is>
          <t>GT</t>
        </is>
      </c>
      <c r="H5610" s="130" t="inlineStr">
        <is>
          <t>NG</t>
        </is>
      </c>
      <c r="I5610" s="130" t="inlineStr">
        <is>
          <t>NG</t>
        </is>
      </c>
      <c r="J5610" s="131" t="n">
        <v>792229.1</v>
      </c>
      <c r="K5610" s="129" t="n">
        <v>2020</v>
      </c>
      <c r="L5610" s="120">
        <f>IF(VLOOKUP(H5610,'Cross-Page Data'!$D$4:$F$48,3,FALSE)="natural gas",VLOOKUP(G5610,'Cross-Page Data'!$I$4:$J$19,2,FALSE),IF(VLOOKUP(H5610,'Cross-Page Data'!$D$4:$F$48,3,FALSE)="solar",IF(G5610="PV","solar PV","solar thermal"),IF(VLOOKUP(H5610,'Cross-Page Data'!$D$4:$F$48,3,FALSE)="wind",VLOOKUP(G5610,'Cross-Page Data'!$I$4:$J$19,2,FALSE),IF(VLOOKUP(H5610,'Cross-Page Data'!$D$4:$F$48,3,FALSE)="hydro",VLOOKUP(G5610,'Cross-Page Data'!$I$4:$J$19,2,FALSE),VLOOKUP(H5610,'Cross-Page Data'!$D$4:$F$48,3,FALSE)))))</f>
        <v/>
      </c>
      <c r="M5610" s="120">
        <f>IF(AND($P$2=FALSE,OR(F5610="Commercial NAICS Cogen",F5610="Industrial NAICS Cogen",F5610="NAICS-22 Cogen")),FALSE,IF(AND($P$3=FALSE,OR(F5610="Commercial NAICS Cogen",F5610="Commercial NAICS Non-Cogen",F5610="Industrial NAICS Cogen", F5610="industrial NAICS non-Cogen")),FALSE, TRUE))</f>
        <v/>
      </c>
    </row>
    <row r="5611">
      <c r="A5611" s="129" t="n">
        <v>99999</v>
      </c>
      <c r="B5611" s="130" t="inlineStr">
        <is>
          <t>State-Fuel Level Increment</t>
        </is>
      </c>
      <c r="C5611" s="130" t="inlineStr">
        <is>
          <t>State-Fuel Level Increment</t>
        </is>
      </c>
      <c r="D5611" s="129" t="n">
        <v>99999</v>
      </c>
      <c r="E5611" s="130" t="inlineStr">
        <is>
          <t>IL</t>
        </is>
      </c>
      <c r="F5611" s="130" t="inlineStr">
        <is>
          <t>Electric Utility</t>
        </is>
      </c>
      <c r="G5611" s="130" t="inlineStr">
        <is>
          <t>GT</t>
        </is>
      </c>
      <c r="H5611" s="130" t="inlineStr">
        <is>
          <t>NG</t>
        </is>
      </c>
      <c r="I5611" s="130" t="inlineStr">
        <is>
          <t>NG</t>
        </is>
      </c>
      <c r="J5611" s="131" t="n">
        <v>643654.72</v>
      </c>
      <c r="K5611" s="129" t="n">
        <v>2020</v>
      </c>
      <c r="L5611" s="120">
        <f>IF(VLOOKUP(H5611,'Cross-Page Data'!$D$4:$F$48,3,FALSE)="natural gas",VLOOKUP(G5611,'Cross-Page Data'!$I$4:$J$19,2,FALSE),IF(VLOOKUP(H5611,'Cross-Page Data'!$D$4:$F$48,3,FALSE)="solar",IF(G5611="PV","solar PV","solar thermal"),IF(VLOOKUP(H5611,'Cross-Page Data'!$D$4:$F$48,3,FALSE)="wind",VLOOKUP(G5611,'Cross-Page Data'!$I$4:$J$19,2,FALSE),IF(VLOOKUP(H5611,'Cross-Page Data'!$D$4:$F$48,3,FALSE)="hydro",VLOOKUP(G5611,'Cross-Page Data'!$I$4:$J$19,2,FALSE),VLOOKUP(H5611,'Cross-Page Data'!$D$4:$F$48,3,FALSE)))))</f>
        <v/>
      </c>
      <c r="M5611" s="120">
        <f>IF(AND($P$2=FALSE,OR(F5611="Commercial NAICS Cogen",F5611="Industrial NAICS Cogen",F5611="NAICS-22 Cogen")),FALSE,IF(AND($P$3=FALSE,OR(F5611="Commercial NAICS Cogen",F5611="Commercial NAICS Non-Cogen",F5611="Industrial NAICS Cogen", F5611="industrial NAICS non-Cogen")),FALSE, TRUE))</f>
        <v/>
      </c>
    </row>
    <row r="5612">
      <c r="A5612" s="129" t="n">
        <v>99999</v>
      </c>
      <c r="B5612" s="130" t="inlineStr">
        <is>
          <t>State-Fuel Level Increment</t>
        </is>
      </c>
      <c r="C5612" s="130" t="inlineStr">
        <is>
          <t>State-Fuel Level Increment</t>
        </is>
      </c>
      <c r="D5612" s="129" t="n">
        <v>99999</v>
      </c>
      <c r="E5612" s="130" t="inlineStr">
        <is>
          <t>IL</t>
        </is>
      </c>
      <c r="F5612" s="130" t="inlineStr">
        <is>
          <t>NAICS-22 Non-Cogen</t>
        </is>
      </c>
      <c r="G5612" s="130" t="inlineStr">
        <is>
          <t>GT</t>
        </is>
      </c>
      <c r="H5612" s="130" t="inlineStr">
        <is>
          <t>NG</t>
        </is>
      </c>
      <c r="I5612" s="130" t="inlineStr">
        <is>
          <t>NG</t>
        </is>
      </c>
      <c r="J5612" s="131" t="n">
        <v>3330136</v>
      </c>
      <c r="K5612" s="129" t="n">
        <v>2020</v>
      </c>
      <c r="L5612" s="120">
        <f>IF(VLOOKUP(H5612,'Cross-Page Data'!$D$4:$F$48,3,FALSE)="natural gas",VLOOKUP(G5612,'Cross-Page Data'!$I$4:$J$19,2,FALSE),IF(VLOOKUP(H5612,'Cross-Page Data'!$D$4:$F$48,3,FALSE)="solar",IF(G5612="PV","solar PV","solar thermal"),IF(VLOOKUP(H5612,'Cross-Page Data'!$D$4:$F$48,3,FALSE)="wind",VLOOKUP(G5612,'Cross-Page Data'!$I$4:$J$19,2,FALSE),IF(VLOOKUP(H5612,'Cross-Page Data'!$D$4:$F$48,3,FALSE)="hydro",VLOOKUP(G5612,'Cross-Page Data'!$I$4:$J$19,2,FALSE),VLOOKUP(H5612,'Cross-Page Data'!$D$4:$F$48,3,FALSE)))))</f>
        <v/>
      </c>
      <c r="M5612" s="120">
        <f>IF(AND($P$2=FALSE,OR(F5612="Commercial NAICS Cogen",F5612="Industrial NAICS Cogen",F5612="NAICS-22 Cogen")),FALSE,IF(AND($P$3=FALSE,OR(F5612="Commercial NAICS Cogen",F5612="Commercial NAICS Non-Cogen",F5612="Industrial NAICS Cogen", F5612="industrial NAICS non-Cogen")),FALSE, TRUE))</f>
        <v/>
      </c>
    </row>
    <row r="5613">
      <c r="A5613" s="129" t="n">
        <v>99999</v>
      </c>
      <c r="B5613" s="130" t="inlineStr">
        <is>
          <t>State-Fuel Level Increment</t>
        </is>
      </c>
      <c r="C5613" s="130" t="inlineStr">
        <is>
          <t>State-Fuel Level Increment</t>
        </is>
      </c>
      <c r="D5613" s="129" t="n">
        <v>99999</v>
      </c>
      <c r="E5613" s="130" t="inlineStr">
        <is>
          <t>IL</t>
        </is>
      </c>
      <c r="F5613" s="130" t="inlineStr">
        <is>
          <t>NAICS-22 Cogen</t>
        </is>
      </c>
      <c r="G5613" s="130" t="inlineStr">
        <is>
          <t>GT</t>
        </is>
      </c>
      <c r="H5613" s="130" t="inlineStr">
        <is>
          <t>NG</t>
        </is>
      </c>
      <c r="I5613" s="130" t="inlineStr">
        <is>
          <t>NG</t>
        </is>
      </c>
      <c r="J5613" s="131" t="n">
        <v>50426.19</v>
      </c>
      <c r="K5613" s="129" t="n">
        <v>2020</v>
      </c>
      <c r="L5613" s="120">
        <f>IF(VLOOKUP(H5613,'Cross-Page Data'!$D$4:$F$48,3,FALSE)="natural gas",VLOOKUP(G5613,'Cross-Page Data'!$I$4:$J$19,2,FALSE),IF(VLOOKUP(H5613,'Cross-Page Data'!$D$4:$F$48,3,FALSE)="solar",IF(G5613="PV","solar PV","solar thermal"),IF(VLOOKUP(H5613,'Cross-Page Data'!$D$4:$F$48,3,FALSE)="wind",VLOOKUP(G5613,'Cross-Page Data'!$I$4:$J$19,2,FALSE),IF(VLOOKUP(H5613,'Cross-Page Data'!$D$4:$F$48,3,FALSE)="hydro",VLOOKUP(G5613,'Cross-Page Data'!$I$4:$J$19,2,FALSE),VLOOKUP(H5613,'Cross-Page Data'!$D$4:$F$48,3,FALSE)))))</f>
        <v/>
      </c>
      <c r="M5613" s="120">
        <f>IF(AND($P$2=FALSE,OR(F5613="Commercial NAICS Cogen",F5613="Industrial NAICS Cogen",F5613="NAICS-22 Cogen")),FALSE,IF(AND($P$3=FALSE,OR(F5613="Commercial NAICS Cogen",F5613="Commercial NAICS Non-Cogen",F5613="Industrial NAICS Cogen", F5613="industrial NAICS non-Cogen")),FALSE, TRUE))</f>
        <v/>
      </c>
    </row>
    <row r="5614">
      <c r="A5614" s="129" t="n">
        <v>99999</v>
      </c>
      <c r="B5614" s="130" t="inlineStr">
        <is>
          <t>State-Fuel Level Increment</t>
        </is>
      </c>
      <c r="C5614" s="130" t="inlineStr">
        <is>
          <t>State-Fuel Level Increment</t>
        </is>
      </c>
      <c r="D5614" s="129" t="n">
        <v>99999</v>
      </c>
      <c r="E5614" s="130" t="inlineStr">
        <is>
          <t>IL</t>
        </is>
      </c>
      <c r="F5614" s="130" t="inlineStr">
        <is>
          <t>Commercial NAICS Cogen</t>
        </is>
      </c>
      <c r="G5614" s="130" t="inlineStr">
        <is>
          <t>GT</t>
        </is>
      </c>
      <c r="H5614" s="130" t="inlineStr">
        <is>
          <t>NG</t>
        </is>
      </c>
      <c r="I5614" s="130" t="inlineStr">
        <is>
          <t>NG</t>
        </is>
      </c>
      <c r="J5614" s="131" t="n">
        <v>219244.92</v>
      </c>
      <c r="K5614" s="129" t="n">
        <v>2020</v>
      </c>
      <c r="L5614" s="120">
        <f>IF(VLOOKUP(H5614,'Cross-Page Data'!$D$4:$F$48,3,FALSE)="natural gas",VLOOKUP(G5614,'Cross-Page Data'!$I$4:$J$19,2,FALSE),IF(VLOOKUP(H5614,'Cross-Page Data'!$D$4:$F$48,3,FALSE)="solar",IF(G5614="PV","solar PV","solar thermal"),IF(VLOOKUP(H5614,'Cross-Page Data'!$D$4:$F$48,3,FALSE)="wind",VLOOKUP(G5614,'Cross-Page Data'!$I$4:$J$19,2,FALSE),IF(VLOOKUP(H5614,'Cross-Page Data'!$D$4:$F$48,3,FALSE)="hydro",VLOOKUP(G5614,'Cross-Page Data'!$I$4:$J$19,2,FALSE),VLOOKUP(H5614,'Cross-Page Data'!$D$4:$F$48,3,FALSE)))))</f>
        <v/>
      </c>
      <c r="M5614" s="120">
        <f>IF(AND($P$2=FALSE,OR(F5614="Commercial NAICS Cogen",F5614="Industrial NAICS Cogen",F5614="NAICS-22 Cogen")),FALSE,IF(AND($P$3=FALSE,OR(F5614="Commercial NAICS Cogen",F5614="Commercial NAICS Non-Cogen",F5614="Industrial NAICS Cogen", F5614="industrial NAICS non-Cogen")),FALSE, TRUE))</f>
        <v/>
      </c>
    </row>
    <row r="5615">
      <c r="A5615" s="129" t="n">
        <v>99999</v>
      </c>
      <c r="B5615" s="130" t="inlineStr">
        <is>
          <t>State-Fuel Level Increment</t>
        </is>
      </c>
      <c r="C5615" s="130" t="inlineStr">
        <is>
          <t>State-Fuel Level Increment</t>
        </is>
      </c>
      <c r="D5615" s="129" t="n">
        <v>99999</v>
      </c>
      <c r="E5615" s="130" t="inlineStr">
        <is>
          <t>IL</t>
        </is>
      </c>
      <c r="F5615" s="130" t="inlineStr">
        <is>
          <t>Industrial NAICS Cogen</t>
        </is>
      </c>
      <c r="G5615" s="130" t="inlineStr">
        <is>
          <t>GT</t>
        </is>
      </c>
      <c r="H5615" s="130" t="inlineStr">
        <is>
          <t>NG</t>
        </is>
      </c>
      <c r="I5615" s="130" t="inlineStr">
        <is>
          <t>NG</t>
        </is>
      </c>
      <c r="J5615" s="131" t="n">
        <v>171091.97</v>
      </c>
      <c r="K5615" s="129" t="n">
        <v>2020</v>
      </c>
      <c r="L5615" s="120">
        <f>IF(VLOOKUP(H5615,'Cross-Page Data'!$D$4:$F$48,3,FALSE)="natural gas",VLOOKUP(G5615,'Cross-Page Data'!$I$4:$J$19,2,FALSE),IF(VLOOKUP(H5615,'Cross-Page Data'!$D$4:$F$48,3,FALSE)="solar",IF(G5615="PV","solar PV","solar thermal"),IF(VLOOKUP(H5615,'Cross-Page Data'!$D$4:$F$48,3,FALSE)="wind",VLOOKUP(G5615,'Cross-Page Data'!$I$4:$J$19,2,FALSE),IF(VLOOKUP(H5615,'Cross-Page Data'!$D$4:$F$48,3,FALSE)="hydro",VLOOKUP(G5615,'Cross-Page Data'!$I$4:$J$19,2,FALSE),VLOOKUP(H5615,'Cross-Page Data'!$D$4:$F$48,3,FALSE)))))</f>
        <v/>
      </c>
      <c r="M5615" s="120">
        <f>IF(AND($P$2=FALSE,OR(F5615="Commercial NAICS Cogen",F5615="Industrial NAICS Cogen",F5615="NAICS-22 Cogen")),FALSE,IF(AND($P$3=FALSE,OR(F5615="Commercial NAICS Cogen",F5615="Commercial NAICS Non-Cogen",F5615="Industrial NAICS Cogen", F5615="industrial NAICS non-Cogen")),FALSE, TRUE))</f>
        <v/>
      </c>
    </row>
    <row r="5616">
      <c r="A5616" s="129" t="n">
        <v>99999</v>
      </c>
      <c r="B5616" s="130" t="inlineStr">
        <is>
          <t>State-Fuel Level Increment</t>
        </is>
      </c>
      <c r="C5616" s="130" t="inlineStr">
        <is>
          <t>State-Fuel Level Increment</t>
        </is>
      </c>
      <c r="D5616" s="129" t="n">
        <v>99999</v>
      </c>
      <c r="E5616" s="130" t="inlineStr">
        <is>
          <t>IN</t>
        </is>
      </c>
      <c r="F5616" s="130" t="inlineStr">
        <is>
          <t>Electric Utility</t>
        </is>
      </c>
      <c r="G5616" s="130" t="inlineStr">
        <is>
          <t>GT</t>
        </is>
      </c>
      <c r="H5616" s="130" t="inlineStr">
        <is>
          <t>NG</t>
        </is>
      </c>
      <c r="I5616" s="130" t="inlineStr">
        <is>
          <t>NG</t>
        </is>
      </c>
      <c r="J5616" s="131" t="n">
        <v>949450.97</v>
      </c>
      <c r="K5616" s="129" t="n">
        <v>2020</v>
      </c>
      <c r="L5616" s="120">
        <f>IF(VLOOKUP(H5616,'Cross-Page Data'!$D$4:$F$48,3,FALSE)="natural gas",VLOOKUP(G5616,'Cross-Page Data'!$I$4:$J$19,2,FALSE),IF(VLOOKUP(H5616,'Cross-Page Data'!$D$4:$F$48,3,FALSE)="solar",IF(G5616="PV","solar PV","solar thermal"),IF(VLOOKUP(H5616,'Cross-Page Data'!$D$4:$F$48,3,FALSE)="wind",VLOOKUP(G5616,'Cross-Page Data'!$I$4:$J$19,2,FALSE),IF(VLOOKUP(H5616,'Cross-Page Data'!$D$4:$F$48,3,FALSE)="hydro",VLOOKUP(G5616,'Cross-Page Data'!$I$4:$J$19,2,FALSE),VLOOKUP(H5616,'Cross-Page Data'!$D$4:$F$48,3,FALSE)))))</f>
        <v/>
      </c>
      <c r="M5616" s="120">
        <f>IF(AND($P$2=FALSE,OR(F5616="Commercial NAICS Cogen",F5616="Industrial NAICS Cogen",F5616="NAICS-22 Cogen")),FALSE,IF(AND($P$3=FALSE,OR(F5616="Commercial NAICS Cogen",F5616="Commercial NAICS Non-Cogen",F5616="Industrial NAICS Cogen", F5616="industrial NAICS non-Cogen")),FALSE, TRUE))</f>
        <v/>
      </c>
    </row>
    <row r="5617">
      <c r="A5617" s="129" t="n">
        <v>99999</v>
      </c>
      <c r="B5617" s="130" t="inlineStr">
        <is>
          <t>State-Fuel Level Increment</t>
        </is>
      </c>
      <c r="C5617" s="130" t="inlineStr">
        <is>
          <t>State-Fuel Level Increment</t>
        </is>
      </c>
      <c r="D5617" s="129" t="n">
        <v>99999</v>
      </c>
      <c r="E5617" s="130" t="inlineStr">
        <is>
          <t>IN</t>
        </is>
      </c>
      <c r="F5617" s="130" t="inlineStr">
        <is>
          <t>NAICS-22 Cogen</t>
        </is>
      </c>
      <c r="G5617" s="130" t="inlineStr">
        <is>
          <t>GT</t>
        </is>
      </c>
      <c r="H5617" s="130" t="inlineStr">
        <is>
          <t>NG</t>
        </is>
      </c>
      <c r="I5617" s="130" t="inlineStr">
        <is>
          <t>NG</t>
        </is>
      </c>
      <c r="J5617" s="131" t="n">
        <v>219241.82</v>
      </c>
      <c r="K5617" s="129" t="n">
        <v>2020</v>
      </c>
      <c r="L5617" s="120">
        <f>IF(VLOOKUP(H5617,'Cross-Page Data'!$D$4:$F$48,3,FALSE)="natural gas",VLOOKUP(G5617,'Cross-Page Data'!$I$4:$J$19,2,FALSE),IF(VLOOKUP(H5617,'Cross-Page Data'!$D$4:$F$48,3,FALSE)="solar",IF(G5617="PV","solar PV","solar thermal"),IF(VLOOKUP(H5617,'Cross-Page Data'!$D$4:$F$48,3,FALSE)="wind",VLOOKUP(G5617,'Cross-Page Data'!$I$4:$J$19,2,FALSE),IF(VLOOKUP(H5617,'Cross-Page Data'!$D$4:$F$48,3,FALSE)="hydro",VLOOKUP(G5617,'Cross-Page Data'!$I$4:$J$19,2,FALSE),VLOOKUP(H5617,'Cross-Page Data'!$D$4:$F$48,3,FALSE)))))</f>
        <v/>
      </c>
      <c r="M5617" s="120">
        <f>IF(AND($P$2=FALSE,OR(F5617="Commercial NAICS Cogen",F5617="Industrial NAICS Cogen",F5617="NAICS-22 Cogen")),FALSE,IF(AND($P$3=FALSE,OR(F5617="Commercial NAICS Cogen",F5617="Commercial NAICS Non-Cogen",F5617="Industrial NAICS Cogen", F5617="industrial NAICS non-Cogen")),FALSE, TRUE))</f>
        <v/>
      </c>
    </row>
    <row r="5618">
      <c r="A5618" s="129" t="n">
        <v>99999</v>
      </c>
      <c r="B5618" s="130" t="inlineStr">
        <is>
          <t>State-Fuel Level Increment</t>
        </is>
      </c>
      <c r="C5618" s="130" t="inlineStr">
        <is>
          <t>State-Fuel Level Increment</t>
        </is>
      </c>
      <c r="D5618" s="129" t="n">
        <v>99999</v>
      </c>
      <c r="E5618" s="130" t="inlineStr">
        <is>
          <t>KS</t>
        </is>
      </c>
      <c r="F5618" s="130" t="inlineStr">
        <is>
          <t>Electric Utility</t>
        </is>
      </c>
      <c r="G5618" s="130" t="inlineStr">
        <is>
          <t>GT</t>
        </is>
      </c>
      <c r="H5618" s="130" t="inlineStr">
        <is>
          <t>NG</t>
        </is>
      </c>
      <c r="I5618" s="130" t="inlineStr">
        <is>
          <t>NG</t>
        </is>
      </c>
      <c r="J5618" s="131" t="n">
        <v>416130.86</v>
      </c>
      <c r="K5618" s="129" t="n">
        <v>2020</v>
      </c>
      <c r="L5618" s="120">
        <f>IF(VLOOKUP(H5618,'Cross-Page Data'!$D$4:$F$48,3,FALSE)="natural gas",VLOOKUP(G5618,'Cross-Page Data'!$I$4:$J$19,2,FALSE),IF(VLOOKUP(H5618,'Cross-Page Data'!$D$4:$F$48,3,FALSE)="solar",IF(G5618="PV","solar PV","solar thermal"),IF(VLOOKUP(H5618,'Cross-Page Data'!$D$4:$F$48,3,FALSE)="wind",VLOOKUP(G5618,'Cross-Page Data'!$I$4:$J$19,2,FALSE),IF(VLOOKUP(H5618,'Cross-Page Data'!$D$4:$F$48,3,FALSE)="hydro",VLOOKUP(G5618,'Cross-Page Data'!$I$4:$J$19,2,FALSE),VLOOKUP(H5618,'Cross-Page Data'!$D$4:$F$48,3,FALSE)))))</f>
        <v/>
      </c>
      <c r="M5618" s="120">
        <f>IF(AND($P$2=FALSE,OR(F5618="Commercial NAICS Cogen",F5618="Industrial NAICS Cogen",F5618="NAICS-22 Cogen")),FALSE,IF(AND($P$3=FALSE,OR(F5618="Commercial NAICS Cogen",F5618="Commercial NAICS Non-Cogen",F5618="Industrial NAICS Cogen", F5618="industrial NAICS non-Cogen")),FALSE, TRUE))</f>
        <v/>
      </c>
    </row>
    <row r="5619">
      <c r="A5619" s="129" t="n">
        <v>99999</v>
      </c>
      <c r="B5619" s="130" t="inlineStr">
        <is>
          <t>State-Fuel Level Increment</t>
        </is>
      </c>
      <c r="C5619" s="130" t="inlineStr">
        <is>
          <t>State-Fuel Level Increment</t>
        </is>
      </c>
      <c r="D5619" s="129" t="n">
        <v>99999</v>
      </c>
      <c r="E5619" s="130" t="inlineStr">
        <is>
          <t>KS</t>
        </is>
      </c>
      <c r="F5619" s="130" t="inlineStr">
        <is>
          <t>Electric Utility</t>
        </is>
      </c>
      <c r="G5619" s="130" t="inlineStr">
        <is>
          <t>GT</t>
        </is>
      </c>
      <c r="H5619" s="130" t="inlineStr">
        <is>
          <t>NG</t>
        </is>
      </c>
      <c r="I5619" s="130" t="inlineStr">
        <is>
          <t>NG</t>
        </is>
      </c>
      <c r="J5619" s="131" t="n">
        <v>1952.103</v>
      </c>
      <c r="K5619" s="129" t="n">
        <v>2020</v>
      </c>
      <c r="L5619" s="120">
        <f>IF(VLOOKUP(H5619,'Cross-Page Data'!$D$4:$F$48,3,FALSE)="natural gas",VLOOKUP(G5619,'Cross-Page Data'!$I$4:$J$19,2,FALSE),IF(VLOOKUP(H5619,'Cross-Page Data'!$D$4:$F$48,3,FALSE)="solar",IF(G5619="PV","solar PV","solar thermal"),IF(VLOOKUP(H5619,'Cross-Page Data'!$D$4:$F$48,3,FALSE)="wind",VLOOKUP(G5619,'Cross-Page Data'!$I$4:$J$19,2,FALSE),IF(VLOOKUP(H5619,'Cross-Page Data'!$D$4:$F$48,3,FALSE)="hydro",VLOOKUP(G5619,'Cross-Page Data'!$I$4:$J$19,2,FALSE),VLOOKUP(H5619,'Cross-Page Data'!$D$4:$F$48,3,FALSE)))))</f>
        <v/>
      </c>
      <c r="M5619" s="120">
        <f>IF(AND($P$2=FALSE,OR(F5619="Commercial NAICS Cogen",F5619="Industrial NAICS Cogen",F5619="NAICS-22 Cogen")),FALSE,IF(AND($P$3=FALSE,OR(F5619="Commercial NAICS Cogen",F5619="Commercial NAICS Non-Cogen",F5619="Industrial NAICS Cogen", F5619="industrial NAICS non-Cogen")),FALSE, TRUE))</f>
        <v/>
      </c>
    </row>
    <row r="5620">
      <c r="A5620" s="129" t="n">
        <v>99999</v>
      </c>
      <c r="B5620" s="130" t="inlineStr">
        <is>
          <t>State-Fuel Level Increment</t>
        </is>
      </c>
      <c r="C5620" s="130" t="inlineStr">
        <is>
          <t>State-Fuel Level Increment</t>
        </is>
      </c>
      <c r="D5620" s="129" t="n">
        <v>99999</v>
      </c>
      <c r="E5620" s="130" t="inlineStr">
        <is>
          <t>KS</t>
        </is>
      </c>
      <c r="F5620" s="130" t="inlineStr">
        <is>
          <t>Industrial NAICS Cogen</t>
        </is>
      </c>
      <c r="G5620" s="130" t="inlineStr">
        <is>
          <t>GT</t>
        </is>
      </c>
      <c r="H5620" s="130" t="inlineStr">
        <is>
          <t>NG</t>
        </is>
      </c>
      <c r="I5620" s="130" t="inlineStr">
        <is>
          <t>NG</t>
        </is>
      </c>
      <c r="J5620" s="131" t="n">
        <v>0</v>
      </c>
      <c r="K5620" s="129" t="n">
        <v>2020</v>
      </c>
      <c r="L5620" s="120">
        <f>IF(VLOOKUP(H5620,'Cross-Page Data'!$D$4:$F$48,3,FALSE)="natural gas",VLOOKUP(G5620,'Cross-Page Data'!$I$4:$J$19,2,FALSE),IF(VLOOKUP(H5620,'Cross-Page Data'!$D$4:$F$48,3,FALSE)="solar",IF(G5620="PV","solar PV","solar thermal"),IF(VLOOKUP(H5620,'Cross-Page Data'!$D$4:$F$48,3,FALSE)="wind",VLOOKUP(G5620,'Cross-Page Data'!$I$4:$J$19,2,FALSE),IF(VLOOKUP(H5620,'Cross-Page Data'!$D$4:$F$48,3,FALSE)="hydro",VLOOKUP(G5620,'Cross-Page Data'!$I$4:$J$19,2,FALSE),VLOOKUP(H5620,'Cross-Page Data'!$D$4:$F$48,3,FALSE)))))</f>
        <v/>
      </c>
      <c r="M5620" s="120">
        <f>IF(AND($P$2=FALSE,OR(F5620="Commercial NAICS Cogen",F5620="Industrial NAICS Cogen",F5620="NAICS-22 Cogen")),FALSE,IF(AND($P$3=FALSE,OR(F5620="Commercial NAICS Cogen",F5620="Commercial NAICS Non-Cogen",F5620="Industrial NAICS Cogen", F5620="industrial NAICS non-Cogen")),FALSE, TRUE))</f>
        <v/>
      </c>
    </row>
    <row r="5621">
      <c r="A5621" s="129" t="n">
        <v>99999</v>
      </c>
      <c r="B5621" s="130" t="inlineStr">
        <is>
          <t>State-Fuel Level Increment</t>
        </is>
      </c>
      <c r="C5621" s="130" t="inlineStr">
        <is>
          <t>State-Fuel Level Increment</t>
        </is>
      </c>
      <c r="D5621" s="129" t="n">
        <v>99999</v>
      </c>
      <c r="E5621" s="130" t="inlineStr">
        <is>
          <t>KY</t>
        </is>
      </c>
      <c r="F5621" s="130" t="inlineStr">
        <is>
          <t>Electric Utility</t>
        </is>
      </c>
      <c r="G5621" s="130" t="inlineStr">
        <is>
          <t>GT</t>
        </is>
      </c>
      <c r="H5621" s="130" t="inlineStr">
        <is>
          <t>NG</t>
        </is>
      </c>
      <c r="I5621" s="130" t="inlineStr">
        <is>
          <t>NG</t>
        </is>
      </c>
      <c r="J5621" s="131" t="n">
        <v>288403.47</v>
      </c>
      <c r="K5621" s="129" t="n">
        <v>2020</v>
      </c>
      <c r="L5621" s="120">
        <f>IF(VLOOKUP(H5621,'Cross-Page Data'!$D$4:$F$48,3,FALSE)="natural gas",VLOOKUP(G5621,'Cross-Page Data'!$I$4:$J$19,2,FALSE),IF(VLOOKUP(H5621,'Cross-Page Data'!$D$4:$F$48,3,FALSE)="solar",IF(G5621="PV","solar PV","solar thermal"),IF(VLOOKUP(H5621,'Cross-Page Data'!$D$4:$F$48,3,FALSE)="wind",VLOOKUP(G5621,'Cross-Page Data'!$I$4:$J$19,2,FALSE),IF(VLOOKUP(H5621,'Cross-Page Data'!$D$4:$F$48,3,FALSE)="hydro",VLOOKUP(G5621,'Cross-Page Data'!$I$4:$J$19,2,FALSE),VLOOKUP(H5621,'Cross-Page Data'!$D$4:$F$48,3,FALSE)))))</f>
        <v/>
      </c>
      <c r="M5621" s="120">
        <f>IF(AND($P$2=FALSE,OR(F5621="Commercial NAICS Cogen",F5621="Industrial NAICS Cogen",F5621="NAICS-22 Cogen")),FALSE,IF(AND($P$3=FALSE,OR(F5621="Commercial NAICS Cogen",F5621="Commercial NAICS Non-Cogen",F5621="Industrial NAICS Cogen", F5621="industrial NAICS non-Cogen")),FALSE, TRUE))</f>
        <v/>
      </c>
    </row>
    <row r="5622">
      <c r="A5622" s="129" t="n">
        <v>99999</v>
      </c>
      <c r="B5622" s="130" t="inlineStr">
        <is>
          <t>State-Fuel Level Increment</t>
        </is>
      </c>
      <c r="C5622" s="130" t="inlineStr">
        <is>
          <t>State-Fuel Level Increment</t>
        </is>
      </c>
      <c r="D5622" s="129" t="n">
        <v>99999</v>
      </c>
      <c r="E5622" s="130" t="inlineStr">
        <is>
          <t>KY</t>
        </is>
      </c>
      <c r="F5622" s="130" t="inlineStr">
        <is>
          <t>Industrial NAICS Cogen</t>
        </is>
      </c>
      <c r="G5622" s="130" t="inlineStr">
        <is>
          <t>GT</t>
        </is>
      </c>
      <c r="H5622" s="130" t="inlineStr">
        <is>
          <t>NG</t>
        </is>
      </c>
      <c r="I5622" s="130" t="inlineStr">
        <is>
          <t>NG</t>
        </is>
      </c>
      <c r="J5622" s="131" t="n">
        <v>20690.02</v>
      </c>
      <c r="K5622" s="129" t="n">
        <v>2020</v>
      </c>
      <c r="L5622" s="120">
        <f>IF(VLOOKUP(H5622,'Cross-Page Data'!$D$4:$F$48,3,FALSE)="natural gas",VLOOKUP(G5622,'Cross-Page Data'!$I$4:$J$19,2,FALSE),IF(VLOOKUP(H5622,'Cross-Page Data'!$D$4:$F$48,3,FALSE)="solar",IF(G5622="PV","solar PV","solar thermal"),IF(VLOOKUP(H5622,'Cross-Page Data'!$D$4:$F$48,3,FALSE)="wind",VLOOKUP(G5622,'Cross-Page Data'!$I$4:$J$19,2,FALSE),IF(VLOOKUP(H5622,'Cross-Page Data'!$D$4:$F$48,3,FALSE)="hydro",VLOOKUP(G5622,'Cross-Page Data'!$I$4:$J$19,2,FALSE),VLOOKUP(H5622,'Cross-Page Data'!$D$4:$F$48,3,FALSE)))))</f>
        <v/>
      </c>
      <c r="M5622" s="120">
        <f>IF(AND($P$2=FALSE,OR(F5622="Commercial NAICS Cogen",F5622="Industrial NAICS Cogen",F5622="NAICS-22 Cogen")),FALSE,IF(AND($P$3=FALSE,OR(F5622="Commercial NAICS Cogen",F5622="Commercial NAICS Non-Cogen",F5622="Industrial NAICS Cogen", F5622="industrial NAICS non-Cogen")),FALSE, TRUE))</f>
        <v/>
      </c>
    </row>
    <row r="5623">
      <c r="A5623" s="129" t="n">
        <v>99999</v>
      </c>
      <c r="B5623" s="130" t="inlineStr">
        <is>
          <t>State-Fuel Level Increment</t>
        </is>
      </c>
      <c r="C5623" s="130" t="inlineStr">
        <is>
          <t>State-Fuel Level Increment</t>
        </is>
      </c>
      <c r="D5623" s="129" t="n">
        <v>99999</v>
      </c>
      <c r="E5623" s="130" t="inlineStr">
        <is>
          <t>LA</t>
        </is>
      </c>
      <c r="F5623" s="130" t="inlineStr">
        <is>
          <t>Electric Utility</t>
        </is>
      </c>
      <c r="G5623" s="130" t="inlineStr">
        <is>
          <t>GT</t>
        </is>
      </c>
      <c r="H5623" s="130" t="inlineStr">
        <is>
          <t>NG</t>
        </is>
      </c>
      <c r="I5623" s="130" t="inlineStr">
        <is>
          <t>NG</t>
        </is>
      </c>
      <c r="J5623" s="131" t="n">
        <v>142314.75</v>
      </c>
      <c r="K5623" s="129" t="n">
        <v>2020</v>
      </c>
      <c r="L5623" s="120">
        <f>IF(VLOOKUP(H5623,'Cross-Page Data'!$D$4:$F$48,3,FALSE)="natural gas",VLOOKUP(G5623,'Cross-Page Data'!$I$4:$J$19,2,FALSE),IF(VLOOKUP(H5623,'Cross-Page Data'!$D$4:$F$48,3,FALSE)="solar",IF(G5623="PV","solar PV","solar thermal"),IF(VLOOKUP(H5623,'Cross-Page Data'!$D$4:$F$48,3,FALSE)="wind",VLOOKUP(G5623,'Cross-Page Data'!$I$4:$J$19,2,FALSE),IF(VLOOKUP(H5623,'Cross-Page Data'!$D$4:$F$48,3,FALSE)="hydro",VLOOKUP(G5623,'Cross-Page Data'!$I$4:$J$19,2,FALSE),VLOOKUP(H5623,'Cross-Page Data'!$D$4:$F$48,3,FALSE)))))</f>
        <v/>
      </c>
      <c r="M5623" s="120">
        <f>IF(AND($P$2=FALSE,OR(F5623="Commercial NAICS Cogen",F5623="Industrial NAICS Cogen",F5623="NAICS-22 Cogen")),FALSE,IF(AND($P$3=FALSE,OR(F5623="Commercial NAICS Cogen",F5623="Commercial NAICS Non-Cogen",F5623="Industrial NAICS Cogen", F5623="industrial NAICS non-Cogen")),FALSE, TRUE))</f>
        <v/>
      </c>
    </row>
    <row r="5624">
      <c r="A5624" s="129" t="n">
        <v>99999</v>
      </c>
      <c r="B5624" s="130" t="inlineStr">
        <is>
          <t>State-Fuel Level Increment</t>
        </is>
      </c>
      <c r="C5624" s="130" t="inlineStr">
        <is>
          <t>State-Fuel Level Increment</t>
        </is>
      </c>
      <c r="D5624" s="129" t="n">
        <v>99999</v>
      </c>
      <c r="E5624" s="130" t="inlineStr">
        <is>
          <t>LA</t>
        </is>
      </c>
      <c r="F5624" s="130" t="inlineStr">
        <is>
          <t>NAICS-22 Non-Cogen</t>
        </is>
      </c>
      <c r="G5624" s="130" t="inlineStr">
        <is>
          <t>GT</t>
        </is>
      </c>
      <c r="H5624" s="130" t="inlineStr">
        <is>
          <t>NG</t>
        </is>
      </c>
      <c r="I5624" s="130" t="inlineStr">
        <is>
          <t>NG</t>
        </is>
      </c>
      <c r="J5624" s="131" t="n">
        <v>60530.739</v>
      </c>
      <c r="K5624" s="129" t="n">
        <v>2020</v>
      </c>
      <c r="L5624" s="120">
        <f>IF(VLOOKUP(H5624,'Cross-Page Data'!$D$4:$F$48,3,FALSE)="natural gas",VLOOKUP(G5624,'Cross-Page Data'!$I$4:$J$19,2,FALSE),IF(VLOOKUP(H5624,'Cross-Page Data'!$D$4:$F$48,3,FALSE)="solar",IF(G5624="PV","solar PV","solar thermal"),IF(VLOOKUP(H5624,'Cross-Page Data'!$D$4:$F$48,3,FALSE)="wind",VLOOKUP(G5624,'Cross-Page Data'!$I$4:$J$19,2,FALSE),IF(VLOOKUP(H5624,'Cross-Page Data'!$D$4:$F$48,3,FALSE)="hydro",VLOOKUP(G5624,'Cross-Page Data'!$I$4:$J$19,2,FALSE),VLOOKUP(H5624,'Cross-Page Data'!$D$4:$F$48,3,FALSE)))))</f>
        <v/>
      </c>
      <c r="M5624" s="120">
        <f>IF(AND($P$2=FALSE,OR(F5624="Commercial NAICS Cogen",F5624="Industrial NAICS Cogen",F5624="NAICS-22 Cogen")),FALSE,IF(AND($P$3=FALSE,OR(F5624="Commercial NAICS Cogen",F5624="Commercial NAICS Non-Cogen",F5624="Industrial NAICS Cogen", F5624="industrial NAICS non-Cogen")),FALSE, TRUE))</f>
        <v/>
      </c>
    </row>
    <row r="5625">
      <c r="A5625" s="129" t="n">
        <v>99999</v>
      </c>
      <c r="B5625" s="130" t="inlineStr">
        <is>
          <t>State-Fuel Level Increment</t>
        </is>
      </c>
      <c r="C5625" s="130" t="inlineStr">
        <is>
          <t>State-Fuel Level Increment</t>
        </is>
      </c>
      <c r="D5625" s="129" t="n">
        <v>99999</v>
      </c>
      <c r="E5625" s="130" t="inlineStr">
        <is>
          <t>LA</t>
        </is>
      </c>
      <c r="F5625" s="130" t="inlineStr">
        <is>
          <t>Commercial NAICS Cogen</t>
        </is>
      </c>
      <c r="G5625" s="130" t="inlineStr">
        <is>
          <t>GT</t>
        </is>
      </c>
      <c r="H5625" s="130" t="inlineStr">
        <is>
          <t>NG</t>
        </is>
      </c>
      <c r="I5625" s="130" t="inlineStr">
        <is>
          <t>NG</t>
        </is>
      </c>
      <c r="J5625" s="131" t="n">
        <v>44795.509</v>
      </c>
      <c r="K5625" s="129" t="n">
        <v>2020</v>
      </c>
      <c r="L5625" s="120">
        <f>IF(VLOOKUP(H5625,'Cross-Page Data'!$D$4:$F$48,3,FALSE)="natural gas",VLOOKUP(G5625,'Cross-Page Data'!$I$4:$J$19,2,FALSE),IF(VLOOKUP(H5625,'Cross-Page Data'!$D$4:$F$48,3,FALSE)="solar",IF(G5625="PV","solar PV","solar thermal"),IF(VLOOKUP(H5625,'Cross-Page Data'!$D$4:$F$48,3,FALSE)="wind",VLOOKUP(G5625,'Cross-Page Data'!$I$4:$J$19,2,FALSE),IF(VLOOKUP(H5625,'Cross-Page Data'!$D$4:$F$48,3,FALSE)="hydro",VLOOKUP(G5625,'Cross-Page Data'!$I$4:$J$19,2,FALSE),VLOOKUP(H5625,'Cross-Page Data'!$D$4:$F$48,3,FALSE)))))</f>
        <v/>
      </c>
      <c r="M5625" s="120">
        <f>IF(AND($P$2=FALSE,OR(F5625="Commercial NAICS Cogen",F5625="Industrial NAICS Cogen",F5625="NAICS-22 Cogen")),FALSE,IF(AND($P$3=FALSE,OR(F5625="Commercial NAICS Cogen",F5625="Commercial NAICS Non-Cogen",F5625="Industrial NAICS Cogen", F5625="industrial NAICS non-Cogen")),FALSE, TRUE))</f>
        <v/>
      </c>
    </row>
    <row r="5626">
      <c r="A5626" s="129" t="n">
        <v>99999</v>
      </c>
      <c r="B5626" s="130" t="inlineStr">
        <is>
          <t>State-Fuel Level Increment</t>
        </is>
      </c>
      <c r="C5626" s="130" t="inlineStr">
        <is>
          <t>State-Fuel Level Increment</t>
        </is>
      </c>
      <c r="D5626" s="129" t="n">
        <v>99999</v>
      </c>
      <c r="E5626" s="130" t="inlineStr">
        <is>
          <t>LA</t>
        </is>
      </c>
      <c r="F5626" s="130" t="inlineStr">
        <is>
          <t>Industrial NAICS Cogen</t>
        </is>
      </c>
      <c r="G5626" s="130" t="inlineStr">
        <is>
          <t>GT</t>
        </is>
      </c>
      <c r="H5626" s="130" t="inlineStr">
        <is>
          <t>NG</t>
        </is>
      </c>
      <c r="I5626" s="130" t="inlineStr">
        <is>
          <t>NG</t>
        </is>
      </c>
      <c r="J5626" s="131" t="n">
        <v>3064916.4</v>
      </c>
      <c r="K5626" s="129" t="n">
        <v>2020</v>
      </c>
      <c r="L5626" s="120">
        <f>IF(VLOOKUP(H5626,'Cross-Page Data'!$D$4:$F$48,3,FALSE)="natural gas",VLOOKUP(G5626,'Cross-Page Data'!$I$4:$J$19,2,FALSE),IF(VLOOKUP(H5626,'Cross-Page Data'!$D$4:$F$48,3,FALSE)="solar",IF(G5626="PV","solar PV","solar thermal"),IF(VLOOKUP(H5626,'Cross-Page Data'!$D$4:$F$48,3,FALSE)="wind",VLOOKUP(G5626,'Cross-Page Data'!$I$4:$J$19,2,FALSE),IF(VLOOKUP(H5626,'Cross-Page Data'!$D$4:$F$48,3,FALSE)="hydro",VLOOKUP(G5626,'Cross-Page Data'!$I$4:$J$19,2,FALSE),VLOOKUP(H5626,'Cross-Page Data'!$D$4:$F$48,3,FALSE)))))</f>
        <v/>
      </c>
      <c r="M5626" s="120">
        <f>IF(AND($P$2=FALSE,OR(F5626="Commercial NAICS Cogen",F5626="Industrial NAICS Cogen",F5626="NAICS-22 Cogen")),FALSE,IF(AND($P$3=FALSE,OR(F5626="Commercial NAICS Cogen",F5626="Commercial NAICS Non-Cogen",F5626="Industrial NAICS Cogen", F5626="industrial NAICS non-Cogen")),FALSE, TRUE))</f>
        <v/>
      </c>
    </row>
    <row r="5627">
      <c r="A5627" s="129" t="n">
        <v>99999</v>
      </c>
      <c r="B5627" s="130" t="inlineStr">
        <is>
          <t>State-Fuel Level Increment</t>
        </is>
      </c>
      <c r="C5627" s="130" t="inlineStr">
        <is>
          <t>State-Fuel Level Increment</t>
        </is>
      </c>
      <c r="D5627" s="129" t="n">
        <v>99999</v>
      </c>
      <c r="E5627" s="130" t="inlineStr">
        <is>
          <t>MA</t>
        </is>
      </c>
      <c r="F5627" s="130" t="inlineStr">
        <is>
          <t>Electric Utility</t>
        </is>
      </c>
      <c r="G5627" s="130" t="inlineStr">
        <is>
          <t>GT</t>
        </is>
      </c>
      <c r="H5627" s="130" t="inlineStr">
        <is>
          <t>NG</t>
        </is>
      </c>
      <c r="I5627" s="130" t="inlineStr">
        <is>
          <t>NG</t>
        </is>
      </c>
      <c r="J5627" s="131" t="n">
        <v>37896.426</v>
      </c>
      <c r="K5627" s="129" t="n">
        <v>2020</v>
      </c>
      <c r="L5627" s="120">
        <f>IF(VLOOKUP(H5627,'Cross-Page Data'!$D$4:$F$48,3,FALSE)="natural gas",VLOOKUP(G5627,'Cross-Page Data'!$I$4:$J$19,2,FALSE),IF(VLOOKUP(H5627,'Cross-Page Data'!$D$4:$F$48,3,FALSE)="solar",IF(G5627="PV","solar PV","solar thermal"),IF(VLOOKUP(H5627,'Cross-Page Data'!$D$4:$F$48,3,FALSE)="wind",VLOOKUP(G5627,'Cross-Page Data'!$I$4:$J$19,2,FALSE),IF(VLOOKUP(H5627,'Cross-Page Data'!$D$4:$F$48,3,FALSE)="hydro",VLOOKUP(G5627,'Cross-Page Data'!$I$4:$J$19,2,FALSE),VLOOKUP(H5627,'Cross-Page Data'!$D$4:$F$48,3,FALSE)))))</f>
        <v/>
      </c>
      <c r="M5627" s="120">
        <f>IF(AND($P$2=FALSE,OR(F5627="Commercial NAICS Cogen",F5627="Industrial NAICS Cogen",F5627="NAICS-22 Cogen")),FALSE,IF(AND($P$3=FALSE,OR(F5627="Commercial NAICS Cogen",F5627="Commercial NAICS Non-Cogen",F5627="Industrial NAICS Cogen", F5627="industrial NAICS non-Cogen")),FALSE, TRUE))</f>
        <v/>
      </c>
    </row>
    <row r="5628">
      <c r="A5628" s="129" t="n">
        <v>99999</v>
      </c>
      <c r="B5628" s="130" t="inlineStr">
        <is>
          <t>State-Fuel Level Increment</t>
        </is>
      </c>
      <c r="C5628" s="130" t="inlineStr">
        <is>
          <t>State-Fuel Level Increment</t>
        </is>
      </c>
      <c r="D5628" s="129" t="n">
        <v>99999</v>
      </c>
      <c r="E5628" s="130" t="inlineStr">
        <is>
          <t>MA</t>
        </is>
      </c>
      <c r="F5628" s="130" t="inlineStr">
        <is>
          <t>NAICS-22 Non-Cogen</t>
        </is>
      </c>
      <c r="G5628" s="130" t="inlineStr">
        <is>
          <t>GT</t>
        </is>
      </c>
      <c r="H5628" s="130" t="inlineStr">
        <is>
          <t>NG</t>
        </is>
      </c>
      <c r="I5628" s="130" t="inlineStr">
        <is>
          <t>NG</t>
        </is>
      </c>
      <c r="J5628" s="131" t="n">
        <v>19611.944</v>
      </c>
      <c r="K5628" s="129" t="n">
        <v>2020</v>
      </c>
      <c r="L5628" s="120">
        <f>IF(VLOOKUP(H5628,'Cross-Page Data'!$D$4:$F$48,3,FALSE)="natural gas",VLOOKUP(G5628,'Cross-Page Data'!$I$4:$J$19,2,FALSE),IF(VLOOKUP(H5628,'Cross-Page Data'!$D$4:$F$48,3,FALSE)="solar",IF(G5628="PV","solar PV","solar thermal"),IF(VLOOKUP(H5628,'Cross-Page Data'!$D$4:$F$48,3,FALSE)="wind",VLOOKUP(G5628,'Cross-Page Data'!$I$4:$J$19,2,FALSE),IF(VLOOKUP(H5628,'Cross-Page Data'!$D$4:$F$48,3,FALSE)="hydro",VLOOKUP(G5628,'Cross-Page Data'!$I$4:$J$19,2,FALSE),VLOOKUP(H5628,'Cross-Page Data'!$D$4:$F$48,3,FALSE)))))</f>
        <v/>
      </c>
      <c r="M5628" s="120">
        <f>IF(AND($P$2=FALSE,OR(F5628="Commercial NAICS Cogen",F5628="Industrial NAICS Cogen",F5628="NAICS-22 Cogen")),FALSE,IF(AND($P$3=FALSE,OR(F5628="Commercial NAICS Cogen",F5628="Commercial NAICS Non-Cogen",F5628="Industrial NAICS Cogen", F5628="industrial NAICS non-Cogen")),FALSE, TRUE))</f>
        <v/>
      </c>
    </row>
    <row r="5629">
      <c r="A5629" s="129" t="n">
        <v>99999</v>
      </c>
      <c r="B5629" s="130" t="inlineStr">
        <is>
          <t>State-Fuel Level Increment</t>
        </is>
      </c>
      <c r="C5629" s="130" t="inlineStr">
        <is>
          <t>State-Fuel Level Increment</t>
        </is>
      </c>
      <c r="D5629" s="129" t="n">
        <v>99999</v>
      </c>
      <c r="E5629" s="130" t="inlineStr">
        <is>
          <t>MA</t>
        </is>
      </c>
      <c r="F5629" s="130" t="inlineStr">
        <is>
          <t>Commercial NAICS Cogen</t>
        </is>
      </c>
      <c r="G5629" s="130" t="inlineStr">
        <is>
          <t>GT</t>
        </is>
      </c>
      <c r="H5629" s="130" t="inlineStr">
        <is>
          <t>NG</t>
        </is>
      </c>
      <c r="I5629" s="130" t="inlineStr">
        <is>
          <t>NG</t>
        </is>
      </c>
      <c r="J5629" s="131" t="n">
        <v>391019.88</v>
      </c>
      <c r="K5629" s="129" t="n">
        <v>2020</v>
      </c>
      <c r="L5629" s="120">
        <f>IF(VLOOKUP(H5629,'Cross-Page Data'!$D$4:$F$48,3,FALSE)="natural gas",VLOOKUP(G5629,'Cross-Page Data'!$I$4:$J$19,2,FALSE),IF(VLOOKUP(H5629,'Cross-Page Data'!$D$4:$F$48,3,FALSE)="solar",IF(G5629="PV","solar PV","solar thermal"),IF(VLOOKUP(H5629,'Cross-Page Data'!$D$4:$F$48,3,FALSE)="wind",VLOOKUP(G5629,'Cross-Page Data'!$I$4:$J$19,2,FALSE),IF(VLOOKUP(H5629,'Cross-Page Data'!$D$4:$F$48,3,FALSE)="hydro",VLOOKUP(G5629,'Cross-Page Data'!$I$4:$J$19,2,FALSE),VLOOKUP(H5629,'Cross-Page Data'!$D$4:$F$48,3,FALSE)))))</f>
        <v/>
      </c>
      <c r="M5629" s="120">
        <f>IF(AND($P$2=FALSE,OR(F5629="Commercial NAICS Cogen",F5629="Industrial NAICS Cogen",F5629="NAICS-22 Cogen")),FALSE,IF(AND($P$3=FALSE,OR(F5629="Commercial NAICS Cogen",F5629="Commercial NAICS Non-Cogen",F5629="Industrial NAICS Cogen", F5629="industrial NAICS non-Cogen")),FALSE, TRUE))</f>
        <v/>
      </c>
    </row>
    <row r="5630">
      <c r="A5630" s="129" t="n">
        <v>99999</v>
      </c>
      <c r="B5630" s="130" t="inlineStr">
        <is>
          <t>State-Fuel Level Increment</t>
        </is>
      </c>
      <c r="C5630" s="130" t="inlineStr">
        <is>
          <t>State-Fuel Level Increment</t>
        </is>
      </c>
      <c r="D5630" s="129" t="n">
        <v>99999</v>
      </c>
      <c r="E5630" s="130" t="inlineStr">
        <is>
          <t>MA</t>
        </is>
      </c>
      <c r="F5630" s="130" t="inlineStr">
        <is>
          <t>Industrial NAICS Cogen</t>
        </is>
      </c>
      <c r="G5630" s="130" t="inlineStr">
        <is>
          <t>GT</t>
        </is>
      </c>
      <c r="H5630" s="130" t="inlineStr">
        <is>
          <t>NG</t>
        </is>
      </c>
      <c r="I5630" s="130" t="inlineStr">
        <is>
          <t>NG</t>
        </is>
      </c>
      <c r="J5630" s="131" t="n">
        <v>23607.812</v>
      </c>
      <c r="K5630" s="129" t="n">
        <v>2020</v>
      </c>
      <c r="L5630" s="120">
        <f>IF(VLOOKUP(H5630,'Cross-Page Data'!$D$4:$F$48,3,FALSE)="natural gas",VLOOKUP(G5630,'Cross-Page Data'!$I$4:$J$19,2,FALSE),IF(VLOOKUP(H5630,'Cross-Page Data'!$D$4:$F$48,3,FALSE)="solar",IF(G5630="PV","solar PV","solar thermal"),IF(VLOOKUP(H5630,'Cross-Page Data'!$D$4:$F$48,3,FALSE)="wind",VLOOKUP(G5630,'Cross-Page Data'!$I$4:$J$19,2,FALSE),IF(VLOOKUP(H5630,'Cross-Page Data'!$D$4:$F$48,3,FALSE)="hydro",VLOOKUP(G5630,'Cross-Page Data'!$I$4:$J$19,2,FALSE),VLOOKUP(H5630,'Cross-Page Data'!$D$4:$F$48,3,FALSE)))))</f>
        <v/>
      </c>
      <c r="M5630" s="120">
        <f>IF(AND($P$2=FALSE,OR(F5630="Commercial NAICS Cogen",F5630="Industrial NAICS Cogen",F5630="NAICS-22 Cogen")),FALSE,IF(AND($P$3=FALSE,OR(F5630="Commercial NAICS Cogen",F5630="Commercial NAICS Non-Cogen",F5630="Industrial NAICS Cogen", F5630="industrial NAICS non-Cogen")),FALSE, TRUE))</f>
        <v/>
      </c>
    </row>
    <row r="5631">
      <c r="A5631" s="129" t="n">
        <v>99999</v>
      </c>
      <c r="B5631" s="130" t="inlineStr">
        <is>
          <t>State-Fuel Level Increment</t>
        </is>
      </c>
      <c r="C5631" s="130" t="inlineStr">
        <is>
          <t>State-Fuel Level Increment</t>
        </is>
      </c>
      <c r="D5631" s="129" t="n">
        <v>99999</v>
      </c>
      <c r="E5631" s="130" t="inlineStr">
        <is>
          <t>MD</t>
        </is>
      </c>
      <c r="F5631" s="130" t="inlineStr">
        <is>
          <t>NAICS-22 Non-Cogen</t>
        </is>
      </c>
      <c r="G5631" s="130" t="inlineStr">
        <is>
          <t>GT</t>
        </is>
      </c>
      <c r="H5631" s="130" t="inlineStr">
        <is>
          <t>NG</t>
        </is>
      </c>
      <c r="I5631" s="130" t="inlineStr">
        <is>
          <t>NG</t>
        </is>
      </c>
      <c r="J5631" s="131" t="n">
        <v>228871.57</v>
      </c>
      <c r="K5631" s="129" t="n">
        <v>2020</v>
      </c>
      <c r="L5631" s="120">
        <f>IF(VLOOKUP(H5631,'Cross-Page Data'!$D$4:$F$48,3,FALSE)="natural gas",VLOOKUP(G5631,'Cross-Page Data'!$I$4:$J$19,2,FALSE),IF(VLOOKUP(H5631,'Cross-Page Data'!$D$4:$F$48,3,FALSE)="solar",IF(G5631="PV","solar PV","solar thermal"),IF(VLOOKUP(H5631,'Cross-Page Data'!$D$4:$F$48,3,FALSE)="wind",VLOOKUP(G5631,'Cross-Page Data'!$I$4:$J$19,2,FALSE),IF(VLOOKUP(H5631,'Cross-Page Data'!$D$4:$F$48,3,FALSE)="hydro",VLOOKUP(G5631,'Cross-Page Data'!$I$4:$J$19,2,FALSE),VLOOKUP(H5631,'Cross-Page Data'!$D$4:$F$48,3,FALSE)))))</f>
        <v/>
      </c>
      <c r="M5631" s="120">
        <f>IF(AND($P$2=FALSE,OR(F5631="Commercial NAICS Cogen",F5631="Industrial NAICS Cogen",F5631="NAICS-22 Cogen")),FALSE,IF(AND($P$3=FALSE,OR(F5631="Commercial NAICS Cogen",F5631="Commercial NAICS Non-Cogen",F5631="Industrial NAICS Cogen", F5631="industrial NAICS non-Cogen")),FALSE, TRUE))</f>
        <v/>
      </c>
    </row>
    <row r="5632">
      <c r="A5632" s="129" t="n">
        <v>99999</v>
      </c>
      <c r="B5632" s="130" t="inlineStr">
        <is>
          <t>State-Fuel Level Increment</t>
        </is>
      </c>
      <c r="C5632" s="130" t="inlineStr">
        <is>
          <t>State-Fuel Level Increment</t>
        </is>
      </c>
      <c r="D5632" s="129" t="n">
        <v>99999</v>
      </c>
      <c r="E5632" s="130" t="inlineStr">
        <is>
          <t>MD</t>
        </is>
      </c>
      <c r="F5632" s="130" t="inlineStr">
        <is>
          <t>NAICS-22 Cogen</t>
        </is>
      </c>
      <c r="G5632" s="130" t="inlineStr">
        <is>
          <t>GT</t>
        </is>
      </c>
      <c r="H5632" s="130" t="inlineStr">
        <is>
          <t>NG</t>
        </is>
      </c>
      <c r="I5632" s="130" t="inlineStr">
        <is>
          <t>NG</t>
        </is>
      </c>
      <c r="J5632" s="131" t="n">
        <v>56525.561</v>
      </c>
      <c r="K5632" s="129" t="n">
        <v>2020</v>
      </c>
      <c r="L5632" s="120">
        <f>IF(VLOOKUP(H5632,'Cross-Page Data'!$D$4:$F$48,3,FALSE)="natural gas",VLOOKUP(G5632,'Cross-Page Data'!$I$4:$J$19,2,FALSE),IF(VLOOKUP(H5632,'Cross-Page Data'!$D$4:$F$48,3,FALSE)="solar",IF(G5632="PV","solar PV","solar thermal"),IF(VLOOKUP(H5632,'Cross-Page Data'!$D$4:$F$48,3,FALSE)="wind",VLOOKUP(G5632,'Cross-Page Data'!$I$4:$J$19,2,FALSE),IF(VLOOKUP(H5632,'Cross-Page Data'!$D$4:$F$48,3,FALSE)="hydro",VLOOKUP(G5632,'Cross-Page Data'!$I$4:$J$19,2,FALSE),VLOOKUP(H5632,'Cross-Page Data'!$D$4:$F$48,3,FALSE)))))</f>
        <v/>
      </c>
      <c r="M5632" s="120">
        <f>IF(AND($P$2=FALSE,OR(F5632="Commercial NAICS Cogen",F5632="Industrial NAICS Cogen",F5632="NAICS-22 Cogen")),FALSE,IF(AND($P$3=FALSE,OR(F5632="Commercial NAICS Cogen",F5632="Commercial NAICS Non-Cogen",F5632="Industrial NAICS Cogen", F5632="industrial NAICS non-Cogen")),FALSE, TRUE))</f>
        <v/>
      </c>
    </row>
    <row r="5633">
      <c r="A5633" s="129" t="n">
        <v>99999</v>
      </c>
      <c r="B5633" s="130" t="inlineStr">
        <is>
          <t>State-Fuel Level Increment</t>
        </is>
      </c>
      <c r="C5633" s="130" t="inlineStr">
        <is>
          <t>State-Fuel Level Increment</t>
        </is>
      </c>
      <c r="D5633" s="129" t="n">
        <v>99999</v>
      </c>
      <c r="E5633" s="130" t="inlineStr">
        <is>
          <t>MD</t>
        </is>
      </c>
      <c r="F5633" s="130" t="inlineStr">
        <is>
          <t>Commercial NAICS Cogen</t>
        </is>
      </c>
      <c r="G5633" s="130" t="inlineStr">
        <is>
          <t>GT</t>
        </is>
      </c>
      <c r="H5633" s="130" t="inlineStr">
        <is>
          <t>NG</t>
        </is>
      </c>
      <c r="I5633" s="130" t="inlineStr">
        <is>
          <t>NG</t>
        </is>
      </c>
      <c r="J5633" s="131" t="n">
        <v>64918.775</v>
      </c>
      <c r="K5633" s="129" t="n">
        <v>2020</v>
      </c>
      <c r="L5633" s="120">
        <f>IF(VLOOKUP(H5633,'Cross-Page Data'!$D$4:$F$48,3,FALSE)="natural gas",VLOOKUP(G5633,'Cross-Page Data'!$I$4:$J$19,2,FALSE),IF(VLOOKUP(H5633,'Cross-Page Data'!$D$4:$F$48,3,FALSE)="solar",IF(G5633="PV","solar PV","solar thermal"),IF(VLOOKUP(H5633,'Cross-Page Data'!$D$4:$F$48,3,FALSE)="wind",VLOOKUP(G5633,'Cross-Page Data'!$I$4:$J$19,2,FALSE),IF(VLOOKUP(H5633,'Cross-Page Data'!$D$4:$F$48,3,FALSE)="hydro",VLOOKUP(G5633,'Cross-Page Data'!$I$4:$J$19,2,FALSE),VLOOKUP(H5633,'Cross-Page Data'!$D$4:$F$48,3,FALSE)))))</f>
        <v/>
      </c>
      <c r="M5633" s="120">
        <f>IF(AND($P$2=FALSE,OR(F5633="Commercial NAICS Cogen",F5633="Industrial NAICS Cogen",F5633="NAICS-22 Cogen")),FALSE,IF(AND($P$3=FALSE,OR(F5633="Commercial NAICS Cogen",F5633="Commercial NAICS Non-Cogen",F5633="Industrial NAICS Cogen", F5633="industrial NAICS non-Cogen")),FALSE, TRUE))</f>
        <v/>
      </c>
    </row>
    <row r="5634">
      <c r="A5634" s="129" t="n">
        <v>99999</v>
      </c>
      <c r="B5634" s="130" t="inlineStr">
        <is>
          <t>State-Fuel Level Increment</t>
        </is>
      </c>
      <c r="C5634" s="130" t="inlineStr">
        <is>
          <t>State-Fuel Level Increment</t>
        </is>
      </c>
      <c r="D5634" s="129" t="n">
        <v>99999</v>
      </c>
      <c r="E5634" s="130" t="inlineStr">
        <is>
          <t>ME</t>
        </is>
      </c>
      <c r="F5634" s="130" t="inlineStr">
        <is>
          <t>Industrial NAICS Cogen</t>
        </is>
      </c>
      <c r="G5634" s="130" t="inlineStr">
        <is>
          <t>GT</t>
        </is>
      </c>
      <c r="H5634" s="130" t="inlineStr">
        <is>
          <t>NG</t>
        </is>
      </c>
      <c r="I5634" s="130" t="inlineStr">
        <is>
          <t>NG</t>
        </is>
      </c>
      <c r="J5634" s="131" t="n">
        <v>347357.37</v>
      </c>
      <c r="K5634" s="129" t="n">
        <v>2020</v>
      </c>
      <c r="L5634" s="120">
        <f>IF(VLOOKUP(H5634,'Cross-Page Data'!$D$4:$F$48,3,FALSE)="natural gas",VLOOKUP(G5634,'Cross-Page Data'!$I$4:$J$19,2,FALSE),IF(VLOOKUP(H5634,'Cross-Page Data'!$D$4:$F$48,3,FALSE)="solar",IF(G5634="PV","solar PV","solar thermal"),IF(VLOOKUP(H5634,'Cross-Page Data'!$D$4:$F$48,3,FALSE)="wind",VLOOKUP(G5634,'Cross-Page Data'!$I$4:$J$19,2,FALSE),IF(VLOOKUP(H5634,'Cross-Page Data'!$D$4:$F$48,3,FALSE)="hydro",VLOOKUP(G5634,'Cross-Page Data'!$I$4:$J$19,2,FALSE),VLOOKUP(H5634,'Cross-Page Data'!$D$4:$F$48,3,FALSE)))))</f>
        <v/>
      </c>
      <c r="M5634" s="120">
        <f>IF(AND($P$2=FALSE,OR(F5634="Commercial NAICS Cogen",F5634="Industrial NAICS Cogen",F5634="NAICS-22 Cogen")),FALSE,IF(AND($P$3=FALSE,OR(F5634="Commercial NAICS Cogen",F5634="Commercial NAICS Non-Cogen",F5634="Industrial NAICS Cogen", F5634="industrial NAICS non-Cogen")),FALSE, TRUE))</f>
        <v/>
      </c>
    </row>
    <row r="5635">
      <c r="A5635" s="129" t="n">
        <v>99999</v>
      </c>
      <c r="B5635" s="130" t="inlineStr">
        <is>
          <t>State-Fuel Level Increment</t>
        </is>
      </c>
      <c r="C5635" s="130" t="inlineStr">
        <is>
          <t>State-Fuel Level Increment</t>
        </is>
      </c>
      <c r="D5635" s="129" t="n">
        <v>99999</v>
      </c>
      <c r="E5635" s="130" t="inlineStr">
        <is>
          <t>MI</t>
        </is>
      </c>
      <c r="F5635" s="130" t="inlineStr">
        <is>
          <t>Electric Utility</t>
        </is>
      </c>
      <c r="G5635" s="130" t="inlineStr">
        <is>
          <t>GT</t>
        </is>
      </c>
      <c r="H5635" s="130" t="inlineStr">
        <is>
          <t>NG</t>
        </is>
      </c>
      <c r="I5635" s="130" t="inlineStr">
        <is>
          <t>NG</t>
        </is>
      </c>
      <c r="J5635" s="131" t="n">
        <v>1313984.6</v>
      </c>
      <c r="K5635" s="129" t="n">
        <v>2020</v>
      </c>
      <c r="L5635" s="120">
        <f>IF(VLOOKUP(H5635,'Cross-Page Data'!$D$4:$F$48,3,FALSE)="natural gas",VLOOKUP(G5635,'Cross-Page Data'!$I$4:$J$19,2,FALSE),IF(VLOOKUP(H5635,'Cross-Page Data'!$D$4:$F$48,3,FALSE)="solar",IF(G5635="PV","solar PV","solar thermal"),IF(VLOOKUP(H5635,'Cross-Page Data'!$D$4:$F$48,3,FALSE)="wind",VLOOKUP(G5635,'Cross-Page Data'!$I$4:$J$19,2,FALSE),IF(VLOOKUP(H5635,'Cross-Page Data'!$D$4:$F$48,3,FALSE)="hydro",VLOOKUP(G5635,'Cross-Page Data'!$I$4:$J$19,2,FALSE),VLOOKUP(H5635,'Cross-Page Data'!$D$4:$F$48,3,FALSE)))))</f>
        <v/>
      </c>
      <c r="M5635" s="120">
        <f>IF(AND($P$2=FALSE,OR(F5635="Commercial NAICS Cogen",F5635="Industrial NAICS Cogen",F5635="NAICS-22 Cogen")),FALSE,IF(AND($P$3=FALSE,OR(F5635="Commercial NAICS Cogen",F5635="Commercial NAICS Non-Cogen",F5635="Industrial NAICS Cogen", F5635="industrial NAICS non-Cogen")),FALSE, TRUE))</f>
        <v/>
      </c>
    </row>
    <row r="5636">
      <c r="A5636" s="129" t="n">
        <v>99999</v>
      </c>
      <c r="B5636" s="130" t="inlineStr">
        <is>
          <t>State-Fuel Level Increment</t>
        </is>
      </c>
      <c r="C5636" s="130" t="inlineStr">
        <is>
          <t>State-Fuel Level Increment</t>
        </is>
      </c>
      <c r="D5636" s="129" t="n">
        <v>99999</v>
      </c>
      <c r="E5636" s="130" t="inlineStr">
        <is>
          <t>MI</t>
        </is>
      </c>
      <c r="F5636" s="130" t="inlineStr">
        <is>
          <t>NAICS-22 Non-Cogen</t>
        </is>
      </c>
      <c r="G5636" s="130" t="inlineStr">
        <is>
          <t>GT</t>
        </is>
      </c>
      <c r="H5636" s="130" t="inlineStr">
        <is>
          <t>NG</t>
        </is>
      </c>
      <c r="I5636" s="130" t="inlineStr">
        <is>
          <t>NG</t>
        </is>
      </c>
      <c r="J5636" s="131" t="n">
        <v>125375.54</v>
      </c>
      <c r="K5636" s="129" t="n">
        <v>2020</v>
      </c>
      <c r="L5636" s="120">
        <f>IF(VLOOKUP(H5636,'Cross-Page Data'!$D$4:$F$48,3,FALSE)="natural gas",VLOOKUP(G5636,'Cross-Page Data'!$I$4:$J$19,2,FALSE),IF(VLOOKUP(H5636,'Cross-Page Data'!$D$4:$F$48,3,FALSE)="solar",IF(G5636="PV","solar PV","solar thermal"),IF(VLOOKUP(H5636,'Cross-Page Data'!$D$4:$F$48,3,FALSE)="wind",VLOOKUP(G5636,'Cross-Page Data'!$I$4:$J$19,2,FALSE),IF(VLOOKUP(H5636,'Cross-Page Data'!$D$4:$F$48,3,FALSE)="hydro",VLOOKUP(G5636,'Cross-Page Data'!$I$4:$J$19,2,FALSE),VLOOKUP(H5636,'Cross-Page Data'!$D$4:$F$48,3,FALSE)))))</f>
        <v/>
      </c>
      <c r="M5636" s="120">
        <f>IF(AND($P$2=FALSE,OR(F5636="Commercial NAICS Cogen",F5636="Industrial NAICS Cogen",F5636="NAICS-22 Cogen")),FALSE,IF(AND($P$3=FALSE,OR(F5636="Commercial NAICS Cogen",F5636="Commercial NAICS Non-Cogen",F5636="Industrial NAICS Cogen", F5636="industrial NAICS non-Cogen")),FALSE, TRUE))</f>
        <v/>
      </c>
    </row>
    <row r="5637">
      <c r="A5637" s="129" t="n">
        <v>99999</v>
      </c>
      <c r="B5637" s="130" t="inlineStr">
        <is>
          <t>State-Fuel Level Increment</t>
        </is>
      </c>
      <c r="C5637" s="130" t="inlineStr">
        <is>
          <t>State-Fuel Level Increment</t>
        </is>
      </c>
      <c r="D5637" s="129" t="n">
        <v>99999</v>
      </c>
      <c r="E5637" s="130" t="inlineStr">
        <is>
          <t>MI</t>
        </is>
      </c>
      <c r="F5637" s="130" t="inlineStr">
        <is>
          <t>Commercial NAICS Cogen</t>
        </is>
      </c>
      <c r="G5637" s="130" t="inlineStr">
        <is>
          <t>GT</t>
        </is>
      </c>
      <c r="H5637" s="130" t="inlineStr">
        <is>
          <t>NG</t>
        </is>
      </c>
      <c r="I5637" s="130" t="inlineStr">
        <is>
          <t>NG</t>
        </is>
      </c>
      <c r="J5637" s="131" t="n">
        <v>38914.81</v>
      </c>
      <c r="K5637" s="129" t="n">
        <v>2020</v>
      </c>
      <c r="L5637" s="120">
        <f>IF(VLOOKUP(H5637,'Cross-Page Data'!$D$4:$F$48,3,FALSE)="natural gas",VLOOKUP(G5637,'Cross-Page Data'!$I$4:$J$19,2,FALSE),IF(VLOOKUP(H5637,'Cross-Page Data'!$D$4:$F$48,3,FALSE)="solar",IF(G5637="PV","solar PV","solar thermal"),IF(VLOOKUP(H5637,'Cross-Page Data'!$D$4:$F$48,3,FALSE)="wind",VLOOKUP(G5637,'Cross-Page Data'!$I$4:$J$19,2,FALSE),IF(VLOOKUP(H5637,'Cross-Page Data'!$D$4:$F$48,3,FALSE)="hydro",VLOOKUP(G5637,'Cross-Page Data'!$I$4:$J$19,2,FALSE),VLOOKUP(H5637,'Cross-Page Data'!$D$4:$F$48,3,FALSE)))))</f>
        <v/>
      </c>
      <c r="M5637" s="120">
        <f>IF(AND($P$2=FALSE,OR(F5637="Commercial NAICS Cogen",F5637="Industrial NAICS Cogen",F5637="NAICS-22 Cogen")),FALSE,IF(AND($P$3=FALSE,OR(F5637="Commercial NAICS Cogen",F5637="Commercial NAICS Non-Cogen",F5637="Industrial NAICS Cogen", F5637="industrial NAICS non-Cogen")),FALSE, TRUE))</f>
        <v/>
      </c>
    </row>
    <row r="5638">
      <c r="A5638" s="129" t="n">
        <v>99999</v>
      </c>
      <c r="B5638" s="130" t="inlineStr">
        <is>
          <t>State-Fuel Level Increment</t>
        </is>
      </c>
      <c r="C5638" s="130" t="inlineStr">
        <is>
          <t>State-Fuel Level Increment</t>
        </is>
      </c>
      <c r="D5638" s="129" t="n">
        <v>99999</v>
      </c>
      <c r="E5638" s="130" t="inlineStr">
        <is>
          <t>MI</t>
        </is>
      </c>
      <c r="F5638" s="130" t="inlineStr">
        <is>
          <t>Industrial NAICS Cogen</t>
        </is>
      </c>
      <c r="G5638" s="130" t="inlineStr">
        <is>
          <t>GT</t>
        </is>
      </c>
      <c r="H5638" s="130" t="inlineStr">
        <is>
          <t>NG</t>
        </is>
      </c>
      <c r="I5638" s="130" t="inlineStr">
        <is>
          <t>NG</t>
        </is>
      </c>
      <c r="J5638" s="131" t="n">
        <v>198670.76</v>
      </c>
      <c r="K5638" s="129" t="n">
        <v>2020</v>
      </c>
      <c r="L5638" s="120">
        <f>IF(VLOOKUP(H5638,'Cross-Page Data'!$D$4:$F$48,3,FALSE)="natural gas",VLOOKUP(G5638,'Cross-Page Data'!$I$4:$J$19,2,FALSE),IF(VLOOKUP(H5638,'Cross-Page Data'!$D$4:$F$48,3,FALSE)="solar",IF(G5638="PV","solar PV","solar thermal"),IF(VLOOKUP(H5638,'Cross-Page Data'!$D$4:$F$48,3,FALSE)="wind",VLOOKUP(G5638,'Cross-Page Data'!$I$4:$J$19,2,FALSE),IF(VLOOKUP(H5638,'Cross-Page Data'!$D$4:$F$48,3,FALSE)="hydro",VLOOKUP(G5638,'Cross-Page Data'!$I$4:$J$19,2,FALSE),VLOOKUP(H5638,'Cross-Page Data'!$D$4:$F$48,3,FALSE)))))</f>
        <v/>
      </c>
      <c r="M5638" s="120">
        <f>IF(AND($P$2=FALSE,OR(F5638="Commercial NAICS Cogen",F5638="Industrial NAICS Cogen",F5638="NAICS-22 Cogen")),FALSE,IF(AND($P$3=FALSE,OR(F5638="Commercial NAICS Cogen",F5638="Commercial NAICS Non-Cogen",F5638="Industrial NAICS Cogen", F5638="industrial NAICS non-Cogen")),FALSE, TRUE))</f>
        <v/>
      </c>
    </row>
    <row r="5639">
      <c r="A5639" s="129" t="n">
        <v>99999</v>
      </c>
      <c r="B5639" s="130" t="inlineStr">
        <is>
          <t>State-Fuel Level Increment</t>
        </is>
      </c>
      <c r="C5639" s="130" t="inlineStr">
        <is>
          <t>State-Fuel Level Increment</t>
        </is>
      </c>
      <c r="D5639" s="129" t="n">
        <v>99999</v>
      </c>
      <c r="E5639" s="130" t="inlineStr">
        <is>
          <t>MN</t>
        </is>
      </c>
      <c r="F5639" s="130" t="inlineStr">
        <is>
          <t>Electric Utility</t>
        </is>
      </c>
      <c r="G5639" s="130" t="inlineStr">
        <is>
          <t>GT</t>
        </is>
      </c>
      <c r="H5639" s="130" t="inlineStr">
        <is>
          <t>NG</t>
        </is>
      </c>
      <c r="I5639" s="130" t="inlineStr">
        <is>
          <t>NG</t>
        </is>
      </c>
      <c r="J5639" s="131" t="n">
        <v>1055184.5</v>
      </c>
      <c r="K5639" s="129" t="n">
        <v>2020</v>
      </c>
      <c r="L5639" s="120">
        <f>IF(VLOOKUP(H5639,'Cross-Page Data'!$D$4:$F$48,3,FALSE)="natural gas",VLOOKUP(G5639,'Cross-Page Data'!$I$4:$J$19,2,FALSE),IF(VLOOKUP(H5639,'Cross-Page Data'!$D$4:$F$48,3,FALSE)="solar",IF(G5639="PV","solar PV","solar thermal"),IF(VLOOKUP(H5639,'Cross-Page Data'!$D$4:$F$48,3,FALSE)="wind",VLOOKUP(G5639,'Cross-Page Data'!$I$4:$J$19,2,FALSE),IF(VLOOKUP(H5639,'Cross-Page Data'!$D$4:$F$48,3,FALSE)="hydro",VLOOKUP(G5639,'Cross-Page Data'!$I$4:$J$19,2,FALSE),VLOOKUP(H5639,'Cross-Page Data'!$D$4:$F$48,3,FALSE)))))</f>
        <v/>
      </c>
      <c r="M5639" s="120">
        <f>IF(AND($P$2=FALSE,OR(F5639="Commercial NAICS Cogen",F5639="Industrial NAICS Cogen",F5639="NAICS-22 Cogen")),FALSE,IF(AND($P$3=FALSE,OR(F5639="Commercial NAICS Cogen",F5639="Commercial NAICS Non-Cogen",F5639="Industrial NAICS Cogen", F5639="industrial NAICS non-Cogen")),FALSE, TRUE))</f>
        <v/>
      </c>
    </row>
    <row r="5640">
      <c r="A5640" s="129" t="n">
        <v>99999</v>
      </c>
      <c r="B5640" s="130" t="inlineStr">
        <is>
          <t>State-Fuel Level Increment</t>
        </is>
      </c>
      <c r="C5640" s="130" t="inlineStr">
        <is>
          <t>State-Fuel Level Increment</t>
        </is>
      </c>
      <c r="D5640" s="129" t="n">
        <v>99999</v>
      </c>
      <c r="E5640" s="130" t="inlineStr">
        <is>
          <t>MN</t>
        </is>
      </c>
      <c r="F5640" s="130" t="inlineStr">
        <is>
          <t>NAICS-22 Cogen</t>
        </is>
      </c>
      <c r="G5640" s="130" t="inlineStr">
        <is>
          <t>GT</t>
        </is>
      </c>
      <c r="H5640" s="130" t="inlineStr">
        <is>
          <t>NG</t>
        </is>
      </c>
      <c r="I5640" s="130" t="inlineStr">
        <is>
          <t>NG</t>
        </is>
      </c>
      <c r="J5640" s="131" t="n">
        <v>129504.46</v>
      </c>
      <c r="K5640" s="129" t="n">
        <v>2020</v>
      </c>
      <c r="L5640" s="120">
        <f>IF(VLOOKUP(H5640,'Cross-Page Data'!$D$4:$F$48,3,FALSE)="natural gas",VLOOKUP(G5640,'Cross-Page Data'!$I$4:$J$19,2,FALSE),IF(VLOOKUP(H5640,'Cross-Page Data'!$D$4:$F$48,3,FALSE)="solar",IF(G5640="PV","solar PV","solar thermal"),IF(VLOOKUP(H5640,'Cross-Page Data'!$D$4:$F$48,3,FALSE)="wind",VLOOKUP(G5640,'Cross-Page Data'!$I$4:$J$19,2,FALSE),IF(VLOOKUP(H5640,'Cross-Page Data'!$D$4:$F$48,3,FALSE)="hydro",VLOOKUP(G5640,'Cross-Page Data'!$I$4:$J$19,2,FALSE),VLOOKUP(H5640,'Cross-Page Data'!$D$4:$F$48,3,FALSE)))))</f>
        <v/>
      </c>
      <c r="M5640" s="120">
        <f>IF(AND($P$2=FALSE,OR(F5640="Commercial NAICS Cogen",F5640="Industrial NAICS Cogen",F5640="NAICS-22 Cogen")),FALSE,IF(AND($P$3=FALSE,OR(F5640="Commercial NAICS Cogen",F5640="Commercial NAICS Non-Cogen",F5640="Industrial NAICS Cogen", F5640="industrial NAICS non-Cogen")),FALSE, TRUE))</f>
        <v/>
      </c>
    </row>
    <row r="5641">
      <c r="A5641" s="129" t="n">
        <v>99999</v>
      </c>
      <c r="B5641" s="130" t="inlineStr">
        <is>
          <t>State-Fuel Level Increment</t>
        </is>
      </c>
      <c r="C5641" s="130" t="inlineStr">
        <is>
          <t>State-Fuel Level Increment</t>
        </is>
      </c>
      <c r="D5641" s="129" t="n">
        <v>99999</v>
      </c>
      <c r="E5641" s="130" t="inlineStr">
        <is>
          <t>MO</t>
        </is>
      </c>
      <c r="F5641" s="130" t="inlineStr">
        <is>
          <t>Electric Utility</t>
        </is>
      </c>
      <c r="G5641" s="130" t="inlineStr">
        <is>
          <t>GT</t>
        </is>
      </c>
      <c r="H5641" s="130" t="inlineStr">
        <is>
          <t>NG</t>
        </is>
      </c>
      <c r="I5641" s="130" t="inlineStr">
        <is>
          <t>NG</t>
        </is>
      </c>
      <c r="J5641" s="131" t="n">
        <v>1069475.6</v>
      </c>
      <c r="K5641" s="129" t="n">
        <v>2020</v>
      </c>
      <c r="L5641" s="120">
        <f>IF(VLOOKUP(H5641,'Cross-Page Data'!$D$4:$F$48,3,FALSE)="natural gas",VLOOKUP(G5641,'Cross-Page Data'!$I$4:$J$19,2,FALSE),IF(VLOOKUP(H5641,'Cross-Page Data'!$D$4:$F$48,3,FALSE)="solar",IF(G5641="PV","solar PV","solar thermal"),IF(VLOOKUP(H5641,'Cross-Page Data'!$D$4:$F$48,3,FALSE)="wind",VLOOKUP(G5641,'Cross-Page Data'!$I$4:$J$19,2,FALSE),IF(VLOOKUP(H5641,'Cross-Page Data'!$D$4:$F$48,3,FALSE)="hydro",VLOOKUP(G5641,'Cross-Page Data'!$I$4:$J$19,2,FALSE),VLOOKUP(H5641,'Cross-Page Data'!$D$4:$F$48,3,FALSE)))))</f>
        <v/>
      </c>
      <c r="M5641" s="120">
        <f>IF(AND($P$2=FALSE,OR(F5641="Commercial NAICS Cogen",F5641="Industrial NAICS Cogen",F5641="NAICS-22 Cogen")),FALSE,IF(AND($P$3=FALSE,OR(F5641="Commercial NAICS Cogen",F5641="Commercial NAICS Non-Cogen",F5641="Industrial NAICS Cogen", F5641="industrial NAICS non-Cogen")),FALSE, TRUE))</f>
        <v/>
      </c>
    </row>
    <row r="5642">
      <c r="A5642" s="129" t="n">
        <v>99999</v>
      </c>
      <c r="B5642" s="130" t="inlineStr">
        <is>
          <t>State-Fuel Level Increment</t>
        </is>
      </c>
      <c r="C5642" s="130" t="inlineStr">
        <is>
          <t>State-Fuel Level Increment</t>
        </is>
      </c>
      <c r="D5642" s="129" t="n">
        <v>99999</v>
      </c>
      <c r="E5642" s="130" t="inlineStr">
        <is>
          <t>MO</t>
        </is>
      </c>
      <c r="F5642" s="130" t="inlineStr">
        <is>
          <t>Electric Utility</t>
        </is>
      </c>
      <c r="G5642" s="130" t="inlineStr">
        <is>
          <t>GT</t>
        </is>
      </c>
      <c r="H5642" s="130" t="inlineStr">
        <is>
          <t>NG</t>
        </is>
      </c>
      <c r="I5642" s="130" t="inlineStr">
        <is>
          <t>NG</t>
        </is>
      </c>
      <c r="J5642" s="131" t="n">
        <v>195040.83</v>
      </c>
      <c r="K5642" s="129" t="n">
        <v>2020</v>
      </c>
      <c r="L5642" s="120">
        <f>IF(VLOOKUP(H5642,'Cross-Page Data'!$D$4:$F$48,3,FALSE)="natural gas",VLOOKUP(G5642,'Cross-Page Data'!$I$4:$J$19,2,FALSE),IF(VLOOKUP(H5642,'Cross-Page Data'!$D$4:$F$48,3,FALSE)="solar",IF(G5642="PV","solar PV","solar thermal"),IF(VLOOKUP(H5642,'Cross-Page Data'!$D$4:$F$48,3,FALSE)="wind",VLOOKUP(G5642,'Cross-Page Data'!$I$4:$J$19,2,FALSE),IF(VLOOKUP(H5642,'Cross-Page Data'!$D$4:$F$48,3,FALSE)="hydro",VLOOKUP(G5642,'Cross-Page Data'!$I$4:$J$19,2,FALSE),VLOOKUP(H5642,'Cross-Page Data'!$D$4:$F$48,3,FALSE)))))</f>
        <v/>
      </c>
      <c r="M5642" s="120">
        <f>IF(AND($P$2=FALSE,OR(F5642="Commercial NAICS Cogen",F5642="Industrial NAICS Cogen",F5642="NAICS-22 Cogen")),FALSE,IF(AND($P$3=FALSE,OR(F5642="Commercial NAICS Cogen",F5642="Commercial NAICS Non-Cogen",F5642="Industrial NAICS Cogen", F5642="industrial NAICS non-Cogen")),FALSE, TRUE))</f>
        <v/>
      </c>
    </row>
    <row r="5643">
      <c r="A5643" s="129" t="n">
        <v>99999</v>
      </c>
      <c r="B5643" s="130" t="inlineStr">
        <is>
          <t>State-Fuel Level Increment</t>
        </is>
      </c>
      <c r="C5643" s="130" t="inlineStr">
        <is>
          <t>State-Fuel Level Increment</t>
        </is>
      </c>
      <c r="D5643" s="129" t="n">
        <v>99999</v>
      </c>
      <c r="E5643" s="130" t="inlineStr">
        <is>
          <t>MS</t>
        </is>
      </c>
      <c r="F5643" s="130" t="inlineStr">
        <is>
          <t>Electric Utility</t>
        </is>
      </c>
      <c r="G5643" s="130" t="inlineStr">
        <is>
          <t>GT</t>
        </is>
      </c>
      <c r="H5643" s="130" t="inlineStr">
        <is>
          <t>NG</t>
        </is>
      </c>
      <c r="I5643" s="130" t="inlineStr">
        <is>
          <t>NG</t>
        </is>
      </c>
      <c r="J5643" s="131" t="n">
        <v>520340.08</v>
      </c>
      <c r="K5643" s="129" t="n">
        <v>2020</v>
      </c>
      <c r="L5643" s="120">
        <f>IF(VLOOKUP(H5643,'Cross-Page Data'!$D$4:$F$48,3,FALSE)="natural gas",VLOOKUP(G5643,'Cross-Page Data'!$I$4:$J$19,2,FALSE),IF(VLOOKUP(H5643,'Cross-Page Data'!$D$4:$F$48,3,FALSE)="solar",IF(G5643="PV","solar PV","solar thermal"),IF(VLOOKUP(H5643,'Cross-Page Data'!$D$4:$F$48,3,FALSE)="wind",VLOOKUP(G5643,'Cross-Page Data'!$I$4:$J$19,2,FALSE),IF(VLOOKUP(H5643,'Cross-Page Data'!$D$4:$F$48,3,FALSE)="hydro",VLOOKUP(G5643,'Cross-Page Data'!$I$4:$J$19,2,FALSE),VLOOKUP(H5643,'Cross-Page Data'!$D$4:$F$48,3,FALSE)))))</f>
        <v/>
      </c>
      <c r="M5643" s="120">
        <f>IF(AND($P$2=FALSE,OR(F5643="Commercial NAICS Cogen",F5643="Industrial NAICS Cogen",F5643="NAICS-22 Cogen")),FALSE,IF(AND($P$3=FALSE,OR(F5643="Commercial NAICS Cogen",F5643="Commercial NAICS Non-Cogen",F5643="Industrial NAICS Cogen", F5643="industrial NAICS non-Cogen")),FALSE, TRUE))</f>
        <v/>
      </c>
    </row>
    <row r="5644">
      <c r="A5644" s="129" t="n">
        <v>99999</v>
      </c>
      <c r="B5644" s="130" t="inlineStr">
        <is>
          <t>State-Fuel Level Increment</t>
        </is>
      </c>
      <c r="C5644" s="130" t="inlineStr">
        <is>
          <t>State-Fuel Level Increment</t>
        </is>
      </c>
      <c r="D5644" s="129" t="n">
        <v>99999</v>
      </c>
      <c r="E5644" s="130" t="inlineStr">
        <is>
          <t>MS</t>
        </is>
      </c>
      <c r="F5644" s="130" t="inlineStr">
        <is>
          <t>Industrial NAICS Cogen</t>
        </is>
      </c>
      <c r="G5644" s="130" t="inlineStr">
        <is>
          <t>GT</t>
        </is>
      </c>
      <c r="H5644" s="130" t="inlineStr">
        <is>
          <t>NG</t>
        </is>
      </c>
      <c r="I5644" s="130" t="inlineStr">
        <is>
          <t>NG</t>
        </is>
      </c>
      <c r="J5644" s="131" t="n">
        <v>86458.11599999999</v>
      </c>
      <c r="K5644" s="129" t="n">
        <v>2020</v>
      </c>
      <c r="L5644" s="120">
        <f>IF(VLOOKUP(H5644,'Cross-Page Data'!$D$4:$F$48,3,FALSE)="natural gas",VLOOKUP(G5644,'Cross-Page Data'!$I$4:$J$19,2,FALSE),IF(VLOOKUP(H5644,'Cross-Page Data'!$D$4:$F$48,3,FALSE)="solar",IF(G5644="PV","solar PV","solar thermal"),IF(VLOOKUP(H5644,'Cross-Page Data'!$D$4:$F$48,3,FALSE)="wind",VLOOKUP(G5644,'Cross-Page Data'!$I$4:$J$19,2,FALSE),IF(VLOOKUP(H5644,'Cross-Page Data'!$D$4:$F$48,3,FALSE)="hydro",VLOOKUP(G5644,'Cross-Page Data'!$I$4:$J$19,2,FALSE),VLOOKUP(H5644,'Cross-Page Data'!$D$4:$F$48,3,FALSE)))))</f>
        <v/>
      </c>
      <c r="M5644" s="120">
        <f>IF(AND($P$2=FALSE,OR(F5644="Commercial NAICS Cogen",F5644="Industrial NAICS Cogen",F5644="NAICS-22 Cogen")),FALSE,IF(AND($P$3=FALSE,OR(F5644="Commercial NAICS Cogen",F5644="Commercial NAICS Non-Cogen",F5644="Industrial NAICS Cogen", F5644="industrial NAICS non-Cogen")),FALSE, TRUE))</f>
        <v/>
      </c>
    </row>
    <row r="5645">
      <c r="A5645" s="129" t="n">
        <v>99999</v>
      </c>
      <c r="B5645" s="130" t="inlineStr">
        <is>
          <t>State-Fuel Level Increment</t>
        </is>
      </c>
      <c r="C5645" s="130" t="inlineStr">
        <is>
          <t>State-Fuel Level Increment</t>
        </is>
      </c>
      <c r="D5645" s="129" t="n">
        <v>99999</v>
      </c>
      <c r="E5645" s="130" t="inlineStr">
        <is>
          <t>MT</t>
        </is>
      </c>
      <c r="F5645" s="130" t="inlineStr">
        <is>
          <t>Electric Utility</t>
        </is>
      </c>
      <c r="G5645" s="130" t="inlineStr">
        <is>
          <t>GT</t>
        </is>
      </c>
      <c r="H5645" s="130" t="inlineStr">
        <is>
          <t>NG</t>
        </is>
      </c>
      <c r="I5645" s="130" t="inlineStr">
        <is>
          <t>NG</t>
        </is>
      </c>
      <c r="J5645" s="131" t="n">
        <v>148921.21</v>
      </c>
      <c r="K5645" s="129" t="n">
        <v>2020</v>
      </c>
      <c r="L5645" s="120">
        <f>IF(VLOOKUP(H5645,'Cross-Page Data'!$D$4:$F$48,3,FALSE)="natural gas",VLOOKUP(G5645,'Cross-Page Data'!$I$4:$J$19,2,FALSE),IF(VLOOKUP(H5645,'Cross-Page Data'!$D$4:$F$48,3,FALSE)="solar",IF(G5645="PV","solar PV","solar thermal"),IF(VLOOKUP(H5645,'Cross-Page Data'!$D$4:$F$48,3,FALSE)="wind",VLOOKUP(G5645,'Cross-Page Data'!$I$4:$J$19,2,FALSE),IF(VLOOKUP(H5645,'Cross-Page Data'!$D$4:$F$48,3,FALSE)="hydro",VLOOKUP(G5645,'Cross-Page Data'!$I$4:$J$19,2,FALSE),VLOOKUP(H5645,'Cross-Page Data'!$D$4:$F$48,3,FALSE)))))</f>
        <v/>
      </c>
      <c r="M5645" s="120">
        <f>IF(AND($P$2=FALSE,OR(F5645="Commercial NAICS Cogen",F5645="Industrial NAICS Cogen",F5645="NAICS-22 Cogen")),FALSE,IF(AND($P$3=FALSE,OR(F5645="Commercial NAICS Cogen",F5645="Commercial NAICS Non-Cogen",F5645="Industrial NAICS Cogen", F5645="industrial NAICS non-Cogen")),FALSE, TRUE))</f>
        <v/>
      </c>
    </row>
    <row r="5646">
      <c r="A5646" s="129" t="n">
        <v>99999</v>
      </c>
      <c r="B5646" s="130" t="inlineStr">
        <is>
          <t>State-Fuel Level Increment</t>
        </is>
      </c>
      <c r="C5646" s="130" t="inlineStr">
        <is>
          <t>State-Fuel Level Increment</t>
        </is>
      </c>
      <c r="D5646" s="129" t="n">
        <v>99999</v>
      </c>
      <c r="E5646" s="130" t="inlineStr">
        <is>
          <t>NC</t>
        </is>
      </c>
      <c r="F5646" s="130" t="inlineStr">
        <is>
          <t>Electric Utility</t>
        </is>
      </c>
      <c r="G5646" s="130" t="inlineStr">
        <is>
          <t>GT</t>
        </is>
      </c>
      <c r="H5646" s="130" t="inlineStr">
        <is>
          <t>NG</t>
        </is>
      </c>
      <c r="I5646" s="130" t="inlineStr">
        <is>
          <t>NG</t>
        </is>
      </c>
      <c r="J5646" s="131" t="n">
        <v>352230.55</v>
      </c>
      <c r="K5646" s="129" t="n">
        <v>2020</v>
      </c>
      <c r="L5646" s="120">
        <f>IF(VLOOKUP(H5646,'Cross-Page Data'!$D$4:$F$48,3,FALSE)="natural gas",VLOOKUP(G5646,'Cross-Page Data'!$I$4:$J$19,2,FALSE),IF(VLOOKUP(H5646,'Cross-Page Data'!$D$4:$F$48,3,FALSE)="solar",IF(G5646="PV","solar PV","solar thermal"),IF(VLOOKUP(H5646,'Cross-Page Data'!$D$4:$F$48,3,FALSE)="wind",VLOOKUP(G5646,'Cross-Page Data'!$I$4:$J$19,2,FALSE),IF(VLOOKUP(H5646,'Cross-Page Data'!$D$4:$F$48,3,FALSE)="hydro",VLOOKUP(G5646,'Cross-Page Data'!$I$4:$J$19,2,FALSE),VLOOKUP(H5646,'Cross-Page Data'!$D$4:$F$48,3,FALSE)))))</f>
        <v/>
      </c>
      <c r="M5646" s="120">
        <f>IF(AND($P$2=FALSE,OR(F5646="Commercial NAICS Cogen",F5646="Industrial NAICS Cogen",F5646="NAICS-22 Cogen")),FALSE,IF(AND($P$3=FALSE,OR(F5646="Commercial NAICS Cogen",F5646="Commercial NAICS Non-Cogen",F5646="Industrial NAICS Cogen", F5646="industrial NAICS non-Cogen")),FALSE, TRUE))</f>
        <v/>
      </c>
    </row>
    <row r="5647">
      <c r="A5647" s="129" t="n">
        <v>99999</v>
      </c>
      <c r="B5647" s="130" t="inlineStr">
        <is>
          <t>State-Fuel Level Increment</t>
        </is>
      </c>
      <c r="C5647" s="130" t="inlineStr">
        <is>
          <t>State-Fuel Level Increment</t>
        </is>
      </c>
      <c r="D5647" s="129" t="n">
        <v>99999</v>
      </c>
      <c r="E5647" s="130" t="inlineStr">
        <is>
          <t>NC</t>
        </is>
      </c>
      <c r="F5647" s="130" t="inlineStr">
        <is>
          <t>NAICS-22 Non-Cogen</t>
        </is>
      </c>
      <c r="G5647" s="130" t="inlineStr">
        <is>
          <t>GT</t>
        </is>
      </c>
      <c r="H5647" s="130" t="inlineStr">
        <is>
          <t>NG</t>
        </is>
      </c>
      <c r="I5647" s="130" t="inlineStr">
        <is>
          <t>NG</t>
        </is>
      </c>
      <c r="J5647" s="131" t="n">
        <v>852446.36</v>
      </c>
      <c r="K5647" s="129" t="n">
        <v>2020</v>
      </c>
      <c r="L5647" s="120">
        <f>IF(VLOOKUP(H5647,'Cross-Page Data'!$D$4:$F$48,3,FALSE)="natural gas",VLOOKUP(G5647,'Cross-Page Data'!$I$4:$J$19,2,FALSE),IF(VLOOKUP(H5647,'Cross-Page Data'!$D$4:$F$48,3,FALSE)="solar",IF(G5647="PV","solar PV","solar thermal"),IF(VLOOKUP(H5647,'Cross-Page Data'!$D$4:$F$48,3,FALSE)="wind",VLOOKUP(G5647,'Cross-Page Data'!$I$4:$J$19,2,FALSE),IF(VLOOKUP(H5647,'Cross-Page Data'!$D$4:$F$48,3,FALSE)="hydro",VLOOKUP(G5647,'Cross-Page Data'!$I$4:$J$19,2,FALSE),VLOOKUP(H5647,'Cross-Page Data'!$D$4:$F$48,3,FALSE)))))</f>
        <v/>
      </c>
      <c r="M5647" s="120">
        <f>IF(AND($P$2=FALSE,OR(F5647="Commercial NAICS Cogen",F5647="Industrial NAICS Cogen",F5647="NAICS-22 Cogen")),FALSE,IF(AND($P$3=FALSE,OR(F5647="Commercial NAICS Cogen",F5647="Commercial NAICS Non-Cogen",F5647="Industrial NAICS Cogen", F5647="industrial NAICS non-Cogen")),FALSE, TRUE))</f>
        <v/>
      </c>
    </row>
    <row r="5648">
      <c r="A5648" s="129" t="n">
        <v>99999</v>
      </c>
      <c r="B5648" s="130" t="inlineStr">
        <is>
          <t>State-Fuel Level Increment</t>
        </is>
      </c>
      <c r="C5648" s="130" t="inlineStr">
        <is>
          <t>State-Fuel Level Increment</t>
        </is>
      </c>
      <c r="D5648" s="129" t="n">
        <v>99999</v>
      </c>
      <c r="E5648" s="130" t="inlineStr">
        <is>
          <t>NC</t>
        </is>
      </c>
      <c r="F5648" s="130" t="inlineStr">
        <is>
          <t>Commercial NAICS Cogen</t>
        </is>
      </c>
      <c r="G5648" s="130" t="inlineStr">
        <is>
          <t>GT</t>
        </is>
      </c>
      <c r="H5648" s="130" t="inlineStr">
        <is>
          <t>NG</t>
        </is>
      </c>
      <c r="I5648" s="130" t="inlineStr">
        <is>
          <t>NG</t>
        </is>
      </c>
      <c r="J5648" s="131" t="n">
        <v>77057.7</v>
      </c>
      <c r="K5648" s="129" t="n">
        <v>2020</v>
      </c>
      <c r="L5648" s="120">
        <f>IF(VLOOKUP(H5648,'Cross-Page Data'!$D$4:$F$48,3,FALSE)="natural gas",VLOOKUP(G5648,'Cross-Page Data'!$I$4:$J$19,2,FALSE),IF(VLOOKUP(H5648,'Cross-Page Data'!$D$4:$F$48,3,FALSE)="solar",IF(G5648="PV","solar PV","solar thermal"),IF(VLOOKUP(H5648,'Cross-Page Data'!$D$4:$F$48,3,FALSE)="wind",VLOOKUP(G5648,'Cross-Page Data'!$I$4:$J$19,2,FALSE),IF(VLOOKUP(H5648,'Cross-Page Data'!$D$4:$F$48,3,FALSE)="hydro",VLOOKUP(G5648,'Cross-Page Data'!$I$4:$J$19,2,FALSE),VLOOKUP(H5648,'Cross-Page Data'!$D$4:$F$48,3,FALSE)))))</f>
        <v/>
      </c>
      <c r="M5648" s="120">
        <f>IF(AND($P$2=FALSE,OR(F5648="Commercial NAICS Cogen",F5648="Industrial NAICS Cogen",F5648="NAICS-22 Cogen")),FALSE,IF(AND($P$3=FALSE,OR(F5648="Commercial NAICS Cogen",F5648="Commercial NAICS Non-Cogen",F5648="Industrial NAICS Cogen", F5648="industrial NAICS non-Cogen")),FALSE, TRUE))</f>
        <v/>
      </c>
    </row>
    <row r="5649">
      <c r="A5649" s="129" t="n">
        <v>99999</v>
      </c>
      <c r="B5649" s="130" t="inlineStr">
        <is>
          <t>State-Fuel Level Increment</t>
        </is>
      </c>
      <c r="C5649" s="130" t="inlineStr">
        <is>
          <t>State-Fuel Level Increment</t>
        </is>
      </c>
      <c r="D5649" s="129" t="n">
        <v>99999</v>
      </c>
      <c r="E5649" s="130" t="inlineStr">
        <is>
          <t>NC</t>
        </is>
      </c>
      <c r="F5649" s="130" t="inlineStr">
        <is>
          <t>Industrial NAICS Cogen</t>
        </is>
      </c>
      <c r="G5649" s="130" t="inlineStr">
        <is>
          <t>GT</t>
        </is>
      </c>
      <c r="H5649" s="130" t="inlineStr">
        <is>
          <t>NG</t>
        </is>
      </c>
      <c r="I5649" s="130" t="inlineStr">
        <is>
          <t>NG</t>
        </is>
      </c>
      <c r="J5649" s="131" t="n">
        <v>1601.749</v>
      </c>
      <c r="K5649" s="129" t="n">
        <v>2020</v>
      </c>
      <c r="L5649" s="120">
        <f>IF(VLOOKUP(H5649,'Cross-Page Data'!$D$4:$F$48,3,FALSE)="natural gas",VLOOKUP(G5649,'Cross-Page Data'!$I$4:$J$19,2,FALSE),IF(VLOOKUP(H5649,'Cross-Page Data'!$D$4:$F$48,3,FALSE)="solar",IF(G5649="PV","solar PV","solar thermal"),IF(VLOOKUP(H5649,'Cross-Page Data'!$D$4:$F$48,3,FALSE)="wind",VLOOKUP(G5649,'Cross-Page Data'!$I$4:$J$19,2,FALSE),IF(VLOOKUP(H5649,'Cross-Page Data'!$D$4:$F$48,3,FALSE)="hydro",VLOOKUP(G5649,'Cross-Page Data'!$I$4:$J$19,2,FALSE),VLOOKUP(H5649,'Cross-Page Data'!$D$4:$F$48,3,FALSE)))))</f>
        <v/>
      </c>
      <c r="M5649" s="120">
        <f>IF(AND($P$2=FALSE,OR(F5649="Commercial NAICS Cogen",F5649="Industrial NAICS Cogen",F5649="NAICS-22 Cogen")),FALSE,IF(AND($P$3=FALSE,OR(F5649="Commercial NAICS Cogen",F5649="Commercial NAICS Non-Cogen",F5649="Industrial NAICS Cogen", F5649="industrial NAICS non-Cogen")),FALSE, TRUE))</f>
        <v/>
      </c>
    </row>
    <row r="5650">
      <c r="A5650" s="129" t="n">
        <v>99999</v>
      </c>
      <c r="B5650" s="130" t="inlineStr">
        <is>
          <t>State-Fuel Level Increment</t>
        </is>
      </c>
      <c r="C5650" s="130" t="inlineStr">
        <is>
          <t>State-Fuel Level Increment</t>
        </is>
      </c>
      <c r="D5650" s="129" t="n">
        <v>99999</v>
      </c>
      <c r="E5650" s="130" t="inlineStr">
        <is>
          <t>ND</t>
        </is>
      </c>
      <c r="F5650" s="130" t="inlineStr">
        <is>
          <t>Electric Utility</t>
        </is>
      </c>
      <c r="G5650" s="130" t="inlineStr">
        <is>
          <t>GT</t>
        </is>
      </c>
      <c r="H5650" s="130" t="inlineStr">
        <is>
          <t>NG</t>
        </is>
      </c>
      <c r="I5650" s="130" t="inlineStr">
        <is>
          <t>NG</t>
        </is>
      </c>
      <c r="J5650" s="131" t="n">
        <v>1077323.2</v>
      </c>
      <c r="K5650" s="129" t="n">
        <v>2020</v>
      </c>
      <c r="L5650" s="120">
        <f>IF(VLOOKUP(H5650,'Cross-Page Data'!$D$4:$F$48,3,FALSE)="natural gas",VLOOKUP(G5650,'Cross-Page Data'!$I$4:$J$19,2,FALSE),IF(VLOOKUP(H5650,'Cross-Page Data'!$D$4:$F$48,3,FALSE)="solar",IF(G5650="PV","solar PV","solar thermal"),IF(VLOOKUP(H5650,'Cross-Page Data'!$D$4:$F$48,3,FALSE)="wind",VLOOKUP(G5650,'Cross-Page Data'!$I$4:$J$19,2,FALSE),IF(VLOOKUP(H5650,'Cross-Page Data'!$D$4:$F$48,3,FALSE)="hydro",VLOOKUP(G5650,'Cross-Page Data'!$I$4:$J$19,2,FALSE),VLOOKUP(H5650,'Cross-Page Data'!$D$4:$F$48,3,FALSE)))))</f>
        <v/>
      </c>
      <c r="M5650" s="120">
        <f>IF(AND($P$2=FALSE,OR(F5650="Commercial NAICS Cogen",F5650="Industrial NAICS Cogen",F5650="NAICS-22 Cogen")),FALSE,IF(AND($P$3=FALSE,OR(F5650="Commercial NAICS Cogen",F5650="Commercial NAICS Non-Cogen",F5650="Industrial NAICS Cogen", F5650="industrial NAICS non-Cogen")),FALSE, TRUE))</f>
        <v/>
      </c>
    </row>
    <row r="5651">
      <c r="A5651" s="129" t="n">
        <v>99999</v>
      </c>
      <c r="B5651" s="130" t="inlineStr">
        <is>
          <t>State-Fuel Level Increment</t>
        </is>
      </c>
      <c r="C5651" s="130" t="inlineStr">
        <is>
          <t>State-Fuel Level Increment</t>
        </is>
      </c>
      <c r="D5651" s="129" t="n">
        <v>99999</v>
      </c>
      <c r="E5651" s="130" t="inlineStr">
        <is>
          <t>NE</t>
        </is>
      </c>
      <c r="F5651" s="130" t="inlineStr">
        <is>
          <t>Electric Utility</t>
        </is>
      </c>
      <c r="G5651" s="130" t="inlineStr">
        <is>
          <t>GT</t>
        </is>
      </c>
      <c r="H5651" s="130" t="inlineStr">
        <is>
          <t>NG</t>
        </is>
      </c>
      <c r="I5651" s="130" t="inlineStr">
        <is>
          <t>NG</t>
        </is>
      </c>
      <c r="J5651" s="131" t="n">
        <v>565396.53</v>
      </c>
      <c r="K5651" s="129" t="n">
        <v>2020</v>
      </c>
      <c r="L5651" s="120">
        <f>IF(VLOOKUP(H5651,'Cross-Page Data'!$D$4:$F$48,3,FALSE)="natural gas",VLOOKUP(G5651,'Cross-Page Data'!$I$4:$J$19,2,FALSE),IF(VLOOKUP(H5651,'Cross-Page Data'!$D$4:$F$48,3,FALSE)="solar",IF(G5651="PV","solar PV","solar thermal"),IF(VLOOKUP(H5651,'Cross-Page Data'!$D$4:$F$48,3,FALSE)="wind",VLOOKUP(G5651,'Cross-Page Data'!$I$4:$J$19,2,FALSE),IF(VLOOKUP(H5651,'Cross-Page Data'!$D$4:$F$48,3,FALSE)="hydro",VLOOKUP(G5651,'Cross-Page Data'!$I$4:$J$19,2,FALSE),VLOOKUP(H5651,'Cross-Page Data'!$D$4:$F$48,3,FALSE)))))</f>
        <v/>
      </c>
      <c r="M5651" s="120">
        <f>IF(AND($P$2=FALSE,OR(F5651="Commercial NAICS Cogen",F5651="Industrial NAICS Cogen",F5651="NAICS-22 Cogen")),FALSE,IF(AND($P$3=FALSE,OR(F5651="Commercial NAICS Cogen",F5651="Commercial NAICS Non-Cogen",F5651="Industrial NAICS Cogen", F5651="industrial NAICS non-Cogen")),FALSE, TRUE))</f>
        <v/>
      </c>
    </row>
    <row r="5652">
      <c r="A5652" s="129" t="n">
        <v>99999</v>
      </c>
      <c r="B5652" s="130" t="inlineStr">
        <is>
          <t>State-Fuel Level Increment</t>
        </is>
      </c>
      <c r="C5652" s="130" t="inlineStr">
        <is>
          <t>State-Fuel Level Increment</t>
        </is>
      </c>
      <c r="D5652" s="129" t="n">
        <v>99999</v>
      </c>
      <c r="E5652" s="130" t="inlineStr">
        <is>
          <t>NJ</t>
        </is>
      </c>
      <c r="F5652" s="130" t="inlineStr">
        <is>
          <t>Electric Utility</t>
        </is>
      </c>
      <c r="G5652" s="130" t="inlineStr">
        <is>
          <t>GT</t>
        </is>
      </c>
      <c r="H5652" s="130" t="inlineStr">
        <is>
          <t>NG</t>
        </is>
      </c>
      <c r="I5652" s="130" t="inlineStr">
        <is>
          <t>NG</t>
        </is>
      </c>
      <c r="J5652" s="131" t="n">
        <v>84767.16</v>
      </c>
      <c r="K5652" s="129" t="n">
        <v>2020</v>
      </c>
      <c r="L5652" s="120">
        <f>IF(VLOOKUP(H5652,'Cross-Page Data'!$D$4:$F$48,3,FALSE)="natural gas",VLOOKUP(G5652,'Cross-Page Data'!$I$4:$J$19,2,FALSE),IF(VLOOKUP(H5652,'Cross-Page Data'!$D$4:$F$48,3,FALSE)="solar",IF(G5652="PV","solar PV","solar thermal"),IF(VLOOKUP(H5652,'Cross-Page Data'!$D$4:$F$48,3,FALSE)="wind",VLOOKUP(G5652,'Cross-Page Data'!$I$4:$J$19,2,FALSE),IF(VLOOKUP(H5652,'Cross-Page Data'!$D$4:$F$48,3,FALSE)="hydro",VLOOKUP(G5652,'Cross-Page Data'!$I$4:$J$19,2,FALSE),VLOOKUP(H5652,'Cross-Page Data'!$D$4:$F$48,3,FALSE)))))</f>
        <v/>
      </c>
      <c r="M5652" s="120">
        <f>IF(AND($P$2=FALSE,OR(F5652="Commercial NAICS Cogen",F5652="Industrial NAICS Cogen",F5652="NAICS-22 Cogen")),FALSE,IF(AND($P$3=FALSE,OR(F5652="Commercial NAICS Cogen",F5652="Commercial NAICS Non-Cogen",F5652="Industrial NAICS Cogen", F5652="industrial NAICS non-Cogen")),FALSE, TRUE))</f>
        <v/>
      </c>
    </row>
    <row r="5653">
      <c r="A5653" s="129" t="n">
        <v>99999</v>
      </c>
      <c r="B5653" s="130" t="inlineStr">
        <is>
          <t>State-Fuel Level Increment</t>
        </is>
      </c>
      <c r="C5653" s="130" t="inlineStr">
        <is>
          <t>State-Fuel Level Increment</t>
        </is>
      </c>
      <c r="D5653" s="129" t="n">
        <v>99999</v>
      </c>
      <c r="E5653" s="130" t="inlineStr">
        <is>
          <t>NJ</t>
        </is>
      </c>
      <c r="F5653" s="130" t="inlineStr">
        <is>
          <t>NAICS-22 Non-Cogen</t>
        </is>
      </c>
      <c r="G5653" s="130" t="inlineStr">
        <is>
          <t>GT</t>
        </is>
      </c>
      <c r="H5653" s="130" t="inlineStr">
        <is>
          <t>NG</t>
        </is>
      </c>
      <c r="I5653" s="130" t="inlineStr">
        <is>
          <t>NG</t>
        </is>
      </c>
      <c r="J5653" s="131" t="n">
        <v>699564.95</v>
      </c>
      <c r="K5653" s="129" t="n">
        <v>2020</v>
      </c>
      <c r="L5653" s="120">
        <f>IF(VLOOKUP(H5653,'Cross-Page Data'!$D$4:$F$48,3,FALSE)="natural gas",VLOOKUP(G5653,'Cross-Page Data'!$I$4:$J$19,2,FALSE),IF(VLOOKUP(H5653,'Cross-Page Data'!$D$4:$F$48,3,FALSE)="solar",IF(G5653="PV","solar PV","solar thermal"),IF(VLOOKUP(H5653,'Cross-Page Data'!$D$4:$F$48,3,FALSE)="wind",VLOOKUP(G5653,'Cross-Page Data'!$I$4:$J$19,2,FALSE),IF(VLOOKUP(H5653,'Cross-Page Data'!$D$4:$F$48,3,FALSE)="hydro",VLOOKUP(G5653,'Cross-Page Data'!$I$4:$J$19,2,FALSE),VLOOKUP(H5653,'Cross-Page Data'!$D$4:$F$48,3,FALSE)))))</f>
        <v/>
      </c>
      <c r="M5653" s="120">
        <f>IF(AND($P$2=FALSE,OR(F5653="Commercial NAICS Cogen",F5653="Industrial NAICS Cogen",F5653="NAICS-22 Cogen")),FALSE,IF(AND($P$3=FALSE,OR(F5653="Commercial NAICS Cogen",F5653="Commercial NAICS Non-Cogen",F5653="Industrial NAICS Cogen", F5653="industrial NAICS non-Cogen")),FALSE, TRUE))</f>
        <v/>
      </c>
    </row>
    <row r="5654">
      <c r="A5654" s="129" t="n">
        <v>99999</v>
      </c>
      <c r="B5654" s="130" t="inlineStr">
        <is>
          <t>State-Fuel Level Increment</t>
        </is>
      </c>
      <c r="C5654" s="130" t="inlineStr">
        <is>
          <t>State-Fuel Level Increment</t>
        </is>
      </c>
      <c r="D5654" s="129" t="n">
        <v>99999</v>
      </c>
      <c r="E5654" s="130" t="inlineStr">
        <is>
          <t>NJ</t>
        </is>
      </c>
      <c r="F5654" s="130" t="inlineStr">
        <is>
          <t>Commercial NAICS Cogen</t>
        </is>
      </c>
      <c r="G5654" s="130" t="inlineStr">
        <is>
          <t>GT</t>
        </is>
      </c>
      <c r="H5654" s="130" t="inlineStr">
        <is>
          <t>NG</t>
        </is>
      </c>
      <c r="I5654" s="130" t="inlineStr">
        <is>
          <t>NG</t>
        </is>
      </c>
      <c r="J5654" s="131" t="n">
        <v>67683.60000000001</v>
      </c>
      <c r="K5654" s="129" t="n">
        <v>2020</v>
      </c>
      <c r="L5654" s="120">
        <f>IF(VLOOKUP(H5654,'Cross-Page Data'!$D$4:$F$48,3,FALSE)="natural gas",VLOOKUP(G5654,'Cross-Page Data'!$I$4:$J$19,2,FALSE),IF(VLOOKUP(H5654,'Cross-Page Data'!$D$4:$F$48,3,FALSE)="solar",IF(G5654="PV","solar PV","solar thermal"),IF(VLOOKUP(H5654,'Cross-Page Data'!$D$4:$F$48,3,FALSE)="wind",VLOOKUP(G5654,'Cross-Page Data'!$I$4:$J$19,2,FALSE),IF(VLOOKUP(H5654,'Cross-Page Data'!$D$4:$F$48,3,FALSE)="hydro",VLOOKUP(G5654,'Cross-Page Data'!$I$4:$J$19,2,FALSE),VLOOKUP(H5654,'Cross-Page Data'!$D$4:$F$48,3,FALSE)))))</f>
        <v/>
      </c>
      <c r="M5654" s="120">
        <f>IF(AND($P$2=FALSE,OR(F5654="Commercial NAICS Cogen",F5654="Industrial NAICS Cogen",F5654="NAICS-22 Cogen")),FALSE,IF(AND($P$3=FALSE,OR(F5654="Commercial NAICS Cogen",F5654="Commercial NAICS Non-Cogen",F5654="Industrial NAICS Cogen", F5654="industrial NAICS non-Cogen")),FALSE, TRUE))</f>
        <v/>
      </c>
    </row>
    <row r="5655">
      <c r="A5655" s="129" t="n">
        <v>99999</v>
      </c>
      <c r="B5655" s="130" t="inlineStr">
        <is>
          <t>State-Fuel Level Increment</t>
        </is>
      </c>
      <c r="C5655" s="130" t="inlineStr">
        <is>
          <t>State-Fuel Level Increment</t>
        </is>
      </c>
      <c r="D5655" s="129" t="n">
        <v>99999</v>
      </c>
      <c r="E5655" s="130" t="inlineStr">
        <is>
          <t>NJ</t>
        </is>
      </c>
      <c r="F5655" s="130" t="inlineStr">
        <is>
          <t>Industrial NAICS Cogen</t>
        </is>
      </c>
      <c r="G5655" s="130" t="inlineStr">
        <is>
          <t>GT</t>
        </is>
      </c>
      <c r="H5655" s="130" t="inlineStr">
        <is>
          <t>NG</t>
        </is>
      </c>
      <c r="I5655" s="130" t="inlineStr">
        <is>
          <t>NG</t>
        </is>
      </c>
      <c r="J5655" s="131" t="n">
        <v>19210.512</v>
      </c>
      <c r="K5655" s="129" t="n">
        <v>2020</v>
      </c>
      <c r="L5655" s="120">
        <f>IF(VLOOKUP(H5655,'Cross-Page Data'!$D$4:$F$48,3,FALSE)="natural gas",VLOOKUP(G5655,'Cross-Page Data'!$I$4:$J$19,2,FALSE),IF(VLOOKUP(H5655,'Cross-Page Data'!$D$4:$F$48,3,FALSE)="solar",IF(G5655="PV","solar PV","solar thermal"),IF(VLOOKUP(H5655,'Cross-Page Data'!$D$4:$F$48,3,FALSE)="wind",VLOOKUP(G5655,'Cross-Page Data'!$I$4:$J$19,2,FALSE),IF(VLOOKUP(H5655,'Cross-Page Data'!$D$4:$F$48,3,FALSE)="hydro",VLOOKUP(G5655,'Cross-Page Data'!$I$4:$J$19,2,FALSE),VLOOKUP(H5655,'Cross-Page Data'!$D$4:$F$48,3,FALSE)))))</f>
        <v/>
      </c>
      <c r="M5655" s="120">
        <f>IF(AND($P$2=FALSE,OR(F5655="Commercial NAICS Cogen",F5655="Industrial NAICS Cogen",F5655="NAICS-22 Cogen")),FALSE,IF(AND($P$3=FALSE,OR(F5655="Commercial NAICS Cogen",F5655="Commercial NAICS Non-Cogen",F5655="Industrial NAICS Cogen", F5655="industrial NAICS non-Cogen")),FALSE, TRUE))</f>
        <v/>
      </c>
    </row>
    <row r="5656">
      <c r="A5656" s="129" t="n">
        <v>99999</v>
      </c>
      <c r="B5656" s="130" t="inlineStr">
        <is>
          <t>State-Fuel Level Increment</t>
        </is>
      </c>
      <c r="C5656" s="130" t="inlineStr">
        <is>
          <t>State-Fuel Level Increment</t>
        </is>
      </c>
      <c r="D5656" s="129" t="n">
        <v>99999</v>
      </c>
      <c r="E5656" s="130" t="inlineStr">
        <is>
          <t>NM</t>
        </is>
      </c>
      <c r="F5656" s="130" t="inlineStr">
        <is>
          <t>Electric Utility</t>
        </is>
      </c>
      <c r="G5656" s="130" t="inlineStr">
        <is>
          <t>GT</t>
        </is>
      </c>
      <c r="H5656" s="130" t="inlineStr">
        <is>
          <t>NG</t>
        </is>
      </c>
      <c r="I5656" s="130" t="inlineStr">
        <is>
          <t>NG</t>
        </is>
      </c>
      <c r="J5656" s="131" t="n">
        <v>521167.6</v>
      </c>
      <c r="K5656" s="129" t="n">
        <v>2020</v>
      </c>
      <c r="L5656" s="120">
        <f>IF(VLOOKUP(H5656,'Cross-Page Data'!$D$4:$F$48,3,FALSE)="natural gas",VLOOKUP(G5656,'Cross-Page Data'!$I$4:$J$19,2,FALSE),IF(VLOOKUP(H5656,'Cross-Page Data'!$D$4:$F$48,3,FALSE)="solar",IF(G5656="PV","solar PV","solar thermal"),IF(VLOOKUP(H5656,'Cross-Page Data'!$D$4:$F$48,3,FALSE)="wind",VLOOKUP(G5656,'Cross-Page Data'!$I$4:$J$19,2,FALSE),IF(VLOOKUP(H5656,'Cross-Page Data'!$D$4:$F$48,3,FALSE)="hydro",VLOOKUP(G5656,'Cross-Page Data'!$I$4:$J$19,2,FALSE),VLOOKUP(H5656,'Cross-Page Data'!$D$4:$F$48,3,FALSE)))))</f>
        <v/>
      </c>
      <c r="M5656" s="120">
        <f>IF(AND($P$2=FALSE,OR(F5656="Commercial NAICS Cogen",F5656="Industrial NAICS Cogen",F5656="NAICS-22 Cogen")),FALSE,IF(AND($P$3=FALSE,OR(F5656="Commercial NAICS Cogen",F5656="Commercial NAICS Non-Cogen",F5656="Industrial NAICS Cogen", F5656="industrial NAICS non-Cogen")),FALSE, TRUE))</f>
        <v/>
      </c>
    </row>
    <row r="5657">
      <c r="A5657" s="129" t="n">
        <v>99999</v>
      </c>
      <c r="B5657" s="130" t="inlineStr">
        <is>
          <t>State-Fuel Level Increment</t>
        </is>
      </c>
      <c r="C5657" s="130" t="inlineStr">
        <is>
          <t>State-Fuel Level Increment</t>
        </is>
      </c>
      <c r="D5657" s="129" t="n">
        <v>99999</v>
      </c>
      <c r="E5657" s="130" t="inlineStr">
        <is>
          <t>NM</t>
        </is>
      </c>
      <c r="F5657" s="130" t="inlineStr">
        <is>
          <t>NAICS-22 Non-Cogen</t>
        </is>
      </c>
      <c r="G5657" s="130" t="inlineStr">
        <is>
          <t>GT</t>
        </is>
      </c>
      <c r="H5657" s="130" t="inlineStr">
        <is>
          <t>NG</t>
        </is>
      </c>
      <c r="I5657" s="130" t="inlineStr">
        <is>
          <t>NG</t>
        </is>
      </c>
      <c r="J5657" s="131" t="n">
        <v>116181.73</v>
      </c>
      <c r="K5657" s="129" t="n">
        <v>2020</v>
      </c>
      <c r="L5657" s="120">
        <f>IF(VLOOKUP(H5657,'Cross-Page Data'!$D$4:$F$48,3,FALSE)="natural gas",VLOOKUP(G5657,'Cross-Page Data'!$I$4:$J$19,2,FALSE),IF(VLOOKUP(H5657,'Cross-Page Data'!$D$4:$F$48,3,FALSE)="solar",IF(G5657="PV","solar PV","solar thermal"),IF(VLOOKUP(H5657,'Cross-Page Data'!$D$4:$F$48,3,FALSE)="wind",VLOOKUP(G5657,'Cross-Page Data'!$I$4:$J$19,2,FALSE),IF(VLOOKUP(H5657,'Cross-Page Data'!$D$4:$F$48,3,FALSE)="hydro",VLOOKUP(G5657,'Cross-Page Data'!$I$4:$J$19,2,FALSE),VLOOKUP(H5657,'Cross-Page Data'!$D$4:$F$48,3,FALSE)))))</f>
        <v/>
      </c>
      <c r="M5657" s="120">
        <f>IF(AND($P$2=FALSE,OR(F5657="Commercial NAICS Cogen",F5657="Industrial NAICS Cogen",F5657="NAICS-22 Cogen")),FALSE,IF(AND($P$3=FALSE,OR(F5657="Commercial NAICS Cogen",F5657="Commercial NAICS Non-Cogen",F5657="Industrial NAICS Cogen", F5657="industrial NAICS non-Cogen")),FALSE, TRUE))</f>
        <v/>
      </c>
    </row>
    <row r="5658">
      <c r="A5658" s="129" t="n">
        <v>99999</v>
      </c>
      <c r="B5658" s="130" t="inlineStr">
        <is>
          <t>State-Fuel Level Increment</t>
        </is>
      </c>
      <c r="C5658" s="130" t="inlineStr">
        <is>
          <t>State-Fuel Level Increment</t>
        </is>
      </c>
      <c r="D5658" s="129" t="n">
        <v>99999</v>
      </c>
      <c r="E5658" s="130" t="inlineStr">
        <is>
          <t>NM</t>
        </is>
      </c>
      <c r="F5658" s="130" t="inlineStr">
        <is>
          <t>Commercial NAICS Cogen</t>
        </is>
      </c>
      <c r="G5658" s="130" t="inlineStr">
        <is>
          <t>GT</t>
        </is>
      </c>
      <c r="H5658" s="130" t="inlineStr">
        <is>
          <t>NG</t>
        </is>
      </c>
      <c r="I5658" s="130" t="inlineStr">
        <is>
          <t>NG</t>
        </is>
      </c>
      <c r="J5658" s="131" t="n">
        <v>63548.966</v>
      </c>
      <c r="K5658" s="129" t="n">
        <v>2020</v>
      </c>
      <c r="L5658" s="120">
        <f>IF(VLOOKUP(H5658,'Cross-Page Data'!$D$4:$F$48,3,FALSE)="natural gas",VLOOKUP(G5658,'Cross-Page Data'!$I$4:$J$19,2,FALSE),IF(VLOOKUP(H5658,'Cross-Page Data'!$D$4:$F$48,3,FALSE)="solar",IF(G5658="PV","solar PV","solar thermal"),IF(VLOOKUP(H5658,'Cross-Page Data'!$D$4:$F$48,3,FALSE)="wind",VLOOKUP(G5658,'Cross-Page Data'!$I$4:$J$19,2,FALSE),IF(VLOOKUP(H5658,'Cross-Page Data'!$D$4:$F$48,3,FALSE)="hydro",VLOOKUP(G5658,'Cross-Page Data'!$I$4:$J$19,2,FALSE),VLOOKUP(H5658,'Cross-Page Data'!$D$4:$F$48,3,FALSE)))))</f>
        <v/>
      </c>
      <c r="M5658" s="120">
        <f>IF(AND($P$2=FALSE,OR(F5658="Commercial NAICS Cogen",F5658="Industrial NAICS Cogen",F5658="NAICS-22 Cogen")),FALSE,IF(AND($P$3=FALSE,OR(F5658="Commercial NAICS Cogen",F5658="Commercial NAICS Non-Cogen",F5658="Industrial NAICS Cogen", F5658="industrial NAICS non-Cogen")),FALSE, TRUE))</f>
        <v/>
      </c>
    </row>
    <row r="5659">
      <c r="A5659" s="129" t="n">
        <v>99999</v>
      </c>
      <c r="B5659" s="130" t="inlineStr">
        <is>
          <t>State-Fuel Level Increment</t>
        </is>
      </c>
      <c r="C5659" s="130" t="inlineStr">
        <is>
          <t>State-Fuel Level Increment</t>
        </is>
      </c>
      <c r="D5659" s="129" t="n">
        <v>99999</v>
      </c>
      <c r="E5659" s="130" t="inlineStr">
        <is>
          <t>NV</t>
        </is>
      </c>
      <c r="F5659" s="130" t="inlineStr">
        <is>
          <t>Electric Utility</t>
        </is>
      </c>
      <c r="G5659" s="130" t="inlineStr">
        <is>
          <t>GT</t>
        </is>
      </c>
      <c r="H5659" s="130" t="inlineStr">
        <is>
          <t>NG</t>
        </is>
      </c>
      <c r="I5659" s="130" t="inlineStr">
        <is>
          <t>NG</t>
        </is>
      </c>
      <c r="J5659" s="131" t="n">
        <v>104511.81</v>
      </c>
      <c r="K5659" s="129" t="n">
        <v>2020</v>
      </c>
      <c r="L5659" s="120">
        <f>IF(VLOOKUP(H5659,'Cross-Page Data'!$D$4:$F$48,3,FALSE)="natural gas",VLOOKUP(G5659,'Cross-Page Data'!$I$4:$J$19,2,FALSE),IF(VLOOKUP(H5659,'Cross-Page Data'!$D$4:$F$48,3,FALSE)="solar",IF(G5659="PV","solar PV","solar thermal"),IF(VLOOKUP(H5659,'Cross-Page Data'!$D$4:$F$48,3,FALSE)="wind",VLOOKUP(G5659,'Cross-Page Data'!$I$4:$J$19,2,FALSE),IF(VLOOKUP(H5659,'Cross-Page Data'!$D$4:$F$48,3,FALSE)="hydro",VLOOKUP(G5659,'Cross-Page Data'!$I$4:$J$19,2,FALSE),VLOOKUP(H5659,'Cross-Page Data'!$D$4:$F$48,3,FALSE)))))</f>
        <v/>
      </c>
      <c r="M5659" s="120">
        <f>IF(AND($P$2=FALSE,OR(F5659="Commercial NAICS Cogen",F5659="Industrial NAICS Cogen",F5659="NAICS-22 Cogen")),FALSE,IF(AND($P$3=FALSE,OR(F5659="Commercial NAICS Cogen",F5659="Commercial NAICS Non-Cogen",F5659="Industrial NAICS Cogen", F5659="industrial NAICS non-Cogen")),FALSE, TRUE))</f>
        <v/>
      </c>
    </row>
    <row r="5660">
      <c r="A5660" s="129" t="n">
        <v>99999</v>
      </c>
      <c r="B5660" s="130" t="inlineStr">
        <is>
          <t>State-Fuel Level Increment</t>
        </is>
      </c>
      <c r="C5660" s="130" t="inlineStr">
        <is>
          <t>State-Fuel Level Increment</t>
        </is>
      </c>
      <c r="D5660" s="129" t="n">
        <v>99999</v>
      </c>
      <c r="E5660" s="130" t="inlineStr">
        <is>
          <t>NY</t>
        </is>
      </c>
      <c r="F5660" s="130" t="inlineStr">
        <is>
          <t>Electric Utility</t>
        </is>
      </c>
      <c r="G5660" s="130" t="inlineStr">
        <is>
          <t>GT</t>
        </is>
      </c>
      <c r="H5660" s="130" t="inlineStr">
        <is>
          <t>NG</t>
        </is>
      </c>
      <c r="I5660" s="130" t="inlineStr">
        <is>
          <t>NG</t>
        </is>
      </c>
      <c r="J5660" s="131" t="n">
        <v>583622.38</v>
      </c>
      <c r="K5660" s="129" t="n">
        <v>2020</v>
      </c>
      <c r="L5660" s="120">
        <f>IF(VLOOKUP(H5660,'Cross-Page Data'!$D$4:$F$48,3,FALSE)="natural gas",VLOOKUP(G5660,'Cross-Page Data'!$I$4:$J$19,2,FALSE),IF(VLOOKUP(H5660,'Cross-Page Data'!$D$4:$F$48,3,FALSE)="solar",IF(G5660="PV","solar PV","solar thermal"),IF(VLOOKUP(H5660,'Cross-Page Data'!$D$4:$F$48,3,FALSE)="wind",VLOOKUP(G5660,'Cross-Page Data'!$I$4:$J$19,2,FALSE),IF(VLOOKUP(H5660,'Cross-Page Data'!$D$4:$F$48,3,FALSE)="hydro",VLOOKUP(G5660,'Cross-Page Data'!$I$4:$J$19,2,FALSE),VLOOKUP(H5660,'Cross-Page Data'!$D$4:$F$48,3,FALSE)))))</f>
        <v/>
      </c>
      <c r="M5660" s="120">
        <f>IF(AND($P$2=FALSE,OR(F5660="Commercial NAICS Cogen",F5660="Industrial NAICS Cogen",F5660="NAICS-22 Cogen")),FALSE,IF(AND($P$3=FALSE,OR(F5660="Commercial NAICS Cogen",F5660="Commercial NAICS Non-Cogen",F5660="Industrial NAICS Cogen", F5660="industrial NAICS non-Cogen")),FALSE, TRUE))</f>
        <v/>
      </c>
    </row>
    <row r="5661">
      <c r="A5661" s="129" t="n">
        <v>99999</v>
      </c>
      <c r="B5661" s="130" t="inlineStr">
        <is>
          <t>State-Fuel Level Increment</t>
        </is>
      </c>
      <c r="C5661" s="130" t="inlineStr">
        <is>
          <t>State-Fuel Level Increment</t>
        </is>
      </c>
      <c r="D5661" s="129" t="n">
        <v>99999</v>
      </c>
      <c r="E5661" s="130" t="inlineStr">
        <is>
          <t>NY</t>
        </is>
      </c>
      <c r="F5661" s="130" t="inlineStr">
        <is>
          <t>NAICS-22 Non-Cogen</t>
        </is>
      </c>
      <c r="G5661" s="130" t="inlineStr">
        <is>
          <t>GT</t>
        </is>
      </c>
      <c r="H5661" s="130" t="inlineStr">
        <is>
          <t>NG</t>
        </is>
      </c>
      <c r="I5661" s="130" t="inlineStr">
        <is>
          <t>NG</t>
        </is>
      </c>
      <c r="J5661" s="131" t="n">
        <v>630149.85</v>
      </c>
      <c r="K5661" s="129" t="n">
        <v>2020</v>
      </c>
      <c r="L5661" s="120">
        <f>IF(VLOOKUP(H5661,'Cross-Page Data'!$D$4:$F$48,3,FALSE)="natural gas",VLOOKUP(G5661,'Cross-Page Data'!$I$4:$J$19,2,FALSE),IF(VLOOKUP(H5661,'Cross-Page Data'!$D$4:$F$48,3,FALSE)="solar",IF(G5661="PV","solar PV","solar thermal"),IF(VLOOKUP(H5661,'Cross-Page Data'!$D$4:$F$48,3,FALSE)="wind",VLOOKUP(G5661,'Cross-Page Data'!$I$4:$J$19,2,FALSE),IF(VLOOKUP(H5661,'Cross-Page Data'!$D$4:$F$48,3,FALSE)="hydro",VLOOKUP(G5661,'Cross-Page Data'!$I$4:$J$19,2,FALSE),VLOOKUP(H5661,'Cross-Page Data'!$D$4:$F$48,3,FALSE)))))</f>
        <v/>
      </c>
      <c r="M5661" s="120">
        <f>IF(AND($P$2=FALSE,OR(F5661="Commercial NAICS Cogen",F5661="Industrial NAICS Cogen",F5661="NAICS-22 Cogen")),FALSE,IF(AND($P$3=FALSE,OR(F5661="Commercial NAICS Cogen",F5661="Commercial NAICS Non-Cogen",F5661="Industrial NAICS Cogen", F5661="industrial NAICS non-Cogen")),FALSE, TRUE))</f>
        <v/>
      </c>
    </row>
    <row r="5662">
      <c r="A5662" s="129" t="n">
        <v>99999</v>
      </c>
      <c r="B5662" s="130" t="inlineStr">
        <is>
          <t>State-Fuel Level Increment</t>
        </is>
      </c>
      <c r="C5662" s="130" t="inlineStr">
        <is>
          <t>State-Fuel Level Increment</t>
        </is>
      </c>
      <c r="D5662" s="129" t="n">
        <v>99999</v>
      </c>
      <c r="E5662" s="130" t="inlineStr">
        <is>
          <t>NY</t>
        </is>
      </c>
      <c r="F5662" s="130" t="inlineStr">
        <is>
          <t>NAICS-22 Cogen</t>
        </is>
      </c>
      <c r="G5662" s="130" t="inlineStr">
        <is>
          <t>GT</t>
        </is>
      </c>
      <c r="H5662" s="130" t="inlineStr">
        <is>
          <t>NG</t>
        </is>
      </c>
      <c r="I5662" s="130" t="inlineStr">
        <is>
          <t>NG</t>
        </is>
      </c>
      <c r="J5662" s="131" t="n">
        <v>307675.42</v>
      </c>
      <c r="K5662" s="129" t="n">
        <v>2020</v>
      </c>
      <c r="L5662" s="120">
        <f>IF(VLOOKUP(H5662,'Cross-Page Data'!$D$4:$F$48,3,FALSE)="natural gas",VLOOKUP(G5662,'Cross-Page Data'!$I$4:$J$19,2,FALSE),IF(VLOOKUP(H5662,'Cross-Page Data'!$D$4:$F$48,3,FALSE)="solar",IF(G5662="PV","solar PV","solar thermal"),IF(VLOOKUP(H5662,'Cross-Page Data'!$D$4:$F$48,3,FALSE)="wind",VLOOKUP(G5662,'Cross-Page Data'!$I$4:$J$19,2,FALSE),IF(VLOOKUP(H5662,'Cross-Page Data'!$D$4:$F$48,3,FALSE)="hydro",VLOOKUP(G5662,'Cross-Page Data'!$I$4:$J$19,2,FALSE),VLOOKUP(H5662,'Cross-Page Data'!$D$4:$F$48,3,FALSE)))))</f>
        <v/>
      </c>
      <c r="M5662" s="120">
        <f>IF(AND($P$2=FALSE,OR(F5662="Commercial NAICS Cogen",F5662="Industrial NAICS Cogen",F5662="NAICS-22 Cogen")),FALSE,IF(AND($P$3=FALSE,OR(F5662="Commercial NAICS Cogen",F5662="Commercial NAICS Non-Cogen",F5662="Industrial NAICS Cogen", F5662="industrial NAICS non-Cogen")),FALSE, TRUE))</f>
        <v/>
      </c>
    </row>
    <row r="5663">
      <c r="A5663" s="129" t="n">
        <v>99999</v>
      </c>
      <c r="B5663" s="130" t="inlineStr">
        <is>
          <t>State-Fuel Level Increment</t>
        </is>
      </c>
      <c r="C5663" s="130" t="inlineStr">
        <is>
          <t>State-Fuel Level Increment</t>
        </is>
      </c>
      <c r="D5663" s="129" t="n">
        <v>99999</v>
      </c>
      <c r="E5663" s="130" t="inlineStr">
        <is>
          <t>NY</t>
        </is>
      </c>
      <c r="F5663" s="130" t="inlineStr">
        <is>
          <t>Commercial NAICS Non-Cogen</t>
        </is>
      </c>
      <c r="G5663" s="130" t="inlineStr">
        <is>
          <t>GT</t>
        </is>
      </c>
      <c r="H5663" s="130" t="inlineStr">
        <is>
          <t>NG</t>
        </is>
      </c>
      <c r="I5663" s="130" t="inlineStr">
        <is>
          <t>NG</t>
        </is>
      </c>
      <c r="J5663" s="131" t="n">
        <v>54711.754</v>
      </c>
      <c r="K5663" s="129" t="n">
        <v>2020</v>
      </c>
      <c r="L5663" s="120">
        <f>IF(VLOOKUP(H5663,'Cross-Page Data'!$D$4:$F$48,3,FALSE)="natural gas",VLOOKUP(G5663,'Cross-Page Data'!$I$4:$J$19,2,FALSE),IF(VLOOKUP(H5663,'Cross-Page Data'!$D$4:$F$48,3,FALSE)="solar",IF(G5663="PV","solar PV","solar thermal"),IF(VLOOKUP(H5663,'Cross-Page Data'!$D$4:$F$48,3,FALSE)="wind",VLOOKUP(G5663,'Cross-Page Data'!$I$4:$J$19,2,FALSE),IF(VLOOKUP(H5663,'Cross-Page Data'!$D$4:$F$48,3,FALSE)="hydro",VLOOKUP(G5663,'Cross-Page Data'!$I$4:$J$19,2,FALSE),VLOOKUP(H5663,'Cross-Page Data'!$D$4:$F$48,3,FALSE)))))</f>
        <v/>
      </c>
      <c r="M5663" s="120">
        <f>IF(AND($P$2=FALSE,OR(F5663="Commercial NAICS Cogen",F5663="Industrial NAICS Cogen",F5663="NAICS-22 Cogen")),FALSE,IF(AND($P$3=FALSE,OR(F5663="Commercial NAICS Cogen",F5663="Commercial NAICS Non-Cogen",F5663="Industrial NAICS Cogen", F5663="industrial NAICS non-Cogen")),FALSE, TRUE))</f>
        <v/>
      </c>
    </row>
    <row r="5664">
      <c r="A5664" s="129" t="n">
        <v>99999</v>
      </c>
      <c r="B5664" s="130" t="inlineStr">
        <is>
          <t>State-Fuel Level Increment</t>
        </is>
      </c>
      <c r="C5664" s="130" t="inlineStr">
        <is>
          <t>State-Fuel Level Increment</t>
        </is>
      </c>
      <c r="D5664" s="129" t="n">
        <v>99999</v>
      </c>
      <c r="E5664" s="130" t="inlineStr">
        <is>
          <t>NY</t>
        </is>
      </c>
      <c r="F5664" s="130" t="inlineStr">
        <is>
          <t>Commercial NAICS Cogen</t>
        </is>
      </c>
      <c r="G5664" s="130" t="inlineStr">
        <is>
          <t>GT</t>
        </is>
      </c>
      <c r="H5664" s="130" t="inlineStr">
        <is>
          <t>NG</t>
        </is>
      </c>
      <c r="I5664" s="130" t="inlineStr">
        <is>
          <t>NG</t>
        </is>
      </c>
      <c r="J5664" s="131" t="n">
        <v>256498.63</v>
      </c>
      <c r="K5664" s="129" t="n">
        <v>2020</v>
      </c>
      <c r="L5664" s="120">
        <f>IF(VLOOKUP(H5664,'Cross-Page Data'!$D$4:$F$48,3,FALSE)="natural gas",VLOOKUP(G5664,'Cross-Page Data'!$I$4:$J$19,2,FALSE),IF(VLOOKUP(H5664,'Cross-Page Data'!$D$4:$F$48,3,FALSE)="solar",IF(G5664="PV","solar PV","solar thermal"),IF(VLOOKUP(H5664,'Cross-Page Data'!$D$4:$F$48,3,FALSE)="wind",VLOOKUP(G5664,'Cross-Page Data'!$I$4:$J$19,2,FALSE),IF(VLOOKUP(H5664,'Cross-Page Data'!$D$4:$F$48,3,FALSE)="hydro",VLOOKUP(G5664,'Cross-Page Data'!$I$4:$J$19,2,FALSE),VLOOKUP(H5664,'Cross-Page Data'!$D$4:$F$48,3,FALSE)))))</f>
        <v/>
      </c>
      <c r="M5664" s="120">
        <f>IF(AND($P$2=FALSE,OR(F5664="Commercial NAICS Cogen",F5664="Industrial NAICS Cogen",F5664="NAICS-22 Cogen")),FALSE,IF(AND($P$3=FALSE,OR(F5664="Commercial NAICS Cogen",F5664="Commercial NAICS Non-Cogen",F5664="Industrial NAICS Cogen", F5664="industrial NAICS non-Cogen")),FALSE, TRUE))</f>
        <v/>
      </c>
    </row>
    <row r="5665">
      <c r="A5665" s="129" t="n">
        <v>99999</v>
      </c>
      <c r="B5665" s="130" t="inlineStr">
        <is>
          <t>State-Fuel Level Increment</t>
        </is>
      </c>
      <c r="C5665" s="130" t="inlineStr">
        <is>
          <t>State-Fuel Level Increment</t>
        </is>
      </c>
      <c r="D5665" s="129" t="n">
        <v>99999</v>
      </c>
      <c r="E5665" s="130" t="inlineStr">
        <is>
          <t>NY</t>
        </is>
      </c>
      <c r="F5665" s="130" t="inlineStr">
        <is>
          <t>Industrial NAICS Cogen</t>
        </is>
      </c>
      <c r="G5665" s="130" t="inlineStr">
        <is>
          <t>GT</t>
        </is>
      </c>
      <c r="H5665" s="130" t="inlineStr">
        <is>
          <t>NG</t>
        </is>
      </c>
      <c r="I5665" s="130" t="inlineStr">
        <is>
          <t>NG</t>
        </is>
      </c>
      <c r="J5665" s="131" t="n">
        <v>16748.467</v>
      </c>
      <c r="K5665" s="129" t="n">
        <v>2020</v>
      </c>
      <c r="L5665" s="120">
        <f>IF(VLOOKUP(H5665,'Cross-Page Data'!$D$4:$F$48,3,FALSE)="natural gas",VLOOKUP(G5665,'Cross-Page Data'!$I$4:$J$19,2,FALSE),IF(VLOOKUP(H5665,'Cross-Page Data'!$D$4:$F$48,3,FALSE)="solar",IF(G5665="PV","solar PV","solar thermal"),IF(VLOOKUP(H5665,'Cross-Page Data'!$D$4:$F$48,3,FALSE)="wind",VLOOKUP(G5665,'Cross-Page Data'!$I$4:$J$19,2,FALSE),IF(VLOOKUP(H5665,'Cross-Page Data'!$D$4:$F$48,3,FALSE)="hydro",VLOOKUP(G5665,'Cross-Page Data'!$I$4:$J$19,2,FALSE),VLOOKUP(H5665,'Cross-Page Data'!$D$4:$F$48,3,FALSE)))))</f>
        <v/>
      </c>
      <c r="M5665" s="120">
        <f>IF(AND($P$2=FALSE,OR(F5665="Commercial NAICS Cogen",F5665="Industrial NAICS Cogen",F5665="NAICS-22 Cogen")),FALSE,IF(AND($P$3=FALSE,OR(F5665="Commercial NAICS Cogen",F5665="Commercial NAICS Non-Cogen",F5665="Industrial NAICS Cogen", F5665="industrial NAICS non-Cogen")),FALSE, TRUE))</f>
        <v/>
      </c>
    </row>
    <row r="5666">
      <c r="A5666" s="129" t="n">
        <v>99999</v>
      </c>
      <c r="B5666" s="130" t="inlineStr">
        <is>
          <t>State-Fuel Level Increment</t>
        </is>
      </c>
      <c r="C5666" s="130" t="inlineStr">
        <is>
          <t>State-Fuel Level Increment</t>
        </is>
      </c>
      <c r="D5666" s="129" t="n">
        <v>99999</v>
      </c>
      <c r="E5666" s="130" t="inlineStr">
        <is>
          <t>OH</t>
        </is>
      </c>
      <c r="F5666" s="130" t="inlineStr">
        <is>
          <t>Electric Utility</t>
        </is>
      </c>
      <c r="G5666" s="130" t="inlineStr">
        <is>
          <t>GT</t>
        </is>
      </c>
      <c r="H5666" s="130" t="inlineStr">
        <is>
          <t>NG</t>
        </is>
      </c>
      <c r="I5666" s="130" t="inlineStr">
        <is>
          <t>NG</t>
        </is>
      </c>
      <c r="J5666" s="131" t="n">
        <v>873358.74</v>
      </c>
      <c r="K5666" s="129" t="n">
        <v>2020</v>
      </c>
      <c r="L5666" s="120">
        <f>IF(VLOOKUP(H5666,'Cross-Page Data'!$D$4:$F$48,3,FALSE)="natural gas",VLOOKUP(G5666,'Cross-Page Data'!$I$4:$J$19,2,FALSE),IF(VLOOKUP(H5666,'Cross-Page Data'!$D$4:$F$48,3,FALSE)="solar",IF(G5666="PV","solar PV","solar thermal"),IF(VLOOKUP(H5666,'Cross-Page Data'!$D$4:$F$48,3,FALSE)="wind",VLOOKUP(G5666,'Cross-Page Data'!$I$4:$J$19,2,FALSE),IF(VLOOKUP(H5666,'Cross-Page Data'!$D$4:$F$48,3,FALSE)="hydro",VLOOKUP(G5666,'Cross-Page Data'!$I$4:$J$19,2,FALSE),VLOOKUP(H5666,'Cross-Page Data'!$D$4:$F$48,3,FALSE)))))</f>
        <v/>
      </c>
      <c r="M5666" s="120">
        <f>IF(AND($P$2=FALSE,OR(F5666="Commercial NAICS Cogen",F5666="Industrial NAICS Cogen",F5666="NAICS-22 Cogen")),FALSE,IF(AND($P$3=FALSE,OR(F5666="Commercial NAICS Cogen",F5666="Commercial NAICS Non-Cogen",F5666="Industrial NAICS Cogen", F5666="industrial NAICS non-Cogen")),FALSE, TRUE))</f>
        <v/>
      </c>
    </row>
    <row r="5667">
      <c r="A5667" s="129" t="n">
        <v>99999</v>
      </c>
      <c r="B5667" s="130" t="inlineStr">
        <is>
          <t>State-Fuel Level Increment</t>
        </is>
      </c>
      <c r="C5667" s="130" t="inlineStr">
        <is>
          <t>State-Fuel Level Increment</t>
        </is>
      </c>
      <c r="D5667" s="129" t="n">
        <v>99999</v>
      </c>
      <c r="E5667" s="130" t="inlineStr">
        <is>
          <t>OH</t>
        </is>
      </c>
      <c r="F5667" s="130" t="inlineStr">
        <is>
          <t>NAICS-22 Non-Cogen</t>
        </is>
      </c>
      <c r="G5667" s="130" t="inlineStr">
        <is>
          <t>GT</t>
        </is>
      </c>
      <c r="H5667" s="130" t="inlineStr">
        <is>
          <t>NG</t>
        </is>
      </c>
      <c r="I5667" s="130" t="inlineStr">
        <is>
          <t>NG</t>
        </is>
      </c>
      <c r="J5667" s="131" t="n">
        <v>2800372.2</v>
      </c>
      <c r="K5667" s="129" t="n">
        <v>2020</v>
      </c>
      <c r="L5667" s="120">
        <f>IF(VLOOKUP(H5667,'Cross-Page Data'!$D$4:$F$48,3,FALSE)="natural gas",VLOOKUP(G5667,'Cross-Page Data'!$I$4:$J$19,2,FALSE),IF(VLOOKUP(H5667,'Cross-Page Data'!$D$4:$F$48,3,FALSE)="solar",IF(G5667="PV","solar PV","solar thermal"),IF(VLOOKUP(H5667,'Cross-Page Data'!$D$4:$F$48,3,FALSE)="wind",VLOOKUP(G5667,'Cross-Page Data'!$I$4:$J$19,2,FALSE),IF(VLOOKUP(H5667,'Cross-Page Data'!$D$4:$F$48,3,FALSE)="hydro",VLOOKUP(G5667,'Cross-Page Data'!$I$4:$J$19,2,FALSE),VLOOKUP(H5667,'Cross-Page Data'!$D$4:$F$48,3,FALSE)))))</f>
        <v/>
      </c>
      <c r="M5667" s="120">
        <f>IF(AND($P$2=FALSE,OR(F5667="Commercial NAICS Cogen",F5667="Industrial NAICS Cogen",F5667="NAICS-22 Cogen")),FALSE,IF(AND($P$3=FALSE,OR(F5667="Commercial NAICS Cogen",F5667="Commercial NAICS Non-Cogen",F5667="Industrial NAICS Cogen", F5667="industrial NAICS non-Cogen")),FALSE, TRUE))</f>
        <v/>
      </c>
    </row>
    <row r="5668">
      <c r="A5668" s="129" t="n">
        <v>99999</v>
      </c>
      <c r="B5668" s="130" t="inlineStr">
        <is>
          <t>State-Fuel Level Increment</t>
        </is>
      </c>
      <c r="C5668" s="130" t="inlineStr">
        <is>
          <t>State-Fuel Level Increment</t>
        </is>
      </c>
      <c r="D5668" s="129" t="n">
        <v>99999</v>
      </c>
      <c r="E5668" s="130" t="inlineStr">
        <is>
          <t>OK</t>
        </is>
      </c>
      <c r="F5668" s="130" t="inlineStr">
        <is>
          <t>Electric Utility</t>
        </is>
      </c>
      <c r="G5668" s="130" t="inlineStr">
        <is>
          <t>GT</t>
        </is>
      </c>
      <c r="H5668" s="130" t="inlineStr">
        <is>
          <t>NG</t>
        </is>
      </c>
      <c r="I5668" s="130" t="inlineStr">
        <is>
          <t>NG</t>
        </is>
      </c>
      <c r="J5668" s="131" t="n">
        <v>706937.26</v>
      </c>
      <c r="K5668" s="129" t="n">
        <v>2020</v>
      </c>
      <c r="L5668" s="120">
        <f>IF(VLOOKUP(H5668,'Cross-Page Data'!$D$4:$F$48,3,FALSE)="natural gas",VLOOKUP(G5668,'Cross-Page Data'!$I$4:$J$19,2,FALSE),IF(VLOOKUP(H5668,'Cross-Page Data'!$D$4:$F$48,3,FALSE)="solar",IF(G5668="PV","solar PV","solar thermal"),IF(VLOOKUP(H5668,'Cross-Page Data'!$D$4:$F$48,3,FALSE)="wind",VLOOKUP(G5668,'Cross-Page Data'!$I$4:$J$19,2,FALSE),IF(VLOOKUP(H5668,'Cross-Page Data'!$D$4:$F$48,3,FALSE)="hydro",VLOOKUP(G5668,'Cross-Page Data'!$I$4:$J$19,2,FALSE),VLOOKUP(H5668,'Cross-Page Data'!$D$4:$F$48,3,FALSE)))))</f>
        <v/>
      </c>
      <c r="M5668" s="120">
        <f>IF(AND($P$2=FALSE,OR(F5668="Commercial NAICS Cogen",F5668="Industrial NAICS Cogen",F5668="NAICS-22 Cogen")),FALSE,IF(AND($P$3=FALSE,OR(F5668="Commercial NAICS Cogen",F5668="Commercial NAICS Non-Cogen",F5668="Industrial NAICS Cogen", F5668="industrial NAICS non-Cogen")),FALSE, TRUE))</f>
        <v/>
      </c>
    </row>
    <row r="5669">
      <c r="A5669" s="129" t="n">
        <v>99999</v>
      </c>
      <c r="B5669" s="130" t="inlineStr">
        <is>
          <t>State-Fuel Level Increment</t>
        </is>
      </c>
      <c r="C5669" s="130" t="inlineStr">
        <is>
          <t>State-Fuel Level Increment</t>
        </is>
      </c>
      <c r="D5669" s="129" t="n">
        <v>99999</v>
      </c>
      <c r="E5669" s="130" t="inlineStr">
        <is>
          <t>OR</t>
        </is>
      </c>
      <c r="F5669" s="130" t="inlineStr">
        <is>
          <t>Electric Utility</t>
        </is>
      </c>
      <c r="G5669" s="130" t="inlineStr">
        <is>
          <t>GT</t>
        </is>
      </c>
      <c r="H5669" s="130" t="inlineStr">
        <is>
          <t>NG</t>
        </is>
      </c>
      <c r="I5669" s="130" t="inlineStr">
        <is>
          <t>NG</t>
        </is>
      </c>
      <c r="J5669" s="131" t="n">
        <v>9185.450999999999</v>
      </c>
      <c r="K5669" s="129" t="n">
        <v>2020</v>
      </c>
      <c r="L5669" s="120">
        <f>IF(VLOOKUP(H5669,'Cross-Page Data'!$D$4:$F$48,3,FALSE)="natural gas",VLOOKUP(G5669,'Cross-Page Data'!$I$4:$J$19,2,FALSE),IF(VLOOKUP(H5669,'Cross-Page Data'!$D$4:$F$48,3,FALSE)="solar",IF(G5669="PV","solar PV","solar thermal"),IF(VLOOKUP(H5669,'Cross-Page Data'!$D$4:$F$48,3,FALSE)="wind",VLOOKUP(G5669,'Cross-Page Data'!$I$4:$J$19,2,FALSE),IF(VLOOKUP(H5669,'Cross-Page Data'!$D$4:$F$48,3,FALSE)="hydro",VLOOKUP(G5669,'Cross-Page Data'!$I$4:$J$19,2,FALSE),VLOOKUP(H5669,'Cross-Page Data'!$D$4:$F$48,3,FALSE)))))</f>
        <v/>
      </c>
      <c r="M5669" s="120">
        <f>IF(AND($P$2=FALSE,OR(F5669="Commercial NAICS Cogen",F5669="Industrial NAICS Cogen",F5669="NAICS-22 Cogen")),FALSE,IF(AND($P$3=FALSE,OR(F5669="Commercial NAICS Cogen",F5669="Commercial NAICS Non-Cogen",F5669="Industrial NAICS Cogen", F5669="industrial NAICS non-Cogen")),FALSE, TRUE))</f>
        <v/>
      </c>
    </row>
    <row r="5670">
      <c r="A5670" s="129" t="n">
        <v>99999</v>
      </c>
      <c r="B5670" s="130" t="inlineStr">
        <is>
          <t>State-Fuel Level Increment</t>
        </is>
      </c>
      <c r="C5670" s="130" t="inlineStr">
        <is>
          <t>State-Fuel Level Increment</t>
        </is>
      </c>
      <c r="D5670" s="129" t="n">
        <v>99999</v>
      </c>
      <c r="E5670" s="130" t="inlineStr">
        <is>
          <t>OR</t>
        </is>
      </c>
      <c r="F5670" s="130" t="inlineStr">
        <is>
          <t>NAICS-22 Non-Cogen</t>
        </is>
      </c>
      <c r="G5670" s="130" t="inlineStr">
        <is>
          <t>GT</t>
        </is>
      </c>
      <c r="H5670" s="130" t="inlineStr">
        <is>
          <t>NG</t>
        </is>
      </c>
      <c r="I5670" s="130" t="inlineStr">
        <is>
          <t>NG</t>
        </is>
      </c>
      <c r="J5670" s="131" t="n">
        <v>93843.978</v>
      </c>
      <c r="K5670" s="129" t="n">
        <v>2020</v>
      </c>
      <c r="L5670" s="120">
        <f>IF(VLOOKUP(H5670,'Cross-Page Data'!$D$4:$F$48,3,FALSE)="natural gas",VLOOKUP(G5670,'Cross-Page Data'!$I$4:$J$19,2,FALSE),IF(VLOOKUP(H5670,'Cross-Page Data'!$D$4:$F$48,3,FALSE)="solar",IF(G5670="PV","solar PV","solar thermal"),IF(VLOOKUP(H5670,'Cross-Page Data'!$D$4:$F$48,3,FALSE)="wind",VLOOKUP(G5670,'Cross-Page Data'!$I$4:$J$19,2,FALSE),IF(VLOOKUP(H5670,'Cross-Page Data'!$D$4:$F$48,3,FALSE)="hydro",VLOOKUP(G5670,'Cross-Page Data'!$I$4:$J$19,2,FALSE),VLOOKUP(H5670,'Cross-Page Data'!$D$4:$F$48,3,FALSE)))))</f>
        <v/>
      </c>
      <c r="M5670" s="120">
        <f>IF(AND($P$2=FALSE,OR(F5670="Commercial NAICS Cogen",F5670="Industrial NAICS Cogen",F5670="NAICS-22 Cogen")),FALSE,IF(AND($P$3=FALSE,OR(F5670="Commercial NAICS Cogen",F5670="Commercial NAICS Non-Cogen",F5670="Industrial NAICS Cogen", F5670="industrial NAICS non-Cogen")),FALSE, TRUE))</f>
        <v/>
      </c>
    </row>
    <row r="5671">
      <c r="A5671" s="129" t="n">
        <v>99999</v>
      </c>
      <c r="B5671" s="130" t="inlineStr">
        <is>
          <t>State-Fuel Level Increment</t>
        </is>
      </c>
      <c r="C5671" s="130" t="inlineStr">
        <is>
          <t>State-Fuel Level Increment</t>
        </is>
      </c>
      <c r="D5671" s="129" t="n">
        <v>99999</v>
      </c>
      <c r="E5671" s="130" t="inlineStr">
        <is>
          <t>PA</t>
        </is>
      </c>
      <c r="F5671" s="130" t="inlineStr">
        <is>
          <t>NAICS-22 Non-Cogen</t>
        </is>
      </c>
      <c r="G5671" s="130" t="inlineStr">
        <is>
          <t>GT</t>
        </is>
      </c>
      <c r="H5671" s="130" t="inlineStr">
        <is>
          <t>NG</t>
        </is>
      </c>
      <c r="I5671" s="130" t="inlineStr">
        <is>
          <t>NG</t>
        </is>
      </c>
      <c r="J5671" s="131" t="n">
        <v>746431.1</v>
      </c>
      <c r="K5671" s="129" t="n">
        <v>2020</v>
      </c>
      <c r="L5671" s="120">
        <f>IF(VLOOKUP(H5671,'Cross-Page Data'!$D$4:$F$48,3,FALSE)="natural gas",VLOOKUP(G5671,'Cross-Page Data'!$I$4:$J$19,2,FALSE),IF(VLOOKUP(H5671,'Cross-Page Data'!$D$4:$F$48,3,FALSE)="solar",IF(G5671="PV","solar PV","solar thermal"),IF(VLOOKUP(H5671,'Cross-Page Data'!$D$4:$F$48,3,FALSE)="wind",VLOOKUP(G5671,'Cross-Page Data'!$I$4:$J$19,2,FALSE),IF(VLOOKUP(H5671,'Cross-Page Data'!$D$4:$F$48,3,FALSE)="hydro",VLOOKUP(G5671,'Cross-Page Data'!$I$4:$J$19,2,FALSE),VLOOKUP(H5671,'Cross-Page Data'!$D$4:$F$48,3,FALSE)))))</f>
        <v/>
      </c>
      <c r="M5671" s="120">
        <f>IF(AND($P$2=FALSE,OR(F5671="Commercial NAICS Cogen",F5671="Industrial NAICS Cogen",F5671="NAICS-22 Cogen")),FALSE,IF(AND($P$3=FALSE,OR(F5671="Commercial NAICS Cogen",F5671="Commercial NAICS Non-Cogen",F5671="Industrial NAICS Cogen", F5671="industrial NAICS non-Cogen")),FALSE, TRUE))</f>
        <v/>
      </c>
    </row>
    <row r="5672">
      <c r="A5672" s="129" t="n">
        <v>99999</v>
      </c>
      <c r="B5672" s="130" t="inlineStr">
        <is>
          <t>State-Fuel Level Increment</t>
        </is>
      </c>
      <c r="C5672" s="130" t="inlineStr">
        <is>
          <t>State-Fuel Level Increment</t>
        </is>
      </c>
      <c r="D5672" s="129" t="n">
        <v>99999</v>
      </c>
      <c r="E5672" s="130" t="inlineStr">
        <is>
          <t>PA</t>
        </is>
      </c>
      <c r="F5672" s="130" t="inlineStr">
        <is>
          <t>NAICS-22 Cogen</t>
        </is>
      </c>
      <c r="G5672" s="130" t="inlineStr">
        <is>
          <t>GT</t>
        </is>
      </c>
      <c r="H5672" s="130" t="inlineStr">
        <is>
          <t>NG</t>
        </is>
      </c>
      <c r="I5672" s="130" t="inlineStr">
        <is>
          <t>NG</t>
        </is>
      </c>
      <c r="J5672" s="131" t="n">
        <v>804675.86</v>
      </c>
      <c r="K5672" s="129" t="n">
        <v>2020</v>
      </c>
      <c r="L5672" s="120">
        <f>IF(VLOOKUP(H5672,'Cross-Page Data'!$D$4:$F$48,3,FALSE)="natural gas",VLOOKUP(G5672,'Cross-Page Data'!$I$4:$J$19,2,FALSE),IF(VLOOKUP(H5672,'Cross-Page Data'!$D$4:$F$48,3,FALSE)="solar",IF(G5672="PV","solar PV","solar thermal"),IF(VLOOKUP(H5672,'Cross-Page Data'!$D$4:$F$48,3,FALSE)="wind",VLOOKUP(G5672,'Cross-Page Data'!$I$4:$J$19,2,FALSE),IF(VLOOKUP(H5672,'Cross-Page Data'!$D$4:$F$48,3,FALSE)="hydro",VLOOKUP(G5672,'Cross-Page Data'!$I$4:$J$19,2,FALSE),VLOOKUP(H5672,'Cross-Page Data'!$D$4:$F$48,3,FALSE)))))</f>
        <v/>
      </c>
      <c r="M5672" s="120">
        <f>IF(AND($P$2=FALSE,OR(F5672="Commercial NAICS Cogen",F5672="Industrial NAICS Cogen",F5672="NAICS-22 Cogen")),FALSE,IF(AND($P$3=FALSE,OR(F5672="Commercial NAICS Cogen",F5672="Commercial NAICS Non-Cogen",F5672="Industrial NAICS Cogen", F5672="industrial NAICS non-Cogen")),FALSE, TRUE))</f>
        <v/>
      </c>
    </row>
    <row r="5673">
      <c r="A5673" s="129" t="n">
        <v>99999</v>
      </c>
      <c r="B5673" s="130" t="inlineStr">
        <is>
          <t>State-Fuel Level Increment</t>
        </is>
      </c>
      <c r="C5673" s="130" t="inlineStr">
        <is>
          <t>State-Fuel Level Increment</t>
        </is>
      </c>
      <c r="D5673" s="129" t="n">
        <v>99999</v>
      </c>
      <c r="E5673" s="130" t="inlineStr">
        <is>
          <t>PA</t>
        </is>
      </c>
      <c r="F5673" s="130" t="inlineStr">
        <is>
          <t>Industrial NAICS Cogen</t>
        </is>
      </c>
      <c r="G5673" s="130" t="inlineStr">
        <is>
          <t>GT</t>
        </is>
      </c>
      <c r="H5673" s="130" t="inlineStr">
        <is>
          <t>NG</t>
        </is>
      </c>
      <c r="I5673" s="130" t="inlineStr">
        <is>
          <t>NG</t>
        </is>
      </c>
      <c r="J5673" s="131" t="n">
        <v>1205920.3</v>
      </c>
      <c r="K5673" s="129" t="n">
        <v>2020</v>
      </c>
      <c r="L5673" s="120">
        <f>IF(VLOOKUP(H5673,'Cross-Page Data'!$D$4:$F$48,3,FALSE)="natural gas",VLOOKUP(G5673,'Cross-Page Data'!$I$4:$J$19,2,FALSE),IF(VLOOKUP(H5673,'Cross-Page Data'!$D$4:$F$48,3,FALSE)="solar",IF(G5673="PV","solar PV","solar thermal"),IF(VLOOKUP(H5673,'Cross-Page Data'!$D$4:$F$48,3,FALSE)="wind",VLOOKUP(G5673,'Cross-Page Data'!$I$4:$J$19,2,FALSE),IF(VLOOKUP(H5673,'Cross-Page Data'!$D$4:$F$48,3,FALSE)="hydro",VLOOKUP(G5673,'Cross-Page Data'!$I$4:$J$19,2,FALSE),VLOOKUP(H5673,'Cross-Page Data'!$D$4:$F$48,3,FALSE)))))</f>
        <v/>
      </c>
      <c r="M5673" s="120">
        <f>IF(AND($P$2=FALSE,OR(F5673="Commercial NAICS Cogen",F5673="Industrial NAICS Cogen",F5673="NAICS-22 Cogen")),FALSE,IF(AND($P$3=FALSE,OR(F5673="Commercial NAICS Cogen",F5673="Commercial NAICS Non-Cogen",F5673="Industrial NAICS Cogen", F5673="industrial NAICS non-Cogen")),FALSE, TRUE))</f>
        <v/>
      </c>
    </row>
    <row r="5674">
      <c r="A5674" s="129" t="n">
        <v>99999</v>
      </c>
      <c r="B5674" s="130" t="inlineStr">
        <is>
          <t>State-Fuel Level Increment</t>
        </is>
      </c>
      <c r="C5674" s="130" t="inlineStr">
        <is>
          <t>State-Fuel Level Increment</t>
        </is>
      </c>
      <c r="D5674" s="129" t="n">
        <v>99999</v>
      </c>
      <c r="E5674" s="130" t="inlineStr">
        <is>
          <t>RI</t>
        </is>
      </c>
      <c r="F5674" s="130" t="inlineStr">
        <is>
          <t>Industrial NAICS Cogen</t>
        </is>
      </c>
      <c r="G5674" s="130" t="inlineStr">
        <is>
          <t>GT</t>
        </is>
      </c>
      <c r="H5674" s="130" t="inlineStr">
        <is>
          <t>NG</t>
        </is>
      </c>
      <c r="I5674" s="130" t="inlineStr">
        <is>
          <t>NG</t>
        </is>
      </c>
      <c r="J5674" s="131" t="n">
        <v>57167.307</v>
      </c>
      <c r="K5674" s="129" t="n">
        <v>2020</v>
      </c>
      <c r="L5674" s="120">
        <f>IF(VLOOKUP(H5674,'Cross-Page Data'!$D$4:$F$48,3,FALSE)="natural gas",VLOOKUP(G5674,'Cross-Page Data'!$I$4:$J$19,2,FALSE),IF(VLOOKUP(H5674,'Cross-Page Data'!$D$4:$F$48,3,FALSE)="solar",IF(G5674="PV","solar PV","solar thermal"),IF(VLOOKUP(H5674,'Cross-Page Data'!$D$4:$F$48,3,FALSE)="wind",VLOOKUP(G5674,'Cross-Page Data'!$I$4:$J$19,2,FALSE),IF(VLOOKUP(H5674,'Cross-Page Data'!$D$4:$F$48,3,FALSE)="hydro",VLOOKUP(G5674,'Cross-Page Data'!$I$4:$J$19,2,FALSE),VLOOKUP(H5674,'Cross-Page Data'!$D$4:$F$48,3,FALSE)))))</f>
        <v/>
      </c>
      <c r="M5674" s="120">
        <f>IF(AND($P$2=FALSE,OR(F5674="Commercial NAICS Cogen",F5674="Industrial NAICS Cogen",F5674="NAICS-22 Cogen")),FALSE,IF(AND($P$3=FALSE,OR(F5674="Commercial NAICS Cogen",F5674="Commercial NAICS Non-Cogen",F5674="Industrial NAICS Cogen", F5674="industrial NAICS non-Cogen")),FALSE, TRUE))</f>
        <v/>
      </c>
    </row>
    <row r="5675">
      <c r="A5675" s="129" t="n">
        <v>99999</v>
      </c>
      <c r="B5675" s="130" t="inlineStr">
        <is>
          <t>State-Fuel Level Increment</t>
        </is>
      </c>
      <c r="C5675" s="130" t="inlineStr">
        <is>
          <t>State-Fuel Level Increment</t>
        </is>
      </c>
      <c r="D5675" s="129" t="n">
        <v>99999</v>
      </c>
      <c r="E5675" s="130" t="inlineStr">
        <is>
          <t>SC</t>
        </is>
      </c>
      <c r="F5675" s="130" t="inlineStr">
        <is>
          <t>Electric Utility</t>
        </is>
      </c>
      <c r="G5675" s="130" t="inlineStr">
        <is>
          <t>GT</t>
        </is>
      </c>
      <c r="H5675" s="130" t="inlineStr">
        <is>
          <t>NG</t>
        </is>
      </c>
      <c r="I5675" s="130" t="inlineStr">
        <is>
          <t>NG</t>
        </is>
      </c>
      <c r="J5675" s="131" t="n">
        <v>176077.94</v>
      </c>
      <c r="K5675" s="129" t="n">
        <v>2020</v>
      </c>
      <c r="L5675" s="120">
        <f>IF(VLOOKUP(H5675,'Cross-Page Data'!$D$4:$F$48,3,FALSE)="natural gas",VLOOKUP(G5675,'Cross-Page Data'!$I$4:$J$19,2,FALSE),IF(VLOOKUP(H5675,'Cross-Page Data'!$D$4:$F$48,3,FALSE)="solar",IF(G5675="PV","solar PV","solar thermal"),IF(VLOOKUP(H5675,'Cross-Page Data'!$D$4:$F$48,3,FALSE)="wind",VLOOKUP(G5675,'Cross-Page Data'!$I$4:$J$19,2,FALSE),IF(VLOOKUP(H5675,'Cross-Page Data'!$D$4:$F$48,3,FALSE)="hydro",VLOOKUP(G5675,'Cross-Page Data'!$I$4:$J$19,2,FALSE),VLOOKUP(H5675,'Cross-Page Data'!$D$4:$F$48,3,FALSE)))))</f>
        <v/>
      </c>
      <c r="M5675" s="120">
        <f>IF(AND($P$2=FALSE,OR(F5675="Commercial NAICS Cogen",F5675="Industrial NAICS Cogen",F5675="NAICS-22 Cogen")),FALSE,IF(AND($P$3=FALSE,OR(F5675="Commercial NAICS Cogen",F5675="Commercial NAICS Non-Cogen",F5675="Industrial NAICS Cogen", F5675="industrial NAICS non-Cogen")),FALSE, TRUE))</f>
        <v/>
      </c>
    </row>
    <row r="5676">
      <c r="A5676" s="129" t="n">
        <v>99999</v>
      </c>
      <c r="B5676" s="130" t="inlineStr">
        <is>
          <t>State-Fuel Level Increment</t>
        </is>
      </c>
      <c r="C5676" s="130" t="inlineStr">
        <is>
          <t>State-Fuel Level Increment</t>
        </is>
      </c>
      <c r="D5676" s="129" t="n">
        <v>99999</v>
      </c>
      <c r="E5676" s="130" t="inlineStr">
        <is>
          <t>SC</t>
        </is>
      </c>
      <c r="F5676" s="130" t="inlineStr">
        <is>
          <t>NAICS-22 Non-Cogen</t>
        </is>
      </c>
      <c r="G5676" s="130" t="inlineStr">
        <is>
          <t>GT</t>
        </is>
      </c>
      <c r="H5676" s="130" t="inlineStr">
        <is>
          <t>NG</t>
        </is>
      </c>
      <c r="I5676" s="130" t="inlineStr">
        <is>
          <t>NG</t>
        </is>
      </c>
      <c r="J5676" s="131" t="n">
        <v>0</v>
      </c>
      <c r="K5676" s="129" t="n">
        <v>2020</v>
      </c>
      <c r="L5676" s="120">
        <f>IF(VLOOKUP(H5676,'Cross-Page Data'!$D$4:$F$48,3,FALSE)="natural gas",VLOOKUP(G5676,'Cross-Page Data'!$I$4:$J$19,2,FALSE),IF(VLOOKUP(H5676,'Cross-Page Data'!$D$4:$F$48,3,FALSE)="solar",IF(G5676="PV","solar PV","solar thermal"),IF(VLOOKUP(H5676,'Cross-Page Data'!$D$4:$F$48,3,FALSE)="wind",VLOOKUP(G5676,'Cross-Page Data'!$I$4:$J$19,2,FALSE),IF(VLOOKUP(H5676,'Cross-Page Data'!$D$4:$F$48,3,FALSE)="hydro",VLOOKUP(G5676,'Cross-Page Data'!$I$4:$J$19,2,FALSE),VLOOKUP(H5676,'Cross-Page Data'!$D$4:$F$48,3,FALSE)))))</f>
        <v/>
      </c>
      <c r="M5676" s="120">
        <f>IF(AND($P$2=FALSE,OR(F5676="Commercial NAICS Cogen",F5676="Industrial NAICS Cogen",F5676="NAICS-22 Cogen")),FALSE,IF(AND($P$3=FALSE,OR(F5676="Commercial NAICS Cogen",F5676="Commercial NAICS Non-Cogen",F5676="Industrial NAICS Cogen", F5676="industrial NAICS non-Cogen")),FALSE, TRUE))</f>
        <v/>
      </c>
    </row>
    <row r="5677">
      <c r="A5677" s="129" t="n">
        <v>99999</v>
      </c>
      <c r="B5677" s="130" t="inlineStr">
        <is>
          <t>State-Fuel Level Increment</t>
        </is>
      </c>
      <c r="C5677" s="130" t="inlineStr">
        <is>
          <t>State-Fuel Level Increment</t>
        </is>
      </c>
      <c r="D5677" s="129" t="n">
        <v>99999</v>
      </c>
      <c r="E5677" s="130" t="inlineStr">
        <is>
          <t>SC</t>
        </is>
      </c>
      <c r="F5677" s="130" t="inlineStr">
        <is>
          <t>Industrial NAICS Cogen</t>
        </is>
      </c>
      <c r="G5677" s="130" t="inlineStr">
        <is>
          <t>GT</t>
        </is>
      </c>
      <c r="H5677" s="130" t="inlineStr">
        <is>
          <t>NG</t>
        </is>
      </c>
      <c r="I5677" s="130" t="inlineStr">
        <is>
          <t>NG</t>
        </is>
      </c>
      <c r="J5677" s="131" t="n">
        <v>5376.724</v>
      </c>
      <c r="K5677" s="129" t="n">
        <v>2020</v>
      </c>
      <c r="L5677" s="120">
        <f>IF(VLOOKUP(H5677,'Cross-Page Data'!$D$4:$F$48,3,FALSE)="natural gas",VLOOKUP(G5677,'Cross-Page Data'!$I$4:$J$19,2,FALSE),IF(VLOOKUP(H5677,'Cross-Page Data'!$D$4:$F$48,3,FALSE)="solar",IF(G5677="PV","solar PV","solar thermal"),IF(VLOOKUP(H5677,'Cross-Page Data'!$D$4:$F$48,3,FALSE)="wind",VLOOKUP(G5677,'Cross-Page Data'!$I$4:$J$19,2,FALSE),IF(VLOOKUP(H5677,'Cross-Page Data'!$D$4:$F$48,3,FALSE)="hydro",VLOOKUP(G5677,'Cross-Page Data'!$I$4:$J$19,2,FALSE),VLOOKUP(H5677,'Cross-Page Data'!$D$4:$F$48,3,FALSE)))))</f>
        <v/>
      </c>
      <c r="M5677" s="120">
        <f>IF(AND($P$2=FALSE,OR(F5677="Commercial NAICS Cogen",F5677="Industrial NAICS Cogen",F5677="NAICS-22 Cogen")),FALSE,IF(AND($P$3=FALSE,OR(F5677="Commercial NAICS Cogen",F5677="Commercial NAICS Non-Cogen",F5677="Industrial NAICS Cogen", F5677="industrial NAICS non-Cogen")),FALSE, TRUE))</f>
        <v/>
      </c>
    </row>
    <row r="5678">
      <c r="A5678" s="129" t="n">
        <v>99999</v>
      </c>
      <c r="B5678" s="130" t="inlineStr">
        <is>
          <t>State-Fuel Level Increment</t>
        </is>
      </c>
      <c r="C5678" s="130" t="inlineStr">
        <is>
          <t>State-Fuel Level Increment</t>
        </is>
      </c>
      <c r="D5678" s="129" t="n">
        <v>99999</v>
      </c>
      <c r="E5678" s="130" t="inlineStr">
        <is>
          <t>SD</t>
        </is>
      </c>
      <c r="F5678" s="130" t="inlineStr">
        <is>
          <t>Electric Utility</t>
        </is>
      </c>
      <c r="G5678" s="130" t="inlineStr">
        <is>
          <t>GT</t>
        </is>
      </c>
      <c r="H5678" s="130" t="inlineStr">
        <is>
          <t>NG</t>
        </is>
      </c>
      <c r="I5678" s="130" t="inlineStr">
        <is>
          <t>NG</t>
        </is>
      </c>
      <c r="J5678" s="131" t="n">
        <v>431061.15</v>
      </c>
      <c r="K5678" s="129" t="n">
        <v>2020</v>
      </c>
      <c r="L5678" s="120">
        <f>IF(VLOOKUP(H5678,'Cross-Page Data'!$D$4:$F$48,3,FALSE)="natural gas",VLOOKUP(G5678,'Cross-Page Data'!$I$4:$J$19,2,FALSE),IF(VLOOKUP(H5678,'Cross-Page Data'!$D$4:$F$48,3,FALSE)="solar",IF(G5678="PV","solar PV","solar thermal"),IF(VLOOKUP(H5678,'Cross-Page Data'!$D$4:$F$48,3,FALSE)="wind",VLOOKUP(G5678,'Cross-Page Data'!$I$4:$J$19,2,FALSE),IF(VLOOKUP(H5678,'Cross-Page Data'!$D$4:$F$48,3,FALSE)="hydro",VLOOKUP(G5678,'Cross-Page Data'!$I$4:$J$19,2,FALSE),VLOOKUP(H5678,'Cross-Page Data'!$D$4:$F$48,3,FALSE)))))</f>
        <v/>
      </c>
      <c r="M5678" s="120">
        <f>IF(AND($P$2=FALSE,OR(F5678="Commercial NAICS Cogen",F5678="Industrial NAICS Cogen",F5678="NAICS-22 Cogen")),FALSE,IF(AND($P$3=FALSE,OR(F5678="Commercial NAICS Cogen",F5678="Commercial NAICS Non-Cogen",F5678="Industrial NAICS Cogen", F5678="industrial NAICS non-Cogen")),FALSE, TRUE))</f>
        <v/>
      </c>
    </row>
    <row r="5679">
      <c r="A5679" s="129" t="n">
        <v>99999</v>
      </c>
      <c r="B5679" s="130" t="inlineStr">
        <is>
          <t>State-Fuel Level Increment</t>
        </is>
      </c>
      <c r="C5679" s="130" t="inlineStr">
        <is>
          <t>State-Fuel Level Increment</t>
        </is>
      </c>
      <c r="D5679" s="129" t="n">
        <v>99999</v>
      </c>
      <c r="E5679" s="130" t="inlineStr">
        <is>
          <t>TN</t>
        </is>
      </c>
      <c r="F5679" s="130" t="inlineStr">
        <is>
          <t>Electric Utility</t>
        </is>
      </c>
      <c r="G5679" s="130" t="inlineStr">
        <is>
          <t>GT</t>
        </is>
      </c>
      <c r="H5679" s="130" t="inlineStr">
        <is>
          <t>NG</t>
        </is>
      </c>
      <c r="I5679" s="130" t="inlineStr">
        <is>
          <t>NG</t>
        </is>
      </c>
      <c r="J5679" s="131" t="n">
        <v>1015709.5</v>
      </c>
      <c r="K5679" s="129" t="n">
        <v>2020</v>
      </c>
      <c r="L5679" s="120">
        <f>IF(VLOOKUP(H5679,'Cross-Page Data'!$D$4:$F$48,3,FALSE)="natural gas",VLOOKUP(G5679,'Cross-Page Data'!$I$4:$J$19,2,FALSE),IF(VLOOKUP(H5679,'Cross-Page Data'!$D$4:$F$48,3,FALSE)="solar",IF(G5679="PV","solar PV","solar thermal"),IF(VLOOKUP(H5679,'Cross-Page Data'!$D$4:$F$48,3,FALSE)="wind",VLOOKUP(G5679,'Cross-Page Data'!$I$4:$J$19,2,FALSE),IF(VLOOKUP(H5679,'Cross-Page Data'!$D$4:$F$48,3,FALSE)="hydro",VLOOKUP(G5679,'Cross-Page Data'!$I$4:$J$19,2,FALSE),VLOOKUP(H5679,'Cross-Page Data'!$D$4:$F$48,3,FALSE)))))</f>
        <v/>
      </c>
      <c r="M5679" s="120">
        <f>IF(AND($P$2=FALSE,OR(F5679="Commercial NAICS Cogen",F5679="Industrial NAICS Cogen",F5679="NAICS-22 Cogen")),FALSE,IF(AND($P$3=FALSE,OR(F5679="Commercial NAICS Cogen",F5679="Commercial NAICS Non-Cogen",F5679="Industrial NAICS Cogen", F5679="industrial NAICS non-Cogen")),FALSE, TRUE))</f>
        <v/>
      </c>
    </row>
    <row r="5680">
      <c r="A5680" s="129" t="n">
        <v>99999</v>
      </c>
      <c r="B5680" s="130" t="inlineStr">
        <is>
          <t>State-Fuel Level Increment</t>
        </is>
      </c>
      <c r="C5680" s="130" t="inlineStr">
        <is>
          <t>State-Fuel Level Increment</t>
        </is>
      </c>
      <c r="D5680" s="129" t="n">
        <v>99999</v>
      </c>
      <c r="E5680" s="130" t="inlineStr">
        <is>
          <t>TN</t>
        </is>
      </c>
      <c r="F5680" s="130" t="inlineStr">
        <is>
          <t>Commercial NAICS Cogen</t>
        </is>
      </c>
      <c r="G5680" s="130" t="inlineStr">
        <is>
          <t>GT</t>
        </is>
      </c>
      <c r="H5680" s="130" t="inlineStr">
        <is>
          <t>NG</t>
        </is>
      </c>
      <c r="I5680" s="130" t="inlineStr">
        <is>
          <t>NG</t>
        </is>
      </c>
      <c r="J5680" s="131" t="n">
        <v>110214.39</v>
      </c>
      <c r="K5680" s="129" t="n">
        <v>2020</v>
      </c>
      <c r="L5680" s="120">
        <f>IF(VLOOKUP(H5680,'Cross-Page Data'!$D$4:$F$48,3,FALSE)="natural gas",VLOOKUP(G5680,'Cross-Page Data'!$I$4:$J$19,2,FALSE),IF(VLOOKUP(H5680,'Cross-Page Data'!$D$4:$F$48,3,FALSE)="solar",IF(G5680="PV","solar PV","solar thermal"),IF(VLOOKUP(H5680,'Cross-Page Data'!$D$4:$F$48,3,FALSE)="wind",VLOOKUP(G5680,'Cross-Page Data'!$I$4:$J$19,2,FALSE),IF(VLOOKUP(H5680,'Cross-Page Data'!$D$4:$F$48,3,FALSE)="hydro",VLOOKUP(G5680,'Cross-Page Data'!$I$4:$J$19,2,FALSE),VLOOKUP(H5680,'Cross-Page Data'!$D$4:$F$48,3,FALSE)))))</f>
        <v/>
      </c>
      <c r="M5680" s="120">
        <f>IF(AND($P$2=FALSE,OR(F5680="Commercial NAICS Cogen",F5680="Industrial NAICS Cogen",F5680="NAICS-22 Cogen")),FALSE,IF(AND($P$3=FALSE,OR(F5680="Commercial NAICS Cogen",F5680="Commercial NAICS Non-Cogen",F5680="Industrial NAICS Cogen", F5680="industrial NAICS non-Cogen")),FALSE, TRUE))</f>
        <v/>
      </c>
    </row>
    <row r="5681">
      <c r="A5681" s="129" t="n">
        <v>99999</v>
      </c>
      <c r="B5681" s="130" t="inlineStr">
        <is>
          <t>State-Fuel Level Increment</t>
        </is>
      </c>
      <c r="C5681" s="130" t="inlineStr">
        <is>
          <t>State-Fuel Level Increment</t>
        </is>
      </c>
      <c r="D5681" s="129" t="n">
        <v>99999</v>
      </c>
      <c r="E5681" s="130" t="inlineStr">
        <is>
          <t>TN</t>
        </is>
      </c>
      <c r="F5681" s="130" t="inlineStr">
        <is>
          <t>Industrial NAICS Cogen</t>
        </is>
      </c>
      <c r="G5681" s="130" t="inlineStr">
        <is>
          <t>GT</t>
        </is>
      </c>
      <c r="H5681" s="130" t="inlineStr">
        <is>
          <t>NG</t>
        </is>
      </c>
      <c r="I5681" s="130" t="inlineStr">
        <is>
          <t>NG</t>
        </is>
      </c>
      <c r="J5681" s="131" t="n">
        <v>404801.73</v>
      </c>
      <c r="K5681" s="129" t="n">
        <v>2020</v>
      </c>
      <c r="L5681" s="120">
        <f>IF(VLOOKUP(H5681,'Cross-Page Data'!$D$4:$F$48,3,FALSE)="natural gas",VLOOKUP(G5681,'Cross-Page Data'!$I$4:$J$19,2,FALSE),IF(VLOOKUP(H5681,'Cross-Page Data'!$D$4:$F$48,3,FALSE)="solar",IF(G5681="PV","solar PV","solar thermal"),IF(VLOOKUP(H5681,'Cross-Page Data'!$D$4:$F$48,3,FALSE)="wind",VLOOKUP(G5681,'Cross-Page Data'!$I$4:$J$19,2,FALSE),IF(VLOOKUP(H5681,'Cross-Page Data'!$D$4:$F$48,3,FALSE)="hydro",VLOOKUP(G5681,'Cross-Page Data'!$I$4:$J$19,2,FALSE),VLOOKUP(H5681,'Cross-Page Data'!$D$4:$F$48,3,FALSE)))))</f>
        <v/>
      </c>
      <c r="M5681" s="120">
        <f>IF(AND($P$2=FALSE,OR(F5681="Commercial NAICS Cogen",F5681="Industrial NAICS Cogen",F5681="NAICS-22 Cogen")),FALSE,IF(AND($P$3=FALSE,OR(F5681="Commercial NAICS Cogen",F5681="Commercial NAICS Non-Cogen",F5681="Industrial NAICS Cogen", F5681="industrial NAICS non-Cogen")),FALSE, TRUE))</f>
        <v/>
      </c>
    </row>
    <row r="5682">
      <c r="A5682" s="129" t="n">
        <v>99999</v>
      </c>
      <c r="B5682" s="130" t="inlineStr">
        <is>
          <t>State-Fuel Level Increment</t>
        </is>
      </c>
      <c r="C5682" s="130" t="inlineStr">
        <is>
          <t>State-Fuel Level Increment</t>
        </is>
      </c>
      <c r="D5682" s="129" t="n">
        <v>99999</v>
      </c>
      <c r="E5682" s="130" t="inlineStr">
        <is>
          <t>TX</t>
        </is>
      </c>
      <c r="F5682" s="130" t="inlineStr">
        <is>
          <t>Electric Utility</t>
        </is>
      </c>
      <c r="G5682" s="130" t="inlineStr">
        <is>
          <t>GT</t>
        </is>
      </c>
      <c r="H5682" s="130" t="inlineStr">
        <is>
          <t>NG</t>
        </is>
      </c>
      <c r="I5682" s="130" t="inlineStr">
        <is>
          <t>NG</t>
        </is>
      </c>
      <c r="J5682" s="131" t="n">
        <v>4217683.7</v>
      </c>
      <c r="K5682" s="129" t="n">
        <v>2020</v>
      </c>
      <c r="L5682" s="120">
        <f>IF(VLOOKUP(H5682,'Cross-Page Data'!$D$4:$F$48,3,FALSE)="natural gas",VLOOKUP(G5682,'Cross-Page Data'!$I$4:$J$19,2,FALSE),IF(VLOOKUP(H5682,'Cross-Page Data'!$D$4:$F$48,3,FALSE)="solar",IF(G5682="PV","solar PV","solar thermal"),IF(VLOOKUP(H5682,'Cross-Page Data'!$D$4:$F$48,3,FALSE)="wind",VLOOKUP(G5682,'Cross-Page Data'!$I$4:$J$19,2,FALSE),IF(VLOOKUP(H5682,'Cross-Page Data'!$D$4:$F$48,3,FALSE)="hydro",VLOOKUP(G5682,'Cross-Page Data'!$I$4:$J$19,2,FALSE),VLOOKUP(H5682,'Cross-Page Data'!$D$4:$F$48,3,FALSE)))))</f>
        <v/>
      </c>
      <c r="M5682" s="120">
        <f>IF(AND($P$2=FALSE,OR(F5682="Commercial NAICS Cogen",F5682="Industrial NAICS Cogen",F5682="NAICS-22 Cogen")),FALSE,IF(AND($P$3=FALSE,OR(F5682="Commercial NAICS Cogen",F5682="Commercial NAICS Non-Cogen",F5682="Industrial NAICS Cogen", F5682="industrial NAICS non-Cogen")),FALSE, TRUE))</f>
        <v/>
      </c>
    </row>
    <row r="5683">
      <c r="A5683" s="129" t="n">
        <v>99999</v>
      </c>
      <c r="B5683" s="130" t="inlineStr">
        <is>
          <t>State-Fuel Level Increment</t>
        </is>
      </c>
      <c r="C5683" s="130" t="inlineStr">
        <is>
          <t>State-Fuel Level Increment</t>
        </is>
      </c>
      <c r="D5683" s="129" t="n">
        <v>99999</v>
      </c>
      <c r="E5683" s="130" t="inlineStr">
        <is>
          <t>TX</t>
        </is>
      </c>
      <c r="F5683" s="130" t="inlineStr">
        <is>
          <t>Electric Utility</t>
        </is>
      </c>
      <c r="G5683" s="130" t="inlineStr">
        <is>
          <t>GT</t>
        </is>
      </c>
      <c r="H5683" s="130" t="inlineStr">
        <is>
          <t>NG</t>
        </is>
      </c>
      <c r="I5683" s="130" t="inlineStr">
        <is>
          <t>NG</t>
        </is>
      </c>
      <c r="J5683" s="131" t="n">
        <v>44743.337</v>
      </c>
      <c r="K5683" s="129" t="n">
        <v>2020</v>
      </c>
      <c r="L5683" s="120">
        <f>IF(VLOOKUP(H5683,'Cross-Page Data'!$D$4:$F$48,3,FALSE)="natural gas",VLOOKUP(G5683,'Cross-Page Data'!$I$4:$J$19,2,FALSE),IF(VLOOKUP(H5683,'Cross-Page Data'!$D$4:$F$48,3,FALSE)="solar",IF(G5683="PV","solar PV","solar thermal"),IF(VLOOKUP(H5683,'Cross-Page Data'!$D$4:$F$48,3,FALSE)="wind",VLOOKUP(G5683,'Cross-Page Data'!$I$4:$J$19,2,FALSE),IF(VLOOKUP(H5683,'Cross-Page Data'!$D$4:$F$48,3,FALSE)="hydro",VLOOKUP(G5683,'Cross-Page Data'!$I$4:$J$19,2,FALSE),VLOOKUP(H5683,'Cross-Page Data'!$D$4:$F$48,3,FALSE)))))</f>
        <v/>
      </c>
      <c r="M5683" s="120">
        <f>IF(AND($P$2=FALSE,OR(F5683="Commercial NAICS Cogen",F5683="Industrial NAICS Cogen",F5683="NAICS-22 Cogen")),FALSE,IF(AND($P$3=FALSE,OR(F5683="Commercial NAICS Cogen",F5683="Commercial NAICS Non-Cogen",F5683="Industrial NAICS Cogen", F5683="industrial NAICS non-Cogen")),FALSE, TRUE))</f>
        <v/>
      </c>
    </row>
    <row r="5684">
      <c r="A5684" s="129" t="n">
        <v>99999</v>
      </c>
      <c r="B5684" s="130" t="inlineStr">
        <is>
          <t>State-Fuel Level Increment</t>
        </is>
      </c>
      <c r="C5684" s="130" t="inlineStr">
        <is>
          <t>State-Fuel Level Increment</t>
        </is>
      </c>
      <c r="D5684" s="129" t="n">
        <v>99999</v>
      </c>
      <c r="E5684" s="130" t="inlineStr">
        <is>
          <t>TX</t>
        </is>
      </c>
      <c r="F5684" s="130" t="inlineStr">
        <is>
          <t>NAICS-22 Non-Cogen</t>
        </is>
      </c>
      <c r="G5684" s="130" t="inlineStr">
        <is>
          <t>GT</t>
        </is>
      </c>
      <c r="H5684" s="130" t="inlineStr">
        <is>
          <t>NG</t>
        </is>
      </c>
      <c r="I5684" s="130" t="inlineStr">
        <is>
          <t>NG</t>
        </is>
      </c>
      <c r="J5684" s="131" t="n">
        <v>3317832</v>
      </c>
      <c r="K5684" s="129" t="n">
        <v>2020</v>
      </c>
      <c r="L5684" s="120">
        <f>IF(VLOOKUP(H5684,'Cross-Page Data'!$D$4:$F$48,3,FALSE)="natural gas",VLOOKUP(G5684,'Cross-Page Data'!$I$4:$J$19,2,FALSE),IF(VLOOKUP(H5684,'Cross-Page Data'!$D$4:$F$48,3,FALSE)="solar",IF(G5684="PV","solar PV","solar thermal"),IF(VLOOKUP(H5684,'Cross-Page Data'!$D$4:$F$48,3,FALSE)="wind",VLOOKUP(G5684,'Cross-Page Data'!$I$4:$J$19,2,FALSE),IF(VLOOKUP(H5684,'Cross-Page Data'!$D$4:$F$48,3,FALSE)="hydro",VLOOKUP(G5684,'Cross-Page Data'!$I$4:$J$19,2,FALSE),VLOOKUP(H5684,'Cross-Page Data'!$D$4:$F$48,3,FALSE)))))</f>
        <v/>
      </c>
      <c r="M5684" s="120">
        <f>IF(AND($P$2=FALSE,OR(F5684="Commercial NAICS Cogen",F5684="Industrial NAICS Cogen",F5684="NAICS-22 Cogen")),FALSE,IF(AND($P$3=FALSE,OR(F5684="Commercial NAICS Cogen",F5684="Commercial NAICS Non-Cogen",F5684="Industrial NAICS Cogen", F5684="industrial NAICS non-Cogen")),FALSE, TRUE))</f>
        <v/>
      </c>
    </row>
    <row r="5685">
      <c r="A5685" s="129" t="n">
        <v>99999</v>
      </c>
      <c r="B5685" s="130" t="inlineStr">
        <is>
          <t>State-Fuel Level Increment</t>
        </is>
      </c>
      <c r="C5685" s="130" t="inlineStr">
        <is>
          <t>State-Fuel Level Increment</t>
        </is>
      </c>
      <c r="D5685" s="129" t="n">
        <v>99999</v>
      </c>
      <c r="E5685" s="130" t="inlineStr">
        <is>
          <t>TX</t>
        </is>
      </c>
      <c r="F5685" s="130" t="inlineStr">
        <is>
          <t>NAICS-22 Cogen</t>
        </is>
      </c>
      <c r="G5685" s="130" t="inlineStr">
        <is>
          <t>GT</t>
        </is>
      </c>
      <c r="H5685" s="130" t="inlineStr">
        <is>
          <t>NG</t>
        </is>
      </c>
      <c r="I5685" s="130" t="inlineStr">
        <is>
          <t>NG</t>
        </is>
      </c>
      <c r="J5685" s="131" t="n">
        <v>86917.59299999999</v>
      </c>
      <c r="K5685" s="129" t="n">
        <v>2020</v>
      </c>
      <c r="L5685" s="120">
        <f>IF(VLOOKUP(H5685,'Cross-Page Data'!$D$4:$F$48,3,FALSE)="natural gas",VLOOKUP(G5685,'Cross-Page Data'!$I$4:$J$19,2,FALSE),IF(VLOOKUP(H5685,'Cross-Page Data'!$D$4:$F$48,3,FALSE)="solar",IF(G5685="PV","solar PV","solar thermal"),IF(VLOOKUP(H5685,'Cross-Page Data'!$D$4:$F$48,3,FALSE)="wind",VLOOKUP(G5685,'Cross-Page Data'!$I$4:$J$19,2,FALSE),IF(VLOOKUP(H5685,'Cross-Page Data'!$D$4:$F$48,3,FALSE)="hydro",VLOOKUP(G5685,'Cross-Page Data'!$I$4:$J$19,2,FALSE),VLOOKUP(H5685,'Cross-Page Data'!$D$4:$F$48,3,FALSE)))))</f>
        <v/>
      </c>
      <c r="M5685" s="120">
        <f>IF(AND($P$2=FALSE,OR(F5685="Commercial NAICS Cogen",F5685="Industrial NAICS Cogen",F5685="NAICS-22 Cogen")),FALSE,IF(AND($P$3=FALSE,OR(F5685="Commercial NAICS Cogen",F5685="Commercial NAICS Non-Cogen",F5685="Industrial NAICS Cogen", F5685="industrial NAICS non-Cogen")),FALSE, TRUE))</f>
        <v/>
      </c>
    </row>
    <row r="5686">
      <c r="A5686" s="129" t="n">
        <v>99999</v>
      </c>
      <c r="B5686" s="130" t="inlineStr">
        <is>
          <t>State-Fuel Level Increment</t>
        </is>
      </c>
      <c r="C5686" s="130" t="inlineStr">
        <is>
          <t>State-Fuel Level Increment</t>
        </is>
      </c>
      <c r="D5686" s="129" t="n">
        <v>99999</v>
      </c>
      <c r="E5686" s="130" t="inlineStr">
        <is>
          <t>TX</t>
        </is>
      </c>
      <c r="F5686" s="130" t="inlineStr">
        <is>
          <t>Commercial NAICS Cogen</t>
        </is>
      </c>
      <c r="G5686" s="130" t="inlineStr">
        <is>
          <t>GT</t>
        </is>
      </c>
      <c r="H5686" s="130" t="inlineStr">
        <is>
          <t>NG</t>
        </is>
      </c>
      <c r="I5686" s="130" t="inlineStr">
        <is>
          <t>NG</t>
        </is>
      </c>
      <c r="J5686" s="131" t="n">
        <v>134731.81</v>
      </c>
      <c r="K5686" s="129" t="n">
        <v>2020</v>
      </c>
      <c r="L5686" s="120">
        <f>IF(VLOOKUP(H5686,'Cross-Page Data'!$D$4:$F$48,3,FALSE)="natural gas",VLOOKUP(G5686,'Cross-Page Data'!$I$4:$J$19,2,FALSE),IF(VLOOKUP(H5686,'Cross-Page Data'!$D$4:$F$48,3,FALSE)="solar",IF(G5686="PV","solar PV","solar thermal"),IF(VLOOKUP(H5686,'Cross-Page Data'!$D$4:$F$48,3,FALSE)="wind",VLOOKUP(G5686,'Cross-Page Data'!$I$4:$J$19,2,FALSE),IF(VLOOKUP(H5686,'Cross-Page Data'!$D$4:$F$48,3,FALSE)="hydro",VLOOKUP(G5686,'Cross-Page Data'!$I$4:$J$19,2,FALSE),VLOOKUP(H5686,'Cross-Page Data'!$D$4:$F$48,3,FALSE)))))</f>
        <v/>
      </c>
      <c r="M5686" s="120">
        <f>IF(AND($P$2=FALSE,OR(F5686="Commercial NAICS Cogen",F5686="Industrial NAICS Cogen",F5686="NAICS-22 Cogen")),FALSE,IF(AND($P$3=FALSE,OR(F5686="Commercial NAICS Cogen",F5686="Commercial NAICS Non-Cogen",F5686="Industrial NAICS Cogen", F5686="industrial NAICS non-Cogen")),FALSE, TRUE))</f>
        <v/>
      </c>
    </row>
    <row r="5687">
      <c r="A5687" s="129" t="n">
        <v>99999</v>
      </c>
      <c r="B5687" s="130" t="inlineStr">
        <is>
          <t>State-Fuel Level Increment</t>
        </is>
      </c>
      <c r="C5687" s="130" t="inlineStr">
        <is>
          <t>State-Fuel Level Increment</t>
        </is>
      </c>
      <c r="D5687" s="129" t="n">
        <v>99999</v>
      </c>
      <c r="E5687" s="130" t="inlineStr">
        <is>
          <t>TX</t>
        </is>
      </c>
      <c r="F5687" s="130" t="inlineStr">
        <is>
          <t>Industrial NAICS Cogen</t>
        </is>
      </c>
      <c r="G5687" s="130" t="inlineStr">
        <is>
          <t>GT</t>
        </is>
      </c>
      <c r="H5687" s="130" t="inlineStr">
        <is>
          <t>NG</t>
        </is>
      </c>
      <c r="I5687" s="130" t="inlineStr">
        <is>
          <t>NG</t>
        </is>
      </c>
      <c r="J5687" s="131" t="n">
        <v>5810610.8</v>
      </c>
      <c r="K5687" s="129" t="n">
        <v>2020</v>
      </c>
      <c r="L5687" s="120">
        <f>IF(VLOOKUP(H5687,'Cross-Page Data'!$D$4:$F$48,3,FALSE)="natural gas",VLOOKUP(G5687,'Cross-Page Data'!$I$4:$J$19,2,FALSE),IF(VLOOKUP(H5687,'Cross-Page Data'!$D$4:$F$48,3,FALSE)="solar",IF(G5687="PV","solar PV","solar thermal"),IF(VLOOKUP(H5687,'Cross-Page Data'!$D$4:$F$48,3,FALSE)="wind",VLOOKUP(G5687,'Cross-Page Data'!$I$4:$J$19,2,FALSE),IF(VLOOKUP(H5687,'Cross-Page Data'!$D$4:$F$48,3,FALSE)="hydro",VLOOKUP(G5687,'Cross-Page Data'!$I$4:$J$19,2,FALSE),VLOOKUP(H5687,'Cross-Page Data'!$D$4:$F$48,3,FALSE)))))</f>
        <v/>
      </c>
      <c r="M5687" s="120">
        <f>IF(AND($P$2=FALSE,OR(F5687="Commercial NAICS Cogen",F5687="Industrial NAICS Cogen",F5687="NAICS-22 Cogen")),FALSE,IF(AND($P$3=FALSE,OR(F5687="Commercial NAICS Cogen",F5687="Commercial NAICS Non-Cogen",F5687="Industrial NAICS Cogen", F5687="industrial NAICS non-Cogen")),FALSE, TRUE))</f>
        <v/>
      </c>
    </row>
    <row r="5688">
      <c r="A5688" s="129" t="n">
        <v>99999</v>
      </c>
      <c r="B5688" s="130" t="inlineStr">
        <is>
          <t>State-Fuel Level Increment</t>
        </is>
      </c>
      <c r="C5688" s="130" t="inlineStr">
        <is>
          <t>State-Fuel Level Increment</t>
        </is>
      </c>
      <c r="D5688" s="129" t="n">
        <v>99999</v>
      </c>
      <c r="E5688" s="130" t="inlineStr">
        <is>
          <t>UT</t>
        </is>
      </c>
      <c r="F5688" s="130" t="inlineStr">
        <is>
          <t>Electric Utility</t>
        </is>
      </c>
      <c r="G5688" s="130" t="inlineStr">
        <is>
          <t>GT</t>
        </is>
      </c>
      <c r="H5688" s="130" t="inlineStr">
        <is>
          <t>NG</t>
        </is>
      </c>
      <c r="I5688" s="130" t="inlineStr">
        <is>
          <t>NG</t>
        </is>
      </c>
      <c r="J5688" s="131" t="n">
        <v>140835.73</v>
      </c>
      <c r="K5688" s="129" t="n">
        <v>2020</v>
      </c>
      <c r="L5688" s="120">
        <f>IF(VLOOKUP(H5688,'Cross-Page Data'!$D$4:$F$48,3,FALSE)="natural gas",VLOOKUP(G5688,'Cross-Page Data'!$I$4:$J$19,2,FALSE),IF(VLOOKUP(H5688,'Cross-Page Data'!$D$4:$F$48,3,FALSE)="solar",IF(G5688="PV","solar PV","solar thermal"),IF(VLOOKUP(H5688,'Cross-Page Data'!$D$4:$F$48,3,FALSE)="wind",VLOOKUP(G5688,'Cross-Page Data'!$I$4:$J$19,2,FALSE),IF(VLOOKUP(H5688,'Cross-Page Data'!$D$4:$F$48,3,FALSE)="hydro",VLOOKUP(G5688,'Cross-Page Data'!$I$4:$J$19,2,FALSE),VLOOKUP(H5688,'Cross-Page Data'!$D$4:$F$48,3,FALSE)))))</f>
        <v/>
      </c>
      <c r="M5688" s="120">
        <f>IF(AND($P$2=FALSE,OR(F5688="Commercial NAICS Cogen",F5688="Industrial NAICS Cogen",F5688="NAICS-22 Cogen")),FALSE,IF(AND($P$3=FALSE,OR(F5688="Commercial NAICS Cogen",F5688="Commercial NAICS Non-Cogen",F5688="Industrial NAICS Cogen", F5688="industrial NAICS non-Cogen")),FALSE, TRUE))</f>
        <v/>
      </c>
    </row>
    <row r="5689">
      <c r="A5689" s="129" t="n">
        <v>99999</v>
      </c>
      <c r="B5689" s="130" t="inlineStr">
        <is>
          <t>State-Fuel Level Increment</t>
        </is>
      </c>
      <c r="C5689" s="130" t="inlineStr">
        <is>
          <t>State-Fuel Level Increment</t>
        </is>
      </c>
      <c r="D5689" s="129" t="n">
        <v>99999</v>
      </c>
      <c r="E5689" s="130" t="inlineStr">
        <is>
          <t>UT</t>
        </is>
      </c>
      <c r="F5689" s="130" t="inlineStr">
        <is>
          <t>NAICS-22 Cogen</t>
        </is>
      </c>
      <c r="G5689" s="130" t="inlineStr">
        <is>
          <t>GT</t>
        </is>
      </c>
      <c r="H5689" s="130" t="inlineStr">
        <is>
          <t>NG</t>
        </is>
      </c>
      <c r="I5689" s="130" t="inlineStr">
        <is>
          <t>NG</t>
        </is>
      </c>
      <c r="J5689" s="131" t="n">
        <v>0</v>
      </c>
      <c r="K5689" s="129" t="n">
        <v>2020</v>
      </c>
      <c r="L5689" s="120">
        <f>IF(VLOOKUP(H5689,'Cross-Page Data'!$D$4:$F$48,3,FALSE)="natural gas",VLOOKUP(G5689,'Cross-Page Data'!$I$4:$J$19,2,FALSE),IF(VLOOKUP(H5689,'Cross-Page Data'!$D$4:$F$48,3,FALSE)="solar",IF(G5689="PV","solar PV","solar thermal"),IF(VLOOKUP(H5689,'Cross-Page Data'!$D$4:$F$48,3,FALSE)="wind",VLOOKUP(G5689,'Cross-Page Data'!$I$4:$J$19,2,FALSE),IF(VLOOKUP(H5689,'Cross-Page Data'!$D$4:$F$48,3,FALSE)="hydro",VLOOKUP(G5689,'Cross-Page Data'!$I$4:$J$19,2,FALSE),VLOOKUP(H5689,'Cross-Page Data'!$D$4:$F$48,3,FALSE)))))</f>
        <v/>
      </c>
      <c r="M5689" s="120">
        <f>IF(AND($P$2=FALSE,OR(F5689="Commercial NAICS Cogen",F5689="Industrial NAICS Cogen",F5689="NAICS-22 Cogen")),FALSE,IF(AND($P$3=FALSE,OR(F5689="Commercial NAICS Cogen",F5689="Commercial NAICS Non-Cogen",F5689="Industrial NAICS Cogen", F5689="industrial NAICS non-Cogen")),FALSE, TRUE))</f>
        <v/>
      </c>
    </row>
    <row r="5690">
      <c r="A5690" s="129" t="n">
        <v>99999</v>
      </c>
      <c r="B5690" s="130" t="inlineStr">
        <is>
          <t>State-Fuel Level Increment</t>
        </is>
      </c>
      <c r="C5690" s="130" t="inlineStr">
        <is>
          <t>State-Fuel Level Increment</t>
        </is>
      </c>
      <c r="D5690" s="129" t="n">
        <v>99999</v>
      </c>
      <c r="E5690" s="130" t="inlineStr">
        <is>
          <t>VA</t>
        </is>
      </c>
      <c r="F5690" s="130" t="inlineStr">
        <is>
          <t>Electric Utility</t>
        </is>
      </c>
      <c r="G5690" s="130" t="inlineStr">
        <is>
          <t>GT</t>
        </is>
      </c>
      <c r="H5690" s="130" t="inlineStr">
        <is>
          <t>NG</t>
        </is>
      </c>
      <c r="I5690" s="130" t="inlineStr">
        <is>
          <t>NG</t>
        </is>
      </c>
      <c r="J5690" s="131" t="n">
        <v>1487797.7</v>
      </c>
      <c r="K5690" s="129" t="n">
        <v>2020</v>
      </c>
      <c r="L5690" s="120">
        <f>IF(VLOOKUP(H5690,'Cross-Page Data'!$D$4:$F$48,3,FALSE)="natural gas",VLOOKUP(G5690,'Cross-Page Data'!$I$4:$J$19,2,FALSE),IF(VLOOKUP(H5690,'Cross-Page Data'!$D$4:$F$48,3,FALSE)="solar",IF(G5690="PV","solar PV","solar thermal"),IF(VLOOKUP(H5690,'Cross-Page Data'!$D$4:$F$48,3,FALSE)="wind",VLOOKUP(G5690,'Cross-Page Data'!$I$4:$J$19,2,FALSE),IF(VLOOKUP(H5690,'Cross-Page Data'!$D$4:$F$48,3,FALSE)="hydro",VLOOKUP(G5690,'Cross-Page Data'!$I$4:$J$19,2,FALSE),VLOOKUP(H5690,'Cross-Page Data'!$D$4:$F$48,3,FALSE)))))</f>
        <v/>
      </c>
      <c r="M5690" s="120">
        <f>IF(AND($P$2=FALSE,OR(F5690="Commercial NAICS Cogen",F5690="Industrial NAICS Cogen",F5690="NAICS-22 Cogen")),FALSE,IF(AND($P$3=FALSE,OR(F5690="Commercial NAICS Cogen",F5690="Commercial NAICS Non-Cogen",F5690="Industrial NAICS Cogen", F5690="industrial NAICS non-Cogen")),FALSE, TRUE))</f>
        <v/>
      </c>
    </row>
    <row r="5691">
      <c r="A5691" s="129" t="n">
        <v>99999</v>
      </c>
      <c r="B5691" s="130" t="inlineStr">
        <is>
          <t>State-Fuel Level Increment</t>
        </is>
      </c>
      <c r="C5691" s="130" t="inlineStr">
        <is>
          <t>State-Fuel Level Increment</t>
        </is>
      </c>
      <c r="D5691" s="129" t="n">
        <v>99999</v>
      </c>
      <c r="E5691" s="130" t="inlineStr">
        <is>
          <t>VA</t>
        </is>
      </c>
      <c r="F5691" s="130" t="inlineStr">
        <is>
          <t>NAICS-22 Non-Cogen</t>
        </is>
      </c>
      <c r="G5691" s="130" t="inlineStr">
        <is>
          <t>GT</t>
        </is>
      </c>
      <c r="H5691" s="130" t="inlineStr">
        <is>
          <t>NG</t>
        </is>
      </c>
      <c r="I5691" s="130" t="inlineStr">
        <is>
          <t>NG</t>
        </is>
      </c>
      <c r="J5691" s="131" t="n">
        <v>426860.39</v>
      </c>
      <c r="K5691" s="129" t="n">
        <v>2020</v>
      </c>
      <c r="L5691" s="120">
        <f>IF(VLOOKUP(H5691,'Cross-Page Data'!$D$4:$F$48,3,FALSE)="natural gas",VLOOKUP(G5691,'Cross-Page Data'!$I$4:$J$19,2,FALSE),IF(VLOOKUP(H5691,'Cross-Page Data'!$D$4:$F$48,3,FALSE)="solar",IF(G5691="PV","solar PV","solar thermal"),IF(VLOOKUP(H5691,'Cross-Page Data'!$D$4:$F$48,3,FALSE)="wind",VLOOKUP(G5691,'Cross-Page Data'!$I$4:$J$19,2,FALSE),IF(VLOOKUP(H5691,'Cross-Page Data'!$D$4:$F$48,3,FALSE)="hydro",VLOOKUP(G5691,'Cross-Page Data'!$I$4:$J$19,2,FALSE),VLOOKUP(H5691,'Cross-Page Data'!$D$4:$F$48,3,FALSE)))))</f>
        <v/>
      </c>
      <c r="M5691" s="120">
        <f>IF(AND($P$2=FALSE,OR(F5691="Commercial NAICS Cogen",F5691="Industrial NAICS Cogen",F5691="NAICS-22 Cogen")),FALSE,IF(AND($P$3=FALSE,OR(F5691="Commercial NAICS Cogen",F5691="Commercial NAICS Non-Cogen",F5691="Industrial NAICS Cogen", F5691="industrial NAICS non-Cogen")),FALSE, TRUE))</f>
        <v/>
      </c>
    </row>
    <row r="5692">
      <c r="A5692" s="129" t="n">
        <v>99999</v>
      </c>
      <c r="B5692" s="130" t="inlineStr">
        <is>
          <t>State-Fuel Level Increment</t>
        </is>
      </c>
      <c r="C5692" s="130" t="inlineStr">
        <is>
          <t>State-Fuel Level Increment</t>
        </is>
      </c>
      <c r="D5692" s="129" t="n">
        <v>99999</v>
      </c>
      <c r="E5692" s="130" t="inlineStr">
        <is>
          <t>WA</t>
        </is>
      </c>
      <c r="F5692" s="130" t="inlineStr">
        <is>
          <t>Electric Utility</t>
        </is>
      </c>
      <c r="G5692" s="130" t="inlineStr">
        <is>
          <t>GT</t>
        </is>
      </c>
      <c r="H5692" s="130" t="inlineStr">
        <is>
          <t>NG</t>
        </is>
      </c>
      <c r="I5692" s="130" t="inlineStr">
        <is>
          <t>NG</t>
        </is>
      </c>
      <c r="J5692" s="131" t="n">
        <v>201024.55</v>
      </c>
      <c r="K5692" s="129" t="n">
        <v>2020</v>
      </c>
      <c r="L5692" s="120">
        <f>IF(VLOOKUP(H5692,'Cross-Page Data'!$D$4:$F$48,3,FALSE)="natural gas",VLOOKUP(G5692,'Cross-Page Data'!$I$4:$J$19,2,FALSE),IF(VLOOKUP(H5692,'Cross-Page Data'!$D$4:$F$48,3,FALSE)="solar",IF(G5692="PV","solar PV","solar thermal"),IF(VLOOKUP(H5692,'Cross-Page Data'!$D$4:$F$48,3,FALSE)="wind",VLOOKUP(G5692,'Cross-Page Data'!$I$4:$J$19,2,FALSE),IF(VLOOKUP(H5692,'Cross-Page Data'!$D$4:$F$48,3,FALSE)="hydro",VLOOKUP(G5692,'Cross-Page Data'!$I$4:$J$19,2,FALSE),VLOOKUP(H5692,'Cross-Page Data'!$D$4:$F$48,3,FALSE)))))</f>
        <v/>
      </c>
      <c r="M5692" s="120">
        <f>IF(AND($P$2=FALSE,OR(F5692="Commercial NAICS Cogen",F5692="Industrial NAICS Cogen",F5692="NAICS-22 Cogen")),FALSE,IF(AND($P$3=FALSE,OR(F5692="Commercial NAICS Cogen",F5692="Commercial NAICS Non-Cogen",F5692="Industrial NAICS Cogen", F5692="industrial NAICS non-Cogen")),FALSE, TRUE))</f>
        <v/>
      </c>
    </row>
    <row r="5693">
      <c r="A5693" s="129" t="n">
        <v>99999</v>
      </c>
      <c r="B5693" s="130" t="inlineStr">
        <is>
          <t>State-Fuel Level Increment</t>
        </is>
      </c>
      <c r="C5693" s="130" t="inlineStr">
        <is>
          <t>State-Fuel Level Increment</t>
        </is>
      </c>
      <c r="D5693" s="129" t="n">
        <v>99999</v>
      </c>
      <c r="E5693" s="130" t="inlineStr">
        <is>
          <t>WI</t>
        </is>
      </c>
      <c r="F5693" s="130" t="inlineStr">
        <is>
          <t>Electric Utility</t>
        </is>
      </c>
      <c r="G5693" s="130" t="inlineStr">
        <is>
          <t>GT</t>
        </is>
      </c>
      <c r="H5693" s="130" t="inlineStr">
        <is>
          <t>NG</t>
        </is>
      </c>
      <c r="I5693" s="130" t="inlineStr">
        <is>
          <t>NG</t>
        </is>
      </c>
      <c r="J5693" s="131" t="n">
        <v>1690741.3</v>
      </c>
      <c r="K5693" s="129" t="n">
        <v>2020</v>
      </c>
      <c r="L5693" s="120">
        <f>IF(VLOOKUP(H5693,'Cross-Page Data'!$D$4:$F$48,3,FALSE)="natural gas",VLOOKUP(G5693,'Cross-Page Data'!$I$4:$J$19,2,FALSE),IF(VLOOKUP(H5693,'Cross-Page Data'!$D$4:$F$48,3,FALSE)="solar",IF(G5693="PV","solar PV","solar thermal"),IF(VLOOKUP(H5693,'Cross-Page Data'!$D$4:$F$48,3,FALSE)="wind",VLOOKUP(G5693,'Cross-Page Data'!$I$4:$J$19,2,FALSE),IF(VLOOKUP(H5693,'Cross-Page Data'!$D$4:$F$48,3,FALSE)="hydro",VLOOKUP(G5693,'Cross-Page Data'!$I$4:$J$19,2,FALSE),VLOOKUP(H5693,'Cross-Page Data'!$D$4:$F$48,3,FALSE)))))</f>
        <v/>
      </c>
      <c r="M5693" s="120">
        <f>IF(AND($P$2=FALSE,OR(F5693="Commercial NAICS Cogen",F5693="Industrial NAICS Cogen",F5693="NAICS-22 Cogen")),FALSE,IF(AND($P$3=FALSE,OR(F5693="Commercial NAICS Cogen",F5693="Commercial NAICS Non-Cogen",F5693="Industrial NAICS Cogen", F5693="industrial NAICS non-Cogen")),FALSE, TRUE))</f>
        <v/>
      </c>
    </row>
    <row r="5694">
      <c r="A5694" s="129" t="n">
        <v>99999</v>
      </c>
      <c r="B5694" s="130" t="inlineStr">
        <is>
          <t>State-Fuel Level Increment</t>
        </is>
      </c>
      <c r="C5694" s="130" t="inlineStr">
        <is>
          <t>State-Fuel Level Increment</t>
        </is>
      </c>
      <c r="D5694" s="129" t="n">
        <v>99999</v>
      </c>
      <c r="E5694" s="130" t="inlineStr">
        <is>
          <t>WV</t>
        </is>
      </c>
      <c r="F5694" s="130" t="inlineStr">
        <is>
          <t>NAICS-22 Non-Cogen</t>
        </is>
      </c>
      <c r="G5694" s="130" t="inlineStr">
        <is>
          <t>GT</t>
        </is>
      </c>
      <c r="H5694" s="130" t="inlineStr">
        <is>
          <t>NG</t>
        </is>
      </c>
      <c r="I5694" s="130" t="inlineStr">
        <is>
          <t>NG</t>
        </is>
      </c>
      <c r="J5694" s="131" t="n">
        <v>265468.74</v>
      </c>
      <c r="K5694" s="129" t="n">
        <v>2020</v>
      </c>
      <c r="L5694" s="120">
        <f>IF(VLOOKUP(H5694,'Cross-Page Data'!$D$4:$F$48,3,FALSE)="natural gas",VLOOKUP(G5694,'Cross-Page Data'!$I$4:$J$19,2,FALSE),IF(VLOOKUP(H5694,'Cross-Page Data'!$D$4:$F$48,3,FALSE)="solar",IF(G5694="PV","solar PV","solar thermal"),IF(VLOOKUP(H5694,'Cross-Page Data'!$D$4:$F$48,3,FALSE)="wind",VLOOKUP(G5694,'Cross-Page Data'!$I$4:$J$19,2,FALSE),IF(VLOOKUP(H5694,'Cross-Page Data'!$D$4:$F$48,3,FALSE)="hydro",VLOOKUP(G5694,'Cross-Page Data'!$I$4:$J$19,2,FALSE),VLOOKUP(H5694,'Cross-Page Data'!$D$4:$F$48,3,FALSE)))))</f>
        <v/>
      </c>
      <c r="M5694" s="120">
        <f>IF(AND($P$2=FALSE,OR(F5694="Commercial NAICS Cogen",F5694="Industrial NAICS Cogen",F5694="NAICS-22 Cogen")),FALSE,IF(AND($P$3=FALSE,OR(F5694="Commercial NAICS Cogen",F5694="Commercial NAICS Non-Cogen",F5694="Industrial NAICS Cogen", F5694="industrial NAICS non-Cogen")),FALSE, TRUE))</f>
        <v/>
      </c>
    </row>
    <row r="5695">
      <c r="A5695" s="129" t="n">
        <v>99999</v>
      </c>
      <c r="B5695" s="130" t="inlineStr">
        <is>
          <t>State-Fuel Level Increment</t>
        </is>
      </c>
      <c r="C5695" s="130" t="inlineStr">
        <is>
          <t>State-Fuel Level Increment</t>
        </is>
      </c>
      <c r="D5695" s="129" t="n">
        <v>99999</v>
      </c>
      <c r="E5695" s="130" t="inlineStr">
        <is>
          <t>WY</t>
        </is>
      </c>
      <c r="F5695" s="130" t="inlineStr">
        <is>
          <t>Electric Utility</t>
        </is>
      </c>
      <c r="G5695" s="130" t="inlineStr">
        <is>
          <t>GT</t>
        </is>
      </c>
      <c r="H5695" s="130" t="inlineStr">
        <is>
          <t>NG</t>
        </is>
      </c>
      <c r="I5695" s="130" t="inlineStr">
        <is>
          <t>NG</t>
        </is>
      </c>
      <c r="J5695" s="131" t="n">
        <v>93614.28200000001</v>
      </c>
      <c r="K5695" s="129" t="n">
        <v>2020</v>
      </c>
      <c r="L5695" s="120">
        <f>IF(VLOOKUP(H5695,'Cross-Page Data'!$D$4:$F$48,3,FALSE)="natural gas",VLOOKUP(G5695,'Cross-Page Data'!$I$4:$J$19,2,FALSE),IF(VLOOKUP(H5695,'Cross-Page Data'!$D$4:$F$48,3,FALSE)="solar",IF(G5695="PV","solar PV","solar thermal"),IF(VLOOKUP(H5695,'Cross-Page Data'!$D$4:$F$48,3,FALSE)="wind",VLOOKUP(G5695,'Cross-Page Data'!$I$4:$J$19,2,FALSE),IF(VLOOKUP(H5695,'Cross-Page Data'!$D$4:$F$48,3,FALSE)="hydro",VLOOKUP(G5695,'Cross-Page Data'!$I$4:$J$19,2,FALSE),VLOOKUP(H5695,'Cross-Page Data'!$D$4:$F$48,3,FALSE)))))</f>
        <v/>
      </c>
      <c r="M5695" s="120">
        <f>IF(AND($P$2=FALSE,OR(F5695="Commercial NAICS Cogen",F5695="Industrial NAICS Cogen",F5695="NAICS-22 Cogen")),FALSE,IF(AND($P$3=FALSE,OR(F5695="Commercial NAICS Cogen",F5695="Commercial NAICS Non-Cogen",F5695="Industrial NAICS Cogen", F5695="industrial NAICS non-Cogen")),FALSE, TRUE))</f>
        <v/>
      </c>
    </row>
    <row r="5696">
      <c r="A5696" s="129" t="n">
        <v>99999</v>
      </c>
      <c r="B5696" s="130" t="inlineStr">
        <is>
          <t>State-Fuel Level Increment</t>
        </is>
      </c>
      <c r="C5696" s="130" t="inlineStr">
        <is>
          <t>State-Fuel Level Increment</t>
        </is>
      </c>
      <c r="D5696" s="129" t="n">
        <v>99999</v>
      </c>
      <c r="E5696" s="130" t="inlineStr">
        <is>
          <t>WY</t>
        </is>
      </c>
      <c r="F5696" s="130" t="inlineStr">
        <is>
          <t>Industrial NAICS Cogen</t>
        </is>
      </c>
      <c r="G5696" s="130" t="inlineStr">
        <is>
          <t>GT</t>
        </is>
      </c>
      <c r="H5696" s="130" t="inlineStr">
        <is>
          <t>NG</t>
        </is>
      </c>
      <c r="I5696" s="130" t="inlineStr">
        <is>
          <t>NG</t>
        </is>
      </c>
      <c r="J5696" s="131" t="n">
        <v>29209.51</v>
      </c>
      <c r="K5696" s="129" t="n">
        <v>2020</v>
      </c>
      <c r="L5696" s="120">
        <f>IF(VLOOKUP(H5696,'Cross-Page Data'!$D$4:$F$48,3,FALSE)="natural gas",VLOOKUP(G5696,'Cross-Page Data'!$I$4:$J$19,2,FALSE),IF(VLOOKUP(H5696,'Cross-Page Data'!$D$4:$F$48,3,FALSE)="solar",IF(G5696="PV","solar PV","solar thermal"),IF(VLOOKUP(H5696,'Cross-Page Data'!$D$4:$F$48,3,FALSE)="wind",VLOOKUP(G5696,'Cross-Page Data'!$I$4:$J$19,2,FALSE),IF(VLOOKUP(H5696,'Cross-Page Data'!$D$4:$F$48,3,FALSE)="hydro",VLOOKUP(G5696,'Cross-Page Data'!$I$4:$J$19,2,FALSE),VLOOKUP(H5696,'Cross-Page Data'!$D$4:$F$48,3,FALSE)))))</f>
        <v/>
      </c>
      <c r="M5696" s="120">
        <f>IF(AND($P$2=FALSE,OR(F5696="Commercial NAICS Cogen",F5696="Industrial NAICS Cogen",F5696="NAICS-22 Cogen")),FALSE,IF(AND($P$3=FALSE,OR(F5696="Commercial NAICS Cogen",F5696="Commercial NAICS Non-Cogen",F5696="Industrial NAICS Cogen", F5696="industrial NAICS non-Cogen")),FALSE, TRUE))</f>
        <v/>
      </c>
    </row>
    <row r="5697">
      <c r="A5697" s="129" t="n">
        <v>99999</v>
      </c>
      <c r="B5697" s="130" t="inlineStr">
        <is>
          <t>State-Fuel Level Increment</t>
        </is>
      </c>
      <c r="C5697" s="130" t="inlineStr">
        <is>
          <t>State-Fuel Level Increment</t>
        </is>
      </c>
      <c r="D5697" s="129" t="n">
        <v>99999</v>
      </c>
      <c r="E5697" s="130" t="inlineStr">
        <is>
          <t>CA</t>
        </is>
      </c>
      <c r="F5697" s="130" t="inlineStr">
        <is>
          <t>Electric Utility</t>
        </is>
      </c>
      <c r="G5697" s="130" t="inlineStr">
        <is>
          <t>GT</t>
        </is>
      </c>
      <c r="H5697" s="130" t="inlineStr">
        <is>
          <t>OBG</t>
        </is>
      </c>
      <c r="I5697" s="130" t="inlineStr">
        <is>
          <t>ORW</t>
        </is>
      </c>
      <c r="J5697" s="131" t="n">
        <v>0</v>
      </c>
      <c r="K5697" s="129" t="n">
        <v>2020</v>
      </c>
      <c r="L5697" s="120">
        <f>IF(VLOOKUP(H5697,'Cross-Page Data'!$D$4:$F$48,3,FALSE)="natural gas",VLOOKUP(G5697,'Cross-Page Data'!$I$4:$J$19,2,FALSE),IF(VLOOKUP(H5697,'Cross-Page Data'!$D$4:$F$48,3,FALSE)="solar",IF(G5697="PV","solar PV","solar thermal"),IF(VLOOKUP(H5697,'Cross-Page Data'!$D$4:$F$48,3,FALSE)="wind",VLOOKUP(G5697,'Cross-Page Data'!$I$4:$J$19,2,FALSE),IF(VLOOKUP(H5697,'Cross-Page Data'!$D$4:$F$48,3,FALSE)="hydro",VLOOKUP(G5697,'Cross-Page Data'!$I$4:$J$19,2,FALSE),VLOOKUP(H5697,'Cross-Page Data'!$D$4:$F$48,3,FALSE)))))</f>
        <v/>
      </c>
      <c r="M5697" s="120">
        <f>IF(AND($P$2=FALSE,OR(F5697="Commercial NAICS Cogen",F5697="Industrial NAICS Cogen",F5697="NAICS-22 Cogen")),FALSE,IF(AND($P$3=FALSE,OR(F5697="Commercial NAICS Cogen",F5697="Commercial NAICS Non-Cogen",F5697="Industrial NAICS Cogen", F5697="industrial NAICS non-Cogen")),FALSE, TRUE))</f>
        <v/>
      </c>
    </row>
    <row r="5698">
      <c r="A5698" s="129" t="n">
        <v>99999</v>
      </c>
      <c r="B5698" s="130" t="inlineStr">
        <is>
          <t>State-Fuel Level Increment</t>
        </is>
      </c>
      <c r="C5698" s="130" t="inlineStr">
        <is>
          <t>State-Fuel Level Increment</t>
        </is>
      </c>
      <c r="D5698" s="129" t="n">
        <v>99999</v>
      </c>
      <c r="E5698" s="130" t="inlineStr">
        <is>
          <t>CA</t>
        </is>
      </c>
      <c r="F5698" s="130" t="inlineStr">
        <is>
          <t>Commercial NAICS Cogen</t>
        </is>
      </c>
      <c r="G5698" s="130" t="inlineStr">
        <is>
          <t>GT</t>
        </is>
      </c>
      <c r="H5698" s="130" t="inlineStr">
        <is>
          <t>OBG</t>
        </is>
      </c>
      <c r="I5698" s="130" t="inlineStr">
        <is>
          <t>ORW</t>
        </is>
      </c>
      <c r="J5698" s="131" t="n">
        <v>27804.771</v>
      </c>
      <c r="K5698" s="129" t="n">
        <v>2020</v>
      </c>
      <c r="L5698" s="120">
        <f>IF(VLOOKUP(H5698,'Cross-Page Data'!$D$4:$F$48,3,FALSE)="natural gas",VLOOKUP(G5698,'Cross-Page Data'!$I$4:$J$19,2,FALSE),IF(VLOOKUP(H5698,'Cross-Page Data'!$D$4:$F$48,3,FALSE)="solar",IF(G5698="PV","solar PV","solar thermal"),IF(VLOOKUP(H5698,'Cross-Page Data'!$D$4:$F$48,3,FALSE)="wind",VLOOKUP(G5698,'Cross-Page Data'!$I$4:$J$19,2,FALSE),IF(VLOOKUP(H5698,'Cross-Page Data'!$D$4:$F$48,3,FALSE)="hydro",VLOOKUP(G5698,'Cross-Page Data'!$I$4:$J$19,2,FALSE),VLOOKUP(H5698,'Cross-Page Data'!$D$4:$F$48,3,FALSE)))))</f>
        <v/>
      </c>
      <c r="M5698" s="120">
        <f>IF(AND($P$2=FALSE,OR(F5698="Commercial NAICS Cogen",F5698="Industrial NAICS Cogen",F5698="NAICS-22 Cogen")),FALSE,IF(AND($P$3=FALSE,OR(F5698="Commercial NAICS Cogen",F5698="Commercial NAICS Non-Cogen",F5698="Industrial NAICS Cogen", F5698="industrial NAICS non-Cogen")),FALSE, TRUE))</f>
        <v/>
      </c>
    </row>
    <row r="5699">
      <c r="A5699" s="129" t="n">
        <v>99999</v>
      </c>
      <c r="B5699" s="130" t="inlineStr">
        <is>
          <t>State-Fuel Level Increment</t>
        </is>
      </c>
      <c r="C5699" s="130" t="inlineStr">
        <is>
          <t>State-Fuel Level Increment</t>
        </is>
      </c>
      <c r="D5699" s="129" t="n">
        <v>99999</v>
      </c>
      <c r="E5699" s="130" t="inlineStr">
        <is>
          <t>OR</t>
        </is>
      </c>
      <c r="F5699" s="130" t="inlineStr">
        <is>
          <t>NAICS-22 Cogen</t>
        </is>
      </c>
      <c r="G5699" s="130" t="inlineStr">
        <is>
          <t>GT</t>
        </is>
      </c>
      <c r="H5699" s="130" t="inlineStr">
        <is>
          <t>OBG</t>
        </is>
      </c>
      <c r="I5699" s="130" t="inlineStr">
        <is>
          <t>ORW</t>
        </is>
      </c>
      <c r="J5699" s="131" t="n">
        <v>907.413</v>
      </c>
      <c r="K5699" s="129" t="n">
        <v>2020</v>
      </c>
      <c r="L5699" s="120">
        <f>IF(VLOOKUP(H5699,'Cross-Page Data'!$D$4:$F$48,3,FALSE)="natural gas",VLOOKUP(G5699,'Cross-Page Data'!$I$4:$J$19,2,FALSE),IF(VLOOKUP(H5699,'Cross-Page Data'!$D$4:$F$48,3,FALSE)="solar",IF(G5699="PV","solar PV","solar thermal"),IF(VLOOKUP(H5699,'Cross-Page Data'!$D$4:$F$48,3,FALSE)="wind",VLOOKUP(G5699,'Cross-Page Data'!$I$4:$J$19,2,FALSE),IF(VLOOKUP(H5699,'Cross-Page Data'!$D$4:$F$48,3,FALSE)="hydro",VLOOKUP(G5699,'Cross-Page Data'!$I$4:$J$19,2,FALSE),VLOOKUP(H5699,'Cross-Page Data'!$D$4:$F$48,3,FALSE)))))</f>
        <v/>
      </c>
      <c r="M5699" s="120">
        <f>IF(AND($P$2=FALSE,OR(F5699="Commercial NAICS Cogen",F5699="Industrial NAICS Cogen",F5699="NAICS-22 Cogen")),FALSE,IF(AND($P$3=FALSE,OR(F5699="Commercial NAICS Cogen",F5699="Commercial NAICS Non-Cogen",F5699="Industrial NAICS Cogen", F5699="industrial NAICS non-Cogen")),FALSE, TRUE))</f>
        <v/>
      </c>
    </row>
    <row r="5700">
      <c r="A5700" s="129" t="n">
        <v>99999</v>
      </c>
      <c r="B5700" s="130" t="inlineStr">
        <is>
          <t>State-Fuel Level Increment</t>
        </is>
      </c>
      <c r="C5700" s="130" t="inlineStr">
        <is>
          <t>State-Fuel Level Increment</t>
        </is>
      </c>
      <c r="D5700" s="129" t="n">
        <v>99999</v>
      </c>
      <c r="E5700" s="130" t="inlineStr">
        <is>
          <t>CA</t>
        </is>
      </c>
      <c r="F5700" s="130" t="inlineStr">
        <is>
          <t>Industrial NAICS Non-Cogen</t>
        </is>
      </c>
      <c r="G5700" s="130" t="inlineStr">
        <is>
          <t>GT</t>
        </is>
      </c>
      <c r="H5700" s="130" t="inlineStr">
        <is>
          <t>OG</t>
        </is>
      </c>
      <c r="I5700" s="130" t="inlineStr">
        <is>
          <t>OOG</t>
        </is>
      </c>
      <c r="J5700" s="131" t="n">
        <v>27536.706</v>
      </c>
      <c r="K5700" s="129" t="n">
        <v>2020</v>
      </c>
      <c r="L5700" s="120">
        <f>IF(VLOOKUP(H5700,'Cross-Page Data'!$D$4:$F$48,3,FALSE)="natural gas",VLOOKUP(G5700,'Cross-Page Data'!$I$4:$J$19,2,FALSE),IF(VLOOKUP(H5700,'Cross-Page Data'!$D$4:$F$48,3,FALSE)="solar",IF(G5700="PV","solar PV","solar thermal"),IF(VLOOKUP(H5700,'Cross-Page Data'!$D$4:$F$48,3,FALSE)="wind",VLOOKUP(G5700,'Cross-Page Data'!$I$4:$J$19,2,FALSE),IF(VLOOKUP(H5700,'Cross-Page Data'!$D$4:$F$48,3,FALSE)="hydro",VLOOKUP(G5700,'Cross-Page Data'!$I$4:$J$19,2,FALSE),VLOOKUP(H5700,'Cross-Page Data'!$D$4:$F$48,3,FALSE)))))</f>
        <v/>
      </c>
      <c r="M5700" s="120">
        <f>IF(AND($P$2=FALSE,OR(F5700="Commercial NAICS Cogen",F5700="Industrial NAICS Cogen",F5700="NAICS-22 Cogen")),FALSE,IF(AND($P$3=FALSE,OR(F5700="Commercial NAICS Cogen",F5700="Commercial NAICS Non-Cogen",F5700="Industrial NAICS Cogen", F5700="industrial NAICS non-Cogen")),FALSE, TRUE))</f>
        <v/>
      </c>
    </row>
    <row r="5701">
      <c r="A5701" s="129" t="n">
        <v>99999</v>
      </c>
      <c r="B5701" s="130" t="inlineStr">
        <is>
          <t>State-Fuel Level Increment</t>
        </is>
      </c>
      <c r="C5701" s="130" t="inlineStr">
        <is>
          <t>State-Fuel Level Increment</t>
        </is>
      </c>
      <c r="D5701" s="129" t="n">
        <v>99999</v>
      </c>
      <c r="E5701" s="130" t="inlineStr">
        <is>
          <t>CA</t>
        </is>
      </c>
      <c r="F5701" s="130" t="inlineStr">
        <is>
          <t>Industrial NAICS Cogen</t>
        </is>
      </c>
      <c r="G5701" s="130" t="inlineStr">
        <is>
          <t>GT</t>
        </is>
      </c>
      <c r="H5701" s="130" t="inlineStr">
        <is>
          <t>OG</t>
        </is>
      </c>
      <c r="I5701" s="130" t="inlineStr">
        <is>
          <t>OOG</t>
        </is>
      </c>
      <c r="J5701" s="131" t="n">
        <v>14156.678</v>
      </c>
      <c r="K5701" s="129" t="n">
        <v>2020</v>
      </c>
      <c r="L5701" s="120">
        <f>IF(VLOOKUP(H5701,'Cross-Page Data'!$D$4:$F$48,3,FALSE)="natural gas",VLOOKUP(G5701,'Cross-Page Data'!$I$4:$J$19,2,FALSE),IF(VLOOKUP(H5701,'Cross-Page Data'!$D$4:$F$48,3,FALSE)="solar",IF(G5701="PV","solar PV","solar thermal"),IF(VLOOKUP(H5701,'Cross-Page Data'!$D$4:$F$48,3,FALSE)="wind",VLOOKUP(G5701,'Cross-Page Data'!$I$4:$J$19,2,FALSE),IF(VLOOKUP(H5701,'Cross-Page Data'!$D$4:$F$48,3,FALSE)="hydro",VLOOKUP(G5701,'Cross-Page Data'!$I$4:$J$19,2,FALSE),VLOOKUP(H5701,'Cross-Page Data'!$D$4:$F$48,3,FALSE)))))</f>
        <v/>
      </c>
      <c r="M5701" s="120">
        <f>IF(AND($P$2=FALSE,OR(F5701="Commercial NAICS Cogen",F5701="Industrial NAICS Cogen",F5701="NAICS-22 Cogen")),FALSE,IF(AND($P$3=FALSE,OR(F5701="Commercial NAICS Cogen",F5701="Commercial NAICS Non-Cogen",F5701="Industrial NAICS Cogen", F5701="industrial NAICS non-Cogen")),FALSE, TRUE))</f>
        <v/>
      </c>
    </row>
    <row r="5702">
      <c r="A5702" s="129" t="n">
        <v>99999</v>
      </c>
      <c r="B5702" s="130" t="inlineStr">
        <is>
          <t>State-Fuel Level Increment</t>
        </is>
      </c>
      <c r="C5702" s="130" t="inlineStr">
        <is>
          <t>State-Fuel Level Increment</t>
        </is>
      </c>
      <c r="D5702" s="129" t="n">
        <v>99999</v>
      </c>
      <c r="E5702" s="130" t="inlineStr">
        <is>
          <t>LA</t>
        </is>
      </c>
      <c r="F5702" s="130" t="inlineStr">
        <is>
          <t>Industrial NAICS Cogen</t>
        </is>
      </c>
      <c r="G5702" s="130" t="inlineStr">
        <is>
          <t>GT</t>
        </is>
      </c>
      <c r="H5702" s="130" t="inlineStr">
        <is>
          <t>OG</t>
        </is>
      </c>
      <c r="I5702" s="130" t="inlineStr">
        <is>
          <t>OOG</t>
        </is>
      </c>
      <c r="J5702" s="131" t="n">
        <v>175020.88</v>
      </c>
      <c r="K5702" s="129" t="n">
        <v>2020</v>
      </c>
      <c r="L5702" s="120">
        <f>IF(VLOOKUP(H5702,'Cross-Page Data'!$D$4:$F$48,3,FALSE)="natural gas",VLOOKUP(G5702,'Cross-Page Data'!$I$4:$J$19,2,FALSE),IF(VLOOKUP(H5702,'Cross-Page Data'!$D$4:$F$48,3,FALSE)="solar",IF(G5702="PV","solar PV","solar thermal"),IF(VLOOKUP(H5702,'Cross-Page Data'!$D$4:$F$48,3,FALSE)="wind",VLOOKUP(G5702,'Cross-Page Data'!$I$4:$J$19,2,FALSE),IF(VLOOKUP(H5702,'Cross-Page Data'!$D$4:$F$48,3,FALSE)="hydro",VLOOKUP(G5702,'Cross-Page Data'!$I$4:$J$19,2,FALSE),VLOOKUP(H5702,'Cross-Page Data'!$D$4:$F$48,3,FALSE)))))</f>
        <v/>
      </c>
      <c r="M5702" s="120">
        <f>IF(AND($P$2=FALSE,OR(F5702="Commercial NAICS Cogen",F5702="Industrial NAICS Cogen",F5702="NAICS-22 Cogen")),FALSE,IF(AND($P$3=FALSE,OR(F5702="Commercial NAICS Cogen",F5702="Commercial NAICS Non-Cogen",F5702="Industrial NAICS Cogen", F5702="industrial NAICS non-Cogen")),FALSE, TRUE))</f>
        <v/>
      </c>
    </row>
    <row r="5703">
      <c r="A5703" s="129" t="n">
        <v>99999</v>
      </c>
      <c r="B5703" s="130" t="inlineStr">
        <is>
          <t>State-Fuel Level Increment</t>
        </is>
      </c>
      <c r="C5703" s="130" t="inlineStr">
        <is>
          <t>State-Fuel Level Increment</t>
        </is>
      </c>
      <c r="D5703" s="129" t="n">
        <v>99999</v>
      </c>
      <c r="E5703" s="130" t="inlineStr">
        <is>
          <t>TX</t>
        </is>
      </c>
      <c r="F5703" s="130" t="inlineStr">
        <is>
          <t>Industrial NAICS Cogen</t>
        </is>
      </c>
      <c r="G5703" s="130" t="inlineStr">
        <is>
          <t>GT</t>
        </is>
      </c>
      <c r="H5703" s="130" t="inlineStr">
        <is>
          <t>OG</t>
        </is>
      </c>
      <c r="I5703" s="130" t="inlineStr">
        <is>
          <t>OOG</t>
        </is>
      </c>
      <c r="J5703" s="131" t="n">
        <v>0</v>
      </c>
      <c r="K5703" s="129" t="n">
        <v>2020</v>
      </c>
      <c r="L5703" s="120">
        <f>IF(VLOOKUP(H5703,'Cross-Page Data'!$D$4:$F$48,3,FALSE)="natural gas",VLOOKUP(G5703,'Cross-Page Data'!$I$4:$J$19,2,FALSE),IF(VLOOKUP(H5703,'Cross-Page Data'!$D$4:$F$48,3,FALSE)="solar",IF(G5703="PV","solar PV","solar thermal"),IF(VLOOKUP(H5703,'Cross-Page Data'!$D$4:$F$48,3,FALSE)="wind",VLOOKUP(G5703,'Cross-Page Data'!$I$4:$J$19,2,FALSE),IF(VLOOKUP(H5703,'Cross-Page Data'!$D$4:$F$48,3,FALSE)="hydro",VLOOKUP(G5703,'Cross-Page Data'!$I$4:$J$19,2,FALSE),VLOOKUP(H5703,'Cross-Page Data'!$D$4:$F$48,3,FALSE)))))</f>
        <v/>
      </c>
      <c r="M5703" s="120">
        <f>IF(AND($P$2=FALSE,OR(F5703="Commercial NAICS Cogen",F5703="Industrial NAICS Cogen",F5703="NAICS-22 Cogen")),FALSE,IF(AND($P$3=FALSE,OR(F5703="Commercial NAICS Cogen",F5703="Commercial NAICS Non-Cogen",F5703="Industrial NAICS Cogen", F5703="industrial NAICS non-Cogen")),FALSE, TRUE))</f>
        <v/>
      </c>
    </row>
    <row r="5704">
      <c r="A5704" s="129" t="n">
        <v>99999</v>
      </c>
      <c r="B5704" s="130" t="inlineStr">
        <is>
          <t>State-Fuel Level Increment</t>
        </is>
      </c>
      <c r="C5704" s="130" t="inlineStr">
        <is>
          <t>State-Fuel Level Increment</t>
        </is>
      </c>
      <c r="D5704" s="129" t="n">
        <v>99999</v>
      </c>
      <c r="E5704" s="130" t="inlineStr">
        <is>
          <t>PA</t>
        </is>
      </c>
      <c r="F5704" s="130" t="inlineStr">
        <is>
          <t>NAICS-22 Non-Cogen</t>
        </is>
      </c>
      <c r="G5704" s="130" t="inlineStr">
        <is>
          <t>GT</t>
        </is>
      </c>
      <c r="H5704" s="130" t="inlineStr">
        <is>
          <t>PC</t>
        </is>
      </c>
      <c r="I5704" s="130" t="inlineStr">
        <is>
          <t>PC</t>
        </is>
      </c>
      <c r="J5704" s="131" t="n">
        <v>0</v>
      </c>
      <c r="K5704" s="129" t="n">
        <v>2020</v>
      </c>
      <c r="L5704" s="120">
        <f>IF(VLOOKUP(H5704,'Cross-Page Data'!$D$4:$F$48,3,FALSE)="natural gas",VLOOKUP(G5704,'Cross-Page Data'!$I$4:$J$19,2,FALSE),IF(VLOOKUP(H5704,'Cross-Page Data'!$D$4:$F$48,3,FALSE)="solar",IF(G5704="PV","solar PV","solar thermal"),IF(VLOOKUP(H5704,'Cross-Page Data'!$D$4:$F$48,3,FALSE)="wind",VLOOKUP(G5704,'Cross-Page Data'!$I$4:$J$19,2,FALSE),IF(VLOOKUP(H5704,'Cross-Page Data'!$D$4:$F$48,3,FALSE)="hydro",VLOOKUP(G5704,'Cross-Page Data'!$I$4:$J$19,2,FALSE),VLOOKUP(H5704,'Cross-Page Data'!$D$4:$F$48,3,FALSE)))))</f>
        <v/>
      </c>
      <c r="M5704" s="120">
        <f>IF(AND($P$2=FALSE,OR(F5704="Commercial NAICS Cogen",F5704="Industrial NAICS Cogen",F5704="NAICS-22 Cogen")),FALSE,IF(AND($P$3=FALSE,OR(F5704="Commercial NAICS Cogen",F5704="Commercial NAICS Non-Cogen",F5704="Industrial NAICS Cogen", F5704="industrial NAICS non-Cogen")),FALSE, TRUE))</f>
        <v/>
      </c>
    </row>
    <row r="5705">
      <c r="A5705" s="129" t="n">
        <v>99999</v>
      </c>
      <c r="B5705" s="130" t="inlineStr">
        <is>
          <t>State-Fuel Level Increment</t>
        </is>
      </c>
      <c r="C5705" s="130" t="inlineStr">
        <is>
          <t>State-Fuel Level Increment</t>
        </is>
      </c>
      <c r="D5705" s="129" t="n">
        <v>99999</v>
      </c>
      <c r="E5705" s="130" t="inlineStr">
        <is>
          <t>CA</t>
        </is>
      </c>
      <c r="F5705" s="130" t="inlineStr">
        <is>
          <t>NAICS-22 Non-Cogen</t>
        </is>
      </c>
      <c r="G5705" s="130" t="inlineStr">
        <is>
          <t>GT</t>
        </is>
      </c>
      <c r="H5705" s="130" t="inlineStr">
        <is>
          <t>PG</t>
        </is>
      </c>
      <c r="I5705" s="130" t="inlineStr">
        <is>
          <t>WOO</t>
        </is>
      </c>
      <c r="J5705" s="131" t="n">
        <v>0</v>
      </c>
      <c r="K5705" s="129" t="n">
        <v>2020</v>
      </c>
      <c r="L5705" s="120">
        <f>IF(VLOOKUP(H5705,'Cross-Page Data'!$D$4:$F$48,3,FALSE)="natural gas",VLOOKUP(G5705,'Cross-Page Data'!$I$4:$J$19,2,FALSE),IF(VLOOKUP(H5705,'Cross-Page Data'!$D$4:$F$48,3,FALSE)="solar",IF(G5705="PV","solar PV","solar thermal"),IF(VLOOKUP(H5705,'Cross-Page Data'!$D$4:$F$48,3,FALSE)="wind",VLOOKUP(G5705,'Cross-Page Data'!$I$4:$J$19,2,FALSE),IF(VLOOKUP(H5705,'Cross-Page Data'!$D$4:$F$48,3,FALSE)="hydro",VLOOKUP(G5705,'Cross-Page Data'!$I$4:$J$19,2,FALSE),VLOOKUP(H5705,'Cross-Page Data'!$D$4:$F$48,3,FALSE)))))</f>
        <v/>
      </c>
      <c r="M5705" s="120">
        <f>IF(AND($P$2=FALSE,OR(F5705="Commercial NAICS Cogen",F5705="Industrial NAICS Cogen",F5705="NAICS-22 Cogen")),FALSE,IF(AND($P$3=FALSE,OR(F5705="Commercial NAICS Cogen",F5705="Commercial NAICS Non-Cogen",F5705="Industrial NAICS Cogen", F5705="industrial NAICS non-Cogen")),FALSE, TRUE))</f>
        <v/>
      </c>
    </row>
    <row r="5706">
      <c r="A5706" s="129" t="n">
        <v>99999</v>
      </c>
      <c r="B5706" s="130" t="inlineStr">
        <is>
          <t>State-Fuel Level Increment</t>
        </is>
      </c>
      <c r="C5706" s="130" t="inlineStr">
        <is>
          <t>State-Fuel Level Increment</t>
        </is>
      </c>
      <c r="D5706" s="129" t="n">
        <v>99999</v>
      </c>
      <c r="E5706" s="130" t="inlineStr">
        <is>
          <t>PA</t>
        </is>
      </c>
      <c r="F5706" s="130" t="inlineStr">
        <is>
          <t>NAICS-22 Non-Cogen</t>
        </is>
      </c>
      <c r="G5706" s="130" t="inlineStr">
        <is>
          <t>GT</t>
        </is>
      </c>
      <c r="H5706" s="130" t="inlineStr">
        <is>
          <t>PG</t>
        </is>
      </c>
      <c r="I5706" s="130" t="inlineStr">
        <is>
          <t>WOO</t>
        </is>
      </c>
      <c r="J5706" s="131" t="n">
        <v>0</v>
      </c>
      <c r="K5706" s="129" t="n">
        <v>2020</v>
      </c>
      <c r="L5706" s="120">
        <f>IF(VLOOKUP(H5706,'Cross-Page Data'!$D$4:$F$48,3,FALSE)="natural gas",VLOOKUP(G5706,'Cross-Page Data'!$I$4:$J$19,2,FALSE),IF(VLOOKUP(H5706,'Cross-Page Data'!$D$4:$F$48,3,FALSE)="solar",IF(G5706="PV","solar PV","solar thermal"),IF(VLOOKUP(H5706,'Cross-Page Data'!$D$4:$F$48,3,FALSE)="wind",VLOOKUP(G5706,'Cross-Page Data'!$I$4:$J$19,2,FALSE),IF(VLOOKUP(H5706,'Cross-Page Data'!$D$4:$F$48,3,FALSE)="hydro",VLOOKUP(G5706,'Cross-Page Data'!$I$4:$J$19,2,FALSE),VLOOKUP(H5706,'Cross-Page Data'!$D$4:$F$48,3,FALSE)))))</f>
        <v/>
      </c>
      <c r="M5706" s="120">
        <f>IF(AND($P$2=FALSE,OR(F5706="Commercial NAICS Cogen",F5706="Industrial NAICS Cogen",F5706="NAICS-22 Cogen")),FALSE,IF(AND($P$3=FALSE,OR(F5706="Commercial NAICS Cogen",F5706="Commercial NAICS Non-Cogen",F5706="Industrial NAICS Cogen", F5706="industrial NAICS non-Cogen")),FALSE, TRUE))</f>
        <v/>
      </c>
    </row>
    <row r="5707">
      <c r="A5707" s="129" t="n">
        <v>99999</v>
      </c>
      <c r="B5707" s="130" t="inlineStr">
        <is>
          <t>State-Fuel Level Increment</t>
        </is>
      </c>
      <c r="C5707" s="130" t="inlineStr">
        <is>
          <t>State-Fuel Level Increment</t>
        </is>
      </c>
      <c r="D5707" s="129" t="n">
        <v>99999</v>
      </c>
      <c r="E5707" s="130" t="inlineStr">
        <is>
          <t>AK</t>
        </is>
      </c>
      <c r="F5707" s="130" t="inlineStr">
        <is>
          <t>Electric Utility</t>
        </is>
      </c>
      <c r="G5707" s="130" t="inlineStr">
        <is>
          <t>GT</t>
        </is>
      </c>
      <c r="H5707" s="130" t="inlineStr">
        <is>
          <t>RFO</t>
        </is>
      </c>
      <c r="I5707" s="130" t="inlineStr">
        <is>
          <t>RFO</t>
        </is>
      </c>
      <c r="J5707" s="131" t="n">
        <v>0</v>
      </c>
      <c r="K5707" s="129" t="n">
        <v>2020</v>
      </c>
      <c r="L5707" s="120">
        <f>IF(VLOOKUP(H5707,'Cross-Page Data'!$D$4:$F$48,3,FALSE)="natural gas",VLOOKUP(G5707,'Cross-Page Data'!$I$4:$J$19,2,FALSE),IF(VLOOKUP(H5707,'Cross-Page Data'!$D$4:$F$48,3,FALSE)="solar",IF(G5707="PV","solar PV","solar thermal"),IF(VLOOKUP(H5707,'Cross-Page Data'!$D$4:$F$48,3,FALSE)="wind",VLOOKUP(G5707,'Cross-Page Data'!$I$4:$J$19,2,FALSE),IF(VLOOKUP(H5707,'Cross-Page Data'!$D$4:$F$48,3,FALSE)="hydro",VLOOKUP(G5707,'Cross-Page Data'!$I$4:$J$19,2,FALSE),VLOOKUP(H5707,'Cross-Page Data'!$D$4:$F$48,3,FALSE)))))</f>
        <v/>
      </c>
      <c r="M5707" s="120">
        <f>IF(AND($P$2=FALSE,OR(F5707="Commercial NAICS Cogen",F5707="Industrial NAICS Cogen",F5707="NAICS-22 Cogen")),FALSE,IF(AND($P$3=FALSE,OR(F5707="Commercial NAICS Cogen",F5707="Commercial NAICS Non-Cogen",F5707="Industrial NAICS Cogen", F5707="industrial NAICS non-Cogen")),FALSE, TRUE))</f>
        <v/>
      </c>
    </row>
    <row r="5708">
      <c r="A5708" s="129" t="n">
        <v>99999</v>
      </c>
      <c r="B5708" s="130" t="inlineStr">
        <is>
          <t>State-Fuel Level Increment</t>
        </is>
      </c>
      <c r="C5708" s="130" t="inlineStr">
        <is>
          <t>State-Fuel Level Increment</t>
        </is>
      </c>
      <c r="D5708" s="129" t="n">
        <v>99999</v>
      </c>
      <c r="E5708" s="130" t="inlineStr">
        <is>
          <t>AZ</t>
        </is>
      </c>
      <c r="F5708" s="130" t="inlineStr">
        <is>
          <t>Electric Utility</t>
        </is>
      </c>
      <c r="G5708" s="130" t="inlineStr">
        <is>
          <t>GT</t>
        </is>
      </c>
      <c r="H5708" s="130" t="inlineStr">
        <is>
          <t>RFO</t>
        </is>
      </c>
      <c r="I5708" s="130" t="inlineStr">
        <is>
          <t>RFO</t>
        </is>
      </c>
      <c r="J5708" s="131" t="n">
        <v>0</v>
      </c>
      <c r="K5708" s="129" t="n">
        <v>2020</v>
      </c>
      <c r="L5708" s="120">
        <f>IF(VLOOKUP(H5708,'Cross-Page Data'!$D$4:$F$48,3,FALSE)="natural gas",VLOOKUP(G5708,'Cross-Page Data'!$I$4:$J$19,2,FALSE),IF(VLOOKUP(H5708,'Cross-Page Data'!$D$4:$F$48,3,FALSE)="solar",IF(G5708="PV","solar PV","solar thermal"),IF(VLOOKUP(H5708,'Cross-Page Data'!$D$4:$F$48,3,FALSE)="wind",VLOOKUP(G5708,'Cross-Page Data'!$I$4:$J$19,2,FALSE),IF(VLOOKUP(H5708,'Cross-Page Data'!$D$4:$F$48,3,FALSE)="hydro",VLOOKUP(G5708,'Cross-Page Data'!$I$4:$J$19,2,FALSE),VLOOKUP(H5708,'Cross-Page Data'!$D$4:$F$48,3,FALSE)))))</f>
        <v/>
      </c>
      <c r="M5708" s="120">
        <f>IF(AND($P$2=FALSE,OR(F5708="Commercial NAICS Cogen",F5708="Industrial NAICS Cogen",F5708="NAICS-22 Cogen")),FALSE,IF(AND($P$3=FALSE,OR(F5708="Commercial NAICS Cogen",F5708="Commercial NAICS Non-Cogen",F5708="Industrial NAICS Cogen", F5708="industrial NAICS non-Cogen")),FALSE, TRUE))</f>
        <v/>
      </c>
    </row>
    <row r="5709">
      <c r="A5709" s="129" t="n">
        <v>99999</v>
      </c>
      <c r="B5709" s="130" t="inlineStr">
        <is>
          <t>State-Fuel Level Increment</t>
        </is>
      </c>
      <c r="C5709" s="130" t="inlineStr">
        <is>
          <t>State-Fuel Level Increment</t>
        </is>
      </c>
      <c r="D5709" s="129" t="n">
        <v>99999</v>
      </c>
      <c r="E5709" s="130" t="inlineStr">
        <is>
          <t>CT</t>
        </is>
      </c>
      <c r="F5709" s="130" t="inlineStr">
        <is>
          <t>NAICS-22 Non-Cogen</t>
        </is>
      </c>
      <c r="G5709" s="130" t="inlineStr">
        <is>
          <t>GT</t>
        </is>
      </c>
      <c r="H5709" s="130" t="inlineStr">
        <is>
          <t>RFO</t>
        </is>
      </c>
      <c r="I5709" s="130" t="inlineStr">
        <is>
          <t>RFO</t>
        </is>
      </c>
      <c r="J5709" s="131" t="n">
        <v>0</v>
      </c>
      <c r="K5709" s="129" t="n">
        <v>2020</v>
      </c>
      <c r="L5709" s="120">
        <f>IF(VLOOKUP(H5709,'Cross-Page Data'!$D$4:$F$48,3,FALSE)="natural gas",VLOOKUP(G5709,'Cross-Page Data'!$I$4:$J$19,2,FALSE),IF(VLOOKUP(H5709,'Cross-Page Data'!$D$4:$F$48,3,FALSE)="solar",IF(G5709="PV","solar PV","solar thermal"),IF(VLOOKUP(H5709,'Cross-Page Data'!$D$4:$F$48,3,FALSE)="wind",VLOOKUP(G5709,'Cross-Page Data'!$I$4:$J$19,2,FALSE),IF(VLOOKUP(H5709,'Cross-Page Data'!$D$4:$F$48,3,FALSE)="hydro",VLOOKUP(G5709,'Cross-Page Data'!$I$4:$J$19,2,FALSE),VLOOKUP(H5709,'Cross-Page Data'!$D$4:$F$48,3,FALSE)))))</f>
        <v/>
      </c>
      <c r="M5709" s="120">
        <f>IF(AND($P$2=FALSE,OR(F5709="Commercial NAICS Cogen",F5709="Industrial NAICS Cogen",F5709="NAICS-22 Cogen")),FALSE,IF(AND($P$3=FALSE,OR(F5709="Commercial NAICS Cogen",F5709="Commercial NAICS Non-Cogen",F5709="Industrial NAICS Cogen", F5709="industrial NAICS non-Cogen")),FALSE, TRUE))</f>
        <v/>
      </c>
    </row>
    <row r="5710">
      <c r="A5710" s="129" t="n">
        <v>99999</v>
      </c>
      <c r="B5710" s="130" t="inlineStr">
        <is>
          <t>State-Fuel Level Increment</t>
        </is>
      </c>
      <c r="C5710" s="130" t="inlineStr">
        <is>
          <t>State-Fuel Level Increment</t>
        </is>
      </c>
      <c r="D5710" s="129" t="n">
        <v>99999</v>
      </c>
      <c r="E5710" s="130" t="inlineStr">
        <is>
          <t>DE</t>
        </is>
      </c>
      <c r="F5710" s="130" t="inlineStr">
        <is>
          <t>NAICS-22 Non-Cogen</t>
        </is>
      </c>
      <c r="G5710" s="130" t="inlineStr">
        <is>
          <t>GT</t>
        </is>
      </c>
      <c r="H5710" s="130" t="inlineStr">
        <is>
          <t>RFO</t>
        </is>
      </c>
      <c r="I5710" s="130" t="inlineStr">
        <is>
          <t>RFO</t>
        </is>
      </c>
      <c r="J5710" s="131" t="n">
        <v>0</v>
      </c>
      <c r="K5710" s="129" t="n">
        <v>2020</v>
      </c>
      <c r="L5710" s="120">
        <f>IF(VLOOKUP(H5710,'Cross-Page Data'!$D$4:$F$48,3,FALSE)="natural gas",VLOOKUP(G5710,'Cross-Page Data'!$I$4:$J$19,2,FALSE),IF(VLOOKUP(H5710,'Cross-Page Data'!$D$4:$F$48,3,FALSE)="solar",IF(G5710="PV","solar PV","solar thermal"),IF(VLOOKUP(H5710,'Cross-Page Data'!$D$4:$F$48,3,FALSE)="wind",VLOOKUP(G5710,'Cross-Page Data'!$I$4:$J$19,2,FALSE),IF(VLOOKUP(H5710,'Cross-Page Data'!$D$4:$F$48,3,FALSE)="hydro",VLOOKUP(G5710,'Cross-Page Data'!$I$4:$J$19,2,FALSE),VLOOKUP(H5710,'Cross-Page Data'!$D$4:$F$48,3,FALSE)))))</f>
        <v/>
      </c>
      <c r="M5710" s="120">
        <f>IF(AND($P$2=FALSE,OR(F5710="Commercial NAICS Cogen",F5710="Industrial NAICS Cogen",F5710="NAICS-22 Cogen")),FALSE,IF(AND($P$3=FALSE,OR(F5710="Commercial NAICS Cogen",F5710="Commercial NAICS Non-Cogen",F5710="Industrial NAICS Cogen", F5710="industrial NAICS non-Cogen")),FALSE, TRUE))</f>
        <v/>
      </c>
    </row>
    <row r="5711">
      <c r="A5711" s="129" t="n">
        <v>99999</v>
      </c>
      <c r="B5711" s="130" t="inlineStr">
        <is>
          <t>State-Fuel Level Increment</t>
        </is>
      </c>
      <c r="C5711" s="130" t="inlineStr">
        <is>
          <t>State-Fuel Level Increment</t>
        </is>
      </c>
      <c r="D5711" s="129" t="n">
        <v>99999</v>
      </c>
      <c r="E5711" s="130" t="inlineStr">
        <is>
          <t>FL</t>
        </is>
      </c>
      <c r="F5711" s="130" t="inlineStr">
        <is>
          <t>Electric Utility</t>
        </is>
      </c>
      <c r="G5711" s="130" t="inlineStr">
        <is>
          <t>GT</t>
        </is>
      </c>
      <c r="H5711" s="130" t="inlineStr">
        <is>
          <t>RFO</t>
        </is>
      </c>
      <c r="I5711" s="130" t="inlineStr">
        <is>
          <t>RFO</t>
        </is>
      </c>
      <c r="J5711" s="131" t="n">
        <v>0</v>
      </c>
      <c r="K5711" s="129" t="n">
        <v>2020</v>
      </c>
      <c r="L5711" s="120">
        <f>IF(VLOOKUP(H5711,'Cross-Page Data'!$D$4:$F$48,3,FALSE)="natural gas",VLOOKUP(G5711,'Cross-Page Data'!$I$4:$J$19,2,FALSE),IF(VLOOKUP(H5711,'Cross-Page Data'!$D$4:$F$48,3,FALSE)="solar",IF(G5711="PV","solar PV","solar thermal"),IF(VLOOKUP(H5711,'Cross-Page Data'!$D$4:$F$48,3,FALSE)="wind",VLOOKUP(G5711,'Cross-Page Data'!$I$4:$J$19,2,FALSE),IF(VLOOKUP(H5711,'Cross-Page Data'!$D$4:$F$48,3,FALSE)="hydro",VLOOKUP(G5711,'Cross-Page Data'!$I$4:$J$19,2,FALSE),VLOOKUP(H5711,'Cross-Page Data'!$D$4:$F$48,3,FALSE)))))</f>
        <v/>
      </c>
      <c r="M5711" s="120">
        <f>IF(AND($P$2=FALSE,OR(F5711="Commercial NAICS Cogen",F5711="Industrial NAICS Cogen",F5711="NAICS-22 Cogen")),FALSE,IF(AND($P$3=FALSE,OR(F5711="Commercial NAICS Cogen",F5711="Commercial NAICS Non-Cogen",F5711="Industrial NAICS Cogen", F5711="industrial NAICS non-Cogen")),FALSE, TRUE))</f>
        <v/>
      </c>
    </row>
    <row r="5712">
      <c r="A5712" s="129" t="n">
        <v>99999</v>
      </c>
      <c r="B5712" s="130" t="inlineStr">
        <is>
          <t>State-Fuel Level Increment</t>
        </is>
      </c>
      <c r="C5712" s="130" t="inlineStr">
        <is>
          <t>State-Fuel Level Increment</t>
        </is>
      </c>
      <c r="D5712" s="129" t="n">
        <v>99999</v>
      </c>
      <c r="E5712" s="130" t="inlineStr">
        <is>
          <t>KS</t>
        </is>
      </c>
      <c r="F5712" s="130" t="inlineStr">
        <is>
          <t>Electric Utility</t>
        </is>
      </c>
      <c r="G5712" s="130" t="inlineStr">
        <is>
          <t>GT</t>
        </is>
      </c>
      <c r="H5712" s="130" t="inlineStr">
        <is>
          <t>RFO</t>
        </is>
      </c>
      <c r="I5712" s="130" t="inlineStr">
        <is>
          <t>RFO</t>
        </is>
      </c>
      <c r="J5712" s="131" t="n">
        <v>0</v>
      </c>
      <c r="K5712" s="129" t="n">
        <v>2020</v>
      </c>
      <c r="L5712" s="120">
        <f>IF(VLOOKUP(H5712,'Cross-Page Data'!$D$4:$F$48,3,FALSE)="natural gas",VLOOKUP(G5712,'Cross-Page Data'!$I$4:$J$19,2,FALSE),IF(VLOOKUP(H5712,'Cross-Page Data'!$D$4:$F$48,3,FALSE)="solar",IF(G5712="PV","solar PV","solar thermal"),IF(VLOOKUP(H5712,'Cross-Page Data'!$D$4:$F$48,3,FALSE)="wind",VLOOKUP(G5712,'Cross-Page Data'!$I$4:$J$19,2,FALSE),IF(VLOOKUP(H5712,'Cross-Page Data'!$D$4:$F$48,3,FALSE)="hydro",VLOOKUP(G5712,'Cross-Page Data'!$I$4:$J$19,2,FALSE),VLOOKUP(H5712,'Cross-Page Data'!$D$4:$F$48,3,FALSE)))))</f>
        <v/>
      </c>
      <c r="M5712" s="120">
        <f>IF(AND($P$2=FALSE,OR(F5712="Commercial NAICS Cogen",F5712="Industrial NAICS Cogen",F5712="NAICS-22 Cogen")),FALSE,IF(AND($P$3=FALSE,OR(F5712="Commercial NAICS Cogen",F5712="Commercial NAICS Non-Cogen",F5712="Industrial NAICS Cogen", F5712="industrial NAICS non-Cogen")),FALSE, TRUE))</f>
        <v/>
      </c>
    </row>
    <row r="5713">
      <c r="A5713" s="129" t="n">
        <v>99999</v>
      </c>
      <c r="B5713" s="130" t="inlineStr">
        <is>
          <t>State-Fuel Level Increment</t>
        </is>
      </c>
      <c r="C5713" s="130" t="inlineStr">
        <is>
          <t>State-Fuel Level Increment</t>
        </is>
      </c>
      <c r="D5713" s="129" t="n">
        <v>99999</v>
      </c>
      <c r="E5713" s="130" t="inlineStr">
        <is>
          <t>LA</t>
        </is>
      </c>
      <c r="F5713" s="130" t="inlineStr">
        <is>
          <t>Electric Utility</t>
        </is>
      </c>
      <c r="G5713" s="130" t="inlineStr">
        <is>
          <t>GT</t>
        </is>
      </c>
      <c r="H5713" s="130" t="inlineStr">
        <is>
          <t>RFO</t>
        </is>
      </c>
      <c r="I5713" s="130" t="inlineStr">
        <is>
          <t>RFO</t>
        </is>
      </c>
      <c r="J5713" s="131" t="n">
        <v>0</v>
      </c>
      <c r="K5713" s="129" t="n">
        <v>2020</v>
      </c>
      <c r="L5713" s="120">
        <f>IF(VLOOKUP(H5713,'Cross-Page Data'!$D$4:$F$48,3,FALSE)="natural gas",VLOOKUP(G5713,'Cross-Page Data'!$I$4:$J$19,2,FALSE),IF(VLOOKUP(H5713,'Cross-Page Data'!$D$4:$F$48,3,FALSE)="solar",IF(G5713="PV","solar PV","solar thermal"),IF(VLOOKUP(H5713,'Cross-Page Data'!$D$4:$F$48,3,FALSE)="wind",VLOOKUP(G5713,'Cross-Page Data'!$I$4:$J$19,2,FALSE),IF(VLOOKUP(H5713,'Cross-Page Data'!$D$4:$F$48,3,FALSE)="hydro",VLOOKUP(G5713,'Cross-Page Data'!$I$4:$J$19,2,FALSE),VLOOKUP(H5713,'Cross-Page Data'!$D$4:$F$48,3,FALSE)))))</f>
        <v/>
      </c>
      <c r="M5713" s="120">
        <f>IF(AND($P$2=FALSE,OR(F5713="Commercial NAICS Cogen",F5713="Industrial NAICS Cogen",F5713="NAICS-22 Cogen")),FALSE,IF(AND($P$3=FALSE,OR(F5713="Commercial NAICS Cogen",F5713="Commercial NAICS Non-Cogen",F5713="Industrial NAICS Cogen", F5713="industrial NAICS non-Cogen")),FALSE, TRUE))</f>
        <v/>
      </c>
    </row>
    <row r="5714">
      <c r="A5714" s="129" t="n">
        <v>99999</v>
      </c>
      <c r="B5714" s="130" t="inlineStr">
        <is>
          <t>State-Fuel Level Increment</t>
        </is>
      </c>
      <c r="C5714" s="130" t="inlineStr">
        <is>
          <t>State-Fuel Level Increment</t>
        </is>
      </c>
      <c r="D5714" s="129" t="n">
        <v>99999</v>
      </c>
      <c r="E5714" s="130" t="inlineStr">
        <is>
          <t>NE</t>
        </is>
      </c>
      <c r="F5714" s="130" t="inlineStr">
        <is>
          <t>Electric Utility</t>
        </is>
      </c>
      <c r="G5714" s="130" t="inlineStr">
        <is>
          <t>GT</t>
        </is>
      </c>
      <c r="H5714" s="130" t="inlineStr">
        <is>
          <t>RFO</t>
        </is>
      </c>
      <c r="I5714" s="130" t="inlineStr">
        <is>
          <t>RFO</t>
        </is>
      </c>
      <c r="J5714" s="131" t="n">
        <v>0</v>
      </c>
      <c r="K5714" s="129" t="n">
        <v>2020</v>
      </c>
      <c r="L5714" s="120">
        <f>IF(VLOOKUP(H5714,'Cross-Page Data'!$D$4:$F$48,3,FALSE)="natural gas",VLOOKUP(G5714,'Cross-Page Data'!$I$4:$J$19,2,FALSE),IF(VLOOKUP(H5714,'Cross-Page Data'!$D$4:$F$48,3,FALSE)="solar",IF(G5714="PV","solar PV","solar thermal"),IF(VLOOKUP(H5714,'Cross-Page Data'!$D$4:$F$48,3,FALSE)="wind",VLOOKUP(G5714,'Cross-Page Data'!$I$4:$J$19,2,FALSE),IF(VLOOKUP(H5714,'Cross-Page Data'!$D$4:$F$48,3,FALSE)="hydro",VLOOKUP(G5714,'Cross-Page Data'!$I$4:$J$19,2,FALSE),VLOOKUP(H5714,'Cross-Page Data'!$D$4:$F$48,3,FALSE)))))</f>
        <v/>
      </c>
      <c r="M5714" s="120">
        <f>IF(AND($P$2=FALSE,OR(F5714="Commercial NAICS Cogen",F5714="Industrial NAICS Cogen",F5714="NAICS-22 Cogen")),FALSE,IF(AND($P$3=FALSE,OR(F5714="Commercial NAICS Cogen",F5714="Commercial NAICS Non-Cogen",F5714="Industrial NAICS Cogen", F5714="industrial NAICS non-Cogen")),FALSE, TRUE))</f>
        <v/>
      </c>
    </row>
    <row r="5715">
      <c r="A5715" s="129" t="n">
        <v>99999</v>
      </c>
      <c r="B5715" s="130" t="inlineStr">
        <is>
          <t>State-Fuel Level Increment</t>
        </is>
      </c>
      <c r="C5715" s="130" t="inlineStr">
        <is>
          <t>State-Fuel Level Increment</t>
        </is>
      </c>
      <c r="D5715" s="129" t="n">
        <v>99999</v>
      </c>
      <c r="E5715" s="130" t="inlineStr">
        <is>
          <t>NJ</t>
        </is>
      </c>
      <c r="F5715" s="130" t="inlineStr">
        <is>
          <t>NAICS-22 Non-Cogen</t>
        </is>
      </c>
      <c r="G5715" s="130" t="inlineStr">
        <is>
          <t>GT</t>
        </is>
      </c>
      <c r="H5715" s="130" t="inlineStr">
        <is>
          <t>RFO</t>
        </is>
      </c>
      <c r="I5715" s="130" t="inlineStr">
        <is>
          <t>RFO</t>
        </is>
      </c>
      <c r="J5715" s="131" t="n">
        <v>0</v>
      </c>
      <c r="K5715" s="129" t="n">
        <v>2020</v>
      </c>
      <c r="L5715" s="120">
        <f>IF(VLOOKUP(H5715,'Cross-Page Data'!$D$4:$F$48,3,FALSE)="natural gas",VLOOKUP(G5715,'Cross-Page Data'!$I$4:$J$19,2,FALSE),IF(VLOOKUP(H5715,'Cross-Page Data'!$D$4:$F$48,3,FALSE)="solar",IF(G5715="PV","solar PV","solar thermal"),IF(VLOOKUP(H5715,'Cross-Page Data'!$D$4:$F$48,3,FALSE)="wind",VLOOKUP(G5715,'Cross-Page Data'!$I$4:$J$19,2,FALSE),IF(VLOOKUP(H5715,'Cross-Page Data'!$D$4:$F$48,3,FALSE)="hydro",VLOOKUP(G5715,'Cross-Page Data'!$I$4:$J$19,2,FALSE),VLOOKUP(H5715,'Cross-Page Data'!$D$4:$F$48,3,FALSE)))))</f>
        <v/>
      </c>
      <c r="M5715" s="120">
        <f>IF(AND($P$2=FALSE,OR(F5715="Commercial NAICS Cogen",F5715="Industrial NAICS Cogen",F5715="NAICS-22 Cogen")),FALSE,IF(AND($P$3=FALSE,OR(F5715="Commercial NAICS Cogen",F5715="Commercial NAICS Non-Cogen",F5715="Industrial NAICS Cogen", F5715="industrial NAICS non-Cogen")),FALSE, TRUE))</f>
        <v/>
      </c>
    </row>
    <row r="5716">
      <c r="A5716" s="129" t="n">
        <v>99999</v>
      </c>
      <c r="B5716" s="130" t="inlineStr">
        <is>
          <t>State-Fuel Level Increment</t>
        </is>
      </c>
      <c r="C5716" s="130" t="inlineStr">
        <is>
          <t>State-Fuel Level Increment</t>
        </is>
      </c>
      <c r="D5716" s="129" t="n">
        <v>99999</v>
      </c>
      <c r="E5716" s="130" t="inlineStr">
        <is>
          <t>NY</t>
        </is>
      </c>
      <c r="F5716" s="130" t="inlineStr">
        <is>
          <t>NAICS-22 Non-Cogen</t>
        </is>
      </c>
      <c r="G5716" s="130" t="inlineStr">
        <is>
          <t>GT</t>
        </is>
      </c>
      <c r="H5716" s="130" t="inlineStr">
        <is>
          <t>RFO</t>
        </is>
      </c>
      <c r="I5716" s="130" t="inlineStr">
        <is>
          <t>RFO</t>
        </is>
      </c>
      <c r="J5716" s="131" t="n">
        <v>0</v>
      </c>
      <c r="K5716" s="129" t="n">
        <v>2020</v>
      </c>
      <c r="L5716" s="120">
        <f>IF(VLOOKUP(H5716,'Cross-Page Data'!$D$4:$F$48,3,FALSE)="natural gas",VLOOKUP(G5716,'Cross-Page Data'!$I$4:$J$19,2,FALSE),IF(VLOOKUP(H5716,'Cross-Page Data'!$D$4:$F$48,3,FALSE)="solar",IF(G5716="PV","solar PV","solar thermal"),IF(VLOOKUP(H5716,'Cross-Page Data'!$D$4:$F$48,3,FALSE)="wind",VLOOKUP(G5716,'Cross-Page Data'!$I$4:$J$19,2,FALSE),IF(VLOOKUP(H5716,'Cross-Page Data'!$D$4:$F$48,3,FALSE)="hydro",VLOOKUP(G5716,'Cross-Page Data'!$I$4:$J$19,2,FALSE),VLOOKUP(H5716,'Cross-Page Data'!$D$4:$F$48,3,FALSE)))))</f>
        <v/>
      </c>
      <c r="M5716" s="120">
        <f>IF(AND($P$2=FALSE,OR(F5716="Commercial NAICS Cogen",F5716="Industrial NAICS Cogen",F5716="NAICS-22 Cogen")),FALSE,IF(AND($P$3=FALSE,OR(F5716="Commercial NAICS Cogen",F5716="Commercial NAICS Non-Cogen",F5716="Industrial NAICS Cogen", F5716="industrial NAICS non-Cogen")),FALSE, TRUE))</f>
        <v/>
      </c>
    </row>
    <row r="5717">
      <c r="A5717" s="129" t="n">
        <v>99999</v>
      </c>
      <c r="B5717" s="130" t="inlineStr">
        <is>
          <t>State-Fuel Level Increment</t>
        </is>
      </c>
      <c r="C5717" s="130" t="inlineStr">
        <is>
          <t>State-Fuel Level Increment</t>
        </is>
      </c>
      <c r="D5717" s="129" t="n">
        <v>99999</v>
      </c>
      <c r="E5717" s="130" t="inlineStr">
        <is>
          <t>NY</t>
        </is>
      </c>
      <c r="F5717" s="130" t="inlineStr">
        <is>
          <t>Commercial NAICS Cogen</t>
        </is>
      </c>
      <c r="G5717" s="130" t="inlineStr">
        <is>
          <t>GT</t>
        </is>
      </c>
      <c r="H5717" s="130" t="inlineStr">
        <is>
          <t>RFO</t>
        </is>
      </c>
      <c r="I5717" s="130" t="inlineStr">
        <is>
          <t>RFO</t>
        </is>
      </c>
      <c r="J5717" s="131" t="n">
        <v>0</v>
      </c>
      <c r="K5717" s="129" t="n">
        <v>2020</v>
      </c>
      <c r="L5717" s="120">
        <f>IF(VLOOKUP(H5717,'Cross-Page Data'!$D$4:$F$48,3,FALSE)="natural gas",VLOOKUP(G5717,'Cross-Page Data'!$I$4:$J$19,2,FALSE),IF(VLOOKUP(H5717,'Cross-Page Data'!$D$4:$F$48,3,FALSE)="solar",IF(G5717="PV","solar PV","solar thermal"),IF(VLOOKUP(H5717,'Cross-Page Data'!$D$4:$F$48,3,FALSE)="wind",VLOOKUP(G5717,'Cross-Page Data'!$I$4:$J$19,2,FALSE),IF(VLOOKUP(H5717,'Cross-Page Data'!$D$4:$F$48,3,FALSE)="hydro",VLOOKUP(G5717,'Cross-Page Data'!$I$4:$J$19,2,FALSE),VLOOKUP(H5717,'Cross-Page Data'!$D$4:$F$48,3,FALSE)))))</f>
        <v/>
      </c>
      <c r="M5717" s="120">
        <f>IF(AND($P$2=FALSE,OR(F5717="Commercial NAICS Cogen",F5717="Industrial NAICS Cogen",F5717="NAICS-22 Cogen")),FALSE,IF(AND($P$3=FALSE,OR(F5717="Commercial NAICS Cogen",F5717="Commercial NAICS Non-Cogen",F5717="Industrial NAICS Cogen", F5717="industrial NAICS non-Cogen")),FALSE, TRUE))</f>
        <v/>
      </c>
    </row>
    <row r="5718">
      <c r="A5718" s="129" t="n">
        <v>99999</v>
      </c>
      <c r="B5718" s="130" t="inlineStr">
        <is>
          <t>State-Fuel Level Increment</t>
        </is>
      </c>
      <c r="C5718" s="130" t="inlineStr">
        <is>
          <t>State-Fuel Level Increment</t>
        </is>
      </c>
      <c r="D5718" s="129" t="n">
        <v>99999</v>
      </c>
      <c r="E5718" s="130" t="inlineStr">
        <is>
          <t>PA</t>
        </is>
      </c>
      <c r="F5718" s="130" t="inlineStr">
        <is>
          <t>NAICS-22 Non-Cogen</t>
        </is>
      </c>
      <c r="G5718" s="130" t="inlineStr">
        <is>
          <t>GT</t>
        </is>
      </c>
      <c r="H5718" s="130" t="inlineStr">
        <is>
          <t>RFO</t>
        </is>
      </c>
      <c r="I5718" s="130" t="inlineStr">
        <is>
          <t>RFO</t>
        </is>
      </c>
      <c r="J5718" s="131" t="n">
        <v>0</v>
      </c>
      <c r="K5718" s="129" t="n">
        <v>2020</v>
      </c>
      <c r="L5718" s="120">
        <f>IF(VLOOKUP(H5718,'Cross-Page Data'!$D$4:$F$48,3,FALSE)="natural gas",VLOOKUP(G5718,'Cross-Page Data'!$I$4:$J$19,2,FALSE),IF(VLOOKUP(H5718,'Cross-Page Data'!$D$4:$F$48,3,FALSE)="solar",IF(G5718="PV","solar PV","solar thermal"),IF(VLOOKUP(H5718,'Cross-Page Data'!$D$4:$F$48,3,FALSE)="wind",VLOOKUP(G5718,'Cross-Page Data'!$I$4:$J$19,2,FALSE),IF(VLOOKUP(H5718,'Cross-Page Data'!$D$4:$F$48,3,FALSE)="hydro",VLOOKUP(G5718,'Cross-Page Data'!$I$4:$J$19,2,FALSE),VLOOKUP(H5718,'Cross-Page Data'!$D$4:$F$48,3,FALSE)))))</f>
        <v/>
      </c>
      <c r="M5718" s="120">
        <f>IF(AND($P$2=FALSE,OR(F5718="Commercial NAICS Cogen",F5718="Industrial NAICS Cogen",F5718="NAICS-22 Cogen")),FALSE,IF(AND($P$3=FALSE,OR(F5718="Commercial NAICS Cogen",F5718="Commercial NAICS Non-Cogen",F5718="Industrial NAICS Cogen", F5718="industrial NAICS non-Cogen")),FALSE, TRUE))</f>
        <v/>
      </c>
    </row>
    <row r="5719">
      <c r="A5719" s="129" t="n">
        <v>99999</v>
      </c>
      <c r="B5719" s="130" t="inlineStr">
        <is>
          <t>State-Fuel Level Increment</t>
        </is>
      </c>
      <c r="C5719" s="130" t="inlineStr">
        <is>
          <t>State-Fuel Level Increment</t>
        </is>
      </c>
      <c r="D5719" s="129" t="n">
        <v>99999</v>
      </c>
      <c r="E5719" s="130" t="inlineStr">
        <is>
          <t>PA</t>
        </is>
      </c>
      <c r="F5719" s="130" t="inlineStr">
        <is>
          <t>Industrial NAICS Cogen</t>
        </is>
      </c>
      <c r="G5719" s="130" t="inlineStr">
        <is>
          <t>GT</t>
        </is>
      </c>
      <c r="H5719" s="130" t="inlineStr">
        <is>
          <t>RFO</t>
        </is>
      </c>
      <c r="I5719" s="130" t="inlineStr">
        <is>
          <t>RFO</t>
        </is>
      </c>
      <c r="J5719" s="131" t="n">
        <v>0</v>
      </c>
      <c r="K5719" s="129" t="n">
        <v>2020</v>
      </c>
      <c r="L5719" s="120">
        <f>IF(VLOOKUP(H5719,'Cross-Page Data'!$D$4:$F$48,3,FALSE)="natural gas",VLOOKUP(G5719,'Cross-Page Data'!$I$4:$J$19,2,FALSE),IF(VLOOKUP(H5719,'Cross-Page Data'!$D$4:$F$48,3,FALSE)="solar",IF(G5719="PV","solar PV","solar thermal"),IF(VLOOKUP(H5719,'Cross-Page Data'!$D$4:$F$48,3,FALSE)="wind",VLOOKUP(G5719,'Cross-Page Data'!$I$4:$J$19,2,FALSE),IF(VLOOKUP(H5719,'Cross-Page Data'!$D$4:$F$48,3,FALSE)="hydro",VLOOKUP(G5719,'Cross-Page Data'!$I$4:$J$19,2,FALSE),VLOOKUP(H5719,'Cross-Page Data'!$D$4:$F$48,3,FALSE)))))</f>
        <v/>
      </c>
      <c r="M5719" s="120">
        <f>IF(AND($P$2=FALSE,OR(F5719="Commercial NAICS Cogen",F5719="Industrial NAICS Cogen",F5719="NAICS-22 Cogen")),FALSE,IF(AND($P$3=FALSE,OR(F5719="Commercial NAICS Cogen",F5719="Commercial NAICS Non-Cogen",F5719="Industrial NAICS Cogen", F5719="industrial NAICS non-Cogen")),FALSE, TRUE))</f>
        <v/>
      </c>
    </row>
    <row r="5720">
      <c r="A5720" s="129" t="n">
        <v>99999</v>
      </c>
      <c r="B5720" s="130" t="inlineStr">
        <is>
          <t>State-Fuel Level Increment</t>
        </is>
      </c>
      <c r="C5720" s="130" t="inlineStr">
        <is>
          <t>State-Fuel Level Increment</t>
        </is>
      </c>
      <c r="D5720" s="129" t="n">
        <v>99999</v>
      </c>
      <c r="E5720" s="130" t="inlineStr">
        <is>
          <t>TX</t>
        </is>
      </c>
      <c r="F5720" s="130" t="inlineStr">
        <is>
          <t>NAICS-22 Non-Cogen</t>
        </is>
      </c>
      <c r="G5720" s="130" t="inlineStr">
        <is>
          <t>GT</t>
        </is>
      </c>
      <c r="H5720" s="130" t="inlineStr">
        <is>
          <t>RFO</t>
        </is>
      </c>
      <c r="I5720" s="130" t="inlineStr">
        <is>
          <t>RFO</t>
        </is>
      </c>
      <c r="J5720" s="131" t="n">
        <v>0</v>
      </c>
      <c r="K5720" s="129" t="n">
        <v>2020</v>
      </c>
      <c r="L5720" s="120">
        <f>IF(VLOOKUP(H5720,'Cross-Page Data'!$D$4:$F$48,3,FALSE)="natural gas",VLOOKUP(G5720,'Cross-Page Data'!$I$4:$J$19,2,FALSE),IF(VLOOKUP(H5720,'Cross-Page Data'!$D$4:$F$48,3,FALSE)="solar",IF(G5720="PV","solar PV","solar thermal"),IF(VLOOKUP(H5720,'Cross-Page Data'!$D$4:$F$48,3,FALSE)="wind",VLOOKUP(G5720,'Cross-Page Data'!$I$4:$J$19,2,FALSE),IF(VLOOKUP(H5720,'Cross-Page Data'!$D$4:$F$48,3,FALSE)="hydro",VLOOKUP(G5720,'Cross-Page Data'!$I$4:$J$19,2,FALSE),VLOOKUP(H5720,'Cross-Page Data'!$D$4:$F$48,3,FALSE)))))</f>
        <v/>
      </c>
      <c r="M5720" s="120">
        <f>IF(AND($P$2=FALSE,OR(F5720="Commercial NAICS Cogen",F5720="Industrial NAICS Cogen",F5720="NAICS-22 Cogen")),FALSE,IF(AND($P$3=FALSE,OR(F5720="Commercial NAICS Cogen",F5720="Commercial NAICS Non-Cogen",F5720="Industrial NAICS Cogen", F5720="industrial NAICS non-Cogen")),FALSE, TRUE))</f>
        <v/>
      </c>
    </row>
    <row r="5721">
      <c r="A5721" s="129" t="n">
        <v>99999</v>
      </c>
      <c r="B5721" s="130" t="inlineStr">
        <is>
          <t>State-Fuel Level Increment</t>
        </is>
      </c>
      <c r="C5721" s="130" t="inlineStr">
        <is>
          <t>State-Fuel Level Increment</t>
        </is>
      </c>
      <c r="D5721" s="129" t="n">
        <v>99999</v>
      </c>
      <c r="E5721" s="130" t="inlineStr">
        <is>
          <t>VT</t>
        </is>
      </c>
      <c r="F5721" s="130" t="inlineStr">
        <is>
          <t>Electric Utility</t>
        </is>
      </c>
      <c r="G5721" s="130" t="inlineStr">
        <is>
          <t>GT</t>
        </is>
      </c>
      <c r="H5721" s="130" t="inlineStr">
        <is>
          <t>RFO</t>
        </is>
      </c>
      <c r="I5721" s="130" t="inlineStr">
        <is>
          <t>RFO</t>
        </is>
      </c>
      <c r="J5721" s="131" t="n">
        <v>0</v>
      </c>
      <c r="K5721" s="129" t="n">
        <v>2020</v>
      </c>
      <c r="L5721" s="120">
        <f>IF(VLOOKUP(H5721,'Cross-Page Data'!$D$4:$F$48,3,FALSE)="natural gas",VLOOKUP(G5721,'Cross-Page Data'!$I$4:$J$19,2,FALSE),IF(VLOOKUP(H5721,'Cross-Page Data'!$D$4:$F$48,3,FALSE)="solar",IF(G5721="PV","solar PV","solar thermal"),IF(VLOOKUP(H5721,'Cross-Page Data'!$D$4:$F$48,3,FALSE)="wind",VLOOKUP(G5721,'Cross-Page Data'!$I$4:$J$19,2,FALSE),IF(VLOOKUP(H5721,'Cross-Page Data'!$D$4:$F$48,3,FALSE)="hydro",VLOOKUP(G5721,'Cross-Page Data'!$I$4:$J$19,2,FALSE),VLOOKUP(H5721,'Cross-Page Data'!$D$4:$F$48,3,FALSE)))))</f>
        <v/>
      </c>
      <c r="M5721" s="120">
        <f>IF(AND($P$2=FALSE,OR(F5721="Commercial NAICS Cogen",F5721="Industrial NAICS Cogen",F5721="NAICS-22 Cogen")),FALSE,IF(AND($P$3=FALSE,OR(F5721="Commercial NAICS Cogen",F5721="Commercial NAICS Non-Cogen",F5721="Industrial NAICS Cogen", F5721="industrial NAICS non-Cogen")),FALSE, TRUE))</f>
        <v/>
      </c>
    </row>
    <row r="5722">
      <c r="A5722" s="129" t="n">
        <v>99999</v>
      </c>
      <c r="B5722" s="130" t="inlineStr">
        <is>
          <t>State-Fuel Level Increment</t>
        </is>
      </c>
      <c r="C5722" s="130" t="inlineStr">
        <is>
          <t>State-Fuel Level Increment</t>
        </is>
      </c>
      <c r="D5722" s="129" t="n">
        <v>99999</v>
      </c>
      <c r="E5722" s="130" t="inlineStr">
        <is>
          <t>IA</t>
        </is>
      </c>
      <c r="F5722" s="130" t="inlineStr">
        <is>
          <t>Electric Utility</t>
        </is>
      </c>
      <c r="G5722" s="130" t="inlineStr">
        <is>
          <t>GT</t>
        </is>
      </c>
      <c r="H5722" s="130" t="inlineStr">
        <is>
          <t>SUB</t>
        </is>
      </c>
      <c r="I5722" s="130" t="inlineStr">
        <is>
          <t>COL</t>
        </is>
      </c>
      <c r="J5722" s="131" t="n">
        <v>0</v>
      </c>
      <c r="K5722" s="129" t="n">
        <v>2020</v>
      </c>
      <c r="L5722" s="120">
        <f>IF(VLOOKUP(H5722,'Cross-Page Data'!$D$4:$F$48,3,FALSE)="natural gas",VLOOKUP(G5722,'Cross-Page Data'!$I$4:$J$19,2,FALSE),IF(VLOOKUP(H5722,'Cross-Page Data'!$D$4:$F$48,3,FALSE)="solar",IF(G5722="PV","solar PV","solar thermal"),IF(VLOOKUP(H5722,'Cross-Page Data'!$D$4:$F$48,3,FALSE)="wind",VLOOKUP(G5722,'Cross-Page Data'!$I$4:$J$19,2,FALSE),IF(VLOOKUP(H5722,'Cross-Page Data'!$D$4:$F$48,3,FALSE)="hydro",VLOOKUP(G5722,'Cross-Page Data'!$I$4:$J$19,2,FALSE),VLOOKUP(H5722,'Cross-Page Data'!$D$4:$F$48,3,FALSE)))))</f>
        <v/>
      </c>
      <c r="M5722" s="120">
        <f>IF(AND($P$2=FALSE,OR(F5722="Commercial NAICS Cogen",F5722="Industrial NAICS Cogen",F5722="NAICS-22 Cogen")),FALSE,IF(AND($P$3=FALSE,OR(F5722="Commercial NAICS Cogen",F5722="Commercial NAICS Non-Cogen",F5722="Industrial NAICS Cogen", F5722="industrial NAICS non-Cogen")),FALSE, TRUE))</f>
        <v/>
      </c>
    </row>
    <row r="5723">
      <c r="A5723" s="129" t="n">
        <v>99999</v>
      </c>
      <c r="B5723" s="130" t="inlineStr">
        <is>
          <t>State-Fuel Level Increment</t>
        </is>
      </c>
      <c r="C5723" s="130" t="inlineStr">
        <is>
          <t>State-Fuel Level Increment</t>
        </is>
      </c>
      <c r="D5723" s="129" t="n">
        <v>99999</v>
      </c>
      <c r="E5723" s="130" t="inlineStr">
        <is>
          <t>IL</t>
        </is>
      </c>
      <c r="F5723" s="130" t="inlineStr">
        <is>
          <t>NAICS-22 Non-Cogen</t>
        </is>
      </c>
      <c r="G5723" s="130" t="inlineStr">
        <is>
          <t>GT</t>
        </is>
      </c>
      <c r="H5723" s="130" t="inlineStr">
        <is>
          <t>SUB</t>
        </is>
      </c>
      <c r="I5723" s="130" t="inlineStr">
        <is>
          <t>COL</t>
        </is>
      </c>
      <c r="J5723" s="131" t="n">
        <v>0</v>
      </c>
      <c r="K5723" s="129" t="n">
        <v>2020</v>
      </c>
      <c r="L5723" s="120">
        <f>IF(VLOOKUP(H5723,'Cross-Page Data'!$D$4:$F$48,3,FALSE)="natural gas",VLOOKUP(G5723,'Cross-Page Data'!$I$4:$J$19,2,FALSE),IF(VLOOKUP(H5723,'Cross-Page Data'!$D$4:$F$48,3,FALSE)="solar",IF(G5723="PV","solar PV","solar thermal"),IF(VLOOKUP(H5723,'Cross-Page Data'!$D$4:$F$48,3,FALSE)="wind",VLOOKUP(G5723,'Cross-Page Data'!$I$4:$J$19,2,FALSE),IF(VLOOKUP(H5723,'Cross-Page Data'!$D$4:$F$48,3,FALSE)="hydro",VLOOKUP(G5723,'Cross-Page Data'!$I$4:$J$19,2,FALSE),VLOOKUP(H5723,'Cross-Page Data'!$D$4:$F$48,3,FALSE)))))</f>
        <v/>
      </c>
      <c r="M5723" s="120">
        <f>IF(AND($P$2=FALSE,OR(F5723="Commercial NAICS Cogen",F5723="Industrial NAICS Cogen",F5723="NAICS-22 Cogen")),FALSE,IF(AND($P$3=FALSE,OR(F5723="Commercial NAICS Cogen",F5723="Commercial NAICS Non-Cogen",F5723="Industrial NAICS Cogen", F5723="industrial NAICS non-Cogen")),FALSE, TRUE))</f>
        <v/>
      </c>
    </row>
    <row r="5724">
      <c r="A5724" s="129" t="n">
        <v>99999</v>
      </c>
      <c r="B5724" s="130" t="inlineStr">
        <is>
          <t>State-Fuel Level Increment</t>
        </is>
      </c>
      <c r="C5724" s="130" t="inlineStr">
        <is>
          <t>State-Fuel Level Increment</t>
        </is>
      </c>
      <c r="D5724" s="129" t="n">
        <v>99999</v>
      </c>
      <c r="E5724" s="130" t="inlineStr">
        <is>
          <t>OH</t>
        </is>
      </c>
      <c r="F5724" s="130" t="inlineStr">
        <is>
          <t>NAICS-22 Non-Cogen</t>
        </is>
      </c>
      <c r="G5724" s="130" t="inlineStr">
        <is>
          <t>GT</t>
        </is>
      </c>
      <c r="H5724" s="130" t="inlineStr">
        <is>
          <t>SUB</t>
        </is>
      </c>
      <c r="I5724" s="130" t="inlineStr">
        <is>
          <t>COL</t>
        </is>
      </c>
      <c r="J5724" s="131" t="n">
        <v>0</v>
      </c>
      <c r="K5724" s="129" t="n">
        <v>2020</v>
      </c>
      <c r="L5724" s="120">
        <f>IF(VLOOKUP(H5724,'Cross-Page Data'!$D$4:$F$48,3,FALSE)="natural gas",VLOOKUP(G5724,'Cross-Page Data'!$I$4:$J$19,2,FALSE),IF(VLOOKUP(H5724,'Cross-Page Data'!$D$4:$F$48,3,FALSE)="solar",IF(G5724="PV","solar PV","solar thermal"),IF(VLOOKUP(H5724,'Cross-Page Data'!$D$4:$F$48,3,FALSE)="wind",VLOOKUP(G5724,'Cross-Page Data'!$I$4:$J$19,2,FALSE),IF(VLOOKUP(H5724,'Cross-Page Data'!$D$4:$F$48,3,FALSE)="hydro",VLOOKUP(G5724,'Cross-Page Data'!$I$4:$J$19,2,FALSE),VLOOKUP(H5724,'Cross-Page Data'!$D$4:$F$48,3,FALSE)))))</f>
        <v/>
      </c>
      <c r="M5724" s="120">
        <f>IF(AND($P$2=FALSE,OR(F5724="Commercial NAICS Cogen",F5724="Industrial NAICS Cogen",F5724="NAICS-22 Cogen")),FALSE,IF(AND($P$3=FALSE,OR(F5724="Commercial NAICS Cogen",F5724="Commercial NAICS Non-Cogen",F5724="Industrial NAICS Cogen", F5724="industrial NAICS non-Cogen")),FALSE, TRUE))</f>
        <v/>
      </c>
    </row>
    <row r="5725">
      <c r="A5725" s="129" t="n">
        <v>99999</v>
      </c>
      <c r="B5725" s="130" t="inlineStr">
        <is>
          <t>State-Fuel Level Increment</t>
        </is>
      </c>
      <c r="C5725" s="130" t="inlineStr">
        <is>
          <t>State-Fuel Level Increment</t>
        </is>
      </c>
      <c r="D5725" s="129" t="n">
        <v>99999</v>
      </c>
      <c r="E5725" s="130" t="inlineStr">
        <is>
          <t>AK</t>
        </is>
      </c>
      <c r="F5725" s="130" t="inlineStr">
        <is>
          <t>Electric Utility</t>
        </is>
      </c>
      <c r="G5725" s="130" t="inlineStr">
        <is>
          <t>GT</t>
        </is>
      </c>
      <c r="H5725" s="130" t="inlineStr">
        <is>
          <t>WO</t>
        </is>
      </c>
      <c r="I5725" s="130" t="inlineStr">
        <is>
          <t>WOO</t>
        </is>
      </c>
      <c r="J5725" s="131" t="n">
        <v>16916.118</v>
      </c>
      <c r="K5725" s="129" t="n">
        <v>2020</v>
      </c>
      <c r="L5725" s="120">
        <f>IF(VLOOKUP(H5725,'Cross-Page Data'!$D$4:$F$48,3,FALSE)="natural gas",VLOOKUP(G5725,'Cross-Page Data'!$I$4:$J$19,2,FALSE),IF(VLOOKUP(H5725,'Cross-Page Data'!$D$4:$F$48,3,FALSE)="solar",IF(G5725="PV","solar PV","solar thermal"),IF(VLOOKUP(H5725,'Cross-Page Data'!$D$4:$F$48,3,FALSE)="wind",VLOOKUP(G5725,'Cross-Page Data'!$I$4:$J$19,2,FALSE),IF(VLOOKUP(H5725,'Cross-Page Data'!$D$4:$F$48,3,FALSE)="hydro",VLOOKUP(G5725,'Cross-Page Data'!$I$4:$J$19,2,FALSE),VLOOKUP(H5725,'Cross-Page Data'!$D$4:$F$48,3,FALSE)))))</f>
        <v/>
      </c>
      <c r="M5725" s="120">
        <f>IF(AND($P$2=FALSE,OR(F5725="Commercial NAICS Cogen",F5725="Industrial NAICS Cogen",F5725="NAICS-22 Cogen")),FALSE,IF(AND($P$3=FALSE,OR(F5725="Commercial NAICS Cogen",F5725="Commercial NAICS Non-Cogen",F5725="Industrial NAICS Cogen", F5725="industrial NAICS non-Cogen")),FALSE, TRUE))</f>
        <v/>
      </c>
    </row>
    <row r="5726">
      <c r="A5726" s="129" t="n">
        <v>99999</v>
      </c>
      <c r="B5726" s="130" t="inlineStr">
        <is>
          <t>State-Fuel Level Increment</t>
        </is>
      </c>
      <c r="C5726" s="130" t="inlineStr">
        <is>
          <t>State-Fuel Level Increment</t>
        </is>
      </c>
      <c r="D5726" s="129" t="n">
        <v>99999</v>
      </c>
      <c r="E5726" s="130" t="inlineStr">
        <is>
          <t>SC</t>
        </is>
      </c>
      <c r="F5726" s="130" t="inlineStr">
        <is>
          <t>Electric Utility</t>
        </is>
      </c>
      <c r="G5726" s="130" t="inlineStr">
        <is>
          <t>GT</t>
        </is>
      </c>
      <c r="H5726" s="130" t="inlineStr">
        <is>
          <t>WO</t>
        </is>
      </c>
      <c r="I5726" s="130" t="inlineStr">
        <is>
          <t>WOO</t>
        </is>
      </c>
      <c r="J5726" s="131" t="n">
        <v>0</v>
      </c>
      <c r="K5726" s="129" t="n">
        <v>2020</v>
      </c>
      <c r="L5726" s="120">
        <f>IF(VLOOKUP(H5726,'Cross-Page Data'!$D$4:$F$48,3,FALSE)="natural gas",VLOOKUP(G5726,'Cross-Page Data'!$I$4:$J$19,2,FALSE),IF(VLOOKUP(H5726,'Cross-Page Data'!$D$4:$F$48,3,FALSE)="solar",IF(G5726="PV","solar PV","solar thermal"),IF(VLOOKUP(H5726,'Cross-Page Data'!$D$4:$F$48,3,FALSE)="wind",VLOOKUP(G5726,'Cross-Page Data'!$I$4:$J$19,2,FALSE),IF(VLOOKUP(H5726,'Cross-Page Data'!$D$4:$F$48,3,FALSE)="hydro",VLOOKUP(G5726,'Cross-Page Data'!$I$4:$J$19,2,FALSE),VLOOKUP(H5726,'Cross-Page Data'!$D$4:$F$48,3,FALSE)))))</f>
        <v/>
      </c>
      <c r="M5726" s="120">
        <f>IF(AND($P$2=FALSE,OR(F5726="Commercial NAICS Cogen",F5726="Industrial NAICS Cogen",F5726="NAICS-22 Cogen")),FALSE,IF(AND($P$3=FALSE,OR(F5726="Commercial NAICS Cogen",F5726="Commercial NAICS Non-Cogen",F5726="Industrial NAICS Cogen", F5726="industrial NAICS non-Cogen")),FALSE, TRUE))</f>
        <v/>
      </c>
    </row>
    <row r="5727">
      <c r="A5727" s="129" t="n">
        <v>99999</v>
      </c>
      <c r="B5727" s="130" t="inlineStr">
        <is>
          <t>State-Fuel Level Increment</t>
        </is>
      </c>
      <c r="C5727" s="130" t="inlineStr">
        <is>
          <t>State-Fuel Level Increment</t>
        </is>
      </c>
      <c r="D5727" s="129" t="n">
        <v>99999</v>
      </c>
      <c r="E5727" s="130" t="inlineStr">
        <is>
          <t>AK</t>
        </is>
      </c>
      <c r="F5727" s="130" t="inlineStr">
        <is>
          <t>Electric Utility</t>
        </is>
      </c>
      <c r="G5727" s="130" t="inlineStr">
        <is>
          <t>HY</t>
        </is>
      </c>
      <c r="H5727" s="130" t="inlineStr">
        <is>
          <t>WAT</t>
        </is>
      </c>
      <c r="I5727" s="130" t="inlineStr">
        <is>
          <t>HYC</t>
        </is>
      </c>
      <c r="J5727" s="131" t="n">
        <v>1654152.4</v>
      </c>
      <c r="K5727" s="129" t="n">
        <v>2020</v>
      </c>
      <c r="L5727" s="120">
        <f>IF(VLOOKUP(H5727,'Cross-Page Data'!$D$4:$F$48,3,FALSE)="natural gas",VLOOKUP(G5727,'Cross-Page Data'!$I$4:$J$19,2,FALSE),IF(VLOOKUP(H5727,'Cross-Page Data'!$D$4:$F$48,3,FALSE)="solar",IF(G5727="PV","solar PV","solar thermal"),IF(VLOOKUP(H5727,'Cross-Page Data'!$D$4:$F$48,3,FALSE)="wind",VLOOKUP(G5727,'Cross-Page Data'!$I$4:$J$19,2,FALSE),IF(VLOOKUP(H5727,'Cross-Page Data'!$D$4:$F$48,3,FALSE)="hydro",VLOOKUP(G5727,'Cross-Page Data'!$I$4:$J$19,2,FALSE),VLOOKUP(H5727,'Cross-Page Data'!$D$4:$F$48,3,FALSE)))))</f>
        <v/>
      </c>
      <c r="M5727" s="120">
        <f>IF(AND($P$2=FALSE,OR(F5727="Commercial NAICS Cogen",F5727="Industrial NAICS Cogen",F5727="NAICS-22 Cogen")),FALSE,IF(AND($P$3=FALSE,OR(F5727="Commercial NAICS Cogen",F5727="Commercial NAICS Non-Cogen",F5727="Industrial NAICS Cogen", F5727="industrial NAICS non-Cogen")),FALSE, TRUE))</f>
        <v/>
      </c>
    </row>
    <row r="5728">
      <c r="A5728" s="129" t="n">
        <v>99999</v>
      </c>
      <c r="B5728" s="130" t="inlineStr">
        <is>
          <t>State-Fuel Level Increment</t>
        </is>
      </c>
      <c r="C5728" s="130" t="inlineStr">
        <is>
          <t>State-Fuel Level Increment</t>
        </is>
      </c>
      <c r="D5728" s="129" t="n">
        <v>99999</v>
      </c>
      <c r="E5728" s="130" t="inlineStr">
        <is>
          <t>AK</t>
        </is>
      </c>
      <c r="F5728" s="130" t="inlineStr">
        <is>
          <t>Commercial NAICS Non-Cogen</t>
        </is>
      </c>
      <c r="G5728" s="130" t="inlineStr">
        <is>
          <t>HY</t>
        </is>
      </c>
      <c r="H5728" s="130" t="inlineStr">
        <is>
          <t>WAT</t>
        </is>
      </c>
      <c r="I5728" s="130" t="inlineStr">
        <is>
          <t>HYC</t>
        </is>
      </c>
      <c r="J5728" s="131" t="n">
        <v>153227.27</v>
      </c>
      <c r="K5728" s="129" t="n">
        <v>2020</v>
      </c>
      <c r="L5728" s="120">
        <f>IF(VLOOKUP(H5728,'Cross-Page Data'!$D$4:$F$48,3,FALSE)="natural gas",VLOOKUP(G5728,'Cross-Page Data'!$I$4:$J$19,2,FALSE),IF(VLOOKUP(H5728,'Cross-Page Data'!$D$4:$F$48,3,FALSE)="solar",IF(G5728="PV","solar PV","solar thermal"),IF(VLOOKUP(H5728,'Cross-Page Data'!$D$4:$F$48,3,FALSE)="wind",VLOOKUP(G5728,'Cross-Page Data'!$I$4:$J$19,2,FALSE),IF(VLOOKUP(H5728,'Cross-Page Data'!$D$4:$F$48,3,FALSE)="hydro",VLOOKUP(G5728,'Cross-Page Data'!$I$4:$J$19,2,FALSE),VLOOKUP(H5728,'Cross-Page Data'!$D$4:$F$48,3,FALSE)))))</f>
        <v/>
      </c>
      <c r="M5728" s="120">
        <f>IF(AND($P$2=FALSE,OR(F5728="Commercial NAICS Cogen",F5728="Industrial NAICS Cogen",F5728="NAICS-22 Cogen")),FALSE,IF(AND($P$3=FALSE,OR(F5728="Commercial NAICS Cogen",F5728="Commercial NAICS Non-Cogen",F5728="Industrial NAICS Cogen", F5728="industrial NAICS non-Cogen")),FALSE, TRUE))</f>
        <v/>
      </c>
    </row>
    <row r="5729">
      <c r="A5729" s="129" t="n">
        <v>99999</v>
      </c>
      <c r="B5729" s="130" t="inlineStr">
        <is>
          <t>State-Fuel Level Increment</t>
        </is>
      </c>
      <c r="C5729" s="130" t="inlineStr">
        <is>
          <t>State-Fuel Level Increment</t>
        </is>
      </c>
      <c r="D5729" s="129" t="n">
        <v>99999</v>
      </c>
      <c r="E5729" s="130" t="inlineStr">
        <is>
          <t>AL</t>
        </is>
      </c>
      <c r="F5729" s="130" t="inlineStr">
        <is>
          <t>Electric Utility</t>
        </is>
      </c>
      <c r="G5729" s="130" t="inlineStr">
        <is>
          <t>HY</t>
        </is>
      </c>
      <c r="H5729" s="130" t="inlineStr">
        <is>
          <t>WAT</t>
        </is>
      </c>
      <c r="I5729" s="130" t="inlineStr">
        <is>
          <t>HYC</t>
        </is>
      </c>
      <c r="J5729" s="131" t="n">
        <v>8829789.699999999</v>
      </c>
      <c r="K5729" s="129" t="n">
        <v>2020</v>
      </c>
      <c r="L5729" s="120">
        <f>IF(VLOOKUP(H5729,'Cross-Page Data'!$D$4:$F$48,3,FALSE)="natural gas",VLOOKUP(G5729,'Cross-Page Data'!$I$4:$J$19,2,FALSE),IF(VLOOKUP(H5729,'Cross-Page Data'!$D$4:$F$48,3,FALSE)="solar",IF(G5729="PV","solar PV","solar thermal"),IF(VLOOKUP(H5729,'Cross-Page Data'!$D$4:$F$48,3,FALSE)="wind",VLOOKUP(G5729,'Cross-Page Data'!$I$4:$J$19,2,FALSE),IF(VLOOKUP(H5729,'Cross-Page Data'!$D$4:$F$48,3,FALSE)="hydro",VLOOKUP(G5729,'Cross-Page Data'!$I$4:$J$19,2,FALSE),VLOOKUP(H5729,'Cross-Page Data'!$D$4:$F$48,3,FALSE)))))</f>
        <v/>
      </c>
      <c r="M5729" s="120">
        <f>IF(AND($P$2=FALSE,OR(F5729="Commercial NAICS Cogen",F5729="Industrial NAICS Cogen",F5729="NAICS-22 Cogen")),FALSE,IF(AND($P$3=FALSE,OR(F5729="Commercial NAICS Cogen",F5729="Commercial NAICS Non-Cogen",F5729="Industrial NAICS Cogen", F5729="industrial NAICS non-Cogen")),FALSE, TRUE))</f>
        <v/>
      </c>
    </row>
    <row r="5730">
      <c r="A5730" s="129" t="n">
        <v>99999</v>
      </c>
      <c r="B5730" s="130" t="inlineStr">
        <is>
          <t>State-Fuel Level Increment</t>
        </is>
      </c>
      <c r="C5730" s="130" t="inlineStr">
        <is>
          <t>State-Fuel Level Increment</t>
        </is>
      </c>
      <c r="D5730" s="129" t="n">
        <v>99999</v>
      </c>
      <c r="E5730" s="130" t="inlineStr">
        <is>
          <t>AR</t>
        </is>
      </c>
      <c r="F5730" s="130" t="inlineStr">
        <is>
          <t>Electric Utility</t>
        </is>
      </c>
      <c r="G5730" s="130" t="inlineStr">
        <is>
          <t>HY</t>
        </is>
      </c>
      <c r="H5730" s="130" t="inlineStr">
        <is>
          <t>WAT</t>
        </is>
      </c>
      <c r="I5730" s="130" t="inlineStr">
        <is>
          <t>HYC</t>
        </is>
      </c>
      <c r="J5730" s="131" t="n">
        <v>4097876.6</v>
      </c>
      <c r="K5730" s="129" t="n">
        <v>2020</v>
      </c>
      <c r="L5730" s="120">
        <f>IF(VLOOKUP(H5730,'Cross-Page Data'!$D$4:$F$48,3,FALSE)="natural gas",VLOOKUP(G5730,'Cross-Page Data'!$I$4:$J$19,2,FALSE),IF(VLOOKUP(H5730,'Cross-Page Data'!$D$4:$F$48,3,FALSE)="solar",IF(G5730="PV","solar PV","solar thermal"),IF(VLOOKUP(H5730,'Cross-Page Data'!$D$4:$F$48,3,FALSE)="wind",VLOOKUP(G5730,'Cross-Page Data'!$I$4:$J$19,2,FALSE),IF(VLOOKUP(H5730,'Cross-Page Data'!$D$4:$F$48,3,FALSE)="hydro",VLOOKUP(G5730,'Cross-Page Data'!$I$4:$J$19,2,FALSE),VLOOKUP(H5730,'Cross-Page Data'!$D$4:$F$48,3,FALSE)))))</f>
        <v/>
      </c>
      <c r="M5730" s="120">
        <f>IF(AND($P$2=FALSE,OR(F5730="Commercial NAICS Cogen",F5730="Industrial NAICS Cogen",F5730="NAICS-22 Cogen")),FALSE,IF(AND($P$3=FALSE,OR(F5730="Commercial NAICS Cogen",F5730="Commercial NAICS Non-Cogen",F5730="Industrial NAICS Cogen", F5730="industrial NAICS non-Cogen")),FALSE, TRUE))</f>
        <v/>
      </c>
    </row>
    <row r="5731">
      <c r="A5731" s="129" t="n">
        <v>99999</v>
      </c>
      <c r="B5731" s="130" t="inlineStr">
        <is>
          <t>State-Fuel Level Increment</t>
        </is>
      </c>
      <c r="C5731" s="130" t="inlineStr">
        <is>
          <t>State-Fuel Level Increment</t>
        </is>
      </c>
      <c r="D5731" s="129" t="n">
        <v>99999</v>
      </c>
      <c r="E5731" s="130" t="inlineStr">
        <is>
          <t>AR</t>
        </is>
      </c>
      <c r="F5731" s="130" t="inlineStr">
        <is>
          <t>NAICS-22 Non-Cogen</t>
        </is>
      </c>
      <c r="G5731" s="130" t="inlineStr">
        <is>
          <t>HY</t>
        </is>
      </c>
      <c r="H5731" s="130" t="inlineStr">
        <is>
          <t>WAT</t>
        </is>
      </c>
      <c r="I5731" s="130" t="inlineStr">
        <is>
          <t>HYC</t>
        </is>
      </c>
      <c r="J5731" s="131" t="n">
        <v>7035.789</v>
      </c>
      <c r="K5731" s="129" t="n">
        <v>2020</v>
      </c>
      <c r="L5731" s="120">
        <f>IF(VLOOKUP(H5731,'Cross-Page Data'!$D$4:$F$48,3,FALSE)="natural gas",VLOOKUP(G5731,'Cross-Page Data'!$I$4:$J$19,2,FALSE),IF(VLOOKUP(H5731,'Cross-Page Data'!$D$4:$F$48,3,FALSE)="solar",IF(G5731="PV","solar PV","solar thermal"),IF(VLOOKUP(H5731,'Cross-Page Data'!$D$4:$F$48,3,FALSE)="wind",VLOOKUP(G5731,'Cross-Page Data'!$I$4:$J$19,2,FALSE),IF(VLOOKUP(H5731,'Cross-Page Data'!$D$4:$F$48,3,FALSE)="hydro",VLOOKUP(G5731,'Cross-Page Data'!$I$4:$J$19,2,FALSE),VLOOKUP(H5731,'Cross-Page Data'!$D$4:$F$48,3,FALSE)))))</f>
        <v/>
      </c>
      <c r="M5731" s="120">
        <f>IF(AND($P$2=FALSE,OR(F5731="Commercial NAICS Cogen",F5731="Industrial NAICS Cogen",F5731="NAICS-22 Cogen")),FALSE,IF(AND($P$3=FALSE,OR(F5731="Commercial NAICS Cogen",F5731="Commercial NAICS Non-Cogen",F5731="Industrial NAICS Cogen", F5731="industrial NAICS non-Cogen")),FALSE, TRUE))</f>
        <v/>
      </c>
    </row>
    <row r="5732">
      <c r="A5732" s="129" t="n">
        <v>99999</v>
      </c>
      <c r="B5732" s="130" t="inlineStr">
        <is>
          <t>State-Fuel Level Increment</t>
        </is>
      </c>
      <c r="C5732" s="130" t="inlineStr">
        <is>
          <t>State-Fuel Level Increment</t>
        </is>
      </c>
      <c r="D5732" s="129" t="n">
        <v>99999</v>
      </c>
      <c r="E5732" s="130" t="inlineStr">
        <is>
          <t>AZ</t>
        </is>
      </c>
      <c r="F5732" s="130" t="inlineStr">
        <is>
          <t>Electric Utility</t>
        </is>
      </c>
      <c r="G5732" s="130" t="inlineStr">
        <is>
          <t>HY</t>
        </is>
      </c>
      <c r="H5732" s="130" t="inlineStr">
        <is>
          <t>WAT</t>
        </is>
      </c>
      <c r="I5732" s="130" t="inlineStr">
        <is>
          <t>HYC</t>
        </is>
      </c>
      <c r="J5732" s="131" t="n">
        <v>1272444.5</v>
      </c>
      <c r="K5732" s="129" t="n">
        <v>2020</v>
      </c>
      <c r="L5732" s="120">
        <f>IF(VLOOKUP(H5732,'Cross-Page Data'!$D$4:$F$48,3,FALSE)="natural gas",VLOOKUP(G5732,'Cross-Page Data'!$I$4:$J$19,2,FALSE),IF(VLOOKUP(H5732,'Cross-Page Data'!$D$4:$F$48,3,FALSE)="solar",IF(G5732="PV","solar PV","solar thermal"),IF(VLOOKUP(H5732,'Cross-Page Data'!$D$4:$F$48,3,FALSE)="wind",VLOOKUP(G5732,'Cross-Page Data'!$I$4:$J$19,2,FALSE),IF(VLOOKUP(H5732,'Cross-Page Data'!$D$4:$F$48,3,FALSE)="hydro",VLOOKUP(G5732,'Cross-Page Data'!$I$4:$J$19,2,FALSE),VLOOKUP(H5732,'Cross-Page Data'!$D$4:$F$48,3,FALSE)))))</f>
        <v/>
      </c>
      <c r="M5732" s="120">
        <f>IF(AND($P$2=FALSE,OR(F5732="Commercial NAICS Cogen",F5732="Industrial NAICS Cogen",F5732="NAICS-22 Cogen")),FALSE,IF(AND($P$3=FALSE,OR(F5732="Commercial NAICS Cogen",F5732="Commercial NAICS Non-Cogen",F5732="Industrial NAICS Cogen", F5732="industrial NAICS non-Cogen")),FALSE, TRUE))</f>
        <v/>
      </c>
    </row>
    <row r="5733">
      <c r="A5733" s="129" t="n">
        <v>99999</v>
      </c>
      <c r="B5733" s="130" t="inlineStr">
        <is>
          <t>State-Fuel Level Increment</t>
        </is>
      </c>
      <c r="C5733" s="130" t="inlineStr">
        <is>
          <t>State-Fuel Level Increment</t>
        </is>
      </c>
      <c r="D5733" s="129" t="n">
        <v>99999</v>
      </c>
      <c r="E5733" s="130" t="inlineStr">
        <is>
          <t>CA</t>
        </is>
      </c>
      <c r="F5733" s="130" t="inlineStr">
        <is>
          <t>Electric Utility</t>
        </is>
      </c>
      <c r="G5733" s="130" t="inlineStr">
        <is>
          <t>HY</t>
        </is>
      </c>
      <c r="H5733" s="130" t="inlineStr">
        <is>
          <t>WAT</t>
        </is>
      </c>
      <c r="I5733" s="130" t="inlineStr">
        <is>
          <t>HYC</t>
        </is>
      </c>
      <c r="J5733" s="131" t="n">
        <v>5959562</v>
      </c>
      <c r="K5733" s="129" t="n">
        <v>2020</v>
      </c>
      <c r="L5733" s="120">
        <f>IF(VLOOKUP(H5733,'Cross-Page Data'!$D$4:$F$48,3,FALSE)="natural gas",VLOOKUP(G5733,'Cross-Page Data'!$I$4:$J$19,2,FALSE),IF(VLOOKUP(H5733,'Cross-Page Data'!$D$4:$F$48,3,FALSE)="solar",IF(G5733="PV","solar PV","solar thermal"),IF(VLOOKUP(H5733,'Cross-Page Data'!$D$4:$F$48,3,FALSE)="wind",VLOOKUP(G5733,'Cross-Page Data'!$I$4:$J$19,2,FALSE),IF(VLOOKUP(H5733,'Cross-Page Data'!$D$4:$F$48,3,FALSE)="hydro",VLOOKUP(G5733,'Cross-Page Data'!$I$4:$J$19,2,FALSE),VLOOKUP(H5733,'Cross-Page Data'!$D$4:$F$48,3,FALSE)))))</f>
        <v/>
      </c>
      <c r="M5733" s="120">
        <f>IF(AND($P$2=FALSE,OR(F5733="Commercial NAICS Cogen",F5733="Industrial NAICS Cogen",F5733="NAICS-22 Cogen")),FALSE,IF(AND($P$3=FALSE,OR(F5733="Commercial NAICS Cogen",F5733="Commercial NAICS Non-Cogen",F5733="Industrial NAICS Cogen", F5733="industrial NAICS non-Cogen")),FALSE, TRUE))</f>
        <v/>
      </c>
    </row>
    <row r="5734">
      <c r="A5734" s="129" t="n">
        <v>99999</v>
      </c>
      <c r="B5734" s="130" t="inlineStr">
        <is>
          <t>State-Fuel Level Increment</t>
        </is>
      </c>
      <c r="C5734" s="130" t="inlineStr">
        <is>
          <t>State-Fuel Level Increment</t>
        </is>
      </c>
      <c r="D5734" s="129" t="n">
        <v>99999</v>
      </c>
      <c r="E5734" s="130" t="inlineStr">
        <is>
          <t>CA</t>
        </is>
      </c>
      <c r="F5734" s="130" t="inlineStr">
        <is>
          <t>NAICS-22 Non-Cogen</t>
        </is>
      </c>
      <c r="G5734" s="130" t="inlineStr">
        <is>
          <t>HY</t>
        </is>
      </c>
      <c r="H5734" s="130" t="inlineStr">
        <is>
          <t>WAT</t>
        </is>
      </c>
      <c r="I5734" s="130" t="inlineStr">
        <is>
          <t>HYC</t>
        </is>
      </c>
      <c r="J5734" s="131" t="n">
        <v>1212230.2</v>
      </c>
      <c r="K5734" s="129" t="n">
        <v>2020</v>
      </c>
      <c r="L5734" s="120">
        <f>IF(VLOOKUP(H5734,'Cross-Page Data'!$D$4:$F$48,3,FALSE)="natural gas",VLOOKUP(G5734,'Cross-Page Data'!$I$4:$J$19,2,FALSE),IF(VLOOKUP(H5734,'Cross-Page Data'!$D$4:$F$48,3,FALSE)="solar",IF(G5734="PV","solar PV","solar thermal"),IF(VLOOKUP(H5734,'Cross-Page Data'!$D$4:$F$48,3,FALSE)="wind",VLOOKUP(G5734,'Cross-Page Data'!$I$4:$J$19,2,FALSE),IF(VLOOKUP(H5734,'Cross-Page Data'!$D$4:$F$48,3,FALSE)="hydro",VLOOKUP(G5734,'Cross-Page Data'!$I$4:$J$19,2,FALSE),VLOOKUP(H5734,'Cross-Page Data'!$D$4:$F$48,3,FALSE)))))</f>
        <v/>
      </c>
      <c r="M5734" s="120">
        <f>IF(AND($P$2=FALSE,OR(F5734="Commercial NAICS Cogen",F5734="Industrial NAICS Cogen",F5734="NAICS-22 Cogen")),FALSE,IF(AND($P$3=FALSE,OR(F5734="Commercial NAICS Cogen",F5734="Commercial NAICS Non-Cogen",F5734="Industrial NAICS Cogen", F5734="industrial NAICS non-Cogen")),FALSE, TRUE))</f>
        <v/>
      </c>
    </row>
    <row r="5735">
      <c r="A5735" s="129" t="n">
        <v>99999</v>
      </c>
      <c r="B5735" s="130" t="inlineStr">
        <is>
          <t>State-Fuel Level Increment</t>
        </is>
      </c>
      <c r="C5735" s="130" t="inlineStr">
        <is>
          <t>State-Fuel Level Increment</t>
        </is>
      </c>
      <c r="D5735" s="129" t="n">
        <v>99999</v>
      </c>
      <c r="E5735" s="130" t="inlineStr">
        <is>
          <t>CA</t>
        </is>
      </c>
      <c r="F5735" s="130" t="inlineStr">
        <is>
          <t>Commercial NAICS Non-Cogen</t>
        </is>
      </c>
      <c r="G5735" s="130" t="inlineStr">
        <is>
          <t>HY</t>
        </is>
      </c>
      <c r="H5735" s="130" t="inlineStr">
        <is>
          <t>WAT</t>
        </is>
      </c>
      <c r="I5735" s="130" t="inlineStr">
        <is>
          <t>HYC</t>
        </is>
      </c>
      <c r="J5735" s="131" t="n">
        <v>3830.727</v>
      </c>
      <c r="K5735" s="129" t="n">
        <v>2020</v>
      </c>
      <c r="L5735" s="120">
        <f>IF(VLOOKUP(H5735,'Cross-Page Data'!$D$4:$F$48,3,FALSE)="natural gas",VLOOKUP(G5735,'Cross-Page Data'!$I$4:$J$19,2,FALSE),IF(VLOOKUP(H5735,'Cross-Page Data'!$D$4:$F$48,3,FALSE)="solar",IF(G5735="PV","solar PV","solar thermal"),IF(VLOOKUP(H5735,'Cross-Page Data'!$D$4:$F$48,3,FALSE)="wind",VLOOKUP(G5735,'Cross-Page Data'!$I$4:$J$19,2,FALSE),IF(VLOOKUP(H5735,'Cross-Page Data'!$D$4:$F$48,3,FALSE)="hydro",VLOOKUP(G5735,'Cross-Page Data'!$I$4:$J$19,2,FALSE),VLOOKUP(H5735,'Cross-Page Data'!$D$4:$F$48,3,FALSE)))))</f>
        <v/>
      </c>
      <c r="M5735" s="120">
        <f>IF(AND($P$2=FALSE,OR(F5735="Commercial NAICS Cogen",F5735="Industrial NAICS Cogen",F5735="NAICS-22 Cogen")),FALSE,IF(AND($P$3=FALSE,OR(F5735="Commercial NAICS Cogen",F5735="Commercial NAICS Non-Cogen",F5735="Industrial NAICS Cogen", F5735="industrial NAICS non-Cogen")),FALSE, TRUE))</f>
        <v/>
      </c>
    </row>
    <row r="5736">
      <c r="A5736" s="129" t="n">
        <v>99999</v>
      </c>
      <c r="B5736" s="130" t="inlineStr">
        <is>
          <t>State-Fuel Level Increment</t>
        </is>
      </c>
      <c r="C5736" s="130" t="inlineStr">
        <is>
          <t>State-Fuel Level Increment</t>
        </is>
      </c>
      <c r="D5736" s="129" t="n">
        <v>99999</v>
      </c>
      <c r="E5736" s="130" t="inlineStr">
        <is>
          <t>CO</t>
        </is>
      </c>
      <c r="F5736" s="130" t="inlineStr">
        <is>
          <t>Electric Utility</t>
        </is>
      </c>
      <c r="G5736" s="130" t="inlineStr">
        <is>
          <t>HY</t>
        </is>
      </c>
      <c r="H5736" s="130" t="inlineStr">
        <is>
          <t>WAT</t>
        </is>
      </c>
      <c r="I5736" s="130" t="inlineStr">
        <is>
          <t>HYC</t>
        </is>
      </c>
      <c r="J5736" s="131" t="n">
        <v>1505386.5</v>
      </c>
      <c r="K5736" s="129" t="n">
        <v>2020</v>
      </c>
      <c r="L5736" s="120">
        <f>IF(VLOOKUP(H5736,'Cross-Page Data'!$D$4:$F$48,3,FALSE)="natural gas",VLOOKUP(G5736,'Cross-Page Data'!$I$4:$J$19,2,FALSE),IF(VLOOKUP(H5736,'Cross-Page Data'!$D$4:$F$48,3,FALSE)="solar",IF(G5736="PV","solar PV","solar thermal"),IF(VLOOKUP(H5736,'Cross-Page Data'!$D$4:$F$48,3,FALSE)="wind",VLOOKUP(G5736,'Cross-Page Data'!$I$4:$J$19,2,FALSE),IF(VLOOKUP(H5736,'Cross-Page Data'!$D$4:$F$48,3,FALSE)="hydro",VLOOKUP(G5736,'Cross-Page Data'!$I$4:$J$19,2,FALSE),VLOOKUP(H5736,'Cross-Page Data'!$D$4:$F$48,3,FALSE)))))</f>
        <v/>
      </c>
      <c r="M5736" s="120">
        <f>IF(AND($P$2=FALSE,OR(F5736="Commercial NAICS Cogen",F5736="Industrial NAICS Cogen",F5736="NAICS-22 Cogen")),FALSE,IF(AND($P$3=FALSE,OR(F5736="Commercial NAICS Cogen",F5736="Commercial NAICS Non-Cogen",F5736="Industrial NAICS Cogen", F5736="industrial NAICS non-Cogen")),FALSE, TRUE))</f>
        <v/>
      </c>
    </row>
    <row r="5737">
      <c r="A5737" s="129" t="n">
        <v>99999</v>
      </c>
      <c r="B5737" s="130" t="inlineStr">
        <is>
          <t>State-Fuel Level Increment</t>
        </is>
      </c>
      <c r="C5737" s="130" t="inlineStr">
        <is>
          <t>State-Fuel Level Increment</t>
        </is>
      </c>
      <c r="D5737" s="129" t="n">
        <v>99999</v>
      </c>
      <c r="E5737" s="130" t="inlineStr">
        <is>
          <t>CO</t>
        </is>
      </c>
      <c r="F5737" s="130" t="inlineStr">
        <is>
          <t>NAICS-22 Non-Cogen</t>
        </is>
      </c>
      <c r="G5737" s="130" t="inlineStr">
        <is>
          <t>HY</t>
        </is>
      </c>
      <c r="H5737" s="130" t="inlineStr">
        <is>
          <t>WAT</t>
        </is>
      </c>
      <c r="I5737" s="130" t="inlineStr">
        <is>
          <t>HYC</t>
        </is>
      </c>
      <c r="J5737" s="131" t="n">
        <v>256295.94</v>
      </c>
      <c r="K5737" s="129" t="n">
        <v>2020</v>
      </c>
      <c r="L5737" s="120">
        <f>IF(VLOOKUP(H5737,'Cross-Page Data'!$D$4:$F$48,3,FALSE)="natural gas",VLOOKUP(G5737,'Cross-Page Data'!$I$4:$J$19,2,FALSE),IF(VLOOKUP(H5737,'Cross-Page Data'!$D$4:$F$48,3,FALSE)="solar",IF(G5737="PV","solar PV","solar thermal"),IF(VLOOKUP(H5737,'Cross-Page Data'!$D$4:$F$48,3,FALSE)="wind",VLOOKUP(G5737,'Cross-Page Data'!$I$4:$J$19,2,FALSE),IF(VLOOKUP(H5737,'Cross-Page Data'!$D$4:$F$48,3,FALSE)="hydro",VLOOKUP(G5737,'Cross-Page Data'!$I$4:$J$19,2,FALSE),VLOOKUP(H5737,'Cross-Page Data'!$D$4:$F$48,3,FALSE)))))</f>
        <v/>
      </c>
      <c r="M5737" s="120">
        <f>IF(AND($P$2=FALSE,OR(F5737="Commercial NAICS Cogen",F5737="Industrial NAICS Cogen",F5737="NAICS-22 Cogen")),FALSE,IF(AND($P$3=FALSE,OR(F5737="Commercial NAICS Cogen",F5737="Commercial NAICS Non-Cogen",F5737="Industrial NAICS Cogen", F5737="industrial NAICS non-Cogen")),FALSE, TRUE))</f>
        <v/>
      </c>
    </row>
    <row r="5738">
      <c r="A5738" s="129" t="n">
        <v>99999</v>
      </c>
      <c r="B5738" s="130" t="inlineStr">
        <is>
          <t>State-Fuel Level Increment</t>
        </is>
      </c>
      <c r="C5738" s="130" t="inlineStr">
        <is>
          <t>State-Fuel Level Increment</t>
        </is>
      </c>
      <c r="D5738" s="129" t="n">
        <v>99999</v>
      </c>
      <c r="E5738" s="130" t="inlineStr">
        <is>
          <t>CT</t>
        </is>
      </c>
      <c r="F5738" s="130" t="inlineStr">
        <is>
          <t>Electric Utility</t>
        </is>
      </c>
      <c r="G5738" s="130" t="inlineStr">
        <is>
          <t>HY</t>
        </is>
      </c>
      <c r="H5738" s="130" t="inlineStr">
        <is>
          <t>WAT</t>
        </is>
      </c>
      <c r="I5738" s="130" t="inlineStr">
        <is>
          <t>HYC</t>
        </is>
      </c>
      <c r="J5738" s="131" t="n">
        <v>4091.307</v>
      </c>
      <c r="K5738" s="129" t="n">
        <v>2020</v>
      </c>
      <c r="L5738" s="120">
        <f>IF(VLOOKUP(H5738,'Cross-Page Data'!$D$4:$F$48,3,FALSE)="natural gas",VLOOKUP(G5738,'Cross-Page Data'!$I$4:$J$19,2,FALSE),IF(VLOOKUP(H5738,'Cross-Page Data'!$D$4:$F$48,3,FALSE)="solar",IF(G5738="PV","solar PV","solar thermal"),IF(VLOOKUP(H5738,'Cross-Page Data'!$D$4:$F$48,3,FALSE)="wind",VLOOKUP(G5738,'Cross-Page Data'!$I$4:$J$19,2,FALSE),IF(VLOOKUP(H5738,'Cross-Page Data'!$D$4:$F$48,3,FALSE)="hydro",VLOOKUP(G5738,'Cross-Page Data'!$I$4:$J$19,2,FALSE),VLOOKUP(H5738,'Cross-Page Data'!$D$4:$F$48,3,FALSE)))))</f>
        <v/>
      </c>
      <c r="M5738" s="120">
        <f>IF(AND($P$2=FALSE,OR(F5738="Commercial NAICS Cogen",F5738="Industrial NAICS Cogen",F5738="NAICS-22 Cogen")),FALSE,IF(AND($P$3=FALSE,OR(F5738="Commercial NAICS Cogen",F5738="Commercial NAICS Non-Cogen",F5738="Industrial NAICS Cogen", F5738="industrial NAICS non-Cogen")),FALSE, TRUE))</f>
        <v/>
      </c>
    </row>
    <row r="5739">
      <c r="A5739" s="129" t="n">
        <v>99999</v>
      </c>
      <c r="B5739" s="130" t="inlineStr">
        <is>
          <t>State-Fuel Level Increment</t>
        </is>
      </c>
      <c r="C5739" s="130" t="inlineStr">
        <is>
          <t>State-Fuel Level Increment</t>
        </is>
      </c>
      <c r="D5739" s="129" t="n">
        <v>99999</v>
      </c>
      <c r="E5739" s="130" t="inlineStr">
        <is>
          <t>CT</t>
        </is>
      </c>
      <c r="F5739" s="130" t="inlineStr">
        <is>
          <t>NAICS-22 Non-Cogen</t>
        </is>
      </c>
      <c r="G5739" s="130" t="inlineStr">
        <is>
          <t>HY</t>
        </is>
      </c>
      <c r="H5739" s="130" t="inlineStr">
        <is>
          <t>WAT</t>
        </is>
      </c>
      <c r="I5739" s="130" t="inlineStr">
        <is>
          <t>HYC</t>
        </is>
      </c>
      <c r="J5739" s="131" t="n">
        <v>394944.96</v>
      </c>
      <c r="K5739" s="129" t="n">
        <v>2020</v>
      </c>
      <c r="L5739" s="120">
        <f>IF(VLOOKUP(H5739,'Cross-Page Data'!$D$4:$F$48,3,FALSE)="natural gas",VLOOKUP(G5739,'Cross-Page Data'!$I$4:$J$19,2,FALSE),IF(VLOOKUP(H5739,'Cross-Page Data'!$D$4:$F$48,3,FALSE)="solar",IF(G5739="PV","solar PV","solar thermal"),IF(VLOOKUP(H5739,'Cross-Page Data'!$D$4:$F$48,3,FALSE)="wind",VLOOKUP(G5739,'Cross-Page Data'!$I$4:$J$19,2,FALSE),IF(VLOOKUP(H5739,'Cross-Page Data'!$D$4:$F$48,3,FALSE)="hydro",VLOOKUP(G5739,'Cross-Page Data'!$I$4:$J$19,2,FALSE),VLOOKUP(H5739,'Cross-Page Data'!$D$4:$F$48,3,FALSE)))))</f>
        <v/>
      </c>
      <c r="M5739" s="120">
        <f>IF(AND($P$2=FALSE,OR(F5739="Commercial NAICS Cogen",F5739="Industrial NAICS Cogen",F5739="NAICS-22 Cogen")),FALSE,IF(AND($P$3=FALSE,OR(F5739="Commercial NAICS Cogen",F5739="Commercial NAICS Non-Cogen",F5739="Industrial NAICS Cogen", F5739="industrial NAICS non-Cogen")),FALSE, TRUE))</f>
        <v/>
      </c>
    </row>
    <row r="5740">
      <c r="A5740" s="129" t="n">
        <v>99999</v>
      </c>
      <c r="B5740" s="130" t="inlineStr">
        <is>
          <t>State-Fuel Level Increment</t>
        </is>
      </c>
      <c r="C5740" s="130" t="inlineStr">
        <is>
          <t>State-Fuel Level Increment</t>
        </is>
      </c>
      <c r="D5740" s="129" t="n">
        <v>99999</v>
      </c>
      <c r="E5740" s="130" t="inlineStr">
        <is>
          <t>FL</t>
        </is>
      </c>
      <c r="F5740" s="130" t="inlineStr">
        <is>
          <t>Electric Utility</t>
        </is>
      </c>
      <c r="G5740" s="130" t="inlineStr">
        <is>
          <t>HY</t>
        </is>
      </c>
      <c r="H5740" s="130" t="inlineStr">
        <is>
          <t>WAT</t>
        </is>
      </c>
      <c r="I5740" s="130" t="inlineStr">
        <is>
          <t>HYC</t>
        </is>
      </c>
      <c r="J5740" s="131" t="n">
        <v>207282.45</v>
      </c>
      <c r="K5740" s="129" t="n">
        <v>2020</v>
      </c>
      <c r="L5740" s="120">
        <f>IF(VLOOKUP(H5740,'Cross-Page Data'!$D$4:$F$48,3,FALSE)="natural gas",VLOOKUP(G5740,'Cross-Page Data'!$I$4:$J$19,2,FALSE),IF(VLOOKUP(H5740,'Cross-Page Data'!$D$4:$F$48,3,FALSE)="solar",IF(G5740="PV","solar PV","solar thermal"),IF(VLOOKUP(H5740,'Cross-Page Data'!$D$4:$F$48,3,FALSE)="wind",VLOOKUP(G5740,'Cross-Page Data'!$I$4:$J$19,2,FALSE),IF(VLOOKUP(H5740,'Cross-Page Data'!$D$4:$F$48,3,FALSE)="hydro",VLOOKUP(G5740,'Cross-Page Data'!$I$4:$J$19,2,FALSE),VLOOKUP(H5740,'Cross-Page Data'!$D$4:$F$48,3,FALSE)))))</f>
        <v/>
      </c>
      <c r="M5740" s="120">
        <f>IF(AND($P$2=FALSE,OR(F5740="Commercial NAICS Cogen",F5740="Industrial NAICS Cogen",F5740="NAICS-22 Cogen")),FALSE,IF(AND($P$3=FALSE,OR(F5740="Commercial NAICS Cogen",F5740="Commercial NAICS Non-Cogen",F5740="Industrial NAICS Cogen", F5740="industrial NAICS non-Cogen")),FALSE, TRUE))</f>
        <v/>
      </c>
    </row>
    <row r="5741">
      <c r="A5741" s="129" t="n">
        <v>99999</v>
      </c>
      <c r="B5741" s="130" t="inlineStr">
        <is>
          <t>State-Fuel Level Increment</t>
        </is>
      </c>
      <c r="C5741" s="130" t="inlineStr">
        <is>
          <t>State-Fuel Level Increment</t>
        </is>
      </c>
      <c r="D5741" s="129" t="n">
        <v>99999</v>
      </c>
      <c r="E5741" s="130" t="inlineStr">
        <is>
          <t>GA</t>
        </is>
      </c>
      <c r="F5741" s="130" t="inlineStr">
        <is>
          <t>Electric Utility</t>
        </is>
      </c>
      <c r="G5741" s="130" t="inlineStr">
        <is>
          <t>HY</t>
        </is>
      </c>
      <c r="H5741" s="130" t="inlineStr">
        <is>
          <t>WAT</t>
        </is>
      </c>
      <c r="I5741" s="130" t="inlineStr">
        <is>
          <t>HYC</t>
        </is>
      </c>
      <c r="J5741" s="131" t="n">
        <v>3222600.4</v>
      </c>
      <c r="K5741" s="129" t="n">
        <v>2020</v>
      </c>
      <c r="L5741" s="120">
        <f>IF(VLOOKUP(H5741,'Cross-Page Data'!$D$4:$F$48,3,FALSE)="natural gas",VLOOKUP(G5741,'Cross-Page Data'!$I$4:$J$19,2,FALSE),IF(VLOOKUP(H5741,'Cross-Page Data'!$D$4:$F$48,3,FALSE)="solar",IF(G5741="PV","solar PV","solar thermal"),IF(VLOOKUP(H5741,'Cross-Page Data'!$D$4:$F$48,3,FALSE)="wind",VLOOKUP(G5741,'Cross-Page Data'!$I$4:$J$19,2,FALSE),IF(VLOOKUP(H5741,'Cross-Page Data'!$D$4:$F$48,3,FALSE)="hydro",VLOOKUP(G5741,'Cross-Page Data'!$I$4:$J$19,2,FALSE),VLOOKUP(H5741,'Cross-Page Data'!$D$4:$F$48,3,FALSE)))))</f>
        <v/>
      </c>
      <c r="M5741" s="120">
        <f>IF(AND($P$2=FALSE,OR(F5741="Commercial NAICS Cogen",F5741="Industrial NAICS Cogen",F5741="NAICS-22 Cogen")),FALSE,IF(AND($P$3=FALSE,OR(F5741="Commercial NAICS Cogen",F5741="Commercial NAICS Non-Cogen",F5741="Industrial NAICS Cogen", F5741="industrial NAICS non-Cogen")),FALSE, TRUE))</f>
        <v/>
      </c>
    </row>
    <row r="5742">
      <c r="A5742" s="129" t="n">
        <v>99999</v>
      </c>
      <c r="B5742" s="130" t="inlineStr">
        <is>
          <t>State-Fuel Level Increment</t>
        </is>
      </c>
      <c r="C5742" s="130" t="inlineStr">
        <is>
          <t>State-Fuel Level Increment</t>
        </is>
      </c>
      <c r="D5742" s="129" t="n">
        <v>99999</v>
      </c>
      <c r="E5742" s="130" t="inlineStr">
        <is>
          <t>GA</t>
        </is>
      </c>
      <c r="F5742" s="130" t="inlineStr">
        <is>
          <t>NAICS-22 Non-Cogen</t>
        </is>
      </c>
      <c r="G5742" s="130" t="inlineStr">
        <is>
          <t>HY</t>
        </is>
      </c>
      <c r="H5742" s="130" t="inlineStr">
        <is>
          <t>WAT</t>
        </is>
      </c>
      <c r="I5742" s="130" t="inlineStr">
        <is>
          <t>HYC</t>
        </is>
      </c>
      <c r="J5742" s="131" t="n">
        <v>7577.006</v>
      </c>
      <c r="K5742" s="129" t="n">
        <v>2020</v>
      </c>
      <c r="L5742" s="120">
        <f>IF(VLOOKUP(H5742,'Cross-Page Data'!$D$4:$F$48,3,FALSE)="natural gas",VLOOKUP(G5742,'Cross-Page Data'!$I$4:$J$19,2,FALSE),IF(VLOOKUP(H5742,'Cross-Page Data'!$D$4:$F$48,3,FALSE)="solar",IF(G5742="PV","solar PV","solar thermal"),IF(VLOOKUP(H5742,'Cross-Page Data'!$D$4:$F$48,3,FALSE)="wind",VLOOKUP(G5742,'Cross-Page Data'!$I$4:$J$19,2,FALSE),IF(VLOOKUP(H5742,'Cross-Page Data'!$D$4:$F$48,3,FALSE)="hydro",VLOOKUP(G5742,'Cross-Page Data'!$I$4:$J$19,2,FALSE),VLOOKUP(H5742,'Cross-Page Data'!$D$4:$F$48,3,FALSE)))))</f>
        <v/>
      </c>
      <c r="M5742" s="120">
        <f>IF(AND($P$2=FALSE,OR(F5742="Commercial NAICS Cogen",F5742="Industrial NAICS Cogen",F5742="NAICS-22 Cogen")),FALSE,IF(AND($P$3=FALSE,OR(F5742="Commercial NAICS Cogen",F5742="Commercial NAICS Non-Cogen",F5742="Industrial NAICS Cogen", F5742="industrial NAICS non-Cogen")),FALSE, TRUE))</f>
        <v/>
      </c>
    </row>
    <row r="5743">
      <c r="A5743" s="129" t="n">
        <v>99999</v>
      </c>
      <c r="B5743" s="130" t="inlineStr">
        <is>
          <t>State-Fuel Level Increment</t>
        </is>
      </c>
      <c r="C5743" s="130" t="inlineStr">
        <is>
          <t>State-Fuel Level Increment</t>
        </is>
      </c>
      <c r="D5743" s="129" t="n">
        <v>99999</v>
      </c>
      <c r="E5743" s="130" t="inlineStr">
        <is>
          <t>GA</t>
        </is>
      </c>
      <c r="F5743" s="130" t="inlineStr">
        <is>
          <t>Industrial NAICS Non-Cogen</t>
        </is>
      </c>
      <c r="G5743" s="130" t="inlineStr">
        <is>
          <t>HY</t>
        </is>
      </c>
      <c r="H5743" s="130" t="inlineStr">
        <is>
          <t>WAT</t>
        </is>
      </c>
      <c r="I5743" s="130" t="inlineStr">
        <is>
          <t>HYC</t>
        </is>
      </c>
      <c r="J5743" s="131" t="n">
        <v>7709.292</v>
      </c>
      <c r="K5743" s="129" t="n">
        <v>2020</v>
      </c>
      <c r="L5743" s="120">
        <f>IF(VLOOKUP(H5743,'Cross-Page Data'!$D$4:$F$48,3,FALSE)="natural gas",VLOOKUP(G5743,'Cross-Page Data'!$I$4:$J$19,2,FALSE),IF(VLOOKUP(H5743,'Cross-Page Data'!$D$4:$F$48,3,FALSE)="solar",IF(G5743="PV","solar PV","solar thermal"),IF(VLOOKUP(H5743,'Cross-Page Data'!$D$4:$F$48,3,FALSE)="wind",VLOOKUP(G5743,'Cross-Page Data'!$I$4:$J$19,2,FALSE),IF(VLOOKUP(H5743,'Cross-Page Data'!$D$4:$F$48,3,FALSE)="hydro",VLOOKUP(G5743,'Cross-Page Data'!$I$4:$J$19,2,FALSE),VLOOKUP(H5743,'Cross-Page Data'!$D$4:$F$48,3,FALSE)))))</f>
        <v/>
      </c>
      <c r="M5743" s="120">
        <f>IF(AND($P$2=FALSE,OR(F5743="Commercial NAICS Cogen",F5743="Industrial NAICS Cogen",F5743="NAICS-22 Cogen")),FALSE,IF(AND($P$3=FALSE,OR(F5743="Commercial NAICS Cogen",F5743="Commercial NAICS Non-Cogen",F5743="Industrial NAICS Cogen", F5743="industrial NAICS non-Cogen")),FALSE, TRUE))</f>
        <v/>
      </c>
    </row>
    <row r="5744">
      <c r="A5744" s="129" t="n">
        <v>99999</v>
      </c>
      <c r="B5744" s="130" t="inlineStr">
        <is>
          <t>State-Fuel Level Increment</t>
        </is>
      </c>
      <c r="C5744" s="130" t="inlineStr">
        <is>
          <t>State-Fuel Level Increment</t>
        </is>
      </c>
      <c r="D5744" s="129" t="n">
        <v>99999</v>
      </c>
      <c r="E5744" s="130" t="inlineStr">
        <is>
          <t>HI</t>
        </is>
      </c>
      <c r="F5744" s="130" t="inlineStr">
        <is>
          <t>Industrial NAICS Non-Cogen</t>
        </is>
      </c>
      <c r="G5744" s="130" t="inlineStr">
        <is>
          <t>HY</t>
        </is>
      </c>
      <c r="H5744" s="130" t="inlineStr">
        <is>
          <t>WAT</t>
        </is>
      </c>
      <c r="I5744" s="130" t="inlineStr">
        <is>
          <t>HYC</t>
        </is>
      </c>
      <c r="J5744" s="131" t="n">
        <v>42996.576</v>
      </c>
      <c r="K5744" s="129" t="n">
        <v>2020</v>
      </c>
      <c r="L5744" s="120">
        <f>IF(VLOOKUP(H5744,'Cross-Page Data'!$D$4:$F$48,3,FALSE)="natural gas",VLOOKUP(G5744,'Cross-Page Data'!$I$4:$J$19,2,FALSE),IF(VLOOKUP(H5744,'Cross-Page Data'!$D$4:$F$48,3,FALSE)="solar",IF(G5744="PV","solar PV","solar thermal"),IF(VLOOKUP(H5744,'Cross-Page Data'!$D$4:$F$48,3,FALSE)="wind",VLOOKUP(G5744,'Cross-Page Data'!$I$4:$J$19,2,FALSE),IF(VLOOKUP(H5744,'Cross-Page Data'!$D$4:$F$48,3,FALSE)="hydro",VLOOKUP(G5744,'Cross-Page Data'!$I$4:$J$19,2,FALSE),VLOOKUP(H5744,'Cross-Page Data'!$D$4:$F$48,3,FALSE)))))</f>
        <v/>
      </c>
      <c r="M5744" s="120">
        <f>IF(AND($P$2=FALSE,OR(F5744="Commercial NAICS Cogen",F5744="Industrial NAICS Cogen",F5744="NAICS-22 Cogen")),FALSE,IF(AND($P$3=FALSE,OR(F5744="Commercial NAICS Cogen",F5744="Commercial NAICS Non-Cogen",F5744="Industrial NAICS Cogen", F5744="industrial NAICS non-Cogen")),FALSE, TRUE))</f>
        <v/>
      </c>
    </row>
    <row r="5745">
      <c r="A5745" s="129" t="n">
        <v>99999</v>
      </c>
      <c r="B5745" s="130" t="inlineStr">
        <is>
          <t>State-Fuel Level Increment</t>
        </is>
      </c>
      <c r="C5745" s="130" t="inlineStr">
        <is>
          <t>State-Fuel Level Increment</t>
        </is>
      </c>
      <c r="D5745" s="129" t="n">
        <v>99999</v>
      </c>
      <c r="E5745" s="130" t="inlineStr">
        <is>
          <t>IA</t>
        </is>
      </c>
      <c r="F5745" s="130" t="inlineStr">
        <is>
          <t>Electric Utility</t>
        </is>
      </c>
      <c r="G5745" s="130" t="inlineStr">
        <is>
          <t>HY</t>
        </is>
      </c>
      <c r="H5745" s="130" t="inlineStr">
        <is>
          <t>WAT</t>
        </is>
      </c>
      <c r="I5745" s="130" t="inlineStr">
        <is>
          <t>HYC</t>
        </is>
      </c>
      <c r="J5745" s="131" t="n">
        <v>853228.47</v>
      </c>
      <c r="K5745" s="129" t="n">
        <v>2020</v>
      </c>
      <c r="L5745" s="120">
        <f>IF(VLOOKUP(H5745,'Cross-Page Data'!$D$4:$F$48,3,FALSE)="natural gas",VLOOKUP(G5745,'Cross-Page Data'!$I$4:$J$19,2,FALSE),IF(VLOOKUP(H5745,'Cross-Page Data'!$D$4:$F$48,3,FALSE)="solar",IF(G5745="PV","solar PV","solar thermal"),IF(VLOOKUP(H5745,'Cross-Page Data'!$D$4:$F$48,3,FALSE)="wind",VLOOKUP(G5745,'Cross-Page Data'!$I$4:$J$19,2,FALSE),IF(VLOOKUP(H5745,'Cross-Page Data'!$D$4:$F$48,3,FALSE)="hydro",VLOOKUP(G5745,'Cross-Page Data'!$I$4:$J$19,2,FALSE),VLOOKUP(H5745,'Cross-Page Data'!$D$4:$F$48,3,FALSE)))))</f>
        <v/>
      </c>
      <c r="M5745" s="120">
        <f>IF(AND($P$2=FALSE,OR(F5745="Commercial NAICS Cogen",F5745="Industrial NAICS Cogen",F5745="NAICS-22 Cogen")),FALSE,IF(AND($P$3=FALSE,OR(F5745="Commercial NAICS Cogen",F5745="Commercial NAICS Non-Cogen",F5745="Industrial NAICS Cogen", F5745="industrial NAICS non-Cogen")),FALSE, TRUE))</f>
        <v/>
      </c>
    </row>
    <row r="5746">
      <c r="A5746" s="129" t="n">
        <v>99999</v>
      </c>
      <c r="B5746" s="130" t="inlineStr">
        <is>
          <t>State-Fuel Level Increment</t>
        </is>
      </c>
      <c r="C5746" s="130" t="inlineStr">
        <is>
          <t>State-Fuel Level Increment</t>
        </is>
      </c>
      <c r="D5746" s="129" t="n">
        <v>99999</v>
      </c>
      <c r="E5746" s="130" t="inlineStr">
        <is>
          <t>ID</t>
        </is>
      </c>
      <c r="F5746" s="130" t="inlineStr">
        <is>
          <t>Electric Utility</t>
        </is>
      </c>
      <c r="G5746" s="130" t="inlineStr">
        <is>
          <t>HY</t>
        </is>
      </c>
      <c r="H5746" s="130" t="inlineStr">
        <is>
          <t>WAT</t>
        </is>
      </c>
      <c r="I5746" s="130" t="inlineStr">
        <is>
          <t>HYC</t>
        </is>
      </c>
      <c r="J5746" s="131" t="n">
        <v>10448408</v>
      </c>
      <c r="K5746" s="129" t="n">
        <v>2020</v>
      </c>
      <c r="L5746" s="120">
        <f>IF(VLOOKUP(H5746,'Cross-Page Data'!$D$4:$F$48,3,FALSE)="natural gas",VLOOKUP(G5746,'Cross-Page Data'!$I$4:$J$19,2,FALSE),IF(VLOOKUP(H5746,'Cross-Page Data'!$D$4:$F$48,3,FALSE)="solar",IF(G5746="PV","solar PV","solar thermal"),IF(VLOOKUP(H5746,'Cross-Page Data'!$D$4:$F$48,3,FALSE)="wind",VLOOKUP(G5746,'Cross-Page Data'!$I$4:$J$19,2,FALSE),IF(VLOOKUP(H5746,'Cross-Page Data'!$D$4:$F$48,3,FALSE)="hydro",VLOOKUP(G5746,'Cross-Page Data'!$I$4:$J$19,2,FALSE),VLOOKUP(H5746,'Cross-Page Data'!$D$4:$F$48,3,FALSE)))))</f>
        <v/>
      </c>
      <c r="M5746" s="120">
        <f>IF(AND($P$2=FALSE,OR(F5746="Commercial NAICS Cogen",F5746="Industrial NAICS Cogen",F5746="NAICS-22 Cogen")),FALSE,IF(AND($P$3=FALSE,OR(F5746="Commercial NAICS Cogen",F5746="Commercial NAICS Non-Cogen",F5746="Industrial NAICS Cogen", F5746="industrial NAICS non-Cogen")),FALSE, TRUE))</f>
        <v/>
      </c>
    </row>
    <row r="5747">
      <c r="A5747" s="129" t="n">
        <v>99999</v>
      </c>
      <c r="B5747" s="130" t="inlineStr">
        <is>
          <t>State-Fuel Level Increment</t>
        </is>
      </c>
      <c r="C5747" s="130" t="inlineStr">
        <is>
          <t>State-Fuel Level Increment</t>
        </is>
      </c>
      <c r="D5747" s="129" t="n">
        <v>99999</v>
      </c>
      <c r="E5747" s="130" t="inlineStr">
        <is>
          <t>ID</t>
        </is>
      </c>
      <c r="F5747" s="130" t="inlineStr">
        <is>
          <t>NAICS-22 Non-Cogen</t>
        </is>
      </c>
      <c r="G5747" s="130" t="inlineStr">
        <is>
          <t>HY</t>
        </is>
      </c>
      <c r="H5747" s="130" t="inlineStr">
        <is>
          <t>WAT</t>
        </is>
      </c>
      <c r="I5747" s="130" t="inlineStr">
        <is>
          <t>HYC</t>
        </is>
      </c>
      <c r="J5747" s="131" t="n">
        <v>900548.1</v>
      </c>
      <c r="K5747" s="129" t="n">
        <v>2020</v>
      </c>
      <c r="L5747" s="120">
        <f>IF(VLOOKUP(H5747,'Cross-Page Data'!$D$4:$F$48,3,FALSE)="natural gas",VLOOKUP(G5747,'Cross-Page Data'!$I$4:$J$19,2,FALSE),IF(VLOOKUP(H5747,'Cross-Page Data'!$D$4:$F$48,3,FALSE)="solar",IF(G5747="PV","solar PV","solar thermal"),IF(VLOOKUP(H5747,'Cross-Page Data'!$D$4:$F$48,3,FALSE)="wind",VLOOKUP(G5747,'Cross-Page Data'!$I$4:$J$19,2,FALSE),IF(VLOOKUP(H5747,'Cross-Page Data'!$D$4:$F$48,3,FALSE)="hydro",VLOOKUP(G5747,'Cross-Page Data'!$I$4:$J$19,2,FALSE),VLOOKUP(H5747,'Cross-Page Data'!$D$4:$F$48,3,FALSE)))))</f>
        <v/>
      </c>
      <c r="M5747" s="120">
        <f>IF(AND($P$2=FALSE,OR(F5747="Commercial NAICS Cogen",F5747="Industrial NAICS Cogen",F5747="NAICS-22 Cogen")),FALSE,IF(AND($P$3=FALSE,OR(F5747="Commercial NAICS Cogen",F5747="Commercial NAICS Non-Cogen",F5747="Industrial NAICS Cogen", F5747="industrial NAICS non-Cogen")),FALSE, TRUE))</f>
        <v/>
      </c>
    </row>
    <row r="5748">
      <c r="A5748" s="129" t="n">
        <v>99999</v>
      </c>
      <c r="B5748" s="130" t="inlineStr">
        <is>
          <t>State-Fuel Level Increment</t>
        </is>
      </c>
      <c r="C5748" s="130" t="inlineStr">
        <is>
          <t>State-Fuel Level Increment</t>
        </is>
      </c>
      <c r="D5748" s="129" t="n">
        <v>99999</v>
      </c>
      <c r="E5748" s="130" t="inlineStr">
        <is>
          <t>IL</t>
        </is>
      </c>
      <c r="F5748" s="130" t="inlineStr">
        <is>
          <t>Electric Utility</t>
        </is>
      </c>
      <c r="G5748" s="130" t="inlineStr">
        <is>
          <t>HY</t>
        </is>
      </c>
      <c r="H5748" s="130" t="inlineStr">
        <is>
          <t>WAT</t>
        </is>
      </c>
      <c r="I5748" s="130" t="inlineStr">
        <is>
          <t>HYC</t>
        </is>
      </c>
      <c r="J5748" s="131" t="n">
        <v>15655.639</v>
      </c>
      <c r="K5748" s="129" t="n">
        <v>2020</v>
      </c>
      <c r="L5748" s="120">
        <f>IF(VLOOKUP(H5748,'Cross-Page Data'!$D$4:$F$48,3,FALSE)="natural gas",VLOOKUP(G5748,'Cross-Page Data'!$I$4:$J$19,2,FALSE),IF(VLOOKUP(H5748,'Cross-Page Data'!$D$4:$F$48,3,FALSE)="solar",IF(G5748="PV","solar PV","solar thermal"),IF(VLOOKUP(H5748,'Cross-Page Data'!$D$4:$F$48,3,FALSE)="wind",VLOOKUP(G5748,'Cross-Page Data'!$I$4:$J$19,2,FALSE),IF(VLOOKUP(H5748,'Cross-Page Data'!$D$4:$F$48,3,FALSE)="hydro",VLOOKUP(G5748,'Cross-Page Data'!$I$4:$J$19,2,FALSE),VLOOKUP(H5748,'Cross-Page Data'!$D$4:$F$48,3,FALSE)))))</f>
        <v/>
      </c>
      <c r="M5748" s="120">
        <f>IF(AND($P$2=FALSE,OR(F5748="Commercial NAICS Cogen",F5748="Industrial NAICS Cogen",F5748="NAICS-22 Cogen")),FALSE,IF(AND($P$3=FALSE,OR(F5748="Commercial NAICS Cogen",F5748="Commercial NAICS Non-Cogen",F5748="Industrial NAICS Cogen", F5748="industrial NAICS non-Cogen")),FALSE, TRUE))</f>
        <v/>
      </c>
    </row>
    <row r="5749">
      <c r="A5749" s="129" t="n">
        <v>99999</v>
      </c>
      <c r="B5749" s="130" t="inlineStr">
        <is>
          <t>State-Fuel Level Increment</t>
        </is>
      </c>
      <c r="C5749" s="130" t="inlineStr">
        <is>
          <t>State-Fuel Level Increment</t>
        </is>
      </c>
      <c r="D5749" s="129" t="n">
        <v>99999</v>
      </c>
      <c r="E5749" s="130" t="inlineStr">
        <is>
          <t>IL</t>
        </is>
      </c>
      <c r="F5749" s="130" t="inlineStr">
        <is>
          <t>NAICS-22 Non-Cogen</t>
        </is>
      </c>
      <c r="G5749" s="130" t="inlineStr">
        <is>
          <t>HY</t>
        </is>
      </c>
      <c r="H5749" s="130" t="inlineStr">
        <is>
          <t>WAT</t>
        </is>
      </c>
      <c r="I5749" s="130" t="inlineStr">
        <is>
          <t>HYC</t>
        </is>
      </c>
      <c r="J5749" s="131" t="n">
        <v>45557.562</v>
      </c>
      <c r="K5749" s="129" t="n">
        <v>2020</v>
      </c>
      <c r="L5749" s="120">
        <f>IF(VLOOKUP(H5749,'Cross-Page Data'!$D$4:$F$48,3,FALSE)="natural gas",VLOOKUP(G5749,'Cross-Page Data'!$I$4:$J$19,2,FALSE),IF(VLOOKUP(H5749,'Cross-Page Data'!$D$4:$F$48,3,FALSE)="solar",IF(G5749="PV","solar PV","solar thermal"),IF(VLOOKUP(H5749,'Cross-Page Data'!$D$4:$F$48,3,FALSE)="wind",VLOOKUP(G5749,'Cross-Page Data'!$I$4:$J$19,2,FALSE),IF(VLOOKUP(H5749,'Cross-Page Data'!$D$4:$F$48,3,FALSE)="hydro",VLOOKUP(G5749,'Cross-Page Data'!$I$4:$J$19,2,FALSE),VLOOKUP(H5749,'Cross-Page Data'!$D$4:$F$48,3,FALSE)))))</f>
        <v/>
      </c>
      <c r="M5749" s="120">
        <f>IF(AND($P$2=FALSE,OR(F5749="Commercial NAICS Cogen",F5749="Industrial NAICS Cogen",F5749="NAICS-22 Cogen")),FALSE,IF(AND($P$3=FALSE,OR(F5749="Commercial NAICS Cogen",F5749="Commercial NAICS Non-Cogen",F5749="Industrial NAICS Cogen", F5749="industrial NAICS non-Cogen")),FALSE, TRUE))</f>
        <v/>
      </c>
    </row>
    <row r="5750">
      <c r="A5750" s="129" t="n">
        <v>99999</v>
      </c>
      <c r="B5750" s="130" t="inlineStr">
        <is>
          <t>State-Fuel Level Increment</t>
        </is>
      </c>
      <c r="C5750" s="130" t="inlineStr">
        <is>
          <t>State-Fuel Level Increment</t>
        </is>
      </c>
      <c r="D5750" s="129" t="n">
        <v>99999</v>
      </c>
      <c r="E5750" s="130" t="inlineStr">
        <is>
          <t>IN</t>
        </is>
      </c>
      <c r="F5750" s="130" t="inlineStr">
        <is>
          <t>Electric Utility</t>
        </is>
      </c>
      <c r="G5750" s="130" t="inlineStr">
        <is>
          <t>HY</t>
        </is>
      </c>
      <c r="H5750" s="130" t="inlineStr">
        <is>
          <t>WAT</t>
        </is>
      </c>
      <c r="I5750" s="130" t="inlineStr">
        <is>
          <t>HYC</t>
        </is>
      </c>
      <c r="J5750" s="131" t="n">
        <v>261904.01</v>
      </c>
      <c r="K5750" s="129" t="n">
        <v>2020</v>
      </c>
      <c r="L5750" s="120">
        <f>IF(VLOOKUP(H5750,'Cross-Page Data'!$D$4:$F$48,3,FALSE)="natural gas",VLOOKUP(G5750,'Cross-Page Data'!$I$4:$J$19,2,FALSE),IF(VLOOKUP(H5750,'Cross-Page Data'!$D$4:$F$48,3,FALSE)="solar",IF(G5750="PV","solar PV","solar thermal"),IF(VLOOKUP(H5750,'Cross-Page Data'!$D$4:$F$48,3,FALSE)="wind",VLOOKUP(G5750,'Cross-Page Data'!$I$4:$J$19,2,FALSE),IF(VLOOKUP(H5750,'Cross-Page Data'!$D$4:$F$48,3,FALSE)="hydro",VLOOKUP(G5750,'Cross-Page Data'!$I$4:$J$19,2,FALSE),VLOOKUP(H5750,'Cross-Page Data'!$D$4:$F$48,3,FALSE)))))</f>
        <v/>
      </c>
      <c r="M5750" s="120">
        <f>IF(AND($P$2=FALSE,OR(F5750="Commercial NAICS Cogen",F5750="Industrial NAICS Cogen",F5750="NAICS-22 Cogen")),FALSE,IF(AND($P$3=FALSE,OR(F5750="Commercial NAICS Cogen",F5750="Commercial NAICS Non-Cogen",F5750="Industrial NAICS Cogen", F5750="industrial NAICS non-Cogen")),FALSE, TRUE))</f>
        <v/>
      </c>
    </row>
    <row r="5751">
      <c r="A5751" s="129" t="n">
        <v>99999</v>
      </c>
      <c r="B5751" s="130" t="inlineStr">
        <is>
          <t>State-Fuel Level Increment</t>
        </is>
      </c>
      <c r="C5751" s="130" t="inlineStr">
        <is>
          <t>State-Fuel Level Increment</t>
        </is>
      </c>
      <c r="D5751" s="129" t="n">
        <v>99999</v>
      </c>
      <c r="E5751" s="130" t="inlineStr">
        <is>
          <t>KY</t>
        </is>
      </c>
      <c r="F5751" s="130" t="inlineStr">
        <is>
          <t>Electric Utility</t>
        </is>
      </c>
      <c r="G5751" s="130" t="inlineStr">
        <is>
          <t>HY</t>
        </is>
      </c>
      <c r="H5751" s="130" t="inlineStr">
        <is>
          <t>WAT</t>
        </is>
      </c>
      <c r="I5751" s="130" t="inlineStr">
        <is>
          <t>HYC</t>
        </is>
      </c>
      <c r="J5751" s="131" t="n">
        <v>3182097.3</v>
      </c>
      <c r="K5751" s="129" t="n">
        <v>2020</v>
      </c>
      <c r="L5751" s="120">
        <f>IF(VLOOKUP(H5751,'Cross-Page Data'!$D$4:$F$48,3,FALSE)="natural gas",VLOOKUP(G5751,'Cross-Page Data'!$I$4:$J$19,2,FALSE),IF(VLOOKUP(H5751,'Cross-Page Data'!$D$4:$F$48,3,FALSE)="solar",IF(G5751="PV","solar PV","solar thermal"),IF(VLOOKUP(H5751,'Cross-Page Data'!$D$4:$F$48,3,FALSE)="wind",VLOOKUP(G5751,'Cross-Page Data'!$I$4:$J$19,2,FALSE),IF(VLOOKUP(H5751,'Cross-Page Data'!$D$4:$F$48,3,FALSE)="hydro",VLOOKUP(G5751,'Cross-Page Data'!$I$4:$J$19,2,FALSE),VLOOKUP(H5751,'Cross-Page Data'!$D$4:$F$48,3,FALSE)))))</f>
        <v/>
      </c>
      <c r="M5751" s="120">
        <f>IF(AND($P$2=FALSE,OR(F5751="Commercial NAICS Cogen",F5751="Industrial NAICS Cogen",F5751="NAICS-22 Cogen")),FALSE,IF(AND($P$3=FALSE,OR(F5751="Commercial NAICS Cogen",F5751="Commercial NAICS Non-Cogen",F5751="Industrial NAICS Cogen", F5751="industrial NAICS non-Cogen")),FALSE, TRUE))</f>
        <v/>
      </c>
    </row>
    <row r="5752">
      <c r="A5752" s="129" t="n">
        <v>99999</v>
      </c>
      <c r="B5752" s="130" t="inlineStr">
        <is>
          <t>State-Fuel Level Increment</t>
        </is>
      </c>
      <c r="C5752" s="130" t="inlineStr">
        <is>
          <t>State-Fuel Level Increment</t>
        </is>
      </c>
      <c r="D5752" s="129" t="n">
        <v>99999</v>
      </c>
      <c r="E5752" s="130" t="inlineStr">
        <is>
          <t>KY</t>
        </is>
      </c>
      <c r="F5752" s="130" t="inlineStr">
        <is>
          <t>NAICS-22 Non-Cogen</t>
        </is>
      </c>
      <c r="G5752" s="130" t="inlineStr">
        <is>
          <t>HY</t>
        </is>
      </c>
      <c r="H5752" s="130" t="inlineStr">
        <is>
          <t>WAT</t>
        </is>
      </c>
      <c r="I5752" s="130" t="inlineStr">
        <is>
          <t>HYC</t>
        </is>
      </c>
      <c r="J5752" s="131" t="n">
        <v>8588.486000000001</v>
      </c>
      <c r="K5752" s="129" t="n">
        <v>2020</v>
      </c>
      <c r="L5752" s="120">
        <f>IF(VLOOKUP(H5752,'Cross-Page Data'!$D$4:$F$48,3,FALSE)="natural gas",VLOOKUP(G5752,'Cross-Page Data'!$I$4:$J$19,2,FALSE),IF(VLOOKUP(H5752,'Cross-Page Data'!$D$4:$F$48,3,FALSE)="solar",IF(G5752="PV","solar PV","solar thermal"),IF(VLOOKUP(H5752,'Cross-Page Data'!$D$4:$F$48,3,FALSE)="wind",VLOOKUP(G5752,'Cross-Page Data'!$I$4:$J$19,2,FALSE),IF(VLOOKUP(H5752,'Cross-Page Data'!$D$4:$F$48,3,FALSE)="hydro",VLOOKUP(G5752,'Cross-Page Data'!$I$4:$J$19,2,FALSE),VLOOKUP(H5752,'Cross-Page Data'!$D$4:$F$48,3,FALSE)))))</f>
        <v/>
      </c>
      <c r="M5752" s="120">
        <f>IF(AND($P$2=FALSE,OR(F5752="Commercial NAICS Cogen",F5752="Industrial NAICS Cogen",F5752="NAICS-22 Cogen")),FALSE,IF(AND($P$3=FALSE,OR(F5752="Commercial NAICS Cogen",F5752="Commercial NAICS Non-Cogen",F5752="Industrial NAICS Cogen", F5752="industrial NAICS non-Cogen")),FALSE, TRUE))</f>
        <v/>
      </c>
    </row>
    <row r="5753">
      <c r="A5753" s="129" t="n">
        <v>99999</v>
      </c>
      <c r="B5753" s="130" t="inlineStr">
        <is>
          <t>State-Fuel Level Increment</t>
        </is>
      </c>
      <c r="C5753" s="130" t="inlineStr">
        <is>
          <t>State-Fuel Level Increment</t>
        </is>
      </c>
      <c r="D5753" s="129" t="n">
        <v>99999</v>
      </c>
      <c r="E5753" s="130" t="inlineStr">
        <is>
          <t>LA</t>
        </is>
      </c>
      <c r="F5753" s="130" t="inlineStr">
        <is>
          <t>NAICS-22 Non-Cogen</t>
        </is>
      </c>
      <c r="G5753" s="130" t="inlineStr">
        <is>
          <t>HY</t>
        </is>
      </c>
      <c r="H5753" s="130" t="inlineStr">
        <is>
          <t>WAT</t>
        </is>
      </c>
      <c r="I5753" s="130" t="inlineStr">
        <is>
          <t>HYC</t>
        </is>
      </c>
      <c r="J5753" s="131" t="n">
        <v>1390310.5</v>
      </c>
      <c r="K5753" s="129" t="n">
        <v>2020</v>
      </c>
      <c r="L5753" s="120">
        <f>IF(VLOOKUP(H5753,'Cross-Page Data'!$D$4:$F$48,3,FALSE)="natural gas",VLOOKUP(G5753,'Cross-Page Data'!$I$4:$J$19,2,FALSE),IF(VLOOKUP(H5753,'Cross-Page Data'!$D$4:$F$48,3,FALSE)="solar",IF(G5753="PV","solar PV","solar thermal"),IF(VLOOKUP(H5753,'Cross-Page Data'!$D$4:$F$48,3,FALSE)="wind",VLOOKUP(G5753,'Cross-Page Data'!$I$4:$J$19,2,FALSE),IF(VLOOKUP(H5753,'Cross-Page Data'!$D$4:$F$48,3,FALSE)="hydro",VLOOKUP(G5753,'Cross-Page Data'!$I$4:$J$19,2,FALSE),VLOOKUP(H5753,'Cross-Page Data'!$D$4:$F$48,3,FALSE)))))</f>
        <v/>
      </c>
      <c r="M5753" s="120">
        <f>IF(AND($P$2=FALSE,OR(F5753="Commercial NAICS Cogen",F5753="Industrial NAICS Cogen",F5753="NAICS-22 Cogen")),FALSE,IF(AND($P$3=FALSE,OR(F5753="Commercial NAICS Cogen",F5753="Commercial NAICS Non-Cogen",F5753="Industrial NAICS Cogen", F5753="industrial NAICS non-Cogen")),FALSE, TRUE))</f>
        <v/>
      </c>
    </row>
    <row r="5754">
      <c r="A5754" s="129" t="n">
        <v>99999</v>
      </c>
      <c r="B5754" s="130" t="inlineStr">
        <is>
          <t>State-Fuel Level Increment</t>
        </is>
      </c>
      <c r="C5754" s="130" t="inlineStr">
        <is>
          <t>State-Fuel Level Increment</t>
        </is>
      </c>
      <c r="D5754" s="129" t="n">
        <v>99999</v>
      </c>
      <c r="E5754" s="130" t="inlineStr">
        <is>
          <t>MA</t>
        </is>
      </c>
      <c r="F5754" s="130" t="inlineStr">
        <is>
          <t>Electric Utility</t>
        </is>
      </c>
      <c r="G5754" s="130" t="inlineStr">
        <is>
          <t>HY</t>
        </is>
      </c>
      <c r="H5754" s="130" t="inlineStr">
        <is>
          <t>WAT</t>
        </is>
      </c>
      <c r="I5754" s="130" t="inlineStr">
        <is>
          <t>HYC</t>
        </is>
      </c>
      <c r="J5754" s="131" t="n">
        <v>195259.91</v>
      </c>
      <c r="K5754" s="129" t="n">
        <v>2020</v>
      </c>
      <c r="L5754" s="120">
        <f>IF(VLOOKUP(H5754,'Cross-Page Data'!$D$4:$F$48,3,FALSE)="natural gas",VLOOKUP(G5754,'Cross-Page Data'!$I$4:$J$19,2,FALSE),IF(VLOOKUP(H5754,'Cross-Page Data'!$D$4:$F$48,3,FALSE)="solar",IF(G5754="PV","solar PV","solar thermal"),IF(VLOOKUP(H5754,'Cross-Page Data'!$D$4:$F$48,3,FALSE)="wind",VLOOKUP(G5754,'Cross-Page Data'!$I$4:$J$19,2,FALSE),IF(VLOOKUP(H5754,'Cross-Page Data'!$D$4:$F$48,3,FALSE)="hydro",VLOOKUP(G5754,'Cross-Page Data'!$I$4:$J$19,2,FALSE),VLOOKUP(H5754,'Cross-Page Data'!$D$4:$F$48,3,FALSE)))))</f>
        <v/>
      </c>
      <c r="M5754" s="120">
        <f>IF(AND($P$2=FALSE,OR(F5754="Commercial NAICS Cogen",F5754="Industrial NAICS Cogen",F5754="NAICS-22 Cogen")),FALSE,IF(AND($P$3=FALSE,OR(F5754="Commercial NAICS Cogen",F5754="Commercial NAICS Non-Cogen",F5754="Industrial NAICS Cogen", F5754="industrial NAICS non-Cogen")),FALSE, TRUE))</f>
        <v/>
      </c>
    </row>
    <row r="5755">
      <c r="A5755" s="129" t="n">
        <v>99999</v>
      </c>
      <c r="B5755" s="130" t="inlineStr">
        <is>
          <t>State-Fuel Level Increment</t>
        </is>
      </c>
      <c r="C5755" s="130" t="inlineStr">
        <is>
          <t>State-Fuel Level Increment</t>
        </is>
      </c>
      <c r="D5755" s="129" t="n">
        <v>99999</v>
      </c>
      <c r="E5755" s="130" t="inlineStr">
        <is>
          <t>MA</t>
        </is>
      </c>
      <c r="F5755" s="130" t="inlineStr">
        <is>
          <t>NAICS-22 Non-Cogen</t>
        </is>
      </c>
      <c r="G5755" s="130" t="inlineStr">
        <is>
          <t>HY</t>
        </is>
      </c>
      <c r="H5755" s="130" t="inlineStr">
        <is>
          <t>WAT</t>
        </is>
      </c>
      <c r="I5755" s="130" t="inlineStr">
        <is>
          <t>HYC</t>
        </is>
      </c>
      <c r="J5755" s="131" t="n">
        <v>786011.45</v>
      </c>
      <c r="K5755" s="129" t="n">
        <v>2020</v>
      </c>
      <c r="L5755" s="120">
        <f>IF(VLOOKUP(H5755,'Cross-Page Data'!$D$4:$F$48,3,FALSE)="natural gas",VLOOKUP(G5755,'Cross-Page Data'!$I$4:$J$19,2,FALSE),IF(VLOOKUP(H5755,'Cross-Page Data'!$D$4:$F$48,3,FALSE)="solar",IF(G5755="PV","solar PV","solar thermal"),IF(VLOOKUP(H5755,'Cross-Page Data'!$D$4:$F$48,3,FALSE)="wind",VLOOKUP(G5755,'Cross-Page Data'!$I$4:$J$19,2,FALSE),IF(VLOOKUP(H5755,'Cross-Page Data'!$D$4:$F$48,3,FALSE)="hydro",VLOOKUP(G5755,'Cross-Page Data'!$I$4:$J$19,2,FALSE),VLOOKUP(H5755,'Cross-Page Data'!$D$4:$F$48,3,FALSE)))))</f>
        <v/>
      </c>
      <c r="M5755" s="120">
        <f>IF(AND($P$2=FALSE,OR(F5755="Commercial NAICS Cogen",F5755="Industrial NAICS Cogen",F5755="NAICS-22 Cogen")),FALSE,IF(AND($P$3=FALSE,OR(F5755="Commercial NAICS Cogen",F5755="Commercial NAICS Non-Cogen",F5755="Industrial NAICS Cogen", F5755="industrial NAICS non-Cogen")),FALSE, TRUE))</f>
        <v/>
      </c>
    </row>
    <row r="5756">
      <c r="A5756" s="129" t="n">
        <v>99999</v>
      </c>
      <c r="B5756" s="130" t="inlineStr">
        <is>
          <t>State-Fuel Level Increment</t>
        </is>
      </c>
      <c r="C5756" s="130" t="inlineStr">
        <is>
          <t>State-Fuel Level Increment</t>
        </is>
      </c>
      <c r="D5756" s="129" t="n">
        <v>99999</v>
      </c>
      <c r="E5756" s="130" t="inlineStr">
        <is>
          <t>MD</t>
        </is>
      </c>
      <c r="F5756" s="130" t="inlineStr">
        <is>
          <t>NAICS-22 Non-Cogen</t>
        </is>
      </c>
      <c r="G5756" s="130" t="inlineStr">
        <is>
          <t>HY</t>
        </is>
      </c>
      <c r="H5756" s="130" t="inlineStr">
        <is>
          <t>WAT</t>
        </is>
      </c>
      <c r="I5756" s="130" t="inlineStr">
        <is>
          <t>HYC</t>
        </is>
      </c>
      <c r="J5756" s="131" t="n">
        <v>27660.046</v>
      </c>
      <c r="K5756" s="129" t="n">
        <v>2020</v>
      </c>
      <c r="L5756" s="120">
        <f>IF(VLOOKUP(H5756,'Cross-Page Data'!$D$4:$F$48,3,FALSE)="natural gas",VLOOKUP(G5756,'Cross-Page Data'!$I$4:$J$19,2,FALSE),IF(VLOOKUP(H5756,'Cross-Page Data'!$D$4:$F$48,3,FALSE)="solar",IF(G5756="PV","solar PV","solar thermal"),IF(VLOOKUP(H5756,'Cross-Page Data'!$D$4:$F$48,3,FALSE)="wind",VLOOKUP(G5756,'Cross-Page Data'!$I$4:$J$19,2,FALSE),IF(VLOOKUP(H5756,'Cross-Page Data'!$D$4:$F$48,3,FALSE)="hydro",VLOOKUP(G5756,'Cross-Page Data'!$I$4:$J$19,2,FALSE),VLOOKUP(H5756,'Cross-Page Data'!$D$4:$F$48,3,FALSE)))))</f>
        <v/>
      </c>
      <c r="M5756" s="120">
        <f>IF(AND($P$2=FALSE,OR(F5756="Commercial NAICS Cogen",F5756="Industrial NAICS Cogen",F5756="NAICS-22 Cogen")),FALSE,IF(AND($P$3=FALSE,OR(F5756="Commercial NAICS Cogen",F5756="Commercial NAICS Non-Cogen",F5756="Industrial NAICS Cogen", F5756="industrial NAICS non-Cogen")),FALSE, TRUE))</f>
        <v/>
      </c>
    </row>
    <row r="5757">
      <c r="A5757" s="129" t="n">
        <v>99999</v>
      </c>
      <c r="B5757" s="130" t="inlineStr">
        <is>
          <t>State-Fuel Level Increment</t>
        </is>
      </c>
      <c r="C5757" s="130" t="inlineStr">
        <is>
          <t>State-Fuel Level Increment</t>
        </is>
      </c>
      <c r="D5757" s="129" t="n">
        <v>99999</v>
      </c>
      <c r="E5757" s="130" t="inlineStr">
        <is>
          <t>ME</t>
        </is>
      </c>
      <c r="F5757" s="130" t="inlineStr">
        <is>
          <t>Electric Utility</t>
        </is>
      </c>
      <c r="G5757" s="130" t="inlineStr">
        <is>
          <t>HY</t>
        </is>
      </c>
      <c r="H5757" s="130" t="inlineStr">
        <is>
          <t>WAT</t>
        </is>
      </c>
      <c r="I5757" s="130" t="inlineStr">
        <is>
          <t>HYC</t>
        </is>
      </c>
      <c r="J5757" s="131" t="n">
        <v>3852.781</v>
      </c>
      <c r="K5757" s="129" t="n">
        <v>2020</v>
      </c>
      <c r="L5757" s="120">
        <f>IF(VLOOKUP(H5757,'Cross-Page Data'!$D$4:$F$48,3,FALSE)="natural gas",VLOOKUP(G5757,'Cross-Page Data'!$I$4:$J$19,2,FALSE),IF(VLOOKUP(H5757,'Cross-Page Data'!$D$4:$F$48,3,FALSE)="solar",IF(G5757="PV","solar PV","solar thermal"),IF(VLOOKUP(H5757,'Cross-Page Data'!$D$4:$F$48,3,FALSE)="wind",VLOOKUP(G5757,'Cross-Page Data'!$I$4:$J$19,2,FALSE),IF(VLOOKUP(H5757,'Cross-Page Data'!$D$4:$F$48,3,FALSE)="hydro",VLOOKUP(G5757,'Cross-Page Data'!$I$4:$J$19,2,FALSE),VLOOKUP(H5757,'Cross-Page Data'!$D$4:$F$48,3,FALSE)))))</f>
        <v/>
      </c>
      <c r="M5757" s="120">
        <f>IF(AND($P$2=FALSE,OR(F5757="Commercial NAICS Cogen",F5757="Industrial NAICS Cogen",F5757="NAICS-22 Cogen")),FALSE,IF(AND($P$3=FALSE,OR(F5757="Commercial NAICS Cogen",F5757="Commercial NAICS Non-Cogen",F5757="Industrial NAICS Cogen", F5757="industrial NAICS non-Cogen")),FALSE, TRUE))</f>
        <v/>
      </c>
    </row>
    <row r="5758">
      <c r="A5758" s="129" t="n">
        <v>99999</v>
      </c>
      <c r="B5758" s="130" t="inlineStr">
        <is>
          <t>State-Fuel Level Increment</t>
        </is>
      </c>
      <c r="C5758" s="130" t="inlineStr">
        <is>
          <t>State-Fuel Level Increment</t>
        </is>
      </c>
      <c r="D5758" s="129" t="n">
        <v>99999</v>
      </c>
      <c r="E5758" s="130" t="inlineStr">
        <is>
          <t>ME</t>
        </is>
      </c>
      <c r="F5758" s="130" t="inlineStr">
        <is>
          <t>NAICS-22 Non-Cogen</t>
        </is>
      </c>
      <c r="G5758" s="130" t="inlineStr">
        <is>
          <t>HY</t>
        </is>
      </c>
      <c r="H5758" s="130" t="inlineStr">
        <is>
          <t>WAT</t>
        </is>
      </c>
      <c r="I5758" s="130" t="inlineStr">
        <is>
          <t>HYC</t>
        </is>
      </c>
      <c r="J5758" s="131" t="n">
        <v>3411117.3</v>
      </c>
      <c r="K5758" s="129" t="n">
        <v>2020</v>
      </c>
      <c r="L5758" s="120">
        <f>IF(VLOOKUP(H5758,'Cross-Page Data'!$D$4:$F$48,3,FALSE)="natural gas",VLOOKUP(G5758,'Cross-Page Data'!$I$4:$J$19,2,FALSE),IF(VLOOKUP(H5758,'Cross-Page Data'!$D$4:$F$48,3,FALSE)="solar",IF(G5758="PV","solar PV","solar thermal"),IF(VLOOKUP(H5758,'Cross-Page Data'!$D$4:$F$48,3,FALSE)="wind",VLOOKUP(G5758,'Cross-Page Data'!$I$4:$J$19,2,FALSE),IF(VLOOKUP(H5758,'Cross-Page Data'!$D$4:$F$48,3,FALSE)="hydro",VLOOKUP(G5758,'Cross-Page Data'!$I$4:$J$19,2,FALSE),VLOOKUP(H5758,'Cross-Page Data'!$D$4:$F$48,3,FALSE)))))</f>
        <v/>
      </c>
      <c r="M5758" s="120">
        <f>IF(AND($P$2=FALSE,OR(F5758="Commercial NAICS Cogen",F5758="Industrial NAICS Cogen",F5758="NAICS-22 Cogen")),FALSE,IF(AND($P$3=FALSE,OR(F5758="Commercial NAICS Cogen",F5758="Commercial NAICS Non-Cogen",F5758="Industrial NAICS Cogen", F5758="industrial NAICS non-Cogen")),FALSE, TRUE))</f>
        <v/>
      </c>
    </row>
    <row r="5759">
      <c r="A5759" s="129" t="n">
        <v>99999</v>
      </c>
      <c r="B5759" s="130" t="inlineStr">
        <is>
          <t>State-Fuel Level Increment</t>
        </is>
      </c>
      <c r="C5759" s="130" t="inlineStr">
        <is>
          <t>State-Fuel Level Increment</t>
        </is>
      </c>
      <c r="D5759" s="129" t="n">
        <v>99999</v>
      </c>
      <c r="E5759" s="130" t="inlineStr">
        <is>
          <t>ME</t>
        </is>
      </c>
      <c r="F5759" s="130" t="inlineStr">
        <is>
          <t>Industrial NAICS Cogen</t>
        </is>
      </c>
      <c r="G5759" s="130" t="inlineStr">
        <is>
          <t>HY</t>
        </is>
      </c>
      <c r="H5759" s="130" t="inlineStr">
        <is>
          <t>WAT</t>
        </is>
      </c>
      <c r="I5759" s="130" t="inlineStr">
        <is>
          <t>HYC</t>
        </is>
      </c>
      <c r="J5759" s="131" t="n">
        <v>113801.01</v>
      </c>
      <c r="K5759" s="129" t="n">
        <v>2020</v>
      </c>
      <c r="L5759" s="120">
        <f>IF(VLOOKUP(H5759,'Cross-Page Data'!$D$4:$F$48,3,FALSE)="natural gas",VLOOKUP(G5759,'Cross-Page Data'!$I$4:$J$19,2,FALSE),IF(VLOOKUP(H5759,'Cross-Page Data'!$D$4:$F$48,3,FALSE)="solar",IF(G5759="PV","solar PV","solar thermal"),IF(VLOOKUP(H5759,'Cross-Page Data'!$D$4:$F$48,3,FALSE)="wind",VLOOKUP(G5759,'Cross-Page Data'!$I$4:$J$19,2,FALSE),IF(VLOOKUP(H5759,'Cross-Page Data'!$D$4:$F$48,3,FALSE)="hydro",VLOOKUP(G5759,'Cross-Page Data'!$I$4:$J$19,2,FALSE),VLOOKUP(H5759,'Cross-Page Data'!$D$4:$F$48,3,FALSE)))))</f>
        <v/>
      </c>
      <c r="M5759" s="120">
        <f>IF(AND($P$2=FALSE,OR(F5759="Commercial NAICS Cogen",F5759="Industrial NAICS Cogen",F5759="NAICS-22 Cogen")),FALSE,IF(AND($P$3=FALSE,OR(F5759="Commercial NAICS Cogen",F5759="Commercial NAICS Non-Cogen",F5759="Industrial NAICS Cogen", F5759="industrial NAICS non-Cogen")),FALSE, TRUE))</f>
        <v/>
      </c>
    </row>
    <row r="5760">
      <c r="A5760" s="129" t="n">
        <v>99999</v>
      </c>
      <c r="B5760" s="130" t="inlineStr">
        <is>
          <t>State-Fuel Level Increment</t>
        </is>
      </c>
      <c r="C5760" s="130" t="inlineStr">
        <is>
          <t>State-Fuel Level Increment</t>
        </is>
      </c>
      <c r="D5760" s="129" t="n">
        <v>99999</v>
      </c>
      <c r="E5760" s="130" t="inlineStr">
        <is>
          <t>MI</t>
        </is>
      </c>
      <c r="F5760" s="130" t="inlineStr">
        <is>
          <t>Electric Utility</t>
        </is>
      </c>
      <c r="G5760" s="130" t="inlineStr">
        <is>
          <t>HY</t>
        </is>
      </c>
      <c r="H5760" s="130" t="inlineStr">
        <is>
          <t>WAT</t>
        </is>
      </c>
      <c r="I5760" s="130" t="inlineStr">
        <is>
          <t>HYC</t>
        </is>
      </c>
      <c r="J5760" s="131" t="n">
        <v>1663375.3</v>
      </c>
      <c r="K5760" s="129" t="n">
        <v>2020</v>
      </c>
      <c r="L5760" s="120">
        <f>IF(VLOOKUP(H5760,'Cross-Page Data'!$D$4:$F$48,3,FALSE)="natural gas",VLOOKUP(G5760,'Cross-Page Data'!$I$4:$J$19,2,FALSE),IF(VLOOKUP(H5760,'Cross-Page Data'!$D$4:$F$48,3,FALSE)="solar",IF(G5760="PV","solar PV","solar thermal"),IF(VLOOKUP(H5760,'Cross-Page Data'!$D$4:$F$48,3,FALSE)="wind",VLOOKUP(G5760,'Cross-Page Data'!$I$4:$J$19,2,FALSE),IF(VLOOKUP(H5760,'Cross-Page Data'!$D$4:$F$48,3,FALSE)="hydro",VLOOKUP(G5760,'Cross-Page Data'!$I$4:$J$19,2,FALSE),VLOOKUP(H5760,'Cross-Page Data'!$D$4:$F$48,3,FALSE)))))</f>
        <v/>
      </c>
      <c r="M5760" s="120">
        <f>IF(AND($P$2=FALSE,OR(F5760="Commercial NAICS Cogen",F5760="Industrial NAICS Cogen",F5760="NAICS-22 Cogen")),FALSE,IF(AND($P$3=FALSE,OR(F5760="Commercial NAICS Cogen",F5760="Commercial NAICS Non-Cogen",F5760="Industrial NAICS Cogen", F5760="industrial NAICS non-Cogen")),FALSE, TRUE))</f>
        <v/>
      </c>
    </row>
    <row r="5761">
      <c r="A5761" s="129" t="n">
        <v>99999</v>
      </c>
      <c r="B5761" s="130" t="inlineStr">
        <is>
          <t>State-Fuel Level Increment</t>
        </is>
      </c>
      <c r="C5761" s="130" t="inlineStr">
        <is>
          <t>State-Fuel Level Increment</t>
        </is>
      </c>
      <c r="D5761" s="129" t="n">
        <v>99999</v>
      </c>
      <c r="E5761" s="130" t="inlineStr">
        <is>
          <t>MI</t>
        </is>
      </c>
      <c r="F5761" s="130" t="inlineStr">
        <is>
          <t>NAICS-22 Non-Cogen</t>
        </is>
      </c>
      <c r="G5761" s="130" t="inlineStr">
        <is>
          <t>HY</t>
        </is>
      </c>
      <c r="H5761" s="130" t="inlineStr">
        <is>
          <t>WAT</t>
        </is>
      </c>
      <c r="I5761" s="130" t="inlineStr">
        <is>
          <t>HYC</t>
        </is>
      </c>
      <c r="J5761" s="131" t="n">
        <v>96352.349</v>
      </c>
      <c r="K5761" s="129" t="n">
        <v>2020</v>
      </c>
      <c r="L5761" s="120">
        <f>IF(VLOOKUP(H5761,'Cross-Page Data'!$D$4:$F$48,3,FALSE)="natural gas",VLOOKUP(G5761,'Cross-Page Data'!$I$4:$J$19,2,FALSE),IF(VLOOKUP(H5761,'Cross-Page Data'!$D$4:$F$48,3,FALSE)="solar",IF(G5761="PV","solar PV","solar thermal"),IF(VLOOKUP(H5761,'Cross-Page Data'!$D$4:$F$48,3,FALSE)="wind",VLOOKUP(G5761,'Cross-Page Data'!$I$4:$J$19,2,FALSE),IF(VLOOKUP(H5761,'Cross-Page Data'!$D$4:$F$48,3,FALSE)="hydro",VLOOKUP(G5761,'Cross-Page Data'!$I$4:$J$19,2,FALSE),VLOOKUP(H5761,'Cross-Page Data'!$D$4:$F$48,3,FALSE)))))</f>
        <v/>
      </c>
      <c r="M5761" s="120">
        <f>IF(AND($P$2=FALSE,OR(F5761="Commercial NAICS Cogen",F5761="Industrial NAICS Cogen",F5761="NAICS-22 Cogen")),FALSE,IF(AND($P$3=FALSE,OR(F5761="Commercial NAICS Cogen",F5761="Commercial NAICS Non-Cogen",F5761="Industrial NAICS Cogen", F5761="industrial NAICS non-Cogen")),FALSE, TRUE))</f>
        <v/>
      </c>
    </row>
    <row r="5762">
      <c r="A5762" s="129" t="n">
        <v>99999</v>
      </c>
      <c r="B5762" s="130" t="inlineStr">
        <is>
          <t>State-Fuel Level Increment</t>
        </is>
      </c>
      <c r="C5762" s="130" t="inlineStr">
        <is>
          <t>State-Fuel Level Increment</t>
        </is>
      </c>
      <c r="D5762" s="129" t="n">
        <v>99999</v>
      </c>
      <c r="E5762" s="130" t="inlineStr">
        <is>
          <t>MI</t>
        </is>
      </c>
      <c r="F5762" s="130" t="inlineStr">
        <is>
          <t>Industrial NAICS Non-Cogen</t>
        </is>
      </c>
      <c r="G5762" s="130" t="inlineStr">
        <is>
          <t>HY</t>
        </is>
      </c>
      <c r="H5762" s="130" t="inlineStr">
        <is>
          <t>WAT</t>
        </is>
      </c>
      <c r="I5762" s="130" t="inlineStr">
        <is>
          <t>HYC</t>
        </is>
      </c>
      <c r="J5762" s="131" t="n">
        <v>5347.211</v>
      </c>
      <c r="K5762" s="129" t="n">
        <v>2020</v>
      </c>
      <c r="L5762" s="120">
        <f>IF(VLOOKUP(H5762,'Cross-Page Data'!$D$4:$F$48,3,FALSE)="natural gas",VLOOKUP(G5762,'Cross-Page Data'!$I$4:$J$19,2,FALSE),IF(VLOOKUP(H5762,'Cross-Page Data'!$D$4:$F$48,3,FALSE)="solar",IF(G5762="PV","solar PV","solar thermal"),IF(VLOOKUP(H5762,'Cross-Page Data'!$D$4:$F$48,3,FALSE)="wind",VLOOKUP(G5762,'Cross-Page Data'!$I$4:$J$19,2,FALSE),IF(VLOOKUP(H5762,'Cross-Page Data'!$D$4:$F$48,3,FALSE)="hydro",VLOOKUP(G5762,'Cross-Page Data'!$I$4:$J$19,2,FALSE),VLOOKUP(H5762,'Cross-Page Data'!$D$4:$F$48,3,FALSE)))))</f>
        <v/>
      </c>
      <c r="M5762" s="120">
        <f>IF(AND($P$2=FALSE,OR(F5762="Commercial NAICS Cogen",F5762="Industrial NAICS Cogen",F5762="NAICS-22 Cogen")),FALSE,IF(AND($P$3=FALSE,OR(F5762="Commercial NAICS Cogen",F5762="Commercial NAICS Non-Cogen",F5762="Industrial NAICS Cogen", F5762="industrial NAICS non-Cogen")),FALSE, TRUE))</f>
        <v/>
      </c>
    </row>
    <row r="5763">
      <c r="A5763" s="129" t="n">
        <v>99999</v>
      </c>
      <c r="B5763" s="130" t="inlineStr">
        <is>
          <t>State-Fuel Level Increment</t>
        </is>
      </c>
      <c r="C5763" s="130" t="inlineStr">
        <is>
          <t>State-Fuel Level Increment</t>
        </is>
      </c>
      <c r="D5763" s="129" t="n">
        <v>99999</v>
      </c>
      <c r="E5763" s="130" t="inlineStr">
        <is>
          <t>MN</t>
        </is>
      </c>
      <c r="F5763" s="130" t="inlineStr">
        <is>
          <t>Electric Utility</t>
        </is>
      </c>
      <c r="G5763" s="130" t="inlineStr">
        <is>
          <t>HY</t>
        </is>
      </c>
      <c r="H5763" s="130" t="inlineStr">
        <is>
          <t>WAT</t>
        </is>
      </c>
      <c r="I5763" s="130" t="inlineStr">
        <is>
          <t>HYC</t>
        </is>
      </c>
      <c r="J5763" s="131" t="n">
        <v>819527.0699999999</v>
      </c>
      <c r="K5763" s="129" t="n">
        <v>2020</v>
      </c>
      <c r="L5763" s="120">
        <f>IF(VLOOKUP(H5763,'Cross-Page Data'!$D$4:$F$48,3,FALSE)="natural gas",VLOOKUP(G5763,'Cross-Page Data'!$I$4:$J$19,2,FALSE),IF(VLOOKUP(H5763,'Cross-Page Data'!$D$4:$F$48,3,FALSE)="solar",IF(G5763="PV","solar PV","solar thermal"),IF(VLOOKUP(H5763,'Cross-Page Data'!$D$4:$F$48,3,FALSE)="wind",VLOOKUP(G5763,'Cross-Page Data'!$I$4:$J$19,2,FALSE),IF(VLOOKUP(H5763,'Cross-Page Data'!$D$4:$F$48,3,FALSE)="hydro",VLOOKUP(G5763,'Cross-Page Data'!$I$4:$J$19,2,FALSE),VLOOKUP(H5763,'Cross-Page Data'!$D$4:$F$48,3,FALSE)))))</f>
        <v/>
      </c>
      <c r="M5763" s="120">
        <f>IF(AND($P$2=FALSE,OR(F5763="Commercial NAICS Cogen",F5763="Industrial NAICS Cogen",F5763="NAICS-22 Cogen")),FALSE,IF(AND($P$3=FALSE,OR(F5763="Commercial NAICS Cogen",F5763="Commercial NAICS Non-Cogen",F5763="Industrial NAICS Cogen", F5763="industrial NAICS non-Cogen")),FALSE, TRUE))</f>
        <v/>
      </c>
    </row>
    <row r="5764">
      <c r="A5764" s="129" t="n">
        <v>99999</v>
      </c>
      <c r="B5764" s="130" t="inlineStr">
        <is>
          <t>State-Fuel Level Increment</t>
        </is>
      </c>
      <c r="C5764" s="130" t="inlineStr">
        <is>
          <t>State-Fuel Level Increment</t>
        </is>
      </c>
      <c r="D5764" s="129" t="n">
        <v>99999</v>
      </c>
      <c r="E5764" s="130" t="inlineStr">
        <is>
          <t>MN</t>
        </is>
      </c>
      <c r="F5764" s="130" t="inlineStr">
        <is>
          <t>Electric Utility</t>
        </is>
      </c>
      <c r="G5764" s="130" t="inlineStr">
        <is>
          <t>HY</t>
        </is>
      </c>
      <c r="H5764" s="130" t="inlineStr">
        <is>
          <t>WAT</t>
        </is>
      </c>
      <c r="I5764" s="130" t="inlineStr">
        <is>
          <t>HYC</t>
        </is>
      </c>
      <c r="J5764" s="131" t="n">
        <v>8809.014999999999</v>
      </c>
      <c r="K5764" s="129" t="n">
        <v>2020</v>
      </c>
      <c r="L5764" s="120">
        <f>IF(VLOOKUP(H5764,'Cross-Page Data'!$D$4:$F$48,3,FALSE)="natural gas",VLOOKUP(G5764,'Cross-Page Data'!$I$4:$J$19,2,FALSE),IF(VLOOKUP(H5764,'Cross-Page Data'!$D$4:$F$48,3,FALSE)="solar",IF(G5764="PV","solar PV","solar thermal"),IF(VLOOKUP(H5764,'Cross-Page Data'!$D$4:$F$48,3,FALSE)="wind",VLOOKUP(G5764,'Cross-Page Data'!$I$4:$J$19,2,FALSE),IF(VLOOKUP(H5764,'Cross-Page Data'!$D$4:$F$48,3,FALSE)="hydro",VLOOKUP(G5764,'Cross-Page Data'!$I$4:$J$19,2,FALSE),VLOOKUP(H5764,'Cross-Page Data'!$D$4:$F$48,3,FALSE)))))</f>
        <v/>
      </c>
      <c r="M5764" s="120">
        <f>IF(AND($P$2=FALSE,OR(F5764="Commercial NAICS Cogen",F5764="Industrial NAICS Cogen",F5764="NAICS-22 Cogen")),FALSE,IF(AND($P$3=FALSE,OR(F5764="Commercial NAICS Cogen",F5764="Commercial NAICS Non-Cogen",F5764="Industrial NAICS Cogen", F5764="industrial NAICS non-Cogen")),FALSE, TRUE))</f>
        <v/>
      </c>
    </row>
    <row r="5765">
      <c r="A5765" s="129" t="n">
        <v>99999</v>
      </c>
      <c r="B5765" s="130" t="inlineStr">
        <is>
          <t>State-Fuel Level Increment</t>
        </is>
      </c>
      <c r="C5765" s="130" t="inlineStr">
        <is>
          <t>State-Fuel Level Increment</t>
        </is>
      </c>
      <c r="D5765" s="129" t="n">
        <v>99999</v>
      </c>
      <c r="E5765" s="130" t="inlineStr">
        <is>
          <t>MN</t>
        </is>
      </c>
      <c r="F5765" s="130" t="inlineStr">
        <is>
          <t>NAICS-22 Non-Cogen</t>
        </is>
      </c>
      <c r="G5765" s="130" t="inlineStr">
        <is>
          <t>HY</t>
        </is>
      </c>
      <c r="H5765" s="130" t="inlineStr">
        <is>
          <t>WAT</t>
        </is>
      </c>
      <c r="I5765" s="130" t="inlineStr">
        <is>
          <t>HYC</t>
        </is>
      </c>
      <c r="J5765" s="131" t="n">
        <v>252831.79</v>
      </c>
      <c r="K5765" s="129" t="n">
        <v>2020</v>
      </c>
      <c r="L5765" s="120">
        <f>IF(VLOOKUP(H5765,'Cross-Page Data'!$D$4:$F$48,3,FALSE)="natural gas",VLOOKUP(G5765,'Cross-Page Data'!$I$4:$J$19,2,FALSE),IF(VLOOKUP(H5765,'Cross-Page Data'!$D$4:$F$48,3,FALSE)="solar",IF(G5765="PV","solar PV","solar thermal"),IF(VLOOKUP(H5765,'Cross-Page Data'!$D$4:$F$48,3,FALSE)="wind",VLOOKUP(G5765,'Cross-Page Data'!$I$4:$J$19,2,FALSE),IF(VLOOKUP(H5765,'Cross-Page Data'!$D$4:$F$48,3,FALSE)="hydro",VLOOKUP(G5765,'Cross-Page Data'!$I$4:$J$19,2,FALSE),VLOOKUP(H5765,'Cross-Page Data'!$D$4:$F$48,3,FALSE)))))</f>
        <v/>
      </c>
      <c r="M5765" s="120">
        <f>IF(AND($P$2=FALSE,OR(F5765="Commercial NAICS Cogen",F5765="Industrial NAICS Cogen",F5765="NAICS-22 Cogen")),FALSE,IF(AND($P$3=FALSE,OR(F5765="Commercial NAICS Cogen",F5765="Commercial NAICS Non-Cogen",F5765="Industrial NAICS Cogen", F5765="industrial NAICS non-Cogen")),FALSE, TRUE))</f>
        <v/>
      </c>
    </row>
    <row r="5766">
      <c r="A5766" s="129" t="n">
        <v>99999</v>
      </c>
      <c r="B5766" s="130" t="inlineStr">
        <is>
          <t>State-Fuel Level Increment</t>
        </is>
      </c>
      <c r="C5766" s="130" t="inlineStr">
        <is>
          <t>State-Fuel Level Increment</t>
        </is>
      </c>
      <c r="D5766" s="129" t="n">
        <v>99999</v>
      </c>
      <c r="E5766" s="130" t="inlineStr">
        <is>
          <t>MO</t>
        </is>
      </c>
      <c r="F5766" s="130" t="inlineStr">
        <is>
          <t>Electric Utility</t>
        </is>
      </c>
      <c r="G5766" s="130" t="inlineStr">
        <is>
          <t>HY</t>
        </is>
      </c>
      <c r="H5766" s="130" t="inlineStr">
        <is>
          <t>WAT</t>
        </is>
      </c>
      <c r="I5766" s="130" t="inlineStr">
        <is>
          <t>HYC</t>
        </is>
      </c>
      <c r="J5766" s="131" t="n">
        <v>2216992.1</v>
      </c>
      <c r="K5766" s="129" t="n">
        <v>2020</v>
      </c>
      <c r="L5766" s="120">
        <f>IF(VLOOKUP(H5766,'Cross-Page Data'!$D$4:$F$48,3,FALSE)="natural gas",VLOOKUP(G5766,'Cross-Page Data'!$I$4:$J$19,2,FALSE),IF(VLOOKUP(H5766,'Cross-Page Data'!$D$4:$F$48,3,FALSE)="solar",IF(G5766="PV","solar PV","solar thermal"),IF(VLOOKUP(H5766,'Cross-Page Data'!$D$4:$F$48,3,FALSE)="wind",VLOOKUP(G5766,'Cross-Page Data'!$I$4:$J$19,2,FALSE),IF(VLOOKUP(H5766,'Cross-Page Data'!$D$4:$F$48,3,FALSE)="hydro",VLOOKUP(G5766,'Cross-Page Data'!$I$4:$J$19,2,FALSE),VLOOKUP(H5766,'Cross-Page Data'!$D$4:$F$48,3,FALSE)))))</f>
        <v/>
      </c>
      <c r="M5766" s="120">
        <f>IF(AND($P$2=FALSE,OR(F5766="Commercial NAICS Cogen",F5766="Industrial NAICS Cogen",F5766="NAICS-22 Cogen")),FALSE,IF(AND($P$3=FALSE,OR(F5766="Commercial NAICS Cogen",F5766="Commercial NAICS Non-Cogen",F5766="Industrial NAICS Cogen", F5766="industrial NAICS non-Cogen")),FALSE, TRUE))</f>
        <v/>
      </c>
    </row>
    <row r="5767">
      <c r="A5767" s="129" t="n">
        <v>99999</v>
      </c>
      <c r="B5767" s="130" t="inlineStr">
        <is>
          <t>State-Fuel Level Increment</t>
        </is>
      </c>
      <c r="C5767" s="130" t="inlineStr">
        <is>
          <t>State-Fuel Level Increment</t>
        </is>
      </c>
      <c r="D5767" s="129" t="n">
        <v>99999</v>
      </c>
      <c r="E5767" s="130" t="inlineStr">
        <is>
          <t>MT</t>
        </is>
      </c>
      <c r="F5767" s="130" t="inlineStr">
        <is>
          <t>Electric Utility</t>
        </is>
      </c>
      <c r="G5767" s="130" t="inlineStr">
        <is>
          <t>HY</t>
        </is>
      </c>
      <c r="H5767" s="130" t="inlineStr">
        <is>
          <t>WAT</t>
        </is>
      </c>
      <c r="I5767" s="130" t="inlineStr">
        <is>
          <t>HYC</t>
        </is>
      </c>
      <c r="J5767" s="131" t="n">
        <v>10882081</v>
      </c>
      <c r="K5767" s="129" t="n">
        <v>2020</v>
      </c>
      <c r="L5767" s="120">
        <f>IF(VLOOKUP(H5767,'Cross-Page Data'!$D$4:$F$48,3,FALSE)="natural gas",VLOOKUP(G5767,'Cross-Page Data'!$I$4:$J$19,2,FALSE),IF(VLOOKUP(H5767,'Cross-Page Data'!$D$4:$F$48,3,FALSE)="solar",IF(G5767="PV","solar PV","solar thermal"),IF(VLOOKUP(H5767,'Cross-Page Data'!$D$4:$F$48,3,FALSE)="wind",VLOOKUP(G5767,'Cross-Page Data'!$I$4:$J$19,2,FALSE),IF(VLOOKUP(H5767,'Cross-Page Data'!$D$4:$F$48,3,FALSE)="hydro",VLOOKUP(G5767,'Cross-Page Data'!$I$4:$J$19,2,FALSE),VLOOKUP(H5767,'Cross-Page Data'!$D$4:$F$48,3,FALSE)))))</f>
        <v/>
      </c>
      <c r="M5767" s="120">
        <f>IF(AND($P$2=FALSE,OR(F5767="Commercial NAICS Cogen",F5767="Industrial NAICS Cogen",F5767="NAICS-22 Cogen")),FALSE,IF(AND($P$3=FALSE,OR(F5767="Commercial NAICS Cogen",F5767="Commercial NAICS Non-Cogen",F5767="Industrial NAICS Cogen", F5767="industrial NAICS non-Cogen")),FALSE, TRUE))</f>
        <v/>
      </c>
    </row>
    <row r="5768">
      <c r="A5768" s="129" t="n">
        <v>99999</v>
      </c>
      <c r="B5768" s="130" t="inlineStr">
        <is>
          <t>State-Fuel Level Increment</t>
        </is>
      </c>
      <c r="C5768" s="130" t="inlineStr">
        <is>
          <t>State-Fuel Level Increment</t>
        </is>
      </c>
      <c r="D5768" s="129" t="n">
        <v>99999</v>
      </c>
      <c r="E5768" s="130" t="inlineStr">
        <is>
          <t>MT</t>
        </is>
      </c>
      <c r="F5768" s="130" t="inlineStr">
        <is>
          <t>NAICS-22 Non-Cogen</t>
        </is>
      </c>
      <c r="G5768" s="130" t="inlineStr">
        <is>
          <t>HY</t>
        </is>
      </c>
      <c r="H5768" s="130" t="inlineStr">
        <is>
          <t>WAT</t>
        </is>
      </c>
      <c r="I5768" s="130" t="inlineStr">
        <is>
          <t>HYC</t>
        </is>
      </c>
      <c r="J5768" s="131" t="n">
        <v>168968.96</v>
      </c>
      <c r="K5768" s="129" t="n">
        <v>2020</v>
      </c>
      <c r="L5768" s="120">
        <f>IF(VLOOKUP(H5768,'Cross-Page Data'!$D$4:$F$48,3,FALSE)="natural gas",VLOOKUP(G5768,'Cross-Page Data'!$I$4:$J$19,2,FALSE),IF(VLOOKUP(H5768,'Cross-Page Data'!$D$4:$F$48,3,FALSE)="solar",IF(G5768="PV","solar PV","solar thermal"),IF(VLOOKUP(H5768,'Cross-Page Data'!$D$4:$F$48,3,FALSE)="wind",VLOOKUP(G5768,'Cross-Page Data'!$I$4:$J$19,2,FALSE),IF(VLOOKUP(H5768,'Cross-Page Data'!$D$4:$F$48,3,FALSE)="hydro",VLOOKUP(G5768,'Cross-Page Data'!$I$4:$J$19,2,FALSE),VLOOKUP(H5768,'Cross-Page Data'!$D$4:$F$48,3,FALSE)))))</f>
        <v/>
      </c>
      <c r="M5768" s="120">
        <f>IF(AND($P$2=FALSE,OR(F5768="Commercial NAICS Cogen",F5768="Industrial NAICS Cogen",F5768="NAICS-22 Cogen")),FALSE,IF(AND($P$3=FALSE,OR(F5768="Commercial NAICS Cogen",F5768="Commercial NAICS Non-Cogen",F5768="Industrial NAICS Cogen", F5768="industrial NAICS non-Cogen")),FALSE, TRUE))</f>
        <v/>
      </c>
    </row>
    <row r="5769">
      <c r="A5769" s="129" t="n">
        <v>99999</v>
      </c>
      <c r="B5769" s="130" t="inlineStr">
        <is>
          <t>State-Fuel Level Increment</t>
        </is>
      </c>
      <c r="C5769" s="130" t="inlineStr">
        <is>
          <t>State-Fuel Level Increment</t>
        </is>
      </c>
      <c r="D5769" s="129" t="n">
        <v>99999</v>
      </c>
      <c r="E5769" s="130" t="inlineStr">
        <is>
          <t>NC</t>
        </is>
      </c>
      <c r="F5769" s="130" t="inlineStr">
        <is>
          <t>Electric Utility</t>
        </is>
      </c>
      <c r="G5769" s="130" t="inlineStr">
        <is>
          <t>HY</t>
        </is>
      </c>
      <c r="H5769" s="130" t="inlineStr">
        <is>
          <t>WAT</t>
        </is>
      </c>
      <c r="I5769" s="130" t="inlineStr">
        <is>
          <t>HYC</t>
        </is>
      </c>
      <c r="J5769" s="131" t="n">
        <v>5668530.8</v>
      </c>
      <c r="K5769" s="129" t="n">
        <v>2020</v>
      </c>
      <c r="L5769" s="120">
        <f>IF(VLOOKUP(H5769,'Cross-Page Data'!$D$4:$F$48,3,FALSE)="natural gas",VLOOKUP(G5769,'Cross-Page Data'!$I$4:$J$19,2,FALSE),IF(VLOOKUP(H5769,'Cross-Page Data'!$D$4:$F$48,3,FALSE)="solar",IF(G5769="PV","solar PV","solar thermal"),IF(VLOOKUP(H5769,'Cross-Page Data'!$D$4:$F$48,3,FALSE)="wind",VLOOKUP(G5769,'Cross-Page Data'!$I$4:$J$19,2,FALSE),IF(VLOOKUP(H5769,'Cross-Page Data'!$D$4:$F$48,3,FALSE)="hydro",VLOOKUP(G5769,'Cross-Page Data'!$I$4:$J$19,2,FALSE),VLOOKUP(H5769,'Cross-Page Data'!$D$4:$F$48,3,FALSE)))))</f>
        <v/>
      </c>
      <c r="M5769" s="120">
        <f>IF(AND($P$2=FALSE,OR(F5769="Commercial NAICS Cogen",F5769="Industrial NAICS Cogen",F5769="NAICS-22 Cogen")),FALSE,IF(AND($P$3=FALSE,OR(F5769="Commercial NAICS Cogen",F5769="Commercial NAICS Non-Cogen",F5769="Industrial NAICS Cogen", F5769="industrial NAICS non-Cogen")),FALSE, TRUE))</f>
        <v/>
      </c>
    </row>
    <row r="5770">
      <c r="A5770" s="129" t="n">
        <v>99999</v>
      </c>
      <c r="B5770" s="130" t="inlineStr">
        <is>
          <t>State-Fuel Level Increment</t>
        </is>
      </c>
      <c r="C5770" s="130" t="inlineStr">
        <is>
          <t>State-Fuel Level Increment</t>
        </is>
      </c>
      <c r="D5770" s="129" t="n">
        <v>99999</v>
      </c>
      <c r="E5770" s="130" t="inlineStr">
        <is>
          <t>NC</t>
        </is>
      </c>
      <c r="F5770" s="130" t="inlineStr">
        <is>
          <t>NAICS-22 Non-Cogen</t>
        </is>
      </c>
      <c r="G5770" s="130" t="inlineStr">
        <is>
          <t>HY</t>
        </is>
      </c>
      <c r="H5770" s="130" t="inlineStr">
        <is>
          <t>WAT</t>
        </is>
      </c>
      <c r="I5770" s="130" t="inlineStr">
        <is>
          <t>HYC</t>
        </is>
      </c>
      <c r="J5770" s="131" t="n">
        <v>29621.289</v>
      </c>
      <c r="K5770" s="129" t="n">
        <v>2020</v>
      </c>
      <c r="L5770" s="120">
        <f>IF(VLOOKUP(H5770,'Cross-Page Data'!$D$4:$F$48,3,FALSE)="natural gas",VLOOKUP(G5770,'Cross-Page Data'!$I$4:$J$19,2,FALSE),IF(VLOOKUP(H5770,'Cross-Page Data'!$D$4:$F$48,3,FALSE)="solar",IF(G5770="PV","solar PV","solar thermal"),IF(VLOOKUP(H5770,'Cross-Page Data'!$D$4:$F$48,3,FALSE)="wind",VLOOKUP(G5770,'Cross-Page Data'!$I$4:$J$19,2,FALSE),IF(VLOOKUP(H5770,'Cross-Page Data'!$D$4:$F$48,3,FALSE)="hydro",VLOOKUP(G5770,'Cross-Page Data'!$I$4:$J$19,2,FALSE),VLOOKUP(H5770,'Cross-Page Data'!$D$4:$F$48,3,FALSE)))))</f>
        <v/>
      </c>
      <c r="M5770" s="120">
        <f>IF(AND($P$2=FALSE,OR(F5770="Commercial NAICS Cogen",F5770="Industrial NAICS Cogen",F5770="NAICS-22 Cogen")),FALSE,IF(AND($P$3=FALSE,OR(F5770="Commercial NAICS Cogen",F5770="Commercial NAICS Non-Cogen",F5770="Industrial NAICS Cogen", F5770="industrial NAICS non-Cogen")),FALSE, TRUE))</f>
        <v/>
      </c>
    </row>
    <row r="5771">
      <c r="A5771" s="129" t="n">
        <v>99999</v>
      </c>
      <c r="B5771" s="130" t="inlineStr">
        <is>
          <t>State-Fuel Level Increment</t>
        </is>
      </c>
      <c r="C5771" s="130" t="inlineStr">
        <is>
          <t>State-Fuel Level Increment</t>
        </is>
      </c>
      <c r="D5771" s="129" t="n">
        <v>99999</v>
      </c>
      <c r="E5771" s="130" t="inlineStr">
        <is>
          <t>NC</t>
        </is>
      </c>
      <c r="F5771" s="130" t="inlineStr">
        <is>
          <t>Industrial NAICS Non-Cogen</t>
        </is>
      </c>
      <c r="G5771" s="130" t="inlineStr">
        <is>
          <t>HY</t>
        </is>
      </c>
      <c r="H5771" s="130" t="inlineStr">
        <is>
          <t>WAT</t>
        </is>
      </c>
      <c r="I5771" s="130" t="inlineStr">
        <is>
          <t>HYC</t>
        </is>
      </c>
      <c r="J5771" s="131" t="n">
        <v>8659.433000000001</v>
      </c>
      <c r="K5771" s="129" t="n">
        <v>2020</v>
      </c>
      <c r="L5771" s="120">
        <f>IF(VLOOKUP(H5771,'Cross-Page Data'!$D$4:$F$48,3,FALSE)="natural gas",VLOOKUP(G5771,'Cross-Page Data'!$I$4:$J$19,2,FALSE),IF(VLOOKUP(H5771,'Cross-Page Data'!$D$4:$F$48,3,FALSE)="solar",IF(G5771="PV","solar PV","solar thermal"),IF(VLOOKUP(H5771,'Cross-Page Data'!$D$4:$F$48,3,FALSE)="wind",VLOOKUP(G5771,'Cross-Page Data'!$I$4:$J$19,2,FALSE),IF(VLOOKUP(H5771,'Cross-Page Data'!$D$4:$F$48,3,FALSE)="hydro",VLOOKUP(G5771,'Cross-Page Data'!$I$4:$J$19,2,FALSE),VLOOKUP(H5771,'Cross-Page Data'!$D$4:$F$48,3,FALSE)))))</f>
        <v/>
      </c>
      <c r="M5771" s="120">
        <f>IF(AND($P$2=FALSE,OR(F5771="Commercial NAICS Cogen",F5771="Industrial NAICS Cogen",F5771="NAICS-22 Cogen")),FALSE,IF(AND($P$3=FALSE,OR(F5771="Commercial NAICS Cogen",F5771="Commercial NAICS Non-Cogen",F5771="Industrial NAICS Cogen", F5771="industrial NAICS non-Cogen")),FALSE, TRUE))</f>
        <v/>
      </c>
    </row>
    <row r="5772">
      <c r="A5772" s="129" t="n">
        <v>99999</v>
      </c>
      <c r="B5772" s="130" t="inlineStr">
        <is>
          <t>State-Fuel Level Increment</t>
        </is>
      </c>
      <c r="C5772" s="130" t="inlineStr">
        <is>
          <t>State-Fuel Level Increment</t>
        </is>
      </c>
      <c r="D5772" s="129" t="n">
        <v>99999</v>
      </c>
      <c r="E5772" s="130" t="inlineStr">
        <is>
          <t>ND</t>
        </is>
      </c>
      <c r="F5772" s="130" t="inlineStr">
        <is>
          <t>Electric Utility</t>
        </is>
      </c>
      <c r="G5772" s="130" t="inlineStr">
        <is>
          <t>HY</t>
        </is>
      </c>
      <c r="H5772" s="130" t="inlineStr">
        <is>
          <t>WAT</t>
        </is>
      </c>
      <c r="I5772" s="130" t="inlineStr">
        <is>
          <t>HYC</t>
        </is>
      </c>
      <c r="J5772" s="131" t="n">
        <v>3453505.9</v>
      </c>
      <c r="K5772" s="129" t="n">
        <v>2020</v>
      </c>
      <c r="L5772" s="120">
        <f>IF(VLOOKUP(H5772,'Cross-Page Data'!$D$4:$F$48,3,FALSE)="natural gas",VLOOKUP(G5772,'Cross-Page Data'!$I$4:$J$19,2,FALSE),IF(VLOOKUP(H5772,'Cross-Page Data'!$D$4:$F$48,3,FALSE)="solar",IF(G5772="PV","solar PV","solar thermal"),IF(VLOOKUP(H5772,'Cross-Page Data'!$D$4:$F$48,3,FALSE)="wind",VLOOKUP(G5772,'Cross-Page Data'!$I$4:$J$19,2,FALSE),IF(VLOOKUP(H5772,'Cross-Page Data'!$D$4:$F$48,3,FALSE)="hydro",VLOOKUP(G5772,'Cross-Page Data'!$I$4:$J$19,2,FALSE),VLOOKUP(H5772,'Cross-Page Data'!$D$4:$F$48,3,FALSE)))))</f>
        <v/>
      </c>
      <c r="M5772" s="120">
        <f>IF(AND($P$2=FALSE,OR(F5772="Commercial NAICS Cogen",F5772="Industrial NAICS Cogen",F5772="NAICS-22 Cogen")),FALSE,IF(AND($P$3=FALSE,OR(F5772="Commercial NAICS Cogen",F5772="Commercial NAICS Non-Cogen",F5772="Industrial NAICS Cogen", F5772="industrial NAICS non-Cogen")),FALSE, TRUE))</f>
        <v/>
      </c>
    </row>
    <row r="5773">
      <c r="A5773" s="129" t="n">
        <v>99999</v>
      </c>
      <c r="B5773" s="130" t="inlineStr">
        <is>
          <t>State-Fuel Level Increment</t>
        </is>
      </c>
      <c r="C5773" s="130" t="inlineStr">
        <is>
          <t>State-Fuel Level Increment</t>
        </is>
      </c>
      <c r="D5773" s="129" t="n">
        <v>99999</v>
      </c>
      <c r="E5773" s="130" t="inlineStr">
        <is>
          <t>NE</t>
        </is>
      </c>
      <c r="F5773" s="130" t="inlineStr">
        <is>
          <t>Electric Utility</t>
        </is>
      </c>
      <c r="G5773" s="130" t="inlineStr">
        <is>
          <t>HY</t>
        </is>
      </c>
      <c r="H5773" s="130" t="inlineStr">
        <is>
          <t>WAT</t>
        </is>
      </c>
      <c r="I5773" s="130" t="inlineStr">
        <is>
          <t>HYC</t>
        </is>
      </c>
      <c r="J5773" s="131" t="n">
        <v>1487668</v>
      </c>
      <c r="K5773" s="129" t="n">
        <v>2020</v>
      </c>
      <c r="L5773" s="120">
        <f>IF(VLOOKUP(H5773,'Cross-Page Data'!$D$4:$F$48,3,FALSE)="natural gas",VLOOKUP(G5773,'Cross-Page Data'!$I$4:$J$19,2,FALSE),IF(VLOOKUP(H5773,'Cross-Page Data'!$D$4:$F$48,3,FALSE)="solar",IF(G5773="PV","solar PV","solar thermal"),IF(VLOOKUP(H5773,'Cross-Page Data'!$D$4:$F$48,3,FALSE)="wind",VLOOKUP(G5773,'Cross-Page Data'!$I$4:$J$19,2,FALSE),IF(VLOOKUP(H5773,'Cross-Page Data'!$D$4:$F$48,3,FALSE)="hydro",VLOOKUP(G5773,'Cross-Page Data'!$I$4:$J$19,2,FALSE),VLOOKUP(H5773,'Cross-Page Data'!$D$4:$F$48,3,FALSE)))))</f>
        <v/>
      </c>
      <c r="M5773" s="120">
        <f>IF(AND($P$2=FALSE,OR(F5773="Commercial NAICS Cogen",F5773="Industrial NAICS Cogen",F5773="NAICS-22 Cogen")),FALSE,IF(AND($P$3=FALSE,OR(F5773="Commercial NAICS Cogen",F5773="Commercial NAICS Non-Cogen",F5773="Industrial NAICS Cogen", F5773="industrial NAICS non-Cogen")),FALSE, TRUE))</f>
        <v/>
      </c>
    </row>
    <row r="5774">
      <c r="A5774" s="129" t="n">
        <v>99999</v>
      </c>
      <c r="B5774" s="130" t="inlineStr">
        <is>
          <t>State-Fuel Level Increment</t>
        </is>
      </c>
      <c r="C5774" s="130" t="inlineStr">
        <is>
          <t>State-Fuel Level Increment</t>
        </is>
      </c>
      <c r="D5774" s="129" t="n">
        <v>99999</v>
      </c>
      <c r="E5774" s="130" t="inlineStr">
        <is>
          <t>NH</t>
        </is>
      </c>
      <c r="F5774" s="130" t="inlineStr">
        <is>
          <t>Electric Utility</t>
        </is>
      </c>
      <c r="G5774" s="130" t="inlineStr">
        <is>
          <t>HY</t>
        </is>
      </c>
      <c r="H5774" s="130" t="inlineStr">
        <is>
          <t>WAT</t>
        </is>
      </c>
      <c r="I5774" s="130" t="inlineStr">
        <is>
          <t>HYC</t>
        </is>
      </c>
      <c r="J5774" s="131" t="n">
        <v>369938.02</v>
      </c>
      <c r="K5774" s="129" t="n">
        <v>2020</v>
      </c>
      <c r="L5774" s="120">
        <f>IF(VLOOKUP(H5774,'Cross-Page Data'!$D$4:$F$48,3,FALSE)="natural gas",VLOOKUP(G5774,'Cross-Page Data'!$I$4:$J$19,2,FALSE),IF(VLOOKUP(H5774,'Cross-Page Data'!$D$4:$F$48,3,FALSE)="solar",IF(G5774="PV","solar PV","solar thermal"),IF(VLOOKUP(H5774,'Cross-Page Data'!$D$4:$F$48,3,FALSE)="wind",VLOOKUP(G5774,'Cross-Page Data'!$I$4:$J$19,2,FALSE),IF(VLOOKUP(H5774,'Cross-Page Data'!$D$4:$F$48,3,FALSE)="hydro",VLOOKUP(G5774,'Cross-Page Data'!$I$4:$J$19,2,FALSE),VLOOKUP(H5774,'Cross-Page Data'!$D$4:$F$48,3,FALSE)))))</f>
        <v/>
      </c>
      <c r="M5774" s="120">
        <f>IF(AND($P$2=FALSE,OR(F5774="Commercial NAICS Cogen",F5774="Industrial NAICS Cogen",F5774="NAICS-22 Cogen")),FALSE,IF(AND($P$3=FALSE,OR(F5774="Commercial NAICS Cogen",F5774="Commercial NAICS Non-Cogen",F5774="Industrial NAICS Cogen", F5774="industrial NAICS non-Cogen")),FALSE, TRUE))</f>
        <v/>
      </c>
    </row>
    <row r="5775">
      <c r="A5775" s="129" t="n">
        <v>99999</v>
      </c>
      <c r="B5775" s="130" t="inlineStr">
        <is>
          <t>State-Fuel Level Increment</t>
        </is>
      </c>
      <c r="C5775" s="130" t="inlineStr">
        <is>
          <t>State-Fuel Level Increment</t>
        </is>
      </c>
      <c r="D5775" s="129" t="n">
        <v>99999</v>
      </c>
      <c r="E5775" s="130" t="inlineStr">
        <is>
          <t>NH</t>
        </is>
      </c>
      <c r="F5775" s="130" t="inlineStr">
        <is>
          <t>NAICS-22 Non-Cogen</t>
        </is>
      </c>
      <c r="G5775" s="130" t="inlineStr">
        <is>
          <t>HY</t>
        </is>
      </c>
      <c r="H5775" s="130" t="inlineStr">
        <is>
          <t>WAT</t>
        </is>
      </c>
      <c r="I5775" s="130" t="inlineStr">
        <is>
          <t>HYC</t>
        </is>
      </c>
      <c r="J5775" s="131" t="n">
        <v>1125350.7</v>
      </c>
      <c r="K5775" s="129" t="n">
        <v>2020</v>
      </c>
      <c r="L5775" s="120">
        <f>IF(VLOOKUP(H5775,'Cross-Page Data'!$D$4:$F$48,3,FALSE)="natural gas",VLOOKUP(G5775,'Cross-Page Data'!$I$4:$J$19,2,FALSE),IF(VLOOKUP(H5775,'Cross-Page Data'!$D$4:$F$48,3,FALSE)="solar",IF(G5775="PV","solar PV","solar thermal"),IF(VLOOKUP(H5775,'Cross-Page Data'!$D$4:$F$48,3,FALSE)="wind",VLOOKUP(G5775,'Cross-Page Data'!$I$4:$J$19,2,FALSE),IF(VLOOKUP(H5775,'Cross-Page Data'!$D$4:$F$48,3,FALSE)="hydro",VLOOKUP(G5775,'Cross-Page Data'!$I$4:$J$19,2,FALSE),VLOOKUP(H5775,'Cross-Page Data'!$D$4:$F$48,3,FALSE)))))</f>
        <v/>
      </c>
      <c r="M5775" s="120">
        <f>IF(AND($P$2=FALSE,OR(F5775="Commercial NAICS Cogen",F5775="Industrial NAICS Cogen",F5775="NAICS-22 Cogen")),FALSE,IF(AND($P$3=FALSE,OR(F5775="Commercial NAICS Cogen",F5775="Commercial NAICS Non-Cogen",F5775="Industrial NAICS Cogen", F5775="industrial NAICS non-Cogen")),FALSE, TRUE))</f>
        <v/>
      </c>
    </row>
    <row r="5776">
      <c r="A5776" s="129" t="n">
        <v>99999</v>
      </c>
      <c r="B5776" s="130" t="inlineStr">
        <is>
          <t>State-Fuel Level Increment</t>
        </is>
      </c>
      <c r="C5776" s="130" t="inlineStr">
        <is>
          <t>State-Fuel Level Increment</t>
        </is>
      </c>
      <c r="D5776" s="129" t="n">
        <v>99999</v>
      </c>
      <c r="E5776" s="130" t="inlineStr">
        <is>
          <t>NM</t>
        </is>
      </c>
      <c r="F5776" s="130" t="inlineStr">
        <is>
          <t>Electric Utility</t>
        </is>
      </c>
      <c r="G5776" s="130" t="inlineStr">
        <is>
          <t>HY</t>
        </is>
      </c>
      <c r="H5776" s="130" t="inlineStr">
        <is>
          <t>WAT</t>
        </is>
      </c>
      <c r="I5776" s="130" t="inlineStr">
        <is>
          <t>HYC</t>
        </is>
      </c>
      <c r="J5776" s="131" t="n">
        <v>181323.35</v>
      </c>
      <c r="K5776" s="129" t="n">
        <v>2020</v>
      </c>
      <c r="L5776" s="120">
        <f>IF(VLOOKUP(H5776,'Cross-Page Data'!$D$4:$F$48,3,FALSE)="natural gas",VLOOKUP(G5776,'Cross-Page Data'!$I$4:$J$19,2,FALSE),IF(VLOOKUP(H5776,'Cross-Page Data'!$D$4:$F$48,3,FALSE)="solar",IF(G5776="PV","solar PV","solar thermal"),IF(VLOOKUP(H5776,'Cross-Page Data'!$D$4:$F$48,3,FALSE)="wind",VLOOKUP(G5776,'Cross-Page Data'!$I$4:$J$19,2,FALSE),IF(VLOOKUP(H5776,'Cross-Page Data'!$D$4:$F$48,3,FALSE)="hydro",VLOOKUP(G5776,'Cross-Page Data'!$I$4:$J$19,2,FALSE),VLOOKUP(H5776,'Cross-Page Data'!$D$4:$F$48,3,FALSE)))))</f>
        <v/>
      </c>
      <c r="M5776" s="120">
        <f>IF(AND($P$2=FALSE,OR(F5776="Commercial NAICS Cogen",F5776="Industrial NAICS Cogen",F5776="NAICS-22 Cogen")),FALSE,IF(AND($P$3=FALSE,OR(F5776="Commercial NAICS Cogen",F5776="Commercial NAICS Non-Cogen",F5776="Industrial NAICS Cogen", F5776="industrial NAICS non-Cogen")),FALSE, TRUE))</f>
        <v/>
      </c>
    </row>
    <row r="5777">
      <c r="A5777" s="129" t="n">
        <v>99999</v>
      </c>
      <c r="B5777" s="130" t="inlineStr">
        <is>
          <t>State-Fuel Level Increment</t>
        </is>
      </c>
      <c r="C5777" s="130" t="inlineStr">
        <is>
          <t>State-Fuel Level Increment</t>
        </is>
      </c>
      <c r="D5777" s="129" t="n">
        <v>99999</v>
      </c>
      <c r="E5777" s="130" t="inlineStr">
        <is>
          <t>NV</t>
        </is>
      </c>
      <c r="F5777" s="130" t="inlineStr">
        <is>
          <t>NAICS-22 Non-Cogen</t>
        </is>
      </c>
      <c r="G5777" s="130" t="inlineStr">
        <is>
          <t>HY</t>
        </is>
      </c>
      <c r="H5777" s="130" t="inlineStr">
        <is>
          <t>WAT</t>
        </is>
      </c>
      <c r="I5777" s="130" t="inlineStr">
        <is>
          <t>HYC</t>
        </is>
      </c>
      <c r="J5777" s="131" t="n">
        <v>40630.761</v>
      </c>
      <c r="K5777" s="129" t="n">
        <v>2020</v>
      </c>
      <c r="L5777" s="120">
        <f>IF(VLOOKUP(H5777,'Cross-Page Data'!$D$4:$F$48,3,FALSE)="natural gas",VLOOKUP(G5777,'Cross-Page Data'!$I$4:$J$19,2,FALSE),IF(VLOOKUP(H5777,'Cross-Page Data'!$D$4:$F$48,3,FALSE)="solar",IF(G5777="PV","solar PV","solar thermal"),IF(VLOOKUP(H5777,'Cross-Page Data'!$D$4:$F$48,3,FALSE)="wind",VLOOKUP(G5777,'Cross-Page Data'!$I$4:$J$19,2,FALSE),IF(VLOOKUP(H5777,'Cross-Page Data'!$D$4:$F$48,3,FALSE)="hydro",VLOOKUP(G5777,'Cross-Page Data'!$I$4:$J$19,2,FALSE),VLOOKUP(H5777,'Cross-Page Data'!$D$4:$F$48,3,FALSE)))))</f>
        <v/>
      </c>
      <c r="M5777" s="120">
        <f>IF(AND($P$2=FALSE,OR(F5777="Commercial NAICS Cogen",F5777="Industrial NAICS Cogen",F5777="NAICS-22 Cogen")),FALSE,IF(AND($P$3=FALSE,OR(F5777="Commercial NAICS Cogen",F5777="Commercial NAICS Non-Cogen",F5777="Industrial NAICS Cogen", F5777="industrial NAICS non-Cogen")),FALSE, TRUE))</f>
        <v/>
      </c>
    </row>
    <row r="5778">
      <c r="A5778" s="129" t="n">
        <v>99999</v>
      </c>
      <c r="B5778" s="130" t="inlineStr">
        <is>
          <t>State-Fuel Level Increment</t>
        </is>
      </c>
      <c r="C5778" s="130" t="inlineStr">
        <is>
          <t>State-Fuel Level Increment</t>
        </is>
      </c>
      <c r="D5778" s="129" t="n">
        <v>99999</v>
      </c>
      <c r="E5778" s="130" t="inlineStr">
        <is>
          <t>NY</t>
        </is>
      </c>
      <c r="F5778" s="130" t="inlineStr">
        <is>
          <t>Electric Utility</t>
        </is>
      </c>
      <c r="G5778" s="130" t="inlineStr">
        <is>
          <t>HY</t>
        </is>
      </c>
      <c r="H5778" s="130" t="inlineStr">
        <is>
          <t>WAT</t>
        </is>
      </c>
      <c r="I5778" s="130" t="inlineStr">
        <is>
          <t>HYC</t>
        </is>
      </c>
      <c r="J5778" s="131" t="n">
        <v>649416.01</v>
      </c>
      <c r="K5778" s="129" t="n">
        <v>2020</v>
      </c>
      <c r="L5778" s="120">
        <f>IF(VLOOKUP(H5778,'Cross-Page Data'!$D$4:$F$48,3,FALSE)="natural gas",VLOOKUP(G5778,'Cross-Page Data'!$I$4:$J$19,2,FALSE),IF(VLOOKUP(H5778,'Cross-Page Data'!$D$4:$F$48,3,FALSE)="solar",IF(G5778="PV","solar PV","solar thermal"),IF(VLOOKUP(H5778,'Cross-Page Data'!$D$4:$F$48,3,FALSE)="wind",VLOOKUP(G5778,'Cross-Page Data'!$I$4:$J$19,2,FALSE),IF(VLOOKUP(H5778,'Cross-Page Data'!$D$4:$F$48,3,FALSE)="hydro",VLOOKUP(G5778,'Cross-Page Data'!$I$4:$J$19,2,FALSE),VLOOKUP(H5778,'Cross-Page Data'!$D$4:$F$48,3,FALSE)))))</f>
        <v/>
      </c>
      <c r="M5778" s="120">
        <f>IF(AND($P$2=FALSE,OR(F5778="Commercial NAICS Cogen",F5778="Industrial NAICS Cogen",F5778="NAICS-22 Cogen")),FALSE,IF(AND($P$3=FALSE,OR(F5778="Commercial NAICS Cogen",F5778="Commercial NAICS Non-Cogen",F5778="Industrial NAICS Cogen", F5778="industrial NAICS non-Cogen")),FALSE, TRUE))</f>
        <v/>
      </c>
    </row>
    <row r="5779">
      <c r="A5779" s="129" t="n">
        <v>99999</v>
      </c>
      <c r="B5779" s="130" t="inlineStr">
        <is>
          <t>State-Fuel Level Increment</t>
        </is>
      </c>
      <c r="C5779" s="130" t="inlineStr">
        <is>
          <t>State-Fuel Level Increment</t>
        </is>
      </c>
      <c r="D5779" s="129" t="n">
        <v>99999</v>
      </c>
      <c r="E5779" s="130" t="inlineStr">
        <is>
          <t>NY</t>
        </is>
      </c>
      <c r="F5779" s="130" t="inlineStr">
        <is>
          <t>NAICS-22 Non-Cogen</t>
        </is>
      </c>
      <c r="G5779" s="130" t="inlineStr">
        <is>
          <t>HY</t>
        </is>
      </c>
      <c r="H5779" s="130" t="inlineStr">
        <is>
          <t>WAT</t>
        </is>
      </c>
      <c r="I5779" s="130" t="inlineStr">
        <is>
          <t>HYC</t>
        </is>
      </c>
      <c r="J5779" s="131" t="n">
        <v>5455339.9</v>
      </c>
      <c r="K5779" s="129" t="n">
        <v>2020</v>
      </c>
      <c r="L5779" s="120">
        <f>IF(VLOOKUP(H5779,'Cross-Page Data'!$D$4:$F$48,3,FALSE)="natural gas",VLOOKUP(G5779,'Cross-Page Data'!$I$4:$J$19,2,FALSE),IF(VLOOKUP(H5779,'Cross-Page Data'!$D$4:$F$48,3,FALSE)="solar",IF(G5779="PV","solar PV","solar thermal"),IF(VLOOKUP(H5779,'Cross-Page Data'!$D$4:$F$48,3,FALSE)="wind",VLOOKUP(G5779,'Cross-Page Data'!$I$4:$J$19,2,FALSE),IF(VLOOKUP(H5779,'Cross-Page Data'!$D$4:$F$48,3,FALSE)="hydro",VLOOKUP(G5779,'Cross-Page Data'!$I$4:$J$19,2,FALSE),VLOOKUP(H5779,'Cross-Page Data'!$D$4:$F$48,3,FALSE)))))</f>
        <v/>
      </c>
      <c r="M5779" s="120">
        <f>IF(AND($P$2=FALSE,OR(F5779="Commercial NAICS Cogen",F5779="Industrial NAICS Cogen",F5779="NAICS-22 Cogen")),FALSE,IF(AND($P$3=FALSE,OR(F5779="Commercial NAICS Cogen",F5779="Commercial NAICS Non-Cogen",F5779="Industrial NAICS Cogen", F5779="industrial NAICS non-Cogen")),FALSE, TRUE))</f>
        <v/>
      </c>
    </row>
    <row r="5780">
      <c r="A5780" s="129" t="n">
        <v>99999</v>
      </c>
      <c r="B5780" s="130" t="inlineStr">
        <is>
          <t>State-Fuel Level Increment</t>
        </is>
      </c>
      <c r="C5780" s="130" t="inlineStr">
        <is>
          <t>State-Fuel Level Increment</t>
        </is>
      </c>
      <c r="D5780" s="129" t="n">
        <v>99999</v>
      </c>
      <c r="E5780" s="130" t="inlineStr">
        <is>
          <t>NY</t>
        </is>
      </c>
      <c r="F5780" s="130" t="inlineStr">
        <is>
          <t>Industrial NAICS Non-Cogen</t>
        </is>
      </c>
      <c r="G5780" s="130" t="inlineStr">
        <is>
          <t>HY</t>
        </is>
      </c>
      <c r="H5780" s="130" t="inlineStr">
        <is>
          <t>WAT</t>
        </is>
      </c>
      <c r="I5780" s="130" t="inlineStr">
        <is>
          <t>HYC</t>
        </is>
      </c>
      <c r="J5780" s="131" t="n">
        <v>8652.295</v>
      </c>
      <c r="K5780" s="129" t="n">
        <v>2020</v>
      </c>
      <c r="L5780" s="120">
        <f>IF(VLOOKUP(H5780,'Cross-Page Data'!$D$4:$F$48,3,FALSE)="natural gas",VLOOKUP(G5780,'Cross-Page Data'!$I$4:$J$19,2,FALSE),IF(VLOOKUP(H5780,'Cross-Page Data'!$D$4:$F$48,3,FALSE)="solar",IF(G5780="PV","solar PV","solar thermal"),IF(VLOOKUP(H5780,'Cross-Page Data'!$D$4:$F$48,3,FALSE)="wind",VLOOKUP(G5780,'Cross-Page Data'!$I$4:$J$19,2,FALSE),IF(VLOOKUP(H5780,'Cross-Page Data'!$D$4:$F$48,3,FALSE)="hydro",VLOOKUP(G5780,'Cross-Page Data'!$I$4:$J$19,2,FALSE),VLOOKUP(H5780,'Cross-Page Data'!$D$4:$F$48,3,FALSE)))))</f>
        <v/>
      </c>
      <c r="M5780" s="120">
        <f>IF(AND($P$2=FALSE,OR(F5780="Commercial NAICS Cogen",F5780="Industrial NAICS Cogen",F5780="NAICS-22 Cogen")),FALSE,IF(AND($P$3=FALSE,OR(F5780="Commercial NAICS Cogen",F5780="Commercial NAICS Non-Cogen",F5780="Industrial NAICS Cogen", F5780="industrial NAICS non-Cogen")),FALSE, TRUE))</f>
        <v/>
      </c>
    </row>
    <row r="5781">
      <c r="A5781" s="129" t="n">
        <v>99999</v>
      </c>
      <c r="B5781" s="130" t="inlineStr">
        <is>
          <t>State-Fuel Level Increment</t>
        </is>
      </c>
      <c r="C5781" s="130" t="inlineStr">
        <is>
          <t>State-Fuel Level Increment</t>
        </is>
      </c>
      <c r="D5781" s="129" t="n">
        <v>99999</v>
      </c>
      <c r="E5781" s="130" t="inlineStr">
        <is>
          <t>OH</t>
        </is>
      </c>
      <c r="F5781" s="130" t="inlineStr">
        <is>
          <t>Electric Utility</t>
        </is>
      </c>
      <c r="G5781" s="130" t="inlineStr">
        <is>
          <t>HY</t>
        </is>
      </c>
      <c r="H5781" s="130" t="inlineStr">
        <is>
          <t>WAT</t>
        </is>
      </c>
      <c r="I5781" s="130" t="inlineStr">
        <is>
          <t>HYC</t>
        </is>
      </c>
      <c r="J5781" s="131" t="n">
        <v>280390.83</v>
      </c>
      <c r="K5781" s="129" t="n">
        <v>2020</v>
      </c>
      <c r="L5781" s="120">
        <f>IF(VLOOKUP(H5781,'Cross-Page Data'!$D$4:$F$48,3,FALSE)="natural gas",VLOOKUP(G5781,'Cross-Page Data'!$I$4:$J$19,2,FALSE),IF(VLOOKUP(H5781,'Cross-Page Data'!$D$4:$F$48,3,FALSE)="solar",IF(G5781="PV","solar PV","solar thermal"),IF(VLOOKUP(H5781,'Cross-Page Data'!$D$4:$F$48,3,FALSE)="wind",VLOOKUP(G5781,'Cross-Page Data'!$I$4:$J$19,2,FALSE),IF(VLOOKUP(H5781,'Cross-Page Data'!$D$4:$F$48,3,FALSE)="hydro",VLOOKUP(G5781,'Cross-Page Data'!$I$4:$J$19,2,FALSE),VLOOKUP(H5781,'Cross-Page Data'!$D$4:$F$48,3,FALSE)))))</f>
        <v/>
      </c>
      <c r="M5781" s="120">
        <f>IF(AND($P$2=FALSE,OR(F5781="Commercial NAICS Cogen",F5781="Industrial NAICS Cogen",F5781="NAICS-22 Cogen")),FALSE,IF(AND($P$3=FALSE,OR(F5781="Commercial NAICS Cogen",F5781="Commercial NAICS Non-Cogen",F5781="Industrial NAICS Cogen", F5781="industrial NAICS non-Cogen")),FALSE, TRUE))</f>
        <v/>
      </c>
    </row>
    <row r="5782">
      <c r="A5782" s="129" t="n">
        <v>99999</v>
      </c>
      <c r="B5782" s="130" t="inlineStr">
        <is>
          <t>State-Fuel Level Increment</t>
        </is>
      </c>
      <c r="C5782" s="130" t="inlineStr">
        <is>
          <t>State-Fuel Level Increment</t>
        </is>
      </c>
      <c r="D5782" s="129" t="n">
        <v>99999</v>
      </c>
      <c r="E5782" s="130" t="inlineStr">
        <is>
          <t>OH</t>
        </is>
      </c>
      <c r="F5782" s="130" t="inlineStr">
        <is>
          <t>NAICS-22 Non-Cogen</t>
        </is>
      </c>
      <c r="G5782" s="130" t="inlineStr">
        <is>
          <t>HY</t>
        </is>
      </c>
      <c r="H5782" s="130" t="inlineStr">
        <is>
          <t>WAT</t>
        </is>
      </c>
      <c r="I5782" s="130" t="inlineStr">
        <is>
          <t>HYC</t>
        </is>
      </c>
      <c r="J5782" s="131" t="n">
        <v>131633.91</v>
      </c>
      <c r="K5782" s="129" t="n">
        <v>2020</v>
      </c>
      <c r="L5782" s="120">
        <f>IF(VLOOKUP(H5782,'Cross-Page Data'!$D$4:$F$48,3,FALSE)="natural gas",VLOOKUP(G5782,'Cross-Page Data'!$I$4:$J$19,2,FALSE),IF(VLOOKUP(H5782,'Cross-Page Data'!$D$4:$F$48,3,FALSE)="solar",IF(G5782="PV","solar PV","solar thermal"),IF(VLOOKUP(H5782,'Cross-Page Data'!$D$4:$F$48,3,FALSE)="wind",VLOOKUP(G5782,'Cross-Page Data'!$I$4:$J$19,2,FALSE),IF(VLOOKUP(H5782,'Cross-Page Data'!$D$4:$F$48,3,FALSE)="hydro",VLOOKUP(G5782,'Cross-Page Data'!$I$4:$J$19,2,FALSE),VLOOKUP(H5782,'Cross-Page Data'!$D$4:$F$48,3,FALSE)))))</f>
        <v/>
      </c>
      <c r="M5782" s="120">
        <f>IF(AND($P$2=FALSE,OR(F5782="Commercial NAICS Cogen",F5782="Industrial NAICS Cogen",F5782="NAICS-22 Cogen")),FALSE,IF(AND($P$3=FALSE,OR(F5782="Commercial NAICS Cogen",F5782="Commercial NAICS Non-Cogen",F5782="Industrial NAICS Cogen", F5782="industrial NAICS non-Cogen")),FALSE, TRUE))</f>
        <v/>
      </c>
    </row>
    <row r="5783">
      <c r="A5783" s="129" t="n">
        <v>99999</v>
      </c>
      <c r="B5783" s="130" t="inlineStr">
        <is>
          <t>State-Fuel Level Increment</t>
        </is>
      </c>
      <c r="C5783" s="130" t="inlineStr">
        <is>
          <t>State-Fuel Level Increment</t>
        </is>
      </c>
      <c r="D5783" s="129" t="n">
        <v>99999</v>
      </c>
      <c r="E5783" s="130" t="inlineStr">
        <is>
          <t>OK</t>
        </is>
      </c>
      <c r="F5783" s="130" t="inlineStr">
        <is>
          <t>Electric Utility</t>
        </is>
      </c>
      <c r="G5783" s="130" t="inlineStr">
        <is>
          <t>HY</t>
        </is>
      </c>
      <c r="H5783" s="130" t="inlineStr">
        <is>
          <t>WAT</t>
        </is>
      </c>
      <c r="I5783" s="130" t="inlineStr">
        <is>
          <t>HYC</t>
        </is>
      </c>
      <c r="J5783" s="131" t="n">
        <v>3962676.7</v>
      </c>
      <c r="K5783" s="129" t="n">
        <v>2020</v>
      </c>
      <c r="L5783" s="120">
        <f>IF(VLOOKUP(H5783,'Cross-Page Data'!$D$4:$F$48,3,FALSE)="natural gas",VLOOKUP(G5783,'Cross-Page Data'!$I$4:$J$19,2,FALSE),IF(VLOOKUP(H5783,'Cross-Page Data'!$D$4:$F$48,3,FALSE)="solar",IF(G5783="PV","solar PV","solar thermal"),IF(VLOOKUP(H5783,'Cross-Page Data'!$D$4:$F$48,3,FALSE)="wind",VLOOKUP(G5783,'Cross-Page Data'!$I$4:$J$19,2,FALSE),IF(VLOOKUP(H5783,'Cross-Page Data'!$D$4:$F$48,3,FALSE)="hydro",VLOOKUP(G5783,'Cross-Page Data'!$I$4:$J$19,2,FALSE),VLOOKUP(H5783,'Cross-Page Data'!$D$4:$F$48,3,FALSE)))))</f>
        <v/>
      </c>
      <c r="M5783" s="120">
        <f>IF(AND($P$2=FALSE,OR(F5783="Commercial NAICS Cogen",F5783="Industrial NAICS Cogen",F5783="NAICS-22 Cogen")),FALSE,IF(AND($P$3=FALSE,OR(F5783="Commercial NAICS Cogen",F5783="Commercial NAICS Non-Cogen",F5783="Industrial NAICS Cogen", F5783="industrial NAICS non-Cogen")),FALSE, TRUE))</f>
        <v/>
      </c>
    </row>
    <row r="5784">
      <c r="A5784" s="129" t="n">
        <v>99999</v>
      </c>
      <c r="B5784" s="130" t="inlineStr">
        <is>
          <t>State-Fuel Level Increment</t>
        </is>
      </c>
      <c r="C5784" s="130" t="inlineStr">
        <is>
          <t>State-Fuel Level Increment</t>
        </is>
      </c>
      <c r="D5784" s="129" t="n">
        <v>99999</v>
      </c>
      <c r="E5784" s="130" t="inlineStr">
        <is>
          <t>OR</t>
        </is>
      </c>
      <c r="F5784" s="130" t="inlineStr">
        <is>
          <t>Electric Utility</t>
        </is>
      </c>
      <c r="G5784" s="130" t="inlineStr">
        <is>
          <t>HY</t>
        </is>
      </c>
      <c r="H5784" s="130" t="inlineStr">
        <is>
          <t>WAT</t>
        </is>
      </c>
      <c r="I5784" s="130" t="inlineStr">
        <is>
          <t>HYC</t>
        </is>
      </c>
      <c r="J5784" s="131" t="n">
        <v>13527948</v>
      </c>
      <c r="K5784" s="129" t="n">
        <v>2020</v>
      </c>
      <c r="L5784" s="120">
        <f>IF(VLOOKUP(H5784,'Cross-Page Data'!$D$4:$F$48,3,FALSE)="natural gas",VLOOKUP(G5784,'Cross-Page Data'!$I$4:$J$19,2,FALSE),IF(VLOOKUP(H5784,'Cross-Page Data'!$D$4:$F$48,3,FALSE)="solar",IF(G5784="PV","solar PV","solar thermal"),IF(VLOOKUP(H5784,'Cross-Page Data'!$D$4:$F$48,3,FALSE)="wind",VLOOKUP(G5784,'Cross-Page Data'!$I$4:$J$19,2,FALSE),IF(VLOOKUP(H5784,'Cross-Page Data'!$D$4:$F$48,3,FALSE)="hydro",VLOOKUP(G5784,'Cross-Page Data'!$I$4:$J$19,2,FALSE),VLOOKUP(H5784,'Cross-Page Data'!$D$4:$F$48,3,FALSE)))))</f>
        <v/>
      </c>
      <c r="M5784" s="120">
        <f>IF(AND($P$2=FALSE,OR(F5784="Commercial NAICS Cogen",F5784="Industrial NAICS Cogen",F5784="NAICS-22 Cogen")),FALSE,IF(AND($P$3=FALSE,OR(F5784="Commercial NAICS Cogen",F5784="Commercial NAICS Non-Cogen",F5784="Industrial NAICS Cogen", F5784="industrial NAICS non-Cogen")),FALSE, TRUE))</f>
        <v/>
      </c>
    </row>
    <row r="5785">
      <c r="A5785" s="129" t="n">
        <v>99999</v>
      </c>
      <c r="B5785" s="130" t="inlineStr">
        <is>
          <t>State-Fuel Level Increment</t>
        </is>
      </c>
      <c r="C5785" s="130" t="inlineStr">
        <is>
          <t>State-Fuel Level Increment</t>
        </is>
      </c>
      <c r="D5785" s="129" t="n">
        <v>99999</v>
      </c>
      <c r="E5785" s="130" t="inlineStr">
        <is>
          <t>OR</t>
        </is>
      </c>
      <c r="F5785" s="130" t="inlineStr">
        <is>
          <t>NAICS-22 Non-Cogen</t>
        </is>
      </c>
      <c r="G5785" s="130" t="inlineStr">
        <is>
          <t>HY</t>
        </is>
      </c>
      <c r="H5785" s="130" t="inlineStr">
        <is>
          <t>WAT</t>
        </is>
      </c>
      <c r="I5785" s="130" t="inlineStr">
        <is>
          <t>HYC</t>
        </is>
      </c>
      <c r="J5785" s="131" t="n">
        <v>279529.71</v>
      </c>
      <c r="K5785" s="129" t="n">
        <v>2020</v>
      </c>
      <c r="L5785" s="120">
        <f>IF(VLOOKUP(H5785,'Cross-Page Data'!$D$4:$F$48,3,FALSE)="natural gas",VLOOKUP(G5785,'Cross-Page Data'!$I$4:$J$19,2,FALSE),IF(VLOOKUP(H5785,'Cross-Page Data'!$D$4:$F$48,3,FALSE)="solar",IF(G5785="PV","solar PV","solar thermal"),IF(VLOOKUP(H5785,'Cross-Page Data'!$D$4:$F$48,3,FALSE)="wind",VLOOKUP(G5785,'Cross-Page Data'!$I$4:$J$19,2,FALSE),IF(VLOOKUP(H5785,'Cross-Page Data'!$D$4:$F$48,3,FALSE)="hydro",VLOOKUP(G5785,'Cross-Page Data'!$I$4:$J$19,2,FALSE),VLOOKUP(H5785,'Cross-Page Data'!$D$4:$F$48,3,FALSE)))))</f>
        <v/>
      </c>
      <c r="M5785" s="120">
        <f>IF(AND($P$2=FALSE,OR(F5785="Commercial NAICS Cogen",F5785="Industrial NAICS Cogen",F5785="NAICS-22 Cogen")),FALSE,IF(AND($P$3=FALSE,OR(F5785="Commercial NAICS Cogen",F5785="Commercial NAICS Non-Cogen",F5785="Industrial NAICS Cogen", F5785="industrial NAICS non-Cogen")),FALSE, TRUE))</f>
        <v/>
      </c>
    </row>
    <row r="5786">
      <c r="A5786" s="129" t="n">
        <v>99999</v>
      </c>
      <c r="B5786" s="130" t="inlineStr">
        <is>
          <t>State-Fuel Level Increment</t>
        </is>
      </c>
      <c r="C5786" s="130" t="inlineStr">
        <is>
          <t>State-Fuel Level Increment</t>
        </is>
      </c>
      <c r="D5786" s="129" t="n">
        <v>99999</v>
      </c>
      <c r="E5786" s="130" t="inlineStr">
        <is>
          <t>PA</t>
        </is>
      </c>
      <c r="F5786" s="130" t="inlineStr">
        <is>
          <t>NAICS-22 Non-Cogen</t>
        </is>
      </c>
      <c r="G5786" s="130" t="inlineStr">
        <is>
          <t>HY</t>
        </is>
      </c>
      <c r="H5786" s="130" t="inlineStr">
        <is>
          <t>WAT</t>
        </is>
      </c>
      <c r="I5786" s="130" t="inlineStr">
        <is>
          <t>HYC</t>
        </is>
      </c>
      <c r="J5786" s="131" t="n">
        <v>3461341.4</v>
      </c>
      <c r="K5786" s="129" t="n">
        <v>2020</v>
      </c>
      <c r="L5786" s="120">
        <f>IF(VLOOKUP(H5786,'Cross-Page Data'!$D$4:$F$48,3,FALSE)="natural gas",VLOOKUP(G5786,'Cross-Page Data'!$I$4:$J$19,2,FALSE),IF(VLOOKUP(H5786,'Cross-Page Data'!$D$4:$F$48,3,FALSE)="solar",IF(G5786="PV","solar PV","solar thermal"),IF(VLOOKUP(H5786,'Cross-Page Data'!$D$4:$F$48,3,FALSE)="wind",VLOOKUP(G5786,'Cross-Page Data'!$I$4:$J$19,2,FALSE),IF(VLOOKUP(H5786,'Cross-Page Data'!$D$4:$F$48,3,FALSE)="hydro",VLOOKUP(G5786,'Cross-Page Data'!$I$4:$J$19,2,FALSE),VLOOKUP(H5786,'Cross-Page Data'!$D$4:$F$48,3,FALSE)))))</f>
        <v/>
      </c>
      <c r="M5786" s="120">
        <f>IF(AND($P$2=FALSE,OR(F5786="Commercial NAICS Cogen",F5786="Industrial NAICS Cogen",F5786="NAICS-22 Cogen")),FALSE,IF(AND($P$3=FALSE,OR(F5786="Commercial NAICS Cogen",F5786="Commercial NAICS Non-Cogen",F5786="Industrial NAICS Cogen", F5786="industrial NAICS non-Cogen")),FALSE, TRUE))</f>
        <v/>
      </c>
    </row>
    <row r="5787">
      <c r="A5787" s="129" t="n">
        <v>99999</v>
      </c>
      <c r="B5787" s="130" t="inlineStr">
        <is>
          <t>State-Fuel Level Increment</t>
        </is>
      </c>
      <c r="C5787" s="130" t="inlineStr">
        <is>
          <t>State-Fuel Level Increment</t>
        </is>
      </c>
      <c r="D5787" s="129" t="n">
        <v>99999</v>
      </c>
      <c r="E5787" s="130" t="inlineStr">
        <is>
          <t>SC</t>
        </is>
      </c>
      <c r="F5787" s="130" t="inlineStr">
        <is>
          <t>Electric Utility</t>
        </is>
      </c>
      <c r="G5787" s="130" t="inlineStr">
        <is>
          <t>HY</t>
        </is>
      </c>
      <c r="H5787" s="130" t="inlineStr">
        <is>
          <t>WAT</t>
        </is>
      </c>
      <c r="I5787" s="130" t="inlineStr">
        <is>
          <t>HYC</t>
        </is>
      </c>
      <c r="J5787" s="131" t="n">
        <v>3074911.7</v>
      </c>
      <c r="K5787" s="129" t="n">
        <v>2020</v>
      </c>
      <c r="L5787" s="120">
        <f>IF(VLOOKUP(H5787,'Cross-Page Data'!$D$4:$F$48,3,FALSE)="natural gas",VLOOKUP(G5787,'Cross-Page Data'!$I$4:$J$19,2,FALSE),IF(VLOOKUP(H5787,'Cross-Page Data'!$D$4:$F$48,3,FALSE)="solar",IF(G5787="PV","solar PV","solar thermal"),IF(VLOOKUP(H5787,'Cross-Page Data'!$D$4:$F$48,3,FALSE)="wind",VLOOKUP(G5787,'Cross-Page Data'!$I$4:$J$19,2,FALSE),IF(VLOOKUP(H5787,'Cross-Page Data'!$D$4:$F$48,3,FALSE)="hydro",VLOOKUP(G5787,'Cross-Page Data'!$I$4:$J$19,2,FALSE),VLOOKUP(H5787,'Cross-Page Data'!$D$4:$F$48,3,FALSE)))))</f>
        <v/>
      </c>
      <c r="M5787" s="120">
        <f>IF(AND($P$2=FALSE,OR(F5787="Commercial NAICS Cogen",F5787="Industrial NAICS Cogen",F5787="NAICS-22 Cogen")),FALSE,IF(AND($P$3=FALSE,OR(F5787="Commercial NAICS Cogen",F5787="Commercial NAICS Non-Cogen",F5787="Industrial NAICS Cogen", F5787="industrial NAICS non-Cogen")),FALSE, TRUE))</f>
        <v/>
      </c>
    </row>
    <row r="5788">
      <c r="A5788" s="129" t="n">
        <v>99999</v>
      </c>
      <c r="B5788" s="130" t="inlineStr">
        <is>
          <t>State-Fuel Level Increment</t>
        </is>
      </c>
      <c r="C5788" s="130" t="inlineStr">
        <is>
          <t>State-Fuel Level Increment</t>
        </is>
      </c>
      <c r="D5788" s="129" t="n">
        <v>99999</v>
      </c>
      <c r="E5788" s="130" t="inlineStr">
        <is>
          <t>SC</t>
        </is>
      </c>
      <c r="F5788" s="130" t="inlineStr">
        <is>
          <t>NAICS-22 Non-Cogen</t>
        </is>
      </c>
      <c r="G5788" s="130" t="inlineStr">
        <is>
          <t>HY</t>
        </is>
      </c>
      <c r="H5788" s="130" t="inlineStr">
        <is>
          <t>WAT</t>
        </is>
      </c>
      <c r="I5788" s="130" t="inlineStr">
        <is>
          <t>HYC</t>
        </is>
      </c>
      <c r="J5788" s="131" t="n">
        <v>55357.689</v>
      </c>
      <c r="K5788" s="129" t="n">
        <v>2020</v>
      </c>
      <c r="L5788" s="120">
        <f>IF(VLOOKUP(H5788,'Cross-Page Data'!$D$4:$F$48,3,FALSE)="natural gas",VLOOKUP(G5788,'Cross-Page Data'!$I$4:$J$19,2,FALSE),IF(VLOOKUP(H5788,'Cross-Page Data'!$D$4:$F$48,3,FALSE)="solar",IF(G5788="PV","solar PV","solar thermal"),IF(VLOOKUP(H5788,'Cross-Page Data'!$D$4:$F$48,3,FALSE)="wind",VLOOKUP(G5788,'Cross-Page Data'!$I$4:$J$19,2,FALSE),IF(VLOOKUP(H5788,'Cross-Page Data'!$D$4:$F$48,3,FALSE)="hydro",VLOOKUP(G5788,'Cross-Page Data'!$I$4:$J$19,2,FALSE),VLOOKUP(H5788,'Cross-Page Data'!$D$4:$F$48,3,FALSE)))))</f>
        <v/>
      </c>
      <c r="M5788" s="120">
        <f>IF(AND($P$2=FALSE,OR(F5788="Commercial NAICS Cogen",F5788="Industrial NAICS Cogen",F5788="NAICS-22 Cogen")),FALSE,IF(AND($P$3=FALSE,OR(F5788="Commercial NAICS Cogen",F5788="Commercial NAICS Non-Cogen",F5788="Industrial NAICS Cogen", F5788="industrial NAICS non-Cogen")),FALSE, TRUE))</f>
        <v/>
      </c>
    </row>
    <row r="5789">
      <c r="A5789" s="129" t="n">
        <v>99999</v>
      </c>
      <c r="B5789" s="130" t="inlineStr">
        <is>
          <t>State-Fuel Level Increment</t>
        </is>
      </c>
      <c r="C5789" s="130" t="inlineStr">
        <is>
          <t>State-Fuel Level Increment</t>
        </is>
      </c>
      <c r="D5789" s="129" t="n">
        <v>99999</v>
      </c>
      <c r="E5789" s="130" t="inlineStr">
        <is>
          <t>SD</t>
        </is>
      </c>
      <c r="F5789" s="130" t="inlineStr">
        <is>
          <t>Electric Utility</t>
        </is>
      </c>
      <c r="G5789" s="130" t="inlineStr">
        <is>
          <t>HY</t>
        </is>
      </c>
      <c r="H5789" s="130" t="inlineStr">
        <is>
          <t>WAT</t>
        </is>
      </c>
      <c r="I5789" s="130" t="inlineStr">
        <is>
          <t>HYC</t>
        </is>
      </c>
      <c r="J5789" s="131" t="n">
        <v>8603317.4</v>
      </c>
      <c r="K5789" s="129" t="n">
        <v>2020</v>
      </c>
      <c r="L5789" s="120">
        <f>IF(VLOOKUP(H5789,'Cross-Page Data'!$D$4:$F$48,3,FALSE)="natural gas",VLOOKUP(G5789,'Cross-Page Data'!$I$4:$J$19,2,FALSE),IF(VLOOKUP(H5789,'Cross-Page Data'!$D$4:$F$48,3,FALSE)="solar",IF(G5789="PV","solar PV","solar thermal"),IF(VLOOKUP(H5789,'Cross-Page Data'!$D$4:$F$48,3,FALSE)="wind",VLOOKUP(G5789,'Cross-Page Data'!$I$4:$J$19,2,FALSE),IF(VLOOKUP(H5789,'Cross-Page Data'!$D$4:$F$48,3,FALSE)="hydro",VLOOKUP(G5789,'Cross-Page Data'!$I$4:$J$19,2,FALSE),VLOOKUP(H5789,'Cross-Page Data'!$D$4:$F$48,3,FALSE)))))</f>
        <v/>
      </c>
      <c r="M5789" s="120">
        <f>IF(AND($P$2=FALSE,OR(F5789="Commercial NAICS Cogen",F5789="Industrial NAICS Cogen",F5789="NAICS-22 Cogen")),FALSE,IF(AND($P$3=FALSE,OR(F5789="Commercial NAICS Cogen",F5789="Commercial NAICS Non-Cogen",F5789="Industrial NAICS Cogen", F5789="industrial NAICS non-Cogen")),FALSE, TRUE))</f>
        <v/>
      </c>
    </row>
    <row r="5790">
      <c r="A5790" s="129" t="n">
        <v>99999</v>
      </c>
      <c r="B5790" s="130" t="inlineStr">
        <is>
          <t>State-Fuel Level Increment</t>
        </is>
      </c>
      <c r="C5790" s="130" t="inlineStr">
        <is>
          <t>State-Fuel Level Increment</t>
        </is>
      </c>
      <c r="D5790" s="129" t="n">
        <v>99999</v>
      </c>
      <c r="E5790" s="130" t="inlineStr">
        <is>
          <t>TN</t>
        </is>
      </c>
      <c r="F5790" s="130" t="inlineStr">
        <is>
          <t>Electric Utility</t>
        </is>
      </c>
      <c r="G5790" s="130" t="inlineStr">
        <is>
          <t>HY</t>
        </is>
      </c>
      <c r="H5790" s="130" t="inlineStr">
        <is>
          <t>WAT</t>
        </is>
      </c>
      <c r="I5790" s="130" t="inlineStr">
        <is>
          <t>HYC</t>
        </is>
      </c>
      <c r="J5790" s="131" t="n">
        <v>10360918</v>
      </c>
      <c r="K5790" s="129" t="n">
        <v>2020</v>
      </c>
      <c r="L5790" s="120">
        <f>IF(VLOOKUP(H5790,'Cross-Page Data'!$D$4:$F$48,3,FALSE)="natural gas",VLOOKUP(G5790,'Cross-Page Data'!$I$4:$J$19,2,FALSE),IF(VLOOKUP(H5790,'Cross-Page Data'!$D$4:$F$48,3,FALSE)="solar",IF(G5790="PV","solar PV","solar thermal"),IF(VLOOKUP(H5790,'Cross-Page Data'!$D$4:$F$48,3,FALSE)="wind",VLOOKUP(G5790,'Cross-Page Data'!$I$4:$J$19,2,FALSE),IF(VLOOKUP(H5790,'Cross-Page Data'!$D$4:$F$48,3,FALSE)="hydro",VLOOKUP(G5790,'Cross-Page Data'!$I$4:$J$19,2,FALSE),VLOOKUP(H5790,'Cross-Page Data'!$D$4:$F$48,3,FALSE)))))</f>
        <v/>
      </c>
      <c r="M5790" s="120">
        <f>IF(AND($P$2=FALSE,OR(F5790="Commercial NAICS Cogen",F5790="Industrial NAICS Cogen",F5790="NAICS-22 Cogen")),FALSE,IF(AND($P$3=FALSE,OR(F5790="Commercial NAICS Cogen",F5790="Commercial NAICS Non-Cogen",F5790="Industrial NAICS Cogen", F5790="industrial NAICS non-Cogen")),FALSE, TRUE))</f>
        <v/>
      </c>
    </row>
    <row r="5791">
      <c r="A5791" s="129" t="n">
        <v>99999</v>
      </c>
      <c r="B5791" s="130" t="inlineStr">
        <is>
          <t>State-Fuel Level Increment</t>
        </is>
      </c>
      <c r="C5791" s="130" t="inlineStr">
        <is>
          <t>State-Fuel Level Increment</t>
        </is>
      </c>
      <c r="D5791" s="129" t="n">
        <v>99999</v>
      </c>
      <c r="E5791" s="130" t="inlineStr">
        <is>
          <t>TX</t>
        </is>
      </c>
      <c r="F5791" s="130" t="inlineStr">
        <is>
          <t>Electric Utility</t>
        </is>
      </c>
      <c r="G5791" s="130" t="inlineStr">
        <is>
          <t>HY</t>
        </is>
      </c>
      <c r="H5791" s="130" t="inlineStr">
        <is>
          <t>WAT</t>
        </is>
      </c>
      <c r="I5791" s="130" t="inlineStr">
        <is>
          <t>HYC</t>
        </is>
      </c>
      <c r="J5791" s="131" t="n">
        <v>1755382.1</v>
      </c>
      <c r="K5791" s="129" t="n">
        <v>2020</v>
      </c>
      <c r="L5791" s="120">
        <f>IF(VLOOKUP(H5791,'Cross-Page Data'!$D$4:$F$48,3,FALSE)="natural gas",VLOOKUP(G5791,'Cross-Page Data'!$I$4:$J$19,2,FALSE),IF(VLOOKUP(H5791,'Cross-Page Data'!$D$4:$F$48,3,FALSE)="solar",IF(G5791="PV","solar PV","solar thermal"),IF(VLOOKUP(H5791,'Cross-Page Data'!$D$4:$F$48,3,FALSE)="wind",VLOOKUP(G5791,'Cross-Page Data'!$I$4:$J$19,2,FALSE),IF(VLOOKUP(H5791,'Cross-Page Data'!$D$4:$F$48,3,FALSE)="hydro",VLOOKUP(G5791,'Cross-Page Data'!$I$4:$J$19,2,FALSE),VLOOKUP(H5791,'Cross-Page Data'!$D$4:$F$48,3,FALSE)))))</f>
        <v/>
      </c>
      <c r="M5791" s="120">
        <f>IF(AND($P$2=FALSE,OR(F5791="Commercial NAICS Cogen",F5791="Industrial NAICS Cogen",F5791="NAICS-22 Cogen")),FALSE,IF(AND($P$3=FALSE,OR(F5791="Commercial NAICS Cogen",F5791="Commercial NAICS Non-Cogen",F5791="Industrial NAICS Cogen", F5791="industrial NAICS non-Cogen")),FALSE, TRUE))</f>
        <v/>
      </c>
    </row>
    <row r="5792">
      <c r="A5792" s="129" t="n">
        <v>99999</v>
      </c>
      <c r="B5792" s="130" t="inlineStr">
        <is>
          <t>State-Fuel Level Increment</t>
        </is>
      </c>
      <c r="C5792" s="130" t="inlineStr">
        <is>
          <t>State-Fuel Level Increment</t>
        </is>
      </c>
      <c r="D5792" s="129" t="n">
        <v>99999</v>
      </c>
      <c r="E5792" s="130" t="inlineStr">
        <is>
          <t>TX</t>
        </is>
      </c>
      <c r="F5792" s="130" t="inlineStr">
        <is>
          <t>Commercial NAICS Non-Cogen</t>
        </is>
      </c>
      <c r="G5792" s="130" t="inlineStr">
        <is>
          <t>HY</t>
        </is>
      </c>
      <c r="H5792" s="130" t="inlineStr">
        <is>
          <t>WAT</t>
        </is>
      </c>
      <c r="I5792" s="130" t="inlineStr">
        <is>
          <t>HYC</t>
        </is>
      </c>
      <c r="J5792" s="131" t="n">
        <v>1603.992</v>
      </c>
      <c r="K5792" s="129" t="n">
        <v>2020</v>
      </c>
      <c r="L5792" s="120">
        <f>IF(VLOOKUP(H5792,'Cross-Page Data'!$D$4:$F$48,3,FALSE)="natural gas",VLOOKUP(G5792,'Cross-Page Data'!$I$4:$J$19,2,FALSE),IF(VLOOKUP(H5792,'Cross-Page Data'!$D$4:$F$48,3,FALSE)="solar",IF(G5792="PV","solar PV","solar thermal"),IF(VLOOKUP(H5792,'Cross-Page Data'!$D$4:$F$48,3,FALSE)="wind",VLOOKUP(G5792,'Cross-Page Data'!$I$4:$J$19,2,FALSE),IF(VLOOKUP(H5792,'Cross-Page Data'!$D$4:$F$48,3,FALSE)="hydro",VLOOKUP(G5792,'Cross-Page Data'!$I$4:$J$19,2,FALSE),VLOOKUP(H5792,'Cross-Page Data'!$D$4:$F$48,3,FALSE)))))</f>
        <v/>
      </c>
      <c r="M5792" s="120">
        <f>IF(AND($P$2=FALSE,OR(F5792="Commercial NAICS Cogen",F5792="Industrial NAICS Cogen",F5792="NAICS-22 Cogen")),FALSE,IF(AND($P$3=FALSE,OR(F5792="Commercial NAICS Cogen",F5792="Commercial NAICS Non-Cogen",F5792="Industrial NAICS Cogen", F5792="industrial NAICS non-Cogen")),FALSE, TRUE))</f>
        <v/>
      </c>
    </row>
    <row r="5793">
      <c r="A5793" s="129" t="n">
        <v>99999</v>
      </c>
      <c r="B5793" s="130" t="inlineStr">
        <is>
          <t>State-Fuel Level Increment</t>
        </is>
      </c>
      <c r="C5793" s="130" t="inlineStr">
        <is>
          <t>State-Fuel Level Increment</t>
        </is>
      </c>
      <c r="D5793" s="129" t="n">
        <v>99999</v>
      </c>
      <c r="E5793" s="130" t="inlineStr">
        <is>
          <t>UT</t>
        </is>
      </c>
      <c r="F5793" s="130" t="inlineStr">
        <is>
          <t>Electric Utility</t>
        </is>
      </c>
      <c r="G5793" s="130" t="inlineStr">
        <is>
          <t>HY</t>
        </is>
      </c>
      <c r="H5793" s="130" t="inlineStr">
        <is>
          <t>WAT</t>
        </is>
      </c>
      <c r="I5793" s="130" t="inlineStr">
        <is>
          <t>HYC</t>
        </is>
      </c>
      <c r="J5793" s="131" t="n">
        <v>961506.8100000001</v>
      </c>
      <c r="K5793" s="129" t="n">
        <v>2020</v>
      </c>
      <c r="L5793" s="120">
        <f>IF(VLOOKUP(H5793,'Cross-Page Data'!$D$4:$F$48,3,FALSE)="natural gas",VLOOKUP(G5793,'Cross-Page Data'!$I$4:$J$19,2,FALSE),IF(VLOOKUP(H5793,'Cross-Page Data'!$D$4:$F$48,3,FALSE)="solar",IF(G5793="PV","solar PV","solar thermal"),IF(VLOOKUP(H5793,'Cross-Page Data'!$D$4:$F$48,3,FALSE)="wind",VLOOKUP(G5793,'Cross-Page Data'!$I$4:$J$19,2,FALSE),IF(VLOOKUP(H5793,'Cross-Page Data'!$D$4:$F$48,3,FALSE)="hydro",VLOOKUP(G5793,'Cross-Page Data'!$I$4:$J$19,2,FALSE),VLOOKUP(H5793,'Cross-Page Data'!$D$4:$F$48,3,FALSE)))))</f>
        <v/>
      </c>
      <c r="M5793" s="120">
        <f>IF(AND($P$2=FALSE,OR(F5793="Commercial NAICS Cogen",F5793="Industrial NAICS Cogen",F5793="NAICS-22 Cogen")),FALSE,IF(AND($P$3=FALSE,OR(F5793="Commercial NAICS Cogen",F5793="Commercial NAICS Non-Cogen",F5793="Industrial NAICS Cogen", F5793="industrial NAICS non-Cogen")),FALSE, TRUE))</f>
        <v/>
      </c>
    </row>
    <row r="5794">
      <c r="A5794" s="129" t="n">
        <v>99999</v>
      </c>
      <c r="B5794" s="130" t="inlineStr">
        <is>
          <t>State-Fuel Level Increment</t>
        </is>
      </c>
      <c r="C5794" s="130" t="inlineStr">
        <is>
          <t>State-Fuel Level Increment</t>
        </is>
      </c>
      <c r="D5794" s="129" t="n">
        <v>99999</v>
      </c>
      <c r="E5794" s="130" t="inlineStr">
        <is>
          <t>VA</t>
        </is>
      </c>
      <c r="F5794" s="130" t="inlineStr">
        <is>
          <t>Electric Utility</t>
        </is>
      </c>
      <c r="G5794" s="130" t="inlineStr">
        <is>
          <t>HY</t>
        </is>
      </c>
      <c r="H5794" s="130" t="inlineStr">
        <is>
          <t>WAT</t>
        </is>
      </c>
      <c r="I5794" s="130" t="inlineStr">
        <is>
          <t>HYC</t>
        </is>
      </c>
      <c r="J5794" s="131" t="n">
        <v>1144578.2</v>
      </c>
      <c r="K5794" s="129" t="n">
        <v>2020</v>
      </c>
      <c r="L5794" s="120">
        <f>IF(VLOOKUP(H5794,'Cross-Page Data'!$D$4:$F$48,3,FALSE)="natural gas",VLOOKUP(G5794,'Cross-Page Data'!$I$4:$J$19,2,FALSE),IF(VLOOKUP(H5794,'Cross-Page Data'!$D$4:$F$48,3,FALSE)="solar",IF(G5794="PV","solar PV","solar thermal"),IF(VLOOKUP(H5794,'Cross-Page Data'!$D$4:$F$48,3,FALSE)="wind",VLOOKUP(G5794,'Cross-Page Data'!$I$4:$J$19,2,FALSE),IF(VLOOKUP(H5794,'Cross-Page Data'!$D$4:$F$48,3,FALSE)="hydro",VLOOKUP(G5794,'Cross-Page Data'!$I$4:$J$19,2,FALSE),VLOOKUP(H5794,'Cross-Page Data'!$D$4:$F$48,3,FALSE)))))</f>
        <v/>
      </c>
      <c r="M5794" s="120">
        <f>IF(AND($P$2=FALSE,OR(F5794="Commercial NAICS Cogen",F5794="Industrial NAICS Cogen",F5794="NAICS-22 Cogen")),FALSE,IF(AND($P$3=FALSE,OR(F5794="Commercial NAICS Cogen",F5794="Commercial NAICS Non-Cogen",F5794="Industrial NAICS Cogen", F5794="industrial NAICS non-Cogen")),FALSE, TRUE))</f>
        <v/>
      </c>
    </row>
    <row r="5795">
      <c r="A5795" s="129" t="n">
        <v>99999</v>
      </c>
      <c r="B5795" s="130" t="inlineStr">
        <is>
          <t>State-Fuel Level Increment</t>
        </is>
      </c>
      <c r="C5795" s="130" t="inlineStr">
        <is>
          <t>State-Fuel Level Increment</t>
        </is>
      </c>
      <c r="D5795" s="129" t="n">
        <v>99999</v>
      </c>
      <c r="E5795" s="130" t="inlineStr">
        <is>
          <t>VA</t>
        </is>
      </c>
      <c r="F5795" s="130" t="inlineStr">
        <is>
          <t>NAICS-22 Non-Cogen</t>
        </is>
      </c>
      <c r="G5795" s="130" t="inlineStr">
        <is>
          <t>HY</t>
        </is>
      </c>
      <c r="H5795" s="130" t="inlineStr">
        <is>
          <t>WAT</t>
        </is>
      </c>
      <c r="I5795" s="130" t="inlineStr">
        <is>
          <t>HYC</t>
        </is>
      </c>
      <c r="J5795" s="131" t="n">
        <v>48422.777</v>
      </c>
      <c r="K5795" s="129" t="n">
        <v>2020</v>
      </c>
      <c r="L5795" s="120">
        <f>IF(VLOOKUP(H5795,'Cross-Page Data'!$D$4:$F$48,3,FALSE)="natural gas",VLOOKUP(G5795,'Cross-Page Data'!$I$4:$J$19,2,FALSE),IF(VLOOKUP(H5795,'Cross-Page Data'!$D$4:$F$48,3,FALSE)="solar",IF(G5795="PV","solar PV","solar thermal"),IF(VLOOKUP(H5795,'Cross-Page Data'!$D$4:$F$48,3,FALSE)="wind",VLOOKUP(G5795,'Cross-Page Data'!$I$4:$J$19,2,FALSE),IF(VLOOKUP(H5795,'Cross-Page Data'!$D$4:$F$48,3,FALSE)="hydro",VLOOKUP(G5795,'Cross-Page Data'!$I$4:$J$19,2,FALSE),VLOOKUP(H5795,'Cross-Page Data'!$D$4:$F$48,3,FALSE)))))</f>
        <v/>
      </c>
      <c r="M5795" s="120">
        <f>IF(AND($P$2=FALSE,OR(F5795="Commercial NAICS Cogen",F5795="Industrial NAICS Cogen",F5795="NAICS-22 Cogen")),FALSE,IF(AND($P$3=FALSE,OR(F5795="Commercial NAICS Cogen",F5795="Commercial NAICS Non-Cogen",F5795="Industrial NAICS Cogen", F5795="industrial NAICS non-Cogen")),FALSE, TRUE))</f>
        <v/>
      </c>
    </row>
    <row r="5796">
      <c r="A5796" s="129" t="n">
        <v>99999</v>
      </c>
      <c r="B5796" s="130" t="inlineStr">
        <is>
          <t>State-Fuel Level Increment</t>
        </is>
      </c>
      <c r="C5796" s="130" t="inlineStr">
        <is>
          <t>State-Fuel Level Increment</t>
        </is>
      </c>
      <c r="D5796" s="129" t="n">
        <v>99999</v>
      </c>
      <c r="E5796" s="130" t="inlineStr">
        <is>
          <t>VT</t>
        </is>
      </c>
      <c r="F5796" s="130" t="inlineStr">
        <is>
          <t>Electric Utility</t>
        </is>
      </c>
      <c r="G5796" s="130" t="inlineStr">
        <is>
          <t>HY</t>
        </is>
      </c>
      <c r="H5796" s="130" t="inlineStr">
        <is>
          <t>WAT</t>
        </is>
      </c>
      <c r="I5796" s="130" t="inlineStr">
        <is>
          <t>HYC</t>
        </is>
      </c>
      <c r="J5796" s="131" t="n">
        <v>457519.62</v>
      </c>
      <c r="K5796" s="129" t="n">
        <v>2020</v>
      </c>
      <c r="L5796" s="120">
        <f>IF(VLOOKUP(H5796,'Cross-Page Data'!$D$4:$F$48,3,FALSE)="natural gas",VLOOKUP(G5796,'Cross-Page Data'!$I$4:$J$19,2,FALSE),IF(VLOOKUP(H5796,'Cross-Page Data'!$D$4:$F$48,3,FALSE)="solar",IF(G5796="PV","solar PV","solar thermal"),IF(VLOOKUP(H5796,'Cross-Page Data'!$D$4:$F$48,3,FALSE)="wind",VLOOKUP(G5796,'Cross-Page Data'!$I$4:$J$19,2,FALSE),IF(VLOOKUP(H5796,'Cross-Page Data'!$D$4:$F$48,3,FALSE)="hydro",VLOOKUP(G5796,'Cross-Page Data'!$I$4:$J$19,2,FALSE),VLOOKUP(H5796,'Cross-Page Data'!$D$4:$F$48,3,FALSE)))))</f>
        <v/>
      </c>
      <c r="M5796" s="120">
        <f>IF(AND($P$2=FALSE,OR(F5796="Commercial NAICS Cogen",F5796="Industrial NAICS Cogen",F5796="NAICS-22 Cogen")),FALSE,IF(AND($P$3=FALSE,OR(F5796="Commercial NAICS Cogen",F5796="Commercial NAICS Non-Cogen",F5796="Industrial NAICS Cogen", F5796="industrial NAICS non-Cogen")),FALSE, TRUE))</f>
        <v/>
      </c>
    </row>
    <row r="5797">
      <c r="A5797" s="129" t="n">
        <v>99999</v>
      </c>
      <c r="B5797" s="130" t="inlineStr">
        <is>
          <t>State-Fuel Level Increment</t>
        </is>
      </c>
      <c r="C5797" s="130" t="inlineStr">
        <is>
          <t>State-Fuel Level Increment</t>
        </is>
      </c>
      <c r="D5797" s="129" t="n">
        <v>99999</v>
      </c>
      <c r="E5797" s="130" t="inlineStr">
        <is>
          <t>VT</t>
        </is>
      </c>
      <c r="F5797" s="130" t="inlineStr">
        <is>
          <t>NAICS-22 Non-Cogen</t>
        </is>
      </c>
      <c r="G5797" s="130" t="inlineStr">
        <is>
          <t>HY</t>
        </is>
      </c>
      <c r="H5797" s="130" t="inlineStr">
        <is>
          <t>WAT</t>
        </is>
      </c>
      <c r="I5797" s="130" t="inlineStr">
        <is>
          <t>HYC</t>
        </is>
      </c>
      <c r="J5797" s="131" t="n">
        <v>875617.26</v>
      </c>
      <c r="K5797" s="129" t="n">
        <v>2020</v>
      </c>
      <c r="L5797" s="120">
        <f>IF(VLOOKUP(H5797,'Cross-Page Data'!$D$4:$F$48,3,FALSE)="natural gas",VLOOKUP(G5797,'Cross-Page Data'!$I$4:$J$19,2,FALSE),IF(VLOOKUP(H5797,'Cross-Page Data'!$D$4:$F$48,3,FALSE)="solar",IF(G5797="PV","solar PV","solar thermal"),IF(VLOOKUP(H5797,'Cross-Page Data'!$D$4:$F$48,3,FALSE)="wind",VLOOKUP(G5797,'Cross-Page Data'!$I$4:$J$19,2,FALSE),IF(VLOOKUP(H5797,'Cross-Page Data'!$D$4:$F$48,3,FALSE)="hydro",VLOOKUP(G5797,'Cross-Page Data'!$I$4:$J$19,2,FALSE),VLOOKUP(H5797,'Cross-Page Data'!$D$4:$F$48,3,FALSE)))))</f>
        <v/>
      </c>
      <c r="M5797" s="120">
        <f>IF(AND($P$2=FALSE,OR(F5797="Commercial NAICS Cogen",F5797="Industrial NAICS Cogen",F5797="NAICS-22 Cogen")),FALSE,IF(AND($P$3=FALSE,OR(F5797="Commercial NAICS Cogen",F5797="Commercial NAICS Non-Cogen",F5797="Industrial NAICS Cogen", F5797="industrial NAICS non-Cogen")),FALSE, TRUE))</f>
        <v/>
      </c>
    </row>
    <row r="5798">
      <c r="A5798" s="129" t="n">
        <v>99999</v>
      </c>
      <c r="B5798" s="130" t="inlineStr">
        <is>
          <t>State-Fuel Level Increment</t>
        </is>
      </c>
      <c r="C5798" s="130" t="inlineStr">
        <is>
          <t>State-Fuel Level Increment</t>
        </is>
      </c>
      <c r="D5798" s="129" t="n">
        <v>99999</v>
      </c>
      <c r="E5798" s="130" t="inlineStr">
        <is>
          <t>WA</t>
        </is>
      </c>
      <c r="F5798" s="130" t="inlineStr">
        <is>
          <t>Electric Utility</t>
        </is>
      </c>
      <c r="G5798" s="130" t="inlineStr">
        <is>
          <t>HY</t>
        </is>
      </c>
      <c r="H5798" s="130" t="inlineStr">
        <is>
          <t>WAT</t>
        </is>
      </c>
      <c r="I5798" s="130" t="inlineStr">
        <is>
          <t>HYC</t>
        </is>
      </c>
      <c r="J5798" s="131" t="n">
        <v>6801797.1</v>
      </c>
      <c r="K5798" s="129" t="n">
        <v>2020</v>
      </c>
      <c r="L5798" s="120">
        <f>IF(VLOOKUP(H5798,'Cross-Page Data'!$D$4:$F$48,3,FALSE)="natural gas",VLOOKUP(G5798,'Cross-Page Data'!$I$4:$J$19,2,FALSE),IF(VLOOKUP(H5798,'Cross-Page Data'!$D$4:$F$48,3,FALSE)="solar",IF(G5798="PV","solar PV","solar thermal"),IF(VLOOKUP(H5798,'Cross-Page Data'!$D$4:$F$48,3,FALSE)="wind",VLOOKUP(G5798,'Cross-Page Data'!$I$4:$J$19,2,FALSE),IF(VLOOKUP(H5798,'Cross-Page Data'!$D$4:$F$48,3,FALSE)="hydro",VLOOKUP(G5798,'Cross-Page Data'!$I$4:$J$19,2,FALSE),VLOOKUP(H5798,'Cross-Page Data'!$D$4:$F$48,3,FALSE)))))</f>
        <v/>
      </c>
      <c r="M5798" s="120">
        <f>IF(AND($P$2=FALSE,OR(F5798="Commercial NAICS Cogen",F5798="Industrial NAICS Cogen",F5798="NAICS-22 Cogen")),FALSE,IF(AND($P$3=FALSE,OR(F5798="Commercial NAICS Cogen",F5798="Commercial NAICS Non-Cogen",F5798="Industrial NAICS Cogen", F5798="industrial NAICS non-Cogen")),FALSE, TRUE))</f>
        <v/>
      </c>
    </row>
    <row r="5799">
      <c r="A5799" s="129" t="n">
        <v>99999</v>
      </c>
      <c r="B5799" s="130" t="inlineStr">
        <is>
          <t>State-Fuel Level Increment</t>
        </is>
      </c>
      <c r="C5799" s="130" t="inlineStr">
        <is>
          <t>State-Fuel Level Increment</t>
        </is>
      </c>
      <c r="D5799" s="129" t="n">
        <v>99999</v>
      </c>
      <c r="E5799" s="130" t="inlineStr">
        <is>
          <t>WA</t>
        </is>
      </c>
      <c r="F5799" s="130" t="inlineStr">
        <is>
          <t>NAICS-22 Non-Cogen</t>
        </is>
      </c>
      <c r="G5799" s="130" t="inlineStr">
        <is>
          <t>HY</t>
        </is>
      </c>
      <c r="H5799" s="130" t="inlineStr">
        <is>
          <t>WAT</t>
        </is>
      </c>
      <c r="I5799" s="130" t="inlineStr">
        <is>
          <t>HYC</t>
        </is>
      </c>
      <c r="J5799" s="131" t="n">
        <v>395335.32</v>
      </c>
      <c r="K5799" s="129" t="n">
        <v>2020</v>
      </c>
      <c r="L5799" s="120">
        <f>IF(VLOOKUP(H5799,'Cross-Page Data'!$D$4:$F$48,3,FALSE)="natural gas",VLOOKUP(G5799,'Cross-Page Data'!$I$4:$J$19,2,FALSE),IF(VLOOKUP(H5799,'Cross-Page Data'!$D$4:$F$48,3,FALSE)="solar",IF(G5799="PV","solar PV","solar thermal"),IF(VLOOKUP(H5799,'Cross-Page Data'!$D$4:$F$48,3,FALSE)="wind",VLOOKUP(G5799,'Cross-Page Data'!$I$4:$J$19,2,FALSE),IF(VLOOKUP(H5799,'Cross-Page Data'!$D$4:$F$48,3,FALSE)="hydro",VLOOKUP(G5799,'Cross-Page Data'!$I$4:$J$19,2,FALSE),VLOOKUP(H5799,'Cross-Page Data'!$D$4:$F$48,3,FALSE)))))</f>
        <v/>
      </c>
      <c r="M5799" s="120">
        <f>IF(AND($P$2=FALSE,OR(F5799="Commercial NAICS Cogen",F5799="Industrial NAICS Cogen",F5799="NAICS-22 Cogen")),FALSE,IF(AND($P$3=FALSE,OR(F5799="Commercial NAICS Cogen",F5799="Commercial NAICS Non-Cogen",F5799="Industrial NAICS Cogen", F5799="industrial NAICS non-Cogen")),FALSE, TRUE))</f>
        <v/>
      </c>
    </row>
    <row r="5800">
      <c r="A5800" s="129" t="n">
        <v>99999</v>
      </c>
      <c r="B5800" s="130" t="inlineStr">
        <is>
          <t>State-Fuel Level Increment</t>
        </is>
      </c>
      <c r="C5800" s="130" t="inlineStr">
        <is>
          <t>State-Fuel Level Increment</t>
        </is>
      </c>
      <c r="D5800" s="129" t="n">
        <v>99999</v>
      </c>
      <c r="E5800" s="130" t="inlineStr">
        <is>
          <t>WI</t>
        </is>
      </c>
      <c r="F5800" s="130" t="inlineStr">
        <is>
          <t>Electric Utility</t>
        </is>
      </c>
      <c r="G5800" s="130" t="inlineStr">
        <is>
          <t>HY</t>
        </is>
      </c>
      <c r="H5800" s="130" t="inlineStr">
        <is>
          <t>WAT</t>
        </is>
      </c>
      <c r="I5800" s="130" t="inlineStr">
        <is>
          <t>HYC</t>
        </is>
      </c>
      <c r="J5800" s="131" t="n">
        <v>2533643.7</v>
      </c>
      <c r="K5800" s="129" t="n">
        <v>2020</v>
      </c>
      <c r="L5800" s="120">
        <f>IF(VLOOKUP(H5800,'Cross-Page Data'!$D$4:$F$48,3,FALSE)="natural gas",VLOOKUP(G5800,'Cross-Page Data'!$I$4:$J$19,2,FALSE),IF(VLOOKUP(H5800,'Cross-Page Data'!$D$4:$F$48,3,FALSE)="solar",IF(G5800="PV","solar PV","solar thermal"),IF(VLOOKUP(H5800,'Cross-Page Data'!$D$4:$F$48,3,FALSE)="wind",VLOOKUP(G5800,'Cross-Page Data'!$I$4:$J$19,2,FALSE),IF(VLOOKUP(H5800,'Cross-Page Data'!$D$4:$F$48,3,FALSE)="hydro",VLOOKUP(G5800,'Cross-Page Data'!$I$4:$J$19,2,FALSE),VLOOKUP(H5800,'Cross-Page Data'!$D$4:$F$48,3,FALSE)))))</f>
        <v/>
      </c>
      <c r="M5800" s="120">
        <f>IF(AND($P$2=FALSE,OR(F5800="Commercial NAICS Cogen",F5800="Industrial NAICS Cogen",F5800="NAICS-22 Cogen")),FALSE,IF(AND($P$3=FALSE,OR(F5800="Commercial NAICS Cogen",F5800="Commercial NAICS Non-Cogen",F5800="Industrial NAICS Cogen", F5800="industrial NAICS non-Cogen")),FALSE, TRUE))</f>
        <v/>
      </c>
    </row>
    <row r="5801">
      <c r="A5801" s="129" t="n">
        <v>99999</v>
      </c>
      <c r="B5801" s="130" t="inlineStr">
        <is>
          <t>State-Fuel Level Increment</t>
        </is>
      </c>
      <c r="C5801" s="130" t="inlineStr">
        <is>
          <t>State-Fuel Level Increment</t>
        </is>
      </c>
      <c r="D5801" s="129" t="n">
        <v>99999</v>
      </c>
      <c r="E5801" s="130" t="inlineStr">
        <is>
          <t>WI</t>
        </is>
      </c>
      <c r="F5801" s="130" t="inlineStr">
        <is>
          <t>NAICS-22 Non-Cogen</t>
        </is>
      </c>
      <c r="G5801" s="130" t="inlineStr">
        <is>
          <t>HY</t>
        </is>
      </c>
      <c r="H5801" s="130" t="inlineStr">
        <is>
          <t>WAT</t>
        </is>
      </c>
      <c r="I5801" s="130" t="inlineStr">
        <is>
          <t>HYC</t>
        </is>
      </c>
      <c r="J5801" s="131" t="n">
        <v>162125.12</v>
      </c>
      <c r="K5801" s="129" t="n">
        <v>2020</v>
      </c>
      <c r="L5801" s="120">
        <f>IF(VLOOKUP(H5801,'Cross-Page Data'!$D$4:$F$48,3,FALSE)="natural gas",VLOOKUP(G5801,'Cross-Page Data'!$I$4:$J$19,2,FALSE),IF(VLOOKUP(H5801,'Cross-Page Data'!$D$4:$F$48,3,FALSE)="solar",IF(G5801="PV","solar PV","solar thermal"),IF(VLOOKUP(H5801,'Cross-Page Data'!$D$4:$F$48,3,FALSE)="wind",VLOOKUP(G5801,'Cross-Page Data'!$I$4:$J$19,2,FALSE),IF(VLOOKUP(H5801,'Cross-Page Data'!$D$4:$F$48,3,FALSE)="hydro",VLOOKUP(G5801,'Cross-Page Data'!$I$4:$J$19,2,FALSE),VLOOKUP(H5801,'Cross-Page Data'!$D$4:$F$48,3,FALSE)))))</f>
        <v/>
      </c>
      <c r="M5801" s="120">
        <f>IF(AND($P$2=FALSE,OR(F5801="Commercial NAICS Cogen",F5801="Industrial NAICS Cogen",F5801="NAICS-22 Cogen")),FALSE,IF(AND($P$3=FALSE,OR(F5801="Commercial NAICS Cogen",F5801="Commercial NAICS Non-Cogen",F5801="Industrial NAICS Cogen", F5801="industrial NAICS non-Cogen")),FALSE, TRUE))</f>
        <v/>
      </c>
    </row>
    <row r="5802">
      <c r="A5802" s="129" t="n">
        <v>99999</v>
      </c>
      <c r="B5802" s="130" t="inlineStr">
        <is>
          <t>State-Fuel Level Increment</t>
        </is>
      </c>
      <c r="C5802" s="130" t="inlineStr">
        <is>
          <t>State-Fuel Level Increment</t>
        </is>
      </c>
      <c r="D5802" s="129" t="n">
        <v>99999</v>
      </c>
      <c r="E5802" s="130" t="inlineStr">
        <is>
          <t>WI</t>
        </is>
      </c>
      <c r="F5802" s="130" t="inlineStr">
        <is>
          <t>Industrial NAICS Non-Cogen</t>
        </is>
      </c>
      <c r="G5802" s="130" t="inlineStr">
        <is>
          <t>HY</t>
        </is>
      </c>
      <c r="H5802" s="130" t="inlineStr">
        <is>
          <t>WAT</t>
        </is>
      </c>
      <c r="I5802" s="130" t="inlineStr">
        <is>
          <t>HYC</t>
        </is>
      </c>
      <c r="J5802" s="131" t="n">
        <v>18967.516</v>
      </c>
      <c r="K5802" s="129" t="n">
        <v>2020</v>
      </c>
      <c r="L5802" s="120">
        <f>IF(VLOOKUP(H5802,'Cross-Page Data'!$D$4:$F$48,3,FALSE)="natural gas",VLOOKUP(G5802,'Cross-Page Data'!$I$4:$J$19,2,FALSE),IF(VLOOKUP(H5802,'Cross-Page Data'!$D$4:$F$48,3,FALSE)="solar",IF(G5802="PV","solar PV","solar thermal"),IF(VLOOKUP(H5802,'Cross-Page Data'!$D$4:$F$48,3,FALSE)="wind",VLOOKUP(G5802,'Cross-Page Data'!$I$4:$J$19,2,FALSE),IF(VLOOKUP(H5802,'Cross-Page Data'!$D$4:$F$48,3,FALSE)="hydro",VLOOKUP(G5802,'Cross-Page Data'!$I$4:$J$19,2,FALSE),VLOOKUP(H5802,'Cross-Page Data'!$D$4:$F$48,3,FALSE)))))</f>
        <v/>
      </c>
      <c r="M5802" s="120">
        <f>IF(AND($P$2=FALSE,OR(F5802="Commercial NAICS Cogen",F5802="Industrial NAICS Cogen",F5802="NAICS-22 Cogen")),FALSE,IF(AND($P$3=FALSE,OR(F5802="Commercial NAICS Cogen",F5802="Commercial NAICS Non-Cogen",F5802="Industrial NAICS Cogen", F5802="industrial NAICS non-Cogen")),FALSE, TRUE))</f>
        <v/>
      </c>
    </row>
    <row r="5803">
      <c r="A5803" s="129" t="n">
        <v>99999</v>
      </c>
      <c r="B5803" s="130" t="inlineStr">
        <is>
          <t>State-Fuel Level Increment</t>
        </is>
      </c>
      <c r="C5803" s="130" t="inlineStr">
        <is>
          <t>State-Fuel Level Increment</t>
        </is>
      </c>
      <c r="D5803" s="129" t="n">
        <v>99999</v>
      </c>
      <c r="E5803" s="130" t="inlineStr">
        <is>
          <t>WI</t>
        </is>
      </c>
      <c r="F5803" s="130" t="inlineStr">
        <is>
          <t>Industrial NAICS Cogen</t>
        </is>
      </c>
      <c r="G5803" s="130" t="inlineStr">
        <is>
          <t>HY</t>
        </is>
      </c>
      <c r="H5803" s="130" t="inlineStr">
        <is>
          <t>WAT</t>
        </is>
      </c>
      <c r="I5803" s="130" t="inlineStr">
        <is>
          <t>HYC</t>
        </is>
      </c>
      <c r="J5803" s="131" t="n">
        <v>20362.448</v>
      </c>
      <c r="K5803" s="129" t="n">
        <v>2020</v>
      </c>
      <c r="L5803" s="120">
        <f>IF(VLOOKUP(H5803,'Cross-Page Data'!$D$4:$F$48,3,FALSE)="natural gas",VLOOKUP(G5803,'Cross-Page Data'!$I$4:$J$19,2,FALSE),IF(VLOOKUP(H5803,'Cross-Page Data'!$D$4:$F$48,3,FALSE)="solar",IF(G5803="PV","solar PV","solar thermal"),IF(VLOOKUP(H5803,'Cross-Page Data'!$D$4:$F$48,3,FALSE)="wind",VLOOKUP(G5803,'Cross-Page Data'!$I$4:$J$19,2,FALSE),IF(VLOOKUP(H5803,'Cross-Page Data'!$D$4:$F$48,3,FALSE)="hydro",VLOOKUP(G5803,'Cross-Page Data'!$I$4:$J$19,2,FALSE),VLOOKUP(H5803,'Cross-Page Data'!$D$4:$F$48,3,FALSE)))))</f>
        <v/>
      </c>
      <c r="M5803" s="120">
        <f>IF(AND($P$2=FALSE,OR(F5803="Commercial NAICS Cogen",F5803="Industrial NAICS Cogen",F5803="NAICS-22 Cogen")),FALSE,IF(AND($P$3=FALSE,OR(F5803="Commercial NAICS Cogen",F5803="Commercial NAICS Non-Cogen",F5803="Industrial NAICS Cogen", F5803="industrial NAICS non-Cogen")),FALSE, TRUE))</f>
        <v/>
      </c>
    </row>
    <row r="5804">
      <c r="A5804" s="129" t="n">
        <v>99999</v>
      </c>
      <c r="B5804" s="130" t="inlineStr">
        <is>
          <t>State-Fuel Level Increment</t>
        </is>
      </c>
      <c r="C5804" s="130" t="inlineStr">
        <is>
          <t>State-Fuel Level Increment</t>
        </is>
      </c>
      <c r="D5804" s="129" t="n">
        <v>99999</v>
      </c>
      <c r="E5804" s="130" t="inlineStr">
        <is>
          <t>WV</t>
        </is>
      </c>
      <c r="F5804" s="130" t="inlineStr">
        <is>
          <t>Electric Utility</t>
        </is>
      </c>
      <c r="G5804" s="130" t="inlineStr">
        <is>
          <t>HY</t>
        </is>
      </c>
      <c r="H5804" s="130" t="inlineStr">
        <is>
          <t>WAT</t>
        </is>
      </c>
      <c r="I5804" s="130" t="inlineStr">
        <is>
          <t>HYC</t>
        </is>
      </c>
      <c r="J5804" s="131" t="n">
        <v>744310.29</v>
      </c>
      <c r="K5804" s="129" t="n">
        <v>2020</v>
      </c>
      <c r="L5804" s="120">
        <f>IF(VLOOKUP(H5804,'Cross-Page Data'!$D$4:$F$48,3,FALSE)="natural gas",VLOOKUP(G5804,'Cross-Page Data'!$I$4:$J$19,2,FALSE),IF(VLOOKUP(H5804,'Cross-Page Data'!$D$4:$F$48,3,FALSE)="solar",IF(G5804="PV","solar PV","solar thermal"),IF(VLOOKUP(H5804,'Cross-Page Data'!$D$4:$F$48,3,FALSE)="wind",VLOOKUP(G5804,'Cross-Page Data'!$I$4:$J$19,2,FALSE),IF(VLOOKUP(H5804,'Cross-Page Data'!$D$4:$F$48,3,FALSE)="hydro",VLOOKUP(G5804,'Cross-Page Data'!$I$4:$J$19,2,FALSE),VLOOKUP(H5804,'Cross-Page Data'!$D$4:$F$48,3,FALSE)))))</f>
        <v/>
      </c>
      <c r="M5804" s="120">
        <f>IF(AND($P$2=FALSE,OR(F5804="Commercial NAICS Cogen",F5804="Industrial NAICS Cogen",F5804="NAICS-22 Cogen")),FALSE,IF(AND($P$3=FALSE,OR(F5804="Commercial NAICS Cogen",F5804="Commercial NAICS Non-Cogen",F5804="Industrial NAICS Cogen", F5804="industrial NAICS non-Cogen")),FALSE, TRUE))</f>
        <v/>
      </c>
    </row>
    <row r="5805">
      <c r="A5805" s="129" t="n">
        <v>99999</v>
      </c>
      <c r="B5805" s="130" t="inlineStr">
        <is>
          <t>State-Fuel Level Increment</t>
        </is>
      </c>
      <c r="C5805" s="130" t="inlineStr">
        <is>
          <t>State-Fuel Level Increment</t>
        </is>
      </c>
      <c r="D5805" s="129" t="n">
        <v>99999</v>
      </c>
      <c r="E5805" s="130" t="inlineStr">
        <is>
          <t>WV</t>
        </is>
      </c>
      <c r="F5805" s="130" t="inlineStr">
        <is>
          <t>NAICS-22 Non-Cogen</t>
        </is>
      </c>
      <c r="G5805" s="130" t="inlineStr">
        <is>
          <t>HY</t>
        </is>
      </c>
      <c r="H5805" s="130" t="inlineStr">
        <is>
          <t>WAT</t>
        </is>
      </c>
      <c r="I5805" s="130" t="inlineStr">
        <is>
          <t>HYC</t>
        </is>
      </c>
      <c r="J5805" s="131" t="n">
        <v>424093.58</v>
      </c>
      <c r="K5805" s="129" t="n">
        <v>2020</v>
      </c>
      <c r="L5805" s="120">
        <f>IF(VLOOKUP(H5805,'Cross-Page Data'!$D$4:$F$48,3,FALSE)="natural gas",VLOOKUP(G5805,'Cross-Page Data'!$I$4:$J$19,2,FALSE),IF(VLOOKUP(H5805,'Cross-Page Data'!$D$4:$F$48,3,FALSE)="solar",IF(G5805="PV","solar PV","solar thermal"),IF(VLOOKUP(H5805,'Cross-Page Data'!$D$4:$F$48,3,FALSE)="wind",VLOOKUP(G5805,'Cross-Page Data'!$I$4:$J$19,2,FALSE),IF(VLOOKUP(H5805,'Cross-Page Data'!$D$4:$F$48,3,FALSE)="hydro",VLOOKUP(G5805,'Cross-Page Data'!$I$4:$J$19,2,FALSE),VLOOKUP(H5805,'Cross-Page Data'!$D$4:$F$48,3,FALSE)))))</f>
        <v/>
      </c>
      <c r="M5805" s="120">
        <f>IF(AND($P$2=FALSE,OR(F5805="Commercial NAICS Cogen",F5805="Industrial NAICS Cogen",F5805="NAICS-22 Cogen")),FALSE,IF(AND($P$3=FALSE,OR(F5805="Commercial NAICS Cogen",F5805="Commercial NAICS Non-Cogen",F5805="Industrial NAICS Cogen", F5805="industrial NAICS non-Cogen")),FALSE, TRUE))</f>
        <v/>
      </c>
    </row>
    <row r="5806">
      <c r="A5806" s="129" t="n">
        <v>99999</v>
      </c>
      <c r="B5806" s="130" t="inlineStr">
        <is>
          <t>State-Fuel Level Increment</t>
        </is>
      </c>
      <c r="C5806" s="130" t="inlineStr">
        <is>
          <t>State-Fuel Level Increment</t>
        </is>
      </c>
      <c r="D5806" s="129" t="n">
        <v>99999</v>
      </c>
      <c r="E5806" s="130" t="inlineStr">
        <is>
          <t>WV</t>
        </is>
      </c>
      <c r="F5806" s="130" t="inlineStr">
        <is>
          <t>Industrial NAICS Non-Cogen</t>
        </is>
      </c>
      <c r="G5806" s="130" t="inlineStr">
        <is>
          <t>HY</t>
        </is>
      </c>
      <c r="H5806" s="130" t="inlineStr">
        <is>
          <t>WAT</t>
        </is>
      </c>
      <c r="I5806" s="130" t="inlineStr">
        <is>
          <t>HYC</t>
        </is>
      </c>
      <c r="J5806" s="131" t="n">
        <v>569603.29</v>
      </c>
      <c r="K5806" s="129" t="n">
        <v>2020</v>
      </c>
      <c r="L5806" s="120">
        <f>IF(VLOOKUP(H5806,'Cross-Page Data'!$D$4:$F$48,3,FALSE)="natural gas",VLOOKUP(G5806,'Cross-Page Data'!$I$4:$J$19,2,FALSE),IF(VLOOKUP(H5806,'Cross-Page Data'!$D$4:$F$48,3,FALSE)="solar",IF(G5806="PV","solar PV","solar thermal"),IF(VLOOKUP(H5806,'Cross-Page Data'!$D$4:$F$48,3,FALSE)="wind",VLOOKUP(G5806,'Cross-Page Data'!$I$4:$J$19,2,FALSE),IF(VLOOKUP(H5806,'Cross-Page Data'!$D$4:$F$48,3,FALSE)="hydro",VLOOKUP(G5806,'Cross-Page Data'!$I$4:$J$19,2,FALSE),VLOOKUP(H5806,'Cross-Page Data'!$D$4:$F$48,3,FALSE)))))</f>
        <v/>
      </c>
      <c r="M5806" s="120">
        <f>IF(AND($P$2=FALSE,OR(F5806="Commercial NAICS Cogen",F5806="Industrial NAICS Cogen",F5806="NAICS-22 Cogen")),FALSE,IF(AND($P$3=FALSE,OR(F5806="Commercial NAICS Cogen",F5806="Commercial NAICS Non-Cogen",F5806="Industrial NAICS Cogen", F5806="industrial NAICS non-Cogen")),FALSE, TRUE))</f>
        <v/>
      </c>
    </row>
    <row r="5807">
      <c r="A5807" s="129" t="n">
        <v>99999</v>
      </c>
      <c r="B5807" s="130" t="inlineStr">
        <is>
          <t>State-Fuel Level Increment</t>
        </is>
      </c>
      <c r="C5807" s="130" t="inlineStr">
        <is>
          <t>State-Fuel Level Increment</t>
        </is>
      </c>
      <c r="D5807" s="129" t="n">
        <v>99999</v>
      </c>
      <c r="E5807" s="130" t="inlineStr">
        <is>
          <t>WY</t>
        </is>
      </c>
      <c r="F5807" s="130" t="inlineStr">
        <is>
          <t>Electric Utility</t>
        </is>
      </c>
      <c r="G5807" s="130" t="inlineStr">
        <is>
          <t>HY</t>
        </is>
      </c>
      <c r="H5807" s="130" t="inlineStr">
        <is>
          <t>WAT</t>
        </is>
      </c>
      <c r="I5807" s="130" t="inlineStr">
        <is>
          <t>HYC</t>
        </is>
      </c>
      <c r="J5807" s="131" t="n">
        <v>1092166.2</v>
      </c>
      <c r="K5807" s="129" t="n">
        <v>2020</v>
      </c>
      <c r="L5807" s="120">
        <f>IF(VLOOKUP(H5807,'Cross-Page Data'!$D$4:$F$48,3,FALSE)="natural gas",VLOOKUP(G5807,'Cross-Page Data'!$I$4:$J$19,2,FALSE),IF(VLOOKUP(H5807,'Cross-Page Data'!$D$4:$F$48,3,FALSE)="solar",IF(G5807="PV","solar PV","solar thermal"),IF(VLOOKUP(H5807,'Cross-Page Data'!$D$4:$F$48,3,FALSE)="wind",VLOOKUP(G5807,'Cross-Page Data'!$I$4:$J$19,2,FALSE),IF(VLOOKUP(H5807,'Cross-Page Data'!$D$4:$F$48,3,FALSE)="hydro",VLOOKUP(G5807,'Cross-Page Data'!$I$4:$J$19,2,FALSE),VLOOKUP(H5807,'Cross-Page Data'!$D$4:$F$48,3,FALSE)))))</f>
        <v/>
      </c>
      <c r="M5807" s="120">
        <f>IF(AND($P$2=FALSE,OR(F5807="Commercial NAICS Cogen",F5807="Industrial NAICS Cogen",F5807="NAICS-22 Cogen")),FALSE,IF(AND($P$3=FALSE,OR(F5807="Commercial NAICS Cogen",F5807="Commercial NAICS Non-Cogen",F5807="Industrial NAICS Cogen", F5807="industrial NAICS non-Cogen")),FALSE, TRUE))</f>
        <v/>
      </c>
    </row>
    <row r="5808">
      <c r="A5808" s="129" t="n">
        <v>99999</v>
      </c>
      <c r="B5808" s="130" t="inlineStr">
        <is>
          <t>State-Fuel Level Increment</t>
        </is>
      </c>
      <c r="C5808" s="130" t="inlineStr">
        <is>
          <t>State-Fuel Level Increment</t>
        </is>
      </c>
      <c r="D5808" s="129" t="n">
        <v>99999</v>
      </c>
      <c r="E5808" s="130" t="inlineStr">
        <is>
          <t>CO</t>
        </is>
      </c>
      <c r="F5808" s="130" t="inlineStr">
        <is>
          <t>Electric Utility</t>
        </is>
      </c>
      <c r="G5808" s="130" t="inlineStr">
        <is>
          <t>IC</t>
        </is>
      </c>
      <c r="H5808" s="130" t="inlineStr">
        <is>
          <t>BIT</t>
        </is>
      </c>
      <c r="I5808" s="130" t="inlineStr">
        <is>
          <t>COL</t>
        </is>
      </c>
      <c r="J5808" s="131" t="n">
        <v>0</v>
      </c>
      <c r="K5808" s="129" t="n">
        <v>2020</v>
      </c>
      <c r="L5808" s="120">
        <f>IF(VLOOKUP(H5808,'Cross-Page Data'!$D$4:$F$48,3,FALSE)="natural gas",VLOOKUP(G5808,'Cross-Page Data'!$I$4:$J$19,2,FALSE),IF(VLOOKUP(H5808,'Cross-Page Data'!$D$4:$F$48,3,FALSE)="solar",IF(G5808="PV","solar PV","solar thermal"),IF(VLOOKUP(H5808,'Cross-Page Data'!$D$4:$F$48,3,FALSE)="wind",VLOOKUP(G5808,'Cross-Page Data'!$I$4:$J$19,2,FALSE),IF(VLOOKUP(H5808,'Cross-Page Data'!$D$4:$F$48,3,FALSE)="hydro",VLOOKUP(G5808,'Cross-Page Data'!$I$4:$J$19,2,FALSE),VLOOKUP(H5808,'Cross-Page Data'!$D$4:$F$48,3,FALSE)))))</f>
        <v/>
      </c>
      <c r="M5808" s="120">
        <f>IF(AND($P$2=FALSE,OR(F5808="Commercial NAICS Cogen",F5808="Industrial NAICS Cogen",F5808="NAICS-22 Cogen")),FALSE,IF(AND($P$3=FALSE,OR(F5808="Commercial NAICS Cogen",F5808="Commercial NAICS Non-Cogen",F5808="Industrial NAICS Cogen", F5808="industrial NAICS non-Cogen")),FALSE, TRUE))</f>
        <v/>
      </c>
    </row>
    <row r="5809">
      <c r="A5809" s="129" t="n">
        <v>99999</v>
      </c>
      <c r="B5809" s="130" t="inlineStr">
        <is>
          <t>State-Fuel Level Increment</t>
        </is>
      </c>
      <c r="C5809" s="130" t="inlineStr">
        <is>
          <t>State-Fuel Level Increment</t>
        </is>
      </c>
      <c r="D5809" s="129" t="n">
        <v>99999</v>
      </c>
      <c r="E5809" s="130" t="inlineStr">
        <is>
          <t>IL</t>
        </is>
      </c>
      <c r="F5809" s="130" t="inlineStr">
        <is>
          <t>Electric Utility</t>
        </is>
      </c>
      <c r="G5809" s="130" t="inlineStr">
        <is>
          <t>IC</t>
        </is>
      </c>
      <c r="H5809" s="130" t="inlineStr">
        <is>
          <t>BIT</t>
        </is>
      </c>
      <c r="I5809" s="130" t="inlineStr">
        <is>
          <t>COL</t>
        </is>
      </c>
      <c r="J5809" s="131" t="n">
        <v>0</v>
      </c>
      <c r="K5809" s="129" t="n">
        <v>2020</v>
      </c>
      <c r="L5809" s="120">
        <f>IF(VLOOKUP(H5809,'Cross-Page Data'!$D$4:$F$48,3,FALSE)="natural gas",VLOOKUP(G5809,'Cross-Page Data'!$I$4:$J$19,2,FALSE),IF(VLOOKUP(H5809,'Cross-Page Data'!$D$4:$F$48,3,FALSE)="solar",IF(G5809="PV","solar PV","solar thermal"),IF(VLOOKUP(H5809,'Cross-Page Data'!$D$4:$F$48,3,FALSE)="wind",VLOOKUP(G5809,'Cross-Page Data'!$I$4:$J$19,2,FALSE),IF(VLOOKUP(H5809,'Cross-Page Data'!$D$4:$F$48,3,FALSE)="hydro",VLOOKUP(G5809,'Cross-Page Data'!$I$4:$J$19,2,FALSE),VLOOKUP(H5809,'Cross-Page Data'!$D$4:$F$48,3,FALSE)))))</f>
        <v/>
      </c>
      <c r="M5809" s="120">
        <f>IF(AND($P$2=FALSE,OR(F5809="Commercial NAICS Cogen",F5809="Industrial NAICS Cogen",F5809="NAICS-22 Cogen")),FALSE,IF(AND($P$3=FALSE,OR(F5809="Commercial NAICS Cogen",F5809="Commercial NAICS Non-Cogen",F5809="Industrial NAICS Cogen", F5809="industrial NAICS non-Cogen")),FALSE, TRUE))</f>
        <v/>
      </c>
    </row>
    <row r="5810">
      <c r="A5810" s="129" t="n">
        <v>99999</v>
      </c>
      <c r="B5810" s="130" t="inlineStr">
        <is>
          <t>State-Fuel Level Increment</t>
        </is>
      </c>
      <c r="C5810" s="130" t="inlineStr">
        <is>
          <t>State-Fuel Level Increment</t>
        </is>
      </c>
      <c r="D5810" s="129" t="n">
        <v>99999</v>
      </c>
      <c r="E5810" s="130" t="inlineStr">
        <is>
          <t>IN</t>
        </is>
      </c>
      <c r="F5810" s="130" t="inlineStr">
        <is>
          <t>Electric Utility</t>
        </is>
      </c>
      <c r="G5810" s="130" t="inlineStr">
        <is>
          <t>IC</t>
        </is>
      </c>
      <c r="H5810" s="130" t="inlineStr">
        <is>
          <t>BIT</t>
        </is>
      </c>
      <c r="I5810" s="130" t="inlineStr">
        <is>
          <t>COL</t>
        </is>
      </c>
      <c r="J5810" s="131" t="n">
        <v>0</v>
      </c>
      <c r="K5810" s="129" t="n">
        <v>2020</v>
      </c>
      <c r="L5810" s="120">
        <f>IF(VLOOKUP(H5810,'Cross-Page Data'!$D$4:$F$48,3,FALSE)="natural gas",VLOOKUP(G5810,'Cross-Page Data'!$I$4:$J$19,2,FALSE),IF(VLOOKUP(H5810,'Cross-Page Data'!$D$4:$F$48,3,FALSE)="solar",IF(G5810="PV","solar PV","solar thermal"),IF(VLOOKUP(H5810,'Cross-Page Data'!$D$4:$F$48,3,FALSE)="wind",VLOOKUP(G5810,'Cross-Page Data'!$I$4:$J$19,2,FALSE),IF(VLOOKUP(H5810,'Cross-Page Data'!$D$4:$F$48,3,FALSE)="hydro",VLOOKUP(G5810,'Cross-Page Data'!$I$4:$J$19,2,FALSE),VLOOKUP(H5810,'Cross-Page Data'!$D$4:$F$48,3,FALSE)))))</f>
        <v/>
      </c>
      <c r="M5810" s="120">
        <f>IF(AND($P$2=FALSE,OR(F5810="Commercial NAICS Cogen",F5810="Industrial NAICS Cogen",F5810="NAICS-22 Cogen")),FALSE,IF(AND($P$3=FALSE,OR(F5810="Commercial NAICS Cogen",F5810="Commercial NAICS Non-Cogen",F5810="Industrial NAICS Cogen", F5810="industrial NAICS non-Cogen")),FALSE, TRUE))</f>
        <v/>
      </c>
    </row>
    <row r="5811">
      <c r="A5811" s="129" t="n">
        <v>99999</v>
      </c>
      <c r="B5811" s="130" t="inlineStr">
        <is>
          <t>State-Fuel Level Increment</t>
        </is>
      </c>
      <c r="C5811" s="130" t="inlineStr">
        <is>
          <t>State-Fuel Level Increment</t>
        </is>
      </c>
      <c r="D5811" s="129" t="n">
        <v>99999</v>
      </c>
      <c r="E5811" s="130" t="inlineStr">
        <is>
          <t>WI</t>
        </is>
      </c>
      <c r="F5811" s="130" t="inlineStr">
        <is>
          <t>Commercial NAICS Non-Cogen</t>
        </is>
      </c>
      <c r="G5811" s="130" t="inlineStr">
        <is>
          <t>IC</t>
        </is>
      </c>
      <c r="H5811" s="130" t="inlineStr">
        <is>
          <t>BIT</t>
        </is>
      </c>
      <c r="I5811" s="130" t="inlineStr">
        <is>
          <t>COL</t>
        </is>
      </c>
      <c r="J5811" s="131" t="n">
        <v>0</v>
      </c>
      <c r="K5811" s="129" t="n">
        <v>2020</v>
      </c>
      <c r="L5811" s="120">
        <f>IF(VLOOKUP(H5811,'Cross-Page Data'!$D$4:$F$48,3,FALSE)="natural gas",VLOOKUP(G5811,'Cross-Page Data'!$I$4:$J$19,2,FALSE),IF(VLOOKUP(H5811,'Cross-Page Data'!$D$4:$F$48,3,FALSE)="solar",IF(G5811="PV","solar PV","solar thermal"),IF(VLOOKUP(H5811,'Cross-Page Data'!$D$4:$F$48,3,FALSE)="wind",VLOOKUP(G5811,'Cross-Page Data'!$I$4:$J$19,2,FALSE),IF(VLOOKUP(H5811,'Cross-Page Data'!$D$4:$F$48,3,FALSE)="hydro",VLOOKUP(G5811,'Cross-Page Data'!$I$4:$J$19,2,FALSE),VLOOKUP(H5811,'Cross-Page Data'!$D$4:$F$48,3,FALSE)))))</f>
        <v/>
      </c>
      <c r="M5811" s="120">
        <f>IF(AND($P$2=FALSE,OR(F5811="Commercial NAICS Cogen",F5811="Industrial NAICS Cogen",F5811="NAICS-22 Cogen")),FALSE,IF(AND($P$3=FALSE,OR(F5811="Commercial NAICS Cogen",F5811="Commercial NAICS Non-Cogen",F5811="Industrial NAICS Cogen", F5811="industrial NAICS non-Cogen")),FALSE, TRUE))</f>
        <v/>
      </c>
    </row>
    <row r="5812">
      <c r="A5812" s="129" t="n">
        <v>99999</v>
      </c>
      <c r="B5812" s="130" t="inlineStr">
        <is>
          <t>State-Fuel Level Increment</t>
        </is>
      </c>
      <c r="C5812" s="130" t="inlineStr">
        <is>
          <t>State-Fuel Level Increment</t>
        </is>
      </c>
      <c r="D5812" s="129" t="n">
        <v>99999</v>
      </c>
      <c r="E5812" s="130" t="inlineStr">
        <is>
          <t>AK</t>
        </is>
      </c>
      <c r="F5812" s="130" t="inlineStr">
        <is>
          <t>Electric Utility</t>
        </is>
      </c>
      <c r="G5812" s="130" t="inlineStr">
        <is>
          <t>IC</t>
        </is>
      </c>
      <c r="H5812" s="130" t="inlineStr">
        <is>
          <t>DFO</t>
        </is>
      </c>
      <c r="I5812" s="130" t="inlineStr">
        <is>
          <t>DFO</t>
        </is>
      </c>
      <c r="J5812" s="131" t="n">
        <v>221806.37</v>
      </c>
      <c r="K5812" s="129" t="n">
        <v>2020</v>
      </c>
      <c r="L5812" s="120">
        <f>IF(VLOOKUP(H5812,'Cross-Page Data'!$D$4:$F$48,3,FALSE)="natural gas",VLOOKUP(G5812,'Cross-Page Data'!$I$4:$J$19,2,FALSE),IF(VLOOKUP(H5812,'Cross-Page Data'!$D$4:$F$48,3,FALSE)="solar",IF(G5812="PV","solar PV","solar thermal"),IF(VLOOKUP(H5812,'Cross-Page Data'!$D$4:$F$48,3,FALSE)="wind",VLOOKUP(G5812,'Cross-Page Data'!$I$4:$J$19,2,FALSE),IF(VLOOKUP(H5812,'Cross-Page Data'!$D$4:$F$48,3,FALSE)="hydro",VLOOKUP(G5812,'Cross-Page Data'!$I$4:$J$19,2,FALSE),VLOOKUP(H5812,'Cross-Page Data'!$D$4:$F$48,3,FALSE)))))</f>
        <v/>
      </c>
      <c r="M5812" s="120">
        <f>IF(AND($P$2=FALSE,OR(F5812="Commercial NAICS Cogen",F5812="Industrial NAICS Cogen",F5812="NAICS-22 Cogen")),FALSE,IF(AND($P$3=FALSE,OR(F5812="Commercial NAICS Cogen",F5812="Commercial NAICS Non-Cogen",F5812="Industrial NAICS Cogen", F5812="industrial NAICS non-Cogen")),FALSE, TRUE))</f>
        <v/>
      </c>
    </row>
    <row r="5813">
      <c r="A5813" s="129" t="n">
        <v>99999</v>
      </c>
      <c r="B5813" s="130" t="inlineStr">
        <is>
          <t>State-Fuel Level Increment</t>
        </is>
      </c>
      <c r="C5813" s="130" t="inlineStr">
        <is>
          <t>State-Fuel Level Increment</t>
        </is>
      </c>
      <c r="D5813" s="129" t="n">
        <v>99999</v>
      </c>
      <c r="E5813" s="130" t="inlineStr">
        <is>
          <t>AK</t>
        </is>
      </c>
      <c r="F5813" s="130" t="inlineStr">
        <is>
          <t>Electric Utility</t>
        </is>
      </c>
      <c r="G5813" s="130" t="inlineStr">
        <is>
          <t>IC</t>
        </is>
      </c>
      <c r="H5813" s="130" t="inlineStr">
        <is>
          <t>DFO</t>
        </is>
      </c>
      <c r="I5813" s="130" t="inlineStr">
        <is>
          <t>DFO</t>
        </is>
      </c>
      <c r="J5813" s="131" t="n">
        <v>22776.279</v>
      </c>
      <c r="K5813" s="129" t="n">
        <v>2020</v>
      </c>
      <c r="L5813" s="120">
        <f>IF(VLOOKUP(H5813,'Cross-Page Data'!$D$4:$F$48,3,FALSE)="natural gas",VLOOKUP(G5813,'Cross-Page Data'!$I$4:$J$19,2,FALSE),IF(VLOOKUP(H5813,'Cross-Page Data'!$D$4:$F$48,3,FALSE)="solar",IF(G5813="PV","solar PV","solar thermal"),IF(VLOOKUP(H5813,'Cross-Page Data'!$D$4:$F$48,3,FALSE)="wind",VLOOKUP(G5813,'Cross-Page Data'!$I$4:$J$19,2,FALSE),IF(VLOOKUP(H5813,'Cross-Page Data'!$D$4:$F$48,3,FALSE)="hydro",VLOOKUP(G5813,'Cross-Page Data'!$I$4:$J$19,2,FALSE),VLOOKUP(H5813,'Cross-Page Data'!$D$4:$F$48,3,FALSE)))))</f>
        <v/>
      </c>
      <c r="M5813" s="120">
        <f>IF(AND($P$2=FALSE,OR(F5813="Commercial NAICS Cogen",F5813="Industrial NAICS Cogen",F5813="NAICS-22 Cogen")),FALSE,IF(AND($P$3=FALSE,OR(F5813="Commercial NAICS Cogen",F5813="Commercial NAICS Non-Cogen",F5813="Industrial NAICS Cogen", F5813="industrial NAICS non-Cogen")),FALSE, TRUE))</f>
        <v/>
      </c>
    </row>
    <row r="5814">
      <c r="A5814" s="129" t="n">
        <v>99999</v>
      </c>
      <c r="B5814" s="130" t="inlineStr">
        <is>
          <t>State-Fuel Level Increment</t>
        </is>
      </c>
      <c r="C5814" s="130" t="inlineStr">
        <is>
          <t>State-Fuel Level Increment</t>
        </is>
      </c>
      <c r="D5814" s="129" t="n">
        <v>99999</v>
      </c>
      <c r="E5814" s="130" t="inlineStr">
        <is>
          <t>AK</t>
        </is>
      </c>
      <c r="F5814" s="130" t="inlineStr">
        <is>
          <t>NAICS-22 Non-Cogen</t>
        </is>
      </c>
      <c r="G5814" s="130" t="inlineStr">
        <is>
          <t>IC</t>
        </is>
      </c>
      <c r="H5814" s="130" t="inlineStr">
        <is>
          <t>DFO</t>
        </is>
      </c>
      <c r="I5814" s="130" t="inlineStr">
        <is>
          <t>DFO</t>
        </is>
      </c>
      <c r="J5814" s="131" t="n">
        <v>2250.45</v>
      </c>
      <c r="K5814" s="129" t="n">
        <v>2020</v>
      </c>
      <c r="L5814" s="120">
        <f>IF(VLOOKUP(H5814,'Cross-Page Data'!$D$4:$F$48,3,FALSE)="natural gas",VLOOKUP(G5814,'Cross-Page Data'!$I$4:$J$19,2,FALSE),IF(VLOOKUP(H5814,'Cross-Page Data'!$D$4:$F$48,3,FALSE)="solar",IF(G5814="PV","solar PV","solar thermal"),IF(VLOOKUP(H5814,'Cross-Page Data'!$D$4:$F$48,3,FALSE)="wind",VLOOKUP(G5814,'Cross-Page Data'!$I$4:$J$19,2,FALSE),IF(VLOOKUP(H5814,'Cross-Page Data'!$D$4:$F$48,3,FALSE)="hydro",VLOOKUP(G5814,'Cross-Page Data'!$I$4:$J$19,2,FALSE),VLOOKUP(H5814,'Cross-Page Data'!$D$4:$F$48,3,FALSE)))))</f>
        <v/>
      </c>
      <c r="M5814" s="120">
        <f>IF(AND($P$2=FALSE,OR(F5814="Commercial NAICS Cogen",F5814="Industrial NAICS Cogen",F5814="NAICS-22 Cogen")),FALSE,IF(AND($P$3=FALSE,OR(F5814="Commercial NAICS Cogen",F5814="Commercial NAICS Non-Cogen",F5814="Industrial NAICS Cogen", F5814="industrial NAICS non-Cogen")),FALSE, TRUE))</f>
        <v/>
      </c>
    </row>
    <row r="5815">
      <c r="A5815" s="129" t="n">
        <v>99999</v>
      </c>
      <c r="B5815" s="130" t="inlineStr">
        <is>
          <t>State-Fuel Level Increment</t>
        </is>
      </c>
      <c r="C5815" s="130" t="inlineStr">
        <is>
          <t>State-Fuel Level Increment</t>
        </is>
      </c>
      <c r="D5815" s="129" t="n">
        <v>99999</v>
      </c>
      <c r="E5815" s="130" t="inlineStr">
        <is>
          <t>AK</t>
        </is>
      </c>
      <c r="F5815" s="130" t="inlineStr">
        <is>
          <t>Commercial NAICS Cogen</t>
        </is>
      </c>
      <c r="G5815" s="130" t="inlineStr">
        <is>
          <t>IC</t>
        </is>
      </c>
      <c r="H5815" s="130" t="inlineStr">
        <is>
          <t>DFO</t>
        </is>
      </c>
      <c r="I5815" s="130" t="inlineStr">
        <is>
          <t>DFO</t>
        </is>
      </c>
      <c r="J5815" s="131" t="n">
        <v>251.359</v>
      </c>
      <c r="K5815" s="129" t="n">
        <v>2020</v>
      </c>
      <c r="L5815" s="120">
        <f>IF(VLOOKUP(H5815,'Cross-Page Data'!$D$4:$F$48,3,FALSE)="natural gas",VLOOKUP(G5815,'Cross-Page Data'!$I$4:$J$19,2,FALSE),IF(VLOOKUP(H5815,'Cross-Page Data'!$D$4:$F$48,3,FALSE)="solar",IF(G5815="PV","solar PV","solar thermal"),IF(VLOOKUP(H5815,'Cross-Page Data'!$D$4:$F$48,3,FALSE)="wind",VLOOKUP(G5815,'Cross-Page Data'!$I$4:$J$19,2,FALSE),IF(VLOOKUP(H5815,'Cross-Page Data'!$D$4:$F$48,3,FALSE)="hydro",VLOOKUP(G5815,'Cross-Page Data'!$I$4:$J$19,2,FALSE),VLOOKUP(H5815,'Cross-Page Data'!$D$4:$F$48,3,FALSE)))))</f>
        <v/>
      </c>
      <c r="M5815" s="120">
        <f>IF(AND($P$2=FALSE,OR(F5815="Commercial NAICS Cogen",F5815="Industrial NAICS Cogen",F5815="NAICS-22 Cogen")),FALSE,IF(AND($P$3=FALSE,OR(F5815="Commercial NAICS Cogen",F5815="Commercial NAICS Non-Cogen",F5815="Industrial NAICS Cogen", F5815="industrial NAICS non-Cogen")),FALSE, TRUE))</f>
        <v/>
      </c>
    </row>
    <row r="5816">
      <c r="A5816" s="129" t="n">
        <v>99999</v>
      </c>
      <c r="B5816" s="130" t="inlineStr">
        <is>
          <t>State-Fuel Level Increment</t>
        </is>
      </c>
      <c r="C5816" s="130" t="inlineStr">
        <is>
          <t>State-Fuel Level Increment</t>
        </is>
      </c>
      <c r="D5816" s="129" t="n">
        <v>99999</v>
      </c>
      <c r="E5816" s="130" t="inlineStr">
        <is>
          <t>AK</t>
        </is>
      </c>
      <c r="F5816" s="130" t="inlineStr">
        <is>
          <t>Industrial NAICS Non-Cogen</t>
        </is>
      </c>
      <c r="G5816" s="130" t="inlineStr">
        <is>
          <t>IC</t>
        </is>
      </c>
      <c r="H5816" s="130" t="inlineStr">
        <is>
          <t>DFO</t>
        </is>
      </c>
      <c r="I5816" s="130" t="inlineStr">
        <is>
          <t>DFO</t>
        </is>
      </c>
      <c r="J5816" s="131" t="n">
        <v>24303.991</v>
      </c>
      <c r="K5816" s="129" t="n">
        <v>2020</v>
      </c>
      <c r="L5816" s="120">
        <f>IF(VLOOKUP(H5816,'Cross-Page Data'!$D$4:$F$48,3,FALSE)="natural gas",VLOOKUP(G5816,'Cross-Page Data'!$I$4:$J$19,2,FALSE),IF(VLOOKUP(H5816,'Cross-Page Data'!$D$4:$F$48,3,FALSE)="solar",IF(G5816="PV","solar PV","solar thermal"),IF(VLOOKUP(H5816,'Cross-Page Data'!$D$4:$F$48,3,FALSE)="wind",VLOOKUP(G5816,'Cross-Page Data'!$I$4:$J$19,2,FALSE),IF(VLOOKUP(H5816,'Cross-Page Data'!$D$4:$F$48,3,FALSE)="hydro",VLOOKUP(G5816,'Cross-Page Data'!$I$4:$J$19,2,FALSE),VLOOKUP(H5816,'Cross-Page Data'!$D$4:$F$48,3,FALSE)))))</f>
        <v/>
      </c>
      <c r="M5816" s="120">
        <f>IF(AND($P$2=FALSE,OR(F5816="Commercial NAICS Cogen",F5816="Industrial NAICS Cogen",F5816="NAICS-22 Cogen")),FALSE,IF(AND($P$3=FALSE,OR(F5816="Commercial NAICS Cogen",F5816="Commercial NAICS Non-Cogen",F5816="Industrial NAICS Cogen", F5816="industrial NAICS non-Cogen")),FALSE, TRUE))</f>
        <v/>
      </c>
    </row>
    <row r="5817">
      <c r="A5817" s="129" t="n">
        <v>99999</v>
      </c>
      <c r="B5817" s="130" t="inlineStr">
        <is>
          <t>State-Fuel Level Increment</t>
        </is>
      </c>
      <c r="C5817" s="130" t="inlineStr">
        <is>
          <t>State-Fuel Level Increment</t>
        </is>
      </c>
      <c r="D5817" s="129" t="n">
        <v>99999</v>
      </c>
      <c r="E5817" s="130" t="inlineStr">
        <is>
          <t>AL</t>
        </is>
      </c>
      <c r="F5817" s="130" t="inlineStr">
        <is>
          <t>Electric Utility</t>
        </is>
      </c>
      <c r="G5817" s="130" t="inlineStr">
        <is>
          <t>IC</t>
        </is>
      </c>
      <c r="H5817" s="130" t="inlineStr">
        <is>
          <t>DFO</t>
        </is>
      </c>
      <c r="I5817" s="130" t="inlineStr">
        <is>
          <t>DFO</t>
        </is>
      </c>
      <c r="J5817" s="131" t="n">
        <v>0</v>
      </c>
      <c r="K5817" s="129" t="n">
        <v>2020</v>
      </c>
      <c r="L5817" s="120">
        <f>IF(VLOOKUP(H5817,'Cross-Page Data'!$D$4:$F$48,3,FALSE)="natural gas",VLOOKUP(G5817,'Cross-Page Data'!$I$4:$J$19,2,FALSE),IF(VLOOKUP(H5817,'Cross-Page Data'!$D$4:$F$48,3,FALSE)="solar",IF(G5817="PV","solar PV","solar thermal"),IF(VLOOKUP(H5817,'Cross-Page Data'!$D$4:$F$48,3,FALSE)="wind",VLOOKUP(G5817,'Cross-Page Data'!$I$4:$J$19,2,FALSE),IF(VLOOKUP(H5817,'Cross-Page Data'!$D$4:$F$48,3,FALSE)="hydro",VLOOKUP(G5817,'Cross-Page Data'!$I$4:$J$19,2,FALSE),VLOOKUP(H5817,'Cross-Page Data'!$D$4:$F$48,3,FALSE)))))</f>
        <v/>
      </c>
      <c r="M5817" s="120">
        <f>IF(AND($P$2=FALSE,OR(F5817="Commercial NAICS Cogen",F5817="Industrial NAICS Cogen",F5817="NAICS-22 Cogen")),FALSE,IF(AND($P$3=FALSE,OR(F5817="Commercial NAICS Cogen",F5817="Commercial NAICS Non-Cogen",F5817="Industrial NAICS Cogen", F5817="industrial NAICS non-Cogen")),FALSE, TRUE))</f>
        <v/>
      </c>
    </row>
    <row r="5818">
      <c r="A5818" s="129" t="n">
        <v>99999</v>
      </c>
      <c r="B5818" s="130" t="inlineStr">
        <is>
          <t>State-Fuel Level Increment</t>
        </is>
      </c>
      <c r="C5818" s="130" t="inlineStr">
        <is>
          <t>State-Fuel Level Increment</t>
        </is>
      </c>
      <c r="D5818" s="129" t="n">
        <v>99999</v>
      </c>
      <c r="E5818" s="130" t="inlineStr">
        <is>
          <t>AL</t>
        </is>
      </c>
      <c r="F5818" s="130" t="inlineStr">
        <is>
          <t>NAICS-22 Non-Cogen</t>
        </is>
      </c>
      <c r="G5818" s="130" t="inlineStr">
        <is>
          <t>IC</t>
        </is>
      </c>
      <c r="H5818" s="130" t="inlineStr">
        <is>
          <t>DFO</t>
        </is>
      </c>
      <c r="I5818" s="130" t="inlineStr">
        <is>
          <t>DFO</t>
        </is>
      </c>
      <c r="J5818" s="131" t="n">
        <v>776.857</v>
      </c>
      <c r="K5818" s="129" t="n">
        <v>2020</v>
      </c>
      <c r="L5818" s="120">
        <f>IF(VLOOKUP(H5818,'Cross-Page Data'!$D$4:$F$48,3,FALSE)="natural gas",VLOOKUP(G5818,'Cross-Page Data'!$I$4:$J$19,2,FALSE),IF(VLOOKUP(H5818,'Cross-Page Data'!$D$4:$F$48,3,FALSE)="solar",IF(G5818="PV","solar PV","solar thermal"),IF(VLOOKUP(H5818,'Cross-Page Data'!$D$4:$F$48,3,FALSE)="wind",VLOOKUP(G5818,'Cross-Page Data'!$I$4:$J$19,2,FALSE),IF(VLOOKUP(H5818,'Cross-Page Data'!$D$4:$F$48,3,FALSE)="hydro",VLOOKUP(G5818,'Cross-Page Data'!$I$4:$J$19,2,FALSE),VLOOKUP(H5818,'Cross-Page Data'!$D$4:$F$48,3,FALSE)))))</f>
        <v/>
      </c>
      <c r="M5818" s="120">
        <f>IF(AND($P$2=FALSE,OR(F5818="Commercial NAICS Cogen",F5818="Industrial NAICS Cogen",F5818="NAICS-22 Cogen")),FALSE,IF(AND($P$3=FALSE,OR(F5818="Commercial NAICS Cogen",F5818="Commercial NAICS Non-Cogen",F5818="Industrial NAICS Cogen", F5818="industrial NAICS non-Cogen")),FALSE, TRUE))</f>
        <v/>
      </c>
    </row>
    <row r="5819">
      <c r="A5819" s="129" t="n">
        <v>99999</v>
      </c>
      <c r="B5819" s="130" t="inlineStr">
        <is>
          <t>State-Fuel Level Increment</t>
        </is>
      </c>
      <c r="C5819" s="130" t="inlineStr">
        <is>
          <t>State-Fuel Level Increment</t>
        </is>
      </c>
      <c r="D5819" s="129" t="n">
        <v>99999</v>
      </c>
      <c r="E5819" s="130" t="inlineStr">
        <is>
          <t>AR</t>
        </is>
      </c>
      <c r="F5819" s="130" t="inlineStr">
        <is>
          <t>Electric Utility</t>
        </is>
      </c>
      <c r="G5819" s="130" t="inlineStr">
        <is>
          <t>IC</t>
        </is>
      </c>
      <c r="H5819" s="130" t="inlineStr">
        <is>
          <t>DFO</t>
        </is>
      </c>
      <c r="I5819" s="130" t="inlineStr">
        <is>
          <t>DFO</t>
        </is>
      </c>
      <c r="J5819" s="131" t="n">
        <v>7.069</v>
      </c>
      <c r="K5819" s="129" t="n">
        <v>2020</v>
      </c>
      <c r="L5819" s="120">
        <f>IF(VLOOKUP(H5819,'Cross-Page Data'!$D$4:$F$48,3,FALSE)="natural gas",VLOOKUP(G5819,'Cross-Page Data'!$I$4:$J$19,2,FALSE),IF(VLOOKUP(H5819,'Cross-Page Data'!$D$4:$F$48,3,FALSE)="solar",IF(G5819="PV","solar PV","solar thermal"),IF(VLOOKUP(H5819,'Cross-Page Data'!$D$4:$F$48,3,FALSE)="wind",VLOOKUP(G5819,'Cross-Page Data'!$I$4:$J$19,2,FALSE),IF(VLOOKUP(H5819,'Cross-Page Data'!$D$4:$F$48,3,FALSE)="hydro",VLOOKUP(G5819,'Cross-Page Data'!$I$4:$J$19,2,FALSE),VLOOKUP(H5819,'Cross-Page Data'!$D$4:$F$48,3,FALSE)))))</f>
        <v/>
      </c>
      <c r="M5819" s="120">
        <f>IF(AND($P$2=FALSE,OR(F5819="Commercial NAICS Cogen",F5819="Industrial NAICS Cogen",F5819="NAICS-22 Cogen")),FALSE,IF(AND($P$3=FALSE,OR(F5819="Commercial NAICS Cogen",F5819="Commercial NAICS Non-Cogen",F5819="Industrial NAICS Cogen", F5819="industrial NAICS non-Cogen")),FALSE, TRUE))</f>
        <v/>
      </c>
    </row>
    <row r="5820">
      <c r="A5820" s="129" t="n">
        <v>99999</v>
      </c>
      <c r="B5820" s="130" t="inlineStr">
        <is>
          <t>State-Fuel Level Increment</t>
        </is>
      </c>
      <c r="C5820" s="130" t="inlineStr">
        <is>
          <t>State-Fuel Level Increment</t>
        </is>
      </c>
      <c r="D5820" s="129" t="n">
        <v>99999</v>
      </c>
      <c r="E5820" s="130" t="inlineStr">
        <is>
          <t>AZ</t>
        </is>
      </c>
      <c r="F5820" s="130" t="inlineStr">
        <is>
          <t>Electric Utility</t>
        </is>
      </c>
      <c r="G5820" s="130" t="inlineStr">
        <is>
          <t>IC</t>
        </is>
      </c>
      <c r="H5820" s="130" t="inlineStr">
        <is>
          <t>DFO</t>
        </is>
      </c>
      <c r="I5820" s="130" t="inlineStr">
        <is>
          <t>DFO</t>
        </is>
      </c>
      <c r="J5820" s="131" t="n">
        <v>0</v>
      </c>
      <c r="K5820" s="129" t="n">
        <v>2020</v>
      </c>
      <c r="L5820" s="120">
        <f>IF(VLOOKUP(H5820,'Cross-Page Data'!$D$4:$F$48,3,FALSE)="natural gas",VLOOKUP(G5820,'Cross-Page Data'!$I$4:$J$19,2,FALSE),IF(VLOOKUP(H5820,'Cross-Page Data'!$D$4:$F$48,3,FALSE)="solar",IF(G5820="PV","solar PV","solar thermal"),IF(VLOOKUP(H5820,'Cross-Page Data'!$D$4:$F$48,3,FALSE)="wind",VLOOKUP(G5820,'Cross-Page Data'!$I$4:$J$19,2,FALSE),IF(VLOOKUP(H5820,'Cross-Page Data'!$D$4:$F$48,3,FALSE)="hydro",VLOOKUP(G5820,'Cross-Page Data'!$I$4:$J$19,2,FALSE),VLOOKUP(H5820,'Cross-Page Data'!$D$4:$F$48,3,FALSE)))))</f>
        <v/>
      </c>
      <c r="M5820" s="120">
        <f>IF(AND($P$2=FALSE,OR(F5820="Commercial NAICS Cogen",F5820="Industrial NAICS Cogen",F5820="NAICS-22 Cogen")),FALSE,IF(AND($P$3=FALSE,OR(F5820="Commercial NAICS Cogen",F5820="Commercial NAICS Non-Cogen",F5820="Industrial NAICS Cogen", F5820="industrial NAICS non-Cogen")),FALSE, TRUE))</f>
        <v/>
      </c>
    </row>
    <row r="5821">
      <c r="A5821" s="129" t="n">
        <v>99999</v>
      </c>
      <c r="B5821" s="130" t="inlineStr">
        <is>
          <t>State-Fuel Level Increment</t>
        </is>
      </c>
      <c r="C5821" s="130" t="inlineStr">
        <is>
          <t>State-Fuel Level Increment</t>
        </is>
      </c>
      <c r="D5821" s="129" t="n">
        <v>99999</v>
      </c>
      <c r="E5821" s="130" t="inlineStr">
        <is>
          <t>AZ</t>
        </is>
      </c>
      <c r="F5821" s="130" t="inlineStr">
        <is>
          <t>Commercial NAICS Non-Cogen</t>
        </is>
      </c>
      <c r="G5821" s="130" t="inlineStr">
        <is>
          <t>IC</t>
        </is>
      </c>
      <c r="H5821" s="130" t="inlineStr">
        <is>
          <t>DFO</t>
        </is>
      </c>
      <c r="I5821" s="130" t="inlineStr">
        <is>
          <t>DFO</t>
        </is>
      </c>
      <c r="J5821" s="131" t="n">
        <v>7.514</v>
      </c>
      <c r="K5821" s="129" t="n">
        <v>2020</v>
      </c>
      <c r="L5821" s="120">
        <f>IF(VLOOKUP(H5821,'Cross-Page Data'!$D$4:$F$48,3,FALSE)="natural gas",VLOOKUP(G5821,'Cross-Page Data'!$I$4:$J$19,2,FALSE),IF(VLOOKUP(H5821,'Cross-Page Data'!$D$4:$F$48,3,FALSE)="solar",IF(G5821="PV","solar PV","solar thermal"),IF(VLOOKUP(H5821,'Cross-Page Data'!$D$4:$F$48,3,FALSE)="wind",VLOOKUP(G5821,'Cross-Page Data'!$I$4:$J$19,2,FALSE),IF(VLOOKUP(H5821,'Cross-Page Data'!$D$4:$F$48,3,FALSE)="hydro",VLOOKUP(G5821,'Cross-Page Data'!$I$4:$J$19,2,FALSE),VLOOKUP(H5821,'Cross-Page Data'!$D$4:$F$48,3,FALSE)))))</f>
        <v/>
      </c>
      <c r="M5821" s="120">
        <f>IF(AND($P$2=FALSE,OR(F5821="Commercial NAICS Cogen",F5821="Industrial NAICS Cogen",F5821="NAICS-22 Cogen")),FALSE,IF(AND($P$3=FALSE,OR(F5821="Commercial NAICS Cogen",F5821="Commercial NAICS Non-Cogen",F5821="Industrial NAICS Cogen", F5821="industrial NAICS non-Cogen")),FALSE, TRUE))</f>
        <v/>
      </c>
    </row>
    <row r="5822">
      <c r="A5822" s="129" t="n">
        <v>99999</v>
      </c>
      <c r="B5822" s="130" t="inlineStr">
        <is>
          <t>State-Fuel Level Increment</t>
        </is>
      </c>
      <c r="C5822" s="130" t="inlineStr">
        <is>
          <t>State-Fuel Level Increment</t>
        </is>
      </c>
      <c r="D5822" s="129" t="n">
        <v>99999</v>
      </c>
      <c r="E5822" s="130" t="inlineStr">
        <is>
          <t>CA</t>
        </is>
      </c>
      <c r="F5822" s="130" t="inlineStr">
        <is>
          <t>Electric Utility</t>
        </is>
      </c>
      <c r="G5822" s="130" t="inlineStr">
        <is>
          <t>IC</t>
        </is>
      </c>
      <c r="H5822" s="130" t="inlineStr">
        <is>
          <t>DFO</t>
        </is>
      </c>
      <c r="I5822" s="130" t="inlineStr">
        <is>
          <t>DFO</t>
        </is>
      </c>
      <c r="J5822" s="131" t="n">
        <v>219.939</v>
      </c>
      <c r="K5822" s="129" t="n">
        <v>2020</v>
      </c>
      <c r="L5822" s="120">
        <f>IF(VLOOKUP(H5822,'Cross-Page Data'!$D$4:$F$48,3,FALSE)="natural gas",VLOOKUP(G5822,'Cross-Page Data'!$I$4:$J$19,2,FALSE),IF(VLOOKUP(H5822,'Cross-Page Data'!$D$4:$F$48,3,FALSE)="solar",IF(G5822="PV","solar PV","solar thermal"),IF(VLOOKUP(H5822,'Cross-Page Data'!$D$4:$F$48,3,FALSE)="wind",VLOOKUP(G5822,'Cross-Page Data'!$I$4:$J$19,2,FALSE),IF(VLOOKUP(H5822,'Cross-Page Data'!$D$4:$F$48,3,FALSE)="hydro",VLOOKUP(G5822,'Cross-Page Data'!$I$4:$J$19,2,FALSE),VLOOKUP(H5822,'Cross-Page Data'!$D$4:$F$48,3,FALSE)))))</f>
        <v/>
      </c>
      <c r="M5822" s="120">
        <f>IF(AND($P$2=FALSE,OR(F5822="Commercial NAICS Cogen",F5822="Industrial NAICS Cogen",F5822="NAICS-22 Cogen")),FALSE,IF(AND($P$3=FALSE,OR(F5822="Commercial NAICS Cogen",F5822="Commercial NAICS Non-Cogen",F5822="Industrial NAICS Cogen", F5822="industrial NAICS non-Cogen")),FALSE, TRUE))</f>
        <v/>
      </c>
    </row>
    <row r="5823">
      <c r="A5823" s="129" t="n">
        <v>99999</v>
      </c>
      <c r="B5823" s="130" t="inlineStr">
        <is>
          <t>State-Fuel Level Increment</t>
        </is>
      </c>
      <c r="C5823" s="130" t="inlineStr">
        <is>
          <t>State-Fuel Level Increment</t>
        </is>
      </c>
      <c r="D5823" s="129" t="n">
        <v>99999</v>
      </c>
      <c r="E5823" s="130" t="inlineStr">
        <is>
          <t>CA</t>
        </is>
      </c>
      <c r="F5823" s="130" t="inlineStr">
        <is>
          <t>NAICS-22 Non-Cogen</t>
        </is>
      </c>
      <c r="G5823" s="130" t="inlineStr">
        <is>
          <t>IC</t>
        </is>
      </c>
      <c r="H5823" s="130" t="inlineStr">
        <is>
          <t>DFO</t>
        </is>
      </c>
      <c r="I5823" s="130" t="inlineStr">
        <is>
          <t>DFO</t>
        </is>
      </c>
      <c r="J5823" s="131" t="n">
        <v>0</v>
      </c>
      <c r="K5823" s="129" t="n">
        <v>2020</v>
      </c>
      <c r="L5823" s="120">
        <f>IF(VLOOKUP(H5823,'Cross-Page Data'!$D$4:$F$48,3,FALSE)="natural gas",VLOOKUP(G5823,'Cross-Page Data'!$I$4:$J$19,2,FALSE),IF(VLOOKUP(H5823,'Cross-Page Data'!$D$4:$F$48,3,FALSE)="solar",IF(G5823="PV","solar PV","solar thermal"),IF(VLOOKUP(H5823,'Cross-Page Data'!$D$4:$F$48,3,FALSE)="wind",VLOOKUP(G5823,'Cross-Page Data'!$I$4:$J$19,2,FALSE),IF(VLOOKUP(H5823,'Cross-Page Data'!$D$4:$F$48,3,FALSE)="hydro",VLOOKUP(G5823,'Cross-Page Data'!$I$4:$J$19,2,FALSE),VLOOKUP(H5823,'Cross-Page Data'!$D$4:$F$48,3,FALSE)))))</f>
        <v/>
      </c>
      <c r="M5823" s="120">
        <f>IF(AND($P$2=FALSE,OR(F5823="Commercial NAICS Cogen",F5823="Industrial NAICS Cogen",F5823="NAICS-22 Cogen")),FALSE,IF(AND($P$3=FALSE,OR(F5823="Commercial NAICS Cogen",F5823="Commercial NAICS Non-Cogen",F5823="Industrial NAICS Cogen", F5823="industrial NAICS non-Cogen")),FALSE, TRUE))</f>
        <v/>
      </c>
    </row>
    <row r="5824">
      <c r="A5824" s="129" t="n">
        <v>99999</v>
      </c>
      <c r="B5824" s="130" t="inlineStr">
        <is>
          <t>State-Fuel Level Increment</t>
        </is>
      </c>
      <c r="C5824" s="130" t="inlineStr">
        <is>
          <t>State-Fuel Level Increment</t>
        </is>
      </c>
      <c r="D5824" s="129" t="n">
        <v>99999</v>
      </c>
      <c r="E5824" s="130" t="inlineStr">
        <is>
          <t>CA</t>
        </is>
      </c>
      <c r="F5824" s="130" t="inlineStr">
        <is>
          <t>Commercial NAICS Non-Cogen</t>
        </is>
      </c>
      <c r="G5824" s="130" t="inlineStr">
        <is>
          <t>IC</t>
        </is>
      </c>
      <c r="H5824" s="130" t="inlineStr">
        <is>
          <t>DFO</t>
        </is>
      </c>
      <c r="I5824" s="130" t="inlineStr">
        <is>
          <t>DFO</t>
        </is>
      </c>
      <c r="J5824" s="131" t="n">
        <v>0</v>
      </c>
      <c r="K5824" s="129" t="n">
        <v>2020</v>
      </c>
      <c r="L5824" s="120">
        <f>IF(VLOOKUP(H5824,'Cross-Page Data'!$D$4:$F$48,3,FALSE)="natural gas",VLOOKUP(G5824,'Cross-Page Data'!$I$4:$J$19,2,FALSE),IF(VLOOKUP(H5824,'Cross-Page Data'!$D$4:$F$48,3,FALSE)="solar",IF(G5824="PV","solar PV","solar thermal"),IF(VLOOKUP(H5824,'Cross-Page Data'!$D$4:$F$48,3,FALSE)="wind",VLOOKUP(G5824,'Cross-Page Data'!$I$4:$J$19,2,FALSE),IF(VLOOKUP(H5824,'Cross-Page Data'!$D$4:$F$48,3,FALSE)="hydro",VLOOKUP(G5824,'Cross-Page Data'!$I$4:$J$19,2,FALSE),VLOOKUP(H5824,'Cross-Page Data'!$D$4:$F$48,3,FALSE)))))</f>
        <v/>
      </c>
      <c r="M5824" s="120">
        <f>IF(AND($P$2=FALSE,OR(F5824="Commercial NAICS Cogen",F5824="Industrial NAICS Cogen",F5824="NAICS-22 Cogen")),FALSE,IF(AND($P$3=FALSE,OR(F5824="Commercial NAICS Cogen",F5824="Commercial NAICS Non-Cogen",F5824="Industrial NAICS Cogen", F5824="industrial NAICS non-Cogen")),FALSE, TRUE))</f>
        <v/>
      </c>
    </row>
    <row r="5825">
      <c r="A5825" s="129" t="n">
        <v>99999</v>
      </c>
      <c r="B5825" s="130" t="inlineStr">
        <is>
          <t>State-Fuel Level Increment</t>
        </is>
      </c>
      <c r="C5825" s="130" t="inlineStr">
        <is>
          <t>State-Fuel Level Increment</t>
        </is>
      </c>
      <c r="D5825" s="129" t="n">
        <v>99999</v>
      </c>
      <c r="E5825" s="130" t="inlineStr">
        <is>
          <t>CA</t>
        </is>
      </c>
      <c r="F5825" s="130" t="inlineStr">
        <is>
          <t>Commercial NAICS Cogen</t>
        </is>
      </c>
      <c r="G5825" s="130" t="inlineStr">
        <is>
          <t>IC</t>
        </is>
      </c>
      <c r="H5825" s="130" t="inlineStr">
        <is>
          <t>DFO</t>
        </is>
      </c>
      <c r="I5825" s="130" t="inlineStr">
        <is>
          <t>DFO</t>
        </is>
      </c>
      <c r="J5825" s="131" t="n">
        <v>3.011</v>
      </c>
      <c r="K5825" s="129" t="n">
        <v>2020</v>
      </c>
      <c r="L5825" s="120">
        <f>IF(VLOOKUP(H5825,'Cross-Page Data'!$D$4:$F$48,3,FALSE)="natural gas",VLOOKUP(G5825,'Cross-Page Data'!$I$4:$J$19,2,FALSE),IF(VLOOKUP(H5825,'Cross-Page Data'!$D$4:$F$48,3,FALSE)="solar",IF(G5825="PV","solar PV","solar thermal"),IF(VLOOKUP(H5825,'Cross-Page Data'!$D$4:$F$48,3,FALSE)="wind",VLOOKUP(G5825,'Cross-Page Data'!$I$4:$J$19,2,FALSE),IF(VLOOKUP(H5825,'Cross-Page Data'!$D$4:$F$48,3,FALSE)="hydro",VLOOKUP(G5825,'Cross-Page Data'!$I$4:$J$19,2,FALSE),VLOOKUP(H5825,'Cross-Page Data'!$D$4:$F$48,3,FALSE)))))</f>
        <v/>
      </c>
      <c r="M5825" s="120">
        <f>IF(AND($P$2=FALSE,OR(F5825="Commercial NAICS Cogen",F5825="Industrial NAICS Cogen",F5825="NAICS-22 Cogen")),FALSE,IF(AND($P$3=FALSE,OR(F5825="Commercial NAICS Cogen",F5825="Commercial NAICS Non-Cogen",F5825="Industrial NAICS Cogen", F5825="industrial NAICS non-Cogen")),FALSE, TRUE))</f>
        <v/>
      </c>
    </row>
    <row r="5826">
      <c r="A5826" s="129" t="n">
        <v>99999</v>
      </c>
      <c r="B5826" s="130" t="inlineStr">
        <is>
          <t>State-Fuel Level Increment</t>
        </is>
      </c>
      <c r="C5826" s="130" t="inlineStr">
        <is>
          <t>State-Fuel Level Increment</t>
        </is>
      </c>
      <c r="D5826" s="129" t="n">
        <v>99999</v>
      </c>
      <c r="E5826" s="130" t="inlineStr">
        <is>
          <t>CA</t>
        </is>
      </c>
      <c r="F5826" s="130" t="inlineStr">
        <is>
          <t>Industrial NAICS Non-Cogen</t>
        </is>
      </c>
      <c r="G5826" s="130" t="inlineStr">
        <is>
          <t>IC</t>
        </is>
      </c>
      <c r="H5826" s="130" t="inlineStr">
        <is>
          <t>DFO</t>
        </is>
      </c>
      <c r="I5826" s="130" t="inlineStr">
        <is>
          <t>DFO</t>
        </is>
      </c>
      <c r="J5826" s="131" t="n">
        <v>0</v>
      </c>
      <c r="K5826" s="129" t="n">
        <v>2020</v>
      </c>
      <c r="L5826" s="120">
        <f>IF(VLOOKUP(H5826,'Cross-Page Data'!$D$4:$F$48,3,FALSE)="natural gas",VLOOKUP(G5826,'Cross-Page Data'!$I$4:$J$19,2,FALSE),IF(VLOOKUP(H5826,'Cross-Page Data'!$D$4:$F$48,3,FALSE)="solar",IF(G5826="PV","solar PV","solar thermal"),IF(VLOOKUP(H5826,'Cross-Page Data'!$D$4:$F$48,3,FALSE)="wind",VLOOKUP(G5826,'Cross-Page Data'!$I$4:$J$19,2,FALSE),IF(VLOOKUP(H5826,'Cross-Page Data'!$D$4:$F$48,3,FALSE)="hydro",VLOOKUP(G5826,'Cross-Page Data'!$I$4:$J$19,2,FALSE),VLOOKUP(H5826,'Cross-Page Data'!$D$4:$F$48,3,FALSE)))))</f>
        <v/>
      </c>
      <c r="M5826" s="120">
        <f>IF(AND($P$2=FALSE,OR(F5826="Commercial NAICS Cogen",F5826="Industrial NAICS Cogen",F5826="NAICS-22 Cogen")),FALSE,IF(AND($P$3=FALSE,OR(F5826="Commercial NAICS Cogen",F5826="Commercial NAICS Non-Cogen",F5826="Industrial NAICS Cogen", F5826="industrial NAICS non-Cogen")),FALSE, TRUE))</f>
        <v/>
      </c>
    </row>
    <row r="5827">
      <c r="A5827" s="129" t="n">
        <v>99999</v>
      </c>
      <c r="B5827" s="130" t="inlineStr">
        <is>
          <t>State-Fuel Level Increment</t>
        </is>
      </c>
      <c r="C5827" s="130" t="inlineStr">
        <is>
          <t>State-Fuel Level Increment</t>
        </is>
      </c>
      <c r="D5827" s="129" t="n">
        <v>99999</v>
      </c>
      <c r="E5827" s="130" t="inlineStr">
        <is>
          <t>CO</t>
        </is>
      </c>
      <c r="F5827" s="130" t="inlineStr">
        <is>
          <t>Electric Utility</t>
        </is>
      </c>
      <c r="G5827" s="130" t="inlineStr">
        <is>
          <t>IC</t>
        </is>
      </c>
      <c r="H5827" s="130" t="inlineStr">
        <is>
          <t>DFO</t>
        </is>
      </c>
      <c r="I5827" s="130" t="inlineStr">
        <is>
          <t>DFO</t>
        </is>
      </c>
      <c r="J5827" s="131" t="n">
        <v>263.147</v>
      </c>
      <c r="K5827" s="129" t="n">
        <v>2020</v>
      </c>
      <c r="L5827" s="120">
        <f>IF(VLOOKUP(H5827,'Cross-Page Data'!$D$4:$F$48,3,FALSE)="natural gas",VLOOKUP(G5827,'Cross-Page Data'!$I$4:$J$19,2,FALSE),IF(VLOOKUP(H5827,'Cross-Page Data'!$D$4:$F$48,3,FALSE)="solar",IF(G5827="PV","solar PV","solar thermal"),IF(VLOOKUP(H5827,'Cross-Page Data'!$D$4:$F$48,3,FALSE)="wind",VLOOKUP(G5827,'Cross-Page Data'!$I$4:$J$19,2,FALSE),IF(VLOOKUP(H5827,'Cross-Page Data'!$D$4:$F$48,3,FALSE)="hydro",VLOOKUP(G5827,'Cross-Page Data'!$I$4:$J$19,2,FALSE),VLOOKUP(H5827,'Cross-Page Data'!$D$4:$F$48,3,FALSE)))))</f>
        <v/>
      </c>
      <c r="M5827" s="120">
        <f>IF(AND($P$2=FALSE,OR(F5827="Commercial NAICS Cogen",F5827="Industrial NAICS Cogen",F5827="NAICS-22 Cogen")),FALSE,IF(AND($P$3=FALSE,OR(F5827="Commercial NAICS Cogen",F5827="Commercial NAICS Non-Cogen",F5827="Industrial NAICS Cogen", F5827="industrial NAICS non-Cogen")),FALSE, TRUE))</f>
        <v/>
      </c>
    </row>
    <row r="5828">
      <c r="A5828" s="129" t="n">
        <v>99999</v>
      </c>
      <c r="B5828" s="130" t="inlineStr">
        <is>
          <t>State-Fuel Level Increment</t>
        </is>
      </c>
      <c r="C5828" s="130" t="inlineStr">
        <is>
          <t>State-Fuel Level Increment</t>
        </is>
      </c>
      <c r="D5828" s="129" t="n">
        <v>99999</v>
      </c>
      <c r="E5828" s="130" t="inlineStr">
        <is>
          <t>CT</t>
        </is>
      </c>
      <c r="F5828" s="130" t="inlineStr">
        <is>
          <t>Electric Utility</t>
        </is>
      </c>
      <c r="G5828" s="130" t="inlineStr">
        <is>
          <t>IC</t>
        </is>
      </c>
      <c r="H5828" s="130" t="inlineStr">
        <is>
          <t>DFO</t>
        </is>
      </c>
      <c r="I5828" s="130" t="inlineStr">
        <is>
          <t>DFO</t>
        </is>
      </c>
      <c r="J5828" s="131" t="n">
        <v>1847.484</v>
      </c>
      <c r="K5828" s="129" t="n">
        <v>2020</v>
      </c>
      <c r="L5828" s="120">
        <f>IF(VLOOKUP(H5828,'Cross-Page Data'!$D$4:$F$48,3,FALSE)="natural gas",VLOOKUP(G5828,'Cross-Page Data'!$I$4:$J$19,2,FALSE),IF(VLOOKUP(H5828,'Cross-Page Data'!$D$4:$F$48,3,FALSE)="solar",IF(G5828="PV","solar PV","solar thermal"),IF(VLOOKUP(H5828,'Cross-Page Data'!$D$4:$F$48,3,FALSE)="wind",VLOOKUP(G5828,'Cross-Page Data'!$I$4:$J$19,2,FALSE),IF(VLOOKUP(H5828,'Cross-Page Data'!$D$4:$F$48,3,FALSE)="hydro",VLOOKUP(G5828,'Cross-Page Data'!$I$4:$J$19,2,FALSE),VLOOKUP(H5828,'Cross-Page Data'!$D$4:$F$48,3,FALSE)))))</f>
        <v/>
      </c>
      <c r="M5828" s="120">
        <f>IF(AND($P$2=FALSE,OR(F5828="Commercial NAICS Cogen",F5828="Industrial NAICS Cogen",F5828="NAICS-22 Cogen")),FALSE,IF(AND($P$3=FALSE,OR(F5828="Commercial NAICS Cogen",F5828="Commercial NAICS Non-Cogen",F5828="Industrial NAICS Cogen", F5828="industrial NAICS non-Cogen")),FALSE, TRUE))</f>
        <v/>
      </c>
    </row>
    <row r="5829">
      <c r="A5829" s="129" t="n">
        <v>99999</v>
      </c>
      <c r="B5829" s="130" t="inlineStr">
        <is>
          <t>State-Fuel Level Increment</t>
        </is>
      </c>
      <c r="C5829" s="130" t="inlineStr">
        <is>
          <t>State-Fuel Level Increment</t>
        </is>
      </c>
      <c r="D5829" s="129" t="n">
        <v>99999</v>
      </c>
      <c r="E5829" s="130" t="inlineStr">
        <is>
          <t>CT</t>
        </is>
      </c>
      <c r="F5829" s="130" t="inlineStr">
        <is>
          <t>NAICS-22 Non-Cogen</t>
        </is>
      </c>
      <c r="G5829" s="130" t="inlineStr">
        <is>
          <t>IC</t>
        </is>
      </c>
      <c r="H5829" s="130" t="inlineStr">
        <is>
          <t>DFO</t>
        </is>
      </c>
      <c r="I5829" s="130" t="inlineStr">
        <is>
          <t>DFO</t>
        </is>
      </c>
      <c r="J5829" s="131" t="n">
        <v>29.065</v>
      </c>
      <c r="K5829" s="129" t="n">
        <v>2020</v>
      </c>
      <c r="L5829" s="120">
        <f>IF(VLOOKUP(H5829,'Cross-Page Data'!$D$4:$F$48,3,FALSE)="natural gas",VLOOKUP(G5829,'Cross-Page Data'!$I$4:$J$19,2,FALSE),IF(VLOOKUP(H5829,'Cross-Page Data'!$D$4:$F$48,3,FALSE)="solar",IF(G5829="PV","solar PV","solar thermal"),IF(VLOOKUP(H5829,'Cross-Page Data'!$D$4:$F$48,3,FALSE)="wind",VLOOKUP(G5829,'Cross-Page Data'!$I$4:$J$19,2,FALSE),IF(VLOOKUP(H5829,'Cross-Page Data'!$D$4:$F$48,3,FALSE)="hydro",VLOOKUP(G5829,'Cross-Page Data'!$I$4:$J$19,2,FALSE),VLOOKUP(H5829,'Cross-Page Data'!$D$4:$F$48,3,FALSE)))))</f>
        <v/>
      </c>
      <c r="M5829" s="120">
        <f>IF(AND($P$2=FALSE,OR(F5829="Commercial NAICS Cogen",F5829="Industrial NAICS Cogen",F5829="NAICS-22 Cogen")),FALSE,IF(AND($P$3=FALSE,OR(F5829="Commercial NAICS Cogen",F5829="Commercial NAICS Non-Cogen",F5829="Industrial NAICS Cogen", F5829="industrial NAICS non-Cogen")),FALSE, TRUE))</f>
        <v/>
      </c>
    </row>
    <row r="5830">
      <c r="A5830" s="129" t="n">
        <v>99999</v>
      </c>
      <c r="B5830" s="130" t="inlineStr">
        <is>
          <t>State-Fuel Level Increment</t>
        </is>
      </c>
      <c r="C5830" s="130" t="inlineStr">
        <is>
          <t>State-Fuel Level Increment</t>
        </is>
      </c>
      <c r="D5830" s="129" t="n">
        <v>99999</v>
      </c>
      <c r="E5830" s="130" t="inlineStr">
        <is>
          <t>CT</t>
        </is>
      </c>
      <c r="F5830" s="130" t="inlineStr">
        <is>
          <t>Commercial NAICS Cogen</t>
        </is>
      </c>
      <c r="G5830" s="130" t="inlineStr">
        <is>
          <t>IC</t>
        </is>
      </c>
      <c r="H5830" s="130" t="inlineStr">
        <is>
          <t>DFO</t>
        </is>
      </c>
      <c r="I5830" s="130" t="inlineStr">
        <is>
          <t>DFO</t>
        </is>
      </c>
      <c r="J5830" s="131" t="n">
        <v>0</v>
      </c>
      <c r="K5830" s="129" t="n">
        <v>2020</v>
      </c>
      <c r="L5830" s="120">
        <f>IF(VLOOKUP(H5830,'Cross-Page Data'!$D$4:$F$48,3,FALSE)="natural gas",VLOOKUP(G5830,'Cross-Page Data'!$I$4:$J$19,2,FALSE),IF(VLOOKUP(H5830,'Cross-Page Data'!$D$4:$F$48,3,FALSE)="solar",IF(G5830="PV","solar PV","solar thermal"),IF(VLOOKUP(H5830,'Cross-Page Data'!$D$4:$F$48,3,FALSE)="wind",VLOOKUP(G5830,'Cross-Page Data'!$I$4:$J$19,2,FALSE),IF(VLOOKUP(H5830,'Cross-Page Data'!$D$4:$F$48,3,FALSE)="hydro",VLOOKUP(G5830,'Cross-Page Data'!$I$4:$J$19,2,FALSE),VLOOKUP(H5830,'Cross-Page Data'!$D$4:$F$48,3,FALSE)))))</f>
        <v/>
      </c>
      <c r="M5830" s="120">
        <f>IF(AND($P$2=FALSE,OR(F5830="Commercial NAICS Cogen",F5830="Industrial NAICS Cogen",F5830="NAICS-22 Cogen")),FALSE,IF(AND($P$3=FALSE,OR(F5830="Commercial NAICS Cogen",F5830="Commercial NAICS Non-Cogen",F5830="Industrial NAICS Cogen", F5830="industrial NAICS non-Cogen")),FALSE, TRUE))</f>
        <v/>
      </c>
    </row>
    <row r="5831">
      <c r="A5831" s="129" t="n">
        <v>99999</v>
      </c>
      <c r="B5831" s="130" t="inlineStr">
        <is>
          <t>State-Fuel Level Increment</t>
        </is>
      </c>
      <c r="C5831" s="130" t="inlineStr">
        <is>
          <t>State-Fuel Level Increment</t>
        </is>
      </c>
      <c r="D5831" s="129" t="n">
        <v>99999</v>
      </c>
      <c r="E5831" s="130" t="inlineStr">
        <is>
          <t>FL</t>
        </is>
      </c>
      <c r="F5831" s="130" t="inlineStr">
        <is>
          <t>Electric Utility</t>
        </is>
      </c>
      <c r="G5831" s="130" t="inlineStr">
        <is>
          <t>IC</t>
        </is>
      </c>
      <c r="H5831" s="130" t="inlineStr">
        <is>
          <t>DFO</t>
        </is>
      </c>
      <c r="I5831" s="130" t="inlineStr">
        <is>
          <t>DFO</t>
        </is>
      </c>
      <c r="J5831" s="131" t="n">
        <v>953.078</v>
      </c>
      <c r="K5831" s="129" t="n">
        <v>2020</v>
      </c>
      <c r="L5831" s="120">
        <f>IF(VLOOKUP(H5831,'Cross-Page Data'!$D$4:$F$48,3,FALSE)="natural gas",VLOOKUP(G5831,'Cross-Page Data'!$I$4:$J$19,2,FALSE),IF(VLOOKUP(H5831,'Cross-Page Data'!$D$4:$F$48,3,FALSE)="solar",IF(G5831="PV","solar PV","solar thermal"),IF(VLOOKUP(H5831,'Cross-Page Data'!$D$4:$F$48,3,FALSE)="wind",VLOOKUP(G5831,'Cross-Page Data'!$I$4:$J$19,2,FALSE),IF(VLOOKUP(H5831,'Cross-Page Data'!$D$4:$F$48,3,FALSE)="hydro",VLOOKUP(G5831,'Cross-Page Data'!$I$4:$J$19,2,FALSE),VLOOKUP(H5831,'Cross-Page Data'!$D$4:$F$48,3,FALSE)))))</f>
        <v/>
      </c>
      <c r="M5831" s="120">
        <f>IF(AND($P$2=FALSE,OR(F5831="Commercial NAICS Cogen",F5831="Industrial NAICS Cogen",F5831="NAICS-22 Cogen")),FALSE,IF(AND($P$3=FALSE,OR(F5831="Commercial NAICS Cogen",F5831="Commercial NAICS Non-Cogen",F5831="Industrial NAICS Cogen", F5831="industrial NAICS non-Cogen")),FALSE, TRUE))</f>
        <v/>
      </c>
    </row>
    <row r="5832">
      <c r="A5832" s="129" t="n">
        <v>99999</v>
      </c>
      <c r="B5832" s="130" t="inlineStr">
        <is>
          <t>State-Fuel Level Increment</t>
        </is>
      </c>
      <c r="C5832" s="130" t="inlineStr">
        <is>
          <t>State-Fuel Level Increment</t>
        </is>
      </c>
      <c r="D5832" s="129" t="n">
        <v>99999</v>
      </c>
      <c r="E5832" s="130" t="inlineStr">
        <is>
          <t>FL</t>
        </is>
      </c>
      <c r="F5832" s="130" t="inlineStr">
        <is>
          <t>Electric Utility</t>
        </is>
      </c>
      <c r="G5832" s="130" t="inlineStr">
        <is>
          <t>IC</t>
        </is>
      </c>
      <c r="H5832" s="130" t="inlineStr">
        <is>
          <t>DFO</t>
        </is>
      </c>
      <c r="I5832" s="130" t="inlineStr">
        <is>
          <t>DFO</t>
        </is>
      </c>
      <c r="J5832" s="131" t="n">
        <v>0</v>
      </c>
      <c r="K5832" s="129" t="n">
        <v>2020</v>
      </c>
      <c r="L5832" s="120">
        <f>IF(VLOOKUP(H5832,'Cross-Page Data'!$D$4:$F$48,3,FALSE)="natural gas",VLOOKUP(G5832,'Cross-Page Data'!$I$4:$J$19,2,FALSE),IF(VLOOKUP(H5832,'Cross-Page Data'!$D$4:$F$48,3,FALSE)="solar",IF(G5832="PV","solar PV","solar thermal"),IF(VLOOKUP(H5832,'Cross-Page Data'!$D$4:$F$48,3,FALSE)="wind",VLOOKUP(G5832,'Cross-Page Data'!$I$4:$J$19,2,FALSE),IF(VLOOKUP(H5832,'Cross-Page Data'!$D$4:$F$48,3,FALSE)="hydro",VLOOKUP(G5832,'Cross-Page Data'!$I$4:$J$19,2,FALSE),VLOOKUP(H5832,'Cross-Page Data'!$D$4:$F$48,3,FALSE)))))</f>
        <v/>
      </c>
      <c r="M5832" s="120">
        <f>IF(AND($P$2=FALSE,OR(F5832="Commercial NAICS Cogen",F5832="Industrial NAICS Cogen",F5832="NAICS-22 Cogen")),FALSE,IF(AND($P$3=FALSE,OR(F5832="Commercial NAICS Cogen",F5832="Commercial NAICS Non-Cogen",F5832="Industrial NAICS Cogen", F5832="industrial NAICS non-Cogen")),FALSE, TRUE))</f>
        <v/>
      </c>
    </row>
    <row r="5833">
      <c r="A5833" s="129" t="n">
        <v>99999</v>
      </c>
      <c r="B5833" s="130" t="inlineStr">
        <is>
          <t>State-Fuel Level Increment</t>
        </is>
      </c>
      <c r="C5833" s="130" t="inlineStr">
        <is>
          <t>State-Fuel Level Increment</t>
        </is>
      </c>
      <c r="D5833" s="129" t="n">
        <v>99999</v>
      </c>
      <c r="E5833" s="130" t="inlineStr">
        <is>
          <t>GA</t>
        </is>
      </c>
      <c r="F5833" s="130" t="inlineStr">
        <is>
          <t>Electric Utility</t>
        </is>
      </c>
      <c r="G5833" s="130" t="inlineStr">
        <is>
          <t>IC</t>
        </is>
      </c>
      <c r="H5833" s="130" t="inlineStr">
        <is>
          <t>DFO</t>
        </is>
      </c>
      <c r="I5833" s="130" t="inlineStr">
        <is>
          <t>DFO</t>
        </is>
      </c>
      <c r="J5833" s="131" t="n">
        <v>36.133</v>
      </c>
      <c r="K5833" s="129" t="n">
        <v>2020</v>
      </c>
      <c r="L5833" s="120">
        <f>IF(VLOOKUP(H5833,'Cross-Page Data'!$D$4:$F$48,3,FALSE)="natural gas",VLOOKUP(G5833,'Cross-Page Data'!$I$4:$J$19,2,FALSE),IF(VLOOKUP(H5833,'Cross-Page Data'!$D$4:$F$48,3,FALSE)="solar",IF(G5833="PV","solar PV","solar thermal"),IF(VLOOKUP(H5833,'Cross-Page Data'!$D$4:$F$48,3,FALSE)="wind",VLOOKUP(G5833,'Cross-Page Data'!$I$4:$J$19,2,FALSE),IF(VLOOKUP(H5833,'Cross-Page Data'!$D$4:$F$48,3,FALSE)="hydro",VLOOKUP(G5833,'Cross-Page Data'!$I$4:$J$19,2,FALSE),VLOOKUP(H5833,'Cross-Page Data'!$D$4:$F$48,3,FALSE)))))</f>
        <v/>
      </c>
      <c r="M5833" s="120">
        <f>IF(AND($P$2=FALSE,OR(F5833="Commercial NAICS Cogen",F5833="Industrial NAICS Cogen",F5833="NAICS-22 Cogen")),FALSE,IF(AND($P$3=FALSE,OR(F5833="Commercial NAICS Cogen",F5833="Commercial NAICS Non-Cogen",F5833="Industrial NAICS Cogen", F5833="industrial NAICS non-Cogen")),FALSE, TRUE))</f>
        <v/>
      </c>
    </row>
    <row r="5834">
      <c r="A5834" s="129" t="n">
        <v>99999</v>
      </c>
      <c r="B5834" s="130" t="inlineStr">
        <is>
          <t>State-Fuel Level Increment</t>
        </is>
      </c>
      <c r="C5834" s="130" t="inlineStr">
        <is>
          <t>State-Fuel Level Increment</t>
        </is>
      </c>
      <c r="D5834" s="129" t="n">
        <v>99999</v>
      </c>
      <c r="E5834" s="130" t="inlineStr">
        <is>
          <t>GA</t>
        </is>
      </c>
      <c r="F5834" s="130" t="inlineStr">
        <is>
          <t>NAICS-22 Non-Cogen</t>
        </is>
      </c>
      <c r="G5834" s="130" t="inlineStr">
        <is>
          <t>IC</t>
        </is>
      </c>
      <c r="H5834" s="130" t="inlineStr">
        <is>
          <t>DFO</t>
        </is>
      </c>
      <c r="I5834" s="130" t="inlineStr">
        <is>
          <t>DFO</t>
        </is>
      </c>
      <c r="J5834" s="131" t="n">
        <v>0</v>
      </c>
      <c r="K5834" s="129" t="n">
        <v>2020</v>
      </c>
      <c r="L5834" s="120">
        <f>IF(VLOOKUP(H5834,'Cross-Page Data'!$D$4:$F$48,3,FALSE)="natural gas",VLOOKUP(G5834,'Cross-Page Data'!$I$4:$J$19,2,FALSE),IF(VLOOKUP(H5834,'Cross-Page Data'!$D$4:$F$48,3,FALSE)="solar",IF(G5834="PV","solar PV","solar thermal"),IF(VLOOKUP(H5834,'Cross-Page Data'!$D$4:$F$48,3,FALSE)="wind",VLOOKUP(G5834,'Cross-Page Data'!$I$4:$J$19,2,FALSE),IF(VLOOKUP(H5834,'Cross-Page Data'!$D$4:$F$48,3,FALSE)="hydro",VLOOKUP(G5834,'Cross-Page Data'!$I$4:$J$19,2,FALSE),VLOOKUP(H5834,'Cross-Page Data'!$D$4:$F$48,3,FALSE)))))</f>
        <v/>
      </c>
      <c r="M5834" s="120">
        <f>IF(AND($P$2=FALSE,OR(F5834="Commercial NAICS Cogen",F5834="Industrial NAICS Cogen",F5834="NAICS-22 Cogen")),FALSE,IF(AND($P$3=FALSE,OR(F5834="Commercial NAICS Cogen",F5834="Commercial NAICS Non-Cogen",F5834="Industrial NAICS Cogen", F5834="industrial NAICS non-Cogen")),FALSE, TRUE))</f>
        <v/>
      </c>
    </row>
    <row r="5835">
      <c r="A5835" s="129" t="n">
        <v>99999</v>
      </c>
      <c r="B5835" s="130" t="inlineStr">
        <is>
          <t>State-Fuel Level Increment</t>
        </is>
      </c>
      <c r="C5835" s="130" t="inlineStr">
        <is>
          <t>State-Fuel Level Increment</t>
        </is>
      </c>
      <c r="D5835" s="129" t="n">
        <v>99999</v>
      </c>
      <c r="E5835" s="130" t="inlineStr">
        <is>
          <t>GA</t>
        </is>
      </c>
      <c r="F5835" s="130" t="inlineStr">
        <is>
          <t>Commercial NAICS Non-Cogen</t>
        </is>
      </c>
      <c r="G5835" s="130" t="inlineStr">
        <is>
          <t>IC</t>
        </is>
      </c>
      <c r="H5835" s="130" t="inlineStr">
        <is>
          <t>DFO</t>
        </is>
      </c>
      <c r="I5835" s="130" t="inlineStr">
        <is>
          <t>DFO</t>
        </is>
      </c>
      <c r="J5835" s="131" t="n">
        <v>85.247</v>
      </c>
      <c r="K5835" s="129" t="n">
        <v>2020</v>
      </c>
      <c r="L5835" s="120">
        <f>IF(VLOOKUP(H5835,'Cross-Page Data'!$D$4:$F$48,3,FALSE)="natural gas",VLOOKUP(G5835,'Cross-Page Data'!$I$4:$J$19,2,FALSE),IF(VLOOKUP(H5835,'Cross-Page Data'!$D$4:$F$48,3,FALSE)="solar",IF(G5835="PV","solar PV","solar thermal"),IF(VLOOKUP(H5835,'Cross-Page Data'!$D$4:$F$48,3,FALSE)="wind",VLOOKUP(G5835,'Cross-Page Data'!$I$4:$J$19,2,FALSE),IF(VLOOKUP(H5835,'Cross-Page Data'!$D$4:$F$48,3,FALSE)="hydro",VLOOKUP(G5835,'Cross-Page Data'!$I$4:$J$19,2,FALSE),VLOOKUP(H5835,'Cross-Page Data'!$D$4:$F$48,3,FALSE)))))</f>
        <v/>
      </c>
      <c r="M5835" s="120">
        <f>IF(AND($P$2=FALSE,OR(F5835="Commercial NAICS Cogen",F5835="Industrial NAICS Cogen",F5835="NAICS-22 Cogen")),FALSE,IF(AND($P$3=FALSE,OR(F5835="Commercial NAICS Cogen",F5835="Commercial NAICS Non-Cogen",F5835="Industrial NAICS Cogen", F5835="industrial NAICS non-Cogen")),FALSE, TRUE))</f>
        <v/>
      </c>
    </row>
    <row r="5836">
      <c r="A5836" s="129" t="n">
        <v>99999</v>
      </c>
      <c r="B5836" s="130" t="inlineStr">
        <is>
          <t>State-Fuel Level Increment</t>
        </is>
      </c>
      <c r="C5836" s="130" t="inlineStr">
        <is>
          <t>State-Fuel Level Increment</t>
        </is>
      </c>
      <c r="D5836" s="129" t="n">
        <v>99999</v>
      </c>
      <c r="E5836" s="130" t="inlineStr">
        <is>
          <t>GA</t>
        </is>
      </c>
      <c r="F5836" s="130" t="inlineStr">
        <is>
          <t>Industrial NAICS Non-Cogen</t>
        </is>
      </c>
      <c r="G5836" s="130" t="inlineStr">
        <is>
          <t>IC</t>
        </is>
      </c>
      <c r="H5836" s="130" t="inlineStr">
        <is>
          <t>DFO</t>
        </is>
      </c>
      <c r="I5836" s="130" t="inlineStr">
        <is>
          <t>DFO</t>
        </is>
      </c>
      <c r="J5836" s="131" t="n">
        <v>0</v>
      </c>
      <c r="K5836" s="129" t="n">
        <v>2020</v>
      </c>
      <c r="L5836" s="120">
        <f>IF(VLOOKUP(H5836,'Cross-Page Data'!$D$4:$F$48,3,FALSE)="natural gas",VLOOKUP(G5836,'Cross-Page Data'!$I$4:$J$19,2,FALSE),IF(VLOOKUP(H5836,'Cross-Page Data'!$D$4:$F$48,3,FALSE)="solar",IF(G5836="PV","solar PV","solar thermal"),IF(VLOOKUP(H5836,'Cross-Page Data'!$D$4:$F$48,3,FALSE)="wind",VLOOKUP(G5836,'Cross-Page Data'!$I$4:$J$19,2,FALSE),IF(VLOOKUP(H5836,'Cross-Page Data'!$D$4:$F$48,3,FALSE)="hydro",VLOOKUP(G5836,'Cross-Page Data'!$I$4:$J$19,2,FALSE),VLOOKUP(H5836,'Cross-Page Data'!$D$4:$F$48,3,FALSE)))))</f>
        <v/>
      </c>
      <c r="M5836" s="120">
        <f>IF(AND($P$2=FALSE,OR(F5836="Commercial NAICS Cogen",F5836="Industrial NAICS Cogen",F5836="NAICS-22 Cogen")),FALSE,IF(AND($P$3=FALSE,OR(F5836="Commercial NAICS Cogen",F5836="Commercial NAICS Non-Cogen",F5836="Industrial NAICS Cogen", F5836="industrial NAICS non-Cogen")),FALSE, TRUE))</f>
        <v/>
      </c>
    </row>
    <row r="5837">
      <c r="A5837" s="129" t="n">
        <v>99999</v>
      </c>
      <c r="B5837" s="130" t="inlineStr">
        <is>
          <t>State-Fuel Level Increment</t>
        </is>
      </c>
      <c r="C5837" s="130" t="inlineStr">
        <is>
          <t>State-Fuel Level Increment</t>
        </is>
      </c>
      <c r="D5837" s="129" t="n">
        <v>99999</v>
      </c>
      <c r="E5837" s="130" t="inlineStr">
        <is>
          <t>HI</t>
        </is>
      </c>
      <c r="F5837" s="130" t="inlineStr">
        <is>
          <t>Electric Utility</t>
        </is>
      </c>
      <c r="G5837" s="130" t="inlineStr">
        <is>
          <t>IC</t>
        </is>
      </c>
      <c r="H5837" s="130" t="inlineStr">
        <is>
          <t>DFO</t>
        </is>
      </c>
      <c r="I5837" s="130" t="inlineStr">
        <is>
          <t>DFO</t>
        </is>
      </c>
      <c r="J5837" s="131" t="n">
        <v>52874.178</v>
      </c>
      <c r="K5837" s="129" t="n">
        <v>2020</v>
      </c>
      <c r="L5837" s="120">
        <f>IF(VLOOKUP(H5837,'Cross-Page Data'!$D$4:$F$48,3,FALSE)="natural gas",VLOOKUP(G5837,'Cross-Page Data'!$I$4:$J$19,2,FALSE),IF(VLOOKUP(H5837,'Cross-Page Data'!$D$4:$F$48,3,FALSE)="solar",IF(G5837="PV","solar PV","solar thermal"),IF(VLOOKUP(H5837,'Cross-Page Data'!$D$4:$F$48,3,FALSE)="wind",VLOOKUP(G5837,'Cross-Page Data'!$I$4:$J$19,2,FALSE),IF(VLOOKUP(H5837,'Cross-Page Data'!$D$4:$F$48,3,FALSE)="hydro",VLOOKUP(G5837,'Cross-Page Data'!$I$4:$J$19,2,FALSE),VLOOKUP(H5837,'Cross-Page Data'!$D$4:$F$48,3,FALSE)))))</f>
        <v/>
      </c>
      <c r="M5837" s="120">
        <f>IF(AND($P$2=FALSE,OR(F5837="Commercial NAICS Cogen",F5837="Industrial NAICS Cogen",F5837="NAICS-22 Cogen")),FALSE,IF(AND($P$3=FALSE,OR(F5837="Commercial NAICS Cogen",F5837="Commercial NAICS Non-Cogen",F5837="Industrial NAICS Cogen", F5837="industrial NAICS non-Cogen")),FALSE, TRUE))</f>
        <v/>
      </c>
    </row>
    <row r="5838">
      <c r="A5838" s="129" t="n">
        <v>99999</v>
      </c>
      <c r="B5838" s="130" t="inlineStr">
        <is>
          <t>State-Fuel Level Increment</t>
        </is>
      </c>
      <c r="C5838" s="130" t="inlineStr">
        <is>
          <t>State-Fuel Level Increment</t>
        </is>
      </c>
      <c r="D5838" s="129" t="n">
        <v>99999</v>
      </c>
      <c r="E5838" s="130" t="inlineStr">
        <is>
          <t>HI</t>
        </is>
      </c>
      <c r="F5838" s="130" t="inlineStr">
        <is>
          <t>NAICS-22 Non-Cogen</t>
        </is>
      </c>
      <c r="G5838" s="130" t="inlineStr">
        <is>
          <t>IC</t>
        </is>
      </c>
      <c r="H5838" s="130" t="inlineStr">
        <is>
          <t>DFO</t>
        </is>
      </c>
      <c r="I5838" s="130" t="inlineStr">
        <is>
          <t>DFO</t>
        </is>
      </c>
      <c r="J5838" s="131" t="n">
        <v>142.961</v>
      </c>
      <c r="K5838" s="129" t="n">
        <v>2020</v>
      </c>
      <c r="L5838" s="120">
        <f>IF(VLOOKUP(H5838,'Cross-Page Data'!$D$4:$F$48,3,FALSE)="natural gas",VLOOKUP(G5838,'Cross-Page Data'!$I$4:$J$19,2,FALSE),IF(VLOOKUP(H5838,'Cross-Page Data'!$D$4:$F$48,3,FALSE)="solar",IF(G5838="PV","solar PV","solar thermal"),IF(VLOOKUP(H5838,'Cross-Page Data'!$D$4:$F$48,3,FALSE)="wind",VLOOKUP(G5838,'Cross-Page Data'!$I$4:$J$19,2,FALSE),IF(VLOOKUP(H5838,'Cross-Page Data'!$D$4:$F$48,3,FALSE)="hydro",VLOOKUP(G5838,'Cross-Page Data'!$I$4:$J$19,2,FALSE),VLOOKUP(H5838,'Cross-Page Data'!$D$4:$F$48,3,FALSE)))))</f>
        <v/>
      </c>
      <c r="M5838" s="120">
        <f>IF(AND($P$2=FALSE,OR(F5838="Commercial NAICS Cogen",F5838="Industrial NAICS Cogen",F5838="NAICS-22 Cogen")),FALSE,IF(AND($P$3=FALSE,OR(F5838="Commercial NAICS Cogen",F5838="Commercial NAICS Non-Cogen",F5838="Industrial NAICS Cogen", F5838="industrial NAICS non-Cogen")),FALSE, TRUE))</f>
        <v/>
      </c>
    </row>
    <row r="5839">
      <c r="A5839" s="129" t="n">
        <v>99999</v>
      </c>
      <c r="B5839" s="130" t="inlineStr">
        <is>
          <t>State-Fuel Level Increment</t>
        </is>
      </c>
      <c r="C5839" s="130" t="inlineStr">
        <is>
          <t>State-Fuel Level Increment</t>
        </is>
      </c>
      <c r="D5839" s="129" t="n">
        <v>99999</v>
      </c>
      <c r="E5839" s="130" t="inlineStr">
        <is>
          <t>HI</t>
        </is>
      </c>
      <c r="F5839" s="130" t="inlineStr">
        <is>
          <t>Industrial NAICS Non-Cogen</t>
        </is>
      </c>
      <c r="G5839" s="130" t="inlineStr">
        <is>
          <t>IC</t>
        </is>
      </c>
      <c r="H5839" s="130" t="inlineStr">
        <is>
          <t>DFO</t>
        </is>
      </c>
      <c r="I5839" s="130" t="inlineStr">
        <is>
          <t>DFO</t>
        </is>
      </c>
      <c r="J5839" s="131" t="n">
        <v>0</v>
      </c>
      <c r="K5839" s="129" t="n">
        <v>2020</v>
      </c>
      <c r="L5839" s="120">
        <f>IF(VLOOKUP(H5839,'Cross-Page Data'!$D$4:$F$48,3,FALSE)="natural gas",VLOOKUP(G5839,'Cross-Page Data'!$I$4:$J$19,2,FALSE),IF(VLOOKUP(H5839,'Cross-Page Data'!$D$4:$F$48,3,FALSE)="solar",IF(G5839="PV","solar PV","solar thermal"),IF(VLOOKUP(H5839,'Cross-Page Data'!$D$4:$F$48,3,FALSE)="wind",VLOOKUP(G5839,'Cross-Page Data'!$I$4:$J$19,2,FALSE),IF(VLOOKUP(H5839,'Cross-Page Data'!$D$4:$F$48,3,FALSE)="hydro",VLOOKUP(G5839,'Cross-Page Data'!$I$4:$J$19,2,FALSE),VLOOKUP(H5839,'Cross-Page Data'!$D$4:$F$48,3,FALSE)))))</f>
        <v/>
      </c>
      <c r="M5839" s="120">
        <f>IF(AND($P$2=FALSE,OR(F5839="Commercial NAICS Cogen",F5839="Industrial NAICS Cogen",F5839="NAICS-22 Cogen")),FALSE,IF(AND($P$3=FALSE,OR(F5839="Commercial NAICS Cogen",F5839="Commercial NAICS Non-Cogen",F5839="Industrial NAICS Cogen", F5839="industrial NAICS non-Cogen")),FALSE, TRUE))</f>
        <v/>
      </c>
    </row>
    <row r="5840">
      <c r="A5840" s="129" t="n">
        <v>99999</v>
      </c>
      <c r="B5840" s="130" t="inlineStr">
        <is>
          <t>State-Fuel Level Increment</t>
        </is>
      </c>
      <c r="C5840" s="130" t="inlineStr">
        <is>
          <t>State-Fuel Level Increment</t>
        </is>
      </c>
      <c r="D5840" s="129" t="n">
        <v>99999</v>
      </c>
      <c r="E5840" s="130" t="inlineStr">
        <is>
          <t>IA</t>
        </is>
      </c>
      <c r="F5840" s="130" t="inlineStr">
        <is>
          <t>Electric Utility</t>
        </is>
      </c>
      <c r="G5840" s="130" t="inlineStr">
        <is>
          <t>IC</t>
        </is>
      </c>
      <c r="H5840" s="130" t="inlineStr">
        <is>
          <t>DFO</t>
        </is>
      </c>
      <c r="I5840" s="130" t="inlineStr">
        <is>
          <t>DFO</t>
        </is>
      </c>
      <c r="J5840" s="131" t="n">
        <v>6502.65</v>
      </c>
      <c r="K5840" s="129" t="n">
        <v>2020</v>
      </c>
      <c r="L5840" s="120">
        <f>IF(VLOOKUP(H5840,'Cross-Page Data'!$D$4:$F$48,3,FALSE)="natural gas",VLOOKUP(G5840,'Cross-Page Data'!$I$4:$J$19,2,FALSE),IF(VLOOKUP(H5840,'Cross-Page Data'!$D$4:$F$48,3,FALSE)="solar",IF(G5840="PV","solar PV","solar thermal"),IF(VLOOKUP(H5840,'Cross-Page Data'!$D$4:$F$48,3,FALSE)="wind",VLOOKUP(G5840,'Cross-Page Data'!$I$4:$J$19,2,FALSE),IF(VLOOKUP(H5840,'Cross-Page Data'!$D$4:$F$48,3,FALSE)="hydro",VLOOKUP(G5840,'Cross-Page Data'!$I$4:$J$19,2,FALSE),VLOOKUP(H5840,'Cross-Page Data'!$D$4:$F$48,3,FALSE)))))</f>
        <v/>
      </c>
      <c r="M5840" s="120">
        <f>IF(AND($P$2=FALSE,OR(F5840="Commercial NAICS Cogen",F5840="Industrial NAICS Cogen",F5840="NAICS-22 Cogen")),FALSE,IF(AND($P$3=FALSE,OR(F5840="Commercial NAICS Cogen",F5840="Commercial NAICS Non-Cogen",F5840="Industrial NAICS Cogen", F5840="industrial NAICS non-Cogen")),FALSE, TRUE))</f>
        <v/>
      </c>
    </row>
    <row r="5841">
      <c r="A5841" s="129" t="n">
        <v>99999</v>
      </c>
      <c r="B5841" s="130" t="inlineStr">
        <is>
          <t>State-Fuel Level Increment</t>
        </is>
      </c>
      <c r="C5841" s="130" t="inlineStr">
        <is>
          <t>State-Fuel Level Increment</t>
        </is>
      </c>
      <c r="D5841" s="129" t="n">
        <v>99999</v>
      </c>
      <c r="E5841" s="130" t="inlineStr">
        <is>
          <t>IA</t>
        </is>
      </c>
      <c r="F5841" s="130" t="inlineStr">
        <is>
          <t>NAICS-22 Non-Cogen</t>
        </is>
      </c>
      <c r="G5841" s="130" t="inlineStr">
        <is>
          <t>IC</t>
        </is>
      </c>
      <c r="H5841" s="130" t="inlineStr">
        <is>
          <t>DFO</t>
        </is>
      </c>
      <c r="I5841" s="130" t="inlineStr">
        <is>
          <t>DFO</t>
        </is>
      </c>
      <c r="J5841" s="131" t="n">
        <v>2426.345</v>
      </c>
      <c r="K5841" s="129" t="n">
        <v>2020</v>
      </c>
      <c r="L5841" s="120">
        <f>IF(VLOOKUP(H5841,'Cross-Page Data'!$D$4:$F$48,3,FALSE)="natural gas",VLOOKUP(G5841,'Cross-Page Data'!$I$4:$J$19,2,FALSE),IF(VLOOKUP(H5841,'Cross-Page Data'!$D$4:$F$48,3,FALSE)="solar",IF(G5841="PV","solar PV","solar thermal"),IF(VLOOKUP(H5841,'Cross-Page Data'!$D$4:$F$48,3,FALSE)="wind",VLOOKUP(G5841,'Cross-Page Data'!$I$4:$J$19,2,FALSE),IF(VLOOKUP(H5841,'Cross-Page Data'!$D$4:$F$48,3,FALSE)="hydro",VLOOKUP(G5841,'Cross-Page Data'!$I$4:$J$19,2,FALSE),VLOOKUP(H5841,'Cross-Page Data'!$D$4:$F$48,3,FALSE)))))</f>
        <v/>
      </c>
      <c r="M5841" s="120">
        <f>IF(AND($P$2=FALSE,OR(F5841="Commercial NAICS Cogen",F5841="Industrial NAICS Cogen",F5841="NAICS-22 Cogen")),FALSE,IF(AND($P$3=FALSE,OR(F5841="Commercial NAICS Cogen",F5841="Commercial NAICS Non-Cogen",F5841="Industrial NAICS Cogen", F5841="industrial NAICS non-Cogen")),FALSE, TRUE))</f>
        <v/>
      </c>
    </row>
    <row r="5842">
      <c r="A5842" s="129" t="n">
        <v>99999</v>
      </c>
      <c r="B5842" s="130" t="inlineStr">
        <is>
          <t>State-Fuel Level Increment</t>
        </is>
      </c>
      <c r="C5842" s="130" t="inlineStr">
        <is>
          <t>State-Fuel Level Increment</t>
        </is>
      </c>
      <c r="D5842" s="129" t="n">
        <v>99999</v>
      </c>
      <c r="E5842" s="130" t="inlineStr">
        <is>
          <t>IL</t>
        </is>
      </c>
      <c r="F5842" s="130" t="inlineStr">
        <is>
          <t>Electric Utility</t>
        </is>
      </c>
      <c r="G5842" s="130" t="inlineStr">
        <is>
          <t>IC</t>
        </is>
      </c>
      <c r="H5842" s="130" t="inlineStr">
        <is>
          <t>DFO</t>
        </is>
      </c>
      <c r="I5842" s="130" t="inlineStr">
        <is>
          <t>DFO</t>
        </is>
      </c>
      <c r="J5842" s="131" t="n">
        <v>3252.04</v>
      </c>
      <c r="K5842" s="129" t="n">
        <v>2020</v>
      </c>
      <c r="L5842" s="120">
        <f>IF(VLOOKUP(H5842,'Cross-Page Data'!$D$4:$F$48,3,FALSE)="natural gas",VLOOKUP(G5842,'Cross-Page Data'!$I$4:$J$19,2,FALSE),IF(VLOOKUP(H5842,'Cross-Page Data'!$D$4:$F$48,3,FALSE)="solar",IF(G5842="PV","solar PV","solar thermal"),IF(VLOOKUP(H5842,'Cross-Page Data'!$D$4:$F$48,3,FALSE)="wind",VLOOKUP(G5842,'Cross-Page Data'!$I$4:$J$19,2,FALSE),IF(VLOOKUP(H5842,'Cross-Page Data'!$D$4:$F$48,3,FALSE)="hydro",VLOOKUP(G5842,'Cross-Page Data'!$I$4:$J$19,2,FALSE),VLOOKUP(H5842,'Cross-Page Data'!$D$4:$F$48,3,FALSE)))))</f>
        <v/>
      </c>
      <c r="M5842" s="120">
        <f>IF(AND($P$2=FALSE,OR(F5842="Commercial NAICS Cogen",F5842="Industrial NAICS Cogen",F5842="NAICS-22 Cogen")),FALSE,IF(AND($P$3=FALSE,OR(F5842="Commercial NAICS Cogen",F5842="Commercial NAICS Non-Cogen",F5842="Industrial NAICS Cogen", F5842="industrial NAICS non-Cogen")),FALSE, TRUE))</f>
        <v/>
      </c>
    </row>
    <row r="5843">
      <c r="A5843" s="129" t="n">
        <v>99999</v>
      </c>
      <c r="B5843" s="130" t="inlineStr">
        <is>
          <t>State-Fuel Level Increment</t>
        </is>
      </c>
      <c r="C5843" s="130" t="inlineStr">
        <is>
          <t>State-Fuel Level Increment</t>
        </is>
      </c>
      <c r="D5843" s="129" t="n">
        <v>99999</v>
      </c>
      <c r="E5843" s="130" t="inlineStr">
        <is>
          <t>IL</t>
        </is>
      </c>
      <c r="F5843" s="130" t="inlineStr">
        <is>
          <t>NAICS-22 Non-Cogen</t>
        </is>
      </c>
      <c r="G5843" s="130" t="inlineStr">
        <is>
          <t>IC</t>
        </is>
      </c>
      <c r="H5843" s="130" t="inlineStr">
        <is>
          <t>DFO</t>
        </is>
      </c>
      <c r="I5843" s="130" t="inlineStr">
        <is>
          <t>DFO</t>
        </is>
      </c>
      <c r="J5843" s="131" t="n">
        <v>0</v>
      </c>
      <c r="K5843" s="129" t="n">
        <v>2020</v>
      </c>
      <c r="L5843" s="120">
        <f>IF(VLOOKUP(H5843,'Cross-Page Data'!$D$4:$F$48,3,FALSE)="natural gas",VLOOKUP(G5843,'Cross-Page Data'!$I$4:$J$19,2,FALSE),IF(VLOOKUP(H5843,'Cross-Page Data'!$D$4:$F$48,3,FALSE)="solar",IF(G5843="PV","solar PV","solar thermal"),IF(VLOOKUP(H5843,'Cross-Page Data'!$D$4:$F$48,3,FALSE)="wind",VLOOKUP(G5843,'Cross-Page Data'!$I$4:$J$19,2,FALSE),IF(VLOOKUP(H5843,'Cross-Page Data'!$D$4:$F$48,3,FALSE)="hydro",VLOOKUP(G5843,'Cross-Page Data'!$I$4:$J$19,2,FALSE),VLOOKUP(H5843,'Cross-Page Data'!$D$4:$F$48,3,FALSE)))))</f>
        <v/>
      </c>
      <c r="M5843" s="120">
        <f>IF(AND($P$2=FALSE,OR(F5843="Commercial NAICS Cogen",F5843="Industrial NAICS Cogen",F5843="NAICS-22 Cogen")),FALSE,IF(AND($P$3=FALSE,OR(F5843="Commercial NAICS Cogen",F5843="Commercial NAICS Non-Cogen",F5843="Industrial NAICS Cogen", F5843="industrial NAICS non-Cogen")),FALSE, TRUE))</f>
        <v/>
      </c>
    </row>
    <row r="5844">
      <c r="A5844" s="129" t="n">
        <v>99999</v>
      </c>
      <c r="B5844" s="130" t="inlineStr">
        <is>
          <t>State-Fuel Level Increment</t>
        </is>
      </c>
      <c r="C5844" s="130" t="inlineStr">
        <is>
          <t>State-Fuel Level Increment</t>
        </is>
      </c>
      <c r="D5844" s="129" t="n">
        <v>99999</v>
      </c>
      <c r="E5844" s="130" t="inlineStr">
        <is>
          <t>IL</t>
        </is>
      </c>
      <c r="F5844" s="130" t="inlineStr">
        <is>
          <t>Commercial NAICS Non-Cogen</t>
        </is>
      </c>
      <c r="G5844" s="130" t="inlineStr">
        <is>
          <t>IC</t>
        </is>
      </c>
      <c r="H5844" s="130" t="inlineStr">
        <is>
          <t>DFO</t>
        </is>
      </c>
      <c r="I5844" s="130" t="inlineStr">
        <is>
          <t>DFO</t>
        </is>
      </c>
      <c r="J5844" s="131" t="n">
        <v>4.859</v>
      </c>
      <c r="K5844" s="129" t="n">
        <v>2020</v>
      </c>
      <c r="L5844" s="120">
        <f>IF(VLOOKUP(H5844,'Cross-Page Data'!$D$4:$F$48,3,FALSE)="natural gas",VLOOKUP(G5844,'Cross-Page Data'!$I$4:$J$19,2,FALSE),IF(VLOOKUP(H5844,'Cross-Page Data'!$D$4:$F$48,3,FALSE)="solar",IF(G5844="PV","solar PV","solar thermal"),IF(VLOOKUP(H5844,'Cross-Page Data'!$D$4:$F$48,3,FALSE)="wind",VLOOKUP(G5844,'Cross-Page Data'!$I$4:$J$19,2,FALSE),IF(VLOOKUP(H5844,'Cross-Page Data'!$D$4:$F$48,3,FALSE)="hydro",VLOOKUP(G5844,'Cross-Page Data'!$I$4:$J$19,2,FALSE),VLOOKUP(H5844,'Cross-Page Data'!$D$4:$F$48,3,FALSE)))))</f>
        <v/>
      </c>
      <c r="M5844" s="120">
        <f>IF(AND($P$2=FALSE,OR(F5844="Commercial NAICS Cogen",F5844="Industrial NAICS Cogen",F5844="NAICS-22 Cogen")),FALSE,IF(AND($P$3=FALSE,OR(F5844="Commercial NAICS Cogen",F5844="Commercial NAICS Non-Cogen",F5844="Industrial NAICS Cogen", F5844="industrial NAICS non-Cogen")),FALSE, TRUE))</f>
        <v/>
      </c>
    </row>
    <row r="5845">
      <c r="A5845" s="129" t="n">
        <v>99999</v>
      </c>
      <c r="B5845" s="130" t="inlineStr">
        <is>
          <t>State-Fuel Level Increment</t>
        </is>
      </c>
      <c r="C5845" s="130" t="inlineStr">
        <is>
          <t>State-Fuel Level Increment</t>
        </is>
      </c>
      <c r="D5845" s="129" t="n">
        <v>99999</v>
      </c>
      <c r="E5845" s="130" t="inlineStr">
        <is>
          <t>IN</t>
        </is>
      </c>
      <c r="F5845" s="130" t="inlineStr">
        <is>
          <t>Electric Utility</t>
        </is>
      </c>
      <c r="G5845" s="130" t="inlineStr">
        <is>
          <t>IC</t>
        </is>
      </c>
      <c r="H5845" s="130" t="inlineStr">
        <is>
          <t>DFO</t>
        </is>
      </c>
      <c r="I5845" s="130" t="inlineStr">
        <is>
          <t>DFO</t>
        </is>
      </c>
      <c r="J5845" s="131" t="n">
        <v>270.43</v>
      </c>
      <c r="K5845" s="129" t="n">
        <v>2020</v>
      </c>
      <c r="L5845" s="120">
        <f>IF(VLOOKUP(H5845,'Cross-Page Data'!$D$4:$F$48,3,FALSE)="natural gas",VLOOKUP(G5845,'Cross-Page Data'!$I$4:$J$19,2,FALSE),IF(VLOOKUP(H5845,'Cross-Page Data'!$D$4:$F$48,3,FALSE)="solar",IF(G5845="PV","solar PV","solar thermal"),IF(VLOOKUP(H5845,'Cross-Page Data'!$D$4:$F$48,3,FALSE)="wind",VLOOKUP(G5845,'Cross-Page Data'!$I$4:$J$19,2,FALSE),IF(VLOOKUP(H5845,'Cross-Page Data'!$D$4:$F$48,3,FALSE)="hydro",VLOOKUP(G5845,'Cross-Page Data'!$I$4:$J$19,2,FALSE),VLOOKUP(H5845,'Cross-Page Data'!$D$4:$F$48,3,FALSE)))))</f>
        <v/>
      </c>
      <c r="M5845" s="120">
        <f>IF(AND($P$2=FALSE,OR(F5845="Commercial NAICS Cogen",F5845="Industrial NAICS Cogen",F5845="NAICS-22 Cogen")),FALSE,IF(AND($P$3=FALSE,OR(F5845="Commercial NAICS Cogen",F5845="Commercial NAICS Non-Cogen",F5845="Industrial NAICS Cogen", F5845="industrial NAICS non-Cogen")),FALSE, TRUE))</f>
        <v/>
      </c>
    </row>
    <row r="5846">
      <c r="A5846" s="129" t="n">
        <v>99999</v>
      </c>
      <c r="B5846" s="130" t="inlineStr">
        <is>
          <t>State-Fuel Level Increment</t>
        </is>
      </c>
      <c r="C5846" s="130" t="inlineStr">
        <is>
          <t>State-Fuel Level Increment</t>
        </is>
      </c>
      <c r="D5846" s="129" t="n">
        <v>99999</v>
      </c>
      <c r="E5846" s="130" t="inlineStr">
        <is>
          <t>IN</t>
        </is>
      </c>
      <c r="F5846" s="130" t="inlineStr">
        <is>
          <t>Industrial NAICS Non-Cogen</t>
        </is>
      </c>
      <c r="G5846" s="130" t="inlineStr">
        <is>
          <t>IC</t>
        </is>
      </c>
      <c r="H5846" s="130" t="inlineStr">
        <is>
          <t>DFO</t>
        </is>
      </c>
      <c r="I5846" s="130" t="inlineStr">
        <is>
          <t>DFO</t>
        </is>
      </c>
      <c r="J5846" s="131" t="n">
        <v>0</v>
      </c>
      <c r="K5846" s="129" t="n">
        <v>2020</v>
      </c>
      <c r="L5846" s="120">
        <f>IF(VLOOKUP(H5846,'Cross-Page Data'!$D$4:$F$48,3,FALSE)="natural gas",VLOOKUP(G5846,'Cross-Page Data'!$I$4:$J$19,2,FALSE),IF(VLOOKUP(H5846,'Cross-Page Data'!$D$4:$F$48,3,FALSE)="solar",IF(G5846="PV","solar PV","solar thermal"),IF(VLOOKUP(H5846,'Cross-Page Data'!$D$4:$F$48,3,FALSE)="wind",VLOOKUP(G5846,'Cross-Page Data'!$I$4:$J$19,2,FALSE),IF(VLOOKUP(H5846,'Cross-Page Data'!$D$4:$F$48,3,FALSE)="hydro",VLOOKUP(G5846,'Cross-Page Data'!$I$4:$J$19,2,FALSE),VLOOKUP(H5846,'Cross-Page Data'!$D$4:$F$48,3,FALSE)))))</f>
        <v/>
      </c>
      <c r="M5846" s="120">
        <f>IF(AND($P$2=FALSE,OR(F5846="Commercial NAICS Cogen",F5846="Industrial NAICS Cogen",F5846="NAICS-22 Cogen")),FALSE,IF(AND($P$3=FALSE,OR(F5846="Commercial NAICS Cogen",F5846="Commercial NAICS Non-Cogen",F5846="Industrial NAICS Cogen", F5846="industrial NAICS non-Cogen")),FALSE, TRUE))</f>
        <v/>
      </c>
    </row>
    <row r="5847">
      <c r="A5847" s="129" t="n">
        <v>99999</v>
      </c>
      <c r="B5847" s="130" t="inlineStr">
        <is>
          <t>State-Fuel Level Increment</t>
        </is>
      </c>
      <c r="C5847" s="130" t="inlineStr">
        <is>
          <t>State-Fuel Level Increment</t>
        </is>
      </c>
      <c r="D5847" s="129" t="n">
        <v>99999</v>
      </c>
      <c r="E5847" s="130" t="inlineStr">
        <is>
          <t>KS</t>
        </is>
      </c>
      <c r="F5847" s="130" t="inlineStr">
        <is>
          <t>Electric Utility</t>
        </is>
      </c>
      <c r="G5847" s="130" t="inlineStr">
        <is>
          <t>IC</t>
        </is>
      </c>
      <c r="H5847" s="130" t="inlineStr">
        <is>
          <t>DFO</t>
        </is>
      </c>
      <c r="I5847" s="130" t="inlineStr">
        <is>
          <t>DFO</t>
        </is>
      </c>
      <c r="J5847" s="131" t="n">
        <v>7029.561</v>
      </c>
      <c r="K5847" s="129" t="n">
        <v>2020</v>
      </c>
      <c r="L5847" s="120">
        <f>IF(VLOOKUP(H5847,'Cross-Page Data'!$D$4:$F$48,3,FALSE)="natural gas",VLOOKUP(G5847,'Cross-Page Data'!$I$4:$J$19,2,FALSE),IF(VLOOKUP(H5847,'Cross-Page Data'!$D$4:$F$48,3,FALSE)="solar",IF(G5847="PV","solar PV","solar thermal"),IF(VLOOKUP(H5847,'Cross-Page Data'!$D$4:$F$48,3,FALSE)="wind",VLOOKUP(G5847,'Cross-Page Data'!$I$4:$J$19,2,FALSE),IF(VLOOKUP(H5847,'Cross-Page Data'!$D$4:$F$48,3,FALSE)="hydro",VLOOKUP(G5847,'Cross-Page Data'!$I$4:$J$19,2,FALSE),VLOOKUP(H5847,'Cross-Page Data'!$D$4:$F$48,3,FALSE)))))</f>
        <v/>
      </c>
      <c r="M5847" s="120">
        <f>IF(AND($P$2=FALSE,OR(F5847="Commercial NAICS Cogen",F5847="Industrial NAICS Cogen",F5847="NAICS-22 Cogen")),FALSE,IF(AND($P$3=FALSE,OR(F5847="Commercial NAICS Cogen",F5847="Commercial NAICS Non-Cogen",F5847="Industrial NAICS Cogen", F5847="industrial NAICS non-Cogen")),FALSE, TRUE))</f>
        <v/>
      </c>
    </row>
    <row r="5848">
      <c r="A5848" s="129" t="n">
        <v>99999</v>
      </c>
      <c r="B5848" s="130" t="inlineStr">
        <is>
          <t>State-Fuel Level Increment</t>
        </is>
      </c>
      <c r="C5848" s="130" t="inlineStr">
        <is>
          <t>State-Fuel Level Increment</t>
        </is>
      </c>
      <c r="D5848" s="129" t="n">
        <v>99999</v>
      </c>
      <c r="E5848" s="130" t="inlineStr">
        <is>
          <t>KS</t>
        </is>
      </c>
      <c r="F5848" s="130" t="inlineStr">
        <is>
          <t>Electric Utility</t>
        </is>
      </c>
      <c r="G5848" s="130" t="inlineStr">
        <is>
          <t>IC</t>
        </is>
      </c>
      <c r="H5848" s="130" t="inlineStr">
        <is>
          <t>DFO</t>
        </is>
      </c>
      <c r="I5848" s="130" t="inlineStr">
        <is>
          <t>DFO</t>
        </is>
      </c>
      <c r="J5848" s="131" t="n">
        <v>27.994</v>
      </c>
      <c r="K5848" s="129" t="n">
        <v>2020</v>
      </c>
      <c r="L5848" s="120">
        <f>IF(VLOOKUP(H5848,'Cross-Page Data'!$D$4:$F$48,3,FALSE)="natural gas",VLOOKUP(G5848,'Cross-Page Data'!$I$4:$J$19,2,FALSE),IF(VLOOKUP(H5848,'Cross-Page Data'!$D$4:$F$48,3,FALSE)="solar",IF(G5848="PV","solar PV","solar thermal"),IF(VLOOKUP(H5848,'Cross-Page Data'!$D$4:$F$48,3,FALSE)="wind",VLOOKUP(G5848,'Cross-Page Data'!$I$4:$J$19,2,FALSE),IF(VLOOKUP(H5848,'Cross-Page Data'!$D$4:$F$48,3,FALSE)="hydro",VLOOKUP(G5848,'Cross-Page Data'!$I$4:$J$19,2,FALSE),VLOOKUP(H5848,'Cross-Page Data'!$D$4:$F$48,3,FALSE)))))</f>
        <v/>
      </c>
      <c r="M5848" s="120">
        <f>IF(AND($P$2=FALSE,OR(F5848="Commercial NAICS Cogen",F5848="Industrial NAICS Cogen",F5848="NAICS-22 Cogen")),FALSE,IF(AND($P$3=FALSE,OR(F5848="Commercial NAICS Cogen",F5848="Commercial NAICS Non-Cogen",F5848="Industrial NAICS Cogen", F5848="industrial NAICS non-Cogen")),FALSE, TRUE))</f>
        <v/>
      </c>
    </row>
    <row r="5849">
      <c r="A5849" s="129" t="n">
        <v>99999</v>
      </c>
      <c r="B5849" s="130" t="inlineStr">
        <is>
          <t>State-Fuel Level Increment</t>
        </is>
      </c>
      <c r="C5849" s="130" t="inlineStr">
        <is>
          <t>State-Fuel Level Increment</t>
        </is>
      </c>
      <c r="D5849" s="129" t="n">
        <v>99999</v>
      </c>
      <c r="E5849" s="130" t="inlineStr">
        <is>
          <t>KY</t>
        </is>
      </c>
      <c r="F5849" s="130" t="inlineStr">
        <is>
          <t>Electric Utility</t>
        </is>
      </c>
      <c r="G5849" s="130" t="inlineStr">
        <is>
          <t>IC</t>
        </is>
      </c>
      <c r="H5849" s="130" t="inlineStr">
        <is>
          <t>DFO</t>
        </is>
      </c>
      <c r="I5849" s="130" t="inlineStr">
        <is>
          <t>DFO</t>
        </is>
      </c>
      <c r="J5849" s="131" t="n">
        <v>13.354</v>
      </c>
      <c r="K5849" s="129" t="n">
        <v>2020</v>
      </c>
      <c r="L5849" s="120">
        <f>IF(VLOOKUP(H5849,'Cross-Page Data'!$D$4:$F$48,3,FALSE)="natural gas",VLOOKUP(G5849,'Cross-Page Data'!$I$4:$J$19,2,FALSE),IF(VLOOKUP(H5849,'Cross-Page Data'!$D$4:$F$48,3,FALSE)="solar",IF(G5849="PV","solar PV","solar thermal"),IF(VLOOKUP(H5849,'Cross-Page Data'!$D$4:$F$48,3,FALSE)="wind",VLOOKUP(G5849,'Cross-Page Data'!$I$4:$J$19,2,FALSE),IF(VLOOKUP(H5849,'Cross-Page Data'!$D$4:$F$48,3,FALSE)="hydro",VLOOKUP(G5849,'Cross-Page Data'!$I$4:$J$19,2,FALSE),VLOOKUP(H5849,'Cross-Page Data'!$D$4:$F$48,3,FALSE)))))</f>
        <v/>
      </c>
      <c r="M5849" s="120">
        <f>IF(AND($P$2=FALSE,OR(F5849="Commercial NAICS Cogen",F5849="Industrial NAICS Cogen",F5849="NAICS-22 Cogen")),FALSE,IF(AND($P$3=FALSE,OR(F5849="Commercial NAICS Cogen",F5849="Commercial NAICS Non-Cogen",F5849="Industrial NAICS Cogen", F5849="industrial NAICS non-Cogen")),FALSE, TRUE))</f>
        <v/>
      </c>
    </row>
    <row r="5850">
      <c r="A5850" s="129" t="n">
        <v>99999</v>
      </c>
      <c r="B5850" s="130" t="inlineStr">
        <is>
          <t>State-Fuel Level Increment</t>
        </is>
      </c>
      <c r="C5850" s="130" t="inlineStr">
        <is>
          <t>State-Fuel Level Increment</t>
        </is>
      </c>
      <c r="D5850" s="129" t="n">
        <v>99999</v>
      </c>
      <c r="E5850" s="130" t="inlineStr">
        <is>
          <t>LA</t>
        </is>
      </c>
      <c r="F5850" s="130" t="inlineStr">
        <is>
          <t>Electric Utility</t>
        </is>
      </c>
      <c r="G5850" s="130" t="inlineStr">
        <is>
          <t>IC</t>
        </is>
      </c>
      <c r="H5850" s="130" t="inlineStr">
        <is>
          <t>DFO</t>
        </is>
      </c>
      <c r="I5850" s="130" t="inlineStr">
        <is>
          <t>DFO</t>
        </is>
      </c>
      <c r="J5850" s="131" t="n">
        <v>0</v>
      </c>
      <c r="K5850" s="129" t="n">
        <v>2020</v>
      </c>
      <c r="L5850" s="120">
        <f>IF(VLOOKUP(H5850,'Cross-Page Data'!$D$4:$F$48,3,FALSE)="natural gas",VLOOKUP(G5850,'Cross-Page Data'!$I$4:$J$19,2,FALSE),IF(VLOOKUP(H5850,'Cross-Page Data'!$D$4:$F$48,3,FALSE)="solar",IF(G5850="PV","solar PV","solar thermal"),IF(VLOOKUP(H5850,'Cross-Page Data'!$D$4:$F$48,3,FALSE)="wind",VLOOKUP(G5850,'Cross-Page Data'!$I$4:$J$19,2,FALSE),IF(VLOOKUP(H5850,'Cross-Page Data'!$D$4:$F$48,3,FALSE)="hydro",VLOOKUP(G5850,'Cross-Page Data'!$I$4:$J$19,2,FALSE),VLOOKUP(H5850,'Cross-Page Data'!$D$4:$F$48,3,FALSE)))))</f>
        <v/>
      </c>
      <c r="M5850" s="120">
        <f>IF(AND($P$2=FALSE,OR(F5850="Commercial NAICS Cogen",F5850="Industrial NAICS Cogen",F5850="NAICS-22 Cogen")),FALSE,IF(AND($P$3=FALSE,OR(F5850="Commercial NAICS Cogen",F5850="Commercial NAICS Non-Cogen",F5850="Industrial NAICS Cogen", F5850="industrial NAICS non-Cogen")),FALSE, TRUE))</f>
        <v/>
      </c>
    </row>
    <row r="5851">
      <c r="A5851" s="129" t="n">
        <v>99999</v>
      </c>
      <c r="B5851" s="130" t="inlineStr">
        <is>
          <t>State-Fuel Level Increment</t>
        </is>
      </c>
      <c r="C5851" s="130" t="inlineStr">
        <is>
          <t>State-Fuel Level Increment</t>
        </is>
      </c>
      <c r="D5851" s="129" t="n">
        <v>99999</v>
      </c>
      <c r="E5851" s="130" t="inlineStr">
        <is>
          <t>MA</t>
        </is>
      </c>
      <c r="F5851" s="130" t="inlineStr">
        <is>
          <t>Electric Utility</t>
        </is>
      </c>
      <c r="G5851" s="130" t="inlineStr">
        <is>
          <t>IC</t>
        </is>
      </c>
      <c r="H5851" s="130" t="inlineStr">
        <is>
          <t>DFO</t>
        </is>
      </c>
      <c r="I5851" s="130" t="inlineStr">
        <is>
          <t>DFO</t>
        </is>
      </c>
      <c r="J5851" s="131" t="n">
        <v>1361.132</v>
      </c>
      <c r="K5851" s="129" t="n">
        <v>2020</v>
      </c>
      <c r="L5851" s="120">
        <f>IF(VLOOKUP(H5851,'Cross-Page Data'!$D$4:$F$48,3,FALSE)="natural gas",VLOOKUP(G5851,'Cross-Page Data'!$I$4:$J$19,2,FALSE),IF(VLOOKUP(H5851,'Cross-Page Data'!$D$4:$F$48,3,FALSE)="solar",IF(G5851="PV","solar PV","solar thermal"),IF(VLOOKUP(H5851,'Cross-Page Data'!$D$4:$F$48,3,FALSE)="wind",VLOOKUP(G5851,'Cross-Page Data'!$I$4:$J$19,2,FALSE),IF(VLOOKUP(H5851,'Cross-Page Data'!$D$4:$F$48,3,FALSE)="hydro",VLOOKUP(G5851,'Cross-Page Data'!$I$4:$J$19,2,FALSE),VLOOKUP(H5851,'Cross-Page Data'!$D$4:$F$48,3,FALSE)))))</f>
        <v/>
      </c>
      <c r="M5851" s="120">
        <f>IF(AND($P$2=FALSE,OR(F5851="Commercial NAICS Cogen",F5851="Industrial NAICS Cogen",F5851="NAICS-22 Cogen")),FALSE,IF(AND($P$3=FALSE,OR(F5851="Commercial NAICS Cogen",F5851="Commercial NAICS Non-Cogen",F5851="Industrial NAICS Cogen", F5851="industrial NAICS non-Cogen")),FALSE, TRUE))</f>
        <v/>
      </c>
    </row>
    <row r="5852">
      <c r="A5852" s="129" t="n">
        <v>99999</v>
      </c>
      <c r="B5852" s="130" t="inlineStr">
        <is>
          <t>State-Fuel Level Increment</t>
        </is>
      </c>
      <c r="C5852" s="130" t="inlineStr">
        <is>
          <t>State-Fuel Level Increment</t>
        </is>
      </c>
      <c r="D5852" s="129" t="n">
        <v>99999</v>
      </c>
      <c r="E5852" s="130" t="inlineStr">
        <is>
          <t>MA</t>
        </is>
      </c>
      <c r="F5852" s="130" t="inlineStr">
        <is>
          <t>NAICS-22 Non-Cogen</t>
        </is>
      </c>
      <c r="G5852" s="130" t="inlineStr">
        <is>
          <t>IC</t>
        </is>
      </c>
      <c r="H5852" s="130" t="inlineStr">
        <is>
          <t>DFO</t>
        </is>
      </c>
      <c r="I5852" s="130" t="inlineStr">
        <is>
          <t>DFO</t>
        </is>
      </c>
      <c r="J5852" s="131" t="n">
        <v>1077.704</v>
      </c>
      <c r="K5852" s="129" t="n">
        <v>2020</v>
      </c>
      <c r="L5852" s="120">
        <f>IF(VLOOKUP(H5852,'Cross-Page Data'!$D$4:$F$48,3,FALSE)="natural gas",VLOOKUP(G5852,'Cross-Page Data'!$I$4:$J$19,2,FALSE),IF(VLOOKUP(H5852,'Cross-Page Data'!$D$4:$F$48,3,FALSE)="solar",IF(G5852="PV","solar PV","solar thermal"),IF(VLOOKUP(H5852,'Cross-Page Data'!$D$4:$F$48,3,FALSE)="wind",VLOOKUP(G5852,'Cross-Page Data'!$I$4:$J$19,2,FALSE),IF(VLOOKUP(H5852,'Cross-Page Data'!$D$4:$F$48,3,FALSE)="hydro",VLOOKUP(G5852,'Cross-Page Data'!$I$4:$J$19,2,FALSE),VLOOKUP(H5852,'Cross-Page Data'!$D$4:$F$48,3,FALSE)))))</f>
        <v/>
      </c>
      <c r="M5852" s="120">
        <f>IF(AND($P$2=FALSE,OR(F5852="Commercial NAICS Cogen",F5852="Industrial NAICS Cogen",F5852="NAICS-22 Cogen")),FALSE,IF(AND($P$3=FALSE,OR(F5852="Commercial NAICS Cogen",F5852="Commercial NAICS Non-Cogen",F5852="Industrial NAICS Cogen", F5852="industrial NAICS non-Cogen")),FALSE, TRUE))</f>
        <v/>
      </c>
    </row>
    <row r="5853">
      <c r="A5853" s="129" t="n">
        <v>99999</v>
      </c>
      <c r="B5853" s="130" t="inlineStr">
        <is>
          <t>State-Fuel Level Increment</t>
        </is>
      </c>
      <c r="C5853" s="130" t="inlineStr">
        <is>
          <t>State-Fuel Level Increment</t>
        </is>
      </c>
      <c r="D5853" s="129" t="n">
        <v>99999</v>
      </c>
      <c r="E5853" s="130" t="inlineStr">
        <is>
          <t>MA</t>
        </is>
      </c>
      <c r="F5853" s="130" t="inlineStr">
        <is>
          <t>Commercial NAICS Cogen</t>
        </is>
      </c>
      <c r="G5853" s="130" t="inlineStr">
        <is>
          <t>IC</t>
        </is>
      </c>
      <c r="H5853" s="130" t="inlineStr">
        <is>
          <t>DFO</t>
        </is>
      </c>
      <c r="I5853" s="130" t="inlineStr">
        <is>
          <t>DFO</t>
        </is>
      </c>
      <c r="J5853" s="131" t="n">
        <v>2605.497</v>
      </c>
      <c r="K5853" s="129" t="n">
        <v>2020</v>
      </c>
      <c r="L5853" s="120">
        <f>IF(VLOOKUP(H5853,'Cross-Page Data'!$D$4:$F$48,3,FALSE)="natural gas",VLOOKUP(G5853,'Cross-Page Data'!$I$4:$J$19,2,FALSE),IF(VLOOKUP(H5853,'Cross-Page Data'!$D$4:$F$48,3,FALSE)="solar",IF(G5853="PV","solar PV","solar thermal"),IF(VLOOKUP(H5853,'Cross-Page Data'!$D$4:$F$48,3,FALSE)="wind",VLOOKUP(G5853,'Cross-Page Data'!$I$4:$J$19,2,FALSE),IF(VLOOKUP(H5853,'Cross-Page Data'!$D$4:$F$48,3,FALSE)="hydro",VLOOKUP(G5853,'Cross-Page Data'!$I$4:$J$19,2,FALSE),VLOOKUP(H5853,'Cross-Page Data'!$D$4:$F$48,3,FALSE)))))</f>
        <v/>
      </c>
      <c r="M5853" s="120">
        <f>IF(AND($P$2=FALSE,OR(F5853="Commercial NAICS Cogen",F5853="Industrial NAICS Cogen",F5853="NAICS-22 Cogen")),FALSE,IF(AND($P$3=FALSE,OR(F5853="Commercial NAICS Cogen",F5853="Commercial NAICS Non-Cogen",F5853="Industrial NAICS Cogen", F5853="industrial NAICS non-Cogen")),FALSE, TRUE))</f>
        <v/>
      </c>
    </row>
    <row r="5854">
      <c r="A5854" s="129" t="n">
        <v>99999</v>
      </c>
      <c r="B5854" s="130" t="inlineStr">
        <is>
          <t>State-Fuel Level Increment</t>
        </is>
      </c>
      <c r="C5854" s="130" t="inlineStr">
        <is>
          <t>State-Fuel Level Increment</t>
        </is>
      </c>
      <c r="D5854" s="129" t="n">
        <v>99999</v>
      </c>
      <c r="E5854" s="130" t="inlineStr">
        <is>
          <t>MD</t>
        </is>
      </c>
      <c r="F5854" s="130" t="inlineStr">
        <is>
          <t>Electric Utility</t>
        </is>
      </c>
      <c r="G5854" s="130" t="inlineStr">
        <is>
          <t>IC</t>
        </is>
      </c>
      <c r="H5854" s="130" t="inlineStr">
        <is>
          <t>DFO</t>
        </is>
      </c>
      <c r="I5854" s="130" t="inlineStr">
        <is>
          <t>DFO</t>
        </is>
      </c>
      <c r="J5854" s="131" t="n">
        <v>438.31</v>
      </c>
      <c r="K5854" s="129" t="n">
        <v>2020</v>
      </c>
      <c r="L5854" s="120">
        <f>IF(VLOOKUP(H5854,'Cross-Page Data'!$D$4:$F$48,3,FALSE)="natural gas",VLOOKUP(G5854,'Cross-Page Data'!$I$4:$J$19,2,FALSE),IF(VLOOKUP(H5854,'Cross-Page Data'!$D$4:$F$48,3,FALSE)="solar",IF(G5854="PV","solar PV","solar thermal"),IF(VLOOKUP(H5854,'Cross-Page Data'!$D$4:$F$48,3,FALSE)="wind",VLOOKUP(G5854,'Cross-Page Data'!$I$4:$J$19,2,FALSE),IF(VLOOKUP(H5854,'Cross-Page Data'!$D$4:$F$48,3,FALSE)="hydro",VLOOKUP(G5854,'Cross-Page Data'!$I$4:$J$19,2,FALSE),VLOOKUP(H5854,'Cross-Page Data'!$D$4:$F$48,3,FALSE)))))</f>
        <v/>
      </c>
      <c r="M5854" s="120">
        <f>IF(AND($P$2=FALSE,OR(F5854="Commercial NAICS Cogen",F5854="Industrial NAICS Cogen",F5854="NAICS-22 Cogen")),FALSE,IF(AND($P$3=FALSE,OR(F5854="Commercial NAICS Cogen",F5854="Commercial NAICS Non-Cogen",F5854="Industrial NAICS Cogen", F5854="industrial NAICS non-Cogen")),FALSE, TRUE))</f>
        <v/>
      </c>
    </row>
    <row r="5855">
      <c r="A5855" s="129" t="n">
        <v>99999</v>
      </c>
      <c r="B5855" s="130" t="inlineStr">
        <is>
          <t>State-Fuel Level Increment</t>
        </is>
      </c>
      <c r="C5855" s="130" t="inlineStr">
        <is>
          <t>State-Fuel Level Increment</t>
        </is>
      </c>
      <c r="D5855" s="129" t="n">
        <v>99999</v>
      </c>
      <c r="E5855" s="130" t="inlineStr">
        <is>
          <t>MD</t>
        </is>
      </c>
      <c r="F5855" s="130" t="inlineStr">
        <is>
          <t>NAICS-22 Non-Cogen</t>
        </is>
      </c>
      <c r="G5855" s="130" t="inlineStr">
        <is>
          <t>IC</t>
        </is>
      </c>
      <c r="H5855" s="130" t="inlineStr">
        <is>
          <t>DFO</t>
        </is>
      </c>
      <c r="I5855" s="130" t="inlineStr">
        <is>
          <t>DFO</t>
        </is>
      </c>
      <c r="J5855" s="131" t="n">
        <v>1200.533</v>
      </c>
      <c r="K5855" s="129" t="n">
        <v>2020</v>
      </c>
      <c r="L5855" s="120">
        <f>IF(VLOOKUP(H5855,'Cross-Page Data'!$D$4:$F$48,3,FALSE)="natural gas",VLOOKUP(G5855,'Cross-Page Data'!$I$4:$J$19,2,FALSE),IF(VLOOKUP(H5855,'Cross-Page Data'!$D$4:$F$48,3,FALSE)="solar",IF(G5855="PV","solar PV","solar thermal"),IF(VLOOKUP(H5855,'Cross-Page Data'!$D$4:$F$48,3,FALSE)="wind",VLOOKUP(G5855,'Cross-Page Data'!$I$4:$J$19,2,FALSE),IF(VLOOKUP(H5855,'Cross-Page Data'!$D$4:$F$48,3,FALSE)="hydro",VLOOKUP(G5855,'Cross-Page Data'!$I$4:$J$19,2,FALSE),VLOOKUP(H5855,'Cross-Page Data'!$D$4:$F$48,3,FALSE)))))</f>
        <v/>
      </c>
      <c r="M5855" s="120">
        <f>IF(AND($P$2=FALSE,OR(F5855="Commercial NAICS Cogen",F5855="Industrial NAICS Cogen",F5855="NAICS-22 Cogen")),FALSE,IF(AND($P$3=FALSE,OR(F5855="Commercial NAICS Cogen",F5855="Commercial NAICS Non-Cogen",F5855="Industrial NAICS Cogen", F5855="industrial NAICS non-Cogen")),FALSE, TRUE))</f>
        <v/>
      </c>
    </row>
    <row r="5856">
      <c r="A5856" s="129" t="n">
        <v>99999</v>
      </c>
      <c r="B5856" s="130" t="inlineStr">
        <is>
          <t>State-Fuel Level Increment</t>
        </is>
      </c>
      <c r="C5856" s="130" t="inlineStr">
        <is>
          <t>State-Fuel Level Increment</t>
        </is>
      </c>
      <c r="D5856" s="129" t="n">
        <v>99999</v>
      </c>
      <c r="E5856" s="130" t="inlineStr">
        <is>
          <t>MD</t>
        </is>
      </c>
      <c r="F5856" s="130" t="inlineStr">
        <is>
          <t>Commercial NAICS Cogen</t>
        </is>
      </c>
      <c r="G5856" s="130" t="inlineStr">
        <is>
          <t>IC</t>
        </is>
      </c>
      <c r="H5856" s="130" t="inlineStr">
        <is>
          <t>DFO</t>
        </is>
      </c>
      <c r="I5856" s="130" t="inlineStr">
        <is>
          <t>DFO</t>
        </is>
      </c>
      <c r="J5856" s="131" t="n">
        <v>6.524</v>
      </c>
      <c r="K5856" s="129" t="n">
        <v>2020</v>
      </c>
      <c r="L5856" s="120">
        <f>IF(VLOOKUP(H5856,'Cross-Page Data'!$D$4:$F$48,3,FALSE)="natural gas",VLOOKUP(G5856,'Cross-Page Data'!$I$4:$J$19,2,FALSE),IF(VLOOKUP(H5856,'Cross-Page Data'!$D$4:$F$48,3,FALSE)="solar",IF(G5856="PV","solar PV","solar thermal"),IF(VLOOKUP(H5856,'Cross-Page Data'!$D$4:$F$48,3,FALSE)="wind",VLOOKUP(G5856,'Cross-Page Data'!$I$4:$J$19,2,FALSE),IF(VLOOKUP(H5856,'Cross-Page Data'!$D$4:$F$48,3,FALSE)="hydro",VLOOKUP(G5856,'Cross-Page Data'!$I$4:$J$19,2,FALSE),VLOOKUP(H5856,'Cross-Page Data'!$D$4:$F$48,3,FALSE)))))</f>
        <v/>
      </c>
      <c r="M5856" s="120">
        <f>IF(AND($P$2=FALSE,OR(F5856="Commercial NAICS Cogen",F5856="Industrial NAICS Cogen",F5856="NAICS-22 Cogen")),FALSE,IF(AND($P$3=FALSE,OR(F5856="Commercial NAICS Cogen",F5856="Commercial NAICS Non-Cogen",F5856="Industrial NAICS Cogen", F5856="industrial NAICS non-Cogen")),FALSE, TRUE))</f>
        <v/>
      </c>
    </row>
    <row r="5857">
      <c r="A5857" s="129" t="n">
        <v>99999</v>
      </c>
      <c r="B5857" s="130" t="inlineStr">
        <is>
          <t>State-Fuel Level Increment</t>
        </is>
      </c>
      <c r="C5857" s="130" t="inlineStr">
        <is>
          <t>State-Fuel Level Increment</t>
        </is>
      </c>
      <c r="D5857" s="129" t="n">
        <v>99999</v>
      </c>
      <c r="E5857" s="130" t="inlineStr">
        <is>
          <t>ME</t>
        </is>
      </c>
      <c r="F5857" s="130" t="inlineStr">
        <is>
          <t>NAICS-22 Non-Cogen</t>
        </is>
      </c>
      <c r="G5857" s="130" t="inlineStr">
        <is>
          <t>IC</t>
        </is>
      </c>
      <c r="H5857" s="130" t="inlineStr">
        <is>
          <t>DFO</t>
        </is>
      </c>
      <c r="I5857" s="130" t="inlineStr">
        <is>
          <t>DFO</t>
        </is>
      </c>
      <c r="J5857" s="131" t="n">
        <v>0</v>
      </c>
      <c r="K5857" s="129" t="n">
        <v>2020</v>
      </c>
      <c r="L5857" s="120">
        <f>IF(VLOOKUP(H5857,'Cross-Page Data'!$D$4:$F$48,3,FALSE)="natural gas",VLOOKUP(G5857,'Cross-Page Data'!$I$4:$J$19,2,FALSE),IF(VLOOKUP(H5857,'Cross-Page Data'!$D$4:$F$48,3,FALSE)="solar",IF(G5857="PV","solar PV","solar thermal"),IF(VLOOKUP(H5857,'Cross-Page Data'!$D$4:$F$48,3,FALSE)="wind",VLOOKUP(G5857,'Cross-Page Data'!$I$4:$J$19,2,FALSE),IF(VLOOKUP(H5857,'Cross-Page Data'!$D$4:$F$48,3,FALSE)="hydro",VLOOKUP(G5857,'Cross-Page Data'!$I$4:$J$19,2,FALSE),VLOOKUP(H5857,'Cross-Page Data'!$D$4:$F$48,3,FALSE)))))</f>
        <v/>
      </c>
      <c r="M5857" s="120">
        <f>IF(AND($P$2=FALSE,OR(F5857="Commercial NAICS Cogen",F5857="Industrial NAICS Cogen",F5857="NAICS-22 Cogen")),FALSE,IF(AND($P$3=FALSE,OR(F5857="Commercial NAICS Cogen",F5857="Commercial NAICS Non-Cogen",F5857="Industrial NAICS Cogen", F5857="industrial NAICS non-Cogen")),FALSE, TRUE))</f>
        <v/>
      </c>
    </row>
    <row r="5858">
      <c r="A5858" s="129" t="n">
        <v>99999</v>
      </c>
      <c r="B5858" s="130" t="inlineStr">
        <is>
          <t>State-Fuel Level Increment</t>
        </is>
      </c>
      <c r="C5858" s="130" t="inlineStr">
        <is>
          <t>State-Fuel Level Increment</t>
        </is>
      </c>
      <c r="D5858" s="129" t="n">
        <v>99999</v>
      </c>
      <c r="E5858" s="130" t="inlineStr">
        <is>
          <t>ME</t>
        </is>
      </c>
      <c r="F5858" s="130" t="inlineStr">
        <is>
          <t>Industrial NAICS Cogen</t>
        </is>
      </c>
      <c r="G5858" s="130" t="inlineStr">
        <is>
          <t>IC</t>
        </is>
      </c>
      <c r="H5858" s="130" t="inlineStr">
        <is>
          <t>DFO</t>
        </is>
      </c>
      <c r="I5858" s="130" t="inlineStr">
        <is>
          <t>DFO</t>
        </is>
      </c>
      <c r="J5858" s="131" t="n">
        <v>25.136</v>
      </c>
      <c r="K5858" s="129" t="n">
        <v>2020</v>
      </c>
      <c r="L5858" s="120">
        <f>IF(VLOOKUP(H5858,'Cross-Page Data'!$D$4:$F$48,3,FALSE)="natural gas",VLOOKUP(G5858,'Cross-Page Data'!$I$4:$J$19,2,FALSE),IF(VLOOKUP(H5858,'Cross-Page Data'!$D$4:$F$48,3,FALSE)="solar",IF(G5858="PV","solar PV","solar thermal"),IF(VLOOKUP(H5858,'Cross-Page Data'!$D$4:$F$48,3,FALSE)="wind",VLOOKUP(G5858,'Cross-Page Data'!$I$4:$J$19,2,FALSE),IF(VLOOKUP(H5858,'Cross-Page Data'!$D$4:$F$48,3,FALSE)="hydro",VLOOKUP(G5858,'Cross-Page Data'!$I$4:$J$19,2,FALSE),VLOOKUP(H5858,'Cross-Page Data'!$D$4:$F$48,3,FALSE)))))</f>
        <v/>
      </c>
      <c r="M5858" s="120">
        <f>IF(AND($P$2=FALSE,OR(F5858="Commercial NAICS Cogen",F5858="Industrial NAICS Cogen",F5858="NAICS-22 Cogen")),FALSE,IF(AND($P$3=FALSE,OR(F5858="Commercial NAICS Cogen",F5858="Commercial NAICS Non-Cogen",F5858="Industrial NAICS Cogen", F5858="industrial NAICS non-Cogen")),FALSE, TRUE))</f>
        <v/>
      </c>
    </row>
    <row r="5859">
      <c r="A5859" s="129" t="n">
        <v>99999</v>
      </c>
      <c r="B5859" s="130" t="inlineStr">
        <is>
          <t>State-Fuel Level Increment</t>
        </is>
      </c>
      <c r="C5859" s="130" t="inlineStr">
        <is>
          <t>State-Fuel Level Increment</t>
        </is>
      </c>
      <c r="D5859" s="129" t="n">
        <v>99999</v>
      </c>
      <c r="E5859" s="130" t="inlineStr">
        <is>
          <t>MI</t>
        </is>
      </c>
      <c r="F5859" s="130" t="inlineStr">
        <is>
          <t>Electric Utility</t>
        </is>
      </c>
      <c r="G5859" s="130" t="inlineStr">
        <is>
          <t>IC</t>
        </is>
      </c>
      <c r="H5859" s="130" t="inlineStr">
        <is>
          <t>DFO</t>
        </is>
      </c>
      <c r="I5859" s="130" t="inlineStr">
        <is>
          <t>DFO</t>
        </is>
      </c>
      <c r="J5859" s="131" t="n">
        <v>5361.126</v>
      </c>
      <c r="K5859" s="129" t="n">
        <v>2020</v>
      </c>
      <c r="L5859" s="120">
        <f>IF(VLOOKUP(H5859,'Cross-Page Data'!$D$4:$F$48,3,FALSE)="natural gas",VLOOKUP(G5859,'Cross-Page Data'!$I$4:$J$19,2,FALSE),IF(VLOOKUP(H5859,'Cross-Page Data'!$D$4:$F$48,3,FALSE)="solar",IF(G5859="PV","solar PV","solar thermal"),IF(VLOOKUP(H5859,'Cross-Page Data'!$D$4:$F$48,3,FALSE)="wind",VLOOKUP(G5859,'Cross-Page Data'!$I$4:$J$19,2,FALSE),IF(VLOOKUP(H5859,'Cross-Page Data'!$D$4:$F$48,3,FALSE)="hydro",VLOOKUP(G5859,'Cross-Page Data'!$I$4:$J$19,2,FALSE),VLOOKUP(H5859,'Cross-Page Data'!$D$4:$F$48,3,FALSE)))))</f>
        <v/>
      </c>
      <c r="M5859" s="120">
        <f>IF(AND($P$2=FALSE,OR(F5859="Commercial NAICS Cogen",F5859="Industrial NAICS Cogen",F5859="NAICS-22 Cogen")),FALSE,IF(AND($P$3=FALSE,OR(F5859="Commercial NAICS Cogen",F5859="Commercial NAICS Non-Cogen",F5859="Industrial NAICS Cogen", F5859="industrial NAICS non-Cogen")),FALSE, TRUE))</f>
        <v/>
      </c>
    </row>
    <row r="5860">
      <c r="A5860" s="129" t="n">
        <v>99999</v>
      </c>
      <c r="B5860" s="130" t="inlineStr">
        <is>
          <t>State-Fuel Level Increment</t>
        </is>
      </c>
      <c r="C5860" s="130" t="inlineStr">
        <is>
          <t>State-Fuel Level Increment</t>
        </is>
      </c>
      <c r="D5860" s="129" t="n">
        <v>99999</v>
      </c>
      <c r="E5860" s="130" t="inlineStr">
        <is>
          <t>MI</t>
        </is>
      </c>
      <c r="F5860" s="130" t="inlineStr">
        <is>
          <t>Commercial NAICS Non-Cogen</t>
        </is>
      </c>
      <c r="G5860" s="130" t="inlineStr">
        <is>
          <t>IC</t>
        </is>
      </c>
      <c r="H5860" s="130" t="inlineStr">
        <is>
          <t>DFO</t>
        </is>
      </c>
      <c r="I5860" s="130" t="inlineStr">
        <is>
          <t>DFO</t>
        </is>
      </c>
      <c r="J5860" s="131" t="n">
        <v>16.495</v>
      </c>
      <c r="K5860" s="129" t="n">
        <v>2020</v>
      </c>
      <c r="L5860" s="120">
        <f>IF(VLOOKUP(H5860,'Cross-Page Data'!$D$4:$F$48,3,FALSE)="natural gas",VLOOKUP(G5860,'Cross-Page Data'!$I$4:$J$19,2,FALSE),IF(VLOOKUP(H5860,'Cross-Page Data'!$D$4:$F$48,3,FALSE)="solar",IF(G5860="PV","solar PV","solar thermal"),IF(VLOOKUP(H5860,'Cross-Page Data'!$D$4:$F$48,3,FALSE)="wind",VLOOKUP(G5860,'Cross-Page Data'!$I$4:$J$19,2,FALSE),IF(VLOOKUP(H5860,'Cross-Page Data'!$D$4:$F$48,3,FALSE)="hydro",VLOOKUP(G5860,'Cross-Page Data'!$I$4:$J$19,2,FALSE),VLOOKUP(H5860,'Cross-Page Data'!$D$4:$F$48,3,FALSE)))))</f>
        <v/>
      </c>
      <c r="M5860" s="120">
        <f>IF(AND($P$2=FALSE,OR(F5860="Commercial NAICS Cogen",F5860="Industrial NAICS Cogen",F5860="NAICS-22 Cogen")),FALSE,IF(AND($P$3=FALSE,OR(F5860="Commercial NAICS Cogen",F5860="Commercial NAICS Non-Cogen",F5860="Industrial NAICS Cogen", F5860="industrial NAICS non-Cogen")),FALSE, TRUE))</f>
        <v/>
      </c>
    </row>
    <row r="5861">
      <c r="A5861" s="129" t="n">
        <v>99999</v>
      </c>
      <c r="B5861" s="130" t="inlineStr">
        <is>
          <t>State-Fuel Level Increment</t>
        </is>
      </c>
      <c r="C5861" s="130" t="inlineStr">
        <is>
          <t>State-Fuel Level Increment</t>
        </is>
      </c>
      <c r="D5861" s="129" t="n">
        <v>99999</v>
      </c>
      <c r="E5861" s="130" t="inlineStr">
        <is>
          <t>MN</t>
        </is>
      </c>
      <c r="F5861" s="130" t="inlineStr">
        <is>
          <t>Electric Utility</t>
        </is>
      </c>
      <c r="G5861" s="130" t="inlineStr">
        <is>
          <t>IC</t>
        </is>
      </c>
      <c r="H5861" s="130" t="inlineStr">
        <is>
          <t>DFO</t>
        </is>
      </c>
      <c r="I5861" s="130" t="inlineStr">
        <is>
          <t>DFO</t>
        </is>
      </c>
      <c r="J5861" s="131" t="n">
        <v>5106.21</v>
      </c>
      <c r="K5861" s="129" t="n">
        <v>2020</v>
      </c>
      <c r="L5861" s="120">
        <f>IF(VLOOKUP(H5861,'Cross-Page Data'!$D$4:$F$48,3,FALSE)="natural gas",VLOOKUP(G5861,'Cross-Page Data'!$I$4:$J$19,2,FALSE),IF(VLOOKUP(H5861,'Cross-Page Data'!$D$4:$F$48,3,FALSE)="solar",IF(G5861="PV","solar PV","solar thermal"),IF(VLOOKUP(H5861,'Cross-Page Data'!$D$4:$F$48,3,FALSE)="wind",VLOOKUP(G5861,'Cross-Page Data'!$I$4:$J$19,2,FALSE),IF(VLOOKUP(H5861,'Cross-Page Data'!$D$4:$F$48,3,FALSE)="hydro",VLOOKUP(G5861,'Cross-Page Data'!$I$4:$J$19,2,FALSE),VLOOKUP(H5861,'Cross-Page Data'!$D$4:$F$48,3,FALSE)))))</f>
        <v/>
      </c>
      <c r="M5861" s="120">
        <f>IF(AND($P$2=FALSE,OR(F5861="Commercial NAICS Cogen",F5861="Industrial NAICS Cogen",F5861="NAICS-22 Cogen")),FALSE,IF(AND($P$3=FALSE,OR(F5861="Commercial NAICS Cogen",F5861="Commercial NAICS Non-Cogen",F5861="Industrial NAICS Cogen", F5861="industrial NAICS non-Cogen")),FALSE, TRUE))</f>
        <v/>
      </c>
    </row>
    <row r="5862">
      <c r="A5862" s="129" t="n">
        <v>99999</v>
      </c>
      <c r="B5862" s="130" t="inlineStr">
        <is>
          <t>State-Fuel Level Increment</t>
        </is>
      </c>
      <c r="C5862" s="130" t="inlineStr">
        <is>
          <t>State-Fuel Level Increment</t>
        </is>
      </c>
      <c r="D5862" s="129" t="n">
        <v>99999</v>
      </c>
      <c r="E5862" s="130" t="inlineStr">
        <is>
          <t>MN</t>
        </is>
      </c>
      <c r="F5862" s="130" t="inlineStr">
        <is>
          <t>NAICS-22 Non-Cogen</t>
        </is>
      </c>
      <c r="G5862" s="130" t="inlineStr">
        <is>
          <t>IC</t>
        </is>
      </c>
      <c r="H5862" s="130" t="inlineStr">
        <is>
          <t>DFO</t>
        </is>
      </c>
      <c r="I5862" s="130" t="inlineStr">
        <is>
          <t>DFO</t>
        </is>
      </c>
      <c r="J5862" s="131" t="n">
        <v>54.985</v>
      </c>
      <c r="K5862" s="129" t="n">
        <v>2020</v>
      </c>
      <c r="L5862" s="120">
        <f>IF(VLOOKUP(H5862,'Cross-Page Data'!$D$4:$F$48,3,FALSE)="natural gas",VLOOKUP(G5862,'Cross-Page Data'!$I$4:$J$19,2,FALSE),IF(VLOOKUP(H5862,'Cross-Page Data'!$D$4:$F$48,3,FALSE)="solar",IF(G5862="PV","solar PV","solar thermal"),IF(VLOOKUP(H5862,'Cross-Page Data'!$D$4:$F$48,3,FALSE)="wind",VLOOKUP(G5862,'Cross-Page Data'!$I$4:$J$19,2,FALSE),IF(VLOOKUP(H5862,'Cross-Page Data'!$D$4:$F$48,3,FALSE)="hydro",VLOOKUP(G5862,'Cross-Page Data'!$I$4:$J$19,2,FALSE),VLOOKUP(H5862,'Cross-Page Data'!$D$4:$F$48,3,FALSE)))))</f>
        <v/>
      </c>
      <c r="M5862" s="120">
        <f>IF(AND($P$2=FALSE,OR(F5862="Commercial NAICS Cogen",F5862="Industrial NAICS Cogen",F5862="NAICS-22 Cogen")),FALSE,IF(AND($P$3=FALSE,OR(F5862="Commercial NAICS Cogen",F5862="Commercial NAICS Non-Cogen",F5862="Industrial NAICS Cogen", F5862="industrial NAICS non-Cogen")),FALSE, TRUE))</f>
        <v/>
      </c>
    </row>
    <row r="5863">
      <c r="A5863" s="129" t="n">
        <v>99999</v>
      </c>
      <c r="B5863" s="130" t="inlineStr">
        <is>
          <t>State-Fuel Level Increment</t>
        </is>
      </c>
      <c r="C5863" s="130" t="inlineStr">
        <is>
          <t>State-Fuel Level Increment</t>
        </is>
      </c>
      <c r="D5863" s="129" t="n">
        <v>99999</v>
      </c>
      <c r="E5863" s="130" t="inlineStr">
        <is>
          <t>MN</t>
        </is>
      </c>
      <c r="F5863" s="130" t="inlineStr">
        <is>
          <t>Commercial NAICS Non-Cogen</t>
        </is>
      </c>
      <c r="G5863" s="130" t="inlineStr">
        <is>
          <t>IC</t>
        </is>
      </c>
      <c r="H5863" s="130" t="inlineStr">
        <is>
          <t>DFO</t>
        </is>
      </c>
      <c r="I5863" s="130" t="inlineStr">
        <is>
          <t>DFO</t>
        </is>
      </c>
      <c r="J5863" s="131" t="n">
        <v>72.26600000000001</v>
      </c>
      <c r="K5863" s="129" t="n">
        <v>2020</v>
      </c>
      <c r="L5863" s="120">
        <f>IF(VLOOKUP(H5863,'Cross-Page Data'!$D$4:$F$48,3,FALSE)="natural gas",VLOOKUP(G5863,'Cross-Page Data'!$I$4:$J$19,2,FALSE),IF(VLOOKUP(H5863,'Cross-Page Data'!$D$4:$F$48,3,FALSE)="solar",IF(G5863="PV","solar PV","solar thermal"),IF(VLOOKUP(H5863,'Cross-Page Data'!$D$4:$F$48,3,FALSE)="wind",VLOOKUP(G5863,'Cross-Page Data'!$I$4:$J$19,2,FALSE),IF(VLOOKUP(H5863,'Cross-Page Data'!$D$4:$F$48,3,FALSE)="hydro",VLOOKUP(G5863,'Cross-Page Data'!$I$4:$J$19,2,FALSE),VLOOKUP(H5863,'Cross-Page Data'!$D$4:$F$48,3,FALSE)))))</f>
        <v/>
      </c>
      <c r="M5863" s="120">
        <f>IF(AND($P$2=FALSE,OR(F5863="Commercial NAICS Cogen",F5863="Industrial NAICS Cogen",F5863="NAICS-22 Cogen")),FALSE,IF(AND($P$3=FALSE,OR(F5863="Commercial NAICS Cogen",F5863="Commercial NAICS Non-Cogen",F5863="Industrial NAICS Cogen", F5863="industrial NAICS non-Cogen")),FALSE, TRUE))</f>
        <v/>
      </c>
    </row>
    <row r="5864">
      <c r="A5864" s="129" t="n">
        <v>99999</v>
      </c>
      <c r="B5864" s="130" t="inlineStr">
        <is>
          <t>State-Fuel Level Increment</t>
        </is>
      </c>
      <c r="C5864" s="130" t="inlineStr">
        <is>
          <t>State-Fuel Level Increment</t>
        </is>
      </c>
      <c r="D5864" s="129" t="n">
        <v>99999</v>
      </c>
      <c r="E5864" s="130" t="inlineStr">
        <is>
          <t>MN</t>
        </is>
      </c>
      <c r="F5864" s="130" t="inlineStr">
        <is>
          <t>Commercial NAICS Cogen</t>
        </is>
      </c>
      <c r="G5864" s="130" t="inlineStr">
        <is>
          <t>IC</t>
        </is>
      </c>
      <c r="H5864" s="130" t="inlineStr">
        <is>
          <t>DFO</t>
        </is>
      </c>
      <c r="I5864" s="130" t="inlineStr">
        <is>
          <t>DFO</t>
        </is>
      </c>
      <c r="J5864" s="131" t="n">
        <v>12.567</v>
      </c>
      <c r="K5864" s="129" t="n">
        <v>2020</v>
      </c>
      <c r="L5864" s="120">
        <f>IF(VLOOKUP(H5864,'Cross-Page Data'!$D$4:$F$48,3,FALSE)="natural gas",VLOOKUP(G5864,'Cross-Page Data'!$I$4:$J$19,2,FALSE),IF(VLOOKUP(H5864,'Cross-Page Data'!$D$4:$F$48,3,FALSE)="solar",IF(G5864="PV","solar PV","solar thermal"),IF(VLOOKUP(H5864,'Cross-Page Data'!$D$4:$F$48,3,FALSE)="wind",VLOOKUP(G5864,'Cross-Page Data'!$I$4:$J$19,2,FALSE),IF(VLOOKUP(H5864,'Cross-Page Data'!$D$4:$F$48,3,FALSE)="hydro",VLOOKUP(G5864,'Cross-Page Data'!$I$4:$J$19,2,FALSE),VLOOKUP(H5864,'Cross-Page Data'!$D$4:$F$48,3,FALSE)))))</f>
        <v/>
      </c>
      <c r="M5864" s="120">
        <f>IF(AND($P$2=FALSE,OR(F5864="Commercial NAICS Cogen",F5864="Industrial NAICS Cogen",F5864="NAICS-22 Cogen")),FALSE,IF(AND($P$3=FALSE,OR(F5864="Commercial NAICS Cogen",F5864="Commercial NAICS Non-Cogen",F5864="Industrial NAICS Cogen", F5864="industrial NAICS non-Cogen")),FALSE, TRUE))</f>
        <v/>
      </c>
    </row>
    <row r="5865">
      <c r="A5865" s="129" t="n">
        <v>99999</v>
      </c>
      <c r="B5865" s="130" t="inlineStr">
        <is>
          <t>State-Fuel Level Increment</t>
        </is>
      </c>
      <c r="C5865" s="130" t="inlineStr">
        <is>
          <t>State-Fuel Level Increment</t>
        </is>
      </c>
      <c r="D5865" s="129" t="n">
        <v>99999</v>
      </c>
      <c r="E5865" s="130" t="inlineStr">
        <is>
          <t>MO</t>
        </is>
      </c>
      <c r="F5865" s="130" t="inlineStr">
        <is>
          <t>Electric Utility</t>
        </is>
      </c>
      <c r="G5865" s="130" t="inlineStr">
        <is>
          <t>IC</t>
        </is>
      </c>
      <c r="H5865" s="130" t="inlineStr">
        <is>
          <t>DFO</t>
        </is>
      </c>
      <c r="I5865" s="130" t="inlineStr">
        <is>
          <t>DFO</t>
        </is>
      </c>
      <c r="J5865" s="131" t="n">
        <v>999.34</v>
      </c>
      <c r="K5865" s="129" t="n">
        <v>2020</v>
      </c>
      <c r="L5865" s="120">
        <f>IF(VLOOKUP(H5865,'Cross-Page Data'!$D$4:$F$48,3,FALSE)="natural gas",VLOOKUP(G5865,'Cross-Page Data'!$I$4:$J$19,2,FALSE),IF(VLOOKUP(H5865,'Cross-Page Data'!$D$4:$F$48,3,FALSE)="solar",IF(G5865="PV","solar PV","solar thermal"),IF(VLOOKUP(H5865,'Cross-Page Data'!$D$4:$F$48,3,FALSE)="wind",VLOOKUP(G5865,'Cross-Page Data'!$I$4:$J$19,2,FALSE),IF(VLOOKUP(H5865,'Cross-Page Data'!$D$4:$F$48,3,FALSE)="hydro",VLOOKUP(G5865,'Cross-Page Data'!$I$4:$J$19,2,FALSE),VLOOKUP(H5865,'Cross-Page Data'!$D$4:$F$48,3,FALSE)))))</f>
        <v/>
      </c>
      <c r="M5865" s="120">
        <f>IF(AND($P$2=FALSE,OR(F5865="Commercial NAICS Cogen",F5865="Industrial NAICS Cogen",F5865="NAICS-22 Cogen")),FALSE,IF(AND($P$3=FALSE,OR(F5865="Commercial NAICS Cogen",F5865="Commercial NAICS Non-Cogen",F5865="Industrial NAICS Cogen", F5865="industrial NAICS non-Cogen")),FALSE, TRUE))</f>
        <v/>
      </c>
    </row>
    <row r="5866">
      <c r="A5866" s="129" t="n">
        <v>99999</v>
      </c>
      <c r="B5866" s="130" t="inlineStr">
        <is>
          <t>State-Fuel Level Increment</t>
        </is>
      </c>
      <c r="C5866" s="130" t="inlineStr">
        <is>
          <t>State-Fuel Level Increment</t>
        </is>
      </c>
      <c r="D5866" s="129" t="n">
        <v>99999</v>
      </c>
      <c r="E5866" s="130" t="inlineStr">
        <is>
          <t>MO</t>
        </is>
      </c>
      <c r="F5866" s="130" t="inlineStr">
        <is>
          <t>Commercial NAICS Non-Cogen</t>
        </is>
      </c>
      <c r="G5866" s="130" t="inlineStr">
        <is>
          <t>IC</t>
        </is>
      </c>
      <c r="H5866" s="130" t="inlineStr">
        <is>
          <t>DFO</t>
        </is>
      </c>
      <c r="I5866" s="130" t="inlineStr">
        <is>
          <t>DFO</t>
        </is>
      </c>
      <c r="J5866" s="131" t="n">
        <v>0</v>
      </c>
      <c r="K5866" s="129" t="n">
        <v>2020</v>
      </c>
      <c r="L5866" s="120">
        <f>IF(VLOOKUP(H5866,'Cross-Page Data'!$D$4:$F$48,3,FALSE)="natural gas",VLOOKUP(G5866,'Cross-Page Data'!$I$4:$J$19,2,FALSE),IF(VLOOKUP(H5866,'Cross-Page Data'!$D$4:$F$48,3,FALSE)="solar",IF(G5866="PV","solar PV","solar thermal"),IF(VLOOKUP(H5866,'Cross-Page Data'!$D$4:$F$48,3,FALSE)="wind",VLOOKUP(G5866,'Cross-Page Data'!$I$4:$J$19,2,FALSE),IF(VLOOKUP(H5866,'Cross-Page Data'!$D$4:$F$48,3,FALSE)="hydro",VLOOKUP(G5866,'Cross-Page Data'!$I$4:$J$19,2,FALSE),VLOOKUP(H5866,'Cross-Page Data'!$D$4:$F$48,3,FALSE)))))</f>
        <v/>
      </c>
      <c r="M5866" s="120">
        <f>IF(AND($P$2=FALSE,OR(F5866="Commercial NAICS Cogen",F5866="Industrial NAICS Cogen",F5866="NAICS-22 Cogen")),FALSE,IF(AND($P$3=FALSE,OR(F5866="Commercial NAICS Cogen",F5866="Commercial NAICS Non-Cogen",F5866="Industrial NAICS Cogen", F5866="industrial NAICS non-Cogen")),FALSE, TRUE))</f>
        <v/>
      </c>
    </row>
    <row r="5867">
      <c r="A5867" s="129" t="n">
        <v>99999</v>
      </c>
      <c r="B5867" s="130" t="inlineStr">
        <is>
          <t>State-Fuel Level Increment</t>
        </is>
      </c>
      <c r="C5867" s="130" t="inlineStr">
        <is>
          <t>State-Fuel Level Increment</t>
        </is>
      </c>
      <c r="D5867" s="129" t="n">
        <v>99999</v>
      </c>
      <c r="E5867" s="130" t="inlineStr">
        <is>
          <t>MS</t>
        </is>
      </c>
      <c r="F5867" s="130" t="inlineStr">
        <is>
          <t>Electric Utility</t>
        </is>
      </c>
      <c r="G5867" s="130" t="inlineStr">
        <is>
          <t>IC</t>
        </is>
      </c>
      <c r="H5867" s="130" t="inlineStr">
        <is>
          <t>DFO</t>
        </is>
      </c>
      <c r="I5867" s="130" t="inlineStr">
        <is>
          <t>DFO</t>
        </is>
      </c>
      <c r="J5867" s="131" t="n">
        <v>6.412</v>
      </c>
      <c r="K5867" s="129" t="n">
        <v>2020</v>
      </c>
      <c r="L5867" s="120">
        <f>IF(VLOOKUP(H5867,'Cross-Page Data'!$D$4:$F$48,3,FALSE)="natural gas",VLOOKUP(G5867,'Cross-Page Data'!$I$4:$J$19,2,FALSE),IF(VLOOKUP(H5867,'Cross-Page Data'!$D$4:$F$48,3,FALSE)="solar",IF(G5867="PV","solar PV","solar thermal"),IF(VLOOKUP(H5867,'Cross-Page Data'!$D$4:$F$48,3,FALSE)="wind",VLOOKUP(G5867,'Cross-Page Data'!$I$4:$J$19,2,FALSE),IF(VLOOKUP(H5867,'Cross-Page Data'!$D$4:$F$48,3,FALSE)="hydro",VLOOKUP(G5867,'Cross-Page Data'!$I$4:$J$19,2,FALSE),VLOOKUP(H5867,'Cross-Page Data'!$D$4:$F$48,3,FALSE)))))</f>
        <v/>
      </c>
      <c r="M5867" s="120">
        <f>IF(AND($P$2=FALSE,OR(F5867="Commercial NAICS Cogen",F5867="Industrial NAICS Cogen",F5867="NAICS-22 Cogen")),FALSE,IF(AND($P$3=FALSE,OR(F5867="Commercial NAICS Cogen",F5867="Commercial NAICS Non-Cogen",F5867="Industrial NAICS Cogen", F5867="industrial NAICS non-Cogen")),FALSE, TRUE))</f>
        <v/>
      </c>
    </row>
    <row r="5868">
      <c r="A5868" s="129" t="n">
        <v>99999</v>
      </c>
      <c r="B5868" s="130" t="inlineStr">
        <is>
          <t>State-Fuel Level Increment</t>
        </is>
      </c>
      <c r="C5868" s="130" t="inlineStr">
        <is>
          <t>State-Fuel Level Increment</t>
        </is>
      </c>
      <c r="D5868" s="129" t="n">
        <v>99999</v>
      </c>
      <c r="E5868" s="130" t="inlineStr">
        <is>
          <t>NC</t>
        </is>
      </c>
      <c r="F5868" s="130" t="inlineStr">
        <is>
          <t>Electric Utility</t>
        </is>
      </c>
      <c r="G5868" s="130" t="inlineStr">
        <is>
          <t>IC</t>
        </is>
      </c>
      <c r="H5868" s="130" t="inlineStr">
        <is>
          <t>DFO</t>
        </is>
      </c>
      <c r="I5868" s="130" t="inlineStr">
        <is>
          <t>DFO</t>
        </is>
      </c>
      <c r="J5868" s="131" t="n">
        <v>2823.366</v>
      </c>
      <c r="K5868" s="129" t="n">
        <v>2020</v>
      </c>
      <c r="L5868" s="120">
        <f>IF(VLOOKUP(H5868,'Cross-Page Data'!$D$4:$F$48,3,FALSE)="natural gas",VLOOKUP(G5868,'Cross-Page Data'!$I$4:$J$19,2,FALSE),IF(VLOOKUP(H5868,'Cross-Page Data'!$D$4:$F$48,3,FALSE)="solar",IF(G5868="PV","solar PV","solar thermal"),IF(VLOOKUP(H5868,'Cross-Page Data'!$D$4:$F$48,3,FALSE)="wind",VLOOKUP(G5868,'Cross-Page Data'!$I$4:$J$19,2,FALSE),IF(VLOOKUP(H5868,'Cross-Page Data'!$D$4:$F$48,3,FALSE)="hydro",VLOOKUP(G5868,'Cross-Page Data'!$I$4:$J$19,2,FALSE),VLOOKUP(H5868,'Cross-Page Data'!$D$4:$F$48,3,FALSE)))))</f>
        <v/>
      </c>
      <c r="M5868" s="120">
        <f>IF(AND($P$2=FALSE,OR(F5868="Commercial NAICS Cogen",F5868="Industrial NAICS Cogen",F5868="NAICS-22 Cogen")),FALSE,IF(AND($P$3=FALSE,OR(F5868="Commercial NAICS Cogen",F5868="Commercial NAICS Non-Cogen",F5868="Industrial NAICS Cogen", F5868="industrial NAICS non-Cogen")),FALSE, TRUE))</f>
        <v/>
      </c>
    </row>
    <row r="5869">
      <c r="A5869" s="129" t="n">
        <v>99999</v>
      </c>
      <c r="B5869" s="130" t="inlineStr">
        <is>
          <t>State-Fuel Level Increment</t>
        </is>
      </c>
      <c r="C5869" s="130" t="inlineStr">
        <is>
          <t>State-Fuel Level Increment</t>
        </is>
      </c>
      <c r="D5869" s="129" t="n">
        <v>99999</v>
      </c>
      <c r="E5869" s="130" t="inlineStr">
        <is>
          <t>NC</t>
        </is>
      </c>
      <c r="F5869" s="130" t="inlineStr">
        <is>
          <t>NAICS-22 Non-Cogen</t>
        </is>
      </c>
      <c r="G5869" s="130" t="inlineStr">
        <is>
          <t>IC</t>
        </is>
      </c>
      <c r="H5869" s="130" t="inlineStr">
        <is>
          <t>DFO</t>
        </is>
      </c>
      <c r="I5869" s="130" t="inlineStr">
        <is>
          <t>DFO</t>
        </is>
      </c>
      <c r="J5869" s="131" t="n">
        <v>2032.661</v>
      </c>
      <c r="K5869" s="129" t="n">
        <v>2020</v>
      </c>
      <c r="L5869" s="120">
        <f>IF(VLOOKUP(H5869,'Cross-Page Data'!$D$4:$F$48,3,FALSE)="natural gas",VLOOKUP(G5869,'Cross-Page Data'!$I$4:$J$19,2,FALSE),IF(VLOOKUP(H5869,'Cross-Page Data'!$D$4:$F$48,3,FALSE)="solar",IF(G5869="PV","solar PV","solar thermal"),IF(VLOOKUP(H5869,'Cross-Page Data'!$D$4:$F$48,3,FALSE)="wind",VLOOKUP(G5869,'Cross-Page Data'!$I$4:$J$19,2,FALSE),IF(VLOOKUP(H5869,'Cross-Page Data'!$D$4:$F$48,3,FALSE)="hydro",VLOOKUP(G5869,'Cross-Page Data'!$I$4:$J$19,2,FALSE),VLOOKUP(H5869,'Cross-Page Data'!$D$4:$F$48,3,FALSE)))))</f>
        <v/>
      </c>
      <c r="M5869" s="120">
        <f>IF(AND($P$2=FALSE,OR(F5869="Commercial NAICS Cogen",F5869="Industrial NAICS Cogen",F5869="NAICS-22 Cogen")),FALSE,IF(AND($P$3=FALSE,OR(F5869="Commercial NAICS Cogen",F5869="Commercial NAICS Non-Cogen",F5869="Industrial NAICS Cogen", F5869="industrial NAICS non-Cogen")),FALSE, TRUE))</f>
        <v/>
      </c>
    </row>
    <row r="5870">
      <c r="A5870" s="129" t="n">
        <v>99999</v>
      </c>
      <c r="B5870" s="130" t="inlineStr">
        <is>
          <t>State-Fuel Level Increment</t>
        </is>
      </c>
      <c r="C5870" s="130" t="inlineStr">
        <is>
          <t>State-Fuel Level Increment</t>
        </is>
      </c>
      <c r="D5870" s="129" t="n">
        <v>99999</v>
      </c>
      <c r="E5870" s="130" t="inlineStr">
        <is>
          <t>NC</t>
        </is>
      </c>
      <c r="F5870" s="130" t="inlineStr">
        <is>
          <t>NAICS-22 Cogen</t>
        </is>
      </c>
      <c r="G5870" s="130" t="inlineStr">
        <is>
          <t>IC</t>
        </is>
      </c>
      <c r="H5870" s="130" t="inlineStr">
        <is>
          <t>DFO</t>
        </is>
      </c>
      <c r="I5870" s="130" t="inlineStr">
        <is>
          <t>DFO</t>
        </is>
      </c>
      <c r="J5870" s="131" t="n">
        <v>243.507</v>
      </c>
      <c r="K5870" s="129" t="n">
        <v>2020</v>
      </c>
      <c r="L5870" s="120">
        <f>IF(VLOOKUP(H5870,'Cross-Page Data'!$D$4:$F$48,3,FALSE)="natural gas",VLOOKUP(G5870,'Cross-Page Data'!$I$4:$J$19,2,FALSE),IF(VLOOKUP(H5870,'Cross-Page Data'!$D$4:$F$48,3,FALSE)="solar",IF(G5870="PV","solar PV","solar thermal"),IF(VLOOKUP(H5870,'Cross-Page Data'!$D$4:$F$48,3,FALSE)="wind",VLOOKUP(G5870,'Cross-Page Data'!$I$4:$J$19,2,FALSE),IF(VLOOKUP(H5870,'Cross-Page Data'!$D$4:$F$48,3,FALSE)="hydro",VLOOKUP(G5870,'Cross-Page Data'!$I$4:$J$19,2,FALSE),VLOOKUP(H5870,'Cross-Page Data'!$D$4:$F$48,3,FALSE)))))</f>
        <v/>
      </c>
      <c r="M5870" s="120">
        <f>IF(AND($P$2=FALSE,OR(F5870="Commercial NAICS Cogen",F5870="Industrial NAICS Cogen",F5870="NAICS-22 Cogen")),FALSE,IF(AND($P$3=FALSE,OR(F5870="Commercial NAICS Cogen",F5870="Commercial NAICS Non-Cogen",F5870="Industrial NAICS Cogen", F5870="industrial NAICS non-Cogen")),FALSE, TRUE))</f>
        <v/>
      </c>
    </row>
    <row r="5871">
      <c r="A5871" s="129" t="n">
        <v>99999</v>
      </c>
      <c r="B5871" s="130" t="inlineStr">
        <is>
          <t>State-Fuel Level Increment</t>
        </is>
      </c>
      <c r="C5871" s="130" t="inlineStr">
        <is>
          <t>State-Fuel Level Increment</t>
        </is>
      </c>
      <c r="D5871" s="129" t="n">
        <v>99999</v>
      </c>
      <c r="E5871" s="130" t="inlineStr">
        <is>
          <t>NC</t>
        </is>
      </c>
      <c r="F5871" s="130" t="inlineStr">
        <is>
          <t>Industrial NAICS Cogen</t>
        </is>
      </c>
      <c r="G5871" s="130" t="inlineStr">
        <is>
          <t>IC</t>
        </is>
      </c>
      <c r="H5871" s="130" t="inlineStr">
        <is>
          <t>DFO</t>
        </is>
      </c>
      <c r="I5871" s="130" t="inlineStr">
        <is>
          <t>DFO</t>
        </is>
      </c>
      <c r="J5871" s="131" t="n">
        <v>1678.607</v>
      </c>
      <c r="K5871" s="129" t="n">
        <v>2020</v>
      </c>
      <c r="L5871" s="120">
        <f>IF(VLOOKUP(H5871,'Cross-Page Data'!$D$4:$F$48,3,FALSE)="natural gas",VLOOKUP(G5871,'Cross-Page Data'!$I$4:$J$19,2,FALSE),IF(VLOOKUP(H5871,'Cross-Page Data'!$D$4:$F$48,3,FALSE)="solar",IF(G5871="PV","solar PV","solar thermal"),IF(VLOOKUP(H5871,'Cross-Page Data'!$D$4:$F$48,3,FALSE)="wind",VLOOKUP(G5871,'Cross-Page Data'!$I$4:$J$19,2,FALSE),IF(VLOOKUP(H5871,'Cross-Page Data'!$D$4:$F$48,3,FALSE)="hydro",VLOOKUP(G5871,'Cross-Page Data'!$I$4:$J$19,2,FALSE),VLOOKUP(H5871,'Cross-Page Data'!$D$4:$F$48,3,FALSE)))))</f>
        <v/>
      </c>
      <c r="M5871" s="120">
        <f>IF(AND($P$2=FALSE,OR(F5871="Commercial NAICS Cogen",F5871="Industrial NAICS Cogen",F5871="NAICS-22 Cogen")),FALSE,IF(AND($P$3=FALSE,OR(F5871="Commercial NAICS Cogen",F5871="Commercial NAICS Non-Cogen",F5871="Industrial NAICS Cogen", F5871="industrial NAICS non-Cogen")),FALSE, TRUE))</f>
        <v/>
      </c>
    </row>
    <row r="5872">
      <c r="A5872" s="129" t="n">
        <v>99999</v>
      </c>
      <c r="B5872" s="130" t="inlineStr">
        <is>
          <t>State-Fuel Level Increment</t>
        </is>
      </c>
      <c r="C5872" s="130" t="inlineStr">
        <is>
          <t>State-Fuel Level Increment</t>
        </is>
      </c>
      <c r="D5872" s="129" t="n">
        <v>99999</v>
      </c>
      <c r="E5872" s="130" t="inlineStr">
        <is>
          <t>ND</t>
        </is>
      </c>
      <c r="F5872" s="130" t="inlineStr">
        <is>
          <t>Electric Utility</t>
        </is>
      </c>
      <c r="G5872" s="130" t="inlineStr">
        <is>
          <t>IC</t>
        </is>
      </c>
      <c r="H5872" s="130" t="inlineStr">
        <is>
          <t>DFO</t>
        </is>
      </c>
      <c r="I5872" s="130" t="inlineStr">
        <is>
          <t>DFO</t>
        </is>
      </c>
      <c r="J5872" s="131" t="n">
        <v>12.567</v>
      </c>
      <c r="K5872" s="129" t="n">
        <v>2020</v>
      </c>
      <c r="L5872" s="120">
        <f>IF(VLOOKUP(H5872,'Cross-Page Data'!$D$4:$F$48,3,FALSE)="natural gas",VLOOKUP(G5872,'Cross-Page Data'!$I$4:$J$19,2,FALSE),IF(VLOOKUP(H5872,'Cross-Page Data'!$D$4:$F$48,3,FALSE)="solar",IF(G5872="PV","solar PV","solar thermal"),IF(VLOOKUP(H5872,'Cross-Page Data'!$D$4:$F$48,3,FALSE)="wind",VLOOKUP(G5872,'Cross-Page Data'!$I$4:$J$19,2,FALSE),IF(VLOOKUP(H5872,'Cross-Page Data'!$D$4:$F$48,3,FALSE)="hydro",VLOOKUP(G5872,'Cross-Page Data'!$I$4:$J$19,2,FALSE),VLOOKUP(H5872,'Cross-Page Data'!$D$4:$F$48,3,FALSE)))))</f>
        <v/>
      </c>
      <c r="M5872" s="120">
        <f>IF(AND($P$2=FALSE,OR(F5872="Commercial NAICS Cogen",F5872="Industrial NAICS Cogen",F5872="NAICS-22 Cogen")),FALSE,IF(AND($P$3=FALSE,OR(F5872="Commercial NAICS Cogen",F5872="Commercial NAICS Non-Cogen",F5872="Industrial NAICS Cogen", F5872="industrial NAICS non-Cogen")),FALSE, TRUE))</f>
        <v/>
      </c>
    </row>
    <row r="5873">
      <c r="A5873" s="129" t="n">
        <v>99999</v>
      </c>
      <c r="B5873" s="130" t="inlineStr">
        <is>
          <t>State-Fuel Level Increment</t>
        </is>
      </c>
      <c r="C5873" s="130" t="inlineStr">
        <is>
          <t>State-Fuel Level Increment</t>
        </is>
      </c>
      <c r="D5873" s="129" t="n">
        <v>99999</v>
      </c>
      <c r="E5873" s="130" t="inlineStr">
        <is>
          <t>ND</t>
        </is>
      </c>
      <c r="F5873" s="130" t="inlineStr">
        <is>
          <t>Commercial NAICS Non-Cogen</t>
        </is>
      </c>
      <c r="G5873" s="130" t="inlineStr">
        <is>
          <t>IC</t>
        </is>
      </c>
      <c r="H5873" s="130" t="inlineStr">
        <is>
          <t>DFO</t>
        </is>
      </c>
      <c r="I5873" s="130" t="inlineStr">
        <is>
          <t>DFO</t>
        </is>
      </c>
      <c r="J5873" s="131" t="n">
        <v>0</v>
      </c>
      <c r="K5873" s="129" t="n">
        <v>2020</v>
      </c>
      <c r="L5873" s="120">
        <f>IF(VLOOKUP(H5873,'Cross-Page Data'!$D$4:$F$48,3,FALSE)="natural gas",VLOOKUP(G5873,'Cross-Page Data'!$I$4:$J$19,2,FALSE),IF(VLOOKUP(H5873,'Cross-Page Data'!$D$4:$F$48,3,FALSE)="solar",IF(G5873="PV","solar PV","solar thermal"),IF(VLOOKUP(H5873,'Cross-Page Data'!$D$4:$F$48,3,FALSE)="wind",VLOOKUP(G5873,'Cross-Page Data'!$I$4:$J$19,2,FALSE),IF(VLOOKUP(H5873,'Cross-Page Data'!$D$4:$F$48,3,FALSE)="hydro",VLOOKUP(G5873,'Cross-Page Data'!$I$4:$J$19,2,FALSE),VLOOKUP(H5873,'Cross-Page Data'!$D$4:$F$48,3,FALSE)))))</f>
        <v/>
      </c>
      <c r="M5873" s="120">
        <f>IF(AND($P$2=FALSE,OR(F5873="Commercial NAICS Cogen",F5873="Industrial NAICS Cogen",F5873="NAICS-22 Cogen")),FALSE,IF(AND($P$3=FALSE,OR(F5873="Commercial NAICS Cogen",F5873="Commercial NAICS Non-Cogen",F5873="Industrial NAICS Cogen", F5873="industrial NAICS non-Cogen")),FALSE, TRUE))</f>
        <v/>
      </c>
    </row>
    <row r="5874">
      <c r="A5874" s="129" t="n">
        <v>99999</v>
      </c>
      <c r="B5874" s="130" t="inlineStr">
        <is>
          <t>State-Fuel Level Increment</t>
        </is>
      </c>
      <c r="C5874" s="130" t="inlineStr">
        <is>
          <t>State-Fuel Level Increment</t>
        </is>
      </c>
      <c r="D5874" s="129" t="n">
        <v>99999</v>
      </c>
      <c r="E5874" s="130" t="inlineStr">
        <is>
          <t>NE</t>
        </is>
      </c>
      <c r="F5874" s="130" t="inlineStr">
        <is>
          <t>Electric Utility</t>
        </is>
      </c>
      <c r="G5874" s="130" t="inlineStr">
        <is>
          <t>IC</t>
        </is>
      </c>
      <c r="H5874" s="130" t="inlineStr">
        <is>
          <t>DFO</t>
        </is>
      </c>
      <c r="I5874" s="130" t="inlineStr">
        <is>
          <t>DFO</t>
        </is>
      </c>
      <c r="J5874" s="131" t="n">
        <v>761.3920000000001</v>
      </c>
      <c r="K5874" s="129" t="n">
        <v>2020</v>
      </c>
      <c r="L5874" s="120">
        <f>IF(VLOOKUP(H5874,'Cross-Page Data'!$D$4:$F$48,3,FALSE)="natural gas",VLOOKUP(G5874,'Cross-Page Data'!$I$4:$J$19,2,FALSE),IF(VLOOKUP(H5874,'Cross-Page Data'!$D$4:$F$48,3,FALSE)="solar",IF(G5874="PV","solar PV","solar thermal"),IF(VLOOKUP(H5874,'Cross-Page Data'!$D$4:$F$48,3,FALSE)="wind",VLOOKUP(G5874,'Cross-Page Data'!$I$4:$J$19,2,FALSE),IF(VLOOKUP(H5874,'Cross-Page Data'!$D$4:$F$48,3,FALSE)="hydro",VLOOKUP(G5874,'Cross-Page Data'!$I$4:$J$19,2,FALSE),VLOOKUP(H5874,'Cross-Page Data'!$D$4:$F$48,3,FALSE)))))</f>
        <v/>
      </c>
      <c r="M5874" s="120">
        <f>IF(AND($P$2=FALSE,OR(F5874="Commercial NAICS Cogen",F5874="Industrial NAICS Cogen",F5874="NAICS-22 Cogen")),FALSE,IF(AND($P$3=FALSE,OR(F5874="Commercial NAICS Cogen",F5874="Commercial NAICS Non-Cogen",F5874="Industrial NAICS Cogen", F5874="industrial NAICS non-Cogen")),FALSE, TRUE))</f>
        <v/>
      </c>
    </row>
    <row r="5875">
      <c r="A5875" s="129" t="n">
        <v>99999</v>
      </c>
      <c r="B5875" s="130" t="inlineStr">
        <is>
          <t>State-Fuel Level Increment</t>
        </is>
      </c>
      <c r="C5875" s="130" t="inlineStr">
        <is>
          <t>State-Fuel Level Increment</t>
        </is>
      </c>
      <c r="D5875" s="129" t="n">
        <v>99999</v>
      </c>
      <c r="E5875" s="130" t="inlineStr">
        <is>
          <t>NH</t>
        </is>
      </c>
      <c r="F5875" s="130" t="inlineStr">
        <is>
          <t>Commercial NAICS Cogen</t>
        </is>
      </c>
      <c r="G5875" s="130" t="inlineStr">
        <is>
          <t>IC</t>
        </is>
      </c>
      <c r="H5875" s="130" t="inlineStr">
        <is>
          <t>DFO</t>
        </is>
      </c>
      <c r="I5875" s="130" t="inlineStr">
        <is>
          <t>DFO</t>
        </is>
      </c>
      <c r="J5875" s="131" t="n">
        <v>25.922</v>
      </c>
      <c r="K5875" s="129" t="n">
        <v>2020</v>
      </c>
      <c r="L5875" s="120">
        <f>IF(VLOOKUP(H5875,'Cross-Page Data'!$D$4:$F$48,3,FALSE)="natural gas",VLOOKUP(G5875,'Cross-Page Data'!$I$4:$J$19,2,FALSE),IF(VLOOKUP(H5875,'Cross-Page Data'!$D$4:$F$48,3,FALSE)="solar",IF(G5875="PV","solar PV","solar thermal"),IF(VLOOKUP(H5875,'Cross-Page Data'!$D$4:$F$48,3,FALSE)="wind",VLOOKUP(G5875,'Cross-Page Data'!$I$4:$J$19,2,FALSE),IF(VLOOKUP(H5875,'Cross-Page Data'!$D$4:$F$48,3,FALSE)="hydro",VLOOKUP(G5875,'Cross-Page Data'!$I$4:$J$19,2,FALSE),VLOOKUP(H5875,'Cross-Page Data'!$D$4:$F$48,3,FALSE)))))</f>
        <v/>
      </c>
      <c r="M5875" s="120">
        <f>IF(AND($P$2=FALSE,OR(F5875="Commercial NAICS Cogen",F5875="Industrial NAICS Cogen",F5875="NAICS-22 Cogen")),FALSE,IF(AND($P$3=FALSE,OR(F5875="Commercial NAICS Cogen",F5875="Commercial NAICS Non-Cogen",F5875="Industrial NAICS Cogen", F5875="industrial NAICS non-Cogen")),FALSE, TRUE))</f>
        <v/>
      </c>
    </row>
    <row r="5876">
      <c r="A5876" s="129" t="n">
        <v>99999</v>
      </c>
      <c r="B5876" s="130" t="inlineStr">
        <is>
          <t>State-Fuel Level Increment</t>
        </is>
      </c>
      <c r="C5876" s="130" t="inlineStr">
        <is>
          <t>State-Fuel Level Increment</t>
        </is>
      </c>
      <c r="D5876" s="129" t="n">
        <v>99999</v>
      </c>
      <c r="E5876" s="130" t="inlineStr">
        <is>
          <t>NJ</t>
        </is>
      </c>
      <c r="F5876" s="130" t="inlineStr">
        <is>
          <t>Electric Utility</t>
        </is>
      </c>
      <c r="G5876" s="130" t="inlineStr">
        <is>
          <t>IC</t>
        </is>
      </c>
      <c r="H5876" s="130" t="inlineStr">
        <is>
          <t>DFO</t>
        </is>
      </c>
      <c r="I5876" s="130" t="inlineStr">
        <is>
          <t>DFO</t>
        </is>
      </c>
      <c r="J5876" s="131" t="n">
        <v>0</v>
      </c>
      <c r="K5876" s="129" t="n">
        <v>2020</v>
      </c>
      <c r="L5876" s="120">
        <f>IF(VLOOKUP(H5876,'Cross-Page Data'!$D$4:$F$48,3,FALSE)="natural gas",VLOOKUP(G5876,'Cross-Page Data'!$I$4:$J$19,2,FALSE),IF(VLOOKUP(H5876,'Cross-Page Data'!$D$4:$F$48,3,FALSE)="solar",IF(G5876="PV","solar PV","solar thermal"),IF(VLOOKUP(H5876,'Cross-Page Data'!$D$4:$F$48,3,FALSE)="wind",VLOOKUP(G5876,'Cross-Page Data'!$I$4:$J$19,2,FALSE),IF(VLOOKUP(H5876,'Cross-Page Data'!$D$4:$F$48,3,FALSE)="hydro",VLOOKUP(G5876,'Cross-Page Data'!$I$4:$J$19,2,FALSE),VLOOKUP(H5876,'Cross-Page Data'!$D$4:$F$48,3,FALSE)))))</f>
        <v/>
      </c>
      <c r="M5876" s="120">
        <f>IF(AND($P$2=FALSE,OR(F5876="Commercial NAICS Cogen",F5876="Industrial NAICS Cogen",F5876="NAICS-22 Cogen")),FALSE,IF(AND($P$3=FALSE,OR(F5876="Commercial NAICS Cogen",F5876="Commercial NAICS Non-Cogen",F5876="Industrial NAICS Cogen", F5876="industrial NAICS non-Cogen")),FALSE, TRUE))</f>
        <v/>
      </c>
    </row>
    <row r="5877">
      <c r="A5877" s="129" t="n">
        <v>99999</v>
      </c>
      <c r="B5877" s="130" t="inlineStr">
        <is>
          <t>State-Fuel Level Increment</t>
        </is>
      </c>
      <c r="C5877" s="130" t="inlineStr">
        <is>
          <t>State-Fuel Level Increment</t>
        </is>
      </c>
      <c r="D5877" s="129" t="n">
        <v>99999</v>
      </c>
      <c r="E5877" s="130" t="inlineStr">
        <is>
          <t>NJ</t>
        </is>
      </c>
      <c r="F5877" s="130" t="inlineStr">
        <is>
          <t>NAICS-22 Non-Cogen</t>
        </is>
      </c>
      <c r="G5877" s="130" t="inlineStr">
        <is>
          <t>IC</t>
        </is>
      </c>
      <c r="H5877" s="130" t="inlineStr">
        <is>
          <t>DFO</t>
        </is>
      </c>
      <c r="I5877" s="130" t="inlineStr">
        <is>
          <t>DFO</t>
        </is>
      </c>
      <c r="J5877" s="131" t="n">
        <v>7.069</v>
      </c>
      <c r="K5877" s="129" t="n">
        <v>2020</v>
      </c>
      <c r="L5877" s="120">
        <f>IF(VLOOKUP(H5877,'Cross-Page Data'!$D$4:$F$48,3,FALSE)="natural gas",VLOOKUP(G5877,'Cross-Page Data'!$I$4:$J$19,2,FALSE),IF(VLOOKUP(H5877,'Cross-Page Data'!$D$4:$F$48,3,FALSE)="solar",IF(G5877="PV","solar PV","solar thermal"),IF(VLOOKUP(H5877,'Cross-Page Data'!$D$4:$F$48,3,FALSE)="wind",VLOOKUP(G5877,'Cross-Page Data'!$I$4:$J$19,2,FALSE),IF(VLOOKUP(H5877,'Cross-Page Data'!$D$4:$F$48,3,FALSE)="hydro",VLOOKUP(G5877,'Cross-Page Data'!$I$4:$J$19,2,FALSE),VLOOKUP(H5877,'Cross-Page Data'!$D$4:$F$48,3,FALSE)))))</f>
        <v/>
      </c>
      <c r="M5877" s="120">
        <f>IF(AND($P$2=FALSE,OR(F5877="Commercial NAICS Cogen",F5877="Industrial NAICS Cogen",F5877="NAICS-22 Cogen")),FALSE,IF(AND($P$3=FALSE,OR(F5877="Commercial NAICS Cogen",F5877="Commercial NAICS Non-Cogen",F5877="Industrial NAICS Cogen", F5877="industrial NAICS non-Cogen")),FALSE, TRUE))</f>
        <v/>
      </c>
    </row>
    <row r="5878">
      <c r="A5878" s="129" t="n">
        <v>99999</v>
      </c>
      <c r="B5878" s="130" t="inlineStr">
        <is>
          <t>State-Fuel Level Increment</t>
        </is>
      </c>
      <c r="C5878" s="130" t="inlineStr">
        <is>
          <t>State-Fuel Level Increment</t>
        </is>
      </c>
      <c r="D5878" s="129" t="n">
        <v>99999</v>
      </c>
      <c r="E5878" s="130" t="inlineStr">
        <is>
          <t>NJ</t>
        </is>
      </c>
      <c r="F5878" s="130" t="inlineStr">
        <is>
          <t>Commercial NAICS Non-Cogen</t>
        </is>
      </c>
      <c r="G5878" s="130" t="inlineStr">
        <is>
          <t>IC</t>
        </is>
      </c>
      <c r="H5878" s="130" t="inlineStr">
        <is>
          <t>DFO</t>
        </is>
      </c>
      <c r="I5878" s="130" t="inlineStr">
        <is>
          <t>DFO</t>
        </is>
      </c>
      <c r="J5878" s="131" t="n">
        <v>0</v>
      </c>
      <c r="K5878" s="129" t="n">
        <v>2020</v>
      </c>
      <c r="L5878" s="120">
        <f>IF(VLOOKUP(H5878,'Cross-Page Data'!$D$4:$F$48,3,FALSE)="natural gas",VLOOKUP(G5878,'Cross-Page Data'!$I$4:$J$19,2,FALSE),IF(VLOOKUP(H5878,'Cross-Page Data'!$D$4:$F$48,3,FALSE)="solar",IF(G5878="PV","solar PV","solar thermal"),IF(VLOOKUP(H5878,'Cross-Page Data'!$D$4:$F$48,3,FALSE)="wind",VLOOKUP(G5878,'Cross-Page Data'!$I$4:$J$19,2,FALSE),IF(VLOOKUP(H5878,'Cross-Page Data'!$D$4:$F$48,3,FALSE)="hydro",VLOOKUP(G5878,'Cross-Page Data'!$I$4:$J$19,2,FALSE),VLOOKUP(H5878,'Cross-Page Data'!$D$4:$F$48,3,FALSE)))))</f>
        <v/>
      </c>
      <c r="M5878" s="120">
        <f>IF(AND($P$2=FALSE,OR(F5878="Commercial NAICS Cogen",F5878="Industrial NAICS Cogen",F5878="NAICS-22 Cogen")),FALSE,IF(AND($P$3=FALSE,OR(F5878="Commercial NAICS Cogen",F5878="Commercial NAICS Non-Cogen",F5878="Industrial NAICS Cogen", F5878="industrial NAICS non-Cogen")),FALSE, TRUE))</f>
        <v/>
      </c>
    </row>
    <row r="5879">
      <c r="A5879" s="129" t="n">
        <v>99999</v>
      </c>
      <c r="B5879" s="130" t="inlineStr">
        <is>
          <t>State-Fuel Level Increment</t>
        </is>
      </c>
      <c r="C5879" s="130" t="inlineStr">
        <is>
          <t>State-Fuel Level Increment</t>
        </is>
      </c>
      <c r="D5879" s="129" t="n">
        <v>99999</v>
      </c>
      <c r="E5879" s="130" t="inlineStr">
        <is>
          <t>NJ</t>
        </is>
      </c>
      <c r="F5879" s="130" t="inlineStr">
        <is>
          <t>Commercial NAICS Cogen</t>
        </is>
      </c>
      <c r="G5879" s="130" t="inlineStr">
        <is>
          <t>IC</t>
        </is>
      </c>
      <c r="H5879" s="130" t="inlineStr">
        <is>
          <t>DFO</t>
        </is>
      </c>
      <c r="I5879" s="130" t="inlineStr">
        <is>
          <t>DFO</t>
        </is>
      </c>
      <c r="J5879" s="131" t="n">
        <v>117.678</v>
      </c>
      <c r="K5879" s="129" t="n">
        <v>2020</v>
      </c>
      <c r="L5879" s="120">
        <f>IF(VLOOKUP(H5879,'Cross-Page Data'!$D$4:$F$48,3,FALSE)="natural gas",VLOOKUP(G5879,'Cross-Page Data'!$I$4:$J$19,2,FALSE),IF(VLOOKUP(H5879,'Cross-Page Data'!$D$4:$F$48,3,FALSE)="solar",IF(G5879="PV","solar PV","solar thermal"),IF(VLOOKUP(H5879,'Cross-Page Data'!$D$4:$F$48,3,FALSE)="wind",VLOOKUP(G5879,'Cross-Page Data'!$I$4:$J$19,2,FALSE),IF(VLOOKUP(H5879,'Cross-Page Data'!$D$4:$F$48,3,FALSE)="hydro",VLOOKUP(G5879,'Cross-Page Data'!$I$4:$J$19,2,FALSE),VLOOKUP(H5879,'Cross-Page Data'!$D$4:$F$48,3,FALSE)))))</f>
        <v/>
      </c>
      <c r="M5879" s="120">
        <f>IF(AND($P$2=FALSE,OR(F5879="Commercial NAICS Cogen",F5879="Industrial NAICS Cogen",F5879="NAICS-22 Cogen")),FALSE,IF(AND($P$3=FALSE,OR(F5879="Commercial NAICS Cogen",F5879="Commercial NAICS Non-Cogen",F5879="Industrial NAICS Cogen", F5879="industrial NAICS non-Cogen")),FALSE, TRUE))</f>
        <v/>
      </c>
    </row>
    <row r="5880">
      <c r="A5880" s="129" t="n">
        <v>99999</v>
      </c>
      <c r="B5880" s="130" t="inlineStr">
        <is>
          <t>State-Fuel Level Increment</t>
        </is>
      </c>
      <c r="C5880" s="130" t="inlineStr">
        <is>
          <t>State-Fuel Level Increment</t>
        </is>
      </c>
      <c r="D5880" s="129" t="n">
        <v>99999</v>
      </c>
      <c r="E5880" s="130" t="inlineStr">
        <is>
          <t>NY</t>
        </is>
      </c>
      <c r="F5880" s="130" t="inlineStr">
        <is>
          <t>Electric Utility</t>
        </is>
      </c>
      <c r="G5880" s="130" t="inlineStr">
        <is>
          <t>IC</t>
        </is>
      </c>
      <c r="H5880" s="130" t="inlineStr">
        <is>
          <t>DFO</t>
        </is>
      </c>
      <c r="I5880" s="130" t="inlineStr">
        <is>
          <t>DFO</t>
        </is>
      </c>
      <c r="J5880" s="131" t="n">
        <v>2405.632</v>
      </c>
      <c r="K5880" s="129" t="n">
        <v>2020</v>
      </c>
      <c r="L5880" s="120">
        <f>IF(VLOOKUP(H5880,'Cross-Page Data'!$D$4:$F$48,3,FALSE)="natural gas",VLOOKUP(G5880,'Cross-Page Data'!$I$4:$J$19,2,FALSE),IF(VLOOKUP(H5880,'Cross-Page Data'!$D$4:$F$48,3,FALSE)="solar",IF(G5880="PV","solar PV","solar thermal"),IF(VLOOKUP(H5880,'Cross-Page Data'!$D$4:$F$48,3,FALSE)="wind",VLOOKUP(G5880,'Cross-Page Data'!$I$4:$J$19,2,FALSE),IF(VLOOKUP(H5880,'Cross-Page Data'!$D$4:$F$48,3,FALSE)="hydro",VLOOKUP(G5880,'Cross-Page Data'!$I$4:$J$19,2,FALSE),VLOOKUP(H5880,'Cross-Page Data'!$D$4:$F$48,3,FALSE)))))</f>
        <v/>
      </c>
      <c r="M5880" s="120">
        <f>IF(AND($P$2=FALSE,OR(F5880="Commercial NAICS Cogen",F5880="Industrial NAICS Cogen",F5880="NAICS-22 Cogen")),FALSE,IF(AND($P$3=FALSE,OR(F5880="Commercial NAICS Cogen",F5880="Commercial NAICS Non-Cogen",F5880="Industrial NAICS Cogen", F5880="industrial NAICS non-Cogen")),FALSE, TRUE))</f>
        <v/>
      </c>
    </row>
    <row r="5881">
      <c r="A5881" s="129" t="n">
        <v>99999</v>
      </c>
      <c r="B5881" s="130" t="inlineStr">
        <is>
          <t>State-Fuel Level Increment</t>
        </is>
      </c>
      <c r="C5881" s="130" t="inlineStr">
        <is>
          <t>State-Fuel Level Increment</t>
        </is>
      </c>
      <c r="D5881" s="129" t="n">
        <v>99999</v>
      </c>
      <c r="E5881" s="130" t="inlineStr">
        <is>
          <t>NY</t>
        </is>
      </c>
      <c r="F5881" s="130" t="inlineStr">
        <is>
          <t>NAICS-22 Non-Cogen</t>
        </is>
      </c>
      <c r="G5881" s="130" t="inlineStr">
        <is>
          <t>IC</t>
        </is>
      </c>
      <c r="H5881" s="130" t="inlineStr">
        <is>
          <t>DFO</t>
        </is>
      </c>
      <c r="I5881" s="130" t="inlineStr">
        <is>
          <t>DFO</t>
        </is>
      </c>
      <c r="J5881" s="131" t="n">
        <v>42.414</v>
      </c>
      <c r="K5881" s="129" t="n">
        <v>2020</v>
      </c>
      <c r="L5881" s="120">
        <f>IF(VLOOKUP(H5881,'Cross-Page Data'!$D$4:$F$48,3,FALSE)="natural gas",VLOOKUP(G5881,'Cross-Page Data'!$I$4:$J$19,2,FALSE),IF(VLOOKUP(H5881,'Cross-Page Data'!$D$4:$F$48,3,FALSE)="solar",IF(G5881="PV","solar PV","solar thermal"),IF(VLOOKUP(H5881,'Cross-Page Data'!$D$4:$F$48,3,FALSE)="wind",VLOOKUP(G5881,'Cross-Page Data'!$I$4:$J$19,2,FALSE),IF(VLOOKUP(H5881,'Cross-Page Data'!$D$4:$F$48,3,FALSE)="hydro",VLOOKUP(G5881,'Cross-Page Data'!$I$4:$J$19,2,FALSE),VLOOKUP(H5881,'Cross-Page Data'!$D$4:$F$48,3,FALSE)))))</f>
        <v/>
      </c>
      <c r="M5881" s="120">
        <f>IF(AND($P$2=FALSE,OR(F5881="Commercial NAICS Cogen",F5881="Industrial NAICS Cogen",F5881="NAICS-22 Cogen")),FALSE,IF(AND($P$3=FALSE,OR(F5881="Commercial NAICS Cogen",F5881="Commercial NAICS Non-Cogen",F5881="Industrial NAICS Cogen", F5881="industrial NAICS non-Cogen")),FALSE, TRUE))</f>
        <v/>
      </c>
    </row>
    <row r="5882">
      <c r="A5882" s="129" t="n">
        <v>99999</v>
      </c>
      <c r="B5882" s="130" t="inlineStr">
        <is>
          <t>State-Fuel Level Increment</t>
        </is>
      </c>
      <c r="C5882" s="130" t="inlineStr">
        <is>
          <t>State-Fuel Level Increment</t>
        </is>
      </c>
      <c r="D5882" s="129" t="n">
        <v>99999</v>
      </c>
      <c r="E5882" s="130" t="inlineStr">
        <is>
          <t>NY</t>
        </is>
      </c>
      <c r="F5882" s="130" t="inlineStr">
        <is>
          <t>Commercial NAICS Non-Cogen</t>
        </is>
      </c>
      <c r="G5882" s="130" t="inlineStr">
        <is>
          <t>IC</t>
        </is>
      </c>
      <c r="H5882" s="130" t="inlineStr">
        <is>
          <t>DFO</t>
        </is>
      </c>
      <c r="I5882" s="130" t="inlineStr">
        <is>
          <t>DFO</t>
        </is>
      </c>
      <c r="J5882" s="131" t="n">
        <v>1391.504</v>
      </c>
      <c r="K5882" s="129" t="n">
        <v>2020</v>
      </c>
      <c r="L5882" s="120">
        <f>IF(VLOOKUP(H5882,'Cross-Page Data'!$D$4:$F$48,3,FALSE)="natural gas",VLOOKUP(G5882,'Cross-Page Data'!$I$4:$J$19,2,FALSE),IF(VLOOKUP(H5882,'Cross-Page Data'!$D$4:$F$48,3,FALSE)="solar",IF(G5882="PV","solar PV","solar thermal"),IF(VLOOKUP(H5882,'Cross-Page Data'!$D$4:$F$48,3,FALSE)="wind",VLOOKUP(G5882,'Cross-Page Data'!$I$4:$J$19,2,FALSE),IF(VLOOKUP(H5882,'Cross-Page Data'!$D$4:$F$48,3,FALSE)="hydro",VLOOKUP(G5882,'Cross-Page Data'!$I$4:$J$19,2,FALSE),VLOOKUP(H5882,'Cross-Page Data'!$D$4:$F$48,3,FALSE)))))</f>
        <v/>
      </c>
      <c r="M5882" s="120">
        <f>IF(AND($P$2=FALSE,OR(F5882="Commercial NAICS Cogen",F5882="Industrial NAICS Cogen",F5882="NAICS-22 Cogen")),FALSE,IF(AND($P$3=FALSE,OR(F5882="Commercial NAICS Cogen",F5882="Commercial NAICS Non-Cogen",F5882="Industrial NAICS Cogen", F5882="industrial NAICS non-Cogen")),FALSE, TRUE))</f>
        <v/>
      </c>
    </row>
    <row r="5883">
      <c r="A5883" s="129" t="n">
        <v>99999</v>
      </c>
      <c r="B5883" s="130" t="inlineStr">
        <is>
          <t>State-Fuel Level Increment</t>
        </is>
      </c>
      <c r="C5883" s="130" t="inlineStr">
        <is>
          <t>State-Fuel Level Increment</t>
        </is>
      </c>
      <c r="D5883" s="129" t="n">
        <v>99999</v>
      </c>
      <c r="E5883" s="130" t="inlineStr">
        <is>
          <t>NY</t>
        </is>
      </c>
      <c r="F5883" s="130" t="inlineStr">
        <is>
          <t>Commercial NAICS Cogen</t>
        </is>
      </c>
      <c r="G5883" s="130" t="inlineStr">
        <is>
          <t>IC</t>
        </is>
      </c>
      <c r="H5883" s="130" t="inlineStr">
        <is>
          <t>DFO</t>
        </is>
      </c>
      <c r="I5883" s="130" t="inlineStr">
        <is>
          <t>DFO</t>
        </is>
      </c>
      <c r="J5883" s="131" t="n">
        <v>267.996</v>
      </c>
      <c r="K5883" s="129" t="n">
        <v>2020</v>
      </c>
      <c r="L5883" s="120">
        <f>IF(VLOOKUP(H5883,'Cross-Page Data'!$D$4:$F$48,3,FALSE)="natural gas",VLOOKUP(G5883,'Cross-Page Data'!$I$4:$J$19,2,FALSE),IF(VLOOKUP(H5883,'Cross-Page Data'!$D$4:$F$48,3,FALSE)="solar",IF(G5883="PV","solar PV","solar thermal"),IF(VLOOKUP(H5883,'Cross-Page Data'!$D$4:$F$48,3,FALSE)="wind",VLOOKUP(G5883,'Cross-Page Data'!$I$4:$J$19,2,FALSE),IF(VLOOKUP(H5883,'Cross-Page Data'!$D$4:$F$48,3,FALSE)="hydro",VLOOKUP(G5883,'Cross-Page Data'!$I$4:$J$19,2,FALSE),VLOOKUP(H5883,'Cross-Page Data'!$D$4:$F$48,3,FALSE)))))</f>
        <v/>
      </c>
      <c r="M5883" s="120">
        <f>IF(AND($P$2=FALSE,OR(F5883="Commercial NAICS Cogen",F5883="Industrial NAICS Cogen",F5883="NAICS-22 Cogen")),FALSE,IF(AND($P$3=FALSE,OR(F5883="Commercial NAICS Cogen",F5883="Commercial NAICS Non-Cogen",F5883="Industrial NAICS Cogen", F5883="industrial NAICS non-Cogen")),FALSE, TRUE))</f>
        <v/>
      </c>
    </row>
    <row r="5884">
      <c r="A5884" s="129" t="n">
        <v>99999</v>
      </c>
      <c r="B5884" s="130" t="inlineStr">
        <is>
          <t>State-Fuel Level Increment</t>
        </is>
      </c>
      <c r="C5884" s="130" t="inlineStr">
        <is>
          <t>State-Fuel Level Increment</t>
        </is>
      </c>
      <c r="D5884" s="129" t="n">
        <v>99999</v>
      </c>
      <c r="E5884" s="130" t="inlineStr">
        <is>
          <t>NY</t>
        </is>
      </c>
      <c r="F5884" s="130" t="inlineStr">
        <is>
          <t>Industrial NAICS Non-Cogen</t>
        </is>
      </c>
      <c r="G5884" s="130" t="inlineStr">
        <is>
          <t>IC</t>
        </is>
      </c>
      <c r="H5884" s="130" t="inlineStr">
        <is>
          <t>DFO</t>
        </is>
      </c>
      <c r="I5884" s="130" t="inlineStr">
        <is>
          <t>DFO</t>
        </is>
      </c>
      <c r="J5884" s="131" t="n">
        <v>51.843</v>
      </c>
      <c r="K5884" s="129" t="n">
        <v>2020</v>
      </c>
      <c r="L5884" s="120">
        <f>IF(VLOOKUP(H5884,'Cross-Page Data'!$D$4:$F$48,3,FALSE)="natural gas",VLOOKUP(G5884,'Cross-Page Data'!$I$4:$J$19,2,FALSE),IF(VLOOKUP(H5884,'Cross-Page Data'!$D$4:$F$48,3,FALSE)="solar",IF(G5884="PV","solar PV","solar thermal"),IF(VLOOKUP(H5884,'Cross-Page Data'!$D$4:$F$48,3,FALSE)="wind",VLOOKUP(G5884,'Cross-Page Data'!$I$4:$J$19,2,FALSE),IF(VLOOKUP(H5884,'Cross-Page Data'!$D$4:$F$48,3,FALSE)="hydro",VLOOKUP(G5884,'Cross-Page Data'!$I$4:$J$19,2,FALSE),VLOOKUP(H5884,'Cross-Page Data'!$D$4:$F$48,3,FALSE)))))</f>
        <v/>
      </c>
      <c r="M5884" s="120">
        <f>IF(AND($P$2=FALSE,OR(F5884="Commercial NAICS Cogen",F5884="Industrial NAICS Cogen",F5884="NAICS-22 Cogen")),FALSE,IF(AND($P$3=FALSE,OR(F5884="Commercial NAICS Cogen",F5884="Commercial NAICS Non-Cogen",F5884="Industrial NAICS Cogen", F5884="industrial NAICS non-Cogen")),FALSE, TRUE))</f>
        <v/>
      </c>
    </row>
    <row r="5885">
      <c r="A5885" s="129" t="n">
        <v>99999</v>
      </c>
      <c r="B5885" s="130" t="inlineStr">
        <is>
          <t>State-Fuel Level Increment</t>
        </is>
      </c>
      <c r="C5885" s="130" t="inlineStr">
        <is>
          <t>State-Fuel Level Increment</t>
        </is>
      </c>
      <c r="D5885" s="129" t="n">
        <v>99999</v>
      </c>
      <c r="E5885" s="130" t="inlineStr">
        <is>
          <t>OH</t>
        </is>
      </c>
      <c r="F5885" s="130" t="inlineStr">
        <is>
          <t>Electric Utility</t>
        </is>
      </c>
      <c r="G5885" s="130" t="inlineStr">
        <is>
          <t>IC</t>
        </is>
      </c>
      <c r="H5885" s="130" t="inlineStr">
        <is>
          <t>DFO</t>
        </is>
      </c>
      <c r="I5885" s="130" t="inlineStr">
        <is>
          <t>DFO</t>
        </is>
      </c>
      <c r="J5885" s="131" t="n">
        <v>3154.465</v>
      </c>
      <c r="K5885" s="129" t="n">
        <v>2020</v>
      </c>
      <c r="L5885" s="120">
        <f>IF(VLOOKUP(H5885,'Cross-Page Data'!$D$4:$F$48,3,FALSE)="natural gas",VLOOKUP(G5885,'Cross-Page Data'!$I$4:$J$19,2,FALSE),IF(VLOOKUP(H5885,'Cross-Page Data'!$D$4:$F$48,3,FALSE)="solar",IF(G5885="PV","solar PV","solar thermal"),IF(VLOOKUP(H5885,'Cross-Page Data'!$D$4:$F$48,3,FALSE)="wind",VLOOKUP(G5885,'Cross-Page Data'!$I$4:$J$19,2,FALSE),IF(VLOOKUP(H5885,'Cross-Page Data'!$D$4:$F$48,3,FALSE)="hydro",VLOOKUP(G5885,'Cross-Page Data'!$I$4:$J$19,2,FALSE),VLOOKUP(H5885,'Cross-Page Data'!$D$4:$F$48,3,FALSE)))))</f>
        <v/>
      </c>
      <c r="M5885" s="120">
        <f>IF(AND($P$2=FALSE,OR(F5885="Commercial NAICS Cogen",F5885="Industrial NAICS Cogen",F5885="NAICS-22 Cogen")),FALSE,IF(AND($P$3=FALSE,OR(F5885="Commercial NAICS Cogen",F5885="Commercial NAICS Non-Cogen",F5885="Industrial NAICS Cogen", F5885="industrial NAICS non-Cogen")),FALSE, TRUE))</f>
        <v/>
      </c>
    </row>
    <row r="5886">
      <c r="A5886" s="129" t="n">
        <v>99999</v>
      </c>
      <c r="B5886" s="130" t="inlineStr">
        <is>
          <t>State-Fuel Level Increment</t>
        </is>
      </c>
      <c r="C5886" s="130" t="inlineStr">
        <is>
          <t>State-Fuel Level Increment</t>
        </is>
      </c>
      <c r="D5886" s="129" t="n">
        <v>99999</v>
      </c>
      <c r="E5886" s="130" t="inlineStr">
        <is>
          <t>OH</t>
        </is>
      </c>
      <c r="F5886" s="130" t="inlineStr">
        <is>
          <t>NAICS-22 Non-Cogen</t>
        </is>
      </c>
      <c r="G5886" s="130" t="inlineStr">
        <is>
          <t>IC</t>
        </is>
      </c>
      <c r="H5886" s="130" t="inlineStr">
        <is>
          <t>DFO</t>
        </is>
      </c>
      <c r="I5886" s="130" t="inlineStr">
        <is>
          <t>DFO</t>
        </is>
      </c>
      <c r="J5886" s="131" t="n">
        <v>356.613</v>
      </c>
      <c r="K5886" s="129" t="n">
        <v>2020</v>
      </c>
      <c r="L5886" s="120">
        <f>IF(VLOOKUP(H5886,'Cross-Page Data'!$D$4:$F$48,3,FALSE)="natural gas",VLOOKUP(G5886,'Cross-Page Data'!$I$4:$J$19,2,FALSE),IF(VLOOKUP(H5886,'Cross-Page Data'!$D$4:$F$48,3,FALSE)="solar",IF(G5886="PV","solar PV","solar thermal"),IF(VLOOKUP(H5886,'Cross-Page Data'!$D$4:$F$48,3,FALSE)="wind",VLOOKUP(G5886,'Cross-Page Data'!$I$4:$J$19,2,FALSE),IF(VLOOKUP(H5886,'Cross-Page Data'!$D$4:$F$48,3,FALSE)="hydro",VLOOKUP(G5886,'Cross-Page Data'!$I$4:$J$19,2,FALSE),VLOOKUP(H5886,'Cross-Page Data'!$D$4:$F$48,3,FALSE)))))</f>
        <v/>
      </c>
      <c r="M5886" s="120">
        <f>IF(AND($P$2=FALSE,OR(F5886="Commercial NAICS Cogen",F5886="Industrial NAICS Cogen",F5886="NAICS-22 Cogen")),FALSE,IF(AND($P$3=FALSE,OR(F5886="Commercial NAICS Cogen",F5886="Commercial NAICS Non-Cogen",F5886="Industrial NAICS Cogen", F5886="industrial NAICS non-Cogen")),FALSE, TRUE))</f>
        <v/>
      </c>
    </row>
    <row r="5887">
      <c r="A5887" s="129" t="n">
        <v>99999</v>
      </c>
      <c r="B5887" s="130" t="inlineStr">
        <is>
          <t>State-Fuel Level Increment</t>
        </is>
      </c>
      <c r="C5887" s="130" t="inlineStr">
        <is>
          <t>State-Fuel Level Increment</t>
        </is>
      </c>
      <c r="D5887" s="129" t="n">
        <v>99999</v>
      </c>
      <c r="E5887" s="130" t="inlineStr">
        <is>
          <t>OK</t>
        </is>
      </c>
      <c r="F5887" s="130" t="inlineStr">
        <is>
          <t>Electric Utility</t>
        </is>
      </c>
      <c r="G5887" s="130" t="inlineStr">
        <is>
          <t>IC</t>
        </is>
      </c>
      <c r="H5887" s="130" t="inlineStr">
        <is>
          <t>DFO</t>
        </is>
      </c>
      <c r="I5887" s="130" t="inlineStr">
        <is>
          <t>DFO</t>
        </is>
      </c>
      <c r="J5887" s="131" t="n">
        <v>210.42</v>
      </c>
      <c r="K5887" s="129" t="n">
        <v>2020</v>
      </c>
      <c r="L5887" s="120">
        <f>IF(VLOOKUP(H5887,'Cross-Page Data'!$D$4:$F$48,3,FALSE)="natural gas",VLOOKUP(G5887,'Cross-Page Data'!$I$4:$J$19,2,FALSE),IF(VLOOKUP(H5887,'Cross-Page Data'!$D$4:$F$48,3,FALSE)="solar",IF(G5887="PV","solar PV","solar thermal"),IF(VLOOKUP(H5887,'Cross-Page Data'!$D$4:$F$48,3,FALSE)="wind",VLOOKUP(G5887,'Cross-Page Data'!$I$4:$J$19,2,FALSE),IF(VLOOKUP(H5887,'Cross-Page Data'!$D$4:$F$48,3,FALSE)="hydro",VLOOKUP(G5887,'Cross-Page Data'!$I$4:$J$19,2,FALSE),VLOOKUP(H5887,'Cross-Page Data'!$D$4:$F$48,3,FALSE)))))</f>
        <v/>
      </c>
      <c r="M5887" s="120">
        <f>IF(AND($P$2=FALSE,OR(F5887="Commercial NAICS Cogen",F5887="Industrial NAICS Cogen",F5887="NAICS-22 Cogen")),FALSE,IF(AND($P$3=FALSE,OR(F5887="Commercial NAICS Cogen",F5887="Commercial NAICS Non-Cogen",F5887="Industrial NAICS Cogen", F5887="industrial NAICS non-Cogen")),FALSE, TRUE))</f>
        <v/>
      </c>
    </row>
    <row r="5888">
      <c r="A5888" s="129" t="n">
        <v>99999</v>
      </c>
      <c r="B5888" s="130" t="inlineStr">
        <is>
          <t>State-Fuel Level Increment</t>
        </is>
      </c>
      <c r="C5888" s="130" t="inlineStr">
        <is>
          <t>State-Fuel Level Increment</t>
        </is>
      </c>
      <c r="D5888" s="129" t="n">
        <v>99999</v>
      </c>
      <c r="E5888" s="130" t="inlineStr">
        <is>
          <t>PA</t>
        </is>
      </c>
      <c r="F5888" s="130" t="inlineStr">
        <is>
          <t>NAICS-22 Non-Cogen</t>
        </is>
      </c>
      <c r="G5888" s="130" t="inlineStr">
        <is>
          <t>IC</t>
        </is>
      </c>
      <c r="H5888" s="130" t="inlineStr">
        <is>
          <t>DFO</t>
        </is>
      </c>
      <c r="I5888" s="130" t="inlineStr">
        <is>
          <t>DFO</t>
        </is>
      </c>
      <c r="J5888" s="131" t="n">
        <v>1260.526</v>
      </c>
      <c r="K5888" s="129" t="n">
        <v>2020</v>
      </c>
      <c r="L5888" s="120">
        <f>IF(VLOOKUP(H5888,'Cross-Page Data'!$D$4:$F$48,3,FALSE)="natural gas",VLOOKUP(G5888,'Cross-Page Data'!$I$4:$J$19,2,FALSE),IF(VLOOKUP(H5888,'Cross-Page Data'!$D$4:$F$48,3,FALSE)="solar",IF(G5888="PV","solar PV","solar thermal"),IF(VLOOKUP(H5888,'Cross-Page Data'!$D$4:$F$48,3,FALSE)="wind",VLOOKUP(G5888,'Cross-Page Data'!$I$4:$J$19,2,FALSE),IF(VLOOKUP(H5888,'Cross-Page Data'!$D$4:$F$48,3,FALSE)="hydro",VLOOKUP(G5888,'Cross-Page Data'!$I$4:$J$19,2,FALSE),VLOOKUP(H5888,'Cross-Page Data'!$D$4:$F$48,3,FALSE)))))</f>
        <v/>
      </c>
      <c r="M5888" s="120">
        <f>IF(AND($P$2=FALSE,OR(F5888="Commercial NAICS Cogen",F5888="Industrial NAICS Cogen",F5888="NAICS-22 Cogen")),FALSE,IF(AND($P$3=FALSE,OR(F5888="Commercial NAICS Cogen",F5888="Commercial NAICS Non-Cogen",F5888="Industrial NAICS Cogen", F5888="industrial NAICS non-Cogen")),FALSE, TRUE))</f>
        <v/>
      </c>
    </row>
    <row r="5889">
      <c r="A5889" s="129" t="n">
        <v>99999</v>
      </c>
      <c r="B5889" s="130" t="inlineStr">
        <is>
          <t>State-Fuel Level Increment</t>
        </is>
      </c>
      <c r="C5889" s="130" t="inlineStr">
        <is>
          <t>State-Fuel Level Increment</t>
        </is>
      </c>
      <c r="D5889" s="129" t="n">
        <v>99999</v>
      </c>
      <c r="E5889" s="130" t="inlineStr">
        <is>
          <t>PA</t>
        </is>
      </c>
      <c r="F5889" s="130" t="inlineStr">
        <is>
          <t>NAICS-22 Cogen</t>
        </is>
      </c>
      <c r="G5889" s="130" t="inlineStr">
        <is>
          <t>IC</t>
        </is>
      </c>
      <c r="H5889" s="130" t="inlineStr">
        <is>
          <t>DFO</t>
        </is>
      </c>
      <c r="I5889" s="130" t="inlineStr">
        <is>
          <t>DFO</t>
        </is>
      </c>
      <c r="J5889" s="131" t="n">
        <v>69.39</v>
      </c>
      <c r="K5889" s="129" t="n">
        <v>2020</v>
      </c>
      <c r="L5889" s="120">
        <f>IF(VLOOKUP(H5889,'Cross-Page Data'!$D$4:$F$48,3,FALSE)="natural gas",VLOOKUP(G5889,'Cross-Page Data'!$I$4:$J$19,2,FALSE),IF(VLOOKUP(H5889,'Cross-Page Data'!$D$4:$F$48,3,FALSE)="solar",IF(G5889="PV","solar PV","solar thermal"),IF(VLOOKUP(H5889,'Cross-Page Data'!$D$4:$F$48,3,FALSE)="wind",VLOOKUP(G5889,'Cross-Page Data'!$I$4:$J$19,2,FALSE),IF(VLOOKUP(H5889,'Cross-Page Data'!$D$4:$F$48,3,FALSE)="hydro",VLOOKUP(G5889,'Cross-Page Data'!$I$4:$J$19,2,FALSE),VLOOKUP(H5889,'Cross-Page Data'!$D$4:$F$48,3,FALSE)))))</f>
        <v/>
      </c>
      <c r="M5889" s="120">
        <f>IF(AND($P$2=FALSE,OR(F5889="Commercial NAICS Cogen",F5889="Industrial NAICS Cogen",F5889="NAICS-22 Cogen")),FALSE,IF(AND($P$3=FALSE,OR(F5889="Commercial NAICS Cogen",F5889="Commercial NAICS Non-Cogen",F5889="Industrial NAICS Cogen", F5889="industrial NAICS non-Cogen")),FALSE, TRUE))</f>
        <v/>
      </c>
    </row>
    <row r="5890">
      <c r="A5890" s="129" t="n">
        <v>99999</v>
      </c>
      <c r="B5890" s="130" t="inlineStr">
        <is>
          <t>State-Fuel Level Increment</t>
        </is>
      </c>
      <c r="C5890" s="130" t="inlineStr">
        <is>
          <t>State-Fuel Level Increment</t>
        </is>
      </c>
      <c r="D5890" s="129" t="n">
        <v>99999</v>
      </c>
      <c r="E5890" s="130" t="inlineStr">
        <is>
          <t>PA</t>
        </is>
      </c>
      <c r="F5890" s="130" t="inlineStr">
        <is>
          <t>Commercial NAICS Non-Cogen</t>
        </is>
      </c>
      <c r="G5890" s="130" t="inlineStr">
        <is>
          <t>IC</t>
        </is>
      </c>
      <c r="H5890" s="130" t="inlineStr">
        <is>
          <t>DFO</t>
        </is>
      </c>
      <c r="I5890" s="130" t="inlineStr">
        <is>
          <t>DFO</t>
        </is>
      </c>
      <c r="J5890" s="131" t="n">
        <v>0</v>
      </c>
      <c r="K5890" s="129" t="n">
        <v>2020</v>
      </c>
      <c r="L5890" s="120">
        <f>IF(VLOOKUP(H5890,'Cross-Page Data'!$D$4:$F$48,3,FALSE)="natural gas",VLOOKUP(G5890,'Cross-Page Data'!$I$4:$J$19,2,FALSE),IF(VLOOKUP(H5890,'Cross-Page Data'!$D$4:$F$48,3,FALSE)="solar",IF(G5890="PV","solar PV","solar thermal"),IF(VLOOKUP(H5890,'Cross-Page Data'!$D$4:$F$48,3,FALSE)="wind",VLOOKUP(G5890,'Cross-Page Data'!$I$4:$J$19,2,FALSE),IF(VLOOKUP(H5890,'Cross-Page Data'!$D$4:$F$48,3,FALSE)="hydro",VLOOKUP(G5890,'Cross-Page Data'!$I$4:$J$19,2,FALSE),VLOOKUP(H5890,'Cross-Page Data'!$D$4:$F$48,3,FALSE)))))</f>
        <v/>
      </c>
      <c r="M5890" s="120">
        <f>IF(AND($P$2=FALSE,OR(F5890="Commercial NAICS Cogen",F5890="Industrial NAICS Cogen",F5890="NAICS-22 Cogen")),FALSE,IF(AND($P$3=FALSE,OR(F5890="Commercial NAICS Cogen",F5890="Commercial NAICS Non-Cogen",F5890="Industrial NAICS Cogen", F5890="industrial NAICS non-Cogen")),FALSE, TRUE))</f>
        <v/>
      </c>
    </row>
    <row r="5891">
      <c r="A5891" s="129" t="n">
        <v>99999</v>
      </c>
      <c r="B5891" s="130" t="inlineStr">
        <is>
          <t>State-Fuel Level Increment</t>
        </is>
      </c>
      <c r="C5891" s="130" t="inlineStr">
        <is>
          <t>State-Fuel Level Increment</t>
        </is>
      </c>
      <c r="D5891" s="129" t="n">
        <v>99999</v>
      </c>
      <c r="E5891" s="130" t="inlineStr">
        <is>
          <t>PA</t>
        </is>
      </c>
      <c r="F5891" s="130" t="inlineStr">
        <is>
          <t>Industrial NAICS Non-Cogen</t>
        </is>
      </c>
      <c r="G5891" s="130" t="inlineStr">
        <is>
          <t>IC</t>
        </is>
      </c>
      <c r="H5891" s="130" t="inlineStr">
        <is>
          <t>DFO</t>
        </is>
      </c>
      <c r="I5891" s="130" t="inlineStr">
        <is>
          <t>DFO</t>
        </is>
      </c>
      <c r="J5891" s="131" t="n">
        <v>29.848</v>
      </c>
      <c r="K5891" s="129" t="n">
        <v>2020</v>
      </c>
      <c r="L5891" s="120">
        <f>IF(VLOOKUP(H5891,'Cross-Page Data'!$D$4:$F$48,3,FALSE)="natural gas",VLOOKUP(G5891,'Cross-Page Data'!$I$4:$J$19,2,FALSE),IF(VLOOKUP(H5891,'Cross-Page Data'!$D$4:$F$48,3,FALSE)="solar",IF(G5891="PV","solar PV","solar thermal"),IF(VLOOKUP(H5891,'Cross-Page Data'!$D$4:$F$48,3,FALSE)="wind",VLOOKUP(G5891,'Cross-Page Data'!$I$4:$J$19,2,FALSE),IF(VLOOKUP(H5891,'Cross-Page Data'!$D$4:$F$48,3,FALSE)="hydro",VLOOKUP(G5891,'Cross-Page Data'!$I$4:$J$19,2,FALSE),VLOOKUP(H5891,'Cross-Page Data'!$D$4:$F$48,3,FALSE)))))</f>
        <v/>
      </c>
      <c r="M5891" s="120">
        <f>IF(AND($P$2=FALSE,OR(F5891="Commercial NAICS Cogen",F5891="Industrial NAICS Cogen",F5891="NAICS-22 Cogen")),FALSE,IF(AND($P$3=FALSE,OR(F5891="Commercial NAICS Cogen",F5891="Commercial NAICS Non-Cogen",F5891="Industrial NAICS Cogen", F5891="industrial NAICS non-Cogen")),FALSE, TRUE))</f>
        <v/>
      </c>
    </row>
    <row r="5892">
      <c r="A5892" s="129" t="n">
        <v>99999</v>
      </c>
      <c r="B5892" s="130" t="inlineStr">
        <is>
          <t>State-Fuel Level Increment</t>
        </is>
      </c>
      <c r="C5892" s="130" t="inlineStr">
        <is>
          <t>State-Fuel Level Increment</t>
        </is>
      </c>
      <c r="D5892" s="129" t="n">
        <v>99999</v>
      </c>
      <c r="E5892" s="130" t="inlineStr">
        <is>
          <t>PA</t>
        </is>
      </c>
      <c r="F5892" s="130" t="inlineStr">
        <is>
          <t>Industrial NAICS Cogen</t>
        </is>
      </c>
      <c r="G5892" s="130" t="inlineStr">
        <is>
          <t>IC</t>
        </is>
      </c>
      <c r="H5892" s="130" t="inlineStr">
        <is>
          <t>DFO</t>
        </is>
      </c>
      <c r="I5892" s="130" t="inlineStr">
        <is>
          <t>DFO</t>
        </is>
      </c>
      <c r="J5892" s="131" t="n">
        <v>65.982</v>
      </c>
      <c r="K5892" s="129" t="n">
        <v>2020</v>
      </c>
      <c r="L5892" s="120">
        <f>IF(VLOOKUP(H5892,'Cross-Page Data'!$D$4:$F$48,3,FALSE)="natural gas",VLOOKUP(G5892,'Cross-Page Data'!$I$4:$J$19,2,FALSE),IF(VLOOKUP(H5892,'Cross-Page Data'!$D$4:$F$48,3,FALSE)="solar",IF(G5892="PV","solar PV","solar thermal"),IF(VLOOKUP(H5892,'Cross-Page Data'!$D$4:$F$48,3,FALSE)="wind",VLOOKUP(G5892,'Cross-Page Data'!$I$4:$J$19,2,FALSE),IF(VLOOKUP(H5892,'Cross-Page Data'!$D$4:$F$48,3,FALSE)="hydro",VLOOKUP(G5892,'Cross-Page Data'!$I$4:$J$19,2,FALSE),VLOOKUP(H5892,'Cross-Page Data'!$D$4:$F$48,3,FALSE)))))</f>
        <v/>
      </c>
      <c r="M5892" s="120">
        <f>IF(AND($P$2=FALSE,OR(F5892="Commercial NAICS Cogen",F5892="Industrial NAICS Cogen",F5892="NAICS-22 Cogen")),FALSE,IF(AND($P$3=FALSE,OR(F5892="Commercial NAICS Cogen",F5892="Commercial NAICS Non-Cogen",F5892="Industrial NAICS Cogen", F5892="industrial NAICS non-Cogen")),FALSE, TRUE))</f>
        <v/>
      </c>
    </row>
    <row r="5893">
      <c r="A5893" s="129" t="n">
        <v>99999</v>
      </c>
      <c r="B5893" s="130" t="inlineStr">
        <is>
          <t>State-Fuel Level Increment</t>
        </is>
      </c>
      <c r="C5893" s="130" t="inlineStr">
        <is>
          <t>State-Fuel Level Increment</t>
        </is>
      </c>
      <c r="D5893" s="129" t="n">
        <v>99999</v>
      </c>
      <c r="E5893" s="130" t="inlineStr">
        <is>
          <t>SC</t>
        </is>
      </c>
      <c r="F5893" s="130" t="inlineStr">
        <is>
          <t>Electric Utility</t>
        </is>
      </c>
      <c r="G5893" s="130" t="inlineStr">
        <is>
          <t>IC</t>
        </is>
      </c>
      <c r="H5893" s="130" t="inlineStr">
        <is>
          <t>DFO</t>
        </is>
      </c>
      <c r="I5893" s="130" t="inlineStr">
        <is>
          <t>DFO</t>
        </is>
      </c>
      <c r="J5893" s="131" t="n">
        <v>1707.682</v>
      </c>
      <c r="K5893" s="129" t="n">
        <v>2020</v>
      </c>
      <c r="L5893" s="120">
        <f>IF(VLOOKUP(H5893,'Cross-Page Data'!$D$4:$F$48,3,FALSE)="natural gas",VLOOKUP(G5893,'Cross-Page Data'!$I$4:$J$19,2,FALSE),IF(VLOOKUP(H5893,'Cross-Page Data'!$D$4:$F$48,3,FALSE)="solar",IF(G5893="PV","solar PV","solar thermal"),IF(VLOOKUP(H5893,'Cross-Page Data'!$D$4:$F$48,3,FALSE)="wind",VLOOKUP(G5893,'Cross-Page Data'!$I$4:$J$19,2,FALSE),IF(VLOOKUP(H5893,'Cross-Page Data'!$D$4:$F$48,3,FALSE)="hydro",VLOOKUP(G5893,'Cross-Page Data'!$I$4:$J$19,2,FALSE),VLOOKUP(H5893,'Cross-Page Data'!$D$4:$F$48,3,FALSE)))))</f>
        <v/>
      </c>
      <c r="M5893" s="120">
        <f>IF(AND($P$2=FALSE,OR(F5893="Commercial NAICS Cogen",F5893="Industrial NAICS Cogen",F5893="NAICS-22 Cogen")),FALSE,IF(AND($P$3=FALSE,OR(F5893="Commercial NAICS Cogen",F5893="Commercial NAICS Non-Cogen",F5893="Industrial NAICS Cogen", F5893="industrial NAICS non-Cogen")),FALSE, TRUE))</f>
        <v/>
      </c>
    </row>
    <row r="5894">
      <c r="A5894" s="129" t="n">
        <v>99999</v>
      </c>
      <c r="B5894" s="130" t="inlineStr">
        <is>
          <t>State-Fuel Level Increment</t>
        </is>
      </c>
      <c r="C5894" s="130" t="inlineStr">
        <is>
          <t>State-Fuel Level Increment</t>
        </is>
      </c>
      <c r="D5894" s="129" t="n">
        <v>99999</v>
      </c>
      <c r="E5894" s="130" t="inlineStr">
        <is>
          <t>SC</t>
        </is>
      </c>
      <c r="F5894" s="130" t="inlineStr">
        <is>
          <t>NAICS-22 Non-Cogen</t>
        </is>
      </c>
      <c r="G5894" s="130" t="inlineStr">
        <is>
          <t>IC</t>
        </is>
      </c>
      <c r="H5894" s="130" t="inlineStr">
        <is>
          <t>DFO</t>
        </is>
      </c>
      <c r="I5894" s="130" t="inlineStr">
        <is>
          <t>DFO</t>
        </is>
      </c>
      <c r="J5894" s="131" t="n">
        <v>0</v>
      </c>
      <c r="K5894" s="129" t="n">
        <v>2020</v>
      </c>
      <c r="L5894" s="120">
        <f>IF(VLOOKUP(H5894,'Cross-Page Data'!$D$4:$F$48,3,FALSE)="natural gas",VLOOKUP(G5894,'Cross-Page Data'!$I$4:$J$19,2,FALSE),IF(VLOOKUP(H5894,'Cross-Page Data'!$D$4:$F$48,3,FALSE)="solar",IF(G5894="PV","solar PV","solar thermal"),IF(VLOOKUP(H5894,'Cross-Page Data'!$D$4:$F$48,3,FALSE)="wind",VLOOKUP(G5894,'Cross-Page Data'!$I$4:$J$19,2,FALSE),IF(VLOOKUP(H5894,'Cross-Page Data'!$D$4:$F$48,3,FALSE)="hydro",VLOOKUP(G5894,'Cross-Page Data'!$I$4:$J$19,2,FALSE),VLOOKUP(H5894,'Cross-Page Data'!$D$4:$F$48,3,FALSE)))))</f>
        <v/>
      </c>
      <c r="M5894" s="120">
        <f>IF(AND($P$2=FALSE,OR(F5894="Commercial NAICS Cogen",F5894="Industrial NAICS Cogen",F5894="NAICS-22 Cogen")),FALSE,IF(AND($P$3=FALSE,OR(F5894="Commercial NAICS Cogen",F5894="Commercial NAICS Non-Cogen",F5894="Industrial NAICS Cogen", F5894="industrial NAICS non-Cogen")),FALSE, TRUE))</f>
        <v/>
      </c>
    </row>
    <row r="5895">
      <c r="A5895" s="129" t="n">
        <v>99999</v>
      </c>
      <c r="B5895" s="130" t="inlineStr">
        <is>
          <t>State-Fuel Level Increment</t>
        </is>
      </c>
      <c r="C5895" s="130" t="inlineStr">
        <is>
          <t>State-Fuel Level Increment</t>
        </is>
      </c>
      <c r="D5895" s="129" t="n">
        <v>99999</v>
      </c>
      <c r="E5895" s="130" t="inlineStr">
        <is>
          <t>SC</t>
        </is>
      </c>
      <c r="F5895" s="130" t="inlineStr">
        <is>
          <t>Commercial NAICS Non-Cogen</t>
        </is>
      </c>
      <c r="G5895" s="130" t="inlineStr">
        <is>
          <t>IC</t>
        </is>
      </c>
      <c r="H5895" s="130" t="inlineStr">
        <is>
          <t>DFO</t>
        </is>
      </c>
      <c r="I5895" s="130" t="inlineStr">
        <is>
          <t>DFO</t>
        </is>
      </c>
      <c r="J5895" s="131" t="n">
        <v>0</v>
      </c>
      <c r="K5895" s="129" t="n">
        <v>2020</v>
      </c>
      <c r="L5895" s="120">
        <f>IF(VLOOKUP(H5895,'Cross-Page Data'!$D$4:$F$48,3,FALSE)="natural gas",VLOOKUP(G5895,'Cross-Page Data'!$I$4:$J$19,2,FALSE),IF(VLOOKUP(H5895,'Cross-Page Data'!$D$4:$F$48,3,FALSE)="solar",IF(G5895="PV","solar PV","solar thermal"),IF(VLOOKUP(H5895,'Cross-Page Data'!$D$4:$F$48,3,FALSE)="wind",VLOOKUP(G5895,'Cross-Page Data'!$I$4:$J$19,2,FALSE),IF(VLOOKUP(H5895,'Cross-Page Data'!$D$4:$F$48,3,FALSE)="hydro",VLOOKUP(G5895,'Cross-Page Data'!$I$4:$J$19,2,FALSE),VLOOKUP(H5895,'Cross-Page Data'!$D$4:$F$48,3,FALSE)))))</f>
        <v/>
      </c>
      <c r="M5895" s="120">
        <f>IF(AND($P$2=FALSE,OR(F5895="Commercial NAICS Cogen",F5895="Industrial NAICS Cogen",F5895="NAICS-22 Cogen")),FALSE,IF(AND($P$3=FALSE,OR(F5895="Commercial NAICS Cogen",F5895="Commercial NAICS Non-Cogen",F5895="Industrial NAICS Cogen", F5895="industrial NAICS non-Cogen")),FALSE, TRUE))</f>
        <v/>
      </c>
    </row>
    <row r="5896">
      <c r="A5896" s="129" t="n">
        <v>99999</v>
      </c>
      <c r="B5896" s="130" t="inlineStr">
        <is>
          <t>State-Fuel Level Increment</t>
        </is>
      </c>
      <c r="C5896" s="130" t="inlineStr">
        <is>
          <t>State-Fuel Level Increment</t>
        </is>
      </c>
      <c r="D5896" s="129" t="n">
        <v>99999</v>
      </c>
      <c r="E5896" s="130" t="inlineStr">
        <is>
          <t>SD</t>
        </is>
      </c>
      <c r="F5896" s="130" t="inlineStr">
        <is>
          <t>Electric Utility</t>
        </is>
      </c>
      <c r="G5896" s="130" t="inlineStr">
        <is>
          <t>IC</t>
        </is>
      </c>
      <c r="H5896" s="130" t="inlineStr">
        <is>
          <t>DFO</t>
        </is>
      </c>
      <c r="I5896" s="130" t="inlineStr">
        <is>
          <t>DFO</t>
        </is>
      </c>
      <c r="J5896" s="131" t="n">
        <v>66.129</v>
      </c>
      <c r="K5896" s="129" t="n">
        <v>2020</v>
      </c>
      <c r="L5896" s="120">
        <f>IF(VLOOKUP(H5896,'Cross-Page Data'!$D$4:$F$48,3,FALSE)="natural gas",VLOOKUP(G5896,'Cross-Page Data'!$I$4:$J$19,2,FALSE),IF(VLOOKUP(H5896,'Cross-Page Data'!$D$4:$F$48,3,FALSE)="solar",IF(G5896="PV","solar PV","solar thermal"),IF(VLOOKUP(H5896,'Cross-Page Data'!$D$4:$F$48,3,FALSE)="wind",VLOOKUP(G5896,'Cross-Page Data'!$I$4:$J$19,2,FALSE),IF(VLOOKUP(H5896,'Cross-Page Data'!$D$4:$F$48,3,FALSE)="hydro",VLOOKUP(G5896,'Cross-Page Data'!$I$4:$J$19,2,FALSE),VLOOKUP(H5896,'Cross-Page Data'!$D$4:$F$48,3,FALSE)))))</f>
        <v/>
      </c>
      <c r="M5896" s="120">
        <f>IF(AND($P$2=FALSE,OR(F5896="Commercial NAICS Cogen",F5896="Industrial NAICS Cogen",F5896="NAICS-22 Cogen")),FALSE,IF(AND($P$3=FALSE,OR(F5896="Commercial NAICS Cogen",F5896="Commercial NAICS Non-Cogen",F5896="Industrial NAICS Cogen", F5896="industrial NAICS non-Cogen")),FALSE, TRUE))</f>
        <v/>
      </c>
    </row>
    <row r="5897">
      <c r="A5897" s="129" t="n">
        <v>99999</v>
      </c>
      <c r="B5897" s="130" t="inlineStr">
        <is>
          <t>State-Fuel Level Increment</t>
        </is>
      </c>
      <c r="C5897" s="130" t="inlineStr">
        <is>
          <t>State-Fuel Level Increment</t>
        </is>
      </c>
      <c r="D5897" s="129" t="n">
        <v>99999</v>
      </c>
      <c r="E5897" s="130" t="inlineStr">
        <is>
          <t>SD</t>
        </is>
      </c>
      <c r="F5897" s="130" t="inlineStr">
        <is>
          <t>Commercial NAICS Non-Cogen</t>
        </is>
      </c>
      <c r="G5897" s="130" t="inlineStr">
        <is>
          <t>IC</t>
        </is>
      </c>
      <c r="H5897" s="130" t="inlineStr">
        <is>
          <t>DFO</t>
        </is>
      </c>
      <c r="I5897" s="130" t="inlineStr">
        <is>
          <t>DFO</t>
        </is>
      </c>
      <c r="J5897" s="131" t="n">
        <v>11.784</v>
      </c>
      <c r="K5897" s="129" t="n">
        <v>2020</v>
      </c>
      <c r="L5897" s="120">
        <f>IF(VLOOKUP(H5897,'Cross-Page Data'!$D$4:$F$48,3,FALSE)="natural gas",VLOOKUP(G5897,'Cross-Page Data'!$I$4:$J$19,2,FALSE),IF(VLOOKUP(H5897,'Cross-Page Data'!$D$4:$F$48,3,FALSE)="solar",IF(G5897="PV","solar PV","solar thermal"),IF(VLOOKUP(H5897,'Cross-Page Data'!$D$4:$F$48,3,FALSE)="wind",VLOOKUP(G5897,'Cross-Page Data'!$I$4:$J$19,2,FALSE),IF(VLOOKUP(H5897,'Cross-Page Data'!$D$4:$F$48,3,FALSE)="hydro",VLOOKUP(G5897,'Cross-Page Data'!$I$4:$J$19,2,FALSE),VLOOKUP(H5897,'Cross-Page Data'!$D$4:$F$48,3,FALSE)))))</f>
        <v/>
      </c>
      <c r="M5897" s="120">
        <f>IF(AND($P$2=FALSE,OR(F5897="Commercial NAICS Cogen",F5897="Industrial NAICS Cogen",F5897="NAICS-22 Cogen")),FALSE,IF(AND($P$3=FALSE,OR(F5897="Commercial NAICS Cogen",F5897="Commercial NAICS Non-Cogen",F5897="Industrial NAICS Cogen", F5897="industrial NAICS non-Cogen")),FALSE, TRUE))</f>
        <v/>
      </c>
    </row>
    <row r="5898">
      <c r="A5898" s="129" t="n">
        <v>99999</v>
      </c>
      <c r="B5898" s="130" t="inlineStr">
        <is>
          <t>State-Fuel Level Increment</t>
        </is>
      </c>
      <c r="C5898" s="130" t="inlineStr">
        <is>
          <t>State-Fuel Level Increment</t>
        </is>
      </c>
      <c r="D5898" s="129" t="n">
        <v>99999</v>
      </c>
      <c r="E5898" s="130" t="inlineStr">
        <is>
          <t>TN</t>
        </is>
      </c>
      <c r="F5898" s="130" t="inlineStr">
        <is>
          <t>Electric Utility</t>
        </is>
      </c>
      <c r="G5898" s="130" t="inlineStr">
        <is>
          <t>IC</t>
        </is>
      </c>
      <c r="H5898" s="130" t="inlineStr">
        <is>
          <t>DFO</t>
        </is>
      </c>
      <c r="I5898" s="130" t="inlineStr">
        <is>
          <t>DFO</t>
        </is>
      </c>
      <c r="J5898" s="131" t="n">
        <v>148.461</v>
      </c>
      <c r="K5898" s="129" t="n">
        <v>2020</v>
      </c>
      <c r="L5898" s="120">
        <f>IF(VLOOKUP(H5898,'Cross-Page Data'!$D$4:$F$48,3,FALSE)="natural gas",VLOOKUP(G5898,'Cross-Page Data'!$I$4:$J$19,2,FALSE),IF(VLOOKUP(H5898,'Cross-Page Data'!$D$4:$F$48,3,FALSE)="solar",IF(G5898="PV","solar PV","solar thermal"),IF(VLOOKUP(H5898,'Cross-Page Data'!$D$4:$F$48,3,FALSE)="wind",VLOOKUP(G5898,'Cross-Page Data'!$I$4:$J$19,2,FALSE),IF(VLOOKUP(H5898,'Cross-Page Data'!$D$4:$F$48,3,FALSE)="hydro",VLOOKUP(G5898,'Cross-Page Data'!$I$4:$J$19,2,FALSE),VLOOKUP(H5898,'Cross-Page Data'!$D$4:$F$48,3,FALSE)))))</f>
        <v/>
      </c>
      <c r="M5898" s="120">
        <f>IF(AND($P$2=FALSE,OR(F5898="Commercial NAICS Cogen",F5898="Industrial NAICS Cogen",F5898="NAICS-22 Cogen")),FALSE,IF(AND($P$3=FALSE,OR(F5898="Commercial NAICS Cogen",F5898="Commercial NAICS Non-Cogen",F5898="Industrial NAICS Cogen", F5898="industrial NAICS non-Cogen")),FALSE, TRUE))</f>
        <v/>
      </c>
    </row>
    <row r="5899">
      <c r="A5899" s="129" t="n">
        <v>99999</v>
      </c>
      <c r="B5899" s="130" t="inlineStr">
        <is>
          <t>State-Fuel Level Increment</t>
        </is>
      </c>
      <c r="C5899" s="130" t="inlineStr">
        <is>
          <t>State-Fuel Level Increment</t>
        </is>
      </c>
      <c r="D5899" s="129" t="n">
        <v>99999</v>
      </c>
      <c r="E5899" s="130" t="inlineStr">
        <is>
          <t>TX</t>
        </is>
      </c>
      <c r="F5899" s="130" t="inlineStr">
        <is>
          <t>Electric Utility</t>
        </is>
      </c>
      <c r="G5899" s="130" t="inlineStr">
        <is>
          <t>IC</t>
        </is>
      </c>
      <c r="H5899" s="130" t="inlineStr">
        <is>
          <t>DFO</t>
        </is>
      </c>
      <c r="I5899" s="130" t="inlineStr">
        <is>
          <t>DFO</t>
        </is>
      </c>
      <c r="J5899" s="131" t="n">
        <v>180.664</v>
      </c>
      <c r="K5899" s="129" t="n">
        <v>2020</v>
      </c>
      <c r="L5899" s="120">
        <f>IF(VLOOKUP(H5899,'Cross-Page Data'!$D$4:$F$48,3,FALSE)="natural gas",VLOOKUP(G5899,'Cross-Page Data'!$I$4:$J$19,2,FALSE),IF(VLOOKUP(H5899,'Cross-Page Data'!$D$4:$F$48,3,FALSE)="solar",IF(G5899="PV","solar PV","solar thermal"),IF(VLOOKUP(H5899,'Cross-Page Data'!$D$4:$F$48,3,FALSE)="wind",VLOOKUP(G5899,'Cross-Page Data'!$I$4:$J$19,2,FALSE),IF(VLOOKUP(H5899,'Cross-Page Data'!$D$4:$F$48,3,FALSE)="hydro",VLOOKUP(G5899,'Cross-Page Data'!$I$4:$J$19,2,FALSE),VLOOKUP(H5899,'Cross-Page Data'!$D$4:$F$48,3,FALSE)))))</f>
        <v/>
      </c>
      <c r="M5899" s="120">
        <f>IF(AND($P$2=FALSE,OR(F5899="Commercial NAICS Cogen",F5899="Industrial NAICS Cogen",F5899="NAICS-22 Cogen")),FALSE,IF(AND($P$3=FALSE,OR(F5899="Commercial NAICS Cogen",F5899="Commercial NAICS Non-Cogen",F5899="Industrial NAICS Cogen", F5899="industrial NAICS non-Cogen")),FALSE, TRUE))</f>
        <v/>
      </c>
    </row>
    <row r="5900">
      <c r="A5900" s="129" t="n">
        <v>99999</v>
      </c>
      <c r="B5900" s="130" t="inlineStr">
        <is>
          <t>State-Fuel Level Increment</t>
        </is>
      </c>
      <c r="C5900" s="130" t="inlineStr">
        <is>
          <t>State-Fuel Level Increment</t>
        </is>
      </c>
      <c r="D5900" s="129" t="n">
        <v>99999</v>
      </c>
      <c r="E5900" s="130" t="inlineStr">
        <is>
          <t>TX</t>
        </is>
      </c>
      <c r="F5900" s="130" t="inlineStr">
        <is>
          <t>Electric Utility</t>
        </is>
      </c>
      <c r="G5900" s="130" t="inlineStr">
        <is>
          <t>IC</t>
        </is>
      </c>
      <c r="H5900" s="130" t="inlineStr">
        <is>
          <t>DFO</t>
        </is>
      </c>
      <c r="I5900" s="130" t="inlineStr">
        <is>
          <t>DFO</t>
        </is>
      </c>
      <c r="J5900" s="131" t="n">
        <v>18.066</v>
      </c>
      <c r="K5900" s="129" t="n">
        <v>2020</v>
      </c>
      <c r="L5900" s="120">
        <f>IF(VLOOKUP(H5900,'Cross-Page Data'!$D$4:$F$48,3,FALSE)="natural gas",VLOOKUP(G5900,'Cross-Page Data'!$I$4:$J$19,2,FALSE),IF(VLOOKUP(H5900,'Cross-Page Data'!$D$4:$F$48,3,FALSE)="solar",IF(G5900="PV","solar PV","solar thermal"),IF(VLOOKUP(H5900,'Cross-Page Data'!$D$4:$F$48,3,FALSE)="wind",VLOOKUP(G5900,'Cross-Page Data'!$I$4:$J$19,2,FALSE),IF(VLOOKUP(H5900,'Cross-Page Data'!$D$4:$F$48,3,FALSE)="hydro",VLOOKUP(G5900,'Cross-Page Data'!$I$4:$J$19,2,FALSE),VLOOKUP(H5900,'Cross-Page Data'!$D$4:$F$48,3,FALSE)))))</f>
        <v/>
      </c>
      <c r="M5900" s="120">
        <f>IF(AND($P$2=FALSE,OR(F5900="Commercial NAICS Cogen",F5900="Industrial NAICS Cogen",F5900="NAICS-22 Cogen")),FALSE,IF(AND($P$3=FALSE,OR(F5900="Commercial NAICS Cogen",F5900="Commercial NAICS Non-Cogen",F5900="Industrial NAICS Cogen", F5900="industrial NAICS non-Cogen")),FALSE, TRUE))</f>
        <v/>
      </c>
    </row>
    <row r="5901">
      <c r="A5901" s="129" t="n">
        <v>99999</v>
      </c>
      <c r="B5901" s="130" t="inlineStr">
        <is>
          <t>State-Fuel Level Increment</t>
        </is>
      </c>
      <c r="C5901" s="130" t="inlineStr">
        <is>
          <t>State-Fuel Level Increment</t>
        </is>
      </c>
      <c r="D5901" s="129" t="n">
        <v>99999</v>
      </c>
      <c r="E5901" s="130" t="inlineStr">
        <is>
          <t>TX</t>
        </is>
      </c>
      <c r="F5901" s="130" t="inlineStr">
        <is>
          <t>NAICS-22 Non-Cogen</t>
        </is>
      </c>
      <c r="G5901" s="130" t="inlineStr">
        <is>
          <t>IC</t>
        </is>
      </c>
      <c r="H5901" s="130" t="inlineStr">
        <is>
          <t>DFO</t>
        </is>
      </c>
      <c r="I5901" s="130" t="inlineStr">
        <is>
          <t>DFO</t>
        </is>
      </c>
      <c r="J5901" s="131" t="n">
        <v>0</v>
      </c>
      <c r="K5901" s="129" t="n">
        <v>2020</v>
      </c>
      <c r="L5901" s="120">
        <f>IF(VLOOKUP(H5901,'Cross-Page Data'!$D$4:$F$48,3,FALSE)="natural gas",VLOOKUP(G5901,'Cross-Page Data'!$I$4:$J$19,2,FALSE),IF(VLOOKUP(H5901,'Cross-Page Data'!$D$4:$F$48,3,FALSE)="solar",IF(G5901="PV","solar PV","solar thermal"),IF(VLOOKUP(H5901,'Cross-Page Data'!$D$4:$F$48,3,FALSE)="wind",VLOOKUP(G5901,'Cross-Page Data'!$I$4:$J$19,2,FALSE),IF(VLOOKUP(H5901,'Cross-Page Data'!$D$4:$F$48,3,FALSE)="hydro",VLOOKUP(G5901,'Cross-Page Data'!$I$4:$J$19,2,FALSE),VLOOKUP(H5901,'Cross-Page Data'!$D$4:$F$48,3,FALSE)))))</f>
        <v/>
      </c>
      <c r="M5901" s="120">
        <f>IF(AND($P$2=FALSE,OR(F5901="Commercial NAICS Cogen",F5901="Industrial NAICS Cogen",F5901="NAICS-22 Cogen")),FALSE,IF(AND($P$3=FALSE,OR(F5901="Commercial NAICS Cogen",F5901="Commercial NAICS Non-Cogen",F5901="Industrial NAICS Cogen", F5901="industrial NAICS non-Cogen")),FALSE, TRUE))</f>
        <v/>
      </c>
    </row>
    <row r="5902">
      <c r="A5902" s="129" t="n">
        <v>99999</v>
      </c>
      <c r="B5902" s="130" t="inlineStr">
        <is>
          <t>State-Fuel Level Increment</t>
        </is>
      </c>
      <c r="C5902" s="130" t="inlineStr">
        <is>
          <t>State-Fuel Level Increment</t>
        </is>
      </c>
      <c r="D5902" s="129" t="n">
        <v>99999</v>
      </c>
      <c r="E5902" s="130" t="inlineStr">
        <is>
          <t>TX</t>
        </is>
      </c>
      <c r="F5902" s="130" t="inlineStr">
        <is>
          <t>Industrial NAICS Non-Cogen</t>
        </is>
      </c>
      <c r="G5902" s="130" t="inlineStr">
        <is>
          <t>IC</t>
        </is>
      </c>
      <c r="H5902" s="130" t="inlineStr">
        <is>
          <t>DFO</t>
        </is>
      </c>
      <c r="I5902" s="130" t="inlineStr">
        <is>
          <t>DFO</t>
        </is>
      </c>
      <c r="J5902" s="131" t="n">
        <v>89.54900000000001</v>
      </c>
      <c r="K5902" s="129" t="n">
        <v>2020</v>
      </c>
      <c r="L5902" s="120">
        <f>IF(VLOOKUP(H5902,'Cross-Page Data'!$D$4:$F$48,3,FALSE)="natural gas",VLOOKUP(G5902,'Cross-Page Data'!$I$4:$J$19,2,FALSE),IF(VLOOKUP(H5902,'Cross-Page Data'!$D$4:$F$48,3,FALSE)="solar",IF(G5902="PV","solar PV","solar thermal"),IF(VLOOKUP(H5902,'Cross-Page Data'!$D$4:$F$48,3,FALSE)="wind",VLOOKUP(G5902,'Cross-Page Data'!$I$4:$J$19,2,FALSE),IF(VLOOKUP(H5902,'Cross-Page Data'!$D$4:$F$48,3,FALSE)="hydro",VLOOKUP(G5902,'Cross-Page Data'!$I$4:$J$19,2,FALSE),VLOOKUP(H5902,'Cross-Page Data'!$D$4:$F$48,3,FALSE)))))</f>
        <v/>
      </c>
      <c r="M5902" s="120">
        <f>IF(AND($P$2=FALSE,OR(F5902="Commercial NAICS Cogen",F5902="Industrial NAICS Cogen",F5902="NAICS-22 Cogen")),FALSE,IF(AND($P$3=FALSE,OR(F5902="Commercial NAICS Cogen",F5902="Commercial NAICS Non-Cogen",F5902="Industrial NAICS Cogen", F5902="industrial NAICS non-Cogen")),FALSE, TRUE))</f>
        <v/>
      </c>
    </row>
    <row r="5903">
      <c r="A5903" s="129" t="n">
        <v>99999</v>
      </c>
      <c r="B5903" s="130" t="inlineStr">
        <is>
          <t>State-Fuel Level Increment</t>
        </is>
      </c>
      <c r="C5903" s="130" t="inlineStr">
        <is>
          <t>State-Fuel Level Increment</t>
        </is>
      </c>
      <c r="D5903" s="129" t="n">
        <v>99999</v>
      </c>
      <c r="E5903" s="130" t="inlineStr">
        <is>
          <t>UT</t>
        </is>
      </c>
      <c r="F5903" s="130" t="inlineStr">
        <is>
          <t>Electric Utility</t>
        </is>
      </c>
      <c r="G5903" s="130" t="inlineStr">
        <is>
          <t>IC</t>
        </is>
      </c>
      <c r="H5903" s="130" t="inlineStr">
        <is>
          <t>DFO</t>
        </is>
      </c>
      <c r="I5903" s="130" t="inlineStr">
        <is>
          <t>DFO</t>
        </is>
      </c>
      <c r="J5903" s="131" t="n">
        <v>77.06</v>
      </c>
      <c r="K5903" s="129" t="n">
        <v>2020</v>
      </c>
      <c r="L5903" s="120">
        <f>IF(VLOOKUP(H5903,'Cross-Page Data'!$D$4:$F$48,3,FALSE)="natural gas",VLOOKUP(G5903,'Cross-Page Data'!$I$4:$J$19,2,FALSE),IF(VLOOKUP(H5903,'Cross-Page Data'!$D$4:$F$48,3,FALSE)="solar",IF(G5903="PV","solar PV","solar thermal"),IF(VLOOKUP(H5903,'Cross-Page Data'!$D$4:$F$48,3,FALSE)="wind",VLOOKUP(G5903,'Cross-Page Data'!$I$4:$J$19,2,FALSE),IF(VLOOKUP(H5903,'Cross-Page Data'!$D$4:$F$48,3,FALSE)="hydro",VLOOKUP(G5903,'Cross-Page Data'!$I$4:$J$19,2,FALSE),VLOOKUP(H5903,'Cross-Page Data'!$D$4:$F$48,3,FALSE)))))</f>
        <v/>
      </c>
      <c r="M5903" s="120">
        <f>IF(AND($P$2=FALSE,OR(F5903="Commercial NAICS Cogen",F5903="Industrial NAICS Cogen",F5903="NAICS-22 Cogen")),FALSE,IF(AND($P$3=FALSE,OR(F5903="Commercial NAICS Cogen",F5903="Commercial NAICS Non-Cogen",F5903="Industrial NAICS Cogen", F5903="industrial NAICS non-Cogen")),FALSE, TRUE))</f>
        <v/>
      </c>
    </row>
    <row r="5904">
      <c r="A5904" s="129" t="n">
        <v>99999</v>
      </c>
      <c r="B5904" s="130" t="inlineStr">
        <is>
          <t>State-Fuel Level Increment</t>
        </is>
      </c>
      <c r="C5904" s="130" t="inlineStr">
        <is>
          <t>State-Fuel Level Increment</t>
        </is>
      </c>
      <c r="D5904" s="129" t="n">
        <v>99999</v>
      </c>
      <c r="E5904" s="130" t="inlineStr">
        <is>
          <t>UT</t>
        </is>
      </c>
      <c r="F5904" s="130" t="inlineStr">
        <is>
          <t>Electric Utility</t>
        </is>
      </c>
      <c r="G5904" s="130" t="inlineStr">
        <is>
          <t>IC</t>
        </is>
      </c>
      <c r="H5904" s="130" t="inlineStr">
        <is>
          <t>DFO</t>
        </is>
      </c>
      <c r="I5904" s="130" t="inlineStr">
        <is>
          <t>DFO</t>
        </is>
      </c>
      <c r="J5904" s="131" t="n">
        <v>468.402</v>
      </c>
      <c r="K5904" s="129" t="n">
        <v>2020</v>
      </c>
      <c r="L5904" s="120">
        <f>IF(VLOOKUP(H5904,'Cross-Page Data'!$D$4:$F$48,3,FALSE)="natural gas",VLOOKUP(G5904,'Cross-Page Data'!$I$4:$J$19,2,FALSE),IF(VLOOKUP(H5904,'Cross-Page Data'!$D$4:$F$48,3,FALSE)="solar",IF(G5904="PV","solar PV","solar thermal"),IF(VLOOKUP(H5904,'Cross-Page Data'!$D$4:$F$48,3,FALSE)="wind",VLOOKUP(G5904,'Cross-Page Data'!$I$4:$J$19,2,FALSE),IF(VLOOKUP(H5904,'Cross-Page Data'!$D$4:$F$48,3,FALSE)="hydro",VLOOKUP(G5904,'Cross-Page Data'!$I$4:$J$19,2,FALSE),VLOOKUP(H5904,'Cross-Page Data'!$D$4:$F$48,3,FALSE)))))</f>
        <v/>
      </c>
      <c r="M5904" s="120">
        <f>IF(AND($P$2=FALSE,OR(F5904="Commercial NAICS Cogen",F5904="Industrial NAICS Cogen",F5904="NAICS-22 Cogen")),FALSE,IF(AND($P$3=FALSE,OR(F5904="Commercial NAICS Cogen",F5904="Commercial NAICS Non-Cogen",F5904="Industrial NAICS Cogen", F5904="industrial NAICS non-Cogen")),FALSE, TRUE))</f>
        <v/>
      </c>
    </row>
    <row r="5905">
      <c r="A5905" s="129" t="n">
        <v>99999</v>
      </c>
      <c r="B5905" s="130" t="inlineStr">
        <is>
          <t>State-Fuel Level Increment</t>
        </is>
      </c>
      <c r="C5905" s="130" t="inlineStr">
        <is>
          <t>State-Fuel Level Increment</t>
        </is>
      </c>
      <c r="D5905" s="129" t="n">
        <v>99999</v>
      </c>
      <c r="E5905" s="130" t="inlineStr">
        <is>
          <t>UT</t>
        </is>
      </c>
      <c r="F5905" s="130" t="inlineStr">
        <is>
          <t>Commercial NAICS Cogen</t>
        </is>
      </c>
      <c r="G5905" s="130" t="inlineStr">
        <is>
          <t>IC</t>
        </is>
      </c>
      <c r="H5905" s="130" t="inlineStr">
        <is>
          <t>DFO</t>
        </is>
      </c>
      <c r="I5905" s="130" t="inlineStr">
        <is>
          <t>DFO</t>
        </is>
      </c>
      <c r="J5905" s="131" t="n">
        <v>0</v>
      </c>
      <c r="K5905" s="129" t="n">
        <v>2020</v>
      </c>
      <c r="L5905" s="120">
        <f>IF(VLOOKUP(H5905,'Cross-Page Data'!$D$4:$F$48,3,FALSE)="natural gas",VLOOKUP(G5905,'Cross-Page Data'!$I$4:$J$19,2,FALSE),IF(VLOOKUP(H5905,'Cross-Page Data'!$D$4:$F$48,3,FALSE)="solar",IF(G5905="PV","solar PV","solar thermal"),IF(VLOOKUP(H5905,'Cross-Page Data'!$D$4:$F$48,3,FALSE)="wind",VLOOKUP(G5905,'Cross-Page Data'!$I$4:$J$19,2,FALSE),IF(VLOOKUP(H5905,'Cross-Page Data'!$D$4:$F$48,3,FALSE)="hydro",VLOOKUP(G5905,'Cross-Page Data'!$I$4:$J$19,2,FALSE),VLOOKUP(H5905,'Cross-Page Data'!$D$4:$F$48,3,FALSE)))))</f>
        <v/>
      </c>
      <c r="M5905" s="120">
        <f>IF(AND($P$2=FALSE,OR(F5905="Commercial NAICS Cogen",F5905="Industrial NAICS Cogen",F5905="NAICS-22 Cogen")),FALSE,IF(AND($P$3=FALSE,OR(F5905="Commercial NAICS Cogen",F5905="Commercial NAICS Non-Cogen",F5905="Industrial NAICS Cogen", F5905="industrial NAICS non-Cogen")),FALSE, TRUE))</f>
        <v/>
      </c>
    </row>
    <row r="5906">
      <c r="A5906" s="129" t="n">
        <v>99999</v>
      </c>
      <c r="B5906" s="130" t="inlineStr">
        <is>
          <t>State-Fuel Level Increment</t>
        </is>
      </c>
      <c r="C5906" s="130" t="inlineStr">
        <is>
          <t>State-Fuel Level Increment</t>
        </is>
      </c>
      <c r="D5906" s="129" t="n">
        <v>99999</v>
      </c>
      <c r="E5906" s="130" t="inlineStr">
        <is>
          <t>VA</t>
        </is>
      </c>
      <c r="F5906" s="130" t="inlineStr">
        <is>
          <t>Electric Utility</t>
        </is>
      </c>
      <c r="G5906" s="130" t="inlineStr">
        <is>
          <t>IC</t>
        </is>
      </c>
      <c r="H5906" s="130" t="inlineStr">
        <is>
          <t>DFO</t>
        </is>
      </c>
      <c r="I5906" s="130" t="inlineStr">
        <is>
          <t>DFO</t>
        </is>
      </c>
      <c r="J5906" s="131" t="n">
        <v>3609.457</v>
      </c>
      <c r="K5906" s="129" t="n">
        <v>2020</v>
      </c>
      <c r="L5906" s="120">
        <f>IF(VLOOKUP(H5906,'Cross-Page Data'!$D$4:$F$48,3,FALSE)="natural gas",VLOOKUP(G5906,'Cross-Page Data'!$I$4:$J$19,2,FALSE),IF(VLOOKUP(H5906,'Cross-Page Data'!$D$4:$F$48,3,FALSE)="solar",IF(G5906="PV","solar PV","solar thermal"),IF(VLOOKUP(H5906,'Cross-Page Data'!$D$4:$F$48,3,FALSE)="wind",VLOOKUP(G5906,'Cross-Page Data'!$I$4:$J$19,2,FALSE),IF(VLOOKUP(H5906,'Cross-Page Data'!$D$4:$F$48,3,FALSE)="hydro",VLOOKUP(G5906,'Cross-Page Data'!$I$4:$J$19,2,FALSE),VLOOKUP(H5906,'Cross-Page Data'!$D$4:$F$48,3,FALSE)))))</f>
        <v/>
      </c>
      <c r="M5906" s="120">
        <f>IF(AND($P$2=FALSE,OR(F5906="Commercial NAICS Cogen",F5906="Industrial NAICS Cogen",F5906="NAICS-22 Cogen")),FALSE,IF(AND($P$3=FALSE,OR(F5906="Commercial NAICS Cogen",F5906="Commercial NAICS Non-Cogen",F5906="Industrial NAICS Cogen", F5906="industrial NAICS non-Cogen")),FALSE, TRUE))</f>
        <v/>
      </c>
    </row>
    <row r="5907">
      <c r="A5907" s="129" t="n">
        <v>99999</v>
      </c>
      <c r="B5907" s="130" t="inlineStr">
        <is>
          <t>State-Fuel Level Increment</t>
        </is>
      </c>
      <c r="C5907" s="130" t="inlineStr">
        <is>
          <t>State-Fuel Level Increment</t>
        </is>
      </c>
      <c r="D5907" s="129" t="n">
        <v>99999</v>
      </c>
      <c r="E5907" s="130" t="inlineStr">
        <is>
          <t>VA</t>
        </is>
      </c>
      <c r="F5907" s="130" t="inlineStr">
        <is>
          <t>NAICS-22 Non-Cogen</t>
        </is>
      </c>
      <c r="G5907" s="130" t="inlineStr">
        <is>
          <t>IC</t>
        </is>
      </c>
      <c r="H5907" s="130" t="inlineStr">
        <is>
          <t>DFO</t>
        </is>
      </c>
      <c r="I5907" s="130" t="inlineStr">
        <is>
          <t>DFO</t>
        </is>
      </c>
      <c r="J5907" s="131" t="n">
        <v>14001.988</v>
      </c>
      <c r="K5907" s="129" t="n">
        <v>2020</v>
      </c>
      <c r="L5907" s="120">
        <f>IF(VLOOKUP(H5907,'Cross-Page Data'!$D$4:$F$48,3,FALSE)="natural gas",VLOOKUP(G5907,'Cross-Page Data'!$I$4:$J$19,2,FALSE),IF(VLOOKUP(H5907,'Cross-Page Data'!$D$4:$F$48,3,FALSE)="solar",IF(G5907="PV","solar PV","solar thermal"),IF(VLOOKUP(H5907,'Cross-Page Data'!$D$4:$F$48,3,FALSE)="wind",VLOOKUP(G5907,'Cross-Page Data'!$I$4:$J$19,2,FALSE),IF(VLOOKUP(H5907,'Cross-Page Data'!$D$4:$F$48,3,FALSE)="hydro",VLOOKUP(G5907,'Cross-Page Data'!$I$4:$J$19,2,FALSE),VLOOKUP(H5907,'Cross-Page Data'!$D$4:$F$48,3,FALSE)))))</f>
        <v/>
      </c>
      <c r="M5907" s="120">
        <f>IF(AND($P$2=FALSE,OR(F5907="Commercial NAICS Cogen",F5907="Industrial NAICS Cogen",F5907="NAICS-22 Cogen")),FALSE,IF(AND($P$3=FALSE,OR(F5907="Commercial NAICS Cogen",F5907="Commercial NAICS Non-Cogen",F5907="Industrial NAICS Cogen", F5907="industrial NAICS non-Cogen")),FALSE, TRUE))</f>
        <v/>
      </c>
    </row>
    <row r="5908">
      <c r="A5908" s="129" t="n">
        <v>99999</v>
      </c>
      <c r="B5908" s="130" t="inlineStr">
        <is>
          <t>State-Fuel Level Increment</t>
        </is>
      </c>
      <c r="C5908" s="130" t="inlineStr">
        <is>
          <t>State-Fuel Level Increment</t>
        </is>
      </c>
      <c r="D5908" s="129" t="n">
        <v>99999</v>
      </c>
      <c r="E5908" s="130" t="inlineStr">
        <is>
          <t>VA</t>
        </is>
      </c>
      <c r="F5908" s="130" t="inlineStr">
        <is>
          <t>Industrial NAICS Cogen</t>
        </is>
      </c>
      <c r="G5908" s="130" t="inlineStr">
        <is>
          <t>IC</t>
        </is>
      </c>
      <c r="H5908" s="130" t="inlineStr">
        <is>
          <t>DFO</t>
        </is>
      </c>
      <c r="I5908" s="130" t="inlineStr">
        <is>
          <t>DFO</t>
        </is>
      </c>
      <c r="J5908" s="131" t="n">
        <v>14.295</v>
      </c>
      <c r="K5908" s="129" t="n">
        <v>2020</v>
      </c>
      <c r="L5908" s="120">
        <f>IF(VLOOKUP(H5908,'Cross-Page Data'!$D$4:$F$48,3,FALSE)="natural gas",VLOOKUP(G5908,'Cross-Page Data'!$I$4:$J$19,2,FALSE),IF(VLOOKUP(H5908,'Cross-Page Data'!$D$4:$F$48,3,FALSE)="solar",IF(G5908="PV","solar PV","solar thermal"),IF(VLOOKUP(H5908,'Cross-Page Data'!$D$4:$F$48,3,FALSE)="wind",VLOOKUP(G5908,'Cross-Page Data'!$I$4:$J$19,2,FALSE),IF(VLOOKUP(H5908,'Cross-Page Data'!$D$4:$F$48,3,FALSE)="hydro",VLOOKUP(G5908,'Cross-Page Data'!$I$4:$J$19,2,FALSE),VLOOKUP(H5908,'Cross-Page Data'!$D$4:$F$48,3,FALSE)))))</f>
        <v/>
      </c>
      <c r="M5908" s="120">
        <f>IF(AND($P$2=FALSE,OR(F5908="Commercial NAICS Cogen",F5908="Industrial NAICS Cogen",F5908="NAICS-22 Cogen")),FALSE,IF(AND($P$3=FALSE,OR(F5908="Commercial NAICS Cogen",F5908="Commercial NAICS Non-Cogen",F5908="Industrial NAICS Cogen", F5908="industrial NAICS non-Cogen")),FALSE, TRUE))</f>
        <v/>
      </c>
    </row>
    <row r="5909">
      <c r="A5909" s="129" t="n">
        <v>99999</v>
      </c>
      <c r="B5909" s="130" t="inlineStr">
        <is>
          <t>State-Fuel Level Increment</t>
        </is>
      </c>
      <c r="C5909" s="130" t="inlineStr">
        <is>
          <t>State-Fuel Level Increment</t>
        </is>
      </c>
      <c r="D5909" s="129" t="n">
        <v>99999</v>
      </c>
      <c r="E5909" s="130" t="inlineStr">
        <is>
          <t>VT</t>
        </is>
      </c>
      <c r="F5909" s="130" t="inlineStr">
        <is>
          <t>Electric Utility</t>
        </is>
      </c>
      <c r="G5909" s="130" t="inlineStr">
        <is>
          <t>IC</t>
        </is>
      </c>
      <c r="H5909" s="130" t="inlineStr">
        <is>
          <t>DFO</t>
        </is>
      </c>
      <c r="I5909" s="130" t="inlineStr">
        <is>
          <t>DFO</t>
        </is>
      </c>
      <c r="J5909" s="131" t="n">
        <v>24.351</v>
      </c>
      <c r="K5909" s="129" t="n">
        <v>2020</v>
      </c>
      <c r="L5909" s="120">
        <f>IF(VLOOKUP(H5909,'Cross-Page Data'!$D$4:$F$48,3,FALSE)="natural gas",VLOOKUP(G5909,'Cross-Page Data'!$I$4:$J$19,2,FALSE),IF(VLOOKUP(H5909,'Cross-Page Data'!$D$4:$F$48,3,FALSE)="solar",IF(G5909="PV","solar PV","solar thermal"),IF(VLOOKUP(H5909,'Cross-Page Data'!$D$4:$F$48,3,FALSE)="wind",VLOOKUP(G5909,'Cross-Page Data'!$I$4:$J$19,2,FALSE),IF(VLOOKUP(H5909,'Cross-Page Data'!$D$4:$F$48,3,FALSE)="hydro",VLOOKUP(G5909,'Cross-Page Data'!$I$4:$J$19,2,FALSE),VLOOKUP(H5909,'Cross-Page Data'!$D$4:$F$48,3,FALSE)))))</f>
        <v/>
      </c>
      <c r="M5909" s="120">
        <f>IF(AND($P$2=FALSE,OR(F5909="Commercial NAICS Cogen",F5909="Industrial NAICS Cogen",F5909="NAICS-22 Cogen")),FALSE,IF(AND($P$3=FALSE,OR(F5909="Commercial NAICS Cogen",F5909="Commercial NAICS Non-Cogen",F5909="Industrial NAICS Cogen", F5909="industrial NAICS non-Cogen")),FALSE, TRUE))</f>
        <v/>
      </c>
    </row>
    <row r="5910">
      <c r="A5910" s="129" t="n">
        <v>99999</v>
      </c>
      <c r="B5910" s="130" t="inlineStr">
        <is>
          <t>State-Fuel Level Increment</t>
        </is>
      </c>
      <c r="C5910" s="130" t="inlineStr">
        <is>
          <t>State-Fuel Level Increment</t>
        </is>
      </c>
      <c r="D5910" s="129" t="n">
        <v>99999</v>
      </c>
      <c r="E5910" s="130" t="inlineStr">
        <is>
          <t>WA</t>
        </is>
      </c>
      <c r="F5910" s="130" t="inlineStr">
        <is>
          <t>NAICS-22 Non-Cogen</t>
        </is>
      </c>
      <c r="G5910" s="130" t="inlineStr">
        <is>
          <t>IC</t>
        </is>
      </c>
      <c r="H5910" s="130" t="inlineStr">
        <is>
          <t>DFO</t>
        </is>
      </c>
      <c r="I5910" s="130" t="inlineStr">
        <is>
          <t>DFO</t>
        </is>
      </c>
      <c r="J5910" s="131" t="n">
        <v>1795.35</v>
      </c>
      <c r="K5910" s="129" t="n">
        <v>2020</v>
      </c>
      <c r="L5910" s="120">
        <f>IF(VLOOKUP(H5910,'Cross-Page Data'!$D$4:$F$48,3,FALSE)="natural gas",VLOOKUP(G5910,'Cross-Page Data'!$I$4:$J$19,2,FALSE),IF(VLOOKUP(H5910,'Cross-Page Data'!$D$4:$F$48,3,FALSE)="solar",IF(G5910="PV","solar PV","solar thermal"),IF(VLOOKUP(H5910,'Cross-Page Data'!$D$4:$F$48,3,FALSE)="wind",VLOOKUP(G5910,'Cross-Page Data'!$I$4:$J$19,2,FALSE),IF(VLOOKUP(H5910,'Cross-Page Data'!$D$4:$F$48,3,FALSE)="hydro",VLOOKUP(G5910,'Cross-Page Data'!$I$4:$J$19,2,FALSE),VLOOKUP(H5910,'Cross-Page Data'!$D$4:$F$48,3,FALSE)))))</f>
        <v/>
      </c>
      <c r="M5910" s="120">
        <f>IF(AND($P$2=FALSE,OR(F5910="Commercial NAICS Cogen",F5910="Industrial NAICS Cogen",F5910="NAICS-22 Cogen")),FALSE,IF(AND($P$3=FALSE,OR(F5910="Commercial NAICS Cogen",F5910="Commercial NAICS Non-Cogen",F5910="Industrial NAICS Cogen", F5910="industrial NAICS non-Cogen")),FALSE, TRUE))</f>
        <v/>
      </c>
    </row>
    <row r="5911">
      <c r="A5911" s="129" t="n">
        <v>99999</v>
      </c>
      <c r="B5911" s="130" t="inlineStr">
        <is>
          <t>State-Fuel Level Increment</t>
        </is>
      </c>
      <c r="C5911" s="130" t="inlineStr">
        <is>
          <t>State-Fuel Level Increment</t>
        </is>
      </c>
      <c r="D5911" s="129" t="n">
        <v>99999</v>
      </c>
      <c r="E5911" s="130" t="inlineStr">
        <is>
          <t>WI</t>
        </is>
      </c>
      <c r="F5911" s="130" t="inlineStr">
        <is>
          <t>Electric Utility</t>
        </is>
      </c>
      <c r="G5911" s="130" t="inlineStr">
        <is>
          <t>IC</t>
        </is>
      </c>
      <c r="H5911" s="130" t="inlineStr">
        <is>
          <t>DFO</t>
        </is>
      </c>
      <c r="I5911" s="130" t="inlineStr">
        <is>
          <t>DFO</t>
        </is>
      </c>
      <c r="J5911" s="131" t="n">
        <v>675.271</v>
      </c>
      <c r="K5911" s="129" t="n">
        <v>2020</v>
      </c>
      <c r="L5911" s="120">
        <f>IF(VLOOKUP(H5911,'Cross-Page Data'!$D$4:$F$48,3,FALSE)="natural gas",VLOOKUP(G5911,'Cross-Page Data'!$I$4:$J$19,2,FALSE),IF(VLOOKUP(H5911,'Cross-Page Data'!$D$4:$F$48,3,FALSE)="solar",IF(G5911="PV","solar PV","solar thermal"),IF(VLOOKUP(H5911,'Cross-Page Data'!$D$4:$F$48,3,FALSE)="wind",VLOOKUP(G5911,'Cross-Page Data'!$I$4:$J$19,2,FALSE),IF(VLOOKUP(H5911,'Cross-Page Data'!$D$4:$F$48,3,FALSE)="hydro",VLOOKUP(G5911,'Cross-Page Data'!$I$4:$J$19,2,FALSE),VLOOKUP(H5911,'Cross-Page Data'!$D$4:$F$48,3,FALSE)))))</f>
        <v/>
      </c>
      <c r="M5911" s="120">
        <f>IF(AND($P$2=FALSE,OR(F5911="Commercial NAICS Cogen",F5911="Industrial NAICS Cogen",F5911="NAICS-22 Cogen")),FALSE,IF(AND($P$3=FALSE,OR(F5911="Commercial NAICS Cogen",F5911="Commercial NAICS Non-Cogen",F5911="Industrial NAICS Cogen", F5911="industrial NAICS non-Cogen")),FALSE, TRUE))</f>
        <v/>
      </c>
    </row>
    <row r="5912">
      <c r="A5912" s="129" t="n">
        <v>99999</v>
      </c>
      <c r="B5912" s="130" t="inlineStr">
        <is>
          <t>State-Fuel Level Increment</t>
        </is>
      </c>
      <c r="C5912" s="130" t="inlineStr">
        <is>
          <t>State-Fuel Level Increment</t>
        </is>
      </c>
      <c r="D5912" s="129" t="n">
        <v>99999</v>
      </c>
      <c r="E5912" s="130" t="inlineStr">
        <is>
          <t>WI</t>
        </is>
      </c>
      <c r="F5912" s="130" t="inlineStr">
        <is>
          <t>Commercial NAICS Non-Cogen</t>
        </is>
      </c>
      <c r="G5912" s="130" t="inlineStr">
        <is>
          <t>IC</t>
        </is>
      </c>
      <c r="H5912" s="130" t="inlineStr">
        <is>
          <t>DFO</t>
        </is>
      </c>
      <c r="I5912" s="130" t="inlineStr">
        <is>
          <t>DFO</t>
        </is>
      </c>
      <c r="J5912" s="131" t="n">
        <v>183.807</v>
      </c>
      <c r="K5912" s="129" t="n">
        <v>2020</v>
      </c>
      <c r="L5912" s="120">
        <f>IF(VLOOKUP(H5912,'Cross-Page Data'!$D$4:$F$48,3,FALSE)="natural gas",VLOOKUP(G5912,'Cross-Page Data'!$I$4:$J$19,2,FALSE),IF(VLOOKUP(H5912,'Cross-Page Data'!$D$4:$F$48,3,FALSE)="solar",IF(G5912="PV","solar PV","solar thermal"),IF(VLOOKUP(H5912,'Cross-Page Data'!$D$4:$F$48,3,FALSE)="wind",VLOOKUP(G5912,'Cross-Page Data'!$I$4:$J$19,2,FALSE),IF(VLOOKUP(H5912,'Cross-Page Data'!$D$4:$F$48,3,FALSE)="hydro",VLOOKUP(G5912,'Cross-Page Data'!$I$4:$J$19,2,FALSE),VLOOKUP(H5912,'Cross-Page Data'!$D$4:$F$48,3,FALSE)))))</f>
        <v/>
      </c>
      <c r="M5912" s="120">
        <f>IF(AND($P$2=FALSE,OR(F5912="Commercial NAICS Cogen",F5912="Industrial NAICS Cogen",F5912="NAICS-22 Cogen")),FALSE,IF(AND($P$3=FALSE,OR(F5912="Commercial NAICS Cogen",F5912="Commercial NAICS Non-Cogen",F5912="Industrial NAICS Cogen", F5912="industrial NAICS non-Cogen")),FALSE, TRUE))</f>
        <v/>
      </c>
    </row>
    <row r="5913">
      <c r="A5913" s="129" t="n">
        <v>99999</v>
      </c>
      <c r="B5913" s="130" t="inlineStr">
        <is>
          <t>State-Fuel Level Increment</t>
        </is>
      </c>
      <c r="C5913" s="130" t="inlineStr">
        <is>
          <t>State-Fuel Level Increment</t>
        </is>
      </c>
      <c r="D5913" s="129" t="n">
        <v>99999</v>
      </c>
      <c r="E5913" s="130" t="inlineStr">
        <is>
          <t>WI</t>
        </is>
      </c>
      <c r="F5913" s="130" t="inlineStr">
        <is>
          <t>Commercial NAICS Cogen</t>
        </is>
      </c>
      <c r="G5913" s="130" t="inlineStr">
        <is>
          <t>IC</t>
        </is>
      </c>
      <c r="H5913" s="130" t="inlineStr">
        <is>
          <t>DFO</t>
        </is>
      </c>
      <c r="I5913" s="130" t="inlineStr">
        <is>
          <t>DFO</t>
        </is>
      </c>
      <c r="J5913" s="131" t="n">
        <v>42.995</v>
      </c>
      <c r="K5913" s="129" t="n">
        <v>2020</v>
      </c>
      <c r="L5913" s="120">
        <f>IF(VLOOKUP(H5913,'Cross-Page Data'!$D$4:$F$48,3,FALSE)="natural gas",VLOOKUP(G5913,'Cross-Page Data'!$I$4:$J$19,2,FALSE),IF(VLOOKUP(H5913,'Cross-Page Data'!$D$4:$F$48,3,FALSE)="solar",IF(G5913="PV","solar PV","solar thermal"),IF(VLOOKUP(H5913,'Cross-Page Data'!$D$4:$F$48,3,FALSE)="wind",VLOOKUP(G5913,'Cross-Page Data'!$I$4:$J$19,2,FALSE),IF(VLOOKUP(H5913,'Cross-Page Data'!$D$4:$F$48,3,FALSE)="hydro",VLOOKUP(G5913,'Cross-Page Data'!$I$4:$J$19,2,FALSE),VLOOKUP(H5913,'Cross-Page Data'!$D$4:$F$48,3,FALSE)))))</f>
        <v/>
      </c>
      <c r="M5913" s="120">
        <f>IF(AND($P$2=FALSE,OR(F5913="Commercial NAICS Cogen",F5913="Industrial NAICS Cogen",F5913="NAICS-22 Cogen")),FALSE,IF(AND($P$3=FALSE,OR(F5913="Commercial NAICS Cogen",F5913="Commercial NAICS Non-Cogen",F5913="Industrial NAICS Cogen", F5913="industrial NAICS non-Cogen")),FALSE, TRUE))</f>
        <v/>
      </c>
    </row>
    <row r="5914">
      <c r="A5914" s="129" t="n">
        <v>99999</v>
      </c>
      <c r="B5914" s="130" t="inlineStr">
        <is>
          <t>State-Fuel Level Increment</t>
        </is>
      </c>
      <c r="C5914" s="130" t="inlineStr">
        <is>
          <t>State-Fuel Level Increment</t>
        </is>
      </c>
      <c r="D5914" s="129" t="n">
        <v>99999</v>
      </c>
      <c r="E5914" s="130" t="inlineStr">
        <is>
          <t>WY</t>
        </is>
      </c>
      <c r="F5914" s="130" t="inlineStr">
        <is>
          <t>Electric Utility</t>
        </is>
      </c>
      <c r="G5914" s="130" t="inlineStr">
        <is>
          <t>IC</t>
        </is>
      </c>
      <c r="H5914" s="130" t="inlineStr">
        <is>
          <t>DFO</t>
        </is>
      </c>
      <c r="I5914" s="130" t="inlineStr">
        <is>
          <t>DFO</t>
        </is>
      </c>
      <c r="J5914" s="131" t="n">
        <v>231.72</v>
      </c>
      <c r="K5914" s="129" t="n">
        <v>2020</v>
      </c>
      <c r="L5914" s="120">
        <f>IF(VLOOKUP(H5914,'Cross-Page Data'!$D$4:$F$48,3,FALSE)="natural gas",VLOOKUP(G5914,'Cross-Page Data'!$I$4:$J$19,2,FALSE),IF(VLOOKUP(H5914,'Cross-Page Data'!$D$4:$F$48,3,FALSE)="solar",IF(G5914="PV","solar PV","solar thermal"),IF(VLOOKUP(H5914,'Cross-Page Data'!$D$4:$F$48,3,FALSE)="wind",VLOOKUP(G5914,'Cross-Page Data'!$I$4:$J$19,2,FALSE),IF(VLOOKUP(H5914,'Cross-Page Data'!$D$4:$F$48,3,FALSE)="hydro",VLOOKUP(G5914,'Cross-Page Data'!$I$4:$J$19,2,FALSE),VLOOKUP(H5914,'Cross-Page Data'!$D$4:$F$48,3,FALSE)))))</f>
        <v/>
      </c>
      <c r="M5914" s="120">
        <f>IF(AND($P$2=FALSE,OR(F5914="Commercial NAICS Cogen",F5914="Industrial NAICS Cogen",F5914="NAICS-22 Cogen")),FALSE,IF(AND($P$3=FALSE,OR(F5914="Commercial NAICS Cogen",F5914="Commercial NAICS Non-Cogen",F5914="Industrial NAICS Cogen", F5914="industrial NAICS non-Cogen")),FALSE, TRUE))</f>
        <v/>
      </c>
    </row>
    <row r="5915">
      <c r="A5915" s="129" t="n">
        <v>99999</v>
      </c>
      <c r="B5915" s="130" t="inlineStr">
        <is>
          <t>State-Fuel Level Increment</t>
        </is>
      </c>
      <c r="C5915" s="130" t="inlineStr">
        <is>
          <t>State-Fuel Level Increment</t>
        </is>
      </c>
      <c r="D5915" s="129" t="n">
        <v>99999</v>
      </c>
      <c r="E5915" s="130" t="inlineStr">
        <is>
          <t>AK</t>
        </is>
      </c>
      <c r="F5915" s="130" t="inlineStr">
        <is>
          <t>Electric Utility</t>
        </is>
      </c>
      <c r="G5915" s="130" t="inlineStr">
        <is>
          <t>IC</t>
        </is>
      </c>
      <c r="H5915" s="130" t="inlineStr">
        <is>
          <t>JF</t>
        </is>
      </c>
      <c r="I5915" s="130" t="inlineStr">
        <is>
          <t>WOO</t>
        </is>
      </c>
      <c r="J5915" s="131" t="n">
        <v>2714.679</v>
      </c>
      <c r="K5915" s="129" t="n">
        <v>2020</v>
      </c>
      <c r="L5915" s="120">
        <f>IF(VLOOKUP(H5915,'Cross-Page Data'!$D$4:$F$48,3,FALSE)="natural gas",VLOOKUP(G5915,'Cross-Page Data'!$I$4:$J$19,2,FALSE),IF(VLOOKUP(H5915,'Cross-Page Data'!$D$4:$F$48,3,FALSE)="solar",IF(G5915="PV","solar PV","solar thermal"),IF(VLOOKUP(H5915,'Cross-Page Data'!$D$4:$F$48,3,FALSE)="wind",VLOOKUP(G5915,'Cross-Page Data'!$I$4:$J$19,2,FALSE),IF(VLOOKUP(H5915,'Cross-Page Data'!$D$4:$F$48,3,FALSE)="hydro",VLOOKUP(G5915,'Cross-Page Data'!$I$4:$J$19,2,FALSE),VLOOKUP(H5915,'Cross-Page Data'!$D$4:$F$48,3,FALSE)))))</f>
        <v/>
      </c>
      <c r="M5915" s="120">
        <f>IF(AND($P$2=FALSE,OR(F5915="Commercial NAICS Cogen",F5915="Industrial NAICS Cogen",F5915="NAICS-22 Cogen")),FALSE,IF(AND($P$3=FALSE,OR(F5915="Commercial NAICS Cogen",F5915="Commercial NAICS Non-Cogen",F5915="Industrial NAICS Cogen", F5915="industrial NAICS non-Cogen")),FALSE, TRUE))</f>
        <v/>
      </c>
    </row>
    <row r="5916">
      <c r="A5916" s="129" t="n">
        <v>99999</v>
      </c>
      <c r="B5916" s="130" t="inlineStr">
        <is>
          <t>State-Fuel Level Increment</t>
        </is>
      </c>
      <c r="C5916" s="130" t="inlineStr">
        <is>
          <t>State-Fuel Level Increment</t>
        </is>
      </c>
      <c r="D5916" s="129" t="n">
        <v>99999</v>
      </c>
      <c r="E5916" s="130" t="inlineStr">
        <is>
          <t>AK</t>
        </is>
      </c>
      <c r="F5916" s="130" t="inlineStr">
        <is>
          <t>Electric Utility</t>
        </is>
      </c>
      <c r="G5916" s="130" t="inlineStr">
        <is>
          <t>IC</t>
        </is>
      </c>
      <c r="H5916" s="130" t="inlineStr">
        <is>
          <t>JF</t>
        </is>
      </c>
      <c r="I5916" s="130" t="inlineStr">
        <is>
          <t>WOO</t>
        </is>
      </c>
      <c r="J5916" s="131" t="n">
        <v>21862.749</v>
      </c>
      <c r="K5916" s="129" t="n">
        <v>2020</v>
      </c>
      <c r="L5916" s="120">
        <f>IF(VLOOKUP(H5916,'Cross-Page Data'!$D$4:$F$48,3,FALSE)="natural gas",VLOOKUP(G5916,'Cross-Page Data'!$I$4:$J$19,2,FALSE),IF(VLOOKUP(H5916,'Cross-Page Data'!$D$4:$F$48,3,FALSE)="solar",IF(G5916="PV","solar PV","solar thermal"),IF(VLOOKUP(H5916,'Cross-Page Data'!$D$4:$F$48,3,FALSE)="wind",VLOOKUP(G5916,'Cross-Page Data'!$I$4:$J$19,2,FALSE),IF(VLOOKUP(H5916,'Cross-Page Data'!$D$4:$F$48,3,FALSE)="hydro",VLOOKUP(G5916,'Cross-Page Data'!$I$4:$J$19,2,FALSE),VLOOKUP(H5916,'Cross-Page Data'!$D$4:$F$48,3,FALSE)))))</f>
        <v/>
      </c>
      <c r="M5916" s="120">
        <f>IF(AND($P$2=FALSE,OR(F5916="Commercial NAICS Cogen",F5916="Industrial NAICS Cogen",F5916="NAICS-22 Cogen")),FALSE,IF(AND($P$3=FALSE,OR(F5916="Commercial NAICS Cogen",F5916="Commercial NAICS Non-Cogen",F5916="Industrial NAICS Cogen", F5916="industrial NAICS non-Cogen")),FALSE, TRUE))</f>
        <v/>
      </c>
    </row>
    <row r="5917">
      <c r="A5917" s="129" t="n">
        <v>99999</v>
      </c>
      <c r="B5917" s="130" t="inlineStr">
        <is>
          <t>State-Fuel Level Increment</t>
        </is>
      </c>
      <c r="C5917" s="130" t="inlineStr">
        <is>
          <t>State-Fuel Level Increment</t>
        </is>
      </c>
      <c r="D5917" s="129" t="n">
        <v>99999</v>
      </c>
      <c r="E5917" s="130" t="inlineStr">
        <is>
          <t>AL</t>
        </is>
      </c>
      <c r="F5917" s="130" t="inlineStr">
        <is>
          <t>NAICS-22 Non-Cogen</t>
        </is>
      </c>
      <c r="G5917" s="130" t="inlineStr">
        <is>
          <t>IC</t>
        </is>
      </c>
      <c r="H5917" s="130" t="inlineStr">
        <is>
          <t>LFG</t>
        </is>
      </c>
      <c r="I5917" s="130" t="inlineStr">
        <is>
          <t>MLG</t>
        </is>
      </c>
      <c r="J5917" s="131" t="n">
        <v>41376.504</v>
      </c>
      <c r="K5917" s="129" t="n">
        <v>2020</v>
      </c>
      <c r="L5917" s="120">
        <f>IF(VLOOKUP(H5917,'Cross-Page Data'!$D$4:$F$48,3,FALSE)="natural gas",VLOOKUP(G5917,'Cross-Page Data'!$I$4:$J$19,2,FALSE),IF(VLOOKUP(H5917,'Cross-Page Data'!$D$4:$F$48,3,FALSE)="solar",IF(G5917="PV","solar PV","solar thermal"),IF(VLOOKUP(H5917,'Cross-Page Data'!$D$4:$F$48,3,FALSE)="wind",VLOOKUP(G5917,'Cross-Page Data'!$I$4:$J$19,2,FALSE),IF(VLOOKUP(H5917,'Cross-Page Data'!$D$4:$F$48,3,FALSE)="hydro",VLOOKUP(G5917,'Cross-Page Data'!$I$4:$J$19,2,FALSE),VLOOKUP(H5917,'Cross-Page Data'!$D$4:$F$48,3,FALSE)))))</f>
        <v/>
      </c>
      <c r="M5917" s="120">
        <f>IF(AND($P$2=FALSE,OR(F5917="Commercial NAICS Cogen",F5917="Industrial NAICS Cogen",F5917="NAICS-22 Cogen")),FALSE,IF(AND($P$3=FALSE,OR(F5917="Commercial NAICS Cogen",F5917="Commercial NAICS Non-Cogen",F5917="Industrial NAICS Cogen", F5917="industrial NAICS non-Cogen")),FALSE, TRUE))</f>
        <v/>
      </c>
    </row>
    <row r="5918">
      <c r="A5918" s="129" t="n">
        <v>99999</v>
      </c>
      <c r="B5918" s="130" t="inlineStr">
        <is>
          <t>State-Fuel Level Increment</t>
        </is>
      </c>
      <c r="C5918" s="130" t="inlineStr">
        <is>
          <t>State-Fuel Level Increment</t>
        </is>
      </c>
      <c r="D5918" s="129" t="n">
        <v>99999</v>
      </c>
      <c r="E5918" s="130" t="inlineStr">
        <is>
          <t>AR</t>
        </is>
      </c>
      <c r="F5918" s="130" t="inlineStr">
        <is>
          <t>NAICS-22 Non-Cogen</t>
        </is>
      </c>
      <c r="G5918" s="130" t="inlineStr">
        <is>
          <t>IC</t>
        </is>
      </c>
      <c r="H5918" s="130" t="inlineStr">
        <is>
          <t>LFG</t>
        </is>
      </c>
      <c r="I5918" s="130" t="inlineStr">
        <is>
          <t>MLG</t>
        </is>
      </c>
      <c r="J5918" s="131" t="n">
        <v>67460.416</v>
      </c>
      <c r="K5918" s="129" t="n">
        <v>2020</v>
      </c>
      <c r="L5918" s="120">
        <f>IF(VLOOKUP(H5918,'Cross-Page Data'!$D$4:$F$48,3,FALSE)="natural gas",VLOOKUP(G5918,'Cross-Page Data'!$I$4:$J$19,2,FALSE),IF(VLOOKUP(H5918,'Cross-Page Data'!$D$4:$F$48,3,FALSE)="solar",IF(G5918="PV","solar PV","solar thermal"),IF(VLOOKUP(H5918,'Cross-Page Data'!$D$4:$F$48,3,FALSE)="wind",VLOOKUP(G5918,'Cross-Page Data'!$I$4:$J$19,2,FALSE),IF(VLOOKUP(H5918,'Cross-Page Data'!$D$4:$F$48,3,FALSE)="hydro",VLOOKUP(G5918,'Cross-Page Data'!$I$4:$J$19,2,FALSE),VLOOKUP(H5918,'Cross-Page Data'!$D$4:$F$48,3,FALSE)))))</f>
        <v/>
      </c>
      <c r="M5918" s="120">
        <f>IF(AND($P$2=FALSE,OR(F5918="Commercial NAICS Cogen",F5918="Industrial NAICS Cogen",F5918="NAICS-22 Cogen")),FALSE,IF(AND($P$3=FALSE,OR(F5918="Commercial NAICS Cogen",F5918="Commercial NAICS Non-Cogen",F5918="Industrial NAICS Cogen", F5918="industrial NAICS non-Cogen")),FALSE, TRUE))</f>
        <v/>
      </c>
    </row>
    <row r="5919">
      <c r="A5919" s="129" t="n">
        <v>99999</v>
      </c>
      <c r="B5919" s="130" t="inlineStr">
        <is>
          <t>State-Fuel Level Increment</t>
        </is>
      </c>
      <c r="C5919" s="130" t="inlineStr">
        <is>
          <t>State-Fuel Level Increment</t>
        </is>
      </c>
      <c r="D5919" s="129" t="n">
        <v>99999</v>
      </c>
      <c r="E5919" s="130" t="inlineStr">
        <is>
          <t>AZ</t>
        </is>
      </c>
      <c r="F5919" s="130" t="inlineStr">
        <is>
          <t>NAICS-22 Non-Cogen</t>
        </is>
      </c>
      <c r="G5919" s="130" t="inlineStr">
        <is>
          <t>IC</t>
        </is>
      </c>
      <c r="H5919" s="130" t="inlineStr">
        <is>
          <t>LFG</t>
        </is>
      </c>
      <c r="I5919" s="130" t="inlineStr">
        <is>
          <t>MLG</t>
        </is>
      </c>
      <c r="J5919" s="131" t="n">
        <v>30549.396</v>
      </c>
      <c r="K5919" s="129" t="n">
        <v>2020</v>
      </c>
      <c r="L5919" s="120">
        <f>IF(VLOOKUP(H5919,'Cross-Page Data'!$D$4:$F$48,3,FALSE)="natural gas",VLOOKUP(G5919,'Cross-Page Data'!$I$4:$J$19,2,FALSE),IF(VLOOKUP(H5919,'Cross-Page Data'!$D$4:$F$48,3,FALSE)="solar",IF(G5919="PV","solar PV","solar thermal"),IF(VLOOKUP(H5919,'Cross-Page Data'!$D$4:$F$48,3,FALSE)="wind",VLOOKUP(G5919,'Cross-Page Data'!$I$4:$J$19,2,FALSE),IF(VLOOKUP(H5919,'Cross-Page Data'!$D$4:$F$48,3,FALSE)="hydro",VLOOKUP(G5919,'Cross-Page Data'!$I$4:$J$19,2,FALSE),VLOOKUP(H5919,'Cross-Page Data'!$D$4:$F$48,3,FALSE)))))</f>
        <v/>
      </c>
      <c r="M5919" s="120">
        <f>IF(AND($P$2=FALSE,OR(F5919="Commercial NAICS Cogen",F5919="Industrial NAICS Cogen",F5919="NAICS-22 Cogen")),FALSE,IF(AND($P$3=FALSE,OR(F5919="Commercial NAICS Cogen",F5919="Commercial NAICS Non-Cogen",F5919="Industrial NAICS Cogen", F5919="industrial NAICS non-Cogen")),FALSE, TRUE))</f>
        <v/>
      </c>
    </row>
    <row r="5920">
      <c r="A5920" s="129" t="n">
        <v>99999</v>
      </c>
      <c r="B5920" s="130" t="inlineStr">
        <is>
          <t>State-Fuel Level Increment</t>
        </is>
      </c>
      <c r="C5920" s="130" t="inlineStr">
        <is>
          <t>State-Fuel Level Increment</t>
        </is>
      </c>
      <c r="D5920" s="129" t="n">
        <v>99999</v>
      </c>
      <c r="E5920" s="130" t="inlineStr">
        <is>
          <t>CA</t>
        </is>
      </c>
      <c r="F5920" s="130" t="inlineStr">
        <is>
          <t>Electric Utility</t>
        </is>
      </c>
      <c r="G5920" s="130" t="inlineStr">
        <is>
          <t>IC</t>
        </is>
      </c>
      <c r="H5920" s="130" t="inlineStr">
        <is>
          <t>LFG</t>
        </is>
      </c>
      <c r="I5920" s="130" t="inlineStr">
        <is>
          <t>MLG</t>
        </is>
      </c>
      <c r="J5920" s="131" t="n">
        <v>3226.264</v>
      </c>
      <c r="K5920" s="129" t="n">
        <v>2020</v>
      </c>
      <c r="L5920" s="120">
        <f>IF(VLOOKUP(H5920,'Cross-Page Data'!$D$4:$F$48,3,FALSE)="natural gas",VLOOKUP(G5920,'Cross-Page Data'!$I$4:$J$19,2,FALSE),IF(VLOOKUP(H5920,'Cross-Page Data'!$D$4:$F$48,3,FALSE)="solar",IF(G5920="PV","solar PV","solar thermal"),IF(VLOOKUP(H5920,'Cross-Page Data'!$D$4:$F$48,3,FALSE)="wind",VLOOKUP(G5920,'Cross-Page Data'!$I$4:$J$19,2,FALSE),IF(VLOOKUP(H5920,'Cross-Page Data'!$D$4:$F$48,3,FALSE)="hydro",VLOOKUP(G5920,'Cross-Page Data'!$I$4:$J$19,2,FALSE),VLOOKUP(H5920,'Cross-Page Data'!$D$4:$F$48,3,FALSE)))))</f>
        <v/>
      </c>
      <c r="M5920" s="120">
        <f>IF(AND($P$2=FALSE,OR(F5920="Commercial NAICS Cogen",F5920="Industrial NAICS Cogen",F5920="NAICS-22 Cogen")),FALSE,IF(AND($P$3=FALSE,OR(F5920="Commercial NAICS Cogen",F5920="Commercial NAICS Non-Cogen",F5920="Industrial NAICS Cogen", F5920="industrial NAICS non-Cogen")),FALSE, TRUE))</f>
        <v/>
      </c>
    </row>
    <row r="5921">
      <c r="A5921" s="129" t="n">
        <v>99999</v>
      </c>
      <c r="B5921" s="130" t="inlineStr">
        <is>
          <t>State-Fuel Level Increment</t>
        </is>
      </c>
      <c r="C5921" s="130" t="inlineStr">
        <is>
          <t>State-Fuel Level Increment</t>
        </is>
      </c>
      <c r="D5921" s="129" t="n">
        <v>99999</v>
      </c>
      <c r="E5921" s="130" t="inlineStr">
        <is>
          <t>CA</t>
        </is>
      </c>
      <c r="F5921" s="130" t="inlineStr">
        <is>
          <t>NAICS-22 Non-Cogen</t>
        </is>
      </c>
      <c r="G5921" s="130" t="inlineStr">
        <is>
          <t>IC</t>
        </is>
      </c>
      <c r="H5921" s="130" t="inlineStr">
        <is>
          <t>LFG</t>
        </is>
      </c>
      <c r="I5921" s="130" t="inlineStr">
        <is>
          <t>MLG</t>
        </is>
      </c>
      <c r="J5921" s="131" t="n">
        <v>669049.0699999999</v>
      </c>
      <c r="K5921" s="129" t="n">
        <v>2020</v>
      </c>
      <c r="L5921" s="120">
        <f>IF(VLOOKUP(H5921,'Cross-Page Data'!$D$4:$F$48,3,FALSE)="natural gas",VLOOKUP(G5921,'Cross-Page Data'!$I$4:$J$19,2,FALSE),IF(VLOOKUP(H5921,'Cross-Page Data'!$D$4:$F$48,3,FALSE)="solar",IF(G5921="PV","solar PV","solar thermal"),IF(VLOOKUP(H5921,'Cross-Page Data'!$D$4:$F$48,3,FALSE)="wind",VLOOKUP(G5921,'Cross-Page Data'!$I$4:$J$19,2,FALSE),IF(VLOOKUP(H5921,'Cross-Page Data'!$D$4:$F$48,3,FALSE)="hydro",VLOOKUP(G5921,'Cross-Page Data'!$I$4:$J$19,2,FALSE),VLOOKUP(H5921,'Cross-Page Data'!$D$4:$F$48,3,FALSE)))))</f>
        <v/>
      </c>
      <c r="M5921" s="120">
        <f>IF(AND($P$2=FALSE,OR(F5921="Commercial NAICS Cogen",F5921="Industrial NAICS Cogen",F5921="NAICS-22 Cogen")),FALSE,IF(AND($P$3=FALSE,OR(F5921="Commercial NAICS Cogen",F5921="Commercial NAICS Non-Cogen",F5921="Industrial NAICS Cogen", F5921="industrial NAICS non-Cogen")),FALSE, TRUE))</f>
        <v/>
      </c>
    </row>
    <row r="5922">
      <c r="A5922" s="129" t="n">
        <v>99999</v>
      </c>
      <c r="B5922" s="130" t="inlineStr">
        <is>
          <t>State-Fuel Level Increment</t>
        </is>
      </c>
      <c r="C5922" s="130" t="inlineStr">
        <is>
          <t>State-Fuel Level Increment</t>
        </is>
      </c>
      <c r="D5922" s="129" t="n">
        <v>99999</v>
      </c>
      <c r="E5922" s="130" t="inlineStr">
        <is>
          <t>CA</t>
        </is>
      </c>
      <c r="F5922" s="130" t="inlineStr">
        <is>
          <t>NAICS-22 Cogen</t>
        </is>
      </c>
      <c r="G5922" s="130" t="inlineStr">
        <is>
          <t>IC</t>
        </is>
      </c>
      <c r="H5922" s="130" t="inlineStr">
        <is>
          <t>LFG</t>
        </is>
      </c>
      <c r="I5922" s="130" t="inlineStr">
        <is>
          <t>MLG</t>
        </is>
      </c>
      <c r="J5922" s="131" t="n">
        <v>65062.923</v>
      </c>
      <c r="K5922" s="129" t="n">
        <v>2020</v>
      </c>
      <c r="L5922" s="120">
        <f>IF(VLOOKUP(H5922,'Cross-Page Data'!$D$4:$F$48,3,FALSE)="natural gas",VLOOKUP(G5922,'Cross-Page Data'!$I$4:$J$19,2,FALSE),IF(VLOOKUP(H5922,'Cross-Page Data'!$D$4:$F$48,3,FALSE)="solar",IF(G5922="PV","solar PV","solar thermal"),IF(VLOOKUP(H5922,'Cross-Page Data'!$D$4:$F$48,3,FALSE)="wind",VLOOKUP(G5922,'Cross-Page Data'!$I$4:$J$19,2,FALSE),IF(VLOOKUP(H5922,'Cross-Page Data'!$D$4:$F$48,3,FALSE)="hydro",VLOOKUP(G5922,'Cross-Page Data'!$I$4:$J$19,2,FALSE),VLOOKUP(H5922,'Cross-Page Data'!$D$4:$F$48,3,FALSE)))))</f>
        <v/>
      </c>
      <c r="M5922" s="120">
        <f>IF(AND($P$2=FALSE,OR(F5922="Commercial NAICS Cogen",F5922="Industrial NAICS Cogen",F5922="NAICS-22 Cogen")),FALSE,IF(AND($P$3=FALSE,OR(F5922="Commercial NAICS Cogen",F5922="Commercial NAICS Non-Cogen",F5922="Industrial NAICS Cogen", F5922="industrial NAICS non-Cogen")),FALSE, TRUE))</f>
        <v/>
      </c>
    </row>
    <row r="5923">
      <c r="A5923" s="129" t="n">
        <v>99999</v>
      </c>
      <c r="B5923" s="130" t="inlineStr">
        <is>
          <t>State-Fuel Level Increment</t>
        </is>
      </c>
      <c r="C5923" s="130" t="inlineStr">
        <is>
          <t>State-Fuel Level Increment</t>
        </is>
      </c>
      <c r="D5923" s="129" t="n">
        <v>99999</v>
      </c>
      <c r="E5923" s="130" t="inlineStr">
        <is>
          <t>CA</t>
        </is>
      </c>
      <c r="F5923" s="130" t="inlineStr">
        <is>
          <t>Commercial NAICS Non-Cogen</t>
        </is>
      </c>
      <c r="G5923" s="130" t="inlineStr">
        <is>
          <t>IC</t>
        </is>
      </c>
      <c r="H5923" s="130" t="inlineStr">
        <is>
          <t>LFG</t>
        </is>
      </c>
      <c r="I5923" s="130" t="inlineStr">
        <is>
          <t>MLG</t>
        </is>
      </c>
      <c r="J5923" s="131" t="n">
        <v>137493.5</v>
      </c>
      <c r="K5923" s="129" t="n">
        <v>2020</v>
      </c>
      <c r="L5923" s="120">
        <f>IF(VLOOKUP(H5923,'Cross-Page Data'!$D$4:$F$48,3,FALSE)="natural gas",VLOOKUP(G5923,'Cross-Page Data'!$I$4:$J$19,2,FALSE),IF(VLOOKUP(H5923,'Cross-Page Data'!$D$4:$F$48,3,FALSE)="solar",IF(G5923="PV","solar PV","solar thermal"),IF(VLOOKUP(H5923,'Cross-Page Data'!$D$4:$F$48,3,FALSE)="wind",VLOOKUP(G5923,'Cross-Page Data'!$I$4:$J$19,2,FALSE),IF(VLOOKUP(H5923,'Cross-Page Data'!$D$4:$F$48,3,FALSE)="hydro",VLOOKUP(G5923,'Cross-Page Data'!$I$4:$J$19,2,FALSE),VLOOKUP(H5923,'Cross-Page Data'!$D$4:$F$48,3,FALSE)))))</f>
        <v/>
      </c>
      <c r="M5923" s="120">
        <f>IF(AND($P$2=FALSE,OR(F5923="Commercial NAICS Cogen",F5923="Industrial NAICS Cogen",F5923="NAICS-22 Cogen")),FALSE,IF(AND($P$3=FALSE,OR(F5923="Commercial NAICS Cogen",F5923="Commercial NAICS Non-Cogen",F5923="Industrial NAICS Cogen", F5923="industrial NAICS non-Cogen")),FALSE, TRUE))</f>
        <v/>
      </c>
    </row>
    <row r="5924">
      <c r="A5924" s="129" t="n">
        <v>99999</v>
      </c>
      <c r="B5924" s="130" t="inlineStr">
        <is>
          <t>State-Fuel Level Increment</t>
        </is>
      </c>
      <c r="C5924" s="130" t="inlineStr">
        <is>
          <t>State-Fuel Level Increment</t>
        </is>
      </c>
      <c r="D5924" s="129" t="n">
        <v>99999</v>
      </c>
      <c r="E5924" s="130" t="inlineStr">
        <is>
          <t>CO</t>
        </is>
      </c>
      <c r="F5924" s="130" t="inlineStr">
        <is>
          <t>NAICS-22 Non-Cogen</t>
        </is>
      </c>
      <c r="G5924" s="130" t="inlineStr">
        <is>
          <t>IC</t>
        </is>
      </c>
      <c r="H5924" s="130" t="inlineStr">
        <is>
          <t>LFG</t>
        </is>
      </c>
      <c r="I5924" s="130" t="inlineStr">
        <is>
          <t>MLG</t>
        </is>
      </c>
      <c r="J5924" s="131" t="n">
        <v>41799.743</v>
      </c>
      <c r="K5924" s="129" t="n">
        <v>2020</v>
      </c>
      <c r="L5924" s="120">
        <f>IF(VLOOKUP(H5924,'Cross-Page Data'!$D$4:$F$48,3,FALSE)="natural gas",VLOOKUP(G5924,'Cross-Page Data'!$I$4:$J$19,2,FALSE),IF(VLOOKUP(H5924,'Cross-Page Data'!$D$4:$F$48,3,FALSE)="solar",IF(G5924="PV","solar PV","solar thermal"),IF(VLOOKUP(H5924,'Cross-Page Data'!$D$4:$F$48,3,FALSE)="wind",VLOOKUP(G5924,'Cross-Page Data'!$I$4:$J$19,2,FALSE),IF(VLOOKUP(H5924,'Cross-Page Data'!$D$4:$F$48,3,FALSE)="hydro",VLOOKUP(G5924,'Cross-Page Data'!$I$4:$J$19,2,FALSE),VLOOKUP(H5924,'Cross-Page Data'!$D$4:$F$48,3,FALSE)))))</f>
        <v/>
      </c>
      <c r="M5924" s="120">
        <f>IF(AND($P$2=FALSE,OR(F5924="Commercial NAICS Cogen",F5924="Industrial NAICS Cogen",F5924="NAICS-22 Cogen")),FALSE,IF(AND($P$3=FALSE,OR(F5924="Commercial NAICS Cogen",F5924="Commercial NAICS Non-Cogen",F5924="Industrial NAICS Cogen", F5924="industrial NAICS non-Cogen")),FALSE, TRUE))</f>
        <v/>
      </c>
    </row>
    <row r="5925">
      <c r="A5925" s="129" t="n">
        <v>99999</v>
      </c>
      <c r="B5925" s="130" t="inlineStr">
        <is>
          <t>State-Fuel Level Increment</t>
        </is>
      </c>
      <c r="C5925" s="130" t="inlineStr">
        <is>
          <t>State-Fuel Level Increment</t>
        </is>
      </c>
      <c r="D5925" s="129" t="n">
        <v>99999</v>
      </c>
      <c r="E5925" s="130" t="inlineStr">
        <is>
          <t>CT</t>
        </is>
      </c>
      <c r="F5925" s="130" t="inlineStr">
        <is>
          <t>NAICS-22 Non-Cogen</t>
        </is>
      </c>
      <c r="G5925" s="130" t="inlineStr">
        <is>
          <t>IC</t>
        </is>
      </c>
      <c r="H5925" s="130" t="inlineStr">
        <is>
          <t>LFG</t>
        </is>
      </c>
      <c r="I5925" s="130" t="inlineStr">
        <is>
          <t>MLG</t>
        </is>
      </c>
      <c r="J5925" s="131" t="n">
        <v>6784.06</v>
      </c>
      <c r="K5925" s="129" t="n">
        <v>2020</v>
      </c>
      <c r="L5925" s="120">
        <f>IF(VLOOKUP(H5925,'Cross-Page Data'!$D$4:$F$48,3,FALSE)="natural gas",VLOOKUP(G5925,'Cross-Page Data'!$I$4:$J$19,2,FALSE),IF(VLOOKUP(H5925,'Cross-Page Data'!$D$4:$F$48,3,FALSE)="solar",IF(G5925="PV","solar PV","solar thermal"),IF(VLOOKUP(H5925,'Cross-Page Data'!$D$4:$F$48,3,FALSE)="wind",VLOOKUP(G5925,'Cross-Page Data'!$I$4:$J$19,2,FALSE),IF(VLOOKUP(H5925,'Cross-Page Data'!$D$4:$F$48,3,FALSE)="hydro",VLOOKUP(G5925,'Cross-Page Data'!$I$4:$J$19,2,FALSE),VLOOKUP(H5925,'Cross-Page Data'!$D$4:$F$48,3,FALSE)))))</f>
        <v/>
      </c>
      <c r="M5925" s="120">
        <f>IF(AND($P$2=FALSE,OR(F5925="Commercial NAICS Cogen",F5925="Industrial NAICS Cogen",F5925="NAICS-22 Cogen")),FALSE,IF(AND($P$3=FALSE,OR(F5925="Commercial NAICS Cogen",F5925="Commercial NAICS Non-Cogen",F5925="Industrial NAICS Cogen", F5925="industrial NAICS non-Cogen")),FALSE, TRUE))</f>
        <v/>
      </c>
    </row>
    <row r="5926">
      <c r="A5926" s="129" t="n">
        <v>99999</v>
      </c>
      <c r="B5926" s="130" t="inlineStr">
        <is>
          <t>State-Fuel Level Increment</t>
        </is>
      </c>
      <c r="C5926" s="130" t="inlineStr">
        <is>
          <t>State-Fuel Level Increment</t>
        </is>
      </c>
      <c r="D5926" s="129" t="n">
        <v>99999</v>
      </c>
      <c r="E5926" s="130" t="inlineStr">
        <is>
          <t>DE</t>
        </is>
      </c>
      <c r="F5926" s="130" t="inlineStr">
        <is>
          <t>NAICS-22 Non-Cogen</t>
        </is>
      </c>
      <c r="G5926" s="130" t="inlineStr">
        <is>
          <t>IC</t>
        </is>
      </c>
      <c r="H5926" s="130" t="inlineStr">
        <is>
          <t>LFG</t>
        </is>
      </c>
      <c r="I5926" s="130" t="inlineStr">
        <is>
          <t>MLG</t>
        </is>
      </c>
      <c r="J5926" s="131" t="n">
        <v>50263.169</v>
      </c>
      <c r="K5926" s="129" t="n">
        <v>2020</v>
      </c>
      <c r="L5926" s="120">
        <f>IF(VLOOKUP(H5926,'Cross-Page Data'!$D$4:$F$48,3,FALSE)="natural gas",VLOOKUP(G5926,'Cross-Page Data'!$I$4:$J$19,2,FALSE),IF(VLOOKUP(H5926,'Cross-Page Data'!$D$4:$F$48,3,FALSE)="solar",IF(G5926="PV","solar PV","solar thermal"),IF(VLOOKUP(H5926,'Cross-Page Data'!$D$4:$F$48,3,FALSE)="wind",VLOOKUP(G5926,'Cross-Page Data'!$I$4:$J$19,2,FALSE),IF(VLOOKUP(H5926,'Cross-Page Data'!$D$4:$F$48,3,FALSE)="hydro",VLOOKUP(G5926,'Cross-Page Data'!$I$4:$J$19,2,FALSE),VLOOKUP(H5926,'Cross-Page Data'!$D$4:$F$48,3,FALSE)))))</f>
        <v/>
      </c>
      <c r="M5926" s="120">
        <f>IF(AND($P$2=FALSE,OR(F5926="Commercial NAICS Cogen",F5926="Industrial NAICS Cogen",F5926="NAICS-22 Cogen")),FALSE,IF(AND($P$3=FALSE,OR(F5926="Commercial NAICS Cogen",F5926="Commercial NAICS Non-Cogen",F5926="Industrial NAICS Cogen", F5926="industrial NAICS non-Cogen")),FALSE, TRUE))</f>
        <v/>
      </c>
    </row>
    <row r="5927">
      <c r="A5927" s="129" t="n">
        <v>99999</v>
      </c>
      <c r="B5927" s="130" t="inlineStr">
        <is>
          <t>State-Fuel Level Increment</t>
        </is>
      </c>
      <c r="C5927" s="130" t="inlineStr">
        <is>
          <t>State-Fuel Level Increment</t>
        </is>
      </c>
      <c r="D5927" s="129" t="n">
        <v>99999</v>
      </c>
      <c r="E5927" s="130" t="inlineStr">
        <is>
          <t>DE</t>
        </is>
      </c>
      <c r="F5927" s="130" t="inlineStr">
        <is>
          <t>Industrial NAICS Cogen</t>
        </is>
      </c>
      <c r="G5927" s="130" t="inlineStr">
        <is>
          <t>IC</t>
        </is>
      </c>
      <c r="H5927" s="130" t="inlineStr">
        <is>
          <t>LFG</t>
        </is>
      </c>
      <c r="I5927" s="130" t="inlineStr">
        <is>
          <t>MLG</t>
        </is>
      </c>
      <c r="J5927" s="131" t="n">
        <v>9412.047</v>
      </c>
      <c r="K5927" s="129" t="n">
        <v>2020</v>
      </c>
      <c r="L5927" s="120">
        <f>IF(VLOOKUP(H5927,'Cross-Page Data'!$D$4:$F$48,3,FALSE)="natural gas",VLOOKUP(G5927,'Cross-Page Data'!$I$4:$J$19,2,FALSE),IF(VLOOKUP(H5927,'Cross-Page Data'!$D$4:$F$48,3,FALSE)="solar",IF(G5927="PV","solar PV","solar thermal"),IF(VLOOKUP(H5927,'Cross-Page Data'!$D$4:$F$48,3,FALSE)="wind",VLOOKUP(G5927,'Cross-Page Data'!$I$4:$J$19,2,FALSE),IF(VLOOKUP(H5927,'Cross-Page Data'!$D$4:$F$48,3,FALSE)="hydro",VLOOKUP(G5927,'Cross-Page Data'!$I$4:$J$19,2,FALSE),VLOOKUP(H5927,'Cross-Page Data'!$D$4:$F$48,3,FALSE)))))</f>
        <v/>
      </c>
      <c r="M5927" s="120">
        <f>IF(AND($P$2=FALSE,OR(F5927="Commercial NAICS Cogen",F5927="Industrial NAICS Cogen",F5927="NAICS-22 Cogen")),FALSE,IF(AND($P$3=FALSE,OR(F5927="Commercial NAICS Cogen",F5927="Commercial NAICS Non-Cogen",F5927="Industrial NAICS Cogen", F5927="industrial NAICS non-Cogen")),FALSE, TRUE))</f>
        <v/>
      </c>
    </row>
    <row r="5928">
      <c r="A5928" s="129" t="n">
        <v>99999</v>
      </c>
      <c r="B5928" s="130" t="inlineStr">
        <is>
          <t>State-Fuel Level Increment</t>
        </is>
      </c>
      <c r="C5928" s="130" t="inlineStr">
        <is>
          <t>State-Fuel Level Increment</t>
        </is>
      </c>
      <c r="D5928" s="129" t="n">
        <v>99999</v>
      </c>
      <c r="E5928" s="130" t="inlineStr">
        <is>
          <t>FL</t>
        </is>
      </c>
      <c r="F5928" s="130" t="inlineStr">
        <is>
          <t>Electric Utility</t>
        </is>
      </c>
      <c r="G5928" s="130" t="inlineStr">
        <is>
          <t>IC</t>
        </is>
      </c>
      <c r="H5928" s="130" t="inlineStr">
        <is>
          <t>LFG</t>
        </is>
      </c>
      <c r="I5928" s="130" t="inlineStr">
        <is>
          <t>MLG</t>
        </is>
      </c>
      <c r="J5928" s="131" t="n">
        <v>24905.071</v>
      </c>
      <c r="K5928" s="129" t="n">
        <v>2020</v>
      </c>
      <c r="L5928" s="120">
        <f>IF(VLOOKUP(H5928,'Cross-Page Data'!$D$4:$F$48,3,FALSE)="natural gas",VLOOKUP(G5928,'Cross-Page Data'!$I$4:$J$19,2,FALSE),IF(VLOOKUP(H5928,'Cross-Page Data'!$D$4:$F$48,3,FALSE)="solar",IF(G5928="PV","solar PV","solar thermal"),IF(VLOOKUP(H5928,'Cross-Page Data'!$D$4:$F$48,3,FALSE)="wind",VLOOKUP(G5928,'Cross-Page Data'!$I$4:$J$19,2,FALSE),IF(VLOOKUP(H5928,'Cross-Page Data'!$D$4:$F$48,3,FALSE)="hydro",VLOOKUP(G5928,'Cross-Page Data'!$I$4:$J$19,2,FALSE),VLOOKUP(H5928,'Cross-Page Data'!$D$4:$F$48,3,FALSE)))))</f>
        <v/>
      </c>
      <c r="M5928" s="120">
        <f>IF(AND($P$2=FALSE,OR(F5928="Commercial NAICS Cogen",F5928="Industrial NAICS Cogen",F5928="NAICS-22 Cogen")),FALSE,IF(AND($P$3=FALSE,OR(F5928="Commercial NAICS Cogen",F5928="Commercial NAICS Non-Cogen",F5928="Industrial NAICS Cogen", F5928="industrial NAICS non-Cogen")),FALSE, TRUE))</f>
        <v/>
      </c>
    </row>
    <row r="5929">
      <c r="A5929" s="129" t="n">
        <v>99999</v>
      </c>
      <c r="B5929" s="130" t="inlineStr">
        <is>
          <t>State-Fuel Level Increment</t>
        </is>
      </c>
      <c r="C5929" s="130" t="inlineStr">
        <is>
          <t>State-Fuel Level Increment</t>
        </is>
      </c>
      <c r="D5929" s="129" t="n">
        <v>99999</v>
      </c>
      <c r="E5929" s="130" t="inlineStr">
        <is>
          <t>FL</t>
        </is>
      </c>
      <c r="F5929" s="130" t="inlineStr">
        <is>
          <t>NAICS-22 Non-Cogen</t>
        </is>
      </c>
      <c r="G5929" s="130" t="inlineStr">
        <is>
          <t>IC</t>
        </is>
      </c>
      <c r="H5929" s="130" t="inlineStr">
        <is>
          <t>LFG</t>
        </is>
      </c>
      <c r="I5929" s="130" t="inlineStr">
        <is>
          <t>MLG</t>
        </is>
      </c>
      <c r="J5929" s="131" t="n">
        <v>293869.71</v>
      </c>
      <c r="K5929" s="129" t="n">
        <v>2020</v>
      </c>
      <c r="L5929" s="120">
        <f>IF(VLOOKUP(H5929,'Cross-Page Data'!$D$4:$F$48,3,FALSE)="natural gas",VLOOKUP(G5929,'Cross-Page Data'!$I$4:$J$19,2,FALSE),IF(VLOOKUP(H5929,'Cross-Page Data'!$D$4:$F$48,3,FALSE)="solar",IF(G5929="PV","solar PV","solar thermal"),IF(VLOOKUP(H5929,'Cross-Page Data'!$D$4:$F$48,3,FALSE)="wind",VLOOKUP(G5929,'Cross-Page Data'!$I$4:$J$19,2,FALSE),IF(VLOOKUP(H5929,'Cross-Page Data'!$D$4:$F$48,3,FALSE)="hydro",VLOOKUP(G5929,'Cross-Page Data'!$I$4:$J$19,2,FALSE),VLOOKUP(H5929,'Cross-Page Data'!$D$4:$F$48,3,FALSE)))))</f>
        <v/>
      </c>
      <c r="M5929" s="120">
        <f>IF(AND($P$2=FALSE,OR(F5929="Commercial NAICS Cogen",F5929="Industrial NAICS Cogen",F5929="NAICS-22 Cogen")),FALSE,IF(AND($P$3=FALSE,OR(F5929="Commercial NAICS Cogen",F5929="Commercial NAICS Non-Cogen",F5929="Industrial NAICS Cogen", F5929="industrial NAICS non-Cogen")),FALSE, TRUE))</f>
        <v/>
      </c>
    </row>
    <row r="5930">
      <c r="A5930" s="129" t="n">
        <v>99999</v>
      </c>
      <c r="B5930" s="130" t="inlineStr">
        <is>
          <t>State-Fuel Level Increment</t>
        </is>
      </c>
      <c r="C5930" s="130" t="inlineStr">
        <is>
          <t>State-Fuel Level Increment</t>
        </is>
      </c>
      <c r="D5930" s="129" t="n">
        <v>99999</v>
      </c>
      <c r="E5930" s="130" t="inlineStr">
        <is>
          <t>GA</t>
        </is>
      </c>
      <c r="F5930" s="130" t="inlineStr">
        <is>
          <t>NAICS-22 Non-Cogen</t>
        </is>
      </c>
      <c r="G5930" s="130" t="inlineStr">
        <is>
          <t>IC</t>
        </is>
      </c>
      <c r="H5930" s="130" t="inlineStr">
        <is>
          <t>LFG</t>
        </is>
      </c>
      <c r="I5930" s="130" t="inlineStr">
        <is>
          <t>MLG</t>
        </is>
      </c>
      <c r="J5930" s="131" t="n">
        <v>283286.79</v>
      </c>
      <c r="K5930" s="129" t="n">
        <v>2020</v>
      </c>
      <c r="L5930" s="120">
        <f>IF(VLOOKUP(H5930,'Cross-Page Data'!$D$4:$F$48,3,FALSE)="natural gas",VLOOKUP(G5930,'Cross-Page Data'!$I$4:$J$19,2,FALSE),IF(VLOOKUP(H5930,'Cross-Page Data'!$D$4:$F$48,3,FALSE)="solar",IF(G5930="PV","solar PV","solar thermal"),IF(VLOOKUP(H5930,'Cross-Page Data'!$D$4:$F$48,3,FALSE)="wind",VLOOKUP(G5930,'Cross-Page Data'!$I$4:$J$19,2,FALSE),IF(VLOOKUP(H5930,'Cross-Page Data'!$D$4:$F$48,3,FALSE)="hydro",VLOOKUP(G5930,'Cross-Page Data'!$I$4:$J$19,2,FALSE),VLOOKUP(H5930,'Cross-Page Data'!$D$4:$F$48,3,FALSE)))))</f>
        <v/>
      </c>
      <c r="M5930" s="120">
        <f>IF(AND($P$2=FALSE,OR(F5930="Commercial NAICS Cogen",F5930="Industrial NAICS Cogen",F5930="NAICS-22 Cogen")),FALSE,IF(AND($P$3=FALSE,OR(F5930="Commercial NAICS Cogen",F5930="Commercial NAICS Non-Cogen",F5930="Industrial NAICS Cogen", F5930="industrial NAICS non-Cogen")),FALSE, TRUE))</f>
        <v/>
      </c>
    </row>
    <row r="5931">
      <c r="A5931" s="129" t="n">
        <v>99999</v>
      </c>
      <c r="B5931" s="130" t="inlineStr">
        <is>
          <t>State-Fuel Level Increment</t>
        </is>
      </c>
      <c r="C5931" s="130" t="inlineStr">
        <is>
          <t>State-Fuel Level Increment</t>
        </is>
      </c>
      <c r="D5931" s="129" t="n">
        <v>99999</v>
      </c>
      <c r="E5931" s="130" t="inlineStr">
        <is>
          <t>IA</t>
        </is>
      </c>
      <c r="F5931" s="130" t="inlineStr">
        <is>
          <t>NAICS-22 Non-Cogen</t>
        </is>
      </c>
      <c r="G5931" s="130" t="inlineStr">
        <is>
          <t>IC</t>
        </is>
      </c>
      <c r="H5931" s="130" t="inlineStr">
        <is>
          <t>LFG</t>
        </is>
      </c>
      <c r="I5931" s="130" t="inlineStr">
        <is>
          <t>MLG</t>
        </is>
      </c>
      <c r="J5931" s="131" t="n">
        <v>16958.582</v>
      </c>
      <c r="K5931" s="129" t="n">
        <v>2020</v>
      </c>
      <c r="L5931" s="120">
        <f>IF(VLOOKUP(H5931,'Cross-Page Data'!$D$4:$F$48,3,FALSE)="natural gas",VLOOKUP(G5931,'Cross-Page Data'!$I$4:$J$19,2,FALSE),IF(VLOOKUP(H5931,'Cross-Page Data'!$D$4:$F$48,3,FALSE)="solar",IF(G5931="PV","solar PV","solar thermal"),IF(VLOOKUP(H5931,'Cross-Page Data'!$D$4:$F$48,3,FALSE)="wind",VLOOKUP(G5931,'Cross-Page Data'!$I$4:$J$19,2,FALSE),IF(VLOOKUP(H5931,'Cross-Page Data'!$D$4:$F$48,3,FALSE)="hydro",VLOOKUP(G5931,'Cross-Page Data'!$I$4:$J$19,2,FALSE),VLOOKUP(H5931,'Cross-Page Data'!$D$4:$F$48,3,FALSE)))))</f>
        <v/>
      </c>
      <c r="M5931" s="120">
        <f>IF(AND($P$2=FALSE,OR(F5931="Commercial NAICS Cogen",F5931="Industrial NAICS Cogen",F5931="NAICS-22 Cogen")),FALSE,IF(AND($P$3=FALSE,OR(F5931="Commercial NAICS Cogen",F5931="Commercial NAICS Non-Cogen",F5931="Industrial NAICS Cogen", F5931="industrial NAICS non-Cogen")),FALSE, TRUE))</f>
        <v/>
      </c>
    </row>
    <row r="5932">
      <c r="A5932" s="129" t="n">
        <v>99999</v>
      </c>
      <c r="B5932" s="130" t="inlineStr">
        <is>
          <t>State-Fuel Level Increment</t>
        </is>
      </c>
      <c r="C5932" s="130" t="inlineStr">
        <is>
          <t>State-Fuel Level Increment</t>
        </is>
      </c>
      <c r="D5932" s="129" t="n">
        <v>99999</v>
      </c>
      <c r="E5932" s="130" t="inlineStr">
        <is>
          <t>ID</t>
        </is>
      </c>
      <c r="F5932" s="130" t="inlineStr">
        <is>
          <t>Electric Utility</t>
        </is>
      </c>
      <c r="G5932" s="130" t="inlineStr">
        <is>
          <t>IC</t>
        </is>
      </c>
      <c r="H5932" s="130" t="inlineStr">
        <is>
          <t>LFG</t>
        </is>
      </c>
      <c r="I5932" s="130" t="inlineStr">
        <is>
          <t>MLG</t>
        </is>
      </c>
      <c r="J5932" s="131" t="n">
        <v>15340.728</v>
      </c>
      <c r="K5932" s="129" t="n">
        <v>2020</v>
      </c>
      <c r="L5932" s="120">
        <f>IF(VLOOKUP(H5932,'Cross-Page Data'!$D$4:$F$48,3,FALSE)="natural gas",VLOOKUP(G5932,'Cross-Page Data'!$I$4:$J$19,2,FALSE),IF(VLOOKUP(H5932,'Cross-Page Data'!$D$4:$F$48,3,FALSE)="solar",IF(G5932="PV","solar PV","solar thermal"),IF(VLOOKUP(H5932,'Cross-Page Data'!$D$4:$F$48,3,FALSE)="wind",VLOOKUP(G5932,'Cross-Page Data'!$I$4:$J$19,2,FALSE),IF(VLOOKUP(H5932,'Cross-Page Data'!$D$4:$F$48,3,FALSE)="hydro",VLOOKUP(G5932,'Cross-Page Data'!$I$4:$J$19,2,FALSE),VLOOKUP(H5932,'Cross-Page Data'!$D$4:$F$48,3,FALSE)))))</f>
        <v/>
      </c>
      <c r="M5932" s="120">
        <f>IF(AND($P$2=FALSE,OR(F5932="Commercial NAICS Cogen",F5932="Industrial NAICS Cogen",F5932="NAICS-22 Cogen")),FALSE,IF(AND($P$3=FALSE,OR(F5932="Commercial NAICS Cogen",F5932="Commercial NAICS Non-Cogen",F5932="Industrial NAICS Cogen", F5932="industrial NAICS non-Cogen")),FALSE, TRUE))</f>
        <v/>
      </c>
    </row>
    <row r="5933">
      <c r="A5933" s="129" t="n">
        <v>99999</v>
      </c>
      <c r="B5933" s="130" t="inlineStr">
        <is>
          <t>State-Fuel Level Increment</t>
        </is>
      </c>
      <c r="C5933" s="130" t="inlineStr">
        <is>
          <t>State-Fuel Level Increment</t>
        </is>
      </c>
      <c r="D5933" s="129" t="n">
        <v>99999</v>
      </c>
      <c r="E5933" s="130" t="inlineStr">
        <is>
          <t>ID</t>
        </is>
      </c>
      <c r="F5933" s="130" t="inlineStr">
        <is>
          <t>NAICS-22 Non-Cogen</t>
        </is>
      </c>
      <c r="G5933" s="130" t="inlineStr">
        <is>
          <t>IC</t>
        </is>
      </c>
      <c r="H5933" s="130" t="inlineStr">
        <is>
          <t>LFG</t>
        </is>
      </c>
      <c r="I5933" s="130" t="inlineStr">
        <is>
          <t>MLG</t>
        </is>
      </c>
      <c r="J5933" s="131" t="n">
        <v>5360.744</v>
      </c>
      <c r="K5933" s="129" t="n">
        <v>2020</v>
      </c>
      <c r="L5933" s="120">
        <f>IF(VLOOKUP(H5933,'Cross-Page Data'!$D$4:$F$48,3,FALSE)="natural gas",VLOOKUP(G5933,'Cross-Page Data'!$I$4:$J$19,2,FALSE),IF(VLOOKUP(H5933,'Cross-Page Data'!$D$4:$F$48,3,FALSE)="solar",IF(G5933="PV","solar PV","solar thermal"),IF(VLOOKUP(H5933,'Cross-Page Data'!$D$4:$F$48,3,FALSE)="wind",VLOOKUP(G5933,'Cross-Page Data'!$I$4:$J$19,2,FALSE),IF(VLOOKUP(H5933,'Cross-Page Data'!$D$4:$F$48,3,FALSE)="hydro",VLOOKUP(G5933,'Cross-Page Data'!$I$4:$J$19,2,FALSE),VLOOKUP(H5933,'Cross-Page Data'!$D$4:$F$48,3,FALSE)))))</f>
        <v/>
      </c>
      <c r="M5933" s="120">
        <f>IF(AND($P$2=FALSE,OR(F5933="Commercial NAICS Cogen",F5933="Industrial NAICS Cogen",F5933="NAICS-22 Cogen")),FALSE,IF(AND($P$3=FALSE,OR(F5933="Commercial NAICS Cogen",F5933="Commercial NAICS Non-Cogen",F5933="Industrial NAICS Cogen", F5933="industrial NAICS non-Cogen")),FALSE, TRUE))</f>
        <v/>
      </c>
    </row>
    <row r="5934">
      <c r="A5934" s="129" t="n">
        <v>99999</v>
      </c>
      <c r="B5934" s="130" t="inlineStr">
        <is>
          <t>State-Fuel Level Increment</t>
        </is>
      </c>
      <c r="C5934" s="130" t="inlineStr">
        <is>
          <t>State-Fuel Level Increment</t>
        </is>
      </c>
      <c r="D5934" s="129" t="n">
        <v>99999</v>
      </c>
      <c r="E5934" s="130" t="inlineStr">
        <is>
          <t>ID</t>
        </is>
      </c>
      <c r="F5934" s="130" t="inlineStr">
        <is>
          <t>Commercial NAICS Non-Cogen</t>
        </is>
      </c>
      <c r="G5934" s="130" t="inlineStr">
        <is>
          <t>IC</t>
        </is>
      </c>
      <c r="H5934" s="130" t="inlineStr">
        <is>
          <t>LFG</t>
        </is>
      </c>
      <c r="I5934" s="130" t="inlineStr">
        <is>
          <t>MLG</t>
        </is>
      </c>
      <c r="J5934" s="131" t="n">
        <v>15676.674</v>
      </c>
      <c r="K5934" s="129" t="n">
        <v>2020</v>
      </c>
      <c r="L5934" s="120">
        <f>IF(VLOOKUP(H5934,'Cross-Page Data'!$D$4:$F$48,3,FALSE)="natural gas",VLOOKUP(G5934,'Cross-Page Data'!$I$4:$J$19,2,FALSE),IF(VLOOKUP(H5934,'Cross-Page Data'!$D$4:$F$48,3,FALSE)="solar",IF(G5934="PV","solar PV","solar thermal"),IF(VLOOKUP(H5934,'Cross-Page Data'!$D$4:$F$48,3,FALSE)="wind",VLOOKUP(G5934,'Cross-Page Data'!$I$4:$J$19,2,FALSE),IF(VLOOKUP(H5934,'Cross-Page Data'!$D$4:$F$48,3,FALSE)="hydro",VLOOKUP(G5934,'Cross-Page Data'!$I$4:$J$19,2,FALSE),VLOOKUP(H5934,'Cross-Page Data'!$D$4:$F$48,3,FALSE)))))</f>
        <v/>
      </c>
      <c r="M5934" s="120">
        <f>IF(AND($P$2=FALSE,OR(F5934="Commercial NAICS Cogen",F5934="Industrial NAICS Cogen",F5934="NAICS-22 Cogen")),FALSE,IF(AND($P$3=FALSE,OR(F5934="Commercial NAICS Cogen",F5934="Commercial NAICS Non-Cogen",F5934="Industrial NAICS Cogen", F5934="industrial NAICS non-Cogen")),FALSE, TRUE))</f>
        <v/>
      </c>
    </row>
    <row r="5935">
      <c r="A5935" s="129" t="n">
        <v>99999</v>
      </c>
      <c r="B5935" s="130" t="inlineStr">
        <is>
          <t>State-Fuel Level Increment</t>
        </is>
      </c>
      <c r="C5935" s="130" t="inlineStr">
        <is>
          <t>State-Fuel Level Increment</t>
        </is>
      </c>
      <c r="D5935" s="129" t="n">
        <v>99999</v>
      </c>
      <c r="E5935" s="130" t="inlineStr">
        <is>
          <t>IL</t>
        </is>
      </c>
      <c r="F5935" s="130" t="inlineStr">
        <is>
          <t>Electric Utility</t>
        </is>
      </c>
      <c r="G5935" s="130" t="inlineStr">
        <is>
          <t>IC</t>
        </is>
      </c>
      <c r="H5935" s="130" t="inlineStr">
        <is>
          <t>LFG</t>
        </is>
      </c>
      <c r="I5935" s="130" t="inlineStr">
        <is>
          <t>MLG</t>
        </is>
      </c>
      <c r="J5935" s="131" t="n">
        <v>13227.465</v>
      </c>
      <c r="K5935" s="129" t="n">
        <v>2020</v>
      </c>
      <c r="L5935" s="120">
        <f>IF(VLOOKUP(H5935,'Cross-Page Data'!$D$4:$F$48,3,FALSE)="natural gas",VLOOKUP(G5935,'Cross-Page Data'!$I$4:$J$19,2,FALSE),IF(VLOOKUP(H5935,'Cross-Page Data'!$D$4:$F$48,3,FALSE)="solar",IF(G5935="PV","solar PV","solar thermal"),IF(VLOOKUP(H5935,'Cross-Page Data'!$D$4:$F$48,3,FALSE)="wind",VLOOKUP(G5935,'Cross-Page Data'!$I$4:$J$19,2,FALSE),IF(VLOOKUP(H5935,'Cross-Page Data'!$D$4:$F$48,3,FALSE)="hydro",VLOOKUP(G5935,'Cross-Page Data'!$I$4:$J$19,2,FALSE),VLOOKUP(H5935,'Cross-Page Data'!$D$4:$F$48,3,FALSE)))))</f>
        <v/>
      </c>
      <c r="M5935" s="120">
        <f>IF(AND($P$2=FALSE,OR(F5935="Commercial NAICS Cogen",F5935="Industrial NAICS Cogen",F5935="NAICS-22 Cogen")),FALSE,IF(AND($P$3=FALSE,OR(F5935="Commercial NAICS Cogen",F5935="Commercial NAICS Non-Cogen",F5935="Industrial NAICS Cogen", F5935="industrial NAICS non-Cogen")),FALSE, TRUE))</f>
        <v/>
      </c>
    </row>
    <row r="5936">
      <c r="A5936" s="129" t="n">
        <v>99999</v>
      </c>
      <c r="B5936" s="130" t="inlineStr">
        <is>
          <t>State-Fuel Level Increment</t>
        </is>
      </c>
      <c r="C5936" s="130" t="inlineStr">
        <is>
          <t>State-Fuel Level Increment</t>
        </is>
      </c>
      <c r="D5936" s="129" t="n">
        <v>99999</v>
      </c>
      <c r="E5936" s="130" t="inlineStr">
        <is>
          <t>IL</t>
        </is>
      </c>
      <c r="F5936" s="130" t="inlineStr">
        <is>
          <t>NAICS-22 Non-Cogen</t>
        </is>
      </c>
      <c r="G5936" s="130" t="inlineStr">
        <is>
          <t>IC</t>
        </is>
      </c>
      <c r="H5936" s="130" t="inlineStr">
        <is>
          <t>LFG</t>
        </is>
      </c>
      <c r="I5936" s="130" t="inlineStr">
        <is>
          <t>MLG</t>
        </is>
      </c>
      <c r="J5936" s="131" t="n">
        <v>157258.95</v>
      </c>
      <c r="K5936" s="129" t="n">
        <v>2020</v>
      </c>
      <c r="L5936" s="120">
        <f>IF(VLOOKUP(H5936,'Cross-Page Data'!$D$4:$F$48,3,FALSE)="natural gas",VLOOKUP(G5936,'Cross-Page Data'!$I$4:$J$19,2,FALSE),IF(VLOOKUP(H5936,'Cross-Page Data'!$D$4:$F$48,3,FALSE)="solar",IF(G5936="PV","solar PV","solar thermal"),IF(VLOOKUP(H5936,'Cross-Page Data'!$D$4:$F$48,3,FALSE)="wind",VLOOKUP(G5936,'Cross-Page Data'!$I$4:$J$19,2,FALSE),IF(VLOOKUP(H5936,'Cross-Page Data'!$D$4:$F$48,3,FALSE)="hydro",VLOOKUP(G5936,'Cross-Page Data'!$I$4:$J$19,2,FALSE),VLOOKUP(H5936,'Cross-Page Data'!$D$4:$F$48,3,FALSE)))))</f>
        <v/>
      </c>
      <c r="M5936" s="120">
        <f>IF(AND($P$2=FALSE,OR(F5936="Commercial NAICS Cogen",F5936="Industrial NAICS Cogen",F5936="NAICS-22 Cogen")),FALSE,IF(AND($P$3=FALSE,OR(F5936="Commercial NAICS Cogen",F5936="Commercial NAICS Non-Cogen",F5936="Industrial NAICS Cogen", F5936="industrial NAICS non-Cogen")),FALSE, TRUE))</f>
        <v/>
      </c>
    </row>
    <row r="5937">
      <c r="A5937" s="129" t="n">
        <v>99999</v>
      </c>
      <c r="B5937" s="130" t="inlineStr">
        <is>
          <t>State-Fuel Level Increment</t>
        </is>
      </c>
      <c r="C5937" s="130" t="inlineStr">
        <is>
          <t>State-Fuel Level Increment</t>
        </is>
      </c>
      <c r="D5937" s="129" t="n">
        <v>99999</v>
      </c>
      <c r="E5937" s="130" t="inlineStr">
        <is>
          <t>IN</t>
        </is>
      </c>
      <c r="F5937" s="130" t="inlineStr">
        <is>
          <t>Electric Utility</t>
        </is>
      </c>
      <c r="G5937" s="130" t="inlineStr">
        <is>
          <t>IC</t>
        </is>
      </c>
      <c r="H5937" s="130" t="inlineStr">
        <is>
          <t>LFG</t>
        </is>
      </c>
      <c r="I5937" s="130" t="inlineStr">
        <is>
          <t>MLG</t>
        </is>
      </c>
      <c r="J5937" s="131" t="n">
        <v>329083.24</v>
      </c>
      <c r="K5937" s="129" t="n">
        <v>2020</v>
      </c>
      <c r="L5937" s="120">
        <f>IF(VLOOKUP(H5937,'Cross-Page Data'!$D$4:$F$48,3,FALSE)="natural gas",VLOOKUP(G5937,'Cross-Page Data'!$I$4:$J$19,2,FALSE),IF(VLOOKUP(H5937,'Cross-Page Data'!$D$4:$F$48,3,FALSE)="solar",IF(G5937="PV","solar PV","solar thermal"),IF(VLOOKUP(H5937,'Cross-Page Data'!$D$4:$F$48,3,FALSE)="wind",VLOOKUP(G5937,'Cross-Page Data'!$I$4:$J$19,2,FALSE),IF(VLOOKUP(H5937,'Cross-Page Data'!$D$4:$F$48,3,FALSE)="hydro",VLOOKUP(G5937,'Cross-Page Data'!$I$4:$J$19,2,FALSE),VLOOKUP(H5937,'Cross-Page Data'!$D$4:$F$48,3,FALSE)))))</f>
        <v/>
      </c>
      <c r="M5937" s="120">
        <f>IF(AND($P$2=FALSE,OR(F5937="Commercial NAICS Cogen",F5937="Industrial NAICS Cogen",F5937="NAICS-22 Cogen")),FALSE,IF(AND($P$3=FALSE,OR(F5937="Commercial NAICS Cogen",F5937="Commercial NAICS Non-Cogen",F5937="Industrial NAICS Cogen", F5937="industrial NAICS non-Cogen")),FALSE, TRUE))</f>
        <v/>
      </c>
    </row>
    <row r="5938">
      <c r="A5938" s="129" t="n">
        <v>99999</v>
      </c>
      <c r="B5938" s="130" t="inlineStr">
        <is>
          <t>State-Fuel Level Increment</t>
        </is>
      </c>
      <c r="C5938" s="130" t="inlineStr">
        <is>
          <t>State-Fuel Level Increment</t>
        </is>
      </c>
      <c r="D5938" s="129" t="n">
        <v>99999</v>
      </c>
      <c r="E5938" s="130" t="inlineStr">
        <is>
          <t>IN</t>
        </is>
      </c>
      <c r="F5938" s="130" t="inlineStr">
        <is>
          <t>NAICS-22 Non-Cogen</t>
        </is>
      </c>
      <c r="G5938" s="130" t="inlineStr">
        <is>
          <t>IC</t>
        </is>
      </c>
      <c r="H5938" s="130" t="inlineStr">
        <is>
          <t>LFG</t>
        </is>
      </c>
      <c r="I5938" s="130" t="inlineStr">
        <is>
          <t>MLG</t>
        </is>
      </c>
      <c r="J5938" s="131" t="n">
        <v>2769.027</v>
      </c>
      <c r="K5938" s="129" t="n">
        <v>2020</v>
      </c>
      <c r="L5938" s="120">
        <f>IF(VLOOKUP(H5938,'Cross-Page Data'!$D$4:$F$48,3,FALSE)="natural gas",VLOOKUP(G5938,'Cross-Page Data'!$I$4:$J$19,2,FALSE),IF(VLOOKUP(H5938,'Cross-Page Data'!$D$4:$F$48,3,FALSE)="solar",IF(G5938="PV","solar PV","solar thermal"),IF(VLOOKUP(H5938,'Cross-Page Data'!$D$4:$F$48,3,FALSE)="wind",VLOOKUP(G5938,'Cross-Page Data'!$I$4:$J$19,2,FALSE),IF(VLOOKUP(H5938,'Cross-Page Data'!$D$4:$F$48,3,FALSE)="hydro",VLOOKUP(G5938,'Cross-Page Data'!$I$4:$J$19,2,FALSE),VLOOKUP(H5938,'Cross-Page Data'!$D$4:$F$48,3,FALSE)))))</f>
        <v/>
      </c>
      <c r="M5938" s="120">
        <f>IF(AND($P$2=FALSE,OR(F5938="Commercial NAICS Cogen",F5938="Industrial NAICS Cogen",F5938="NAICS-22 Cogen")),FALSE,IF(AND($P$3=FALSE,OR(F5938="Commercial NAICS Cogen",F5938="Commercial NAICS Non-Cogen",F5938="Industrial NAICS Cogen", F5938="industrial NAICS non-Cogen")),FALSE, TRUE))</f>
        <v/>
      </c>
    </row>
    <row r="5939">
      <c r="A5939" s="129" t="n">
        <v>99999</v>
      </c>
      <c r="B5939" s="130" t="inlineStr">
        <is>
          <t>State-Fuel Level Increment</t>
        </is>
      </c>
      <c r="C5939" s="130" t="inlineStr">
        <is>
          <t>State-Fuel Level Increment</t>
        </is>
      </c>
      <c r="D5939" s="129" t="n">
        <v>99999</v>
      </c>
      <c r="E5939" s="130" t="inlineStr">
        <is>
          <t>KS</t>
        </is>
      </c>
      <c r="F5939" s="130" t="inlineStr">
        <is>
          <t>NAICS-22 Non-Cogen</t>
        </is>
      </c>
      <c r="G5939" s="130" t="inlineStr">
        <is>
          <t>IC</t>
        </is>
      </c>
      <c r="H5939" s="130" t="inlineStr">
        <is>
          <t>LFG</t>
        </is>
      </c>
      <c r="I5939" s="130" t="inlineStr">
        <is>
          <t>MLG</t>
        </is>
      </c>
      <c r="J5939" s="131" t="n">
        <v>63641.215</v>
      </c>
      <c r="K5939" s="129" t="n">
        <v>2020</v>
      </c>
      <c r="L5939" s="120">
        <f>IF(VLOOKUP(H5939,'Cross-Page Data'!$D$4:$F$48,3,FALSE)="natural gas",VLOOKUP(G5939,'Cross-Page Data'!$I$4:$J$19,2,FALSE),IF(VLOOKUP(H5939,'Cross-Page Data'!$D$4:$F$48,3,FALSE)="solar",IF(G5939="PV","solar PV","solar thermal"),IF(VLOOKUP(H5939,'Cross-Page Data'!$D$4:$F$48,3,FALSE)="wind",VLOOKUP(G5939,'Cross-Page Data'!$I$4:$J$19,2,FALSE),IF(VLOOKUP(H5939,'Cross-Page Data'!$D$4:$F$48,3,FALSE)="hydro",VLOOKUP(G5939,'Cross-Page Data'!$I$4:$J$19,2,FALSE),VLOOKUP(H5939,'Cross-Page Data'!$D$4:$F$48,3,FALSE)))))</f>
        <v/>
      </c>
      <c r="M5939" s="120">
        <f>IF(AND($P$2=FALSE,OR(F5939="Commercial NAICS Cogen",F5939="Industrial NAICS Cogen",F5939="NAICS-22 Cogen")),FALSE,IF(AND($P$3=FALSE,OR(F5939="Commercial NAICS Cogen",F5939="Commercial NAICS Non-Cogen",F5939="Industrial NAICS Cogen", F5939="industrial NAICS non-Cogen")),FALSE, TRUE))</f>
        <v/>
      </c>
    </row>
    <row r="5940">
      <c r="A5940" s="129" t="n">
        <v>99999</v>
      </c>
      <c r="B5940" s="130" t="inlineStr">
        <is>
          <t>State-Fuel Level Increment</t>
        </is>
      </c>
      <c r="C5940" s="130" t="inlineStr">
        <is>
          <t>State-Fuel Level Increment</t>
        </is>
      </c>
      <c r="D5940" s="129" t="n">
        <v>99999</v>
      </c>
      <c r="E5940" s="130" t="inlineStr">
        <is>
          <t>KY</t>
        </is>
      </c>
      <c r="F5940" s="130" t="inlineStr">
        <is>
          <t>Electric Utility</t>
        </is>
      </c>
      <c r="G5940" s="130" t="inlineStr">
        <is>
          <t>IC</t>
        </is>
      </c>
      <c r="H5940" s="130" t="inlineStr">
        <is>
          <t>LFG</t>
        </is>
      </c>
      <c r="I5940" s="130" t="inlineStr">
        <is>
          <t>MLG</t>
        </is>
      </c>
      <c r="J5940" s="131" t="n">
        <v>89082.72500000001</v>
      </c>
      <c r="K5940" s="129" t="n">
        <v>2020</v>
      </c>
      <c r="L5940" s="120">
        <f>IF(VLOOKUP(H5940,'Cross-Page Data'!$D$4:$F$48,3,FALSE)="natural gas",VLOOKUP(G5940,'Cross-Page Data'!$I$4:$J$19,2,FALSE),IF(VLOOKUP(H5940,'Cross-Page Data'!$D$4:$F$48,3,FALSE)="solar",IF(G5940="PV","solar PV","solar thermal"),IF(VLOOKUP(H5940,'Cross-Page Data'!$D$4:$F$48,3,FALSE)="wind",VLOOKUP(G5940,'Cross-Page Data'!$I$4:$J$19,2,FALSE),IF(VLOOKUP(H5940,'Cross-Page Data'!$D$4:$F$48,3,FALSE)="hydro",VLOOKUP(G5940,'Cross-Page Data'!$I$4:$J$19,2,FALSE),VLOOKUP(H5940,'Cross-Page Data'!$D$4:$F$48,3,FALSE)))))</f>
        <v/>
      </c>
      <c r="M5940" s="120">
        <f>IF(AND($P$2=FALSE,OR(F5940="Commercial NAICS Cogen",F5940="Industrial NAICS Cogen",F5940="NAICS-22 Cogen")),FALSE,IF(AND($P$3=FALSE,OR(F5940="Commercial NAICS Cogen",F5940="Commercial NAICS Non-Cogen",F5940="Industrial NAICS Cogen", F5940="industrial NAICS non-Cogen")),FALSE, TRUE))</f>
        <v/>
      </c>
    </row>
    <row r="5941">
      <c r="A5941" s="129" t="n">
        <v>99999</v>
      </c>
      <c r="B5941" s="130" t="inlineStr">
        <is>
          <t>State-Fuel Level Increment</t>
        </is>
      </c>
      <c r="C5941" s="130" t="inlineStr">
        <is>
          <t>State-Fuel Level Increment</t>
        </is>
      </c>
      <c r="D5941" s="129" t="n">
        <v>99999</v>
      </c>
      <c r="E5941" s="130" t="inlineStr">
        <is>
          <t>KY</t>
        </is>
      </c>
      <c r="F5941" s="130" t="inlineStr">
        <is>
          <t>NAICS-22 Non-Cogen</t>
        </is>
      </c>
      <c r="G5941" s="130" t="inlineStr">
        <is>
          <t>IC</t>
        </is>
      </c>
      <c r="H5941" s="130" t="inlineStr">
        <is>
          <t>LFG</t>
        </is>
      </c>
      <c r="I5941" s="130" t="inlineStr">
        <is>
          <t>MLG</t>
        </is>
      </c>
      <c r="J5941" s="131" t="n">
        <v>1697.63</v>
      </c>
      <c r="K5941" s="129" t="n">
        <v>2020</v>
      </c>
      <c r="L5941" s="120">
        <f>IF(VLOOKUP(H5941,'Cross-Page Data'!$D$4:$F$48,3,FALSE)="natural gas",VLOOKUP(G5941,'Cross-Page Data'!$I$4:$J$19,2,FALSE),IF(VLOOKUP(H5941,'Cross-Page Data'!$D$4:$F$48,3,FALSE)="solar",IF(G5941="PV","solar PV","solar thermal"),IF(VLOOKUP(H5941,'Cross-Page Data'!$D$4:$F$48,3,FALSE)="wind",VLOOKUP(G5941,'Cross-Page Data'!$I$4:$J$19,2,FALSE),IF(VLOOKUP(H5941,'Cross-Page Data'!$D$4:$F$48,3,FALSE)="hydro",VLOOKUP(G5941,'Cross-Page Data'!$I$4:$J$19,2,FALSE),VLOOKUP(H5941,'Cross-Page Data'!$D$4:$F$48,3,FALSE)))))</f>
        <v/>
      </c>
      <c r="M5941" s="120">
        <f>IF(AND($P$2=FALSE,OR(F5941="Commercial NAICS Cogen",F5941="Industrial NAICS Cogen",F5941="NAICS-22 Cogen")),FALSE,IF(AND($P$3=FALSE,OR(F5941="Commercial NAICS Cogen",F5941="Commercial NAICS Non-Cogen",F5941="Industrial NAICS Cogen", F5941="industrial NAICS non-Cogen")),FALSE, TRUE))</f>
        <v/>
      </c>
    </row>
    <row r="5942">
      <c r="A5942" s="129" t="n">
        <v>99999</v>
      </c>
      <c r="B5942" s="130" t="inlineStr">
        <is>
          <t>State-Fuel Level Increment</t>
        </is>
      </c>
      <c r="C5942" s="130" t="inlineStr">
        <is>
          <t>State-Fuel Level Increment</t>
        </is>
      </c>
      <c r="D5942" s="129" t="n">
        <v>99999</v>
      </c>
      <c r="E5942" s="130" t="inlineStr">
        <is>
          <t>MA</t>
        </is>
      </c>
      <c r="F5942" s="130" t="inlineStr">
        <is>
          <t>NAICS-22 Non-Cogen</t>
        </is>
      </c>
      <c r="G5942" s="130" t="inlineStr">
        <is>
          <t>IC</t>
        </is>
      </c>
      <c r="H5942" s="130" t="inlineStr">
        <is>
          <t>LFG</t>
        </is>
      </c>
      <c r="I5942" s="130" t="inlineStr">
        <is>
          <t>MLG</t>
        </is>
      </c>
      <c r="J5942" s="131" t="n">
        <v>127633</v>
      </c>
      <c r="K5942" s="129" t="n">
        <v>2020</v>
      </c>
      <c r="L5942" s="120">
        <f>IF(VLOOKUP(H5942,'Cross-Page Data'!$D$4:$F$48,3,FALSE)="natural gas",VLOOKUP(G5942,'Cross-Page Data'!$I$4:$J$19,2,FALSE),IF(VLOOKUP(H5942,'Cross-Page Data'!$D$4:$F$48,3,FALSE)="solar",IF(G5942="PV","solar PV","solar thermal"),IF(VLOOKUP(H5942,'Cross-Page Data'!$D$4:$F$48,3,FALSE)="wind",VLOOKUP(G5942,'Cross-Page Data'!$I$4:$J$19,2,FALSE),IF(VLOOKUP(H5942,'Cross-Page Data'!$D$4:$F$48,3,FALSE)="hydro",VLOOKUP(G5942,'Cross-Page Data'!$I$4:$J$19,2,FALSE),VLOOKUP(H5942,'Cross-Page Data'!$D$4:$F$48,3,FALSE)))))</f>
        <v/>
      </c>
      <c r="M5942" s="120">
        <f>IF(AND($P$2=FALSE,OR(F5942="Commercial NAICS Cogen",F5942="Industrial NAICS Cogen",F5942="NAICS-22 Cogen")),FALSE,IF(AND($P$3=FALSE,OR(F5942="Commercial NAICS Cogen",F5942="Commercial NAICS Non-Cogen",F5942="Industrial NAICS Cogen", F5942="industrial NAICS non-Cogen")),FALSE, TRUE))</f>
        <v/>
      </c>
    </row>
    <row r="5943">
      <c r="A5943" s="129" t="n">
        <v>99999</v>
      </c>
      <c r="B5943" s="130" t="inlineStr">
        <is>
          <t>State-Fuel Level Increment</t>
        </is>
      </c>
      <c r="C5943" s="130" t="inlineStr">
        <is>
          <t>State-Fuel Level Increment</t>
        </is>
      </c>
      <c r="D5943" s="129" t="n">
        <v>99999</v>
      </c>
      <c r="E5943" s="130" t="inlineStr">
        <is>
          <t>MD</t>
        </is>
      </c>
      <c r="F5943" s="130" t="inlineStr">
        <is>
          <t>NAICS-22 Non-Cogen</t>
        </is>
      </c>
      <c r="G5943" s="130" t="inlineStr">
        <is>
          <t>IC</t>
        </is>
      </c>
      <c r="H5943" s="130" t="inlineStr">
        <is>
          <t>LFG</t>
        </is>
      </c>
      <c r="I5943" s="130" t="inlineStr">
        <is>
          <t>MLG</t>
        </is>
      </c>
      <c r="J5943" s="131" t="n">
        <v>57906.901</v>
      </c>
      <c r="K5943" s="129" t="n">
        <v>2020</v>
      </c>
      <c r="L5943" s="120">
        <f>IF(VLOOKUP(H5943,'Cross-Page Data'!$D$4:$F$48,3,FALSE)="natural gas",VLOOKUP(G5943,'Cross-Page Data'!$I$4:$J$19,2,FALSE),IF(VLOOKUP(H5943,'Cross-Page Data'!$D$4:$F$48,3,FALSE)="solar",IF(G5943="PV","solar PV","solar thermal"),IF(VLOOKUP(H5943,'Cross-Page Data'!$D$4:$F$48,3,FALSE)="wind",VLOOKUP(G5943,'Cross-Page Data'!$I$4:$J$19,2,FALSE),IF(VLOOKUP(H5943,'Cross-Page Data'!$D$4:$F$48,3,FALSE)="hydro",VLOOKUP(G5943,'Cross-Page Data'!$I$4:$J$19,2,FALSE),VLOOKUP(H5943,'Cross-Page Data'!$D$4:$F$48,3,FALSE)))))</f>
        <v/>
      </c>
      <c r="M5943" s="120">
        <f>IF(AND($P$2=FALSE,OR(F5943="Commercial NAICS Cogen",F5943="Industrial NAICS Cogen",F5943="NAICS-22 Cogen")),FALSE,IF(AND($P$3=FALSE,OR(F5943="Commercial NAICS Cogen",F5943="Commercial NAICS Non-Cogen",F5943="Industrial NAICS Cogen", F5943="industrial NAICS non-Cogen")),FALSE, TRUE))</f>
        <v/>
      </c>
    </row>
    <row r="5944">
      <c r="A5944" s="129" t="n">
        <v>99999</v>
      </c>
      <c r="B5944" s="130" t="inlineStr">
        <is>
          <t>State-Fuel Level Increment</t>
        </is>
      </c>
      <c r="C5944" s="130" t="inlineStr">
        <is>
          <t>State-Fuel Level Increment</t>
        </is>
      </c>
      <c r="D5944" s="129" t="n">
        <v>99999</v>
      </c>
      <c r="E5944" s="130" t="inlineStr">
        <is>
          <t>MD</t>
        </is>
      </c>
      <c r="F5944" s="130" t="inlineStr">
        <is>
          <t>Commercial NAICS Non-Cogen</t>
        </is>
      </c>
      <c r="G5944" s="130" t="inlineStr">
        <is>
          <t>IC</t>
        </is>
      </c>
      <c r="H5944" s="130" t="inlineStr">
        <is>
          <t>LFG</t>
        </is>
      </c>
      <c r="I5944" s="130" t="inlineStr">
        <is>
          <t>MLG</t>
        </is>
      </c>
      <c r="J5944" s="131" t="n">
        <v>6486.723</v>
      </c>
      <c r="K5944" s="129" t="n">
        <v>2020</v>
      </c>
      <c r="L5944" s="120">
        <f>IF(VLOOKUP(H5944,'Cross-Page Data'!$D$4:$F$48,3,FALSE)="natural gas",VLOOKUP(G5944,'Cross-Page Data'!$I$4:$J$19,2,FALSE),IF(VLOOKUP(H5944,'Cross-Page Data'!$D$4:$F$48,3,FALSE)="solar",IF(G5944="PV","solar PV","solar thermal"),IF(VLOOKUP(H5944,'Cross-Page Data'!$D$4:$F$48,3,FALSE)="wind",VLOOKUP(G5944,'Cross-Page Data'!$I$4:$J$19,2,FALSE),IF(VLOOKUP(H5944,'Cross-Page Data'!$D$4:$F$48,3,FALSE)="hydro",VLOOKUP(G5944,'Cross-Page Data'!$I$4:$J$19,2,FALSE),VLOOKUP(H5944,'Cross-Page Data'!$D$4:$F$48,3,FALSE)))))</f>
        <v/>
      </c>
      <c r="M5944" s="120">
        <f>IF(AND($P$2=FALSE,OR(F5944="Commercial NAICS Cogen",F5944="Industrial NAICS Cogen",F5944="NAICS-22 Cogen")),FALSE,IF(AND($P$3=FALSE,OR(F5944="Commercial NAICS Cogen",F5944="Commercial NAICS Non-Cogen",F5944="Industrial NAICS Cogen", F5944="industrial NAICS non-Cogen")),FALSE, TRUE))</f>
        <v/>
      </c>
    </row>
    <row r="5945">
      <c r="A5945" s="129" t="n">
        <v>99999</v>
      </c>
      <c r="B5945" s="130" t="inlineStr">
        <is>
          <t>State-Fuel Level Increment</t>
        </is>
      </c>
      <c r="C5945" s="130" t="inlineStr">
        <is>
          <t>State-Fuel Level Increment</t>
        </is>
      </c>
      <c r="D5945" s="129" t="n">
        <v>99999</v>
      </c>
      <c r="E5945" s="130" t="inlineStr">
        <is>
          <t>ME</t>
        </is>
      </c>
      <c r="F5945" s="130" t="inlineStr">
        <is>
          <t>NAICS-22 Non-Cogen</t>
        </is>
      </c>
      <c r="G5945" s="130" t="inlineStr">
        <is>
          <t>IC</t>
        </is>
      </c>
      <c r="H5945" s="130" t="inlineStr">
        <is>
          <t>LFG</t>
        </is>
      </c>
      <c r="I5945" s="130" t="inlineStr">
        <is>
          <t>MLG</t>
        </is>
      </c>
      <c r="J5945" s="131" t="n">
        <v>30757.124</v>
      </c>
      <c r="K5945" s="129" t="n">
        <v>2020</v>
      </c>
      <c r="L5945" s="120">
        <f>IF(VLOOKUP(H5945,'Cross-Page Data'!$D$4:$F$48,3,FALSE)="natural gas",VLOOKUP(G5945,'Cross-Page Data'!$I$4:$J$19,2,FALSE),IF(VLOOKUP(H5945,'Cross-Page Data'!$D$4:$F$48,3,FALSE)="solar",IF(G5945="PV","solar PV","solar thermal"),IF(VLOOKUP(H5945,'Cross-Page Data'!$D$4:$F$48,3,FALSE)="wind",VLOOKUP(G5945,'Cross-Page Data'!$I$4:$J$19,2,FALSE),IF(VLOOKUP(H5945,'Cross-Page Data'!$D$4:$F$48,3,FALSE)="hydro",VLOOKUP(G5945,'Cross-Page Data'!$I$4:$J$19,2,FALSE),VLOOKUP(H5945,'Cross-Page Data'!$D$4:$F$48,3,FALSE)))))</f>
        <v/>
      </c>
      <c r="M5945" s="120">
        <f>IF(AND($P$2=FALSE,OR(F5945="Commercial NAICS Cogen",F5945="Industrial NAICS Cogen",F5945="NAICS-22 Cogen")),FALSE,IF(AND($P$3=FALSE,OR(F5945="Commercial NAICS Cogen",F5945="Commercial NAICS Non-Cogen",F5945="Industrial NAICS Cogen", F5945="industrial NAICS non-Cogen")),FALSE, TRUE))</f>
        <v/>
      </c>
    </row>
    <row r="5946">
      <c r="A5946" s="129" t="n">
        <v>99999</v>
      </c>
      <c r="B5946" s="130" t="inlineStr">
        <is>
          <t>State-Fuel Level Increment</t>
        </is>
      </c>
      <c r="C5946" s="130" t="inlineStr">
        <is>
          <t>State-Fuel Level Increment</t>
        </is>
      </c>
      <c r="D5946" s="129" t="n">
        <v>99999</v>
      </c>
      <c r="E5946" s="130" t="inlineStr">
        <is>
          <t>MI</t>
        </is>
      </c>
      <c r="F5946" s="130" t="inlineStr">
        <is>
          <t>NAICS-22 Non-Cogen</t>
        </is>
      </c>
      <c r="G5946" s="130" t="inlineStr">
        <is>
          <t>IC</t>
        </is>
      </c>
      <c r="H5946" s="130" t="inlineStr">
        <is>
          <t>LFG</t>
        </is>
      </c>
      <c r="I5946" s="130" t="inlineStr">
        <is>
          <t>MLG</t>
        </is>
      </c>
      <c r="J5946" s="131" t="n">
        <v>521906.14</v>
      </c>
      <c r="K5946" s="129" t="n">
        <v>2020</v>
      </c>
      <c r="L5946" s="120">
        <f>IF(VLOOKUP(H5946,'Cross-Page Data'!$D$4:$F$48,3,FALSE)="natural gas",VLOOKUP(G5946,'Cross-Page Data'!$I$4:$J$19,2,FALSE),IF(VLOOKUP(H5946,'Cross-Page Data'!$D$4:$F$48,3,FALSE)="solar",IF(G5946="PV","solar PV","solar thermal"),IF(VLOOKUP(H5946,'Cross-Page Data'!$D$4:$F$48,3,FALSE)="wind",VLOOKUP(G5946,'Cross-Page Data'!$I$4:$J$19,2,FALSE),IF(VLOOKUP(H5946,'Cross-Page Data'!$D$4:$F$48,3,FALSE)="hydro",VLOOKUP(G5946,'Cross-Page Data'!$I$4:$J$19,2,FALSE),VLOOKUP(H5946,'Cross-Page Data'!$D$4:$F$48,3,FALSE)))))</f>
        <v/>
      </c>
      <c r="M5946" s="120">
        <f>IF(AND($P$2=FALSE,OR(F5946="Commercial NAICS Cogen",F5946="Industrial NAICS Cogen",F5946="NAICS-22 Cogen")),FALSE,IF(AND($P$3=FALSE,OR(F5946="Commercial NAICS Cogen",F5946="Commercial NAICS Non-Cogen",F5946="Industrial NAICS Cogen", F5946="industrial NAICS non-Cogen")),FALSE, TRUE))</f>
        <v/>
      </c>
    </row>
    <row r="5947">
      <c r="A5947" s="129" t="n">
        <v>99999</v>
      </c>
      <c r="B5947" s="130" t="inlineStr">
        <is>
          <t>State-Fuel Level Increment</t>
        </is>
      </c>
      <c r="C5947" s="130" t="inlineStr">
        <is>
          <t>State-Fuel Level Increment</t>
        </is>
      </c>
      <c r="D5947" s="129" t="n">
        <v>99999</v>
      </c>
      <c r="E5947" s="130" t="inlineStr">
        <is>
          <t>MN</t>
        </is>
      </c>
      <c r="F5947" s="130" t="inlineStr">
        <is>
          <t>Electric Utility</t>
        </is>
      </c>
      <c r="G5947" s="130" t="inlineStr">
        <is>
          <t>IC</t>
        </is>
      </c>
      <c r="H5947" s="130" t="inlineStr">
        <is>
          <t>LFG</t>
        </is>
      </c>
      <c r="I5947" s="130" t="inlineStr">
        <is>
          <t>MLG</t>
        </is>
      </c>
      <c r="J5947" s="131" t="n">
        <v>26551.041</v>
      </c>
      <c r="K5947" s="129" t="n">
        <v>2020</v>
      </c>
      <c r="L5947" s="120">
        <f>IF(VLOOKUP(H5947,'Cross-Page Data'!$D$4:$F$48,3,FALSE)="natural gas",VLOOKUP(G5947,'Cross-Page Data'!$I$4:$J$19,2,FALSE),IF(VLOOKUP(H5947,'Cross-Page Data'!$D$4:$F$48,3,FALSE)="solar",IF(G5947="PV","solar PV","solar thermal"),IF(VLOOKUP(H5947,'Cross-Page Data'!$D$4:$F$48,3,FALSE)="wind",VLOOKUP(G5947,'Cross-Page Data'!$I$4:$J$19,2,FALSE),IF(VLOOKUP(H5947,'Cross-Page Data'!$D$4:$F$48,3,FALSE)="hydro",VLOOKUP(G5947,'Cross-Page Data'!$I$4:$J$19,2,FALSE),VLOOKUP(H5947,'Cross-Page Data'!$D$4:$F$48,3,FALSE)))))</f>
        <v/>
      </c>
      <c r="M5947" s="120">
        <f>IF(AND($P$2=FALSE,OR(F5947="Commercial NAICS Cogen",F5947="Industrial NAICS Cogen",F5947="NAICS-22 Cogen")),FALSE,IF(AND($P$3=FALSE,OR(F5947="Commercial NAICS Cogen",F5947="Commercial NAICS Non-Cogen",F5947="Industrial NAICS Cogen", F5947="industrial NAICS non-Cogen")),FALSE, TRUE))</f>
        <v/>
      </c>
    </row>
    <row r="5948">
      <c r="A5948" s="129" t="n">
        <v>99999</v>
      </c>
      <c r="B5948" s="130" t="inlineStr">
        <is>
          <t>State-Fuel Level Increment</t>
        </is>
      </c>
      <c r="C5948" s="130" t="inlineStr">
        <is>
          <t>State-Fuel Level Increment</t>
        </is>
      </c>
      <c r="D5948" s="129" t="n">
        <v>99999</v>
      </c>
      <c r="E5948" s="130" t="inlineStr">
        <is>
          <t>MN</t>
        </is>
      </c>
      <c r="F5948" s="130" t="inlineStr">
        <is>
          <t>NAICS-22 Non-Cogen</t>
        </is>
      </c>
      <c r="G5948" s="130" t="inlineStr">
        <is>
          <t>IC</t>
        </is>
      </c>
      <c r="H5948" s="130" t="inlineStr">
        <is>
          <t>LFG</t>
        </is>
      </c>
      <c r="I5948" s="130" t="inlineStr">
        <is>
          <t>MLG</t>
        </is>
      </c>
      <c r="J5948" s="131" t="n">
        <v>46083.168</v>
      </c>
      <c r="K5948" s="129" t="n">
        <v>2020</v>
      </c>
      <c r="L5948" s="120">
        <f>IF(VLOOKUP(H5948,'Cross-Page Data'!$D$4:$F$48,3,FALSE)="natural gas",VLOOKUP(G5948,'Cross-Page Data'!$I$4:$J$19,2,FALSE),IF(VLOOKUP(H5948,'Cross-Page Data'!$D$4:$F$48,3,FALSE)="solar",IF(G5948="PV","solar PV","solar thermal"),IF(VLOOKUP(H5948,'Cross-Page Data'!$D$4:$F$48,3,FALSE)="wind",VLOOKUP(G5948,'Cross-Page Data'!$I$4:$J$19,2,FALSE),IF(VLOOKUP(H5948,'Cross-Page Data'!$D$4:$F$48,3,FALSE)="hydro",VLOOKUP(G5948,'Cross-Page Data'!$I$4:$J$19,2,FALSE),VLOOKUP(H5948,'Cross-Page Data'!$D$4:$F$48,3,FALSE)))))</f>
        <v/>
      </c>
      <c r="M5948" s="120">
        <f>IF(AND($P$2=FALSE,OR(F5948="Commercial NAICS Cogen",F5948="Industrial NAICS Cogen",F5948="NAICS-22 Cogen")),FALSE,IF(AND($P$3=FALSE,OR(F5948="Commercial NAICS Cogen",F5948="Commercial NAICS Non-Cogen",F5948="Industrial NAICS Cogen", F5948="industrial NAICS non-Cogen")),FALSE, TRUE))</f>
        <v/>
      </c>
    </row>
    <row r="5949">
      <c r="A5949" s="129" t="n">
        <v>99999</v>
      </c>
      <c r="B5949" s="130" t="inlineStr">
        <is>
          <t>State-Fuel Level Increment</t>
        </is>
      </c>
      <c r="C5949" s="130" t="inlineStr">
        <is>
          <t>State-Fuel Level Increment</t>
        </is>
      </c>
      <c r="D5949" s="129" t="n">
        <v>99999</v>
      </c>
      <c r="E5949" s="130" t="inlineStr">
        <is>
          <t>MO</t>
        </is>
      </c>
      <c r="F5949" s="130" t="inlineStr">
        <is>
          <t>Electric Utility</t>
        </is>
      </c>
      <c r="G5949" s="130" t="inlineStr">
        <is>
          <t>IC</t>
        </is>
      </c>
      <c r="H5949" s="130" t="inlineStr">
        <is>
          <t>LFG</t>
        </is>
      </c>
      <c r="I5949" s="130" t="inlineStr">
        <is>
          <t>MLG</t>
        </is>
      </c>
      <c r="J5949" s="131" t="n">
        <v>24788.409</v>
      </c>
      <c r="K5949" s="129" t="n">
        <v>2020</v>
      </c>
      <c r="L5949" s="120">
        <f>IF(VLOOKUP(H5949,'Cross-Page Data'!$D$4:$F$48,3,FALSE)="natural gas",VLOOKUP(G5949,'Cross-Page Data'!$I$4:$J$19,2,FALSE),IF(VLOOKUP(H5949,'Cross-Page Data'!$D$4:$F$48,3,FALSE)="solar",IF(G5949="PV","solar PV","solar thermal"),IF(VLOOKUP(H5949,'Cross-Page Data'!$D$4:$F$48,3,FALSE)="wind",VLOOKUP(G5949,'Cross-Page Data'!$I$4:$J$19,2,FALSE),IF(VLOOKUP(H5949,'Cross-Page Data'!$D$4:$F$48,3,FALSE)="hydro",VLOOKUP(G5949,'Cross-Page Data'!$I$4:$J$19,2,FALSE),VLOOKUP(H5949,'Cross-Page Data'!$D$4:$F$48,3,FALSE)))))</f>
        <v/>
      </c>
      <c r="M5949" s="120">
        <f>IF(AND($P$2=FALSE,OR(F5949="Commercial NAICS Cogen",F5949="Industrial NAICS Cogen",F5949="NAICS-22 Cogen")),FALSE,IF(AND($P$3=FALSE,OR(F5949="Commercial NAICS Cogen",F5949="Commercial NAICS Non-Cogen",F5949="Industrial NAICS Cogen", F5949="industrial NAICS non-Cogen")),FALSE, TRUE))</f>
        <v/>
      </c>
    </row>
    <row r="5950">
      <c r="A5950" s="129" t="n">
        <v>99999</v>
      </c>
      <c r="B5950" s="130" t="inlineStr">
        <is>
          <t>State-Fuel Level Increment</t>
        </is>
      </c>
      <c r="C5950" s="130" t="inlineStr">
        <is>
          <t>State-Fuel Level Increment</t>
        </is>
      </c>
      <c r="D5950" s="129" t="n">
        <v>99999</v>
      </c>
      <c r="E5950" s="130" t="inlineStr">
        <is>
          <t>MO</t>
        </is>
      </c>
      <c r="F5950" s="130" t="inlineStr">
        <is>
          <t>NAICS-22 Non-Cogen</t>
        </is>
      </c>
      <c r="G5950" s="130" t="inlineStr">
        <is>
          <t>IC</t>
        </is>
      </c>
      <c r="H5950" s="130" t="inlineStr">
        <is>
          <t>LFG</t>
        </is>
      </c>
      <c r="I5950" s="130" t="inlineStr">
        <is>
          <t>MLG</t>
        </is>
      </c>
      <c r="J5950" s="131" t="n">
        <v>43636.323</v>
      </c>
      <c r="K5950" s="129" t="n">
        <v>2020</v>
      </c>
      <c r="L5950" s="120">
        <f>IF(VLOOKUP(H5950,'Cross-Page Data'!$D$4:$F$48,3,FALSE)="natural gas",VLOOKUP(G5950,'Cross-Page Data'!$I$4:$J$19,2,FALSE),IF(VLOOKUP(H5950,'Cross-Page Data'!$D$4:$F$48,3,FALSE)="solar",IF(G5950="PV","solar PV","solar thermal"),IF(VLOOKUP(H5950,'Cross-Page Data'!$D$4:$F$48,3,FALSE)="wind",VLOOKUP(G5950,'Cross-Page Data'!$I$4:$J$19,2,FALSE),IF(VLOOKUP(H5950,'Cross-Page Data'!$D$4:$F$48,3,FALSE)="hydro",VLOOKUP(G5950,'Cross-Page Data'!$I$4:$J$19,2,FALSE),VLOOKUP(H5950,'Cross-Page Data'!$D$4:$F$48,3,FALSE)))))</f>
        <v/>
      </c>
      <c r="M5950" s="120">
        <f>IF(AND($P$2=FALSE,OR(F5950="Commercial NAICS Cogen",F5950="Industrial NAICS Cogen",F5950="NAICS-22 Cogen")),FALSE,IF(AND($P$3=FALSE,OR(F5950="Commercial NAICS Cogen",F5950="Commercial NAICS Non-Cogen",F5950="Industrial NAICS Cogen", F5950="industrial NAICS non-Cogen")),FALSE, TRUE))</f>
        <v/>
      </c>
    </row>
    <row r="5951">
      <c r="A5951" s="129" t="n">
        <v>99999</v>
      </c>
      <c r="B5951" s="130" t="inlineStr">
        <is>
          <t>State-Fuel Level Increment</t>
        </is>
      </c>
      <c r="C5951" s="130" t="inlineStr">
        <is>
          <t>State-Fuel Level Increment</t>
        </is>
      </c>
      <c r="D5951" s="129" t="n">
        <v>99999</v>
      </c>
      <c r="E5951" s="130" t="inlineStr">
        <is>
          <t>MS</t>
        </is>
      </c>
      <c r="F5951" s="130" t="inlineStr">
        <is>
          <t>NAICS-22 Non-Cogen</t>
        </is>
      </c>
      <c r="G5951" s="130" t="inlineStr">
        <is>
          <t>IC</t>
        </is>
      </c>
      <c r="H5951" s="130" t="inlineStr">
        <is>
          <t>LFG</t>
        </is>
      </c>
      <c r="I5951" s="130" t="inlineStr">
        <is>
          <t>MLG</t>
        </is>
      </c>
      <c r="J5951" s="131" t="n">
        <v>13112.289</v>
      </c>
      <c r="K5951" s="129" t="n">
        <v>2020</v>
      </c>
      <c r="L5951" s="120">
        <f>IF(VLOOKUP(H5951,'Cross-Page Data'!$D$4:$F$48,3,FALSE)="natural gas",VLOOKUP(G5951,'Cross-Page Data'!$I$4:$J$19,2,FALSE),IF(VLOOKUP(H5951,'Cross-Page Data'!$D$4:$F$48,3,FALSE)="solar",IF(G5951="PV","solar PV","solar thermal"),IF(VLOOKUP(H5951,'Cross-Page Data'!$D$4:$F$48,3,FALSE)="wind",VLOOKUP(G5951,'Cross-Page Data'!$I$4:$J$19,2,FALSE),IF(VLOOKUP(H5951,'Cross-Page Data'!$D$4:$F$48,3,FALSE)="hydro",VLOOKUP(G5951,'Cross-Page Data'!$I$4:$J$19,2,FALSE),VLOOKUP(H5951,'Cross-Page Data'!$D$4:$F$48,3,FALSE)))))</f>
        <v/>
      </c>
      <c r="M5951" s="120">
        <f>IF(AND($P$2=FALSE,OR(F5951="Commercial NAICS Cogen",F5951="Industrial NAICS Cogen",F5951="NAICS-22 Cogen")),FALSE,IF(AND($P$3=FALSE,OR(F5951="Commercial NAICS Cogen",F5951="Commercial NAICS Non-Cogen",F5951="Industrial NAICS Cogen", F5951="industrial NAICS non-Cogen")),FALSE, TRUE))</f>
        <v/>
      </c>
    </row>
    <row r="5952">
      <c r="A5952" s="129" t="n">
        <v>99999</v>
      </c>
      <c r="B5952" s="130" t="inlineStr">
        <is>
          <t>State-Fuel Level Increment</t>
        </is>
      </c>
      <c r="C5952" s="130" t="inlineStr">
        <is>
          <t>State-Fuel Level Increment</t>
        </is>
      </c>
      <c r="D5952" s="129" t="n">
        <v>99999</v>
      </c>
      <c r="E5952" s="130" t="inlineStr">
        <is>
          <t>NC</t>
        </is>
      </c>
      <c r="F5952" s="130" t="inlineStr">
        <is>
          <t>NAICS-22 Non-Cogen</t>
        </is>
      </c>
      <c r="G5952" s="130" t="inlineStr">
        <is>
          <t>IC</t>
        </is>
      </c>
      <c r="H5952" s="130" t="inlineStr">
        <is>
          <t>LFG</t>
        </is>
      </c>
      <c r="I5952" s="130" t="inlineStr">
        <is>
          <t>MLG</t>
        </is>
      </c>
      <c r="J5952" s="131" t="n">
        <v>256276.31</v>
      </c>
      <c r="K5952" s="129" t="n">
        <v>2020</v>
      </c>
      <c r="L5952" s="120">
        <f>IF(VLOOKUP(H5952,'Cross-Page Data'!$D$4:$F$48,3,FALSE)="natural gas",VLOOKUP(G5952,'Cross-Page Data'!$I$4:$J$19,2,FALSE),IF(VLOOKUP(H5952,'Cross-Page Data'!$D$4:$F$48,3,FALSE)="solar",IF(G5952="PV","solar PV","solar thermal"),IF(VLOOKUP(H5952,'Cross-Page Data'!$D$4:$F$48,3,FALSE)="wind",VLOOKUP(G5952,'Cross-Page Data'!$I$4:$J$19,2,FALSE),IF(VLOOKUP(H5952,'Cross-Page Data'!$D$4:$F$48,3,FALSE)="hydro",VLOOKUP(G5952,'Cross-Page Data'!$I$4:$J$19,2,FALSE),VLOOKUP(H5952,'Cross-Page Data'!$D$4:$F$48,3,FALSE)))))</f>
        <v/>
      </c>
      <c r="M5952" s="120">
        <f>IF(AND($P$2=FALSE,OR(F5952="Commercial NAICS Cogen",F5952="Industrial NAICS Cogen",F5952="NAICS-22 Cogen")),FALSE,IF(AND($P$3=FALSE,OR(F5952="Commercial NAICS Cogen",F5952="Commercial NAICS Non-Cogen",F5952="Industrial NAICS Cogen", F5952="industrial NAICS non-Cogen")),FALSE, TRUE))</f>
        <v/>
      </c>
    </row>
    <row r="5953">
      <c r="A5953" s="129" t="n">
        <v>99999</v>
      </c>
      <c r="B5953" s="130" t="inlineStr">
        <is>
          <t>State-Fuel Level Increment</t>
        </is>
      </c>
      <c r="C5953" s="130" t="inlineStr">
        <is>
          <t>State-Fuel Level Increment</t>
        </is>
      </c>
      <c r="D5953" s="129" t="n">
        <v>99999</v>
      </c>
      <c r="E5953" s="130" t="inlineStr">
        <is>
          <t>NC</t>
        </is>
      </c>
      <c r="F5953" s="130" t="inlineStr">
        <is>
          <t>NAICS-22 Cogen</t>
        </is>
      </c>
      <c r="G5953" s="130" t="inlineStr">
        <is>
          <t>IC</t>
        </is>
      </c>
      <c r="H5953" s="130" t="inlineStr">
        <is>
          <t>LFG</t>
        </is>
      </c>
      <c r="I5953" s="130" t="inlineStr">
        <is>
          <t>MLG</t>
        </is>
      </c>
      <c r="J5953" s="131" t="n">
        <v>39399.289</v>
      </c>
      <c r="K5953" s="129" t="n">
        <v>2020</v>
      </c>
      <c r="L5953" s="120">
        <f>IF(VLOOKUP(H5953,'Cross-Page Data'!$D$4:$F$48,3,FALSE)="natural gas",VLOOKUP(G5953,'Cross-Page Data'!$I$4:$J$19,2,FALSE),IF(VLOOKUP(H5953,'Cross-Page Data'!$D$4:$F$48,3,FALSE)="solar",IF(G5953="PV","solar PV","solar thermal"),IF(VLOOKUP(H5953,'Cross-Page Data'!$D$4:$F$48,3,FALSE)="wind",VLOOKUP(G5953,'Cross-Page Data'!$I$4:$J$19,2,FALSE),IF(VLOOKUP(H5953,'Cross-Page Data'!$D$4:$F$48,3,FALSE)="hydro",VLOOKUP(G5953,'Cross-Page Data'!$I$4:$J$19,2,FALSE),VLOOKUP(H5953,'Cross-Page Data'!$D$4:$F$48,3,FALSE)))))</f>
        <v/>
      </c>
      <c r="M5953" s="120">
        <f>IF(AND($P$2=FALSE,OR(F5953="Commercial NAICS Cogen",F5953="Industrial NAICS Cogen",F5953="NAICS-22 Cogen")),FALSE,IF(AND($P$3=FALSE,OR(F5953="Commercial NAICS Cogen",F5953="Commercial NAICS Non-Cogen",F5953="Industrial NAICS Cogen", F5953="industrial NAICS non-Cogen")),FALSE, TRUE))</f>
        <v/>
      </c>
    </row>
    <row r="5954">
      <c r="A5954" s="129" t="n">
        <v>99999</v>
      </c>
      <c r="B5954" s="130" t="inlineStr">
        <is>
          <t>State-Fuel Level Increment</t>
        </is>
      </c>
      <c r="C5954" s="130" t="inlineStr">
        <is>
          <t>State-Fuel Level Increment</t>
        </is>
      </c>
      <c r="D5954" s="129" t="n">
        <v>99999</v>
      </c>
      <c r="E5954" s="130" t="inlineStr">
        <is>
          <t>NC</t>
        </is>
      </c>
      <c r="F5954" s="130" t="inlineStr">
        <is>
          <t>Commercial NAICS Non-Cogen</t>
        </is>
      </c>
      <c r="G5954" s="130" t="inlineStr">
        <is>
          <t>IC</t>
        </is>
      </c>
      <c r="H5954" s="130" t="inlineStr">
        <is>
          <t>LFG</t>
        </is>
      </c>
      <c r="I5954" s="130" t="inlineStr">
        <is>
          <t>MLG</t>
        </is>
      </c>
      <c r="J5954" s="131" t="n">
        <v>0</v>
      </c>
      <c r="K5954" s="129" t="n">
        <v>2020</v>
      </c>
      <c r="L5954" s="120">
        <f>IF(VLOOKUP(H5954,'Cross-Page Data'!$D$4:$F$48,3,FALSE)="natural gas",VLOOKUP(G5954,'Cross-Page Data'!$I$4:$J$19,2,FALSE),IF(VLOOKUP(H5954,'Cross-Page Data'!$D$4:$F$48,3,FALSE)="solar",IF(G5954="PV","solar PV","solar thermal"),IF(VLOOKUP(H5954,'Cross-Page Data'!$D$4:$F$48,3,FALSE)="wind",VLOOKUP(G5954,'Cross-Page Data'!$I$4:$J$19,2,FALSE),IF(VLOOKUP(H5954,'Cross-Page Data'!$D$4:$F$48,3,FALSE)="hydro",VLOOKUP(G5954,'Cross-Page Data'!$I$4:$J$19,2,FALSE),VLOOKUP(H5954,'Cross-Page Data'!$D$4:$F$48,3,FALSE)))))</f>
        <v/>
      </c>
      <c r="M5954" s="120">
        <f>IF(AND($P$2=FALSE,OR(F5954="Commercial NAICS Cogen",F5954="Industrial NAICS Cogen",F5954="NAICS-22 Cogen")),FALSE,IF(AND($P$3=FALSE,OR(F5954="Commercial NAICS Cogen",F5954="Commercial NAICS Non-Cogen",F5954="Industrial NAICS Cogen", F5954="industrial NAICS non-Cogen")),FALSE, TRUE))</f>
        <v/>
      </c>
    </row>
    <row r="5955">
      <c r="A5955" s="129" t="n">
        <v>99999</v>
      </c>
      <c r="B5955" s="130" t="inlineStr">
        <is>
          <t>State-Fuel Level Increment</t>
        </is>
      </c>
      <c r="C5955" s="130" t="inlineStr">
        <is>
          <t>State-Fuel Level Increment</t>
        </is>
      </c>
      <c r="D5955" s="129" t="n">
        <v>99999</v>
      </c>
      <c r="E5955" s="130" t="inlineStr">
        <is>
          <t>NE</t>
        </is>
      </c>
      <c r="F5955" s="130" t="inlineStr">
        <is>
          <t>Electric Utility</t>
        </is>
      </c>
      <c r="G5955" s="130" t="inlineStr">
        <is>
          <t>IC</t>
        </is>
      </c>
      <c r="H5955" s="130" t="inlineStr">
        <is>
          <t>LFG</t>
        </is>
      </c>
      <c r="I5955" s="130" t="inlineStr">
        <is>
          <t>MLG</t>
        </is>
      </c>
      <c r="J5955" s="131" t="n">
        <v>44902.45</v>
      </c>
      <c r="K5955" s="129" t="n">
        <v>2020</v>
      </c>
      <c r="L5955" s="120">
        <f>IF(VLOOKUP(H5955,'Cross-Page Data'!$D$4:$F$48,3,FALSE)="natural gas",VLOOKUP(G5955,'Cross-Page Data'!$I$4:$J$19,2,FALSE),IF(VLOOKUP(H5955,'Cross-Page Data'!$D$4:$F$48,3,FALSE)="solar",IF(G5955="PV","solar PV","solar thermal"),IF(VLOOKUP(H5955,'Cross-Page Data'!$D$4:$F$48,3,FALSE)="wind",VLOOKUP(G5955,'Cross-Page Data'!$I$4:$J$19,2,FALSE),IF(VLOOKUP(H5955,'Cross-Page Data'!$D$4:$F$48,3,FALSE)="hydro",VLOOKUP(G5955,'Cross-Page Data'!$I$4:$J$19,2,FALSE),VLOOKUP(H5955,'Cross-Page Data'!$D$4:$F$48,3,FALSE)))))</f>
        <v/>
      </c>
      <c r="M5955" s="120">
        <f>IF(AND($P$2=FALSE,OR(F5955="Commercial NAICS Cogen",F5955="Industrial NAICS Cogen",F5955="NAICS-22 Cogen")),FALSE,IF(AND($P$3=FALSE,OR(F5955="Commercial NAICS Cogen",F5955="Commercial NAICS Non-Cogen",F5955="Industrial NAICS Cogen", F5955="industrial NAICS non-Cogen")),FALSE, TRUE))</f>
        <v/>
      </c>
    </row>
    <row r="5956">
      <c r="A5956" s="129" t="n">
        <v>99999</v>
      </c>
      <c r="B5956" s="130" t="inlineStr">
        <is>
          <t>State-Fuel Level Increment</t>
        </is>
      </c>
      <c r="C5956" s="130" t="inlineStr">
        <is>
          <t>State-Fuel Level Increment</t>
        </is>
      </c>
      <c r="D5956" s="129" t="n">
        <v>99999</v>
      </c>
      <c r="E5956" s="130" t="inlineStr">
        <is>
          <t>NH</t>
        </is>
      </c>
      <c r="F5956" s="130" t="inlineStr">
        <is>
          <t>NAICS-22 Non-Cogen</t>
        </is>
      </c>
      <c r="G5956" s="130" t="inlineStr">
        <is>
          <t>IC</t>
        </is>
      </c>
      <c r="H5956" s="130" t="inlineStr">
        <is>
          <t>LFG</t>
        </is>
      </c>
      <c r="I5956" s="130" t="inlineStr">
        <is>
          <t>MLG</t>
        </is>
      </c>
      <c r="J5956" s="131" t="n">
        <v>22589.518</v>
      </c>
      <c r="K5956" s="129" t="n">
        <v>2020</v>
      </c>
      <c r="L5956" s="120">
        <f>IF(VLOOKUP(H5956,'Cross-Page Data'!$D$4:$F$48,3,FALSE)="natural gas",VLOOKUP(G5956,'Cross-Page Data'!$I$4:$J$19,2,FALSE),IF(VLOOKUP(H5956,'Cross-Page Data'!$D$4:$F$48,3,FALSE)="solar",IF(G5956="PV","solar PV","solar thermal"),IF(VLOOKUP(H5956,'Cross-Page Data'!$D$4:$F$48,3,FALSE)="wind",VLOOKUP(G5956,'Cross-Page Data'!$I$4:$J$19,2,FALSE),IF(VLOOKUP(H5956,'Cross-Page Data'!$D$4:$F$48,3,FALSE)="hydro",VLOOKUP(G5956,'Cross-Page Data'!$I$4:$J$19,2,FALSE),VLOOKUP(H5956,'Cross-Page Data'!$D$4:$F$48,3,FALSE)))))</f>
        <v/>
      </c>
      <c r="M5956" s="120">
        <f>IF(AND($P$2=FALSE,OR(F5956="Commercial NAICS Cogen",F5956="Industrial NAICS Cogen",F5956="NAICS-22 Cogen")),FALSE,IF(AND($P$3=FALSE,OR(F5956="Commercial NAICS Cogen",F5956="Commercial NAICS Non-Cogen",F5956="Industrial NAICS Cogen", F5956="industrial NAICS non-Cogen")),FALSE, TRUE))</f>
        <v/>
      </c>
    </row>
    <row r="5957">
      <c r="A5957" s="129" t="n">
        <v>99999</v>
      </c>
      <c r="B5957" s="130" t="inlineStr">
        <is>
          <t>State-Fuel Level Increment</t>
        </is>
      </c>
      <c r="C5957" s="130" t="inlineStr">
        <is>
          <t>State-Fuel Level Increment</t>
        </is>
      </c>
      <c r="D5957" s="129" t="n">
        <v>99999</v>
      </c>
      <c r="E5957" s="130" t="inlineStr">
        <is>
          <t>NJ</t>
        </is>
      </c>
      <c r="F5957" s="130" t="inlineStr">
        <is>
          <t>NAICS-22 Non-Cogen</t>
        </is>
      </c>
      <c r="G5957" s="130" t="inlineStr">
        <is>
          <t>IC</t>
        </is>
      </c>
      <c r="H5957" s="130" t="inlineStr">
        <is>
          <t>LFG</t>
        </is>
      </c>
      <c r="I5957" s="130" t="inlineStr">
        <is>
          <t>MLG</t>
        </is>
      </c>
      <c r="J5957" s="131" t="n">
        <v>89239.38400000001</v>
      </c>
      <c r="K5957" s="129" t="n">
        <v>2020</v>
      </c>
      <c r="L5957" s="120">
        <f>IF(VLOOKUP(H5957,'Cross-Page Data'!$D$4:$F$48,3,FALSE)="natural gas",VLOOKUP(G5957,'Cross-Page Data'!$I$4:$J$19,2,FALSE),IF(VLOOKUP(H5957,'Cross-Page Data'!$D$4:$F$48,3,FALSE)="solar",IF(G5957="PV","solar PV","solar thermal"),IF(VLOOKUP(H5957,'Cross-Page Data'!$D$4:$F$48,3,FALSE)="wind",VLOOKUP(G5957,'Cross-Page Data'!$I$4:$J$19,2,FALSE),IF(VLOOKUP(H5957,'Cross-Page Data'!$D$4:$F$48,3,FALSE)="hydro",VLOOKUP(G5957,'Cross-Page Data'!$I$4:$J$19,2,FALSE),VLOOKUP(H5957,'Cross-Page Data'!$D$4:$F$48,3,FALSE)))))</f>
        <v/>
      </c>
      <c r="M5957" s="120">
        <f>IF(AND($P$2=FALSE,OR(F5957="Commercial NAICS Cogen",F5957="Industrial NAICS Cogen",F5957="NAICS-22 Cogen")),FALSE,IF(AND($P$3=FALSE,OR(F5957="Commercial NAICS Cogen",F5957="Commercial NAICS Non-Cogen",F5957="Industrial NAICS Cogen", F5957="industrial NAICS non-Cogen")),FALSE, TRUE))</f>
        <v/>
      </c>
    </row>
    <row r="5958">
      <c r="A5958" s="129" t="n">
        <v>99999</v>
      </c>
      <c r="B5958" s="130" t="inlineStr">
        <is>
          <t>State-Fuel Level Increment</t>
        </is>
      </c>
      <c r="C5958" s="130" t="inlineStr">
        <is>
          <t>State-Fuel Level Increment</t>
        </is>
      </c>
      <c r="D5958" s="129" t="n">
        <v>99999</v>
      </c>
      <c r="E5958" s="130" t="inlineStr">
        <is>
          <t>NJ</t>
        </is>
      </c>
      <c r="F5958" s="130" t="inlineStr">
        <is>
          <t>Commercial NAICS Non-Cogen</t>
        </is>
      </c>
      <c r="G5958" s="130" t="inlineStr">
        <is>
          <t>IC</t>
        </is>
      </c>
      <c r="H5958" s="130" t="inlineStr">
        <is>
          <t>LFG</t>
        </is>
      </c>
      <c r="I5958" s="130" t="inlineStr">
        <is>
          <t>MLG</t>
        </is>
      </c>
      <c r="J5958" s="131" t="n">
        <v>8946.377</v>
      </c>
      <c r="K5958" s="129" t="n">
        <v>2020</v>
      </c>
      <c r="L5958" s="120">
        <f>IF(VLOOKUP(H5958,'Cross-Page Data'!$D$4:$F$48,3,FALSE)="natural gas",VLOOKUP(G5958,'Cross-Page Data'!$I$4:$J$19,2,FALSE),IF(VLOOKUP(H5958,'Cross-Page Data'!$D$4:$F$48,3,FALSE)="solar",IF(G5958="PV","solar PV","solar thermal"),IF(VLOOKUP(H5958,'Cross-Page Data'!$D$4:$F$48,3,FALSE)="wind",VLOOKUP(G5958,'Cross-Page Data'!$I$4:$J$19,2,FALSE),IF(VLOOKUP(H5958,'Cross-Page Data'!$D$4:$F$48,3,FALSE)="hydro",VLOOKUP(G5958,'Cross-Page Data'!$I$4:$J$19,2,FALSE),VLOOKUP(H5958,'Cross-Page Data'!$D$4:$F$48,3,FALSE)))))</f>
        <v/>
      </c>
      <c r="M5958" s="120">
        <f>IF(AND($P$2=FALSE,OR(F5958="Commercial NAICS Cogen",F5958="Industrial NAICS Cogen",F5958="NAICS-22 Cogen")),FALSE,IF(AND($P$3=FALSE,OR(F5958="Commercial NAICS Cogen",F5958="Commercial NAICS Non-Cogen",F5958="Industrial NAICS Cogen", F5958="industrial NAICS non-Cogen")),FALSE, TRUE))</f>
        <v/>
      </c>
    </row>
    <row r="5959">
      <c r="A5959" s="129" t="n">
        <v>99999</v>
      </c>
      <c r="B5959" s="130" t="inlineStr">
        <is>
          <t>State-Fuel Level Increment</t>
        </is>
      </c>
      <c r="C5959" s="130" t="inlineStr">
        <is>
          <t>State-Fuel Level Increment</t>
        </is>
      </c>
      <c r="D5959" s="129" t="n">
        <v>99999</v>
      </c>
      <c r="E5959" s="130" t="inlineStr">
        <is>
          <t>NM</t>
        </is>
      </c>
      <c r="F5959" s="130" t="inlineStr">
        <is>
          <t>NAICS-22 Non-Cogen</t>
        </is>
      </c>
      <c r="G5959" s="130" t="inlineStr">
        <is>
          <t>IC</t>
        </is>
      </c>
      <c r="H5959" s="130" t="inlineStr">
        <is>
          <t>LFG</t>
        </is>
      </c>
      <c r="I5959" s="130" t="inlineStr">
        <is>
          <t>MLG</t>
        </is>
      </c>
      <c r="J5959" s="131" t="n">
        <v>16365.624</v>
      </c>
      <c r="K5959" s="129" t="n">
        <v>2020</v>
      </c>
      <c r="L5959" s="120">
        <f>IF(VLOOKUP(H5959,'Cross-Page Data'!$D$4:$F$48,3,FALSE)="natural gas",VLOOKUP(G5959,'Cross-Page Data'!$I$4:$J$19,2,FALSE),IF(VLOOKUP(H5959,'Cross-Page Data'!$D$4:$F$48,3,FALSE)="solar",IF(G5959="PV","solar PV","solar thermal"),IF(VLOOKUP(H5959,'Cross-Page Data'!$D$4:$F$48,3,FALSE)="wind",VLOOKUP(G5959,'Cross-Page Data'!$I$4:$J$19,2,FALSE),IF(VLOOKUP(H5959,'Cross-Page Data'!$D$4:$F$48,3,FALSE)="hydro",VLOOKUP(G5959,'Cross-Page Data'!$I$4:$J$19,2,FALSE),VLOOKUP(H5959,'Cross-Page Data'!$D$4:$F$48,3,FALSE)))))</f>
        <v/>
      </c>
      <c r="M5959" s="120">
        <f>IF(AND($P$2=FALSE,OR(F5959="Commercial NAICS Cogen",F5959="Industrial NAICS Cogen",F5959="NAICS-22 Cogen")),FALSE,IF(AND($P$3=FALSE,OR(F5959="Commercial NAICS Cogen",F5959="Commercial NAICS Non-Cogen",F5959="Industrial NAICS Cogen", F5959="industrial NAICS non-Cogen")),FALSE, TRUE))</f>
        <v/>
      </c>
    </row>
    <row r="5960">
      <c r="A5960" s="129" t="n">
        <v>99999</v>
      </c>
      <c r="B5960" s="130" t="inlineStr">
        <is>
          <t>State-Fuel Level Increment</t>
        </is>
      </c>
      <c r="C5960" s="130" t="inlineStr">
        <is>
          <t>State-Fuel Level Increment</t>
        </is>
      </c>
      <c r="D5960" s="129" t="n">
        <v>99999</v>
      </c>
      <c r="E5960" s="130" t="inlineStr">
        <is>
          <t>NV</t>
        </is>
      </c>
      <c r="F5960" s="130" t="inlineStr">
        <is>
          <t>NAICS-22 Non-Cogen</t>
        </is>
      </c>
      <c r="G5960" s="130" t="inlineStr">
        <is>
          <t>IC</t>
        </is>
      </c>
      <c r="H5960" s="130" t="inlineStr">
        <is>
          <t>LFG</t>
        </is>
      </c>
      <c r="I5960" s="130" t="inlineStr">
        <is>
          <t>MLG</t>
        </is>
      </c>
      <c r="J5960" s="131" t="n">
        <v>24078.303</v>
      </c>
      <c r="K5960" s="129" t="n">
        <v>2020</v>
      </c>
      <c r="L5960" s="120">
        <f>IF(VLOOKUP(H5960,'Cross-Page Data'!$D$4:$F$48,3,FALSE)="natural gas",VLOOKUP(G5960,'Cross-Page Data'!$I$4:$J$19,2,FALSE),IF(VLOOKUP(H5960,'Cross-Page Data'!$D$4:$F$48,3,FALSE)="solar",IF(G5960="PV","solar PV","solar thermal"),IF(VLOOKUP(H5960,'Cross-Page Data'!$D$4:$F$48,3,FALSE)="wind",VLOOKUP(G5960,'Cross-Page Data'!$I$4:$J$19,2,FALSE),IF(VLOOKUP(H5960,'Cross-Page Data'!$D$4:$F$48,3,FALSE)="hydro",VLOOKUP(G5960,'Cross-Page Data'!$I$4:$J$19,2,FALSE),VLOOKUP(H5960,'Cross-Page Data'!$D$4:$F$48,3,FALSE)))))</f>
        <v/>
      </c>
      <c r="M5960" s="120">
        <f>IF(AND($P$2=FALSE,OR(F5960="Commercial NAICS Cogen",F5960="Industrial NAICS Cogen",F5960="NAICS-22 Cogen")),FALSE,IF(AND($P$3=FALSE,OR(F5960="Commercial NAICS Cogen",F5960="Commercial NAICS Non-Cogen",F5960="Industrial NAICS Cogen", F5960="industrial NAICS non-Cogen")),FALSE, TRUE))</f>
        <v/>
      </c>
    </row>
    <row r="5961">
      <c r="A5961" s="129" t="n">
        <v>99999</v>
      </c>
      <c r="B5961" s="130" t="inlineStr">
        <is>
          <t>State-Fuel Level Increment</t>
        </is>
      </c>
      <c r="C5961" s="130" t="inlineStr">
        <is>
          <t>State-Fuel Level Increment</t>
        </is>
      </c>
      <c r="D5961" s="129" t="n">
        <v>99999</v>
      </c>
      <c r="E5961" s="130" t="inlineStr">
        <is>
          <t>NY</t>
        </is>
      </c>
      <c r="F5961" s="130" t="inlineStr">
        <is>
          <t>NAICS-22 Non-Cogen</t>
        </is>
      </c>
      <c r="G5961" s="130" t="inlineStr">
        <is>
          <t>IC</t>
        </is>
      </c>
      <c r="H5961" s="130" t="inlineStr">
        <is>
          <t>LFG</t>
        </is>
      </c>
      <c r="I5961" s="130" t="inlineStr">
        <is>
          <t>MLG</t>
        </is>
      </c>
      <c r="J5961" s="131" t="n">
        <v>576173.7</v>
      </c>
      <c r="K5961" s="129" t="n">
        <v>2020</v>
      </c>
      <c r="L5961" s="120">
        <f>IF(VLOOKUP(H5961,'Cross-Page Data'!$D$4:$F$48,3,FALSE)="natural gas",VLOOKUP(G5961,'Cross-Page Data'!$I$4:$J$19,2,FALSE),IF(VLOOKUP(H5961,'Cross-Page Data'!$D$4:$F$48,3,FALSE)="solar",IF(G5961="PV","solar PV","solar thermal"),IF(VLOOKUP(H5961,'Cross-Page Data'!$D$4:$F$48,3,FALSE)="wind",VLOOKUP(G5961,'Cross-Page Data'!$I$4:$J$19,2,FALSE),IF(VLOOKUP(H5961,'Cross-Page Data'!$D$4:$F$48,3,FALSE)="hydro",VLOOKUP(G5961,'Cross-Page Data'!$I$4:$J$19,2,FALSE),VLOOKUP(H5961,'Cross-Page Data'!$D$4:$F$48,3,FALSE)))))</f>
        <v/>
      </c>
      <c r="M5961" s="120">
        <f>IF(AND($P$2=FALSE,OR(F5961="Commercial NAICS Cogen",F5961="Industrial NAICS Cogen",F5961="NAICS-22 Cogen")),FALSE,IF(AND($P$3=FALSE,OR(F5961="Commercial NAICS Cogen",F5961="Commercial NAICS Non-Cogen",F5961="Industrial NAICS Cogen", F5961="industrial NAICS non-Cogen")),FALSE, TRUE))</f>
        <v/>
      </c>
    </row>
    <row r="5962">
      <c r="A5962" s="129" t="n">
        <v>99999</v>
      </c>
      <c r="B5962" s="130" t="inlineStr">
        <is>
          <t>State-Fuel Level Increment</t>
        </is>
      </c>
      <c r="C5962" s="130" t="inlineStr">
        <is>
          <t>State-Fuel Level Increment</t>
        </is>
      </c>
      <c r="D5962" s="129" t="n">
        <v>99999</v>
      </c>
      <c r="E5962" s="130" t="inlineStr">
        <is>
          <t>NY</t>
        </is>
      </c>
      <c r="F5962" s="130" t="inlineStr">
        <is>
          <t>Commercial NAICS Cogen</t>
        </is>
      </c>
      <c r="G5962" s="130" t="inlineStr">
        <is>
          <t>IC</t>
        </is>
      </c>
      <c r="H5962" s="130" t="inlineStr">
        <is>
          <t>LFG</t>
        </is>
      </c>
      <c r="I5962" s="130" t="inlineStr">
        <is>
          <t>MLG</t>
        </is>
      </c>
      <c r="J5962" s="131" t="n">
        <v>0</v>
      </c>
      <c r="K5962" s="129" t="n">
        <v>2020</v>
      </c>
      <c r="L5962" s="120">
        <f>IF(VLOOKUP(H5962,'Cross-Page Data'!$D$4:$F$48,3,FALSE)="natural gas",VLOOKUP(G5962,'Cross-Page Data'!$I$4:$J$19,2,FALSE),IF(VLOOKUP(H5962,'Cross-Page Data'!$D$4:$F$48,3,FALSE)="solar",IF(G5962="PV","solar PV","solar thermal"),IF(VLOOKUP(H5962,'Cross-Page Data'!$D$4:$F$48,3,FALSE)="wind",VLOOKUP(G5962,'Cross-Page Data'!$I$4:$J$19,2,FALSE),IF(VLOOKUP(H5962,'Cross-Page Data'!$D$4:$F$48,3,FALSE)="hydro",VLOOKUP(G5962,'Cross-Page Data'!$I$4:$J$19,2,FALSE),VLOOKUP(H5962,'Cross-Page Data'!$D$4:$F$48,3,FALSE)))))</f>
        <v/>
      </c>
      <c r="M5962" s="120">
        <f>IF(AND($P$2=FALSE,OR(F5962="Commercial NAICS Cogen",F5962="Industrial NAICS Cogen",F5962="NAICS-22 Cogen")),FALSE,IF(AND($P$3=FALSE,OR(F5962="Commercial NAICS Cogen",F5962="Commercial NAICS Non-Cogen",F5962="Industrial NAICS Cogen", F5962="industrial NAICS non-Cogen")),FALSE, TRUE))</f>
        <v/>
      </c>
    </row>
    <row r="5963">
      <c r="A5963" s="129" t="n">
        <v>99999</v>
      </c>
      <c r="B5963" s="130" t="inlineStr">
        <is>
          <t>State-Fuel Level Increment</t>
        </is>
      </c>
      <c r="C5963" s="130" t="inlineStr">
        <is>
          <t>State-Fuel Level Increment</t>
        </is>
      </c>
      <c r="D5963" s="129" t="n">
        <v>99999</v>
      </c>
      <c r="E5963" s="130" t="inlineStr">
        <is>
          <t>OH</t>
        </is>
      </c>
      <c r="F5963" s="130" t="inlineStr">
        <is>
          <t>NAICS-22 Non-Cogen</t>
        </is>
      </c>
      <c r="G5963" s="130" t="inlineStr">
        <is>
          <t>IC</t>
        </is>
      </c>
      <c r="H5963" s="130" t="inlineStr">
        <is>
          <t>LFG</t>
        </is>
      </c>
      <c r="I5963" s="130" t="inlineStr">
        <is>
          <t>MLG</t>
        </is>
      </c>
      <c r="J5963" s="131" t="n">
        <v>130673.38</v>
      </c>
      <c r="K5963" s="129" t="n">
        <v>2020</v>
      </c>
      <c r="L5963" s="120">
        <f>IF(VLOOKUP(H5963,'Cross-Page Data'!$D$4:$F$48,3,FALSE)="natural gas",VLOOKUP(G5963,'Cross-Page Data'!$I$4:$J$19,2,FALSE),IF(VLOOKUP(H5963,'Cross-Page Data'!$D$4:$F$48,3,FALSE)="solar",IF(G5963="PV","solar PV","solar thermal"),IF(VLOOKUP(H5963,'Cross-Page Data'!$D$4:$F$48,3,FALSE)="wind",VLOOKUP(G5963,'Cross-Page Data'!$I$4:$J$19,2,FALSE),IF(VLOOKUP(H5963,'Cross-Page Data'!$D$4:$F$48,3,FALSE)="hydro",VLOOKUP(G5963,'Cross-Page Data'!$I$4:$J$19,2,FALSE),VLOOKUP(H5963,'Cross-Page Data'!$D$4:$F$48,3,FALSE)))))</f>
        <v/>
      </c>
      <c r="M5963" s="120">
        <f>IF(AND($P$2=FALSE,OR(F5963="Commercial NAICS Cogen",F5963="Industrial NAICS Cogen",F5963="NAICS-22 Cogen")),FALSE,IF(AND($P$3=FALSE,OR(F5963="Commercial NAICS Cogen",F5963="Commercial NAICS Non-Cogen",F5963="Industrial NAICS Cogen", F5963="industrial NAICS non-Cogen")),FALSE, TRUE))</f>
        <v/>
      </c>
    </row>
    <row r="5964">
      <c r="A5964" s="129" t="n">
        <v>99999</v>
      </c>
      <c r="B5964" s="130" t="inlineStr">
        <is>
          <t>State-Fuel Level Increment</t>
        </is>
      </c>
      <c r="C5964" s="130" t="inlineStr">
        <is>
          <t>State-Fuel Level Increment</t>
        </is>
      </c>
      <c r="D5964" s="129" t="n">
        <v>99999</v>
      </c>
      <c r="E5964" s="130" t="inlineStr">
        <is>
          <t>OK</t>
        </is>
      </c>
      <c r="F5964" s="130" t="inlineStr">
        <is>
          <t>NAICS-22 Non-Cogen</t>
        </is>
      </c>
      <c r="G5964" s="130" t="inlineStr">
        <is>
          <t>IC</t>
        </is>
      </c>
      <c r="H5964" s="130" t="inlineStr">
        <is>
          <t>LFG</t>
        </is>
      </c>
      <c r="I5964" s="130" t="inlineStr">
        <is>
          <t>MLG</t>
        </is>
      </c>
      <c r="J5964" s="131" t="n">
        <v>20553.4</v>
      </c>
      <c r="K5964" s="129" t="n">
        <v>2020</v>
      </c>
      <c r="L5964" s="120">
        <f>IF(VLOOKUP(H5964,'Cross-Page Data'!$D$4:$F$48,3,FALSE)="natural gas",VLOOKUP(G5964,'Cross-Page Data'!$I$4:$J$19,2,FALSE),IF(VLOOKUP(H5964,'Cross-Page Data'!$D$4:$F$48,3,FALSE)="solar",IF(G5964="PV","solar PV","solar thermal"),IF(VLOOKUP(H5964,'Cross-Page Data'!$D$4:$F$48,3,FALSE)="wind",VLOOKUP(G5964,'Cross-Page Data'!$I$4:$J$19,2,FALSE),IF(VLOOKUP(H5964,'Cross-Page Data'!$D$4:$F$48,3,FALSE)="hydro",VLOOKUP(G5964,'Cross-Page Data'!$I$4:$J$19,2,FALSE),VLOOKUP(H5964,'Cross-Page Data'!$D$4:$F$48,3,FALSE)))))</f>
        <v/>
      </c>
      <c r="M5964" s="120">
        <f>IF(AND($P$2=FALSE,OR(F5964="Commercial NAICS Cogen",F5964="Industrial NAICS Cogen",F5964="NAICS-22 Cogen")),FALSE,IF(AND($P$3=FALSE,OR(F5964="Commercial NAICS Cogen",F5964="Commercial NAICS Non-Cogen",F5964="Industrial NAICS Cogen", F5964="industrial NAICS non-Cogen")),FALSE, TRUE))</f>
        <v/>
      </c>
    </row>
    <row r="5965">
      <c r="A5965" s="129" t="n">
        <v>99999</v>
      </c>
      <c r="B5965" s="130" t="inlineStr">
        <is>
          <t>State-Fuel Level Increment</t>
        </is>
      </c>
      <c r="C5965" s="130" t="inlineStr">
        <is>
          <t>State-Fuel Level Increment</t>
        </is>
      </c>
      <c r="D5965" s="129" t="n">
        <v>99999</v>
      </c>
      <c r="E5965" s="130" t="inlineStr">
        <is>
          <t>OR</t>
        </is>
      </c>
      <c r="F5965" s="130" t="inlineStr">
        <is>
          <t>Electric Utility</t>
        </is>
      </c>
      <c r="G5965" s="130" t="inlineStr">
        <is>
          <t>IC</t>
        </is>
      </c>
      <c r="H5965" s="130" t="inlineStr">
        <is>
          <t>LFG</t>
        </is>
      </c>
      <c r="I5965" s="130" t="inlineStr">
        <is>
          <t>MLG</t>
        </is>
      </c>
      <c r="J5965" s="131" t="n">
        <v>63525.754</v>
      </c>
      <c r="K5965" s="129" t="n">
        <v>2020</v>
      </c>
      <c r="L5965" s="120">
        <f>IF(VLOOKUP(H5965,'Cross-Page Data'!$D$4:$F$48,3,FALSE)="natural gas",VLOOKUP(G5965,'Cross-Page Data'!$I$4:$J$19,2,FALSE),IF(VLOOKUP(H5965,'Cross-Page Data'!$D$4:$F$48,3,FALSE)="solar",IF(G5965="PV","solar PV","solar thermal"),IF(VLOOKUP(H5965,'Cross-Page Data'!$D$4:$F$48,3,FALSE)="wind",VLOOKUP(G5965,'Cross-Page Data'!$I$4:$J$19,2,FALSE),IF(VLOOKUP(H5965,'Cross-Page Data'!$D$4:$F$48,3,FALSE)="hydro",VLOOKUP(G5965,'Cross-Page Data'!$I$4:$J$19,2,FALSE),VLOOKUP(H5965,'Cross-Page Data'!$D$4:$F$48,3,FALSE)))))</f>
        <v/>
      </c>
      <c r="M5965" s="120">
        <f>IF(AND($P$2=FALSE,OR(F5965="Commercial NAICS Cogen",F5965="Industrial NAICS Cogen",F5965="NAICS-22 Cogen")),FALSE,IF(AND($P$3=FALSE,OR(F5965="Commercial NAICS Cogen",F5965="Commercial NAICS Non-Cogen",F5965="Industrial NAICS Cogen", F5965="industrial NAICS non-Cogen")),FALSE, TRUE))</f>
        <v/>
      </c>
    </row>
    <row r="5966">
      <c r="A5966" s="129" t="n">
        <v>99999</v>
      </c>
      <c r="B5966" s="130" t="inlineStr">
        <is>
          <t>State-Fuel Level Increment</t>
        </is>
      </c>
      <c r="C5966" s="130" t="inlineStr">
        <is>
          <t>State-Fuel Level Increment</t>
        </is>
      </c>
      <c r="D5966" s="129" t="n">
        <v>99999</v>
      </c>
      <c r="E5966" s="130" t="inlineStr">
        <is>
          <t>OR</t>
        </is>
      </c>
      <c r="F5966" s="130" t="inlineStr">
        <is>
          <t>NAICS-22 Non-Cogen</t>
        </is>
      </c>
      <c r="G5966" s="130" t="inlineStr">
        <is>
          <t>IC</t>
        </is>
      </c>
      <c r="H5966" s="130" t="inlineStr">
        <is>
          <t>LFG</t>
        </is>
      </c>
      <c r="I5966" s="130" t="inlineStr">
        <is>
          <t>MLG</t>
        </is>
      </c>
      <c r="J5966" s="131" t="n">
        <v>61785.926</v>
      </c>
      <c r="K5966" s="129" t="n">
        <v>2020</v>
      </c>
      <c r="L5966" s="120">
        <f>IF(VLOOKUP(H5966,'Cross-Page Data'!$D$4:$F$48,3,FALSE)="natural gas",VLOOKUP(G5966,'Cross-Page Data'!$I$4:$J$19,2,FALSE),IF(VLOOKUP(H5966,'Cross-Page Data'!$D$4:$F$48,3,FALSE)="solar",IF(G5966="PV","solar PV","solar thermal"),IF(VLOOKUP(H5966,'Cross-Page Data'!$D$4:$F$48,3,FALSE)="wind",VLOOKUP(G5966,'Cross-Page Data'!$I$4:$J$19,2,FALSE),IF(VLOOKUP(H5966,'Cross-Page Data'!$D$4:$F$48,3,FALSE)="hydro",VLOOKUP(G5966,'Cross-Page Data'!$I$4:$J$19,2,FALSE),VLOOKUP(H5966,'Cross-Page Data'!$D$4:$F$48,3,FALSE)))))</f>
        <v/>
      </c>
      <c r="M5966" s="120">
        <f>IF(AND($P$2=FALSE,OR(F5966="Commercial NAICS Cogen",F5966="Industrial NAICS Cogen",F5966="NAICS-22 Cogen")),FALSE,IF(AND($P$3=FALSE,OR(F5966="Commercial NAICS Cogen",F5966="Commercial NAICS Non-Cogen",F5966="Industrial NAICS Cogen", F5966="industrial NAICS non-Cogen")),FALSE, TRUE))</f>
        <v/>
      </c>
    </row>
    <row r="5967">
      <c r="A5967" s="129" t="n">
        <v>99999</v>
      </c>
      <c r="B5967" s="130" t="inlineStr">
        <is>
          <t>State-Fuel Level Increment</t>
        </is>
      </c>
      <c r="C5967" s="130" t="inlineStr">
        <is>
          <t>State-Fuel Level Increment</t>
        </is>
      </c>
      <c r="D5967" s="129" t="n">
        <v>99999</v>
      </c>
      <c r="E5967" s="130" t="inlineStr">
        <is>
          <t>OR</t>
        </is>
      </c>
      <c r="F5967" s="130" t="inlineStr">
        <is>
          <t>Commercial NAICS Non-Cogen</t>
        </is>
      </c>
      <c r="G5967" s="130" t="inlineStr">
        <is>
          <t>IC</t>
        </is>
      </c>
      <c r="H5967" s="130" t="inlineStr">
        <is>
          <t>LFG</t>
        </is>
      </c>
      <c r="I5967" s="130" t="inlineStr">
        <is>
          <t>MLG</t>
        </is>
      </c>
      <c r="J5967" s="131" t="n">
        <v>14271.509</v>
      </c>
      <c r="K5967" s="129" t="n">
        <v>2020</v>
      </c>
      <c r="L5967" s="120">
        <f>IF(VLOOKUP(H5967,'Cross-Page Data'!$D$4:$F$48,3,FALSE)="natural gas",VLOOKUP(G5967,'Cross-Page Data'!$I$4:$J$19,2,FALSE),IF(VLOOKUP(H5967,'Cross-Page Data'!$D$4:$F$48,3,FALSE)="solar",IF(G5967="PV","solar PV","solar thermal"),IF(VLOOKUP(H5967,'Cross-Page Data'!$D$4:$F$48,3,FALSE)="wind",VLOOKUP(G5967,'Cross-Page Data'!$I$4:$J$19,2,FALSE),IF(VLOOKUP(H5967,'Cross-Page Data'!$D$4:$F$48,3,FALSE)="hydro",VLOOKUP(G5967,'Cross-Page Data'!$I$4:$J$19,2,FALSE),VLOOKUP(H5967,'Cross-Page Data'!$D$4:$F$48,3,FALSE)))))</f>
        <v/>
      </c>
      <c r="M5967" s="120">
        <f>IF(AND($P$2=FALSE,OR(F5967="Commercial NAICS Cogen",F5967="Industrial NAICS Cogen",F5967="NAICS-22 Cogen")),FALSE,IF(AND($P$3=FALSE,OR(F5967="Commercial NAICS Cogen",F5967="Commercial NAICS Non-Cogen",F5967="Industrial NAICS Cogen", F5967="industrial NAICS non-Cogen")),FALSE, TRUE))</f>
        <v/>
      </c>
    </row>
    <row r="5968">
      <c r="A5968" s="129" t="n">
        <v>99999</v>
      </c>
      <c r="B5968" s="130" t="inlineStr">
        <is>
          <t>State-Fuel Level Increment</t>
        </is>
      </c>
      <c r="C5968" s="130" t="inlineStr">
        <is>
          <t>State-Fuel Level Increment</t>
        </is>
      </c>
      <c r="D5968" s="129" t="n">
        <v>99999</v>
      </c>
      <c r="E5968" s="130" t="inlineStr">
        <is>
          <t>PA</t>
        </is>
      </c>
      <c r="F5968" s="130" t="inlineStr">
        <is>
          <t>NAICS-22 Non-Cogen</t>
        </is>
      </c>
      <c r="G5968" s="130" t="inlineStr">
        <is>
          <t>IC</t>
        </is>
      </c>
      <c r="H5968" s="130" t="inlineStr">
        <is>
          <t>LFG</t>
        </is>
      </c>
      <c r="I5968" s="130" t="inlineStr">
        <is>
          <t>MLG</t>
        </is>
      </c>
      <c r="J5968" s="131" t="n">
        <v>436238.53</v>
      </c>
      <c r="K5968" s="129" t="n">
        <v>2020</v>
      </c>
      <c r="L5968" s="120">
        <f>IF(VLOOKUP(H5968,'Cross-Page Data'!$D$4:$F$48,3,FALSE)="natural gas",VLOOKUP(G5968,'Cross-Page Data'!$I$4:$J$19,2,FALSE),IF(VLOOKUP(H5968,'Cross-Page Data'!$D$4:$F$48,3,FALSE)="solar",IF(G5968="PV","solar PV","solar thermal"),IF(VLOOKUP(H5968,'Cross-Page Data'!$D$4:$F$48,3,FALSE)="wind",VLOOKUP(G5968,'Cross-Page Data'!$I$4:$J$19,2,FALSE),IF(VLOOKUP(H5968,'Cross-Page Data'!$D$4:$F$48,3,FALSE)="hydro",VLOOKUP(G5968,'Cross-Page Data'!$I$4:$J$19,2,FALSE),VLOOKUP(H5968,'Cross-Page Data'!$D$4:$F$48,3,FALSE)))))</f>
        <v/>
      </c>
      <c r="M5968" s="120">
        <f>IF(AND($P$2=FALSE,OR(F5968="Commercial NAICS Cogen",F5968="Industrial NAICS Cogen",F5968="NAICS-22 Cogen")),FALSE,IF(AND($P$3=FALSE,OR(F5968="Commercial NAICS Cogen",F5968="Commercial NAICS Non-Cogen",F5968="Industrial NAICS Cogen", F5968="industrial NAICS non-Cogen")),FALSE, TRUE))</f>
        <v/>
      </c>
    </row>
    <row r="5969">
      <c r="A5969" s="129" t="n">
        <v>99999</v>
      </c>
      <c r="B5969" s="130" t="inlineStr">
        <is>
          <t>State-Fuel Level Increment</t>
        </is>
      </c>
      <c r="C5969" s="130" t="inlineStr">
        <is>
          <t>State-Fuel Level Increment</t>
        </is>
      </c>
      <c r="D5969" s="129" t="n">
        <v>99999</v>
      </c>
      <c r="E5969" s="130" t="inlineStr">
        <is>
          <t>PA</t>
        </is>
      </c>
      <c r="F5969" s="130" t="inlineStr">
        <is>
          <t>NAICS-22 Cogen</t>
        </is>
      </c>
      <c r="G5969" s="130" t="inlineStr">
        <is>
          <t>IC</t>
        </is>
      </c>
      <c r="H5969" s="130" t="inlineStr">
        <is>
          <t>LFG</t>
        </is>
      </c>
      <c r="I5969" s="130" t="inlineStr">
        <is>
          <t>MLG</t>
        </is>
      </c>
      <c r="J5969" s="131" t="n">
        <v>11013.546</v>
      </c>
      <c r="K5969" s="129" t="n">
        <v>2020</v>
      </c>
      <c r="L5969" s="120">
        <f>IF(VLOOKUP(H5969,'Cross-Page Data'!$D$4:$F$48,3,FALSE)="natural gas",VLOOKUP(G5969,'Cross-Page Data'!$I$4:$J$19,2,FALSE),IF(VLOOKUP(H5969,'Cross-Page Data'!$D$4:$F$48,3,FALSE)="solar",IF(G5969="PV","solar PV","solar thermal"),IF(VLOOKUP(H5969,'Cross-Page Data'!$D$4:$F$48,3,FALSE)="wind",VLOOKUP(G5969,'Cross-Page Data'!$I$4:$J$19,2,FALSE),IF(VLOOKUP(H5969,'Cross-Page Data'!$D$4:$F$48,3,FALSE)="hydro",VLOOKUP(G5969,'Cross-Page Data'!$I$4:$J$19,2,FALSE),VLOOKUP(H5969,'Cross-Page Data'!$D$4:$F$48,3,FALSE)))))</f>
        <v/>
      </c>
      <c r="M5969" s="120">
        <f>IF(AND($P$2=FALSE,OR(F5969="Commercial NAICS Cogen",F5969="Industrial NAICS Cogen",F5969="NAICS-22 Cogen")),FALSE,IF(AND($P$3=FALSE,OR(F5969="Commercial NAICS Cogen",F5969="Commercial NAICS Non-Cogen",F5969="Industrial NAICS Cogen", F5969="industrial NAICS non-Cogen")),FALSE, TRUE))</f>
        <v/>
      </c>
    </row>
    <row r="5970">
      <c r="A5970" s="129" t="n">
        <v>99999</v>
      </c>
      <c r="B5970" s="130" t="inlineStr">
        <is>
          <t>State-Fuel Level Increment</t>
        </is>
      </c>
      <c r="C5970" s="130" t="inlineStr">
        <is>
          <t>State-Fuel Level Increment</t>
        </is>
      </c>
      <c r="D5970" s="129" t="n">
        <v>99999</v>
      </c>
      <c r="E5970" s="130" t="inlineStr">
        <is>
          <t>PA</t>
        </is>
      </c>
      <c r="F5970" s="130" t="inlineStr">
        <is>
          <t>Commercial NAICS Non-Cogen</t>
        </is>
      </c>
      <c r="G5970" s="130" t="inlineStr">
        <is>
          <t>IC</t>
        </is>
      </c>
      <c r="H5970" s="130" t="inlineStr">
        <is>
          <t>LFG</t>
        </is>
      </c>
      <c r="I5970" s="130" t="inlineStr">
        <is>
          <t>MLG</t>
        </is>
      </c>
      <c r="J5970" s="131" t="n">
        <v>22019.143</v>
      </c>
      <c r="K5970" s="129" t="n">
        <v>2020</v>
      </c>
      <c r="L5970" s="120">
        <f>IF(VLOOKUP(H5970,'Cross-Page Data'!$D$4:$F$48,3,FALSE)="natural gas",VLOOKUP(G5970,'Cross-Page Data'!$I$4:$J$19,2,FALSE),IF(VLOOKUP(H5970,'Cross-Page Data'!$D$4:$F$48,3,FALSE)="solar",IF(G5970="PV","solar PV","solar thermal"),IF(VLOOKUP(H5970,'Cross-Page Data'!$D$4:$F$48,3,FALSE)="wind",VLOOKUP(G5970,'Cross-Page Data'!$I$4:$J$19,2,FALSE),IF(VLOOKUP(H5970,'Cross-Page Data'!$D$4:$F$48,3,FALSE)="hydro",VLOOKUP(G5970,'Cross-Page Data'!$I$4:$J$19,2,FALSE),VLOOKUP(H5970,'Cross-Page Data'!$D$4:$F$48,3,FALSE)))))</f>
        <v/>
      </c>
      <c r="M5970" s="120">
        <f>IF(AND($P$2=FALSE,OR(F5970="Commercial NAICS Cogen",F5970="Industrial NAICS Cogen",F5970="NAICS-22 Cogen")),FALSE,IF(AND($P$3=FALSE,OR(F5970="Commercial NAICS Cogen",F5970="Commercial NAICS Non-Cogen",F5970="Industrial NAICS Cogen", F5970="industrial NAICS non-Cogen")),FALSE, TRUE))</f>
        <v/>
      </c>
    </row>
    <row r="5971">
      <c r="A5971" s="129" t="n">
        <v>99999</v>
      </c>
      <c r="B5971" s="130" t="inlineStr">
        <is>
          <t>State-Fuel Level Increment</t>
        </is>
      </c>
      <c r="C5971" s="130" t="inlineStr">
        <is>
          <t>State-Fuel Level Increment</t>
        </is>
      </c>
      <c r="D5971" s="129" t="n">
        <v>99999</v>
      </c>
      <c r="E5971" s="130" t="inlineStr">
        <is>
          <t>SC</t>
        </is>
      </c>
      <c r="F5971" s="130" t="inlineStr">
        <is>
          <t>Electric Utility</t>
        </is>
      </c>
      <c r="G5971" s="130" t="inlineStr">
        <is>
          <t>IC</t>
        </is>
      </c>
      <c r="H5971" s="130" t="inlineStr">
        <is>
          <t>LFG</t>
        </is>
      </c>
      <c r="I5971" s="130" t="inlineStr">
        <is>
          <t>MLG</t>
        </is>
      </c>
      <c r="J5971" s="131" t="n">
        <v>62419.815</v>
      </c>
      <c r="K5971" s="129" t="n">
        <v>2020</v>
      </c>
      <c r="L5971" s="120">
        <f>IF(VLOOKUP(H5971,'Cross-Page Data'!$D$4:$F$48,3,FALSE)="natural gas",VLOOKUP(G5971,'Cross-Page Data'!$I$4:$J$19,2,FALSE),IF(VLOOKUP(H5971,'Cross-Page Data'!$D$4:$F$48,3,FALSE)="solar",IF(G5971="PV","solar PV","solar thermal"),IF(VLOOKUP(H5971,'Cross-Page Data'!$D$4:$F$48,3,FALSE)="wind",VLOOKUP(G5971,'Cross-Page Data'!$I$4:$J$19,2,FALSE),IF(VLOOKUP(H5971,'Cross-Page Data'!$D$4:$F$48,3,FALSE)="hydro",VLOOKUP(G5971,'Cross-Page Data'!$I$4:$J$19,2,FALSE),VLOOKUP(H5971,'Cross-Page Data'!$D$4:$F$48,3,FALSE)))))</f>
        <v/>
      </c>
      <c r="M5971" s="120">
        <f>IF(AND($P$2=FALSE,OR(F5971="Commercial NAICS Cogen",F5971="Industrial NAICS Cogen",F5971="NAICS-22 Cogen")),FALSE,IF(AND($P$3=FALSE,OR(F5971="Commercial NAICS Cogen",F5971="Commercial NAICS Non-Cogen",F5971="Industrial NAICS Cogen", F5971="industrial NAICS non-Cogen")),FALSE, TRUE))</f>
        <v/>
      </c>
    </row>
    <row r="5972">
      <c r="A5972" s="129" t="n">
        <v>99999</v>
      </c>
      <c r="B5972" s="130" t="inlineStr">
        <is>
          <t>State-Fuel Level Increment</t>
        </is>
      </c>
      <c r="C5972" s="130" t="inlineStr">
        <is>
          <t>State-Fuel Level Increment</t>
        </is>
      </c>
      <c r="D5972" s="129" t="n">
        <v>99999</v>
      </c>
      <c r="E5972" s="130" t="inlineStr">
        <is>
          <t>SC</t>
        </is>
      </c>
      <c r="F5972" s="130" t="inlineStr">
        <is>
          <t>NAICS-22 Non-Cogen</t>
        </is>
      </c>
      <c r="G5972" s="130" t="inlineStr">
        <is>
          <t>IC</t>
        </is>
      </c>
      <c r="H5972" s="130" t="inlineStr">
        <is>
          <t>LFG</t>
        </is>
      </c>
      <c r="I5972" s="130" t="inlineStr">
        <is>
          <t>MLG</t>
        </is>
      </c>
      <c r="J5972" s="131" t="n">
        <v>8234.897999999999</v>
      </c>
      <c r="K5972" s="129" t="n">
        <v>2020</v>
      </c>
      <c r="L5972" s="120">
        <f>IF(VLOOKUP(H5972,'Cross-Page Data'!$D$4:$F$48,3,FALSE)="natural gas",VLOOKUP(G5972,'Cross-Page Data'!$I$4:$J$19,2,FALSE),IF(VLOOKUP(H5972,'Cross-Page Data'!$D$4:$F$48,3,FALSE)="solar",IF(G5972="PV","solar PV","solar thermal"),IF(VLOOKUP(H5972,'Cross-Page Data'!$D$4:$F$48,3,FALSE)="wind",VLOOKUP(G5972,'Cross-Page Data'!$I$4:$J$19,2,FALSE),IF(VLOOKUP(H5972,'Cross-Page Data'!$D$4:$F$48,3,FALSE)="hydro",VLOOKUP(G5972,'Cross-Page Data'!$I$4:$J$19,2,FALSE),VLOOKUP(H5972,'Cross-Page Data'!$D$4:$F$48,3,FALSE)))))</f>
        <v/>
      </c>
      <c r="M5972" s="120">
        <f>IF(AND($P$2=FALSE,OR(F5972="Commercial NAICS Cogen",F5972="Industrial NAICS Cogen",F5972="NAICS-22 Cogen")),FALSE,IF(AND($P$3=FALSE,OR(F5972="Commercial NAICS Cogen",F5972="Commercial NAICS Non-Cogen",F5972="Industrial NAICS Cogen", F5972="industrial NAICS non-Cogen")),FALSE, TRUE))</f>
        <v/>
      </c>
    </row>
    <row r="5973">
      <c r="A5973" s="129" t="n">
        <v>99999</v>
      </c>
      <c r="B5973" s="130" t="inlineStr">
        <is>
          <t>State-Fuel Level Increment</t>
        </is>
      </c>
      <c r="C5973" s="130" t="inlineStr">
        <is>
          <t>State-Fuel Level Increment</t>
        </is>
      </c>
      <c r="D5973" s="129" t="n">
        <v>99999</v>
      </c>
      <c r="E5973" s="130" t="inlineStr">
        <is>
          <t>TN</t>
        </is>
      </c>
      <c r="F5973" s="130" t="inlineStr">
        <is>
          <t>NAICS-22 Non-Cogen</t>
        </is>
      </c>
      <c r="G5973" s="130" t="inlineStr">
        <is>
          <t>IC</t>
        </is>
      </c>
      <c r="H5973" s="130" t="inlineStr">
        <is>
          <t>LFG</t>
        </is>
      </c>
      <c r="I5973" s="130" t="inlineStr">
        <is>
          <t>MLG</t>
        </is>
      </c>
      <c r="J5973" s="131" t="n">
        <v>79707.208</v>
      </c>
      <c r="K5973" s="129" t="n">
        <v>2020</v>
      </c>
      <c r="L5973" s="120">
        <f>IF(VLOOKUP(H5973,'Cross-Page Data'!$D$4:$F$48,3,FALSE)="natural gas",VLOOKUP(G5973,'Cross-Page Data'!$I$4:$J$19,2,FALSE),IF(VLOOKUP(H5973,'Cross-Page Data'!$D$4:$F$48,3,FALSE)="solar",IF(G5973="PV","solar PV","solar thermal"),IF(VLOOKUP(H5973,'Cross-Page Data'!$D$4:$F$48,3,FALSE)="wind",VLOOKUP(G5973,'Cross-Page Data'!$I$4:$J$19,2,FALSE),IF(VLOOKUP(H5973,'Cross-Page Data'!$D$4:$F$48,3,FALSE)="hydro",VLOOKUP(G5973,'Cross-Page Data'!$I$4:$J$19,2,FALSE),VLOOKUP(H5973,'Cross-Page Data'!$D$4:$F$48,3,FALSE)))))</f>
        <v/>
      </c>
      <c r="M5973" s="120">
        <f>IF(AND($P$2=FALSE,OR(F5973="Commercial NAICS Cogen",F5973="Industrial NAICS Cogen",F5973="NAICS-22 Cogen")),FALSE,IF(AND($P$3=FALSE,OR(F5973="Commercial NAICS Cogen",F5973="Commercial NAICS Non-Cogen",F5973="Industrial NAICS Cogen", F5973="industrial NAICS non-Cogen")),FALSE, TRUE))</f>
        <v/>
      </c>
    </row>
    <row r="5974">
      <c r="A5974" s="129" t="n">
        <v>99999</v>
      </c>
      <c r="B5974" s="130" t="inlineStr">
        <is>
          <t>State-Fuel Level Increment</t>
        </is>
      </c>
      <c r="C5974" s="130" t="inlineStr">
        <is>
          <t>State-Fuel Level Increment</t>
        </is>
      </c>
      <c r="D5974" s="129" t="n">
        <v>99999</v>
      </c>
      <c r="E5974" s="130" t="inlineStr">
        <is>
          <t>TX</t>
        </is>
      </c>
      <c r="F5974" s="130" t="inlineStr">
        <is>
          <t>NAICS-22 Non-Cogen</t>
        </is>
      </c>
      <c r="G5974" s="130" t="inlineStr">
        <is>
          <t>IC</t>
        </is>
      </c>
      <c r="H5974" s="130" t="inlineStr">
        <is>
          <t>LFG</t>
        </is>
      </c>
      <c r="I5974" s="130" t="inlineStr">
        <is>
          <t>MLG</t>
        </is>
      </c>
      <c r="J5974" s="131" t="n">
        <v>320492.27</v>
      </c>
      <c r="K5974" s="129" t="n">
        <v>2020</v>
      </c>
      <c r="L5974" s="120">
        <f>IF(VLOOKUP(H5974,'Cross-Page Data'!$D$4:$F$48,3,FALSE)="natural gas",VLOOKUP(G5974,'Cross-Page Data'!$I$4:$J$19,2,FALSE),IF(VLOOKUP(H5974,'Cross-Page Data'!$D$4:$F$48,3,FALSE)="solar",IF(G5974="PV","solar PV","solar thermal"),IF(VLOOKUP(H5974,'Cross-Page Data'!$D$4:$F$48,3,FALSE)="wind",VLOOKUP(G5974,'Cross-Page Data'!$I$4:$J$19,2,FALSE),IF(VLOOKUP(H5974,'Cross-Page Data'!$D$4:$F$48,3,FALSE)="hydro",VLOOKUP(G5974,'Cross-Page Data'!$I$4:$J$19,2,FALSE),VLOOKUP(H5974,'Cross-Page Data'!$D$4:$F$48,3,FALSE)))))</f>
        <v/>
      </c>
      <c r="M5974" s="120">
        <f>IF(AND($P$2=FALSE,OR(F5974="Commercial NAICS Cogen",F5974="Industrial NAICS Cogen",F5974="NAICS-22 Cogen")),FALSE,IF(AND($P$3=FALSE,OR(F5974="Commercial NAICS Cogen",F5974="Commercial NAICS Non-Cogen",F5974="Industrial NAICS Cogen", F5974="industrial NAICS non-Cogen")),FALSE, TRUE))</f>
        <v/>
      </c>
    </row>
    <row r="5975">
      <c r="A5975" s="129" t="n">
        <v>99999</v>
      </c>
      <c r="B5975" s="130" t="inlineStr">
        <is>
          <t>State-Fuel Level Increment</t>
        </is>
      </c>
      <c r="C5975" s="130" t="inlineStr">
        <is>
          <t>State-Fuel Level Increment</t>
        </is>
      </c>
      <c r="D5975" s="129" t="n">
        <v>99999</v>
      </c>
      <c r="E5975" s="130" t="inlineStr">
        <is>
          <t>UT</t>
        </is>
      </c>
      <c r="F5975" s="130" t="inlineStr">
        <is>
          <t>NAICS-22 Non-Cogen</t>
        </is>
      </c>
      <c r="G5975" s="130" t="inlineStr">
        <is>
          <t>IC</t>
        </is>
      </c>
      <c r="H5975" s="130" t="inlineStr">
        <is>
          <t>LFG</t>
        </is>
      </c>
      <c r="I5975" s="130" t="inlineStr">
        <is>
          <t>MLG</t>
        </is>
      </c>
      <c r="J5975" s="131" t="n">
        <v>64176.582</v>
      </c>
      <c r="K5975" s="129" t="n">
        <v>2020</v>
      </c>
      <c r="L5975" s="120">
        <f>IF(VLOOKUP(H5975,'Cross-Page Data'!$D$4:$F$48,3,FALSE)="natural gas",VLOOKUP(G5975,'Cross-Page Data'!$I$4:$J$19,2,FALSE),IF(VLOOKUP(H5975,'Cross-Page Data'!$D$4:$F$48,3,FALSE)="solar",IF(G5975="PV","solar PV","solar thermal"),IF(VLOOKUP(H5975,'Cross-Page Data'!$D$4:$F$48,3,FALSE)="wind",VLOOKUP(G5975,'Cross-Page Data'!$I$4:$J$19,2,FALSE),IF(VLOOKUP(H5975,'Cross-Page Data'!$D$4:$F$48,3,FALSE)="hydro",VLOOKUP(G5975,'Cross-Page Data'!$I$4:$J$19,2,FALSE),VLOOKUP(H5975,'Cross-Page Data'!$D$4:$F$48,3,FALSE)))))</f>
        <v/>
      </c>
      <c r="M5975" s="120">
        <f>IF(AND($P$2=FALSE,OR(F5975="Commercial NAICS Cogen",F5975="Industrial NAICS Cogen",F5975="NAICS-22 Cogen")),FALSE,IF(AND($P$3=FALSE,OR(F5975="Commercial NAICS Cogen",F5975="Commercial NAICS Non-Cogen",F5975="Industrial NAICS Cogen", F5975="industrial NAICS non-Cogen")),FALSE, TRUE))</f>
        <v/>
      </c>
    </row>
    <row r="5976">
      <c r="A5976" s="129" t="n">
        <v>99999</v>
      </c>
      <c r="B5976" s="130" t="inlineStr">
        <is>
          <t>State-Fuel Level Increment</t>
        </is>
      </c>
      <c r="C5976" s="130" t="inlineStr">
        <is>
          <t>State-Fuel Level Increment</t>
        </is>
      </c>
      <c r="D5976" s="129" t="n">
        <v>99999</v>
      </c>
      <c r="E5976" s="130" t="inlineStr">
        <is>
          <t>VA</t>
        </is>
      </c>
      <c r="F5976" s="130" t="inlineStr">
        <is>
          <t>NAICS-22 Non-Cogen</t>
        </is>
      </c>
      <c r="G5976" s="130" t="inlineStr">
        <is>
          <t>IC</t>
        </is>
      </c>
      <c r="H5976" s="130" t="inlineStr">
        <is>
          <t>LFG</t>
        </is>
      </c>
      <c r="I5976" s="130" t="inlineStr">
        <is>
          <t>MLG</t>
        </is>
      </c>
      <c r="J5976" s="131" t="n">
        <v>523411.67</v>
      </c>
      <c r="K5976" s="129" t="n">
        <v>2020</v>
      </c>
      <c r="L5976" s="120">
        <f>IF(VLOOKUP(H5976,'Cross-Page Data'!$D$4:$F$48,3,FALSE)="natural gas",VLOOKUP(G5976,'Cross-Page Data'!$I$4:$J$19,2,FALSE),IF(VLOOKUP(H5976,'Cross-Page Data'!$D$4:$F$48,3,FALSE)="solar",IF(G5976="PV","solar PV","solar thermal"),IF(VLOOKUP(H5976,'Cross-Page Data'!$D$4:$F$48,3,FALSE)="wind",VLOOKUP(G5976,'Cross-Page Data'!$I$4:$J$19,2,FALSE),IF(VLOOKUP(H5976,'Cross-Page Data'!$D$4:$F$48,3,FALSE)="hydro",VLOOKUP(G5976,'Cross-Page Data'!$I$4:$J$19,2,FALSE),VLOOKUP(H5976,'Cross-Page Data'!$D$4:$F$48,3,FALSE)))))</f>
        <v/>
      </c>
      <c r="M5976" s="120">
        <f>IF(AND($P$2=FALSE,OR(F5976="Commercial NAICS Cogen",F5976="Industrial NAICS Cogen",F5976="NAICS-22 Cogen")),FALSE,IF(AND($P$3=FALSE,OR(F5976="Commercial NAICS Cogen",F5976="Commercial NAICS Non-Cogen",F5976="Industrial NAICS Cogen", F5976="industrial NAICS non-Cogen")),FALSE, TRUE))</f>
        <v/>
      </c>
    </row>
    <row r="5977">
      <c r="A5977" s="129" t="n">
        <v>99999</v>
      </c>
      <c r="B5977" s="130" t="inlineStr">
        <is>
          <t>State-Fuel Level Increment</t>
        </is>
      </c>
      <c r="C5977" s="130" t="inlineStr">
        <is>
          <t>State-Fuel Level Increment</t>
        </is>
      </c>
      <c r="D5977" s="129" t="n">
        <v>99999</v>
      </c>
      <c r="E5977" s="130" t="inlineStr">
        <is>
          <t>VA</t>
        </is>
      </c>
      <c r="F5977" s="130" t="inlineStr">
        <is>
          <t>Commercial NAICS Non-Cogen</t>
        </is>
      </c>
      <c r="G5977" s="130" t="inlineStr">
        <is>
          <t>IC</t>
        </is>
      </c>
      <c r="H5977" s="130" t="inlineStr">
        <is>
          <t>LFG</t>
        </is>
      </c>
      <c r="I5977" s="130" t="inlineStr">
        <is>
          <t>MLG</t>
        </is>
      </c>
      <c r="J5977" s="131" t="n">
        <v>9533.232</v>
      </c>
      <c r="K5977" s="129" t="n">
        <v>2020</v>
      </c>
      <c r="L5977" s="120">
        <f>IF(VLOOKUP(H5977,'Cross-Page Data'!$D$4:$F$48,3,FALSE)="natural gas",VLOOKUP(G5977,'Cross-Page Data'!$I$4:$J$19,2,FALSE),IF(VLOOKUP(H5977,'Cross-Page Data'!$D$4:$F$48,3,FALSE)="solar",IF(G5977="PV","solar PV","solar thermal"),IF(VLOOKUP(H5977,'Cross-Page Data'!$D$4:$F$48,3,FALSE)="wind",VLOOKUP(G5977,'Cross-Page Data'!$I$4:$J$19,2,FALSE),IF(VLOOKUP(H5977,'Cross-Page Data'!$D$4:$F$48,3,FALSE)="hydro",VLOOKUP(G5977,'Cross-Page Data'!$I$4:$J$19,2,FALSE),VLOOKUP(H5977,'Cross-Page Data'!$D$4:$F$48,3,FALSE)))))</f>
        <v/>
      </c>
      <c r="M5977" s="120">
        <f>IF(AND($P$2=FALSE,OR(F5977="Commercial NAICS Cogen",F5977="Industrial NAICS Cogen",F5977="NAICS-22 Cogen")),FALSE,IF(AND($P$3=FALSE,OR(F5977="Commercial NAICS Cogen",F5977="Commercial NAICS Non-Cogen",F5977="Industrial NAICS Cogen", F5977="industrial NAICS non-Cogen")),FALSE, TRUE))</f>
        <v/>
      </c>
    </row>
    <row r="5978">
      <c r="A5978" s="129" t="n">
        <v>99999</v>
      </c>
      <c r="B5978" s="130" t="inlineStr">
        <is>
          <t>State-Fuel Level Increment</t>
        </is>
      </c>
      <c r="C5978" s="130" t="inlineStr">
        <is>
          <t>State-Fuel Level Increment</t>
        </is>
      </c>
      <c r="D5978" s="129" t="n">
        <v>99999</v>
      </c>
      <c r="E5978" s="130" t="inlineStr">
        <is>
          <t>VT</t>
        </is>
      </c>
      <c r="F5978" s="130" t="inlineStr">
        <is>
          <t>Electric Utility</t>
        </is>
      </c>
      <c r="G5978" s="130" t="inlineStr">
        <is>
          <t>IC</t>
        </is>
      </c>
      <c r="H5978" s="130" t="inlineStr">
        <is>
          <t>LFG</t>
        </is>
      </c>
      <c r="I5978" s="130" t="inlineStr">
        <is>
          <t>MLG</t>
        </is>
      </c>
      <c r="J5978" s="131" t="n">
        <v>57517.85</v>
      </c>
      <c r="K5978" s="129" t="n">
        <v>2020</v>
      </c>
      <c r="L5978" s="120">
        <f>IF(VLOOKUP(H5978,'Cross-Page Data'!$D$4:$F$48,3,FALSE)="natural gas",VLOOKUP(G5978,'Cross-Page Data'!$I$4:$J$19,2,FALSE),IF(VLOOKUP(H5978,'Cross-Page Data'!$D$4:$F$48,3,FALSE)="solar",IF(G5978="PV","solar PV","solar thermal"),IF(VLOOKUP(H5978,'Cross-Page Data'!$D$4:$F$48,3,FALSE)="wind",VLOOKUP(G5978,'Cross-Page Data'!$I$4:$J$19,2,FALSE),IF(VLOOKUP(H5978,'Cross-Page Data'!$D$4:$F$48,3,FALSE)="hydro",VLOOKUP(G5978,'Cross-Page Data'!$I$4:$J$19,2,FALSE),VLOOKUP(H5978,'Cross-Page Data'!$D$4:$F$48,3,FALSE)))))</f>
        <v/>
      </c>
      <c r="M5978" s="120">
        <f>IF(AND($P$2=FALSE,OR(F5978="Commercial NAICS Cogen",F5978="Industrial NAICS Cogen",F5978="NAICS-22 Cogen")),FALSE,IF(AND($P$3=FALSE,OR(F5978="Commercial NAICS Cogen",F5978="Commercial NAICS Non-Cogen",F5978="Industrial NAICS Cogen", F5978="industrial NAICS non-Cogen")),FALSE, TRUE))</f>
        <v/>
      </c>
    </row>
    <row r="5979">
      <c r="A5979" s="129" t="n">
        <v>99999</v>
      </c>
      <c r="B5979" s="130" t="inlineStr">
        <is>
          <t>State-Fuel Level Increment</t>
        </is>
      </c>
      <c r="C5979" s="130" t="inlineStr">
        <is>
          <t>State-Fuel Level Increment</t>
        </is>
      </c>
      <c r="D5979" s="129" t="n">
        <v>99999</v>
      </c>
      <c r="E5979" s="130" t="inlineStr">
        <is>
          <t>VT</t>
        </is>
      </c>
      <c r="F5979" s="130" t="inlineStr">
        <is>
          <t>NAICS-22 Non-Cogen</t>
        </is>
      </c>
      <c r="G5979" s="130" t="inlineStr">
        <is>
          <t>IC</t>
        </is>
      </c>
      <c r="H5979" s="130" t="inlineStr">
        <is>
          <t>LFG</t>
        </is>
      </c>
      <c r="I5979" s="130" t="inlineStr">
        <is>
          <t>MLG</t>
        </is>
      </c>
      <c r="J5979" s="131" t="n">
        <v>11121.619</v>
      </c>
      <c r="K5979" s="129" t="n">
        <v>2020</v>
      </c>
      <c r="L5979" s="120">
        <f>IF(VLOOKUP(H5979,'Cross-Page Data'!$D$4:$F$48,3,FALSE)="natural gas",VLOOKUP(G5979,'Cross-Page Data'!$I$4:$J$19,2,FALSE),IF(VLOOKUP(H5979,'Cross-Page Data'!$D$4:$F$48,3,FALSE)="solar",IF(G5979="PV","solar PV","solar thermal"),IF(VLOOKUP(H5979,'Cross-Page Data'!$D$4:$F$48,3,FALSE)="wind",VLOOKUP(G5979,'Cross-Page Data'!$I$4:$J$19,2,FALSE),IF(VLOOKUP(H5979,'Cross-Page Data'!$D$4:$F$48,3,FALSE)="hydro",VLOOKUP(G5979,'Cross-Page Data'!$I$4:$J$19,2,FALSE),VLOOKUP(H5979,'Cross-Page Data'!$D$4:$F$48,3,FALSE)))))</f>
        <v/>
      </c>
      <c r="M5979" s="120">
        <f>IF(AND($P$2=FALSE,OR(F5979="Commercial NAICS Cogen",F5979="Industrial NAICS Cogen",F5979="NAICS-22 Cogen")),FALSE,IF(AND($P$3=FALSE,OR(F5979="Commercial NAICS Cogen",F5979="Commercial NAICS Non-Cogen",F5979="Industrial NAICS Cogen", F5979="industrial NAICS non-Cogen")),FALSE, TRUE))</f>
        <v/>
      </c>
    </row>
    <row r="5980">
      <c r="A5980" s="129" t="n">
        <v>99999</v>
      </c>
      <c r="B5980" s="130" t="inlineStr">
        <is>
          <t>State-Fuel Level Increment</t>
        </is>
      </c>
      <c r="C5980" s="130" t="inlineStr">
        <is>
          <t>State-Fuel Level Increment</t>
        </is>
      </c>
      <c r="D5980" s="129" t="n">
        <v>99999</v>
      </c>
      <c r="E5980" s="130" t="inlineStr">
        <is>
          <t>WA</t>
        </is>
      </c>
      <c r="F5980" s="130" t="inlineStr">
        <is>
          <t>NAICS-22 Non-Cogen</t>
        </is>
      </c>
      <c r="G5980" s="130" t="inlineStr">
        <is>
          <t>IC</t>
        </is>
      </c>
      <c r="H5980" s="130" t="inlineStr">
        <is>
          <t>LFG</t>
        </is>
      </c>
      <c r="I5980" s="130" t="inlineStr">
        <is>
          <t>MLG</t>
        </is>
      </c>
      <c r="J5980" s="131" t="n">
        <v>52945.499</v>
      </c>
      <c r="K5980" s="129" t="n">
        <v>2020</v>
      </c>
      <c r="L5980" s="120">
        <f>IF(VLOOKUP(H5980,'Cross-Page Data'!$D$4:$F$48,3,FALSE)="natural gas",VLOOKUP(G5980,'Cross-Page Data'!$I$4:$J$19,2,FALSE),IF(VLOOKUP(H5980,'Cross-Page Data'!$D$4:$F$48,3,FALSE)="solar",IF(G5980="PV","solar PV","solar thermal"),IF(VLOOKUP(H5980,'Cross-Page Data'!$D$4:$F$48,3,FALSE)="wind",VLOOKUP(G5980,'Cross-Page Data'!$I$4:$J$19,2,FALSE),IF(VLOOKUP(H5980,'Cross-Page Data'!$D$4:$F$48,3,FALSE)="hydro",VLOOKUP(G5980,'Cross-Page Data'!$I$4:$J$19,2,FALSE),VLOOKUP(H5980,'Cross-Page Data'!$D$4:$F$48,3,FALSE)))))</f>
        <v/>
      </c>
      <c r="M5980" s="120">
        <f>IF(AND($P$2=FALSE,OR(F5980="Commercial NAICS Cogen",F5980="Industrial NAICS Cogen",F5980="NAICS-22 Cogen")),FALSE,IF(AND($P$3=FALSE,OR(F5980="Commercial NAICS Cogen",F5980="Commercial NAICS Non-Cogen",F5980="Industrial NAICS Cogen", F5980="industrial NAICS non-Cogen")),FALSE, TRUE))</f>
        <v/>
      </c>
    </row>
    <row r="5981">
      <c r="A5981" s="129" t="n">
        <v>99999</v>
      </c>
      <c r="B5981" s="130" t="inlineStr">
        <is>
          <t>State-Fuel Level Increment</t>
        </is>
      </c>
      <c r="C5981" s="130" t="inlineStr">
        <is>
          <t>State-Fuel Level Increment</t>
        </is>
      </c>
      <c r="D5981" s="129" t="n">
        <v>99999</v>
      </c>
      <c r="E5981" s="130" t="inlineStr">
        <is>
          <t>WI</t>
        </is>
      </c>
      <c r="F5981" s="130" t="inlineStr">
        <is>
          <t>NAICS-22 Non-Cogen</t>
        </is>
      </c>
      <c r="G5981" s="130" t="inlineStr">
        <is>
          <t>IC</t>
        </is>
      </c>
      <c r="H5981" s="130" t="inlineStr">
        <is>
          <t>LFG</t>
        </is>
      </c>
      <c r="I5981" s="130" t="inlineStr">
        <is>
          <t>MLG</t>
        </is>
      </c>
      <c r="J5981" s="131" t="n">
        <v>193793.27</v>
      </c>
      <c r="K5981" s="129" t="n">
        <v>2020</v>
      </c>
      <c r="L5981" s="120">
        <f>IF(VLOOKUP(H5981,'Cross-Page Data'!$D$4:$F$48,3,FALSE)="natural gas",VLOOKUP(G5981,'Cross-Page Data'!$I$4:$J$19,2,FALSE),IF(VLOOKUP(H5981,'Cross-Page Data'!$D$4:$F$48,3,FALSE)="solar",IF(G5981="PV","solar PV","solar thermal"),IF(VLOOKUP(H5981,'Cross-Page Data'!$D$4:$F$48,3,FALSE)="wind",VLOOKUP(G5981,'Cross-Page Data'!$I$4:$J$19,2,FALSE),IF(VLOOKUP(H5981,'Cross-Page Data'!$D$4:$F$48,3,FALSE)="hydro",VLOOKUP(G5981,'Cross-Page Data'!$I$4:$J$19,2,FALSE),VLOOKUP(H5981,'Cross-Page Data'!$D$4:$F$48,3,FALSE)))))</f>
        <v/>
      </c>
      <c r="M5981" s="120">
        <f>IF(AND($P$2=FALSE,OR(F5981="Commercial NAICS Cogen",F5981="Industrial NAICS Cogen",F5981="NAICS-22 Cogen")),FALSE,IF(AND($P$3=FALSE,OR(F5981="Commercial NAICS Cogen",F5981="Commercial NAICS Non-Cogen",F5981="Industrial NAICS Cogen", F5981="industrial NAICS non-Cogen")),FALSE, TRUE))</f>
        <v/>
      </c>
    </row>
    <row r="5982">
      <c r="A5982" s="129" t="n">
        <v>99999</v>
      </c>
      <c r="B5982" s="130" t="inlineStr">
        <is>
          <t>State-Fuel Level Increment</t>
        </is>
      </c>
      <c r="C5982" s="130" t="inlineStr">
        <is>
          <t>State-Fuel Level Increment</t>
        </is>
      </c>
      <c r="D5982" s="129" t="n">
        <v>99999</v>
      </c>
      <c r="E5982" s="130" t="inlineStr">
        <is>
          <t>WI</t>
        </is>
      </c>
      <c r="F5982" s="130" t="inlineStr">
        <is>
          <t>NAICS-22 Cogen</t>
        </is>
      </c>
      <c r="G5982" s="130" t="inlineStr">
        <is>
          <t>IC</t>
        </is>
      </c>
      <c r="H5982" s="130" t="inlineStr">
        <is>
          <t>LFG</t>
        </is>
      </c>
      <c r="I5982" s="130" t="inlineStr">
        <is>
          <t>MLG</t>
        </is>
      </c>
      <c r="J5982" s="131" t="n">
        <v>65347.849</v>
      </c>
      <c r="K5982" s="129" t="n">
        <v>2020</v>
      </c>
      <c r="L5982" s="120">
        <f>IF(VLOOKUP(H5982,'Cross-Page Data'!$D$4:$F$48,3,FALSE)="natural gas",VLOOKUP(G5982,'Cross-Page Data'!$I$4:$J$19,2,FALSE),IF(VLOOKUP(H5982,'Cross-Page Data'!$D$4:$F$48,3,FALSE)="solar",IF(G5982="PV","solar PV","solar thermal"),IF(VLOOKUP(H5982,'Cross-Page Data'!$D$4:$F$48,3,FALSE)="wind",VLOOKUP(G5982,'Cross-Page Data'!$I$4:$J$19,2,FALSE),IF(VLOOKUP(H5982,'Cross-Page Data'!$D$4:$F$48,3,FALSE)="hydro",VLOOKUP(G5982,'Cross-Page Data'!$I$4:$J$19,2,FALSE),VLOOKUP(H5982,'Cross-Page Data'!$D$4:$F$48,3,FALSE)))))</f>
        <v/>
      </c>
      <c r="M5982" s="120">
        <f>IF(AND($P$2=FALSE,OR(F5982="Commercial NAICS Cogen",F5982="Industrial NAICS Cogen",F5982="NAICS-22 Cogen")),FALSE,IF(AND($P$3=FALSE,OR(F5982="Commercial NAICS Cogen",F5982="Commercial NAICS Non-Cogen",F5982="Industrial NAICS Cogen", F5982="industrial NAICS non-Cogen")),FALSE, TRUE))</f>
        <v/>
      </c>
    </row>
    <row r="5983">
      <c r="A5983" s="129" t="n">
        <v>99999</v>
      </c>
      <c r="B5983" s="130" t="inlineStr">
        <is>
          <t>State-Fuel Level Increment</t>
        </is>
      </c>
      <c r="C5983" s="130" t="inlineStr">
        <is>
          <t>State-Fuel Level Increment</t>
        </is>
      </c>
      <c r="D5983" s="129" t="n">
        <v>99999</v>
      </c>
      <c r="E5983" s="130" t="inlineStr">
        <is>
          <t>WV</t>
        </is>
      </c>
      <c r="F5983" s="130" t="inlineStr">
        <is>
          <t>NAICS-22 Non-Cogen</t>
        </is>
      </c>
      <c r="G5983" s="130" t="inlineStr">
        <is>
          <t>IC</t>
        </is>
      </c>
      <c r="H5983" s="130" t="inlineStr">
        <is>
          <t>LFG</t>
        </is>
      </c>
      <c r="I5983" s="130" t="inlineStr">
        <is>
          <t>MLG</t>
        </is>
      </c>
      <c r="J5983" s="131" t="n">
        <v>0</v>
      </c>
      <c r="K5983" s="129" t="n">
        <v>2020</v>
      </c>
      <c r="L5983" s="120">
        <f>IF(VLOOKUP(H5983,'Cross-Page Data'!$D$4:$F$48,3,FALSE)="natural gas",VLOOKUP(G5983,'Cross-Page Data'!$I$4:$J$19,2,FALSE),IF(VLOOKUP(H5983,'Cross-Page Data'!$D$4:$F$48,3,FALSE)="solar",IF(G5983="PV","solar PV","solar thermal"),IF(VLOOKUP(H5983,'Cross-Page Data'!$D$4:$F$48,3,FALSE)="wind",VLOOKUP(G5983,'Cross-Page Data'!$I$4:$J$19,2,FALSE),IF(VLOOKUP(H5983,'Cross-Page Data'!$D$4:$F$48,3,FALSE)="hydro",VLOOKUP(G5983,'Cross-Page Data'!$I$4:$J$19,2,FALSE),VLOOKUP(H5983,'Cross-Page Data'!$D$4:$F$48,3,FALSE)))))</f>
        <v/>
      </c>
      <c r="M5983" s="120">
        <f>IF(AND($P$2=FALSE,OR(F5983="Commercial NAICS Cogen",F5983="Industrial NAICS Cogen",F5983="NAICS-22 Cogen")),FALSE,IF(AND($P$3=FALSE,OR(F5983="Commercial NAICS Cogen",F5983="Commercial NAICS Non-Cogen",F5983="Industrial NAICS Cogen", F5983="industrial NAICS non-Cogen")),FALSE, TRUE))</f>
        <v/>
      </c>
    </row>
    <row r="5984">
      <c r="A5984" s="129" t="n">
        <v>99999</v>
      </c>
      <c r="B5984" s="130" t="inlineStr">
        <is>
          <t>State-Fuel Level Increment</t>
        </is>
      </c>
      <c r="C5984" s="130" t="inlineStr">
        <is>
          <t>State-Fuel Level Increment</t>
        </is>
      </c>
      <c r="D5984" s="129" t="n">
        <v>99999</v>
      </c>
      <c r="E5984" s="130" t="inlineStr">
        <is>
          <t>AK</t>
        </is>
      </c>
      <c r="F5984" s="130" t="inlineStr">
        <is>
          <t>Electric Utility</t>
        </is>
      </c>
      <c r="G5984" s="130" t="inlineStr">
        <is>
          <t>IC</t>
        </is>
      </c>
      <c r="H5984" s="130" t="inlineStr">
        <is>
          <t>NG</t>
        </is>
      </c>
      <c r="I5984" s="130" t="inlineStr">
        <is>
          <t>NG</t>
        </is>
      </c>
      <c r="J5984" s="131" t="n">
        <v>668268.2</v>
      </c>
      <c r="K5984" s="129" t="n">
        <v>2020</v>
      </c>
      <c r="L5984" s="120">
        <f>IF(VLOOKUP(H5984,'Cross-Page Data'!$D$4:$F$48,3,FALSE)="natural gas",VLOOKUP(G5984,'Cross-Page Data'!$I$4:$J$19,2,FALSE),IF(VLOOKUP(H5984,'Cross-Page Data'!$D$4:$F$48,3,FALSE)="solar",IF(G5984="PV","solar PV","solar thermal"),IF(VLOOKUP(H5984,'Cross-Page Data'!$D$4:$F$48,3,FALSE)="wind",VLOOKUP(G5984,'Cross-Page Data'!$I$4:$J$19,2,FALSE),IF(VLOOKUP(H5984,'Cross-Page Data'!$D$4:$F$48,3,FALSE)="hydro",VLOOKUP(G5984,'Cross-Page Data'!$I$4:$J$19,2,FALSE),VLOOKUP(H5984,'Cross-Page Data'!$D$4:$F$48,3,FALSE)))))</f>
        <v/>
      </c>
      <c r="M5984" s="120">
        <f>IF(AND($P$2=FALSE,OR(F5984="Commercial NAICS Cogen",F5984="Industrial NAICS Cogen",F5984="NAICS-22 Cogen")),FALSE,IF(AND($P$3=FALSE,OR(F5984="Commercial NAICS Cogen",F5984="Commercial NAICS Non-Cogen",F5984="Industrial NAICS Cogen", F5984="industrial NAICS non-Cogen")),FALSE, TRUE))</f>
        <v/>
      </c>
    </row>
    <row r="5985">
      <c r="A5985" s="129" t="n">
        <v>99999</v>
      </c>
      <c r="B5985" s="130" t="inlineStr">
        <is>
          <t>State-Fuel Level Increment</t>
        </is>
      </c>
      <c r="C5985" s="130" t="inlineStr">
        <is>
          <t>State-Fuel Level Increment</t>
        </is>
      </c>
      <c r="D5985" s="129" t="n">
        <v>99999</v>
      </c>
      <c r="E5985" s="130" t="inlineStr">
        <is>
          <t>AL</t>
        </is>
      </c>
      <c r="F5985" s="130" t="inlineStr">
        <is>
          <t>NAICS-22 Non-Cogen</t>
        </is>
      </c>
      <c r="G5985" s="130" t="inlineStr">
        <is>
          <t>IC</t>
        </is>
      </c>
      <c r="H5985" s="130" t="inlineStr">
        <is>
          <t>NG</t>
        </is>
      </c>
      <c r="I5985" s="130" t="inlineStr">
        <is>
          <t>NG</t>
        </is>
      </c>
      <c r="J5985" s="131" t="n">
        <v>0</v>
      </c>
      <c r="K5985" s="129" t="n">
        <v>2020</v>
      </c>
      <c r="L5985" s="120">
        <f>IF(VLOOKUP(H5985,'Cross-Page Data'!$D$4:$F$48,3,FALSE)="natural gas",VLOOKUP(G5985,'Cross-Page Data'!$I$4:$J$19,2,FALSE),IF(VLOOKUP(H5985,'Cross-Page Data'!$D$4:$F$48,3,FALSE)="solar",IF(G5985="PV","solar PV","solar thermal"),IF(VLOOKUP(H5985,'Cross-Page Data'!$D$4:$F$48,3,FALSE)="wind",VLOOKUP(G5985,'Cross-Page Data'!$I$4:$J$19,2,FALSE),IF(VLOOKUP(H5985,'Cross-Page Data'!$D$4:$F$48,3,FALSE)="hydro",VLOOKUP(G5985,'Cross-Page Data'!$I$4:$J$19,2,FALSE),VLOOKUP(H5985,'Cross-Page Data'!$D$4:$F$48,3,FALSE)))))</f>
        <v/>
      </c>
      <c r="M5985" s="120">
        <f>IF(AND($P$2=FALSE,OR(F5985="Commercial NAICS Cogen",F5985="Industrial NAICS Cogen",F5985="NAICS-22 Cogen")),FALSE,IF(AND($P$3=FALSE,OR(F5985="Commercial NAICS Cogen",F5985="Commercial NAICS Non-Cogen",F5985="Industrial NAICS Cogen", F5985="industrial NAICS non-Cogen")),FALSE, TRUE))</f>
        <v/>
      </c>
    </row>
    <row r="5986">
      <c r="A5986" s="129" t="n">
        <v>99999</v>
      </c>
      <c r="B5986" s="130" t="inlineStr">
        <is>
          <t>State-Fuel Level Increment</t>
        </is>
      </c>
      <c r="C5986" s="130" t="inlineStr">
        <is>
          <t>State-Fuel Level Increment</t>
        </is>
      </c>
      <c r="D5986" s="129" t="n">
        <v>99999</v>
      </c>
      <c r="E5986" s="130" t="inlineStr">
        <is>
          <t>AR</t>
        </is>
      </c>
      <c r="F5986" s="130" t="inlineStr">
        <is>
          <t>Electric Utility</t>
        </is>
      </c>
      <c r="G5986" s="130" t="inlineStr">
        <is>
          <t>IC</t>
        </is>
      </c>
      <c r="H5986" s="130" t="inlineStr">
        <is>
          <t>NG</t>
        </is>
      </c>
      <c r="I5986" s="130" t="inlineStr">
        <is>
          <t>NG</t>
        </is>
      </c>
      <c r="J5986" s="131" t="n">
        <v>2011.584</v>
      </c>
      <c r="K5986" s="129" t="n">
        <v>2020</v>
      </c>
      <c r="L5986" s="120">
        <f>IF(VLOOKUP(H5986,'Cross-Page Data'!$D$4:$F$48,3,FALSE)="natural gas",VLOOKUP(G5986,'Cross-Page Data'!$I$4:$J$19,2,FALSE),IF(VLOOKUP(H5986,'Cross-Page Data'!$D$4:$F$48,3,FALSE)="solar",IF(G5986="PV","solar PV","solar thermal"),IF(VLOOKUP(H5986,'Cross-Page Data'!$D$4:$F$48,3,FALSE)="wind",VLOOKUP(G5986,'Cross-Page Data'!$I$4:$J$19,2,FALSE),IF(VLOOKUP(H5986,'Cross-Page Data'!$D$4:$F$48,3,FALSE)="hydro",VLOOKUP(G5986,'Cross-Page Data'!$I$4:$J$19,2,FALSE),VLOOKUP(H5986,'Cross-Page Data'!$D$4:$F$48,3,FALSE)))))</f>
        <v/>
      </c>
      <c r="M5986" s="120">
        <f>IF(AND($P$2=FALSE,OR(F5986="Commercial NAICS Cogen",F5986="Industrial NAICS Cogen",F5986="NAICS-22 Cogen")),FALSE,IF(AND($P$3=FALSE,OR(F5986="Commercial NAICS Cogen",F5986="Commercial NAICS Non-Cogen",F5986="Industrial NAICS Cogen", F5986="industrial NAICS non-Cogen")),FALSE, TRUE))</f>
        <v/>
      </c>
    </row>
    <row r="5987">
      <c r="A5987" s="129" t="n">
        <v>99999</v>
      </c>
      <c r="B5987" s="130" t="inlineStr">
        <is>
          <t>State-Fuel Level Increment</t>
        </is>
      </c>
      <c r="C5987" s="130" t="inlineStr">
        <is>
          <t>State-Fuel Level Increment</t>
        </is>
      </c>
      <c r="D5987" s="129" t="n">
        <v>99999</v>
      </c>
      <c r="E5987" s="130" t="inlineStr">
        <is>
          <t>AZ</t>
        </is>
      </c>
      <c r="F5987" s="130" t="inlineStr">
        <is>
          <t>Commercial NAICS Non-Cogen</t>
        </is>
      </c>
      <c r="G5987" s="130" t="inlineStr">
        <is>
          <t>IC</t>
        </is>
      </c>
      <c r="H5987" s="130" t="inlineStr">
        <is>
          <t>NG</t>
        </is>
      </c>
      <c r="I5987" s="130" t="inlineStr">
        <is>
          <t>NG</t>
        </is>
      </c>
      <c r="J5987" s="131" t="n">
        <v>340.444</v>
      </c>
      <c r="K5987" s="129" t="n">
        <v>2020</v>
      </c>
      <c r="L5987" s="120">
        <f>IF(VLOOKUP(H5987,'Cross-Page Data'!$D$4:$F$48,3,FALSE)="natural gas",VLOOKUP(G5987,'Cross-Page Data'!$I$4:$J$19,2,FALSE),IF(VLOOKUP(H5987,'Cross-Page Data'!$D$4:$F$48,3,FALSE)="solar",IF(G5987="PV","solar PV","solar thermal"),IF(VLOOKUP(H5987,'Cross-Page Data'!$D$4:$F$48,3,FALSE)="wind",VLOOKUP(G5987,'Cross-Page Data'!$I$4:$J$19,2,FALSE),IF(VLOOKUP(H5987,'Cross-Page Data'!$D$4:$F$48,3,FALSE)="hydro",VLOOKUP(G5987,'Cross-Page Data'!$I$4:$J$19,2,FALSE),VLOOKUP(H5987,'Cross-Page Data'!$D$4:$F$48,3,FALSE)))))</f>
        <v/>
      </c>
      <c r="M5987" s="120">
        <f>IF(AND($P$2=FALSE,OR(F5987="Commercial NAICS Cogen",F5987="Industrial NAICS Cogen",F5987="NAICS-22 Cogen")),FALSE,IF(AND($P$3=FALSE,OR(F5987="Commercial NAICS Cogen",F5987="Commercial NAICS Non-Cogen",F5987="Industrial NAICS Cogen", F5987="industrial NAICS non-Cogen")),FALSE, TRUE))</f>
        <v/>
      </c>
    </row>
    <row r="5988">
      <c r="A5988" s="129" t="n">
        <v>99999</v>
      </c>
      <c r="B5988" s="130" t="inlineStr">
        <is>
          <t>State-Fuel Level Increment</t>
        </is>
      </c>
      <c r="C5988" s="130" t="inlineStr">
        <is>
          <t>State-Fuel Level Increment</t>
        </is>
      </c>
      <c r="D5988" s="129" t="n">
        <v>99999</v>
      </c>
      <c r="E5988" s="130" t="inlineStr">
        <is>
          <t>CA</t>
        </is>
      </c>
      <c r="F5988" s="130" t="inlineStr">
        <is>
          <t>Electric Utility</t>
        </is>
      </c>
      <c r="G5988" s="130" t="inlineStr">
        <is>
          <t>IC</t>
        </is>
      </c>
      <c r="H5988" s="130" t="inlineStr">
        <is>
          <t>NG</t>
        </is>
      </c>
      <c r="I5988" s="130" t="inlineStr">
        <is>
          <t>NG</t>
        </is>
      </c>
      <c r="J5988" s="131" t="n">
        <v>4152.908</v>
      </c>
      <c r="K5988" s="129" t="n">
        <v>2020</v>
      </c>
      <c r="L5988" s="120">
        <f>IF(VLOOKUP(H5988,'Cross-Page Data'!$D$4:$F$48,3,FALSE)="natural gas",VLOOKUP(G5988,'Cross-Page Data'!$I$4:$J$19,2,FALSE),IF(VLOOKUP(H5988,'Cross-Page Data'!$D$4:$F$48,3,FALSE)="solar",IF(G5988="PV","solar PV","solar thermal"),IF(VLOOKUP(H5988,'Cross-Page Data'!$D$4:$F$48,3,FALSE)="wind",VLOOKUP(G5988,'Cross-Page Data'!$I$4:$J$19,2,FALSE),IF(VLOOKUP(H5988,'Cross-Page Data'!$D$4:$F$48,3,FALSE)="hydro",VLOOKUP(G5988,'Cross-Page Data'!$I$4:$J$19,2,FALSE),VLOOKUP(H5988,'Cross-Page Data'!$D$4:$F$48,3,FALSE)))))</f>
        <v/>
      </c>
      <c r="M5988" s="120">
        <f>IF(AND($P$2=FALSE,OR(F5988="Commercial NAICS Cogen",F5988="Industrial NAICS Cogen",F5988="NAICS-22 Cogen")),FALSE,IF(AND($P$3=FALSE,OR(F5988="Commercial NAICS Cogen",F5988="Commercial NAICS Non-Cogen",F5988="Industrial NAICS Cogen", F5988="industrial NAICS non-Cogen")),FALSE, TRUE))</f>
        <v/>
      </c>
    </row>
    <row r="5989">
      <c r="A5989" s="129" t="n">
        <v>99999</v>
      </c>
      <c r="B5989" s="130" t="inlineStr">
        <is>
          <t>State-Fuel Level Increment</t>
        </is>
      </c>
      <c r="C5989" s="130" t="inlineStr">
        <is>
          <t>State-Fuel Level Increment</t>
        </is>
      </c>
      <c r="D5989" s="129" t="n">
        <v>99999</v>
      </c>
      <c r="E5989" s="130" t="inlineStr">
        <is>
          <t>CA</t>
        </is>
      </c>
      <c r="F5989" s="130" t="inlineStr">
        <is>
          <t>Electric Utility</t>
        </is>
      </c>
      <c r="G5989" s="130" t="inlineStr">
        <is>
          <t>IC</t>
        </is>
      </c>
      <c r="H5989" s="130" t="inlineStr">
        <is>
          <t>NG</t>
        </is>
      </c>
      <c r="I5989" s="130" t="inlineStr">
        <is>
          <t>NG</t>
        </is>
      </c>
      <c r="J5989" s="131" t="n">
        <v>36954.874</v>
      </c>
      <c r="K5989" s="129" t="n">
        <v>2020</v>
      </c>
      <c r="L5989" s="120">
        <f>IF(VLOOKUP(H5989,'Cross-Page Data'!$D$4:$F$48,3,FALSE)="natural gas",VLOOKUP(G5989,'Cross-Page Data'!$I$4:$J$19,2,FALSE),IF(VLOOKUP(H5989,'Cross-Page Data'!$D$4:$F$48,3,FALSE)="solar",IF(G5989="PV","solar PV","solar thermal"),IF(VLOOKUP(H5989,'Cross-Page Data'!$D$4:$F$48,3,FALSE)="wind",VLOOKUP(G5989,'Cross-Page Data'!$I$4:$J$19,2,FALSE),IF(VLOOKUP(H5989,'Cross-Page Data'!$D$4:$F$48,3,FALSE)="hydro",VLOOKUP(G5989,'Cross-Page Data'!$I$4:$J$19,2,FALSE),VLOOKUP(H5989,'Cross-Page Data'!$D$4:$F$48,3,FALSE)))))</f>
        <v/>
      </c>
      <c r="M5989" s="120">
        <f>IF(AND($P$2=FALSE,OR(F5989="Commercial NAICS Cogen",F5989="Industrial NAICS Cogen",F5989="NAICS-22 Cogen")),FALSE,IF(AND($P$3=FALSE,OR(F5989="Commercial NAICS Cogen",F5989="Commercial NAICS Non-Cogen",F5989="Industrial NAICS Cogen", F5989="industrial NAICS non-Cogen")),FALSE, TRUE))</f>
        <v/>
      </c>
    </row>
    <row r="5990">
      <c r="A5990" s="129" t="n">
        <v>99999</v>
      </c>
      <c r="B5990" s="130" t="inlineStr">
        <is>
          <t>State-Fuel Level Increment</t>
        </is>
      </c>
      <c r="C5990" s="130" t="inlineStr">
        <is>
          <t>State-Fuel Level Increment</t>
        </is>
      </c>
      <c r="D5990" s="129" t="n">
        <v>99999</v>
      </c>
      <c r="E5990" s="130" t="inlineStr">
        <is>
          <t>CA</t>
        </is>
      </c>
      <c r="F5990" s="130" t="inlineStr">
        <is>
          <t>NAICS-22 Non-Cogen</t>
        </is>
      </c>
      <c r="G5990" s="130" t="inlineStr">
        <is>
          <t>IC</t>
        </is>
      </c>
      <c r="H5990" s="130" t="inlineStr">
        <is>
          <t>NG</t>
        </is>
      </c>
      <c r="I5990" s="130" t="inlineStr">
        <is>
          <t>NG</t>
        </is>
      </c>
      <c r="J5990" s="131" t="n">
        <v>47554.086</v>
      </c>
      <c r="K5990" s="129" t="n">
        <v>2020</v>
      </c>
      <c r="L5990" s="120">
        <f>IF(VLOOKUP(H5990,'Cross-Page Data'!$D$4:$F$48,3,FALSE)="natural gas",VLOOKUP(G5990,'Cross-Page Data'!$I$4:$J$19,2,FALSE),IF(VLOOKUP(H5990,'Cross-Page Data'!$D$4:$F$48,3,FALSE)="solar",IF(G5990="PV","solar PV","solar thermal"),IF(VLOOKUP(H5990,'Cross-Page Data'!$D$4:$F$48,3,FALSE)="wind",VLOOKUP(G5990,'Cross-Page Data'!$I$4:$J$19,2,FALSE),IF(VLOOKUP(H5990,'Cross-Page Data'!$D$4:$F$48,3,FALSE)="hydro",VLOOKUP(G5990,'Cross-Page Data'!$I$4:$J$19,2,FALSE),VLOOKUP(H5990,'Cross-Page Data'!$D$4:$F$48,3,FALSE)))))</f>
        <v/>
      </c>
      <c r="M5990" s="120">
        <f>IF(AND($P$2=FALSE,OR(F5990="Commercial NAICS Cogen",F5990="Industrial NAICS Cogen",F5990="NAICS-22 Cogen")),FALSE,IF(AND($P$3=FALSE,OR(F5990="Commercial NAICS Cogen",F5990="Commercial NAICS Non-Cogen",F5990="Industrial NAICS Cogen", F5990="industrial NAICS non-Cogen")),FALSE, TRUE))</f>
        <v/>
      </c>
    </row>
    <row r="5991">
      <c r="A5991" s="129" t="n">
        <v>99999</v>
      </c>
      <c r="B5991" s="130" t="inlineStr">
        <is>
          <t>State-Fuel Level Increment</t>
        </is>
      </c>
      <c r="C5991" s="130" t="inlineStr">
        <is>
          <t>State-Fuel Level Increment</t>
        </is>
      </c>
      <c r="D5991" s="129" t="n">
        <v>99999</v>
      </c>
      <c r="E5991" s="130" t="inlineStr">
        <is>
          <t>CA</t>
        </is>
      </c>
      <c r="F5991" s="130" t="inlineStr">
        <is>
          <t>NAICS-22 Cogen</t>
        </is>
      </c>
      <c r="G5991" s="130" t="inlineStr">
        <is>
          <t>IC</t>
        </is>
      </c>
      <c r="H5991" s="130" t="inlineStr">
        <is>
          <t>NG</t>
        </is>
      </c>
      <c r="I5991" s="130" t="inlineStr">
        <is>
          <t>NG</t>
        </is>
      </c>
      <c r="J5991" s="131" t="n">
        <v>64605.201</v>
      </c>
      <c r="K5991" s="129" t="n">
        <v>2020</v>
      </c>
      <c r="L5991" s="120">
        <f>IF(VLOOKUP(H5991,'Cross-Page Data'!$D$4:$F$48,3,FALSE)="natural gas",VLOOKUP(G5991,'Cross-Page Data'!$I$4:$J$19,2,FALSE),IF(VLOOKUP(H5991,'Cross-Page Data'!$D$4:$F$48,3,FALSE)="solar",IF(G5991="PV","solar PV","solar thermal"),IF(VLOOKUP(H5991,'Cross-Page Data'!$D$4:$F$48,3,FALSE)="wind",VLOOKUP(G5991,'Cross-Page Data'!$I$4:$J$19,2,FALSE),IF(VLOOKUP(H5991,'Cross-Page Data'!$D$4:$F$48,3,FALSE)="hydro",VLOOKUP(G5991,'Cross-Page Data'!$I$4:$J$19,2,FALSE),VLOOKUP(H5991,'Cross-Page Data'!$D$4:$F$48,3,FALSE)))))</f>
        <v/>
      </c>
      <c r="M5991" s="120">
        <f>IF(AND($P$2=FALSE,OR(F5991="Commercial NAICS Cogen",F5991="Industrial NAICS Cogen",F5991="NAICS-22 Cogen")),FALSE,IF(AND($P$3=FALSE,OR(F5991="Commercial NAICS Cogen",F5991="Commercial NAICS Non-Cogen",F5991="Industrial NAICS Cogen", F5991="industrial NAICS non-Cogen")),FALSE, TRUE))</f>
        <v/>
      </c>
    </row>
    <row r="5992">
      <c r="A5992" s="129" t="n">
        <v>99999</v>
      </c>
      <c r="B5992" s="130" t="inlineStr">
        <is>
          <t>State-Fuel Level Increment</t>
        </is>
      </c>
      <c r="C5992" s="130" t="inlineStr">
        <is>
          <t>State-Fuel Level Increment</t>
        </is>
      </c>
      <c r="D5992" s="129" t="n">
        <v>99999</v>
      </c>
      <c r="E5992" s="130" t="inlineStr">
        <is>
          <t>CA</t>
        </is>
      </c>
      <c r="F5992" s="130" t="inlineStr">
        <is>
          <t>Commercial NAICS Cogen</t>
        </is>
      </c>
      <c r="G5992" s="130" t="inlineStr">
        <is>
          <t>IC</t>
        </is>
      </c>
      <c r="H5992" s="130" t="inlineStr">
        <is>
          <t>NG</t>
        </is>
      </c>
      <c r="I5992" s="130" t="inlineStr">
        <is>
          <t>NG</t>
        </is>
      </c>
      <c r="J5992" s="131" t="n">
        <v>47812.459</v>
      </c>
      <c r="K5992" s="129" t="n">
        <v>2020</v>
      </c>
      <c r="L5992" s="120">
        <f>IF(VLOOKUP(H5992,'Cross-Page Data'!$D$4:$F$48,3,FALSE)="natural gas",VLOOKUP(G5992,'Cross-Page Data'!$I$4:$J$19,2,FALSE),IF(VLOOKUP(H5992,'Cross-Page Data'!$D$4:$F$48,3,FALSE)="solar",IF(G5992="PV","solar PV","solar thermal"),IF(VLOOKUP(H5992,'Cross-Page Data'!$D$4:$F$48,3,FALSE)="wind",VLOOKUP(G5992,'Cross-Page Data'!$I$4:$J$19,2,FALSE),IF(VLOOKUP(H5992,'Cross-Page Data'!$D$4:$F$48,3,FALSE)="hydro",VLOOKUP(G5992,'Cross-Page Data'!$I$4:$J$19,2,FALSE),VLOOKUP(H5992,'Cross-Page Data'!$D$4:$F$48,3,FALSE)))))</f>
        <v/>
      </c>
      <c r="M5992" s="120">
        <f>IF(AND($P$2=FALSE,OR(F5992="Commercial NAICS Cogen",F5992="Industrial NAICS Cogen",F5992="NAICS-22 Cogen")),FALSE,IF(AND($P$3=FALSE,OR(F5992="Commercial NAICS Cogen",F5992="Commercial NAICS Non-Cogen",F5992="Industrial NAICS Cogen", F5992="industrial NAICS non-Cogen")),FALSE, TRUE))</f>
        <v/>
      </c>
    </row>
    <row r="5993">
      <c r="A5993" s="129" t="n">
        <v>99999</v>
      </c>
      <c r="B5993" s="130" t="inlineStr">
        <is>
          <t>State-Fuel Level Increment</t>
        </is>
      </c>
      <c r="C5993" s="130" t="inlineStr">
        <is>
          <t>State-Fuel Level Increment</t>
        </is>
      </c>
      <c r="D5993" s="129" t="n">
        <v>99999</v>
      </c>
      <c r="E5993" s="130" t="inlineStr">
        <is>
          <t>CA</t>
        </is>
      </c>
      <c r="F5993" s="130" t="inlineStr">
        <is>
          <t>Industrial NAICS Cogen</t>
        </is>
      </c>
      <c r="G5993" s="130" t="inlineStr">
        <is>
          <t>IC</t>
        </is>
      </c>
      <c r="H5993" s="130" t="inlineStr">
        <is>
          <t>NG</t>
        </is>
      </c>
      <c r="I5993" s="130" t="inlineStr">
        <is>
          <t>NG</t>
        </is>
      </c>
      <c r="J5993" s="131" t="n">
        <v>42327.583</v>
      </c>
      <c r="K5993" s="129" t="n">
        <v>2020</v>
      </c>
      <c r="L5993" s="120">
        <f>IF(VLOOKUP(H5993,'Cross-Page Data'!$D$4:$F$48,3,FALSE)="natural gas",VLOOKUP(G5993,'Cross-Page Data'!$I$4:$J$19,2,FALSE),IF(VLOOKUP(H5993,'Cross-Page Data'!$D$4:$F$48,3,FALSE)="solar",IF(G5993="PV","solar PV","solar thermal"),IF(VLOOKUP(H5993,'Cross-Page Data'!$D$4:$F$48,3,FALSE)="wind",VLOOKUP(G5993,'Cross-Page Data'!$I$4:$J$19,2,FALSE),IF(VLOOKUP(H5993,'Cross-Page Data'!$D$4:$F$48,3,FALSE)="hydro",VLOOKUP(G5993,'Cross-Page Data'!$I$4:$J$19,2,FALSE),VLOOKUP(H5993,'Cross-Page Data'!$D$4:$F$48,3,FALSE)))))</f>
        <v/>
      </c>
      <c r="M5993" s="120">
        <f>IF(AND($P$2=FALSE,OR(F5993="Commercial NAICS Cogen",F5993="Industrial NAICS Cogen",F5993="NAICS-22 Cogen")),FALSE,IF(AND($P$3=FALSE,OR(F5993="Commercial NAICS Cogen",F5993="Commercial NAICS Non-Cogen",F5993="Industrial NAICS Cogen", F5993="industrial NAICS non-Cogen")),FALSE, TRUE))</f>
        <v/>
      </c>
    </row>
    <row r="5994">
      <c r="A5994" s="129" t="n">
        <v>99999</v>
      </c>
      <c r="B5994" s="130" t="inlineStr">
        <is>
          <t>State-Fuel Level Increment</t>
        </is>
      </c>
      <c r="C5994" s="130" t="inlineStr">
        <is>
          <t>State-Fuel Level Increment</t>
        </is>
      </c>
      <c r="D5994" s="129" t="n">
        <v>99999</v>
      </c>
      <c r="E5994" s="130" t="inlineStr">
        <is>
          <t>CO</t>
        </is>
      </c>
      <c r="F5994" s="130" t="inlineStr">
        <is>
          <t>Electric Utility</t>
        </is>
      </c>
      <c r="G5994" s="130" t="inlineStr">
        <is>
          <t>IC</t>
        </is>
      </c>
      <c r="H5994" s="130" t="inlineStr">
        <is>
          <t>NG</t>
        </is>
      </c>
      <c r="I5994" s="130" t="inlineStr">
        <is>
          <t>NG</t>
        </is>
      </c>
      <c r="J5994" s="131" t="n">
        <v>0</v>
      </c>
      <c r="K5994" s="129" t="n">
        <v>2020</v>
      </c>
      <c r="L5994" s="120">
        <f>IF(VLOOKUP(H5994,'Cross-Page Data'!$D$4:$F$48,3,FALSE)="natural gas",VLOOKUP(G5994,'Cross-Page Data'!$I$4:$J$19,2,FALSE),IF(VLOOKUP(H5994,'Cross-Page Data'!$D$4:$F$48,3,FALSE)="solar",IF(G5994="PV","solar PV","solar thermal"),IF(VLOOKUP(H5994,'Cross-Page Data'!$D$4:$F$48,3,FALSE)="wind",VLOOKUP(G5994,'Cross-Page Data'!$I$4:$J$19,2,FALSE),IF(VLOOKUP(H5994,'Cross-Page Data'!$D$4:$F$48,3,FALSE)="hydro",VLOOKUP(G5994,'Cross-Page Data'!$I$4:$J$19,2,FALSE),VLOOKUP(H5994,'Cross-Page Data'!$D$4:$F$48,3,FALSE)))))</f>
        <v/>
      </c>
      <c r="M5994" s="120">
        <f>IF(AND($P$2=FALSE,OR(F5994="Commercial NAICS Cogen",F5994="Industrial NAICS Cogen",F5994="NAICS-22 Cogen")),FALSE,IF(AND($P$3=FALSE,OR(F5994="Commercial NAICS Cogen",F5994="Commercial NAICS Non-Cogen",F5994="Industrial NAICS Cogen", F5994="industrial NAICS non-Cogen")),FALSE, TRUE))</f>
        <v/>
      </c>
    </row>
    <row r="5995">
      <c r="A5995" s="129" t="n">
        <v>99999</v>
      </c>
      <c r="B5995" s="130" t="inlineStr">
        <is>
          <t>State-Fuel Level Increment</t>
        </is>
      </c>
      <c r="C5995" s="130" t="inlineStr">
        <is>
          <t>State-Fuel Level Increment</t>
        </is>
      </c>
      <c r="D5995" s="129" t="n">
        <v>99999</v>
      </c>
      <c r="E5995" s="130" t="inlineStr">
        <is>
          <t>CO</t>
        </is>
      </c>
      <c r="F5995" s="130" t="inlineStr">
        <is>
          <t>NAICS-22 Non-Cogen</t>
        </is>
      </c>
      <c r="G5995" s="130" t="inlineStr">
        <is>
          <t>IC</t>
        </is>
      </c>
      <c r="H5995" s="130" t="inlineStr">
        <is>
          <t>NG</t>
        </is>
      </c>
      <c r="I5995" s="130" t="inlineStr">
        <is>
          <t>NG</t>
        </is>
      </c>
      <c r="J5995" s="131" t="n">
        <v>71042.338</v>
      </c>
      <c r="K5995" s="129" t="n">
        <v>2020</v>
      </c>
      <c r="L5995" s="120">
        <f>IF(VLOOKUP(H5995,'Cross-Page Data'!$D$4:$F$48,3,FALSE)="natural gas",VLOOKUP(G5995,'Cross-Page Data'!$I$4:$J$19,2,FALSE),IF(VLOOKUP(H5995,'Cross-Page Data'!$D$4:$F$48,3,FALSE)="solar",IF(G5995="PV","solar PV","solar thermal"),IF(VLOOKUP(H5995,'Cross-Page Data'!$D$4:$F$48,3,FALSE)="wind",VLOOKUP(G5995,'Cross-Page Data'!$I$4:$J$19,2,FALSE),IF(VLOOKUP(H5995,'Cross-Page Data'!$D$4:$F$48,3,FALSE)="hydro",VLOOKUP(G5995,'Cross-Page Data'!$I$4:$J$19,2,FALSE),VLOOKUP(H5995,'Cross-Page Data'!$D$4:$F$48,3,FALSE)))))</f>
        <v/>
      </c>
      <c r="M5995" s="120">
        <f>IF(AND($P$2=FALSE,OR(F5995="Commercial NAICS Cogen",F5995="Industrial NAICS Cogen",F5995="NAICS-22 Cogen")),FALSE,IF(AND($P$3=FALSE,OR(F5995="Commercial NAICS Cogen",F5995="Commercial NAICS Non-Cogen",F5995="Industrial NAICS Cogen", F5995="industrial NAICS non-Cogen")),FALSE, TRUE))</f>
        <v/>
      </c>
    </row>
    <row r="5996">
      <c r="A5996" s="129" t="n">
        <v>99999</v>
      </c>
      <c r="B5996" s="130" t="inlineStr">
        <is>
          <t>State-Fuel Level Increment</t>
        </is>
      </c>
      <c r="C5996" s="130" t="inlineStr">
        <is>
          <t>State-Fuel Level Increment</t>
        </is>
      </c>
      <c r="D5996" s="129" t="n">
        <v>99999</v>
      </c>
      <c r="E5996" s="130" t="inlineStr">
        <is>
          <t>CT</t>
        </is>
      </c>
      <c r="F5996" s="130" t="inlineStr">
        <is>
          <t>Commercial NAICS Non-Cogen</t>
        </is>
      </c>
      <c r="G5996" s="130" t="inlineStr">
        <is>
          <t>IC</t>
        </is>
      </c>
      <c r="H5996" s="130" t="inlineStr">
        <is>
          <t>NG</t>
        </is>
      </c>
      <c r="I5996" s="130" t="inlineStr">
        <is>
          <t>NG</t>
        </is>
      </c>
      <c r="J5996" s="131" t="n">
        <v>0</v>
      </c>
      <c r="K5996" s="129" t="n">
        <v>2020</v>
      </c>
      <c r="L5996" s="120">
        <f>IF(VLOOKUP(H5996,'Cross-Page Data'!$D$4:$F$48,3,FALSE)="natural gas",VLOOKUP(G5996,'Cross-Page Data'!$I$4:$J$19,2,FALSE),IF(VLOOKUP(H5996,'Cross-Page Data'!$D$4:$F$48,3,FALSE)="solar",IF(G5996="PV","solar PV","solar thermal"),IF(VLOOKUP(H5996,'Cross-Page Data'!$D$4:$F$48,3,FALSE)="wind",VLOOKUP(G5996,'Cross-Page Data'!$I$4:$J$19,2,FALSE),IF(VLOOKUP(H5996,'Cross-Page Data'!$D$4:$F$48,3,FALSE)="hydro",VLOOKUP(G5996,'Cross-Page Data'!$I$4:$J$19,2,FALSE),VLOOKUP(H5996,'Cross-Page Data'!$D$4:$F$48,3,FALSE)))))</f>
        <v/>
      </c>
      <c r="M5996" s="120">
        <f>IF(AND($P$2=FALSE,OR(F5996="Commercial NAICS Cogen",F5996="Industrial NAICS Cogen",F5996="NAICS-22 Cogen")),FALSE,IF(AND($P$3=FALSE,OR(F5996="Commercial NAICS Cogen",F5996="Commercial NAICS Non-Cogen",F5996="Industrial NAICS Cogen", F5996="industrial NAICS non-Cogen")),FALSE, TRUE))</f>
        <v/>
      </c>
    </row>
    <row r="5997">
      <c r="A5997" s="129" t="n">
        <v>99999</v>
      </c>
      <c r="B5997" s="130" t="inlineStr">
        <is>
          <t>State-Fuel Level Increment</t>
        </is>
      </c>
      <c r="C5997" s="130" t="inlineStr">
        <is>
          <t>State-Fuel Level Increment</t>
        </is>
      </c>
      <c r="D5997" s="129" t="n">
        <v>99999</v>
      </c>
      <c r="E5997" s="130" t="inlineStr">
        <is>
          <t>CT</t>
        </is>
      </c>
      <c r="F5997" s="130" t="inlineStr">
        <is>
          <t>Commercial NAICS Cogen</t>
        </is>
      </c>
      <c r="G5997" s="130" t="inlineStr">
        <is>
          <t>IC</t>
        </is>
      </c>
      <c r="H5997" s="130" t="inlineStr">
        <is>
          <t>NG</t>
        </is>
      </c>
      <c r="I5997" s="130" t="inlineStr">
        <is>
          <t>NG</t>
        </is>
      </c>
      <c r="J5997" s="131" t="n">
        <v>37675.561</v>
      </c>
      <c r="K5997" s="129" t="n">
        <v>2020</v>
      </c>
      <c r="L5997" s="120">
        <f>IF(VLOOKUP(H5997,'Cross-Page Data'!$D$4:$F$48,3,FALSE)="natural gas",VLOOKUP(G5997,'Cross-Page Data'!$I$4:$J$19,2,FALSE),IF(VLOOKUP(H5997,'Cross-Page Data'!$D$4:$F$48,3,FALSE)="solar",IF(G5997="PV","solar PV","solar thermal"),IF(VLOOKUP(H5997,'Cross-Page Data'!$D$4:$F$48,3,FALSE)="wind",VLOOKUP(G5997,'Cross-Page Data'!$I$4:$J$19,2,FALSE),IF(VLOOKUP(H5997,'Cross-Page Data'!$D$4:$F$48,3,FALSE)="hydro",VLOOKUP(G5997,'Cross-Page Data'!$I$4:$J$19,2,FALSE),VLOOKUP(H5997,'Cross-Page Data'!$D$4:$F$48,3,FALSE)))))</f>
        <v/>
      </c>
      <c r="M5997" s="120">
        <f>IF(AND($P$2=FALSE,OR(F5997="Commercial NAICS Cogen",F5997="Industrial NAICS Cogen",F5997="NAICS-22 Cogen")),FALSE,IF(AND($P$3=FALSE,OR(F5997="Commercial NAICS Cogen",F5997="Commercial NAICS Non-Cogen",F5997="Industrial NAICS Cogen", F5997="industrial NAICS non-Cogen")),FALSE, TRUE))</f>
        <v/>
      </c>
    </row>
    <row r="5998">
      <c r="A5998" s="129" t="n">
        <v>99999</v>
      </c>
      <c r="B5998" s="130" t="inlineStr">
        <is>
          <t>State-Fuel Level Increment</t>
        </is>
      </c>
      <c r="C5998" s="130" t="inlineStr">
        <is>
          <t>State-Fuel Level Increment</t>
        </is>
      </c>
      <c r="D5998" s="129" t="n">
        <v>99999</v>
      </c>
      <c r="E5998" s="130" t="inlineStr">
        <is>
          <t>FL</t>
        </is>
      </c>
      <c r="F5998" s="130" t="inlineStr">
        <is>
          <t>Electric Utility</t>
        </is>
      </c>
      <c r="G5998" s="130" t="inlineStr">
        <is>
          <t>IC</t>
        </is>
      </c>
      <c r="H5998" s="130" t="inlineStr">
        <is>
          <t>NG</t>
        </is>
      </c>
      <c r="I5998" s="130" t="inlineStr">
        <is>
          <t>NG</t>
        </is>
      </c>
      <c r="J5998" s="131" t="n">
        <v>19215.656</v>
      </c>
      <c r="K5998" s="129" t="n">
        <v>2020</v>
      </c>
      <c r="L5998" s="120">
        <f>IF(VLOOKUP(H5998,'Cross-Page Data'!$D$4:$F$48,3,FALSE)="natural gas",VLOOKUP(G5998,'Cross-Page Data'!$I$4:$J$19,2,FALSE),IF(VLOOKUP(H5998,'Cross-Page Data'!$D$4:$F$48,3,FALSE)="solar",IF(G5998="PV","solar PV","solar thermal"),IF(VLOOKUP(H5998,'Cross-Page Data'!$D$4:$F$48,3,FALSE)="wind",VLOOKUP(G5998,'Cross-Page Data'!$I$4:$J$19,2,FALSE),IF(VLOOKUP(H5998,'Cross-Page Data'!$D$4:$F$48,3,FALSE)="hydro",VLOOKUP(G5998,'Cross-Page Data'!$I$4:$J$19,2,FALSE),VLOOKUP(H5998,'Cross-Page Data'!$D$4:$F$48,3,FALSE)))))</f>
        <v/>
      </c>
      <c r="M5998" s="120">
        <f>IF(AND($P$2=FALSE,OR(F5998="Commercial NAICS Cogen",F5998="Industrial NAICS Cogen",F5998="NAICS-22 Cogen")),FALSE,IF(AND($P$3=FALSE,OR(F5998="Commercial NAICS Cogen",F5998="Commercial NAICS Non-Cogen",F5998="Industrial NAICS Cogen", F5998="industrial NAICS non-Cogen")),FALSE, TRUE))</f>
        <v/>
      </c>
    </row>
    <row r="5999">
      <c r="A5999" s="129" t="n">
        <v>99999</v>
      </c>
      <c r="B5999" s="130" t="inlineStr">
        <is>
          <t>State-Fuel Level Increment</t>
        </is>
      </c>
      <c r="C5999" s="130" t="inlineStr">
        <is>
          <t>State-Fuel Level Increment</t>
        </is>
      </c>
      <c r="D5999" s="129" t="n">
        <v>99999</v>
      </c>
      <c r="E5999" s="130" t="inlineStr">
        <is>
          <t>FL</t>
        </is>
      </c>
      <c r="F5999" s="130" t="inlineStr">
        <is>
          <t>Electric Utility</t>
        </is>
      </c>
      <c r="G5999" s="130" t="inlineStr">
        <is>
          <t>IC</t>
        </is>
      </c>
      <c r="H5999" s="130" t="inlineStr">
        <is>
          <t>NG</t>
        </is>
      </c>
      <c r="I5999" s="130" t="inlineStr">
        <is>
          <t>NG</t>
        </is>
      </c>
      <c r="J5999" s="131" t="n">
        <v>42517.882</v>
      </c>
      <c r="K5999" s="129" t="n">
        <v>2020</v>
      </c>
      <c r="L5999" s="120">
        <f>IF(VLOOKUP(H5999,'Cross-Page Data'!$D$4:$F$48,3,FALSE)="natural gas",VLOOKUP(G5999,'Cross-Page Data'!$I$4:$J$19,2,FALSE),IF(VLOOKUP(H5999,'Cross-Page Data'!$D$4:$F$48,3,FALSE)="solar",IF(G5999="PV","solar PV","solar thermal"),IF(VLOOKUP(H5999,'Cross-Page Data'!$D$4:$F$48,3,FALSE)="wind",VLOOKUP(G5999,'Cross-Page Data'!$I$4:$J$19,2,FALSE),IF(VLOOKUP(H5999,'Cross-Page Data'!$D$4:$F$48,3,FALSE)="hydro",VLOOKUP(G5999,'Cross-Page Data'!$I$4:$J$19,2,FALSE),VLOOKUP(H5999,'Cross-Page Data'!$D$4:$F$48,3,FALSE)))))</f>
        <v/>
      </c>
      <c r="M5999" s="120">
        <f>IF(AND($P$2=FALSE,OR(F5999="Commercial NAICS Cogen",F5999="Industrial NAICS Cogen",F5999="NAICS-22 Cogen")),FALSE,IF(AND($P$3=FALSE,OR(F5999="Commercial NAICS Cogen",F5999="Commercial NAICS Non-Cogen",F5999="Industrial NAICS Cogen", F5999="industrial NAICS non-Cogen")),FALSE, TRUE))</f>
        <v/>
      </c>
    </row>
    <row r="6000">
      <c r="A6000" s="129" t="n">
        <v>99999</v>
      </c>
      <c r="B6000" s="130" t="inlineStr">
        <is>
          <t>State-Fuel Level Increment</t>
        </is>
      </c>
      <c r="C6000" s="130" t="inlineStr">
        <is>
          <t>State-Fuel Level Increment</t>
        </is>
      </c>
      <c r="D6000" s="129" t="n">
        <v>99999</v>
      </c>
      <c r="E6000" s="130" t="inlineStr">
        <is>
          <t>GA</t>
        </is>
      </c>
      <c r="F6000" s="130" t="inlineStr">
        <is>
          <t>NAICS-22 Non-Cogen</t>
        </is>
      </c>
      <c r="G6000" s="130" t="inlineStr">
        <is>
          <t>IC</t>
        </is>
      </c>
      <c r="H6000" s="130" t="inlineStr">
        <is>
          <t>NG</t>
        </is>
      </c>
      <c r="I6000" s="130" t="inlineStr">
        <is>
          <t>NG</t>
        </is>
      </c>
      <c r="J6000" s="131" t="n">
        <v>8531.987999999999</v>
      </c>
      <c r="K6000" s="129" t="n">
        <v>2020</v>
      </c>
      <c r="L6000" s="120">
        <f>IF(VLOOKUP(H6000,'Cross-Page Data'!$D$4:$F$48,3,FALSE)="natural gas",VLOOKUP(G6000,'Cross-Page Data'!$I$4:$J$19,2,FALSE),IF(VLOOKUP(H6000,'Cross-Page Data'!$D$4:$F$48,3,FALSE)="solar",IF(G6000="PV","solar PV","solar thermal"),IF(VLOOKUP(H6000,'Cross-Page Data'!$D$4:$F$48,3,FALSE)="wind",VLOOKUP(G6000,'Cross-Page Data'!$I$4:$J$19,2,FALSE),IF(VLOOKUP(H6000,'Cross-Page Data'!$D$4:$F$48,3,FALSE)="hydro",VLOOKUP(G6000,'Cross-Page Data'!$I$4:$J$19,2,FALSE),VLOOKUP(H6000,'Cross-Page Data'!$D$4:$F$48,3,FALSE)))))</f>
        <v/>
      </c>
      <c r="M6000" s="120">
        <f>IF(AND($P$2=FALSE,OR(F6000="Commercial NAICS Cogen",F6000="Industrial NAICS Cogen",F6000="NAICS-22 Cogen")),FALSE,IF(AND($P$3=FALSE,OR(F6000="Commercial NAICS Cogen",F6000="Commercial NAICS Non-Cogen",F6000="Industrial NAICS Cogen", F6000="industrial NAICS non-Cogen")),FALSE, TRUE))</f>
        <v/>
      </c>
    </row>
    <row r="6001">
      <c r="A6001" s="129" t="n">
        <v>99999</v>
      </c>
      <c r="B6001" s="130" t="inlineStr">
        <is>
          <t>State-Fuel Level Increment</t>
        </is>
      </c>
      <c r="C6001" s="130" t="inlineStr">
        <is>
          <t>State-Fuel Level Increment</t>
        </is>
      </c>
      <c r="D6001" s="129" t="n">
        <v>99999</v>
      </c>
      <c r="E6001" s="130" t="inlineStr">
        <is>
          <t>GA</t>
        </is>
      </c>
      <c r="F6001" s="130" t="inlineStr">
        <is>
          <t>NAICS-22 Cogen</t>
        </is>
      </c>
      <c r="G6001" s="130" t="inlineStr">
        <is>
          <t>IC</t>
        </is>
      </c>
      <c r="H6001" s="130" t="inlineStr">
        <is>
          <t>NG</t>
        </is>
      </c>
      <c r="I6001" s="130" t="inlineStr">
        <is>
          <t>NG</t>
        </is>
      </c>
      <c r="J6001" s="131" t="n">
        <v>151.616</v>
      </c>
      <c r="K6001" s="129" t="n">
        <v>2020</v>
      </c>
      <c r="L6001" s="120">
        <f>IF(VLOOKUP(H6001,'Cross-Page Data'!$D$4:$F$48,3,FALSE)="natural gas",VLOOKUP(G6001,'Cross-Page Data'!$I$4:$J$19,2,FALSE),IF(VLOOKUP(H6001,'Cross-Page Data'!$D$4:$F$48,3,FALSE)="solar",IF(G6001="PV","solar PV","solar thermal"),IF(VLOOKUP(H6001,'Cross-Page Data'!$D$4:$F$48,3,FALSE)="wind",VLOOKUP(G6001,'Cross-Page Data'!$I$4:$J$19,2,FALSE),IF(VLOOKUP(H6001,'Cross-Page Data'!$D$4:$F$48,3,FALSE)="hydro",VLOOKUP(G6001,'Cross-Page Data'!$I$4:$J$19,2,FALSE),VLOOKUP(H6001,'Cross-Page Data'!$D$4:$F$48,3,FALSE)))))</f>
        <v/>
      </c>
      <c r="M6001" s="120">
        <f>IF(AND($P$2=FALSE,OR(F6001="Commercial NAICS Cogen",F6001="Industrial NAICS Cogen",F6001="NAICS-22 Cogen")),FALSE,IF(AND($P$3=FALSE,OR(F6001="Commercial NAICS Cogen",F6001="Commercial NAICS Non-Cogen",F6001="Industrial NAICS Cogen", F6001="industrial NAICS non-Cogen")),FALSE, TRUE))</f>
        <v/>
      </c>
    </row>
    <row r="6002">
      <c r="A6002" s="129" t="n">
        <v>99999</v>
      </c>
      <c r="B6002" s="130" t="inlineStr">
        <is>
          <t>State-Fuel Level Increment</t>
        </is>
      </c>
      <c r="C6002" s="130" t="inlineStr">
        <is>
          <t>State-Fuel Level Increment</t>
        </is>
      </c>
      <c r="D6002" s="129" t="n">
        <v>99999</v>
      </c>
      <c r="E6002" s="130" t="inlineStr">
        <is>
          <t>GA</t>
        </is>
      </c>
      <c r="F6002" s="130" t="inlineStr">
        <is>
          <t>Commercial NAICS Non-Cogen</t>
        </is>
      </c>
      <c r="G6002" s="130" t="inlineStr">
        <is>
          <t>IC</t>
        </is>
      </c>
      <c r="H6002" s="130" t="inlineStr">
        <is>
          <t>NG</t>
        </is>
      </c>
      <c r="I6002" s="130" t="inlineStr">
        <is>
          <t>NG</t>
        </is>
      </c>
      <c r="J6002" s="131" t="n">
        <v>0</v>
      </c>
      <c r="K6002" s="129" t="n">
        <v>2020</v>
      </c>
      <c r="L6002" s="120">
        <f>IF(VLOOKUP(H6002,'Cross-Page Data'!$D$4:$F$48,3,FALSE)="natural gas",VLOOKUP(G6002,'Cross-Page Data'!$I$4:$J$19,2,FALSE),IF(VLOOKUP(H6002,'Cross-Page Data'!$D$4:$F$48,3,FALSE)="solar",IF(G6002="PV","solar PV","solar thermal"),IF(VLOOKUP(H6002,'Cross-Page Data'!$D$4:$F$48,3,FALSE)="wind",VLOOKUP(G6002,'Cross-Page Data'!$I$4:$J$19,2,FALSE),IF(VLOOKUP(H6002,'Cross-Page Data'!$D$4:$F$48,3,FALSE)="hydro",VLOOKUP(G6002,'Cross-Page Data'!$I$4:$J$19,2,FALSE),VLOOKUP(H6002,'Cross-Page Data'!$D$4:$F$48,3,FALSE)))))</f>
        <v/>
      </c>
      <c r="M6002" s="120">
        <f>IF(AND($P$2=FALSE,OR(F6002="Commercial NAICS Cogen",F6002="Industrial NAICS Cogen",F6002="NAICS-22 Cogen")),FALSE,IF(AND($P$3=FALSE,OR(F6002="Commercial NAICS Cogen",F6002="Commercial NAICS Non-Cogen",F6002="Industrial NAICS Cogen", F6002="industrial NAICS non-Cogen")),FALSE, TRUE))</f>
        <v/>
      </c>
    </row>
    <row r="6003">
      <c r="A6003" s="129" t="n">
        <v>99999</v>
      </c>
      <c r="B6003" s="130" t="inlineStr">
        <is>
          <t>State-Fuel Level Increment</t>
        </is>
      </c>
      <c r="C6003" s="130" t="inlineStr">
        <is>
          <t>State-Fuel Level Increment</t>
        </is>
      </c>
      <c r="D6003" s="129" t="n">
        <v>99999</v>
      </c>
      <c r="E6003" s="130" t="inlineStr">
        <is>
          <t>IA</t>
        </is>
      </c>
      <c r="F6003" s="130" t="inlineStr">
        <is>
          <t>Electric Utility</t>
        </is>
      </c>
      <c r="G6003" s="130" t="inlineStr">
        <is>
          <t>IC</t>
        </is>
      </c>
      <c r="H6003" s="130" t="inlineStr">
        <is>
          <t>NG</t>
        </is>
      </c>
      <c r="I6003" s="130" t="inlineStr">
        <is>
          <t>NG</t>
        </is>
      </c>
      <c r="J6003" s="131" t="n">
        <v>19800.723</v>
      </c>
      <c r="K6003" s="129" t="n">
        <v>2020</v>
      </c>
      <c r="L6003" s="120">
        <f>IF(VLOOKUP(H6003,'Cross-Page Data'!$D$4:$F$48,3,FALSE)="natural gas",VLOOKUP(G6003,'Cross-Page Data'!$I$4:$J$19,2,FALSE),IF(VLOOKUP(H6003,'Cross-Page Data'!$D$4:$F$48,3,FALSE)="solar",IF(G6003="PV","solar PV","solar thermal"),IF(VLOOKUP(H6003,'Cross-Page Data'!$D$4:$F$48,3,FALSE)="wind",VLOOKUP(G6003,'Cross-Page Data'!$I$4:$J$19,2,FALSE),IF(VLOOKUP(H6003,'Cross-Page Data'!$D$4:$F$48,3,FALSE)="hydro",VLOOKUP(G6003,'Cross-Page Data'!$I$4:$J$19,2,FALSE),VLOOKUP(H6003,'Cross-Page Data'!$D$4:$F$48,3,FALSE)))))</f>
        <v/>
      </c>
      <c r="M6003" s="120">
        <f>IF(AND($P$2=FALSE,OR(F6003="Commercial NAICS Cogen",F6003="Industrial NAICS Cogen",F6003="NAICS-22 Cogen")),FALSE,IF(AND($P$3=FALSE,OR(F6003="Commercial NAICS Cogen",F6003="Commercial NAICS Non-Cogen",F6003="Industrial NAICS Cogen", F6003="industrial NAICS non-Cogen")),FALSE, TRUE))</f>
        <v/>
      </c>
    </row>
    <row r="6004">
      <c r="A6004" s="129" t="n">
        <v>99999</v>
      </c>
      <c r="B6004" s="130" t="inlineStr">
        <is>
          <t>State-Fuel Level Increment</t>
        </is>
      </c>
      <c r="C6004" s="130" t="inlineStr">
        <is>
          <t>State-Fuel Level Increment</t>
        </is>
      </c>
      <c r="D6004" s="129" t="n">
        <v>99999</v>
      </c>
      <c r="E6004" s="130" t="inlineStr">
        <is>
          <t>IA</t>
        </is>
      </c>
      <c r="F6004" s="130" t="inlineStr">
        <is>
          <t>NAICS-22 Non-Cogen</t>
        </is>
      </c>
      <c r="G6004" s="130" t="inlineStr">
        <is>
          <t>IC</t>
        </is>
      </c>
      <c r="H6004" s="130" t="inlineStr">
        <is>
          <t>NG</t>
        </is>
      </c>
      <c r="I6004" s="130" t="inlineStr">
        <is>
          <t>NG</t>
        </is>
      </c>
      <c r="J6004" s="131" t="n">
        <v>314.097</v>
      </c>
      <c r="K6004" s="129" t="n">
        <v>2020</v>
      </c>
      <c r="L6004" s="120">
        <f>IF(VLOOKUP(H6004,'Cross-Page Data'!$D$4:$F$48,3,FALSE)="natural gas",VLOOKUP(G6004,'Cross-Page Data'!$I$4:$J$19,2,FALSE),IF(VLOOKUP(H6004,'Cross-Page Data'!$D$4:$F$48,3,FALSE)="solar",IF(G6004="PV","solar PV","solar thermal"),IF(VLOOKUP(H6004,'Cross-Page Data'!$D$4:$F$48,3,FALSE)="wind",VLOOKUP(G6004,'Cross-Page Data'!$I$4:$J$19,2,FALSE),IF(VLOOKUP(H6004,'Cross-Page Data'!$D$4:$F$48,3,FALSE)="hydro",VLOOKUP(G6004,'Cross-Page Data'!$I$4:$J$19,2,FALSE),VLOOKUP(H6004,'Cross-Page Data'!$D$4:$F$48,3,FALSE)))))</f>
        <v/>
      </c>
      <c r="M6004" s="120">
        <f>IF(AND($P$2=FALSE,OR(F6004="Commercial NAICS Cogen",F6004="Industrial NAICS Cogen",F6004="NAICS-22 Cogen")),FALSE,IF(AND($P$3=FALSE,OR(F6004="Commercial NAICS Cogen",F6004="Commercial NAICS Non-Cogen",F6004="Industrial NAICS Cogen", F6004="industrial NAICS non-Cogen")),FALSE, TRUE))</f>
        <v/>
      </c>
    </row>
    <row r="6005">
      <c r="A6005" s="129" t="n">
        <v>99999</v>
      </c>
      <c r="B6005" s="130" t="inlineStr">
        <is>
          <t>State-Fuel Level Increment</t>
        </is>
      </c>
      <c r="C6005" s="130" t="inlineStr">
        <is>
          <t>State-Fuel Level Increment</t>
        </is>
      </c>
      <c r="D6005" s="129" t="n">
        <v>99999</v>
      </c>
      <c r="E6005" s="130" t="inlineStr">
        <is>
          <t>IA</t>
        </is>
      </c>
      <c r="F6005" s="130" t="inlineStr">
        <is>
          <t>Commercial NAICS Cogen</t>
        </is>
      </c>
      <c r="G6005" s="130" t="inlineStr">
        <is>
          <t>IC</t>
        </is>
      </c>
      <c r="H6005" s="130" t="inlineStr">
        <is>
          <t>NG</t>
        </is>
      </c>
      <c r="I6005" s="130" t="inlineStr">
        <is>
          <t>NG</t>
        </is>
      </c>
      <c r="J6005" s="131" t="n">
        <v>8277.106</v>
      </c>
      <c r="K6005" s="129" t="n">
        <v>2020</v>
      </c>
      <c r="L6005" s="120">
        <f>IF(VLOOKUP(H6005,'Cross-Page Data'!$D$4:$F$48,3,FALSE)="natural gas",VLOOKUP(G6005,'Cross-Page Data'!$I$4:$J$19,2,FALSE),IF(VLOOKUP(H6005,'Cross-Page Data'!$D$4:$F$48,3,FALSE)="solar",IF(G6005="PV","solar PV","solar thermal"),IF(VLOOKUP(H6005,'Cross-Page Data'!$D$4:$F$48,3,FALSE)="wind",VLOOKUP(G6005,'Cross-Page Data'!$I$4:$J$19,2,FALSE),IF(VLOOKUP(H6005,'Cross-Page Data'!$D$4:$F$48,3,FALSE)="hydro",VLOOKUP(G6005,'Cross-Page Data'!$I$4:$J$19,2,FALSE),VLOOKUP(H6005,'Cross-Page Data'!$D$4:$F$48,3,FALSE)))))</f>
        <v/>
      </c>
      <c r="M6005" s="120">
        <f>IF(AND($P$2=FALSE,OR(F6005="Commercial NAICS Cogen",F6005="Industrial NAICS Cogen",F6005="NAICS-22 Cogen")),FALSE,IF(AND($P$3=FALSE,OR(F6005="Commercial NAICS Cogen",F6005="Commercial NAICS Non-Cogen",F6005="Industrial NAICS Cogen", F6005="industrial NAICS non-Cogen")),FALSE, TRUE))</f>
        <v/>
      </c>
    </row>
    <row r="6006">
      <c r="A6006" s="129" t="n">
        <v>99999</v>
      </c>
      <c r="B6006" s="130" t="inlineStr">
        <is>
          <t>State-Fuel Level Increment</t>
        </is>
      </c>
      <c r="C6006" s="130" t="inlineStr">
        <is>
          <t>State-Fuel Level Increment</t>
        </is>
      </c>
      <c r="D6006" s="129" t="n">
        <v>99999</v>
      </c>
      <c r="E6006" s="130" t="inlineStr">
        <is>
          <t>IL</t>
        </is>
      </c>
      <c r="F6006" s="130" t="inlineStr">
        <is>
          <t>Electric Utility</t>
        </is>
      </c>
      <c r="G6006" s="130" t="inlineStr">
        <is>
          <t>IC</t>
        </is>
      </c>
      <c r="H6006" s="130" t="inlineStr">
        <is>
          <t>NG</t>
        </is>
      </c>
      <c r="I6006" s="130" t="inlineStr">
        <is>
          <t>NG</t>
        </is>
      </c>
      <c r="J6006" s="131" t="n">
        <v>13081.115</v>
      </c>
      <c r="K6006" s="129" t="n">
        <v>2020</v>
      </c>
      <c r="L6006" s="120">
        <f>IF(VLOOKUP(H6006,'Cross-Page Data'!$D$4:$F$48,3,FALSE)="natural gas",VLOOKUP(G6006,'Cross-Page Data'!$I$4:$J$19,2,FALSE),IF(VLOOKUP(H6006,'Cross-Page Data'!$D$4:$F$48,3,FALSE)="solar",IF(G6006="PV","solar PV","solar thermal"),IF(VLOOKUP(H6006,'Cross-Page Data'!$D$4:$F$48,3,FALSE)="wind",VLOOKUP(G6006,'Cross-Page Data'!$I$4:$J$19,2,FALSE),IF(VLOOKUP(H6006,'Cross-Page Data'!$D$4:$F$48,3,FALSE)="hydro",VLOOKUP(G6006,'Cross-Page Data'!$I$4:$J$19,2,FALSE),VLOOKUP(H6006,'Cross-Page Data'!$D$4:$F$48,3,FALSE)))))</f>
        <v/>
      </c>
      <c r="M6006" s="120">
        <f>IF(AND($P$2=FALSE,OR(F6006="Commercial NAICS Cogen",F6006="Industrial NAICS Cogen",F6006="NAICS-22 Cogen")),FALSE,IF(AND($P$3=FALSE,OR(F6006="Commercial NAICS Cogen",F6006="Commercial NAICS Non-Cogen",F6006="Industrial NAICS Cogen", F6006="industrial NAICS non-Cogen")),FALSE, TRUE))</f>
        <v/>
      </c>
    </row>
    <row r="6007">
      <c r="A6007" s="129" t="n">
        <v>99999</v>
      </c>
      <c r="B6007" s="130" t="inlineStr">
        <is>
          <t>State-Fuel Level Increment</t>
        </is>
      </c>
      <c r="C6007" s="130" t="inlineStr">
        <is>
          <t>State-Fuel Level Increment</t>
        </is>
      </c>
      <c r="D6007" s="129" t="n">
        <v>99999</v>
      </c>
      <c r="E6007" s="130" t="inlineStr">
        <is>
          <t>IL</t>
        </is>
      </c>
      <c r="F6007" s="130" t="inlineStr">
        <is>
          <t>NAICS-22 Non-Cogen</t>
        </is>
      </c>
      <c r="G6007" s="130" t="inlineStr">
        <is>
          <t>IC</t>
        </is>
      </c>
      <c r="H6007" s="130" t="inlineStr">
        <is>
          <t>NG</t>
        </is>
      </c>
      <c r="I6007" s="130" t="inlineStr">
        <is>
          <t>NG</t>
        </is>
      </c>
      <c r="J6007" s="131" t="n">
        <v>20083.349</v>
      </c>
      <c r="K6007" s="129" t="n">
        <v>2020</v>
      </c>
      <c r="L6007" s="120">
        <f>IF(VLOOKUP(H6007,'Cross-Page Data'!$D$4:$F$48,3,FALSE)="natural gas",VLOOKUP(G6007,'Cross-Page Data'!$I$4:$J$19,2,FALSE),IF(VLOOKUP(H6007,'Cross-Page Data'!$D$4:$F$48,3,FALSE)="solar",IF(G6007="PV","solar PV","solar thermal"),IF(VLOOKUP(H6007,'Cross-Page Data'!$D$4:$F$48,3,FALSE)="wind",VLOOKUP(G6007,'Cross-Page Data'!$I$4:$J$19,2,FALSE),IF(VLOOKUP(H6007,'Cross-Page Data'!$D$4:$F$48,3,FALSE)="hydro",VLOOKUP(G6007,'Cross-Page Data'!$I$4:$J$19,2,FALSE),VLOOKUP(H6007,'Cross-Page Data'!$D$4:$F$48,3,FALSE)))))</f>
        <v/>
      </c>
      <c r="M6007" s="120">
        <f>IF(AND($P$2=FALSE,OR(F6007="Commercial NAICS Cogen",F6007="Industrial NAICS Cogen",F6007="NAICS-22 Cogen")),FALSE,IF(AND($P$3=FALSE,OR(F6007="Commercial NAICS Cogen",F6007="Commercial NAICS Non-Cogen",F6007="Industrial NAICS Cogen", F6007="industrial NAICS non-Cogen")),FALSE, TRUE))</f>
        <v/>
      </c>
    </row>
    <row r="6008">
      <c r="A6008" s="129" t="n">
        <v>99999</v>
      </c>
      <c r="B6008" s="130" t="inlineStr">
        <is>
          <t>State-Fuel Level Increment</t>
        </is>
      </c>
      <c r="C6008" s="130" t="inlineStr">
        <is>
          <t>State-Fuel Level Increment</t>
        </is>
      </c>
      <c r="D6008" s="129" t="n">
        <v>99999</v>
      </c>
      <c r="E6008" s="130" t="inlineStr">
        <is>
          <t>IL</t>
        </is>
      </c>
      <c r="F6008" s="130" t="inlineStr">
        <is>
          <t>NAICS-22 Cogen</t>
        </is>
      </c>
      <c r="G6008" s="130" t="inlineStr">
        <is>
          <t>IC</t>
        </is>
      </c>
      <c r="H6008" s="130" t="inlineStr">
        <is>
          <t>NG</t>
        </is>
      </c>
      <c r="I6008" s="130" t="inlineStr">
        <is>
          <t>NG</t>
        </is>
      </c>
      <c r="J6008" s="131" t="n">
        <v>639.4349999999999</v>
      </c>
      <c r="K6008" s="129" t="n">
        <v>2020</v>
      </c>
      <c r="L6008" s="120">
        <f>IF(VLOOKUP(H6008,'Cross-Page Data'!$D$4:$F$48,3,FALSE)="natural gas",VLOOKUP(G6008,'Cross-Page Data'!$I$4:$J$19,2,FALSE),IF(VLOOKUP(H6008,'Cross-Page Data'!$D$4:$F$48,3,FALSE)="solar",IF(G6008="PV","solar PV","solar thermal"),IF(VLOOKUP(H6008,'Cross-Page Data'!$D$4:$F$48,3,FALSE)="wind",VLOOKUP(G6008,'Cross-Page Data'!$I$4:$J$19,2,FALSE),IF(VLOOKUP(H6008,'Cross-Page Data'!$D$4:$F$48,3,FALSE)="hydro",VLOOKUP(G6008,'Cross-Page Data'!$I$4:$J$19,2,FALSE),VLOOKUP(H6008,'Cross-Page Data'!$D$4:$F$48,3,FALSE)))))</f>
        <v/>
      </c>
      <c r="M6008" s="120">
        <f>IF(AND($P$2=FALSE,OR(F6008="Commercial NAICS Cogen",F6008="Industrial NAICS Cogen",F6008="NAICS-22 Cogen")),FALSE,IF(AND($P$3=FALSE,OR(F6008="Commercial NAICS Cogen",F6008="Commercial NAICS Non-Cogen",F6008="Industrial NAICS Cogen", F6008="industrial NAICS non-Cogen")),FALSE, TRUE))</f>
        <v/>
      </c>
    </row>
    <row r="6009">
      <c r="A6009" s="129" t="n">
        <v>99999</v>
      </c>
      <c r="B6009" s="130" t="inlineStr">
        <is>
          <t>State-Fuel Level Increment</t>
        </is>
      </c>
      <c r="C6009" s="130" t="inlineStr">
        <is>
          <t>State-Fuel Level Increment</t>
        </is>
      </c>
      <c r="D6009" s="129" t="n">
        <v>99999</v>
      </c>
      <c r="E6009" s="130" t="inlineStr">
        <is>
          <t>IL</t>
        </is>
      </c>
      <c r="F6009" s="130" t="inlineStr">
        <is>
          <t>Commercial NAICS Non-Cogen</t>
        </is>
      </c>
      <c r="G6009" s="130" t="inlineStr">
        <is>
          <t>IC</t>
        </is>
      </c>
      <c r="H6009" s="130" t="inlineStr">
        <is>
          <t>NG</t>
        </is>
      </c>
      <c r="I6009" s="130" t="inlineStr">
        <is>
          <t>NG</t>
        </is>
      </c>
      <c r="J6009" s="131" t="n">
        <v>219.305</v>
      </c>
      <c r="K6009" s="129" t="n">
        <v>2020</v>
      </c>
      <c r="L6009" s="120">
        <f>IF(VLOOKUP(H6009,'Cross-Page Data'!$D$4:$F$48,3,FALSE)="natural gas",VLOOKUP(G6009,'Cross-Page Data'!$I$4:$J$19,2,FALSE),IF(VLOOKUP(H6009,'Cross-Page Data'!$D$4:$F$48,3,FALSE)="solar",IF(G6009="PV","solar PV","solar thermal"),IF(VLOOKUP(H6009,'Cross-Page Data'!$D$4:$F$48,3,FALSE)="wind",VLOOKUP(G6009,'Cross-Page Data'!$I$4:$J$19,2,FALSE),IF(VLOOKUP(H6009,'Cross-Page Data'!$D$4:$F$48,3,FALSE)="hydro",VLOOKUP(G6009,'Cross-Page Data'!$I$4:$J$19,2,FALSE),VLOOKUP(H6009,'Cross-Page Data'!$D$4:$F$48,3,FALSE)))))</f>
        <v/>
      </c>
      <c r="M6009" s="120">
        <f>IF(AND($P$2=FALSE,OR(F6009="Commercial NAICS Cogen",F6009="Industrial NAICS Cogen",F6009="NAICS-22 Cogen")),FALSE,IF(AND($P$3=FALSE,OR(F6009="Commercial NAICS Cogen",F6009="Commercial NAICS Non-Cogen",F6009="Industrial NAICS Cogen", F6009="industrial NAICS non-Cogen")),FALSE, TRUE))</f>
        <v/>
      </c>
    </row>
    <row r="6010">
      <c r="A6010" s="129" t="n">
        <v>99999</v>
      </c>
      <c r="B6010" s="130" t="inlineStr">
        <is>
          <t>State-Fuel Level Increment</t>
        </is>
      </c>
      <c r="C6010" s="130" t="inlineStr">
        <is>
          <t>State-Fuel Level Increment</t>
        </is>
      </c>
      <c r="D6010" s="129" t="n">
        <v>99999</v>
      </c>
      <c r="E6010" s="130" t="inlineStr">
        <is>
          <t>IL</t>
        </is>
      </c>
      <c r="F6010" s="130" t="inlineStr">
        <is>
          <t>Commercial NAICS Cogen</t>
        </is>
      </c>
      <c r="G6010" s="130" t="inlineStr">
        <is>
          <t>IC</t>
        </is>
      </c>
      <c r="H6010" s="130" t="inlineStr">
        <is>
          <t>NG</t>
        </is>
      </c>
      <c r="I6010" s="130" t="inlineStr">
        <is>
          <t>NG</t>
        </is>
      </c>
      <c r="J6010" s="131" t="n">
        <v>612.482</v>
      </c>
      <c r="K6010" s="129" t="n">
        <v>2020</v>
      </c>
      <c r="L6010" s="120">
        <f>IF(VLOOKUP(H6010,'Cross-Page Data'!$D$4:$F$48,3,FALSE)="natural gas",VLOOKUP(G6010,'Cross-Page Data'!$I$4:$J$19,2,FALSE),IF(VLOOKUP(H6010,'Cross-Page Data'!$D$4:$F$48,3,FALSE)="solar",IF(G6010="PV","solar PV","solar thermal"),IF(VLOOKUP(H6010,'Cross-Page Data'!$D$4:$F$48,3,FALSE)="wind",VLOOKUP(G6010,'Cross-Page Data'!$I$4:$J$19,2,FALSE),IF(VLOOKUP(H6010,'Cross-Page Data'!$D$4:$F$48,3,FALSE)="hydro",VLOOKUP(G6010,'Cross-Page Data'!$I$4:$J$19,2,FALSE),VLOOKUP(H6010,'Cross-Page Data'!$D$4:$F$48,3,FALSE)))))</f>
        <v/>
      </c>
      <c r="M6010" s="120">
        <f>IF(AND($P$2=FALSE,OR(F6010="Commercial NAICS Cogen",F6010="Industrial NAICS Cogen",F6010="NAICS-22 Cogen")),FALSE,IF(AND($P$3=FALSE,OR(F6010="Commercial NAICS Cogen",F6010="Commercial NAICS Non-Cogen",F6010="Industrial NAICS Cogen", F6010="industrial NAICS non-Cogen")),FALSE, TRUE))</f>
        <v/>
      </c>
    </row>
    <row r="6011">
      <c r="A6011" s="129" t="n">
        <v>99999</v>
      </c>
      <c r="B6011" s="130" t="inlineStr">
        <is>
          <t>State-Fuel Level Increment</t>
        </is>
      </c>
      <c r="C6011" s="130" t="inlineStr">
        <is>
          <t>State-Fuel Level Increment</t>
        </is>
      </c>
      <c r="D6011" s="129" t="n">
        <v>99999</v>
      </c>
      <c r="E6011" s="130" t="inlineStr">
        <is>
          <t>IL</t>
        </is>
      </c>
      <c r="F6011" s="130" t="inlineStr">
        <is>
          <t>Industrial NAICS Non-Cogen</t>
        </is>
      </c>
      <c r="G6011" s="130" t="inlineStr">
        <is>
          <t>IC</t>
        </is>
      </c>
      <c r="H6011" s="130" t="inlineStr">
        <is>
          <t>NG</t>
        </is>
      </c>
      <c r="I6011" s="130" t="inlineStr">
        <is>
          <t>NG</t>
        </is>
      </c>
      <c r="J6011" s="131" t="n">
        <v>346.117</v>
      </c>
      <c r="K6011" s="129" t="n">
        <v>2020</v>
      </c>
      <c r="L6011" s="120">
        <f>IF(VLOOKUP(H6011,'Cross-Page Data'!$D$4:$F$48,3,FALSE)="natural gas",VLOOKUP(G6011,'Cross-Page Data'!$I$4:$J$19,2,FALSE),IF(VLOOKUP(H6011,'Cross-Page Data'!$D$4:$F$48,3,FALSE)="solar",IF(G6011="PV","solar PV","solar thermal"),IF(VLOOKUP(H6011,'Cross-Page Data'!$D$4:$F$48,3,FALSE)="wind",VLOOKUP(G6011,'Cross-Page Data'!$I$4:$J$19,2,FALSE),IF(VLOOKUP(H6011,'Cross-Page Data'!$D$4:$F$48,3,FALSE)="hydro",VLOOKUP(G6011,'Cross-Page Data'!$I$4:$J$19,2,FALSE),VLOOKUP(H6011,'Cross-Page Data'!$D$4:$F$48,3,FALSE)))))</f>
        <v/>
      </c>
      <c r="M6011" s="120">
        <f>IF(AND($P$2=FALSE,OR(F6011="Commercial NAICS Cogen",F6011="Industrial NAICS Cogen",F6011="NAICS-22 Cogen")),FALSE,IF(AND($P$3=FALSE,OR(F6011="Commercial NAICS Cogen",F6011="Commercial NAICS Non-Cogen",F6011="Industrial NAICS Cogen", F6011="industrial NAICS non-Cogen")),FALSE, TRUE))</f>
        <v/>
      </c>
    </row>
    <row r="6012">
      <c r="A6012" s="129" t="n">
        <v>99999</v>
      </c>
      <c r="B6012" s="130" t="inlineStr">
        <is>
          <t>State-Fuel Level Increment</t>
        </is>
      </c>
      <c r="C6012" s="130" t="inlineStr">
        <is>
          <t>State-Fuel Level Increment</t>
        </is>
      </c>
      <c r="D6012" s="129" t="n">
        <v>99999</v>
      </c>
      <c r="E6012" s="130" t="inlineStr">
        <is>
          <t>IN</t>
        </is>
      </c>
      <c r="F6012" s="130" t="inlineStr">
        <is>
          <t>Electric Utility</t>
        </is>
      </c>
      <c r="G6012" s="130" t="inlineStr">
        <is>
          <t>IC</t>
        </is>
      </c>
      <c r="H6012" s="130" t="inlineStr">
        <is>
          <t>NG</t>
        </is>
      </c>
      <c r="I6012" s="130" t="inlineStr">
        <is>
          <t>NG</t>
        </is>
      </c>
      <c r="J6012" s="131" t="n">
        <v>7767.051</v>
      </c>
      <c r="K6012" s="129" t="n">
        <v>2020</v>
      </c>
      <c r="L6012" s="120">
        <f>IF(VLOOKUP(H6012,'Cross-Page Data'!$D$4:$F$48,3,FALSE)="natural gas",VLOOKUP(G6012,'Cross-Page Data'!$I$4:$J$19,2,FALSE),IF(VLOOKUP(H6012,'Cross-Page Data'!$D$4:$F$48,3,FALSE)="solar",IF(G6012="PV","solar PV","solar thermal"),IF(VLOOKUP(H6012,'Cross-Page Data'!$D$4:$F$48,3,FALSE)="wind",VLOOKUP(G6012,'Cross-Page Data'!$I$4:$J$19,2,FALSE),IF(VLOOKUP(H6012,'Cross-Page Data'!$D$4:$F$48,3,FALSE)="hydro",VLOOKUP(G6012,'Cross-Page Data'!$I$4:$J$19,2,FALSE),VLOOKUP(H6012,'Cross-Page Data'!$D$4:$F$48,3,FALSE)))))</f>
        <v/>
      </c>
      <c r="M6012" s="120">
        <f>IF(AND($P$2=FALSE,OR(F6012="Commercial NAICS Cogen",F6012="Industrial NAICS Cogen",F6012="NAICS-22 Cogen")),FALSE,IF(AND($P$3=FALSE,OR(F6012="Commercial NAICS Cogen",F6012="Commercial NAICS Non-Cogen",F6012="Industrial NAICS Cogen", F6012="industrial NAICS non-Cogen")),FALSE, TRUE))</f>
        <v/>
      </c>
    </row>
    <row r="6013">
      <c r="A6013" s="129" t="n">
        <v>99999</v>
      </c>
      <c r="B6013" s="130" t="inlineStr">
        <is>
          <t>State-Fuel Level Increment</t>
        </is>
      </c>
      <c r="C6013" s="130" t="inlineStr">
        <is>
          <t>State-Fuel Level Increment</t>
        </is>
      </c>
      <c r="D6013" s="129" t="n">
        <v>99999</v>
      </c>
      <c r="E6013" s="130" t="inlineStr">
        <is>
          <t>IN</t>
        </is>
      </c>
      <c r="F6013" s="130" t="inlineStr">
        <is>
          <t>Industrial NAICS Non-Cogen</t>
        </is>
      </c>
      <c r="G6013" s="130" t="inlineStr">
        <is>
          <t>IC</t>
        </is>
      </c>
      <c r="H6013" s="130" t="inlineStr">
        <is>
          <t>NG</t>
        </is>
      </c>
      <c r="I6013" s="130" t="inlineStr">
        <is>
          <t>NG</t>
        </is>
      </c>
      <c r="J6013" s="131" t="n">
        <v>12530.985</v>
      </c>
      <c r="K6013" s="129" t="n">
        <v>2020</v>
      </c>
      <c r="L6013" s="120">
        <f>IF(VLOOKUP(H6013,'Cross-Page Data'!$D$4:$F$48,3,FALSE)="natural gas",VLOOKUP(G6013,'Cross-Page Data'!$I$4:$J$19,2,FALSE),IF(VLOOKUP(H6013,'Cross-Page Data'!$D$4:$F$48,3,FALSE)="solar",IF(G6013="PV","solar PV","solar thermal"),IF(VLOOKUP(H6013,'Cross-Page Data'!$D$4:$F$48,3,FALSE)="wind",VLOOKUP(G6013,'Cross-Page Data'!$I$4:$J$19,2,FALSE),IF(VLOOKUP(H6013,'Cross-Page Data'!$D$4:$F$48,3,FALSE)="hydro",VLOOKUP(G6013,'Cross-Page Data'!$I$4:$J$19,2,FALSE),VLOOKUP(H6013,'Cross-Page Data'!$D$4:$F$48,3,FALSE)))))</f>
        <v/>
      </c>
      <c r="M6013" s="120">
        <f>IF(AND($P$2=FALSE,OR(F6013="Commercial NAICS Cogen",F6013="Industrial NAICS Cogen",F6013="NAICS-22 Cogen")),FALSE,IF(AND($P$3=FALSE,OR(F6013="Commercial NAICS Cogen",F6013="Commercial NAICS Non-Cogen",F6013="Industrial NAICS Cogen", F6013="industrial NAICS non-Cogen")),FALSE, TRUE))</f>
        <v/>
      </c>
    </row>
    <row r="6014">
      <c r="A6014" s="129" t="n">
        <v>99999</v>
      </c>
      <c r="B6014" s="130" t="inlineStr">
        <is>
          <t>State-Fuel Level Increment</t>
        </is>
      </c>
      <c r="C6014" s="130" t="inlineStr">
        <is>
          <t>State-Fuel Level Increment</t>
        </is>
      </c>
      <c r="D6014" s="129" t="n">
        <v>99999</v>
      </c>
      <c r="E6014" s="130" t="inlineStr">
        <is>
          <t>KS</t>
        </is>
      </c>
      <c r="F6014" s="130" t="inlineStr">
        <is>
          <t>Electric Utility</t>
        </is>
      </c>
      <c r="G6014" s="130" t="inlineStr">
        <is>
          <t>IC</t>
        </is>
      </c>
      <c r="H6014" s="130" t="inlineStr">
        <is>
          <t>NG</t>
        </is>
      </c>
      <c r="I6014" s="130" t="inlineStr">
        <is>
          <t>NG</t>
        </is>
      </c>
      <c r="J6014" s="131" t="n">
        <v>209257.48</v>
      </c>
      <c r="K6014" s="129" t="n">
        <v>2020</v>
      </c>
      <c r="L6014" s="120">
        <f>IF(VLOOKUP(H6014,'Cross-Page Data'!$D$4:$F$48,3,FALSE)="natural gas",VLOOKUP(G6014,'Cross-Page Data'!$I$4:$J$19,2,FALSE),IF(VLOOKUP(H6014,'Cross-Page Data'!$D$4:$F$48,3,FALSE)="solar",IF(G6014="PV","solar PV","solar thermal"),IF(VLOOKUP(H6014,'Cross-Page Data'!$D$4:$F$48,3,FALSE)="wind",VLOOKUP(G6014,'Cross-Page Data'!$I$4:$J$19,2,FALSE),IF(VLOOKUP(H6014,'Cross-Page Data'!$D$4:$F$48,3,FALSE)="hydro",VLOOKUP(G6014,'Cross-Page Data'!$I$4:$J$19,2,FALSE),VLOOKUP(H6014,'Cross-Page Data'!$D$4:$F$48,3,FALSE)))))</f>
        <v/>
      </c>
      <c r="M6014" s="120">
        <f>IF(AND($P$2=FALSE,OR(F6014="Commercial NAICS Cogen",F6014="Industrial NAICS Cogen",F6014="NAICS-22 Cogen")),FALSE,IF(AND($P$3=FALSE,OR(F6014="Commercial NAICS Cogen",F6014="Commercial NAICS Non-Cogen",F6014="Industrial NAICS Cogen", F6014="industrial NAICS non-Cogen")),FALSE, TRUE))</f>
        <v/>
      </c>
    </row>
    <row r="6015">
      <c r="A6015" s="129" t="n">
        <v>99999</v>
      </c>
      <c r="B6015" s="130" t="inlineStr">
        <is>
          <t>State-Fuel Level Increment</t>
        </is>
      </c>
      <c r="C6015" s="130" t="inlineStr">
        <is>
          <t>State-Fuel Level Increment</t>
        </is>
      </c>
      <c r="D6015" s="129" t="n">
        <v>99999</v>
      </c>
      <c r="E6015" s="130" t="inlineStr">
        <is>
          <t>KS</t>
        </is>
      </c>
      <c r="F6015" s="130" t="inlineStr">
        <is>
          <t>Electric Utility</t>
        </is>
      </c>
      <c r="G6015" s="130" t="inlineStr">
        <is>
          <t>IC</t>
        </is>
      </c>
      <c r="H6015" s="130" t="inlineStr">
        <is>
          <t>NG</t>
        </is>
      </c>
      <c r="I6015" s="130" t="inlineStr">
        <is>
          <t>NG</t>
        </is>
      </c>
      <c r="J6015" s="131" t="n">
        <v>198</v>
      </c>
      <c r="K6015" s="129" t="n">
        <v>2020</v>
      </c>
      <c r="L6015" s="120">
        <f>IF(VLOOKUP(H6015,'Cross-Page Data'!$D$4:$F$48,3,FALSE)="natural gas",VLOOKUP(G6015,'Cross-Page Data'!$I$4:$J$19,2,FALSE),IF(VLOOKUP(H6015,'Cross-Page Data'!$D$4:$F$48,3,FALSE)="solar",IF(G6015="PV","solar PV","solar thermal"),IF(VLOOKUP(H6015,'Cross-Page Data'!$D$4:$F$48,3,FALSE)="wind",VLOOKUP(G6015,'Cross-Page Data'!$I$4:$J$19,2,FALSE),IF(VLOOKUP(H6015,'Cross-Page Data'!$D$4:$F$48,3,FALSE)="hydro",VLOOKUP(G6015,'Cross-Page Data'!$I$4:$J$19,2,FALSE),VLOOKUP(H6015,'Cross-Page Data'!$D$4:$F$48,3,FALSE)))))</f>
        <v/>
      </c>
      <c r="M6015" s="120">
        <f>IF(AND($P$2=FALSE,OR(F6015="Commercial NAICS Cogen",F6015="Industrial NAICS Cogen",F6015="NAICS-22 Cogen")),FALSE,IF(AND($P$3=FALSE,OR(F6015="Commercial NAICS Cogen",F6015="Commercial NAICS Non-Cogen",F6015="Industrial NAICS Cogen", F6015="industrial NAICS non-Cogen")),FALSE, TRUE))</f>
        <v/>
      </c>
    </row>
    <row r="6016">
      <c r="A6016" s="129" t="n">
        <v>99999</v>
      </c>
      <c r="B6016" s="130" t="inlineStr">
        <is>
          <t>State-Fuel Level Increment</t>
        </is>
      </c>
      <c r="C6016" s="130" t="inlineStr">
        <is>
          <t>State-Fuel Level Increment</t>
        </is>
      </c>
      <c r="D6016" s="129" t="n">
        <v>99999</v>
      </c>
      <c r="E6016" s="130" t="inlineStr">
        <is>
          <t>LA</t>
        </is>
      </c>
      <c r="F6016" s="130" t="inlineStr">
        <is>
          <t>Electric Utility</t>
        </is>
      </c>
      <c r="G6016" s="130" t="inlineStr">
        <is>
          <t>IC</t>
        </is>
      </c>
      <c r="H6016" s="130" t="inlineStr">
        <is>
          <t>NG</t>
        </is>
      </c>
      <c r="I6016" s="130" t="inlineStr">
        <is>
          <t>NG</t>
        </is>
      </c>
      <c r="J6016" s="131" t="n">
        <v>48877.455</v>
      </c>
      <c r="K6016" s="129" t="n">
        <v>2020</v>
      </c>
      <c r="L6016" s="120">
        <f>IF(VLOOKUP(H6016,'Cross-Page Data'!$D$4:$F$48,3,FALSE)="natural gas",VLOOKUP(G6016,'Cross-Page Data'!$I$4:$J$19,2,FALSE),IF(VLOOKUP(H6016,'Cross-Page Data'!$D$4:$F$48,3,FALSE)="solar",IF(G6016="PV","solar PV","solar thermal"),IF(VLOOKUP(H6016,'Cross-Page Data'!$D$4:$F$48,3,FALSE)="wind",VLOOKUP(G6016,'Cross-Page Data'!$I$4:$J$19,2,FALSE),IF(VLOOKUP(H6016,'Cross-Page Data'!$D$4:$F$48,3,FALSE)="hydro",VLOOKUP(G6016,'Cross-Page Data'!$I$4:$J$19,2,FALSE),VLOOKUP(H6016,'Cross-Page Data'!$D$4:$F$48,3,FALSE)))))</f>
        <v/>
      </c>
      <c r="M6016" s="120">
        <f>IF(AND($P$2=FALSE,OR(F6016="Commercial NAICS Cogen",F6016="Industrial NAICS Cogen",F6016="NAICS-22 Cogen")),FALSE,IF(AND($P$3=FALSE,OR(F6016="Commercial NAICS Cogen",F6016="Commercial NAICS Non-Cogen",F6016="Industrial NAICS Cogen", F6016="industrial NAICS non-Cogen")),FALSE, TRUE))</f>
        <v/>
      </c>
    </row>
    <row r="6017">
      <c r="A6017" s="129" t="n">
        <v>99999</v>
      </c>
      <c r="B6017" s="130" t="inlineStr">
        <is>
          <t>State-Fuel Level Increment</t>
        </is>
      </c>
      <c r="C6017" s="130" t="inlineStr">
        <is>
          <t>State-Fuel Level Increment</t>
        </is>
      </c>
      <c r="D6017" s="129" t="n">
        <v>99999</v>
      </c>
      <c r="E6017" s="130" t="inlineStr">
        <is>
          <t>LA</t>
        </is>
      </c>
      <c r="F6017" s="130" t="inlineStr">
        <is>
          <t>Industrial NAICS Non-Cogen</t>
        </is>
      </c>
      <c r="G6017" s="130" t="inlineStr">
        <is>
          <t>IC</t>
        </is>
      </c>
      <c r="H6017" s="130" t="inlineStr">
        <is>
          <t>NG</t>
        </is>
      </c>
      <c r="I6017" s="130" t="inlineStr">
        <is>
          <t>NG</t>
        </is>
      </c>
      <c r="J6017" s="131" t="n">
        <v>8840.891</v>
      </c>
      <c r="K6017" s="129" t="n">
        <v>2020</v>
      </c>
      <c r="L6017" s="120">
        <f>IF(VLOOKUP(H6017,'Cross-Page Data'!$D$4:$F$48,3,FALSE)="natural gas",VLOOKUP(G6017,'Cross-Page Data'!$I$4:$J$19,2,FALSE),IF(VLOOKUP(H6017,'Cross-Page Data'!$D$4:$F$48,3,FALSE)="solar",IF(G6017="PV","solar PV","solar thermal"),IF(VLOOKUP(H6017,'Cross-Page Data'!$D$4:$F$48,3,FALSE)="wind",VLOOKUP(G6017,'Cross-Page Data'!$I$4:$J$19,2,FALSE),IF(VLOOKUP(H6017,'Cross-Page Data'!$D$4:$F$48,3,FALSE)="hydro",VLOOKUP(G6017,'Cross-Page Data'!$I$4:$J$19,2,FALSE),VLOOKUP(H6017,'Cross-Page Data'!$D$4:$F$48,3,FALSE)))))</f>
        <v/>
      </c>
      <c r="M6017" s="120">
        <f>IF(AND($P$2=FALSE,OR(F6017="Commercial NAICS Cogen",F6017="Industrial NAICS Cogen",F6017="NAICS-22 Cogen")),FALSE,IF(AND($P$3=FALSE,OR(F6017="Commercial NAICS Cogen",F6017="Commercial NAICS Non-Cogen",F6017="Industrial NAICS Cogen", F6017="industrial NAICS non-Cogen")),FALSE, TRUE))</f>
        <v/>
      </c>
    </row>
    <row r="6018">
      <c r="A6018" s="129" t="n">
        <v>99999</v>
      </c>
      <c r="B6018" s="130" t="inlineStr">
        <is>
          <t>State-Fuel Level Increment</t>
        </is>
      </c>
      <c r="C6018" s="130" t="inlineStr">
        <is>
          <t>State-Fuel Level Increment</t>
        </is>
      </c>
      <c r="D6018" s="129" t="n">
        <v>99999</v>
      </c>
      <c r="E6018" s="130" t="inlineStr">
        <is>
          <t>MA</t>
        </is>
      </c>
      <c r="F6018" s="130" t="inlineStr">
        <is>
          <t>Electric Utility</t>
        </is>
      </c>
      <c r="G6018" s="130" t="inlineStr">
        <is>
          <t>IC</t>
        </is>
      </c>
      <c r="H6018" s="130" t="inlineStr">
        <is>
          <t>NG</t>
        </is>
      </c>
      <c r="I6018" s="130" t="inlineStr">
        <is>
          <t>NG</t>
        </is>
      </c>
      <c r="J6018" s="131" t="n">
        <v>4800.61</v>
      </c>
      <c r="K6018" s="129" t="n">
        <v>2020</v>
      </c>
      <c r="L6018" s="120">
        <f>IF(VLOOKUP(H6018,'Cross-Page Data'!$D$4:$F$48,3,FALSE)="natural gas",VLOOKUP(G6018,'Cross-Page Data'!$I$4:$J$19,2,FALSE),IF(VLOOKUP(H6018,'Cross-Page Data'!$D$4:$F$48,3,FALSE)="solar",IF(G6018="PV","solar PV","solar thermal"),IF(VLOOKUP(H6018,'Cross-Page Data'!$D$4:$F$48,3,FALSE)="wind",VLOOKUP(G6018,'Cross-Page Data'!$I$4:$J$19,2,FALSE),IF(VLOOKUP(H6018,'Cross-Page Data'!$D$4:$F$48,3,FALSE)="hydro",VLOOKUP(G6018,'Cross-Page Data'!$I$4:$J$19,2,FALSE),VLOOKUP(H6018,'Cross-Page Data'!$D$4:$F$48,3,FALSE)))))</f>
        <v/>
      </c>
      <c r="M6018" s="120">
        <f>IF(AND($P$2=FALSE,OR(F6018="Commercial NAICS Cogen",F6018="Industrial NAICS Cogen",F6018="NAICS-22 Cogen")),FALSE,IF(AND($P$3=FALSE,OR(F6018="Commercial NAICS Cogen",F6018="Commercial NAICS Non-Cogen",F6018="Industrial NAICS Cogen", F6018="industrial NAICS non-Cogen")),FALSE, TRUE))</f>
        <v/>
      </c>
    </row>
    <row r="6019">
      <c r="A6019" s="129" t="n">
        <v>99999</v>
      </c>
      <c r="B6019" s="130" t="inlineStr">
        <is>
          <t>State-Fuel Level Increment</t>
        </is>
      </c>
      <c r="C6019" s="130" t="inlineStr">
        <is>
          <t>State-Fuel Level Increment</t>
        </is>
      </c>
      <c r="D6019" s="129" t="n">
        <v>99999</v>
      </c>
      <c r="E6019" s="130" t="inlineStr">
        <is>
          <t>MA</t>
        </is>
      </c>
      <c r="F6019" s="130" t="inlineStr">
        <is>
          <t>Commercial NAICS Cogen</t>
        </is>
      </c>
      <c r="G6019" s="130" t="inlineStr">
        <is>
          <t>IC</t>
        </is>
      </c>
      <c r="H6019" s="130" t="inlineStr">
        <is>
          <t>NG</t>
        </is>
      </c>
      <c r="I6019" s="130" t="inlineStr">
        <is>
          <t>NG</t>
        </is>
      </c>
      <c r="J6019" s="131" t="n">
        <v>34842.215</v>
      </c>
      <c r="K6019" s="129" t="n">
        <v>2020</v>
      </c>
      <c r="L6019" s="120">
        <f>IF(VLOOKUP(H6019,'Cross-Page Data'!$D$4:$F$48,3,FALSE)="natural gas",VLOOKUP(G6019,'Cross-Page Data'!$I$4:$J$19,2,FALSE),IF(VLOOKUP(H6019,'Cross-Page Data'!$D$4:$F$48,3,FALSE)="solar",IF(G6019="PV","solar PV","solar thermal"),IF(VLOOKUP(H6019,'Cross-Page Data'!$D$4:$F$48,3,FALSE)="wind",VLOOKUP(G6019,'Cross-Page Data'!$I$4:$J$19,2,FALSE),IF(VLOOKUP(H6019,'Cross-Page Data'!$D$4:$F$48,3,FALSE)="hydro",VLOOKUP(G6019,'Cross-Page Data'!$I$4:$J$19,2,FALSE),VLOOKUP(H6019,'Cross-Page Data'!$D$4:$F$48,3,FALSE)))))</f>
        <v/>
      </c>
      <c r="M6019" s="120">
        <f>IF(AND($P$2=FALSE,OR(F6019="Commercial NAICS Cogen",F6019="Industrial NAICS Cogen",F6019="NAICS-22 Cogen")),FALSE,IF(AND($P$3=FALSE,OR(F6019="Commercial NAICS Cogen",F6019="Commercial NAICS Non-Cogen",F6019="Industrial NAICS Cogen", F6019="industrial NAICS non-Cogen")),FALSE, TRUE))</f>
        <v/>
      </c>
    </row>
    <row r="6020">
      <c r="A6020" s="129" t="n">
        <v>99999</v>
      </c>
      <c r="B6020" s="130" t="inlineStr">
        <is>
          <t>State-Fuel Level Increment</t>
        </is>
      </c>
      <c r="C6020" s="130" t="inlineStr">
        <is>
          <t>State-Fuel Level Increment</t>
        </is>
      </c>
      <c r="D6020" s="129" t="n">
        <v>99999</v>
      </c>
      <c r="E6020" s="130" t="inlineStr">
        <is>
          <t>MD</t>
        </is>
      </c>
      <c r="F6020" s="130" t="inlineStr">
        <is>
          <t>Commercial NAICS Cogen</t>
        </is>
      </c>
      <c r="G6020" s="130" t="inlineStr">
        <is>
          <t>IC</t>
        </is>
      </c>
      <c r="H6020" s="130" t="inlineStr">
        <is>
          <t>NG</t>
        </is>
      </c>
      <c r="I6020" s="130" t="inlineStr">
        <is>
          <t>NG</t>
        </is>
      </c>
      <c r="J6020" s="131" t="n">
        <v>0</v>
      </c>
      <c r="K6020" s="129" t="n">
        <v>2020</v>
      </c>
      <c r="L6020" s="120">
        <f>IF(VLOOKUP(H6020,'Cross-Page Data'!$D$4:$F$48,3,FALSE)="natural gas",VLOOKUP(G6020,'Cross-Page Data'!$I$4:$J$19,2,FALSE),IF(VLOOKUP(H6020,'Cross-Page Data'!$D$4:$F$48,3,FALSE)="solar",IF(G6020="PV","solar PV","solar thermal"),IF(VLOOKUP(H6020,'Cross-Page Data'!$D$4:$F$48,3,FALSE)="wind",VLOOKUP(G6020,'Cross-Page Data'!$I$4:$J$19,2,FALSE),IF(VLOOKUP(H6020,'Cross-Page Data'!$D$4:$F$48,3,FALSE)="hydro",VLOOKUP(G6020,'Cross-Page Data'!$I$4:$J$19,2,FALSE),VLOOKUP(H6020,'Cross-Page Data'!$D$4:$F$48,3,FALSE)))))</f>
        <v/>
      </c>
      <c r="M6020" s="120">
        <f>IF(AND($P$2=FALSE,OR(F6020="Commercial NAICS Cogen",F6020="Industrial NAICS Cogen",F6020="NAICS-22 Cogen")),FALSE,IF(AND($P$3=FALSE,OR(F6020="Commercial NAICS Cogen",F6020="Commercial NAICS Non-Cogen",F6020="Industrial NAICS Cogen", F6020="industrial NAICS non-Cogen")),FALSE, TRUE))</f>
        <v/>
      </c>
    </row>
    <row r="6021">
      <c r="A6021" s="129" t="n">
        <v>99999</v>
      </c>
      <c r="B6021" s="130" t="inlineStr">
        <is>
          <t>State-Fuel Level Increment</t>
        </is>
      </c>
      <c r="C6021" s="130" t="inlineStr">
        <is>
          <t>State-Fuel Level Increment</t>
        </is>
      </c>
      <c r="D6021" s="129" t="n">
        <v>99999</v>
      </c>
      <c r="E6021" s="130" t="inlineStr">
        <is>
          <t>MI</t>
        </is>
      </c>
      <c r="F6021" s="130" t="inlineStr">
        <is>
          <t>Electric Utility</t>
        </is>
      </c>
      <c r="G6021" s="130" t="inlineStr">
        <is>
          <t>IC</t>
        </is>
      </c>
      <c r="H6021" s="130" t="inlineStr">
        <is>
          <t>NG</t>
        </is>
      </c>
      <c r="I6021" s="130" t="inlineStr">
        <is>
          <t>NG</t>
        </is>
      </c>
      <c r="J6021" s="131" t="n">
        <v>172991.75</v>
      </c>
      <c r="K6021" s="129" t="n">
        <v>2020</v>
      </c>
      <c r="L6021" s="120">
        <f>IF(VLOOKUP(H6021,'Cross-Page Data'!$D$4:$F$48,3,FALSE)="natural gas",VLOOKUP(G6021,'Cross-Page Data'!$I$4:$J$19,2,FALSE),IF(VLOOKUP(H6021,'Cross-Page Data'!$D$4:$F$48,3,FALSE)="solar",IF(G6021="PV","solar PV","solar thermal"),IF(VLOOKUP(H6021,'Cross-Page Data'!$D$4:$F$48,3,FALSE)="wind",VLOOKUP(G6021,'Cross-Page Data'!$I$4:$J$19,2,FALSE),IF(VLOOKUP(H6021,'Cross-Page Data'!$D$4:$F$48,3,FALSE)="hydro",VLOOKUP(G6021,'Cross-Page Data'!$I$4:$J$19,2,FALSE),VLOOKUP(H6021,'Cross-Page Data'!$D$4:$F$48,3,FALSE)))))</f>
        <v/>
      </c>
      <c r="M6021" s="120">
        <f>IF(AND($P$2=FALSE,OR(F6021="Commercial NAICS Cogen",F6021="Industrial NAICS Cogen",F6021="NAICS-22 Cogen")),FALSE,IF(AND($P$3=FALSE,OR(F6021="Commercial NAICS Cogen",F6021="Commercial NAICS Non-Cogen",F6021="Industrial NAICS Cogen", F6021="industrial NAICS non-Cogen")),FALSE, TRUE))</f>
        <v/>
      </c>
    </row>
    <row r="6022">
      <c r="A6022" s="129" t="n">
        <v>99999</v>
      </c>
      <c r="B6022" s="130" t="inlineStr">
        <is>
          <t>State-Fuel Level Increment</t>
        </is>
      </c>
      <c r="C6022" s="130" t="inlineStr">
        <is>
          <t>State-Fuel Level Increment</t>
        </is>
      </c>
      <c r="D6022" s="129" t="n">
        <v>99999</v>
      </c>
      <c r="E6022" s="130" t="inlineStr">
        <is>
          <t>MI</t>
        </is>
      </c>
      <c r="F6022" s="130" t="inlineStr">
        <is>
          <t>NAICS-22 Cogen</t>
        </is>
      </c>
      <c r="G6022" s="130" t="inlineStr">
        <is>
          <t>IC</t>
        </is>
      </c>
      <c r="H6022" s="130" t="inlineStr">
        <is>
          <t>NG</t>
        </is>
      </c>
      <c r="I6022" s="130" t="inlineStr">
        <is>
          <t>NG</t>
        </is>
      </c>
      <c r="J6022" s="131" t="n">
        <v>0</v>
      </c>
      <c r="K6022" s="129" t="n">
        <v>2020</v>
      </c>
      <c r="L6022" s="120">
        <f>IF(VLOOKUP(H6022,'Cross-Page Data'!$D$4:$F$48,3,FALSE)="natural gas",VLOOKUP(G6022,'Cross-Page Data'!$I$4:$J$19,2,FALSE),IF(VLOOKUP(H6022,'Cross-Page Data'!$D$4:$F$48,3,FALSE)="solar",IF(G6022="PV","solar PV","solar thermal"),IF(VLOOKUP(H6022,'Cross-Page Data'!$D$4:$F$48,3,FALSE)="wind",VLOOKUP(G6022,'Cross-Page Data'!$I$4:$J$19,2,FALSE),IF(VLOOKUP(H6022,'Cross-Page Data'!$D$4:$F$48,3,FALSE)="hydro",VLOOKUP(G6022,'Cross-Page Data'!$I$4:$J$19,2,FALSE),VLOOKUP(H6022,'Cross-Page Data'!$D$4:$F$48,3,FALSE)))))</f>
        <v/>
      </c>
      <c r="M6022" s="120">
        <f>IF(AND($P$2=FALSE,OR(F6022="Commercial NAICS Cogen",F6022="Industrial NAICS Cogen",F6022="NAICS-22 Cogen")),FALSE,IF(AND($P$3=FALSE,OR(F6022="Commercial NAICS Cogen",F6022="Commercial NAICS Non-Cogen",F6022="Industrial NAICS Cogen", F6022="industrial NAICS non-Cogen")),FALSE, TRUE))</f>
        <v/>
      </c>
    </row>
    <row r="6023">
      <c r="A6023" s="129" t="n">
        <v>99999</v>
      </c>
      <c r="B6023" s="130" t="inlineStr">
        <is>
          <t>State-Fuel Level Increment</t>
        </is>
      </c>
      <c r="C6023" s="130" t="inlineStr">
        <is>
          <t>State-Fuel Level Increment</t>
        </is>
      </c>
      <c r="D6023" s="129" t="n">
        <v>99999</v>
      </c>
      <c r="E6023" s="130" t="inlineStr">
        <is>
          <t>MI</t>
        </is>
      </c>
      <c r="F6023" s="130" t="inlineStr">
        <is>
          <t>Commercial NAICS Non-Cogen</t>
        </is>
      </c>
      <c r="G6023" s="130" t="inlineStr">
        <is>
          <t>IC</t>
        </is>
      </c>
      <c r="H6023" s="130" t="inlineStr">
        <is>
          <t>NG</t>
        </is>
      </c>
      <c r="I6023" s="130" t="inlineStr">
        <is>
          <t>NG</t>
        </is>
      </c>
      <c r="J6023" s="131" t="n">
        <v>0</v>
      </c>
      <c r="K6023" s="129" t="n">
        <v>2020</v>
      </c>
      <c r="L6023" s="120">
        <f>IF(VLOOKUP(H6023,'Cross-Page Data'!$D$4:$F$48,3,FALSE)="natural gas",VLOOKUP(G6023,'Cross-Page Data'!$I$4:$J$19,2,FALSE),IF(VLOOKUP(H6023,'Cross-Page Data'!$D$4:$F$48,3,FALSE)="solar",IF(G6023="PV","solar PV","solar thermal"),IF(VLOOKUP(H6023,'Cross-Page Data'!$D$4:$F$48,3,FALSE)="wind",VLOOKUP(G6023,'Cross-Page Data'!$I$4:$J$19,2,FALSE),IF(VLOOKUP(H6023,'Cross-Page Data'!$D$4:$F$48,3,FALSE)="hydro",VLOOKUP(G6023,'Cross-Page Data'!$I$4:$J$19,2,FALSE),VLOOKUP(H6023,'Cross-Page Data'!$D$4:$F$48,3,FALSE)))))</f>
        <v/>
      </c>
      <c r="M6023" s="120">
        <f>IF(AND($P$2=FALSE,OR(F6023="Commercial NAICS Cogen",F6023="Industrial NAICS Cogen",F6023="NAICS-22 Cogen")),FALSE,IF(AND($P$3=FALSE,OR(F6023="Commercial NAICS Cogen",F6023="Commercial NAICS Non-Cogen",F6023="Industrial NAICS Cogen", F6023="industrial NAICS non-Cogen")),FALSE, TRUE))</f>
        <v/>
      </c>
    </row>
    <row r="6024">
      <c r="A6024" s="129" t="n">
        <v>99999</v>
      </c>
      <c r="B6024" s="130" t="inlineStr">
        <is>
          <t>State-Fuel Level Increment</t>
        </is>
      </c>
      <c r="C6024" s="130" t="inlineStr">
        <is>
          <t>State-Fuel Level Increment</t>
        </is>
      </c>
      <c r="D6024" s="129" t="n">
        <v>99999</v>
      </c>
      <c r="E6024" s="130" t="inlineStr">
        <is>
          <t>MI</t>
        </is>
      </c>
      <c r="F6024" s="130" t="inlineStr">
        <is>
          <t>Commercial NAICS Cogen</t>
        </is>
      </c>
      <c r="G6024" s="130" t="inlineStr">
        <is>
          <t>IC</t>
        </is>
      </c>
      <c r="H6024" s="130" t="inlineStr">
        <is>
          <t>NG</t>
        </is>
      </c>
      <c r="I6024" s="130" t="inlineStr">
        <is>
          <t>NG</t>
        </is>
      </c>
      <c r="J6024" s="131" t="n">
        <v>683.9640000000001</v>
      </c>
      <c r="K6024" s="129" t="n">
        <v>2020</v>
      </c>
      <c r="L6024" s="120">
        <f>IF(VLOOKUP(H6024,'Cross-Page Data'!$D$4:$F$48,3,FALSE)="natural gas",VLOOKUP(G6024,'Cross-Page Data'!$I$4:$J$19,2,FALSE),IF(VLOOKUP(H6024,'Cross-Page Data'!$D$4:$F$48,3,FALSE)="solar",IF(G6024="PV","solar PV","solar thermal"),IF(VLOOKUP(H6024,'Cross-Page Data'!$D$4:$F$48,3,FALSE)="wind",VLOOKUP(G6024,'Cross-Page Data'!$I$4:$J$19,2,FALSE),IF(VLOOKUP(H6024,'Cross-Page Data'!$D$4:$F$48,3,FALSE)="hydro",VLOOKUP(G6024,'Cross-Page Data'!$I$4:$J$19,2,FALSE),VLOOKUP(H6024,'Cross-Page Data'!$D$4:$F$48,3,FALSE)))))</f>
        <v/>
      </c>
      <c r="M6024" s="120">
        <f>IF(AND($P$2=FALSE,OR(F6024="Commercial NAICS Cogen",F6024="Industrial NAICS Cogen",F6024="NAICS-22 Cogen")),FALSE,IF(AND($P$3=FALSE,OR(F6024="Commercial NAICS Cogen",F6024="Commercial NAICS Non-Cogen",F6024="Industrial NAICS Cogen", F6024="industrial NAICS non-Cogen")),FALSE, TRUE))</f>
        <v/>
      </c>
    </row>
    <row r="6025">
      <c r="A6025" s="129" t="n">
        <v>99999</v>
      </c>
      <c r="B6025" s="130" t="inlineStr">
        <is>
          <t>State-Fuel Level Increment</t>
        </is>
      </c>
      <c r="C6025" s="130" t="inlineStr">
        <is>
          <t>State-Fuel Level Increment</t>
        </is>
      </c>
      <c r="D6025" s="129" t="n">
        <v>99999</v>
      </c>
      <c r="E6025" s="130" t="inlineStr">
        <is>
          <t>MI</t>
        </is>
      </c>
      <c r="F6025" s="130" t="inlineStr">
        <is>
          <t>Industrial NAICS Cogen</t>
        </is>
      </c>
      <c r="G6025" s="130" t="inlineStr">
        <is>
          <t>IC</t>
        </is>
      </c>
      <c r="H6025" s="130" t="inlineStr">
        <is>
          <t>NG</t>
        </is>
      </c>
      <c r="I6025" s="130" t="inlineStr">
        <is>
          <t>NG</t>
        </is>
      </c>
      <c r="J6025" s="131" t="n">
        <v>8294.456</v>
      </c>
      <c r="K6025" s="129" t="n">
        <v>2020</v>
      </c>
      <c r="L6025" s="120">
        <f>IF(VLOOKUP(H6025,'Cross-Page Data'!$D$4:$F$48,3,FALSE)="natural gas",VLOOKUP(G6025,'Cross-Page Data'!$I$4:$J$19,2,FALSE),IF(VLOOKUP(H6025,'Cross-Page Data'!$D$4:$F$48,3,FALSE)="solar",IF(G6025="PV","solar PV","solar thermal"),IF(VLOOKUP(H6025,'Cross-Page Data'!$D$4:$F$48,3,FALSE)="wind",VLOOKUP(G6025,'Cross-Page Data'!$I$4:$J$19,2,FALSE),IF(VLOOKUP(H6025,'Cross-Page Data'!$D$4:$F$48,3,FALSE)="hydro",VLOOKUP(G6025,'Cross-Page Data'!$I$4:$J$19,2,FALSE),VLOOKUP(H6025,'Cross-Page Data'!$D$4:$F$48,3,FALSE)))))</f>
        <v/>
      </c>
      <c r="M6025" s="120">
        <f>IF(AND($P$2=FALSE,OR(F6025="Commercial NAICS Cogen",F6025="Industrial NAICS Cogen",F6025="NAICS-22 Cogen")),FALSE,IF(AND($P$3=FALSE,OR(F6025="Commercial NAICS Cogen",F6025="Commercial NAICS Non-Cogen",F6025="Industrial NAICS Cogen", F6025="industrial NAICS non-Cogen")),FALSE, TRUE))</f>
        <v/>
      </c>
    </row>
    <row r="6026">
      <c r="A6026" s="129" t="n">
        <v>99999</v>
      </c>
      <c r="B6026" s="130" t="inlineStr">
        <is>
          <t>State-Fuel Level Increment</t>
        </is>
      </c>
      <c r="C6026" s="130" t="inlineStr">
        <is>
          <t>State-Fuel Level Increment</t>
        </is>
      </c>
      <c r="D6026" s="129" t="n">
        <v>99999</v>
      </c>
      <c r="E6026" s="130" t="inlineStr">
        <is>
          <t>MN</t>
        </is>
      </c>
      <c r="F6026" s="130" t="inlineStr">
        <is>
          <t>Electric Utility</t>
        </is>
      </c>
      <c r="G6026" s="130" t="inlineStr">
        <is>
          <t>IC</t>
        </is>
      </c>
      <c r="H6026" s="130" t="inlineStr">
        <is>
          <t>NG</t>
        </is>
      </c>
      <c r="I6026" s="130" t="inlineStr">
        <is>
          <t>NG</t>
        </is>
      </c>
      <c r="J6026" s="131" t="n">
        <v>121574.22</v>
      </c>
      <c r="K6026" s="129" t="n">
        <v>2020</v>
      </c>
      <c r="L6026" s="120">
        <f>IF(VLOOKUP(H6026,'Cross-Page Data'!$D$4:$F$48,3,FALSE)="natural gas",VLOOKUP(G6026,'Cross-Page Data'!$I$4:$J$19,2,FALSE),IF(VLOOKUP(H6026,'Cross-Page Data'!$D$4:$F$48,3,FALSE)="solar",IF(G6026="PV","solar PV","solar thermal"),IF(VLOOKUP(H6026,'Cross-Page Data'!$D$4:$F$48,3,FALSE)="wind",VLOOKUP(G6026,'Cross-Page Data'!$I$4:$J$19,2,FALSE),IF(VLOOKUP(H6026,'Cross-Page Data'!$D$4:$F$48,3,FALSE)="hydro",VLOOKUP(G6026,'Cross-Page Data'!$I$4:$J$19,2,FALSE),VLOOKUP(H6026,'Cross-Page Data'!$D$4:$F$48,3,FALSE)))))</f>
        <v/>
      </c>
      <c r="M6026" s="120">
        <f>IF(AND($P$2=FALSE,OR(F6026="Commercial NAICS Cogen",F6026="Industrial NAICS Cogen",F6026="NAICS-22 Cogen")),FALSE,IF(AND($P$3=FALSE,OR(F6026="Commercial NAICS Cogen",F6026="Commercial NAICS Non-Cogen",F6026="Industrial NAICS Cogen", F6026="industrial NAICS non-Cogen")),FALSE, TRUE))</f>
        <v/>
      </c>
    </row>
    <row r="6027">
      <c r="A6027" s="129" t="n">
        <v>99999</v>
      </c>
      <c r="B6027" s="130" t="inlineStr">
        <is>
          <t>State-Fuel Level Increment</t>
        </is>
      </c>
      <c r="C6027" s="130" t="inlineStr">
        <is>
          <t>State-Fuel Level Increment</t>
        </is>
      </c>
      <c r="D6027" s="129" t="n">
        <v>99999</v>
      </c>
      <c r="E6027" s="130" t="inlineStr">
        <is>
          <t>MN</t>
        </is>
      </c>
      <c r="F6027" s="130" t="inlineStr">
        <is>
          <t>Electric Utility</t>
        </is>
      </c>
      <c r="G6027" s="130" t="inlineStr">
        <is>
          <t>IC</t>
        </is>
      </c>
      <c r="H6027" s="130" t="inlineStr">
        <is>
          <t>NG</t>
        </is>
      </c>
      <c r="I6027" s="130" t="inlineStr">
        <is>
          <t>NG</t>
        </is>
      </c>
      <c r="J6027" s="131" t="n">
        <v>27140.526</v>
      </c>
      <c r="K6027" s="129" t="n">
        <v>2020</v>
      </c>
      <c r="L6027" s="120">
        <f>IF(VLOOKUP(H6027,'Cross-Page Data'!$D$4:$F$48,3,FALSE)="natural gas",VLOOKUP(G6027,'Cross-Page Data'!$I$4:$J$19,2,FALSE),IF(VLOOKUP(H6027,'Cross-Page Data'!$D$4:$F$48,3,FALSE)="solar",IF(G6027="PV","solar PV","solar thermal"),IF(VLOOKUP(H6027,'Cross-Page Data'!$D$4:$F$48,3,FALSE)="wind",VLOOKUP(G6027,'Cross-Page Data'!$I$4:$J$19,2,FALSE),IF(VLOOKUP(H6027,'Cross-Page Data'!$D$4:$F$48,3,FALSE)="hydro",VLOOKUP(G6027,'Cross-Page Data'!$I$4:$J$19,2,FALSE),VLOOKUP(H6027,'Cross-Page Data'!$D$4:$F$48,3,FALSE)))))</f>
        <v/>
      </c>
      <c r="M6027" s="120">
        <f>IF(AND($P$2=FALSE,OR(F6027="Commercial NAICS Cogen",F6027="Industrial NAICS Cogen",F6027="NAICS-22 Cogen")),FALSE,IF(AND($P$3=FALSE,OR(F6027="Commercial NAICS Cogen",F6027="Commercial NAICS Non-Cogen",F6027="Industrial NAICS Cogen", F6027="industrial NAICS non-Cogen")),FALSE, TRUE))</f>
        <v/>
      </c>
    </row>
    <row r="6028">
      <c r="A6028" s="129" t="n">
        <v>99999</v>
      </c>
      <c r="B6028" s="130" t="inlineStr">
        <is>
          <t>State-Fuel Level Increment</t>
        </is>
      </c>
      <c r="C6028" s="130" t="inlineStr">
        <is>
          <t>State-Fuel Level Increment</t>
        </is>
      </c>
      <c r="D6028" s="129" t="n">
        <v>99999</v>
      </c>
      <c r="E6028" s="130" t="inlineStr">
        <is>
          <t>MN</t>
        </is>
      </c>
      <c r="F6028" s="130" t="inlineStr">
        <is>
          <t>Commercial NAICS Non-Cogen</t>
        </is>
      </c>
      <c r="G6028" s="130" t="inlineStr">
        <is>
          <t>IC</t>
        </is>
      </c>
      <c r="H6028" s="130" t="inlineStr">
        <is>
          <t>NG</t>
        </is>
      </c>
      <c r="I6028" s="130" t="inlineStr">
        <is>
          <t>NG</t>
        </is>
      </c>
      <c r="J6028" s="131" t="n">
        <v>0</v>
      </c>
      <c r="K6028" s="129" t="n">
        <v>2020</v>
      </c>
      <c r="L6028" s="120">
        <f>IF(VLOOKUP(H6028,'Cross-Page Data'!$D$4:$F$48,3,FALSE)="natural gas",VLOOKUP(G6028,'Cross-Page Data'!$I$4:$J$19,2,FALSE),IF(VLOOKUP(H6028,'Cross-Page Data'!$D$4:$F$48,3,FALSE)="solar",IF(G6028="PV","solar PV","solar thermal"),IF(VLOOKUP(H6028,'Cross-Page Data'!$D$4:$F$48,3,FALSE)="wind",VLOOKUP(G6028,'Cross-Page Data'!$I$4:$J$19,2,FALSE),IF(VLOOKUP(H6028,'Cross-Page Data'!$D$4:$F$48,3,FALSE)="hydro",VLOOKUP(G6028,'Cross-Page Data'!$I$4:$J$19,2,FALSE),VLOOKUP(H6028,'Cross-Page Data'!$D$4:$F$48,3,FALSE)))))</f>
        <v/>
      </c>
      <c r="M6028" s="120">
        <f>IF(AND($P$2=FALSE,OR(F6028="Commercial NAICS Cogen",F6028="Industrial NAICS Cogen",F6028="NAICS-22 Cogen")),FALSE,IF(AND($P$3=FALSE,OR(F6028="Commercial NAICS Cogen",F6028="Commercial NAICS Non-Cogen",F6028="Industrial NAICS Cogen", F6028="industrial NAICS non-Cogen")),FALSE, TRUE))</f>
        <v/>
      </c>
    </row>
    <row r="6029">
      <c r="A6029" s="129" t="n">
        <v>99999</v>
      </c>
      <c r="B6029" s="130" t="inlineStr">
        <is>
          <t>State-Fuel Level Increment</t>
        </is>
      </c>
      <c r="C6029" s="130" t="inlineStr">
        <is>
          <t>State-Fuel Level Increment</t>
        </is>
      </c>
      <c r="D6029" s="129" t="n">
        <v>99999</v>
      </c>
      <c r="E6029" s="130" t="inlineStr">
        <is>
          <t>MN</t>
        </is>
      </c>
      <c r="F6029" s="130" t="inlineStr">
        <is>
          <t>Commercial NAICS Cogen</t>
        </is>
      </c>
      <c r="G6029" s="130" t="inlineStr">
        <is>
          <t>IC</t>
        </is>
      </c>
      <c r="H6029" s="130" t="inlineStr">
        <is>
          <t>NG</t>
        </is>
      </c>
      <c r="I6029" s="130" t="inlineStr">
        <is>
          <t>NG</t>
        </is>
      </c>
      <c r="J6029" s="131" t="n">
        <v>290.888</v>
      </c>
      <c r="K6029" s="129" t="n">
        <v>2020</v>
      </c>
      <c r="L6029" s="120">
        <f>IF(VLOOKUP(H6029,'Cross-Page Data'!$D$4:$F$48,3,FALSE)="natural gas",VLOOKUP(G6029,'Cross-Page Data'!$I$4:$J$19,2,FALSE),IF(VLOOKUP(H6029,'Cross-Page Data'!$D$4:$F$48,3,FALSE)="solar",IF(G6029="PV","solar PV","solar thermal"),IF(VLOOKUP(H6029,'Cross-Page Data'!$D$4:$F$48,3,FALSE)="wind",VLOOKUP(G6029,'Cross-Page Data'!$I$4:$J$19,2,FALSE),IF(VLOOKUP(H6029,'Cross-Page Data'!$D$4:$F$48,3,FALSE)="hydro",VLOOKUP(G6029,'Cross-Page Data'!$I$4:$J$19,2,FALSE),VLOOKUP(H6029,'Cross-Page Data'!$D$4:$F$48,3,FALSE)))))</f>
        <v/>
      </c>
      <c r="M6029" s="120">
        <f>IF(AND($P$2=FALSE,OR(F6029="Commercial NAICS Cogen",F6029="Industrial NAICS Cogen",F6029="NAICS-22 Cogen")),FALSE,IF(AND($P$3=FALSE,OR(F6029="Commercial NAICS Cogen",F6029="Commercial NAICS Non-Cogen",F6029="Industrial NAICS Cogen", F6029="industrial NAICS non-Cogen")),FALSE, TRUE))</f>
        <v/>
      </c>
    </row>
    <row r="6030">
      <c r="A6030" s="129" t="n">
        <v>99999</v>
      </c>
      <c r="B6030" s="130" t="inlineStr">
        <is>
          <t>State-Fuel Level Increment</t>
        </is>
      </c>
      <c r="C6030" s="130" t="inlineStr">
        <is>
          <t>State-Fuel Level Increment</t>
        </is>
      </c>
      <c r="D6030" s="129" t="n">
        <v>99999</v>
      </c>
      <c r="E6030" s="130" t="inlineStr">
        <is>
          <t>MO</t>
        </is>
      </c>
      <c r="F6030" s="130" t="inlineStr">
        <is>
          <t>Electric Utility</t>
        </is>
      </c>
      <c r="G6030" s="130" t="inlineStr">
        <is>
          <t>IC</t>
        </is>
      </c>
      <c r="H6030" s="130" t="inlineStr">
        <is>
          <t>NG</t>
        </is>
      </c>
      <c r="I6030" s="130" t="inlineStr">
        <is>
          <t>NG</t>
        </is>
      </c>
      <c r="J6030" s="131" t="n">
        <v>23278.126</v>
      </c>
      <c r="K6030" s="129" t="n">
        <v>2020</v>
      </c>
      <c r="L6030" s="120">
        <f>IF(VLOOKUP(H6030,'Cross-Page Data'!$D$4:$F$48,3,FALSE)="natural gas",VLOOKUP(G6030,'Cross-Page Data'!$I$4:$J$19,2,FALSE),IF(VLOOKUP(H6030,'Cross-Page Data'!$D$4:$F$48,3,FALSE)="solar",IF(G6030="PV","solar PV","solar thermal"),IF(VLOOKUP(H6030,'Cross-Page Data'!$D$4:$F$48,3,FALSE)="wind",VLOOKUP(G6030,'Cross-Page Data'!$I$4:$J$19,2,FALSE),IF(VLOOKUP(H6030,'Cross-Page Data'!$D$4:$F$48,3,FALSE)="hydro",VLOOKUP(G6030,'Cross-Page Data'!$I$4:$J$19,2,FALSE),VLOOKUP(H6030,'Cross-Page Data'!$D$4:$F$48,3,FALSE)))))</f>
        <v/>
      </c>
      <c r="M6030" s="120">
        <f>IF(AND($P$2=FALSE,OR(F6030="Commercial NAICS Cogen",F6030="Industrial NAICS Cogen",F6030="NAICS-22 Cogen")),FALSE,IF(AND($P$3=FALSE,OR(F6030="Commercial NAICS Cogen",F6030="Commercial NAICS Non-Cogen",F6030="Industrial NAICS Cogen", F6030="industrial NAICS non-Cogen")),FALSE, TRUE))</f>
        <v/>
      </c>
    </row>
    <row r="6031">
      <c r="A6031" s="129" t="n">
        <v>99999</v>
      </c>
      <c r="B6031" s="130" t="inlineStr">
        <is>
          <t>State-Fuel Level Increment</t>
        </is>
      </c>
      <c r="C6031" s="130" t="inlineStr">
        <is>
          <t>State-Fuel Level Increment</t>
        </is>
      </c>
      <c r="D6031" s="129" t="n">
        <v>99999</v>
      </c>
      <c r="E6031" s="130" t="inlineStr">
        <is>
          <t>MS</t>
        </is>
      </c>
      <c r="F6031" s="130" t="inlineStr">
        <is>
          <t>Electric Utility</t>
        </is>
      </c>
      <c r="G6031" s="130" t="inlineStr">
        <is>
          <t>IC</t>
        </is>
      </c>
      <c r="H6031" s="130" t="inlineStr">
        <is>
          <t>NG</t>
        </is>
      </c>
      <c r="I6031" s="130" t="inlineStr">
        <is>
          <t>NG</t>
        </is>
      </c>
      <c r="J6031" s="131" t="n">
        <v>0</v>
      </c>
      <c r="K6031" s="129" t="n">
        <v>2020</v>
      </c>
      <c r="L6031" s="120">
        <f>IF(VLOOKUP(H6031,'Cross-Page Data'!$D$4:$F$48,3,FALSE)="natural gas",VLOOKUP(G6031,'Cross-Page Data'!$I$4:$J$19,2,FALSE),IF(VLOOKUP(H6031,'Cross-Page Data'!$D$4:$F$48,3,FALSE)="solar",IF(G6031="PV","solar PV","solar thermal"),IF(VLOOKUP(H6031,'Cross-Page Data'!$D$4:$F$48,3,FALSE)="wind",VLOOKUP(G6031,'Cross-Page Data'!$I$4:$J$19,2,FALSE),IF(VLOOKUP(H6031,'Cross-Page Data'!$D$4:$F$48,3,FALSE)="hydro",VLOOKUP(G6031,'Cross-Page Data'!$I$4:$J$19,2,FALSE),VLOOKUP(H6031,'Cross-Page Data'!$D$4:$F$48,3,FALSE)))))</f>
        <v/>
      </c>
      <c r="M6031" s="120">
        <f>IF(AND($P$2=FALSE,OR(F6031="Commercial NAICS Cogen",F6031="Industrial NAICS Cogen",F6031="NAICS-22 Cogen")),FALSE,IF(AND($P$3=FALSE,OR(F6031="Commercial NAICS Cogen",F6031="Commercial NAICS Non-Cogen",F6031="Industrial NAICS Cogen", F6031="industrial NAICS non-Cogen")),FALSE, TRUE))</f>
        <v/>
      </c>
    </row>
    <row r="6032">
      <c r="A6032" s="129" t="n">
        <v>99999</v>
      </c>
      <c r="B6032" s="130" t="inlineStr">
        <is>
          <t>State-Fuel Level Increment</t>
        </is>
      </c>
      <c r="C6032" s="130" t="inlineStr">
        <is>
          <t>State-Fuel Level Increment</t>
        </is>
      </c>
      <c r="D6032" s="129" t="n">
        <v>99999</v>
      </c>
      <c r="E6032" s="130" t="inlineStr">
        <is>
          <t>ND</t>
        </is>
      </c>
      <c r="F6032" s="130" t="inlineStr">
        <is>
          <t>Electric Utility</t>
        </is>
      </c>
      <c r="G6032" s="130" t="inlineStr">
        <is>
          <t>IC</t>
        </is>
      </c>
      <c r="H6032" s="130" t="inlineStr">
        <is>
          <t>NG</t>
        </is>
      </c>
      <c r="I6032" s="130" t="inlineStr">
        <is>
          <t>NG</t>
        </is>
      </c>
      <c r="J6032" s="131" t="n">
        <v>221767.98</v>
      </c>
      <c r="K6032" s="129" t="n">
        <v>2020</v>
      </c>
      <c r="L6032" s="120">
        <f>IF(VLOOKUP(H6032,'Cross-Page Data'!$D$4:$F$48,3,FALSE)="natural gas",VLOOKUP(G6032,'Cross-Page Data'!$I$4:$J$19,2,FALSE),IF(VLOOKUP(H6032,'Cross-Page Data'!$D$4:$F$48,3,FALSE)="solar",IF(G6032="PV","solar PV","solar thermal"),IF(VLOOKUP(H6032,'Cross-Page Data'!$D$4:$F$48,3,FALSE)="wind",VLOOKUP(G6032,'Cross-Page Data'!$I$4:$J$19,2,FALSE),IF(VLOOKUP(H6032,'Cross-Page Data'!$D$4:$F$48,3,FALSE)="hydro",VLOOKUP(G6032,'Cross-Page Data'!$I$4:$J$19,2,FALSE),VLOOKUP(H6032,'Cross-Page Data'!$D$4:$F$48,3,FALSE)))))</f>
        <v/>
      </c>
      <c r="M6032" s="120">
        <f>IF(AND($P$2=FALSE,OR(F6032="Commercial NAICS Cogen",F6032="Industrial NAICS Cogen",F6032="NAICS-22 Cogen")),FALSE,IF(AND($P$3=FALSE,OR(F6032="Commercial NAICS Cogen",F6032="Commercial NAICS Non-Cogen",F6032="Industrial NAICS Cogen", F6032="industrial NAICS non-Cogen")),FALSE, TRUE))</f>
        <v/>
      </c>
    </row>
    <row r="6033">
      <c r="A6033" s="129" t="n">
        <v>99999</v>
      </c>
      <c r="B6033" s="130" t="inlineStr">
        <is>
          <t>State-Fuel Level Increment</t>
        </is>
      </c>
      <c r="C6033" s="130" t="inlineStr">
        <is>
          <t>State-Fuel Level Increment</t>
        </is>
      </c>
      <c r="D6033" s="129" t="n">
        <v>99999</v>
      </c>
      <c r="E6033" s="130" t="inlineStr">
        <is>
          <t>NE</t>
        </is>
      </c>
      <c r="F6033" s="130" t="inlineStr">
        <is>
          <t>Electric Utility</t>
        </is>
      </c>
      <c r="G6033" s="130" t="inlineStr">
        <is>
          <t>IC</t>
        </is>
      </c>
      <c r="H6033" s="130" t="inlineStr">
        <is>
          <t>NG</t>
        </is>
      </c>
      <c r="I6033" s="130" t="inlineStr">
        <is>
          <t>NG</t>
        </is>
      </c>
      <c r="J6033" s="131" t="n">
        <v>39163.262</v>
      </c>
      <c r="K6033" s="129" t="n">
        <v>2020</v>
      </c>
      <c r="L6033" s="120">
        <f>IF(VLOOKUP(H6033,'Cross-Page Data'!$D$4:$F$48,3,FALSE)="natural gas",VLOOKUP(G6033,'Cross-Page Data'!$I$4:$J$19,2,FALSE),IF(VLOOKUP(H6033,'Cross-Page Data'!$D$4:$F$48,3,FALSE)="solar",IF(G6033="PV","solar PV","solar thermal"),IF(VLOOKUP(H6033,'Cross-Page Data'!$D$4:$F$48,3,FALSE)="wind",VLOOKUP(G6033,'Cross-Page Data'!$I$4:$J$19,2,FALSE),IF(VLOOKUP(H6033,'Cross-Page Data'!$D$4:$F$48,3,FALSE)="hydro",VLOOKUP(G6033,'Cross-Page Data'!$I$4:$J$19,2,FALSE),VLOOKUP(H6033,'Cross-Page Data'!$D$4:$F$48,3,FALSE)))))</f>
        <v/>
      </c>
      <c r="M6033" s="120">
        <f>IF(AND($P$2=FALSE,OR(F6033="Commercial NAICS Cogen",F6033="Industrial NAICS Cogen",F6033="NAICS-22 Cogen")),FALSE,IF(AND($P$3=FALSE,OR(F6033="Commercial NAICS Cogen",F6033="Commercial NAICS Non-Cogen",F6033="Industrial NAICS Cogen", F6033="industrial NAICS non-Cogen")),FALSE, TRUE))</f>
        <v/>
      </c>
    </row>
    <row r="6034">
      <c r="A6034" s="129" t="n">
        <v>99999</v>
      </c>
      <c r="B6034" s="130" t="inlineStr">
        <is>
          <t>State-Fuel Level Increment</t>
        </is>
      </c>
      <c r="C6034" s="130" t="inlineStr">
        <is>
          <t>State-Fuel Level Increment</t>
        </is>
      </c>
      <c r="D6034" s="129" t="n">
        <v>99999</v>
      </c>
      <c r="E6034" s="130" t="inlineStr">
        <is>
          <t>NJ</t>
        </is>
      </c>
      <c r="F6034" s="130" t="inlineStr">
        <is>
          <t>NAICS-22 Non-Cogen</t>
        </is>
      </c>
      <c r="G6034" s="130" t="inlineStr">
        <is>
          <t>IC</t>
        </is>
      </c>
      <c r="H6034" s="130" t="inlineStr">
        <is>
          <t>NG</t>
        </is>
      </c>
      <c r="I6034" s="130" t="inlineStr">
        <is>
          <t>NG</t>
        </is>
      </c>
      <c r="J6034" s="131" t="n">
        <v>20248.469</v>
      </c>
      <c r="K6034" s="129" t="n">
        <v>2020</v>
      </c>
      <c r="L6034" s="120">
        <f>IF(VLOOKUP(H6034,'Cross-Page Data'!$D$4:$F$48,3,FALSE)="natural gas",VLOOKUP(G6034,'Cross-Page Data'!$I$4:$J$19,2,FALSE),IF(VLOOKUP(H6034,'Cross-Page Data'!$D$4:$F$48,3,FALSE)="solar",IF(G6034="PV","solar PV","solar thermal"),IF(VLOOKUP(H6034,'Cross-Page Data'!$D$4:$F$48,3,FALSE)="wind",VLOOKUP(G6034,'Cross-Page Data'!$I$4:$J$19,2,FALSE),IF(VLOOKUP(H6034,'Cross-Page Data'!$D$4:$F$48,3,FALSE)="hydro",VLOOKUP(G6034,'Cross-Page Data'!$I$4:$J$19,2,FALSE),VLOOKUP(H6034,'Cross-Page Data'!$D$4:$F$48,3,FALSE)))))</f>
        <v/>
      </c>
      <c r="M6034" s="120">
        <f>IF(AND($P$2=FALSE,OR(F6034="Commercial NAICS Cogen",F6034="Industrial NAICS Cogen",F6034="NAICS-22 Cogen")),FALSE,IF(AND($P$3=FALSE,OR(F6034="Commercial NAICS Cogen",F6034="Commercial NAICS Non-Cogen",F6034="Industrial NAICS Cogen", F6034="industrial NAICS non-Cogen")),FALSE, TRUE))</f>
        <v/>
      </c>
    </row>
    <row r="6035">
      <c r="A6035" s="129" t="n">
        <v>99999</v>
      </c>
      <c r="B6035" s="130" t="inlineStr">
        <is>
          <t>State-Fuel Level Increment</t>
        </is>
      </c>
      <c r="C6035" s="130" t="inlineStr">
        <is>
          <t>State-Fuel Level Increment</t>
        </is>
      </c>
      <c r="D6035" s="129" t="n">
        <v>99999</v>
      </c>
      <c r="E6035" s="130" t="inlineStr">
        <is>
          <t>NJ</t>
        </is>
      </c>
      <c r="F6035" s="130" t="inlineStr">
        <is>
          <t>NAICS-22 Cogen</t>
        </is>
      </c>
      <c r="G6035" s="130" t="inlineStr">
        <is>
          <t>IC</t>
        </is>
      </c>
      <c r="H6035" s="130" t="inlineStr">
        <is>
          <t>NG</t>
        </is>
      </c>
      <c r="I6035" s="130" t="inlineStr">
        <is>
          <t>NG</t>
        </is>
      </c>
      <c r="J6035" s="131" t="n">
        <v>23349.785</v>
      </c>
      <c r="K6035" s="129" t="n">
        <v>2020</v>
      </c>
      <c r="L6035" s="120">
        <f>IF(VLOOKUP(H6035,'Cross-Page Data'!$D$4:$F$48,3,FALSE)="natural gas",VLOOKUP(G6035,'Cross-Page Data'!$I$4:$J$19,2,FALSE),IF(VLOOKUP(H6035,'Cross-Page Data'!$D$4:$F$48,3,FALSE)="solar",IF(G6035="PV","solar PV","solar thermal"),IF(VLOOKUP(H6035,'Cross-Page Data'!$D$4:$F$48,3,FALSE)="wind",VLOOKUP(G6035,'Cross-Page Data'!$I$4:$J$19,2,FALSE),IF(VLOOKUP(H6035,'Cross-Page Data'!$D$4:$F$48,3,FALSE)="hydro",VLOOKUP(G6035,'Cross-Page Data'!$I$4:$J$19,2,FALSE),VLOOKUP(H6035,'Cross-Page Data'!$D$4:$F$48,3,FALSE)))))</f>
        <v/>
      </c>
      <c r="M6035" s="120">
        <f>IF(AND($P$2=FALSE,OR(F6035="Commercial NAICS Cogen",F6035="Industrial NAICS Cogen",F6035="NAICS-22 Cogen")),FALSE,IF(AND($P$3=FALSE,OR(F6035="Commercial NAICS Cogen",F6035="Commercial NAICS Non-Cogen",F6035="Industrial NAICS Cogen", F6035="industrial NAICS non-Cogen")),FALSE, TRUE))</f>
        <v/>
      </c>
    </row>
    <row r="6036">
      <c r="A6036" s="129" t="n">
        <v>99999</v>
      </c>
      <c r="B6036" s="130" t="inlineStr">
        <is>
          <t>State-Fuel Level Increment</t>
        </is>
      </c>
      <c r="C6036" s="130" t="inlineStr">
        <is>
          <t>State-Fuel Level Increment</t>
        </is>
      </c>
      <c r="D6036" s="129" t="n">
        <v>99999</v>
      </c>
      <c r="E6036" s="130" t="inlineStr">
        <is>
          <t>NJ</t>
        </is>
      </c>
      <c r="F6036" s="130" t="inlineStr">
        <is>
          <t>Commercial NAICS Cogen</t>
        </is>
      </c>
      <c r="G6036" s="130" t="inlineStr">
        <is>
          <t>IC</t>
        </is>
      </c>
      <c r="H6036" s="130" t="inlineStr">
        <is>
          <t>NG</t>
        </is>
      </c>
      <c r="I6036" s="130" t="inlineStr">
        <is>
          <t>NG</t>
        </is>
      </c>
      <c r="J6036" s="131" t="n">
        <v>51728.248</v>
      </c>
      <c r="K6036" s="129" t="n">
        <v>2020</v>
      </c>
      <c r="L6036" s="120">
        <f>IF(VLOOKUP(H6036,'Cross-Page Data'!$D$4:$F$48,3,FALSE)="natural gas",VLOOKUP(G6036,'Cross-Page Data'!$I$4:$J$19,2,FALSE),IF(VLOOKUP(H6036,'Cross-Page Data'!$D$4:$F$48,3,FALSE)="solar",IF(G6036="PV","solar PV","solar thermal"),IF(VLOOKUP(H6036,'Cross-Page Data'!$D$4:$F$48,3,FALSE)="wind",VLOOKUP(G6036,'Cross-Page Data'!$I$4:$J$19,2,FALSE),IF(VLOOKUP(H6036,'Cross-Page Data'!$D$4:$F$48,3,FALSE)="hydro",VLOOKUP(G6036,'Cross-Page Data'!$I$4:$J$19,2,FALSE),VLOOKUP(H6036,'Cross-Page Data'!$D$4:$F$48,3,FALSE)))))</f>
        <v/>
      </c>
      <c r="M6036" s="120">
        <f>IF(AND($P$2=FALSE,OR(F6036="Commercial NAICS Cogen",F6036="Industrial NAICS Cogen",F6036="NAICS-22 Cogen")),FALSE,IF(AND($P$3=FALSE,OR(F6036="Commercial NAICS Cogen",F6036="Commercial NAICS Non-Cogen",F6036="Industrial NAICS Cogen", F6036="industrial NAICS non-Cogen")),FALSE, TRUE))</f>
        <v/>
      </c>
    </row>
    <row r="6037">
      <c r="A6037" s="129" t="n">
        <v>99999</v>
      </c>
      <c r="B6037" s="130" t="inlineStr">
        <is>
          <t>State-Fuel Level Increment</t>
        </is>
      </c>
      <c r="C6037" s="130" t="inlineStr">
        <is>
          <t>State-Fuel Level Increment</t>
        </is>
      </c>
      <c r="D6037" s="129" t="n">
        <v>99999</v>
      </c>
      <c r="E6037" s="130" t="inlineStr">
        <is>
          <t>NM</t>
        </is>
      </c>
      <c r="F6037" s="130" t="inlineStr">
        <is>
          <t>Electric Utility</t>
        </is>
      </c>
      <c r="G6037" s="130" t="inlineStr">
        <is>
          <t>IC</t>
        </is>
      </c>
      <c r="H6037" s="130" t="inlineStr">
        <is>
          <t>NG</t>
        </is>
      </c>
      <c r="I6037" s="130" t="inlineStr">
        <is>
          <t>NG</t>
        </is>
      </c>
      <c r="J6037" s="131" t="n">
        <v>59515.567</v>
      </c>
      <c r="K6037" s="129" t="n">
        <v>2020</v>
      </c>
      <c r="L6037" s="120">
        <f>IF(VLOOKUP(H6037,'Cross-Page Data'!$D$4:$F$48,3,FALSE)="natural gas",VLOOKUP(G6037,'Cross-Page Data'!$I$4:$J$19,2,FALSE),IF(VLOOKUP(H6037,'Cross-Page Data'!$D$4:$F$48,3,FALSE)="solar",IF(G6037="PV","solar PV","solar thermal"),IF(VLOOKUP(H6037,'Cross-Page Data'!$D$4:$F$48,3,FALSE)="wind",VLOOKUP(G6037,'Cross-Page Data'!$I$4:$J$19,2,FALSE),IF(VLOOKUP(H6037,'Cross-Page Data'!$D$4:$F$48,3,FALSE)="hydro",VLOOKUP(G6037,'Cross-Page Data'!$I$4:$J$19,2,FALSE),VLOOKUP(H6037,'Cross-Page Data'!$D$4:$F$48,3,FALSE)))))</f>
        <v/>
      </c>
      <c r="M6037" s="120">
        <f>IF(AND($P$2=FALSE,OR(F6037="Commercial NAICS Cogen",F6037="Industrial NAICS Cogen",F6037="NAICS-22 Cogen")),FALSE,IF(AND($P$3=FALSE,OR(F6037="Commercial NAICS Cogen",F6037="Commercial NAICS Non-Cogen",F6037="Industrial NAICS Cogen", F6037="industrial NAICS non-Cogen")),FALSE, TRUE))</f>
        <v/>
      </c>
    </row>
    <row r="6038">
      <c r="A6038" s="129" t="n">
        <v>99999</v>
      </c>
      <c r="B6038" s="130" t="inlineStr">
        <is>
          <t>State-Fuel Level Increment</t>
        </is>
      </c>
      <c r="C6038" s="130" t="inlineStr">
        <is>
          <t>State-Fuel Level Increment</t>
        </is>
      </c>
      <c r="D6038" s="129" t="n">
        <v>99999</v>
      </c>
      <c r="E6038" s="130" t="inlineStr">
        <is>
          <t>NY</t>
        </is>
      </c>
      <c r="F6038" s="130" t="inlineStr">
        <is>
          <t>Electric Utility</t>
        </is>
      </c>
      <c r="G6038" s="130" t="inlineStr">
        <is>
          <t>IC</t>
        </is>
      </c>
      <c r="H6038" s="130" t="inlineStr">
        <is>
          <t>NG</t>
        </is>
      </c>
      <c r="I6038" s="130" t="inlineStr">
        <is>
          <t>NG</t>
        </is>
      </c>
      <c r="J6038" s="131" t="n">
        <v>4382.116</v>
      </c>
      <c r="K6038" s="129" t="n">
        <v>2020</v>
      </c>
      <c r="L6038" s="120">
        <f>IF(VLOOKUP(H6038,'Cross-Page Data'!$D$4:$F$48,3,FALSE)="natural gas",VLOOKUP(G6038,'Cross-Page Data'!$I$4:$J$19,2,FALSE),IF(VLOOKUP(H6038,'Cross-Page Data'!$D$4:$F$48,3,FALSE)="solar",IF(G6038="PV","solar PV","solar thermal"),IF(VLOOKUP(H6038,'Cross-Page Data'!$D$4:$F$48,3,FALSE)="wind",VLOOKUP(G6038,'Cross-Page Data'!$I$4:$J$19,2,FALSE),IF(VLOOKUP(H6038,'Cross-Page Data'!$D$4:$F$48,3,FALSE)="hydro",VLOOKUP(G6038,'Cross-Page Data'!$I$4:$J$19,2,FALSE),VLOOKUP(H6038,'Cross-Page Data'!$D$4:$F$48,3,FALSE)))))</f>
        <v/>
      </c>
      <c r="M6038" s="120">
        <f>IF(AND($P$2=FALSE,OR(F6038="Commercial NAICS Cogen",F6038="Industrial NAICS Cogen",F6038="NAICS-22 Cogen")),FALSE,IF(AND($P$3=FALSE,OR(F6038="Commercial NAICS Cogen",F6038="Commercial NAICS Non-Cogen",F6038="Industrial NAICS Cogen", F6038="industrial NAICS non-Cogen")),FALSE, TRUE))</f>
        <v/>
      </c>
    </row>
    <row r="6039">
      <c r="A6039" s="129" t="n">
        <v>99999</v>
      </c>
      <c r="B6039" s="130" t="inlineStr">
        <is>
          <t>State-Fuel Level Increment</t>
        </is>
      </c>
      <c r="C6039" s="130" t="inlineStr">
        <is>
          <t>State-Fuel Level Increment</t>
        </is>
      </c>
      <c r="D6039" s="129" t="n">
        <v>99999</v>
      </c>
      <c r="E6039" s="130" t="inlineStr">
        <is>
          <t>NY</t>
        </is>
      </c>
      <c r="F6039" s="130" t="inlineStr">
        <is>
          <t>NAICS-22 Non-Cogen</t>
        </is>
      </c>
      <c r="G6039" s="130" t="inlineStr">
        <is>
          <t>IC</t>
        </is>
      </c>
      <c r="H6039" s="130" t="inlineStr">
        <is>
          <t>NG</t>
        </is>
      </c>
      <c r="I6039" s="130" t="inlineStr">
        <is>
          <t>NG</t>
        </is>
      </c>
      <c r="J6039" s="131" t="n">
        <v>0</v>
      </c>
      <c r="K6039" s="129" t="n">
        <v>2020</v>
      </c>
      <c r="L6039" s="120">
        <f>IF(VLOOKUP(H6039,'Cross-Page Data'!$D$4:$F$48,3,FALSE)="natural gas",VLOOKUP(G6039,'Cross-Page Data'!$I$4:$J$19,2,FALSE),IF(VLOOKUP(H6039,'Cross-Page Data'!$D$4:$F$48,3,FALSE)="solar",IF(G6039="PV","solar PV","solar thermal"),IF(VLOOKUP(H6039,'Cross-Page Data'!$D$4:$F$48,3,FALSE)="wind",VLOOKUP(G6039,'Cross-Page Data'!$I$4:$J$19,2,FALSE),IF(VLOOKUP(H6039,'Cross-Page Data'!$D$4:$F$48,3,FALSE)="hydro",VLOOKUP(G6039,'Cross-Page Data'!$I$4:$J$19,2,FALSE),VLOOKUP(H6039,'Cross-Page Data'!$D$4:$F$48,3,FALSE)))))</f>
        <v/>
      </c>
      <c r="M6039" s="120">
        <f>IF(AND($P$2=FALSE,OR(F6039="Commercial NAICS Cogen",F6039="Industrial NAICS Cogen",F6039="NAICS-22 Cogen")),FALSE,IF(AND($P$3=FALSE,OR(F6039="Commercial NAICS Cogen",F6039="Commercial NAICS Non-Cogen",F6039="Industrial NAICS Cogen", F6039="industrial NAICS non-Cogen")),FALSE, TRUE))</f>
        <v/>
      </c>
    </row>
    <row r="6040">
      <c r="A6040" s="129" t="n">
        <v>99999</v>
      </c>
      <c r="B6040" s="130" t="inlineStr">
        <is>
          <t>State-Fuel Level Increment</t>
        </is>
      </c>
      <c r="C6040" s="130" t="inlineStr">
        <is>
          <t>State-Fuel Level Increment</t>
        </is>
      </c>
      <c r="D6040" s="129" t="n">
        <v>99999</v>
      </c>
      <c r="E6040" s="130" t="inlineStr">
        <is>
          <t>NY</t>
        </is>
      </c>
      <c r="F6040" s="130" t="inlineStr">
        <is>
          <t>NAICS-22 Cogen</t>
        </is>
      </c>
      <c r="G6040" s="130" t="inlineStr">
        <is>
          <t>IC</t>
        </is>
      </c>
      <c r="H6040" s="130" t="inlineStr">
        <is>
          <t>NG</t>
        </is>
      </c>
      <c r="I6040" s="130" t="inlineStr">
        <is>
          <t>NG</t>
        </is>
      </c>
      <c r="J6040" s="131" t="n">
        <v>24918.129</v>
      </c>
      <c r="K6040" s="129" t="n">
        <v>2020</v>
      </c>
      <c r="L6040" s="120">
        <f>IF(VLOOKUP(H6040,'Cross-Page Data'!$D$4:$F$48,3,FALSE)="natural gas",VLOOKUP(G6040,'Cross-Page Data'!$I$4:$J$19,2,FALSE),IF(VLOOKUP(H6040,'Cross-Page Data'!$D$4:$F$48,3,FALSE)="solar",IF(G6040="PV","solar PV","solar thermal"),IF(VLOOKUP(H6040,'Cross-Page Data'!$D$4:$F$48,3,FALSE)="wind",VLOOKUP(G6040,'Cross-Page Data'!$I$4:$J$19,2,FALSE),IF(VLOOKUP(H6040,'Cross-Page Data'!$D$4:$F$48,3,FALSE)="hydro",VLOOKUP(G6040,'Cross-Page Data'!$I$4:$J$19,2,FALSE),VLOOKUP(H6040,'Cross-Page Data'!$D$4:$F$48,3,FALSE)))))</f>
        <v/>
      </c>
      <c r="M6040" s="120">
        <f>IF(AND($P$2=FALSE,OR(F6040="Commercial NAICS Cogen",F6040="Industrial NAICS Cogen",F6040="NAICS-22 Cogen")),FALSE,IF(AND($P$3=FALSE,OR(F6040="Commercial NAICS Cogen",F6040="Commercial NAICS Non-Cogen",F6040="Industrial NAICS Cogen", F6040="industrial NAICS non-Cogen")),FALSE, TRUE))</f>
        <v/>
      </c>
    </row>
    <row r="6041">
      <c r="A6041" s="129" t="n">
        <v>99999</v>
      </c>
      <c r="B6041" s="130" t="inlineStr">
        <is>
          <t>State-Fuel Level Increment</t>
        </is>
      </c>
      <c r="C6041" s="130" t="inlineStr">
        <is>
          <t>State-Fuel Level Increment</t>
        </is>
      </c>
      <c r="D6041" s="129" t="n">
        <v>99999</v>
      </c>
      <c r="E6041" s="130" t="inlineStr">
        <is>
          <t>NY</t>
        </is>
      </c>
      <c r="F6041" s="130" t="inlineStr">
        <is>
          <t>Commercial NAICS Non-Cogen</t>
        </is>
      </c>
      <c r="G6041" s="130" t="inlineStr">
        <is>
          <t>IC</t>
        </is>
      </c>
      <c r="H6041" s="130" t="inlineStr">
        <is>
          <t>NG</t>
        </is>
      </c>
      <c r="I6041" s="130" t="inlineStr">
        <is>
          <t>NG</t>
        </is>
      </c>
      <c r="J6041" s="131" t="n">
        <v>271.45</v>
      </c>
      <c r="K6041" s="129" t="n">
        <v>2020</v>
      </c>
      <c r="L6041" s="120">
        <f>IF(VLOOKUP(H6041,'Cross-Page Data'!$D$4:$F$48,3,FALSE)="natural gas",VLOOKUP(G6041,'Cross-Page Data'!$I$4:$J$19,2,FALSE),IF(VLOOKUP(H6041,'Cross-Page Data'!$D$4:$F$48,3,FALSE)="solar",IF(G6041="PV","solar PV","solar thermal"),IF(VLOOKUP(H6041,'Cross-Page Data'!$D$4:$F$48,3,FALSE)="wind",VLOOKUP(G6041,'Cross-Page Data'!$I$4:$J$19,2,FALSE),IF(VLOOKUP(H6041,'Cross-Page Data'!$D$4:$F$48,3,FALSE)="hydro",VLOOKUP(G6041,'Cross-Page Data'!$I$4:$J$19,2,FALSE),VLOOKUP(H6041,'Cross-Page Data'!$D$4:$F$48,3,FALSE)))))</f>
        <v/>
      </c>
      <c r="M6041" s="120">
        <f>IF(AND($P$2=FALSE,OR(F6041="Commercial NAICS Cogen",F6041="Industrial NAICS Cogen",F6041="NAICS-22 Cogen")),FALSE,IF(AND($P$3=FALSE,OR(F6041="Commercial NAICS Cogen",F6041="Commercial NAICS Non-Cogen",F6041="Industrial NAICS Cogen", F6041="industrial NAICS non-Cogen")),FALSE, TRUE))</f>
        <v/>
      </c>
    </row>
    <row r="6042">
      <c r="A6042" s="129" t="n">
        <v>99999</v>
      </c>
      <c r="B6042" s="130" t="inlineStr">
        <is>
          <t>State-Fuel Level Increment</t>
        </is>
      </c>
      <c r="C6042" s="130" t="inlineStr">
        <is>
          <t>State-Fuel Level Increment</t>
        </is>
      </c>
      <c r="D6042" s="129" t="n">
        <v>99999</v>
      </c>
      <c r="E6042" s="130" t="inlineStr">
        <is>
          <t>NY</t>
        </is>
      </c>
      <c r="F6042" s="130" t="inlineStr">
        <is>
          <t>Commercial NAICS Cogen</t>
        </is>
      </c>
      <c r="G6042" s="130" t="inlineStr">
        <is>
          <t>IC</t>
        </is>
      </c>
      <c r="H6042" s="130" t="inlineStr">
        <is>
          <t>NG</t>
        </is>
      </c>
      <c r="I6042" s="130" t="inlineStr">
        <is>
          <t>NG</t>
        </is>
      </c>
      <c r="J6042" s="131" t="n">
        <v>97817.13099999999</v>
      </c>
      <c r="K6042" s="129" t="n">
        <v>2020</v>
      </c>
      <c r="L6042" s="120">
        <f>IF(VLOOKUP(H6042,'Cross-Page Data'!$D$4:$F$48,3,FALSE)="natural gas",VLOOKUP(G6042,'Cross-Page Data'!$I$4:$J$19,2,FALSE),IF(VLOOKUP(H6042,'Cross-Page Data'!$D$4:$F$48,3,FALSE)="solar",IF(G6042="PV","solar PV","solar thermal"),IF(VLOOKUP(H6042,'Cross-Page Data'!$D$4:$F$48,3,FALSE)="wind",VLOOKUP(G6042,'Cross-Page Data'!$I$4:$J$19,2,FALSE),IF(VLOOKUP(H6042,'Cross-Page Data'!$D$4:$F$48,3,FALSE)="hydro",VLOOKUP(G6042,'Cross-Page Data'!$I$4:$J$19,2,FALSE),VLOOKUP(H6042,'Cross-Page Data'!$D$4:$F$48,3,FALSE)))))</f>
        <v/>
      </c>
      <c r="M6042" s="120">
        <f>IF(AND($P$2=FALSE,OR(F6042="Commercial NAICS Cogen",F6042="Industrial NAICS Cogen",F6042="NAICS-22 Cogen")),FALSE,IF(AND($P$3=FALSE,OR(F6042="Commercial NAICS Cogen",F6042="Commercial NAICS Non-Cogen",F6042="Industrial NAICS Cogen", F6042="industrial NAICS non-Cogen")),FALSE, TRUE))</f>
        <v/>
      </c>
    </row>
    <row r="6043">
      <c r="A6043" s="129" t="n">
        <v>99999</v>
      </c>
      <c r="B6043" s="130" t="inlineStr">
        <is>
          <t>State-Fuel Level Increment</t>
        </is>
      </c>
      <c r="C6043" s="130" t="inlineStr">
        <is>
          <t>State-Fuel Level Increment</t>
        </is>
      </c>
      <c r="D6043" s="129" t="n">
        <v>99999</v>
      </c>
      <c r="E6043" s="130" t="inlineStr">
        <is>
          <t>OH</t>
        </is>
      </c>
      <c r="F6043" s="130" t="inlineStr">
        <is>
          <t>Electric Utility</t>
        </is>
      </c>
      <c r="G6043" s="130" t="inlineStr">
        <is>
          <t>IC</t>
        </is>
      </c>
      <c r="H6043" s="130" t="inlineStr">
        <is>
          <t>NG</t>
        </is>
      </c>
      <c r="I6043" s="130" t="inlineStr">
        <is>
          <t>NG</t>
        </is>
      </c>
      <c r="J6043" s="131" t="n">
        <v>5729.999</v>
      </c>
      <c r="K6043" s="129" t="n">
        <v>2020</v>
      </c>
      <c r="L6043" s="120">
        <f>IF(VLOOKUP(H6043,'Cross-Page Data'!$D$4:$F$48,3,FALSE)="natural gas",VLOOKUP(G6043,'Cross-Page Data'!$I$4:$J$19,2,FALSE),IF(VLOOKUP(H6043,'Cross-Page Data'!$D$4:$F$48,3,FALSE)="solar",IF(G6043="PV","solar PV","solar thermal"),IF(VLOOKUP(H6043,'Cross-Page Data'!$D$4:$F$48,3,FALSE)="wind",VLOOKUP(G6043,'Cross-Page Data'!$I$4:$J$19,2,FALSE),IF(VLOOKUP(H6043,'Cross-Page Data'!$D$4:$F$48,3,FALSE)="hydro",VLOOKUP(G6043,'Cross-Page Data'!$I$4:$J$19,2,FALSE),VLOOKUP(H6043,'Cross-Page Data'!$D$4:$F$48,3,FALSE)))))</f>
        <v/>
      </c>
      <c r="M6043" s="120">
        <f>IF(AND($P$2=FALSE,OR(F6043="Commercial NAICS Cogen",F6043="Industrial NAICS Cogen",F6043="NAICS-22 Cogen")),FALSE,IF(AND($P$3=FALSE,OR(F6043="Commercial NAICS Cogen",F6043="Commercial NAICS Non-Cogen",F6043="Industrial NAICS Cogen", F6043="industrial NAICS non-Cogen")),FALSE, TRUE))</f>
        <v/>
      </c>
    </row>
    <row r="6044">
      <c r="A6044" s="129" t="n">
        <v>99999</v>
      </c>
      <c r="B6044" s="130" t="inlineStr">
        <is>
          <t>State-Fuel Level Increment</t>
        </is>
      </c>
      <c r="C6044" s="130" t="inlineStr">
        <is>
          <t>State-Fuel Level Increment</t>
        </is>
      </c>
      <c r="D6044" s="129" t="n">
        <v>99999</v>
      </c>
      <c r="E6044" s="130" t="inlineStr">
        <is>
          <t>OH</t>
        </is>
      </c>
      <c r="F6044" s="130" t="inlineStr">
        <is>
          <t>NAICS-22 Non-Cogen</t>
        </is>
      </c>
      <c r="G6044" s="130" t="inlineStr">
        <is>
          <t>IC</t>
        </is>
      </c>
      <c r="H6044" s="130" t="inlineStr">
        <is>
          <t>NG</t>
        </is>
      </c>
      <c r="I6044" s="130" t="inlineStr">
        <is>
          <t>NG</t>
        </is>
      </c>
      <c r="J6044" s="131" t="n">
        <v>0</v>
      </c>
      <c r="K6044" s="129" t="n">
        <v>2020</v>
      </c>
      <c r="L6044" s="120">
        <f>IF(VLOOKUP(H6044,'Cross-Page Data'!$D$4:$F$48,3,FALSE)="natural gas",VLOOKUP(G6044,'Cross-Page Data'!$I$4:$J$19,2,FALSE),IF(VLOOKUP(H6044,'Cross-Page Data'!$D$4:$F$48,3,FALSE)="solar",IF(G6044="PV","solar PV","solar thermal"),IF(VLOOKUP(H6044,'Cross-Page Data'!$D$4:$F$48,3,FALSE)="wind",VLOOKUP(G6044,'Cross-Page Data'!$I$4:$J$19,2,FALSE),IF(VLOOKUP(H6044,'Cross-Page Data'!$D$4:$F$48,3,FALSE)="hydro",VLOOKUP(G6044,'Cross-Page Data'!$I$4:$J$19,2,FALSE),VLOOKUP(H6044,'Cross-Page Data'!$D$4:$F$48,3,FALSE)))))</f>
        <v/>
      </c>
      <c r="M6044" s="120">
        <f>IF(AND($P$2=FALSE,OR(F6044="Commercial NAICS Cogen",F6044="Industrial NAICS Cogen",F6044="NAICS-22 Cogen")),FALSE,IF(AND($P$3=FALSE,OR(F6044="Commercial NAICS Cogen",F6044="Commercial NAICS Non-Cogen",F6044="Industrial NAICS Cogen", F6044="industrial NAICS non-Cogen")),FALSE, TRUE))</f>
        <v/>
      </c>
    </row>
    <row r="6045">
      <c r="A6045" s="129" t="n">
        <v>99999</v>
      </c>
      <c r="B6045" s="130" t="inlineStr">
        <is>
          <t>State-Fuel Level Increment</t>
        </is>
      </c>
      <c r="C6045" s="130" t="inlineStr">
        <is>
          <t>State-Fuel Level Increment</t>
        </is>
      </c>
      <c r="D6045" s="129" t="n">
        <v>99999</v>
      </c>
      <c r="E6045" s="130" t="inlineStr">
        <is>
          <t>OK</t>
        </is>
      </c>
      <c r="F6045" s="130" t="inlineStr">
        <is>
          <t>Electric Utility</t>
        </is>
      </c>
      <c r="G6045" s="130" t="inlineStr">
        <is>
          <t>IC</t>
        </is>
      </c>
      <c r="H6045" s="130" t="inlineStr">
        <is>
          <t>NG</t>
        </is>
      </c>
      <c r="I6045" s="130" t="inlineStr">
        <is>
          <t>NG</t>
        </is>
      </c>
      <c r="J6045" s="131" t="n">
        <v>37241.017</v>
      </c>
      <c r="K6045" s="129" t="n">
        <v>2020</v>
      </c>
      <c r="L6045" s="120">
        <f>IF(VLOOKUP(H6045,'Cross-Page Data'!$D$4:$F$48,3,FALSE)="natural gas",VLOOKUP(G6045,'Cross-Page Data'!$I$4:$J$19,2,FALSE),IF(VLOOKUP(H6045,'Cross-Page Data'!$D$4:$F$48,3,FALSE)="solar",IF(G6045="PV","solar PV","solar thermal"),IF(VLOOKUP(H6045,'Cross-Page Data'!$D$4:$F$48,3,FALSE)="wind",VLOOKUP(G6045,'Cross-Page Data'!$I$4:$J$19,2,FALSE),IF(VLOOKUP(H6045,'Cross-Page Data'!$D$4:$F$48,3,FALSE)="hydro",VLOOKUP(G6045,'Cross-Page Data'!$I$4:$J$19,2,FALSE),VLOOKUP(H6045,'Cross-Page Data'!$D$4:$F$48,3,FALSE)))))</f>
        <v/>
      </c>
      <c r="M6045" s="120">
        <f>IF(AND($P$2=FALSE,OR(F6045="Commercial NAICS Cogen",F6045="Industrial NAICS Cogen",F6045="NAICS-22 Cogen")),FALSE,IF(AND($P$3=FALSE,OR(F6045="Commercial NAICS Cogen",F6045="Commercial NAICS Non-Cogen",F6045="Industrial NAICS Cogen", F6045="industrial NAICS non-Cogen")),FALSE, TRUE))</f>
        <v/>
      </c>
    </row>
    <row r="6046">
      <c r="A6046" s="129" t="n">
        <v>99999</v>
      </c>
      <c r="B6046" s="130" t="inlineStr">
        <is>
          <t>State-Fuel Level Increment</t>
        </is>
      </c>
      <c r="C6046" s="130" t="inlineStr">
        <is>
          <t>State-Fuel Level Increment</t>
        </is>
      </c>
      <c r="D6046" s="129" t="n">
        <v>99999</v>
      </c>
      <c r="E6046" s="130" t="inlineStr">
        <is>
          <t>OR</t>
        </is>
      </c>
      <c r="F6046" s="130" t="inlineStr">
        <is>
          <t>Electric Utility</t>
        </is>
      </c>
      <c r="G6046" s="130" t="inlineStr">
        <is>
          <t>IC</t>
        </is>
      </c>
      <c r="H6046" s="130" t="inlineStr">
        <is>
          <t>NG</t>
        </is>
      </c>
      <c r="I6046" s="130" t="inlineStr">
        <is>
          <t>NG</t>
        </is>
      </c>
      <c r="J6046" s="131" t="n">
        <v>364110.69</v>
      </c>
      <c r="K6046" s="129" t="n">
        <v>2020</v>
      </c>
      <c r="L6046" s="120">
        <f>IF(VLOOKUP(H6046,'Cross-Page Data'!$D$4:$F$48,3,FALSE)="natural gas",VLOOKUP(G6046,'Cross-Page Data'!$I$4:$J$19,2,FALSE),IF(VLOOKUP(H6046,'Cross-Page Data'!$D$4:$F$48,3,FALSE)="solar",IF(G6046="PV","solar PV","solar thermal"),IF(VLOOKUP(H6046,'Cross-Page Data'!$D$4:$F$48,3,FALSE)="wind",VLOOKUP(G6046,'Cross-Page Data'!$I$4:$J$19,2,FALSE),IF(VLOOKUP(H6046,'Cross-Page Data'!$D$4:$F$48,3,FALSE)="hydro",VLOOKUP(G6046,'Cross-Page Data'!$I$4:$J$19,2,FALSE),VLOOKUP(H6046,'Cross-Page Data'!$D$4:$F$48,3,FALSE)))))</f>
        <v/>
      </c>
      <c r="M6046" s="120">
        <f>IF(AND($P$2=FALSE,OR(F6046="Commercial NAICS Cogen",F6046="Industrial NAICS Cogen",F6046="NAICS-22 Cogen")),FALSE,IF(AND($P$3=FALSE,OR(F6046="Commercial NAICS Cogen",F6046="Commercial NAICS Non-Cogen",F6046="Industrial NAICS Cogen", F6046="industrial NAICS non-Cogen")),FALSE, TRUE))</f>
        <v/>
      </c>
    </row>
    <row r="6047">
      <c r="A6047" s="129" t="n">
        <v>99999</v>
      </c>
      <c r="B6047" s="130" t="inlineStr">
        <is>
          <t>State-Fuel Level Increment</t>
        </is>
      </c>
      <c r="C6047" s="130" t="inlineStr">
        <is>
          <t>State-Fuel Level Increment</t>
        </is>
      </c>
      <c r="D6047" s="129" t="n">
        <v>99999</v>
      </c>
      <c r="E6047" s="130" t="inlineStr">
        <is>
          <t>OR</t>
        </is>
      </c>
      <c r="F6047" s="130" t="inlineStr">
        <is>
          <t>NAICS-22 Cogen</t>
        </is>
      </c>
      <c r="G6047" s="130" t="inlineStr">
        <is>
          <t>IC</t>
        </is>
      </c>
      <c r="H6047" s="130" t="inlineStr">
        <is>
          <t>NG</t>
        </is>
      </c>
      <c r="I6047" s="130" t="inlineStr">
        <is>
          <t>NG</t>
        </is>
      </c>
      <c r="J6047" s="131" t="n">
        <v>16473.787</v>
      </c>
      <c r="K6047" s="129" t="n">
        <v>2020</v>
      </c>
      <c r="L6047" s="120">
        <f>IF(VLOOKUP(H6047,'Cross-Page Data'!$D$4:$F$48,3,FALSE)="natural gas",VLOOKUP(G6047,'Cross-Page Data'!$I$4:$J$19,2,FALSE),IF(VLOOKUP(H6047,'Cross-Page Data'!$D$4:$F$48,3,FALSE)="solar",IF(G6047="PV","solar PV","solar thermal"),IF(VLOOKUP(H6047,'Cross-Page Data'!$D$4:$F$48,3,FALSE)="wind",VLOOKUP(G6047,'Cross-Page Data'!$I$4:$J$19,2,FALSE),IF(VLOOKUP(H6047,'Cross-Page Data'!$D$4:$F$48,3,FALSE)="hydro",VLOOKUP(G6047,'Cross-Page Data'!$I$4:$J$19,2,FALSE),VLOOKUP(H6047,'Cross-Page Data'!$D$4:$F$48,3,FALSE)))))</f>
        <v/>
      </c>
      <c r="M6047" s="120">
        <f>IF(AND($P$2=FALSE,OR(F6047="Commercial NAICS Cogen",F6047="Industrial NAICS Cogen",F6047="NAICS-22 Cogen")),FALSE,IF(AND($P$3=FALSE,OR(F6047="Commercial NAICS Cogen",F6047="Commercial NAICS Non-Cogen",F6047="Industrial NAICS Cogen", F6047="industrial NAICS non-Cogen")),FALSE, TRUE))</f>
        <v/>
      </c>
    </row>
    <row r="6048">
      <c r="A6048" s="129" t="n">
        <v>99999</v>
      </c>
      <c r="B6048" s="130" t="inlineStr">
        <is>
          <t>State-Fuel Level Increment</t>
        </is>
      </c>
      <c r="C6048" s="130" t="inlineStr">
        <is>
          <t>State-Fuel Level Increment</t>
        </is>
      </c>
      <c r="D6048" s="129" t="n">
        <v>99999</v>
      </c>
      <c r="E6048" s="130" t="inlineStr">
        <is>
          <t>OR</t>
        </is>
      </c>
      <c r="F6048" s="130" t="inlineStr">
        <is>
          <t>Commercial NAICS Non-Cogen</t>
        </is>
      </c>
      <c r="G6048" s="130" t="inlineStr">
        <is>
          <t>IC</t>
        </is>
      </c>
      <c r="H6048" s="130" t="inlineStr">
        <is>
          <t>NG</t>
        </is>
      </c>
      <c r="I6048" s="130" t="inlineStr">
        <is>
          <t>NG</t>
        </is>
      </c>
      <c r="J6048" s="131" t="n">
        <v>0</v>
      </c>
      <c r="K6048" s="129" t="n">
        <v>2020</v>
      </c>
      <c r="L6048" s="120">
        <f>IF(VLOOKUP(H6048,'Cross-Page Data'!$D$4:$F$48,3,FALSE)="natural gas",VLOOKUP(G6048,'Cross-Page Data'!$I$4:$J$19,2,FALSE),IF(VLOOKUP(H6048,'Cross-Page Data'!$D$4:$F$48,3,FALSE)="solar",IF(G6048="PV","solar PV","solar thermal"),IF(VLOOKUP(H6048,'Cross-Page Data'!$D$4:$F$48,3,FALSE)="wind",VLOOKUP(G6048,'Cross-Page Data'!$I$4:$J$19,2,FALSE),IF(VLOOKUP(H6048,'Cross-Page Data'!$D$4:$F$48,3,FALSE)="hydro",VLOOKUP(G6048,'Cross-Page Data'!$I$4:$J$19,2,FALSE),VLOOKUP(H6048,'Cross-Page Data'!$D$4:$F$48,3,FALSE)))))</f>
        <v/>
      </c>
      <c r="M6048" s="120">
        <f>IF(AND($P$2=FALSE,OR(F6048="Commercial NAICS Cogen",F6048="Industrial NAICS Cogen",F6048="NAICS-22 Cogen")),FALSE,IF(AND($P$3=FALSE,OR(F6048="Commercial NAICS Cogen",F6048="Commercial NAICS Non-Cogen",F6048="Industrial NAICS Cogen", F6048="industrial NAICS non-Cogen")),FALSE, TRUE))</f>
        <v/>
      </c>
    </row>
    <row r="6049">
      <c r="A6049" s="129" t="n">
        <v>99999</v>
      </c>
      <c r="B6049" s="130" t="inlineStr">
        <is>
          <t>State-Fuel Level Increment</t>
        </is>
      </c>
      <c r="C6049" s="130" t="inlineStr">
        <is>
          <t>State-Fuel Level Increment</t>
        </is>
      </c>
      <c r="D6049" s="129" t="n">
        <v>99999</v>
      </c>
      <c r="E6049" s="130" t="inlineStr">
        <is>
          <t>PA</t>
        </is>
      </c>
      <c r="F6049" s="130" t="inlineStr">
        <is>
          <t>NAICS-22 Non-Cogen</t>
        </is>
      </c>
      <c r="G6049" s="130" t="inlineStr">
        <is>
          <t>IC</t>
        </is>
      </c>
      <c r="H6049" s="130" t="inlineStr">
        <is>
          <t>NG</t>
        </is>
      </c>
      <c r="I6049" s="130" t="inlineStr">
        <is>
          <t>NG</t>
        </is>
      </c>
      <c r="J6049" s="131" t="n">
        <v>213976.31</v>
      </c>
      <c r="K6049" s="129" t="n">
        <v>2020</v>
      </c>
      <c r="L6049" s="120">
        <f>IF(VLOOKUP(H6049,'Cross-Page Data'!$D$4:$F$48,3,FALSE)="natural gas",VLOOKUP(G6049,'Cross-Page Data'!$I$4:$J$19,2,FALSE),IF(VLOOKUP(H6049,'Cross-Page Data'!$D$4:$F$48,3,FALSE)="solar",IF(G6049="PV","solar PV","solar thermal"),IF(VLOOKUP(H6049,'Cross-Page Data'!$D$4:$F$48,3,FALSE)="wind",VLOOKUP(G6049,'Cross-Page Data'!$I$4:$J$19,2,FALSE),IF(VLOOKUP(H6049,'Cross-Page Data'!$D$4:$F$48,3,FALSE)="hydro",VLOOKUP(G6049,'Cross-Page Data'!$I$4:$J$19,2,FALSE),VLOOKUP(H6049,'Cross-Page Data'!$D$4:$F$48,3,FALSE)))))</f>
        <v/>
      </c>
      <c r="M6049" s="120">
        <f>IF(AND($P$2=FALSE,OR(F6049="Commercial NAICS Cogen",F6049="Industrial NAICS Cogen",F6049="NAICS-22 Cogen")),FALSE,IF(AND($P$3=FALSE,OR(F6049="Commercial NAICS Cogen",F6049="Commercial NAICS Non-Cogen",F6049="Industrial NAICS Cogen", F6049="industrial NAICS non-Cogen")),FALSE, TRUE))</f>
        <v/>
      </c>
    </row>
    <row r="6050">
      <c r="A6050" s="129" t="n">
        <v>99999</v>
      </c>
      <c r="B6050" s="130" t="inlineStr">
        <is>
          <t>State-Fuel Level Increment</t>
        </is>
      </c>
      <c r="C6050" s="130" t="inlineStr">
        <is>
          <t>State-Fuel Level Increment</t>
        </is>
      </c>
      <c r="D6050" s="129" t="n">
        <v>99999</v>
      </c>
      <c r="E6050" s="130" t="inlineStr">
        <is>
          <t>PA</t>
        </is>
      </c>
      <c r="F6050" s="130" t="inlineStr">
        <is>
          <t>NAICS-22 Cogen</t>
        </is>
      </c>
      <c r="G6050" s="130" t="inlineStr">
        <is>
          <t>IC</t>
        </is>
      </c>
      <c r="H6050" s="130" t="inlineStr">
        <is>
          <t>NG</t>
        </is>
      </c>
      <c r="I6050" s="130" t="inlineStr">
        <is>
          <t>NG</t>
        </is>
      </c>
      <c r="J6050" s="131" t="n">
        <v>1248.446</v>
      </c>
      <c r="K6050" s="129" t="n">
        <v>2020</v>
      </c>
      <c r="L6050" s="120">
        <f>IF(VLOOKUP(H6050,'Cross-Page Data'!$D$4:$F$48,3,FALSE)="natural gas",VLOOKUP(G6050,'Cross-Page Data'!$I$4:$J$19,2,FALSE),IF(VLOOKUP(H6050,'Cross-Page Data'!$D$4:$F$48,3,FALSE)="solar",IF(G6050="PV","solar PV","solar thermal"),IF(VLOOKUP(H6050,'Cross-Page Data'!$D$4:$F$48,3,FALSE)="wind",VLOOKUP(G6050,'Cross-Page Data'!$I$4:$J$19,2,FALSE),IF(VLOOKUP(H6050,'Cross-Page Data'!$D$4:$F$48,3,FALSE)="hydro",VLOOKUP(G6050,'Cross-Page Data'!$I$4:$J$19,2,FALSE),VLOOKUP(H6050,'Cross-Page Data'!$D$4:$F$48,3,FALSE)))))</f>
        <v/>
      </c>
      <c r="M6050" s="120">
        <f>IF(AND($P$2=FALSE,OR(F6050="Commercial NAICS Cogen",F6050="Industrial NAICS Cogen",F6050="NAICS-22 Cogen")),FALSE,IF(AND($P$3=FALSE,OR(F6050="Commercial NAICS Cogen",F6050="Commercial NAICS Non-Cogen",F6050="Industrial NAICS Cogen", F6050="industrial NAICS non-Cogen")),FALSE, TRUE))</f>
        <v/>
      </c>
    </row>
    <row r="6051">
      <c r="A6051" s="129" t="n">
        <v>99999</v>
      </c>
      <c r="B6051" s="130" t="inlineStr">
        <is>
          <t>State-Fuel Level Increment</t>
        </is>
      </c>
      <c r="C6051" s="130" t="inlineStr">
        <is>
          <t>State-Fuel Level Increment</t>
        </is>
      </c>
      <c r="D6051" s="129" t="n">
        <v>99999</v>
      </c>
      <c r="E6051" s="130" t="inlineStr">
        <is>
          <t>PA</t>
        </is>
      </c>
      <c r="F6051" s="130" t="inlineStr">
        <is>
          <t>Commercial NAICS Cogen</t>
        </is>
      </c>
      <c r="G6051" s="130" t="inlineStr">
        <is>
          <t>IC</t>
        </is>
      </c>
      <c r="H6051" s="130" t="inlineStr">
        <is>
          <t>NG</t>
        </is>
      </c>
      <c r="I6051" s="130" t="inlineStr">
        <is>
          <t>NG</t>
        </is>
      </c>
      <c r="J6051" s="131" t="n">
        <v>8585.333000000001</v>
      </c>
      <c r="K6051" s="129" t="n">
        <v>2020</v>
      </c>
      <c r="L6051" s="120">
        <f>IF(VLOOKUP(H6051,'Cross-Page Data'!$D$4:$F$48,3,FALSE)="natural gas",VLOOKUP(G6051,'Cross-Page Data'!$I$4:$J$19,2,FALSE),IF(VLOOKUP(H6051,'Cross-Page Data'!$D$4:$F$48,3,FALSE)="solar",IF(G6051="PV","solar PV","solar thermal"),IF(VLOOKUP(H6051,'Cross-Page Data'!$D$4:$F$48,3,FALSE)="wind",VLOOKUP(G6051,'Cross-Page Data'!$I$4:$J$19,2,FALSE),IF(VLOOKUP(H6051,'Cross-Page Data'!$D$4:$F$48,3,FALSE)="hydro",VLOOKUP(G6051,'Cross-Page Data'!$I$4:$J$19,2,FALSE),VLOOKUP(H6051,'Cross-Page Data'!$D$4:$F$48,3,FALSE)))))</f>
        <v/>
      </c>
      <c r="M6051" s="120">
        <f>IF(AND($P$2=FALSE,OR(F6051="Commercial NAICS Cogen",F6051="Industrial NAICS Cogen",F6051="NAICS-22 Cogen")),FALSE,IF(AND($P$3=FALSE,OR(F6051="Commercial NAICS Cogen",F6051="Commercial NAICS Non-Cogen",F6051="Industrial NAICS Cogen", F6051="industrial NAICS non-Cogen")),FALSE, TRUE))</f>
        <v/>
      </c>
    </row>
    <row r="6052">
      <c r="A6052" s="129" t="n">
        <v>99999</v>
      </c>
      <c r="B6052" s="130" t="inlineStr">
        <is>
          <t>State-Fuel Level Increment</t>
        </is>
      </c>
      <c r="C6052" s="130" t="inlineStr">
        <is>
          <t>State-Fuel Level Increment</t>
        </is>
      </c>
      <c r="D6052" s="129" t="n">
        <v>99999</v>
      </c>
      <c r="E6052" s="130" t="inlineStr">
        <is>
          <t>PA</t>
        </is>
      </c>
      <c r="F6052" s="130" t="inlineStr">
        <is>
          <t>Industrial NAICS Cogen</t>
        </is>
      </c>
      <c r="G6052" s="130" t="inlineStr">
        <is>
          <t>IC</t>
        </is>
      </c>
      <c r="H6052" s="130" t="inlineStr">
        <is>
          <t>NG</t>
        </is>
      </c>
      <c r="I6052" s="130" t="inlineStr">
        <is>
          <t>NG</t>
        </is>
      </c>
      <c r="J6052" s="131" t="n">
        <v>2574.402</v>
      </c>
      <c r="K6052" s="129" t="n">
        <v>2020</v>
      </c>
      <c r="L6052" s="120">
        <f>IF(VLOOKUP(H6052,'Cross-Page Data'!$D$4:$F$48,3,FALSE)="natural gas",VLOOKUP(G6052,'Cross-Page Data'!$I$4:$J$19,2,FALSE),IF(VLOOKUP(H6052,'Cross-Page Data'!$D$4:$F$48,3,FALSE)="solar",IF(G6052="PV","solar PV","solar thermal"),IF(VLOOKUP(H6052,'Cross-Page Data'!$D$4:$F$48,3,FALSE)="wind",VLOOKUP(G6052,'Cross-Page Data'!$I$4:$J$19,2,FALSE),IF(VLOOKUP(H6052,'Cross-Page Data'!$D$4:$F$48,3,FALSE)="hydro",VLOOKUP(G6052,'Cross-Page Data'!$I$4:$J$19,2,FALSE),VLOOKUP(H6052,'Cross-Page Data'!$D$4:$F$48,3,FALSE)))))</f>
        <v/>
      </c>
      <c r="M6052" s="120">
        <f>IF(AND($P$2=FALSE,OR(F6052="Commercial NAICS Cogen",F6052="Industrial NAICS Cogen",F6052="NAICS-22 Cogen")),FALSE,IF(AND($P$3=FALSE,OR(F6052="Commercial NAICS Cogen",F6052="Commercial NAICS Non-Cogen",F6052="Industrial NAICS Cogen", F6052="industrial NAICS non-Cogen")),FALSE, TRUE))</f>
        <v/>
      </c>
    </row>
    <row r="6053">
      <c r="A6053" s="129" t="n">
        <v>99999</v>
      </c>
      <c r="B6053" s="130" t="inlineStr">
        <is>
          <t>State-Fuel Level Increment</t>
        </is>
      </c>
      <c r="C6053" s="130" t="inlineStr">
        <is>
          <t>State-Fuel Level Increment</t>
        </is>
      </c>
      <c r="D6053" s="129" t="n">
        <v>99999</v>
      </c>
      <c r="E6053" s="130" t="inlineStr">
        <is>
          <t>RI</t>
        </is>
      </c>
      <c r="F6053" s="130" t="inlineStr">
        <is>
          <t>Industrial NAICS Cogen</t>
        </is>
      </c>
      <c r="G6053" s="130" t="inlineStr">
        <is>
          <t>IC</t>
        </is>
      </c>
      <c r="H6053" s="130" t="inlineStr">
        <is>
          <t>NG</t>
        </is>
      </c>
      <c r="I6053" s="130" t="inlineStr">
        <is>
          <t>NG</t>
        </is>
      </c>
      <c r="J6053" s="131" t="n">
        <v>88470.382</v>
      </c>
      <c r="K6053" s="129" t="n">
        <v>2020</v>
      </c>
      <c r="L6053" s="120">
        <f>IF(VLOOKUP(H6053,'Cross-Page Data'!$D$4:$F$48,3,FALSE)="natural gas",VLOOKUP(G6053,'Cross-Page Data'!$I$4:$J$19,2,FALSE),IF(VLOOKUP(H6053,'Cross-Page Data'!$D$4:$F$48,3,FALSE)="solar",IF(G6053="PV","solar PV","solar thermal"),IF(VLOOKUP(H6053,'Cross-Page Data'!$D$4:$F$48,3,FALSE)="wind",VLOOKUP(G6053,'Cross-Page Data'!$I$4:$J$19,2,FALSE),IF(VLOOKUP(H6053,'Cross-Page Data'!$D$4:$F$48,3,FALSE)="hydro",VLOOKUP(G6053,'Cross-Page Data'!$I$4:$J$19,2,FALSE),VLOOKUP(H6053,'Cross-Page Data'!$D$4:$F$48,3,FALSE)))))</f>
        <v/>
      </c>
      <c r="M6053" s="120">
        <f>IF(AND($P$2=FALSE,OR(F6053="Commercial NAICS Cogen",F6053="Industrial NAICS Cogen",F6053="NAICS-22 Cogen")),FALSE,IF(AND($P$3=FALSE,OR(F6053="Commercial NAICS Cogen",F6053="Commercial NAICS Non-Cogen",F6053="Industrial NAICS Cogen", F6053="industrial NAICS non-Cogen")),FALSE, TRUE))</f>
        <v/>
      </c>
    </row>
    <row r="6054">
      <c r="A6054" s="129" t="n">
        <v>99999</v>
      </c>
      <c r="B6054" s="130" t="inlineStr">
        <is>
          <t>State-Fuel Level Increment</t>
        </is>
      </c>
      <c r="C6054" s="130" t="inlineStr">
        <is>
          <t>State-Fuel Level Increment</t>
        </is>
      </c>
      <c r="D6054" s="129" t="n">
        <v>99999</v>
      </c>
      <c r="E6054" s="130" t="inlineStr">
        <is>
          <t>SC</t>
        </is>
      </c>
      <c r="F6054" s="130" t="inlineStr">
        <is>
          <t>Commercial NAICS Non-Cogen</t>
        </is>
      </c>
      <c r="G6054" s="130" t="inlineStr">
        <is>
          <t>IC</t>
        </is>
      </c>
      <c r="H6054" s="130" t="inlineStr">
        <is>
          <t>NG</t>
        </is>
      </c>
      <c r="I6054" s="130" t="inlineStr">
        <is>
          <t>NG</t>
        </is>
      </c>
      <c r="J6054" s="131" t="n">
        <v>0</v>
      </c>
      <c r="K6054" s="129" t="n">
        <v>2020</v>
      </c>
      <c r="L6054" s="120">
        <f>IF(VLOOKUP(H6054,'Cross-Page Data'!$D$4:$F$48,3,FALSE)="natural gas",VLOOKUP(G6054,'Cross-Page Data'!$I$4:$J$19,2,FALSE),IF(VLOOKUP(H6054,'Cross-Page Data'!$D$4:$F$48,3,FALSE)="solar",IF(G6054="PV","solar PV","solar thermal"),IF(VLOOKUP(H6054,'Cross-Page Data'!$D$4:$F$48,3,FALSE)="wind",VLOOKUP(G6054,'Cross-Page Data'!$I$4:$J$19,2,FALSE),IF(VLOOKUP(H6054,'Cross-Page Data'!$D$4:$F$48,3,FALSE)="hydro",VLOOKUP(G6054,'Cross-Page Data'!$I$4:$J$19,2,FALSE),VLOOKUP(H6054,'Cross-Page Data'!$D$4:$F$48,3,FALSE)))))</f>
        <v/>
      </c>
      <c r="M6054" s="120">
        <f>IF(AND($P$2=FALSE,OR(F6054="Commercial NAICS Cogen",F6054="Industrial NAICS Cogen",F6054="NAICS-22 Cogen")),FALSE,IF(AND($P$3=FALSE,OR(F6054="Commercial NAICS Cogen",F6054="Commercial NAICS Non-Cogen",F6054="Industrial NAICS Cogen", F6054="industrial NAICS non-Cogen")),FALSE, TRUE))</f>
        <v/>
      </c>
    </row>
    <row r="6055">
      <c r="A6055" s="129" t="n">
        <v>99999</v>
      </c>
      <c r="B6055" s="130" t="inlineStr">
        <is>
          <t>State-Fuel Level Increment</t>
        </is>
      </c>
      <c r="C6055" s="130" t="inlineStr">
        <is>
          <t>State-Fuel Level Increment</t>
        </is>
      </c>
      <c r="D6055" s="129" t="n">
        <v>99999</v>
      </c>
      <c r="E6055" s="130" t="inlineStr">
        <is>
          <t>SD</t>
        </is>
      </c>
      <c r="F6055" s="130" t="inlineStr">
        <is>
          <t>Electric Utility</t>
        </is>
      </c>
      <c r="G6055" s="130" t="inlineStr">
        <is>
          <t>IC</t>
        </is>
      </c>
      <c r="H6055" s="130" t="inlineStr">
        <is>
          <t>NG</t>
        </is>
      </c>
      <c r="I6055" s="130" t="inlineStr">
        <is>
          <t>NG</t>
        </is>
      </c>
      <c r="J6055" s="131" t="n">
        <v>0</v>
      </c>
      <c r="K6055" s="129" t="n">
        <v>2020</v>
      </c>
      <c r="L6055" s="120">
        <f>IF(VLOOKUP(H6055,'Cross-Page Data'!$D$4:$F$48,3,FALSE)="natural gas",VLOOKUP(G6055,'Cross-Page Data'!$I$4:$J$19,2,FALSE),IF(VLOOKUP(H6055,'Cross-Page Data'!$D$4:$F$48,3,FALSE)="solar",IF(G6055="PV","solar PV","solar thermal"),IF(VLOOKUP(H6055,'Cross-Page Data'!$D$4:$F$48,3,FALSE)="wind",VLOOKUP(G6055,'Cross-Page Data'!$I$4:$J$19,2,FALSE),IF(VLOOKUP(H6055,'Cross-Page Data'!$D$4:$F$48,3,FALSE)="hydro",VLOOKUP(G6055,'Cross-Page Data'!$I$4:$J$19,2,FALSE),VLOOKUP(H6055,'Cross-Page Data'!$D$4:$F$48,3,FALSE)))))</f>
        <v/>
      </c>
      <c r="M6055" s="120">
        <f>IF(AND($P$2=FALSE,OR(F6055="Commercial NAICS Cogen",F6055="Industrial NAICS Cogen",F6055="NAICS-22 Cogen")),FALSE,IF(AND($P$3=FALSE,OR(F6055="Commercial NAICS Cogen",F6055="Commercial NAICS Non-Cogen",F6055="Industrial NAICS Cogen", F6055="industrial NAICS non-Cogen")),FALSE, TRUE))</f>
        <v/>
      </c>
    </row>
    <row r="6056">
      <c r="A6056" s="129" t="n">
        <v>99999</v>
      </c>
      <c r="B6056" s="130" t="inlineStr">
        <is>
          <t>State-Fuel Level Increment</t>
        </is>
      </c>
      <c r="C6056" s="130" t="inlineStr">
        <is>
          <t>State-Fuel Level Increment</t>
        </is>
      </c>
      <c r="D6056" s="129" t="n">
        <v>99999</v>
      </c>
      <c r="E6056" s="130" t="inlineStr">
        <is>
          <t>TX</t>
        </is>
      </c>
      <c r="F6056" s="130" t="inlineStr">
        <is>
          <t>Electric Utility</t>
        </is>
      </c>
      <c r="G6056" s="130" t="inlineStr">
        <is>
          <t>IC</t>
        </is>
      </c>
      <c r="H6056" s="130" t="inlineStr">
        <is>
          <t>NG</t>
        </is>
      </c>
      <c r="I6056" s="130" t="inlineStr">
        <is>
          <t>NG</t>
        </is>
      </c>
      <c r="J6056" s="131" t="n">
        <v>737205.6800000001</v>
      </c>
      <c r="K6056" s="129" t="n">
        <v>2020</v>
      </c>
      <c r="L6056" s="120">
        <f>IF(VLOOKUP(H6056,'Cross-Page Data'!$D$4:$F$48,3,FALSE)="natural gas",VLOOKUP(G6056,'Cross-Page Data'!$I$4:$J$19,2,FALSE),IF(VLOOKUP(H6056,'Cross-Page Data'!$D$4:$F$48,3,FALSE)="solar",IF(G6056="PV","solar PV","solar thermal"),IF(VLOOKUP(H6056,'Cross-Page Data'!$D$4:$F$48,3,FALSE)="wind",VLOOKUP(G6056,'Cross-Page Data'!$I$4:$J$19,2,FALSE),IF(VLOOKUP(H6056,'Cross-Page Data'!$D$4:$F$48,3,FALSE)="hydro",VLOOKUP(G6056,'Cross-Page Data'!$I$4:$J$19,2,FALSE),VLOOKUP(H6056,'Cross-Page Data'!$D$4:$F$48,3,FALSE)))))</f>
        <v/>
      </c>
      <c r="M6056" s="120">
        <f>IF(AND($P$2=FALSE,OR(F6056="Commercial NAICS Cogen",F6056="Industrial NAICS Cogen",F6056="NAICS-22 Cogen")),FALSE,IF(AND($P$3=FALSE,OR(F6056="Commercial NAICS Cogen",F6056="Commercial NAICS Non-Cogen",F6056="Industrial NAICS Cogen", F6056="industrial NAICS non-Cogen")),FALSE, TRUE))</f>
        <v/>
      </c>
    </row>
    <row r="6057">
      <c r="A6057" s="129" t="n">
        <v>99999</v>
      </c>
      <c r="B6057" s="130" t="inlineStr">
        <is>
          <t>State-Fuel Level Increment</t>
        </is>
      </c>
      <c r="C6057" s="130" t="inlineStr">
        <is>
          <t>State-Fuel Level Increment</t>
        </is>
      </c>
      <c r="D6057" s="129" t="n">
        <v>99999</v>
      </c>
      <c r="E6057" s="130" t="inlineStr">
        <is>
          <t>TX</t>
        </is>
      </c>
      <c r="F6057" s="130" t="inlineStr">
        <is>
          <t>NAICS-22 Non-Cogen</t>
        </is>
      </c>
      <c r="G6057" s="130" t="inlineStr">
        <is>
          <t>IC</t>
        </is>
      </c>
      <c r="H6057" s="130" t="inlineStr">
        <is>
          <t>NG</t>
        </is>
      </c>
      <c r="I6057" s="130" t="inlineStr">
        <is>
          <t>NG</t>
        </is>
      </c>
      <c r="J6057" s="131" t="n">
        <v>22959.908</v>
      </c>
      <c r="K6057" s="129" t="n">
        <v>2020</v>
      </c>
      <c r="L6057" s="120">
        <f>IF(VLOOKUP(H6057,'Cross-Page Data'!$D$4:$F$48,3,FALSE)="natural gas",VLOOKUP(G6057,'Cross-Page Data'!$I$4:$J$19,2,FALSE),IF(VLOOKUP(H6057,'Cross-Page Data'!$D$4:$F$48,3,FALSE)="solar",IF(G6057="PV","solar PV","solar thermal"),IF(VLOOKUP(H6057,'Cross-Page Data'!$D$4:$F$48,3,FALSE)="wind",VLOOKUP(G6057,'Cross-Page Data'!$I$4:$J$19,2,FALSE),IF(VLOOKUP(H6057,'Cross-Page Data'!$D$4:$F$48,3,FALSE)="hydro",VLOOKUP(G6057,'Cross-Page Data'!$I$4:$J$19,2,FALSE),VLOOKUP(H6057,'Cross-Page Data'!$D$4:$F$48,3,FALSE)))))</f>
        <v/>
      </c>
      <c r="M6057" s="120">
        <f>IF(AND($P$2=FALSE,OR(F6057="Commercial NAICS Cogen",F6057="Industrial NAICS Cogen",F6057="NAICS-22 Cogen")),FALSE,IF(AND($P$3=FALSE,OR(F6057="Commercial NAICS Cogen",F6057="Commercial NAICS Non-Cogen",F6057="Industrial NAICS Cogen", F6057="industrial NAICS non-Cogen")),FALSE, TRUE))</f>
        <v/>
      </c>
    </row>
    <row r="6058">
      <c r="A6058" s="129" t="n">
        <v>99999</v>
      </c>
      <c r="B6058" s="130" t="inlineStr">
        <is>
          <t>State-Fuel Level Increment</t>
        </is>
      </c>
      <c r="C6058" s="130" t="inlineStr">
        <is>
          <t>State-Fuel Level Increment</t>
        </is>
      </c>
      <c r="D6058" s="129" t="n">
        <v>99999</v>
      </c>
      <c r="E6058" s="130" t="inlineStr">
        <is>
          <t>TX</t>
        </is>
      </c>
      <c r="F6058" s="130" t="inlineStr">
        <is>
          <t>Industrial NAICS Non-Cogen</t>
        </is>
      </c>
      <c r="G6058" s="130" t="inlineStr">
        <is>
          <t>IC</t>
        </is>
      </c>
      <c r="H6058" s="130" t="inlineStr">
        <is>
          <t>NG</t>
        </is>
      </c>
      <c r="I6058" s="130" t="inlineStr">
        <is>
          <t>NG</t>
        </is>
      </c>
      <c r="J6058" s="131" t="n">
        <v>89363.76700000001</v>
      </c>
      <c r="K6058" s="129" t="n">
        <v>2020</v>
      </c>
      <c r="L6058" s="120">
        <f>IF(VLOOKUP(H6058,'Cross-Page Data'!$D$4:$F$48,3,FALSE)="natural gas",VLOOKUP(G6058,'Cross-Page Data'!$I$4:$J$19,2,FALSE),IF(VLOOKUP(H6058,'Cross-Page Data'!$D$4:$F$48,3,FALSE)="solar",IF(G6058="PV","solar PV","solar thermal"),IF(VLOOKUP(H6058,'Cross-Page Data'!$D$4:$F$48,3,FALSE)="wind",VLOOKUP(G6058,'Cross-Page Data'!$I$4:$J$19,2,FALSE),IF(VLOOKUP(H6058,'Cross-Page Data'!$D$4:$F$48,3,FALSE)="hydro",VLOOKUP(G6058,'Cross-Page Data'!$I$4:$J$19,2,FALSE),VLOOKUP(H6058,'Cross-Page Data'!$D$4:$F$48,3,FALSE)))))</f>
        <v/>
      </c>
      <c r="M6058" s="120">
        <f>IF(AND($P$2=FALSE,OR(F6058="Commercial NAICS Cogen",F6058="Industrial NAICS Cogen",F6058="NAICS-22 Cogen")),FALSE,IF(AND($P$3=FALSE,OR(F6058="Commercial NAICS Cogen",F6058="Commercial NAICS Non-Cogen",F6058="Industrial NAICS Cogen", F6058="industrial NAICS non-Cogen")),FALSE, TRUE))</f>
        <v/>
      </c>
    </row>
    <row r="6059">
      <c r="A6059" s="129" t="n">
        <v>99999</v>
      </c>
      <c r="B6059" s="130" t="inlineStr">
        <is>
          <t>State-Fuel Level Increment</t>
        </is>
      </c>
      <c r="C6059" s="130" t="inlineStr">
        <is>
          <t>State-Fuel Level Increment</t>
        </is>
      </c>
      <c r="D6059" s="129" t="n">
        <v>99999</v>
      </c>
      <c r="E6059" s="130" t="inlineStr">
        <is>
          <t>UT</t>
        </is>
      </c>
      <c r="F6059" s="130" t="inlineStr">
        <is>
          <t>Electric Utility</t>
        </is>
      </c>
      <c r="G6059" s="130" t="inlineStr">
        <is>
          <t>IC</t>
        </is>
      </c>
      <c r="H6059" s="130" t="inlineStr">
        <is>
          <t>NG</t>
        </is>
      </c>
      <c r="I6059" s="130" t="inlineStr">
        <is>
          <t>NG</t>
        </is>
      </c>
      <c r="J6059" s="131" t="n">
        <v>42400.387</v>
      </c>
      <c r="K6059" s="129" t="n">
        <v>2020</v>
      </c>
      <c r="L6059" s="120">
        <f>IF(VLOOKUP(H6059,'Cross-Page Data'!$D$4:$F$48,3,FALSE)="natural gas",VLOOKUP(G6059,'Cross-Page Data'!$I$4:$J$19,2,FALSE),IF(VLOOKUP(H6059,'Cross-Page Data'!$D$4:$F$48,3,FALSE)="solar",IF(G6059="PV","solar PV","solar thermal"),IF(VLOOKUP(H6059,'Cross-Page Data'!$D$4:$F$48,3,FALSE)="wind",VLOOKUP(G6059,'Cross-Page Data'!$I$4:$J$19,2,FALSE),IF(VLOOKUP(H6059,'Cross-Page Data'!$D$4:$F$48,3,FALSE)="hydro",VLOOKUP(G6059,'Cross-Page Data'!$I$4:$J$19,2,FALSE),VLOOKUP(H6059,'Cross-Page Data'!$D$4:$F$48,3,FALSE)))))</f>
        <v/>
      </c>
      <c r="M6059" s="120">
        <f>IF(AND($P$2=FALSE,OR(F6059="Commercial NAICS Cogen",F6059="Industrial NAICS Cogen",F6059="NAICS-22 Cogen")),FALSE,IF(AND($P$3=FALSE,OR(F6059="Commercial NAICS Cogen",F6059="Commercial NAICS Non-Cogen",F6059="Industrial NAICS Cogen", F6059="industrial NAICS non-Cogen")),FALSE, TRUE))</f>
        <v/>
      </c>
    </row>
    <row r="6060">
      <c r="A6060" s="129" t="n">
        <v>99999</v>
      </c>
      <c r="B6060" s="130" t="inlineStr">
        <is>
          <t>State-Fuel Level Increment</t>
        </is>
      </c>
      <c r="C6060" s="130" t="inlineStr">
        <is>
          <t>State-Fuel Level Increment</t>
        </is>
      </c>
      <c r="D6060" s="129" t="n">
        <v>99999</v>
      </c>
      <c r="E6060" s="130" t="inlineStr">
        <is>
          <t>UT</t>
        </is>
      </c>
      <c r="F6060" s="130" t="inlineStr">
        <is>
          <t>Electric Utility</t>
        </is>
      </c>
      <c r="G6060" s="130" t="inlineStr">
        <is>
          <t>IC</t>
        </is>
      </c>
      <c r="H6060" s="130" t="inlineStr">
        <is>
          <t>NG</t>
        </is>
      </c>
      <c r="I6060" s="130" t="inlineStr">
        <is>
          <t>NG</t>
        </is>
      </c>
      <c r="J6060" s="131" t="n">
        <v>13326.527</v>
      </c>
      <c r="K6060" s="129" t="n">
        <v>2020</v>
      </c>
      <c r="L6060" s="120">
        <f>IF(VLOOKUP(H6060,'Cross-Page Data'!$D$4:$F$48,3,FALSE)="natural gas",VLOOKUP(G6060,'Cross-Page Data'!$I$4:$J$19,2,FALSE),IF(VLOOKUP(H6060,'Cross-Page Data'!$D$4:$F$48,3,FALSE)="solar",IF(G6060="PV","solar PV","solar thermal"),IF(VLOOKUP(H6060,'Cross-Page Data'!$D$4:$F$48,3,FALSE)="wind",VLOOKUP(G6060,'Cross-Page Data'!$I$4:$J$19,2,FALSE),IF(VLOOKUP(H6060,'Cross-Page Data'!$D$4:$F$48,3,FALSE)="hydro",VLOOKUP(G6060,'Cross-Page Data'!$I$4:$J$19,2,FALSE),VLOOKUP(H6060,'Cross-Page Data'!$D$4:$F$48,3,FALSE)))))</f>
        <v/>
      </c>
      <c r="M6060" s="120">
        <f>IF(AND($P$2=FALSE,OR(F6060="Commercial NAICS Cogen",F6060="Industrial NAICS Cogen",F6060="NAICS-22 Cogen")),FALSE,IF(AND($P$3=FALSE,OR(F6060="Commercial NAICS Cogen",F6060="Commercial NAICS Non-Cogen",F6060="Industrial NAICS Cogen", F6060="industrial NAICS non-Cogen")),FALSE, TRUE))</f>
        <v/>
      </c>
    </row>
    <row r="6061">
      <c r="A6061" s="129" t="n">
        <v>99999</v>
      </c>
      <c r="B6061" s="130" t="inlineStr">
        <is>
          <t>State-Fuel Level Increment</t>
        </is>
      </c>
      <c r="C6061" s="130" t="inlineStr">
        <is>
          <t>State-Fuel Level Increment</t>
        </is>
      </c>
      <c r="D6061" s="129" t="n">
        <v>99999</v>
      </c>
      <c r="E6061" s="130" t="inlineStr">
        <is>
          <t>UT</t>
        </is>
      </c>
      <c r="F6061" s="130" t="inlineStr">
        <is>
          <t>Commercial NAICS Cogen</t>
        </is>
      </c>
      <c r="G6061" s="130" t="inlineStr">
        <is>
          <t>IC</t>
        </is>
      </c>
      <c r="H6061" s="130" t="inlineStr">
        <is>
          <t>NG</t>
        </is>
      </c>
      <c r="I6061" s="130" t="inlineStr">
        <is>
          <t>NG</t>
        </is>
      </c>
      <c r="J6061" s="131" t="n">
        <v>379.762</v>
      </c>
      <c r="K6061" s="129" t="n">
        <v>2020</v>
      </c>
      <c r="L6061" s="120">
        <f>IF(VLOOKUP(H6061,'Cross-Page Data'!$D$4:$F$48,3,FALSE)="natural gas",VLOOKUP(G6061,'Cross-Page Data'!$I$4:$J$19,2,FALSE),IF(VLOOKUP(H6061,'Cross-Page Data'!$D$4:$F$48,3,FALSE)="solar",IF(G6061="PV","solar PV","solar thermal"),IF(VLOOKUP(H6061,'Cross-Page Data'!$D$4:$F$48,3,FALSE)="wind",VLOOKUP(G6061,'Cross-Page Data'!$I$4:$J$19,2,FALSE),IF(VLOOKUP(H6061,'Cross-Page Data'!$D$4:$F$48,3,FALSE)="hydro",VLOOKUP(G6061,'Cross-Page Data'!$I$4:$J$19,2,FALSE),VLOOKUP(H6061,'Cross-Page Data'!$D$4:$F$48,3,FALSE)))))</f>
        <v/>
      </c>
      <c r="M6061" s="120">
        <f>IF(AND($P$2=FALSE,OR(F6061="Commercial NAICS Cogen",F6061="Industrial NAICS Cogen",F6061="NAICS-22 Cogen")),FALSE,IF(AND($P$3=FALSE,OR(F6061="Commercial NAICS Cogen",F6061="Commercial NAICS Non-Cogen",F6061="Industrial NAICS Cogen", F6061="industrial NAICS non-Cogen")),FALSE, TRUE))</f>
        <v/>
      </c>
    </row>
    <row r="6062">
      <c r="A6062" s="129" t="n">
        <v>99999</v>
      </c>
      <c r="B6062" s="130" t="inlineStr">
        <is>
          <t>State-Fuel Level Increment</t>
        </is>
      </c>
      <c r="C6062" s="130" t="inlineStr">
        <is>
          <t>State-Fuel Level Increment</t>
        </is>
      </c>
      <c r="D6062" s="129" t="n">
        <v>99999</v>
      </c>
      <c r="E6062" s="130" t="inlineStr">
        <is>
          <t>VA</t>
        </is>
      </c>
      <c r="F6062" s="130" t="inlineStr">
        <is>
          <t>NAICS-22 Non-Cogen</t>
        </is>
      </c>
      <c r="G6062" s="130" t="inlineStr">
        <is>
          <t>IC</t>
        </is>
      </c>
      <c r="H6062" s="130" t="inlineStr">
        <is>
          <t>NG</t>
        </is>
      </c>
      <c r="I6062" s="130" t="inlineStr">
        <is>
          <t>NG</t>
        </is>
      </c>
      <c r="J6062" s="131" t="n">
        <v>0</v>
      </c>
      <c r="K6062" s="129" t="n">
        <v>2020</v>
      </c>
      <c r="L6062" s="120">
        <f>IF(VLOOKUP(H6062,'Cross-Page Data'!$D$4:$F$48,3,FALSE)="natural gas",VLOOKUP(G6062,'Cross-Page Data'!$I$4:$J$19,2,FALSE),IF(VLOOKUP(H6062,'Cross-Page Data'!$D$4:$F$48,3,FALSE)="solar",IF(G6062="PV","solar PV","solar thermal"),IF(VLOOKUP(H6062,'Cross-Page Data'!$D$4:$F$48,3,FALSE)="wind",VLOOKUP(G6062,'Cross-Page Data'!$I$4:$J$19,2,FALSE),IF(VLOOKUP(H6062,'Cross-Page Data'!$D$4:$F$48,3,FALSE)="hydro",VLOOKUP(G6062,'Cross-Page Data'!$I$4:$J$19,2,FALSE),VLOOKUP(H6062,'Cross-Page Data'!$D$4:$F$48,3,FALSE)))))</f>
        <v/>
      </c>
      <c r="M6062" s="120">
        <f>IF(AND($P$2=FALSE,OR(F6062="Commercial NAICS Cogen",F6062="Industrial NAICS Cogen",F6062="NAICS-22 Cogen")),FALSE,IF(AND($P$3=FALSE,OR(F6062="Commercial NAICS Cogen",F6062="Commercial NAICS Non-Cogen",F6062="Industrial NAICS Cogen", F6062="industrial NAICS non-Cogen")),FALSE, TRUE))</f>
        <v/>
      </c>
    </row>
    <row r="6063">
      <c r="A6063" s="129" t="n">
        <v>99999</v>
      </c>
      <c r="B6063" s="130" t="inlineStr">
        <is>
          <t>State-Fuel Level Increment</t>
        </is>
      </c>
      <c r="C6063" s="130" t="inlineStr">
        <is>
          <t>State-Fuel Level Increment</t>
        </is>
      </c>
      <c r="D6063" s="129" t="n">
        <v>99999</v>
      </c>
      <c r="E6063" s="130" t="inlineStr">
        <is>
          <t>VA</t>
        </is>
      </c>
      <c r="F6063" s="130" t="inlineStr">
        <is>
          <t>Industrial NAICS Cogen</t>
        </is>
      </c>
      <c r="G6063" s="130" t="inlineStr">
        <is>
          <t>IC</t>
        </is>
      </c>
      <c r="H6063" s="130" t="inlineStr">
        <is>
          <t>NG</t>
        </is>
      </c>
      <c r="I6063" s="130" t="inlineStr">
        <is>
          <t>NG</t>
        </is>
      </c>
      <c r="J6063" s="131" t="n">
        <v>2338.113</v>
      </c>
      <c r="K6063" s="129" t="n">
        <v>2020</v>
      </c>
      <c r="L6063" s="120">
        <f>IF(VLOOKUP(H6063,'Cross-Page Data'!$D$4:$F$48,3,FALSE)="natural gas",VLOOKUP(G6063,'Cross-Page Data'!$I$4:$J$19,2,FALSE),IF(VLOOKUP(H6063,'Cross-Page Data'!$D$4:$F$48,3,FALSE)="solar",IF(G6063="PV","solar PV","solar thermal"),IF(VLOOKUP(H6063,'Cross-Page Data'!$D$4:$F$48,3,FALSE)="wind",VLOOKUP(G6063,'Cross-Page Data'!$I$4:$J$19,2,FALSE),IF(VLOOKUP(H6063,'Cross-Page Data'!$D$4:$F$48,3,FALSE)="hydro",VLOOKUP(G6063,'Cross-Page Data'!$I$4:$J$19,2,FALSE),VLOOKUP(H6063,'Cross-Page Data'!$D$4:$F$48,3,FALSE)))))</f>
        <v/>
      </c>
      <c r="M6063" s="120">
        <f>IF(AND($P$2=FALSE,OR(F6063="Commercial NAICS Cogen",F6063="Industrial NAICS Cogen",F6063="NAICS-22 Cogen")),FALSE,IF(AND($P$3=FALSE,OR(F6063="Commercial NAICS Cogen",F6063="Commercial NAICS Non-Cogen",F6063="Industrial NAICS Cogen", F6063="industrial NAICS non-Cogen")),FALSE, TRUE))</f>
        <v/>
      </c>
    </row>
    <row r="6064">
      <c r="A6064" s="129" t="n">
        <v>99999</v>
      </c>
      <c r="B6064" s="130" t="inlineStr">
        <is>
          <t>State-Fuel Level Increment</t>
        </is>
      </c>
      <c r="C6064" s="130" t="inlineStr">
        <is>
          <t>State-Fuel Level Increment</t>
        </is>
      </c>
      <c r="D6064" s="129" t="n">
        <v>99999</v>
      </c>
      <c r="E6064" s="130" t="inlineStr">
        <is>
          <t>WA</t>
        </is>
      </c>
      <c r="F6064" s="130" t="inlineStr">
        <is>
          <t>Electric Utility</t>
        </is>
      </c>
      <c r="G6064" s="130" t="inlineStr">
        <is>
          <t>IC</t>
        </is>
      </c>
      <c r="H6064" s="130" t="inlineStr">
        <is>
          <t>NG</t>
        </is>
      </c>
      <c r="I6064" s="130" t="inlineStr">
        <is>
          <t>NG</t>
        </is>
      </c>
      <c r="J6064" s="131" t="n">
        <v>62125.828</v>
      </c>
      <c r="K6064" s="129" t="n">
        <v>2020</v>
      </c>
      <c r="L6064" s="120">
        <f>IF(VLOOKUP(H6064,'Cross-Page Data'!$D$4:$F$48,3,FALSE)="natural gas",VLOOKUP(G6064,'Cross-Page Data'!$I$4:$J$19,2,FALSE),IF(VLOOKUP(H6064,'Cross-Page Data'!$D$4:$F$48,3,FALSE)="solar",IF(G6064="PV","solar PV","solar thermal"),IF(VLOOKUP(H6064,'Cross-Page Data'!$D$4:$F$48,3,FALSE)="wind",VLOOKUP(G6064,'Cross-Page Data'!$I$4:$J$19,2,FALSE),IF(VLOOKUP(H6064,'Cross-Page Data'!$D$4:$F$48,3,FALSE)="hydro",VLOOKUP(G6064,'Cross-Page Data'!$I$4:$J$19,2,FALSE),VLOOKUP(H6064,'Cross-Page Data'!$D$4:$F$48,3,FALSE)))))</f>
        <v/>
      </c>
      <c r="M6064" s="120">
        <f>IF(AND($P$2=FALSE,OR(F6064="Commercial NAICS Cogen",F6064="Industrial NAICS Cogen",F6064="NAICS-22 Cogen")),FALSE,IF(AND($P$3=FALSE,OR(F6064="Commercial NAICS Cogen",F6064="Commercial NAICS Non-Cogen",F6064="Industrial NAICS Cogen", F6064="industrial NAICS non-Cogen")),FALSE, TRUE))</f>
        <v/>
      </c>
    </row>
    <row r="6065">
      <c r="A6065" s="129" t="n">
        <v>99999</v>
      </c>
      <c r="B6065" s="130" t="inlineStr">
        <is>
          <t>State-Fuel Level Increment</t>
        </is>
      </c>
      <c r="C6065" s="130" t="inlineStr">
        <is>
          <t>State-Fuel Level Increment</t>
        </is>
      </c>
      <c r="D6065" s="129" t="n">
        <v>99999</v>
      </c>
      <c r="E6065" s="130" t="inlineStr">
        <is>
          <t>WA</t>
        </is>
      </c>
      <c r="F6065" s="130" t="inlineStr">
        <is>
          <t>Commercial NAICS Cogen</t>
        </is>
      </c>
      <c r="G6065" s="130" t="inlineStr">
        <is>
          <t>IC</t>
        </is>
      </c>
      <c r="H6065" s="130" t="inlineStr">
        <is>
          <t>NG</t>
        </is>
      </c>
      <c r="I6065" s="130" t="inlineStr">
        <is>
          <t>NG</t>
        </is>
      </c>
      <c r="J6065" s="131" t="n">
        <v>0</v>
      </c>
      <c r="K6065" s="129" t="n">
        <v>2020</v>
      </c>
      <c r="L6065" s="120">
        <f>IF(VLOOKUP(H6065,'Cross-Page Data'!$D$4:$F$48,3,FALSE)="natural gas",VLOOKUP(G6065,'Cross-Page Data'!$I$4:$J$19,2,FALSE),IF(VLOOKUP(H6065,'Cross-Page Data'!$D$4:$F$48,3,FALSE)="solar",IF(G6065="PV","solar PV","solar thermal"),IF(VLOOKUP(H6065,'Cross-Page Data'!$D$4:$F$48,3,FALSE)="wind",VLOOKUP(G6065,'Cross-Page Data'!$I$4:$J$19,2,FALSE),IF(VLOOKUP(H6065,'Cross-Page Data'!$D$4:$F$48,3,FALSE)="hydro",VLOOKUP(G6065,'Cross-Page Data'!$I$4:$J$19,2,FALSE),VLOOKUP(H6065,'Cross-Page Data'!$D$4:$F$48,3,FALSE)))))</f>
        <v/>
      </c>
      <c r="M6065" s="120">
        <f>IF(AND($P$2=FALSE,OR(F6065="Commercial NAICS Cogen",F6065="Industrial NAICS Cogen",F6065="NAICS-22 Cogen")),FALSE,IF(AND($P$3=FALSE,OR(F6065="Commercial NAICS Cogen",F6065="Commercial NAICS Non-Cogen",F6065="Industrial NAICS Cogen", F6065="industrial NAICS non-Cogen")),FALSE, TRUE))</f>
        <v/>
      </c>
    </row>
    <row r="6066">
      <c r="A6066" s="129" t="n">
        <v>99999</v>
      </c>
      <c r="B6066" s="130" t="inlineStr">
        <is>
          <t>State-Fuel Level Increment</t>
        </is>
      </c>
      <c r="C6066" s="130" t="inlineStr">
        <is>
          <t>State-Fuel Level Increment</t>
        </is>
      </c>
      <c r="D6066" s="129" t="n">
        <v>99999</v>
      </c>
      <c r="E6066" s="130" t="inlineStr">
        <is>
          <t>WI</t>
        </is>
      </c>
      <c r="F6066" s="130" t="inlineStr">
        <is>
          <t>Electric Utility</t>
        </is>
      </c>
      <c r="G6066" s="130" t="inlineStr">
        <is>
          <t>IC</t>
        </is>
      </c>
      <c r="H6066" s="130" t="inlineStr">
        <is>
          <t>NG</t>
        </is>
      </c>
      <c r="I6066" s="130" t="inlineStr">
        <is>
          <t>NG</t>
        </is>
      </c>
      <c r="J6066" s="131" t="n">
        <v>4428.296</v>
      </c>
      <c r="K6066" s="129" t="n">
        <v>2020</v>
      </c>
      <c r="L6066" s="120">
        <f>IF(VLOOKUP(H6066,'Cross-Page Data'!$D$4:$F$48,3,FALSE)="natural gas",VLOOKUP(G6066,'Cross-Page Data'!$I$4:$J$19,2,FALSE),IF(VLOOKUP(H6066,'Cross-Page Data'!$D$4:$F$48,3,FALSE)="solar",IF(G6066="PV","solar PV","solar thermal"),IF(VLOOKUP(H6066,'Cross-Page Data'!$D$4:$F$48,3,FALSE)="wind",VLOOKUP(G6066,'Cross-Page Data'!$I$4:$J$19,2,FALSE),IF(VLOOKUP(H6066,'Cross-Page Data'!$D$4:$F$48,3,FALSE)="hydro",VLOOKUP(G6066,'Cross-Page Data'!$I$4:$J$19,2,FALSE),VLOOKUP(H6066,'Cross-Page Data'!$D$4:$F$48,3,FALSE)))))</f>
        <v/>
      </c>
      <c r="M6066" s="120">
        <f>IF(AND($P$2=FALSE,OR(F6066="Commercial NAICS Cogen",F6066="Industrial NAICS Cogen",F6066="NAICS-22 Cogen")),FALSE,IF(AND($P$3=FALSE,OR(F6066="Commercial NAICS Cogen",F6066="Commercial NAICS Non-Cogen",F6066="Industrial NAICS Cogen", F6066="industrial NAICS non-Cogen")),FALSE, TRUE))</f>
        <v/>
      </c>
    </row>
    <row r="6067">
      <c r="A6067" s="129" t="n">
        <v>99999</v>
      </c>
      <c r="B6067" s="130" t="inlineStr">
        <is>
          <t>State-Fuel Level Increment</t>
        </is>
      </c>
      <c r="C6067" s="130" t="inlineStr">
        <is>
          <t>State-Fuel Level Increment</t>
        </is>
      </c>
      <c r="D6067" s="129" t="n">
        <v>99999</v>
      </c>
      <c r="E6067" s="130" t="inlineStr">
        <is>
          <t>WI</t>
        </is>
      </c>
      <c r="F6067" s="130" t="inlineStr">
        <is>
          <t>NAICS-22 Cogen</t>
        </is>
      </c>
      <c r="G6067" s="130" t="inlineStr">
        <is>
          <t>IC</t>
        </is>
      </c>
      <c r="H6067" s="130" t="inlineStr">
        <is>
          <t>NG</t>
        </is>
      </c>
      <c r="I6067" s="130" t="inlineStr">
        <is>
          <t>NG</t>
        </is>
      </c>
      <c r="J6067" s="131" t="n">
        <v>0</v>
      </c>
      <c r="K6067" s="129" t="n">
        <v>2020</v>
      </c>
      <c r="L6067" s="120">
        <f>IF(VLOOKUP(H6067,'Cross-Page Data'!$D$4:$F$48,3,FALSE)="natural gas",VLOOKUP(G6067,'Cross-Page Data'!$I$4:$J$19,2,FALSE),IF(VLOOKUP(H6067,'Cross-Page Data'!$D$4:$F$48,3,FALSE)="solar",IF(G6067="PV","solar PV","solar thermal"),IF(VLOOKUP(H6067,'Cross-Page Data'!$D$4:$F$48,3,FALSE)="wind",VLOOKUP(G6067,'Cross-Page Data'!$I$4:$J$19,2,FALSE),IF(VLOOKUP(H6067,'Cross-Page Data'!$D$4:$F$48,3,FALSE)="hydro",VLOOKUP(G6067,'Cross-Page Data'!$I$4:$J$19,2,FALSE),VLOOKUP(H6067,'Cross-Page Data'!$D$4:$F$48,3,FALSE)))))</f>
        <v/>
      </c>
      <c r="M6067" s="120">
        <f>IF(AND($P$2=FALSE,OR(F6067="Commercial NAICS Cogen",F6067="Industrial NAICS Cogen",F6067="NAICS-22 Cogen")),FALSE,IF(AND($P$3=FALSE,OR(F6067="Commercial NAICS Cogen",F6067="Commercial NAICS Non-Cogen",F6067="Industrial NAICS Cogen", F6067="industrial NAICS non-Cogen")),FALSE, TRUE))</f>
        <v/>
      </c>
    </row>
    <row r="6068">
      <c r="A6068" s="129" t="n">
        <v>99999</v>
      </c>
      <c r="B6068" s="130" t="inlineStr">
        <is>
          <t>State-Fuel Level Increment</t>
        </is>
      </c>
      <c r="C6068" s="130" t="inlineStr">
        <is>
          <t>State-Fuel Level Increment</t>
        </is>
      </c>
      <c r="D6068" s="129" t="n">
        <v>99999</v>
      </c>
      <c r="E6068" s="130" t="inlineStr">
        <is>
          <t>WI</t>
        </is>
      </c>
      <c r="F6068" s="130" t="inlineStr">
        <is>
          <t>Commercial NAICS Non-Cogen</t>
        </is>
      </c>
      <c r="G6068" s="130" t="inlineStr">
        <is>
          <t>IC</t>
        </is>
      </c>
      <c r="H6068" s="130" t="inlineStr">
        <is>
          <t>NG</t>
        </is>
      </c>
      <c r="I6068" s="130" t="inlineStr">
        <is>
          <t>NG</t>
        </is>
      </c>
      <c r="J6068" s="131" t="n">
        <v>0</v>
      </c>
      <c r="K6068" s="129" t="n">
        <v>2020</v>
      </c>
      <c r="L6068" s="120">
        <f>IF(VLOOKUP(H6068,'Cross-Page Data'!$D$4:$F$48,3,FALSE)="natural gas",VLOOKUP(G6068,'Cross-Page Data'!$I$4:$J$19,2,FALSE),IF(VLOOKUP(H6068,'Cross-Page Data'!$D$4:$F$48,3,FALSE)="solar",IF(G6068="PV","solar PV","solar thermal"),IF(VLOOKUP(H6068,'Cross-Page Data'!$D$4:$F$48,3,FALSE)="wind",VLOOKUP(G6068,'Cross-Page Data'!$I$4:$J$19,2,FALSE),IF(VLOOKUP(H6068,'Cross-Page Data'!$D$4:$F$48,3,FALSE)="hydro",VLOOKUP(G6068,'Cross-Page Data'!$I$4:$J$19,2,FALSE),VLOOKUP(H6068,'Cross-Page Data'!$D$4:$F$48,3,FALSE)))))</f>
        <v/>
      </c>
      <c r="M6068" s="120">
        <f>IF(AND($P$2=FALSE,OR(F6068="Commercial NAICS Cogen",F6068="Industrial NAICS Cogen",F6068="NAICS-22 Cogen")),FALSE,IF(AND($P$3=FALSE,OR(F6068="Commercial NAICS Cogen",F6068="Commercial NAICS Non-Cogen",F6068="Industrial NAICS Cogen", F6068="industrial NAICS non-Cogen")),FALSE, TRUE))</f>
        <v/>
      </c>
    </row>
    <row r="6069">
      <c r="A6069" s="129" t="n">
        <v>99999</v>
      </c>
      <c r="B6069" s="130" t="inlineStr">
        <is>
          <t>State-Fuel Level Increment</t>
        </is>
      </c>
      <c r="C6069" s="130" t="inlineStr">
        <is>
          <t>State-Fuel Level Increment</t>
        </is>
      </c>
      <c r="D6069" s="129" t="n">
        <v>99999</v>
      </c>
      <c r="E6069" s="130" t="inlineStr">
        <is>
          <t>WI</t>
        </is>
      </c>
      <c r="F6069" s="130" t="inlineStr">
        <is>
          <t>Commercial NAICS Cogen</t>
        </is>
      </c>
      <c r="G6069" s="130" t="inlineStr">
        <is>
          <t>IC</t>
        </is>
      </c>
      <c r="H6069" s="130" t="inlineStr">
        <is>
          <t>NG</t>
        </is>
      </c>
      <c r="I6069" s="130" t="inlineStr">
        <is>
          <t>NG</t>
        </is>
      </c>
      <c r="J6069" s="131" t="n">
        <v>7290.289</v>
      </c>
      <c r="K6069" s="129" t="n">
        <v>2020</v>
      </c>
      <c r="L6069" s="120">
        <f>IF(VLOOKUP(H6069,'Cross-Page Data'!$D$4:$F$48,3,FALSE)="natural gas",VLOOKUP(G6069,'Cross-Page Data'!$I$4:$J$19,2,FALSE),IF(VLOOKUP(H6069,'Cross-Page Data'!$D$4:$F$48,3,FALSE)="solar",IF(G6069="PV","solar PV","solar thermal"),IF(VLOOKUP(H6069,'Cross-Page Data'!$D$4:$F$48,3,FALSE)="wind",VLOOKUP(G6069,'Cross-Page Data'!$I$4:$J$19,2,FALSE),IF(VLOOKUP(H6069,'Cross-Page Data'!$D$4:$F$48,3,FALSE)="hydro",VLOOKUP(G6069,'Cross-Page Data'!$I$4:$J$19,2,FALSE),VLOOKUP(H6069,'Cross-Page Data'!$D$4:$F$48,3,FALSE)))))</f>
        <v/>
      </c>
      <c r="M6069" s="120">
        <f>IF(AND($P$2=FALSE,OR(F6069="Commercial NAICS Cogen",F6069="Industrial NAICS Cogen",F6069="NAICS-22 Cogen")),FALSE,IF(AND($P$3=FALSE,OR(F6069="Commercial NAICS Cogen",F6069="Commercial NAICS Non-Cogen",F6069="Industrial NAICS Cogen", F6069="industrial NAICS non-Cogen")),FALSE, TRUE))</f>
        <v/>
      </c>
    </row>
    <row r="6070">
      <c r="A6070" s="129" t="n">
        <v>99999</v>
      </c>
      <c r="B6070" s="130" t="inlineStr">
        <is>
          <t>State-Fuel Level Increment</t>
        </is>
      </c>
      <c r="C6070" s="130" t="inlineStr">
        <is>
          <t>State-Fuel Level Increment</t>
        </is>
      </c>
      <c r="D6070" s="129" t="n">
        <v>99999</v>
      </c>
      <c r="E6070" s="130" t="inlineStr">
        <is>
          <t>CA</t>
        </is>
      </c>
      <c r="F6070" s="130" t="inlineStr">
        <is>
          <t>Electric Utility</t>
        </is>
      </c>
      <c r="G6070" s="130" t="inlineStr">
        <is>
          <t>IC</t>
        </is>
      </c>
      <c r="H6070" s="130" t="inlineStr">
        <is>
          <t>OBG</t>
        </is>
      </c>
      <c r="I6070" s="130" t="inlineStr">
        <is>
          <t>ORW</t>
        </is>
      </c>
      <c r="J6070" s="131" t="n">
        <v>3062.237</v>
      </c>
      <c r="K6070" s="129" t="n">
        <v>2020</v>
      </c>
      <c r="L6070" s="120">
        <f>IF(VLOOKUP(H6070,'Cross-Page Data'!$D$4:$F$48,3,FALSE)="natural gas",VLOOKUP(G6070,'Cross-Page Data'!$I$4:$J$19,2,FALSE),IF(VLOOKUP(H6070,'Cross-Page Data'!$D$4:$F$48,3,FALSE)="solar",IF(G6070="PV","solar PV","solar thermal"),IF(VLOOKUP(H6070,'Cross-Page Data'!$D$4:$F$48,3,FALSE)="wind",VLOOKUP(G6070,'Cross-Page Data'!$I$4:$J$19,2,FALSE),IF(VLOOKUP(H6070,'Cross-Page Data'!$D$4:$F$48,3,FALSE)="hydro",VLOOKUP(G6070,'Cross-Page Data'!$I$4:$J$19,2,FALSE),VLOOKUP(H6070,'Cross-Page Data'!$D$4:$F$48,3,FALSE)))))</f>
        <v/>
      </c>
      <c r="M6070" s="120">
        <f>IF(AND($P$2=FALSE,OR(F6070="Commercial NAICS Cogen",F6070="Industrial NAICS Cogen",F6070="NAICS-22 Cogen")),FALSE,IF(AND($P$3=FALSE,OR(F6070="Commercial NAICS Cogen",F6070="Commercial NAICS Non-Cogen",F6070="Industrial NAICS Cogen", F6070="industrial NAICS non-Cogen")),FALSE, TRUE))</f>
        <v/>
      </c>
    </row>
    <row r="6071">
      <c r="A6071" s="129" t="n">
        <v>99999</v>
      </c>
      <c r="B6071" s="130" t="inlineStr">
        <is>
          <t>State-Fuel Level Increment</t>
        </is>
      </c>
      <c r="C6071" s="130" t="inlineStr">
        <is>
          <t>State-Fuel Level Increment</t>
        </is>
      </c>
      <c r="D6071" s="129" t="n">
        <v>99999</v>
      </c>
      <c r="E6071" s="130" t="inlineStr">
        <is>
          <t>CA</t>
        </is>
      </c>
      <c r="F6071" s="130" t="inlineStr">
        <is>
          <t>NAICS-22 Non-Cogen</t>
        </is>
      </c>
      <c r="G6071" s="130" t="inlineStr">
        <is>
          <t>IC</t>
        </is>
      </c>
      <c r="H6071" s="130" t="inlineStr">
        <is>
          <t>OBG</t>
        </is>
      </c>
      <c r="I6071" s="130" t="inlineStr">
        <is>
          <t>ORW</t>
        </is>
      </c>
      <c r="J6071" s="131" t="n">
        <v>39856.475</v>
      </c>
      <c r="K6071" s="129" t="n">
        <v>2020</v>
      </c>
      <c r="L6071" s="120">
        <f>IF(VLOOKUP(H6071,'Cross-Page Data'!$D$4:$F$48,3,FALSE)="natural gas",VLOOKUP(G6071,'Cross-Page Data'!$I$4:$J$19,2,FALSE),IF(VLOOKUP(H6071,'Cross-Page Data'!$D$4:$F$48,3,FALSE)="solar",IF(G6071="PV","solar PV","solar thermal"),IF(VLOOKUP(H6071,'Cross-Page Data'!$D$4:$F$48,3,FALSE)="wind",VLOOKUP(G6071,'Cross-Page Data'!$I$4:$J$19,2,FALSE),IF(VLOOKUP(H6071,'Cross-Page Data'!$D$4:$F$48,3,FALSE)="hydro",VLOOKUP(G6071,'Cross-Page Data'!$I$4:$J$19,2,FALSE),VLOOKUP(H6071,'Cross-Page Data'!$D$4:$F$48,3,FALSE)))))</f>
        <v/>
      </c>
      <c r="M6071" s="120">
        <f>IF(AND($P$2=FALSE,OR(F6071="Commercial NAICS Cogen",F6071="Industrial NAICS Cogen",F6071="NAICS-22 Cogen")),FALSE,IF(AND($P$3=FALSE,OR(F6071="Commercial NAICS Cogen",F6071="Commercial NAICS Non-Cogen",F6071="Industrial NAICS Cogen", F6071="industrial NAICS non-Cogen")),FALSE, TRUE))</f>
        <v/>
      </c>
    </row>
    <row r="6072">
      <c r="A6072" s="129" t="n">
        <v>99999</v>
      </c>
      <c r="B6072" s="130" t="inlineStr">
        <is>
          <t>State-Fuel Level Increment</t>
        </is>
      </c>
      <c r="C6072" s="130" t="inlineStr">
        <is>
          <t>State-Fuel Level Increment</t>
        </is>
      </c>
      <c r="D6072" s="129" t="n">
        <v>99999</v>
      </c>
      <c r="E6072" s="130" t="inlineStr">
        <is>
          <t>CA</t>
        </is>
      </c>
      <c r="F6072" s="130" t="inlineStr">
        <is>
          <t>NAICS-22 Cogen</t>
        </is>
      </c>
      <c r="G6072" s="130" t="inlineStr">
        <is>
          <t>IC</t>
        </is>
      </c>
      <c r="H6072" s="130" t="inlineStr">
        <is>
          <t>OBG</t>
        </is>
      </c>
      <c r="I6072" s="130" t="inlineStr">
        <is>
          <t>ORW</t>
        </is>
      </c>
      <c r="J6072" s="131" t="n">
        <v>23464.085</v>
      </c>
      <c r="K6072" s="129" t="n">
        <v>2020</v>
      </c>
      <c r="L6072" s="120">
        <f>IF(VLOOKUP(H6072,'Cross-Page Data'!$D$4:$F$48,3,FALSE)="natural gas",VLOOKUP(G6072,'Cross-Page Data'!$I$4:$J$19,2,FALSE),IF(VLOOKUP(H6072,'Cross-Page Data'!$D$4:$F$48,3,FALSE)="solar",IF(G6072="PV","solar PV","solar thermal"),IF(VLOOKUP(H6072,'Cross-Page Data'!$D$4:$F$48,3,FALSE)="wind",VLOOKUP(G6072,'Cross-Page Data'!$I$4:$J$19,2,FALSE),IF(VLOOKUP(H6072,'Cross-Page Data'!$D$4:$F$48,3,FALSE)="hydro",VLOOKUP(G6072,'Cross-Page Data'!$I$4:$J$19,2,FALSE),VLOOKUP(H6072,'Cross-Page Data'!$D$4:$F$48,3,FALSE)))))</f>
        <v/>
      </c>
      <c r="M6072" s="120">
        <f>IF(AND($P$2=FALSE,OR(F6072="Commercial NAICS Cogen",F6072="Industrial NAICS Cogen",F6072="NAICS-22 Cogen")),FALSE,IF(AND($P$3=FALSE,OR(F6072="Commercial NAICS Cogen",F6072="Commercial NAICS Non-Cogen",F6072="Industrial NAICS Cogen", F6072="industrial NAICS non-Cogen")),FALSE, TRUE))</f>
        <v/>
      </c>
    </row>
    <row r="6073">
      <c r="A6073" s="129" t="n">
        <v>99999</v>
      </c>
      <c r="B6073" s="130" t="inlineStr">
        <is>
          <t>State-Fuel Level Increment</t>
        </is>
      </c>
      <c r="C6073" s="130" t="inlineStr">
        <is>
          <t>State-Fuel Level Increment</t>
        </is>
      </c>
      <c r="D6073" s="129" t="n">
        <v>99999</v>
      </c>
      <c r="E6073" s="130" t="inlineStr">
        <is>
          <t>CA</t>
        </is>
      </c>
      <c r="F6073" s="130" t="inlineStr">
        <is>
          <t>Commercial NAICS Non-Cogen</t>
        </is>
      </c>
      <c r="G6073" s="130" t="inlineStr">
        <is>
          <t>IC</t>
        </is>
      </c>
      <c r="H6073" s="130" t="inlineStr">
        <is>
          <t>OBG</t>
        </is>
      </c>
      <c r="I6073" s="130" t="inlineStr">
        <is>
          <t>ORW</t>
        </is>
      </c>
      <c r="J6073" s="131" t="n">
        <v>2259.835</v>
      </c>
      <c r="K6073" s="129" t="n">
        <v>2020</v>
      </c>
      <c r="L6073" s="120">
        <f>IF(VLOOKUP(H6073,'Cross-Page Data'!$D$4:$F$48,3,FALSE)="natural gas",VLOOKUP(G6073,'Cross-Page Data'!$I$4:$J$19,2,FALSE),IF(VLOOKUP(H6073,'Cross-Page Data'!$D$4:$F$48,3,FALSE)="solar",IF(G6073="PV","solar PV","solar thermal"),IF(VLOOKUP(H6073,'Cross-Page Data'!$D$4:$F$48,3,FALSE)="wind",VLOOKUP(G6073,'Cross-Page Data'!$I$4:$J$19,2,FALSE),IF(VLOOKUP(H6073,'Cross-Page Data'!$D$4:$F$48,3,FALSE)="hydro",VLOOKUP(G6073,'Cross-Page Data'!$I$4:$J$19,2,FALSE),VLOOKUP(H6073,'Cross-Page Data'!$D$4:$F$48,3,FALSE)))))</f>
        <v/>
      </c>
      <c r="M6073" s="120">
        <f>IF(AND($P$2=FALSE,OR(F6073="Commercial NAICS Cogen",F6073="Industrial NAICS Cogen",F6073="NAICS-22 Cogen")),FALSE,IF(AND($P$3=FALSE,OR(F6073="Commercial NAICS Cogen",F6073="Commercial NAICS Non-Cogen",F6073="Industrial NAICS Cogen", F6073="industrial NAICS non-Cogen")),FALSE, TRUE))</f>
        <v/>
      </c>
    </row>
    <row r="6074">
      <c r="A6074" s="129" t="n">
        <v>99999</v>
      </c>
      <c r="B6074" s="130" t="inlineStr">
        <is>
          <t>State-Fuel Level Increment</t>
        </is>
      </c>
      <c r="C6074" s="130" t="inlineStr">
        <is>
          <t>State-Fuel Level Increment</t>
        </is>
      </c>
      <c r="D6074" s="129" t="n">
        <v>99999</v>
      </c>
      <c r="E6074" s="130" t="inlineStr">
        <is>
          <t>CA</t>
        </is>
      </c>
      <c r="F6074" s="130" t="inlineStr">
        <is>
          <t>Commercial NAICS Cogen</t>
        </is>
      </c>
      <c r="G6074" s="130" t="inlineStr">
        <is>
          <t>IC</t>
        </is>
      </c>
      <c r="H6074" s="130" t="inlineStr">
        <is>
          <t>OBG</t>
        </is>
      </c>
      <c r="I6074" s="130" t="inlineStr">
        <is>
          <t>ORW</t>
        </is>
      </c>
      <c r="J6074" s="131" t="n">
        <v>112516.4</v>
      </c>
      <c r="K6074" s="129" t="n">
        <v>2020</v>
      </c>
      <c r="L6074" s="120">
        <f>IF(VLOOKUP(H6074,'Cross-Page Data'!$D$4:$F$48,3,FALSE)="natural gas",VLOOKUP(G6074,'Cross-Page Data'!$I$4:$J$19,2,FALSE),IF(VLOOKUP(H6074,'Cross-Page Data'!$D$4:$F$48,3,FALSE)="solar",IF(G6074="PV","solar PV","solar thermal"),IF(VLOOKUP(H6074,'Cross-Page Data'!$D$4:$F$48,3,FALSE)="wind",VLOOKUP(G6074,'Cross-Page Data'!$I$4:$J$19,2,FALSE),IF(VLOOKUP(H6074,'Cross-Page Data'!$D$4:$F$48,3,FALSE)="hydro",VLOOKUP(G6074,'Cross-Page Data'!$I$4:$J$19,2,FALSE),VLOOKUP(H6074,'Cross-Page Data'!$D$4:$F$48,3,FALSE)))))</f>
        <v/>
      </c>
      <c r="M6074" s="120">
        <f>IF(AND($P$2=FALSE,OR(F6074="Commercial NAICS Cogen",F6074="Industrial NAICS Cogen",F6074="NAICS-22 Cogen")),FALSE,IF(AND($P$3=FALSE,OR(F6074="Commercial NAICS Cogen",F6074="Commercial NAICS Non-Cogen",F6074="Industrial NAICS Cogen", F6074="industrial NAICS non-Cogen")),FALSE, TRUE))</f>
        <v/>
      </c>
    </row>
    <row r="6075">
      <c r="A6075" s="129" t="n">
        <v>99999</v>
      </c>
      <c r="B6075" s="130" t="inlineStr">
        <is>
          <t>State-Fuel Level Increment</t>
        </is>
      </c>
      <c r="C6075" s="130" t="inlineStr">
        <is>
          <t>State-Fuel Level Increment</t>
        </is>
      </c>
      <c r="D6075" s="129" t="n">
        <v>99999</v>
      </c>
      <c r="E6075" s="130" t="inlineStr">
        <is>
          <t>FL</t>
        </is>
      </c>
      <c r="F6075" s="130" t="inlineStr">
        <is>
          <t>Commercial NAICS Cogen</t>
        </is>
      </c>
      <c r="G6075" s="130" t="inlineStr">
        <is>
          <t>IC</t>
        </is>
      </c>
      <c r="H6075" s="130" t="inlineStr">
        <is>
          <t>OBG</t>
        </is>
      </c>
      <c r="I6075" s="130" t="inlineStr">
        <is>
          <t>ORW</t>
        </is>
      </c>
      <c r="J6075" s="131" t="n">
        <v>22091.104</v>
      </c>
      <c r="K6075" s="129" t="n">
        <v>2020</v>
      </c>
      <c r="L6075" s="120">
        <f>IF(VLOOKUP(H6075,'Cross-Page Data'!$D$4:$F$48,3,FALSE)="natural gas",VLOOKUP(G6075,'Cross-Page Data'!$I$4:$J$19,2,FALSE),IF(VLOOKUP(H6075,'Cross-Page Data'!$D$4:$F$48,3,FALSE)="solar",IF(G6075="PV","solar PV","solar thermal"),IF(VLOOKUP(H6075,'Cross-Page Data'!$D$4:$F$48,3,FALSE)="wind",VLOOKUP(G6075,'Cross-Page Data'!$I$4:$J$19,2,FALSE),IF(VLOOKUP(H6075,'Cross-Page Data'!$D$4:$F$48,3,FALSE)="hydro",VLOOKUP(G6075,'Cross-Page Data'!$I$4:$J$19,2,FALSE),VLOOKUP(H6075,'Cross-Page Data'!$D$4:$F$48,3,FALSE)))))</f>
        <v/>
      </c>
      <c r="M6075" s="120">
        <f>IF(AND($P$2=FALSE,OR(F6075="Commercial NAICS Cogen",F6075="Industrial NAICS Cogen",F6075="NAICS-22 Cogen")),FALSE,IF(AND($P$3=FALSE,OR(F6075="Commercial NAICS Cogen",F6075="Commercial NAICS Non-Cogen",F6075="Industrial NAICS Cogen", F6075="industrial NAICS non-Cogen")),FALSE, TRUE))</f>
        <v/>
      </c>
    </row>
    <row r="6076">
      <c r="A6076" s="129" t="n">
        <v>99999</v>
      </c>
      <c r="B6076" s="130" t="inlineStr">
        <is>
          <t>State-Fuel Level Increment</t>
        </is>
      </c>
      <c r="C6076" s="130" t="inlineStr">
        <is>
          <t>State-Fuel Level Increment</t>
        </is>
      </c>
      <c r="D6076" s="129" t="n">
        <v>99999</v>
      </c>
      <c r="E6076" s="130" t="inlineStr">
        <is>
          <t>GA</t>
        </is>
      </c>
      <c r="F6076" s="130" t="inlineStr">
        <is>
          <t>NAICS-22 Cogen</t>
        </is>
      </c>
      <c r="G6076" s="130" t="inlineStr">
        <is>
          <t>IC</t>
        </is>
      </c>
      <c r="H6076" s="130" t="inlineStr">
        <is>
          <t>OBG</t>
        </is>
      </c>
      <c r="I6076" s="130" t="inlineStr">
        <is>
          <t>ORW</t>
        </is>
      </c>
      <c r="J6076" s="131" t="n">
        <v>7022.671</v>
      </c>
      <c r="K6076" s="129" t="n">
        <v>2020</v>
      </c>
      <c r="L6076" s="120">
        <f>IF(VLOOKUP(H6076,'Cross-Page Data'!$D$4:$F$48,3,FALSE)="natural gas",VLOOKUP(G6076,'Cross-Page Data'!$I$4:$J$19,2,FALSE),IF(VLOOKUP(H6076,'Cross-Page Data'!$D$4:$F$48,3,FALSE)="solar",IF(G6076="PV","solar PV","solar thermal"),IF(VLOOKUP(H6076,'Cross-Page Data'!$D$4:$F$48,3,FALSE)="wind",VLOOKUP(G6076,'Cross-Page Data'!$I$4:$J$19,2,FALSE),IF(VLOOKUP(H6076,'Cross-Page Data'!$D$4:$F$48,3,FALSE)="hydro",VLOOKUP(G6076,'Cross-Page Data'!$I$4:$J$19,2,FALSE),VLOOKUP(H6076,'Cross-Page Data'!$D$4:$F$48,3,FALSE)))))</f>
        <v/>
      </c>
      <c r="M6076" s="120">
        <f>IF(AND($P$2=FALSE,OR(F6076="Commercial NAICS Cogen",F6076="Industrial NAICS Cogen",F6076="NAICS-22 Cogen")),FALSE,IF(AND($P$3=FALSE,OR(F6076="Commercial NAICS Cogen",F6076="Commercial NAICS Non-Cogen",F6076="Industrial NAICS Cogen", F6076="industrial NAICS non-Cogen")),FALSE, TRUE))</f>
        <v/>
      </c>
    </row>
    <row r="6077">
      <c r="A6077" s="129" t="n">
        <v>99999</v>
      </c>
      <c r="B6077" s="130" t="inlineStr">
        <is>
          <t>State-Fuel Level Increment</t>
        </is>
      </c>
      <c r="C6077" s="130" t="inlineStr">
        <is>
          <t>State-Fuel Level Increment</t>
        </is>
      </c>
      <c r="D6077" s="129" t="n">
        <v>99999</v>
      </c>
      <c r="E6077" s="130" t="inlineStr">
        <is>
          <t>IA</t>
        </is>
      </c>
      <c r="F6077" s="130" t="inlineStr">
        <is>
          <t>Commercial NAICS Cogen</t>
        </is>
      </c>
      <c r="G6077" s="130" t="inlineStr">
        <is>
          <t>IC</t>
        </is>
      </c>
      <c r="H6077" s="130" t="inlineStr">
        <is>
          <t>OBG</t>
        </is>
      </c>
      <c r="I6077" s="130" t="inlineStr">
        <is>
          <t>ORW</t>
        </is>
      </c>
      <c r="J6077" s="131" t="n">
        <v>15643.832</v>
      </c>
      <c r="K6077" s="129" t="n">
        <v>2020</v>
      </c>
      <c r="L6077" s="120">
        <f>IF(VLOOKUP(H6077,'Cross-Page Data'!$D$4:$F$48,3,FALSE)="natural gas",VLOOKUP(G6077,'Cross-Page Data'!$I$4:$J$19,2,FALSE),IF(VLOOKUP(H6077,'Cross-Page Data'!$D$4:$F$48,3,FALSE)="solar",IF(G6077="PV","solar PV","solar thermal"),IF(VLOOKUP(H6077,'Cross-Page Data'!$D$4:$F$48,3,FALSE)="wind",VLOOKUP(G6077,'Cross-Page Data'!$I$4:$J$19,2,FALSE),IF(VLOOKUP(H6077,'Cross-Page Data'!$D$4:$F$48,3,FALSE)="hydro",VLOOKUP(G6077,'Cross-Page Data'!$I$4:$J$19,2,FALSE),VLOOKUP(H6077,'Cross-Page Data'!$D$4:$F$48,3,FALSE)))))</f>
        <v/>
      </c>
      <c r="M6077" s="120">
        <f>IF(AND($P$2=FALSE,OR(F6077="Commercial NAICS Cogen",F6077="Industrial NAICS Cogen",F6077="NAICS-22 Cogen")),FALSE,IF(AND($P$3=FALSE,OR(F6077="Commercial NAICS Cogen",F6077="Commercial NAICS Non-Cogen",F6077="Industrial NAICS Cogen", F6077="industrial NAICS non-Cogen")),FALSE, TRUE))</f>
        <v/>
      </c>
    </row>
    <row r="6078">
      <c r="A6078" s="129" t="n">
        <v>99999</v>
      </c>
      <c r="B6078" s="130" t="inlineStr">
        <is>
          <t>State-Fuel Level Increment</t>
        </is>
      </c>
      <c r="C6078" s="130" t="inlineStr">
        <is>
          <t>State-Fuel Level Increment</t>
        </is>
      </c>
      <c r="D6078" s="129" t="n">
        <v>99999</v>
      </c>
      <c r="E6078" s="130" t="inlineStr">
        <is>
          <t>ID</t>
        </is>
      </c>
      <c r="F6078" s="130" t="inlineStr">
        <is>
          <t>NAICS-22 Non-Cogen</t>
        </is>
      </c>
      <c r="G6078" s="130" t="inlineStr">
        <is>
          <t>IC</t>
        </is>
      </c>
      <c r="H6078" s="130" t="inlineStr">
        <is>
          <t>OBG</t>
        </is>
      </c>
      <c r="I6078" s="130" t="inlineStr">
        <is>
          <t>ORW</t>
        </is>
      </c>
      <c r="J6078" s="131" t="n">
        <v>17894.892</v>
      </c>
      <c r="K6078" s="129" t="n">
        <v>2020</v>
      </c>
      <c r="L6078" s="120">
        <f>IF(VLOOKUP(H6078,'Cross-Page Data'!$D$4:$F$48,3,FALSE)="natural gas",VLOOKUP(G6078,'Cross-Page Data'!$I$4:$J$19,2,FALSE),IF(VLOOKUP(H6078,'Cross-Page Data'!$D$4:$F$48,3,FALSE)="solar",IF(G6078="PV","solar PV","solar thermal"),IF(VLOOKUP(H6078,'Cross-Page Data'!$D$4:$F$48,3,FALSE)="wind",VLOOKUP(G6078,'Cross-Page Data'!$I$4:$J$19,2,FALSE),IF(VLOOKUP(H6078,'Cross-Page Data'!$D$4:$F$48,3,FALSE)="hydro",VLOOKUP(G6078,'Cross-Page Data'!$I$4:$J$19,2,FALSE),VLOOKUP(H6078,'Cross-Page Data'!$D$4:$F$48,3,FALSE)))))</f>
        <v/>
      </c>
      <c r="M6078" s="120">
        <f>IF(AND($P$2=FALSE,OR(F6078="Commercial NAICS Cogen",F6078="Industrial NAICS Cogen",F6078="NAICS-22 Cogen")),FALSE,IF(AND($P$3=FALSE,OR(F6078="Commercial NAICS Cogen",F6078="Commercial NAICS Non-Cogen",F6078="Industrial NAICS Cogen", F6078="industrial NAICS non-Cogen")),FALSE, TRUE))</f>
        <v/>
      </c>
    </row>
    <row r="6079">
      <c r="A6079" s="129" t="n">
        <v>99999</v>
      </c>
      <c r="B6079" s="130" t="inlineStr">
        <is>
          <t>State-Fuel Level Increment</t>
        </is>
      </c>
      <c r="C6079" s="130" t="inlineStr">
        <is>
          <t>State-Fuel Level Increment</t>
        </is>
      </c>
      <c r="D6079" s="129" t="n">
        <v>99999</v>
      </c>
      <c r="E6079" s="130" t="inlineStr">
        <is>
          <t>ID</t>
        </is>
      </c>
      <c r="F6079" s="130" t="inlineStr">
        <is>
          <t>NAICS-22 Cogen</t>
        </is>
      </c>
      <c r="G6079" s="130" t="inlineStr">
        <is>
          <t>IC</t>
        </is>
      </c>
      <c r="H6079" s="130" t="inlineStr">
        <is>
          <t>OBG</t>
        </is>
      </c>
      <c r="I6079" s="130" t="inlineStr">
        <is>
          <t>ORW</t>
        </is>
      </c>
      <c r="J6079" s="131" t="n">
        <v>22039.486</v>
      </c>
      <c r="K6079" s="129" t="n">
        <v>2020</v>
      </c>
      <c r="L6079" s="120">
        <f>IF(VLOOKUP(H6079,'Cross-Page Data'!$D$4:$F$48,3,FALSE)="natural gas",VLOOKUP(G6079,'Cross-Page Data'!$I$4:$J$19,2,FALSE),IF(VLOOKUP(H6079,'Cross-Page Data'!$D$4:$F$48,3,FALSE)="solar",IF(G6079="PV","solar PV","solar thermal"),IF(VLOOKUP(H6079,'Cross-Page Data'!$D$4:$F$48,3,FALSE)="wind",VLOOKUP(G6079,'Cross-Page Data'!$I$4:$J$19,2,FALSE),IF(VLOOKUP(H6079,'Cross-Page Data'!$D$4:$F$48,3,FALSE)="hydro",VLOOKUP(G6079,'Cross-Page Data'!$I$4:$J$19,2,FALSE),VLOOKUP(H6079,'Cross-Page Data'!$D$4:$F$48,3,FALSE)))))</f>
        <v/>
      </c>
      <c r="M6079" s="120">
        <f>IF(AND($P$2=FALSE,OR(F6079="Commercial NAICS Cogen",F6079="Industrial NAICS Cogen",F6079="NAICS-22 Cogen")),FALSE,IF(AND($P$3=FALSE,OR(F6079="Commercial NAICS Cogen",F6079="Commercial NAICS Non-Cogen",F6079="Industrial NAICS Cogen", F6079="industrial NAICS non-Cogen")),FALSE, TRUE))</f>
        <v/>
      </c>
    </row>
    <row r="6080">
      <c r="A6080" s="129" t="n">
        <v>99999</v>
      </c>
      <c r="B6080" s="130" t="inlineStr">
        <is>
          <t>State-Fuel Level Increment</t>
        </is>
      </c>
      <c r="C6080" s="130" t="inlineStr">
        <is>
          <t>State-Fuel Level Increment</t>
        </is>
      </c>
      <c r="D6080" s="129" t="n">
        <v>99999</v>
      </c>
      <c r="E6080" s="130" t="inlineStr">
        <is>
          <t>ID</t>
        </is>
      </c>
      <c r="F6080" s="130" t="inlineStr">
        <is>
          <t>Industrial NAICS Cogen</t>
        </is>
      </c>
      <c r="G6080" s="130" t="inlineStr">
        <is>
          <t>IC</t>
        </is>
      </c>
      <c r="H6080" s="130" t="inlineStr">
        <is>
          <t>OBG</t>
        </is>
      </c>
      <c r="I6080" s="130" t="inlineStr">
        <is>
          <t>ORW</t>
        </is>
      </c>
      <c r="J6080" s="131" t="n">
        <v>10873.127</v>
      </c>
      <c r="K6080" s="129" t="n">
        <v>2020</v>
      </c>
      <c r="L6080" s="120">
        <f>IF(VLOOKUP(H6080,'Cross-Page Data'!$D$4:$F$48,3,FALSE)="natural gas",VLOOKUP(G6080,'Cross-Page Data'!$I$4:$J$19,2,FALSE),IF(VLOOKUP(H6080,'Cross-Page Data'!$D$4:$F$48,3,FALSE)="solar",IF(G6080="PV","solar PV","solar thermal"),IF(VLOOKUP(H6080,'Cross-Page Data'!$D$4:$F$48,3,FALSE)="wind",VLOOKUP(G6080,'Cross-Page Data'!$I$4:$J$19,2,FALSE),IF(VLOOKUP(H6080,'Cross-Page Data'!$D$4:$F$48,3,FALSE)="hydro",VLOOKUP(G6080,'Cross-Page Data'!$I$4:$J$19,2,FALSE),VLOOKUP(H6080,'Cross-Page Data'!$D$4:$F$48,3,FALSE)))))</f>
        <v/>
      </c>
      <c r="M6080" s="120">
        <f>IF(AND($P$2=FALSE,OR(F6080="Commercial NAICS Cogen",F6080="Industrial NAICS Cogen",F6080="NAICS-22 Cogen")),FALSE,IF(AND($P$3=FALSE,OR(F6080="Commercial NAICS Cogen",F6080="Commercial NAICS Non-Cogen",F6080="Industrial NAICS Cogen", F6080="industrial NAICS non-Cogen")),FALSE, TRUE))</f>
        <v/>
      </c>
    </row>
    <row r="6081">
      <c r="A6081" s="129" t="n">
        <v>99999</v>
      </c>
      <c r="B6081" s="130" t="inlineStr">
        <is>
          <t>State-Fuel Level Increment</t>
        </is>
      </c>
      <c r="C6081" s="130" t="inlineStr">
        <is>
          <t>State-Fuel Level Increment</t>
        </is>
      </c>
      <c r="D6081" s="129" t="n">
        <v>99999</v>
      </c>
      <c r="E6081" s="130" t="inlineStr">
        <is>
          <t>IN</t>
        </is>
      </c>
      <c r="F6081" s="130" t="inlineStr">
        <is>
          <t>Industrial NAICS Non-Cogen</t>
        </is>
      </c>
      <c r="G6081" s="130" t="inlineStr">
        <is>
          <t>IC</t>
        </is>
      </c>
      <c r="H6081" s="130" t="inlineStr">
        <is>
          <t>OBG</t>
        </is>
      </c>
      <c r="I6081" s="130" t="inlineStr">
        <is>
          <t>ORW</t>
        </is>
      </c>
      <c r="J6081" s="131" t="n">
        <v>24246.962</v>
      </c>
      <c r="K6081" s="129" t="n">
        <v>2020</v>
      </c>
      <c r="L6081" s="120">
        <f>IF(VLOOKUP(H6081,'Cross-Page Data'!$D$4:$F$48,3,FALSE)="natural gas",VLOOKUP(G6081,'Cross-Page Data'!$I$4:$J$19,2,FALSE),IF(VLOOKUP(H6081,'Cross-Page Data'!$D$4:$F$48,3,FALSE)="solar",IF(G6081="PV","solar PV","solar thermal"),IF(VLOOKUP(H6081,'Cross-Page Data'!$D$4:$F$48,3,FALSE)="wind",VLOOKUP(G6081,'Cross-Page Data'!$I$4:$J$19,2,FALSE),IF(VLOOKUP(H6081,'Cross-Page Data'!$D$4:$F$48,3,FALSE)="hydro",VLOOKUP(G6081,'Cross-Page Data'!$I$4:$J$19,2,FALSE),VLOOKUP(H6081,'Cross-Page Data'!$D$4:$F$48,3,FALSE)))))</f>
        <v/>
      </c>
      <c r="M6081" s="120">
        <f>IF(AND($P$2=FALSE,OR(F6081="Commercial NAICS Cogen",F6081="Industrial NAICS Cogen",F6081="NAICS-22 Cogen")),FALSE,IF(AND($P$3=FALSE,OR(F6081="Commercial NAICS Cogen",F6081="Commercial NAICS Non-Cogen",F6081="Industrial NAICS Cogen", F6081="industrial NAICS non-Cogen")),FALSE, TRUE))</f>
        <v/>
      </c>
    </row>
    <row r="6082">
      <c r="A6082" s="129" t="n">
        <v>99999</v>
      </c>
      <c r="B6082" s="130" t="inlineStr">
        <is>
          <t>State-Fuel Level Increment</t>
        </is>
      </c>
      <c r="C6082" s="130" t="inlineStr">
        <is>
          <t>State-Fuel Level Increment</t>
        </is>
      </c>
      <c r="D6082" s="129" t="n">
        <v>99999</v>
      </c>
      <c r="E6082" s="130" t="inlineStr">
        <is>
          <t>IN</t>
        </is>
      </c>
      <c r="F6082" s="130" t="inlineStr">
        <is>
          <t>Industrial NAICS Cogen</t>
        </is>
      </c>
      <c r="G6082" s="130" t="inlineStr">
        <is>
          <t>IC</t>
        </is>
      </c>
      <c r="H6082" s="130" t="inlineStr">
        <is>
          <t>OBG</t>
        </is>
      </c>
      <c r="I6082" s="130" t="inlineStr">
        <is>
          <t>ORW</t>
        </is>
      </c>
      <c r="J6082" s="131" t="n">
        <v>38763.481</v>
      </c>
      <c r="K6082" s="129" t="n">
        <v>2020</v>
      </c>
      <c r="L6082" s="120">
        <f>IF(VLOOKUP(H6082,'Cross-Page Data'!$D$4:$F$48,3,FALSE)="natural gas",VLOOKUP(G6082,'Cross-Page Data'!$I$4:$J$19,2,FALSE),IF(VLOOKUP(H6082,'Cross-Page Data'!$D$4:$F$48,3,FALSE)="solar",IF(G6082="PV","solar PV","solar thermal"),IF(VLOOKUP(H6082,'Cross-Page Data'!$D$4:$F$48,3,FALSE)="wind",VLOOKUP(G6082,'Cross-Page Data'!$I$4:$J$19,2,FALSE),IF(VLOOKUP(H6082,'Cross-Page Data'!$D$4:$F$48,3,FALSE)="hydro",VLOOKUP(G6082,'Cross-Page Data'!$I$4:$J$19,2,FALSE),VLOOKUP(H6082,'Cross-Page Data'!$D$4:$F$48,3,FALSE)))))</f>
        <v/>
      </c>
      <c r="M6082" s="120">
        <f>IF(AND($P$2=FALSE,OR(F6082="Commercial NAICS Cogen",F6082="Industrial NAICS Cogen",F6082="NAICS-22 Cogen")),FALSE,IF(AND($P$3=FALSE,OR(F6082="Commercial NAICS Cogen",F6082="Commercial NAICS Non-Cogen",F6082="Industrial NAICS Cogen", F6082="industrial NAICS non-Cogen")),FALSE, TRUE))</f>
        <v/>
      </c>
    </row>
    <row r="6083">
      <c r="A6083" s="129" t="n">
        <v>99999</v>
      </c>
      <c r="B6083" s="130" t="inlineStr">
        <is>
          <t>State-Fuel Level Increment</t>
        </is>
      </c>
      <c r="C6083" s="130" t="inlineStr">
        <is>
          <t>State-Fuel Level Increment</t>
        </is>
      </c>
      <c r="D6083" s="129" t="n">
        <v>99999</v>
      </c>
      <c r="E6083" s="130" t="inlineStr">
        <is>
          <t>MD</t>
        </is>
      </c>
      <c r="F6083" s="130" t="inlineStr">
        <is>
          <t>NAICS-22 Non-Cogen</t>
        </is>
      </c>
      <c r="G6083" s="130" t="inlineStr">
        <is>
          <t>IC</t>
        </is>
      </c>
      <c r="H6083" s="130" t="inlineStr">
        <is>
          <t>OBG</t>
        </is>
      </c>
      <c r="I6083" s="130" t="inlineStr">
        <is>
          <t>ORW</t>
        </is>
      </c>
      <c r="J6083" s="131" t="n">
        <v>1582.641</v>
      </c>
      <c r="K6083" s="129" t="n">
        <v>2020</v>
      </c>
      <c r="L6083" s="120">
        <f>IF(VLOOKUP(H6083,'Cross-Page Data'!$D$4:$F$48,3,FALSE)="natural gas",VLOOKUP(G6083,'Cross-Page Data'!$I$4:$J$19,2,FALSE),IF(VLOOKUP(H6083,'Cross-Page Data'!$D$4:$F$48,3,FALSE)="solar",IF(G6083="PV","solar PV","solar thermal"),IF(VLOOKUP(H6083,'Cross-Page Data'!$D$4:$F$48,3,FALSE)="wind",VLOOKUP(G6083,'Cross-Page Data'!$I$4:$J$19,2,FALSE),IF(VLOOKUP(H6083,'Cross-Page Data'!$D$4:$F$48,3,FALSE)="hydro",VLOOKUP(G6083,'Cross-Page Data'!$I$4:$J$19,2,FALSE),VLOOKUP(H6083,'Cross-Page Data'!$D$4:$F$48,3,FALSE)))))</f>
        <v/>
      </c>
      <c r="M6083" s="120">
        <f>IF(AND($P$2=FALSE,OR(F6083="Commercial NAICS Cogen",F6083="Industrial NAICS Cogen",F6083="NAICS-22 Cogen")),FALSE,IF(AND($P$3=FALSE,OR(F6083="Commercial NAICS Cogen",F6083="Commercial NAICS Non-Cogen",F6083="Industrial NAICS Cogen", F6083="industrial NAICS non-Cogen")),FALSE, TRUE))</f>
        <v/>
      </c>
    </row>
    <row r="6084">
      <c r="A6084" s="129" t="n">
        <v>99999</v>
      </c>
      <c r="B6084" s="130" t="inlineStr">
        <is>
          <t>State-Fuel Level Increment</t>
        </is>
      </c>
      <c r="C6084" s="130" t="inlineStr">
        <is>
          <t>State-Fuel Level Increment</t>
        </is>
      </c>
      <c r="D6084" s="129" t="n">
        <v>99999</v>
      </c>
      <c r="E6084" s="130" t="inlineStr">
        <is>
          <t>MI</t>
        </is>
      </c>
      <c r="F6084" s="130" t="inlineStr">
        <is>
          <t>NAICS-22 Non-Cogen</t>
        </is>
      </c>
      <c r="G6084" s="130" t="inlineStr">
        <is>
          <t>IC</t>
        </is>
      </c>
      <c r="H6084" s="130" t="inlineStr">
        <is>
          <t>OBG</t>
        </is>
      </c>
      <c r="I6084" s="130" t="inlineStr">
        <is>
          <t>ORW</t>
        </is>
      </c>
      <c r="J6084" s="131" t="n">
        <v>12781.59</v>
      </c>
      <c r="K6084" s="129" t="n">
        <v>2020</v>
      </c>
      <c r="L6084" s="120">
        <f>IF(VLOOKUP(H6084,'Cross-Page Data'!$D$4:$F$48,3,FALSE)="natural gas",VLOOKUP(G6084,'Cross-Page Data'!$I$4:$J$19,2,FALSE),IF(VLOOKUP(H6084,'Cross-Page Data'!$D$4:$F$48,3,FALSE)="solar",IF(G6084="PV","solar PV","solar thermal"),IF(VLOOKUP(H6084,'Cross-Page Data'!$D$4:$F$48,3,FALSE)="wind",VLOOKUP(G6084,'Cross-Page Data'!$I$4:$J$19,2,FALSE),IF(VLOOKUP(H6084,'Cross-Page Data'!$D$4:$F$48,3,FALSE)="hydro",VLOOKUP(G6084,'Cross-Page Data'!$I$4:$J$19,2,FALSE),VLOOKUP(H6084,'Cross-Page Data'!$D$4:$F$48,3,FALSE)))))</f>
        <v/>
      </c>
      <c r="M6084" s="120">
        <f>IF(AND($P$2=FALSE,OR(F6084="Commercial NAICS Cogen",F6084="Industrial NAICS Cogen",F6084="NAICS-22 Cogen")),FALSE,IF(AND($P$3=FALSE,OR(F6084="Commercial NAICS Cogen",F6084="Commercial NAICS Non-Cogen",F6084="Industrial NAICS Cogen", F6084="industrial NAICS non-Cogen")),FALSE, TRUE))</f>
        <v/>
      </c>
    </row>
    <row r="6085">
      <c r="A6085" s="129" t="n">
        <v>99999</v>
      </c>
      <c r="B6085" s="130" t="inlineStr">
        <is>
          <t>State-Fuel Level Increment</t>
        </is>
      </c>
      <c r="C6085" s="130" t="inlineStr">
        <is>
          <t>State-Fuel Level Increment</t>
        </is>
      </c>
      <c r="D6085" s="129" t="n">
        <v>99999</v>
      </c>
      <c r="E6085" s="130" t="inlineStr">
        <is>
          <t>MI</t>
        </is>
      </c>
      <c r="F6085" s="130" t="inlineStr">
        <is>
          <t>NAICS-22 Cogen</t>
        </is>
      </c>
      <c r="G6085" s="130" t="inlineStr">
        <is>
          <t>IC</t>
        </is>
      </c>
      <c r="H6085" s="130" t="inlineStr">
        <is>
          <t>OBG</t>
        </is>
      </c>
      <c r="I6085" s="130" t="inlineStr">
        <is>
          <t>ORW</t>
        </is>
      </c>
      <c r="J6085" s="131" t="n">
        <v>4589.114</v>
      </c>
      <c r="K6085" s="129" t="n">
        <v>2020</v>
      </c>
      <c r="L6085" s="120">
        <f>IF(VLOOKUP(H6085,'Cross-Page Data'!$D$4:$F$48,3,FALSE)="natural gas",VLOOKUP(G6085,'Cross-Page Data'!$I$4:$J$19,2,FALSE),IF(VLOOKUP(H6085,'Cross-Page Data'!$D$4:$F$48,3,FALSE)="solar",IF(G6085="PV","solar PV","solar thermal"),IF(VLOOKUP(H6085,'Cross-Page Data'!$D$4:$F$48,3,FALSE)="wind",VLOOKUP(G6085,'Cross-Page Data'!$I$4:$J$19,2,FALSE),IF(VLOOKUP(H6085,'Cross-Page Data'!$D$4:$F$48,3,FALSE)="hydro",VLOOKUP(G6085,'Cross-Page Data'!$I$4:$J$19,2,FALSE),VLOOKUP(H6085,'Cross-Page Data'!$D$4:$F$48,3,FALSE)))))</f>
        <v/>
      </c>
      <c r="M6085" s="120">
        <f>IF(AND($P$2=FALSE,OR(F6085="Commercial NAICS Cogen",F6085="Industrial NAICS Cogen",F6085="NAICS-22 Cogen")),FALSE,IF(AND($P$3=FALSE,OR(F6085="Commercial NAICS Cogen",F6085="Commercial NAICS Non-Cogen",F6085="Industrial NAICS Cogen", F6085="industrial NAICS non-Cogen")),FALSE, TRUE))</f>
        <v/>
      </c>
    </row>
    <row r="6086">
      <c r="A6086" s="129" t="n">
        <v>99999</v>
      </c>
      <c r="B6086" s="130" t="inlineStr">
        <is>
          <t>State-Fuel Level Increment</t>
        </is>
      </c>
      <c r="C6086" s="130" t="inlineStr">
        <is>
          <t>State-Fuel Level Increment</t>
        </is>
      </c>
      <c r="D6086" s="129" t="n">
        <v>99999</v>
      </c>
      <c r="E6086" s="130" t="inlineStr">
        <is>
          <t>MN</t>
        </is>
      </c>
      <c r="F6086" s="130" t="inlineStr">
        <is>
          <t>NAICS-22 Cogen</t>
        </is>
      </c>
      <c r="G6086" s="130" t="inlineStr">
        <is>
          <t>IC</t>
        </is>
      </c>
      <c r="H6086" s="130" t="inlineStr">
        <is>
          <t>OBG</t>
        </is>
      </c>
      <c r="I6086" s="130" t="inlineStr">
        <is>
          <t>ORW</t>
        </is>
      </c>
      <c r="J6086" s="131" t="n">
        <v>14354.286</v>
      </c>
      <c r="K6086" s="129" t="n">
        <v>2020</v>
      </c>
      <c r="L6086" s="120">
        <f>IF(VLOOKUP(H6086,'Cross-Page Data'!$D$4:$F$48,3,FALSE)="natural gas",VLOOKUP(G6086,'Cross-Page Data'!$I$4:$J$19,2,FALSE),IF(VLOOKUP(H6086,'Cross-Page Data'!$D$4:$F$48,3,FALSE)="solar",IF(G6086="PV","solar PV","solar thermal"),IF(VLOOKUP(H6086,'Cross-Page Data'!$D$4:$F$48,3,FALSE)="wind",VLOOKUP(G6086,'Cross-Page Data'!$I$4:$J$19,2,FALSE),IF(VLOOKUP(H6086,'Cross-Page Data'!$D$4:$F$48,3,FALSE)="hydro",VLOOKUP(G6086,'Cross-Page Data'!$I$4:$J$19,2,FALSE),VLOOKUP(H6086,'Cross-Page Data'!$D$4:$F$48,3,FALSE)))))</f>
        <v/>
      </c>
      <c r="M6086" s="120">
        <f>IF(AND($P$2=FALSE,OR(F6086="Commercial NAICS Cogen",F6086="Industrial NAICS Cogen",F6086="NAICS-22 Cogen")),FALSE,IF(AND($P$3=FALSE,OR(F6086="Commercial NAICS Cogen",F6086="Commercial NAICS Non-Cogen",F6086="Industrial NAICS Cogen", F6086="industrial NAICS non-Cogen")),FALSE, TRUE))</f>
        <v/>
      </c>
    </row>
    <row r="6087">
      <c r="A6087" s="129" t="n">
        <v>99999</v>
      </c>
      <c r="B6087" s="130" t="inlineStr">
        <is>
          <t>State-Fuel Level Increment</t>
        </is>
      </c>
      <c r="C6087" s="130" t="inlineStr">
        <is>
          <t>State-Fuel Level Increment</t>
        </is>
      </c>
      <c r="D6087" s="129" t="n">
        <v>99999</v>
      </c>
      <c r="E6087" s="130" t="inlineStr">
        <is>
          <t>MN</t>
        </is>
      </c>
      <c r="F6087" s="130" t="inlineStr">
        <is>
          <t>Commercial NAICS Cogen</t>
        </is>
      </c>
      <c r="G6087" s="130" t="inlineStr">
        <is>
          <t>IC</t>
        </is>
      </c>
      <c r="H6087" s="130" t="inlineStr">
        <is>
          <t>OBG</t>
        </is>
      </c>
      <c r="I6087" s="130" t="inlineStr">
        <is>
          <t>ORW</t>
        </is>
      </c>
      <c r="J6087" s="131" t="n">
        <v>2231.53</v>
      </c>
      <c r="K6087" s="129" t="n">
        <v>2020</v>
      </c>
      <c r="L6087" s="120">
        <f>IF(VLOOKUP(H6087,'Cross-Page Data'!$D$4:$F$48,3,FALSE)="natural gas",VLOOKUP(G6087,'Cross-Page Data'!$I$4:$J$19,2,FALSE),IF(VLOOKUP(H6087,'Cross-Page Data'!$D$4:$F$48,3,FALSE)="solar",IF(G6087="PV","solar PV","solar thermal"),IF(VLOOKUP(H6087,'Cross-Page Data'!$D$4:$F$48,3,FALSE)="wind",VLOOKUP(G6087,'Cross-Page Data'!$I$4:$J$19,2,FALSE),IF(VLOOKUP(H6087,'Cross-Page Data'!$D$4:$F$48,3,FALSE)="hydro",VLOOKUP(G6087,'Cross-Page Data'!$I$4:$J$19,2,FALSE),VLOOKUP(H6087,'Cross-Page Data'!$D$4:$F$48,3,FALSE)))))</f>
        <v/>
      </c>
      <c r="M6087" s="120">
        <f>IF(AND($P$2=FALSE,OR(F6087="Commercial NAICS Cogen",F6087="Industrial NAICS Cogen",F6087="NAICS-22 Cogen")),FALSE,IF(AND($P$3=FALSE,OR(F6087="Commercial NAICS Cogen",F6087="Commercial NAICS Non-Cogen",F6087="Industrial NAICS Cogen", F6087="industrial NAICS non-Cogen")),FALSE, TRUE))</f>
        <v/>
      </c>
    </row>
    <row r="6088">
      <c r="A6088" s="129" t="n">
        <v>99999</v>
      </c>
      <c r="B6088" s="130" t="inlineStr">
        <is>
          <t>State-Fuel Level Increment</t>
        </is>
      </c>
      <c r="C6088" s="130" t="inlineStr">
        <is>
          <t>State-Fuel Level Increment</t>
        </is>
      </c>
      <c r="D6088" s="129" t="n">
        <v>99999</v>
      </c>
      <c r="E6088" s="130" t="inlineStr">
        <is>
          <t>NC</t>
        </is>
      </c>
      <c r="F6088" s="130" t="inlineStr">
        <is>
          <t>NAICS-22 Non-Cogen</t>
        </is>
      </c>
      <c r="G6088" s="130" t="inlineStr">
        <is>
          <t>IC</t>
        </is>
      </c>
      <c r="H6088" s="130" t="inlineStr">
        <is>
          <t>OBG</t>
        </is>
      </c>
      <c r="I6088" s="130" t="inlineStr">
        <is>
          <t>ORW</t>
        </is>
      </c>
      <c r="J6088" s="131" t="n">
        <v>1772.44</v>
      </c>
      <c r="K6088" s="129" t="n">
        <v>2020</v>
      </c>
      <c r="L6088" s="120">
        <f>IF(VLOOKUP(H6088,'Cross-Page Data'!$D$4:$F$48,3,FALSE)="natural gas",VLOOKUP(G6088,'Cross-Page Data'!$I$4:$J$19,2,FALSE),IF(VLOOKUP(H6088,'Cross-Page Data'!$D$4:$F$48,3,FALSE)="solar",IF(G6088="PV","solar PV","solar thermal"),IF(VLOOKUP(H6088,'Cross-Page Data'!$D$4:$F$48,3,FALSE)="wind",VLOOKUP(G6088,'Cross-Page Data'!$I$4:$J$19,2,FALSE),IF(VLOOKUP(H6088,'Cross-Page Data'!$D$4:$F$48,3,FALSE)="hydro",VLOOKUP(G6088,'Cross-Page Data'!$I$4:$J$19,2,FALSE),VLOOKUP(H6088,'Cross-Page Data'!$D$4:$F$48,3,FALSE)))))</f>
        <v/>
      </c>
      <c r="M6088" s="120">
        <f>IF(AND($P$2=FALSE,OR(F6088="Commercial NAICS Cogen",F6088="Industrial NAICS Cogen",F6088="NAICS-22 Cogen")),FALSE,IF(AND($P$3=FALSE,OR(F6088="Commercial NAICS Cogen",F6088="Commercial NAICS Non-Cogen",F6088="Industrial NAICS Cogen", F6088="industrial NAICS non-Cogen")),FALSE, TRUE))</f>
        <v/>
      </c>
    </row>
    <row r="6089">
      <c r="A6089" s="129" t="n">
        <v>99999</v>
      </c>
      <c r="B6089" s="130" t="inlineStr">
        <is>
          <t>State-Fuel Level Increment</t>
        </is>
      </c>
      <c r="C6089" s="130" t="inlineStr">
        <is>
          <t>State-Fuel Level Increment</t>
        </is>
      </c>
      <c r="D6089" s="129" t="n">
        <v>99999</v>
      </c>
      <c r="E6089" s="130" t="inlineStr">
        <is>
          <t>NY</t>
        </is>
      </c>
      <c r="F6089" s="130" t="inlineStr">
        <is>
          <t>Commercial NAICS Non-Cogen</t>
        </is>
      </c>
      <c r="G6089" s="130" t="inlineStr">
        <is>
          <t>IC</t>
        </is>
      </c>
      <c r="H6089" s="130" t="inlineStr">
        <is>
          <t>OBG</t>
        </is>
      </c>
      <c r="I6089" s="130" t="inlineStr">
        <is>
          <t>ORW</t>
        </is>
      </c>
      <c r="J6089" s="131" t="n">
        <v>538.466</v>
      </c>
      <c r="K6089" s="129" t="n">
        <v>2020</v>
      </c>
      <c r="L6089" s="120">
        <f>IF(VLOOKUP(H6089,'Cross-Page Data'!$D$4:$F$48,3,FALSE)="natural gas",VLOOKUP(G6089,'Cross-Page Data'!$I$4:$J$19,2,FALSE),IF(VLOOKUP(H6089,'Cross-Page Data'!$D$4:$F$48,3,FALSE)="solar",IF(G6089="PV","solar PV","solar thermal"),IF(VLOOKUP(H6089,'Cross-Page Data'!$D$4:$F$48,3,FALSE)="wind",VLOOKUP(G6089,'Cross-Page Data'!$I$4:$J$19,2,FALSE),IF(VLOOKUP(H6089,'Cross-Page Data'!$D$4:$F$48,3,FALSE)="hydro",VLOOKUP(G6089,'Cross-Page Data'!$I$4:$J$19,2,FALSE),VLOOKUP(H6089,'Cross-Page Data'!$D$4:$F$48,3,FALSE)))))</f>
        <v/>
      </c>
      <c r="M6089" s="120">
        <f>IF(AND($P$2=FALSE,OR(F6089="Commercial NAICS Cogen",F6089="Industrial NAICS Cogen",F6089="NAICS-22 Cogen")),FALSE,IF(AND($P$3=FALSE,OR(F6089="Commercial NAICS Cogen",F6089="Commercial NAICS Non-Cogen",F6089="Industrial NAICS Cogen", F6089="industrial NAICS non-Cogen")),FALSE, TRUE))</f>
        <v/>
      </c>
    </row>
    <row r="6090">
      <c r="A6090" s="129" t="n">
        <v>99999</v>
      </c>
      <c r="B6090" s="130" t="inlineStr">
        <is>
          <t>State-Fuel Level Increment</t>
        </is>
      </c>
      <c r="C6090" s="130" t="inlineStr">
        <is>
          <t>State-Fuel Level Increment</t>
        </is>
      </c>
      <c r="D6090" s="129" t="n">
        <v>99999</v>
      </c>
      <c r="E6090" s="130" t="inlineStr">
        <is>
          <t>OH</t>
        </is>
      </c>
      <c r="F6090" s="130" t="inlineStr">
        <is>
          <t>Electric Utility</t>
        </is>
      </c>
      <c r="G6090" s="130" t="inlineStr">
        <is>
          <t>IC</t>
        </is>
      </c>
      <c r="H6090" s="130" t="inlineStr">
        <is>
          <t>OBG</t>
        </is>
      </c>
      <c r="I6090" s="130" t="inlineStr">
        <is>
          <t>ORW</t>
        </is>
      </c>
      <c r="J6090" s="131" t="n">
        <v>0</v>
      </c>
      <c r="K6090" s="129" t="n">
        <v>2020</v>
      </c>
      <c r="L6090" s="120">
        <f>IF(VLOOKUP(H6090,'Cross-Page Data'!$D$4:$F$48,3,FALSE)="natural gas",VLOOKUP(G6090,'Cross-Page Data'!$I$4:$J$19,2,FALSE),IF(VLOOKUP(H6090,'Cross-Page Data'!$D$4:$F$48,3,FALSE)="solar",IF(G6090="PV","solar PV","solar thermal"),IF(VLOOKUP(H6090,'Cross-Page Data'!$D$4:$F$48,3,FALSE)="wind",VLOOKUP(G6090,'Cross-Page Data'!$I$4:$J$19,2,FALSE),IF(VLOOKUP(H6090,'Cross-Page Data'!$D$4:$F$48,3,FALSE)="hydro",VLOOKUP(G6090,'Cross-Page Data'!$I$4:$J$19,2,FALSE),VLOOKUP(H6090,'Cross-Page Data'!$D$4:$F$48,3,FALSE)))))</f>
        <v/>
      </c>
      <c r="M6090" s="120">
        <f>IF(AND($P$2=FALSE,OR(F6090="Commercial NAICS Cogen",F6090="Industrial NAICS Cogen",F6090="NAICS-22 Cogen")),FALSE,IF(AND($P$3=FALSE,OR(F6090="Commercial NAICS Cogen",F6090="Commercial NAICS Non-Cogen",F6090="Industrial NAICS Cogen", F6090="industrial NAICS non-Cogen")),FALSE, TRUE))</f>
        <v/>
      </c>
    </row>
    <row r="6091">
      <c r="A6091" s="129" t="n">
        <v>99999</v>
      </c>
      <c r="B6091" s="130" t="inlineStr">
        <is>
          <t>State-Fuel Level Increment</t>
        </is>
      </c>
      <c r="C6091" s="130" t="inlineStr">
        <is>
          <t>State-Fuel Level Increment</t>
        </is>
      </c>
      <c r="D6091" s="129" t="n">
        <v>99999</v>
      </c>
      <c r="E6091" s="130" t="inlineStr">
        <is>
          <t>OH</t>
        </is>
      </c>
      <c r="F6091" s="130" t="inlineStr">
        <is>
          <t>NAICS-22 Non-Cogen</t>
        </is>
      </c>
      <c r="G6091" s="130" t="inlineStr">
        <is>
          <t>IC</t>
        </is>
      </c>
      <c r="H6091" s="130" t="inlineStr">
        <is>
          <t>OBG</t>
        </is>
      </c>
      <c r="I6091" s="130" t="inlineStr">
        <is>
          <t>ORW</t>
        </is>
      </c>
      <c r="J6091" s="131" t="n">
        <v>0</v>
      </c>
      <c r="K6091" s="129" t="n">
        <v>2020</v>
      </c>
      <c r="L6091" s="120">
        <f>IF(VLOOKUP(H6091,'Cross-Page Data'!$D$4:$F$48,3,FALSE)="natural gas",VLOOKUP(G6091,'Cross-Page Data'!$I$4:$J$19,2,FALSE),IF(VLOOKUP(H6091,'Cross-Page Data'!$D$4:$F$48,3,FALSE)="solar",IF(G6091="PV","solar PV","solar thermal"),IF(VLOOKUP(H6091,'Cross-Page Data'!$D$4:$F$48,3,FALSE)="wind",VLOOKUP(G6091,'Cross-Page Data'!$I$4:$J$19,2,FALSE),IF(VLOOKUP(H6091,'Cross-Page Data'!$D$4:$F$48,3,FALSE)="hydro",VLOOKUP(G6091,'Cross-Page Data'!$I$4:$J$19,2,FALSE),VLOOKUP(H6091,'Cross-Page Data'!$D$4:$F$48,3,FALSE)))))</f>
        <v/>
      </c>
      <c r="M6091" s="120">
        <f>IF(AND($P$2=FALSE,OR(F6091="Commercial NAICS Cogen",F6091="Industrial NAICS Cogen",F6091="NAICS-22 Cogen")),FALSE,IF(AND($P$3=FALSE,OR(F6091="Commercial NAICS Cogen",F6091="Commercial NAICS Non-Cogen",F6091="Industrial NAICS Cogen", F6091="industrial NAICS non-Cogen")),FALSE, TRUE))</f>
        <v/>
      </c>
    </row>
    <row r="6092">
      <c r="A6092" s="129" t="n">
        <v>99999</v>
      </c>
      <c r="B6092" s="130" t="inlineStr">
        <is>
          <t>State-Fuel Level Increment</t>
        </is>
      </c>
      <c r="C6092" s="130" t="inlineStr">
        <is>
          <t>State-Fuel Level Increment</t>
        </is>
      </c>
      <c r="D6092" s="129" t="n">
        <v>99999</v>
      </c>
      <c r="E6092" s="130" t="inlineStr">
        <is>
          <t>OH</t>
        </is>
      </c>
      <c r="F6092" s="130" t="inlineStr">
        <is>
          <t>Industrial NAICS Non-Cogen</t>
        </is>
      </c>
      <c r="G6092" s="130" t="inlineStr">
        <is>
          <t>IC</t>
        </is>
      </c>
      <c r="H6092" s="130" t="inlineStr">
        <is>
          <t>OBG</t>
        </is>
      </c>
      <c r="I6092" s="130" t="inlineStr">
        <is>
          <t>ORW</t>
        </is>
      </c>
      <c r="J6092" s="131" t="n">
        <v>10201.741</v>
      </c>
      <c r="K6092" s="129" t="n">
        <v>2020</v>
      </c>
      <c r="L6092" s="120">
        <f>IF(VLOOKUP(H6092,'Cross-Page Data'!$D$4:$F$48,3,FALSE)="natural gas",VLOOKUP(G6092,'Cross-Page Data'!$I$4:$J$19,2,FALSE),IF(VLOOKUP(H6092,'Cross-Page Data'!$D$4:$F$48,3,FALSE)="solar",IF(G6092="PV","solar PV","solar thermal"),IF(VLOOKUP(H6092,'Cross-Page Data'!$D$4:$F$48,3,FALSE)="wind",VLOOKUP(G6092,'Cross-Page Data'!$I$4:$J$19,2,FALSE),IF(VLOOKUP(H6092,'Cross-Page Data'!$D$4:$F$48,3,FALSE)="hydro",VLOOKUP(G6092,'Cross-Page Data'!$I$4:$J$19,2,FALSE),VLOOKUP(H6092,'Cross-Page Data'!$D$4:$F$48,3,FALSE)))))</f>
        <v/>
      </c>
      <c r="M6092" s="120">
        <f>IF(AND($P$2=FALSE,OR(F6092="Commercial NAICS Cogen",F6092="Industrial NAICS Cogen",F6092="NAICS-22 Cogen")),FALSE,IF(AND($P$3=FALSE,OR(F6092="Commercial NAICS Cogen",F6092="Commercial NAICS Non-Cogen",F6092="Industrial NAICS Cogen", F6092="industrial NAICS non-Cogen")),FALSE, TRUE))</f>
        <v/>
      </c>
    </row>
    <row r="6093">
      <c r="A6093" s="129" t="n">
        <v>99999</v>
      </c>
      <c r="B6093" s="130" t="inlineStr">
        <is>
          <t>State-Fuel Level Increment</t>
        </is>
      </c>
      <c r="C6093" s="130" t="inlineStr">
        <is>
          <t>State-Fuel Level Increment</t>
        </is>
      </c>
      <c r="D6093" s="129" t="n">
        <v>99999</v>
      </c>
      <c r="E6093" s="130" t="inlineStr">
        <is>
          <t>OR</t>
        </is>
      </c>
      <c r="F6093" s="130" t="inlineStr">
        <is>
          <t>Electric Utility</t>
        </is>
      </c>
      <c r="G6093" s="130" t="inlineStr">
        <is>
          <t>IC</t>
        </is>
      </c>
      <c r="H6093" s="130" t="inlineStr">
        <is>
          <t>OBG</t>
        </is>
      </c>
      <c r="I6093" s="130" t="inlineStr">
        <is>
          <t>ORW</t>
        </is>
      </c>
      <c r="J6093" s="131" t="n">
        <v>0</v>
      </c>
      <c r="K6093" s="129" t="n">
        <v>2020</v>
      </c>
      <c r="L6093" s="120">
        <f>IF(VLOOKUP(H6093,'Cross-Page Data'!$D$4:$F$48,3,FALSE)="natural gas",VLOOKUP(G6093,'Cross-Page Data'!$I$4:$J$19,2,FALSE),IF(VLOOKUP(H6093,'Cross-Page Data'!$D$4:$F$48,3,FALSE)="solar",IF(G6093="PV","solar PV","solar thermal"),IF(VLOOKUP(H6093,'Cross-Page Data'!$D$4:$F$48,3,FALSE)="wind",VLOOKUP(G6093,'Cross-Page Data'!$I$4:$J$19,2,FALSE),IF(VLOOKUP(H6093,'Cross-Page Data'!$D$4:$F$48,3,FALSE)="hydro",VLOOKUP(G6093,'Cross-Page Data'!$I$4:$J$19,2,FALSE),VLOOKUP(H6093,'Cross-Page Data'!$D$4:$F$48,3,FALSE)))))</f>
        <v/>
      </c>
      <c r="M6093" s="120">
        <f>IF(AND($P$2=FALSE,OR(F6093="Commercial NAICS Cogen",F6093="Industrial NAICS Cogen",F6093="NAICS-22 Cogen")),FALSE,IF(AND($P$3=FALSE,OR(F6093="Commercial NAICS Cogen",F6093="Commercial NAICS Non-Cogen",F6093="Industrial NAICS Cogen", F6093="industrial NAICS non-Cogen")),FALSE, TRUE))</f>
        <v/>
      </c>
    </row>
    <row r="6094">
      <c r="A6094" s="129" t="n">
        <v>99999</v>
      </c>
      <c r="B6094" s="130" t="inlineStr">
        <is>
          <t>State-Fuel Level Increment</t>
        </is>
      </c>
      <c r="C6094" s="130" t="inlineStr">
        <is>
          <t>State-Fuel Level Increment</t>
        </is>
      </c>
      <c r="D6094" s="129" t="n">
        <v>99999</v>
      </c>
      <c r="E6094" s="130" t="inlineStr">
        <is>
          <t>OR</t>
        </is>
      </c>
      <c r="F6094" s="130" t="inlineStr">
        <is>
          <t>NAICS-22 Cogen</t>
        </is>
      </c>
      <c r="G6094" s="130" t="inlineStr">
        <is>
          <t>IC</t>
        </is>
      </c>
      <c r="H6094" s="130" t="inlineStr">
        <is>
          <t>OBG</t>
        </is>
      </c>
      <c r="I6094" s="130" t="inlineStr">
        <is>
          <t>ORW</t>
        </is>
      </c>
      <c r="J6094" s="131" t="n">
        <v>17501.476</v>
      </c>
      <c r="K6094" s="129" t="n">
        <v>2020</v>
      </c>
      <c r="L6094" s="120">
        <f>IF(VLOOKUP(H6094,'Cross-Page Data'!$D$4:$F$48,3,FALSE)="natural gas",VLOOKUP(G6094,'Cross-Page Data'!$I$4:$J$19,2,FALSE),IF(VLOOKUP(H6094,'Cross-Page Data'!$D$4:$F$48,3,FALSE)="solar",IF(G6094="PV","solar PV","solar thermal"),IF(VLOOKUP(H6094,'Cross-Page Data'!$D$4:$F$48,3,FALSE)="wind",VLOOKUP(G6094,'Cross-Page Data'!$I$4:$J$19,2,FALSE),IF(VLOOKUP(H6094,'Cross-Page Data'!$D$4:$F$48,3,FALSE)="hydro",VLOOKUP(G6094,'Cross-Page Data'!$I$4:$J$19,2,FALSE),VLOOKUP(H6094,'Cross-Page Data'!$D$4:$F$48,3,FALSE)))))</f>
        <v/>
      </c>
      <c r="M6094" s="120">
        <f>IF(AND($P$2=FALSE,OR(F6094="Commercial NAICS Cogen",F6094="Industrial NAICS Cogen",F6094="NAICS-22 Cogen")),FALSE,IF(AND($P$3=FALSE,OR(F6094="Commercial NAICS Cogen",F6094="Commercial NAICS Non-Cogen",F6094="Industrial NAICS Cogen", F6094="industrial NAICS non-Cogen")),FALSE, TRUE))</f>
        <v/>
      </c>
    </row>
    <row r="6095">
      <c r="A6095" s="129" t="n">
        <v>99999</v>
      </c>
      <c r="B6095" s="130" t="inlineStr">
        <is>
          <t>State-Fuel Level Increment</t>
        </is>
      </c>
      <c r="C6095" s="130" t="inlineStr">
        <is>
          <t>State-Fuel Level Increment</t>
        </is>
      </c>
      <c r="D6095" s="129" t="n">
        <v>99999</v>
      </c>
      <c r="E6095" s="130" t="inlineStr">
        <is>
          <t>RI</t>
        </is>
      </c>
      <c r="F6095" s="130" t="inlineStr">
        <is>
          <t>NAICS-22 Non-Cogen</t>
        </is>
      </c>
      <c r="G6095" s="130" t="inlineStr">
        <is>
          <t>IC</t>
        </is>
      </c>
      <c r="H6095" s="130" t="inlineStr">
        <is>
          <t>OBG</t>
        </is>
      </c>
      <c r="I6095" s="130" t="inlineStr">
        <is>
          <t>ORW</t>
        </is>
      </c>
      <c r="J6095" s="131" t="n">
        <v>0</v>
      </c>
      <c r="K6095" s="129" t="n">
        <v>2020</v>
      </c>
      <c r="L6095" s="120">
        <f>IF(VLOOKUP(H6095,'Cross-Page Data'!$D$4:$F$48,3,FALSE)="natural gas",VLOOKUP(G6095,'Cross-Page Data'!$I$4:$J$19,2,FALSE),IF(VLOOKUP(H6095,'Cross-Page Data'!$D$4:$F$48,3,FALSE)="solar",IF(G6095="PV","solar PV","solar thermal"),IF(VLOOKUP(H6095,'Cross-Page Data'!$D$4:$F$48,3,FALSE)="wind",VLOOKUP(G6095,'Cross-Page Data'!$I$4:$J$19,2,FALSE),IF(VLOOKUP(H6095,'Cross-Page Data'!$D$4:$F$48,3,FALSE)="hydro",VLOOKUP(G6095,'Cross-Page Data'!$I$4:$J$19,2,FALSE),VLOOKUP(H6095,'Cross-Page Data'!$D$4:$F$48,3,FALSE)))))</f>
        <v/>
      </c>
      <c r="M6095" s="120">
        <f>IF(AND($P$2=FALSE,OR(F6095="Commercial NAICS Cogen",F6095="Industrial NAICS Cogen",F6095="NAICS-22 Cogen")),FALSE,IF(AND($P$3=FALSE,OR(F6095="Commercial NAICS Cogen",F6095="Commercial NAICS Non-Cogen",F6095="Industrial NAICS Cogen", F6095="industrial NAICS non-Cogen")),FALSE, TRUE))</f>
        <v/>
      </c>
    </row>
    <row r="6096">
      <c r="A6096" s="129" t="n">
        <v>99999</v>
      </c>
      <c r="B6096" s="130" t="inlineStr">
        <is>
          <t>State-Fuel Level Increment</t>
        </is>
      </c>
      <c r="C6096" s="130" t="inlineStr">
        <is>
          <t>State-Fuel Level Increment</t>
        </is>
      </c>
      <c r="D6096" s="129" t="n">
        <v>99999</v>
      </c>
      <c r="E6096" s="130" t="inlineStr">
        <is>
          <t>UT</t>
        </is>
      </c>
      <c r="F6096" s="130" t="inlineStr">
        <is>
          <t>NAICS-22 Non-Cogen</t>
        </is>
      </c>
      <c r="G6096" s="130" t="inlineStr">
        <is>
          <t>IC</t>
        </is>
      </c>
      <c r="H6096" s="130" t="inlineStr">
        <is>
          <t>OBG</t>
        </is>
      </c>
      <c r="I6096" s="130" t="inlineStr">
        <is>
          <t>ORW</t>
        </is>
      </c>
      <c r="J6096" s="131" t="n">
        <v>67.414</v>
      </c>
      <c r="K6096" s="129" t="n">
        <v>2020</v>
      </c>
      <c r="L6096" s="120">
        <f>IF(VLOOKUP(H6096,'Cross-Page Data'!$D$4:$F$48,3,FALSE)="natural gas",VLOOKUP(G6096,'Cross-Page Data'!$I$4:$J$19,2,FALSE),IF(VLOOKUP(H6096,'Cross-Page Data'!$D$4:$F$48,3,FALSE)="solar",IF(G6096="PV","solar PV","solar thermal"),IF(VLOOKUP(H6096,'Cross-Page Data'!$D$4:$F$48,3,FALSE)="wind",VLOOKUP(G6096,'Cross-Page Data'!$I$4:$J$19,2,FALSE),IF(VLOOKUP(H6096,'Cross-Page Data'!$D$4:$F$48,3,FALSE)="hydro",VLOOKUP(G6096,'Cross-Page Data'!$I$4:$J$19,2,FALSE),VLOOKUP(H6096,'Cross-Page Data'!$D$4:$F$48,3,FALSE)))))</f>
        <v/>
      </c>
      <c r="M6096" s="120">
        <f>IF(AND($P$2=FALSE,OR(F6096="Commercial NAICS Cogen",F6096="Industrial NAICS Cogen",F6096="NAICS-22 Cogen")),FALSE,IF(AND($P$3=FALSE,OR(F6096="Commercial NAICS Cogen",F6096="Commercial NAICS Non-Cogen",F6096="Industrial NAICS Cogen", F6096="industrial NAICS non-Cogen")),FALSE, TRUE))</f>
        <v/>
      </c>
    </row>
    <row r="6097">
      <c r="A6097" s="129" t="n">
        <v>99999</v>
      </c>
      <c r="B6097" s="130" t="inlineStr">
        <is>
          <t>State-Fuel Level Increment</t>
        </is>
      </c>
      <c r="C6097" s="130" t="inlineStr">
        <is>
          <t>State-Fuel Level Increment</t>
        </is>
      </c>
      <c r="D6097" s="129" t="n">
        <v>99999</v>
      </c>
      <c r="E6097" s="130" t="inlineStr">
        <is>
          <t>WA</t>
        </is>
      </c>
      <c r="F6097" s="130" t="inlineStr">
        <is>
          <t>Commercial NAICS Cogen</t>
        </is>
      </c>
      <c r="G6097" s="130" t="inlineStr">
        <is>
          <t>IC</t>
        </is>
      </c>
      <c r="H6097" s="130" t="inlineStr">
        <is>
          <t>OBG</t>
        </is>
      </c>
      <c r="I6097" s="130" t="inlineStr">
        <is>
          <t>ORW</t>
        </is>
      </c>
      <c r="J6097" s="131" t="n">
        <v>16468.795</v>
      </c>
      <c r="K6097" s="129" t="n">
        <v>2020</v>
      </c>
      <c r="L6097" s="120">
        <f>IF(VLOOKUP(H6097,'Cross-Page Data'!$D$4:$F$48,3,FALSE)="natural gas",VLOOKUP(G6097,'Cross-Page Data'!$I$4:$J$19,2,FALSE),IF(VLOOKUP(H6097,'Cross-Page Data'!$D$4:$F$48,3,FALSE)="solar",IF(G6097="PV","solar PV","solar thermal"),IF(VLOOKUP(H6097,'Cross-Page Data'!$D$4:$F$48,3,FALSE)="wind",VLOOKUP(G6097,'Cross-Page Data'!$I$4:$J$19,2,FALSE),IF(VLOOKUP(H6097,'Cross-Page Data'!$D$4:$F$48,3,FALSE)="hydro",VLOOKUP(G6097,'Cross-Page Data'!$I$4:$J$19,2,FALSE),VLOOKUP(H6097,'Cross-Page Data'!$D$4:$F$48,3,FALSE)))))</f>
        <v/>
      </c>
      <c r="M6097" s="120">
        <f>IF(AND($P$2=FALSE,OR(F6097="Commercial NAICS Cogen",F6097="Industrial NAICS Cogen",F6097="NAICS-22 Cogen")),FALSE,IF(AND($P$3=FALSE,OR(F6097="Commercial NAICS Cogen",F6097="Commercial NAICS Non-Cogen",F6097="Industrial NAICS Cogen", F6097="industrial NAICS non-Cogen")),FALSE, TRUE))</f>
        <v/>
      </c>
    </row>
    <row r="6098">
      <c r="A6098" s="129" t="n">
        <v>99999</v>
      </c>
      <c r="B6098" s="130" t="inlineStr">
        <is>
          <t>State-Fuel Level Increment</t>
        </is>
      </c>
      <c r="C6098" s="130" t="inlineStr">
        <is>
          <t>State-Fuel Level Increment</t>
        </is>
      </c>
      <c r="D6098" s="129" t="n">
        <v>99999</v>
      </c>
      <c r="E6098" s="130" t="inlineStr">
        <is>
          <t>WI</t>
        </is>
      </c>
      <c r="F6098" s="130" t="inlineStr">
        <is>
          <t>NAICS-22 Non-Cogen</t>
        </is>
      </c>
      <c r="G6098" s="130" t="inlineStr">
        <is>
          <t>IC</t>
        </is>
      </c>
      <c r="H6098" s="130" t="inlineStr">
        <is>
          <t>OBG</t>
        </is>
      </c>
      <c r="I6098" s="130" t="inlineStr">
        <is>
          <t>ORW</t>
        </is>
      </c>
      <c r="J6098" s="131" t="n">
        <v>16339.85</v>
      </c>
      <c r="K6098" s="129" t="n">
        <v>2020</v>
      </c>
      <c r="L6098" s="120">
        <f>IF(VLOOKUP(H6098,'Cross-Page Data'!$D$4:$F$48,3,FALSE)="natural gas",VLOOKUP(G6098,'Cross-Page Data'!$I$4:$J$19,2,FALSE),IF(VLOOKUP(H6098,'Cross-Page Data'!$D$4:$F$48,3,FALSE)="solar",IF(G6098="PV","solar PV","solar thermal"),IF(VLOOKUP(H6098,'Cross-Page Data'!$D$4:$F$48,3,FALSE)="wind",VLOOKUP(G6098,'Cross-Page Data'!$I$4:$J$19,2,FALSE),IF(VLOOKUP(H6098,'Cross-Page Data'!$D$4:$F$48,3,FALSE)="hydro",VLOOKUP(G6098,'Cross-Page Data'!$I$4:$J$19,2,FALSE),VLOOKUP(H6098,'Cross-Page Data'!$D$4:$F$48,3,FALSE)))))</f>
        <v/>
      </c>
      <c r="M6098" s="120">
        <f>IF(AND($P$2=FALSE,OR(F6098="Commercial NAICS Cogen",F6098="Industrial NAICS Cogen",F6098="NAICS-22 Cogen")),FALSE,IF(AND($P$3=FALSE,OR(F6098="Commercial NAICS Cogen",F6098="Commercial NAICS Non-Cogen",F6098="Industrial NAICS Cogen", F6098="industrial NAICS non-Cogen")),FALSE, TRUE))</f>
        <v/>
      </c>
    </row>
    <row r="6099">
      <c r="A6099" s="129" t="n">
        <v>99999</v>
      </c>
      <c r="B6099" s="130" t="inlineStr">
        <is>
          <t>State-Fuel Level Increment</t>
        </is>
      </c>
      <c r="C6099" s="130" t="inlineStr">
        <is>
          <t>State-Fuel Level Increment</t>
        </is>
      </c>
      <c r="D6099" s="129" t="n">
        <v>99999</v>
      </c>
      <c r="E6099" s="130" t="inlineStr">
        <is>
          <t>WI</t>
        </is>
      </c>
      <c r="F6099" s="130" t="inlineStr">
        <is>
          <t>NAICS-22 Cogen</t>
        </is>
      </c>
      <c r="G6099" s="130" t="inlineStr">
        <is>
          <t>IC</t>
        </is>
      </c>
      <c r="H6099" s="130" t="inlineStr">
        <is>
          <t>OBG</t>
        </is>
      </c>
      <c r="I6099" s="130" t="inlineStr">
        <is>
          <t>ORW</t>
        </is>
      </c>
      <c r="J6099" s="131" t="n">
        <v>25238.502</v>
      </c>
      <c r="K6099" s="129" t="n">
        <v>2020</v>
      </c>
      <c r="L6099" s="120">
        <f>IF(VLOOKUP(H6099,'Cross-Page Data'!$D$4:$F$48,3,FALSE)="natural gas",VLOOKUP(G6099,'Cross-Page Data'!$I$4:$J$19,2,FALSE),IF(VLOOKUP(H6099,'Cross-Page Data'!$D$4:$F$48,3,FALSE)="solar",IF(G6099="PV","solar PV","solar thermal"),IF(VLOOKUP(H6099,'Cross-Page Data'!$D$4:$F$48,3,FALSE)="wind",VLOOKUP(G6099,'Cross-Page Data'!$I$4:$J$19,2,FALSE),IF(VLOOKUP(H6099,'Cross-Page Data'!$D$4:$F$48,3,FALSE)="hydro",VLOOKUP(G6099,'Cross-Page Data'!$I$4:$J$19,2,FALSE),VLOOKUP(H6099,'Cross-Page Data'!$D$4:$F$48,3,FALSE)))))</f>
        <v/>
      </c>
      <c r="M6099" s="120">
        <f>IF(AND($P$2=FALSE,OR(F6099="Commercial NAICS Cogen",F6099="Industrial NAICS Cogen",F6099="NAICS-22 Cogen")),FALSE,IF(AND($P$3=FALSE,OR(F6099="Commercial NAICS Cogen",F6099="Commercial NAICS Non-Cogen",F6099="Industrial NAICS Cogen", F6099="industrial NAICS non-Cogen")),FALSE, TRUE))</f>
        <v/>
      </c>
    </row>
    <row r="6100">
      <c r="A6100" s="129" t="n">
        <v>99999</v>
      </c>
      <c r="B6100" s="130" t="inlineStr">
        <is>
          <t>State-Fuel Level Increment</t>
        </is>
      </c>
      <c r="C6100" s="130" t="inlineStr">
        <is>
          <t>State-Fuel Level Increment</t>
        </is>
      </c>
      <c r="D6100" s="129" t="n">
        <v>99999</v>
      </c>
      <c r="E6100" s="130" t="inlineStr">
        <is>
          <t>WI</t>
        </is>
      </c>
      <c r="F6100" s="130" t="inlineStr">
        <is>
          <t>Commercial NAICS Cogen</t>
        </is>
      </c>
      <c r="G6100" s="130" t="inlineStr">
        <is>
          <t>IC</t>
        </is>
      </c>
      <c r="H6100" s="130" t="inlineStr">
        <is>
          <t>OBG</t>
        </is>
      </c>
      <c r="I6100" s="130" t="inlineStr">
        <is>
          <t>ORW</t>
        </is>
      </c>
      <c r="J6100" s="131" t="n">
        <v>18633.657</v>
      </c>
      <c r="K6100" s="129" t="n">
        <v>2020</v>
      </c>
      <c r="L6100" s="120">
        <f>IF(VLOOKUP(H6100,'Cross-Page Data'!$D$4:$F$48,3,FALSE)="natural gas",VLOOKUP(G6100,'Cross-Page Data'!$I$4:$J$19,2,FALSE),IF(VLOOKUP(H6100,'Cross-Page Data'!$D$4:$F$48,3,FALSE)="solar",IF(G6100="PV","solar PV","solar thermal"),IF(VLOOKUP(H6100,'Cross-Page Data'!$D$4:$F$48,3,FALSE)="wind",VLOOKUP(G6100,'Cross-Page Data'!$I$4:$J$19,2,FALSE),IF(VLOOKUP(H6100,'Cross-Page Data'!$D$4:$F$48,3,FALSE)="hydro",VLOOKUP(G6100,'Cross-Page Data'!$I$4:$J$19,2,FALSE),VLOOKUP(H6100,'Cross-Page Data'!$D$4:$F$48,3,FALSE)))))</f>
        <v/>
      </c>
      <c r="M6100" s="120">
        <f>IF(AND($P$2=FALSE,OR(F6100="Commercial NAICS Cogen",F6100="Industrial NAICS Cogen",F6100="NAICS-22 Cogen")),FALSE,IF(AND($P$3=FALSE,OR(F6100="Commercial NAICS Cogen",F6100="Commercial NAICS Non-Cogen",F6100="Industrial NAICS Cogen", F6100="industrial NAICS non-Cogen")),FALSE, TRUE))</f>
        <v/>
      </c>
    </row>
    <row r="6101">
      <c r="A6101" s="129" t="n">
        <v>99999</v>
      </c>
      <c r="B6101" s="130" t="inlineStr">
        <is>
          <t>State-Fuel Level Increment</t>
        </is>
      </c>
      <c r="C6101" s="130" t="inlineStr">
        <is>
          <t>State-Fuel Level Increment</t>
        </is>
      </c>
      <c r="D6101" s="129" t="n">
        <v>99999</v>
      </c>
      <c r="E6101" s="130" t="inlineStr">
        <is>
          <t>WI</t>
        </is>
      </c>
      <c r="F6101" s="130" t="inlineStr">
        <is>
          <t>Industrial NAICS Non-Cogen</t>
        </is>
      </c>
      <c r="G6101" s="130" t="inlineStr">
        <is>
          <t>IC</t>
        </is>
      </c>
      <c r="H6101" s="130" t="inlineStr">
        <is>
          <t>OBG</t>
        </is>
      </c>
      <c r="I6101" s="130" t="inlineStr">
        <is>
          <t>ORW</t>
        </is>
      </c>
      <c r="J6101" s="131" t="n">
        <v>3909.719</v>
      </c>
      <c r="K6101" s="129" t="n">
        <v>2020</v>
      </c>
      <c r="L6101" s="120">
        <f>IF(VLOOKUP(H6101,'Cross-Page Data'!$D$4:$F$48,3,FALSE)="natural gas",VLOOKUP(G6101,'Cross-Page Data'!$I$4:$J$19,2,FALSE),IF(VLOOKUP(H6101,'Cross-Page Data'!$D$4:$F$48,3,FALSE)="solar",IF(G6101="PV","solar PV","solar thermal"),IF(VLOOKUP(H6101,'Cross-Page Data'!$D$4:$F$48,3,FALSE)="wind",VLOOKUP(G6101,'Cross-Page Data'!$I$4:$J$19,2,FALSE),IF(VLOOKUP(H6101,'Cross-Page Data'!$D$4:$F$48,3,FALSE)="hydro",VLOOKUP(G6101,'Cross-Page Data'!$I$4:$J$19,2,FALSE),VLOOKUP(H6101,'Cross-Page Data'!$D$4:$F$48,3,FALSE)))))</f>
        <v/>
      </c>
      <c r="M6101" s="120">
        <f>IF(AND($P$2=FALSE,OR(F6101="Commercial NAICS Cogen",F6101="Industrial NAICS Cogen",F6101="NAICS-22 Cogen")),FALSE,IF(AND($P$3=FALSE,OR(F6101="Commercial NAICS Cogen",F6101="Commercial NAICS Non-Cogen",F6101="Industrial NAICS Cogen", F6101="industrial NAICS non-Cogen")),FALSE, TRUE))</f>
        <v/>
      </c>
    </row>
    <row r="6102">
      <c r="A6102" s="129" t="n">
        <v>99999</v>
      </c>
      <c r="B6102" s="130" t="inlineStr">
        <is>
          <t>State-Fuel Level Increment</t>
        </is>
      </c>
      <c r="C6102" s="130" t="inlineStr">
        <is>
          <t>State-Fuel Level Increment</t>
        </is>
      </c>
      <c r="D6102" s="129" t="n">
        <v>99999</v>
      </c>
      <c r="E6102" s="130" t="inlineStr">
        <is>
          <t>WI</t>
        </is>
      </c>
      <c r="F6102" s="130" t="inlineStr">
        <is>
          <t>Industrial NAICS Cogen</t>
        </is>
      </c>
      <c r="G6102" s="130" t="inlineStr">
        <is>
          <t>IC</t>
        </is>
      </c>
      <c r="H6102" s="130" t="inlineStr">
        <is>
          <t>OBG</t>
        </is>
      </c>
      <c r="I6102" s="130" t="inlineStr">
        <is>
          <t>ORW</t>
        </is>
      </c>
      <c r="J6102" s="131" t="n">
        <v>4669.607</v>
      </c>
      <c r="K6102" s="129" t="n">
        <v>2020</v>
      </c>
      <c r="L6102" s="120">
        <f>IF(VLOOKUP(H6102,'Cross-Page Data'!$D$4:$F$48,3,FALSE)="natural gas",VLOOKUP(G6102,'Cross-Page Data'!$I$4:$J$19,2,FALSE),IF(VLOOKUP(H6102,'Cross-Page Data'!$D$4:$F$48,3,FALSE)="solar",IF(G6102="PV","solar PV","solar thermal"),IF(VLOOKUP(H6102,'Cross-Page Data'!$D$4:$F$48,3,FALSE)="wind",VLOOKUP(G6102,'Cross-Page Data'!$I$4:$J$19,2,FALSE),IF(VLOOKUP(H6102,'Cross-Page Data'!$D$4:$F$48,3,FALSE)="hydro",VLOOKUP(G6102,'Cross-Page Data'!$I$4:$J$19,2,FALSE),VLOOKUP(H6102,'Cross-Page Data'!$D$4:$F$48,3,FALSE)))))</f>
        <v/>
      </c>
      <c r="M6102" s="120">
        <f>IF(AND($P$2=FALSE,OR(F6102="Commercial NAICS Cogen",F6102="Industrial NAICS Cogen",F6102="NAICS-22 Cogen")),FALSE,IF(AND($P$3=FALSE,OR(F6102="Commercial NAICS Cogen",F6102="Commercial NAICS Non-Cogen",F6102="Industrial NAICS Cogen", F6102="industrial NAICS non-Cogen")),FALSE, TRUE))</f>
        <v/>
      </c>
    </row>
    <row r="6103">
      <c r="A6103" s="129" t="n">
        <v>99999</v>
      </c>
      <c r="B6103" s="130" t="inlineStr">
        <is>
          <t>State-Fuel Level Increment</t>
        </is>
      </c>
      <c r="C6103" s="130" t="inlineStr">
        <is>
          <t>State-Fuel Level Increment</t>
        </is>
      </c>
      <c r="D6103" s="129" t="n">
        <v>99999</v>
      </c>
      <c r="E6103" s="130" t="inlineStr">
        <is>
          <t>AK</t>
        </is>
      </c>
      <c r="F6103" s="130" t="inlineStr">
        <is>
          <t>Industrial NAICS Non-Cogen</t>
        </is>
      </c>
      <c r="G6103" s="130" t="inlineStr">
        <is>
          <t>IC</t>
        </is>
      </c>
      <c r="H6103" s="130" t="inlineStr">
        <is>
          <t>OBL</t>
        </is>
      </c>
      <c r="I6103" s="130" t="inlineStr">
        <is>
          <t>ORW</t>
        </is>
      </c>
      <c r="J6103" s="131" t="n">
        <v>559.117</v>
      </c>
      <c r="K6103" s="129" t="n">
        <v>2020</v>
      </c>
      <c r="L6103" s="120">
        <f>IF(VLOOKUP(H6103,'Cross-Page Data'!$D$4:$F$48,3,FALSE)="natural gas",VLOOKUP(G6103,'Cross-Page Data'!$I$4:$J$19,2,FALSE),IF(VLOOKUP(H6103,'Cross-Page Data'!$D$4:$F$48,3,FALSE)="solar",IF(G6103="PV","solar PV","solar thermal"),IF(VLOOKUP(H6103,'Cross-Page Data'!$D$4:$F$48,3,FALSE)="wind",VLOOKUP(G6103,'Cross-Page Data'!$I$4:$J$19,2,FALSE),IF(VLOOKUP(H6103,'Cross-Page Data'!$D$4:$F$48,3,FALSE)="hydro",VLOOKUP(G6103,'Cross-Page Data'!$I$4:$J$19,2,FALSE),VLOOKUP(H6103,'Cross-Page Data'!$D$4:$F$48,3,FALSE)))))</f>
        <v/>
      </c>
      <c r="M6103" s="120">
        <f>IF(AND($P$2=FALSE,OR(F6103="Commercial NAICS Cogen",F6103="Industrial NAICS Cogen",F6103="NAICS-22 Cogen")),FALSE,IF(AND($P$3=FALSE,OR(F6103="Commercial NAICS Cogen",F6103="Commercial NAICS Non-Cogen",F6103="Industrial NAICS Cogen", F6103="industrial NAICS non-Cogen")),FALSE, TRUE))</f>
        <v/>
      </c>
    </row>
    <row r="6104">
      <c r="A6104" s="129" t="n">
        <v>99999</v>
      </c>
      <c r="B6104" s="130" t="inlineStr">
        <is>
          <t>State-Fuel Level Increment</t>
        </is>
      </c>
      <c r="C6104" s="130" t="inlineStr">
        <is>
          <t>State-Fuel Level Increment</t>
        </is>
      </c>
      <c r="D6104" s="129" t="n">
        <v>99999</v>
      </c>
      <c r="E6104" s="130" t="inlineStr">
        <is>
          <t>HI</t>
        </is>
      </c>
      <c r="F6104" s="130" t="inlineStr">
        <is>
          <t>Electric Utility</t>
        </is>
      </c>
      <c r="G6104" s="130" t="inlineStr">
        <is>
          <t>IC</t>
        </is>
      </c>
      <c r="H6104" s="130" t="inlineStr">
        <is>
          <t>OBL</t>
        </is>
      </c>
      <c r="I6104" s="130" t="inlineStr">
        <is>
          <t>ORW</t>
        </is>
      </c>
      <c r="J6104" s="131" t="n">
        <v>152.747</v>
      </c>
      <c r="K6104" s="129" t="n">
        <v>2020</v>
      </c>
      <c r="L6104" s="120">
        <f>IF(VLOOKUP(H6104,'Cross-Page Data'!$D$4:$F$48,3,FALSE)="natural gas",VLOOKUP(G6104,'Cross-Page Data'!$I$4:$J$19,2,FALSE),IF(VLOOKUP(H6104,'Cross-Page Data'!$D$4:$F$48,3,FALSE)="solar",IF(G6104="PV","solar PV","solar thermal"),IF(VLOOKUP(H6104,'Cross-Page Data'!$D$4:$F$48,3,FALSE)="wind",VLOOKUP(G6104,'Cross-Page Data'!$I$4:$J$19,2,FALSE),IF(VLOOKUP(H6104,'Cross-Page Data'!$D$4:$F$48,3,FALSE)="hydro",VLOOKUP(G6104,'Cross-Page Data'!$I$4:$J$19,2,FALSE),VLOOKUP(H6104,'Cross-Page Data'!$D$4:$F$48,3,FALSE)))))</f>
        <v/>
      </c>
      <c r="M6104" s="120">
        <f>IF(AND($P$2=FALSE,OR(F6104="Commercial NAICS Cogen",F6104="Industrial NAICS Cogen",F6104="NAICS-22 Cogen")),FALSE,IF(AND($P$3=FALSE,OR(F6104="Commercial NAICS Cogen",F6104="Commercial NAICS Non-Cogen",F6104="Industrial NAICS Cogen", F6104="industrial NAICS non-Cogen")),FALSE, TRUE))</f>
        <v/>
      </c>
    </row>
    <row r="6105">
      <c r="A6105" s="129" t="n">
        <v>99999</v>
      </c>
      <c r="B6105" s="130" t="inlineStr">
        <is>
          <t>State-Fuel Level Increment</t>
        </is>
      </c>
      <c r="C6105" s="130" t="inlineStr">
        <is>
          <t>State-Fuel Level Increment</t>
        </is>
      </c>
      <c r="D6105" s="129" t="n">
        <v>99999</v>
      </c>
      <c r="E6105" s="130" t="inlineStr">
        <is>
          <t>TN</t>
        </is>
      </c>
      <c r="F6105" s="130" t="inlineStr">
        <is>
          <t>Electric Utility</t>
        </is>
      </c>
      <c r="G6105" s="130" t="inlineStr">
        <is>
          <t>IC</t>
        </is>
      </c>
      <c r="H6105" s="130" t="inlineStr">
        <is>
          <t>OBL</t>
        </is>
      </c>
      <c r="I6105" s="130" t="inlineStr">
        <is>
          <t>ORW</t>
        </is>
      </c>
      <c r="J6105" s="131" t="n">
        <v>0</v>
      </c>
      <c r="K6105" s="129" t="n">
        <v>2020</v>
      </c>
      <c r="L6105" s="120">
        <f>IF(VLOOKUP(H6105,'Cross-Page Data'!$D$4:$F$48,3,FALSE)="natural gas",VLOOKUP(G6105,'Cross-Page Data'!$I$4:$J$19,2,FALSE),IF(VLOOKUP(H6105,'Cross-Page Data'!$D$4:$F$48,3,FALSE)="solar",IF(G6105="PV","solar PV","solar thermal"),IF(VLOOKUP(H6105,'Cross-Page Data'!$D$4:$F$48,3,FALSE)="wind",VLOOKUP(G6105,'Cross-Page Data'!$I$4:$J$19,2,FALSE),IF(VLOOKUP(H6105,'Cross-Page Data'!$D$4:$F$48,3,FALSE)="hydro",VLOOKUP(G6105,'Cross-Page Data'!$I$4:$J$19,2,FALSE),VLOOKUP(H6105,'Cross-Page Data'!$D$4:$F$48,3,FALSE)))))</f>
        <v/>
      </c>
      <c r="M6105" s="120">
        <f>IF(AND($P$2=FALSE,OR(F6105="Commercial NAICS Cogen",F6105="Industrial NAICS Cogen",F6105="NAICS-22 Cogen")),FALSE,IF(AND($P$3=FALSE,OR(F6105="Commercial NAICS Cogen",F6105="Commercial NAICS Non-Cogen",F6105="Industrial NAICS Cogen", F6105="industrial NAICS non-Cogen")),FALSE, TRUE))</f>
        <v/>
      </c>
    </row>
    <row r="6106">
      <c r="A6106" s="129" t="n">
        <v>99999</v>
      </c>
      <c r="B6106" s="130" t="inlineStr">
        <is>
          <t>State-Fuel Level Increment</t>
        </is>
      </c>
      <c r="C6106" s="130" t="inlineStr">
        <is>
          <t>State-Fuel Level Increment</t>
        </is>
      </c>
      <c r="D6106" s="129" t="n">
        <v>99999</v>
      </c>
      <c r="E6106" s="130" t="inlineStr">
        <is>
          <t>UT</t>
        </is>
      </c>
      <c r="F6106" s="130" t="inlineStr">
        <is>
          <t>Commercial NAICS Cogen</t>
        </is>
      </c>
      <c r="G6106" s="130" t="inlineStr">
        <is>
          <t>IC</t>
        </is>
      </c>
      <c r="H6106" s="130" t="inlineStr">
        <is>
          <t>PG</t>
        </is>
      </c>
      <c r="I6106" s="130" t="inlineStr">
        <is>
          <t>WOO</t>
        </is>
      </c>
      <c r="J6106" s="131" t="n">
        <v>0</v>
      </c>
      <c r="K6106" s="129" t="n">
        <v>2020</v>
      </c>
      <c r="L6106" s="120">
        <f>IF(VLOOKUP(H6106,'Cross-Page Data'!$D$4:$F$48,3,FALSE)="natural gas",VLOOKUP(G6106,'Cross-Page Data'!$I$4:$J$19,2,FALSE),IF(VLOOKUP(H6106,'Cross-Page Data'!$D$4:$F$48,3,FALSE)="solar",IF(G6106="PV","solar PV","solar thermal"),IF(VLOOKUP(H6106,'Cross-Page Data'!$D$4:$F$48,3,FALSE)="wind",VLOOKUP(G6106,'Cross-Page Data'!$I$4:$J$19,2,FALSE),IF(VLOOKUP(H6106,'Cross-Page Data'!$D$4:$F$48,3,FALSE)="hydro",VLOOKUP(G6106,'Cross-Page Data'!$I$4:$J$19,2,FALSE),VLOOKUP(H6106,'Cross-Page Data'!$D$4:$F$48,3,FALSE)))))</f>
        <v/>
      </c>
      <c r="M6106" s="120">
        <f>IF(AND($P$2=FALSE,OR(F6106="Commercial NAICS Cogen",F6106="Industrial NAICS Cogen",F6106="NAICS-22 Cogen")),FALSE,IF(AND($P$3=FALSE,OR(F6106="Commercial NAICS Cogen",F6106="Commercial NAICS Non-Cogen",F6106="Industrial NAICS Cogen", F6106="industrial NAICS non-Cogen")),FALSE, TRUE))</f>
        <v/>
      </c>
    </row>
    <row r="6107">
      <c r="A6107" s="129" t="n">
        <v>99999</v>
      </c>
      <c r="B6107" s="130" t="inlineStr">
        <is>
          <t>State-Fuel Level Increment</t>
        </is>
      </c>
      <c r="C6107" s="130" t="inlineStr">
        <is>
          <t>State-Fuel Level Increment</t>
        </is>
      </c>
      <c r="D6107" s="129" t="n">
        <v>99999</v>
      </c>
      <c r="E6107" s="130" t="inlineStr">
        <is>
          <t>CT</t>
        </is>
      </c>
      <c r="F6107" s="130" t="inlineStr">
        <is>
          <t>Electric Utility</t>
        </is>
      </c>
      <c r="G6107" s="130" t="inlineStr">
        <is>
          <t>IC</t>
        </is>
      </c>
      <c r="H6107" s="130" t="inlineStr">
        <is>
          <t>RFO</t>
        </is>
      </c>
      <c r="I6107" s="130" t="inlineStr">
        <is>
          <t>RFO</t>
        </is>
      </c>
      <c r="J6107" s="131" t="n">
        <v>0</v>
      </c>
      <c r="K6107" s="129" t="n">
        <v>2020</v>
      </c>
      <c r="L6107" s="120">
        <f>IF(VLOOKUP(H6107,'Cross-Page Data'!$D$4:$F$48,3,FALSE)="natural gas",VLOOKUP(G6107,'Cross-Page Data'!$I$4:$J$19,2,FALSE),IF(VLOOKUP(H6107,'Cross-Page Data'!$D$4:$F$48,3,FALSE)="solar",IF(G6107="PV","solar PV","solar thermal"),IF(VLOOKUP(H6107,'Cross-Page Data'!$D$4:$F$48,3,FALSE)="wind",VLOOKUP(G6107,'Cross-Page Data'!$I$4:$J$19,2,FALSE),IF(VLOOKUP(H6107,'Cross-Page Data'!$D$4:$F$48,3,FALSE)="hydro",VLOOKUP(G6107,'Cross-Page Data'!$I$4:$J$19,2,FALSE),VLOOKUP(H6107,'Cross-Page Data'!$D$4:$F$48,3,FALSE)))))</f>
        <v/>
      </c>
      <c r="M6107" s="120">
        <f>IF(AND($P$2=FALSE,OR(F6107="Commercial NAICS Cogen",F6107="Industrial NAICS Cogen",F6107="NAICS-22 Cogen")),FALSE,IF(AND($P$3=FALSE,OR(F6107="Commercial NAICS Cogen",F6107="Commercial NAICS Non-Cogen",F6107="Industrial NAICS Cogen", F6107="industrial NAICS non-Cogen")),FALSE, TRUE))</f>
        <v/>
      </c>
    </row>
    <row r="6108">
      <c r="A6108" s="129" t="n">
        <v>99999</v>
      </c>
      <c r="B6108" s="130" t="inlineStr">
        <is>
          <t>State-Fuel Level Increment</t>
        </is>
      </c>
      <c r="C6108" s="130" t="inlineStr">
        <is>
          <t>State-Fuel Level Increment</t>
        </is>
      </c>
      <c r="D6108" s="129" t="n">
        <v>99999</v>
      </c>
      <c r="E6108" s="130" t="inlineStr">
        <is>
          <t>IL</t>
        </is>
      </c>
      <c r="F6108" s="130" t="inlineStr">
        <is>
          <t>Commercial NAICS Non-Cogen</t>
        </is>
      </c>
      <c r="G6108" s="130" t="inlineStr">
        <is>
          <t>IC</t>
        </is>
      </c>
      <c r="H6108" s="130" t="inlineStr">
        <is>
          <t>RFO</t>
        </is>
      </c>
      <c r="I6108" s="130" t="inlineStr">
        <is>
          <t>RFO</t>
        </is>
      </c>
      <c r="J6108" s="131" t="n">
        <v>0</v>
      </c>
      <c r="K6108" s="129" t="n">
        <v>2020</v>
      </c>
      <c r="L6108" s="120">
        <f>IF(VLOOKUP(H6108,'Cross-Page Data'!$D$4:$F$48,3,FALSE)="natural gas",VLOOKUP(G6108,'Cross-Page Data'!$I$4:$J$19,2,FALSE),IF(VLOOKUP(H6108,'Cross-Page Data'!$D$4:$F$48,3,FALSE)="solar",IF(G6108="PV","solar PV","solar thermal"),IF(VLOOKUP(H6108,'Cross-Page Data'!$D$4:$F$48,3,FALSE)="wind",VLOOKUP(G6108,'Cross-Page Data'!$I$4:$J$19,2,FALSE),IF(VLOOKUP(H6108,'Cross-Page Data'!$D$4:$F$48,3,FALSE)="hydro",VLOOKUP(G6108,'Cross-Page Data'!$I$4:$J$19,2,FALSE),VLOOKUP(H6108,'Cross-Page Data'!$D$4:$F$48,3,FALSE)))))</f>
        <v/>
      </c>
      <c r="M6108" s="120">
        <f>IF(AND($P$2=FALSE,OR(F6108="Commercial NAICS Cogen",F6108="Industrial NAICS Cogen",F6108="NAICS-22 Cogen")),FALSE,IF(AND($P$3=FALSE,OR(F6108="Commercial NAICS Cogen",F6108="Commercial NAICS Non-Cogen",F6108="Industrial NAICS Cogen", F6108="industrial NAICS non-Cogen")),FALSE, TRUE))</f>
        <v/>
      </c>
    </row>
    <row r="6109">
      <c r="A6109" s="129" t="n">
        <v>99999</v>
      </c>
      <c r="B6109" s="130" t="inlineStr">
        <is>
          <t>State-Fuel Level Increment</t>
        </is>
      </c>
      <c r="C6109" s="130" t="inlineStr">
        <is>
          <t>State-Fuel Level Increment</t>
        </is>
      </c>
      <c r="D6109" s="129" t="n">
        <v>99999</v>
      </c>
      <c r="E6109" s="130" t="inlineStr">
        <is>
          <t>KS</t>
        </is>
      </c>
      <c r="F6109" s="130" t="inlineStr">
        <is>
          <t>Electric Utility</t>
        </is>
      </c>
      <c r="G6109" s="130" t="inlineStr">
        <is>
          <t>IC</t>
        </is>
      </c>
      <c r="H6109" s="130" t="inlineStr">
        <is>
          <t>RFO</t>
        </is>
      </c>
      <c r="I6109" s="130" t="inlineStr">
        <is>
          <t>RFO</t>
        </is>
      </c>
      <c r="J6109" s="131" t="n">
        <v>0</v>
      </c>
      <c r="K6109" s="129" t="n">
        <v>2020</v>
      </c>
      <c r="L6109" s="120">
        <f>IF(VLOOKUP(H6109,'Cross-Page Data'!$D$4:$F$48,3,FALSE)="natural gas",VLOOKUP(G6109,'Cross-Page Data'!$I$4:$J$19,2,FALSE),IF(VLOOKUP(H6109,'Cross-Page Data'!$D$4:$F$48,3,FALSE)="solar",IF(G6109="PV","solar PV","solar thermal"),IF(VLOOKUP(H6109,'Cross-Page Data'!$D$4:$F$48,3,FALSE)="wind",VLOOKUP(G6109,'Cross-Page Data'!$I$4:$J$19,2,FALSE),IF(VLOOKUP(H6109,'Cross-Page Data'!$D$4:$F$48,3,FALSE)="hydro",VLOOKUP(G6109,'Cross-Page Data'!$I$4:$J$19,2,FALSE),VLOOKUP(H6109,'Cross-Page Data'!$D$4:$F$48,3,FALSE)))))</f>
        <v/>
      </c>
      <c r="M6109" s="120">
        <f>IF(AND($P$2=FALSE,OR(F6109="Commercial NAICS Cogen",F6109="Industrial NAICS Cogen",F6109="NAICS-22 Cogen")),FALSE,IF(AND($P$3=FALSE,OR(F6109="Commercial NAICS Cogen",F6109="Commercial NAICS Non-Cogen",F6109="Industrial NAICS Cogen", F6109="industrial NAICS non-Cogen")),FALSE, TRUE))</f>
        <v/>
      </c>
    </row>
    <row r="6110">
      <c r="A6110" s="129" t="n">
        <v>99999</v>
      </c>
      <c r="B6110" s="130" t="inlineStr">
        <is>
          <t>State-Fuel Level Increment</t>
        </is>
      </c>
      <c r="C6110" s="130" t="inlineStr">
        <is>
          <t>State-Fuel Level Increment</t>
        </is>
      </c>
      <c r="D6110" s="129" t="n">
        <v>99999</v>
      </c>
      <c r="E6110" s="130" t="inlineStr">
        <is>
          <t>MA</t>
        </is>
      </c>
      <c r="F6110" s="130" t="inlineStr">
        <is>
          <t>Commercial NAICS Cogen</t>
        </is>
      </c>
      <c r="G6110" s="130" t="inlineStr">
        <is>
          <t>IC</t>
        </is>
      </c>
      <c r="H6110" s="130" t="inlineStr">
        <is>
          <t>RFO</t>
        </is>
      </c>
      <c r="I6110" s="130" t="inlineStr">
        <is>
          <t>RFO</t>
        </is>
      </c>
      <c r="J6110" s="131" t="n">
        <v>0</v>
      </c>
      <c r="K6110" s="129" t="n">
        <v>2020</v>
      </c>
      <c r="L6110" s="120">
        <f>IF(VLOOKUP(H6110,'Cross-Page Data'!$D$4:$F$48,3,FALSE)="natural gas",VLOOKUP(G6110,'Cross-Page Data'!$I$4:$J$19,2,FALSE),IF(VLOOKUP(H6110,'Cross-Page Data'!$D$4:$F$48,3,FALSE)="solar",IF(G6110="PV","solar PV","solar thermal"),IF(VLOOKUP(H6110,'Cross-Page Data'!$D$4:$F$48,3,FALSE)="wind",VLOOKUP(G6110,'Cross-Page Data'!$I$4:$J$19,2,FALSE),IF(VLOOKUP(H6110,'Cross-Page Data'!$D$4:$F$48,3,FALSE)="hydro",VLOOKUP(G6110,'Cross-Page Data'!$I$4:$J$19,2,FALSE),VLOOKUP(H6110,'Cross-Page Data'!$D$4:$F$48,3,FALSE)))))</f>
        <v/>
      </c>
      <c r="M6110" s="120">
        <f>IF(AND($P$2=FALSE,OR(F6110="Commercial NAICS Cogen",F6110="Industrial NAICS Cogen",F6110="NAICS-22 Cogen")),FALSE,IF(AND($P$3=FALSE,OR(F6110="Commercial NAICS Cogen",F6110="Commercial NAICS Non-Cogen",F6110="Industrial NAICS Cogen", F6110="industrial NAICS non-Cogen")),FALSE, TRUE))</f>
        <v/>
      </c>
    </row>
    <row r="6111">
      <c r="A6111" s="129" t="n">
        <v>99999</v>
      </c>
      <c r="B6111" s="130" t="inlineStr">
        <is>
          <t>State-Fuel Level Increment</t>
        </is>
      </c>
      <c r="C6111" s="130" t="inlineStr">
        <is>
          <t>State-Fuel Level Increment</t>
        </is>
      </c>
      <c r="D6111" s="129" t="n">
        <v>99999</v>
      </c>
      <c r="E6111" s="130" t="inlineStr">
        <is>
          <t>ME</t>
        </is>
      </c>
      <c r="F6111" s="130" t="inlineStr">
        <is>
          <t>NAICS-22 Non-Cogen</t>
        </is>
      </c>
      <c r="G6111" s="130" t="inlineStr">
        <is>
          <t>IC</t>
        </is>
      </c>
      <c r="H6111" s="130" t="inlineStr">
        <is>
          <t>RFO</t>
        </is>
      </c>
      <c r="I6111" s="130" t="inlineStr">
        <is>
          <t>RFO</t>
        </is>
      </c>
      <c r="J6111" s="131" t="n">
        <v>0</v>
      </c>
      <c r="K6111" s="129" t="n">
        <v>2020</v>
      </c>
      <c r="L6111" s="120">
        <f>IF(VLOOKUP(H6111,'Cross-Page Data'!$D$4:$F$48,3,FALSE)="natural gas",VLOOKUP(G6111,'Cross-Page Data'!$I$4:$J$19,2,FALSE),IF(VLOOKUP(H6111,'Cross-Page Data'!$D$4:$F$48,3,FALSE)="solar",IF(G6111="PV","solar PV","solar thermal"),IF(VLOOKUP(H6111,'Cross-Page Data'!$D$4:$F$48,3,FALSE)="wind",VLOOKUP(G6111,'Cross-Page Data'!$I$4:$J$19,2,FALSE),IF(VLOOKUP(H6111,'Cross-Page Data'!$D$4:$F$48,3,FALSE)="hydro",VLOOKUP(G6111,'Cross-Page Data'!$I$4:$J$19,2,FALSE),VLOOKUP(H6111,'Cross-Page Data'!$D$4:$F$48,3,FALSE)))))</f>
        <v/>
      </c>
      <c r="M6111" s="120">
        <f>IF(AND($P$2=FALSE,OR(F6111="Commercial NAICS Cogen",F6111="Industrial NAICS Cogen",F6111="NAICS-22 Cogen")),FALSE,IF(AND($P$3=FALSE,OR(F6111="Commercial NAICS Cogen",F6111="Commercial NAICS Non-Cogen",F6111="Industrial NAICS Cogen", F6111="industrial NAICS non-Cogen")),FALSE, TRUE))</f>
        <v/>
      </c>
    </row>
    <row r="6112">
      <c r="A6112" s="129" t="n">
        <v>99999</v>
      </c>
      <c r="B6112" s="130" t="inlineStr">
        <is>
          <t>State-Fuel Level Increment</t>
        </is>
      </c>
      <c r="C6112" s="130" t="inlineStr">
        <is>
          <t>State-Fuel Level Increment</t>
        </is>
      </c>
      <c r="D6112" s="129" t="n">
        <v>99999</v>
      </c>
      <c r="E6112" s="130" t="inlineStr">
        <is>
          <t>MI</t>
        </is>
      </c>
      <c r="F6112" s="130" t="inlineStr">
        <is>
          <t>Electric Utility</t>
        </is>
      </c>
      <c r="G6112" s="130" t="inlineStr">
        <is>
          <t>IC</t>
        </is>
      </c>
      <c r="H6112" s="130" t="inlineStr">
        <is>
          <t>RFO</t>
        </is>
      </c>
      <c r="I6112" s="130" t="inlineStr">
        <is>
          <t>RFO</t>
        </is>
      </c>
      <c r="J6112" s="131" t="n">
        <v>0</v>
      </c>
      <c r="K6112" s="129" t="n">
        <v>2020</v>
      </c>
      <c r="L6112" s="120">
        <f>IF(VLOOKUP(H6112,'Cross-Page Data'!$D$4:$F$48,3,FALSE)="natural gas",VLOOKUP(G6112,'Cross-Page Data'!$I$4:$J$19,2,FALSE),IF(VLOOKUP(H6112,'Cross-Page Data'!$D$4:$F$48,3,FALSE)="solar",IF(G6112="PV","solar PV","solar thermal"),IF(VLOOKUP(H6112,'Cross-Page Data'!$D$4:$F$48,3,FALSE)="wind",VLOOKUP(G6112,'Cross-Page Data'!$I$4:$J$19,2,FALSE),IF(VLOOKUP(H6112,'Cross-Page Data'!$D$4:$F$48,3,FALSE)="hydro",VLOOKUP(G6112,'Cross-Page Data'!$I$4:$J$19,2,FALSE),VLOOKUP(H6112,'Cross-Page Data'!$D$4:$F$48,3,FALSE)))))</f>
        <v/>
      </c>
      <c r="M6112" s="120">
        <f>IF(AND($P$2=FALSE,OR(F6112="Commercial NAICS Cogen",F6112="Industrial NAICS Cogen",F6112="NAICS-22 Cogen")),FALSE,IF(AND($P$3=FALSE,OR(F6112="Commercial NAICS Cogen",F6112="Commercial NAICS Non-Cogen",F6112="Industrial NAICS Cogen", F6112="industrial NAICS non-Cogen")),FALSE, TRUE))</f>
        <v/>
      </c>
    </row>
    <row r="6113">
      <c r="A6113" s="129" t="n">
        <v>99999</v>
      </c>
      <c r="B6113" s="130" t="inlineStr">
        <is>
          <t>State-Fuel Level Increment</t>
        </is>
      </c>
      <c r="C6113" s="130" t="inlineStr">
        <is>
          <t>State-Fuel Level Increment</t>
        </is>
      </c>
      <c r="D6113" s="129" t="n">
        <v>99999</v>
      </c>
      <c r="E6113" s="130" t="inlineStr">
        <is>
          <t>NC</t>
        </is>
      </c>
      <c r="F6113" s="130" t="inlineStr">
        <is>
          <t>Industrial NAICS Cogen</t>
        </is>
      </c>
      <c r="G6113" s="130" t="inlineStr">
        <is>
          <t>IC</t>
        </is>
      </c>
      <c r="H6113" s="130" t="inlineStr">
        <is>
          <t>RFO</t>
        </is>
      </c>
      <c r="I6113" s="130" t="inlineStr">
        <is>
          <t>RFO</t>
        </is>
      </c>
      <c r="J6113" s="131" t="n">
        <v>0</v>
      </c>
      <c r="K6113" s="129" t="n">
        <v>2020</v>
      </c>
      <c r="L6113" s="120">
        <f>IF(VLOOKUP(H6113,'Cross-Page Data'!$D$4:$F$48,3,FALSE)="natural gas",VLOOKUP(G6113,'Cross-Page Data'!$I$4:$J$19,2,FALSE),IF(VLOOKUP(H6113,'Cross-Page Data'!$D$4:$F$48,3,FALSE)="solar",IF(G6113="PV","solar PV","solar thermal"),IF(VLOOKUP(H6113,'Cross-Page Data'!$D$4:$F$48,3,FALSE)="wind",VLOOKUP(G6113,'Cross-Page Data'!$I$4:$J$19,2,FALSE),IF(VLOOKUP(H6113,'Cross-Page Data'!$D$4:$F$48,3,FALSE)="hydro",VLOOKUP(G6113,'Cross-Page Data'!$I$4:$J$19,2,FALSE),VLOOKUP(H6113,'Cross-Page Data'!$D$4:$F$48,3,FALSE)))))</f>
        <v/>
      </c>
      <c r="M6113" s="120">
        <f>IF(AND($P$2=FALSE,OR(F6113="Commercial NAICS Cogen",F6113="Industrial NAICS Cogen",F6113="NAICS-22 Cogen")),FALSE,IF(AND($P$3=FALSE,OR(F6113="Commercial NAICS Cogen",F6113="Commercial NAICS Non-Cogen",F6113="Industrial NAICS Cogen", F6113="industrial NAICS non-Cogen")),FALSE, TRUE))</f>
        <v/>
      </c>
    </row>
    <row r="6114">
      <c r="A6114" s="129" t="n">
        <v>99999</v>
      </c>
      <c r="B6114" s="130" t="inlineStr">
        <is>
          <t>State-Fuel Level Increment</t>
        </is>
      </c>
      <c r="C6114" s="130" t="inlineStr">
        <is>
          <t>State-Fuel Level Increment</t>
        </is>
      </c>
      <c r="D6114" s="129" t="n">
        <v>99999</v>
      </c>
      <c r="E6114" s="130" t="inlineStr">
        <is>
          <t>NH</t>
        </is>
      </c>
      <c r="F6114" s="130" t="inlineStr">
        <is>
          <t>Commercial NAICS Cogen</t>
        </is>
      </c>
      <c r="G6114" s="130" t="inlineStr">
        <is>
          <t>IC</t>
        </is>
      </c>
      <c r="H6114" s="130" t="inlineStr">
        <is>
          <t>RFO</t>
        </is>
      </c>
      <c r="I6114" s="130" t="inlineStr">
        <is>
          <t>RFO</t>
        </is>
      </c>
      <c r="J6114" s="131" t="n">
        <v>0</v>
      </c>
      <c r="K6114" s="129" t="n">
        <v>2020</v>
      </c>
      <c r="L6114" s="120">
        <f>IF(VLOOKUP(H6114,'Cross-Page Data'!$D$4:$F$48,3,FALSE)="natural gas",VLOOKUP(G6114,'Cross-Page Data'!$I$4:$J$19,2,FALSE),IF(VLOOKUP(H6114,'Cross-Page Data'!$D$4:$F$48,3,FALSE)="solar",IF(G6114="PV","solar PV","solar thermal"),IF(VLOOKUP(H6114,'Cross-Page Data'!$D$4:$F$48,3,FALSE)="wind",VLOOKUP(G6114,'Cross-Page Data'!$I$4:$J$19,2,FALSE),IF(VLOOKUP(H6114,'Cross-Page Data'!$D$4:$F$48,3,FALSE)="hydro",VLOOKUP(G6114,'Cross-Page Data'!$I$4:$J$19,2,FALSE),VLOOKUP(H6114,'Cross-Page Data'!$D$4:$F$48,3,FALSE)))))</f>
        <v/>
      </c>
      <c r="M6114" s="120">
        <f>IF(AND($P$2=FALSE,OR(F6114="Commercial NAICS Cogen",F6114="Industrial NAICS Cogen",F6114="NAICS-22 Cogen")),FALSE,IF(AND($P$3=FALSE,OR(F6114="Commercial NAICS Cogen",F6114="Commercial NAICS Non-Cogen",F6114="Industrial NAICS Cogen", F6114="industrial NAICS non-Cogen")),FALSE, TRUE))</f>
        <v/>
      </c>
    </row>
    <row r="6115">
      <c r="A6115" s="129" t="n">
        <v>99999</v>
      </c>
      <c r="B6115" s="130" t="inlineStr">
        <is>
          <t>State-Fuel Level Increment</t>
        </is>
      </c>
      <c r="C6115" s="130" t="inlineStr">
        <is>
          <t>State-Fuel Level Increment</t>
        </is>
      </c>
      <c r="D6115" s="129" t="n">
        <v>99999</v>
      </c>
      <c r="E6115" s="130" t="inlineStr">
        <is>
          <t>MD</t>
        </is>
      </c>
      <c r="F6115" s="130" t="inlineStr">
        <is>
          <t>Commercial NAICS Non-Cogen</t>
        </is>
      </c>
      <c r="G6115" s="130" t="inlineStr">
        <is>
          <t>IC</t>
        </is>
      </c>
      <c r="H6115" s="130" t="inlineStr">
        <is>
          <t>WO</t>
        </is>
      </c>
      <c r="I6115" s="130" t="inlineStr">
        <is>
          <t>WOO</t>
        </is>
      </c>
      <c r="J6115" s="131" t="n">
        <v>0</v>
      </c>
      <c r="K6115" s="129" t="n">
        <v>2020</v>
      </c>
      <c r="L6115" s="120">
        <f>IF(VLOOKUP(H6115,'Cross-Page Data'!$D$4:$F$48,3,FALSE)="natural gas",VLOOKUP(G6115,'Cross-Page Data'!$I$4:$J$19,2,FALSE),IF(VLOOKUP(H6115,'Cross-Page Data'!$D$4:$F$48,3,FALSE)="solar",IF(G6115="PV","solar PV","solar thermal"),IF(VLOOKUP(H6115,'Cross-Page Data'!$D$4:$F$48,3,FALSE)="wind",VLOOKUP(G6115,'Cross-Page Data'!$I$4:$J$19,2,FALSE),IF(VLOOKUP(H6115,'Cross-Page Data'!$D$4:$F$48,3,FALSE)="hydro",VLOOKUP(G6115,'Cross-Page Data'!$I$4:$J$19,2,FALSE),VLOOKUP(H6115,'Cross-Page Data'!$D$4:$F$48,3,FALSE)))))</f>
        <v/>
      </c>
      <c r="M6115" s="120">
        <f>IF(AND($P$2=FALSE,OR(F6115="Commercial NAICS Cogen",F6115="Industrial NAICS Cogen",F6115="NAICS-22 Cogen")),FALSE,IF(AND($P$3=FALSE,OR(F6115="Commercial NAICS Cogen",F6115="Commercial NAICS Non-Cogen",F6115="Industrial NAICS Cogen", F6115="industrial NAICS non-Cogen")),FALSE, TRUE))</f>
        <v/>
      </c>
    </row>
    <row r="6116">
      <c r="A6116" s="129" t="n">
        <v>99999</v>
      </c>
      <c r="B6116" s="130" t="inlineStr">
        <is>
          <t>State-Fuel Level Increment</t>
        </is>
      </c>
      <c r="C6116" s="130" t="inlineStr">
        <is>
          <t>State-Fuel Level Increment</t>
        </is>
      </c>
      <c r="D6116" s="129" t="n">
        <v>99999</v>
      </c>
      <c r="E6116" s="130" t="inlineStr">
        <is>
          <t>PA</t>
        </is>
      </c>
      <c r="F6116" s="130" t="inlineStr">
        <is>
          <t>NAICS-22 Non-Cogen</t>
        </is>
      </c>
      <c r="G6116" s="130" t="inlineStr">
        <is>
          <t>IC</t>
        </is>
      </c>
      <c r="H6116" s="130" t="inlineStr">
        <is>
          <t>WO</t>
        </is>
      </c>
      <c r="I6116" s="130" t="inlineStr">
        <is>
          <t>WOO</t>
        </is>
      </c>
      <c r="J6116" s="131" t="n">
        <v>0</v>
      </c>
      <c r="K6116" s="129" t="n">
        <v>2020</v>
      </c>
      <c r="L6116" s="120">
        <f>IF(VLOOKUP(H6116,'Cross-Page Data'!$D$4:$F$48,3,FALSE)="natural gas",VLOOKUP(G6116,'Cross-Page Data'!$I$4:$J$19,2,FALSE),IF(VLOOKUP(H6116,'Cross-Page Data'!$D$4:$F$48,3,FALSE)="solar",IF(G6116="PV","solar PV","solar thermal"),IF(VLOOKUP(H6116,'Cross-Page Data'!$D$4:$F$48,3,FALSE)="wind",VLOOKUP(G6116,'Cross-Page Data'!$I$4:$J$19,2,FALSE),IF(VLOOKUP(H6116,'Cross-Page Data'!$D$4:$F$48,3,FALSE)="hydro",VLOOKUP(G6116,'Cross-Page Data'!$I$4:$J$19,2,FALSE),VLOOKUP(H6116,'Cross-Page Data'!$D$4:$F$48,3,FALSE)))))</f>
        <v/>
      </c>
      <c r="M6116" s="120">
        <f>IF(AND($P$2=FALSE,OR(F6116="Commercial NAICS Cogen",F6116="Industrial NAICS Cogen",F6116="NAICS-22 Cogen")),FALSE,IF(AND($P$3=FALSE,OR(F6116="Commercial NAICS Cogen",F6116="Commercial NAICS Non-Cogen",F6116="Industrial NAICS Cogen", F6116="industrial NAICS non-Cogen")),FALSE, TRUE))</f>
        <v/>
      </c>
    </row>
    <row r="6117">
      <c r="A6117" s="129" t="n">
        <v>99999</v>
      </c>
      <c r="B6117" s="130" t="inlineStr">
        <is>
          <t>State-Fuel Level Increment</t>
        </is>
      </c>
      <c r="C6117" s="130" t="inlineStr">
        <is>
          <t>State-Fuel Level Increment</t>
        </is>
      </c>
      <c r="D6117" s="129" t="n">
        <v>99999</v>
      </c>
      <c r="E6117" s="130" t="inlineStr">
        <is>
          <t>VA</t>
        </is>
      </c>
      <c r="F6117" s="130" t="inlineStr">
        <is>
          <t>NAICS-22 Non-Cogen</t>
        </is>
      </c>
      <c r="G6117" s="130" t="inlineStr">
        <is>
          <t>IC</t>
        </is>
      </c>
      <c r="H6117" s="130" t="inlineStr">
        <is>
          <t>WO</t>
        </is>
      </c>
      <c r="I6117" s="130" t="inlineStr">
        <is>
          <t>WOO</t>
        </is>
      </c>
      <c r="J6117" s="131" t="n">
        <v>0</v>
      </c>
      <c r="K6117" s="129" t="n">
        <v>2020</v>
      </c>
      <c r="L6117" s="120">
        <f>IF(VLOOKUP(H6117,'Cross-Page Data'!$D$4:$F$48,3,FALSE)="natural gas",VLOOKUP(G6117,'Cross-Page Data'!$I$4:$J$19,2,FALSE),IF(VLOOKUP(H6117,'Cross-Page Data'!$D$4:$F$48,3,FALSE)="solar",IF(G6117="PV","solar PV","solar thermal"),IF(VLOOKUP(H6117,'Cross-Page Data'!$D$4:$F$48,3,FALSE)="wind",VLOOKUP(G6117,'Cross-Page Data'!$I$4:$J$19,2,FALSE),IF(VLOOKUP(H6117,'Cross-Page Data'!$D$4:$F$48,3,FALSE)="hydro",VLOOKUP(G6117,'Cross-Page Data'!$I$4:$J$19,2,FALSE),VLOOKUP(H6117,'Cross-Page Data'!$D$4:$F$48,3,FALSE)))))</f>
        <v/>
      </c>
      <c r="M6117" s="120">
        <f>IF(AND($P$2=FALSE,OR(F6117="Commercial NAICS Cogen",F6117="Industrial NAICS Cogen",F6117="NAICS-22 Cogen")),FALSE,IF(AND($P$3=FALSE,OR(F6117="Commercial NAICS Cogen",F6117="Commercial NAICS Non-Cogen",F6117="Industrial NAICS Cogen", F6117="industrial NAICS non-Cogen")),FALSE, TRUE))</f>
        <v/>
      </c>
    </row>
    <row r="6118">
      <c r="A6118" s="129" t="n">
        <v>99999</v>
      </c>
      <c r="B6118" s="130" t="inlineStr">
        <is>
          <t>State-Fuel Level Increment</t>
        </is>
      </c>
      <c r="C6118" s="130" t="inlineStr">
        <is>
          <t>State-Fuel Level Increment</t>
        </is>
      </c>
      <c r="D6118" s="129" t="n">
        <v>99999</v>
      </c>
      <c r="E6118" s="130" t="inlineStr">
        <is>
          <t>LA</t>
        </is>
      </c>
      <c r="F6118" s="130" t="inlineStr">
        <is>
          <t>Industrial NAICS Cogen</t>
        </is>
      </c>
      <c r="G6118" s="130" t="inlineStr">
        <is>
          <t>OT</t>
        </is>
      </c>
      <c r="H6118" s="130" t="inlineStr">
        <is>
          <t>NG</t>
        </is>
      </c>
      <c r="I6118" s="130" t="inlineStr">
        <is>
          <t>NG</t>
        </is>
      </c>
      <c r="J6118" s="131" t="n">
        <v>0</v>
      </c>
      <c r="K6118" s="129" t="n">
        <v>2020</v>
      </c>
      <c r="L6118" s="120">
        <f>IF(VLOOKUP(H6118,'Cross-Page Data'!$D$4:$F$48,3,FALSE)="natural gas",VLOOKUP(G6118,'Cross-Page Data'!$I$4:$J$19,2,FALSE),IF(VLOOKUP(H6118,'Cross-Page Data'!$D$4:$F$48,3,FALSE)="solar",IF(G6118="PV","solar PV","solar thermal"),IF(VLOOKUP(H6118,'Cross-Page Data'!$D$4:$F$48,3,FALSE)="wind",VLOOKUP(G6118,'Cross-Page Data'!$I$4:$J$19,2,FALSE),IF(VLOOKUP(H6118,'Cross-Page Data'!$D$4:$F$48,3,FALSE)="hydro",VLOOKUP(G6118,'Cross-Page Data'!$I$4:$J$19,2,FALSE),VLOOKUP(H6118,'Cross-Page Data'!$D$4:$F$48,3,FALSE)))))</f>
        <v/>
      </c>
      <c r="M6118" s="120">
        <f>IF(AND($P$2=FALSE,OR(F6118="Commercial NAICS Cogen",F6118="Industrial NAICS Cogen",F6118="NAICS-22 Cogen")),FALSE,IF(AND($P$3=FALSE,OR(F6118="Commercial NAICS Cogen",F6118="Commercial NAICS Non-Cogen",F6118="Industrial NAICS Cogen", F6118="industrial NAICS non-Cogen")),FALSE, TRUE))</f>
        <v/>
      </c>
    </row>
    <row r="6119">
      <c r="A6119" s="129" t="n">
        <v>99999</v>
      </c>
      <c r="B6119" s="130" t="inlineStr">
        <is>
          <t>State-Fuel Level Increment</t>
        </is>
      </c>
      <c r="C6119" s="130" t="inlineStr">
        <is>
          <t>State-Fuel Level Increment</t>
        </is>
      </c>
      <c r="D6119" s="129" t="n">
        <v>99999</v>
      </c>
      <c r="E6119" s="130" t="inlineStr">
        <is>
          <t>LA</t>
        </is>
      </c>
      <c r="F6119" s="130" t="inlineStr">
        <is>
          <t>Industrial NAICS Non-Cogen</t>
        </is>
      </c>
      <c r="G6119" s="130" t="inlineStr">
        <is>
          <t>OT</t>
        </is>
      </c>
      <c r="H6119" s="130" t="inlineStr">
        <is>
          <t>OTH</t>
        </is>
      </c>
      <c r="I6119" s="130" t="inlineStr">
        <is>
          <t>OTH</t>
        </is>
      </c>
      <c r="J6119" s="131" t="n">
        <v>0</v>
      </c>
      <c r="K6119" s="129" t="n">
        <v>2020</v>
      </c>
      <c r="L6119" s="120">
        <f>IF(VLOOKUP(H6119,'Cross-Page Data'!$D$4:$F$48,3,FALSE)="natural gas",VLOOKUP(G6119,'Cross-Page Data'!$I$4:$J$19,2,FALSE),IF(VLOOKUP(H6119,'Cross-Page Data'!$D$4:$F$48,3,FALSE)="solar",IF(G6119="PV","solar PV","solar thermal"),IF(VLOOKUP(H6119,'Cross-Page Data'!$D$4:$F$48,3,FALSE)="wind",VLOOKUP(G6119,'Cross-Page Data'!$I$4:$J$19,2,FALSE),IF(VLOOKUP(H6119,'Cross-Page Data'!$D$4:$F$48,3,FALSE)="hydro",VLOOKUP(G6119,'Cross-Page Data'!$I$4:$J$19,2,FALSE),VLOOKUP(H6119,'Cross-Page Data'!$D$4:$F$48,3,FALSE)))))</f>
        <v/>
      </c>
      <c r="M6119" s="120">
        <f>IF(AND($P$2=FALSE,OR(F6119="Commercial NAICS Cogen",F6119="Industrial NAICS Cogen",F6119="NAICS-22 Cogen")),FALSE,IF(AND($P$3=FALSE,OR(F6119="Commercial NAICS Cogen",F6119="Commercial NAICS Non-Cogen",F6119="Industrial NAICS Cogen", F6119="industrial NAICS non-Cogen")),FALSE, TRUE))</f>
        <v/>
      </c>
    </row>
    <row r="6120">
      <c r="A6120" s="129" t="n">
        <v>99999</v>
      </c>
      <c r="B6120" s="130" t="inlineStr">
        <is>
          <t>State-Fuel Level Increment</t>
        </is>
      </c>
      <c r="C6120" s="130" t="inlineStr">
        <is>
          <t>State-Fuel Level Increment</t>
        </is>
      </c>
      <c r="D6120" s="129" t="n">
        <v>99999</v>
      </c>
      <c r="E6120" s="130" t="inlineStr">
        <is>
          <t>LA</t>
        </is>
      </c>
      <c r="F6120" s="130" t="inlineStr">
        <is>
          <t>Industrial NAICS Cogen</t>
        </is>
      </c>
      <c r="G6120" s="130" t="inlineStr">
        <is>
          <t>OT</t>
        </is>
      </c>
      <c r="H6120" s="130" t="inlineStr">
        <is>
          <t>OTH</t>
        </is>
      </c>
      <c r="I6120" s="130" t="inlineStr">
        <is>
          <t>OTH</t>
        </is>
      </c>
      <c r="J6120" s="131" t="n">
        <v>0</v>
      </c>
      <c r="K6120" s="129" t="n">
        <v>2020</v>
      </c>
      <c r="L6120" s="120">
        <f>IF(VLOOKUP(H6120,'Cross-Page Data'!$D$4:$F$48,3,FALSE)="natural gas",VLOOKUP(G6120,'Cross-Page Data'!$I$4:$J$19,2,FALSE),IF(VLOOKUP(H6120,'Cross-Page Data'!$D$4:$F$48,3,FALSE)="solar",IF(G6120="PV","solar PV","solar thermal"),IF(VLOOKUP(H6120,'Cross-Page Data'!$D$4:$F$48,3,FALSE)="wind",VLOOKUP(G6120,'Cross-Page Data'!$I$4:$J$19,2,FALSE),IF(VLOOKUP(H6120,'Cross-Page Data'!$D$4:$F$48,3,FALSE)="hydro",VLOOKUP(G6120,'Cross-Page Data'!$I$4:$J$19,2,FALSE),VLOOKUP(H6120,'Cross-Page Data'!$D$4:$F$48,3,FALSE)))))</f>
        <v/>
      </c>
      <c r="M6120" s="120">
        <f>IF(AND($P$2=FALSE,OR(F6120="Commercial NAICS Cogen",F6120="Industrial NAICS Cogen",F6120="NAICS-22 Cogen")),FALSE,IF(AND($P$3=FALSE,OR(F6120="Commercial NAICS Cogen",F6120="Commercial NAICS Non-Cogen",F6120="Industrial NAICS Cogen", F6120="industrial NAICS non-Cogen")),FALSE, TRUE))</f>
        <v/>
      </c>
    </row>
    <row r="6121">
      <c r="A6121" s="129" t="n">
        <v>99999</v>
      </c>
      <c r="B6121" s="130" t="inlineStr">
        <is>
          <t>State-Fuel Level Increment</t>
        </is>
      </c>
      <c r="C6121" s="130" t="inlineStr">
        <is>
          <t>State-Fuel Level Increment</t>
        </is>
      </c>
      <c r="D6121" s="129" t="n">
        <v>99999</v>
      </c>
      <c r="E6121" s="130" t="inlineStr">
        <is>
          <t>ME</t>
        </is>
      </c>
      <c r="F6121" s="130" t="inlineStr">
        <is>
          <t>NAICS-22 Non-Cogen</t>
        </is>
      </c>
      <c r="G6121" s="130" t="inlineStr">
        <is>
          <t>OT</t>
        </is>
      </c>
      <c r="H6121" s="130" t="inlineStr">
        <is>
          <t>WDS</t>
        </is>
      </c>
      <c r="I6121" s="130" t="inlineStr">
        <is>
          <t>WWW</t>
        </is>
      </c>
      <c r="J6121" s="131" t="n">
        <v>61058.979</v>
      </c>
      <c r="K6121" s="129" t="n">
        <v>2020</v>
      </c>
      <c r="L6121" s="120">
        <f>IF(VLOOKUP(H6121,'Cross-Page Data'!$D$4:$F$48,3,FALSE)="natural gas",VLOOKUP(G6121,'Cross-Page Data'!$I$4:$J$19,2,FALSE),IF(VLOOKUP(H6121,'Cross-Page Data'!$D$4:$F$48,3,FALSE)="solar",IF(G6121="PV","solar PV","solar thermal"),IF(VLOOKUP(H6121,'Cross-Page Data'!$D$4:$F$48,3,FALSE)="wind",VLOOKUP(G6121,'Cross-Page Data'!$I$4:$J$19,2,FALSE),IF(VLOOKUP(H6121,'Cross-Page Data'!$D$4:$F$48,3,FALSE)="hydro",VLOOKUP(G6121,'Cross-Page Data'!$I$4:$J$19,2,FALSE),VLOOKUP(H6121,'Cross-Page Data'!$D$4:$F$48,3,FALSE)))))</f>
        <v/>
      </c>
      <c r="M6121" s="120">
        <f>IF(AND($P$2=FALSE,OR(F6121="Commercial NAICS Cogen",F6121="Industrial NAICS Cogen",F6121="NAICS-22 Cogen")),FALSE,IF(AND($P$3=FALSE,OR(F6121="Commercial NAICS Cogen",F6121="Commercial NAICS Non-Cogen",F6121="Industrial NAICS Cogen", F6121="industrial NAICS non-Cogen")),FALSE, TRUE))</f>
        <v/>
      </c>
    </row>
    <row r="6122">
      <c r="A6122" s="129" t="n">
        <v>99999</v>
      </c>
      <c r="B6122" s="130" t="inlineStr">
        <is>
          <t>State-Fuel Level Increment</t>
        </is>
      </c>
      <c r="C6122" s="130" t="inlineStr">
        <is>
          <t>State-Fuel Level Increment</t>
        </is>
      </c>
      <c r="D6122" s="129" t="n">
        <v>99999</v>
      </c>
      <c r="E6122" s="130" t="inlineStr">
        <is>
          <t>LA</t>
        </is>
      </c>
      <c r="F6122" s="130" t="inlineStr">
        <is>
          <t>Electric Utility</t>
        </is>
      </c>
      <c r="G6122" s="130" t="inlineStr">
        <is>
          <t>OT</t>
        </is>
      </c>
      <c r="H6122" s="130" t="inlineStr">
        <is>
          <t>WH</t>
        </is>
      </c>
      <c r="I6122" s="130" t="inlineStr">
        <is>
          <t>OTH</t>
        </is>
      </c>
      <c r="J6122" s="131" t="n">
        <v>0</v>
      </c>
      <c r="K6122" s="129" t="n">
        <v>2020</v>
      </c>
      <c r="L6122" s="120">
        <f>IF(VLOOKUP(H6122,'Cross-Page Data'!$D$4:$F$48,3,FALSE)="natural gas",VLOOKUP(G6122,'Cross-Page Data'!$I$4:$J$19,2,FALSE),IF(VLOOKUP(H6122,'Cross-Page Data'!$D$4:$F$48,3,FALSE)="solar",IF(G6122="PV","solar PV","solar thermal"),IF(VLOOKUP(H6122,'Cross-Page Data'!$D$4:$F$48,3,FALSE)="wind",VLOOKUP(G6122,'Cross-Page Data'!$I$4:$J$19,2,FALSE),IF(VLOOKUP(H6122,'Cross-Page Data'!$D$4:$F$48,3,FALSE)="hydro",VLOOKUP(G6122,'Cross-Page Data'!$I$4:$J$19,2,FALSE),VLOOKUP(H6122,'Cross-Page Data'!$D$4:$F$48,3,FALSE)))))</f>
        <v/>
      </c>
      <c r="M6122" s="120">
        <f>IF(AND($P$2=FALSE,OR(F6122="Commercial NAICS Cogen",F6122="Industrial NAICS Cogen",F6122="NAICS-22 Cogen")),FALSE,IF(AND($P$3=FALSE,OR(F6122="Commercial NAICS Cogen",F6122="Commercial NAICS Non-Cogen",F6122="Industrial NAICS Cogen", F6122="industrial NAICS non-Cogen")),FALSE, TRUE))</f>
        <v/>
      </c>
    </row>
    <row r="6123">
      <c r="A6123" s="129" t="n">
        <v>99999</v>
      </c>
      <c r="B6123" s="130" t="inlineStr">
        <is>
          <t>State-Fuel Level Increment</t>
        </is>
      </c>
      <c r="C6123" s="130" t="inlineStr">
        <is>
          <t>State-Fuel Level Increment</t>
        </is>
      </c>
      <c r="D6123" s="129" t="n">
        <v>99999</v>
      </c>
      <c r="E6123" s="130" t="inlineStr">
        <is>
          <t>AL</t>
        </is>
      </c>
      <c r="F6123" s="130" t="inlineStr">
        <is>
          <t>Electric Utility</t>
        </is>
      </c>
      <c r="G6123" s="130" t="inlineStr">
        <is>
          <t>PV</t>
        </is>
      </c>
      <c r="H6123" s="130" t="inlineStr">
        <is>
          <t>SUN</t>
        </is>
      </c>
      <c r="I6123" s="130" t="inlineStr">
        <is>
          <t>SUN</t>
        </is>
      </c>
      <c r="J6123" s="131" t="n">
        <v>26863.184</v>
      </c>
      <c r="K6123" s="129" t="n">
        <v>2020</v>
      </c>
      <c r="L6123" s="120">
        <f>IF(VLOOKUP(H6123,'Cross-Page Data'!$D$4:$F$48,3,FALSE)="natural gas",VLOOKUP(G6123,'Cross-Page Data'!$I$4:$J$19,2,FALSE),IF(VLOOKUP(H6123,'Cross-Page Data'!$D$4:$F$48,3,FALSE)="solar",IF(G6123="PV","solar PV","solar thermal"),IF(VLOOKUP(H6123,'Cross-Page Data'!$D$4:$F$48,3,FALSE)="wind",VLOOKUP(G6123,'Cross-Page Data'!$I$4:$J$19,2,FALSE),IF(VLOOKUP(H6123,'Cross-Page Data'!$D$4:$F$48,3,FALSE)="hydro",VLOOKUP(G6123,'Cross-Page Data'!$I$4:$J$19,2,FALSE),VLOOKUP(H6123,'Cross-Page Data'!$D$4:$F$48,3,FALSE)))))</f>
        <v/>
      </c>
      <c r="M6123" s="120">
        <f>IF(AND($P$2=FALSE,OR(F6123="Commercial NAICS Cogen",F6123="Industrial NAICS Cogen",F6123="NAICS-22 Cogen")),FALSE,IF(AND($P$3=FALSE,OR(F6123="Commercial NAICS Cogen",F6123="Commercial NAICS Non-Cogen",F6123="Industrial NAICS Cogen", F6123="industrial NAICS non-Cogen")),FALSE, TRUE))</f>
        <v/>
      </c>
    </row>
    <row r="6124">
      <c r="A6124" s="129" t="n">
        <v>99999</v>
      </c>
      <c r="B6124" s="130" t="inlineStr">
        <is>
          <t>State-Fuel Level Increment</t>
        </is>
      </c>
      <c r="C6124" s="130" t="inlineStr">
        <is>
          <t>State-Fuel Level Increment</t>
        </is>
      </c>
      <c r="D6124" s="129" t="n">
        <v>99999</v>
      </c>
      <c r="E6124" s="130" t="inlineStr">
        <is>
          <t>AL</t>
        </is>
      </c>
      <c r="F6124" s="130" t="inlineStr">
        <is>
          <t>NAICS-22 Non-Cogen</t>
        </is>
      </c>
      <c r="G6124" s="130" t="inlineStr">
        <is>
          <t>PV</t>
        </is>
      </c>
      <c r="H6124" s="130" t="inlineStr">
        <is>
          <t>SUN</t>
        </is>
      </c>
      <c r="I6124" s="130" t="inlineStr">
        <is>
          <t>SUN</t>
        </is>
      </c>
      <c r="J6124" s="131" t="n">
        <v>64680.135</v>
      </c>
      <c r="K6124" s="129" t="n">
        <v>2020</v>
      </c>
      <c r="L6124" s="120">
        <f>IF(VLOOKUP(H6124,'Cross-Page Data'!$D$4:$F$48,3,FALSE)="natural gas",VLOOKUP(G6124,'Cross-Page Data'!$I$4:$J$19,2,FALSE),IF(VLOOKUP(H6124,'Cross-Page Data'!$D$4:$F$48,3,FALSE)="solar",IF(G6124="PV","solar PV","solar thermal"),IF(VLOOKUP(H6124,'Cross-Page Data'!$D$4:$F$48,3,FALSE)="wind",VLOOKUP(G6124,'Cross-Page Data'!$I$4:$J$19,2,FALSE),IF(VLOOKUP(H6124,'Cross-Page Data'!$D$4:$F$48,3,FALSE)="hydro",VLOOKUP(G6124,'Cross-Page Data'!$I$4:$J$19,2,FALSE),VLOOKUP(H6124,'Cross-Page Data'!$D$4:$F$48,3,FALSE)))))</f>
        <v/>
      </c>
      <c r="M6124" s="120">
        <f>IF(AND($P$2=FALSE,OR(F6124="Commercial NAICS Cogen",F6124="Industrial NAICS Cogen",F6124="NAICS-22 Cogen")),FALSE,IF(AND($P$3=FALSE,OR(F6124="Commercial NAICS Cogen",F6124="Commercial NAICS Non-Cogen",F6124="Industrial NAICS Cogen", F6124="industrial NAICS non-Cogen")),FALSE, TRUE))</f>
        <v/>
      </c>
    </row>
    <row r="6125">
      <c r="A6125" s="129" t="n">
        <v>99999</v>
      </c>
      <c r="B6125" s="130" t="inlineStr">
        <is>
          <t>State-Fuel Level Increment</t>
        </is>
      </c>
      <c r="C6125" s="130" t="inlineStr">
        <is>
          <t>State-Fuel Level Increment</t>
        </is>
      </c>
      <c r="D6125" s="129" t="n">
        <v>99999</v>
      </c>
      <c r="E6125" s="130" t="inlineStr">
        <is>
          <t>AR</t>
        </is>
      </c>
      <c r="F6125" s="130" t="inlineStr">
        <is>
          <t>Electric Utility</t>
        </is>
      </c>
      <c r="G6125" s="130" t="inlineStr">
        <is>
          <t>PV</t>
        </is>
      </c>
      <c r="H6125" s="130" t="inlineStr">
        <is>
          <t>SUN</t>
        </is>
      </c>
      <c r="I6125" s="130" t="inlineStr">
        <is>
          <t>SUN</t>
        </is>
      </c>
      <c r="J6125" s="131" t="n">
        <v>1684.875</v>
      </c>
      <c r="K6125" s="129" t="n">
        <v>2020</v>
      </c>
      <c r="L6125" s="120">
        <f>IF(VLOOKUP(H6125,'Cross-Page Data'!$D$4:$F$48,3,FALSE)="natural gas",VLOOKUP(G6125,'Cross-Page Data'!$I$4:$J$19,2,FALSE),IF(VLOOKUP(H6125,'Cross-Page Data'!$D$4:$F$48,3,FALSE)="solar",IF(G6125="PV","solar PV","solar thermal"),IF(VLOOKUP(H6125,'Cross-Page Data'!$D$4:$F$48,3,FALSE)="wind",VLOOKUP(G6125,'Cross-Page Data'!$I$4:$J$19,2,FALSE),IF(VLOOKUP(H6125,'Cross-Page Data'!$D$4:$F$48,3,FALSE)="hydro",VLOOKUP(G6125,'Cross-Page Data'!$I$4:$J$19,2,FALSE),VLOOKUP(H6125,'Cross-Page Data'!$D$4:$F$48,3,FALSE)))))</f>
        <v/>
      </c>
      <c r="M6125" s="120">
        <f>IF(AND($P$2=FALSE,OR(F6125="Commercial NAICS Cogen",F6125="Industrial NAICS Cogen",F6125="NAICS-22 Cogen")),FALSE,IF(AND($P$3=FALSE,OR(F6125="Commercial NAICS Cogen",F6125="Commercial NAICS Non-Cogen",F6125="Industrial NAICS Cogen", F6125="industrial NAICS non-Cogen")),FALSE, TRUE))</f>
        <v/>
      </c>
    </row>
    <row r="6126">
      <c r="A6126" s="129" t="n">
        <v>99999</v>
      </c>
      <c r="B6126" s="130" t="inlineStr">
        <is>
          <t>State-Fuel Level Increment</t>
        </is>
      </c>
      <c r="C6126" s="130" t="inlineStr">
        <is>
          <t>State-Fuel Level Increment</t>
        </is>
      </c>
      <c r="D6126" s="129" t="n">
        <v>99999</v>
      </c>
      <c r="E6126" s="130" t="inlineStr">
        <is>
          <t>AR</t>
        </is>
      </c>
      <c r="F6126" s="130" t="inlineStr">
        <is>
          <t>NAICS-22 Non-Cogen</t>
        </is>
      </c>
      <c r="G6126" s="130" t="inlineStr">
        <is>
          <t>PV</t>
        </is>
      </c>
      <c r="H6126" s="130" t="inlineStr">
        <is>
          <t>SUN</t>
        </is>
      </c>
      <c r="I6126" s="130" t="inlineStr">
        <is>
          <t>SUN</t>
        </is>
      </c>
      <c r="J6126" s="131" t="n">
        <v>15313.943</v>
      </c>
      <c r="K6126" s="129" t="n">
        <v>2020</v>
      </c>
      <c r="L6126" s="120">
        <f>IF(VLOOKUP(H6126,'Cross-Page Data'!$D$4:$F$48,3,FALSE)="natural gas",VLOOKUP(G6126,'Cross-Page Data'!$I$4:$J$19,2,FALSE),IF(VLOOKUP(H6126,'Cross-Page Data'!$D$4:$F$48,3,FALSE)="solar",IF(G6126="PV","solar PV","solar thermal"),IF(VLOOKUP(H6126,'Cross-Page Data'!$D$4:$F$48,3,FALSE)="wind",VLOOKUP(G6126,'Cross-Page Data'!$I$4:$J$19,2,FALSE),IF(VLOOKUP(H6126,'Cross-Page Data'!$D$4:$F$48,3,FALSE)="hydro",VLOOKUP(G6126,'Cross-Page Data'!$I$4:$J$19,2,FALSE),VLOOKUP(H6126,'Cross-Page Data'!$D$4:$F$48,3,FALSE)))))</f>
        <v/>
      </c>
      <c r="M6126" s="120">
        <f>IF(AND($P$2=FALSE,OR(F6126="Commercial NAICS Cogen",F6126="Industrial NAICS Cogen",F6126="NAICS-22 Cogen")),FALSE,IF(AND($P$3=FALSE,OR(F6126="Commercial NAICS Cogen",F6126="Commercial NAICS Non-Cogen",F6126="Industrial NAICS Cogen", F6126="industrial NAICS non-Cogen")),FALSE, TRUE))</f>
        <v/>
      </c>
    </row>
    <row r="6127">
      <c r="A6127" s="129" t="n">
        <v>99999</v>
      </c>
      <c r="B6127" s="130" t="inlineStr">
        <is>
          <t>State-Fuel Level Increment</t>
        </is>
      </c>
      <c r="C6127" s="130" t="inlineStr">
        <is>
          <t>State-Fuel Level Increment</t>
        </is>
      </c>
      <c r="D6127" s="129" t="n">
        <v>99999</v>
      </c>
      <c r="E6127" s="130" t="inlineStr">
        <is>
          <t>AZ</t>
        </is>
      </c>
      <c r="F6127" s="130" t="inlineStr">
        <is>
          <t>Electric Utility</t>
        </is>
      </c>
      <c r="G6127" s="130" t="inlineStr">
        <is>
          <t>PV</t>
        </is>
      </c>
      <c r="H6127" s="130" t="inlineStr">
        <is>
          <t>SUN</t>
        </is>
      </c>
      <c r="I6127" s="130" t="inlineStr">
        <is>
          <t>SUN</t>
        </is>
      </c>
      <c r="J6127" s="131" t="n">
        <v>597510.3199999999</v>
      </c>
      <c r="K6127" s="129" t="n">
        <v>2020</v>
      </c>
      <c r="L6127" s="120">
        <f>IF(VLOOKUP(H6127,'Cross-Page Data'!$D$4:$F$48,3,FALSE)="natural gas",VLOOKUP(G6127,'Cross-Page Data'!$I$4:$J$19,2,FALSE),IF(VLOOKUP(H6127,'Cross-Page Data'!$D$4:$F$48,3,FALSE)="solar",IF(G6127="PV","solar PV","solar thermal"),IF(VLOOKUP(H6127,'Cross-Page Data'!$D$4:$F$48,3,FALSE)="wind",VLOOKUP(G6127,'Cross-Page Data'!$I$4:$J$19,2,FALSE),IF(VLOOKUP(H6127,'Cross-Page Data'!$D$4:$F$48,3,FALSE)="hydro",VLOOKUP(G6127,'Cross-Page Data'!$I$4:$J$19,2,FALSE),VLOOKUP(H6127,'Cross-Page Data'!$D$4:$F$48,3,FALSE)))))</f>
        <v/>
      </c>
      <c r="M6127" s="120">
        <f>IF(AND($P$2=FALSE,OR(F6127="Commercial NAICS Cogen",F6127="Industrial NAICS Cogen",F6127="NAICS-22 Cogen")),FALSE,IF(AND($P$3=FALSE,OR(F6127="Commercial NAICS Cogen",F6127="Commercial NAICS Non-Cogen",F6127="Industrial NAICS Cogen", F6127="industrial NAICS non-Cogen")),FALSE, TRUE))</f>
        <v/>
      </c>
    </row>
    <row r="6128">
      <c r="A6128" s="129" t="n">
        <v>99999</v>
      </c>
      <c r="B6128" s="130" t="inlineStr">
        <is>
          <t>State-Fuel Level Increment</t>
        </is>
      </c>
      <c r="C6128" s="130" t="inlineStr">
        <is>
          <t>State-Fuel Level Increment</t>
        </is>
      </c>
      <c r="D6128" s="129" t="n">
        <v>99999</v>
      </c>
      <c r="E6128" s="130" t="inlineStr">
        <is>
          <t>AZ</t>
        </is>
      </c>
      <c r="F6128" s="130" t="inlineStr">
        <is>
          <t>NAICS-22 Non-Cogen</t>
        </is>
      </c>
      <c r="G6128" s="130" t="inlineStr">
        <is>
          <t>PV</t>
        </is>
      </c>
      <c r="H6128" s="130" t="inlineStr">
        <is>
          <t>SUN</t>
        </is>
      </c>
      <c r="I6128" s="130" t="inlineStr">
        <is>
          <t>SUN</t>
        </is>
      </c>
      <c r="J6128" s="131" t="n">
        <v>1867731.8</v>
      </c>
      <c r="K6128" s="129" t="n">
        <v>2020</v>
      </c>
      <c r="L6128" s="120">
        <f>IF(VLOOKUP(H6128,'Cross-Page Data'!$D$4:$F$48,3,FALSE)="natural gas",VLOOKUP(G6128,'Cross-Page Data'!$I$4:$J$19,2,FALSE),IF(VLOOKUP(H6128,'Cross-Page Data'!$D$4:$F$48,3,FALSE)="solar",IF(G6128="PV","solar PV","solar thermal"),IF(VLOOKUP(H6128,'Cross-Page Data'!$D$4:$F$48,3,FALSE)="wind",VLOOKUP(G6128,'Cross-Page Data'!$I$4:$J$19,2,FALSE),IF(VLOOKUP(H6128,'Cross-Page Data'!$D$4:$F$48,3,FALSE)="hydro",VLOOKUP(G6128,'Cross-Page Data'!$I$4:$J$19,2,FALSE),VLOOKUP(H6128,'Cross-Page Data'!$D$4:$F$48,3,FALSE)))))</f>
        <v/>
      </c>
      <c r="M6128" s="120">
        <f>IF(AND($P$2=FALSE,OR(F6128="Commercial NAICS Cogen",F6128="Industrial NAICS Cogen",F6128="NAICS-22 Cogen")),FALSE,IF(AND($P$3=FALSE,OR(F6128="Commercial NAICS Cogen",F6128="Commercial NAICS Non-Cogen",F6128="Industrial NAICS Cogen", F6128="industrial NAICS non-Cogen")),FALSE, TRUE))</f>
        <v/>
      </c>
    </row>
    <row r="6129">
      <c r="A6129" s="129" t="n">
        <v>99999</v>
      </c>
      <c r="B6129" s="130" t="inlineStr">
        <is>
          <t>State-Fuel Level Increment</t>
        </is>
      </c>
      <c r="C6129" s="130" t="inlineStr">
        <is>
          <t>State-Fuel Level Increment</t>
        </is>
      </c>
      <c r="D6129" s="129" t="n">
        <v>99999</v>
      </c>
      <c r="E6129" s="130" t="inlineStr">
        <is>
          <t>AZ</t>
        </is>
      </c>
      <c r="F6129" s="130" t="inlineStr">
        <is>
          <t>Commercial NAICS Non-Cogen</t>
        </is>
      </c>
      <c r="G6129" s="130" t="inlineStr">
        <is>
          <t>PV</t>
        </is>
      </c>
      <c r="H6129" s="130" t="inlineStr">
        <is>
          <t>SUN</t>
        </is>
      </c>
      <c r="I6129" s="130" t="inlineStr">
        <is>
          <t>SUN</t>
        </is>
      </c>
      <c r="J6129" s="131" t="n">
        <v>14942.256</v>
      </c>
      <c r="K6129" s="129" t="n">
        <v>2020</v>
      </c>
      <c r="L6129" s="120">
        <f>IF(VLOOKUP(H6129,'Cross-Page Data'!$D$4:$F$48,3,FALSE)="natural gas",VLOOKUP(G6129,'Cross-Page Data'!$I$4:$J$19,2,FALSE),IF(VLOOKUP(H6129,'Cross-Page Data'!$D$4:$F$48,3,FALSE)="solar",IF(G6129="PV","solar PV","solar thermal"),IF(VLOOKUP(H6129,'Cross-Page Data'!$D$4:$F$48,3,FALSE)="wind",VLOOKUP(G6129,'Cross-Page Data'!$I$4:$J$19,2,FALSE),IF(VLOOKUP(H6129,'Cross-Page Data'!$D$4:$F$48,3,FALSE)="hydro",VLOOKUP(G6129,'Cross-Page Data'!$I$4:$J$19,2,FALSE),VLOOKUP(H6129,'Cross-Page Data'!$D$4:$F$48,3,FALSE)))))</f>
        <v/>
      </c>
      <c r="M6129" s="120">
        <f>IF(AND($P$2=FALSE,OR(F6129="Commercial NAICS Cogen",F6129="Industrial NAICS Cogen",F6129="NAICS-22 Cogen")),FALSE,IF(AND($P$3=FALSE,OR(F6129="Commercial NAICS Cogen",F6129="Commercial NAICS Non-Cogen",F6129="Industrial NAICS Cogen", F6129="industrial NAICS non-Cogen")),FALSE, TRUE))</f>
        <v/>
      </c>
    </row>
    <row r="6130">
      <c r="A6130" s="129" t="n">
        <v>99999</v>
      </c>
      <c r="B6130" s="130" t="inlineStr">
        <is>
          <t>State-Fuel Level Increment</t>
        </is>
      </c>
      <c r="C6130" s="130" t="inlineStr">
        <is>
          <t>State-Fuel Level Increment</t>
        </is>
      </c>
      <c r="D6130" s="129" t="n">
        <v>99999</v>
      </c>
      <c r="E6130" s="130" t="inlineStr">
        <is>
          <t>CA</t>
        </is>
      </c>
      <c r="F6130" s="130" t="inlineStr">
        <is>
          <t>Electric Utility</t>
        </is>
      </c>
      <c r="G6130" s="130" t="inlineStr">
        <is>
          <t>PV</t>
        </is>
      </c>
      <c r="H6130" s="130" t="inlineStr">
        <is>
          <t>SUN</t>
        </is>
      </c>
      <c r="I6130" s="130" t="inlineStr">
        <is>
          <t>SUN</t>
        </is>
      </c>
      <c r="J6130" s="131" t="n">
        <v>503705.73</v>
      </c>
      <c r="K6130" s="129" t="n">
        <v>2020</v>
      </c>
      <c r="L6130" s="120">
        <f>IF(VLOOKUP(H6130,'Cross-Page Data'!$D$4:$F$48,3,FALSE)="natural gas",VLOOKUP(G6130,'Cross-Page Data'!$I$4:$J$19,2,FALSE),IF(VLOOKUP(H6130,'Cross-Page Data'!$D$4:$F$48,3,FALSE)="solar",IF(G6130="PV","solar PV","solar thermal"),IF(VLOOKUP(H6130,'Cross-Page Data'!$D$4:$F$48,3,FALSE)="wind",VLOOKUP(G6130,'Cross-Page Data'!$I$4:$J$19,2,FALSE),IF(VLOOKUP(H6130,'Cross-Page Data'!$D$4:$F$48,3,FALSE)="hydro",VLOOKUP(G6130,'Cross-Page Data'!$I$4:$J$19,2,FALSE),VLOOKUP(H6130,'Cross-Page Data'!$D$4:$F$48,3,FALSE)))))</f>
        <v/>
      </c>
      <c r="M6130" s="120">
        <f>IF(AND($P$2=FALSE,OR(F6130="Commercial NAICS Cogen",F6130="Industrial NAICS Cogen",F6130="NAICS-22 Cogen")),FALSE,IF(AND($P$3=FALSE,OR(F6130="Commercial NAICS Cogen",F6130="Commercial NAICS Non-Cogen",F6130="Industrial NAICS Cogen", F6130="industrial NAICS non-Cogen")),FALSE, TRUE))</f>
        <v/>
      </c>
    </row>
    <row r="6131">
      <c r="A6131" s="129" t="n">
        <v>99999</v>
      </c>
      <c r="B6131" s="130" t="inlineStr">
        <is>
          <t>State-Fuel Level Increment</t>
        </is>
      </c>
      <c r="C6131" s="130" t="inlineStr">
        <is>
          <t>State-Fuel Level Increment</t>
        </is>
      </c>
      <c r="D6131" s="129" t="n">
        <v>99999</v>
      </c>
      <c r="E6131" s="130" t="inlineStr">
        <is>
          <t>CA</t>
        </is>
      </c>
      <c r="F6131" s="130" t="inlineStr">
        <is>
          <t>NAICS-22 Non-Cogen</t>
        </is>
      </c>
      <c r="G6131" s="130" t="inlineStr">
        <is>
          <t>PV</t>
        </is>
      </c>
      <c r="H6131" s="130" t="inlineStr">
        <is>
          <t>SUN</t>
        </is>
      </c>
      <c r="I6131" s="130" t="inlineStr">
        <is>
          <t>SUN</t>
        </is>
      </c>
      <c r="J6131" s="131" t="n">
        <v>16341597</v>
      </c>
      <c r="K6131" s="129" t="n">
        <v>2020</v>
      </c>
      <c r="L6131" s="120">
        <f>IF(VLOOKUP(H6131,'Cross-Page Data'!$D$4:$F$48,3,FALSE)="natural gas",VLOOKUP(G6131,'Cross-Page Data'!$I$4:$J$19,2,FALSE),IF(VLOOKUP(H6131,'Cross-Page Data'!$D$4:$F$48,3,FALSE)="solar",IF(G6131="PV","solar PV","solar thermal"),IF(VLOOKUP(H6131,'Cross-Page Data'!$D$4:$F$48,3,FALSE)="wind",VLOOKUP(G6131,'Cross-Page Data'!$I$4:$J$19,2,FALSE),IF(VLOOKUP(H6131,'Cross-Page Data'!$D$4:$F$48,3,FALSE)="hydro",VLOOKUP(G6131,'Cross-Page Data'!$I$4:$J$19,2,FALSE),VLOOKUP(H6131,'Cross-Page Data'!$D$4:$F$48,3,FALSE)))))</f>
        <v/>
      </c>
      <c r="M6131" s="120">
        <f>IF(AND($P$2=FALSE,OR(F6131="Commercial NAICS Cogen",F6131="Industrial NAICS Cogen",F6131="NAICS-22 Cogen")),FALSE,IF(AND($P$3=FALSE,OR(F6131="Commercial NAICS Cogen",F6131="Commercial NAICS Non-Cogen",F6131="Industrial NAICS Cogen", F6131="industrial NAICS non-Cogen")),FALSE, TRUE))</f>
        <v/>
      </c>
    </row>
    <row r="6132">
      <c r="A6132" s="129" t="n">
        <v>99999</v>
      </c>
      <c r="B6132" s="130" t="inlineStr">
        <is>
          <t>State-Fuel Level Increment</t>
        </is>
      </c>
      <c r="C6132" s="130" t="inlineStr">
        <is>
          <t>State-Fuel Level Increment</t>
        </is>
      </c>
      <c r="D6132" s="129" t="n">
        <v>99999</v>
      </c>
      <c r="E6132" s="130" t="inlineStr">
        <is>
          <t>CA</t>
        </is>
      </c>
      <c r="F6132" s="130" t="inlineStr">
        <is>
          <t>NAICS-22 Cogen</t>
        </is>
      </c>
      <c r="G6132" s="130" t="inlineStr">
        <is>
          <t>PV</t>
        </is>
      </c>
      <c r="H6132" s="130" t="inlineStr">
        <is>
          <t>SUN</t>
        </is>
      </c>
      <c r="I6132" s="130" t="inlineStr">
        <is>
          <t>SUN</t>
        </is>
      </c>
      <c r="J6132" s="131" t="n">
        <v>6936.139</v>
      </c>
      <c r="K6132" s="129" t="n">
        <v>2020</v>
      </c>
      <c r="L6132" s="120">
        <f>IF(VLOOKUP(H6132,'Cross-Page Data'!$D$4:$F$48,3,FALSE)="natural gas",VLOOKUP(G6132,'Cross-Page Data'!$I$4:$J$19,2,FALSE),IF(VLOOKUP(H6132,'Cross-Page Data'!$D$4:$F$48,3,FALSE)="solar",IF(G6132="PV","solar PV","solar thermal"),IF(VLOOKUP(H6132,'Cross-Page Data'!$D$4:$F$48,3,FALSE)="wind",VLOOKUP(G6132,'Cross-Page Data'!$I$4:$J$19,2,FALSE),IF(VLOOKUP(H6132,'Cross-Page Data'!$D$4:$F$48,3,FALSE)="hydro",VLOOKUP(G6132,'Cross-Page Data'!$I$4:$J$19,2,FALSE),VLOOKUP(H6132,'Cross-Page Data'!$D$4:$F$48,3,FALSE)))))</f>
        <v/>
      </c>
      <c r="M6132" s="120">
        <f>IF(AND($P$2=FALSE,OR(F6132="Commercial NAICS Cogen",F6132="Industrial NAICS Cogen",F6132="NAICS-22 Cogen")),FALSE,IF(AND($P$3=FALSE,OR(F6132="Commercial NAICS Cogen",F6132="Commercial NAICS Non-Cogen",F6132="Industrial NAICS Cogen", F6132="industrial NAICS non-Cogen")),FALSE, TRUE))</f>
        <v/>
      </c>
    </row>
    <row r="6133">
      <c r="A6133" s="129" t="n">
        <v>99999</v>
      </c>
      <c r="B6133" s="130" t="inlineStr">
        <is>
          <t>State-Fuel Level Increment</t>
        </is>
      </c>
      <c r="C6133" s="130" t="inlineStr">
        <is>
          <t>State-Fuel Level Increment</t>
        </is>
      </c>
      <c r="D6133" s="129" t="n">
        <v>99999</v>
      </c>
      <c r="E6133" s="130" t="inlineStr">
        <is>
          <t>CA</t>
        </is>
      </c>
      <c r="F6133" s="130" t="inlineStr">
        <is>
          <t>Commercial NAICS Non-Cogen</t>
        </is>
      </c>
      <c r="G6133" s="130" t="inlineStr">
        <is>
          <t>PV</t>
        </is>
      </c>
      <c r="H6133" s="130" t="inlineStr">
        <is>
          <t>SUN</t>
        </is>
      </c>
      <c r="I6133" s="130" t="inlineStr">
        <is>
          <t>SUN</t>
        </is>
      </c>
      <c r="J6133" s="131" t="n">
        <v>162328.64</v>
      </c>
      <c r="K6133" s="129" t="n">
        <v>2020</v>
      </c>
      <c r="L6133" s="120">
        <f>IF(VLOOKUP(H6133,'Cross-Page Data'!$D$4:$F$48,3,FALSE)="natural gas",VLOOKUP(G6133,'Cross-Page Data'!$I$4:$J$19,2,FALSE),IF(VLOOKUP(H6133,'Cross-Page Data'!$D$4:$F$48,3,FALSE)="solar",IF(G6133="PV","solar PV","solar thermal"),IF(VLOOKUP(H6133,'Cross-Page Data'!$D$4:$F$48,3,FALSE)="wind",VLOOKUP(G6133,'Cross-Page Data'!$I$4:$J$19,2,FALSE),IF(VLOOKUP(H6133,'Cross-Page Data'!$D$4:$F$48,3,FALSE)="hydro",VLOOKUP(G6133,'Cross-Page Data'!$I$4:$J$19,2,FALSE),VLOOKUP(H6133,'Cross-Page Data'!$D$4:$F$48,3,FALSE)))))</f>
        <v/>
      </c>
      <c r="M6133" s="120">
        <f>IF(AND($P$2=FALSE,OR(F6133="Commercial NAICS Cogen",F6133="Industrial NAICS Cogen",F6133="NAICS-22 Cogen")),FALSE,IF(AND($P$3=FALSE,OR(F6133="Commercial NAICS Cogen",F6133="Commercial NAICS Non-Cogen",F6133="Industrial NAICS Cogen", F6133="industrial NAICS non-Cogen")),FALSE, TRUE))</f>
        <v/>
      </c>
    </row>
    <row r="6134">
      <c r="A6134" s="129" t="n">
        <v>99999</v>
      </c>
      <c r="B6134" s="130" t="inlineStr">
        <is>
          <t>State-Fuel Level Increment</t>
        </is>
      </c>
      <c r="C6134" s="130" t="inlineStr">
        <is>
          <t>State-Fuel Level Increment</t>
        </is>
      </c>
      <c r="D6134" s="129" t="n">
        <v>99999</v>
      </c>
      <c r="E6134" s="130" t="inlineStr">
        <is>
          <t>CA</t>
        </is>
      </c>
      <c r="F6134" s="130" t="inlineStr">
        <is>
          <t>Industrial NAICS Non-Cogen</t>
        </is>
      </c>
      <c r="G6134" s="130" t="inlineStr">
        <is>
          <t>PV</t>
        </is>
      </c>
      <c r="H6134" s="130" t="inlineStr">
        <is>
          <t>SUN</t>
        </is>
      </c>
      <c r="I6134" s="130" t="inlineStr">
        <is>
          <t>SUN</t>
        </is>
      </c>
      <c r="J6134" s="131" t="n">
        <v>60306.211</v>
      </c>
      <c r="K6134" s="129" t="n">
        <v>2020</v>
      </c>
      <c r="L6134" s="120">
        <f>IF(VLOOKUP(H6134,'Cross-Page Data'!$D$4:$F$48,3,FALSE)="natural gas",VLOOKUP(G6134,'Cross-Page Data'!$I$4:$J$19,2,FALSE),IF(VLOOKUP(H6134,'Cross-Page Data'!$D$4:$F$48,3,FALSE)="solar",IF(G6134="PV","solar PV","solar thermal"),IF(VLOOKUP(H6134,'Cross-Page Data'!$D$4:$F$48,3,FALSE)="wind",VLOOKUP(G6134,'Cross-Page Data'!$I$4:$J$19,2,FALSE),IF(VLOOKUP(H6134,'Cross-Page Data'!$D$4:$F$48,3,FALSE)="hydro",VLOOKUP(G6134,'Cross-Page Data'!$I$4:$J$19,2,FALSE),VLOOKUP(H6134,'Cross-Page Data'!$D$4:$F$48,3,FALSE)))))</f>
        <v/>
      </c>
      <c r="M6134" s="120">
        <f>IF(AND($P$2=FALSE,OR(F6134="Commercial NAICS Cogen",F6134="Industrial NAICS Cogen",F6134="NAICS-22 Cogen")),FALSE,IF(AND($P$3=FALSE,OR(F6134="Commercial NAICS Cogen",F6134="Commercial NAICS Non-Cogen",F6134="Industrial NAICS Cogen", F6134="industrial NAICS non-Cogen")),FALSE, TRUE))</f>
        <v/>
      </c>
    </row>
    <row r="6135">
      <c r="A6135" s="129" t="n">
        <v>99999</v>
      </c>
      <c r="B6135" s="130" t="inlineStr">
        <is>
          <t>State-Fuel Level Increment</t>
        </is>
      </c>
      <c r="C6135" s="130" t="inlineStr">
        <is>
          <t>State-Fuel Level Increment</t>
        </is>
      </c>
      <c r="D6135" s="129" t="n">
        <v>99999</v>
      </c>
      <c r="E6135" s="130" t="inlineStr">
        <is>
          <t>CA</t>
        </is>
      </c>
      <c r="F6135" s="130" t="inlineStr">
        <is>
          <t>Industrial NAICS Cogen</t>
        </is>
      </c>
      <c r="G6135" s="130" t="inlineStr">
        <is>
          <t>PV</t>
        </is>
      </c>
      <c r="H6135" s="130" t="inlineStr">
        <is>
          <t>SUN</t>
        </is>
      </c>
      <c r="I6135" s="130" t="inlineStr">
        <is>
          <t>SUN</t>
        </is>
      </c>
      <c r="J6135" s="131" t="n">
        <v>2848.352</v>
      </c>
      <c r="K6135" s="129" t="n">
        <v>2020</v>
      </c>
      <c r="L6135" s="120">
        <f>IF(VLOOKUP(H6135,'Cross-Page Data'!$D$4:$F$48,3,FALSE)="natural gas",VLOOKUP(G6135,'Cross-Page Data'!$I$4:$J$19,2,FALSE),IF(VLOOKUP(H6135,'Cross-Page Data'!$D$4:$F$48,3,FALSE)="solar",IF(G6135="PV","solar PV","solar thermal"),IF(VLOOKUP(H6135,'Cross-Page Data'!$D$4:$F$48,3,FALSE)="wind",VLOOKUP(G6135,'Cross-Page Data'!$I$4:$J$19,2,FALSE),IF(VLOOKUP(H6135,'Cross-Page Data'!$D$4:$F$48,3,FALSE)="hydro",VLOOKUP(G6135,'Cross-Page Data'!$I$4:$J$19,2,FALSE),VLOOKUP(H6135,'Cross-Page Data'!$D$4:$F$48,3,FALSE)))))</f>
        <v/>
      </c>
      <c r="M6135" s="120">
        <f>IF(AND($P$2=FALSE,OR(F6135="Commercial NAICS Cogen",F6135="Industrial NAICS Cogen",F6135="NAICS-22 Cogen")),FALSE,IF(AND($P$3=FALSE,OR(F6135="Commercial NAICS Cogen",F6135="Commercial NAICS Non-Cogen",F6135="Industrial NAICS Cogen", F6135="industrial NAICS non-Cogen")),FALSE, TRUE))</f>
        <v/>
      </c>
    </row>
    <row r="6136">
      <c r="A6136" s="129" t="n">
        <v>99999</v>
      </c>
      <c r="B6136" s="130" t="inlineStr">
        <is>
          <t>State-Fuel Level Increment</t>
        </is>
      </c>
      <c r="C6136" s="130" t="inlineStr">
        <is>
          <t>State-Fuel Level Increment</t>
        </is>
      </c>
      <c r="D6136" s="129" t="n">
        <v>99999</v>
      </c>
      <c r="E6136" s="130" t="inlineStr">
        <is>
          <t>CO</t>
        </is>
      </c>
      <c r="F6136" s="130" t="inlineStr">
        <is>
          <t>Electric Utility</t>
        </is>
      </c>
      <c r="G6136" s="130" t="inlineStr">
        <is>
          <t>PV</t>
        </is>
      </c>
      <c r="H6136" s="130" t="inlineStr">
        <is>
          <t>SUN</t>
        </is>
      </c>
      <c r="I6136" s="130" t="inlineStr">
        <is>
          <t>SUN</t>
        </is>
      </c>
      <c r="J6136" s="131" t="n">
        <v>8724.511</v>
      </c>
      <c r="K6136" s="129" t="n">
        <v>2020</v>
      </c>
      <c r="L6136" s="120">
        <f>IF(VLOOKUP(H6136,'Cross-Page Data'!$D$4:$F$48,3,FALSE)="natural gas",VLOOKUP(G6136,'Cross-Page Data'!$I$4:$J$19,2,FALSE),IF(VLOOKUP(H6136,'Cross-Page Data'!$D$4:$F$48,3,FALSE)="solar",IF(G6136="PV","solar PV","solar thermal"),IF(VLOOKUP(H6136,'Cross-Page Data'!$D$4:$F$48,3,FALSE)="wind",VLOOKUP(G6136,'Cross-Page Data'!$I$4:$J$19,2,FALSE),IF(VLOOKUP(H6136,'Cross-Page Data'!$D$4:$F$48,3,FALSE)="hydro",VLOOKUP(G6136,'Cross-Page Data'!$I$4:$J$19,2,FALSE),VLOOKUP(H6136,'Cross-Page Data'!$D$4:$F$48,3,FALSE)))))</f>
        <v/>
      </c>
      <c r="M6136" s="120">
        <f>IF(AND($P$2=FALSE,OR(F6136="Commercial NAICS Cogen",F6136="Industrial NAICS Cogen",F6136="NAICS-22 Cogen")),FALSE,IF(AND($P$3=FALSE,OR(F6136="Commercial NAICS Cogen",F6136="Commercial NAICS Non-Cogen",F6136="Industrial NAICS Cogen", F6136="industrial NAICS non-Cogen")),FALSE, TRUE))</f>
        <v/>
      </c>
    </row>
    <row r="6137">
      <c r="A6137" s="129" t="n">
        <v>99999</v>
      </c>
      <c r="B6137" s="130" t="inlineStr">
        <is>
          <t>State-Fuel Level Increment</t>
        </is>
      </c>
      <c r="C6137" s="130" t="inlineStr">
        <is>
          <t>State-Fuel Level Increment</t>
        </is>
      </c>
      <c r="D6137" s="129" t="n">
        <v>99999</v>
      </c>
      <c r="E6137" s="130" t="inlineStr">
        <is>
          <t>CO</t>
        </is>
      </c>
      <c r="F6137" s="130" t="inlineStr">
        <is>
          <t>NAICS-22 Non-Cogen</t>
        </is>
      </c>
      <c r="G6137" s="130" t="inlineStr">
        <is>
          <t>PV</t>
        </is>
      </c>
      <c r="H6137" s="130" t="inlineStr">
        <is>
          <t>SUN</t>
        </is>
      </c>
      <c r="I6137" s="130" t="inlineStr">
        <is>
          <t>SUN</t>
        </is>
      </c>
      <c r="J6137" s="131" t="n">
        <v>661227.64</v>
      </c>
      <c r="K6137" s="129" t="n">
        <v>2020</v>
      </c>
      <c r="L6137" s="120">
        <f>IF(VLOOKUP(H6137,'Cross-Page Data'!$D$4:$F$48,3,FALSE)="natural gas",VLOOKUP(G6137,'Cross-Page Data'!$I$4:$J$19,2,FALSE),IF(VLOOKUP(H6137,'Cross-Page Data'!$D$4:$F$48,3,FALSE)="solar",IF(G6137="PV","solar PV","solar thermal"),IF(VLOOKUP(H6137,'Cross-Page Data'!$D$4:$F$48,3,FALSE)="wind",VLOOKUP(G6137,'Cross-Page Data'!$I$4:$J$19,2,FALSE),IF(VLOOKUP(H6137,'Cross-Page Data'!$D$4:$F$48,3,FALSE)="hydro",VLOOKUP(G6137,'Cross-Page Data'!$I$4:$J$19,2,FALSE),VLOOKUP(H6137,'Cross-Page Data'!$D$4:$F$48,3,FALSE)))))</f>
        <v/>
      </c>
      <c r="M6137" s="120">
        <f>IF(AND($P$2=FALSE,OR(F6137="Commercial NAICS Cogen",F6137="Industrial NAICS Cogen",F6137="NAICS-22 Cogen")),FALSE,IF(AND($P$3=FALSE,OR(F6137="Commercial NAICS Cogen",F6137="Commercial NAICS Non-Cogen",F6137="Industrial NAICS Cogen", F6137="industrial NAICS non-Cogen")),FALSE, TRUE))</f>
        <v/>
      </c>
    </row>
    <row r="6138">
      <c r="A6138" s="129" t="n">
        <v>99999</v>
      </c>
      <c r="B6138" s="130" t="inlineStr">
        <is>
          <t>State-Fuel Level Increment</t>
        </is>
      </c>
      <c r="C6138" s="130" t="inlineStr">
        <is>
          <t>State-Fuel Level Increment</t>
        </is>
      </c>
      <c r="D6138" s="129" t="n">
        <v>99999</v>
      </c>
      <c r="E6138" s="130" t="inlineStr">
        <is>
          <t>CO</t>
        </is>
      </c>
      <c r="F6138" s="130" t="inlineStr">
        <is>
          <t>Commercial NAICS Non-Cogen</t>
        </is>
      </c>
      <c r="G6138" s="130" t="inlineStr">
        <is>
          <t>PV</t>
        </is>
      </c>
      <c r="H6138" s="130" t="inlineStr">
        <is>
          <t>SUN</t>
        </is>
      </c>
      <c r="I6138" s="130" t="inlineStr">
        <is>
          <t>SUN</t>
        </is>
      </c>
      <c r="J6138" s="131" t="n">
        <v>26968.959</v>
      </c>
      <c r="K6138" s="129" t="n">
        <v>2020</v>
      </c>
      <c r="L6138" s="120">
        <f>IF(VLOOKUP(H6138,'Cross-Page Data'!$D$4:$F$48,3,FALSE)="natural gas",VLOOKUP(G6138,'Cross-Page Data'!$I$4:$J$19,2,FALSE),IF(VLOOKUP(H6138,'Cross-Page Data'!$D$4:$F$48,3,FALSE)="solar",IF(G6138="PV","solar PV","solar thermal"),IF(VLOOKUP(H6138,'Cross-Page Data'!$D$4:$F$48,3,FALSE)="wind",VLOOKUP(G6138,'Cross-Page Data'!$I$4:$J$19,2,FALSE),IF(VLOOKUP(H6138,'Cross-Page Data'!$D$4:$F$48,3,FALSE)="hydro",VLOOKUP(G6138,'Cross-Page Data'!$I$4:$J$19,2,FALSE),VLOOKUP(H6138,'Cross-Page Data'!$D$4:$F$48,3,FALSE)))))</f>
        <v/>
      </c>
      <c r="M6138" s="120">
        <f>IF(AND($P$2=FALSE,OR(F6138="Commercial NAICS Cogen",F6138="Industrial NAICS Cogen",F6138="NAICS-22 Cogen")),FALSE,IF(AND($P$3=FALSE,OR(F6138="Commercial NAICS Cogen",F6138="Commercial NAICS Non-Cogen",F6138="Industrial NAICS Cogen", F6138="industrial NAICS non-Cogen")),FALSE, TRUE))</f>
        <v/>
      </c>
    </row>
    <row r="6139">
      <c r="A6139" s="129" t="n">
        <v>99999</v>
      </c>
      <c r="B6139" s="130" t="inlineStr">
        <is>
          <t>State-Fuel Level Increment</t>
        </is>
      </c>
      <c r="C6139" s="130" t="inlineStr">
        <is>
          <t>State-Fuel Level Increment</t>
        </is>
      </c>
      <c r="D6139" s="129" t="n">
        <v>99999</v>
      </c>
      <c r="E6139" s="130" t="inlineStr">
        <is>
          <t>CT</t>
        </is>
      </c>
      <c r="F6139" s="130" t="inlineStr">
        <is>
          <t>NAICS-22 Non-Cogen</t>
        </is>
      </c>
      <c r="G6139" s="130" t="inlineStr">
        <is>
          <t>PV</t>
        </is>
      </c>
      <c r="H6139" s="130" t="inlineStr">
        <is>
          <t>SUN</t>
        </is>
      </c>
      <c r="I6139" s="130" t="inlineStr">
        <is>
          <t>SUN</t>
        </is>
      </c>
      <c r="J6139" s="131" t="n">
        <v>87951.81299999999</v>
      </c>
      <c r="K6139" s="129" t="n">
        <v>2020</v>
      </c>
      <c r="L6139" s="120">
        <f>IF(VLOOKUP(H6139,'Cross-Page Data'!$D$4:$F$48,3,FALSE)="natural gas",VLOOKUP(G6139,'Cross-Page Data'!$I$4:$J$19,2,FALSE),IF(VLOOKUP(H6139,'Cross-Page Data'!$D$4:$F$48,3,FALSE)="solar",IF(G6139="PV","solar PV","solar thermal"),IF(VLOOKUP(H6139,'Cross-Page Data'!$D$4:$F$48,3,FALSE)="wind",VLOOKUP(G6139,'Cross-Page Data'!$I$4:$J$19,2,FALSE),IF(VLOOKUP(H6139,'Cross-Page Data'!$D$4:$F$48,3,FALSE)="hydro",VLOOKUP(G6139,'Cross-Page Data'!$I$4:$J$19,2,FALSE),VLOOKUP(H6139,'Cross-Page Data'!$D$4:$F$48,3,FALSE)))))</f>
        <v/>
      </c>
      <c r="M6139" s="120">
        <f>IF(AND($P$2=FALSE,OR(F6139="Commercial NAICS Cogen",F6139="Industrial NAICS Cogen",F6139="NAICS-22 Cogen")),FALSE,IF(AND($P$3=FALSE,OR(F6139="Commercial NAICS Cogen",F6139="Commercial NAICS Non-Cogen",F6139="Industrial NAICS Cogen", F6139="industrial NAICS non-Cogen")),FALSE, TRUE))</f>
        <v/>
      </c>
    </row>
    <row r="6140">
      <c r="A6140" s="129" t="n">
        <v>99999</v>
      </c>
      <c r="B6140" s="130" t="inlineStr">
        <is>
          <t>State-Fuel Level Increment</t>
        </is>
      </c>
      <c r="C6140" s="130" t="inlineStr">
        <is>
          <t>State-Fuel Level Increment</t>
        </is>
      </c>
      <c r="D6140" s="129" t="n">
        <v>99999</v>
      </c>
      <c r="E6140" s="130" t="inlineStr">
        <is>
          <t>CT</t>
        </is>
      </c>
      <c r="F6140" s="130" t="inlineStr">
        <is>
          <t>Commercial NAICS Non-Cogen</t>
        </is>
      </c>
      <c r="G6140" s="130" t="inlineStr">
        <is>
          <t>PV</t>
        </is>
      </c>
      <c r="H6140" s="130" t="inlineStr">
        <is>
          <t>SUN</t>
        </is>
      </c>
      <c r="I6140" s="130" t="inlineStr">
        <is>
          <t>SUN</t>
        </is>
      </c>
      <c r="J6140" s="131" t="n">
        <v>5818.899</v>
      </c>
      <c r="K6140" s="129" t="n">
        <v>2020</v>
      </c>
      <c r="L6140" s="120">
        <f>IF(VLOOKUP(H6140,'Cross-Page Data'!$D$4:$F$48,3,FALSE)="natural gas",VLOOKUP(G6140,'Cross-Page Data'!$I$4:$J$19,2,FALSE),IF(VLOOKUP(H6140,'Cross-Page Data'!$D$4:$F$48,3,FALSE)="solar",IF(G6140="PV","solar PV","solar thermal"),IF(VLOOKUP(H6140,'Cross-Page Data'!$D$4:$F$48,3,FALSE)="wind",VLOOKUP(G6140,'Cross-Page Data'!$I$4:$J$19,2,FALSE),IF(VLOOKUP(H6140,'Cross-Page Data'!$D$4:$F$48,3,FALSE)="hydro",VLOOKUP(G6140,'Cross-Page Data'!$I$4:$J$19,2,FALSE),VLOOKUP(H6140,'Cross-Page Data'!$D$4:$F$48,3,FALSE)))))</f>
        <v/>
      </c>
      <c r="M6140" s="120">
        <f>IF(AND($P$2=FALSE,OR(F6140="Commercial NAICS Cogen",F6140="Industrial NAICS Cogen",F6140="NAICS-22 Cogen")),FALSE,IF(AND($P$3=FALSE,OR(F6140="Commercial NAICS Cogen",F6140="Commercial NAICS Non-Cogen",F6140="Industrial NAICS Cogen", F6140="industrial NAICS non-Cogen")),FALSE, TRUE))</f>
        <v/>
      </c>
    </row>
    <row r="6141">
      <c r="A6141" s="129" t="n">
        <v>99999</v>
      </c>
      <c r="B6141" s="130" t="inlineStr">
        <is>
          <t>State-Fuel Level Increment</t>
        </is>
      </c>
      <c r="C6141" s="130" t="inlineStr">
        <is>
          <t>State-Fuel Level Increment</t>
        </is>
      </c>
      <c r="D6141" s="129" t="n">
        <v>99999</v>
      </c>
      <c r="E6141" s="130" t="inlineStr">
        <is>
          <t>CT</t>
        </is>
      </c>
      <c r="F6141" s="130" t="inlineStr">
        <is>
          <t>Industrial NAICS Cogen</t>
        </is>
      </c>
      <c r="G6141" s="130" t="inlineStr">
        <is>
          <t>PV</t>
        </is>
      </c>
      <c r="H6141" s="130" t="inlineStr">
        <is>
          <t>SUN</t>
        </is>
      </c>
      <c r="I6141" s="130" t="inlineStr">
        <is>
          <t>SUN</t>
        </is>
      </c>
      <c r="J6141" s="131" t="n">
        <v>114.351</v>
      </c>
      <c r="K6141" s="129" t="n">
        <v>2020</v>
      </c>
      <c r="L6141" s="120">
        <f>IF(VLOOKUP(H6141,'Cross-Page Data'!$D$4:$F$48,3,FALSE)="natural gas",VLOOKUP(G6141,'Cross-Page Data'!$I$4:$J$19,2,FALSE),IF(VLOOKUP(H6141,'Cross-Page Data'!$D$4:$F$48,3,FALSE)="solar",IF(G6141="PV","solar PV","solar thermal"),IF(VLOOKUP(H6141,'Cross-Page Data'!$D$4:$F$48,3,FALSE)="wind",VLOOKUP(G6141,'Cross-Page Data'!$I$4:$J$19,2,FALSE),IF(VLOOKUP(H6141,'Cross-Page Data'!$D$4:$F$48,3,FALSE)="hydro",VLOOKUP(G6141,'Cross-Page Data'!$I$4:$J$19,2,FALSE),VLOOKUP(H6141,'Cross-Page Data'!$D$4:$F$48,3,FALSE)))))</f>
        <v/>
      </c>
      <c r="M6141" s="120">
        <f>IF(AND($P$2=FALSE,OR(F6141="Commercial NAICS Cogen",F6141="Industrial NAICS Cogen",F6141="NAICS-22 Cogen")),FALSE,IF(AND($P$3=FALSE,OR(F6141="Commercial NAICS Cogen",F6141="Commercial NAICS Non-Cogen",F6141="Industrial NAICS Cogen", F6141="industrial NAICS non-Cogen")),FALSE, TRUE))</f>
        <v/>
      </c>
    </row>
    <row r="6142">
      <c r="A6142" s="129" t="n">
        <v>99999</v>
      </c>
      <c r="B6142" s="130" t="inlineStr">
        <is>
          <t>State-Fuel Level Increment</t>
        </is>
      </c>
      <c r="C6142" s="130" t="inlineStr">
        <is>
          <t>State-Fuel Level Increment</t>
        </is>
      </c>
      <c r="D6142" s="129" t="n">
        <v>99999</v>
      </c>
      <c r="E6142" s="130" t="inlineStr">
        <is>
          <t>DC</t>
        </is>
      </c>
      <c r="F6142" s="130" t="inlineStr">
        <is>
          <t>NAICS-22 Non-Cogen</t>
        </is>
      </c>
      <c r="G6142" s="130" t="inlineStr">
        <is>
          <t>PV</t>
        </is>
      </c>
      <c r="H6142" s="130" t="inlineStr">
        <is>
          <t>SUN</t>
        </is>
      </c>
      <c r="I6142" s="130" t="inlineStr">
        <is>
          <t>SUN</t>
        </is>
      </c>
      <c r="J6142" s="131" t="n">
        <v>18198.684</v>
      </c>
      <c r="K6142" s="129" t="n">
        <v>2020</v>
      </c>
      <c r="L6142" s="120">
        <f>IF(VLOOKUP(H6142,'Cross-Page Data'!$D$4:$F$48,3,FALSE)="natural gas",VLOOKUP(G6142,'Cross-Page Data'!$I$4:$J$19,2,FALSE),IF(VLOOKUP(H6142,'Cross-Page Data'!$D$4:$F$48,3,FALSE)="solar",IF(G6142="PV","solar PV","solar thermal"),IF(VLOOKUP(H6142,'Cross-Page Data'!$D$4:$F$48,3,FALSE)="wind",VLOOKUP(G6142,'Cross-Page Data'!$I$4:$J$19,2,FALSE),IF(VLOOKUP(H6142,'Cross-Page Data'!$D$4:$F$48,3,FALSE)="hydro",VLOOKUP(G6142,'Cross-Page Data'!$I$4:$J$19,2,FALSE),VLOOKUP(H6142,'Cross-Page Data'!$D$4:$F$48,3,FALSE)))))</f>
        <v/>
      </c>
      <c r="M6142" s="120">
        <f>IF(AND($P$2=FALSE,OR(F6142="Commercial NAICS Cogen",F6142="Industrial NAICS Cogen",F6142="NAICS-22 Cogen")),FALSE,IF(AND($P$3=FALSE,OR(F6142="Commercial NAICS Cogen",F6142="Commercial NAICS Non-Cogen",F6142="Industrial NAICS Cogen", F6142="industrial NAICS non-Cogen")),FALSE, TRUE))</f>
        <v/>
      </c>
    </row>
    <row r="6143">
      <c r="A6143" s="129" t="n">
        <v>99999</v>
      </c>
      <c r="B6143" s="130" t="inlineStr">
        <is>
          <t>State-Fuel Level Increment</t>
        </is>
      </c>
      <c r="C6143" s="130" t="inlineStr">
        <is>
          <t>State-Fuel Level Increment</t>
        </is>
      </c>
      <c r="D6143" s="129" t="n">
        <v>99999</v>
      </c>
      <c r="E6143" s="130" t="inlineStr">
        <is>
          <t>DE</t>
        </is>
      </c>
      <c r="F6143" s="130" t="inlineStr">
        <is>
          <t>Electric Utility</t>
        </is>
      </c>
      <c r="G6143" s="130" t="inlineStr">
        <is>
          <t>PV</t>
        </is>
      </c>
      <c r="H6143" s="130" t="inlineStr">
        <is>
          <t>SUN</t>
        </is>
      </c>
      <c r="I6143" s="130" t="inlineStr">
        <is>
          <t>SUN</t>
        </is>
      </c>
      <c r="J6143" s="131" t="n">
        <v>7057.327</v>
      </c>
      <c r="K6143" s="129" t="n">
        <v>2020</v>
      </c>
      <c r="L6143" s="120">
        <f>IF(VLOOKUP(H6143,'Cross-Page Data'!$D$4:$F$48,3,FALSE)="natural gas",VLOOKUP(G6143,'Cross-Page Data'!$I$4:$J$19,2,FALSE),IF(VLOOKUP(H6143,'Cross-Page Data'!$D$4:$F$48,3,FALSE)="solar",IF(G6143="PV","solar PV","solar thermal"),IF(VLOOKUP(H6143,'Cross-Page Data'!$D$4:$F$48,3,FALSE)="wind",VLOOKUP(G6143,'Cross-Page Data'!$I$4:$J$19,2,FALSE),IF(VLOOKUP(H6143,'Cross-Page Data'!$D$4:$F$48,3,FALSE)="hydro",VLOOKUP(G6143,'Cross-Page Data'!$I$4:$J$19,2,FALSE),VLOOKUP(H6143,'Cross-Page Data'!$D$4:$F$48,3,FALSE)))))</f>
        <v/>
      </c>
      <c r="M6143" s="120">
        <f>IF(AND($P$2=FALSE,OR(F6143="Commercial NAICS Cogen",F6143="Industrial NAICS Cogen",F6143="NAICS-22 Cogen")),FALSE,IF(AND($P$3=FALSE,OR(F6143="Commercial NAICS Cogen",F6143="Commercial NAICS Non-Cogen",F6143="Industrial NAICS Cogen", F6143="industrial NAICS non-Cogen")),FALSE, TRUE))</f>
        <v/>
      </c>
    </row>
    <row r="6144">
      <c r="A6144" s="129" t="n">
        <v>99999</v>
      </c>
      <c r="B6144" s="130" t="inlineStr">
        <is>
          <t>State-Fuel Level Increment</t>
        </is>
      </c>
      <c r="C6144" s="130" t="inlineStr">
        <is>
          <t>State-Fuel Level Increment</t>
        </is>
      </c>
      <c r="D6144" s="129" t="n">
        <v>99999</v>
      </c>
      <c r="E6144" s="130" t="inlineStr">
        <is>
          <t>DE</t>
        </is>
      </c>
      <c r="F6144" s="130" t="inlineStr">
        <is>
          <t>NAICS-22 Non-Cogen</t>
        </is>
      </c>
      <c r="G6144" s="130" t="inlineStr">
        <is>
          <t>PV</t>
        </is>
      </c>
      <c r="H6144" s="130" t="inlineStr">
        <is>
          <t>SUN</t>
        </is>
      </c>
      <c r="I6144" s="130" t="inlineStr">
        <is>
          <t>SUN</t>
        </is>
      </c>
      <c r="J6144" s="131" t="n">
        <v>18286.94</v>
      </c>
      <c r="K6144" s="129" t="n">
        <v>2020</v>
      </c>
      <c r="L6144" s="120">
        <f>IF(VLOOKUP(H6144,'Cross-Page Data'!$D$4:$F$48,3,FALSE)="natural gas",VLOOKUP(G6144,'Cross-Page Data'!$I$4:$J$19,2,FALSE),IF(VLOOKUP(H6144,'Cross-Page Data'!$D$4:$F$48,3,FALSE)="solar",IF(G6144="PV","solar PV","solar thermal"),IF(VLOOKUP(H6144,'Cross-Page Data'!$D$4:$F$48,3,FALSE)="wind",VLOOKUP(G6144,'Cross-Page Data'!$I$4:$J$19,2,FALSE),IF(VLOOKUP(H6144,'Cross-Page Data'!$D$4:$F$48,3,FALSE)="hydro",VLOOKUP(G6144,'Cross-Page Data'!$I$4:$J$19,2,FALSE),VLOOKUP(H6144,'Cross-Page Data'!$D$4:$F$48,3,FALSE)))))</f>
        <v/>
      </c>
      <c r="M6144" s="120">
        <f>IF(AND($P$2=FALSE,OR(F6144="Commercial NAICS Cogen",F6144="Industrial NAICS Cogen",F6144="NAICS-22 Cogen")),FALSE,IF(AND($P$3=FALSE,OR(F6144="Commercial NAICS Cogen",F6144="Commercial NAICS Non-Cogen",F6144="Industrial NAICS Cogen", F6144="industrial NAICS non-Cogen")),FALSE, TRUE))</f>
        <v/>
      </c>
    </row>
    <row r="6145">
      <c r="A6145" s="129" t="n">
        <v>99999</v>
      </c>
      <c r="B6145" s="130" t="inlineStr">
        <is>
          <t>State-Fuel Level Increment</t>
        </is>
      </c>
      <c r="C6145" s="130" t="inlineStr">
        <is>
          <t>State-Fuel Level Increment</t>
        </is>
      </c>
      <c r="D6145" s="129" t="n">
        <v>99999</v>
      </c>
      <c r="E6145" s="130" t="inlineStr">
        <is>
          <t>FL</t>
        </is>
      </c>
      <c r="F6145" s="130" t="inlineStr">
        <is>
          <t>Electric Utility</t>
        </is>
      </c>
      <c r="G6145" s="130" t="inlineStr">
        <is>
          <t>PV</t>
        </is>
      </c>
      <c r="H6145" s="130" t="inlineStr">
        <is>
          <t>SUN</t>
        </is>
      </c>
      <c r="I6145" s="130" t="inlineStr">
        <is>
          <t>SUN</t>
        </is>
      </c>
      <c r="J6145" s="131" t="n">
        <v>118432.85</v>
      </c>
      <c r="K6145" s="129" t="n">
        <v>2020</v>
      </c>
      <c r="L6145" s="120">
        <f>IF(VLOOKUP(H6145,'Cross-Page Data'!$D$4:$F$48,3,FALSE)="natural gas",VLOOKUP(G6145,'Cross-Page Data'!$I$4:$J$19,2,FALSE),IF(VLOOKUP(H6145,'Cross-Page Data'!$D$4:$F$48,3,FALSE)="solar",IF(G6145="PV","solar PV","solar thermal"),IF(VLOOKUP(H6145,'Cross-Page Data'!$D$4:$F$48,3,FALSE)="wind",VLOOKUP(G6145,'Cross-Page Data'!$I$4:$J$19,2,FALSE),IF(VLOOKUP(H6145,'Cross-Page Data'!$D$4:$F$48,3,FALSE)="hydro",VLOOKUP(G6145,'Cross-Page Data'!$I$4:$J$19,2,FALSE),VLOOKUP(H6145,'Cross-Page Data'!$D$4:$F$48,3,FALSE)))))</f>
        <v/>
      </c>
      <c r="M6145" s="120">
        <f>IF(AND($P$2=FALSE,OR(F6145="Commercial NAICS Cogen",F6145="Industrial NAICS Cogen",F6145="NAICS-22 Cogen")),FALSE,IF(AND($P$3=FALSE,OR(F6145="Commercial NAICS Cogen",F6145="Commercial NAICS Non-Cogen",F6145="Industrial NAICS Cogen", F6145="industrial NAICS non-Cogen")),FALSE, TRUE))</f>
        <v/>
      </c>
    </row>
    <row r="6146">
      <c r="A6146" s="129" t="n">
        <v>99999</v>
      </c>
      <c r="B6146" s="130" t="inlineStr">
        <is>
          <t>State-Fuel Level Increment</t>
        </is>
      </c>
      <c r="C6146" s="130" t="inlineStr">
        <is>
          <t>State-Fuel Level Increment</t>
        </is>
      </c>
      <c r="D6146" s="129" t="n">
        <v>99999</v>
      </c>
      <c r="E6146" s="130" t="inlineStr">
        <is>
          <t>FL</t>
        </is>
      </c>
      <c r="F6146" s="130" t="inlineStr">
        <is>
          <t>NAICS-22 Non-Cogen</t>
        </is>
      </c>
      <c r="G6146" s="130" t="inlineStr">
        <is>
          <t>PV</t>
        </is>
      </c>
      <c r="H6146" s="130" t="inlineStr">
        <is>
          <t>SUN</t>
        </is>
      </c>
      <c r="I6146" s="130" t="inlineStr">
        <is>
          <t>SUN</t>
        </is>
      </c>
      <c r="J6146" s="131" t="n">
        <v>204037.1</v>
      </c>
      <c r="K6146" s="129" t="n">
        <v>2020</v>
      </c>
      <c r="L6146" s="120">
        <f>IF(VLOOKUP(H6146,'Cross-Page Data'!$D$4:$F$48,3,FALSE)="natural gas",VLOOKUP(G6146,'Cross-Page Data'!$I$4:$J$19,2,FALSE),IF(VLOOKUP(H6146,'Cross-Page Data'!$D$4:$F$48,3,FALSE)="solar",IF(G6146="PV","solar PV","solar thermal"),IF(VLOOKUP(H6146,'Cross-Page Data'!$D$4:$F$48,3,FALSE)="wind",VLOOKUP(G6146,'Cross-Page Data'!$I$4:$J$19,2,FALSE),IF(VLOOKUP(H6146,'Cross-Page Data'!$D$4:$F$48,3,FALSE)="hydro",VLOOKUP(G6146,'Cross-Page Data'!$I$4:$J$19,2,FALSE),VLOOKUP(H6146,'Cross-Page Data'!$D$4:$F$48,3,FALSE)))))</f>
        <v/>
      </c>
      <c r="M6146" s="120">
        <f>IF(AND($P$2=FALSE,OR(F6146="Commercial NAICS Cogen",F6146="Industrial NAICS Cogen",F6146="NAICS-22 Cogen")),FALSE,IF(AND($P$3=FALSE,OR(F6146="Commercial NAICS Cogen",F6146="Commercial NAICS Non-Cogen",F6146="Industrial NAICS Cogen", F6146="industrial NAICS non-Cogen")),FALSE, TRUE))</f>
        <v/>
      </c>
    </row>
    <row r="6147">
      <c r="A6147" s="129" t="n">
        <v>99999</v>
      </c>
      <c r="B6147" s="130" t="inlineStr">
        <is>
          <t>State-Fuel Level Increment</t>
        </is>
      </c>
      <c r="C6147" s="130" t="inlineStr">
        <is>
          <t>State-Fuel Level Increment</t>
        </is>
      </c>
      <c r="D6147" s="129" t="n">
        <v>99999</v>
      </c>
      <c r="E6147" s="130" t="inlineStr">
        <is>
          <t>FL</t>
        </is>
      </c>
      <c r="F6147" s="130" t="inlineStr">
        <is>
          <t>Commercial NAICS Non-Cogen</t>
        </is>
      </c>
      <c r="G6147" s="130" t="inlineStr">
        <is>
          <t>PV</t>
        </is>
      </c>
      <c r="H6147" s="130" t="inlineStr">
        <is>
          <t>SUN</t>
        </is>
      </c>
      <c r="I6147" s="130" t="inlineStr">
        <is>
          <t>SUN</t>
        </is>
      </c>
      <c r="J6147" s="131" t="n">
        <v>8644.709999999999</v>
      </c>
      <c r="K6147" s="129" t="n">
        <v>2020</v>
      </c>
      <c r="L6147" s="120">
        <f>IF(VLOOKUP(H6147,'Cross-Page Data'!$D$4:$F$48,3,FALSE)="natural gas",VLOOKUP(G6147,'Cross-Page Data'!$I$4:$J$19,2,FALSE),IF(VLOOKUP(H6147,'Cross-Page Data'!$D$4:$F$48,3,FALSE)="solar",IF(G6147="PV","solar PV","solar thermal"),IF(VLOOKUP(H6147,'Cross-Page Data'!$D$4:$F$48,3,FALSE)="wind",VLOOKUP(G6147,'Cross-Page Data'!$I$4:$J$19,2,FALSE),IF(VLOOKUP(H6147,'Cross-Page Data'!$D$4:$F$48,3,FALSE)="hydro",VLOOKUP(G6147,'Cross-Page Data'!$I$4:$J$19,2,FALSE),VLOOKUP(H6147,'Cross-Page Data'!$D$4:$F$48,3,FALSE)))))</f>
        <v/>
      </c>
      <c r="M6147" s="120">
        <f>IF(AND($P$2=FALSE,OR(F6147="Commercial NAICS Cogen",F6147="Industrial NAICS Cogen",F6147="NAICS-22 Cogen")),FALSE,IF(AND($P$3=FALSE,OR(F6147="Commercial NAICS Cogen",F6147="Commercial NAICS Non-Cogen",F6147="Industrial NAICS Cogen", F6147="industrial NAICS non-Cogen")),FALSE, TRUE))</f>
        <v/>
      </c>
    </row>
    <row r="6148">
      <c r="A6148" s="129" t="n">
        <v>99999</v>
      </c>
      <c r="B6148" s="130" t="inlineStr">
        <is>
          <t>State-Fuel Level Increment</t>
        </is>
      </c>
      <c r="C6148" s="130" t="inlineStr">
        <is>
          <t>State-Fuel Level Increment</t>
        </is>
      </c>
      <c r="D6148" s="129" t="n">
        <v>99999</v>
      </c>
      <c r="E6148" s="130" t="inlineStr">
        <is>
          <t>FL</t>
        </is>
      </c>
      <c r="F6148" s="130" t="inlineStr">
        <is>
          <t>Industrial NAICS Non-Cogen</t>
        </is>
      </c>
      <c r="G6148" s="130" t="inlineStr">
        <is>
          <t>PV</t>
        </is>
      </c>
      <c r="H6148" s="130" t="inlineStr">
        <is>
          <t>SUN</t>
        </is>
      </c>
      <c r="I6148" s="130" t="inlineStr">
        <is>
          <t>SUN</t>
        </is>
      </c>
      <c r="J6148" s="131" t="n">
        <v>3471.778</v>
      </c>
      <c r="K6148" s="129" t="n">
        <v>2020</v>
      </c>
      <c r="L6148" s="120">
        <f>IF(VLOOKUP(H6148,'Cross-Page Data'!$D$4:$F$48,3,FALSE)="natural gas",VLOOKUP(G6148,'Cross-Page Data'!$I$4:$J$19,2,FALSE),IF(VLOOKUP(H6148,'Cross-Page Data'!$D$4:$F$48,3,FALSE)="solar",IF(G6148="PV","solar PV","solar thermal"),IF(VLOOKUP(H6148,'Cross-Page Data'!$D$4:$F$48,3,FALSE)="wind",VLOOKUP(G6148,'Cross-Page Data'!$I$4:$J$19,2,FALSE),IF(VLOOKUP(H6148,'Cross-Page Data'!$D$4:$F$48,3,FALSE)="hydro",VLOOKUP(G6148,'Cross-Page Data'!$I$4:$J$19,2,FALSE),VLOOKUP(H6148,'Cross-Page Data'!$D$4:$F$48,3,FALSE)))))</f>
        <v/>
      </c>
      <c r="M6148" s="120">
        <f>IF(AND($P$2=FALSE,OR(F6148="Commercial NAICS Cogen",F6148="Industrial NAICS Cogen",F6148="NAICS-22 Cogen")),FALSE,IF(AND($P$3=FALSE,OR(F6148="Commercial NAICS Cogen",F6148="Commercial NAICS Non-Cogen",F6148="Industrial NAICS Cogen", F6148="industrial NAICS non-Cogen")),FALSE, TRUE))</f>
        <v/>
      </c>
    </row>
    <row r="6149">
      <c r="A6149" s="129" t="n">
        <v>99999</v>
      </c>
      <c r="B6149" s="130" t="inlineStr">
        <is>
          <t>State-Fuel Level Increment</t>
        </is>
      </c>
      <c r="C6149" s="130" t="inlineStr">
        <is>
          <t>State-Fuel Level Increment</t>
        </is>
      </c>
      <c r="D6149" s="129" t="n">
        <v>99999</v>
      </c>
      <c r="E6149" s="130" t="inlineStr">
        <is>
          <t>GA</t>
        </is>
      </c>
      <c r="F6149" s="130" t="inlineStr">
        <is>
          <t>Electric Utility</t>
        </is>
      </c>
      <c r="G6149" s="130" t="inlineStr">
        <is>
          <t>PV</t>
        </is>
      </c>
      <c r="H6149" s="130" t="inlineStr">
        <is>
          <t>SUN</t>
        </is>
      </c>
      <c r="I6149" s="130" t="inlineStr">
        <is>
          <t>SUN</t>
        </is>
      </c>
      <c r="J6149" s="131" t="n">
        <v>154553.9</v>
      </c>
      <c r="K6149" s="129" t="n">
        <v>2020</v>
      </c>
      <c r="L6149" s="120">
        <f>IF(VLOOKUP(H6149,'Cross-Page Data'!$D$4:$F$48,3,FALSE)="natural gas",VLOOKUP(G6149,'Cross-Page Data'!$I$4:$J$19,2,FALSE),IF(VLOOKUP(H6149,'Cross-Page Data'!$D$4:$F$48,3,FALSE)="solar",IF(G6149="PV","solar PV","solar thermal"),IF(VLOOKUP(H6149,'Cross-Page Data'!$D$4:$F$48,3,FALSE)="wind",VLOOKUP(G6149,'Cross-Page Data'!$I$4:$J$19,2,FALSE),IF(VLOOKUP(H6149,'Cross-Page Data'!$D$4:$F$48,3,FALSE)="hydro",VLOOKUP(G6149,'Cross-Page Data'!$I$4:$J$19,2,FALSE),VLOOKUP(H6149,'Cross-Page Data'!$D$4:$F$48,3,FALSE)))))</f>
        <v/>
      </c>
      <c r="M6149" s="120">
        <f>IF(AND($P$2=FALSE,OR(F6149="Commercial NAICS Cogen",F6149="Industrial NAICS Cogen",F6149="NAICS-22 Cogen")),FALSE,IF(AND($P$3=FALSE,OR(F6149="Commercial NAICS Cogen",F6149="Commercial NAICS Non-Cogen",F6149="Industrial NAICS Cogen", F6149="industrial NAICS non-Cogen")),FALSE, TRUE))</f>
        <v/>
      </c>
    </row>
    <row r="6150">
      <c r="A6150" s="129" t="n">
        <v>99999</v>
      </c>
      <c r="B6150" s="130" t="inlineStr">
        <is>
          <t>State-Fuel Level Increment</t>
        </is>
      </c>
      <c r="C6150" s="130" t="inlineStr">
        <is>
          <t>State-Fuel Level Increment</t>
        </is>
      </c>
      <c r="D6150" s="129" t="n">
        <v>99999</v>
      </c>
      <c r="E6150" s="130" t="inlineStr">
        <is>
          <t>GA</t>
        </is>
      </c>
      <c r="F6150" s="130" t="inlineStr">
        <is>
          <t>NAICS-22 Non-Cogen</t>
        </is>
      </c>
      <c r="G6150" s="130" t="inlineStr">
        <is>
          <t>PV</t>
        </is>
      </c>
      <c r="H6150" s="130" t="inlineStr">
        <is>
          <t>SUN</t>
        </is>
      </c>
      <c r="I6150" s="130" t="inlineStr">
        <is>
          <t>SUN</t>
        </is>
      </c>
      <c r="J6150" s="131" t="n">
        <v>1460792.6</v>
      </c>
      <c r="K6150" s="129" t="n">
        <v>2020</v>
      </c>
      <c r="L6150" s="120">
        <f>IF(VLOOKUP(H6150,'Cross-Page Data'!$D$4:$F$48,3,FALSE)="natural gas",VLOOKUP(G6150,'Cross-Page Data'!$I$4:$J$19,2,FALSE),IF(VLOOKUP(H6150,'Cross-Page Data'!$D$4:$F$48,3,FALSE)="solar",IF(G6150="PV","solar PV","solar thermal"),IF(VLOOKUP(H6150,'Cross-Page Data'!$D$4:$F$48,3,FALSE)="wind",VLOOKUP(G6150,'Cross-Page Data'!$I$4:$J$19,2,FALSE),IF(VLOOKUP(H6150,'Cross-Page Data'!$D$4:$F$48,3,FALSE)="hydro",VLOOKUP(G6150,'Cross-Page Data'!$I$4:$J$19,2,FALSE),VLOOKUP(H6150,'Cross-Page Data'!$D$4:$F$48,3,FALSE)))))</f>
        <v/>
      </c>
      <c r="M6150" s="120">
        <f>IF(AND($P$2=FALSE,OR(F6150="Commercial NAICS Cogen",F6150="Industrial NAICS Cogen",F6150="NAICS-22 Cogen")),FALSE,IF(AND($P$3=FALSE,OR(F6150="Commercial NAICS Cogen",F6150="Commercial NAICS Non-Cogen",F6150="Industrial NAICS Cogen", F6150="industrial NAICS non-Cogen")),FALSE, TRUE))</f>
        <v/>
      </c>
    </row>
    <row r="6151">
      <c r="A6151" s="129" t="n">
        <v>99999</v>
      </c>
      <c r="B6151" s="130" t="inlineStr">
        <is>
          <t>State-Fuel Level Increment</t>
        </is>
      </c>
      <c r="C6151" s="130" t="inlineStr">
        <is>
          <t>State-Fuel Level Increment</t>
        </is>
      </c>
      <c r="D6151" s="129" t="n">
        <v>99999</v>
      </c>
      <c r="E6151" s="130" t="inlineStr">
        <is>
          <t>GA</t>
        </is>
      </c>
      <c r="F6151" s="130" t="inlineStr">
        <is>
          <t>Commercial NAICS Non-Cogen</t>
        </is>
      </c>
      <c r="G6151" s="130" t="inlineStr">
        <is>
          <t>PV</t>
        </is>
      </c>
      <c r="H6151" s="130" t="inlineStr">
        <is>
          <t>SUN</t>
        </is>
      </c>
      <c r="I6151" s="130" t="inlineStr">
        <is>
          <t>SUN</t>
        </is>
      </c>
      <c r="J6151" s="131" t="n">
        <v>3454.196</v>
      </c>
      <c r="K6151" s="129" t="n">
        <v>2020</v>
      </c>
      <c r="L6151" s="120">
        <f>IF(VLOOKUP(H6151,'Cross-Page Data'!$D$4:$F$48,3,FALSE)="natural gas",VLOOKUP(G6151,'Cross-Page Data'!$I$4:$J$19,2,FALSE),IF(VLOOKUP(H6151,'Cross-Page Data'!$D$4:$F$48,3,FALSE)="solar",IF(G6151="PV","solar PV","solar thermal"),IF(VLOOKUP(H6151,'Cross-Page Data'!$D$4:$F$48,3,FALSE)="wind",VLOOKUP(G6151,'Cross-Page Data'!$I$4:$J$19,2,FALSE),IF(VLOOKUP(H6151,'Cross-Page Data'!$D$4:$F$48,3,FALSE)="hydro",VLOOKUP(G6151,'Cross-Page Data'!$I$4:$J$19,2,FALSE),VLOOKUP(H6151,'Cross-Page Data'!$D$4:$F$48,3,FALSE)))))</f>
        <v/>
      </c>
      <c r="M6151" s="120">
        <f>IF(AND($P$2=FALSE,OR(F6151="Commercial NAICS Cogen",F6151="Industrial NAICS Cogen",F6151="NAICS-22 Cogen")),FALSE,IF(AND($P$3=FALSE,OR(F6151="Commercial NAICS Cogen",F6151="Commercial NAICS Non-Cogen",F6151="Industrial NAICS Cogen", F6151="industrial NAICS non-Cogen")),FALSE, TRUE))</f>
        <v/>
      </c>
    </row>
    <row r="6152">
      <c r="A6152" s="129" t="n">
        <v>99999</v>
      </c>
      <c r="B6152" s="130" t="inlineStr">
        <is>
          <t>State-Fuel Level Increment</t>
        </is>
      </c>
      <c r="C6152" s="130" t="inlineStr">
        <is>
          <t>State-Fuel Level Increment</t>
        </is>
      </c>
      <c r="D6152" s="129" t="n">
        <v>99999</v>
      </c>
      <c r="E6152" s="130" t="inlineStr">
        <is>
          <t>HI</t>
        </is>
      </c>
      <c r="F6152" s="130" t="inlineStr">
        <is>
          <t>Electric Utility</t>
        </is>
      </c>
      <c r="G6152" s="130" t="inlineStr">
        <is>
          <t>PV</t>
        </is>
      </c>
      <c r="H6152" s="130" t="inlineStr">
        <is>
          <t>SUN</t>
        </is>
      </c>
      <c r="I6152" s="130" t="inlineStr">
        <is>
          <t>SUN</t>
        </is>
      </c>
      <c r="J6152" s="131" t="n">
        <v>44308.738</v>
      </c>
      <c r="K6152" s="129" t="n">
        <v>2020</v>
      </c>
      <c r="L6152" s="120">
        <f>IF(VLOOKUP(H6152,'Cross-Page Data'!$D$4:$F$48,3,FALSE)="natural gas",VLOOKUP(G6152,'Cross-Page Data'!$I$4:$J$19,2,FALSE),IF(VLOOKUP(H6152,'Cross-Page Data'!$D$4:$F$48,3,FALSE)="solar",IF(G6152="PV","solar PV","solar thermal"),IF(VLOOKUP(H6152,'Cross-Page Data'!$D$4:$F$48,3,FALSE)="wind",VLOOKUP(G6152,'Cross-Page Data'!$I$4:$J$19,2,FALSE),IF(VLOOKUP(H6152,'Cross-Page Data'!$D$4:$F$48,3,FALSE)="hydro",VLOOKUP(G6152,'Cross-Page Data'!$I$4:$J$19,2,FALSE),VLOOKUP(H6152,'Cross-Page Data'!$D$4:$F$48,3,FALSE)))))</f>
        <v/>
      </c>
      <c r="M6152" s="120">
        <f>IF(AND($P$2=FALSE,OR(F6152="Commercial NAICS Cogen",F6152="Industrial NAICS Cogen",F6152="NAICS-22 Cogen")),FALSE,IF(AND($P$3=FALSE,OR(F6152="Commercial NAICS Cogen",F6152="Commercial NAICS Non-Cogen",F6152="Industrial NAICS Cogen", F6152="industrial NAICS non-Cogen")),FALSE, TRUE))</f>
        <v/>
      </c>
    </row>
    <row r="6153">
      <c r="A6153" s="129" t="n">
        <v>99999</v>
      </c>
      <c r="B6153" s="130" t="inlineStr">
        <is>
          <t>State-Fuel Level Increment</t>
        </is>
      </c>
      <c r="C6153" s="130" t="inlineStr">
        <is>
          <t>State-Fuel Level Increment</t>
        </is>
      </c>
      <c r="D6153" s="129" t="n">
        <v>99999</v>
      </c>
      <c r="E6153" s="130" t="inlineStr">
        <is>
          <t>HI</t>
        </is>
      </c>
      <c r="F6153" s="130" t="inlineStr">
        <is>
          <t>NAICS-22 Non-Cogen</t>
        </is>
      </c>
      <c r="G6153" s="130" t="inlineStr">
        <is>
          <t>PV</t>
        </is>
      </c>
      <c r="H6153" s="130" t="inlineStr">
        <is>
          <t>SUN</t>
        </is>
      </c>
      <c r="I6153" s="130" t="inlineStr">
        <is>
          <t>SUN</t>
        </is>
      </c>
      <c r="J6153" s="131" t="n">
        <v>152363.44</v>
      </c>
      <c r="K6153" s="129" t="n">
        <v>2020</v>
      </c>
      <c r="L6153" s="120">
        <f>IF(VLOOKUP(H6153,'Cross-Page Data'!$D$4:$F$48,3,FALSE)="natural gas",VLOOKUP(G6153,'Cross-Page Data'!$I$4:$J$19,2,FALSE),IF(VLOOKUP(H6153,'Cross-Page Data'!$D$4:$F$48,3,FALSE)="solar",IF(G6153="PV","solar PV","solar thermal"),IF(VLOOKUP(H6153,'Cross-Page Data'!$D$4:$F$48,3,FALSE)="wind",VLOOKUP(G6153,'Cross-Page Data'!$I$4:$J$19,2,FALSE),IF(VLOOKUP(H6153,'Cross-Page Data'!$D$4:$F$48,3,FALSE)="hydro",VLOOKUP(G6153,'Cross-Page Data'!$I$4:$J$19,2,FALSE),VLOOKUP(H6153,'Cross-Page Data'!$D$4:$F$48,3,FALSE)))))</f>
        <v/>
      </c>
      <c r="M6153" s="120">
        <f>IF(AND($P$2=FALSE,OR(F6153="Commercial NAICS Cogen",F6153="Industrial NAICS Cogen",F6153="NAICS-22 Cogen")),FALSE,IF(AND($P$3=FALSE,OR(F6153="Commercial NAICS Cogen",F6153="Commercial NAICS Non-Cogen",F6153="Industrial NAICS Cogen", F6153="industrial NAICS non-Cogen")),FALSE, TRUE))</f>
        <v/>
      </c>
    </row>
    <row r="6154">
      <c r="A6154" s="129" t="n">
        <v>99999</v>
      </c>
      <c r="B6154" s="130" t="inlineStr">
        <is>
          <t>State-Fuel Level Increment</t>
        </is>
      </c>
      <c r="C6154" s="130" t="inlineStr">
        <is>
          <t>State-Fuel Level Increment</t>
        </is>
      </c>
      <c r="D6154" s="129" t="n">
        <v>99999</v>
      </c>
      <c r="E6154" s="130" t="inlineStr">
        <is>
          <t>IA</t>
        </is>
      </c>
      <c r="F6154" s="130" t="inlineStr">
        <is>
          <t>Electric Utility</t>
        </is>
      </c>
      <c r="G6154" s="130" t="inlineStr">
        <is>
          <t>PV</t>
        </is>
      </c>
      <c r="H6154" s="130" t="inlineStr">
        <is>
          <t>SUN</t>
        </is>
      </c>
      <c r="I6154" s="130" t="inlineStr">
        <is>
          <t>SUN</t>
        </is>
      </c>
      <c r="J6154" s="131" t="n">
        <v>9525.939</v>
      </c>
      <c r="K6154" s="129" t="n">
        <v>2020</v>
      </c>
      <c r="L6154" s="120">
        <f>IF(VLOOKUP(H6154,'Cross-Page Data'!$D$4:$F$48,3,FALSE)="natural gas",VLOOKUP(G6154,'Cross-Page Data'!$I$4:$J$19,2,FALSE),IF(VLOOKUP(H6154,'Cross-Page Data'!$D$4:$F$48,3,FALSE)="solar",IF(G6154="PV","solar PV","solar thermal"),IF(VLOOKUP(H6154,'Cross-Page Data'!$D$4:$F$48,3,FALSE)="wind",VLOOKUP(G6154,'Cross-Page Data'!$I$4:$J$19,2,FALSE),IF(VLOOKUP(H6154,'Cross-Page Data'!$D$4:$F$48,3,FALSE)="hydro",VLOOKUP(G6154,'Cross-Page Data'!$I$4:$J$19,2,FALSE),VLOOKUP(H6154,'Cross-Page Data'!$D$4:$F$48,3,FALSE)))))</f>
        <v/>
      </c>
      <c r="M6154" s="120">
        <f>IF(AND($P$2=FALSE,OR(F6154="Commercial NAICS Cogen",F6154="Industrial NAICS Cogen",F6154="NAICS-22 Cogen")),FALSE,IF(AND($P$3=FALSE,OR(F6154="Commercial NAICS Cogen",F6154="Commercial NAICS Non-Cogen",F6154="Industrial NAICS Cogen", F6154="industrial NAICS non-Cogen")),FALSE, TRUE))</f>
        <v/>
      </c>
    </row>
    <row r="6155">
      <c r="A6155" s="129" t="n">
        <v>99999</v>
      </c>
      <c r="B6155" s="130" t="inlineStr">
        <is>
          <t>State-Fuel Level Increment</t>
        </is>
      </c>
      <c r="C6155" s="130" t="inlineStr">
        <is>
          <t>State-Fuel Level Increment</t>
        </is>
      </c>
      <c r="D6155" s="129" t="n">
        <v>99999</v>
      </c>
      <c r="E6155" s="130" t="inlineStr">
        <is>
          <t>IA</t>
        </is>
      </c>
      <c r="F6155" s="130" t="inlineStr">
        <is>
          <t>NAICS-22 Non-Cogen</t>
        </is>
      </c>
      <c r="G6155" s="130" t="inlineStr">
        <is>
          <t>PV</t>
        </is>
      </c>
      <c r="H6155" s="130" t="inlineStr">
        <is>
          <t>SUN</t>
        </is>
      </c>
      <c r="I6155" s="130" t="inlineStr">
        <is>
          <t>SUN</t>
        </is>
      </c>
      <c r="J6155" s="131" t="n">
        <v>15222.496</v>
      </c>
      <c r="K6155" s="129" t="n">
        <v>2020</v>
      </c>
      <c r="L6155" s="120">
        <f>IF(VLOOKUP(H6155,'Cross-Page Data'!$D$4:$F$48,3,FALSE)="natural gas",VLOOKUP(G6155,'Cross-Page Data'!$I$4:$J$19,2,FALSE),IF(VLOOKUP(H6155,'Cross-Page Data'!$D$4:$F$48,3,FALSE)="solar",IF(G6155="PV","solar PV","solar thermal"),IF(VLOOKUP(H6155,'Cross-Page Data'!$D$4:$F$48,3,FALSE)="wind",VLOOKUP(G6155,'Cross-Page Data'!$I$4:$J$19,2,FALSE),IF(VLOOKUP(H6155,'Cross-Page Data'!$D$4:$F$48,3,FALSE)="hydro",VLOOKUP(G6155,'Cross-Page Data'!$I$4:$J$19,2,FALSE),VLOOKUP(H6155,'Cross-Page Data'!$D$4:$F$48,3,FALSE)))))</f>
        <v/>
      </c>
      <c r="M6155" s="120">
        <f>IF(AND($P$2=FALSE,OR(F6155="Commercial NAICS Cogen",F6155="Industrial NAICS Cogen",F6155="NAICS-22 Cogen")),FALSE,IF(AND($P$3=FALSE,OR(F6155="Commercial NAICS Cogen",F6155="Commercial NAICS Non-Cogen",F6155="Industrial NAICS Cogen", F6155="industrial NAICS non-Cogen")),FALSE, TRUE))</f>
        <v/>
      </c>
    </row>
    <row r="6156">
      <c r="A6156" s="129" t="n">
        <v>99999</v>
      </c>
      <c r="B6156" s="130" t="inlineStr">
        <is>
          <t>State-Fuel Level Increment</t>
        </is>
      </c>
      <c r="C6156" s="130" t="inlineStr">
        <is>
          <t>State-Fuel Level Increment</t>
        </is>
      </c>
      <c r="D6156" s="129" t="n">
        <v>99999</v>
      </c>
      <c r="E6156" s="130" t="inlineStr">
        <is>
          <t>ID</t>
        </is>
      </c>
      <c r="F6156" s="130" t="inlineStr">
        <is>
          <t>NAICS-22 Non-Cogen</t>
        </is>
      </c>
      <c r="G6156" s="130" t="inlineStr">
        <is>
          <t>PV</t>
        </is>
      </c>
      <c r="H6156" s="130" t="inlineStr">
        <is>
          <t>SUN</t>
        </is>
      </c>
      <c r="I6156" s="130" t="inlineStr">
        <is>
          <t>SUN</t>
        </is>
      </c>
      <c r="J6156" s="131" t="n">
        <v>142588.14</v>
      </c>
      <c r="K6156" s="129" t="n">
        <v>2020</v>
      </c>
      <c r="L6156" s="120">
        <f>IF(VLOOKUP(H6156,'Cross-Page Data'!$D$4:$F$48,3,FALSE)="natural gas",VLOOKUP(G6156,'Cross-Page Data'!$I$4:$J$19,2,FALSE),IF(VLOOKUP(H6156,'Cross-Page Data'!$D$4:$F$48,3,FALSE)="solar",IF(G6156="PV","solar PV","solar thermal"),IF(VLOOKUP(H6156,'Cross-Page Data'!$D$4:$F$48,3,FALSE)="wind",VLOOKUP(G6156,'Cross-Page Data'!$I$4:$J$19,2,FALSE),IF(VLOOKUP(H6156,'Cross-Page Data'!$D$4:$F$48,3,FALSE)="hydro",VLOOKUP(G6156,'Cross-Page Data'!$I$4:$J$19,2,FALSE),VLOOKUP(H6156,'Cross-Page Data'!$D$4:$F$48,3,FALSE)))))</f>
        <v/>
      </c>
      <c r="M6156" s="120">
        <f>IF(AND($P$2=FALSE,OR(F6156="Commercial NAICS Cogen",F6156="Industrial NAICS Cogen",F6156="NAICS-22 Cogen")),FALSE,IF(AND($P$3=FALSE,OR(F6156="Commercial NAICS Cogen",F6156="Commercial NAICS Non-Cogen",F6156="Industrial NAICS Cogen", F6156="industrial NAICS non-Cogen")),FALSE, TRUE))</f>
        <v/>
      </c>
    </row>
    <row r="6157">
      <c r="A6157" s="129" t="n">
        <v>99999</v>
      </c>
      <c r="B6157" s="130" t="inlineStr">
        <is>
          <t>State-Fuel Level Increment</t>
        </is>
      </c>
      <c r="C6157" s="130" t="inlineStr">
        <is>
          <t>State-Fuel Level Increment</t>
        </is>
      </c>
      <c r="D6157" s="129" t="n">
        <v>99999</v>
      </c>
      <c r="E6157" s="130" t="inlineStr">
        <is>
          <t>ID</t>
        </is>
      </c>
      <c r="F6157" s="130" t="inlineStr">
        <is>
          <t>Industrial NAICS Non-Cogen</t>
        </is>
      </c>
      <c r="G6157" s="130" t="inlineStr">
        <is>
          <t>PV</t>
        </is>
      </c>
      <c r="H6157" s="130" t="inlineStr">
        <is>
          <t>SUN</t>
        </is>
      </c>
      <c r="I6157" s="130" t="inlineStr">
        <is>
          <t>SUN</t>
        </is>
      </c>
      <c r="J6157" s="131" t="n">
        <v>4430.871</v>
      </c>
      <c r="K6157" s="129" t="n">
        <v>2020</v>
      </c>
      <c r="L6157" s="120">
        <f>IF(VLOOKUP(H6157,'Cross-Page Data'!$D$4:$F$48,3,FALSE)="natural gas",VLOOKUP(G6157,'Cross-Page Data'!$I$4:$J$19,2,FALSE),IF(VLOOKUP(H6157,'Cross-Page Data'!$D$4:$F$48,3,FALSE)="solar",IF(G6157="PV","solar PV","solar thermal"),IF(VLOOKUP(H6157,'Cross-Page Data'!$D$4:$F$48,3,FALSE)="wind",VLOOKUP(G6157,'Cross-Page Data'!$I$4:$J$19,2,FALSE),IF(VLOOKUP(H6157,'Cross-Page Data'!$D$4:$F$48,3,FALSE)="hydro",VLOOKUP(G6157,'Cross-Page Data'!$I$4:$J$19,2,FALSE),VLOOKUP(H6157,'Cross-Page Data'!$D$4:$F$48,3,FALSE)))))</f>
        <v/>
      </c>
      <c r="M6157" s="120">
        <f>IF(AND($P$2=FALSE,OR(F6157="Commercial NAICS Cogen",F6157="Industrial NAICS Cogen",F6157="NAICS-22 Cogen")),FALSE,IF(AND($P$3=FALSE,OR(F6157="Commercial NAICS Cogen",F6157="Commercial NAICS Non-Cogen",F6157="Industrial NAICS Cogen", F6157="industrial NAICS non-Cogen")),FALSE, TRUE))</f>
        <v/>
      </c>
    </row>
    <row r="6158">
      <c r="A6158" s="129" t="n">
        <v>99999</v>
      </c>
      <c r="B6158" s="130" t="inlineStr">
        <is>
          <t>State-Fuel Level Increment</t>
        </is>
      </c>
      <c r="C6158" s="130" t="inlineStr">
        <is>
          <t>State-Fuel Level Increment</t>
        </is>
      </c>
      <c r="D6158" s="129" t="n">
        <v>99999</v>
      </c>
      <c r="E6158" s="130" t="inlineStr">
        <is>
          <t>IL</t>
        </is>
      </c>
      <c r="F6158" s="130" t="inlineStr">
        <is>
          <t>Electric Utility</t>
        </is>
      </c>
      <c r="G6158" s="130" t="inlineStr">
        <is>
          <t>PV</t>
        </is>
      </c>
      <c r="H6158" s="130" t="inlineStr">
        <is>
          <t>SUN</t>
        </is>
      </c>
      <c r="I6158" s="130" t="inlineStr">
        <is>
          <t>SUN</t>
        </is>
      </c>
      <c r="J6158" s="131" t="n">
        <v>199.161</v>
      </c>
      <c r="K6158" s="129" t="n">
        <v>2020</v>
      </c>
      <c r="L6158" s="120">
        <f>IF(VLOOKUP(H6158,'Cross-Page Data'!$D$4:$F$48,3,FALSE)="natural gas",VLOOKUP(G6158,'Cross-Page Data'!$I$4:$J$19,2,FALSE),IF(VLOOKUP(H6158,'Cross-Page Data'!$D$4:$F$48,3,FALSE)="solar",IF(G6158="PV","solar PV","solar thermal"),IF(VLOOKUP(H6158,'Cross-Page Data'!$D$4:$F$48,3,FALSE)="wind",VLOOKUP(G6158,'Cross-Page Data'!$I$4:$J$19,2,FALSE),IF(VLOOKUP(H6158,'Cross-Page Data'!$D$4:$F$48,3,FALSE)="hydro",VLOOKUP(G6158,'Cross-Page Data'!$I$4:$J$19,2,FALSE),VLOOKUP(H6158,'Cross-Page Data'!$D$4:$F$48,3,FALSE)))))</f>
        <v/>
      </c>
      <c r="M6158" s="120">
        <f>IF(AND($P$2=FALSE,OR(F6158="Commercial NAICS Cogen",F6158="Industrial NAICS Cogen",F6158="NAICS-22 Cogen")),FALSE,IF(AND($P$3=FALSE,OR(F6158="Commercial NAICS Cogen",F6158="Commercial NAICS Non-Cogen",F6158="Industrial NAICS Cogen", F6158="industrial NAICS non-Cogen")),FALSE, TRUE))</f>
        <v/>
      </c>
    </row>
    <row r="6159">
      <c r="A6159" s="129" t="n">
        <v>99999</v>
      </c>
      <c r="B6159" s="130" t="inlineStr">
        <is>
          <t>State-Fuel Level Increment</t>
        </is>
      </c>
      <c r="C6159" s="130" t="inlineStr">
        <is>
          <t>State-Fuel Level Increment</t>
        </is>
      </c>
      <c r="D6159" s="129" t="n">
        <v>99999</v>
      </c>
      <c r="E6159" s="130" t="inlineStr">
        <is>
          <t>IL</t>
        </is>
      </c>
      <c r="F6159" s="130" t="inlineStr">
        <is>
          <t>NAICS-22 Non-Cogen</t>
        </is>
      </c>
      <c r="G6159" s="130" t="inlineStr">
        <is>
          <t>PV</t>
        </is>
      </c>
      <c r="H6159" s="130" t="inlineStr">
        <is>
          <t>SUN</t>
        </is>
      </c>
      <c r="I6159" s="130" t="inlineStr">
        <is>
          <t>SUN</t>
        </is>
      </c>
      <c r="J6159" s="131" t="n">
        <v>36287.866</v>
      </c>
      <c r="K6159" s="129" t="n">
        <v>2020</v>
      </c>
      <c r="L6159" s="120">
        <f>IF(VLOOKUP(H6159,'Cross-Page Data'!$D$4:$F$48,3,FALSE)="natural gas",VLOOKUP(G6159,'Cross-Page Data'!$I$4:$J$19,2,FALSE),IF(VLOOKUP(H6159,'Cross-Page Data'!$D$4:$F$48,3,FALSE)="solar",IF(G6159="PV","solar PV","solar thermal"),IF(VLOOKUP(H6159,'Cross-Page Data'!$D$4:$F$48,3,FALSE)="wind",VLOOKUP(G6159,'Cross-Page Data'!$I$4:$J$19,2,FALSE),IF(VLOOKUP(H6159,'Cross-Page Data'!$D$4:$F$48,3,FALSE)="hydro",VLOOKUP(G6159,'Cross-Page Data'!$I$4:$J$19,2,FALSE),VLOOKUP(H6159,'Cross-Page Data'!$D$4:$F$48,3,FALSE)))))</f>
        <v/>
      </c>
      <c r="M6159" s="120">
        <f>IF(AND($P$2=FALSE,OR(F6159="Commercial NAICS Cogen",F6159="Industrial NAICS Cogen",F6159="NAICS-22 Cogen")),FALSE,IF(AND($P$3=FALSE,OR(F6159="Commercial NAICS Cogen",F6159="Commercial NAICS Non-Cogen",F6159="Industrial NAICS Cogen", F6159="industrial NAICS non-Cogen")),FALSE, TRUE))</f>
        <v/>
      </c>
    </row>
    <row r="6160">
      <c r="A6160" s="129" t="n">
        <v>99999</v>
      </c>
      <c r="B6160" s="130" t="inlineStr">
        <is>
          <t>State-Fuel Level Increment</t>
        </is>
      </c>
      <c r="C6160" s="130" t="inlineStr">
        <is>
          <t>State-Fuel Level Increment</t>
        </is>
      </c>
      <c r="D6160" s="129" t="n">
        <v>99999</v>
      </c>
      <c r="E6160" s="130" t="inlineStr">
        <is>
          <t>IL</t>
        </is>
      </c>
      <c r="F6160" s="130" t="inlineStr">
        <is>
          <t>Commercial NAICS Non-Cogen</t>
        </is>
      </c>
      <c r="G6160" s="130" t="inlineStr">
        <is>
          <t>PV</t>
        </is>
      </c>
      <c r="H6160" s="130" t="inlineStr">
        <is>
          <t>SUN</t>
        </is>
      </c>
      <c r="I6160" s="130" t="inlineStr">
        <is>
          <t>SUN</t>
        </is>
      </c>
      <c r="J6160" s="131" t="n">
        <v>3273.046</v>
      </c>
      <c r="K6160" s="129" t="n">
        <v>2020</v>
      </c>
      <c r="L6160" s="120">
        <f>IF(VLOOKUP(H6160,'Cross-Page Data'!$D$4:$F$48,3,FALSE)="natural gas",VLOOKUP(G6160,'Cross-Page Data'!$I$4:$J$19,2,FALSE),IF(VLOOKUP(H6160,'Cross-Page Data'!$D$4:$F$48,3,FALSE)="solar",IF(G6160="PV","solar PV","solar thermal"),IF(VLOOKUP(H6160,'Cross-Page Data'!$D$4:$F$48,3,FALSE)="wind",VLOOKUP(G6160,'Cross-Page Data'!$I$4:$J$19,2,FALSE),IF(VLOOKUP(H6160,'Cross-Page Data'!$D$4:$F$48,3,FALSE)="hydro",VLOOKUP(G6160,'Cross-Page Data'!$I$4:$J$19,2,FALSE),VLOOKUP(H6160,'Cross-Page Data'!$D$4:$F$48,3,FALSE)))))</f>
        <v/>
      </c>
      <c r="M6160" s="120">
        <f>IF(AND($P$2=FALSE,OR(F6160="Commercial NAICS Cogen",F6160="Industrial NAICS Cogen",F6160="NAICS-22 Cogen")),FALSE,IF(AND($P$3=FALSE,OR(F6160="Commercial NAICS Cogen",F6160="Commercial NAICS Non-Cogen",F6160="Industrial NAICS Cogen", F6160="industrial NAICS non-Cogen")),FALSE, TRUE))</f>
        <v/>
      </c>
    </row>
    <row r="6161">
      <c r="A6161" s="129" t="n">
        <v>99999</v>
      </c>
      <c r="B6161" s="130" t="inlineStr">
        <is>
          <t>State-Fuel Level Increment</t>
        </is>
      </c>
      <c r="C6161" s="130" t="inlineStr">
        <is>
          <t>State-Fuel Level Increment</t>
        </is>
      </c>
      <c r="D6161" s="129" t="n">
        <v>99999</v>
      </c>
      <c r="E6161" s="130" t="inlineStr">
        <is>
          <t>IN</t>
        </is>
      </c>
      <c r="F6161" s="130" t="inlineStr">
        <is>
          <t>Electric Utility</t>
        </is>
      </c>
      <c r="G6161" s="130" t="inlineStr">
        <is>
          <t>PV</t>
        </is>
      </c>
      <c r="H6161" s="130" t="inlineStr">
        <is>
          <t>SUN</t>
        </is>
      </c>
      <c r="I6161" s="130" t="inlineStr">
        <is>
          <t>SUN</t>
        </is>
      </c>
      <c r="J6161" s="131" t="n">
        <v>215086.73</v>
      </c>
      <c r="K6161" s="129" t="n">
        <v>2020</v>
      </c>
      <c r="L6161" s="120">
        <f>IF(VLOOKUP(H6161,'Cross-Page Data'!$D$4:$F$48,3,FALSE)="natural gas",VLOOKUP(G6161,'Cross-Page Data'!$I$4:$J$19,2,FALSE),IF(VLOOKUP(H6161,'Cross-Page Data'!$D$4:$F$48,3,FALSE)="solar",IF(G6161="PV","solar PV","solar thermal"),IF(VLOOKUP(H6161,'Cross-Page Data'!$D$4:$F$48,3,FALSE)="wind",VLOOKUP(G6161,'Cross-Page Data'!$I$4:$J$19,2,FALSE),IF(VLOOKUP(H6161,'Cross-Page Data'!$D$4:$F$48,3,FALSE)="hydro",VLOOKUP(G6161,'Cross-Page Data'!$I$4:$J$19,2,FALSE),VLOOKUP(H6161,'Cross-Page Data'!$D$4:$F$48,3,FALSE)))))</f>
        <v/>
      </c>
      <c r="M6161" s="120">
        <f>IF(AND($P$2=FALSE,OR(F6161="Commercial NAICS Cogen",F6161="Industrial NAICS Cogen",F6161="NAICS-22 Cogen")),FALSE,IF(AND($P$3=FALSE,OR(F6161="Commercial NAICS Cogen",F6161="Commercial NAICS Non-Cogen",F6161="Industrial NAICS Cogen", F6161="industrial NAICS non-Cogen")),FALSE, TRUE))</f>
        <v/>
      </c>
    </row>
    <row r="6162">
      <c r="A6162" s="129" t="n">
        <v>99999</v>
      </c>
      <c r="B6162" s="130" t="inlineStr">
        <is>
          <t>State-Fuel Level Increment</t>
        </is>
      </c>
      <c r="C6162" s="130" t="inlineStr">
        <is>
          <t>State-Fuel Level Increment</t>
        </is>
      </c>
      <c r="D6162" s="129" t="n">
        <v>99999</v>
      </c>
      <c r="E6162" s="130" t="inlineStr">
        <is>
          <t>IN</t>
        </is>
      </c>
      <c r="F6162" s="130" t="inlineStr">
        <is>
          <t>NAICS-22 Non-Cogen</t>
        </is>
      </c>
      <c r="G6162" s="130" t="inlineStr">
        <is>
          <t>PV</t>
        </is>
      </c>
      <c r="H6162" s="130" t="inlineStr">
        <is>
          <t>SUN</t>
        </is>
      </c>
      <c r="I6162" s="130" t="inlineStr">
        <is>
          <t>SUN</t>
        </is>
      </c>
      <c r="J6162" s="131" t="n">
        <v>157711.07</v>
      </c>
      <c r="K6162" s="129" t="n">
        <v>2020</v>
      </c>
      <c r="L6162" s="120">
        <f>IF(VLOOKUP(H6162,'Cross-Page Data'!$D$4:$F$48,3,FALSE)="natural gas",VLOOKUP(G6162,'Cross-Page Data'!$I$4:$J$19,2,FALSE),IF(VLOOKUP(H6162,'Cross-Page Data'!$D$4:$F$48,3,FALSE)="solar",IF(G6162="PV","solar PV","solar thermal"),IF(VLOOKUP(H6162,'Cross-Page Data'!$D$4:$F$48,3,FALSE)="wind",VLOOKUP(G6162,'Cross-Page Data'!$I$4:$J$19,2,FALSE),IF(VLOOKUP(H6162,'Cross-Page Data'!$D$4:$F$48,3,FALSE)="hydro",VLOOKUP(G6162,'Cross-Page Data'!$I$4:$J$19,2,FALSE),VLOOKUP(H6162,'Cross-Page Data'!$D$4:$F$48,3,FALSE)))))</f>
        <v/>
      </c>
      <c r="M6162" s="120">
        <f>IF(AND($P$2=FALSE,OR(F6162="Commercial NAICS Cogen",F6162="Industrial NAICS Cogen",F6162="NAICS-22 Cogen")),FALSE,IF(AND($P$3=FALSE,OR(F6162="Commercial NAICS Cogen",F6162="Commercial NAICS Non-Cogen",F6162="Industrial NAICS Cogen", F6162="industrial NAICS non-Cogen")),FALSE, TRUE))</f>
        <v/>
      </c>
    </row>
    <row r="6163">
      <c r="A6163" s="129" t="n">
        <v>99999</v>
      </c>
      <c r="B6163" s="130" t="inlineStr">
        <is>
          <t>State-Fuel Level Increment</t>
        </is>
      </c>
      <c r="C6163" s="130" t="inlineStr">
        <is>
          <t>State-Fuel Level Increment</t>
        </is>
      </c>
      <c r="D6163" s="129" t="n">
        <v>99999</v>
      </c>
      <c r="E6163" s="130" t="inlineStr">
        <is>
          <t>IN</t>
        </is>
      </c>
      <c r="F6163" s="130" t="inlineStr">
        <is>
          <t>Commercial NAICS Non-Cogen</t>
        </is>
      </c>
      <c r="G6163" s="130" t="inlineStr">
        <is>
          <t>PV</t>
        </is>
      </c>
      <c r="H6163" s="130" t="inlineStr">
        <is>
          <t>SUN</t>
        </is>
      </c>
      <c r="I6163" s="130" t="inlineStr">
        <is>
          <t>SUN</t>
        </is>
      </c>
      <c r="J6163" s="131" t="n">
        <v>2265.351</v>
      </c>
      <c r="K6163" s="129" t="n">
        <v>2020</v>
      </c>
      <c r="L6163" s="120">
        <f>IF(VLOOKUP(H6163,'Cross-Page Data'!$D$4:$F$48,3,FALSE)="natural gas",VLOOKUP(G6163,'Cross-Page Data'!$I$4:$J$19,2,FALSE),IF(VLOOKUP(H6163,'Cross-Page Data'!$D$4:$F$48,3,FALSE)="solar",IF(G6163="PV","solar PV","solar thermal"),IF(VLOOKUP(H6163,'Cross-Page Data'!$D$4:$F$48,3,FALSE)="wind",VLOOKUP(G6163,'Cross-Page Data'!$I$4:$J$19,2,FALSE),IF(VLOOKUP(H6163,'Cross-Page Data'!$D$4:$F$48,3,FALSE)="hydro",VLOOKUP(G6163,'Cross-Page Data'!$I$4:$J$19,2,FALSE),VLOOKUP(H6163,'Cross-Page Data'!$D$4:$F$48,3,FALSE)))))</f>
        <v/>
      </c>
      <c r="M6163" s="120">
        <f>IF(AND($P$2=FALSE,OR(F6163="Commercial NAICS Cogen",F6163="Industrial NAICS Cogen",F6163="NAICS-22 Cogen")),FALSE,IF(AND($P$3=FALSE,OR(F6163="Commercial NAICS Cogen",F6163="Commercial NAICS Non-Cogen",F6163="Industrial NAICS Cogen", F6163="industrial NAICS non-Cogen")),FALSE, TRUE))</f>
        <v/>
      </c>
    </row>
    <row r="6164">
      <c r="A6164" s="129" t="n">
        <v>99999</v>
      </c>
      <c r="B6164" s="130" t="inlineStr">
        <is>
          <t>State-Fuel Level Increment</t>
        </is>
      </c>
      <c r="C6164" s="130" t="inlineStr">
        <is>
          <t>State-Fuel Level Increment</t>
        </is>
      </c>
      <c r="D6164" s="129" t="n">
        <v>99999</v>
      </c>
      <c r="E6164" s="130" t="inlineStr">
        <is>
          <t>KS</t>
        </is>
      </c>
      <c r="F6164" s="130" t="inlineStr">
        <is>
          <t>Electric Utility</t>
        </is>
      </c>
      <c r="G6164" s="130" t="inlineStr">
        <is>
          <t>PV</t>
        </is>
      </c>
      <c r="H6164" s="130" t="inlineStr">
        <is>
          <t>SUN</t>
        </is>
      </c>
      <c r="I6164" s="130" t="inlineStr">
        <is>
          <t>SUN</t>
        </is>
      </c>
      <c r="J6164" s="131" t="n">
        <v>1929.792</v>
      </c>
      <c r="K6164" s="129" t="n">
        <v>2020</v>
      </c>
      <c r="L6164" s="120">
        <f>IF(VLOOKUP(H6164,'Cross-Page Data'!$D$4:$F$48,3,FALSE)="natural gas",VLOOKUP(G6164,'Cross-Page Data'!$I$4:$J$19,2,FALSE),IF(VLOOKUP(H6164,'Cross-Page Data'!$D$4:$F$48,3,FALSE)="solar",IF(G6164="PV","solar PV","solar thermal"),IF(VLOOKUP(H6164,'Cross-Page Data'!$D$4:$F$48,3,FALSE)="wind",VLOOKUP(G6164,'Cross-Page Data'!$I$4:$J$19,2,FALSE),IF(VLOOKUP(H6164,'Cross-Page Data'!$D$4:$F$48,3,FALSE)="hydro",VLOOKUP(G6164,'Cross-Page Data'!$I$4:$J$19,2,FALSE),VLOOKUP(H6164,'Cross-Page Data'!$D$4:$F$48,3,FALSE)))))</f>
        <v/>
      </c>
      <c r="M6164" s="120">
        <f>IF(AND($P$2=FALSE,OR(F6164="Commercial NAICS Cogen",F6164="Industrial NAICS Cogen",F6164="NAICS-22 Cogen")),FALSE,IF(AND($P$3=FALSE,OR(F6164="Commercial NAICS Cogen",F6164="Commercial NAICS Non-Cogen",F6164="Industrial NAICS Cogen", F6164="industrial NAICS non-Cogen")),FALSE, TRUE))</f>
        <v/>
      </c>
    </row>
    <row r="6165">
      <c r="A6165" s="129" t="n">
        <v>99999</v>
      </c>
      <c r="B6165" s="130" t="inlineStr">
        <is>
          <t>State-Fuel Level Increment</t>
        </is>
      </c>
      <c r="C6165" s="130" t="inlineStr">
        <is>
          <t>State-Fuel Level Increment</t>
        </is>
      </c>
      <c r="D6165" s="129" t="n">
        <v>99999</v>
      </c>
      <c r="E6165" s="130" t="inlineStr">
        <is>
          <t>KS</t>
        </is>
      </c>
      <c r="F6165" s="130" t="inlineStr">
        <is>
          <t>NAICS-22 Non-Cogen</t>
        </is>
      </c>
      <c r="G6165" s="130" t="inlineStr">
        <is>
          <t>PV</t>
        </is>
      </c>
      <c r="H6165" s="130" t="inlineStr">
        <is>
          <t>SUN</t>
        </is>
      </c>
      <c r="I6165" s="130" t="inlineStr">
        <is>
          <t>SUN</t>
        </is>
      </c>
      <c r="J6165" s="131" t="n">
        <v>17236.216</v>
      </c>
      <c r="K6165" s="129" t="n">
        <v>2020</v>
      </c>
      <c r="L6165" s="120">
        <f>IF(VLOOKUP(H6165,'Cross-Page Data'!$D$4:$F$48,3,FALSE)="natural gas",VLOOKUP(G6165,'Cross-Page Data'!$I$4:$J$19,2,FALSE),IF(VLOOKUP(H6165,'Cross-Page Data'!$D$4:$F$48,3,FALSE)="solar",IF(G6165="PV","solar PV","solar thermal"),IF(VLOOKUP(H6165,'Cross-Page Data'!$D$4:$F$48,3,FALSE)="wind",VLOOKUP(G6165,'Cross-Page Data'!$I$4:$J$19,2,FALSE),IF(VLOOKUP(H6165,'Cross-Page Data'!$D$4:$F$48,3,FALSE)="hydro",VLOOKUP(G6165,'Cross-Page Data'!$I$4:$J$19,2,FALSE),VLOOKUP(H6165,'Cross-Page Data'!$D$4:$F$48,3,FALSE)))))</f>
        <v/>
      </c>
      <c r="M6165" s="120">
        <f>IF(AND($P$2=FALSE,OR(F6165="Commercial NAICS Cogen",F6165="Industrial NAICS Cogen",F6165="NAICS-22 Cogen")),FALSE,IF(AND($P$3=FALSE,OR(F6165="Commercial NAICS Cogen",F6165="Commercial NAICS Non-Cogen",F6165="Industrial NAICS Cogen", F6165="industrial NAICS non-Cogen")),FALSE, TRUE))</f>
        <v/>
      </c>
    </row>
    <row r="6166">
      <c r="A6166" s="129" t="n">
        <v>99999</v>
      </c>
      <c r="B6166" s="130" t="inlineStr">
        <is>
          <t>State-Fuel Level Increment</t>
        </is>
      </c>
      <c r="C6166" s="130" t="inlineStr">
        <is>
          <t>State-Fuel Level Increment</t>
        </is>
      </c>
      <c r="D6166" s="129" t="n">
        <v>99999</v>
      </c>
      <c r="E6166" s="130" t="inlineStr">
        <is>
          <t>KY</t>
        </is>
      </c>
      <c r="F6166" s="130" t="inlineStr">
        <is>
          <t>Electric Utility</t>
        </is>
      </c>
      <c r="G6166" s="130" t="inlineStr">
        <is>
          <t>PV</t>
        </is>
      </c>
      <c r="H6166" s="130" t="inlineStr">
        <is>
          <t>SUN</t>
        </is>
      </c>
      <c r="I6166" s="130" t="inlineStr">
        <is>
          <t>SUN</t>
        </is>
      </c>
      <c r="J6166" s="131" t="n">
        <v>27792.448</v>
      </c>
      <c r="K6166" s="129" t="n">
        <v>2020</v>
      </c>
      <c r="L6166" s="120">
        <f>IF(VLOOKUP(H6166,'Cross-Page Data'!$D$4:$F$48,3,FALSE)="natural gas",VLOOKUP(G6166,'Cross-Page Data'!$I$4:$J$19,2,FALSE),IF(VLOOKUP(H6166,'Cross-Page Data'!$D$4:$F$48,3,FALSE)="solar",IF(G6166="PV","solar PV","solar thermal"),IF(VLOOKUP(H6166,'Cross-Page Data'!$D$4:$F$48,3,FALSE)="wind",VLOOKUP(G6166,'Cross-Page Data'!$I$4:$J$19,2,FALSE),IF(VLOOKUP(H6166,'Cross-Page Data'!$D$4:$F$48,3,FALSE)="hydro",VLOOKUP(G6166,'Cross-Page Data'!$I$4:$J$19,2,FALSE),VLOOKUP(H6166,'Cross-Page Data'!$D$4:$F$48,3,FALSE)))))</f>
        <v/>
      </c>
      <c r="M6166" s="120">
        <f>IF(AND($P$2=FALSE,OR(F6166="Commercial NAICS Cogen",F6166="Industrial NAICS Cogen",F6166="NAICS-22 Cogen")),FALSE,IF(AND($P$3=FALSE,OR(F6166="Commercial NAICS Cogen",F6166="Commercial NAICS Non-Cogen",F6166="Industrial NAICS Cogen", F6166="industrial NAICS non-Cogen")),FALSE, TRUE))</f>
        <v/>
      </c>
    </row>
    <row r="6167">
      <c r="A6167" s="129" t="n">
        <v>99999</v>
      </c>
      <c r="B6167" s="130" t="inlineStr">
        <is>
          <t>State-Fuel Level Increment</t>
        </is>
      </c>
      <c r="C6167" s="130" t="inlineStr">
        <is>
          <t>State-Fuel Level Increment</t>
        </is>
      </c>
      <c r="D6167" s="129" t="n">
        <v>99999</v>
      </c>
      <c r="E6167" s="130" t="inlineStr">
        <is>
          <t>KY</t>
        </is>
      </c>
      <c r="F6167" s="130" t="inlineStr">
        <is>
          <t>NAICS-22 Non-Cogen</t>
        </is>
      </c>
      <c r="G6167" s="130" t="inlineStr">
        <is>
          <t>PV</t>
        </is>
      </c>
      <c r="H6167" s="130" t="inlineStr">
        <is>
          <t>SUN</t>
        </is>
      </c>
      <c r="I6167" s="130" t="inlineStr">
        <is>
          <t>SUN</t>
        </is>
      </c>
      <c r="J6167" s="131" t="n">
        <v>1769.102</v>
      </c>
      <c r="K6167" s="129" t="n">
        <v>2020</v>
      </c>
      <c r="L6167" s="120">
        <f>IF(VLOOKUP(H6167,'Cross-Page Data'!$D$4:$F$48,3,FALSE)="natural gas",VLOOKUP(G6167,'Cross-Page Data'!$I$4:$J$19,2,FALSE),IF(VLOOKUP(H6167,'Cross-Page Data'!$D$4:$F$48,3,FALSE)="solar",IF(G6167="PV","solar PV","solar thermal"),IF(VLOOKUP(H6167,'Cross-Page Data'!$D$4:$F$48,3,FALSE)="wind",VLOOKUP(G6167,'Cross-Page Data'!$I$4:$J$19,2,FALSE),IF(VLOOKUP(H6167,'Cross-Page Data'!$D$4:$F$48,3,FALSE)="hydro",VLOOKUP(G6167,'Cross-Page Data'!$I$4:$J$19,2,FALSE),VLOOKUP(H6167,'Cross-Page Data'!$D$4:$F$48,3,FALSE)))))</f>
        <v/>
      </c>
      <c r="M6167" s="120">
        <f>IF(AND($P$2=FALSE,OR(F6167="Commercial NAICS Cogen",F6167="Industrial NAICS Cogen",F6167="NAICS-22 Cogen")),FALSE,IF(AND($P$3=FALSE,OR(F6167="Commercial NAICS Cogen",F6167="Commercial NAICS Non-Cogen",F6167="Industrial NAICS Cogen", F6167="industrial NAICS non-Cogen")),FALSE, TRUE))</f>
        <v/>
      </c>
    </row>
    <row r="6168">
      <c r="A6168" s="129" t="n">
        <v>99999</v>
      </c>
      <c r="B6168" s="130" t="inlineStr">
        <is>
          <t>State-Fuel Level Increment</t>
        </is>
      </c>
      <c r="C6168" s="130" t="inlineStr">
        <is>
          <t>State-Fuel Level Increment</t>
        </is>
      </c>
      <c r="D6168" s="129" t="n">
        <v>99999</v>
      </c>
      <c r="E6168" s="130" t="inlineStr">
        <is>
          <t>LA</t>
        </is>
      </c>
      <c r="F6168" s="130" t="inlineStr">
        <is>
          <t>Electric Utility</t>
        </is>
      </c>
      <c r="G6168" s="130" t="inlineStr">
        <is>
          <t>PV</t>
        </is>
      </c>
      <c r="H6168" s="130" t="inlineStr">
        <is>
          <t>SUN</t>
        </is>
      </c>
      <c r="I6168" s="130" t="inlineStr">
        <is>
          <t>SUN</t>
        </is>
      </c>
      <c r="J6168" s="131" t="n">
        <v>53551.674</v>
      </c>
      <c r="K6168" s="129" t="n">
        <v>2020</v>
      </c>
      <c r="L6168" s="120">
        <f>IF(VLOOKUP(H6168,'Cross-Page Data'!$D$4:$F$48,3,FALSE)="natural gas",VLOOKUP(G6168,'Cross-Page Data'!$I$4:$J$19,2,FALSE),IF(VLOOKUP(H6168,'Cross-Page Data'!$D$4:$F$48,3,FALSE)="solar",IF(G6168="PV","solar PV","solar thermal"),IF(VLOOKUP(H6168,'Cross-Page Data'!$D$4:$F$48,3,FALSE)="wind",VLOOKUP(G6168,'Cross-Page Data'!$I$4:$J$19,2,FALSE),IF(VLOOKUP(H6168,'Cross-Page Data'!$D$4:$F$48,3,FALSE)="hydro",VLOOKUP(G6168,'Cross-Page Data'!$I$4:$J$19,2,FALSE),VLOOKUP(H6168,'Cross-Page Data'!$D$4:$F$48,3,FALSE)))))</f>
        <v/>
      </c>
      <c r="M6168" s="120">
        <f>IF(AND($P$2=FALSE,OR(F6168="Commercial NAICS Cogen",F6168="Industrial NAICS Cogen",F6168="NAICS-22 Cogen")),FALSE,IF(AND($P$3=FALSE,OR(F6168="Commercial NAICS Cogen",F6168="Commercial NAICS Non-Cogen",F6168="Industrial NAICS Cogen", F6168="industrial NAICS non-Cogen")),FALSE, TRUE))</f>
        <v/>
      </c>
    </row>
    <row r="6169">
      <c r="A6169" s="129" t="n">
        <v>99999</v>
      </c>
      <c r="B6169" s="130" t="inlineStr">
        <is>
          <t>State-Fuel Level Increment</t>
        </is>
      </c>
      <c r="C6169" s="130" t="inlineStr">
        <is>
          <t>State-Fuel Level Increment</t>
        </is>
      </c>
      <c r="D6169" s="129" t="n">
        <v>99999</v>
      </c>
      <c r="E6169" s="130" t="inlineStr">
        <is>
          <t>MA</t>
        </is>
      </c>
      <c r="F6169" s="130" t="inlineStr">
        <is>
          <t>Electric Utility</t>
        </is>
      </c>
      <c r="G6169" s="130" t="inlineStr">
        <is>
          <t>PV</t>
        </is>
      </c>
      <c r="H6169" s="130" t="inlineStr">
        <is>
          <t>SUN</t>
        </is>
      </c>
      <c r="I6169" s="130" t="inlineStr">
        <is>
          <t>SUN</t>
        </is>
      </c>
      <c r="J6169" s="131" t="n">
        <v>93934.666</v>
      </c>
      <c r="K6169" s="129" t="n">
        <v>2020</v>
      </c>
      <c r="L6169" s="120">
        <f>IF(VLOOKUP(H6169,'Cross-Page Data'!$D$4:$F$48,3,FALSE)="natural gas",VLOOKUP(G6169,'Cross-Page Data'!$I$4:$J$19,2,FALSE),IF(VLOOKUP(H6169,'Cross-Page Data'!$D$4:$F$48,3,FALSE)="solar",IF(G6169="PV","solar PV","solar thermal"),IF(VLOOKUP(H6169,'Cross-Page Data'!$D$4:$F$48,3,FALSE)="wind",VLOOKUP(G6169,'Cross-Page Data'!$I$4:$J$19,2,FALSE),IF(VLOOKUP(H6169,'Cross-Page Data'!$D$4:$F$48,3,FALSE)="hydro",VLOOKUP(G6169,'Cross-Page Data'!$I$4:$J$19,2,FALSE),VLOOKUP(H6169,'Cross-Page Data'!$D$4:$F$48,3,FALSE)))))</f>
        <v/>
      </c>
      <c r="M6169" s="120">
        <f>IF(AND($P$2=FALSE,OR(F6169="Commercial NAICS Cogen",F6169="Industrial NAICS Cogen",F6169="NAICS-22 Cogen")),FALSE,IF(AND($P$3=FALSE,OR(F6169="Commercial NAICS Cogen",F6169="Commercial NAICS Non-Cogen",F6169="Industrial NAICS Cogen", F6169="industrial NAICS non-Cogen")),FALSE, TRUE))</f>
        <v/>
      </c>
    </row>
    <row r="6170">
      <c r="A6170" s="129" t="n">
        <v>99999</v>
      </c>
      <c r="B6170" s="130" t="inlineStr">
        <is>
          <t>State-Fuel Level Increment</t>
        </is>
      </c>
      <c r="C6170" s="130" t="inlineStr">
        <is>
          <t>State-Fuel Level Increment</t>
        </is>
      </c>
      <c r="D6170" s="129" t="n">
        <v>99999</v>
      </c>
      <c r="E6170" s="130" t="inlineStr">
        <is>
          <t>MA</t>
        </is>
      </c>
      <c r="F6170" s="130" t="inlineStr">
        <is>
          <t>NAICS-22 Non-Cogen</t>
        </is>
      </c>
      <c r="G6170" s="130" t="inlineStr">
        <is>
          <t>PV</t>
        </is>
      </c>
      <c r="H6170" s="130" t="inlineStr">
        <is>
          <t>SUN</t>
        </is>
      </c>
      <c r="I6170" s="130" t="inlineStr">
        <is>
          <t>SUN</t>
        </is>
      </c>
      <c r="J6170" s="131" t="n">
        <v>1434667.4</v>
      </c>
      <c r="K6170" s="129" t="n">
        <v>2020</v>
      </c>
      <c r="L6170" s="120">
        <f>IF(VLOOKUP(H6170,'Cross-Page Data'!$D$4:$F$48,3,FALSE)="natural gas",VLOOKUP(G6170,'Cross-Page Data'!$I$4:$J$19,2,FALSE),IF(VLOOKUP(H6170,'Cross-Page Data'!$D$4:$F$48,3,FALSE)="solar",IF(G6170="PV","solar PV","solar thermal"),IF(VLOOKUP(H6170,'Cross-Page Data'!$D$4:$F$48,3,FALSE)="wind",VLOOKUP(G6170,'Cross-Page Data'!$I$4:$J$19,2,FALSE),IF(VLOOKUP(H6170,'Cross-Page Data'!$D$4:$F$48,3,FALSE)="hydro",VLOOKUP(G6170,'Cross-Page Data'!$I$4:$J$19,2,FALSE),VLOOKUP(H6170,'Cross-Page Data'!$D$4:$F$48,3,FALSE)))))</f>
        <v/>
      </c>
      <c r="M6170" s="120">
        <f>IF(AND($P$2=FALSE,OR(F6170="Commercial NAICS Cogen",F6170="Industrial NAICS Cogen",F6170="NAICS-22 Cogen")),FALSE,IF(AND($P$3=FALSE,OR(F6170="Commercial NAICS Cogen",F6170="Commercial NAICS Non-Cogen",F6170="Industrial NAICS Cogen", F6170="industrial NAICS non-Cogen")),FALSE, TRUE))</f>
        <v/>
      </c>
    </row>
    <row r="6171">
      <c r="A6171" s="129" t="n">
        <v>99999</v>
      </c>
      <c r="B6171" s="130" t="inlineStr">
        <is>
          <t>State-Fuel Level Increment</t>
        </is>
      </c>
      <c r="C6171" s="130" t="inlineStr">
        <is>
          <t>State-Fuel Level Increment</t>
        </is>
      </c>
      <c r="D6171" s="129" t="n">
        <v>99999</v>
      </c>
      <c r="E6171" s="130" t="inlineStr">
        <is>
          <t>MA</t>
        </is>
      </c>
      <c r="F6171" s="130" t="inlineStr">
        <is>
          <t>Commercial NAICS Non-Cogen</t>
        </is>
      </c>
      <c r="G6171" s="130" t="inlineStr">
        <is>
          <t>PV</t>
        </is>
      </c>
      <c r="H6171" s="130" t="inlineStr">
        <is>
          <t>SUN</t>
        </is>
      </c>
      <c r="I6171" s="130" t="inlineStr">
        <is>
          <t>SUN</t>
        </is>
      </c>
      <c r="J6171" s="131" t="n">
        <v>5646.837</v>
      </c>
      <c r="K6171" s="129" t="n">
        <v>2020</v>
      </c>
      <c r="L6171" s="120">
        <f>IF(VLOOKUP(H6171,'Cross-Page Data'!$D$4:$F$48,3,FALSE)="natural gas",VLOOKUP(G6171,'Cross-Page Data'!$I$4:$J$19,2,FALSE),IF(VLOOKUP(H6171,'Cross-Page Data'!$D$4:$F$48,3,FALSE)="solar",IF(G6171="PV","solar PV","solar thermal"),IF(VLOOKUP(H6171,'Cross-Page Data'!$D$4:$F$48,3,FALSE)="wind",VLOOKUP(G6171,'Cross-Page Data'!$I$4:$J$19,2,FALSE),IF(VLOOKUP(H6171,'Cross-Page Data'!$D$4:$F$48,3,FALSE)="hydro",VLOOKUP(G6171,'Cross-Page Data'!$I$4:$J$19,2,FALSE),VLOOKUP(H6171,'Cross-Page Data'!$D$4:$F$48,3,FALSE)))))</f>
        <v/>
      </c>
      <c r="M6171" s="120">
        <f>IF(AND($P$2=FALSE,OR(F6171="Commercial NAICS Cogen",F6171="Industrial NAICS Cogen",F6171="NAICS-22 Cogen")),FALSE,IF(AND($P$3=FALSE,OR(F6171="Commercial NAICS Cogen",F6171="Commercial NAICS Non-Cogen",F6171="Industrial NAICS Cogen", F6171="industrial NAICS non-Cogen")),FALSE, TRUE))</f>
        <v/>
      </c>
    </row>
    <row r="6172">
      <c r="A6172" s="129" t="n">
        <v>99999</v>
      </c>
      <c r="B6172" s="130" t="inlineStr">
        <is>
          <t>State-Fuel Level Increment</t>
        </is>
      </c>
      <c r="C6172" s="130" t="inlineStr">
        <is>
          <t>State-Fuel Level Increment</t>
        </is>
      </c>
      <c r="D6172" s="129" t="n">
        <v>99999</v>
      </c>
      <c r="E6172" s="130" t="inlineStr">
        <is>
          <t>MA</t>
        </is>
      </c>
      <c r="F6172" s="130" t="inlineStr">
        <is>
          <t>Industrial NAICS Non-Cogen</t>
        </is>
      </c>
      <c r="G6172" s="130" t="inlineStr">
        <is>
          <t>PV</t>
        </is>
      </c>
      <c r="H6172" s="130" t="inlineStr">
        <is>
          <t>SUN</t>
        </is>
      </c>
      <c r="I6172" s="130" t="inlineStr">
        <is>
          <t>SUN</t>
        </is>
      </c>
      <c r="J6172" s="131" t="n">
        <v>2535.419</v>
      </c>
      <c r="K6172" s="129" t="n">
        <v>2020</v>
      </c>
      <c r="L6172" s="120">
        <f>IF(VLOOKUP(H6172,'Cross-Page Data'!$D$4:$F$48,3,FALSE)="natural gas",VLOOKUP(G6172,'Cross-Page Data'!$I$4:$J$19,2,FALSE),IF(VLOOKUP(H6172,'Cross-Page Data'!$D$4:$F$48,3,FALSE)="solar",IF(G6172="PV","solar PV","solar thermal"),IF(VLOOKUP(H6172,'Cross-Page Data'!$D$4:$F$48,3,FALSE)="wind",VLOOKUP(G6172,'Cross-Page Data'!$I$4:$J$19,2,FALSE),IF(VLOOKUP(H6172,'Cross-Page Data'!$D$4:$F$48,3,FALSE)="hydro",VLOOKUP(G6172,'Cross-Page Data'!$I$4:$J$19,2,FALSE),VLOOKUP(H6172,'Cross-Page Data'!$D$4:$F$48,3,FALSE)))))</f>
        <v/>
      </c>
      <c r="M6172" s="120">
        <f>IF(AND($P$2=FALSE,OR(F6172="Commercial NAICS Cogen",F6172="Industrial NAICS Cogen",F6172="NAICS-22 Cogen")),FALSE,IF(AND($P$3=FALSE,OR(F6172="Commercial NAICS Cogen",F6172="Commercial NAICS Non-Cogen",F6172="Industrial NAICS Cogen", F6172="industrial NAICS non-Cogen")),FALSE, TRUE))</f>
        <v/>
      </c>
    </row>
    <row r="6173">
      <c r="A6173" s="129" t="n">
        <v>99999</v>
      </c>
      <c r="B6173" s="130" t="inlineStr">
        <is>
          <t>State-Fuel Level Increment</t>
        </is>
      </c>
      <c r="C6173" s="130" t="inlineStr">
        <is>
          <t>State-Fuel Level Increment</t>
        </is>
      </c>
      <c r="D6173" s="129" t="n">
        <v>99999</v>
      </c>
      <c r="E6173" s="130" t="inlineStr">
        <is>
          <t>MD</t>
        </is>
      </c>
      <c r="F6173" s="130" t="inlineStr">
        <is>
          <t>Electric Utility</t>
        </is>
      </c>
      <c r="G6173" s="130" t="inlineStr">
        <is>
          <t>PV</t>
        </is>
      </c>
      <c r="H6173" s="130" t="inlineStr">
        <is>
          <t>SUN</t>
        </is>
      </c>
      <c r="I6173" s="130" t="inlineStr">
        <is>
          <t>SUN</t>
        </is>
      </c>
      <c r="J6173" s="131" t="n">
        <v>9340.115</v>
      </c>
      <c r="K6173" s="129" t="n">
        <v>2020</v>
      </c>
      <c r="L6173" s="120">
        <f>IF(VLOOKUP(H6173,'Cross-Page Data'!$D$4:$F$48,3,FALSE)="natural gas",VLOOKUP(G6173,'Cross-Page Data'!$I$4:$J$19,2,FALSE),IF(VLOOKUP(H6173,'Cross-Page Data'!$D$4:$F$48,3,FALSE)="solar",IF(G6173="PV","solar PV","solar thermal"),IF(VLOOKUP(H6173,'Cross-Page Data'!$D$4:$F$48,3,FALSE)="wind",VLOOKUP(G6173,'Cross-Page Data'!$I$4:$J$19,2,FALSE),IF(VLOOKUP(H6173,'Cross-Page Data'!$D$4:$F$48,3,FALSE)="hydro",VLOOKUP(G6173,'Cross-Page Data'!$I$4:$J$19,2,FALSE),VLOOKUP(H6173,'Cross-Page Data'!$D$4:$F$48,3,FALSE)))))</f>
        <v/>
      </c>
      <c r="M6173" s="120">
        <f>IF(AND($P$2=FALSE,OR(F6173="Commercial NAICS Cogen",F6173="Industrial NAICS Cogen",F6173="NAICS-22 Cogen")),FALSE,IF(AND($P$3=FALSE,OR(F6173="Commercial NAICS Cogen",F6173="Commercial NAICS Non-Cogen",F6173="Industrial NAICS Cogen", F6173="industrial NAICS non-Cogen")),FALSE, TRUE))</f>
        <v/>
      </c>
    </row>
    <row r="6174">
      <c r="A6174" s="129" t="n">
        <v>99999</v>
      </c>
      <c r="B6174" s="130" t="inlineStr">
        <is>
          <t>State-Fuel Level Increment</t>
        </is>
      </c>
      <c r="C6174" s="130" t="inlineStr">
        <is>
          <t>State-Fuel Level Increment</t>
        </is>
      </c>
      <c r="D6174" s="129" t="n">
        <v>99999</v>
      </c>
      <c r="E6174" s="130" t="inlineStr">
        <is>
          <t>MD</t>
        </is>
      </c>
      <c r="F6174" s="130" t="inlineStr">
        <is>
          <t>NAICS-22 Non-Cogen</t>
        </is>
      </c>
      <c r="G6174" s="130" t="inlineStr">
        <is>
          <t>PV</t>
        </is>
      </c>
      <c r="H6174" s="130" t="inlineStr">
        <is>
          <t>SUN</t>
        </is>
      </c>
      <c r="I6174" s="130" t="inlineStr">
        <is>
          <t>SUN</t>
        </is>
      </c>
      <c r="J6174" s="131" t="n">
        <v>354615.83</v>
      </c>
      <c r="K6174" s="129" t="n">
        <v>2020</v>
      </c>
      <c r="L6174" s="120">
        <f>IF(VLOOKUP(H6174,'Cross-Page Data'!$D$4:$F$48,3,FALSE)="natural gas",VLOOKUP(G6174,'Cross-Page Data'!$I$4:$J$19,2,FALSE),IF(VLOOKUP(H6174,'Cross-Page Data'!$D$4:$F$48,3,FALSE)="solar",IF(G6174="PV","solar PV","solar thermal"),IF(VLOOKUP(H6174,'Cross-Page Data'!$D$4:$F$48,3,FALSE)="wind",VLOOKUP(G6174,'Cross-Page Data'!$I$4:$J$19,2,FALSE),IF(VLOOKUP(H6174,'Cross-Page Data'!$D$4:$F$48,3,FALSE)="hydro",VLOOKUP(G6174,'Cross-Page Data'!$I$4:$J$19,2,FALSE),VLOOKUP(H6174,'Cross-Page Data'!$D$4:$F$48,3,FALSE)))))</f>
        <v/>
      </c>
      <c r="M6174" s="120">
        <f>IF(AND($P$2=FALSE,OR(F6174="Commercial NAICS Cogen",F6174="Industrial NAICS Cogen",F6174="NAICS-22 Cogen")),FALSE,IF(AND($P$3=FALSE,OR(F6174="Commercial NAICS Cogen",F6174="Commercial NAICS Non-Cogen",F6174="Industrial NAICS Cogen", F6174="industrial NAICS non-Cogen")),FALSE, TRUE))</f>
        <v/>
      </c>
    </row>
    <row r="6175">
      <c r="A6175" s="129" t="n">
        <v>99999</v>
      </c>
      <c r="B6175" s="130" t="inlineStr">
        <is>
          <t>State-Fuel Level Increment</t>
        </is>
      </c>
      <c r="C6175" s="130" t="inlineStr">
        <is>
          <t>State-Fuel Level Increment</t>
        </is>
      </c>
      <c r="D6175" s="129" t="n">
        <v>99999</v>
      </c>
      <c r="E6175" s="130" t="inlineStr">
        <is>
          <t>MD</t>
        </is>
      </c>
      <c r="F6175" s="130" t="inlineStr">
        <is>
          <t>Commercial NAICS Non-Cogen</t>
        </is>
      </c>
      <c r="G6175" s="130" t="inlineStr">
        <is>
          <t>PV</t>
        </is>
      </c>
      <c r="H6175" s="130" t="inlineStr">
        <is>
          <t>SUN</t>
        </is>
      </c>
      <c r="I6175" s="130" t="inlineStr">
        <is>
          <t>SUN</t>
        </is>
      </c>
      <c r="J6175" s="131" t="n">
        <v>16796.713</v>
      </c>
      <c r="K6175" s="129" t="n">
        <v>2020</v>
      </c>
      <c r="L6175" s="120">
        <f>IF(VLOOKUP(H6175,'Cross-Page Data'!$D$4:$F$48,3,FALSE)="natural gas",VLOOKUP(G6175,'Cross-Page Data'!$I$4:$J$19,2,FALSE),IF(VLOOKUP(H6175,'Cross-Page Data'!$D$4:$F$48,3,FALSE)="solar",IF(G6175="PV","solar PV","solar thermal"),IF(VLOOKUP(H6175,'Cross-Page Data'!$D$4:$F$48,3,FALSE)="wind",VLOOKUP(G6175,'Cross-Page Data'!$I$4:$J$19,2,FALSE),IF(VLOOKUP(H6175,'Cross-Page Data'!$D$4:$F$48,3,FALSE)="hydro",VLOOKUP(G6175,'Cross-Page Data'!$I$4:$J$19,2,FALSE),VLOOKUP(H6175,'Cross-Page Data'!$D$4:$F$48,3,FALSE)))))</f>
        <v/>
      </c>
      <c r="M6175" s="120">
        <f>IF(AND($P$2=FALSE,OR(F6175="Commercial NAICS Cogen",F6175="Industrial NAICS Cogen",F6175="NAICS-22 Cogen")),FALSE,IF(AND($P$3=FALSE,OR(F6175="Commercial NAICS Cogen",F6175="Commercial NAICS Non-Cogen",F6175="Industrial NAICS Cogen", F6175="industrial NAICS non-Cogen")),FALSE, TRUE))</f>
        <v/>
      </c>
    </row>
    <row r="6176">
      <c r="A6176" s="129" t="n">
        <v>99999</v>
      </c>
      <c r="B6176" s="130" t="inlineStr">
        <is>
          <t>State-Fuel Level Increment</t>
        </is>
      </c>
      <c r="C6176" s="130" t="inlineStr">
        <is>
          <t>State-Fuel Level Increment</t>
        </is>
      </c>
      <c r="D6176" s="129" t="n">
        <v>99999</v>
      </c>
      <c r="E6176" s="130" t="inlineStr">
        <is>
          <t>ME</t>
        </is>
      </c>
      <c r="F6176" s="130" t="inlineStr">
        <is>
          <t>NAICS-22 Non-Cogen</t>
        </is>
      </c>
      <c r="G6176" s="130" t="inlineStr">
        <is>
          <t>PV</t>
        </is>
      </c>
      <c r="H6176" s="130" t="inlineStr">
        <is>
          <t>SUN</t>
        </is>
      </c>
      <c r="I6176" s="130" t="inlineStr">
        <is>
          <t>SUN</t>
        </is>
      </c>
      <c r="J6176" s="131" t="n">
        <v>30151.601</v>
      </c>
      <c r="K6176" s="129" t="n">
        <v>2020</v>
      </c>
      <c r="L6176" s="120">
        <f>IF(VLOOKUP(H6176,'Cross-Page Data'!$D$4:$F$48,3,FALSE)="natural gas",VLOOKUP(G6176,'Cross-Page Data'!$I$4:$J$19,2,FALSE),IF(VLOOKUP(H6176,'Cross-Page Data'!$D$4:$F$48,3,FALSE)="solar",IF(G6176="PV","solar PV","solar thermal"),IF(VLOOKUP(H6176,'Cross-Page Data'!$D$4:$F$48,3,FALSE)="wind",VLOOKUP(G6176,'Cross-Page Data'!$I$4:$J$19,2,FALSE),IF(VLOOKUP(H6176,'Cross-Page Data'!$D$4:$F$48,3,FALSE)="hydro",VLOOKUP(G6176,'Cross-Page Data'!$I$4:$J$19,2,FALSE),VLOOKUP(H6176,'Cross-Page Data'!$D$4:$F$48,3,FALSE)))))</f>
        <v/>
      </c>
      <c r="M6176" s="120">
        <f>IF(AND($P$2=FALSE,OR(F6176="Commercial NAICS Cogen",F6176="Industrial NAICS Cogen",F6176="NAICS-22 Cogen")),FALSE,IF(AND($P$3=FALSE,OR(F6176="Commercial NAICS Cogen",F6176="Commercial NAICS Non-Cogen",F6176="Industrial NAICS Cogen", F6176="industrial NAICS non-Cogen")),FALSE, TRUE))</f>
        <v/>
      </c>
    </row>
    <row r="6177">
      <c r="A6177" s="129" t="n">
        <v>99999</v>
      </c>
      <c r="B6177" s="130" t="inlineStr">
        <is>
          <t>State-Fuel Level Increment</t>
        </is>
      </c>
      <c r="C6177" s="130" t="inlineStr">
        <is>
          <t>State-Fuel Level Increment</t>
        </is>
      </c>
      <c r="D6177" s="129" t="n">
        <v>99999</v>
      </c>
      <c r="E6177" s="130" t="inlineStr">
        <is>
          <t>MI</t>
        </is>
      </c>
      <c r="F6177" s="130" t="inlineStr">
        <is>
          <t>Electric Utility</t>
        </is>
      </c>
      <c r="G6177" s="130" t="inlineStr">
        <is>
          <t>PV</t>
        </is>
      </c>
      <c r="H6177" s="130" t="inlineStr">
        <is>
          <t>SUN</t>
        </is>
      </c>
      <c r="I6177" s="130" t="inlineStr">
        <is>
          <t>SUN</t>
        </is>
      </c>
      <c r="J6177" s="131" t="n">
        <v>40634.275</v>
      </c>
      <c r="K6177" s="129" t="n">
        <v>2020</v>
      </c>
      <c r="L6177" s="120">
        <f>IF(VLOOKUP(H6177,'Cross-Page Data'!$D$4:$F$48,3,FALSE)="natural gas",VLOOKUP(G6177,'Cross-Page Data'!$I$4:$J$19,2,FALSE),IF(VLOOKUP(H6177,'Cross-Page Data'!$D$4:$F$48,3,FALSE)="solar",IF(G6177="PV","solar PV","solar thermal"),IF(VLOOKUP(H6177,'Cross-Page Data'!$D$4:$F$48,3,FALSE)="wind",VLOOKUP(G6177,'Cross-Page Data'!$I$4:$J$19,2,FALSE),IF(VLOOKUP(H6177,'Cross-Page Data'!$D$4:$F$48,3,FALSE)="hydro",VLOOKUP(G6177,'Cross-Page Data'!$I$4:$J$19,2,FALSE),VLOOKUP(H6177,'Cross-Page Data'!$D$4:$F$48,3,FALSE)))))</f>
        <v/>
      </c>
      <c r="M6177" s="120">
        <f>IF(AND($P$2=FALSE,OR(F6177="Commercial NAICS Cogen",F6177="Industrial NAICS Cogen",F6177="NAICS-22 Cogen")),FALSE,IF(AND($P$3=FALSE,OR(F6177="Commercial NAICS Cogen",F6177="Commercial NAICS Non-Cogen",F6177="Industrial NAICS Cogen", F6177="industrial NAICS non-Cogen")),FALSE, TRUE))</f>
        <v/>
      </c>
    </row>
    <row r="6178">
      <c r="A6178" s="129" t="n">
        <v>99999</v>
      </c>
      <c r="B6178" s="130" t="inlineStr">
        <is>
          <t>State-Fuel Level Increment</t>
        </is>
      </c>
      <c r="C6178" s="130" t="inlineStr">
        <is>
          <t>State-Fuel Level Increment</t>
        </is>
      </c>
      <c r="D6178" s="129" t="n">
        <v>99999</v>
      </c>
      <c r="E6178" s="130" t="inlineStr">
        <is>
          <t>MI</t>
        </is>
      </c>
      <c r="F6178" s="130" t="inlineStr">
        <is>
          <t>NAICS-22 Non-Cogen</t>
        </is>
      </c>
      <c r="G6178" s="130" t="inlineStr">
        <is>
          <t>PV</t>
        </is>
      </c>
      <c r="H6178" s="130" t="inlineStr">
        <is>
          <t>SUN</t>
        </is>
      </c>
      <c r="I6178" s="130" t="inlineStr">
        <is>
          <t>SUN</t>
        </is>
      </c>
      <c r="J6178" s="131" t="n">
        <v>72567.107</v>
      </c>
      <c r="K6178" s="129" t="n">
        <v>2020</v>
      </c>
      <c r="L6178" s="120">
        <f>IF(VLOOKUP(H6178,'Cross-Page Data'!$D$4:$F$48,3,FALSE)="natural gas",VLOOKUP(G6178,'Cross-Page Data'!$I$4:$J$19,2,FALSE),IF(VLOOKUP(H6178,'Cross-Page Data'!$D$4:$F$48,3,FALSE)="solar",IF(G6178="PV","solar PV","solar thermal"),IF(VLOOKUP(H6178,'Cross-Page Data'!$D$4:$F$48,3,FALSE)="wind",VLOOKUP(G6178,'Cross-Page Data'!$I$4:$J$19,2,FALSE),IF(VLOOKUP(H6178,'Cross-Page Data'!$D$4:$F$48,3,FALSE)="hydro",VLOOKUP(G6178,'Cross-Page Data'!$I$4:$J$19,2,FALSE),VLOOKUP(H6178,'Cross-Page Data'!$D$4:$F$48,3,FALSE)))))</f>
        <v/>
      </c>
      <c r="M6178" s="120">
        <f>IF(AND($P$2=FALSE,OR(F6178="Commercial NAICS Cogen",F6178="Industrial NAICS Cogen",F6178="NAICS-22 Cogen")),FALSE,IF(AND($P$3=FALSE,OR(F6178="Commercial NAICS Cogen",F6178="Commercial NAICS Non-Cogen",F6178="Industrial NAICS Cogen", F6178="industrial NAICS non-Cogen")),FALSE, TRUE))</f>
        <v/>
      </c>
    </row>
    <row r="6179">
      <c r="A6179" s="129" t="n">
        <v>99999</v>
      </c>
      <c r="B6179" s="130" t="inlineStr">
        <is>
          <t>State-Fuel Level Increment</t>
        </is>
      </c>
      <c r="C6179" s="130" t="inlineStr">
        <is>
          <t>State-Fuel Level Increment</t>
        </is>
      </c>
      <c r="D6179" s="129" t="n">
        <v>99999</v>
      </c>
      <c r="E6179" s="130" t="inlineStr">
        <is>
          <t>MI</t>
        </is>
      </c>
      <c r="F6179" s="130" t="inlineStr">
        <is>
          <t>Commercial NAICS Non-Cogen</t>
        </is>
      </c>
      <c r="G6179" s="130" t="inlineStr">
        <is>
          <t>PV</t>
        </is>
      </c>
      <c r="H6179" s="130" t="inlineStr">
        <is>
          <t>SUN</t>
        </is>
      </c>
      <c r="I6179" s="130" t="inlineStr">
        <is>
          <t>SUN</t>
        </is>
      </c>
      <c r="J6179" s="131" t="n">
        <v>1418.553</v>
      </c>
      <c r="K6179" s="129" t="n">
        <v>2020</v>
      </c>
      <c r="L6179" s="120">
        <f>IF(VLOOKUP(H6179,'Cross-Page Data'!$D$4:$F$48,3,FALSE)="natural gas",VLOOKUP(G6179,'Cross-Page Data'!$I$4:$J$19,2,FALSE),IF(VLOOKUP(H6179,'Cross-Page Data'!$D$4:$F$48,3,FALSE)="solar",IF(G6179="PV","solar PV","solar thermal"),IF(VLOOKUP(H6179,'Cross-Page Data'!$D$4:$F$48,3,FALSE)="wind",VLOOKUP(G6179,'Cross-Page Data'!$I$4:$J$19,2,FALSE),IF(VLOOKUP(H6179,'Cross-Page Data'!$D$4:$F$48,3,FALSE)="hydro",VLOOKUP(G6179,'Cross-Page Data'!$I$4:$J$19,2,FALSE),VLOOKUP(H6179,'Cross-Page Data'!$D$4:$F$48,3,FALSE)))))</f>
        <v/>
      </c>
      <c r="M6179" s="120">
        <f>IF(AND($P$2=FALSE,OR(F6179="Commercial NAICS Cogen",F6179="Industrial NAICS Cogen",F6179="NAICS-22 Cogen")),FALSE,IF(AND($P$3=FALSE,OR(F6179="Commercial NAICS Cogen",F6179="Commercial NAICS Non-Cogen",F6179="Industrial NAICS Cogen", F6179="industrial NAICS non-Cogen")),FALSE, TRUE))</f>
        <v/>
      </c>
    </row>
    <row r="6180">
      <c r="A6180" s="129" t="n">
        <v>99999</v>
      </c>
      <c r="B6180" s="130" t="inlineStr">
        <is>
          <t>State-Fuel Level Increment</t>
        </is>
      </c>
      <c r="C6180" s="130" t="inlineStr">
        <is>
          <t>State-Fuel Level Increment</t>
        </is>
      </c>
      <c r="D6180" s="129" t="n">
        <v>99999</v>
      </c>
      <c r="E6180" s="130" t="inlineStr">
        <is>
          <t>MN</t>
        </is>
      </c>
      <c r="F6180" s="130" t="inlineStr">
        <is>
          <t>Electric Utility</t>
        </is>
      </c>
      <c r="G6180" s="130" t="inlineStr">
        <is>
          <t>PV</t>
        </is>
      </c>
      <c r="H6180" s="130" t="inlineStr">
        <is>
          <t>SUN</t>
        </is>
      </c>
      <c r="I6180" s="130" t="inlineStr">
        <is>
          <t>SUN</t>
        </is>
      </c>
      <c r="J6180" s="131" t="n">
        <v>3192.846</v>
      </c>
      <c r="K6180" s="129" t="n">
        <v>2020</v>
      </c>
      <c r="L6180" s="120">
        <f>IF(VLOOKUP(H6180,'Cross-Page Data'!$D$4:$F$48,3,FALSE)="natural gas",VLOOKUP(G6180,'Cross-Page Data'!$I$4:$J$19,2,FALSE),IF(VLOOKUP(H6180,'Cross-Page Data'!$D$4:$F$48,3,FALSE)="solar",IF(G6180="PV","solar PV","solar thermal"),IF(VLOOKUP(H6180,'Cross-Page Data'!$D$4:$F$48,3,FALSE)="wind",VLOOKUP(G6180,'Cross-Page Data'!$I$4:$J$19,2,FALSE),IF(VLOOKUP(H6180,'Cross-Page Data'!$D$4:$F$48,3,FALSE)="hydro",VLOOKUP(G6180,'Cross-Page Data'!$I$4:$J$19,2,FALSE),VLOOKUP(H6180,'Cross-Page Data'!$D$4:$F$48,3,FALSE)))))</f>
        <v/>
      </c>
      <c r="M6180" s="120">
        <f>IF(AND($P$2=FALSE,OR(F6180="Commercial NAICS Cogen",F6180="Industrial NAICS Cogen",F6180="NAICS-22 Cogen")),FALSE,IF(AND($P$3=FALSE,OR(F6180="Commercial NAICS Cogen",F6180="Commercial NAICS Non-Cogen",F6180="Industrial NAICS Cogen", F6180="industrial NAICS non-Cogen")),FALSE, TRUE))</f>
        <v/>
      </c>
    </row>
    <row r="6181">
      <c r="A6181" s="129" t="n">
        <v>99999</v>
      </c>
      <c r="B6181" s="130" t="inlineStr">
        <is>
          <t>State-Fuel Level Increment</t>
        </is>
      </c>
      <c r="C6181" s="130" t="inlineStr">
        <is>
          <t>State-Fuel Level Increment</t>
        </is>
      </c>
      <c r="D6181" s="129" t="n">
        <v>99999</v>
      </c>
      <c r="E6181" s="130" t="inlineStr">
        <is>
          <t>MN</t>
        </is>
      </c>
      <c r="F6181" s="130" t="inlineStr">
        <is>
          <t>NAICS-22 Non-Cogen</t>
        </is>
      </c>
      <c r="G6181" s="130" t="inlineStr">
        <is>
          <t>PV</t>
        </is>
      </c>
      <c r="H6181" s="130" t="inlineStr">
        <is>
          <t>SUN</t>
        </is>
      </c>
      <c r="I6181" s="130" t="inlineStr">
        <is>
          <t>SUN</t>
        </is>
      </c>
      <c r="J6181" s="131" t="n">
        <v>1404486.1</v>
      </c>
      <c r="K6181" s="129" t="n">
        <v>2020</v>
      </c>
      <c r="L6181" s="120">
        <f>IF(VLOOKUP(H6181,'Cross-Page Data'!$D$4:$F$48,3,FALSE)="natural gas",VLOOKUP(G6181,'Cross-Page Data'!$I$4:$J$19,2,FALSE),IF(VLOOKUP(H6181,'Cross-Page Data'!$D$4:$F$48,3,FALSE)="solar",IF(G6181="PV","solar PV","solar thermal"),IF(VLOOKUP(H6181,'Cross-Page Data'!$D$4:$F$48,3,FALSE)="wind",VLOOKUP(G6181,'Cross-Page Data'!$I$4:$J$19,2,FALSE),IF(VLOOKUP(H6181,'Cross-Page Data'!$D$4:$F$48,3,FALSE)="hydro",VLOOKUP(G6181,'Cross-Page Data'!$I$4:$J$19,2,FALSE),VLOOKUP(H6181,'Cross-Page Data'!$D$4:$F$48,3,FALSE)))))</f>
        <v/>
      </c>
      <c r="M6181" s="120">
        <f>IF(AND($P$2=FALSE,OR(F6181="Commercial NAICS Cogen",F6181="Industrial NAICS Cogen",F6181="NAICS-22 Cogen")),FALSE,IF(AND($P$3=FALSE,OR(F6181="Commercial NAICS Cogen",F6181="Commercial NAICS Non-Cogen",F6181="Industrial NAICS Cogen", F6181="industrial NAICS non-Cogen")),FALSE, TRUE))</f>
        <v/>
      </c>
    </row>
    <row r="6182">
      <c r="A6182" s="129" t="n">
        <v>99999</v>
      </c>
      <c r="B6182" s="130" t="inlineStr">
        <is>
          <t>State-Fuel Level Increment</t>
        </is>
      </c>
      <c r="C6182" s="130" t="inlineStr">
        <is>
          <t>State-Fuel Level Increment</t>
        </is>
      </c>
      <c r="D6182" s="129" t="n">
        <v>99999</v>
      </c>
      <c r="E6182" s="130" t="inlineStr">
        <is>
          <t>MO</t>
        </is>
      </c>
      <c r="F6182" s="130" t="inlineStr">
        <is>
          <t>Electric Utility</t>
        </is>
      </c>
      <c r="G6182" s="130" t="inlineStr">
        <is>
          <t>PV</t>
        </is>
      </c>
      <c r="H6182" s="130" t="inlineStr">
        <is>
          <t>SUN</t>
        </is>
      </c>
      <c r="I6182" s="130" t="inlineStr">
        <is>
          <t>SUN</t>
        </is>
      </c>
      <c r="J6182" s="131" t="n">
        <v>10534.146</v>
      </c>
      <c r="K6182" s="129" t="n">
        <v>2020</v>
      </c>
      <c r="L6182" s="120">
        <f>IF(VLOOKUP(H6182,'Cross-Page Data'!$D$4:$F$48,3,FALSE)="natural gas",VLOOKUP(G6182,'Cross-Page Data'!$I$4:$J$19,2,FALSE),IF(VLOOKUP(H6182,'Cross-Page Data'!$D$4:$F$48,3,FALSE)="solar",IF(G6182="PV","solar PV","solar thermal"),IF(VLOOKUP(H6182,'Cross-Page Data'!$D$4:$F$48,3,FALSE)="wind",VLOOKUP(G6182,'Cross-Page Data'!$I$4:$J$19,2,FALSE),IF(VLOOKUP(H6182,'Cross-Page Data'!$D$4:$F$48,3,FALSE)="hydro",VLOOKUP(G6182,'Cross-Page Data'!$I$4:$J$19,2,FALSE),VLOOKUP(H6182,'Cross-Page Data'!$D$4:$F$48,3,FALSE)))))</f>
        <v/>
      </c>
      <c r="M6182" s="120">
        <f>IF(AND($P$2=FALSE,OR(F6182="Commercial NAICS Cogen",F6182="Industrial NAICS Cogen",F6182="NAICS-22 Cogen")),FALSE,IF(AND($P$3=FALSE,OR(F6182="Commercial NAICS Cogen",F6182="Commercial NAICS Non-Cogen",F6182="Industrial NAICS Cogen", F6182="industrial NAICS non-Cogen")),FALSE, TRUE))</f>
        <v/>
      </c>
    </row>
    <row r="6183">
      <c r="A6183" s="129" t="n">
        <v>99999</v>
      </c>
      <c r="B6183" s="130" t="inlineStr">
        <is>
          <t>State-Fuel Level Increment</t>
        </is>
      </c>
      <c r="C6183" s="130" t="inlineStr">
        <is>
          <t>State-Fuel Level Increment</t>
        </is>
      </c>
      <c r="D6183" s="129" t="n">
        <v>99999</v>
      </c>
      <c r="E6183" s="130" t="inlineStr">
        <is>
          <t>MO</t>
        </is>
      </c>
      <c r="F6183" s="130" t="inlineStr">
        <is>
          <t>NAICS-22 Non-Cogen</t>
        </is>
      </c>
      <c r="G6183" s="130" t="inlineStr">
        <is>
          <t>PV</t>
        </is>
      </c>
      <c r="H6183" s="130" t="inlineStr">
        <is>
          <t>SUN</t>
        </is>
      </c>
      <c r="I6183" s="130" t="inlineStr">
        <is>
          <t>SUN</t>
        </is>
      </c>
      <c r="J6183" s="131" t="n">
        <v>56663.852</v>
      </c>
      <c r="K6183" s="129" t="n">
        <v>2020</v>
      </c>
      <c r="L6183" s="120">
        <f>IF(VLOOKUP(H6183,'Cross-Page Data'!$D$4:$F$48,3,FALSE)="natural gas",VLOOKUP(G6183,'Cross-Page Data'!$I$4:$J$19,2,FALSE),IF(VLOOKUP(H6183,'Cross-Page Data'!$D$4:$F$48,3,FALSE)="solar",IF(G6183="PV","solar PV","solar thermal"),IF(VLOOKUP(H6183,'Cross-Page Data'!$D$4:$F$48,3,FALSE)="wind",VLOOKUP(G6183,'Cross-Page Data'!$I$4:$J$19,2,FALSE),IF(VLOOKUP(H6183,'Cross-Page Data'!$D$4:$F$48,3,FALSE)="hydro",VLOOKUP(G6183,'Cross-Page Data'!$I$4:$J$19,2,FALSE),VLOOKUP(H6183,'Cross-Page Data'!$D$4:$F$48,3,FALSE)))))</f>
        <v/>
      </c>
      <c r="M6183" s="120">
        <f>IF(AND($P$2=FALSE,OR(F6183="Commercial NAICS Cogen",F6183="Industrial NAICS Cogen",F6183="NAICS-22 Cogen")),FALSE,IF(AND($P$3=FALSE,OR(F6183="Commercial NAICS Cogen",F6183="Commercial NAICS Non-Cogen",F6183="Industrial NAICS Cogen", F6183="industrial NAICS non-Cogen")),FALSE, TRUE))</f>
        <v/>
      </c>
    </row>
    <row r="6184">
      <c r="A6184" s="129" t="n">
        <v>99999</v>
      </c>
      <c r="B6184" s="130" t="inlineStr">
        <is>
          <t>State-Fuel Level Increment</t>
        </is>
      </c>
      <c r="C6184" s="130" t="inlineStr">
        <is>
          <t>State-Fuel Level Increment</t>
        </is>
      </c>
      <c r="D6184" s="129" t="n">
        <v>99999</v>
      </c>
      <c r="E6184" s="130" t="inlineStr">
        <is>
          <t>MS</t>
        </is>
      </c>
      <c r="F6184" s="130" t="inlineStr">
        <is>
          <t>NAICS-22 Non-Cogen</t>
        </is>
      </c>
      <c r="G6184" s="130" t="inlineStr">
        <is>
          <t>PV</t>
        </is>
      </c>
      <c r="H6184" s="130" t="inlineStr">
        <is>
          <t>SUN</t>
        </is>
      </c>
      <c r="I6184" s="130" t="inlineStr">
        <is>
          <t>SUN</t>
        </is>
      </c>
      <c r="J6184" s="131" t="n">
        <v>5864.953</v>
      </c>
      <c r="K6184" s="129" t="n">
        <v>2020</v>
      </c>
      <c r="L6184" s="120">
        <f>IF(VLOOKUP(H6184,'Cross-Page Data'!$D$4:$F$48,3,FALSE)="natural gas",VLOOKUP(G6184,'Cross-Page Data'!$I$4:$J$19,2,FALSE),IF(VLOOKUP(H6184,'Cross-Page Data'!$D$4:$F$48,3,FALSE)="solar",IF(G6184="PV","solar PV","solar thermal"),IF(VLOOKUP(H6184,'Cross-Page Data'!$D$4:$F$48,3,FALSE)="wind",VLOOKUP(G6184,'Cross-Page Data'!$I$4:$J$19,2,FALSE),IF(VLOOKUP(H6184,'Cross-Page Data'!$D$4:$F$48,3,FALSE)="hydro",VLOOKUP(G6184,'Cross-Page Data'!$I$4:$J$19,2,FALSE),VLOOKUP(H6184,'Cross-Page Data'!$D$4:$F$48,3,FALSE)))))</f>
        <v/>
      </c>
      <c r="M6184" s="120">
        <f>IF(AND($P$2=FALSE,OR(F6184="Commercial NAICS Cogen",F6184="Industrial NAICS Cogen",F6184="NAICS-22 Cogen")),FALSE,IF(AND($P$3=FALSE,OR(F6184="Commercial NAICS Cogen",F6184="Commercial NAICS Non-Cogen",F6184="Industrial NAICS Cogen", F6184="industrial NAICS non-Cogen")),FALSE, TRUE))</f>
        <v/>
      </c>
    </row>
    <row r="6185">
      <c r="A6185" s="129" t="n">
        <v>99999</v>
      </c>
      <c r="B6185" s="130" t="inlineStr">
        <is>
          <t>State-Fuel Level Increment</t>
        </is>
      </c>
      <c r="C6185" s="130" t="inlineStr">
        <is>
          <t>State-Fuel Level Increment</t>
        </is>
      </c>
      <c r="D6185" s="129" t="n">
        <v>99999</v>
      </c>
      <c r="E6185" s="130" t="inlineStr">
        <is>
          <t>NC</t>
        </is>
      </c>
      <c r="F6185" s="130" t="inlineStr">
        <is>
          <t>Electric Utility</t>
        </is>
      </c>
      <c r="G6185" s="130" t="inlineStr">
        <is>
          <t>PV</t>
        </is>
      </c>
      <c r="H6185" s="130" t="inlineStr">
        <is>
          <t>SUN</t>
        </is>
      </c>
      <c r="I6185" s="130" t="inlineStr">
        <is>
          <t>SUN</t>
        </is>
      </c>
      <c r="J6185" s="131" t="n">
        <v>342628.41</v>
      </c>
      <c r="K6185" s="129" t="n">
        <v>2020</v>
      </c>
      <c r="L6185" s="120">
        <f>IF(VLOOKUP(H6185,'Cross-Page Data'!$D$4:$F$48,3,FALSE)="natural gas",VLOOKUP(G6185,'Cross-Page Data'!$I$4:$J$19,2,FALSE),IF(VLOOKUP(H6185,'Cross-Page Data'!$D$4:$F$48,3,FALSE)="solar",IF(G6185="PV","solar PV","solar thermal"),IF(VLOOKUP(H6185,'Cross-Page Data'!$D$4:$F$48,3,FALSE)="wind",VLOOKUP(G6185,'Cross-Page Data'!$I$4:$J$19,2,FALSE),IF(VLOOKUP(H6185,'Cross-Page Data'!$D$4:$F$48,3,FALSE)="hydro",VLOOKUP(G6185,'Cross-Page Data'!$I$4:$J$19,2,FALSE),VLOOKUP(H6185,'Cross-Page Data'!$D$4:$F$48,3,FALSE)))))</f>
        <v/>
      </c>
      <c r="M6185" s="120">
        <f>IF(AND($P$2=FALSE,OR(F6185="Commercial NAICS Cogen",F6185="Industrial NAICS Cogen",F6185="NAICS-22 Cogen")),FALSE,IF(AND($P$3=FALSE,OR(F6185="Commercial NAICS Cogen",F6185="Commercial NAICS Non-Cogen",F6185="Industrial NAICS Cogen", F6185="industrial NAICS non-Cogen")),FALSE, TRUE))</f>
        <v/>
      </c>
    </row>
    <row r="6186">
      <c r="A6186" s="129" t="n">
        <v>99999</v>
      </c>
      <c r="B6186" s="130" t="inlineStr">
        <is>
          <t>State-Fuel Level Increment</t>
        </is>
      </c>
      <c r="C6186" s="130" t="inlineStr">
        <is>
          <t>State-Fuel Level Increment</t>
        </is>
      </c>
      <c r="D6186" s="129" t="n">
        <v>99999</v>
      </c>
      <c r="E6186" s="130" t="inlineStr">
        <is>
          <t>NC</t>
        </is>
      </c>
      <c r="F6186" s="130" t="inlineStr">
        <is>
          <t>NAICS-22 Non-Cogen</t>
        </is>
      </c>
      <c r="G6186" s="130" t="inlineStr">
        <is>
          <t>PV</t>
        </is>
      </c>
      <c r="H6186" s="130" t="inlineStr">
        <is>
          <t>SUN</t>
        </is>
      </c>
      <c r="I6186" s="130" t="inlineStr">
        <is>
          <t>SUN</t>
        </is>
      </c>
      <c r="J6186" s="131" t="n">
        <v>5519326</v>
      </c>
      <c r="K6186" s="129" t="n">
        <v>2020</v>
      </c>
      <c r="L6186" s="120">
        <f>IF(VLOOKUP(H6186,'Cross-Page Data'!$D$4:$F$48,3,FALSE)="natural gas",VLOOKUP(G6186,'Cross-Page Data'!$I$4:$J$19,2,FALSE),IF(VLOOKUP(H6186,'Cross-Page Data'!$D$4:$F$48,3,FALSE)="solar",IF(G6186="PV","solar PV","solar thermal"),IF(VLOOKUP(H6186,'Cross-Page Data'!$D$4:$F$48,3,FALSE)="wind",VLOOKUP(G6186,'Cross-Page Data'!$I$4:$J$19,2,FALSE),IF(VLOOKUP(H6186,'Cross-Page Data'!$D$4:$F$48,3,FALSE)="hydro",VLOOKUP(G6186,'Cross-Page Data'!$I$4:$J$19,2,FALSE),VLOOKUP(H6186,'Cross-Page Data'!$D$4:$F$48,3,FALSE)))))</f>
        <v/>
      </c>
      <c r="M6186" s="120">
        <f>IF(AND($P$2=FALSE,OR(F6186="Commercial NAICS Cogen",F6186="Industrial NAICS Cogen",F6186="NAICS-22 Cogen")),FALSE,IF(AND($P$3=FALSE,OR(F6186="Commercial NAICS Cogen",F6186="Commercial NAICS Non-Cogen",F6186="Industrial NAICS Cogen", F6186="industrial NAICS non-Cogen")),FALSE, TRUE))</f>
        <v/>
      </c>
    </row>
    <row r="6187">
      <c r="A6187" s="129" t="n">
        <v>99999</v>
      </c>
      <c r="B6187" s="130" t="inlineStr">
        <is>
          <t>State-Fuel Level Increment</t>
        </is>
      </c>
      <c r="C6187" s="130" t="inlineStr">
        <is>
          <t>State-Fuel Level Increment</t>
        </is>
      </c>
      <c r="D6187" s="129" t="n">
        <v>99999</v>
      </c>
      <c r="E6187" s="130" t="inlineStr">
        <is>
          <t>NC</t>
        </is>
      </c>
      <c r="F6187" s="130" t="inlineStr">
        <is>
          <t>Commercial NAICS Non-Cogen</t>
        </is>
      </c>
      <c r="G6187" s="130" t="inlineStr">
        <is>
          <t>PV</t>
        </is>
      </c>
      <c r="H6187" s="130" t="inlineStr">
        <is>
          <t>SUN</t>
        </is>
      </c>
      <c r="I6187" s="130" t="inlineStr">
        <is>
          <t>SUN</t>
        </is>
      </c>
      <c r="J6187" s="131" t="n">
        <v>114813.26</v>
      </c>
      <c r="K6187" s="129" t="n">
        <v>2020</v>
      </c>
      <c r="L6187" s="120">
        <f>IF(VLOOKUP(H6187,'Cross-Page Data'!$D$4:$F$48,3,FALSE)="natural gas",VLOOKUP(G6187,'Cross-Page Data'!$I$4:$J$19,2,FALSE),IF(VLOOKUP(H6187,'Cross-Page Data'!$D$4:$F$48,3,FALSE)="solar",IF(G6187="PV","solar PV","solar thermal"),IF(VLOOKUP(H6187,'Cross-Page Data'!$D$4:$F$48,3,FALSE)="wind",VLOOKUP(G6187,'Cross-Page Data'!$I$4:$J$19,2,FALSE),IF(VLOOKUP(H6187,'Cross-Page Data'!$D$4:$F$48,3,FALSE)="hydro",VLOOKUP(G6187,'Cross-Page Data'!$I$4:$J$19,2,FALSE),VLOOKUP(H6187,'Cross-Page Data'!$D$4:$F$48,3,FALSE)))))</f>
        <v/>
      </c>
      <c r="M6187" s="120">
        <f>IF(AND($P$2=FALSE,OR(F6187="Commercial NAICS Cogen",F6187="Industrial NAICS Cogen",F6187="NAICS-22 Cogen")),FALSE,IF(AND($P$3=FALSE,OR(F6187="Commercial NAICS Cogen",F6187="Commercial NAICS Non-Cogen",F6187="Industrial NAICS Cogen", F6187="industrial NAICS non-Cogen")),FALSE, TRUE))</f>
        <v/>
      </c>
    </row>
    <row r="6188">
      <c r="A6188" s="129" t="n">
        <v>99999</v>
      </c>
      <c r="B6188" s="130" t="inlineStr">
        <is>
          <t>State-Fuel Level Increment</t>
        </is>
      </c>
      <c r="C6188" s="130" t="inlineStr">
        <is>
          <t>State-Fuel Level Increment</t>
        </is>
      </c>
      <c r="D6188" s="129" t="n">
        <v>99999</v>
      </c>
      <c r="E6188" s="130" t="inlineStr">
        <is>
          <t>NE</t>
        </is>
      </c>
      <c r="F6188" s="130" t="inlineStr">
        <is>
          <t>Electric Utility</t>
        </is>
      </c>
      <c r="G6188" s="130" t="inlineStr">
        <is>
          <t>PV</t>
        </is>
      </c>
      <c r="H6188" s="130" t="inlineStr">
        <is>
          <t>SUN</t>
        </is>
      </c>
      <c r="I6188" s="130" t="inlineStr">
        <is>
          <t>SUN</t>
        </is>
      </c>
      <c r="J6188" s="131" t="n">
        <v>7528.17</v>
      </c>
      <c r="K6188" s="129" t="n">
        <v>2020</v>
      </c>
      <c r="L6188" s="120">
        <f>IF(VLOOKUP(H6188,'Cross-Page Data'!$D$4:$F$48,3,FALSE)="natural gas",VLOOKUP(G6188,'Cross-Page Data'!$I$4:$J$19,2,FALSE),IF(VLOOKUP(H6188,'Cross-Page Data'!$D$4:$F$48,3,FALSE)="solar",IF(G6188="PV","solar PV","solar thermal"),IF(VLOOKUP(H6188,'Cross-Page Data'!$D$4:$F$48,3,FALSE)="wind",VLOOKUP(G6188,'Cross-Page Data'!$I$4:$J$19,2,FALSE),IF(VLOOKUP(H6188,'Cross-Page Data'!$D$4:$F$48,3,FALSE)="hydro",VLOOKUP(G6188,'Cross-Page Data'!$I$4:$J$19,2,FALSE),VLOOKUP(H6188,'Cross-Page Data'!$D$4:$F$48,3,FALSE)))))</f>
        <v/>
      </c>
      <c r="M6188" s="120">
        <f>IF(AND($P$2=FALSE,OR(F6188="Commercial NAICS Cogen",F6188="Industrial NAICS Cogen",F6188="NAICS-22 Cogen")),FALSE,IF(AND($P$3=FALSE,OR(F6188="Commercial NAICS Cogen",F6188="Commercial NAICS Non-Cogen",F6188="Industrial NAICS Cogen", F6188="industrial NAICS non-Cogen")),FALSE, TRUE))</f>
        <v/>
      </c>
    </row>
    <row r="6189">
      <c r="A6189" s="129" t="n">
        <v>99999</v>
      </c>
      <c r="B6189" s="130" t="inlineStr">
        <is>
          <t>State-Fuel Level Increment</t>
        </is>
      </c>
      <c r="C6189" s="130" t="inlineStr">
        <is>
          <t>State-Fuel Level Increment</t>
        </is>
      </c>
      <c r="D6189" s="129" t="n">
        <v>99999</v>
      </c>
      <c r="E6189" s="130" t="inlineStr">
        <is>
          <t>NE</t>
        </is>
      </c>
      <c r="F6189" s="130" t="inlineStr">
        <is>
          <t>NAICS-22 Non-Cogen</t>
        </is>
      </c>
      <c r="G6189" s="130" t="inlineStr">
        <is>
          <t>PV</t>
        </is>
      </c>
      <c r="H6189" s="130" t="inlineStr">
        <is>
          <t>SUN</t>
        </is>
      </c>
      <c r="I6189" s="130" t="inlineStr">
        <is>
          <t>SUN</t>
        </is>
      </c>
      <c r="J6189" s="131" t="n">
        <v>41578.527</v>
      </c>
      <c r="K6189" s="129" t="n">
        <v>2020</v>
      </c>
      <c r="L6189" s="120">
        <f>IF(VLOOKUP(H6189,'Cross-Page Data'!$D$4:$F$48,3,FALSE)="natural gas",VLOOKUP(G6189,'Cross-Page Data'!$I$4:$J$19,2,FALSE),IF(VLOOKUP(H6189,'Cross-Page Data'!$D$4:$F$48,3,FALSE)="solar",IF(G6189="PV","solar PV","solar thermal"),IF(VLOOKUP(H6189,'Cross-Page Data'!$D$4:$F$48,3,FALSE)="wind",VLOOKUP(G6189,'Cross-Page Data'!$I$4:$J$19,2,FALSE),IF(VLOOKUP(H6189,'Cross-Page Data'!$D$4:$F$48,3,FALSE)="hydro",VLOOKUP(G6189,'Cross-Page Data'!$I$4:$J$19,2,FALSE),VLOOKUP(H6189,'Cross-Page Data'!$D$4:$F$48,3,FALSE)))))</f>
        <v/>
      </c>
      <c r="M6189" s="120">
        <f>IF(AND($P$2=FALSE,OR(F6189="Commercial NAICS Cogen",F6189="Industrial NAICS Cogen",F6189="NAICS-22 Cogen")),FALSE,IF(AND($P$3=FALSE,OR(F6189="Commercial NAICS Cogen",F6189="Commercial NAICS Non-Cogen",F6189="Industrial NAICS Cogen", F6189="industrial NAICS non-Cogen")),FALSE, TRUE))</f>
        <v/>
      </c>
    </row>
    <row r="6190">
      <c r="A6190" s="129" t="n">
        <v>99999</v>
      </c>
      <c r="B6190" s="130" t="inlineStr">
        <is>
          <t>State-Fuel Level Increment</t>
        </is>
      </c>
      <c r="C6190" s="130" t="inlineStr">
        <is>
          <t>State-Fuel Level Increment</t>
        </is>
      </c>
      <c r="D6190" s="129" t="n">
        <v>99999</v>
      </c>
      <c r="E6190" s="130" t="inlineStr">
        <is>
          <t>NJ</t>
        </is>
      </c>
      <c r="F6190" s="130" t="inlineStr">
        <is>
          <t>Electric Utility</t>
        </is>
      </c>
      <c r="G6190" s="130" t="inlineStr">
        <is>
          <t>PV</t>
        </is>
      </c>
      <c r="H6190" s="130" t="inlineStr">
        <is>
          <t>SUN</t>
        </is>
      </c>
      <c r="I6190" s="130" t="inlineStr">
        <is>
          <t>SUN</t>
        </is>
      </c>
      <c r="J6190" s="131" t="n">
        <v>88163.86500000001</v>
      </c>
      <c r="K6190" s="129" t="n">
        <v>2020</v>
      </c>
      <c r="L6190" s="120">
        <f>IF(VLOOKUP(H6190,'Cross-Page Data'!$D$4:$F$48,3,FALSE)="natural gas",VLOOKUP(G6190,'Cross-Page Data'!$I$4:$J$19,2,FALSE),IF(VLOOKUP(H6190,'Cross-Page Data'!$D$4:$F$48,3,FALSE)="solar",IF(G6190="PV","solar PV","solar thermal"),IF(VLOOKUP(H6190,'Cross-Page Data'!$D$4:$F$48,3,FALSE)="wind",VLOOKUP(G6190,'Cross-Page Data'!$I$4:$J$19,2,FALSE),IF(VLOOKUP(H6190,'Cross-Page Data'!$D$4:$F$48,3,FALSE)="hydro",VLOOKUP(G6190,'Cross-Page Data'!$I$4:$J$19,2,FALSE),VLOOKUP(H6190,'Cross-Page Data'!$D$4:$F$48,3,FALSE)))))</f>
        <v/>
      </c>
      <c r="M6190" s="120">
        <f>IF(AND($P$2=FALSE,OR(F6190="Commercial NAICS Cogen",F6190="Industrial NAICS Cogen",F6190="NAICS-22 Cogen")),FALSE,IF(AND($P$3=FALSE,OR(F6190="Commercial NAICS Cogen",F6190="Commercial NAICS Non-Cogen",F6190="Industrial NAICS Cogen", F6190="industrial NAICS non-Cogen")),FALSE, TRUE))</f>
        <v/>
      </c>
    </row>
    <row r="6191">
      <c r="A6191" s="129" t="n">
        <v>99999</v>
      </c>
      <c r="B6191" s="130" t="inlineStr">
        <is>
          <t>State-Fuel Level Increment</t>
        </is>
      </c>
      <c r="C6191" s="130" t="inlineStr">
        <is>
          <t>State-Fuel Level Increment</t>
        </is>
      </c>
      <c r="D6191" s="129" t="n">
        <v>99999</v>
      </c>
      <c r="E6191" s="130" t="inlineStr">
        <is>
          <t>NJ</t>
        </is>
      </c>
      <c r="F6191" s="130" t="inlineStr">
        <is>
          <t>NAICS-22 Non-Cogen</t>
        </is>
      </c>
      <c r="G6191" s="130" t="inlineStr">
        <is>
          <t>PV</t>
        </is>
      </c>
      <c r="H6191" s="130" t="inlineStr">
        <is>
          <t>SUN</t>
        </is>
      </c>
      <c r="I6191" s="130" t="inlineStr">
        <is>
          <t>SUN</t>
        </is>
      </c>
      <c r="J6191" s="131" t="n">
        <v>1292913.2</v>
      </c>
      <c r="K6191" s="129" t="n">
        <v>2020</v>
      </c>
      <c r="L6191" s="120">
        <f>IF(VLOOKUP(H6191,'Cross-Page Data'!$D$4:$F$48,3,FALSE)="natural gas",VLOOKUP(G6191,'Cross-Page Data'!$I$4:$J$19,2,FALSE),IF(VLOOKUP(H6191,'Cross-Page Data'!$D$4:$F$48,3,FALSE)="solar",IF(G6191="PV","solar PV","solar thermal"),IF(VLOOKUP(H6191,'Cross-Page Data'!$D$4:$F$48,3,FALSE)="wind",VLOOKUP(G6191,'Cross-Page Data'!$I$4:$J$19,2,FALSE),IF(VLOOKUP(H6191,'Cross-Page Data'!$D$4:$F$48,3,FALSE)="hydro",VLOOKUP(G6191,'Cross-Page Data'!$I$4:$J$19,2,FALSE),VLOOKUP(H6191,'Cross-Page Data'!$D$4:$F$48,3,FALSE)))))</f>
        <v/>
      </c>
      <c r="M6191" s="120">
        <f>IF(AND($P$2=FALSE,OR(F6191="Commercial NAICS Cogen",F6191="Industrial NAICS Cogen",F6191="NAICS-22 Cogen")),FALSE,IF(AND($P$3=FALSE,OR(F6191="Commercial NAICS Cogen",F6191="Commercial NAICS Non-Cogen",F6191="Industrial NAICS Cogen", F6191="industrial NAICS non-Cogen")),FALSE, TRUE))</f>
        <v/>
      </c>
    </row>
    <row r="6192">
      <c r="A6192" s="129" t="n">
        <v>99999</v>
      </c>
      <c r="B6192" s="130" t="inlineStr">
        <is>
          <t>State-Fuel Level Increment</t>
        </is>
      </c>
      <c r="C6192" s="130" t="inlineStr">
        <is>
          <t>State-Fuel Level Increment</t>
        </is>
      </c>
      <c r="D6192" s="129" t="n">
        <v>99999</v>
      </c>
      <c r="E6192" s="130" t="inlineStr">
        <is>
          <t>NJ</t>
        </is>
      </c>
      <c r="F6192" s="130" t="inlineStr">
        <is>
          <t>Commercial NAICS Non-Cogen</t>
        </is>
      </c>
      <c r="G6192" s="130" t="inlineStr">
        <is>
          <t>PV</t>
        </is>
      </c>
      <c r="H6192" s="130" t="inlineStr">
        <is>
          <t>SUN</t>
        </is>
      </c>
      <c r="I6192" s="130" t="inlineStr">
        <is>
          <t>SUN</t>
        </is>
      </c>
      <c r="J6192" s="131" t="n">
        <v>158216.84</v>
      </c>
      <c r="K6192" s="129" t="n">
        <v>2020</v>
      </c>
      <c r="L6192" s="120">
        <f>IF(VLOOKUP(H6192,'Cross-Page Data'!$D$4:$F$48,3,FALSE)="natural gas",VLOOKUP(G6192,'Cross-Page Data'!$I$4:$J$19,2,FALSE),IF(VLOOKUP(H6192,'Cross-Page Data'!$D$4:$F$48,3,FALSE)="solar",IF(G6192="PV","solar PV","solar thermal"),IF(VLOOKUP(H6192,'Cross-Page Data'!$D$4:$F$48,3,FALSE)="wind",VLOOKUP(G6192,'Cross-Page Data'!$I$4:$J$19,2,FALSE),IF(VLOOKUP(H6192,'Cross-Page Data'!$D$4:$F$48,3,FALSE)="hydro",VLOOKUP(G6192,'Cross-Page Data'!$I$4:$J$19,2,FALSE),VLOOKUP(H6192,'Cross-Page Data'!$D$4:$F$48,3,FALSE)))))</f>
        <v/>
      </c>
      <c r="M6192" s="120">
        <f>IF(AND($P$2=FALSE,OR(F6192="Commercial NAICS Cogen",F6192="Industrial NAICS Cogen",F6192="NAICS-22 Cogen")),FALSE,IF(AND($P$3=FALSE,OR(F6192="Commercial NAICS Cogen",F6192="Commercial NAICS Non-Cogen",F6192="Industrial NAICS Cogen", F6192="industrial NAICS non-Cogen")),FALSE, TRUE))</f>
        <v/>
      </c>
    </row>
    <row r="6193">
      <c r="A6193" s="129" t="n">
        <v>99999</v>
      </c>
      <c r="B6193" s="130" t="inlineStr">
        <is>
          <t>State-Fuel Level Increment</t>
        </is>
      </c>
      <c r="C6193" s="130" t="inlineStr">
        <is>
          <t>State-Fuel Level Increment</t>
        </is>
      </c>
      <c r="D6193" s="129" t="n">
        <v>99999</v>
      </c>
      <c r="E6193" s="130" t="inlineStr">
        <is>
          <t>NJ</t>
        </is>
      </c>
      <c r="F6193" s="130" t="inlineStr">
        <is>
          <t>Commercial NAICS Cogen</t>
        </is>
      </c>
      <c r="G6193" s="130" t="inlineStr">
        <is>
          <t>PV</t>
        </is>
      </c>
      <c r="H6193" s="130" t="inlineStr">
        <is>
          <t>SUN</t>
        </is>
      </c>
      <c r="I6193" s="130" t="inlineStr">
        <is>
          <t>SUN</t>
        </is>
      </c>
      <c r="J6193" s="131" t="n">
        <v>275.465</v>
      </c>
      <c r="K6193" s="129" t="n">
        <v>2020</v>
      </c>
      <c r="L6193" s="120">
        <f>IF(VLOOKUP(H6193,'Cross-Page Data'!$D$4:$F$48,3,FALSE)="natural gas",VLOOKUP(G6193,'Cross-Page Data'!$I$4:$J$19,2,FALSE),IF(VLOOKUP(H6193,'Cross-Page Data'!$D$4:$F$48,3,FALSE)="solar",IF(G6193="PV","solar PV","solar thermal"),IF(VLOOKUP(H6193,'Cross-Page Data'!$D$4:$F$48,3,FALSE)="wind",VLOOKUP(G6193,'Cross-Page Data'!$I$4:$J$19,2,FALSE),IF(VLOOKUP(H6193,'Cross-Page Data'!$D$4:$F$48,3,FALSE)="hydro",VLOOKUP(G6193,'Cross-Page Data'!$I$4:$J$19,2,FALSE),VLOOKUP(H6193,'Cross-Page Data'!$D$4:$F$48,3,FALSE)))))</f>
        <v/>
      </c>
      <c r="M6193" s="120">
        <f>IF(AND($P$2=FALSE,OR(F6193="Commercial NAICS Cogen",F6193="Industrial NAICS Cogen",F6193="NAICS-22 Cogen")),FALSE,IF(AND($P$3=FALSE,OR(F6193="Commercial NAICS Cogen",F6193="Commercial NAICS Non-Cogen",F6193="Industrial NAICS Cogen", F6193="industrial NAICS non-Cogen")),FALSE, TRUE))</f>
        <v/>
      </c>
    </row>
    <row r="6194">
      <c r="A6194" s="129" t="n">
        <v>99999</v>
      </c>
      <c r="B6194" s="130" t="inlineStr">
        <is>
          <t>State-Fuel Level Increment</t>
        </is>
      </c>
      <c r="C6194" s="130" t="inlineStr">
        <is>
          <t>State-Fuel Level Increment</t>
        </is>
      </c>
      <c r="D6194" s="129" t="n">
        <v>99999</v>
      </c>
      <c r="E6194" s="130" t="inlineStr">
        <is>
          <t>NJ</t>
        </is>
      </c>
      <c r="F6194" s="130" t="inlineStr">
        <is>
          <t>Industrial NAICS Non-Cogen</t>
        </is>
      </c>
      <c r="G6194" s="130" t="inlineStr">
        <is>
          <t>PV</t>
        </is>
      </c>
      <c r="H6194" s="130" t="inlineStr">
        <is>
          <t>SUN</t>
        </is>
      </c>
      <c r="I6194" s="130" t="inlineStr">
        <is>
          <t>SUN</t>
        </is>
      </c>
      <c r="J6194" s="131" t="n">
        <v>9351.156999999999</v>
      </c>
      <c r="K6194" s="129" t="n">
        <v>2020</v>
      </c>
      <c r="L6194" s="120">
        <f>IF(VLOOKUP(H6194,'Cross-Page Data'!$D$4:$F$48,3,FALSE)="natural gas",VLOOKUP(G6194,'Cross-Page Data'!$I$4:$J$19,2,FALSE),IF(VLOOKUP(H6194,'Cross-Page Data'!$D$4:$F$48,3,FALSE)="solar",IF(G6194="PV","solar PV","solar thermal"),IF(VLOOKUP(H6194,'Cross-Page Data'!$D$4:$F$48,3,FALSE)="wind",VLOOKUP(G6194,'Cross-Page Data'!$I$4:$J$19,2,FALSE),IF(VLOOKUP(H6194,'Cross-Page Data'!$D$4:$F$48,3,FALSE)="hydro",VLOOKUP(G6194,'Cross-Page Data'!$I$4:$J$19,2,FALSE),VLOOKUP(H6194,'Cross-Page Data'!$D$4:$F$48,3,FALSE)))))</f>
        <v/>
      </c>
      <c r="M6194" s="120">
        <f>IF(AND($P$2=FALSE,OR(F6194="Commercial NAICS Cogen",F6194="Industrial NAICS Cogen",F6194="NAICS-22 Cogen")),FALSE,IF(AND($P$3=FALSE,OR(F6194="Commercial NAICS Cogen",F6194="Commercial NAICS Non-Cogen",F6194="Industrial NAICS Cogen", F6194="industrial NAICS non-Cogen")),FALSE, TRUE))</f>
        <v/>
      </c>
    </row>
    <row r="6195">
      <c r="A6195" s="129" t="n">
        <v>99999</v>
      </c>
      <c r="B6195" s="130" t="inlineStr">
        <is>
          <t>State-Fuel Level Increment</t>
        </is>
      </c>
      <c r="C6195" s="130" t="inlineStr">
        <is>
          <t>State-Fuel Level Increment</t>
        </is>
      </c>
      <c r="D6195" s="129" t="n">
        <v>99999</v>
      </c>
      <c r="E6195" s="130" t="inlineStr">
        <is>
          <t>NM</t>
        </is>
      </c>
      <c r="F6195" s="130" t="inlineStr">
        <is>
          <t>Electric Utility</t>
        </is>
      </c>
      <c r="G6195" s="130" t="inlineStr">
        <is>
          <t>PV</t>
        </is>
      </c>
      <c r="H6195" s="130" t="inlineStr">
        <is>
          <t>SUN</t>
        </is>
      </c>
      <c r="I6195" s="130" t="inlineStr">
        <is>
          <t>SUN</t>
        </is>
      </c>
      <c r="J6195" s="131" t="n">
        <v>374677.91</v>
      </c>
      <c r="K6195" s="129" t="n">
        <v>2020</v>
      </c>
      <c r="L6195" s="120">
        <f>IF(VLOOKUP(H6195,'Cross-Page Data'!$D$4:$F$48,3,FALSE)="natural gas",VLOOKUP(G6195,'Cross-Page Data'!$I$4:$J$19,2,FALSE),IF(VLOOKUP(H6195,'Cross-Page Data'!$D$4:$F$48,3,FALSE)="solar",IF(G6195="PV","solar PV","solar thermal"),IF(VLOOKUP(H6195,'Cross-Page Data'!$D$4:$F$48,3,FALSE)="wind",VLOOKUP(G6195,'Cross-Page Data'!$I$4:$J$19,2,FALSE),IF(VLOOKUP(H6195,'Cross-Page Data'!$D$4:$F$48,3,FALSE)="hydro",VLOOKUP(G6195,'Cross-Page Data'!$I$4:$J$19,2,FALSE),VLOOKUP(H6195,'Cross-Page Data'!$D$4:$F$48,3,FALSE)))))</f>
        <v/>
      </c>
      <c r="M6195" s="120">
        <f>IF(AND($P$2=FALSE,OR(F6195="Commercial NAICS Cogen",F6195="Industrial NAICS Cogen",F6195="NAICS-22 Cogen")),FALSE,IF(AND($P$3=FALSE,OR(F6195="Commercial NAICS Cogen",F6195="Commercial NAICS Non-Cogen",F6195="Industrial NAICS Cogen", F6195="industrial NAICS non-Cogen")),FALSE, TRUE))</f>
        <v/>
      </c>
    </row>
    <row r="6196">
      <c r="A6196" s="129" t="n">
        <v>99999</v>
      </c>
      <c r="B6196" s="130" t="inlineStr">
        <is>
          <t>State-Fuel Level Increment</t>
        </is>
      </c>
      <c r="C6196" s="130" t="inlineStr">
        <is>
          <t>State-Fuel Level Increment</t>
        </is>
      </c>
      <c r="D6196" s="129" t="n">
        <v>99999</v>
      </c>
      <c r="E6196" s="130" t="inlineStr">
        <is>
          <t>NM</t>
        </is>
      </c>
      <c r="F6196" s="130" t="inlineStr">
        <is>
          <t>NAICS-22 Non-Cogen</t>
        </is>
      </c>
      <c r="G6196" s="130" t="inlineStr">
        <is>
          <t>PV</t>
        </is>
      </c>
      <c r="H6196" s="130" t="inlineStr">
        <is>
          <t>SUN</t>
        </is>
      </c>
      <c r="I6196" s="130" t="inlineStr">
        <is>
          <t>SUN</t>
        </is>
      </c>
      <c r="J6196" s="131" t="n">
        <v>602513.75</v>
      </c>
      <c r="K6196" s="129" t="n">
        <v>2020</v>
      </c>
      <c r="L6196" s="120">
        <f>IF(VLOOKUP(H6196,'Cross-Page Data'!$D$4:$F$48,3,FALSE)="natural gas",VLOOKUP(G6196,'Cross-Page Data'!$I$4:$J$19,2,FALSE),IF(VLOOKUP(H6196,'Cross-Page Data'!$D$4:$F$48,3,FALSE)="solar",IF(G6196="PV","solar PV","solar thermal"),IF(VLOOKUP(H6196,'Cross-Page Data'!$D$4:$F$48,3,FALSE)="wind",VLOOKUP(G6196,'Cross-Page Data'!$I$4:$J$19,2,FALSE),IF(VLOOKUP(H6196,'Cross-Page Data'!$D$4:$F$48,3,FALSE)="hydro",VLOOKUP(G6196,'Cross-Page Data'!$I$4:$J$19,2,FALSE),VLOOKUP(H6196,'Cross-Page Data'!$D$4:$F$48,3,FALSE)))))</f>
        <v/>
      </c>
      <c r="M6196" s="120">
        <f>IF(AND($P$2=FALSE,OR(F6196="Commercial NAICS Cogen",F6196="Industrial NAICS Cogen",F6196="NAICS-22 Cogen")),FALSE,IF(AND($P$3=FALSE,OR(F6196="Commercial NAICS Cogen",F6196="Commercial NAICS Non-Cogen",F6196="Industrial NAICS Cogen", F6196="industrial NAICS non-Cogen")),FALSE, TRUE))</f>
        <v/>
      </c>
    </row>
    <row r="6197">
      <c r="A6197" s="129" t="n">
        <v>99999</v>
      </c>
      <c r="B6197" s="130" t="inlineStr">
        <is>
          <t>State-Fuel Level Increment</t>
        </is>
      </c>
      <c r="C6197" s="130" t="inlineStr">
        <is>
          <t>State-Fuel Level Increment</t>
        </is>
      </c>
      <c r="D6197" s="129" t="n">
        <v>99999</v>
      </c>
      <c r="E6197" s="130" t="inlineStr">
        <is>
          <t>NV</t>
        </is>
      </c>
      <c r="F6197" s="130" t="inlineStr">
        <is>
          <t>Electric Utility</t>
        </is>
      </c>
      <c r="G6197" s="130" t="inlineStr">
        <is>
          <t>PV</t>
        </is>
      </c>
      <c r="H6197" s="130" t="inlineStr">
        <is>
          <t>SUN</t>
        </is>
      </c>
      <c r="I6197" s="130" t="inlineStr">
        <is>
          <t>SUN</t>
        </is>
      </c>
      <c r="J6197" s="131" t="n">
        <v>22154.365</v>
      </c>
      <c r="K6197" s="129" t="n">
        <v>2020</v>
      </c>
      <c r="L6197" s="120">
        <f>IF(VLOOKUP(H6197,'Cross-Page Data'!$D$4:$F$48,3,FALSE)="natural gas",VLOOKUP(G6197,'Cross-Page Data'!$I$4:$J$19,2,FALSE),IF(VLOOKUP(H6197,'Cross-Page Data'!$D$4:$F$48,3,FALSE)="solar",IF(G6197="PV","solar PV","solar thermal"),IF(VLOOKUP(H6197,'Cross-Page Data'!$D$4:$F$48,3,FALSE)="wind",VLOOKUP(G6197,'Cross-Page Data'!$I$4:$J$19,2,FALSE),IF(VLOOKUP(H6197,'Cross-Page Data'!$D$4:$F$48,3,FALSE)="hydro",VLOOKUP(G6197,'Cross-Page Data'!$I$4:$J$19,2,FALSE),VLOOKUP(H6197,'Cross-Page Data'!$D$4:$F$48,3,FALSE)))))</f>
        <v/>
      </c>
      <c r="M6197" s="120">
        <f>IF(AND($P$2=FALSE,OR(F6197="Commercial NAICS Cogen",F6197="Industrial NAICS Cogen",F6197="NAICS-22 Cogen")),FALSE,IF(AND($P$3=FALSE,OR(F6197="Commercial NAICS Cogen",F6197="Commercial NAICS Non-Cogen",F6197="Industrial NAICS Cogen", F6197="industrial NAICS non-Cogen")),FALSE, TRUE))</f>
        <v/>
      </c>
    </row>
    <row r="6198">
      <c r="A6198" s="129" t="n">
        <v>99999</v>
      </c>
      <c r="B6198" s="130" t="inlineStr">
        <is>
          <t>State-Fuel Level Increment</t>
        </is>
      </c>
      <c r="C6198" s="130" t="inlineStr">
        <is>
          <t>State-Fuel Level Increment</t>
        </is>
      </c>
      <c r="D6198" s="129" t="n">
        <v>99999</v>
      </c>
      <c r="E6198" s="130" t="inlineStr">
        <is>
          <t>NV</t>
        </is>
      </c>
      <c r="F6198" s="130" t="inlineStr">
        <is>
          <t>NAICS-22 Non-Cogen</t>
        </is>
      </c>
      <c r="G6198" s="130" t="inlineStr">
        <is>
          <t>PV</t>
        </is>
      </c>
      <c r="H6198" s="130" t="inlineStr">
        <is>
          <t>SUN</t>
        </is>
      </c>
      <c r="I6198" s="130" t="inlineStr">
        <is>
          <t>SUN</t>
        </is>
      </c>
      <c r="J6198" s="131" t="n">
        <v>1079195</v>
      </c>
      <c r="K6198" s="129" t="n">
        <v>2020</v>
      </c>
      <c r="L6198" s="120">
        <f>IF(VLOOKUP(H6198,'Cross-Page Data'!$D$4:$F$48,3,FALSE)="natural gas",VLOOKUP(G6198,'Cross-Page Data'!$I$4:$J$19,2,FALSE),IF(VLOOKUP(H6198,'Cross-Page Data'!$D$4:$F$48,3,FALSE)="solar",IF(G6198="PV","solar PV","solar thermal"),IF(VLOOKUP(H6198,'Cross-Page Data'!$D$4:$F$48,3,FALSE)="wind",VLOOKUP(G6198,'Cross-Page Data'!$I$4:$J$19,2,FALSE),IF(VLOOKUP(H6198,'Cross-Page Data'!$D$4:$F$48,3,FALSE)="hydro",VLOOKUP(G6198,'Cross-Page Data'!$I$4:$J$19,2,FALSE),VLOOKUP(H6198,'Cross-Page Data'!$D$4:$F$48,3,FALSE)))))</f>
        <v/>
      </c>
      <c r="M6198" s="120">
        <f>IF(AND($P$2=FALSE,OR(F6198="Commercial NAICS Cogen",F6198="Industrial NAICS Cogen",F6198="NAICS-22 Cogen")),FALSE,IF(AND($P$3=FALSE,OR(F6198="Commercial NAICS Cogen",F6198="Commercial NAICS Non-Cogen",F6198="Industrial NAICS Cogen", F6198="industrial NAICS non-Cogen")),FALSE, TRUE))</f>
        <v/>
      </c>
    </row>
    <row r="6199">
      <c r="A6199" s="129" t="n">
        <v>99999</v>
      </c>
      <c r="B6199" s="130" t="inlineStr">
        <is>
          <t>State-Fuel Level Increment</t>
        </is>
      </c>
      <c r="C6199" s="130" t="inlineStr">
        <is>
          <t>State-Fuel Level Increment</t>
        </is>
      </c>
      <c r="D6199" s="129" t="n">
        <v>99999</v>
      </c>
      <c r="E6199" s="130" t="inlineStr">
        <is>
          <t>NV</t>
        </is>
      </c>
      <c r="F6199" s="130" t="inlineStr">
        <is>
          <t>Commercial NAICS Non-Cogen</t>
        </is>
      </c>
      <c r="G6199" s="130" t="inlineStr">
        <is>
          <t>PV</t>
        </is>
      </c>
      <c r="H6199" s="130" t="inlineStr">
        <is>
          <t>SUN</t>
        </is>
      </c>
      <c r="I6199" s="130" t="inlineStr">
        <is>
          <t>SUN</t>
        </is>
      </c>
      <c r="J6199" s="131" t="n">
        <v>67496.49000000001</v>
      </c>
      <c r="K6199" s="129" t="n">
        <v>2020</v>
      </c>
      <c r="L6199" s="120">
        <f>IF(VLOOKUP(H6199,'Cross-Page Data'!$D$4:$F$48,3,FALSE)="natural gas",VLOOKUP(G6199,'Cross-Page Data'!$I$4:$J$19,2,FALSE),IF(VLOOKUP(H6199,'Cross-Page Data'!$D$4:$F$48,3,FALSE)="solar",IF(G6199="PV","solar PV","solar thermal"),IF(VLOOKUP(H6199,'Cross-Page Data'!$D$4:$F$48,3,FALSE)="wind",VLOOKUP(G6199,'Cross-Page Data'!$I$4:$J$19,2,FALSE),IF(VLOOKUP(H6199,'Cross-Page Data'!$D$4:$F$48,3,FALSE)="hydro",VLOOKUP(G6199,'Cross-Page Data'!$I$4:$J$19,2,FALSE),VLOOKUP(H6199,'Cross-Page Data'!$D$4:$F$48,3,FALSE)))))</f>
        <v/>
      </c>
      <c r="M6199" s="120">
        <f>IF(AND($P$2=FALSE,OR(F6199="Commercial NAICS Cogen",F6199="Industrial NAICS Cogen",F6199="NAICS-22 Cogen")),FALSE,IF(AND($P$3=FALSE,OR(F6199="Commercial NAICS Cogen",F6199="Commercial NAICS Non-Cogen",F6199="Industrial NAICS Cogen", F6199="industrial NAICS non-Cogen")),FALSE, TRUE))</f>
        <v/>
      </c>
    </row>
    <row r="6200">
      <c r="A6200" s="129" t="n">
        <v>99999</v>
      </c>
      <c r="B6200" s="130" t="inlineStr">
        <is>
          <t>State-Fuel Level Increment</t>
        </is>
      </c>
      <c r="C6200" s="130" t="inlineStr">
        <is>
          <t>State-Fuel Level Increment</t>
        </is>
      </c>
      <c r="D6200" s="129" t="n">
        <v>99999</v>
      </c>
      <c r="E6200" s="130" t="inlineStr">
        <is>
          <t>NY</t>
        </is>
      </c>
      <c r="F6200" s="130" t="inlineStr">
        <is>
          <t>NAICS-22 Non-Cogen</t>
        </is>
      </c>
      <c r="G6200" s="130" t="inlineStr">
        <is>
          <t>PV</t>
        </is>
      </c>
      <c r="H6200" s="130" t="inlineStr">
        <is>
          <t>SUN</t>
        </is>
      </c>
      <c r="I6200" s="130" t="inlineStr">
        <is>
          <t>SUN</t>
        </is>
      </c>
      <c r="J6200" s="131" t="n">
        <v>998680.0699999999</v>
      </c>
      <c r="K6200" s="129" t="n">
        <v>2020</v>
      </c>
      <c r="L6200" s="120">
        <f>IF(VLOOKUP(H6200,'Cross-Page Data'!$D$4:$F$48,3,FALSE)="natural gas",VLOOKUP(G6200,'Cross-Page Data'!$I$4:$J$19,2,FALSE),IF(VLOOKUP(H6200,'Cross-Page Data'!$D$4:$F$48,3,FALSE)="solar",IF(G6200="PV","solar PV","solar thermal"),IF(VLOOKUP(H6200,'Cross-Page Data'!$D$4:$F$48,3,FALSE)="wind",VLOOKUP(G6200,'Cross-Page Data'!$I$4:$J$19,2,FALSE),IF(VLOOKUP(H6200,'Cross-Page Data'!$D$4:$F$48,3,FALSE)="hydro",VLOOKUP(G6200,'Cross-Page Data'!$I$4:$J$19,2,FALSE),VLOOKUP(H6200,'Cross-Page Data'!$D$4:$F$48,3,FALSE)))))</f>
        <v/>
      </c>
      <c r="M6200" s="120">
        <f>IF(AND($P$2=FALSE,OR(F6200="Commercial NAICS Cogen",F6200="Industrial NAICS Cogen",F6200="NAICS-22 Cogen")),FALSE,IF(AND($P$3=FALSE,OR(F6200="Commercial NAICS Cogen",F6200="Commercial NAICS Non-Cogen",F6200="Industrial NAICS Cogen", F6200="industrial NAICS non-Cogen")),FALSE, TRUE))</f>
        <v/>
      </c>
    </row>
    <row r="6201">
      <c r="A6201" s="129" t="n">
        <v>99999</v>
      </c>
      <c r="B6201" s="130" t="inlineStr">
        <is>
          <t>State-Fuel Level Increment</t>
        </is>
      </c>
      <c r="C6201" s="130" t="inlineStr">
        <is>
          <t>State-Fuel Level Increment</t>
        </is>
      </c>
      <c r="D6201" s="129" t="n">
        <v>99999</v>
      </c>
      <c r="E6201" s="130" t="inlineStr">
        <is>
          <t>NY</t>
        </is>
      </c>
      <c r="F6201" s="130" t="inlineStr">
        <is>
          <t>Commercial NAICS Non-Cogen</t>
        </is>
      </c>
      <c r="G6201" s="130" t="inlineStr">
        <is>
          <t>PV</t>
        </is>
      </c>
      <c r="H6201" s="130" t="inlineStr">
        <is>
          <t>SUN</t>
        </is>
      </c>
      <c r="I6201" s="130" t="inlineStr">
        <is>
          <t>SUN</t>
        </is>
      </c>
      <c r="J6201" s="131" t="n">
        <v>9631.308999999999</v>
      </c>
      <c r="K6201" s="129" t="n">
        <v>2020</v>
      </c>
      <c r="L6201" s="120">
        <f>IF(VLOOKUP(H6201,'Cross-Page Data'!$D$4:$F$48,3,FALSE)="natural gas",VLOOKUP(G6201,'Cross-Page Data'!$I$4:$J$19,2,FALSE),IF(VLOOKUP(H6201,'Cross-Page Data'!$D$4:$F$48,3,FALSE)="solar",IF(G6201="PV","solar PV","solar thermal"),IF(VLOOKUP(H6201,'Cross-Page Data'!$D$4:$F$48,3,FALSE)="wind",VLOOKUP(G6201,'Cross-Page Data'!$I$4:$J$19,2,FALSE),IF(VLOOKUP(H6201,'Cross-Page Data'!$D$4:$F$48,3,FALSE)="hydro",VLOOKUP(G6201,'Cross-Page Data'!$I$4:$J$19,2,FALSE),VLOOKUP(H6201,'Cross-Page Data'!$D$4:$F$48,3,FALSE)))))</f>
        <v/>
      </c>
      <c r="M6201" s="120">
        <f>IF(AND($P$2=FALSE,OR(F6201="Commercial NAICS Cogen",F6201="Industrial NAICS Cogen",F6201="NAICS-22 Cogen")),FALSE,IF(AND($P$3=FALSE,OR(F6201="Commercial NAICS Cogen",F6201="Commercial NAICS Non-Cogen",F6201="Industrial NAICS Cogen", F6201="industrial NAICS non-Cogen")),FALSE, TRUE))</f>
        <v/>
      </c>
    </row>
    <row r="6202">
      <c r="A6202" s="129" t="n">
        <v>99999</v>
      </c>
      <c r="B6202" s="130" t="inlineStr">
        <is>
          <t>State-Fuel Level Increment</t>
        </is>
      </c>
      <c r="C6202" s="130" t="inlineStr">
        <is>
          <t>State-Fuel Level Increment</t>
        </is>
      </c>
      <c r="D6202" s="129" t="n">
        <v>99999</v>
      </c>
      <c r="E6202" s="130" t="inlineStr">
        <is>
          <t>NY</t>
        </is>
      </c>
      <c r="F6202" s="130" t="inlineStr">
        <is>
          <t>Industrial NAICS Non-Cogen</t>
        </is>
      </c>
      <c r="G6202" s="130" t="inlineStr">
        <is>
          <t>PV</t>
        </is>
      </c>
      <c r="H6202" s="130" t="inlineStr">
        <is>
          <t>SUN</t>
        </is>
      </c>
      <c r="I6202" s="130" t="inlineStr">
        <is>
          <t>SUN</t>
        </is>
      </c>
      <c r="J6202" s="131" t="n">
        <v>6841.522</v>
      </c>
      <c r="K6202" s="129" t="n">
        <v>2020</v>
      </c>
      <c r="L6202" s="120">
        <f>IF(VLOOKUP(H6202,'Cross-Page Data'!$D$4:$F$48,3,FALSE)="natural gas",VLOOKUP(G6202,'Cross-Page Data'!$I$4:$J$19,2,FALSE),IF(VLOOKUP(H6202,'Cross-Page Data'!$D$4:$F$48,3,FALSE)="solar",IF(G6202="PV","solar PV","solar thermal"),IF(VLOOKUP(H6202,'Cross-Page Data'!$D$4:$F$48,3,FALSE)="wind",VLOOKUP(G6202,'Cross-Page Data'!$I$4:$J$19,2,FALSE),IF(VLOOKUP(H6202,'Cross-Page Data'!$D$4:$F$48,3,FALSE)="hydro",VLOOKUP(G6202,'Cross-Page Data'!$I$4:$J$19,2,FALSE),VLOOKUP(H6202,'Cross-Page Data'!$D$4:$F$48,3,FALSE)))))</f>
        <v/>
      </c>
      <c r="M6202" s="120">
        <f>IF(AND($P$2=FALSE,OR(F6202="Commercial NAICS Cogen",F6202="Industrial NAICS Cogen",F6202="NAICS-22 Cogen")),FALSE,IF(AND($P$3=FALSE,OR(F6202="Commercial NAICS Cogen",F6202="Commercial NAICS Non-Cogen",F6202="Industrial NAICS Cogen", F6202="industrial NAICS non-Cogen")),FALSE, TRUE))</f>
        <v/>
      </c>
    </row>
    <row r="6203">
      <c r="A6203" s="129" t="n">
        <v>99999</v>
      </c>
      <c r="B6203" s="130" t="inlineStr">
        <is>
          <t>State-Fuel Level Increment</t>
        </is>
      </c>
      <c r="C6203" s="130" t="inlineStr">
        <is>
          <t>State-Fuel Level Increment</t>
        </is>
      </c>
      <c r="D6203" s="129" t="n">
        <v>99999</v>
      </c>
      <c r="E6203" s="130" t="inlineStr">
        <is>
          <t>OH</t>
        </is>
      </c>
      <c r="F6203" s="130" t="inlineStr">
        <is>
          <t>Electric Utility</t>
        </is>
      </c>
      <c r="G6203" s="130" t="inlineStr">
        <is>
          <t>PV</t>
        </is>
      </c>
      <c r="H6203" s="130" t="inlineStr">
        <is>
          <t>SUN</t>
        </is>
      </c>
      <c r="I6203" s="130" t="inlineStr">
        <is>
          <t>SUN</t>
        </is>
      </c>
      <c r="J6203" s="131" t="n">
        <v>8151.41</v>
      </c>
      <c r="K6203" s="129" t="n">
        <v>2020</v>
      </c>
      <c r="L6203" s="120">
        <f>IF(VLOOKUP(H6203,'Cross-Page Data'!$D$4:$F$48,3,FALSE)="natural gas",VLOOKUP(G6203,'Cross-Page Data'!$I$4:$J$19,2,FALSE),IF(VLOOKUP(H6203,'Cross-Page Data'!$D$4:$F$48,3,FALSE)="solar",IF(G6203="PV","solar PV","solar thermal"),IF(VLOOKUP(H6203,'Cross-Page Data'!$D$4:$F$48,3,FALSE)="wind",VLOOKUP(G6203,'Cross-Page Data'!$I$4:$J$19,2,FALSE),IF(VLOOKUP(H6203,'Cross-Page Data'!$D$4:$F$48,3,FALSE)="hydro",VLOOKUP(G6203,'Cross-Page Data'!$I$4:$J$19,2,FALSE),VLOOKUP(H6203,'Cross-Page Data'!$D$4:$F$48,3,FALSE)))))</f>
        <v/>
      </c>
      <c r="M6203" s="120">
        <f>IF(AND($P$2=FALSE,OR(F6203="Commercial NAICS Cogen",F6203="Industrial NAICS Cogen",F6203="NAICS-22 Cogen")),FALSE,IF(AND($P$3=FALSE,OR(F6203="Commercial NAICS Cogen",F6203="Commercial NAICS Non-Cogen",F6203="Industrial NAICS Cogen", F6203="industrial NAICS non-Cogen")),FALSE, TRUE))</f>
        <v/>
      </c>
    </row>
    <row r="6204">
      <c r="A6204" s="129" t="n">
        <v>99999</v>
      </c>
      <c r="B6204" s="130" t="inlineStr">
        <is>
          <t>State-Fuel Level Increment</t>
        </is>
      </c>
      <c r="C6204" s="130" t="inlineStr">
        <is>
          <t>State-Fuel Level Increment</t>
        </is>
      </c>
      <c r="D6204" s="129" t="n">
        <v>99999</v>
      </c>
      <c r="E6204" s="130" t="inlineStr">
        <is>
          <t>OH</t>
        </is>
      </c>
      <c r="F6204" s="130" t="inlineStr">
        <is>
          <t>NAICS-22 Non-Cogen</t>
        </is>
      </c>
      <c r="G6204" s="130" t="inlineStr">
        <is>
          <t>PV</t>
        </is>
      </c>
      <c r="H6204" s="130" t="inlineStr">
        <is>
          <t>SUN</t>
        </is>
      </c>
      <c r="I6204" s="130" t="inlineStr">
        <is>
          <t>SUN</t>
        </is>
      </c>
      <c r="J6204" s="131" t="n">
        <v>149640.98</v>
      </c>
      <c r="K6204" s="129" t="n">
        <v>2020</v>
      </c>
      <c r="L6204" s="120">
        <f>IF(VLOOKUP(H6204,'Cross-Page Data'!$D$4:$F$48,3,FALSE)="natural gas",VLOOKUP(G6204,'Cross-Page Data'!$I$4:$J$19,2,FALSE),IF(VLOOKUP(H6204,'Cross-Page Data'!$D$4:$F$48,3,FALSE)="solar",IF(G6204="PV","solar PV","solar thermal"),IF(VLOOKUP(H6204,'Cross-Page Data'!$D$4:$F$48,3,FALSE)="wind",VLOOKUP(G6204,'Cross-Page Data'!$I$4:$J$19,2,FALSE),IF(VLOOKUP(H6204,'Cross-Page Data'!$D$4:$F$48,3,FALSE)="hydro",VLOOKUP(G6204,'Cross-Page Data'!$I$4:$J$19,2,FALSE),VLOOKUP(H6204,'Cross-Page Data'!$D$4:$F$48,3,FALSE)))))</f>
        <v/>
      </c>
      <c r="M6204" s="120">
        <f>IF(AND($P$2=FALSE,OR(F6204="Commercial NAICS Cogen",F6204="Industrial NAICS Cogen",F6204="NAICS-22 Cogen")),FALSE,IF(AND($P$3=FALSE,OR(F6204="Commercial NAICS Cogen",F6204="Commercial NAICS Non-Cogen",F6204="Industrial NAICS Cogen", F6204="industrial NAICS non-Cogen")),FALSE, TRUE))</f>
        <v/>
      </c>
    </row>
    <row r="6205">
      <c r="A6205" s="129" t="n">
        <v>99999</v>
      </c>
      <c r="B6205" s="130" t="inlineStr">
        <is>
          <t>State-Fuel Level Increment</t>
        </is>
      </c>
      <c r="C6205" s="130" t="inlineStr">
        <is>
          <t>State-Fuel Level Increment</t>
        </is>
      </c>
      <c r="D6205" s="129" t="n">
        <v>99999</v>
      </c>
      <c r="E6205" s="130" t="inlineStr">
        <is>
          <t>OH</t>
        </is>
      </c>
      <c r="F6205" s="130" t="inlineStr">
        <is>
          <t>Commercial NAICS Non-Cogen</t>
        </is>
      </c>
      <c r="G6205" s="130" t="inlineStr">
        <is>
          <t>PV</t>
        </is>
      </c>
      <c r="H6205" s="130" t="inlineStr">
        <is>
          <t>SUN</t>
        </is>
      </c>
      <c r="I6205" s="130" t="inlineStr">
        <is>
          <t>SUN</t>
        </is>
      </c>
      <c r="J6205" s="131" t="n">
        <v>4854.946</v>
      </c>
      <c r="K6205" s="129" t="n">
        <v>2020</v>
      </c>
      <c r="L6205" s="120">
        <f>IF(VLOOKUP(H6205,'Cross-Page Data'!$D$4:$F$48,3,FALSE)="natural gas",VLOOKUP(G6205,'Cross-Page Data'!$I$4:$J$19,2,FALSE),IF(VLOOKUP(H6205,'Cross-Page Data'!$D$4:$F$48,3,FALSE)="solar",IF(G6205="PV","solar PV","solar thermal"),IF(VLOOKUP(H6205,'Cross-Page Data'!$D$4:$F$48,3,FALSE)="wind",VLOOKUP(G6205,'Cross-Page Data'!$I$4:$J$19,2,FALSE),IF(VLOOKUP(H6205,'Cross-Page Data'!$D$4:$F$48,3,FALSE)="hydro",VLOOKUP(G6205,'Cross-Page Data'!$I$4:$J$19,2,FALSE),VLOOKUP(H6205,'Cross-Page Data'!$D$4:$F$48,3,FALSE)))))</f>
        <v/>
      </c>
      <c r="M6205" s="120">
        <f>IF(AND($P$2=FALSE,OR(F6205="Commercial NAICS Cogen",F6205="Industrial NAICS Cogen",F6205="NAICS-22 Cogen")),FALSE,IF(AND($P$3=FALSE,OR(F6205="Commercial NAICS Cogen",F6205="Commercial NAICS Non-Cogen",F6205="Industrial NAICS Cogen", F6205="industrial NAICS non-Cogen")),FALSE, TRUE))</f>
        <v/>
      </c>
    </row>
    <row r="6206">
      <c r="A6206" s="129" t="n">
        <v>99999</v>
      </c>
      <c r="B6206" s="130" t="inlineStr">
        <is>
          <t>State-Fuel Level Increment</t>
        </is>
      </c>
      <c r="C6206" s="130" t="inlineStr">
        <is>
          <t>State-Fuel Level Increment</t>
        </is>
      </c>
      <c r="D6206" s="129" t="n">
        <v>99999</v>
      </c>
      <c r="E6206" s="130" t="inlineStr">
        <is>
          <t>OK</t>
        </is>
      </c>
      <c r="F6206" s="130" t="inlineStr">
        <is>
          <t>Electric Utility</t>
        </is>
      </c>
      <c r="G6206" s="130" t="inlineStr">
        <is>
          <t>PV</t>
        </is>
      </c>
      <c r="H6206" s="130" t="inlineStr">
        <is>
          <t>SUN</t>
        </is>
      </c>
      <c r="I6206" s="130" t="inlineStr">
        <is>
          <t>SUN</t>
        </is>
      </c>
      <c r="J6206" s="131" t="n">
        <v>32886.832</v>
      </c>
      <c r="K6206" s="129" t="n">
        <v>2020</v>
      </c>
      <c r="L6206" s="120">
        <f>IF(VLOOKUP(H6206,'Cross-Page Data'!$D$4:$F$48,3,FALSE)="natural gas",VLOOKUP(G6206,'Cross-Page Data'!$I$4:$J$19,2,FALSE),IF(VLOOKUP(H6206,'Cross-Page Data'!$D$4:$F$48,3,FALSE)="solar",IF(G6206="PV","solar PV","solar thermal"),IF(VLOOKUP(H6206,'Cross-Page Data'!$D$4:$F$48,3,FALSE)="wind",VLOOKUP(G6206,'Cross-Page Data'!$I$4:$J$19,2,FALSE),IF(VLOOKUP(H6206,'Cross-Page Data'!$D$4:$F$48,3,FALSE)="hydro",VLOOKUP(G6206,'Cross-Page Data'!$I$4:$J$19,2,FALSE),VLOOKUP(H6206,'Cross-Page Data'!$D$4:$F$48,3,FALSE)))))</f>
        <v/>
      </c>
      <c r="M6206" s="120">
        <f>IF(AND($P$2=FALSE,OR(F6206="Commercial NAICS Cogen",F6206="Industrial NAICS Cogen",F6206="NAICS-22 Cogen")),FALSE,IF(AND($P$3=FALSE,OR(F6206="Commercial NAICS Cogen",F6206="Commercial NAICS Non-Cogen",F6206="Industrial NAICS Cogen", F6206="industrial NAICS non-Cogen")),FALSE, TRUE))</f>
        <v/>
      </c>
    </row>
    <row r="6207">
      <c r="A6207" s="129" t="n">
        <v>99999</v>
      </c>
      <c r="B6207" s="130" t="inlineStr">
        <is>
          <t>State-Fuel Level Increment</t>
        </is>
      </c>
      <c r="C6207" s="130" t="inlineStr">
        <is>
          <t>State-Fuel Level Increment</t>
        </is>
      </c>
      <c r="D6207" s="129" t="n">
        <v>99999</v>
      </c>
      <c r="E6207" s="130" t="inlineStr">
        <is>
          <t>OR</t>
        </is>
      </c>
      <c r="F6207" s="130" t="inlineStr">
        <is>
          <t>Electric Utility</t>
        </is>
      </c>
      <c r="G6207" s="130" t="inlineStr">
        <is>
          <t>PV</t>
        </is>
      </c>
      <c r="H6207" s="130" t="inlineStr">
        <is>
          <t>SUN</t>
        </is>
      </c>
      <c r="I6207" s="130" t="inlineStr">
        <is>
          <t>SUN</t>
        </is>
      </c>
      <c r="J6207" s="131" t="n">
        <v>5966.041</v>
      </c>
      <c r="K6207" s="129" t="n">
        <v>2020</v>
      </c>
      <c r="L6207" s="120">
        <f>IF(VLOOKUP(H6207,'Cross-Page Data'!$D$4:$F$48,3,FALSE)="natural gas",VLOOKUP(G6207,'Cross-Page Data'!$I$4:$J$19,2,FALSE),IF(VLOOKUP(H6207,'Cross-Page Data'!$D$4:$F$48,3,FALSE)="solar",IF(G6207="PV","solar PV","solar thermal"),IF(VLOOKUP(H6207,'Cross-Page Data'!$D$4:$F$48,3,FALSE)="wind",VLOOKUP(G6207,'Cross-Page Data'!$I$4:$J$19,2,FALSE),IF(VLOOKUP(H6207,'Cross-Page Data'!$D$4:$F$48,3,FALSE)="hydro",VLOOKUP(G6207,'Cross-Page Data'!$I$4:$J$19,2,FALSE),VLOOKUP(H6207,'Cross-Page Data'!$D$4:$F$48,3,FALSE)))))</f>
        <v/>
      </c>
      <c r="M6207" s="120">
        <f>IF(AND($P$2=FALSE,OR(F6207="Commercial NAICS Cogen",F6207="Industrial NAICS Cogen",F6207="NAICS-22 Cogen")),FALSE,IF(AND($P$3=FALSE,OR(F6207="Commercial NAICS Cogen",F6207="Commercial NAICS Non-Cogen",F6207="Industrial NAICS Cogen", F6207="industrial NAICS non-Cogen")),FALSE, TRUE))</f>
        <v/>
      </c>
    </row>
    <row r="6208">
      <c r="A6208" s="129" t="n">
        <v>99999</v>
      </c>
      <c r="B6208" s="130" t="inlineStr">
        <is>
          <t>State-Fuel Level Increment</t>
        </is>
      </c>
      <c r="C6208" s="130" t="inlineStr">
        <is>
          <t>State-Fuel Level Increment</t>
        </is>
      </c>
      <c r="D6208" s="129" t="n">
        <v>99999</v>
      </c>
      <c r="E6208" s="130" t="inlineStr">
        <is>
          <t>OR</t>
        </is>
      </c>
      <c r="F6208" s="130" t="inlineStr">
        <is>
          <t>NAICS-22 Non-Cogen</t>
        </is>
      </c>
      <c r="G6208" s="130" t="inlineStr">
        <is>
          <t>PV</t>
        </is>
      </c>
      <c r="H6208" s="130" t="inlineStr">
        <is>
          <t>SUN</t>
        </is>
      </c>
      <c r="I6208" s="130" t="inlineStr">
        <is>
          <t>SUN</t>
        </is>
      </c>
      <c r="J6208" s="131" t="n">
        <v>730895.8199999999</v>
      </c>
      <c r="K6208" s="129" t="n">
        <v>2020</v>
      </c>
      <c r="L6208" s="120">
        <f>IF(VLOOKUP(H6208,'Cross-Page Data'!$D$4:$F$48,3,FALSE)="natural gas",VLOOKUP(G6208,'Cross-Page Data'!$I$4:$J$19,2,FALSE),IF(VLOOKUP(H6208,'Cross-Page Data'!$D$4:$F$48,3,FALSE)="solar",IF(G6208="PV","solar PV","solar thermal"),IF(VLOOKUP(H6208,'Cross-Page Data'!$D$4:$F$48,3,FALSE)="wind",VLOOKUP(G6208,'Cross-Page Data'!$I$4:$J$19,2,FALSE),IF(VLOOKUP(H6208,'Cross-Page Data'!$D$4:$F$48,3,FALSE)="hydro",VLOOKUP(G6208,'Cross-Page Data'!$I$4:$J$19,2,FALSE),VLOOKUP(H6208,'Cross-Page Data'!$D$4:$F$48,3,FALSE)))))</f>
        <v/>
      </c>
      <c r="M6208" s="120">
        <f>IF(AND($P$2=FALSE,OR(F6208="Commercial NAICS Cogen",F6208="Industrial NAICS Cogen",F6208="NAICS-22 Cogen")),FALSE,IF(AND($P$3=FALSE,OR(F6208="Commercial NAICS Cogen",F6208="Commercial NAICS Non-Cogen",F6208="Industrial NAICS Cogen", F6208="industrial NAICS non-Cogen")),FALSE, TRUE))</f>
        <v/>
      </c>
    </row>
    <row r="6209">
      <c r="A6209" s="129" t="n">
        <v>99999</v>
      </c>
      <c r="B6209" s="130" t="inlineStr">
        <is>
          <t>State-Fuel Level Increment</t>
        </is>
      </c>
      <c r="C6209" s="130" t="inlineStr">
        <is>
          <t>State-Fuel Level Increment</t>
        </is>
      </c>
      <c r="D6209" s="129" t="n">
        <v>99999</v>
      </c>
      <c r="E6209" s="130" t="inlineStr">
        <is>
          <t>PA</t>
        </is>
      </c>
      <c r="F6209" s="130" t="inlineStr">
        <is>
          <t>NAICS-22 Non-Cogen</t>
        </is>
      </c>
      <c r="G6209" s="130" t="inlineStr">
        <is>
          <t>PV</t>
        </is>
      </c>
      <c r="H6209" s="130" t="inlineStr">
        <is>
          <t>SUN</t>
        </is>
      </c>
      <c r="I6209" s="130" t="inlineStr">
        <is>
          <t>SUN</t>
        </is>
      </c>
      <c r="J6209" s="131" t="n">
        <v>137053.62</v>
      </c>
      <c r="K6209" s="129" t="n">
        <v>2020</v>
      </c>
      <c r="L6209" s="120">
        <f>IF(VLOOKUP(H6209,'Cross-Page Data'!$D$4:$F$48,3,FALSE)="natural gas",VLOOKUP(G6209,'Cross-Page Data'!$I$4:$J$19,2,FALSE),IF(VLOOKUP(H6209,'Cross-Page Data'!$D$4:$F$48,3,FALSE)="solar",IF(G6209="PV","solar PV","solar thermal"),IF(VLOOKUP(H6209,'Cross-Page Data'!$D$4:$F$48,3,FALSE)="wind",VLOOKUP(G6209,'Cross-Page Data'!$I$4:$J$19,2,FALSE),IF(VLOOKUP(H6209,'Cross-Page Data'!$D$4:$F$48,3,FALSE)="hydro",VLOOKUP(G6209,'Cross-Page Data'!$I$4:$J$19,2,FALSE),VLOOKUP(H6209,'Cross-Page Data'!$D$4:$F$48,3,FALSE)))))</f>
        <v/>
      </c>
      <c r="M6209" s="120">
        <f>IF(AND($P$2=FALSE,OR(F6209="Commercial NAICS Cogen",F6209="Industrial NAICS Cogen",F6209="NAICS-22 Cogen")),FALSE,IF(AND($P$3=FALSE,OR(F6209="Commercial NAICS Cogen",F6209="Commercial NAICS Non-Cogen",F6209="Industrial NAICS Cogen", F6209="industrial NAICS non-Cogen")),FALSE, TRUE))</f>
        <v/>
      </c>
    </row>
    <row r="6210">
      <c r="A6210" s="129" t="n">
        <v>99999</v>
      </c>
      <c r="B6210" s="130" t="inlineStr">
        <is>
          <t>State-Fuel Level Increment</t>
        </is>
      </c>
      <c r="C6210" s="130" t="inlineStr">
        <is>
          <t>State-Fuel Level Increment</t>
        </is>
      </c>
      <c r="D6210" s="129" t="n">
        <v>99999</v>
      </c>
      <c r="E6210" s="130" t="inlineStr">
        <is>
          <t>PA</t>
        </is>
      </c>
      <c r="F6210" s="130" t="inlineStr">
        <is>
          <t>Commercial NAICS Non-Cogen</t>
        </is>
      </c>
      <c r="G6210" s="130" t="inlineStr">
        <is>
          <t>PV</t>
        </is>
      </c>
      <c r="H6210" s="130" t="inlineStr">
        <is>
          <t>SUN</t>
        </is>
      </c>
      <c r="I6210" s="130" t="inlineStr">
        <is>
          <t>SUN</t>
        </is>
      </c>
      <c r="J6210" s="131" t="n">
        <v>8503.041999999999</v>
      </c>
      <c r="K6210" s="129" t="n">
        <v>2020</v>
      </c>
      <c r="L6210" s="120">
        <f>IF(VLOOKUP(H6210,'Cross-Page Data'!$D$4:$F$48,3,FALSE)="natural gas",VLOOKUP(G6210,'Cross-Page Data'!$I$4:$J$19,2,FALSE),IF(VLOOKUP(H6210,'Cross-Page Data'!$D$4:$F$48,3,FALSE)="solar",IF(G6210="PV","solar PV","solar thermal"),IF(VLOOKUP(H6210,'Cross-Page Data'!$D$4:$F$48,3,FALSE)="wind",VLOOKUP(G6210,'Cross-Page Data'!$I$4:$J$19,2,FALSE),IF(VLOOKUP(H6210,'Cross-Page Data'!$D$4:$F$48,3,FALSE)="hydro",VLOOKUP(G6210,'Cross-Page Data'!$I$4:$J$19,2,FALSE),VLOOKUP(H6210,'Cross-Page Data'!$D$4:$F$48,3,FALSE)))))</f>
        <v/>
      </c>
      <c r="M6210" s="120">
        <f>IF(AND($P$2=FALSE,OR(F6210="Commercial NAICS Cogen",F6210="Industrial NAICS Cogen",F6210="NAICS-22 Cogen")),FALSE,IF(AND($P$3=FALSE,OR(F6210="Commercial NAICS Cogen",F6210="Commercial NAICS Non-Cogen",F6210="Industrial NAICS Cogen", F6210="industrial NAICS non-Cogen")),FALSE, TRUE))</f>
        <v/>
      </c>
    </row>
    <row r="6211">
      <c r="A6211" s="129" t="n">
        <v>99999</v>
      </c>
      <c r="B6211" s="130" t="inlineStr">
        <is>
          <t>State-Fuel Level Increment</t>
        </is>
      </c>
      <c r="C6211" s="130" t="inlineStr">
        <is>
          <t>State-Fuel Level Increment</t>
        </is>
      </c>
      <c r="D6211" s="129" t="n">
        <v>99999</v>
      </c>
      <c r="E6211" s="130" t="inlineStr">
        <is>
          <t>PA</t>
        </is>
      </c>
      <c r="F6211" s="130" t="inlineStr">
        <is>
          <t>Industrial NAICS Non-Cogen</t>
        </is>
      </c>
      <c r="G6211" s="130" t="inlineStr">
        <is>
          <t>PV</t>
        </is>
      </c>
      <c r="H6211" s="130" t="inlineStr">
        <is>
          <t>SUN</t>
        </is>
      </c>
      <c r="I6211" s="130" t="inlineStr">
        <is>
          <t>SUN</t>
        </is>
      </c>
      <c r="J6211" s="131" t="n">
        <v>9097.648999999999</v>
      </c>
      <c r="K6211" s="129" t="n">
        <v>2020</v>
      </c>
      <c r="L6211" s="120">
        <f>IF(VLOOKUP(H6211,'Cross-Page Data'!$D$4:$F$48,3,FALSE)="natural gas",VLOOKUP(G6211,'Cross-Page Data'!$I$4:$J$19,2,FALSE),IF(VLOOKUP(H6211,'Cross-Page Data'!$D$4:$F$48,3,FALSE)="solar",IF(G6211="PV","solar PV","solar thermal"),IF(VLOOKUP(H6211,'Cross-Page Data'!$D$4:$F$48,3,FALSE)="wind",VLOOKUP(G6211,'Cross-Page Data'!$I$4:$J$19,2,FALSE),IF(VLOOKUP(H6211,'Cross-Page Data'!$D$4:$F$48,3,FALSE)="hydro",VLOOKUP(G6211,'Cross-Page Data'!$I$4:$J$19,2,FALSE),VLOOKUP(H6211,'Cross-Page Data'!$D$4:$F$48,3,FALSE)))))</f>
        <v/>
      </c>
      <c r="M6211" s="120">
        <f>IF(AND($P$2=FALSE,OR(F6211="Commercial NAICS Cogen",F6211="Industrial NAICS Cogen",F6211="NAICS-22 Cogen")),FALSE,IF(AND($P$3=FALSE,OR(F6211="Commercial NAICS Cogen",F6211="Commercial NAICS Non-Cogen",F6211="Industrial NAICS Cogen", F6211="industrial NAICS non-Cogen")),FALSE, TRUE))</f>
        <v/>
      </c>
    </row>
    <row r="6212">
      <c r="A6212" s="129" t="n">
        <v>99999</v>
      </c>
      <c r="B6212" s="130" t="inlineStr">
        <is>
          <t>State-Fuel Level Increment</t>
        </is>
      </c>
      <c r="C6212" s="130" t="inlineStr">
        <is>
          <t>State-Fuel Level Increment</t>
        </is>
      </c>
      <c r="D6212" s="129" t="n">
        <v>99999</v>
      </c>
      <c r="E6212" s="130" t="inlineStr">
        <is>
          <t>RI</t>
        </is>
      </c>
      <c r="F6212" s="130" t="inlineStr">
        <is>
          <t>NAICS-22 Non-Cogen</t>
        </is>
      </c>
      <c r="G6212" s="130" t="inlineStr">
        <is>
          <t>PV</t>
        </is>
      </c>
      <c r="H6212" s="130" t="inlineStr">
        <is>
          <t>SUN</t>
        </is>
      </c>
      <c r="I6212" s="130" t="inlineStr">
        <is>
          <t>SUN</t>
        </is>
      </c>
      <c r="J6212" s="131" t="n">
        <v>156806.83</v>
      </c>
      <c r="K6212" s="129" t="n">
        <v>2020</v>
      </c>
      <c r="L6212" s="120">
        <f>IF(VLOOKUP(H6212,'Cross-Page Data'!$D$4:$F$48,3,FALSE)="natural gas",VLOOKUP(G6212,'Cross-Page Data'!$I$4:$J$19,2,FALSE),IF(VLOOKUP(H6212,'Cross-Page Data'!$D$4:$F$48,3,FALSE)="solar",IF(G6212="PV","solar PV","solar thermal"),IF(VLOOKUP(H6212,'Cross-Page Data'!$D$4:$F$48,3,FALSE)="wind",VLOOKUP(G6212,'Cross-Page Data'!$I$4:$J$19,2,FALSE),IF(VLOOKUP(H6212,'Cross-Page Data'!$D$4:$F$48,3,FALSE)="hydro",VLOOKUP(G6212,'Cross-Page Data'!$I$4:$J$19,2,FALSE),VLOOKUP(H6212,'Cross-Page Data'!$D$4:$F$48,3,FALSE)))))</f>
        <v/>
      </c>
      <c r="M6212" s="120">
        <f>IF(AND($P$2=FALSE,OR(F6212="Commercial NAICS Cogen",F6212="Industrial NAICS Cogen",F6212="NAICS-22 Cogen")),FALSE,IF(AND($P$3=FALSE,OR(F6212="Commercial NAICS Cogen",F6212="Commercial NAICS Non-Cogen",F6212="Industrial NAICS Cogen", F6212="industrial NAICS non-Cogen")),FALSE, TRUE))</f>
        <v/>
      </c>
    </row>
    <row r="6213">
      <c r="A6213" s="129" t="n">
        <v>99999</v>
      </c>
      <c r="B6213" s="130" t="inlineStr">
        <is>
          <t>State-Fuel Level Increment</t>
        </is>
      </c>
      <c r="C6213" s="130" t="inlineStr">
        <is>
          <t>State-Fuel Level Increment</t>
        </is>
      </c>
      <c r="D6213" s="129" t="n">
        <v>99999</v>
      </c>
      <c r="E6213" s="130" t="inlineStr">
        <is>
          <t>SC</t>
        </is>
      </c>
      <c r="F6213" s="130" t="inlineStr">
        <is>
          <t>Electric Utility</t>
        </is>
      </c>
      <c r="G6213" s="130" t="inlineStr">
        <is>
          <t>PV</t>
        </is>
      </c>
      <c r="H6213" s="130" t="inlineStr">
        <is>
          <t>SUN</t>
        </is>
      </c>
      <c r="I6213" s="130" t="inlineStr">
        <is>
          <t>SUN</t>
        </is>
      </c>
      <c r="J6213" s="131" t="n">
        <v>9686.663</v>
      </c>
      <c r="K6213" s="129" t="n">
        <v>2020</v>
      </c>
      <c r="L6213" s="120">
        <f>IF(VLOOKUP(H6213,'Cross-Page Data'!$D$4:$F$48,3,FALSE)="natural gas",VLOOKUP(G6213,'Cross-Page Data'!$I$4:$J$19,2,FALSE),IF(VLOOKUP(H6213,'Cross-Page Data'!$D$4:$F$48,3,FALSE)="solar",IF(G6213="PV","solar PV","solar thermal"),IF(VLOOKUP(H6213,'Cross-Page Data'!$D$4:$F$48,3,FALSE)="wind",VLOOKUP(G6213,'Cross-Page Data'!$I$4:$J$19,2,FALSE),IF(VLOOKUP(H6213,'Cross-Page Data'!$D$4:$F$48,3,FALSE)="hydro",VLOOKUP(G6213,'Cross-Page Data'!$I$4:$J$19,2,FALSE),VLOOKUP(H6213,'Cross-Page Data'!$D$4:$F$48,3,FALSE)))))</f>
        <v/>
      </c>
      <c r="M6213" s="120">
        <f>IF(AND($P$2=FALSE,OR(F6213="Commercial NAICS Cogen",F6213="Industrial NAICS Cogen",F6213="NAICS-22 Cogen")),FALSE,IF(AND($P$3=FALSE,OR(F6213="Commercial NAICS Cogen",F6213="Commercial NAICS Non-Cogen",F6213="Industrial NAICS Cogen", F6213="industrial NAICS non-Cogen")),FALSE, TRUE))</f>
        <v/>
      </c>
    </row>
    <row r="6214">
      <c r="A6214" s="129" t="n">
        <v>99999</v>
      </c>
      <c r="B6214" s="130" t="inlineStr">
        <is>
          <t>State-Fuel Level Increment</t>
        </is>
      </c>
      <c r="C6214" s="130" t="inlineStr">
        <is>
          <t>State-Fuel Level Increment</t>
        </is>
      </c>
      <c r="D6214" s="129" t="n">
        <v>99999</v>
      </c>
      <c r="E6214" s="130" t="inlineStr">
        <is>
          <t>SC</t>
        </is>
      </c>
      <c r="F6214" s="130" t="inlineStr">
        <is>
          <t>NAICS-22 Non-Cogen</t>
        </is>
      </c>
      <c r="G6214" s="130" t="inlineStr">
        <is>
          <t>PV</t>
        </is>
      </c>
      <c r="H6214" s="130" t="inlineStr">
        <is>
          <t>SUN</t>
        </is>
      </c>
      <c r="I6214" s="130" t="inlineStr">
        <is>
          <t>SUN</t>
        </is>
      </c>
      <c r="J6214" s="131" t="n">
        <v>678000.64</v>
      </c>
      <c r="K6214" s="129" t="n">
        <v>2020</v>
      </c>
      <c r="L6214" s="120">
        <f>IF(VLOOKUP(H6214,'Cross-Page Data'!$D$4:$F$48,3,FALSE)="natural gas",VLOOKUP(G6214,'Cross-Page Data'!$I$4:$J$19,2,FALSE),IF(VLOOKUP(H6214,'Cross-Page Data'!$D$4:$F$48,3,FALSE)="solar",IF(G6214="PV","solar PV","solar thermal"),IF(VLOOKUP(H6214,'Cross-Page Data'!$D$4:$F$48,3,FALSE)="wind",VLOOKUP(G6214,'Cross-Page Data'!$I$4:$J$19,2,FALSE),IF(VLOOKUP(H6214,'Cross-Page Data'!$D$4:$F$48,3,FALSE)="hydro",VLOOKUP(G6214,'Cross-Page Data'!$I$4:$J$19,2,FALSE),VLOOKUP(H6214,'Cross-Page Data'!$D$4:$F$48,3,FALSE)))))</f>
        <v/>
      </c>
      <c r="M6214" s="120">
        <f>IF(AND($P$2=FALSE,OR(F6214="Commercial NAICS Cogen",F6214="Industrial NAICS Cogen",F6214="NAICS-22 Cogen")),FALSE,IF(AND($P$3=FALSE,OR(F6214="Commercial NAICS Cogen",F6214="Commercial NAICS Non-Cogen",F6214="Industrial NAICS Cogen", F6214="industrial NAICS non-Cogen")),FALSE, TRUE))</f>
        <v/>
      </c>
    </row>
    <row r="6215">
      <c r="A6215" s="129" t="n">
        <v>99999</v>
      </c>
      <c r="B6215" s="130" t="inlineStr">
        <is>
          <t>State-Fuel Level Increment</t>
        </is>
      </c>
      <c r="C6215" s="130" t="inlineStr">
        <is>
          <t>State-Fuel Level Increment</t>
        </is>
      </c>
      <c r="D6215" s="129" t="n">
        <v>99999</v>
      </c>
      <c r="E6215" s="130" t="inlineStr">
        <is>
          <t>SC</t>
        </is>
      </c>
      <c r="F6215" s="130" t="inlineStr">
        <is>
          <t>Industrial NAICS Non-Cogen</t>
        </is>
      </c>
      <c r="G6215" s="130" t="inlineStr">
        <is>
          <t>PV</t>
        </is>
      </c>
      <c r="H6215" s="130" t="inlineStr">
        <is>
          <t>SUN</t>
        </is>
      </c>
      <c r="I6215" s="130" t="inlineStr">
        <is>
          <t>SUN</t>
        </is>
      </c>
      <c r="J6215" s="131" t="n">
        <v>4430.871</v>
      </c>
      <c r="K6215" s="129" t="n">
        <v>2020</v>
      </c>
      <c r="L6215" s="120">
        <f>IF(VLOOKUP(H6215,'Cross-Page Data'!$D$4:$F$48,3,FALSE)="natural gas",VLOOKUP(G6215,'Cross-Page Data'!$I$4:$J$19,2,FALSE),IF(VLOOKUP(H6215,'Cross-Page Data'!$D$4:$F$48,3,FALSE)="solar",IF(G6215="PV","solar PV","solar thermal"),IF(VLOOKUP(H6215,'Cross-Page Data'!$D$4:$F$48,3,FALSE)="wind",VLOOKUP(G6215,'Cross-Page Data'!$I$4:$J$19,2,FALSE),IF(VLOOKUP(H6215,'Cross-Page Data'!$D$4:$F$48,3,FALSE)="hydro",VLOOKUP(G6215,'Cross-Page Data'!$I$4:$J$19,2,FALSE),VLOOKUP(H6215,'Cross-Page Data'!$D$4:$F$48,3,FALSE)))))</f>
        <v/>
      </c>
      <c r="M6215" s="120">
        <f>IF(AND($P$2=FALSE,OR(F6215="Commercial NAICS Cogen",F6215="Industrial NAICS Cogen",F6215="NAICS-22 Cogen")),FALSE,IF(AND($P$3=FALSE,OR(F6215="Commercial NAICS Cogen",F6215="Commercial NAICS Non-Cogen",F6215="Industrial NAICS Cogen", F6215="industrial NAICS non-Cogen")),FALSE, TRUE))</f>
        <v/>
      </c>
    </row>
    <row r="6216">
      <c r="A6216" s="129" t="n">
        <v>99999</v>
      </c>
      <c r="B6216" s="130" t="inlineStr">
        <is>
          <t>State-Fuel Level Increment</t>
        </is>
      </c>
      <c r="C6216" s="130" t="inlineStr">
        <is>
          <t>State-Fuel Level Increment</t>
        </is>
      </c>
      <c r="D6216" s="129" t="n">
        <v>99999</v>
      </c>
      <c r="E6216" s="130" t="inlineStr">
        <is>
          <t>SD</t>
        </is>
      </c>
      <c r="F6216" s="130" t="inlineStr">
        <is>
          <t>NAICS-22 Non-Cogen</t>
        </is>
      </c>
      <c r="G6216" s="130" t="inlineStr">
        <is>
          <t>PV</t>
        </is>
      </c>
      <c r="H6216" s="130" t="inlineStr">
        <is>
          <t>SUN</t>
        </is>
      </c>
      <c r="I6216" s="130" t="inlineStr">
        <is>
          <t>SUN</t>
        </is>
      </c>
      <c r="J6216" s="131" t="n">
        <v>1932.168</v>
      </c>
      <c r="K6216" s="129" t="n">
        <v>2020</v>
      </c>
      <c r="L6216" s="120">
        <f>IF(VLOOKUP(H6216,'Cross-Page Data'!$D$4:$F$48,3,FALSE)="natural gas",VLOOKUP(G6216,'Cross-Page Data'!$I$4:$J$19,2,FALSE),IF(VLOOKUP(H6216,'Cross-Page Data'!$D$4:$F$48,3,FALSE)="solar",IF(G6216="PV","solar PV","solar thermal"),IF(VLOOKUP(H6216,'Cross-Page Data'!$D$4:$F$48,3,FALSE)="wind",VLOOKUP(G6216,'Cross-Page Data'!$I$4:$J$19,2,FALSE),IF(VLOOKUP(H6216,'Cross-Page Data'!$D$4:$F$48,3,FALSE)="hydro",VLOOKUP(G6216,'Cross-Page Data'!$I$4:$J$19,2,FALSE),VLOOKUP(H6216,'Cross-Page Data'!$D$4:$F$48,3,FALSE)))))</f>
        <v/>
      </c>
      <c r="M6216" s="120">
        <f>IF(AND($P$2=FALSE,OR(F6216="Commercial NAICS Cogen",F6216="Industrial NAICS Cogen",F6216="NAICS-22 Cogen")),FALSE,IF(AND($P$3=FALSE,OR(F6216="Commercial NAICS Cogen",F6216="Commercial NAICS Non-Cogen",F6216="Industrial NAICS Cogen", F6216="industrial NAICS non-Cogen")),FALSE, TRUE))</f>
        <v/>
      </c>
    </row>
    <row r="6217">
      <c r="A6217" s="129" t="n">
        <v>99999</v>
      </c>
      <c r="B6217" s="130" t="inlineStr">
        <is>
          <t>State-Fuel Level Increment</t>
        </is>
      </c>
      <c r="C6217" s="130" t="inlineStr">
        <is>
          <t>State-Fuel Level Increment</t>
        </is>
      </c>
      <c r="D6217" s="129" t="n">
        <v>99999</v>
      </c>
      <c r="E6217" s="130" t="inlineStr">
        <is>
          <t>TN</t>
        </is>
      </c>
      <c r="F6217" s="130" t="inlineStr">
        <is>
          <t>Electric Utility</t>
        </is>
      </c>
      <c r="G6217" s="130" t="inlineStr">
        <is>
          <t>PV</t>
        </is>
      </c>
      <c r="H6217" s="130" t="inlineStr">
        <is>
          <t>SUN</t>
        </is>
      </c>
      <c r="I6217" s="130" t="inlineStr">
        <is>
          <t>SUN</t>
        </is>
      </c>
      <c r="J6217" s="131" t="n">
        <v>754.047</v>
      </c>
      <c r="K6217" s="129" t="n">
        <v>2020</v>
      </c>
      <c r="L6217" s="120">
        <f>IF(VLOOKUP(H6217,'Cross-Page Data'!$D$4:$F$48,3,FALSE)="natural gas",VLOOKUP(G6217,'Cross-Page Data'!$I$4:$J$19,2,FALSE),IF(VLOOKUP(H6217,'Cross-Page Data'!$D$4:$F$48,3,FALSE)="solar",IF(G6217="PV","solar PV","solar thermal"),IF(VLOOKUP(H6217,'Cross-Page Data'!$D$4:$F$48,3,FALSE)="wind",VLOOKUP(G6217,'Cross-Page Data'!$I$4:$J$19,2,FALSE),IF(VLOOKUP(H6217,'Cross-Page Data'!$D$4:$F$48,3,FALSE)="hydro",VLOOKUP(G6217,'Cross-Page Data'!$I$4:$J$19,2,FALSE),VLOOKUP(H6217,'Cross-Page Data'!$D$4:$F$48,3,FALSE)))))</f>
        <v/>
      </c>
      <c r="M6217" s="120">
        <f>IF(AND($P$2=FALSE,OR(F6217="Commercial NAICS Cogen",F6217="Industrial NAICS Cogen",F6217="NAICS-22 Cogen")),FALSE,IF(AND($P$3=FALSE,OR(F6217="Commercial NAICS Cogen",F6217="Commercial NAICS Non-Cogen",F6217="Industrial NAICS Cogen", F6217="industrial NAICS non-Cogen")),FALSE, TRUE))</f>
        <v/>
      </c>
    </row>
    <row r="6218">
      <c r="A6218" s="129" t="n">
        <v>99999</v>
      </c>
      <c r="B6218" s="130" t="inlineStr">
        <is>
          <t>State-Fuel Level Increment</t>
        </is>
      </c>
      <c r="C6218" s="130" t="inlineStr">
        <is>
          <t>State-Fuel Level Increment</t>
        </is>
      </c>
      <c r="D6218" s="129" t="n">
        <v>99999</v>
      </c>
      <c r="E6218" s="130" t="inlineStr">
        <is>
          <t>TN</t>
        </is>
      </c>
      <c r="F6218" s="130" t="inlineStr">
        <is>
          <t>NAICS-22 Non-Cogen</t>
        </is>
      </c>
      <c r="G6218" s="130" t="inlineStr">
        <is>
          <t>PV</t>
        </is>
      </c>
      <c r="H6218" s="130" t="inlineStr">
        <is>
          <t>SUN</t>
        </is>
      </c>
      <c r="I6218" s="130" t="inlineStr">
        <is>
          <t>SUN</t>
        </is>
      </c>
      <c r="J6218" s="131" t="n">
        <v>75358.031</v>
      </c>
      <c r="K6218" s="129" t="n">
        <v>2020</v>
      </c>
      <c r="L6218" s="120">
        <f>IF(VLOOKUP(H6218,'Cross-Page Data'!$D$4:$F$48,3,FALSE)="natural gas",VLOOKUP(G6218,'Cross-Page Data'!$I$4:$J$19,2,FALSE),IF(VLOOKUP(H6218,'Cross-Page Data'!$D$4:$F$48,3,FALSE)="solar",IF(G6218="PV","solar PV","solar thermal"),IF(VLOOKUP(H6218,'Cross-Page Data'!$D$4:$F$48,3,FALSE)="wind",VLOOKUP(G6218,'Cross-Page Data'!$I$4:$J$19,2,FALSE),IF(VLOOKUP(H6218,'Cross-Page Data'!$D$4:$F$48,3,FALSE)="hydro",VLOOKUP(G6218,'Cross-Page Data'!$I$4:$J$19,2,FALSE),VLOOKUP(H6218,'Cross-Page Data'!$D$4:$F$48,3,FALSE)))))</f>
        <v/>
      </c>
      <c r="M6218" s="120">
        <f>IF(AND($P$2=FALSE,OR(F6218="Commercial NAICS Cogen",F6218="Industrial NAICS Cogen",F6218="NAICS-22 Cogen")),FALSE,IF(AND($P$3=FALSE,OR(F6218="Commercial NAICS Cogen",F6218="Commercial NAICS Non-Cogen",F6218="Industrial NAICS Cogen", F6218="industrial NAICS non-Cogen")),FALSE, TRUE))</f>
        <v/>
      </c>
    </row>
    <row r="6219">
      <c r="A6219" s="129" t="n">
        <v>99999</v>
      </c>
      <c r="B6219" s="130" t="inlineStr">
        <is>
          <t>State-Fuel Level Increment</t>
        </is>
      </c>
      <c r="C6219" s="130" t="inlineStr">
        <is>
          <t>State-Fuel Level Increment</t>
        </is>
      </c>
      <c r="D6219" s="129" t="n">
        <v>99999</v>
      </c>
      <c r="E6219" s="130" t="inlineStr">
        <is>
          <t>TN</t>
        </is>
      </c>
      <c r="F6219" s="130" t="inlineStr">
        <is>
          <t>Commercial NAICS Non-Cogen</t>
        </is>
      </c>
      <c r="G6219" s="130" t="inlineStr">
        <is>
          <t>PV</t>
        </is>
      </c>
      <c r="H6219" s="130" t="inlineStr">
        <is>
          <t>SUN</t>
        </is>
      </c>
      <c r="I6219" s="130" t="inlineStr">
        <is>
          <t>SUN</t>
        </is>
      </c>
      <c r="J6219" s="131" t="n">
        <v>5424.109</v>
      </c>
      <c r="K6219" s="129" t="n">
        <v>2020</v>
      </c>
      <c r="L6219" s="120">
        <f>IF(VLOOKUP(H6219,'Cross-Page Data'!$D$4:$F$48,3,FALSE)="natural gas",VLOOKUP(G6219,'Cross-Page Data'!$I$4:$J$19,2,FALSE),IF(VLOOKUP(H6219,'Cross-Page Data'!$D$4:$F$48,3,FALSE)="solar",IF(G6219="PV","solar PV","solar thermal"),IF(VLOOKUP(H6219,'Cross-Page Data'!$D$4:$F$48,3,FALSE)="wind",VLOOKUP(G6219,'Cross-Page Data'!$I$4:$J$19,2,FALSE),IF(VLOOKUP(H6219,'Cross-Page Data'!$D$4:$F$48,3,FALSE)="hydro",VLOOKUP(G6219,'Cross-Page Data'!$I$4:$J$19,2,FALSE),VLOOKUP(H6219,'Cross-Page Data'!$D$4:$F$48,3,FALSE)))))</f>
        <v/>
      </c>
      <c r="M6219" s="120">
        <f>IF(AND($P$2=FALSE,OR(F6219="Commercial NAICS Cogen",F6219="Industrial NAICS Cogen",F6219="NAICS-22 Cogen")),FALSE,IF(AND($P$3=FALSE,OR(F6219="Commercial NAICS Cogen",F6219="Commercial NAICS Non-Cogen",F6219="Industrial NAICS Cogen", F6219="industrial NAICS non-Cogen")),FALSE, TRUE))</f>
        <v/>
      </c>
    </row>
    <row r="6220">
      <c r="A6220" s="129" t="n">
        <v>99999</v>
      </c>
      <c r="B6220" s="130" t="inlineStr">
        <is>
          <t>State-Fuel Level Increment</t>
        </is>
      </c>
      <c r="C6220" s="130" t="inlineStr">
        <is>
          <t>State-Fuel Level Increment</t>
        </is>
      </c>
      <c r="D6220" s="129" t="n">
        <v>99999</v>
      </c>
      <c r="E6220" s="130" t="inlineStr">
        <is>
          <t>TX</t>
        </is>
      </c>
      <c r="F6220" s="130" t="inlineStr">
        <is>
          <t>Electric Utility</t>
        </is>
      </c>
      <c r="G6220" s="130" t="inlineStr">
        <is>
          <t>PV</t>
        </is>
      </c>
      <c r="H6220" s="130" t="inlineStr">
        <is>
          <t>SUN</t>
        </is>
      </c>
      <c r="I6220" s="130" t="inlineStr">
        <is>
          <t>SUN</t>
        </is>
      </c>
      <c r="J6220" s="131" t="n">
        <v>19132.642</v>
      </c>
      <c r="K6220" s="129" t="n">
        <v>2020</v>
      </c>
      <c r="L6220" s="120">
        <f>IF(VLOOKUP(H6220,'Cross-Page Data'!$D$4:$F$48,3,FALSE)="natural gas",VLOOKUP(G6220,'Cross-Page Data'!$I$4:$J$19,2,FALSE),IF(VLOOKUP(H6220,'Cross-Page Data'!$D$4:$F$48,3,FALSE)="solar",IF(G6220="PV","solar PV","solar thermal"),IF(VLOOKUP(H6220,'Cross-Page Data'!$D$4:$F$48,3,FALSE)="wind",VLOOKUP(G6220,'Cross-Page Data'!$I$4:$J$19,2,FALSE),IF(VLOOKUP(H6220,'Cross-Page Data'!$D$4:$F$48,3,FALSE)="hydro",VLOOKUP(G6220,'Cross-Page Data'!$I$4:$J$19,2,FALSE),VLOOKUP(H6220,'Cross-Page Data'!$D$4:$F$48,3,FALSE)))))</f>
        <v/>
      </c>
      <c r="M6220" s="120">
        <f>IF(AND($P$2=FALSE,OR(F6220="Commercial NAICS Cogen",F6220="Industrial NAICS Cogen",F6220="NAICS-22 Cogen")),FALSE,IF(AND($P$3=FALSE,OR(F6220="Commercial NAICS Cogen",F6220="Commercial NAICS Non-Cogen",F6220="Industrial NAICS Cogen", F6220="industrial NAICS non-Cogen")),FALSE, TRUE))</f>
        <v/>
      </c>
    </row>
    <row r="6221">
      <c r="A6221" s="129" t="n">
        <v>99999</v>
      </c>
      <c r="B6221" s="130" t="inlineStr">
        <is>
          <t>State-Fuel Level Increment</t>
        </is>
      </c>
      <c r="C6221" s="130" t="inlineStr">
        <is>
          <t>State-Fuel Level Increment</t>
        </is>
      </c>
      <c r="D6221" s="129" t="n">
        <v>99999</v>
      </c>
      <c r="E6221" s="130" t="inlineStr">
        <is>
          <t>TX</t>
        </is>
      </c>
      <c r="F6221" s="130" t="inlineStr">
        <is>
          <t>NAICS-22 Non-Cogen</t>
        </is>
      </c>
      <c r="G6221" s="130" t="inlineStr">
        <is>
          <t>PV</t>
        </is>
      </c>
      <c r="H6221" s="130" t="inlineStr">
        <is>
          <t>SUN</t>
        </is>
      </c>
      <c r="I6221" s="130" t="inlineStr">
        <is>
          <t>SUN</t>
        </is>
      </c>
      <c r="J6221" s="131" t="n">
        <v>1269224.6</v>
      </c>
      <c r="K6221" s="129" t="n">
        <v>2020</v>
      </c>
      <c r="L6221" s="120">
        <f>IF(VLOOKUP(H6221,'Cross-Page Data'!$D$4:$F$48,3,FALSE)="natural gas",VLOOKUP(G6221,'Cross-Page Data'!$I$4:$J$19,2,FALSE),IF(VLOOKUP(H6221,'Cross-Page Data'!$D$4:$F$48,3,FALSE)="solar",IF(G6221="PV","solar PV","solar thermal"),IF(VLOOKUP(H6221,'Cross-Page Data'!$D$4:$F$48,3,FALSE)="wind",VLOOKUP(G6221,'Cross-Page Data'!$I$4:$J$19,2,FALSE),IF(VLOOKUP(H6221,'Cross-Page Data'!$D$4:$F$48,3,FALSE)="hydro",VLOOKUP(G6221,'Cross-Page Data'!$I$4:$J$19,2,FALSE),VLOOKUP(H6221,'Cross-Page Data'!$D$4:$F$48,3,FALSE)))))</f>
        <v/>
      </c>
      <c r="M6221" s="120">
        <f>IF(AND($P$2=FALSE,OR(F6221="Commercial NAICS Cogen",F6221="Industrial NAICS Cogen",F6221="NAICS-22 Cogen")),FALSE,IF(AND($P$3=FALSE,OR(F6221="Commercial NAICS Cogen",F6221="Commercial NAICS Non-Cogen",F6221="Industrial NAICS Cogen", F6221="industrial NAICS non-Cogen")),FALSE, TRUE))</f>
        <v/>
      </c>
    </row>
    <row r="6222">
      <c r="A6222" s="129" t="n">
        <v>99999</v>
      </c>
      <c r="B6222" s="130" t="inlineStr">
        <is>
          <t>State-Fuel Level Increment</t>
        </is>
      </c>
      <c r="C6222" s="130" t="inlineStr">
        <is>
          <t>State-Fuel Level Increment</t>
        </is>
      </c>
      <c r="D6222" s="129" t="n">
        <v>99999</v>
      </c>
      <c r="E6222" s="130" t="inlineStr">
        <is>
          <t>TX</t>
        </is>
      </c>
      <c r="F6222" s="130" t="inlineStr">
        <is>
          <t>Commercial NAICS Non-Cogen</t>
        </is>
      </c>
      <c r="G6222" s="130" t="inlineStr">
        <is>
          <t>PV</t>
        </is>
      </c>
      <c r="H6222" s="130" t="inlineStr">
        <is>
          <t>SUN</t>
        </is>
      </c>
      <c r="I6222" s="130" t="inlineStr">
        <is>
          <t>SUN</t>
        </is>
      </c>
      <c r="J6222" s="131" t="n">
        <v>3766.244</v>
      </c>
      <c r="K6222" s="129" t="n">
        <v>2020</v>
      </c>
      <c r="L6222" s="120">
        <f>IF(VLOOKUP(H6222,'Cross-Page Data'!$D$4:$F$48,3,FALSE)="natural gas",VLOOKUP(G6222,'Cross-Page Data'!$I$4:$J$19,2,FALSE),IF(VLOOKUP(H6222,'Cross-Page Data'!$D$4:$F$48,3,FALSE)="solar",IF(G6222="PV","solar PV","solar thermal"),IF(VLOOKUP(H6222,'Cross-Page Data'!$D$4:$F$48,3,FALSE)="wind",VLOOKUP(G6222,'Cross-Page Data'!$I$4:$J$19,2,FALSE),IF(VLOOKUP(H6222,'Cross-Page Data'!$D$4:$F$48,3,FALSE)="hydro",VLOOKUP(G6222,'Cross-Page Data'!$I$4:$J$19,2,FALSE),VLOOKUP(H6222,'Cross-Page Data'!$D$4:$F$48,3,FALSE)))))</f>
        <v/>
      </c>
      <c r="M6222" s="120">
        <f>IF(AND($P$2=FALSE,OR(F6222="Commercial NAICS Cogen",F6222="Industrial NAICS Cogen",F6222="NAICS-22 Cogen")),FALSE,IF(AND($P$3=FALSE,OR(F6222="Commercial NAICS Cogen",F6222="Commercial NAICS Non-Cogen",F6222="Industrial NAICS Cogen", F6222="industrial NAICS non-Cogen")),FALSE, TRUE))</f>
        <v/>
      </c>
    </row>
    <row r="6223">
      <c r="A6223" s="129" t="n">
        <v>99999</v>
      </c>
      <c r="B6223" s="130" t="inlineStr">
        <is>
          <t>State-Fuel Level Increment</t>
        </is>
      </c>
      <c r="C6223" s="130" t="inlineStr">
        <is>
          <t>State-Fuel Level Increment</t>
        </is>
      </c>
      <c r="D6223" s="129" t="n">
        <v>99999</v>
      </c>
      <c r="E6223" s="130" t="inlineStr">
        <is>
          <t>UT</t>
        </is>
      </c>
      <c r="F6223" s="130" t="inlineStr">
        <is>
          <t>NAICS-22 Non-Cogen</t>
        </is>
      </c>
      <c r="G6223" s="130" t="inlineStr">
        <is>
          <t>PV</t>
        </is>
      </c>
      <c r="H6223" s="130" t="inlineStr">
        <is>
          <t>SUN</t>
        </is>
      </c>
      <c r="I6223" s="130" t="inlineStr">
        <is>
          <t>SUN</t>
        </is>
      </c>
      <c r="J6223" s="131" t="n">
        <v>461807.02</v>
      </c>
      <c r="K6223" s="129" t="n">
        <v>2020</v>
      </c>
      <c r="L6223" s="120">
        <f>IF(VLOOKUP(H6223,'Cross-Page Data'!$D$4:$F$48,3,FALSE)="natural gas",VLOOKUP(G6223,'Cross-Page Data'!$I$4:$J$19,2,FALSE),IF(VLOOKUP(H6223,'Cross-Page Data'!$D$4:$F$48,3,FALSE)="solar",IF(G6223="PV","solar PV","solar thermal"),IF(VLOOKUP(H6223,'Cross-Page Data'!$D$4:$F$48,3,FALSE)="wind",VLOOKUP(G6223,'Cross-Page Data'!$I$4:$J$19,2,FALSE),IF(VLOOKUP(H6223,'Cross-Page Data'!$D$4:$F$48,3,FALSE)="hydro",VLOOKUP(G6223,'Cross-Page Data'!$I$4:$J$19,2,FALSE),VLOOKUP(H6223,'Cross-Page Data'!$D$4:$F$48,3,FALSE)))))</f>
        <v/>
      </c>
      <c r="M6223" s="120">
        <f>IF(AND($P$2=FALSE,OR(F6223="Commercial NAICS Cogen",F6223="Industrial NAICS Cogen",F6223="NAICS-22 Cogen")),FALSE,IF(AND($P$3=FALSE,OR(F6223="Commercial NAICS Cogen",F6223="Commercial NAICS Non-Cogen",F6223="Industrial NAICS Cogen", F6223="industrial NAICS non-Cogen")),FALSE, TRUE))</f>
        <v/>
      </c>
    </row>
    <row r="6224">
      <c r="A6224" s="129" t="n">
        <v>99999</v>
      </c>
      <c r="B6224" s="130" t="inlineStr">
        <is>
          <t>State-Fuel Level Increment</t>
        </is>
      </c>
      <c r="C6224" s="130" t="inlineStr">
        <is>
          <t>State-Fuel Level Increment</t>
        </is>
      </c>
      <c r="D6224" s="129" t="n">
        <v>99999</v>
      </c>
      <c r="E6224" s="130" t="inlineStr">
        <is>
          <t>VA</t>
        </is>
      </c>
      <c r="F6224" s="130" t="inlineStr">
        <is>
          <t>Electric Utility</t>
        </is>
      </c>
      <c r="G6224" s="130" t="inlineStr">
        <is>
          <t>PV</t>
        </is>
      </c>
      <c r="H6224" s="130" t="inlineStr">
        <is>
          <t>SUN</t>
        </is>
      </c>
      <c r="I6224" s="130" t="inlineStr">
        <is>
          <t>SUN</t>
        </is>
      </c>
      <c r="J6224" s="131" t="n">
        <v>300091.26</v>
      </c>
      <c r="K6224" s="129" t="n">
        <v>2020</v>
      </c>
      <c r="L6224" s="120">
        <f>IF(VLOOKUP(H6224,'Cross-Page Data'!$D$4:$F$48,3,FALSE)="natural gas",VLOOKUP(G6224,'Cross-Page Data'!$I$4:$J$19,2,FALSE),IF(VLOOKUP(H6224,'Cross-Page Data'!$D$4:$F$48,3,FALSE)="solar",IF(G6224="PV","solar PV","solar thermal"),IF(VLOOKUP(H6224,'Cross-Page Data'!$D$4:$F$48,3,FALSE)="wind",VLOOKUP(G6224,'Cross-Page Data'!$I$4:$J$19,2,FALSE),IF(VLOOKUP(H6224,'Cross-Page Data'!$D$4:$F$48,3,FALSE)="hydro",VLOOKUP(G6224,'Cross-Page Data'!$I$4:$J$19,2,FALSE),VLOOKUP(H6224,'Cross-Page Data'!$D$4:$F$48,3,FALSE)))))</f>
        <v/>
      </c>
      <c r="M6224" s="120">
        <f>IF(AND($P$2=FALSE,OR(F6224="Commercial NAICS Cogen",F6224="Industrial NAICS Cogen",F6224="NAICS-22 Cogen")),FALSE,IF(AND($P$3=FALSE,OR(F6224="Commercial NAICS Cogen",F6224="Commercial NAICS Non-Cogen",F6224="Industrial NAICS Cogen", F6224="industrial NAICS non-Cogen")),FALSE, TRUE))</f>
        <v/>
      </c>
    </row>
    <row r="6225">
      <c r="A6225" s="129" t="n">
        <v>99999</v>
      </c>
      <c r="B6225" s="130" t="inlineStr">
        <is>
          <t>State-Fuel Level Increment</t>
        </is>
      </c>
      <c r="C6225" s="130" t="inlineStr">
        <is>
          <t>State-Fuel Level Increment</t>
        </is>
      </c>
      <c r="D6225" s="129" t="n">
        <v>99999</v>
      </c>
      <c r="E6225" s="130" t="inlineStr">
        <is>
          <t>VA</t>
        </is>
      </c>
      <c r="F6225" s="130" t="inlineStr">
        <is>
          <t>NAICS-22 Non-Cogen</t>
        </is>
      </c>
      <c r="G6225" s="130" t="inlineStr">
        <is>
          <t>PV</t>
        </is>
      </c>
      <c r="H6225" s="130" t="inlineStr">
        <is>
          <t>SUN</t>
        </is>
      </c>
      <c r="I6225" s="130" t="inlineStr">
        <is>
          <t>SUN</t>
        </is>
      </c>
      <c r="J6225" s="131" t="n">
        <v>366551.2</v>
      </c>
      <c r="K6225" s="129" t="n">
        <v>2020</v>
      </c>
      <c r="L6225" s="120">
        <f>IF(VLOOKUP(H6225,'Cross-Page Data'!$D$4:$F$48,3,FALSE)="natural gas",VLOOKUP(G6225,'Cross-Page Data'!$I$4:$J$19,2,FALSE),IF(VLOOKUP(H6225,'Cross-Page Data'!$D$4:$F$48,3,FALSE)="solar",IF(G6225="PV","solar PV","solar thermal"),IF(VLOOKUP(H6225,'Cross-Page Data'!$D$4:$F$48,3,FALSE)="wind",VLOOKUP(G6225,'Cross-Page Data'!$I$4:$J$19,2,FALSE),IF(VLOOKUP(H6225,'Cross-Page Data'!$D$4:$F$48,3,FALSE)="hydro",VLOOKUP(G6225,'Cross-Page Data'!$I$4:$J$19,2,FALSE),VLOOKUP(H6225,'Cross-Page Data'!$D$4:$F$48,3,FALSE)))))</f>
        <v/>
      </c>
      <c r="M6225" s="120">
        <f>IF(AND($P$2=FALSE,OR(F6225="Commercial NAICS Cogen",F6225="Industrial NAICS Cogen",F6225="NAICS-22 Cogen")),FALSE,IF(AND($P$3=FALSE,OR(F6225="Commercial NAICS Cogen",F6225="Commercial NAICS Non-Cogen",F6225="Industrial NAICS Cogen", F6225="industrial NAICS non-Cogen")),FALSE, TRUE))</f>
        <v/>
      </c>
    </row>
    <row r="6226">
      <c r="A6226" s="129" t="n">
        <v>99999</v>
      </c>
      <c r="B6226" s="130" t="inlineStr">
        <is>
          <t>State-Fuel Level Increment</t>
        </is>
      </c>
      <c r="C6226" s="130" t="inlineStr">
        <is>
          <t>State-Fuel Level Increment</t>
        </is>
      </c>
      <c r="D6226" s="129" t="n">
        <v>99999</v>
      </c>
      <c r="E6226" s="130" t="inlineStr">
        <is>
          <t>VA</t>
        </is>
      </c>
      <c r="F6226" s="130" t="inlineStr">
        <is>
          <t>Commercial NAICS Non-Cogen</t>
        </is>
      </c>
      <c r="G6226" s="130" t="inlineStr">
        <is>
          <t>PV</t>
        </is>
      </c>
      <c r="H6226" s="130" t="inlineStr">
        <is>
          <t>SUN</t>
        </is>
      </c>
      <c r="I6226" s="130" t="inlineStr">
        <is>
          <t>SUN</t>
        </is>
      </c>
      <c r="J6226" s="131" t="n">
        <v>2880.067</v>
      </c>
      <c r="K6226" s="129" t="n">
        <v>2020</v>
      </c>
      <c r="L6226" s="120">
        <f>IF(VLOOKUP(H6226,'Cross-Page Data'!$D$4:$F$48,3,FALSE)="natural gas",VLOOKUP(G6226,'Cross-Page Data'!$I$4:$J$19,2,FALSE),IF(VLOOKUP(H6226,'Cross-Page Data'!$D$4:$F$48,3,FALSE)="solar",IF(G6226="PV","solar PV","solar thermal"),IF(VLOOKUP(H6226,'Cross-Page Data'!$D$4:$F$48,3,FALSE)="wind",VLOOKUP(G6226,'Cross-Page Data'!$I$4:$J$19,2,FALSE),IF(VLOOKUP(H6226,'Cross-Page Data'!$D$4:$F$48,3,FALSE)="hydro",VLOOKUP(G6226,'Cross-Page Data'!$I$4:$J$19,2,FALSE),VLOOKUP(H6226,'Cross-Page Data'!$D$4:$F$48,3,FALSE)))))</f>
        <v/>
      </c>
      <c r="M6226" s="120">
        <f>IF(AND($P$2=FALSE,OR(F6226="Commercial NAICS Cogen",F6226="Industrial NAICS Cogen",F6226="NAICS-22 Cogen")),FALSE,IF(AND($P$3=FALSE,OR(F6226="Commercial NAICS Cogen",F6226="Commercial NAICS Non-Cogen",F6226="Industrial NAICS Cogen", F6226="industrial NAICS non-Cogen")),FALSE, TRUE))</f>
        <v/>
      </c>
    </row>
    <row r="6227">
      <c r="A6227" s="129" t="n">
        <v>99999</v>
      </c>
      <c r="B6227" s="130" t="inlineStr">
        <is>
          <t>State-Fuel Level Increment</t>
        </is>
      </c>
      <c r="C6227" s="130" t="inlineStr">
        <is>
          <t>State-Fuel Level Increment</t>
        </is>
      </c>
      <c r="D6227" s="129" t="n">
        <v>99999</v>
      </c>
      <c r="E6227" s="130" t="inlineStr">
        <is>
          <t>VT</t>
        </is>
      </c>
      <c r="F6227" s="130" t="inlineStr">
        <is>
          <t>Electric Utility</t>
        </is>
      </c>
      <c r="G6227" s="130" t="inlineStr">
        <is>
          <t>PV</t>
        </is>
      </c>
      <c r="H6227" s="130" t="inlineStr">
        <is>
          <t>SUN</t>
        </is>
      </c>
      <c r="I6227" s="130" t="inlineStr">
        <is>
          <t>SUN</t>
        </is>
      </c>
      <c r="J6227" s="131" t="n">
        <v>3008.29</v>
      </c>
      <c r="K6227" s="129" t="n">
        <v>2020</v>
      </c>
      <c r="L6227" s="120">
        <f>IF(VLOOKUP(H6227,'Cross-Page Data'!$D$4:$F$48,3,FALSE)="natural gas",VLOOKUP(G6227,'Cross-Page Data'!$I$4:$J$19,2,FALSE),IF(VLOOKUP(H6227,'Cross-Page Data'!$D$4:$F$48,3,FALSE)="solar",IF(G6227="PV","solar PV","solar thermal"),IF(VLOOKUP(H6227,'Cross-Page Data'!$D$4:$F$48,3,FALSE)="wind",VLOOKUP(G6227,'Cross-Page Data'!$I$4:$J$19,2,FALSE),IF(VLOOKUP(H6227,'Cross-Page Data'!$D$4:$F$48,3,FALSE)="hydro",VLOOKUP(G6227,'Cross-Page Data'!$I$4:$J$19,2,FALSE),VLOOKUP(H6227,'Cross-Page Data'!$D$4:$F$48,3,FALSE)))))</f>
        <v/>
      </c>
      <c r="M6227" s="120">
        <f>IF(AND($P$2=FALSE,OR(F6227="Commercial NAICS Cogen",F6227="Industrial NAICS Cogen",F6227="NAICS-22 Cogen")),FALSE,IF(AND($P$3=FALSE,OR(F6227="Commercial NAICS Cogen",F6227="Commercial NAICS Non-Cogen",F6227="Industrial NAICS Cogen", F6227="industrial NAICS non-Cogen")),FALSE, TRUE))</f>
        <v/>
      </c>
    </row>
    <row r="6228">
      <c r="A6228" s="129" t="n">
        <v>99999</v>
      </c>
      <c r="B6228" s="130" t="inlineStr">
        <is>
          <t>State-Fuel Level Increment</t>
        </is>
      </c>
      <c r="C6228" s="130" t="inlineStr">
        <is>
          <t>State-Fuel Level Increment</t>
        </is>
      </c>
      <c r="D6228" s="129" t="n">
        <v>99999</v>
      </c>
      <c r="E6228" s="130" t="inlineStr">
        <is>
          <t>VT</t>
        </is>
      </c>
      <c r="F6228" s="130" t="inlineStr">
        <is>
          <t>NAICS-22 Non-Cogen</t>
        </is>
      </c>
      <c r="G6228" s="130" t="inlineStr">
        <is>
          <t>PV</t>
        </is>
      </c>
      <c r="H6228" s="130" t="inlineStr">
        <is>
          <t>SUN</t>
        </is>
      </c>
      <c r="I6228" s="130" t="inlineStr">
        <is>
          <t>SUN</t>
        </is>
      </c>
      <c r="J6228" s="131" t="n">
        <v>98262.47199999999</v>
      </c>
      <c r="K6228" s="129" t="n">
        <v>2020</v>
      </c>
      <c r="L6228" s="120">
        <f>IF(VLOOKUP(H6228,'Cross-Page Data'!$D$4:$F$48,3,FALSE)="natural gas",VLOOKUP(G6228,'Cross-Page Data'!$I$4:$J$19,2,FALSE),IF(VLOOKUP(H6228,'Cross-Page Data'!$D$4:$F$48,3,FALSE)="solar",IF(G6228="PV","solar PV","solar thermal"),IF(VLOOKUP(H6228,'Cross-Page Data'!$D$4:$F$48,3,FALSE)="wind",VLOOKUP(G6228,'Cross-Page Data'!$I$4:$J$19,2,FALSE),IF(VLOOKUP(H6228,'Cross-Page Data'!$D$4:$F$48,3,FALSE)="hydro",VLOOKUP(G6228,'Cross-Page Data'!$I$4:$J$19,2,FALSE),VLOOKUP(H6228,'Cross-Page Data'!$D$4:$F$48,3,FALSE)))))</f>
        <v/>
      </c>
      <c r="M6228" s="120">
        <f>IF(AND($P$2=FALSE,OR(F6228="Commercial NAICS Cogen",F6228="Industrial NAICS Cogen",F6228="NAICS-22 Cogen")),FALSE,IF(AND($P$3=FALSE,OR(F6228="Commercial NAICS Cogen",F6228="Commercial NAICS Non-Cogen",F6228="Industrial NAICS Cogen", F6228="industrial NAICS non-Cogen")),FALSE, TRUE))</f>
        <v/>
      </c>
    </row>
    <row r="6229">
      <c r="A6229" s="129" t="n">
        <v>99999</v>
      </c>
      <c r="B6229" s="130" t="inlineStr">
        <is>
          <t>State-Fuel Level Increment</t>
        </is>
      </c>
      <c r="C6229" s="130" t="inlineStr">
        <is>
          <t>State-Fuel Level Increment</t>
        </is>
      </c>
      <c r="D6229" s="129" t="n">
        <v>99999</v>
      </c>
      <c r="E6229" s="130" t="inlineStr">
        <is>
          <t>WA</t>
        </is>
      </c>
      <c r="F6229" s="130" t="inlineStr">
        <is>
          <t>Electric Utility</t>
        </is>
      </c>
      <c r="G6229" s="130" t="inlineStr">
        <is>
          <t>PV</t>
        </is>
      </c>
      <c r="H6229" s="130" t="inlineStr">
        <is>
          <t>SUN</t>
        </is>
      </c>
      <c r="I6229" s="130" t="inlineStr">
        <is>
          <t>SUN</t>
        </is>
      </c>
      <c r="J6229" s="131" t="n">
        <v>1346.365</v>
      </c>
      <c r="K6229" s="129" t="n">
        <v>2020</v>
      </c>
      <c r="L6229" s="120">
        <f>IF(VLOOKUP(H6229,'Cross-Page Data'!$D$4:$F$48,3,FALSE)="natural gas",VLOOKUP(G6229,'Cross-Page Data'!$I$4:$J$19,2,FALSE),IF(VLOOKUP(H6229,'Cross-Page Data'!$D$4:$F$48,3,FALSE)="solar",IF(G6229="PV","solar PV","solar thermal"),IF(VLOOKUP(H6229,'Cross-Page Data'!$D$4:$F$48,3,FALSE)="wind",VLOOKUP(G6229,'Cross-Page Data'!$I$4:$J$19,2,FALSE),IF(VLOOKUP(H6229,'Cross-Page Data'!$D$4:$F$48,3,FALSE)="hydro",VLOOKUP(G6229,'Cross-Page Data'!$I$4:$J$19,2,FALSE),VLOOKUP(H6229,'Cross-Page Data'!$D$4:$F$48,3,FALSE)))))</f>
        <v/>
      </c>
      <c r="M6229" s="120">
        <f>IF(AND($P$2=FALSE,OR(F6229="Commercial NAICS Cogen",F6229="Industrial NAICS Cogen",F6229="NAICS-22 Cogen")),FALSE,IF(AND($P$3=FALSE,OR(F6229="Commercial NAICS Cogen",F6229="Commercial NAICS Non-Cogen",F6229="Industrial NAICS Cogen", F6229="industrial NAICS non-Cogen")),FALSE, TRUE))</f>
        <v/>
      </c>
    </row>
    <row r="6230">
      <c r="A6230" s="129" t="n">
        <v>99999</v>
      </c>
      <c r="B6230" s="130" t="inlineStr">
        <is>
          <t>State-Fuel Level Increment</t>
        </is>
      </c>
      <c r="C6230" s="130" t="inlineStr">
        <is>
          <t>State-Fuel Level Increment</t>
        </is>
      </c>
      <c r="D6230" s="129" t="n">
        <v>99999</v>
      </c>
      <c r="E6230" s="130" t="inlineStr">
        <is>
          <t>WI</t>
        </is>
      </c>
      <c r="F6230" s="130" t="inlineStr">
        <is>
          <t>Electric Utility</t>
        </is>
      </c>
      <c r="G6230" s="130" t="inlineStr">
        <is>
          <t>PV</t>
        </is>
      </c>
      <c r="H6230" s="130" t="inlineStr">
        <is>
          <t>SUN</t>
        </is>
      </c>
      <c r="I6230" s="130" t="inlineStr">
        <is>
          <t>SUN</t>
        </is>
      </c>
      <c r="J6230" s="131" t="n">
        <v>6470.363</v>
      </c>
      <c r="K6230" s="129" t="n">
        <v>2020</v>
      </c>
      <c r="L6230" s="120">
        <f>IF(VLOOKUP(H6230,'Cross-Page Data'!$D$4:$F$48,3,FALSE)="natural gas",VLOOKUP(G6230,'Cross-Page Data'!$I$4:$J$19,2,FALSE),IF(VLOOKUP(H6230,'Cross-Page Data'!$D$4:$F$48,3,FALSE)="solar",IF(G6230="PV","solar PV","solar thermal"),IF(VLOOKUP(H6230,'Cross-Page Data'!$D$4:$F$48,3,FALSE)="wind",VLOOKUP(G6230,'Cross-Page Data'!$I$4:$J$19,2,FALSE),IF(VLOOKUP(H6230,'Cross-Page Data'!$D$4:$F$48,3,FALSE)="hydro",VLOOKUP(G6230,'Cross-Page Data'!$I$4:$J$19,2,FALSE),VLOOKUP(H6230,'Cross-Page Data'!$D$4:$F$48,3,FALSE)))))</f>
        <v/>
      </c>
      <c r="M6230" s="120">
        <f>IF(AND($P$2=FALSE,OR(F6230="Commercial NAICS Cogen",F6230="Industrial NAICS Cogen",F6230="NAICS-22 Cogen")),FALSE,IF(AND($P$3=FALSE,OR(F6230="Commercial NAICS Cogen",F6230="Commercial NAICS Non-Cogen",F6230="Industrial NAICS Cogen", F6230="industrial NAICS non-Cogen")),FALSE, TRUE))</f>
        <v/>
      </c>
    </row>
    <row r="6231">
      <c r="A6231" s="129" t="n">
        <v>99999</v>
      </c>
      <c r="B6231" s="130" t="inlineStr">
        <is>
          <t>State-Fuel Level Increment</t>
        </is>
      </c>
      <c r="C6231" s="130" t="inlineStr">
        <is>
          <t>State-Fuel Level Increment</t>
        </is>
      </c>
      <c r="D6231" s="129" t="n">
        <v>99999</v>
      </c>
      <c r="E6231" s="130" t="inlineStr">
        <is>
          <t>WI</t>
        </is>
      </c>
      <c r="F6231" s="130" t="inlineStr">
        <is>
          <t>NAICS-22 Non-Cogen</t>
        </is>
      </c>
      <c r="G6231" s="130" t="inlineStr">
        <is>
          <t>PV</t>
        </is>
      </c>
      <c r="H6231" s="130" t="inlineStr">
        <is>
          <t>SUN</t>
        </is>
      </c>
      <c r="I6231" s="130" t="inlineStr">
        <is>
          <t>SUN</t>
        </is>
      </c>
      <c r="J6231" s="131" t="n">
        <v>53033.468</v>
      </c>
      <c r="K6231" s="129" t="n">
        <v>2020</v>
      </c>
      <c r="L6231" s="120">
        <f>IF(VLOOKUP(H6231,'Cross-Page Data'!$D$4:$F$48,3,FALSE)="natural gas",VLOOKUP(G6231,'Cross-Page Data'!$I$4:$J$19,2,FALSE),IF(VLOOKUP(H6231,'Cross-Page Data'!$D$4:$F$48,3,FALSE)="solar",IF(G6231="PV","solar PV","solar thermal"),IF(VLOOKUP(H6231,'Cross-Page Data'!$D$4:$F$48,3,FALSE)="wind",VLOOKUP(G6231,'Cross-Page Data'!$I$4:$J$19,2,FALSE),IF(VLOOKUP(H6231,'Cross-Page Data'!$D$4:$F$48,3,FALSE)="hydro",VLOOKUP(G6231,'Cross-Page Data'!$I$4:$J$19,2,FALSE),VLOOKUP(H6231,'Cross-Page Data'!$D$4:$F$48,3,FALSE)))))</f>
        <v/>
      </c>
      <c r="M6231" s="120">
        <f>IF(AND($P$2=FALSE,OR(F6231="Commercial NAICS Cogen",F6231="Industrial NAICS Cogen",F6231="NAICS-22 Cogen")),FALSE,IF(AND($P$3=FALSE,OR(F6231="Commercial NAICS Cogen",F6231="Commercial NAICS Non-Cogen",F6231="Industrial NAICS Cogen", F6231="industrial NAICS non-Cogen")),FALSE, TRUE))</f>
        <v/>
      </c>
    </row>
    <row r="6232">
      <c r="A6232" s="129" t="n">
        <v>99999</v>
      </c>
      <c r="B6232" s="130" t="inlineStr">
        <is>
          <t>State-Fuel Level Increment</t>
        </is>
      </c>
      <c r="C6232" s="130" t="inlineStr">
        <is>
          <t>State-Fuel Level Increment</t>
        </is>
      </c>
      <c r="D6232" s="129" t="n">
        <v>99999</v>
      </c>
      <c r="E6232" s="130" t="inlineStr">
        <is>
          <t>WI</t>
        </is>
      </c>
      <c r="F6232" s="130" t="inlineStr">
        <is>
          <t>Commercial NAICS Non-Cogen</t>
        </is>
      </c>
      <c r="G6232" s="130" t="inlineStr">
        <is>
          <t>PV</t>
        </is>
      </c>
      <c r="H6232" s="130" t="inlineStr">
        <is>
          <t>SUN</t>
        </is>
      </c>
      <c r="I6232" s="130" t="inlineStr">
        <is>
          <t>SUN</t>
        </is>
      </c>
      <c r="J6232" s="131" t="n">
        <v>3088.933</v>
      </c>
      <c r="K6232" s="129" t="n">
        <v>2020</v>
      </c>
      <c r="L6232" s="120">
        <f>IF(VLOOKUP(H6232,'Cross-Page Data'!$D$4:$F$48,3,FALSE)="natural gas",VLOOKUP(G6232,'Cross-Page Data'!$I$4:$J$19,2,FALSE),IF(VLOOKUP(H6232,'Cross-Page Data'!$D$4:$F$48,3,FALSE)="solar",IF(G6232="PV","solar PV","solar thermal"),IF(VLOOKUP(H6232,'Cross-Page Data'!$D$4:$F$48,3,FALSE)="wind",VLOOKUP(G6232,'Cross-Page Data'!$I$4:$J$19,2,FALSE),IF(VLOOKUP(H6232,'Cross-Page Data'!$D$4:$F$48,3,FALSE)="hydro",VLOOKUP(G6232,'Cross-Page Data'!$I$4:$J$19,2,FALSE),VLOOKUP(H6232,'Cross-Page Data'!$D$4:$F$48,3,FALSE)))))</f>
        <v/>
      </c>
      <c r="M6232" s="120">
        <f>IF(AND($P$2=FALSE,OR(F6232="Commercial NAICS Cogen",F6232="Industrial NAICS Cogen",F6232="NAICS-22 Cogen")),FALSE,IF(AND($P$3=FALSE,OR(F6232="Commercial NAICS Cogen",F6232="Commercial NAICS Non-Cogen",F6232="Industrial NAICS Cogen", F6232="industrial NAICS non-Cogen")),FALSE, TRUE))</f>
        <v/>
      </c>
    </row>
    <row r="6233">
      <c r="A6233" s="129" t="n">
        <v>99999</v>
      </c>
      <c r="B6233" s="130" t="inlineStr">
        <is>
          <t>State-Fuel Level Increment</t>
        </is>
      </c>
      <c r="C6233" s="130" t="inlineStr">
        <is>
          <t>State-Fuel Level Increment</t>
        </is>
      </c>
      <c r="D6233" s="129" t="n">
        <v>99999</v>
      </c>
      <c r="E6233" s="130" t="inlineStr">
        <is>
          <t>AK</t>
        </is>
      </c>
      <c r="F6233" s="130" t="inlineStr">
        <is>
          <t>NAICS-22 Cogen</t>
        </is>
      </c>
      <c r="G6233" s="130" t="inlineStr">
        <is>
          <t>ST</t>
        </is>
      </c>
      <c r="H6233" s="130" t="inlineStr">
        <is>
          <t>AB</t>
        </is>
      </c>
      <c r="I6233" s="130" t="inlineStr">
        <is>
          <t>ORW</t>
        </is>
      </c>
      <c r="J6233" s="131" t="n">
        <v>0</v>
      </c>
      <c r="K6233" s="129" t="n">
        <v>2020</v>
      </c>
      <c r="L6233" s="120">
        <f>IF(VLOOKUP(H6233,'Cross-Page Data'!$D$4:$F$48,3,FALSE)="natural gas",VLOOKUP(G6233,'Cross-Page Data'!$I$4:$J$19,2,FALSE),IF(VLOOKUP(H6233,'Cross-Page Data'!$D$4:$F$48,3,FALSE)="solar",IF(G6233="PV","solar PV","solar thermal"),IF(VLOOKUP(H6233,'Cross-Page Data'!$D$4:$F$48,3,FALSE)="wind",VLOOKUP(G6233,'Cross-Page Data'!$I$4:$J$19,2,FALSE),IF(VLOOKUP(H6233,'Cross-Page Data'!$D$4:$F$48,3,FALSE)="hydro",VLOOKUP(G6233,'Cross-Page Data'!$I$4:$J$19,2,FALSE),VLOOKUP(H6233,'Cross-Page Data'!$D$4:$F$48,3,FALSE)))))</f>
        <v/>
      </c>
      <c r="M6233" s="120">
        <f>IF(AND($P$2=FALSE,OR(F6233="Commercial NAICS Cogen",F6233="Industrial NAICS Cogen",F6233="NAICS-22 Cogen")),FALSE,IF(AND($P$3=FALSE,OR(F6233="Commercial NAICS Cogen",F6233="Commercial NAICS Non-Cogen",F6233="Industrial NAICS Cogen", F6233="industrial NAICS non-Cogen")),FALSE, TRUE))</f>
        <v/>
      </c>
    </row>
    <row r="6234">
      <c r="A6234" s="129" t="n">
        <v>99999</v>
      </c>
      <c r="B6234" s="130" t="inlineStr">
        <is>
          <t>State-Fuel Level Increment</t>
        </is>
      </c>
      <c r="C6234" s="130" t="inlineStr">
        <is>
          <t>State-Fuel Level Increment</t>
        </is>
      </c>
      <c r="D6234" s="129" t="n">
        <v>99999</v>
      </c>
      <c r="E6234" s="130" t="inlineStr">
        <is>
          <t>CA</t>
        </is>
      </c>
      <c r="F6234" s="130" t="inlineStr">
        <is>
          <t>NAICS-22 Non-Cogen</t>
        </is>
      </c>
      <c r="G6234" s="130" t="inlineStr">
        <is>
          <t>ST</t>
        </is>
      </c>
      <c r="H6234" s="130" t="inlineStr">
        <is>
          <t>AB</t>
        </is>
      </c>
      <c r="I6234" s="130" t="inlineStr">
        <is>
          <t>ORW</t>
        </is>
      </c>
      <c r="J6234" s="131" t="n">
        <v>201046.21</v>
      </c>
      <c r="K6234" s="129" t="n">
        <v>2020</v>
      </c>
      <c r="L6234" s="120">
        <f>IF(VLOOKUP(H6234,'Cross-Page Data'!$D$4:$F$48,3,FALSE)="natural gas",VLOOKUP(G6234,'Cross-Page Data'!$I$4:$J$19,2,FALSE),IF(VLOOKUP(H6234,'Cross-Page Data'!$D$4:$F$48,3,FALSE)="solar",IF(G6234="PV","solar PV","solar thermal"),IF(VLOOKUP(H6234,'Cross-Page Data'!$D$4:$F$48,3,FALSE)="wind",VLOOKUP(G6234,'Cross-Page Data'!$I$4:$J$19,2,FALSE),IF(VLOOKUP(H6234,'Cross-Page Data'!$D$4:$F$48,3,FALSE)="hydro",VLOOKUP(G6234,'Cross-Page Data'!$I$4:$J$19,2,FALSE),VLOOKUP(H6234,'Cross-Page Data'!$D$4:$F$48,3,FALSE)))))</f>
        <v/>
      </c>
      <c r="M6234" s="120">
        <f>IF(AND($P$2=FALSE,OR(F6234="Commercial NAICS Cogen",F6234="Industrial NAICS Cogen",F6234="NAICS-22 Cogen")),FALSE,IF(AND($P$3=FALSE,OR(F6234="Commercial NAICS Cogen",F6234="Commercial NAICS Non-Cogen",F6234="Industrial NAICS Cogen", F6234="industrial NAICS non-Cogen")),FALSE, TRUE))</f>
        <v/>
      </c>
    </row>
    <row r="6235">
      <c r="A6235" s="129" t="n">
        <v>99999</v>
      </c>
      <c r="B6235" s="130" t="inlineStr">
        <is>
          <t>State-Fuel Level Increment</t>
        </is>
      </c>
      <c r="C6235" s="130" t="inlineStr">
        <is>
          <t>State-Fuel Level Increment</t>
        </is>
      </c>
      <c r="D6235" s="129" t="n">
        <v>99999</v>
      </c>
      <c r="E6235" s="130" t="inlineStr">
        <is>
          <t>HI</t>
        </is>
      </c>
      <c r="F6235" s="130" t="inlineStr">
        <is>
          <t>NAICS-22 Non-Cogen</t>
        </is>
      </c>
      <c r="G6235" s="130" t="inlineStr">
        <is>
          <t>ST</t>
        </is>
      </c>
      <c r="H6235" s="130" t="inlineStr">
        <is>
          <t>AB</t>
        </is>
      </c>
      <c r="I6235" s="130" t="inlineStr">
        <is>
          <t>ORW</t>
        </is>
      </c>
      <c r="J6235" s="131" t="n">
        <v>56509.428</v>
      </c>
      <c r="K6235" s="129" t="n">
        <v>2020</v>
      </c>
      <c r="L6235" s="120">
        <f>IF(VLOOKUP(H6235,'Cross-Page Data'!$D$4:$F$48,3,FALSE)="natural gas",VLOOKUP(G6235,'Cross-Page Data'!$I$4:$J$19,2,FALSE),IF(VLOOKUP(H6235,'Cross-Page Data'!$D$4:$F$48,3,FALSE)="solar",IF(G6235="PV","solar PV","solar thermal"),IF(VLOOKUP(H6235,'Cross-Page Data'!$D$4:$F$48,3,FALSE)="wind",VLOOKUP(G6235,'Cross-Page Data'!$I$4:$J$19,2,FALSE),IF(VLOOKUP(H6235,'Cross-Page Data'!$D$4:$F$48,3,FALSE)="hydro",VLOOKUP(G6235,'Cross-Page Data'!$I$4:$J$19,2,FALSE),VLOOKUP(H6235,'Cross-Page Data'!$D$4:$F$48,3,FALSE)))))</f>
        <v/>
      </c>
      <c r="M6235" s="120">
        <f>IF(AND($P$2=FALSE,OR(F6235="Commercial NAICS Cogen",F6235="Industrial NAICS Cogen",F6235="NAICS-22 Cogen")),FALSE,IF(AND($P$3=FALSE,OR(F6235="Commercial NAICS Cogen",F6235="Commercial NAICS Non-Cogen",F6235="Industrial NAICS Cogen", F6235="industrial NAICS non-Cogen")),FALSE, TRUE))</f>
        <v/>
      </c>
    </row>
    <row r="6236">
      <c r="A6236" s="129" t="n">
        <v>99999</v>
      </c>
      <c r="B6236" s="130" t="inlineStr">
        <is>
          <t>State-Fuel Level Increment</t>
        </is>
      </c>
      <c r="C6236" s="130" t="inlineStr">
        <is>
          <t>State-Fuel Level Increment</t>
        </is>
      </c>
      <c r="D6236" s="129" t="n">
        <v>99999</v>
      </c>
      <c r="E6236" s="130" t="inlineStr">
        <is>
          <t>IA</t>
        </is>
      </c>
      <c r="F6236" s="130" t="inlineStr">
        <is>
          <t>Electric Utility</t>
        </is>
      </c>
      <c r="G6236" s="130" t="inlineStr">
        <is>
          <t>ST</t>
        </is>
      </c>
      <c r="H6236" s="130" t="inlineStr">
        <is>
          <t>AB</t>
        </is>
      </c>
      <c r="I6236" s="130" t="inlineStr">
        <is>
          <t>ORW</t>
        </is>
      </c>
      <c r="J6236" s="131" t="n">
        <v>0</v>
      </c>
      <c r="K6236" s="129" t="n">
        <v>2020</v>
      </c>
      <c r="L6236" s="120">
        <f>IF(VLOOKUP(H6236,'Cross-Page Data'!$D$4:$F$48,3,FALSE)="natural gas",VLOOKUP(G6236,'Cross-Page Data'!$I$4:$J$19,2,FALSE),IF(VLOOKUP(H6236,'Cross-Page Data'!$D$4:$F$48,3,FALSE)="solar",IF(G6236="PV","solar PV","solar thermal"),IF(VLOOKUP(H6236,'Cross-Page Data'!$D$4:$F$48,3,FALSE)="wind",VLOOKUP(G6236,'Cross-Page Data'!$I$4:$J$19,2,FALSE),IF(VLOOKUP(H6236,'Cross-Page Data'!$D$4:$F$48,3,FALSE)="hydro",VLOOKUP(G6236,'Cross-Page Data'!$I$4:$J$19,2,FALSE),VLOOKUP(H6236,'Cross-Page Data'!$D$4:$F$48,3,FALSE)))))</f>
        <v/>
      </c>
      <c r="M6236" s="120">
        <f>IF(AND($P$2=FALSE,OR(F6236="Commercial NAICS Cogen",F6236="Industrial NAICS Cogen",F6236="NAICS-22 Cogen")),FALSE,IF(AND($P$3=FALSE,OR(F6236="Commercial NAICS Cogen",F6236="Commercial NAICS Non-Cogen",F6236="Industrial NAICS Cogen", F6236="industrial NAICS non-Cogen")),FALSE, TRUE))</f>
        <v/>
      </c>
    </row>
    <row r="6237">
      <c r="A6237" s="129" t="n">
        <v>99999</v>
      </c>
      <c r="B6237" s="130" t="inlineStr">
        <is>
          <t>State-Fuel Level Increment</t>
        </is>
      </c>
      <c r="C6237" s="130" t="inlineStr">
        <is>
          <t>State-Fuel Level Increment</t>
        </is>
      </c>
      <c r="D6237" s="129" t="n">
        <v>99999</v>
      </c>
      <c r="E6237" s="130" t="inlineStr">
        <is>
          <t>LA</t>
        </is>
      </c>
      <c r="F6237" s="130" t="inlineStr">
        <is>
          <t>NAICS-22 Non-Cogen</t>
        </is>
      </c>
      <c r="G6237" s="130" t="inlineStr">
        <is>
          <t>ST</t>
        </is>
      </c>
      <c r="H6237" s="130" t="inlineStr">
        <is>
          <t>AB</t>
        </is>
      </c>
      <c r="I6237" s="130" t="inlineStr">
        <is>
          <t>ORW</t>
        </is>
      </c>
      <c r="J6237" s="131" t="n">
        <v>88542.56200000001</v>
      </c>
      <c r="K6237" s="129" t="n">
        <v>2020</v>
      </c>
      <c r="L6237" s="120">
        <f>IF(VLOOKUP(H6237,'Cross-Page Data'!$D$4:$F$48,3,FALSE)="natural gas",VLOOKUP(G6237,'Cross-Page Data'!$I$4:$J$19,2,FALSE),IF(VLOOKUP(H6237,'Cross-Page Data'!$D$4:$F$48,3,FALSE)="solar",IF(G6237="PV","solar PV","solar thermal"),IF(VLOOKUP(H6237,'Cross-Page Data'!$D$4:$F$48,3,FALSE)="wind",VLOOKUP(G6237,'Cross-Page Data'!$I$4:$J$19,2,FALSE),IF(VLOOKUP(H6237,'Cross-Page Data'!$D$4:$F$48,3,FALSE)="hydro",VLOOKUP(G6237,'Cross-Page Data'!$I$4:$J$19,2,FALSE),VLOOKUP(H6237,'Cross-Page Data'!$D$4:$F$48,3,FALSE)))))</f>
        <v/>
      </c>
      <c r="M6237" s="120">
        <f>IF(AND($P$2=FALSE,OR(F6237="Commercial NAICS Cogen",F6237="Industrial NAICS Cogen",F6237="NAICS-22 Cogen")),FALSE,IF(AND($P$3=FALSE,OR(F6237="Commercial NAICS Cogen",F6237="Commercial NAICS Non-Cogen",F6237="Industrial NAICS Cogen", F6237="industrial NAICS non-Cogen")),FALSE, TRUE))</f>
        <v/>
      </c>
    </row>
    <row r="6238">
      <c r="A6238" s="129" t="n">
        <v>99999</v>
      </c>
      <c r="B6238" s="130" t="inlineStr">
        <is>
          <t>State-Fuel Level Increment</t>
        </is>
      </c>
      <c r="C6238" s="130" t="inlineStr">
        <is>
          <t>State-Fuel Level Increment</t>
        </is>
      </c>
      <c r="D6238" s="129" t="n">
        <v>99999</v>
      </c>
      <c r="E6238" s="130" t="inlineStr">
        <is>
          <t>LA</t>
        </is>
      </c>
      <c r="F6238" s="130" t="inlineStr">
        <is>
          <t>Industrial NAICS Cogen</t>
        </is>
      </c>
      <c r="G6238" s="130" t="inlineStr">
        <is>
          <t>ST</t>
        </is>
      </c>
      <c r="H6238" s="130" t="inlineStr">
        <is>
          <t>AB</t>
        </is>
      </c>
      <c r="I6238" s="130" t="inlineStr">
        <is>
          <t>ORW</t>
        </is>
      </c>
      <c r="J6238" s="131" t="n">
        <v>0</v>
      </c>
      <c r="K6238" s="129" t="n">
        <v>2020</v>
      </c>
      <c r="L6238" s="120">
        <f>IF(VLOOKUP(H6238,'Cross-Page Data'!$D$4:$F$48,3,FALSE)="natural gas",VLOOKUP(G6238,'Cross-Page Data'!$I$4:$J$19,2,FALSE),IF(VLOOKUP(H6238,'Cross-Page Data'!$D$4:$F$48,3,FALSE)="solar",IF(G6238="PV","solar PV","solar thermal"),IF(VLOOKUP(H6238,'Cross-Page Data'!$D$4:$F$48,3,FALSE)="wind",VLOOKUP(G6238,'Cross-Page Data'!$I$4:$J$19,2,FALSE),IF(VLOOKUP(H6238,'Cross-Page Data'!$D$4:$F$48,3,FALSE)="hydro",VLOOKUP(G6238,'Cross-Page Data'!$I$4:$J$19,2,FALSE),VLOOKUP(H6238,'Cross-Page Data'!$D$4:$F$48,3,FALSE)))))</f>
        <v/>
      </c>
      <c r="M6238" s="120">
        <f>IF(AND($P$2=FALSE,OR(F6238="Commercial NAICS Cogen",F6238="Industrial NAICS Cogen",F6238="NAICS-22 Cogen")),FALSE,IF(AND($P$3=FALSE,OR(F6238="Commercial NAICS Cogen",F6238="Commercial NAICS Non-Cogen",F6238="Industrial NAICS Cogen", F6238="industrial NAICS non-Cogen")),FALSE, TRUE))</f>
        <v/>
      </c>
    </row>
    <row r="6239">
      <c r="A6239" s="129" t="n">
        <v>99999</v>
      </c>
      <c r="B6239" s="130" t="inlineStr">
        <is>
          <t>State-Fuel Level Increment</t>
        </is>
      </c>
      <c r="C6239" s="130" t="inlineStr">
        <is>
          <t>State-Fuel Level Increment</t>
        </is>
      </c>
      <c r="D6239" s="129" t="n">
        <v>99999</v>
      </c>
      <c r="E6239" s="130" t="inlineStr">
        <is>
          <t>MN</t>
        </is>
      </c>
      <c r="F6239" s="130" t="inlineStr">
        <is>
          <t>Electric Utility</t>
        </is>
      </c>
      <c r="G6239" s="130" t="inlineStr">
        <is>
          <t>ST</t>
        </is>
      </c>
      <c r="H6239" s="130" t="inlineStr">
        <is>
          <t>AB</t>
        </is>
      </c>
      <c r="I6239" s="130" t="inlineStr">
        <is>
          <t>ORW</t>
        </is>
      </c>
      <c r="J6239" s="131" t="n">
        <v>0</v>
      </c>
      <c r="K6239" s="129" t="n">
        <v>2020</v>
      </c>
      <c r="L6239" s="120">
        <f>IF(VLOOKUP(H6239,'Cross-Page Data'!$D$4:$F$48,3,FALSE)="natural gas",VLOOKUP(G6239,'Cross-Page Data'!$I$4:$J$19,2,FALSE),IF(VLOOKUP(H6239,'Cross-Page Data'!$D$4:$F$48,3,FALSE)="solar",IF(G6239="PV","solar PV","solar thermal"),IF(VLOOKUP(H6239,'Cross-Page Data'!$D$4:$F$48,3,FALSE)="wind",VLOOKUP(G6239,'Cross-Page Data'!$I$4:$J$19,2,FALSE),IF(VLOOKUP(H6239,'Cross-Page Data'!$D$4:$F$48,3,FALSE)="hydro",VLOOKUP(G6239,'Cross-Page Data'!$I$4:$J$19,2,FALSE),VLOOKUP(H6239,'Cross-Page Data'!$D$4:$F$48,3,FALSE)))))</f>
        <v/>
      </c>
      <c r="M6239" s="120">
        <f>IF(AND($P$2=FALSE,OR(F6239="Commercial NAICS Cogen",F6239="Industrial NAICS Cogen",F6239="NAICS-22 Cogen")),FALSE,IF(AND($P$3=FALSE,OR(F6239="Commercial NAICS Cogen",F6239="Commercial NAICS Non-Cogen",F6239="Industrial NAICS Cogen", F6239="industrial NAICS non-Cogen")),FALSE, TRUE))</f>
        <v/>
      </c>
    </row>
    <row r="6240">
      <c r="A6240" s="129" t="n">
        <v>99999</v>
      </c>
      <c r="B6240" s="130" t="inlineStr">
        <is>
          <t>State-Fuel Level Increment</t>
        </is>
      </c>
      <c r="C6240" s="130" t="inlineStr">
        <is>
          <t>State-Fuel Level Increment</t>
        </is>
      </c>
      <c r="D6240" s="129" t="n">
        <v>99999</v>
      </c>
      <c r="E6240" s="130" t="inlineStr">
        <is>
          <t>MN</t>
        </is>
      </c>
      <c r="F6240" s="130" t="inlineStr">
        <is>
          <t>Electric Utility</t>
        </is>
      </c>
      <c r="G6240" s="130" t="inlineStr">
        <is>
          <t>ST</t>
        </is>
      </c>
      <c r="H6240" s="130" t="inlineStr">
        <is>
          <t>AB</t>
        </is>
      </c>
      <c r="I6240" s="130" t="inlineStr">
        <is>
          <t>ORW</t>
        </is>
      </c>
      <c r="J6240" s="131" t="n">
        <v>0</v>
      </c>
      <c r="K6240" s="129" t="n">
        <v>2020</v>
      </c>
      <c r="L6240" s="120">
        <f>IF(VLOOKUP(H6240,'Cross-Page Data'!$D$4:$F$48,3,FALSE)="natural gas",VLOOKUP(G6240,'Cross-Page Data'!$I$4:$J$19,2,FALSE),IF(VLOOKUP(H6240,'Cross-Page Data'!$D$4:$F$48,3,FALSE)="solar",IF(G6240="PV","solar PV","solar thermal"),IF(VLOOKUP(H6240,'Cross-Page Data'!$D$4:$F$48,3,FALSE)="wind",VLOOKUP(G6240,'Cross-Page Data'!$I$4:$J$19,2,FALSE),IF(VLOOKUP(H6240,'Cross-Page Data'!$D$4:$F$48,3,FALSE)="hydro",VLOOKUP(G6240,'Cross-Page Data'!$I$4:$J$19,2,FALSE),VLOOKUP(H6240,'Cross-Page Data'!$D$4:$F$48,3,FALSE)))))</f>
        <v/>
      </c>
      <c r="M6240" s="120">
        <f>IF(AND($P$2=FALSE,OR(F6240="Commercial NAICS Cogen",F6240="Industrial NAICS Cogen",F6240="NAICS-22 Cogen")),FALSE,IF(AND($P$3=FALSE,OR(F6240="Commercial NAICS Cogen",F6240="Commercial NAICS Non-Cogen",F6240="Industrial NAICS Cogen", F6240="industrial NAICS non-Cogen")),FALSE, TRUE))</f>
        <v/>
      </c>
    </row>
    <row r="6241">
      <c r="A6241" s="129" t="n">
        <v>99999</v>
      </c>
      <c r="B6241" s="130" t="inlineStr">
        <is>
          <t>State-Fuel Level Increment</t>
        </is>
      </c>
      <c r="C6241" s="130" t="inlineStr">
        <is>
          <t>State-Fuel Level Increment</t>
        </is>
      </c>
      <c r="D6241" s="129" t="n">
        <v>99999</v>
      </c>
      <c r="E6241" s="130" t="inlineStr">
        <is>
          <t>MN</t>
        </is>
      </c>
      <c r="F6241" s="130" t="inlineStr">
        <is>
          <t>NAICS-22 Cogen</t>
        </is>
      </c>
      <c r="G6241" s="130" t="inlineStr">
        <is>
          <t>ST</t>
        </is>
      </c>
      <c r="H6241" s="130" t="inlineStr">
        <is>
          <t>AB</t>
        </is>
      </c>
      <c r="I6241" s="130" t="inlineStr">
        <is>
          <t>ORW</t>
        </is>
      </c>
      <c r="J6241" s="131" t="n">
        <v>52384.744</v>
      </c>
      <c r="K6241" s="129" t="n">
        <v>2020</v>
      </c>
      <c r="L6241" s="120">
        <f>IF(VLOOKUP(H6241,'Cross-Page Data'!$D$4:$F$48,3,FALSE)="natural gas",VLOOKUP(G6241,'Cross-Page Data'!$I$4:$J$19,2,FALSE),IF(VLOOKUP(H6241,'Cross-Page Data'!$D$4:$F$48,3,FALSE)="solar",IF(G6241="PV","solar PV","solar thermal"),IF(VLOOKUP(H6241,'Cross-Page Data'!$D$4:$F$48,3,FALSE)="wind",VLOOKUP(G6241,'Cross-Page Data'!$I$4:$J$19,2,FALSE),IF(VLOOKUP(H6241,'Cross-Page Data'!$D$4:$F$48,3,FALSE)="hydro",VLOOKUP(G6241,'Cross-Page Data'!$I$4:$J$19,2,FALSE),VLOOKUP(H6241,'Cross-Page Data'!$D$4:$F$48,3,FALSE)))))</f>
        <v/>
      </c>
      <c r="M6241" s="120">
        <f>IF(AND($P$2=FALSE,OR(F6241="Commercial NAICS Cogen",F6241="Industrial NAICS Cogen",F6241="NAICS-22 Cogen")),FALSE,IF(AND($P$3=FALSE,OR(F6241="Commercial NAICS Cogen",F6241="Commercial NAICS Non-Cogen",F6241="Industrial NAICS Cogen", F6241="industrial NAICS non-Cogen")),FALSE, TRUE))</f>
        <v/>
      </c>
    </row>
    <row r="6242">
      <c r="A6242" s="129" t="n">
        <v>99999</v>
      </c>
      <c r="B6242" s="130" t="inlineStr">
        <is>
          <t>State-Fuel Level Increment</t>
        </is>
      </c>
      <c r="C6242" s="130" t="inlineStr">
        <is>
          <t>State-Fuel Level Increment</t>
        </is>
      </c>
      <c r="D6242" s="129" t="n">
        <v>99999</v>
      </c>
      <c r="E6242" s="130" t="inlineStr">
        <is>
          <t>NC</t>
        </is>
      </c>
      <c r="F6242" s="130" t="inlineStr">
        <is>
          <t>NAICS-22 Cogen</t>
        </is>
      </c>
      <c r="G6242" s="130" t="inlineStr">
        <is>
          <t>ST</t>
        </is>
      </c>
      <c r="H6242" s="130" t="inlineStr">
        <is>
          <t>AB</t>
        </is>
      </c>
      <c r="I6242" s="130" t="inlineStr">
        <is>
          <t>ORW</t>
        </is>
      </c>
      <c r="J6242" s="131" t="n">
        <v>0</v>
      </c>
      <c r="K6242" s="129" t="n">
        <v>2020</v>
      </c>
      <c r="L6242" s="120">
        <f>IF(VLOOKUP(H6242,'Cross-Page Data'!$D$4:$F$48,3,FALSE)="natural gas",VLOOKUP(G6242,'Cross-Page Data'!$I$4:$J$19,2,FALSE),IF(VLOOKUP(H6242,'Cross-Page Data'!$D$4:$F$48,3,FALSE)="solar",IF(G6242="PV","solar PV","solar thermal"),IF(VLOOKUP(H6242,'Cross-Page Data'!$D$4:$F$48,3,FALSE)="wind",VLOOKUP(G6242,'Cross-Page Data'!$I$4:$J$19,2,FALSE),IF(VLOOKUP(H6242,'Cross-Page Data'!$D$4:$F$48,3,FALSE)="hydro",VLOOKUP(G6242,'Cross-Page Data'!$I$4:$J$19,2,FALSE),VLOOKUP(H6242,'Cross-Page Data'!$D$4:$F$48,3,FALSE)))))</f>
        <v/>
      </c>
      <c r="M6242" s="120">
        <f>IF(AND($P$2=FALSE,OR(F6242="Commercial NAICS Cogen",F6242="Industrial NAICS Cogen",F6242="NAICS-22 Cogen")),FALSE,IF(AND($P$3=FALSE,OR(F6242="Commercial NAICS Cogen",F6242="Commercial NAICS Non-Cogen",F6242="Industrial NAICS Cogen", F6242="industrial NAICS non-Cogen")),FALSE, TRUE))</f>
        <v/>
      </c>
    </row>
    <row r="6243">
      <c r="A6243" s="129" t="n">
        <v>99999</v>
      </c>
      <c r="B6243" s="130" t="inlineStr">
        <is>
          <t>State-Fuel Level Increment</t>
        </is>
      </c>
      <c r="C6243" s="130" t="inlineStr">
        <is>
          <t>State-Fuel Level Increment</t>
        </is>
      </c>
      <c r="D6243" s="129" t="n">
        <v>99999</v>
      </c>
      <c r="E6243" s="130" t="inlineStr">
        <is>
          <t>ND</t>
        </is>
      </c>
      <c r="F6243" s="130" t="inlineStr">
        <is>
          <t>Industrial NAICS Cogen</t>
        </is>
      </c>
      <c r="G6243" s="130" t="inlineStr">
        <is>
          <t>ST</t>
        </is>
      </c>
      <c r="H6243" s="130" t="inlineStr">
        <is>
          <t>AB</t>
        </is>
      </c>
      <c r="I6243" s="130" t="inlineStr">
        <is>
          <t>ORW</t>
        </is>
      </c>
      <c r="J6243" s="131" t="n">
        <v>1528.619</v>
      </c>
      <c r="K6243" s="129" t="n">
        <v>2020</v>
      </c>
      <c r="L6243" s="120">
        <f>IF(VLOOKUP(H6243,'Cross-Page Data'!$D$4:$F$48,3,FALSE)="natural gas",VLOOKUP(G6243,'Cross-Page Data'!$I$4:$J$19,2,FALSE),IF(VLOOKUP(H6243,'Cross-Page Data'!$D$4:$F$48,3,FALSE)="solar",IF(G6243="PV","solar PV","solar thermal"),IF(VLOOKUP(H6243,'Cross-Page Data'!$D$4:$F$48,3,FALSE)="wind",VLOOKUP(G6243,'Cross-Page Data'!$I$4:$J$19,2,FALSE),IF(VLOOKUP(H6243,'Cross-Page Data'!$D$4:$F$48,3,FALSE)="hydro",VLOOKUP(G6243,'Cross-Page Data'!$I$4:$J$19,2,FALSE),VLOOKUP(H6243,'Cross-Page Data'!$D$4:$F$48,3,FALSE)))))</f>
        <v/>
      </c>
      <c r="M6243" s="120">
        <f>IF(AND($P$2=FALSE,OR(F6243="Commercial NAICS Cogen",F6243="Industrial NAICS Cogen",F6243="NAICS-22 Cogen")),FALSE,IF(AND($P$3=FALSE,OR(F6243="Commercial NAICS Cogen",F6243="Commercial NAICS Non-Cogen",F6243="Industrial NAICS Cogen", F6243="industrial NAICS non-Cogen")),FALSE, TRUE))</f>
        <v/>
      </c>
    </row>
    <row r="6244">
      <c r="A6244" s="129" t="n">
        <v>99999</v>
      </c>
      <c r="B6244" s="130" t="inlineStr">
        <is>
          <t>State-Fuel Level Increment</t>
        </is>
      </c>
      <c r="C6244" s="130" t="inlineStr">
        <is>
          <t>State-Fuel Level Increment</t>
        </is>
      </c>
      <c r="D6244" s="129" t="n">
        <v>99999</v>
      </c>
      <c r="E6244" s="130" t="inlineStr">
        <is>
          <t>IN</t>
        </is>
      </c>
      <c r="F6244" s="130" t="inlineStr">
        <is>
          <t>Industrial NAICS Cogen</t>
        </is>
      </c>
      <c r="G6244" s="130" t="inlineStr">
        <is>
          <t>ST</t>
        </is>
      </c>
      <c r="H6244" s="130" t="inlineStr">
        <is>
          <t>BFG</t>
        </is>
      </c>
      <c r="I6244" s="130" t="inlineStr">
        <is>
          <t>OOG</t>
        </is>
      </c>
      <c r="J6244" s="131" t="n">
        <v>723676.09</v>
      </c>
      <c r="K6244" s="129" t="n">
        <v>2020</v>
      </c>
      <c r="L6244" s="120">
        <f>IF(VLOOKUP(H6244,'Cross-Page Data'!$D$4:$F$48,3,FALSE)="natural gas",VLOOKUP(G6244,'Cross-Page Data'!$I$4:$J$19,2,FALSE),IF(VLOOKUP(H6244,'Cross-Page Data'!$D$4:$F$48,3,FALSE)="solar",IF(G6244="PV","solar PV","solar thermal"),IF(VLOOKUP(H6244,'Cross-Page Data'!$D$4:$F$48,3,FALSE)="wind",VLOOKUP(G6244,'Cross-Page Data'!$I$4:$J$19,2,FALSE),IF(VLOOKUP(H6244,'Cross-Page Data'!$D$4:$F$48,3,FALSE)="hydro",VLOOKUP(G6244,'Cross-Page Data'!$I$4:$J$19,2,FALSE),VLOOKUP(H6244,'Cross-Page Data'!$D$4:$F$48,3,FALSE)))))</f>
        <v/>
      </c>
      <c r="M6244" s="120">
        <f>IF(AND($P$2=FALSE,OR(F6244="Commercial NAICS Cogen",F6244="Industrial NAICS Cogen",F6244="NAICS-22 Cogen")),FALSE,IF(AND($P$3=FALSE,OR(F6244="Commercial NAICS Cogen",F6244="Commercial NAICS Non-Cogen",F6244="Industrial NAICS Cogen", F6244="industrial NAICS non-Cogen")),FALSE, TRUE))</f>
        <v/>
      </c>
    </row>
    <row r="6245">
      <c r="A6245" s="129" t="n">
        <v>99999</v>
      </c>
      <c r="B6245" s="130" t="inlineStr">
        <is>
          <t>State-Fuel Level Increment</t>
        </is>
      </c>
      <c r="C6245" s="130" t="inlineStr">
        <is>
          <t>State-Fuel Level Increment</t>
        </is>
      </c>
      <c r="D6245" s="129" t="n">
        <v>99999</v>
      </c>
      <c r="E6245" s="130" t="inlineStr">
        <is>
          <t>PA</t>
        </is>
      </c>
      <c r="F6245" s="130" t="inlineStr">
        <is>
          <t>Industrial NAICS Cogen</t>
        </is>
      </c>
      <c r="G6245" s="130" t="inlineStr">
        <is>
          <t>ST</t>
        </is>
      </c>
      <c r="H6245" s="130" t="inlineStr">
        <is>
          <t>BFG</t>
        </is>
      </c>
      <c r="I6245" s="130" t="inlineStr">
        <is>
          <t>OOG</t>
        </is>
      </c>
      <c r="J6245" s="131" t="n">
        <v>280011.54</v>
      </c>
      <c r="K6245" s="129" t="n">
        <v>2020</v>
      </c>
      <c r="L6245" s="120">
        <f>IF(VLOOKUP(H6245,'Cross-Page Data'!$D$4:$F$48,3,FALSE)="natural gas",VLOOKUP(G6245,'Cross-Page Data'!$I$4:$J$19,2,FALSE),IF(VLOOKUP(H6245,'Cross-Page Data'!$D$4:$F$48,3,FALSE)="solar",IF(G6245="PV","solar PV","solar thermal"),IF(VLOOKUP(H6245,'Cross-Page Data'!$D$4:$F$48,3,FALSE)="wind",VLOOKUP(G6245,'Cross-Page Data'!$I$4:$J$19,2,FALSE),IF(VLOOKUP(H6245,'Cross-Page Data'!$D$4:$F$48,3,FALSE)="hydro",VLOOKUP(G6245,'Cross-Page Data'!$I$4:$J$19,2,FALSE),VLOOKUP(H6245,'Cross-Page Data'!$D$4:$F$48,3,FALSE)))))</f>
        <v/>
      </c>
      <c r="M6245" s="120">
        <f>IF(AND($P$2=FALSE,OR(F6245="Commercial NAICS Cogen",F6245="Industrial NAICS Cogen",F6245="NAICS-22 Cogen")),FALSE,IF(AND($P$3=FALSE,OR(F6245="Commercial NAICS Cogen",F6245="Commercial NAICS Non-Cogen",F6245="Industrial NAICS Cogen", F6245="industrial NAICS non-Cogen")),FALSE, TRUE))</f>
        <v/>
      </c>
    </row>
    <row r="6246">
      <c r="A6246" s="129" t="n">
        <v>99999</v>
      </c>
      <c r="B6246" s="130" t="inlineStr">
        <is>
          <t>State-Fuel Level Increment</t>
        </is>
      </c>
      <c r="C6246" s="130" t="inlineStr">
        <is>
          <t>State-Fuel Level Increment</t>
        </is>
      </c>
      <c r="D6246" s="129" t="n">
        <v>99999</v>
      </c>
      <c r="E6246" s="130" t="inlineStr">
        <is>
          <t>TX</t>
        </is>
      </c>
      <c r="F6246" s="130" t="inlineStr">
        <is>
          <t>Industrial NAICS Cogen</t>
        </is>
      </c>
      <c r="G6246" s="130" t="inlineStr">
        <is>
          <t>ST</t>
        </is>
      </c>
      <c r="H6246" s="130" t="inlineStr">
        <is>
          <t>BFG</t>
        </is>
      </c>
      <c r="I6246" s="130" t="inlineStr">
        <is>
          <t>OOG</t>
        </is>
      </c>
      <c r="J6246" s="131" t="n">
        <v>84278.88499999999</v>
      </c>
      <c r="K6246" s="129" t="n">
        <v>2020</v>
      </c>
      <c r="L6246" s="120">
        <f>IF(VLOOKUP(H6246,'Cross-Page Data'!$D$4:$F$48,3,FALSE)="natural gas",VLOOKUP(G6246,'Cross-Page Data'!$I$4:$J$19,2,FALSE),IF(VLOOKUP(H6246,'Cross-Page Data'!$D$4:$F$48,3,FALSE)="solar",IF(G6246="PV","solar PV","solar thermal"),IF(VLOOKUP(H6246,'Cross-Page Data'!$D$4:$F$48,3,FALSE)="wind",VLOOKUP(G6246,'Cross-Page Data'!$I$4:$J$19,2,FALSE),IF(VLOOKUP(H6246,'Cross-Page Data'!$D$4:$F$48,3,FALSE)="hydro",VLOOKUP(G6246,'Cross-Page Data'!$I$4:$J$19,2,FALSE),VLOOKUP(H6246,'Cross-Page Data'!$D$4:$F$48,3,FALSE)))))</f>
        <v/>
      </c>
      <c r="M6246" s="120">
        <f>IF(AND($P$2=FALSE,OR(F6246="Commercial NAICS Cogen",F6246="Industrial NAICS Cogen",F6246="NAICS-22 Cogen")),FALSE,IF(AND($P$3=FALSE,OR(F6246="Commercial NAICS Cogen",F6246="Commercial NAICS Non-Cogen",F6246="Industrial NAICS Cogen", F6246="industrial NAICS non-Cogen")),FALSE, TRUE))</f>
        <v/>
      </c>
    </row>
    <row r="6247">
      <c r="A6247" s="129" t="n">
        <v>99999</v>
      </c>
      <c r="B6247" s="130" t="inlineStr">
        <is>
          <t>State-Fuel Level Increment</t>
        </is>
      </c>
      <c r="C6247" s="130" t="inlineStr">
        <is>
          <t>State-Fuel Level Increment</t>
        </is>
      </c>
      <c r="D6247" s="129" t="n">
        <v>99999</v>
      </c>
      <c r="E6247" s="130" t="inlineStr">
        <is>
          <t>AL</t>
        </is>
      </c>
      <c r="F6247" s="130" t="inlineStr">
        <is>
          <t>Electric Utility</t>
        </is>
      </c>
      <c r="G6247" s="130" t="inlineStr">
        <is>
          <t>ST</t>
        </is>
      </c>
      <c r="H6247" s="130" t="inlineStr">
        <is>
          <t>BIT</t>
        </is>
      </c>
      <c r="I6247" s="130" t="inlineStr">
        <is>
          <t>COL</t>
        </is>
      </c>
      <c r="J6247" s="131" t="n">
        <v>176114.46</v>
      </c>
      <c r="K6247" s="129" t="n">
        <v>2020</v>
      </c>
      <c r="L6247" s="120">
        <f>IF(VLOOKUP(H6247,'Cross-Page Data'!$D$4:$F$48,3,FALSE)="natural gas",VLOOKUP(G6247,'Cross-Page Data'!$I$4:$J$19,2,FALSE),IF(VLOOKUP(H6247,'Cross-Page Data'!$D$4:$F$48,3,FALSE)="solar",IF(G6247="PV","solar PV","solar thermal"),IF(VLOOKUP(H6247,'Cross-Page Data'!$D$4:$F$48,3,FALSE)="wind",VLOOKUP(G6247,'Cross-Page Data'!$I$4:$J$19,2,FALSE),IF(VLOOKUP(H6247,'Cross-Page Data'!$D$4:$F$48,3,FALSE)="hydro",VLOOKUP(G6247,'Cross-Page Data'!$I$4:$J$19,2,FALSE),VLOOKUP(H6247,'Cross-Page Data'!$D$4:$F$48,3,FALSE)))))</f>
        <v/>
      </c>
      <c r="M6247" s="120">
        <f>IF(AND($P$2=FALSE,OR(F6247="Commercial NAICS Cogen",F6247="Industrial NAICS Cogen",F6247="NAICS-22 Cogen")),FALSE,IF(AND($P$3=FALSE,OR(F6247="Commercial NAICS Cogen",F6247="Commercial NAICS Non-Cogen",F6247="Industrial NAICS Cogen", F6247="industrial NAICS non-Cogen")),FALSE, TRUE))</f>
        <v/>
      </c>
    </row>
    <row r="6248">
      <c r="A6248" s="129" t="n">
        <v>99999</v>
      </c>
      <c r="B6248" s="130" t="inlineStr">
        <is>
          <t>State-Fuel Level Increment</t>
        </is>
      </c>
      <c r="C6248" s="130" t="inlineStr">
        <is>
          <t>State-Fuel Level Increment</t>
        </is>
      </c>
      <c r="D6248" s="129" t="n">
        <v>99999</v>
      </c>
      <c r="E6248" s="130" t="inlineStr">
        <is>
          <t>AL</t>
        </is>
      </c>
      <c r="F6248" s="130" t="inlineStr">
        <is>
          <t>Industrial NAICS Cogen</t>
        </is>
      </c>
      <c r="G6248" s="130" t="inlineStr">
        <is>
          <t>ST</t>
        </is>
      </c>
      <c r="H6248" s="130" t="inlineStr">
        <is>
          <t>BIT</t>
        </is>
      </c>
      <c r="I6248" s="130" t="inlineStr">
        <is>
          <t>COL</t>
        </is>
      </c>
      <c r="J6248" s="131" t="n">
        <v>0</v>
      </c>
      <c r="K6248" s="129" t="n">
        <v>2020</v>
      </c>
      <c r="L6248" s="120">
        <f>IF(VLOOKUP(H6248,'Cross-Page Data'!$D$4:$F$48,3,FALSE)="natural gas",VLOOKUP(G6248,'Cross-Page Data'!$I$4:$J$19,2,FALSE),IF(VLOOKUP(H6248,'Cross-Page Data'!$D$4:$F$48,3,FALSE)="solar",IF(G6248="PV","solar PV","solar thermal"),IF(VLOOKUP(H6248,'Cross-Page Data'!$D$4:$F$48,3,FALSE)="wind",VLOOKUP(G6248,'Cross-Page Data'!$I$4:$J$19,2,FALSE),IF(VLOOKUP(H6248,'Cross-Page Data'!$D$4:$F$48,3,FALSE)="hydro",VLOOKUP(G6248,'Cross-Page Data'!$I$4:$J$19,2,FALSE),VLOOKUP(H6248,'Cross-Page Data'!$D$4:$F$48,3,FALSE)))))</f>
        <v/>
      </c>
      <c r="M6248" s="120">
        <f>IF(AND($P$2=FALSE,OR(F6248="Commercial NAICS Cogen",F6248="Industrial NAICS Cogen",F6248="NAICS-22 Cogen")),FALSE,IF(AND($P$3=FALSE,OR(F6248="Commercial NAICS Cogen",F6248="Commercial NAICS Non-Cogen",F6248="Industrial NAICS Cogen", F6248="industrial NAICS non-Cogen")),FALSE, TRUE))</f>
        <v/>
      </c>
    </row>
    <row r="6249">
      <c r="A6249" s="129" t="n">
        <v>99999</v>
      </c>
      <c r="B6249" s="130" t="inlineStr">
        <is>
          <t>State-Fuel Level Increment</t>
        </is>
      </c>
      <c r="C6249" s="130" t="inlineStr">
        <is>
          <t>State-Fuel Level Increment</t>
        </is>
      </c>
      <c r="D6249" s="129" t="n">
        <v>99999</v>
      </c>
      <c r="E6249" s="130" t="inlineStr">
        <is>
          <t>CA</t>
        </is>
      </c>
      <c r="F6249" s="130" t="inlineStr">
        <is>
          <t>NAICS-22 Cogen</t>
        </is>
      </c>
      <c r="G6249" s="130" t="inlineStr">
        <is>
          <t>ST</t>
        </is>
      </c>
      <c r="H6249" s="130" t="inlineStr">
        <is>
          <t>BIT</t>
        </is>
      </c>
      <c r="I6249" s="130" t="inlineStr">
        <is>
          <t>COL</t>
        </is>
      </c>
      <c r="J6249" s="131" t="n">
        <v>0</v>
      </c>
      <c r="K6249" s="129" t="n">
        <v>2020</v>
      </c>
      <c r="L6249" s="120">
        <f>IF(VLOOKUP(H6249,'Cross-Page Data'!$D$4:$F$48,3,FALSE)="natural gas",VLOOKUP(G6249,'Cross-Page Data'!$I$4:$J$19,2,FALSE),IF(VLOOKUP(H6249,'Cross-Page Data'!$D$4:$F$48,3,FALSE)="solar",IF(G6249="PV","solar PV","solar thermal"),IF(VLOOKUP(H6249,'Cross-Page Data'!$D$4:$F$48,3,FALSE)="wind",VLOOKUP(G6249,'Cross-Page Data'!$I$4:$J$19,2,FALSE),IF(VLOOKUP(H6249,'Cross-Page Data'!$D$4:$F$48,3,FALSE)="hydro",VLOOKUP(G6249,'Cross-Page Data'!$I$4:$J$19,2,FALSE),VLOOKUP(H6249,'Cross-Page Data'!$D$4:$F$48,3,FALSE)))))</f>
        <v/>
      </c>
      <c r="M6249" s="120">
        <f>IF(AND($P$2=FALSE,OR(F6249="Commercial NAICS Cogen",F6249="Industrial NAICS Cogen",F6249="NAICS-22 Cogen")),FALSE,IF(AND($P$3=FALSE,OR(F6249="Commercial NAICS Cogen",F6249="Commercial NAICS Non-Cogen",F6249="Industrial NAICS Cogen", F6249="industrial NAICS non-Cogen")),FALSE, TRUE))</f>
        <v/>
      </c>
    </row>
    <row r="6250">
      <c r="A6250" s="129" t="n">
        <v>99999</v>
      </c>
      <c r="B6250" s="130" t="inlineStr">
        <is>
          <t>State-Fuel Level Increment</t>
        </is>
      </c>
      <c r="C6250" s="130" t="inlineStr">
        <is>
          <t>State-Fuel Level Increment</t>
        </is>
      </c>
      <c r="D6250" s="129" t="n">
        <v>99999</v>
      </c>
      <c r="E6250" s="130" t="inlineStr">
        <is>
          <t>CA</t>
        </is>
      </c>
      <c r="F6250" s="130" t="inlineStr">
        <is>
          <t>Industrial NAICS Cogen</t>
        </is>
      </c>
      <c r="G6250" s="130" t="inlineStr">
        <is>
          <t>ST</t>
        </is>
      </c>
      <c r="H6250" s="130" t="inlineStr">
        <is>
          <t>BIT</t>
        </is>
      </c>
      <c r="I6250" s="130" t="inlineStr">
        <is>
          <t>COL</t>
        </is>
      </c>
      <c r="J6250" s="131" t="n">
        <v>0</v>
      </c>
      <c r="K6250" s="129" t="n">
        <v>2020</v>
      </c>
      <c r="L6250" s="120">
        <f>IF(VLOOKUP(H6250,'Cross-Page Data'!$D$4:$F$48,3,FALSE)="natural gas",VLOOKUP(G6250,'Cross-Page Data'!$I$4:$J$19,2,FALSE),IF(VLOOKUP(H6250,'Cross-Page Data'!$D$4:$F$48,3,FALSE)="solar",IF(G6250="PV","solar PV","solar thermal"),IF(VLOOKUP(H6250,'Cross-Page Data'!$D$4:$F$48,3,FALSE)="wind",VLOOKUP(G6250,'Cross-Page Data'!$I$4:$J$19,2,FALSE),IF(VLOOKUP(H6250,'Cross-Page Data'!$D$4:$F$48,3,FALSE)="hydro",VLOOKUP(G6250,'Cross-Page Data'!$I$4:$J$19,2,FALSE),VLOOKUP(H6250,'Cross-Page Data'!$D$4:$F$48,3,FALSE)))))</f>
        <v/>
      </c>
      <c r="M6250" s="120">
        <f>IF(AND($P$2=FALSE,OR(F6250="Commercial NAICS Cogen",F6250="Industrial NAICS Cogen",F6250="NAICS-22 Cogen")),FALSE,IF(AND($P$3=FALSE,OR(F6250="Commercial NAICS Cogen",F6250="Commercial NAICS Non-Cogen",F6250="Industrial NAICS Cogen", F6250="industrial NAICS non-Cogen")),FALSE, TRUE))</f>
        <v/>
      </c>
    </row>
    <row r="6251">
      <c r="A6251" s="129" t="n">
        <v>99999</v>
      </c>
      <c r="B6251" s="130" t="inlineStr">
        <is>
          <t>State-Fuel Level Increment</t>
        </is>
      </c>
      <c r="C6251" s="130" t="inlineStr">
        <is>
          <t>State-Fuel Level Increment</t>
        </is>
      </c>
      <c r="D6251" s="129" t="n">
        <v>99999</v>
      </c>
      <c r="E6251" s="130" t="inlineStr">
        <is>
          <t>FL</t>
        </is>
      </c>
      <c r="F6251" s="130" t="inlineStr">
        <is>
          <t>Industrial NAICS Cogen</t>
        </is>
      </c>
      <c r="G6251" s="130" t="inlineStr">
        <is>
          <t>ST</t>
        </is>
      </c>
      <c r="H6251" s="130" t="inlineStr">
        <is>
          <t>BIT</t>
        </is>
      </c>
      <c r="I6251" s="130" t="inlineStr">
        <is>
          <t>COL</t>
        </is>
      </c>
      <c r="J6251" s="131" t="n">
        <v>1579.531</v>
      </c>
      <c r="K6251" s="129" t="n">
        <v>2020</v>
      </c>
      <c r="L6251" s="120">
        <f>IF(VLOOKUP(H6251,'Cross-Page Data'!$D$4:$F$48,3,FALSE)="natural gas",VLOOKUP(G6251,'Cross-Page Data'!$I$4:$J$19,2,FALSE),IF(VLOOKUP(H6251,'Cross-Page Data'!$D$4:$F$48,3,FALSE)="solar",IF(G6251="PV","solar PV","solar thermal"),IF(VLOOKUP(H6251,'Cross-Page Data'!$D$4:$F$48,3,FALSE)="wind",VLOOKUP(G6251,'Cross-Page Data'!$I$4:$J$19,2,FALSE),IF(VLOOKUP(H6251,'Cross-Page Data'!$D$4:$F$48,3,FALSE)="hydro",VLOOKUP(G6251,'Cross-Page Data'!$I$4:$J$19,2,FALSE),VLOOKUP(H6251,'Cross-Page Data'!$D$4:$F$48,3,FALSE)))))</f>
        <v/>
      </c>
      <c r="M6251" s="120">
        <f>IF(AND($P$2=FALSE,OR(F6251="Commercial NAICS Cogen",F6251="Industrial NAICS Cogen",F6251="NAICS-22 Cogen")),FALSE,IF(AND($P$3=FALSE,OR(F6251="Commercial NAICS Cogen",F6251="Commercial NAICS Non-Cogen",F6251="Industrial NAICS Cogen", F6251="industrial NAICS non-Cogen")),FALSE, TRUE))</f>
        <v/>
      </c>
    </row>
    <row r="6252">
      <c r="A6252" s="129" t="n">
        <v>99999</v>
      </c>
      <c r="B6252" s="130" t="inlineStr">
        <is>
          <t>State-Fuel Level Increment</t>
        </is>
      </c>
      <c r="C6252" s="130" t="inlineStr">
        <is>
          <t>State-Fuel Level Increment</t>
        </is>
      </c>
      <c r="D6252" s="129" t="n">
        <v>99999</v>
      </c>
      <c r="E6252" s="130" t="inlineStr">
        <is>
          <t>GA</t>
        </is>
      </c>
      <c r="F6252" s="130" t="inlineStr">
        <is>
          <t>Electric Utility</t>
        </is>
      </c>
      <c r="G6252" s="130" t="inlineStr">
        <is>
          <t>ST</t>
        </is>
      </c>
      <c r="H6252" s="130" t="inlineStr">
        <is>
          <t>BIT</t>
        </is>
      </c>
      <c r="I6252" s="130" t="inlineStr">
        <is>
          <t>COL</t>
        </is>
      </c>
      <c r="J6252" s="131" t="n">
        <v>0</v>
      </c>
      <c r="K6252" s="129" t="n">
        <v>2020</v>
      </c>
      <c r="L6252" s="120">
        <f>IF(VLOOKUP(H6252,'Cross-Page Data'!$D$4:$F$48,3,FALSE)="natural gas",VLOOKUP(G6252,'Cross-Page Data'!$I$4:$J$19,2,FALSE),IF(VLOOKUP(H6252,'Cross-Page Data'!$D$4:$F$48,3,FALSE)="solar",IF(G6252="PV","solar PV","solar thermal"),IF(VLOOKUP(H6252,'Cross-Page Data'!$D$4:$F$48,3,FALSE)="wind",VLOOKUP(G6252,'Cross-Page Data'!$I$4:$J$19,2,FALSE),IF(VLOOKUP(H6252,'Cross-Page Data'!$D$4:$F$48,3,FALSE)="hydro",VLOOKUP(G6252,'Cross-Page Data'!$I$4:$J$19,2,FALSE),VLOOKUP(H6252,'Cross-Page Data'!$D$4:$F$48,3,FALSE)))))</f>
        <v/>
      </c>
      <c r="M6252" s="120">
        <f>IF(AND($P$2=FALSE,OR(F6252="Commercial NAICS Cogen",F6252="Industrial NAICS Cogen",F6252="NAICS-22 Cogen")),FALSE,IF(AND($P$3=FALSE,OR(F6252="Commercial NAICS Cogen",F6252="Commercial NAICS Non-Cogen",F6252="Industrial NAICS Cogen", F6252="industrial NAICS non-Cogen")),FALSE, TRUE))</f>
        <v/>
      </c>
    </row>
    <row r="6253">
      <c r="A6253" s="129" t="n">
        <v>99999</v>
      </c>
      <c r="B6253" s="130" t="inlineStr">
        <is>
          <t>State-Fuel Level Increment</t>
        </is>
      </c>
      <c r="C6253" s="130" t="inlineStr">
        <is>
          <t>State-Fuel Level Increment</t>
        </is>
      </c>
      <c r="D6253" s="129" t="n">
        <v>99999</v>
      </c>
      <c r="E6253" s="130" t="inlineStr">
        <is>
          <t>GA</t>
        </is>
      </c>
      <c r="F6253" s="130" t="inlineStr">
        <is>
          <t>Industrial NAICS Cogen</t>
        </is>
      </c>
      <c r="G6253" s="130" t="inlineStr">
        <is>
          <t>ST</t>
        </is>
      </c>
      <c r="H6253" s="130" t="inlineStr">
        <is>
          <t>BIT</t>
        </is>
      </c>
      <c r="I6253" s="130" t="inlineStr">
        <is>
          <t>COL</t>
        </is>
      </c>
      <c r="J6253" s="131" t="n">
        <v>103949.68</v>
      </c>
      <c r="K6253" s="129" t="n">
        <v>2020</v>
      </c>
      <c r="L6253" s="120">
        <f>IF(VLOOKUP(H6253,'Cross-Page Data'!$D$4:$F$48,3,FALSE)="natural gas",VLOOKUP(G6253,'Cross-Page Data'!$I$4:$J$19,2,FALSE),IF(VLOOKUP(H6253,'Cross-Page Data'!$D$4:$F$48,3,FALSE)="solar",IF(G6253="PV","solar PV","solar thermal"),IF(VLOOKUP(H6253,'Cross-Page Data'!$D$4:$F$48,3,FALSE)="wind",VLOOKUP(G6253,'Cross-Page Data'!$I$4:$J$19,2,FALSE),IF(VLOOKUP(H6253,'Cross-Page Data'!$D$4:$F$48,3,FALSE)="hydro",VLOOKUP(G6253,'Cross-Page Data'!$I$4:$J$19,2,FALSE),VLOOKUP(H6253,'Cross-Page Data'!$D$4:$F$48,3,FALSE)))))</f>
        <v/>
      </c>
      <c r="M6253" s="120">
        <f>IF(AND($P$2=FALSE,OR(F6253="Commercial NAICS Cogen",F6253="Industrial NAICS Cogen",F6253="NAICS-22 Cogen")),FALSE,IF(AND($P$3=FALSE,OR(F6253="Commercial NAICS Cogen",F6253="Commercial NAICS Non-Cogen",F6253="Industrial NAICS Cogen", F6253="industrial NAICS non-Cogen")),FALSE, TRUE))</f>
        <v/>
      </c>
    </row>
    <row r="6254">
      <c r="A6254" s="129" t="n">
        <v>99999</v>
      </c>
      <c r="B6254" s="130" t="inlineStr">
        <is>
          <t>State-Fuel Level Increment</t>
        </is>
      </c>
      <c r="C6254" s="130" t="inlineStr">
        <is>
          <t>State-Fuel Level Increment</t>
        </is>
      </c>
      <c r="D6254" s="129" t="n">
        <v>99999</v>
      </c>
      <c r="E6254" s="130" t="inlineStr">
        <is>
          <t>IA</t>
        </is>
      </c>
      <c r="F6254" s="130" t="inlineStr">
        <is>
          <t>Electric Utility</t>
        </is>
      </c>
      <c r="G6254" s="130" t="inlineStr">
        <is>
          <t>ST</t>
        </is>
      </c>
      <c r="H6254" s="130" t="inlineStr">
        <is>
          <t>BIT</t>
        </is>
      </c>
      <c r="I6254" s="130" t="inlineStr">
        <is>
          <t>COL</t>
        </is>
      </c>
      <c r="J6254" s="131" t="n">
        <v>164.834</v>
      </c>
      <c r="K6254" s="129" t="n">
        <v>2020</v>
      </c>
      <c r="L6254" s="120">
        <f>IF(VLOOKUP(H6254,'Cross-Page Data'!$D$4:$F$48,3,FALSE)="natural gas",VLOOKUP(G6254,'Cross-Page Data'!$I$4:$J$19,2,FALSE),IF(VLOOKUP(H6254,'Cross-Page Data'!$D$4:$F$48,3,FALSE)="solar",IF(G6254="PV","solar PV","solar thermal"),IF(VLOOKUP(H6254,'Cross-Page Data'!$D$4:$F$48,3,FALSE)="wind",VLOOKUP(G6254,'Cross-Page Data'!$I$4:$J$19,2,FALSE),IF(VLOOKUP(H6254,'Cross-Page Data'!$D$4:$F$48,3,FALSE)="hydro",VLOOKUP(G6254,'Cross-Page Data'!$I$4:$J$19,2,FALSE),VLOOKUP(H6254,'Cross-Page Data'!$D$4:$F$48,3,FALSE)))))</f>
        <v/>
      </c>
      <c r="M6254" s="120">
        <f>IF(AND($P$2=FALSE,OR(F6254="Commercial NAICS Cogen",F6254="Industrial NAICS Cogen",F6254="NAICS-22 Cogen")),FALSE,IF(AND($P$3=FALSE,OR(F6254="Commercial NAICS Cogen",F6254="Commercial NAICS Non-Cogen",F6254="Industrial NAICS Cogen", F6254="industrial NAICS non-Cogen")),FALSE, TRUE))</f>
        <v/>
      </c>
    </row>
    <row r="6255">
      <c r="A6255" s="129" t="n">
        <v>99999</v>
      </c>
      <c r="B6255" s="130" t="inlineStr">
        <is>
          <t>State-Fuel Level Increment</t>
        </is>
      </c>
      <c r="C6255" s="130" t="inlineStr">
        <is>
          <t>State-Fuel Level Increment</t>
        </is>
      </c>
      <c r="D6255" s="129" t="n">
        <v>99999</v>
      </c>
      <c r="E6255" s="130" t="inlineStr">
        <is>
          <t>ID</t>
        </is>
      </c>
      <c r="F6255" s="130" t="inlineStr">
        <is>
          <t>Industrial NAICS Cogen</t>
        </is>
      </c>
      <c r="G6255" s="130" t="inlineStr">
        <is>
          <t>ST</t>
        </is>
      </c>
      <c r="H6255" s="130" t="inlineStr">
        <is>
          <t>BIT</t>
        </is>
      </c>
      <c r="I6255" s="130" t="inlineStr">
        <is>
          <t>COL</t>
        </is>
      </c>
      <c r="J6255" s="131" t="n">
        <v>19679.371</v>
      </c>
      <c r="K6255" s="129" t="n">
        <v>2020</v>
      </c>
      <c r="L6255" s="120">
        <f>IF(VLOOKUP(H6255,'Cross-Page Data'!$D$4:$F$48,3,FALSE)="natural gas",VLOOKUP(G6255,'Cross-Page Data'!$I$4:$J$19,2,FALSE),IF(VLOOKUP(H6255,'Cross-Page Data'!$D$4:$F$48,3,FALSE)="solar",IF(G6255="PV","solar PV","solar thermal"),IF(VLOOKUP(H6255,'Cross-Page Data'!$D$4:$F$48,3,FALSE)="wind",VLOOKUP(G6255,'Cross-Page Data'!$I$4:$J$19,2,FALSE),IF(VLOOKUP(H6255,'Cross-Page Data'!$D$4:$F$48,3,FALSE)="hydro",VLOOKUP(G6255,'Cross-Page Data'!$I$4:$J$19,2,FALSE),VLOOKUP(H6255,'Cross-Page Data'!$D$4:$F$48,3,FALSE)))))</f>
        <v/>
      </c>
      <c r="M6255" s="120">
        <f>IF(AND($P$2=FALSE,OR(F6255="Commercial NAICS Cogen",F6255="Industrial NAICS Cogen",F6255="NAICS-22 Cogen")),FALSE,IF(AND($P$3=FALSE,OR(F6255="Commercial NAICS Cogen",F6255="Commercial NAICS Non-Cogen",F6255="Industrial NAICS Cogen", F6255="industrial NAICS non-Cogen")),FALSE, TRUE))</f>
        <v/>
      </c>
    </row>
    <row r="6256">
      <c r="A6256" s="129" t="n">
        <v>99999</v>
      </c>
      <c r="B6256" s="130" t="inlineStr">
        <is>
          <t>State-Fuel Level Increment</t>
        </is>
      </c>
      <c r="C6256" s="130" t="inlineStr">
        <is>
          <t>State-Fuel Level Increment</t>
        </is>
      </c>
      <c r="D6256" s="129" t="n">
        <v>99999</v>
      </c>
      <c r="E6256" s="130" t="inlineStr">
        <is>
          <t>IL</t>
        </is>
      </c>
      <c r="F6256" s="130" t="inlineStr">
        <is>
          <t>Commercial NAICS Cogen</t>
        </is>
      </c>
      <c r="G6256" s="130" t="inlineStr">
        <is>
          <t>ST</t>
        </is>
      </c>
      <c r="H6256" s="130" t="inlineStr">
        <is>
          <t>BIT</t>
        </is>
      </c>
      <c r="I6256" s="130" t="inlineStr">
        <is>
          <t>COL</t>
        </is>
      </c>
      <c r="J6256" s="131" t="n">
        <v>1271.217</v>
      </c>
      <c r="K6256" s="129" t="n">
        <v>2020</v>
      </c>
      <c r="L6256" s="120">
        <f>IF(VLOOKUP(H6256,'Cross-Page Data'!$D$4:$F$48,3,FALSE)="natural gas",VLOOKUP(G6256,'Cross-Page Data'!$I$4:$J$19,2,FALSE),IF(VLOOKUP(H6256,'Cross-Page Data'!$D$4:$F$48,3,FALSE)="solar",IF(G6256="PV","solar PV","solar thermal"),IF(VLOOKUP(H6256,'Cross-Page Data'!$D$4:$F$48,3,FALSE)="wind",VLOOKUP(G6256,'Cross-Page Data'!$I$4:$J$19,2,FALSE),IF(VLOOKUP(H6256,'Cross-Page Data'!$D$4:$F$48,3,FALSE)="hydro",VLOOKUP(G6256,'Cross-Page Data'!$I$4:$J$19,2,FALSE),VLOOKUP(H6256,'Cross-Page Data'!$D$4:$F$48,3,FALSE)))))</f>
        <v/>
      </c>
      <c r="M6256" s="120">
        <f>IF(AND($P$2=FALSE,OR(F6256="Commercial NAICS Cogen",F6256="Industrial NAICS Cogen",F6256="NAICS-22 Cogen")),FALSE,IF(AND($P$3=FALSE,OR(F6256="Commercial NAICS Cogen",F6256="Commercial NAICS Non-Cogen",F6256="Industrial NAICS Cogen", F6256="industrial NAICS non-Cogen")),FALSE, TRUE))</f>
        <v/>
      </c>
    </row>
    <row r="6257">
      <c r="A6257" s="129" t="n">
        <v>99999</v>
      </c>
      <c r="B6257" s="130" t="inlineStr">
        <is>
          <t>State-Fuel Level Increment</t>
        </is>
      </c>
      <c r="C6257" s="130" t="inlineStr">
        <is>
          <t>State-Fuel Level Increment</t>
        </is>
      </c>
      <c r="D6257" s="129" t="n">
        <v>99999</v>
      </c>
      <c r="E6257" s="130" t="inlineStr">
        <is>
          <t>IL</t>
        </is>
      </c>
      <c r="F6257" s="130" t="inlineStr">
        <is>
          <t>Industrial NAICS Cogen</t>
        </is>
      </c>
      <c r="G6257" s="130" t="inlineStr">
        <is>
          <t>ST</t>
        </is>
      </c>
      <c r="H6257" s="130" t="inlineStr">
        <is>
          <t>BIT</t>
        </is>
      </c>
      <c r="I6257" s="130" t="inlineStr">
        <is>
          <t>COL</t>
        </is>
      </c>
      <c r="J6257" s="131" t="n">
        <v>315704.31</v>
      </c>
      <c r="K6257" s="129" t="n">
        <v>2020</v>
      </c>
      <c r="L6257" s="120">
        <f>IF(VLOOKUP(H6257,'Cross-Page Data'!$D$4:$F$48,3,FALSE)="natural gas",VLOOKUP(G6257,'Cross-Page Data'!$I$4:$J$19,2,FALSE),IF(VLOOKUP(H6257,'Cross-Page Data'!$D$4:$F$48,3,FALSE)="solar",IF(G6257="PV","solar PV","solar thermal"),IF(VLOOKUP(H6257,'Cross-Page Data'!$D$4:$F$48,3,FALSE)="wind",VLOOKUP(G6257,'Cross-Page Data'!$I$4:$J$19,2,FALSE),IF(VLOOKUP(H6257,'Cross-Page Data'!$D$4:$F$48,3,FALSE)="hydro",VLOOKUP(G6257,'Cross-Page Data'!$I$4:$J$19,2,FALSE),VLOOKUP(H6257,'Cross-Page Data'!$D$4:$F$48,3,FALSE)))))</f>
        <v/>
      </c>
      <c r="M6257" s="120">
        <f>IF(AND($P$2=FALSE,OR(F6257="Commercial NAICS Cogen",F6257="Industrial NAICS Cogen",F6257="NAICS-22 Cogen")),FALSE,IF(AND($P$3=FALSE,OR(F6257="Commercial NAICS Cogen",F6257="Commercial NAICS Non-Cogen",F6257="Industrial NAICS Cogen", F6257="industrial NAICS non-Cogen")),FALSE, TRUE))</f>
        <v/>
      </c>
    </row>
    <row r="6258">
      <c r="A6258" s="129" t="n">
        <v>99999</v>
      </c>
      <c r="B6258" s="130" t="inlineStr">
        <is>
          <t>State-Fuel Level Increment</t>
        </is>
      </c>
      <c r="C6258" s="130" t="inlineStr">
        <is>
          <t>State-Fuel Level Increment</t>
        </is>
      </c>
      <c r="D6258" s="129" t="n">
        <v>99999</v>
      </c>
      <c r="E6258" s="130" t="inlineStr">
        <is>
          <t>IN</t>
        </is>
      </c>
      <c r="F6258" s="130" t="inlineStr">
        <is>
          <t>Electric Utility</t>
        </is>
      </c>
      <c r="G6258" s="130" t="inlineStr">
        <is>
          <t>ST</t>
        </is>
      </c>
      <c r="H6258" s="130" t="inlineStr">
        <is>
          <t>BIT</t>
        </is>
      </c>
      <c r="I6258" s="130" t="inlineStr">
        <is>
          <t>COL</t>
        </is>
      </c>
      <c r="J6258" s="131" t="n">
        <v>34584.638</v>
      </c>
      <c r="K6258" s="129" t="n">
        <v>2020</v>
      </c>
      <c r="L6258" s="120">
        <f>IF(VLOOKUP(H6258,'Cross-Page Data'!$D$4:$F$48,3,FALSE)="natural gas",VLOOKUP(G6258,'Cross-Page Data'!$I$4:$J$19,2,FALSE),IF(VLOOKUP(H6258,'Cross-Page Data'!$D$4:$F$48,3,FALSE)="solar",IF(G6258="PV","solar PV","solar thermal"),IF(VLOOKUP(H6258,'Cross-Page Data'!$D$4:$F$48,3,FALSE)="wind",VLOOKUP(G6258,'Cross-Page Data'!$I$4:$J$19,2,FALSE),IF(VLOOKUP(H6258,'Cross-Page Data'!$D$4:$F$48,3,FALSE)="hydro",VLOOKUP(G6258,'Cross-Page Data'!$I$4:$J$19,2,FALSE),VLOOKUP(H6258,'Cross-Page Data'!$D$4:$F$48,3,FALSE)))))</f>
        <v/>
      </c>
      <c r="M6258" s="120">
        <f>IF(AND($P$2=FALSE,OR(F6258="Commercial NAICS Cogen",F6258="Industrial NAICS Cogen",F6258="NAICS-22 Cogen")),FALSE,IF(AND($P$3=FALSE,OR(F6258="Commercial NAICS Cogen",F6258="Commercial NAICS Non-Cogen",F6258="Industrial NAICS Cogen", F6258="industrial NAICS non-Cogen")),FALSE, TRUE))</f>
        <v/>
      </c>
    </row>
    <row r="6259">
      <c r="A6259" s="129" t="n">
        <v>99999</v>
      </c>
      <c r="B6259" s="130" t="inlineStr">
        <is>
          <t>State-Fuel Level Increment</t>
        </is>
      </c>
      <c r="C6259" s="130" t="inlineStr">
        <is>
          <t>State-Fuel Level Increment</t>
        </is>
      </c>
      <c r="D6259" s="129" t="n">
        <v>99999</v>
      </c>
      <c r="E6259" s="130" t="inlineStr">
        <is>
          <t>ME</t>
        </is>
      </c>
      <c r="F6259" s="130" t="inlineStr">
        <is>
          <t>NAICS-22 Non-Cogen</t>
        </is>
      </c>
      <c r="G6259" s="130" t="inlineStr">
        <is>
          <t>ST</t>
        </is>
      </c>
      <c r="H6259" s="130" t="inlineStr">
        <is>
          <t>BIT</t>
        </is>
      </c>
      <c r="I6259" s="130" t="inlineStr">
        <is>
          <t>COL</t>
        </is>
      </c>
      <c r="J6259" s="131" t="n">
        <v>0</v>
      </c>
      <c r="K6259" s="129" t="n">
        <v>2020</v>
      </c>
      <c r="L6259" s="120">
        <f>IF(VLOOKUP(H6259,'Cross-Page Data'!$D$4:$F$48,3,FALSE)="natural gas",VLOOKUP(G6259,'Cross-Page Data'!$I$4:$J$19,2,FALSE),IF(VLOOKUP(H6259,'Cross-Page Data'!$D$4:$F$48,3,FALSE)="solar",IF(G6259="PV","solar PV","solar thermal"),IF(VLOOKUP(H6259,'Cross-Page Data'!$D$4:$F$48,3,FALSE)="wind",VLOOKUP(G6259,'Cross-Page Data'!$I$4:$J$19,2,FALSE),IF(VLOOKUP(H6259,'Cross-Page Data'!$D$4:$F$48,3,FALSE)="hydro",VLOOKUP(G6259,'Cross-Page Data'!$I$4:$J$19,2,FALSE),VLOOKUP(H6259,'Cross-Page Data'!$D$4:$F$48,3,FALSE)))))</f>
        <v/>
      </c>
      <c r="M6259" s="120">
        <f>IF(AND($P$2=FALSE,OR(F6259="Commercial NAICS Cogen",F6259="Industrial NAICS Cogen",F6259="NAICS-22 Cogen")),FALSE,IF(AND($P$3=FALSE,OR(F6259="Commercial NAICS Cogen",F6259="Commercial NAICS Non-Cogen",F6259="Industrial NAICS Cogen", F6259="industrial NAICS non-Cogen")),FALSE, TRUE))</f>
        <v/>
      </c>
    </row>
    <row r="6260">
      <c r="A6260" s="129" t="n">
        <v>99999</v>
      </c>
      <c r="B6260" s="130" t="inlineStr">
        <is>
          <t>State-Fuel Level Increment</t>
        </is>
      </c>
      <c r="C6260" s="130" t="inlineStr">
        <is>
          <t>State-Fuel Level Increment</t>
        </is>
      </c>
      <c r="D6260" s="129" t="n">
        <v>99999</v>
      </c>
      <c r="E6260" s="130" t="inlineStr">
        <is>
          <t>ME</t>
        </is>
      </c>
      <c r="F6260" s="130" t="inlineStr">
        <is>
          <t>Industrial NAICS Cogen</t>
        </is>
      </c>
      <c r="G6260" s="130" t="inlineStr">
        <is>
          <t>ST</t>
        </is>
      </c>
      <c r="H6260" s="130" t="inlineStr">
        <is>
          <t>BIT</t>
        </is>
      </c>
      <c r="I6260" s="130" t="inlineStr">
        <is>
          <t>COL</t>
        </is>
      </c>
      <c r="J6260" s="131" t="n">
        <v>12542.676</v>
      </c>
      <c r="K6260" s="129" t="n">
        <v>2020</v>
      </c>
      <c r="L6260" s="120">
        <f>IF(VLOOKUP(H6260,'Cross-Page Data'!$D$4:$F$48,3,FALSE)="natural gas",VLOOKUP(G6260,'Cross-Page Data'!$I$4:$J$19,2,FALSE),IF(VLOOKUP(H6260,'Cross-Page Data'!$D$4:$F$48,3,FALSE)="solar",IF(G6260="PV","solar PV","solar thermal"),IF(VLOOKUP(H6260,'Cross-Page Data'!$D$4:$F$48,3,FALSE)="wind",VLOOKUP(G6260,'Cross-Page Data'!$I$4:$J$19,2,FALSE),IF(VLOOKUP(H6260,'Cross-Page Data'!$D$4:$F$48,3,FALSE)="hydro",VLOOKUP(G6260,'Cross-Page Data'!$I$4:$J$19,2,FALSE),VLOOKUP(H6260,'Cross-Page Data'!$D$4:$F$48,3,FALSE)))))</f>
        <v/>
      </c>
      <c r="M6260" s="120">
        <f>IF(AND($P$2=FALSE,OR(F6260="Commercial NAICS Cogen",F6260="Industrial NAICS Cogen",F6260="NAICS-22 Cogen")),FALSE,IF(AND($P$3=FALSE,OR(F6260="Commercial NAICS Cogen",F6260="Commercial NAICS Non-Cogen",F6260="Industrial NAICS Cogen", F6260="industrial NAICS non-Cogen")),FALSE, TRUE))</f>
        <v/>
      </c>
    </row>
    <row r="6261">
      <c r="A6261" s="129" t="n">
        <v>99999</v>
      </c>
      <c r="B6261" s="130" t="inlineStr">
        <is>
          <t>State-Fuel Level Increment</t>
        </is>
      </c>
      <c r="C6261" s="130" t="inlineStr">
        <is>
          <t>State-Fuel Level Increment</t>
        </is>
      </c>
      <c r="D6261" s="129" t="n">
        <v>99999</v>
      </c>
      <c r="E6261" s="130" t="inlineStr">
        <is>
          <t>MI</t>
        </is>
      </c>
      <c r="F6261" s="130" t="inlineStr">
        <is>
          <t>Electric Utility</t>
        </is>
      </c>
      <c r="G6261" s="130" t="inlineStr">
        <is>
          <t>ST</t>
        </is>
      </c>
      <c r="H6261" s="130" t="inlineStr">
        <is>
          <t>BIT</t>
        </is>
      </c>
      <c r="I6261" s="130" t="inlineStr">
        <is>
          <t>COL</t>
        </is>
      </c>
      <c r="J6261" s="131" t="n">
        <v>18259.936</v>
      </c>
      <c r="K6261" s="129" t="n">
        <v>2020</v>
      </c>
      <c r="L6261" s="120">
        <f>IF(VLOOKUP(H6261,'Cross-Page Data'!$D$4:$F$48,3,FALSE)="natural gas",VLOOKUP(G6261,'Cross-Page Data'!$I$4:$J$19,2,FALSE),IF(VLOOKUP(H6261,'Cross-Page Data'!$D$4:$F$48,3,FALSE)="solar",IF(G6261="PV","solar PV","solar thermal"),IF(VLOOKUP(H6261,'Cross-Page Data'!$D$4:$F$48,3,FALSE)="wind",VLOOKUP(G6261,'Cross-Page Data'!$I$4:$J$19,2,FALSE),IF(VLOOKUP(H6261,'Cross-Page Data'!$D$4:$F$48,3,FALSE)="hydro",VLOOKUP(G6261,'Cross-Page Data'!$I$4:$J$19,2,FALSE),VLOOKUP(H6261,'Cross-Page Data'!$D$4:$F$48,3,FALSE)))))</f>
        <v/>
      </c>
      <c r="M6261" s="120">
        <f>IF(AND($P$2=FALSE,OR(F6261="Commercial NAICS Cogen",F6261="Industrial NAICS Cogen",F6261="NAICS-22 Cogen")),FALSE,IF(AND($P$3=FALSE,OR(F6261="Commercial NAICS Cogen",F6261="Commercial NAICS Non-Cogen",F6261="Industrial NAICS Cogen", F6261="industrial NAICS non-Cogen")),FALSE, TRUE))</f>
        <v/>
      </c>
    </row>
    <row r="6262">
      <c r="A6262" s="129" t="n">
        <v>99999</v>
      </c>
      <c r="B6262" s="130" t="inlineStr">
        <is>
          <t>State-Fuel Level Increment</t>
        </is>
      </c>
      <c r="C6262" s="130" t="inlineStr">
        <is>
          <t>State-Fuel Level Increment</t>
        </is>
      </c>
      <c r="D6262" s="129" t="n">
        <v>99999</v>
      </c>
      <c r="E6262" s="130" t="inlineStr">
        <is>
          <t>MI</t>
        </is>
      </c>
      <c r="F6262" s="130" t="inlineStr">
        <is>
          <t>Industrial NAICS Cogen</t>
        </is>
      </c>
      <c r="G6262" s="130" t="inlineStr">
        <is>
          <t>ST</t>
        </is>
      </c>
      <c r="H6262" s="130" t="inlineStr">
        <is>
          <t>BIT</t>
        </is>
      </c>
      <c r="I6262" s="130" t="inlineStr">
        <is>
          <t>COL</t>
        </is>
      </c>
      <c r="J6262" s="131" t="n">
        <v>828.7619999999999</v>
      </c>
      <c r="K6262" s="129" t="n">
        <v>2020</v>
      </c>
      <c r="L6262" s="120">
        <f>IF(VLOOKUP(H6262,'Cross-Page Data'!$D$4:$F$48,3,FALSE)="natural gas",VLOOKUP(G6262,'Cross-Page Data'!$I$4:$J$19,2,FALSE),IF(VLOOKUP(H6262,'Cross-Page Data'!$D$4:$F$48,3,FALSE)="solar",IF(G6262="PV","solar PV","solar thermal"),IF(VLOOKUP(H6262,'Cross-Page Data'!$D$4:$F$48,3,FALSE)="wind",VLOOKUP(G6262,'Cross-Page Data'!$I$4:$J$19,2,FALSE),IF(VLOOKUP(H6262,'Cross-Page Data'!$D$4:$F$48,3,FALSE)="hydro",VLOOKUP(G6262,'Cross-Page Data'!$I$4:$J$19,2,FALSE),VLOOKUP(H6262,'Cross-Page Data'!$D$4:$F$48,3,FALSE)))))</f>
        <v/>
      </c>
      <c r="M6262" s="120">
        <f>IF(AND($P$2=FALSE,OR(F6262="Commercial NAICS Cogen",F6262="Industrial NAICS Cogen",F6262="NAICS-22 Cogen")),FALSE,IF(AND($P$3=FALSE,OR(F6262="Commercial NAICS Cogen",F6262="Commercial NAICS Non-Cogen",F6262="Industrial NAICS Cogen", F6262="industrial NAICS non-Cogen")),FALSE, TRUE))</f>
        <v/>
      </c>
    </row>
    <row r="6263">
      <c r="A6263" s="129" t="n">
        <v>99999</v>
      </c>
      <c r="B6263" s="130" t="inlineStr">
        <is>
          <t>State-Fuel Level Increment</t>
        </is>
      </c>
      <c r="C6263" s="130" t="inlineStr">
        <is>
          <t>State-Fuel Level Increment</t>
        </is>
      </c>
      <c r="D6263" s="129" t="n">
        <v>99999</v>
      </c>
      <c r="E6263" s="130" t="inlineStr">
        <is>
          <t>MN</t>
        </is>
      </c>
      <c r="F6263" s="130" t="inlineStr">
        <is>
          <t>Electric Utility</t>
        </is>
      </c>
      <c r="G6263" s="130" t="inlineStr">
        <is>
          <t>ST</t>
        </is>
      </c>
      <c r="H6263" s="130" t="inlineStr">
        <is>
          <t>BIT</t>
        </is>
      </c>
      <c r="I6263" s="130" t="inlineStr">
        <is>
          <t>COL</t>
        </is>
      </c>
      <c r="J6263" s="131" t="n">
        <v>0</v>
      </c>
      <c r="K6263" s="129" t="n">
        <v>2020</v>
      </c>
      <c r="L6263" s="120">
        <f>IF(VLOOKUP(H6263,'Cross-Page Data'!$D$4:$F$48,3,FALSE)="natural gas",VLOOKUP(G6263,'Cross-Page Data'!$I$4:$J$19,2,FALSE),IF(VLOOKUP(H6263,'Cross-Page Data'!$D$4:$F$48,3,FALSE)="solar",IF(G6263="PV","solar PV","solar thermal"),IF(VLOOKUP(H6263,'Cross-Page Data'!$D$4:$F$48,3,FALSE)="wind",VLOOKUP(G6263,'Cross-Page Data'!$I$4:$J$19,2,FALSE),IF(VLOOKUP(H6263,'Cross-Page Data'!$D$4:$F$48,3,FALSE)="hydro",VLOOKUP(G6263,'Cross-Page Data'!$I$4:$J$19,2,FALSE),VLOOKUP(H6263,'Cross-Page Data'!$D$4:$F$48,3,FALSE)))))</f>
        <v/>
      </c>
      <c r="M6263" s="120">
        <f>IF(AND($P$2=FALSE,OR(F6263="Commercial NAICS Cogen",F6263="Industrial NAICS Cogen",F6263="NAICS-22 Cogen")),FALSE,IF(AND($P$3=FALSE,OR(F6263="Commercial NAICS Cogen",F6263="Commercial NAICS Non-Cogen",F6263="Industrial NAICS Cogen", F6263="industrial NAICS non-Cogen")),FALSE, TRUE))</f>
        <v/>
      </c>
    </row>
    <row r="6264">
      <c r="A6264" s="129" t="n">
        <v>99999</v>
      </c>
      <c r="B6264" s="130" t="inlineStr">
        <is>
          <t>State-Fuel Level Increment</t>
        </is>
      </c>
      <c r="C6264" s="130" t="inlineStr">
        <is>
          <t>State-Fuel Level Increment</t>
        </is>
      </c>
      <c r="D6264" s="129" t="n">
        <v>99999</v>
      </c>
      <c r="E6264" s="130" t="inlineStr">
        <is>
          <t>MN</t>
        </is>
      </c>
      <c r="F6264" s="130" t="inlineStr">
        <is>
          <t>Electric Utility</t>
        </is>
      </c>
      <c r="G6264" s="130" t="inlineStr">
        <is>
          <t>ST</t>
        </is>
      </c>
      <c r="H6264" s="130" t="inlineStr">
        <is>
          <t>BIT</t>
        </is>
      </c>
      <c r="I6264" s="130" t="inlineStr">
        <is>
          <t>COL</t>
        </is>
      </c>
      <c r="J6264" s="131" t="n">
        <v>0</v>
      </c>
      <c r="K6264" s="129" t="n">
        <v>2020</v>
      </c>
      <c r="L6264" s="120">
        <f>IF(VLOOKUP(H6264,'Cross-Page Data'!$D$4:$F$48,3,FALSE)="natural gas",VLOOKUP(G6264,'Cross-Page Data'!$I$4:$J$19,2,FALSE),IF(VLOOKUP(H6264,'Cross-Page Data'!$D$4:$F$48,3,FALSE)="solar",IF(G6264="PV","solar PV","solar thermal"),IF(VLOOKUP(H6264,'Cross-Page Data'!$D$4:$F$48,3,FALSE)="wind",VLOOKUP(G6264,'Cross-Page Data'!$I$4:$J$19,2,FALSE),IF(VLOOKUP(H6264,'Cross-Page Data'!$D$4:$F$48,3,FALSE)="hydro",VLOOKUP(G6264,'Cross-Page Data'!$I$4:$J$19,2,FALSE),VLOOKUP(H6264,'Cross-Page Data'!$D$4:$F$48,3,FALSE)))))</f>
        <v/>
      </c>
      <c r="M6264" s="120">
        <f>IF(AND($P$2=FALSE,OR(F6264="Commercial NAICS Cogen",F6264="Industrial NAICS Cogen",F6264="NAICS-22 Cogen")),FALSE,IF(AND($P$3=FALSE,OR(F6264="Commercial NAICS Cogen",F6264="Commercial NAICS Non-Cogen",F6264="Industrial NAICS Cogen", F6264="industrial NAICS non-Cogen")),FALSE, TRUE))</f>
        <v/>
      </c>
    </row>
    <row r="6265">
      <c r="A6265" s="129" t="n">
        <v>99999</v>
      </c>
      <c r="B6265" s="130" t="inlineStr">
        <is>
          <t>State-Fuel Level Increment</t>
        </is>
      </c>
      <c r="C6265" s="130" t="inlineStr">
        <is>
          <t>State-Fuel Level Increment</t>
        </is>
      </c>
      <c r="D6265" s="129" t="n">
        <v>99999</v>
      </c>
      <c r="E6265" s="130" t="inlineStr">
        <is>
          <t>MO</t>
        </is>
      </c>
      <c r="F6265" s="130" t="inlineStr">
        <is>
          <t>Electric Utility</t>
        </is>
      </c>
      <c r="G6265" s="130" t="inlineStr">
        <is>
          <t>ST</t>
        </is>
      </c>
      <c r="H6265" s="130" t="inlineStr">
        <is>
          <t>BIT</t>
        </is>
      </c>
      <c r="I6265" s="130" t="inlineStr">
        <is>
          <t>COL</t>
        </is>
      </c>
      <c r="J6265" s="131" t="n">
        <v>0</v>
      </c>
      <c r="K6265" s="129" t="n">
        <v>2020</v>
      </c>
      <c r="L6265" s="120">
        <f>IF(VLOOKUP(H6265,'Cross-Page Data'!$D$4:$F$48,3,FALSE)="natural gas",VLOOKUP(G6265,'Cross-Page Data'!$I$4:$J$19,2,FALSE),IF(VLOOKUP(H6265,'Cross-Page Data'!$D$4:$F$48,3,FALSE)="solar",IF(G6265="PV","solar PV","solar thermal"),IF(VLOOKUP(H6265,'Cross-Page Data'!$D$4:$F$48,3,FALSE)="wind",VLOOKUP(G6265,'Cross-Page Data'!$I$4:$J$19,2,FALSE),IF(VLOOKUP(H6265,'Cross-Page Data'!$D$4:$F$48,3,FALSE)="hydro",VLOOKUP(G6265,'Cross-Page Data'!$I$4:$J$19,2,FALSE),VLOOKUP(H6265,'Cross-Page Data'!$D$4:$F$48,3,FALSE)))))</f>
        <v/>
      </c>
      <c r="M6265" s="120">
        <f>IF(AND($P$2=FALSE,OR(F6265="Commercial NAICS Cogen",F6265="Industrial NAICS Cogen",F6265="NAICS-22 Cogen")),FALSE,IF(AND($P$3=FALSE,OR(F6265="Commercial NAICS Cogen",F6265="Commercial NAICS Non-Cogen",F6265="Industrial NAICS Cogen", F6265="industrial NAICS non-Cogen")),FALSE, TRUE))</f>
        <v/>
      </c>
    </row>
    <row r="6266">
      <c r="A6266" s="129" t="n">
        <v>99999</v>
      </c>
      <c r="B6266" s="130" t="inlineStr">
        <is>
          <t>State-Fuel Level Increment</t>
        </is>
      </c>
      <c r="C6266" s="130" t="inlineStr">
        <is>
          <t>State-Fuel Level Increment</t>
        </is>
      </c>
      <c r="D6266" s="129" t="n">
        <v>99999</v>
      </c>
      <c r="E6266" s="130" t="inlineStr">
        <is>
          <t>MT</t>
        </is>
      </c>
      <c r="F6266" s="130" t="inlineStr">
        <is>
          <t>Industrial NAICS Cogen</t>
        </is>
      </c>
      <c r="G6266" s="130" t="inlineStr">
        <is>
          <t>ST</t>
        </is>
      </c>
      <c r="H6266" s="130" t="inlineStr">
        <is>
          <t>BIT</t>
        </is>
      </c>
      <c r="I6266" s="130" t="inlineStr">
        <is>
          <t>COL</t>
        </is>
      </c>
      <c r="J6266" s="131" t="n">
        <v>4822.957</v>
      </c>
      <c r="K6266" s="129" t="n">
        <v>2020</v>
      </c>
      <c r="L6266" s="120">
        <f>IF(VLOOKUP(H6266,'Cross-Page Data'!$D$4:$F$48,3,FALSE)="natural gas",VLOOKUP(G6266,'Cross-Page Data'!$I$4:$J$19,2,FALSE),IF(VLOOKUP(H6266,'Cross-Page Data'!$D$4:$F$48,3,FALSE)="solar",IF(G6266="PV","solar PV","solar thermal"),IF(VLOOKUP(H6266,'Cross-Page Data'!$D$4:$F$48,3,FALSE)="wind",VLOOKUP(G6266,'Cross-Page Data'!$I$4:$J$19,2,FALSE),IF(VLOOKUP(H6266,'Cross-Page Data'!$D$4:$F$48,3,FALSE)="hydro",VLOOKUP(G6266,'Cross-Page Data'!$I$4:$J$19,2,FALSE),VLOOKUP(H6266,'Cross-Page Data'!$D$4:$F$48,3,FALSE)))))</f>
        <v/>
      </c>
      <c r="M6266" s="120">
        <f>IF(AND($P$2=FALSE,OR(F6266="Commercial NAICS Cogen",F6266="Industrial NAICS Cogen",F6266="NAICS-22 Cogen")),FALSE,IF(AND($P$3=FALSE,OR(F6266="Commercial NAICS Cogen",F6266="Commercial NAICS Non-Cogen",F6266="Industrial NAICS Cogen", F6266="industrial NAICS non-Cogen")),FALSE, TRUE))</f>
        <v/>
      </c>
    </row>
    <row r="6267">
      <c r="A6267" s="129" t="n">
        <v>99999</v>
      </c>
      <c r="B6267" s="130" t="inlineStr">
        <is>
          <t>State-Fuel Level Increment</t>
        </is>
      </c>
      <c r="C6267" s="130" t="inlineStr">
        <is>
          <t>State-Fuel Level Increment</t>
        </is>
      </c>
      <c r="D6267" s="129" t="n">
        <v>99999</v>
      </c>
      <c r="E6267" s="130" t="inlineStr">
        <is>
          <t>NC</t>
        </is>
      </c>
      <c r="F6267" s="130" t="inlineStr">
        <is>
          <t>NAICS-22 Cogen</t>
        </is>
      </c>
      <c r="G6267" s="130" t="inlineStr">
        <is>
          <t>ST</t>
        </is>
      </c>
      <c r="H6267" s="130" t="inlineStr">
        <is>
          <t>BIT</t>
        </is>
      </c>
      <c r="I6267" s="130" t="inlineStr">
        <is>
          <t>COL</t>
        </is>
      </c>
      <c r="J6267" s="131" t="n">
        <v>0</v>
      </c>
      <c r="K6267" s="129" t="n">
        <v>2020</v>
      </c>
      <c r="L6267" s="120">
        <f>IF(VLOOKUP(H6267,'Cross-Page Data'!$D$4:$F$48,3,FALSE)="natural gas",VLOOKUP(G6267,'Cross-Page Data'!$I$4:$J$19,2,FALSE),IF(VLOOKUP(H6267,'Cross-Page Data'!$D$4:$F$48,3,FALSE)="solar",IF(G6267="PV","solar PV","solar thermal"),IF(VLOOKUP(H6267,'Cross-Page Data'!$D$4:$F$48,3,FALSE)="wind",VLOOKUP(G6267,'Cross-Page Data'!$I$4:$J$19,2,FALSE),IF(VLOOKUP(H6267,'Cross-Page Data'!$D$4:$F$48,3,FALSE)="hydro",VLOOKUP(G6267,'Cross-Page Data'!$I$4:$J$19,2,FALSE),VLOOKUP(H6267,'Cross-Page Data'!$D$4:$F$48,3,FALSE)))))</f>
        <v/>
      </c>
      <c r="M6267" s="120">
        <f>IF(AND($P$2=FALSE,OR(F6267="Commercial NAICS Cogen",F6267="Industrial NAICS Cogen",F6267="NAICS-22 Cogen")),FALSE,IF(AND($P$3=FALSE,OR(F6267="Commercial NAICS Cogen",F6267="Commercial NAICS Non-Cogen",F6267="Industrial NAICS Cogen", F6267="industrial NAICS non-Cogen")),FALSE, TRUE))</f>
        <v/>
      </c>
    </row>
    <row r="6268">
      <c r="A6268" s="129" t="n">
        <v>99999</v>
      </c>
      <c r="B6268" s="130" t="inlineStr">
        <is>
          <t>State-Fuel Level Increment</t>
        </is>
      </c>
      <c r="C6268" s="130" t="inlineStr">
        <is>
          <t>State-Fuel Level Increment</t>
        </is>
      </c>
      <c r="D6268" s="129" t="n">
        <v>99999</v>
      </c>
      <c r="E6268" s="130" t="inlineStr">
        <is>
          <t>NC</t>
        </is>
      </c>
      <c r="F6268" s="130" t="inlineStr">
        <is>
          <t>Industrial NAICS Cogen</t>
        </is>
      </c>
      <c r="G6268" s="130" t="inlineStr">
        <is>
          <t>ST</t>
        </is>
      </c>
      <c r="H6268" s="130" t="inlineStr">
        <is>
          <t>BIT</t>
        </is>
      </c>
      <c r="I6268" s="130" t="inlineStr">
        <is>
          <t>COL</t>
        </is>
      </c>
      <c r="J6268" s="131" t="n">
        <v>2336.386</v>
      </c>
      <c r="K6268" s="129" t="n">
        <v>2020</v>
      </c>
      <c r="L6268" s="120">
        <f>IF(VLOOKUP(H6268,'Cross-Page Data'!$D$4:$F$48,3,FALSE)="natural gas",VLOOKUP(G6268,'Cross-Page Data'!$I$4:$J$19,2,FALSE),IF(VLOOKUP(H6268,'Cross-Page Data'!$D$4:$F$48,3,FALSE)="solar",IF(G6268="PV","solar PV","solar thermal"),IF(VLOOKUP(H6268,'Cross-Page Data'!$D$4:$F$48,3,FALSE)="wind",VLOOKUP(G6268,'Cross-Page Data'!$I$4:$J$19,2,FALSE),IF(VLOOKUP(H6268,'Cross-Page Data'!$D$4:$F$48,3,FALSE)="hydro",VLOOKUP(G6268,'Cross-Page Data'!$I$4:$J$19,2,FALSE),VLOOKUP(H6268,'Cross-Page Data'!$D$4:$F$48,3,FALSE)))))</f>
        <v/>
      </c>
      <c r="M6268" s="120">
        <f>IF(AND($P$2=FALSE,OR(F6268="Commercial NAICS Cogen",F6268="Industrial NAICS Cogen",F6268="NAICS-22 Cogen")),FALSE,IF(AND($P$3=FALSE,OR(F6268="Commercial NAICS Cogen",F6268="Commercial NAICS Non-Cogen",F6268="Industrial NAICS Cogen", F6268="industrial NAICS non-Cogen")),FALSE, TRUE))</f>
        <v/>
      </c>
    </row>
    <row r="6269">
      <c r="A6269" s="129" t="n">
        <v>99999</v>
      </c>
      <c r="B6269" s="130" t="inlineStr">
        <is>
          <t>State-Fuel Level Increment</t>
        </is>
      </c>
      <c r="C6269" s="130" t="inlineStr">
        <is>
          <t>State-Fuel Level Increment</t>
        </is>
      </c>
      <c r="D6269" s="129" t="n">
        <v>99999</v>
      </c>
      <c r="E6269" s="130" t="inlineStr">
        <is>
          <t>NY</t>
        </is>
      </c>
      <c r="F6269" s="130" t="inlineStr">
        <is>
          <t>NAICS-22 Non-Cogen</t>
        </is>
      </c>
      <c r="G6269" s="130" t="inlineStr">
        <is>
          <t>ST</t>
        </is>
      </c>
      <c r="H6269" s="130" t="inlineStr">
        <is>
          <t>BIT</t>
        </is>
      </c>
      <c r="I6269" s="130" t="inlineStr">
        <is>
          <t>COL</t>
        </is>
      </c>
      <c r="J6269" s="131" t="n">
        <v>0</v>
      </c>
      <c r="K6269" s="129" t="n">
        <v>2020</v>
      </c>
      <c r="L6269" s="120">
        <f>IF(VLOOKUP(H6269,'Cross-Page Data'!$D$4:$F$48,3,FALSE)="natural gas",VLOOKUP(G6269,'Cross-Page Data'!$I$4:$J$19,2,FALSE),IF(VLOOKUP(H6269,'Cross-Page Data'!$D$4:$F$48,3,FALSE)="solar",IF(G6269="PV","solar PV","solar thermal"),IF(VLOOKUP(H6269,'Cross-Page Data'!$D$4:$F$48,3,FALSE)="wind",VLOOKUP(G6269,'Cross-Page Data'!$I$4:$J$19,2,FALSE),IF(VLOOKUP(H6269,'Cross-Page Data'!$D$4:$F$48,3,FALSE)="hydro",VLOOKUP(G6269,'Cross-Page Data'!$I$4:$J$19,2,FALSE),VLOOKUP(H6269,'Cross-Page Data'!$D$4:$F$48,3,FALSE)))))</f>
        <v/>
      </c>
      <c r="M6269" s="120">
        <f>IF(AND($P$2=FALSE,OR(F6269="Commercial NAICS Cogen",F6269="Industrial NAICS Cogen",F6269="NAICS-22 Cogen")),FALSE,IF(AND($P$3=FALSE,OR(F6269="Commercial NAICS Cogen",F6269="Commercial NAICS Non-Cogen",F6269="Industrial NAICS Cogen", F6269="industrial NAICS non-Cogen")),FALSE, TRUE))</f>
        <v/>
      </c>
    </row>
    <row r="6270">
      <c r="A6270" s="129" t="n">
        <v>99999</v>
      </c>
      <c r="B6270" s="130" t="inlineStr">
        <is>
          <t>State-Fuel Level Increment</t>
        </is>
      </c>
      <c r="C6270" s="130" t="inlineStr">
        <is>
          <t>State-Fuel Level Increment</t>
        </is>
      </c>
      <c r="D6270" s="129" t="n">
        <v>99999</v>
      </c>
      <c r="E6270" s="130" t="inlineStr">
        <is>
          <t>OH</t>
        </is>
      </c>
      <c r="F6270" s="130" t="inlineStr">
        <is>
          <t>Electric Utility</t>
        </is>
      </c>
      <c r="G6270" s="130" t="inlineStr">
        <is>
          <t>ST</t>
        </is>
      </c>
      <c r="H6270" s="130" t="inlineStr">
        <is>
          <t>BIT</t>
        </is>
      </c>
      <c r="I6270" s="130" t="inlineStr">
        <is>
          <t>COL</t>
        </is>
      </c>
      <c r="J6270" s="131" t="n">
        <v>64182.326</v>
      </c>
      <c r="K6270" s="129" t="n">
        <v>2020</v>
      </c>
      <c r="L6270" s="120">
        <f>IF(VLOOKUP(H6270,'Cross-Page Data'!$D$4:$F$48,3,FALSE)="natural gas",VLOOKUP(G6270,'Cross-Page Data'!$I$4:$J$19,2,FALSE),IF(VLOOKUP(H6270,'Cross-Page Data'!$D$4:$F$48,3,FALSE)="solar",IF(G6270="PV","solar PV","solar thermal"),IF(VLOOKUP(H6270,'Cross-Page Data'!$D$4:$F$48,3,FALSE)="wind",VLOOKUP(G6270,'Cross-Page Data'!$I$4:$J$19,2,FALSE),IF(VLOOKUP(H6270,'Cross-Page Data'!$D$4:$F$48,3,FALSE)="hydro",VLOOKUP(G6270,'Cross-Page Data'!$I$4:$J$19,2,FALSE),VLOOKUP(H6270,'Cross-Page Data'!$D$4:$F$48,3,FALSE)))))</f>
        <v/>
      </c>
      <c r="M6270" s="120">
        <f>IF(AND($P$2=FALSE,OR(F6270="Commercial NAICS Cogen",F6270="Industrial NAICS Cogen",F6270="NAICS-22 Cogen")),FALSE,IF(AND($P$3=FALSE,OR(F6270="Commercial NAICS Cogen",F6270="Commercial NAICS Non-Cogen",F6270="Industrial NAICS Cogen", F6270="industrial NAICS non-Cogen")),FALSE, TRUE))</f>
        <v/>
      </c>
    </row>
    <row r="6271">
      <c r="A6271" s="129" t="n">
        <v>99999</v>
      </c>
      <c r="B6271" s="130" t="inlineStr">
        <is>
          <t>State-Fuel Level Increment</t>
        </is>
      </c>
      <c r="C6271" s="130" t="inlineStr">
        <is>
          <t>State-Fuel Level Increment</t>
        </is>
      </c>
      <c r="D6271" s="129" t="n">
        <v>99999</v>
      </c>
      <c r="E6271" s="130" t="inlineStr">
        <is>
          <t>OH</t>
        </is>
      </c>
      <c r="F6271" s="130" t="inlineStr">
        <is>
          <t>NAICS-22 Cogen</t>
        </is>
      </c>
      <c r="G6271" s="130" t="inlineStr">
        <is>
          <t>ST</t>
        </is>
      </c>
      <c r="H6271" s="130" t="inlineStr">
        <is>
          <t>BIT</t>
        </is>
      </c>
      <c r="I6271" s="130" t="inlineStr">
        <is>
          <t>COL</t>
        </is>
      </c>
      <c r="J6271" s="131" t="n">
        <v>0</v>
      </c>
      <c r="K6271" s="129" t="n">
        <v>2020</v>
      </c>
      <c r="L6271" s="120">
        <f>IF(VLOOKUP(H6271,'Cross-Page Data'!$D$4:$F$48,3,FALSE)="natural gas",VLOOKUP(G6271,'Cross-Page Data'!$I$4:$J$19,2,FALSE),IF(VLOOKUP(H6271,'Cross-Page Data'!$D$4:$F$48,3,FALSE)="solar",IF(G6271="PV","solar PV","solar thermal"),IF(VLOOKUP(H6271,'Cross-Page Data'!$D$4:$F$48,3,FALSE)="wind",VLOOKUP(G6271,'Cross-Page Data'!$I$4:$J$19,2,FALSE),IF(VLOOKUP(H6271,'Cross-Page Data'!$D$4:$F$48,3,FALSE)="hydro",VLOOKUP(G6271,'Cross-Page Data'!$I$4:$J$19,2,FALSE),VLOOKUP(H6271,'Cross-Page Data'!$D$4:$F$48,3,FALSE)))))</f>
        <v/>
      </c>
      <c r="M6271" s="120">
        <f>IF(AND($P$2=FALSE,OR(F6271="Commercial NAICS Cogen",F6271="Industrial NAICS Cogen",F6271="NAICS-22 Cogen")),FALSE,IF(AND($P$3=FALSE,OR(F6271="Commercial NAICS Cogen",F6271="Commercial NAICS Non-Cogen",F6271="Industrial NAICS Cogen", F6271="industrial NAICS non-Cogen")),FALSE, TRUE))</f>
        <v/>
      </c>
    </row>
    <row r="6272">
      <c r="A6272" s="129" t="n">
        <v>99999</v>
      </c>
      <c r="B6272" s="130" t="inlineStr">
        <is>
          <t>State-Fuel Level Increment</t>
        </is>
      </c>
      <c r="C6272" s="130" t="inlineStr">
        <is>
          <t>State-Fuel Level Increment</t>
        </is>
      </c>
      <c r="D6272" s="129" t="n">
        <v>99999</v>
      </c>
      <c r="E6272" s="130" t="inlineStr">
        <is>
          <t>OH</t>
        </is>
      </c>
      <c r="F6272" s="130" t="inlineStr">
        <is>
          <t>Industrial NAICS Cogen</t>
        </is>
      </c>
      <c r="G6272" s="130" t="inlineStr">
        <is>
          <t>ST</t>
        </is>
      </c>
      <c r="H6272" s="130" t="inlineStr">
        <is>
          <t>BIT</t>
        </is>
      </c>
      <c r="I6272" s="130" t="inlineStr">
        <is>
          <t>COL</t>
        </is>
      </c>
      <c r="J6272" s="131" t="n">
        <v>0</v>
      </c>
      <c r="K6272" s="129" t="n">
        <v>2020</v>
      </c>
      <c r="L6272" s="120">
        <f>IF(VLOOKUP(H6272,'Cross-Page Data'!$D$4:$F$48,3,FALSE)="natural gas",VLOOKUP(G6272,'Cross-Page Data'!$I$4:$J$19,2,FALSE),IF(VLOOKUP(H6272,'Cross-Page Data'!$D$4:$F$48,3,FALSE)="solar",IF(G6272="PV","solar PV","solar thermal"),IF(VLOOKUP(H6272,'Cross-Page Data'!$D$4:$F$48,3,FALSE)="wind",VLOOKUP(G6272,'Cross-Page Data'!$I$4:$J$19,2,FALSE),IF(VLOOKUP(H6272,'Cross-Page Data'!$D$4:$F$48,3,FALSE)="hydro",VLOOKUP(G6272,'Cross-Page Data'!$I$4:$J$19,2,FALSE),VLOOKUP(H6272,'Cross-Page Data'!$D$4:$F$48,3,FALSE)))))</f>
        <v/>
      </c>
      <c r="M6272" s="120">
        <f>IF(AND($P$2=FALSE,OR(F6272="Commercial NAICS Cogen",F6272="Industrial NAICS Cogen",F6272="NAICS-22 Cogen")),FALSE,IF(AND($P$3=FALSE,OR(F6272="Commercial NAICS Cogen",F6272="Commercial NAICS Non-Cogen",F6272="Industrial NAICS Cogen", F6272="industrial NAICS non-Cogen")),FALSE, TRUE))</f>
        <v/>
      </c>
    </row>
    <row r="6273">
      <c r="A6273" s="129" t="n">
        <v>99999</v>
      </c>
      <c r="B6273" s="130" t="inlineStr">
        <is>
          <t>State-Fuel Level Increment</t>
        </is>
      </c>
      <c r="C6273" s="130" t="inlineStr">
        <is>
          <t>State-Fuel Level Increment</t>
        </is>
      </c>
      <c r="D6273" s="129" t="n">
        <v>99999</v>
      </c>
      <c r="E6273" s="130" t="inlineStr">
        <is>
          <t>PA</t>
        </is>
      </c>
      <c r="F6273" s="130" t="inlineStr">
        <is>
          <t>NAICS-22 Non-Cogen</t>
        </is>
      </c>
      <c r="G6273" s="130" t="inlineStr">
        <is>
          <t>ST</t>
        </is>
      </c>
      <c r="H6273" s="130" t="inlineStr">
        <is>
          <t>BIT</t>
        </is>
      </c>
      <c r="I6273" s="130" t="inlineStr">
        <is>
          <t>COL</t>
        </is>
      </c>
      <c r="J6273" s="131" t="n">
        <v>0</v>
      </c>
      <c r="K6273" s="129" t="n">
        <v>2020</v>
      </c>
      <c r="L6273" s="120">
        <f>IF(VLOOKUP(H6273,'Cross-Page Data'!$D$4:$F$48,3,FALSE)="natural gas",VLOOKUP(G6273,'Cross-Page Data'!$I$4:$J$19,2,FALSE),IF(VLOOKUP(H6273,'Cross-Page Data'!$D$4:$F$48,3,FALSE)="solar",IF(G6273="PV","solar PV","solar thermal"),IF(VLOOKUP(H6273,'Cross-Page Data'!$D$4:$F$48,3,FALSE)="wind",VLOOKUP(G6273,'Cross-Page Data'!$I$4:$J$19,2,FALSE),IF(VLOOKUP(H6273,'Cross-Page Data'!$D$4:$F$48,3,FALSE)="hydro",VLOOKUP(G6273,'Cross-Page Data'!$I$4:$J$19,2,FALSE),VLOOKUP(H6273,'Cross-Page Data'!$D$4:$F$48,3,FALSE)))))</f>
        <v/>
      </c>
      <c r="M6273" s="120">
        <f>IF(AND($P$2=FALSE,OR(F6273="Commercial NAICS Cogen",F6273="Industrial NAICS Cogen",F6273="NAICS-22 Cogen")),FALSE,IF(AND($P$3=FALSE,OR(F6273="Commercial NAICS Cogen",F6273="Commercial NAICS Non-Cogen",F6273="Industrial NAICS Cogen", F6273="industrial NAICS non-Cogen")),FALSE, TRUE))</f>
        <v/>
      </c>
    </row>
    <row r="6274">
      <c r="A6274" s="129" t="n">
        <v>99999</v>
      </c>
      <c r="B6274" s="130" t="inlineStr">
        <is>
          <t>State-Fuel Level Increment</t>
        </is>
      </c>
      <c r="C6274" s="130" t="inlineStr">
        <is>
          <t>State-Fuel Level Increment</t>
        </is>
      </c>
      <c r="D6274" s="129" t="n">
        <v>99999</v>
      </c>
      <c r="E6274" s="130" t="inlineStr">
        <is>
          <t>PA</t>
        </is>
      </c>
      <c r="F6274" s="130" t="inlineStr">
        <is>
          <t>NAICS-22 Cogen</t>
        </is>
      </c>
      <c r="G6274" s="130" t="inlineStr">
        <is>
          <t>ST</t>
        </is>
      </c>
      <c r="H6274" s="130" t="inlineStr">
        <is>
          <t>BIT</t>
        </is>
      </c>
      <c r="I6274" s="130" t="inlineStr">
        <is>
          <t>COL</t>
        </is>
      </c>
      <c r="J6274" s="131" t="n">
        <v>0</v>
      </c>
      <c r="K6274" s="129" t="n">
        <v>2020</v>
      </c>
      <c r="L6274" s="120">
        <f>IF(VLOOKUP(H6274,'Cross-Page Data'!$D$4:$F$48,3,FALSE)="natural gas",VLOOKUP(G6274,'Cross-Page Data'!$I$4:$J$19,2,FALSE),IF(VLOOKUP(H6274,'Cross-Page Data'!$D$4:$F$48,3,FALSE)="solar",IF(G6274="PV","solar PV","solar thermal"),IF(VLOOKUP(H6274,'Cross-Page Data'!$D$4:$F$48,3,FALSE)="wind",VLOOKUP(G6274,'Cross-Page Data'!$I$4:$J$19,2,FALSE),IF(VLOOKUP(H6274,'Cross-Page Data'!$D$4:$F$48,3,FALSE)="hydro",VLOOKUP(G6274,'Cross-Page Data'!$I$4:$J$19,2,FALSE),VLOOKUP(H6274,'Cross-Page Data'!$D$4:$F$48,3,FALSE)))))</f>
        <v/>
      </c>
      <c r="M6274" s="120">
        <f>IF(AND($P$2=FALSE,OR(F6274="Commercial NAICS Cogen",F6274="Industrial NAICS Cogen",F6274="NAICS-22 Cogen")),FALSE,IF(AND($P$3=FALSE,OR(F6274="Commercial NAICS Cogen",F6274="Commercial NAICS Non-Cogen",F6274="Industrial NAICS Cogen", F6274="industrial NAICS non-Cogen")),FALSE, TRUE))</f>
        <v/>
      </c>
    </row>
    <row r="6275">
      <c r="A6275" s="129" t="n">
        <v>99999</v>
      </c>
      <c r="B6275" s="130" t="inlineStr">
        <is>
          <t>State-Fuel Level Increment</t>
        </is>
      </c>
      <c r="C6275" s="130" t="inlineStr">
        <is>
          <t>State-Fuel Level Increment</t>
        </is>
      </c>
      <c r="D6275" s="129" t="n">
        <v>99999</v>
      </c>
      <c r="E6275" s="130" t="inlineStr">
        <is>
          <t>PA</t>
        </is>
      </c>
      <c r="F6275" s="130" t="inlineStr">
        <is>
          <t>Industrial NAICS Cogen</t>
        </is>
      </c>
      <c r="G6275" s="130" t="inlineStr">
        <is>
          <t>ST</t>
        </is>
      </c>
      <c r="H6275" s="130" t="inlineStr">
        <is>
          <t>BIT</t>
        </is>
      </c>
      <c r="I6275" s="130" t="inlineStr">
        <is>
          <t>COL</t>
        </is>
      </c>
      <c r="J6275" s="131" t="n">
        <v>0</v>
      </c>
      <c r="K6275" s="129" t="n">
        <v>2020</v>
      </c>
      <c r="L6275" s="120">
        <f>IF(VLOOKUP(H6275,'Cross-Page Data'!$D$4:$F$48,3,FALSE)="natural gas",VLOOKUP(G6275,'Cross-Page Data'!$I$4:$J$19,2,FALSE),IF(VLOOKUP(H6275,'Cross-Page Data'!$D$4:$F$48,3,FALSE)="solar",IF(G6275="PV","solar PV","solar thermal"),IF(VLOOKUP(H6275,'Cross-Page Data'!$D$4:$F$48,3,FALSE)="wind",VLOOKUP(G6275,'Cross-Page Data'!$I$4:$J$19,2,FALSE),IF(VLOOKUP(H6275,'Cross-Page Data'!$D$4:$F$48,3,FALSE)="hydro",VLOOKUP(G6275,'Cross-Page Data'!$I$4:$J$19,2,FALSE),VLOOKUP(H6275,'Cross-Page Data'!$D$4:$F$48,3,FALSE)))))</f>
        <v/>
      </c>
      <c r="M6275" s="120">
        <f>IF(AND($P$2=FALSE,OR(F6275="Commercial NAICS Cogen",F6275="Industrial NAICS Cogen",F6275="NAICS-22 Cogen")),FALSE,IF(AND($P$3=FALSE,OR(F6275="Commercial NAICS Cogen",F6275="Commercial NAICS Non-Cogen",F6275="Industrial NAICS Cogen", F6275="industrial NAICS non-Cogen")),FALSE, TRUE))</f>
        <v/>
      </c>
    </row>
    <row r="6276">
      <c r="A6276" s="129" t="n">
        <v>99999</v>
      </c>
      <c r="B6276" s="130" t="inlineStr">
        <is>
          <t>State-Fuel Level Increment</t>
        </is>
      </c>
      <c r="C6276" s="130" t="inlineStr">
        <is>
          <t>State-Fuel Level Increment</t>
        </is>
      </c>
      <c r="D6276" s="129" t="n">
        <v>99999</v>
      </c>
      <c r="E6276" s="130" t="inlineStr">
        <is>
          <t>SC</t>
        </is>
      </c>
      <c r="F6276" s="130" t="inlineStr">
        <is>
          <t>Electric Utility</t>
        </is>
      </c>
      <c r="G6276" s="130" t="inlineStr">
        <is>
          <t>ST</t>
        </is>
      </c>
      <c r="H6276" s="130" t="inlineStr">
        <is>
          <t>BIT</t>
        </is>
      </c>
      <c r="I6276" s="130" t="inlineStr">
        <is>
          <t>COL</t>
        </is>
      </c>
      <c r="J6276" s="131" t="n">
        <v>0</v>
      </c>
      <c r="K6276" s="129" t="n">
        <v>2020</v>
      </c>
      <c r="L6276" s="120">
        <f>IF(VLOOKUP(H6276,'Cross-Page Data'!$D$4:$F$48,3,FALSE)="natural gas",VLOOKUP(G6276,'Cross-Page Data'!$I$4:$J$19,2,FALSE),IF(VLOOKUP(H6276,'Cross-Page Data'!$D$4:$F$48,3,FALSE)="solar",IF(G6276="PV","solar PV","solar thermal"),IF(VLOOKUP(H6276,'Cross-Page Data'!$D$4:$F$48,3,FALSE)="wind",VLOOKUP(G6276,'Cross-Page Data'!$I$4:$J$19,2,FALSE),IF(VLOOKUP(H6276,'Cross-Page Data'!$D$4:$F$48,3,FALSE)="hydro",VLOOKUP(G6276,'Cross-Page Data'!$I$4:$J$19,2,FALSE),VLOOKUP(H6276,'Cross-Page Data'!$D$4:$F$48,3,FALSE)))))</f>
        <v/>
      </c>
      <c r="M6276" s="120">
        <f>IF(AND($P$2=FALSE,OR(F6276="Commercial NAICS Cogen",F6276="Industrial NAICS Cogen",F6276="NAICS-22 Cogen")),FALSE,IF(AND($P$3=FALSE,OR(F6276="Commercial NAICS Cogen",F6276="Commercial NAICS Non-Cogen",F6276="Industrial NAICS Cogen", F6276="industrial NAICS non-Cogen")),FALSE, TRUE))</f>
        <v/>
      </c>
    </row>
    <row r="6277">
      <c r="A6277" s="129" t="n">
        <v>99999</v>
      </c>
      <c r="B6277" s="130" t="inlineStr">
        <is>
          <t>State-Fuel Level Increment</t>
        </is>
      </c>
      <c r="C6277" s="130" t="inlineStr">
        <is>
          <t>State-Fuel Level Increment</t>
        </is>
      </c>
      <c r="D6277" s="129" t="n">
        <v>99999</v>
      </c>
      <c r="E6277" s="130" t="inlineStr">
        <is>
          <t>TN</t>
        </is>
      </c>
      <c r="F6277" s="130" t="inlineStr">
        <is>
          <t>Industrial NAICS Cogen</t>
        </is>
      </c>
      <c r="G6277" s="130" t="inlineStr">
        <is>
          <t>ST</t>
        </is>
      </c>
      <c r="H6277" s="130" t="inlineStr">
        <is>
          <t>BIT</t>
        </is>
      </c>
      <c r="I6277" s="130" t="inlineStr">
        <is>
          <t>COL</t>
        </is>
      </c>
      <c r="J6277" s="131" t="n">
        <v>0</v>
      </c>
      <c r="K6277" s="129" t="n">
        <v>2020</v>
      </c>
      <c r="L6277" s="120">
        <f>IF(VLOOKUP(H6277,'Cross-Page Data'!$D$4:$F$48,3,FALSE)="natural gas",VLOOKUP(G6277,'Cross-Page Data'!$I$4:$J$19,2,FALSE),IF(VLOOKUP(H6277,'Cross-Page Data'!$D$4:$F$48,3,FALSE)="solar",IF(G6277="PV","solar PV","solar thermal"),IF(VLOOKUP(H6277,'Cross-Page Data'!$D$4:$F$48,3,FALSE)="wind",VLOOKUP(G6277,'Cross-Page Data'!$I$4:$J$19,2,FALSE),IF(VLOOKUP(H6277,'Cross-Page Data'!$D$4:$F$48,3,FALSE)="hydro",VLOOKUP(G6277,'Cross-Page Data'!$I$4:$J$19,2,FALSE),VLOOKUP(H6277,'Cross-Page Data'!$D$4:$F$48,3,FALSE)))))</f>
        <v/>
      </c>
      <c r="M6277" s="120">
        <f>IF(AND($P$2=FALSE,OR(F6277="Commercial NAICS Cogen",F6277="Industrial NAICS Cogen",F6277="NAICS-22 Cogen")),FALSE,IF(AND($P$3=FALSE,OR(F6277="Commercial NAICS Cogen",F6277="Commercial NAICS Non-Cogen",F6277="Industrial NAICS Cogen", F6277="industrial NAICS non-Cogen")),FALSE, TRUE))</f>
        <v/>
      </c>
    </row>
    <row r="6278">
      <c r="A6278" s="129" t="n">
        <v>99999</v>
      </c>
      <c r="B6278" s="130" t="inlineStr">
        <is>
          <t>State-Fuel Level Increment</t>
        </is>
      </c>
      <c r="C6278" s="130" t="inlineStr">
        <is>
          <t>State-Fuel Level Increment</t>
        </is>
      </c>
      <c r="D6278" s="129" t="n">
        <v>99999</v>
      </c>
      <c r="E6278" s="130" t="inlineStr">
        <is>
          <t>VA</t>
        </is>
      </c>
      <c r="F6278" s="130" t="inlineStr">
        <is>
          <t>Electric Utility</t>
        </is>
      </c>
      <c r="G6278" s="130" t="inlineStr">
        <is>
          <t>ST</t>
        </is>
      </c>
      <c r="H6278" s="130" t="inlineStr">
        <is>
          <t>BIT</t>
        </is>
      </c>
      <c r="I6278" s="130" t="inlineStr">
        <is>
          <t>COL</t>
        </is>
      </c>
      <c r="J6278" s="131" t="n">
        <v>0</v>
      </c>
      <c r="K6278" s="129" t="n">
        <v>2020</v>
      </c>
      <c r="L6278" s="120">
        <f>IF(VLOOKUP(H6278,'Cross-Page Data'!$D$4:$F$48,3,FALSE)="natural gas",VLOOKUP(G6278,'Cross-Page Data'!$I$4:$J$19,2,FALSE),IF(VLOOKUP(H6278,'Cross-Page Data'!$D$4:$F$48,3,FALSE)="solar",IF(G6278="PV","solar PV","solar thermal"),IF(VLOOKUP(H6278,'Cross-Page Data'!$D$4:$F$48,3,FALSE)="wind",VLOOKUP(G6278,'Cross-Page Data'!$I$4:$J$19,2,FALSE),IF(VLOOKUP(H6278,'Cross-Page Data'!$D$4:$F$48,3,FALSE)="hydro",VLOOKUP(G6278,'Cross-Page Data'!$I$4:$J$19,2,FALSE),VLOOKUP(H6278,'Cross-Page Data'!$D$4:$F$48,3,FALSE)))))</f>
        <v/>
      </c>
      <c r="M6278" s="120">
        <f>IF(AND($P$2=FALSE,OR(F6278="Commercial NAICS Cogen",F6278="Industrial NAICS Cogen",F6278="NAICS-22 Cogen")),FALSE,IF(AND($P$3=FALSE,OR(F6278="Commercial NAICS Cogen",F6278="Commercial NAICS Non-Cogen",F6278="Industrial NAICS Cogen", F6278="industrial NAICS non-Cogen")),FALSE, TRUE))</f>
        <v/>
      </c>
    </row>
    <row r="6279">
      <c r="A6279" s="129" t="n">
        <v>99999</v>
      </c>
      <c r="B6279" s="130" t="inlineStr">
        <is>
          <t>State-Fuel Level Increment</t>
        </is>
      </c>
      <c r="C6279" s="130" t="inlineStr">
        <is>
          <t>State-Fuel Level Increment</t>
        </is>
      </c>
      <c r="D6279" s="129" t="n">
        <v>99999</v>
      </c>
      <c r="E6279" s="130" t="inlineStr">
        <is>
          <t>VA</t>
        </is>
      </c>
      <c r="F6279" s="130" t="inlineStr">
        <is>
          <t>Industrial NAICS Non-Cogen</t>
        </is>
      </c>
      <c r="G6279" s="130" t="inlineStr">
        <is>
          <t>ST</t>
        </is>
      </c>
      <c r="H6279" s="130" t="inlineStr">
        <is>
          <t>BIT</t>
        </is>
      </c>
      <c r="I6279" s="130" t="inlineStr">
        <is>
          <t>COL</t>
        </is>
      </c>
      <c r="J6279" s="131" t="n">
        <v>0</v>
      </c>
      <c r="K6279" s="129" t="n">
        <v>2020</v>
      </c>
      <c r="L6279" s="120">
        <f>IF(VLOOKUP(H6279,'Cross-Page Data'!$D$4:$F$48,3,FALSE)="natural gas",VLOOKUP(G6279,'Cross-Page Data'!$I$4:$J$19,2,FALSE),IF(VLOOKUP(H6279,'Cross-Page Data'!$D$4:$F$48,3,FALSE)="solar",IF(G6279="PV","solar PV","solar thermal"),IF(VLOOKUP(H6279,'Cross-Page Data'!$D$4:$F$48,3,FALSE)="wind",VLOOKUP(G6279,'Cross-Page Data'!$I$4:$J$19,2,FALSE),IF(VLOOKUP(H6279,'Cross-Page Data'!$D$4:$F$48,3,FALSE)="hydro",VLOOKUP(G6279,'Cross-Page Data'!$I$4:$J$19,2,FALSE),VLOOKUP(H6279,'Cross-Page Data'!$D$4:$F$48,3,FALSE)))))</f>
        <v/>
      </c>
      <c r="M6279" s="120">
        <f>IF(AND($P$2=FALSE,OR(F6279="Commercial NAICS Cogen",F6279="Industrial NAICS Cogen",F6279="NAICS-22 Cogen")),FALSE,IF(AND($P$3=FALSE,OR(F6279="Commercial NAICS Cogen",F6279="Commercial NAICS Non-Cogen",F6279="Industrial NAICS Cogen", F6279="industrial NAICS non-Cogen")),FALSE, TRUE))</f>
        <v/>
      </c>
    </row>
    <row r="6280">
      <c r="A6280" s="129" t="n">
        <v>99999</v>
      </c>
      <c r="B6280" s="130" t="inlineStr">
        <is>
          <t>State-Fuel Level Increment</t>
        </is>
      </c>
      <c r="C6280" s="130" t="inlineStr">
        <is>
          <t>State-Fuel Level Increment</t>
        </is>
      </c>
      <c r="D6280" s="129" t="n">
        <v>99999</v>
      </c>
      <c r="E6280" s="130" t="inlineStr">
        <is>
          <t>VA</t>
        </is>
      </c>
      <c r="F6280" s="130" t="inlineStr">
        <is>
          <t>Industrial NAICS Cogen</t>
        </is>
      </c>
      <c r="G6280" s="130" t="inlineStr">
        <is>
          <t>ST</t>
        </is>
      </c>
      <c r="H6280" s="130" t="inlineStr">
        <is>
          <t>BIT</t>
        </is>
      </c>
      <c r="I6280" s="130" t="inlineStr">
        <is>
          <t>COL</t>
        </is>
      </c>
      <c r="J6280" s="131" t="n">
        <v>0</v>
      </c>
      <c r="K6280" s="129" t="n">
        <v>2020</v>
      </c>
      <c r="L6280" s="120">
        <f>IF(VLOOKUP(H6280,'Cross-Page Data'!$D$4:$F$48,3,FALSE)="natural gas",VLOOKUP(G6280,'Cross-Page Data'!$I$4:$J$19,2,FALSE),IF(VLOOKUP(H6280,'Cross-Page Data'!$D$4:$F$48,3,FALSE)="solar",IF(G6280="PV","solar PV","solar thermal"),IF(VLOOKUP(H6280,'Cross-Page Data'!$D$4:$F$48,3,FALSE)="wind",VLOOKUP(G6280,'Cross-Page Data'!$I$4:$J$19,2,FALSE),IF(VLOOKUP(H6280,'Cross-Page Data'!$D$4:$F$48,3,FALSE)="hydro",VLOOKUP(G6280,'Cross-Page Data'!$I$4:$J$19,2,FALSE),VLOOKUP(H6280,'Cross-Page Data'!$D$4:$F$48,3,FALSE)))))</f>
        <v/>
      </c>
      <c r="M6280" s="120">
        <f>IF(AND($P$2=FALSE,OR(F6280="Commercial NAICS Cogen",F6280="Industrial NAICS Cogen",F6280="NAICS-22 Cogen")),FALSE,IF(AND($P$3=FALSE,OR(F6280="Commercial NAICS Cogen",F6280="Commercial NAICS Non-Cogen",F6280="Industrial NAICS Cogen", F6280="industrial NAICS non-Cogen")),FALSE, TRUE))</f>
        <v/>
      </c>
    </row>
    <row r="6281">
      <c r="A6281" s="129" t="n">
        <v>99999</v>
      </c>
      <c r="B6281" s="130" t="inlineStr">
        <is>
          <t>State-Fuel Level Increment</t>
        </is>
      </c>
      <c r="C6281" s="130" t="inlineStr">
        <is>
          <t>State-Fuel Level Increment</t>
        </is>
      </c>
      <c r="D6281" s="129" t="n">
        <v>99999</v>
      </c>
      <c r="E6281" s="130" t="inlineStr">
        <is>
          <t>WA</t>
        </is>
      </c>
      <c r="F6281" s="130" t="inlineStr">
        <is>
          <t>Industrial NAICS Cogen</t>
        </is>
      </c>
      <c r="G6281" s="130" t="inlineStr">
        <is>
          <t>ST</t>
        </is>
      </c>
      <c r="H6281" s="130" t="inlineStr">
        <is>
          <t>BIT</t>
        </is>
      </c>
      <c r="I6281" s="130" t="inlineStr">
        <is>
          <t>COL</t>
        </is>
      </c>
      <c r="J6281" s="131" t="n">
        <v>0</v>
      </c>
      <c r="K6281" s="129" t="n">
        <v>2020</v>
      </c>
      <c r="L6281" s="120">
        <f>IF(VLOOKUP(H6281,'Cross-Page Data'!$D$4:$F$48,3,FALSE)="natural gas",VLOOKUP(G6281,'Cross-Page Data'!$I$4:$J$19,2,FALSE),IF(VLOOKUP(H6281,'Cross-Page Data'!$D$4:$F$48,3,FALSE)="solar",IF(G6281="PV","solar PV","solar thermal"),IF(VLOOKUP(H6281,'Cross-Page Data'!$D$4:$F$48,3,FALSE)="wind",VLOOKUP(G6281,'Cross-Page Data'!$I$4:$J$19,2,FALSE),IF(VLOOKUP(H6281,'Cross-Page Data'!$D$4:$F$48,3,FALSE)="hydro",VLOOKUP(G6281,'Cross-Page Data'!$I$4:$J$19,2,FALSE),VLOOKUP(H6281,'Cross-Page Data'!$D$4:$F$48,3,FALSE)))))</f>
        <v/>
      </c>
      <c r="M6281" s="120">
        <f>IF(AND($P$2=FALSE,OR(F6281="Commercial NAICS Cogen",F6281="Industrial NAICS Cogen",F6281="NAICS-22 Cogen")),FALSE,IF(AND($P$3=FALSE,OR(F6281="Commercial NAICS Cogen",F6281="Commercial NAICS Non-Cogen",F6281="Industrial NAICS Cogen", F6281="industrial NAICS non-Cogen")),FALSE, TRUE))</f>
        <v/>
      </c>
    </row>
    <row r="6282">
      <c r="A6282" s="129" t="n">
        <v>99999</v>
      </c>
      <c r="B6282" s="130" t="inlineStr">
        <is>
          <t>State-Fuel Level Increment</t>
        </is>
      </c>
      <c r="C6282" s="130" t="inlineStr">
        <is>
          <t>State-Fuel Level Increment</t>
        </is>
      </c>
      <c r="D6282" s="129" t="n">
        <v>99999</v>
      </c>
      <c r="E6282" s="130" t="inlineStr">
        <is>
          <t>WI</t>
        </is>
      </c>
      <c r="F6282" s="130" t="inlineStr">
        <is>
          <t>Electric Utility</t>
        </is>
      </c>
      <c r="G6282" s="130" t="inlineStr">
        <is>
          <t>ST</t>
        </is>
      </c>
      <c r="H6282" s="130" t="inlineStr">
        <is>
          <t>BIT</t>
        </is>
      </c>
      <c r="I6282" s="130" t="inlineStr">
        <is>
          <t>COL</t>
        </is>
      </c>
      <c r="J6282" s="131" t="n">
        <v>0</v>
      </c>
      <c r="K6282" s="129" t="n">
        <v>2020</v>
      </c>
      <c r="L6282" s="120">
        <f>IF(VLOOKUP(H6282,'Cross-Page Data'!$D$4:$F$48,3,FALSE)="natural gas",VLOOKUP(G6282,'Cross-Page Data'!$I$4:$J$19,2,FALSE),IF(VLOOKUP(H6282,'Cross-Page Data'!$D$4:$F$48,3,FALSE)="solar",IF(G6282="PV","solar PV","solar thermal"),IF(VLOOKUP(H6282,'Cross-Page Data'!$D$4:$F$48,3,FALSE)="wind",VLOOKUP(G6282,'Cross-Page Data'!$I$4:$J$19,2,FALSE),IF(VLOOKUP(H6282,'Cross-Page Data'!$D$4:$F$48,3,FALSE)="hydro",VLOOKUP(G6282,'Cross-Page Data'!$I$4:$J$19,2,FALSE),VLOOKUP(H6282,'Cross-Page Data'!$D$4:$F$48,3,FALSE)))))</f>
        <v/>
      </c>
      <c r="M6282" s="120">
        <f>IF(AND($P$2=FALSE,OR(F6282="Commercial NAICS Cogen",F6282="Industrial NAICS Cogen",F6282="NAICS-22 Cogen")),FALSE,IF(AND($P$3=FALSE,OR(F6282="Commercial NAICS Cogen",F6282="Commercial NAICS Non-Cogen",F6282="Industrial NAICS Cogen", F6282="industrial NAICS non-Cogen")),FALSE, TRUE))</f>
        <v/>
      </c>
    </row>
    <row r="6283">
      <c r="A6283" s="129" t="n">
        <v>99999</v>
      </c>
      <c r="B6283" s="130" t="inlineStr">
        <is>
          <t>State-Fuel Level Increment</t>
        </is>
      </c>
      <c r="C6283" s="130" t="inlineStr">
        <is>
          <t>State-Fuel Level Increment</t>
        </is>
      </c>
      <c r="D6283" s="129" t="n">
        <v>99999</v>
      </c>
      <c r="E6283" s="130" t="inlineStr">
        <is>
          <t>WI</t>
        </is>
      </c>
      <c r="F6283" s="130" t="inlineStr">
        <is>
          <t>Industrial NAICS Cogen</t>
        </is>
      </c>
      <c r="G6283" s="130" t="inlineStr">
        <is>
          <t>ST</t>
        </is>
      </c>
      <c r="H6283" s="130" t="inlineStr">
        <is>
          <t>BIT</t>
        </is>
      </c>
      <c r="I6283" s="130" t="inlineStr">
        <is>
          <t>COL</t>
        </is>
      </c>
      <c r="J6283" s="131" t="n">
        <v>0</v>
      </c>
      <c r="K6283" s="129" t="n">
        <v>2020</v>
      </c>
      <c r="L6283" s="120">
        <f>IF(VLOOKUP(H6283,'Cross-Page Data'!$D$4:$F$48,3,FALSE)="natural gas",VLOOKUP(G6283,'Cross-Page Data'!$I$4:$J$19,2,FALSE),IF(VLOOKUP(H6283,'Cross-Page Data'!$D$4:$F$48,3,FALSE)="solar",IF(G6283="PV","solar PV","solar thermal"),IF(VLOOKUP(H6283,'Cross-Page Data'!$D$4:$F$48,3,FALSE)="wind",VLOOKUP(G6283,'Cross-Page Data'!$I$4:$J$19,2,FALSE),IF(VLOOKUP(H6283,'Cross-Page Data'!$D$4:$F$48,3,FALSE)="hydro",VLOOKUP(G6283,'Cross-Page Data'!$I$4:$J$19,2,FALSE),VLOOKUP(H6283,'Cross-Page Data'!$D$4:$F$48,3,FALSE)))))</f>
        <v/>
      </c>
      <c r="M6283" s="120">
        <f>IF(AND($P$2=FALSE,OR(F6283="Commercial NAICS Cogen",F6283="Industrial NAICS Cogen",F6283="NAICS-22 Cogen")),FALSE,IF(AND($P$3=FALSE,OR(F6283="Commercial NAICS Cogen",F6283="Commercial NAICS Non-Cogen",F6283="Industrial NAICS Cogen", F6283="industrial NAICS non-Cogen")),FALSE, TRUE))</f>
        <v/>
      </c>
    </row>
    <row r="6284">
      <c r="A6284" s="129" t="n">
        <v>99999</v>
      </c>
      <c r="B6284" s="130" t="inlineStr">
        <is>
          <t>State-Fuel Level Increment</t>
        </is>
      </c>
      <c r="C6284" s="130" t="inlineStr">
        <is>
          <t>State-Fuel Level Increment</t>
        </is>
      </c>
      <c r="D6284" s="129" t="n">
        <v>99999</v>
      </c>
      <c r="E6284" s="130" t="inlineStr">
        <is>
          <t>AL</t>
        </is>
      </c>
      <c r="F6284" s="130" t="inlineStr">
        <is>
          <t>Industrial NAICS Cogen</t>
        </is>
      </c>
      <c r="G6284" s="130" t="inlineStr">
        <is>
          <t>ST</t>
        </is>
      </c>
      <c r="H6284" s="130" t="inlineStr">
        <is>
          <t>BLQ</t>
        </is>
      </c>
      <c r="I6284" s="130" t="inlineStr">
        <is>
          <t>WWW</t>
        </is>
      </c>
      <c r="J6284" s="131" t="n">
        <v>1214260</v>
      </c>
      <c r="K6284" s="129" t="n">
        <v>2020</v>
      </c>
      <c r="L6284" s="120">
        <f>IF(VLOOKUP(H6284,'Cross-Page Data'!$D$4:$F$48,3,FALSE)="natural gas",VLOOKUP(G6284,'Cross-Page Data'!$I$4:$J$19,2,FALSE),IF(VLOOKUP(H6284,'Cross-Page Data'!$D$4:$F$48,3,FALSE)="solar",IF(G6284="PV","solar PV","solar thermal"),IF(VLOOKUP(H6284,'Cross-Page Data'!$D$4:$F$48,3,FALSE)="wind",VLOOKUP(G6284,'Cross-Page Data'!$I$4:$J$19,2,FALSE),IF(VLOOKUP(H6284,'Cross-Page Data'!$D$4:$F$48,3,FALSE)="hydro",VLOOKUP(G6284,'Cross-Page Data'!$I$4:$J$19,2,FALSE),VLOOKUP(H6284,'Cross-Page Data'!$D$4:$F$48,3,FALSE)))))</f>
        <v/>
      </c>
      <c r="M6284" s="120">
        <f>IF(AND($P$2=FALSE,OR(F6284="Commercial NAICS Cogen",F6284="Industrial NAICS Cogen",F6284="NAICS-22 Cogen")),FALSE,IF(AND($P$3=FALSE,OR(F6284="Commercial NAICS Cogen",F6284="Commercial NAICS Non-Cogen",F6284="Industrial NAICS Cogen", F6284="industrial NAICS non-Cogen")),FALSE, TRUE))</f>
        <v/>
      </c>
    </row>
    <row r="6285">
      <c r="A6285" s="129" t="n">
        <v>99999</v>
      </c>
      <c r="B6285" s="130" t="inlineStr">
        <is>
          <t>State-Fuel Level Increment</t>
        </is>
      </c>
      <c r="C6285" s="130" t="inlineStr">
        <is>
          <t>State-Fuel Level Increment</t>
        </is>
      </c>
      <c r="D6285" s="129" t="n">
        <v>99999</v>
      </c>
      <c r="E6285" s="130" t="inlineStr">
        <is>
          <t>AR</t>
        </is>
      </c>
      <c r="F6285" s="130" t="inlineStr">
        <is>
          <t>Industrial NAICS Cogen</t>
        </is>
      </c>
      <c r="G6285" s="130" t="inlineStr">
        <is>
          <t>ST</t>
        </is>
      </c>
      <c r="H6285" s="130" t="inlineStr">
        <is>
          <t>BLQ</t>
        </is>
      </c>
      <c r="I6285" s="130" t="inlineStr">
        <is>
          <t>WWW</t>
        </is>
      </c>
      <c r="J6285" s="131" t="n">
        <v>466122.05</v>
      </c>
      <c r="K6285" s="129" t="n">
        <v>2020</v>
      </c>
      <c r="L6285" s="120">
        <f>IF(VLOOKUP(H6285,'Cross-Page Data'!$D$4:$F$48,3,FALSE)="natural gas",VLOOKUP(G6285,'Cross-Page Data'!$I$4:$J$19,2,FALSE),IF(VLOOKUP(H6285,'Cross-Page Data'!$D$4:$F$48,3,FALSE)="solar",IF(G6285="PV","solar PV","solar thermal"),IF(VLOOKUP(H6285,'Cross-Page Data'!$D$4:$F$48,3,FALSE)="wind",VLOOKUP(G6285,'Cross-Page Data'!$I$4:$J$19,2,FALSE),IF(VLOOKUP(H6285,'Cross-Page Data'!$D$4:$F$48,3,FALSE)="hydro",VLOOKUP(G6285,'Cross-Page Data'!$I$4:$J$19,2,FALSE),VLOOKUP(H6285,'Cross-Page Data'!$D$4:$F$48,3,FALSE)))))</f>
        <v/>
      </c>
      <c r="M6285" s="120">
        <f>IF(AND($P$2=FALSE,OR(F6285="Commercial NAICS Cogen",F6285="Industrial NAICS Cogen",F6285="NAICS-22 Cogen")),FALSE,IF(AND($P$3=FALSE,OR(F6285="Commercial NAICS Cogen",F6285="Commercial NAICS Non-Cogen",F6285="Industrial NAICS Cogen", F6285="industrial NAICS non-Cogen")),FALSE, TRUE))</f>
        <v/>
      </c>
    </row>
    <row r="6286">
      <c r="A6286" s="129" t="n">
        <v>99999</v>
      </c>
      <c r="B6286" s="130" t="inlineStr">
        <is>
          <t>State-Fuel Level Increment</t>
        </is>
      </c>
      <c r="C6286" s="130" t="inlineStr">
        <is>
          <t>State-Fuel Level Increment</t>
        </is>
      </c>
      <c r="D6286" s="129" t="n">
        <v>99999</v>
      </c>
      <c r="E6286" s="130" t="inlineStr">
        <is>
          <t>FL</t>
        </is>
      </c>
      <c r="F6286" s="130" t="inlineStr">
        <is>
          <t>Industrial NAICS Cogen</t>
        </is>
      </c>
      <c r="G6286" s="130" t="inlineStr">
        <is>
          <t>ST</t>
        </is>
      </c>
      <c r="H6286" s="130" t="inlineStr">
        <is>
          <t>BLQ</t>
        </is>
      </c>
      <c r="I6286" s="130" t="inlineStr">
        <is>
          <t>WWW</t>
        </is>
      </c>
      <c r="J6286" s="131" t="n">
        <v>752072.0699999999</v>
      </c>
      <c r="K6286" s="129" t="n">
        <v>2020</v>
      </c>
      <c r="L6286" s="120">
        <f>IF(VLOOKUP(H6286,'Cross-Page Data'!$D$4:$F$48,3,FALSE)="natural gas",VLOOKUP(G6286,'Cross-Page Data'!$I$4:$J$19,2,FALSE),IF(VLOOKUP(H6286,'Cross-Page Data'!$D$4:$F$48,3,FALSE)="solar",IF(G6286="PV","solar PV","solar thermal"),IF(VLOOKUP(H6286,'Cross-Page Data'!$D$4:$F$48,3,FALSE)="wind",VLOOKUP(G6286,'Cross-Page Data'!$I$4:$J$19,2,FALSE),IF(VLOOKUP(H6286,'Cross-Page Data'!$D$4:$F$48,3,FALSE)="hydro",VLOOKUP(G6286,'Cross-Page Data'!$I$4:$J$19,2,FALSE),VLOOKUP(H6286,'Cross-Page Data'!$D$4:$F$48,3,FALSE)))))</f>
        <v/>
      </c>
      <c r="M6286" s="120">
        <f>IF(AND($P$2=FALSE,OR(F6286="Commercial NAICS Cogen",F6286="Industrial NAICS Cogen",F6286="NAICS-22 Cogen")),FALSE,IF(AND($P$3=FALSE,OR(F6286="Commercial NAICS Cogen",F6286="Commercial NAICS Non-Cogen",F6286="Industrial NAICS Cogen", F6286="industrial NAICS non-Cogen")),FALSE, TRUE))</f>
        <v/>
      </c>
    </row>
    <row r="6287">
      <c r="A6287" s="129" t="n">
        <v>99999</v>
      </c>
      <c r="B6287" s="130" t="inlineStr">
        <is>
          <t>State-Fuel Level Increment</t>
        </is>
      </c>
      <c r="C6287" s="130" t="inlineStr">
        <is>
          <t>State-Fuel Level Increment</t>
        </is>
      </c>
      <c r="D6287" s="129" t="n">
        <v>99999</v>
      </c>
      <c r="E6287" s="130" t="inlineStr">
        <is>
          <t>GA</t>
        </is>
      </c>
      <c r="F6287" s="130" t="inlineStr">
        <is>
          <t>Industrial NAICS Cogen</t>
        </is>
      </c>
      <c r="G6287" s="130" t="inlineStr">
        <is>
          <t>ST</t>
        </is>
      </c>
      <c r="H6287" s="130" t="inlineStr">
        <is>
          <t>BLQ</t>
        </is>
      </c>
      <c r="I6287" s="130" t="inlineStr">
        <is>
          <t>WWW</t>
        </is>
      </c>
      <c r="J6287" s="131" t="n">
        <v>1741782.2</v>
      </c>
      <c r="K6287" s="129" t="n">
        <v>2020</v>
      </c>
      <c r="L6287" s="120">
        <f>IF(VLOOKUP(H6287,'Cross-Page Data'!$D$4:$F$48,3,FALSE)="natural gas",VLOOKUP(G6287,'Cross-Page Data'!$I$4:$J$19,2,FALSE),IF(VLOOKUP(H6287,'Cross-Page Data'!$D$4:$F$48,3,FALSE)="solar",IF(G6287="PV","solar PV","solar thermal"),IF(VLOOKUP(H6287,'Cross-Page Data'!$D$4:$F$48,3,FALSE)="wind",VLOOKUP(G6287,'Cross-Page Data'!$I$4:$J$19,2,FALSE),IF(VLOOKUP(H6287,'Cross-Page Data'!$D$4:$F$48,3,FALSE)="hydro",VLOOKUP(G6287,'Cross-Page Data'!$I$4:$J$19,2,FALSE),VLOOKUP(H6287,'Cross-Page Data'!$D$4:$F$48,3,FALSE)))))</f>
        <v/>
      </c>
      <c r="M6287" s="120">
        <f>IF(AND($P$2=FALSE,OR(F6287="Commercial NAICS Cogen",F6287="Industrial NAICS Cogen",F6287="NAICS-22 Cogen")),FALSE,IF(AND($P$3=FALSE,OR(F6287="Commercial NAICS Cogen",F6287="Commercial NAICS Non-Cogen",F6287="Industrial NAICS Cogen", F6287="industrial NAICS non-Cogen")),FALSE, TRUE))</f>
        <v/>
      </c>
    </row>
    <row r="6288">
      <c r="A6288" s="129" t="n">
        <v>99999</v>
      </c>
      <c r="B6288" s="130" t="inlineStr">
        <is>
          <t>State-Fuel Level Increment</t>
        </is>
      </c>
      <c r="C6288" s="130" t="inlineStr">
        <is>
          <t>State-Fuel Level Increment</t>
        </is>
      </c>
      <c r="D6288" s="129" t="n">
        <v>99999</v>
      </c>
      <c r="E6288" s="130" t="inlineStr">
        <is>
          <t>KY</t>
        </is>
      </c>
      <c r="F6288" s="130" t="inlineStr">
        <is>
          <t>Industrial NAICS Cogen</t>
        </is>
      </c>
      <c r="G6288" s="130" t="inlineStr">
        <is>
          <t>ST</t>
        </is>
      </c>
      <c r="H6288" s="130" t="inlineStr">
        <is>
          <t>BLQ</t>
        </is>
      </c>
      <c r="I6288" s="130" t="inlineStr">
        <is>
          <t>WWW</t>
        </is>
      </c>
      <c r="J6288" s="131" t="n">
        <v>201653.85</v>
      </c>
      <c r="K6288" s="129" t="n">
        <v>2020</v>
      </c>
      <c r="L6288" s="120">
        <f>IF(VLOOKUP(H6288,'Cross-Page Data'!$D$4:$F$48,3,FALSE)="natural gas",VLOOKUP(G6288,'Cross-Page Data'!$I$4:$J$19,2,FALSE),IF(VLOOKUP(H6288,'Cross-Page Data'!$D$4:$F$48,3,FALSE)="solar",IF(G6288="PV","solar PV","solar thermal"),IF(VLOOKUP(H6288,'Cross-Page Data'!$D$4:$F$48,3,FALSE)="wind",VLOOKUP(G6288,'Cross-Page Data'!$I$4:$J$19,2,FALSE),IF(VLOOKUP(H6288,'Cross-Page Data'!$D$4:$F$48,3,FALSE)="hydro",VLOOKUP(G6288,'Cross-Page Data'!$I$4:$J$19,2,FALSE),VLOOKUP(H6288,'Cross-Page Data'!$D$4:$F$48,3,FALSE)))))</f>
        <v/>
      </c>
      <c r="M6288" s="120">
        <f>IF(AND($P$2=FALSE,OR(F6288="Commercial NAICS Cogen",F6288="Industrial NAICS Cogen",F6288="NAICS-22 Cogen")),FALSE,IF(AND($P$3=FALSE,OR(F6288="Commercial NAICS Cogen",F6288="Commercial NAICS Non-Cogen",F6288="Industrial NAICS Cogen", F6288="industrial NAICS non-Cogen")),FALSE, TRUE))</f>
        <v/>
      </c>
    </row>
    <row r="6289">
      <c r="A6289" s="129" t="n">
        <v>99999</v>
      </c>
      <c r="B6289" s="130" t="inlineStr">
        <is>
          <t>State-Fuel Level Increment</t>
        </is>
      </c>
      <c r="C6289" s="130" t="inlineStr">
        <is>
          <t>State-Fuel Level Increment</t>
        </is>
      </c>
      <c r="D6289" s="129" t="n">
        <v>99999</v>
      </c>
      <c r="E6289" s="130" t="inlineStr">
        <is>
          <t>LA</t>
        </is>
      </c>
      <c r="F6289" s="130" t="inlineStr">
        <is>
          <t>Industrial NAICS Cogen</t>
        </is>
      </c>
      <c r="G6289" s="130" t="inlineStr">
        <is>
          <t>ST</t>
        </is>
      </c>
      <c r="H6289" s="130" t="inlineStr">
        <is>
          <t>BLQ</t>
        </is>
      </c>
      <c r="I6289" s="130" t="inlineStr">
        <is>
          <t>WWW</t>
        </is>
      </c>
      <c r="J6289" s="131" t="n">
        <v>942627.28</v>
      </c>
      <c r="K6289" s="129" t="n">
        <v>2020</v>
      </c>
      <c r="L6289" s="120">
        <f>IF(VLOOKUP(H6289,'Cross-Page Data'!$D$4:$F$48,3,FALSE)="natural gas",VLOOKUP(G6289,'Cross-Page Data'!$I$4:$J$19,2,FALSE),IF(VLOOKUP(H6289,'Cross-Page Data'!$D$4:$F$48,3,FALSE)="solar",IF(G6289="PV","solar PV","solar thermal"),IF(VLOOKUP(H6289,'Cross-Page Data'!$D$4:$F$48,3,FALSE)="wind",VLOOKUP(G6289,'Cross-Page Data'!$I$4:$J$19,2,FALSE),IF(VLOOKUP(H6289,'Cross-Page Data'!$D$4:$F$48,3,FALSE)="hydro",VLOOKUP(G6289,'Cross-Page Data'!$I$4:$J$19,2,FALSE),VLOOKUP(H6289,'Cross-Page Data'!$D$4:$F$48,3,FALSE)))))</f>
        <v/>
      </c>
      <c r="M6289" s="120">
        <f>IF(AND($P$2=FALSE,OR(F6289="Commercial NAICS Cogen",F6289="Industrial NAICS Cogen",F6289="NAICS-22 Cogen")),FALSE,IF(AND($P$3=FALSE,OR(F6289="Commercial NAICS Cogen",F6289="Commercial NAICS Non-Cogen",F6289="Industrial NAICS Cogen", F6289="industrial NAICS non-Cogen")),FALSE, TRUE))</f>
        <v/>
      </c>
    </row>
    <row r="6290">
      <c r="A6290" s="129" t="n">
        <v>99999</v>
      </c>
      <c r="B6290" s="130" t="inlineStr">
        <is>
          <t>State-Fuel Level Increment</t>
        </is>
      </c>
      <c r="C6290" s="130" t="inlineStr">
        <is>
          <t>State-Fuel Level Increment</t>
        </is>
      </c>
      <c r="D6290" s="129" t="n">
        <v>99999</v>
      </c>
      <c r="E6290" s="130" t="inlineStr">
        <is>
          <t>ME</t>
        </is>
      </c>
      <c r="F6290" s="130" t="inlineStr">
        <is>
          <t>Industrial NAICS Cogen</t>
        </is>
      </c>
      <c r="G6290" s="130" t="inlineStr">
        <is>
          <t>ST</t>
        </is>
      </c>
      <c r="H6290" s="130" t="inlineStr">
        <is>
          <t>BLQ</t>
        </is>
      </c>
      <c r="I6290" s="130" t="inlineStr">
        <is>
          <t>WWW</t>
        </is>
      </c>
      <c r="J6290" s="131" t="n">
        <v>458251.46</v>
      </c>
      <c r="K6290" s="129" t="n">
        <v>2020</v>
      </c>
      <c r="L6290" s="120">
        <f>IF(VLOOKUP(H6290,'Cross-Page Data'!$D$4:$F$48,3,FALSE)="natural gas",VLOOKUP(G6290,'Cross-Page Data'!$I$4:$J$19,2,FALSE),IF(VLOOKUP(H6290,'Cross-Page Data'!$D$4:$F$48,3,FALSE)="solar",IF(G6290="PV","solar PV","solar thermal"),IF(VLOOKUP(H6290,'Cross-Page Data'!$D$4:$F$48,3,FALSE)="wind",VLOOKUP(G6290,'Cross-Page Data'!$I$4:$J$19,2,FALSE),IF(VLOOKUP(H6290,'Cross-Page Data'!$D$4:$F$48,3,FALSE)="hydro",VLOOKUP(G6290,'Cross-Page Data'!$I$4:$J$19,2,FALSE),VLOOKUP(H6290,'Cross-Page Data'!$D$4:$F$48,3,FALSE)))))</f>
        <v/>
      </c>
      <c r="M6290" s="120">
        <f>IF(AND($P$2=FALSE,OR(F6290="Commercial NAICS Cogen",F6290="Industrial NAICS Cogen",F6290="NAICS-22 Cogen")),FALSE,IF(AND($P$3=FALSE,OR(F6290="Commercial NAICS Cogen",F6290="Commercial NAICS Non-Cogen",F6290="Industrial NAICS Cogen", F6290="industrial NAICS non-Cogen")),FALSE, TRUE))</f>
        <v/>
      </c>
    </row>
    <row r="6291">
      <c r="A6291" s="129" t="n">
        <v>99999</v>
      </c>
      <c r="B6291" s="130" t="inlineStr">
        <is>
          <t>State-Fuel Level Increment</t>
        </is>
      </c>
      <c r="C6291" s="130" t="inlineStr">
        <is>
          <t>State-Fuel Level Increment</t>
        </is>
      </c>
      <c r="D6291" s="129" t="n">
        <v>99999</v>
      </c>
      <c r="E6291" s="130" t="inlineStr">
        <is>
          <t>MI</t>
        </is>
      </c>
      <c r="F6291" s="130" t="inlineStr">
        <is>
          <t>Industrial NAICS Cogen</t>
        </is>
      </c>
      <c r="G6291" s="130" t="inlineStr">
        <is>
          <t>ST</t>
        </is>
      </c>
      <c r="H6291" s="130" t="inlineStr">
        <is>
          <t>BLQ</t>
        </is>
      </c>
      <c r="I6291" s="130" t="inlineStr">
        <is>
          <t>WWW</t>
        </is>
      </c>
      <c r="J6291" s="131" t="n">
        <v>204189.85</v>
      </c>
      <c r="K6291" s="129" t="n">
        <v>2020</v>
      </c>
      <c r="L6291" s="120">
        <f>IF(VLOOKUP(H6291,'Cross-Page Data'!$D$4:$F$48,3,FALSE)="natural gas",VLOOKUP(G6291,'Cross-Page Data'!$I$4:$J$19,2,FALSE),IF(VLOOKUP(H6291,'Cross-Page Data'!$D$4:$F$48,3,FALSE)="solar",IF(G6291="PV","solar PV","solar thermal"),IF(VLOOKUP(H6291,'Cross-Page Data'!$D$4:$F$48,3,FALSE)="wind",VLOOKUP(G6291,'Cross-Page Data'!$I$4:$J$19,2,FALSE),IF(VLOOKUP(H6291,'Cross-Page Data'!$D$4:$F$48,3,FALSE)="hydro",VLOOKUP(G6291,'Cross-Page Data'!$I$4:$J$19,2,FALSE),VLOOKUP(H6291,'Cross-Page Data'!$D$4:$F$48,3,FALSE)))))</f>
        <v/>
      </c>
      <c r="M6291" s="120">
        <f>IF(AND($P$2=FALSE,OR(F6291="Commercial NAICS Cogen",F6291="Industrial NAICS Cogen",F6291="NAICS-22 Cogen")),FALSE,IF(AND($P$3=FALSE,OR(F6291="Commercial NAICS Cogen",F6291="Commercial NAICS Non-Cogen",F6291="Industrial NAICS Cogen", F6291="industrial NAICS non-Cogen")),FALSE, TRUE))</f>
        <v/>
      </c>
    </row>
    <row r="6292">
      <c r="A6292" s="129" t="n">
        <v>99999</v>
      </c>
      <c r="B6292" s="130" t="inlineStr">
        <is>
          <t>State-Fuel Level Increment</t>
        </is>
      </c>
      <c r="C6292" s="130" t="inlineStr">
        <is>
          <t>State-Fuel Level Increment</t>
        </is>
      </c>
      <c r="D6292" s="129" t="n">
        <v>99999</v>
      </c>
      <c r="E6292" s="130" t="inlineStr">
        <is>
          <t>MS</t>
        </is>
      </c>
      <c r="F6292" s="130" t="inlineStr">
        <is>
          <t>Industrial NAICS Cogen</t>
        </is>
      </c>
      <c r="G6292" s="130" t="inlineStr">
        <is>
          <t>ST</t>
        </is>
      </c>
      <c r="H6292" s="130" t="inlineStr">
        <is>
          <t>BLQ</t>
        </is>
      </c>
      <c r="I6292" s="130" t="inlineStr">
        <is>
          <t>WWW</t>
        </is>
      </c>
      <c r="J6292" s="131" t="n">
        <v>209715.99</v>
      </c>
      <c r="K6292" s="129" t="n">
        <v>2020</v>
      </c>
      <c r="L6292" s="120">
        <f>IF(VLOOKUP(H6292,'Cross-Page Data'!$D$4:$F$48,3,FALSE)="natural gas",VLOOKUP(G6292,'Cross-Page Data'!$I$4:$J$19,2,FALSE),IF(VLOOKUP(H6292,'Cross-Page Data'!$D$4:$F$48,3,FALSE)="solar",IF(G6292="PV","solar PV","solar thermal"),IF(VLOOKUP(H6292,'Cross-Page Data'!$D$4:$F$48,3,FALSE)="wind",VLOOKUP(G6292,'Cross-Page Data'!$I$4:$J$19,2,FALSE),IF(VLOOKUP(H6292,'Cross-Page Data'!$D$4:$F$48,3,FALSE)="hydro",VLOOKUP(G6292,'Cross-Page Data'!$I$4:$J$19,2,FALSE),VLOOKUP(H6292,'Cross-Page Data'!$D$4:$F$48,3,FALSE)))))</f>
        <v/>
      </c>
      <c r="M6292" s="120">
        <f>IF(AND($P$2=FALSE,OR(F6292="Commercial NAICS Cogen",F6292="Industrial NAICS Cogen",F6292="NAICS-22 Cogen")),FALSE,IF(AND($P$3=FALSE,OR(F6292="Commercial NAICS Cogen",F6292="Commercial NAICS Non-Cogen",F6292="Industrial NAICS Cogen", F6292="industrial NAICS non-Cogen")),FALSE, TRUE))</f>
        <v/>
      </c>
    </row>
    <row r="6293">
      <c r="A6293" s="129" t="n">
        <v>99999</v>
      </c>
      <c r="B6293" s="130" t="inlineStr">
        <is>
          <t>State-Fuel Level Increment</t>
        </is>
      </c>
      <c r="C6293" s="130" t="inlineStr">
        <is>
          <t>State-Fuel Level Increment</t>
        </is>
      </c>
      <c r="D6293" s="129" t="n">
        <v>99999</v>
      </c>
      <c r="E6293" s="130" t="inlineStr">
        <is>
          <t>NC</t>
        </is>
      </c>
      <c r="F6293" s="130" t="inlineStr">
        <is>
          <t>Industrial NAICS Cogen</t>
        </is>
      </c>
      <c r="G6293" s="130" t="inlineStr">
        <is>
          <t>ST</t>
        </is>
      </c>
      <c r="H6293" s="130" t="inlineStr">
        <is>
          <t>BLQ</t>
        </is>
      </c>
      <c r="I6293" s="130" t="inlineStr">
        <is>
          <t>WWW</t>
        </is>
      </c>
      <c r="J6293" s="131" t="n">
        <v>192400.52</v>
      </c>
      <c r="K6293" s="129" t="n">
        <v>2020</v>
      </c>
      <c r="L6293" s="120">
        <f>IF(VLOOKUP(H6293,'Cross-Page Data'!$D$4:$F$48,3,FALSE)="natural gas",VLOOKUP(G6293,'Cross-Page Data'!$I$4:$J$19,2,FALSE),IF(VLOOKUP(H6293,'Cross-Page Data'!$D$4:$F$48,3,FALSE)="solar",IF(G6293="PV","solar PV","solar thermal"),IF(VLOOKUP(H6293,'Cross-Page Data'!$D$4:$F$48,3,FALSE)="wind",VLOOKUP(G6293,'Cross-Page Data'!$I$4:$J$19,2,FALSE),IF(VLOOKUP(H6293,'Cross-Page Data'!$D$4:$F$48,3,FALSE)="hydro",VLOOKUP(G6293,'Cross-Page Data'!$I$4:$J$19,2,FALSE),VLOOKUP(H6293,'Cross-Page Data'!$D$4:$F$48,3,FALSE)))))</f>
        <v/>
      </c>
      <c r="M6293" s="120">
        <f>IF(AND($P$2=FALSE,OR(F6293="Commercial NAICS Cogen",F6293="Industrial NAICS Cogen",F6293="NAICS-22 Cogen")),FALSE,IF(AND($P$3=FALSE,OR(F6293="Commercial NAICS Cogen",F6293="Commercial NAICS Non-Cogen",F6293="Industrial NAICS Cogen", F6293="industrial NAICS non-Cogen")),FALSE, TRUE))</f>
        <v/>
      </c>
    </row>
    <row r="6294">
      <c r="A6294" s="129" t="n">
        <v>99999</v>
      </c>
      <c r="B6294" s="130" t="inlineStr">
        <is>
          <t>State-Fuel Level Increment</t>
        </is>
      </c>
      <c r="C6294" s="130" t="inlineStr">
        <is>
          <t>State-Fuel Level Increment</t>
        </is>
      </c>
      <c r="D6294" s="129" t="n">
        <v>99999</v>
      </c>
      <c r="E6294" s="130" t="inlineStr">
        <is>
          <t>OR</t>
        </is>
      </c>
      <c r="F6294" s="130" t="inlineStr">
        <is>
          <t>Industrial NAICS Cogen</t>
        </is>
      </c>
      <c r="G6294" s="130" t="inlineStr">
        <is>
          <t>ST</t>
        </is>
      </c>
      <c r="H6294" s="130" t="inlineStr">
        <is>
          <t>BLQ</t>
        </is>
      </c>
      <c r="I6294" s="130" t="inlineStr">
        <is>
          <t>WWW</t>
        </is>
      </c>
      <c r="J6294" s="131" t="n">
        <v>95257.98699999999</v>
      </c>
      <c r="K6294" s="129" t="n">
        <v>2020</v>
      </c>
      <c r="L6294" s="120">
        <f>IF(VLOOKUP(H6294,'Cross-Page Data'!$D$4:$F$48,3,FALSE)="natural gas",VLOOKUP(G6294,'Cross-Page Data'!$I$4:$J$19,2,FALSE),IF(VLOOKUP(H6294,'Cross-Page Data'!$D$4:$F$48,3,FALSE)="solar",IF(G6294="PV","solar PV","solar thermal"),IF(VLOOKUP(H6294,'Cross-Page Data'!$D$4:$F$48,3,FALSE)="wind",VLOOKUP(G6294,'Cross-Page Data'!$I$4:$J$19,2,FALSE),IF(VLOOKUP(H6294,'Cross-Page Data'!$D$4:$F$48,3,FALSE)="hydro",VLOOKUP(G6294,'Cross-Page Data'!$I$4:$J$19,2,FALSE),VLOOKUP(H6294,'Cross-Page Data'!$D$4:$F$48,3,FALSE)))))</f>
        <v/>
      </c>
      <c r="M6294" s="120">
        <f>IF(AND($P$2=FALSE,OR(F6294="Commercial NAICS Cogen",F6294="Industrial NAICS Cogen",F6294="NAICS-22 Cogen")),FALSE,IF(AND($P$3=FALSE,OR(F6294="Commercial NAICS Cogen",F6294="Commercial NAICS Non-Cogen",F6294="Industrial NAICS Cogen", F6294="industrial NAICS non-Cogen")),FALSE, TRUE))</f>
        <v/>
      </c>
    </row>
    <row r="6295">
      <c r="A6295" s="129" t="n">
        <v>99999</v>
      </c>
      <c r="B6295" s="130" t="inlineStr">
        <is>
          <t>State-Fuel Level Increment</t>
        </is>
      </c>
      <c r="C6295" s="130" t="inlineStr">
        <is>
          <t>State-Fuel Level Increment</t>
        </is>
      </c>
      <c r="D6295" s="129" t="n">
        <v>99999</v>
      </c>
      <c r="E6295" s="130" t="inlineStr">
        <is>
          <t>PA</t>
        </is>
      </c>
      <c r="F6295" s="130" t="inlineStr">
        <is>
          <t>Industrial NAICS Cogen</t>
        </is>
      </c>
      <c r="G6295" s="130" t="inlineStr">
        <is>
          <t>ST</t>
        </is>
      </c>
      <c r="H6295" s="130" t="inlineStr">
        <is>
          <t>BLQ</t>
        </is>
      </c>
      <c r="I6295" s="130" t="inlineStr">
        <is>
          <t>WWW</t>
        </is>
      </c>
      <c r="J6295" s="131" t="n">
        <v>55354.297</v>
      </c>
      <c r="K6295" s="129" t="n">
        <v>2020</v>
      </c>
      <c r="L6295" s="120">
        <f>IF(VLOOKUP(H6295,'Cross-Page Data'!$D$4:$F$48,3,FALSE)="natural gas",VLOOKUP(G6295,'Cross-Page Data'!$I$4:$J$19,2,FALSE),IF(VLOOKUP(H6295,'Cross-Page Data'!$D$4:$F$48,3,FALSE)="solar",IF(G6295="PV","solar PV","solar thermal"),IF(VLOOKUP(H6295,'Cross-Page Data'!$D$4:$F$48,3,FALSE)="wind",VLOOKUP(G6295,'Cross-Page Data'!$I$4:$J$19,2,FALSE),IF(VLOOKUP(H6295,'Cross-Page Data'!$D$4:$F$48,3,FALSE)="hydro",VLOOKUP(G6295,'Cross-Page Data'!$I$4:$J$19,2,FALSE),VLOOKUP(H6295,'Cross-Page Data'!$D$4:$F$48,3,FALSE)))))</f>
        <v/>
      </c>
      <c r="M6295" s="120">
        <f>IF(AND($P$2=FALSE,OR(F6295="Commercial NAICS Cogen",F6295="Industrial NAICS Cogen",F6295="NAICS-22 Cogen")),FALSE,IF(AND($P$3=FALSE,OR(F6295="Commercial NAICS Cogen",F6295="Commercial NAICS Non-Cogen",F6295="Industrial NAICS Cogen", F6295="industrial NAICS non-Cogen")),FALSE, TRUE))</f>
        <v/>
      </c>
    </row>
    <row r="6296">
      <c r="A6296" s="129" t="n">
        <v>99999</v>
      </c>
      <c r="B6296" s="130" t="inlineStr">
        <is>
          <t>State-Fuel Level Increment</t>
        </is>
      </c>
      <c r="C6296" s="130" t="inlineStr">
        <is>
          <t>State-Fuel Level Increment</t>
        </is>
      </c>
      <c r="D6296" s="129" t="n">
        <v>99999</v>
      </c>
      <c r="E6296" s="130" t="inlineStr">
        <is>
          <t>SC</t>
        </is>
      </c>
      <c r="F6296" s="130" t="inlineStr">
        <is>
          <t>Industrial NAICS Cogen</t>
        </is>
      </c>
      <c r="G6296" s="130" t="inlineStr">
        <is>
          <t>ST</t>
        </is>
      </c>
      <c r="H6296" s="130" t="inlineStr">
        <is>
          <t>BLQ</t>
        </is>
      </c>
      <c r="I6296" s="130" t="inlineStr">
        <is>
          <t>WWW</t>
        </is>
      </c>
      <c r="J6296" s="131" t="n">
        <v>188542.98</v>
      </c>
      <c r="K6296" s="129" t="n">
        <v>2020</v>
      </c>
      <c r="L6296" s="120">
        <f>IF(VLOOKUP(H6296,'Cross-Page Data'!$D$4:$F$48,3,FALSE)="natural gas",VLOOKUP(G6296,'Cross-Page Data'!$I$4:$J$19,2,FALSE),IF(VLOOKUP(H6296,'Cross-Page Data'!$D$4:$F$48,3,FALSE)="solar",IF(G6296="PV","solar PV","solar thermal"),IF(VLOOKUP(H6296,'Cross-Page Data'!$D$4:$F$48,3,FALSE)="wind",VLOOKUP(G6296,'Cross-Page Data'!$I$4:$J$19,2,FALSE),IF(VLOOKUP(H6296,'Cross-Page Data'!$D$4:$F$48,3,FALSE)="hydro",VLOOKUP(G6296,'Cross-Page Data'!$I$4:$J$19,2,FALSE),VLOOKUP(H6296,'Cross-Page Data'!$D$4:$F$48,3,FALSE)))))</f>
        <v/>
      </c>
      <c r="M6296" s="120">
        <f>IF(AND($P$2=FALSE,OR(F6296="Commercial NAICS Cogen",F6296="Industrial NAICS Cogen",F6296="NAICS-22 Cogen")),FALSE,IF(AND($P$3=FALSE,OR(F6296="Commercial NAICS Cogen",F6296="Commercial NAICS Non-Cogen",F6296="Industrial NAICS Cogen", F6296="industrial NAICS non-Cogen")),FALSE, TRUE))</f>
        <v/>
      </c>
    </row>
    <row r="6297">
      <c r="A6297" s="129" t="n">
        <v>99999</v>
      </c>
      <c r="B6297" s="130" t="inlineStr">
        <is>
          <t>State-Fuel Level Increment</t>
        </is>
      </c>
      <c r="C6297" s="130" t="inlineStr">
        <is>
          <t>State-Fuel Level Increment</t>
        </is>
      </c>
      <c r="D6297" s="129" t="n">
        <v>99999</v>
      </c>
      <c r="E6297" s="130" t="inlineStr">
        <is>
          <t>TN</t>
        </is>
      </c>
      <c r="F6297" s="130" t="inlineStr">
        <is>
          <t>Industrial NAICS Cogen</t>
        </is>
      </c>
      <c r="G6297" s="130" t="inlineStr">
        <is>
          <t>ST</t>
        </is>
      </c>
      <c r="H6297" s="130" t="inlineStr">
        <is>
          <t>BLQ</t>
        </is>
      </c>
      <c r="I6297" s="130" t="inlineStr">
        <is>
          <t>WWW</t>
        </is>
      </c>
      <c r="J6297" s="131" t="n">
        <v>168040.94</v>
      </c>
      <c r="K6297" s="129" t="n">
        <v>2020</v>
      </c>
      <c r="L6297" s="120">
        <f>IF(VLOOKUP(H6297,'Cross-Page Data'!$D$4:$F$48,3,FALSE)="natural gas",VLOOKUP(G6297,'Cross-Page Data'!$I$4:$J$19,2,FALSE),IF(VLOOKUP(H6297,'Cross-Page Data'!$D$4:$F$48,3,FALSE)="solar",IF(G6297="PV","solar PV","solar thermal"),IF(VLOOKUP(H6297,'Cross-Page Data'!$D$4:$F$48,3,FALSE)="wind",VLOOKUP(G6297,'Cross-Page Data'!$I$4:$J$19,2,FALSE),IF(VLOOKUP(H6297,'Cross-Page Data'!$D$4:$F$48,3,FALSE)="hydro",VLOOKUP(G6297,'Cross-Page Data'!$I$4:$J$19,2,FALSE),VLOOKUP(H6297,'Cross-Page Data'!$D$4:$F$48,3,FALSE)))))</f>
        <v/>
      </c>
      <c r="M6297" s="120">
        <f>IF(AND($P$2=FALSE,OR(F6297="Commercial NAICS Cogen",F6297="Industrial NAICS Cogen",F6297="NAICS-22 Cogen")),FALSE,IF(AND($P$3=FALSE,OR(F6297="Commercial NAICS Cogen",F6297="Commercial NAICS Non-Cogen",F6297="Industrial NAICS Cogen", F6297="industrial NAICS non-Cogen")),FALSE, TRUE))</f>
        <v/>
      </c>
    </row>
    <row r="6298">
      <c r="A6298" s="129" t="n">
        <v>99999</v>
      </c>
      <c r="B6298" s="130" t="inlineStr">
        <is>
          <t>State-Fuel Level Increment</t>
        </is>
      </c>
      <c r="C6298" s="130" t="inlineStr">
        <is>
          <t>State-Fuel Level Increment</t>
        </is>
      </c>
      <c r="D6298" s="129" t="n">
        <v>99999</v>
      </c>
      <c r="E6298" s="130" t="inlineStr">
        <is>
          <t>TX</t>
        </is>
      </c>
      <c r="F6298" s="130" t="inlineStr">
        <is>
          <t>Industrial NAICS Cogen</t>
        </is>
      </c>
      <c r="G6298" s="130" t="inlineStr">
        <is>
          <t>ST</t>
        </is>
      </c>
      <c r="H6298" s="130" t="inlineStr">
        <is>
          <t>BLQ</t>
        </is>
      </c>
      <c r="I6298" s="130" t="inlineStr">
        <is>
          <t>WWW</t>
        </is>
      </c>
      <c r="J6298" s="131" t="n">
        <v>655932.16</v>
      </c>
      <c r="K6298" s="129" t="n">
        <v>2020</v>
      </c>
      <c r="L6298" s="120">
        <f>IF(VLOOKUP(H6298,'Cross-Page Data'!$D$4:$F$48,3,FALSE)="natural gas",VLOOKUP(G6298,'Cross-Page Data'!$I$4:$J$19,2,FALSE),IF(VLOOKUP(H6298,'Cross-Page Data'!$D$4:$F$48,3,FALSE)="solar",IF(G6298="PV","solar PV","solar thermal"),IF(VLOOKUP(H6298,'Cross-Page Data'!$D$4:$F$48,3,FALSE)="wind",VLOOKUP(G6298,'Cross-Page Data'!$I$4:$J$19,2,FALSE),IF(VLOOKUP(H6298,'Cross-Page Data'!$D$4:$F$48,3,FALSE)="hydro",VLOOKUP(G6298,'Cross-Page Data'!$I$4:$J$19,2,FALSE),VLOOKUP(H6298,'Cross-Page Data'!$D$4:$F$48,3,FALSE)))))</f>
        <v/>
      </c>
      <c r="M6298" s="120">
        <f>IF(AND($P$2=FALSE,OR(F6298="Commercial NAICS Cogen",F6298="Industrial NAICS Cogen",F6298="NAICS-22 Cogen")),FALSE,IF(AND($P$3=FALSE,OR(F6298="Commercial NAICS Cogen",F6298="Commercial NAICS Non-Cogen",F6298="Industrial NAICS Cogen", F6298="industrial NAICS non-Cogen")),FALSE, TRUE))</f>
        <v/>
      </c>
    </row>
    <row r="6299">
      <c r="A6299" s="129" t="n">
        <v>99999</v>
      </c>
      <c r="B6299" s="130" t="inlineStr">
        <is>
          <t>State-Fuel Level Increment</t>
        </is>
      </c>
      <c r="C6299" s="130" t="inlineStr">
        <is>
          <t>State-Fuel Level Increment</t>
        </is>
      </c>
      <c r="D6299" s="129" t="n">
        <v>99999</v>
      </c>
      <c r="E6299" s="130" t="inlineStr">
        <is>
          <t>WA</t>
        </is>
      </c>
      <c r="F6299" s="130" t="inlineStr">
        <is>
          <t>Industrial NAICS Cogen</t>
        </is>
      </c>
      <c r="G6299" s="130" t="inlineStr">
        <is>
          <t>ST</t>
        </is>
      </c>
      <c r="H6299" s="130" t="inlineStr">
        <is>
          <t>BLQ</t>
        </is>
      </c>
      <c r="I6299" s="130" t="inlineStr">
        <is>
          <t>WWW</t>
        </is>
      </c>
      <c r="J6299" s="131" t="n">
        <v>326666.94</v>
      </c>
      <c r="K6299" s="129" t="n">
        <v>2020</v>
      </c>
      <c r="L6299" s="120">
        <f>IF(VLOOKUP(H6299,'Cross-Page Data'!$D$4:$F$48,3,FALSE)="natural gas",VLOOKUP(G6299,'Cross-Page Data'!$I$4:$J$19,2,FALSE),IF(VLOOKUP(H6299,'Cross-Page Data'!$D$4:$F$48,3,FALSE)="solar",IF(G6299="PV","solar PV","solar thermal"),IF(VLOOKUP(H6299,'Cross-Page Data'!$D$4:$F$48,3,FALSE)="wind",VLOOKUP(G6299,'Cross-Page Data'!$I$4:$J$19,2,FALSE),IF(VLOOKUP(H6299,'Cross-Page Data'!$D$4:$F$48,3,FALSE)="hydro",VLOOKUP(G6299,'Cross-Page Data'!$I$4:$J$19,2,FALSE),VLOOKUP(H6299,'Cross-Page Data'!$D$4:$F$48,3,FALSE)))))</f>
        <v/>
      </c>
      <c r="M6299" s="120">
        <f>IF(AND($P$2=FALSE,OR(F6299="Commercial NAICS Cogen",F6299="Industrial NAICS Cogen",F6299="NAICS-22 Cogen")),FALSE,IF(AND($P$3=FALSE,OR(F6299="Commercial NAICS Cogen",F6299="Commercial NAICS Non-Cogen",F6299="Industrial NAICS Cogen", F6299="industrial NAICS non-Cogen")),FALSE, TRUE))</f>
        <v/>
      </c>
    </row>
    <row r="6300">
      <c r="A6300" s="129" t="n">
        <v>99999</v>
      </c>
      <c r="B6300" s="130" t="inlineStr">
        <is>
          <t>State-Fuel Level Increment</t>
        </is>
      </c>
      <c r="C6300" s="130" t="inlineStr">
        <is>
          <t>State-Fuel Level Increment</t>
        </is>
      </c>
      <c r="D6300" s="129" t="n">
        <v>99999</v>
      </c>
      <c r="E6300" s="130" t="inlineStr">
        <is>
          <t>WI</t>
        </is>
      </c>
      <c r="F6300" s="130" t="inlineStr">
        <is>
          <t>Industrial NAICS Cogen</t>
        </is>
      </c>
      <c r="G6300" s="130" t="inlineStr">
        <is>
          <t>ST</t>
        </is>
      </c>
      <c r="H6300" s="130" t="inlineStr">
        <is>
          <t>BLQ</t>
        </is>
      </c>
      <c r="I6300" s="130" t="inlineStr">
        <is>
          <t>WWW</t>
        </is>
      </c>
      <c r="J6300" s="131" t="n">
        <v>155022.06</v>
      </c>
      <c r="K6300" s="129" t="n">
        <v>2020</v>
      </c>
      <c r="L6300" s="120">
        <f>IF(VLOOKUP(H6300,'Cross-Page Data'!$D$4:$F$48,3,FALSE)="natural gas",VLOOKUP(G6300,'Cross-Page Data'!$I$4:$J$19,2,FALSE),IF(VLOOKUP(H6300,'Cross-Page Data'!$D$4:$F$48,3,FALSE)="solar",IF(G6300="PV","solar PV","solar thermal"),IF(VLOOKUP(H6300,'Cross-Page Data'!$D$4:$F$48,3,FALSE)="wind",VLOOKUP(G6300,'Cross-Page Data'!$I$4:$J$19,2,FALSE),IF(VLOOKUP(H6300,'Cross-Page Data'!$D$4:$F$48,3,FALSE)="hydro",VLOOKUP(G6300,'Cross-Page Data'!$I$4:$J$19,2,FALSE),VLOOKUP(H6300,'Cross-Page Data'!$D$4:$F$48,3,FALSE)))))</f>
        <v/>
      </c>
      <c r="M6300" s="120">
        <f>IF(AND($P$2=FALSE,OR(F6300="Commercial NAICS Cogen",F6300="Industrial NAICS Cogen",F6300="NAICS-22 Cogen")),FALSE,IF(AND($P$3=FALSE,OR(F6300="Commercial NAICS Cogen",F6300="Commercial NAICS Non-Cogen",F6300="Industrial NAICS Cogen", F6300="industrial NAICS non-Cogen")),FALSE, TRUE))</f>
        <v/>
      </c>
    </row>
    <row r="6301">
      <c r="A6301" s="129" t="n">
        <v>99999</v>
      </c>
      <c r="B6301" s="130" t="inlineStr">
        <is>
          <t>State-Fuel Level Increment</t>
        </is>
      </c>
      <c r="C6301" s="130" t="inlineStr">
        <is>
          <t>State-Fuel Level Increment</t>
        </is>
      </c>
      <c r="D6301" s="129" t="n">
        <v>99999</v>
      </c>
      <c r="E6301" s="130" t="inlineStr">
        <is>
          <t>AK</t>
        </is>
      </c>
      <c r="F6301" s="130" t="inlineStr">
        <is>
          <t>NAICS-22 Cogen</t>
        </is>
      </c>
      <c r="G6301" s="130" t="inlineStr">
        <is>
          <t>ST</t>
        </is>
      </c>
      <c r="H6301" s="130" t="inlineStr">
        <is>
          <t>DFO</t>
        </is>
      </c>
      <c r="I6301" s="130" t="inlineStr">
        <is>
          <t>DFO</t>
        </is>
      </c>
      <c r="J6301" s="131" t="n">
        <v>0</v>
      </c>
      <c r="K6301" s="129" t="n">
        <v>2020</v>
      </c>
      <c r="L6301" s="120">
        <f>IF(VLOOKUP(H6301,'Cross-Page Data'!$D$4:$F$48,3,FALSE)="natural gas",VLOOKUP(G6301,'Cross-Page Data'!$I$4:$J$19,2,FALSE),IF(VLOOKUP(H6301,'Cross-Page Data'!$D$4:$F$48,3,FALSE)="solar",IF(G6301="PV","solar PV","solar thermal"),IF(VLOOKUP(H6301,'Cross-Page Data'!$D$4:$F$48,3,FALSE)="wind",VLOOKUP(G6301,'Cross-Page Data'!$I$4:$J$19,2,FALSE),IF(VLOOKUP(H6301,'Cross-Page Data'!$D$4:$F$48,3,FALSE)="hydro",VLOOKUP(G6301,'Cross-Page Data'!$I$4:$J$19,2,FALSE),VLOOKUP(H6301,'Cross-Page Data'!$D$4:$F$48,3,FALSE)))))</f>
        <v/>
      </c>
      <c r="M6301" s="120">
        <f>IF(AND($P$2=FALSE,OR(F6301="Commercial NAICS Cogen",F6301="Industrial NAICS Cogen",F6301="NAICS-22 Cogen")),FALSE,IF(AND($P$3=FALSE,OR(F6301="Commercial NAICS Cogen",F6301="Commercial NAICS Non-Cogen",F6301="Industrial NAICS Cogen", F6301="industrial NAICS non-Cogen")),FALSE, TRUE))</f>
        <v/>
      </c>
    </row>
    <row r="6302">
      <c r="A6302" s="129" t="n">
        <v>99999</v>
      </c>
      <c r="B6302" s="130" t="inlineStr">
        <is>
          <t>State-Fuel Level Increment</t>
        </is>
      </c>
      <c r="C6302" s="130" t="inlineStr">
        <is>
          <t>State-Fuel Level Increment</t>
        </is>
      </c>
      <c r="D6302" s="129" t="n">
        <v>99999</v>
      </c>
      <c r="E6302" s="130" t="inlineStr">
        <is>
          <t>AL</t>
        </is>
      </c>
      <c r="F6302" s="130" t="inlineStr">
        <is>
          <t>Industrial NAICS Cogen</t>
        </is>
      </c>
      <c r="G6302" s="130" t="inlineStr">
        <is>
          <t>ST</t>
        </is>
      </c>
      <c r="H6302" s="130" t="inlineStr">
        <is>
          <t>DFO</t>
        </is>
      </c>
      <c r="I6302" s="130" t="inlineStr">
        <is>
          <t>DFO</t>
        </is>
      </c>
      <c r="J6302" s="131" t="n">
        <v>722.838</v>
      </c>
      <c r="K6302" s="129" t="n">
        <v>2020</v>
      </c>
      <c r="L6302" s="120">
        <f>IF(VLOOKUP(H6302,'Cross-Page Data'!$D$4:$F$48,3,FALSE)="natural gas",VLOOKUP(G6302,'Cross-Page Data'!$I$4:$J$19,2,FALSE),IF(VLOOKUP(H6302,'Cross-Page Data'!$D$4:$F$48,3,FALSE)="solar",IF(G6302="PV","solar PV","solar thermal"),IF(VLOOKUP(H6302,'Cross-Page Data'!$D$4:$F$48,3,FALSE)="wind",VLOOKUP(G6302,'Cross-Page Data'!$I$4:$J$19,2,FALSE),IF(VLOOKUP(H6302,'Cross-Page Data'!$D$4:$F$48,3,FALSE)="hydro",VLOOKUP(G6302,'Cross-Page Data'!$I$4:$J$19,2,FALSE),VLOOKUP(H6302,'Cross-Page Data'!$D$4:$F$48,3,FALSE)))))</f>
        <v/>
      </c>
      <c r="M6302" s="120">
        <f>IF(AND($P$2=FALSE,OR(F6302="Commercial NAICS Cogen",F6302="Industrial NAICS Cogen",F6302="NAICS-22 Cogen")),FALSE,IF(AND($P$3=FALSE,OR(F6302="Commercial NAICS Cogen",F6302="Commercial NAICS Non-Cogen",F6302="Industrial NAICS Cogen", F6302="industrial NAICS non-Cogen")),FALSE, TRUE))</f>
        <v/>
      </c>
    </row>
    <row r="6303">
      <c r="A6303" s="129" t="n">
        <v>99999</v>
      </c>
      <c r="B6303" s="130" t="inlineStr">
        <is>
          <t>State-Fuel Level Increment</t>
        </is>
      </c>
      <c r="C6303" s="130" t="inlineStr">
        <is>
          <t>State-Fuel Level Increment</t>
        </is>
      </c>
      <c r="D6303" s="129" t="n">
        <v>99999</v>
      </c>
      <c r="E6303" s="130" t="inlineStr">
        <is>
          <t>AR</t>
        </is>
      </c>
      <c r="F6303" s="130" t="inlineStr">
        <is>
          <t>Industrial NAICS Cogen</t>
        </is>
      </c>
      <c r="G6303" s="130" t="inlineStr">
        <is>
          <t>ST</t>
        </is>
      </c>
      <c r="H6303" s="130" t="inlineStr">
        <is>
          <t>DFO</t>
        </is>
      </c>
      <c r="I6303" s="130" t="inlineStr">
        <is>
          <t>DFO</t>
        </is>
      </c>
      <c r="J6303" s="131" t="n">
        <v>204.43</v>
      </c>
      <c r="K6303" s="129" t="n">
        <v>2020</v>
      </c>
      <c r="L6303" s="120">
        <f>IF(VLOOKUP(H6303,'Cross-Page Data'!$D$4:$F$48,3,FALSE)="natural gas",VLOOKUP(G6303,'Cross-Page Data'!$I$4:$J$19,2,FALSE),IF(VLOOKUP(H6303,'Cross-Page Data'!$D$4:$F$48,3,FALSE)="solar",IF(G6303="PV","solar PV","solar thermal"),IF(VLOOKUP(H6303,'Cross-Page Data'!$D$4:$F$48,3,FALSE)="wind",VLOOKUP(G6303,'Cross-Page Data'!$I$4:$J$19,2,FALSE),IF(VLOOKUP(H6303,'Cross-Page Data'!$D$4:$F$48,3,FALSE)="hydro",VLOOKUP(G6303,'Cross-Page Data'!$I$4:$J$19,2,FALSE),VLOOKUP(H6303,'Cross-Page Data'!$D$4:$F$48,3,FALSE)))))</f>
        <v/>
      </c>
      <c r="M6303" s="120">
        <f>IF(AND($P$2=FALSE,OR(F6303="Commercial NAICS Cogen",F6303="Industrial NAICS Cogen",F6303="NAICS-22 Cogen")),FALSE,IF(AND($P$3=FALSE,OR(F6303="Commercial NAICS Cogen",F6303="Commercial NAICS Non-Cogen",F6303="Industrial NAICS Cogen", F6303="industrial NAICS non-Cogen")),FALSE, TRUE))</f>
        <v/>
      </c>
    </row>
    <row r="6304">
      <c r="A6304" s="129" t="n">
        <v>99999</v>
      </c>
      <c r="B6304" s="130" t="inlineStr">
        <is>
          <t>State-Fuel Level Increment</t>
        </is>
      </c>
      <c r="C6304" s="130" t="inlineStr">
        <is>
          <t>State-Fuel Level Increment</t>
        </is>
      </c>
      <c r="D6304" s="129" t="n">
        <v>99999</v>
      </c>
      <c r="E6304" s="130" t="inlineStr">
        <is>
          <t>CA</t>
        </is>
      </c>
      <c r="F6304" s="130" t="inlineStr">
        <is>
          <t>NAICS-22 Non-Cogen</t>
        </is>
      </c>
      <c r="G6304" s="130" t="inlineStr">
        <is>
          <t>ST</t>
        </is>
      </c>
      <c r="H6304" s="130" t="inlineStr">
        <is>
          <t>DFO</t>
        </is>
      </c>
      <c r="I6304" s="130" t="inlineStr">
        <is>
          <t>DFO</t>
        </is>
      </c>
      <c r="J6304" s="131" t="n">
        <v>0</v>
      </c>
      <c r="K6304" s="129" t="n">
        <v>2020</v>
      </c>
      <c r="L6304" s="120">
        <f>IF(VLOOKUP(H6304,'Cross-Page Data'!$D$4:$F$48,3,FALSE)="natural gas",VLOOKUP(G6304,'Cross-Page Data'!$I$4:$J$19,2,FALSE),IF(VLOOKUP(H6304,'Cross-Page Data'!$D$4:$F$48,3,FALSE)="solar",IF(G6304="PV","solar PV","solar thermal"),IF(VLOOKUP(H6304,'Cross-Page Data'!$D$4:$F$48,3,FALSE)="wind",VLOOKUP(G6304,'Cross-Page Data'!$I$4:$J$19,2,FALSE),IF(VLOOKUP(H6304,'Cross-Page Data'!$D$4:$F$48,3,FALSE)="hydro",VLOOKUP(G6304,'Cross-Page Data'!$I$4:$J$19,2,FALSE),VLOOKUP(H6304,'Cross-Page Data'!$D$4:$F$48,3,FALSE)))))</f>
        <v/>
      </c>
      <c r="M6304" s="120">
        <f>IF(AND($P$2=FALSE,OR(F6304="Commercial NAICS Cogen",F6304="Industrial NAICS Cogen",F6304="NAICS-22 Cogen")),FALSE,IF(AND($P$3=FALSE,OR(F6304="Commercial NAICS Cogen",F6304="Commercial NAICS Non-Cogen",F6304="Industrial NAICS Cogen", F6304="industrial NAICS non-Cogen")),FALSE, TRUE))</f>
        <v/>
      </c>
    </row>
    <row r="6305">
      <c r="A6305" s="129" t="n">
        <v>99999</v>
      </c>
      <c r="B6305" s="130" t="inlineStr">
        <is>
          <t>State-Fuel Level Increment</t>
        </is>
      </c>
      <c r="C6305" s="130" t="inlineStr">
        <is>
          <t>State-Fuel Level Increment</t>
        </is>
      </c>
      <c r="D6305" s="129" t="n">
        <v>99999</v>
      </c>
      <c r="E6305" s="130" t="inlineStr">
        <is>
          <t>CA</t>
        </is>
      </c>
      <c r="F6305" s="130" t="inlineStr">
        <is>
          <t>NAICS-22 Cogen</t>
        </is>
      </c>
      <c r="G6305" s="130" t="inlineStr">
        <is>
          <t>ST</t>
        </is>
      </c>
      <c r="H6305" s="130" t="inlineStr">
        <is>
          <t>DFO</t>
        </is>
      </c>
      <c r="I6305" s="130" t="inlineStr">
        <is>
          <t>DFO</t>
        </is>
      </c>
      <c r="J6305" s="131" t="n">
        <v>0</v>
      </c>
      <c r="K6305" s="129" t="n">
        <v>2020</v>
      </c>
      <c r="L6305" s="120">
        <f>IF(VLOOKUP(H6305,'Cross-Page Data'!$D$4:$F$48,3,FALSE)="natural gas",VLOOKUP(G6305,'Cross-Page Data'!$I$4:$J$19,2,FALSE),IF(VLOOKUP(H6305,'Cross-Page Data'!$D$4:$F$48,3,FALSE)="solar",IF(G6305="PV","solar PV","solar thermal"),IF(VLOOKUP(H6305,'Cross-Page Data'!$D$4:$F$48,3,FALSE)="wind",VLOOKUP(G6305,'Cross-Page Data'!$I$4:$J$19,2,FALSE),IF(VLOOKUP(H6305,'Cross-Page Data'!$D$4:$F$48,3,FALSE)="hydro",VLOOKUP(G6305,'Cross-Page Data'!$I$4:$J$19,2,FALSE),VLOOKUP(H6305,'Cross-Page Data'!$D$4:$F$48,3,FALSE)))))</f>
        <v/>
      </c>
      <c r="M6305" s="120">
        <f>IF(AND($P$2=FALSE,OR(F6305="Commercial NAICS Cogen",F6305="Industrial NAICS Cogen",F6305="NAICS-22 Cogen")),FALSE,IF(AND($P$3=FALSE,OR(F6305="Commercial NAICS Cogen",F6305="Commercial NAICS Non-Cogen",F6305="Industrial NAICS Cogen", F6305="industrial NAICS non-Cogen")),FALSE, TRUE))</f>
        <v/>
      </c>
    </row>
    <row r="6306">
      <c r="A6306" s="129" t="n">
        <v>99999</v>
      </c>
      <c r="B6306" s="130" t="inlineStr">
        <is>
          <t>State-Fuel Level Increment</t>
        </is>
      </c>
      <c r="C6306" s="130" t="inlineStr">
        <is>
          <t>State-Fuel Level Increment</t>
        </is>
      </c>
      <c r="D6306" s="129" t="n">
        <v>99999</v>
      </c>
      <c r="E6306" s="130" t="inlineStr">
        <is>
          <t>CA</t>
        </is>
      </c>
      <c r="F6306" s="130" t="inlineStr">
        <is>
          <t>Industrial NAICS Non-Cogen</t>
        </is>
      </c>
      <c r="G6306" s="130" t="inlineStr">
        <is>
          <t>ST</t>
        </is>
      </c>
      <c r="H6306" s="130" t="inlineStr">
        <is>
          <t>DFO</t>
        </is>
      </c>
      <c r="I6306" s="130" t="inlineStr">
        <is>
          <t>DFO</t>
        </is>
      </c>
      <c r="J6306" s="131" t="n">
        <v>0</v>
      </c>
      <c r="K6306" s="129" t="n">
        <v>2020</v>
      </c>
      <c r="L6306" s="120">
        <f>IF(VLOOKUP(H6306,'Cross-Page Data'!$D$4:$F$48,3,FALSE)="natural gas",VLOOKUP(G6306,'Cross-Page Data'!$I$4:$J$19,2,FALSE),IF(VLOOKUP(H6306,'Cross-Page Data'!$D$4:$F$48,3,FALSE)="solar",IF(G6306="PV","solar PV","solar thermal"),IF(VLOOKUP(H6306,'Cross-Page Data'!$D$4:$F$48,3,FALSE)="wind",VLOOKUP(G6306,'Cross-Page Data'!$I$4:$J$19,2,FALSE),IF(VLOOKUP(H6306,'Cross-Page Data'!$D$4:$F$48,3,FALSE)="hydro",VLOOKUP(G6306,'Cross-Page Data'!$I$4:$J$19,2,FALSE),VLOOKUP(H6306,'Cross-Page Data'!$D$4:$F$48,3,FALSE)))))</f>
        <v/>
      </c>
      <c r="M6306" s="120">
        <f>IF(AND($P$2=FALSE,OR(F6306="Commercial NAICS Cogen",F6306="Industrial NAICS Cogen",F6306="NAICS-22 Cogen")),FALSE,IF(AND($P$3=FALSE,OR(F6306="Commercial NAICS Cogen",F6306="Commercial NAICS Non-Cogen",F6306="Industrial NAICS Cogen", F6306="industrial NAICS non-Cogen")),FALSE, TRUE))</f>
        <v/>
      </c>
    </row>
    <row r="6307">
      <c r="A6307" s="129" t="n">
        <v>99999</v>
      </c>
      <c r="B6307" s="130" t="inlineStr">
        <is>
          <t>State-Fuel Level Increment</t>
        </is>
      </c>
      <c r="C6307" s="130" t="inlineStr">
        <is>
          <t>State-Fuel Level Increment</t>
        </is>
      </c>
      <c r="D6307" s="129" t="n">
        <v>99999</v>
      </c>
      <c r="E6307" s="130" t="inlineStr">
        <is>
          <t>CA</t>
        </is>
      </c>
      <c r="F6307" s="130" t="inlineStr">
        <is>
          <t>Industrial NAICS Cogen</t>
        </is>
      </c>
      <c r="G6307" s="130" t="inlineStr">
        <is>
          <t>ST</t>
        </is>
      </c>
      <c r="H6307" s="130" t="inlineStr">
        <is>
          <t>DFO</t>
        </is>
      </c>
      <c r="I6307" s="130" t="inlineStr">
        <is>
          <t>DFO</t>
        </is>
      </c>
      <c r="J6307" s="131" t="n">
        <v>0</v>
      </c>
      <c r="K6307" s="129" t="n">
        <v>2020</v>
      </c>
      <c r="L6307" s="120">
        <f>IF(VLOOKUP(H6307,'Cross-Page Data'!$D$4:$F$48,3,FALSE)="natural gas",VLOOKUP(G6307,'Cross-Page Data'!$I$4:$J$19,2,FALSE),IF(VLOOKUP(H6307,'Cross-Page Data'!$D$4:$F$48,3,FALSE)="solar",IF(G6307="PV","solar PV","solar thermal"),IF(VLOOKUP(H6307,'Cross-Page Data'!$D$4:$F$48,3,FALSE)="wind",VLOOKUP(G6307,'Cross-Page Data'!$I$4:$J$19,2,FALSE),IF(VLOOKUP(H6307,'Cross-Page Data'!$D$4:$F$48,3,FALSE)="hydro",VLOOKUP(G6307,'Cross-Page Data'!$I$4:$J$19,2,FALSE),VLOOKUP(H6307,'Cross-Page Data'!$D$4:$F$48,3,FALSE)))))</f>
        <v/>
      </c>
      <c r="M6307" s="120">
        <f>IF(AND($P$2=FALSE,OR(F6307="Commercial NAICS Cogen",F6307="Industrial NAICS Cogen",F6307="NAICS-22 Cogen")),FALSE,IF(AND($P$3=FALSE,OR(F6307="Commercial NAICS Cogen",F6307="Commercial NAICS Non-Cogen",F6307="Industrial NAICS Cogen", F6307="industrial NAICS non-Cogen")),FALSE, TRUE))</f>
        <v/>
      </c>
    </row>
    <row r="6308">
      <c r="A6308" s="129" t="n">
        <v>99999</v>
      </c>
      <c r="B6308" s="130" t="inlineStr">
        <is>
          <t>State-Fuel Level Increment</t>
        </is>
      </c>
      <c r="C6308" s="130" t="inlineStr">
        <is>
          <t>State-Fuel Level Increment</t>
        </is>
      </c>
      <c r="D6308" s="129" t="n">
        <v>99999</v>
      </c>
      <c r="E6308" s="130" t="inlineStr">
        <is>
          <t>CO</t>
        </is>
      </c>
      <c r="F6308" s="130" t="inlineStr">
        <is>
          <t>Electric Utility</t>
        </is>
      </c>
      <c r="G6308" s="130" t="inlineStr">
        <is>
          <t>ST</t>
        </is>
      </c>
      <c r="H6308" s="130" t="inlineStr">
        <is>
          <t>DFO</t>
        </is>
      </c>
      <c r="I6308" s="130" t="inlineStr">
        <is>
          <t>DFO</t>
        </is>
      </c>
      <c r="J6308" s="131" t="n">
        <v>0</v>
      </c>
      <c r="K6308" s="129" t="n">
        <v>2020</v>
      </c>
      <c r="L6308" s="120">
        <f>IF(VLOOKUP(H6308,'Cross-Page Data'!$D$4:$F$48,3,FALSE)="natural gas",VLOOKUP(G6308,'Cross-Page Data'!$I$4:$J$19,2,FALSE),IF(VLOOKUP(H6308,'Cross-Page Data'!$D$4:$F$48,3,FALSE)="solar",IF(G6308="PV","solar PV","solar thermal"),IF(VLOOKUP(H6308,'Cross-Page Data'!$D$4:$F$48,3,FALSE)="wind",VLOOKUP(G6308,'Cross-Page Data'!$I$4:$J$19,2,FALSE),IF(VLOOKUP(H6308,'Cross-Page Data'!$D$4:$F$48,3,FALSE)="hydro",VLOOKUP(G6308,'Cross-Page Data'!$I$4:$J$19,2,FALSE),VLOOKUP(H6308,'Cross-Page Data'!$D$4:$F$48,3,FALSE)))))</f>
        <v/>
      </c>
      <c r="M6308" s="120">
        <f>IF(AND($P$2=FALSE,OR(F6308="Commercial NAICS Cogen",F6308="Industrial NAICS Cogen",F6308="NAICS-22 Cogen")),FALSE,IF(AND($P$3=FALSE,OR(F6308="Commercial NAICS Cogen",F6308="Commercial NAICS Non-Cogen",F6308="Industrial NAICS Cogen", F6308="industrial NAICS non-Cogen")),FALSE, TRUE))</f>
        <v/>
      </c>
    </row>
    <row r="6309">
      <c r="A6309" s="129" t="n">
        <v>99999</v>
      </c>
      <c r="B6309" s="130" t="inlineStr">
        <is>
          <t>State-Fuel Level Increment</t>
        </is>
      </c>
      <c r="C6309" s="130" t="inlineStr">
        <is>
          <t>State-Fuel Level Increment</t>
        </is>
      </c>
      <c r="D6309" s="129" t="n">
        <v>99999</v>
      </c>
      <c r="E6309" s="130" t="inlineStr">
        <is>
          <t>CT</t>
        </is>
      </c>
      <c r="F6309" s="130" t="inlineStr">
        <is>
          <t>NAICS-22 Non-Cogen</t>
        </is>
      </c>
      <c r="G6309" s="130" t="inlineStr">
        <is>
          <t>ST</t>
        </is>
      </c>
      <c r="H6309" s="130" t="inlineStr">
        <is>
          <t>DFO</t>
        </is>
      </c>
      <c r="I6309" s="130" t="inlineStr">
        <is>
          <t>DFO</t>
        </is>
      </c>
      <c r="J6309" s="131" t="n">
        <v>115.112</v>
      </c>
      <c r="K6309" s="129" t="n">
        <v>2020</v>
      </c>
      <c r="L6309" s="120">
        <f>IF(VLOOKUP(H6309,'Cross-Page Data'!$D$4:$F$48,3,FALSE)="natural gas",VLOOKUP(G6309,'Cross-Page Data'!$I$4:$J$19,2,FALSE),IF(VLOOKUP(H6309,'Cross-Page Data'!$D$4:$F$48,3,FALSE)="solar",IF(G6309="PV","solar PV","solar thermal"),IF(VLOOKUP(H6309,'Cross-Page Data'!$D$4:$F$48,3,FALSE)="wind",VLOOKUP(G6309,'Cross-Page Data'!$I$4:$J$19,2,FALSE),IF(VLOOKUP(H6309,'Cross-Page Data'!$D$4:$F$48,3,FALSE)="hydro",VLOOKUP(G6309,'Cross-Page Data'!$I$4:$J$19,2,FALSE),VLOOKUP(H6309,'Cross-Page Data'!$D$4:$F$48,3,FALSE)))))</f>
        <v/>
      </c>
      <c r="M6309" s="120">
        <f>IF(AND($P$2=FALSE,OR(F6309="Commercial NAICS Cogen",F6309="Industrial NAICS Cogen",F6309="NAICS-22 Cogen")),FALSE,IF(AND($P$3=FALSE,OR(F6309="Commercial NAICS Cogen",F6309="Commercial NAICS Non-Cogen",F6309="Industrial NAICS Cogen", F6309="industrial NAICS non-Cogen")),FALSE, TRUE))</f>
        <v/>
      </c>
    </row>
    <row r="6310">
      <c r="A6310" s="129" t="n">
        <v>99999</v>
      </c>
      <c r="B6310" s="130" t="inlineStr">
        <is>
          <t>State-Fuel Level Increment</t>
        </is>
      </c>
      <c r="C6310" s="130" t="inlineStr">
        <is>
          <t>State-Fuel Level Increment</t>
        </is>
      </c>
      <c r="D6310" s="129" t="n">
        <v>99999</v>
      </c>
      <c r="E6310" s="130" t="inlineStr">
        <is>
          <t>DE</t>
        </is>
      </c>
      <c r="F6310" s="130" t="inlineStr">
        <is>
          <t>NAICS-22 Non-Cogen</t>
        </is>
      </c>
      <c r="G6310" s="130" t="inlineStr">
        <is>
          <t>ST</t>
        </is>
      </c>
      <c r="H6310" s="130" t="inlineStr">
        <is>
          <t>DFO</t>
        </is>
      </c>
      <c r="I6310" s="130" t="inlineStr">
        <is>
          <t>DFO</t>
        </is>
      </c>
      <c r="J6310" s="131" t="n">
        <v>40.05</v>
      </c>
      <c r="K6310" s="129" t="n">
        <v>2020</v>
      </c>
      <c r="L6310" s="120">
        <f>IF(VLOOKUP(H6310,'Cross-Page Data'!$D$4:$F$48,3,FALSE)="natural gas",VLOOKUP(G6310,'Cross-Page Data'!$I$4:$J$19,2,FALSE),IF(VLOOKUP(H6310,'Cross-Page Data'!$D$4:$F$48,3,FALSE)="solar",IF(G6310="PV","solar PV","solar thermal"),IF(VLOOKUP(H6310,'Cross-Page Data'!$D$4:$F$48,3,FALSE)="wind",VLOOKUP(G6310,'Cross-Page Data'!$I$4:$J$19,2,FALSE),IF(VLOOKUP(H6310,'Cross-Page Data'!$D$4:$F$48,3,FALSE)="hydro",VLOOKUP(G6310,'Cross-Page Data'!$I$4:$J$19,2,FALSE),VLOOKUP(H6310,'Cross-Page Data'!$D$4:$F$48,3,FALSE)))))</f>
        <v/>
      </c>
      <c r="M6310" s="120">
        <f>IF(AND($P$2=FALSE,OR(F6310="Commercial NAICS Cogen",F6310="Industrial NAICS Cogen",F6310="NAICS-22 Cogen")),FALSE,IF(AND($P$3=FALSE,OR(F6310="Commercial NAICS Cogen",F6310="Commercial NAICS Non-Cogen",F6310="Industrial NAICS Cogen", F6310="industrial NAICS non-Cogen")),FALSE, TRUE))</f>
        <v/>
      </c>
    </row>
    <row r="6311">
      <c r="A6311" s="129" t="n">
        <v>99999</v>
      </c>
      <c r="B6311" s="130" t="inlineStr">
        <is>
          <t>State-Fuel Level Increment</t>
        </is>
      </c>
      <c r="C6311" s="130" t="inlineStr">
        <is>
          <t>State-Fuel Level Increment</t>
        </is>
      </c>
      <c r="D6311" s="129" t="n">
        <v>99999</v>
      </c>
      <c r="E6311" s="130" t="inlineStr">
        <is>
          <t>FL</t>
        </is>
      </c>
      <c r="F6311" s="130" t="inlineStr">
        <is>
          <t>Industrial NAICS Cogen</t>
        </is>
      </c>
      <c r="G6311" s="130" t="inlineStr">
        <is>
          <t>ST</t>
        </is>
      </c>
      <c r="H6311" s="130" t="inlineStr">
        <is>
          <t>DFO</t>
        </is>
      </c>
      <c r="I6311" s="130" t="inlineStr">
        <is>
          <t>DFO</t>
        </is>
      </c>
      <c r="J6311" s="131" t="n">
        <v>132.792</v>
      </c>
      <c r="K6311" s="129" t="n">
        <v>2020</v>
      </c>
      <c r="L6311" s="120">
        <f>IF(VLOOKUP(H6311,'Cross-Page Data'!$D$4:$F$48,3,FALSE)="natural gas",VLOOKUP(G6311,'Cross-Page Data'!$I$4:$J$19,2,FALSE),IF(VLOOKUP(H6311,'Cross-Page Data'!$D$4:$F$48,3,FALSE)="solar",IF(G6311="PV","solar PV","solar thermal"),IF(VLOOKUP(H6311,'Cross-Page Data'!$D$4:$F$48,3,FALSE)="wind",VLOOKUP(G6311,'Cross-Page Data'!$I$4:$J$19,2,FALSE),IF(VLOOKUP(H6311,'Cross-Page Data'!$D$4:$F$48,3,FALSE)="hydro",VLOOKUP(G6311,'Cross-Page Data'!$I$4:$J$19,2,FALSE),VLOOKUP(H6311,'Cross-Page Data'!$D$4:$F$48,3,FALSE)))))</f>
        <v/>
      </c>
      <c r="M6311" s="120">
        <f>IF(AND($P$2=FALSE,OR(F6311="Commercial NAICS Cogen",F6311="Industrial NAICS Cogen",F6311="NAICS-22 Cogen")),FALSE,IF(AND($P$3=FALSE,OR(F6311="Commercial NAICS Cogen",F6311="Commercial NAICS Non-Cogen",F6311="Industrial NAICS Cogen", F6311="industrial NAICS non-Cogen")),FALSE, TRUE))</f>
        <v/>
      </c>
    </row>
    <row r="6312">
      <c r="A6312" s="129" t="n">
        <v>99999</v>
      </c>
      <c r="B6312" s="130" t="inlineStr">
        <is>
          <t>State-Fuel Level Increment</t>
        </is>
      </c>
      <c r="C6312" s="130" t="inlineStr">
        <is>
          <t>State-Fuel Level Increment</t>
        </is>
      </c>
      <c r="D6312" s="129" t="n">
        <v>99999</v>
      </c>
      <c r="E6312" s="130" t="inlineStr">
        <is>
          <t>GA</t>
        </is>
      </c>
      <c r="F6312" s="130" t="inlineStr">
        <is>
          <t>Electric Utility</t>
        </is>
      </c>
      <c r="G6312" s="130" t="inlineStr">
        <is>
          <t>ST</t>
        </is>
      </c>
      <c r="H6312" s="130" t="inlineStr">
        <is>
          <t>DFO</t>
        </is>
      </c>
      <c r="I6312" s="130" t="inlineStr">
        <is>
          <t>DFO</t>
        </is>
      </c>
      <c r="J6312" s="131" t="n">
        <v>0</v>
      </c>
      <c r="K6312" s="129" t="n">
        <v>2020</v>
      </c>
      <c r="L6312" s="120">
        <f>IF(VLOOKUP(H6312,'Cross-Page Data'!$D$4:$F$48,3,FALSE)="natural gas",VLOOKUP(G6312,'Cross-Page Data'!$I$4:$J$19,2,FALSE),IF(VLOOKUP(H6312,'Cross-Page Data'!$D$4:$F$48,3,FALSE)="solar",IF(G6312="PV","solar PV","solar thermal"),IF(VLOOKUP(H6312,'Cross-Page Data'!$D$4:$F$48,3,FALSE)="wind",VLOOKUP(G6312,'Cross-Page Data'!$I$4:$J$19,2,FALSE),IF(VLOOKUP(H6312,'Cross-Page Data'!$D$4:$F$48,3,FALSE)="hydro",VLOOKUP(G6312,'Cross-Page Data'!$I$4:$J$19,2,FALSE),VLOOKUP(H6312,'Cross-Page Data'!$D$4:$F$48,3,FALSE)))))</f>
        <v/>
      </c>
      <c r="M6312" s="120">
        <f>IF(AND($P$2=FALSE,OR(F6312="Commercial NAICS Cogen",F6312="Industrial NAICS Cogen",F6312="NAICS-22 Cogen")),FALSE,IF(AND($P$3=FALSE,OR(F6312="Commercial NAICS Cogen",F6312="Commercial NAICS Non-Cogen",F6312="Industrial NAICS Cogen", F6312="industrial NAICS non-Cogen")),FALSE, TRUE))</f>
        <v/>
      </c>
    </row>
    <row r="6313">
      <c r="A6313" s="129" t="n">
        <v>99999</v>
      </c>
      <c r="B6313" s="130" t="inlineStr">
        <is>
          <t>State-Fuel Level Increment</t>
        </is>
      </c>
      <c r="C6313" s="130" t="inlineStr">
        <is>
          <t>State-Fuel Level Increment</t>
        </is>
      </c>
      <c r="D6313" s="129" t="n">
        <v>99999</v>
      </c>
      <c r="E6313" s="130" t="inlineStr">
        <is>
          <t>GA</t>
        </is>
      </c>
      <c r="F6313" s="130" t="inlineStr">
        <is>
          <t>Industrial NAICS Cogen</t>
        </is>
      </c>
      <c r="G6313" s="130" t="inlineStr">
        <is>
          <t>ST</t>
        </is>
      </c>
      <c r="H6313" s="130" t="inlineStr">
        <is>
          <t>DFO</t>
        </is>
      </c>
      <c r="I6313" s="130" t="inlineStr">
        <is>
          <t>DFO</t>
        </is>
      </c>
      <c r="J6313" s="131" t="n">
        <v>7520.465</v>
      </c>
      <c r="K6313" s="129" t="n">
        <v>2020</v>
      </c>
      <c r="L6313" s="120">
        <f>IF(VLOOKUP(H6313,'Cross-Page Data'!$D$4:$F$48,3,FALSE)="natural gas",VLOOKUP(G6313,'Cross-Page Data'!$I$4:$J$19,2,FALSE),IF(VLOOKUP(H6313,'Cross-Page Data'!$D$4:$F$48,3,FALSE)="solar",IF(G6313="PV","solar PV","solar thermal"),IF(VLOOKUP(H6313,'Cross-Page Data'!$D$4:$F$48,3,FALSE)="wind",VLOOKUP(G6313,'Cross-Page Data'!$I$4:$J$19,2,FALSE),IF(VLOOKUP(H6313,'Cross-Page Data'!$D$4:$F$48,3,FALSE)="hydro",VLOOKUP(G6313,'Cross-Page Data'!$I$4:$J$19,2,FALSE),VLOOKUP(H6313,'Cross-Page Data'!$D$4:$F$48,3,FALSE)))))</f>
        <v/>
      </c>
      <c r="M6313" s="120">
        <f>IF(AND($P$2=FALSE,OR(F6313="Commercial NAICS Cogen",F6313="Industrial NAICS Cogen",F6313="NAICS-22 Cogen")),FALSE,IF(AND($P$3=FALSE,OR(F6313="Commercial NAICS Cogen",F6313="Commercial NAICS Non-Cogen",F6313="Industrial NAICS Cogen", F6313="industrial NAICS non-Cogen")),FALSE, TRUE))</f>
        <v/>
      </c>
    </row>
    <row r="6314">
      <c r="A6314" s="129" t="n">
        <v>99999</v>
      </c>
      <c r="B6314" s="130" t="inlineStr">
        <is>
          <t>State-Fuel Level Increment</t>
        </is>
      </c>
      <c r="C6314" s="130" t="inlineStr">
        <is>
          <t>State-Fuel Level Increment</t>
        </is>
      </c>
      <c r="D6314" s="129" t="n">
        <v>99999</v>
      </c>
      <c r="E6314" s="130" t="inlineStr">
        <is>
          <t>HI</t>
        </is>
      </c>
      <c r="F6314" s="130" t="inlineStr">
        <is>
          <t>Electric Utility</t>
        </is>
      </c>
      <c r="G6314" s="130" t="inlineStr">
        <is>
          <t>ST</t>
        </is>
      </c>
      <c r="H6314" s="130" t="inlineStr">
        <is>
          <t>DFO</t>
        </is>
      </c>
      <c r="I6314" s="130" t="inlineStr">
        <is>
          <t>DFO</t>
        </is>
      </c>
      <c r="J6314" s="131" t="n">
        <v>0</v>
      </c>
      <c r="K6314" s="129" t="n">
        <v>2020</v>
      </c>
      <c r="L6314" s="120">
        <f>IF(VLOOKUP(H6314,'Cross-Page Data'!$D$4:$F$48,3,FALSE)="natural gas",VLOOKUP(G6314,'Cross-Page Data'!$I$4:$J$19,2,FALSE),IF(VLOOKUP(H6314,'Cross-Page Data'!$D$4:$F$48,3,FALSE)="solar",IF(G6314="PV","solar PV","solar thermal"),IF(VLOOKUP(H6314,'Cross-Page Data'!$D$4:$F$48,3,FALSE)="wind",VLOOKUP(G6314,'Cross-Page Data'!$I$4:$J$19,2,FALSE),IF(VLOOKUP(H6314,'Cross-Page Data'!$D$4:$F$48,3,FALSE)="hydro",VLOOKUP(G6314,'Cross-Page Data'!$I$4:$J$19,2,FALSE),VLOOKUP(H6314,'Cross-Page Data'!$D$4:$F$48,3,FALSE)))))</f>
        <v/>
      </c>
      <c r="M6314" s="120">
        <f>IF(AND($P$2=FALSE,OR(F6314="Commercial NAICS Cogen",F6314="Industrial NAICS Cogen",F6314="NAICS-22 Cogen")),FALSE,IF(AND($P$3=FALSE,OR(F6314="Commercial NAICS Cogen",F6314="Commercial NAICS Non-Cogen",F6314="Industrial NAICS Cogen", F6314="industrial NAICS non-Cogen")),FALSE, TRUE))</f>
        <v/>
      </c>
    </row>
    <row r="6315">
      <c r="A6315" s="129" t="n">
        <v>99999</v>
      </c>
      <c r="B6315" s="130" t="inlineStr">
        <is>
          <t>State-Fuel Level Increment</t>
        </is>
      </c>
      <c r="C6315" s="130" t="inlineStr">
        <is>
          <t>State-Fuel Level Increment</t>
        </is>
      </c>
      <c r="D6315" s="129" t="n">
        <v>99999</v>
      </c>
      <c r="E6315" s="130" t="inlineStr">
        <is>
          <t>IA</t>
        </is>
      </c>
      <c r="F6315" s="130" t="inlineStr">
        <is>
          <t>Electric Utility</t>
        </is>
      </c>
      <c r="G6315" s="130" t="inlineStr">
        <is>
          <t>ST</t>
        </is>
      </c>
      <c r="H6315" s="130" t="inlineStr">
        <is>
          <t>DFO</t>
        </is>
      </c>
      <c r="I6315" s="130" t="inlineStr">
        <is>
          <t>DFO</t>
        </is>
      </c>
      <c r="J6315" s="131" t="n">
        <v>0</v>
      </c>
      <c r="K6315" s="129" t="n">
        <v>2020</v>
      </c>
      <c r="L6315" s="120">
        <f>IF(VLOOKUP(H6315,'Cross-Page Data'!$D$4:$F$48,3,FALSE)="natural gas",VLOOKUP(G6315,'Cross-Page Data'!$I$4:$J$19,2,FALSE),IF(VLOOKUP(H6315,'Cross-Page Data'!$D$4:$F$48,3,FALSE)="solar",IF(G6315="PV","solar PV","solar thermal"),IF(VLOOKUP(H6315,'Cross-Page Data'!$D$4:$F$48,3,FALSE)="wind",VLOOKUP(G6315,'Cross-Page Data'!$I$4:$J$19,2,FALSE),IF(VLOOKUP(H6315,'Cross-Page Data'!$D$4:$F$48,3,FALSE)="hydro",VLOOKUP(G6315,'Cross-Page Data'!$I$4:$J$19,2,FALSE),VLOOKUP(H6315,'Cross-Page Data'!$D$4:$F$48,3,FALSE)))))</f>
        <v/>
      </c>
      <c r="M6315" s="120">
        <f>IF(AND($P$2=FALSE,OR(F6315="Commercial NAICS Cogen",F6315="Industrial NAICS Cogen",F6315="NAICS-22 Cogen")),FALSE,IF(AND($P$3=FALSE,OR(F6315="Commercial NAICS Cogen",F6315="Commercial NAICS Non-Cogen",F6315="Industrial NAICS Cogen", F6315="industrial NAICS non-Cogen")),FALSE, TRUE))</f>
        <v/>
      </c>
    </row>
    <row r="6316">
      <c r="A6316" s="129" t="n">
        <v>99999</v>
      </c>
      <c r="B6316" s="130" t="inlineStr">
        <is>
          <t>State-Fuel Level Increment</t>
        </is>
      </c>
      <c r="C6316" s="130" t="inlineStr">
        <is>
          <t>State-Fuel Level Increment</t>
        </is>
      </c>
      <c r="D6316" s="129" t="n">
        <v>99999</v>
      </c>
      <c r="E6316" s="130" t="inlineStr">
        <is>
          <t>ID</t>
        </is>
      </c>
      <c r="F6316" s="130" t="inlineStr">
        <is>
          <t>Industrial NAICS Cogen</t>
        </is>
      </c>
      <c r="G6316" s="130" t="inlineStr">
        <is>
          <t>ST</t>
        </is>
      </c>
      <c r="H6316" s="130" t="inlineStr">
        <is>
          <t>DFO</t>
        </is>
      </c>
      <c r="I6316" s="130" t="inlineStr">
        <is>
          <t>DFO</t>
        </is>
      </c>
      <c r="J6316" s="131" t="n">
        <v>0</v>
      </c>
      <c r="K6316" s="129" t="n">
        <v>2020</v>
      </c>
      <c r="L6316" s="120">
        <f>IF(VLOOKUP(H6316,'Cross-Page Data'!$D$4:$F$48,3,FALSE)="natural gas",VLOOKUP(G6316,'Cross-Page Data'!$I$4:$J$19,2,FALSE),IF(VLOOKUP(H6316,'Cross-Page Data'!$D$4:$F$48,3,FALSE)="solar",IF(G6316="PV","solar PV","solar thermal"),IF(VLOOKUP(H6316,'Cross-Page Data'!$D$4:$F$48,3,FALSE)="wind",VLOOKUP(G6316,'Cross-Page Data'!$I$4:$J$19,2,FALSE),IF(VLOOKUP(H6316,'Cross-Page Data'!$D$4:$F$48,3,FALSE)="hydro",VLOOKUP(G6316,'Cross-Page Data'!$I$4:$J$19,2,FALSE),VLOOKUP(H6316,'Cross-Page Data'!$D$4:$F$48,3,FALSE)))))</f>
        <v/>
      </c>
      <c r="M6316" s="120">
        <f>IF(AND($P$2=FALSE,OR(F6316="Commercial NAICS Cogen",F6316="Industrial NAICS Cogen",F6316="NAICS-22 Cogen")),FALSE,IF(AND($P$3=FALSE,OR(F6316="Commercial NAICS Cogen",F6316="Commercial NAICS Non-Cogen",F6316="Industrial NAICS Cogen", F6316="industrial NAICS non-Cogen")),FALSE, TRUE))</f>
        <v/>
      </c>
    </row>
    <row r="6317">
      <c r="A6317" s="129" t="n">
        <v>99999</v>
      </c>
      <c r="B6317" s="130" t="inlineStr">
        <is>
          <t>State-Fuel Level Increment</t>
        </is>
      </c>
      <c r="C6317" s="130" t="inlineStr">
        <is>
          <t>State-Fuel Level Increment</t>
        </is>
      </c>
      <c r="D6317" s="129" t="n">
        <v>99999</v>
      </c>
      <c r="E6317" s="130" t="inlineStr">
        <is>
          <t>IL</t>
        </is>
      </c>
      <c r="F6317" s="130" t="inlineStr">
        <is>
          <t>Electric Utility</t>
        </is>
      </c>
      <c r="G6317" s="130" t="inlineStr">
        <is>
          <t>ST</t>
        </is>
      </c>
      <c r="H6317" s="130" t="inlineStr">
        <is>
          <t>DFO</t>
        </is>
      </c>
      <c r="I6317" s="130" t="inlineStr">
        <is>
          <t>DFO</t>
        </is>
      </c>
      <c r="J6317" s="131" t="n">
        <v>0</v>
      </c>
      <c r="K6317" s="129" t="n">
        <v>2020</v>
      </c>
      <c r="L6317" s="120">
        <f>IF(VLOOKUP(H6317,'Cross-Page Data'!$D$4:$F$48,3,FALSE)="natural gas",VLOOKUP(G6317,'Cross-Page Data'!$I$4:$J$19,2,FALSE),IF(VLOOKUP(H6317,'Cross-Page Data'!$D$4:$F$48,3,FALSE)="solar",IF(G6317="PV","solar PV","solar thermal"),IF(VLOOKUP(H6317,'Cross-Page Data'!$D$4:$F$48,3,FALSE)="wind",VLOOKUP(G6317,'Cross-Page Data'!$I$4:$J$19,2,FALSE),IF(VLOOKUP(H6317,'Cross-Page Data'!$D$4:$F$48,3,FALSE)="hydro",VLOOKUP(G6317,'Cross-Page Data'!$I$4:$J$19,2,FALSE),VLOOKUP(H6317,'Cross-Page Data'!$D$4:$F$48,3,FALSE)))))</f>
        <v/>
      </c>
      <c r="M6317" s="120">
        <f>IF(AND($P$2=FALSE,OR(F6317="Commercial NAICS Cogen",F6317="Industrial NAICS Cogen",F6317="NAICS-22 Cogen")),FALSE,IF(AND($P$3=FALSE,OR(F6317="Commercial NAICS Cogen",F6317="Commercial NAICS Non-Cogen",F6317="Industrial NAICS Cogen", F6317="industrial NAICS non-Cogen")),FALSE, TRUE))</f>
        <v/>
      </c>
    </row>
    <row r="6318">
      <c r="A6318" s="129" t="n">
        <v>99999</v>
      </c>
      <c r="B6318" s="130" t="inlineStr">
        <is>
          <t>State-Fuel Level Increment</t>
        </is>
      </c>
      <c r="C6318" s="130" t="inlineStr">
        <is>
          <t>State-Fuel Level Increment</t>
        </is>
      </c>
      <c r="D6318" s="129" t="n">
        <v>99999</v>
      </c>
      <c r="E6318" s="130" t="inlineStr">
        <is>
          <t>IN</t>
        </is>
      </c>
      <c r="F6318" s="130" t="inlineStr">
        <is>
          <t>Electric Utility</t>
        </is>
      </c>
      <c r="G6318" s="130" t="inlineStr">
        <is>
          <t>ST</t>
        </is>
      </c>
      <c r="H6318" s="130" t="inlineStr">
        <is>
          <t>DFO</t>
        </is>
      </c>
      <c r="I6318" s="130" t="inlineStr">
        <is>
          <t>DFO</t>
        </is>
      </c>
      <c r="J6318" s="131" t="n">
        <v>531.093</v>
      </c>
      <c r="K6318" s="129" t="n">
        <v>2020</v>
      </c>
      <c r="L6318" s="120">
        <f>IF(VLOOKUP(H6318,'Cross-Page Data'!$D$4:$F$48,3,FALSE)="natural gas",VLOOKUP(G6318,'Cross-Page Data'!$I$4:$J$19,2,FALSE),IF(VLOOKUP(H6318,'Cross-Page Data'!$D$4:$F$48,3,FALSE)="solar",IF(G6318="PV","solar PV","solar thermal"),IF(VLOOKUP(H6318,'Cross-Page Data'!$D$4:$F$48,3,FALSE)="wind",VLOOKUP(G6318,'Cross-Page Data'!$I$4:$J$19,2,FALSE),IF(VLOOKUP(H6318,'Cross-Page Data'!$D$4:$F$48,3,FALSE)="hydro",VLOOKUP(G6318,'Cross-Page Data'!$I$4:$J$19,2,FALSE),VLOOKUP(H6318,'Cross-Page Data'!$D$4:$F$48,3,FALSE)))))</f>
        <v/>
      </c>
      <c r="M6318" s="120">
        <f>IF(AND($P$2=FALSE,OR(F6318="Commercial NAICS Cogen",F6318="Industrial NAICS Cogen",F6318="NAICS-22 Cogen")),FALSE,IF(AND($P$3=FALSE,OR(F6318="Commercial NAICS Cogen",F6318="Commercial NAICS Non-Cogen",F6318="Industrial NAICS Cogen", F6318="industrial NAICS non-Cogen")),FALSE, TRUE))</f>
        <v/>
      </c>
    </row>
    <row r="6319">
      <c r="A6319" s="129" t="n">
        <v>99999</v>
      </c>
      <c r="B6319" s="130" t="inlineStr">
        <is>
          <t>State-Fuel Level Increment</t>
        </is>
      </c>
      <c r="C6319" s="130" t="inlineStr">
        <is>
          <t>State-Fuel Level Increment</t>
        </is>
      </c>
      <c r="D6319" s="129" t="n">
        <v>99999</v>
      </c>
      <c r="E6319" s="130" t="inlineStr">
        <is>
          <t>IN</t>
        </is>
      </c>
      <c r="F6319" s="130" t="inlineStr">
        <is>
          <t>Industrial NAICS Cogen</t>
        </is>
      </c>
      <c r="G6319" s="130" t="inlineStr">
        <is>
          <t>ST</t>
        </is>
      </c>
      <c r="H6319" s="130" t="inlineStr">
        <is>
          <t>DFO</t>
        </is>
      </c>
      <c r="I6319" s="130" t="inlineStr">
        <is>
          <t>DFO</t>
        </is>
      </c>
      <c r="J6319" s="131" t="n">
        <v>0</v>
      </c>
      <c r="K6319" s="129" t="n">
        <v>2020</v>
      </c>
      <c r="L6319" s="120">
        <f>IF(VLOOKUP(H6319,'Cross-Page Data'!$D$4:$F$48,3,FALSE)="natural gas",VLOOKUP(G6319,'Cross-Page Data'!$I$4:$J$19,2,FALSE),IF(VLOOKUP(H6319,'Cross-Page Data'!$D$4:$F$48,3,FALSE)="solar",IF(G6319="PV","solar PV","solar thermal"),IF(VLOOKUP(H6319,'Cross-Page Data'!$D$4:$F$48,3,FALSE)="wind",VLOOKUP(G6319,'Cross-Page Data'!$I$4:$J$19,2,FALSE),IF(VLOOKUP(H6319,'Cross-Page Data'!$D$4:$F$48,3,FALSE)="hydro",VLOOKUP(G6319,'Cross-Page Data'!$I$4:$J$19,2,FALSE),VLOOKUP(H6319,'Cross-Page Data'!$D$4:$F$48,3,FALSE)))))</f>
        <v/>
      </c>
      <c r="M6319" s="120">
        <f>IF(AND($P$2=FALSE,OR(F6319="Commercial NAICS Cogen",F6319="Industrial NAICS Cogen",F6319="NAICS-22 Cogen")),FALSE,IF(AND($P$3=FALSE,OR(F6319="Commercial NAICS Cogen",F6319="Commercial NAICS Non-Cogen",F6319="Industrial NAICS Cogen", F6319="industrial NAICS non-Cogen")),FALSE, TRUE))</f>
        <v/>
      </c>
    </row>
    <row r="6320">
      <c r="A6320" s="129" t="n">
        <v>99999</v>
      </c>
      <c r="B6320" s="130" t="inlineStr">
        <is>
          <t>State-Fuel Level Increment</t>
        </is>
      </c>
      <c r="C6320" s="130" t="inlineStr">
        <is>
          <t>State-Fuel Level Increment</t>
        </is>
      </c>
      <c r="D6320" s="129" t="n">
        <v>99999</v>
      </c>
      <c r="E6320" s="130" t="inlineStr">
        <is>
          <t>KS</t>
        </is>
      </c>
      <c r="F6320" s="130" t="inlineStr">
        <is>
          <t>Electric Utility</t>
        </is>
      </c>
      <c r="G6320" s="130" t="inlineStr">
        <is>
          <t>ST</t>
        </is>
      </c>
      <c r="H6320" s="130" t="inlineStr">
        <is>
          <t>DFO</t>
        </is>
      </c>
      <c r="I6320" s="130" t="inlineStr">
        <is>
          <t>DFO</t>
        </is>
      </c>
      <c r="J6320" s="131" t="n">
        <v>0</v>
      </c>
      <c r="K6320" s="129" t="n">
        <v>2020</v>
      </c>
      <c r="L6320" s="120">
        <f>IF(VLOOKUP(H6320,'Cross-Page Data'!$D$4:$F$48,3,FALSE)="natural gas",VLOOKUP(G6320,'Cross-Page Data'!$I$4:$J$19,2,FALSE),IF(VLOOKUP(H6320,'Cross-Page Data'!$D$4:$F$48,3,FALSE)="solar",IF(G6320="PV","solar PV","solar thermal"),IF(VLOOKUP(H6320,'Cross-Page Data'!$D$4:$F$48,3,FALSE)="wind",VLOOKUP(G6320,'Cross-Page Data'!$I$4:$J$19,2,FALSE),IF(VLOOKUP(H6320,'Cross-Page Data'!$D$4:$F$48,3,FALSE)="hydro",VLOOKUP(G6320,'Cross-Page Data'!$I$4:$J$19,2,FALSE),VLOOKUP(H6320,'Cross-Page Data'!$D$4:$F$48,3,FALSE)))))</f>
        <v/>
      </c>
      <c r="M6320" s="120">
        <f>IF(AND($P$2=FALSE,OR(F6320="Commercial NAICS Cogen",F6320="Industrial NAICS Cogen",F6320="NAICS-22 Cogen")),FALSE,IF(AND($P$3=FALSE,OR(F6320="Commercial NAICS Cogen",F6320="Commercial NAICS Non-Cogen",F6320="Industrial NAICS Cogen", F6320="industrial NAICS non-Cogen")),FALSE, TRUE))</f>
        <v/>
      </c>
    </row>
    <row r="6321">
      <c r="A6321" s="129" t="n">
        <v>99999</v>
      </c>
      <c r="B6321" s="130" t="inlineStr">
        <is>
          <t>State-Fuel Level Increment</t>
        </is>
      </c>
      <c r="C6321" s="130" t="inlineStr">
        <is>
          <t>State-Fuel Level Increment</t>
        </is>
      </c>
      <c r="D6321" s="129" t="n">
        <v>99999</v>
      </c>
      <c r="E6321" s="130" t="inlineStr">
        <is>
          <t>LA</t>
        </is>
      </c>
      <c r="F6321" s="130" t="inlineStr">
        <is>
          <t>Electric Utility</t>
        </is>
      </c>
      <c r="G6321" s="130" t="inlineStr">
        <is>
          <t>ST</t>
        </is>
      </c>
      <c r="H6321" s="130" t="inlineStr">
        <is>
          <t>DFO</t>
        </is>
      </c>
      <c r="I6321" s="130" t="inlineStr">
        <is>
          <t>DFO</t>
        </is>
      </c>
      <c r="J6321" s="131" t="n">
        <v>0</v>
      </c>
      <c r="K6321" s="129" t="n">
        <v>2020</v>
      </c>
      <c r="L6321" s="120">
        <f>IF(VLOOKUP(H6321,'Cross-Page Data'!$D$4:$F$48,3,FALSE)="natural gas",VLOOKUP(G6321,'Cross-Page Data'!$I$4:$J$19,2,FALSE),IF(VLOOKUP(H6321,'Cross-Page Data'!$D$4:$F$48,3,FALSE)="solar",IF(G6321="PV","solar PV","solar thermal"),IF(VLOOKUP(H6321,'Cross-Page Data'!$D$4:$F$48,3,FALSE)="wind",VLOOKUP(G6321,'Cross-Page Data'!$I$4:$J$19,2,FALSE),IF(VLOOKUP(H6321,'Cross-Page Data'!$D$4:$F$48,3,FALSE)="hydro",VLOOKUP(G6321,'Cross-Page Data'!$I$4:$J$19,2,FALSE),VLOOKUP(H6321,'Cross-Page Data'!$D$4:$F$48,3,FALSE)))))</f>
        <v/>
      </c>
      <c r="M6321" s="120">
        <f>IF(AND($P$2=FALSE,OR(F6321="Commercial NAICS Cogen",F6321="Industrial NAICS Cogen",F6321="NAICS-22 Cogen")),FALSE,IF(AND($P$3=FALSE,OR(F6321="Commercial NAICS Cogen",F6321="Commercial NAICS Non-Cogen",F6321="Industrial NAICS Cogen", F6321="industrial NAICS non-Cogen")),FALSE, TRUE))</f>
        <v/>
      </c>
    </row>
    <row r="6322">
      <c r="A6322" s="129" t="n">
        <v>99999</v>
      </c>
      <c r="B6322" s="130" t="inlineStr">
        <is>
          <t>State-Fuel Level Increment</t>
        </is>
      </c>
      <c r="C6322" s="130" t="inlineStr">
        <is>
          <t>State-Fuel Level Increment</t>
        </is>
      </c>
      <c r="D6322" s="129" t="n">
        <v>99999</v>
      </c>
      <c r="E6322" s="130" t="inlineStr">
        <is>
          <t>LA</t>
        </is>
      </c>
      <c r="F6322" s="130" t="inlineStr">
        <is>
          <t>Industrial NAICS Cogen</t>
        </is>
      </c>
      <c r="G6322" s="130" t="inlineStr">
        <is>
          <t>ST</t>
        </is>
      </c>
      <c r="H6322" s="130" t="inlineStr">
        <is>
          <t>DFO</t>
        </is>
      </c>
      <c r="I6322" s="130" t="inlineStr">
        <is>
          <t>DFO</t>
        </is>
      </c>
      <c r="J6322" s="131" t="n">
        <v>0</v>
      </c>
      <c r="K6322" s="129" t="n">
        <v>2020</v>
      </c>
      <c r="L6322" s="120">
        <f>IF(VLOOKUP(H6322,'Cross-Page Data'!$D$4:$F$48,3,FALSE)="natural gas",VLOOKUP(G6322,'Cross-Page Data'!$I$4:$J$19,2,FALSE),IF(VLOOKUP(H6322,'Cross-Page Data'!$D$4:$F$48,3,FALSE)="solar",IF(G6322="PV","solar PV","solar thermal"),IF(VLOOKUP(H6322,'Cross-Page Data'!$D$4:$F$48,3,FALSE)="wind",VLOOKUP(G6322,'Cross-Page Data'!$I$4:$J$19,2,FALSE),IF(VLOOKUP(H6322,'Cross-Page Data'!$D$4:$F$48,3,FALSE)="hydro",VLOOKUP(G6322,'Cross-Page Data'!$I$4:$J$19,2,FALSE),VLOOKUP(H6322,'Cross-Page Data'!$D$4:$F$48,3,FALSE)))))</f>
        <v/>
      </c>
      <c r="M6322" s="120">
        <f>IF(AND($P$2=FALSE,OR(F6322="Commercial NAICS Cogen",F6322="Industrial NAICS Cogen",F6322="NAICS-22 Cogen")),FALSE,IF(AND($P$3=FALSE,OR(F6322="Commercial NAICS Cogen",F6322="Commercial NAICS Non-Cogen",F6322="Industrial NAICS Cogen", F6322="industrial NAICS non-Cogen")),FALSE, TRUE))</f>
        <v/>
      </c>
    </row>
    <row r="6323">
      <c r="A6323" s="129" t="n">
        <v>99999</v>
      </c>
      <c r="B6323" s="130" t="inlineStr">
        <is>
          <t>State-Fuel Level Increment</t>
        </is>
      </c>
      <c r="C6323" s="130" t="inlineStr">
        <is>
          <t>State-Fuel Level Increment</t>
        </is>
      </c>
      <c r="D6323" s="129" t="n">
        <v>99999</v>
      </c>
      <c r="E6323" s="130" t="inlineStr">
        <is>
          <t>MA</t>
        </is>
      </c>
      <c r="F6323" s="130" t="inlineStr">
        <is>
          <t>Electric Utility</t>
        </is>
      </c>
      <c r="G6323" s="130" t="inlineStr">
        <is>
          <t>ST</t>
        </is>
      </c>
      <c r="H6323" s="130" t="inlineStr">
        <is>
          <t>DFO</t>
        </is>
      </c>
      <c r="I6323" s="130" t="inlineStr">
        <is>
          <t>DFO</t>
        </is>
      </c>
      <c r="J6323" s="131" t="n">
        <v>0</v>
      </c>
      <c r="K6323" s="129" t="n">
        <v>2020</v>
      </c>
      <c r="L6323" s="120">
        <f>IF(VLOOKUP(H6323,'Cross-Page Data'!$D$4:$F$48,3,FALSE)="natural gas",VLOOKUP(G6323,'Cross-Page Data'!$I$4:$J$19,2,FALSE),IF(VLOOKUP(H6323,'Cross-Page Data'!$D$4:$F$48,3,FALSE)="solar",IF(G6323="PV","solar PV","solar thermal"),IF(VLOOKUP(H6323,'Cross-Page Data'!$D$4:$F$48,3,FALSE)="wind",VLOOKUP(G6323,'Cross-Page Data'!$I$4:$J$19,2,FALSE),IF(VLOOKUP(H6323,'Cross-Page Data'!$D$4:$F$48,3,FALSE)="hydro",VLOOKUP(G6323,'Cross-Page Data'!$I$4:$J$19,2,FALSE),VLOOKUP(H6323,'Cross-Page Data'!$D$4:$F$48,3,FALSE)))))</f>
        <v/>
      </c>
      <c r="M6323" s="120">
        <f>IF(AND($P$2=FALSE,OR(F6323="Commercial NAICS Cogen",F6323="Industrial NAICS Cogen",F6323="NAICS-22 Cogen")),FALSE,IF(AND($P$3=FALSE,OR(F6323="Commercial NAICS Cogen",F6323="Commercial NAICS Non-Cogen",F6323="Industrial NAICS Cogen", F6323="industrial NAICS non-Cogen")),FALSE, TRUE))</f>
        <v/>
      </c>
    </row>
    <row r="6324">
      <c r="A6324" s="129" t="n">
        <v>99999</v>
      </c>
      <c r="B6324" s="130" t="inlineStr">
        <is>
          <t>State-Fuel Level Increment</t>
        </is>
      </c>
      <c r="C6324" s="130" t="inlineStr">
        <is>
          <t>State-Fuel Level Increment</t>
        </is>
      </c>
      <c r="D6324" s="129" t="n">
        <v>99999</v>
      </c>
      <c r="E6324" s="130" t="inlineStr">
        <is>
          <t>MA</t>
        </is>
      </c>
      <c r="F6324" s="130" t="inlineStr">
        <is>
          <t>NAICS-22 Non-Cogen</t>
        </is>
      </c>
      <c r="G6324" s="130" t="inlineStr">
        <is>
          <t>ST</t>
        </is>
      </c>
      <c r="H6324" s="130" t="inlineStr">
        <is>
          <t>DFO</t>
        </is>
      </c>
      <c r="I6324" s="130" t="inlineStr">
        <is>
          <t>DFO</t>
        </is>
      </c>
      <c r="J6324" s="131" t="n">
        <v>13.03</v>
      </c>
      <c r="K6324" s="129" t="n">
        <v>2020</v>
      </c>
      <c r="L6324" s="120">
        <f>IF(VLOOKUP(H6324,'Cross-Page Data'!$D$4:$F$48,3,FALSE)="natural gas",VLOOKUP(G6324,'Cross-Page Data'!$I$4:$J$19,2,FALSE),IF(VLOOKUP(H6324,'Cross-Page Data'!$D$4:$F$48,3,FALSE)="solar",IF(G6324="PV","solar PV","solar thermal"),IF(VLOOKUP(H6324,'Cross-Page Data'!$D$4:$F$48,3,FALSE)="wind",VLOOKUP(G6324,'Cross-Page Data'!$I$4:$J$19,2,FALSE),IF(VLOOKUP(H6324,'Cross-Page Data'!$D$4:$F$48,3,FALSE)="hydro",VLOOKUP(G6324,'Cross-Page Data'!$I$4:$J$19,2,FALSE),VLOOKUP(H6324,'Cross-Page Data'!$D$4:$F$48,3,FALSE)))))</f>
        <v/>
      </c>
      <c r="M6324" s="120">
        <f>IF(AND($P$2=FALSE,OR(F6324="Commercial NAICS Cogen",F6324="Industrial NAICS Cogen",F6324="NAICS-22 Cogen")),FALSE,IF(AND($P$3=FALSE,OR(F6324="Commercial NAICS Cogen",F6324="Commercial NAICS Non-Cogen",F6324="Industrial NAICS Cogen", F6324="industrial NAICS non-Cogen")),FALSE, TRUE))</f>
        <v/>
      </c>
    </row>
    <row r="6325">
      <c r="A6325" s="129" t="n">
        <v>99999</v>
      </c>
      <c r="B6325" s="130" t="inlineStr">
        <is>
          <t>State-Fuel Level Increment</t>
        </is>
      </c>
      <c r="C6325" s="130" t="inlineStr">
        <is>
          <t>State-Fuel Level Increment</t>
        </is>
      </c>
      <c r="D6325" s="129" t="n">
        <v>99999</v>
      </c>
      <c r="E6325" s="130" t="inlineStr">
        <is>
          <t>MA</t>
        </is>
      </c>
      <c r="F6325" s="130" t="inlineStr">
        <is>
          <t>Commercial NAICS Cogen</t>
        </is>
      </c>
      <c r="G6325" s="130" t="inlineStr">
        <is>
          <t>ST</t>
        </is>
      </c>
      <c r="H6325" s="130" t="inlineStr">
        <is>
          <t>DFO</t>
        </is>
      </c>
      <c r="I6325" s="130" t="inlineStr">
        <is>
          <t>DFO</t>
        </is>
      </c>
      <c r="J6325" s="131" t="n">
        <v>29.672</v>
      </c>
      <c r="K6325" s="129" t="n">
        <v>2020</v>
      </c>
      <c r="L6325" s="120">
        <f>IF(VLOOKUP(H6325,'Cross-Page Data'!$D$4:$F$48,3,FALSE)="natural gas",VLOOKUP(G6325,'Cross-Page Data'!$I$4:$J$19,2,FALSE),IF(VLOOKUP(H6325,'Cross-Page Data'!$D$4:$F$48,3,FALSE)="solar",IF(G6325="PV","solar PV","solar thermal"),IF(VLOOKUP(H6325,'Cross-Page Data'!$D$4:$F$48,3,FALSE)="wind",VLOOKUP(G6325,'Cross-Page Data'!$I$4:$J$19,2,FALSE),IF(VLOOKUP(H6325,'Cross-Page Data'!$D$4:$F$48,3,FALSE)="hydro",VLOOKUP(G6325,'Cross-Page Data'!$I$4:$J$19,2,FALSE),VLOOKUP(H6325,'Cross-Page Data'!$D$4:$F$48,3,FALSE)))))</f>
        <v/>
      </c>
      <c r="M6325" s="120">
        <f>IF(AND($P$2=FALSE,OR(F6325="Commercial NAICS Cogen",F6325="Industrial NAICS Cogen",F6325="NAICS-22 Cogen")),FALSE,IF(AND($P$3=FALSE,OR(F6325="Commercial NAICS Cogen",F6325="Commercial NAICS Non-Cogen",F6325="Industrial NAICS Cogen", F6325="industrial NAICS non-Cogen")),FALSE, TRUE))</f>
        <v/>
      </c>
    </row>
    <row r="6326">
      <c r="A6326" s="129" t="n">
        <v>99999</v>
      </c>
      <c r="B6326" s="130" t="inlineStr">
        <is>
          <t>State-Fuel Level Increment</t>
        </is>
      </c>
      <c r="C6326" s="130" t="inlineStr">
        <is>
          <t>State-Fuel Level Increment</t>
        </is>
      </c>
      <c r="D6326" s="129" t="n">
        <v>99999</v>
      </c>
      <c r="E6326" s="130" t="inlineStr">
        <is>
          <t>MD</t>
        </is>
      </c>
      <c r="F6326" s="130" t="inlineStr">
        <is>
          <t>NAICS-22 Non-Cogen</t>
        </is>
      </c>
      <c r="G6326" s="130" t="inlineStr">
        <is>
          <t>ST</t>
        </is>
      </c>
      <c r="H6326" s="130" t="inlineStr">
        <is>
          <t>DFO</t>
        </is>
      </c>
      <c r="I6326" s="130" t="inlineStr">
        <is>
          <t>DFO</t>
        </is>
      </c>
      <c r="J6326" s="131" t="n">
        <v>127.851</v>
      </c>
      <c r="K6326" s="129" t="n">
        <v>2020</v>
      </c>
      <c r="L6326" s="120">
        <f>IF(VLOOKUP(H6326,'Cross-Page Data'!$D$4:$F$48,3,FALSE)="natural gas",VLOOKUP(G6326,'Cross-Page Data'!$I$4:$J$19,2,FALSE),IF(VLOOKUP(H6326,'Cross-Page Data'!$D$4:$F$48,3,FALSE)="solar",IF(G6326="PV","solar PV","solar thermal"),IF(VLOOKUP(H6326,'Cross-Page Data'!$D$4:$F$48,3,FALSE)="wind",VLOOKUP(G6326,'Cross-Page Data'!$I$4:$J$19,2,FALSE),IF(VLOOKUP(H6326,'Cross-Page Data'!$D$4:$F$48,3,FALSE)="hydro",VLOOKUP(G6326,'Cross-Page Data'!$I$4:$J$19,2,FALSE),VLOOKUP(H6326,'Cross-Page Data'!$D$4:$F$48,3,FALSE)))))</f>
        <v/>
      </c>
      <c r="M6326" s="120">
        <f>IF(AND($P$2=FALSE,OR(F6326="Commercial NAICS Cogen",F6326="Industrial NAICS Cogen",F6326="NAICS-22 Cogen")),FALSE,IF(AND($P$3=FALSE,OR(F6326="Commercial NAICS Cogen",F6326="Commercial NAICS Non-Cogen",F6326="Industrial NAICS Cogen", F6326="industrial NAICS non-Cogen")),FALSE, TRUE))</f>
        <v/>
      </c>
    </row>
    <row r="6327">
      <c r="A6327" s="129" t="n">
        <v>99999</v>
      </c>
      <c r="B6327" s="130" t="inlineStr">
        <is>
          <t>State-Fuel Level Increment</t>
        </is>
      </c>
      <c r="C6327" s="130" t="inlineStr">
        <is>
          <t>State-Fuel Level Increment</t>
        </is>
      </c>
      <c r="D6327" s="129" t="n">
        <v>99999</v>
      </c>
      <c r="E6327" s="130" t="inlineStr">
        <is>
          <t>MD</t>
        </is>
      </c>
      <c r="F6327" s="130" t="inlineStr">
        <is>
          <t>NAICS-22 Cogen</t>
        </is>
      </c>
      <c r="G6327" s="130" t="inlineStr">
        <is>
          <t>ST</t>
        </is>
      </c>
      <c r="H6327" s="130" t="inlineStr">
        <is>
          <t>DFO</t>
        </is>
      </c>
      <c r="I6327" s="130" t="inlineStr">
        <is>
          <t>DFO</t>
        </is>
      </c>
      <c r="J6327" s="131" t="n">
        <v>0</v>
      </c>
      <c r="K6327" s="129" t="n">
        <v>2020</v>
      </c>
      <c r="L6327" s="120">
        <f>IF(VLOOKUP(H6327,'Cross-Page Data'!$D$4:$F$48,3,FALSE)="natural gas",VLOOKUP(G6327,'Cross-Page Data'!$I$4:$J$19,2,FALSE),IF(VLOOKUP(H6327,'Cross-Page Data'!$D$4:$F$48,3,FALSE)="solar",IF(G6327="PV","solar PV","solar thermal"),IF(VLOOKUP(H6327,'Cross-Page Data'!$D$4:$F$48,3,FALSE)="wind",VLOOKUP(G6327,'Cross-Page Data'!$I$4:$J$19,2,FALSE),IF(VLOOKUP(H6327,'Cross-Page Data'!$D$4:$F$48,3,FALSE)="hydro",VLOOKUP(G6327,'Cross-Page Data'!$I$4:$J$19,2,FALSE),VLOOKUP(H6327,'Cross-Page Data'!$D$4:$F$48,3,FALSE)))))</f>
        <v/>
      </c>
      <c r="M6327" s="120">
        <f>IF(AND($P$2=FALSE,OR(F6327="Commercial NAICS Cogen",F6327="Industrial NAICS Cogen",F6327="NAICS-22 Cogen")),FALSE,IF(AND($P$3=FALSE,OR(F6327="Commercial NAICS Cogen",F6327="Commercial NAICS Non-Cogen",F6327="Industrial NAICS Cogen", F6327="industrial NAICS non-Cogen")),FALSE, TRUE))</f>
        <v/>
      </c>
    </row>
    <row r="6328">
      <c r="A6328" s="129" t="n">
        <v>99999</v>
      </c>
      <c r="B6328" s="130" t="inlineStr">
        <is>
          <t>State-Fuel Level Increment</t>
        </is>
      </c>
      <c r="C6328" s="130" t="inlineStr">
        <is>
          <t>State-Fuel Level Increment</t>
        </is>
      </c>
      <c r="D6328" s="129" t="n">
        <v>99999</v>
      </c>
      <c r="E6328" s="130" t="inlineStr">
        <is>
          <t>ME</t>
        </is>
      </c>
      <c r="F6328" s="130" t="inlineStr">
        <is>
          <t>NAICS-22 Non-Cogen</t>
        </is>
      </c>
      <c r="G6328" s="130" t="inlineStr">
        <is>
          <t>ST</t>
        </is>
      </c>
      <c r="H6328" s="130" t="inlineStr">
        <is>
          <t>DFO</t>
        </is>
      </c>
      <c r="I6328" s="130" t="inlineStr">
        <is>
          <t>DFO</t>
        </is>
      </c>
      <c r="J6328" s="131" t="n">
        <v>0</v>
      </c>
      <c r="K6328" s="129" t="n">
        <v>2020</v>
      </c>
      <c r="L6328" s="120">
        <f>IF(VLOOKUP(H6328,'Cross-Page Data'!$D$4:$F$48,3,FALSE)="natural gas",VLOOKUP(G6328,'Cross-Page Data'!$I$4:$J$19,2,FALSE),IF(VLOOKUP(H6328,'Cross-Page Data'!$D$4:$F$48,3,FALSE)="solar",IF(G6328="PV","solar PV","solar thermal"),IF(VLOOKUP(H6328,'Cross-Page Data'!$D$4:$F$48,3,FALSE)="wind",VLOOKUP(G6328,'Cross-Page Data'!$I$4:$J$19,2,FALSE),IF(VLOOKUP(H6328,'Cross-Page Data'!$D$4:$F$48,3,FALSE)="hydro",VLOOKUP(G6328,'Cross-Page Data'!$I$4:$J$19,2,FALSE),VLOOKUP(H6328,'Cross-Page Data'!$D$4:$F$48,3,FALSE)))))</f>
        <v/>
      </c>
      <c r="M6328" s="120">
        <f>IF(AND($P$2=FALSE,OR(F6328="Commercial NAICS Cogen",F6328="Industrial NAICS Cogen",F6328="NAICS-22 Cogen")),FALSE,IF(AND($P$3=FALSE,OR(F6328="Commercial NAICS Cogen",F6328="Commercial NAICS Non-Cogen",F6328="Industrial NAICS Cogen", F6328="industrial NAICS non-Cogen")),FALSE, TRUE))</f>
        <v/>
      </c>
    </row>
    <row r="6329">
      <c r="A6329" s="129" t="n">
        <v>99999</v>
      </c>
      <c r="B6329" s="130" t="inlineStr">
        <is>
          <t>State-Fuel Level Increment</t>
        </is>
      </c>
      <c r="C6329" s="130" t="inlineStr">
        <is>
          <t>State-Fuel Level Increment</t>
        </is>
      </c>
      <c r="D6329" s="129" t="n">
        <v>99999</v>
      </c>
      <c r="E6329" s="130" t="inlineStr">
        <is>
          <t>ME</t>
        </is>
      </c>
      <c r="F6329" s="130" t="inlineStr">
        <is>
          <t>Industrial NAICS Cogen</t>
        </is>
      </c>
      <c r="G6329" s="130" t="inlineStr">
        <is>
          <t>ST</t>
        </is>
      </c>
      <c r="H6329" s="130" t="inlineStr">
        <is>
          <t>DFO</t>
        </is>
      </c>
      <c r="I6329" s="130" t="inlineStr">
        <is>
          <t>DFO</t>
        </is>
      </c>
      <c r="J6329" s="131" t="n">
        <v>0</v>
      </c>
      <c r="K6329" s="129" t="n">
        <v>2020</v>
      </c>
      <c r="L6329" s="120">
        <f>IF(VLOOKUP(H6329,'Cross-Page Data'!$D$4:$F$48,3,FALSE)="natural gas",VLOOKUP(G6329,'Cross-Page Data'!$I$4:$J$19,2,FALSE),IF(VLOOKUP(H6329,'Cross-Page Data'!$D$4:$F$48,3,FALSE)="solar",IF(G6329="PV","solar PV","solar thermal"),IF(VLOOKUP(H6329,'Cross-Page Data'!$D$4:$F$48,3,FALSE)="wind",VLOOKUP(G6329,'Cross-Page Data'!$I$4:$J$19,2,FALSE),IF(VLOOKUP(H6329,'Cross-Page Data'!$D$4:$F$48,3,FALSE)="hydro",VLOOKUP(G6329,'Cross-Page Data'!$I$4:$J$19,2,FALSE),VLOOKUP(H6329,'Cross-Page Data'!$D$4:$F$48,3,FALSE)))))</f>
        <v/>
      </c>
      <c r="M6329" s="120">
        <f>IF(AND($P$2=FALSE,OR(F6329="Commercial NAICS Cogen",F6329="Industrial NAICS Cogen",F6329="NAICS-22 Cogen")),FALSE,IF(AND($P$3=FALSE,OR(F6329="Commercial NAICS Cogen",F6329="Commercial NAICS Non-Cogen",F6329="Industrial NAICS Cogen", F6329="industrial NAICS non-Cogen")),FALSE, TRUE))</f>
        <v/>
      </c>
    </row>
    <row r="6330">
      <c r="A6330" s="129" t="n">
        <v>99999</v>
      </c>
      <c r="B6330" s="130" t="inlineStr">
        <is>
          <t>State-Fuel Level Increment</t>
        </is>
      </c>
      <c r="C6330" s="130" t="inlineStr">
        <is>
          <t>State-Fuel Level Increment</t>
        </is>
      </c>
      <c r="D6330" s="129" t="n">
        <v>99999</v>
      </c>
      <c r="E6330" s="130" t="inlineStr">
        <is>
          <t>MI</t>
        </is>
      </c>
      <c r="F6330" s="130" t="inlineStr">
        <is>
          <t>Electric Utility</t>
        </is>
      </c>
      <c r="G6330" s="130" t="inlineStr">
        <is>
          <t>ST</t>
        </is>
      </c>
      <c r="H6330" s="130" t="inlineStr">
        <is>
          <t>DFO</t>
        </is>
      </c>
      <c r="I6330" s="130" t="inlineStr">
        <is>
          <t>DFO</t>
        </is>
      </c>
      <c r="J6330" s="131" t="n">
        <v>826.232</v>
      </c>
      <c r="K6330" s="129" t="n">
        <v>2020</v>
      </c>
      <c r="L6330" s="120">
        <f>IF(VLOOKUP(H6330,'Cross-Page Data'!$D$4:$F$48,3,FALSE)="natural gas",VLOOKUP(G6330,'Cross-Page Data'!$I$4:$J$19,2,FALSE),IF(VLOOKUP(H6330,'Cross-Page Data'!$D$4:$F$48,3,FALSE)="solar",IF(G6330="PV","solar PV","solar thermal"),IF(VLOOKUP(H6330,'Cross-Page Data'!$D$4:$F$48,3,FALSE)="wind",VLOOKUP(G6330,'Cross-Page Data'!$I$4:$J$19,2,FALSE),IF(VLOOKUP(H6330,'Cross-Page Data'!$D$4:$F$48,3,FALSE)="hydro",VLOOKUP(G6330,'Cross-Page Data'!$I$4:$J$19,2,FALSE),VLOOKUP(H6330,'Cross-Page Data'!$D$4:$F$48,3,FALSE)))))</f>
        <v/>
      </c>
      <c r="M6330" s="120">
        <f>IF(AND($P$2=FALSE,OR(F6330="Commercial NAICS Cogen",F6330="Industrial NAICS Cogen",F6330="NAICS-22 Cogen")),FALSE,IF(AND($P$3=FALSE,OR(F6330="Commercial NAICS Cogen",F6330="Commercial NAICS Non-Cogen",F6330="Industrial NAICS Cogen", F6330="industrial NAICS non-Cogen")),FALSE, TRUE))</f>
        <v/>
      </c>
    </row>
    <row r="6331">
      <c r="A6331" s="129" t="n">
        <v>99999</v>
      </c>
      <c r="B6331" s="130" t="inlineStr">
        <is>
          <t>State-Fuel Level Increment</t>
        </is>
      </c>
      <c r="C6331" s="130" t="inlineStr">
        <is>
          <t>State-Fuel Level Increment</t>
        </is>
      </c>
      <c r="D6331" s="129" t="n">
        <v>99999</v>
      </c>
      <c r="E6331" s="130" t="inlineStr">
        <is>
          <t>MI</t>
        </is>
      </c>
      <c r="F6331" s="130" t="inlineStr">
        <is>
          <t>NAICS-22 Non-Cogen</t>
        </is>
      </c>
      <c r="G6331" s="130" t="inlineStr">
        <is>
          <t>ST</t>
        </is>
      </c>
      <c r="H6331" s="130" t="inlineStr">
        <is>
          <t>DFO</t>
        </is>
      </c>
      <c r="I6331" s="130" t="inlineStr">
        <is>
          <t>DFO</t>
        </is>
      </c>
      <c r="J6331" s="131" t="n">
        <v>0</v>
      </c>
      <c r="K6331" s="129" t="n">
        <v>2020</v>
      </c>
      <c r="L6331" s="120">
        <f>IF(VLOOKUP(H6331,'Cross-Page Data'!$D$4:$F$48,3,FALSE)="natural gas",VLOOKUP(G6331,'Cross-Page Data'!$I$4:$J$19,2,FALSE),IF(VLOOKUP(H6331,'Cross-Page Data'!$D$4:$F$48,3,FALSE)="solar",IF(G6331="PV","solar PV","solar thermal"),IF(VLOOKUP(H6331,'Cross-Page Data'!$D$4:$F$48,3,FALSE)="wind",VLOOKUP(G6331,'Cross-Page Data'!$I$4:$J$19,2,FALSE),IF(VLOOKUP(H6331,'Cross-Page Data'!$D$4:$F$48,3,FALSE)="hydro",VLOOKUP(G6331,'Cross-Page Data'!$I$4:$J$19,2,FALSE),VLOOKUP(H6331,'Cross-Page Data'!$D$4:$F$48,3,FALSE)))))</f>
        <v/>
      </c>
      <c r="M6331" s="120">
        <f>IF(AND($P$2=FALSE,OR(F6331="Commercial NAICS Cogen",F6331="Industrial NAICS Cogen",F6331="NAICS-22 Cogen")),FALSE,IF(AND($P$3=FALSE,OR(F6331="Commercial NAICS Cogen",F6331="Commercial NAICS Non-Cogen",F6331="Industrial NAICS Cogen", F6331="industrial NAICS non-Cogen")),FALSE, TRUE))</f>
        <v/>
      </c>
    </row>
    <row r="6332">
      <c r="A6332" s="129" t="n">
        <v>99999</v>
      </c>
      <c r="B6332" s="130" t="inlineStr">
        <is>
          <t>State-Fuel Level Increment</t>
        </is>
      </c>
      <c r="C6332" s="130" t="inlineStr">
        <is>
          <t>State-Fuel Level Increment</t>
        </is>
      </c>
      <c r="D6332" s="129" t="n">
        <v>99999</v>
      </c>
      <c r="E6332" s="130" t="inlineStr">
        <is>
          <t>MI</t>
        </is>
      </c>
      <c r="F6332" s="130" t="inlineStr">
        <is>
          <t>Industrial NAICS Cogen</t>
        </is>
      </c>
      <c r="G6332" s="130" t="inlineStr">
        <is>
          <t>ST</t>
        </is>
      </c>
      <c r="H6332" s="130" t="inlineStr">
        <is>
          <t>DFO</t>
        </is>
      </c>
      <c r="I6332" s="130" t="inlineStr">
        <is>
          <t>DFO</t>
        </is>
      </c>
      <c r="J6332" s="131" t="n">
        <v>1.981</v>
      </c>
      <c r="K6332" s="129" t="n">
        <v>2020</v>
      </c>
      <c r="L6332" s="120">
        <f>IF(VLOOKUP(H6332,'Cross-Page Data'!$D$4:$F$48,3,FALSE)="natural gas",VLOOKUP(G6332,'Cross-Page Data'!$I$4:$J$19,2,FALSE),IF(VLOOKUP(H6332,'Cross-Page Data'!$D$4:$F$48,3,FALSE)="solar",IF(G6332="PV","solar PV","solar thermal"),IF(VLOOKUP(H6332,'Cross-Page Data'!$D$4:$F$48,3,FALSE)="wind",VLOOKUP(G6332,'Cross-Page Data'!$I$4:$J$19,2,FALSE),IF(VLOOKUP(H6332,'Cross-Page Data'!$D$4:$F$48,3,FALSE)="hydro",VLOOKUP(G6332,'Cross-Page Data'!$I$4:$J$19,2,FALSE),VLOOKUP(H6332,'Cross-Page Data'!$D$4:$F$48,3,FALSE)))))</f>
        <v/>
      </c>
      <c r="M6332" s="120">
        <f>IF(AND($P$2=FALSE,OR(F6332="Commercial NAICS Cogen",F6332="Industrial NAICS Cogen",F6332="NAICS-22 Cogen")),FALSE,IF(AND($P$3=FALSE,OR(F6332="Commercial NAICS Cogen",F6332="Commercial NAICS Non-Cogen",F6332="Industrial NAICS Cogen", F6332="industrial NAICS non-Cogen")),FALSE, TRUE))</f>
        <v/>
      </c>
    </row>
    <row r="6333">
      <c r="A6333" s="129" t="n">
        <v>99999</v>
      </c>
      <c r="B6333" s="130" t="inlineStr">
        <is>
          <t>State-Fuel Level Increment</t>
        </is>
      </c>
      <c r="C6333" s="130" t="inlineStr">
        <is>
          <t>State-Fuel Level Increment</t>
        </is>
      </c>
      <c r="D6333" s="129" t="n">
        <v>99999</v>
      </c>
      <c r="E6333" s="130" t="inlineStr">
        <is>
          <t>MN</t>
        </is>
      </c>
      <c r="F6333" s="130" t="inlineStr">
        <is>
          <t>Electric Utility</t>
        </is>
      </c>
      <c r="G6333" s="130" t="inlineStr">
        <is>
          <t>ST</t>
        </is>
      </c>
      <c r="H6333" s="130" t="inlineStr">
        <is>
          <t>DFO</t>
        </is>
      </c>
      <c r="I6333" s="130" t="inlineStr">
        <is>
          <t>DFO</t>
        </is>
      </c>
      <c r="J6333" s="131" t="n">
        <v>1543.864</v>
      </c>
      <c r="K6333" s="129" t="n">
        <v>2020</v>
      </c>
      <c r="L6333" s="120">
        <f>IF(VLOOKUP(H6333,'Cross-Page Data'!$D$4:$F$48,3,FALSE)="natural gas",VLOOKUP(G6333,'Cross-Page Data'!$I$4:$J$19,2,FALSE),IF(VLOOKUP(H6333,'Cross-Page Data'!$D$4:$F$48,3,FALSE)="solar",IF(G6333="PV","solar PV","solar thermal"),IF(VLOOKUP(H6333,'Cross-Page Data'!$D$4:$F$48,3,FALSE)="wind",VLOOKUP(G6333,'Cross-Page Data'!$I$4:$J$19,2,FALSE),IF(VLOOKUP(H6333,'Cross-Page Data'!$D$4:$F$48,3,FALSE)="hydro",VLOOKUP(G6333,'Cross-Page Data'!$I$4:$J$19,2,FALSE),VLOOKUP(H6333,'Cross-Page Data'!$D$4:$F$48,3,FALSE)))))</f>
        <v/>
      </c>
      <c r="M6333" s="120">
        <f>IF(AND($P$2=FALSE,OR(F6333="Commercial NAICS Cogen",F6333="Industrial NAICS Cogen",F6333="NAICS-22 Cogen")),FALSE,IF(AND($P$3=FALSE,OR(F6333="Commercial NAICS Cogen",F6333="Commercial NAICS Non-Cogen",F6333="Industrial NAICS Cogen", F6333="industrial NAICS non-Cogen")),FALSE, TRUE))</f>
        <v/>
      </c>
    </row>
    <row r="6334">
      <c r="A6334" s="129" t="n">
        <v>99999</v>
      </c>
      <c r="B6334" s="130" t="inlineStr">
        <is>
          <t>State-Fuel Level Increment</t>
        </is>
      </c>
      <c r="C6334" s="130" t="inlineStr">
        <is>
          <t>State-Fuel Level Increment</t>
        </is>
      </c>
      <c r="D6334" s="129" t="n">
        <v>99999</v>
      </c>
      <c r="E6334" s="130" t="inlineStr">
        <is>
          <t>MN</t>
        </is>
      </c>
      <c r="F6334" s="130" t="inlineStr">
        <is>
          <t>Electric Utility</t>
        </is>
      </c>
      <c r="G6334" s="130" t="inlineStr">
        <is>
          <t>ST</t>
        </is>
      </c>
      <c r="H6334" s="130" t="inlineStr">
        <is>
          <t>DFO</t>
        </is>
      </c>
      <c r="I6334" s="130" t="inlineStr">
        <is>
          <t>DFO</t>
        </is>
      </c>
      <c r="J6334" s="131" t="n">
        <v>0</v>
      </c>
      <c r="K6334" s="129" t="n">
        <v>2020</v>
      </c>
      <c r="L6334" s="120">
        <f>IF(VLOOKUP(H6334,'Cross-Page Data'!$D$4:$F$48,3,FALSE)="natural gas",VLOOKUP(G6334,'Cross-Page Data'!$I$4:$J$19,2,FALSE),IF(VLOOKUP(H6334,'Cross-Page Data'!$D$4:$F$48,3,FALSE)="solar",IF(G6334="PV","solar PV","solar thermal"),IF(VLOOKUP(H6334,'Cross-Page Data'!$D$4:$F$48,3,FALSE)="wind",VLOOKUP(G6334,'Cross-Page Data'!$I$4:$J$19,2,FALSE),IF(VLOOKUP(H6334,'Cross-Page Data'!$D$4:$F$48,3,FALSE)="hydro",VLOOKUP(G6334,'Cross-Page Data'!$I$4:$J$19,2,FALSE),VLOOKUP(H6334,'Cross-Page Data'!$D$4:$F$48,3,FALSE)))))</f>
        <v/>
      </c>
      <c r="M6334" s="120">
        <f>IF(AND($P$2=FALSE,OR(F6334="Commercial NAICS Cogen",F6334="Industrial NAICS Cogen",F6334="NAICS-22 Cogen")),FALSE,IF(AND($P$3=FALSE,OR(F6334="Commercial NAICS Cogen",F6334="Commercial NAICS Non-Cogen",F6334="Industrial NAICS Cogen", F6334="industrial NAICS non-Cogen")),FALSE, TRUE))</f>
        <v/>
      </c>
    </row>
    <row r="6335">
      <c r="A6335" s="129" t="n">
        <v>99999</v>
      </c>
      <c r="B6335" s="130" t="inlineStr">
        <is>
          <t>State-Fuel Level Increment</t>
        </is>
      </c>
      <c r="C6335" s="130" t="inlineStr">
        <is>
          <t>State-Fuel Level Increment</t>
        </is>
      </c>
      <c r="D6335" s="129" t="n">
        <v>99999</v>
      </c>
      <c r="E6335" s="130" t="inlineStr">
        <is>
          <t>MO</t>
        </is>
      </c>
      <c r="F6335" s="130" t="inlineStr">
        <is>
          <t>Electric Utility</t>
        </is>
      </c>
      <c r="G6335" s="130" t="inlineStr">
        <is>
          <t>ST</t>
        </is>
      </c>
      <c r="H6335" s="130" t="inlineStr">
        <is>
          <t>DFO</t>
        </is>
      </c>
      <c r="I6335" s="130" t="inlineStr">
        <is>
          <t>DFO</t>
        </is>
      </c>
      <c r="J6335" s="131" t="n">
        <v>1295.433</v>
      </c>
      <c r="K6335" s="129" t="n">
        <v>2020</v>
      </c>
      <c r="L6335" s="120">
        <f>IF(VLOOKUP(H6335,'Cross-Page Data'!$D$4:$F$48,3,FALSE)="natural gas",VLOOKUP(G6335,'Cross-Page Data'!$I$4:$J$19,2,FALSE),IF(VLOOKUP(H6335,'Cross-Page Data'!$D$4:$F$48,3,FALSE)="solar",IF(G6335="PV","solar PV","solar thermal"),IF(VLOOKUP(H6335,'Cross-Page Data'!$D$4:$F$48,3,FALSE)="wind",VLOOKUP(G6335,'Cross-Page Data'!$I$4:$J$19,2,FALSE),IF(VLOOKUP(H6335,'Cross-Page Data'!$D$4:$F$48,3,FALSE)="hydro",VLOOKUP(G6335,'Cross-Page Data'!$I$4:$J$19,2,FALSE),VLOOKUP(H6335,'Cross-Page Data'!$D$4:$F$48,3,FALSE)))))</f>
        <v/>
      </c>
      <c r="M6335" s="120">
        <f>IF(AND($P$2=FALSE,OR(F6335="Commercial NAICS Cogen",F6335="Industrial NAICS Cogen",F6335="NAICS-22 Cogen")),FALSE,IF(AND($P$3=FALSE,OR(F6335="Commercial NAICS Cogen",F6335="Commercial NAICS Non-Cogen",F6335="Industrial NAICS Cogen", F6335="industrial NAICS non-Cogen")),FALSE, TRUE))</f>
        <v/>
      </c>
    </row>
    <row r="6336">
      <c r="A6336" s="129" t="n">
        <v>99999</v>
      </c>
      <c r="B6336" s="130" t="inlineStr">
        <is>
          <t>State-Fuel Level Increment</t>
        </is>
      </c>
      <c r="C6336" s="130" t="inlineStr">
        <is>
          <t>State-Fuel Level Increment</t>
        </is>
      </c>
      <c r="D6336" s="129" t="n">
        <v>99999</v>
      </c>
      <c r="E6336" s="130" t="inlineStr">
        <is>
          <t>MS</t>
        </is>
      </c>
      <c r="F6336" s="130" t="inlineStr">
        <is>
          <t>Electric Utility</t>
        </is>
      </c>
      <c r="G6336" s="130" t="inlineStr">
        <is>
          <t>ST</t>
        </is>
      </c>
      <c r="H6336" s="130" t="inlineStr">
        <is>
          <t>DFO</t>
        </is>
      </c>
      <c r="I6336" s="130" t="inlineStr">
        <is>
          <t>DFO</t>
        </is>
      </c>
      <c r="J6336" s="131" t="n">
        <v>0</v>
      </c>
      <c r="K6336" s="129" t="n">
        <v>2020</v>
      </c>
      <c r="L6336" s="120">
        <f>IF(VLOOKUP(H6336,'Cross-Page Data'!$D$4:$F$48,3,FALSE)="natural gas",VLOOKUP(G6336,'Cross-Page Data'!$I$4:$J$19,2,FALSE),IF(VLOOKUP(H6336,'Cross-Page Data'!$D$4:$F$48,3,FALSE)="solar",IF(G6336="PV","solar PV","solar thermal"),IF(VLOOKUP(H6336,'Cross-Page Data'!$D$4:$F$48,3,FALSE)="wind",VLOOKUP(G6336,'Cross-Page Data'!$I$4:$J$19,2,FALSE),IF(VLOOKUP(H6336,'Cross-Page Data'!$D$4:$F$48,3,FALSE)="hydro",VLOOKUP(G6336,'Cross-Page Data'!$I$4:$J$19,2,FALSE),VLOOKUP(H6336,'Cross-Page Data'!$D$4:$F$48,3,FALSE)))))</f>
        <v/>
      </c>
      <c r="M6336" s="120">
        <f>IF(AND($P$2=FALSE,OR(F6336="Commercial NAICS Cogen",F6336="Industrial NAICS Cogen",F6336="NAICS-22 Cogen")),FALSE,IF(AND($P$3=FALSE,OR(F6336="Commercial NAICS Cogen",F6336="Commercial NAICS Non-Cogen",F6336="Industrial NAICS Cogen", F6336="industrial NAICS non-Cogen")),FALSE, TRUE))</f>
        <v/>
      </c>
    </row>
    <row r="6337">
      <c r="A6337" s="129" t="n">
        <v>99999</v>
      </c>
      <c r="B6337" s="130" t="inlineStr">
        <is>
          <t>State-Fuel Level Increment</t>
        </is>
      </c>
      <c r="C6337" s="130" t="inlineStr">
        <is>
          <t>State-Fuel Level Increment</t>
        </is>
      </c>
      <c r="D6337" s="129" t="n">
        <v>99999</v>
      </c>
      <c r="E6337" s="130" t="inlineStr">
        <is>
          <t>MT</t>
        </is>
      </c>
      <c r="F6337" s="130" t="inlineStr">
        <is>
          <t>NAICS-22 Non-Cogen</t>
        </is>
      </c>
      <c r="G6337" s="130" t="inlineStr">
        <is>
          <t>ST</t>
        </is>
      </c>
      <c r="H6337" s="130" t="inlineStr">
        <is>
          <t>DFO</t>
        </is>
      </c>
      <c r="I6337" s="130" t="inlineStr">
        <is>
          <t>DFO</t>
        </is>
      </c>
      <c r="J6337" s="131" t="n">
        <v>428.222</v>
      </c>
      <c r="K6337" s="129" t="n">
        <v>2020</v>
      </c>
      <c r="L6337" s="120">
        <f>IF(VLOOKUP(H6337,'Cross-Page Data'!$D$4:$F$48,3,FALSE)="natural gas",VLOOKUP(G6337,'Cross-Page Data'!$I$4:$J$19,2,FALSE),IF(VLOOKUP(H6337,'Cross-Page Data'!$D$4:$F$48,3,FALSE)="solar",IF(G6337="PV","solar PV","solar thermal"),IF(VLOOKUP(H6337,'Cross-Page Data'!$D$4:$F$48,3,FALSE)="wind",VLOOKUP(G6337,'Cross-Page Data'!$I$4:$J$19,2,FALSE),IF(VLOOKUP(H6337,'Cross-Page Data'!$D$4:$F$48,3,FALSE)="hydro",VLOOKUP(G6337,'Cross-Page Data'!$I$4:$J$19,2,FALSE),VLOOKUP(H6337,'Cross-Page Data'!$D$4:$F$48,3,FALSE)))))</f>
        <v/>
      </c>
      <c r="M6337" s="120">
        <f>IF(AND($P$2=FALSE,OR(F6337="Commercial NAICS Cogen",F6337="Industrial NAICS Cogen",F6337="NAICS-22 Cogen")),FALSE,IF(AND($P$3=FALSE,OR(F6337="Commercial NAICS Cogen",F6337="Commercial NAICS Non-Cogen",F6337="Industrial NAICS Cogen", F6337="industrial NAICS non-Cogen")),FALSE, TRUE))</f>
        <v/>
      </c>
    </row>
    <row r="6338">
      <c r="A6338" s="129" t="n">
        <v>99999</v>
      </c>
      <c r="B6338" s="130" t="inlineStr">
        <is>
          <t>State-Fuel Level Increment</t>
        </is>
      </c>
      <c r="C6338" s="130" t="inlineStr">
        <is>
          <t>State-Fuel Level Increment</t>
        </is>
      </c>
      <c r="D6338" s="129" t="n">
        <v>99999</v>
      </c>
      <c r="E6338" s="130" t="inlineStr">
        <is>
          <t>NC</t>
        </is>
      </c>
      <c r="F6338" s="130" t="inlineStr">
        <is>
          <t>NAICS-22 Cogen</t>
        </is>
      </c>
      <c r="G6338" s="130" t="inlineStr">
        <is>
          <t>ST</t>
        </is>
      </c>
      <c r="H6338" s="130" t="inlineStr">
        <is>
          <t>DFO</t>
        </is>
      </c>
      <c r="I6338" s="130" t="inlineStr">
        <is>
          <t>DFO</t>
        </is>
      </c>
      <c r="J6338" s="131" t="n">
        <v>0</v>
      </c>
      <c r="K6338" s="129" t="n">
        <v>2020</v>
      </c>
      <c r="L6338" s="120">
        <f>IF(VLOOKUP(H6338,'Cross-Page Data'!$D$4:$F$48,3,FALSE)="natural gas",VLOOKUP(G6338,'Cross-Page Data'!$I$4:$J$19,2,FALSE),IF(VLOOKUP(H6338,'Cross-Page Data'!$D$4:$F$48,3,FALSE)="solar",IF(G6338="PV","solar PV","solar thermal"),IF(VLOOKUP(H6338,'Cross-Page Data'!$D$4:$F$48,3,FALSE)="wind",VLOOKUP(G6338,'Cross-Page Data'!$I$4:$J$19,2,FALSE),IF(VLOOKUP(H6338,'Cross-Page Data'!$D$4:$F$48,3,FALSE)="hydro",VLOOKUP(G6338,'Cross-Page Data'!$I$4:$J$19,2,FALSE),VLOOKUP(H6338,'Cross-Page Data'!$D$4:$F$48,3,FALSE)))))</f>
        <v/>
      </c>
      <c r="M6338" s="120">
        <f>IF(AND($P$2=FALSE,OR(F6338="Commercial NAICS Cogen",F6338="Industrial NAICS Cogen",F6338="NAICS-22 Cogen")),FALSE,IF(AND($P$3=FALSE,OR(F6338="Commercial NAICS Cogen",F6338="Commercial NAICS Non-Cogen",F6338="Industrial NAICS Cogen", F6338="industrial NAICS non-Cogen")),FALSE, TRUE))</f>
        <v/>
      </c>
    </row>
    <row r="6339">
      <c r="A6339" s="129" t="n">
        <v>99999</v>
      </c>
      <c r="B6339" s="130" t="inlineStr">
        <is>
          <t>State-Fuel Level Increment</t>
        </is>
      </c>
      <c r="C6339" s="130" t="inlineStr">
        <is>
          <t>State-Fuel Level Increment</t>
        </is>
      </c>
      <c r="D6339" s="129" t="n">
        <v>99999</v>
      </c>
      <c r="E6339" s="130" t="inlineStr">
        <is>
          <t>NC</t>
        </is>
      </c>
      <c r="F6339" s="130" t="inlineStr">
        <is>
          <t>Industrial NAICS Cogen</t>
        </is>
      </c>
      <c r="G6339" s="130" t="inlineStr">
        <is>
          <t>ST</t>
        </is>
      </c>
      <c r="H6339" s="130" t="inlineStr">
        <is>
          <t>DFO</t>
        </is>
      </c>
      <c r="I6339" s="130" t="inlineStr">
        <is>
          <t>DFO</t>
        </is>
      </c>
      <c r="J6339" s="131" t="n">
        <v>1296.072</v>
      </c>
      <c r="K6339" s="129" t="n">
        <v>2020</v>
      </c>
      <c r="L6339" s="120">
        <f>IF(VLOOKUP(H6339,'Cross-Page Data'!$D$4:$F$48,3,FALSE)="natural gas",VLOOKUP(G6339,'Cross-Page Data'!$I$4:$J$19,2,FALSE),IF(VLOOKUP(H6339,'Cross-Page Data'!$D$4:$F$48,3,FALSE)="solar",IF(G6339="PV","solar PV","solar thermal"),IF(VLOOKUP(H6339,'Cross-Page Data'!$D$4:$F$48,3,FALSE)="wind",VLOOKUP(G6339,'Cross-Page Data'!$I$4:$J$19,2,FALSE),IF(VLOOKUP(H6339,'Cross-Page Data'!$D$4:$F$48,3,FALSE)="hydro",VLOOKUP(G6339,'Cross-Page Data'!$I$4:$J$19,2,FALSE),VLOOKUP(H6339,'Cross-Page Data'!$D$4:$F$48,3,FALSE)))))</f>
        <v/>
      </c>
      <c r="M6339" s="120">
        <f>IF(AND($P$2=FALSE,OR(F6339="Commercial NAICS Cogen",F6339="Industrial NAICS Cogen",F6339="NAICS-22 Cogen")),FALSE,IF(AND($P$3=FALSE,OR(F6339="Commercial NAICS Cogen",F6339="Commercial NAICS Non-Cogen",F6339="Industrial NAICS Cogen", F6339="industrial NAICS non-Cogen")),FALSE, TRUE))</f>
        <v/>
      </c>
    </row>
    <row r="6340">
      <c r="A6340" s="129" t="n">
        <v>99999</v>
      </c>
      <c r="B6340" s="130" t="inlineStr">
        <is>
          <t>State-Fuel Level Increment</t>
        </is>
      </c>
      <c r="C6340" s="130" t="inlineStr">
        <is>
          <t>State-Fuel Level Increment</t>
        </is>
      </c>
      <c r="D6340" s="129" t="n">
        <v>99999</v>
      </c>
      <c r="E6340" s="130" t="inlineStr">
        <is>
          <t>NE</t>
        </is>
      </c>
      <c r="F6340" s="130" t="inlineStr">
        <is>
          <t>Electric Utility</t>
        </is>
      </c>
      <c r="G6340" s="130" t="inlineStr">
        <is>
          <t>ST</t>
        </is>
      </c>
      <c r="H6340" s="130" t="inlineStr">
        <is>
          <t>DFO</t>
        </is>
      </c>
      <c r="I6340" s="130" t="inlineStr">
        <is>
          <t>DFO</t>
        </is>
      </c>
      <c r="J6340" s="131" t="n">
        <v>579.663</v>
      </c>
      <c r="K6340" s="129" t="n">
        <v>2020</v>
      </c>
      <c r="L6340" s="120">
        <f>IF(VLOOKUP(H6340,'Cross-Page Data'!$D$4:$F$48,3,FALSE)="natural gas",VLOOKUP(G6340,'Cross-Page Data'!$I$4:$J$19,2,FALSE),IF(VLOOKUP(H6340,'Cross-Page Data'!$D$4:$F$48,3,FALSE)="solar",IF(G6340="PV","solar PV","solar thermal"),IF(VLOOKUP(H6340,'Cross-Page Data'!$D$4:$F$48,3,FALSE)="wind",VLOOKUP(G6340,'Cross-Page Data'!$I$4:$J$19,2,FALSE),IF(VLOOKUP(H6340,'Cross-Page Data'!$D$4:$F$48,3,FALSE)="hydro",VLOOKUP(G6340,'Cross-Page Data'!$I$4:$J$19,2,FALSE),VLOOKUP(H6340,'Cross-Page Data'!$D$4:$F$48,3,FALSE)))))</f>
        <v/>
      </c>
      <c r="M6340" s="120">
        <f>IF(AND($P$2=FALSE,OR(F6340="Commercial NAICS Cogen",F6340="Industrial NAICS Cogen",F6340="NAICS-22 Cogen")),FALSE,IF(AND($P$3=FALSE,OR(F6340="Commercial NAICS Cogen",F6340="Commercial NAICS Non-Cogen",F6340="Industrial NAICS Cogen", F6340="industrial NAICS non-Cogen")),FALSE, TRUE))</f>
        <v/>
      </c>
    </row>
    <row r="6341">
      <c r="A6341" s="129" t="n">
        <v>99999</v>
      </c>
      <c r="B6341" s="130" t="inlineStr">
        <is>
          <t>State-Fuel Level Increment</t>
        </is>
      </c>
      <c r="C6341" s="130" t="inlineStr">
        <is>
          <t>State-Fuel Level Increment</t>
        </is>
      </c>
      <c r="D6341" s="129" t="n">
        <v>99999</v>
      </c>
      <c r="E6341" s="130" t="inlineStr">
        <is>
          <t>NH</t>
        </is>
      </c>
      <c r="F6341" s="130" t="inlineStr">
        <is>
          <t>NAICS-22 Non-Cogen</t>
        </is>
      </c>
      <c r="G6341" s="130" t="inlineStr">
        <is>
          <t>ST</t>
        </is>
      </c>
      <c r="H6341" s="130" t="inlineStr">
        <is>
          <t>DFO</t>
        </is>
      </c>
      <c r="I6341" s="130" t="inlineStr">
        <is>
          <t>DFO</t>
        </is>
      </c>
      <c r="J6341" s="131" t="n">
        <v>302.092</v>
      </c>
      <c r="K6341" s="129" t="n">
        <v>2020</v>
      </c>
      <c r="L6341" s="120">
        <f>IF(VLOOKUP(H6341,'Cross-Page Data'!$D$4:$F$48,3,FALSE)="natural gas",VLOOKUP(G6341,'Cross-Page Data'!$I$4:$J$19,2,FALSE),IF(VLOOKUP(H6341,'Cross-Page Data'!$D$4:$F$48,3,FALSE)="solar",IF(G6341="PV","solar PV","solar thermal"),IF(VLOOKUP(H6341,'Cross-Page Data'!$D$4:$F$48,3,FALSE)="wind",VLOOKUP(G6341,'Cross-Page Data'!$I$4:$J$19,2,FALSE),IF(VLOOKUP(H6341,'Cross-Page Data'!$D$4:$F$48,3,FALSE)="hydro",VLOOKUP(G6341,'Cross-Page Data'!$I$4:$J$19,2,FALSE),VLOOKUP(H6341,'Cross-Page Data'!$D$4:$F$48,3,FALSE)))))</f>
        <v/>
      </c>
      <c r="M6341" s="120">
        <f>IF(AND($P$2=FALSE,OR(F6341="Commercial NAICS Cogen",F6341="Industrial NAICS Cogen",F6341="NAICS-22 Cogen")),FALSE,IF(AND($P$3=FALSE,OR(F6341="Commercial NAICS Cogen",F6341="Commercial NAICS Non-Cogen",F6341="Industrial NAICS Cogen", F6341="industrial NAICS non-Cogen")),FALSE, TRUE))</f>
        <v/>
      </c>
    </row>
    <row r="6342">
      <c r="A6342" s="129" t="n">
        <v>99999</v>
      </c>
      <c r="B6342" s="130" t="inlineStr">
        <is>
          <t>State-Fuel Level Increment</t>
        </is>
      </c>
      <c r="C6342" s="130" t="inlineStr">
        <is>
          <t>State-Fuel Level Increment</t>
        </is>
      </c>
      <c r="D6342" s="129" t="n">
        <v>99999</v>
      </c>
      <c r="E6342" s="130" t="inlineStr">
        <is>
          <t>NY</t>
        </is>
      </c>
      <c r="F6342" s="130" t="inlineStr">
        <is>
          <t>Electric Utility</t>
        </is>
      </c>
      <c r="G6342" s="130" t="inlineStr">
        <is>
          <t>ST</t>
        </is>
      </c>
      <c r="H6342" s="130" t="inlineStr">
        <is>
          <t>DFO</t>
        </is>
      </c>
      <c r="I6342" s="130" t="inlineStr">
        <is>
          <t>DFO</t>
        </is>
      </c>
      <c r="J6342" s="131" t="n">
        <v>0</v>
      </c>
      <c r="K6342" s="129" t="n">
        <v>2020</v>
      </c>
      <c r="L6342" s="120">
        <f>IF(VLOOKUP(H6342,'Cross-Page Data'!$D$4:$F$48,3,FALSE)="natural gas",VLOOKUP(G6342,'Cross-Page Data'!$I$4:$J$19,2,FALSE),IF(VLOOKUP(H6342,'Cross-Page Data'!$D$4:$F$48,3,FALSE)="solar",IF(G6342="PV","solar PV","solar thermal"),IF(VLOOKUP(H6342,'Cross-Page Data'!$D$4:$F$48,3,FALSE)="wind",VLOOKUP(G6342,'Cross-Page Data'!$I$4:$J$19,2,FALSE),IF(VLOOKUP(H6342,'Cross-Page Data'!$D$4:$F$48,3,FALSE)="hydro",VLOOKUP(G6342,'Cross-Page Data'!$I$4:$J$19,2,FALSE),VLOOKUP(H6342,'Cross-Page Data'!$D$4:$F$48,3,FALSE)))))</f>
        <v/>
      </c>
      <c r="M6342" s="120">
        <f>IF(AND($P$2=FALSE,OR(F6342="Commercial NAICS Cogen",F6342="Industrial NAICS Cogen",F6342="NAICS-22 Cogen")),FALSE,IF(AND($P$3=FALSE,OR(F6342="Commercial NAICS Cogen",F6342="Commercial NAICS Non-Cogen",F6342="Industrial NAICS Cogen", F6342="industrial NAICS non-Cogen")),FALSE, TRUE))</f>
        <v/>
      </c>
    </row>
    <row r="6343">
      <c r="A6343" s="129" t="n">
        <v>99999</v>
      </c>
      <c r="B6343" s="130" t="inlineStr">
        <is>
          <t>State-Fuel Level Increment</t>
        </is>
      </c>
      <c r="C6343" s="130" t="inlineStr">
        <is>
          <t>State-Fuel Level Increment</t>
        </is>
      </c>
      <c r="D6343" s="129" t="n">
        <v>99999</v>
      </c>
      <c r="E6343" s="130" t="inlineStr">
        <is>
          <t>NY</t>
        </is>
      </c>
      <c r="F6343" s="130" t="inlineStr">
        <is>
          <t>NAICS-22 Non-Cogen</t>
        </is>
      </c>
      <c r="G6343" s="130" t="inlineStr">
        <is>
          <t>ST</t>
        </is>
      </c>
      <c r="H6343" s="130" t="inlineStr">
        <is>
          <t>DFO</t>
        </is>
      </c>
      <c r="I6343" s="130" t="inlineStr">
        <is>
          <t>DFO</t>
        </is>
      </c>
      <c r="J6343" s="131" t="n">
        <v>0</v>
      </c>
      <c r="K6343" s="129" t="n">
        <v>2020</v>
      </c>
      <c r="L6343" s="120">
        <f>IF(VLOOKUP(H6343,'Cross-Page Data'!$D$4:$F$48,3,FALSE)="natural gas",VLOOKUP(G6343,'Cross-Page Data'!$I$4:$J$19,2,FALSE),IF(VLOOKUP(H6343,'Cross-Page Data'!$D$4:$F$48,3,FALSE)="solar",IF(G6343="PV","solar PV","solar thermal"),IF(VLOOKUP(H6343,'Cross-Page Data'!$D$4:$F$48,3,FALSE)="wind",VLOOKUP(G6343,'Cross-Page Data'!$I$4:$J$19,2,FALSE),IF(VLOOKUP(H6343,'Cross-Page Data'!$D$4:$F$48,3,FALSE)="hydro",VLOOKUP(G6343,'Cross-Page Data'!$I$4:$J$19,2,FALSE),VLOOKUP(H6343,'Cross-Page Data'!$D$4:$F$48,3,FALSE)))))</f>
        <v/>
      </c>
      <c r="M6343" s="120">
        <f>IF(AND($P$2=FALSE,OR(F6343="Commercial NAICS Cogen",F6343="Industrial NAICS Cogen",F6343="NAICS-22 Cogen")),FALSE,IF(AND($P$3=FALSE,OR(F6343="Commercial NAICS Cogen",F6343="Commercial NAICS Non-Cogen",F6343="Industrial NAICS Cogen", F6343="industrial NAICS non-Cogen")),FALSE, TRUE))</f>
        <v/>
      </c>
    </row>
    <row r="6344">
      <c r="A6344" s="129" t="n">
        <v>99999</v>
      </c>
      <c r="B6344" s="130" t="inlineStr">
        <is>
          <t>State-Fuel Level Increment</t>
        </is>
      </c>
      <c r="C6344" s="130" t="inlineStr">
        <is>
          <t>State-Fuel Level Increment</t>
        </is>
      </c>
      <c r="D6344" s="129" t="n">
        <v>99999</v>
      </c>
      <c r="E6344" s="130" t="inlineStr">
        <is>
          <t>NY</t>
        </is>
      </c>
      <c r="F6344" s="130" t="inlineStr">
        <is>
          <t>Commercial NAICS Cogen</t>
        </is>
      </c>
      <c r="G6344" s="130" t="inlineStr">
        <is>
          <t>ST</t>
        </is>
      </c>
      <c r="H6344" s="130" t="inlineStr">
        <is>
          <t>DFO</t>
        </is>
      </c>
      <c r="I6344" s="130" t="inlineStr">
        <is>
          <t>DFO</t>
        </is>
      </c>
      <c r="J6344" s="131" t="n">
        <v>339.391</v>
      </c>
      <c r="K6344" s="129" t="n">
        <v>2020</v>
      </c>
      <c r="L6344" s="120">
        <f>IF(VLOOKUP(H6344,'Cross-Page Data'!$D$4:$F$48,3,FALSE)="natural gas",VLOOKUP(G6344,'Cross-Page Data'!$I$4:$J$19,2,FALSE),IF(VLOOKUP(H6344,'Cross-Page Data'!$D$4:$F$48,3,FALSE)="solar",IF(G6344="PV","solar PV","solar thermal"),IF(VLOOKUP(H6344,'Cross-Page Data'!$D$4:$F$48,3,FALSE)="wind",VLOOKUP(G6344,'Cross-Page Data'!$I$4:$J$19,2,FALSE),IF(VLOOKUP(H6344,'Cross-Page Data'!$D$4:$F$48,3,FALSE)="hydro",VLOOKUP(G6344,'Cross-Page Data'!$I$4:$J$19,2,FALSE),VLOOKUP(H6344,'Cross-Page Data'!$D$4:$F$48,3,FALSE)))))</f>
        <v/>
      </c>
      <c r="M6344" s="120">
        <f>IF(AND($P$2=FALSE,OR(F6344="Commercial NAICS Cogen",F6344="Industrial NAICS Cogen",F6344="NAICS-22 Cogen")),FALSE,IF(AND($P$3=FALSE,OR(F6344="Commercial NAICS Cogen",F6344="Commercial NAICS Non-Cogen",F6344="Industrial NAICS Cogen", F6344="industrial NAICS non-Cogen")),FALSE, TRUE))</f>
        <v/>
      </c>
    </row>
    <row r="6345">
      <c r="A6345" s="129" t="n">
        <v>99999</v>
      </c>
      <c r="B6345" s="130" t="inlineStr">
        <is>
          <t>State-Fuel Level Increment</t>
        </is>
      </c>
      <c r="C6345" s="130" t="inlineStr">
        <is>
          <t>State-Fuel Level Increment</t>
        </is>
      </c>
      <c r="D6345" s="129" t="n">
        <v>99999</v>
      </c>
      <c r="E6345" s="130" t="inlineStr">
        <is>
          <t>OH</t>
        </is>
      </c>
      <c r="F6345" s="130" t="inlineStr">
        <is>
          <t>NAICS-22 Non-Cogen</t>
        </is>
      </c>
      <c r="G6345" s="130" t="inlineStr">
        <is>
          <t>ST</t>
        </is>
      </c>
      <c r="H6345" s="130" t="inlineStr">
        <is>
          <t>DFO</t>
        </is>
      </c>
      <c r="I6345" s="130" t="inlineStr">
        <is>
          <t>DFO</t>
        </is>
      </c>
      <c r="J6345" s="131" t="n">
        <v>3754.451</v>
      </c>
      <c r="K6345" s="129" t="n">
        <v>2020</v>
      </c>
      <c r="L6345" s="120">
        <f>IF(VLOOKUP(H6345,'Cross-Page Data'!$D$4:$F$48,3,FALSE)="natural gas",VLOOKUP(G6345,'Cross-Page Data'!$I$4:$J$19,2,FALSE),IF(VLOOKUP(H6345,'Cross-Page Data'!$D$4:$F$48,3,FALSE)="solar",IF(G6345="PV","solar PV","solar thermal"),IF(VLOOKUP(H6345,'Cross-Page Data'!$D$4:$F$48,3,FALSE)="wind",VLOOKUP(G6345,'Cross-Page Data'!$I$4:$J$19,2,FALSE),IF(VLOOKUP(H6345,'Cross-Page Data'!$D$4:$F$48,3,FALSE)="hydro",VLOOKUP(G6345,'Cross-Page Data'!$I$4:$J$19,2,FALSE),VLOOKUP(H6345,'Cross-Page Data'!$D$4:$F$48,3,FALSE)))))</f>
        <v/>
      </c>
      <c r="M6345" s="120">
        <f>IF(AND($P$2=FALSE,OR(F6345="Commercial NAICS Cogen",F6345="Industrial NAICS Cogen",F6345="NAICS-22 Cogen")),FALSE,IF(AND($P$3=FALSE,OR(F6345="Commercial NAICS Cogen",F6345="Commercial NAICS Non-Cogen",F6345="Industrial NAICS Cogen", F6345="industrial NAICS non-Cogen")),FALSE, TRUE))</f>
        <v/>
      </c>
    </row>
    <row r="6346">
      <c r="A6346" s="129" t="n">
        <v>99999</v>
      </c>
      <c r="B6346" s="130" t="inlineStr">
        <is>
          <t>State-Fuel Level Increment</t>
        </is>
      </c>
      <c r="C6346" s="130" t="inlineStr">
        <is>
          <t>State-Fuel Level Increment</t>
        </is>
      </c>
      <c r="D6346" s="129" t="n">
        <v>99999</v>
      </c>
      <c r="E6346" s="130" t="inlineStr">
        <is>
          <t>OH</t>
        </is>
      </c>
      <c r="F6346" s="130" t="inlineStr">
        <is>
          <t>Industrial NAICS Cogen</t>
        </is>
      </c>
      <c r="G6346" s="130" t="inlineStr">
        <is>
          <t>ST</t>
        </is>
      </c>
      <c r="H6346" s="130" t="inlineStr">
        <is>
          <t>DFO</t>
        </is>
      </c>
      <c r="I6346" s="130" t="inlineStr">
        <is>
          <t>DFO</t>
        </is>
      </c>
      <c r="J6346" s="131" t="n">
        <v>0</v>
      </c>
      <c r="K6346" s="129" t="n">
        <v>2020</v>
      </c>
      <c r="L6346" s="120">
        <f>IF(VLOOKUP(H6346,'Cross-Page Data'!$D$4:$F$48,3,FALSE)="natural gas",VLOOKUP(G6346,'Cross-Page Data'!$I$4:$J$19,2,FALSE),IF(VLOOKUP(H6346,'Cross-Page Data'!$D$4:$F$48,3,FALSE)="solar",IF(G6346="PV","solar PV","solar thermal"),IF(VLOOKUP(H6346,'Cross-Page Data'!$D$4:$F$48,3,FALSE)="wind",VLOOKUP(G6346,'Cross-Page Data'!$I$4:$J$19,2,FALSE),IF(VLOOKUP(H6346,'Cross-Page Data'!$D$4:$F$48,3,FALSE)="hydro",VLOOKUP(G6346,'Cross-Page Data'!$I$4:$J$19,2,FALSE),VLOOKUP(H6346,'Cross-Page Data'!$D$4:$F$48,3,FALSE)))))</f>
        <v/>
      </c>
      <c r="M6346" s="120">
        <f>IF(AND($P$2=FALSE,OR(F6346="Commercial NAICS Cogen",F6346="Industrial NAICS Cogen",F6346="NAICS-22 Cogen")),FALSE,IF(AND($P$3=FALSE,OR(F6346="Commercial NAICS Cogen",F6346="Commercial NAICS Non-Cogen",F6346="Industrial NAICS Cogen", F6346="industrial NAICS non-Cogen")),FALSE, TRUE))</f>
        <v/>
      </c>
    </row>
    <row r="6347">
      <c r="A6347" s="129" t="n">
        <v>99999</v>
      </c>
      <c r="B6347" s="130" t="inlineStr">
        <is>
          <t>State-Fuel Level Increment</t>
        </is>
      </c>
      <c r="C6347" s="130" t="inlineStr">
        <is>
          <t>State-Fuel Level Increment</t>
        </is>
      </c>
      <c r="D6347" s="129" t="n">
        <v>99999</v>
      </c>
      <c r="E6347" s="130" t="inlineStr">
        <is>
          <t>OK</t>
        </is>
      </c>
      <c r="F6347" s="130" t="inlineStr">
        <is>
          <t>Electric Utility</t>
        </is>
      </c>
      <c r="G6347" s="130" t="inlineStr">
        <is>
          <t>ST</t>
        </is>
      </c>
      <c r="H6347" s="130" t="inlineStr">
        <is>
          <t>DFO</t>
        </is>
      </c>
      <c r="I6347" s="130" t="inlineStr">
        <is>
          <t>DFO</t>
        </is>
      </c>
      <c r="J6347" s="131" t="n">
        <v>0</v>
      </c>
      <c r="K6347" s="129" t="n">
        <v>2020</v>
      </c>
      <c r="L6347" s="120">
        <f>IF(VLOOKUP(H6347,'Cross-Page Data'!$D$4:$F$48,3,FALSE)="natural gas",VLOOKUP(G6347,'Cross-Page Data'!$I$4:$J$19,2,FALSE),IF(VLOOKUP(H6347,'Cross-Page Data'!$D$4:$F$48,3,FALSE)="solar",IF(G6347="PV","solar PV","solar thermal"),IF(VLOOKUP(H6347,'Cross-Page Data'!$D$4:$F$48,3,FALSE)="wind",VLOOKUP(G6347,'Cross-Page Data'!$I$4:$J$19,2,FALSE),IF(VLOOKUP(H6347,'Cross-Page Data'!$D$4:$F$48,3,FALSE)="hydro",VLOOKUP(G6347,'Cross-Page Data'!$I$4:$J$19,2,FALSE),VLOOKUP(H6347,'Cross-Page Data'!$D$4:$F$48,3,FALSE)))))</f>
        <v/>
      </c>
      <c r="M6347" s="120">
        <f>IF(AND($P$2=FALSE,OR(F6347="Commercial NAICS Cogen",F6347="Industrial NAICS Cogen",F6347="NAICS-22 Cogen")),FALSE,IF(AND($P$3=FALSE,OR(F6347="Commercial NAICS Cogen",F6347="Commercial NAICS Non-Cogen",F6347="Industrial NAICS Cogen", F6347="industrial NAICS non-Cogen")),FALSE, TRUE))</f>
        <v/>
      </c>
    </row>
    <row r="6348">
      <c r="A6348" s="129" t="n">
        <v>99999</v>
      </c>
      <c r="B6348" s="130" t="inlineStr">
        <is>
          <t>State-Fuel Level Increment</t>
        </is>
      </c>
      <c r="C6348" s="130" t="inlineStr">
        <is>
          <t>State-Fuel Level Increment</t>
        </is>
      </c>
      <c r="D6348" s="129" t="n">
        <v>99999</v>
      </c>
      <c r="E6348" s="130" t="inlineStr">
        <is>
          <t>OR</t>
        </is>
      </c>
      <c r="F6348" s="130" t="inlineStr">
        <is>
          <t>Industrial NAICS Cogen</t>
        </is>
      </c>
      <c r="G6348" s="130" t="inlineStr">
        <is>
          <t>ST</t>
        </is>
      </c>
      <c r="H6348" s="130" t="inlineStr">
        <is>
          <t>DFO</t>
        </is>
      </c>
      <c r="I6348" s="130" t="inlineStr">
        <is>
          <t>DFO</t>
        </is>
      </c>
      <c r="J6348" s="131" t="n">
        <v>0</v>
      </c>
      <c r="K6348" s="129" t="n">
        <v>2020</v>
      </c>
      <c r="L6348" s="120">
        <f>IF(VLOOKUP(H6348,'Cross-Page Data'!$D$4:$F$48,3,FALSE)="natural gas",VLOOKUP(G6348,'Cross-Page Data'!$I$4:$J$19,2,FALSE),IF(VLOOKUP(H6348,'Cross-Page Data'!$D$4:$F$48,3,FALSE)="solar",IF(G6348="PV","solar PV","solar thermal"),IF(VLOOKUP(H6348,'Cross-Page Data'!$D$4:$F$48,3,FALSE)="wind",VLOOKUP(G6348,'Cross-Page Data'!$I$4:$J$19,2,FALSE),IF(VLOOKUP(H6348,'Cross-Page Data'!$D$4:$F$48,3,FALSE)="hydro",VLOOKUP(G6348,'Cross-Page Data'!$I$4:$J$19,2,FALSE),VLOOKUP(H6348,'Cross-Page Data'!$D$4:$F$48,3,FALSE)))))</f>
        <v/>
      </c>
      <c r="M6348" s="120">
        <f>IF(AND($P$2=FALSE,OR(F6348="Commercial NAICS Cogen",F6348="Industrial NAICS Cogen",F6348="NAICS-22 Cogen")),FALSE,IF(AND($P$3=FALSE,OR(F6348="Commercial NAICS Cogen",F6348="Commercial NAICS Non-Cogen",F6348="Industrial NAICS Cogen", F6348="industrial NAICS non-Cogen")),FALSE, TRUE))</f>
        <v/>
      </c>
    </row>
    <row r="6349">
      <c r="A6349" s="129" t="n">
        <v>99999</v>
      </c>
      <c r="B6349" s="130" t="inlineStr">
        <is>
          <t>State-Fuel Level Increment</t>
        </is>
      </c>
      <c r="C6349" s="130" t="inlineStr">
        <is>
          <t>State-Fuel Level Increment</t>
        </is>
      </c>
      <c r="D6349" s="129" t="n">
        <v>99999</v>
      </c>
      <c r="E6349" s="130" t="inlineStr">
        <is>
          <t>PA</t>
        </is>
      </c>
      <c r="F6349" s="130" t="inlineStr">
        <is>
          <t>NAICS-22 Non-Cogen</t>
        </is>
      </c>
      <c r="G6349" s="130" t="inlineStr">
        <is>
          <t>ST</t>
        </is>
      </c>
      <c r="H6349" s="130" t="inlineStr">
        <is>
          <t>DFO</t>
        </is>
      </c>
      <c r="I6349" s="130" t="inlineStr">
        <is>
          <t>DFO</t>
        </is>
      </c>
      <c r="J6349" s="131" t="n">
        <v>4971.005</v>
      </c>
      <c r="K6349" s="129" t="n">
        <v>2020</v>
      </c>
      <c r="L6349" s="120">
        <f>IF(VLOOKUP(H6349,'Cross-Page Data'!$D$4:$F$48,3,FALSE)="natural gas",VLOOKUP(G6349,'Cross-Page Data'!$I$4:$J$19,2,FALSE),IF(VLOOKUP(H6349,'Cross-Page Data'!$D$4:$F$48,3,FALSE)="solar",IF(G6349="PV","solar PV","solar thermal"),IF(VLOOKUP(H6349,'Cross-Page Data'!$D$4:$F$48,3,FALSE)="wind",VLOOKUP(G6349,'Cross-Page Data'!$I$4:$J$19,2,FALSE),IF(VLOOKUP(H6349,'Cross-Page Data'!$D$4:$F$48,3,FALSE)="hydro",VLOOKUP(G6349,'Cross-Page Data'!$I$4:$J$19,2,FALSE),VLOOKUP(H6349,'Cross-Page Data'!$D$4:$F$48,3,FALSE)))))</f>
        <v/>
      </c>
      <c r="M6349" s="120">
        <f>IF(AND($P$2=FALSE,OR(F6349="Commercial NAICS Cogen",F6349="Industrial NAICS Cogen",F6349="NAICS-22 Cogen")),FALSE,IF(AND($P$3=FALSE,OR(F6349="Commercial NAICS Cogen",F6349="Commercial NAICS Non-Cogen",F6349="Industrial NAICS Cogen", F6349="industrial NAICS non-Cogen")),FALSE, TRUE))</f>
        <v/>
      </c>
    </row>
    <row r="6350">
      <c r="A6350" s="129" t="n">
        <v>99999</v>
      </c>
      <c r="B6350" s="130" t="inlineStr">
        <is>
          <t>State-Fuel Level Increment</t>
        </is>
      </c>
      <c r="C6350" s="130" t="inlineStr">
        <is>
          <t>State-Fuel Level Increment</t>
        </is>
      </c>
      <c r="D6350" s="129" t="n">
        <v>99999</v>
      </c>
      <c r="E6350" s="130" t="inlineStr">
        <is>
          <t>PA</t>
        </is>
      </c>
      <c r="F6350" s="130" t="inlineStr">
        <is>
          <t>NAICS-22 Cogen</t>
        </is>
      </c>
      <c r="G6350" s="130" t="inlineStr">
        <is>
          <t>ST</t>
        </is>
      </c>
      <c r="H6350" s="130" t="inlineStr">
        <is>
          <t>DFO</t>
        </is>
      </c>
      <c r="I6350" s="130" t="inlineStr">
        <is>
          <t>DFO</t>
        </is>
      </c>
      <c r="J6350" s="131" t="n">
        <v>6386.317</v>
      </c>
      <c r="K6350" s="129" t="n">
        <v>2020</v>
      </c>
      <c r="L6350" s="120">
        <f>IF(VLOOKUP(H6350,'Cross-Page Data'!$D$4:$F$48,3,FALSE)="natural gas",VLOOKUP(G6350,'Cross-Page Data'!$I$4:$J$19,2,FALSE),IF(VLOOKUP(H6350,'Cross-Page Data'!$D$4:$F$48,3,FALSE)="solar",IF(G6350="PV","solar PV","solar thermal"),IF(VLOOKUP(H6350,'Cross-Page Data'!$D$4:$F$48,3,FALSE)="wind",VLOOKUP(G6350,'Cross-Page Data'!$I$4:$J$19,2,FALSE),IF(VLOOKUP(H6350,'Cross-Page Data'!$D$4:$F$48,3,FALSE)="hydro",VLOOKUP(G6350,'Cross-Page Data'!$I$4:$J$19,2,FALSE),VLOOKUP(H6350,'Cross-Page Data'!$D$4:$F$48,3,FALSE)))))</f>
        <v/>
      </c>
      <c r="M6350" s="120">
        <f>IF(AND($P$2=FALSE,OR(F6350="Commercial NAICS Cogen",F6350="Industrial NAICS Cogen",F6350="NAICS-22 Cogen")),FALSE,IF(AND($P$3=FALSE,OR(F6350="Commercial NAICS Cogen",F6350="Commercial NAICS Non-Cogen",F6350="Industrial NAICS Cogen", F6350="industrial NAICS non-Cogen")),FALSE, TRUE))</f>
        <v/>
      </c>
    </row>
    <row r="6351">
      <c r="A6351" s="129" t="n">
        <v>99999</v>
      </c>
      <c r="B6351" s="130" t="inlineStr">
        <is>
          <t>State-Fuel Level Increment</t>
        </is>
      </c>
      <c r="C6351" s="130" t="inlineStr">
        <is>
          <t>State-Fuel Level Increment</t>
        </is>
      </c>
      <c r="D6351" s="129" t="n">
        <v>99999</v>
      </c>
      <c r="E6351" s="130" t="inlineStr">
        <is>
          <t>PA</t>
        </is>
      </c>
      <c r="F6351" s="130" t="inlineStr">
        <is>
          <t>Industrial NAICS Cogen</t>
        </is>
      </c>
      <c r="G6351" s="130" t="inlineStr">
        <is>
          <t>ST</t>
        </is>
      </c>
      <c r="H6351" s="130" t="inlineStr">
        <is>
          <t>DFO</t>
        </is>
      </c>
      <c r="I6351" s="130" t="inlineStr">
        <is>
          <t>DFO</t>
        </is>
      </c>
      <c r="J6351" s="131" t="n">
        <v>0</v>
      </c>
      <c r="K6351" s="129" t="n">
        <v>2020</v>
      </c>
      <c r="L6351" s="120">
        <f>IF(VLOOKUP(H6351,'Cross-Page Data'!$D$4:$F$48,3,FALSE)="natural gas",VLOOKUP(G6351,'Cross-Page Data'!$I$4:$J$19,2,FALSE),IF(VLOOKUP(H6351,'Cross-Page Data'!$D$4:$F$48,3,FALSE)="solar",IF(G6351="PV","solar PV","solar thermal"),IF(VLOOKUP(H6351,'Cross-Page Data'!$D$4:$F$48,3,FALSE)="wind",VLOOKUP(G6351,'Cross-Page Data'!$I$4:$J$19,2,FALSE),IF(VLOOKUP(H6351,'Cross-Page Data'!$D$4:$F$48,3,FALSE)="hydro",VLOOKUP(G6351,'Cross-Page Data'!$I$4:$J$19,2,FALSE),VLOOKUP(H6351,'Cross-Page Data'!$D$4:$F$48,3,FALSE)))))</f>
        <v/>
      </c>
      <c r="M6351" s="120">
        <f>IF(AND($P$2=FALSE,OR(F6351="Commercial NAICS Cogen",F6351="Industrial NAICS Cogen",F6351="NAICS-22 Cogen")),FALSE,IF(AND($P$3=FALSE,OR(F6351="Commercial NAICS Cogen",F6351="Commercial NAICS Non-Cogen",F6351="Industrial NAICS Cogen", F6351="industrial NAICS non-Cogen")),FALSE, TRUE))</f>
        <v/>
      </c>
    </row>
    <row r="6352">
      <c r="A6352" s="129" t="n">
        <v>99999</v>
      </c>
      <c r="B6352" s="130" t="inlineStr">
        <is>
          <t>State-Fuel Level Increment</t>
        </is>
      </c>
      <c r="C6352" s="130" t="inlineStr">
        <is>
          <t>State-Fuel Level Increment</t>
        </is>
      </c>
      <c r="D6352" s="129" t="n">
        <v>99999</v>
      </c>
      <c r="E6352" s="130" t="inlineStr">
        <is>
          <t>SC</t>
        </is>
      </c>
      <c r="F6352" s="130" t="inlineStr">
        <is>
          <t>Electric Utility</t>
        </is>
      </c>
      <c r="G6352" s="130" t="inlineStr">
        <is>
          <t>ST</t>
        </is>
      </c>
      <c r="H6352" s="130" t="inlineStr">
        <is>
          <t>DFO</t>
        </is>
      </c>
      <c r="I6352" s="130" t="inlineStr">
        <is>
          <t>DFO</t>
        </is>
      </c>
      <c r="J6352" s="131" t="n">
        <v>0</v>
      </c>
      <c r="K6352" s="129" t="n">
        <v>2020</v>
      </c>
      <c r="L6352" s="120">
        <f>IF(VLOOKUP(H6352,'Cross-Page Data'!$D$4:$F$48,3,FALSE)="natural gas",VLOOKUP(G6352,'Cross-Page Data'!$I$4:$J$19,2,FALSE),IF(VLOOKUP(H6352,'Cross-Page Data'!$D$4:$F$48,3,FALSE)="solar",IF(G6352="PV","solar PV","solar thermal"),IF(VLOOKUP(H6352,'Cross-Page Data'!$D$4:$F$48,3,FALSE)="wind",VLOOKUP(G6352,'Cross-Page Data'!$I$4:$J$19,2,FALSE),IF(VLOOKUP(H6352,'Cross-Page Data'!$D$4:$F$48,3,FALSE)="hydro",VLOOKUP(G6352,'Cross-Page Data'!$I$4:$J$19,2,FALSE),VLOOKUP(H6352,'Cross-Page Data'!$D$4:$F$48,3,FALSE)))))</f>
        <v/>
      </c>
      <c r="M6352" s="120">
        <f>IF(AND($P$2=FALSE,OR(F6352="Commercial NAICS Cogen",F6352="Industrial NAICS Cogen",F6352="NAICS-22 Cogen")),FALSE,IF(AND($P$3=FALSE,OR(F6352="Commercial NAICS Cogen",F6352="Commercial NAICS Non-Cogen",F6352="Industrial NAICS Cogen", F6352="industrial NAICS non-Cogen")),FALSE, TRUE))</f>
        <v/>
      </c>
    </row>
    <row r="6353">
      <c r="A6353" s="129" t="n">
        <v>99999</v>
      </c>
      <c r="B6353" s="130" t="inlineStr">
        <is>
          <t>State-Fuel Level Increment</t>
        </is>
      </c>
      <c r="C6353" s="130" t="inlineStr">
        <is>
          <t>State-Fuel Level Increment</t>
        </is>
      </c>
      <c r="D6353" s="129" t="n">
        <v>99999</v>
      </c>
      <c r="E6353" s="130" t="inlineStr">
        <is>
          <t>TX</t>
        </is>
      </c>
      <c r="F6353" s="130" t="inlineStr">
        <is>
          <t>Electric Utility</t>
        </is>
      </c>
      <c r="G6353" s="130" t="inlineStr">
        <is>
          <t>ST</t>
        </is>
      </c>
      <c r="H6353" s="130" t="inlineStr">
        <is>
          <t>DFO</t>
        </is>
      </c>
      <c r="I6353" s="130" t="inlineStr">
        <is>
          <t>DFO</t>
        </is>
      </c>
      <c r="J6353" s="131" t="n">
        <v>87.39</v>
      </c>
      <c r="K6353" s="129" t="n">
        <v>2020</v>
      </c>
      <c r="L6353" s="120">
        <f>IF(VLOOKUP(H6353,'Cross-Page Data'!$D$4:$F$48,3,FALSE)="natural gas",VLOOKUP(G6353,'Cross-Page Data'!$I$4:$J$19,2,FALSE),IF(VLOOKUP(H6353,'Cross-Page Data'!$D$4:$F$48,3,FALSE)="solar",IF(G6353="PV","solar PV","solar thermal"),IF(VLOOKUP(H6353,'Cross-Page Data'!$D$4:$F$48,3,FALSE)="wind",VLOOKUP(G6353,'Cross-Page Data'!$I$4:$J$19,2,FALSE),IF(VLOOKUP(H6353,'Cross-Page Data'!$D$4:$F$48,3,FALSE)="hydro",VLOOKUP(G6353,'Cross-Page Data'!$I$4:$J$19,2,FALSE),VLOOKUP(H6353,'Cross-Page Data'!$D$4:$F$48,3,FALSE)))))</f>
        <v/>
      </c>
      <c r="M6353" s="120">
        <f>IF(AND($P$2=FALSE,OR(F6353="Commercial NAICS Cogen",F6353="Industrial NAICS Cogen",F6353="NAICS-22 Cogen")),FALSE,IF(AND($P$3=FALSE,OR(F6353="Commercial NAICS Cogen",F6353="Commercial NAICS Non-Cogen",F6353="Industrial NAICS Cogen", F6353="industrial NAICS non-Cogen")),FALSE, TRUE))</f>
        <v/>
      </c>
    </row>
    <row r="6354">
      <c r="A6354" s="129" t="n">
        <v>99999</v>
      </c>
      <c r="B6354" s="130" t="inlineStr">
        <is>
          <t>State-Fuel Level Increment</t>
        </is>
      </c>
      <c r="C6354" s="130" t="inlineStr">
        <is>
          <t>State-Fuel Level Increment</t>
        </is>
      </c>
      <c r="D6354" s="129" t="n">
        <v>99999</v>
      </c>
      <c r="E6354" s="130" t="inlineStr">
        <is>
          <t>TX</t>
        </is>
      </c>
      <c r="F6354" s="130" t="inlineStr">
        <is>
          <t>NAICS-22 Non-Cogen</t>
        </is>
      </c>
      <c r="G6354" s="130" t="inlineStr">
        <is>
          <t>ST</t>
        </is>
      </c>
      <c r="H6354" s="130" t="inlineStr">
        <is>
          <t>DFO</t>
        </is>
      </c>
      <c r="I6354" s="130" t="inlineStr">
        <is>
          <t>DFO</t>
        </is>
      </c>
      <c r="J6354" s="131" t="n">
        <v>0</v>
      </c>
      <c r="K6354" s="129" t="n">
        <v>2020</v>
      </c>
      <c r="L6354" s="120">
        <f>IF(VLOOKUP(H6354,'Cross-Page Data'!$D$4:$F$48,3,FALSE)="natural gas",VLOOKUP(G6354,'Cross-Page Data'!$I$4:$J$19,2,FALSE),IF(VLOOKUP(H6354,'Cross-Page Data'!$D$4:$F$48,3,FALSE)="solar",IF(G6354="PV","solar PV","solar thermal"),IF(VLOOKUP(H6354,'Cross-Page Data'!$D$4:$F$48,3,FALSE)="wind",VLOOKUP(G6354,'Cross-Page Data'!$I$4:$J$19,2,FALSE),IF(VLOOKUP(H6354,'Cross-Page Data'!$D$4:$F$48,3,FALSE)="hydro",VLOOKUP(G6354,'Cross-Page Data'!$I$4:$J$19,2,FALSE),VLOOKUP(H6354,'Cross-Page Data'!$D$4:$F$48,3,FALSE)))))</f>
        <v/>
      </c>
      <c r="M6354" s="120">
        <f>IF(AND($P$2=FALSE,OR(F6354="Commercial NAICS Cogen",F6354="Industrial NAICS Cogen",F6354="NAICS-22 Cogen")),FALSE,IF(AND($P$3=FALSE,OR(F6354="Commercial NAICS Cogen",F6354="Commercial NAICS Non-Cogen",F6354="Industrial NAICS Cogen", F6354="industrial NAICS non-Cogen")),FALSE, TRUE))</f>
        <v/>
      </c>
    </row>
    <row r="6355">
      <c r="A6355" s="129" t="n">
        <v>99999</v>
      </c>
      <c r="B6355" s="130" t="inlineStr">
        <is>
          <t>State-Fuel Level Increment</t>
        </is>
      </c>
      <c r="C6355" s="130" t="inlineStr">
        <is>
          <t>State-Fuel Level Increment</t>
        </is>
      </c>
      <c r="D6355" s="129" t="n">
        <v>99999</v>
      </c>
      <c r="E6355" s="130" t="inlineStr">
        <is>
          <t>TX</t>
        </is>
      </c>
      <c r="F6355" s="130" t="inlineStr">
        <is>
          <t>Industrial NAICS Cogen</t>
        </is>
      </c>
      <c r="G6355" s="130" t="inlineStr">
        <is>
          <t>ST</t>
        </is>
      </c>
      <c r="H6355" s="130" t="inlineStr">
        <is>
          <t>DFO</t>
        </is>
      </c>
      <c r="I6355" s="130" t="inlineStr">
        <is>
          <t>DFO</t>
        </is>
      </c>
      <c r="J6355" s="131" t="n">
        <v>0</v>
      </c>
      <c r="K6355" s="129" t="n">
        <v>2020</v>
      </c>
      <c r="L6355" s="120">
        <f>IF(VLOOKUP(H6355,'Cross-Page Data'!$D$4:$F$48,3,FALSE)="natural gas",VLOOKUP(G6355,'Cross-Page Data'!$I$4:$J$19,2,FALSE),IF(VLOOKUP(H6355,'Cross-Page Data'!$D$4:$F$48,3,FALSE)="solar",IF(G6355="PV","solar PV","solar thermal"),IF(VLOOKUP(H6355,'Cross-Page Data'!$D$4:$F$48,3,FALSE)="wind",VLOOKUP(G6355,'Cross-Page Data'!$I$4:$J$19,2,FALSE),IF(VLOOKUP(H6355,'Cross-Page Data'!$D$4:$F$48,3,FALSE)="hydro",VLOOKUP(G6355,'Cross-Page Data'!$I$4:$J$19,2,FALSE),VLOOKUP(H6355,'Cross-Page Data'!$D$4:$F$48,3,FALSE)))))</f>
        <v/>
      </c>
      <c r="M6355" s="120">
        <f>IF(AND($P$2=FALSE,OR(F6355="Commercial NAICS Cogen",F6355="Industrial NAICS Cogen",F6355="NAICS-22 Cogen")),FALSE,IF(AND($P$3=FALSE,OR(F6355="Commercial NAICS Cogen",F6355="Commercial NAICS Non-Cogen",F6355="Industrial NAICS Cogen", F6355="industrial NAICS non-Cogen")),FALSE, TRUE))</f>
        <v/>
      </c>
    </row>
    <row r="6356">
      <c r="A6356" s="129" t="n">
        <v>99999</v>
      </c>
      <c r="B6356" s="130" t="inlineStr">
        <is>
          <t>State-Fuel Level Increment</t>
        </is>
      </c>
      <c r="C6356" s="130" t="inlineStr">
        <is>
          <t>State-Fuel Level Increment</t>
        </is>
      </c>
      <c r="D6356" s="129" t="n">
        <v>99999</v>
      </c>
      <c r="E6356" s="130" t="inlineStr">
        <is>
          <t>VA</t>
        </is>
      </c>
      <c r="F6356" s="130" t="inlineStr">
        <is>
          <t>Electric Utility</t>
        </is>
      </c>
      <c r="G6356" s="130" t="inlineStr">
        <is>
          <t>ST</t>
        </is>
      </c>
      <c r="H6356" s="130" t="inlineStr">
        <is>
          <t>DFO</t>
        </is>
      </c>
      <c r="I6356" s="130" t="inlineStr">
        <is>
          <t>DFO</t>
        </is>
      </c>
      <c r="J6356" s="131" t="n">
        <v>1373.506</v>
      </c>
      <c r="K6356" s="129" t="n">
        <v>2020</v>
      </c>
      <c r="L6356" s="120">
        <f>IF(VLOOKUP(H6356,'Cross-Page Data'!$D$4:$F$48,3,FALSE)="natural gas",VLOOKUP(G6356,'Cross-Page Data'!$I$4:$J$19,2,FALSE),IF(VLOOKUP(H6356,'Cross-Page Data'!$D$4:$F$48,3,FALSE)="solar",IF(G6356="PV","solar PV","solar thermal"),IF(VLOOKUP(H6356,'Cross-Page Data'!$D$4:$F$48,3,FALSE)="wind",VLOOKUP(G6356,'Cross-Page Data'!$I$4:$J$19,2,FALSE),IF(VLOOKUP(H6356,'Cross-Page Data'!$D$4:$F$48,3,FALSE)="hydro",VLOOKUP(G6356,'Cross-Page Data'!$I$4:$J$19,2,FALSE),VLOOKUP(H6356,'Cross-Page Data'!$D$4:$F$48,3,FALSE)))))</f>
        <v/>
      </c>
      <c r="M6356" s="120">
        <f>IF(AND($P$2=FALSE,OR(F6356="Commercial NAICS Cogen",F6356="Industrial NAICS Cogen",F6356="NAICS-22 Cogen")),FALSE,IF(AND($P$3=FALSE,OR(F6356="Commercial NAICS Cogen",F6356="Commercial NAICS Non-Cogen",F6356="Industrial NAICS Cogen", F6356="industrial NAICS non-Cogen")),FALSE, TRUE))</f>
        <v/>
      </c>
    </row>
    <row r="6357">
      <c r="A6357" s="129" t="n">
        <v>99999</v>
      </c>
      <c r="B6357" s="130" t="inlineStr">
        <is>
          <t>State-Fuel Level Increment</t>
        </is>
      </c>
      <c r="C6357" s="130" t="inlineStr">
        <is>
          <t>State-Fuel Level Increment</t>
        </is>
      </c>
      <c r="D6357" s="129" t="n">
        <v>99999</v>
      </c>
      <c r="E6357" s="130" t="inlineStr">
        <is>
          <t>VA</t>
        </is>
      </c>
      <c r="F6357" s="130" t="inlineStr">
        <is>
          <t>Industrial NAICS Non-Cogen</t>
        </is>
      </c>
      <c r="G6357" s="130" t="inlineStr">
        <is>
          <t>ST</t>
        </is>
      </c>
      <c r="H6357" s="130" t="inlineStr">
        <is>
          <t>DFO</t>
        </is>
      </c>
      <c r="I6357" s="130" t="inlineStr">
        <is>
          <t>DFO</t>
        </is>
      </c>
      <c r="J6357" s="131" t="n">
        <v>0</v>
      </c>
      <c r="K6357" s="129" t="n">
        <v>2020</v>
      </c>
      <c r="L6357" s="120">
        <f>IF(VLOOKUP(H6357,'Cross-Page Data'!$D$4:$F$48,3,FALSE)="natural gas",VLOOKUP(G6357,'Cross-Page Data'!$I$4:$J$19,2,FALSE),IF(VLOOKUP(H6357,'Cross-Page Data'!$D$4:$F$48,3,FALSE)="solar",IF(G6357="PV","solar PV","solar thermal"),IF(VLOOKUP(H6357,'Cross-Page Data'!$D$4:$F$48,3,FALSE)="wind",VLOOKUP(G6357,'Cross-Page Data'!$I$4:$J$19,2,FALSE),IF(VLOOKUP(H6357,'Cross-Page Data'!$D$4:$F$48,3,FALSE)="hydro",VLOOKUP(G6357,'Cross-Page Data'!$I$4:$J$19,2,FALSE),VLOOKUP(H6357,'Cross-Page Data'!$D$4:$F$48,3,FALSE)))))</f>
        <v/>
      </c>
      <c r="M6357" s="120">
        <f>IF(AND($P$2=FALSE,OR(F6357="Commercial NAICS Cogen",F6357="Industrial NAICS Cogen",F6357="NAICS-22 Cogen")),FALSE,IF(AND($P$3=FALSE,OR(F6357="Commercial NAICS Cogen",F6357="Commercial NAICS Non-Cogen",F6357="Industrial NAICS Cogen", F6357="industrial NAICS non-Cogen")),FALSE, TRUE))</f>
        <v/>
      </c>
    </row>
    <row r="6358">
      <c r="A6358" s="129" t="n">
        <v>99999</v>
      </c>
      <c r="B6358" s="130" t="inlineStr">
        <is>
          <t>State-Fuel Level Increment</t>
        </is>
      </c>
      <c r="C6358" s="130" t="inlineStr">
        <is>
          <t>State-Fuel Level Increment</t>
        </is>
      </c>
      <c r="D6358" s="129" t="n">
        <v>99999</v>
      </c>
      <c r="E6358" s="130" t="inlineStr">
        <is>
          <t>VA</t>
        </is>
      </c>
      <c r="F6358" s="130" t="inlineStr">
        <is>
          <t>Industrial NAICS Cogen</t>
        </is>
      </c>
      <c r="G6358" s="130" t="inlineStr">
        <is>
          <t>ST</t>
        </is>
      </c>
      <c r="H6358" s="130" t="inlineStr">
        <is>
          <t>DFO</t>
        </is>
      </c>
      <c r="I6358" s="130" t="inlineStr">
        <is>
          <t>DFO</t>
        </is>
      </c>
      <c r="J6358" s="131" t="n">
        <v>24.347</v>
      </c>
      <c r="K6358" s="129" t="n">
        <v>2020</v>
      </c>
      <c r="L6358" s="120">
        <f>IF(VLOOKUP(H6358,'Cross-Page Data'!$D$4:$F$48,3,FALSE)="natural gas",VLOOKUP(G6358,'Cross-Page Data'!$I$4:$J$19,2,FALSE),IF(VLOOKUP(H6358,'Cross-Page Data'!$D$4:$F$48,3,FALSE)="solar",IF(G6358="PV","solar PV","solar thermal"),IF(VLOOKUP(H6358,'Cross-Page Data'!$D$4:$F$48,3,FALSE)="wind",VLOOKUP(G6358,'Cross-Page Data'!$I$4:$J$19,2,FALSE),IF(VLOOKUP(H6358,'Cross-Page Data'!$D$4:$F$48,3,FALSE)="hydro",VLOOKUP(G6358,'Cross-Page Data'!$I$4:$J$19,2,FALSE),VLOOKUP(H6358,'Cross-Page Data'!$D$4:$F$48,3,FALSE)))))</f>
        <v/>
      </c>
      <c r="M6358" s="120">
        <f>IF(AND($P$2=FALSE,OR(F6358="Commercial NAICS Cogen",F6358="Industrial NAICS Cogen",F6358="NAICS-22 Cogen")),FALSE,IF(AND($P$3=FALSE,OR(F6358="Commercial NAICS Cogen",F6358="Commercial NAICS Non-Cogen",F6358="Industrial NAICS Cogen", F6358="industrial NAICS non-Cogen")),FALSE, TRUE))</f>
        <v/>
      </c>
    </row>
    <row r="6359">
      <c r="A6359" s="129" t="n">
        <v>99999</v>
      </c>
      <c r="B6359" s="130" t="inlineStr">
        <is>
          <t>State-Fuel Level Increment</t>
        </is>
      </c>
      <c r="C6359" s="130" t="inlineStr">
        <is>
          <t>State-Fuel Level Increment</t>
        </is>
      </c>
      <c r="D6359" s="129" t="n">
        <v>99999</v>
      </c>
      <c r="E6359" s="130" t="inlineStr">
        <is>
          <t>VT</t>
        </is>
      </c>
      <c r="F6359" s="130" t="inlineStr">
        <is>
          <t>Electric Utility</t>
        </is>
      </c>
      <c r="G6359" s="130" t="inlineStr">
        <is>
          <t>ST</t>
        </is>
      </c>
      <c r="H6359" s="130" t="inlineStr">
        <is>
          <t>DFO</t>
        </is>
      </c>
      <c r="I6359" s="130" t="inlineStr">
        <is>
          <t>DFO</t>
        </is>
      </c>
      <c r="J6359" s="131" t="n">
        <v>0</v>
      </c>
      <c r="K6359" s="129" t="n">
        <v>2020</v>
      </c>
      <c r="L6359" s="120">
        <f>IF(VLOOKUP(H6359,'Cross-Page Data'!$D$4:$F$48,3,FALSE)="natural gas",VLOOKUP(G6359,'Cross-Page Data'!$I$4:$J$19,2,FALSE),IF(VLOOKUP(H6359,'Cross-Page Data'!$D$4:$F$48,3,FALSE)="solar",IF(G6359="PV","solar PV","solar thermal"),IF(VLOOKUP(H6359,'Cross-Page Data'!$D$4:$F$48,3,FALSE)="wind",VLOOKUP(G6359,'Cross-Page Data'!$I$4:$J$19,2,FALSE),IF(VLOOKUP(H6359,'Cross-Page Data'!$D$4:$F$48,3,FALSE)="hydro",VLOOKUP(G6359,'Cross-Page Data'!$I$4:$J$19,2,FALSE),VLOOKUP(H6359,'Cross-Page Data'!$D$4:$F$48,3,FALSE)))))</f>
        <v/>
      </c>
      <c r="M6359" s="120">
        <f>IF(AND($P$2=FALSE,OR(F6359="Commercial NAICS Cogen",F6359="Industrial NAICS Cogen",F6359="NAICS-22 Cogen")),FALSE,IF(AND($P$3=FALSE,OR(F6359="Commercial NAICS Cogen",F6359="Commercial NAICS Non-Cogen",F6359="Industrial NAICS Cogen", F6359="industrial NAICS non-Cogen")),FALSE, TRUE))</f>
        <v/>
      </c>
    </row>
    <row r="6360">
      <c r="A6360" s="129" t="n">
        <v>99999</v>
      </c>
      <c r="B6360" s="130" t="inlineStr">
        <is>
          <t>State-Fuel Level Increment</t>
        </is>
      </c>
      <c r="C6360" s="130" t="inlineStr">
        <is>
          <t>State-Fuel Level Increment</t>
        </is>
      </c>
      <c r="D6360" s="129" t="n">
        <v>99999</v>
      </c>
      <c r="E6360" s="130" t="inlineStr">
        <is>
          <t>WA</t>
        </is>
      </c>
      <c r="F6360" s="130" t="inlineStr">
        <is>
          <t>Industrial NAICS Cogen</t>
        </is>
      </c>
      <c r="G6360" s="130" t="inlineStr">
        <is>
          <t>ST</t>
        </is>
      </c>
      <c r="H6360" s="130" t="inlineStr">
        <is>
          <t>DFO</t>
        </is>
      </c>
      <c r="I6360" s="130" t="inlineStr">
        <is>
          <t>DFO</t>
        </is>
      </c>
      <c r="J6360" s="131" t="n">
        <v>0</v>
      </c>
      <c r="K6360" s="129" t="n">
        <v>2020</v>
      </c>
      <c r="L6360" s="120">
        <f>IF(VLOOKUP(H6360,'Cross-Page Data'!$D$4:$F$48,3,FALSE)="natural gas",VLOOKUP(G6360,'Cross-Page Data'!$I$4:$J$19,2,FALSE),IF(VLOOKUP(H6360,'Cross-Page Data'!$D$4:$F$48,3,FALSE)="solar",IF(G6360="PV","solar PV","solar thermal"),IF(VLOOKUP(H6360,'Cross-Page Data'!$D$4:$F$48,3,FALSE)="wind",VLOOKUP(G6360,'Cross-Page Data'!$I$4:$J$19,2,FALSE),IF(VLOOKUP(H6360,'Cross-Page Data'!$D$4:$F$48,3,FALSE)="hydro",VLOOKUP(G6360,'Cross-Page Data'!$I$4:$J$19,2,FALSE),VLOOKUP(H6360,'Cross-Page Data'!$D$4:$F$48,3,FALSE)))))</f>
        <v/>
      </c>
      <c r="M6360" s="120">
        <f>IF(AND($P$2=FALSE,OR(F6360="Commercial NAICS Cogen",F6360="Industrial NAICS Cogen",F6360="NAICS-22 Cogen")),FALSE,IF(AND($P$3=FALSE,OR(F6360="Commercial NAICS Cogen",F6360="Commercial NAICS Non-Cogen",F6360="Industrial NAICS Cogen", F6360="industrial NAICS non-Cogen")),FALSE, TRUE))</f>
        <v/>
      </c>
    </row>
    <row r="6361">
      <c r="A6361" s="129" t="n">
        <v>99999</v>
      </c>
      <c r="B6361" s="130" t="inlineStr">
        <is>
          <t>State-Fuel Level Increment</t>
        </is>
      </c>
      <c r="C6361" s="130" t="inlineStr">
        <is>
          <t>State-Fuel Level Increment</t>
        </is>
      </c>
      <c r="D6361" s="129" t="n">
        <v>99999</v>
      </c>
      <c r="E6361" s="130" t="inlineStr">
        <is>
          <t>WI</t>
        </is>
      </c>
      <c r="F6361" s="130" t="inlineStr">
        <is>
          <t>Electric Utility</t>
        </is>
      </c>
      <c r="G6361" s="130" t="inlineStr">
        <is>
          <t>ST</t>
        </is>
      </c>
      <c r="H6361" s="130" t="inlineStr">
        <is>
          <t>DFO</t>
        </is>
      </c>
      <c r="I6361" s="130" t="inlineStr">
        <is>
          <t>DFO</t>
        </is>
      </c>
      <c r="J6361" s="131" t="n">
        <v>0</v>
      </c>
      <c r="K6361" s="129" t="n">
        <v>2020</v>
      </c>
      <c r="L6361" s="120">
        <f>IF(VLOOKUP(H6361,'Cross-Page Data'!$D$4:$F$48,3,FALSE)="natural gas",VLOOKUP(G6361,'Cross-Page Data'!$I$4:$J$19,2,FALSE),IF(VLOOKUP(H6361,'Cross-Page Data'!$D$4:$F$48,3,FALSE)="solar",IF(G6361="PV","solar PV","solar thermal"),IF(VLOOKUP(H6361,'Cross-Page Data'!$D$4:$F$48,3,FALSE)="wind",VLOOKUP(G6361,'Cross-Page Data'!$I$4:$J$19,2,FALSE),IF(VLOOKUP(H6361,'Cross-Page Data'!$D$4:$F$48,3,FALSE)="hydro",VLOOKUP(G6361,'Cross-Page Data'!$I$4:$J$19,2,FALSE),VLOOKUP(H6361,'Cross-Page Data'!$D$4:$F$48,3,FALSE)))))</f>
        <v/>
      </c>
      <c r="M6361" s="120">
        <f>IF(AND($P$2=FALSE,OR(F6361="Commercial NAICS Cogen",F6361="Industrial NAICS Cogen",F6361="NAICS-22 Cogen")),FALSE,IF(AND($P$3=FALSE,OR(F6361="Commercial NAICS Cogen",F6361="Commercial NAICS Non-Cogen",F6361="Industrial NAICS Cogen", F6361="industrial NAICS non-Cogen")),FALSE, TRUE))</f>
        <v/>
      </c>
    </row>
    <row r="6362">
      <c r="A6362" s="129" t="n">
        <v>99999</v>
      </c>
      <c r="B6362" s="130" t="inlineStr">
        <is>
          <t>State-Fuel Level Increment</t>
        </is>
      </c>
      <c r="C6362" s="130" t="inlineStr">
        <is>
          <t>State-Fuel Level Increment</t>
        </is>
      </c>
      <c r="D6362" s="129" t="n">
        <v>99999</v>
      </c>
      <c r="E6362" s="130" t="inlineStr">
        <is>
          <t>WI</t>
        </is>
      </c>
      <c r="F6362" s="130" t="inlineStr">
        <is>
          <t>Industrial NAICS Non-Cogen</t>
        </is>
      </c>
      <c r="G6362" s="130" t="inlineStr">
        <is>
          <t>ST</t>
        </is>
      </c>
      <c r="H6362" s="130" t="inlineStr">
        <is>
          <t>DFO</t>
        </is>
      </c>
      <c r="I6362" s="130" t="inlineStr">
        <is>
          <t>DFO</t>
        </is>
      </c>
      <c r="J6362" s="131" t="n">
        <v>0</v>
      </c>
      <c r="K6362" s="129" t="n">
        <v>2020</v>
      </c>
      <c r="L6362" s="120">
        <f>IF(VLOOKUP(H6362,'Cross-Page Data'!$D$4:$F$48,3,FALSE)="natural gas",VLOOKUP(G6362,'Cross-Page Data'!$I$4:$J$19,2,FALSE),IF(VLOOKUP(H6362,'Cross-Page Data'!$D$4:$F$48,3,FALSE)="solar",IF(G6362="PV","solar PV","solar thermal"),IF(VLOOKUP(H6362,'Cross-Page Data'!$D$4:$F$48,3,FALSE)="wind",VLOOKUP(G6362,'Cross-Page Data'!$I$4:$J$19,2,FALSE),IF(VLOOKUP(H6362,'Cross-Page Data'!$D$4:$F$48,3,FALSE)="hydro",VLOOKUP(G6362,'Cross-Page Data'!$I$4:$J$19,2,FALSE),VLOOKUP(H6362,'Cross-Page Data'!$D$4:$F$48,3,FALSE)))))</f>
        <v/>
      </c>
      <c r="M6362" s="120">
        <f>IF(AND($P$2=FALSE,OR(F6362="Commercial NAICS Cogen",F6362="Industrial NAICS Cogen",F6362="NAICS-22 Cogen")),FALSE,IF(AND($P$3=FALSE,OR(F6362="Commercial NAICS Cogen",F6362="Commercial NAICS Non-Cogen",F6362="Industrial NAICS Cogen", F6362="industrial NAICS non-Cogen")),FALSE, TRUE))</f>
        <v/>
      </c>
    </row>
    <row r="6363">
      <c r="A6363" s="129" t="n">
        <v>99999</v>
      </c>
      <c r="B6363" s="130" t="inlineStr">
        <is>
          <t>State-Fuel Level Increment</t>
        </is>
      </c>
      <c r="C6363" s="130" t="inlineStr">
        <is>
          <t>State-Fuel Level Increment</t>
        </is>
      </c>
      <c r="D6363" s="129" t="n">
        <v>99999</v>
      </c>
      <c r="E6363" s="130" t="inlineStr">
        <is>
          <t>WI</t>
        </is>
      </c>
      <c r="F6363" s="130" t="inlineStr">
        <is>
          <t>Industrial NAICS Cogen</t>
        </is>
      </c>
      <c r="G6363" s="130" t="inlineStr">
        <is>
          <t>ST</t>
        </is>
      </c>
      <c r="H6363" s="130" t="inlineStr">
        <is>
          <t>DFO</t>
        </is>
      </c>
      <c r="I6363" s="130" t="inlineStr">
        <is>
          <t>DFO</t>
        </is>
      </c>
      <c r="J6363" s="131" t="n">
        <v>25.702</v>
      </c>
      <c r="K6363" s="129" t="n">
        <v>2020</v>
      </c>
      <c r="L6363" s="120">
        <f>IF(VLOOKUP(H6363,'Cross-Page Data'!$D$4:$F$48,3,FALSE)="natural gas",VLOOKUP(G6363,'Cross-Page Data'!$I$4:$J$19,2,FALSE),IF(VLOOKUP(H6363,'Cross-Page Data'!$D$4:$F$48,3,FALSE)="solar",IF(G6363="PV","solar PV","solar thermal"),IF(VLOOKUP(H6363,'Cross-Page Data'!$D$4:$F$48,3,FALSE)="wind",VLOOKUP(G6363,'Cross-Page Data'!$I$4:$J$19,2,FALSE),IF(VLOOKUP(H6363,'Cross-Page Data'!$D$4:$F$48,3,FALSE)="hydro",VLOOKUP(G6363,'Cross-Page Data'!$I$4:$J$19,2,FALSE),VLOOKUP(H6363,'Cross-Page Data'!$D$4:$F$48,3,FALSE)))))</f>
        <v/>
      </c>
      <c r="M6363" s="120">
        <f>IF(AND($P$2=FALSE,OR(F6363="Commercial NAICS Cogen",F6363="Industrial NAICS Cogen",F6363="NAICS-22 Cogen")),FALSE,IF(AND($P$3=FALSE,OR(F6363="Commercial NAICS Cogen",F6363="Commercial NAICS Non-Cogen",F6363="Industrial NAICS Cogen", F6363="industrial NAICS non-Cogen")),FALSE, TRUE))</f>
        <v/>
      </c>
    </row>
    <row r="6364">
      <c r="A6364" s="129" t="n">
        <v>99999</v>
      </c>
      <c r="B6364" s="130" t="inlineStr">
        <is>
          <t>State-Fuel Level Increment</t>
        </is>
      </c>
      <c r="C6364" s="130" t="inlineStr">
        <is>
          <t>State-Fuel Level Increment</t>
        </is>
      </c>
      <c r="D6364" s="129" t="n">
        <v>99999</v>
      </c>
      <c r="E6364" s="130" t="inlineStr">
        <is>
          <t>WY</t>
        </is>
      </c>
      <c r="F6364" s="130" t="inlineStr">
        <is>
          <t>Electric Utility</t>
        </is>
      </c>
      <c r="G6364" s="130" t="inlineStr">
        <is>
          <t>ST</t>
        </is>
      </c>
      <c r="H6364" s="130" t="inlineStr">
        <is>
          <t>DFO</t>
        </is>
      </c>
      <c r="I6364" s="130" t="inlineStr">
        <is>
          <t>DFO</t>
        </is>
      </c>
      <c r="J6364" s="131" t="n">
        <v>0</v>
      </c>
      <c r="K6364" s="129" t="n">
        <v>2020</v>
      </c>
      <c r="L6364" s="120">
        <f>IF(VLOOKUP(H6364,'Cross-Page Data'!$D$4:$F$48,3,FALSE)="natural gas",VLOOKUP(G6364,'Cross-Page Data'!$I$4:$J$19,2,FALSE),IF(VLOOKUP(H6364,'Cross-Page Data'!$D$4:$F$48,3,FALSE)="solar",IF(G6364="PV","solar PV","solar thermal"),IF(VLOOKUP(H6364,'Cross-Page Data'!$D$4:$F$48,3,FALSE)="wind",VLOOKUP(G6364,'Cross-Page Data'!$I$4:$J$19,2,FALSE),IF(VLOOKUP(H6364,'Cross-Page Data'!$D$4:$F$48,3,FALSE)="hydro",VLOOKUP(G6364,'Cross-Page Data'!$I$4:$J$19,2,FALSE),VLOOKUP(H6364,'Cross-Page Data'!$D$4:$F$48,3,FALSE)))))</f>
        <v/>
      </c>
      <c r="M6364" s="120">
        <f>IF(AND($P$2=FALSE,OR(F6364="Commercial NAICS Cogen",F6364="Industrial NAICS Cogen",F6364="NAICS-22 Cogen")),FALSE,IF(AND($P$3=FALSE,OR(F6364="Commercial NAICS Cogen",F6364="Commercial NAICS Non-Cogen",F6364="Industrial NAICS Cogen", F6364="industrial NAICS non-Cogen")),FALSE, TRUE))</f>
        <v/>
      </c>
    </row>
    <row r="6365">
      <c r="A6365" s="129" t="n">
        <v>99999</v>
      </c>
      <c r="B6365" s="130" t="inlineStr">
        <is>
          <t>State-Fuel Level Increment</t>
        </is>
      </c>
      <c r="C6365" s="130" t="inlineStr">
        <is>
          <t>State-Fuel Level Increment</t>
        </is>
      </c>
      <c r="D6365" s="129" t="n">
        <v>99999</v>
      </c>
      <c r="E6365" s="130" t="inlineStr">
        <is>
          <t>CA</t>
        </is>
      </c>
      <c r="F6365" s="130" t="inlineStr">
        <is>
          <t>NAICS-22 Non-Cogen</t>
        </is>
      </c>
      <c r="G6365" s="130" t="inlineStr">
        <is>
          <t>ST</t>
        </is>
      </c>
      <c r="H6365" s="130" t="inlineStr">
        <is>
          <t>GEO</t>
        </is>
      </c>
      <c r="I6365" s="130" t="inlineStr">
        <is>
          <t>GEO</t>
        </is>
      </c>
      <c r="J6365" s="131" t="n">
        <v>4007207.2</v>
      </c>
      <c r="K6365" s="129" t="n">
        <v>2020</v>
      </c>
      <c r="L6365" s="120">
        <f>IF(VLOOKUP(H6365,'Cross-Page Data'!$D$4:$F$48,3,FALSE)="natural gas",VLOOKUP(G6365,'Cross-Page Data'!$I$4:$J$19,2,FALSE),IF(VLOOKUP(H6365,'Cross-Page Data'!$D$4:$F$48,3,FALSE)="solar",IF(G6365="PV","solar PV","solar thermal"),IF(VLOOKUP(H6365,'Cross-Page Data'!$D$4:$F$48,3,FALSE)="wind",VLOOKUP(G6365,'Cross-Page Data'!$I$4:$J$19,2,FALSE),IF(VLOOKUP(H6365,'Cross-Page Data'!$D$4:$F$48,3,FALSE)="hydro",VLOOKUP(G6365,'Cross-Page Data'!$I$4:$J$19,2,FALSE),VLOOKUP(H6365,'Cross-Page Data'!$D$4:$F$48,3,FALSE)))))</f>
        <v/>
      </c>
      <c r="M6365" s="120">
        <f>IF(AND($P$2=FALSE,OR(F6365="Commercial NAICS Cogen",F6365="Industrial NAICS Cogen",F6365="NAICS-22 Cogen")),FALSE,IF(AND($P$3=FALSE,OR(F6365="Commercial NAICS Cogen",F6365="Commercial NAICS Non-Cogen",F6365="Industrial NAICS Cogen", F6365="industrial NAICS non-Cogen")),FALSE, TRUE))</f>
        <v/>
      </c>
    </row>
    <row r="6366">
      <c r="A6366" s="129" t="n">
        <v>99999</v>
      </c>
      <c r="B6366" s="130" t="inlineStr">
        <is>
          <t>State-Fuel Level Increment</t>
        </is>
      </c>
      <c r="C6366" s="130" t="inlineStr">
        <is>
          <t>State-Fuel Level Increment</t>
        </is>
      </c>
      <c r="D6366" s="129" t="n">
        <v>99999</v>
      </c>
      <c r="E6366" s="130" t="inlineStr">
        <is>
          <t>HI</t>
        </is>
      </c>
      <c r="F6366" s="130" t="inlineStr">
        <is>
          <t>NAICS-22 Non-Cogen</t>
        </is>
      </c>
      <c r="G6366" s="130" t="inlineStr">
        <is>
          <t>ST</t>
        </is>
      </c>
      <c r="H6366" s="130" t="inlineStr">
        <is>
          <t>GEO</t>
        </is>
      </c>
      <c r="I6366" s="130" t="inlineStr">
        <is>
          <t>GEO</t>
        </is>
      </c>
      <c r="J6366" s="131" t="n">
        <v>154461.41</v>
      </c>
      <c r="K6366" s="129" t="n">
        <v>2020</v>
      </c>
      <c r="L6366" s="120">
        <f>IF(VLOOKUP(H6366,'Cross-Page Data'!$D$4:$F$48,3,FALSE)="natural gas",VLOOKUP(G6366,'Cross-Page Data'!$I$4:$J$19,2,FALSE),IF(VLOOKUP(H6366,'Cross-Page Data'!$D$4:$F$48,3,FALSE)="solar",IF(G6366="PV","solar PV","solar thermal"),IF(VLOOKUP(H6366,'Cross-Page Data'!$D$4:$F$48,3,FALSE)="wind",VLOOKUP(G6366,'Cross-Page Data'!$I$4:$J$19,2,FALSE),IF(VLOOKUP(H6366,'Cross-Page Data'!$D$4:$F$48,3,FALSE)="hydro",VLOOKUP(G6366,'Cross-Page Data'!$I$4:$J$19,2,FALSE),VLOOKUP(H6366,'Cross-Page Data'!$D$4:$F$48,3,FALSE)))))</f>
        <v/>
      </c>
      <c r="M6366" s="120">
        <f>IF(AND($P$2=FALSE,OR(F6366="Commercial NAICS Cogen",F6366="Industrial NAICS Cogen",F6366="NAICS-22 Cogen")),FALSE,IF(AND($P$3=FALSE,OR(F6366="Commercial NAICS Cogen",F6366="Commercial NAICS Non-Cogen",F6366="Industrial NAICS Cogen", F6366="industrial NAICS non-Cogen")),FALSE, TRUE))</f>
        <v/>
      </c>
    </row>
    <row r="6367">
      <c r="A6367" s="129" t="n">
        <v>99999</v>
      </c>
      <c r="B6367" s="130" t="inlineStr">
        <is>
          <t>State-Fuel Level Increment</t>
        </is>
      </c>
      <c r="C6367" s="130" t="inlineStr">
        <is>
          <t>State-Fuel Level Increment</t>
        </is>
      </c>
      <c r="D6367" s="129" t="n">
        <v>99999</v>
      </c>
      <c r="E6367" s="130" t="inlineStr">
        <is>
          <t>NV</t>
        </is>
      </c>
      <c r="F6367" s="130" t="inlineStr">
        <is>
          <t>NAICS-22 Non-Cogen</t>
        </is>
      </c>
      <c r="G6367" s="130" t="inlineStr">
        <is>
          <t>ST</t>
        </is>
      </c>
      <c r="H6367" s="130" t="inlineStr">
        <is>
          <t>GEO</t>
        </is>
      </c>
      <c r="I6367" s="130" t="inlineStr">
        <is>
          <t>GEO</t>
        </is>
      </c>
      <c r="J6367" s="131" t="n">
        <v>325580.73</v>
      </c>
      <c r="K6367" s="129" t="n">
        <v>2020</v>
      </c>
      <c r="L6367" s="120">
        <f>IF(VLOOKUP(H6367,'Cross-Page Data'!$D$4:$F$48,3,FALSE)="natural gas",VLOOKUP(G6367,'Cross-Page Data'!$I$4:$J$19,2,FALSE),IF(VLOOKUP(H6367,'Cross-Page Data'!$D$4:$F$48,3,FALSE)="solar",IF(G6367="PV","solar PV","solar thermal"),IF(VLOOKUP(H6367,'Cross-Page Data'!$D$4:$F$48,3,FALSE)="wind",VLOOKUP(G6367,'Cross-Page Data'!$I$4:$J$19,2,FALSE),IF(VLOOKUP(H6367,'Cross-Page Data'!$D$4:$F$48,3,FALSE)="hydro",VLOOKUP(G6367,'Cross-Page Data'!$I$4:$J$19,2,FALSE),VLOOKUP(H6367,'Cross-Page Data'!$D$4:$F$48,3,FALSE)))))</f>
        <v/>
      </c>
      <c r="M6367" s="120">
        <f>IF(AND($P$2=FALSE,OR(F6367="Commercial NAICS Cogen",F6367="Industrial NAICS Cogen",F6367="NAICS-22 Cogen")),FALSE,IF(AND($P$3=FALSE,OR(F6367="Commercial NAICS Cogen",F6367="Commercial NAICS Non-Cogen",F6367="Industrial NAICS Cogen", F6367="industrial NAICS non-Cogen")),FALSE, TRUE))</f>
        <v/>
      </c>
    </row>
    <row r="6368">
      <c r="A6368" s="129" t="n">
        <v>99999</v>
      </c>
      <c r="B6368" s="130" t="inlineStr">
        <is>
          <t>State-Fuel Level Increment</t>
        </is>
      </c>
      <c r="C6368" s="130" t="inlineStr">
        <is>
          <t>State-Fuel Level Increment</t>
        </is>
      </c>
      <c r="D6368" s="129" t="n">
        <v>99999</v>
      </c>
      <c r="E6368" s="130" t="inlineStr">
        <is>
          <t>UT</t>
        </is>
      </c>
      <c r="F6368" s="130" t="inlineStr">
        <is>
          <t>Electric Utility</t>
        </is>
      </c>
      <c r="G6368" s="130" t="inlineStr">
        <is>
          <t>ST</t>
        </is>
      </c>
      <c r="H6368" s="130" t="inlineStr">
        <is>
          <t>GEO</t>
        </is>
      </c>
      <c r="I6368" s="130" t="inlineStr">
        <is>
          <t>GEO</t>
        </is>
      </c>
      <c r="J6368" s="131" t="n">
        <v>139900.33</v>
      </c>
      <c r="K6368" s="129" t="n">
        <v>2020</v>
      </c>
      <c r="L6368" s="120">
        <f>IF(VLOOKUP(H6368,'Cross-Page Data'!$D$4:$F$48,3,FALSE)="natural gas",VLOOKUP(G6368,'Cross-Page Data'!$I$4:$J$19,2,FALSE),IF(VLOOKUP(H6368,'Cross-Page Data'!$D$4:$F$48,3,FALSE)="solar",IF(G6368="PV","solar PV","solar thermal"),IF(VLOOKUP(H6368,'Cross-Page Data'!$D$4:$F$48,3,FALSE)="wind",VLOOKUP(G6368,'Cross-Page Data'!$I$4:$J$19,2,FALSE),IF(VLOOKUP(H6368,'Cross-Page Data'!$D$4:$F$48,3,FALSE)="hydro",VLOOKUP(G6368,'Cross-Page Data'!$I$4:$J$19,2,FALSE),VLOOKUP(H6368,'Cross-Page Data'!$D$4:$F$48,3,FALSE)))))</f>
        <v/>
      </c>
      <c r="M6368" s="120">
        <f>IF(AND($P$2=FALSE,OR(F6368="Commercial NAICS Cogen",F6368="Industrial NAICS Cogen",F6368="NAICS-22 Cogen")),FALSE,IF(AND($P$3=FALSE,OR(F6368="Commercial NAICS Cogen",F6368="Commercial NAICS Non-Cogen",F6368="Industrial NAICS Cogen", F6368="industrial NAICS non-Cogen")),FALSE, TRUE))</f>
        <v/>
      </c>
    </row>
    <row r="6369">
      <c r="A6369" s="129" t="n">
        <v>99999</v>
      </c>
      <c r="B6369" s="130" t="inlineStr">
        <is>
          <t>State-Fuel Level Increment</t>
        </is>
      </c>
      <c r="C6369" s="130" t="inlineStr">
        <is>
          <t>State-Fuel Level Increment</t>
        </is>
      </c>
      <c r="D6369" s="129" t="n">
        <v>99999</v>
      </c>
      <c r="E6369" s="130" t="inlineStr">
        <is>
          <t>SC</t>
        </is>
      </c>
      <c r="F6369" s="130" t="inlineStr">
        <is>
          <t>Electric Utility</t>
        </is>
      </c>
      <c r="G6369" s="130" t="inlineStr">
        <is>
          <t>ST</t>
        </is>
      </c>
      <c r="H6369" s="130" t="inlineStr">
        <is>
          <t>JF</t>
        </is>
      </c>
      <c r="I6369" s="130" t="inlineStr">
        <is>
          <t>WOO</t>
        </is>
      </c>
      <c r="J6369" s="131" t="n">
        <v>0</v>
      </c>
      <c r="K6369" s="129" t="n">
        <v>2020</v>
      </c>
      <c r="L6369" s="120">
        <f>IF(VLOOKUP(H6369,'Cross-Page Data'!$D$4:$F$48,3,FALSE)="natural gas",VLOOKUP(G6369,'Cross-Page Data'!$I$4:$J$19,2,FALSE),IF(VLOOKUP(H6369,'Cross-Page Data'!$D$4:$F$48,3,FALSE)="solar",IF(G6369="PV","solar PV","solar thermal"),IF(VLOOKUP(H6369,'Cross-Page Data'!$D$4:$F$48,3,FALSE)="wind",VLOOKUP(G6369,'Cross-Page Data'!$I$4:$J$19,2,FALSE),IF(VLOOKUP(H6369,'Cross-Page Data'!$D$4:$F$48,3,FALSE)="hydro",VLOOKUP(G6369,'Cross-Page Data'!$I$4:$J$19,2,FALSE),VLOOKUP(H6369,'Cross-Page Data'!$D$4:$F$48,3,FALSE)))))</f>
        <v/>
      </c>
      <c r="M6369" s="120">
        <f>IF(AND($P$2=FALSE,OR(F6369="Commercial NAICS Cogen",F6369="Industrial NAICS Cogen",F6369="NAICS-22 Cogen")),FALSE,IF(AND($P$3=FALSE,OR(F6369="Commercial NAICS Cogen",F6369="Commercial NAICS Non-Cogen",F6369="Industrial NAICS Cogen", F6369="industrial NAICS non-Cogen")),FALSE, TRUE))</f>
        <v/>
      </c>
    </row>
    <row r="6370">
      <c r="A6370" s="129" t="n">
        <v>99999</v>
      </c>
      <c r="B6370" s="130" t="inlineStr">
        <is>
          <t>State-Fuel Level Increment</t>
        </is>
      </c>
      <c r="C6370" s="130" t="inlineStr">
        <is>
          <t>State-Fuel Level Increment</t>
        </is>
      </c>
      <c r="D6370" s="129" t="n">
        <v>99999</v>
      </c>
      <c r="E6370" s="130" t="inlineStr">
        <is>
          <t>TX</t>
        </is>
      </c>
      <c r="F6370" s="130" t="inlineStr">
        <is>
          <t>Electric Utility</t>
        </is>
      </c>
      <c r="G6370" s="130" t="inlineStr">
        <is>
          <t>ST</t>
        </is>
      </c>
      <c r="H6370" s="130" t="inlineStr">
        <is>
          <t>JF</t>
        </is>
      </c>
      <c r="I6370" s="130" t="inlineStr">
        <is>
          <t>WOO</t>
        </is>
      </c>
      <c r="J6370" s="131" t="n">
        <v>0</v>
      </c>
      <c r="K6370" s="129" t="n">
        <v>2020</v>
      </c>
      <c r="L6370" s="120">
        <f>IF(VLOOKUP(H6370,'Cross-Page Data'!$D$4:$F$48,3,FALSE)="natural gas",VLOOKUP(G6370,'Cross-Page Data'!$I$4:$J$19,2,FALSE),IF(VLOOKUP(H6370,'Cross-Page Data'!$D$4:$F$48,3,FALSE)="solar",IF(G6370="PV","solar PV","solar thermal"),IF(VLOOKUP(H6370,'Cross-Page Data'!$D$4:$F$48,3,FALSE)="wind",VLOOKUP(G6370,'Cross-Page Data'!$I$4:$J$19,2,FALSE),IF(VLOOKUP(H6370,'Cross-Page Data'!$D$4:$F$48,3,FALSE)="hydro",VLOOKUP(G6370,'Cross-Page Data'!$I$4:$J$19,2,FALSE),VLOOKUP(H6370,'Cross-Page Data'!$D$4:$F$48,3,FALSE)))))</f>
        <v/>
      </c>
      <c r="M6370" s="120">
        <f>IF(AND($P$2=FALSE,OR(F6370="Commercial NAICS Cogen",F6370="Industrial NAICS Cogen",F6370="NAICS-22 Cogen")),FALSE,IF(AND($P$3=FALSE,OR(F6370="Commercial NAICS Cogen",F6370="Commercial NAICS Non-Cogen",F6370="Industrial NAICS Cogen", F6370="industrial NAICS non-Cogen")),FALSE, TRUE))</f>
        <v/>
      </c>
    </row>
    <row r="6371">
      <c r="A6371" s="129" t="n">
        <v>99999</v>
      </c>
      <c r="B6371" s="130" t="inlineStr">
        <is>
          <t>State-Fuel Level Increment</t>
        </is>
      </c>
      <c r="C6371" s="130" t="inlineStr">
        <is>
          <t>State-Fuel Level Increment</t>
        </is>
      </c>
      <c r="D6371" s="129" t="n">
        <v>99999</v>
      </c>
      <c r="E6371" s="130" t="inlineStr">
        <is>
          <t>ME</t>
        </is>
      </c>
      <c r="F6371" s="130" t="inlineStr">
        <is>
          <t>Industrial NAICS Cogen</t>
        </is>
      </c>
      <c r="G6371" s="130" t="inlineStr">
        <is>
          <t>ST</t>
        </is>
      </c>
      <c r="H6371" s="130" t="inlineStr">
        <is>
          <t>KER</t>
        </is>
      </c>
      <c r="I6371" s="130" t="inlineStr">
        <is>
          <t>WOO</t>
        </is>
      </c>
      <c r="J6371" s="131" t="n">
        <v>0</v>
      </c>
      <c r="K6371" s="129" t="n">
        <v>2020</v>
      </c>
      <c r="L6371" s="120">
        <f>IF(VLOOKUP(H6371,'Cross-Page Data'!$D$4:$F$48,3,FALSE)="natural gas",VLOOKUP(G6371,'Cross-Page Data'!$I$4:$J$19,2,FALSE),IF(VLOOKUP(H6371,'Cross-Page Data'!$D$4:$F$48,3,FALSE)="solar",IF(G6371="PV","solar PV","solar thermal"),IF(VLOOKUP(H6371,'Cross-Page Data'!$D$4:$F$48,3,FALSE)="wind",VLOOKUP(G6371,'Cross-Page Data'!$I$4:$J$19,2,FALSE),IF(VLOOKUP(H6371,'Cross-Page Data'!$D$4:$F$48,3,FALSE)="hydro",VLOOKUP(G6371,'Cross-Page Data'!$I$4:$J$19,2,FALSE),VLOOKUP(H6371,'Cross-Page Data'!$D$4:$F$48,3,FALSE)))))</f>
        <v/>
      </c>
      <c r="M6371" s="120">
        <f>IF(AND($P$2=FALSE,OR(F6371="Commercial NAICS Cogen",F6371="Industrial NAICS Cogen",F6371="NAICS-22 Cogen")),FALSE,IF(AND($P$3=FALSE,OR(F6371="Commercial NAICS Cogen",F6371="Commercial NAICS Non-Cogen",F6371="Industrial NAICS Cogen", F6371="industrial NAICS non-Cogen")),FALSE, TRUE))</f>
        <v/>
      </c>
    </row>
    <row r="6372">
      <c r="A6372" s="129" t="n">
        <v>99999</v>
      </c>
      <c r="B6372" s="130" t="inlineStr">
        <is>
          <t>State-Fuel Level Increment</t>
        </is>
      </c>
      <c r="C6372" s="130" t="inlineStr">
        <is>
          <t>State-Fuel Level Increment</t>
        </is>
      </c>
      <c r="D6372" s="129" t="n">
        <v>99999</v>
      </c>
      <c r="E6372" s="130" t="inlineStr">
        <is>
          <t>CA</t>
        </is>
      </c>
      <c r="F6372" s="130" t="inlineStr">
        <is>
          <t>NAICS-22 Non-Cogen</t>
        </is>
      </c>
      <c r="G6372" s="130" t="inlineStr">
        <is>
          <t>ST</t>
        </is>
      </c>
      <c r="H6372" s="130" t="inlineStr">
        <is>
          <t>LFG</t>
        </is>
      </c>
      <c r="I6372" s="130" t="inlineStr">
        <is>
          <t>MLG</t>
        </is>
      </c>
      <c r="J6372" s="131" t="n">
        <v>48033.106</v>
      </c>
      <c r="K6372" s="129" t="n">
        <v>2020</v>
      </c>
      <c r="L6372" s="120">
        <f>IF(VLOOKUP(H6372,'Cross-Page Data'!$D$4:$F$48,3,FALSE)="natural gas",VLOOKUP(G6372,'Cross-Page Data'!$I$4:$J$19,2,FALSE),IF(VLOOKUP(H6372,'Cross-Page Data'!$D$4:$F$48,3,FALSE)="solar",IF(G6372="PV","solar PV","solar thermal"),IF(VLOOKUP(H6372,'Cross-Page Data'!$D$4:$F$48,3,FALSE)="wind",VLOOKUP(G6372,'Cross-Page Data'!$I$4:$J$19,2,FALSE),IF(VLOOKUP(H6372,'Cross-Page Data'!$D$4:$F$48,3,FALSE)="hydro",VLOOKUP(G6372,'Cross-Page Data'!$I$4:$J$19,2,FALSE),VLOOKUP(H6372,'Cross-Page Data'!$D$4:$F$48,3,FALSE)))))</f>
        <v/>
      </c>
      <c r="M6372" s="120">
        <f>IF(AND($P$2=FALSE,OR(F6372="Commercial NAICS Cogen",F6372="Industrial NAICS Cogen",F6372="NAICS-22 Cogen")),FALSE,IF(AND($P$3=FALSE,OR(F6372="Commercial NAICS Cogen",F6372="Commercial NAICS Non-Cogen",F6372="Industrial NAICS Cogen", F6372="industrial NAICS non-Cogen")),FALSE, TRUE))</f>
        <v/>
      </c>
    </row>
    <row r="6373">
      <c r="A6373" s="129" t="n">
        <v>99999</v>
      </c>
      <c r="B6373" s="130" t="inlineStr">
        <is>
          <t>State-Fuel Level Increment</t>
        </is>
      </c>
      <c r="C6373" s="130" t="inlineStr">
        <is>
          <t>State-Fuel Level Increment</t>
        </is>
      </c>
      <c r="D6373" s="129" t="n">
        <v>99999</v>
      </c>
      <c r="E6373" s="130" t="inlineStr">
        <is>
          <t>LA</t>
        </is>
      </c>
      <c r="F6373" s="130" t="inlineStr">
        <is>
          <t>Electric Utility</t>
        </is>
      </c>
      <c r="G6373" s="130" t="inlineStr">
        <is>
          <t>ST</t>
        </is>
      </c>
      <c r="H6373" s="130" t="inlineStr">
        <is>
          <t>LIG</t>
        </is>
      </c>
      <c r="I6373" s="130" t="inlineStr">
        <is>
          <t>COL</t>
        </is>
      </c>
      <c r="J6373" s="131" t="n">
        <v>180982.85</v>
      </c>
      <c r="K6373" s="129" t="n">
        <v>2020</v>
      </c>
      <c r="L6373" s="120">
        <f>IF(VLOOKUP(H6373,'Cross-Page Data'!$D$4:$F$48,3,FALSE)="natural gas",VLOOKUP(G6373,'Cross-Page Data'!$I$4:$J$19,2,FALSE),IF(VLOOKUP(H6373,'Cross-Page Data'!$D$4:$F$48,3,FALSE)="solar",IF(G6373="PV","solar PV","solar thermal"),IF(VLOOKUP(H6373,'Cross-Page Data'!$D$4:$F$48,3,FALSE)="wind",VLOOKUP(G6373,'Cross-Page Data'!$I$4:$J$19,2,FALSE),IF(VLOOKUP(H6373,'Cross-Page Data'!$D$4:$F$48,3,FALSE)="hydro",VLOOKUP(G6373,'Cross-Page Data'!$I$4:$J$19,2,FALSE),VLOOKUP(H6373,'Cross-Page Data'!$D$4:$F$48,3,FALSE)))))</f>
        <v/>
      </c>
      <c r="M6373" s="120">
        <f>IF(AND($P$2=FALSE,OR(F6373="Commercial NAICS Cogen",F6373="Industrial NAICS Cogen",F6373="NAICS-22 Cogen")),FALSE,IF(AND($P$3=FALSE,OR(F6373="Commercial NAICS Cogen",F6373="Commercial NAICS Non-Cogen",F6373="Industrial NAICS Cogen", F6373="industrial NAICS non-Cogen")),FALSE, TRUE))</f>
        <v/>
      </c>
    </row>
    <row r="6374">
      <c r="A6374" s="129" t="n">
        <v>99999</v>
      </c>
      <c r="B6374" s="130" t="inlineStr">
        <is>
          <t>State-Fuel Level Increment</t>
        </is>
      </c>
      <c r="C6374" s="130" t="inlineStr">
        <is>
          <t>State-Fuel Level Increment</t>
        </is>
      </c>
      <c r="D6374" s="129" t="n">
        <v>99999</v>
      </c>
      <c r="E6374" s="130" t="inlineStr">
        <is>
          <t>LA</t>
        </is>
      </c>
      <c r="F6374" s="130" t="inlineStr">
        <is>
          <t>Industrial NAICS Cogen</t>
        </is>
      </c>
      <c r="G6374" s="130" t="inlineStr">
        <is>
          <t>ST</t>
        </is>
      </c>
      <c r="H6374" s="130" t="inlineStr">
        <is>
          <t>LIG</t>
        </is>
      </c>
      <c r="I6374" s="130" t="inlineStr">
        <is>
          <t>COL</t>
        </is>
      </c>
      <c r="J6374" s="131" t="n">
        <v>0</v>
      </c>
      <c r="K6374" s="129" t="n">
        <v>2020</v>
      </c>
      <c r="L6374" s="120">
        <f>IF(VLOOKUP(H6374,'Cross-Page Data'!$D$4:$F$48,3,FALSE)="natural gas",VLOOKUP(G6374,'Cross-Page Data'!$I$4:$J$19,2,FALSE),IF(VLOOKUP(H6374,'Cross-Page Data'!$D$4:$F$48,3,FALSE)="solar",IF(G6374="PV","solar PV","solar thermal"),IF(VLOOKUP(H6374,'Cross-Page Data'!$D$4:$F$48,3,FALSE)="wind",VLOOKUP(G6374,'Cross-Page Data'!$I$4:$J$19,2,FALSE),IF(VLOOKUP(H6374,'Cross-Page Data'!$D$4:$F$48,3,FALSE)="hydro",VLOOKUP(G6374,'Cross-Page Data'!$I$4:$J$19,2,FALSE),VLOOKUP(H6374,'Cross-Page Data'!$D$4:$F$48,3,FALSE)))))</f>
        <v/>
      </c>
      <c r="M6374" s="120">
        <f>IF(AND($P$2=FALSE,OR(F6374="Commercial NAICS Cogen",F6374="Industrial NAICS Cogen",F6374="NAICS-22 Cogen")),FALSE,IF(AND($P$3=FALSE,OR(F6374="Commercial NAICS Cogen",F6374="Commercial NAICS Non-Cogen",F6374="Industrial NAICS Cogen", F6374="industrial NAICS non-Cogen")),FALSE, TRUE))</f>
        <v/>
      </c>
    </row>
    <row r="6375">
      <c r="A6375" s="129" t="n">
        <v>99999</v>
      </c>
      <c r="B6375" s="130" t="inlineStr">
        <is>
          <t>State-Fuel Level Increment</t>
        </is>
      </c>
      <c r="C6375" s="130" t="inlineStr">
        <is>
          <t>State-Fuel Level Increment</t>
        </is>
      </c>
      <c r="D6375" s="129" t="n">
        <v>99999</v>
      </c>
      <c r="E6375" s="130" t="inlineStr">
        <is>
          <t>MN</t>
        </is>
      </c>
      <c r="F6375" s="130" t="inlineStr">
        <is>
          <t>Electric Utility</t>
        </is>
      </c>
      <c r="G6375" s="130" t="inlineStr">
        <is>
          <t>ST</t>
        </is>
      </c>
      <c r="H6375" s="130" t="inlineStr">
        <is>
          <t>LIG</t>
        </is>
      </c>
      <c r="I6375" s="130" t="inlineStr">
        <is>
          <t>COL</t>
        </is>
      </c>
      <c r="J6375" s="131" t="n">
        <v>0</v>
      </c>
      <c r="K6375" s="129" t="n">
        <v>2020</v>
      </c>
      <c r="L6375" s="120">
        <f>IF(VLOOKUP(H6375,'Cross-Page Data'!$D$4:$F$48,3,FALSE)="natural gas",VLOOKUP(G6375,'Cross-Page Data'!$I$4:$J$19,2,FALSE),IF(VLOOKUP(H6375,'Cross-Page Data'!$D$4:$F$48,3,FALSE)="solar",IF(G6375="PV","solar PV","solar thermal"),IF(VLOOKUP(H6375,'Cross-Page Data'!$D$4:$F$48,3,FALSE)="wind",VLOOKUP(G6375,'Cross-Page Data'!$I$4:$J$19,2,FALSE),IF(VLOOKUP(H6375,'Cross-Page Data'!$D$4:$F$48,3,FALSE)="hydro",VLOOKUP(G6375,'Cross-Page Data'!$I$4:$J$19,2,FALSE),VLOOKUP(H6375,'Cross-Page Data'!$D$4:$F$48,3,FALSE)))))</f>
        <v/>
      </c>
      <c r="M6375" s="120">
        <f>IF(AND($P$2=FALSE,OR(F6375="Commercial NAICS Cogen",F6375="Industrial NAICS Cogen",F6375="NAICS-22 Cogen")),FALSE,IF(AND($P$3=FALSE,OR(F6375="Commercial NAICS Cogen",F6375="Commercial NAICS Non-Cogen",F6375="Industrial NAICS Cogen", F6375="industrial NAICS non-Cogen")),FALSE, TRUE))</f>
        <v/>
      </c>
    </row>
    <row r="6376">
      <c r="A6376" s="129" t="n">
        <v>99999</v>
      </c>
      <c r="B6376" s="130" t="inlineStr">
        <is>
          <t>State-Fuel Level Increment</t>
        </is>
      </c>
      <c r="C6376" s="130" t="inlineStr">
        <is>
          <t>State-Fuel Level Increment</t>
        </is>
      </c>
      <c r="D6376" s="129" t="n">
        <v>99999</v>
      </c>
      <c r="E6376" s="130" t="inlineStr">
        <is>
          <t>FL</t>
        </is>
      </c>
      <c r="F6376" s="130" t="inlineStr">
        <is>
          <t>NAICS-22 Non-Cogen</t>
        </is>
      </c>
      <c r="G6376" s="130" t="inlineStr">
        <is>
          <t>ST</t>
        </is>
      </c>
      <c r="H6376" s="130" t="inlineStr">
        <is>
          <t>MSB</t>
        </is>
      </c>
      <c r="I6376" s="130" t="inlineStr">
        <is>
          <t>MLG</t>
        </is>
      </c>
      <c r="J6376" s="131" t="n">
        <v>14681.73</v>
      </c>
      <c r="K6376" s="129" t="n">
        <v>2020</v>
      </c>
      <c r="L6376" s="120">
        <f>IF(VLOOKUP(H6376,'Cross-Page Data'!$D$4:$F$48,3,FALSE)="natural gas",VLOOKUP(G6376,'Cross-Page Data'!$I$4:$J$19,2,FALSE),IF(VLOOKUP(H6376,'Cross-Page Data'!$D$4:$F$48,3,FALSE)="solar",IF(G6376="PV","solar PV","solar thermal"),IF(VLOOKUP(H6376,'Cross-Page Data'!$D$4:$F$48,3,FALSE)="wind",VLOOKUP(G6376,'Cross-Page Data'!$I$4:$J$19,2,FALSE),IF(VLOOKUP(H6376,'Cross-Page Data'!$D$4:$F$48,3,FALSE)="hydro",VLOOKUP(G6376,'Cross-Page Data'!$I$4:$J$19,2,FALSE),VLOOKUP(H6376,'Cross-Page Data'!$D$4:$F$48,3,FALSE)))))</f>
        <v/>
      </c>
      <c r="M6376" s="120">
        <f>IF(AND($P$2=FALSE,OR(F6376="Commercial NAICS Cogen",F6376="Industrial NAICS Cogen",F6376="NAICS-22 Cogen")),FALSE,IF(AND($P$3=FALSE,OR(F6376="Commercial NAICS Cogen",F6376="Commercial NAICS Non-Cogen",F6376="Industrial NAICS Cogen", F6376="industrial NAICS non-Cogen")),FALSE, TRUE))</f>
        <v/>
      </c>
    </row>
    <row r="6377">
      <c r="A6377" s="129" t="n">
        <v>99999</v>
      </c>
      <c r="B6377" s="130" t="inlineStr">
        <is>
          <t>State-Fuel Level Increment</t>
        </is>
      </c>
      <c r="C6377" s="130" t="inlineStr">
        <is>
          <t>State-Fuel Level Increment</t>
        </is>
      </c>
      <c r="D6377" s="129" t="n">
        <v>99999</v>
      </c>
      <c r="E6377" s="130" t="inlineStr">
        <is>
          <t>MA</t>
        </is>
      </c>
      <c r="F6377" s="130" t="inlineStr">
        <is>
          <t>NAICS-22 Non-Cogen</t>
        </is>
      </c>
      <c r="G6377" s="130" t="inlineStr">
        <is>
          <t>ST</t>
        </is>
      </c>
      <c r="H6377" s="130" t="inlineStr">
        <is>
          <t>MSB</t>
        </is>
      </c>
      <c r="I6377" s="130" t="inlineStr">
        <is>
          <t>MLG</t>
        </is>
      </c>
      <c r="J6377" s="131" t="n">
        <v>17343.713</v>
      </c>
      <c r="K6377" s="129" t="n">
        <v>2020</v>
      </c>
      <c r="L6377" s="120">
        <f>IF(VLOOKUP(H6377,'Cross-Page Data'!$D$4:$F$48,3,FALSE)="natural gas",VLOOKUP(G6377,'Cross-Page Data'!$I$4:$J$19,2,FALSE),IF(VLOOKUP(H6377,'Cross-Page Data'!$D$4:$F$48,3,FALSE)="solar",IF(G6377="PV","solar PV","solar thermal"),IF(VLOOKUP(H6377,'Cross-Page Data'!$D$4:$F$48,3,FALSE)="wind",VLOOKUP(G6377,'Cross-Page Data'!$I$4:$J$19,2,FALSE),IF(VLOOKUP(H6377,'Cross-Page Data'!$D$4:$F$48,3,FALSE)="hydro",VLOOKUP(G6377,'Cross-Page Data'!$I$4:$J$19,2,FALSE),VLOOKUP(H6377,'Cross-Page Data'!$D$4:$F$48,3,FALSE)))))</f>
        <v/>
      </c>
      <c r="M6377" s="120">
        <f>IF(AND($P$2=FALSE,OR(F6377="Commercial NAICS Cogen",F6377="Industrial NAICS Cogen",F6377="NAICS-22 Cogen")),FALSE,IF(AND($P$3=FALSE,OR(F6377="Commercial NAICS Cogen",F6377="Commercial NAICS Non-Cogen",F6377="Industrial NAICS Cogen", F6377="industrial NAICS non-Cogen")),FALSE, TRUE))</f>
        <v/>
      </c>
    </row>
    <row r="6378">
      <c r="A6378" s="129" t="n">
        <v>99999</v>
      </c>
      <c r="B6378" s="130" t="inlineStr">
        <is>
          <t>State-Fuel Level Increment</t>
        </is>
      </c>
      <c r="C6378" s="130" t="inlineStr">
        <is>
          <t>State-Fuel Level Increment</t>
        </is>
      </c>
      <c r="D6378" s="129" t="n">
        <v>99999</v>
      </c>
      <c r="E6378" s="130" t="inlineStr">
        <is>
          <t>MN</t>
        </is>
      </c>
      <c r="F6378" s="130" t="inlineStr">
        <is>
          <t>Commercial NAICS Cogen</t>
        </is>
      </c>
      <c r="G6378" s="130" t="inlineStr">
        <is>
          <t>ST</t>
        </is>
      </c>
      <c r="H6378" s="130" t="inlineStr">
        <is>
          <t>MSB</t>
        </is>
      </c>
      <c r="I6378" s="130" t="inlineStr">
        <is>
          <t>MLG</t>
        </is>
      </c>
      <c r="J6378" s="131" t="n">
        <v>13994.158</v>
      </c>
      <c r="K6378" s="129" t="n">
        <v>2020</v>
      </c>
      <c r="L6378" s="120">
        <f>IF(VLOOKUP(H6378,'Cross-Page Data'!$D$4:$F$48,3,FALSE)="natural gas",VLOOKUP(G6378,'Cross-Page Data'!$I$4:$J$19,2,FALSE),IF(VLOOKUP(H6378,'Cross-Page Data'!$D$4:$F$48,3,FALSE)="solar",IF(G6378="PV","solar PV","solar thermal"),IF(VLOOKUP(H6378,'Cross-Page Data'!$D$4:$F$48,3,FALSE)="wind",VLOOKUP(G6378,'Cross-Page Data'!$I$4:$J$19,2,FALSE),IF(VLOOKUP(H6378,'Cross-Page Data'!$D$4:$F$48,3,FALSE)="hydro",VLOOKUP(G6378,'Cross-Page Data'!$I$4:$J$19,2,FALSE),VLOOKUP(H6378,'Cross-Page Data'!$D$4:$F$48,3,FALSE)))))</f>
        <v/>
      </c>
      <c r="M6378" s="120">
        <f>IF(AND($P$2=FALSE,OR(F6378="Commercial NAICS Cogen",F6378="Industrial NAICS Cogen",F6378="NAICS-22 Cogen")),FALSE,IF(AND($P$3=FALSE,OR(F6378="Commercial NAICS Cogen",F6378="Commercial NAICS Non-Cogen",F6378="Industrial NAICS Cogen", F6378="industrial NAICS non-Cogen")),FALSE, TRUE))</f>
        <v/>
      </c>
    </row>
    <row r="6379">
      <c r="A6379" s="129" t="n">
        <v>99999</v>
      </c>
      <c r="B6379" s="130" t="inlineStr">
        <is>
          <t>State-Fuel Level Increment</t>
        </is>
      </c>
      <c r="C6379" s="130" t="inlineStr">
        <is>
          <t>State-Fuel Level Increment</t>
        </is>
      </c>
      <c r="D6379" s="129" t="n">
        <v>99999</v>
      </c>
      <c r="E6379" s="130" t="inlineStr">
        <is>
          <t>NY</t>
        </is>
      </c>
      <c r="F6379" s="130" t="inlineStr">
        <is>
          <t>Commercial NAICS Cogen</t>
        </is>
      </c>
      <c r="G6379" s="130" t="inlineStr">
        <is>
          <t>ST</t>
        </is>
      </c>
      <c r="H6379" s="130" t="inlineStr">
        <is>
          <t>MSB</t>
        </is>
      </c>
      <c r="I6379" s="130" t="inlineStr">
        <is>
          <t>MLG</t>
        </is>
      </c>
      <c r="J6379" s="131" t="n">
        <v>27714.849</v>
      </c>
      <c r="K6379" s="129" t="n">
        <v>2020</v>
      </c>
      <c r="L6379" s="120">
        <f>IF(VLOOKUP(H6379,'Cross-Page Data'!$D$4:$F$48,3,FALSE)="natural gas",VLOOKUP(G6379,'Cross-Page Data'!$I$4:$J$19,2,FALSE),IF(VLOOKUP(H6379,'Cross-Page Data'!$D$4:$F$48,3,FALSE)="solar",IF(G6379="PV","solar PV","solar thermal"),IF(VLOOKUP(H6379,'Cross-Page Data'!$D$4:$F$48,3,FALSE)="wind",VLOOKUP(G6379,'Cross-Page Data'!$I$4:$J$19,2,FALSE),IF(VLOOKUP(H6379,'Cross-Page Data'!$D$4:$F$48,3,FALSE)="hydro",VLOOKUP(G6379,'Cross-Page Data'!$I$4:$J$19,2,FALSE),VLOOKUP(H6379,'Cross-Page Data'!$D$4:$F$48,3,FALSE)))))</f>
        <v/>
      </c>
      <c r="M6379" s="120">
        <f>IF(AND($P$2=FALSE,OR(F6379="Commercial NAICS Cogen",F6379="Industrial NAICS Cogen",F6379="NAICS-22 Cogen")),FALSE,IF(AND($P$3=FALSE,OR(F6379="Commercial NAICS Cogen",F6379="Commercial NAICS Non-Cogen",F6379="Industrial NAICS Cogen", F6379="industrial NAICS non-Cogen")),FALSE, TRUE))</f>
        <v/>
      </c>
    </row>
    <row r="6380">
      <c r="A6380" s="129" t="n">
        <v>99999</v>
      </c>
      <c r="B6380" s="130" t="inlineStr">
        <is>
          <t>State-Fuel Level Increment</t>
        </is>
      </c>
      <c r="C6380" s="130" t="inlineStr">
        <is>
          <t>State-Fuel Level Increment</t>
        </is>
      </c>
      <c r="D6380" s="129" t="n">
        <v>99999</v>
      </c>
      <c r="E6380" s="130" t="inlineStr">
        <is>
          <t>FL</t>
        </is>
      </c>
      <c r="F6380" s="130" t="inlineStr">
        <is>
          <t>NAICS-22 Non-Cogen</t>
        </is>
      </c>
      <c r="G6380" s="130" t="inlineStr">
        <is>
          <t>ST</t>
        </is>
      </c>
      <c r="H6380" s="130" t="inlineStr">
        <is>
          <t>MSN</t>
        </is>
      </c>
      <c r="I6380" s="130" t="inlineStr">
        <is>
          <t>OTH</t>
        </is>
      </c>
      <c r="J6380" s="131" t="n">
        <v>15567.214</v>
      </c>
      <c r="K6380" s="129" t="n">
        <v>2020</v>
      </c>
      <c r="L6380" s="120">
        <f>IF(VLOOKUP(H6380,'Cross-Page Data'!$D$4:$F$48,3,FALSE)="natural gas",VLOOKUP(G6380,'Cross-Page Data'!$I$4:$J$19,2,FALSE),IF(VLOOKUP(H6380,'Cross-Page Data'!$D$4:$F$48,3,FALSE)="solar",IF(G6380="PV","solar PV","solar thermal"),IF(VLOOKUP(H6380,'Cross-Page Data'!$D$4:$F$48,3,FALSE)="wind",VLOOKUP(G6380,'Cross-Page Data'!$I$4:$J$19,2,FALSE),IF(VLOOKUP(H6380,'Cross-Page Data'!$D$4:$F$48,3,FALSE)="hydro",VLOOKUP(G6380,'Cross-Page Data'!$I$4:$J$19,2,FALSE),VLOOKUP(H6380,'Cross-Page Data'!$D$4:$F$48,3,FALSE)))))</f>
        <v/>
      </c>
      <c r="M6380" s="120">
        <f>IF(AND($P$2=FALSE,OR(F6380="Commercial NAICS Cogen",F6380="Industrial NAICS Cogen",F6380="NAICS-22 Cogen")),FALSE,IF(AND($P$3=FALSE,OR(F6380="Commercial NAICS Cogen",F6380="Commercial NAICS Non-Cogen",F6380="Industrial NAICS Cogen", F6380="industrial NAICS non-Cogen")),FALSE, TRUE))</f>
        <v/>
      </c>
    </row>
    <row r="6381">
      <c r="A6381" s="129" t="n">
        <v>99999</v>
      </c>
      <c r="B6381" s="130" t="inlineStr">
        <is>
          <t>State-Fuel Level Increment</t>
        </is>
      </c>
      <c r="C6381" s="130" t="inlineStr">
        <is>
          <t>State-Fuel Level Increment</t>
        </is>
      </c>
      <c r="D6381" s="129" t="n">
        <v>99999</v>
      </c>
      <c r="E6381" s="130" t="inlineStr">
        <is>
          <t>MA</t>
        </is>
      </c>
      <c r="F6381" s="130" t="inlineStr">
        <is>
          <t>NAICS-22 Non-Cogen</t>
        </is>
      </c>
      <c r="G6381" s="130" t="inlineStr">
        <is>
          <t>ST</t>
        </is>
      </c>
      <c r="H6381" s="130" t="inlineStr">
        <is>
          <t>MSN</t>
        </is>
      </c>
      <c r="I6381" s="130" t="inlineStr">
        <is>
          <t>OTH</t>
        </is>
      </c>
      <c r="J6381" s="131" t="n">
        <v>20105.421</v>
      </c>
      <c r="K6381" s="129" t="n">
        <v>2020</v>
      </c>
      <c r="L6381" s="120">
        <f>IF(VLOOKUP(H6381,'Cross-Page Data'!$D$4:$F$48,3,FALSE)="natural gas",VLOOKUP(G6381,'Cross-Page Data'!$I$4:$J$19,2,FALSE),IF(VLOOKUP(H6381,'Cross-Page Data'!$D$4:$F$48,3,FALSE)="solar",IF(G6381="PV","solar PV","solar thermal"),IF(VLOOKUP(H6381,'Cross-Page Data'!$D$4:$F$48,3,FALSE)="wind",VLOOKUP(G6381,'Cross-Page Data'!$I$4:$J$19,2,FALSE),IF(VLOOKUP(H6381,'Cross-Page Data'!$D$4:$F$48,3,FALSE)="hydro",VLOOKUP(G6381,'Cross-Page Data'!$I$4:$J$19,2,FALSE),VLOOKUP(H6381,'Cross-Page Data'!$D$4:$F$48,3,FALSE)))))</f>
        <v/>
      </c>
      <c r="M6381" s="120">
        <f>IF(AND($P$2=FALSE,OR(F6381="Commercial NAICS Cogen",F6381="Industrial NAICS Cogen",F6381="NAICS-22 Cogen")),FALSE,IF(AND($P$3=FALSE,OR(F6381="Commercial NAICS Cogen",F6381="Commercial NAICS Non-Cogen",F6381="Industrial NAICS Cogen", F6381="industrial NAICS non-Cogen")),FALSE, TRUE))</f>
        <v/>
      </c>
    </row>
    <row r="6382">
      <c r="A6382" s="129" t="n">
        <v>99999</v>
      </c>
      <c r="B6382" s="130" t="inlineStr">
        <is>
          <t>State-Fuel Level Increment</t>
        </is>
      </c>
      <c r="C6382" s="130" t="inlineStr">
        <is>
          <t>State-Fuel Level Increment</t>
        </is>
      </c>
      <c r="D6382" s="129" t="n">
        <v>99999</v>
      </c>
      <c r="E6382" s="130" t="inlineStr">
        <is>
          <t>MN</t>
        </is>
      </c>
      <c r="F6382" s="130" t="inlineStr">
        <is>
          <t>Commercial NAICS Cogen</t>
        </is>
      </c>
      <c r="G6382" s="130" t="inlineStr">
        <is>
          <t>ST</t>
        </is>
      </c>
      <c r="H6382" s="130" t="inlineStr">
        <is>
          <t>MSN</t>
        </is>
      </c>
      <c r="I6382" s="130" t="inlineStr">
        <is>
          <t>OTH</t>
        </is>
      </c>
      <c r="J6382" s="131" t="n">
        <v>16761.839</v>
      </c>
      <c r="K6382" s="129" t="n">
        <v>2020</v>
      </c>
      <c r="L6382" s="120">
        <f>IF(VLOOKUP(H6382,'Cross-Page Data'!$D$4:$F$48,3,FALSE)="natural gas",VLOOKUP(G6382,'Cross-Page Data'!$I$4:$J$19,2,FALSE),IF(VLOOKUP(H6382,'Cross-Page Data'!$D$4:$F$48,3,FALSE)="solar",IF(G6382="PV","solar PV","solar thermal"),IF(VLOOKUP(H6382,'Cross-Page Data'!$D$4:$F$48,3,FALSE)="wind",VLOOKUP(G6382,'Cross-Page Data'!$I$4:$J$19,2,FALSE),IF(VLOOKUP(H6382,'Cross-Page Data'!$D$4:$F$48,3,FALSE)="hydro",VLOOKUP(G6382,'Cross-Page Data'!$I$4:$J$19,2,FALSE),VLOOKUP(H6382,'Cross-Page Data'!$D$4:$F$48,3,FALSE)))))</f>
        <v/>
      </c>
      <c r="M6382" s="120">
        <f>IF(AND($P$2=FALSE,OR(F6382="Commercial NAICS Cogen",F6382="Industrial NAICS Cogen",F6382="NAICS-22 Cogen")),FALSE,IF(AND($P$3=FALSE,OR(F6382="Commercial NAICS Cogen",F6382="Commercial NAICS Non-Cogen",F6382="Industrial NAICS Cogen", F6382="industrial NAICS non-Cogen")),FALSE, TRUE))</f>
        <v/>
      </c>
    </row>
    <row r="6383">
      <c r="A6383" s="129" t="n">
        <v>99999</v>
      </c>
      <c r="B6383" s="130" t="inlineStr">
        <is>
          <t>State-Fuel Level Increment</t>
        </is>
      </c>
      <c r="C6383" s="130" t="inlineStr">
        <is>
          <t>State-Fuel Level Increment</t>
        </is>
      </c>
      <c r="D6383" s="129" t="n">
        <v>99999</v>
      </c>
      <c r="E6383" s="130" t="inlineStr">
        <is>
          <t>NY</t>
        </is>
      </c>
      <c r="F6383" s="130" t="inlineStr">
        <is>
          <t>Commercial NAICS Cogen</t>
        </is>
      </c>
      <c r="G6383" s="130" t="inlineStr">
        <is>
          <t>ST</t>
        </is>
      </c>
      <c r="H6383" s="130" t="inlineStr">
        <is>
          <t>MSN</t>
        </is>
      </c>
      <c r="I6383" s="130" t="inlineStr">
        <is>
          <t>OTH</t>
        </is>
      </c>
      <c r="J6383" s="131" t="n">
        <v>33543.142</v>
      </c>
      <c r="K6383" s="129" t="n">
        <v>2020</v>
      </c>
      <c r="L6383" s="120">
        <f>IF(VLOOKUP(H6383,'Cross-Page Data'!$D$4:$F$48,3,FALSE)="natural gas",VLOOKUP(G6383,'Cross-Page Data'!$I$4:$J$19,2,FALSE),IF(VLOOKUP(H6383,'Cross-Page Data'!$D$4:$F$48,3,FALSE)="solar",IF(G6383="PV","solar PV","solar thermal"),IF(VLOOKUP(H6383,'Cross-Page Data'!$D$4:$F$48,3,FALSE)="wind",VLOOKUP(G6383,'Cross-Page Data'!$I$4:$J$19,2,FALSE),IF(VLOOKUP(H6383,'Cross-Page Data'!$D$4:$F$48,3,FALSE)="hydro",VLOOKUP(G6383,'Cross-Page Data'!$I$4:$J$19,2,FALSE),VLOOKUP(H6383,'Cross-Page Data'!$D$4:$F$48,3,FALSE)))))</f>
        <v/>
      </c>
      <c r="M6383" s="120">
        <f>IF(AND($P$2=FALSE,OR(F6383="Commercial NAICS Cogen",F6383="Industrial NAICS Cogen",F6383="NAICS-22 Cogen")),FALSE,IF(AND($P$3=FALSE,OR(F6383="Commercial NAICS Cogen",F6383="Commercial NAICS Non-Cogen",F6383="Industrial NAICS Cogen", F6383="industrial NAICS non-Cogen")),FALSE, TRUE))</f>
        <v/>
      </c>
    </row>
    <row r="6384">
      <c r="A6384" s="129" t="n">
        <v>99999</v>
      </c>
      <c r="B6384" s="130" t="inlineStr">
        <is>
          <t>State-Fuel Level Increment</t>
        </is>
      </c>
      <c r="C6384" s="130" t="inlineStr">
        <is>
          <t>State-Fuel Level Increment</t>
        </is>
      </c>
      <c r="D6384" s="129" t="n">
        <v>99999</v>
      </c>
      <c r="E6384" s="130" t="inlineStr">
        <is>
          <t>AL</t>
        </is>
      </c>
      <c r="F6384" s="130" t="inlineStr">
        <is>
          <t>Electric Utility</t>
        </is>
      </c>
      <c r="G6384" s="130" t="inlineStr">
        <is>
          <t>ST</t>
        </is>
      </c>
      <c r="H6384" s="130" t="inlineStr">
        <is>
          <t>NG</t>
        </is>
      </c>
      <c r="I6384" s="130" t="inlineStr">
        <is>
          <t>NG</t>
        </is>
      </c>
      <c r="J6384" s="131" t="n">
        <v>11851.871</v>
      </c>
      <c r="K6384" s="129" t="n">
        <v>2020</v>
      </c>
      <c r="L6384" s="120">
        <f>IF(VLOOKUP(H6384,'Cross-Page Data'!$D$4:$F$48,3,FALSE)="natural gas",VLOOKUP(G6384,'Cross-Page Data'!$I$4:$J$19,2,FALSE),IF(VLOOKUP(H6384,'Cross-Page Data'!$D$4:$F$48,3,FALSE)="solar",IF(G6384="PV","solar PV","solar thermal"),IF(VLOOKUP(H6384,'Cross-Page Data'!$D$4:$F$48,3,FALSE)="wind",VLOOKUP(G6384,'Cross-Page Data'!$I$4:$J$19,2,FALSE),IF(VLOOKUP(H6384,'Cross-Page Data'!$D$4:$F$48,3,FALSE)="hydro",VLOOKUP(G6384,'Cross-Page Data'!$I$4:$J$19,2,FALSE),VLOOKUP(H6384,'Cross-Page Data'!$D$4:$F$48,3,FALSE)))))</f>
        <v/>
      </c>
      <c r="M6384" s="120">
        <f>IF(AND($P$2=FALSE,OR(F6384="Commercial NAICS Cogen",F6384="Industrial NAICS Cogen",F6384="NAICS-22 Cogen")),FALSE,IF(AND($P$3=FALSE,OR(F6384="Commercial NAICS Cogen",F6384="Commercial NAICS Non-Cogen",F6384="Industrial NAICS Cogen", F6384="industrial NAICS non-Cogen")),FALSE, TRUE))</f>
        <v/>
      </c>
    </row>
    <row r="6385">
      <c r="A6385" s="129" t="n">
        <v>99999</v>
      </c>
      <c r="B6385" s="130" t="inlineStr">
        <is>
          <t>State-Fuel Level Increment</t>
        </is>
      </c>
      <c r="C6385" s="130" t="inlineStr">
        <is>
          <t>State-Fuel Level Increment</t>
        </is>
      </c>
      <c r="D6385" s="129" t="n">
        <v>99999</v>
      </c>
      <c r="E6385" s="130" t="inlineStr">
        <is>
          <t>AL</t>
        </is>
      </c>
      <c r="F6385" s="130" t="inlineStr">
        <is>
          <t>Industrial NAICS Cogen</t>
        </is>
      </c>
      <c r="G6385" s="130" t="inlineStr">
        <is>
          <t>ST</t>
        </is>
      </c>
      <c r="H6385" s="130" t="inlineStr">
        <is>
          <t>NG</t>
        </is>
      </c>
      <c r="I6385" s="130" t="inlineStr">
        <is>
          <t>NG</t>
        </is>
      </c>
      <c r="J6385" s="131" t="n">
        <v>501460.6</v>
      </c>
      <c r="K6385" s="129" t="n">
        <v>2020</v>
      </c>
      <c r="L6385" s="120">
        <f>IF(VLOOKUP(H6385,'Cross-Page Data'!$D$4:$F$48,3,FALSE)="natural gas",VLOOKUP(G6385,'Cross-Page Data'!$I$4:$J$19,2,FALSE),IF(VLOOKUP(H6385,'Cross-Page Data'!$D$4:$F$48,3,FALSE)="solar",IF(G6385="PV","solar PV","solar thermal"),IF(VLOOKUP(H6385,'Cross-Page Data'!$D$4:$F$48,3,FALSE)="wind",VLOOKUP(G6385,'Cross-Page Data'!$I$4:$J$19,2,FALSE),IF(VLOOKUP(H6385,'Cross-Page Data'!$D$4:$F$48,3,FALSE)="hydro",VLOOKUP(G6385,'Cross-Page Data'!$I$4:$J$19,2,FALSE),VLOOKUP(H6385,'Cross-Page Data'!$D$4:$F$48,3,FALSE)))))</f>
        <v/>
      </c>
      <c r="M6385" s="120">
        <f>IF(AND($P$2=FALSE,OR(F6385="Commercial NAICS Cogen",F6385="Industrial NAICS Cogen",F6385="NAICS-22 Cogen")),FALSE,IF(AND($P$3=FALSE,OR(F6385="Commercial NAICS Cogen",F6385="Commercial NAICS Non-Cogen",F6385="Industrial NAICS Cogen", F6385="industrial NAICS non-Cogen")),FALSE, TRUE))</f>
        <v/>
      </c>
    </row>
    <row r="6386">
      <c r="A6386" s="129" t="n">
        <v>99999</v>
      </c>
      <c r="B6386" s="130" t="inlineStr">
        <is>
          <t>State-Fuel Level Increment</t>
        </is>
      </c>
      <c r="C6386" s="130" t="inlineStr">
        <is>
          <t>State-Fuel Level Increment</t>
        </is>
      </c>
      <c r="D6386" s="129" t="n">
        <v>99999</v>
      </c>
      <c r="E6386" s="130" t="inlineStr">
        <is>
          <t>AR</t>
        </is>
      </c>
      <c r="F6386" s="130" t="inlineStr">
        <is>
          <t>Electric Utility</t>
        </is>
      </c>
      <c r="G6386" s="130" t="inlineStr">
        <is>
          <t>ST</t>
        </is>
      </c>
      <c r="H6386" s="130" t="inlineStr">
        <is>
          <t>NG</t>
        </is>
      </c>
      <c r="I6386" s="130" t="inlineStr">
        <is>
          <t>NG</t>
        </is>
      </c>
      <c r="J6386" s="131" t="n">
        <v>175461.8</v>
      </c>
      <c r="K6386" s="129" t="n">
        <v>2020</v>
      </c>
      <c r="L6386" s="120">
        <f>IF(VLOOKUP(H6386,'Cross-Page Data'!$D$4:$F$48,3,FALSE)="natural gas",VLOOKUP(G6386,'Cross-Page Data'!$I$4:$J$19,2,FALSE),IF(VLOOKUP(H6386,'Cross-Page Data'!$D$4:$F$48,3,FALSE)="solar",IF(G6386="PV","solar PV","solar thermal"),IF(VLOOKUP(H6386,'Cross-Page Data'!$D$4:$F$48,3,FALSE)="wind",VLOOKUP(G6386,'Cross-Page Data'!$I$4:$J$19,2,FALSE),IF(VLOOKUP(H6386,'Cross-Page Data'!$D$4:$F$48,3,FALSE)="hydro",VLOOKUP(G6386,'Cross-Page Data'!$I$4:$J$19,2,FALSE),VLOOKUP(H6386,'Cross-Page Data'!$D$4:$F$48,3,FALSE)))))</f>
        <v/>
      </c>
      <c r="M6386" s="120">
        <f>IF(AND($P$2=FALSE,OR(F6386="Commercial NAICS Cogen",F6386="Industrial NAICS Cogen",F6386="NAICS-22 Cogen")),FALSE,IF(AND($P$3=FALSE,OR(F6386="Commercial NAICS Cogen",F6386="Commercial NAICS Non-Cogen",F6386="Industrial NAICS Cogen", F6386="industrial NAICS non-Cogen")),FALSE, TRUE))</f>
        <v/>
      </c>
    </row>
    <row r="6387">
      <c r="A6387" s="129" t="n">
        <v>99999</v>
      </c>
      <c r="B6387" s="130" t="inlineStr">
        <is>
          <t>State-Fuel Level Increment</t>
        </is>
      </c>
      <c r="C6387" s="130" t="inlineStr">
        <is>
          <t>State-Fuel Level Increment</t>
        </is>
      </c>
      <c r="D6387" s="129" t="n">
        <v>99999</v>
      </c>
      <c r="E6387" s="130" t="inlineStr">
        <is>
          <t>AR</t>
        </is>
      </c>
      <c r="F6387" s="130" t="inlineStr">
        <is>
          <t>Industrial NAICS Cogen</t>
        </is>
      </c>
      <c r="G6387" s="130" t="inlineStr">
        <is>
          <t>ST</t>
        </is>
      </c>
      <c r="H6387" s="130" t="inlineStr">
        <is>
          <t>NG</t>
        </is>
      </c>
      <c r="I6387" s="130" t="inlineStr">
        <is>
          <t>NG</t>
        </is>
      </c>
      <c r="J6387" s="131" t="n">
        <v>105932.05</v>
      </c>
      <c r="K6387" s="129" t="n">
        <v>2020</v>
      </c>
      <c r="L6387" s="120">
        <f>IF(VLOOKUP(H6387,'Cross-Page Data'!$D$4:$F$48,3,FALSE)="natural gas",VLOOKUP(G6387,'Cross-Page Data'!$I$4:$J$19,2,FALSE),IF(VLOOKUP(H6387,'Cross-Page Data'!$D$4:$F$48,3,FALSE)="solar",IF(G6387="PV","solar PV","solar thermal"),IF(VLOOKUP(H6387,'Cross-Page Data'!$D$4:$F$48,3,FALSE)="wind",VLOOKUP(G6387,'Cross-Page Data'!$I$4:$J$19,2,FALSE),IF(VLOOKUP(H6387,'Cross-Page Data'!$D$4:$F$48,3,FALSE)="hydro",VLOOKUP(G6387,'Cross-Page Data'!$I$4:$J$19,2,FALSE),VLOOKUP(H6387,'Cross-Page Data'!$D$4:$F$48,3,FALSE)))))</f>
        <v/>
      </c>
      <c r="M6387" s="120">
        <f>IF(AND($P$2=FALSE,OR(F6387="Commercial NAICS Cogen",F6387="Industrial NAICS Cogen",F6387="NAICS-22 Cogen")),FALSE,IF(AND($P$3=FALSE,OR(F6387="Commercial NAICS Cogen",F6387="Commercial NAICS Non-Cogen",F6387="Industrial NAICS Cogen", F6387="industrial NAICS non-Cogen")),FALSE, TRUE))</f>
        <v/>
      </c>
    </row>
    <row r="6388">
      <c r="A6388" s="129" t="n">
        <v>99999</v>
      </c>
      <c r="B6388" s="130" t="inlineStr">
        <is>
          <t>State-Fuel Level Increment</t>
        </is>
      </c>
      <c r="C6388" s="130" t="inlineStr">
        <is>
          <t>State-Fuel Level Increment</t>
        </is>
      </c>
      <c r="D6388" s="129" t="n">
        <v>99999</v>
      </c>
      <c r="E6388" s="130" t="inlineStr">
        <is>
          <t>AZ</t>
        </is>
      </c>
      <c r="F6388" s="130" t="inlineStr">
        <is>
          <t>NAICS-22 Non-Cogen</t>
        </is>
      </c>
      <c r="G6388" s="130" t="inlineStr">
        <is>
          <t>ST</t>
        </is>
      </c>
      <c r="H6388" s="130" t="inlineStr">
        <is>
          <t>NG</t>
        </is>
      </c>
      <c r="I6388" s="130" t="inlineStr">
        <is>
          <t>NG</t>
        </is>
      </c>
      <c r="J6388" s="131" t="n">
        <v>353.333</v>
      </c>
      <c r="K6388" s="129" t="n">
        <v>2020</v>
      </c>
      <c r="L6388" s="120">
        <f>IF(VLOOKUP(H6388,'Cross-Page Data'!$D$4:$F$48,3,FALSE)="natural gas",VLOOKUP(G6388,'Cross-Page Data'!$I$4:$J$19,2,FALSE),IF(VLOOKUP(H6388,'Cross-Page Data'!$D$4:$F$48,3,FALSE)="solar",IF(G6388="PV","solar PV","solar thermal"),IF(VLOOKUP(H6388,'Cross-Page Data'!$D$4:$F$48,3,FALSE)="wind",VLOOKUP(G6388,'Cross-Page Data'!$I$4:$J$19,2,FALSE),IF(VLOOKUP(H6388,'Cross-Page Data'!$D$4:$F$48,3,FALSE)="hydro",VLOOKUP(G6388,'Cross-Page Data'!$I$4:$J$19,2,FALSE),VLOOKUP(H6388,'Cross-Page Data'!$D$4:$F$48,3,FALSE)))))</f>
        <v/>
      </c>
      <c r="M6388" s="120">
        <f>IF(AND($P$2=FALSE,OR(F6388="Commercial NAICS Cogen",F6388="Industrial NAICS Cogen",F6388="NAICS-22 Cogen")),FALSE,IF(AND($P$3=FALSE,OR(F6388="Commercial NAICS Cogen",F6388="Commercial NAICS Non-Cogen",F6388="Industrial NAICS Cogen", F6388="industrial NAICS non-Cogen")),FALSE, TRUE))</f>
        <v/>
      </c>
    </row>
    <row r="6389">
      <c r="A6389" s="129" t="n">
        <v>99999</v>
      </c>
      <c r="B6389" s="130" t="inlineStr">
        <is>
          <t>State-Fuel Level Increment</t>
        </is>
      </c>
      <c r="C6389" s="130" t="inlineStr">
        <is>
          <t>State-Fuel Level Increment</t>
        </is>
      </c>
      <c r="D6389" s="129" t="n">
        <v>99999</v>
      </c>
      <c r="E6389" s="130" t="inlineStr">
        <is>
          <t>CA</t>
        </is>
      </c>
      <c r="F6389" s="130" t="inlineStr">
        <is>
          <t>Electric Utility</t>
        </is>
      </c>
      <c r="G6389" s="130" t="inlineStr">
        <is>
          <t>ST</t>
        </is>
      </c>
      <c r="H6389" s="130" t="inlineStr">
        <is>
          <t>NG</t>
        </is>
      </c>
      <c r="I6389" s="130" t="inlineStr">
        <is>
          <t>NG</t>
        </is>
      </c>
      <c r="J6389" s="131" t="n">
        <v>0</v>
      </c>
      <c r="K6389" s="129" t="n">
        <v>2020</v>
      </c>
      <c r="L6389" s="120">
        <f>IF(VLOOKUP(H6389,'Cross-Page Data'!$D$4:$F$48,3,FALSE)="natural gas",VLOOKUP(G6389,'Cross-Page Data'!$I$4:$J$19,2,FALSE),IF(VLOOKUP(H6389,'Cross-Page Data'!$D$4:$F$48,3,FALSE)="solar",IF(G6389="PV","solar PV","solar thermal"),IF(VLOOKUP(H6389,'Cross-Page Data'!$D$4:$F$48,3,FALSE)="wind",VLOOKUP(G6389,'Cross-Page Data'!$I$4:$J$19,2,FALSE),IF(VLOOKUP(H6389,'Cross-Page Data'!$D$4:$F$48,3,FALSE)="hydro",VLOOKUP(G6389,'Cross-Page Data'!$I$4:$J$19,2,FALSE),VLOOKUP(H6389,'Cross-Page Data'!$D$4:$F$48,3,FALSE)))))</f>
        <v/>
      </c>
      <c r="M6389" s="120">
        <f>IF(AND($P$2=FALSE,OR(F6389="Commercial NAICS Cogen",F6389="Industrial NAICS Cogen",F6389="NAICS-22 Cogen")),FALSE,IF(AND($P$3=FALSE,OR(F6389="Commercial NAICS Cogen",F6389="Commercial NAICS Non-Cogen",F6389="Industrial NAICS Cogen", F6389="industrial NAICS non-Cogen")),FALSE, TRUE))</f>
        <v/>
      </c>
    </row>
    <row r="6390">
      <c r="A6390" s="129" t="n">
        <v>99999</v>
      </c>
      <c r="B6390" s="130" t="inlineStr">
        <is>
          <t>State-Fuel Level Increment</t>
        </is>
      </c>
      <c r="C6390" s="130" t="inlineStr">
        <is>
          <t>State-Fuel Level Increment</t>
        </is>
      </c>
      <c r="D6390" s="129" t="n">
        <v>99999</v>
      </c>
      <c r="E6390" s="130" t="inlineStr">
        <is>
          <t>CA</t>
        </is>
      </c>
      <c r="F6390" s="130" t="inlineStr">
        <is>
          <t>NAICS-22 Non-Cogen</t>
        </is>
      </c>
      <c r="G6390" s="130" t="inlineStr">
        <is>
          <t>ST</t>
        </is>
      </c>
      <c r="H6390" s="130" t="inlineStr">
        <is>
          <t>NG</t>
        </is>
      </c>
      <c r="I6390" s="130" t="inlineStr">
        <is>
          <t>NG</t>
        </is>
      </c>
      <c r="J6390" s="131" t="n">
        <v>12824.241</v>
      </c>
      <c r="K6390" s="129" t="n">
        <v>2020</v>
      </c>
      <c r="L6390" s="120">
        <f>IF(VLOOKUP(H6390,'Cross-Page Data'!$D$4:$F$48,3,FALSE)="natural gas",VLOOKUP(G6390,'Cross-Page Data'!$I$4:$J$19,2,FALSE),IF(VLOOKUP(H6390,'Cross-Page Data'!$D$4:$F$48,3,FALSE)="solar",IF(G6390="PV","solar PV","solar thermal"),IF(VLOOKUP(H6390,'Cross-Page Data'!$D$4:$F$48,3,FALSE)="wind",VLOOKUP(G6390,'Cross-Page Data'!$I$4:$J$19,2,FALSE),IF(VLOOKUP(H6390,'Cross-Page Data'!$D$4:$F$48,3,FALSE)="hydro",VLOOKUP(G6390,'Cross-Page Data'!$I$4:$J$19,2,FALSE),VLOOKUP(H6390,'Cross-Page Data'!$D$4:$F$48,3,FALSE)))))</f>
        <v/>
      </c>
      <c r="M6390" s="120">
        <f>IF(AND($P$2=FALSE,OR(F6390="Commercial NAICS Cogen",F6390="Industrial NAICS Cogen",F6390="NAICS-22 Cogen")),FALSE,IF(AND($P$3=FALSE,OR(F6390="Commercial NAICS Cogen",F6390="Commercial NAICS Non-Cogen",F6390="Industrial NAICS Cogen", F6390="industrial NAICS non-Cogen")),FALSE, TRUE))</f>
        <v/>
      </c>
    </row>
    <row r="6391">
      <c r="A6391" s="129" t="n">
        <v>99999</v>
      </c>
      <c r="B6391" s="130" t="inlineStr">
        <is>
          <t>State-Fuel Level Increment</t>
        </is>
      </c>
      <c r="C6391" s="130" t="inlineStr">
        <is>
          <t>State-Fuel Level Increment</t>
        </is>
      </c>
      <c r="D6391" s="129" t="n">
        <v>99999</v>
      </c>
      <c r="E6391" s="130" t="inlineStr">
        <is>
          <t>CA</t>
        </is>
      </c>
      <c r="F6391" s="130" t="inlineStr">
        <is>
          <t>NAICS-22 Cogen</t>
        </is>
      </c>
      <c r="G6391" s="130" t="inlineStr">
        <is>
          <t>ST</t>
        </is>
      </c>
      <c r="H6391" s="130" t="inlineStr">
        <is>
          <t>NG</t>
        </is>
      </c>
      <c r="I6391" s="130" t="inlineStr">
        <is>
          <t>NG</t>
        </is>
      </c>
      <c r="J6391" s="131" t="n">
        <v>54637.415</v>
      </c>
      <c r="K6391" s="129" t="n">
        <v>2020</v>
      </c>
      <c r="L6391" s="120">
        <f>IF(VLOOKUP(H6391,'Cross-Page Data'!$D$4:$F$48,3,FALSE)="natural gas",VLOOKUP(G6391,'Cross-Page Data'!$I$4:$J$19,2,FALSE),IF(VLOOKUP(H6391,'Cross-Page Data'!$D$4:$F$48,3,FALSE)="solar",IF(G6391="PV","solar PV","solar thermal"),IF(VLOOKUP(H6391,'Cross-Page Data'!$D$4:$F$48,3,FALSE)="wind",VLOOKUP(G6391,'Cross-Page Data'!$I$4:$J$19,2,FALSE),IF(VLOOKUP(H6391,'Cross-Page Data'!$D$4:$F$48,3,FALSE)="hydro",VLOOKUP(G6391,'Cross-Page Data'!$I$4:$J$19,2,FALSE),VLOOKUP(H6391,'Cross-Page Data'!$D$4:$F$48,3,FALSE)))))</f>
        <v/>
      </c>
      <c r="M6391" s="120">
        <f>IF(AND($P$2=FALSE,OR(F6391="Commercial NAICS Cogen",F6391="Industrial NAICS Cogen",F6391="NAICS-22 Cogen")),FALSE,IF(AND($P$3=FALSE,OR(F6391="Commercial NAICS Cogen",F6391="Commercial NAICS Non-Cogen",F6391="Industrial NAICS Cogen", F6391="industrial NAICS non-Cogen")),FALSE, TRUE))</f>
        <v/>
      </c>
    </row>
    <row r="6392">
      <c r="A6392" s="129" t="n">
        <v>99999</v>
      </c>
      <c r="B6392" s="130" t="inlineStr">
        <is>
          <t>State-Fuel Level Increment</t>
        </is>
      </c>
      <c r="C6392" s="130" t="inlineStr">
        <is>
          <t>State-Fuel Level Increment</t>
        </is>
      </c>
      <c r="D6392" s="129" t="n">
        <v>99999</v>
      </c>
      <c r="E6392" s="130" t="inlineStr">
        <is>
          <t>CA</t>
        </is>
      </c>
      <c r="F6392" s="130" t="inlineStr">
        <is>
          <t>Commercial NAICS Non-Cogen</t>
        </is>
      </c>
      <c r="G6392" s="130" t="inlineStr">
        <is>
          <t>ST</t>
        </is>
      </c>
      <c r="H6392" s="130" t="inlineStr">
        <is>
          <t>NG</t>
        </is>
      </c>
      <c r="I6392" s="130" t="inlineStr">
        <is>
          <t>NG</t>
        </is>
      </c>
      <c r="J6392" s="131" t="n">
        <v>0</v>
      </c>
      <c r="K6392" s="129" t="n">
        <v>2020</v>
      </c>
      <c r="L6392" s="120">
        <f>IF(VLOOKUP(H6392,'Cross-Page Data'!$D$4:$F$48,3,FALSE)="natural gas",VLOOKUP(G6392,'Cross-Page Data'!$I$4:$J$19,2,FALSE),IF(VLOOKUP(H6392,'Cross-Page Data'!$D$4:$F$48,3,FALSE)="solar",IF(G6392="PV","solar PV","solar thermal"),IF(VLOOKUP(H6392,'Cross-Page Data'!$D$4:$F$48,3,FALSE)="wind",VLOOKUP(G6392,'Cross-Page Data'!$I$4:$J$19,2,FALSE),IF(VLOOKUP(H6392,'Cross-Page Data'!$D$4:$F$48,3,FALSE)="hydro",VLOOKUP(G6392,'Cross-Page Data'!$I$4:$J$19,2,FALSE),VLOOKUP(H6392,'Cross-Page Data'!$D$4:$F$48,3,FALSE)))))</f>
        <v/>
      </c>
      <c r="M6392" s="120">
        <f>IF(AND($P$2=FALSE,OR(F6392="Commercial NAICS Cogen",F6392="Industrial NAICS Cogen",F6392="NAICS-22 Cogen")),FALSE,IF(AND($P$3=FALSE,OR(F6392="Commercial NAICS Cogen",F6392="Commercial NAICS Non-Cogen",F6392="Industrial NAICS Cogen", F6392="industrial NAICS non-Cogen")),FALSE, TRUE))</f>
        <v/>
      </c>
    </row>
    <row r="6393">
      <c r="A6393" s="129" t="n">
        <v>99999</v>
      </c>
      <c r="B6393" s="130" t="inlineStr">
        <is>
          <t>State-Fuel Level Increment</t>
        </is>
      </c>
      <c r="C6393" s="130" t="inlineStr">
        <is>
          <t>State-Fuel Level Increment</t>
        </is>
      </c>
      <c r="D6393" s="129" t="n">
        <v>99999</v>
      </c>
      <c r="E6393" s="130" t="inlineStr">
        <is>
          <t>CA</t>
        </is>
      </c>
      <c r="F6393" s="130" t="inlineStr">
        <is>
          <t>Commercial NAICS Cogen</t>
        </is>
      </c>
      <c r="G6393" s="130" t="inlineStr">
        <is>
          <t>ST</t>
        </is>
      </c>
      <c r="H6393" s="130" t="inlineStr">
        <is>
          <t>NG</t>
        </is>
      </c>
      <c r="I6393" s="130" t="inlineStr">
        <is>
          <t>NG</t>
        </is>
      </c>
      <c r="J6393" s="131" t="n">
        <v>0</v>
      </c>
      <c r="K6393" s="129" t="n">
        <v>2020</v>
      </c>
      <c r="L6393" s="120">
        <f>IF(VLOOKUP(H6393,'Cross-Page Data'!$D$4:$F$48,3,FALSE)="natural gas",VLOOKUP(G6393,'Cross-Page Data'!$I$4:$J$19,2,FALSE),IF(VLOOKUP(H6393,'Cross-Page Data'!$D$4:$F$48,3,FALSE)="solar",IF(G6393="PV","solar PV","solar thermal"),IF(VLOOKUP(H6393,'Cross-Page Data'!$D$4:$F$48,3,FALSE)="wind",VLOOKUP(G6393,'Cross-Page Data'!$I$4:$J$19,2,FALSE),IF(VLOOKUP(H6393,'Cross-Page Data'!$D$4:$F$48,3,FALSE)="hydro",VLOOKUP(G6393,'Cross-Page Data'!$I$4:$J$19,2,FALSE),VLOOKUP(H6393,'Cross-Page Data'!$D$4:$F$48,3,FALSE)))))</f>
        <v/>
      </c>
      <c r="M6393" s="120">
        <f>IF(AND($P$2=FALSE,OR(F6393="Commercial NAICS Cogen",F6393="Industrial NAICS Cogen",F6393="NAICS-22 Cogen")),FALSE,IF(AND($P$3=FALSE,OR(F6393="Commercial NAICS Cogen",F6393="Commercial NAICS Non-Cogen",F6393="Industrial NAICS Cogen", F6393="industrial NAICS non-Cogen")),FALSE, TRUE))</f>
        <v/>
      </c>
    </row>
    <row r="6394">
      <c r="A6394" s="129" t="n">
        <v>99999</v>
      </c>
      <c r="B6394" s="130" t="inlineStr">
        <is>
          <t>State-Fuel Level Increment</t>
        </is>
      </c>
      <c r="C6394" s="130" t="inlineStr">
        <is>
          <t>State-Fuel Level Increment</t>
        </is>
      </c>
      <c r="D6394" s="129" t="n">
        <v>99999</v>
      </c>
      <c r="E6394" s="130" t="inlineStr">
        <is>
          <t>CA</t>
        </is>
      </c>
      <c r="F6394" s="130" t="inlineStr">
        <is>
          <t>Industrial NAICS Non-Cogen</t>
        </is>
      </c>
      <c r="G6394" s="130" t="inlineStr">
        <is>
          <t>ST</t>
        </is>
      </c>
      <c r="H6394" s="130" t="inlineStr">
        <is>
          <t>NG</t>
        </is>
      </c>
      <c r="I6394" s="130" t="inlineStr">
        <is>
          <t>NG</t>
        </is>
      </c>
      <c r="J6394" s="131" t="n">
        <v>1127.883</v>
      </c>
      <c r="K6394" s="129" t="n">
        <v>2020</v>
      </c>
      <c r="L6394" s="120">
        <f>IF(VLOOKUP(H6394,'Cross-Page Data'!$D$4:$F$48,3,FALSE)="natural gas",VLOOKUP(G6394,'Cross-Page Data'!$I$4:$J$19,2,FALSE),IF(VLOOKUP(H6394,'Cross-Page Data'!$D$4:$F$48,3,FALSE)="solar",IF(G6394="PV","solar PV","solar thermal"),IF(VLOOKUP(H6394,'Cross-Page Data'!$D$4:$F$48,3,FALSE)="wind",VLOOKUP(G6394,'Cross-Page Data'!$I$4:$J$19,2,FALSE),IF(VLOOKUP(H6394,'Cross-Page Data'!$D$4:$F$48,3,FALSE)="hydro",VLOOKUP(G6394,'Cross-Page Data'!$I$4:$J$19,2,FALSE),VLOOKUP(H6394,'Cross-Page Data'!$D$4:$F$48,3,FALSE)))))</f>
        <v/>
      </c>
      <c r="M6394" s="120">
        <f>IF(AND($P$2=FALSE,OR(F6394="Commercial NAICS Cogen",F6394="Industrial NAICS Cogen",F6394="NAICS-22 Cogen")),FALSE,IF(AND($P$3=FALSE,OR(F6394="Commercial NAICS Cogen",F6394="Commercial NAICS Non-Cogen",F6394="Industrial NAICS Cogen", F6394="industrial NAICS non-Cogen")),FALSE, TRUE))</f>
        <v/>
      </c>
    </row>
    <row r="6395">
      <c r="A6395" s="129" t="n">
        <v>99999</v>
      </c>
      <c r="B6395" s="130" t="inlineStr">
        <is>
          <t>State-Fuel Level Increment</t>
        </is>
      </c>
      <c r="C6395" s="130" t="inlineStr">
        <is>
          <t>State-Fuel Level Increment</t>
        </is>
      </c>
      <c r="D6395" s="129" t="n">
        <v>99999</v>
      </c>
      <c r="E6395" s="130" t="inlineStr">
        <is>
          <t>CA</t>
        </is>
      </c>
      <c r="F6395" s="130" t="inlineStr">
        <is>
          <t>Industrial NAICS Cogen</t>
        </is>
      </c>
      <c r="G6395" s="130" t="inlineStr">
        <is>
          <t>ST</t>
        </is>
      </c>
      <c r="H6395" s="130" t="inlineStr">
        <is>
          <t>NG</t>
        </is>
      </c>
      <c r="I6395" s="130" t="inlineStr">
        <is>
          <t>NG</t>
        </is>
      </c>
      <c r="J6395" s="131" t="n">
        <v>28383.116</v>
      </c>
      <c r="K6395" s="129" t="n">
        <v>2020</v>
      </c>
      <c r="L6395" s="120">
        <f>IF(VLOOKUP(H6395,'Cross-Page Data'!$D$4:$F$48,3,FALSE)="natural gas",VLOOKUP(G6395,'Cross-Page Data'!$I$4:$J$19,2,FALSE),IF(VLOOKUP(H6395,'Cross-Page Data'!$D$4:$F$48,3,FALSE)="solar",IF(G6395="PV","solar PV","solar thermal"),IF(VLOOKUP(H6395,'Cross-Page Data'!$D$4:$F$48,3,FALSE)="wind",VLOOKUP(G6395,'Cross-Page Data'!$I$4:$J$19,2,FALSE),IF(VLOOKUP(H6395,'Cross-Page Data'!$D$4:$F$48,3,FALSE)="hydro",VLOOKUP(G6395,'Cross-Page Data'!$I$4:$J$19,2,FALSE),VLOOKUP(H6395,'Cross-Page Data'!$D$4:$F$48,3,FALSE)))))</f>
        <v/>
      </c>
      <c r="M6395" s="120">
        <f>IF(AND($P$2=FALSE,OR(F6395="Commercial NAICS Cogen",F6395="Industrial NAICS Cogen",F6395="NAICS-22 Cogen")),FALSE,IF(AND($P$3=FALSE,OR(F6395="Commercial NAICS Cogen",F6395="Commercial NAICS Non-Cogen",F6395="Industrial NAICS Cogen", F6395="industrial NAICS non-Cogen")),FALSE, TRUE))</f>
        <v/>
      </c>
    </row>
    <row r="6396">
      <c r="A6396" s="129" t="n">
        <v>99999</v>
      </c>
      <c r="B6396" s="130" t="inlineStr">
        <is>
          <t>State-Fuel Level Increment</t>
        </is>
      </c>
      <c r="C6396" s="130" t="inlineStr">
        <is>
          <t>State-Fuel Level Increment</t>
        </is>
      </c>
      <c r="D6396" s="129" t="n">
        <v>99999</v>
      </c>
      <c r="E6396" s="130" t="inlineStr">
        <is>
          <t>CO</t>
        </is>
      </c>
      <c r="F6396" s="130" t="inlineStr">
        <is>
          <t>Electric Utility</t>
        </is>
      </c>
      <c r="G6396" s="130" t="inlineStr">
        <is>
          <t>ST</t>
        </is>
      </c>
      <c r="H6396" s="130" t="inlineStr">
        <is>
          <t>NG</t>
        </is>
      </c>
      <c r="I6396" s="130" t="inlineStr">
        <is>
          <t>NG</t>
        </is>
      </c>
      <c r="J6396" s="131" t="n">
        <v>0</v>
      </c>
      <c r="K6396" s="129" t="n">
        <v>2020</v>
      </c>
      <c r="L6396" s="120">
        <f>IF(VLOOKUP(H6396,'Cross-Page Data'!$D$4:$F$48,3,FALSE)="natural gas",VLOOKUP(G6396,'Cross-Page Data'!$I$4:$J$19,2,FALSE),IF(VLOOKUP(H6396,'Cross-Page Data'!$D$4:$F$48,3,FALSE)="solar",IF(G6396="PV","solar PV","solar thermal"),IF(VLOOKUP(H6396,'Cross-Page Data'!$D$4:$F$48,3,FALSE)="wind",VLOOKUP(G6396,'Cross-Page Data'!$I$4:$J$19,2,FALSE),IF(VLOOKUP(H6396,'Cross-Page Data'!$D$4:$F$48,3,FALSE)="hydro",VLOOKUP(G6396,'Cross-Page Data'!$I$4:$J$19,2,FALSE),VLOOKUP(H6396,'Cross-Page Data'!$D$4:$F$48,3,FALSE)))))</f>
        <v/>
      </c>
      <c r="M6396" s="120">
        <f>IF(AND($P$2=FALSE,OR(F6396="Commercial NAICS Cogen",F6396="Industrial NAICS Cogen",F6396="NAICS-22 Cogen")),FALSE,IF(AND($P$3=FALSE,OR(F6396="Commercial NAICS Cogen",F6396="Commercial NAICS Non-Cogen",F6396="Industrial NAICS Cogen", F6396="industrial NAICS non-Cogen")),FALSE, TRUE))</f>
        <v/>
      </c>
    </row>
    <row r="6397">
      <c r="A6397" s="129" t="n">
        <v>99999</v>
      </c>
      <c r="B6397" s="130" t="inlineStr">
        <is>
          <t>State-Fuel Level Increment</t>
        </is>
      </c>
      <c r="C6397" s="130" t="inlineStr">
        <is>
          <t>State-Fuel Level Increment</t>
        </is>
      </c>
      <c r="D6397" s="129" t="n">
        <v>99999</v>
      </c>
      <c r="E6397" s="130" t="inlineStr">
        <is>
          <t>CT</t>
        </is>
      </c>
      <c r="F6397" s="130" t="inlineStr">
        <is>
          <t>NAICS-22 Non-Cogen</t>
        </is>
      </c>
      <c r="G6397" s="130" t="inlineStr">
        <is>
          <t>ST</t>
        </is>
      </c>
      <c r="H6397" s="130" t="inlineStr">
        <is>
          <t>NG</t>
        </is>
      </c>
      <c r="I6397" s="130" t="inlineStr">
        <is>
          <t>NG</t>
        </is>
      </c>
      <c r="J6397" s="131" t="n">
        <v>336374.44</v>
      </c>
      <c r="K6397" s="129" t="n">
        <v>2020</v>
      </c>
      <c r="L6397" s="120">
        <f>IF(VLOOKUP(H6397,'Cross-Page Data'!$D$4:$F$48,3,FALSE)="natural gas",VLOOKUP(G6397,'Cross-Page Data'!$I$4:$J$19,2,FALSE),IF(VLOOKUP(H6397,'Cross-Page Data'!$D$4:$F$48,3,FALSE)="solar",IF(G6397="PV","solar PV","solar thermal"),IF(VLOOKUP(H6397,'Cross-Page Data'!$D$4:$F$48,3,FALSE)="wind",VLOOKUP(G6397,'Cross-Page Data'!$I$4:$J$19,2,FALSE),IF(VLOOKUP(H6397,'Cross-Page Data'!$D$4:$F$48,3,FALSE)="hydro",VLOOKUP(G6397,'Cross-Page Data'!$I$4:$J$19,2,FALSE),VLOOKUP(H6397,'Cross-Page Data'!$D$4:$F$48,3,FALSE)))))</f>
        <v/>
      </c>
      <c r="M6397" s="120">
        <f>IF(AND($P$2=FALSE,OR(F6397="Commercial NAICS Cogen",F6397="Industrial NAICS Cogen",F6397="NAICS-22 Cogen")),FALSE,IF(AND($P$3=FALSE,OR(F6397="Commercial NAICS Cogen",F6397="Commercial NAICS Non-Cogen",F6397="Industrial NAICS Cogen", F6397="industrial NAICS non-Cogen")),FALSE, TRUE))</f>
        <v/>
      </c>
    </row>
    <row r="6398">
      <c r="A6398" s="129" t="n">
        <v>99999</v>
      </c>
      <c r="B6398" s="130" t="inlineStr">
        <is>
          <t>State-Fuel Level Increment</t>
        </is>
      </c>
      <c r="C6398" s="130" t="inlineStr">
        <is>
          <t>State-Fuel Level Increment</t>
        </is>
      </c>
      <c r="D6398" s="129" t="n">
        <v>99999</v>
      </c>
      <c r="E6398" s="130" t="inlineStr">
        <is>
          <t>DE</t>
        </is>
      </c>
      <c r="F6398" s="130" t="inlineStr">
        <is>
          <t>NAICS-22 Non-Cogen</t>
        </is>
      </c>
      <c r="G6398" s="130" t="inlineStr">
        <is>
          <t>ST</t>
        </is>
      </c>
      <c r="H6398" s="130" t="inlineStr">
        <is>
          <t>NG</t>
        </is>
      </c>
      <c r="I6398" s="130" t="inlineStr">
        <is>
          <t>NG</t>
        </is>
      </c>
      <c r="J6398" s="131" t="n">
        <v>234413.03</v>
      </c>
      <c r="K6398" s="129" t="n">
        <v>2020</v>
      </c>
      <c r="L6398" s="120">
        <f>IF(VLOOKUP(H6398,'Cross-Page Data'!$D$4:$F$48,3,FALSE)="natural gas",VLOOKUP(G6398,'Cross-Page Data'!$I$4:$J$19,2,FALSE),IF(VLOOKUP(H6398,'Cross-Page Data'!$D$4:$F$48,3,FALSE)="solar",IF(G6398="PV","solar PV","solar thermal"),IF(VLOOKUP(H6398,'Cross-Page Data'!$D$4:$F$48,3,FALSE)="wind",VLOOKUP(G6398,'Cross-Page Data'!$I$4:$J$19,2,FALSE),IF(VLOOKUP(H6398,'Cross-Page Data'!$D$4:$F$48,3,FALSE)="hydro",VLOOKUP(G6398,'Cross-Page Data'!$I$4:$J$19,2,FALSE),VLOOKUP(H6398,'Cross-Page Data'!$D$4:$F$48,3,FALSE)))))</f>
        <v/>
      </c>
      <c r="M6398" s="120">
        <f>IF(AND($P$2=FALSE,OR(F6398="Commercial NAICS Cogen",F6398="Industrial NAICS Cogen",F6398="NAICS-22 Cogen")),FALSE,IF(AND($P$3=FALSE,OR(F6398="Commercial NAICS Cogen",F6398="Commercial NAICS Non-Cogen",F6398="Industrial NAICS Cogen", F6398="industrial NAICS non-Cogen")),FALSE, TRUE))</f>
        <v/>
      </c>
    </row>
    <row r="6399">
      <c r="A6399" s="129" t="n">
        <v>99999</v>
      </c>
      <c r="B6399" s="130" t="inlineStr">
        <is>
          <t>State-Fuel Level Increment</t>
        </is>
      </c>
      <c r="C6399" s="130" t="inlineStr">
        <is>
          <t>State-Fuel Level Increment</t>
        </is>
      </c>
      <c r="D6399" s="129" t="n">
        <v>99999</v>
      </c>
      <c r="E6399" s="130" t="inlineStr">
        <is>
          <t>FL</t>
        </is>
      </c>
      <c r="F6399" s="130" t="inlineStr">
        <is>
          <t>Electric Utility</t>
        </is>
      </c>
      <c r="G6399" s="130" t="inlineStr">
        <is>
          <t>ST</t>
        </is>
      </c>
      <c r="H6399" s="130" t="inlineStr">
        <is>
          <t>NG</t>
        </is>
      </c>
      <c r="I6399" s="130" t="inlineStr">
        <is>
          <t>NG</t>
        </is>
      </c>
      <c r="J6399" s="131" t="n">
        <v>2711.151</v>
      </c>
      <c r="K6399" s="129" t="n">
        <v>2020</v>
      </c>
      <c r="L6399" s="120">
        <f>IF(VLOOKUP(H6399,'Cross-Page Data'!$D$4:$F$48,3,FALSE)="natural gas",VLOOKUP(G6399,'Cross-Page Data'!$I$4:$J$19,2,FALSE),IF(VLOOKUP(H6399,'Cross-Page Data'!$D$4:$F$48,3,FALSE)="solar",IF(G6399="PV","solar PV","solar thermal"),IF(VLOOKUP(H6399,'Cross-Page Data'!$D$4:$F$48,3,FALSE)="wind",VLOOKUP(G6399,'Cross-Page Data'!$I$4:$J$19,2,FALSE),IF(VLOOKUP(H6399,'Cross-Page Data'!$D$4:$F$48,3,FALSE)="hydro",VLOOKUP(G6399,'Cross-Page Data'!$I$4:$J$19,2,FALSE),VLOOKUP(H6399,'Cross-Page Data'!$D$4:$F$48,3,FALSE)))))</f>
        <v/>
      </c>
      <c r="M6399" s="120">
        <f>IF(AND($P$2=FALSE,OR(F6399="Commercial NAICS Cogen",F6399="Industrial NAICS Cogen",F6399="NAICS-22 Cogen")),FALSE,IF(AND($P$3=FALSE,OR(F6399="Commercial NAICS Cogen",F6399="Commercial NAICS Non-Cogen",F6399="Industrial NAICS Cogen", F6399="industrial NAICS non-Cogen")),FALSE, TRUE))</f>
        <v/>
      </c>
    </row>
    <row r="6400">
      <c r="A6400" s="129" t="n">
        <v>99999</v>
      </c>
      <c r="B6400" s="130" t="inlineStr">
        <is>
          <t>State-Fuel Level Increment</t>
        </is>
      </c>
      <c r="C6400" s="130" t="inlineStr">
        <is>
          <t>State-Fuel Level Increment</t>
        </is>
      </c>
      <c r="D6400" s="129" t="n">
        <v>99999</v>
      </c>
      <c r="E6400" s="130" t="inlineStr">
        <is>
          <t>FL</t>
        </is>
      </c>
      <c r="F6400" s="130" t="inlineStr">
        <is>
          <t>NAICS-22 Non-Cogen</t>
        </is>
      </c>
      <c r="G6400" s="130" t="inlineStr">
        <is>
          <t>ST</t>
        </is>
      </c>
      <c r="H6400" s="130" t="inlineStr">
        <is>
          <t>NG</t>
        </is>
      </c>
      <c r="I6400" s="130" t="inlineStr">
        <is>
          <t>NG</t>
        </is>
      </c>
      <c r="J6400" s="131" t="n">
        <v>2348.655</v>
      </c>
      <c r="K6400" s="129" t="n">
        <v>2020</v>
      </c>
      <c r="L6400" s="120">
        <f>IF(VLOOKUP(H6400,'Cross-Page Data'!$D$4:$F$48,3,FALSE)="natural gas",VLOOKUP(G6400,'Cross-Page Data'!$I$4:$J$19,2,FALSE),IF(VLOOKUP(H6400,'Cross-Page Data'!$D$4:$F$48,3,FALSE)="solar",IF(G6400="PV","solar PV","solar thermal"),IF(VLOOKUP(H6400,'Cross-Page Data'!$D$4:$F$48,3,FALSE)="wind",VLOOKUP(G6400,'Cross-Page Data'!$I$4:$J$19,2,FALSE),IF(VLOOKUP(H6400,'Cross-Page Data'!$D$4:$F$48,3,FALSE)="hydro",VLOOKUP(G6400,'Cross-Page Data'!$I$4:$J$19,2,FALSE),VLOOKUP(H6400,'Cross-Page Data'!$D$4:$F$48,3,FALSE)))))</f>
        <v/>
      </c>
      <c r="M6400" s="120">
        <f>IF(AND($P$2=FALSE,OR(F6400="Commercial NAICS Cogen",F6400="Industrial NAICS Cogen",F6400="NAICS-22 Cogen")),FALSE,IF(AND($P$3=FALSE,OR(F6400="Commercial NAICS Cogen",F6400="Commercial NAICS Non-Cogen",F6400="Industrial NAICS Cogen", F6400="industrial NAICS non-Cogen")),FALSE, TRUE))</f>
        <v/>
      </c>
    </row>
    <row r="6401">
      <c r="A6401" s="129" t="n">
        <v>99999</v>
      </c>
      <c r="B6401" s="130" t="inlineStr">
        <is>
          <t>State-Fuel Level Increment</t>
        </is>
      </c>
      <c r="C6401" s="130" t="inlineStr">
        <is>
          <t>State-Fuel Level Increment</t>
        </is>
      </c>
      <c r="D6401" s="129" t="n">
        <v>99999</v>
      </c>
      <c r="E6401" s="130" t="inlineStr">
        <is>
          <t>FL</t>
        </is>
      </c>
      <c r="F6401" s="130" t="inlineStr">
        <is>
          <t>Industrial NAICS Cogen</t>
        </is>
      </c>
      <c r="G6401" s="130" t="inlineStr">
        <is>
          <t>ST</t>
        </is>
      </c>
      <c r="H6401" s="130" t="inlineStr">
        <is>
          <t>NG</t>
        </is>
      </c>
      <c r="I6401" s="130" t="inlineStr">
        <is>
          <t>NG</t>
        </is>
      </c>
      <c r="J6401" s="131" t="n">
        <v>468839.41</v>
      </c>
      <c r="K6401" s="129" t="n">
        <v>2020</v>
      </c>
      <c r="L6401" s="120">
        <f>IF(VLOOKUP(H6401,'Cross-Page Data'!$D$4:$F$48,3,FALSE)="natural gas",VLOOKUP(G6401,'Cross-Page Data'!$I$4:$J$19,2,FALSE),IF(VLOOKUP(H6401,'Cross-Page Data'!$D$4:$F$48,3,FALSE)="solar",IF(G6401="PV","solar PV","solar thermal"),IF(VLOOKUP(H6401,'Cross-Page Data'!$D$4:$F$48,3,FALSE)="wind",VLOOKUP(G6401,'Cross-Page Data'!$I$4:$J$19,2,FALSE),IF(VLOOKUP(H6401,'Cross-Page Data'!$D$4:$F$48,3,FALSE)="hydro",VLOOKUP(G6401,'Cross-Page Data'!$I$4:$J$19,2,FALSE),VLOOKUP(H6401,'Cross-Page Data'!$D$4:$F$48,3,FALSE)))))</f>
        <v/>
      </c>
      <c r="M6401" s="120">
        <f>IF(AND($P$2=FALSE,OR(F6401="Commercial NAICS Cogen",F6401="Industrial NAICS Cogen",F6401="NAICS-22 Cogen")),FALSE,IF(AND($P$3=FALSE,OR(F6401="Commercial NAICS Cogen",F6401="Commercial NAICS Non-Cogen",F6401="Industrial NAICS Cogen", F6401="industrial NAICS non-Cogen")),FALSE, TRUE))</f>
        <v/>
      </c>
    </row>
    <row r="6402">
      <c r="A6402" s="129" t="n">
        <v>99999</v>
      </c>
      <c r="B6402" s="130" t="inlineStr">
        <is>
          <t>State-Fuel Level Increment</t>
        </is>
      </c>
      <c r="C6402" s="130" t="inlineStr">
        <is>
          <t>State-Fuel Level Increment</t>
        </is>
      </c>
      <c r="D6402" s="129" t="n">
        <v>99999</v>
      </c>
      <c r="E6402" s="130" t="inlineStr">
        <is>
          <t>GA</t>
        </is>
      </c>
      <c r="F6402" s="130" t="inlineStr">
        <is>
          <t>Electric Utility</t>
        </is>
      </c>
      <c r="G6402" s="130" t="inlineStr">
        <is>
          <t>ST</t>
        </is>
      </c>
      <c r="H6402" s="130" t="inlineStr">
        <is>
          <t>NG</t>
        </is>
      </c>
      <c r="I6402" s="130" t="inlineStr">
        <is>
          <t>NG</t>
        </is>
      </c>
      <c r="J6402" s="131" t="n">
        <v>1973151.1</v>
      </c>
      <c r="K6402" s="129" t="n">
        <v>2020</v>
      </c>
      <c r="L6402" s="120">
        <f>IF(VLOOKUP(H6402,'Cross-Page Data'!$D$4:$F$48,3,FALSE)="natural gas",VLOOKUP(G6402,'Cross-Page Data'!$I$4:$J$19,2,FALSE),IF(VLOOKUP(H6402,'Cross-Page Data'!$D$4:$F$48,3,FALSE)="solar",IF(G6402="PV","solar PV","solar thermal"),IF(VLOOKUP(H6402,'Cross-Page Data'!$D$4:$F$48,3,FALSE)="wind",VLOOKUP(G6402,'Cross-Page Data'!$I$4:$J$19,2,FALSE),IF(VLOOKUP(H6402,'Cross-Page Data'!$D$4:$F$48,3,FALSE)="hydro",VLOOKUP(G6402,'Cross-Page Data'!$I$4:$J$19,2,FALSE),VLOOKUP(H6402,'Cross-Page Data'!$D$4:$F$48,3,FALSE)))))</f>
        <v/>
      </c>
      <c r="M6402" s="120">
        <f>IF(AND($P$2=FALSE,OR(F6402="Commercial NAICS Cogen",F6402="Industrial NAICS Cogen",F6402="NAICS-22 Cogen")),FALSE,IF(AND($P$3=FALSE,OR(F6402="Commercial NAICS Cogen",F6402="Commercial NAICS Non-Cogen",F6402="Industrial NAICS Cogen", F6402="industrial NAICS non-Cogen")),FALSE, TRUE))</f>
        <v/>
      </c>
    </row>
    <row r="6403">
      <c r="A6403" s="129" t="n">
        <v>99999</v>
      </c>
      <c r="B6403" s="130" t="inlineStr">
        <is>
          <t>State-Fuel Level Increment</t>
        </is>
      </c>
      <c r="C6403" s="130" t="inlineStr">
        <is>
          <t>State-Fuel Level Increment</t>
        </is>
      </c>
      <c r="D6403" s="129" t="n">
        <v>99999</v>
      </c>
      <c r="E6403" s="130" t="inlineStr">
        <is>
          <t>GA</t>
        </is>
      </c>
      <c r="F6403" s="130" t="inlineStr">
        <is>
          <t>Industrial NAICS Cogen</t>
        </is>
      </c>
      <c r="G6403" s="130" t="inlineStr">
        <is>
          <t>ST</t>
        </is>
      </c>
      <c r="H6403" s="130" t="inlineStr">
        <is>
          <t>NG</t>
        </is>
      </c>
      <c r="I6403" s="130" t="inlineStr">
        <is>
          <t>NG</t>
        </is>
      </c>
      <c r="J6403" s="131" t="n">
        <v>301498.17</v>
      </c>
      <c r="K6403" s="129" t="n">
        <v>2020</v>
      </c>
      <c r="L6403" s="120">
        <f>IF(VLOOKUP(H6403,'Cross-Page Data'!$D$4:$F$48,3,FALSE)="natural gas",VLOOKUP(G6403,'Cross-Page Data'!$I$4:$J$19,2,FALSE),IF(VLOOKUP(H6403,'Cross-Page Data'!$D$4:$F$48,3,FALSE)="solar",IF(G6403="PV","solar PV","solar thermal"),IF(VLOOKUP(H6403,'Cross-Page Data'!$D$4:$F$48,3,FALSE)="wind",VLOOKUP(G6403,'Cross-Page Data'!$I$4:$J$19,2,FALSE),IF(VLOOKUP(H6403,'Cross-Page Data'!$D$4:$F$48,3,FALSE)="hydro",VLOOKUP(G6403,'Cross-Page Data'!$I$4:$J$19,2,FALSE),VLOOKUP(H6403,'Cross-Page Data'!$D$4:$F$48,3,FALSE)))))</f>
        <v/>
      </c>
      <c r="M6403" s="120">
        <f>IF(AND($P$2=FALSE,OR(F6403="Commercial NAICS Cogen",F6403="Industrial NAICS Cogen",F6403="NAICS-22 Cogen")),FALSE,IF(AND($P$3=FALSE,OR(F6403="Commercial NAICS Cogen",F6403="Commercial NAICS Non-Cogen",F6403="Industrial NAICS Cogen", F6403="industrial NAICS non-Cogen")),FALSE, TRUE))</f>
        <v/>
      </c>
    </row>
    <row r="6404">
      <c r="A6404" s="129" t="n">
        <v>99999</v>
      </c>
      <c r="B6404" s="130" t="inlineStr">
        <is>
          <t>State-Fuel Level Increment</t>
        </is>
      </c>
      <c r="C6404" s="130" t="inlineStr">
        <is>
          <t>State-Fuel Level Increment</t>
        </is>
      </c>
      <c r="D6404" s="129" t="n">
        <v>99999</v>
      </c>
      <c r="E6404" s="130" t="inlineStr">
        <is>
          <t>IA</t>
        </is>
      </c>
      <c r="F6404" s="130" t="inlineStr">
        <is>
          <t>Electric Utility</t>
        </is>
      </c>
      <c r="G6404" s="130" t="inlineStr">
        <is>
          <t>ST</t>
        </is>
      </c>
      <c r="H6404" s="130" t="inlineStr">
        <is>
          <t>NG</t>
        </is>
      </c>
      <c r="I6404" s="130" t="inlineStr">
        <is>
          <t>NG</t>
        </is>
      </c>
      <c r="J6404" s="131" t="n">
        <v>203164.07</v>
      </c>
      <c r="K6404" s="129" t="n">
        <v>2020</v>
      </c>
      <c r="L6404" s="120">
        <f>IF(VLOOKUP(H6404,'Cross-Page Data'!$D$4:$F$48,3,FALSE)="natural gas",VLOOKUP(G6404,'Cross-Page Data'!$I$4:$J$19,2,FALSE),IF(VLOOKUP(H6404,'Cross-Page Data'!$D$4:$F$48,3,FALSE)="solar",IF(G6404="PV","solar PV","solar thermal"),IF(VLOOKUP(H6404,'Cross-Page Data'!$D$4:$F$48,3,FALSE)="wind",VLOOKUP(G6404,'Cross-Page Data'!$I$4:$J$19,2,FALSE),IF(VLOOKUP(H6404,'Cross-Page Data'!$D$4:$F$48,3,FALSE)="hydro",VLOOKUP(G6404,'Cross-Page Data'!$I$4:$J$19,2,FALSE),VLOOKUP(H6404,'Cross-Page Data'!$D$4:$F$48,3,FALSE)))))</f>
        <v/>
      </c>
      <c r="M6404" s="120">
        <f>IF(AND($P$2=FALSE,OR(F6404="Commercial NAICS Cogen",F6404="Industrial NAICS Cogen",F6404="NAICS-22 Cogen")),FALSE,IF(AND($P$3=FALSE,OR(F6404="Commercial NAICS Cogen",F6404="Commercial NAICS Non-Cogen",F6404="Industrial NAICS Cogen", F6404="industrial NAICS non-Cogen")),FALSE, TRUE))</f>
        <v/>
      </c>
    </row>
    <row r="6405">
      <c r="A6405" s="129" t="n">
        <v>99999</v>
      </c>
      <c r="B6405" s="130" t="inlineStr">
        <is>
          <t>State-Fuel Level Increment</t>
        </is>
      </c>
      <c r="C6405" s="130" t="inlineStr">
        <is>
          <t>State-Fuel Level Increment</t>
        </is>
      </c>
      <c r="D6405" s="129" t="n">
        <v>99999</v>
      </c>
      <c r="E6405" s="130" t="inlineStr">
        <is>
          <t>IA</t>
        </is>
      </c>
      <c r="F6405" s="130" t="inlineStr">
        <is>
          <t>Industrial NAICS Cogen</t>
        </is>
      </c>
      <c r="G6405" s="130" t="inlineStr">
        <is>
          <t>ST</t>
        </is>
      </c>
      <c r="H6405" s="130" t="inlineStr">
        <is>
          <t>NG</t>
        </is>
      </c>
      <c r="I6405" s="130" t="inlineStr">
        <is>
          <t>NG</t>
        </is>
      </c>
      <c r="J6405" s="131" t="n">
        <v>105624.2</v>
      </c>
      <c r="K6405" s="129" t="n">
        <v>2020</v>
      </c>
      <c r="L6405" s="120">
        <f>IF(VLOOKUP(H6405,'Cross-Page Data'!$D$4:$F$48,3,FALSE)="natural gas",VLOOKUP(G6405,'Cross-Page Data'!$I$4:$J$19,2,FALSE),IF(VLOOKUP(H6405,'Cross-Page Data'!$D$4:$F$48,3,FALSE)="solar",IF(G6405="PV","solar PV","solar thermal"),IF(VLOOKUP(H6405,'Cross-Page Data'!$D$4:$F$48,3,FALSE)="wind",VLOOKUP(G6405,'Cross-Page Data'!$I$4:$J$19,2,FALSE),IF(VLOOKUP(H6405,'Cross-Page Data'!$D$4:$F$48,3,FALSE)="hydro",VLOOKUP(G6405,'Cross-Page Data'!$I$4:$J$19,2,FALSE),VLOOKUP(H6405,'Cross-Page Data'!$D$4:$F$48,3,FALSE)))))</f>
        <v/>
      </c>
      <c r="M6405" s="120">
        <f>IF(AND($P$2=FALSE,OR(F6405="Commercial NAICS Cogen",F6405="Industrial NAICS Cogen",F6405="NAICS-22 Cogen")),FALSE,IF(AND($P$3=FALSE,OR(F6405="Commercial NAICS Cogen",F6405="Commercial NAICS Non-Cogen",F6405="Industrial NAICS Cogen", F6405="industrial NAICS non-Cogen")),FALSE, TRUE))</f>
        <v/>
      </c>
    </row>
    <row r="6406">
      <c r="A6406" s="129" t="n">
        <v>99999</v>
      </c>
      <c r="B6406" s="130" t="inlineStr">
        <is>
          <t>State-Fuel Level Increment</t>
        </is>
      </c>
      <c r="C6406" s="130" t="inlineStr">
        <is>
          <t>State-Fuel Level Increment</t>
        </is>
      </c>
      <c r="D6406" s="129" t="n">
        <v>99999</v>
      </c>
      <c r="E6406" s="130" t="inlineStr">
        <is>
          <t>ID</t>
        </is>
      </c>
      <c r="F6406" s="130" t="inlineStr">
        <is>
          <t>Industrial NAICS Cogen</t>
        </is>
      </c>
      <c r="G6406" s="130" t="inlineStr">
        <is>
          <t>ST</t>
        </is>
      </c>
      <c r="H6406" s="130" t="inlineStr">
        <is>
          <t>NG</t>
        </is>
      </c>
      <c r="I6406" s="130" t="inlineStr">
        <is>
          <t>NG</t>
        </is>
      </c>
      <c r="J6406" s="131" t="n">
        <v>68565.13800000001</v>
      </c>
      <c r="K6406" s="129" t="n">
        <v>2020</v>
      </c>
      <c r="L6406" s="120">
        <f>IF(VLOOKUP(H6406,'Cross-Page Data'!$D$4:$F$48,3,FALSE)="natural gas",VLOOKUP(G6406,'Cross-Page Data'!$I$4:$J$19,2,FALSE),IF(VLOOKUP(H6406,'Cross-Page Data'!$D$4:$F$48,3,FALSE)="solar",IF(G6406="PV","solar PV","solar thermal"),IF(VLOOKUP(H6406,'Cross-Page Data'!$D$4:$F$48,3,FALSE)="wind",VLOOKUP(G6406,'Cross-Page Data'!$I$4:$J$19,2,FALSE),IF(VLOOKUP(H6406,'Cross-Page Data'!$D$4:$F$48,3,FALSE)="hydro",VLOOKUP(G6406,'Cross-Page Data'!$I$4:$J$19,2,FALSE),VLOOKUP(H6406,'Cross-Page Data'!$D$4:$F$48,3,FALSE)))))</f>
        <v/>
      </c>
      <c r="M6406" s="120">
        <f>IF(AND($P$2=FALSE,OR(F6406="Commercial NAICS Cogen",F6406="Industrial NAICS Cogen",F6406="NAICS-22 Cogen")),FALSE,IF(AND($P$3=FALSE,OR(F6406="Commercial NAICS Cogen",F6406="Commercial NAICS Non-Cogen",F6406="Industrial NAICS Cogen", F6406="industrial NAICS non-Cogen")),FALSE, TRUE))</f>
        <v/>
      </c>
    </row>
    <row r="6407">
      <c r="A6407" s="129" t="n">
        <v>99999</v>
      </c>
      <c r="B6407" s="130" t="inlineStr">
        <is>
          <t>State-Fuel Level Increment</t>
        </is>
      </c>
      <c r="C6407" s="130" t="inlineStr">
        <is>
          <t>State-Fuel Level Increment</t>
        </is>
      </c>
      <c r="D6407" s="129" t="n">
        <v>99999</v>
      </c>
      <c r="E6407" s="130" t="inlineStr">
        <is>
          <t>IL</t>
        </is>
      </c>
      <c r="F6407" s="130" t="inlineStr">
        <is>
          <t>Electric Utility</t>
        </is>
      </c>
      <c r="G6407" s="130" t="inlineStr">
        <is>
          <t>ST</t>
        </is>
      </c>
      <c r="H6407" s="130" t="inlineStr">
        <is>
          <t>NG</t>
        </is>
      </c>
      <c r="I6407" s="130" t="inlineStr">
        <is>
          <t>NG</t>
        </is>
      </c>
      <c r="J6407" s="131" t="n">
        <v>7259.512</v>
      </c>
      <c r="K6407" s="129" t="n">
        <v>2020</v>
      </c>
      <c r="L6407" s="120">
        <f>IF(VLOOKUP(H6407,'Cross-Page Data'!$D$4:$F$48,3,FALSE)="natural gas",VLOOKUP(G6407,'Cross-Page Data'!$I$4:$J$19,2,FALSE),IF(VLOOKUP(H6407,'Cross-Page Data'!$D$4:$F$48,3,FALSE)="solar",IF(G6407="PV","solar PV","solar thermal"),IF(VLOOKUP(H6407,'Cross-Page Data'!$D$4:$F$48,3,FALSE)="wind",VLOOKUP(G6407,'Cross-Page Data'!$I$4:$J$19,2,FALSE),IF(VLOOKUP(H6407,'Cross-Page Data'!$D$4:$F$48,3,FALSE)="hydro",VLOOKUP(G6407,'Cross-Page Data'!$I$4:$J$19,2,FALSE),VLOOKUP(H6407,'Cross-Page Data'!$D$4:$F$48,3,FALSE)))))</f>
        <v/>
      </c>
      <c r="M6407" s="120">
        <f>IF(AND($P$2=FALSE,OR(F6407="Commercial NAICS Cogen",F6407="Industrial NAICS Cogen",F6407="NAICS-22 Cogen")),FALSE,IF(AND($P$3=FALSE,OR(F6407="Commercial NAICS Cogen",F6407="Commercial NAICS Non-Cogen",F6407="Industrial NAICS Cogen", F6407="industrial NAICS non-Cogen")),FALSE, TRUE))</f>
        <v/>
      </c>
    </row>
    <row r="6408">
      <c r="A6408" s="129" t="n">
        <v>99999</v>
      </c>
      <c r="B6408" s="130" t="inlineStr">
        <is>
          <t>State-Fuel Level Increment</t>
        </is>
      </c>
      <c r="C6408" s="130" t="inlineStr">
        <is>
          <t>State-Fuel Level Increment</t>
        </is>
      </c>
      <c r="D6408" s="129" t="n">
        <v>99999</v>
      </c>
      <c r="E6408" s="130" t="inlineStr">
        <is>
          <t>IL</t>
        </is>
      </c>
      <c r="F6408" s="130" t="inlineStr">
        <is>
          <t>NAICS-22 Non-Cogen</t>
        </is>
      </c>
      <c r="G6408" s="130" t="inlineStr">
        <is>
          <t>ST</t>
        </is>
      </c>
      <c r="H6408" s="130" t="inlineStr">
        <is>
          <t>NG</t>
        </is>
      </c>
      <c r="I6408" s="130" t="inlineStr">
        <is>
          <t>NG</t>
        </is>
      </c>
      <c r="J6408" s="131" t="n">
        <v>1586.37</v>
      </c>
      <c r="K6408" s="129" t="n">
        <v>2020</v>
      </c>
      <c r="L6408" s="120">
        <f>IF(VLOOKUP(H6408,'Cross-Page Data'!$D$4:$F$48,3,FALSE)="natural gas",VLOOKUP(G6408,'Cross-Page Data'!$I$4:$J$19,2,FALSE),IF(VLOOKUP(H6408,'Cross-Page Data'!$D$4:$F$48,3,FALSE)="solar",IF(G6408="PV","solar PV","solar thermal"),IF(VLOOKUP(H6408,'Cross-Page Data'!$D$4:$F$48,3,FALSE)="wind",VLOOKUP(G6408,'Cross-Page Data'!$I$4:$J$19,2,FALSE),IF(VLOOKUP(H6408,'Cross-Page Data'!$D$4:$F$48,3,FALSE)="hydro",VLOOKUP(G6408,'Cross-Page Data'!$I$4:$J$19,2,FALSE),VLOOKUP(H6408,'Cross-Page Data'!$D$4:$F$48,3,FALSE)))))</f>
        <v/>
      </c>
      <c r="M6408" s="120">
        <f>IF(AND($P$2=FALSE,OR(F6408="Commercial NAICS Cogen",F6408="Industrial NAICS Cogen",F6408="NAICS-22 Cogen")),FALSE,IF(AND($P$3=FALSE,OR(F6408="Commercial NAICS Cogen",F6408="Commercial NAICS Non-Cogen",F6408="Industrial NAICS Cogen", F6408="industrial NAICS non-Cogen")),FALSE, TRUE))</f>
        <v/>
      </c>
    </row>
    <row r="6409">
      <c r="A6409" s="129" t="n">
        <v>99999</v>
      </c>
      <c r="B6409" s="130" t="inlineStr">
        <is>
          <t>State-Fuel Level Increment</t>
        </is>
      </c>
      <c r="C6409" s="130" t="inlineStr">
        <is>
          <t>State-Fuel Level Increment</t>
        </is>
      </c>
      <c r="D6409" s="129" t="n">
        <v>99999</v>
      </c>
      <c r="E6409" s="130" t="inlineStr">
        <is>
          <t>IL</t>
        </is>
      </c>
      <c r="F6409" s="130" t="inlineStr">
        <is>
          <t>Commercial NAICS Cogen</t>
        </is>
      </c>
      <c r="G6409" s="130" t="inlineStr">
        <is>
          <t>ST</t>
        </is>
      </c>
      <c r="H6409" s="130" t="inlineStr">
        <is>
          <t>NG</t>
        </is>
      </c>
      <c r="I6409" s="130" t="inlineStr">
        <is>
          <t>NG</t>
        </is>
      </c>
      <c r="J6409" s="131" t="n">
        <v>47255.074</v>
      </c>
      <c r="K6409" s="129" t="n">
        <v>2020</v>
      </c>
      <c r="L6409" s="120">
        <f>IF(VLOOKUP(H6409,'Cross-Page Data'!$D$4:$F$48,3,FALSE)="natural gas",VLOOKUP(G6409,'Cross-Page Data'!$I$4:$J$19,2,FALSE),IF(VLOOKUP(H6409,'Cross-Page Data'!$D$4:$F$48,3,FALSE)="solar",IF(G6409="PV","solar PV","solar thermal"),IF(VLOOKUP(H6409,'Cross-Page Data'!$D$4:$F$48,3,FALSE)="wind",VLOOKUP(G6409,'Cross-Page Data'!$I$4:$J$19,2,FALSE),IF(VLOOKUP(H6409,'Cross-Page Data'!$D$4:$F$48,3,FALSE)="hydro",VLOOKUP(G6409,'Cross-Page Data'!$I$4:$J$19,2,FALSE),VLOOKUP(H6409,'Cross-Page Data'!$D$4:$F$48,3,FALSE)))))</f>
        <v/>
      </c>
      <c r="M6409" s="120">
        <f>IF(AND($P$2=FALSE,OR(F6409="Commercial NAICS Cogen",F6409="Industrial NAICS Cogen",F6409="NAICS-22 Cogen")),FALSE,IF(AND($P$3=FALSE,OR(F6409="Commercial NAICS Cogen",F6409="Commercial NAICS Non-Cogen",F6409="Industrial NAICS Cogen", F6409="industrial NAICS non-Cogen")),FALSE, TRUE))</f>
        <v/>
      </c>
    </row>
    <row r="6410">
      <c r="A6410" s="129" t="n">
        <v>99999</v>
      </c>
      <c r="B6410" s="130" t="inlineStr">
        <is>
          <t>State-Fuel Level Increment</t>
        </is>
      </c>
      <c r="C6410" s="130" t="inlineStr">
        <is>
          <t>State-Fuel Level Increment</t>
        </is>
      </c>
      <c r="D6410" s="129" t="n">
        <v>99999</v>
      </c>
      <c r="E6410" s="130" t="inlineStr">
        <is>
          <t>IL</t>
        </is>
      </c>
      <c r="F6410" s="130" t="inlineStr">
        <is>
          <t>Industrial NAICS Cogen</t>
        </is>
      </c>
      <c r="G6410" s="130" t="inlineStr">
        <is>
          <t>ST</t>
        </is>
      </c>
      <c r="H6410" s="130" t="inlineStr">
        <is>
          <t>NG</t>
        </is>
      </c>
      <c r="I6410" s="130" t="inlineStr">
        <is>
          <t>NG</t>
        </is>
      </c>
      <c r="J6410" s="131" t="n">
        <v>103897.55</v>
      </c>
      <c r="K6410" s="129" t="n">
        <v>2020</v>
      </c>
      <c r="L6410" s="120">
        <f>IF(VLOOKUP(H6410,'Cross-Page Data'!$D$4:$F$48,3,FALSE)="natural gas",VLOOKUP(G6410,'Cross-Page Data'!$I$4:$J$19,2,FALSE),IF(VLOOKUP(H6410,'Cross-Page Data'!$D$4:$F$48,3,FALSE)="solar",IF(G6410="PV","solar PV","solar thermal"),IF(VLOOKUP(H6410,'Cross-Page Data'!$D$4:$F$48,3,FALSE)="wind",VLOOKUP(G6410,'Cross-Page Data'!$I$4:$J$19,2,FALSE),IF(VLOOKUP(H6410,'Cross-Page Data'!$D$4:$F$48,3,FALSE)="hydro",VLOOKUP(G6410,'Cross-Page Data'!$I$4:$J$19,2,FALSE),VLOOKUP(H6410,'Cross-Page Data'!$D$4:$F$48,3,FALSE)))))</f>
        <v/>
      </c>
      <c r="M6410" s="120">
        <f>IF(AND($P$2=FALSE,OR(F6410="Commercial NAICS Cogen",F6410="Industrial NAICS Cogen",F6410="NAICS-22 Cogen")),FALSE,IF(AND($P$3=FALSE,OR(F6410="Commercial NAICS Cogen",F6410="Commercial NAICS Non-Cogen",F6410="Industrial NAICS Cogen", F6410="industrial NAICS non-Cogen")),FALSE, TRUE))</f>
        <v/>
      </c>
    </row>
    <row r="6411">
      <c r="A6411" s="129" t="n">
        <v>99999</v>
      </c>
      <c r="B6411" s="130" t="inlineStr">
        <is>
          <t>State-Fuel Level Increment</t>
        </is>
      </c>
      <c r="C6411" s="130" t="inlineStr">
        <is>
          <t>State-Fuel Level Increment</t>
        </is>
      </c>
      <c r="D6411" s="129" t="n">
        <v>99999</v>
      </c>
      <c r="E6411" s="130" t="inlineStr">
        <is>
          <t>IN</t>
        </is>
      </c>
      <c r="F6411" s="130" t="inlineStr">
        <is>
          <t>NAICS-22 Cogen</t>
        </is>
      </c>
      <c r="G6411" s="130" t="inlineStr">
        <is>
          <t>ST</t>
        </is>
      </c>
      <c r="H6411" s="130" t="inlineStr">
        <is>
          <t>NG</t>
        </is>
      </c>
      <c r="I6411" s="130" t="inlineStr">
        <is>
          <t>NG</t>
        </is>
      </c>
      <c r="J6411" s="131" t="n">
        <v>31730.278</v>
      </c>
      <c r="K6411" s="129" t="n">
        <v>2020</v>
      </c>
      <c r="L6411" s="120">
        <f>IF(VLOOKUP(H6411,'Cross-Page Data'!$D$4:$F$48,3,FALSE)="natural gas",VLOOKUP(G6411,'Cross-Page Data'!$I$4:$J$19,2,FALSE),IF(VLOOKUP(H6411,'Cross-Page Data'!$D$4:$F$48,3,FALSE)="solar",IF(G6411="PV","solar PV","solar thermal"),IF(VLOOKUP(H6411,'Cross-Page Data'!$D$4:$F$48,3,FALSE)="wind",VLOOKUP(G6411,'Cross-Page Data'!$I$4:$J$19,2,FALSE),IF(VLOOKUP(H6411,'Cross-Page Data'!$D$4:$F$48,3,FALSE)="hydro",VLOOKUP(G6411,'Cross-Page Data'!$I$4:$J$19,2,FALSE),VLOOKUP(H6411,'Cross-Page Data'!$D$4:$F$48,3,FALSE)))))</f>
        <v/>
      </c>
      <c r="M6411" s="120">
        <f>IF(AND($P$2=FALSE,OR(F6411="Commercial NAICS Cogen",F6411="Industrial NAICS Cogen",F6411="NAICS-22 Cogen")),FALSE,IF(AND($P$3=FALSE,OR(F6411="Commercial NAICS Cogen",F6411="Commercial NAICS Non-Cogen",F6411="Industrial NAICS Cogen", F6411="industrial NAICS non-Cogen")),FALSE, TRUE))</f>
        <v/>
      </c>
    </row>
    <row r="6412">
      <c r="A6412" s="129" t="n">
        <v>99999</v>
      </c>
      <c r="B6412" s="130" t="inlineStr">
        <is>
          <t>State-Fuel Level Increment</t>
        </is>
      </c>
      <c r="C6412" s="130" t="inlineStr">
        <is>
          <t>State-Fuel Level Increment</t>
        </is>
      </c>
      <c r="D6412" s="129" t="n">
        <v>99999</v>
      </c>
      <c r="E6412" s="130" t="inlineStr">
        <is>
          <t>IN</t>
        </is>
      </c>
      <c r="F6412" s="130" t="inlineStr">
        <is>
          <t>Industrial NAICS Non-Cogen</t>
        </is>
      </c>
      <c r="G6412" s="130" t="inlineStr">
        <is>
          <t>ST</t>
        </is>
      </c>
      <c r="H6412" s="130" t="inlineStr">
        <is>
          <t>NG</t>
        </is>
      </c>
      <c r="I6412" s="130" t="inlineStr">
        <is>
          <t>NG</t>
        </is>
      </c>
      <c r="J6412" s="131" t="n">
        <v>0</v>
      </c>
      <c r="K6412" s="129" t="n">
        <v>2020</v>
      </c>
      <c r="L6412" s="120">
        <f>IF(VLOOKUP(H6412,'Cross-Page Data'!$D$4:$F$48,3,FALSE)="natural gas",VLOOKUP(G6412,'Cross-Page Data'!$I$4:$J$19,2,FALSE),IF(VLOOKUP(H6412,'Cross-Page Data'!$D$4:$F$48,3,FALSE)="solar",IF(G6412="PV","solar PV","solar thermal"),IF(VLOOKUP(H6412,'Cross-Page Data'!$D$4:$F$48,3,FALSE)="wind",VLOOKUP(G6412,'Cross-Page Data'!$I$4:$J$19,2,FALSE),IF(VLOOKUP(H6412,'Cross-Page Data'!$D$4:$F$48,3,FALSE)="hydro",VLOOKUP(G6412,'Cross-Page Data'!$I$4:$J$19,2,FALSE),VLOOKUP(H6412,'Cross-Page Data'!$D$4:$F$48,3,FALSE)))))</f>
        <v/>
      </c>
      <c r="M6412" s="120">
        <f>IF(AND($P$2=FALSE,OR(F6412="Commercial NAICS Cogen",F6412="Industrial NAICS Cogen",F6412="NAICS-22 Cogen")),FALSE,IF(AND($P$3=FALSE,OR(F6412="Commercial NAICS Cogen",F6412="Commercial NAICS Non-Cogen",F6412="Industrial NAICS Cogen", F6412="industrial NAICS non-Cogen")),FALSE, TRUE))</f>
        <v/>
      </c>
    </row>
    <row r="6413">
      <c r="A6413" s="129" t="n">
        <v>99999</v>
      </c>
      <c r="B6413" s="130" t="inlineStr">
        <is>
          <t>State-Fuel Level Increment</t>
        </is>
      </c>
      <c r="C6413" s="130" t="inlineStr">
        <is>
          <t>State-Fuel Level Increment</t>
        </is>
      </c>
      <c r="D6413" s="129" t="n">
        <v>99999</v>
      </c>
      <c r="E6413" s="130" t="inlineStr">
        <is>
          <t>IN</t>
        </is>
      </c>
      <c r="F6413" s="130" t="inlineStr">
        <is>
          <t>Industrial NAICS Cogen</t>
        </is>
      </c>
      <c r="G6413" s="130" t="inlineStr">
        <is>
          <t>ST</t>
        </is>
      </c>
      <c r="H6413" s="130" t="inlineStr">
        <is>
          <t>NG</t>
        </is>
      </c>
      <c r="I6413" s="130" t="inlineStr">
        <is>
          <t>NG</t>
        </is>
      </c>
      <c r="J6413" s="131" t="n">
        <v>892349.79</v>
      </c>
      <c r="K6413" s="129" t="n">
        <v>2020</v>
      </c>
      <c r="L6413" s="120">
        <f>IF(VLOOKUP(H6413,'Cross-Page Data'!$D$4:$F$48,3,FALSE)="natural gas",VLOOKUP(G6413,'Cross-Page Data'!$I$4:$J$19,2,FALSE),IF(VLOOKUP(H6413,'Cross-Page Data'!$D$4:$F$48,3,FALSE)="solar",IF(G6413="PV","solar PV","solar thermal"),IF(VLOOKUP(H6413,'Cross-Page Data'!$D$4:$F$48,3,FALSE)="wind",VLOOKUP(G6413,'Cross-Page Data'!$I$4:$J$19,2,FALSE),IF(VLOOKUP(H6413,'Cross-Page Data'!$D$4:$F$48,3,FALSE)="hydro",VLOOKUP(G6413,'Cross-Page Data'!$I$4:$J$19,2,FALSE),VLOOKUP(H6413,'Cross-Page Data'!$D$4:$F$48,3,FALSE)))))</f>
        <v/>
      </c>
      <c r="M6413" s="120">
        <f>IF(AND($P$2=FALSE,OR(F6413="Commercial NAICS Cogen",F6413="Industrial NAICS Cogen",F6413="NAICS-22 Cogen")),FALSE,IF(AND($P$3=FALSE,OR(F6413="Commercial NAICS Cogen",F6413="Commercial NAICS Non-Cogen",F6413="Industrial NAICS Cogen", F6413="industrial NAICS non-Cogen")),FALSE, TRUE))</f>
        <v/>
      </c>
    </row>
    <row r="6414">
      <c r="A6414" s="129" t="n">
        <v>99999</v>
      </c>
      <c r="B6414" s="130" t="inlineStr">
        <is>
          <t>State-Fuel Level Increment</t>
        </is>
      </c>
      <c r="C6414" s="130" t="inlineStr">
        <is>
          <t>State-Fuel Level Increment</t>
        </is>
      </c>
      <c r="D6414" s="129" t="n">
        <v>99999</v>
      </c>
      <c r="E6414" s="130" t="inlineStr">
        <is>
          <t>KS</t>
        </is>
      </c>
      <c r="F6414" s="130" t="inlineStr">
        <is>
          <t>Electric Utility</t>
        </is>
      </c>
      <c r="G6414" s="130" t="inlineStr">
        <is>
          <t>ST</t>
        </is>
      </c>
      <c r="H6414" s="130" t="inlineStr">
        <is>
          <t>NG</t>
        </is>
      </c>
      <c r="I6414" s="130" t="inlineStr">
        <is>
          <t>NG</t>
        </is>
      </c>
      <c r="J6414" s="131" t="n">
        <v>104923.22</v>
      </c>
      <c r="K6414" s="129" t="n">
        <v>2020</v>
      </c>
      <c r="L6414" s="120">
        <f>IF(VLOOKUP(H6414,'Cross-Page Data'!$D$4:$F$48,3,FALSE)="natural gas",VLOOKUP(G6414,'Cross-Page Data'!$I$4:$J$19,2,FALSE),IF(VLOOKUP(H6414,'Cross-Page Data'!$D$4:$F$48,3,FALSE)="solar",IF(G6414="PV","solar PV","solar thermal"),IF(VLOOKUP(H6414,'Cross-Page Data'!$D$4:$F$48,3,FALSE)="wind",VLOOKUP(G6414,'Cross-Page Data'!$I$4:$J$19,2,FALSE),IF(VLOOKUP(H6414,'Cross-Page Data'!$D$4:$F$48,3,FALSE)="hydro",VLOOKUP(G6414,'Cross-Page Data'!$I$4:$J$19,2,FALSE),VLOOKUP(H6414,'Cross-Page Data'!$D$4:$F$48,3,FALSE)))))</f>
        <v/>
      </c>
      <c r="M6414" s="120">
        <f>IF(AND($P$2=FALSE,OR(F6414="Commercial NAICS Cogen",F6414="Industrial NAICS Cogen",F6414="NAICS-22 Cogen")),FALSE,IF(AND($P$3=FALSE,OR(F6414="Commercial NAICS Cogen",F6414="Commercial NAICS Non-Cogen",F6414="Industrial NAICS Cogen", F6414="industrial NAICS non-Cogen")),FALSE, TRUE))</f>
        <v/>
      </c>
    </row>
    <row r="6415">
      <c r="A6415" s="129" t="n">
        <v>99999</v>
      </c>
      <c r="B6415" s="130" t="inlineStr">
        <is>
          <t>State-Fuel Level Increment</t>
        </is>
      </c>
      <c r="C6415" s="130" t="inlineStr">
        <is>
          <t>State-Fuel Level Increment</t>
        </is>
      </c>
      <c r="D6415" s="129" t="n">
        <v>99999</v>
      </c>
      <c r="E6415" s="130" t="inlineStr">
        <is>
          <t>KS</t>
        </is>
      </c>
      <c r="F6415" s="130" t="inlineStr">
        <is>
          <t>Industrial NAICS Cogen</t>
        </is>
      </c>
      <c r="G6415" s="130" t="inlineStr">
        <is>
          <t>ST</t>
        </is>
      </c>
      <c r="H6415" s="130" t="inlineStr">
        <is>
          <t>NG</t>
        </is>
      </c>
      <c r="I6415" s="130" t="inlineStr">
        <is>
          <t>NG</t>
        </is>
      </c>
      <c r="J6415" s="131" t="n">
        <v>13526.805</v>
      </c>
      <c r="K6415" s="129" t="n">
        <v>2020</v>
      </c>
      <c r="L6415" s="120">
        <f>IF(VLOOKUP(H6415,'Cross-Page Data'!$D$4:$F$48,3,FALSE)="natural gas",VLOOKUP(G6415,'Cross-Page Data'!$I$4:$J$19,2,FALSE),IF(VLOOKUP(H6415,'Cross-Page Data'!$D$4:$F$48,3,FALSE)="solar",IF(G6415="PV","solar PV","solar thermal"),IF(VLOOKUP(H6415,'Cross-Page Data'!$D$4:$F$48,3,FALSE)="wind",VLOOKUP(G6415,'Cross-Page Data'!$I$4:$J$19,2,FALSE),IF(VLOOKUP(H6415,'Cross-Page Data'!$D$4:$F$48,3,FALSE)="hydro",VLOOKUP(G6415,'Cross-Page Data'!$I$4:$J$19,2,FALSE),VLOOKUP(H6415,'Cross-Page Data'!$D$4:$F$48,3,FALSE)))))</f>
        <v/>
      </c>
      <c r="M6415" s="120">
        <f>IF(AND($P$2=FALSE,OR(F6415="Commercial NAICS Cogen",F6415="Industrial NAICS Cogen",F6415="NAICS-22 Cogen")),FALSE,IF(AND($P$3=FALSE,OR(F6415="Commercial NAICS Cogen",F6415="Commercial NAICS Non-Cogen",F6415="Industrial NAICS Cogen", F6415="industrial NAICS non-Cogen")),FALSE, TRUE))</f>
        <v/>
      </c>
    </row>
    <row r="6416">
      <c r="A6416" s="129" t="n">
        <v>99999</v>
      </c>
      <c r="B6416" s="130" t="inlineStr">
        <is>
          <t>State-Fuel Level Increment</t>
        </is>
      </c>
      <c r="C6416" s="130" t="inlineStr">
        <is>
          <t>State-Fuel Level Increment</t>
        </is>
      </c>
      <c r="D6416" s="129" t="n">
        <v>99999</v>
      </c>
      <c r="E6416" s="130" t="inlineStr">
        <is>
          <t>KY</t>
        </is>
      </c>
      <c r="F6416" s="130" t="inlineStr">
        <is>
          <t>Electric Utility</t>
        </is>
      </c>
      <c r="G6416" s="130" t="inlineStr">
        <is>
          <t>ST</t>
        </is>
      </c>
      <c r="H6416" s="130" t="inlineStr">
        <is>
          <t>NG</t>
        </is>
      </c>
      <c r="I6416" s="130" t="inlineStr">
        <is>
          <t>NG</t>
        </is>
      </c>
      <c r="J6416" s="131" t="n">
        <v>988087.6800000001</v>
      </c>
      <c r="K6416" s="129" t="n">
        <v>2020</v>
      </c>
      <c r="L6416" s="120">
        <f>IF(VLOOKUP(H6416,'Cross-Page Data'!$D$4:$F$48,3,FALSE)="natural gas",VLOOKUP(G6416,'Cross-Page Data'!$I$4:$J$19,2,FALSE),IF(VLOOKUP(H6416,'Cross-Page Data'!$D$4:$F$48,3,FALSE)="solar",IF(G6416="PV","solar PV","solar thermal"),IF(VLOOKUP(H6416,'Cross-Page Data'!$D$4:$F$48,3,FALSE)="wind",VLOOKUP(G6416,'Cross-Page Data'!$I$4:$J$19,2,FALSE),IF(VLOOKUP(H6416,'Cross-Page Data'!$D$4:$F$48,3,FALSE)="hydro",VLOOKUP(G6416,'Cross-Page Data'!$I$4:$J$19,2,FALSE),VLOOKUP(H6416,'Cross-Page Data'!$D$4:$F$48,3,FALSE)))))</f>
        <v/>
      </c>
      <c r="M6416" s="120">
        <f>IF(AND($P$2=FALSE,OR(F6416="Commercial NAICS Cogen",F6416="Industrial NAICS Cogen",F6416="NAICS-22 Cogen")),FALSE,IF(AND($P$3=FALSE,OR(F6416="Commercial NAICS Cogen",F6416="Commercial NAICS Non-Cogen",F6416="Industrial NAICS Cogen", F6416="industrial NAICS non-Cogen")),FALSE, TRUE))</f>
        <v/>
      </c>
    </row>
    <row r="6417">
      <c r="A6417" s="129" t="n">
        <v>99999</v>
      </c>
      <c r="B6417" s="130" t="inlineStr">
        <is>
          <t>State-Fuel Level Increment</t>
        </is>
      </c>
      <c r="C6417" s="130" t="inlineStr">
        <is>
          <t>State-Fuel Level Increment</t>
        </is>
      </c>
      <c r="D6417" s="129" t="n">
        <v>99999</v>
      </c>
      <c r="E6417" s="130" t="inlineStr">
        <is>
          <t>KY</t>
        </is>
      </c>
      <c r="F6417" s="130" t="inlineStr">
        <is>
          <t>Industrial NAICS Cogen</t>
        </is>
      </c>
      <c r="G6417" s="130" t="inlineStr">
        <is>
          <t>ST</t>
        </is>
      </c>
      <c r="H6417" s="130" t="inlineStr">
        <is>
          <t>NG</t>
        </is>
      </c>
      <c r="I6417" s="130" t="inlineStr">
        <is>
          <t>NG</t>
        </is>
      </c>
      <c r="J6417" s="131" t="n">
        <v>22073.56</v>
      </c>
      <c r="K6417" s="129" t="n">
        <v>2020</v>
      </c>
      <c r="L6417" s="120">
        <f>IF(VLOOKUP(H6417,'Cross-Page Data'!$D$4:$F$48,3,FALSE)="natural gas",VLOOKUP(G6417,'Cross-Page Data'!$I$4:$J$19,2,FALSE),IF(VLOOKUP(H6417,'Cross-Page Data'!$D$4:$F$48,3,FALSE)="solar",IF(G6417="PV","solar PV","solar thermal"),IF(VLOOKUP(H6417,'Cross-Page Data'!$D$4:$F$48,3,FALSE)="wind",VLOOKUP(G6417,'Cross-Page Data'!$I$4:$J$19,2,FALSE),IF(VLOOKUP(H6417,'Cross-Page Data'!$D$4:$F$48,3,FALSE)="hydro",VLOOKUP(G6417,'Cross-Page Data'!$I$4:$J$19,2,FALSE),VLOOKUP(H6417,'Cross-Page Data'!$D$4:$F$48,3,FALSE)))))</f>
        <v/>
      </c>
      <c r="M6417" s="120">
        <f>IF(AND($P$2=FALSE,OR(F6417="Commercial NAICS Cogen",F6417="Industrial NAICS Cogen",F6417="NAICS-22 Cogen")),FALSE,IF(AND($P$3=FALSE,OR(F6417="Commercial NAICS Cogen",F6417="Commercial NAICS Non-Cogen",F6417="Industrial NAICS Cogen", F6417="industrial NAICS non-Cogen")),FALSE, TRUE))</f>
        <v/>
      </c>
    </row>
    <row r="6418">
      <c r="A6418" s="129" t="n">
        <v>99999</v>
      </c>
      <c r="B6418" s="130" t="inlineStr">
        <is>
          <t>State-Fuel Level Increment</t>
        </is>
      </c>
      <c r="C6418" s="130" t="inlineStr">
        <is>
          <t>State-Fuel Level Increment</t>
        </is>
      </c>
      <c r="D6418" s="129" t="n">
        <v>99999</v>
      </c>
      <c r="E6418" s="130" t="inlineStr">
        <is>
          <t>LA</t>
        </is>
      </c>
      <c r="F6418" s="130" t="inlineStr">
        <is>
          <t>Electric Utility</t>
        </is>
      </c>
      <c r="G6418" s="130" t="inlineStr">
        <is>
          <t>ST</t>
        </is>
      </c>
      <c r="H6418" s="130" t="inlineStr">
        <is>
          <t>NG</t>
        </is>
      </c>
      <c r="I6418" s="130" t="inlineStr">
        <is>
          <t>NG</t>
        </is>
      </c>
      <c r="J6418" s="131" t="n">
        <v>1701190</v>
      </c>
      <c r="K6418" s="129" t="n">
        <v>2020</v>
      </c>
      <c r="L6418" s="120">
        <f>IF(VLOOKUP(H6418,'Cross-Page Data'!$D$4:$F$48,3,FALSE)="natural gas",VLOOKUP(G6418,'Cross-Page Data'!$I$4:$J$19,2,FALSE),IF(VLOOKUP(H6418,'Cross-Page Data'!$D$4:$F$48,3,FALSE)="solar",IF(G6418="PV","solar PV","solar thermal"),IF(VLOOKUP(H6418,'Cross-Page Data'!$D$4:$F$48,3,FALSE)="wind",VLOOKUP(G6418,'Cross-Page Data'!$I$4:$J$19,2,FALSE),IF(VLOOKUP(H6418,'Cross-Page Data'!$D$4:$F$48,3,FALSE)="hydro",VLOOKUP(G6418,'Cross-Page Data'!$I$4:$J$19,2,FALSE),VLOOKUP(H6418,'Cross-Page Data'!$D$4:$F$48,3,FALSE)))))</f>
        <v/>
      </c>
      <c r="M6418" s="120">
        <f>IF(AND($P$2=FALSE,OR(F6418="Commercial NAICS Cogen",F6418="Industrial NAICS Cogen",F6418="NAICS-22 Cogen")),FALSE,IF(AND($P$3=FALSE,OR(F6418="Commercial NAICS Cogen",F6418="Commercial NAICS Non-Cogen",F6418="Industrial NAICS Cogen", F6418="industrial NAICS non-Cogen")),FALSE, TRUE))</f>
        <v/>
      </c>
    </row>
    <row r="6419">
      <c r="A6419" s="129" t="n">
        <v>99999</v>
      </c>
      <c r="B6419" s="130" t="inlineStr">
        <is>
          <t>State-Fuel Level Increment</t>
        </is>
      </c>
      <c r="C6419" s="130" t="inlineStr">
        <is>
          <t>State-Fuel Level Increment</t>
        </is>
      </c>
      <c r="D6419" s="129" t="n">
        <v>99999</v>
      </c>
      <c r="E6419" s="130" t="inlineStr">
        <is>
          <t>LA</t>
        </is>
      </c>
      <c r="F6419" s="130" t="inlineStr">
        <is>
          <t>NAICS-22 Non-Cogen</t>
        </is>
      </c>
      <c r="G6419" s="130" t="inlineStr">
        <is>
          <t>ST</t>
        </is>
      </c>
      <c r="H6419" s="130" t="inlineStr">
        <is>
          <t>NG</t>
        </is>
      </c>
      <c r="I6419" s="130" t="inlineStr">
        <is>
          <t>NG</t>
        </is>
      </c>
      <c r="J6419" s="131" t="n">
        <v>68547.439</v>
      </c>
      <c r="K6419" s="129" t="n">
        <v>2020</v>
      </c>
      <c r="L6419" s="120">
        <f>IF(VLOOKUP(H6419,'Cross-Page Data'!$D$4:$F$48,3,FALSE)="natural gas",VLOOKUP(G6419,'Cross-Page Data'!$I$4:$J$19,2,FALSE),IF(VLOOKUP(H6419,'Cross-Page Data'!$D$4:$F$48,3,FALSE)="solar",IF(G6419="PV","solar PV","solar thermal"),IF(VLOOKUP(H6419,'Cross-Page Data'!$D$4:$F$48,3,FALSE)="wind",VLOOKUP(G6419,'Cross-Page Data'!$I$4:$J$19,2,FALSE),IF(VLOOKUP(H6419,'Cross-Page Data'!$D$4:$F$48,3,FALSE)="hydro",VLOOKUP(G6419,'Cross-Page Data'!$I$4:$J$19,2,FALSE),VLOOKUP(H6419,'Cross-Page Data'!$D$4:$F$48,3,FALSE)))))</f>
        <v/>
      </c>
      <c r="M6419" s="120">
        <f>IF(AND($P$2=FALSE,OR(F6419="Commercial NAICS Cogen",F6419="Industrial NAICS Cogen",F6419="NAICS-22 Cogen")),FALSE,IF(AND($P$3=FALSE,OR(F6419="Commercial NAICS Cogen",F6419="Commercial NAICS Non-Cogen",F6419="Industrial NAICS Cogen", F6419="industrial NAICS non-Cogen")),FALSE, TRUE))</f>
        <v/>
      </c>
    </row>
    <row r="6420">
      <c r="A6420" s="129" t="n">
        <v>99999</v>
      </c>
      <c r="B6420" s="130" t="inlineStr">
        <is>
          <t>State-Fuel Level Increment</t>
        </is>
      </c>
      <c r="C6420" s="130" t="inlineStr">
        <is>
          <t>State-Fuel Level Increment</t>
        </is>
      </c>
      <c r="D6420" s="129" t="n">
        <v>99999</v>
      </c>
      <c r="E6420" s="130" t="inlineStr">
        <is>
          <t>LA</t>
        </is>
      </c>
      <c r="F6420" s="130" t="inlineStr">
        <is>
          <t>Industrial NAICS Cogen</t>
        </is>
      </c>
      <c r="G6420" s="130" t="inlineStr">
        <is>
          <t>ST</t>
        </is>
      </c>
      <c r="H6420" s="130" t="inlineStr">
        <is>
          <t>NG</t>
        </is>
      </c>
      <c r="I6420" s="130" t="inlineStr">
        <is>
          <t>NG</t>
        </is>
      </c>
      <c r="J6420" s="131" t="n">
        <v>837676.01</v>
      </c>
      <c r="K6420" s="129" t="n">
        <v>2020</v>
      </c>
      <c r="L6420" s="120">
        <f>IF(VLOOKUP(H6420,'Cross-Page Data'!$D$4:$F$48,3,FALSE)="natural gas",VLOOKUP(G6420,'Cross-Page Data'!$I$4:$J$19,2,FALSE),IF(VLOOKUP(H6420,'Cross-Page Data'!$D$4:$F$48,3,FALSE)="solar",IF(G6420="PV","solar PV","solar thermal"),IF(VLOOKUP(H6420,'Cross-Page Data'!$D$4:$F$48,3,FALSE)="wind",VLOOKUP(G6420,'Cross-Page Data'!$I$4:$J$19,2,FALSE),IF(VLOOKUP(H6420,'Cross-Page Data'!$D$4:$F$48,3,FALSE)="hydro",VLOOKUP(G6420,'Cross-Page Data'!$I$4:$J$19,2,FALSE),VLOOKUP(H6420,'Cross-Page Data'!$D$4:$F$48,3,FALSE)))))</f>
        <v/>
      </c>
      <c r="M6420" s="120">
        <f>IF(AND($P$2=FALSE,OR(F6420="Commercial NAICS Cogen",F6420="Industrial NAICS Cogen",F6420="NAICS-22 Cogen")),FALSE,IF(AND($P$3=FALSE,OR(F6420="Commercial NAICS Cogen",F6420="Commercial NAICS Non-Cogen",F6420="Industrial NAICS Cogen", F6420="industrial NAICS non-Cogen")),FALSE, TRUE))</f>
        <v/>
      </c>
    </row>
    <row r="6421">
      <c r="A6421" s="129" t="n">
        <v>99999</v>
      </c>
      <c r="B6421" s="130" t="inlineStr">
        <is>
          <t>State-Fuel Level Increment</t>
        </is>
      </c>
      <c r="C6421" s="130" t="inlineStr">
        <is>
          <t>State-Fuel Level Increment</t>
        </is>
      </c>
      <c r="D6421" s="129" t="n">
        <v>99999</v>
      </c>
      <c r="E6421" s="130" t="inlineStr">
        <is>
          <t>MA</t>
        </is>
      </c>
      <c r="F6421" s="130" t="inlineStr">
        <is>
          <t>Electric Utility</t>
        </is>
      </c>
      <c r="G6421" s="130" t="inlineStr">
        <is>
          <t>ST</t>
        </is>
      </c>
      <c r="H6421" s="130" t="inlineStr">
        <is>
          <t>NG</t>
        </is>
      </c>
      <c r="I6421" s="130" t="inlineStr">
        <is>
          <t>NG</t>
        </is>
      </c>
      <c r="J6421" s="131" t="n">
        <v>0</v>
      </c>
      <c r="K6421" s="129" t="n">
        <v>2020</v>
      </c>
      <c r="L6421" s="120">
        <f>IF(VLOOKUP(H6421,'Cross-Page Data'!$D$4:$F$48,3,FALSE)="natural gas",VLOOKUP(G6421,'Cross-Page Data'!$I$4:$J$19,2,FALSE),IF(VLOOKUP(H6421,'Cross-Page Data'!$D$4:$F$48,3,FALSE)="solar",IF(G6421="PV","solar PV","solar thermal"),IF(VLOOKUP(H6421,'Cross-Page Data'!$D$4:$F$48,3,FALSE)="wind",VLOOKUP(G6421,'Cross-Page Data'!$I$4:$J$19,2,FALSE),IF(VLOOKUP(H6421,'Cross-Page Data'!$D$4:$F$48,3,FALSE)="hydro",VLOOKUP(G6421,'Cross-Page Data'!$I$4:$J$19,2,FALSE),VLOOKUP(H6421,'Cross-Page Data'!$D$4:$F$48,3,FALSE)))))</f>
        <v/>
      </c>
      <c r="M6421" s="120">
        <f>IF(AND($P$2=FALSE,OR(F6421="Commercial NAICS Cogen",F6421="Industrial NAICS Cogen",F6421="NAICS-22 Cogen")),FALSE,IF(AND($P$3=FALSE,OR(F6421="Commercial NAICS Cogen",F6421="Commercial NAICS Non-Cogen",F6421="Industrial NAICS Cogen", F6421="industrial NAICS non-Cogen")),FALSE, TRUE))</f>
        <v/>
      </c>
    </row>
    <row r="6422">
      <c r="A6422" s="129" t="n">
        <v>99999</v>
      </c>
      <c r="B6422" s="130" t="inlineStr">
        <is>
          <t>State-Fuel Level Increment</t>
        </is>
      </c>
      <c r="C6422" s="130" t="inlineStr">
        <is>
          <t>State-Fuel Level Increment</t>
        </is>
      </c>
      <c r="D6422" s="129" t="n">
        <v>99999</v>
      </c>
      <c r="E6422" s="130" t="inlineStr">
        <is>
          <t>MA</t>
        </is>
      </c>
      <c r="F6422" s="130" t="inlineStr">
        <is>
          <t>NAICS-22 Non-Cogen</t>
        </is>
      </c>
      <c r="G6422" s="130" t="inlineStr">
        <is>
          <t>ST</t>
        </is>
      </c>
      <c r="H6422" s="130" t="inlineStr">
        <is>
          <t>NG</t>
        </is>
      </c>
      <c r="I6422" s="130" t="inlineStr">
        <is>
          <t>NG</t>
        </is>
      </c>
      <c r="J6422" s="131" t="n">
        <v>31837.01</v>
      </c>
      <c r="K6422" s="129" t="n">
        <v>2020</v>
      </c>
      <c r="L6422" s="120">
        <f>IF(VLOOKUP(H6422,'Cross-Page Data'!$D$4:$F$48,3,FALSE)="natural gas",VLOOKUP(G6422,'Cross-Page Data'!$I$4:$J$19,2,FALSE),IF(VLOOKUP(H6422,'Cross-Page Data'!$D$4:$F$48,3,FALSE)="solar",IF(G6422="PV","solar PV","solar thermal"),IF(VLOOKUP(H6422,'Cross-Page Data'!$D$4:$F$48,3,FALSE)="wind",VLOOKUP(G6422,'Cross-Page Data'!$I$4:$J$19,2,FALSE),IF(VLOOKUP(H6422,'Cross-Page Data'!$D$4:$F$48,3,FALSE)="hydro",VLOOKUP(G6422,'Cross-Page Data'!$I$4:$J$19,2,FALSE),VLOOKUP(H6422,'Cross-Page Data'!$D$4:$F$48,3,FALSE)))))</f>
        <v/>
      </c>
      <c r="M6422" s="120">
        <f>IF(AND($P$2=FALSE,OR(F6422="Commercial NAICS Cogen",F6422="Industrial NAICS Cogen",F6422="NAICS-22 Cogen")),FALSE,IF(AND($P$3=FALSE,OR(F6422="Commercial NAICS Cogen",F6422="Commercial NAICS Non-Cogen",F6422="Industrial NAICS Cogen", F6422="industrial NAICS non-Cogen")),FALSE, TRUE))</f>
        <v/>
      </c>
    </row>
    <row r="6423">
      <c r="A6423" s="129" t="n">
        <v>99999</v>
      </c>
      <c r="B6423" s="130" t="inlineStr">
        <is>
          <t>State-Fuel Level Increment</t>
        </is>
      </c>
      <c r="C6423" s="130" t="inlineStr">
        <is>
          <t>State-Fuel Level Increment</t>
        </is>
      </c>
      <c r="D6423" s="129" t="n">
        <v>99999</v>
      </c>
      <c r="E6423" s="130" t="inlineStr">
        <is>
          <t>MA</t>
        </is>
      </c>
      <c r="F6423" s="130" t="inlineStr">
        <is>
          <t>Commercial NAICS Cogen</t>
        </is>
      </c>
      <c r="G6423" s="130" t="inlineStr">
        <is>
          <t>ST</t>
        </is>
      </c>
      <c r="H6423" s="130" t="inlineStr">
        <is>
          <t>NG</t>
        </is>
      </c>
      <c r="I6423" s="130" t="inlineStr">
        <is>
          <t>NG</t>
        </is>
      </c>
      <c r="J6423" s="131" t="n">
        <v>121034.94</v>
      </c>
      <c r="K6423" s="129" t="n">
        <v>2020</v>
      </c>
      <c r="L6423" s="120">
        <f>IF(VLOOKUP(H6423,'Cross-Page Data'!$D$4:$F$48,3,FALSE)="natural gas",VLOOKUP(G6423,'Cross-Page Data'!$I$4:$J$19,2,FALSE),IF(VLOOKUP(H6423,'Cross-Page Data'!$D$4:$F$48,3,FALSE)="solar",IF(G6423="PV","solar PV","solar thermal"),IF(VLOOKUP(H6423,'Cross-Page Data'!$D$4:$F$48,3,FALSE)="wind",VLOOKUP(G6423,'Cross-Page Data'!$I$4:$J$19,2,FALSE),IF(VLOOKUP(H6423,'Cross-Page Data'!$D$4:$F$48,3,FALSE)="hydro",VLOOKUP(G6423,'Cross-Page Data'!$I$4:$J$19,2,FALSE),VLOOKUP(H6423,'Cross-Page Data'!$D$4:$F$48,3,FALSE)))))</f>
        <v/>
      </c>
      <c r="M6423" s="120">
        <f>IF(AND($P$2=FALSE,OR(F6423="Commercial NAICS Cogen",F6423="Industrial NAICS Cogen",F6423="NAICS-22 Cogen")),FALSE,IF(AND($P$3=FALSE,OR(F6423="Commercial NAICS Cogen",F6423="Commercial NAICS Non-Cogen",F6423="Industrial NAICS Cogen", F6423="industrial NAICS non-Cogen")),FALSE, TRUE))</f>
        <v/>
      </c>
    </row>
    <row r="6424">
      <c r="A6424" s="129" t="n">
        <v>99999</v>
      </c>
      <c r="B6424" s="130" t="inlineStr">
        <is>
          <t>State-Fuel Level Increment</t>
        </is>
      </c>
      <c r="C6424" s="130" t="inlineStr">
        <is>
          <t>State-Fuel Level Increment</t>
        </is>
      </c>
      <c r="D6424" s="129" t="n">
        <v>99999</v>
      </c>
      <c r="E6424" s="130" t="inlineStr">
        <is>
          <t>MA</t>
        </is>
      </c>
      <c r="F6424" s="130" t="inlineStr">
        <is>
          <t>Industrial NAICS Cogen</t>
        </is>
      </c>
      <c r="G6424" s="130" t="inlineStr">
        <is>
          <t>ST</t>
        </is>
      </c>
      <c r="H6424" s="130" t="inlineStr">
        <is>
          <t>NG</t>
        </is>
      </c>
      <c r="I6424" s="130" t="inlineStr">
        <is>
          <t>NG</t>
        </is>
      </c>
      <c r="J6424" s="131" t="n">
        <v>708.1</v>
      </c>
      <c r="K6424" s="129" t="n">
        <v>2020</v>
      </c>
      <c r="L6424" s="120">
        <f>IF(VLOOKUP(H6424,'Cross-Page Data'!$D$4:$F$48,3,FALSE)="natural gas",VLOOKUP(G6424,'Cross-Page Data'!$I$4:$J$19,2,FALSE),IF(VLOOKUP(H6424,'Cross-Page Data'!$D$4:$F$48,3,FALSE)="solar",IF(G6424="PV","solar PV","solar thermal"),IF(VLOOKUP(H6424,'Cross-Page Data'!$D$4:$F$48,3,FALSE)="wind",VLOOKUP(G6424,'Cross-Page Data'!$I$4:$J$19,2,FALSE),IF(VLOOKUP(H6424,'Cross-Page Data'!$D$4:$F$48,3,FALSE)="hydro",VLOOKUP(G6424,'Cross-Page Data'!$I$4:$J$19,2,FALSE),VLOOKUP(H6424,'Cross-Page Data'!$D$4:$F$48,3,FALSE)))))</f>
        <v/>
      </c>
      <c r="M6424" s="120">
        <f>IF(AND($P$2=FALSE,OR(F6424="Commercial NAICS Cogen",F6424="Industrial NAICS Cogen",F6424="NAICS-22 Cogen")),FALSE,IF(AND($P$3=FALSE,OR(F6424="Commercial NAICS Cogen",F6424="Commercial NAICS Non-Cogen",F6424="Industrial NAICS Cogen", F6424="industrial NAICS non-Cogen")),FALSE, TRUE))</f>
        <v/>
      </c>
    </row>
    <row r="6425">
      <c r="A6425" s="129" t="n">
        <v>99999</v>
      </c>
      <c r="B6425" s="130" t="inlineStr">
        <is>
          <t>State-Fuel Level Increment</t>
        </is>
      </c>
      <c r="C6425" s="130" t="inlineStr">
        <is>
          <t>State-Fuel Level Increment</t>
        </is>
      </c>
      <c r="D6425" s="129" t="n">
        <v>99999</v>
      </c>
      <c r="E6425" s="130" t="inlineStr">
        <is>
          <t>MD</t>
        </is>
      </c>
      <c r="F6425" s="130" t="inlineStr">
        <is>
          <t>NAICS-22 Cogen</t>
        </is>
      </c>
      <c r="G6425" s="130" t="inlineStr">
        <is>
          <t>ST</t>
        </is>
      </c>
      <c r="H6425" s="130" t="inlineStr">
        <is>
          <t>NG</t>
        </is>
      </c>
      <c r="I6425" s="130" t="inlineStr">
        <is>
          <t>NG</t>
        </is>
      </c>
      <c r="J6425" s="131" t="n">
        <v>0</v>
      </c>
      <c r="K6425" s="129" t="n">
        <v>2020</v>
      </c>
      <c r="L6425" s="120">
        <f>IF(VLOOKUP(H6425,'Cross-Page Data'!$D$4:$F$48,3,FALSE)="natural gas",VLOOKUP(G6425,'Cross-Page Data'!$I$4:$J$19,2,FALSE),IF(VLOOKUP(H6425,'Cross-Page Data'!$D$4:$F$48,3,FALSE)="solar",IF(G6425="PV","solar PV","solar thermal"),IF(VLOOKUP(H6425,'Cross-Page Data'!$D$4:$F$48,3,FALSE)="wind",VLOOKUP(G6425,'Cross-Page Data'!$I$4:$J$19,2,FALSE),IF(VLOOKUP(H6425,'Cross-Page Data'!$D$4:$F$48,3,FALSE)="hydro",VLOOKUP(G6425,'Cross-Page Data'!$I$4:$J$19,2,FALSE),VLOOKUP(H6425,'Cross-Page Data'!$D$4:$F$48,3,FALSE)))))</f>
        <v/>
      </c>
      <c r="M6425" s="120">
        <f>IF(AND($P$2=FALSE,OR(F6425="Commercial NAICS Cogen",F6425="Industrial NAICS Cogen",F6425="NAICS-22 Cogen")),FALSE,IF(AND($P$3=FALSE,OR(F6425="Commercial NAICS Cogen",F6425="Commercial NAICS Non-Cogen",F6425="Industrial NAICS Cogen", F6425="industrial NAICS non-Cogen")),FALSE, TRUE))</f>
        <v/>
      </c>
    </row>
    <row r="6426">
      <c r="A6426" s="129" t="n">
        <v>99999</v>
      </c>
      <c r="B6426" s="130" t="inlineStr">
        <is>
          <t>State-Fuel Level Increment</t>
        </is>
      </c>
      <c r="C6426" s="130" t="inlineStr">
        <is>
          <t>State-Fuel Level Increment</t>
        </is>
      </c>
      <c r="D6426" s="129" t="n">
        <v>99999</v>
      </c>
      <c r="E6426" s="130" t="inlineStr">
        <is>
          <t>ME</t>
        </is>
      </c>
      <c r="F6426" s="130" t="inlineStr">
        <is>
          <t>NAICS-22 Non-Cogen</t>
        </is>
      </c>
      <c r="G6426" s="130" t="inlineStr">
        <is>
          <t>ST</t>
        </is>
      </c>
      <c r="H6426" s="130" t="inlineStr">
        <is>
          <t>NG</t>
        </is>
      </c>
      <c r="I6426" s="130" t="inlineStr">
        <is>
          <t>NG</t>
        </is>
      </c>
      <c r="J6426" s="131" t="n">
        <v>0</v>
      </c>
      <c r="K6426" s="129" t="n">
        <v>2020</v>
      </c>
      <c r="L6426" s="120">
        <f>IF(VLOOKUP(H6426,'Cross-Page Data'!$D$4:$F$48,3,FALSE)="natural gas",VLOOKUP(G6426,'Cross-Page Data'!$I$4:$J$19,2,FALSE),IF(VLOOKUP(H6426,'Cross-Page Data'!$D$4:$F$48,3,FALSE)="solar",IF(G6426="PV","solar PV","solar thermal"),IF(VLOOKUP(H6426,'Cross-Page Data'!$D$4:$F$48,3,FALSE)="wind",VLOOKUP(G6426,'Cross-Page Data'!$I$4:$J$19,2,FALSE),IF(VLOOKUP(H6426,'Cross-Page Data'!$D$4:$F$48,3,FALSE)="hydro",VLOOKUP(G6426,'Cross-Page Data'!$I$4:$J$19,2,FALSE),VLOOKUP(H6426,'Cross-Page Data'!$D$4:$F$48,3,FALSE)))))</f>
        <v/>
      </c>
      <c r="M6426" s="120">
        <f>IF(AND($P$2=FALSE,OR(F6426="Commercial NAICS Cogen",F6426="Industrial NAICS Cogen",F6426="NAICS-22 Cogen")),FALSE,IF(AND($P$3=FALSE,OR(F6426="Commercial NAICS Cogen",F6426="Commercial NAICS Non-Cogen",F6426="Industrial NAICS Cogen", F6426="industrial NAICS non-Cogen")),FALSE, TRUE))</f>
        <v/>
      </c>
    </row>
    <row r="6427">
      <c r="A6427" s="129" t="n">
        <v>99999</v>
      </c>
      <c r="B6427" s="130" t="inlineStr">
        <is>
          <t>State-Fuel Level Increment</t>
        </is>
      </c>
      <c r="C6427" s="130" t="inlineStr">
        <is>
          <t>State-Fuel Level Increment</t>
        </is>
      </c>
      <c r="D6427" s="129" t="n">
        <v>99999</v>
      </c>
      <c r="E6427" s="130" t="inlineStr">
        <is>
          <t>ME</t>
        </is>
      </c>
      <c r="F6427" s="130" t="inlineStr">
        <is>
          <t>Industrial NAICS Cogen</t>
        </is>
      </c>
      <c r="G6427" s="130" t="inlineStr">
        <is>
          <t>ST</t>
        </is>
      </c>
      <c r="H6427" s="130" t="inlineStr">
        <is>
          <t>NG</t>
        </is>
      </c>
      <c r="I6427" s="130" t="inlineStr">
        <is>
          <t>NG</t>
        </is>
      </c>
      <c r="J6427" s="131" t="n">
        <v>75064.068</v>
      </c>
      <c r="K6427" s="129" t="n">
        <v>2020</v>
      </c>
      <c r="L6427" s="120">
        <f>IF(VLOOKUP(H6427,'Cross-Page Data'!$D$4:$F$48,3,FALSE)="natural gas",VLOOKUP(G6427,'Cross-Page Data'!$I$4:$J$19,2,FALSE),IF(VLOOKUP(H6427,'Cross-Page Data'!$D$4:$F$48,3,FALSE)="solar",IF(G6427="PV","solar PV","solar thermal"),IF(VLOOKUP(H6427,'Cross-Page Data'!$D$4:$F$48,3,FALSE)="wind",VLOOKUP(G6427,'Cross-Page Data'!$I$4:$J$19,2,FALSE),IF(VLOOKUP(H6427,'Cross-Page Data'!$D$4:$F$48,3,FALSE)="hydro",VLOOKUP(G6427,'Cross-Page Data'!$I$4:$J$19,2,FALSE),VLOOKUP(H6427,'Cross-Page Data'!$D$4:$F$48,3,FALSE)))))</f>
        <v/>
      </c>
      <c r="M6427" s="120">
        <f>IF(AND($P$2=FALSE,OR(F6427="Commercial NAICS Cogen",F6427="Industrial NAICS Cogen",F6427="NAICS-22 Cogen")),FALSE,IF(AND($P$3=FALSE,OR(F6427="Commercial NAICS Cogen",F6427="Commercial NAICS Non-Cogen",F6427="Industrial NAICS Cogen", F6427="industrial NAICS non-Cogen")),FALSE, TRUE))</f>
        <v/>
      </c>
    </row>
    <row r="6428">
      <c r="A6428" s="129" t="n">
        <v>99999</v>
      </c>
      <c r="B6428" s="130" t="inlineStr">
        <is>
          <t>State-Fuel Level Increment</t>
        </is>
      </c>
      <c r="C6428" s="130" t="inlineStr">
        <is>
          <t>State-Fuel Level Increment</t>
        </is>
      </c>
      <c r="D6428" s="129" t="n">
        <v>99999</v>
      </c>
      <c r="E6428" s="130" t="inlineStr">
        <is>
          <t>MI</t>
        </is>
      </c>
      <c r="F6428" s="130" t="inlineStr">
        <is>
          <t>Electric Utility</t>
        </is>
      </c>
      <c r="G6428" s="130" t="inlineStr">
        <is>
          <t>ST</t>
        </is>
      </c>
      <c r="H6428" s="130" t="inlineStr">
        <is>
          <t>NG</t>
        </is>
      </c>
      <c r="I6428" s="130" t="inlineStr">
        <is>
          <t>NG</t>
        </is>
      </c>
      <c r="J6428" s="131" t="n">
        <v>300.091</v>
      </c>
      <c r="K6428" s="129" t="n">
        <v>2020</v>
      </c>
      <c r="L6428" s="120">
        <f>IF(VLOOKUP(H6428,'Cross-Page Data'!$D$4:$F$48,3,FALSE)="natural gas",VLOOKUP(G6428,'Cross-Page Data'!$I$4:$J$19,2,FALSE),IF(VLOOKUP(H6428,'Cross-Page Data'!$D$4:$F$48,3,FALSE)="solar",IF(G6428="PV","solar PV","solar thermal"),IF(VLOOKUP(H6428,'Cross-Page Data'!$D$4:$F$48,3,FALSE)="wind",VLOOKUP(G6428,'Cross-Page Data'!$I$4:$J$19,2,FALSE),IF(VLOOKUP(H6428,'Cross-Page Data'!$D$4:$F$48,3,FALSE)="hydro",VLOOKUP(G6428,'Cross-Page Data'!$I$4:$J$19,2,FALSE),VLOOKUP(H6428,'Cross-Page Data'!$D$4:$F$48,3,FALSE)))))</f>
        <v/>
      </c>
      <c r="M6428" s="120">
        <f>IF(AND($P$2=FALSE,OR(F6428="Commercial NAICS Cogen",F6428="Industrial NAICS Cogen",F6428="NAICS-22 Cogen")),FALSE,IF(AND($P$3=FALSE,OR(F6428="Commercial NAICS Cogen",F6428="Commercial NAICS Non-Cogen",F6428="Industrial NAICS Cogen", F6428="industrial NAICS non-Cogen")),FALSE, TRUE))</f>
        <v/>
      </c>
    </row>
    <row r="6429">
      <c r="A6429" s="129" t="n">
        <v>99999</v>
      </c>
      <c r="B6429" s="130" t="inlineStr">
        <is>
          <t>State-Fuel Level Increment</t>
        </is>
      </c>
      <c r="C6429" s="130" t="inlineStr">
        <is>
          <t>State-Fuel Level Increment</t>
        </is>
      </c>
      <c r="D6429" s="129" t="n">
        <v>99999</v>
      </c>
      <c r="E6429" s="130" t="inlineStr">
        <is>
          <t>MI</t>
        </is>
      </c>
      <c r="F6429" s="130" t="inlineStr">
        <is>
          <t>NAICS-22 Non-Cogen</t>
        </is>
      </c>
      <c r="G6429" s="130" t="inlineStr">
        <is>
          <t>ST</t>
        </is>
      </c>
      <c r="H6429" s="130" t="inlineStr">
        <is>
          <t>NG</t>
        </is>
      </c>
      <c r="I6429" s="130" t="inlineStr">
        <is>
          <t>NG</t>
        </is>
      </c>
      <c r="J6429" s="131" t="n">
        <v>3875.536</v>
      </c>
      <c r="K6429" s="129" t="n">
        <v>2020</v>
      </c>
      <c r="L6429" s="120">
        <f>IF(VLOOKUP(H6429,'Cross-Page Data'!$D$4:$F$48,3,FALSE)="natural gas",VLOOKUP(G6429,'Cross-Page Data'!$I$4:$J$19,2,FALSE),IF(VLOOKUP(H6429,'Cross-Page Data'!$D$4:$F$48,3,FALSE)="solar",IF(G6429="PV","solar PV","solar thermal"),IF(VLOOKUP(H6429,'Cross-Page Data'!$D$4:$F$48,3,FALSE)="wind",VLOOKUP(G6429,'Cross-Page Data'!$I$4:$J$19,2,FALSE),IF(VLOOKUP(H6429,'Cross-Page Data'!$D$4:$F$48,3,FALSE)="hydro",VLOOKUP(G6429,'Cross-Page Data'!$I$4:$J$19,2,FALSE),VLOOKUP(H6429,'Cross-Page Data'!$D$4:$F$48,3,FALSE)))))</f>
        <v/>
      </c>
      <c r="M6429" s="120">
        <f>IF(AND($P$2=FALSE,OR(F6429="Commercial NAICS Cogen",F6429="Industrial NAICS Cogen",F6429="NAICS-22 Cogen")),FALSE,IF(AND($P$3=FALSE,OR(F6429="Commercial NAICS Cogen",F6429="Commercial NAICS Non-Cogen",F6429="Industrial NAICS Cogen", F6429="industrial NAICS non-Cogen")),FALSE, TRUE))</f>
        <v/>
      </c>
    </row>
    <row r="6430">
      <c r="A6430" s="129" t="n">
        <v>99999</v>
      </c>
      <c r="B6430" s="130" t="inlineStr">
        <is>
          <t>State-Fuel Level Increment</t>
        </is>
      </c>
      <c r="C6430" s="130" t="inlineStr">
        <is>
          <t>State-Fuel Level Increment</t>
        </is>
      </c>
      <c r="D6430" s="129" t="n">
        <v>99999</v>
      </c>
      <c r="E6430" s="130" t="inlineStr">
        <is>
          <t>MI</t>
        </is>
      </c>
      <c r="F6430" s="130" t="inlineStr">
        <is>
          <t>Industrial NAICS Cogen</t>
        </is>
      </c>
      <c r="G6430" s="130" t="inlineStr">
        <is>
          <t>ST</t>
        </is>
      </c>
      <c r="H6430" s="130" t="inlineStr">
        <is>
          <t>NG</t>
        </is>
      </c>
      <c r="I6430" s="130" t="inlineStr">
        <is>
          <t>NG</t>
        </is>
      </c>
      <c r="J6430" s="131" t="n">
        <v>163115.06</v>
      </c>
      <c r="K6430" s="129" t="n">
        <v>2020</v>
      </c>
      <c r="L6430" s="120">
        <f>IF(VLOOKUP(H6430,'Cross-Page Data'!$D$4:$F$48,3,FALSE)="natural gas",VLOOKUP(G6430,'Cross-Page Data'!$I$4:$J$19,2,FALSE),IF(VLOOKUP(H6430,'Cross-Page Data'!$D$4:$F$48,3,FALSE)="solar",IF(G6430="PV","solar PV","solar thermal"),IF(VLOOKUP(H6430,'Cross-Page Data'!$D$4:$F$48,3,FALSE)="wind",VLOOKUP(G6430,'Cross-Page Data'!$I$4:$J$19,2,FALSE),IF(VLOOKUP(H6430,'Cross-Page Data'!$D$4:$F$48,3,FALSE)="hydro",VLOOKUP(G6430,'Cross-Page Data'!$I$4:$J$19,2,FALSE),VLOOKUP(H6430,'Cross-Page Data'!$D$4:$F$48,3,FALSE)))))</f>
        <v/>
      </c>
      <c r="M6430" s="120">
        <f>IF(AND($P$2=FALSE,OR(F6430="Commercial NAICS Cogen",F6430="Industrial NAICS Cogen",F6430="NAICS-22 Cogen")),FALSE,IF(AND($P$3=FALSE,OR(F6430="Commercial NAICS Cogen",F6430="Commercial NAICS Non-Cogen",F6430="Industrial NAICS Cogen", F6430="industrial NAICS non-Cogen")),FALSE, TRUE))</f>
        <v/>
      </c>
    </row>
    <row r="6431">
      <c r="A6431" s="129" t="n">
        <v>99999</v>
      </c>
      <c r="B6431" s="130" t="inlineStr">
        <is>
          <t>State-Fuel Level Increment</t>
        </is>
      </c>
      <c r="C6431" s="130" t="inlineStr">
        <is>
          <t>State-Fuel Level Increment</t>
        </is>
      </c>
      <c r="D6431" s="129" t="n">
        <v>99999</v>
      </c>
      <c r="E6431" s="130" t="inlineStr">
        <is>
          <t>MN</t>
        </is>
      </c>
      <c r="F6431" s="130" t="inlineStr">
        <is>
          <t>Electric Utility</t>
        </is>
      </c>
      <c r="G6431" s="130" t="inlineStr">
        <is>
          <t>ST</t>
        </is>
      </c>
      <c r="H6431" s="130" t="inlineStr">
        <is>
          <t>NG</t>
        </is>
      </c>
      <c r="I6431" s="130" t="inlineStr">
        <is>
          <t>NG</t>
        </is>
      </c>
      <c r="J6431" s="131" t="n">
        <v>54000.121</v>
      </c>
      <c r="K6431" s="129" t="n">
        <v>2020</v>
      </c>
      <c r="L6431" s="120">
        <f>IF(VLOOKUP(H6431,'Cross-Page Data'!$D$4:$F$48,3,FALSE)="natural gas",VLOOKUP(G6431,'Cross-Page Data'!$I$4:$J$19,2,FALSE),IF(VLOOKUP(H6431,'Cross-Page Data'!$D$4:$F$48,3,FALSE)="solar",IF(G6431="PV","solar PV","solar thermal"),IF(VLOOKUP(H6431,'Cross-Page Data'!$D$4:$F$48,3,FALSE)="wind",VLOOKUP(G6431,'Cross-Page Data'!$I$4:$J$19,2,FALSE),IF(VLOOKUP(H6431,'Cross-Page Data'!$D$4:$F$48,3,FALSE)="hydro",VLOOKUP(G6431,'Cross-Page Data'!$I$4:$J$19,2,FALSE),VLOOKUP(H6431,'Cross-Page Data'!$D$4:$F$48,3,FALSE)))))</f>
        <v/>
      </c>
      <c r="M6431" s="120">
        <f>IF(AND($P$2=FALSE,OR(F6431="Commercial NAICS Cogen",F6431="Industrial NAICS Cogen",F6431="NAICS-22 Cogen")),FALSE,IF(AND($P$3=FALSE,OR(F6431="Commercial NAICS Cogen",F6431="Commercial NAICS Non-Cogen",F6431="Industrial NAICS Cogen", F6431="industrial NAICS non-Cogen")),FALSE, TRUE))</f>
        <v/>
      </c>
    </row>
    <row r="6432">
      <c r="A6432" s="129" t="n">
        <v>99999</v>
      </c>
      <c r="B6432" s="130" t="inlineStr">
        <is>
          <t>State-Fuel Level Increment</t>
        </is>
      </c>
      <c r="C6432" s="130" t="inlineStr">
        <is>
          <t>State-Fuel Level Increment</t>
        </is>
      </c>
      <c r="D6432" s="129" t="n">
        <v>99999</v>
      </c>
      <c r="E6432" s="130" t="inlineStr">
        <is>
          <t>MN</t>
        </is>
      </c>
      <c r="F6432" s="130" t="inlineStr">
        <is>
          <t>Electric Utility</t>
        </is>
      </c>
      <c r="G6432" s="130" t="inlineStr">
        <is>
          <t>ST</t>
        </is>
      </c>
      <c r="H6432" s="130" t="inlineStr">
        <is>
          <t>NG</t>
        </is>
      </c>
      <c r="I6432" s="130" t="inlineStr">
        <is>
          <t>NG</t>
        </is>
      </c>
      <c r="J6432" s="131" t="n">
        <v>28801.809</v>
      </c>
      <c r="K6432" s="129" t="n">
        <v>2020</v>
      </c>
      <c r="L6432" s="120">
        <f>IF(VLOOKUP(H6432,'Cross-Page Data'!$D$4:$F$48,3,FALSE)="natural gas",VLOOKUP(G6432,'Cross-Page Data'!$I$4:$J$19,2,FALSE),IF(VLOOKUP(H6432,'Cross-Page Data'!$D$4:$F$48,3,FALSE)="solar",IF(G6432="PV","solar PV","solar thermal"),IF(VLOOKUP(H6432,'Cross-Page Data'!$D$4:$F$48,3,FALSE)="wind",VLOOKUP(G6432,'Cross-Page Data'!$I$4:$J$19,2,FALSE),IF(VLOOKUP(H6432,'Cross-Page Data'!$D$4:$F$48,3,FALSE)="hydro",VLOOKUP(G6432,'Cross-Page Data'!$I$4:$J$19,2,FALSE),VLOOKUP(H6432,'Cross-Page Data'!$D$4:$F$48,3,FALSE)))))</f>
        <v/>
      </c>
      <c r="M6432" s="120">
        <f>IF(AND($P$2=FALSE,OR(F6432="Commercial NAICS Cogen",F6432="Industrial NAICS Cogen",F6432="NAICS-22 Cogen")),FALSE,IF(AND($P$3=FALSE,OR(F6432="Commercial NAICS Cogen",F6432="Commercial NAICS Non-Cogen",F6432="Industrial NAICS Cogen", F6432="industrial NAICS non-Cogen")),FALSE, TRUE))</f>
        <v/>
      </c>
    </row>
    <row r="6433">
      <c r="A6433" s="129" t="n">
        <v>99999</v>
      </c>
      <c r="B6433" s="130" t="inlineStr">
        <is>
          <t>State-Fuel Level Increment</t>
        </is>
      </c>
      <c r="C6433" s="130" t="inlineStr">
        <is>
          <t>State-Fuel Level Increment</t>
        </is>
      </c>
      <c r="D6433" s="129" t="n">
        <v>99999</v>
      </c>
      <c r="E6433" s="130" t="inlineStr">
        <is>
          <t>MN</t>
        </is>
      </c>
      <c r="F6433" s="130" t="inlineStr">
        <is>
          <t>NAICS-22 Cogen</t>
        </is>
      </c>
      <c r="G6433" s="130" t="inlineStr">
        <is>
          <t>ST</t>
        </is>
      </c>
      <c r="H6433" s="130" t="inlineStr">
        <is>
          <t>NG</t>
        </is>
      </c>
      <c r="I6433" s="130" t="inlineStr">
        <is>
          <t>NG</t>
        </is>
      </c>
      <c r="J6433" s="131" t="n">
        <v>71298.859</v>
      </c>
      <c r="K6433" s="129" t="n">
        <v>2020</v>
      </c>
      <c r="L6433" s="120">
        <f>IF(VLOOKUP(H6433,'Cross-Page Data'!$D$4:$F$48,3,FALSE)="natural gas",VLOOKUP(G6433,'Cross-Page Data'!$I$4:$J$19,2,FALSE),IF(VLOOKUP(H6433,'Cross-Page Data'!$D$4:$F$48,3,FALSE)="solar",IF(G6433="PV","solar PV","solar thermal"),IF(VLOOKUP(H6433,'Cross-Page Data'!$D$4:$F$48,3,FALSE)="wind",VLOOKUP(G6433,'Cross-Page Data'!$I$4:$J$19,2,FALSE),IF(VLOOKUP(H6433,'Cross-Page Data'!$D$4:$F$48,3,FALSE)="hydro",VLOOKUP(G6433,'Cross-Page Data'!$I$4:$J$19,2,FALSE),VLOOKUP(H6433,'Cross-Page Data'!$D$4:$F$48,3,FALSE)))))</f>
        <v/>
      </c>
      <c r="M6433" s="120">
        <f>IF(AND($P$2=FALSE,OR(F6433="Commercial NAICS Cogen",F6433="Industrial NAICS Cogen",F6433="NAICS-22 Cogen")),FALSE,IF(AND($P$3=FALSE,OR(F6433="Commercial NAICS Cogen",F6433="Commercial NAICS Non-Cogen",F6433="Industrial NAICS Cogen", F6433="industrial NAICS non-Cogen")),FALSE, TRUE))</f>
        <v/>
      </c>
    </row>
    <row r="6434">
      <c r="A6434" s="129" t="n">
        <v>99999</v>
      </c>
      <c r="B6434" s="130" t="inlineStr">
        <is>
          <t>State-Fuel Level Increment</t>
        </is>
      </c>
      <c r="C6434" s="130" t="inlineStr">
        <is>
          <t>State-Fuel Level Increment</t>
        </is>
      </c>
      <c r="D6434" s="129" t="n">
        <v>99999</v>
      </c>
      <c r="E6434" s="130" t="inlineStr">
        <is>
          <t>MN</t>
        </is>
      </c>
      <c r="F6434" s="130" t="inlineStr">
        <is>
          <t>Commercial NAICS Cogen</t>
        </is>
      </c>
      <c r="G6434" s="130" t="inlineStr">
        <is>
          <t>ST</t>
        </is>
      </c>
      <c r="H6434" s="130" t="inlineStr">
        <is>
          <t>NG</t>
        </is>
      </c>
      <c r="I6434" s="130" t="inlineStr">
        <is>
          <t>NG</t>
        </is>
      </c>
      <c r="J6434" s="131" t="n">
        <v>3625.054</v>
      </c>
      <c r="K6434" s="129" t="n">
        <v>2020</v>
      </c>
      <c r="L6434" s="120">
        <f>IF(VLOOKUP(H6434,'Cross-Page Data'!$D$4:$F$48,3,FALSE)="natural gas",VLOOKUP(G6434,'Cross-Page Data'!$I$4:$J$19,2,FALSE),IF(VLOOKUP(H6434,'Cross-Page Data'!$D$4:$F$48,3,FALSE)="solar",IF(G6434="PV","solar PV","solar thermal"),IF(VLOOKUP(H6434,'Cross-Page Data'!$D$4:$F$48,3,FALSE)="wind",VLOOKUP(G6434,'Cross-Page Data'!$I$4:$J$19,2,FALSE),IF(VLOOKUP(H6434,'Cross-Page Data'!$D$4:$F$48,3,FALSE)="hydro",VLOOKUP(G6434,'Cross-Page Data'!$I$4:$J$19,2,FALSE),VLOOKUP(H6434,'Cross-Page Data'!$D$4:$F$48,3,FALSE)))))</f>
        <v/>
      </c>
      <c r="M6434" s="120">
        <f>IF(AND($P$2=FALSE,OR(F6434="Commercial NAICS Cogen",F6434="Industrial NAICS Cogen",F6434="NAICS-22 Cogen")),FALSE,IF(AND($P$3=FALSE,OR(F6434="Commercial NAICS Cogen",F6434="Commercial NAICS Non-Cogen",F6434="Industrial NAICS Cogen", F6434="industrial NAICS non-Cogen")),FALSE, TRUE))</f>
        <v/>
      </c>
    </row>
    <row r="6435">
      <c r="A6435" s="129" t="n">
        <v>99999</v>
      </c>
      <c r="B6435" s="130" t="inlineStr">
        <is>
          <t>State-Fuel Level Increment</t>
        </is>
      </c>
      <c r="C6435" s="130" t="inlineStr">
        <is>
          <t>State-Fuel Level Increment</t>
        </is>
      </c>
      <c r="D6435" s="129" t="n">
        <v>99999</v>
      </c>
      <c r="E6435" s="130" t="inlineStr">
        <is>
          <t>MO</t>
        </is>
      </c>
      <c r="F6435" s="130" t="inlineStr">
        <is>
          <t>Electric Utility</t>
        </is>
      </c>
      <c r="G6435" s="130" t="inlineStr">
        <is>
          <t>ST</t>
        </is>
      </c>
      <c r="H6435" s="130" t="inlineStr">
        <is>
          <t>NG</t>
        </is>
      </c>
      <c r="I6435" s="130" t="inlineStr">
        <is>
          <t>NG</t>
        </is>
      </c>
      <c r="J6435" s="131" t="n">
        <v>51596.41</v>
      </c>
      <c r="K6435" s="129" t="n">
        <v>2020</v>
      </c>
      <c r="L6435" s="120">
        <f>IF(VLOOKUP(H6435,'Cross-Page Data'!$D$4:$F$48,3,FALSE)="natural gas",VLOOKUP(G6435,'Cross-Page Data'!$I$4:$J$19,2,FALSE),IF(VLOOKUP(H6435,'Cross-Page Data'!$D$4:$F$48,3,FALSE)="solar",IF(G6435="PV","solar PV","solar thermal"),IF(VLOOKUP(H6435,'Cross-Page Data'!$D$4:$F$48,3,FALSE)="wind",VLOOKUP(G6435,'Cross-Page Data'!$I$4:$J$19,2,FALSE),IF(VLOOKUP(H6435,'Cross-Page Data'!$D$4:$F$48,3,FALSE)="hydro",VLOOKUP(G6435,'Cross-Page Data'!$I$4:$J$19,2,FALSE),VLOOKUP(H6435,'Cross-Page Data'!$D$4:$F$48,3,FALSE)))))</f>
        <v/>
      </c>
      <c r="M6435" s="120">
        <f>IF(AND($P$2=FALSE,OR(F6435="Commercial NAICS Cogen",F6435="Industrial NAICS Cogen",F6435="NAICS-22 Cogen")),FALSE,IF(AND($P$3=FALSE,OR(F6435="Commercial NAICS Cogen",F6435="Commercial NAICS Non-Cogen",F6435="Industrial NAICS Cogen", F6435="industrial NAICS non-Cogen")),FALSE, TRUE))</f>
        <v/>
      </c>
    </row>
    <row r="6436">
      <c r="A6436" s="129" t="n">
        <v>99999</v>
      </c>
      <c r="B6436" s="130" t="inlineStr">
        <is>
          <t>State-Fuel Level Increment</t>
        </is>
      </c>
      <c r="C6436" s="130" t="inlineStr">
        <is>
          <t>State-Fuel Level Increment</t>
        </is>
      </c>
      <c r="D6436" s="129" t="n">
        <v>99999</v>
      </c>
      <c r="E6436" s="130" t="inlineStr">
        <is>
          <t>MS</t>
        </is>
      </c>
      <c r="F6436" s="130" t="inlineStr">
        <is>
          <t>Electric Utility</t>
        </is>
      </c>
      <c r="G6436" s="130" t="inlineStr">
        <is>
          <t>ST</t>
        </is>
      </c>
      <c r="H6436" s="130" t="inlineStr">
        <is>
          <t>NG</t>
        </is>
      </c>
      <c r="I6436" s="130" t="inlineStr">
        <is>
          <t>NG</t>
        </is>
      </c>
      <c r="J6436" s="131" t="n">
        <v>453712.31</v>
      </c>
      <c r="K6436" s="129" t="n">
        <v>2020</v>
      </c>
      <c r="L6436" s="120">
        <f>IF(VLOOKUP(H6436,'Cross-Page Data'!$D$4:$F$48,3,FALSE)="natural gas",VLOOKUP(G6436,'Cross-Page Data'!$I$4:$J$19,2,FALSE),IF(VLOOKUP(H6436,'Cross-Page Data'!$D$4:$F$48,3,FALSE)="solar",IF(G6436="PV","solar PV","solar thermal"),IF(VLOOKUP(H6436,'Cross-Page Data'!$D$4:$F$48,3,FALSE)="wind",VLOOKUP(G6436,'Cross-Page Data'!$I$4:$J$19,2,FALSE),IF(VLOOKUP(H6436,'Cross-Page Data'!$D$4:$F$48,3,FALSE)="hydro",VLOOKUP(G6436,'Cross-Page Data'!$I$4:$J$19,2,FALSE),VLOOKUP(H6436,'Cross-Page Data'!$D$4:$F$48,3,FALSE)))))</f>
        <v/>
      </c>
      <c r="M6436" s="120">
        <f>IF(AND($P$2=FALSE,OR(F6436="Commercial NAICS Cogen",F6436="Industrial NAICS Cogen",F6436="NAICS-22 Cogen")),FALSE,IF(AND($P$3=FALSE,OR(F6436="Commercial NAICS Cogen",F6436="Commercial NAICS Non-Cogen",F6436="Industrial NAICS Cogen", F6436="industrial NAICS non-Cogen")),FALSE, TRUE))</f>
        <v/>
      </c>
    </row>
    <row r="6437">
      <c r="A6437" s="129" t="n">
        <v>99999</v>
      </c>
      <c r="B6437" s="130" t="inlineStr">
        <is>
          <t>State-Fuel Level Increment</t>
        </is>
      </c>
      <c r="C6437" s="130" t="inlineStr">
        <is>
          <t>State-Fuel Level Increment</t>
        </is>
      </c>
      <c r="D6437" s="129" t="n">
        <v>99999</v>
      </c>
      <c r="E6437" s="130" t="inlineStr">
        <is>
          <t>MS</t>
        </is>
      </c>
      <c r="F6437" s="130" t="inlineStr">
        <is>
          <t>Industrial NAICS Cogen</t>
        </is>
      </c>
      <c r="G6437" s="130" t="inlineStr">
        <is>
          <t>ST</t>
        </is>
      </c>
      <c r="H6437" s="130" t="inlineStr">
        <is>
          <t>NG</t>
        </is>
      </c>
      <c r="I6437" s="130" t="inlineStr">
        <is>
          <t>NG</t>
        </is>
      </c>
      <c r="J6437" s="131" t="n">
        <v>189722.8</v>
      </c>
      <c r="K6437" s="129" t="n">
        <v>2020</v>
      </c>
      <c r="L6437" s="120">
        <f>IF(VLOOKUP(H6437,'Cross-Page Data'!$D$4:$F$48,3,FALSE)="natural gas",VLOOKUP(G6437,'Cross-Page Data'!$I$4:$J$19,2,FALSE),IF(VLOOKUP(H6437,'Cross-Page Data'!$D$4:$F$48,3,FALSE)="solar",IF(G6437="PV","solar PV","solar thermal"),IF(VLOOKUP(H6437,'Cross-Page Data'!$D$4:$F$48,3,FALSE)="wind",VLOOKUP(G6437,'Cross-Page Data'!$I$4:$J$19,2,FALSE),IF(VLOOKUP(H6437,'Cross-Page Data'!$D$4:$F$48,3,FALSE)="hydro",VLOOKUP(G6437,'Cross-Page Data'!$I$4:$J$19,2,FALSE),VLOOKUP(H6437,'Cross-Page Data'!$D$4:$F$48,3,FALSE)))))</f>
        <v/>
      </c>
      <c r="M6437" s="120">
        <f>IF(AND($P$2=FALSE,OR(F6437="Commercial NAICS Cogen",F6437="Industrial NAICS Cogen",F6437="NAICS-22 Cogen")),FALSE,IF(AND($P$3=FALSE,OR(F6437="Commercial NAICS Cogen",F6437="Commercial NAICS Non-Cogen",F6437="Industrial NAICS Cogen", F6437="industrial NAICS non-Cogen")),FALSE, TRUE))</f>
        <v/>
      </c>
    </row>
    <row r="6438">
      <c r="A6438" s="129" t="n">
        <v>99999</v>
      </c>
      <c r="B6438" s="130" t="inlineStr">
        <is>
          <t>State-Fuel Level Increment</t>
        </is>
      </c>
      <c r="C6438" s="130" t="inlineStr">
        <is>
          <t>State-Fuel Level Increment</t>
        </is>
      </c>
      <c r="D6438" s="129" t="n">
        <v>99999</v>
      </c>
      <c r="E6438" s="130" t="inlineStr">
        <is>
          <t>MT</t>
        </is>
      </c>
      <c r="F6438" s="130" t="inlineStr">
        <is>
          <t>NAICS-22 Non-Cogen</t>
        </is>
      </c>
      <c r="G6438" s="130" t="inlineStr">
        <is>
          <t>ST</t>
        </is>
      </c>
      <c r="H6438" s="130" t="inlineStr">
        <is>
          <t>NG</t>
        </is>
      </c>
      <c r="I6438" s="130" t="inlineStr">
        <is>
          <t>NG</t>
        </is>
      </c>
      <c r="J6438" s="131" t="n">
        <v>2365.124</v>
      </c>
      <c r="K6438" s="129" t="n">
        <v>2020</v>
      </c>
      <c r="L6438" s="120">
        <f>IF(VLOOKUP(H6438,'Cross-Page Data'!$D$4:$F$48,3,FALSE)="natural gas",VLOOKUP(G6438,'Cross-Page Data'!$I$4:$J$19,2,FALSE),IF(VLOOKUP(H6438,'Cross-Page Data'!$D$4:$F$48,3,FALSE)="solar",IF(G6438="PV","solar PV","solar thermal"),IF(VLOOKUP(H6438,'Cross-Page Data'!$D$4:$F$48,3,FALSE)="wind",VLOOKUP(G6438,'Cross-Page Data'!$I$4:$J$19,2,FALSE),IF(VLOOKUP(H6438,'Cross-Page Data'!$D$4:$F$48,3,FALSE)="hydro",VLOOKUP(G6438,'Cross-Page Data'!$I$4:$J$19,2,FALSE),VLOOKUP(H6438,'Cross-Page Data'!$D$4:$F$48,3,FALSE)))))</f>
        <v/>
      </c>
      <c r="M6438" s="120">
        <f>IF(AND($P$2=FALSE,OR(F6438="Commercial NAICS Cogen",F6438="Industrial NAICS Cogen",F6438="NAICS-22 Cogen")),FALSE,IF(AND($P$3=FALSE,OR(F6438="Commercial NAICS Cogen",F6438="Commercial NAICS Non-Cogen",F6438="Industrial NAICS Cogen", F6438="industrial NAICS non-Cogen")),FALSE, TRUE))</f>
        <v/>
      </c>
    </row>
    <row r="6439">
      <c r="A6439" s="129" t="n">
        <v>99999</v>
      </c>
      <c r="B6439" s="130" t="inlineStr">
        <is>
          <t>State-Fuel Level Increment</t>
        </is>
      </c>
      <c r="C6439" s="130" t="inlineStr">
        <is>
          <t>State-Fuel Level Increment</t>
        </is>
      </c>
      <c r="D6439" s="129" t="n">
        <v>99999</v>
      </c>
      <c r="E6439" s="130" t="inlineStr">
        <is>
          <t>MT</t>
        </is>
      </c>
      <c r="F6439" s="130" t="inlineStr">
        <is>
          <t>Industrial NAICS Non-Cogen</t>
        </is>
      </c>
      <c r="G6439" s="130" t="inlineStr">
        <is>
          <t>ST</t>
        </is>
      </c>
      <c r="H6439" s="130" t="inlineStr">
        <is>
          <t>NG</t>
        </is>
      </c>
      <c r="I6439" s="130" t="inlineStr">
        <is>
          <t>NG</t>
        </is>
      </c>
      <c r="J6439" s="131" t="n">
        <v>0</v>
      </c>
      <c r="K6439" s="129" t="n">
        <v>2020</v>
      </c>
      <c r="L6439" s="120">
        <f>IF(VLOOKUP(H6439,'Cross-Page Data'!$D$4:$F$48,3,FALSE)="natural gas",VLOOKUP(G6439,'Cross-Page Data'!$I$4:$J$19,2,FALSE),IF(VLOOKUP(H6439,'Cross-Page Data'!$D$4:$F$48,3,FALSE)="solar",IF(G6439="PV","solar PV","solar thermal"),IF(VLOOKUP(H6439,'Cross-Page Data'!$D$4:$F$48,3,FALSE)="wind",VLOOKUP(G6439,'Cross-Page Data'!$I$4:$J$19,2,FALSE),IF(VLOOKUP(H6439,'Cross-Page Data'!$D$4:$F$48,3,FALSE)="hydro",VLOOKUP(G6439,'Cross-Page Data'!$I$4:$J$19,2,FALSE),VLOOKUP(H6439,'Cross-Page Data'!$D$4:$F$48,3,FALSE)))))</f>
        <v/>
      </c>
      <c r="M6439" s="120">
        <f>IF(AND($P$2=FALSE,OR(F6439="Commercial NAICS Cogen",F6439="Industrial NAICS Cogen",F6439="NAICS-22 Cogen")),FALSE,IF(AND($P$3=FALSE,OR(F6439="Commercial NAICS Cogen",F6439="Commercial NAICS Non-Cogen",F6439="Industrial NAICS Cogen", F6439="industrial NAICS non-Cogen")),FALSE, TRUE))</f>
        <v/>
      </c>
    </row>
    <row r="6440">
      <c r="A6440" s="129" t="n">
        <v>99999</v>
      </c>
      <c r="B6440" s="130" t="inlineStr">
        <is>
          <t>State-Fuel Level Increment</t>
        </is>
      </c>
      <c r="C6440" s="130" t="inlineStr">
        <is>
          <t>State-Fuel Level Increment</t>
        </is>
      </c>
      <c r="D6440" s="129" t="n">
        <v>99999</v>
      </c>
      <c r="E6440" s="130" t="inlineStr">
        <is>
          <t>MT</t>
        </is>
      </c>
      <c r="F6440" s="130" t="inlineStr">
        <is>
          <t>Industrial NAICS Cogen</t>
        </is>
      </c>
      <c r="G6440" s="130" t="inlineStr">
        <is>
          <t>ST</t>
        </is>
      </c>
      <c r="H6440" s="130" t="inlineStr">
        <is>
          <t>NG</t>
        </is>
      </c>
      <c r="I6440" s="130" t="inlineStr">
        <is>
          <t>NG</t>
        </is>
      </c>
      <c r="J6440" s="131" t="n">
        <v>517.473</v>
      </c>
      <c r="K6440" s="129" t="n">
        <v>2020</v>
      </c>
      <c r="L6440" s="120">
        <f>IF(VLOOKUP(H6440,'Cross-Page Data'!$D$4:$F$48,3,FALSE)="natural gas",VLOOKUP(G6440,'Cross-Page Data'!$I$4:$J$19,2,FALSE),IF(VLOOKUP(H6440,'Cross-Page Data'!$D$4:$F$48,3,FALSE)="solar",IF(G6440="PV","solar PV","solar thermal"),IF(VLOOKUP(H6440,'Cross-Page Data'!$D$4:$F$48,3,FALSE)="wind",VLOOKUP(G6440,'Cross-Page Data'!$I$4:$J$19,2,FALSE),IF(VLOOKUP(H6440,'Cross-Page Data'!$D$4:$F$48,3,FALSE)="hydro",VLOOKUP(G6440,'Cross-Page Data'!$I$4:$J$19,2,FALSE),VLOOKUP(H6440,'Cross-Page Data'!$D$4:$F$48,3,FALSE)))))</f>
        <v/>
      </c>
      <c r="M6440" s="120">
        <f>IF(AND($P$2=FALSE,OR(F6440="Commercial NAICS Cogen",F6440="Industrial NAICS Cogen",F6440="NAICS-22 Cogen")),FALSE,IF(AND($P$3=FALSE,OR(F6440="Commercial NAICS Cogen",F6440="Commercial NAICS Non-Cogen",F6440="Industrial NAICS Cogen", F6440="industrial NAICS non-Cogen")),FALSE, TRUE))</f>
        <v/>
      </c>
    </row>
    <row r="6441">
      <c r="A6441" s="129" t="n">
        <v>99999</v>
      </c>
      <c r="B6441" s="130" t="inlineStr">
        <is>
          <t>State-Fuel Level Increment</t>
        </is>
      </c>
      <c r="C6441" s="130" t="inlineStr">
        <is>
          <t>State-Fuel Level Increment</t>
        </is>
      </c>
      <c r="D6441" s="129" t="n">
        <v>99999</v>
      </c>
      <c r="E6441" s="130" t="inlineStr">
        <is>
          <t>NC</t>
        </is>
      </c>
      <c r="F6441" s="130" t="inlineStr">
        <is>
          <t>Commercial NAICS Cogen</t>
        </is>
      </c>
      <c r="G6441" s="130" t="inlineStr">
        <is>
          <t>ST</t>
        </is>
      </c>
      <c r="H6441" s="130" t="inlineStr">
        <is>
          <t>NG</t>
        </is>
      </c>
      <c r="I6441" s="130" t="inlineStr">
        <is>
          <t>NG</t>
        </is>
      </c>
      <c r="J6441" s="131" t="n">
        <v>0</v>
      </c>
      <c r="K6441" s="129" t="n">
        <v>2020</v>
      </c>
      <c r="L6441" s="120">
        <f>IF(VLOOKUP(H6441,'Cross-Page Data'!$D$4:$F$48,3,FALSE)="natural gas",VLOOKUP(G6441,'Cross-Page Data'!$I$4:$J$19,2,FALSE),IF(VLOOKUP(H6441,'Cross-Page Data'!$D$4:$F$48,3,FALSE)="solar",IF(G6441="PV","solar PV","solar thermal"),IF(VLOOKUP(H6441,'Cross-Page Data'!$D$4:$F$48,3,FALSE)="wind",VLOOKUP(G6441,'Cross-Page Data'!$I$4:$J$19,2,FALSE),IF(VLOOKUP(H6441,'Cross-Page Data'!$D$4:$F$48,3,FALSE)="hydro",VLOOKUP(G6441,'Cross-Page Data'!$I$4:$J$19,2,FALSE),VLOOKUP(H6441,'Cross-Page Data'!$D$4:$F$48,3,FALSE)))))</f>
        <v/>
      </c>
      <c r="M6441" s="120">
        <f>IF(AND($P$2=FALSE,OR(F6441="Commercial NAICS Cogen",F6441="Industrial NAICS Cogen",F6441="NAICS-22 Cogen")),FALSE,IF(AND($P$3=FALSE,OR(F6441="Commercial NAICS Cogen",F6441="Commercial NAICS Non-Cogen",F6441="Industrial NAICS Cogen", F6441="industrial NAICS non-Cogen")),FALSE, TRUE))</f>
        <v/>
      </c>
    </row>
    <row r="6442">
      <c r="A6442" s="129" t="n">
        <v>99999</v>
      </c>
      <c r="B6442" s="130" t="inlineStr">
        <is>
          <t>State-Fuel Level Increment</t>
        </is>
      </c>
      <c r="C6442" s="130" t="inlineStr">
        <is>
          <t>State-Fuel Level Increment</t>
        </is>
      </c>
      <c r="D6442" s="129" t="n">
        <v>99999</v>
      </c>
      <c r="E6442" s="130" t="inlineStr">
        <is>
          <t>NC</t>
        </is>
      </c>
      <c r="F6442" s="130" t="inlineStr">
        <is>
          <t>Industrial NAICS Cogen</t>
        </is>
      </c>
      <c r="G6442" s="130" t="inlineStr">
        <is>
          <t>ST</t>
        </is>
      </c>
      <c r="H6442" s="130" t="inlineStr">
        <is>
          <t>NG</t>
        </is>
      </c>
      <c r="I6442" s="130" t="inlineStr">
        <is>
          <t>NG</t>
        </is>
      </c>
      <c r="J6442" s="131" t="n">
        <v>39284.504</v>
      </c>
      <c r="K6442" s="129" t="n">
        <v>2020</v>
      </c>
      <c r="L6442" s="120">
        <f>IF(VLOOKUP(H6442,'Cross-Page Data'!$D$4:$F$48,3,FALSE)="natural gas",VLOOKUP(G6442,'Cross-Page Data'!$I$4:$J$19,2,FALSE),IF(VLOOKUP(H6442,'Cross-Page Data'!$D$4:$F$48,3,FALSE)="solar",IF(G6442="PV","solar PV","solar thermal"),IF(VLOOKUP(H6442,'Cross-Page Data'!$D$4:$F$48,3,FALSE)="wind",VLOOKUP(G6442,'Cross-Page Data'!$I$4:$J$19,2,FALSE),IF(VLOOKUP(H6442,'Cross-Page Data'!$D$4:$F$48,3,FALSE)="hydro",VLOOKUP(G6442,'Cross-Page Data'!$I$4:$J$19,2,FALSE),VLOOKUP(H6442,'Cross-Page Data'!$D$4:$F$48,3,FALSE)))))</f>
        <v/>
      </c>
      <c r="M6442" s="120">
        <f>IF(AND($P$2=FALSE,OR(F6442="Commercial NAICS Cogen",F6442="Industrial NAICS Cogen",F6442="NAICS-22 Cogen")),FALSE,IF(AND($P$3=FALSE,OR(F6442="Commercial NAICS Cogen",F6442="Commercial NAICS Non-Cogen",F6442="Industrial NAICS Cogen", F6442="industrial NAICS non-Cogen")),FALSE, TRUE))</f>
        <v/>
      </c>
    </row>
    <row r="6443">
      <c r="A6443" s="129" t="n">
        <v>99999</v>
      </c>
      <c r="B6443" s="130" t="inlineStr">
        <is>
          <t>State-Fuel Level Increment</t>
        </is>
      </c>
      <c r="C6443" s="130" t="inlineStr">
        <is>
          <t>State-Fuel Level Increment</t>
        </is>
      </c>
      <c r="D6443" s="129" t="n">
        <v>99999</v>
      </c>
      <c r="E6443" s="130" t="inlineStr">
        <is>
          <t>ND</t>
        </is>
      </c>
      <c r="F6443" s="130" t="inlineStr">
        <is>
          <t>Industrial NAICS Cogen</t>
        </is>
      </c>
      <c r="G6443" s="130" t="inlineStr">
        <is>
          <t>ST</t>
        </is>
      </c>
      <c r="H6443" s="130" t="inlineStr">
        <is>
          <t>NG</t>
        </is>
      </c>
      <c r="I6443" s="130" t="inlineStr">
        <is>
          <t>NG</t>
        </is>
      </c>
      <c r="J6443" s="131" t="n">
        <v>0</v>
      </c>
      <c r="K6443" s="129" t="n">
        <v>2020</v>
      </c>
      <c r="L6443" s="120">
        <f>IF(VLOOKUP(H6443,'Cross-Page Data'!$D$4:$F$48,3,FALSE)="natural gas",VLOOKUP(G6443,'Cross-Page Data'!$I$4:$J$19,2,FALSE),IF(VLOOKUP(H6443,'Cross-Page Data'!$D$4:$F$48,3,FALSE)="solar",IF(G6443="PV","solar PV","solar thermal"),IF(VLOOKUP(H6443,'Cross-Page Data'!$D$4:$F$48,3,FALSE)="wind",VLOOKUP(G6443,'Cross-Page Data'!$I$4:$J$19,2,FALSE),IF(VLOOKUP(H6443,'Cross-Page Data'!$D$4:$F$48,3,FALSE)="hydro",VLOOKUP(G6443,'Cross-Page Data'!$I$4:$J$19,2,FALSE),VLOOKUP(H6443,'Cross-Page Data'!$D$4:$F$48,3,FALSE)))))</f>
        <v/>
      </c>
      <c r="M6443" s="120">
        <f>IF(AND($P$2=FALSE,OR(F6443="Commercial NAICS Cogen",F6443="Industrial NAICS Cogen",F6443="NAICS-22 Cogen")),FALSE,IF(AND($P$3=FALSE,OR(F6443="Commercial NAICS Cogen",F6443="Commercial NAICS Non-Cogen",F6443="Industrial NAICS Cogen", F6443="industrial NAICS non-Cogen")),FALSE, TRUE))</f>
        <v/>
      </c>
    </row>
    <row r="6444">
      <c r="A6444" s="129" t="n">
        <v>99999</v>
      </c>
      <c r="B6444" s="130" t="inlineStr">
        <is>
          <t>State-Fuel Level Increment</t>
        </is>
      </c>
      <c r="C6444" s="130" t="inlineStr">
        <is>
          <t>State-Fuel Level Increment</t>
        </is>
      </c>
      <c r="D6444" s="129" t="n">
        <v>99999</v>
      </c>
      <c r="E6444" s="130" t="inlineStr">
        <is>
          <t>NE</t>
        </is>
      </c>
      <c r="F6444" s="130" t="inlineStr">
        <is>
          <t>Electric Utility</t>
        </is>
      </c>
      <c r="G6444" s="130" t="inlineStr">
        <is>
          <t>ST</t>
        </is>
      </c>
      <c r="H6444" s="130" t="inlineStr">
        <is>
          <t>NG</t>
        </is>
      </c>
      <c r="I6444" s="130" t="inlineStr">
        <is>
          <t>NG</t>
        </is>
      </c>
      <c r="J6444" s="131" t="n">
        <v>59739.301</v>
      </c>
      <c r="K6444" s="129" t="n">
        <v>2020</v>
      </c>
      <c r="L6444" s="120">
        <f>IF(VLOOKUP(H6444,'Cross-Page Data'!$D$4:$F$48,3,FALSE)="natural gas",VLOOKUP(G6444,'Cross-Page Data'!$I$4:$J$19,2,FALSE),IF(VLOOKUP(H6444,'Cross-Page Data'!$D$4:$F$48,3,FALSE)="solar",IF(G6444="PV","solar PV","solar thermal"),IF(VLOOKUP(H6444,'Cross-Page Data'!$D$4:$F$48,3,FALSE)="wind",VLOOKUP(G6444,'Cross-Page Data'!$I$4:$J$19,2,FALSE),IF(VLOOKUP(H6444,'Cross-Page Data'!$D$4:$F$48,3,FALSE)="hydro",VLOOKUP(G6444,'Cross-Page Data'!$I$4:$J$19,2,FALSE),VLOOKUP(H6444,'Cross-Page Data'!$D$4:$F$48,3,FALSE)))))</f>
        <v/>
      </c>
      <c r="M6444" s="120">
        <f>IF(AND($P$2=FALSE,OR(F6444="Commercial NAICS Cogen",F6444="Industrial NAICS Cogen",F6444="NAICS-22 Cogen")),FALSE,IF(AND($P$3=FALSE,OR(F6444="Commercial NAICS Cogen",F6444="Commercial NAICS Non-Cogen",F6444="Industrial NAICS Cogen", F6444="industrial NAICS non-Cogen")),FALSE, TRUE))</f>
        <v/>
      </c>
    </row>
    <row r="6445">
      <c r="A6445" s="129" t="n">
        <v>99999</v>
      </c>
      <c r="B6445" s="130" t="inlineStr">
        <is>
          <t>State-Fuel Level Increment</t>
        </is>
      </c>
      <c r="C6445" s="130" t="inlineStr">
        <is>
          <t>State-Fuel Level Increment</t>
        </is>
      </c>
      <c r="D6445" s="129" t="n">
        <v>99999</v>
      </c>
      <c r="E6445" s="130" t="inlineStr">
        <is>
          <t>NE</t>
        </is>
      </c>
      <c r="F6445" s="130" t="inlineStr">
        <is>
          <t>Industrial NAICS Cogen</t>
        </is>
      </c>
      <c r="G6445" s="130" t="inlineStr">
        <is>
          <t>ST</t>
        </is>
      </c>
      <c r="H6445" s="130" t="inlineStr">
        <is>
          <t>NG</t>
        </is>
      </c>
      <c r="I6445" s="130" t="inlineStr">
        <is>
          <t>NG</t>
        </is>
      </c>
      <c r="J6445" s="131" t="n">
        <v>0</v>
      </c>
      <c r="K6445" s="129" t="n">
        <v>2020</v>
      </c>
      <c r="L6445" s="120">
        <f>IF(VLOOKUP(H6445,'Cross-Page Data'!$D$4:$F$48,3,FALSE)="natural gas",VLOOKUP(G6445,'Cross-Page Data'!$I$4:$J$19,2,FALSE),IF(VLOOKUP(H6445,'Cross-Page Data'!$D$4:$F$48,3,FALSE)="solar",IF(G6445="PV","solar PV","solar thermal"),IF(VLOOKUP(H6445,'Cross-Page Data'!$D$4:$F$48,3,FALSE)="wind",VLOOKUP(G6445,'Cross-Page Data'!$I$4:$J$19,2,FALSE),IF(VLOOKUP(H6445,'Cross-Page Data'!$D$4:$F$48,3,FALSE)="hydro",VLOOKUP(G6445,'Cross-Page Data'!$I$4:$J$19,2,FALSE),VLOOKUP(H6445,'Cross-Page Data'!$D$4:$F$48,3,FALSE)))))</f>
        <v/>
      </c>
      <c r="M6445" s="120">
        <f>IF(AND($P$2=FALSE,OR(F6445="Commercial NAICS Cogen",F6445="Industrial NAICS Cogen",F6445="NAICS-22 Cogen")),FALSE,IF(AND($P$3=FALSE,OR(F6445="Commercial NAICS Cogen",F6445="Commercial NAICS Non-Cogen",F6445="Industrial NAICS Cogen", F6445="industrial NAICS non-Cogen")),FALSE, TRUE))</f>
        <v/>
      </c>
    </row>
    <row r="6446">
      <c r="A6446" s="129" t="n">
        <v>99999</v>
      </c>
      <c r="B6446" s="130" t="inlineStr">
        <is>
          <t>State-Fuel Level Increment</t>
        </is>
      </c>
      <c r="C6446" s="130" t="inlineStr">
        <is>
          <t>State-Fuel Level Increment</t>
        </is>
      </c>
      <c r="D6446" s="129" t="n">
        <v>99999</v>
      </c>
      <c r="E6446" s="130" t="inlineStr">
        <is>
          <t>NM</t>
        </is>
      </c>
      <c r="F6446" s="130" t="inlineStr">
        <is>
          <t>Electric Utility</t>
        </is>
      </c>
      <c r="G6446" s="130" t="inlineStr">
        <is>
          <t>ST</t>
        </is>
      </c>
      <c r="H6446" s="130" t="inlineStr">
        <is>
          <t>NG</t>
        </is>
      </c>
      <c r="I6446" s="130" t="inlineStr">
        <is>
          <t>NG</t>
        </is>
      </c>
      <c r="J6446" s="131" t="n">
        <v>42489.457</v>
      </c>
      <c r="K6446" s="129" t="n">
        <v>2020</v>
      </c>
      <c r="L6446" s="120">
        <f>IF(VLOOKUP(H6446,'Cross-Page Data'!$D$4:$F$48,3,FALSE)="natural gas",VLOOKUP(G6446,'Cross-Page Data'!$I$4:$J$19,2,FALSE),IF(VLOOKUP(H6446,'Cross-Page Data'!$D$4:$F$48,3,FALSE)="solar",IF(G6446="PV","solar PV","solar thermal"),IF(VLOOKUP(H6446,'Cross-Page Data'!$D$4:$F$48,3,FALSE)="wind",VLOOKUP(G6446,'Cross-Page Data'!$I$4:$J$19,2,FALSE),IF(VLOOKUP(H6446,'Cross-Page Data'!$D$4:$F$48,3,FALSE)="hydro",VLOOKUP(G6446,'Cross-Page Data'!$I$4:$J$19,2,FALSE),VLOOKUP(H6446,'Cross-Page Data'!$D$4:$F$48,3,FALSE)))))</f>
        <v/>
      </c>
      <c r="M6446" s="120">
        <f>IF(AND($P$2=FALSE,OR(F6446="Commercial NAICS Cogen",F6446="Industrial NAICS Cogen",F6446="NAICS-22 Cogen")),FALSE,IF(AND($P$3=FALSE,OR(F6446="Commercial NAICS Cogen",F6446="Commercial NAICS Non-Cogen",F6446="Industrial NAICS Cogen", F6446="industrial NAICS non-Cogen")),FALSE, TRUE))</f>
        <v/>
      </c>
    </row>
    <row r="6447">
      <c r="A6447" s="129" t="n">
        <v>99999</v>
      </c>
      <c r="B6447" s="130" t="inlineStr">
        <is>
          <t>State-Fuel Level Increment</t>
        </is>
      </c>
      <c r="C6447" s="130" t="inlineStr">
        <is>
          <t>State-Fuel Level Increment</t>
        </is>
      </c>
      <c r="D6447" s="129" t="n">
        <v>99999</v>
      </c>
      <c r="E6447" s="130" t="inlineStr">
        <is>
          <t>NM</t>
        </is>
      </c>
      <c r="F6447" s="130" t="inlineStr">
        <is>
          <t>Commercial NAICS Cogen</t>
        </is>
      </c>
      <c r="G6447" s="130" t="inlineStr">
        <is>
          <t>ST</t>
        </is>
      </c>
      <c r="H6447" s="130" t="inlineStr">
        <is>
          <t>NG</t>
        </is>
      </c>
      <c r="I6447" s="130" t="inlineStr">
        <is>
          <t>NG</t>
        </is>
      </c>
      <c r="J6447" s="131" t="n">
        <v>0</v>
      </c>
      <c r="K6447" s="129" t="n">
        <v>2020</v>
      </c>
      <c r="L6447" s="120">
        <f>IF(VLOOKUP(H6447,'Cross-Page Data'!$D$4:$F$48,3,FALSE)="natural gas",VLOOKUP(G6447,'Cross-Page Data'!$I$4:$J$19,2,FALSE),IF(VLOOKUP(H6447,'Cross-Page Data'!$D$4:$F$48,3,FALSE)="solar",IF(G6447="PV","solar PV","solar thermal"),IF(VLOOKUP(H6447,'Cross-Page Data'!$D$4:$F$48,3,FALSE)="wind",VLOOKUP(G6447,'Cross-Page Data'!$I$4:$J$19,2,FALSE),IF(VLOOKUP(H6447,'Cross-Page Data'!$D$4:$F$48,3,FALSE)="hydro",VLOOKUP(G6447,'Cross-Page Data'!$I$4:$J$19,2,FALSE),VLOOKUP(H6447,'Cross-Page Data'!$D$4:$F$48,3,FALSE)))))</f>
        <v/>
      </c>
      <c r="M6447" s="120">
        <f>IF(AND($P$2=FALSE,OR(F6447="Commercial NAICS Cogen",F6447="Industrial NAICS Cogen",F6447="NAICS-22 Cogen")),FALSE,IF(AND($P$3=FALSE,OR(F6447="Commercial NAICS Cogen",F6447="Commercial NAICS Non-Cogen",F6447="Industrial NAICS Cogen", F6447="industrial NAICS non-Cogen")),FALSE, TRUE))</f>
        <v/>
      </c>
    </row>
    <row r="6448">
      <c r="A6448" s="129" t="n">
        <v>99999</v>
      </c>
      <c r="B6448" s="130" t="inlineStr">
        <is>
          <t>State-Fuel Level Increment</t>
        </is>
      </c>
      <c r="C6448" s="130" t="inlineStr">
        <is>
          <t>State-Fuel Level Increment</t>
        </is>
      </c>
      <c r="D6448" s="129" t="n">
        <v>99999</v>
      </c>
      <c r="E6448" s="130" t="inlineStr">
        <is>
          <t>NY</t>
        </is>
      </c>
      <c r="F6448" s="130" t="inlineStr">
        <is>
          <t>Electric Utility</t>
        </is>
      </c>
      <c r="G6448" s="130" t="inlineStr">
        <is>
          <t>ST</t>
        </is>
      </c>
      <c r="H6448" s="130" t="inlineStr">
        <is>
          <t>NG</t>
        </is>
      </c>
      <c r="I6448" s="130" t="inlineStr">
        <is>
          <t>NG</t>
        </is>
      </c>
      <c r="J6448" s="131" t="n">
        <v>37425.401</v>
      </c>
      <c r="K6448" s="129" t="n">
        <v>2020</v>
      </c>
      <c r="L6448" s="120">
        <f>IF(VLOOKUP(H6448,'Cross-Page Data'!$D$4:$F$48,3,FALSE)="natural gas",VLOOKUP(G6448,'Cross-Page Data'!$I$4:$J$19,2,FALSE),IF(VLOOKUP(H6448,'Cross-Page Data'!$D$4:$F$48,3,FALSE)="solar",IF(G6448="PV","solar PV","solar thermal"),IF(VLOOKUP(H6448,'Cross-Page Data'!$D$4:$F$48,3,FALSE)="wind",VLOOKUP(G6448,'Cross-Page Data'!$I$4:$J$19,2,FALSE),IF(VLOOKUP(H6448,'Cross-Page Data'!$D$4:$F$48,3,FALSE)="hydro",VLOOKUP(G6448,'Cross-Page Data'!$I$4:$J$19,2,FALSE),VLOOKUP(H6448,'Cross-Page Data'!$D$4:$F$48,3,FALSE)))))</f>
        <v/>
      </c>
      <c r="M6448" s="120">
        <f>IF(AND($P$2=FALSE,OR(F6448="Commercial NAICS Cogen",F6448="Industrial NAICS Cogen",F6448="NAICS-22 Cogen")),FALSE,IF(AND($P$3=FALSE,OR(F6448="Commercial NAICS Cogen",F6448="Commercial NAICS Non-Cogen",F6448="Industrial NAICS Cogen", F6448="industrial NAICS non-Cogen")),FALSE, TRUE))</f>
        <v/>
      </c>
    </row>
    <row r="6449">
      <c r="A6449" s="129" t="n">
        <v>99999</v>
      </c>
      <c r="B6449" s="130" t="inlineStr">
        <is>
          <t>State-Fuel Level Increment</t>
        </is>
      </c>
      <c r="C6449" s="130" t="inlineStr">
        <is>
          <t>State-Fuel Level Increment</t>
        </is>
      </c>
      <c r="D6449" s="129" t="n">
        <v>99999</v>
      </c>
      <c r="E6449" s="130" t="inlineStr">
        <is>
          <t>NY</t>
        </is>
      </c>
      <c r="F6449" s="130" t="inlineStr">
        <is>
          <t>NAICS-22 Non-Cogen</t>
        </is>
      </c>
      <c r="G6449" s="130" t="inlineStr">
        <is>
          <t>ST</t>
        </is>
      </c>
      <c r="H6449" s="130" t="inlineStr">
        <is>
          <t>NG</t>
        </is>
      </c>
      <c r="I6449" s="130" t="inlineStr">
        <is>
          <t>NG</t>
        </is>
      </c>
      <c r="J6449" s="131" t="n">
        <v>926641.63</v>
      </c>
      <c r="K6449" s="129" t="n">
        <v>2020</v>
      </c>
      <c r="L6449" s="120">
        <f>IF(VLOOKUP(H6449,'Cross-Page Data'!$D$4:$F$48,3,FALSE)="natural gas",VLOOKUP(G6449,'Cross-Page Data'!$I$4:$J$19,2,FALSE),IF(VLOOKUP(H6449,'Cross-Page Data'!$D$4:$F$48,3,FALSE)="solar",IF(G6449="PV","solar PV","solar thermal"),IF(VLOOKUP(H6449,'Cross-Page Data'!$D$4:$F$48,3,FALSE)="wind",VLOOKUP(G6449,'Cross-Page Data'!$I$4:$J$19,2,FALSE),IF(VLOOKUP(H6449,'Cross-Page Data'!$D$4:$F$48,3,FALSE)="hydro",VLOOKUP(G6449,'Cross-Page Data'!$I$4:$J$19,2,FALSE),VLOOKUP(H6449,'Cross-Page Data'!$D$4:$F$48,3,FALSE)))))</f>
        <v/>
      </c>
      <c r="M6449" s="120">
        <f>IF(AND($P$2=FALSE,OR(F6449="Commercial NAICS Cogen",F6449="Industrial NAICS Cogen",F6449="NAICS-22 Cogen")),FALSE,IF(AND($P$3=FALSE,OR(F6449="Commercial NAICS Cogen",F6449="Commercial NAICS Non-Cogen",F6449="Industrial NAICS Cogen", F6449="industrial NAICS non-Cogen")),FALSE, TRUE))</f>
        <v/>
      </c>
    </row>
    <row r="6450">
      <c r="A6450" s="129" t="n">
        <v>99999</v>
      </c>
      <c r="B6450" s="130" t="inlineStr">
        <is>
          <t>State-Fuel Level Increment</t>
        </is>
      </c>
      <c r="C6450" s="130" t="inlineStr">
        <is>
          <t>State-Fuel Level Increment</t>
        </is>
      </c>
      <c r="D6450" s="129" t="n">
        <v>99999</v>
      </c>
      <c r="E6450" s="130" t="inlineStr">
        <is>
          <t>NY</t>
        </is>
      </c>
      <c r="F6450" s="130" t="inlineStr">
        <is>
          <t>Commercial NAICS Cogen</t>
        </is>
      </c>
      <c r="G6450" s="130" t="inlineStr">
        <is>
          <t>ST</t>
        </is>
      </c>
      <c r="H6450" s="130" t="inlineStr">
        <is>
          <t>NG</t>
        </is>
      </c>
      <c r="I6450" s="130" t="inlineStr">
        <is>
          <t>NG</t>
        </is>
      </c>
      <c r="J6450" s="131" t="n">
        <v>74655.072</v>
      </c>
      <c r="K6450" s="129" t="n">
        <v>2020</v>
      </c>
      <c r="L6450" s="120">
        <f>IF(VLOOKUP(H6450,'Cross-Page Data'!$D$4:$F$48,3,FALSE)="natural gas",VLOOKUP(G6450,'Cross-Page Data'!$I$4:$J$19,2,FALSE),IF(VLOOKUP(H6450,'Cross-Page Data'!$D$4:$F$48,3,FALSE)="solar",IF(G6450="PV","solar PV","solar thermal"),IF(VLOOKUP(H6450,'Cross-Page Data'!$D$4:$F$48,3,FALSE)="wind",VLOOKUP(G6450,'Cross-Page Data'!$I$4:$J$19,2,FALSE),IF(VLOOKUP(H6450,'Cross-Page Data'!$D$4:$F$48,3,FALSE)="hydro",VLOOKUP(G6450,'Cross-Page Data'!$I$4:$J$19,2,FALSE),VLOOKUP(H6450,'Cross-Page Data'!$D$4:$F$48,3,FALSE)))))</f>
        <v/>
      </c>
      <c r="M6450" s="120">
        <f>IF(AND($P$2=FALSE,OR(F6450="Commercial NAICS Cogen",F6450="Industrial NAICS Cogen",F6450="NAICS-22 Cogen")),FALSE,IF(AND($P$3=FALSE,OR(F6450="Commercial NAICS Cogen",F6450="Commercial NAICS Non-Cogen",F6450="Industrial NAICS Cogen", F6450="industrial NAICS non-Cogen")),FALSE, TRUE))</f>
        <v/>
      </c>
    </row>
    <row r="6451">
      <c r="A6451" s="129" t="n">
        <v>99999</v>
      </c>
      <c r="B6451" s="130" t="inlineStr">
        <is>
          <t>State-Fuel Level Increment</t>
        </is>
      </c>
      <c r="C6451" s="130" t="inlineStr">
        <is>
          <t>State-Fuel Level Increment</t>
        </is>
      </c>
      <c r="D6451" s="129" t="n">
        <v>99999</v>
      </c>
      <c r="E6451" s="130" t="inlineStr">
        <is>
          <t>NY</t>
        </is>
      </c>
      <c r="F6451" s="130" t="inlineStr">
        <is>
          <t>Industrial NAICS Cogen</t>
        </is>
      </c>
      <c r="G6451" s="130" t="inlineStr">
        <is>
          <t>ST</t>
        </is>
      </c>
      <c r="H6451" s="130" t="inlineStr">
        <is>
          <t>NG</t>
        </is>
      </c>
      <c r="I6451" s="130" t="inlineStr">
        <is>
          <t>NG</t>
        </is>
      </c>
      <c r="J6451" s="131" t="n">
        <v>39083.008</v>
      </c>
      <c r="K6451" s="129" t="n">
        <v>2020</v>
      </c>
      <c r="L6451" s="120">
        <f>IF(VLOOKUP(H6451,'Cross-Page Data'!$D$4:$F$48,3,FALSE)="natural gas",VLOOKUP(G6451,'Cross-Page Data'!$I$4:$J$19,2,FALSE),IF(VLOOKUP(H6451,'Cross-Page Data'!$D$4:$F$48,3,FALSE)="solar",IF(G6451="PV","solar PV","solar thermal"),IF(VLOOKUP(H6451,'Cross-Page Data'!$D$4:$F$48,3,FALSE)="wind",VLOOKUP(G6451,'Cross-Page Data'!$I$4:$J$19,2,FALSE),IF(VLOOKUP(H6451,'Cross-Page Data'!$D$4:$F$48,3,FALSE)="hydro",VLOOKUP(G6451,'Cross-Page Data'!$I$4:$J$19,2,FALSE),VLOOKUP(H6451,'Cross-Page Data'!$D$4:$F$48,3,FALSE)))))</f>
        <v/>
      </c>
      <c r="M6451" s="120">
        <f>IF(AND($P$2=FALSE,OR(F6451="Commercial NAICS Cogen",F6451="Industrial NAICS Cogen",F6451="NAICS-22 Cogen")),FALSE,IF(AND($P$3=FALSE,OR(F6451="Commercial NAICS Cogen",F6451="Commercial NAICS Non-Cogen",F6451="Industrial NAICS Cogen", F6451="industrial NAICS non-Cogen")),FALSE, TRUE))</f>
        <v/>
      </c>
    </row>
    <row r="6452">
      <c r="A6452" s="129" t="n">
        <v>99999</v>
      </c>
      <c r="B6452" s="130" t="inlineStr">
        <is>
          <t>State-Fuel Level Increment</t>
        </is>
      </c>
      <c r="C6452" s="130" t="inlineStr">
        <is>
          <t>State-Fuel Level Increment</t>
        </is>
      </c>
      <c r="D6452" s="129" t="n">
        <v>99999</v>
      </c>
      <c r="E6452" s="130" t="inlineStr">
        <is>
          <t>OH</t>
        </is>
      </c>
      <c r="F6452" s="130" t="inlineStr">
        <is>
          <t>Electric Utility</t>
        </is>
      </c>
      <c r="G6452" s="130" t="inlineStr">
        <is>
          <t>ST</t>
        </is>
      </c>
      <c r="H6452" s="130" t="inlineStr">
        <is>
          <t>NG</t>
        </is>
      </c>
      <c r="I6452" s="130" t="inlineStr">
        <is>
          <t>NG</t>
        </is>
      </c>
      <c r="J6452" s="131" t="n">
        <v>9723.014999999999</v>
      </c>
      <c r="K6452" s="129" t="n">
        <v>2020</v>
      </c>
      <c r="L6452" s="120">
        <f>IF(VLOOKUP(H6452,'Cross-Page Data'!$D$4:$F$48,3,FALSE)="natural gas",VLOOKUP(G6452,'Cross-Page Data'!$I$4:$J$19,2,FALSE),IF(VLOOKUP(H6452,'Cross-Page Data'!$D$4:$F$48,3,FALSE)="solar",IF(G6452="PV","solar PV","solar thermal"),IF(VLOOKUP(H6452,'Cross-Page Data'!$D$4:$F$48,3,FALSE)="wind",VLOOKUP(G6452,'Cross-Page Data'!$I$4:$J$19,2,FALSE),IF(VLOOKUP(H6452,'Cross-Page Data'!$D$4:$F$48,3,FALSE)="hydro",VLOOKUP(G6452,'Cross-Page Data'!$I$4:$J$19,2,FALSE),VLOOKUP(H6452,'Cross-Page Data'!$D$4:$F$48,3,FALSE)))))</f>
        <v/>
      </c>
      <c r="M6452" s="120">
        <f>IF(AND($P$2=FALSE,OR(F6452="Commercial NAICS Cogen",F6452="Industrial NAICS Cogen",F6452="NAICS-22 Cogen")),FALSE,IF(AND($P$3=FALSE,OR(F6452="Commercial NAICS Cogen",F6452="Commercial NAICS Non-Cogen",F6452="Industrial NAICS Cogen", F6452="industrial NAICS non-Cogen")),FALSE, TRUE))</f>
        <v/>
      </c>
    </row>
    <row r="6453">
      <c r="A6453" s="129" t="n">
        <v>99999</v>
      </c>
      <c r="B6453" s="130" t="inlineStr">
        <is>
          <t>State-Fuel Level Increment</t>
        </is>
      </c>
      <c r="C6453" s="130" t="inlineStr">
        <is>
          <t>State-Fuel Level Increment</t>
        </is>
      </c>
      <c r="D6453" s="129" t="n">
        <v>99999</v>
      </c>
      <c r="E6453" s="130" t="inlineStr">
        <is>
          <t>OH</t>
        </is>
      </c>
      <c r="F6453" s="130" t="inlineStr">
        <is>
          <t>NAICS-22 Cogen</t>
        </is>
      </c>
      <c r="G6453" s="130" t="inlineStr">
        <is>
          <t>ST</t>
        </is>
      </c>
      <c r="H6453" s="130" t="inlineStr">
        <is>
          <t>NG</t>
        </is>
      </c>
      <c r="I6453" s="130" t="inlineStr">
        <is>
          <t>NG</t>
        </is>
      </c>
      <c r="J6453" s="131" t="n">
        <v>11734.695</v>
      </c>
      <c r="K6453" s="129" t="n">
        <v>2020</v>
      </c>
      <c r="L6453" s="120">
        <f>IF(VLOOKUP(H6453,'Cross-Page Data'!$D$4:$F$48,3,FALSE)="natural gas",VLOOKUP(G6453,'Cross-Page Data'!$I$4:$J$19,2,FALSE),IF(VLOOKUP(H6453,'Cross-Page Data'!$D$4:$F$48,3,FALSE)="solar",IF(G6453="PV","solar PV","solar thermal"),IF(VLOOKUP(H6453,'Cross-Page Data'!$D$4:$F$48,3,FALSE)="wind",VLOOKUP(G6453,'Cross-Page Data'!$I$4:$J$19,2,FALSE),IF(VLOOKUP(H6453,'Cross-Page Data'!$D$4:$F$48,3,FALSE)="hydro",VLOOKUP(G6453,'Cross-Page Data'!$I$4:$J$19,2,FALSE),VLOOKUP(H6453,'Cross-Page Data'!$D$4:$F$48,3,FALSE)))))</f>
        <v/>
      </c>
      <c r="M6453" s="120">
        <f>IF(AND($P$2=FALSE,OR(F6453="Commercial NAICS Cogen",F6453="Industrial NAICS Cogen",F6453="NAICS-22 Cogen")),FALSE,IF(AND($P$3=FALSE,OR(F6453="Commercial NAICS Cogen",F6453="Commercial NAICS Non-Cogen",F6453="Industrial NAICS Cogen", F6453="industrial NAICS non-Cogen")),FALSE, TRUE))</f>
        <v/>
      </c>
    </row>
    <row r="6454">
      <c r="A6454" s="129" t="n">
        <v>99999</v>
      </c>
      <c r="B6454" s="130" t="inlineStr">
        <is>
          <t>State-Fuel Level Increment</t>
        </is>
      </c>
      <c r="C6454" s="130" t="inlineStr">
        <is>
          <t>State-Fuel Level Increment</t>
        </is>
      </c>
      <c r="D6454" s="129" t="n">
        <v>99999</v>
      </c>
      <c r="E6454" s="130" t="inlineStr">
        <is>
          <t>OH</t>
        </is>
      </c>
      <c r="F6454" s="130" t="inlineStr">
        <is>
          <t>Commercial NAICS Cogen</t>
        </is>
      </c>
      <c r="G6454" s="130" t="inlineStr">
        <is>
          <t>ST</t>
        </is>
      </c>
      <c r="H6454" s="130" t="inlineStr">
        <is>
          <t>NG</t>
        </is>
      </c>
      <c r="I6454" s="130" t="inlineStr">
        <is>
          <t>NG</t>
        </is>
      </c>
      <c r="J6454" s="131" t="n">
        <v>4199.075</v>
      </c>
      <c r="K6454" s="129" t="n">
        <v>2020</v>
      </c>
      <c r="L6454" s="120">
        <f>IF(VLOOKUP(H6454,'Cross-Page Data'!$D$4:$F$48,3,FALSE)="natural gas",VLOOKUP(G6454,'Cross-Page Data'!$I$4:$J$19,2,FALSE),IF(VLOOKUP(H6454,'Cross-Page Data'!$D$4:$F$48,3,FALSE)="solar",IF(G6454="PV","solar PV","solar thermal"),IF(VLOOKUP(H6454,'Cross-Page Data'!$D$4:$F$48,3,FALSE)="wind",VLOOKUP(G6454,'Cross-Page Data'!$I$4:$J$19,2,FALSE),IF(VLOOKUP(H6454,'Cross-Page Data'!$D$4:$F$48,3,FALSE)="hydro",VLOOKUP(G6454,'Cross-Page Data'!$I$4:$J$19,2,FALSE),VLOOKUP(H6454,'Cross-Page Data'!$D$4:$F$48,3,FALSE)))))</f>
        <v/>
      </c>
      <c r="M6454" s="120">
        <f>IF(AND($P$2=FALSE,OR(F6454="Commercial NAICS Cogen",F6454="Industrial NAICS Cogen",F6454="NAICS-22 Cogen")),FALSE,IF(AND($P$3=FALSE,OR(F6454="Commercial NAICS Cogen",F6454="Commercial NAICS Non-Cogen",F6454="Industrial NAICS Cogen", F6454="industrial NAICS non-Cogen")),FALSE, TRUE))</f>
        <v/>
      </c>
    </row>
    <row r="6455">
      <c r="A6455" s="129" t="n">
        <v>99999</v>
      </c>
      <c r="B6455" s="130" t="inlineStr">
        <is>
          <t>State-Fuel Level Increment</t>
        </is>
      </c>
      <c r="C6455" s="130" t="inlineStr">
        <is>
          <t>State-Fuel Level Increment</t>
        </is>
      </c>
      <c r="D6455" s="129" t="n">
        <v>99999</v>
      </c>
      <c r="E6455" s="130" t="inlineStr">
        <is>
          <t>OH</t>
        </is>
      </c>
      <c r="F6455" s="130" t="inlineStr">
        <is>
          <t>Industrial NAICS Cogen</t>
        </is>
      </c>
      <c r="G6455" s="130" t="inlineStr">
        <is>
          <t>ST</t>
        </is>
      </c>
      <c r="H6455" s="130" t="inlineStr">
        <is>
          <t>NG</t>
        </is>
      </c>
      <c r="I6455" s="130" t="inlineStr">
        <is>
          <t>NG</t>
        </is>
      </c>
      <c r="J6455" s="131" t="n">
        <v>67395.01700000001</v>
      </c>
      <c r="K6455" s="129" t="n">
        <v>2020</v>
      </c>
      <c r="L6455" s="120">
        <f>IF(VLOOKUP(H6455,'Cross-Page Data'!$D$4:$F$48,3,FALSE)="natural gas",VLOOKUP(G6455,'Cross-Page Data'!$I$4:$J$19,2,FALSE),IF(VLOOKUP(H6455,'Cross-Page Data'!$D$4:$F$48,3,FALSE)="solar",IF(G6455="PV","solar PV","solar thermal"),IF(VLOOKUP(H6455,'Cross-Page Data'!$D$4:$F$48,3,FALSE)="wind",VLOOKUP(G6455,'Cross-Page Data'!$I$4:$J$19,2,FALSE),IF(VLOOKUP(H6455,'Cross-Page Data'!$D$4:$F$48,3,FALSE)="hydro",VLOOKUP(G6455,'Cross-Page Data'!$I$4:$J$19,2,FALSE),VLOOKUP(H6455,'Cross-Page Data'!$D$4:$F$48,3,FALSE)))))</f>
        <v/>
      </c>
      <c r="M6455" s="120">
        <f>IF(AND($P$2=FALSE,OR(F6455="Commercial NAICS Cogen",F6455="Industrial NAICS Cogen",F6455="NAICS-22 Cogen")),FALSE,IF(AND($P$3=FALSE,OR(F6455="Commercial NAICS Cogen",F6455="Commercial NAICS Non-Cogen",F6455="Industrial NAICS Cogen", F6455="industrial NAICS non-Cogen")),FALSE, TRUE))</f>
        <v/>
      </c>
    </row>
    <row r="6456">
      <c r="A6456" s="129" t="n">
        <v>99999</v>
      </c>
      <c r="B6456" s="130" t="inlineStr">
        <is>
          <t>State-Fuel Level Increment</t>
        </is>
      </c>
      <c r="C6456" s="130" t="inlineStr">
        <is>
          <t>State-Fuel Level Increment</t>
        </is>
      </c>
      <c r="D6456" s="129" t="n">
        <v>99999</v>
      </c>
      <c r="E6456" s="130" t="inlineStr">
        <is>
          <t>OK</t>
        </is>
      </c>
      <c r="F6456" s="130" t="inlineStr">
        <is>
          <t>Electric Utility</t>
        </is>
      </c>
      <c r="G6456" s="130" t="inlineStr">
        <is>
          <t>ST</t>
        </is>
      </c>
      <c r="H6456" s="130" t="inlineStr">
        <is>
          <t>NG</t>
        </is>
      </c>
      <c r="I6456" s="130" t="inlineStr">
        <is>
          <t>NG</t>
        </is>
      </c>
      <c r="J6456" s="131" t="n">
        <v>1436088.4</v>
      </c>
      <c r="K6456" s="129" t="n">
        <v>2020</v>
      </c>
      <c r="L6456" s="120">
        <f>IF(VLOOKUP(H6456,'Cross-Page Data'!$D$4:$F$48,3,FALSE)="natural gas",VLOOKUP(G6456,'Cross-Page Data'!$I$4:$J$19,2,FALSE),IF(VLOOKUP(H6456,'Cross-Page Data'!$D$4:$F$48,3,FALSE)="solar",IF(G6456="PV","solar PV","solar thermal"),IF(VLOOKUP(H6456,'Cross-Page Data'!$D$4:$F$48,3,FALSE)="wind",VLOOKUP(G6456,'Cross-Page Data'!$I$4:$J$19,2,FALSE),IF(VLOOKUP(H6456,'Cross-Page Data'!$D$4:$F$48,3,FALSE)="hydro",VLOOKUP(G6456,'Cross-Page Data'!$I$4:$J$19,2,FALSE),VLOOKUP(H6456,'Cross-Page Data'!$D$4:$F$48,3,FALSE)))))</f>
        <v/>
      </c>
      <c r="M6456" s="120">
        <f>IF(AND($P$2=FALSE,OR(F6456="Commercial NAICS Cogen",F6456="Industrial NAICS Cogen",F6456="NAICS-22 Cogen")),FALSE,IF(AND($P$3=FALSE,OR(F6456="Commercial NAICS Cogen",F6456="Commercial NAICS Non-Cogen",F6456="Industrial NAICS Cogen", F6456="industrial NAICS non-Cogen")),FALSE, TRUE))</f>
        <v/>
      </c>
    </row>
    <row r="6457">
      <c r="A6457" s="129" t="n">
        <v>99999</v>
      </c>
      <c r="B6457" s="130" t="inlineStr">
        <is>
          <t>State-Fuel Level Increment</t>
        </is>
      </c>
      <c r="C6457" s="130" t="inlineStr">
        <is>
          <t>State-Fuel Level Increment</t>
        </is>
      </c>
      <c r="D6457" s="129" t="n">
        <v>99999</v>
      </c>
      <c r="E6457" s="130" t="inlineStr">
        <is>
          <t>OR</t>
        </is>
      </c>
      <c r="F6457" s="130" t="inlineStr">
        <is>
          <t>NAICS-22 Cogen</t>
        </is>
      </c>
      <c r="G6457" s="130" t="inlineStr">
        <is>
          <t>ST</t>
        </is>
      </c>
      <c r="H6457" s="130" t="inlineStr">
        <is>
          <t>NG</t>
        </is>
      </c>
      <c r="I6457" s="130" t="inlineStr">
        <is>
          <t>NG</t>
        </is>
      </c>
      <c r="J6457" s="131" t="n">
        <v>0</v>
      </c>
      <c r="K6457" s="129" t="n">
        <v>2020</v>
      </c>
      <c r="L6457" s="120">
        <f>IF(VLOOKUP(H6457,'Cross-Page Data'!$D$4:$F$48,3,FALSE)="natural gas",VLOOKUP(G6457,'Cross-Page Data'!$I$4:$J$19,2,FALSE),IF(VLOOKUP(H6457,'Cross-Page Data'!$D$4:$F$48,3,FALSE)="solar",IF(G6457="PV","solar PV","solar thermal"),IF(VLOOKUP(H6457,'Cross-Page Data'!$D$4:$F$48,3,FALSE)="wind",VLOOKUP(G6457,'Cross-Page Data'!$I$4:$J$19,2,FALSE),IF(VLOOKUP(H6457,'Cross-Page Data'!$D$4:$F$48,3,FALSE)="hydro",VLOOKUP(G6457,'Cross-Page Data'!$I$4:$J$19,2,FALSE),VLOOKUP(H6457,'Cross-Page Data'!$D$4:$F$48,3,FALSE)))))</f>
        <v/>
      </c>
      <c r="M6457" s="120">
        <f>IF(AND($P$2=FALSE,OR(F6457="Commercial NAICS Cogen",F6457="Industrial NAICS Cogen",F6457="NAICS-22 Cogen")),FALSE,IF(AND($P$3=FALSE,OR(F6457="Commercial NAICS Cogen",F6457="Commercial NAICS Non-Cogen",F6457="Industrial NAICS Cogen", F6457="industrial NAICS non-Cogen")),FALSE, TRUE))</f>
        <v/>
      </c>
    </row>
    <row r="6458">
      <c r="A6458" s="129" t="n">
        <v>99999</v>
      </c>
      <c r="B6458" s="130" t="inlineStr">
        <is>
          <t>State-Fuel Level Increment</t>
        </is>
      </c>
      <c r="C6458" s="130" t="inlineStr">
        <is>
          <t>State-Fuel Level Increment</t>
        </is>
      </c>
      <c r="D6458" s="129" t="n">
        <v>99999</v>
      </c>
      <c r="E6458" s="130" t="inlineStr">
        <is>
          <t>OR</t>
        </is>
      </c>
      <c r="F6458" s="130" t="inlineStr">
        <is>
          <t>Industrial NAICS Cogen</t>
        </is>
      </c>
      <c r="G6458" s="130" t="inlineStr">
        <is>
          <t>ST</t>
        </is>
      </c>
      <c r="H6458" s="130" t="inlineStr">
        <is>
          <t>NG</t>
        </is>
      </c>
      <c r="I6458" s="130" t="inlineStr">
        <is>
          <t>NG</t>
        </is>
      </c>
      <c r="J6458" s="131" t="n">
        <v>78272.859</v>
      </c>
      <c r="K6458" s="129" t="n">
        <v>2020</v>
      </c>
      <c r="L6458" s="120">
        <f>IF(VLOOKUP(H6458,'Cross-Page Data'!$D$4:$F$48,3,FALSE)="natural gas",VLOOKUP(G6458,'Cross-Page Data'!$I$4:$J$19,2,FALSE),IF(VLOOKUP(H6458,'Cross-Page Data'!$D$4:$F$48,3,FALSE)="solar",IF(G6458="PV","solar PV","solar thermal"),IF(VLOOKUP(H6458,'Cross-Page Data'!$D$4:$F$48,3,FALSE)="wind",VLOOKUP(G6458,'Cross-Page Data'!$I$4:$J$19,2,FALSE),IF(VLOOKUP(H6458,'Cross-Page Data'!$D$4:$F$48,3,FALSE)="hydro",VLOOKUP(G6458,'Cross-Page Data'!$I$4:$J$19,2,FALSE),VLOOKUP(H6458,'Cross-Page Data'!$D$4:$F$48,3,FALSE)))))</f>
        <v/>
      </c>
      <c r="M6458" s="120">
        <f>IF(AND($P$2=FALSE,OR(F6458="Commercial NAICS Cogen",F6458="Industrial NAICS Cogen",F6458="NAICS-22 Cogen")),FALSE,IF(AND($P$3=FALSE,OR(F6458="Commercial NAICS Cogen",F6458="Commercial NAICS Non-Cogen",F6458="Industrial NAICS Cogen", F6458="industrial NAICS non-Cogen")),FALSE, TRUE))</f>
        <v/>
      </c>
    </row>
    <row r="6459">
      <c r="A6459" s="129" t="n">
        <v>99999</v>
      </c>
      <c r="B6459" s="130" t="inlineStr">
        <is>
          <t>State-Fuel Level Increment</t>
        </is>
      </c>
      <c r="C6459" s="130" t="inlineStr">
        <is>
          <t>State-Fuel Level Increment</t>
        </is>
      </c>
      <c r="D6459" s="129" t="n">
        <v>99999</v>
      </c>
      <c r="E6459" s="130" t="inlineStr">
        <is>
          <t>PA</t>
        </is>
      </c>
      <c r="F6459" s="130" t="inlineStr">
        <is>
          <t>NAICS-22 Non-Cogen</t>
        </is>
      </c>
      <c r="G6459" s="130" t="inlineStr">
        <is>
          <t>ST</t>
        </is>
      </c>
      <c r="H6459" s="130" t="inlineStr">
        <is>
          <t>NG</t>
        </is>
      </c>
      <c r="I6459" s="130" t="inlineStr">
        <is>
          <t>NG</t>
        </is>
      </c>
      <c r="J6459" s="131" t="n">
        <v>517588.91</v>
      </c>
      <c r="K6459" s="129" t="n">
        <v>2020</v>
      </c>
      <c r="L6459" s="120">
        <f>IF(VLOOKUP(H6459,'Cross-Page Data'!$D$4:$F$48,3,FALSE)="natural gas",VLOOKUP(G6459,'Cross-Page Data'!$I$4:$J$19,2,FALSE),IF(VLOOKUP(H6459,'Cross-Page Data'!$D$4:$F$48,3,FALSE)="solar",IF(G6459="PV","solar PV","solar thermal"),IF(VLOOKUP(H6459,'Cross-Page Data'!$D$4:$F$48,3,FALSE)="wind",VLOOKUP(G6459,'Cross-Page Data'!$I$4:$J$19,2,FALSE),IF(VLOOKUP(H6459,'Cross-Page Data'!$D$4:$F$48,3,FALSE)="hydro",VLOOKUP(G6459,'Cross-Page Data'!$I$4:$J$19,2,FALSE),VLOOKUP(H6459,'Cross-Page Data'!$D$4:$F$48,3,FALSE)))))</f>
        <v/>
      </c>
      <c r="M6459" s="120">
        <f>IF(AND($P$2=FALSE,OR(F6459="Commercial NAICS Cogen",F6459="Industrial NAICS Cogen",F6459="NAICS-22 Cogen")),FALSE,IF(AND($P$3=FALSE,OR(F6459="Commercial NAICS Cogen",F6459="Commercial NAICS Non-Cogen",F6459="Industrial NAICS Cogen", F6459="industrial NAICS non-Cogen")),FALSE, TRUE))</f>
        <v/>
      </c>
    </row>
    <row r="6460">
      <c r="A6460" s="129" t="n">
        <v>99999</v>
      </c>
      <c r="B6460" s="130" t="inlineStr">
        <is>
          <t>State-Fuel Level Increment</t>
        </is>
      </c>
      <c r="C6460" s="130" t="inlineStr">
        <is>
          <t>State-Fuel Level Increment</t>
        </is>
      </c>
      <c r="D6460" s="129" t="n">
        <v>99999</v>
      </c>
      <c r="E6460" s="130" t="inlineStr">
        <is>
          <t>PA</t>
        </is>
      </c>
      <c r="F6460" s="130" t="inlineStr">
        <is>
          <t>NAICS-22 Cogen</t>
        </is>
      </c>
      <c r="G6460" s="130" t="inlineStr">
        <is>
          <t>ST</t>
        </is>
      </c>
      <c r="H6460" s="130" t="inlineStr">
        <is>
          <t>NG</t>
        </is>
      </c>
      <c r="I6460" s="130" t="inlineStr">
        <is>
          <t>NG</t>
        </is>
      </c>
      <c r="J6460" s="131" t="n">
        <v>244577.7</v>
      </c>
      <c r="K6460" s="129" t="n">
        <v>2020</v>
      </c>
      <c r="L6460" s="120">
        <f>IF(VLOOKUP(H6460,'Cross-Page Data'!$D$4:$F$48,3,FALSE)="natural gas",VLOOKUP(G6460,'Cross-Page Data'!$I$4:$J$19,2,FALSE),IF(VLOOKUP(H6460,'Cross-Page Data'!$D$4:$F$48,3,FALSE)="solar",IF(G6460="PV","solar PV","solar thermal"),IF(VLOOKUP(H6460,'Cross-Page Data'!$D$4:$F$48,3,FALSE)="wind",VLOOKUP(G6460,'Cross-Page Data'!$I$4:$J$19,2,FALSE),IF(VLOOKUP(H6460,'Cross-Page Data'!$D$4:$F$48,3,FALSE)="hydro",VLOOKUP(G6460,'Cross-Page Data'!$I$4:$J$19,2,FALSE),VLOOKUP(H6460,'Cross-Page Data'!$D$4:$F$48,3,FALSE)))))</f>
        <v/>
      </c>
      <c r="M6460" s="120">
        <f>IF(AND($P$2=FALSE,OR(F6460="Commercial NAICS Cogen",F6460="Industrial NAICS Cogen",F6460="NAICS-22 Cogen")),FALSE,IF(AND($P$3=FALSE,OR(F6460="Commercial NAICS Cogen",F6460="Commercial NAICS Non-Cogen",F6460="Industrial NAICS Cogen", F6460="industrial NAICS non-Cogen")),FALSE, TRUE))</f>
        <v/>
      </c>
    </row>
    <row r="6461">
      <c r="A6461" s="129" t="n">
        <v>99999</v>
      </c>
      <c r="B6461" s="130" t="inlineStr">
        <is>
          <t>State-Fuel Level Increment</t>
        </is>
      </c>
      <c r="C6461" s="130" t="inlineStr">
        <is>
          <t>State-Fuel Level Increment</t>
        </is>
      </c>
      <c r="D6461" s="129" t="n">
        <v>99999</v>
      </c>
      <c r="E6461" s="130" t="inlineStr">
        <is>
          <t>PA</t>
        </is>
      </c>
      <c r="F6461" s="130" t="inlineStr">
        <is>
          <t>Industrial NAICS Cogen</t>
        </is>
      </c>
      <c r="G6461" s="130" t="inlineStr">
        <is>
          <t>ST</t>
        </is>
      </c>
      <c r="H6461" s="130" t="inlineStr">
        <is>
          <t>NG</t>
        </is>
      </c>
      <c r="I6461" s="130" t="inlineStr">
        <is>
          <t>NG</t>
        </is>
      </c>
      <c r="J6461" s="131" t="n">
        <v>103749.95</v>
      </c>
      <c r="K6461" s="129" t="n">
        <v>2020</v>
      </c>
      <c r="L6461" s="120">
        <f>IF(VLOOKUP(H6461,'Cross-Page Data'!$D$4:$F$48,3,FALSE)="natural gas",VLOOKUP(G6461,'Cross-Page Data'!$I$4:$J$19,2,FALSE),IF(VLOOKUP(H6461,'Cross-Page Data'!$D$4:$F$48,3,FALSE)="solar",IF(G6461="PV","solar PV","solar thermal"),IF(VLOOKUP(H6461,'Cross-Page Data'!$D$4:$F$48,3,FALSE)="wind",VLOOKUP(G6461,'Cross-Page Data'!$I$4:$J$19,2,FALSE),IF(VLOOKUP(H6461,'Cross-Page Data'!$D$4:$F$48,3,FALSE)="hydro",VLOOKUP(G6461,'Cross-Page Data'!$I$4:$J$19,2,FALSE),VLOOKUP(H6461,'Cross-Page Data'!$D$4:$F$48,3,FALSE)))))</f>
        <v/>
      </c>
      <c r="M6461" s="120">
        <f>IF(AND($P$2=FALSE,OR(F6461="Commercial NAICS Cogen",F6461="Industrial NAICS Cogen",F6461="NAICS-22 Cogen")),FALSE,IF(AND($P$3=FALSE,OR(F6461="Commercial NAICS Cogen",F6461="Commercial NAICS Non-Cogen",F6461="Industrial NAICS Cogen", F6461="industrial NAICS non-Cogen")),FALSE, TRUE))</f>
        <v/>
      </c>
    </row>
    <row r="6462">
      <c r="A6462" s="129" t="n">
        <v>99999</v>
      </c>
      <c r="B6462" s="130" t="inlineStr">
        <is>
          <t>State-Fuel Level Increment</t>
        </is>
      </c>
      <c r="C6462" s="130" t="inlineStr">
        <is>
          <t>State-Fuel Level Increment</t>
        </is>
      </c>
      <c r="D6462" s="129" t="n">
        <v>99999</v>
      </c>
      <c r="E6462" s="130" t="inlineStr">
        <is>
          <t>SC</t>
        </is>
      </c>
      <c r="F6462" s="130" t="inlineStr">
        <is>
          <t>Electric Utility</t>
        </is>
      </c>
      <c r="G6462" s="130" t="inlineStr">
        <is>
          <t>ST</t>
        </is>
      </c>
      <c r="H6462" s="130" t="inlineStr">
        <is>
          <t>NG</t>
        </is>
      </c>
      <c r="I6462" s="130" t="inlineStr">
        <is>
          <t>NG</t>
        </is>
      </c>
      <c r="J6462" s="131" t="n">
        <v>0</v>
      </c>
      <c r="K6462" s="129" t="n">
        <v>2020</v>
      </c>
      <c r="L6462" s="120">
        <f>IF(VLOOKUP(H6462,'Cross-Page Data'!$D$4:$F$48,3,FALSE)="natural gas",VLOOKUP(G6462,'Cross-Page Data'!$I$4:$J$19,2,FALSE),IF(VLOOKUP(H6462,'Cross-Page Data'!$D$4:$F$48,3,FALSE)="solar",IF(G6462="PV","solar PV","solar thermal"),IF(VLOOKUP(H6462,'Cross-Page Data'!$D$4:$F$48,3,FALSE)="wind",VLOOKUP(G6462,'Cross-Page Data'!$I$4:$J$19,2,FALSE),IF(VLOOKUP(H6462,'Cross-Page Data'!$D$4:$F$48,3,FALSE)="hydro",VLOOKUP(G6462,'Cross-Page Data'!$I$4:$J$19,2,FALSE),VLOOKUP(H6462,'Cross-Page Data'!$D$4:$F$48,3,FALSE)))))</f>
        <v/>
      </c>
      <c r="M6462" s="120">
        <f>IF(AND($P$2=FALSE,OR(F6462="Commercial NAICS Cogen",F6462="Industrial NAICS Cogen",F6462="NAICS-22 Cogen")),FALSE,IF(AND($P$3=FALSE,OR(F6462="Commercial NAICS Cogen",F6462="Commercial NAICS Non-Cogen",F6462="Industrial NAICS Cogen", F6462="industrial NAICS non-Cogen")),FALSE, TRUE))</f>
        <v/>
      </c>
    </row>
    <row r="6463">
      <c r="A6463" s="129" t="n">
        <v>99999</v>
      </c>
      <c r="B6463" s="130" t="inlineStr">
        <is>
          <t>State-Fuel Level Increment</t>
        </is>
      </c>
      <c r="C6463" s="130" t="inlineStr">
        <is>
          <t>State-Fuel Level Increment</t>
        </is>
      </c>
      <c r="D6463" s="129" t="n">
        <v>99999</v>
      </c>
      <c r="E6463" s="130" t="inlineStr">
        <is>
          <t>SC</t>
        </is>
      </c>
      <c r="F6463" s="130" t="inlineStr">
        <is>
          <t>Industrial NAICS Cogen</t>
        </is>
      </c>
      <c r="G6463" s="130" t="inlineStr">
        <is>
          <t>ST</t>
        </is>
      </c>
      <c r="H6463" s="130" t="inlineStr">
        <is>
          <t>NG</t>
        </is>
      </c>
      <c r="I6463" s="130" t="inlineStr">
        <is>
          <t>NG</t>
        </is>
      </c>
      <c r="J6463" s="131" t="n">
        <v>4698.533</v>
      </c>
      <c r="K6463" s="129" t="n">
        <v>2020</v>
      </c>
      <c r="L6463" s="120">
        <f>IF(VLOOKUP(H6463,'Cross-Page Data'!$D$4:$F$48,3,FALSE)="natural gas",VLOOKUP(G6463,'Cross-Page Data'!$I$4:$J$19,2,FALSE),IF(VLOOKUP(H6463,'Cross-Page Data'!$D$4:$F$48,3,FALSE)="solar",IF(G6463="PV","solar PV","solar thermal"),IF(VLOOKUP(H6463,'Cross-Page Data'!$D$4:$F$48,3,FALSE)="wind",VLOOKUP(G6463,'Cross-Page Data'!$I$4:$J$19,2,FALSE),IF(VLOOKUP(H6463,'Cross-Page Data'!$D$4:$F$48,3,FALSE)="hydro",VLOOKUP(G6463,'Cross-Page Data'!$I$4:$J$19,2,FALSE),VLOOKUP(H6463,'Cross-Page Data'!$D$4:$F$48,3,FALSE)))))</f>
        <v/>
      </c>
      <c r="M6463" s="120">
        <f>IF(AND($P$2=FALSE,OR(F6463="Commercial NAICS Cogen",F6463="Industrial NAICS Cogen",F6463="NAICS-22 Cogen")),FALSE,IF(AND($P$3=FALSE,OR(F6463="Commercial NAICS Cogen",F6463="Commercial NAICS Non-Cogen",F6463="Industrial NAICS Cogen", F6463="industrial NAICS non-Cogen")),FALSE, TRUE))</f>
        <v/>
      </c>
    </row>
    <row r="6464">
      <c r="A6464" s="129" t="n">
        <v>99999</v>
      </c>
      <c r="B6464" s="130" t="inlineStr">
        <is>
          <t>State-Fuel Level Increment</t>
        </is>
      </c>
      <c r="C6464" s="130" t="inlineStr">
        <is>
          <t>State-Fuel Level Increment</t>
        </is>
      </c>
      <c r="D6464" s="129" t="n">
        <v>99999</v>
      </c>
      <c r="E6464" s="130" t="inlineStr">
        <is>
          <t>SD</t>
        </is>
      </c>
      <c r="F6464" s="130" t="inlineStr">
        <is>
          <t>Industrial NAICS Cogen</t>
        </is>
      </c>
      <c r="G6464" s="130" t="inlineStr">
        <is>
          <t>ST</t>
        </is>
      </c>
      <c r="H6464" s="130" t="inlineStr">
        <is>
          <t>NG</t>
        </is>
      </c>
      <c r="I6464" s="130" t="inlineStr">
        <is>
          <t>NG</t>
        </is>
      </c>
      <c r="J6464" s="131" t="n">
        <v>0</v>
      </c>
      <c r="K6464" s="129" t="n">
        <v>2020</v>
      </c>
      <c r="L6464" s="120">
        <f>IF(VLOOKUP(H6464,'Cross-Page Data'!$D$4:$F$48,3,FALSE)="natural gas",VLOOKUP(G6464,'Cross-Page Data'!$I$4:$J$19,2,FALSE),IF(VLOOKUP(H6464,'Cross-Page Data'!$D$4:$F$48,3,FALSE)="solar",IF(G6464="PV","solar PV","solar thermal"),IF(VLOOKUP(H6464,'Cross-Page Data'!$D$4:$F$48,3,FALSE)="wind",VLOOKUP(G6464,'Cross-Page Data'!$I$4:$J$19,2,FALSE),IF(VLOOKUP(H6464,'Cross-Page Data'!$D$4:$F$48,3,FALSE)="hydro",VLOOKUP(G6464,'Cross-Page Data'!$I$4:$J$19,2,FALSE),VLOOKUP(H6464,'Cross-Page Data'!$D$4:$F$48,3,FALSE)))))</f>
        <v/>
      </c>
      <c r="M6464" s="120">
        <f>IF(AND($P$2=FALSE,OR(F6464="Commercial NAICS Cogen",F6464="Industrial NAICS Cogen",F6464="NAICS-22 Cogen")),FALSE,IF(AND($P$3=FALSE,OR(F6464="Commercial NAICS Cogen",F6464="Commercial NAICS Non-Cogen",F6464="Industrial NAICS Cogen", F6464="industrial NAICS non-Cogen")),FALSE, TRUE))</f>
        <v/>
      </c>
    </row>
    <row r="6465">
      <c r="A6465" s="129" t="n">
        <v>99999</v>
      </c>
      <c r="B6465" s="130" t="inlineStr">
        <is>
          <t>State-Fuel Level Increment</t>
        </is>
      </c>
      <c r="C6465" s="130" t="inlineStr">
        <is>
          <t>State-Fuel Level Increment</t>
        </is>
      </c>
      <c r="D6465" s="129" t="n">
        <v>99999</v>
      </c>
      <c r="E6465" s="130" t="inlineStr">
        <is>
          <t>TN</t>
        </is>
      </c>
      <c r="F6465" s="130" t="inlineStr">
        <is>
          <t>Industrial NAICS Cogen</t>
        </is>
      </c>
      <c r="G6465" s="130" t="inlineStr">
        <is>
          <t>ST</t>
        </is>
      </c>
      <c r="H6465" s="130" t="inlineStr">
        <is>
          <t>NG</t>
        </is>
      </c>
      <c r="I6465" s="130" t="inlineStr">
        <is>
          <t>NG</t>
        </is>
      </c>
      <c r="J6465" s="131" t="n">
        <v>54056.936</v>
      </c>
      <c r="K6465" s="129" t="n">
        <v>2020</v>
      </c>
      <c r="L6465" s="120">
        <f>IF(VLOOKUP(H6465,'Cross-Page Data'!$D$4:$F$48,3,FALSE)="natural gas",VLOOKUP(G6465,'Cross-Page Data'!$I$4:$J$19,2,FALSE),IF(VLOOKUP(H6465,'Cross-Page Data'!$D$4:$F$48,3,FALSE)="solar",IF(G6465="PV","solar PV","solar thermal"),IF(VLOOKUP(H6465,'Cross-Page Data'!$D$4:$F$48,3,FALSE)="wind",VLOOKUP(G6465,'Cross-Page Data'!$I$4:$J$19,2,FALSE),IF(VLOOKUP(H6465,'Cross-Page Data'!$D$4:$F$48,3,FALSE)="hydro",VLOOKUP(G6465,'Cross-Page Data'!$I$4:$J$19,2,FALSE),VLOOKUP(H6465,'Cross-Page Data'!$D$4:$F$48,3,FALSE)))))</f>
        <v/>
      </c>
      <c r="M6465" s="120">
        <f>IF(AND($P$2=FALSE,OR(F6465="Commercial NAICS Cogen",F6465="Industrial NAICS Cogen",F6465="NAICS-22 Cogen")),FALSE,IF(AND($P$3=FALSE,OR(F6465="Commercial NAICS Cogen",F6465="Commercial NAICS Non-Cogen",F6465="Industrial NAICS Cogen", F6465="industrial NAICS non-Cogen")),FALSE, TRUE))</f>
        <v/>
      </c>
    </row>
    <row r="6466">
      <c r="A6466" s="129" t="n">
        <v>99999</v>
      </c>
      <c r="B6466" s="130" t="inlineStr">
        <is>
          <t>State-Fuel Level Increment</t>
        </is>
      </c>
      <c r="C6466" s="130" t="inlineStr">
        <is>
          <t>State-Fuel Level Increment</t>
        </is>
      </c>
      <c r="D6466" s="129" t="n">
        <v>99999</v>
      </c>
      <c r="E6466" s="130" t="inlineStr">
        <is>
          <t>TX</t>
        </is>
      </c>
      <c r="F6466" s="130" t="inlineStr">
        <is>
          <t>Electric Utility</t>
        </is>
      </c>
      <c r="G6466" s="130" t="inlineStr">
        <is>
          <t>ST</t>
        </is>
      </c>
      <c r="H6466" s="130" t="inlineStr">
        <is>
          <t>NG</t>
        </is>
      </c>
      <c r="I6466" s="130" t="inlineStr">
        <is>
          <t>NG</t>
        </is>
      </c>
      <c r="J6466" s="131" t="n">
        <v>5017876.4</v>
      </c>
      <c r="K6466" s="129" t="n">
        <v>2020</v>
      </c>
      <c r="L6466" s="120">
        <f>IF(VLOOKUP(H6466,'Cross-Page Data'!$D$4:$F$48,3,FALSE)="natural gas",VLOOKUP(G6466,'Cross-Page Data'!$I$4:$J$19,2,FALSE),IF(VLOOKUP(H6466,'Cross-Page Data'!$D$4:$F$48,3,FALSE)="solar",IF(G6466="PV","solar PV","solar thermal"),IF(VLOOKUP(H6466,'Cross-Page Data'!$D$4:$F$48,3,FALSE)="wind",VLOOKUP(G6466,'Cross-Page Data'!$I$4:$J$19,2,FALSE),IF(VLOOKUP(H6466,'Cross-Page Data'!$D$4:$F$48,3,FALSE)="hydro",VLOOKUP(G6466,'Cross-Page Data'!$I$4:$J$19,2,FALSE),VLOOKUP(H6466,'Cross-Page Data'!$D$4:$F$48,3,FALSE)))))</f>
        <v/>
      </c>
      <c r="M6466" s="120">
        <f>IF(AND($P$2=FALSE,OR(F6466="Commercial NAICS Cogen",F6466="Industrial NAICS Cogen",F6466="NAICS-22 Cogen")),FALSE,IF(AND($P$3=FALSE,OR(F6466="Commercial NAICS Cogen",F6466="Commercial NAICS Non-Cogen",F6466="Industrial NAICS Cogen", F6466="industrial NAICS non-Cogen")),FALSE, TRUE))</f>
        <v/>
      </c>
    </row>
    <row r="6467">
      <c r="A6467" s="129" t="n">
        <v>99999</v>
      </c>
      <c r="B6467" s="130" t="inlineStr">
        <is>
          <t>State-Fuel Level Increment</t>
        </is>
      </c>
      <c r="C6467" s="130" t="inlineStr">
        <is>
          <t>State-Fuel Level Increment</t>
        </is>
      </c>
      <c r="D6467" s="129" t="n">
        <v>99999</v>
      </c>
      <c r="E6467" s="130" t="inlineStr">
        <is>
          <t>TX</t>
        </is>
      </c>
      <c r="F6467" s="130" t="inlineStr">
        <is>
          <t>NAICS-22 Non-Cogen</t>
        </is>
      </c>
      <c r="G6467" s="130" t="inlineStr">
        <is>
          <t>ST</t>
        </is>
      </c>
      <c r="H6467" s="130" t="inlineStr">
        <is>
          <t>NG</t>
        </is>
      </c>
      <c r="I6467" s="130" t="inlineStr">
        <is>
          <t>NG</t>
        </is>
      </c>
      <c r="J6467" s="131" t="n">
        <v>1125794.2</v>
      </c>
      <c r="K6467" s="129" t="n">
        <v>2020</v>
      </c>
      <c r="L6467" s="120">
        <f>IF(VLOOKUP(H6467,'Cross-Page Data'!$D$4:$F$48,3,FALSE)="natural gas",VLOOKUP(G6467,'Cross-Page Data'!$I$4:$J$19,2,FALSE),IF(VLOOKUP(H6467,'Cross-Page Data'!$D$4:$F$48,3,FALSE)="solar",IF(G6467="PV","solar PV","solar thermal"),IF(VLOOKUP(H6467,'Cross-Page Data'!$D$4:$F$48,3,FALSE)="wind",VLOOKUP(G6467,'Cross-Page Data'!$I$4:$J$19,2,FALSE),IF(VLOOKUP(H6467,'Cross-Page Data'!$D$4:$F$48,3,FALSE)="hydro",VLOOKUP(G6467,'Cross-Page Data'!$I$4:$J$19,2,FALSE),VLOOKUP(H6467,'Cross-Page Data'!$D$4:$F$48,3,FALSE)))))</f>
        <v/>
      </c>
      <c r="M6467" s="120">
        <f>IF(AND($P$2=FALSE,OR(F6467="Commercial NAICS Cogen",F6467="Industrial NAICS Cogen",F6467="NAICS-22 Cogen")),FALSE,IF(AND($P$3=FALSE,OR(F6467="Commercial NAICS Cogen",F6467="Commercial NAICS Non-Cogen",F6467="Industrial NAICS Cogen", F6467="industrial NAICS non-Cogen")),FALSE, TRUE))</f>
        <v/>
      </c>
    </row>
    <row r="6468">
      <c r="A6468" s="129" t="n">
        <v>99999</v>
      </c>
      <c r="B6468" s="130" t="inlineStr">
        <is>
          <t>State-Fuel Level Increment</t>
        </is>
      </c>
      <c r="C6468" s="130" t="inlineStr">
        <is>
          <t>State-Fuel Level Increment</t>
        </is>
      </c>
      <c r="D6468" s="129" t="n">
        <v>99999</v>
      </c>
      <c r="E6468" s="130" t="inlineStr">
        <is>
          <t>TX</t>
        </is>
      </c>
      <c r="F6468" s="130" t="inlineStr">
        <is>
          <t>Industrial NAICS Non-Cogen</t>
        </is>
      </c>
      <c r="G6468" s="130" t="inlineStr">
        <is>
          <t>ST</t>
        </is>
      </c>
      <c r="H6468" s="130" t="inlineStr">
        <is>
          <t>NG</t>
        </is>
      </c>
      <c r="I6468" s="130" t="inlineStr">
        <is>
          <t>NG</t>
        </is>
      </c>
      <c r="J6468" s="131" t="n">
        <v>1082678.3</v>
      </c>
      <c r="K6468" s="129" t="n">
        <v>2020</v>
      </c>
      <c r="L6468" s="120">
        <f>IF(VLOOKUP(H6468,'Cross-Page Data'!$D$4:$F$48,3,FALSE)="natural gas",VLOOKUP(G6468,'Cross-Page Data'!$I$4:$J$19,2,FALSE),IF(VLOOKUP(H6468,'Cross-Page Data'!$D$4:$F$48,3,FALSE)="solar",IF(G6468="PV","solar PV","solar thermal"),IF(VLOOKUP(H6468,'Cross-Page Data'!$D$4:$F$48,3,FALSE)="wind",VLOOKUP(G6468,'Cross-Page Data'!$I$4:$J$19,2,FALSE),IF(VLOOKUP(H6468,'Cross-Page Data'!$D$4:$F$48,3,FALSE)="hydro",VLOOKUP(G6468,'Cross-Page Data'!$I$4:$J$19,2,FALSE),VLOOKUP(H6468,'Cross-Page Data'!$D$4:$F$48,3,FALSE)))))</f>
        <v/>
      </c>
      <c r="M6468" s="120">
        <f>IF(AND($P$2=FALSE,OR(F6468="Commercial NAICS Cogen",F6468="Industrial NAICS Cogen",F6468="NAICS-22 Cogen")),FALSE,IF(AND($P$3=FALSE,OR(F6468="Commercial NAICS Cogen",F6468="Commercial NAICS Non-Cogen",F6468="Industrial NAICS Cogen", F6468="industrial NAICS non-Cogen")),FALSE, TRUE))</f>
        <v/>
      </c>
    </row>
    <row r="6469">
      <c r="A6469" s="129" t="n">
        <v>99999</v>
      </c>
      <c r="B6469" s="130" t="inlineStr">
        <is>
          <t>State-Fuel Level Increment</t>
        </is>
      </c>
      <c r="C6469" s="130" t="inlineStr">
        <is>
          <t>State-Fuel Level Increment</t>
        </is>
      </c>
      <c r="D6469" s="129" t="n">
        <v>99999</v>
      </c>
      <c r="E6469" s="130" t="inlineStr">
        <is>
          <t>TX</t>
        </is>
      </c>
      <c r="F6469" s="130" t="inlineStr">
        <is>
          <t>Industrial NAICS Cogen</t>
        </is>
      </c>
      <c r="G6469" s="130" t="inlineStr">
        <is>
          <t>ST</t>
        </is>
      </c>
      <c r="H6469" s="130" t="inlineStr">
        <is>
          <t>NG</t>
        </is>
      </c>
      <c r="I6469" s="130" t="inlineStr">
        <is>
          <t>NG</t>
        </is>
      </c>
      <c r="J6469" s="131" t="n">
        <v>704999.12</v>
      </c>
      <c r="K6469" s="129" t="n">
        <v>2020</v>
      </c>
      <c r="L6469" s="120">
        <f>IF(VLOOKUP(H6469,'Cross-Page Data'!$D$4:$F$48,3,FALSE)="natural gas",VLOOKUP(G6469,'Cross-Page Data'!$I$4:$J$19,2,FALSE),IF(VLOOKUP(H6469,'Cross-Page Data'!$D$4:$F$48,3,FALSE)="solar",IF(G6469="PV","solar PV","solar thermal"),IF(VLOOKUP(H6469,'Cross-Page Data'!$D$4:$F$48,3,FALSE)="wind",VLOOKUP(G6469,'Cross-Page Data'!$I$4:$J$19,2,FALSE),IF(VLOOKUP(H6469,'Cross-Page Data'!$D$4:$F$48,3,FALSE)="hydro",VLOOKUP(G6469,'Cross-Page Data'!$I$4:$J$19,2,FALSE),VLOOKUP(H6469,'Cross-Page Data'!$D$4:$F$48,3,FALSE)))))</f>
        <v/>
      </c>
      <c r="M6469" s="120">
        <f>IF(AND($P$2=FALSE,OR(F6469="Commercial NAICS Cogen",F6469="Industrial NAICS Cogen",F6469="NAICS-22 Cogen")),FALSE,IF(AND($P$3=FALSE,OR(F6469="Commercial NAICS Cogen",F6469="Commercial NAICS Non-Cogen",F6469="Industrial NAICS Cogen", F6469="industrial NAICS non-Cogen")),FALSE, TRUE))</f>
        <v/>
      </c>
    </row>
    <row r="6470">
      <c r="A6470" s="129" t="n">
        <v>99999</v>
      </c>
      <c r="B6470" s="130" t="inlineStr">
        <is>
          <t>State-Fuel Level Increment</t>
        </is>
      </c>
      <c r="C6470" s="130" t="inlineStr">
        <is>
          <t>State-Fuel Level Increment</t>
        </is>
      </c>
      <c r="D6470" s="129" t="n">
        <v>99999</v>
      </c>
      <c r="E6470" s="130" t="inlineStr">
        <is>
          <t>VA</t>
        </is>
      </c>
      <c r="F6470" s="130" t="inlineStr">
        <is>
          <t>Electric Utility</t>
        </is>
      </c>
      <c r="G6470" s="130" t="inlineStr">
        <is>
          <t>ST</t>
        </is>
      </c>
      <c r="H6470" s="130" t="inlineStr">
        <is>
          <t>NG</t>
        </is>
      </c>
      <c r="I6470" s="130" t="inlineStr">
        <is>
          <t>NG</t>
        </is>
      </c>
      <c r="J6470" s="131" t="n">
        <v>3571.924</v>
      </c>
      <c r="K6470" s="129" t="n">
        <v>2020</v>
      </c>
      <c r="L6470" s="120">
        <f>IF(VLOOKUP(H6470,'Cross-Page Data'!$D$4:$F$48,3,FALSE)="natural gas",VLOOKUP(G6470,'Cross-Page Data'!$I$4:$J$19,2,FALSE),IF(VLOOKUP(H6470,'Cross-Page Data'!$D$4:$F$48,3,FALSE)="solar",IF(G6470="PV","solar PV","solar thermal"),IF(VLOOKUP(H6470,'Cross-Page Data'!$D$4:$F$48,3,FALSE)="wind",VLOOKUP(G6470,'Cross-Page Data'!$I$4:$J$19,2,FALSE),IF(VLOOKUP(H6470,'Cross-Page Data'!$D$4:$F$48,3,FALSE)="hydro",VLOOKUP(G6470,'Cross-Page Data'!$I$4:$J$19,2,FALSE),VLOOKUP(H6470,'Cross-Page Data'!$D$4:$F$48,3,FALSE)))))</f>
        <v/>
      </c>
      <c r="M6470" s="120">
        <f>IF(AND($P$2=FALSE,OR(F6470="Commercial NAICS Cogen",F6470="Industrial NAICS Cogen",F6470="NAICS-22 Cogen")),FALSE,IF(AND($P$3=FALSE,OR(F6470="Commercial NAICS Cogen",F6470="Commercial NAICS Non-Cogen",F6470="Industrial NAICS Cogen", F6470="industrial NAICS non-Cogen")),FALSE, TRUE))</f>
        <v/>
      </c>
    </row>
    <row r="6471">
      <c r="A6471" s="129" t="n">
        <v>99999</v>
      </c>
      <c r="B6471" s="130" t="inlineStr">
        <is>
          <t>State-Fuel Level Increment</t>
        </is>
      </c>
      <c r="C6471" s="130" t="inlineStr">
        <is>
          <t>State-Fuel Level Increment</t>
        </is>
      </c>
      <c r="D6471" s="129" t="n">
        <v>99999</v>
      </c>
      <c r="E6471" s="130" t="inlineStr">
        <is>
          <t>VA</t>
        </is>
      </c>
      <c r="F6471" s="130" t="inlineStr">
        <is>
          <t>Industrial NAICS Non-Cogen</t>
        </is>
      </c>
      <c r="G6471" s="130" t="inlineStr">
        <is>
          <t>ST</t>
        </is>
      </c>
      <c r="H6471" s="130" t="inlineStr">
        <is>
          <t>NG</t>
        </is>
      </c>
      <c r="I6471" s="130" t="inlineStr">
        <is>
          <t>NG</t>
        </is>
      </c>
      <c r="J6471" s="131" t="n">
        <v>40714.954</v>
      </c>
      <c r="K6471" s="129" t="n">
        <v>2020</v>
      </c>
      <c r="L6471" s="120">
        <f>IF(VLOOKUP(H6471,'Cross-Page Data'!$D$4:$F$48,3,FALSE)="natural gas",VLOOKUP(G6471,'Cross-Page Data'!$I$4:$J$19,2,FALSE),IF(VLOOKUP(H6471,'Cross-Page Data'!$D$4:$F$48,3,FALSE)="solar",IF(G6471="PV","solar PV","solar thermal"),IF(VLOOKUP(H6471,'Cross-Page Data'!$D$4:$F$48,3,FALSE)="wind",VLOOKUP(G6471,'Cross-Page Data'!$I$4:$J$19,2,FALSE),IF(VLOOKUP(H6471,'Cross-Page Data'!$D$4:$F$48,3,FALSE)="hydro",VLOOKUP(G6471,'Cross-Page Data'!$I$4:$J$19,2,FALSE),VLOOKUP(H6471,'Cross-Page Data'!$D$4:$F$48,3,FALSE)))))</f>
        <v/>
      </c>
      <c r="M6471" s="120">
        <f>IF(AND($P$2=FALSE,OR(F6471="Commercial NAICS Cogen",F6471="Industrial NAICS Cogen",F6471="NAICS-22 Cogen")),FALSE,IF(AND($P$3=FALSE,OR(F6471="Commercial NAICS Cogen",F6471="Commercial NAICS Non-Cogen",F6471="Industrial NAICS Cogen", F6471="industrial NAICS non-Cogen")),FALSE, TRUE))</f>
        <v/>
      </c>
    </row>
    <row r="6472">
      <c r="A6472" s="129" t="n">
        <v>99999</v>
      </c>
      <c r="B6472" s="130" t="inlineStr">
        <is>
          <t>State-Fuel Level Increment</t>
        </is>
      </c>
      <c r="C6472" s="130" t="inlineStr">
        <is>
          <t>State-Fuel Level Increment</t>
        </is>
      </c>
      <c r="D6472" s="129" t="n">
        <v>99999</v>
      </c>
      <c r="E6472" s="130" t="inlineStr">
        <is>
          <t>VA</t>
        </is>
      </c>
      <c r="F6472" s="130" t="inlineStr">
        <is>
          <t>Industrial NAICS Cogen</t>
        </is>
      </c>
      <c r="G6472" s="130" t="inlineStr">
        <is>
          <t>ST</t>
        </is>
      </c>
      <c r="H6472" s="130" t="inlineStr">
        <is>
          <t>NG</t>
        </is>
      </c>
      <c r="I6472" s="130" t="inlineStr">
        <is>
          <t>NG</t>
        </is>
      </c>
      <c r="J6472" s="131" t="n">
        <v>43172.161</v>
      </c>
      <c r="K6472" s="129" t="n">
        <v>2020</v>
      </c>
      <c r="L6472" s="120">
        <f>IF(VLOOKUP(H6472,'Cross-Page Data'!$D$4:$F$48,3,FALSE)="natural gas",VLOOKUP(G6472,'Cross-Page Data'!$I$4:$J$19,2,FALSE),IF(VLOOKUP(H6472,'Cross-Page Data'!$D$4:$F$48,3,FALSE)="solar",IF(G6472="PV","solar PV","solar thermal"),IF(VLOOKUP(H6472,'Cross-Page Data'!$D$4:$F$48,3,FALSE)="wind",VLOOKUP(G6472,'Cross-Page Data'!$I$4:$J$19,2,FALSE),IF(VLOOKUP(H6472,'Cross-Page Data'!$D$4:$F$48,3,FALSE)="hydro",VLOOKUP(G6472,'Cross-Page Data'!$I$4:$J$19,2,FALSE),VLOOKUP(H6472,'Cross-Page Data'!$D$4:$F$48,3,FALSE)))))</f>
        <v/>
      </c>
      <c r="M6472" s="120">
        <f>IF(AND($P$2=FALSE,OR(F6472="Commercial NAICS Cogen",F6472="Industrial NAICS Cogen",F6472="NAICS-22 Cogen")),FALSE,IF(AND($P$3=FALSE,OR(F6472="Commercial NAICS Cogen",F6472="Commercial NAICS Non-Cogen",F6472="Industrial NAICS Cogen", F6472="industrial NAICS non-Cogen")),FALSE, TRUE))</f>
        <v/>
      </c>
    </row>
    <row r="6473">
      <c r="A6473" s="129" t="n">
        <v>99999</v>
      </c>
      <c r="B6473" s="130" t="inlineStr">
        <is>
          <t>State-Fuel Level Increment</t>
        </is>
      </c>
      <c r="C6473" s="130" t="inlineStr">
        <is>
          <t>State-Fuel Level Increment</t>
        </is>
      </c>
      <c r="D6473" s="129" t="n">
        <v>99999</v>
      </c>
      <c r="E6473" s="130" t="inlineStr">
        <is>
          <t>WA</t>
        </is>
      </c>
      <c r="F6473" s="130" t="inlineStr">
        <is>
          <t>Electric Utility</t>
        </is>
      </c>
      <c r="G6473" s="130" t="inlineStr">
        <is>
          <t>ST</t>
        </is>
      </c>
      <c r="H6473" s="130" t="inlineStr">
        <is>
          <t>NG</t>
        </is>
      </c>
      <c r="I6473" s="130" t="inlineStr">
        <is>
          <t>NG</t>
        </is>
      </c>
      <c r="J6473" s="131" t="n">
        <v>1185.162</v>
      </c>
      <c r="K6473" s="129" t="n">
        <v>2020</v>
      </c>
      <c r="L6473" s="120">
        <f>IF(VLOOKUP(H6473,'Cross-Page Data'!$D$4:$F$48,3,FALSE)="natural gas",VLOOKUP(G6473,'Cross-Page Data'!$I$4:$J$19,2,FALSE),IF(VLOOKUP(H6473,'Cross-Page Data'!$D$4:$F$48,3,FALSE)="solar",IF(G6473="PV","solar PV","solar thermal"),IF(VLOOKUP(H6473,'Cross-Page Data'!$D$4:$F$48,3,FALSE)="wind",VLOOKUP(G6473,'Cross-Page Data'!$I$4:$J$19,2,FALSE),IF(VLOOKUP(H6473,'Cross-Page Data'!$D$4:$F$48,3,FALSE)="hydro",VLOOKUP(G6473,'Cross-Page Data'!$I$4:$J$19,2,FALSE),VLOOKUP(H6473,'Cross-Page Data'!$D$4:$F$48,3,FALSE)))))</f>
        <v/>
      </c>
      <c r="M6473" s="120">
        <f>IF(AND($P$2=FALSE,OR(F6473="Commercial NAICS Cogen",F6473="Industrial NAICS Cogen",F6473="NAICS-22 Cogen")),FALSE,IF(AND($P$3=FALSE,OR(F6473="Commercial NAICS Cogen",F6473="Commercial NAICS Non-Cogen",F6473="Industrial NAICS Cogen", F6473="industrial NAICS non-Cogen")),FALSE, TRUE))</f>
        <v/>
      </c>
    </row>
    <row r="6474">
      <c r="A6474" s="129" t="n">
        <v>99999</v>
      </c>
      <c r="B6474" s="130" t="inlineStr">
        <is>
          <t>State-Fuel Level Increment</t>
        </is>
      </c>
      <c r="C6474" s="130" t="inlineStr">
        <is>
          <t>State-Fuel Level Increment</t>
        </is>
      </c>
      <c r="D6474" s="129" t="n">
        <v>99999</v>
      </c>
      <c r="E6474" s="130" t="inlineStr">
        <is>
          <t>WA</t>
        </is>
      </c>
      <c r="F6474" s="130" t="inlineStr">
        <is>
          <t>Industrial NAICS Cogen</t>
        </is>
      </c>
      <c r="G6474" s="130" t="inlineStr">
        <is>
          <t>ST</t>
        </is>
      </c>
      <c r="H6474" s="130" t="inlineStr">
        <is>
          <t>NG</t>
        </is>
      </c>
      <c r="I6474" s="130" t="inlineStr">
        <is>
          <t>NG</t>
        </is>
      </c>
      <c r="J6474" s="131" t="n">
        <v>86705.643</v>
      </c>
      <c r="K6474" s="129" t="n">
        <v>2020</v>
      </c>
      <c r="L6474" s="120">
        <f>IF(VLOOKUP(H6474,'Cross-Page Data'!$D$4:$F$48,3,FALSE)="natural gas",VLOOKUP(G6474,'Cross-Page Data'!$I$4:$J$19,2,FALSE),IF(VLOOKUP(H6474,'Cross-Page Data'!$D$4:$F$48,3,FALSE)="solar",IF(G6474="PV","solar PV","solar thermal"),IF(VLOOKUP(H6474,'Cross-Page Data'!$D$4:$F$48,3,FALSE)="wind",VLOOKUP(G6474,'Cross-Page Data'!$I$4:$J$19,2,FALSE),IF(VLOOKUP(H6474,'Cross-Page Data'!$D$4:$F$48,3,FALSE)="hydro",VLOOKUP(G6474,'Cross-Page Data'!$I$4:$J$19,2,FALSE),VLOOKUP(H6474,'Cross-Page Data'!$D$4:$F$48,3,FALSE)))))</f>
        <v/>
      </c>
      <c r="M6474" s="120">
        <f>IF(AND($P$2=FALSE,OR(F6474="Commercial NAICS Cogen",F6474="Industrial NAICS Cogen",F6474="NAICS-22 Cogen")),FALSE,IF(AND($P$3=FALSE,OR(F6474="Commercial NAICS Cogen",F6474="Commercial NAICS Non-Cogen",F6474="Industrial NAICS Cogen", F6474="industrial NAICS non-Cogen")),FALSE, TRUE))</f>
        <v/>
      </c>
    </row>
    <row r="6475">
      <c r="A6475" s="129" t="n">
        <v>99999</v>
      </c>
      <c r="B6475" s="130" t="inlineStr">
        <is>
          <t>State-Fuel Level Increment</t>
        </is>
      </c>
      <c r="C6475" s="130" t="inlineStr">
        <is>
          <t>State-Fuel Level Increment</t>
        </is>
      </c>
      <c r="D6475" s="129" t="n">
        <v>99999</v>
      </c>
      <c r="E6475" s="130" t="inlineStr">
        <is>
          <t>WI</t>
        </is>
      </c>
      <c r="F6475" s="130" t="inlineStr">
        <is>
          <t>Electric Utility</t>
        </is>
      </c>
      <c r="G6475" s="130" t="inlineStr">
        <is>
          <t>ST</t>
        </is>
      </c>
      <c r="H6475" s="130" t="inlineStr">
        <is>
          <t>NG</t>
        </is>
      </c>
      <c r="I6475" s="130" t="inlineStr">
        <is>
          <t>NG</t>
        </is>
      </c>
      <c r="J6475" s="131" t="n">
        <v>66941.77899999999</v>
      </c>
      <c r="K6475" s="129" t="n">
        <v>2020</v>
      </c>
      <c r="L6475" s="120">
        <f>IF(VLOOKUP(H6475,'Cross-Page Data'!$D$4:$F$48,3,FALSE)="natural gas",VLOOKUP(G6475,'Cross-Page Data'!$I$4:$J$19,2,FALSE),IF(VLOOKUP(H6475,'Cross-Page Data'!$D$4:$F$48,3,FALSE)="solar",IF(G6475="PV","solar PV","solar thermal"),IF(VLOOKUP(H6475,'Cross-Page Data'!$D$4:$F$48,3,FALSE)="wind",VLOOKUP(G6475,'Cross-Page Data'!$I$4:$J$19,2,FALSE),IF(VLOOKUP(H6475,'Cross-Page Data'!$D$4:$F$48,3,FALSE)="hydro",VLOOKUP(G6475,'Cross-Page Data'!$I$4:$J$19,2,FALSE),VLOOKUP(H6475,'Cross-Page Data'!$D$4:$F$48,3,FALSE)))))</f>
        <v/>
      </c>
      <c r="M6475" s="120">
        <f>IF(AND($P$2=FALSE,OR(F6475="Commercial NAICS Cogen",F6475="Industrial NAICS Cogen",F6475="NAICS-22 Cogen")),FALSE,IF(AND($P$3=FALSE,OR(F6475="Commercial NAICS Cogen",F6475="Commercial NAICS Non-Cogen",F6475="Industrial NAICS Cogen", F6475="industrial NAICS non-Cogen")),FALSE, TRUE))</f>
        <v/>
      </c>
    </row>
    <row r="6476">
      <c r="A6476" s="129" t="n">
        <v>99999</v>
      </c>
      <c r="B6476" s="130" t="inlineStr">
        <is>
          <t>State-Fuel Level Increment</t>
        </is>
      </c>
      <c r="C6476" s="130" t="inlineStr">
        <is>
          <t>State-Fuel Level Increment</t>
        </is>
      </c>
      <c r="D6476" s="129" t="n">
        <v>99999</v>
      </c>
      <c r="E6476" s="130" t="inlineStr">
        <is>
          <t>WI</t>
        </is>
      </c>
      <c r="F6476" s="130" t="inlineStr">
        <is>
          <t>Electric Utility</t>
        </is>
      </c>
      <c r="G6476" s="130" t="inlineStr">
        <is>
          <t>ST</t>
        </is>
      </c>
      <c r="H6476" s="130" t="inlineStr">
        <is>
          <t>NG</t>
        </is>
      </c>
      <c r="I6476" s="130" t="inlineStr">
        <is>
          <t>NG</t>
        </is>
      </c>
      <c r="J6476" s="131" t="n">
        <v>2061.553</v>
      </c>
      <c r="K6476" s="129" t="n">
        <v>2020</v>
      </c>
      <c r="L6476" s="120">
        <f>IF(VLOOKUP(H6476,'Cross-Page Data'!$D$4:$F$48,3,FALSE)="natural gas",VLOOKUP(G6476,'Cross-Page Data'!$I$4:$J$19,2,FALSE),IF(VLOOKUP(H6476,'Cross-Page Data'!$D$4:$F$48,3,FALSE)="solar",IF(G6476="PV","solar PV","solar thermal"),IF(VLOOKUP(H6476,'Cross-Page Data'!$D$4:$F$48,3,FALSE)="wind",VLOOKUP(G6476,'Cross-Page Data'!$I$4:$J$19,2,FALSE),IF(VLOOKUP(H6476,'Cross-Page Data'!$D$4:$F$48,3,FALSE)="hydro",VLOOKUP(G6476,'Cross-Page Data'!$I$4:$J$19,2,FALSE),VLOOKUP(H6476,'Cross-Page Data'!$D$4:$F$48,3,FALSE)))))</f>
        <v/>
      </c>
      <c r="M6476" s="120">
        <f>IF(AND($P$2=FALSE,OR(F6476="Commercial NAICS Cogen",F6476="Industrial NAICS Cogen",F6476="NAICS-22 Cogen")),FALSE,IF(AND($P$3=FALSE,OR(F6476="Commercial NAICS Cogen",F6476="Commercial NAICS Non-Cogen",F6476="Industrial NAICS Cogen", F6476="industrial NAICS non-Cogen")),FALSE, TRUE))</f>
        <v/>
      </c>
    </row>
    <row r="6477">
      <c r="A6477" s="129" t="n">
        <v>99999</v>
      </c>
      <c r="B6477" s="130" t="inlineStr">
        <is>
          <t>State-Fuel Level Increment</t>
        </is>
      </c>
      <c r="C6477" s="130" t="inlineStr">
        <is>
          <t>State-Fuel Level Increment</t>
        </is>
      </c>
      <c r="D6477" s="129" t="n">
        <v>99999</v>
      </c>
      <c r="E6477" s="130" t="inlineStr">
        <is>
          <t>WI</t>
        </is>
      </c>
      <c r="F6477" s="130" t="inlineStr">
        <is>
          <t>Industrial NAICS Non-Cogen</t>
        </is>
      </c>
      <c r="G6477" s="130" t="inlineStr">
        <is>
          <t>ST</t>
        </is>
      </c>
      <c r="H6477" s="130" t="inlineStr">
        <is>
          <t>NG</t>
        </is>
      </c>
      <c r="I6477" s="130" t="inlineStr">
        <is>
          <t>NG</t>
        </is>
      </c>
      <c r="J6477" s="131" t="n">
        <v>0</v>
      </c>
      <c r="K6477" s="129" t="n">
        <v>2020</v>
      </c>
      <c r="L6477" s="120">
        <f>IF(VLOOKUP(H6477,'Cross-Page Data'!$D$4:$F$48,3,FALSE)="natural gas",VLOOKUP(G6477,'Cross-Page Data'!$I$4:$J$19,2,FALSE),IF(VLOOKUP(H6477,'Cross-Page Data'!$D$4:$F$48,3,FALSE)="solar",IF(G6477="PV","solar PV","solar thermal"),IF(VLOOKUP(H6477,'Cross-Page Data'!$D$4:$F$48,3,FALSE)="wind",VLOOKUP(G6477,'Cross-Page Data'!$I$4:$J$19,2,FALSE),IF(VLOOKUP(H6477,'Cross-Page Data'!$D$4:$F$48,3,FALSE)="hydro",VLOOKUP(G6477,'Cross-Page Data'!$I$4:$J$19,2,FALSE),VLOOKUP(H6477,'Cross-Page Data'!$D$4:$F$48,3,FALSE)))))</f>
        <v/>
      </c>
      <c r="M6477" s="120">
        <f>IF(AND($P$2=FALSE,OR(F6477="Commercial NAICS Cogen",F6477="Industrial NAICS Cogen",F6477="NAICS-22 Cogen")),FALSE,IF(AND($P$3=FALSE,OR(F6477="Commercial NAICS Cogen",F6477="Commercial NAICS Non-Cogen",F6477="Industrial NAICS Cogen", F6477="industrial NAICS non-Cogen")),FALSE, TRUE))</f>
        <v/>
      </c>
    </row>
    <row r="6478">
      <c r="A6478" s="129" t="n">
        <v>99999</v>
      </c>
      <c r="B6478" s="130" t="inlineStr">
        <is>
          <t>State-Fuel Level Increment</t>
        </is>
      </c>
      <c r="C6478" s="130" t="inlineStr">
        <is>
          <t>State-Fuel Level Increment</t>
        </is>
      </c>
      <c r="D6478" s="129" t="n">
        <v>99999</v>
      </c>
      <c r="E6478" s="130" t="inlineStr">
        <is>
          <t>WI</t>
        </is>
      </c>
      <c r="F6478" s="130" t="inlineStr">
        <is>
          <t>Industrial NAICS Cogen</t>
        </is>
      </c>
      <c r="G6478" s="130" t="inlineStr">
        <is>
          <t>ST</t>
        </is>
      </c>
      <c r="H6478" s="130" t="inlineStr">
        <is>
          <t>NG</t>
        </is>
      </c>
      <c r="I6478" s="130" t="inlineStr">
        <is>
          <t>NG</t>
        </is>
      </c>
      <c r="J6478" s="131" t="n">
        <v>230240.12</v>
      </c>
      <c r="K6478" s="129" t="n">
        <v>2020</v>
      </c>
      <c r="L6478" s="120">
        <f>IF(VLOOKUP(H6478,'Cross-Page Data'!$D$4:$F$48,3,FALSE)="natural gas",VLOOKUP(G6478,'Cross-Page Data'!$I$4:$J$19,2,FALSE),IF(VLOOKUP(H6478,'Cross-Page Data'!$D$4:$F$48,3,FALSE)="solar",IF(G6478="PV","solar PV","solar thermal"),IF(VLOOKUP(H6478,'Cross-Page Data'!$D$4:$F$48,3,FALSE)="wind",VLOOKUP(G6478,'Cross-Page Data'!$I$4:$J$19,2,FALSE),IF(VLOOKUP(H6478,'Cross-Page Data'!$D$4:$F$48,3,FALSE)="hydro",VLOOKUP(G6478,'Cross-Page Data'!$I$4:$J$19,2,FALSE),VLOOKUP(H6478,'Cross-Page Data'!$D$4:$F$48,3,FALSE)))))</f>
        <v/>
      </c>
      <c r="M6478" s="120">
        <f>IF(AND($P$2=FALSE,OR(F6478="Commercial NAICS Cogen",F6478="Industrial NAICS Cogen",F6478="NAICS-22 Cogen")),FALSE,IF(AND($P$3=FALSE,OR(F6478="Commercial NAICS Cogen",F6478="Commercial NAICS Non-Cogen",F6478="Industrial NAICS Cogen", F6478="industrial NAICS non-Cogen")),FALSE, TRUE))</f>
        <v/>
      </c>
    </row>
    <row r="6479">
      <c r="A6479" s="129" t="n">
        <v>99999</v>
      </c>
      <c r="B6479" s="130" t="inlineStr">
        <is>
          <t>State-Fuel Level Increment</t>
        </is>
      </c>
      <c r="C6479" s="130" t="inlineStr">
        <is>
          <t>State-Fuel Level Increment</t>
        </is>
      </c>
      <c r="D6479" s="129" t="n">
        <v>99999</v>
      </c>
      <c r="E6479" s="130" t="inlineStr">
        <is>
          <t>WV</t>
        </is>
      </c>
      <c r="F6479" s="130" t="inlineStr">
        <is>
          <t>NAICS-22 Non-Cogen</t>
        </is>
      </c>
      <c r="G6479" s="130" t="inlineStr">
        <is>
          <t>ST</t>
        </is>
      </c>
      <c r="H6479" s="130" t="inlineStr">
        <is>
          <t>NG</t>
        </is>
      </c>
      <c r="I6479" s="130" t="inlineStr">
        <is>
          <t>NG</t>
        </is>
      </c>
      <c r="J6479" s="131" t="n">
        <v>30831.117</v>
      </c>
      <c r="K6479" s="129" t="n">
        <v>2020</v>
      </c>
      <c r="L6479" s="120">
        <f>IF(VLOOKUP(H6479,'Cross-Page Data'!$D$4:$F$48,3,FALSE)="natural gas",VLOOKUP(G6479,'Cross-Page Data'!$I$4:$J$19,2,FALSE),IF(VLOOKUP(H6479,'Cross-Page Data'!$D$4:$F$48,3,FALSE)="solar",IF(G6479="PV","solar PV","solar thermal"),IF(VLOOKUP(H6479,'Cross-Page Data'!$D$4:$F$48,3,FALSE)="wind",VLOOKUP(G6479,'Cross-Page Data'!$I$4:$J$19,2,FALSE),IF(VLOOKUP(H6479,'Cross-Page Data'!$D$4:$F$48,3,FALSE)="hydro",VLOOKUP(G6479,'Cross-Page Data'!$I$4:$J$19,2,FALSE),VLOOKUP(H6479,'Cross-Page Data'!$D$4:$F$48,3,FALSE)))))</f>
        <v/>
      </c>
      <c r="M6479" s="120">
        <f>IF(AND($P$2=FALSE,OR(F6479="Commercial NAICS Cogen",F6479="Industrial NAICS Cogen",F6479="NAICS-22 Cogen")),FALSE,IF(AND($P$3=FALSE,OR(F6479="Commercial NAICS Cogen",F6479="Commercial NAICS Non-Cogen",F6479="Industrial NAICS Cogen", F6479="industrial NAICS non-Cogen")),FALSE, TRUE))</f>
        <v/>
      </c>
    </row>
    <row r="6480">
      <c r="A6480" s="129" t="n">
        <v>99999</v>
      </c>
      <c r="B6480" s="130" t="inlineStr">
        <is>
          <t>State-Fuel Level Increment</t>
        </is>
      </c>
      <c r="C6480" s="130" t="inlineStr">
        <is>
          <t>State-Fuel Level Increment</t>
        </is>
      </c>
      <c r="D6480" s="129" t="n">
        <v>99999</v>
      </c>
      <c r="E6480" s="130" t="inlineStr">
        <is>
          <t>WY</t>
        </is>
      </c>
      <c r="F6480" s="130" t="inlineStr">
        <is>
          <t>Electric Utility</t>
        </is>
      </c>
      <c r="G6480" s="130" t="inlineStr">
        <is>
          <t>ST</t>
        </is>
      </c>
      <c r="H6480" s="130" t="inlineStr">
        <is>
          <t>NG</t>
        </is>
      </c>
      <c r="I6480" s="130" t="inlineStr">
        <is>
          <t>NG</t>
        </is>
      </c>
      <c r="J6480" s="131" t="n">
        <v>7495.39</v>
      </c>
      <c r="K6480" s="129" t="n">
        <v>2020</v>
      </c>
      <c r="L6480" s="120">
        <f>IF(VLOOKUP(H6480,'Cross-Page Data'!$D$4:$F$48,3,FALSE)="natural gas",VLOOKUP(G6480,'Cross-Page Data'!$I$4:$J$19,2,FALSE),IF(VLOOKUP(H6480,'Cross-Page Data'!$D$4:$F$48,3,FALSE)="solar",IF(G6480="PV","solar PV","solar thermal"),IF(VLOOKUP(H6480,'Cross-Page Data'!$D$4:$F$48,3,FALSE)="wind",VLOOKUP(G6480,'Cross-Page Data'!$I$4:$J$19,2,FALSE),IF(VLOOKUP(H6480,'Cross-Page Data'!$D$4:$F$48,3,FALSE)="hydro",VLOOKUP(G6480,'Cross-Page Data'!$I$4:$J$19,2,FALSE),VLOOKUP(H6480,'Cross-Page Data'!$D$4:$F$48,3,FALSE)))))</f>
        <v/>
      </c>
      <c r="M6480" s="120">
        <f>IF(AND($P$2=FALSE,OR(F6480="Commercial NAICS Cogen",F6480="Industrial NAICS Cogen",F6480="NAICS-22 Cogen")),FALSE,IF(AND($P$3=FALSE,OR(F6480="Commercial NAICS Cogen",F6480="Commercial NAICS Non-Cogen",F6480="Industrial NAICS Cogen", F6480="industrial NAICS non-Cogen")),FALSE, TRUE))</f>
        <v/>
      </c>
    </row>
    <row r="6481">
      <c r="A6481" s="129" t="n">
        <v>99999</v>
      </c>
      <c r="B6481" s="130" t="inlineStr">
        <is>
          <t>State-Fuel Level Increment</t>
        </is>
      </c>
      <c r="C6481" s="130" t="inlineStr">
        <is>
          <t>State-Fuel Level Increment</t>
        </is>
      </c>
      <c r="D6481" s="129" t="n">
        <v>99999</v>
      </c>
      <c r="E6481" s="130" t="inlineStr">
        <is>
          <t>WY</t>
        </is>
      </c>
      <c r="F6481" s="130" t="inlineStr">
        <is>
          <t>Industrial NAICS Cogen</t>
        </is>
      </c>
      <c r="G6481" s="130" t="inlineStr">
        <is>
          <t>ST</t>
        </is>
      </c>
      <c r="H6481" s="130" t="inlineStr">
        <is>
          <t>NG</t>
        </is>
      </c>
      <c r="I6481" s="130" t="inlineStr">
        <is>
          <t>NG</t>
        </is>
      </c>
      <c r="J6481" s="131" t="n">
        <v>90071.54700000001</v>
      </c>
      <c r="K6481" s="129" t="n">
        <v>2020</v>
      </c>
      <c r="L6481" s="120">
        <f>IF(VLOOKUP(H6481,'Cross-Page Data'!$D$4:$F$48,3,FALSE)="natural gas",VLOOKUP(G6481,'Cross-Page Data'!$I$4:$J$19,2,FALSE),IF(VLOOKUP(H6481,'Cross-Page Data'!$D$4:$F$48,3,FALSE)="solar",IF(G6481="PV","solar PV","solar thermal"),IF(VLOOKUP(H6481,'Cross-Page Data'!$D$4:$F$48,3,FALSE)="wind",VLOOKUP(G6481,'Cross-Page Data'!$I$4:$J$19,2,FALSE),IF(VLOOKUP(H6481,'Cross-Page Data'!$D$4:$F$48,3,FALSE)="hydro",VLOOKUP(G6481,'Cross-Page Data'!$I$4:$J$19,2,FALSE),VLOOKUP(H6481,'Cross-Page Data'!$D$4:$F$48,3,FALSE)))))</f>
        <v/>
      </c>
      <c r="M6481" s="120">
        <f>IF(AND($P$2=FALSE,OR(F6481="Commercial NAICS Cogen",F6481="Industrial NAICS Cogen",F6481="NAICS-22 Cogen")),FALSE,IF(AND($P$3=FALSE,OR(F6481="Commercial NAICS Cogen",F6481="Commercial NAICS Non-Cogen",F6481="Industrial NAICS Cogen", F6481="industrial NAICS non-Cogen")),FALSE, TRUE))</f>
        <v/>
      </c>
    </row>
    <row r="6482">
      <c r="A6482" s="129" t="n">
        <v>99999</v>
      </c>
      <c r="B6482" s="130" t="inlineStr">
        <is>
          <t>State-Fuel Level Increment</t>
        </is>
      </c>
      <c r="C6482" s="130" t="inlineStr">
        <is>
          <t>State-Fuel Level Increment</t>
        </is>
      </c>
      <c r="D6482" s="129" t="n">
        <v>99999</v>
      </c>
      <c r="E6482" s="130" t="inlineStr">
        <is>
          <t>CA</t>
        </is>
      </c>
      <c r="F6482" s="130" t="inlineStr">
        <is>
          <t>Commercial NAICS Cogen</t>
        </is>
      </c>
      <c r="G6482" s="130" t="inlineStr">
        <is>
          <t>ST</t>
        </is>
      </c>
      <c r="H6482" s="130" t="inlineStr">
        <is>
          <t>OBG</t>
        </is>
      </c>
      <c r="I6482" s="130" t="inlineStr">
        <is>
          <t>ORW</t>
        </is>
      </c>
      <c r="J6482" s="131" t="n">
        <v>0</v>
      </c>
      <c r="K6482" s="129" t="n">
        <v>2020</v>
      </c>
      <c r="L6482" s="120">
        <f>IF(VLOOKUP(H6482,'Cross-Page Data'!$D$4:$F$48,3,FALSE)="natural gas",VLOOKUP(G6482,'Cross-Page Data'!$I$4:$J$19,2,FALSE),IF(VLOOKUP(H6482,'Cross-Page Data'!$D$4:$F$48,3,FALSE)="solar",IF(G6482="PV","solar PV","solar thermal"),IF(VLOOKUP(H6482,'Cross-Page Data'!$D$4:$F$48,3,FALSE)="wind",VLOOKUP(G6482,'Cross-Page Data'!$I$4:$J$19,2,FALSE),IF(VLOOKUP(H6482,'Cross-Page Data'!$D$4:$F$48,3,FALSE)="hydro",VLOOKUP(G6482,'Cross-Page Data'!$I$4:$J$19,2,FALSE),VLOOKUP(H6482,'Cross-Page Data'!$D$4:$F$48,3,FALSE)))))</f>
        <v/>
      </c>
      <c r="M6482" s="120">
        <f>IF(AND($P$2=FALSE,OR(F6482="Commercial NAICS Cogen",F6482="Industrial NAICS Cogen",F6482="NAICS-22 Cogen")),FALSE,IF(AND($P$3=FALSE,OR(F6482="Commercial NAICS Cogen",F6482="Commercial NAICS Non-Cogen",F6482="Industrial NAICS Cogen", F6482="industrial NAICS non-Cogen")),FALSE, TRUE))</f>
        <v/>
      </c>
    </row>
    <row r="6483">
      <c r="A6483" s="129" t="n">
        <v>99999</v>
      </c>
      <c r="B6483" s="130" t="inlineStr">
        <is>
          <t>State-Fuel Level Increment</t>
        </is>
      </c>
      <c r="C6483" s="130" t="inlineStr">
        <is>
          <t>State-Fuel Level Increment</t>
        </is>
      </c>
      <c r="D6483" s="129" t="n">
        <v>99999</v>
      </c>
      <c r="E6483" s="130" t="inlineStr">
        <is>
          <t>FL</t>
        </is>
      </c>
      <c r="F6483" s="130" t="inlineStr">
        <is>
          <t>Industrial NAICS Cogen</t>
        </is>
      </c>
      <c r="G6483" s="130" t="inlineStr">
        <is>
          <t>ST</t>
        </is>
      </c>
      <c r="H6483" s="130" t="inlineStr">
        <is>
          <t>OBG</t>
        </is>
      </c>
      <c r="I6483" s="130" t="inlineStr">
        <is>
          <t>ORW</t>
        </is>
      </c>
      <c r="J6483" s="131" t="n">
        <v>0</v>
      </c>
      <c r="K6483" s="129" t="n">
        <v>2020</v>
      </c>
      <c r="L6483" s="120">
        <f>IF(VLOOKUP(H6483,'Cross-Page Data'!$D$4:$F$48,3,FALSE)="natural gas",VLOOKUP(G6483,'Cross-Page Data'!$I$4:$J$19,2,FALSE),IF(VLOOKUP(H6483,'Cross-Page Data'!$D$4:$F$48,3,FALSE)="solar",IF(G6483="PV","solar PV","solar thermal"),IF(VLOOKUP(H6483,'Cross-Page Data'!$D$4:$F$48,3,FALSE)="wind",VLOOKUP(G6483,'Cross-Page Data'!$I$4:$J$19,2,FALSE),IF(VLOOKUP(H6483,'Cross-Page Data'!$D$4:$F$48,3,FALSE)="hydro",VLOOKUP(G6483,'Cross-Page Data'!$I$4:$J$19,2,FALSE),VLOOKUP(H6483,'Cross-Page Data'!$D$4:$F$48,3,FALSE)))))</f>
        <v/>
      </c>
      <c r="M6483" s="120">
        <f>IF(AND($P$2=FALSE,OR(F6483="Commercial NAICS Cogen",F6483="Industrial NAICS Cogen",F6483="NAICS-22 Cogen")),FALSE,IF(AND($P$3=FALSE,OR(F6483="Commercial NAICS Cogen",F6483="Commercial NAICS Non-Cogen",F6483="Industrial NAICS Cogen", F6483="industrial NAICS non-Cogen")),FALSE, TRUE))</f>
        <v/>
      </c>
    </row>
    <row r="6484">
      <c r="A6484" s="129" t="n">
        <v>99999</v>
      </c>
      <c r="B6484" s="130" t="inlineStr">
        <is>
          <t>State-Fuel Level Increment</t>
        </is>
      </c>
      <c r="C6484" s="130" t="inlineStr">
        <is>
          <t>State-Fuel Level Increment</t>
        </is>
      </c>
      <c r="D6484" s="129" t="n">
        <v>99999</v>
      </c>
      <c r="E6484" s="130" t="inlineStr">
        <is>
          <t>GA</t>
        </is>
      </c>
      <c r="F6484" s="130" t="inlineStr">
        <is>
          <t>Industrial NAICS Cogen</t>
        </is>
      </c>
      <c r="G6484" s="130" t="inlineStr">
        <is>
          <t>ST</t>
        </is>
      </c>
      <c r="H6484" s="130" t="inlineStr">
        <is>
          <t>OBG</t>
        </is>
      </c>
      <c r="I6484" s="130" t="inlineStr">
        <is>
          <t>ORW</t>
        </is>
      </c>
      <c r="J6484" s="131" t="n">
        <v>5112.41</v>
      </c>
      <c r="K6484" s="129" t="n">
        <v>2020</v>
      </c>
      <c r="L6484" s="120">
        <f>IF(VLOOKUP(H6484,'Cross-Page Data'!$D$4:$F$48,3,FALSE)="natural gas",VLOOKUP(G6484,'Cross-Page Data'!$I$4:$J$19,2,FALSE),IF(VLOOKUP(H6484,'Cross-Page Data'!$D$4:$F$48,3,FALSE)="solar",IF(G6484="PV","solar PV","solar thermal"),IF(VLOOKUP(H6484,'Cross-Page Data'!$D$4:$F$48,3,FALSE)="wind",VLOOKUP(G6484,'Cross-Page Data'!$I$4:$J$19,2,FALSE),IF(VLOOKUP(H6484,'Cross-Page Data'!$D$4:$F$48,3,FALSE)="hydro",VLOOKUP(G6484,'Cross-Page Data'!$I$4:$J$19,2,FALSE),VLOOKUP(H6484,'Cross-Page Data'!$D$4:$F$48,3,FALSE)))))</f>
        <v/>
      </c>
      <c r="M6484" s="120">
        <f>IF(AND($P$2=FALSE,OR(F6484="Commercial NAICS Cogen",F6484="Industrial NAICS Cogen",F6484="NAICS-22 Cogen")),FALSE,IF(AND($P$3=FALSE,OR(F6484="Commercial NAICS Cogen",F6484="Commercial NAICS Non-Cogen",F6484="Industrial NAICS Cogen", F6484="industrial NAICS non-Cogen")),FALSE, TRUE))</f>
        <v/>
      </c>
    </row>
    <row r="6485">
      <c r="A6485" s="129" t="n">
        <v>99999</v>
      </c>
      <c r="B6485" s="130" t="inlineStr">
        <is>
          <t>State-Fuel Level Increment</t>
        </is>
      </c>
      <c r="C6485" s="130" t="inlineStr">
        <is>
          <t>State-Fuel Level Increment</t>
        </is>
      </c>
      <c r="D6485" s="129" t="n">
        <v>99999</v>
      </c>
      <c r="E6485" s="130" t="inlineStr">
        <is>
          <t>WI</t>
        </is>
      </c>
      <c r="F6485" s="130" t="inlineStr">
        <is>
          <t>Industrial NAICS Cogen</t>
        </is>
      </c>
      <c r="G6485" s="130" t="inlineStr">
        <is>
          <t>ST</t>
        </is>
      </c>
      <c r="H6485" s="130" t="inlineStr">
        <is>
          <t>OBG</t>
        </is>
      </c>
      <c r="I6485" s="130" t="inlineStr">
        <is>
          <t>ORW</t>
        </is>
      </c>
      <c r="J6485" s="131" t="n">
        <v>2292.531</v>
      </c>
      <c r="K6485" s="129" t="n">
        <v>2020</v>
      </c>
      <c r="L6485" s="120">
        <f>IF(VLOOKUP(H6485,'Cross-Page Data'!$D$4:$F$48,3,FALSE)="natural gas",VLOOKUP(G6485,'Cross-Page Data'!$I$4:$J$19,2,FALSE),IF(VLOOKUP(H6485,'Cross-Page Data'!$D$4:$F$48,3,FALSE)="solar",IF(G6485="PV","solar PV","solar thermal"),IF(VLOOKUP(H6485,'Cross-Page Data'!$D$4:$F$48,3,FALSE)="wind",VLOOKUP(G6485,'Cross-Page Data'!$I$4:$J$19,2,FALSE),IF(VLOOKUP(H6485,'Cross-Page Data'!$D$4:$F$48,3,FALSE)="hydro",VLOOKUP(G6485,'Cross-Page Data'!$I$4:$J$19,2,FALSE),VLOOKUP(H6485,'Cross-Page Data'!$D$4:$F$48,3,FALSE)))))</f>
        <v/>
      </c>
      <c r="M6485" s="120">
        <f>IF(AND($P$2=FALSE,OR(F6485="Commercial NAICS Cogen",F6485="Industrial NAICS Cogen",F6485="NAICS-22 Cogen")),FALSE,IF(AND($P$3=FALSE,OR(F6485="Commercial NAICS Cogen",F6485="Commercial NAICS Non-Cogen",F6485="Industrial NAICS Cogen", F6485="industrial NAICS non-Cogen")),FALSE, TRUE))</f>
        <v/>
      </c>
    </row>
    <row r="6486">
      <c r="A6486" s="129" t="n">
        <v>99999</v>
      </c>
      <c r="B6486" s="130" t="inlineStr">
        <is>
          <t>State-Fuel Level Increment</t>
        </is>
      </c>
      <c r="C6486" s="130" t="inlineStr">
        <is>
          <t>State-Fuel Level Increment</t>
        </is>
      </c>
      <c r="D6486" s="129" t="n">
        <v>99999</v>
      </c>
      <c r="E6486" s="130" t="inlineStr">
        <is>
          <t>CT</t>
        </is>
      </c>
      <c r="F6486" s="130" t="inlineStr">
        <is>
          <t>NAICS-22 Non-Cogen</t>
        </is>
      </c>
      <c r="G6486" s="130" t="inlineStr">
        <is>
          <t>ST</t>
        </is>
      </c>
      <c r="H6486" s="130" t="inlineStr">
        <is>
          <t>OBL</t>
        </is>
      </c>
      <c r="I6486" s="130" t="inlineStr">
        <is>
          <t>ORW</t>
        </is>
      </c>
      <c r="J6486" s="131" t="n">
        <v>2162.649</v>
      </c>
      <c r="K6486" s="129" t="n">
        <v>2020</v>
      </c>
      <c r="L6486" s="120">
        <f>IF(VLOOKUP(H6486,'Cross-Page Data'!$D$4:$F$48,3,FALSE)="natural gas",VLOOKUP(G6486,'Cross-Page Data'!$I$4:$J$19,2,FALSE),IF(VLOOKUP(H6486,'Cross-Page Data'!$D$4:$F$48,3,FALSE)="solar",IF(G6486="PV","solar PV","solar thermal"),IF(VLOOKUP(H6486,'Cross-Page Data'!$D$4:$F$48,3,FALSE)="wind",VLOOKUP(G6486,'Cross-Page Data'!$I$4:$J$19,2,FALSE),IF(VLOOKUP(H6486,'Cross-Page Data'!$D$4:$F$48,3,FALSE)="hydro",VLOOKUP(G6486,'Cross-Page Data'!$I$4:$J$19,2,FALSE),VLOOKUP(H6486,'Cross-Page Data'!$D$4:$F$48,3,FALSE)))))</f>
        <v/>
      </c>
      <c r="M6486" s="120">
        <f>IF(AND($P$2=FALSE,OR(F6486="Commercial NAICS Cogen",F6486="Industrial NAICS Cogen",F6486="NAICS-22 Cogen")),FALSE,IF(AND($P$3=FALSE,OR(F6486="Commercial NAICS Cogen",F6486="Commercial NAICS Non-Cogen",F6486="Industrial NAICS Cogen", F6486="industrial NAICS non-Cogen")),FALSE, TRUE))</f>
        <v/>
      </c>
    </row>
    <row r="6487">
      <c r="A6487" s="129" t="n">
        <v>99999</v>
      </c>
      <c r="B6487" s="130" t="inlineStr">
        <is>
          <t>State-Fuel Level Increment</t>
        </is>
      </c>
      <c r="C6487" s="130" t="inlineStr">
        <is>
          <t>State-Fuel Level Increment</t>
        </is>
      </c>
      <c r="D6487" s="129" t="n">
        <v>99999</v>
      </c>
      <c r="E6487" s="130" t="inlineStr">
        <is>
          <t>GA</t>
        </is>
      </c>
      <c r="F6487" s="130" t="inlineStr">
        <is>
          <t>Industrial NAICS Cogen</t>
        </is>
      </c>
      <c r="G6487" s="130" t="inlineStr">
        <is>
          <t>ST</t>
        </is>
      </c>
      <c r="H6487" s="130" t="inlineStr">
        <is>
          <t>OBL</t>
        </is>
      </c>
      <c r="I6487" s="130" t="inlineStr">
        <is>
          <t>ORW</t>
        </is>
      </c>
      <c r="J6487" s="131" t="n">
        <v>7045.366</v>
      </c>
      <c r="K6487" s="129" t="n">
        <v>2020</v>
      </c>
      <c r="L6487" s="120">
        <f>IF(VLOOKUP(H6487,'Cross-Page Data'!$D$4:$F$48,3,FALSE)="natural gas",VLOOKUP(G6487,'Cross-Page Data'!$I$4:$J$19,2,FALSE),IF(VLOOKUP(H6487,'Cross-Page Data'!$D$4:$F$48,3,FALSE)="solar",IF(G6487="PV","solar PV","solar thermal"),IF(VLOOKUP(H6487,'Cross-Page Data'!$D$4:$F$48,3,FALSE)="wind",VLOOKUP(G6487,'Cross-Page Data'!$I$4:$J$19,2,FALSE),IF(VLOOKUP(H6487,'Cross-Page Data'!$D$4:$F$48,3,FALSE)="hydro",VLOOKUP(G6487,'Cross-Page Data'!$I$4:$J$19,2,FALSE),VLOOKUP(H6487,'Cross-Page Data'!$D$4:$F$48,3,FALSE)))))</f>
        <v/>
      </c>
      <c r="M6487" s="120">
        <f>IF(AND($P$2=FALSE,OR(F6487="Commercial NAICS Cogen",F6487="Industrial NAICS Cogen",F6487="NAICS-22 Cogen")),FALSE,IF(AND($P$3=FALSE,OR(F6487="Commercial NAICS Cogen",F6487="Commercial NAICS Non-Cogen",F6487="Industrial NAICS Cogen", F6487="industrial NAICS non-Cogen")),FALSE, TRUE))</f>
        <v/>
      </c>
    </row>
    <row r="6488">
      <c r="A6488" s="129" t="n">
        <v>99999</v>
      </c>
      <c r="B6488" s="130" t="inlineStr">
        <is>
          <t>State-Fuel Level Increment</t>
        </is>
      </c>
      <c r="C6488" s="130" t="inlineStr">
        <is>
          <t>State-Fuel Level Increment</t>
        </is>
      </c>
      <c r="D6488" s="129" t="n">
        <v>99999</v>
      </c>
      <c r="E6488" s="130" t="inlineStr">
        <is>
          <t>VA</t>
        </is>
      </c>
      <c r="F6488" s="130" t="inlineStr">
        <is>
          <t>NAICS-22 Non-Cogen</t>
        </is>
      </c>
      <c r="G6488" s="130" t="inlineStr">
        <is>
          <t>ST</t>
        </is>
      </c>
      <c r="H6488" s="130" t="inlineStr">
        <is>
          <t>OBL</t>
        </is>
      </c>
      <c r="I6488" s="130" t="inlineStr">
        <is>
          <t>ORW</t>
        </is>
      </c>
      <c r="J6488" s="131" t="n">
        <v>1094.386</v>
      </c>
      <c r="K6488" s="129" t="n">
        <v>2020</v>
      </c>
      <c r="L6488" s="120">
        <f>IF(VLOOKUP(H6488,'Cross-Page Data'!$D$4:$F$48,3,FALSE)="natural gas",VLOOKUP(G6488,'Cross-Page Data'!$I$4:$J$19,2,FALSE),IF(VLOOKUP(H6488,'Cross-Page Data'!$D$4:$F$48,3,FALSE)="solar",IF(G6488="PV","solar PV","solar thermal"),IF(VLOOKUP(H6488,'Cross-Page Data'!$D$4:$F$48,3,FALSE)="wind",VLOOKUP(G6488,'Cross-Page Data'!$I$4:$J$19,2,FALSE),IF(VLOOKUP(H6488,'Cross-Page Data'!$D$4:$F$48,3,FALSE)="hydro",VLOOKUP(G6488,'Cross-Page Data'!$I$4:$J$19,2,FALSE),VLOOKUP(H6488,'Cross-Page Data'!$D$4:$F$48,3,FALSE)))))</f>
        <v/>
      </c>
      <c r="M6488" s="120">
        <f>IF(AND($P$2=FALSE,OR(F6488="Commercial NAICS Cogen",F6488="Industrial NAICS Cogen",F6488="NAICS-22 Cogen")),FALSE,IF(AND($P$3=FALSE,OR(F6488="Commercial NAICS Cogen",F6488="Commercial NAICS Non-Cogen",F6488="Industrial NAICS Cogen", F6488="industrial NAICS non-Cogen")),FALSE, TRUE))</f>
        <v/>
      </c>
    </row>
    <row r="6489">
      <c r="A6489" s="129" t="n">
        <v>99999</v>
      </c>
      <c r="B6489" s="130" t="inlineStr">
        <is>
          <t>State-Fuel Level Increment</t>
        </is>
      </c>
      <c r="C6489" s="130" t="inlineStr">
        <is>
          <t>State-Fuel Level Increment</t>
        </is>
      </c>
      <c r="D6489" s="129" t="n">
        <v>99999</v>
      </c>
      <c r="E6489" s="130" t="inlineStr">
        <is>
          <t>AL</t>
        </is>
      </c>
      <c r="F6489" s="130" t="inlineStr">
        <is>
          <t>Industrial NAICS Cogen</t>
        </is>
      </c>
      <c r="G6489" s="130" t="inlineStr">
        <is>
          <t>ST</t>
        </is>
      </c>
      <c r="H6489" s="130" t="inlineStr">
        <is>
          <t>OBS</t>
        </is>
      </c>
      <c r="I6489" s="130" t="inlineStr">
        <is>
          <t>ORW</t>
        </is>
      </c>
      <c r="J6489" s="131" t="n">
        <v>0</v>
      </c>
      <c r="K6489" s="129" t="n">
        <v>2020</v>
      </c>
      <c r="L6489" s="120">
        <f>IF(VLOOKUP(H6489,'Cross-Page Data'!$D$4:$F$48,3,FALSE)="natural gas",VLOOKUP(G6489,'Cross-Page Data'!$I$4:$J$19,2,FALSE),IF(VLOOKUP(H6489,'Cross-Page Data'!$D$4:$F$48,3,FALSE)="solar",IF(G6489="PV","solar PV","solar thermal"),IF(VLOOKUP(H6489,'Cross-Page Data'!$D$4:$F$48,3,FALSE)="wind",VLOOKUP(G6489,'Cross-Page Data'!$I$4:$J$19,2,FALSE),IF(VLOOKUP(H6489,'Cross-Page Data'!$D$4:$F$48,3,FALSE)="hydro",VLOOKUP(G6489,'Cross-Page Data'!$I$4:$J$19,2,FALSE),VLOOKUP(H6489,'Cross-Page Data'!$D$4:$F$48,3,FALSE)))))</f>
        <v/>
      </c>
      <c r="M6489" s="120">
        <f>IF(AND($P$2=FALSE,OR(F6489="Commercial NAICS Cogen",F6489="Industrial NAICS Cogen",F6489="NAICS-22 Cogen")),FALSE,IF(AND($P$3=FALSE,OR(F6489="Commercial NAICS Cogen",F6489="Commercial NAICS Non-Cogen",F6489="Industrial NAICS Cogen", F6489="industrial NAICS non-Cogen")),FALSE, TRUE))</f>
        <v/>
      </c>
    </row>
    <row r="6490">
      <c r="A6490" s="129" t="n">
        <v>99999</v>
      </c>
      <c r="B6490" s="130" t="inlineStr">
        <is>
          <t>State-Fuel Level Increment</t>
        </is>
      </c>
      <c r="C6490" s="130" t="inlineStr">
        <is>
          <t>State-Fuel Level Increment</t>
        </is>
      </c>
      <c r="D6490" s="129" t="n">
        <v>99999</v>
      </c>
      <c r="E6490" s="130" t="inlineStr">
        <is>
          <t>AR</t>
        </is>
      </c>
      <c r="F6490" s="130" t="inlineStr">
        <is>
          <t>NAICS-22 Cogen</t>
        </is>
      </c>
      <c r="G6490" s="130" t="inlineStr">
        <is>
          <t>ST</t>
        </is>
      </c>
      <c r="H6490" s="130" t="inlineStr">
        <is>
          <t>OBS</t>
        </is>
      </c>
      <c r="I6490" s="130" t="inlineStr">
        <is>
          <t>ORW</t>
        </is>
      </c>
      <c r="J6490" s="131" t="n">
        <v>32438.383</v>
      </c>
      <c r="K6490" s="129" t="n">
        <v>2020</v>
      </c>
      <c r="L6490" s="120">
        <f>IF(VLOOKUP(H6490,'Cross-Page Data'!$D$4:$F$48,3,FALSE)="natural gas",VLOOKUP(G6490,'Cross-Page Data'!$I$4:$J$19,2,FALSE),IF(VLOOKUP(H6490,'Cross-Page Data'!$D$4:$F$48,3,FALSE)="solar",IF(G6490="PV","solar PV","solar thermal"),IF(VLOOKUP(H6490,'Cross-Page Data'!$D$4:$F$48,3,FALSE)="wind",VLOOKUP(G6490,'Cross-Page Data'!$I$4:$J$19,2,FALSE),IF(VLOOKUP(H6490,'Cross-Page Data'!$D$4:$F$48,3,FALSE)="hydro",VLOOKUP(G6490,'Cross-Page Data'!$I$4:$J$19,2,FALSE),VLOOKUP(H6490,'Cross-Page Data'!$D$4:$F$48,3,FALSE)))))</f>
        <v/>
      </c>
      <c r="M6490" s="120">
        <f>IF(AND($P$2=FALSE,OR(F6490="Commercial NAICS Cogen",F6490="Industrial NAICS Cogen",F6490="NAICS-22 Cogen")),FALSE,IF(AND($P$3=FALSE,OR(F6490="Commercial NAICS Cogen",F6490="Commercial NAICS Non-Cogen",F6490="Industrial NAICS Cogen", F6490="industrial NAICS non-Cogen")),FALSE, TRUE))</f>
        <v/>
      </c>
    </row>
    <row r="6491">
      <c r="A6491" s="129" t="n">
        <v>99999</v>
      </c>
      <c r="B6491" s="130" t="inlineStr">
        <is>
          <t>State-Fuel Level Increment</t>
        </is>
      </c>
      <c r="C6491" s="130" t="inlineStr">
        <is>
          <t>State-Fuel Level Increment</t>
        </is>
      </c>
      <c r="D6491" s="129" t="n">
        <v>99999</v>
      </c>
      <c r="E6491" s="130" t="inlineStr">
        <is>
          <t>FL</t>
        </is>
      </c>
      <c r="F6491" s="130" t="inlineStr">
        <is>
          <t>Industrial NAICS Cogen</t>
        </is>
      </c>
      <c r="G6491" s="130" t="inlineStr">
        <is>
          <t>ST</t>
        </is>
      </c>
      <c r="H6491" s="130" t="inlineStr">
        <is>
          <t>OBS</t>
        </is>
      </c>
      <c r="I6491" s="130" t="inlineStr">
        <is>
          <t>ORW</t>
        </is>
      </c>
      <c r="J6491" s="131" t="n">
        <v>11934.921</v>
      </c>
      <c r="K6491" s="129" t="n">
        <v>2020</v>
      </c>
      <c r="L6491" s="120">
        <f>IF(VLOOKUP(H6491,'Cross-Page Data'!$D$4:$F$48,3,FALSE)="natural gas",VLOOKUP(G6491,'Cross-Page Data'!$I$4:$J$19,2,FALSE),IF(VLOOKUP(H6491,'Cross-Page Data'!$D$4:$F$48,3,FALSE)="solar",IF(G6491="PV","solar PV","solar thermal"),IF(VLOOKUP(H6491,'Cross-Page Data'!$D$4:$F$48,3,FALSE)="wind",VLOOKUP(G6491,'Cross-Page Data'!$I$4:$J$19,2,FALSE),IF(VLOOKUP(H6491,'Cross-Page Data'!$D$4:$F$48,3,FALSE)="hydro",VLOOKUP(G6491,'Cross-Page Data'!$I$4:$J$19,2,FALSE),VLOOKUP(H6491,'Cross-Page Data'!$D$4:$F$48,3,FALSE)))))</f>
        <v/>
      </c>
      <c r="M6491" s="120">
        <f>IF(AND($P$2=FALSE,OR(F6491="Commercial NAICS Cogen",F6491="Industrial NAICS Cogen",F6491="NAICS-22 Cogen")),FALSE,IF(AND($P$3=FALSE,OR(F6491="Commercial NAICS Cogen",F6491="Commercial NAICS Non-Cogen",F6491="Industrial NAICS Cogen", F6491="industrial NAICS non-Cogen")),FALSE, TRUE))</f>
        <v/>
      </c>
    </row>
    <row r="6492">
      <c r="A6492" s="129" t="n">
        <v>99999</v>
      </c>
      <c r="B6492" s="130" t="inlineStr">
        <is>
          <t>State-Fuel Level Increment</t>
        </is>
      </c>
      <c r="C6492" s="130" t="inlineStr">
        <is>
          <t>State-Fuel Level Increment</t>
        </is>
      </c>
      <c r="D6492" s="129" t="n">
        <v>99999</v>
      </c>
      <c r="E6492" s="130" t="inlineStr">
        <is>
          <t>IA</t>
        </is>
      </c>
      <c r="F6492" s="130" t="inlineStr">
        <is>
          <t>Electric Utility</t>
        </is>
      </c>
      <c r="G6492" s="130" t="inlineStr">
        <is>
          <t>ST</t>
        </is>
      </c>
      <c r="H6492" s="130" t="inlineStr">
        <is>
          <t>OBS</t>
        </is>
      </c>
      <c r="I6492" s="130" t="inlineStr">
        <is>
          <t>ORW</t>
        </is>
      </c>
      <c r="J6492" s="131" t="n">
        <v>10816.679</v>
      </c>
      <c r="K6492" s="129" t="n">
        <v>2020</v>
      </c>
      <c r="L6492" s="120">
        <f>IF(VLOOKUP(H6492,'Cross-Page Data'!$D$4:$F$48,3,FALSE)="natural gas",VLOOKUP(G6492,'Cross-Page Data'!$I$4:$J$19,2,FALSE),IF(VLOOKUP(H6492,'Cross-Page Data'!$D$4:$F$48,3,FALSE)="solar",IF(G6492="PV","solar PV","solar thermal"),IF(VLOOKUP(H6492,'Cross-Page Data'!$D$4:$F$48,3,FALSE)="wind",VLOOKUP(G6492,'Cross-Page Data'!$I$4:$J$19,2,FALSE),IF(VLOOKUP(H6492,'Cross-Page Data'!$D$4:$F$48,3,FALSE)="hydro",VLOOKUP(G6492,'Cross-Page Data'!$I$4:$J$19,2,FALSE),VLOOKUP(H6492,'Cross-Page Data'!$D$4:$F$48,3,FALSE)))))</f>
        <v/>
      </c>
      <c r="M6492" s="120">
        <f>IF(AND($P$2=FALSE,OR(F6492="Commercial NAICS Cogen",F6492="Industrial NAICS Cogen",F6492="NAICS-22 Cogen")),FALSE,IF(AND($P$3=FALSE,OR(F6492="Commercial NAICS Cogen",F6492="Commercial NAICS Non-Cogen",F6492="Industrial NAICS Cogen", F6492="industrial NAICS non-Cogen")),FALSE, TRUE))</f>
        <v/>
      </c>
    </row>
    <row r="6493">
      <c r="A6493" s="129" t="n">
        <v>99999</v>
      </c>
      <c r="B6493" s="130" t="inlineStr">
        <is>
          <t>State-Fuel Level Increment</t>
        </is>
      </c>
      <c r="C6493" s="130" t="inlineStr">
        <is>
          <t>State-Fuel Level Increment</t>
        </is>
      </c>
      <c r="D6493" s="129" t="n">
        <v>99999</v>
      </c>
      <c r="E6493" s="130" t="inlineStr">
        <is>
          <t>ME</t>
        </is>
      </c>
      <c r="F6493" s="130" t="inlineStr">
        <is>
          <t>Industrial NAICS Cogen</t>
        </is>
      </c>
      <c r="G6493" s="130" t="inlineStr">
        <is>
          <t>ST</t>
        </is>
      </c>
      <c r="H6493" s="130" t="inlineStr">
        <is>
          <t>OBS</t>
        </is>
      </c>
      <c r="I6493" s="130" t="inlineStr">
        <is>
          <t>ORW</t>
        </is>
      </c>
      <c r="J6493" s="131" t="n">
        <v>0</v>
      </c>
      <c r="K6493" s="129" t="n">
        <v>2020</v>
      </c>
      <c r="L6493" s="120">
        <f>IF(VLOOKUP(H6493,'Cross-Page Data'!$D$4:$F$48,3,FALSE)="natural gas",VLOOKUP(G6493,'Cross-Page Data'!$I$4:$J$19,2,FALSE),IF(VLOOKUP(H6493,'Cross-Page Data'!$D$4:$F$48,3,FALSE)="solar",IF(G6493="PV","solar PV","solar thermal"),IF(VLOOKUP(H6493,'Cross-Page Data'!$D$4:$F$48,3,FALSE)="wind",VLOOKUP(G6493,'Cross-Page Data'!$I$4:$J$19,2,FALSE),IF(VLOOKUP(H6493,'Cross-Page Data'!$D$4:$F$48,3,FALSE)="hydro",VLOOKUP(G6493,'Cross-Page Data'!$I$4:$J$19,2,FALSE),VLOOKUP(H6493,'Cross-Page Data'!$D$4:$F$48,3,FALSE)))))</f>
        <v/>
      </c>
      <c r="M6493" s="120">
        <f>IF(AND($P$2=FALSE,OR(F6493="Commercial NAICS Cogen",F6493="Industrial NAICS Cogen",F6493="NAICS-22 Cogen")),FALSE,IF(AND($P$3=FALSE,OR(F6493="Commercial NAICS Cogen",F6493="Commercial NAICS Non-Cogen",F6493="Industrial NAICS Cogen", F6493="industrial NAICS non-Cogen")),FALSE, TRUE))</f>
        <v/>
      </c>
    </row>
    <row r="6494">
      <c r="A6494" s="129" t="n">
        <v>99999</v>
      </c>
      <c r="B6494" s="130" t="inlineStr">
        <is>
          <t>State-Fuel Level Increment</t>
        </is>
      </c>
      <c r="C6494" s="130" t="inlineStr">
        <is>
          <t>State-Fuel Level Increment</t>
        </is>
      </c>
      <c r="D6494" s="129" t="n">
        <v>99999</v>
      </c>
      <c r="E6494" s="130" t="inlineStr">
        <is>
          <t>NC</t>
        </is>
      </c>
      <c r="F6494" s="130" t="inlineStr">
        <is>
          <t>NAICS-22 Cogen</t>
        </is>
      </c>
      <c r="G6494" s="130" t="inlineStr">
        <is>
          <t>ST</t>
        </is>
      </c>
      <c r="H6494" s="130" t="inlineStr">
        <is>
          <t>OBS</t>
        </is>
      </c>
      <c r="I6494" s="130" t="inlineStr">
        <is>
          <t>ORW</t>
        </is>
      </c>
      <c r="J6494" s="131" t="n">
        <v>50608.298</v>
      </c>
      <c r="K6494" s="129" t="n">
        <v>2020</v>
      </c>
      <c r="L6494" s="120">
        <f>IF(VLOOKUP(H6494,'Cross-Page Data'!$D$4:$F$48,3,FALSE)="natural gas",VLOOKUP(G6494,'Cross-Page Data'!$I$4:$J$19,2,FALSE),IF(VLOOKUP(H6494,'Cross-Page Data'!$D$4:$F$48,3,FALSE)="solar",IF(G6494="PV","solar PV","solar thermal"),IF(VLOOKUP(H6494,'Cross-Page Data'!$D$4:$F$48,3,FALSE)="wind",VLOOKUP(G6494,'Cross-Page Data'!$I$4:$J$19,2,FALSE),IF(VLOOKUP(H6494,'Cross-Page Data'!$D$4:$F$48,3,FALSE)="hydro",VLOOKUP(G6494,'Cross-Page Data'!$I$4:$J$19,2,FALSE),VLOOKUP(H6494,'Cross-Page Data'!$D$4:$F$48,3,FALSE)))))</f>
        <v/>
      </c>
      <c r="M6494" s="120">
        <f>IF(AND($P$2=FALSE,OR(F6494="Commercial NAICS Cogen",F6494="Industrial NAICS Cogen",F6494="NAICS-22 Cogen")),FALSE,IF(AND($P$3=FALSE,OR(F6494="Commercial NAICS Cogen",F6494="Commercial NAICS Non-Cogen",F6494="Industrial NAICS Cogen", F6494="industrial NAICS non-Cogen")),FALSE, TRUE))</f>
        <v/>
      </c>
    </row>
    <row r="6495">
      <c r="A6495" s="129" t="n">
        <v>99999</v>
      </c>
      <c r="B6495" s="130" t="inlineStr">
        <is>
          <t>State-Fuel Level Increment</t>
        </is>
      </c>
      <c r="C6495" s="130" t="inlineStr">
        <is>
          <t>State-Fuel Level Increment</t>
        </is>
      </c>
      <c r="D6495" s="129" t="n">
        <v>99999</v>
      </c>
      <c r="E6495" s="130" t="inlineStr">
        <is>
          <t>PA</t>
        </is>
      </c>
      <c r="F6495" s="130" t="inlineStr">
        <is>
          <t>NAICS-22 Cogen</t>
        </is>
      </c>
      <c r="G6495" s="130" t="inlineStr">
        <is>
          <t>ST</t>
        </is>
      </c>
      <c r="H6495" s="130" t="inlineStr">
        <is>
          <t>OBS</t>
        </is>
      </c>
      <c r="I6495" s="130" t="inlineStr">
        <is>
          <t>ORW</t>
        </is>
      </c>
      <c r="J6495" s="131" t="n">
        <v>0</v>
      </c>
      <c r="K6495" s="129" t="n">
        <v>2020</v>
      </c>
      <c r="L6495" s="120">
        <f>IF(VLOOKUP(H6495,'Cross-Page Data'!$D$4:$F$48,3,FALSE)="natural gas",VLOOKUP(G6495,'Cross-Page Data'!$I$4:$J$19,2,FALSE),IF(VLOOKUP(H6495,'Cross-Page Data'!$D$4:$F$48,3,FALSE)="solar",IF(G6495="PV","solar PV","solar thermal"),IF(VLOOKUP(H6495,'Cross-Page Data'!$D$4:$F$48,3,FALSE)="wind",VLOOKUP(G6495,'Cross-Page Data'!$I$4:$J$19,2,FALSE),IF(VLOOKUP(H6495,'Cross-Page Data'!$D$4:$F$48,3,FALSE)="hydro",VLOOKUP(G6495,'Cross-Page Data'!$I$4:$J$19,2,FALSE),VLOOKUP(H6495,'Cross-Page Data'!$D$4:$F$48,3,FALSE)))))</f>
        <v/>
      </c>
      <c r="M6495" s="120">
        <f>IF(AND($P$2=FALSE,OR(F6495="Commercial NAICS Cogen",F6495="Industrial NAICS Cogen",F6495="NAICS-22 Cogen")),FALSE,IF(AND($P$3=FALSE,OR(F6495="Commercial NAICS Cogen",F6495="Commercial NAICS Non-Cogen",F6495="Industrial NAICS Cogen", F6495="industrial NAICS non-Cogen")),FALSE, TRUE))</f>
        <v/>
      </c>
    </row>
    <row r="6496">
      <c r="A6496" s="129" t="n">
        <v>99999</v>
      </c>
      <c r="B6496" s="130" t="inlineStr">
        <is>
          <t>State-Fuel Level Increment</t>
        </is>
      </c>
      <c r="C6496" s="130" t="inlineStr">
        <is>
          <t>State-Fuel Level Increment</t>
        </is>
      </c>
      <c r="D6496" s="129" t="n">
        <v>99999</v>
      </c>
      <c r="E6496" s="130" t="inlineStr">
        <is>
          <t>TX</t>
        </is>
      </c>
      <c r="F6496" s="130" t="inlineStr">
        <is>
          <t>Industrial NAICS Cogen</t>
        </is>
      </c>
      <c r="G6496" s="130" t="inlineStr">
        <is>
          <t>ST</t>
        </is>
      </c>
      <c r="H6496" s="130" t="inlineStr">
        <is>
          <t>OBS</t>
        </is>
      </c>
      <c r="I6496" s="130" t="inlineStr">
        <is>
          <t>ORW</t>
        </is>
      </c>
      <c r="J6496" s="131" t="n">
        <v>0</v>
      </c>
      <c r="K6496" s="129" t="n">
        <v>2020</v>
      </c>
      <c r="L6496" s="120">
        <f>IF(VLOOKUP(H6496,'Cross-Page Data'!$D$4:$F$48,3,FALSE)="natural gas",VLOOKUP(G6496,'Cross-Page Data'!$I$4:$J$19,2,FALSE),IF(VLOOKUP(H6496,'Cross-Page Data'!$D$4:$F$48,3,FALSE)="solar",IF(G6496="PV","solar PV","solar thermal"),IF(VLOOKUP(H6496,'Cross-Page Data'!$D$4:$F$48,3,FALSE)="wind",VLOOKUP(G6496,'Cross-Page Data'!$I$4:$J$19,2,FALSE),IF(VLOOKUP(H6496,'Cross-Page Data'!$D$4:$F$48,3,FALSE)="hydro",VLOOKUP(G6496,'Cross-Page Data'!$I$4:$J$19,2,FALSE),VLOOKUP(H6496,'Cross-Page Data'!$D$4:$F$48,3,FALSE)))))</f>
        <v/>
      </c>
      <c r="M6496" s="120">
        <f>IF(AND($P$2=FALSE,OR(F6496="Commercial NAICS Cogen",F6496="Industrial NAICS Cogen",F6496="NAICS-22 Cogen")),FALSE,IF(AND($P$3=FALSE,OR(F6496="Commercial NAICS Cogen",F6496="Commercial NAICS Non-Cogen",F6496="Industrial NAICS Cogen", F6496="industrial NAICS non-Cogen")),FALSE, TRUE))</f>
        <v/>
      </c>
    </row>
    <row r="6497">
      <c r="A6497" s="129" t="n">
        <v>99999</v>
      </c>
      <c r="B6497" s="130" t="inlineStr">
        <is>
          <t>State-Fuel Level Increment</t>
        </is>
      </c>
      <c r="C6497" s="130" t="inlineStr">
        <is>
          <t>State-Fuel Level Increment</t>
        </is>
      </c>
      <c r="D6497" s="129" t="n">
        <v>99999</v>
      </c>
      <c r="E6497" s="130" t="inlineStr">
        <is>
          <t>WI</t>
        </is>
      </c>
      <c r="F6497" s="130" t="inlineStr">
        <is>
          <t>Industrial NAICS Cogen</t>
        </is>
      </c>
      <c r="G6497" s="130" t="inlineStr">
        <is>
          <t>ST</t>
        </is>
      </c>
      <c r="H6497" s="130" t="inlineStr">
        <is>
          <t>OBS</t>
        </is>
      </c>
      <c r="I6497" s="130" t="inlineStr">
        <is>
          <t>ORW</t>
        </is>
      </c>
      <c r="J6497" s="131" t="n">
        <v>210.728</v>
      </c>
      <c r="K6497" s="129" t="n">
        <v>2020</v>
      </c>
      <c r="L6497" s="120">
        <f>IF(VLOOKUP(H6497,'Cross-Page Data'!$D$4:$F$48,3,FALSE)="natural gas",VLOOKUP(G6497,'Cross-Page Data'!$I$4:$J$19,2,FALSE),IF(VLOOKUP(H6497,'Cross-Page Data'!$D$4:$F$48,3,FALSE)="solar",IF(G6497="PV","solar PV","solar thermal"),IF(VLOOKUP(H6497,'Cross-Page Data'!$D$4:$F$48,3,FALSE)="wind",VLOOKUP(G6497,'Cross-Page Data'!$I$4:$J$19,2,FALSE),IF(VLOOKUP(H6497,'Cross-Page Data'!$D$4:$F$48,3,FALSE)="hydro",VLOOKUP(G6497,'Cross-Page Data'!$I$4:$J$19,2,FALSE),VLOOKUP(H6497,'Cross-Page Data'!$D$4:$F$48,3,FALSE)))))</f>
        <v/>
      </c>
      <c r="M6497" s="120">
        <f>IF(AND($P$2=FALSE,OR(F6497="Commercial NAICS Cogen",F6497="Industrial NAICS Cogen",F6497="NAICS-22 Cogen")),FALSE,IF(AND($P$3=FALSE,OR(F6497="Commercial NAICS Cogen",F6497="Commercial NAICS Non-Cogen",F6497="Industrial NAICS Cogen", F6497="industrial NAICS non-Cogen")),FALSE, TRUE))</f>
        <v/>
      </c>
    </row>
    <row r="6498">
      <c r="A6498" s="129" t="n">
        <v>99999</v>
      </c>
      <c r="B6498" s="130" t="inlineStr">
        <is>
          <t>State-Fuel Level Increment</t>
        </is>
      </c>
      <c r="C6498" s="130" t="inlineStr">
        <is>
          <t>State-Fuel Level Increment</t>
        </is>
      </c>
      <c r="D6498" s="129" t="n">
        <v>99999</v>
      </c>
      <c r="E6498" s="130" t="inlineStr">
        <is>
          <t>AL</t>
        </is>
      </c>
      <c r="F6498" s="130" t="inlineStr">
        <is>
          <t>Industrial NAICS Cogen</t>
        </is>
      </c>
      <c r="G6498" s="130" t="inlineStr">
        <is>
          <t>ST</t>
        </is>
      </c>
      <c r="H6498" s="130" t="inlineStr">
        <is>
          <t>OG</t>
        </is>
      </c>
      <c r="I6498" s="130" t="inlineStr">
        <is>
          <t>OOG</t>
        </is>
      </c>
      <c r="J6498" s="131" t="n">
        <v>3168.61</v>
      </c>
      <c r="K6498" s="129" t="n">
        <v>2020</v>
      </c>
      <c r="L6498" s="120">
        <f>IF(VLOOKUP(H6498,'Cross-Page Data'!$D$4:$F$48,3,FALSE)="natural gas",VLOOKUP(G6498,'Cross-Page Data'!$I$4:$J$19,2,FALSE),IF(VLOOKUP(H6498,'Cross-Page Data'!$D$4:$F$48,3,FALSE)="solar",IF(G6498="PV","solar PV","solar thermal"),IF(VLOOKUP(H6498,'Cross-Page Data'!$D$4:$F$48,3,FALSE)="wind",VLOOKUP(G6498,'Cross-Page Data'!$I$4:$J$19,2,FALSE),IF(VLOOKUP(H6498,'Cross-Page Data'!$D$4:$F$48,3,FALSE)="hydro",VLOOKUP(G6498,'Cross-Page Data'!$I$4:$J$19,2,FALSE),VLOOKUP(H6498,'Cross-Page Data'!$D$4:$F$48,3,FALSE)))))</f>
        <v/>
      </c>
      <c r="M6498" s="120">
        <f>IF(AND($P$2=FALSE,OR(F6498="Commercial NAICS Cogen",F6498="Industrial NAICS Cogen",F6498="NAICS-22 Cogen")),FALSE,IF(AND($P$3=FALSE,OR(F6498="Commercial NAICS Cogen",F6498="Commercial NAICS Non-Cogen",F6498="Industrial NAICS Cogen", F6498="industrial NAICS non-Cogen")),FALSE, TRUE))</f>
        <v/>
      </c>
    </row>
    <row r="6499">
      <c r="A6499" s="129" t="n">
        <v>99999</v>
      </c>
      <c r="B6499" s="130" t="inlineStr">
        <is>
          <t>State-Fuel Level Increment</t>
        </is>
      </c>
      <c r="C6499" s="130" t="inlineStr">
        <is>
          <t>State-Fuel Level Increment</t>
        </is>
      </c>
      <c r="D6499" s="129" t="n">
        <v>99999</v>
      </c>
      <c r="E6499" s="130" t="inlineStr">
        <is>
          <t>CA</t>
        </is>
      </c>
      <c r="F6499" s="130" t="inlineStr">
        <is>
          <t>Industrial NAICS Non-Cogen</t>
        </is>
      </c>
      <c r="G6499" s="130" t="inlineStr">
        <is>
          <t>ST</t>
        </is>
      </c>
      <c r="H6499" s="130" t="inlineStr">
        <is>
          <t>OG</t>
        </is>
      </c>
      <c r="I6499" s="130" t="inlineStr">
        <is>
          <t>OOG</t>
        </is>
      </c>
      <c r="J6499" s="131" t="n">
        <v>4270.425</v>
      </c>
      <c r="K6499" s="129" t="n">
        <v>2020</v>
      </c>
      <c r="L6499" s="120">
        <f>IF(VLOOKUP(H6499,'Cross-Page Data'!$D$4:$F$48,3,FALSE)="natural gas",VLOOKUP(G6499,'Cross-Page Data'!$I$4:$J$19,2,FALSE),IF(VLOOKUP(H6499,'Cross-Page Data'!$D$4:$F$48,3,FALSE)="solar",IF(G6499="PV","solar PV","solar thermal"),IF(VLOOKUP(H6499,'Cross-Page Data'!$D$4:$F$48,3,FALSE)="wind",VLOOKUP(G6499,'Cross-Page Data'!$I$4:$J$19,2,FALSE),IF(VLOOKUP(H6499,'Cross-Page Data'!$D$4:$F$48,3,FALSE)="hydro",VLOOKUP(G6499,'Cross-Page Data'!$I$4:$J$19,2,FALSE),VLOOKUP(H6499,'Cross-Page Data'!$D$4:$F$48,3,FALSE)))))</f>
        <v/>
      </c>
      <c r="M6499" s="120">
        <f>IF(AND($P$2=FALSE,OR(F6499="Commercial NAICS Cogen",F6499="Industrial NAICS Cogen",F6499="NAICS-22 Cogen")),FALSE,IF(AND($P$3=FALSE,OR(F6499="Commercial NAICS Cogen",F6499="Commercial NAICS Non-Cogen",F6499="Industrial NAICS Cogen", F6499="industrial NAICS non-Cogen")),FALSE, TRUE))</f>
        <v/>
      </c>
    </row>
    <row r="6500">
      <c r="A6500" s="129" t="n">
        <v>99999</v>
      </c>
      <c r="B6500" s="130" t="inlineStr">
        <is>
          <t>State-Fuel Level Increment</t>
        </is>
      </c>
      <c r="C6500" s="130" t="inlineStr">
        <is>
          <t>State-Fuel Level Increment</t>
        </is>
      </c>
      <c r="D6500" s="129" t="n">
        <v>99999</v>
      </c>
      <c r="E6500" s="130" t="inlineStr">
        <is>
          <t>CA</t>
        </is>
      </c>
      <c r="F6500" s="130" t="inlineStr">
        <is>
          <t>Industrial NAICS Cogen</t>
        </is>
      </c>
      <c r="G6500" s="130" t="inlineStr">
        <is>
          <t>ST</t>
        </is>
      </c>
      <c r="H6500" s="130" t="inlineStr">
        <is>
          <t>OG</t>
        </is>
      </c>
      <c r="I6500" s="130" t="inlineStr">
        <is>
          <t>OOG</t>
        </is>
      </c>
      <c r="J6500" s="131" t="n">
        <v>1021.228</v>
      </c>
      <c r="K6500" s="129" t="n">
        <v>2020</v>
      </c>
      <c r="L6500" s="120">
        <f>IF(VLOOKUP(H6500,'Cross-Page Data'!$D$4:$F$48,3,FALSE)="natural gas",VLOOKUP(G6500,'Cross-Page Data'!$I$4:$J$19,2,FALSE),IF(VLOOKUP(H6500,'Cross-Page Data'!$D$4:$F$48,3,FALSE)="solar",IF(G6500="PV","solar PV","solar thermal"),IF(VLOOKUP(H6500,'Cross-Page Data'!$D$4:$F$48,3,FALSE)="wind",VLOOKUP(G6500,'Cross-Page Data'!$I$4:$J$19,2,FALSE),IF(VLOOKUP(H6500,'Cross-Page Data'!$D$4:$F$48,3,FALSE)="hydro",VLOOKUP(G6500,'Cross-Page Data'!$I$4:$J$19,2,FALSE),VLOOKUP(H6500,'Cross-Page Data'!$D$4:$F$48,3,FALSE)))))</f>
        <v/>
      </c>
      <c r="M6500" s="120">
        <f>IF(AND($P$2=FALSE,OR(F6500="Commercial NAICS Cogen",F6500="Industrial NAICS Cogen",F6500="NAICS-22 Cogen")),FALSE,IF(AND($P$3=FALSE,OR(F6500="Commercial NAICS Cogen",F6500="Commercial NAICS Non-Cogen",F6500="Industrial NAICS Cogen", F6500="industrial NAICS non-Cogen")),FALSE, TRUE))</f>
        <v/>
      </c>
    </row>
    <row r="6501">
      <c r="A6501" s="129" t="n">
        <v>99999</v>
      </c>
      <c r="B6501" s="130" t="inlineStr">
        <is>
          <t>State-Fuel Level Increment</t>
        </is>
      </c>
      <c r="C6501" s="130" t="inlineStr">
        <is>
          <t>State-Fuel Level Increment</t>
        </is>
      </c>
      <c r="D6501" s="129" t="n">
        <v>99999</v>
      </c>
      <c r="E6501" s="130" t="inlineStr">
        <is>
          <t>IN</t>
        </is>
      </c>
      <c r="F6501" s="130" t="inlineStr">
        <is>
          <t>Industrial NAICS Cogen</t>
        </is>
      </c>
      <c r="G6501" s="130" t="inlineStr">
        <is>
          <t>ST</t>
        </is>
      </c>
      <c r="H6501" s="130" t="inlineStr">
        <is>
          <t>OG</t>
        </is>
      </c>
      <c r="I6501" s="130" t="inlineStr">
        <is>
          <t>OOG</t>
        </is>
      </c>
      <c r="J6501" s="131" t="n">
        <v>271295.95</v>
      </c>
      <c r="K6501" s="129" t="n">
        <v>2020</v>
      </c>
      <c r="L6501" s="120">
        <f>IF(VLOOKUP(H6501,'Cross-Page Data'!$D$4:$F$48,3,FALSE)="natural gas",VLOOKUP(G6501,'Cross-Page Data'!$I$4:$J$19,2,FALSE),IF(VLOOKUP(H6501,'Cross-Page Data'!$D$4:$F$48,3,FALSE)="solar",IF(G6501="PV","solar PV","solar thermal"),IF(VLOOKUP(H6501,'Cross-Page Data'!$D$4:$F$48,3,FALSE)="wind",VLOOKUP(G6501,'Cross-Page Data'!$I$4:$J$19,2,FALSE),IF(VLOOKUP(H6501,'Cross-Page Data'!$D$4:$F$48,3,FALSE)="hydro",VLOOKUP(G6501,'Cross-Page Data'!$I$4:$J$19,2,FALSE),VLOOKUP(H6501,'Cross-Page Data'!$D$4:$F$48,3,FALSE)))))</f>
        <v/>
      </c>
      <c r="M6501" s="120">
        <f>IF(AND($P$2=FALSE,OR(F6501="Commercial NAICS Cogen",F6501="Industrial NAICS Cogen",F6501="NAICS-22 Cogen")),FALSE,IF(AND($P$3=FALSE,OR(F6501="Commercial NAICS Cogen",F6501="Commercial NAICS Non-Cogen",F6501="Industrial NAICS Cogen", F6501="industrial NAICS non-Cogen")),FALSE, TRUE))</f>
        <v/>
      </c>
    </row>
    <row r="6502">
      <c r="A6502" s="129" t="n">
        <v>99999</v>
      </c>
      <c r="B6502" s="130" t="inlineStr">
        <is>
          <t>State-Fuel Level Increment</t>
        </is>
      </c>
      <c r="C6502" s="130" t="inlineStr">
        <is>
          <t>State-Fuel Level Increment</t>
        </is>
      </c>
      <c r="D6502" s="129" t="n">
        <v>99999</v>
      </c>
      <c r="E6502" s="130" t="inlineStr">
        <is>
          <t>LA</t>
        </is>
      </c>
      <c r="F6502" s="130" t="inlineStr">
        <is>
          <t>Industrial NAICS Cogen</t>
        </is>
      </c>
      <c r="G6502" s="130" t="inlineStr">
        <is>
          <t>ST</t>
        </is>
      </c>
      <c r="H6502" s="130" t="inlineStr">
        <is>
          <t>OG</t>
        </is>
      </c>
      <c r="I6502" s="130" t="inlineStr">
        <is>
          <t>OOG</t>
        </is>
      </c>
      <c r="J6502" s="131" t="n">
        <v>222413.54</v>
      </c>
      <c r="K6502" s="129" t="n">
        <v>2020</v>
      </c>
      <c r="L6502" s="120">
        <f>IF(VLOOKUP(H6502,'Cross-Page Data'!$D$4:$F$48,3,FALSE)="natural gas",VLOOKUP(G6502,'Cross-Page Data'!$I$4:$J$19,2,FALSE),IF(VLOOKUP(H6502,'Cross-Page Data'!$D$4:$F$48,3,FALSE)="solar",IF(G6502="PV","solar PV","solar thermal"),IF(VLOOKUP(H6502,'Cross-Page Data'!$D$4:$F$48,3,FALSE)="wind",VLOOKUP(G6502,'Cross-Page Data'!$I$4:$J$19,2,FALSE),IF(VLOOKUP(H6502,'Cross-Page Data'!$D$4:$F$48,3,FALSE)="hydro",VLOOKUP(G6502,'Cross-Page Data'!$I$4:$J$19,2,FALSE),VLOOKUP(H6502,'Cross-Page Data'!$D$4:$F$48,3,FALSE)))))</f>
        <v/>
      </c>
      <c r="M6502" s="120">
        <f>IF(AND($P$2=FALSE,OR(F6502="Commercial NAICS Cogen",F6502="Industrial NAICS Cogen",F6502="NAICS-22 Cogen")),FALSE,IF(AND($P$3=FALSE,OR(F6502="Commercial NAICS Cogen",F6502="Commercial NAICS Non-Cogen",F6502="Industrial NAICS Cogen", F6502="industrial NAICS non-Cogen")),FALSE, TRUE))</f>
        <v/>
      </c>
    </row>
    <row r="6503">
      <c r="A6503" s="129" t="n">
        <v>99999</v>
      </c>
      <c r="B6503" s="130" t="inlineStr">
        <is>
          <t>State-Fuel Level Increment</t>
        </is>
      </c>
      <c r="C6503" s="130" t="inlineStr">
        <is>
          <t>State-Fuel Level Increment</t>
        </is>
      </c>
      <c r="D6503" s="129" t="n">
        <v>99999</v>
      </c>
      <c r="E6503" s="130" t="inlineStr">
        <is>
          <t>MT</t>
        </is>
      </c>
      <c r="F6503" s="130" t="inlineStr">
        <is>
          <t>Industrial NAICS Non-Cogen</t>
        </is>
      </c>
      <c r="G6503" s="130" t="inlineStr">
        <is>
          <t>ST</t>
        </is>
      </c>
      <c r="H6503" s="130" t="inlineStr">
        <is>
          <t>OG</t>
        </is>
      </c>
      <c r="I6503" s="130" t="inlineStr">
        <is>
          <t>OOG</t>
        </is>
      </c>
      <c r="J6503" s="131" t="n">
        <v>0</v>
      </c>
      <c r="K6503" s="129" t="n">
        <v>2020</v>
      </c>
      <c r="L6503" s="120">
        <f>IF(VLOOKUP(H6503,'Cross-Page Data'!$D$4:$F$48,3,FALSE)="natural gas",VLOOKUP(G6503,'Cross-Page Data'!$I$4:$J$19,2,FALSE),IF(VLOOKUP(H6503,'Cross-Page Data'!$D$4:$F$48,3,FALSE)="solar",IF(G6503="PV","solar PV","solar thermal"),IF(VLOOKUP(H6503,'Cross-Page Data'!$D$4:$F$48,3,FALSE)="wind",VLOOKUP(G6503,'Cross-Page Data'!$I$4:$J$19,2,FALSE),IF(VLOOKUP(H6503,'Cross-Page Data'!$D$4:$F$48,3,FALSE)="hydro",VLOOKUP(G6503,'Cross-Page Data'!$I$4:$J$19,2,FALSE),VLOOKUP(H6503,'Cross-Page Data'!$D$4:$F$48,3,FALSE)))))</f>
        <v/>
      </c>
      <c r="M6503" s="120">
        <f>IF(AND($P$2=FALSE,OR(F6503="Commercial NAICS Cogen",F6503="Industrial NAICS Cogen",F6503="NAICS-22 Cogen")),FALSE,IF(AND($P$3=FALSE,OR(F6503="Commercial NAICS Cogen",F6503="Commercial NAICS Non-Cogen",F6503="Industrial NAICS Cogen", F6503="industrial NAICS non-Cogen")),FALSE, TRUE))</f>
        <v/>
      </c>
    </row>
    <row r="6504">
      <c r="A6504" s="129" t="n">
        <v>99999</v>
      </c>
      <c r="B6504" s="130" t="inlineStr">
        <is>
          <t>State-Fuel Level Increment</t>
        </is>
      </c>
      <c r="C6504" s="130" t="inlineStr">
        <is>
          <t>State-Fuel Level Increment</t>
        </is>
      </c>
      <c r="D6504" s="129" t="n">
        <v>99999</v>
      </c>
      <c r="E6504" s="130" t="inlineStr">
        <is>
          <t>OH</t>
        </is>
      </c>
      <c r="F6504" s="130" t="inlineStr">
        <is>
          <t>NAICS-22 Cogen</t>
        </is>
      </c>
      <c r="G6504" s="130" t="inlineStr">
        <is>
          <t>ST</t>
        </is>
      </c>
      <c r="H6504" s="130" t="inlineStr">
        <is>
          <t>OG</t>
        </is>
      </c>
      <c r="I6504" s="130" t="inlineStr">
        <is>
          <t>OOG</t>
        </is>
      </c>
      <c r="J6504" s="131" t="n">
        <v>498554.29</v>
      </c>
      <c r="K6504" s="129" t="n">
        <v>2020</v>
      </c>
      <c r="L6504" s="120">
        <f>IF(VLOOKUP(H6504,'Cross-Page Data'!$D$4:$F$48,3,FALSE)="natural gas",VLOOKUP(G6504,'Cross-Page Data'!$I$4:$J$19,2,FALSE),IF(VLOOKUP(H6504,'Cross-Page Data'!$D$4:$F$48,3,FALSE)="solar",IF(G6504="PV","solar PV","solar thermal"),IF(VLOOKUP(H6504,'Cross-Page Data'!$D$4:$F$48,3,FALSE)="wind",VLOOKUP(G6504,'Cross-Page Data'!$I$4:$J$19,2,FALSE),IF(VLOOKUP(H6504,'Cross-Page Data'!$D$4:$F$48,3,FALSE)="hydro",VLOOKUP(G6504,'Cross-Page Data'!$I$4:$J$19,2,FALSE),VLOOKUP(H6504,'Cross-Page Data'!$D$4:$F$48,3,FALSE)))))</f>
        <v/>
      </c>
      <c r="M6504" s="120">
        <f>IF(AND($P$2=FALSE,OR(F6504="Commercial NAICS Cogen",F6504="Industrial NAICS Cogen",F6504="NAICS-22 Cogen")),FALSE,IF(AND($P$3=FALSE,OR(F6504="Commercial NAICS Cogen",F6504="Commercial NAICS Non-Cogen",F6504="Industrial NAICS Cogen", F6504="industrial NAICS non-Cogen")),FALSE, TRUE))</f>
        <v/>
      </c>
    </row>
    <row r="6505">
      <c r="A6505" s="129" t="n">
        <v>99999</v>
      </c>
      <c r="B6505" s="130" t="inlineStr">
        <is>
          <t>State-Fuel Level Increment</t>
        </is>
      </c>
      <c r="C6505" s="130" t="inlineStr">
        <is>
          <t>State-Fuel Level Increment</t>
        </is>
      </c>
      <c r="D6505" s="129" t="n">
        <v>99999</v>
      </c>
      <c r="E6505" s="130" t="inlineStr">
        <is>
          <t>PA</t>
        </is>
      </c>
      <c r="F6505" s="130" t="inlineStr">
        <is>
          <t>Industrial NAICS Cogen</t>
        </is>
      </c>
      <c r="G6505" s="130" t="inlineStr">
        <is>
          <t>ST</t>
        </is>
      </c>
      <c r="H6505" s="130" t="inlineStr">
        <is>
          <t>OG</t>
        </is>
      </c>
      <c r="I6505" s="130" t="inlineStr">
        <is>
          <t>OOG</t>
        </is>
      </c>
      <c r="J6505" s="131" t="n">
        <v>131973.42</v>
      </c>
      <c r="K6505" s="129" t="n">
        <v>2020</v>
      </c>
      <c r="L6505" s="120">
        <f>IF(VLOOKUP(H6505,'Cross-Page Data'!$D$4:$F$48,3,FALSE)="natural gas",VLOOKUP(G6505,'Cross-Page Data'!$I$4:$J$19,2,FALSE),IF(VLOOKUP(H6505,'Cross-Page Data'!$D$4:$F$48,3,FALSE)="solar",IF(G6505="PV","solar PV","solar thermal"),IF(VLOOKUP(H6505,'Cross-Page Data'!$D$4:$F$48,3,FALSE)="wind",VLOOKUP(G6505,'Cross-Page Data'!$I$4:$J$19,2,FALSE),IF(VLOOKUP(H6505,'Cross-Page Data'!$D$4:$F$48,3,FALSE)="hydro",VLOOKUP(G6505,'Cross-Page Data'!$I$4:$J$19,2,FALSE),VLOOKUP(H6505,'Cross-Page Data'!$D$4:$F$48,3,FALSE)))))</f>
        <v/>
      </c>
      <c r="M6505" s="120">
        <f>IF(AND($P$2=FALSE,OR(F6505="Commercial NAICS Cogen",F6505="Industrial NAICS Cogen",F6505="NAICS-22 Cogen")),FALSE,IF(AND($P$3=FALSE,OR(F6505="Commercial NAICS Cogen",F6505="Commercial NAICS Non-Cogen",F6505="Industrial NAICS Cogen", F6505="industrial NAICS non-Cogen")),FALSE, TRUE))</f>
        <v/>
      </c>
    </row>
    <row r="6506">
      <c r="A6506" s="129" t="n">
        <v>99999</v>
      </c>
      <c r="B6506" s="130" t="inlineStr">
        <is>
          <t>State-Fuel Level Increment</t>
        </is>
      </c>
      <c r="C6506" s="130" t="inlineStr">
        <is>
          <t>State-Fuel Level Increment</t>
        </is>
      </c>
      <c r="D6506" s="129" t="n">
        <v>99999</v>
      </c>
      <c r="E6506" s="130" t="inlineStr">
        <is>
          <t>TX</t>
        </is>
      </c>
      <c r="F6506" s="130" t="inlineStr">
        <is>
          <t>Industrial NAICS Non-Cogen</t>
        </is>
      </c>
      <c r="G6506" s="130" t="inlineStr">
        <is>
          <t>ST</t>
        </is>
      </c>
      <c r="H6506" s="130" t="inlineStr">
        <is>
          <t>OG</t>
        </is>
      </c>
      <c r="I6506" s="130" t="inlineStr">
        <is>
          <t>OOG</t>
        </is>
      </c>
      <c r="J6506" s="131" t="n">
        <v>106862.66</v>
      </c>
      <c r="K6506" s="129" t="n">
        <v>2020</v>
      </c>
      <c r="L6506" s="120">
        <f>IF(VLOOKUP(H6506,'Cross-Page Data'!$D$4:$F$48,3,FALSE)="natural gas",VLOOKUP(G6506,'Cross-Page Data'!$I$4:$J$19,2,FALSE),IF(VLOOKUP(H6506,'Cross-Page Data'!$D$4:$F$48,3,FALSE)="solar",IF(G6506="PV","solar PV","solar thermal"),IF(VLOOKUP(H6506,'Cross-Page Data'!$D$4:$F$48,3,FALSE)="wind",VLOOKUP(G6506,'Cross-Page Data'!$I$4:$J$19,2,FALSE),IF(VLOOKUP(H6506,'Cross-Page Data'!$D$4:$F$48,3,FALSE)="hydro",VLOOKUP(G6506,'Cross-Page Data'!$I$4:$J$19,2,FALSE),VLOOKUP(H6506,'Cross-Page Data'!$D$4:$F$48,3,FALSE)))))</f>
        <v/>
      </c>
      <c r="M6506" s="120">
        <f>IF(AND($P$2=FALSE,OR(F6506="Commercial NAICS Cogen",F6506="Industrial NAICS Cogen",F6506="NAICS-22 Cogen")),FALSE,IF(AND($P$3=FALSE,OR(F6506="Commercial NAICS Cogen",F6506="Commercial NAICS Non-Cogen",F6506="Industrial NAICS Cogen", F6506="industrial NAICS non-Cogen")),FALSE, TRUE))</f>
        <v/>
      </c>
    </row>
    <row r="6507">
      <c r="A6507" s="129" t="n">
        <v>99999</v>
      </c>
      <c r="B6507" s="130" t="inlineStr">
        <is>
          <t>State-Fuel Level Increment</t>
        </is>
      </c>
      <c r="C6507" s="130" t="inlineStr">
        <is>
          <t>State-Fuel Level Increment</t>
        </is>
      </c>
      <c r="D6507" s="129" t="n">
        <v>99999</v>
      </c>
      <c r="E6507" s="130" t="inlineStr">
        <is>
          <t>TX</t>
        </is>
      </c>
      <c r="F6507" s="130" t="inlineStr">
        <is>
          <t>Industrial NAICS Cogen</t>
        </is>
      </c>
      <c r="G6507" s="130" t="inlineStr">
        <is>
          <t>ST</t>
        </is>
      </c>
      <c r="H6507" s="130" t="inlineStr">
        <is>
          <t>OG</t>
        </is>
      </c>
      <c r="I6507" s="130" t="inlineStr">
        <is>
          <t>OOG</t>
        </is>
      </c>
      <c r="J6507" s="131" t="n">
        <v>71625.06600000001</v>
      </c>
      <c r="K6507" s="129" t="n">
        <v>2020</v>
      </c>
      <c r="L6507" s="120">
        <f>IF(VLOOKUP(H6507,'Cross-Page Data'!$D$4:$F$48,3,FALSE)="natural gas",VLOOKUP(G6507,'Cross-Page Data'!$I$4:$J$19,2,FALSE),IF(VLOOKUP(H6507,'Cross-Page Data'!$D$4:$F$48,3,FALSE)="solar",IF(G6507="PV","solar PV","solar thermal"),IF(VLOOKUP(H6507,'Cross-Page Data'!$D$4:$F$48,3,FALSE)="wind",VLOOKUP(G6507,'Cross-Page Data'!$I$4:$J$19,2,FALSE),IF(VLOOKUP(H6507,'Cross-Page Data'!$D$4:$F$48,3,FALSE)="hydro",VLOOKUP(G6507,'Cross-Page Data'!$I$4:$J$19,2,FALSE),VLOOKUP(H6507,'Cross-Page Data'!$D$4:$F$48,3,FALSE)))))</f>
        <v/>
      </c>
      <c r="M6507" s="120">
        <f>IF(AND($P$2=FALSE,OR(F6507="Commercial NAICS Cogen",F6507="Industrial NAICS Cogen",F6507="NAICS-22 Cogen")),FALSE,IF(AND($P$3=FALSE,OR(F6507="Commercial NAICS Cogen",F6507="Commercial NAICS Non-Cogen",F6507="Industrial NAICS Cogen", F6507="industrial NAICS non-Cogen")),FALSE, TRUE))</f>
        <v/>
      </c>
    </row>
    <row r="6508">
      <c r="A6508" s="129" t="n">
        <v>99999</v>
      </c>
      <c r="B6508" s="130" t="inlineStr">
        <is>
          <t>State-Fuel Level Increment</t>
        </is>
      </c>
      <c r="C6508" s="130" t="inlineStr">
        <is>
          <t>State-Fuel Level Increment</t>
        </is>
      </c>
      <c r="D6508" s="129" t="n">
        <v>99999</v>
      </c>
      <c r="E6508" s="130" t="inlineStr">
        <is>
          <t>WY</t>
        </is>
      </c>
      <c r="F6508" s="130" t="inlineStr">
        <is>
          <t>Industrial NAICS Cogen</t>
        </is>
      </c>
      <c r="G6508" s="130" t="inlineStr">
        <is>
          <t>ST</t>
        </is>
      </c>
      <c r="H6508" s="130" t="inlineStr">
        <is>
          <t>OG</t>
        </is>
      </c>
      <c r="I6508" s="130" t="inlineStr">
        <is>
          <t>OOG</t>
        </is>
      </c>
      <c r="J6508" s="131" t="n">
        <v>7550.496</v>
      </c>
      <c r="K6508" s="129" t="n">
        <v>2020</v>
      </c>
      <c r="L6508" s="120">
        <f>IF(VLOOKUP(H6508,'Cross-Page Data'!$D$4:$F$48,3,FALSE)="natural gas",VLOOKUP(G6508,'Cross-Page Data'!$I$4:$J$19,2,FALSE),IF(VLOOKUP(H6508,'Cross-Page Data'!$D$4:$F$48,3,FALSE)="solar",IF(G6508="PV","solar PV","solar thermal"),IF(VLOOKUP(H6508,'Cross-Page Data'!$D$4:$F$48,3,FALSE)="wind",VLOOKUP(G6508,'Cross-Page Data'!$I$4:$J$19,2,FALSE),IF(VLOOKUP(H6508,'Cross-Page Data'!$D$4:$F$48,3,FALSE)="hydro",VLOOKUP(G6508,'Cross-Page Data'!$I$4:$J$19,2,FALSE),VLOOKUP(H6508,'Cross-Page Data'!$D$4:$F$48,3,FALSE)))))</f>
        <v/>
      </c>
      <c r="M6508" s="120">
        <f>IF(AND($P$2=FALSE,OR(F6508="Commercial NAICS Cogen",F6508="Industrial NAICS Cogen",F6508="NAICS-22 Cogen")),FALSE,IF(AND($P$3=FALSE,OR(F6508="Commercial NAICS Cogen",F6508="Commercial NAICS Non-Cogen",F6508="Industrial NAICS Cogen", F6508="industrial NAICS non-Cogen")),FALSE, TRUE))</f>
        <v/>
      </c>
    </row>
    <row r="6509">
      <c r="A6509" s="129" t="n">
        <v>99999</v>
      </c>
      <c r="B6509" s="130" t="inlineStr">
        <is>
          <t>State-Fuel Level Increment</t>
        </is>
      </c>
      <c r="C6509" s="130" t="inlineStr">
        <is>
          <t>State-Fuel Level Increment</t>
        </is>
      </c>
      <c r="D6509" s="129" t="n">
        <v>99999</v>
      </c>
      <c r="E6509" s="130" t="inlineStr">
        <is>
          <t>AL</t>
        </is>
      </c>
      <c r="F6509" s="130" t="inlineStr">
        <is>
          <t>Industrial NAICS Cogen</t>
        </is>
      </c>
      <c r="G6509" s="130" t="inlineStr">
        <is>
          <t>ST</t>
        </is>
      </c>
      <c r="H6509" s="130" t="inlineStr">
        <is>
          <t>OTH</t>
        </is>
      </c>
      <c r="I6509" s="130" t="inlineStr">
        <is>
          <t>OTH</t>
        </is>
      </c>
      <c r="J6509" s="131" t="n">
        <v>0</v>
      </c>
      <c r="K6509" s="129" t="n">
        <v>2020</v>
      </c>
      <c r="L6509" s="120">
        <f>IF(VLOOKUP(H6509,'Cross-Page Data'!$D$4:$F$48,3,FALSE)="natural gas",VLOOKUP(G6509,'Cross-Page Data'!$I$4:$J$19,2,FALSE),IF(VLOOKUP(H6509,'Cross-Page Data'!$D$4:$F$48,3,FALSE)="solar",IF(G6509="PV","solar PV","solar thermal"),IF(VLOOKUP(H6509,'Cross-Page Data'!$D$4:$F$48,3,FALSE)="wind",VLOOKUP(G6509,'Cross-Page Data'!$I$4:$J$19,2,FALSE),IF(VLOOKUP(H6509,'Cross-Page Data'!$D$4:$F$48,3,FALSE)="hydro",VLOOKUP(G6509,'Cross-Page Data'!$I$4:$J$19,2,FALSE),VLOOKUP(H6509,'Cross-Page Data'!$D$4:$F$48,3,FALSE)))))</f>
        <v/>
      </c>
      <c r="M6509" s="120">
        <f>IF(AND($P$2=FALSE,OR(F6509="Commercial NAICS Cogen",F6509="Industrial NAICS Cogen",F6509="NAICS-22 Cogen")),FALSE,IF(AND($P$3=FALSE,OR(F6509="Commercial NAICS Cogen",F6509="Commercial NAICS Non-Cogen",F6509="Industrial NAICS Cogen", F6509="industrial NAICS non-Cogen")),FALSE, TRUE))</f>
        <v/>
      </c>
    </row>
    <row r="6510">
      <c r="A6510" s="129" t="n">
        <v>99999</v>
      </c>
      <c r="B6510" s="130" t="inlineStr">
        <is>
          <t>State-Fuel Level Increment</t>
        </is>
      </c>
      <c r="C6510" s="130" t="inlineStr">
        <is>
          <t>State-Fuel Level Increment</t>
        </is>
      </c>
      <c r="D6510" s="129" t="n">
        <v>99999</v>
      </c>
      <c r="E6510" s="130" t="inlineStr">
        <is>
          <t>GA</t>
        </is>
      </c>
      <c r="F6510" s="130" t="inlineStr">
        <is>
          <t>Industrial NAICS Cogen</t>
        </is>
      </c>
      <c r="G6510" s="130" t="inlineStr">
        <is>
          <t>ST</t>
        </is>
      </c>
      <c r="H6510" s="130" t="inlineStr">
        <is>
          <t>OTH</t>
        </is>
      </c>
      <c r="I6510" s="130" t="inlineStr">
        <is>
          <t>OTH</t>
        </is>
      </c>
      <c r="J6510" s="131" t="n">
        <v>0</v>
      </c>
      <c r="K6510" s="129" t="n">
        <v>2020</v>
      </c>
      <c r="L6510" s="120">
        <f>IF(VLOOKUP(H6510,'Cross-Page Data'!$D$4:$F$48,3,FALSE)="natural gas",VLOOKUP(G6510,'Cross-Page Data'!$I$4:$J$19,2,FALSE),IF(VLOOKUP(H6510,'Cross-Page Data'!$D$4:$F$48,3,FALSE)="solar",IF(G6510="PV","solar PV","solar thermal"),IF(VLOOKUP(H6510,'Cross-Page Data'!$D$4:$F$48,3,FALSE)="wind",VLOOKUP(G6510,'Cross-Page Data'!$I$4:$J$19,2,FALSE),IF(VLOOKUP(H6510,'Cross-Page Data'!$D$4:$F$48,3,FALSE)="hydro",VLOOKUP(G6510,'Cross-Page Data'!$I$4:$J$19,2,FALSE),VLOOKUP(H6510,'Cross-Page Data'!$D$4:$F$48,3,FALSE)))))</f>
        <v/>
      </c>
      <c r="M6510" s="120">
        <f>IF(AND($P$2=FALSE,OR(F6510="Commercial NAICS Cogen",F6510="Industrial NAICS Cogen",F6510="NAICS-22 Cogen")),FALSE,IF(AND($P$3=FALSE,OR(F6510="Commercial NAICS Cogen",F6510="Commercial NAICS Non-Cogen",F6510="Industrial NAICS Cogen", F6510="industrial NAICS non-Cogen")),FALSE, TRUE))</f>
        <v/>
      </c>
    </row>
    <row r="6511">
      <c r="A6511" s="129" t="n">
        <v>99999</v>
      </c>
      <c r="B6511" s="130" t="inlineStr">
        <is>
          <t>State-Fuel Level Increment</t>
        </is>
      </c>
      <c r="C6511" s="130" t="inlineStr">
        <is>
          <t>State-Fuel Level Increment</t>
        </is>
      </c>
      <c r="D6511" s="129" t="n">
        <v>99999</v>
      </c>
      <c r="E6511" s="130" t="inlineStr">
        <is>
          <t>MA</t>
        </is>
      </c>
      <c r="F6511" s="130" t="inlineStr">
        <is>
          <t>Industrial NAICS Cogen</t>
        </is>
      </c>
      <c r="G6511" s="130" t="inlineStr">
        <is>
          <t>ST</t>
        </is>
      </c>
      <c r="H6511" s="130" t="inlineStr">
        <is>
          <t>OTH</t>
        </is>
      </c>
      <c r="I6511" s="130" t="inlineStr">
        <is>
          <t>OTH</t>
        </is>
      </c>
      <c r="J6511" s="131" t="n">
        <v>0</v>
      </c>
      <c r="K6511" s="129" t="n">
        <v>2020</v>
      </c>
      <c r="L6511" s="120">
        <f>IF(VLOOKUP(H6511,'Cross-Page Data'!$D$4:$F$48,3,FALSE)="natural gas",VLOOKUP(G6511,'Cross-Page Data'!$I$4:$J$19,2,FALSE),IF(VLOOKUP(H6511,'Cross-Page Data'!$D$4:$F$48,3,FALSE)="solar",IF(G6511="PV","solar PV","solar thermal"),IF(VLOOKUP(H6511,'Cross-Page Data'!$D$4:$F$48,3,FALSE)="wind",VLOOKUP(G6511,'Cross-Page Data'!$I$4:$J$19,2,FALSE),IF(VLOOKUP(H6511,'Cross-Page Data'!$D$4:$F$48,3,FALSE)="hydro",VLOOKUP(G6511,'Cross-Page Data'!$I$4:$J$19,2,FALSE),VLOOKUP(H6511,'Cross-Page Data'!$D$4:$F$48,3,FALSE)))))</f>
        <v/>
      </c>
      <c r="M6511" s="120">
        <f>IF(AND($P$2=FALSE,OR(F6511="Commercial NAICS Cogen",F6511="Industrial NAICS Cogen",F6511="NAICS-22 Cogen")),FALSE,IF(AND($P$3=FALSE,OR(F6511="Commercial NAICS Cogen",F6511="Commercial NAICS Non-Cogen",F6511="Industrial NAICS Cogen", F6511="industrial NAICS non-Cogen")),FALSE, TRUE))</f>
        <v/>
      </c>
    </row>
    <row r="6512">
      <c r="A6512" s="129" t="n">
        <v>99999</v>
      </c>
      <c r="B6512" s="130" t="inlineStr">
        <is>
          <t>State-Fuel Level Increment</t>
        </is>
      </c>
      <c r="C6512" s="130" t="inlineStr">
        <is>
          <t>State-Fuel Level Increment</t>
        </is>
      </c>
      <c r="D6512" s="129" t="n">
        <v>99999</v>
      </c>
      <c r="E6512" s="130" t="inlineStr">
        <is>
          <t>AR</t>
        </is>
      </c>
      <c r="F6512" s="130" t="inlineStr">
        <is>
          <t>Industrial NAICS Cogen</t>
        </is>
      </c>
      <c r="G6512" s="130" t="inlineStr">
        <is>
          <t>ST</t>
        </is>
      </c>
      <c r="H6512" s="130" t="inlineStr">
        <is>
          <t>PC</t>
        </is>
      </c>
      <c r="I6512" s="130" t="inlineStr">
        <is>
          <t>PC</t>
        </is>
      </c>
      <c r="J6512" s="131" t="n">
        <v>0</v>
      </c>
      <c r="K6512" s="129" t="n">
        <v>2020</v>
      </c>
      <c r="L6512" s="120">
        <f>IF(VLOOKUP(H6512,'Cross-Page Data'!$D$4:$F$48,3,FALSE)="natural gas",VLOOKUP(G6512,'Cross-Page Data'!$I$4:$J$19,2,FALSE),IF(VLOOKUP(H6512,'Cross-Page Data'!$D$4:$F$48,3,FALSE)="solar",IF(G6512="PV","solar PV","solar thermal"),IF(VLOOKUP(H6512,'Cross-Page Data'!$D$4:$F$48,3,FALSE)="wind",VLOOKUP(G6512,'Cross-Page Data'!$I$4:$J$19,2,FALSE),IF(VLOOKUP(H6512,'Cross-Page Data'!$D$4:$F$48,3,FALSE)="hydro",VLOOKUP(G6512,'Cross-Page Data'!$I$4:$J$19,2,FALSE),VLOOKUP(H6512,'Cross-Page Data'!$D$4:$F$48,3,FALSE)))))</f>
        <v/>
      </c>
      <c r="M6512" s="120">
        <f>IF(AND($P$2=FALSE,OR(F6512="Commercial NAICS Cogen",F6512="Industrial NAICS Cogen",F6512="NAICS-22 Cogen")),FALSE,IF(AND($P$3=FALSE,OR(F6512="Commercial NAICS Cogen",F6512="Commercial NAICS Non-Cogen",F6512="Industrial NAICS Cogen", F6512="industrial NAICS non-Cogen")),FALSE, TRUE))</f>
        <v/>
      </c>
    </row>
    <row r="6513">
      <c r="A6513" s="129" t="n">
        <v>99999</v>
      </c>
      <c r="B6513" s="130" t="inlineStr">
        <is>
          <t>State-Fuel Level Increment</t>
        </is>
      </c>
      <c r="C6513" s="130" t="inlineStr">
        <is>
          <t>State-Fuel Level Increment</t>
        </is>
      </c>
      <c r="D6513" s="129" t="n">
        <v>99999</v>
      </c>
      <c r="E6513" s="130" t="inlineStr">
        <is>
          <t>CA</t>
        </is>
      </c>
      <c r="F6513" s="130" t="inlineStr">
        <is>
          <t>NAICS-22 Cogen</t>
        </is>
      </c>
      <c r="G6513" s="130" t="inlineStr">
        <is>
          <t>ST</t>
        </is>
      </c>
      <c r="H6513" s="130" t="inlineStr">
        <is>
          <t>PC</t>
        </is>
      </c>
      <c r="I6513" s="130" t="inlineStr">
        <is>
          <t>PC</t>
        </is>
      </c>
      <c r="J6513" s="131" t="n">
        <v>0</v>
      </c>
      <c r="K6513" s="129" t="n">
        <v>2020</v>
      </c>
      <c r="L6513" s="120">
        <f>IF(VLOOKUP(H6513,'Cross-Page Data'!$D$4:$F$48,3,FALSE)="natural gas",VLOOKUP(G6513,'Cross-Page Data'!$I$4:$J$19,2,FALSE),IF(VLOOKUP(H6513,'Cross-Page Data'!$D$4:$F$48,3,FALSE)="solar",IF(G6513="PV","solar PV","solar thermal"),IF(VLOOKUP(H6513,'Cross-Page Data'!$D$4:$F$48,3,FALSE)="wind",VLOOKUP(G6513,'Cross-Page Data'!$I$4:$J$19,2,FALSE),IF(VLOOKUP(H6513,'Cross-Page Data'!$D$4:$F$48,3,FALSE)="hydro",VLOOKUP(G6513,'Cross-Page Data'!$I$4:$J$19,2,FALSE),VLOOKUP(H6513,'Cross-Page Data'!$D$4:$F$48,3,FALSE)))))</f>
        <v/>
      </c>
      <c r="M6513" s="120">
        <f>IF(AND($P$2=FALSE,OR(F6513="Commercial NAICS Cogen",F6513="Industrial NAICS Cogen",F6513="NAICS-22 Cogen")),FALSE,IF(AND($P$3=FALSE,OR(F6513="Commercial NAICS Cogen",F6513="Commercial NAICS Non-Cogen",F6513="Industrial NAICS Cogen", F6513="industrial NAICS non-Cogen")),FALSE, TRUE))</f>
        <v/>
      </c>
    </row>
    <row r="6514">
      <c r="A6514" s="129" t="n">
        <v>99999</v>
      </c>
      <c r="B6514" s="130" t="inlineStr">
        <is>
          <t>State-Fuel Level Increment</t>
        </is>
      </c>
      <c r="C6514" s="130" t="inlineStr">
        <is>
          <t>State-Fuel Level Increment</t>
        </is>
      </c>
      <c r="D6514" s="129" t="n">
        <v>99999</v>
      </c>
      <c r="E6514" s="130" t="inlineStr">
        <is>
          <t>GA</t>
        </is>
      </c>
      <c r="F6514" s="130" t="inlineStr">
        <is>
          <t>Industrial NAICS Cogen</t>
        </is>
      </c>
      <c r="G6514" s="130" t="inlineStr">
        <is>
          <t>ST</t>
        </is>
      </c>
      <c r="H6514" s="130" t="inlineStr">
        <is>
          <t>PC</t>
        </is>
      </c>
      <c r="I6514" s="130" t="inlineStr">
        <is>
          <t>PC</t>
        </is>
      </c>
      <c r="J6514" s="131" t="n">
        <v>212570.11</v>
      </c>
      <c r="K6514" s="129" t="n">
        <v>2020</v>
      </c>
      <c r="L6514" s="120">
        <f>IF(VLOOKUP(H6514,'Cross-Page Data'!$D$4:$F$48,3,FALSE)="natural gas",VLOOKUP(G6514,'Cross-Page Data'!$I$4:$J$19,2,FALSE),IF(VLOOKUP(H6514,'Cross-Page Data'!$D$4:$F$48,3,FALSE)="solar",IF(G6514="PV","solar PV","solar thermal"),IF(VLOOKUP(H6514,'Cross-Page Data'!$D$4:$F$48,3,FALSE)="wind",VLOOKUP(G6514,'Cross-Page Data'!$I$4:$J$19,2,FALSE),IF(VLOOKUP(H6514,'Cross-Page Data'!$D$4:$F$48,3,FALSE)="hydro",VLOOKUP(G6514,'Cross-Page Data'!$I$4:$J$19,2,FALSE),VLOOKUP(H6514,'Cross-Page Data'!$D$4:$F$48,3,FALSE)))))</f>
        <v/>
      </c>
      <c r="M6514" s="120">
        <f>IF(AND($P$2=FALSE,OR(F6514="Commercial NAICS Cogen",F6514="Industrial NAICS Cogen",F6514="NAICS-22 Cogen")),FALSE,IF(AND($P$3=FALSE,OR(F6514="Commercial NAICS Cogen",F6514="Commercial NAICS Non-Cogen",F6514="Industrial NAICS Cogen", F6514="industrial NAICS non-Cogen")),FALSE, TRUE))</f>
        <v/>
      </c>
    </row>
    <row r="6515">
      <c r="A6515" s="129" t="n">
        <v>99999</v>
      </c>
      <c r="B6515" s="130" t="inlineStr">
        <is>
          <t>State-Fuel Level Increment</t>
        </is>
      </c>
      <c r="C6515" s="130" t="inlineStr">
        <is>
          <t>State-Fuel Level Increment</t>
        </is>
      </c>
      <c r="D6515" s="129" t="n">
        <v>99999</v>
      </c>
      <c r="E6515" s="130" t="inlineStr">
        <is>
          <t>OH</t>
        </is>
      </c>
      <c r="F6515" s="130" t="inlineStr">
        <is>
          <t>NAICS-22 Non-Cogen</t>
        </is>
      </c>
      <c r="G6515" s="130" t="inlineStr">
        <is>
          <t>ST</t>
        </is>
      </c>
      <c r="H6515" s="130" t="inlineStr">
        <is>
          <t>PC</t>
        </is>
      </c>
      <c r="I6515" s="130" t="inlineStr">
        <is>
          <t>PC</t>
        </is>
      </c>
      <c r="J6515" s="131" t="n">
        <v>920701.35</v>
      </c>
      <c r="K6515" s="129" t="n">
        <v>2020</v>
      </c>
      <c r="L6515" s="120">
        <f>IF(VLOOKUP(H6515,'Cross-Page Data'!$D$4:$F$48,3,FALSE)="natural gas",VLOOKUP(G6515,'Cross-Page Data'!$I$4:$J$19,2,FALSE),IF(VLOOKUP(H6515,'Cross-Page Data'!$D$4:$F$48,3,FALSE)="solar",IF(G6515="PV","solar PV","solar thermal"),IF(VLOOKUP(H6515,'Cross-Page Data'!$D$4:$F$48,3,FALSE)="wind",VLOOKUP(G6515,'Cross-Page Data'!$I$4:$J$19,2,FALSE),IF(VLOOKUP(H6515,'Cross-Page Data'!$D$4:$F$48,3,FALSE)="hydro",VLOOKUP(G6515,'Cross-Page Data'!$I$4:$J$19,2,FALSE),VLOOKUP(H6515,'Cross-Page Data'!$D$4:$F$48,3,FALSE)))))</f>
        <v/>
      </c>
      <c r="M6515" s="120">
        <f>IF(AND($P$2=FALSE,OR(F6515="Commercial NAICS Cogen",F6515="Industrial NAICS Cogen",F6515="NAICS-22 Cogen")),FALSE,IF(AND($P$3=FALSE,OR(F6515="Commercial NAICS Cogen",F6515="Commercial NAICS Non-Cogen",F6515="Industrial NAICS Cogen", F6515="industrial NAICS non-Cogen")),FALSE, TRUE))</f>
        <v/>
      </c>
    </row>
    <row r="6516">
      <c r="A6516" s="129" t="n">
        <v>99999</v>
      </c>
      <c r="B6516" s="130" t="inlineStr">
        <is>
          <t>State-Fuel Level Increment</t>
        </is>
      </c>
      <c r="C6516" s="130" t="inlineStr">
        <is>
          <t>State-Fuel Level Increment</t>
        </is>
      </c>
      <c r="D6516" s="129" t="n">
        <v>99999</v>
      </c>
      <c r="E6516" s="130" t="inlineStr">
        <is>
          <t>TX</t>
        </is>
      </c>
      <c r="F6516" s="130" t="inlineStr">
        <is>
          <t>Industrial NAICS Non-Cogen</t>
        </is>
      </c>
      <c r="G6516" s="130" t="inlineStr">
        <is>
          <t>ST</t>
        </is>
      </c>
      <c r="H6516" s="130" t="inlineStr">
        <is>
          <t>PC</t>
        </is>
      </c>
      <c r="I6516" s="130" t="inlineStr">
        <is>
          <t>PC</t>
        </is>
      </c>
      <c r="J6516" s="131" t="n">
        <v>5512.013</v>
      </c>
      <c r="K6516" s="129" t="n">
        <v>2020</v>
      </c>
      <c r="L6516" s="120">
        <f>IF(VLOOKUP(H6516,'Cross-Page Data'!$D$4:$F$48,3,FALSE)="natural gas",VLOOKUP(G6516,'Cross-Page Data'!$I$4:$J$19,2,FALSE),IF(VLOOKUP(H6516,'Cross-Page Data'!$D$4:$F$48,3,FALSE)="solar",IF(G6516="PV","solar PV","solar thermal"),IF(VLOOKUP(H6516,'Cross-Page Data'!$D$4:$F$48,3,FALSE)="wind",VLOOKUP(G6516,'Cross-Page Data'!$I$4:$J$19,2,FALSE),IF(VLOOKUP(H6516,'Cross-Page Data'!$D$4:$F$48,3,FALSE)="hydro",VLOOKUP(G6516,'Cross-Page Data'!$I$4:$J$19,2,FALSE),VLOOKUP(H6516,'Cross-Page Data'!$D$4:$F$48,3,FALSE)))))</f>
        <v/>
      </c>
      <c r="M6516" s="120">
        <f>IF(AND($P$2=FALSE,OR(F6516="Commercial NAICS Cogen",F6516="Industrial NAICS Cogen",F6516="NAICS-22 Cogen")),FALSE,IF(AND($P$3=FALSE,OR(F6516="Commercial NAICS Cogen",F6516="Commercial NAICS Non-Cogen",F6516="Industrial NAICS Cogen", F6516="industrial NAICS non-Cogen")),FALSE, TRUE))</f>
        <v/>
      </c>
    </row>
    <row r="6517">
      <c r="A6517" s="129" t="n">
        <v>99999</v>
      </c>
      <c r="B6517" s="130" t="inlineStr">
        <is>
          <t>State-Fuel Level Increment</t>
        </is>
      </c>
      <c r="C6517" s="130" t="inlineStr">
        <is>
          <t>State-Fuel Level Increment</t>
        </is>
      </c>
      <c r="D6517" s="129" t="n">
        <v>99999</v>
      </c>
      <c r="E6517" s="130" t="inlineStr">
        <is>
          <t>TX</t>
        </is>
      </c>
      <c r="F6517" s="130" t="inlineStr">
        <is>
          <t>Industrial NAICS Cogen</t>
        </is>
      </c>
      <c r="G6517" s="130" t="inlineStr">
        <is>
          <t>ST</t>
        </is>
      </c>
      <c r="H6517" s="130" t="inlineStr">
        <is>
          <t>PC</t>
        </is>
      </c>
      <c r="I6517" s="130" t="inlineStr">
        <is>
          <t>PC</t>
        </is>
      </c>
      <c r="J6517" s="131" t="n">
        <v>1999.832</v>
      </c>
      <c r="K6517" s="129" t="n">
        <v>2020</v>
      </c>
      <c r="L6517" s="120">
        <f>IF(VLOOKUP(H6517,'Cross-Page Data'!$D$4:$F$48,3,FALSE)="natural gas",VLOOKUP(G6517,'Cross-Page Data'!$I$4:$J$19,2,FALSE),IF(VLOOKUP(H6517,'Cross-Page Data'!$D$4:$F$48,3,FALSE)="solar",IF(G6517="PV","solar PV","solar thermal"),IF(VLOOKUP(H6517,'Cross-Page Data'!$D$4:$F$48,3,FALSE)="wind",VLOOKUP(G6517,'Cross-Page Data'!$I$4:$J$19,2,FALSE),IF(VLOOKUP(H6517,'Cross-Page Data'!$D$4:$F$48,3,FALSE)="hydro",VLOOKUP(G6517,'Cross-Page Data'!$I$4:$J$19,2,FALSE),VLOOKUP(H6517,'Cross-Page Data'!$D$4:$F$48,3,FALSE)))))</f>
        <v/>
      </c>
      <c r="M6517" s="120">
        <f>IF(AND($P$2=FALSE,OR(F6517="Commercial NAICS Cogen",F6517="Industrial NAICS Cogen",F6517="NAICS-22 Cogen")),FALSE,IF(AND($P$3=FALSE,OR(F6517="Commercial NAICS Cogen",F6517="Commercial NAICS Non-Cogen",F6517="Industrial NAICS Cogen", F6517="industrial NAICS non-Cogen")),FALSE, TRUE))</f>
        <v/>
      </c>
    </row>
    <row r="6518">
      <c r="A6518" s="129" t="n">
        <v>99999</v>
      </c>
      <c r="B6518" s="130" t="inlineStr">
        <is>
          <t>State-Fuel Level Increment</t>
        </is>
      </c>
      <c r="C6518" s="130" t="inlineStr">
        <is>
          <t>State-Fuel Level Increment</t>
        </is>
      </c>
      <c r="D6518" s="129" t="n">
        <v>99999</v>
      </c>
      <c r="E6518" s="130" t="inlineStr">
        <is>
          <t>WA</t>
        </is>
      </c>
      <c r="F6518" s="130" t="inlineStr">
        <is>
          <t>Industrial NAICS Cogen</t>
        </is>
      </c>
      <c r="G6518" s="130" t="inlineStr">
        <is>
          <t>ST</t>
        </is>
      </c>
      <c r="H6518" s="130" t="inlineStr">
        <is>
          <t>PC</t>
        </is>
      </c>
      <c r="I6518" s="130" t="inlineStr">
        <is>
          <t>PC</t>
        </is>
      </c>
      <c r="J6518" s="131" t="n">
        <v>0</v>
      </c>
      <c r="K6518" s="129" t="n">
        <v>2020</v>
      </c>
      <c r="L6518" s="120">
        <f>IF(VLOOKUP(H6518,'Cross-Page Data'!$D$4:$F$48,3,FALSE)="natural gas",VLOOKUP(G6518,'Cross-Page Data'!$I$4:$J$19,2,FALSE),IF(VLOOKUP(H6518,'Cross-Page Data'!$D$4:$F$48,3,FALSE)="solar",IF(G6518="PV","solar PV","solar thermal"),IF(VLOOKUP(H6518,'Cross-Page Data'!$D$4:$F$48,3,FALSE)="wind",VLOOKUP(G6518,'Cross-Page Data'!$I$4:$J$19,2,FALSE),IF(VLOOKUP(H6518,'Cross-Page Data'!$D$4:$F$48,3,FALSE)="hydro",VLOOKUP(G6518,'Cross-Page Data'!$I$4:$J$19,2,FALSE),VLOOKUP(H6518,'Cross-Page Data'!$D$4:$F$48,3,FALSE)))))</f>
        <v/>
      </c>
      <c r="M6518" s="120">
        <f>IF(AND($P$2=FALSE,OR(F6518="Commercial NAICS Cogen",F6518="Industrial NAICS Cogen",F6518="NAICS-22 Cogen")),FALSE,IF(AND($P$3=FALSE,OR(F6518="Commercial NAICS Cogen",F6518="Commercial NAICS Non-Cogen",F6518="Industrial NAICS Cogen", F6518="industrial NAICS non-Cogen")),FALSE, TRUE))</f>
        <v/>
      </c>
    </row>
    <row r="6519">
      <c r="A6519" s="129" t="n">
        <v>99999</v>
      </c>
      <c r="B6519" s="130" t="inlineStr">
        <is>
          <t>State-Fuel Level Increment</t>
        </is>
      </c>
      <c r="C6519" s="130" t="inlineStr">
        <is>
          <t>State-Fuel Level Increment</t>
        </is>
      </c>
      <c r="D6519" s="129" t="n">
        <v>99999</v>
      </c>
      <c r="E6519" s="130" t="inlineStr">
        <is>
          <t>WI</t>
        </is>
      </c>
      <c r="F6519" s="130" t="inlineStr">
        <is>
          <t>Electric Utility</t>
        </is>
      </c>
      <c r="G6519" s="130" t="inlineStr">
        <is>
          <t>ST</t>
        </is>
      </c>
      <c r="H6519" s="130" t="inlineStr">
        <is>
          <t>PC</t>
        </is>
      </c>
      <c r="I6519" s="130" t="inlineStr">
        <is>
          <t>PC</t>
        </is>
      </c>
      <c r="J6519" s="131" t="n">
        <v>0</v>
      </c>
      <c r="K6519" s="129" t="n">
        <v>2020</v>
      </c>
      <c r="L6519" s="120">
        <f>IF(VLOOKUP(H6519,'Cross-Page Data'!$D$4:$F$48,3,FALSE)="natural gas",VLOOKUP(G6519,'Cross-Page Data'!$I$4:$J$19,2,FALSE),IF(VLOOKUP(H6519,'Cross-Page Data'!$D$4:$F$48,3,FALSE)="solar",IF(G6519="PV","solar PV","solar thermal"),IF(VLOOKUP(H6519,'Cross-Page Data'!$D$4:$F$48,3,FALSE)="wind",VLOOKUP(G6519,'Cross-Page Data'!$I$4:$J$19,2,FALSE),IF(VLOOKUP(H6519,'Cross-Page Data'!$D$4:$F$48,3,FALSE)="hydro",VLOOKUP(G6519,'Cross-Page Data'!$I$4:$J$19,2,FALSE),VLOOKUP(H6519,'Cross-Page Data'!$D$4:$F$48,3,FALSE)))))</f>
        <v/>
      </c>
      <c r="M6519" s="120">
        <f>IF(AND($P$2=FALSE,OR(F6519="Commercial NAICS Cogen",F6519="Industrial NAICS Cogen",F6519="NAICS-22 Cogen")),FALSE,IF(AND($P$3=FALSE,OR(F6519="Commercial NAICS Cogen",F6519="Commercial NAICS Non-Cogen",F6519="Industrial NAICS Cogen", F6519="industrial NAICS non-Cogen")),FALSE, TRUE))</f>
        <v/>
      </c>
    </row>
    <row r="6520">
      <c r="A6520" s="129" t="n">
        <v>99999</v>
      </c>
      <c r="B6520" s="130" t="inlineStr">
        <is>
          <t>State-Fuel Level Increment</t>
        </is>
      </c>
      <c r="C6520" s="130" t="inlineStr">
        <is>
          <t>State-Fuel Level Increment</t>
        </is>
      </c>
      <c r="D6520" s="129" t="n">
        <v>99999</v>
      </c>
      <c r="E6520" s="130" t="inlineStr">
        <is>
          <t>HI</t>
        </is>
      </c>
      <c r="F6520" s="130" t="inlineStr">
        <is>
          <t>Electric Utility</t>
        </is>
      </c>
      <c r="G6520" s="130" t="inlineStr">
        <is>
          <t>ST</t>
        </is>
      </c>
      <c r="H6520" s="130" t="inlineStr">
        <is>
          <t>PG</t>
        </is>
      </c>
      <c r="I6520" s="130" t="inlineStr">
        <is>
          <t>WOO</t>
        </is>
      </c>
      <c r="J6520" s="131" t="n">
        <v>0</v>
      </c>
      <c r="K6520" s="129" t="n">
        <v>2020</v>
      </c>
      <c r="L6520" s="120">
        <f>IF(VLOOKUP(H6520,'Cross-Page Data'!$D$4:$F$48,3,FALSE)="natural gas",VLOOKUP(G6520,'Cross-Page Data'!$I$4:$J$19,2,FALSE),IF(VLOOKUP(H6520,'Cross-Page Data'!$D$4:$F$48,3,FALSE)="solar",IF(G6520="PV","solar PV","solar thermal"),IF(VLOOKUP(H6520,'Cross-Page Data'!$D$4:$F$48,3,FALSE)="wind",VLOOKUP(G6520,'Cross-Page Data'!$I$4:$J$19,2,FALSE),IF(VLOOKUP(H6520,'Cross-Page Data'!$D$4:$F$48,3,FALSE)="hydro",VLOOKUP(G6520,'Cross-Page Data'!$I$4:$J$19,2,FALSE),VLOOKUP(H6520,'Cross-Page Data'!$D$4:$F$48,3,FALSE)))))</f>
        <v/>
      </c>
      <c r="M6520" s="120">
        <f>IF(AND($P$2=FALSE,OR(F6520="Commercial NAICS Cogen",F6520="Industrial NAICS Cogen",F6520="NAICS-22 Cogen")),FALSE,IF(AND($P$3=FALSE,OR(F6520="Commercial NAICS Cogen",F6520="Commercial NAICS Non-Cogen",F6520="Industrial NAICS Cogen", F6520="industrial NAICS non-Cogen")),FALSE, TRUE))</f>
        <v/>
      </c>
    </row>
    <row r="6521">
      <c r="A6521" s="129" t="n">
        <v>99999</v>
      </c>
      <c r="B6521" s="130" t="inlineStr">
        <is>
          <t>State-Fuel Level Increment</t>
        </is>
      </c>
      <c r="C6521" s="130" t="inlineStr">
        <is>
          <t>State-Fuel Level Increment</t>
        </is>
      </c>
      <c r="D6521" s="129" t="n">
        <v>99999</v>
      </c>
      <c r="E6521" s="130" t="inlineStr">
        <is>
          <t>LA</t>
        </is>
      </c>
      <c r="F6521" s="130" t="inlineStr">
        <is>
          <t>Electric Utility</t>
        </is>
      </c>
      <c r="G6521" s="130" t="inlineStr">
        <is>
          <t>ST</t>
        </is>
      </c>
      <c r="H6521" s="130" t="inlineStr">
        <is>
          <t>PG</t>
        </is>
      </c>
      <c r="I6521" s="130" t="inlineStr">
        <is>
          <t>WOO</t>
        </is>
      </c>
      <c r="J6521" s="131" t="n">
        <v>0</v>
      </c>
      <c r="K6521" s="129" t="n">
        <v>2020</v>
      </c>
      <c r="L6521" s="120">
        <f>IF(VLOOKUP(H6521,'Cross-Page Data'!$D$4:$F$48,3,FALSE)="natural gas",VLOOKUP(G6521,'Cross-Page Data'!$I$4:$J$19,2,FALSE),IF(VLOOKUP(H6521,'Cross-Page Data'!$D$4:$F$48,3,FALSE)="solar",IF(G6521="PV","solar PV","solar thermal"),IF(VLOOKUP(H6521,'Cross-Page Data'!$D$4:$F$48,3,FALSE)="wind",VLOOKUP(G6521,'Cross-Page Data'!$I$4:$J$19,2,FALSE),IF(VLOOKUP(H6521,'Cross-Page Data'!$D$4:$F$48,3,FALSE)="hydro",VLOOKUP(G6521,'Cross-Page Data'!$I$4:$J$19,2,FALSE),VLOOKUP(H6521,'Cross-Page Data'!$D$4:$F$48,3,FALSE)))))</f>
        <v/>
      </c>
      <c r="M6521" s="120">
        <f>IF(AND($P$2=FALSE,OR(F6521="Commercial NAICS Cogen",F6521="Industrial NAICS Cogen",F6521="NAICS-22 Cogen")),FALSE,IF(AND($P$3=FALSE,OR(F6521="Commercial NAICS Cogen",F6521="Commercial NAICS Non-Cogen",F6521="Industrial NAICS Cogen", F6521="industrial NAICS non-Cogen")),FALSE, TRUE))</f>
        <v/>
      </c>
    </row>
    <row r="6522">
      <c r="A6522" s="129" t="n">
        <v>99999</v>
      </c>
      <c r="B6522" s="130" t="inlineStr">
        <is>
          <t>State-Fuel Level Increment</t>
        </is>
      </c>
      <c r="C6522" s="130" t="inlineStr">
        <is>
          <t>State-Fuel Level Increment</t>
        </is>
      </c>
      <c r="D6522" s="129" t="n">
        <v>99999</v>
      </c>
      <c r="E6522" s="130" t="inlineStr">
        <is>
          <t>ME</t>
        </is>
      </c>
      <c r="F6522" s="130" t="inlineStr">
        <is>
          <t>NAICS-22 Non-Cogen</t>
        </is>
      </c>
      <c r="G6522" s="130" t="inlineStr">
        <is>
          <t>ST</t>
        </is>
      </c>
      <c r="H6522" s="130" t="inlineStr">
        <is>
          <t>PG</t>
        </is>
      </c>
      <c r="I6522" s="130" t="inlineStr">
        <is>
          <t>WOO</t>
        </is>
      </c>
      <c r="J6522" s="131" t="n">
        <v>301.272</v>
      </c>
      <c r="K6522" s="129" t="n">
        <v>2020</v>
      </c>
      <c r="L6522" s="120">
        <f>IF(VLOOKUP(H6522,'Cross-Page Data'!$D$4:$F$48,3,FALSE)="natural gas",VLOOKUP(G6522,'Cross-Page Data'!$I$4:$J$19,2,FALSE),IF(VLOOKUP(H6522,'Cross-Page Data'!$D$4:$F$48,3,FALSE)="solar",IF(G6522="PV","solar PV","solar thermal"),IF(VLOOKUP(H6522,'Cross-Page Data'!$D$4:$F$48,3,FALSE)="wind",VLOOKUP(G6522,'Cross-Page Data'!$I$4:$J$19,2,FALSE),IF(VLOOKUP(H6522,'Cross-Page Data'!$D$4:$F$48,3,FALSE)="hydro",VLOOKUP(G6522,'Cross-Page Data'!$I$4:$J$19,2,FALSE),VLOOKUP(H6522,'Cross-Page Data'!$D$4:$F$48,3,FALSE)))))</f>
        <v/>
      </c>
      <c r="M6522" s="120">
        <f>IF(AND($P$2=FALSE,OR(F6522="Commercial NAICS Cogen",F6522="Industrial NAICS Cogen",F6522="NAICS-22 Cogen")),FALSE,IF(AND($P$3=FALSE,OR(F6522="Commercial NAICS Cogen",F6522="Commercial NAICS Non-Cogen",F6522="Industrial NAICS Cogen", F6522="industrial NAICS non-Cogen")),FALSE, TRUE))</f>
        <v/>
      </c>
    </row>
    <row r="6523">
      <c r="A6523" s="129" t="n">
        <v>99999</v>
      </c>
      <c r="B6523" s="130" t="inlineStr">
        <is>
          <t>State-Fuel Level Increment</t>
        </is>
      </c>
      <c r="C6523" s="130" t="inlineStr">
        <is>
          <t>State-Fuel Level Increment</t>
        </is>
      </c>
      <c r="D6523" s="129" t="n">
        <v>99999</v>
      </c>
      <c r="E6523" s="130" t="inlineStr">
        <is>
          <t>PA</t>
        </is>
      </c>
      <c r="F6523" s="130" t="inlineStr">
        <is>
          <t>NAICS-22 Non-Cogen</t>
        </is>
      </c>
      <c r="G6523" s="130" t="inlineStr">
        <is>
          <t>ST</t>
        </is>
      </c>
      <c r="H6523" s="130" t="inlineStr">
        <is>
          <t>PG</t>
        </is>
      </c>
      <c r="I6523" s="130" t="inlineStr">
        <is>
          <t>WOO</t>
        </is>
      </c>
      <c r="J6523" s="131" t="n">
        <v>8164.56</v>
      </c>
      <c r="K6523" s="129" t="n">
        <v>2020</v>
      </c>
      <c r="L6523" s="120">
        <f>IF(VLOOKUP(H6523,'Cross-Page Data'!$D$4:$F$48,3,FALSE)="natural gas",VLOOKUP(G6523,'Cross-Page Data'!$I$4:$J$19,2,FALSE),IF(VLOOKUP(H6523,'Cross-Page Data'!$D$4:$F$48,3,FALSE)="solar",IF(G6523="PV","solar PV","solar thermal"),IF(VLOOKUP(H6523,'Cross-Page Data'!$D$4:$F$48,3,FALSE)="wind",VLOOKUP(G6523,'Cross-Page Data'!$I$4:$J$19,2,FALSE),IF(VLOOKUP(H6523,'Cross-Page Data'!$D$4:$F$48,3,FALSE)="hydro",VLOOKUP(G6523,'Cross-Page Data'!$I$4:$J$19,2,FALSE),VLOOKUP(H6523,'Cross-Page Data'!$D$4:$F$48,3,FALSE)))))</f>
        <v/>
      </c>
      <c r="M6523" s="120">
        <f>IF(AND($P$2=FALSE,OR(F6523="Commercial NAICS Cogen",F6523="Industrial NAICS Cogen",F6523="NAICS-22 Cogen")),FALSE,IF(AND($P$3=FALSE,OR(F6523="Commercial NAICS Cogen",F6523="Commercial NAICS Non-Cogen",F6523="Industrial NAICS Cogen", F6523="industrial NAICS non-Cogen")),FALSE, TRUE))</f>
        <v/>
      </c>
    </row>
    <row r="6524">
      <c r="A6524" s="129" t="n">
        <v>99999</v>
      </c>
      <c r="B6524" s="130" t="inlineStr">
        <is>
          <t>State-Fuel Level Increment</t>
        </is>
      </c>
      <c r="C6524" s="130" t="inlineStr">
        <is>
          <t>State-Fuel Level Increment</t>
        </is>
      </c>
      <c r="D6524" s="129" t="n">
        <v>99999</v>
      </c>
      <c r="E6524" s="130" t="inlineStr">
        <is>
          <t>PA</t>
        </is>
      </c>
      <c r="F6524" s="130" t="inlineStr">
        <is>
          <t>NAICS-22 Cogen</t>
        </is>
      </c>
      <c r="G6524" s="130" t="inlineStr">
        <is>
          <t>ST</t>
        </is>
      </c>
      <c r="H6524" s="130" t="inlineStr">
        <is>
          <t>PG</t>
        </is>
      </c>
      <c r="I6524" s="130" t="inlineStr">
        <is>
          <t>WOO</t>
        </is>
      </c>
      <c r="J6524" s="131" t="n">
        <v>0</v>
      </c>
      <c r="K6524" s="129" t="n">
        <v>2020</v>
      </c>
      <c r="L6524" s="120">
        <f>IF(VLOOKUP(H6524,'Cross-Page Data'!$D$4:$F$48,3,FALSE)="natural gas",VLOOKUP(G6524,'Cross-Page Data'!$I$4:$J$19,2,FALSE),IF(VLOOKUP(H6524,'Cross-Page Data'!$D$4:$F$48,3,FALSE)="solar",IF(G6524="PV","solar PV","solar thermal"),IF(VLOOKUP(H6524,'Cross-Page Data'!$D$4:$F$48,3,FALSE)="wind",VLOOKUP(G6524,'Cross-Page Data'!$I$4:$J$19,2,FALSE),IF(VLOOKUP(H6524,'Cross-Page Data'!$D$4:$F$48,3,FALSE)="hydro",VLOOKUP(G6524,'Cross-Page Data'!$I$4:$J$19,2,FALSE),VLOOKUP(H6524,'Cross-Page Data'!$D$4:$F$48,3,FALSE)))))</f>
        <v/>
      </c>
      <c r="M6524" s="120">
        <f>IF(AND($P$2=FALSE,OR(F6524="Commercial NAICS Cogen",F6524="Industrial NAICS Cogen",F6524="NAICS-22 Cogen")),FALSE,IF(AND($P$3=FALSE,OR(F6524="Commercial NAICS Cogen",F6524="Commercial NAICS Non-Cogen",F6524="Industrial NAICS Cogen", F6524="industrial NAICS non-Cogen")),FALSE, TRUE))</f>
        <v/>
      </c>
    </row>
    <row r="6525">
      <c r="A6525" s="129" t="n">
        <v>99999</v>
      </c>
      <c r="B6525" s="130" t="inlineStr">
        <is>
          <t>State-Fuel Level Increment</t>
        </is>
      </c>
      <c r="C6525" s="130" t="inlineStr">
        <is>
          <t>State-Fuel Level Increment</t>
        </is>
      </c>
      <c r="D6525" s="129" t="n">
        <v>99999</v>
      </c>
      <c r="E6525" s="130" t="inlineStr">
        <is>
          <t>WA</t>
        </is>
      </c>
      <c r="F6525" s="130" t="inlineStr">
        <is>
          <t>Industrial NAICS Cogen</t>
        </is>
      </c>
      <c r="G6525" s="130" t="inlineStr">
        <is>
          <t>ST</t>
        </is>
      </c>
      <c r="H6525" s="130" t="inlineStr">
        <is>
          <t>PG</t>
        </is>
      </c>
      <c r="I6525" s="130" t="inlineStr">
        <is>
          <t>WOO</t>
        </is>
      </c>
      <c r="J6525" s="131" t="n">
        <v>446.522</v>
      </c>
      <c r="K6525" s="129" t="n">
        <v>2020</v>
      </c>
      <c r="L6525" s="120">
        <f>IF(VLOOKUP(H6525,'Cross-Page Data'!$D$4:$F$48,3,FALSE)="natural gas",VLOOKUP(G6525,'Cross-Page Data'!$I$4:$J$19,2,FALSE),IF(VLOOKUP(H6525,'Cross-Page Data'!$D$4:$F$48,3,FALSE)="solar",IF(G6525="PV","solar PV","solar thermal"),IF(VLOOKUP(H6525,'Cross-Page Data'!$D$4:$F$48,3,FALSE)="wind",VLOOKUP(G6525,'Cross-Page Data'!$I$4:$J$19,2,FALSE),IF(VLOOKUP(H6525,'Cross-Page Data'!$D$4:$F$48,3,FALSE)="hydro",VLOOKUP(G6525,'Cross-Page Data'!$I$4:$J$19,2,FALSE),VLOOKUP(H6525,'Cross-Page Data'!$D$4:$F$48,3,FALSE)))))</f>
        <v/>
      </c>
      <c r="M6525" s="120">
        <f>IF(AND($P$2=FALSE,OR(F6525="Commercial NAICS Cogen",F6525="Industrial NAICS Cogen",F6525="NAICS-22 Cogen")),FALSE,IF(AND($P$3=FALSE,OR(F6525="Commercial NAICS Cogen",F6525="Commercial NAICS Non-Cogen",F6525="Industrial NAICS Cogen", F6525="industrial NAICS non-Cogen")),FALSE, TRUE))</f>
        <v/>
      </c>
    </row>
    <row r="6526">
      <c r="A6526" s="129" t="n">
        <v>99999</v>
      </c>
      <c r="B6526" s="130" t="inlineStr">
        <is>
          <t>State-Fuel Level Increment</t>
        </is>
      </c>
      <c r="C6526" s="130" t="inlineStr">
        <is>
          <t>State-Fuel Level Increment</t>
        </is>
      </c>
      <c r="D6526" s="129" t="n">
        <v>99999</v>
      </c>
      <c r="E6526" s="130" t="inlineStr">
        <is>
          <t>AR</t>
        </is>
      </c>
      <c r="F6526" s="130" t="inlineStr">
        <is>
          <t>Industrial NAICS Cogen</t>
        </is>
      </c>
      <c r="G6526" s="130" t="inlineStr">
        <is>
          <t>ST</t>
        </is>
      </c>
      <c r="H6526" s="130" t="inlineStr">
        <is>
          <t>PUR</t>
        </is>
      </c>
      <c r="I6526" s="130" t="inlineStr">
        <is>
          <t>OTH</t>
        </is>
      </c>
      <c r="J6526" s="131" t="n">
        <v>0</v>
      </c>
      <c r="K6526" s="129" t="n">
        <v>2020</v>
      </c>
      <c r="L6526" s="120">
        <f>IF(VLOOKUP(H6526,'Cross-Page Data'!$D$4:$F$48,3,FALSE)="natural gas",VLOOKUP(G6526,'Cross-Page Data'!$I$4:$J$19,2,FALSE),IF(VLOOKUP(H6526,'Cross-Page Data'!$D$4:$F$48,3,FALSE)="solar",IF(G6526="PV","solar PV","solar thermal"),IF(VLOOKUP(H6526,'Cross-Page Data'!$D$4:$F$48,3,FALSE)="wind",VLOOKUP(G6526,'Cross-Page Data'!$I$4:$J$19,2,FALSE),IF(VLOOKUP(H6526,'Cross-Page Data'!$D$4:$F$48,3,FALSE)="hydro",VLOOKUP(G6526,'Cross-Page Data'!$I$4:$J$19,2,FALSE),VLOOKUP(H6526,'Cross-Page Data'!$D$4:$F$48,3,FALSE)))))</f>
        <v/>
      </c>
      <c r="M6526" s="120">
        <f>IF(AND($P$2=FALSE,OR(F6526="Commercial NAICS Cogen",F6526="Industrial NAICS Cogen",F6526="NAICS-22 Cogen")),FALSE,IF(AND($P$3=FALSE,OR(F6526="Commercial NAICS Cogen",F6526="Commercial NAICS Non-Cogen",F6526="Industrial NAICS Cogen", F6526="industrial NAICS non-Cogen")),FALSE, TRUE))</f>
        <v/>
      </c>
    </row>
    <row r="6527">
      <c r="A6527" s="129" t="n">
        <v>99999</v>
      </c>
      <c r="B6527" s="130" t="inlineStr">
        <is>
          <t>State-Fuel Level Increment</t>
        </is>
      </c>
      <c r="C6527" s="130" t="inlineStr">
        <is>
          <t>State-Fuel Level Increment</t>
        </is>
      </c>
      <c r="D6527" s="129" t="n">
        <v>99999</v>
      </c>
      <c r="E6527" s="130" t="inlineStr">
        <is>
          <t>IN</t>
        </is>
      </c>
      <c r="F6527" s="130" t="inlineStr">
        <is>
          <t>Industrial NAICS Cogen</t>
        </is>
      </c>
      <c r="G6527" s="130" t="inlineStr">
        <is>
          <t>ST</t>
        </is>
      </c>
      <c r="H6527" s="130" t="inlineStr">
        <is>
          <t>PUR</t>
        </is>
      </c>
      <c r="I6527" s="130" t="inlineStr">
        <is>
          <t>OTH</t>
        </is>
      </c>
      <c r="J6527" s="131" t="n">
        <v>0</v>
      </c>
      <c r="K6527" s="129" t="n">
        <v>2020</v>
      </c>
      <c r="L6527" s="120">
        <f>IF(VLOOKUP(H6527,'Cross-Page Data'!$D$4:$F$48,3,FALSE)="natural gas",VLOOKUP(G6527,'Cross-Page Data'!$I$4:$J$19,2,FALSE),IF(VLOOKUP(H6527,'Cross-Page Data'!$D$4:$F$48,3,FALSE)="solar",IF(G6527="PV","solar PV","solar thermal"),IF(VLOOKUP(H6527,'Cross-Page Data'!$D$4:$F$48,3,FALSE)="wind",VLOOKUP(G6527,'Cross-Page Data'!$I$4:$J$19,2,FALSE),IF(VLOOKUP(H6527,'Cross-Page Data'!$D$4:$F$48,3,FALSE)="hydro",VLOOKUP(G6527,'Cross-Page Data'!$I$4:$J$19,2,FALSE),VLOOKUP(H6527,'Cross-Page Data'!$D$4:$F$48,3,FALSE)))))</f>
        <v/>
      </c>
      <c r="M6527" s="120">
        <f>IF(AND($P$2=FALSE,OR(F6527="Commercial NAICS Cogen",F6527="Industrial NAICS Cogen",F6527="NAICS-22 Cogen")),FALSE,IF(AND($P$3=FALSE,OR(F6527="Commercial NAICS Cogen",F6527="Commercial NAICS Non-Cogen",F6527="Industrial NAICS Cogen", F6527="industrial NAICS non-Cogen")),FALSE, TRUE))</f>
        <v/>
      </c>
    </row>
    <row r="6528">
      <c r="A6528" s="129" t="n">
        <v>99999</v>
      </c>
      <c r="B6528" s="130" t="inlineStr">
        <is>
          <t>State-Fuel Level Increment</t>
        </is>
      </c>
      <c r="C6528" s="130" t="inlineStr">
        <is>
          <t>State-Fuel Level Increment</t>
        </is>
      </c>
      <c r="D6528" s="129" t="n">
        <v>99999</v>
      </c>
      <c r="E6528" s="130" t="inlineStr">
        <is>
          <t>WI</t>
        </is>
      </c>
      <c r="F6528" s="130" t="inlineStr">
        <is>
          <t>Industrial NAICS Cogen</t>
        </is>
      </c>
      <c r="G6528" s="130" t="inlineStr">
        <is>
          <t>ST</t>
        </is>
      </c>
      <c r="H6528" s="130" t="inlineStr">
        <is>
          <t>PUR</t>
        </is>
      </c>
      <c r="I6528" s="130" t="inlineStr">
        <is>
          <t>OTH</t>
        </is>
      </c>
      <c r="J6528" s="131" t="n">
        <v>15889.367</v>
      </c>
      <c r="K6528" s="129" t="n">
        <v>2020</v>
      </c>
      <c r="L6528" s="120">
        <f>IF(VLOOKUP(H6528,'Cross-Page Data'!$D$4:$F$48,3,FALSE)="natural gas",VLOOKUP(G6528,'Cross-Page Data'!$I$4:$J$19,2,FALSE),IF(VLOOKUP(H6528,'Cross-Page Data'!$D$4:$F$48,3,FALSE)="solar",IF(G6528="PV","solar PV","solar thermal"),IF(VLOOKUP(H6528,'Cross-Page Data'!$D$4:$F$48,3,FALSE)="wind",VLOOKUP(G6528,'Cross-Page Data'!$I$4:$J$19,2,FALSE),IF(VLOOKUP(H6528,'Cross-Page Data'!$D$4:$F$48,3,FALSE)="hydro",VLOOKUP(G6528,'Cross-Page Data'!$I$4:$J$19,2,FALSE),VLOOKUP(H6528,'Cross-Page Data'!$D$4:$F$48,3,FALSE)))))</f>
        <v/>
      </c>
      <c r="M6528" s="120">
        <f>IF(AND($P$2=FALSE,OR(F6528="Commercial NAICS Cogen",F6528="Industrial NAICS Cogen",F6528="NAICS-22 Cogen")),FALSE,IF(AND($P$3=FALSE,OR(F6528="Commercial NAICS Cogen",F6528="Commercial NAICS Non-Cogen",F6528="Industrial NAICS Cogen", F6528="industrial NAICS non-Cogen")),FALSE, TRUE))</f>
        <v/>
      </c>
    </row>
    <row r="6529">
      <c r="A6529" s="129" t="n">
        <v>99999</v>
      </c>
      <c r="B6529" s="130" t="inlineStr">
        <is>
          <t>State-Fuel Level Increment</t>
        </is>
      </c>
      <c r="C6529" s="130" t="inlineStr">
        <is>
          <t>State-Fuel Level Increment</t>
        </is>
      </c>
      <c r="D6529" s="129" t="n">
        <v>99999</v>
      </c>
      <c r="E6529" s="130" t="inlineStr">
        <is>
          <t>MO</t>
        </is>
      </c>
      <c r="F6529" s="130" t="inlineStr">
        <is>
          <t>Electric Utility</t>
        </is>
      </c>
      <c r="G6529" s="130" t="inlineStr">
        <is>
          <t>ST</t>
        </is>
      </c>
      <c r="H6529" s="130" t="inlineStr">
        <is>
          <t>RC</t>
        </is>
      </c>
      <c r="I6529" s="130" t="inlineStr">
        <is>
          <t>COL</t>
        </is>
      </c>
      <c r="J6529" s="131" t="n">
        <v>559745.51</v>
      </c>
      <c r="K6529" s="129" t="n">
        <v>2020</v>
      </c>
      <c r="L6529" s="120">
        <f>IF(VLOOKUP(H6529,'Cross-Page Data'!$D$4:$F$48,3,FALSE)="natural gas",VLOOKUP(G6529,'Cross-Page Data'!$I$4:$J$19,2,FALSE),IF(VLOOKUP(H6529,'Cross-Page Data'!$D$4:$F$48,3,FALSE)="solar",IF(G6529="PV","solar PV","solar thermal"),IF(VLOOKUP(H6529,'Cross-Page Data'!$D$4:$F$48,3,FALSE)="wind",VLOOKUP(G6529,'Cross-Page Data'!$I$4:$J$19,2,FALSE),IF(VLOOKUP(H6529,'Cross-Page Data'!$D$4:$F$48,3,FALSE)="hydro",VLOOKUP(G6529,'Cross-Page Data'!$I$4:$J$19,2,FALSE),VLOOKUP(H6529,'Cross-Page Data'!$D$4:$F$48,3,FALSE)))))</f>
        <v/>
      </c>
      <c r="M6529" s="120">
        <f>IF(AND($P$2=FALSE,OR(F6529="Commercial NAICS Cogen",F6529="Industrial NAICS Cogen",F6529="NAICS-22 Cogen")),FALSE,IF(AND($P$3=FALSE,OR(F6529="Commercial NAICS Cogen",F6529="Commercial NAICS Non-Cogen",F6529="Industrial NAICS Cogen", F6529="industrial NAICS non-Cogen")),FALSE, TRUE))</f>
        <v/>
      </c>
    </row>
    <row r="6530">
      <c r="A6530" s="129" t="n">
        <v>99999</v>
      </c>
      <c r="B6530" s="130" t="inlineStr">
        <is>
          <t>State-Fuel Level Increment</t>
        </is>
      </c>
      <c r="C6530" s="130" t="inlineStr">
        <is>
          <t>State-Fuel Level Increment</t>
        </is>
      </c>
      <c r="D6530" s="129" t="n">
        <v>99999</v>
      </c>
      <c r="E6530" s="130" t="inlineStr">
        <is>
          <t>NE</t>
        </is>
      </c>
      <c r="F6530" s="130" t="inlineStr">
        <is>
          <t>Electric Utility</t>
        </is>
      </c>
      <c r="G6530" s="130" t="inlineStr">
        <is>
          <t>ST</t>
        </is>
      </c>
      <c r="H6530" s="130" t="inlineStr">
        <is>
          <t>RC</t>
        </is>
      </c>
      <c r="I6530" s="130" t="inlineStr">
        <is>
          <t>COL</t>
        </is>
      </c>
      <c r="J6530" s="131" t="n">
        <v>42089.08</v>
      </c>
      <c r="K6530" s="129" t="n">
        <v>2020</v>
      </c>
      <c r="L6530" s="120">
        <f>IF(VLOOKUP(H6530,'Cross-Page Data'!$D$4:$F$48,3,FALSE)="natural gas",VLOOKUP(G6530,'Cross-Page Data'!$I$4:$J$19,2,FALSE),IF(VLOOKUP(H6530,'Cross-Page Data'!$D$4:$F$48,3,FALSE)="solar",IF(G6530="PV","solar PV","solar thermal"),IF(VLOOKUP(H6530,'Cross-Page Data'!$D$4:$F$48,3,FALSE)="wind",VLOOKUP(G6530,'Cross-Page Data'!$I$4:$J$19,2,FALSE),IF(VLOOKUP(H6530,'Cross-Page Data'!$D$4:$F$48,3,FALSE)="hydro",VLOOKUP(G6530,'Cross-Page Data'!$I$4:$J$19,2,FALSE),VLOOKUP(H6530,'Cross-Page Data'!$D$4:$F$48,3,FALSE)))))</f>
        <v/>
      </c>
      <c r="M6530" s="120">
        <f>IF(AND($P$2=FALSE,OR(F6530="Commercial NAICS Cogen",F6530="Industrial NAICS Cogen",F6530="NAICS-22 Cogen")),FALSE,IF(AND($P$3=FALSE,OR(F6530="Commercial NAICS Cogen",F6530="Commercial NAICS Non-Cogen",F6530="Industrial NAICS Cogen", F6530="industrial NAICS non-Cogen")),FALSE, TRUE))</f>
        <v/>
      </c>
    </row>
    <row r="6531">
      <c r="A6531" s="129" t="n">
        <v>99999</v>
      </c>
      <c r="B6531" s="130" t="inlineStr">
        <is>
          <t>State-Fuel Level Increment</t>
        </is>
      </c>
      <c r="C6531" s="130" t="inlineStr">
        <is>
          <t>State-Fuel Level Increment</t>
        </is>
      </c>
      <c r="D6531" s="129" t="n">
        <v>99999</v>
      </c>
      <c r="E6531" s="130" t="inlineStr">
        <is>
          <t>AL</t>
        </is>
      </c>
      <c r="F6531" s="130" t="inlineStr">
        <is>
          <t>Industrial NAICS Cogen</t>
        </is>
      </c>
      <c r="G6531" s="130" t="inlineStr">
        <is>
          <t>ST</t>
        </is>
      </c>
      <c r="H6531" s="130" t="inlineStr">
        <is>
          <t>RFO</t>
        </is>
      </c>
      <c r="I6531" s="130" t="inlineStr">
        <is>
          <t>RFO</t>
        </is>
      </c>
      <c r="J6531" s="131" t="n">
        <v>842.932</v>
      </c>
      <c r="K6531" s="129" t="n">
        <v>2020</v>
      </c>
      <c r="L6531" s="120">
        <f>IF(VLOOKUP(H6531,'Cross-Page Data'!$D$4:$F$48,3,FALSE)="natural gas",VLOOKUP(G6531,'Cross-Page Data'!$I$4:$J$19,2,FALSE),IF(VLOOKUP(H6531,'Cross-Page Data'!$D$4:$F$48,3,FALSE)="solar",IF(G6531="PV","solar PV","solar thermal"),IF(VLOOKUP(H6531,'Cross-Page Data'!$D$4:$F$48,3,FALSE)="wind",VLOOKUP(G6531,'Cross-Page Data'!$I$4:$J$19,2,FALSE),IF(VLOOKUP(H6531,'Cross-Page Data'!$D$4:$F$48,3,FALSE)="hydro",VLOOKUP(G6531,'Cross-Page Data'!$I$4:$J$19,2,FALSE),VLOOKUP(H6531,'Cross-Page Data'!$D$4:$F$48,3,FALSE)))))</f>
        <v/>
      </c>
      <c r="M6531" s="120">
        <f>IF(AND($P$2=FALSE,OR(F6531="Commercial NAICS Cogen",F6531="Industrial NAICS Cogen",F6531="NAICS-22 Cogen")),FALSE,IF(AND($P$3=FALSE,OR(F6531="Commercial NAICS Cogen",F6531="Commercial NAICS Non-Cogen",F6531="Industrial NAICS Cogen", F6531="industrial NAICS non-Cogen")),FALSE, TRUE))</f>
        <v/>
      </c>
    </row>
    <row r="6532">
      <c r="A6532" s="129" t="n">
        <v>99999</v>
      </c>
      <c r="B6532" s="130" t="inlineStr">
        <is>
          <t>State-Fuel Level Increment</t>
        </is>
      </c>
      <c r="C6532" s="130" t="inlineStr">
        <is>
          <t>State-Fuel Level Increment</t>
        </is>
      </c>
      <c r="D6532" s="129" t="n">
        <v>99999</v>
      </c>
      <c r="E6532" s="130" t="inlineStr">
        <is>
          <t>AR</t>
        </is>
      </c>
      <c r="F6532" s="130" t="inlineStr">
        <is>
          <t>Electric Utility</t>
        </is>
      </c>
      <c r="G6532" s="130" t="inlineStr">
        <is>
          <t>ST</t>
        </is>
      </c>
      <c r="H6532" s="130" t="inlineStr">
        <is>
          <t>RFO</t>
        </is>
      </c>
      <c r="I6532" s="130" t="inlineStr">
        <is>
          <t>RFO</t>
        </is>
      </c>
      <c r="J6532" s="131" t="n">
        <v>0</v>
      </c>
      <c r="K6532" s="129" t="n">
        <v>2020</v>
      </c>
      <c r="L6532" s="120">
        <f>IF(VLOOKUP(H6532,'Cross-Page Data'!$D$4:$F$48,3,FALSE)="natural gas",VLOOKUP(G6532,'Cross-Page Data'!$I$4:$J$19,2,FALSE),IF(VLOOKUP(H6532,'Cross-Page Data'!$D$4:$F$48,3,FALSE)="solar",IF(G6532="PV","solar PV","solar thermal"),IF(VLOOKUP(H6532,'Cross-Page Data'!$D$4:$F$48,3,FALSE)="wind",VLOOKUP(G6532,'Cross-Page Data'!$I$4:$J$19,2,FALSE),IF(VLOOKUP(H6532,'Cross-Page Data'!$D$4:$F$48,3,FALSE)="hydro",VLOOKUP(G6532,'Cross-Page Data'!$I$4:$J$19,2,FALSE),VLOOKUP(H6532,'Cross-Page Data'!$D$4:$F$48,3,FALSE)))))</f>
        <v/>
      </c>
      <c r="M6532" s="120">
        <f>IF(AND($P$2=FALSE,OR(F6532="Commercial NAICS Cogen",F6532="Industrial NAICS Cogen",F6532="NAICS-22 Cogen")),FALSE,IF(AND($P$3=FALSE,OR(F6532="Commercial NAICS Cogen",F6532="Commercial NAICS Non-Cogen",F6532="Industrial NAICS Cogen", F6532="industrial NAICS non-Cogen")),FALSE, TRUE))</f>
        <v/>
      </c>
    </row>
    <row r="6533">
      <c r="A6533" s="129" t="n">
        <v>99999</v>
      </c>
      <c r="B6533" s="130" t="inlineStr">
        <is>
          <t>State-Fuel Level Increment</t>
        </is>
      </c>
      <c r="C6533" s="130" t="inlineStr">
        <is>
          <t>State-Fuel Level Increment</t>
        </is>
      </c>
      <c r="D6533" s="129" t="n">
        <v>99999</v>
      </c>
      <c r="E6533" s="130" t="inlineStr">
        <is>
          <t>AR</t>
        </is>
      </c>
      <c r="F6533" s="130" t="inlineStr">
        <is>
          <t>Industrial NAICS Cogen</t>
        </is>
      </c>
      <c r="G6533" s="130" t="inlineStr">
        <is>
          <t>ST</t>
        </is>
      </c>
      <c r="H6533" s="130" t="inlineStr">
        <is>
          <t>RFO</t>
        </is>
      </c>
      <c r="I6533" s="130" t="inlineStr">
        <is>
          <t>RFO</t>
        </is>
      </c>
      <c r="J6533" s="131" t="n">
        <v>0</v>
      </c>
      <c r="K6533" s="129" t="n">
        <v>2020</v>
      </c>
      <c r="L6533" s="120">
        <f>IF(VLOOKUP(H6533,'Cross-Page Data'!$D$4:$F$48,3,FALSE)="natural gas",VLOOKUP(G6533,'Cross-Page Data'!$I$4:$J$19,2,FALSE),IF(VLOOKUP(H6533,'Cross-Page Data'!$D$4:$F$48,3,FALSE)="solar",IF(G6533="PV","solar PV","solar thermal"),IF(VLOOKUP(H6533,'Cross-Page Data'!$D$4:$F$48,3,FALSE)="wind",VLOOKUP(G6533,'Cross-Page Data'!$I$4:$J$19,2,FALSE),IF(VLOOKUP(H6533,'Cross-Page Data'!$D$4:$F$48,3,FALSE)="hydro",VLOOKUP(G6533,'Cross-Page Data'!$I$4:$J$19,2,FALSE),VLOOKUP(H6533,'Cross-Page Data'!$D$4:$F$48,3,FALSE)))))</f>
        <v/>
      </c>
      <c r="M6533" s="120">
        <f>IF(AND($P$2=FALSE,OR(F6533="Commercial NAICS Cogen",F6533="Industrial NAICS Cogen",F6533="NAICS-22 Cogen")),FALSE,IF(AND($P$3=FALSE,OR(F6533="Commercial NAICS Cogen",F6533="Commercial NAICS Non-Cogen",F6533="Industrial NAICS Cogen", F6533="industrial NAICS non-Cogen")),FALSE, TRUE))</f>
        <v/>
      </c>
    </row>
    <row r="6534">
      <c r="A6534" s="129" t="n">
        <v>99999</v>
      </c>
      <c r="B6534" s="130" t="inlineStr">
        <is>
          <t>State-Fuel Level Increment</t>
        </is>
      </c>
      <c r="C6534" s="130" t="inlineStr">
        <is>
          <t>State-Fuel Level Increment</t>
        </is>
      </c>
      <c r="D6534" s="129" t="n">
        <v>99999</v>
      </c>
      <c r="E6534" s="130" t="inlineStr">
        <is>
          <t>CA</t>
        </is>
      </c>
      <c r="F6534" s="130" t="inlineStr">
        <is>
          <t>Industrial NAICS Cogen</t>
        </is>
      </c>
      <c r="G6534" s="130" t="inlineStr">
        <is>
          <t>ST</t>
        </is>
      </c>
      <c r="H6534" s="130" t="inlineStr">
        <is>
          <t>RFO</t>
        </is>
      </c>
      <c r="I6534" s="130" t="inlineStr">
        <is>
          <t>RFO</t>
        </is>
      </c>
      <c r="J6534" s="131" t="n">
        <v>0</v>
      </c>
      <c r="K6534" s="129" t="n">
        <v>2020</v>
      </c>
      <c r="L6534" s="120">
        <f>IF(VLOOKUP(H6534,'Cross-Page Data'!$D$4:$F$48,3,FALSE)="natural gas",VLOOKUP(G6534,'Cross-Page Data'!$I$4:$J$19,2,FALSE),IF(VLOOKUP(H6534,'Cross-Page Data'!$D$4:$F$48,3,FALSE)="solar",IF(G6534="PV","solar PV","solar thermal"),IF(VLOOKUP(H6534,'Cross-Page Data'!$D$4:$F$48,3,FALSE)="wind",VLOOKUP(G6534,'Cross-Page Data'!$I$4:$J$19,2,FALSE),IF(VLOOKUP(H6534,'Cross-Page Data'!$D$4:$F$48,3,FALSE)="hydro",VLOOKUP(G6534,'Cross-Page Data'!$I$4:$J$19,2,FALSE),VLOOKUP(H6534,'Cross-Page Data'!$D$4:$F$48,3,FALSE)))))</f>
        <v/>
      </c>
      <c r="M6534" s="120">
        <f>IF(AND($P$2=FALSE,OR(F6534="Commercial NAICS Cogen",F6534="Industrial NAICS Cogen",F6534="NAICS-22 Cogen")),FALSE,IF(AND($P$3=FALSE,OR(F6534="Commercial NAICS Cogen",F6534="Commercial NAICS Non-Cogen",F6534="Industrial NAICS Cogen", F6534="industrial NAICS non-Cogen")),FALSE, TRUE))</f>
        <v/>
      </c>
    </row>
    <row r="6535">
      <c r="A6535" s="129" t="n">
        <v>99999</v>
      </c>
      <c r="B6535" s="130" t="inlineStr">
        <is>
          <t>State-Fuel Level Increment</t>
        </is>
      </c>
      <c r="C6535" s="130" t="inlineStr">
        <is>
          <t>State-Fuel Level Increment</t>
        </is>
      </c>
      <c r="D6535" s="129" t="n">
        <v>99999</v>
      </c>
      <c r="E6535" s="130" t="inlineStr">
        <is>
          <t>CT</t>
        </is>
      </c>
      <c r="F6535" s="130" t="inlineStr">
        <is>
          <t>NAICS-22 Non-Cogen</t>
        </is>
      </c>
      <c r="G6535" s="130" t="inlineStr">
        <is>
          <t>ST</t>
        </is>
      </c>
      <c r="H6535" s="130" t="inlineStr">
        <is>
          <t>RFO</t>
        </is>
      </c>
      <c r="I6535" s="130" t="inlineStr">
        <is>
          <t>RFO</t>
        </is>
      </c>
      <c r="J6535" s="131" t="n">
        <v>5559.487</v>
      </c>
      <c r="K6535" s="129" t="n">
        <v>2020</v>
      </c>
      <c r="L6535" s="120">
        <f>IF(VLOOKUP(H6535,'Cross-Page Data'!$D$4:$F$48,3,FALSE)="natural gas",VLOOKUP(G6535,'Cross-Page Data'!$I$4:$J$19,2,FALSE),IF(VLOOKUP(H6535,'Cross-Page Data'!$D$4:$F$48,3,FALSE)="solar",IF(G6535="PV","solar PV","solar thermal"),IF(VLOOKUP(H6535,'Cross-Page Data'!$D$4:$F$48,3,FALSE)="wind",VLOOKUP(G6535,'Cross-Page Data'!$I$4:$J$19,2,FALSE),IF(VLOOKUP(H6535,'Cross-Page Data'!$D$4:$F$48,3,FALSE)="hydro",VLOOKUP(G6535,'Cross-Page Data'!$I$4:$J$19,2,FALSE),VLOOKUP(H6535,'Cross-Page Data'!$D$4:$F$48,3,FALSE)))))</f>
        <v/>
      </c>
      <c r="M6535" s="120">
        <f>IF(AND($P$2=FALSE,OR(F6535="Commercial NAICS Cogen",F6535="Industrial NAICS Cogen",F6535="NAICS-22 Cogen")),FALSE,IF(AND($P$3=FALSE,OR(F6535="Commercial NAICS Cogen",F6535="Commercial NAICS Non-Cogen",F6535="Industrial NAICS Cogen", F6535="industrial NAICS non-Cogen")),FALSE, TRUE))</f>
        <v/>
      </c>
    </row>
    <row r="6536">
      <c r="A6536" s="129" t="n">
        <v>99999</v>
      </c>
      <c r="B6536" s="130" t="inlineStr">
        <is>
          <t>State-Fuel Level Increment</t>
        </is>
      </c>
      <c r="C6536" s="130" t="inlineStr">
        <is>
          <t>State-Fuel Level Increment</t>
        </is>
      </c>
      <c r="D6536" s="129" t="n">
        <v>99999</v>
      </c>
      <c r="E6536" s="130" t="inlineStr">
        <is>
          <t>DE</t>
        </is>
      </c>
      <c r="F6536" s="130" t="inlineStr">
        <is>
          <t>NAICS-22 Non-Cogen</t>
        </is>
      </c>
      <c r="G6536" s="130" t="inlineStr">
        <is>
          <t>ST</t>
        </is>
      </c>
      <c r="H6536" s="130" t="inlineStr">
        <is>
          <t>RFO</t>
        </is>
      </c>
      <c r="I6536" s="130" t="inlineStr">
        <is>
          <t>RFO</t>
        </is>
      </c>
      <c r="J6536" s="131" t="n">
        <v>6082.687</v>
      </c>
      <c r="K6536" s="129" t="n">
        <v>2020</v>
      </c>
      <c r="L6536" s="120">
        <f>IF(VLOOKUP(H6536,'Cross-Page Data'!$D$4:$F$48,3,FALSE)="natural gas",VLOOKUP(G6536,'Cross-Page Data'!$I$4:$J$19,2,FALSE),IF(VLOOKUP(H6536,'Cross-Page Data'!$D$4:$F$48,3,FALSE)="solar",IF(G6536="PV","solar PV","solar thermal"),IF(VLOOKUP(H6536,'Cross-Page Data'!$D$4:$F$48,3,FALSE)="wind",VLOOKUP(G6536,'Cross-Page Data'!$I$4:$J$19,2,FALSE),IF(VLOOKUP(H6536,'Cross-Page Data'!$D$4:$F$48,3,FALSE)="hydro",VLOOKUP(G6536,'Cross-Page Data'!$I$4:$J$19,2,FALSE),VLOOKUP(H6536,'Cross-Page Data'!$D$4:$F$48,3,FALSE)))))</f>
        <v/>
      </c>
      <c r="M6536" s="120">
        <f>IF(AND($P$2=FALSE,OR(F6536="Commercial NAICS Cogen",F6536="Industrial NAICS Cogen",F6536="NAICS-22 Cogen")),FALSE,IF(AND($P$3=FALSE,OR(F6536="Commercial NAICS Cogen",F6536="Commercial NAICS Non-Cogen",F6536="Industrial NAICS Cogen", F6536="industrial NAICS non-Cogen")),FALSE, TRUE))</f>
        <v/>
      </c>
    </row>
    <row r="6537">
      <c r="A6537" s="129" t="n">
        <v>99999</v>
      </c>
      <c r="B6537" s="130" t="inlineStr">
        <is>
          <t>State-Fuel Level Increment</t>
        </is>
      </c>
      <c r="C6537" s="130" t="inlineStr">
        <is>
          <t>State-Fuel Level Increment</t>
        </is>
      </c>
      <c r="D6537" s="129" t="n">
        <v>99999</v>
      </c>
      <c r="E6537" s="130" t="inlineStr">
        <is>
          <t>FL</t>
        </is>
      </c>
      <c r="F6537" s="130" t="inlineStr">
        <is>
          <t>Electric Utility</t>
        </is>
      </c>
      <c r="G6537" s="130" t="inlineStr">
        <is>
          <t>ST</t>
        </is>
      </c>
      <c r="H6537" s="130" t="inlineStr">
        <is>
          <t>RFO</t>
        </is>
      </c>
      <c r="I6537" s="130" t="inlineStr">
        <is>
          <t>RFO</t>
        </is>
      </c>
      <c r="J6537" s="131" t="n">
        <v>0</v>
      </c>
      <c r="K6537" s="129" t="n">
        <v>2020</v>
      </c>
      <c r="L6537" s="120">
        <f>IF(VLOOKUP(H6537,'Cross-Page Data'!$D$4:$F$48,3,FALSE)="natural gas",VLOOKUP(G6537,'Cross-Page Data'!$I$4:$J$19,2,FALSE),IF(VLOOKUP(H6537,'Cross-Page Data'!$D$4:$F$48,3,FALSE)="solar",IF(G6537="PV","solar PV","solar thermal"),IF(VLOOKUP(H6537,'Cross-Page Data'!$D$4:$F$48,3,FALSE)="wind",VLOOKUP(G6537,'Cross-Page Data'!$I$4:$J$19,2,FALSE),IF(VLOOKUP(H6537,'Cross-Page Data'!$D$4:$F$48,3,FALSE)="hydro",VLOOKUP(G6537,'Cross-Page Data'!$I$4:$J$19,2,FALSE),VLOOKUP(H6537,'Cross-Page Data'!$D$4:$F$48,3,FALSE)))))</f>
        <v/>
      </c>
      <c r="M6537" s="120">
        <f>IF(AND($P$2=FALSE,OR(F6537="Commercial NAICS Cogen",F6537="Industrial NAICS Cogen",F6537="NAICS-22 Cogen")),FALSE,IF(AND($P$3=FALSE,OR(F6537="Commercial NAICS Cogen",F6537="Commercial NAICS Non-Cogen",F6537="Industrial NAICS Cogen", F6537="industrial NAICS non-Cogen")),FALSE, TRUE))</f>
        <v/>
      </c>
    </row>
    <row r="6538">
      <c r="A6538" s="129" t="n">
        <v>99999</v>
      </c>
      <c r="B6538" s="130" t="inlineStr">
        <is>
          <t>State-Fuel Level Increment</t>
        </is>
      </c>
      <c r="C6538" s="130" t="inlineStr">
        <is>
          <t>State-Fuel Level Increment</t>
        </is>
      </c>
      <c r="D6538" s="129" t="n">
        <v>99999</v>
      </c>
      <c r="E6538" s="130" t="inlineStr">
        <is>
          <t>FL</t>
        </is>
      </c>
      <c r="F6538" s="130" t="inlineStr">
        <is>
          <t>Industrial NAICS Cogen</t>
        </is>
      </c>
      <c r="G6538" s="130" t="inlineStr">
        <is>
          <t>ST</t>
        </is>
      </c>
      <c r="H6538" s="130" t="inlineStr">
        <is>
          <t>RFO</t>
        </is>
      </c>
      <c r="I6538" s="130" t="inlineStr">
        <is>
          <t>RFO</t>
        </is>
      </c>
      <c r="J6538" s="131" t="n">
        <v>7264.827</v>
      </c>
      <c r="K6538" s="129" t="n">
        <v>2020</v>
      </c>
      <c r="L6538" s="120">
        <f>IF(VLOOKUP(H6538,'Cross-Page Data'!$D$4:$F$48,3,FALSE)="natural gas",VLOOKUP(G6538,'Cross-Page Data'!$I$4:$J$19,2,FALSE),IF(VLOOKUP(H6538,'Cross-Page Data'!$D$4:$F$48,3,FALSE)="solar",IF(G6538="PV","solar PV","solar thermal"),IF(VLOOKUP(H6538,'Cross-Page Data'!$D$4:$F$48,3,FALSE)="wind",VLOOKUP(G6538,'Cross-Page Data'!$I$4:$J$19,2,FALSE),IF(VLOOKUP(H6538,'Cross-Page Data'!$D$4:$F$48,3,FALSE)="hydro",VLOOKUP(G6538,'Cross-Page Data'!$I$4:$J$19,2,FALSE),VLOOKUP(H6538,'Cross-Page Data'!$D$4:$F$48,3,FALSE)))))</f>
        <v/>
      </c>
      <c r="M6538" s="120">
        <f>IF(AND($P$2=FALSE,OR(F6538="Commercial NAICS Cogen",F6538="Industrial NAICS Cogen",F6538="NAICS-22 Cogen")),FALSE,IF(AND($P$3=FALSE,OR(F6538="Commercial NAICS Cogen",F6538="Commercial NAICS Non-Cogen",F6538="Industrial NAICS Cogen", F6538="industrial NAICS non-Cogen")),FALSE, TRUE))</f>
        <v/>
      </c>
    </row>
    <row r="6539">
      <c r="A6539" s="129" t="n">
        <v>99999</v>
      </c>
      <c r="B6539" s="130" t="inlineStr">
        <is>
          <t>State-Fuel Level Increment</t>
        </is>
      </c>
      <c r="C6539" s="130" t="inlineStr">
        <is>
          <t>State-Fuel Level Increment</t>
        </is>
      </c>
      <c r="D6539" s="129" t="n">
        <v>99999</v>
      </c>
      <c r="E6539" s="130" t="inlineStr">
        <is>
          <t>GA</t>
        </is>
      </c>
      <c r="F6539" s="130" t="inlineStr">
        <is>
          <t>Industrial NAICS Cogen</t>
        </is>
      </c>
      <c r="G6539" s="130" t="inlineStr">
        <is>
          <t>ST</t>
        </is>
      </c>
      <c r="H6539" s="130" t="inlineStr">
        <is>
          <t>RFO</t>
        </is>
      </c>
      <c r="I6539" s="130" t="inlineStr">
        <is>
          <t>RFO</t>
        </is>
      </c>
      <c r="J6539" s="131" t="n">
        <v>9929.596</v>
      </c>
      <c r="K6539" s="129" t="n">
        <v>2020</v>
      </c>
      <c r="L6539" s="120">
        <f>IF(VLOOKUP(H6539,'Cross-Page Data'!$D$4:$F$48,3,FALSE)="natural gas",VLOOKUP(G6539,'Cross-Page Data'!$I$4:$J$19,2,FALSE),IF(VLOOKUP(H6539,'Cross-Page Data'!$D$4:$F$48,3,FALSE)="solar",IF(G6539="PV","solar PV","solar thermal"),IF(VLOOKUP(H6539,'Cross-Page Data'!$D$4:$F$48,3,FALSE)="wind",VLOOKUP(G6539,'Cross-Page Data'!$I$4:$J$19,2,FALSE),IF(VLOOKUP(H6539,'Cross-Page Data'!$D$4:$F$48,3,FALSE)="hydro",VLOOKUP(G6539,'Cross-Page Data'!$I$4:$J$19,2,FALSE),VLOOKUP(H6539,'Cross-Page Data'!$D$4:$F$48,3,FALSE)))))</f>
        <v/>
      </c>
      <c r="M6539" s="120">
        <f>IF(AND($P$2=FALSE,OR(F6539="Commercial NAICS Cogen",F6539="Industrial NAICS Cogen",F6539="NAICS-22 Cogen")),FALSE,IF(AND($P$3=FALSE,OR(F6539="Commercial NAICS Cogen",F6539="Commercial NAICS Non-Cogen",F6539="Industrial NAICS Cogen", F6539="industrial NAICS non-Cogen")),FALSE, TRUE))</f>
        <v/>
      </c>
    </row>
    <row r="6540">
      <c r="A6540" s="129" t="n">
        <v>99999</v>
      </c>
      <c r="B6540" s="130" t="inlineStr">
        <is>
          <t>State-Fuel Level Increment</t>
        </is>
      </c>
      <c r="C6540" s="130" t="inlineStr">
        <is>
          <t>State-Fuel Level Increment</t>
        </is>
      </c>
      <c r="D6540" s="129" t="n">
        <v>99999</v>
      </c>
      <c r="E6540" s="130" t="inlineStr">
        <is>
          <t>HI</t>
        </is>
      </c>
      <c r="F6540" s="130" t="inlineStr">
        <is>
          <t>Electric Utility</t>
        </is>
      </c>
      <c r="G6540" s="130" t="inlineStr">
        <is>
          <t>ST</t>
        </is>
      </c>
      <c r="H6540" s="130" t="inlineStr">
        <is>
          <t>RFO</t>
        </is>
      </c>
      <c r="I6540" s="130" t="inlineStr">
        <is>
          <t>RFO</t>
        </is>
      </c>
      <c r="J6540" s="131" t="n">
        <v>359745.46</v>
      </c>
      <c r="K6540" s="129" t="n">
        <v>2020</v>
      </c>
      <c r="L6540" s="120">
        <f>IF(VLOOKUP(H6540,'Cross-Page Data'!$D$4:$F$48,3,FALSE)="natural gas",VLOOKUP(G6540,'Cross-Page Data'!$I$4:$J$19,2,FALSE),IF(VLOOKUP(H6540,'Cross-Page Data'!$D$4:$F$48,3,FALSE)="solar",IF(G6540="PV","solar PV","solar thermal"),IF(VLOOKUP(H6540,'Cross-Page Data'!$D$4:$F$48,3,FALSE)="wind",VLOOKUP(G6540,'Cross-Page Data'!$I$4:$J$19,2,FALSE),IF(VLOOKUP(H6540,'Cross-Page Data'!$D$4:$F$48,3,FALSE)="hydro",VLOOKUP(G6540,'Cross-Page Data'!$I$4:$J$19,2,FALSE),VLOOKUP(H6540,'Cross-Page Data'!$D$4:$F$48,3,FALSE)))))</f>
        <v/>
      </c>
      <c r="M6540" s="120">
        <f>IF(AND($P$2=FALSE,OR(F6540="Commercial NAICS Cogen",F6540="Industrial NAICS Cogen",F6540="NAICS-22 Cogen")),FALSE,IF(AND($P$3=FALSE,OR(F6540="Commercial NAICS Cogen",F6540="Commercial NAICS Non-Cogen",F6540="Industrial NAICS Cogen", F6540="industrial NAICS non-Cogen")),FALSE, TRUE))</f>
        <v/>
      </c>
    </row>
    <row r="6541">
      <c r="A6541" s="129" t="n">
        <v>99999</v>
      </c>
      <c r="B6541" s="130" t="inlineStr">
        <is>
          <t>State-Fuel Level Increment</t>
        </is>
      </c>
      <c r="C6541" s="130" t="inlineStr">
        <is>
          <t>State-Fuel Level Increment</t>
        </is>
      </c>
      <c r="D6541" s="129" t="n">
        <v>99999</v>
      </c>
      <c r="E6541" s="130" t="inlineStr">
        <is>
          <t>KS</t>
        </is>
      </c>
      <c r="F6541" s="130" t="inlineStr">
        <is>
          <t>Electric Utility</t>
        </is>
      </c>
      <c r="G6541" s="130" t="inlineStr">
        <is>
          <t>ST</t>
        </is>
      </c>
      <c r="H6541" s="130" t="inlineStr">
        <is>
          <t>RFO</t>
        </is>
      </c>
      <c r="I6541" s="130" t="inlineStr">
        <is>
          <t>RFO</t>
        </is>
      </c>
      <c r="J6541" s="131" t="n">
        <v>0</v>
      </c>
      <c r="K6541" s="129" t="n">
        <v>2020</v>
      </c>
      <c r="L6541" s="120">
        <f>IF(VLOOKUP(H6541,'Cross-Page Data'!$D$4:$F$48,3,FALSE)="natural gas",VLOOKUP(G6541,'Cross-Page Data'!$I$4:$J$19,2,FALSE),IF(VLOOKUP(H6541,'Cross-Page Data'!$D$4:$F$48,3,FALSE)="solar",IF(G6541="PV","solar PV","solar thermal"),IF(VLOOKUP(H6541,'Cross-Page Data'!$D$4:$F$48,3,FALSE)="wind",VLOOKUP(G6541,'Cross-Page Data'!$I$4:$J$19,2,FALSE),IF(VLOOKUP(H6541,'Cross-Page Data'!$D$4:$F$48,3,FALSE)="hydro",VLOOKUP(G6541,'Cross-Page Data'!$I$4:$J$19,2,FALSE),VLOOKUP(H6541,'Cross-Page Data'!$D$4:$F$48,3,FALSE)))))</f>
        <v/>
      </c>
      <c r="M6541" s="120">
        <f>IF(AND($P$2=FALSE,OR(F6541="Commercial NAICS Cogen",F6541="Industrial NAICS Cogen",F6541="NAICS-22 Cogen")),FALSE,IF(AND($P$3=FALSE,OR(F6541="Commercial NAICS Cogen",F6541="Commercial NAICS Non-Cogen",F6541="Industrial NAICS Cogen", F6541="industrial NAICS non-Cogen")),FALSE, TRUE))</f>
        <v/>
      </c>
    </row>
    <row r="6542">
      <c r="A6542" s="129" t="n">
        <v>99999</v>
      </c>
      <c r="B6542" s="130" t="inlineStr">
        <is>
          <t>State-Fuel Level Increment</t>
        </is>
      </c>
      <c r="C6542" s="130" t="inlineStr">
        <is>
          <t>State-Fuel Level Increment</t>
        </is>
      </c>
      <c r="D6542" s="129" t="n">
        <v>99999</v>
      </c>
      <c r="E6542" s="130" t="inlineStr">
        <is>
          <t>LA</t>
        </is>
      </c>
      <c r="F6542" s="130" t="inlineStr">
        <is>
          <t>Electric Utility</t>
        </is>
      </c>
      <c r="G6542" s="130" t="inlineStr">
        <is>
          <t>ST</t>
        </is>
      </c>
      <c r="H6542" s="130" t="inlineStr">
        <is>
          <t>RFO</t>
        </is>
      </c>
      <c r="I6542" s="130" t="inlineStr">
        <is>
          <t>RFO</t>
        </is>
      </c>
      <c r="J6542" s="131" t="n">
        <v>0</v>
      </c>
      <c r="K6542" s="129" t="n">
        <v>2020</v>
      </c>
      <c r="L6542" s="120">
        <f>IF(VLOOKUP(H6542,'Cross-Page Data'!$D$4:$F$48,3,FALSE)="natural gas",VLOOKUP(G6542,'Cross-Page Data'!$I$4:$J$19,2,FALSE),IF(VLOOKUP(H6542,'Cross-Page Data'!$D$4:$F$48,3,FALSE)="solar",IF(G6542="PV","solar PV","solar thermal"),IF(VLOOKUP(H6542,'Cross-Page Data'!$D$4:$F$48,3,FALSE)="wind",VLOOKUP(G6542,'Cross-Page Data'!$I$4:$J$19,2,FALSE),IF(VLOOKUP(H6542,'Cross-Page Data'!$D$4:$F$48,3,FALSE)="hydro",VLOOKUP(G6542,'Cross-Page Data'!$I$4:$J$19,2,FALSE),VLOOKUP(H6542,'Cross-Page Data'!$D$4:$F$48,3,FALSE)))))</f>
        <v/>
      </c>
      <c r="M6542" s="120">
        <f>IF(AND($P$2=FALSE,OR(F6542="Commercial NAICS Cogen",F6542="Industrial NAICS Cogen",F6542="NAICS-22 Cogen")),FALSE,IF(AND($P$3=FALSE,OR(F6542="Commercial NAICS Cogen",F6542="Commercial NAICS Non-Cogen",F6542="Industrial NAICS Cogen", F6542="industrial NAICS non-Cogen")),FALSE, TRUE))</f>
        <v/>
      </c>
    </row>
    <row r="6543">
      <c r="A6543" s="129" t="n">
        <v>99999</v>
      </c>
      <c r="B6543" s="130" t="inlineStr">
        <is>
          <t>State-Fuel Level Increment</t>
        </is>
      </c>
      <c r="C6543" s="130" t="inlineStr">
        <is>
          <t>State-Fuel Level Increment</t>
        </is>
      </c>
      <c r="D6543" s="129" t="n">
        <v>99999</v>
      </c>
      <c r="E6543" s="130" t="inlineStr">
        <is>
          <t>MA</t>
        </is>
      </c>
      <c r="F6543" s="130" t="inlineStr">
        <is>
          <t>Electric Utility</t>
        </is>
      </c>
      <c r="G6543" s="130" t="inlineStr">
        <is>
          <t>ST</t>
        </is>
      </c>
      <c r="H6543" s="130" t="inlineStr">
        <is>
          <t>RFO</t>
        </is>
      </c>
      <c r="I6543" s="130" t="inlineStr">
        <is>
          <t>RFO</t>
        </is>
      </c>
      <c r="J6543" s="131" t="n">
        <v>195.473</v>
      </c>
      <c r="K6543" s="129" t="n">
        <v>2020</v>
      </c>
      <c r="L6543" s="120">
        <f>IF(VLOOKUP(H6543,'Cross-Page Data'!$D$4:$F$48,3,FALSE)="natural gas",VLOOKUP(G6543,'Cross-Page Data'!$I$4:$J$19,2,FALSE),IF(VLOOKUP(H6543,'Cross-Page Data'!$D$4:$F$48,3,FALSE)="solar",IF(G6543="PV","solar PV","solar thermal"),IF(VLOOKUP(H6543,'Cross-Page Data'!$D$4:$F$48,3,FALSE)="wind",VLOOKUP(G6543,'Cross-Page Data'!$I$4:$J$19,2,FALSE),IF(VLOOKUP(H6543,'Cross-Page Data'!$D$4:$F$48,3,FALSE)="hydro",VLOOKUP(G6543,'Cross-Page Data'!$I$4:$J$19,2,FALSE),VLOOKUP(H6543,'Cross-Page Data'!$D$4:$F$48,3,FALSE)))))</f>
        <v/>
      </c>
      <c r="M6543" s="120">
        <f>IF(AND($P$2=FALSE,OR(F6543="Commercial NAICS Cogen",F6543="Industrial NAICS Cogen",F6543="NAICS-22 Cogen")),FALSE,IF(AND($P$3=FALSE,OR(F6543="Commercial NAICS Cogen",F6543="Commercial NAICS Non-Cogen",F6543="Industrial NAICS Cogen", F6543="industrial NAICS non-Cogen")),FALSE, TRUE))</f>
        <v/>
      </c>
    </row>
    <row r="6544">
      <c r="A6544" s="129" t="n">
        <v>99999</v>
      </c>
      <c r="B6544" s="130" t="inlineStr">
        <is>
          <t>State-Fuel Level Increment</t>
        </is>
      </c>
      <c r="C6544" s="130" t="inlineStr">
        <is>
          <t>State-Fuel Level Increment</t>
        </is>
      </c>
      <c r="D6544" s="129" t="n">
        <v>99999</v>
      </c>
      <c r="E6544" s="130" t="inlineStr">
        <is>
          <t>MA</t>
        </is>
      </c>
      <c r="F6544" s="130" t="inlineStr">
        <is>
          <t>NAICS-22 Non-Cogen</t>
        </is>
      </c>
      <c r="G6544" s="130" t="inlineStr">
        <is>
          <t>ST</t>
        </is>
      </c>
      <c r="H6544" s="130" t="inlineStr">
        <is>
          <t>RFO</t>
        </is>
      </c>
      <c r="I6544" s="130" t="inlineStr">
        <is>
          <t>RFO</t>
        </is>
      </c>
      <c r="J6544" s="131" t="n">
        <v>3867.452</v>
      </c>
      <c r="K6544" s="129" t="n">
        <v>2020</v>
      </c>
      <c r="L6544" s="120">
        <f>IF(VLOOKUP(H6544,'Cross-Page Data'!$D$4:$F$48,3,FALSE)="natural gas",VLOOKUP(G6544,'Cross-Page Data'!$I$4:$J$19,2,FALSE),IF(VLOOKUP(H6544,'Cross-Page Data'!$D$4:$F$48,3,FALSE)="solar",IF(G6544="PV","solar PV","solar thermal"),IF(VLOOKUP(H6544,'Cross-Page Data'!$D$4:$F$48,3,FALSE)="wind",VLOOKUP(G6544,'Cross-Page Data'!$I$4:$J$19,2,FALSE),IF(VLOOKUP(H6544,'Cross-Page Data'!$D$4:$F$48,3,FALSE)="hydro",VLOOKUP(G6544,'Cross-Page Data'!$I$4:$J$19,2,FALSE),VLOOKUP(H6544,'Cross-Page Data'!$D$4:$F$48,3,FALSE)))))</f>
        <v/>
      </c>
      <c r="M6544" s="120">
        <f>IF(AND($P$2=FALSE,OR(F6544="Commercial NAICS Cogen",F6544="Industrial NAICS Cogen",F6544="NAICS-22 Cogen")),FALSE,IF(AND($P$3=FALSE,OR(F6544="Commercial NAICS Cogen",F6544="Commercial NAICS Non-Cogen",F6544="Industrial NAICS Cogen", F6544="industrial NAICS non-Cogen")),FALSE, TRUE))</f>
        <v/>
      </c>
    </row>
    <row r="6545">
      <c r="A6545" s="129" t="n">
        <v>99999</v>
      </c>
      <c r="B6545" s="130" t="inlineStr">
        <is>
          <t>State-Fuel Level Increment</t>
        </is>
      </c>
      <c r="C6545" s="130" t="inlineStr">
        <is>
          <t>State-Fuel Level Increment</t>
        </is>
      </c>
      <c r="D6545" s="129" t="n">
        <v>99999</v>
      </c>
      <c r="E6545" s="130" t="inlineStr">
        <is>
          <t>MA</t>
        </is>
      </c>
      <c r="F6545" s="130" t="inlineStr">
        <is>
          <t>Commercial NAICS Cogen</t>
        </is>
      </c>
      <c r="G6545" s="130" t="inlineStr">
        <is>
          <t>ST</t>
        </is>
      </c>
      <c r="H6545" s="130" t="inlineStr">
        <is>
          <t>RFO</t>
        </is>
      </c>
      <c r="I6545" s="130" t="inlineStr">
        <is>
          <t>RFO</t>
        </is>
      </c>
      <c r="J6545" s="131" t="n">
        <v>75.72799999999999</v>
      </c>
      <c r="K6545" s="129" t="n">
        <v>2020</v>
      </c>
      <c r="L6545" s="120">
        <f>IF(VLOOKUP(H6545,'Cross-Page Data'!$D$4:$F$48,3,FALSE)="natural gas",VLOOKUP(G6545,'Cross-Page Data'!$I$4:$J$19,2,FALSE),IF(VLOOKUP(H6545,'Cross-Page Data'!$D$4:$F$48,3,FALSE)="solar",IF(G6545="PV","solar PV","solar thermal"),IF(VLOOKUP(H6545,'Cross-Page Data'!$D$4:$F$48,3,FALSE)="wind",VLOOKUP(G6545,'Cross-Page Data'!$I$4:$J$19,2,FALSE),IF(VLOOKUP(H6545,'Cross-Page Data'!$D$4:$F$48,3,FALSE)="hydro",VLOOKUP(G6545,'Cross-Page Data'!$I$4:$J$19,2,FALSE),VLOOKUP(H6545,'Cross-Page Data'!$D$4:$F$48,3,FALSE)))))</f>
        <v/>
      </c>
      <c r="M6545" s="120">
        <f>IF(AND($P$2=FALSE,OR(F6545="Commercial NAICS Cogen",F6545="Industrial NAICS Cogen",F6545="NAICS-22 Cogen")),FALSE,IF(AND($P$3=FALSE,OR(F6545="Commercial NAICS Cogen",F6545="Commercial NAICS Non-Cogen",F6545="Industrial NAICS Cogen", F6545="industrial NAICS non-Cogen")),FALSE, TRUE))</f>
        <v/>
      </c>
    </row>
    <row r="6546">
      <c r="A6546" s="129" t="n">
        <v>99999</v>
      </c>
      <c r="B6546" s="130" t="inlineStr">
        <is>
          <t>State-Fuel Level Increment</t>
        </is>
      </c>
      <c r="C6546" s="130" t="inlineStr">
        <is>
          <t>State-Fuel Level Increment</t>
        </is>
      </c>
      <c r="D6546" s="129" t="n">
        <v>99999</v>
      </c>
      <c r="E6546" s="130" t="inlineStr">
        <is>
          <t>MD</t>
        </is>
      </c>
      <c r="F6546" s="130" t="inlineStr">
        <is>
          <t>NAICS-22 Non-Cogen</t>
        </is>
      </c>
      <c r="G6546" s="130" t="inlineStr">
        <is>
          <t>ST</t>
        </is>
      </c>
      <c r="H6546" s="130" t="inlineStr">
        <is>
          <t>RFO</t>
        </is>
      </c>
      <c r="I6546" s="130" t="inlineStr">
        <is>
          <t>RFO</t>
        </is>
      </c>
      <c r="J6546" s="131" t="n">
        <v>2305.499</v>
      </c>
      <c r="K6546" s="129" t="n">
        <v>2020</v>
      </c>
      <c r="L6546" s="120">
        <f>IF(VLOOKUP(H6546,'Cross-Page Data'!$D$4:$F$48,3,FALSE)="natural gas",VLOOKUP(G6546,'Cross-Page Data'!$I$4:$J$19,2,FALSE),IF(VLOOKUP(H6546,'Cross-Page Data'!$D$4:$F$48,3,FALSE)="solar",IF(G6546="PV","solar PV","solar thermal"),IF(VLOOKUP(H6546,'Cross-Page Data'!$D$4:$F$48,3,FALSE)="wind",VLOOKUP(G6546,'Cross-Page Data'!$I$4:$J$19,2,FALSE),IF(VLOOKUP(H6546,'Cross-Page Data'!$D$4:$F$48,3,FALSE)="hydro",VLOOKUP(G6546,'Cross-Page Data'!$I$4:$J$19,2,FALSE),VLOOKUP(H6546,'Cross-Page Data'!$D$4:$F$48,3,FALSE)))))</f>
        <v/>
      </c>
      <c r="M6546" s="120">
        <f>IF(AND($P$2=FALSE,OR(F6546="Commercial NAICS Cogen",F6546="Industrial NAICS Cogen",F6546="NAICS-22 Cogen")),FALSE,IF(AND($P$3=FALSE,OR(F6546="Commercial NAICS Cogen",F6546="Commercial NAICS Non-Cogen",F6546="Industrial NAICS Cogen", F6546="industrial NAICS non-Cogen")),FALSE, TRUE))</f>
        <v/>
      </c>
    </row>
    <row r="6547">
      <c r="A6547" s="129" t="n">
        <v>99999</v>
      </c>
      <c r="B6547" s="130" t="inlineStr">
        <is>
          <t>State-Fuel Level Increment</t>
        </is>
      </c>
      <c r="C6547" s="130" t="inlineStr">
        <is>
          <t>State-Fuel Level Increment</t>
        </is>
      </c>
      <c r="D6547" s="129" t="n">
        <v>99999</v>
      </c>
      <c r="E6547" s="130" t="inlineStr">
        <is>
          <t>ME</t>
        </is>
      </c>
      <c r="F6547" s="130" t="inlineStr">
        <is>
          <t>NAICS-22 Non-Cogen</t>
        </is>
      </c>
      <c r="G6547" s="130" t="inlineStr">
        <is>
          <t>ST</t>
        </is>
      </c>
      <c r="H6547" s="130" t="inlineStr">
        <is>
          <t>RFO</t>
        </is>
      </c>
      <c r="I6547" s="130" t="inlineStr">
        <is>
          <t>RFO</t>
        </is>
      </c>
      <c r="J6547" s="131" t="n">
        <v>0</v>
      </c>
      <c r="K6547" s="129" t="n">
        <v>2020</v>
      </c>
      <c r="L6547" s="120">
        <f>IF(VLOOKUP(H6547,'Cross-Page Data'!$D$4:$F$48,3,FALSE)="natural gas",VLOOKUP(G6547,'Cross-Page Data'!$I$4:$J$19,2,FALSE),IF(VLOOKUP(H6547,'Cross-Page Data'!$D$4:$F$48,3,FALSE)="solar",IF(G6547="PV","solar PV","solar thermal"),IF(VLOOKUP(H6547,'Cross-Page Data'!$D$4:$F$48,3,FALSE)="wind",VLOOKUP(G6547,'Cross-Page Data'!$I$4:$J$19,2,FALSE),IF(VLOOKUP(H6547,'Cross-Page Data'!$D$4:$F$48,3,FALSE)="hydro",VLOOKUP(G6547,'Cross-Page Data'!$I$4:$J$19,2,FALSE),VLOOKUP(H6547,'Cross-Page Data'!$D$4:$F$48,3,FALSE)))))</f>
        <v/>
      </c>
      <c r="M6547" s="120">
        <f>IF(AND($P$2=FALSE,OR(F6547="Commercial NAICS Cogen",F6547="Industrial NAICS Cogen",F6547="NAICS-22 Cogen")),FALSE,IF(AND($P$3=FALSE,OR(F6547="Commercial NAICS Cogen",F6547="Commercial NAICS Non-Cogen",F6547="Industrial NAICS Cogen", F6547="industrial NAICS non-Cogen")),FALSE, TRUE))</f>
        <v/>
      </c>
    </row>
    <row r="6548">
      <c r="A6548" s="129" t="n">
        <v>99999</v>
      </c>
      <c r="B6548" s="130" t="inlineStr">
        <is>
          <t>State-Fuel Level Increment</t>
        </is>
      </c>
      <c r="C6548" s="130" t="inlineStr">
        <is>
          <t>State-Fuel Level Increment</t>
        </is>
      </c>
      <c r="D6548" s="129" t="n">
        <v>99999</v>
      </c>
      <c r="E6548" s="130" t="inlineStr">
        <is>
          <t>ME</t>
        </is>
      </c>
      <c r="F6548" s="130" t="inlineStr">
        <is>
          <t>Industrial NAICS Cogen</t>
        </is>
      </c>
      <c r="G6548" s="130" t="inlineStr">
        <is>
          <t>ST</t>
        </is>
      </c>
      <c r="H6548" s="130" t="inlineStr">
        <is>
          <t>RFO</t>
        </is>
      </c>
      <c r="I6548" s="130" t="inlineStr">
        <is>
          <t>RFO</t>
        </is>
      </c>
      <c r="J6548" s="131" t="n">
        <v>792.385</v>
      </c>
      <c r="K6548" s="129" t="n">
        <v>2020</v>
      </c>
      <c r="L6548" s="120">
        <f>IF(VLOOKUP(H6548,'Cross-Page Data'!$D$4:$F$48,3,FALSE)="natural gas",VLOOKUP(G6548,'Cross-Page Data'!$I$4:$J$19,2,FALSE),IF(VLOOKUP(H6548,'Cross-Page Data'!$D$4:$F$48,3,FALSE)="solar",IF(G6548="PV","solar PV","solar thermal"),IF(VLOOKUP(H6548,'Cross-Page Data'!$D$4:$F$48,3,FALSE)="wind",VLOOKUP(G6548,'Cross-Page Data'!$I$4:$J$19,2,FALSE),IF(VLOOKUP(H6548,'Cross-Page Data'!$D$4:$F$48,3,FALSE)="hydro",VLOOKUP(G6548,'Cross-Page Data'!$I$4:$J$19,2,FALSE),VLOOKUP(H6548,'Cross-Page Data'!$D$4:$F$48,3,FALSE)))))</f>
        <v/>
      </c>
      <c r="M6548" s="120">
        <f>IF(AND($P$2=FALSE,OR(F6548="Commercial NAICS Cogen",F6548="Industrial NAICS Cogen",F6548="NAICS-22 Cogen")),FALSE,IF(AND($P$3=FALSE,OR(F6548="Commercial NAICS Cogen",F6548="Commercial NAICS Non-Cogen",F6548="Industrial NAICS Cogen", F6548="industrial NAICS non-Cogen")),FALSE, TRUE))</f>
        <v/>
      </c>
    </row>
    <row r="6549">
      <c r="A6549" s="129" t="n">
        <v>99999</v>
      </c>
      <c r="B6549" s="130" t="inlineStr">
        <is>
          <t>State-Fuel Level Increment</t>
        </is>
      </c>
      <c r="C6549" s="130" t="inlineStr">
        <is>
          <t>State-Fuel Level Increment</t>
        </is>
      </c>
      <c r="D6549" s="129" t="n">
        <v>99999</v>
      </c>
      <c r="E6549" s="130" t="inlineStr">
        <is>
          <t>MI</t>
        </is>
      </c>
      <c r="F6549" s="130" t="inlineStr">
        <is>
          <t>Industrial NAICS Cogen</t>
        </is>
      </c>
      <c r="G6549" s="130" t="inlineStr">
        <is>
          <t>ST</t>
        </is>
      </c>
      <c r="H6549" s="130" t="inlineStr">
        <is>
          <t>RFO</t>
        </is>
      </c>
      <c r="I6549" s="130" t="inlineStr">
        <is>
          <t>RFO</t>
        </is>
      </c>
      <c r="J6549" s="131" t="n">
        <v>0</v>
      </c>
      <c r="K6549" s="129" t="n">
        <v>2020</v>
      </c>
      <c r="L6549" s="120">
        <f>IF(VLOOKUP(H6549,'Cross-Page Data'!$D$4:$F$48,3,FALSE)="natural gas",VLOOKUP(G6549,'Cross-Page Data'!$I$4:$J$19,2,FALSE),IF(VLOOKUP(H6549,'Cross-Page Data'!$D$4:$F$48,3,FALSE)="solar",IF(G6549="PV","solar PV","solar thermal"),IF(VLOOKUP(H6549,'Cross-Page Data'!$D$4:$F$48,3,FALSE)="wind",VLOOKUP(G6549,'Cross-Page Data'!$I$4:$J$19,2,FALSE),IF(VLOOKUP(H6549,'Cross-Page Data'!$D$4:$F$48,3,FALSE)="hydro",VLOOKUP(G6549,'Cross-Page Data'!$I$4:$J$19,2,FALSE),VLOOKUP(H6549,'Cross-Page Data'!$D$4:$F$48,3,FALSE)))))</f>
        <v/>
      </c>
      <c r="M6549" s="120">
        <f>IF(AND($P$2=FALSE,OR(F6549="Commercial NAICS Cogen",F6549="Industrial NAICS Cogen",F6549="NAICS-22 Cogen")),FALSE,IF(AND($P$3=FALSE,OR(F6549="Commercial NAICS Cogen",F6549="Commercial NAICS Non-Cogen",F6549="Industrial NAICS Cogen", F6549="industrial NAICS non-Cogen")),FALSE, TRUE))</f>
        <v/>
      </c>
    </row>
    <row r="6550">
      <c r="A6550" s="129" t="n">
        <v>99999</v>
      </c>
      <c r="B6550" s="130" t="inlineStr">
        <is>
          <t>State-Fuel Level Increment</t>
        </is>
      </c>
      <c r="C6550" s="130" t="inlineStr">
        <is>
          <t>State-Fuel Level Increment</t>
        </is>
      </c>
      <c r="D6550" s="129" t="n">
        <v>99999</v>
      </c>
      <c r="E6550" s="130" t="inlineStr">
        <is>
          <t>MS</t>
        </is>
      </c>
      <c r="F6550" s="130" t="inlineStr">
        <is>
          <t>Electric Utility</t>
        </is>
      </c>
      <c r="G6550" s="130" t="inlineStr">
        <is>
          <t>ST</t>
        </is>
      </c>
      <c r="H6550" s="130" t="inlineStr">
        <is>
          <t>RFO</t>
        </is>
      </c>
      <c r="I6550" s="130" t="inlineStr">
        <is>
          <t>RFO</t>
        </is>
      </c>
      <c r="J6550" s="131" t="n">
        <v>0</v>
      </c>
      <c r="K6550" s="129" t="n">
        <v>2020</v>
      </c>
      <c r="L6550" s="120">
        <f>IF(VLOOKUP(H6550,'Cross-Page Data'!$D$4:$F$48,3,FALSE)="natural gas",VLOOKUP(G6550,'Cross-Page Data'!$I$4:$J$19,2,FALSE),IF(VLOOKUP(H6550,'Cross-Page Data'!$D$4:$F$48,3,FALSE)="solar",IF(G6550="PV","solar PV","solar thermal"),IF(VLOOKUP(H6550,'Cross-Page Data'!$D$4:$F$48,3,FALSE)="wind",VLOOKUP(G6550,'Cross-Page Data'!$I$4:$J$19,2,FALSE),IF(VLOOKUP(H6550,'Cross-Page Data'!$D$4:$F$48,3,FALSE)="hydro",VLOOKUP(G6550,'Cross-Page Data'!$I$4:$J$19,2,FALSE),VLOOKUP(H6550,'Cross-Page Data'!$D$4:$F$48,3,FALSE)))))</f>
        <v/>
      </c>
      <c r="M6550" s="120">
        <f>IF(AND($P$2=FALSE,OR(F6550="Commercial NAICS Cogen",F6550="Industrial NAICS Cogen",F6550="NAICS-22 Cogen")),FALSE,IF(AND($P$3=FALSE,OR(F6550="Commercial NAICS Cogen",F6550="Commercial NAICS Non-Cogen",F6550="Industrial NAICS Cogen", F6550="industrial NAICS non-Cogen")),FALSE, TRUE))</f>
        <v/>
      </c>
    </row>
    <row r="6551">
      <c r="A6551" s="129" t="n">
        <v>99999</v>
      </c>
      <c r="B6551" s="130" t="inlineStr">
        <is>
          <t>State-Fuel Level Increment</t>
        </is>
      </c>
      <c r="C6551" s="130" t="inlineStr">
        <is>
          <t>State-Fuel Level Increment</t>
        </is>
      </c>
      <c r="D6551" s="129" t="n">
        <v>99999</v>
      </c>
      <c r="E6551" s="130" t="inlineStr">
        <is>
          <t>MT</t>
        </is>
      </c>
      <c r="F6551" s="130" t="inlineStr">
        <is>
          <t>Industrial NAICS Non-Cogen</t>
        </is>
      </c>
      <c r="G6551" s="130" t="inlineStr">
        <is>
          <t>ST</t>
        </is>
      </c>
      <c r="H6551" s="130" t="inlineStr">
        <is>
          <t>RFO</t>
        </is>
      </c>
      <c r="I6551" s="130" t="inlineStr">
        <is>
          <t>RFO</t>
        </is>
      </c>
      <c r="J6551" s="131" t="n">
        <v>0</v>
      </c>
      <c r="K6551" s="129" t="n">
        <v>2020</v>
      </c>
      <c r="L6551" s="120">
        <f>IF(VLOOKUP(H6551,'Cross-Page Data'!$D$4:$F$48,3,FALSE)="natural gas",VLOOKUP(G6551,'Cross-Page Data'!$I$4:$J$19,2,FALSE),IF(VLOOKUP(H6551,'Cross-Page Data'!$D$4:$F$48,3,FALSE)="solar",IF(G6551="PV","solar PV","solar thermal"),IF(VLOOKUP(H6551,'Cross-Page Data'!$D$4:$F$48,3,FALSE)="wind",VLOOKUP(G6551,'Cross-Page Data'!$I$4:$J$19,2,FALSE),IF(VLOOKUP(H6551,'Cross-Page Data'!$D$4:$F$48,3,FALSE)="hydro",VLOOKUP(G6551,'Cross-Page Data'!$I$4:$J$19,2,FALSE),VLOOKUP(H6551,'Cross-Page Data'!$D$4:$F$48,3,FALSE)))))</f>
        <v/>
      </c>
      <c r="M6551" s="120">
        <f>IF(AND($P$2=FALSE,OR(F6551="Commercial NAICS Cogen",F6551="Industrial NAICS Cogen",F6551="NAICS-22 Cogen")),FALSE,IF(AND($P$3=FALSE,OR(F6551="Commercial NAICS Cogen",F6551="Commercial NAICS Non-Cogen",F6551="Industrial NAICS Cogen", F6551="industrial NAICS non-Cogen")),FALSE, TRUE))</f>
        <v/>
      </c>
    </row>
    <row r="6552">
      <c r="A6552" s="129" t="n">
        <v>99999</v>
      </c>
      <c r="B6552" s="130" t="inlineStr">
        <is>
          <t>State-Fuel Level Increment</t>
        </is>
      </c>
      <c r="C6552" s="130" t="inlineStr">
        <is>
          <t>State-Fuel Level Increment</t>
        </is>
      </c>
      <c r="D6552" s="129" t="n">
        <v>99999</v>
      </c>
      <c r="E6552" s="130" t="inlineStr">
        <is>
          <t>NC</t>
        </is>
      </c>
      <c r="F6552" s="130" t="inlineStr">
        <is>
          <t>Industrial NAICS Cogen</t>
        </is>
      </c>
      <c r="G6552" s="130" t="inlineStr">
        <is>
          <t>ST</t>
        </is>
      </c>
      <c r="H6552" s="130" t="inlineStr">
        <is>
          <t>RFO</t>
        </is>
      </c>
      <c r="I6552" s="130" t="inlineStr">
        <is>
          <t>RFO</t>
        </is>
      </c>
      <c r="J6552" s="131" t="n">
        <v>0</v>
      </c>
      <c r="K6552" s="129" t="n">
        <v>2020</v>
      </c>
      <c r="L6552" s="120">
        <f>IF(VLOOKUP(H6552,'Cross-Page Data'!$D$4:$F$48,3,FALSE)="natural gas",VLOOKUP(G6552,'Cross-Page Data'!$I$4:$J$19,2,FALSE),IF(VLOOKUP(H6552,'Cross-Page Data'!$D$4:$F$48,3,FALSE)="solar",IF(G6552="PV","solar PV","solar thermal"),IF(VLOOKUP(H6552,'Cross-Page Data'!$D$4:$F$48,3,FALSE)="wind",VLOOKUP(G6552,'Cross-Page Data'!$I$4:$J$19,2,FALSE),IF(VLOOKUP(H6552,'Cross-Page Data'!$D$4:$F$48,3,FALSE)="hydro",VLOOKUP(G6552,'Cross-Page Data'!$I$4:$J$19,2,FALSE),VLOOKUP(H6552,'Cross-Page Data'!$D$4:$F$48,3,FALSE)))))</f>
        <v/>
      </c>
      <c r="M6552" s="120">
        <f>IF(AND($P$2=FALSE,OR(F6552="Commercial NAICS Cogen",F6552="Industrial NAICS Cogen",F6552="NAICS-22 Cogen")),FALSE,IF(AND($P$3=FALSE,OR(F6552="Commercial NAICS Cogen",F6552="Commercial NAICS Non-Cogen",F6552="Industrial NAICS Cogen", F6552="industrial NAICS non-Cogen")),FALSE, TRUE))</f>
        <v/>
      </c>
    </row>
    <row r="6553">
      <c r="A6553" s="129" t="n">
        <v>99999</v>
      </c>
      <c r="B6553" s="130" t="inlineStr">
        <is>
          <t>State-Fuel Level Increment</t>
        </is>
      </c>
      <c r="C6553" s="130" t="inlineStr">
        <is>
          <t>State-Fuel Level Increment</t>
        </is>
      </c>
      <c r="D6553" s="129" t="n">
        <v>99999</v>
      </c>
      <c r="E6553" s="130" t="inlineStr">
        <is>
          <t>NE</t>
        </is>
      </c>
      <c r="F6553" s="130" t="inlineStr">
        <is>
          <t>Electric Utility</t>
        </is>
      </c>
      <c r="G6553" s="130" t="inlineStr">
        <is>
          <t>ST</t>
        </is>
      </c>
      <c r="H6553" s="130" t="inlineStr">
        <is>
          <t>RFO</t>
        </is>
      </c>
      <c r="I6553" s="130" t="inlineStr">
        <is>
          <t>RFO</t>
        </is>
      </c>
      <c r="J6553" s="131" t="n">
        <v>0</v>
      </c>
      <c r="K6553" s="129" t="n">
        <v>2020</v>
      </c>
      <c r="L6553" s="120">
        <f>IF(VLOOKUP(H6553,'Cross-Page Data'!$D$4:$F$48,3,FALSE)="natural gas",VLOOKUP(G6553,'Cross-Page Data'!$I$4:$J$19,2,FALSE),IF(VLOOKUP(H6553,'Cross-Page Data'!$D$4:$F$48,3,FALSE)="solar",IF(G6553="PV","solar PV","solar thermal"),IF(VLOOKUP(H6553,'Cross-Page Data'!$D$4:$F$48,3,FALSE)="wind",VLOOKUP(G6553,'Cross-Page Data'!$I$4:$J$19,2,FALSE),IF(VLOOKUP(H6553,'Cross-Page Data'!$D$4:$F$48,3,FALSE)="hydro",VLOOKUP(G6553,'Cross-Page Data'!$I$4:$J$19,2,FALSE),VLOOKUP(H6553,'Cross-Page Data'!$D$4:$F$48,3,FALSE)))))</f>
        <v/>
      </c>
      <c r="M6553" s="120">
        <f>IF(AND($P$2=FALSE,OR(F6553="Commercial NAICS Cogen",F6553="Industrial NAICS Cogen",F6553="NAICS-22 Cogen")),FALSE,IF(AND($P$3=FALSE,OR(F6553="Commercial NAICS Cogen",F6553="Commercial NAICS Non-Cogen",F6553="Industrial NAICS Cogen", F6553="industrial NAICS non-Cogen")),FALSE, TRUE))</f>
        <v/>
      </c>
    </row>
    <row r="6554">
      <c r="A6554" s="129" t="n">
        <v>99999</v>
      </c>
      <c r="B6554" s="130" t="inlineStr">
        <is>
          <t>State-Fuel Level Increment</t>
        </is>
      </c>
      <c r="C6554" s="130" t="inlineStr">
        <is>
          <t>State-Fuel Level Increment</t>
        </is>
      </c>
      <c r="D6554" s="129" t="n">
        <v>99999</v>
      </c>
      <c r="E6554" s="130" t="inlineStr">
        <is>
          <t>NY</t>
        </is>
      </c>
      <c r="F6554" s="130" t="inlineStr">
        <is>
          <t>NAICS-22 Non-Cogen</t>
        </is>
      </c>
      <c r="G6554" s="130" t="inlineStr">
        <is>
          <t>ST</t>
        </is>
      </c>
      <c r="H6554" s="130" t="inlineStr">
        <is>
          <t>RFO</t>
        </is>
      </c>
      <c r="I6554" s="130" t="inlineStr">
        <is>
          <t>RFO</t>
        </is>
      </c>
      <c r="J6554" s="131" t="n">
        <v>9219.516</v>
      </c>
      <c r="K6554" s="129" t="n">
        <v>2020</v>
      </c>
      <c r="L6554" s="120">
        <f>IF(VLOOKUP(H6554,'Cross-Page Data'!$D$4:$F$48,3,FALSE)="natural gas",VLOOKUP(G6554,'Cross-Page Data'!$I$4:$J$19,2,FALSE),IF(VLOOKUP(H6554,'Cross-Page Data'!$D$4:$F$48,3,FALSE)="solar",IF(G6554="PV","solar PV","solar thermal"),IF(VLOOKUP(H6554,'Cross-Page Data'!$D$4:$F$48,3,FALSE)="wind",VLOOKUP(G6554,'Cross-Page Data'!$I$4:$J$19,2,FALSE),IF(VLOOKUP(H6554,'Cross-Page Data'!$D$4:$F$48,3,FALSE)="hydro",VLOOKUP(G6554,'Cross-Page Data'!$I$4:$J$19,2,FALSE),VLOOKUP(H6554,'Cross-Page Data'!$D$4:$F$48,3,FALSE)))))</f>
        <v/>
      </c>
      <c r="M6554" s="120">
        <f>IF(AND($P$2=FALSE,OR(F6554="Commercial NAICS Cogen",F6554="Industrial NAICS Cogen",F6554="NAICS-22 Cogen")),FALSE,IF(AND($P$3=FALSE,OR(F6554="Commercial NAICS Cogen",F6554="Commercial NAICS Non-Cogen",F6554="Industrial NAICS Cogen", F6554="industrial NAICS non-Cogen")),FALSE, TRUE))</f>
        <v/>
      </c>
    </row>
    <row r="6555">
      <c r="A6555" s="129" t="n">
        <v>99999</v>
      </c>
      <c r="B6555" s="130" t="inlineStr">
        <is>
          <t>State-Fuel Level Increment</t>
        </is>
      </c>
      <c r="C6555" s="130" t="inlineStr">
        <is>
          <t>State-Fuel Level Increment</t>
        </is>
      </c>
      <c r="D6555" s="129" t="n">
        <v>99999</v>
      </c>
      <c r="E6555" s="130" t="inlineStr">
        <is>
          <t>NY</t>
        </is>
      </c>
      <c r="F6555" s="130" t="inlineStr">
        <is>
          <t>Commercial NAICS Cogen</t>
        </is>
      </c>
      <c r="G6555" s="130" t="inlineStr">
        <is>
          <t>ST</t>
        </is>
      </c>
      <c r="H6555" s="130" t="inlineStr">
        <is>
          <t>RFO</t>
        </is>
      </c>
      <c r="I6555" s="130" t="inlineStr">
        <is>
          <t>RFO</t>
        </is>
      </c>
      <c r="J6555" s="131" t="n">
        <v>0</v>
      </c>
      <c r="K6555" s="129" t="n">
        <v>2020</v>
      </c>
      <c r="L6555" s="120">
        <f>IF(VLOOKUP(H6555,'Cross-Page Data'!$D$4:$F$48,3,FALSE)="natural gas",VLOOKUP(G6555,'Cross-Page Data'!$I$4:$J$19,2,FALSE),IF(VLOOKUP(H6555,'Cross-Page Data'!$D$4:$F$48,3,FALSE)="solar",IF(G6555="PV","solar PV","solar thermal"),IF(VLOOKUP(H6555,'Cross-Page Data'!$D$4:$F$48,3,FALSE)="wind",VLOOKUP(G6555,'Cross-Page Data'!$I$4:$J$19,2,FALSE),IF(VLOOKUP(H6555,'Cross-Page Data'!$D$4:$F$48,3,FALSE)="hydro",VLOOKUP(G6555,'Cross-Page Data'!$I$4:$J$19,2,FALSE),VLOOKUP(H6555,'Cross-Page Data'!$D$4:$F$48,3,FALSE)))))</f>
        <v/>
      </c>
      <c r="M6555" s="120">
        <f>IF(AND($P$2=FALSE,OR(F6555="Commercial NAICS Cogen",F6555="Industrial NAICS Cogen",F6555="NAICS-22 Cogen")),FALSE,IF(AND($P$3=FALSE,OR(F6555="Commercial NAICS Cogen",F6555="Commercial NAICS Non-Cogen",F6555="Industrial NAICS Cogen", F6555="industrial NAICS non-Cogen")),FALSE, TRUE))</f>
        <v/>
      </c>
    </row>
    <row r="6556">
      <c r="A6556" s="129" t="n">
        <v>99999</v>
      </c>
      <c r="B6556" s="130" t="inlineStr">
        <is>
          <t>State-Fuel Level Increment</t>
        </is>
      </c>
      <c r="C6556" s="130" t="inlineStr">
        <is>
          <t>State-Fuel Level Increment</t>
        </is>
      </c>
      <c r="D6556" s="129" t="n">
        <v>99999</v>
      </c>
      <c r="E6556" s="130" t="inlineStr">
        <is>
          <t>NY</t>
        </is>
      </c>
      <c r="F6556" s="130" t="inlineStr">
        <is>
          <t>Industrial NAICS Cogen</t>
        </is>
      </c>
      <c r="G6556" s="130" t="inlineStr">
        <is>
          <t>ST</t>
        </is>
      </c>
      <c r="H6556" s="130" t="inlineStr">
        <is>
          <t>RFO</t>
        </is>
      </c>
      <c r="I6556" s="130" t="inlineStr">
        <is>
          <t>RFO</t>
        </is>
      </c>
      <c r="J6556" s="131" t="n">
        <v>0</v>
      </c>
      <c r="K6556" s="129" t="n">
        <v>2020</v>
      </c>
      <c r="L6556" s="120">
        <f>IF(VLOOKUP(H6556,'Cross-Page Data'!$D$4:$F$48,3,FALSE)="natural gas",VLOOKUP(G6556,'Cross-Page Data'!$I$4:$J$19,2,FALSE),IF(VLOOKUP(H6556,'Cross-Page Data'!$D$4:$F$48,3,FALSE)="solar",IF(G6556="PV","solar PV","solar thermal"),IF(VLOOKUP(H6556,'Cross-Page Data'!$D$4:$F$48,3,FALSE)="wind",VLOOKUP(G6556,'Cross-Page Data'!$I$4:$J$19,2,FALSE),IF(VLOOKUP(H6556,'Cross-Page Data'!$D$4:$F$48,3,FALSE)="hydro",VLOOKUP(G6556,'Cross-Page Data'!$I$4:$J$19,2,FALSE),VLOOKUP(H6556,'Cross-Page Data'!$D$4:$F$48,3,FALSE)))))</f>
        <v/>
      </c>
      <c r="M6556" s="120">
        <f>IF(AND($P$2=FALSE,OR(F6556="Commercial NAICS Cogen",F6556="Industrial NAICS Cogen",F6556="NAICS-22 Cogen")),FALSE,IF(AND($P$3=FALSE,OR(F6556="Commercial NAICS Cogen",F6556="Commercial NAICS Non-Cogen",F6556="Industrial NAICS Cogen", F6556="industrial NAICS non-Cogen")),FALSE, TRUE))</f>
        <v/>
      </c>
    </row>
    <row r="6557">
      <c r="A6557" s="129" t="n">
        <v>99999</v>
      </c>
      <c r="B6557" s="130" t="inlineStr">
        <is>
          <t>State-Fuel Level Increment</t>
        </is>
      </c>
      <c r="C6557" s="130" t="inlineStr">
        <is>
          <t>State-Fuel Level Increment</t>
        </is>
      </c>
      <c r="D6557" s="129" t="n">
        <v>99999</v>
      </c>
      <c r="E6557" s="130" t="inlineStr">
        <is>
          <t>OK</t>
        </is>
      </c>
      <c r="F6557" s="130" t="inlineStr">
        <is>
          <t>Electric Utility</t>
        </is>
      </c>
      <c r="G6557" s="130" t="inlineStr">
        <is>
          <t>ST</t>
        </is>
      </c>
      <c r="H6557" s="130" t="inlineStr">
        <is>
          <t>RFO</t>
        </is>
      </c>
      <c r="I6557" s="130" t="inlineStr">
        <is>
          <t>RFO</t>
        </is>
      </c>
      <c r="J6557" s="131" t="n">
        <v>0</v>
      </c>
      <c r="K6557" s="129" t="n">
        <v>2020</v>
      </c>
      <c r="L6557" s="120">
        <f>IF(VLOOKUP(H6557,'Cross-Page Data'!$D$4:$F$48,3,FALSE)="natural gas",VLOOKUP(G6557,'Cross-Page Data'!$I$4:$J$19,2,FALSE),IF(VLOOKUP(H6557,'Cross-Page Data'!$D$4:$F$48,3,FALSE)="solar",IF(G6557="PV","solar PV","solar thermal"),IF(VLOOKUP(H6557,'Cross-Page Data'!$D$4:$F$48,3,FALSE)="wind",VLOOKUP(G6557,'Cross-Page Data'!$I$4:$J$19,2,FALSE),IF(VLOOKUP(H6557,'Cross-Page Data'!$D$4:$F$48,3,FALSE)="hydro",VLOOKUP(G6557,'Cross-Page Data'!$I$4:$J$19,2,FALSE),VLOOKUP(H6557,'Cross-Page Data'!$D$4:$F$48,3,FALSE)))))</f>
        <v/>
      </c>
      <c r="M6557" s="120">
        <f>IF(AND($P$2=FALSE,OR(F6557="Commercial NAICS Cogen",F6557="Industrial NAICS Cogen",F6557="NAICS-22 Cogen")),FALSE,IF(AND($P$3=FALSE,OR(F6557="Commercial NAICS Cogen",F6557="Commercial NAICS Non-Cogen",F6557="Industrial NAICS Cogen", F6557="industrial NAICS non-Cogen")),FALSE, TRUE))</f>
        <v/>
      </c>
    </row>
    <row r="6558">
      <c r="A6558" s="129" t="n">
        <v>99999</v>
      </c>
      <c r="B6558" s="130" t="inlineStr">
        <is>
          <t>State-Fuel Level Increment</t>
        </is>
      </c>
      <c r="C6558" s="130" t="inlineStr">
        <is>
          <t>State-Fuel Level Increment</t>
        </is>
      </c>
      <c r="D6558" s="129" t="n">
        <v>99999</v>
      </c>
      <c r="E6558" s="130" t="inlineStr">
        <is>
          <t>OR</t>
        </is>
      </c>
      <c r="F6558" s="130" t="inlineStr">
        <is>
          <t>Industrial NAICS Cogen</t>
        </is>
      </c>
      <c r="G6558" s="130" t="inlineStr">
        <is>
          <t>ST</t>
        </is>
      </c>
      <c r="H6558" s="130" t="inlineStr">
        <is>
          <t>RFO</t>
        </is>
      </c>
      <c r="I6558" s="130" t="inlineStr">
        <is>
          <t>RFO</t>
        </is>
      </c>
      <c r="J6558" s="131" t="n">
        <v>0</v>
      </c>
      <c r="K6558" s="129" t="n">
        <v>2020</v>
      </c>
      <c r="L6558" s="120">
        <f>IF(VLOOKUP(H6558,'Cross-Page Data'!$D$4:$F$48,3,FALSE)="natural gas",VLOOKUP(G6558,'Cross-Page Data'!$I$4:$J$19,2,FALSE),IF(VLOOKUP(H6558,'Cross-Page Data'!$D$4:$F$48,3,FALSE)="solar",IF(G6558="PV","solar PV","solar thermal"),IF(VLOOKUP(H6558,'Cross-Page Data'!$D$4:$F$48,3,FALSE)="wind",VLOOKUP(G6558,'Cross-Page Data'!$I$4:$J$19,2,FALSE),IF(VLOOKUP(H6558,'Cross-Page Data'!$D$4:$F$48,3,FALSE)="hydro",VLOOKUP(G6558,'Cross-Page Data'!$I$4:$J$19,2,FALSE),VLOOKUP(H6558,'Cross-Page Data'!$D$4:$F$48,3,FALSE)))))</f>
        <v/>
      </c>
      <c r="M6558" s="120">
        <f>IF(AND($P$2=FALSE,OR(F6558="Commercial NAICS Cogen",F6558="Industrial NAICS Cogen",F6558="NAICS-22 Cogen")),FALSE,IF(AND($P$3=FALSE,OR(F6558="Commercial NAICS Cogen",F6558="Commercial NAICS Non-Cogen",F6558="Industrial NAICS Cogen", F6558="industrial NAICS non-Cogen")),FALSE, TRUE))</f>
        <v/>
      </c>
    </row>
    <row r="6559">
      <c r="A6559" s="129" t="n">
        <v>99999</v>
      </c>
      <c r="B6559" s="130" t="inlineStr">
        <is>
          <t>State-Fuel Level Increment</t>
        </is>
      </c>
      <c r="C6559" s="130" t="inlineStr">
        <is>
          <t>State-Fuel Level Increment</t>
        </is>
      </c>
      <c r="D6559" s="129" t="n">
        <v>99999</v>
      </c>
      <c r="E6559" s="130" t="inlineStr">
        <is>
          <t>PA</t>
        </is>
      </c>
      <c r="F6559" s="130" t="inlineStr">
        <is>
          <t>Industrial NAICS Cogen</t>
        </is>
      </c>
      <c r="G6559" s="130" t="inlineStr">
        <is>
          <t>ST</t>
        </is>
      </c>
      <c r="H6559" s="130" t="inlineStr">
        <is>
          <t>RFO</t>
        </is>
      </c>
      <c r="I6559" s="130" t="inlineStr">
        <is>
          <t>RFO</t>
        </is>
      </c>
      <c r="J6559" s="131" t="n">
        <v>2.712</v>
      </c>
      <c r="K6559" s="129" t="n">
        <v>2020</v>
      </c>
      <c r="L6559" s="120">
        <f>IF(VLOOKUP(H6559,'Cross-Page Data'!$D$4:$F$48,3,FALSE)="natural gas",VLOOKUP(G6559,'Cross-Page Data'!$I$4:$J$19,2,FALSE),IF(VLOOKUP(H6559,'Cross-Page Data'!$D$4:$F$48,3,FALSE)="solar",IF(G6559="PV","solar PV","solar thermal"),IF(VLOOKUP(H6559,'Cross-Page Data'!$D$4:$F$48,3,FALSE)="wind",VLOOKUP(G6559,'Cross-Page Data'!$I$4:$J$19,2,FALSE),IF(VLOOKUP(H6559,'Cross-Page Data'!$D$4:$F$48,3,FALSE)="hydro",VLOOKUP(G6559,'Cross-Page Data'!$I$4:$J$19,2,FALSE),VLOOKUP(H6559,'Cross-Page Data'!$D$4:$F$48,3,FALSE)))))</f>
        <v/>
      </c>
      <c r="M6559" s="120">
        <f>IF(AND($P$2=FALSE,OR(F6559="Commercial NAICS Cogen",F6559="Industrial NAICS Cogen",F6559="NAICS-22 Cogen")),FALSE,IF(AND($P$3=FALSE,OR(F6559="Commercial NAICS Cogen",F6559="Commercial NAICS Non-Cogen",F6559="Industrial NAICS Cogen", F6559="industrial NAICS non-Cogen")),FALSE, TRUE))</f>
        <v/>
      </c>
    </row>
    <row r="6560">
      <c r="A6560" s="129" t="n">
        <v>99999</v>
      </c>
      <c r="B6560" s="130" t="inlineStr">
        <is>
          <t>State-Fuel Level Increment</t>
        </is>
      </c>
      <c r="C6560" s="130" t="inlineStr">
        <is>
          <t>State-Fuel Level Increment</t>
        </is>
      </c>
      <c r="D6560" s="129" t="n">
        <v>99999</v>
      </c>
      <c r="E6560" s="130" t="inlineStr">
        <is>
          <t>SC</t>
        </is>
      </c>
      <c r="F6560" s="130" t="inlineStr">
        <is>
          <t>Electric Utility</t>
        </is>
      </c>
      <c r="G6560" s="130" t="inlineStr">
        <is>
          <t>ST</t>
        </is>
      </c>
      <c r="H6560" s="130" t="inlineStr">
        <is>
          <t>RFO</t>
        </is>
      </c>
      <c r="I6560" s="130" t="inlineStr">
        <is>
          <t>RFO</t>
        </is>
      </c>
      <c r="J6560" s="131" t="n">
        <v>0</v>
      </c>
      <c r="K6560" s="129" t="n">
        <v>2020</v>
      </c>
      <c r="L6560" s="120">
        <f>IF(VLOOKUP(H6560,'Cross-Page Data'!$D$4:$F$48,3,FALSE)="natural gas",VLOOKUP(G6560,'Cross-Page Data'!$I$4:$J$19,2,FALSE),IF(VLOOKUP(H6560,'Cross-Page Data'!$D$4:$F$48,3,FALSE)="solar",IF(G6560="PV","solar PV","solar thermal"),IF(VLOOKUP(H6560,'Cross-Page Data'!$D$4:$F$48,3,FALSE)="wind",VLOOKUP(G6560,'Cross-Page Data'!$I$4:$J$19,2,FALSE),IF(VLOOKUP(H6560,'Cross-Page Data'!$D$4:$F$48,3,FALSE)="hydro",VLOOKUP(G6560,'Cross-Page Data'!$I$4:$J$19,2,FALSE),VLOOKUP(H6560,'Cross-Page Data'!$D$4:$F$48,3,FALSE)))))</f>
        <v/>
      </c>
      <c r="M6560" s="120">
        <f>IF(AND($P$2=FALSE,OR(F6560="Commercial NAICS Cogen",F6560="Industrial NAICS Cogen",F6560="NAICS-22 Cogen")),FALSE,IF(AND($P$3=FALSE,OR(F6560="Commercial NAICS Cogen",F6560="Commercial NAICS Non-Cogen",F6560="Industrial NAICS Cogen", F6560="industrial NAICS non-Cogen")),FALSE, TRUE))</f>
        <v/>
      </c>
    </row>
    <row r="6561">
      <c r="A6561" s="129" t="n">
        <v>99999</v>
      </c>
      <c r="B6561" s="130" t="inlineStr">
        <is>
          <t>State-Fuel Level Increment</t>
        </is>
      </c>
      <c r="C6561" s="130" t="inlineStr">
        <is>
          <t>State-Fuel Level Increment</t>
        </is>
      </c>
      <c r="D6561" s="129" t="n">
        <v>99999</v>
      </c>
      <c r="E6561" s="130" t="inlineStr">
        <is>
          <t>TX</t>
        </is>
      </c>
      <c r="F6561" s="130" t="inlineStr">
        <is>
          <t>Electric Utility</t>
        </is>
      </c>
      <c r="G6561" s="130" t="inlineStr">
        <is>
          <t>ST</t>
        </is>
      </c>
      <c r="H6561" s="130" t="inlineStr">
        <is>
          <t>RFO</t>
        </is>
      </c>
      <c r="I6561" s="130" t="inlineStr">
        <is>
          <t>RFO</t>
        </is>
      </c>
      <c r="J6561" s="131" t="n">
        <v>0</v>
      </c>
      <c r="K6561" s="129" t="n">
        <v>2020</v>
      </c>
      <c r="L6561" s="120">
        <f>IF(VLOOKUP(H6561,'Cross-Page Data'!$D$4:$F$48,3,FALSE)="natural gas",VLOOKUP(G6561,'Cross-Page Data'!$I$4:$J$19,2,FALSE),IF(VLOOKUP(H6561,'Cross-Page Data'!$D$4:$F$48,3,FALSE)="solar",IF(G6561="PV","solar PV","solar thermal"),IF(VLOOKUP(H6561,'Cross-Page Data'!$D$4:$F$48,3,FALSE)="wind",VLOOKUP(G6561,'Cross-Page Data'!$I$4:$J$19,2,FALSE),IF(VLOOKUP(H6561,'Cross-Page Data'!$D$4:$F$48,3,FALSE)="hydro",VLOOKUP(G6561,'Cross-Page Data'!$I$4:$J$19,2,FALSE),VLOOKUP(H6561,'Cross-Page Data'!$D$4:$F$48,3,FALSE)))))</f>
        <v/>
      </c>
      <c r="M6561" s="120">
        <f>IF(AND($P$2=FALSE,OR(F6561="Commercial NAICS Cogen",F6561="Industrial NAICS Cogen",F6561="NAICS-22 Cogen")),FALSE,IF(AND($P$3=FALSE,OR(F6561="Commercial NAICS Cogen",F6561="Commercial NAICS Non-Cogen",F6561="Industrial NAICS Cogen", F6561="industrial NAICS non-Cogen")),FALSE, TRUE))</f>
        <v/>
      </c>
    </row>
    <row r="6562">
      <c r="A6562" s="129" t="n">
        <v>99999</v>
      </c>
      <c r="B6562" s="130" t="inlineStr">
        <is>
          <t>State-Fuel Level Increment</t>
        </is>
      </c>
      <c r="C6562" s="130" t="inlineStr">
        <is>
          <t>State-Fuel Level Increment</t>
        </is>
      </c>
      <c r="D6562" s="129" t="n">
        <v>99999</v>
      </c>
      <c r="E6562" s="130" t="inlineStr">
        <is>
          <t>TX</t>
        </is>
      </c>
      <c r="F6562" s="130" t="inlineStr">
        <is>
          <t>NAICS-22 Non-Cogen</t>
        </is>
      </c>
      <c r="G6562" s="130" t="inlineStr">
        <is>
          <t>ST</t>
        </is>
      </c>
      <c r="H6562" s="130" t="inlineStr">
        <is>
          <t>RFO</t>
        </is>
      </c>
      <c r="I6562" s="130" t="inlineStr">
        <is>
          <t>RFO</t>
        </is>
      </c>
      <c r="J6562" s="131" t="n">
        <v>0</v>
      </c>
      <c r="K6562" s="129" t="n">
        <v>2020</v>
      </c>
      <c r="L6562" s="120">
        <f>IF(VLOOKUP(H6562,'Cross-Page Data'!$D$4:$F$48,3,FALSE)="natural gas",VLOOKUP(G6562,'Cross-Page Data'!$I$4:$J$19,2,FALSE),IF(VLOOKUP(H6562,'Cross-Page Data'!$D$4:$F$48,3,FALSE)="solar",IF(G6562="PV","solar PV","solar thermal"),IF(VLOOKUP(H6562,'Cross-Page Data'!$D$4:$F$48,3,FALSE)="wind",VLOOKUP(G6562,'Cross-Page Data'!$I$4:$J$19,2,FALSE),IF(VLOOKUP(H6562,'Cross-Page Data'!$D$4:$F$48,3,FALSE)="hydro",VLOOKUP(G6562,'Cross-Page Data'!$I$4:$J$19,2,FALSE),VLOOKUP(H6562,'Cross-Page Data'!$D$4:$F$48,3,FALSE)))))</f>
        <v/>
      </c>
      <c r="M6562" s="120">
        <f>IF(AND($P$2=FALSE,OR(F6562="Commercial NAICS Cogen",F6562="Industrial NAICS Cogen",F6562="NAICS-22 Cogen")),FALSE,IF(AND($P$3=FALSE,OR(F6562="Commercial NAICS Cogen",F6562="Commercial NAICS Non-Cogen",F6562="Industrial NAICS Cogen", F6562="industrial NAICS non-Cogen")),FALSE, TRUE))</f>
        <v/>
      </c>
    </row>
    <row r="6563">
      <c r="A6563" s="129" t="n">
        <v>99999</v>
      </c>
      <c r="B6563" s="130" t="inlineStr">
        <is>
          <t>State-Fuel Level Increment</t>
        </is>
      </c>
      <c r="C6563" s="130" t="inlineStr">
        <is>
          <t>State-Fuel Level Increment</t>
        </is>
      </c>
      <c r="D6563" s="129" t="n">
        <v>99999</v>
      </c>
      <c r="E6563" s="130" t="inlineStr">
        <is>
          <t>TX</t>
        </is>
      </c>
      <c r="F6563" s="130" t="inlineStr">
        <is>
          <t>Industrial NAICS Cogen</t>
        </is>
      </c>
      <c r="G6563" s="130" t="inlineStr">
        <is>
          <t>ST</t>
        </is>
      </c>
      <c r="H6563" s="130" t="inlineStr">
        <is>
          <t>RFO</t>
        </is>
      </c>
      <c r="I6563" s="130" t="inlineStr">
        <is>
          <t>RFO</t>
        </is>
      </c>
      <c r="J6563" s="131" t="n">
        <v>0</v>
      </c>
      <c r="K6563" s="129" t="n">
        <v>2020</v>
      </c>
      <c r="L6563" s="120">
        <f>IF(VLOOKUP(H6563,'Cross-Page Data'!$D$4:$F$48,3,FALSE)="natural gas",VLOOKUP(G6563,'Cross-Page Data'!$I$4:$J$19,2,FALSE),IF(VLOOKUP(H6563,'Cross-Page Data'!$D$4:$F$48,3,FALSE)="solar",IF(G6563="PV","solar PV","solar thermal"),IF(VLOOKUP(H6563,'Cross-Page Data'!$D$4:$F$48,3,FALSE)="wind",VLOOKUP(G6563,'Cross-Page Data'!$I$4:$J$19,2,FALSE),IF(VLOOKUP(H6563,'Cross-Page Data'!$D$4:$F$48,3,FALSE)="hydro",VLOOKUP(G6563,'Cross-Page Data'!$I$4:$J$19,2,FALSE),VLOOKUP(H6563,'Cross-Page Data'!$D$4:$F$48,3,FALSE)))))</f>
        <v/>
      </c>
      <c r="M6563" s="120">
        <f>IF(AND($P$2=FALSE,OR(F6563="Commercial NAICS Cogen",F6563="Industrial NAICS Cogen",F6563="NAICS-22 Cogen")),FALSE,IF(AND($P$3=FALSE,OR(F6563="Commercial NAICS Cogen",F6563="Commercial NAICS Non-Cogen",F6563="Industrial NAICS Cogen", F6563="industrial NAICS non-Cogen")),FALSE, TRUE))</f>
        <v/>
      </c>
    </row>
    <row r="6564">
      <c r="A6564" s="129" t="n">
        <v>99999</v>
      </c>
      <c r="B6564" s="130" t="inlineStr">
        <is>
          <t>State-Fuel Level Increment</t>
        </is>
      </c>
      <c r="C6564" s="130" t="inlineStr">
        <is>
          <t>State-Fuel Level Increment</t>
        </is>
      </c>
      <c r="D6564" s="129" t="n">
        <v>99999</v>
      </c>
      <c r="E6564" s="130" t="inlineStr">
        <is>
          <t>VA</t>
        </is>
      </c>
      <c r="F6564" s="130" t="inlineStr">
        <is>
          <t>Electric Utility</t>
        </is>
      </c>
      <c r="G6564" s="130" t="inlineStr">
        <is>
          <t>ST</t>
        </is>
      </c>
      <c r="H6564" s="130" t="inlineStr">
        <is>
          <t>RFO</t>
        </is>
      </c>
      <c r="I6564" s="130" t="inlineStr">
        <is>
          <t>RFO</t>
        </is>
      </c>
      <c r="J6564" s="131" t="n">
        <v>3089.139</v>
      </c>
      <c r="K6564" s="129" t="n">
        <v>2020</v>
      </c>
      <c r="L6564" s="120">
        <f>IF(VLOOKUP(H6564,'Cross-Page Data'!$D$4:$F$48,3,FALSE)="natural gas",VLOOKUP(G6564,'Cross-Page Data'!$I$4:$J$19,2,FALSE),IF(VLOOKUP(H6564,'Cross-Page Data'!$D$4:$F$48,3,FALSE)="solar",IF(G6564="PV","solar PV","solar thermal"),IF(VLOOKUP(H6564,'Cross-Page Data'!$D$4:$F$48,3,FALSE)="wind",VLOOKUP(G6564,'Cross-Page Data'!$I$4:$J$19,2,FALSE),IF(VLOOKUP(H6564,'Cross-Page Data'!$D$4:$F$48,3,FALSE)="hydro",VLOOKUP(G6564,'Cross-Page Data'!$I$4:$J$19,2,FALSE),VLOOKUP(H6564,'Cross-Page Data'!$D$4:$F$48,3,FALSE)))))</f>
        <v/>
      </c>
      <c r="M6564" s="120">
        <f>IF(AND($P$2=FALSE,OR(F6564="Commercial NAICS Cogen",F6564="Industrial NAICS Cogen",F6564="NAICS-22 Cogen")),FALSE,IF(AND($P$3=FALSE,OR(F6564="Commercial NAICS Cogen",F6564="Commercial NAICS Non-Cogen",F6564="Industrial NAICS Cogen", F6564="industrial NAICS non-Cogen")),FALSE, TRUE))</f>
        <v/>
      </c>
    </row>
    <row r="6565">
      <c r="A6565" s="129" t="n">
        <v>99999</v>
      </c>
      <c r="B6565" s="130" t="inlineStr">
        <is>
          <t>State-Fuel Level Increment</t>
        </is>
      </c>
      <c r="C6565" s="130" t="inlineStr">
        <is>
          <t>State-Fuel Level Increment</t>
        </is>
      </c>
      <c r="D6565" s="129" t="n">
        <v>99999</v>
      </c>
      <c r="E6565" s="130" t="inlineStr">
        <is>
          <t>WA</t>
        </is>
      </c>
      <c r="F6565" s="130" t="inlineStr">
        <is>
          <t>Industrial NAICS Cogen</t>
        </is>
      </c>
      <c r="G6565" s="130" t="inlineStr">
        <is>
          <t>ST</t>
        </is>
      </c>
      <c r="H6565" s="130" t="inlineStr">
        <is>
          <t>RFO</t>
        </is>
      </c>
      <c r="I6565" s="130" t="inlineStr">
        <is>
          <t>RFO</t>
        </is>
      </c>
      <c r="J6565" s="131" t="n">
        <v>5531.616</v>
      </c>
      <c r="K6565" s="129" t="n">
        <v>2020</v>
      </c>
      <c r="L6565" s="120">
        <f>IF(VLOOKUP(H6565,'Cross-Page Data'!$D$4:$F$48,3,FALSE)="natural gas",VLOOKUP(G6565,'Cross-Page Data'!$I$4:$J$19,2,FALSE),IF(VLOOKUP(H6565,'Cross-Page Data'!$D$4:$F$48,3,FALSE)="solar",IF(G6565="PV","solar PV","solar thermal"),IF(VLOOKUP(H6565,'Cross-Page Data'!$D$4:$F$48,3,FALSE)="wind",VLOOKUP(G6565,'Cross-Page Data'!$I$4:$J$19,2,FALSE),IF(VLOOKUP(H6565,'Cross-Page Data'!$D$4:$F$48,3,FALSE)="hydro",VLOOKUP(G6565,'Cross-Page Data'!$I$4:$J$19,2,FALSE),VLOOKUP(H6565,'Cross-Page Data'!$D$4:$F$48,3,FALSE)))))</f>
        <v/>
      </c>
      <c r="M6565" s="120">
        <f>IF(AND($P$2=FALSE,OR(F6565="Commercial NAICS Cogen",F6565="Industrial NAICS Cogen",F6565="NAICS-22 Cogen")),FALSE,IF(AND($P$3=FALSE,OR(F6565="Commercial NAICS Cogen",F6565="Commercial NAICS Non-Cogen",F6565="Industrial NAICS Cogen", F6565="industrial NAICS non-Cogen")),FALSE, TRUE))</f>
        <v/>
      </c>
    </row>
    <row r="6566">
      <c r="A6566" s="129" t="n">
        <v>99999</v>
      </c>
      <c r="B6566" s="130" t="inlineStr">
        <is>
          <t>State-Fuel Level Increment</t>
        </is>
      </c>
      <c r="C6566" s="130" t="inlineStr">
        <is>
          <t>State-Fuel Level Increment</t>
        </is>
      </c>
      <c r="D6566" s="129" t="n">
        <v>99999</v>
      </c>
      <c r="E6566" s="130" t="inlineStr">
        <is>
          <t>WI</t>
        </is>
      </c>
      <c r="F6566" s="130" t="inlineStr">
        <is>
          <t>Industrial NAICS Cogen</t>
        </is>
      </c>
      <c r="G6566" s="130" t="inlineStr">
        <is>
          <t>ST</t>
        </is>
      </c>
      <c r="H6566" s="130" t="inlineStr">
        <is>
          <t>RFO</t>
        </is>
      </c>
      <c r="I6566" s="130" t="inlineStr">
        <is>
          <t>RFO</t>
        </is>
      </c>
      <c r="J6566" s="131" t="n">
        <v>0</v>
      </c>
      <c r="K6566" s="129" t="n">
        <v>2020</v>
      </c>
      <c r="L6566" s="120">
        <f>IF(VLOOKUP(H6566,'Cross-Page Data'!$D$4:$F$48,3,FALSE)="natural gas",VLOOKUP(G6566,'Cross-Page Data'!$I$4:$J$19,2,FALSE),IF(VLOOKUP(H6566,'Cross-Page Data'!$D$4:$F$48,3,FALSE)="solar",IF(G6566="PV","solar PV","solar thermal"),IF(VLOOKUP(H6566,'Cross-Page Data'!$D$4:$F$48,3,FALSE)="wind",VLOOKUP(G6566,'Cross-Page Data'!$I$4:$J$19,2,FALSE),IF(VLOOKUP(H6566,'Cross-Page Data'!$D$4:$F$48,3,FALSE)="hydro",VLOOKUP(G6566,'Cross-Page Data'!$I$4:$J$19,2,FALSE),VLOOKUP(H6566,'Cross-Page Data'!$D$4:$F$48,3,FALSE)))))</f>
        <v/>
      </c>
      <c r="M6566" s="120">
        <f>IF(AND($P$2=FALSE,OR(F6566="Commercial NAICS Cogen",F6566="Industrial NAICS Cogen",F6566="NAICS-22 Cogen")),FALSE,IF(AND($P$3=FALSE,OR(F6566="Commercial NAICS Cogen",F6566="Commercial NAICS Non-Cogen",F6566="Industrial NAICS Cogen", F6566="industrial NAICS non-Cogen")),FALSE, TRUE))</f>
        <v/>
      </c>
    </row>
    <row r="6567">
      <c r="A6567" s="129" t="n">
        <v>99999</v>
      </c>
      <c r="B6567" s="130" t="inlineStr">
        <is>
          <t>State-Fuel Level Increment</t>
        </is>
      </c>
      <c r="C6567" s="130" t="inlineStr">
        <is>
          <t>State-Fuel Level Increment</t>
        </is>
      </c>
      <c r="D6567" s="129" t="n">
        <v>99999</v>
      </c>
      <c r="E6567" s="130" t="inlineStr">
        <is>
          <t>PA</t>
        </is>
      </c>
      <c r="F6567" s="130" t="inlineStr">
        <is>
          <t>Industrial NAICS Cogen</t>
        </is>
      </c>
      <c r="G6567" s="130" t="inlineStr">
        <is>
          <t>ST</t>
        </is>
      </c>
      <c r="H6567" s="130" t="inlineStr">
        <is>
          <t>SC</t>
        </is>
      </c>
      <c r="I6567" s="130" t="inlineStr">
        <is>
          <t>COL</t>
        </is>
      </c>
      <c r="J6567" s="131" t="n">
        <v>0</v>
      </c>
      <c r="K6567" s="129" t="n">
        <v>2020</v>
      </c>
      <c r="L6567" s="120">
        <f>IF(VLOOKUP(H6567,'Cross-Page Data'!$D$4:$F$48,3,FALSE)="natural gas",VLOOKUP(G6567,'Cross-Page Data'!$I$4:$J$19,2,FALSE),IF(VLOOKUP(H6567,'Cross-Page Data'!$D$4:$F$48,3,FALSE)="solar",IF(G6567="PV","solar PV","solar thermal"),IF(VLOOKUP(H6567,'Cross-Page Data'!$D$4:$F$48,3,FALSE)="wind",VLOOKUP(G6567,'Cross-Page Data'!$I$4:$J$19,2,FALSE),IF(VLOOKUP(H6567,'Cross-Page Data'!$D$4:$F$48,3,FALSE)="hydro",VLOOKUP(G6567,'Cross-Page Data'!$I$4:$J$19,2,FALSE),VLOOKUP(H6567,'Cross-Page Data'!$D$4:$F$48,3,FALSE)))))</f>
        <v/>
      </c>
      <c r="M6567" s="120">
        <f>IF(AND($P$2=FALSE,OR(F6567="Commercial NAICS Cogen",F6567="Industrial NAICS Cogen",F6567="NAICS-22 Cogen")),FALSE,IF(AND($P$3=FALSE,OR(F6567="Commercial NAICS Cogen",F6567="Commercial NAICS Non-Cogen",F6567="Industrial NAICS Cogen", F6567="industrial NAICS non-Cogen")),FALSE, TRUE))</f>
        <v/>
      </c>
    </row>
    <row r="6568">
      <c r="A6568" s="129" t="n">
        <v>99999</v>
      </c>
      <c r="B6568" s="130" t="inlineStr">
        <is>
          <t>State-Fuel Level Increment</t>
        </is>
      </c>
      <c r="C6568" s="130" t="inlineStr">
        <is>
          <t>State-Fuel Level Increment</t>
        </is>
      </c>
      <c r="D6568" s="129" t="n">
        <v>99999</v>
      </c>
      <c r="E6568" s="130" t="inlineStr">
        <is>
          <t>AL</t>
        </is>
      </c>
      <c r="F6568" s="130" t="inlineStr">
        <is>
          <t>Industrial NAICS Cogen</t>
        </is>
      </c>
      <c r="G6568" s="130" t="inlineStr">
        <is>
          <t>ST</t>
        </is>
      </c>
      <c r="H6568" s="130" t="inlineStr">
        <is>
          <t>SLW</t>
        </is>
      </c>
      <c r="I6568" s="130" t="inlineStr">
        <is>
          <t>ORW</t>
        </is>
      </c>
      <c r="J6568" s="131" t="n">
        <v>0</v>
      </c>
      <c r="K6568" s="129" t="n">
        <v>2020</v>
      </c>
      <c r="L6568" s="120">
        <f>IF(VLOOKUP(H6568,'Cross-Page Data'!$D$4:$F$48,3,FALSE)="natural gas",VLOOKUP(G6568,'Cross-Page Data'!$I$4:$J$19,2,FALSE),IF(VLOOKUP(H6568,'Cross-Page Data'!$D$4:$F$48,3,FALSE)="solar",IF(G6568="PV","solar PV","solar thermal"),IF(VLOOKUP(H6568,'Cross-Page Data'!$D$4:$F$48,3,FALSE)="wind",VLOOKUP(G6568,'Cross-Page Data'!$I$4:$J$19,2,FALSE),IF(VLOOKUP(H6568,'Cross-Page Data'!$D$4:$F$48,3,FALSE)="hydro",VLOOKUP(G6568,'Cross-Page Data'!$I$4:$J$19,2,FALSE),VLOOKUP(H6568,'Cross-Page Data'!$D$4:$F$48,3,FALSE)))))</f>
        <v/>
      </c>
      <c r="M6568" s="120">
        <f>IF(AND($P$2=FALSE,OR(F6568="Commercial NAICS Cogen",F6568="Industrial NAICS Cogen",F6568="NAICS-22 Cogen")),FALSE,IF(AND($P$3=FALSE,OR(F6568="Commercial NAICS Cogen",F6568="Commercial NAICS Non-Cogen",F6568="Industrial NAICS Cogen", F6568="industrial NAICS non-Cogen")),FALSE, TRUE))</f>
        <v/>
      </c>
    </row>
    <row r="6569">
      <c r="A6569" s="129" t="n">
        <v>99999</v>
      </c>
      <c r="B6569" s="130" t="inlineStr">
        <is>
          <t>State-Fuel Level Increment</t>
        </is>
      </c>
      <c r="C6569" s="130" t="inlineStr">
        <is>
          <t>State-Fuel Level Increment</t>
        </is>
      </c>
      <c r="D6569" s="129" t="n">
        <v>99999</v>
      </c>
      <c r="E6569" s="130" t="inlineStr">
        <is>
          <t>GA</t>
        </is>
      </c>
      <c r="F6569" s="130" t="inlineStr">
        <is>
          <t>Industrial NAICS Cogen</t>
        </is>
      </c>
      <c r="G6569" s="130" t="inlineStr">
        <is>
          <t>ST</t>
        </is>
      </c>
      <c r="H6569" s="130" t="inlineStr">
        <is>
          <t>SLW</t>
        </is>
      </c>
      <c r="I6569" s="130" t="inlineStr">
        <is>
          <t>ORW</t>
        </is>
      </c>
      <c r="J6569" s="131" t="n">
        <v>5772.325</v>
      </c>
      <c r="K6569" s="129" t="n">
        <v>2020</v>
      </c>
      <c r="L6569" s="120">
        <f>IF(VLOOKUP(H6569,'Cross-Page Data'!$D$4:$F$48,3,FALSE)="natural gas",VLOOKUP(G6569,'Cross-Page Data'!$I$4:$J$19,2,FALSE),IF(VLOOKUP(H6569,'Cross-Page Data'!$D$4:$F$48,3,FALSE)="solar",IF(G6569="PV","solar PV","solar thermal"),IF(VLOOKUP(H6569,'Cross-Page Data'!$D$4:$F$48,3,FALSE)="wind",VLOOKUP(G6569,'Cross-Page Data'!$I$4:$J$19,2,FALSE),IF(VLOOKUP(H6569,'Cross-Page Data'!$D$4:$F$48,3,FALSE)="hydro",VLOOKUP(G6569,'Cross-Page Data'!$I$4:$J$19,2,FALSE),VLOOKUP(H6569,'Cross-Page Data'!$D$4:$F$48,3,FALSE)))))</f>
        <v/>
      </c>
      <c r="M6569" s="120">
        <f>IF(AND($P$2=FALSE,OR(F6569="Commercial NAICS Cogen",F6569="Industrial NAICS Cogen",F6569="NAICS-22 Cogen")),FALSE,IF(AND($P$3=FALSE,OR(F6569="Commercial NAICS Cogen",F6569="Commercial NAICS Non-Cogen",F6569="Industrial NAICS Cogen", F6569="industrial NAICS non-Cogen")),FALSE, TRUE))</f>
        <v/>
      </c>
    </row>
    <row r="6570">
      <c r="A6570" s="129" t="n">
        <v>99999</v>
      </c>
      <c r="B6570" s="130" t="inlineStr">
        <is>
          <t>State-Fuel Level Increment</t>
        </is>
      </c>
      <c r="C6570" s="130" t="inlineStr">
        <is>
          <t>State-Fuel Level Increment</t>
        </is>
      </c>
      <c r="D6570" s="129" t="n">
        <v>99999</v>
      </c>
      <c r="E6570" s="130" t="inlineStr">
        <is>
          <t>ME</t>
        </is>
      </c>
      <c r="F6570" s="130" t="inlineStr">
        <is>
          <t>Industrial NAICS Cogen</t>
        </is>
      </c>
      <c r="G6570" s="130" t="inlineStr">
        <is>
          <t>ST</t>
        </is>
      </c>
      <c r="H6570" s="130" t="inlineStr">
        <is>
          <t>SLW</t>
        </is>
      </c>
      <c r="I6570" s="130" t="inlineStr">
        <is>
          <t>ORW</t>
        </is>
      </c>
      <c r="J6570" s="131" t="n">
        <v>0</v>
      </c>
      <c r="K6570" s="129" t="n">
        <v>2020</v>
      </c>
      <c r="L6570" s="120">
        <f>IF(VLOOKUP(H6570,'Cross-Page Data'!$D$4:$F$48,3,FALSE)="natural gas",VLOOKUP(G6570,'Cross-Page Data'!$I$4:$J$19,2,FALSE),IF(VLOOKUP(H6570,'Cross-Page Data'!$D$4:$F$48,3,FALSE)="solar",IF(G6570="PV","solar PV","solar thermal"),IF(VLOOKUP(H6570,'Cross-Page Data'!$D$4:$F$48,3,FALSE)="wind",VLOOKUP(G6570,'Cross-Page Data'!$I$4:$J$19,2,FALSE),IF(VLOOKUP(H6570,'Cross-Page Data'!$D$4:$F$48,3,FALSE)="hydro",VLOOKUP(G6570,'Cross-Page Data'!$I$4:$J$19,2,FALSE),VLOOKUP(H6570,'Cross-Page Data'!$D$4:$F$48,3,FALSE)))))</f>
        <v/>
      </c>
      <c r="M6570" s="120">
        <f>IF(AND($P$2=FALSE,OR(F6570="Commercial NAICS Cogen",F6570="Industrial NAICS Cogen",F6570="NAICS-22 Cogen")),FALSE,IF(AND($P$3=FALSE,OR(F6570="Commercial NAICS Cogen",F6570="Commercial NAICS Non-Cogen",F6570="Industrial NAICS Cogen", F6570="industrial NAICS non-Cogen")),FALSE, TRUE))</f>
        <v/>
      </c>
    </row>
    <row r="6571">
      <c r="A6571" s="129" t="n">
        <v>99999</v>
      </c>
      <c r="B6571" s="130" t="inlineStr">
        <is>
          <t>State-Fuel Level Increment</t>
        </is>
      </c>
      <c r="C6571" s="130" t="inlineStr">
        <is>
          <t>State-Fuel Level Increment</t>
        </is>
      </c>
      <c r="D6571" s="129" t="n">
        <v>99999</v>
      </c>
      <c r="E6571" s="130" t="inlineStr">
        <is>
          <t>TN</t>
        </is>
      </c>
      <c r="F6571" s="130" t="inlineStr">
        <is>
          <t>Industrial NAICS Cogen</t>
        </is>
      </c>
      <c r="G6571" s="130" t="inlineStr">
        <is>
          <t>ST</t>
        </is>
      </c>
      <c r="H6571" s="130" t="inlineStr">
        <is>
          <t>SLW</t>
        </is>
      </c>
      <c r="I6571" s="130" t="inlineStr">
        <is>
          <t>ORW</t>
        </is>
      </c>
      <c r="J6571" s="131" t="n">
        <v>1645.008</v>
      </c>
      <c r="K6571" s="129" t="n">
        <v>2020</v>
      </c>
      <c r="L6571" s="120">
        <f>IF(VLOOKUP(H6571,'Cross-Page Data'!$D$4:$F$48,3,FALSE)="natural gas",VLOOKUP(G6571,'Cross-Page Data'!$I$4:$J$19,2,FALSE),IF(VLOOKUP(H6571,'Cross-Page Data'!$D$4:$F$48,3,FALSE)="solar",IF(G6571="PV","solar PV","solar thermal"),IF(VLOOKUP(H6571,'Cross-Page Data'!$D$4:$F$48,3,FALSE)="wind",VLOOKUP(G6571,'Cross-Page Data'!$I$4:$J$19,2,FALSE),IF(VLOOKUP(H6571,'Cross-Page Data'!$D$4:$F$48,3,FALSE)="hydro",VLOOKUP(G6571,'Cross-Page Data'!$I$4:$J$19,2,FALSE),VLOOKUP(H6571,'Cross-Page Data'!$D$4:$F$48,3,FALSE)))))</f>
        <v/>
      </c>
      <c r="M6571" s="120">
        <f>IF(AND($P$2=FALSE,OR(F6571="Commercial NAICS Cogen",F6571="Industrial NAICS Cogen",F6571="NAICS-22 Cogen")),FALSE,IF(AND($P$3=FALSE,OR(F6571="Commercial NAICS Cogen",F6571="Commercial NAICS Non-Cogen",F6571="Industrial NAICS Cogen", F6571="industrial NAICS non-Cogen")),FALSE, TRUE))</f>
        <v/>
      </c>
    </row>
    <row r="6572">
      <c r="A6572" s="129" t="n">
        <v>99999</v>
      </c>
      <c r="B6572" s="130" t="inlineStr">
        <is>
          <t>State-Fuel Level Increment</t>
        </is>
      </c>
      <c r="C6572" s="130" t="inlineStr">
        <is>
          <t>State-Fuel Level Increment</t>
        </is>
      </c>
      <c r="D6572" s="129" t="n">
        <v>99999</v>
      </c>
      <c r="E6572" s="130" t="inlineStr">
        <is>
          <t>WA</t>
        </is>
      </c>
      <c r="F6572" s="130" t="inlineStr">
        <is>
          <t>Industrial NAICS Cogen</t>
        </is>
      </c>
      <c r="G6572" s="130" t="inlineStr">
        <is>
          <t>ST</t>
        </is>
      </c>
      <c r="H6572" s="130" t="inlineStr">
        <is>
          <t>SLW</t>
        </is>
      </c>
      <c r="I6572" s="130" t="inlineStr">
        <is>
          <t>ORW</t>
        </is>
      </c>
      <c r="J6572" s="131" t="n">
        <v>0</v>
      </c>
      <c r="K6572" s="129" t="n">
        <v>2020</v>
      </c>
      <c r="L6572" s="120">
        <f>IF(VLOOKUP(H6572,'Cross-Page Data'!$D$4:$F$48,3,FALSE)="natural gas",VLOOKUP(G6572,'Cross-Page Data'!$I$4:$J$19,2,FALSE),IF(VLOOKUP(H6572,'Cross-Page Data'!$D$4:$F$48,3,FALSE)="solar",IF(G6572="PV","solar PV","solar thermal"),IF(VLOOKUP(H6572,'Cross-Page Data'!$D$4:$F$48,3,FALSE)="wind",VLOOKUP(G6572,'Cross-Page Data'!$I$4:$J$19,2,FALSE),IF(VLOOKUP(H6572,'Cross-Page Data'!$D$4:$F$48,3,FALSE)="hydro",VLOOKUP(G6572,'Cross-Page Data'!$I$4:$J$19,2,FALSE),VLOOKUP(H6572,'Cross-Page Data'!$D$4:$F$48,3,FALSE)))))</f>
        <v/>
      </c>
      <c r="M6572" s="120">
        <f>IF(AND($P$2=FALSE,OR(F6572="Commercial NAICS Cogen",F6572="Industrial NAICS Cogen",F6572="NAICS-22 Cogen")),FALSE,IF(AND($P$3=FALSE,OR(F6572="Commercial NAICS Cogen",F6572="Commercial NAICS Non-Cogen",F6572="Industrial NAICS Cogen", F6572="industrial NAICS non-Cogen")),FALSE, TRUE))</f>
        <v/>
      </c>
    </row>
    <row r="6573">
      <c r="A6573" s="129" t="n">
        <v>99999</v>
      </c>
      <c r="B6573" s="130" t="inlineStr">
        <is>
          <t>State-Fuel Level Increment</t>
        </is>
      </c>
      <c r="C6573" s="130" t="inlineStr">
        <is>
          <t>State-Fuel Level Increment</t>
        </is>
      </c>
      <c r="D6573" s="129" t="n">
        <v>99999</v>
      </c>
      <c r="E6573" s="130" t="inlineStr">
        <is>
          <t>AK</t>
        </is>
      </c>
      <c r="F6573" s="130" t="inlineStr">
        <is>
          <t>Electric Utility</t>
        </is>
      </c>
      <c r="G6573" s="130" t="inlineStr">
        <is>
          <t>ST</t>
        </is>
      </c>
      <c r="H6573" s="130" t="inlineStr">
        <is>
          <t>SUB</t>
        </is>
      </c>
      <c r="I6573" s="130" t="inlineStr">
        <is>
          <t>COL</t>
        </is>
      </c>
      <c r="J6573" s="131" t="n">
        <v>74019.969</v>
      </c>
      <c r="K6573" s="129" t="n">
        <v>2020</v>
      </c>
      <c r="L6573" s="120">
        <f>IF(VLOOKUP(H6573,'Cross-Page Data'!$D$4:$F$48,3,FALSE)="natural gas",VLOOKUP(G6573,'Cross-Page Data'!$I$4:$J$19,2,FALSE),IF(VLOOKUP(H6573,'Cross-Page Data'!$D$4:$F$48,3,FALSE)="solar",IF(G6573="PV","solar PV","solar thermal"),IF(VLOOKUP(H6573,'Cross-Page Data'!$D$4:$F$48,3,FALSE)="wind",VLOOKUP(G6573,'Cross-Page Data'!$I$4:$J$19,2,FALSE),IF(VLOOKUP(H6573,'Cross-Page Data'!$D$4:$F$48,3,FALSE)="hydro",VLOOKUP(G6573,'Cross-Page Data'!$I$4:$J$19,2,FALSE),VLOOKUP(H6573,'Cross-Page Data'!$D$4:$F$48,3,FALSE)))))</f>
        <v/>
      </c>
      <c r="M6573" s="120">
        <f>IF(AND($P$2=FALSE,OR(F6573="Commercial NAICS Cogen",F6573="Industrial NAICS Cogen",F6573="NAICS-22 Cogen")),FALSE,IF(AND($P$3=FALSE,OR(F6573="Commercial NAICS Cogen",F6573="Commercial NAICS Non-Cogen",F6573="Industrial NAICS Cogen", F6573="industrial NAICS non-Cogen")),FALSE, TRUE))</f>
        <v/>
      </c>
    </row>
    <row r="6574">
      <c r="A6574" s="129" t="n">
        <v>99999</v>
      </c>
      <c r="B6574" s="130" t="inlineStr">
        <is>
          <t>State-Fuel Level Increment</t>
        </is>
      </c>
      <c r="C6574" s="130" t="inlineStr">
        <is>
          <t>State-Fuel Level Increment</t>
        </is>
      </c>
      <c r="D6574" s="129" t="n">
        <v>99999</v>
      </c>
      <c r="E6574" s="130" t="inlineStr">
        <is>
          <t>AK</t>
        </is>
      </c>
      <c r="F6574" s="130" t="inlineStr">
        <is>
          <t>NAICS-22 Cogen</t>
        </is>
      </c>
      <c r="G6574" s="130" t="inlineStr">
        <is>
          <t>ST</t>
        </is>
      </c>
      <c r="H6574" s="130" t="inlineStr">
        <is>
          <t>SUB</t>
        </is>
      </c>
      <c r="I6574" s="130" t="inlineStr">
        <is>
          <t>COL</t>
        </is>
      </c>
      <c r="J6574" s="131" t="n">
        <v>206203.51</v>
      </c>
      <c r="K6574" s="129" t="n">
        <v>2020</v>
      </c>
      <c r="L6574" s="120">
        <f>IF(VLOOKUP(H6574,'Cross-Page Data'!$D$4:$F$48,3,FALSE)="natural gas",VLOOKUP(G6574,'Cross-Page Data'!$I$4:$J$19,2,FALSE),IF(VLOOKUP(H6574,'Cross-Page Data'!$D$4:$F$48,3,FALSE)="solar",IF(G6574="PV","solar PV","solar thermal"),IF(VLOOKUP(H6574,'Cross-Page Data'!$D$4:$F$48,3,FALSE)="wind",VLOOKUP(G6574,'Cross-Page Data'!$I$4:$J$19,2,FALSE),IF(VLOOKUP(H6574,'Cross-Page Data'!$D$4:$F$48,3,FALSE)="hydro",VLOOKUP(G6574,'Cross-Page Data'!$I$4:$J$19,2,FALSE),VLOOKUP(H6574,'Cross-Page Data'!$D$4:$F$48,3,FALSE)))))</f>
        <v/>
      </c>
      <c r="M6574" s="120">
        <f>IF(AND($P$2=FALSE,OR(F6574="Commercial NAICS Cogen",F6574="Industrial NAICS Cogen",F6574="NAICS-22 Cogen")),FALSE,IF(AND($P$3=FALSE,OR(F6574="Commercial NAICS Cogen",F6574="Commercial NAICS Non-Cogen",F6574="Industrial NAICS Cogen", F6574="industrial NAICS non-Cogen")),FALSE, TRUE))</f>
        <v/>
      </c>
    </row>
    <row r="6575">
      <c r="A6575" s="129" t="n">
        <v>99999</v>
      </c>
      <c r="B6575" s="130" t="inlineStr">
        <is>
          <t>State-Fuel Level Increment</t>
        </is>
      </c>
      <c r="C6575" s="130" t="inlineStr">
        <is>
          <t>State-Fuel Level Increment</t>
        </is>
      </c>
      <c r="D6575" s="129" t="n">
        <v>99999</v>
      </c>
      <c r="E6575" s="130" t="inlineStr">
        <is>
          <t>AK</t>
        </is>
      </c>
      <c r="F6575" s="130" t="inlineStr">
        <is>
          <t>Commercial NAICS Cogen</t>
        </is>
      </c>
      <c r="G6575" s="130" t="inlineStr">
        <is>
          <t>ST</t>
        </is>
      </c>
      <c r="H6575" s="130" t="inlineStr">
        <is>
          <t>SUB</t>
        </is>
      </c>
      <c r="I6575" s="130" t="inlineStr">
        <is>
          <t>COL</t>
        </is>
      </c>
      <c r="J6575" s="131" t="n">
        <v>71908.071</v>
      </c>
      <c r="K6575" s="129" t="n">
        <v>2020</v>
      </c>
      <c r="L6575" s="120">
        <f>IF(VLOOKUP(H6575,'Cross-Page Data'!$D$4:$F$48,3,FALSE)="natural gas",VLOOKUP(G6575,'Cross-Page Data'!$I$4:$J$19,2,FALSE),IF(VLOOKUP(H6575,'Cross-Page Data'!$D$4:$F$48,3,FALSE)="solar",IF(G6575="PV","solar PV","solar thermal"),IF(VLOOKUP(H6575,'Cross-Page Data'!$D$4:$F$48,3,FALSE)="wind",VLOOKUP(G6575,'Cross-Page Data'!$I$4:$J$19,2,FALSE),IF(VLOOKUP(H6575,'Cross-Page Data'!$D$4:$F$48,3,FALSE)="hydro",VLOOKUP(G6575,'Cross-Page Data'!$I$4:$J$19,2,FALSE),VLOOKUP(H6575,'Cross-Page Data'!$D$4:$F$48,3,FALSE)))))</f>
        <v/>
      </c>
      <c r="M6575" s="120">
        <f>IF(AND($P$2=FALSE,OR(F6575="Commercial NAICS Cogen",F6575="Industrial NAICS Cogen",F6575="NAICS-22 Cogen")),FALSE,IF(AND($P$3=FALSE,OR(F6575="Commercial NAICS Cogen",F6575="Commercial NAICS Non-Cogen",F6575="Industrial NAICS Cogen", F6575="industrial NAICS non-Cogen")),FALSE, TRUE))</f>
        <v/>
      </c>
    </row>
    <row r="6576">
      <c r="A6576" s="129" t="n">
        <v>99999</v>
      </c>
      <c r="B6576" s="130" t="inlineStr">
        <is>
          <t>State-Fuel Level Increment</t>
        </is>
      </c>
      <c r="C6576" s="130" t="inlineStr">
        <is>
          <t>State-Fuel Level Increment</t>
        </is>
      </c>
      <c r="D6576" s="129" t="n">
        <v>99999</v>
      </c>
      <c r="E6576" s="130" t="inlineStr">
        <is>
          <t>AL</t>
        </is>
      </c>
      <c r="F6576" s="130" t="inlineStr">
        <is>
          <t>Electric Utility</t>
        </is>
      </c>
      <c r="G6576" s="130" t="inlineStr">
        <is>
          <t>ST</t>
        </is>
      </c>
      <c r="H6576" s="130" t="inlineStr">
        <is>
          <t>SUB</t>
        </is>
      </c>
      <c r="I6576" s="130" t="inlineStr">
        <is>
          <t>COL</t>
        </is>
      </c>
      <c r="J6576" s="131" t="n">
        <v>0</v>
      </c>
      <c r="K6576" s="129" t="n">
        <v>2020</v>
      </c>
      <c r="L6576" s="120">
        <f>IF(VLOOKUP(H6576,'Cross-Page Data'!$D$4:$F$48,3,FALSE)="natural gas",VLOOKUP(G6576,'Cross-Page Data'!$I$4:$J$19,2,FALSE),IF(VLOOKUP(H6576,'Cross-Page Data'!$D$4:$F$48,3,FALSE)="solar",IF(G6576="PV","solar PV","solar thermal"),IF(VLOOKUP(H6576,'Cross-Page Data'!$D$4:$F$48,3,FALSE)="wind",VLOOKUP(G6576,'Cross-Page Data'!$I$4:$J$19,2,FALSE),IF(VLOOKUP(H6576,'Cross-Page Data'!$D$4:$F$48,3,FALSE)="hydro",VLOOKUP(G6576,'Cross-Page Data'!$I$4:$J$19,2,FALSE),VLOOKUP(H6576,'Cross-Page Data'!$D$4:$F$48,3,FALSE)))))</f>
        <v/>
      </c>
      <c r="M6576" s="120">
        <f>IF(AND($P$2=FALSE,OR(F6576="Commercial NAICS Cogen",F6576="Industrial NAICS Cogen",F6576="NAICS-22 Cogen")),FALSE,IF(AND($P$3=FALSE,OR(F6576="Commercial NAICS Cogen",F6576="Commercial NAICS Non-Cogen",F6576="Industrial NAICS Cogen", F6576="industrial NAICS non-Cogen")),FALSE, TRUE))</f>
        <v/>
      </c>
    </row>
    <row r="6577">
      <c r="A6577" s="129" t="n">
        <v>99999</v>
      </c>
      <c r="B6577" s="130" t="inlineStr">
        <is>
          <t>State-Fuel Level Increment</t>
        </is>
      </c>
      <c r="C6577" s="130" t="inlineStr">
        <is>
          <t>State-Fuel Level Increment</t>
        </is>
      </c>
      <c r="D6577" s="129" t="n">
        <v>99999</v>
      </c>
      <c r="E6577" s="130" t="inlineStr">
        <is>
          <t>CO</t>
        </is>
      </c>
      <c r="F6577" s="130" t="inlineStr">
        <is>
          <t>Electric Utility</t>
        </is>
      </c>
      <c r="G6577" s="130" t="inlineStr">
        <is>
          <t>ST</t>
        </is>
      </c>
      <c r="H6577" s="130" t="inlineStr">
        <is>
          <t>SUB</t>
        </is>
      </c>
      <c r="I6577" s="130" t="inlineStr">
        <is>
          <t>COL</t>
        </is>
      </c>
      <c r="J6577" s="131" t="n">
        <v>0</v>
      </c>
      <c r="K6577" s="129" t="n">
        <v>2020</v>
      </c>
      <c r="L6577" s="120">
        <f>IF(VLOOKUP(H6577,'Cross-Page Data'!$D$4:$F$48,3,FALSE)="natural gas",VLOOKUP(G6577,'Cross-Page Data'!$I$4:$J$19,2,FALSE),IF(VLOOKUP(H6577,'Cross-Page Data'!$D$4:$F$48,3,FALSE)="solar",IF(G6577="PV","solar PV","solar thermal"),IF(VLOOKUP(H6577,'Cross-Page Data'!$D$4:$F$48,3,FALSE)="wind",VLOOKUP(G6577,'Cross-Page Data'!$I$4:$J$19,2,FALSE),IF(VLOOKUP(H6577,'Cross-Page Data'!$D$4:$F$48,3,FALSE)="hydro",VLOOKUP(G6577,'Cross-Page Data'!$I$4:$J$19,2,FALSE),VLOOKUP(H6577,'Cross-Page Data'!$D$4:$F$48,3,FALSE)))))</f>
        <v/>
      </c>
      <c r="M6577" s="120">
        <f>IF(AND($P$2=FALSE,OR(F6577="Commercial NAICS Cogen",F6577="Industrial NAICS Cogen",F6577="NAICS-22 Cogen")),FALSE,IF(AND($P$3=FALSE,OR(F6577="Commercial NAICS Cogen",F6577="Commercial NAICS Non-Cogen",F6577="Industrial NAICS Cogen", F6577="industrial NAICS non-Cogen")),FALSE, TRUE))</f>
        <v/>
      </c>
    </row>
    <row r="6578">
      <c r="A6578" s="129" t="n">
        <v>99999</v>
      </c>
      <c r="B6578" s="130" t="inlineStr">
        <is>
          <t>State-Fuel Level Increment</t>
        </is>
      </c>
      <c r="C6578" s="130" t="inlineStr">
        <is>
          <t>State-Fuel Level Increment</t>
        </is>
      </c>
      <c r="D6578" s="129" t="n">
        <v>99999</v>
      </c>
      <c r="E6578" s="130" t="inlineStr">
        <is>
          <t>IA</t>
        </is>
      </c>
      <c r="F6578" s="130" t="inlineStr">
        <is>
          <t>Electric Utility</t>
        </is>
      </c>
      <c r="G6578" s="130" t="inlineStr">
        <is>
          <t>ST</t>
        </is>
      </c>
      <c r="H6578" s="130" t="inlineStr">
        <is>
          <t>SUB</t>
        </is>
      </c>
      <c r="I6578" s="130" t="inlineStr">
        <is>
          <t>COL</t>
        </is>
      </c>
      <c r="J6578" s="131" t="n">
        <v>0</v>
      </c>
      <c r="K6578" s="129" t="n">
        <v>2020</v>
      </c>
      <c r="L6578" s="120">
        <f>IF(VLOOKUP(H6578,'Cross-Page Data'!$D$4:$F$48,3,FALSE)="natural gas",VLOOKUP(G6578,'Cross-Page Data'!$I$4:$J$19,2,FALSE),IF(VLOOKUP(H6578,'Cross-Page Data'!$D$4:$F$48,3,FALSE)="solar",IF(G6578="PV","solar PV","solar thermal"),IF(VLOOKUP(H6578,'Cross-Page Data'!$D$4:$F$48,3,FALSE)="wind",VLOOKUP(G6578,'Cross-Page Data'!$I$4:$J$19,2,FALSE),IF(VLOOKUP(H6578,'Cross-Page Data'!$D$4:$F$48,3,FALSE)="hydro",VLOOKUP(G6578,'Cross-Page Data'!$I$4:$J$19,2,FALSE),VLOOKUP(H6578,'Cross-Page Data'!$D$4:$F$48,3,FALSE)))))</f>
        <v/>
      </c>
      <c r="M6578" s="120">
        <f>IF(AND($P$2=FALSE,OR(F6578="Commercial NAICS Cogen",F6578="Industrial NAICS Cogen",F6578="NAICS-22 Cogen")),FALSE,IF(AND($P$3=FALSE,OR(F6578="Commercial NAICS Cogen",F6578="Commercial NAICS Non-Cogen",F6578="Industrial NAICS Cogen", F6578="industrial NAICS non-Cogen")),FALSE, TRUE))</f>
        <v/>
      </c>
    </row>
    <row r="6579">
      <c r="A6579" s="129" t="n">
        <v>99999</v>
      </c>
      <c r="B6579" s="130" t="inlineStr">
        <is>
          <t>State-Fuel Level Increment</t>
        </is>
      </c>
      <c r="C6579" s="130" t="inlineStr">
        <is>
          <t>State-Fuel Level Increment</t>
        </is>
      </c>
      <c r="D6579" s="129" t="n">
        <v>99999</v>
      </c>
      <c r="E6579" s="130" t="inlineStr">
        <is>
          <t>IA</t>
        </is>
      </c>
      <c r="F6579" s="130" t="inlineStr">
        <is>
          <t>Industrial NAICS Cogen</t>
        </is>
      </c>
      <c r="G6579" s="130" t="inlineStr">
        <is>
          <t>ST</t>
        </is>
      </c>
      <c r="H6579" s="130" t="inlineStr">
        <is>
          <t>SUB</t>
        </is>
      </c>
      <c r="I6579" s="130" t="inlineStr">
        <is>
          <t>COL</t>
        </is>
      </c>
      <c r="J6579" s="131" t="n">
        <v>36656.508</v>
      </c>
      <c r="K6579" s="129" t="n">
        <v>2020</v>
      </c>
      <c r="L6579" s="120">
        <f>IF(VLOOKUP(H6579,'Cross-Page Data'!$D$4:$F$48,3,FALSE)="natural gas",VLOOKUP(G6579,'Cross-Page Data'!$I$4:$J$19,2,FALSE),IF(VLOOKUP(H6579,'Cross-Page Data'!$D$4:$F$48,3,FALSE)="solar",IF(G6579="PV","solar PV","solar thermal"),IF(VLOOKUP(H6579,'Cross-Page Data'!$D$4:$F$48,3,FALSE)="wind",VLOOKUP(G6579,'Cross-Page Data'!$I$4:$J$19,2,FALSE),IF(VLOOKUP(H6579,'Cross-Page Data'!$D$4:$F$48,3,FALSE)="hydro",VLOOKUP(G6579,'Cross-Page Data'!$I$4:$J$19,2,FALSE),VLOOKUP(H6579,'Cross-Page Data'!$D$4:$F$48,3,FALSE)))))</f>
        <v/>
      </c>
      <c r="M6579" s="120">
        <f>IF(AND($P$2=FALSE,OR(F6579="Commercial NAICS Cogen",F6579="Industrial NAICS Cogen",F6579="NAICS-22 Cogen")),FALSE,IF(AND($P$3=FALSE,OR(F6579="Commercial NAICS Cogen",F6579="Commercial NAICS Non-Cogen",F6579="Industrial NAICS Cogen", F6579="industrial NAICS non-Cogen")),FALSE, TRUE))</f>
        <v/>
      </c>
    </row>
    <row r="6580">
      <c r="A6580" s="129" t="n">
        <v>99999</v>
      </c>
      <c r="B6580" s="130" t="inlineStr">
        <is>
          <t>State-Fuel Level Increment</t>
        </is>
      </c>
      <c r="C6580" s="130" t="inlineStr">
        <is>
          <t>State-Fuel Level Increment</t>
        </is>
      </c>
      <c r="D6580" s="129" t="n">
        <v>99999</v>
      </c>
      <c r="E6580" s="130" t="inlineStr">
        <is>
          <t>ID</t>
        </is>
      </c>
      <c r="F6580" s="130" t="inlineStr">
        <is>
          <t>Industrial NAICS Cogen</t>
        </is>
      </c>
      <c r="G6580" s="130" t="inlineStr">
        <is>
          <t>ST</t>
        </is>
      </c>
      <c r="H6580" s="130" t="inlineStr">
        <is>
          <t>SUB</t>
        </is>
      </c>
      <c r="I6580" s="130" t="inlineStr">
        <is>
          <t>COL</t>
        </is>
      </c>
      <c r="J6580" s="131" t="n">
        <v>0</v>
      </c>
      <c r="K6580" s="129" t="n">
        <v>2020</v>
      </c>
      <c r="L6580" s="120">
        <f>IF(VLOOKUP(H6580,'Cross-Page Data'!$D$4:$F$48,3,FALSE)="natural gas",VLOOKUP(G6580,'Cross-Page Data'!$I$4:$J$19,2,FALSE),IF(VLOOKUP(H6580,'Cross-Page Data'!$D$4:$F$48,3,FALSE)="solar",IF(G6580="PV","solar PV","solar thermal"),IF(VLOOKUP(H6580,'Cross-Page Data'!$D$4:$F$48,3,FALSE)="wind",VLOOKUP(G6580,'Cross-Page Data'!$I$4:$J$19,2,FALSE),IF(VLOOKUP(H6580,'Cross-Page Data'!$D$4:$F$48,3,FALSE)="hydro",VLOOKUP(G6580,'Cross-Page Data'!$I$4:$J$19,2,FALSE),VLOOKUP(H6580,'Cross-Page Data'!$D$4:$F$48,3,FALSE)))))</f>
        <v/>
      </c>
      <c r="M6580" s="120">
        <f>IF(AND($P$2=FALSE,OR(F6580="Commercial NAICS Cogen",F6580="Industrial NAICS Cogen",F6580="NAICS-22 Cogen")),FALSE,IF(AND($P$3=FALSE,OR(F6580="Commercial NAICS Cogen",F6580="Commercial NAICS Non-Cogen",F6580="Industrial NAICS Cogen", F6580="industrial NAICS non-Cogen")),FALSE, TRUE))</f>
        <v/>
      </c>
    </row>
    <row r="6581">
      <c r="A6581" s="129" t="n">
        <v>99999</v>
      </c>
      <c r="B6581" s="130" t="inlineStr">
        <is>
          <t>State-Fuel Level Increment</t>
        </is>
      </c>
      <c r="C6581" s="130" t="inlineStr">
        <is>
          <t>State-Fuel Level Increment</t>
        </is>
      </c>
      <c r="D6581" s="129" t="n">
        <v>99999</v>
      </c>
      <c r="E6581" s="130" t="inlineStr">
        <is>
          <t>IL</t>
        </is>
      </c>
      <c r="F6581" s="130" t="inlineStr">
        <is>
          <t>NAICS-22 Non-Cogen</t>
        </is>
      </c>
      <c r="G6581" s="130" t="inlineStr">
        <is>
          <t>ST</t>
        </is>
      </c>
      <c r="H6581" s="130" t="inlineStr">
        <is>
          <t>SUB</t>
        </is>
      </c>
      <c r="I6581" s="130" t="inlineStr">
        <is>
          <t>COL</t>
        </is>
      </c>
      <c r="J6581" s="131" t="n">
        <v>39690.528</v>
      </c>
      <c r="K6581" s="129" t="n">
        <v>2020</v>
      </c>
      <c r="L6581" s="120">
        <f>IF(VLOOKUP(H6581,'Cross-Page Data'!$D$4:$F$48,3,FALSE)="natural gas",VLOOKUP(G6581,'Cross-Page Data'!$I$4:$J$19,2,FALSE),IF(VLOOKUP(H6581,'Cross-Page Data'!$D$4:$F$48,3,FALSE)="solar",IF(G6581="PV","solar PV","solar thermal"),IF(VLOOKUP(H6581,'Cross-Page Data'!$D$4:$F$48,3,FALSE)="wind",VLOOKUP(G6581,'Cross-Page Data'!$I$4:$J$19,2,FALSE),IF(VLOOKUP(H6581,'Cross-Page Data'!$D$4:$F$48,3,FALSE)="hydro",VLOOKUP(G6581,'Cross-Page Data'!$I$4:$J$19,2,FALSE),VLOOKUP(H6581,'Cross-Page Data'!$D$4:$F$48,3,FALSE)))))</f>
        <v/>
      </c>
      <c r="M6581" s="120">
        <f>IF(AND($P$2=FALSE,OR(F6581="Commercial NAICS Cogen",F6581="Industrial NAICS Cogen",F6581="NAICS-22 Cogen")),FALSE,IF(AND($P$3=FALSE,OR(F6581="Commercial NAICS Cogen",F6581="Commercial NAICS Non-Cogen",F6581="Industrial NAICS Cogen", F6581="industrial NAICS non-Cogen")),FALSE, TRUE))</f>
        <v/>
      </c>
    </row>
    <row r="6582">
      <c r="A6582" s="129" t="n">
        <v>99999</v>
      </c>
      <c r="B6582" s="130" t="inlineStr">
        <is>
          <t>State-Fuel Level Increment</t>
        </is>
      </c>
      <c r="C6582" s="130" t="inlineStr">
        <is>
          <t>State-Fuel Level Increment</t>
        </is>
      </c>
      <c r="D6582" s="129" t="n">
        <v>99999</v>
      </c>
      <c r="E6582" s="130" t="inlineStr">
        <is>
          <t>MI</t>
        </is>
      </c>
      <c r="F6582" s="130" t="inlineStr">
        <is>
          <t>Electric Utility</t>
        </is>
      </c>
      <c r="G6582" s="130" t="inlineStr">
        <is>
          <t>ST</t>
        </is>
      </c>
      <c r="H6582" s="130" t="inlineStr">
        <is>
          <t>SUB</t>
        </is>
      </c>
      <c r="I6582" s="130" t="inlineStr">
        <is>
          <t>COL</t>
        </is>
      </c>
      <c r="J6582" s="131" t="n">
        <v>621478.51</v>
      </c>
      <c r="K6582" s="129" t="n">
        <v>2020</v>
      </c>
      <c r="L6582" s="120">
        <f>IF(VLOOKUP(H6582,'Cross-Page Data'!$D$4:$F$48,3,FALSE)="natural gas",VLOOKUP(G6582,'Cross-Page Data'!$I$4:$J$19,2,FALSE),IF(VLOOKUP(H6582,'Cross-Page Data'!$D$4:$F$48,3,FALSE)="solar",IF(G6582="PV","solar PV","solar thermal"),IF(VLOOKUP(H6582,'Cross-Page Data'!$D$4:$F$48,3,FALSE)="wind",VLOOKUP(G6582,'Cross-Page Data'!$I$4:$J$19,2,FALSE),IF(VLOOKUP(H6582,'Cross-Page Data'!$D$4:$F$48,3,FALSE)="hydro",VLOOKUP(G6582,'Cross-Page Data'!$I$4:$J$19,2,FALSE),VLOOKUP(H6582,'Cross-Page Data'!$D$4:$F$48,3,FALSE)))))</f>
        <v/>
      </c>
      <c r="M6582" s="120">
        <f>IF(AND($P$2=FALSE,OR(F6582="Commercial NAICS Cogen",F6582="Industrial NAICS Cogen",F6582="NAICS-22 Cogen")),FALSE,IF(AND($P$3=FALSE,OR(F6582="Commercial NAICS Cogen",F6582="Commercial NAICS Non-Cogen",F6582="Industrial NAICS Cogen", F6582="industrial NAICS non-Cogen")),FALSE, TRUE))</f>
        <v/>
      </c>
    </row>
    <row r="6583">
      <c r="A6583" s="129" t="n">
        <v>99999</v>
      </c>
      <c r="B6583" s="130" t="inlineStr">
        <is>
          <t>State-Fuel Level Increment</t>
        </is>
      </c>
      <c r="C6583" s="130" t="inlineStr">
        <is>
          <t>State-Fuel Level Increment</t>
        </is>
      </c>
      <c r="D6583" s="129" t="n">
        <v>99999</v>
      </c>
      <c r="E6583" s="130" t="inlineStr">
        <is>
          <t>MN</t>
        </is>
      </c>
      <c r="F6583" s="130" t="inlineStr">
        <is>
          <t>Electric Utility</t>
        </is>
      </c>
      <c r="G6583" s="130" t="inlineStr">
        <is>
          <t>ST</t>
        </is>
      </c>
      <c r="H6583" s="130" t="inlineStr">
        <is>
          <t>SUB</t>
        </is>
      </c>
      <c r="I6583" s="130" t="inlineStr">
        <is>
          <t>COL</t>
        </is>
      </c>
      <c r="J6583" s="131" t="n">
        <v>203600.6</v>
      </c>
      <c r="K6583" s="129" t="n">
        <v>2020</v>
      </c>
      <c r="L6583" s="120">
        <f>IF(VLOOKUP(H6583,'Cross-Page Data'!$D$4:$F$48,3,FALSE)="natural gas",VLOOKUP(G6583,'Cross-Page Data'!$I$4:$J$19,2,FALSE),IF(VLOOKUP(H6583,'Cross-Page Data'!$D$4:$F$48,3,FALSE)="solar",IF(G6583="PV","solar PV","solar thermal"),IF(VLOOKUP(H6583,'Cross-Page Data'!$D$4:$F$48,3,FALSE)="wind",VLOOKUP(G6583,'Cross-Page Data'!$I$4:$J$19,2,FALSE),IF(VLOOKUP(H6583,'Cross-Page Data'!$D$4:$F$48,3,FALSE)="hydro",VLOOKUP(G6583,'Cross-Page Data'!$I$4:$J$19,2,FALSE),VLOOKUP(H6583,'Cross-Page Data'!$D$4:$F$48,3,FALSE)))))</f>
        <v/>
      </c>
      <c r="M6583" s="120">
        <f>IF(AND($P$2=FALSE,OR(F6583="Commercial NAICS Cogen",F6583="Industrial NAICS Cogen",F6583="NAICS-22 Cogen")),FALSE,IF(AND($P$3=FALSE,OR(F6583="Commercial NAICS Cogen",F6583="Commercial NAICS Non-Cogen",F6583="Industrial NAICS Cogen", F6583="industrial NAICS non-Cogen")),FALSE, TRUE))</f>
        <v/>
      </c>
    </row>
    <row r="6584">
      <c r="A6584" s="129" t="n">
        <v>99999</v>
      </c>
      <c r="B6584" s="130" t="inlineStr">
        <is>
          <t>State-Fuel Level Increment</t>
        </is>
      </c>
      <c r="C6584" s="130" t="inlineStr">
        <is>
          <t>State-Fuel Level Increment</t>
        </is>
      </c>
      <c r="D6584" s="129" t="n">
        <v>99999</v>
      </c>
      <c r="E6584" s="130" t="inlineStr">
        <is>
          <t>MN</t>
        </is>
      </c>
      <c r="F6584" s="130" t="inlineStr">
        <is>
          <t>Electric Utility</t>
        </is>
      </c>
      <c r="G6584" s="130" t="inlineStr">
        <is>
          <t>ST</t>
        </is>
      </c>
      <c r="H6584" s="130" t="inlineStr">
        <is>
          <t>SUB</t>
        </is>
      </c>
      <c r="I6584" s="130" t="inlineStr">
        <is>
          <t>COL</t>
        </is>
      </c>
      <c r="J6584" s="131" t="n">
        <v>4259.383</v>
      </c>
      <c r="K6584" s="129" t="n">
        <v>2020</v>
      </c>
      <c r="L6584" s="120">
        <f>IF(VLOOKUP(H6584,'Cross-Page Data'!$D$4:$F$48,3,FALSE)="natural gas",VLOOKUP(G6584,'Cross-Page Data'!$I$4:$J$19,2,FALSE),IF(VLOOKUP(H6584,'Cross-Page Data'!$D$4:$F$48,3,FALSE)="solar",IF(G6584="PV","solar PV","solar thermal"),IF(VLOOKUP(H6584,'Cross-Page Data'!$D$4:$F$48,3,FALSE)="wind",VLOOKUP(G6584,'Cross-Page Data'!$I$4:$J$19,2,FALSE),IF(VLOOKUP(H6584,'Cross-Page Data'!$D$4:$F$48,3,FALSE)="hydro",VLOOKUP(G6584,'Cross-Page Data'!$I$4:$J$19,2,FALSE),VLOOKUP(H6584,'Cross-Page Data'!$D$4:$F$48,3,FALSE)))))</f>
        <v/>
      </c>
      <c r="M6584" s="120">
        <f>IF(AND($P$2=FALSE,OR(F6584="Commercial NAICS Cogen",F6584="Industrial NAICS Cogen",F6584="NAICS-22 Cogen")),FALSE,IF(AND($P$3=FALSE,OR(F6584="Commercial NAICS Cogen",F6584="Commercial NAICS Non-Cogen",F6584="Industrial NAICS Cogen", F6584="industrial NAICS non-Cogen")),FALSE, TRUE))</f>
        <v/>
      </c>
    </row>
    <row r="6585">
      <c r="A6585" s="129" t="n">
        <v>99999</v>
      </c>
      <c r="B6585" s="130" t="inlineStr">
        <is>
          <t>State-Fuel Level Increment</t>
        </is>
      </c>
      <c r="C6585" s="130" t="inlineStr">
        <is>
          <t>State-Fuel Level Increment</t>
        </is>
      </c>
      <c r="D6585" s="129" t="n">
        <v>99999</v>
      </c>
      <c r="E6585" s="130" t="inlineStr">
        <is>
          <t>MN</t>
        </is>
      </c>
      <c r="F6585" s="130" t="inlineStr">
        <is>
          <t>Industrial NAICS Cogen</t>
        </is>
      </c>
      <c r="G6585" s="130" t="inlineStr">
        <is>
          <t>ST</t>
        </is>
      </c>
      <c r="H6585" s="130" t="inlineStr">
        <is>
          <t>SUB</t>
        </is>
      </c>
      <c r="I6585" s="130" t="inlineStr">
        <is>
          <t>COL</t>
        </is>
      </c>
      <c r="J6585" s="131" t="n">
        <v>128276.27</v>
      </c>
      <c r="K6585" s="129" t="n">
        <v>2020</v>
      </c>
      <c r="L6585" s="120">
        <f>IF(VLOOKUP(H6585,'Cross-Page Data'!$D$4:$F$48,3,FALSE)="natural gas",VLOOKUP(G6585,'Cross-Page Data'!$I$4:$J$19,2,FALSE),IF(VLOOKUP(H6585,'Cross-Page Data'!$D$4:$F$48,3,FALSE)="solar",IF(G6585="PV","solar PV","solar thermal"),IF(VLOOKUP(H6585,'Cross-Page Data'!$D$4:$F$48,3,FALSE)="wind",VLOOKUP(G6585,'Cross-Page Data'!$I$4:$J$19,2,FALSE),IF(VLOOKUP(H6585,'Cross-Page Data'!$D$4:$F$48,3,FALSE)="hydro",VLOOKUP(G6585,'Cross-Page Data'!$I$4:$J$19,2,FALSE),VLOOKUP(H6585,'Cross-Page Data'!$D$4:$F$48,3,FALSE)))))</f>
        <v/>
      </c>
      <c r="M6585" s="120">
        <f>IF(AND($P$2=FALSE,OR(F6585="Commercial NAICS Cogen",F6585="Industrial NAICS Cogen",F6585="NAICS-22 Cogen")),FALSE,IF(AND($P$3=FALSE,OR(F6585="Commercial NAICS Cogen",F6585="Commercial NAICS Non-Cogen",F6585="Industrial NAICS Cogen", F6585="industrial NAICS non-Cogen")),FALSE, TRUE))</f>
        <v/>
      </c>
    </row>
    <row r="6586">
      <c r="A6586" s="129" t="n">
        <v>99999</v>
      </c>
      <c r="B6586" s="130" t="inlineStr">
        <is>
          <t>State-Fuel Level Increment</t>
        </is>
      </c>
      <c r="C6586" s="130" t="inlineStr">
        <is>
          <t>State-Fuel Level Increment</t>
        </is>
      </c>
      <c r="D6586" s="129" t="n">
        <v>99999</v>
      </c>
      <c r="E6586" s="130" t="inlineStr">
        <is>
          <t>MO</t>
        </is>
      </c>
      <c r="F6586" s="130" t="inlineStr">
        <is>
          <t>Electric Utility</t>
        </is>
      </c>
      <c r="G6586" s="130" t="inlineStr">
        <is>
          <t>ST</t>
        </is>
      </c>
      <c r="H6586" s="130" t="inlineStr">
        <is>
          <t>SUB</t>
        </is>
      </c>
      <c r="I6586" s="130" t="inlineStr">
        <is>
          <t>COL</t>
        </is>
      </c>
      <c r="J6586" s="131" t="n">
        <v>0</v>
      </c>
      <c r="K6586" s="129" t="n">
        <v>2020</v>
      </c>
      <c r="L6586" s="120">
        <f>IF(VLOOKUP(H6586,'Cross-Page Data'!$D$4:$F$48,3,FALSE)="natural gas",VLOOKUP(G6586,'Cross-Page Data'!$I$4:$J$19,2,FALSE),IF(VLOOKUP(H6586,'Cross-Page Data'!$D$4:$F$48,3,FALSE)="solar",IF(G6586="PV","solar PV","solar thermal"),IF(VLOOKUP(H6586,'Cross-Page Data'!$D$4:$F$48,3,FALSE)="wind",VLOOKUP(G6586,'Cross-Page Data'!$I$4:$J$19,2,FALSE),IF(VLOOKUP(H6586,'Cross-Page Data'!$D$4:$F$48,3,FALSE)="hydro",VLOOKUP(G6586,'Cross-Page Data'!$I$4:$J$19,2,FALSE),VLOOKUP(H6586,'Cross-Page Data'!$D$4:$F$48,3,FALSE)))))</f>
        <v/>
      </c>
      <c r="M6586" s="120">
        <f>IF(AND($P$2=FALSE,OR(F6586="Commercial NAICS Cogen",F6586="Industrial NAICS Cogen",F6586="NAICS-22 Cogen")),FALSE,IF(AND($P$3=FALSE,OR(F6586="Commercial NAICS Cogen",F6586="Commercial NAICS Non-Cogen",F6586="Industrial NAICS Cogen", F6586="industrial NAICS non-Cogen")),FALSE, TRUE))</f>
        <v/>
      </c>
    </row>
    <row r="6587">
      <c r="A6587" s="129" t="n">
        <v>99999</v>
      </c>
      <c r="B6587" s="130" t="inlineStr">
        <is>
          <t>State-Fuel Level Increment</t>
        </is>
      </c>
      <c r="C6587" s="130" t="inlineStr">
        <is>
          <t>State-Fuel Level Increment</t>
        </is>
      </c>
      <c r="D6587" s="129" t="n">
        <v>99999</v>
      </c>
      <c r="E6587" s="130" t="inlineStr">
        <is>
          <t>MT</t>
        </is>
      </c>
      <c r="F6587" s="130" t="inlineStr">
        <is>
          <t>NAICS-22 Non-Cogen</t>
        </is>
      </c>
      <c r="G6587" s="130" t="inlineStr">
        <is>
          <t>ST</t>
        </is>
      </c>
      <c r="H6587" s="130" t="inlineStr">
        <is>
          <t>SUB</t>
        </is>
      </c>
      <c r="I6587" s="130" t="inlineStr">
        <is>
          <t>COL</t>
        </is>
      </c>
      <c r="J6587" s="131" t="n">
        <v>69599.496</v>
      </c>
      <c r="K6587" s="129" t="n">
        <v>2020</v>
      </c>
      <c r="L6587" s="120">
        <f>IF(VLOOKUP(H6587,'Cross-Page Data'!$D$4:$F$48,3,FALSE)="natural gas",VLOOKUP(G6587,'Cross-Page Data'!$I$4:$J$19,2,FALSE),IF(VLOOKUP(H6587,'Cross-Page Data'!$D$4:$F$48,3,FALSE)="solar",IF(G6587="PV","solar PV","solar thermal"),IF(VLOOKUP(H6587,'Cross-Page Data'!$D$4:$F$48,3,FALSE)="wind",VLOOKUP(G6587,'Cross-Page Data'!$I$4:$J$19,2,FALSE),IF(VLOOKUP(H6587,'Cross-Page Data'!$D$4:$F$48,3,FALSE)="hydro",VLOOKUP(G6587,'Cross-Page Data'!$I$4:$J$19,2,FALSE),VLOOKUP(H6587,'Cross-Page Data'!$D$4:$F$48,3,FALSE)))))</f>
        <v/>
      </c>
      <c r="M6587" s="120">
        <f>IF(AND($P$2=FALSE,OR(F6587="Commercial NAICS Cogen",F6587="Industrial NAICS Cogen",F6587="NAICS-22 Cogen")),FALSE,IF(AND($P$3=FALSE,OR(F6587="Commercial NAICS Cogen",F6587="Commercial NAICS Non-Cogen",F6587="Industrial NAICS Cogen", F6587="industrial NAICS non-Cogen")),FALSE, TRUE))</f>
        <v/>
      </c>
    </row>
    <row r="6588">
      <c r="A6588" s="129" t="n">
        <v>99999</v>
      </c>
      <c r="B6588" s="130" t="inlineStr">
        <is>
          <t>State-Fuel Level Increment</t>
        </is>
      </c>
      <c r="C6588" s="130" t="inlineStr">
        <is>
          <t>State-Fuel Level Increment</t>
        </is>
      </c>
      <c r="D6588" s="129" t="n">
        <v>99999</v>
      </c>
      <c r="E6588" s="130" t="inlineStr">
        <is>
          <t>ND</t>
        </is>
      </c>
      <c r="F6588" s="130" t="inlineStr">
        <is>
          <t>Industrial NAICS Cogen</t>
        </is>
      </c>
      <c r="G6588" s="130" t="inlineStr">
        <is>
          <t>ST</t>
        </is>
      </c>
      <c r="H6588" s="130" t="inlineStr">
        <is>
          <t>SUB</t>
        </is>
      </c>
      <c r="I6588" s="130" t="inlineStr">
        <is>
          <t>COL</t>
        </is>
      </c>
      <c r="J6588" s="131" t="n">
        <v>122285.88</v>
      </c>
      <c r="K6588" s="129" t="n">
        <v>2020</v>
      </c>
      <c r="L6588" s="120">
        <f>IF(VLOOKUP(H6588,'Cross-Page Data'!$D$4:$F$48,3,FALSE)="natural gas",VLOOKUP(G6588,'Cross-Page Data'!$I$4:$J$19,2,FALSE),IF(VLOOKUP(H6588,'Cross-Page Data'!$D$4:$F$48,3,FALSE)="solar",IF(G6588="PV","solar PV","solar thermal"),IF(VLOOKUP(H6588,'Cross-Page Data'!$D$4:$F$48,3,FALSE)="wind",VLOOKUP(G6588,'Cross-Page Data'!$I$4:$J$19,2,FALSE),IF(VLOOKUP(H6588,'Cross-Page Data'!$D$4:$F$48,3,FALSE)="hydro",VLOOKUP(G6588,'Cross-Page Data'!$I$4:$J$19,2,FALSE),VLOOKUP(H6588,'Cross-Page Data'!$D$4:$F$48,3,FALSE)))))</f>
        <v/>
      </c>
      <c r="M6588" s="120">
        <f>IF(AND($P$2=FALSE,OR(F6588="Commercial NAICS Cogen",F6588="Industrial NAICS Cogen",F6588="NAICS-22 Cogen")),FALSE,IF(AND($P$3=FALSE,OR(F6588="Commercial NAICS Cogen",F6588="Commercial NAICS Non-Cogen",F6588="Industrial NAICS Cogen", F6588="industrial NAICS non-Cogen")),FALSE, TRUE))</f>
        <v/>
      </c>
    </row>
    <row r="6589">
      <c r="A6589" s="129" t="n">
        <v>99999</v>
      </c>
      <c r="B6589" s="130" t="inlineStr">
        <is>
          <t>State-Fuel Level Increment</t>
        </is>
      </c>
      <c r="C6589" s="130" t="inlineStr">
        <is>
          <t>State-Fuel Level Increment</t>
        </is>
      </c>
      <c r="D6589" s="129" t="n">
        <v>99999</v>
      </c>
      <c r="E6589" s="130" t="inlineStr">
        <is>
          <t>NE</t>
        </is>
      </c>
      <c r="F6589" s="130" t="inlineStr">
        <is>
          <t>Electric Utility</t>
        </is>
      </c>
      <c r="G6589" s="130" t="inlineStr">
        <is>
          <t>ST</t>
        </is>
      </c>
      <c r="H6589" s="130" t="inlineStr">
        <is>
          <t>SUB</t>
        </is>
      </c>
      <c r="I6589" s="130" t="inlineStr">
        <is>
          <t>COL</t>
        </is>
      </c>
      <c r="J6589" s="131" t="n">
        <v>862005.3199999999</v>
      </c>
      <c r="K6589" s="129" t="n">
        <v>2020</v>
      </c>
      <c r="L6589" s="120">
        <f>IF(VLOOKUP(H6589,'Cross-Page Data'!$D$4:$F$48,3,FALSE)="natural gas",VLOOKUP(G6589,'Cross-Page Data'!$I$4:$J$19,2,FALSE),IF(VLOOKUP(H6589,'Cross-Page Data'!$D$4:$F$48,3,FALSE)="solar",IF(G6589="PV","solar PV","solar thermal"),IF(VLOOKUP(H6589,'Cross-Page Data'!$D$4:$F$48,3,FALSE)="wind",VLOOKUP(G6589,'Cross-Page Data'!$I$4:$J$19,2,FALSE),IF(VLOOKUP(H6589,'Cross-Page Data'!$D$4:$F$48,3,FALSE)="hydro",VLOOKUP(G6589,'Cross-Page Data'!$I$4:$J$19,2,FALSE),VLOOKUP(H6589,'Cross-Page Data'!$D$4:$F$48,3,FALSE)))))</f>
        <v/>
      </c>
      <c r="M6589" s="120">
        <f>IF(AND($P$2=FALSE,OR(F6589="Commercial NAICS Cogen",F6589="Industrial NAICS Cogen",F6589="NAICS-22 Cogen")),FALSE,IF(AND($P$3=FALSE,OR(F6589="Commercial NAICS Cogen",F6589="Commercial NAICS Non-Cogen",F6589="Industrial NAICS Cogen", F6589="industrial NAICS non-Cogen")),FALSE, TRUE))</f>
        <v/>
      </c>
    </row>
    <row r="6590">
      <c r="A6590" s="129" t="n">
        <v>99999</v>
      </c>
      <c r="B6590" s="130" t="inlineStr">
        <is>
          <t>State-Fuel Level Increment</t>
        </is>
      </c>
      <c r="C6590" s="130" t="inlineStr">
        <is>
          <t>State-Fuel Level Increment</t>
        </is>
      </c>
      <c r="D6590" s="129" t="n">
        <v>99999</v>
      </c>
      <c r="E6590" s="130" t="inlineStr">
        <is>
          <t>NE</t>
        </is>
      </c>
      <c r="F6590" s="130" t="inlineStr">
        <is>
          <t>Industrial NAICS Cogen</t>
        </is>
      </c>
      <c r="G6590" s="130" t="inlineStr">
        <is>
          <t>ST</t>
        </is>
      </c>
      <c r="H6590" s="130" t="inlineStr">
        <is>
          <t>SUB</t>
        </is>
      </c>
      <c r="I6590" s="130" t="inlineStr">
        <is>
          <t>COL</t>
        </is>
      </c>
      <c r="J6590" s="131" t="n">
        <v>38459.389</v>
      </c>
      <c r="K6590" s="129" t="n">
        <v>2020</v>
      </c>
      <c r="L6590" s="120">
        <f>IF(VLOOKUP(H6590,'Cross-Page Data'!$D$4:$F$48,3,FALSE)="natural gas",VLOOKUP(G6590,'Cross-Page Data'!$I$4:$J$19,2,FALSE),IF(VLOOKUP(H6590,'Cross-Page Data'!$D$4:$F$48,3,FALSE)="solar",IF(G6590="PV","solar PV","solar thermal"),IF(VLOOKUP(H6590,'Cross-Page Data'!$D$4:$F$48,3,FALSE)="wind",VLOOKUP(G6590,'Cross-Page Data'!$I$4:$J$19,2,FALSE),IF(VLOOKUP(H6590,'Cross-Page Data'!$D$4:$F$48,3,FALSE)="hydro",VLOOKUP(G6590,'Cross-Page Data'!$I$4:$J$19,2,FALSE),VLOOKUP(H6590,'Cross-Page Data'!$D$4:$F$48,3,FALSE)))))</f>
        <v/>
      </c>
      <c r="M6590" s="120">
        <f>IF(AND($P$2=FALSE,OR(F6590="Commercial NAICS Cogen",F6590="Industrial NAICS Cogen",F6590="NAICS-22 Cogen")),FALSE,IF(AND($P$3=FALSE,OR(F6590="Commercial NAICS Cogen",F6590="Commercial NAICS Non-Cogen",F6590="Industrial NAICS Cogen", F6590="industrial NAICS non-Cogen")),FALSE, TRUE))</f>
        <v/>
      </c>
    </row>
    <row r="6591">
      <c r="A6591" s="129" t="n">
        <v>99999</v>
      </c>
      <c r="B6591" s="130" t="inlineStr">
        <is>
          <t>State-Fuel Level Increment</t>
        </is>
      </c>
      <c r="C6591" s="130" t="inlineStr">
        <is>
          <t>State-Fuel Level Increment</t>
        </is>
      </c>
      <c r="D6591" s="129" t="n">
        <v>99999</v>
      </c>
      <c r="E6591" s="130" t="inlineStr">
        <is>
          <t>NY</t>
        </is>
      </c>
      <c r="F6591" s="130" t="inlineStr">
        <is>
          <t>NAICS-22 Non-Cogen</t>
        </is>
      </c>
      <c r="G6591" s="130" t="inlineStr">
        <is>
          <t>ST</t>
        </is>
      </c>
      <c r="H6591" s="130" t="inlineStr">
        <is>
          <t>SUB</t>
        </is>
      </c>
      <c r="I6591" s="130" t="inlineStr">
        <is>
          <t>COL</t>
        </is>
      </c>
      <c r="J6591" s="131" t="n">
        <v>0</v>
      </c>
      <c r="K6591" s="129" t="n">
        <v>2020</v>
      </c>
      <c r="L6591" s="120">
        <f>IF(VLOOKUP(H6591,'Cross-Page Data'!$D$4:$F$48,3,FALSE)="natural gas",VLOOKUP(G6591,'Cross-Page Data'!$I$4:$J$19,2,FALSE),IF(VLOOKUP(H6591,'Cross-Page Data'!$D$4:$F$48,3,FALSE)="solar",IF(G6591="PV","solar PV","solar thermal"),IF(VLOOKUP(H6591,'Cross-Page Data'!$D$4:$F$48,3,FALSE)="wind",VLOOKUP(G6591,'Cross-Page Data'!$I$4:$J$19,2,FALSE),IF(VLOOKUP(H6591,'Cross-Page Data'!$D$4:$F$48,3,FALSE)="hydro",VLOOKUP(G6591,'Cross-Page Data'!$I$4:$J$19,2,FALSE),VLOOKUP(H6591,'Cross-Page Data'!$D$4:$F$48,3,FALSE)))))</f>
        <v/>
      </c>
      <c r="M6591" s="120">
        <f>IF(AND($P$2=FALSE,OR(F6591="Commercial NAICS Cogen",F6591="Industrial NAICS Cogen",F6591="NAICS-22 Cogen")),FALSE,IF(AND($P$3=FALSE,OR(F6591="Commercial NAICS Cogen",F6591="Commercial NAICS Non-Cogen",F6591="Industrial NAICS Cogen", F6591="industrial NAICS non-Cogen")),FALSE, TRUE))</f>
        <v/>
      </c>
    </row>
    <row r="6592">
      <c r="A6592" s="129" t="n">
        <v>99999</v>
      </c>
      <c r="B6592" s="130" t="inlineStr">
        <is>
          <t>State-Fuel Level Increment</t>
        </is>
      </c>
      <c r="C6592" s="130" t="inlineStr">
        <is>
          <t>State-Fuel Level Increment</t>
        </is>
      </c>
      <c r="D6592" s="129" t="n">
        <v>99999</v>
      </c>
      <c r="E6592" s="130" t="inlineStr">
        <is>
          <t>OH</t>
        </is>
      </c>
      <c r="F6592" s="130" t="inlineStr">
        <is>
          <t>NAICS-22 Non-Cogen</t>
        </is>
      </c>
      <c r="G6592" s="130" t="inlineStr">
        <is>
          <t>ST</t>
        </is>
      </c>
      <c r="H6592" s="130" t="inlineStr">
        <is>
          <t>SUB</t>
        </is>
      </c>
      <c r="I6592" s="130" t="inlineStr">
        <is>
          <t>COL</t>
        </is>
      </c>
      <c r="J6592" s="131" t="n">
        <v>0</v>
      </c>
      <c r="K6592" s="129" t="n">
        <v>2020</v>
      </c>
      <c r="L6592" s="120">
        <f>IF(VLOOKUP(H6592,'Cross-Page Data'!$D$4:$F$48,3,FALSE)="natural gas",VLOOKUP(G6592,'Cross-Page Data'!$I$4:$J$19,2,FALSE),IF(VLOOKUP(H6592,'Cross-Page Data'!$D$4:$F$48,3,FALSE)="solar",IF(G6592="PV","solar PV","solar thermal"),IF(VLOOKUP(H6592,'Cross-Page Data'!$D$4:$F$48,3,FALSE)="wind",VLOOKUP(G6592,'Cross-Page Data'!$I$4:$J$19,2,FALSE),IF(VLOOKUP(H6592,'Cross-Page Data'!$D$4:$F$48,3,FALSE)="hydro",VLOOKUP(G6592,'Cross-Page Data'!$I$4:$J$19,2,FALSE),VLOOKUP(H6592,'Cross-Page Data'!$D$4:$F$48,3,FALSE)))))</f>
        <v/>
      </c>
      <c r="M6592" s="120">
        <f>IF(AND($P$2=FALSE,OR(F6592="Commercial NAICS Cogen",F6592="Industrial NAICS Cogen",F6592="NAICS-22 Cogen")),FALSE,IF(AND($P$3=FALSE,OR(F6592="Commercial NAICS Cogen",F6592="Commercial NAICS Non-Cogen",F6592="Industrial NAICS Cogen", F6592="industrial NAICS non-Cogen")),FALSE, TRUE))</f>
        <v/>
      </c>
    </row>
    <row r="6593">
      <c r="A6593" s="129" t="n">
        <v>99999</v>
      </c>
      <c r="B6593" s="130" t="inlineStr">
        <is>
          <t>State-Fuel Level Increment</t>
        </is>
      </c>
      <c r="C6593" s="130" t="inlineStr">
        <is>
          <t>State-Fuel Level Increment</t>
        </is>
      </c>
      <c r="D6593" s="129" t="n">
        <v>99999</v>
      </c>
      <c r="E6593" s="130" t="inlineStr">
        <is>
          <t>PA</t>
        </is>
      </c>
      <c r="F6593" s="130" t="inlineStr">
        <is>
          <t>NAICS-22 Non-Cogen</t>
        </is>
      </c>
      <c r="G6593" s="130" t="inlineStr">
        <is>
          <t>ST</t>
        </is>
      </c>
      <c r="H6593" s="130" t="inlineStr">
        <is>
          <t>SUB</t>
        </is>
      </c>
      <c r="I6593" s="130" t="inlineStr">
        <is>
          <t>COL</t>
        </is>
      </c>
      <c r="J6593" s="131" t="n">
        <v>0</v>
      </c>
      <c r="K6593" s="129" t="n">
        <v>2020</v>
      </c>
      <c r="L6593" s="120">
        <f>IF(VLOOKUP(H6593,'Cross-Page Data'!$D$4:$F$48,3,FALSE)="natural gas",VLOOKUP(G6593,'Cross-Page Data'!$I$4:$J$19,2,FALSE),IF(VLOOKUP(H6593,'Cross-Page Data'!$D$4:$F$48,3,FALSE)="solar",IF(G6593="PV","solar PV","solar thermal"),IF(VLOOKUP(H6593,'Cross-Page Data'!$D$4:$F$48,3,FALSE)="wind",VLOOKUP(G6593,'Cross-Page Data'!$I$4:$J$19,2,FALSE),IF(VLOOKUP(H6593,'Cross-Page Data'!$D$4:$F$48,3,FALSE)="hydro",VLOOKUP(G6593,'Cross-Page Data'!$I$4:$J$19,2,FALSE),VLOOKUP(H6593,'Cross-Page Data'!$D$4:$F$48,3,FALSE)))))</f>
        <v/>
      </c>
      <c r="M6593" s="120">
        <f>IF(AND($P$2=FALSE,OR(F6593="Commercial NAICS Cogen",F6593="Industrial NAICS Cogen",F6593="NAICS-22 Cogen")),FALSE,IF(AND($P$3=FALSE,OR(F6593="Commercial NAICS Cogen",F6593="Commercial NAICS Non-Cogen",F6593="Industrial NAICS Cogen", F6593="industrial NAICS non-Cogen")),FALSE, TRUE))</f>
        <v/>
      </c>
    </row>
    <row r="6594">
      <c r="A6594" s="129" t="n">
        <v>99999</v>
      </c>
      <c r="B6594" s="130" t="inlineStr">
        <is>
          <t>State-Fuel Level Increment</t>
        </is>
      </c>
      <c r="C6594" s="130" t="inlineStr">
        <is>
          <t>State-Fuel Level Increment</t>
        </is>
      </c>
      <c r="D6594" s="129" t="n">
        <v>99999</v>
      </c>
      <c r="E6594" s="130" t="inlineStr">
        <is>
          <t>WA</t>
        </is>
      </c>
      <c r="F6594" s="130" t="inlineStr">
        <is>
          <t>Industrial NAICS Cogen</t>
        </is>
      </c>
      <c r="G6594" s="130" t="inlineStr">
        <is>
          <t>ST</t>
        </is>
      </c>
      <c r="H6594" s="130" t="inlineStr">
        <is>
          <t>SUB</t>
        </is>
      </c>
      <c r="I6594" s="130" t="inlineStr">
        <is>
          <t>COL</t>
        </is>
      </c>
      <c r="J6594" s="131" t="n">
        <v>0</v>
      </c>
      <c r="K6594" s="129" t="n">
        <v>2020</v>
      </c>
      <c r="L6594" s="120">
        <f>IF(VLOOKUP(H6594,'Cross-Page Data'!$D$4:$F$48,3,FALSE)="natural gas",VLOOKUP(G6594,'Cross-Page Data'!$I$4:$J$19,2,FALSE),IF(VLOOKUP(H6594,'Cross-Page Data'!$D$4:$F$48,3,FALSE)="solar",IF(G6594="PV","solar PV","solar thermal"),IF(VLOOKUP(H6594,'Cross-Page Data'!$D$4:$F$48,3,FALSE)="wind",VLOOKUP(G6594,'Cross-Page Data'!$I$4:$J$19,2,FALSE),IF(VLOOKUP(H6594,'Cross-Page Data'!$D$4:$F$48,3,FALSE)="hydro",VLOOKUP(G6594,'Cross-Page Data'!$I$4:$J$19,2,FALSE),VLOOKUP(H6594,'Cross-Page Data'!$D$4:$F$48,3,FALSE)))))</f>
        <v/>
      </c>
      <c r="M6594" s="120">
        <f>IF(AND($P$2=FALSE,OR(F6594="Commercial NAICS Cogen",F6594="Industrial NAICS Cogen",F6594="NAICS-22 Cogen")),FALSE,IF(AND($P$3=FALSE,OR(F6594="Commercial NAICS Cogen",F6594="Commercial NAICS Non-Cogen",F6594="Industrial NAICS Cogen", F6594="industrial NAICS non-Cogen")),FALSE, TRUE))</f>
        <v/>
      </c>
    </row>
    <row r="6595">
      <c r="A6595" s="129" t="n">
        <v>99999</v>
      </c>
      <c r="B6595" s="130" t="inlineStr">
        <is>
          <t>State-Fuel Level Increment</t>
        </is>
      </c>
      <c r="C6595" s="130" t="inlineStr">
        <is>
          <t>State-Fuel Level Increment</t>
        </is>
      </c>
      <c r="D6595" s="129" t="n">
        <v>99999</v>
      </c>
      <c r="E6595" s="130" t="inlineStr">
        <is>
          <t>WI</t>
        </is>
      </c>
      <c r="F6595" s="130" t="inlineStr">
        <is>
          <t>Electric Utility</t>
        </is>
      </c>
      <c r="G6595" s="130" t="inlineStr">
        <is>
          <t>ST</t>
        </is>
      </c>
      <c r="H6595" s="130" t="inlineStr">
        <is>
          <t>SUB</t>
        </is>
      </c>
      <c r="I6595" s="130" t="inlineStr">
        <is>
          <t>COL</t>
        </is>
      </c>
      <c r="J6595" s="131" t="n">
        <v>730.288</v>
      </c>
      <c r="K6595" s="129" t="n">
        <v>2020</v>
      </c>
      <c r="L6595" s="120">
        <f>IF(VLOOKUP(H6595,'Cross-Page Data'!$D$4:$F$48,3,FALSE)="natural gas",VLOOKUP(G6595,'Cross-Page Data'!$I$4:$J$19,2,FALSE),IF(VLOOKUP(H6595,'Cross-Page Data'!$D$4:$F$48,3,FALSE)="solar",IF(G6595="PV","solar PV","solar thermal"),IF(VLOOKUP(H6595,'Cross-Page Data'!$D$4:$F$48,3,FALSE)="wind",VLOOKUP(G6595,'Cross-Page Data'!$I$4:$J$19,2,FALSE),IF(VLOOKUP(H6595,'Cross-Page Data'!$D$4:$F$48,3,FALSE)="hydro",VLOOKUP(G6595,'Cross-Page Data'!$I$4:$J$19,2,FALSE),VLOOKUP(H6595,'Cross-Page Data'!$D$4:$F$48,3,FALSE)))))</f>
        <v/>
      </c>
      <c r="M6595" s="120">
        <f>IF(AND($P$2=FALSE,OR(F6595="Commercial NAICS Cogen",F6595="Industrial NAICS Cogen",F6595="NAICS-22 Cogen")),FALSE,IF(AND($P$3=FALSE,OR(F6595="Commercial NAICS Cogen",F6595="Commercial NAICS Non-Cogen",F6595="Industrial NAICS Cogen", F6595="industrial NAICS non-Cogen")),FALSE, TRUE))</f>
        <v/>
      </c>
    </row>
    <row r="6596">
      <c r="A6596" s="129" t="n">
        <v>99999</v>
      </c>
      <c r="B6596" s="130" t="inlineStr">
        <is>
          <t>State-Fuel Level Increment</t>
        </is>
      </c>
      <c r="C6596" s="130" t="inlineStr">
        <is>
          <t>State-Fuel Level Increment</t>
        </is>
      </c>
      <c r="D6596" s="129" t="n">
        <v>99999</v>
      </c>
      <c r="E6596" s="130" t="inlineStr">
        <is>
          <t>WI</t>
        </is>
      </c>
      <c r="F6596" s="130" t="inlineStr">
        <is>
          <t>Industrial NAICS Cogen</t>
        </is>
      </c>
      <c r="G6596" s="130" t="inlineStr">
        <is>
          <t>ST</t>
        </is>
      </c>
      <c r="H6596" s="130" t="inlineStr">
        <is>
          <t>SUB</t>
        </is>
      </c>
      <c r="I6596" s="130" t="inlineStr">
        <is>
          <t>COL</t>
        </is>
      </c>
      <c r="J6596" s="131" t="n">
        <v>128793.24</v>
      </c>
      <c r="K6596" s="129" t="n">
        <v>2020</v>
      </c>
      <c r="L6596" s="120">
        <f>IF(VLOOKUP(H6596,'Cross-Page Data'!$D$4:$F$48,3,FALSE)="natural gas",VLOOKUP(G6596,'Cross-Page Data'!$I$4:$J$19,2,FALSE),IF(VLOOKUP(H6596,'Cross-Page Data'!$D$4:$F$48,3,FALSE)="solar",IF(G6596="PV","solar PV","solar thermal"),IF(VLOOKUP(H6596,'Cross-Page Data'!$D$4:$F$48,3,FALSE)="wind",VLOOKUP(G6596,'Cross-Page Data'!$I$4:$J$19,2,FALSE),IF(VLOOKUP(H6596,'Cross-Page Data'!$D$4:$F$48,3,FALSE)="hydro",VLOOKUP(G6596,'Cross-Page Data'!$I$4:$J$19,2,FALSE),VLOOKUP(H6596,'Cross-Page Data'!$D$4:$F$48,3,FALSE)))))</f>
        <v/>
      </c>
      <c r="M6596" s="120">
        <f>IF(AND($P$2=FALSE,OR(F6596="Commercial NAICS Cogen",F6596="Industrial NAICS Cogen",F6596="NAICS-22 Cogen")),FALSE,IF(AND($P$3=FALSE,OR(F6596="Commercial NAICS Cogen",F6596="Commercial NAICS Non-Cogen",F6596="Industrial NAICS Cogen", F6596="industrial NAICS non-Cogen")),FALSE, TRUE))</f>
        <v/>
      </c>
    </row>
    <row r="6597">
      <c r="A6597" s="129" t="n">
        <v>99999</v>
      </c>
      <c r="B6597" s="130" t="inlineStr">
        <is>
          <t>State-Fuel Level Increment</t>
        </is>
      </c>
      <c r="C6597" s="130" t="inlineStr">
        <is>
          <t>State-Fuel Level Increment</t>
        </is>
      </c>
      <c r="D6597" s="129" t="n">
        <v>99999</v>
      </c>
      <c r="E6597" s="130" t="inlineStr">
        <is>
          <t>WY</t>
        </is>
      </c>
      <c r="F6597" s="130" t="inlineStr">
        <is>
          <t>Electric Utility</t>
        </is>
      </c>
      <c r="G6597" s="130" t="inlineStr">
        <is>
          <t>ST</t>
        </is>
      </c>
      <c r="H6597" s="130" t="inlineStr">
        <is>
          <t>SUB</t>
        </is>
      </c>
      <c r="I6597" s="130" t="inlineStr">
        <is>
          <t>COL</t>
        </is>
      </c>
      <c r="J6597" s="131" t="n">
        <v>2120315.9</v>
      </c>
      <c r="K6597" s="129" t="n">
        <v>2020</v>
      </c>
      <c r="L6597" s="120">
        <f>IF(VLOOKUP(H6597,'Cross-Page Data'!$D$4:$F$48,3,FALSE)="natural gas",VLOOKUP(G6597,'Cross-Page Data'!$I$4:$J$19,2,FALSE),IF(VLOOKUP(H6597,'Cross-Page Data'!$D$4:$F$48,3,FALSE)="solar",IF(G6597="PV","solar PV","solar thermal"),IF(VLOOKUP(H6597,'Cross-Page Data'!$D$4:$F$48,3,FALSE)="wind",VLOOKUP(G6597,'Cross-Page Data'!$I$4:$J$19,2,FALSE),IF(VLOOKUP(H6597,'Cross-Page Data'!$D$4:$F$48,3,FALSE)="hydro",VLOOKUP(G6597,'Cross-Page Data'!$I$4:$J$19,2,FALSE),VLOOKUP(H6597,'Cross-Page Data'!$D$4:$F$48,3,FALSE)))))</f>
        <v/>
      </c>
      <c r="M6597" s="120">
        <f>IF(AND($P$2=FALSE,OR(F6597="Commercial NAICS Cogen",F6597="Industrial NAICS Cogen",F6597="NAICS-22 Cogen")),FALSE,IF(AND($P$3=FALSE,OR(F6597="Commercial NAICS Cogen",F6597="Commercial NAICS Non-Cogen",F6597="Industrial NAICS Cogen", F6597="industrial NAICS non-Cogen")),FALSE, TRUE))</f>
        <v/>
      </c>
    </row>
    <row r="6598">
      <c r="A6598" s="129" t="n">
        <v>99999</v>
      </c>
      <c r="B6598" s="130" t="inlineStr">
        <is>
          <t>State-Fuel Level Increment</t>
        </is>
      </c>
      <c r="C6598" s="130" t="inlineStr">
        <is>
          <t>State-Fuel Level Increment</t>
        </is>
      </c>
      <c r="D6598" s="129" t="n">
        <v>99999</v>
      </c>
      <c r="E6598" s="130" t="inlineStr">
        <is>
          <t>WY</t>
        </is>
      </c>
      <c r="F6598" s="130" t="inlineStr">
        <is>
          <t>Industrial NAICS Cogen</t>
        </is>
      </c>
      <c r="G6598" s="130" t="inlineStr">
        <is>
          <t>ST</t>
        </is>
      </c>
      <c r="H6598" s="130" t="inlineStr">
        <is>
          <t>SUB</t>
        </is>
      </c>
      <c r="I6598" s="130" t="inlineStr">
        <is>
          <t>COL</t>
        </is>
      </c>
      <c r="J6598" s="131" t="n">
        <v>195893.88</v>
      </c>
      <c r="K6598" s="129" t="n">
        <v>2020</v>
      </c>
      <c r="L6598" s="120">
        <f>IF(VLOOKUP(H6598,'Cross-Page Data'!$D$4:$F$48,3,FALSE)="natural gas",VLOOKUP(G6598,'Cross-Page Data'!$I$4:$J$19,2,FALSE),IF(VLOOKUP(H6598,'Cross-Page Data'!$D$4:$F$48,3,FALSE)="solar",IF(G6598="PV","solar PV","solar thermal"),IF(VLOOKUP(H6598,'Cross-Page Data'!$D$4:$F$48,3,FALSE)="wind",VLOOKUP(G6598,'Cross-Page Data'!$I$4:$J$19,2,FALSE),IF(VLOOKUP(H6598,'Cross-Page Data'!$D$4:$F$48,3,FALSE)="hydro",VLOOKUP(G6598,'Cross-Page Data'!$I$4:$J$19,2,FALSE),VLOOKUP(H6598,'Cross-Page Data'!$D$4:$F$48,3,FALSE)))))</f>
        <v/>
      </c>
      <c r="M6598" s="120">
        <f>IF(AND($P$2=FALSE,OR(F6598="Commercial NAICS Cogen",F6598="Industrial NAICS Cogen",F6598="NAICS-22 Cogen")),FALSE,IF(AND($P$3=FALSE,OR(F6598="Commercial NAICS Cogen",F6598="Commercial NAICS Non-Cogen",F6598="Industrial NAICS Cogen", F6598="industrial NAICS non-Cogen")),FALSE, TRUE))</f>
        <v/>
      </c>
    </row>
    <row r="6599">
      <c r="A6599" s="129" t="n">
        <v>99999</v>
      </c>
      <c r="B6599" s="130" t="inlineStr">
        <is>
          <t>State-Fuel Level Increment</t>
        </is>
      </c>
      <c r="C6599" s="130" t="inlineStr">
        <is>
          <t>State-Fuel Level Increment</t>
        </is>
      </c>
      <c r="D6599" s="129" t="n">
        <v>99999</v>
      </c>
      <c r="E6599" s="130" t="inlineStr">
        <is>
          <t>FL</t>
        </is>
      </c>
      <c r="F6599" s="130" t="inlineStr">
        <is>
          <t>Industrial NAICS Cogen</t>
        </is>
      </c>
      <c r="G6599" s="130" t="inlineStr">
        <is>
          <t>ST</t>
        </is>
      </c>
      <c r="H6599" s="130" t="inlineStr">
        <is>
          <t>TDF</t>
        </is>
      </c>
      <c r="I6599" s="130" t="inlineStr">
        <is>
          <t>OTH</t>
        </is>
      </c>
      <c r="J6599" s="131" t="n">
        <v>2303.537</v>
      </c>
      <c r="K6599" s="129" t="n">
        <v>2020</v>
      </c>
      <c r="L6599" s="120">
        <f>IF(VLOOKUP(H6599,'Cross-Page Data'!$D$4:$F$48,3,FALSE)="natural gas",VLOOKUP(G6599,'Cross-Page Data'!$I$4:$J$19,2,FALSE),IF(VLOOKUP(H6599,'Cross-Page Data'!$D$4:$F$48,3,FALSE)="solar",IF(G6599="PV","solar PV","solar thermal"),IF(VLOOKUP(H6599,'Cross-Page Data'!$D$4:$F$48,3,FALSE)="wind",VLOOKUP(G6599,'Cross-Page Data'!$I$4:$J$19,2,FALSE),IF(VLOOKUP(H6599,'Cross-Page Data'!$D$4:$F$48,3,FALSE)="hydro",VLOOKUP(G6599,'Cross-Page Data'!$I$4:$J$19,2,FALSE),VLOOKUP(H6599,'Cross-Page Data'!$D$4:$F$48,3,FALSE)))))</f>
        <v/>
      </c>
      <c r="M6599" s="120">
        <f>IF(AND($P$2=FALSE,OR(F6599="Commercial NAICS Cogen",F6599="Industrial NAICS Cogen",F6599="NAICS-22 Cogen")),FALSE,IF(AND($P$3=FALSE,OR(F6599="Commercial NAICS Cogen",F6599="Commercial NAICS Non-Cogen",F6599="Industrial NAICS Cogen", F6599="industrial NAICS non-Cogen")),FALSE, TRUE))</f>
        <v/>
      </c>
    </row>
    <row r="6600">
      <c r="A6600" s="129" t="n">
        <v>99999</v>
      </c>
      <c r="B6600" s="130" t="inlineStr">
        <is>
          <t>State-Fuel Level Increment</t>
        </is>
      </c>
      <c r="C6600" s="130" t="inlineStr">
        <is>
          <t>State-Fuel Level Increment</t>
        </is>
      </c>
      <c r="D6600" s="129" t="n">
        <v>99999</v>
      </c>
      <c r="E6600" s="130" t="inlineStr">
        <is>
          <t>GA</t>
        </is>
      </c>
      <c r="F6600" s="130" t="inlineStr">
        <is>
          <t>Industrial NAICS Cogen</t>
        </is>
      </c>
      <c r="G6600" s="130" t="inlineStr">
        <is>
          <t>ST</t>
        </is>
      </c>
      <c r="H6600" s="130" t="inlineStr">
        <is>
          <t>TDF</t>
        </is>
      </c>
      <c r="I6600" s="130" t="inlineStr">
        <is>
          <t>OTH</t>
        </is>
      </c>
      <c r="J6600" s="131" t="n">
        <v>0</v>
      </c>
      <c r="K6600" s="129" t="n">
        <v>2020</v>
      </c>
      <c r="L6600" s="120">
        <f>IF(VLOOKUP(H6600,'Cross-Page Data'!$D$4:$F$48,3,FALSE)="natural gas",VLOOKUP(G6600,'Cross-Page Data'!$I$4:$J$19,2,FALSE),IF(VLOOKUP(H6600,'Cross-Page Data'!$D$4:$F$48,3,FALSE)="solar",IF(G6600="PV","solar PV","solar thermal"),IF(VLOOKUP(H6600,'Cross-Page Data'!$D$4:$F$48,3,FALSE)="wind",VLOOKUP(G6600,'Cross-Page Data'!$I$4:$J$19,2,FALSE),IF(VLOOKUP(H6600,'Cross-Page Data'!$D$4:$F$48,3,FALSE)="hydro",VLOOKUP(G6600,'Cross-Page Data'!$I$4:$J$19,2,FALSE),VLOOKUP(H6600,'Cross-Page Data'!$D$4:$F$48,3,FALSE)))))</f>
        <v/>
      </c>
      <c r="M6600" s="120">
        <f>IF(AND($P$2=FALSE,OR(F6600="Commercial NAICS Cogen",F6600="Industrial NAICS Cogen",F6600="NAICS-22 Cogen")),FALSE,IF(AND($P$3=FALSE,OR(F6600="Commercial NAICS Cogen",F6600="Commercial NAICS Non-Cogen",F6600="Industrial NAICS Cogen", F6600="industrial NAICS non-Cogen")),FALSE, TRUE))</f>
        <v/>
      </c>
    </row>
    <row r="6601">
      <c r="A6601" s="129" t="n">
        <v>99999</v>
      </c>
      <c r="B6601" s="130" t="inlineStr">
        <is>
          <t>State-Fuel Level Increment</t>
        </is>
      </c>
      <c r="C6601" s="130" t="inlineStr">
        <is>
          <t>State-Fuel Level Increment</t>
        </is>
      </c>
      <c r="D6601" s="129" t="n">
        <v>99999</v>
      </c>
      <c r="E6601" s="130" t="inlineStr">
        <is>
          <t>LA</t>
        </is>
      </c>
      <c r="F6601" s="130" t="inlineStr">
        <is>
          <t>Industrial NAICS Cogen</t>
        </is>
      </c>
      <c r="G6601" s="130" t="inlineStr">
        <is>
          <t>ST</t>
        </is>
      </c>
      <c r="H6601" s="130" t="inlineStr">
        <is>
          <t>TDF</t>
        </is>
      </c>
      <c r="I6601" s="130" t="inlineStr">
        <is>
          <t>OTH</t>
        </is>
      </c>
      <c r="J6601" s="131" t="n">
        <v>0</v>
      </c>
      <c r="K6601" s="129" t="n">
        <v>2020</v>
      </c>
      <c r="L6601" s="120">
        <f>IF(VLOOKUP(H6601,'Cross-Page Data'!$D$4:$F$48,3,FALSE)="natural gas",VLOOKUP(G6601,'Cross-Page Data'!$I$4:$J$19,2,FALSE),IF(VLOOKUP(H6601,'Cross-Page Data'!$D$4:$F$48,3,FALSE)="solar",IF(G6601="PV","solar PV","solar thermal"),IF(VLOOKUP(H6601,'Cross-Page Data'!$D$4:$F$48,3,FALSE)="wind",VLOOKUP(G6601,'Cross-Page Data'!$I$4:$J$19,2,FALSE),IF(VLOOKUP(H6601,'Cross-Page Data'!$D$4:$F$48,3,FALSE)="hydro",VLOOKUP(G6601,'Cross-Page Data'!$I$4:$J$19,2,FALSE),VLOOKUP(H6601,'Cross-Page Data'!$D$4:$F$48,3,FALSE)))))</f>
        <v/>
      </c>
      <c r="M6601" s="120">
        <f>IF(AND($P$2=FALSE,OR(F6601="Commercial NAICS Cogen",F6601="Industrial NAICS Cogen",F6601="NAICS-22 Cogen")),FALSE,IF(AND($P$3=FALSE,OR(F6601="Commercial NAICS Cogen",F6601="Commercial NAICS Non-Cogen",F6601="Industrial NAICS Cogen", F6601="industrial NAICS non-Cogen")),FALSE, TRUE))</f>
        <v/>
      </c>
    </row>
    <row r="6602">
      <c r="A6602" s="129" t="n">
        <v>99999</v>
      </c>
      <c r="B6602" s="130" t="inlineStr">
        <is>
          <t>State-Fuel Level Increment</t>
        </is>
      </c>
      <c r="C6602" s="130" t="inlineStr">
        <is>
          <t>State-Fuel Level Increment</t>
        </is>
      </c>
      <c r="D6602" s="129" t="n">
        <v>99999</v>
      </c>
      <c r="E6602" s="130" t="inlineStr">
        <is>
          <t>MA</t>
        </is>
      </c>
      <c r="F6602" s="130" t="inlineStr">
        <is>
          <t>NAICS-22 Non-Cogen</t>
        </is>
      </c>
      <c r="G6602" s="130" t="inlineStr">
        <is>
          <t>ST</t>
        </is>
      </c>
      <c r="H6602" s="130" t="inlineStr">
        <is>
          <t>TDF</t>
        </is>
      </c>
      <c r="I6602" s="130" t="inlineStr">
        <is>
          <t>OTH</t>
        </is>
      </c>
      <c r="J6602" s="131" t="n">
        <v>255.02</v>
      </c>
      <c r="K6602" s="129" t="n">
        <v>2020</v>
      </c>
      <c r="L6602" s="120">
        <f>IF(VLOOKUP(H6602,'Cross-Page Data'!$D$4:$F$48,3,FALSE)="natural gas",VLOOKUP(G6602,'Cross-Page Data'!$I$4:$J$19,2,FALSE),IF(VLOOKUP(H6602,'Cross-Page Data'!$D$4:$F$48,3,FALSE)="solar",IF(G6602="PV","solar PV","solar thermal"),IF(VLOOKUP(H6602,'Cross-Page Data'!$D$4:$F$48,3,FALSE)="wind",VLOOKUP(G6602,'Cross-Page Data'!$I$4:$J$19,2,FALSE),IF(VLOOKUP(H6602,'Cross-Page Data'!$D$4:$F$48,3,FALSE)="hydro",VLOOKUP(G6602,'Cross-Page Data'!$I$4:$J$19,2,FALSE),VLOOKUP(H6602,'Cross-Page Data'!$D$4:$F$48,3,FALSE)))))</f>
        <v/>
      </c>
      <c r="M6602" s="120">
        <f>IF(AND($P$2=FALSE,OR(F6602="Commercial NAICS Cogen",F6602="Industrial NAICS Cogen",F6602="NAICS-22 Cogen")),FALSE,IF(AND($P$3=FALSE,OR(F6602="Commercial NAICS Cogen",F6602="Commercial NAICS Non-Cogen",F6602="Industrial NAICS Cogen", F6602="industrial NAICS non-Cogen")),FALSE, TRUE))</f>
        <v/>
      </c>
    </row>
    <row r="6603">
      <c r="A6603" s="129" t="n">
        <v>99999</v>
      </c>
      <c r="B6603" s="130" t="inlineStr">
        <is>
          <t>State-Fuel Level Increment</t>
        </is>
      </c>
      <c r="C6603" s="130" t="inlineStr">
        <is>
          <t>State-Fuel Level Increment</t>
        </is>
      </c>
      <c r="D6603" s="129" t="n">
        <v>99999</v>
      </c>
      <c r="E6603" s="130" t="inlineStr">
        <is>
          <t>MI</t>
        </is>
      </c>
      <c r="F6603" s="130" t="inlineStr">
        <is>
          <t>NAICS-22 Non-Cogen</t>
        </is>
      </c>
      <c r="G6603" s="130" t="inlineStr">
        <is>
          <t>ST</t>
        </is>
      </c>
      <c r="H6603" s="130" t="inlineStr">
        <is>
          <t>TDF</t>
        </is>
      </c>
      <c r="I6603" s="130" t="inlineStr">
        <is>
          <t>OTH</t>
        </is>
      </c>
      <c r="J6603" s="131" t="n">
        <v>79927.80899999999</v>
      </c>
      <c r="K6603" s="129" t="n">
        <v>2020</v>
      </c>
      <c r="L6603" s="120">
        <f>IF(VLOOKUP(H6603,'Cross-Page Data'!$D$4:$F$48,3,FALSE)="natural gas",VLOOKUP(G6603,'Cross-Page Data'!$I$4:$J$19,2,FALSE),IF(VLOOKUP(H6603,'Cross-Page Data'!$D$4:$F$48,3,FALSE)="solar",IF(G6603="PV","solar PV","solar thermal"),IF(VLOOKUP(H6603,'Cross-Page Data'!$D$4:$F$48,3,FALSE)="wind",VLOOKUP(G6603,'Cross-Page Data'!$I$4:$J$19,2,FALSE),IF(VLOOKUP(H6603,'Cross-Page Data'!$D$4:$F$48,3,FALSE)="hydro",VLOOKUP(G6603,'Cross-Page Data'!$I$4:$J$19,2,FALSE),VLOOKUP(H6603,'Cross-Page Data'!$D$4:$F$48,3,FALSE)))))</f>
        <v/>
      </c>
      <c r="M6603" s="120">
        <f>IF(AND($P$2=FALSE,OR(F6603="Commercial NAICS Cogen",F6603="Industrial NAICS Cogen",F6603="NAICS-22 Cogen")),FALSE,IF(AND($P$3=FALSE,OR(F6603="Commercial NAICS Cogen",F6603="Commercial NAICS Non-Cogen",F6603="Industrial NAICS Cogen", F6603="industrial NAICS non-Cogen")),FALSE, TRUE))</f>
        <v/>
      </c>
    </row>
    <row r="6604">
      <c r="A6604" s="129" t="n">
        <v>99999</v>
      </c>
      <c r="B6604" s="130" t="inlineStr">
        <is>
          <t>State-Fuel Level Increment</t>
        </is>
      </c>
      <c r="C6604" s="130" t="inlineStr">
        <is>
          <t>State-Fuel Level Increment</t>
        </is>
      </c>
      <c r="D6604" s="129" t="n">
        <v>99999</v>
      </c>
      <c r="E6604" s="130" t="inlineStr">
        <is>
          <t>TN</t>
        </is>
      </c>
      <c r="F6604" s="130" t="inlineStr">
        <is>
          <t>Industrial NAICS Cogen</t>
        </is>
      </c>
      <c r="G6604" s="130" t="inlineStr">
        <is>
          <t>ST</t>
        </is>
      </c>
      <c r="H6604" s="130" t="inlineStr">
        <is>
          <t>TDF</t>
        </is>
      </c>
      <c r="I6604" s="130" t="inlineStr">
        <is>
          <t>OTH</t>
        </is>
      </c>
      <c r="J6604" s="131" t="n">
        <v>5225.37</v>
      </c>
      <c r="K6604" s="129" t="n">
        <v>2020</v>
      </c>
      <c r="L6604" s="120">
        <f>IF(VLOOKUP(H6604,'Cross-Page Data'!$D$4:$F$48,3,FALSE)="natural gas",VLOOKUP(G6604,'Cross-Page Data'!$I$4:$J$19,2,FALSE),IF(VLOOKUP(H6604,'Cross-Page Data'!$D$4:$F$48,3,FALSE)="solar",IF(G6604="PV","solar PV","solar thermal"),IF(VLOOKUP(H6604,'Cross-Page Data'!$D$4:$F$48,3,FALSE)="wind",VLOOKUP(G6604,'Cross-Page Data'!$I$4:$J$19,2,FALSE),IF(VLOOKUP(H6604,'Cross-Page Data'!$D$4:$F$48,3,FALSE)="hydro",VLOOKUP(G6604,'Cross-Page Data'!$I$4:$J$19,2,FALSE),VLOOKUP(H6604,'Cross-Page Data'!$D$4:$F$48,3,FALSE)))))</f>
        <v/>
      </c>
      <c r="M6604" s="120">
        <f>IF(AND($P$2=FALSE,OR(F6604="Commercial NAICS Cogen",F6604="Industrial NAICS Cogen",F6604="NAICS-22 Cogen")),FALSE,IF(AND($P$3=FALSE,OR(F6604="Commercial NAICS Cogen",F6604="Commercial NAICS Non-Cogen",F6604="Industrial NAICS Cogen", F6604="industrial NAICS non-Cogen")),FALSE, TRUE))</f>
        <v/>
      </c>
    </row>
    <row r="6605">
      <c r="A6605" s="129" t="n">
        <v>99999</v>
      </c>
      <c r="B6605" s="130" t="inlineStr">
        <is>
          <t>State-Fuel Level Increment</t>
        </is>
      </c>
      <c r="C6605" s="130" t="inlineStr">
        <is>
          <t>State-Fuel Level Increment</t>
        </is>
      </c>
      <c r="D6605" s="129" t="n">
        <v>99999</v>
      </c>
      <c r="E6605" s="130" t="inlineStr">
        <is>
          <t>TX</t>
        </is>
      </c>
      <c r="F6605" s="130" t="inlineStr">
        <is>
          <t>Industrial NAICS Cogen</t>
        </is>
      </c>
      <c r="G6605" s="130" t="inlineStr">
        <is>
          <t>ST</t>
        </is>
      </c>
      <c r="H6605" s="130" t="inlineStr">
        <is>
          <t>TDF</t>
        </is>
      </c>
      <c r="I6605" s="130" t="inlineStr">
        <is>
          <t>OTH</t>
        </is>
      </c>
      <c r="J6605" s="131" t="n">
        <v>1314.961</v>
      </c>
      <c r="K6605" s="129" t="n">
        <v>2020</v>
      </c>
      <c r="L6605" s="120">
        <f>IF(VLOOKUP(H6605,'Cross-Page Data'!$D$4:$F$48,3,FALSE)="natural gas",VLOOKUP(G6605,'Cross-Page Data'!$I$4:$J$19,2,FALSE),IF(VLOOKUP(H6605,'Cross-Page Data'!$D$4:$F$48,3,FALSE)="solar",IF(G6605="PV","solar PV","solar thermal"),IF(VLOOKUP(H6605,'Cross-Page Data'!$D$4:$F$48,3,FALSE)="wind",VLOOKUP(G6605,'Cross-Page Data'!$I$4:$J$19,2,FALSE),IF(VLOOKUP(H6605,'Cross-Page Data'!$D$4:$F$48,3,FALSE)="hydro",VLOOKUP(G6605,'Cross-Page Data'!$I$4:$J$19,2,FALSE),VLOOKUP(H6605,'Cross-Page Data'!$D$4:$F$48,3,FALSE)))))</f>
        <v/>
      </c>
      <c r="M6605" s="120">
        <f>IF(AND($P$2=FALSE,OR(F6605="Commercial NAICS Cogen",F6605="Industrial NAICS Cogen",F6605="NAICS-22 Cogen")),FALSE,IF(AND($P$3=FALSE,OR(F6605="Commercial NAICS Cogen",F6605="Commercial NAICS Non-Cogen",F6605="Industrial NAICS Cogen", F6605="industrial NAICS non-Cogen")),FALSE, TRUE))</f>
        <v/>
      </c>
    </row>
    <row r="6606">
      <c r="A6606" s="129" t="n">
        <v>99999</v>
      </c>
      <c r="B6606" s="130" t="inlineStr">
        <is>
          <t>State-Fuel Level Increment</t>
        </is>
      </c>
      <c r="C6606" s="130" t="inlineStr">
        <is>
          <t>State-Fuel Level Increment</t>
        </is>
      </c>
      <c r="D6606" s="129" t="n">
        <v>99999</v>
      </c>
      <c r="E6606" s="130" t="inlineStr">
        <is>
          <t>WI</t>
        </is>
      </c>
      <c r="F6606" s="130" t="inlineStr">
        <is>
          <t>Electric Utility</t>
        </is>
      </c>
      <c r="G6606" s="130" t="inlineStr">
        <is>
          <t>ST</t>
        </is>
      </c>
      <c r="H6606" s="130" t="inlineStr">
        <is>
          <t>TDF</t>
        </is>
      </c>
      <c r="I6606" s="130" t="inlineStr">
        <is>
          <t>OTH</t>
        </is>
      </c>
      <c r="J6606" s="131" t="n">
        <v>6975.753</v>
      </c>
      <c r="K6606" s="129" t="n">
        <v>2020</v>
      </c>
      <c r="L6606" s="120">
        <f>IF(VLOOKUP(H6606,'Cross-Page Data'!$D$4:$F$48,3,FALSE)="natural gas",VLOOKUP(G6606,'Cross-Page Data'!$I$4:$J$19,2,FALSE),IF(VLOOKUP(H6606,'Cross-Page Data'!$D$4:$F$48,3,FALSE)="solar",IF(G6606="PV","solar PV","solar thermal"),IF(VLOOKUP(H6606,'Cross-Page Data'!$D$4:$F$48,3,FALSE)="wind",VLOOKUP(G6606,'Cross-Page Data'!$I$4:$J$19,2,FALSE),IF(VLOOKUP(H6606,'Cross-Page Data'!$D$4:$F$48,3,FALSE)="hydro",VLOOKUP(G6606,'Cross-Page Data'!$I$4:$J$19,2,FALSE),VLOOKUP(H6606,'Cross-Page Data'!$D$4:$F$48,3,FALSE)))))</f>
        <v/>
      </c>
      <c r="M6606" s="120">
        <f>IF(AND($P$2=FALSE,OR(F6606="Commercial NAICS Cogen",F6606="Industrial NAICS Cogen",F6606="NAICS-22 Cogen")),FALSE,IF(AND($P$3=FALSE,OR(F6606="Commercial NAICS Cogen",F6606="Commercial NAICS Non-Cogen",F6606="Industrial NAICS Cogen", F6606="industrial NAICS non-Cogen")),FALSE, TRUE))</f>
        <v/>
      </c>
    </row>
    <row r="6607">
      <c r="A6607" s="129" t="n">
        <v>99999</v>
      </c>
      <c r="B6607" s="130" t="inlineStr">
        <is>
          <t>State-Fuel Level Increment</t>
        </is>
      </c>
      <c r="C6607" s="130" t="inlineStr">
        <is>
          <t>State-Fuel Level Increment</t>
        </is>
      </c>
      <c r="D6607" s="129" t="n">
        <v>99999</v>
      </c>
      <c r="E6607" s="130" t="inlineStr">
        <is>
          <t>MT</t>
        </is>
      </c>
      <c r="F6607" s="130" t="inlineStr">
        <is>
          <t>NAICS-22 Non-Cogen</t>
        </is>
      </c>
      <c r="G6607" s="130" t="inlineStr">
        <is>
          <t>ST</t>
        </is>
      </c>
      <c r="H6607" s="130" t="inlineStr">
        <is>
          <t>WC</t>
        </is>
      </c>
      <c r="I6607" s="130" t="inlineStr">
        <is>
          <t>WOC</t>
        </is>
      </c>
      <c r="J6607" s="131" t="n">
        <v>302124.32</v>
      </c>
      <c r="K6607" s="129" t="n">
        <v>2020</v>
      </c>
      <c r="L6607" s="120">
        <f>IF(VLOOKUP(H6607,'Cross-Page Data'!$D$4:$F$48,3,FALSE)="natural gas",VLOOKUP(G6607,'Cross-Page Data'!$I$4:$J$19,2,FALSE),IF(VLOOKUP(H6607,'Cross-Page Data'!$D$4:$F$48,3,FALSE)="solar",IF(G6607="PV","solar PV","solar thermal"),IF(VLOOKUP(H6607,'Cross-Page Data'!$D$4:$F$48,3,FALSE)="wind",VLOOKUP(G6607,'Cross-Page Data'!$I$4:$J$19,2,FALSE),IF(VLOOKUP(H6607,'Cross-Page Data'!$D$4:$F$48,3,FALSE)="hydro",VLOOKUP(G6607,'Cross-Page Data'!$I$4:$J$19,2,FALSE),VLOOKUP(H6607,'Cross-Page Data'!$D$4:$F$48,3,FALSE)))))</f>
        <v/>
      </c>
      <c r="M6607" s="120">
        <f>IF(AND($P$2=FALSE,OR(F6607="Commercial NAICS Cogen",F6607="Industrial NAICS Cogen",F6607="NAICS-22 Cogen")),FALSE,IF(AND($P$3=FALSE,OR(F6607="Commercial NAICS Cogen",F6607="Commercial NAICS Non-Cogen",F6607="Industrial NAICS Cogen", F6607="industrial NAICS non-Cogen")),FALSE, TRUE))</f>
        <v/>
      </c>
    </row>
    <row r="6608">
      <c r="A6608" s="129" t="n">
        <v>99999</v>
      </c>
      <c r="B6608" s="130" t="inlineStr">
        <is>
          <t>State-Fuel Level Increment</t>
        </is>
      </c>
      <c r="C6608" s="130" t="inlineStr">
        <is>
          <t>State-Fuel Level Increment</t>
        </is>
      </c>
      <c r="D6608" s="129" t="n">
        <v>99999</v>
      </c>
      <c r="E6608" s="130" t="inlineStr">
        <is>
          <t>PA</t>
        </is>
      </c>
      <c r="F6608" s="130" t="inlineStr">
        <is>
          <t>NAICS-22 Non-Cogen</t>
        </is>
      </c>
      <c r="G6608" s="130" t="inlineStr">
        <is>
          <t>ST</t>
        </is>
      </c>
      <c r="H6608" s="130" t="inlineStr">
        <is>
          <t>WC</t>
        </is>
      </c>
      <c r="I6608" s="130" t="inlineStr">
        <is>
          <t>WOC</t>
        </is>
      </c>
      <c r="J6608" s="131" t="n">
        <v>1048261.8</v>
      </c>
      <c r="K6608" s="129" t="n">
        <v>2020</v>
      </c>
      <c r="L6608" s="120">
        <f>IF(VLOOKUP(H6608,'Cross-Page Data'!$D$4:$F$48,3,FALSE)="natural gas",VLOOKUP(G6608,'Cross-Page Data'!$I$4:$J$19,2,FALSE),IF(VLOOKUP(H6608,'Cross-Page Data'!$D$4:$F$48,3,FALSE)="solar",IF(G6608="PV","solar PV","solar thermal"),IF(VLOOKUP(H6608,'Cross-Page Data'!$D$4:$F$48,3,FALSE)="wind",VLOOKUP(G6608,'Cross-Page Data'!$I$4:$J$19,2,FALSE),IF(VLOOKUP(H6608,'Cross-Page Data'!$D$4:$F$48,3,FALSE)="hydro",VLOOKUP(G6608,'Cross-Page Data'!$I$4:$J$19,2,FALSE),VLOOKUP(H6608,'Cross-Page Data'!$D$4:$F$48,3,FALSE)))))</f>
        <v/>
      </c>
      <c r="M6608" s="120">
        <f>IF(AND($P$2=FALSE,OR(F6608="Commercial NAICS Cogen",F6608="Industrial NAICS Cogen",F6608="NAICS-22 Cogen")),FALSE,IF(AND($P$3=FALSE,OR(F6608="Commercial NAICS Cogen",F6608="Commercial NAICS Non-Cogen",F6608="Industrial NAICS Cogen", F6608="industrial NAICS non-Cogen")),FALSE, TRUE))</f>
        <v/>
      </c>
    </row>
    <row r="6609">
      <c r="A6609" s="129" t="n">
        <v>99999</v>
      </c>
      <c r="B6609" s="130" t="inlineStr">
        <is>
          <t>State-Fuel Level Increment</t>
        </is>
      </c>
      <c r="C6609" s="130" t="inlineStr">
        <is>
          <t>State-Fuel Level Increment</t>
        </is>
      </c>
      <c r="D6609" s="129" t="n">
        <v>99999</v>
      </c>
      <c r="E6609" s="130" t="inlineStr">
        <is>
          <t>PA</t>
        </is>
      </c>
      <c r="F6609" s="130" t="inlineStr">
        <is>
          <t>NAICS-22 Cogen</t>
        </is>
      </c>
      <c r="G6609" s="130" t="inlineStr">
        <is>
          <t>ST</t>
        </is>
      </c>
      <c r="H6609" s="130" t="inlineStr">
        <is>
          <t>WC</t>
        </is>
      </c>
      <c r="I6609" s="130" t="inlineStr">
        <is>
          <t>WOC</t>
        </is>
      </c>
      <c r="J6609" s="131" t="n">
        <v>1063845</v>
      </c>
      <c r="K6609" s="129" t="n">
        <v>2020</v>
      </c>
      <c r="L6609" s="120">
        <f>IF(VLOOKUP(H6609,'Cross-Page Data'!$D$4:$F$48,3,FALSE)="natural gas",VLOOKUP(G6609,'Cross-Page Data'!$I$4:$J$19,2,FALSE),IF(VLOOKUP(H6609,'Cross-Page Data'!$D$4:$F$48,3,FALSE)="solar",IF(G6609="PV","solar PV","solar thermal"),IF(VLOOKUP(H6609,'Cross-Page Data'!$D$4:$F$48,3,FALSE)="wind",VLOOKUP(G6609,'Cross-Page Data'!$I$4:$J$19,2,FALSE),IF(VLOOKUP(H6609,'Cross-Page Data'!$D$4:$F$48,3,FALSE)="hydro",VLOOKUP(G6609,'Cross-Page Data'!$I$4:$J$19,2,FALSE),VLOOKUP(H6609,'Cross-Page Data'!$D$4:$F$48,3,FALSE)))))</f>
        <v/>
      </c>
      <c r="M6609" s="120">
        <f>IF(AND($P$2=FALSE,OR(F6609="Commercial NAICS Cogen",F6609="Industrial NAICS Cogen",F6609="NAICS-22 Cogen")),FALSE,IF(AND($P$3=FALSE,OR(F6609="Commercial NAICS Cogen",F6609="Commercial NAICS Non-Cogen",F6609="Industrial NAICS Cogen", F6609="industrial NAICS non-Cogen")),FALSE, TRUE))</f>
        <v/>
      </c>
    </row>
    <row r="6610">
      <c r="A6610" s="129" t="n">
        <v>99999</v>
      </c>
      <c r="B6610" s="130" t="inlineStr">
        <is>
          <t>State-Fuel Level Increment</t>
        </is>
      </c>
      <c r="C6610" s="130" t="inlineStr">
        <is>
          <t>State-Fuel Level Increment</t>
        </is>
      </c>
      <c r="D6610" s="129" t="n">
        <v>99999</v>
      </c>
      <c r="E6610" s="130" t="inlineStr">
        <is>
          <t>WV</t>
        </is>
      </c>
      <c r="F6610" s="130" t="inlineStr">
        <is>
          <t>NAICS-22 Non-Cogen</t>
        </is>
      </c>
      <c r="G6610" s="130" t="inlineStr">
        <is>
          <t>ST</t>
        </is>
      </c>
      <c r="H6610" s="130" t="inlineStr">
        <is>
          <t>WC</t>
        </is>
      </c>
      <c r="I6610" s="130" t="inlineStr">
        <is>
          <t>WOC</t>
        </is>
      </c>
      <c r="J6610" s="131" t="n">
        <v>520651.31</v>
      </c>
      <c r="K6610" s="129" t="n">
        <v>2020</v>
      </c>
      <c r="L6610" s="120">
        <f>IF(VLOOKUP(H6610,'Cross-Page Data'!$D$4:$F$48,3,FALSE)="natural gas",VLOOKUP(G6610,'Cross-Page Data'!$I$4:$J$19,2,FALSE),IF(VLOOKUP(H6610,'Cross-Page Data'!$D$4:$F$48,3,FALSE)="solar",IF(G6610="PV","solar PV","solar thermal"),IF(VLOOKUP(H6610,'Cross-Page Data'!$D$4:$F$48,3,FALSE)="wind",VLOOKUP(G6610,'Cross-Page Data'!$I$4:$J$19,2,FALSE),IF(VLOOKUP(H6610,'Cross-Page Data'!$D$4:$F$48,3,FALSE)="hydro",VLOOKUP(G6610,'Cross-Page Data'!$I$4:$J$19,2,FALSE),VLOOKUP(H6610,'Cross-Page Data'!$D$4:$F$48,3,FALSE)))))</f>
        <v/>
      </c>
      <c r="M6610" s="120">
        <f>IF(AND($P$2=FALSE,OR(F6610="Commercial NAICS Cogen",F6610="Industrial NAICS Cogen",F6610="NAICS-22 Cogen")),FALSE,IF(AND($P$3=FALSE,OR(F6610="Commercial NAICS Cogen",F6610="Commercial NAICS Non-Cogen",F6610="Industrial NAICS Cogen", F6610="industrial NAICS non-Cogen")),FALSE, TRUE))</f>
        <v/>
      </c>
    </row>
    <row r="6611">
      <c r="A6611" s="129" t="n">
        <v>99999</v>
      </c>
      <c r="B6611" s="130" t="inlineStr">
        <is>
          <t>State-Fuel Level Increment</t>
        </is>
      </c>
      <c r="C6611" s="130" t="inlineStr">
        <is>
          <t>State-Fuel Level Increment</t>
        </is>
      </c>
      <c r="D6611" s="129" t="n">
        <v>99999</v>
      </c>
      <c r="E6611" s="130" t="inlineStr">
        <is>
          <t>FL</t>
        </is>
      </c>
      <c r="F6611" s="130" t="inlineStr">
        <is>
          <t>Industrial NAICS Cogen</t>
        </is>
      </c>
      <c r="G6611" s="130" t="inlineStr">
        <is>
          <t>ST</t>
        </is>
      </c>
      <c r="H6611" s="130" t="inlineStr">
        <is>
          <t>WDL</t>
        </is>
      </c>
      <c r="I6611" s="130" t="inlineStr">
        <is>
          <t>WWW</t>
        </is>
      </c>
      <c r="J6611" s="131" t="n">
        <v>112157.91</v>
      </c>
      <c r="K6611" s="129" t="n">
        <v>2020</v>
      </c>
      <c r="L6611" s="120">
        <f>IF(VLOOKUP(H6611,'Cross-Page Data'!$D$4:$F$48,3,FALSE)="natural gas",VLOOKUP(G6611,'Cross-Page Data'!$I$4:$J$19,2,FALSE),IF(VLOOKUP(H6611,'Cross-Page Data'!$D$4:$F$48,3,FALSE)="solar",IF(G6611="PV","solar PV","solar thermal"),IF(VLOOKUP(H6611,'Cross-Page Data'!$D$4:$F$48,3,FALSE)="wind",VLOOKUP(G6611,'Cross-Page Data'!$I$4:$J$19,2,FALSE),IF(VLOOKUP(H6611,'Cross-Page Data'!$D$4:$F$48,3,FALSE)="hydro",VLOOKUP(G6611,'Cross-Page Data'!$I$4:$J$19,2,FALSE),VLOOKUP(H6611,'Cross-Page Data'!$D$4:$F$48,3,FALSE)))))</f>
        <v/>
      </c>
      <c r="M6611" s="120">
        <f>IF(AND($P$2=FALSE,OR(F6611="Commercial NAICS Cogen",F6611="Industrial NAICS Cogen",F6611="NAICS-22 Cogen")),FALSE,IF(AND($P$3=FALSE,OR(F6611="Commercial NAICS Cogen",F6611="Commercial NAICS Non-Cogen",F6611="Industrial NAICS Cogen", F6611="industrial NAICS non-Cogen")),FALSE, TRUE))</f>
        <v/>
      </c>
    </row>
    <row r="6612">
      <c r="A6612" s="129" t="n">
        <v>99999</v>
      </c>
      <c r="B6612" s="130" t="inlineStr">
        <is>
          <t>State-Fuel Level Increment</t>
        </is>
      </c>
      <c r="C6612" s="130" t="inlineStr">
        <is>
          <t>State-Fuel Level Increment</t>
        </is>
      </c>
      <c r="D6612" s="129" t="n">
        <v>99999</v>
      </c>
      <c r="E6612" s="130" t="inlineStr">
        <is>
          <t>NY</t>
        </is>
      </c>
      <c r="F6612" s="130" t="inlineStr">
        <is>
          <t>Industrial NAICS Cogen</t>
        </is>
      </c>
      <c r="G6612" s="130" t="inlineStr">
        <is>
          <t>ST</t>
        </is>
      </c>
      <c r="H6612" s="130" t="inlineStr">
        <is>
          <t>WDL</t>
        </is>
      </c>
      <c r="I6612" s="130" t="inlineStr">
        <is>
          <t>WWW</t>
        </is>
      </c>
      <c r="J6612" s="131" t="n">
        <v>65460.003</v>
      </c>
      <c r="K6612" s="129" t="n">
        <v>2020</v>
      </c>
      <c r="L6612" s="120">
        <f>IF(VLOOKUP(H6612,'Cross-Page Data'!$D$4:$F$48,3,FALSE)="natural gas",VLOOKUP(G6612,'Cross-Page Data'!$I$4:$J$19,2,FALSE),IF(VLOOKUP(H6612,'Cross-Page Data'!$D$4:$F$48,3,FALSE)="solar",IF(G6612="PV","solar PV","solar thermal"),IF(VLOOKUP(H6612,'Cross-Page Data'!$D$4:$F$48,3,FALSE)="wind",VLOOKUP(G6612,'Cross-Page Data'!$I$4:$J$19,2,FALSE),IF(VLOOKUP(H6612,'Cross-Page Data'!$D$4:$F$48,3,FALSE)="hydro",VLOOKUP(G6612,'Cross-Page Data'!$I$4:$J$19,2,FALSE),VLOOKUP(H6612,'Cross-Page Data'!$D$4:$F$48,3,FALSE)))))</f>
        <v/>
      </c>
      <c r="M6612" s="120">
        <f>IF(AND($P$2=FALSE,OR(F6612="Commercial NAICS Cogen",F6612="Industrial NAICS Cogen",F6612="NAICS-22 Cogen")),FALSE,IF(AND($P$3=FALSE,OR(F6612="Commercial NAICS Cogen",F6612="Commercial NAICS Non-Cogen",F6612="Industrial NAICS Cogen", F6612="industrial NAICS non-Cogen")),FALSE, TRUE))</f>
        <v/>
      </c>
    </row>
    <row r="6613">
      <c r="A6613" s="129" t="n">
        <v>99999</v>
      </c>
      <c r="B6613" s="130" t="inlineStr">
        <is>
          <t>State-Fuel Level Increment</t>
        </is>
      </c>
      <c r="C6613" s="130" t="inlineStr">
        <is>
          <t>State-Fuel Level Increment</t>
        </is>
      </c>
      <c r="D6613" s="129" t="n">
        <v>99999</v>
      </c>
      <c r="E6613" s="130" t="inlineStr">
        <is>
          <t>WA</t>
        </is>
      </c>
      <c r="F6613" s="130" t="inlineStr">
        <is>
          <t>Industrial NAICS Cogen</t>
        </is>
      </c>
      <c r="G6613" s="130" t="inlineStr">
        <is>
          <t>ST</t>
        </is>
      </c>
      <c r="H6613" s="130" t="inlineStr">
        <is>
          <t>WDL</t>
        </is>
      </c>
      <c r="I6613" s="130" t="inlineStr">
        <is>
          <t>WWW</t>
        </is>
      </c>
      <c r="J6613" s="131" t="n">
        <v>80554.833</v>
      </c>
      <c r="K6613" s="129" t="n">
        <v>2020</v>
      </c>
      <c r="L6613" s="120">
        <f>IF(VLOOKUP(H6613,'Cross-Page Data'!$D$4:$F$48,3,FALSE)="natural gas",VLOOKUP(G6613,'Cross-Page Data'!$I$4:$J$19,2,FALSE),IF(VLOOKUP(H6613,'Cross-Page Data'!$D$4:$F$48,3,FALSE)="solar",IF(G6613="PV","solar PV","solar thermal"),IF(VLOOKUP(H6613,'Cross-Page Data'!$D$4:$F$48,3,FALSE)="wind",VLOOKUP(G6613,'Cross-Page Data'!$I$4:$J$19,2,FALSE),IF(VLOOKUP(H6613,'Cross-Page Data'!$D$4:$F$48,3,FALSE)="hydro",VLOOKUP(G6613,'Cross-Page Data'!$I$4:$J$19,2,FALSE),VLOOKUP(H6613,'Cross-Page Data'!$D$4:$F$48,3,FALSE)))))</f>
        <v/>
      </c>
      <c r="M6613" s="120">
        <f>IF(AND($P$2=FALSE,OR(F6613="Commercial NAICS Cogen",F6613="Industrial NAICS Cogen",F6613="NAICS-22 Cogen")),FALSE,IF(AND($P$3=FALSE,OR(F6613="Commercial NAICS Cogen",F6613="Commercial NAICS Non-Cogen",F6613="Industrial NAICS Cogen", F6613="industrial NAICS non-Cogen")),FALSE, TRUE))</f>
        <v/>
      </c>
    </row>
    <row r="6614">
      <c r="A6614" s="129" t="n">
        <v>99999</v>
      </c>
      <c r="B6614" s="130" t="inlineStr">
        <is>
          <t>State-Fuel Level Increment</t>
        </is>
      </c>
      <c r="C6614" s="130" t="inlineStr">
        <is>
          <t>State-Fuel Level Increment</t>
        </is>
      </c>
      <c r="D6614" s="129" t="n">
        <v>99999</v>
      </c>
      <c r="E6614" s="130" t="inlineStr">
        <is>
          <t>AK</t>
        </is>
      </c>
      <c r="F6614" s="130" t="inlineStr">
        <is>
          <t>NAICS-22 Cogen</t>
        </is>
      </c>
      <c r="G6614" s="130" t="inlineStr">
        <is>
          <t>ST</t>
        </is>
      </c>
      <c r="H6614" s="130" t="inlineStr">
        <is>
          <t>WDS</t>
        </is>
      </c>
      <c r="I6614" s="130" t="inlineStr">
        <is>
          <t>WWW</t>
        </is>
      </c>
      <c r="J6614" s="131" t="n">
        <v>0</v>
      </c>
      <c r="K6614" s="129" t="n">
        <v>2020</v>
      </c>
      <c r="L6614" s="120">
        <f>IF(VLOOKUP(H6614,'Cross-Page Data'!$D$4:$F$48,3,FALSE)="natural gas",VLOOKUP(G6614,'Cross-Page Data'!$I$4:$J$19,2,FALSE),IF(VLOOKUP(H6614,'Cross-Page Data'!$D$4:$F$48,3,FALSE)="solar",IF(G6614="PV","solar PV","solar thermal"),IF(VLOOKUP(H6614,'Cross-Page Data'!$D$4:$F$48,3,FALSE)="wind",VLOOKUP(G6614,'Cross-Page Data'!$I$4:$J$19,2,FALSE),IF(VLOOKUP(H6614,'Cross-Page Data'!$D$4:$F$48,3,FALSE)="hydro",VLOOKUP(G6614,'Cross-Page Data'!$I$4:$J$19,2,FALSE),VLOOKUP(H6614,'Cross-Page Data'!$D$4:$F$48,3,FALSE)))))</f>
        <v/>
      </c>
      <c r="M6614" s="120">
        <f>IF(AND($P$2=FALSE,OR(F6614="Commercial NAICS Cogen",F6614="Industrial NAICS Cogen",F6614="NAICS-22 Cogen")),FALSE,IF(AND($P$3=FALSE,OR(F6614="Commercial NAICS Cogen",F6614="Commercial NAICS Non-Cogen",F6614="Industrial NAICS Cogen", F6614="industrial NAICS non-Cogen")),FALSE, TRUE))</f>
        <v/>
      </c>
    </row>
    <row r="6615">
      <c r="A6615" s="129" t="n">
        <v>99999</v>
      </c>
      <c r="B6615" s="130" t="inlineStr">
        <is>
          <t>State-Fuel Level Increment</t>
        </is>
      </c>
      <c r="C6615" s="130" t="inlineStr">
        <is>
          <t>State-Fuel Level Increment</t>
        </is>
      </c>
      <c r="D6615" s="129" t="n">
        <v>99999</v>
      </c>
      <c r="E6615" s="130" t="inlineStr">
        <is>
          <t>AL</t>
        </is>
      </c>
      <c r="F6615" s="130" t="inlineStr">
        <is>
          <t>Industrial NAICS Cogen</t>
        </is>
      </c>
      <c r="G6615" s="130" t="inlineStr">
        <is>
          <t>ST</t>
        </is>
      </c>
      <c r="H6615" s="130" t="inlineStr">
        <is>
          <t>WDS</t>
        </is>
      </c>
      <c r="I6615" s="130" t="inlineStr">
        <is>
          <t>WWW</t>
        </is>
      </c>
      <c r="J6615" s="131" t="n">
        <v>361786.06</v>
      </c>
      <c r="K6615" s="129" t="n">
        <v>2020</v>
      </c>
      <c r="L6615" s="120">
        <f>IF(VLOOKUP(H6615,'Cross-Page Data'!$D$4:$F$48,3,FALSE)="natural gas",VLOOKUP(G6615,'Cross-Page Data'!$I$4:$J$19,2,FALSE),IF(VLOOKUP(H6615,'Cross-Page Data'!$D$4:$F$48,3,FALSE)="solar",IF(G6615="PV","solar PV","solar thermal"),IF(VLOOKUP(H6615,'Cross-Page Data'!$D$4:$F$48,3,FALSE)="wind",VLOOKUP(G6615,'Cross-Page Data'!$I$4:$J$19,2,FALSE),IF(VLOOKUP(H6615,'Cross-Page Data'!$D$4:$F$48,3,FALSE)="hydro",VLOOKUP(G6615,'Cross-Page Data'!$I$4:$J$19,2,FALSE),VLOOKUP(H6615,'Cross-Page Data'!$D$4:$F$48,3,FALSE)))))</f>
        <v/>
      </c>
      <c r="M6615" s="120">
        <f>IF(AND($P$2=FALSE,OR(F6615="Commercial NAICS Cogen",F6615="Industrial NAICS Cogen",F6615="NAICS-22 Cogen")),FALSE,IF(AND($P$3=FALSE,OR(F6615="Commercial NAICS Cogen",F6615="Commercial NAICS Non-Cogen",F6615="Industrial NAICS Cogen", F6615="industrial NAICS non-Cogen")),FALSE, TRUE))</f>
        <v/>
      </c>
    </row>
    <row r="6616">
      <c r="A6616" s="129" t="n">
        <v>99999</v>
      </c>
      <c r="B6616" s="130" t="inlineStr">
        <is>
          <t>State-Fuel Level Increment</t>
        </is>
      </c>
      <c r="C6616" s="130" t="inlineStr">
        <is>
          <t>State-Fuel Level Increment</t>
        </is>
      </c>
      <c r="D6616" s="129" t="n">
        <v>99999</v>
      </c>
      <c r="E6616" s="130" t="inlineStr">
        <is>
          <t>AR</t>
        </is>
      </c>
      <c r="F6616" s="130" t="inlineStr">
        <is>
          <t>Industrial NAICS Cogen</t>
        </is>
      </c>
      <c r="G6616" s="130" t="inlineStr">
        <is>
          <t>ST</t>
        </is>
      </c>
      <c r="H6616" s="130" t="inlineStr">
        <is>
          <t>WDS</t>
        </is>
      </c>
      <c r="I6616" s="130" t="inlineStr">
        <is>
          <t>WWW</t>
        </is>
      </c>
      <c r="J6616" s="131" t="n">
        <v>0</v>
      </c>
      <c r="K6616" s="129" t="n">
        <v>2020</v>
      </c>
      <c r="L6616" s="120">
        <f>IF(VLOOKUP(H6616,'Cross-Page Data'!$D$4:$F$48,3,FALSE)="natural gas",VLOOKUP(G6616,'Cross-Page Data'!$I$4:$J$19,2,FALSE),IF(VLOOKUP(H6616,'Cross-Page Data'!$D$4:$F$48,3,FALSE)="solar",IF(G6616="PV","solar PV","solar thermal"),IF(VLOOKUP(H6616,'Cross-Page Data'!$D$4:$F$48,3,FALSE)="wind",VLOOKUP(G6616,'Cross-Page Data'!$I$4:$J$19,2,FALSE),IF(VLOOKUP(H6616,'Cross-Page Data'!$D$4:$F$48,3,FALSE)="hydro",VLOOKUP(G6616,'Cross-Page Data'!$I$4:$J$19,2,FALSE),VLOOKUP(H6616,'Cross-Page Data'!$D$4:$F$48,3,FALSE)))))</f>
        <v/>
      </c>
      <c r="M6616" s="120">
        <f>IF(AND($P$2=FALSE,OR(F6616="Commercial NAICS Cogen",F6616="Industrial NAICS Cogen",F6616="NAICS-22 Cogen")),FALSE,IF(AND($P$3=FALSE,OR(F6616="Commercial NAICS Cogen",F6616="Commercial NAICS Non-Cogen",F6616="Industrial NAICS Cogen", F6616="industrial NAICS non-Cogen")),FALSE, TRUE))</f>
        <v/>
      </c>
    </row>
    <row r="6617">
      <c r="A6617" s="129" t="n">
        <v>99999</v>
      </c>
      <c r="B6617" s="130" t="inlineStr">
        <is>
          <t>State-Fuel Level Increment</t>
        </is>
      </c>
      <c r="C6617" s="130" t="inlineStr">
        <is>
          <t>State-Fuel Level Increment</t>
        </is>
      </c>
      <c r="D6617" s="129" t="n">
        <v>99999</v>
      </c>
      <c r="E6617" s="130" t="inlineStr">
        <is>
          <t>AZ</t>
        </is>
      </c>
      <c r="F6617" s="130" t="inlineStr">
        <is>
          <t>NAICS-22 Non-Cogen</t>
        </is>
      </c>
      <c r="G6617" s="130" t="inlineStr">
        <is>
          <t>ST</t>
        </is>
      </c>
      <c r="H6617" s="130" t="inlineStr">
        <is>
          <t>WDS</t>
        </is>
      </c>
      <c r="I6617" s="130" t="inlineStr">
        <is>
          <t>WWW</t>
        </is>
      </c>
      <c r="J6617" s="131" t="n">
        <v>194785.04</v>
      </c>
      <c r="K6617" s="129" t="n">
        <v>2020</v>
      </c>
      <c r="L6617" s="120">
        <f>IF(VLOOKUP(H6617,'Cross-Page Data'!$D$4:$F$48,3,FALSE)="natural gas",VLOOKUP(G6617,'Cross-Page Data'!$I$4:$J$19,2,FALSE),IF(VLOOKUP(H6617,'Cross-Page Data'!$D$4:$F$48,3,FALSE)="solar",IF(G6617="PV","solar PV","solar thermal"),IF(VLOOKUP(H6617,'Cross-Page Data'!$D$4:$F$48,3,FALSE)="wind",VLOOKUP(G6617,'Cross-Page Data'!$I$4:$J$19,2,FALSE),IF(VLOOKUP(H6617,'Cross-Page Data'!$D$4:$F$48,3,FALSE)="hydro",VLOOKUP(G6617,'Cross-Page Data'!$I$4:$J$19,2,FALSE),VLOOKUP(H6617,'Cross-Page Data'!$D$4:$F$48,3,FALSE)))))</f>
        <v/>
      </c>
      <c r="M6617" s="120">
        <f>IF(AND($P$2=FALSE,OR(F6617="Commercial NAICS Cogen",F6617="Industrial NAICS Cogen",F6617="NAICS-22 Cogen")),FALSE,IF(AND($P$3=FALSE,OR(F6617="Commercial NAICS Cogen",F6617="Commercial NAICS Non-Cogen",F6617="Industrial NAICS Cogen", F6617="industrial NAICS non-Cogen")),FALSE, TRUE))</f>
        <v/>
      </c>
    </row>
    <row r="6618">
      <c r="A6618" s="129" t="n">
        <v>99999</v>
      </c>
      <c r="B6618" s="130" t="inlineStr">
        <is>
          <t>State-Fuel Level Increment</t>
        </is>
      </c>
      <c r="C6618" s="130" t="inlineStr">
        <is>
          <t>State-Fuel Level Increment</t>
        </is>
      </c>
      <c r="D6618" s="129" t="n">
        <v>99999</v>
      </c>
      <c r="E6618" s="130" t="inlineStr">
        <is>
          <t>CA</t>
        </is>
      </c>
      <c r="F6618" s="130" t="inlineStr">
        <is>
          <t>NAICS-22 Non-Cogen</t>
        </is>
      </c>
      <c r="G6618" s="130" t="inlineStr">
        <is>
          <t>ST</t>
        </is>
      </c>
      <c r="H6618" s="130" t="inlineStr">
        <is>
          <t>WDS</t>
        </is>
      </c>
      <c r="I6618" s="130" t="inlineStr">
        <is>
          <t>WWW</t>
        </is>
      </c>
      <c r="J6618" s="131" t="n">
        <v>833954.42</v>
      </c>
      <c r="K6618" s="129" t="n">
        <v>2020</v>
      </c>
      <c r="L6618" s="120">
        <f>IF(VLOOKUP(H6618,'Cross-Page Data'!$D$4:$F$48,3,FALSE)="natural gas",VLOOKUP(G6618,'Cross-Page Data'!$I$4:$J$19,2,FALSE),IF(VLOOKUP(H6618,'Cross-Page Data'!$D$4:$F$48,3,FALSE)="solar",IF(G6618="PV","solar PV","solar thermal"),IF(VLOOKUP(H6618,'Cross-Page Data'!$D$4:$F$48,3,FALSE)="wind",VLOOKUP(G6618,'Cross-Page Data'!$I$4:$J$19,2,FALSE),IF(VLOOKUP(H6618,'Cross-Page Data'!$D$4:$F$48,3,FALSE)="hydro",VLOOKUP(G6618,'Cross-Page Data'!$I$4:$J$19,2,FALSE),VLOOKUP(H6618,'Cross-Page Data'!$D$4:$F$48,3,FALSE)))))</f>
        <v/>
      </c>
      <c r="M6618" s="120">
        <f>IF(AND($P$2=FALSE,OR(F6618="Commercial NAICS Cogen",F6618="Industrial NAICS Cogen",F6618="NAICS-22 Cogen")),FALSE,IF(AND($P$3=FALSE,OR(F6618="Commercial NAICS Cogen",F6618="Commercial NAICS Non-Cogen",F6618="Industrial NAICS Cogen", F6618="industrial NAICS non-Cogen")),FALSE, TRUE))</f>
        <v/>
      </c>
    </row>
    <row r="6619">
      <c r="A6619" s="129" t="n">
        <v>99999</v>
      </c>
      <c r="B6619" s="130" t="inlineStr">
        <is>
          <t>State-Fuel Level Increment</t>
        </is>
      </c>
      <c r="C6619" s="130" t="inlineStr">
        <is>
          <t>State-Fuel Level Increment</t>
        </is>
      </c>
      <c r="D6619" s="129" t="n">
        <v>99999</v>
      </c>
      <c r="E6619" s="130" t="inlineStr">
        <is>
          <t>CA</t>
        </is>
      </c>
      <c r="F6619" s="130" t="inlineStr">
        <is>
          <t>NAICS-22 Cogen</t>
        </is>
      </c>
      <c r="G6619" s="130" t="inlineStr">
        <is>
          <t>ST</t>
        </is>
      </c>
      <c r="H6619" s="130" t="inlineStr">
        <is>
          <t>WDS</t>
        </is>
      </c>
      <c r="I6619" s="130" t="inlineStr">
        <is>
          <t>WWW</t>
        </is>
      </c>
      <c r="J6619" s="131" t="n">
        <v>866005.35</v>
      </c>
      <c r="K6619" s="129" t="n">
        <v>2020</v>
      </c>
      <c r="L6619" s="120">
        <f>IF(VLOOKUP(H6619,'Cross-Page Data'!$D$4:$F$48,3,FALSE)="natural gas",VLOOKUP(G6619,'Cross-Page Data'!$I$4:$J$19,2,FALSE),IF(VLOOKUP(H6619,'Cross-Page Data'!$D$4:$F$48,3,FALSE)="solar",IF(G6619="PV","solar PV","solar thermal"),IF(VLOOKUP(H6619,'Cross-Page Data'!$D$4:$F$48,3,FALSE)="wind",VLOOKUP(G6619,'Cross-Page Data'!$I$4:$J$19,2,FALSE),IF(VLOOKUP(H6619,'Cross-Page Data'!$D$4:$F$48,3,FALSE)="hydro",VLOOKUP(G6619,'Cross-Page Data'!$I$4:$J$19,2,FALSE),VLOOKUP(H6619,'Cross-Page Data'!$D$4:$F$48,3,FALSE)))))</f>
        <v/>
      </c>
      <c r="M6619" s="120">
        <f>IF(AND($P$2=FALSE,OR(F6619="Commercial NAICS Cogen",F6619="Industrial NAICS Cogen",F6619="NAICS-22 Cogen")),FALSE,IF(AND($P$3=FALSE,OR(F6619="Commercial NAICS Cogen",F6619="Commercial NAICS Non-Cogen",F6619="Industrial NAICS Cogen", F6619="industrial NAICS non-Cogen")),FALSE, TRUE))</f>
        <v/>
      </c>
    </row>
    <row r="6620">
      <c r="A6620" s="129" t="n">
        <v>99999</v>
      </c>
      <c r="B6620" s="130" t="inlineStr">
        <is>
          <t>State-Fuel Level Increment</t>
        </is>
      </c>
      <c r="C6620" s="130" t="inlineStr">
        <is>
          <t>State-Fuel Level Increment</t>
        </is>
      </c>
      <c r="D6620" s="129" t="n">
        <v>99999</v>
      </c>
      <c r="E6620" s="130" t="inlineStr">
        <is>
          <t>CA</t>
        </is>
      </c>
      <c r="F6620" s="130" t="inlineStr">
        <is>
          <t>Industrial NAICS Non-Cogen</t>
        </is>
      </c>
      <c r="G6620" s="130" t="inlineStr">
        <is>
          <t>ST</t>
        </is>
      </c>
      <c r="H6620" s="130" t="inlineStr">
        <is>
          <t>WDS</t>
        </is>
      </c>
      <c r="I6620" s="130" t="inlineStr">
        <is>
          <t>WWW</t>
        </is>
      </c>
      <c r="J6620" s="131" t="n">
        <v>199698.28</v>
      </c>
      <c r="K6620" s="129" t="n">
        <v>2020</v>
      </c>
      <c r="L6620" s="120">
        <f>IF(VLOOKUP(H6620,'Cross-Page Data'!$D$4:$F$48,3,FALSE)="natural gas",VLOOKUP(G6620,'Cross-Page Data'!$I$4:$J$19,2,FALSE),IF(VLOOKUP(H6620,'Cross-Page Data'!$D$4:$F$48,3,FALSE)="solar",IF(G6620="PV","solar PV","solar thermal"),IF(VLOOKUP(H6620,'Cross-Page Data'!$D$4:$F$48,3,FALSE)="wind",VLOOKUP(G6620,'Cross-Page Data'!$I$4:$J$19,2,FALSE),IF(VLOOKUP(H6620,'Cross-Page Data'!$D$4:$F$48,3,FALSE)="hydro",VLOOKUP(G6620,'Cross-Page Data'!$I$4:$J$19,2,FALSE),VLOOKUP(H6620,'Cross-Page Data'!$D$4:$F$48,3,FALSE)))))</f>
        <v/>
      </c>
      <c r="M6620" s="120">
        <f>IF(AND($P$2=FALSE,OR(F6620="Commercial NAICS Cogen",F6620="Industrial NAICS Cogen",F6620="NAICS-22 Cogen")),FALSE,IF(AND($P$3=FALSE,OR(F6620="Commercial NAICS Cogen",F6620="Commercial NAICS Non-Cogen",F6620="Industrial NAICS Cogen", F6620="industrial NAICS non-Cogen")),FALSE, TRUE))</f>
        <v/>
      </c>
    </row>
    <row r="6621">
      <c r="A6621" s="129" t="n">
        <v>99999</v>
      </c>
      <c r="B6621" s="130" t="inlineStr">
        <is>
          <t>State-Fuel Level Increment</t>
        </is>
      </c>
      <c r="C6621" s="130" t="inlineStr">
        <is>
          <t>State-Fuel Level Increment</t>
        </is>
      </c>
      <c r="D6621" s="129" t="n">
        <v>99999</v>
      </c>
      <c r="E6621" s="130" t="inlineStr">
        <is>
          <t>CA</t>
        </is>
      </c>
      <c r="F6621" s="130" t="inlineStr">
        <is>
          <t>Industrial NAICS Cogen</t>
        </is>
      </c>
      <c r="G6621" s="130" t="inlineStr">
        <is>
          <t>ST</t>
        </is>
      </c>
      <c r="H6621" s="130" t="inlineStr">
        <is>
          <t>WDS</t>
        </is>
      </c>
      <c r="I6621" s="130" t="inlineStr">
        <is>
          <t>WWW</t>
        </is>
      </c>
      <c r="J6621" s="131" t="n">
        <v>410084.3</v>
      </c>
      <c r="K6621" s="129" t="n">
        <v>2020</v>
      </c>
      <c r="L6621" s="120">
        <f>IF(VLOOKUP(H6621,'Cross-Page Data'!$D$4:$F$48,3,FALSE)="natural gas",VLOOKUP(G6621,'Cross-Page Data'!$I$4:$J$19,2,FALSE),IF(VLOOKUP(H6621,'Cross-Page Data'!$D$4:$F$48,3,FALSE)="solar",IF(G6621="PV","solar PV","solar thermal"),IF(VLOOKUP(H6621,'Cross-Page Data'!$D$4:$F$48,3,FALSE)="wind",VLOOKUP(G6621,'Cross-Page Data'!$I$4:$J$19,2,FALSE),IF(VLOOKUP(H6621,'Cross-Page Data'!$D$4:$F$48,3,FALSE)="hydro",VLOOKUP(G6621,'Cross-Page Data'!$I$4:$J$19,2,FALSE),VLOOKUP(H6621,'Cross-Page Data'!$D$4:$F$48,3,FALSE)))))</f>
        <v/>
      </c>
      <c r="M6621" s="120">
        <f>IF(AND($P$2=FALSE,OR(F6621="Commercial NAICS Cogen",F6621="Industrial NAICS Cogen",F6621="NAICS-22 Cogen")),FALSE,IF(AND($P$3=FALSE,OR(F6621="Commercial NAICS Cogen",F6621="Commercial NAICS Non-Cogen",F6621="Industrial NAICS Cogen", F6621="industrial NAICS non-Cogen")),FALSE, TRUE))</f>
        <v/>
      </c>
    </row>
    <row r="6622">
      <c r="A6622" s="129" t="n">
        <v>99999</v>
      </c>
      <c r="B6622" s="130" t="inlineStr">
        <is>
          <t>State-Fuel Level Increment</t>
        </is>
      </c>
      <c r="C6622" s="130" t="inlineStr">
        <is>
          <t>State-Fuel Level Increment</t>
        </is>
      </c>
      <c r="D6622" s="129" t="n">
        <v>99999</v>
      </c>
      <c r="E6622" s="130" t="inlineStr">
        <is>
          <t>CT</t>
        </is>
      </c>
      <c r="F6622" s="130" t="inlineStr">
        <is>
          <t>NAICS-22 Non-Cogen</t>
        </is>
      </c>
      <c r="G6622" s="130" t="inlineStr">
        <is>
          <t>ST</t>
        </is>
      </c>
      <c r="H6622" s="130" t="inlineStr">
        <is>
          <t>WDS</t>
        </is>
      </c>
      <c r="I6622" s="130" t="inlineStr">
        <is>
          <t>WWW</t>
        </is>
      </c>
      <c r="J6622" s="131" t="n">
        <v>257025.7</v>
      </c>
      <c r="K6622" s="129" t="n">
        <v>2020</v>
      </c>
      <c r="L6622" s="120">
        <f>IF(VLOOKUP(H6622,'Cross-Page Data'!$D$4:$F$48,3,FALSE)="natural gas",VLOOKUP(G6622,'Cross-Page Data'!$I$4:$J$19,2,FALSE),IF(VLOOKUP(H6622,'Cross-Page Data'!$D$4:$F$48,3,FALSE)="solar",IF(G6622="PV","solar PV","solar thermal"),IF(VLOOKUP(H6622,'Cross-Page Data'!$D$4:$F$48,3,FALSE)="wind",VLOOKUP(G6622,'Cross-Page Data'!$I$4:$J$19,2,FALSE),IF(VLOOKUP(H6622,'Cross-Page Data'!$D$4:$F$48,3,FALSE)="hydro",VLOOKUP(G6622,'Cross-Page Data'!$I$4:$J$19,2,FALSE),VLOOKUP(H6622,'Cross-Page Data'!$D$4:$F$48,3,FALSE)))))</f>
        <v/>
      </c>
      <c r="M6622" s="120">
        <f>IF(AND($P$2=FALSE,OR(F6622="Commercial NAICS Cogen",F6622="Industrial NAICS Cogen",F6622="NAICS-22 Cogen")),FALSE,IF(AND($P$3=FALSE,OR(F6622="Commercial NAICS Cogen",F6622="Commercial NAICS Non-Cogen",F6622="Industrial NAICS Cogen", F6622="industrial NAICS non-Cogen")),FALSE, TRUE))</f>
        <v/>
      </c>
    </row>
    <row r="6623">
      <c r="A6623" s="129" t="n">
        <v>99999</v>
      </c>
      <c r="B6623" s="130" t="inlineStr">
        <is>
          <t>State-Fuel Level Increment</t>
        </is>
      </c>
      <c r="C6623" s="130" t="inlineStr">
        <is>
          <t>State-Fuel Level Increment</t>
        </is>
      </c>
      <c r="D6623" s="129" t="n">
        <v>99999</v>
      </c>
      <c r="E6623" s="130" t="inlineStr">
        <is>
          <t>FL</t>
        </is>
      </c>
      <c r="F6623" s="130" t="inlineStr">
        <is>
          <t>Electric Utility</t>
        </is>
      </c>
      <c r="G6623" s="130" t="inlineStr">
        <is>
          <t>ST</t>
        </is>
      </c>
      <c r="H6623" s="130" t="inlineStr">
        <is>
          <t>WDS</t>
        </is>
      </c>
      <c r="I6623" s="130" t="inlineStr">
        <is>
          <t>WWW</t>
        </is>
      </c>
      <c r="J6623" s="131" t="n">
        <v>44738.971</v>
      </c>
      <c r="K6623" s="129" t="n">
        <v>2020</v>
      </c>
      <c r="L6623" s="120">
        <f>IF(VLOOKUP(H6623,'Cross-Page Data'!$D$4:$F$48,3,FALSE)="natural gas",VLOOKUP(G6623,'Cross-Page Data'!$I$4:$J$19,2,FALSE),IF(VLOOKUP(H6623,'Cross-Page Data'!$D$4:$F$48,3,FALSE)="solar",IF(G6623="PV","solar PV","solar thermal"),IF(VLOOKUP(H6623,'Cross-Page Data'!$D$4:$F$48,3,FALSE)="wind",VLOOKUP(G6623,'Cross-Page Data'!$I$4:$J$19,2,FALSE),IF(VLOOKUP(H6623,'Cross-Page Data'!$D$4:$F$48,3,FALSE)="hydro",VLOOKUP(G6623,'Cross-Page Data'!$I$4:$J$19,2,FALSE),VLOOKUP(H6623,'Cross-Page Data'!$D$4:$F$48,3,FALSE)))))</f>
        <v/>
      </c>
      <c r="M6623" s="120">
        <f>IF(AND($P$2=FALSE,OR(F6623="Commercial NAICS Cogen",F6623="Industrial NAICS Cogen",F6623="NAICS-22 Cogen")),FALSE,IF(AND($P$3=FALSE,OR(F6623="Commercial NAICS Cogen",F6623="Commercial NAICS Non-Cogen",F6623="Industrial NAICS Cogen", F6623="industrial NAICS non-Cogen")),FALSE, TRUE))</f>
        <v/>
      </c>
    </row>
    <row r="6624">
      <c r="A6624" s="129" t="n">
        <v>99999</v>
      </c>
      <c r="B6624" s="130" t="inlineStr">
        <is>
          <t>State-Fuel Level Increment</t>
        </is>
      </c>
      <c r="C6624" s="130" t="inlineStr">
        <is>
          <t>State-Fuel Level Increment</t>
        </is>
      </c>
      <c r="D6624" s="129" t="n">
        <v>99999</v>
      </c>
      <c r="E6624" s="130" t="inlineStr">
        <is>
          <t>FL</t>
        </is>
      </c>
      <c r="F6624" s="130" t="inlineStr">
        <is>
          <t>NAICS-22 Non-Cogen</t>
        </is>
      </c>
      <c r="G6624" s="130" t="inlineStr">
        <is>
          <t>ST</t>
        </is>
      </c>
      <c r="H6624" s="130" t="inlineStr">
        <is>
          <t>WDS</t>
        </is>
      </c>
      <c r="I6624" s="130" t="inlineStr">
        <is>
          <t>WWW</t>
        </is>
      </c>
      <c r="J6624" s="131" t="n">
        <v>84721.67600000001</v>
      </c>
      <c r="K6624" s="129" t="n">
        <v>2020</v>
      </c>
      <c r="L6624" s="120">
        <f>IF(VLOOKUP(H6624,'Cross-Page Data'!$D$4:$F$48,3,FALSE)="natural gas",VLOOKUP(G6624,'Cross-Page Data'!$I$4:$J$19,2,FALSE),IF(VLOOKUP(H6624,'Cross-Page Data'!$D$4:$F$48,3,FALSE)="solar",IF(G6624="PV","solar PV","solar thermal"),IF(VLOOKUP(H6624,'Cross-Page Data'!$D$4:$F$48,3,FALSE)="wind",VLOOKUP(G6624,'Cross-Page Data'!$I$4:$J$19,2,FALSE),IF(VLOOKUP(H6624,'Cross-Page Data'!$D$4:$F$48,3,FALSE)="hydro",VLOOKUP(G6624,'Cross-Page Data'!$I$4:$J$19,2,FALSE),VLOOKUP(H6624,'Cross-Page Data'!$D$4:$F$48,3,FALSE)))))</f>
        <v/>
      </c>
      <c r="M6624" s="120">
        <f>IF(AND($P$2=FALSE,OR(F6624="Commercial NAICS Cogen",F6624="Industrial NAICS Cogen",F6624="NAICS-22 Cogen")),FALSE,IF(AND($P$3=FALSE,OR(F6624="Commercial NAICS Cogen",F6624="Commercial NAICS Non-Cogen",F6624="Industrial NAICS Cogen", F6624="industrial NAICS non-Cogen")),FALSE, TRUE))</f>
        <v/>
      </c>
    </row>
    <row r="6625">
      <c r="A6625" s="129" t="n">
        <v>99999</v>
      </c>
      <c r="B6625" s="130" t="inlineStr">
        <is>
          <t>State-Fuel Level Increment</t>
        </is>
      </c>
      <c r="C6625" s="130" t="inlineStr">
        <is>
          <t>State-Fuel Level Increment</t>
        </is>
      </c>
      <c r="D6625" s="129" t="n">
        <v>99999</v>
      </c>
      <c r="E6625" s="130" t="inlineStr">
        <is>
          <t>FL</t>
        </is>
      </c>
      <c r="F6625" s="130" t="inlineStr">
        <is>
          <t>Industrial NAICS Cogen</t>
        </is>
      </c>
      <c r="G6625" s="130" t="inlineStr">
        <is>
          <t>ST</t>
        </is>
      </c>
      <c r="H6625" s="130" t="inlineStr">
        <is>
          <t>WDS</t>
        </is>
      </c>
      <c r="I6625" s="130" t="inlineStr">
        <is>
          <t>WWW</t>
        </is>
      </c>
      <c r="J6625" s="131" t="n">
        <v>272661.92</v>
      </c>
      <c r="K6625" s="129" t="n">
        <v>2020</v>
      </c>
      <c r="L6625" s="120">
        <f>IF(VLOOKUP(H6625,'Cross-Page Data'!$D$4:$F$48,3,FALSE)="natural gas",VLOOKUP(G6625,'Cross-Page Data'!$I$4:$J$19,2,FALSE),IF(VLOOKUP(H6625,'Cross-Page Data'!$D$4:$F$48,3,FALSE)="solar",IF(G6625="PV","solar PV","solar thermal"),IF(VLOOKUP(H6625,'Cross-Page Data'!$D$4:$F$48,3,FALSE)="wind",VLOOKUP(G6625,'Cross-Page Data'!$I$4:$J$19,2,FALSE),IF(VLOOKUP(H6625,'Cross-Page Data'!$D$4:$F$48,3,FALSE)="hydro",VLOOKUP(G6625,'Cross-Page Data'!$I$4:$J$19,2,FALSE),VLOOKUP(H6625,'Cross-Page Data'!$D$4:$F$48,3,FALSE)))))</f>
        <v/>
      </c>
      <c r="M6625" s="120">
        <f>IF(AND($P$2=FALSE,OR(F6625="Commercial NAICS Cogen",F6625="Industrial NAICS Cogen",F6625="NAICS-22 Cogen")),FALSE,IF(AND($P$3=FALSE,OR(F6625="Commercial NAICS Cogen",F6625="Commercial NAICS Non-Cogen",F6625="Industrial NAICS Cogen", F6625="industrial NAICS non-Cogen")),FALSE, TRUE))</f>
        <v/>
      </c>
    </row>
    <row r="6626">
      <c r="A6626" s="129" t="n">
        <v>99999</v>
      </c>
      <c r="B6626" s="130" t="inlineStr">
        <is>
          <t>State-Fuel Level Increment</t>
        </is>
      </c>
      <c r="C6626" s="130" t="inlineStr">
        <is>
          <t>State-Fuel Level Increment</t>
        </is>
      </c>
      <c r="D6626" s="129" t="n">
        <v>99999</v>
      </c>
      <c r="E6626" s="130" t="inlineStr">
        <is>
          <t>GA</t>
        </is>
      </c>
      <c r="F6626" s="130" t="inlineStr">
        <is>
          <t>NAICS-22 Non-Cogen</t>
        </is>
      </c>
      <c r="G6626" s="130" t="inlineStr">
        <is>
          <t>ST</t>
        </is>
      </c>
      <c r="H6626" s="130" t="inlineStr">
        <is>
          <t>WDS</t>
        </is>
      </c>
      <c r="I6626" s="130" t="inlineStr">
        <is>
          <t>WWW</t>
        </is>
      </c>
      <c r="J6626" s="131" t="n">
        <v>100222.69</v>
      </c>
      <c r="K6626" s="129" t="n">
        <v>2020</v>
      </c>
      <c r="L6626" s="120">
        <f>IF(VLOOKUP(H6626,'Cross-Page Data'!$D$4:$F$48,3,FALSE)="natural gas",VLOOKUP(G6626,'Cross-Page Data'!$I$4:$J$19,2,FALSE),IF(VLOOKUP(H6626,'Cross-Page Data'!$D$4:$F$48,3,FALSE)="solar",IF(G6626="PV","solar PV","solar thermal"),IF(VLOOKUP(H6626,'Cross-Page Data'!$D$4:$F$48,3,FALSE)="wind",VLOOKUP(G6626,'Cross-Page Data'!$I$4:$J$19,2,FALSE),IF(VLOOKUP(H6626,'Cross-Page Data'!$D$4:$F$48,3,FALSE)="hydro",VLOOKUP(G6626,'Cross-Page Data'!$I$4:$J$19,2,FALSE),VLOOKUP(H6626,'Cross-Page Data'!$D$4:$F$48,3,FALSE)))))</f>
        <v/>
      </c>
      <c r="M6626" s="120">
        <f>IF(AND($P$2=FALSE,OR(F6626="Commercial NAICS Cogen",F6626="Industrial NAICS Cogen",F6626="NAICS-22 Cogen")),FALSE,IF(AND($P$3=FALSE,OR(F6626="Commercial NAICS Cogen",F6626="Commercial NAICS Non-Cogen",F6626="Industrial NAICS Cogen", F6626="industrial NAICS non-Cogen")),FALSE, TRUE))</f>
        <v/>
      </c>
    </row>
    <row r="6627">
      <c r="A6627" s="129" t="n">
        <v>99999</v>
      </c>
      <c r="B6627" s="130" t="inlineStr">
        <is>
          <t>State-Fuel Level Increment</t>
        </is>
      </c>
      <c r="C6627" s="130" t="inlineStr">
        <is>
          <t>State-Fuel Level Increment</t>
        </is>
      </c>
      <c r="D6627" s="129" t="n">
        <v>99999</v>
      </c>
      <c r="E6627" s="130" t="inlineStr">
        <is>
          <t>GA</t>
        </is>
      </c>
      <c r="F6627" s="130" t="inlineStr">
        <is>
          <t>Industrial NAICS Cogen</t>
        </is>
      </c>
      <c r="G6627" s="130" t="inlineStr">
        <is>
          <t>ST</t>
        </is>
      </c>
      <c r="H6627" s="130" t="inlineStr">
        <is>
          <t>WDS</t>
        </is>
      </c>
      <c r="I6627" s="130" t="inlineStr">
        <is>
          <t>WWW</t>
        </is>
      </c>
      <c r="J6627" s="131" t="n">
        <v>875543.86</v>
      </c>
      <c r="K6627" s="129" t="n">
        <v>2020</v>
      </c>
      <c r="L6627" s="120">
        <f>IF(VLOOKUP(H6627,'Cross-Page Data'!$D$4:$F$48,3,FALSE)="natural gas",VLOOKUP(G6627,'Cross-Page Data'!$I$4:$J$19,2,FALSE),IF(VLOOKUP(H6627,'Cross-Page Data'!$D$4:$F$48,3,FALSE)="solar",IF(G6627="PV","solar PV","solar thermal"),IF(VLOOKUP(H6627,'Cross-Page Data'!$D$4:$F$48,3,FALSE)="wind",VLOOKUP(G6627,'Cross-Page Data'!$I$4:$J$19,2,FALSE),IF(VLOOKUP(H6627,'Cross-Page Data'!$D$4:$F$48,3,FALSE)="hydro",VLOOKUP(G6627,'Cross-Page Data'!$I$4:$J$19,2,FALSE),VLOOKUP(H6627,'Cross-Page Data'!$D$4:$F$48,3,FALSE)))))</f>
        <v/>
      </c>
      <c r="M6627" s="120">
        <f>IF(AND($P$2=FALSE,OR(F6627="Commercial NAICS Cogen",F6627="Industrial NAICS Cogen",F6627="NAICS-22 Cogen")),FALSE,IF(AND($P$3=FALSE,OR(F6627="Commercial NAICS Cogen",F6627="Commercial NAICS Non-Cogen",F6627="Industrial NAICS Cogen", F6627="industrial NAICS non-Cogen")),FALSE, TRUE))</f>
        <v/>
      </c>
    </row>
    <row r="6628">
      <c r="A6628" s="129" t="n">
        <v>99999</v>
      </c>
      <c r="B6628" s="130" t="inlineStr">
        <is>
          <t>State-Fuel Level Increment</t>
        </is>
      </c>
      <c r="C6628" s="130" t="inlineStr">
        <is>
          <t>State-Fuel Level Increment</t>
        </is>
      </c>
      <c r="D6628" s="129" t="n">
        <v>99999</v>
      </c>
      <c r="E6628" s="130" t="inlineStr">
        <is>
          <t>HI</t>
        </is>
      </c>
      <c r="F6628" s="130" t="inlineStr">
        <is>
          <t>NAICS-22 Non-Cogen</t>
        </is>
      </c>
      <c r="G6628" s="130" t="inlineStr">
        <is>
          <t>ST</t>
        </is>
      </c>
      <c r="H6628" s="130" t="inlineStr">
        <is>
          <t>WDS</t>
        </is>
      </c>
      <c r="I6628" s="130" t="inlineStr">
        <is>
          <t>WWW</t>
        </is>
      </c>
      <c r="J6628" s="131" t="n">
        <v>0</v>
      </c>
      <c r="K6628" s="129" t="n">
        <v>2020</v>
      </c>
      <c r="L6628" s="120">
        <f>IF(VLOOKUP(H6628,'Cross-Page Data'!$D$4:$F$48,3,FALSE)="natural gas",VLOOKUP(G6628,'Cross-Page Data'!$I$4:$J$19,2,FALSE),IF(VLOOKUP(H6628,'Cross-Page Data'!$D$4:$F$48,3,FALSE)="solar",IF(G6628="PV","solar PV","solar thermal"),IF(VLOOKUP(H6628,'Cross-Page Data'!$D$4:$F$48,3,FALSE)="wind",VLOOKUP(G6628,'Cross-Page Data'!$I$4:$J$19,2,FALSE),IF(VLOOKUP(H6628,'Cross-Page Data'!$D$4:$F$48,3,FALSE)="hydro",VLOOKUP(G6628,'Cross-Page Data'!$I$4:$J$19,2,FALSE),VLOOKUP(H6628,'Cross-Page Data'!$D$4:$F$48,3,FALSE)))))</f>
        <v/>
      </c>
      <c r="M6628" s="120">
        <f>IF(AND($P$2=FALSE,OR(F6628="Commercial NAICS Cogen",F6628="Industrial NAICS Cogen",F6628="NAICS-22 Cogen")),FALSE,IF(AND($P$3=FALSE,OR(F6628="Commercial NAICS Cogen",F6628="Commercial NAICS Non-Cogen",F6628="Industrial NAICS Cogen", F6628="industrial NAICS non-Cogen")),FALSE, TRUE))</f>
        <v/>
      </c>
    </row>
    <row r="6629">
      <c r="A6629" s="129" t="n">
        <v>99999</v>
      </c>
      <c r="B6629" s="130" t="inlineStr">
        <is>
          <t>State-Fuel Level Increment</t>
        </is>
      </c>
      <c r="C6629" s="130" t="inlineStr">
        <is>
          <t>State-Fuel Level Increment</t>
        </is>
      </c>
      <c r="D6629" s="129" t="n">
        <v>99999</v>
      </c>
      <c r="E6629" s="130" t="inlineStr">
        <is>
          <t>IA</t>
        </is>
      </c>
      <c r="F6629" s="130" t="inlineStr">
        <is>
          <t>Electric Utility</t>
        </is>
      </c>
      <c r="G6629" s="130" t="inlineStr">
        <is>
          <t>ST</t>
        </is>
      </c>
      <c r="H6629" s="130" t="inlineStr">
        <is>
          <t>WDS</t>
        </is>
      </c>
      <c r="I6629" s="130" t="inlineStr">
        <is>
          <t>WWW</t>
        </is>
      </c>
      <c r="J6629" s="131" t="n">
        <v>0</v>
      </c>
      <c r="K6629" s="129" t="n">
        <v>2020</v>
      </c>
      <c r="L6629" s="120">
        <f>IF(VLOOKUP(H6629,'Cross-Page Data'!$D$4:$F$48,3,FALSE)="natural gas",VLOOKUP(G6629,'Cross-Page Data'!$I$4:$J$19,2,FALSE),IF(VLOOKUP(H6629,'Cross-Page Data'!$D$4:$F$48,3,FALSE)="solar",IF(G6629="PV","solar PV","solar thermal"),IF(VLOOKUP(H6629,'Cross-Page Data'!$D$4:$F$48,3,FALSE)="wind",VLOOKUP(G6629,'Cross-Page Data'!$I$4:$J$19,2,FALSE),IF(VLOOKUP(H6629,'Cross-Page Data'!$D$4:$F$48,3,FALSE)="hydro",VLOOKUP(G6629,'Cross-Page Data'!$I$4:$J$19,2,FALSE),VLOOKUP(H6629,'Cross-Page Data'!$D$4:$F$48,3,FALSE)))))</f>
        <v/>
      </c>
      <c r="M6629" s="120">
        <f>IF(AND($P$2=FALSE,OR(F6629="Commercial NAICS Cogen",F6629="Industrial NAICS Cogen",F6629="NAICS-22 Cogen")),FALSE,IF(AND($P$3=FALSE,OR(F6629="Commercial NAICS Cogen",F6629="Commercial NAICS Non-Cogen",F6629="Industrial NAICS Cogen", F6629="industrial NAICS non-Cogen")),FALSE, TRUE))</f>
        <v/>
      </c>
    </row>
    <row r="6630">
      <c r="A6630" s="129" t="n">
        <v>99999</v>
      </c>
      <c r="B6630" s="130" t="inlineStr">
        <is>
          <t>State-Fuel Level Increment</t>
        </is>
      </c>
      <c r="C6630" s="130" t="inlineStr">
        <is>
          <t>State-Fuel Level Increment</t>
        </is>
      </c>
      <c r="D6630" s="129" t="n">
        <v>99999</v>
      </c>
      <c r="E6630" s="130" t="inlineStr">
        <is>
          <t>KY</t>
        </is>
      </c>
      <c r="F6630" s="130" t="inlineStr">
        <is>
          <t>Industrial NAICS Cogen</t>
        </is>
      </c>
      <c r="G6630" s="130" t="inlineStr">
        <is>
          <t>ST</t>
        </is>
      </c>
      <c r="H6630" s="130" t="inlineStr">
        <is>
          <t>WDS</t>
        </is>
      </c>
      <c r="I6630" s="130" t="inlineStr">
        <is>
          <t>WWW</t>
        </is>
      </c>
      <c r="J6630" s="131" t="n">
        <v>70733.90300000001</v>
      </c>
      <c r="K6630" s="129" t="n">
        <v>2020</v>
      </c>
      <c r="L6630" s="120">
        <f>IF(VLOOKUP(H6630,'Cross-Page Data'!$D$4:$F$48,3,FALSE)="natural gas",VLOOKUP(G6630,'Cross-Page Data'!$I$4:$J$19,2,FALSE),IF(VLOOKUP(H6630,'Cross-Page Data'!$D$4:$F$48,3,FALSE)="solar",IF(G6630="PV","solar PV","solar thermal"),IF(VLOOKUP(H6630,'Cross-Page Data'!$D$4:$F$48,3,FALSE)="wind",VLOOKUP(G6630,'Cross-Page Data'!$I$4:$J$19,2,FALSE),IF(VLOOKUP(H6630,'Cross-Page Data'!$D$4:$F$48,3,FALSE)="hydro",VLOOKUP(G6630,'Cross-Page Data'!$I$4:$J$19,2,FALSE),VLOOKUP(H6630,'Cross-Page Data'!$D$4:$F$48,3,FALSE)))))</f>
        <v/>
      </c>
      <c r="M6630" s="120">
        <f>IF(AND($P$2=FALSE,OR(F6630="Commercial NAICS Cogen",F6630="Industrial NAICS Cogen",F6630="NAICS-22 Cogen")),FALSE,IF(AND($P$3=FALSE,OR(F6630="Commercial NAICS Cogen",F6630="Commercial NAICS Non-Cogen",F6630="Industrial NAICS Cogen", F6630="industrial NAICS non-Cogen")),FALSE, TRUE))</f>
        <v/>
      </c>
    </row>
    <row r="6631">
      <c r="A6631" s="129" t="n">
        <v>99999</v>
      </c>
      <c r="B6631" s="130" t="inlineStr">
        <is>
          <t>State-Fuel Level Increment</t>
        </is>
      </c>
      <c r="C6631" s="130" t="inlineStr">
        <is>
          <t>State-Fuel Level Increment</t>
        </is>
      </c>
      <c r="D6631" s="129" t="n">
        <v>99999</v>
      </c>
      <c r="E6631" s="130" t="inlineStr">
        <is>
          <t>LA</t>
        </is>
      </c>
      <c r="F6631" s="130" t="inlineStr">
        <is>
          <t>Industrial NAICS Cogen</t>
        </is>
      </c>
      <c r="G6631" s="130" t="inlineStr">
        <is>
          <t>ST</t>
        </is>
      </c>
      <c r="H6631" s="130" t="inlineStr">
        <is>
          <t>WDS</t>
        </is>
      </c>
      <c r="I6631" s="130" t="inlineStr">
        <is>
          <t>WWW</t>
        </is>
      </c>
      <c r="J6631" s="131" t="n">
        <v>366664.88</v>
      </c>
      <c r="K6631" s="129" t="n">
        <v>2020</v>
      </c>
      <c r="L6631" s="120">
        <f>IF(VLOOKUP(H6631,'Cross-Page Data'!$D$4:$F$48,3,FALSE)="natural gas",VLOOKUP(G6631,'Cross-Page Data'!$I$4:$J$19,2,FALSE),IF(VLOOKUP(H6631,'Cross-Page Data'!$D$4:$F$48,3,FALSE)="solar",IF(G6631="PV","solar PV","solar thermal"),IF(VLOOKUP(H6631,'Cross-Page Data'!$D$4:$F$48,3,FALSE)="wind",VLOOKUP(G6631,'Cross-Page Data'!$I$4:$J$19,2,FALSE),IF(VLOOKUP(H6631,'Cross-Page Data'!$D$4:$F$48,3,FALSE)="hydro",VLOOKUP(G6631,'Cross-Page Data'!$I$4:$J$19,2,FALSE),VLOOKUP(H6631,'Cross-Page Data'!$D$4:$F$48,3,FALSE)))))</f>
        <v/>
      </c>
      <c r="M6631" s="120">
        <f>IF(AND($P$2=FALSE,OR(F6631="Commercial NAICS Cogen",F6631="Industrial NAICS Cogen",F6631="NAICS-22 Cogen")),FALSE,IF(AND($P$3=FALSE,OR(F6631="Commercial NAICS Cogen",F6631="Commercial NAICS Non-Cogen",F6631="Industrial NAICS Cogen", F6631="industrial NAICS non-Cogen")),FALSE, TRUE))</f>
        <v/>
      </c>
    </row>
    <row r="6632">
      <c r="A6632" s="129" t="n">
        <v>99999</v>
      </c>
      <c r="B6632" s="130" t="inlineStr">
        <is>
          <t>State-Fuel Level Increment</t>
        </is>
      </c>
      <c r="C6632" s="130" t="inlineStr">
        <is>
          <t>State-Fuel Level Increment</t>
        </is>
      </c>
      <c r="D6632" s="129" t="n">
        <v>99999</v>
      </c>
      <c r="E6632" s="130" t="inlineStr">
        <is>
          <t>MA</t>
        </is>
      </c>
      <c r="F6632" s="130" t="inlineStr">
        <is>
          <t>NAICS-22 Non-Cogen</t>
        </is>
      </c>
      <c r="G6632" s="130" t="inlineStr">
        <is>
          <t>ST</t>
        </is>
      </c>
      <c r="H6632" s="130" t="inlineStr">
        <is>
          <t>WDS</t>
        </is>
      </c>
      <c r="I6632" s="130" t="inlineStr">
        <is>
          <t>WWW</t>
        </is>
      </c>
      <c r="J6632" s="131" t="n">
        <v>95214.96799999999</v>
      </c>
      <c r="K6632" s="129" t="n">
        <v>2020</v>
      </c>
      <c r="L6632" s="120">
        <f>IF(VLOOKUP(H6632,'Cross-Page Data'!$D$4:$F$48,3,FALSE)="natural gas",VLOOKUP(G6632,'Cross-Page Data'!$I$4:$J$19,2,FALSE),IF(VLOOKUP(H6632,'Cross-Page Data'!$D$4:$F$48,3,FALSE)="solar",IF(G6632="PV","solar PV","solar thermal"),IF(VLOOKUP(H6632,'Cross-Page Data'!$D$4:$F$48,3,FALSE)="wind",VLOOKUP(G6632,'Cross-Page Data'!$I$4:$J$19,2,FALSE),IF(VLOOKUP(H6632,'Cross-Page Data'!$D$4:$F$48,3,FALSE)="hydro",VLOOKUP(G6632,'Cross-Page Data'!$I$4:$J$19,2,FALSE),VLOOKUP(H6632,'Cross-Page Data'!$D$4:$F$48,3,FALSE)))))</f>
        <v/>
      </c>
      <c r="M6632" s="120">
        <f>IF(AND($P$2=FALSE,OR(F6632="Commercial NAICS Cogen",F6632="Industrial NAICS Cogen",F6632="NAICS-22 Cogen")),FALSE,IF(AND($P$3=FALSE,OR(F6632="Commercial NAICS Cogen",F6632="Commercial NAICS Non-Cogen",F6632="Industrial NAICS Cogen", F6632="industrial NAICS non-Cogen")),FALSE, TRUE))</f>
        <v/>
      </c>
    </row>
    <row r="6633">
      <c r="A6633" s="129" t="n">
        <v>99999</v>
      </c>
      <c r="B6633" s="130" t="inlineStr">
        <is>
          <t>State-Fuel Level Increment</t>
        </is>
      </c>
      <c r="C6633" s="130" t="inlineStr">
        <is>
          <t>State-Fuel Level Increment</t>
        </is>
      </c>
      <c r="D6633" s="129" t="n">
        <v>99999</v>
      </c>
      <c r="E6633" s="130" t="inlineStr">
        <is>
          <t>ME</t>
        </is>
      </c>
      <c r="F6633" s="130" t="inlineStr">
        <is>
          <t>NAICS-22 Non-Cogen</t>
        </is>
      </c>
      <c r="G6633" s="130" t="inlineStr">
        <is>
          <t>ST</t>
        </is>
      </c>
      <c r="H6633" s="130" t="inlineStr">
        <is>
          <t>WDS</t>
        </is>
      </c>
      <c r="I6633" s="130" t="inlineStr">
        <is>
          <t>WWW</t>
        </is>
      </c>
      <c r="J6633" s="131" t="n">
        <v>411127.86</v>
      </c>
      <c r="K6633" s="129" t="n">
        <v>2020</v>
      </c>
      <c r="L6633" s="120">
        <f>IF(VLOOKUP(H6633,'Cross-Page Data'!$D$4:$F$48,3,FALSE)="natural gas",VLOOKUP(G6633,'Cross-Page Data'!$I$4:$J$19,2,FALSE),IF(VLOOKUP(H6633,'Cross-Page Data'!$D$4:$F$48,3,FALSE)="solar",IF(G6633="PV","solar PV","solar thermal"),IF(VLOOKUP(H6633,'Cross-Page Data'!$D$4:$F$48,3,FALSE)="wind",VLOOKUP(G6633,'Cross-Page Data'!$I$4:$J$19,2,FALSE),IF(VLOOKUP(H6633,'Cross-Page Data'!$D$4:$F$48,3,FALSE)="hydro",VLOOKUP(G6633,'Cross-Page Data'!$I$4:$J$19,2,FALSE),VLOOKUP(H6633,'Cross-Page Data'!$D$4:$F$48,3,FALSE)))))</f>
        <v/>
      </c>
      <c r="M6633" s="120">
        <f>IF(AND($P$2=FALSE,OR(F6633="Commercial NAICS Cogen",F6633="Industrial NAICS Cogen",F6633="NAICS-22 Cogen")),FALSE,IF(AND($P$3=FALSE,OR(F6633="Commercial NAICS Cogen",F6633="Commercial NAICS Non-Cogen",F6633="Industrial NAICS Cogen", F6633="industrial NAICS non-Cogen")),FALSE, TRUE))</f>
        <v/>
      </c>
    </row>
    <row r="6634">
      <c r="A6634" s="129" t="n">
        <v>99999</v>
      </c>
      <c r="B6634" s="130" t="inlineStr">
        <is>
          <t>State-Fuel Level Increment</t>
        </is>
      </c>
      <c r="C6634" s="130" t="inlineStr">
        <is>
          <t>State-Fuel Level Increment</t>
        </is>
      </c>
      <c r="D6634" s="129" t="n">
        <v>99999</v>
      </c>
      <c r="E6634" s="130" t="inlineStr">
        <is>
          <t>ME</t>
        </is>
      </c>
      <c r="F6634" s="130" t="inlineStr">
        <is>
          <t>Industrial NAICS Cogen</t>
        </is>
      </c>
      <c r="G6634" s="130" t="inlineStr">
        <is>
          <t>ST</t>
        </is>
      </c>
      <c r="H6634" s="130" t="inlineStr">
        <is>
          <t>WDS</t>
        </is>
      </c>
      <c r="I6634" s="130" t="inlineStr">
        <is>
          <t>WWW</t>
        </is>
      </c>
      <c r="J6634" s="131" t="n">
        <v>237130.77</v>
      </c>
      <c r="K6634" s="129" t="n">
        <v>2020</v>
      </c>
      <c r="L6634" s="120">
        <f>IF(VLOOKUP(H6634,'Cross-Page Data'!$D$4:$F$48,3,FALSE)="natural gas",VLOOKUP(G6634,'Cross-Page Data'!$I$4:$J$19,2,FALSE),IF(VLOOKUP(H6634,'Cross-Page Data'!$D$4:$F$48,3,FALSE)="solar",IF(G6634="PV","solar PV","solar thermal"),IF(VLOOKUP(H6634,'Cross-Page Data'!$D$4:$F$48,3,FALSE)="wind",VLOOKUP(G6634,'Cross-Page Data'!$I$4:$J$19,2,FALSE),IF(VLOOKUP(H6634,'Cross-Page Data'!$D$4:$F$48,3,FALSE)="hydro",VLOOKUP(G6634,'Cross-Page Data'!$I$4:$J$19,2,FALSE),VLOOKUP(H6634,'Cross-Page Data'!$D$4:$F$48,3,FALSE)))))</f>
        <v/>
      </c>
      <c r="M6634" s="120">
        <f>IF(AND($P$2=FALSE,OR(F6634="Commercial NAICS Cogen",F6634="Industrial NAICS Cogen",F6634="NAICS-22 Cogen")),FALSE,IF(AND($P$3=FALSE,OR(F6634="Commercial NAICS Cogen",F6634="Commercial NAICS Non-Cogen",F6634="Industrial NAICS Cogen", F6634="industrial NAICS non-Cogen")),FALSE, TRUE))</f>
        <v/>
      </c>
    </row>
    <row r="6635">
      <c r="A6635" s="129" t="n">
        <v>99999</v>
      </c>
      <c r="B6635" s="130" t="inlineStr">
        <is>
          <t>State-Fuel Level Increment</t>
        </is>
      </c>
      <c r="C6635" s="130" t="inlineStr">
        <is>
          <t>State-Fuel Level Increment</t>
        </is>
      </c>
      <c r="D6635" s="129" t="n">
        <v>99999</v>
      </c>
      <c r="E6635" s="130" t="inlineStr">
        <is>
          <t>MI</t>
        </is>
      </c>
      <c r="F6635" s="130" t="inlineStr">
        <is>
          <t>NAICS-22 Non-Cogen</t>
        </is>
      </c>
      <c r="G6635" s="130" t="inlineStr">
        <is>
          <t>ST</t>
        </is>
      </c>
      <c r="H6635" s="130" t="inlineStr">
        <is>
          <t>WDS</t>
        </is>
      </c>
      <c r="I6635" s="130" t="inlineStr">
        <is>
          <t>WWW</t>
        </is>
      </c>
      <c r="J6635" s="131" t="n">
        <v>676506.21</v>
      </c>
      <c r="K6635" s="129" t="n">
        <v>2020</v>
      </c>
      <c r="L6635" s="120">
        <f>IF(VLOOKUP(H6635,'Cross-Page Data'!$D$4:$F$48,3,FALSE)="natural gas",VLOOKUP(G6635,'Cross-Page Data'!$I$4:$J$19,2,FALSE),IF(VLOOKUP(H6635,'Cross-Page Data'!$D$4:$F$48,3,FALSE)="solar",IF(G6635="PV","solar PV","solar thermal"),IF(VLOOKUP(H6635,'Cross-Page Data'!$D$4:$F$48,3,FALSE)="wind",VLOOKUP(G6635,'Cross-Page Data'!$I$4:$J$19,2,FALSE),IF(VLOOKUP(H6635,'Cross-Page Data'!$D$4:$F$48,3,FALSE)="hydro",VLOOKUP(G6635,'Cross-Page Data'!$I$4:$J$19,2,FALSE),VLOOKUP(H6635,'Cross-Page Data'!$D$4:$F$48,3,FALSE)))))</f>
        <v/>
      </c>
      <c r="M6635" s="120">
        <f>IF(AND($P$2=FALSE,OR(F6635="Commercial NAICS Cogen",F6635="Industrial NAICS Cogen",F6635="NAICS-22 Cogen")),FALSE,IF(AND($P$3=FALSE,OR(F6635="Commercial NAICS Cogen",F6635="Commercial NAICS Non-Cogen",F6635="Industrial NAICS Cogen", F6635="industrial NAICS non-Cogen")),FALSE, TRUE))</f>
        <v/>
      </c>
    </row>
    <row r="6636">
      <c r="A6636" s="129" t="n">
        <v>99999</v>
      </c>
      <c r="B6636" s="130" t="inlineStr">
        <is>
          <t>State-Fuel Level Increment</t>
        </is>
      </c>
      <c r="C6636" s="130" t="inlineStr">
        <is>
          <t>State-Fuel Level Increment</t>
        </is>
      </c>
      <c r="D6636" s="129" t="n">
        <v>99999</v>
      </c>
      <c r="E6636" s="130" t="inlineStr">
        <is>
          <t>MI</t>
        </is>
      </c>
      <c r="F6636" s="130" t="inlineStr">
        <is>
          <t>Industrial NAICS Cogen</t>
        </is>
      </c>
      <c r="G6636" s="130" t="inlineStr">
        <is>
          <t>ST</t>
        </is>
      </c>
      <c r="H6636" s="130" t="inlineStr">
        <is>
          <t>WDS</t>
        </is>
      </c>
      <c r="I6636" s="130" t="inlineStr">
        <is>
          <t>WWW</t>
        </is>
      </c>
      <c r="J6636" s="131" t="n">
        <v>91934.22199999999</v>
      </c>
      <c r="K6636" s="129" t="n">
        <v>2020</v>
      </c>
      <c r="L6636" s="120">
        <f>IF(VLOOKUP(H6636,'Cross-Page Data'!$D$4:$F$48,3,FALSE)="natural gas",VLOOKUP(G6636,'Cross-Page Data'!$I$4:$J$19,2,FALSE),IF(VLOOKUP(H6636,'Cross-Page Data'!$D$4:$F$48,3,FALSE)="solar",IF(G6636="PV","solar PV","solar thermal"),IF(VLOOKUP(H6636,'Cross-Page Data'!$D$4:$F$48,3,FALSE)="wind",VLOOKUP(G6636,'Cross-Page Data'!$I$4:$J$19,2,FALSE),IF(VLOOKUP(H6636,'Cross-Page Data'!$D$4:$F$48,3,FALSE)="hydro",VLOOKUP(G6636,'Cross-Page Data'!$I$4:$J$19,2,FALSE),VLOOKUP(H6636,'Cross-Page Data'!$D$4:$F$48,3,FALSE)))))</f>
        <v/>
      </c>
      <c r="M6636" s="120">
        <f>IF(AND($P$2=FALSE,OR(F6636="Commercial NAICS Cogen",F6636="Industrial NAICS Cogen",F6636="NAICS-22 Cogen")),FALSE,IF(AND($P$3=FALSE,OR(F6636="Commercial NAICS Cogen",F6636="Commercial NAICS Non-Cogen",F6636="Industrial NAICS Cogen", F6636="industrial NAICS non-Cogen")),FALSE, TRUE))</f>
        <v/>
      </c>
    </row>
    <row r="6637">
      <c r="A6637" s="129" t="n">
        <v>99999</v>
      </c>
      <c r="B6637" s="130" t="inlineStr">
        <is>
          <t>State-Fuel Level Increment</t>
        </is>
      </c>
      <c r="C6637" s="130" t="inlineStr">
        <is>
          <t>State-Fuel Level Increment</t>
        </is>
      </c>
      <c r="D6637" s="129" t="n">
        <v>99999</v>
      </c>
      <c r="E6637" s="130" t="inlineStr">
        <is>
          <t>MN</t>
        </is>
      </c>
      <c r="F6637" s="130" t="inlineStr">
        <is>
          <t>Electric Utility</t>
        </is>
      </c>
      <c r="G6637" s="130" t="inlineStr">
        <is>
          <t>ST</t>
        </is>
      </c>
      <c r="H6637" s="130" t="inlineStr">
        <is>
          <t>WDS</t>
        </is>
      </c>
      <c r="I6637" s="130" t="inlineStr">
        <is>
          <t>WWW</t>
        </is>
      </c>
      <c r="J6637" s="131" t="n">
        <v>7190.933</v>
      </c>
      <c r="K6637" s="129" t="n">
        <v>2020</v>
      </c>
      <c r="L6637" s="120">
        <f>IF(VLOOKUP(H6637,'Cross-Page Data'!$D$4:$F$48,3,FALSE)="natural gas",VLOOKUP(G6637,'Cross-Page Data'!$I$4:$J$19,2,FALSE),IF(VLOOKUP(H6637,'Cross-Page Data'!$D$4:$F$48,3,FALSE)="solar",IF(G6637="PV","solar PV","solar thermal"),IF(VLOOKUP(H6637,'Cross-Page Data'!$D$4:$F$48,3,FALSE)="wind",VLOOKUP(G6637,'Cross-Page Data'!$I$4:$J$19,2,FALSE),IF(VLOOKUP(H6637,'Cross-Page Data'!$D$4:$F$48,3,FALSE)="hydro",VLOOKUP(G6637,'Cross-Page Data'!$I$4:$J$19,2,FALSE),VLOOKUP(H6637,'Cross-Page Data'!$D$4:$F$48,3,FALSE)))))</f>
        <v/>
      </c>
      <c r="M6637" s="120">
        <f>IF(AND($P$2=FALSE,OR(F6637="Commercial NAICS Cogen",F6637="Industrial NAICS Cogen",F6637="NAICS-22 Cogen")),FALSE,IF(AND($P$3=FALSE,OR(F6637="Commercial NAICS Cogen",F6637="Commercial NAICS Non-Cogen",F6637="Industrial NAICS Cogen", F6637="industrial NAICS non-Cogen")),FALSE, TRUE))</f>
        <v/>
      </c>
    </row>
    <row r="6638">
      <c r="A6638" s="129" t="n">
        <v>99999</v>
      </c>
      <c r="B6638" s="130" t="inlineStr">
        <is>
          <t>State-Fuel Level Increment</t>
        </is>
      </c>
      <c r="C6638" s="130" t="inlineStr">
        <is>
          <t>State-Fuel Level Increment</t>
        </is>
      </c>
      <c r="D6638" s="129" t="n">
        <v>99999</v>
      </c>
      <c r="E6638" s="130" t="inlineStr">
        <is>
          <t>MN</t>
        </is>
      </c>
      <c r="F6638" s="130" t="inlineStr">
        <is>
          <t>Electric Utility</t>
        </is>
      </c>
      <c r="G6638" s="130" t="inlineStr">
        <is>
          <t>ST</t>
        </is>
      </c>
      <c r="H6638" s="130" t="inlineStr">
        <is>
          <t>WDS</t>
        </is>
      </c>
      <c r="I6638" s="130" t="inlineStr">
        <is>
          <t>WWW</t>
        </is>
      </c>
      <c r="J6638" s="131" t="n">
        <v>3026.296</v>
      </c>
      <c r="K6638" s="129" t="n">
        <v>2020</v>
      </c>
      <c r="L6638" s="120">
        <f>IF(VLOOKUP(H6638,'Cross-Page Data'!$D$4:$F$48,3,FALSE)="natural gas",VLOOKUP(G6638,'Cross-Page Data'!$I$4:$J$19,2,FALSE),IF(VLOOKUP(H6638,'Cross-Page Data'!$D$4:$F$48,3,FALSE)="solar",IF(G6638="PV","solar PV","solar thermal"),IF(VLOOKUP(H6638,'Cross-Page Data'!$D$4:$F$48,3,FALSE)="wind",VLOOKUP(G6638,'Cross-Page Data'!$I$4:$J$19,2,FALSE),IF(VLOOKUP(H6638,'Cross-Page Data'!$D$4:$F$48,3,FALSE)="hydro",VLOOKUP(G6638,'Cross-Page Data'!$I$4:$J$19,2,FALSE),VLOOKUP(H6638,'Cross-Page Data'!$D$4:$F$48,3,FALSE)))))</f>
        <v/>
      </c>
      <c r="M6638" s="120">
        <f>IF(AND($P$2=FALSE,OR(F6638="Commercial NAICS Cogen",F6638="Industrial NAICS Cogen",F6638="NAICS-22 Cogen")),FALSE,IF(AND($P$3=FALSE,OR(F6638="Commercial NAICS Cogen",F6638="Commercial NAICS Non-Cogen",F6638="Industrial NAICS Cogen", F6638="industrial NAICS non-Cogen")),FALSE, TRUE))</f>
        <v/>
      </c>
    </row>
    <row r="6639">
      <c r="A6639" s="129" t="n">
        <v>99999</v>
      </c>
      <c r="B6639" s="130" t="inlineStr">
        <is>
          <t>State-Fuel Level Increment</t>
        </is>
      </c>
      <c r="C6639" s="130" t="inlineStr">
        <is>
          <t>State-Fuel Level Increment</t>
        </is>
      </c>
      <c r="D6639" s="129" t="n">
        <v>99999</v>
      </c>
      <c r="E6639" s="130" t="inlineStr">
        <is>
          <t>MN</t>
        </is>
      </c>
      <c r="F6639" s="130" t="inlineStr">
        <is>
          <t>NAICS-22 Cogen</t>
        </is>
      </c>
      <c r="G6639" s="130" t="inlineStr">
        <is>
          <t>ST</t>
        </is>
      </c>
      <c r="H6639" s="130" t="inlineStr">
        <is>
          <t>WDS</t>
        </is>
      </c>
      <c r="I6639" s="130" t="inlineStr">
        <is>
          <t>WWW</t>
        </is>
      </c>
      <c r="J6639" s="131" t="n">
        <v>153759.04</v>
      </c>
      <c r="K6639" s="129" t="n">
        <v>2020</v>
      </c>
      <c r="L6639" s="120">
        <f>IF(VLOOKUP(H6639,'Cross-Page Data'!$D$4:$F$48,3,FALSE)="natural gas",VLOOKUP(G6639,'Cross-Page Data'!$I$4:$J$19,2,FALSE),IF(VLOOKUP(H6639,'Cross-Page Data'!$D$4:$F$48,3,FALSE)="solar",IF(G6639="PV","solar PV","solar thermal"),IF(VLOOKUP(H6639,'Cross-Page Data'!$D$4:$F$48,3,FALSE)="wind",VLOOKUP(G6639,'Cross-Page Data'!$I$4:$J$19,2,FALSE),IF(VLOOKUP(H6639,'Cross-Page Data'!$D$4:$F$48,3,FALSE)="hydro",VLOOKUP(G6639,'Cross-Page Data'!$I$4:$J$19,2,FALSE),VLOOKUP(H6639,'Cross-Page Data'!$D$4:$F$48,3,FALSE)))))</f>
        <v/>
      </c>
      <c r="M6639" s="120">
        <f>IF(AND($P$2=FALSE,OR(F6639="Commercial NAICS Cogen",F6639="Industrial NAICS Cogen",F6639="NAICS-22 Cogen")),FALSE,IF(AND($P$3=FALSE,OR(F6639="Commercial NAICS Cogen",F6639="Commercial NAICS Non-Cogen",F6639="Industrial NAICS Cogen", F6639="industrial NAICS non-Cogen")),FALSE, TRUE))</f>
        <v/>
      </c>
    </row>
    <row r="6640">
      <c r="A6640" s="129" t="n">
        <v>99999</v>
      </c>
      <c r="B6640" s="130" t="inlineStr">
        <is>
          <t>State-Fuel Level Increment</t>
        </is>
      </c>
      <c r="C6640" s="130" t="inlineStr">
        <is>
          <t>State-Fuel Level Increment</t>
        </is>
      </c>
      <c r="D6640" s="129" t="n">
        <v>99999</v>
      </c>
      <c r="E6640" s="130" t="inlineStr">
        <is>
          <t>MS</t>
        </is>
      </c>
      <c r="F6640" s="130" t="inlineStr">
        <is>
          <t>Industrial NAICS Cogen</t>
        </is>
      </c>
      <c r="G6640" s="130" t="inlineStr">
        <is>
          <t>ST</t>
        </is>
      </c>
      <c r="H6640" s="130" t="inlineStr">
        <is>
          <t>WDS</t>
        </is>
      </c>
      <c r="I6640" s="130" t="inlineStr">
        <is>
          <t>WWW</t>
        </is>
      </c>
      <c r="J6640" s="131" t="n">
        <v>82536.798</v>
      </c>
      <c r="K6640" s="129" t="n">
        <v>2020</v>
      </c>
      <c r="L6640" s="120">
        <f>IF(VLOOKUP(H6640,'Cross-Page Data'!$D$4:$F$48,3,FALSE)="natural gas",VLOOKUP(G6640,'Cross-Page Data'!$I$4:$J$19,2,FALSE),IF(VLOOKUP(H6640,'Cross-Page Data'!$D$4:$F$48,3,FALSE)="solar",IF(G6640="PV","solar PV","solar thermal"),IF(VLOOKUP(H6640,'Cross-Page Data'!$D$4:$F$48,3,FALSE)="wind",VLOOKUP(G6640,'Cross-Page Data'!$I$4:$J$19,2,FALSE),IF(VLOOKUP(H6640,'Cross-Page Data'!$D$4:$F$48,3,FALSE)="hydro",VLOOKUP(G6640,'Cross-Page Data'!$I$4:$J$19,2,FALSE),VLOOKUP(H6640,'Cross-Page Data'!$D$4:$F$48,3,FALSE)))))</f>
        <v/>
      </c>
      <c r="M6640" s="120">
        <f>IF(AND($P$2=FALSE,OR(F6640="Commercial NAICS Cogen",F6640="Industrial NAICS Cogen",F6640="NAICS-22 Cogen")),FALSE,IF(AND($P$3=FALSE,OR(F6640="Commercial NAICS Cogen",F6640="Commercial NAICS Non-Cogen",F6640="Industrial NAICS Cogen", F6640="industrial NAICS non-Cogen")),FALSE, TRUE))</f>
        <v/>
      </c>
    </row>
    <row r="6641">
      <c r="A6641" s="129" t="n">
        <v>99999</v>
      </c>
      <c r="B6641" s="130" t="inlineStr">
        <is>
          <t>State-Fuel Level Increment</t>
        </is>
      </c>
      <c r="C6641" s="130" t="inlineStr">
        <is>
          <t>State-Fuel Level Increment</t>
        </is>
      </c>
      <c r="D6641" s="129" t="n">
        <v>99999</v>
      </c>
      <c r="E6641" s="130" t="inlineStr">
        <is>
          <t>NC</t>
        </is>
      </c>
      <c r="F6641" s="130" t="inlineStr">
        <is>
          <t>NAICS-22 Cogen</t>
        </is>
      </c>
      <c r="G6641" s="130" t="inlineStr">
        <is>
          <t>ST</t>
        </is>
      </c>
      <c r="H6641" s="130" t="inlineStr">
        <is>
          <t>WDS</t>
        </is>
      </c>
      <c r="I6641" s="130" t="inlineStr">
        <is>
          <t>WWW</t>
        </is>
      </c>
      <c r="J6641" s="131" t="n">
        <v>93001.349</v>
      </c>
      <c r="K6641" s="129" t="n">
        <v>2020</v>
      </c>
      <c r="L6641" s="120">
        <f>IF(VLOOKUP(H6641,'Cross-Page Data'!$D$4:$F$48,3,FALSE)="natural gas",VLOOKUP(G6641,'Cross-Page Data'!$I$4:$J$19,2,FALSE),IF(VLOOKUP(H6641,'Cross-Page Data'!$D$4:$F$48,3,FALSE)="solar",IF(G6641="PV","solar PV","solar thermal"),IF(VLOOKUP(H6641,'Cross-Page Data'!$D$4:$F$48,3,FALSE)="wind",VLOOKUP(G6641,'Cross-Page Data'!$I$4:$J$19,2,FALSE),IF(VLOOKUP(H6641,'Cross-Page Data'!$D$4:$F$48,3,FALSE)="hydro",VLOOKUP(G6641,'Cross-Page Data'!$I$4:$J$19,2,FALSE),VLOOKUP(H6641,'Cross-Page Data'!$D$4:$F$48,3,FALSE)))))</f>
        <v/>
      </c>
      <c r="M6641" s="120">
        <f>IF(AND($P$2=FALSE,OR(F6641="Commercial NAICS Cogen",F6641="Industrial NAICS Cogen",F6641="NAICS-22 Cogen")),FALSE,IF(AND($P$3=FALSE,OR(F6641="Commercial NAICS Cogen",F6641="Commercial NAICS Non-Cogen",F6641="Industrial NAICS Cogen", F6641="industrial NAICS non-Cogen")),FALSE, TRUE))</f>
        <v/>
      </c>
    </row>
    <row r="6642">
      <c r="A6642" s="129" t="n">
        <v>99999</v>
      </c>
      <c r="B6642" s="130" t="inlineStr">
        <is>
          <t>State-Fuel Level Increment</t>
        </is>
      </c>
      <c r="C6642" s="130" t="inlineStr">
        <is>
          <t>State-Fuel Level Increment</t>
        </is>
      </c>
      <c r="D6642" s="129" t="n">
        <v>99999</v>
      </c>
      <c r="E6642" s="130" t="inlineStr">
        <is>
          <t>NC</t>
        </is>
      </c>
      <c r="F6642" s="130" t="inlineStr">
        <is>
          <t>Industrial NAICS Cogen</t>
        </is>
      </c>
      <c r="G6642" s="130" t="inlineStr">
        <is>
          <t>ST</t>
        </is>
      </c>
      <c r="H6642" s="130" t="inlineStr">
        <is>
          <t>WDS</t>
        </is>
      </c>
      <c r="I6642" s="130" t="inlineStr">
        <is>
          <t>WWW</t>
        </is>
      </c>
      <c r="J6642" s="131" t="n">
        <v>168903.36</v>
      </c>
      <c r="K6642" s="129" t="n">
        <v>2020</v>
      </c>
      <c r="L6642" s="120">
        <f>IF(VLOOKUP(H6642,'Cross-Page Data'!$D$4:$F$48,3,FALSE)="natural gas",VLOOKUP(G6642,'Cross-Page Data'!$I$4:$J$19,2,FALSE),IF(VLOOKUP(H6642,'Cross-Page Data'!$D$4:$F$48,3,FALSE)="solar",IF(G6642="PV","solar PV","solar thermal"),IF(VLOOKUP(H6642,'Cross-Page Data'!$D$4:$F$48,3,FALSE)="wind",VLOOKUP(G6642,'Cross-Page Data'!$I$4:$J$19,2,FALSE),IF(VLOOKUP(H6642,'Cross-Page Data'!$D$4:$F$48,3,FALSE)="hydro",VLOOKUP(G6642,'Cross-Page Data'!$I$4:$J$19,2,FALSE),VLOOKUP(H6642,'Cross-Page Data'!$D$4:$F$48,3,FALSE)))))</f>
        <v/>
      </c>
      <c r="M6642" s="120">
        <f>IF(AND($P$2=FALSE,OR(F6642="Commercial NAICS Cogen",F6642="Industrial NAICS Cogen",F6642="NAICS-22 Cogen")),FALSE,IF(AND($P$3=FALSE,OR(F6642="Commercial NAICS Cogen",F6642="Commercial NAICS Non-Cogen",F6642="Industrial NAICS Cogen", F6642="industrial NAICS non-Cogen")),FALSE, TRUE))</f>
        <v/>
      </c>
    </row>
    <row r="6643">
      <c r="A6643" s="129" t="n">
        <v>99999</v>
      </c>
      <c r="B6643" s="130" t="inlineStr">
        <is>
          <t>State-Fuel Level Increment</t>
        </is>
      </c>
      <c r="C6643" s="130" t="inlineStr">
        <is>
          <t>State-Fuel Level Increment</t>
        </is>
      </c>
      <c r="D6643" s="129" t="n">
        <v>99999</v>
      </c>
      <c r="E6643" s="130" t="inlineStr">
        <is>
          <t>NH</t>
        </is>
      </c>
      <c r="F6643" s="130" t="inlineStr">
        <is>
          <t>NAICS-22 Non-Cogen</t>
        </is>
      </c>
      <c r="G6643" s="130" t="inlineStr">
        <is>
          <t>ST</t>
        </is>
      </c>
      <c r="H6643" s="130" t="inlineStr">
        <is>
          <t>WDS</t>
        </is>
      </c>
      <c r="I6643" s="130" t="inlineStr">
        <is>
          <t>WWW</t>
        </is>
      </c>
      <c r="J6643" s="131" t="n">
        <v>801974.21</v>
      </c>
      <c r="K6643" s="129" t="n">
        <v>2020</v>
      </c>
      <c r="L6643" s="120">
        <f>IF(VLOOKUP(H6643,'Cross-Page Data'!$D$4:$F$48,3,FALSE)="natural gas",VLOOKUP(G6643,'Cross-Page Data'!$I$4:$J$19,2,FALSE),IF(VLOOKUP(H6643,'Cross-Page Data'!$D$4:$F$48,3,FALSE)="solar",IF(G6643="PV","solar PV","solar thermal"),IF(VLOOKUP(H6643,'Cross-Page Data'!$D$4:$F$48,3,FALSE)="wind",VLOOKUP(G6643,'Cross-Page Data'!$I$4:$J$19,2,FALSE),IF(VLOOKUP(H6643,'Cross-Page Data'!$D$4:$F$48,3,FALSE)="hydro",VLOOKUP(G6643,'Cross-Page Data'!$I$4:$J$19,2,FALSE),VLOOKUP(H6643,'Cross-Page Data'!$D$4:$F$48,3,FALSE)))))</f>
        <v/>
      </c>
      <c r="M6643" s="120">
        <f>IF(AND($P$2=FALSE,OR(F6643="Commercial NAICS Cogen",F6643="Industrial NAICS Cogen",F6643="NAICS-22 Cogen")),FALSE,IF(AND($P$3=FALSE,OR(F6643="Commercial NAICS Cogen",F6643="Commercial NAICS Non-Cogen",F6643="Industrial NAICS Cogen", F6643="industrial NAICS non-Cogen")),FALSE, TRUE))</f>
        <v/>
      </c>
    </row>
    <row r="6644">
      <c r="A6644" s="129" t="n">
        <v>99999</v>
      </c>
      <c r="B6644" s="130" t="inlineStr">
        <is>
          <t>State-Fuel Level Increment</t>
        </is>
      </c>
      <c r="C6644" s="130" t="inlineStr">
        <is>
          <t>State-Fuel Level Increment</t>
        </is>
      </c>
      <c r="D6644" s="129" t="n">
        <v>99999</v>
      </c>
      <c r="E6644" s="130" t="inlineStr">
        <is>
          <t>NY</t>
        </is>
      </c>
      <c r="F6644" s="130" t="inlineStr">
        <is>
          <t>NAICS-22 Non-Cogen</t>
        </is>
      </c>
      <c r="G6644" s="130" t="inlineStr">
        <is>
          <t>ST</t>
        </is>
      </c>
      <c r="H6644" s="130" t="inlineStr">
        <is>
          <t>WDS</t>
        </is>
      </c>
      <c r="I6644" s="130" t="inlineStr">
        <is>
          <t>WWW</t>
        </is>
      </c>
      <c r="J6644" s="131" t="n">
        <v>0</v>
      </c>
      <c r="K6644" s="129" t="n">
        <v>2020</v>
      </c>
      <c r="L6644" s="120">
        <f>IF(VLOOKUP(H6644,'Cross-Page Data'!$D$4:$F$48,3,FALSE)="natural gas",VLOOKUP(G6644,'Cross-Page Data'!$I$4:$J$19,2,FALSE),IF(VLOOKUP(H6644,'Cross-Page Data'!$D$4:$F$48,3,FALSE)="solar",IF(G6644="PV","solar PV","solar thermal"),IF(VLOOKUP(H6644,'Cross-Page Data'!$D$4:$F$48,3,FALSE)="wind",VLOOKUP(G6644,'Cross-Page Data'!$I$4:$J$19,2,FALSE),IF(VLOOKUP(H6644,'Cross-Page Data'!$D$4:$F$48,3,FALSE)="hydro",VLOOKUP(G6644,'Cross-Page Data'!$I$4:$J$19,2,FALSE),VLOOKUP(H6644,'Cross-Page Data'!$D$4:$F$48,3,FALSE)))))</f>
        <v/>
      </c>
      <c r="M6644" s="120">
        <f>IF(AND($P$2=FALSE,OR(F6644="Commercial NAICS Cogen",F6644="Industrial NAICS Cogen",F6644="NAICS-22 Cogen")),FALSE,IF(AND($P$3=FALSE,OR(F6644="Commercial NAICS Cogen",F6644="Commercial NAICS Non-Cogen",F6644="Industrial NAICS Cogen", F6644="industrial NAICS non-Cogen")),FALSE, TRUE))</f>
        <v/>
      </c>
    </row>
    <row r="6645">
      <c r="A6645" s="129" t="n">
        <v>99999</v>
      </c>
      <c r="B6645" s="130" t="inlineStr">
        <is>
          <t>State-Fuel Level Increment</t>
        </is>
      </c>
      <c r="C6645" s="130" t="inlineStr">
        <is>
          <t>State-Fuel Level Increment</t>
        </is>
      </c>
      <c r="D6645" s="129" t="n">
        <v>99999</v>
      </c>
      <c r="E6645" s="130" t="inlineStr">
        <is>
          <t>NY</t>
        </is>
      </c>
      <c r="F6645" s="130" t="inlineStr">
        <is>
          <t>Industrial NAICS Cogen</t>
        </is>
      </c>
      <c r="G6645" s="130" t="inlineStr">
        <is>
          <t>ST</t>
        </is>
      </c>
      <c r="H6645" s="130" t="inlineStr">
        <is>
          <t>WDS</t>
        </is>
      </c>
      <c r="I6645" s="130" t="inlineStr">
        <is>
          <t>WWW</t>
        </is>
      </c>
      <c r="J6645" s="131" t="n">
        <v>23640.923</v>
      </c>
      <c r="K6645" s="129" t="n">
        <v>2020</v>
      </c>
      <c r="L6645" s="120">
        <f>IF(VLOOKUP(H6645,'Cross-Page Data'!$D$4:$F$48,3,FALSE)="natural gas",VLOOKUP(G6645,'Cross-Page Data'!$I$4:$J$19,2,FALSE),IF(VLOOKUP(H6645,'Cross-Page Data'!$D$4:$F$48,3,FALSE)="solar",IF(G6645="PV","solar PV","solar thermal"),IF(VLOOKUP(H6645,'Cross-Page Data'!$D$4:$F$48,3,FALSE)="wind",VLOOKUP(G6645,'Cross-Page Data'!$I$4:$J$19,2,FALSE),IF(VLOOKUP(H6645,'Cross-Page Data'!$D$4:$F$48,3,FALSE)="hydro",VLOOKUP(G6645,'Cross-Page Data'!$I$4:$J$19,2,FALSE),VLOOKUP(H6645,'Cross-Page Data'!$D$4:$F$48,3,FALSE)))))</f>
        <v/>
      </c>
      <c r="M6645" s="120">
        <f>IF(AND($P$2=FALSE,OR(F6645="Commercial NAICS Cogen",F6645="Industrial NAICS Cogen",F6645="NAICS-22 Cogen")),FALSE,IF(AND($P$3=FALSE,OR(F6645="Commercial NAICS Cogen",F6645="Commercial NAICS Non-Cogen",F6645="Industrial NAICS Cogen", F6645="industrial NAICS non-Cogen")),FALSE, TRUE))</f>
        <v/>
      </c>
    </row>
    <row r="6646">
      <c r="A6646" s="129" t="n">
        <v>99999</v>
      </c>
      <c r="B6646" s="130" t="inlineStr">
        <is>
          <t>State-Fuel Level Increment</t>
        </is>
      </c>
      <c r="C6646" s="130" t="inlineStr">
        <is>
          <t>State-Fuel Level Increment</t>
        </is>
      </c>
      <c r="D6646" s="129" t="n">
        <v>99999</v>
      </c>
      <c r="E6646" s="130" t="inlineStr">
        <is>
          <t>OR</t>
        </is>
      </c>
      <c r="F6646" s="130" t="inlineStr">
        <is>
          <t>NAICS-22 Non-Cogen</t>
        </is>
      </c>
      <c r="G6646" s="130" t="inlineStr">
        <is>
          <t>ST</t>
        </is>
      </c>
      <c r="H6646" s="130" t="inlineStr">
        <is>
          <t>WDS</t>
        </is>
      </c>
      <c r="I6646" s="130" t="inlineStr">
        <is>
          <t>WWW</t>
        </is>
      </c>
      <c r="J6646" s="131" t="n">
        <v>147427.45</v>
      </c>
      <c r="K6646" s="129" t="n">
        <v>2020</v>
      </c>
      <c r="L6646" s="120">
        <f>IF(VLOOKUP(H6646,'Cross-Page Data'!$D$4:$F$48,3,FALSE)="natural gas",VLOOKUP(G6646,'Cross-Page Data'!$I$4:$J$19,2,FALSE),IF(VLOOKUP(H6646,'Cross-Page Data'!$D$4:$F$48,3,FALSE)="solar",IF(G6646="PV","solar PV","solar thermal"),IF(VLOOKUP(H6646,'Cross-Page Data'!$D$4:$F$48,3,FALSE)="wind",VLOOKUP(G6646,'Cross-Page Data'!$I$4:$J$19,2,FALSE),IF(VLOOKUP(H6646,'Cross-Page Data'!$D$4:$F$48,3,FALSE)="hydro",VLOOKUP(G6646,'Cross-Page Data'!$I$4:$J$19,2,FALSE),VLOOKUP(H6646,'Cross-Page Data'!$D$4:$F$48,3,FALSE)))))</f>
        <v/>
      </c>
      <c r="M6646" s="120">
        <f>IF(AND($P$2=FALSE,OR(F6646="Commercial NAICS Cogen",F6646="Industrial NAICS Cogen",F6646="NAICS-22 Cogen")),FALSE,IF(AND($P$3=FALSE,OR(F6646="Commercial NAICS Cogen",F6646="Commercial NAICS Non-Cogen",F6646="Industrial NAICS Cogen", F6646="industrial NAICS non-Cogen")),FALSE, TRUE))</f>
        <v/>
      </c>
    </row>
    <row r="6647">
      <c r="A6647" s="129" t="n">
        <v>99999</v>
      </c>
      <c r="B6647" s="130" t="inlineStr">
        <is>
          <t>State-Fuel Level Increment</t>
        </is>
      </c>
      <c r="C6647" s="130" t="inlineStr">
        <is>
          <t>State-Fuel Level Increment</t>
        </is>
      </c>
      <c r="D6647" s="129" t="n">
        <v>99999</v>
      </c>
      <c r="E6647" s="130" t="inlineStr">
        <is>
          <t>OR</t>
        </is>
      </c>
      <c r="F6647" s="130" t="inlineStr">
        <is>
          <t>NAICS-22 Cogen</t>
        </is>
      </c>
      <c r="G6647" s="130" t="inlineStr">
        <is>
          <t>ST</t>
        </is>
      </c>
      <c r="H6647" s="130" t="inlineStr">
        <is>
          <t>WDS</t>
        </is>
      </c>
      <c r="I6647" s="130" t="inlineStr">
        <is>
          <t>WWW</t>
        </is>
      </c>
      <c r="J6647" s="131" t="n">
        <v>0</v>
      </c>
      <c r="K6647" s="129" t="n">
        <v>2020</v>
      </c>
      <c r="L6647" s="120">
        <f>IF(VLOOKUP(H6647,'Cross-Page Data'!$D$4:$F$48,3,FALSE)="natural gas",VLOOKUP(G6647,'Cross-Page Data'!$I$4:$J$19,2,FALSE),IF(VLOOKUP(H6647,'Cross-Page Data'!$D$4:$F$48,3,FALSE)="solar",IF(G6647="PV","solar PV","solar thermal"),IF(VLOOKUP(H6647,'Cross-Page Data'!$D$4:$F$48,3,FALSE)="wind",VLOOKUP(G6647,'Cross-Page Data'!$I$4:$J$19,2,FALSE),IF(VLOOKUP(H6647,'Cross-Page Data'!$D$4:$F$48,3,FALSE)="hydro",VLOOKUP(G6647,'Cross-Page Data'!$I$4:$J$19,2,FALSE),VLOOKUP(H6647,'Cross-Page Data'!$D$4:$F$48,3,FALSE)))))</f>
        <v/>
      </c>
      <c r="M6647" s="120">
        <f>IF(AND($P$2=FALSE,OR(F6647="Commercial NAICS Cogen",F6647="Industrial NAICS Cogen",F6647="NAICS-22 Cogen")),FALSE,IF(AND($P$3=FALSE,OR(F6647="Commercial NAICS Cogen",F6647="Commercial NAICS Non-Cogen",F6647="Industrial NAICS Cogen", F6647="industrial NAICS non-Cogen")),FALSE, TRUE))</f>
        <v/>
      </c>
    </row>
    <row r="6648">
      <c r="A6648" s="129" t="n">
        <v>99999</v>
      </c>
      <c r="B6648" s="130" t="inlineStr">
        <is>
          <t>State-Fuel Level Increment</t>
        </is>
      </c>
      <c r="C6648" s="130" t="inlineStr">
        <is>
          <t>State-Fuel Level Increment</t>
        </is>
      </c>
      <c r="D6648" s="129" t="n">
        <v>99999</v>
      </c>
      <c r="E6648" s="130" t="inlineStr">
        <is>
          <t>OR</t>
        </is>
      </c>
      <c r="F6648" s="130" t="inlineStr">
        <is>
          <t>Industrial NAICS Cogen</t>
        </is>
      </c>
      <c r="G6648" s="130" t="inlineStr">
        <is>
          <t>ST</t>
        </is>
      </c>
      <c r="H6648" s="130" t="inlineStr">
        <is>
          <t>WDS</t>
        </is>
      </c>
      <c r="I6648" s="130" t="inlineStr">
        <is>
          <t>WWW</t>
        </is>
      </c>
      <c r="J6648" s="131" t="n">
        <v>331845.51</v>
      </c>
      <c r="K6648" s="129" t="n">
        <v>2020</v>
      </c>
      <c r="L6648" s="120">
        <f>IF(VLOOKUP(H6648,'Cross-Page Data'!$D$4:$F$48,3,FALSE)="natural gas",VLOOKUP(G6648,'Cross-Page Data'!$I$4:$J$19,2,FALSE),IF(VLOOKUP(H6648,'Cross-Page Data'!$D$4:$F$48,3,FALSE)="solar",IF(G6648="PV","solar PV","solar thermal"),IF(VLOOKUP(H6648,'Cross-Page Data'!$D$4:$F$48,3,FALSE)="wind",VLOOKUP(G6648,'Cross-Page Data'!$I$4:$J$19,2,FALSE),IF(VLOOKUP(H6648,'Cross-Page Data'!$D$4:$F$48,3,FALSE)="hydro",VLOOKUP(G6648,'Cross-Page Data'!$I$4:$J$19,2,FALSE),VLOOKUP(H6648,'Cross-Page Data'!$D$4:$F$48,3,FALSE)))))</f>
        <v/>
      </c>
      <c r="M6648" s="120">
        <f>IF(AND($P$2=FALSE,OR(F6648="Commercial NAICS Cogen",F6648="Industrial NAICS Cogen",F6648="NAICS-22 Cogen")),FALSE,IF(AND($P$3=FALSE,OR(F6648="Commercial NAICS Cogen",F6648="Commercial NAICS Non-Cogen",F6648="Industrial NAICS Cogen", F6648="industrial NAICS non-Cogen")),FALSE, TRUE))</f>
        <v/>
      </c>
    </row>
    <row r="6649">
      <c r="A6649" s="129" t="n">
        <v>99999</v>
      </c>
      <c r="B6649" s="130" t="inlineStr">
        <is>
          <t>State-Fuel Level Increment</t>
        </is>
      </c>
      <c r="C6649" s="130" t="inlineStr">
        <is>
          <t>State-Fuel Level Increment</t>
        </is>
      </c>
      <c r="D6649" s="129" t="n">
        <v>99999</v>
      </c>
      <c r="E6649" s="130" t="inlineStr">
        <is>
          <t>SC</t>
        </is>
      </c>
      <c r="F6649" s="130" t="inlineStr">
        <is>
          <t>NAICS-22 Non-Cogen</t>
        </is>
      </c>
      <c r="G6649" s="130" t="inlineStr">
        <is>
          <t>ST</t>
        </is>
      </c>
      <c r="H6649" s="130" t="inlineStr">
        <is>
          <t>WDS</t>
        </is>
      </c>
      <c r="I6649" s="130" t="inlineStr">
        <is>
          <t>WWW</t>
        </is>
      </c>
      <c r="J6649" s="131" t="n">
        <v>302748.93</v>
      </c>
      <c r="K6649" s="129" t="n">
        <v>2020</v>
      </c>
      <c r="L6649" s="120">
        <f>IF(VLOOKUP(H6649,'Cross-Page Data'!$D$4:$F$48,3,FALSE)="natural gas",VLOOKUP(G6649,'Cross-Page Data'!$I$4:$J$19,2,FALSE),IF(VLOOKUP(H6649,'Cross-Page Data'!$D$4:$F$48,3,FALSE)="solar",IF(G6649="PV","solar PV","solar thermal"),IF(VLOOKUP(H6649,'Cross-Page Data'!$D$4:$F$48,3,FALSE)="wind",VLOOKUP(G6649,'Cross-Page Data'!$I$4:$J$19,2,FALSE),IF(VLOOKUP(H6649,'Cross-Page Data'!$D$4:$F$48,3,FALSE)="hydro",VLOOKUP(G6649,'Cross-Page Data'!$I$4:$J$19,2,FALSE),VLOOKUP(H6649,'Cross-Page Data'!$D$4:$F$48,3,FALSE)))))</f>
        <v/>
      </c>
      <c r="M6649" s="120">
        <f>IF(AND($P$2=FALSE,OR(F6649="Commercial NAICS Cogen",F6649="Industrial NAICS Cogen",F6649="NAICS-22 Cogen")),FALSE,IF(AND($P$3=FALSE,OR(F6649="Commercial NAICS Cogen",F6649="Commercial NAICS Non-Cogen",F6649="Industrial NAICS Cogen", F6649="industrial NAICS non-Cogen")),FALSE, TRUE))</f>
        <v/>
      </c>
    </row>
    <row r="6650">
      <c r="A6650" s="129" t="n">
        <v>99999</v>
      </c>
      <c r="B6650" s="130" t="inlineStr">
        <is>
          <t>State-Fuel Level Increment</t>
        </is>
      </c>
      <c r="C6650" s="130" t="inlineStr">
        <is>
          <t>State-Fuel Level Increment</t>
        </is>
      </c>
      <c r="D6650" s="129" t="n">
        <v>99999</v>
      </c>
      <c r="E6650" s="130" t="inlineStr">
        <is>
          <t>SC</t>
        </is>
      </c>
      <c r="F6650" s="130" t="inlineStr">
        <is>
          <t>Industrial NAICS Cogen</t>
        </is>
      </c>
      <c r="G6650" s="130" t="inlineStr">
        <is>
          <t>ST</t>
        </is>
      </c>
      <c r="H6650" s="130" t="inlineStr">
        <is>
          <t>WDS</t>
        </is>
      </c>
      <c r="I6650" s="130" t="inlineStr">
        <is>
          <t>WWW</t>
        </is>
      </c>
      <c r="J6650" s="131" t="n">
        <v>37170.563</v>
      </c>
      <c r="K6650" s="129" t="n">
        <v>2020</v>
      </c>
      <c r="L6650" s="120">
        <f>IF(VLOOKUP(H6650,'Cross-Page Data'!$D$4:$F$48,3,FALSE)="natural gas",VLOOKUP(G6650,'Cross-Page Data'!$I$4:$J$19,2,FALSE),IF(VLOOKUP(H6650,'Cross-Page Data'!$D$4:$F$48,3,FALSE)="solar",IF(G6650="PV","solar PV","solar thermal"),IF(VLOOKUP(H6650,'Cross-Page Data'!$D$4:$F$48,3,FALSE)="wind",VLOOKUP(G6650,'Cross-Page Data'!$I$4:$J$19,2,FALSE),IF(VLOOKUP(H6650,'Cross-Page Data'!$D$4:$F$48,3,FALSE)="hydro",VLOOKUP(G6650,'Cross-Page Data'!$I$4:$J$19,2,FALSE),VLOOKUP(H6650,'Cross-Page Data'!$D$4:$F$48,3,FALSE)))))</f>
        <v/>
      </c>
      <c r="M6650" s="120">
        <f>IF(AND($P$2=FALSE,OR(F6650="Commercial NAICS Cogen",F6650="Industrial NAICS Cogen",F6650="NAICS-22 Cogen")),FALSE,IF(AND($P$3=FALSE,OR(F6650="Commercial NAICS Cogen",F6650="Commercial NAICS Non-Cogen",F6650="Industrial NAICS Cogen", F6650="industrial NAICS non-Cogen")),FALSE, TRUE))</f>
        <v/>
      </c>
    </row>
    <row r="6651">
      <c r="A6651" s="129" t="n">
        <v>99999</v>
      </c>
      <c r="B6651" s="130" t="inlineStr">
        <is>
          <t>State-Fuel Level Increment</t>
        </is>
      </c>
      <c r="C6651" s="130" t="inlineStr">
        <is>
          <t>State-Fuel Level Increment</t>
        </is>
      </c>
      <c r="D6651" s="129" t="n">
        <v>99999</v>
      </c>
      <c r="E6651" s="130" t="inlineStr">
        <is>
          <t>SD</t>
        </is>
      </c>
      <c r="F6651" s="130" t="inlineStr">
        <is>
          <t>Industrial NAICS Cogen</t>
        </is>
      </c>
      <c r="G6651" s="130" t="inlineStr">
        <is>
          <t>ST</t>
        </is>
      </c>
      <c r="H6651" s="130" t="inlineStr">
        <is>
          <t>WDS</t>
        </is>
      </c>
      <c r="I6651" s="130" t="inlineStr">
        <is>
          <t>WWW</t>
        </is>
      </c>
      <c r="J6651" s="131" t="n">
        <v>0</v>
      </c>
      <c r="K6651" s="129" t="n">
        <v>2020</v>
      </c>
      <c r="L6651" s="120">
        <f>IF(VLOOKUP(H6651,'Cross-Page Data'!$D$4:$F$48,3,FALSE)="natural gas",VLOOKUP(G6651,'Cross-Page Data'!$I$4:$J$19,2,FALSE),IF(VLOOKUP(H6651,'Cross-Page Data'!$D$4:$F$48,3,FALSE)="solar",IF(G6651="PV","solar PV","solar thermal"),IF(VLOOKUP(H6651,'Cross-Page Data'!$D$4:$F$48,3,FALSE)="wind",VLOOKUP(G6651,'Cross-Page Data'!$I$4:$J$19,2,FALSE),IF(VLOOKUP(H6651,'Cross-Page Data'!$D$4:$F$48,3,FALSE)="hydro",VLOOKUP(G6651,'Cross-Page Data'!$I$4:$J$19,2,FALSE),VLOOKUP(H6651,'Cross-Page Data'!$D$4:$F$48,3,FALSE)))))</f>
        <v/>
      </c>
      <c r="M6651" s="120">
        <f>IF(AND($P$2=FALSE,OR(F6651="Commercial NAICS Cogen",F6651="Industrial NAICS Cogen",F6651="NAICS-22 Cogen")),FALSE,IF(AND($P$3=FALSE,OR(F6651="Commercial NAICS Cogen",F6651="Commercial NAICS Non-Cogen",F6651="Industrial NAICS Cogen", F6651="industrial NAICS non-Cogen")),FALSE, TRUE))</f>
        <v/>
      </c>
    </row>
    <row r="6652">
      <c r="A6652" s="129" t="n">
        <v>99999</v>
      </c>
      <c r="B6652" s="130" t="inlineStr">
        <is>
          <t>State-Fuel Level Increment</t>
        </is>
      </c>
      <c r="C6652" s="130" t="inlineStr">
        <is>
          <t>State-Fuel Level Increment</t>
        </is>
      </c>
      <c r="D6652" s="129" t="n">
        <v>99999</v>
      </c>
      <c r="E6652" s="130" t="inlineStr">
        <is>
          <t>TN</t>
        </is>
      </c>
      <c r="F6652" s="130" t="inlineStr">
        <is>
          <t>Industrial NAICS Cogen</t>
        </is>
      </c>
      <c r="G6652" s="130" t="inlineStr">
        <is>
          <t>ST</t>
        </is>
      </c>
      <c r="H6652" s="130" t="inlineStr">
        <is>
          <t>WDS</t>
        </is>
      </c>
      <c r="I6652" s="130" t="inlineStr">
        <is>
          <t>WWW</t>
        </is>
      </c>
      <c r="J6652" s="131" t="n">
        <v>73983.44</v>
      </c>
      <c r="K6652" s="129" t="n">
        <v>2020</v>
      </c>
      <c r="L6652" s="120">
        <f>IF(VLOOKUP(H6652,'Cross-Page Data'!$D$4:$F$48,3,FALSE)="natural gas",VLOOKUP(G6652,'Cross-Page Data'!$I$4:$J$19,2,FALSE),IF(VLOOKUP(H6652,'Cross-Page Data'!$D$4:$F$48,3,FALSE)="solar",IF(G6652="PV","solar PV","solar thermal"),IF(VLOOKUP(H6652,'Cross-Page Data'!$D$4:$F$48,3,FALSE)="wind",VLOOKUP(G6652,'Cross-Page Data'!$I$4:$J$19,2,FALSE),IF(VLOOKUP(H6652,'Cross-Page Data'!$D$4:$F$48,3,FALSE)="hydro",VLOOKUP(G6652,'Cross-Page Data'!$I$4:$J$19,2,FALSE),VLOOKUP(H6652,'Cross-Page Data'!$D$4:$F$48,3,FALSE)))))</f>
        <v/>
      </c>
      <c r="M6652" s="120">
        <f>IF(AND($P$2=FALSE,OR(F6652="Commercial NAICS Cogen",F6652="Industrial NAICS Cogen",F6652="NAICS-22 Cogen")),FALSE,IF(AND($P$3=FALSE,OR(F6652="Commercial NAICS Cogen",F6652="Commercial NAICS Non-Cogen",F6652="Industrial NAICS Cogen", F6652="industrial NAICS non-Cogen")),FALSE, TRUE))</f>
        <v/>
      </c>
    </row>
    <row r="6653">
      <c r="A6653" s="129" t="n">
        <v>99999</v>
      </c>
      <c r="B6653" s="130" t="inlineStr">
        <is>
          <t>State-Fuel Level Increment</t>
        </is>
      </c>
      <c r="C6653" s="130" t="inlineStr">
        <is>
          <t>State-Fuel Level Increment</t>
        </is>
      </c>
      <c r="D6653" s="129" t="n">
        <v>99999</v>
      </c>
      <c r="E6653" s="130" t="inlineStr">
        <is>
          <t>TX</t>
        </is>
      </c>
      <c r="F6653" s="130" t="inlineStr">
        <is>
          <t>Industrial NAICS Cogen</t>
        </is>
      </c>
      <c r="G6653" s="130" t="inlineStr">
        <is>
          <t>ST</t>
        </is>
      </c>
      <c r="H6653" s="130" t="inlineStr">
        <is>
          <t>WDS</t>
        </is>
      </c>
      <c r="I6653" s="130" t="inlineStr">
        <is>
          <t>WWW</t>
        </is>
      </c>
      <c r="J6653" s="131" t="n">
        <v>253731.61</v>
      </c>
      <c r="K6653" s="129" t="n">
        <v>2020</v>
      </c>
      <c r="L6653" s="120">
        <f>IF(VLOOKUP(H6653,'Cross-Page Data'!$D$4:$F$48,3,FALSE)="natural gas",VLOOKUP(G6653,'Cross-Page Data'!$I$4:$J$19,2,FALSE),IF(VLOOKUP(H6653,'Cross-Page Data'!$D$4:$F$48,3,FALSE)="solar",IF(G6653="PV","solar PV","solar thermal"),IF(VLOOKUP(H6653,'Cross-Page Data'!$D$4:$F$48,3,FALSE)="wind",VLOOKUP(G6653,'Cross-Page Data'!$I$4:$J$19,2,FALSE),IF(VLOOKUP(H6653,'Cross-Page Data'!$D$4:$F$48,3,FALSE)="hydro",VLOOKUP(G6653,'Cross-Page Data'!$I$4:$J$19,2,FALSE),VLOOKUP(H6653,'Cross-Page Data'!$D$4:$F$48,3,FALSE)))))</f>
        <v/>
      </c>
      <c r="M6653" s="120">
        <f>IF(AND($P$2=FALSE,OR(F6653="Commercial NAICS Cogen",F6653="Industrial NAICS Cogen",F6653="NAICS-22 Cogen")),FALSE,IF(AND($P$3=FALSE,OR(F6653="Commercial NAICS Cogen",F6653="Commercial NAICS Non-Cogen",F6653="Industrial NAICS Cogen", F6653="industrial NAICS non-Cogen")),FALSE, TRUE))</f>
        <v/>
      </c>
    </row>
    <row r="6654">
      <c r="A6654" s="129" t="n">
        <v>99999</v>
      </c>
      <c r="B6654" s="130" t="inlineStr">
        <is>
          <t>State-Fuel Level Increment</t>
        </is>
      </c>
      <c r="C6654" s="130" t="inlineStr">
        <is>
          <t>State-Fuel Level Increment</t>
        </is>
      </c>
      <c r="D6654" s="129" t="n">
        <v>99999</v>
      </c>
      <c r="E6654" s="130" t="inlineStr">
        <is>
          <t>VA</t>
        </is>
      </c>
      <c r="F6654" s="130" t="inlineStr">
        <is>
          <t>Electric Utility</t>
        </is>
      </c>
      <c r="G6654" s="130" t="inlineStr">
        <is>
          <t>ST</t>
        </is>
      </c>
      <c r="H6654" s="130" t="inlineStr">
        <is>
          <t>WDS</t>
        </is>
      </c>
      <c r="I6654" s="130" t="inlineStr">
        <is>
          <t>WWW</t>
        </is>
      </c>
      <c r="J6654" s="131" t="n">
        <v>673244.75</v>
      </c>
      <c r="K6654" s="129" t="n">
        <v>2020</v>
      </c>
      <c r="L6654" s="120">
        <f>IF(VLOOKUP(H6654,'Cross-Page Data'!$D$4:$F$48,3,FALSE)="natural gas",VLOOKUP(G6654,'Cross-Page Data'!$I$4:$J$19,2,FALSE),IF(VLOOKUP(H6654,'Cross-Page Data'!$D$4:$F$48,3,FALSE)="solar",IF(G6654="PV","solar PV","solar thermal"),IF(VLOOKUP(H6654,'Cross-Page Data'!$D$4:$F$48,3,FALSE)="wind",VLOOKUP(G6654,'Cross-Page Data'!$I$4:$J$19,2,FALSE),IF(VLOOKUP(H6654,'Cross-Page Data'!$D$4:$F$48,3,FALSE)="hydro",VLOOKUP(G6654,'Cross-Page Data'!$I$4:$J$19,2,FALSE),VLOOKUP(H6654,'Cross-Page Data'!$D$4:$F$48,3,FALSE)))))</f>
        <v/>
      </c>
      <c r="M6654" s="120">
        <f>IF(AND($P$2=FALSE,OR(F6654="Commercial NAICS Cogen",F6654="Industrial NAICS Cogen",F6654="NAICS-22 Cogen")),FALSE,IF(AND($P$3=FALSE,OR(F6654="Commercial NAICS Cogen",F6654="Commercial NAICS Non-Cogen",F6654="Industrial NAICS Cogen", F6654="industrial NAICS non-Cogen")),FALSE, TRUE))</f>
        <v/>
      </c>
    </row>
    <row r="6655">
      <c r="A6655" s="129" t="n">
        <v>99999</v>
      </c>
      <c r="B6655" s="130" t="inlineStr">
        <is>
          <t>State-Fuel Level Increment</t>
        </is>
      </c>
      <c r="C6655" s="130" t="inlineStr">
        <is>
          <t>State-Fuel Level Increment</t>
        </is>
      </c>
      <c r="D6655" s="129" t="n">
        <v>99999</v>
      </c>
      <c r="E6655" s="130" t="inlineStr">
        <is>
          <t>VA</t>
        </is>
      </c>
      <c r="F6655" s="130" t="inlineStr">
        <is>
          <t>NAICS-22 Non-Cogen</t>
        </is>
      </c>
      <c r="G6655" s="130" t="inlineStr">
        <is>
          <t>ST</t>
        </is>
      </c>
      <c r="H6655" s="130" t="inlineStr">
        <is>
          <t>WDS</t>
        </is>
      </c>
      <c r="I6655" s="130" t="inlineStr">
        <is>
          <t>WWW</t>
        </is>
      </c>
      <c r="J6655" s="131" t="n">
        <v>177370.85</v>
      </c>
      <c r="K6655" s="129" t="n">
        <v>2020</v>
      </c>
      <c r="L6655" s="120">
        <f>IF(VLOOKUP(H6655,'Cross-Page Data'!$D$4:$F$48,3,FALSE)="natural gas",VLOOKUP(G6655,'Cross-Page Data'!$I$4:$J$19,2,FALSE),IF(VLOOKUP(H6655,'Cross-Page Data'!$D$4:$F$48,3,FALSE)="solar",IF(G6655="PV","solar PV","solar thermal"),IF(VLOOKUP(H6655,'Cross-Page Data'!$D$4:$F$48,3,FALSE)="wind",VLOOKUP(G6655,'Cross-Page Data'!$I$4:$J$19,2,FALSE),IF(VLOOKUP(H6655,'Cross-Page Data'!$D$4:$F$48,3,FALSE)="hydro",VLOOKUP(G6655,'Cross-Page Data'!$I$4:$J$19,2,FALSE),VLOOKUP(H6655,'Cross-Page Data'!$D$4:$F$48,3,FALSE)))))</f>
        <v/>
      </c>
      <c r="M6655" s="120">
        <f>IF(AND($P$2=FALSE,OR(F6655="Commercial NAICS Cogen",F6655="Industrial NAICS Cogen",F6655="NAICS-22 Cogen")),FALSE,IF(AND($P$3=FALSE,OR(F6655="Commercial NAICS Cogen",F6655="Commercial NAICS Non-Cogen",F6655="Industrial NAICS Cogen", F6655="industrial NAICS non-Cogen")),FALSE, TRUE))</f>
        <v/>
      </c>
    </row>
    <row r="6656">
      <c r="A6656" s="129" t="n">
        <v>99999</v>
      </c>
      <c r="B6656" s="130" t="inlineStr">
        <is>
          <t>State-Fuel Level Increment</t>
        </is>
      </c>
      <c r="C6656" s="130" t="inlineStr">
        <is>
          <t>State-Fuel Level Increment</t>
        </is>
      </c>
      <c r="D6656" s="129" t="n">
        <v>99999</v>
      </c>
      <c r="E6656" s="130" t="inlineStr">
        <is>
          <t>VT</t>
        </is>
      </c>
      <c r="F6656" s="130" t="inlineStr">
        <is>
          <t>NAICS-22 Non-Cogen</t>
        </is>
      </c>
      <c r="G6656" s="130" t="inlineStr">
        <is>
          <t>ST</t>
        </is>
      </c>
      <c r="H6656" s="130" t="inlineStr">
        <is>
          <t>WDS</t>
        </is>
      </c>
      <c r="I6656" s="130" t="inlineStr">
        <is>
          <t>WWW</t>
        </is>
      </c>
      <c r="J6656" s="131" t="n">
        <v>125312.81</v>
      </c>
      <c r="K6656" s="129" t="n">
        <v>2020</v>
      </c>
      <c r="L6656" s="120">
        <f>IF(VLOOKUP(H6656,'Cross-Page Data'!$D$4:$F$48,3,FALSE)="natural gas",VLOOKUP(G6656,'Cross-Page Data'!$I$4:$J$19,2,FALSE),IF(VLOOKUP(H6656,'Cross-Page Data'!$D$4:$F$48,3,FALSE)="solar",IF(G6656="PV","solar PV","solar thermal"),IF(VLOOKUP(H6656,'Cross-Page Data'!$D$4:$F$48,3,FALSE)="wind",VLOOKUP(G6656,'Cross-Page Data'!$I$4:$J$19,2,FALSE),IF(VLOOKUP(H6656,'Cross-Page Data'!$D$4:$F$48,3,FALSE)="hydro",VLOOKUP(G6656,'Cross-Page Data'!$I$4:$J$19,2,FALSE),VLOOKUP(H6656,'Cross-Page Data'!$D$4:$F$48,3,FALSE)))))</f>
        <v/>
      </c>
      <c r="M6656" s="120">
        <f>IF(AND($P$2=FALSE,OR(F6656="Commercial NAICS Cogen",F6656="Industrial NAICS Cogen",F6656="NAICS-22 Cogen")),FALSE,IF(AND($P$3=FALSE,OR(F6656="Commercial NAICS Cogen",F6656="Commercial NAICS Non-Cogen",F6656="Industrial NAICS Cogen", F6656="industrial NAICS non-Cogen")),FALSE, TRUE))</f>
        <v/>
      </c>
    </row>
    <row r="6657">
      <c r="A6657" s="129" t="n">
        <v>99999</v>
      </c>
      <c r="B6657" s="130" t="inlineStr">
        <is>
          <t>State-Fuel Level Increment</t>
        </is>
      </c>
      <c r="C6657" s="130" t="inlineStr">
        <is>
          <t>State-Fuel Level Increment</t>
        </is>
      </c>
      <c r="D6657" s="129" t="n">
        <v>99999</v>
      </c>
      <c r="E6657" s="130" t="inlineStr">
        <is>
          <t>WA</t>
        </is>
      </c>
      <c r="F6657" s="130" t="inlineStr">
        <is>
          <t>Electric Utility</t>
        </is>
      </c>
      <c r="G6657" s="130" t="inlineStr">
        <is>
          <t>ST</t>
        </is>
      </c>
      <c r="H6657" s="130" t="inlineStr">
        <is>
          <t>WDS</t>
        </is>
      </c>
      <c r="I6657" s="130" t="inlineStr">
        <is>
          <t>WWW</t>
        </is>
      </c>
      <c r="J6657" s="131" t="n">
        <v>288759.6</v>
      </c>
      <c r="K6657" s="129" t="n">
        <v>2020</v>
      </c>
      <c r="L6657" s="120">
        <f>IF(VLOOKUP(H6657,'Cross-Page Data'!$D$4:$F$48,3,FALSE)="natural gas",VLOOKUP(G6657,'Cross-Page Data'!$I$4:$J$19,2,FALSE),IF(VLOOKUP(H6657,'Cross-Page Data'!$D$4:$F$48,3,FALSE)="solar",IF(G6657="PV","solar PV","solar thermal"),IF(VLOOKUP(H6657,'Cross-Page Data'!$D$4:$F$48,3,FALSE)="wind",VLOOKUP(G6657,'Cross-Page Data'!$I$4:$J$19,2,FALSE),IF(VLOOKUP(H6657,'Cross-Page Data'!$D$4:$F$48,3,FALSE)="hydro",VLOOKUP(G6657,'Cross-Page Data'!$I$4:$J$19,2,FALSE),VLOOKUP(H6657,'Cross-Page Data'!$D$4:$F$48,3,FALSE)))))</f>
        <v/>
      </c>
      <c r="M6657" s="120">
        <f>IF(AND($P$2=FALSE,OR(F6657="Commercial NAICS Cogen",F6657="Industrial NAICS Cogen",F6657="NAICS-22 Cogen")),FALSE,IF(AND($P$3=FALSE,OR(F6657="Commercial NAICS Cogen",F6657="Commercial NAICS Non-Cogen",F6657="Industrial NAICS Cogen", F6657="industrial NAICS non-Cogen")),FALSE, TRUE))</f>
        <v/>
      </c>
    </row>
    <row r="6658">
      <c r="A6658" s="129" t="n">
        <v>99999</v>
      </c>
      <c r="B6658" s="130" t="inlineStr">
        <is>
          <t>State-Fuel Level Increment</t>
        </is>
      </c>
      <c r="C6658" s="130" t="inlineStr">
        <is>
          <t>State-Fuel Level Increment</t>
        </is>
      </c>
      <c r="D6658" s="129" t="n">
        <v>99999</v>
      </c>
      <c r="E6658" s="130" t="inlineStr">
        <is>
          <t>WA</t>
        </is>
      </c>
      <c r="F6658" s="130" t="inlineStr">
        <is>
          <t>Industrial NAICS Cogen</t>
        </is>
      </c>
      <c r="G6658" s="130" t="inlineStr">
        <is>
          <t>ST</t>
        </is>
      </c>
      <c r="H6658" s="130" t="inlineStr">
        <is>
          <t>WDS</t>
        </is>
      </c>
      <c r="I6658" s="130" t="inlineStr">
        <is>
          <t>WWW</t>
        </is>
      </c>
      <c r="J6658" s="131" t="n">
        <v>467813.23</v>
      </c>
      <c r="K6658" s="129" t="n">
        <v>2020</v>
      </c>
      <c r="L6658" s="120">
        <f>IF(VLOOKUP(H6658,'Cross-Page Data'!$D$4:$F$48,3,FALSE)="natural gas",VLOOKUP(G6658,'Cross-Page Data'!$I$4:$J$19,2,FALSE),IF(VLOOKUP(H6658,'Cross-Page Data'!$D$4:$F$48,3,FALSE)="solar",IF(G6658="PV","solar PV","solar thermal"),IF(VLOOKUP(H6658,'Cross-Page Data'!$D$4:$F$48,3,FALSE)="wind",VLOOKUP(G6658,'Cross-Page Data'!$I$4:$J$19,2,FALSE),IF(VLOOKUP(H6658,'Cross-Page Data'!$D$4:$F$48,3,FALSE)="hydro",VLOOKUP(G6658,'Cross-Page Data'!$I$4:$J$19,2,FALSE),VLOOKUP(H6658,'Cross-Page Data'!$D$4:$F$48,3,FALSE)))))</f>
        <v/>
      </c>
      <c r="M6658" s="120">
        <f>IF(AND($P$2=FALSE,OR(F6658="Commercial NAICS Cogen",F6658="Industrial NAICS Cogen",F6658="NAICS-22 Cogen")),FALSE,IF(AND($P$3=FALSE,OR(F6658="Commercial NAICS Cogen",F6658="Commercial NAICS Non-Cogen",F6658="Industrial NAICS Cogen", F6658="industrial NAICS non-Cogen")),FALSE, TRUE))</f>
        <v/>
      </c>
    </row>
    <row r="6659">
      <c r="A6659" s="129" t="n">
        <v>99999</v>
      </c>
      <c r="B6659" s="130" t="inlineStr">
        <is>
          <t>State-Fuel Level Increment</t>
        </is>
      </c>
      <c r="C6659" s="130" t="inlineStr">
        <is>
          <t>State-Fuel Level Increment</t>
        </is>
      </c>
      <c r="D6659" s="129" t="n">
        <v>99999</v>
      </c>
      <c r="E6659" s="130" t="inlineStr">
        <is>
          <t>WI</t>
        </is>
      </c>
      <c r="F6659" s="130" t="inlineStr">
        <is>
          <t>Electric Utility</t>
        </is>
      </c>
      <c r="G6659" s="130" t="inlineStr">
        <is>
          <t>ST</t>
        </is>
      </c>
      <c r="H6659" s="130" t="inlineStr">
        <is>
          <t>WDS</t>
        </is>
      </c>
      <c r="I6659" s="130" t="inlineStr">
        <is>
          <t>WWW</t>
        </is>
      </c>
      <c r="J6659" s="131" t="n">
        <v>156499.55</v>
      </c>
      <c r="K6659" s="129" t="n">
        <v>2020</v>
      </c>
      <c r="L6659" s="120">
        <f>IF(VLOOKUP(H6659,'Cross-Page Data'!$D$4:$F$48,3,FALSE)="natural gas",VLOOKUP(G6659,'Cross-Page Data'!$I$4:$J$19,2,FALSE),IF(VLOOKUP(H6659,'Cross-Page Data'!$D$4:$F$48,3,FALSE)="solar",IF(G6659="PV","solar PV","solar thermal"),IF(VLOOKUP(H6659,'Cross-Page Data'!$D$4:$F$48,3,FALSE)="wind",VLOOKUP(G6659,'Cross-Page Data'!$I$4:$J$19,2,FALSE),IF(VLOOKUP(H6659,'Cross-Page Data'!$D$4:$F$48,3,FALSE)="hydro",VLOOKUP(G6659,'Cross-Page Data'!$I$4:$J$19,2,FALSE),VLOOKUP(H6659,'Cross-Page Data'!$D$4:$F$48,3,FALSE)))))</f>
        <v/>
      </c>
      <c r="M6659" s="120">
        <f>IF(AND($P$2=FALSE,OR(F6659="Commercial NAICS Cogen",F6659="Industrial NAICS Cogen",F6659="NAICS-22 Cogen")),FALSE,IF(AND($P$3=FALSE,OR(F6659="Commercial NAICS Cogen",F6659="Commercial NAICS Non-Cogen",F6659="Industrial NAICS Cogen", F6659="industrial NAICS non-Cogen")),FALSE, TRUE))</f>
        <v/>
      </c>
    </row>
    <row r="6660">
      <c r="A6660" s="129" t="n">
        <v>99999</v>
      </c>
      <c r="B6660" s="130" t="inlineStr">
        <is>
          <t>State-Fuel Level Increment</t>
        </is>
      </c>
      <c r="C6660" s="130" t="inlineStr">
        <is>
          <t>State-Fuel Level Increment</t>
        </is>
      </c>
      <c r="D6660" s="129" t="n">
        <v>99999</v>
      </c>
      <c r="E6660" s="130" t="inlineStr">
        <is>
          <t>WI</t>
        </is>
      </c>
      <c r="F6660" s="130" t="inlineStr">
        <is>
          <t>Electric Utility</t>
        </is>
      </c>
      <c r="G6660" s="130" t="inlineStr">
        <is>
          <t>ST</t>
        </is>
      </c>
      <c r="H6660" s="130" t="inlineStr">
        <is>
          <t>WDS</t>
        </is>
      </c>
      <c r="I6660" s="130" t="inlineStr">
        <is>
          <t>WWW</t>
        </is>
      </c>
      <c r="J6660" s="131" t="n">
        <v>97025.156</v>
      </c>
      <c r="K6660" s="129" t="n">
        <v>2020</v>
      </c>
      <c r="L6660" s="120">
        <f>IF(VLOOKUP(H6660,'Cross-Page Data'!$D$4:$F$48,3,FALSE)="natural gas",VLOOKUP(G6660,'Cross-Page Data'!$I$4:$J$19,2,FALSE),IF(VLOOKUP(H6660,'Cross-Page Data'!$D$4:$F$48,3,FALSE)="solar",IF(G6660="PV","solar PV","solar thermal"),IF(VLOOKUP(H6660,'Cross-Page Data'!$D$4:$F$48,3,FALSE)="wind",VLOOKUP(G6660,'Cross-Page Data'!$I$4:$J$19,2,FALSE),IF(VLOOKUP(H6660,'Cross-Page Data'!$D$4:$F$48,3,FALSE)="hydro",VLOOKUP(G6660,'Cross-Page Data'!$I$4:$J$19,2,FALSE),VLOOKUP(H6660,'Cross-Page Data'!$D$4:$F$48,3,FALSE)))))</f>
        <v/>
      </c>
      <c r="M6660" s="120">
        <f>IF(AND($P$2=FALSE,OR(F6660="Commercial NAICS Cogen",F6660="Industrial NAICS Cogen",F6660="NAICS-22 Cogen")),FALSE,IF(AND($P$3=FALSE,OR(F6660="Commercial NAICS Cogen",F6660="Commercial NAICS Non-Cogen",F6660="Industrial NAICS Cogen", F6660="industrial NAICS non-Cogen")),FALSE, TRUE))</f>
        <v/>
      </c>
    </row>
    <row r="6661">
      <c r="A6661" s="129" t="n">
        <v>99999</v>
      </c>
      <c r="B6661" s="130" t="inlineStr">
        <is>
          <t>State-Fuel Level Increment</t>
        </is>
      </c>
      <c r="C6661" s="130" t="inlineStr">
        <is>
          <t>State-Fuel Level Increment</t>
        </is>
      </c>
      <c r="D6661" s="129" t="n">
        <v>99999</v>
      </c>
      <c r="E6661" s="130" t="inlineStr">
        <is>
          <t>WI</t>
        </is>
      </c>
      <c r="F6661" s="130" t="inlineStr">
        <is>
          <t>Industrial NAICS Cogen</t>
        </is>
      </c>
      <c r="G6661" s="130" t="inlineStr">
        <is>
          <t>ST</t>
        </is>
      </c>
      <c r="H6661" s="130" t="inlineStr">
        <is>
          <t>WDS</t>
        </is>
      </c>
      <c r="I6661" s="130" t="inlineStr">
        <is>
          <t>WWW</t>
        </is>
      </c>
      <c r="J6661" s="131" t="n">
        <v>63881.945</v>
      </c>
      <c r="K6661" s="129" t="n">
        <v>2020</v>
      </c>
      <c r="L6661" s="120">
        <f>IF(VLOOKUP(H6661,'Cross-Page Data'!$D$4:$F$48,3,FALSE)="natural gas",VLOOKUP(G6661,'Cross-Page Data'!$I$4:$J$19,2,FALSE),IF(VLOOKUP(H6661,'Cross-Page Data'!$D$4:$F$48,3,FALSE)="solar",IF(G6661="PV","solar PV","solar thermal"),IF(VLOOKUP(H6661,'Cross-Page Data'!$D$4:$F$48,3,FALSE)="wind",VLOOKUP(G6661,'Cross-Page Data'!$I$4:$J$19,2,FALSE),IF(VLOOKUP(H6661,'Cross-Page Data'!$D$4:$F$48,3,FALSE)="hydro",VLOOKUP(G6661,'Cross-Page Data'!$I$4:$J$19,2,FALSE),VLOOKUP(H6661,'Cross-Page Data'!$D$4:$F$48,3,FALSE)))))</f>
        <v/>
      </c>
      <c r="M6661" s="120">
        <f>IF(AND($P$2=FALSE,OR(F6661="Commercial NAICS Cogen",F6661="Industrial NAICS Cogen",F6661="NAICS-22 Cogen")),FALSE,IF(AND($P$3=FALSE,OR(F6661="Commercial NAICS Cogen",F6661="Commercial NAICS Non-Cogen",F6661="Industrial NAICS Cogen", F6661="industrial NAICS non-Cogen")),FALSE, TRUE))</f>
        <v/>
      </c>
    </row>
    <row r="6662">
      <c r="A6662" s="129" t="n">
        <v>99999</v>
      </c>
      <c r="B6662" s="130" t="inlineStr">
        <is>
          <t>State-Fuel Level Increment</t>
        </is>
      </c>
      <c r="C6662" s="130" t="inlineStr">
        <is>
          <t>State-Fuel Level Increment</t>
        </is>
      </c>
      <c r="D6662" s="129" t="n">
        <v>99999</v>
      </c>
      <c r="E6662" s="130" t="inlineStr">
        <is>
          <t>CA</t>
        </is>
      </c>
      <c r="F6662" s="130" t="inlineStr">
        <is>
          <t>Industrial NAICS Cogen</t>
        </is>
      </c>
      <c r="G6662" s="130" t="inlineStr">
        <is>
          <t>ST</t>
        </is>
      </c>
      <c r="H6662" s="130" t="inlineStr">
        <is>
          <t>WH</t>
        </is>
      </c>
      <c r="I6662" s="130" t="inlineStr">
        <is>
          <t>OTH</t>
        </is>
      </c>
      <c r="J6662" s="131" t="n">
        <v>23145.563</v>
      </c>
      <c r="K6662" s="129" t="n">
        <v>2020</v>
      </c>
      <c r="L6662" s="120">
        <f>IF(VLOOKUP(H6662,'Cross-Page Data'!$D$4:$F$48,3,FALSE)="natural gas",VLOOKUP(G6662,'Cross-Page Data'!$I$4:$J$19,2,FALSE),IF(VLOOKUP(H6662,'Cross-Page Data'!$D$4:$F$48,3,FALSE)="solar",IF(G6662="PV","solar PV","solar thermal"),IF(VLOOKUP(H6662,'Cross-Page Data'!$D$4:$F$48,3,FALSE)="wind",VLOOKUP(G6662,'Cross-Page Data'!$I$4:$J$19,2,FALSE),IF(VLOOKUP(H6662,'Cross-Page Data'!$D$4:$F$48,3,FALSE)="hydro",VLOOKUP(G6662,'Cross-Page Data'!$I$4:$J$19,2,FALSE),VLOOKUP(H6662,'Cross-Page Data'!$D$4:$F$48,3,FALSE)))))</f>
        <v/>
      </c>
      <c r="M6662" s="120">
        <f>IF(AND($P$2=FALSE,OR(F6662="Commercial NAICS Cogen",F6662="Industrial NAICS Cogen",F6662="NAICS-22 Cogen")),FALSE,IF(AND($P$3=FALSE,OR(F6662="Commercial NAICS Cogen",F6662="Commercial NAICS Non-Cogen",F6662="Industrial NAICS Cogen", F6662="industrial NAICS non-Cogen")),FALSE, TRUE))</f>
        <v/>
      </c>
    </row>
    <row r="6663">
      <c r="A6663" s="129" t="n">
        <v>99999</v>
      </c>
      <c r="B6663" s="130" t="inlineStr">
        <is>
          <t>State-Fuel Level Increment</t>
        </is>
      </c>
      <c r="C6663" s="130" t="inlineStr">
        <is>
          <t>State-Fuel Level Increment</t>
        </is>
      </c>
      <c r="D6663" s="129" t="n">
        <v>99999</v>
      </c>
      <c r="E6663" s="130" t="inlineStr">
        <is>
          <t>ND</t>
        </is>
      </c>
      <c r="F6663" s="130" t="inlineStr">
        <is>
          <t>Electric Utility</t>
        </is>
      </c>
      <c r="G6663" s="130" t="inlineStr">
        <is>
          <t>ST</t>
        </is>
      </c>
      <c r="H6663" s="130" t="inlineStr">
        <is>
          <t>WH</t>
        </is>
      </c>
      <c r="I6663" s="130" t="inlineStr">
        <is>
          <t>OTH</t>
        </is>
      </c>
      <c r="J6663" s="131" t="n">
        <v>41930.131</v>
      </c>
      <c r="K6663" s="129" t="n">
        <v>2020</v>
      </c>
      <c r="L6663" s="120">
        <f>IF(VLOOKUP(H6663,'Cross-Page Data'!$D$4:$F$48,3,FALSE)="natural gas",VLOOKUP(G6663,'Cross-Page Data'!$I$4:$J$19,2,FALSE),IF(VLOOKUP(H6663,'Cross-Page Data'!$D$4:$F$48,3,FALSE)="solar",IF(G6663="PV","solar PV","solar thermal"),IF(VLOOKUP(H6663,'Cross-Page Data'!$D$4:$F$48,3,FALSE)="wind",VLOOKUP(G6663,'Cross-Page Data'!$I$4:$J$19,2,FALSE),IF(VLOOKUP(H6663,'Cross-Page Data'!$D$4:$F$48,3,FALSE)="hydro",VLOOKUP(G6663,'Cross-Page Data'!$I$4:$J$19,2,FALSE),VLOOKUP(H6663,'Cross-Page Data'!$D$4:$F$48,3,FALSE)))))</f>
        <v/>
      </c>
      <c r="M6663" s="120">
        <f>IF(AND($P$2=FALSE,OR(F6663="Commercial NAICS Cogen",F6663="Industrial NAICS Cogen",F6663="NAICS-22 Cogen")),FALSE,IF(AND($P$3=FALSE,OR(F6663="Commercial NAICS Cogen",F6663="Commercial NAICS Non-Cogen",F6663="Industrial NAICS Cogen", F6663="industrial NAICS non-Cogen")),FALSE, TRUE))</f>
        <v/>
      </c>
    </row>
    <row r="6664">
      <c r="A6664" s="129" t="n">
        <v>99999</v>
      </c>
      <c r="B6664" s="130" t="inlineStr">
        <is>
          <t>State-Fuel Level Increment</t>
        </is>
      </c>
      <c r="C6664" s="130" t="inlineStr">
        <is>
          <t>State-Fuel Level Increment</t>
        </is>
      </c>
      <c r="D6664" s="129" t="n">
        <v>99999</v>
      </c>
      <c r="E6664" s="130" t="inlineStr">
        <is>
          <t>TX</t>
        </is>
      </c>
      <c r="F6664" s="130" t="inlineStr">
        <is>
          <t>Industrial NAICS Non-Cogen</t>
        </is>
      </c>
      <c r="G6664" s="130" t="inlineStr">
        <is>
          <t>ST</t>
        </is>
      </c>
      <c r="H6664" s="130" t="inlineStr">
        <is>
          <t>WH</t>
        </is>
      </c>
      <c r="I6664" s="130" t="inlineStr">
        <is>
          <t>OTH</t>
        </is>
      </c>
      <c r="J6664" s="131" t="n">
        <v>2.097</v>
      </c>
      <c r="K6664" s="129" t="n">
        <v>2020</v>
      </c>
      <c r="L6664" s="120">
        <f>IF(VLOOKUP(H6664,'Cross-Page Data'!$D$4:$F$48,3,FALSE)="natural gas",VLOOKUP(G6664,'Cross-Page Data'!$I$4:$J$19,2,FALSE),IF(VLOOKUP(H6664,'Cross-Page Data'!$D$4:$F$48,3,FALSE)="solar",IF(G6664="PV","solar PV","solar thermal"),IF(VLOOKUP(H6664,'Cross-Page Data'!$D$4:$F$48,3,FALSE)="wind",VLOOKUP(G6664,'Cross-Page Data'!$I$4:$J$19,2,FALSE),IF(VLOOKUP(H6664,'Cross-Page Data'!$D$4:$F$48,3,FALSE)="hydro",VLOOKUP(G6664,'Cross-Page Data'!$I$4:$J$19,2,FALSE),VLOOKUP(H6664,'Cross-Page Data'!$D$4:$F$48,3,FALSE)))))</f>
        <v/>
      </c>
      <c r="M6664" s="120">
        <f>IF(AND($P$2=FALSE,OR(F6664="Commercial NAICS Cogen",F6664="Industrial NAICS Cogen",F6664="NAICS-22 Cogen")),FALSE,IF(AND($P$3=FALSE,OR(F6664="Commercial NAICS Cogen",F6664="Commercial NAICS Non-Cogen",F6664="Industrial NAICS Cogen", F6664="industrial NAICS non-Cogen")),FALSE, TRUE))</f>
        <v/>
      </c>
    </row>
    <row r="6665">
      <c r="A6665" s="129" t="n">
        <v>99999</v>
      </c>
      <c r="B6665" s="130" t="inlineStr">
        <is>
          <t>State-Fuel Level Increment</t>
        </is>
      </c>
      <c r="C6665" s="130" t="inlineStr">
        <is>
          <t>State-Fuel Level Increment</t>
        </is>
      </c>
      <c r="D6665" s="129" t="n">
        <v>99999</v>
      </c>
      <c r="E6665" s="130" t="inlineStr">
        <is>
          <t>TX</t>
        </is>
      </c>
      <c r="F6665" s="130" t="inlineStr">
        <is>
          <t>Industrial NAICS Cogen</t>
        </is>
      </c>
      <c r="G6665" s="130" t="inlineStr">
        <is>
          <t>ST</t>
        </is>
      </c>
      <c r="H6665" s="130" t="inlineStr">
        <is>
          <t>WH</t>
        </is>
      </c>
      <c r="I6665" s="130" t="inlineStr">
        <is>
          <t>OTH</t>
        </is>
      </c>
      <c r="J6665" s="131" t="n">
        <v>62110.507</v>
      </c>
      <c r="K6665" s="129" t="n">
        <v>2020</v>
      </c>
      <c r="L6665" s="120">
        <f>IF(VLOOKUP(H6665,'Cross-Page Data'!$D$4:$F$48,3,FALSE)="natural gas",VLOOKUP(G6665,'Cross-Page Data'!$I$4:$J$19,2,FALSE),IF(VLOOKUP(H6665,'Cross-Page Data'!$D$4:$F$48,3,FALSE)="solar",IF(G6665="PV","solar PV","solar thermal"),IF(VLOOKUP(H6665,'Cross-Page Data'!$D$4:$F$48,3,FALSE)="wind",VLOOKUP(G6665,'Cross-Page Data'!$I$4:$J$19,2,FALSE),IF(VLOOKUP(H6665,'Cross-Page Data'!$D$4:$F$48,3,FALSE)="hydro",VLOOKUP(G6665,'Cross-Page Data'!$I$4:$J$19,2,FALSE),VLOOKUP(H6665,'Cross-Page Data'!$D$4:$F$48,3,FALSE)))))</f>
        <v/>
      </c>
      <c r="M6665" s="120">
        <f>IF(AND($P$2=FALSE,OR(F6665="Commercial NAICS Cogen",F6665="Industrial NAICS Cogen",F6665="NAICS-22 Cogen")),FALSE,IF(AND($P$3=FALSE,OR(F6665="Commercial NAICS Cogen",F6665="Commercial NAICS Non-Cogen",F6665="Industrial NAICS Cogen", F6665="industrial NAICS non-Cogen")),FALSE, TRUE))</f>
        <v/>
      </c>
    </row>
    <row r="6666">
      <c r="A6666" s="129" t="n">
        <v>99999</v>
      </c>
      <c r="B6666" s="130" t="inlineStr">
        <is>
          <t>State-Fuel Level Increment</t>
        </is>
      </c>
      <c r="C6666" s="130" t="inlineStr">
        <is>
          <t>State-Fuel Level Increment</t>
        </is>
      </c>
      <c r="D6666" s="129" t="n">
        <v>99999</v>
      </c>
      <c r="E6666" s="130" t="inlineStr">
        <is>
          <t>UT</t>
        </is>
      </c>
      <c r="F6666" s="130" t="inlineStr">
        <is>
          <t>Electric Utility</t>
        </is>
      </c>
      <c r="G6666" s="130" t="inlineStr">
        <is>
          <t>ST</t>
        </is>
      </c>
      <c r="H6666" s="130" t="inlineStr">
        <is>
          <t>WH</t>
        </is>
      </c>
      <c r="I6666" s="130" t="inlineStr">
        <is>
          <t>OTH</t>
        </is>
      </c>
      <c r="J6666" s="131" t="n">
        <v>51431.124</v>
      </c>
      <c r="K6666" s="129" t="n">
        <v>2020</v>
      </c>
      <c r="L6666" s="120">
        <f>IF(VLOOKUP(H6666,'Cross-Page Data'!$D$4:$F$48,3,FALSE)="natural gas",VLOOKUP(G6666,'Cross-Page Data'!$I$4:$J$19,2,FALSE),IF(VLOOKUP(H6666,'Cross-Page Data'!$D$4:$F$48,3,FALSE)="solar",IF(G6666="PV","solar PV","solar thermal"),IF(VLOOKUP(H6666,'Cross-Page Data'!$D$4:$F$48,3,FALSE)="wind",VLOOKUP(G6666,'Cross-Page Data'!$I$4:$J$19,2,FALSE),IF(VLOOKUP(H6666,'Cross-Page Data'!$D$4:$F$48,3,FALSE)="hydro",VLOOKUP(G6666,'Cross-Page Data'!$I$4:$J$19,2,FALSE),VLOOKUP(H6666,'Cross-Page Data'!$D$4:$F$48,3,FALSE)))))</f>
        <v/>
      </c>
      <c r="M6666" s="120">
        <f>IF(AND($P$2=FALSE,OR(F6666="Commercial NAICS Cogen",F6666="Industrial NAICS Cogen",F6666="NAICS-22 Cogen")),FALSE,IF(AND($P$3=FALSE,OR(F6666="Commercial NAICS Cogen",F6666="Commercial NAICS Non-Cogen",F6666="Industrial NAICS Cogen", F6666="industrial NAICS non-Cogen")),FALSE, TRUE))</f>
        <v/>
      </c>
    </row>
    <row r="6667">
      <c r="A6667" s="129" t="n">
        <v>99999</v>
      </c>
      <c r="B6667" s="130" t="inlineStr">
        <is>
          <t>State-Fuel Level Increment</t>
        </is>
      </c>
      <c r="C6667" s="130" t="inlineStr">
        <is>
          <t>State-Fuel Level Increment</t>
        </is>
      </c>
      <c r="D6667" s="129" t="n">
        <v>99999</v>
      </c>
      <c r="E6667" s="130" t="inlineStr">
        <is>
          <t>WY</t>
        </is>
      </c>
      <c r="F6667" s="130" t="inlineStr">
        <is>
          <t>Industrial NAICS Cogen</t>
        </is>
      </c>
      <c r="G6667" s="130" t="inlineStr">
        <is>
          <t>ST</t>
        </is>
      </c>
      <c r="H6667" s="130" t="inlineStr">
        <is>
          <t>WH</t>
        </is>
      </c>
      <c r="I6667" s="130" t="inlineStr">
        <is>
          <t>OTH</t>
        </is>
      </c>
      <c r="J6667" s="131" t="n">
        <v>0</v>
      </c>
      <c r="K6667" s="129" t="n">
        <v>2020</v>
      </c>
      <c r="L6667" s="120">
        <f>IF(VLOOKUP(H6667,'Cross-Page Data'!$D$4:$F$48,3,FALSE)="natural gas",VLOOKUP(G6667,'Cross-Page Data'!$I$4:$J$19,2,FALSE),IF(VLOOKUP(H6667,'Cross-Page Data'!$D$4:$F$48,3,FALSE)="solar",IF(G6667="PV","solar PV","solar thermal"),IF(VLOOKUP(H6667,'Cross-Page Data'!$D$4:$F$48,3,FALSE)="wind",VLOOKUP(G6667,'Cross-Page Data'!$I$4:$J$19,2,FALSE),IF(VLOOKUP(H6667,'Cross-Page Data'!$D$4:$F$48,3,FALSE)="hydro",VLOOKUP(G6667,'Cross-Page Data'!$I$4:$J$19,2,FALSE),VLOOKUP(H6667,'Cross-Page Data'!$D$4:$F$48,3,FALSE)))))</f>
        <v/>
      </c>
      <c r="M6667" s="120">
        <f>IF(AND($P$2=FALSE,OR(F6667="Commercial NAICS Cogen",F6667="Industrial NAICS Cogen",F6667="NAICS-22 Cogen")),FALSE,IF(AND($P$3=FALSE,OR(F6667="Commercial NAICS Cogen",F6667="Commercial NAICS Non-Cogen",F6667="Industrial NAICS Cogen", F6667="industrial NAICS non-Cogen")),FALSE, TRUE))</f>
        <v/>
      </c>
    </row>
    <row r="6668">
      <c r="A6668" s="129" t="n">
        <v>99999</v>
      </c>
      <c r="B6668" s="130" t="inlineStr">
        <is>
          <t>State-Fuel Level Increment</t>
        </is>
      </c>
      <c r="C6668" s="130" t="inlineStr">
        <is>
          <t>State-Fuel Level Increment</t>
        </is>
      </c>
      <c r="D6668" s="129" t="n">
        <v>99999</v>
      </c>
      <c r="E6668" s="130" t="inlineStr">
        <is>
          <t>AR</t>
        </is>
      </c>
      <c r="F6668" s="130" t="inlineStr">
        <is>
          <t>Industrial NAICS Cogen</t>
        </is>
      </c>
      <c r="G6668" s="130" t="inlineStr">
        <is>
          <t>ST</t>
        </is>
      </c>
      <c r="H6668" s="130" t="inlineStr">
        <is>
          <t>WO</t>
        </is>
      </c>
      <c r="I6668" s="130" t="inlineStr">
        <is>
          <t>WOO</t>
        </is>
      </c>
      <c r="J6668" s="131" t="n">
        <v>0</v>
      </c>
      <c r="K6668" s="129" t="n">
        <v>2020</v>
      </c>
      <c r="L6668" s="120">
        <f>IF(VLOOKUP(H6668,'Cross-Page Data'!$D$4:$F$48,3,FALSE)="natural gas",VLOOKUP(G6668,'Cross-Page Data'!$I$4:$J$19,2,FALSE),IF(VLOOKUP(H6668,'Cross-Page Data'!$D$4:$F$48,3,FALSE)="solar",IF(G6668="PV","solar PV","solar thermal"),IF(VLOOKUP(H6668,'Cross-Page Data'!$D$4:$F$48,3,FALSE)="wind",VLOOKUP(G6668,'Cross-Page Data'!$I$4:$J$19,2,FALSE),IF(VLOOKUP(H6668,'Cross-Page Data'!$D$4:$F$48,3,FALSE)="hydro",VLOOKUP(G6668,'Cross-Page Data'!$I$4:$J$19,2,FALSE),VLOOKUP(H6668,'Cross-Page Data'!$D$4:$F$48,3,FALSE)))))</f>
        <v/>
      </c>
      <c r="M6668" s="120">
        <f>IF(AND($P$2=FALSE,OR(F6668="Commercial NAICS Cogen",F6668="Industrial NAICS Cogen",F6668="NAICS-22 Cogen")),FALSE,IF(AND($P$3=FALSE,OR(F6668="Commercial NAICS Cogen",F6668="Commercial NAICS Non-Cogen",F6668="Industrial NAICS Cogen", F6668="industrial NAICS non-Cogen")),FALSE, TRUE))</f>
        <v/>
      </c>
    </row>
    <row r="6669">
      <c r="A6669" s="129" t="n">
        <v>99999</v>
      </c>
      <c r="B6669" s="130" t="inlineStr">
        <is>
          <t>State-Fuel Level Increment</t>
        </is>
      </c>
      <c r="C6669" s="130" t="inlineStr">
        <is>
          <t>State-Fuel Level Increment</t>
        </is>
      </c>
      <c r="D6669" s="129" t="n">
        <v>99999</v>
      </c>
      <c r="E6669" s="130" t="inlineStr">
        <is>
          <t>GA</t>
        </is>
      </c>
      <c r="F6669" s="130" t="inlineStr">
        <is>
          <t>Industrial NAICS Cogen</t>
        </is>
      </c>
      <c r="G6669" s="130" t="inlineStr">
        <is>
          <t>ST</t>
        </is>
      </c>
      <c r="H6669" s="130" t="inlineStr">
        <is>
          <t>WO</t>
        </is>
      </c>
      <c r="I6669" s="130" t="inlineStr">
        <is>
          <t>WOO</t>
        </is>
      </c>
      <c r="J6669" s="131" t="n">
        <v>1186.902</v>
      </c>
      <c r="K6669" s="129" t="n">
        <v>2020</v>
      </c>
      <c r="L6669" s="120">
        <f>IF(VLOOKUP(H6669,'Cross-Page Data'!$D$4:$F$48,3,FALSE)="natural gas",VLOOKUP(G6669,'Cross-Page Data'!$I$4:$J$19,2,FALSE),IF(VLOOKUP(H6669,'Cross-Page Data'!$D$4:$F$48,3,FALSE)="solar",IF(G6669="PV","solar PV","solar thermal"),IF(VLOOKUP(H6669,'Cross-Page Data'!$D$4:$F$48,3,FALSE)="wind",VLOOKUP(G6669,'Cross-Page Data'!$I$4:$J$19,2,FALSE),IF(VLOOKUP(H6669,'Cross-Page Data'!$D$4:$F$48,3,FALSE)="hydro",VLOOKUP(G6669,'Cross-Page Data'!$I$4:$J$19,2,FALSE),VLOOKUP(H6669,'Cross-Page Data'!$D$4:$F$48,3,FALSE)))))</f>
        <v/>
      </c>
      <c r="M6669" s="120">
        <f>IF(AND($P$2=FALSE,OR(F6669="Commercial NAICS Cogen",F6669="Industrial NAICS Cogen",F6669="NAICS-22 Cogen")),FALSE,IF(AND($P$3=FALSE,OR(F6669="Commercial NAICS Cogen",F6669="Commercial NAICS Non-Cogen",F6669="Industrial NAICS Cogen", F6669="industrial NAICS non-Cogen")),FALSE, TRUE))</f>
        <v/>
      </c>
    </row>
    <row r="6670">
      <c r="A6670" s="129" t="n">
        <v>99999</v>
      </c>
      <c r="B6670" s="130" t="inlineStr">
        <is>
          <t>State-Fuel Level Increment</t>
        </is>
      </c>
      <c r="C6670" s="130" t="inlineStr">
        <is>
          <t>State-Fuel Level Increment</t>
        </is>
      </c>
      <c r="D6670" s="129" t="n">
        <v>99999</v>
      </c>
      <c r="E6670" s="130" t="inlineStr">
        <is>
          <t>WA</t>
        </is>
      </c>
      <c r="F6670" s="130" t="inlineStr">
        <is>
          <t>Industrial NAICS Cogen</t>
        </is>
      </c>
      <c r="G6670" s="130" t="inlineStr">
        <is>
          <t>ST</t>
        </is>
      </c>
      <c r="H6670" s="130" t="inlineStr">
        <is>
          <t>WO</t>
        </is>
      </c>
      <c r="I6670" s="130" t="inlineStr">
        <is>
          <t>WOO</t>
        </is>
      </c>
      <c r="J6670" s="131" t="n">
        <v>2126.642</v>
      </c>
      <c r="K6670" s="129" t="n">
        <v>2020</v>
      </c>
      <c r="L6670" s="120">
        <f>IF(VLOOKUP(H6670,'Cross-Page Data'!$D$4:$F$48,3,FALSE)="natural gas",VLOOKUP(G6670,'Cross-Page Data'!$I$4:$J$19,2,FALSE),IF(VLOOKUP(H6670,'Cross-Page Data'!$D$4:$F$48,3,FALSE)="solar",IF(G6670="PV","solar PV","solar thermal"),IF(VLOOKUP(H6670,'Cross-Page Data'!$D$4:$F$48,3,FALSE)="wind",VLOOKUP(G6670,'Cross-Page Data'!$I$4:$J$19,2,FALSE),IF(VLOOKUP(H6670,'Cross-Page Data'!$D$4:$F$48,3,FALSE)="hydro",VLOOKUP(G6670,'Cross-Page Data'!$I$4:$J$19,2,FALSE),VLOOKUP(H6670,'Cross-Page Data'!$D$4:$F$48,3,FALSE)))))</f>
        <v/>
      </c>
      <c r="M6670" s="120">
        <f>IF(AND($P$2=FALSE,OR(F6670="Commercial NAICS Cogen",F6670="Industrial NAICS Cogen",F6670="NAICS-22 Cogen")),FALSE,IF(AND($P$3=FALSE,OR(F6670="Commercial NAICS Cogen",F6670="Commercial NAICS Non-Cogen",F6670="Industrial NAICS Cogen", F6670="industrial NAICS non-Cogen")),FALSE, TRUE))</f>
        <v/>
      </c>
    </row>
    <row r="6671">
      <c r="A6671" s="129" t="n">
        <v>99999</v>
      </c>
      <c r="B6671" s="130" t="inlineStr">
        <is>
          <t>State-Fuel Level Increment</t>
        </is>
      </c>
      <c r="C6671" s="130" t="inlineStr">
        <is>
          <t>State-Fuel Level Increment</t>
        </is>
      </c>
      <c r="D6671" s="129" t="n">
        <v>99999</v>
      </c>
      <c r="E6671" s="130" t="inlineStr">
        <is>
          <t>NE</t>
        </is>
      </c>
      <c r="F6671" s="130" t="inlineStr">
        <is>
          <t>NAICS-22 Non-Cogen</t>
        </is>
      </c>
      <c r="G6671" s="130" t="inlineStr">
        <is>
          <t>WT</t>
        </is>
      </c>
      <c r="H6671" s="130" t="inlineStr">
        <is>
          <t>SUN</t>
        </is>
      </c>
      <c r="I6671" s="130" t="inlineStr">
        <is>
          <t>SUN</t>
        </is>
      </c>
      <c r="J6671" s="131" t="n">
        <v>5538.594</v>
      </c>
      <c r="K6671" s="129" t="n">
        <v>2020</v>
      </c>
      <c r="L6671" s="120">
        <f>IF(VLOOKUP(H6671,'Cross-Page Data'!$D$4:$F$48,3,FALSE)="natural gas",VLOOKUP(G6671,'Cross-Page Data'!$I$4:$J$19,2,FALSE),IF(VLOOKUP(H6671,'Cross-Page Data'!$D$4:$F$48,3,FALSE)="solar",IF(G6671="PV","solar PV","solar thermal"),IF(VLOOKUP(H6671,'Cross-Page Data'!$D$4:$F$48,3,FALSE)="wind",VLOOKUP(G6671,'Cross-Page Data'!$I$4:$J$19,2,FALSE),IF(VLOOKUP(H6671,'Cross-Page Data'!$D$4:$F$48,3,FALSE)="hydro",VLOOKUP(G6671,'Cross-Page Data'!$I$4:$J$19,2,FALSE),VLOOKUP(H6671,'Cross-Page Data'!$D$4:$F$48,3,FALSE)))))</f>
        <v/>
      </c>
      <c r="M6671" s="120">
        <f>IF(AND($P$2=FALSE,OR(F6671="Commercial NAICS Cogen",F6671="Industrial NAICS Cogen",F6671="NAICS-22 Cogen")),FALSE,IF(AND($P$3=FALSE,OR(F6671="Commercial NAICS Cogen",F6671="Commercial NAICS Non-Cogen",F6671="Industrial NAICS Cogen", F6671="industrial NAICS non-Cogen")),FALSE, TRUE))</f>
        <v/>
      </c>
    </row>
    <row r="6672">
      <c r="A6672" s="129" t="n">
        <v>99999</v>
      </c>
      <c r="B6672" s="130" t="inlineStr">
        <is>
          <t>State-Fuel Level Increment</t>
        </is>
      </c>
      <c r="C6672" s="130" t="inlineStr">
        <is>
          <t>State-Fuel Level Increment</t>
        </is>
      </c>
      <c r="D6672" s="129" t="n">
        <v>99999</v>
      </c>
      <c r="E6672" s="130" t="inlineStr">
        <is>
          <t>AK</t>
        </is>
      </c>
      <c r="F6672" s="130" t="inlineStr">
        <is>
          <t>Electric Utility</t>
        </is>
      </c>
      <c r="G6672" s="130" t="inlineStr">
        <is>
          <t>WT</t>
        </is>
      </c>
      <c r="H6672" s="130" t="inlineStr">
        <is>
          <t>WND</t>
        </is>
      </c>
      <c r="I6672" s="130" t="inlineStr">
        <is>
          <t>WND</t>
        </is>
      </c>
      <c r="J6672" s="131" t="n">
        <v>104381.42</v>
      </c>
      <c r="K6672" s="129" t="n">
        <v>2020</v>
      </c>
      <c r="L6672" s="120">
        <f>IF(VLOOKUP(H6672,'Cross-Page Data'!$D$4:$F$48,3,FALSE)="natural gas",VLOOKUP(G6672,'Cross-Page Data'!$I$4:$J$19,2,FALSE),IF(VLOOKUP(H6672,'Cross-Page Data'!$D$4:$F$48,3,FALSE)="solar",IF(G6672="PV","solar PV","solar thermal"),IF(VLOOKUP(H6672,'Cross-Page Data'!$D$4:$F$48,3,FALSE)="wind",VLOOKUP(G6672,'Cross-Page Data'!$I$4:$J$19,2,FALSE),IF(VLOOKUP(H6672,'Cross-Page Data'!$D$4:$F$48,3,FALSE)="hydro",VLOOKUP(G6672,'Cross-Page Data'!$I$4:$J$19,2,FALSE),VLOOKUP(H6672,'Cross-Page Data'!$D$4:$F$48,3,FALSE)))))</f>
        <v/>
      </c>
      <c r="M6672" s="120">
        <f>IF(AND($P$2=FALSE,OR(F6672="Commercial NAICS Cogen",F6672="Industrial NAICS Cogen",F6672="NAICS-22 Cogen")),FALSE,IF(AND($P$3=FALSE,OR(F6672="Commercial NAICS Cogen",F6672="Commercial NAICS Non-Cogen",F6672="Industrial NAICS Cogen", F6672="industrial NAICS non-Cogen")),FALSE, TRUE))</f>
        <v/>
      </c>
    </row>
    <row r="6673">
      <c r="A6673" s="129" t="n">
        <v>99999</v>
      </c>
      <c r="B6673" s="130" t="inlineStr">
        <is>
          <t>State-Fuel Level Increment</t>
        </is>
      </c>
      <c r="C6673" s="130" t="inlineStr">
        <is>
          <t>State-Fuel Level Increment</t>
        </is>
      </c>
      <c r="D6673" s="129" t="n">
        <v>99999</v>
      </c>
      <c r="E6673" s="130" t="inlineStr">
        <is>
          <t>AK</t>
        </is>
      </c>
      <c r="F6673" s="130" t="inlineStr">
        <is>
          <t>NAICS-22 Non-Cogen</t>
        </is>
      </c>
      <c r="G6673" s="130" t="inlineStr">
        <is>
          <t>WT</t>
        </is>
      </c>
      <c r="H6673" s="130" t="inlineStr">
        <is>
          <t>WND</t>
        </is>
      </c>
      <c r="I6673" s="130" t="inlineStr">
        <is>
          <t>WND</t>
        </is>
      </c>
      <c r="J6673" s="131" t="n">
        <v>58794.051</v>
      </c>
      <c r="K6673" s="129" t="n">
        <v>2020</v>
      </c>
      <c r="L6673" s="120">
        <f>IF(VLOOKUP(H6673,'Cross-Page Data'!$D$4:$F$48,3,FALSE)="natural gas",VLOOKUP(G6673,'Cross-Page Data'!$I$4:$J$19,2,FALSE),IF(VLOOKUP(H6673,'Cross-Page Data'!$D$4:$F$48,3,FALSE)="solar",IF(G6673="PV","solar PV","solar thermal"),IF(VLOOKUP(H6673,'Cross-Page Data'!$D$4:$F$48,3,FALSE)="wind",VLOOKUP(G6673,'Cross-Page Data'!$I$4:$J$19,2,FALSE),IF(VLOOKUP(H6673,'Cross-Page Data'!$D$4:$F$48,3,FALSE)="hydro",VLOOKUP(G6673,'Cross-Page Data'!$I$4:$J$19,2,FALSE),VLOOKUP(H6673,'Cross-Page Data'!$D$4:$F$48,3,FALSE)))))</f>
        <v/>
      </c>
      <c r="M6673" s="120">
        <f>IF(AND($P$2=FALSE,OR(F6673="Commercial NAICS Cogen",F6673="Industrial NAICS Cogen",F6673="NAICS-22 Cogen")),FALSE,IF(AND($P$3=FALSE,OR(F6673="Commercial NAICS Cogen",F6673="Commercial NAICS Non-Cogen",F6673="Industrial NAICS Cogen", F6673="industrial NAICS non-Cogen")),FALSE, TRUE))</f>
        <v/>
      </c>
    </row>
    <row r="6674">
      <c r="A6674" s="129" t="n">
        <v>99999</v>
      </c>
      <c r="B6674" s="130" t="inlineStr">
        <is>
          <t>State-Fuel Level Increment</t>
        </is>
      </c>
      <c r="C6674" s="130" t="inlineStr">
        <is>
          <t>State-Fuel Level Increment</t>
        </is>
      </c>
      <c r="D6674" s="129" t="n">
        <v>99999</v>
      </c>
      <c r="E6674" s="130" t="inlineStr">
        <is>
          <t>AZ</t>
        </is>
      </c>
      <c r="F6674" s="130" t="inlineStr">
        <is>
          <t>NAICS-22 Non-Cogen</t>
        </is>
      </c>
      <c r="G6674" s="130" t="inlineStr">
        <is>
          <t>WT</t>
        </is>
      </c>
      <c r="H6674" s="130" t="inlineStr">
        <is>
          <t>WND</t>
        </is>
      </c>
      <c r="I6674" s="130" t="inlineStr">
        <is>
          <t>WND</t>
        </is>
      </c>
      <c r="J6674" s="131" t="n">
        <v>21833.261</v>
      </c>
      <c r="K6674" s="129" t="n">
        <v>2020</v>
      </c>
      <c r="L6674" s="120">
        <f>IF(VLOOKUP(H6674,'Cross-Page Data'!$D$4:$F$48,3,FALSE)="natural gas",VLOOKUP(G6674,'Cross-Page Data'!$I$4:$J$19,2,FALSE),IF(VLOOKUP(H6674,'Cross-Page Data'!$D$4:$F$48,3,FALSE)="solar",IF(G6674="PV","solar PV","solar thermal"),IF(VLOOKUP(H6674,'Cross-Page Data'!$D$4:$F$48,3,FALSE)="wind",VLOOKUP(G6674,'Cross-Page Data'!$I$4:$J$19,2,FALSE),IF(VLOOKUP(H6674,'Cross-Page Data'!$D$4:$F$48,3,FALSE)="hydro",VLOOKUP(G6674,'Cross-Page Data'!$I$4:$J$19,2,FALSE),VLOOKUP(H6674,'Cross-Page Data'!$D$4:$F$48,3,FALSE)))))</f>
        <v/>
      </c>
      <c r="M6674" s="120">
        <f>IF(AND($P$2=FALSE,OR(F6674="Commercial NAICS Cogen",F6674="Industrial NAICS Cogen",F6674="NAICS-22 Cogen")),FALSE,IF(AND($P$3=FALSE,OR(F6674="Commercial NAICS Cogen",F6674="Commercial NAICS Non-Cogen",F6674="Industrial NAICS Cogen", F6674="industrial NAICS non-Cogen")),FALSE, TRUE))</f>
        <v/>
      </c>
    </row>
    <row r="6675">
      <c r="A6675" s="129" t="n">
        <v>99999</v>
      </c>
      <c r="B6675" s="130" t="inlineStr">
        <is>
          <t>State-Fuel Level Increment</t>
        </is>
      </c>
      <c r="C6675" s="130" t="inlineStr">
        <is>
          <t>State-Fuel Level Increment</t>
        </is>
      </c>
      <c r="D6675" s="129" t="n">
        <v>99999</v>
      </c>
      <c r="E6675" s="130" t="inlineStr">
        <is>
          <t>CA</t>
        </is>
      </c>
      <c r="F6675" s="130" t="inlineStr">
        <is>
          <t>Electric Utility</t>
        </is>
      </c>
      <c r="G6675" s="130" t="inlineStr">
        <is>
          <t>WT</t>
        </is>
      </c>
      <c r="H6675" s="130" t="inlineStr">
        <is>
          <t>WND</t>
        </is>
      </c>
      <c r="I6675" s="130" t="inlineStr">
        <is>
          <t>WND</t>
        </is>
      </c>
      <c r="J6675" s="131" t="n">
        <v>247380.35</v>
      </c>
      <c r="K6675" s="129" t="n">
        <v>2020</v>
      </c>
      <c r="L6675" s="120">
        <f>IF(VLOOKUP(H6675,'Cross-Page Data'!$D$4:$F$48,3,FALSE)="natural gas",VLOOKUP(G6675,'Cross-Page Data'!$I$4:$J$19,2,FALSE),IF(VLOOKUP(H6675,'Cross-Page Data'!$D$4:$F$48,3,FALSE)="solar",IF(G6675="PV","solar PV","solar thermal"),IF(VLOOKUP(H6675,'Cross-Page Data'!$D$4:$F$48,3,FALSE)="wind",VLOOKUP(G6675,'Cross-Page Data'!$I$4:$J$19,2,FALSE),IF(VLOOKUP(H6675,'Cross-Page Data'!$D$4:$F$48,3,FALSE)="hydro",VLOOKUP(G6675,'Cross-Page Data'!$I$4:$J$19,2,FALSE),VLOOKUP(H6675,'Cross-Page Data'!$D$4:$F$48,3,FALSE)))))</f>
        <v/>
      </c>
      <c r="M6675" s="120">
        <f>IF(AND($P$2=FALSE,OR(F6675="Commercial NAICS Cogen",F6675="Industrial NAICS Cogen",F6675="NAICS-22 Cogen")),FALSE,IF(AND($P$3=FALSE,OR(F6675="Commercial NAICS Cogen",F6675="Commercial NAICS Non-Cogen",F6675="Industrial NAICS Cogen", F6675="industrial NAICS non-Cogen")),FALSE, TRUE))</f>
        <v/>
      </c>
    </row>
    <row r="6676">
      <c r="A6676" s="129" t="n">
        <v>99999</v>
      </c>
      <c r="B6676" s="130" t="inlineStr">
        <is>
          <t>State-Fuel Level Increment</t>
        </is>
      </c>
      <c r="C6676" s="130" t="inlineStr">
        <is>
          <t>State-Fuel Level Increment</t>
        </is>
      </c>
      <c r="D6676" s="129" t="n">
        <v>99999</v>
      </c>
      <c r="E6676" s="130" t="inlineStr">
        <is>
          <t>CA</t>
        </is>
      </c>
      <c r="F6676" s="130" t="inlineStr">
        <is>
          <t>NAICS-22 Non-Cogen</t>
        </is>
      </c>
      <c r="G6676" s="130" t="inlineStr">
        <is>
          <t>WT</t>
        </is>
      </c>
      <c r="H6676" s="130" t="inlineStr">
        <is>
          <t>WND</t>
        </is>
      </c>
      <c r="I6676" s="130" t="inlineStr">
        <is>
          <t>WND</t>
        </is>
      </c>
      <c r="J6676" s="131" t="n">
        <v>10799922</v>
      </c>
      <c r="K6676" s="129" t="n">
        <v>2020</v>
      </c>
      <c r="L6676" s="120">
        <f>IF(VLOOKUP(H6676,'Cross-Page Data'!$D$4:$F$48,3,FALSE)="natural gas",VLOOKUP(G6676,'Cross-Page Data'!$I$4:$J$19,2,FALSE),IF(VLOOKUP(H6676,'Cross-Page Data'!$D$4:$F$48,3,FALSE)="solar",IF(G6676="PV","solar PV","solar thermal"),IF(VLOOKUP(H6676,'Cross-Page Data'!$D$4:$F$48,3,FALSE)="wind",VLOOKUP(G6676,'Cross-Page Data'!$I$4:$J$19,2,FALSE),IF(VLOOKUP(H6676,'Cross-Page Data'!$D$4:$F$48,3,FALSE)="hydro",VLOOKUP(G6676,'Cross-Page Data'!$I$4:$J$19,2,FALSE),VLOOKUP(H6676,'Cross-Page Data'!$D$4:$F$48,3,FALSE)))))</f>
        <v/>
      </c>
      <c r="M6676" s="120">
        <f>IF(AND($P$2=FALSE,OR(F6676="Commercial NAICS Cogen",F6676="Industrial NAICS Cogen",F6676="NAICS-22 Cogen")),FALSE,IF(AND($P$3=FALSE,OR(F6676="Commercial NAICS Cogen",F6676="Commercial NAICS Non-Cogen",F6676="Industrial NAICS Cogen", F6676="industrial NAICS non-Cogen")),FALSE, TRUE))</f>
        <v/>
      </c>
    </row>
    <row r="6677">
      <c r="A6677" s="129" t="n">
        <v>99999</v>
      </c>
      <c r="B6677" s="130" t="inlineStr">
        <is>
          <t>State-Fuel Level Increment</t>
        </is>
      </c>
      <c r="C6677" s="130" t="inlineStr">
        <is>
          <t>State-Fuel Level Increment</t>
        </is>
      </c>
      <c r="D6677" s="129" t="n">
        <v>99999</v>
      </c>
      <c r="E6677" s="130" t="inlineStr">
        <is>
          <t>CO</t>
        </is>
      </c>
      <c r="F6677" s="130" t="inlineStr">
        <is>
          <t>Electric Utility</t>
        </is>
      </c>
      <c r="G6677" s="130" t="inlineStr">
        <is>
          <t>WT</t>
        </is>
      </c>
      <c r="H6677" s="130" t="inlineStr">
        <is>
          <t>WND</t>
        </is>
      </c>
      <c r="I6677" s="130" t="inlineStr">
        <is>
          <t>WND</t>
        </is>
      </c>
      <c r="J6677" s="131" t="n">
        <v>303810.97</v>
      </c>
      <c r="K6677" s="129" t="n">
        <v>2020</v>
      </c>
      <c r="L6677" s="120">
        <f>IF(VLOOKUP(H6677,'Cross-Page Data'!$D$4:$F$48,3,FALSE)="natural gas",VLOOKUP(G6677,'Cross-Page Data'!$I$4:$J$19,2,FALSE),IF(VLOOKUP(H6677,'Cross-Page Data'!$D$4:$F$48,3,FALSE)="solar",IF(G6677="PV","solar PV","solar thermal"),IF(VLOOKUP(H6677,'Cross-Page Data'!$D$4:$F$48,3,FALSE)="wind",VLOOKUP(G6677,'Cross-Page Data'!$I$4:$J$19,2,FALSE),IF(VLOOKUP(H6677,'Cross-Page Data'!$D$4:$F$48,3,FALSE)="hydro",VLOOKUP(G6677,'Cross-Page Data'!$I$4:$J$19,2,FALSE),VLOOKUP(H6677,'Cross-Page Data'!$D$4:$F$48,3,FALSE)))))</f>
        <v/>
      </c>
      <c r="M6677" s="120">
        <f>IF(AND($P$2=FALSE,OR(F6677="Commercial NAICS Cogen",F6677="Industrial NAICS Cogen",F6677="NAICS-22 Cogen")),FALSE,IF(AND($P$3=FALSE,OR(F6677="Commercial NAICS Cogen",F6677="Commercial NAICS Non-Cogen",F6677="Industrial NAICS Cogen", F6677="industrial NAICS non-Cogen")),FALSE, TRUE))</f>
        <v/>
      </c>
    </row>
    <row r="6678">
      <c r="A6678" s="129" t="n">
        <v>99999</v>
      </c>
      <c r="B6678" s="130" t="inlineStr">
        <is>
          <t>State-Fuel Level Increment</t>
        </is>
      </c>
      <c r="C6678" s="130" t="inlineStr">
        <is>
          <t>State-Fuel Level Increment</t>
        </is>
      </c>
      <c r="D6678" s="129" t="n">
        <v>99999</v>
      </c>
      <c r="E6678" s="130" t="inlineStr">
        <is>
          <t>CO</t>
        </is>
      </c>
      <c r="F6678" s="130" t="inlineStr">
        <is>
          <t>NAICS-22 Non-Cogen</t>
        </is>
      </c>
      <c r="G6678" s="130" t="inlineStr">
        <is>
          <t>WT</t>
        </is>
      </c>
      <c r="H6678" s="130" t="inlineStr">
        <is>
          <t>WND</t>
        </is>
      </c>
      <c r="I6678" s="130" t="inlineStr">
        <is>
          <t>WND</t>
        </is>
      </c>
      <c r="J6678" s="131" t="n">
        <v>3074168.5</v>
      </c>
      <c r="K6678" s="129" t="n">
        <v>2020</v>
      </c>
      <c r="L6678" s="120">
        <f>IF(VLOOKUP(H6678,'Cross-Page Data'!$D$4:$F$48,3,FALSE)="natural gas",VLOOKUP(G6678,'Cross-Page Data'!$I$4:$J$19,2,FALSE),IF(VLOOKUP(H6678,'Cross-Page Data'!$D$4:$F$48,3,FALSE)="solar",IF(G6678="PV","solar PV","solar thermal"),IF(VLOOKUP(H6678,'Cross-Page Data'!$D$4:$F$48,3,FALSE)="wind",VLOOKUP(G6678,'Cross-Page Data'!$I$4:$J$19,2,FALSE),IF(VLOOKUP(H6678,'Cross-Page Data'!$D$4:$F$48,3,FALSE)="hydro",VLOOKUP(G6678,'Cross-Page Data'!$I$4:$J$19,2,FALSE),VLOOKUP(H6678,'Cross-Page Data'!$D$4:$F$48,3,FALSE)))))</f>
        <v/>
      </c>
      <c r="M6678" s="120">
        <f>IF(AND($P$2=FALSE,OR(F6678="Commercial NAICS Cogen",F6678="Industrial NAICS Cogen",F6678="NAICS-22 Cogen")),FALSE,IF(AND($P$3=FALSE,OR(F6678="Commercial NAICS Cogen",F6678="Commercial NAICS Non-Cogen",F6678="Industrial NAICS Cogen", F6678="industrial NAICS non-Cogen")),FALSE, TRUE))</f>
        <v/>
      </c>
    </row>
    <row r="6679">
      <c r="A6679" s="129" t="n">
        <v>99999</v>
      </c>
      <c r="B6679" s="130" t="inlineStr">
        <is>
          <t>State-Fuel Level Increment</t>
        </is>
      </c>
      <c r="C6679" s="130" t="inlineStr">
        <is>
          <t>State-Fuel Level Increment</t>
        </is>
      </c>
      <c r="D6679" s="129" t="n">
        <v>99999</v>
      </c>
      <c r="E6679" s="130" t="inlineStr">
        <is>
          <t>CO</t>
        </is>
      </c>
      <c r="F6679" s="130" t="inlineStr">
        <is>
          <t>Commercial NAICS Non-Cogen</t>
        </is>
      </c>
      <c r="G6679" s="130" t="inlineStr">
        <is>
          <t>WT</t>
        </is>
      </c>
      <c r="H6679" s="130" t="inlineStr">
        <is>
          <t>WND</t>
        </is>
      </c>
      <c r="I6679" s="130" t="inlineStr">
        <is>
          <t>WND</t>
        </is>
      </c>
      <c r="J6679" s="131" t="n">
        <v>19582.057</v>
      </c>
      <c r="K6679" s="129" t="n">
        <v>2020</v>
      </c>
      <c r="L6679" s="120">
        <f>IF(VLOOKUP(H6679,'Cross-Page Data'!$D$4:$F$48,3,FALSE)="natural gas",VLOOKUP(G6679,'Cross-Page Data'!$I$4:$J$19,2,FALSE),IF(VLOOKUP(H6679,'Cross-Page Data'!$D$4:$F$48,3,FALSE)="solar",IF(G6679="PV","solar PV","solar thermal"),IF(VLOOKUP(H6679,'Cross-Page Data'!$D$4:$F$48,3,FALSE)="wind",VLOOKUP(G6679,'Cross-Page Data'!$I$4:$J$19,2,FALSE),IF(VLOOKUP(H6679,'Cross-Page Data'!$D$4:$F$48,3,FALSE)="hydro",VLOOKUP(G6679,'Cross-Page Data'!$I$4:$J$19,2,FALSE),VLOOKUP(H6679,'Cross-Page Data'!$D$4:$F$48,3,FALSE)))))</f>
        <v/>
      </c>
      <c r="M6679" s="120">
        <f>IF(AND($P$2=FALSE,OR(F6679="Commercial NAICS Cogen",F6679="Industrial NAICS Cogen",F6679="NAICS-22 Cogen")),FALSE,IF(AND($P$3=FALSE,OR(F6679="Commercial NAICS Cogen",F6679="Commercial NAICS Non-Cogen",F6679="Industrial NAICS Cogen", F6679="industrial NAICS non-Cogen")),FALSE, TRUE))</f>
        <v/>
      </c>
    </row>
    <row r="6680">
      <c r="A6680" s="129" t="n">
        <v>99999</v>
      </c>
      <c r="B6680" s="130" t="inlineStr">
        <is>
          <t>State-Fuel Level Increment</t>
        </is>
      </c>
      <c r="C6680" s="130" t="inlineStr">
        <is>
          <t>State-Fuel Level Increment</t>
        </is>
      </c>
      <c r="D6680" s="129" t="n">
        <v>99999</v>
      </c>
      <c r="E6680" s="130" t="inlineStr">
        <is>
          <t>HI</t>
        </is>
      </c>
      <c r="F6680" s="130" t="inlineStr">
        <is>
          <t>NAICS-22 Non-Cogen</t>
        </is>
      </c>
      <c r="G6680" s="130" t="inlineStr">
        <is>
          <t>WT</t>
        </is>
      </c>
      <c r="H6680" s="130" t="inlineStr">
        <is>
          <t>WND</t>
        </is>
      </c>
      <c r="I6680" s="130" t="inlineStr">
        <is>
          <t>WND</t>
        </is>
      </c>
      <c r="J6680" s="131" t="n">
        <v>123368.97</v>
      </c>
      <c r="K6680" s="129" t="n">
        <v>2020</v>
      </c>
      <c r="L6680" s="120">
        <f>IF(VLOOKUP(H6680,'Cross-Page Data'!$D$4:$F$48,3,FALSE)="natural gas",VLOOKUP(G6680,'Cross-Page Data'!$I$4:$J$19,2,FALSE),IF(VLOOKUP(H6680,'Cross-Page Data'!$D$4:$F$48,3,FALSE)="solar",IF(G6680="PV","solar PV","solar thermal"),IF(VLOOKUP(H6680,'Cross-Page Data'!$D$4:$F$48,3,FALSE)="wind",VLOOKUP(G6680,'Cross-Page Data'!$I$4:$J$19,2,FALSE),IF(VLOOKUP(H6680,'Cross-Page Data'!$D$4:$F$48,3,FALSE)="hydro",VLOOKUP(G6680,'Cross-Page Data'!$I$4:$J$19,2,FALSE),VLOOKUP(H6680,'Cross-Page Data'!$D$4:$F$48,3,FALSE)))))</f>
        <v/>
      </c>
      <c r="M6680" s="120">
        <f>IF(AND($P$2=FALSE,OR(F6680="Commercial NAICS Cogen",F6680="Industrial NAICS Cogen",F6680="NAICS-22 Cogen")),FALSE,IF(AND($P$3=FALSE,OR(F6680="Commercial NAICS Cogen",F6680="Commercial NAICS Non-Cogen",F6680="Industrial NAICS Cogen", F6680="industrial NAICS non-Cogen")),FALSE, TRUE))</f>
        <v/>
      </c>
    </row>
    <row r="6681">
      <c r="A6681" s="129" t="n">
        <v>99999</v>
      </c>
      <c r="B6681" s="130" t="inlineStr">
        <is>
          <t>State-Fuel Level Increment</t>
        </is>
      </c>
      <c r="C6681" s="130" t="inlineStr">
        <is>
          <t>State-Fuel Level Increment</t>
        </is>
      </c>
      <c r="D6681" s="129" t="n">
        <v>99999</v>
      </c>
      <c r="E6681" s="130" t="inlineStr">
        <is>
          <t>IA</t>
        </is>
      </c>
      <c r="F6681" s="130" t="inlineStr">
        <is>
          <t>Electric Utility</t>
        </is>
      </c>
      <c r="G6681" s="130" t="inlineStr">
        <is>
          <t>WT</t>
        </is>
      </c>
      <c r="H6681" s="130" t="inlineStr">
        <is>
          <t>WND</t>
        </is>
      </c>
      <c r="I6681" s="130" t="inlineStr">
        <is>
          <t>WND</t>
        </is>
      </c>
      <c r="J6681" s="131" t="n">
        <v>9328554.699999999</v>
      </c>
      <c r="K6681" s="129" t="n">
        <v>2020</v>
      </c>
      <c r="L6681" s="120">
        <f>IF(VLOOKUP(H6681,'Cross-Page Data'!$D$4:$F$48,3,FALSE)="natural gas",VLOOKUP(G6681,'Cross-Page Data'!$I$4:$J$19,2,FALSE),IF(VLOOKUP(H6681,'Cross-Page Data'!$D$4:$F$48,3,FALSE)="solar",IF(G6681="PV","solar PV","solar thermal"),IF(VLOOKUP(H6681,'Cross-Page Data'!$D$4:$F$48,3,FALSE)="wind",VLOOKUP(G6681,'Cross-Page Data'!$I$4:$J$19,2,FALSE),IF(VLOOKUP(H6681,'Cross-Page Data'!$D$4:$F$48,3,FALSE)="hydro",VLOOKUP(G6681,'Cross-Page Data'!$I$4:$J$19,2,FALSE),VLOOKUP(H6681,'Cross-Page Data'!$D$4:$F$48,3,FALSE)))))</f>
        <v/>
      </c>
      <c r="M6681" s="120">
        <f>IF(AND($P$2=FALSE,OR(F6681="Commercial NAICS Cogen",F6681="Industrial NAICS Cogen",F6681="NAICS-22 Cogen")),FALSE,IF(AND($P$3=FALSE,OR(F6681="Commercial NAICS Cogen",F6681="Commercial NAICS Non-Cogen",F6681="Industrial NAICS Cogen", F6681="industrial NAICS non-Cogen")),FALSE, TRUE))</f>
        <v/>
      </c>
    </row>
    <row r="6682">
      <c r="A6682" s="129" t="n">
        <v>99999</v>
      </c>
      <c r="B6682" s="130" t="inlineStr">
        <is>
          <t>State-Fuel Level Increment</t>
        </is>
      </c>
      <c r="C6682" s="130" t="inlineStr">
        <is>
          <t>State-Fuel Level Increment</t>
        </is>
      </c>
      <c r="D6682" s="129" t="n">
        <v>99999</v>
      </c>
      <c r="E6682" s="130" t="inlineStr">
        <is>
          <t>IA</t>
        </is>
      </c>
      <c r="F6682" s="130" t="inlineStr">
        <is>
          <t>NAICS-22 Non-Cogen</t>
        </is>
      </c>
      <c r="G6682" s="130" t="inlineStr">
        <is>
          <t>WT</t>
        </is>
      </c>
      <c r="H6682" s="130" t="inlineStr">
        <is>
          <t>WND</t>
        </is>
      </c>
      <c r="I6682" s="130" t="inlineStr">
        <is>
          <t>WND</t>
        </is>
      </c>
      <c r="J6682" s="131" t="n">
        <v>3221761.2</v>
      </c>
      <c r="K6682" s="129" t="n">
        <v>2020</v>
      </c>
      <c r="L6682" s="120">
        <f>IF(VLOOKUP(H6682,'Cross-Page Data'!$D$4:$F$48,3,FALSE)="natural gas",VLOOKUP(G6682,'Cross-Page Data'!$I$4:$J$19,2,FALSE),IF(VLOOKUP(H6682,'Cross-Page Data'!$D$4:$F$48,3,FALSE)="solar",IF(G6682="PV","solar PV","solar thermal"),IF(VLOOKUP(H6682,'Cross-Page Data'!$D$4:$F$48,3,FALSE)="wind",VLOOKUP(G6682,'Cross-Page Data'!$I$4:$J$19,2,FALSE),IF(VLOOKUP(H6682,'Cross-Page Data'!$D$4:$F$48,3,FALSE)="hydro",VLOOKUP(G6682,'Cross-Page Data'!$I$4:$J$19,2,FALSE),VLOOKUP(H6682,'Cross-Page Data'!$D$4:$F$48,3,FALSE)))))</f>
        <v/>
      </c>
      <c r="M6682" s="120">
        <f>IF(AND($P$2=FALSE,OR(F6682="Commercial NAICS Cogen",F6682="Industrial NAICS Cogen",F6682="NAICS-22 Cogen")),FALSE,IF(AND($P$3=FALSE,OR(F6682="Commercial NAICS Cogen",F6682="Commercial NAICS Non-Cogen",F6682="Industrial NAICS Cogen", F6682="industrial NAICS non-Cogen")),FALSE, TRUE))</f>
        <v/>
      </c>
    </row>
    <row r="6683">
      <c r="A6683" s="129" t="n">
        <v>99999</v>
      </c>
      <c r="B6683" s="130" t="inlineStr">
        <is>
          <t>State-Fuel Level Increment</t>
        </is>
      </c>
      <c r="C6683" s="130" t="inlineStr">
        <is>
          <t>State-Fuel Level Increment</t>
        </is>
      </c>
      <c r="D6683" s="129" t="n">
        <v>99999</v>
      </c>
      <c r="E6683" s="130" t="inlineStr">
        <is>
          <t>ID</t>
        </is>
      </c>
      <c r="F6683" s="130" t="inlineStr">
        <is>
          <t>Electric Utility</t>
        </is>
      </c>
      <c r="G6683" s="130" t="inlineStr">
        <is>
          <t>WT</t>
        </is>
      </c>
      <c r="H6683" s="130" t="inlineStr">
        <is>
          <t>WND</t>
        </is>
      </c>
      <c r="I6683" s="130" t="inlineStr">
        <is>
          <t>WND</t>
        </is>
      </c>
      <c r="J6683" s="131" t="n">
        <v>172831.01</v>
      </c>
      <c r="K6683" s="129" t="n">
        <v>2020</v>
      </c>
      <c r="L6683" s="120">
        <f>IF(VLOOKUP(H6683,'Cross-Page Data'!$D$4:$F$48,3,FALSE)="natural gas",VLOOKUP(G6683,'Cross-Page Data'!$I$4:$J$19,2,FALSE),IF(VLOOKUP(H6683,'Cross-Page Data'!$D$4:$F$48,3,FALSE)="solar",IF(G6683="PV","solar PV","solar thermal"),IF(VLOOKUP(H6683,'Cross-Page Data'!$D$4:$F$48,3,FALSE)="wind",VLOOKUP(G6683,'Cross-Page Data'!$I$4:$J$19,2,FALSE),IF(VLOOKUP(H6683,'Cross-Page Data'!$D$4:$F$48,3,FALSE)="hydro",VLOOKUP(G6683,'Cross-Page Data'!$I$4:$J$19,2,FALSE),VLOOKUP(H6683,'Cross-Page Data'!$D$4:$F$48,3,FALSE)))))</f>
        <v/>
      </c>
      <c r="M6683" s="120">
        <f>IF(AND($P$2=FALSE,OR(F6683="Commercial NAICS Cogen",F6683="Industrial NAICS Cogen",F6683="NAICS-22 Cogen")),FALSE,IF(AND($P$3=FALSE,OR(F6683="Commercial NAICS Cogen",F6683="Commercial NAICS Non-Cogen",F6683="Industrial NAICS Cogen", F6683="industrial NAICS non-Cogen")),FALSE, TRUE))</f>
        <v/>
      </c>
    </row>
    <row r="6684">
      <c r="A6684" s="129" t="n">
        <v>99999</v>
      </c>
      <c r="B6684" s="130" t="inlineStr">
        <is>
          <t>State-Fuel Level Increment</t>
        </is>
      </c>
      <c r="C6684" s="130" t="inlineStr">
        <is>
          <t>State-Fuel Level Increment</t>
        </is>
      </c>
      <c r="D6684" s="129" t="n">
        <v>99999</v>
      </c>
      <c r="E6684" s="130" t="inlineStr">
        <is>
          <t>ID</t>
        </is>
      </c>
      <c r="F6684" s="130" t="inlineStr">
        <is>
          <t>NAICS-22 Non-Cogen</t>
        </is>
      </c>
      <c r="G6684" s="130" t="inlineStr">
        <is>
          <t>WT</t>
        </is>
      </c>
      <c r="H6684" s="130" t="inlineStr">
        <is>
          <t>WND</t>
        </is>
      </c>
      <c r="I6684" s="130" t="inlineStr">
        <is>
          <t>WND</t>
        </is>
      </c>
      <c r="J6684" s="131" t="n">
        <v>2334451.3</v>
      </c>
      <c r="K6684" s="129" t="n">
        <v>2020</v>
      </c>
      <c r="L6684" s="120">
        <f>IF(VLOOKUP(H6684,'Cross-Page Data'!$D$4:$F$48,3,FALSE)="natural gas",VLOOKUP(G6684,'Cross-Page Data'!$I$4:$J$19,2,FALSE),IF(VLOOKUP(H6684,'Cross-Page Data'!$D$4:$F$48,3,FALSE)="solar",IF(G6684="PV","solar PV","solar thermal"),IF(VLOOKUP(H6684,'Cross-Page Data'!$D$4:$F$48,3,FALSE)="wind",VLOOKUP(G6684,'Cross-Page Data'!$I$4:$J$19,2,FALSE),IF(VLOOKUP(H6684,'Cross-Page Data'!$D$4:$F$48,3,FALSE)="hydro",VLOOKUP(G6684,'Cross-Page Data'!$I$4:$J$19,2,FALSE),VLOOKUP(H6684,'Cross-Page Data'!$D$4:$F$48,3,FALSE)))))</f>
        <v/>
      </c>
      <c r="M6684" s="120">
        <f>IF(AND($P$2=FALSE,OR(F6684="Commercial NAICS Cogen",F6684="Industrial NAICS Cogen",F6684="NAICS-22 Cogen")),FALSE,IF(AND($P$3=FALSE,OR(F6684="Commercial NAICS Cogen",F6684="Commercial NAICS Non-Cogen",F6684="Industrial NAICS Cogen", F6684="industrial NAICS non-Cogen")),FALSE, TRUE))</f>
        <v/>
      </c>
    </row>
    <row r="6685">
      <c r="A6685" s="129" t="n">
        <v>99999</v>
      </c>
      <c r="B6685" s="130" t="inlineStr">
        <is>
          <t>State-Fuel Level Increment</t>
        </is>
      </c>
      <c r="C6685" s="130" t="inlineStr">
        <is>
          <t>State-Fuel Level Increment</t>
        </is>
      </c>
      <c r="D6685" s="129" t="n">
        <v>99999</v>
      </c>
      <c r="E6685" s="130" t="inlineStr">
        <is>
          <t>IL</t>
        </is>
      </c>
      <c r="F6685" s="130" t="inlineStr">
        <is>
          <t>Electric Utility</t>
        </is>
      </c>
      <c r="G6685" s="130" t="inlineStr">
        <is>
          <t>WT</t>
        </is>
      </c>
      <c r="H6685" s="130" t="inlineStr">
        <is>
          <t>WND</t>
        </is>
      </c>
      <c r="I6685" s="130" t="inlineStr">
        <is>
          <t>WND</t>
        </is>
      </c>
      <c r="J6685" s="131" t="n">
        <v>7579.416</v>
      </c>
      <c r="K6685" s="129" t="n">
        <v>2020</v>
      </c>
      <c r="L6685" s="120">
        <f>IF(VLOOKUP(H6685,'Cross-Page Data'!$D$4:$F$48,3,FALSE)="natural gas",VLOOKUP(G6685,'Cross-Page Data'!$I$4:$J$19,2,FALSE),IF(VLOOKUP(H6685,'Cross-Page Data'!$D$4:$F$48,3,FALSE)="solar",IF(G6685="PV","solar PV","solar thermal"),IF(VLOOKUP(H6685,'Cross-Page Data'!$D$4:$F$48,3,FALSE)="wind",VLOOKUP(G6685,'Cross-Page Data'!$I$4:$J$19,2,FALSE),IF(VLOOKUP(H6685,'Cross-Page Data'!$D$4:$F$48,3,FALSE)="hydro",VLOOKUP(G6685,'Cross-Page Data'!$I$4:$J$19,2,FALSE),VLOOKUP(H6685,'Cross-Page Data'!$D$4:$F$48,3,FALSE)))))</f>
        <v/>
      </c>
      <c r="M6685" s="120">
        <f>IF(AND($P$2=FALSE,OR(F6685="Commercial NAICS Cogen",F6685="Industrial NAICS Cogen",F6685="NAICS-22 Cogen")),FALSE,IF(AND($P$3=FALSE,OR(F6685="Commercial NAICS Cogen",F6685="Commercial NAICS Non-Cogen",F6685="Industrial NAICS Cogen", F6685="industrial NAICS non-Cogen")),FALSE, TRUE))</f>
        <v/>
      </c>
    </row>
    <row r="6686">
      <c r="A6686" s="129" t="n">
        <v>99999</v>
      </c>
      <c r="B6686" s="130" t="inlineStr">
        <is>
          <t>State-Fuel Level Increment</t>
        </is>
      </c>
      <c r="C6686" s="130" t="inlineStr">
        <is>
          <t>State-Fuel Level Increment</t>
        </is>
      </c>
      <c r="D6686" s="129" t="n">
        <v>99999</v>
      </c>
      <c r="E6686" s="130" t="inlineStr">
        <is>
          <t>IL</t>
        </is>
      </c>
      <c r="F6686" s="130" t="inlineStr">
        <is>
          <t>NAICS-22 Non-Cogen</t>
        </is>
      </c>
      <c r="G6686" s="130" t="inlineStr">
        <is>
          <t>WT</t>
        </is>
      </c>
      <c r="H6686" s="130" t="inlineStr">
        <is>
          <t>WND</t>
        </is>
      </c>
      <c r="I6686" s="130" t="inlineStr">
        <is>
          <t>WND</t>
        </is>
      </c>
      <c r="J6686" s="131" t="n">
        <v>7918723.3</v>
      </c>
      <c r="K6686" s="129" t="n">
        <v>2020</v>
      </c>
      <c r="L6686" s="120">
        <f>IF(VLOOKUP(H6686,'Cross-Page Data'!$D$4:$F$48,3,FALSE)="natural gas",VLOOKUP(G6686,'Cross-Page Data'!$I$4:$J$19,2,FALSE),IF(VLOOKUP(H6686,'Cross-Page Data'!$D$4:$F$48,3,FALSE)="solar",IF(G6686="PV","solar PV","solar thermal"),IF(VLOOKUP(H6686,'Cross-Page Data'!$D$4:$F$48,3,FALSE)="wind",VLOOKUP(G6686,'Cross-Page Data'!$I$4:$J$19,2,FALSE),IF(VLOOKUP(H6686,'Cross-Page Data'!$D$4:$F$48,3,FALSE)="hydro",VLOOKUP(G6686,'Cross-Page Data'!$I$4:$J$19,2,FALSE),VLOOKUP(H6686,'Cross-Page Data'!$D$4:$F$48,3,FALSE)))))</f>
        <v/>
      </c>
      <c r="M6686" s="120">
        <f>IF(AND($P$2=FALSE,OR(F6686="Commercial NAICS Cogen",F6686="Industrial NAICS Cogen",F6686="NAICS-22 Cogen")),FALSE,IF(AND($P$3=FALSE,OR(F6686="Commercial NAICS Cogen",F6686="Commercial NAICS Non-Cogen",F6686="Industrial NAICS Cogen", F6686="industrial NAICS non-Cogen")),FALSE, TRUE))</f>
        <v/>
      </c>
    </row>
    <row r="6687">
      <c r="A6687" s="129" t="n">
        <v>99999</v>
      </c>
      <c r="B6687" s="130" t="inlineStr">
        <is>
          <t>State-Fuel Level Increment</t>
        </is>
      </c>
      <c r="C6687" s="130" t="inlineStr">
        <is>
          <t>State-Fuel Level Increment</t>
        </is>
      </c>
      <c r="D6687" s="129" t="n">
        <v>99999</v>
      </c>
      <c r="E6687" s="130" t="inlineStr">
        <is>
          <t>IL</t>
        </is>
      </c>
      <c r="F6687" s="130" t="inlineStr">
        <is>
          <t>Commercial NAICS Non-Cogen</t>
        </is>
      </c>
      <c r="G6687" s="130" t="inlineStr">
        <is>
          <t>WT</t>
        </is>
      </c>
      <c r="H6687" s="130" t="inlineStr">
        <is>
          <t>WND</t>
        </is>
      </c>
      <c r="I6687" s="130" t="inlineStr">
        <is>
          <t>WND</t>
        </is>
      </c>
      <c r="J6687" s="131" t="n">
        <v>5035.187</v>
      </c>
      <c r="K6687" s="129" t="n">
        <v>2020</v>
      </c>
      <c r="L6687" s="120">
        <f>IF(VLOOKUP(H6687,'Cross-Page Data'!$D$4:$F$48,3,FALSE)="natural gas",VLOOKUP(G6687,'Cross-Page Data'!$I$4:$J$19,2,FALSE),IF(VLOOKUP(H6687,'Cross-Page Data'!$D$4:$F$48,3,FALSE)="solar",IF(G6687="PV","solar PV","solar thermal"),IF(VLOOKUP(H6687,'Cross-Page Data'!$D$4:$F$48,3,FALSE)="wind",VLOOKUP(G6687,'Cross-Page Data'!$I$4:$J$19,2,FALSE),IF(VLOOKUP(H6687,'Cross-Page Data'!$D$4:$F$48,3,FALSE)="hydro",VLOOKUP(G6687,'Cross-Page Data'!$I$4:$J$19,2,FALSE),VLOOKUP(H6687,'Cross-Page Data'!$D$4:$F$48,3,FALSE)))))</f>
        <v/>
      </c>
      <c r="M6687" s="120">
        <f>IF(AND($P$2=FALSE,OR(F6687="Commercial NAICS Cogen",F6687="Industrial NAICS Cogen",F6687="NAICS-22 Cogen")),FALSE,IF(AND($P$3=FALSE,OR(F6687="Commercial NAICS Cogen",F6687="Commercial NAICS Non-Cogen",F6687="Industrial NAICS Cogen", F6687="industrial NAICS non-Cogen")),FALSE, TRUE))</f>
        <v/>
      </c>
    </row>
    <row r="6688">
      <c r="A6688" s="129" t="n">
        <v>99999</v>
      </c>
      <c r="B6688" s="130" t="inlineStr">
        <is>
          <t>State-Fuel Level Increment</t>
        </is>
      </c>
      <c r="C6688" s="130" t="inlineStr">
        <is>
          <t>State-Fuel Level Increment</t>
        </is>
      </c>
      <c r="D6688" s="129" t="n">
        <v>99999</v>
      </c>
      <c r="E6688" s="130" t="inlineStr">
        <is>
          <t>IN</t>
        </is>
      </c>
      <c r="F6688" s="130" t="inlineStr">
        <is>
          <t>NAICS-22 Non-Cogen</t>
        </is>
      </c>
      <c r="G6688" s="130" t="inlineStr">
        <is>
          <t>WT</t>
        </is>
      </c>
      <c r="H6688" s="130" t="inlineStr">
        <is>
          <t>WND</t>
        </is>
      </c>
      <c r="I6688" s="130" t="inlineStr">
        <is>
          <t>WND</t>
        </is>
      </c>
      <c r="J6688" s="131" t="n">
        <v>3190271.9</v>
      </c>
      <c r="K6688" s="129" t="n">
        <v>2020</v>
      </c>
      <c r="L6688" s="120">
        <f>IF(VLOOKUP(H6688,'Cross-Page Data'!$D$4:$F$48,3,FALSE)="natural gas",VLOOKUP(G6688,'Cross-Page Data'!$I$4:$J$19,2,FALSE),IF(VLOOKUP(H6688,'Cross-Page Data'!$D$4:$F$48,3,FALSE)="solar",IF(G6688="PV","solar PV","solar thermal"),IF(VLOOKUP(H6688,'Cross-Page Data'!$D$4:$F$48,3,FALSE)="wind",VLOOKUP(G6688,'Cross-Page Data'!$I$4:$J$19,2,FALSE),IF(VLOOKUP(H6688,'Cross-Page Data'!$D$4:$F$48,3,FALSE)="hydro",VLOOKUP(G6688,'Cross-Page Data'!$I$4:$J$19,2,FALSE),VLOOKUP(H6688,'Cross-Page Data'!$D$4:$F$48,3,FALSE)))))</f>
        <v/>
      </c>
      <c r="M6688" s="120">
        <f>IF(AND($P$2=FALSE,OR(F6688="Commercial NAICS Cogen",F6688="Industrial NAICS Cogen",F6688="NAICS-22 Cogen")),FALSE,IF(AND($P$3=FALSE,OR(F6688="Commercial NAICS Cogen",F6688="Commercial NAICS Non-Cogen",F6688="Industrial NAICS Cogen", F6688="industrial NAICS non-Cogen")),FALSE, TRUE))</f>
        <v/>
      </c>
    </row>
    <row r="6689">
      <c r="A6689" s="129" t="n">
        <v>99999</v>
      </c>
      <c r="B6689" s="130" t="inlineStr">
        <is>
          <t>State-Fuel Level Increment</t>
        </is>
      </c>
      <c r="C6689" s="130" t="inlineStr">
        <is>
          <t>State-Fuel Level Increment</t>
        </is>
      </c>
      <c r="D6689" s="129" t="n">
        <v>99999</v>
      </c>
      <c r="E6689" s="130" t="inlineStr">
        <is>
          <t>KS</t>
        </is>
      </c>
      <c r="F6689" s="130" t="inlineStr">
        <is>
          <t>Electric Utility</t>
        </is>
      </c>
      <c r="G6689" s="130" t="inlineStr">
        <is>
          <t>WT</t>
        </is>
      </c>
      <c r="H6689" s="130" t="inlineStr">
        <is>
          <t>WND</t>
        </is>
      </c>
      <c r="I6689" s="130" t="inlineStr">
        <is>
          <t>WND</t>
        </is>
      </c>
      <c r="J6689" s="131" t="n">
        <v>739951.79</v>
      </c>
      <c r="K6689" s="129" t="n">
        <v>2020</v>
      </c>
      <c r="L6689" s="120">
        <f>IF(VLOOKUP(H6689,'Cross-Page Data'!$D$4:$F$48,3,FALSE)="natural gas",VLOOKUP(G6689,'Cross-Page Data'!$I$4:$J$19,2,FALSE),IF(VLOOKUP(H6689,'Cross-Page Data'!$D$4:$F$48,3,FALSE)="solar",IF(G6689="PV","solar PV","solar thermal"),IF(VLOOKUP(H6689,'Cross-Page Data'!$D$4:$F$48,3,FALSE)="wind",VLOOKUP(G6689,'Cross-Page Data'!$I$4:$J$19,2,FALSE),IF(VLOOKUP(H6689,'Cross-Page Data'!$D$4:$F$48,3,FALSE)="hydro",VLOOKUP(G6689,'Cross-Page Data'!$I$4:$J$19,2,FALSE),VLOOKUP(H6689,'Cross-Page Data'!$D$4:$F$48,3,FALSE)))))</f>
        <v/>
      </c>
      <c r="M6689" s="120">
        <f>IF(AND($P$2=FALSE,OR(F6689="Commercial NAICS Cogen",F6689="Industrial NAICS Cogen",F6689="NAICS-22 Cogen")),FALSE,IF(AND($P$3=FALSE,OR(F6689="Commercial NAICS Cogen",F6689="Commercial NAICS Non-Cogen",F6689="Industrial NAICS Cogen", F6689="industrial NAICS non-Cogen")),FALSE, TRUE))</f>
        <v/>
      </c>
    </row>
    <row r="6690">
      <c r="A6690" s="129" t="n">
        <v>99999</v>
      </c>
      <c r="B6690" s="130" t="inlineStr">
        <is>
          <t>State-Fuel Level Increment</t>
        </is>
      </c>
      <c r="C6690" s="130" t="inlineStr">
        <is>
          <t>State-Fuel Level Increment</t>
        </is>
      </c>
      <c r="D6690" s="129" t="n">
        <v>99999</v>
      </c>
      <c r="E6690" s="130" t="inlineStr">
        <is>
          <t>KS</t>
        </is>
      </c>
      <c r="F6690" s="130" t="inlineStr">
        <is>
          <t>NAICS-22 Non-Cogen</t>
        </is>
      </c>
      <c r="G6690" s="130" t="inlineStr">
        <is>
          <t>WT</t>
        </is>
      </c>
      <c r="H6690" s="130" t="inlineStr">
        <is>
          <t>WND</t>
        </is>
      </c>
      <c r="I6690" s="130" t="inlineStr">
        <is>
          <t>WND</t>
        </is>
      </c>
      <c r="J6690" s="131" t="n">
        <v>6094141.2</v>
      </c>
      <c r="K6690" s="129" t="n">
        <v>2020</v>
      </c>
      <c r="L6690" s="120">
        <f>IF(VLOOKUP(H6690,'Cross-Page Data'!$D$4:$F$48,3,FALSE)="natural gas",VLOOKUP(G6690,'Cross-Page Data'!$I$4:$J$19,2,FALSE),IF(VLOOKUP(H6690,'Cross-Page Data'!$D$4:$F$48,3,FALSE)="solar",IF(G6690="PV","solar PV","solar thermal"),IF(VLOOKUP(H6690,'Cross-Page Data'!$D$4:$F$48,3,FALSE)="wind",VLOOKUP(G6690,'Cross-Page Data'!$I$4:$J$19,2,FALSE),IF(VLOOKUP(H6690,'Cross-Page Data'!$D$4:$F$48,3,FALSE)="hydro",VLOOKUP(G6690,'Cross-Page Data'!$I$4:$J$19,2,FALSE),VLOOKUP(H6690,'Cross-Page Data'!$D$4:$F$48,3,FALSE)))))</f>
        <v/>
      </c>
      <c r="M6690" s="120">
        <f>IF(AND($P$2=FALSE,OR(F6690="Commercial NAICS Cogen",F6690="Industrial NAICS Cogen",F6690="NAICS-22 Cogen")),FALSE,IF(AND($P$3=FALSE,OR(F6690="Commercial NAICS Cogen",F6690="Commercial NAICS Non-Cogen",F6690="Industrial NAICS Cogen", F6690="industrial NAICS non-Cogen")),FALSE, TRUE))</f>
        <v/>
      </c>
    </row>
    <row r="6691">
      <c r="A6691" s="129" t="n">
        <v>99999</v>
      </c>
      <c r="B6691" s="130" t="inlineStr">
        <is>
          <t>State-Fuel Level Increment</t>
        </is>
      </c>
      <c r="C6691" s="130" t="inlineStr">
        <is>
          <t>State-Fuel Level Increment</t>
        </is>
      </c>
      <c r="D6691" s="129" t="n">
        <v>99999</v>
      </c>
      <c r="E6691" s="130" t="inlineStr">
        <is>
          <t>KS</t>
        </is>
      </c>
      <c r="F6691" s="130" t="inlineStr">
        <is>
          <t>Commercial NAICS Non-Cogen</t>
        </is>
      </c>
      <c r="G6691" s="130" t="inlineStr">
        <is>
          <t>WT</t>
        </is>
      </c>
      <c r="H6691" s="130" t="inlineStr">
        <is>
          <t>WND</t>
        </is>
      </c>
      <c r="I6691" s="130" t="inlineStr">
        <is>
          <t>WND</t>
        </is>
      </c>
      <c r="J6691" s="131" t="n">
        <v>16616.572</v>
      </c>
      <c r="K6691" s="129" t="n">
        <v>2020</v>
      </c>
      <c r="L6691" s="120">
        <f>IF(VLOOKUP(H6691,'Cross-Page Data'!$D$4:$F$48,3,FALSE)="natural gas",VLOOKUP(G6691,'Cross-Page Data'!$I$4:$J$19,2,FALSE),IF(VLOOKUP(H6691,'Cross-Page Data'!$D$4:$F$48,3,FALSE)="solar",IF(G6691="PV","solar PV","solar thermal"),IF(VLOOKUP(H6691,'Cross-Page Data'!$D$4:$F$48,3,FALSE)="wind",VLOOKUP(G6691,'Cross-Page Data'!$I$4:$J$19,2,FALSE),IF(VLOOKUP(H6691,'Cross-Page Data'!$D$4:$F$48,3,FALSE)="hydro",VLOOKUP(G6691,'Cross-Page Data'!$I$4:$J$19,2,FALSE),VLOOKUP(H6691,'Cross-Page Data'!$D$4:$F$48,3,FALSE)))))</f>
        <v/>
      </c>
      <c r="M6691" s="120">
        <f>IF(AND($P$2=FALSE,OR(F6691="Commercial NAICS Cogen",F6691="Industrial NAICS Cogen",F6691="NAICS-22 Cogen")),FALSE,IF(AND($P$3=FALSE,OR(F6691="Commercial NAICS Cogen",F6691="Commercial NAICS Non-Cogen",F6691="Industrial NAICS Cogen", F6691="industrial NAICS non-Cogen")),FALSE, TRUE))</f>
        <v/>
      </c>
    </row>
    <row r="6692">
      <c r="A6692" s="129" t="n">
        <v>99999</v>
      </c>
      <c r="B6692" s="130" t="inlineStr">
        <is>
          <t>State-Fuel Level Increment</t>
        </is>
      </c>
      <c r="C6692" s="130" t="inlineStr">
        <is>
          <t>State-Fuel Level Increment</t>
        </is>
      </c>
      <c r="D6692" s="129" t="n">
        <v>99999</v>
      </c>
      <c r="E6692" s="130" t="inlineStr">
        <is>
          <t>MA</t>
        </is>
      </c>
      <c r="F6692" s="130" t="inlineStr">
        <is>
          <t>Electric Utility</t>
        </is>
      </c>
      <c r="G6692" s="130" t="inlineStr">
        <is>
          <t>WT</t>
        </is>
      </c>
      <c r="H6692" s="130" t="inlineStr">
        <is>
          <t>WND</t>
        </is>
      </c>
      <c r="I6692" s="130" t="inlineStr">
        <is>
          <t>WND</t>
        </is>
      </c>
      <c r="J6692" s="131" t="n">
        <v>14667.856</v>
      </c>
      <c r="K6692" s="129" t="n">
        <v>2020</v>
      </c>
      <c r="L6692" s="120">
        <f>IF(VLOOKUP(H6692,'Cross-Page Data'!$D$4:$F$48,3,FALSE)="natural gas",VLOOKUP(G6692,'Cross-Page Data'!$I$4:$J$19,2,FALSE),IF(VLOOKUP(H6692,'Cross-Page Data'!$D$4:$F$48,3,FALSE)="solar",IF(G6692="PV","solar PV","solar thermal"),IF(VLOOKUP(H6692,'Cross-Page Data'!$D$4:$F$48,3,FALSE)="wind",VLOOKUP(G6692,'Cross-Page Data'!$I$4:$J$19,2,FALSE),IF(VLOOKUP(H6692,'Cross-Page Data'!$D$4:$F$48,3,FALSE)="hydro",VLOOKUP(G6692,'Cross-Page Data'!$I$4:$J$19,2,FALSE),VLOOKUP(H6692,'Cross-Page Data'!$D$4:$F$48,3,FALSE)))))</f>
        <v/>
      </c>
      <c r="M6692" s="120">
        <f>IF(AND($P$2=FALSE,OR(F6692="Commercial NAICS Cogen",F6692="Industrial NAICS Cogen",F6692="NAICS-22 Cogen")),FALSE,IF(AND($P$3=FALSE,OR(F6692="Commercial NAICS Cogen",F6692="Commercial NAICS Non-Cogen",F6692="Industrial NAICS Cogen", F6692="industrial NAICS non-Cogen")),FALSE, TRUE))</f>
        <v/>
      </c>
    </row>
    <row r="6693">
      <c r="A6693" s="129" t="n">
        <v>99999</v>
      </c>
      <c r="B6693" s="130" t="inlineStr">
        <is>
          <t>State-Fuel Level Increment</t>
        </is>
      </c>
      <c r="C6693" s="130" t="inlineStr">
        <is>
          <t>State-Fuel Level Increment</t>
        </is>
      </c>
      <c r="D6693" s="129" t="n">
        <v>99999</v>
      </c>
      <c r="E6693" s="130" t="inlineStr">
        <is>
          <t>MA</t>
        </is>
      </c>
      <c r="F6693" s="130" t="inlineStr">
        <is>
          <t>NAICS-22 Non-Cogen</t>
        </is>
      </c>
      <c r="G6693" s="130" t="inlineStr">
        <is>
          <t>WT</t>
        </is>
      </c>
      <c r="H6693" s="130" t="inlineStr">
        <is>
          <t>WND</t>
        </is>
      </c>
      <c r="I6693" s="130" t="inlineStr">
        <is>
          <t>WND</t>
        </is>
      </c>
      <c r="J6693" s="131" t="n">
        <v>82503.143</v>
      </c>
      <c r="K6693" s="129" t="n">
        <v>2020</v>
      </c>
      <c r="L6693" s="120">
        <f>IF(VLOOKUP(H6693,'Cross-Page Data'!$D$4:$F$48,3,FALSE)="natural gas",VLOOKUP(G6693,'Cross-Page Data'!$I$4:$J$19,2,FALSE),IF(VLOOKUP(H6693,'Cross-Page Data'!$D$4:$F$48,3,FALSE)="solar",IF(G6693="PV","solar PV","solar thermal"),IF(VLOOKUP(H6693,'Cross-Page Data'!$D$4:$F$48,3,FALSE)="wind",VLOOKUP(G6693,'Cross-Page Data'!$I$4:$J$19,2,FALSE),IF(VLOOKUP(H6693,'Cross-Page Data'!$D$4:$F$48,3,FALSE)="hydro",VLOOKUP(G6693,'Cross-Page Data'!$I$4:$J$19,2,FALSE),VLOOKUP(H6693,'Cross-Page Data'!$D$4:$F$48,3,FALSE)))))</f>
        <v/>
      </c>
      <c r="M6693" s="120">
        <f>IF(AND($P$2=FALSE,OR(F6693="Commercial NAICS Cogen",F6693="Industrial NAICS Cogen",F6693="NAICS-22 Cogen")),FALSE,IF(AND($P$3=FALSE,OR(F6693="Commercial NAICS Cogen",F6693="Commercial NAICS Non-Cogen",F6693="Industrial NAICS Cogen", F6693="industrial NAICS non-Cogen")),FALSE, TRUE))</f>
        <v/>
      </c>
    </row>
    <row r="6694">
      <c r="A6694" s="129" t="n">
        <v>99999</v>
      </c>
      <c r="B6694" s="130" t="inlineStr">
        <is>
          <t>State-Fuel Level Increment</t>
        </is>
      </c>
      <c r="C6694" s="130" t="inlineStr">
        <is>
          <t>State-Fuel Level Increment</t>
        </is>
      </c>
      <c r="D6694" s="129" t="n">
        <v>99999</v>
      </c>
      <c r="E6694" s="130" t="inlineStr">
        <is>
          <t>MA</t>
        </is>
      </c>
      <c r="F6694" s="130" t="inlineStr">
        <is>
          <t>Commercial NAICS Non-Cogen</t>
        </is>
      </c>
      <c r="G6694" s="130" t="inlineStr">
        <is>
          <t>WT</t>
        </is>
      </c>
      <c r="H6694" s="130" t="inlineStr">
        <is>
          <t>WND</t>
        </is>
      </c>
      <c r="I6694" s="130" t="inlineStr">
        <is>
          <t>WND</t>
        </is>
      </c>
      <c r="J6694" s="131" t="n">
        <v>4313.509</v>
      </c>
      <c r="K6694" s="129" t="n">
        <v>2020</v>
      </c>
      <c r="L6694" s="120">
        <f>IF(VLOOKUP(H6694,'Cross-Page Data'!$D$4:$F$48,3,FALSE)="natural gas",VLOOKUP(G6694,'Cross-Page Data'!$I$4:$J$19,2,FALSE),IF(VLOOKUP(H6694,'Cross-Page Data'!$D$4:$F$48,3,FALSE)="solar",IF(G6694="PV","solar PV","solar thermal"),IF(VLOOKUP(H6694,'Cross-Page Data'!$D$4:$F$48,3,FALSE)="wind",VLOOKUP(G6694,'Cross-Page Data'!$I$4:$J$19,2,FALSE),IF(VLOOKUP(H6694,'Cross-Page Data'!$D$4:$F$48,3,FALSE)="hydro",VLOOKUP(G6694,'Cross-Page Data'!$I$4:$J$19,2,FALSE),VLOOKUP(H6694,'Cross-Page Data'!$D$4:$F$48,3,FALSE)))))</f>
        <v/>
      </c>
      <c r="M6694" s="120">
        <f>IF(AND($P$2=FALSE,OR(F6694="Commercial NAICS Cogen",F6694="Industrial NAICS Cogen",F6694="NAICS-22 Cogen")),FALSE,IF(AND($P$3=FALSE,OR(F6694="Commercial NAICS Cogen",F6694="Commercial NAICS Non-Cogen",F6694="Industrial NAICS Cogen", F6694="industrial NAICS non-Cogen")),FALSE, TRUE))</f>
        <v/>
      </c>
    </row>
    <row r="6695">
      <c r="A6695" s="129" t="n">
        <v>99999</v>
      </c>
      <c r="B6695" s="130" t="inlineStr">
        <is>
          <t>State-Fuel Level Increment</t>
        </is>
      </c>
      <c r="C6695" s="130" t="inlineStr">
        <is>
          <t>State-Fuel Level Increment</t>
        </is>
      </c>
      <c r="D6695" s="129" t="n">
        <v>99999</v>
      </c>
      <c r="E6695" s="130" t="inlineStr">
        <is>
          <t>MA</t>
        </is>
      </c>
      <c r="F6695" s="130" t="inlineStr">
        <is>
          <t>Industrial NAICS Non-Cogen</t>
        </is>
      </c>
      <c r="G6695" s="130" t="inlineStr">
        <is>
          <t>WT</t>
        </is>
      </c>
      <c r="H6695" s="130" t="inlineStr">
        <is>
          <t>WND</t>
        </is>
      </c>
      <c r="I6695" s="130" t="inlineStr">
        <is>
          <t>WND</t>
        </is>
      </c>
      <c r="J6695" s="131" t="n">
        <v>3441.84</v>
      </c>
      <c r="K6695" s="129" t="n">
        <v>2020</v>
      </c>
      <c r="L6695" s="120">
        <f>IF(VLOOKUP(H6695,'Cross-Page Data'!$D$4:$F$48,3,FALSE)="natural gas",VLOOKUP(G6695,'Cross-Page Data'!$I$4:$J$19,2,FALSE),IF(VLOOKUP(H6695,'Cross-Page Data'!$D$4:$F$48,3,FALSE)="solar",IF(G6695="PV","solar PV","solar thermal"),IF(VLOOKUP(H6695,'Cross-Page Data'!$D$4:$F$48,3,FALSE)="wind",VLOOKUP(G6695,'Cross-Page Data'!$I$4:$J$19,2,FALSE),IF(VLOOKUP(H6695,'Cross-Page Data'!$D$4:$F$48,3,FALSE)="hydro",VLOOKUP(G6695,'Cross-Page Data'!$I$4:$J$19,2,FALSE),VLOOKUP(H6695,'Cross-Page Data'!$D$4:$F$48,3,FALSE)))))</f>
        <v/>
      </c>
      <c r="M6695" s="120">
        <f>IF(AND($P$2=FALSE,OR(F6695="Commercial NAICS Cogen",F6695="Industrial NAICS Cogen",F6695="NAICS-22 Cogen")),FALSE,IF(AND($P$3=FALSE,OR(F6695="Commercial NAICS Cogen",F6695="Commercial NAICS Non-Cogen",F6695="Industrial NAICS Cogen", F6695="industrial NAICS non-Cogen")),FALSE, TRUE))</f>
        <v/>
      </c>
    </row>
    <row r="6696">
      <c r="A6696" s="129" t="n">
        <v>99999</v>
      </c>
      <c r="B6696" s="130" t="inlineStr">
        <is>
          <t>State-Fuel Level Increment</t>
        </is>
      </c>
      <c r="C6696" s="130" t="inlineStr">
        <is>
          <t>State-Fuel Level Increment</t>
        </is>
      </c>
      <c r="D6696" s="129" t="n">
        <v>99999</v>
      </c>
      <c r="E6696" s="130" t="inlineStr">
        <is>
          <t>MD</t>
        </is>
      </c>
      <c r="F6696" s="130" t="inlineStr">
        <is>
          <t>NAICS-22 Non-Cogen</t>
        </is>
      </c>
      <c r="G6696" s="130" t="inlineStr">
        <is>
          <t>WT</t>
        </is>
      </c>
      <c r="H6696" s="130" t="inlineStr">
        <is>
          <t>WND</t>
        </is>
      </c>
      <c r="I6696" s="130" t="inlineStr">
        <is>
          <t>WND</t>
        </is>
      </c>
      <c r="J6696" s="131" t="n">
        <v>9020.514999999999</v>
      </c>
      <c r="K6696" s="129" t="n">
        <v>2020</v>
      </c>
      <c r="L6696" s="120">
        <f>IF(VLOOKUP(H6696,'Cross-Page Data'!$D$4:$F$48,3,FALSE)="natural gas",VLOOKUP(G6696,'Cross-Page Data'!$I$4:$J$19,2,FALSE),IF(VLOOKUP(H6696,'Cross-Page Data'!$D$4:$F$48,3,FALSE)="solar",IF(G6696="PV","solar PV","solar thermal"),IF(VLOOKUP(H6696,'Cross-Page Data'!$D$4:$F$48,3,FALSE)="wind",VLOOKUP(G6696,'Cross-Page Data'!$I$4:$J$19,2,FALSE),IF(VLOOKUP(H6696,'Cross-Page Data'!$D$4:$F$48,3,FALSE)="hydro",VLOOKUP(G6696,'Cross-Page Data'!$I$4:$J$19,2,FALSE),VLOOKUP(H6696,'Cross-Page Data'!$D$4:$F$48,3,FALSE)))))</f>
        <v/>
      </c>
      <c r="M6696" s="120">
        <f>IF(AND($P$2=FALSE,OR(F6696="Commercial NAICS Cogen",F6696="Industrial NAICS Cogen",F6696="NAICS-22 Cogen")),FALSE,IF(AND($P$3=FALSE,OR(F6696="Commercial NAICS Cogen",F6696="Commercial NAICS Non-Cogen",F6696="Industrial NAICS Cogen", F6696="industrial NAICS non-Cogen")),FALSE, TRUE))</f>
        <v/>
      </c>
    </row>
    <row r="6697">
      <c r="A6697" s="129" t="n">
        <v>99999</v>
      </c>
      <c r="B6697" s="130" t="inlineStr">
        <is>
          <t>State-Fuel Level Increment</t>
        </is>
      </c>
      <c r="C6697" s="130" t="inlineStr">
        <is>
          <t>State-Fuel Level Increment</t>
        </is>
      </c>
      <c r="D6697" s="129" t="n">
        <v>99999</v>
      </c>
      <c r="E6697" s="130" t="inlineStr">
        <is>
          <t>ME</t>
        </is>
      </c>
      <c r="F6697" s="130" t="inlineStr">
        <is>
          <t>NAICS-22 Non-Cogen</t>
        </is>
      </c>
      <c r="G6697" s="130" t="inlineStr">
        <is>
          <t>WT</t>
        </is>
      </c>
      <c r="H6697" s="130" t="inlineStr">
        <is>
          <t>WND</t>
        </is>
      </c>
      <c r="I6697" s="130" t="inlineStr">
        <is>
          <t>WND</t>
        </is>
      </c>
      <c r="J6697" s="131" t="n">
        <v>1058914.6</v>
      </c>
      <c r="K6697" s="129" t="n">
        <v>2020</v>
      </c>
      <c r="L6697" s="120">
        <f>IF(VLOOKUP(H6697,'Cross-Page Data'!$D$4:$F$48,3,FALSE)="natural gas",VLOOKUP(G6697,'Cross-Page Data'!$I$4:$J$19,2,FALSE),IF(VLOOKUP(H6697,'Cross-Page Data'!$D$4:$F$48,3,FALSE)="solar",IF(G6697="PV","solar PV","solar thermal"),IF(VLOOKUP(H6697,'Cross-Page Data'!$D$4:$F$48,3,FALSE)="wind",VLOOKUP(G6697,'Cross-Page Data'!$I$4:$J$19,2,FALSE),IF(VLOOKUP(H6697,'Cross-Page Data'!$D$4:$F$48,3,FALSE)="hydro",VLOOKUP(G6697,'Cross-Page Data'!$I$4:$J$19,2,FALSE),VLOOKUP(H6697,'Cross-Page Data'!$D$4:$F$48,3,FALSE)))))</f>
        <v/>
      </c>
      <c r="M6697" s="120">
        <f>IF(AND($P$2=FALSE,OR(F6697="Commercial NAICS Cogen",F6697="Industrial NAICS Cogen",F6697="NAICS-22 Cogen")),FALSE,IF(AND($P$3=FALSE,OR(F6697="Commercial NAICS Cogen",F6697="Commercial NAICS Non-Cogen",F6697="Industrial NAICS Cogen", F6697="industrial NAICS non-Cogen")),FALSE, TRUE))</f>
        <v/>
      </c>
    </row>
    <row r="6698">
      <c r="A6698" s="129" t="n">
        <v>99999</v>
      </c>
      <c r="B6698" s="130" t="inlineStr">
        <is>
          <t>State-Fuel Level Increment</t>
        </is>
      </c>
      <c r="C6698" s="130" t="inlineStr">
        <is>
          <t>State-Fuel Level Increment</t>
        </is>
      </c>
      <c r="D6698" s="129" t="n">
        <v>99999</v>
      </c>
      <c r="E6698" s="130" t="inlineStr">
        <is>
          <t>MI</t>
        </is>
      </c>
      <c r="F6698" s="130" t="inlineStr">
        <is>
          <t>Electric Utility</t>
        </is>
      </c>
      <c r="G6698" s="130" t="inlineStr">
        <is>
          <t>WT</t>
        </is>
      </c>
      <c r="H6698" s="130" t="inlineStr">
        <is>
          <t>WND</t>
        </is>
      </c>
      <c r="I6698" s="130" t="inlineStr">
        <is>
          <t>WND</t>
        </is>
      </c>
      <c r="J6698" s="131" t="n">
        <v>855940.9300000001</v>
      </c>
      <c r="K6698" s="129" t="n">
        <v>2020</v>
      </c>
      <c r="L6698" s="120">
        <f>IF(VLOOKUP(H6698,'Cross-Page Data'!$D$4:$F$48,3,FALSE)="natural gas",VLOOKUP(G6698,'Cross-Page Data'!$I$4:$J$19,2,FALSE),IF(VLOOKUP(H6698,'Cross-Page Data'!$D$4:$F$48,3,FALSE)="solar",IF(G6698="PV","solar PV","solar thermal"),IF(VLOOKUP(H6698,'Cross-Page Data'!$D$4:$F$48,3,FALSE)="wind",VLOOKUP(G6698,'Cross-Page Data'!$I$4:$J$19,2,FALSE),IF(VLOOKUP(H6698,'Cross-Page Data'!$D$4:$F$48,3,FALSE)="hydro",VLOOKUP(G6698,'Cross-Page Data'!$I$4:$J$19,2,FALSE),VLOOKUP(H6698,'Cross-Page Data'!$D$4:$F$48,3,FALSE)))))</f>
        <v/>
      </c>
      <c r="M6698" s="120">
        <f>IF(AND($P$2=FALSE,OR(F6698="Commercial NAICS Cogen",F6698="Industrial NAICS Cogen",F6698="NAICS-22 Cogen")),FALSE,IF(AND($P$3=FALSE,OR(F6698="Commercial NAICS Cogen",F6698="Commercial NAICS Non-Cogen",F6698="Industrial NAICS Cogen", F6698="industrial NAICS non-Cogen")),FALSE, TRUE))</f>
        <v/>
      </c>
    </row>
    <row r="6699">
      <c r="A6699" s="129" t="n">
        <v>99999</v>
      </c>
      <c r="B6699" s="130" t="inlineStr">
        <is>
          <t>State-Fuel Level Increment</t>
        </is>
      </c>
      <c r="C6699" s="130" t="inlineStr">
        <is>
          <t>State-Fuel Level Increment</t>
        </is>
      </c>
      <c r="D6699" s="129" t="n">
        <v>99999</v>
      </c>
      <c r="E6699" s="130" t="inlineStr">
        <is>
          <t>MI</t>
        </is>
      </c>
      <c r="F6699" s="130" t="inlineStr">
        <is>
          <t>NAICS-22 Non-Cogen</t>
        </is>
      </c>
      <c r="G6699" s="130" t="inlineStr">
        <is>
          <t>WT</t>
        </is>
      </c>
      <c r="H6699" s="130" t="inlineStr">
        <is>
          <t>WND</t>
        </is>
      </c>
      <c r="I6699" s="130" t="inlineStr">
        <is>
          <t>WND</t>
        </is>
      </c>
      <c r="J6699" s="131" t="n">
        <v>1931464.3</v>
      </c>
      <c r="K6699" s="129" t="n">
        <v>2020</v>
      </c>
      <c r="L6699" s="120">
        <f>IF(VLOOKUP(H6699,'Cross-Page Data'!$D$4:$F$48,3,FALSE)="natural gas",VLOOKUP(G6699,'Cross-Page Data'!$I$4:$J$19,2,FALSE),IF(VLOOKUP(H6699,'Cross-Page Data'!$D$4:$F$48,3,FALSE)="solar",IF(G6699="PV","solar PV","solar thermal"),IF(VLOOKUP(H6699,'Cross-Page Data'!$D$4:$F$48,3,FALSE)="wind",VLOOKUP(G6699,'Cross-Page Data'!$I$4:$J$19,2,FALSE),IF(VLOOKUP(H6699,'Cross-Page Data'!$D$4:$F$48,3,FALSE)="hydro",VLOOKUP(G6699,'Cross-Page Data'!$I$4:$J$19,2,FALSE),VLOOKUP(H6699,'Cross-Page Data'!$D$4:$F$48,3,FALSE)))))</f>
        <v/>
      </c>
      <c r="M6699" s="120">
        <f>IF(AND($P$2=FALSE,OR(F6699="Commercial NAICS Cogen",F6699="Industrial NAICS Cogen",F6699="NAICS-22 Cogen")),FALSE,IF(AND($P$3=FALSE,OR(F6699="Commercial NAICS Cogen",F6699="Commercial NAICS Non-Cogen",F6699="Industrial NAICS Cogen", F6699="industrial NAICS non-Cogen")),FALSE, TRUE))</f>
        <v/>
      </c>
    </row>
    <row r="6700">
      <c r="A6700" s="129" t="n">
        <v>99999</v>
      </c>
      <c r="B6700" s="130" t="inlineStr">
        <is>
          <t>State-Fuel Level Increment</t>
        </is>
      </c>
      <c r="C6700" s="130" t="inlineStr">
        <is>
          <t>State-Fuel Level Increment</t>
        </is>
      </c>
      <c r="D6700" s="129" t="n">
        <v>99999</v>
      </c>
      <c r="E6700" s="130" t="inlineStr">
        <is>
          <t>MN</t>
        </is>
      </c>
      <c r="F6700" s="130" t="inlineStr">
        <is>
          <t>Electric Utility</t>
        </is>
      </c>
      <c r="G6700" s="130" t="inlineStr">
        <is>
          <t>WT</t>
        </is>
      </c>
      <c r="H6700" s="130" t="inlineStr">
        <is>
          <t>WND</t>
        </is>
      </c>
      <c r="I6700" s="130" t="inlineStr">
        <is>
          <t>WND</t>
        </is>
      </c>
      <c r="J6700" s="131" t="n">
        <v>1992104.9</v>
      </c>
      <c r="K6700" s="129" t="n">
        <v>2020</v>
      </c>
      <c r="L6700" s="120">
        <f>IF(VLOOKUP(H6700,'Cross-Page Data'!$D$4:$F$48,3,FALSE)="natural gas",VLOOKUP(G6700,'Cross-Page Data'!$I$4:$J$19,2,FALSE),IF(VLOOKUP(H6700,'Cross-Page Data'!$D$4:$F$48,3,FALSE)="solar",IF(G6700="PV","solar PV","solar thermal"),IF(VLOOKUP(H6700,'Cross-Page Data'!$D$4:$F$48,3,FALSE)="wind",VLOOKUP(G6700,'Cross-Page Data'!$I$4:$J$19,2,FALSE),IF(VLOOKUP(H6700,'Cross-Page Data'!$D$4:$F$48,3,FALSE)="hydro",VLOOKUP(G6700,'Cross-Page Data'!$I$4:$J$19,2,FALSE),VLOOKUP(H6700,'Cross-Page Data'!$D$4:$F$48,3,FALSE)))))</f>
        <v/>
      </c>
      <c r="M6700" s="120">
        <f>IF(AND($P$2=FALSE,OR(F6700="Commercial NAICS Cogen",F6700="Industrial NAICS Cogen",F6700="NAICS-22 Cogen")),FALSE,IF(AND($P$3=FALSE,OR(F6700="Commercial NAICS Cogen",F6700="Commercial NAICS Non-Cogen",F6700="Industrial NAICS Cogen", F6700="industrial NAICS non-Cogen")),FALSE, TRUE))</f>
        <v/>
      </c>
    </row>
    <row r="6701">
      <c r="A6701" s="129" t="n">
        <v>99999</v>
      </c>
      <c r="B6701" s="130" t="inlineStr">
        <is>
          <t>State-Fuel Level Increment</t>
        </is>
      </c>
      <c r="C6701" s="130" t="inlineStr">
        <is>
          <t>State-Fuel Level Increment</t>
        </is>
      </c>
      <c r="D6701" s="129" t="n">
        <v>99999</v>
      </c>
      <c r="E6701" s="130" t="inlineStr">
        <is>
          <t>MN</t>
        </is>
      </c>
      <c r="F6701" s="130" t="inlineStr">
        <is>
          <t>Electric Utility</t>
        </is>
      </c>
      <c r="G6701" s="130" t="inlineStr">
        <is>
          <t>WT</t>
        </is>
      </c>
      <c r="H6701" s="130" t="inlineStr">
        <is>
          <t>WND</t>
        </is>
      </c>
      <c r="I6701" s="130" t="inlineStr">
        <is>
          <t>WND</t>
        </is>
      </c>
      <c r="J6701" s="131" t="n">
        <v>4692.656</v>
      </c>
      <c r="K6701" s="129" t="n">
        <v>2020</v>
      </c>
      <c r="L6701" s="120">
        <f>IF(VLOOKUP(H6701,'Cross-Page Data'!$D$4:$F$48,3,FALSE)="natural gas",VLOOKUP(G6701,'Cross-Page Data'!$I$4:$J$19,2,FALSE),IF(VLOOKUP(H6701,'Cross-Page Data'!$D$4:$F$48,3,FALSE)="solar",IF(G6701="PV","solar PV","solar thermal"),IF(VLOOKUP(H6701,'Cross-Page Data'!$D$4:$F$48,3,FALSE)="wind",VLOOKUP(G6701,'Cross-Page Data'!$I$4:$J$19,2,FALSE),IF(VLOOKUP(H6701,'Cross-Page Data'!$D$4:$F$48,3,FALSE)="hydro",VLOOKUP(G6701,'Cross-Page Data'!$I$4:$J$19,2,FALSE),VLOOKUP(H6701,'Cross-Page Data'!$D$4:$F$48,3,FALSE)))))</f>
        <v/>
      </c>
      <c r="M6701" s="120">
        <f>IF(AND($P$2=FALSE,OR(F6701="Commercial NAICS Cogen",F6701="Industrial NAICS Cogen",F6701="NAICS-22 Cogen")),FALSE,IF(AND($P$3=FALSE,OR(F6701="Commercial NAICS Cogen",F6701="Commercial NAICS Non-Cogen",F6701="Industrial NAICS Cogen", F6701="industrial NAICS non-Cogen")),FALSE, TRUE))</f>
        <v/>
      </c>
    </row>
    <row r="6702">
      <c r="A6702" s="129" t="n">
        <v>99999</v>
      </c>
      <c r="B6702" s="130" t="inlineStr">
        <is>
          <t>State-Fuel Level Increment</t>
        </is>
      </c>
      <c r="C6702" s="130" t="inlineStr">
        <is>
          <t>State-Fuel Level Increment</t>
        </is>
      </c>
      <c r="D6702" s="129" t="n">
        <v>99999</v>
      </c>
      <c r="E6702" s="130" t="inlineStr">
        <is>
          <t>MN</t>
        </is>
      </c>
      <c r="F6702" s="130" t="inlineStr">
        <is>
          <t>NAICS-22 Non-Cogen</t>
        </is>
      </c>
      <c r="G6702" s="130" t="inlineStr">
        <is>
          <t>WT</t>
        </is>
      </c>
      <c r="H6702" s="130" t="inlineStr">
        <is>
          <t>WND</t>
        </is>
      </c>
      <c r="I6702" s="130" t="inlineStr">
        <is>
          <t>WND</t>
        </is>
      </c>
      <c r="J6702" s="131" t="n">
        <v>5619753.1</v>
      </c>
      <c r="K6702" s="129" t="n">
        <v>2020</v>
      </c>
      <c r="L6702" s="120">
        <f>IF(VLOOKUP(H6702,'Cross-Page Data'!$D$4:$F$48,3,FALSE)="natural gas",VLOOKUP(G6702,'Cross-Page Data'!$I$4:$J$19,2,FALSE),IF(VLOOKUP(H6702,'Cross-Page Data'!$D$4:$F$48,3,FALSE)="solar",IF(G6702="PV","solar PV","solar thermal"),IF(VLOOKUP(H6702,'Cross-Page Data'!$D$4:$F$48,3,FALSE)="wind",VLOOKUP(G6702,'Cross-Page Data'!$I$4:$J$19,2,FALSE),IF(VLOOKUP(H6702,'Cross-Page Data'!$D$4:$F$48,3,FALSE)="hydro",VLOOKUP(G6702,'Cross-Page Data'!$I$4:$J$19,2,FALSE),VLOOKUP(H6702,'Cross-Page Data'!$D$4:$F$48,3,FALSE)))))</f>
        <v/>
      </c>
      <c r="M6702" s="120">
        <f>IF(AND($P$2=FALSE,OR(F6702="Commercial NAICS Cogen",F6702="Industrial NAICS Cogen",F6702="NAICS-22 Cogen")),FALSE,IF(AND($P$3=FALSE,OR(F6702="Commercial NAICS Cogen",F6702="Commercial NAICS Non-Cogen",F6702="Industrial NAICS Cogen", F6702="industrial NAICS non-Cogen")),FALSE, TRUE))</f>
        <v/>
      </c>
    </row>
    <row r="6703">
      <c r="A6703" s="129" t="n">
        <v>99999</v>
      </c>
      <c r="B6703" s="130" t="inlineStr">
        <is>
          <t>State-Fuel Level Increment</t>
        </is>
      </c>
      <c r="C6703" s="130" t="inlineStr">
        <is>
          <t>State-Fuel Level Increment</t>
        </is>
      </c>
      <c r="D6703" s="129" t="n">
        <v>99999</v>
      </c>
      <c r="E6703" s="130" t="inlineStr">
        <is>
          <t>MN</t>
        </is>
      </c>
      <c r="F6703" s="130" t="inlineStr">
        <is>
          <t>Commercial NAICS Non-Cogen</t>
        </is>
      </c>
      <c r="G6703" s="130" t="inlineStr">
        <is>
          <t>WT</t>
        </is>
      </c>
      <c r="H6703" s="130" t="inlineStr">
        <is>
          <t>WND</t>
        </is>
      </c>
      <c r="I6703" s="130" t="inlineStr">
        <is>
          <t>WND</t>
        </is>
      </c>
      <c r="J6703" s="131" t="n">
        <v>26785.374</v>
      </c>
      <c r="K6703" s="129" t="n">
        <v>2020</v>
      </c>
      <c r="L6703" s="120">
        <f>IF(VLOOKUP(H6703,'Cross-Page Data'!$D$4:$F$48,3,FALSE)="natural gas",VLOOKUP(G6703,'Cross-Page Data'!$I$4:$J$19,2,FALSE),IF(VLOOKUP(H6703,'Cross-Page Data'!$D$4:$F$48,3,FALSE)="solar",IF(G6703="PV","solar PV","solar thermal"),IF(VLOOKUP(H6703,'Cross-Page Data'!$D$4:$F$48,3,FALSE)="wind",VLOOKUP(G6703,'Cross-Page Data'!$I$4:$J$19,2,FALSE),IF(VLOOKUP(H6703,'Cross-Page Data'!$D$4:$F$48,3,FALSE)="hydro",VLOOKUP(G6703,'Cross-Page Data'!$I$4:$J$19,2,FALSE),VLOOKUP(H6703,'Cross-Page Data'!$D$4:$F$48,3,FALSE)))))</f>
        <v/>
      </c>
      <c r="M6703" s="120">
        <f>IF(AND($P$2=FALSE,OR(F6703="Commercial NAICS Cogen",F6703="Industrial NAICS Cogen",F6703="NAICS-22 Cogen")),FALSE,IF(AND($P$3=FALSE,OR(F6703="Commercial NAICS Cogen",F6703="Commercial NAICS Non-Cogen",F6703="Industrial NAICS Cogen", F6703="industrial NAICS non-Cogen")),FALSE, TRUE))</f>
        <v/>
      </c>
    </row>
    <row r="6704">
      <c r="A6704" s="129" t="n">
        <v>99999</v>
      </c>
      <c r="B6704" s="130" t="inlineStr">
        <is>
          <t>State-Fuel Level Increment</t>
        </is>
      </c>
      <c r="C6704" s="130" t="inlineStr">
        <is>
          <t>State-Fuel Level Increment</t>
        </is>
      </c>
      <c r="D6704" s="129" t="n">
        <v>99999</v>
      </c>
      <c r="E6704" s="130" t="inlineStr">
        <is>
          <t>MO</t>
        </is>
      </c>
      <c r="F6704" s="130" t="inlineStr">
        <is>
          <t>NAICS-22 Non-Cogen</t>
        </is>
      </c>
      <c r="G6704" s="130" t="inlineStr">
        <is>
          <t>WT</t>
        </is>
      </c>
      <c r="H6704" s="130" t="inlineStr">
        <is>
          <t>WND</t>
        </is>
      </c>
      <c r="I6704" s="130" t="inlineStr">
        <is>
          <t>WND</t>
        </is>
      </c>
      <c r="J6704" s="131" t="n">
        <v>357570.73</v>
      </c>
      <c r="K6704" s="129" t="n">
        <v>2020</v>
      </c>
      <c r="L6704" s="120">
        <f>IF(VLOOKUP(H6704,'Cross-Page Data'!$D$4:$F$48,3,FALSE)="natural gas",VLOOKUP(G6704,'Cross-Page Data'!$I$4:$J$19,2,FALSE),IF(VLOOKUP(H6704,'Cross-Page Data'!$D$4:$F$48,3,FALSE)="solar",IF(G6704="PV","solar PV","solar thermal"),IF(VLOOKUP(H6704,'Cross-Page Data'!$D$4:$F$48,3,FALSE)="wind",VLOOKUP(G6704,'Cross-Page Data'!$I$4:$J$19,2,FALSE),IF(VLOOKUP(H6704,'Cross-Page Data'!$D$4:$F$48,3,FALSE)="hydro",VLOOKUP(G6704,'Cross-Page Data'!$I$4:$J$19,2,FALSE),VLOOKUP(H6704,'Cross-Page Data'!$D$4:$F$48,3,FALSE)))))</f>
        <v/>
      </c>
      <c r="M6704" s="120">
        <f>IF(AND($P$2=FALSE,OR(F6704="Commercial NAICS Cogen",F6704="Industrial NAICS Cogen",F6704="NAICS-22 Cogen")),FALSE,IF(AND($P$3=FALSE,OR(F6704="Commercial NAICS Cogen",F6704="Commercial NAICS Non-Cogen",F6704="Industrial NAICS Cogen", F6704="industrial NAICS non-Cogen")),FALSE, TRUE))</f>
        <v/>
      </c>
    </row>
    <row r="6705">
      <c r="A6705" s="129" t="n">
        <v>99999</v>
      </c>
      <c r="B6705" s="130" t="inlineStr">
        <is>
          <t>State-Fuel Level Increment</t>
        </is>
      </c>
      <c r="C6705" s="130" t="inlineStr">
        <is>
          <t>State-Fuel Level Increment</t>
        </is>
      </c>
      <c r="D6705" s="129" t="n">
        <v>99999</v>
      </c>
      <c r="E6705" s="130" t="inlineStr">
        <is>
          <t>MT</t>
        </is>
      </c>
      <c r="F6705" s="130" t="inlineStr">
        <is>
          <t>Electric Utility</t>
        </is>
      </c>
      <c r="G6705" s="130" t="inlineStr">
        <is>
          <t>WT</t>
        </is>
      </c>
      <c r="H6705" s="130" t="inlineStr">
        <is>
          <t>WND</t>
        </is>
      </c>
      <c r="I6705" s="130" t="inlineStr">
        <is>
          <t>WND</t>
        </is>
      </c>
      <c r="J6705" s="131" t="n">
        <v>256785.63</v>
      </c>
      <c r="K6705" s="129" t="n">
        <v>2020</v>
      </c>
      <c r="L6705" s="120">
        <f>IF(VLOOKUP(H6705,'Cross-Page Data'!$D$4:$F$48,3,FALSE)="natural gas",VLOOKUP(G6705,'Cross-Page Data'!$I$4:$J$19,2,FALSE),IF(VLOOKUP(H6705,'Cross-Page Data'!$D$4:$F$48,3,FALSE)="solar",IF(G6705="PV","solar PV","solar thermal"),IF(VLOOKUP(H6705,'Cross-Page Data'!$D$4:$F$48,3,FALSE)="wind",VLOOKUP(G6705,'Cross-Page Data'!$I$4:$J$19,2,FALSE),IF(VLOOKUP(H6705,'Cross-Page Data'!$D$4:$F$48,3,FALSE)="hydro",VLOOKUP(G6705,'Cross-Page Data'!$I$4:$J$19,2,FALSE),VLOOKUP(H6705,'Cross-Page Data'!$D$4:$F$48,3,FALSE)))))</f>
        <v/>
      </c>
      <c r="M6705" s="120">
        <f>IF(AND($P$2=FALSE,OR(F6705="Commercial NAICS Cogen",F6705="Industrial NAICS Cogen",F6705="NAICS-22 Cogen")),FALSE,IF(AND($P$3=FALSE,OR(F6705="Commercial NAICS Cogen",F6705="Commercial NAICS Non-Cogen",F6705="Industrial NAICS Cogen", F6705="industrial NAICS non-Cogen")),FALSE, TRUE))</f>
        <v/>
      </c>
    </row>
    <row r="6706">
      <c r="A6706" s="129" t="n">
        <v>99999</v>
      </c>
      <c r="B6706" s="130" t="inlineStr">
        <is>
          <t>State-Fuel Level Increment</t>
        </is>
      </c>
      <c r="C6706" s="130" t="inlineStr">
        <is>
          <t>State-Fuel Level Increment</t>
        </is>
      </c>
      <c r="D6706" s="129" t="n">
        <v>99999</v>
      </c>
      <c r="E6706" s="130" t="inlineStr">
        <is>
          <t>MT</t>
        </is>
      </c>
      <c r="F6706" s="130" t="inlineStr">
        <is>
          <t>NAICS-22 Non-Cogen</t>
        </is>
      </c>
      <c r="G6706" s="130" t="inlineStr">
        <is>
          <t>WT</t>
        </is>
      </c>
      <c r="H6706" s="130" t="inlineStr">
        <is>
          <t>WND</t>
        </is>
      </c>
      <c r="I6706" s="130" t="inlineStr">
        <is>
          <t>WND</t>
        </is>
      </c>
      <c r="J6706" s="131" t="n">
        <v>248805.61</v>
      </c>
      <c r="K6706" s="129" t="n">
        <v>2020</v>
      </c>
      <c r="L6706" s="120">
        <f>IF(VLOOKUP(H6706,'Cross-Page Data'!$D$4:$F$48,3,FALSE)="natural gas",VLOOKUP(G6706,'Cross-Page Data'!$I$4:$J$19,2,FALSE),IF(VLOOKUP(H6706,'Cross-Page Data'!$D$4:$F$48,3,FALSE)="solar",IF(G6706="PV","solar PV","solar thermal"),IF(VLOOKUP(H6706,'Cross-Page Data'!$D$4:$F$48,3,FALSE)="wind",VLOOKUP(G6706,'Cross-Page Data'!$I$4:$J$19,2,FALSE),IF(VLOOKUP(H6706,'Cross-Page Data'!$D$4:$F$48,3,FALSE)="hydro",VLOOKUP(G6706,'Cross-Page Data'!$I$4:$J$19,2,FALSE),VLOOKUP(H6706,'Cross-Page Data'!$D$4:$F$48,3,FALSE)))))</f>
        <v/>
      </c>
      <c r="M6706" s="120">
        <f>IF(AND($P$2=FALSE,OR(F6706="Commercial NAICS Cogen",F6706="Industrial NAICS Cogen",F6706="NAICS-22 Cogen")),FALSE,IF(AND($P$3=FALSE,OR(F6706="Commercial NAICS Cogen",F6706="Commercial NAICS Non-Cogen",F6706="Industrial NAICS Cogen", F6706="industrial NAICS non-Cogen")),FALSE, TRUE))</f>
        <v/>
      </c>
    </row>
    <row r="6707">
      <c r="A6707" s="129" t="n">
        <v>99999</v>
      </c>
      <c r="B6707" s="130" t="inlineStr">
        <is>
          <t>State-Fuel Level Increment</t>
        </is>
      </c>
      <c r="C6707" s="130" t="inlineStr">
        <is>
          <t>State-Fuel Level Increment</t>
        </is>
      </c>
      <c r="D6707" s="129" t="n">
        <v>99999</v>
      </c>
      <c r="E6707" s="130" t="inlineStr">
        <is>
          <t>ND</t>
        </is>
      </c>
      <c r="F6707" s="130" t="inlineStr">
        <is>
          <t>Electric Utility</t>
        </is>
      </c>
      <c r="G6707" s="130" t="inlineStr">
        <is>
          <t>WT</t>
        </is>
      </c>
      <c r="H6707" s="130" t="inlineStr">
        <is>
          <t>WND</t>
        </is>
      </c>
      <c r="I6707" s="130" t="inlineStr">
        <is>
          <t>WND</t>
        </is>
      </c>
      <c r="J6707" s="131" t="n">
        <v>3616247.2</v>
      </c>
      <c r="K6707" s="129" t="n">
        <v>2020</v>
      </c>
      <c r="L6707" s="120">
        <f>IF(VLOOKUP(H6707,'Cross-Page Data'!$D$4:$F$48,3,FALSE)="natural gas",VLOOKUP(G6707,'Cross-Page Data'!$I$4:$J$19,2,FALSE),IF(VLOOKUP(H6707,'Cross-Page Data'!$D$4:$F$48,3,FALSE)="solar",IF(G6707="PV","solar PV","solar thermal"),IF(VLOOKUP(H6707,'Cross-Page Data'!$D$4:$F$48,3,FALSE)="wind",VLOOKUP(G6707,'Cross-Page Data'!$I$4:$J$19,2,FALSE),IF(VLOOKUP(H6707,'Cross-Page Data'!$D$4:$F$48,3,FALSE)="hydro",VLOOKUP(G6707,'Cross-Page Data'!$I$4:$J$19,2,FALSE),VLOOKUP(H6707,'Cross-Page Data'!$D$4:$F$48,3,FALSE)))))</f>
        <v/>
      </c>
      <c r="M6707" s="120">
        <f>IF(AND($P$2=FALSE,OR(F6707="Commercial NAICS Cogen",F6707="Industrial NAICS Cogen",F6707="NAICS-22 Cogen")),FALSE,IF(AND($P$3=FALSE,OR(F6707="Commercial NAICS Cogen",F6707="Commercial NAICS Non-Cogen",F6707="Industrial NAICS Cogen", F6707="industrial NAICS non-Cogen")),FALSE, TRUE))</f>
        <v/>
      </c>
    </row>
    <row r="6708">
      <c r="A6708" s="129" t="n">
        <v>99999</v>
      </c>
      <c r="B6708" s="130" t="inlineStr">
        <is>
          <t>State-Fuel Level Increment</t>
        </is>
      </c>
      <c r="C6708" s="130" t="inlineStr">
        <is>
          <t>State-Fuel Level Increment</t>
        </is>
      </c>
      <c r="D6708" s="129" t="n">
        <v>99999</v>
      </c>
      <c r="E6708" s="130" t="inlineStr">
        <is>
          <t>ND</t>
        </is>
      </c>
      <c r="F6708" s="130" t="inlineStr">
        <is>
          <t>NAICS-22 Non-Cogen</t>
        </is>
      </c>
      <c r="G6708" s="130" t="inlineStr">
        <is>
          <t>WT</t>
        </is>
      </c>
      <c r="H6708" s="130" t="inlineStr">
        <is>
          <t>WND</t>
        </is>
      </c>
      <c r="I6708" s="130" t="inlineStr">
        <is>
          <t>WND</t>
        </is>
      </c>
      <c r="J6708" s="131" t="n">
        <v>3837150.7</v>
      </c>
      <c r="K6708" s="129" t="n">
        <v>2020</v>
      </c>
      <c r="L6708" s="120">
        <f>IF(VLOOKUP(H6708,'Cross-Page Data'!$D$4:$F$48,3,FALSE)="natural gas",VLOOKUP(G6708,'Cross-Page Data'!$I$4:$J$19,2,FALSE),IF(VLOOKUP(H6708,'Cross-Page Data'!$D$4:$F$48,3,FALSE)="solar",IF(G6708="PV","solar PV","solar thermal"),IF(VLOOKUP(H6708,'Cross-Page Data'!$D$4:$F$48,3,FALSE)="wind",VLOOKUP(G6708,'Cross-Page Data'!$I$4:$J$19,2,FALSE),IF(VLOOKUP(H6708,'Cross-Page Data'!$D$4:$F$48,3,FALSE)="hydro",VLOOKUP(G6708,'Cross-Page Data'!$I$4:$J$19,2,FALSE),VLOOKUP(H6708,'Cross-Page Data'!$D$4:$F$48,3,FALSE)))))</f>
        <v/>
      </c>
      <c r="M6708" s="120">
        <f>IF(AND($P$2=FALSE,OR(F6708="Commercial NAICS Cogen",F6708="Industrial NAICS Cogen",F6708="NAICS-22 Cogen")),FALSE,IF(AND($P$3=FALSE,OR(F6708="Commercial NAICS Cogen",F6708="Commercial NAICS Non-Cogen",F6708="Industrial NAICS Cogen", F6708="industrial NAICS non-Cogen")),FALSE, TRUE))</f>
        <v/>
      </c>
    </row>
    <row r="6709">
      <c r="A6709" s="129" t="n">
        <v>99999</v>
      </c>
      <c r="B6709" s="130" t="inlineStr">
        <is>
          <t>State-Fuel Level Increment</t>
        </is>
      </c>
      <c r="C6709" s="130" t="inlineStr">
        <is>
          <t>State-Fuel Level Increment</t>
        </is>
      </c>
      <c r="D6709" s="129" t="n">
        <v>99999</v>
      </c>
      <c r="E6709" s="130" t="inlineStr">
        <is>
          <t>ND</t>
        </is>
      </c>
      <c r="F6709" s="130" t="inlineStr">
        <is>
          <t>Commercial NAICS Non-Cogen</t>
        </is>
      </c>
      <c r="G6709" s="130" t="inlineStr">
        <is>
          <t>WT</t>
        </is>
      </c>
      <c r="H6709" s="130" t="inlineStr">
        <is>
          <t>WND</t>
        </is>
      </c>
      <c r="I6709" s="130" t="inlineStr">
        <is>
          <t>WND</t>
        </is>
      </c>
      <c r="J6709" s="131" t="n">
        <v>3101.912</v>
      </c>
      <c r="K6709" s="129" t="n">
        <v>2020</v>
      </c>
      <c r="L6709" s="120">
        <f>IF(VLOOKUP(H6709,'Cross-Page Data'!$D$4:$F$48,3,FALSE)="natural gas",VLOOKUP(G6709,'Cross-Page Data'!$I$4:$J$19,2,FALSE),IF(VLOOKUP(H6709,'Cross-Page Data'!$D$4:$F$48,3,FALSE)="solar",IF(G6709="PV","solar PV","solar thermal"),IF(VLOOKUP(H6709,'Cross-Page Data'!$D$4:$F$48,3,FALSE)="wind",VLOOKUP(G6709,'Cross-Page Data'!$I$4:$J$19,2,FALSE),IF(VLOOKUP(H6709,'Cross-Page Data'!$D$4:$F$48,3,FALSE)="hydro",VLOOKUP(G6709,'Cross-Page Data'!$I$4:$J$19,2,FALSE),VLOOKUP(H6709,'Cross-Page Data'!$D$4:$F$48,3,FALSE)))))</f>
        <v/>
      </c>
      <c r="M6709" s="120">
        <f>IF(AND($P$2=FALSE,OR(F6709="Commercial NAICS Cogen",F6709="Industrial NAICS Cogen",F6709="NAICS-22 Cogen")),FALSE,IF(AND($P$3=FALSE,OR(F6709="Commercial NAICS Cogen",F6709="Commercial NAICS Non-Cogen",F6709="Industrial NAICS Cogen", F6709="industrial NAICS non-Cogen")),FALSE, TRUE))</f>
        <v/>
      </c>
    </row>
    <row r="6710">
      <c r="A6710" s="129" t="n">
        <v>99999</v>
      </c>
      <c r="B6710" s="130" t="inlineStr">
        <is>
          <t>State-Fuel Level Increment</t>
        </is>
      </c>
      <c r="C6710" s="130" t="inlineStr">
        <is>
          <t>State-Fuel Level Increment</t>
        </is>
      </c>
      <c r="D6710" s="129" t="n">
        <v>99999</v>
      </c>
      <c r="E6710" s="130" t="inlineStr">
        <is>
          <t>NE</t>
        </is>
      </c>
      <c r="F6710" s="130" t="inlineStr">
        <is>
          <t>Electric Utility</t>
        </is>
      </c>
      <c r="G6710" s="130" t="inlineStr">
        <is>
          <t>WT</t>
        </is>
      </c>
      <c r="H6710" s="130" t="inlineStr">
        <is>
          <t>WND</t>
        </is>
      </c>
      <c r="I6710" s="130" t="inlineStr">
        <is>
          <t>WND</t>
        </is>
      </c>
      <c r="J6710" s="131" t="n">
        <v>328399.45</v>
      </c>
      <c r="K6710" s="129" t="n">
        <v>2020</v>
      </c>
      <c r="L6710" s="120">
        <f>IF(VLOOKUP(H6710,'Cross-Page Data'!$D$4:$F$48,3,FALSE)="natural gas",VLOOKUP(G6710,'Cross-Page Data'!$I$4:$J$19,2,FALSE),IF(VLOOKUP(H6710,'Cross-Page Data'!$D$4:$F$48,3,FALSE)="solar",IF(G6710="PV","solar PV","solar thermal"),IF(VLOOKUP(H6710,'Cross-Page Data'!$D$4:$F$48,3,FALSE)="wind",VLOOKUP(G6710,'Cross-Page Data'!$I$4:$J$19,2,FALSE),IF(VLOOKUP(H6710,'Cross-Page Data'!$D$4:$F$48,3,FALSE)="hydro",VLOOKUP(G6710,'Cross-Page Data'!$I$4:$J$19,2,FALSE),VLOOKUP(H6710,'Cross-Page Data'!$D$4:$F$48,3,FALSE)))))</f>
        <v/>
      </c>
      <c r="M6710" s="120">
        <f>IF(AND($P$2=FALSE,OR(F6710="Commercial NAICS Cogen",F6710="Industrial NAICS Cogen",F6710="NAICS-22 Cogen")),FALSE,IF(AND($P$3=FALSE,OR(F6710="Commercial NAICS Cogen",F6710="Commercial NAICS Non-Cogen",F6710="Industrial NAICS Cogen", F6710="industrial NAICS non-Cogen")),FALSE, TRUE))</f>
        <v/>
      </c>
    </row>
    <row r="6711">
      <c r="A6711" s="129" t="n">
        <v>99999</v>
      </c>
      <c r="B6711" s="130" t="inlineStr">
        <is>
          <t>State-Fuel Level Increment</t>
        </is>
      </c>
      <c r="C6711" s="130" t="inlineStr">
        <is>
          <t>State-Fuel Level Increment</t>
        </is>
      </c>
      <c r="D6711" s="129" t="n">
        <v>99999</v>
      </c>
      <c r="E6711" s="130" t="inlineStr">
        <is>
          <t>NE</t>
        </is>
      </c>
      <c r="F6711" s="130" t="inlineStr">
        <is>
          <t>NAICS-22 Non-Cogen</t>
        </is>
      </c>
      <c r="G6711" s="130" t="inlineStr">
        <is>
          <t>WT</t>
        </is>
      </c>
      <c r="H6711" s="130" t="inlineStr">
        <is>
          <t>WND</t>
        </is>
      </c>
      <c r="I6711" s="130" t="inlineStr">
        <is>
          <t>WND</t>
        </is>
      </c>
      <c r="J6711" s="131" t="n">
        <v>2814325.4</v>
      </c>
      <c r="K6711" s="129" t="n">
        <v>2020</v>
      </c>
      <c r="L6711" s="120">
        <f>IF(VLOOKUP(H6711,'Cross-Page Data'!$D$4:$F$48,3,FALSE)="natural gas",VLOOKUP(G6711,'Cross-Page Data'!$I$4:$J$19,2,FALSE),IF(VLOOKUP(H6711,'Cross-Page Data'!$D$4:$F$48,3,FALSE)="solar",IF(G6711="PV","solar PV","solar thermal"),IF(VLOOKUP(H6711,'Cross-Page Data'!$D$4:$F$48,3,FALSE)="wind",VLOOKUP(G6711,'Cross-Page Data'!$I$4:$J$19,2,FALSE),IF(VLOOKUP(H6711,'Cross-Page Data'!$D$4:$F$48,3,FALSE)="hydro",VLOOKUP(G6711,'Cross-Page Data'!$I$4:$J$19,2,FALSE),VLOOKUP(H6711,'Cross-Page Data'!$D$4:$F$48,3,FALSE)))))</f>
        <v/>
      </c>
      <c r="M6711" s="120">
        <f>IF(AND($P$2=FALSE,OR(F6711="Commercial NAICS Cogen",F6711="Industrial NAICS Cogen",F6711="NAICS-22 Cogen")),FALSE,IF(AND($P$3=FALSE,OR(F6711="Commercial NAICS Cogen",F6711="Commercial NAICS Non-Cogen",F6711="Industrial NAICS Cogen", F6711="industrial NAICS non-Cogen")),FALSE, TRUE))</f>
        <v/>
      </c>
    </row>
    <row r="6712">
      <c r="A6712" s="129" t="n">
        <v>99999</v>
      </c>
      <c r="B6712" s="130" t="inlineStr">
        <is>
          <t>State-Fuel Level Increment</t>
        </is>
      </c>
      <c r="C6712" s="130" t="inlineStr">
        <is>
          <t>State-Fuel Level Increment</t>
        </is>
      </c>
      <c r="D6712" s="129" t="n">
        <v>99999</v>
      </c>
      <c r="E6712" s="130" t="inlineStr">
        <is>
          <t>NH</t>
        </is>
      </c>
      <c r="F6712" s="130" t="inlineStr">
        <is>
          <t>NAICS-22 Non-Cogen</t>
        </is>
      </c>
      <c r="G6712" s="130" t="inlineStr">
        <is>
          <t>WT</t>
        </is>
      </c>
      <c r="H6712" s="130" t="inlineStr">
        <is>
          <t>WND</t>
        </is>
      </c>
      <c r="I6712" s="130" t="inlineStr">
        <is>
          <t>WND</t>
        </is>
      </c>
      <c r="J6712" s="131" t="n">
        <v>9538.736000000001</v>
      </c>
      <c r="K6712" s="129" t="n">
        <v>2020</v>
      </c>
      <c r="L6712" s="120">
        <f>IF(VLOOKUP(H6712,'Cross-Page Data'!$D$4:$F$48,3,FALSE)="natural gas",VLOOKUP(G6712,'Cross-Page Data'!$I$4:$J$19,2,FALSE),IF(VLOOKUP(H6712,'Cross-Page Data'!$D$4:$F$48,3,FALSE)="solar",IF(G6712="PV","solar PV","solar thermal"),IF(VLOOKUP(H6712,'Cross-Page Data'!$D$4:$F$48,3,FALSE)="wind",VLOOKUP(G6712,'Cross-Page Data'!$I$4:$J$19,2,FALSE),IF(VLOOKUP(H6712,'Cross-Page Data'!$D$4:$F$48,3,FALSE)="hydro",VLOOKUP(G6712,'Cross-Page Data'!$I$4:$J$19,2,FALSE),VLOOKUP(H6712,'Cross-Page Data'!$D$4:$F$48,3,FALSE)))))</f>
        <v/>
      </c>
      <c r="M6712" s="120">
        <f>IF(AND($P$2=FALSE,OR(F6712="Commercial NAICS Cogen",F6712="Industrial NAICS Cogen",F6712="NAICS-22 Cogen")),FALSE,IF(AND($P$3=FALSE,OR(F6712="Commercial NAICS Cogen",F6712="Commercial NAICS Non-Cogen",F6712="Industrial NAICS Cogen", F6712="industrial NAICS non-Cogen")),FALSE, TRUE))</f>
        <v/>
      </c>
    </row>
    <row r="6713">
      <c r="A6713" s="129" t="n">
        <v>99999</v>
      </c>
      <c r="B6713" s="130" t="inlineStr">
        <is>
          <t>State-Fuel Level Increment</t>
        </is>
      </c>
      <c r="C6713" s="130" t="inlineStr">
        <is>
          <t>State-Fuel Level Increment</t>
        </is>
      </c>
      <c r="D6713" s="129" t="n">
        <v>99999</v>
      </c>
      <c r="E6713" s="130" t="inlineStr">
        <is>
          <t>NJ</t>
        </is>
      </c>
      <c r="F6713" s="130" t="inlineStr">
        <is>
          <t>NAICS-22 Non-Cogen</t>
        </is>
      </c>
      <c r="G6713" s="130" t="inlineStr">
        <is>
          <t>WT</t>
        </is>
      </c>
      <c r="H6713" s="130" t="inlineStr">
        <is>
          <t>WND</t>
        </is>
      </c>
      <c r="I6713" s="130" t="inlineStr">
        <is>
          <t>WND</t>
        </is>
      </c>
      <c r="J6713" s="131" t="n">
        <v>2311.663</v>
      </c>
      <c r="K6713" s="129" t="n">
        <v>2020</v>
      </c>
      <c r="L6713" s="120">
        <f>IF(VLOOKUP(H6713,'Cross-Page Data'!$D$4:$F$48,3,FALSE)="natural gas",VLOOKUP(G6713,'Cross-Page Data'!$I$4:$J$19,2,FALSE),IF(VLOOKUP(H6713,'Cross-Page Data'!$D$4:$F$48,3,FALSE)="solar",IF(G6713="PV","solar PV","solar thermal"),IF(VLOOKUP(H6713,'Cross-Page Data'!$D$4:$F$48,3,FALSE)="wind",VLOOKUP(G6713,'Cross-Page Data'!$I$4:$J$19,2,FALSE),IF(VLOOKUP(H6713,'Cross-Page Data'!$D$4:$F$48,3,FALSE)="hydro",VLOOKUP(G6713,'Cross-Page Data'!$I$4:$J$19,2,FALSE),VLOOKUP(H6713,'Cross-Page Data'!$D$4:$F$48,3,FALSE)))))</f>
        <v/>
      </c>
      <c r="M6713" s="120">
        <f>IF(AND($P$2=FALSE,OR(F6713="Commercial NAICS Cogen",F6713="Industrial NAICS Cogen",F6713="NAICS-22 Cogen")),FALSE,IF(AND($P$3=FALSE,OR(F6713="Commercial NAICS Cogen",F6713="Commercial NAICS Non-Cogen",F6713="Industrial NAICS Cogen", F6713="industrial NAICS non-Cogen")),FALSE, TRUE))</f>
        <v/>
      </c>
    </row>
    <row r="6714">
      <c r="A6714" s="129" t="n">
        <v>99999</v>
      </c>
      <c r="B6714" s="130" t="inlineStr">
        <is>
          <t>State-Fuel Level Increment</t>
        </is>
      </c>
      <c r="C6714" s="130" t="inlineStr">
        <is>
          <t>State-Fuel Level Increment</t>
        </is>
      </c>
      <c r="D6714" s="129" t="n">
        <v>99999</v>
      </c>
      <c r="E6714" s="130" t="inlineStr">
        <is>
          <t>NM</t>
        </is>
      </c>
      <c r="F6714" s="130" t="inlineStr">
        <is>
          <t>NAICS-22 Non-Cogen</t>
        </is>
      </c>
      <c r="G6714" s="130" t="inlineStr">
        <is>
          <t>WT</t>
        </is>
      </c>
      <c r="H6714" s="130" t="inlineStr">
        <is>
          <t>WND</t>
        </is>
      </c>
      <c r="I6714" s="130" t="inlineStr">
        <is>
          <t>WND</t>
        </is>
      </c>
      <c r="J6714" s="131" t="n">
        <v>1643714.6</v>
      </c>
      <c r="K6714" s="129" t="n">
        <v>2020</v>
      </c>
      <c r="L6714" s="120">
        <f>IF(VLOOKUP(H6714,'Cross-Page Data'!$D$4:$F$48,3,FALSE)="natural gas",VLOOKUP(G6714,'Cross-Page Data'!$I$4:$J$19,2,FALSE),IF(VLOOKUP(H6714,'Cross-Page Data'!$D$4:$F$48,3,FALSE)="solar",IF(G6714="PV","solar PV","solar thermal"),IF(VLOOKUP(H6714,'Cross-Page Data'!$D$4:$F$48,3,FALSE)="wind",VLOOKUP(G6714,'Cross-Page Data'!$I$4:$J$19,2,FALSE),IF(VLOOKUP(H6714,'Cross-Page Data'!$D$4:$F$48,3,FALSE)="hydro",VLOOKUP(G6714,'Cross-Page Data'!$I$4:$J$19,2,FALSE),VLOOKUP(H6714,'Cross-Page Data'!$D$4:$F$48,3,FALSE)))))</f>
        <v/>
      </c>
      <c r="M6714" s="120">
        <f>IF(AND($P$2=FALSE,OR(F6714="Commercial NAICS Cogen",F6714="Industrial NAICS Cogen",F6714="NAICS-22 Cogen")),FALSE,IF(AND($P$3=FALSE,OR(F6714="Commercial NAICS Cogen",F6714="Commercial NAICS Non-Cogen",F6714="Industrial NAICS Cogen", F6714="industrial NAICS non-Cogen")),FALSE, TRUE))</f>
        <v/>
      </c>
    </row>
    <row r="6715">
      <c r="A6715" s="129" t="n">
        <v>99999</v>
      </c>
      <c r="B6715" s="130" t="inlineStr">
        <is>
          <t>State-Fuel Level Increment</t>
        </is>
      </c>
      <c r="C6715" s="130" t="inlineStr">
        <is>
          <t>State-Fuel Level Increment</t>
        </is>
      </c>
      <c r="D6715" s="129" t="n">
        <v>99999</v>
      </c>
      <c r="E6715" s="130" t="inlineStr">
        <is>
          <t>NM</t>
        </is>
      </c>
      <c r="F6715" s="130" t="inlineStr">
        <is>
          <t>Commercial NAICS Non-Cogen</t>
        </is>
      </c>
      <c r="G6715" s="130" t="inlineStr">
        <is>
          <t>WT</t>
        </is>
      </c>
      <c r="H6715" s="130" t="inlineStr">
        <is>
          <t>WND</t>
        </is>
      </c>
      <c r="I6715" s="130" t="inlineStr">
        <is>
          <t>WND</t>
        </is>
      </c>
      <c r="J6715" s="131" t="n">
        <v>2917.032</v>
      </c>
      <c r="K6715" s="129" t="n">
        <v>2020</v>
      </c>
      <c r="L6715" s="120">
        <f>IF(VLOOKUP(H6715,'Cross-Page Data'!$D$4:$F$48,3,FALSE)="natural gas",VLOOKUP(G6715,'Cross-Page Data'!$I$4:$J$19,2,FALSE),IF(VLOOKUP(H6715,'Cross-Page Data'!$D$4:$F$48,3,FALSE)="solar",IF(G6715="PV","solar PV","solar thermal"),IF(VLOOKUP(H6715,'Cross-Page Data'!$D$4:$F$48,3,FALSE)="wind",VLOOKUP(G6715,'Cross-Page Data'!$I$4:$J$19,2,FALSE),IF(VLOOKUP(H6715,'Cross-Page Data'!$D$4:$F$48,3,FALSE)="hydro",VLOOKUP(G6715,'Cross-Page Data'!$I$4:$J$19,2,FALSE),VLOOKUP(H6715,'Cross-Page Data'!$D$4:$F$48,3,FALSE)))))</f>
        <v/>
      </c>
      <c r="M6715" s="120">
        <f>IF(AND($P$2=FALSE,OR(F6715="Commercial NAICS Cogen",F6715="Industrial NAICS Cogen",F6715="NAICS-22 Cogen")),FALSE,IF(AND($P$3=FALSE,OR(F6715="Commercial NAICS Cogen",F6715="Commercial NAICS Non-Cogen",F6715="Industrial NAICS Cogen", F6715="industrial NAICS non-Cogen")),FALSE, TRUE))</f>
        <v/>
      </c>
    </row>
    <row r="6716">
      <c r="A6716" s="129" t="n">
        <v>99999</v>
      </c>
      <c r="B6716" s="130" t="inlineStr">
        <is>
          <t>State-Fuel Level Increment</t>
        </is>
      </c>
      <c r="C6716" s="130" t="inlineStr">
        <is>
          <t>State-Fuel Level Increment</t>
        </is>
      </c>
      <c r="D6716" s="129" t="n">
        <v>99999</v>
      </c>
      <c r="E6716" s="130" t="inlineStr">
        <is>
          <t>NV</t>
        </is>
      </c>
      <c r="F6716" s="130" t="inlineStr">
        <is>
          <t>NAICS-22 Non-Cogen</t>
        </is>
      </c>
      <c r="G6716" s="130" t="inlineStr">
        <is>
          <t>WT</t>
        </is>
      </c>
      <c r="H6716" s="130" t="inlineStr">
        <is>
          <t>WND</t>
        </is>
      </c>
      <c r="I6716" s="130" t="inlineStr">
        <is>
          <t>WND</t>
        </is>
      </c>
      <c r="J6716" s="131" t="n">
        <v>30429.147</v>
      </c>
      <c r="K6716" s="129" t="n">
        <v>2020</v>
      </c>
      <c r="L6716" s="120">
        <f>IF(VLOOKUP(H6716,'Cross-Page Data'!$D$4:$F$48,3,FALSE)="natural gas",VLOOKUP(G6716,'Cross-Page Data'!$I$4:$J$19,2,FALSE),IF(VLOOKUP(H6716,'Cross-Page Data'!$D$4:$F$48,3,FALSE)="solar",IF(G6716="PV","solar PV","solar thermal"),IF(VLOOKUP(H6716,'Cross-Page Data'!$D$4:$F$48,3,FALSE)="wind",VLOOKUP(G6716,'Cross-Page Data'!$I$4:$J$19,2,FALSE),IF(VLOOKUP(H6716,'Cross-Page Data'!$D$4:$F$48,3,FALSE)="hydro",VLOOKUP(G6716,'Cross-Page Data'!$I$4:$J$19,2,FALSE),VLOOKUP(H6716,'Cross-Page Data'!$D$4:$F$48,3,FALSE)))))</f>
        <v/>
      </c>
      <c r="M6716" s="120">
        <f>IF(AND($P$2=FALSE,OR(F6716="Commercial NAICS Cogen",F6716="Industrial NAICS Cogen",F6716="NAICS-22 Cogen")),FALSE,IF(AND($P$3=FALSE,OR(F6716="Commercial NAICS Cogen",F6716="Commercial NAICS Non-Cogen",F6716="Industrial NAICS Cogen", F6716="industrial NAICS non-Cogen")),FALSE, TRUE))</f>
        <v/>
      </c>
    </row>
    <row r="6717">
      <c r="A6717" s="129" t="n">
        <v>99999</v>
      </c>
      <c r="B6717" s="130" t="inlineStr">
        <is>
          <t>State-Fuel Level Increment</t>
        </is>
      </c>
      <c r="C6717" s="130" t="inlineStr">
        <is>
          <t>State-Fuel Level Increment</t>
        </is>
      </c>
      <c r="D6717" s="129" t="n">
        <v>99999</v>
      </c>
      <c r="E6717" s="130" t="inlineStr">
        <is>
          <t>NY</t>
        </is>
      </c>
      <c r="F6717" s="130" t="inlineStr">
        <is>
          <t>NAICS-22 Non-Cogen</t>
        </is>
      </c>
      <c r="G6717" s="130" t="inlineStr">
        <is>
          <t>WT</t>
        </is>
      </c>
      <c r="H6717" s="130" t="inlineStr">
        <is>
          <t>WND</t>
        </is>
      </c>
      <c r="I6717" s="130" t="inlineStr">
        <is>
          <t>WND</t>
        </is>
      </c>
      <c r="J6717" s="131" t="n">
        <v>2944852.1</v>
      </c>
      <c r="K6717" s="129" t="n">
        <v>2020</v>
      </c>
      <c r="L6717" s="120">
        <f>IF(VLOOKUP(H6717,'Cross-Page Data'!$D$4:$F$48,3,FALSE)="natural gas",VLOOKUP(G6717,'Cross-Page Data'!$I$4:$J$19,2,FALSE),IF(VLOOKUP(H6717,'Cross-Page Data'!$D$4:$F$48,3,FALSE)="solar",IF(G6717="PV","solar PV","solar thermal"),IF(VLOOKUP(H6717,'Cross-Page Data'!$D$4:$F$48,3,FALSE)="wind",VLOOKUP(G6717,'Cross-Page Data'!$I$4:$J$19,2,FALSE),IF(VLOOKUP(H6717,'Cross-Page Data'!$D$4:$F$48,3,FALSE)="hydro",VLOOKUP(G6717,'Cross-Page Data'!$I$4:$J$19,2,FALSE),VLOOKUP(H6717,'Cross-Page Data'!$D$4:$F$48,3,FALSE)))))</f>
        <v/>
      </c>
      <c r="M6717" s="120">
        <f>IF(AND($P$2=FALSE,OR(F6717="Commercial NAICS Cogen",F6717="Industrial NAICS Cogen",F6717="NAICS-22 Cogen")),FALSE,IF(AND($P$3=FALSE,OR(F6717="Commercial NAICS Cogen",F6717="Commercial NAICS Non-Cogen",F6717="Industrial NAICS Cogen", F6717="industrial NAICS non-Cogen")),FALSE, TRUE))</f>
        <v/>
      </c>
    </row>
    <row r="6718">
      <c r="A6718" s="129" t="n">
        <v>99999</v>
      </c>
      <c r="B6718" s="130" t="inlineStr">
        <is>
          <t>State-Fuel Level Increment</t>
        </is>
      </c>
      <c r="C6718" s="130" t="inlineStr">
        <is>
          <t>State-Fuel Level Increment</t>
        </is>
      </c>
      <c r="D6718" s="129" t="n">
        <v>99999</v>
      </c>
      <c r="E6718" s="130" t="inlineStr">
        <is>
          <t>NY</t>
        </is>
      </c>
      <c r="F6718" s="130" t="inlineStr">
        <is>
          <t>Commercial NAICS Non-Cogen</t>
        </is>
      </c>
      <c r="G6718" s="130" t="inlineStr">
        <is>
          <t>WT</t>
        </is>
      </c>
      <c r="H6718" s="130" t="inlineStr">
        <is>
          <t>WND</t>
        </is>
      </c>
      <c r="I6718" s="130" t="inlineStr">
        <is>
          <t>WND</t>
        </is>
      </c>
      <c r="J6718" s="131" t="n">
        <v>3563.303</v>
      </c>
      <c r="K6718" s="129" t="n">
        <v>2020</v>
      </c>
      <c r="L6718" s="120">
        <f>IF(VLOOKUP(H6718,'Cross-Page Data'!$D$4:$F$48,3,FALSE)="natural gas",VLOOKUP(G6718,'Cross-Page Data'!$I$4:$J$19,2,FALSE),IF(VLOOKUP(H6718,'Cross-Page Data'!$D$4:$F$48,3,FALSE)="solar",IF(G6718="PV","solar PV","solar thermal"),IF(VLOOKUP(H6718,'Cross-Page Data'!$D$4:$F$48,3,FALSE)="wind",VLOOKUP(G6718,'Cross-Page Data'!$I$4:$J$19,2,FALSE),IF(VLOOKUP(H6718,'Cross-Page Data'!$D$4:$F$48,3,FALSE)="hydro",VLOOKUP(G6718,'Cross-Page Data'!$I$4:$J$19,2,FALSE),VLOOKUP(H6718,'Cross-Page Data'!$D$4:$F$48,3,FALSE)))))</f>
        <v/>
      </c>
      <c r="M6718" s="120">
        <f>IF(AND($P$2=FALSE,OR(F6718="Commercial NAICS Cogen",F6718="Industrial NAICS Cogen",F6718="NAICS-22 Cogen")),FALSE,IF(AND($P$3=FALSE,OR(F6718="Commercial NAICS Cogen",F6718="Commercial NAICS Non-Cogen",F6718="Industrial NAICS Cogen", F6718="industrial NAICS non-Cogen")),FALSE, TRUE))</f>
        <v/>
      </c>
    </row>
    <row r="6719">
      <c r="A6719" s="129" t="n">
        <v>99999</v>
      </c>
      <c r="B6719" s="130" t="inlineStr">
        <is>
          <t>State-Fuel Level Increment</t>
        </is>
      </c>
      <c r="C6719" s="130" t="inlineStr">
        <is>
          <t>State-Fuel Level Increment</t>
        </is>
      </c>
      <c r="D6719" s="129" t="n">
        <v>99999</v>
      </c>
      <c r="E6719" s="130" t="inlineStr">
        <is>
          <t>NY</t>
        </is>
      </c>
      <c r="F6719" s="130" t="inlineStr">
        <is>
          <t>Industrial NAICS Cogen</t>
        </is>
      </c>
      <c r="G6719" s="130" t="inlineStr">
        <is>
          <t>WT</t>
        </is>
      </c>
      <c r="H6719" s="130" t="inlineStr">
        <is>
          <t>WND</t>
        </is>
      </c>
      <c r="I6719" s="130" t="inlineStr">
        <is>
          <t>WND</t>
        </is>
      </c>
      <c r="J6719" s="131" t="n">
        <v>1051.643</v>
      </c>
      <c r="K6719" s="129" t="n">
        <v>2020</v>
      </c>
      <c r="L6719" s="120">
        <f>IF(VLOOKUP(H6719,'Cross-Page Data'!$D$4:$F$48,3,FALSE)="natural gas",VLOOKUP(G6719,'Cross-Page Data'!$I$4:$J$19,2,FALSE),IF(VLOOKUP(H6719,'Cross-Page Data'!$D$4:$F$48,3,FALSE)="solar",IF(G6719="PV","solar PV","solar thermal"),IF(VLOOKUP(H6719,'Cross-Page Data'!$D$4:$F$48,3,FALSE)="wind",VLOOKUP(G6719,'Cross-Page Data'!$I$4:$J$19,2,FALSE),IF(VLOOKUP(H6719,'Cross-Page Data'!$D$4:$F$48,3,FALSE)="hydro",VLOOKUP(G6719,'Cross-Page Data'!$I$4:$J$19,2,FALSE),VLOOKUP(H6719,'Cross-Page Data'!$D$4:$F$48,3,FALSE)))))</f>
        <v/>
      </c>
      <c r="M6719" s="120">
        <f>IF(AND($P$2=FALSE,OR(F6719="Commercial NAICS Cogen",F6719="Industrial NAICS Cogen",F6719="NAICS-22 Cogen")),FALSE,IF(AND($P$3=FALSE,OR(F6719="Commercial NAICS Cogen",F6719="Commercial NAICS Non-Cogen",F6719="Industrial NAICS Cogen", F6719="industrial NAICS non-Cogen")),FALSE, TRUE))</f>
        <v/>
      </c>
    </row>
    <row r="6720">
      <c r="A6720" s="129" t="n">
        <v>99999</v>
      </c>
      <c r="B6720" s="130" t="inlineStr">
        <is>
          <t>State-Fuel Level Increment</t>
        </is>
      </c>
      <c r="C6720" s="130" t="inlineStr">
        <is>
          <t>State-Fuel Level Increment</t>
        </is>
      </c>
      <c r="D6720" s="129" t="n">
        <v>99999</v>
      </c>
      <c r="E6720" s="130" t="inlineStr">
        <is>
          <t>OH</t>
        </is>
      </c>
      <c r="F6720" s="130" t="inlineStr">
        <is>
          <t>Electric Utility</t>
        </is>
      </c>
      <c r="G6720" s="130" t="inlineStr">
        <is>
          <t>WT</t>
        </is>
      </c>
      <c r="H6720" s="130" t="inlineStr">
        <is>
          <t>WND</t>
        </is>
      </c>
      <c r="I6720" s="130" t="inlineStr">
        <is>
          <t>WND</t>
        </is>
      </c>
      <c r="J6720" s="131" t="n">
        <v>15274.693</v>
      </c>
      <c r="K6720" s="129" t="n">
        <v>2020</v>
      </c>
      <c r="L6720" s="120">
        <f>IF(VLOOKUP(H6720,'Cross-Page Data'!$D$4:$F$48,3,FALSE)="natural gas",VLOOKUP(G6720,'Cross-Page Data'!$I$4:$J$19,2,FALSE),IF(VLOOKUP(H6720,'Cross-Page Data'!$D$4:$F$48,3,FALSE)="solar",IF(G6720="PV","solar PV","solar thermal"),IF(VLOOKUP(H6720,'Cross-Page Data'!$D$4:$F$48,3,FALSE)="wind",VLOOKUP(G6720,'Cross-Page Data'!$I$4:$J$19,2,FALSE),IF(VLOOKUP(H6720,'Cross-Page Data'!$D$4:$F$48,3,FALSE)="hydro",VLOOKUP(G6720,'Cross-Page Data'!$I$4:$J$19,2,FALSE),VLOOKUP(H6720,'Cross-Page Data'!$D$4:$F$48,3,FALSE)))))</f>
        <v/>
      </c>
      <c r="M6720" s="120">
        <f>IF(AND($P$2=FALSE,OR(F6720="Commercial NAICS Cogen",F6720="Industrial NAICS Cogen",F6720="NAICS-22 Cogen")),FALSE,IF(AND($P$3=FALSE,OR(F6720="Commercial NAICS Cogen",F6720="Commercial NAICS Non-Cogen",F6720="Industrial NAICS Cogen", F6720="industrial NAICS non-Cogen")),FALSE, TRUE))</f>
        <v/>
      </c>
    </row>
    <row r="6721">
      <c r="A6721" s="129" t="n">
        <v>99999</v>
      </c>
      <c r="B6721" s="130" t="inlineStr">
        <is>
          <t>State-Fuel Level Increment</t>
        </is>
      </c>
      <c r="C6721" s="130" t="inlineStr">
        <is>
          <t>State-Fuel Level Increment</t>
        </is>
      </c>
      <c r="D6721" s="129" t="n">
        <v>99999</v>
      </c>
      <c r="E6721" s="130" t="inlineStr">
        <is>
          <t>OH</t>
        </is>
      </c>
      <c r="F6721" s="130" t="inlineStr">
        <is>
          <t>NAICS-22 Non-Cogen</t>
        </is>
      </c>
      <c r="G6721" s="130" t="inlineStr">
        <is>
          <t>WT</t>
        </is>
      </c>
      <c r="H6721" s="130" t="inlineStr">
        <is>
          <t>WND</t>
        </is>
      </c>
      <c r="I6721" s="130" t="inlineStr">
        <is>
          <t>WND</t>
        </is>
      </c>
      <c r="J6721" s="131" t="n">
        <v>23175.048</v>
      </c>
      <c r="K6721" s="129" t="n">
        <v>2020</v>
      </c>
      <c r="L6721" s="120">
        <f>IF(VLOOKUP(H6721,'Cross-Page Data'!$D$4:$F$48,3,FALSE)="natural gas",VLOOKUP(G6721,'Cross-Page Data'!$I$4:$J$19,2,FALSE),IF(VLOOKUP(H6721,'Cross-Page Data'!$D$4:$F$48,3,FALSE)="solar",IF(G6721="PV","solar PV","solar thermal"),IF(VLOOKUP(H6721,'Cross-Page Data'!$D$4:$F$48,3,FALSE)="wind",VLOOKUP(G6721,'Cross-Page Data'!$I$4:$J$19,2,FALSE),IF(VLOOKUP(H6721,'Cross-Page Data'!$D$4:$F$48,3,FALSE)="hydro",VLOOKUP(G6721,'Cross-Page Data'!$I$4:$J$19,2,FALSE),VLOOKUP(H6721,'Cross-Page Data'!$D$4:$F$48,3,FALSE)))))</f>
        <v/>
      </c>
      <c r="M6721" s="120">
        <f>IF(AND($P$2=FALSE,OR(F6721="Commercial NAICS Cogen",F6721="Industrial NAICS Cogen",F6721="NAICS-22 Cogen")),FALSE,IF(AND($P$3=FALSE,OR(F6721="Commercial NAICS Cogen",F6721="Commercial NAICS Non-Cogen",F6721="Industrial NAICS Cogen", F6721="industrial NAICS non-Cogen")),FALSE, TRUE))</f>
        <v/>
      </c>
    </row>
    <row r="6722">
      <c r="A6722" s="129" t="n">
        <v>99999</v>
      </c>
      <c r="B6722" s="130" t="inlineStr">
        <is>
          <t>State-Fuel Level Increment</t>
        </is>
      </c>
      <c r="C6722" s="130" t="inlineStr">
        <is>
          <t>State-Fuel Level Increment</t>
        </is>
      </c>
      <c r="D6722" s="129" t="n">
        <v>99999</v>
      </c>
      <c r="E6722" s="130" t="inlineStr">
        <is>
          <t>OH</t>
        </is>
      </c>
      <c r="F6722" s="130" t="inlineStr">
        <is>
          <t>Industrial NAICS Non-Cogen</t>
        </is>
      </c>
      <c r="G6722" s="130" t="inlineStr">
        <is>
          <t>WT</t>
        </is>
      </c>
      <c r="H6722" s="130" t="inlineStr">
        <is>
          <t>WND</t>
        </is>
      </c>
      <c r="I6722" s="130" t="inlineStr">
        <is>
          <t>WND</t>
        </is>
      </c>
      <c r="J6722" s="131" t="n">
        <v>90462.886</v>
      </c>
      <c r="K6722" s="129" t="n">
        <v>2020</v>
      </c>
      <c r="L6722" s="120">
        <f>IF(VLOOKUP(H6722,'Cross-Page Data'!$D$4:$F$48,3,FALSE)="natural gas",VLOOKUP(G6722,'Cross-Page Data'!$I$4:$J$19,2,FALSE),IF(VLOOKUP(H6722,'Cross-Page Data'!$D$4:$F$48,3,FALSE)="solar",IF(G6722="PV","solar PV","solar thermal"),IF(VLOOKUP(H6722,'Cross-Page Data'!$D$4:$F$48,3,FALSE)="wind",VLOOKUP(G6722,'Cross-Page Data'!$I$4:$J$19,2,FALSE),IF(VLOOKUP(H6722,'Cross-Page Data'!$D$4:$F$48,3,FALSE)="hydro",VLOOKUP(G6722,'Cross-Page Data'!$I$4:$J$19,2,FALSE),VLOOKUP(H6722,'Cross-Page Data'!$D$4:$F$48,3,FALSE)))))</f>
        <v/>
      </c>
      <c r="M6722" s="120">
        <f>IF(AND($P$2=FALSE,OR(F6722="Commercial NAICS Cogen",F6722="Industrial NAICS Cogen",F6722="NAICS-22 Cogen")),FALSE,IF(AND($P$3=FALSE,OR(F6722="Commercial NAICS Cogen",F6722="Commercial NAICS Non-Cogen",F6722="Industrial NAICS Cogen", F6722="industrial NAICS non-Cogen")),FALSE, TRUE))</f>
        <v/>
      </c>
    </row>
    <row r="6723">
      <c r="A6723" s="129" t="n">
        <v>99999</v>
      </c>
      <c r="B6723" s="130" t="inlineStr">
        <is>
          <t>State-Fuel Level Increment</t>
        </is>
      </c>
      <c r="C6723" s="130" t="inlineStr">
        <is>
          <t>State-Fuel Level Increment</t>
        </is>
      </c>
      <c r="D6723" s="129" t="n">
        <v>99999</v>
      </c>
      <c r="E6723" s="130" t="inlineStr">
        <is>
          <t>OK</t>
        </is>
      </c>
      <c r="F6723" s="130" t="inlineStr">
        <is>
          <t>Electric Utility</t>
        </is>
      </c>
      <c r="G6723" s="130" t="inlineStr">
        <is>
          <t>WT</t>
        </is>
      </c>
      <c r="H6723" s="130" t="inlineStr">
        <is>
          <t>WND</t>
        </is>
      </c>
      <c r="I6723" s="130" t="inlineStr">
        <is>
          <t>WND</t>
        </is>
      </c>
      <c r="J6723" s="131" t="n">
        <v>575571.09</v>
      </c>
      <c r="K6723" s="129" t="n">
        <v>2020</v>
      </c>
      <c r="L6723" s="120">
        <f>IF(VLOOKUP(H6723,'Cross-Page Data'!$D$4:$F$48,3,FALSE)="natural gas",VLOOKUP(G6723,'Cross-Page Data'!$I$4:$J$19,2,FALSE),IF(VLOOKUP(H6723,'Cross-Page Data'!$D$4:$F$48,3,FALSE)="solar",IF(G6723="PV","solar PV","solar thermal"),IF(VLOOKUP(H6723,'Cross-Page Data'!$D$4:$F$48,3,FALSE)="wind",VLOOKUP(G6723,'Cross-Page Data'!$I$4:$J$19,2,FALSE),IF(VLOOKUP(H6723,'Cross-Page Data'!$D$4:$F$48,3,FALSE)="hydro",VLOOKUP(G6723,'Cross-Page Data'!$I$4:$J$19,2,FALSE),VLOOKUP(H6723,'Cross-Page Data'!$D$4:$F$48,3,FALSE)))))</f>
        <v/>
      </c>
      <c r="M6723" s="120">
        <f>IF(AND($P$2=FALSE,OR(F6723="Commercial NAICS Cogen",F6723="Industrial NAICS Cogen",F6723="NAICS-22 Cogen")),FALSE,IF(AND($P$3=FALSE,OR(F6723="Commercial NAICS Cogen",F6723="Commercial NAICS Non-Cogen",F6723="Industrial NAICS Cogen", F6723="industrial NAICS non-Cogen")),FALSE, TRUE))</f>
        <v/>
      </c>
    </row>
    <row r="6724">
      <c r="A6724" s="129" t="n">
        <v>99999</v>
      </c>
      <c r="B6724" s="130" t="inlineStr">
        <is>
          <t>State-Fuel Level Increment</t>
        </is>
      </c>
      <c r="C6724" s="130" t="inlineStr">
        <is>
          <t>State-Fuel Level Increment</t>
        </is>
      </c>
      <c r="D6724" s="129" t="n">
        <v>99999</v>
      </c>
      <c r="E6724" s="130" t="inlineStr">
        <is>
          <t>OK</t>
        </is>
      </c>
      <c r="F6724" s="130" t="inlineStr">
        <is>
          <t>NAICS-22 Non-Cogen</t>
        </is>
      </c>
      <c r="G6724" s="130" t="inlineStr">
        <is>
          <t>WT</t>
        </is>
      </c>
      <c r="H6724" s="130" t="inlineStr">
        <is>
          <t>WND</t>
        </is>
      </c>
      <c r="I6724" s="130" t="inlineStr">
        <is>
          <t>WND</t>
        </is>
      </c>
      <c r="J6724" s="131" t="n">
        <v>10803802</v>
      </c>
      <c r="K6724" s="129" t="n">
        <v>2020</v>
      </c>
      <c r="L6724" s="120">
        <f>IF(VLOOKUP(H6724,'Cross-Page Data'!$D$4:$F$48,3,FALSE)="natural gas",VLOOKUP(G6724,'Cross-Page Data'!$I$4:$J$19,2,FALSE),IF(VLOOKUP(H6724,'Cross-Page Data'!$D$4:$F$48,3,FALSE)="solar",IF(G6724="PV","solar PV","solar thermal"),IF(VLOOKUP(H6724,'Cross-Page Data'!$D$4:$F$48,3,FALSE)="wind",VLOOKUP(G6724,'Cross-Page Data'!$I$4:$J$19,2,FALSE),IF(VLOOKUP(H6724,'Cross-Page Data'!$D$4:$F$48,3,FALSE)="hydro",VLOOKUP(G6724,'Cross-Page Data'!$I$4:$J$19,2,FALSE),VLOOKUP(H6724,'Cross-Page Data'!$D$4:$F$48,3,FALSE)))))</f>
        <v/>
      </c>
      <c r="M6724" s="120">
        <f>IF(AND($P$2=FALSE,OR(F6724="Commercial NAICS Cogen",F6724="Industrial NAICS Cogen",F6724="NAICS-22 Cogen")),FALSE,IF(AND($P$3=FALSE,OR(F6724="Commercial NAICS Cogen",F6724="Commercial NAICS Non-Cogen",F6724="Industrial NAICS Cogen", F6724="industrial NAICS non-Cogen")),FALSE, TRUE))</f>
        <v/>
      </c>
    </row>
    <row r="6725">
      <c r="A6725" s="129" t="n">
        <v>99999</v>
      </c>
      <c r="B6725" s="130" t="inlineStr">
        <is>
          <t>State-Fuel Level Increment</t>
        </is>
      </c>
      <c r="C6725" s="130" t="inlineStr">
        <is>
          <t>State-Fuel Level Increment</t>
        </is>
      </c>
      <c r="D6725" s="129" t="n">
        <v>99999</v>
      </c>
      <c r="E6725" s="130" t="inlineStr">
        <is>
          <t>OR</t>
        </is>
      </c>
      <c r="F6725" s="130" t="inlineStr">
        <is>
          <t>Electric Utility</t>
        </is>
      </c>
      <c r="G6725" s="130" t="inlineStr">
        <is>
          <t>WT</t>
        </is>
      </c>
      <c r="H6725" s="130" t="inlineStr">
        <is>
          <t>WND</t>
        </is>
      </c>
      <c r="I6725" s="130" t="inlineStr">
        <is>
          <t>WND</t>
        </is>
      </c>
      <c r="J6725" s="131" t="n">
        <v>184419.34</v>
      </c>
      <c r="K6725" s="129" t="n">
        <v>2020</v>
      </c>
      <c r="L6725" s="120">
        <f>IF(VLOOKUP(H6725,'Cross-Page Data'!$D$4:$F$48,3,FALSE)="natural gas",VLOOKUP(G6725,'Cross-Page Data'!$I$4:$J$19,2,FALSE),IF(VLOOKUP(H6725,'Cross-Page Data'!$D$4:$F$48,3,FALSE)="solar",IF(G6725="PV","solar PV","solar thermal"),IF(VLOOKUP(H6725,'Cross-Page Data'!$D$4:$F$48,3,FALSE)="wind",VLOOKUP(G6725,'Cross-Page Data'!$I$4:$J$19,2,FALSE),IF(VLOOKUP(H6725,'Cross-Page Data'!$D$4:$F$48,3,FALSE)="hydro",VLOOKUP(G6725,'Cross-Page Data'!$I$4:$J$19,2,FALSE),VLOOKUP(H6725,'Cross-Page Data'!$D$4:$F$48,3,FALSE)))))</f>
        <v/>
      </c>
      <c r="M6725" s="120">
        <f>IF(AND($P$2=FALSE,OR(F6725="Commercial NAICS Cogen",F6725="Industrial NAICS Cogen",F6725="NAICS-22 Cogen")),FALSE,IF(AND($P$3=FALSE,OR(F6725="Commercial NAICS Cogen",F6725="Commercial NAICS Non-Cogen",F6725="Industrial NAICS Cogen", F6725="industrial NAICS non-Cogen")),FALSE, TRUE))</f>
        <v/>
      </c>
    </row>
    <row r="6726">
      <c r="A6726" s="129" t="n">
        <v>99999</v>
      </c>
      <c r="B6726" s="130" t="inlineStr">
        <is>
          <t>State-Fuel Level Increment</t>
        </is>
      </c>
      <c r="C6726" s="130" t="inlineStr">
        <is>
          <t>State-Fuel Level Increment</t>
        </is>
      </c>
      <c r="D6726" s="129" t="n">
        <v>99999</v>
      </c>
      <c r="E6726" s="130" t="inlineStr">
        <is>
          <t>OR</t>
        </is>
      </c>
      <c r="F6726" s="130" t="inlineStr">
        <is>
          <t>NAICS-22 Non-Cogen</t>
        </is>
      </c>
      <c r="G6726" s="130" t="inlineStr">
        <is>
          <t>WT</t>
        </is>
      </c>
      <c r="H6726" s="130" t="inlineStr">
        <is>
          <t>WND</t>
        </is>
      </c>
      <c r="I6726" s="130" t="inlineStr">
        <is>
          <t>WND</t>
        </is>
      </c>
      <c r="J6726" s="131" t="n">
        <v>3847837.6</v>
      </c>
      <c r="K6726" s="129" t="n">
        <v>2020</v>
      </c>
      <c r="L6726" s="120">
        <f>IF(VLOOKUP(H6726,'Cross-Page Data'!$D$4:$F$48,3,FALSE)="natural gas",VLOOKUP(G6726,'Cross-Page Data'!$I$4:$J$19,2,FALSE),IF(VLOOKUP(H6726,'Cross-Page Data'!$D$4:$F$48,3,FALSE)="solar",IF(G6726="PV","solar PV","solar thermal"),IF(VLOOKUP(H6726,'Cross-Page Data'!$D$4:$F$48,3,FALSE)="wind",VLOOKUP(G6726,'Cross-Page Data'!$I$4:$J$19,2,FALSE),IF(VLOOKUP(H6726,'Cross-Page Data'!$D$4:$F$48,3,FALSE)="hydro",VLOOKUP(G6726,'Cross-Page Data'!$I$4:$J$19,2,FALSE),VLOOKUP(H6726,'Cross-Page Data'!$D$4:$F$48,3,FALSE)))))</f>
        <v/>
      </c>
      <c r="M6726" s="120">
        <f>IF(AND($P$2=FALSE,OR(F6726="Commercial NAICS Cogen",F6726="Industrial NAICS Cogen",F6726="NAICS-22 Cogen")),FALSE,IF(AND($P$3=FALSE,OR(F6726="Commercial NAICS Cogen",F6726="Commercial NAICS Non-Cogen",F6726="Industrial NAICS Cogen", F6726="industrial NAICS non-Cogen")),FALSE, TRUE))</f>
        <v/>
      </c>
    </row>
    <row r="6727">
      <c r="A6727" s="129" t="n">
        <v>99999</v>
      </c>
      <c r="B6727" s="130" t="inlineStr">
        <is>
          <t>State-Fuel Level Increment</t>
        </is>
      </c>
      <c r="C6727" s="130" t="inlineStr">
        <is>
          <t>State-Fuel Level Increment</t>
        </is>
      </c>
      <c r="D6727" s="129" t="n">
        <v>99999</v>
      </c>
      <c r="E6727" s="130" t="inlineStr">
        <is>
          <t>PA</t>
        </is>
      </c>
      <c r="F6727" s="130" t="inlineStr">
        <is>
          <t>NAICS-22 Non-Cogen</t>
        </is>
      </c>
      <c r="G6727" s="130" t="inlineStr">
        <is>
          <t>WT</t>
        </is>
      </c>
      <c r="H6727" s="130" t="inlineStr">
        <is>
          <t>WND</t>
        </is>
      </c>
      <c r="I6727" s="130" t="inlineStr">
        <is>
          <t>WND</t>
        </is>
      </c>
      <c r="J6727" s="131" t="n">
        <v>2652728.2</v>
      </c>
      <c r="K6727" s="129" t="n">
        <v>2020</v>
      </c>
      <c r="L6727" s="120">
        <f>IF(VLOOKUP(H6727,'Cross-Page Data'!$D$4:$F$48,3,FALSE)="natural gas",VLOOKUP(G6727,'Cross-Page Data'!$I$4:$J$19,2,FALSE),IF(VLOOKUP(H6727,'Cross-Page Data'!$D$4:$F$48,3,FALSE)="solar",IF(G6727="PV","solar PV","solar thermal"),IF(VLOOKUP(H6727,'Cross-Page Data'!$D$4:$F$48,3,FALSE)="wind",VLOOKUP(G6727,'Cross-Page Data'!$I$4:$J$19,2,FALSE),IF(VLOOKUP(H6727,'Cross-Page Data'!$D$4:$F$48,3,FALSE)="hydro",VLOOKUP(G6727,'Cross-Page Data'!$I$4:$J$19,2,FALSE),VLOOKUP(H6727,'Cross-Page Data'!$D$4:$F$48,3,FALSE)))))</f>
        <v/>
      </c>
      <c r="M6727" s="120">
        <f>IF(AND($P$2=FALSE,OR(F6727="Commercial NAICS Cogen",F6727="Industrial NAICS Cogen",F6727="NAICS-22 Cogen")),FALSE,IF(AND($P$3=FALSE,OR(F6727="Commercial NAICS Cogen",F6727="Commercial NAICS Non-Cogen",F6727="Industrial NAICS Cogen", F6727="industrial NAICS non-Cogen")),FALSE, TRUE))</f>
        <v/>
      </c>
    </row>
    <row r="6728">
      <c r="A6728" s="129" t="n">
        <v>99999</v>
      </c>
      <c r="B6728" s="130" t="inlineStr">
        <is>
          <t>State-Fuel Level Increment</t>
        </is>
      </c>
      <c r="C6728" s="130" t="inlineStr">
        <is>
          <t>State-Fuel Level Increment</t>
        </is>
      </c>
      <c r="D6728" s="129" t="n">
        <v>99999</v>
      </c>
      <c r="E6728" s="130" t="inlineStr">
        <is>
          <t>RI</t>
        </is>
      </c>
      <c r="F6728" s="130" t="inlineStr">
        <is>
          <t>NAICS-22 Non-Cogen</t>
        </is>
      </c>
      <c r="G6728" s="130" t="inlineStr">
        <is>
          <t>WT</t>
        </is>
      </c>
      <c r="H6728" s="130" t="inlineStr">
        <is>
          <t>WND</t>
        </is>
      </c>
      <c r="I6728" s="130" t="inlineStr">
        <is>
          <t>WND</t>
        </is>
      </c>
      <c r="J6728" s="131" t="n">
        <v>69736.288</v>
      </c>
      <c r="K6728" s="129" t="n">
        <v>2020</v>
      </c>
      <c r="L6728" s="120">
        <f>IF(VLOOKUP(H6728,'Cross-Page Data'!$D$4:$F$48,3,FALSE)="natural gas",VLOOKUP(G6728,'Cross-Page Data'!$I$4:$J$19,2,FALSE),IF(VLOOKUP(H6728,'Cross-Page Data'!$D$4:$F$48,3,FALSE)="solar",IF(G6728="PV","solar PV","solar thermal"),IF(VLOOKUP(H6728,'Cross-Page Data'!$D$4:$F$48,3,FALSE)="wind",VLOOKUP(G6728,'Cross-Page Data'!$I$4:$J$19,2,FALSE),IF(VLOOKUP(H6728,'Cross-Page Data'!$D$4:$F$48,3,FALSE)="hydro",VLOOKUP(G6728,'Cross-Page Data'!$I$4:$J$19,2,FALSE),VLOOKUP(H6728,'Cross-Page Data'!$D$4:$F$48,3,FALSE)))))</f>
        <v/>
      </c>
      <c r="M6728" s="120">
        <f>IF(AND($P$2=FALSE,OR(F6728="Commercial NAICS Cogen",F6728="Industrial NAICS Cogen",F6728="NAICS-22 Cogen")),FALSE,IF(AND($P$3=FALSE,OR(F6728="Commercial NAICS Cogen",F6728="Commercial NAICS Non-Cogen",F6728="Industrial NAICS Cogen", F6728="industrial NAICS non-Cogen")),FALSE, TRUE))</f>
        <v/>
      </c>
    </row>
    <row r="6729">
      <c r="A6729" s="129" t="n">
        <v>99999</v>
      </c>
      <c r="B6729" s="130" t="inlineStr">
        <is>
          <t>State-Fuel Level Increment</t>
        </is>
      </c>
      <c r="C6729" s="130" t="inlineStr">
        <is>
          <t>State-Fuel Level Increment</t>
        </is>
      </c>
      <c r="D6729" s="129" t="n">
        <v>99999</v>
      </c>
      <c r="E6729" s="130" t="inlineStr">
        <is>
          <t>SD</t>
        </is>
      </c>
      <c r="F6729" s="130" t="inlineStr">
        <is>
          <t>Electric Utility</t>
        </is>
      </c>
      <c r="G6729" s="130" t="inlineStr">
        <is>
          <t>WT</t>
        </is>
      </c>
      <c r="H6729" s="130" t="inlineStr">
        <is>
          <t>WND</t>
        </is>
      </c>
      <c r="I6729" s="130" t="inlineStr">
        <is>
          <t>WND</t>
        </is>
      </c>
      <c r="J6729" s="131" t="n">
        <v>726088.8199999999</v>
      </c>
      <c r="K6729" s="129" t="n">
        <v>2020</v>
      </c>
      <c r="L6729" s="120">
        <f>IF(VLOOKUP(H6729,'Cross-Page Data'!$D$4:$F$48,3,FALSE)="natural gas",VLOOKUP(G6729,'Cross-Page Data'!$I$4:$J$19,2,FALSE),IF(VLOOKUP(H6729,'Cross-Page Data'!$D$4:$F$48,3,FALSE)="solar",IF(G6729="PV","solar PV","solar thermal"),IF(VLOOKUP(H6729,'Cross-Page Data'!$D$4:$F$48,3,FALSE)="wind",VLOOKUP(G6729,'Cross-Page Data'!$I$4:$J$19,2,FALSE),IF(VLOOKUP(H6729,'Cross-Page Data'!$D$4:$F$48,3,FALSE)="hydro",VLOOKUP(G6729,'Cross-Page Data'!$I$4:$J$19,2,FALSE),VLOOKUP(H6729,'Cross-Page Data'!$D$4:$F$48,3,FALSE)))))</f>
        <v/>
      </c>
      <c r="M6729" s="120">
        <f>IF(AND($P$2=FALSE,OR(F6729="Commercial NAICS Cogen",F6729="Industrial NAICS Cogen",F6729="NAICS-22 Cogen")),FALSE,IF(AND($P$3=FALSE,OR(F6729="Commercial NAICS Cogen",F6729="Commercial NAICS Non-Cogen",F6729="Industrial NAICS Cogen", F6729="industrial NAICS non-Cogen")),FALSE, TRUE))</f>
        <v/>
      </c>
    </row>
    <row r="6730">
      <c r="A6730" s="129" t="n">
        <v>99999</v>
      </c>
      <c r="B6730" s="130" t="inlineStr">
        <is>
          <t>State-Fuel Level Increment</t>
        </is>
      </c>
      <c r="C6730" s="130" t="inlineStr">
        <is>
          <t>State-Fuel Level Increment</t>
        </is>
      </c>
      <c r="D6730" s="129" t="n">
        <v>99999</v>
      </c>
      <c r="E6730" s="130" t="inlineStr">
        <is>
          <t>SD</t>
        </is>
      </c>
      <c r="F6730" s="130" t="inlineStr">
        <is>
          <t>NAICS-22 Non-Cogen</t>
        </is>
      </c>
      <c r="G6730" s="130" t="inlineStr">
        <is>
          <t>WT</t>
        </is>
      </c>
      <c r="H6730" s="130" t="inlineStr">
        <is>
          <t>WND</t>
        </is>
      </c>
      <c r="I6730" s="130" t="inlineStr">
        <is>
          <t>WND</t>
        </is>
      </c>
      <c r="J6730" s="131" t="n">
        <v>664200.8100000001</v>
      </c>
      <c r="K6730" s="129" t="n">
        <v>2020</v>
      </c>
      <c r="L6730" s="120">
        <f>IF(VLOOKUP(H6730,'Cross-Page Data'!$D$4:$F$48,3,FALSE)="natural gas",VLOOKUP(G6730,'Cross-Page Data'!$I$4:$J$19,2,FALSE),IF(VLOOKUP(H6730,'Cross-Page Data'!$D$4:$F$48,3,FALSE)="solar",IF(G6730="PV","solar PV","solar thermal"),IF(VLOOKUP(H6730,'Cross-Page Data'!$D$4:$F$48,3,FALSE)="wind",VLOOKUP(G6730,'Cross-Page Data'!$I$4:$J$19,2,FALSE),IF(VLOOKUP(H6730,'Cross-Page Data'!$D$4:$F$48,3,FALSE)="hydro",VLOOKUP(G6730,'Cross-Page Data'!$I$4:$J$19,2,FALSE),VLOOKUP(H6730,'Cross-Page Data'!$D$4:$F$48,3,FALSE)))))</f>
        <v/>
      </c>
      <c r="M6730" s="120">
        <f>IF(AND($P$2=FALSE,OR(F6730="Commercial NAICS Cogen",F6730="Industrial NAICS Cogen",F6730="NAICS-22 Cogen")),FALSE,IF(AND($P$3=FALSE,OR(F6730="Commercial NAICS Cogen",F6730="Commercial NAICS Non-Cogen",F6730="Industrial NAICS Cogen", F6730="industrial NAICS non-Cogen")),FALSE, TRUE))</f>
        <v/>
      </c>
    </row>
    <row r="6731">
      <c r="A6731" s="129" t="n">
        <v>99999</v>
      </c>
      <c r="B6731" s="130" t="inlineStr">
        <is>
          <t>State-Fuel Level Increment</t>
        </is>
      </c>
      <c r="C6731" s="130" t="inlineStr">
        <is>
          <t>State-Fuel Level Increment</t>
        </is>
      </c>
      <c r="D6731" s="129" t="n">
        <v>99999</v>
      </c>
      <c r="E6731" s="130" t="inlineStr">
        <is>
          <t>TN</t>
        </is>
      </c>
      <c r="F6731" s="130" t="inlineStr">
        <is>
          <t>NAICS-22 Non-Cogen</t>
        </is>
      </c>
      <c r="G6731" s="130" t="inlineStr">
        <is>
          <t>WT</t>
        </is>
      </c>
      <c r="H6731" s="130" t="inlineStr">
        <is>
          <t>WND</t>
        </is>
      </c>
      <c r="I6731" s="130" t="inlineStr">
        <is>
          <t>WND</t>
        </is>
      </c>
      <c r="J6731" s="131" t="n">
        <v>54463.733</v>
      </c>
      <c r="K6731" s="129" t="n">
        <v>2020</v>
      </c>
      <c r="L6731" s="120">
        <f>IF(VLOOKUP(H6731,'Cross-Page Data'!$D$4:$F$48,3,FALSE)="natural gas",VLOOKUP(G6731,'Cross-Page Data'!$I$4:$J$19,2,FALSE),IF(VLOOKUP(H6731,'Cross-Page Data'!$D$4:$F$48,3,FALSE)="solar",IF(G6731="PV","solar PV","solar thermal"),IF(VLOOKUP(H6731,'Cross-Page Data'!$D$4:$F$48,3,FALSE)="wind",VLOOKUP(G6731,'Cross-Page Data'!$I$4:$J$19,2,FALSE),IF(VLOOKUP(H6731,'Cross-Page Data'!$D$4:$F$48,3,FALSE)="hydro",VLOOKUP(G6731,'Cross-Page Data'!$I$4:$J$19,2,FALSE),VLOOKUP(H6731,'Cross-Page Data'!$D$4:$F$48,3,FALSE)))))</f>
        <v/>
      </c>
      <c r="M6731" s="120">
        <f>IF(AND($P$2=FALSE,OR(F6731="Commercial NAICS Cogen",F6731="Industrial NAICS Cogen",F6731="NAICS-22 Cogen")),FALSE,IF(AND($P$3=FALSE,OR(F6731="Commercial NAICS Cogen",F6731="Commercial NAICS Non-Cogen",F6731="Industrial NAICS Cogen", F6731="industrial NAICS non-Cogen")),FALSE, TRUE))</f>
        <v/>
      </c>
    </row>
    <row r="6732">
      <c r="A6732" s="129" t="n">
        <v>99999</v>
      </c>
      <c r="B6732" s="130" t="inlineStr">
        <is>
          <t>State-Fuel Level Increment</t>
        </is>
      </c>
      <c r="C6732" s="130" t="inlineStr">
        <is>
          <t>State-Fuel Level Increment</t>
        </is>
      </c>
      <c r="D6732" s="129" t="n">
        <v>99999</v>
      </c>
      <c r="E6732" s="130" t="inlineStr">
        <is>
          <t>TX</t>
        </is>
      </c>
      <c r="F6732" s="130" t="inlineStr">
        <is>
          <t>Electric Utility</t>
        </is>
      </c>
      <c r="G6732" s="130" t="inlineStr">
        <is>
          <t>WT</t>
        </is>
      </c>
      <c r="H6732" s="130" t="inlineStr">
        <is>
          <t>WND</t>
        </is>
      </c>
      <c r="I6732" s="130" t="inlineStr">
        <is>
          <t>WND</t>
        </is>
      </c>
      <c r="J6732" s="131" t="n">
        <v>254245.07</v>
      </c>
      <c r="K6732" s="129" t="n">
        <v>2020</v>
      </c>
      <c r="L6732" s="120">
        <f>IF(VLOOKUP(H6732,'Cross-Page Data'!$D$4:$F$48,3,FALSE)="natural gas",VLOOKUP(G6732,'Cross-Page Data'!$I$4:$J$19,2,FALSE),IF(VLOOKUP(H6732,'Cross-Page Data'!$D$4:$F$48,3,FALSE)="solar",IF(G6732="PV","solar PV","solar thermal"),IF(VLOOKUP(H6732,'Cross-Page Data'!$D$4:$F$48,3,FALSE)="wind",VLOOKUP(G6732,'Cross-Page Data'!$I$4:$J$19,2,FALSE),IF(VLOOKUP(H6732,'Cross-Page Data'!$D$4:$F$48,3,FALSE)="hydro",VLOOKUP(G6732,'Cross-Page Data'!$I$4:$J$19,2,FALSE),VLOOKUP(H6732,'Cross-Page Data'!$D$4:$F$48,3,FALSE)))))</f>
        <v/>
      </c>
      <c r="M6732" s="120">
        <f>IF(AND($P$2=FALSE,OR(F6732="Commercial NAICS Cogen",F6732="Industrial NAICS Cogen",F6732="NAICS-22 Cogen")),FALSE,IF(AND($P$3=FALSE,OR(F6732="Commercial NAICS Cogen",F6732="Commercial NAICS Non-Cogen",F6732="Industrial NAICS Cogen", F6732="industrial NAICS non-Cogen")),FALSE, TRUE))</f>
        <v/>
      </c>
    </row>
    <row r="6733">
      <c r="A6733" s="129" t="n">
        <v>99999</v>
      </c>
      <c r="B6733" s="130" t="inlineStr">
        <is>
          <t>State-Fuel Level Increment</t>
        </is>
      </c>
      <c r="C6733" s="130" t="inlineStr">
        <is>
          <t>State-Fuel Level Increment</t>
        </is>
      </c>
      <c r="D6733" s="129" t="n">
        <v>99999</v>
      </c>
      <c r="E6733" s="130" t="inlineStr">
        <is>
          <t>TX</t>
        </is>
      </c>
      <c r="F6733" s="130" t="inlineStr">
        <is>
          <t>NAICS-22 Non-Cogen</t>
        </is>
      </c>
      <c r="G6733" s="130" t="inlineStr">
        <is>
          <t>WT</t>
        </is>
      </c>
      <c r="H6733" s="130" t="inlineStr">
        <is>
          <t>WND</t>
        </is>
      </c>
      <c r="I6733" s="130" t="inlineStr">
        <is>
          <t>WND</t>
        </is>
      </c>
      <c r="J6733" s="131" t="n">
        <v>31246832</v>
      </c>
      <c r="K6733" s="129" t="n">
        <v>2020</v>
      </c>
      <c r="L6733" s="120">
        <f>IF(VLOOKUP(H6733,'Cross-Page Data'!$D$4:$F$48,3,FALSE)="natural gas",VLOOKUP(G6733,'Cross-Page Data'!$I$4:$J$19,2,FALSE),IF(VLOOKUP(H6733,'Cross-Page Data'!$D$4:$F$48,3,FALSE)="solar",IF(G6733="PV","solar PV","solar thermal"),IF(VLOOKUP(H6733,'Cross-Page Data'!$D$4:$F$48,3,FALSE)="wind",VLOOKUP(G6733,'Cross-Page Data'!$I$4:$J$19,2,FALSE),IF(VLOOKUP(H6733,'Cross-Page Data'!$D$4:$F$48,3,FALSE)="hydro",VLOOKUP(G6733,'Cross-Page Data'!$I$4:$J$19,2,FALSE),VLOOKUP(H6733,'Cross-Page Data'!$D$4:$F$48,3,FALSE)))))</f>
        <v/>
      </c>
      <c r="M6733" s="120">
        <f>IF(AND($P$2=FALSE,OR(F6733="Commercial NAICS Cogen",F6733="Industrial NAICS Cogen",F6733="NAICS-22 Cogen")),FALSE,IF(AND($P$3=FALSE,OR(F6733="Commercial NAICS Cogen",F6733="Commercial NAICS Non-Cogen",F6733="Industrial NAICS Cogen", F6733="industrial NAICS non-Cogen")),FALSE, TRUE))</f>
        <v/>
      </c>
    </row>
    <row r="6734">
      <c r="A6734" s="129" t="n">
        <v>99999</v>
      </c>
      <c r="B6734" s="130" t="inlineStr">
        <is>
          <t>State-Fuel Level Increment</t>
        </is>
      </c>
      <c r="C6734" s="130" t="inlineStr">
        <is>
          <t>State-Fuel Level Increment</t>
        </is>
      </c>
      <c r="D6734" s="129" t="n">
        <v>99999</v>
      </c>
      <c r="E6734" s="130" t="inlineStr">
        <is>
          <t>TX</t>
        </is>
      </c>
      <c r="F6734" s="130" t="inlineStr">
        <is>
          <t>Commercial NAICS Non-Cogen</t>
        </is>
      </c>
      <c r="G6734" s="130" t="inlineStr">
        <is>
          <t>WT</t>
        </is>
      </c>
      <c r="H6734" s="130" t="inlineStr">
        <is>
          <t>WND</t>
        </is>
      </c>
      <c r="I6734" s="130" t="inlineStr">
        <is>
          <t>WND</t>
        </is>
      </c>
      <c r="J6734" s="131" t="n">
        <v>6124.332</v>
      </c>
      <c r="K6734" s="129" t="n">
        <v>2020</v>
      </c>
      <c r="L6734" s="120">
        <f>IF(VLOOKUP(H6734,'Cross-Page Data'!$D$4:$F$48,3,FALSE)="natural gas",VLOOKUP(G6734,'Cross-Page Data'!$I$4:$J$19,2,FALSE),IF(VLOOKUP(H6734,'Cross-Page Data'!$D$4:$F$48,3,FALSE)="solar",IF(G6734="PV","solar PV","solar thermal"),IF(VLOOKUP(H6734,'Cross-Page Data'!$D$4:$F$48,3,FALSE)="wind",VLOOKUP(G6734,'Cross-Page Data'!$I$4:$J$19,2,FALSE),IF(VLOOKUP(H6734,'Cross-Page Data'!$D$4:$F$48,3,FALSE)="hydro",VLOOKUP(G6734,'Cross-Page Data'!$I$4:$J$19,2,FALSE),VLOOKUP(H6734,'Cross-Page Data'!$D$4:$F$48,3,FALSE)))))</f>
        <v/>
      </c>
      <c r="M6734" s="120">
        <f>IF(AND($P$2=FALSE,OR(F6734="Commercial NAICS Cogen",F6734="Industrial NAICS Cogen",F6734="NAICS-22 Cogen")),FALSE,IF(AND($P$3=FALSE,OR(F6734="Commercial NAICS Cogen",F6734="Commercial NAICS Non-Cogen",F6734="Industrial NAICS Cogen", F6734="industrial NAICS non-Cogen")),FALSE, TRUE))</f>
        <v/>
      </c>
    </row>
    <row r="6735">
      <c r="A6735" s="129" t="n">
        <v>99999</v>
      </c>
      <c r="B6735" s="130" t="inlineStr">
        <is>
          <t>State-Fuel Level Increment</t>
        </is>
      </c>
      <c r="C6735" s="130" t="inlineStr">
        <is>
          <t>State-Fuel Level Increment</t>
        </is>
      </c>
      <c r="D6735" s="129" t="n">
        <v>99999</v>
      </c>
      <c r="E6735" s="130" t="inlineStr">
        <is>
          <t>TX</t>
        </is>
      </c>
      <c r="F6735" s="130" t="inlineStr">
        <is>
          <t>Industrial NAICS Non-Cogen</t>
        </is>
      </c>
      <c r="G6735" s="130" t="inlineStr">
        <is>
          <t>WT</t>
        </is>
      </c>
      <c r="H6735" s="130" t="inlineStr">
        <is>
          <t>WND</t>
        </is>
      </c>
      <c r="I6735" s="130" t="inlineStr">
        <is>
          <t>WND</t>
        </is>
      </c>
      <c r="J6735" s="131" t="n">
        <v>8321.315000000001</v>
      </c>
      <c r="K6735" s="129" t="n">
        <v>2020</v>
      </c>
      <c r="L6735" s="120">
        <f>IF(VLOOKUP(H6735,'Cross-Page Data'!$D$4:$F$48,3,FALSE)="natural gas",VLOOKUP(G6735,'Cross-Page Data'!$I$4:$J$19,2,FALSE),IF(VLOOKUP(H6735,'Cross-Page Data'!$D$4:$F$48,3,FALSE)="solar",IF(G6735="PV","solar PV","solar thermal"),IF(VLOOKUP(H6735,'Cross-Page Data'!$D$4:$F$48,3,FALSE)="wind",VLOOKUP(G6735,'Cross-Page Data'!$I$4:$J$19,2,FALSE),IF(VLOOKUP(H6735,'Cross-Page Data'!$D$4:$F$48,3,FALSE)="hydro",VLOOKUP(G6735,'Cross-Page Data'!$I$4:$J$19,2,FALSE),VLOOKUP(H6735,'Cross-Page Data'!$D$4:$F$48,3,FALSE)))))</f>
        <v/>
      </c>
      <c r="M6735" s="120">
        <f>IF(AND($P$2=FALSE,OR(F6735="Commercial NAICS Cogen",F6735="Industrial NAICS Cogen",F6735="NAICS-22 Cogen")),FALSE,IF(AND($P$3=FALSE,OR(F6735="Commercial NAICS Cogen",F6735="Commercial NAICS Non-Cogen",F6735="Industrial NAICS Cogen", F6735="industrial NAICS non-Cogen")),FALSE, TRUE))</f>
        <v/>
      </c>
    </row>
    <row r="6736">
      <c r="A6736" s="129" t="n">
        <v>99999</v>
      </c>
      <c r="B6736" s="130" t="inlineStr">
        <is>
          <t>State-Fuel Level Increment</t>
        </is>
      </c>
      <c r="C6736" s="130" t="inlineStr">
        <is>
          <t>State-Fuel Level Increment</t>
        </is>
      </c>
      <c r="D6736" s="129" t="n">
        <v>99999</v>
      </c>
      <c r="E6736" s="130" t="inlineStr">
        <is>
          <t>UT</t>
        </is>
      </c>
      <c r="F6736" s="130" t="inlineStr">
        <is>
          <t>NAICS-22 Non-Cogen</t>
        </is>
      </c>
      <c r="G6736" s="130" t="inlineStr">
        <is>
          <t>WT</t>
        </is>
      </c>
      <c r="H6736" s="130" t="inlineStr">
        <is>
          <t>WND</t>
        </is>
      </c>
      <c r="I6736" s="130" t="inlineStr">
        <is>
          <t>WND</t>
        </is>
      </c>
      <c r="J6736" s="131" t="n">
        <v>2806.285</v>
      </c>
      <c r="K6736" s="129" t="n">
        <v>2020</v>
      </c>
      <c r="L6736" s="120">
        <f>IF(VLOOKUP(H6736,'Cross-Page Data'!$D$4:$F$48,3,FALSE)="natural gas",VLOOKUP(G6736,'Cross-Page Data'!$I$4:$J$19,2,FALSE),IF(VLOOKUP(H6736,'Cross-Page Data'!$D$4:$F$48,3,FALSE)="solar",IF(G6736="PV","solar PV","solar thermal"),IF(VLOOKUP(H6736,'Cross-Page Data'!$D$4:$F$48,3,FALSE)="wind",VLOOKUP(G6736,'Cross-Page Data'!$I$4:$J$19,2,FALSE),IF(VLOOKUP(H6736,'Cross-Page Data'!$D$4:$F$48,3,FALSE)="hydro",VLOOKUP(G6736,'Cross-Page Data'!$I$4:$J$19,2,FALSE),VLOOKUP(H6736,'Cross-Page Data'!$D$4:$F$48,3,FALSE)))))</f>
        <v/>
      </c>
      <c r="M6736" s="120">
        <f>IF(AND($P$2=FALSE,OR(F6736="Commercial NAICS Cogen",F6736="Industrial NAICS Cogen",F6736="NAICS-22 Cogen")),FALSE,IF(AND($P$3=FALSE,OR(F6736="Commercial NAICS Cogen",F6736="Commercial NAICS Non-Cogen",F6736="Industrial NAICS Cogen", F6736="industrial NAICS non-Cogen")),FALSE, TRUE))</f>
        <v/>
      </c>
    </row>
    <row r="6737">
      <c r="A6737" s="129" t="n">
        <v>99999</v>
      </c>
      <c r="B6737" s="130" t="inlineStr">
        <is>
          <t>State-Fuel Level Increment</t>
        </is>
      </c>
      <c r="C6737" s="130" t="inlineStr">
        <is>
          <t>State-Fuel Level Increment</t>
        </is>
      </c>
      <c r="D6737" s="129" t="n">
        <v>99999</v>
      </c>
      <c r="E6737" s="130" t="inlineStr">
        <is>
          <t>WA</t>
        </is>
      </c>
      <c r="F6737" s="130" t="inlineStr">
        <is>
          <t>Electric Utility</t>
        </is>
      </c>
      <c r="G6737" s="130" t="inlineStr">
        <is>
          <t>WT</t>
        </is>
      </c>
      <c r="H6737" s="130" t="inlineStr">
        <is>
          <t>WND</t>
        </is>
      </c>
      <c r="I6737" s="130" t="inlineStr">
        <is>
          <t>WND</t>
        </is>
      </c>
      <c r="J6737" s="131" t="n">
        <v>2132961.1</v>
      </c>
      <c r="K6737" s="129" t="n">
        <v>2020</v>
      </c>
      <c r="L6737" s="120">
        <f>IF(VLOOKUP(H6737,'Cross-Page Data'!$D$4:$F$48,3,FALSE)="natural gas",VLOOKUP(G6737,'Cross-Page Data'!$I$4:$J$19,2,FALSE),IF(VLOOKUP(H6737,'Cross-Page Data'!$D$4:$F$48,3,FALSE)="solar",IF(G6737="PV","solar PV","solar thermal"),IF(VLOOKUP(H6737,'Cross-Page Data'!$D$4:$F$48,3,FALSE)="wind",VLOOKUP(G6737,'Cross-Page Data'!$I$4:$J$19,2,FALSE),IF(VLOOKUP(H6737,'Cross-Page Data'!$D$4:$F$48,3,FALSE)="hydro",VLOOKUP(G6737,'Cross-Page Data'!$I$4:$J$19,2,FALSE),VLOOKUP(H6737,'Cross-Page Data'!$D$4:$F$48,3,FALSE)))))</f>
        <v/>
      </c>
      <c r="M6737" s="120">
        <f>IF(AND($P$2=FALSE,OR(F6737="Commercial NAICS Cogen",F6737="Industrial NAICS Cogen",F6737="NAICS-22 Cogen")),FALSE,IF(AND($P$3=FALSE,OR(F6737="Commercial NAICS Cogen",F6737="Commercial NAICS Non-Cogen",F6737="Industrial NAICS Cogen", F6737="industrial NAICS non-Cogen")),FALSE, TRUE))</f>
        <v/>
      </c>
    </row>
    <row r="6738">
      <c r="A6738" s="129" t="n">
        <v>99999</v>
      </c>
      <c r="B6738" s="130" t="inlineStr">
        <is>
          <t>State-Fuel Level Increment</t>
        </is>
      </c>
      <c r="C6738" s="130" t="inlineStr">
        <is>
          <t>State-Fuel Level Increment</t>
        </is>
      </c>
      <c r="D6738" s="129" t="n">
        <v>99999</v>
      </c>
      <c r="E6738" s="130" t="inlineStr">
        <is>
          <t>WA</t>
        </is>
      </c>
      <c r="F6738" s="130" t="inlineStr">
        <is>
          <t>NAICS-22 Non-Cogen</t>
        </is>
      </c>
      <c r="G6738" s="130" t="inlineStr">
        <is>
          <t>WT</t>
        </is>
      </c>
      <c r="H6738" s="130" t="inlineStr">
        <is>
          <t>WND</t>
        </is>
      </c>
      <c r="I6738" s="130" t="inlineStr">
        <is>
          <t>WND</t>
        </is>
      </c>
      <c r="J6738" s="131" t="n">
        <v>2815672.7</v>
      </c>
      <c r="K6738" s="129" t="n">
        <v>2020</v>
      </c>
      <c r="L6738" s="120">
        <f>IF(VLOOKUP(H6738,'Cross-Page Data'!$D$4:$F$48,3,FALSE)="natural gas",VLOOKUP(G6738,'Cross-Page Data'!$I$4:$J$19,2,FALSE),IF(VLOOKUP(H6738,'Cross-Page Data'!$D$4:$F$48,3,FALSE)="solar",IF(G6738="PV","solar PV","solar thermal"),IF(VLOOKUP(H6738,'Cross-Page Data'!$D$4:$F$48,3,FALSE)="wind",VLOOKUP(G6738,'Cross-Page Data'!$I$4:$J$19,2,FALSE),IF(VLOOKUP(H6738,'Cross-Page Data'!$D$4:$F$48,3,FALSE)="hydro",VLOOKUP(G6738,'Cross-Page Data'!$I$4:$J$19,2,FALSE),VLOOKUP(H6738,'Cross-Page Data'!$D$4:$F$48,3,FALSE)))))</f>
        <v/>
      </c>
      <c r="M6738" s="120">
        <f>IF(AND($P$2=FALSE,OR(F6738="Commercial NAICS Cogen",F6738="Industrial NAICS Cogen",F6738="NAICS-22 Cogen")),FALSE,IF(AND($P$3=FALSE,OR(F6738="Commercial NAICS Cogen",F6738="Commercial NAICS Non-Cogen",F6738="Industrial NAICS Cogen", F6738="industrial NAICS non-Cogen")),FALSE, TRUE))</f>
        <v/>
      </c>
    </row>
    <row r="6739">
      <c r="A6739" s="129" t="n">
        <v>99999</v>
      </c>
      <c r="B6739" s="130" t="inlineStr">
        <is>
          <t>State-Fuel Level Increment</t>
        </is>
      </c>
      <c r="C6739" s="130" t="inlineStr">
        <is>
          <t>State-Fuel Level Increment</t>
        </is>
      </c>
      <c r="D6739" s="129" t="n">
        <v>99999</v>
      </c>
      <c r="E6739" s="130" t="inlineStr">
        <is>
          <t>WI</t>
        </is>
      </c>
      <c r="F6739" s="130" t="inlineStr">
        <is>
          <t>Electric Utility</t>
        </is>
      </c>
      <c r="G6739" s="130" t="inlineStr">
        <is>
          <t>WT</t>
        </is>
      </c>
      <c r="H6739" s="130" t="inlineStr">
        <is>
          <t>WND</t>
        </is>
      </c>
      <c r="I6739" s="130" t="inlineStr">
        <is>
          <t>WND</t>
        </is>
      </c>
      <c r="J6739" s="131" t="n">
        <v>217050.23</v>
      </c>
      <c r="K6739" s="129" t="n">
        <v>2020</v>
      </c>
      <c r="L6739" s="120">
        <f>IF(VLOOKUP(H6739,'Cross-Page Data'!$D$4:$F$48,3,FALSE)="natural gas",VLOOKUP(G6739,'Cross-Page Data'!$I$4:$J$19,2,FALSE),IF(VLOOKUP(H6739,'Cross-Page Data'!$D$4:$F$48,3,FALSE)="solar",IF(G6739="PV","solar PV","solar thermal"),IF(VLOOKUP(H6739,'Cross-Page Data'!$D$4:$F$48,3,FALSE)="wind",VLOOKUP(G6739,'Cross-Page Data'!$I$4:$J$19,2,FALSE),IF(VLOOKUP(H6739,'Cross-Page Data'!$D$4:$F$48,3,FALSE)="hydro",VLOOKUP(G6739,'Cross-Page Data'!$I$4:$J$19,2,FALSE),VLOOKUP(H6739,'Cross-Page Data'!$D$4:$F$48,3,FALSE)))))</f>
        <v/>
      </c>
      <c r="M6739" s="120">
        <f>IF(AND($P$2=FALSE,OR(F6739="Commercial NAICS Cogen",F6739="Industrial NAICS Cogen",F6739="NAICS-22 Cogen")),FALSE,IF(AND($P$3=FALSE,OR(F6739="Commercial NAICS Cogen",F6739="Commercial NAICS Non-Cogen",F6739="Industrial NAICS Cogen", F6739="industrial NAICS non-Cogen")),FALSE, TRUE))</f>
        <v/>
      </c>
    </row>
    <row r="6740">
      <c r="A6740" s="129" t="n">
        <v>99999</v>
      </c>
      <c r="B6740" s="130" t="inlineStr">
        <is>
          <t>State-Fuel Level Increment</t>
        </is>
      </c>
      <c r="C6740" s="130" t="inlineStr">
        <is>
          <t>State-Fuel Level Increment</t>
        </is>
      </c>
      <c r="D6740" s="129" t="n">
        <v>99999</v>
      </c>
      <c r="E6740" s="130" t="inlineStr">
        <is>
          <t>WI</t>
        </is>
      </c>
      <c r="F6740" s="130" t="inlineStr">
        <is>
          <t>NAICS-22 Non-Cogen</t>
        </is>
      </c>
      <c r="G6740" s="130" t="inlineStr">
        <is>
          <t>WT</t>
        </is>
      </c>
      <c r="H6740" s="130" t="inlineStr">
        <is>
          <t>WND</t>
        </is>
      </c>
      <c r="I6740" s="130" t="inlineStr">
        <is>
          <t>WND</t>
        </is>
      </c>
      <c r="J6740" s="131" t="n">
        <v>70079.474</v>
      </c>
      <c r="K6740" s="129" t="n">
        <v>2020</v>
      </c>
      <c r="L6740" s="120">
        <f>IF(VLOOKUP(H6740,'Cross-Page Data'!$D$4:$F$48,3,FALSE)="natural gas",VLOOKUP(G6740,'Cross-Page Data'!$I$4:$J$19,2,FALSE),IF(VLOOKUP(H6740,'Cross-Page Data'!$D$4:$F$48,3,FALSE)="solar",IF(G6740="PV","solar PV","solar thermal"),IF(VLOOKUP(H6740,'Cross-Page Data'!$D$4:$F$48,3,FALSE)="wind",VLOOKUP(G6740,'Cross-Page Data'!$I$4:$J$19,2,FALSE),IF(VLOOKUP(H6740,'Cross-Page Data'!$D$4:$F$48,3,FALSE)="hydro",VLOOKUP(G6740,'Cross-Page Data'!$I$4:$J$19,2,FALSE),VLOOKUP(H6740,'Cross-Page Data'!$D$4:$F$48,3,FALSE)))))</f>
        <v/>
      </c>
      <c r="M6740" s="120">
        <f>IF(AND($P$2=FALSE,OR(F6740="Commercial NAICS Cogen",F6740="Industrial NAICS Cogen",F6740="NAICS-22 Cogen")),FALSE,IF(AND($P$3=FALSE,OR(F6740="Commercial NAICS Cogen",F6740="Commercial NAICS Non-Cogen",F6740="Industrial NAICS Cogen", F6740="industrial NAICS non-Cogen")),FALSE, TRUE))</f>
        <v/>
      </c>
    </row>
    <row r="6741">
      <c r="A6741" s="129" t="n">
        <v>99999</v>
      </c>
      <c r="B6741" s="130" t="inlineStr">
        <is>
          <t>State-Fuel Level Increment</t>
        </is>
      </c>
      <c r="C6741" s="130" t="inlineStr">
        <is>
          <t>State-Fuel Level Increment</t>
        </is>
      </c>
      <c r="D6741" s="129" t="n">
        <v>99999</v>
      </c>
      <c r="E6741" s="130" t="inlineStr">
        <is>
          <t>WI</t>
        </is>
      </c>
      <c r="F6741" s="130" t="inlineStr">
        <is>
          <t>Commercial NAICS Non-Cogen</t>
        </is>
      </c>
      <c r="G6741" s="130" t="inlineStr">
        <is>
          <t>WT</t>
        </is>
      </c>
      <c r="H6741" s="130" t="inlineStr">
        <is>
          <t>WND</t>
        </is>
      </c>
      <c r="I6741" s="130" t="inlineStr">
        <is>
          <t>WND</t>
        </is>
      </c>
      <c r="J6741" s="131" t="n">
        <v>25119.083</v>
      </c>
      <c r="K6741" s="129" t="n">
        <v>2020</v>
      </c>
      <c r="L6741" s="120">
        <f>IF(VLOOKUP(H6741,'Cross-Page Data'!$D$4:$F$48,3,FALSE)="natural gas",VLOOKUP(G6741,'Cross-Page Data'!$I$4:$J$19,2,FALSE),IF(VLOOKUP(H6741,'Cross-Page Data'!$D$4:$F$48,3,FALSE)="solar",IF(G6741="PV","solar PV","solar thermal"),IF(VLOOKUP(H6741,'Cross-Page Data'!$D$4:$F$48,3,FALSE)="wind",VLOOKUP(G6741,'Cross-Page Data'!$I$4:$J$19,2,FALSE),IF(VLOOKUP(H6741,'Cross-Page Data'!$D$4:$F$48,3,FALSE)="hydro",VLOOKUP(G6741,'Cross-Page Data'!$I$4:$J$19,2,FALSE),VLOOKUP(H6741,'Cross-Page Data'!$D$4:$F$48,3,FALSE)))))</f>
        <v/>
      </c>
      <c r="M6741" s="120">
        <f>IF(AND($P$2=FALSE,OR(F6741="Commercial NAICS Cogen",F6741="Industrial NAICS Cogen",F6741="NAICS-22 Cogen")),FALSE,IF(AND($P$3=FALSE,OR(F6741="Commercial NAICS Cogen",F6741="Commercial NAICS Non-Cogen",F6741="Industrial NAICS Cogen", F6741="industrial NAICS non-Cogen")),FALSE, TRUE))</f>
        <v/>
      </c>
    </row>
    <row r="6742">
      <c r="A6742" s="129" t="n">
        <v>99999</v>
      </c>
      <c r="B6742" s="130" t="inlineStr">
        <is>
          <t>State-Fuel Level Increment</t>
        </is>
      </c>
      <c r="C6742" s="130" t="inlineStr">
        <is>
          <t>State-Fuel Level Increment</t>
        </is>
      </c>
      <c r="D6742" s="129" t="n">
        <v>99999</v>
      </c>
      <c r="E6742" s="130" t="inlineStr">
        <is>
          <t>WY</t>
        </is>
      </c>
      <c r="F6742" s="130" t="inlineStr">
        <is>
          <t>Electric Utility</t>
        </is>
      </c>
      <c r="G6742" s="130" t="inlineStr">
        <is>
          <t>WT</t>
        </is>
      </c>
      <c r="H6742" s="130" t="inlineStr">
        <is>
          <t>WND</t>
        </is>
      </c>
      <c r="I6742" s="130" t="inlineStr">
        <is>
          <t>WND</t>
        </is>
      </c>
      <c r="J6742" s="131" t="n">
        <v>2044406.3</v>
      </c>
      <c r="K6742" s="129" t="n">
        <v>2020</v>
      </c>
      <c r="L6742" s="120">
        <f>IF(VLOOKUP(H6742,'Cross-Page Data'!$D$4:$F$48,3,FALSE)="natural gas",VLOOKUP(G6742,'Cross-Page Data'!$I$4:$J$19,2,FALSE),IF(VLOOKUP(H6742,'Cross-Page Data'!$D$4:$F$48,3,FALSE)="solar",IF(G6742="PV","solar PV","solar thermal"),IF(VLOOKUP(H6742,'Cross-Page Data'!$D$4:$F$48,3,FALSE)="wind",VLOOKUP(G6742,'Cross-Page Data'!$I$4:$J$19,2,FALSE),IF(VLOOKUP(H6742,'Cross-Page Data'!$D$4:$F$48,3,FALSE)="hydro",VLOOKUP(G6742,'Cross-Page Data'!$I$4:$J$19,2,FALSE),VLOOKUP(H6742,'Cross-Page Data'!$D$4:$F$48,3,FALSE)))))</f>
        <v/>
      </c>
      <c r="M6742" s="120">
        <f>IF(AND($P$2=FALSE,OR(F6742="Commercial NAICS Cogen",F6742="Industrial NAICS Cogen",F6742="NAICS-22 Cogen")),FALSE,IF(AND($P$3=FALSE,OR(F6742="Commercial NAICS Cogen",F6742="Commercial NAICS Non-Cogen",F6742="Industrial NAICS Cogen", F6742="industrial NAICS non-Cogen")),FALSE, TRUE))</f>
        <v/>
      </c>
    </row>
    <row r="6743">
      <c r="A6743" s="129" t="n">
        <v>99999</v>
      </c>
      <c r="B6743" s="130" t="inlineStr">
        <is>
          <t>State-Fuel Level Increment</t>
        </is>
      </c>
      <c r="C6743" s="130" t="inlineStr">
        <is>
          <t>State-Fuel Level Increment</t>
        </is>
      </c>
      <c r="D6743" s="129" t="n">
        <v>99999</v>
      </c>
      <c r="E6743" s="130" t="inlineStr">
        <is>
          <t>WY</t>
        </is>
      </c>
      <c r="F6743" s="130" t="inlineStr">
        <is>
          <t>NAICS-22 Non-Cogen</t>
        </is>
      </c>
      <c r="G6743" s="130" t="inlineStr">
        <is>
          <t>WT</t>
        </is>
      </c>
      <c r="H6743" s="130" t="inlineStr">
        <is>
          <t>WND</t>
        </is>
      </c>
      <c r="I6743" s="130" t="inlineStr">
        <is>
          <t>WND</t>
        </is>
      </c>
      <c r="J6743" s="131" t="n">
        <v>961699.72</v>
      </c>
      <c r="K6743" s="129" t="n">
        <v>2020</v>
      </c>
      <c r="L6743" s="120">
        <f>IF(VLOOKUP(H6743,'Cross-Page Data'!$D$4:$F$48,3,FALSE)="natural gas",VLOOKUP(G6743,'Cross-Page Data'!$I$4:$J$19,2,FALSE),IF(VLOOKUP(H6743,'Cross-Page Data'!$D$4:$F$48,3,FALSE)="solar",IF(G6743="PV","solar PV","solar thermal"),IF(VLOOKUP(H6743,'Cross-Page Data'!$D$4:$F$48,3,FALSE)="wind",VLOOKUP(G6743,'Cross-Page Data'!$I$4:$J$19,2,FALSE),IF(VLOOKUP(H6743,'Cross-Page Data'!$D$4:$F$48,3,FALSE)="hydro",VLOOKUP(G6743,'Cross-Page Data'!$I$4:$J$19,2,FALSE),VLOOKUP(H6743,'Cross-Page Data'!$D$4:$F$48,3,FALSE)))))</f>
        <v/>
      </c>
      <c r="M6743" s="120">
        <f>IF(AND($P$2=FALSE,OR(F6743="Commercial NAICS Cogen",F6743="Industrial NAICS Cogen",F6743="NAICS-22 Cogen")),FALSE,IF(AND($P$3=FALSE,OR(F6743="Commercial NAICS Cogen",F6743="Commercial NAICS Non-Cogen",F6743="Industrial NAICS Cogen", F6743="industrial NAICS non-Cogen")),FALSE, TRUE))</f>
        <v/>
      </c>
    </row>
  </sheetData>
  <autoFilter ref="A6:P6743"/>
  <pageMargins left="0.75" right="0.75" top="1" bottom="1" header="0.5" footer="0.5"/>
  <pageSetup orientation="landscape" fitToHeight="100" horizontalDpi="300" verticalDpi="300"/>
</worksheet>
</file>

<file path=xl/worksheets/sheet10.xml><?xml version="1.0" encoding="utf-8"?>
<worksheet xmlns="http://schemas.openxmlformats.org/spreadsheetml/2006/main">
  <sheetPr>
    <tabColor theme="5" tint="-0.249977111117893"/>
    <outlinePr summaryBelow="1" summaryRight="1"/>
    <pageSetUpPr/>
  </sheetPr>
  <dimension ref="A1:J48"/>
  <sheetViews>
    <sheetView workbookViewId="0">
      <selection activeCell="A1" sqref="A1"/>
    </sheetView>
  </sheetViews>
  <sheetFormatPr baseColWidth="10" defaultColWidth="7.83203125" defaultRowHeight="15"/>
  <cols>
    <col width="7.83203125" customWidth="1" style="119" min="1" max="1"/>
    <col width="31.6640625" customWidth="1" style="119" min="2" max="2"/>
    <col width="7.83203125" customWidth="1" style="119" min="3" max="3"/>
    <col width="11.5" customWidth="1" style="119" min="4" max="4"/>
    <col width="27.1640625" customWidth="1" style="119" min="5" max="5"/>
    <col width="18.83203125" customWidth="1" style="119" min="6" max="6"/>
    <col width="7.83203125" customWidth="1" style="119" min="7" max="9"/>
    <col width="18.1640625" bestFit="1" customWidth="1" style="119" min="10" max="10"/>
    <col width="7.83203125" customWidth="1" style="119" min="11" max="16384"/>
  </cols>
  <sheetData>
    <row r="1">
      <c r="A1" s="132" t="inlineStr">
        <is>
          <t>Form 860 Prime Mover Codes</t>
        </is>
      </c>
      <c r="B1" s="132" t="n"/>
      <c r="D1" s="133" t="inlineStr">
        <is>
          <t>Form 860 Energy Source Codes</t>
        </is>
      </c>
      <c r="H1" s="133" t="inlineStr">
        <is>
          <t>Cross-walk for 2-check fuels</t>
        </is>
      </c>
    </row>
    <row r="2" ht="16" customHeight="1" s="157" thickBot="1">
      <c r="A2" s="134" t="n"/>
      <c r="B2" s="134" t="n"/>
    </row>
    <row r="3" ht="43" customHeight="1" s="157" thickBot="1">
      <c r="A3" s="135" t="inlineStr">
        <is>
          <t>Prime Mover Code</t>
        </is>
      </c>
      <c r="B3" s="136" t="inlineStr">
        <is>
          <t>Prime Mover Description</t>
        </is>
      </c>
      <c r="D3" s="137" t="inlineStr">
        <is>
          <t>Code</t>
        </is>
      </c>
      <c r="E3" s="137" t="inlineStr">
        <is>
          <t>Energy Source Description</t>
        </is>
      </c>
      <c r="F3" s="138" t="inlineStr">
        <is>
          <t>Corresponding Model Subscript</t>
        </is>
      </c>
      <c r="H3" s="137" t="inlineStr">
        <is>
          <t>Fuel Type</t>
        </is>
      </c>
      <c r="I3" s="137" t="inlineStr">
        <is>
          <t>Primer Mover</t>
        </is>
      </c>
      <c r="J3" s="138" t="inlineStr">
        <is>
          <t>Model Energy Source</t>
        </is>
      </c>
    </row>
    <row r="4" ht="29" customHeight="1" s="157" thickBot="1">
      <c r="A4" s="139" t="inlineStr">
        <is>
          <t>BA</t>
        </is>
      </c>
      <c r="B4" s="140" t="inlineStr">
        <is>
          <t xml:space="preserve">Energy Storage, Battery </t>
        </is>
      </c>
      <c r="D4" s="141" t="inlineStr">
        <is>
          <t>AB</t>
        </is>
      </c>
      <c r="E4" s="142" t="inlineStr">
        <is>
          <t>Agriculture Crop Byproducts/Straw/Energy Crops</t>
        </is>
      </c>
      <c r="F4" s="143" t="inlineStr">
        <is>
          <t>biomass</t>
        </is>
      </c>
      <c r="H4" s="141" t="inlineStr">
        <is>
          <t>NG</t>
        </is>
      </c>
      <c r="I4" s="141" t="inlineStr">
        <is>
          <t>CA</t>
        </is>
      </c>
      <c r="J4" s="144" t="inlineStr">
        <is>
          <t>natural gas nonpeaker</t>
        </is>
      </c>
    </row>
    <row r="5" ht="16" customHeight="1" s="157" thickBot="1">
      <c r="A5" s="139" t="inlineStr">
        <is>
          <t>CE</t>
        </is>
      </c>
      <c r="B5" s="140" t="inlineStr">
        <is>
          <t>Energy Storage, Compressed Air</t>
        </is>
      </c>
      <c r="D5" s="141" t="inlineStr">
        <is>
          <t>ANT</t>
        </is>
      </c>
      <c r="E5" s="142" t="inlineStr">
        <is>
          <t>Anthracite Coal</t>
        </is>
      </c>
      <c r="F5" s="143" t="inlineStr">
        <is>
          <t>hard coal</t>
        </is>
      </c>
      <c r="H5" s="141" t="inlineStr">
        <is>
          <t>NG</t>
        </is>
      </c>
      <c r="I5" s="141" t="inlineStr">
        <is>
          <t>CC</t>
        </is>
      </c>
      <c r="J5" s="144" t="inlineStr">
        <is>
          <t>natural gas nonpeaker</t>
        </is>
      </c>
    </row>
    <row r="6" ht="29" customHeight="1" s="157" thickBot="1">
      <c r="A6" s="139" t="inlineStr">
        <is>
          <t>CP</t>
        </is>
      </c>
      <c r="B6" s="140" t="inlineStr">
        <is>
          <t>Energy Storage, Concentrated Solar Power</t>
        </is>
      </c>
      <c r="D6" s="141" t="inlineStr">
        <is>
          <t>BFG</t>
        </is>
      </c>
      <c r="E6" s="142" t="inlineStr">
        <is>
          <t>Blast-Furnace Gas</t>
        </is>
      </c>
      <c r="F6" s="143" t="inlineStr">
        <is>
          <t>other</t>
        </is>
      </c>
      <c r="H6" s="141" t="inlineStr">
        <is>
          <t>NG</t>
        </is>
      </c>
      <c r="I6" s="141" t="inlineStr">
        <is>
          <t>CE</t>
        </is>
      </c>
      <c r="J6" s="145" t="inlineStr">
        <is>
          <t>other</t>
        </is>
      </c>
    </row>
    <row r="7" ht="16" customHeight="1" s="157" thickBot="1">
      <c r="A7" s="139" t="inlineStr">
        <is>
          <t>FW</t>
        </is>
      </c>
      <c r="B7" s="140" t="inlineStr">
        <is>
          <t xml:space="preserve">Energy Storage, Flywheel </t>
        </is>
      </c>
      <c r="D7" s="141" t="inlineStr">
        <is>
          <t>BIT</t>
        </is>
      </c>
      <c r="E7" s="142" t="inlineStr">
        <is>
          <t>Bituminous Coal</t>
        </is>
      </c>
      <c r="F7" s="143" t="inlineStr">
        <is>
          <t>hard coal</t>
        </is>
      </c>
      <c r="H7" s="141" t="inlineStr">
        <is>
          <t>NG</t>
        </is>
      </c>
      <c r="I7" s="141" t="inlineStr">
        <is>
          <t>CS</t>
        </is>
      </c>
      <c r="J7" s="144" t="inlineStr">
        <is>
          <t>natural gas nonpeaker</t>
        </is>
      </c>
    </row>
    <row r="8" ht="29" customHeight="1" s="157" thickBot="1">
      <c r="A8" s="139" t="inlineStr">
        <is>
          <t>PS</t>
        </is>
      </c>
      <c r="B8" s="140" t="inlineStr">
        <is>
          <t>Energy Storage, Reversible Hydraulic Turbine (Pumped Storage)</t>
        </is>
      </c>
      <c r="D8" s="141" t="inlineStr">
        <is>
          <t>BLQ</t>
        </is>
      </c>
      <c r="E8" s="142" t="inlineStr">
        <is>
          <t>Black Liquor</t>
        </is>
      </c>
      <c r="F8" s="143" t="inlineStr">
        <is>
          <t>biomass</t>
        </is>
      </c>
      <c r="H8" s="141" t="inlineStr">
        <is>
          <t>NG</t>
        </is>
      </c>
      <c r="I8" s="141" t="inlineStr">
        <is>
          <t>CT</t>
        </is>
      </c>
      <c r="J8" s="144" t="inlineStr">
        <is>
          <t>natural gas nonpeaker</t>
        </is>
      </c>
    </row>
    <row r="9" ht="29" customHeight="1" s="157" thickBot="1">
      <c r="A9" s="139" t="inlineStr">
        <is>
          <t>ES</t>
        </is>
      </c>
      <c r="B9" s="140" t="inlineStr">
        <is>
          <t>Energy Storage, Other (specify in SCHEDULE 7)</t>
        </is>
      </c>
      <c r="D9" s="141" t="inlineStr">
        <is>
          <t>CUR</t>
        </is>
      </c>
      <c r="E9" s="142" t="inlineStr">
        <is>
          <t>Water, Current</t>
        </is>
      </c>
      <c r="F9" s="143" t="inlineStr">
        <is>
          <t>hydro</t>
        </is>
      </c>
      <c r="H9" s="141" t="inlineStr">
        <is>
          <t>NG</t>
        </is>
      </c>
      <c r="I9" s="141" t="inlineStr">
        <is>
          <t>FC</t>
        </is>
      </c>
      <c r="J9" s="145" t="inlineStr">
        <is>
          <t>other</t>
        </is>
      </c>
    </row>
    <row r="10" ht="43" customHeight="1" s="157" thickBot="1">
      <c r="A10" s="141" t="inlineStr">
        <is>
          <t>ST</t>
        </is>
      </c>
      <c r="B10" s="142" t="inlineStr">
        <is>
          <t>Steam Turbine, including nuclear, geothermal and solar steam (does not include combined cycle)</t>
        </is>
      </c>
      <c r="D10" s="141" t="inlineStr">
        <is>
          <t>DFO</t>
        </is>
      </c>
      <c r="E10" s="142" t="inlineStr">
        <is>
          <t>Disillate Fuel Oil (all Diesel, and No. 1, No. 2, and No. 4 Fuel Oils)</t>
        </is>
      </c>
      <c r="F10" s="143" t="inlineStr">
        <is>
          <t>petroleum</t>
        </is>
      </c>
      <c r="H10" s="141" t="inlineStr">
        <is>
          <t>NG</t>
        </is>
      </c>
      <c r="I10" s="141" t="inlineStr">
        <is>
          <t>GT</t>
        </is>
      </c>
      <c r="J10" s="144" t="inlineStr">
        <is>
          <t>natural gas peaker</t>
        </is>
      </c>
    </row>
    <row r="11" ht="57" customHeight="1" s="157" thickBot="1">
      <c r="A11" s="139" t="inlineStr">
        <is>
          <t>GT</t>
        </is>
      </c>
      <c r="B11" s="140" t="inlineStr">
        <is>
          <t>Combustion (Gas) Turbine (does not include the combustion turbine part of a combined cycle; see code CT, below)</t>
        </is>
      </c>
      <c r="D11" s="141" t="inlineStr">
        <is>
          <t>GEO</t>
        </is>
      </c>
      <c r="E11" s="142" t="inlineStr">
        <is>
          <t>Geothermal</t>
        </is>
      </c>
      <c r="F11" s="143" t="inlineStr">
        <is>
          <t>geothermal</t>
        </is>
      </c>
      <c r="H11" s="141" t="inlineStr">
        <is>
          <t>NG</t>
        </is>
      </c>
      <c r="I11" s="141" t="inlineStr">
        <is>
          <t>IC</t>
        </is>
      </c>
      <c r="J11" s="144" t="inlineStr">
        <is>
          <t>natural gas peaker</t>
        </is>
      </c>
    </row>
    <row r="12" ht="29" customHeight="1" s="157" thickBot="1">
      <c r="A12" s="139" t="inlineStr">
        <is>
          <t>IC</t>
        </is>
      </c>
      <c r="B12" s="140" t="inlineStr">
        <is>
          <t xml:space="preserve">Internal Combustion Engine (diesel, piston, reciprocating) </t>
        </is>
      </c>
      <c r="D12" s="141" t="inlineStr">
        <is>
          <t>JF</t>
        </is>
      </c>
      <c r="E12" s="142" t="inlineStr">
        <is>
          <t>Jet Fuel</t>
        </is>
      </c>
      <c r="F12" s="143" t="inlineStr">
        <is>
          <t>petroleum</t>
        </is>
      </c>
      <c r="H12" s="141" t="inlineStr">
        <is>
          <t>NG</t>
        </is>
      </c>
      <c r="I12" s="141" t="inlineStr">
        <is>
          <t>OT</t>
        </is>
      </c>
      <c r="J12" s="145" t="inlineStr">
        <is>
          <t>other</t>
        </is>
      </c>
    </row>
    <row r="13" ht="16" customHeight="1" s="157" thickBot="1">
      <c r="A13" s="139" t="inlineStr">
        <is>
          <t>CA</t>
        </is>
      </c>
      <c r="B13" s="140" t="inlineStr">
        <is>
          <t>Combined Cycle Steam Part</t>
        </is>
      </c>
      <c r="D13" s="141" t="inlineStr">
        <is>
          <t>KER</t>
        </is>
      </c>
      <c r="E13" s="142" t="inlineStr">
        <is>
          <t>Kerosene</t>
        </is>
      </c>
      <c r="F13" s="143" t="inlineStr">
        <is>
          <t>other</t>
        </is>
      </c>
      <c r="H13" s="141" t="inlineStr">
        <is>
          <t>NG</t>
        </is>
      </c>
      <c r="I13" s="146" t="inlineStr">
        <is>
          <t>ST</t>
        </is>
      </c>
      <c r="J13" s="144" t="inlineStr">
        <is>
          <t>natural gas peaker</t>
        </is>
      </c>
    </row>
    <row r="14" ht="29" customHeight="1" s="157" thickBot="1">
      <c r="A14" s="139" t="inlineStr">
        <is>
          <t>CT</t>
        </is>
      </c>
      <c r="B14" s="140" t="inlineStr">
        <is>
          <t>Combined Cycle Combustion Turbine Part</t>
        </is>
      </c>
      <c r="D14" s="141" t="inlineStr">
        <is>
          <t>LFG</t>
        </is>
      </c>
      <c r="E14" s="142" t="inlineStr">
        <is>
          <t>Landfill Gas</t>
        </is>
      </c>
      <c r="F14" s="143" t="inlineStr">
        <is>
          <t>biomass</t>
        </is>
      </c>
      <c r="H14" s="141" t="inlineStr">
        <is>
          <t>WAT</t>
        </is>
      </c>
      <c r="I14" s="146" t="inlineStr">
        <is>
          <t>HY</t>
        </is>
      </c>
      <c r="J14" s="144" t="inlineStr">
        <is>
          <t>hydro</t>
        </is>
      </c>
    </row>
    <row r="15" ht="43" customHeight="1" s="157" thickBot="1">
      <c r="A15" s="139" t="inlineStr">
        <is>
          <t>CS</t>
        </is>
      </c>
      <c r="B15" s="140" t="inlineStr">
        <is>
          <t>Combined Cycle Single Shaft (combustion turbine and steam turbine share a single generator)</t>
        </is>
      </c>
      <c r="D15" s="141" t="inlineStr">
        <is>
          <t>LIG</t>
        </is>
      </c>
      <c r="E15" s="142" t="inlineStr">
        <is>
          <t>Lignite</t>
        </is>
      </c>
      <c r="F15" s="143" t="inlineStr">
        <is>
          <t>lignite</t>
        </is>
      </c>
      <c r="H15" s="141" t="inlineStr">
        <is>
          <t>WAT</t>
        </is>
      </c>
      <c r="I15" s="146" t="inlineStr">
        <is>
          <t>PS</t>
        </is>
      </c>
      <c r="J15" s="144" t="inlineStr">
        <is>
          <t>other</t>
        </is>
      </c>
    </row>
    <row r="16" ht="57" customHeight="1" s="157" thickBot="1">
      <c r="A16" s="141" t="inlineStr">
        <is>
          <t>CC</t>
        </is>
      </c>
      <c r="B16" s="142" t="inlineStr">
        <is>
          <t>Combined Cycle Total Unit (use only for plants/generators that are in planning stage, for which specific generator details cannot be provided)</t>
        </is>
      </c>
      <c r="D16" s="141" t="inlineStr">
        <is>
          <t>MWH</t>
        </is>
      </c>
      <c r="E16" s="142" t="inlineStr">
        <is>
          <t>Megawatt Hour (MWh)</t>
        </is>
      </c>
      <c r="F16" s="143" t="inlineStr">
        <is>
          <t>other</t>
        </is>
      </c>
      <c r="H16" s="141" t="inlineStr">
        <is>
          <t>SUN</t>
        </is>
      </c>
      <c r="I16" s="141" t="inlineStr">
        <is>
          <t>PV</t>
        </is>
      </c>
      <c r="J16" s="144" t="inlineStr">
        <is>
          <t>solar pv</t>
        </is>
      </c>
    </row>
    <row r="17" ht="16" customHeight="1" s="157" thickBot="1">
      <c r="A17" s="139" t="inlineStr">
        <is>
          <t>HA</t>
        </is>
      </c>
      <c r="B17" s="140" t="inlineStr">
        <is>
          <t>Hydrokinetic, Axial Flow Turbine</t>
        </is>
      </c>
      <c r="D17" s="141" t="inlineStr">
        <is>
          <t>MSB</t>
        </is>
      </c>
      <c r="E17" s="142" t="inlineStr">
        <is>
          <t>Biogenic Municipal Solid Waste</t>
        </is>
      </c>
      <c r="F17" s="143" t="inlineStr">
        <is>
          <t>municipal solid waste</t>
        </is>
      </c>
      <c r="H17" s="141" t="inlineStr">
        <is>
          <t>SUN</t>
        </is>
      </c>
      <c r="I17" s="146" t="inlineStr">
        <is>
          <t>ST</t>
        </is>
      </c>
      <c r="J17" s="143" t="inlineStr">
        <is>
          <t>solar thermal</t>
        </is>
      </c>
    </row>
    <row r="18" ht="29" customHeight="1" s="157" thickBot="1">
      <c r="A18" s="139" t="inlineStr">
        <is>
          <t>HB</t>
        </is>
      </c>
      <c r="B18" s="140" t="inlineStr">
        <is>
          <t>Hydrokinetic, Wave Buoy</t>
        </is>
      </c>
      <c r="D18" s="141" t="inlineStr">
        <is>
          <t>MSN</t>
        </is>
      </c>
      <c r="E18" s="142" t="inlineStr">
        <is>
          <t>Non-biogenic Municipal Solid Waste</t>
        </is>
      </c>
      <c r="F18" s="143" t="inlineStr">
        <is>
          <t>municipal solid waste</t>
        </is>
      </c>
      <c r="H18" s="141" t="inlineStr">
        <is>
          <t>WND</t>
        </is>
      </c>
      <c r="I18" s="141" t="inlineStr">
        <is>
          <t>WT</t>
        </is>
      </c>
      <c r="J18" s="144" t="inlineStr">
        <is>
          <t>onshore wind</t>
        </is>
      </c>
    </row>
    <row r="19" ht="29" customHeight="1" s="157" thickBot="1">
      <c r="A19" s="139" t="inlineStr">
        <is>
          <t>HK</t>
        </is>
      </c>
      <c r="B19" s="140" t="inlineStr">
        <is>
          <t>Hydrokinetic, Other (specify in SCHEDULE 7)</t>
        </is>
      </c>
      <c r="D19" s="141" t="inlineStr">
        <is>
          <t>MSW</t>
        </is>
      </c>
      <c r="E19" s="142" t="inlineStr">
        <is>
          <t>Municipal Solid Waste</t>
        </is>
      </c>
      <c r="F19" s="143" t="inlineStr">
        <is>
          <t>municipal solid waste</t>
        </is>
      </c>
      <c r="H19" s="141" t="inlineStr">
        <is>
          <t>WND</t>
        </is>
      </c>
      <c r="I19" s="141" t="inlineStr">
        <is>
          <t>WS</t>
        </is>
      </c>
      <c r="J19" s="143" t="inlineStr">
        <is>
          <t>offshore wind</t>
        </is>
      </c>
    </row>
    <row r="20" ht="43" customHeight="1" s="157" thickBot="1">
      <c r="A20" s="139" t="inlineStr">
        <is>
          <t>HY</t>
        </is>
      </c>
      <c r="B20" s="140" t="inlineStr">
        <is>
          <t>Hydroelectric Turbine (includes turbines associated with delivery of water by pipeline)</t>
        </is>
      </c>
      <c r="D20" s="141" t="inlineStr">
        <is>
          <t>NA</t>
        </is>
      </c>
      <c r="E20" s="142" t="inlineStr">
        <is>
          <t>Not Available at this Time</t>
        </is>
      </c>
      <c r="F20" s="143" t="inlineStr">
        <is>
          <t>other</t>
        </is>
      </c>
    </row>
    <row r="21" ht="43" customHeight="1" s="157" thickBot="1">
      <c r="A21" s="139" t="inlineStr">
        <is>
          <t>BT</t>
        </is>
      </c>
      <c r="B21" s="140" t="inlineStr">
        <is>
          <t>Turbines Used in a Binary Cycle (including those used for geothermal applications)</t>
        </is>
      </c>
      <c r="D21" s="141" t="inlineStr">
        <is>
          <t>NG</t>
        </is>
      </c>
      <c r="E21" s="142" t="inlineStr">
        <is>
          <t>Natural Gas</t>
        </is>
      </c>
      <c r="F21" s="143" t="inlineStr">
        <is>
          <t>natural gas</t>
        </is>
      </c>
      <c r="H21" s="147" t="inlineStr">
        <is>
          <t>Note that NG steam turbines and solar thermal use the same prime mover code.</t>
        </is>
      </c>
    </row>
    <row r="22" ht="29" customHeight="1" s="157" thickBot="1">
      <c r="A22" s="139" t="inlineStr">
        <is>
          <t>PV</t>
        </is>
      </c>
      <c r="B22" s="140" t="inlineStr">
        <is>
          <t>Photovoltaic</t>
        </is>
      </c>
      <c r="D22" s="141" t="inlineStr">
        <is>
          <t>NUC</t>
        </is>
      </c>
      <c r="E22" s="142" t="inlineStr">
        <is>
          <t>Nuclear (Uranium, Plutonium, Thorium)</t>
        </is>
      </c>
      <c r="F22" s="143" t="inlineStr">
        <is>
          <t>nuclear</t>
        </is>
      </c>
    </row>
    <row r="23" ht="43" customHeight="1" s="157" thickBot="1">
      <c r="A23" s="139" t="inlineStr">
        <is>
          <t>WT</t>
        </is>
      </c>
      <c r="B23" s="140" t="inlineStr">
        <is>
          <t>Wind Turbine, Onshore</t>
        </is>
      </c>
      <c r="D23" s="141" t="inlineStr">
        <is>
          <t>OBG</t>
        </is>
      </c>
      <c r="E23" s="142" t="inlineStr">
        <is>
          <t>Other Biomass Gases (Digester Gas, Methane, and other Biomass Gases)</t>
        </is>
      </c>
      <c r="F23" s="143" t="inlineStr">
        <is>
          <t>biomass</t>
        </is>
      </c>
    </row>
    <row r="24" ht="71" customHeight="1" s="157" thickBot="1">
      <c r="A24" s="139" t="inlineStr">
        <is>
          <t>WS</t>
        </is>
      </c>
      <c r="B24" s="140" t="inlineStr">
        <is>
          <t>Wind Turbine, Offshore</t>
        </is>
      </c>
      <c r="D24" s="141" t="inlineStr">
        <is>
          <t>OBL</t>
        </is>
      </c>
      <c r="E24" s="142" t="inlineStr">
        <is>
          <t>Other Biomass Liquids (Fish Oil, Liquid Acetonitrite Waste, Medical Waste, Tall Oil, ethanol, Waste Alcohol, and other Biomass Liquids not specified)</t>
        </is>
      </c>
      <c r="F24" s="143" t="inlineStr">
        <is>
          <t>biomass</t>
        </is>
      </c>
    </row>
    <row r="25" ht="57" customHeight="1" s="157" thickBot="1">
      <c r="A25" s="139" t="inlineStr">
        <is>
          <t>FC</t>
        </is>
      </c>
      <c r="B25" s="140" t="inlineStr">
        <is>
          <t>Fuel Cell</t>
        </is>
      </c>
      <c r="D25" s="141" t="inlineStr">
        <is>
          <t>OBS</t>
        </is>
      </c>
      <c r="E25" s="142" t="inlineStr">
        <is>
          <t>Other Biomass Solids (Animal Manure and Waste, Solid Byproducts, and Other Solid Biomass not specified)</t>
        </is>
      </c>
      <c r="F25" s="143" t="inlineStr">
        <is>
          <t>biomass</t>
        </is>
      </c>
    </row>
    <row r="26" ht="43" customHeight="1" s="157" thickBot="1">
      <c r="A26" s="139" t="inlineStr">
        <is>
          <t>OT</t>
        </is>
      </c>
      <c r="B26" s="140" t="inlineStr">
        <is>
          <t>Other (specify in SCHEDULE 7)</t>
        </is>
      </c>
      <c r="D26" s="141" t="inlineStr">
        <is>
          <t>OG</t>
        </is>
      </c>
      <c r="E26" s="142" t="inlineStr">
        <is>
          <t>Other Gas (Coke-Oven, Coal Processes, Butane, Refinery, Other Process)</t>
        </is>
      </c>
      <c r="F26" s="143" t="inlineStr">
        <is>
          <t>other</t>
        </is>
      </c>
    </row>
    <row r="27" ht="43" customHeight="1" s="157" thickBot="1">
      <c r="D27" s="141" t="inlineStr">
        <is>
          <t>OTH</t>
        </is>
      </c>
      <c r="E27" s="142" t="inlineStr">
        <is>
          <t>Other (Batteries, Chemicals. Hydrogen, Pitch, Sulfur, Miscellaneous technologies)</t>
        </is>
      </c>
      <c r="F27" s="143" t="inlineStr">
        <is>
          <t>other</t>
        </is>
      </c>
    </row>
    <row r="28" ht="16" customHeight="1" s="157" thickBot="1">
      <c r="D28" s="141" t="inlineStr">
        <is>
          <t>PC</t>
        </is>
      </c>
      <c r="E28" s="142" t="inlineStr">
        <is>
          <t>Petroleum Coke</t>
        </is>
      </c>
      <c r="F28" s="143" t="inlineStr">
        <is>
          <t>petroleum</t>
        </is>
      </c>
    </row>
    <row r="29" ht="16" customHeight="1" s="157" thickBot="1">
      <c r="D29" s="141" t="inlineStr">
        <is>
          <t>PG</t>
        </is>
      </c>
      <c r="E29" s="142" t="inlineStr">
        <is>
          <t>Propane</t>
        </is>
      </c>
      <c r="F29" s="143" t="inlineStr">
        <is>
          <t>other</t>
        </is>
      </c>
    </row>
    <row r="30" ht="16" customHeight="1" s="157" thickBot="1">
      <c r="D30" s="141" t="inlineStr">
        <is>
          <t>PUR</t>
        </is>
      </c>
      <c r="E30" s="142" t="inlineStr">
        <is>
          <t>Purchased Steam</t>
        </is>
      </c>
      <c r="F30" s="143" t="inlineStr">
        <is>
          <t>other</t>
        </is>
      </c>
    </row>
    <row r="31" ht="16" customHeight="1" s="157" thickBot="1">
      <c r="D31" s="141" t="inlineStr">
        <is>
          <t>RC</t>
        </is>
      </c>
      <c r="E31" s="142" t="inlineStr">
        <is>
          <t>Refined Coal</t>
        </is>
      </c>
      <c r="F31" s="143" t="inlineStr">
        <is>
          <t>hard coal</t>
        </is>
      </c>
    </row>
    <row r="32" ht="43" customHeight="1" s="157" thickBot="1">
      <c r="D32" s="141" t="inlineStr">
        <is>
          <t>RFO</t>
        </is>
      </c>
      <c r="E32" s="142" t="inlineStr">
        <is>
          <t>Residual Fuel Oil (Include No. 5, and No. 6 Fuel Oil, and Bunker C Fuel Oil)</t>
        </is>
      </c>
      <c r="F32" s="143" t="inlineStr">
        <is>
          <t>petroleum</t>
        </is>
      </c>
    </row>
    <row r="33" ht="16" customHeight="1" s="157" thickBot="1">
      <c r="D33" s="148" t="inlineStr">
        <is>
          <t>SC</t>
        </is>
      </c>
      <c r="E33" s="149" t="inlineStr">
        <is>
          <t>Coal-based Synfuel. Including briquettes, pellets, or extrusions, which are formed by binding materials or processes that recycle materials.</t>
        </is>
      </c>
      <c r="F33" s="143" t="inlineStr">
        <is>
          <t>hard coal</t>
        </is>
      </c>
    </row>
    <row r="34" ht="29" customHeight="1" s="157" thickBot="1">
      <c r="D34" s="141" t="inlineStr">
        <is>
          <t>SGP</t>
        </is>
      </c>
      <c r="E34" s="142" t="inlineStr">
        <is>
          <t>Synthesis Gas from Petroleum Coke</t>
        </is>
      </c>
      <c r="F34" s="143" t="inlineStr">
        <is>
          <t>other</t>
        </is>
      </c>
    </row>
    <row r="35" ht="16" customHeight="1" s="157" thickBot="1">
      <c r="D35" s="141" t="inlineStr">
        <is>
          <t>SGC</t>
        </is>
      </c>
      <c r="E35" s="142" t="inlineStr">
        <is>
          <t>Coal-Derived Synthetic Gas</t>
        </is>
      </c>
      <c r="F35" s="143" t="inlineStr">
        <is>
          <t>hard coal</t>
        </is>
      </c>
    </row>
    <row r="36" ht="16" customHeight="1" s="157" thickBot="1">
      <c r="D36" s="141" t="inlineStr">
        <is>
          <t>SLW</t>
        </is>
      </c>
      <c r="E36" s="142" t="inlineStr">
        <is>
          <t>Sludge waste</t>
        </is>
      </c>
      <c r="F36" s="143" t="inlineStr">
        <is>
          <t>biomass</t>
        </is>
      </c>
    </row>
    <row r="37" ht="16" customHeight="1" s="157" thickBot="1">
      <c r="D37" s="141" t="inlineStr">
        <is>
          <t>SUB</t>
        </is>
      </c>
      <c r="E37" s="142" t="inlineStr">
        <is>
          <t>Subbituminous Coal</t>
        </is>
      </c>
      <c r="F37" s="143" t="inlineStr">
        <is>
          <t>hard coal</t>
        </is>
      </c>
    </row>
    <row r="38" ht="16" customHeight="1" s="157" thickBot="1">
      <c r="D38" s="141" t="inlineStr">
        <is>
          <t>SUN</t>
        </is>
      </c>
      <c r="E38" s="142" t="inlineStr">
        <is>
          <t>Solar (Photovoltaic, Thermal)</t>
        </is>
      </c>
      <c r="F38" s="143" t="inlineStr">
        <is>
          <t>solar</t>
        </is>
      </c>
    </row>
    <row r="39" ht="16" customHeight="1" s="157" thickBot="1">
      <c r="D39" s="141" t="inlineStr">
        <is>
          <t>TDF</t>
        </is>
      </c>
      <c r="E39" s="142" t="inlineStr">
        <is>
          <t>Tires</t>
        </is>
      </c>
      <c r="F39" s="143" t="inlineStr">
        <is>
          <t>other</t>
        </is>
      </c>
    </row>
    <row r="40" ht="16" customHeight="1" s="157" thickBot="1">
      <c r="D40" s="141" t="inlineStr">
        <is>
          <t>TID</t>
        </is>
      </c>
      <c r="E40" s="142" t="inlineStr">
        <is>
          <t>Water, Tides</t>
        </is>
      </c>
      <c r="F40" s="143" t="inlineStr">
        <is>
          <t>hydro</t>
        </is>
      </c>
    </row>
    <row r="41" ht="29" customHeight="1" s="157" thickBot="1">
      <c r="D41" s="141" t="inlineStr">
        <is>
          <t>WAT</t>
        </is>
      </c>
      <c r="E41" s="142" t="inlineStr">
        <is>
          <t>Water, Conventional or Pumped Storage</t>
        </is>
      </c>
      <c r="F41" s="143" t="inlineStr">
        <is>
          <t>hydro</t>
        </is>
      </c>
    </row>
    <row r="42" ht="29" customHeight="1" s="157" thickBot="1">
      <c r="D42" s="141" t="inlineStr">
        <is>
          <t>WC</t>
        </is>
      </c>
      <c r="E42" s="142" t="inlineStr">
        <is>
          <t>Waste/Other Coal (Culm, Gob, Coke, and Breeze)</t>
        </is>
      </c>
      <c r="F42" s="143" t="inlineStr">
        <is>
          <t>hard coal</t>
        </is>
      </c>
    </row>
    <row r="43" ht="57" customHeight="1" s="157" thickBot="1">
      <c r="D43" s="141" t="inlineStr">
        <is>
          <t>WDL</t>
        </is>
      </c>
      <c r="E43" s="142" t="inlineStr">
        <is>
          <t>Woos Waste Liquids (Red Liquor, Sludge Wood, Spent Sulfite Liquor, and other Wood Related Liquids not specified)</t>
        </is>
      </c>
      <c r="F43" s="143" t="inlineStr">
        <is>
          <t>biomass</t>
        </is>
      </c>
    </row>
    <row r="44" ht="57" customHeight="1" s="157" thickBot="1">
      <c r="D44" s="141" t="inlineStr">
        <is>
          <t>WDS</t>
        </is>
      </c>
      <c r="E44" s="142" t="inlineStr">
        <is>
          <t>Wood/Wood Waste Solids (Paper Pellets, Railroad Ties, Utility Poles, Wood Chips, and Other Wood Solids)</t>
        </is>
      </c>
      <c r="F44" s="143" t="inlineStr">
        <is>
          <t>biomass</t>
        </is>
      </c>
    </row>
    <row r="45" ht="16" customHeight="1" s="157" thickBot="1">
      <c r="D45" s="141" t="inlineStr">
        <is>
          <t>WH</t>
        </is>
      </c>
      <c r="E45" s="142" t="inlineStr">
        <is>
          <t>Waste Heat</t>
        </is>
      </c>
      <c r="F45" s="143" t="inlineStr">
        <is>
          <t>other</t>
        </is>
      </c>
    </row>
    <row r="46" ht="16" customHeight="1" s="157" thickBot="1">
      <c r="D46" s="141" t="inlineStr">
        <is>
          <t>WND</t>
        </is>
      </c>
      <c r="E46" s="142" t="inlineStr">
        <is>
          <t>Wind</t>
        </is>
      </c>
      <c r="F46" s="143" t="inlineStr">
        <is>
          <t>wind</t>
        </is>
      </c>
    </row>
    <row r="47" ht="71" customHeight="1" s="157" thickBot="1">
      <c r="D47" s="141" t="inlineStr">
        <is>
          <t>WO</t>
        </is>
      </c>
      <c r="E47" s="142" t="inlineStr">
        <is>
          <t>Oil-Other, and Waste Oil (Butane (liquid), Crude Oil, Liquid Byproducts, Propane (liquid), Oil Waste, Re-Refined Motor Oil, Sludge Oil, Tar Oil)</t>
        </is>
      </c>
      <c r="F47" s="143" t="inlineStr">
        <is>
          <t>petroleum</t>
        </is>
      </c>
    </row>
    <row r="48" ht="16" customHeight="1" s="157" thickBot="1">
      <c r="D48" s="141" t="inlineStr">
        <is>
          <t>WV</t>
        </is>
      </c>
      <c r="E48" s="142" t="inlineStr">
        <is>
          <t>Water, Waves</t>
        </is>
      </c>
      <c r="F48" s="143" t="inlineStr">
        <is>
          <t>hydro</t>
        </is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AF21"/>
  <sheetViews>
    <sheetView tabSelected="1" workbookViewId="0">
      <selection activeCell="E28" sqref="E28"/>
    </sheetView>
  </sheetViews>
  <sheetFormatPr baseColWidth="10" defaultColWidth="11" defaultRowHeight="14"/>
  <cols>
    <col width="75.5" bestFit="1" customWidth="1" style="157" min="1" max="1"/>
    <col width="12.6640625" bestFit="1" customWidth="1" style="108" min="2" max="2"/>
  </cols>
  <sheetData>
    <row r="1">
      <c r="A1" s="74" t="inlineStr">
        <is>
          <t>We run the EPS once to obtain electricity generation by type in the baseline</t>
        </is>
      </c>
    </row>
    <row r="2">
      <c r="A2" s="74" t="inlineStr">
        <is>
          <t>We then adjust EIaE based on the difference between the baseline value and SEDS</t>
        </is>
      </c>
    </row>
    <row r="4" ht="15.75" customFormat="1" customHeight="1" s="107">
      <c r="A4" s="110" t="inlineStr">
        <is>
          <t>Time (Year)</t>
        </is>
      </c>
      <c r="B4" s="110" t="n">
        <v>2020</v>
      </c>
      <c r="C4" s="110" t="n">
        <v>2021</v>
      </c>
      <c r="D4" s="110" t="n">
        <v>2022</v>
      </c>
      <c r="E4" s="110" t="n">
        <v>2023</v>
      </c>
      <c r="F4" s="110" t="n">
        <v>2024</v>
      </c>
      <c r="G4" s="110" t="n">
        <v>2025</v>
      </c>
      <c r="H4" s="110" t="n">
        <v>2026</v>
      </c>
      <c r="I4" s="110" t="n">
        <v>2027</v>
      </c>
      <c r="J4" s="110" t="n">
        <v>2028</v>
      </c>
      <c r="K4" s="110" t="n">
        <v>2029</v>
      </c>
      <c r="L4" s="110" t="n">
        <v>2030</v>
      </c>
      <c r="M4" s="110" t="n">
        <v>2031</v>
      </c>
      <c r="N4" s="110" t="n">
        <v>2032</v>
      </c>
      <c r="O4" s="110" t="n">
        <v>2033</v>
      </c>
      <c r="P4" s="110" t="n">
        <v>2034</v>
      </c>
      <c r="Q4" s="110" t="n">
        <v>2035</v>
      </c>
      <c r="R4" s="110" t="n">
        <v>2036</v>
      </c>
      <c r="S4" s="110" t="n">
        <v>2037</v>
      </c>
      <c r="T4" s="110" t="n">
        <v>2038</v>
      </c>
      <c r="U4" s="110" t="n">
        <v>2039</v>
      </c>
      <c r="V4" s="110" t="n">
        <v>2040</v>
      </c>
      <c r="W4" s="110" t="n">
        <v>2041</v>
      </c>
      <c r="X4" s="110" t="n">
        <v>2042</v>
      </c>
      <c r="Y4" s="110" t="n">
        <v>2043</v>
      </c>
      <c r="Z4" s="110" t="n">
        <v>2044</v>
      </c>
      <c r="AA4" s="110" t="n">
        <v>2045</v>
      </c>
      <c r="AB4" s="110" t="n">
        <v>2046</v>
      </c>
      <c r="AC4" s="110" t="n">
        <v>2047</v>
      </c>
      <c r="AD4" s="110" t="n">
        <v>2048</v>
      </c>
      <c r="AE4" s="110" t="n">
        <v>2049</v>
      </c>
      <c r="AF4" s="110" t="n">
        <v>2050</v>
      </c>
    </row>
    <row r="5" ht="15.75" customFormat="1" customHeight="1" s="107">
      <c r="A5" s="108" t="inlineStr">
        <is>
          <t>Electricity Generation by Type Including Distributed Generation[hard coal es]</t>
        </is>
      </c>
      <c r="B5" s="111" t="n">
        <v>3069400</v>
      </c>
      <c r="C5" s="111" t="n">
        <v>4190010</v>
      </c>
      <c r="D5" s="111" t="n">
        <v>4906020</v>
      </c>
      <c r="E5" s="111" t="n">
        <v>5594820</v>
      </c>
      <c r="F5" s="111" t="n">
        <v>6418930</v>
      </c>
      <c r="G5" s="111" t="n">
        <v>7234730</v>
      </c>
      <c r="H5" s="111" t="n">
        <v>7789680</v>
      </c>
      <c r="I5" s="111" t="n">
        <v>8346280</v>
      </c>
      <c r="J5" s="111" t="n">
        <v>8709930</v>
      </c>
      <c r="K5" s="111" t="n">
        <v>9151830</v>
      </c>
      <c r="L5" s="111" t="n">
        <v>9845790</v>
      </c>
      <c r="M5" s="111" t="n">
        <v>10577600</v>
      </c>
      <c r="N5" s="111" t="n">
        <v>11189100</v>
      </c>
      <c r="O5" s="111" t="n">
        <v>11909500</v>
      </c>
      <c r="P5" s="111" t="n">
        <v>12659300</v>
      </c>
      <c r="Q5" s="111" t="n">
        <v>13345300</v>
      </c>
      <c r="R5" s="111" t="n">
        <v>14030200</v>
      </c>
      <c r="S5" s="111" t="n">
        <v>14713600</v>
      </c>
      <c r="T5" s="111" t="n">
        <v>15434300</v>
      </c>
      <c r="U5" s="111" t="n">
        <v>16118600</v>
      </c>
      <c r="V5" s="111" t="n">
        <v>16811800</v>
      </c>
      <c r="W5" s="111" t="n">
        <v>17498000</v>
      </c>
      <c r="X5" s="111" t="n">
        <v>18182600</v>
      </c>
      <c r="Y5" s="111" t="n">
        <v>18567200</v>
      </c>
      <c r="Z5" s="111" t="n">
        <v>18592600</v>
      </c>
      <c r="AA5" s="111" t="n">
        <v>18855000</v>
      </c>
      <c r="AB5" s="111" t="n">
        <v>18720700</v>
      </c>
      <c r="AC5" s="111" t="n">
        <v>18694800</v>
      </c>
      <c r="AD5" s="111" t="n">
        <v>18659000</v>
      </c>
      <c r="AE5" s="111" t="n">
        <v>18684100</v>
      </c>
      <c r="AF5" s="111" t="n"/>
    </row>
    <row r="6" ht="15.75" customFormat="1" customHeight="1" s="107">
      <c r="A6" s="108" t="inlineStr">
        <is>
          <t>Electricity Generation by Type Including Distributed Generation[natural gas nonpeaker es]</t>
        </is>
      </c>
      <c r="B6" s="111" t="n">
        <v>2376.43</v>
      </c>
      <c r="C6" s="111" t="n">
        <v>11961.7</v>
      </c>
      <c r="D6" s="111" t="n">
        <v>12767.3</v>
      </c>
      <c r="E6" s="111" t="n">
        <v>11155.1</v>
      </c>
      <c r="F6" s="111" t="n">
        <v>7331.85</v>
      </c>
      <c r="G6" s="111" t="n">
        <v>11148.7</v>
      </c>
      <c r="H6" s="111" t="n">
        <v>16065.7</v>
      </c>
      <c r="I6" s="111" t="n">
        <v>12157.6</v>
      </c>
      <c r="J6" s="111" t="n">
        <v>9356.41</v>
      </c>
      <c r="K6" s="111" t="n">
        <v>8358.360000000001</v>
      </c>
      <c r="L6" s="111" t="n">
        <v>8756.459999999999</v>
      </c>
      <c r="M6" s="111" t="n">
        <v>8152.44</v>
      </c>
      <c r="N6" s="111" t="n">
        <v>7509.75</v>
      </c>
      <c r="O6" s="111" t="n">
        <v>8181.06</v>
      </c>
      <c r="P6" s="111" t="n">
        <v>8964.450000000001</v>
      </c>
      <c r="Q6" s="111" t="n">
        <v>9519.4</v>
      </c>
      <c r="R6" s="111" t="n">
        <v>11083.7</v>
      </c>
      <c r="S6" s="111" t="n">
        <v>13931.8</v>
      </c>
      <c r="T6" s="111" t="n">
        <v>16420.1</v>
      </c>
      <c r="U6" s="111" t="n">
        <v>18707.3</v>
      </c>
      <c r="V6" s="111" t="n">
        <v>20336.1</v>
      </c>
      <c r="W6" s="111" t="n">
        <v>21536.9</v>
      </c>
      <c r="X6" s="111" t="n">
        <v>24526.7</v>
      </c>
      <c r="Y6" s="111" t="n">
        <v>23930.7</v>
      </c>
      <c r="Z6" s="111" t="n">
        <v>24851.3</v>
      </c>
      <c r="AA6" s="111" t="n">
        <v>26319.5</v>
      </c>
      <c r="AB6" s="111" t="n">
        <v>24991.3</v>
      </c>
      <c r="AC6" s="111" t="n">
        <v>26205</v>
      </c>
      <c r="AD6" s="111" t="n">
        <v>28778.1</v>
      </c>
      <c r="AE6" s="111" t="n">
        <v>27204</v>
      </c>
      <c r="AF6" s="111" t="n"/>
    </row>
    <row r="7" ht="15.75" customFormat="1" customHeight="1" s="107">
      <c r="A7" s="108" t="inlineStr">
        <is>
          <t>Electricity Generation by Type Including Distributed Generation[nuclear es]</t>
        </is>
      </c>
      <c r="B7" s="111" t="n">
        <v>9250120</v>
      </c>
      <c r="C7" s="111" t="n">
        <v>9250120</v>
      </c>
      <c r="D7" s="111" t="n">
        <v>9250120</v>
      </c>
      <c r="E7" s="111" t="n">
        <v>9250120</v>
      </c>
      <c r="F7" s="111" t="n">
        <v>9250120</v>
      </c>
      <c r="G7" s="111" t="n">
        <v>9250120</v>
      </c>
      <c r="H7" s="111" t="n">
        <v>9250120</v>
      </c>
      <c r="I7" s="111" t="n">
        <v>9250120</v>
      </c>
      <c r="J7" s="111" t="n">
        <v>9250120</v>
      </c>
      <c r="K7" s="111" t="n">
        <v>9250120</v>
      </c>
      <c r="L7" s="111" t="n">
        <v>9250120</v>
      </c>
      <c r="M7" s="111" t="n">
        <v>9250120</v>
      </c>
      <c r="N7" s="111" t="n">
        <v>9250120</v>
      </c>
      <c r="O7" s="111" t="n">
        <v>9250120</v>
      </c>
      <c r="P7" s="111" t="n">
        <v>9250120</v>
      </c>
      <c r="Q7" s="111" t="n">
        <v>9250120</v>
      </c>
      <c r="R7" s="111" t="n">
        <v>9250120</v>
      </c>
      <c r="S7" s="111" t="n">
        <v>9250120</v>
      </c>
      <c r="T7" s="111" t="n">
        <v>9250120</v>
      </c>
      <c r="U7" s="111" t="n">
        <v>9250120</v>
      </c>
      <c r="V7" s="111" t="n">
        <v>9250120</v>
      </c>
      <c r="W7" s="111" t="n">
        <v>9250120</v>
      </c>
      <c r="X7" s="111" t="n">
        <v>9250120</v>
      </c>
      <c r="Y7" s="111" t="n">
        <v>9250120</v>
      </c>
      <c r="Z7" s="111" t="n">
        <v>9250120</v>
      </c>
      <c r="AA7" s="111" t="n">
        <v>9250120</v>
      </c>
      <c r="AB7" s="111" t="n">
        <v>9250120</v>
      </c>
      <c r="AC7" s="111" t="n">
        <v>9250120</v>
      </c>
      <c r="AD7" s="111" t="n">
        <v>9250120</v>
      </c>
      <c r="AE7" s="111" t="n">
        <v>9250120</v>
      </c>
      <c r="AF7" s="111" t="n"/>
    </row>
    <row r="8" ht="15.75" customFormat="1" customHeight="1" s="107">
      <c r="A8" s="108" t="inlineStr">
        <is>
          <t>Electricity Generation by Type Including Distributed Generation[hydro es]</t>
        </is>
      </c>
      <c r="B8" s="111" t="n">
        <v>20480.9</v>
      </c>
      <c r="C8" s="111" t="n">
        <v>20480.9</v>
      </c>
      <c r="D8" s="111" t="n">
        <v>20480.9</v>
      </c>
      <c r="E8" s="111" t="n">
        <v>20480.9</v>
      </c>
      <c r="F8" s="111" t="n">
        <v>20480.9</v>
      </c>
      <c r="G8" s="111" t="n">
        <v>20480.9</v>
      </c>
      <c r="H8" s="111" t="n">
        <v>20480.9</v>
      </c>
      <c r="I8" s="111" t="n">
        <v>20480.9</v>
      </c>
      <c r="J8" s="111" t="n">
        <v>20480.9</v>
      </c>
      <c r="K8" s="111" t="n">
        <v>20480.9</v>
      </c>
      <c r="L8" s="111" t="n">
        <v>20480.9</v>
      </c>
      <c r="M8" s="111" t="n">
        <v>20480.9</v>
      </c>
      <c r="N8" s="111" t="n">
        <v>20480.9</v>
      </c>
      <c r="O8" s="111" t="n">
        <v>20480.9</v>
      </c>
      <c r="P8" s="111" t="n">
        <v>20480.9</v>
      </c>
      <c r="Q8" s="111" t="n">
        <v>20480.9</v>
      </c>
      <c r="R8" s="111" t="n">
        <v>20480.9</v>
      </c>
      <c r="S8" s="111" t="n">
        <v>20480.9</v>
      </c>
      <c r="T8" s="111" t="n">
        <v>20480.9</v>
      </c>
      <c r="U8" s="111" t="n">
        <v>20480.9</v>
      </c>
      <c r="V8" s="111" t="n">
        <v>20480.9</v>
      </c>
      <c r="W8" s="111" t="n">
        <v>20480.9</v>
      </c>
      <c r="X8" s="111" t="n">
        <v>20480.9</v>
      </c>
      <c r="Y8" s="111" t="n">
        <v>20480.9</v>
      </c>
      <c r="Z8" s="111" t="n">
        <v>20480.9</v>
      </c>
      <c r="AA8" s="111" t="n">
        <v>20480.9</v>
      </c>
      <c r="AB8" s="111" t="n">
        <v>20480.9</v>
      </c>
      <c r="AC8" s="111" t="n">
        <v>20480.9</v>
      </c>
      <c r="AD8" s="111" t="n">
        <v>20480.9</v>
      </c>
      <c r="AE8" s="111" t="n">
        <v>20480.9</v>
      </c>
      <c r="AF8" s="111" t="n"/>
    </row>
    <row r="9" ht="15.75" customFormat="1" customHeight="1" s="107">
      <c r="A9" s="108" t="inlineStr">
        <is>
          <t>Electricity Generation by Type Including Distributed Generation[onshore wind es]</t>
        </is>
      </c>
      <c r="B9" s="111" t="n">
        <v>27277000</v>
      </c>
      <c r="C9" s="111" t="n">
        <v>27054700</v>
      </c>
      <c r="D9" s="111" t="n">
        <v>26953900</v>
      </c>
      <c r="E9" s="111" t="n">
        <v>26853200</v>
      </c>
      <c r="F9" s="111" t="n">
        <v>26737400</v>
      </c>
      <c r="G9" s="111" t="n">
        <v>26621500</v>
      </c>
      <c r="H9" s="111" t="n">
        <v>26677200</v>
      </c>
      <c r="I9" s="111" t="n">
        <v>26740400</v>
      </c>
      <c r="J9" s="111" t="n">
        <v>26878200</v>
      </c>
      <c r="K9" s="111" t="n">
        <v>27023600</v>
      </c>
      <c r="L9" s="111" t="n">
        <v>26945200</v>
      </c>
      <c r="M9" s="111" t="n">
        <v>26859300</v>
      </c>
      <c r="N9" s="111" t="n">
        <v>26922700</v>
      </c>
      <c r="O9" s="111" t="n">
        <v>26963500</v>
      </c>
      <c r="P9" s="111" t="n">
        <v>27004300</v>
      </c>
      <c r="Q9" s="111" t="n">
        <v>27138700</v>
      </c>
      <c r="R9" s="111" t="n">
        <v>27273100</v>
      </c>
      <c r="S9" s="111" t="n">
        <v>27407500</v>
      </c>
      <c r="T9" s="111" t="n">
        <v>27534500</v>
      </c>
      <c r="U9" s="111" t="n">
        <v>27668800</v>
      </c>
      <c r="V9" s="111" t="n">
        <v>27735800</v>
      </c>
      <c r="W9" s="111" t="n">
        <v>27810300</v>
      </c>
      <c r="X9" s="111" t="n">
        <v>27884500</v>
      </c>
      <c r="Y9" s="111" t="n">
        <v>28011500</v>
      </c>
      <c r="Z9" s="111" t="n">
        <v>28210500</v>
      </c>
      <c r="AA9" s="111" t="n">
        <v>28137700</v>
      </c>
      <c r="AB9" s="111" t="n">
        <v>28260300</v>
      </c>
      <c r="AC9" s="111" t="n">
        <v>28378700</v>
      </c>
      <c r="AD9" s="111" t="n">
        <v>28538900</v>
      </c>
      <c r="AE9" s="111" t="n">
        <v>28672900</v>
      </c>
      <c r="AF9" s="111" t="n"/>
    </row>
    <row r="10" ht="15.75" customFormat="1" customHeight="1" s="107">
      <c r="A10" s="108" t="inlineStr">
        <is>
          <t>Electricity Generation by Type Including Distributed Generation[solar PV es]</t>
        </is>
      </c>
      <c r="B10" s="111" t="n">
        <v>78313.39999999999</v>
      </c>
      <c r="C10" s="111" t="n">
        <v>78322.5</v>
      </c>
      <c r="D10" s="111" t="n">
        <v>78103.7</v>
      </c>
      <c r="E10" s="111" t="n">
        <v>77884.60000000001</v>
      </c>
      <c r="F10" s="111" t="n">
        <v>77324.10000000001</v>
      </c>
      <c r="G10" s="111" t="n">
        <v>76877.7</v>
      </c>
      <c r="H10" s="111" t="n">
        <v>76773.10000000001</v>
      </c>
      <c r="I10" s="111" t="n">
        <v>76554.7</v>
      </c>
      <c r="J10" s="111" t="n">
        <v>76108.60000000001</v>
      </c>
      <c r="K10" s="111" t="n">
        <v>75890.5</v>
      </c>
      <c r="L10" s="111" t="n">
        <v>75217.2</v>
      </c>
      <c r="M10" s="111" t="n">
        <v>74772</v>
      </c>
      <c r="N10" s="111" t="n">
        <v>74668.60000000001</v>
      </c>
      <c r="O10" s="111" t="n">
        <v>74679.3</v>
      </c>
      <c r="P10" s="111" t="n">
        <v>74576.39999999999</v>
      </c>
      <c r="Q10" s="111" t="n">
        <v>74246.10000000001</v>
      </c>
      <c r="R10" s="111" t="n">
        <v>73915.8</v>
      </c>
      <c r="S10" s="111" t="n">
        <v>73585.89999999999</v>
      </c>
      <c r="T10" s="111" t="n">
        <v>73256.10000000001</v>
      </c>
      <c r="U10" s="111" t="n">
        <v>72812.8</v>
      </c>
      <c r="V10" s="111" t="n">
        <v>72825.2</v>
      </c>
      <c r="W10" s="111" t="n">
        <v>72838</v>
      </c>
      <c r="X10" s="111" t="n">
        <v>72851.2</v>
      </c>
      <c r="Y10" s="111" t="n">
        <v>265173</v>
      </c>
      <c r="Z10" s="111" t="n">
        <v>714172</v>
      </c>
      <c r="AA10" s="111" t="n">
        <v>1167900</v>
      </c>
      <c r="AB10" s="111" t="n">
        <v>1796540</v>
      </c>
      <c r="AC10" s="111" t="n">
        <v>2318530</v>
      </c>
      <c r="AD10" s="111" t="n">
        <v>2836420</v>
      </c>
      <c r="AE10" s="111" t="n">
        <v>3294450</v>
      </c>
      <c r="AF10" s="111" t="n"/>
    </row>
    <row r="11" ht="15.75" customFormat="1" customHeight="1" s="107">
      <c r="A11" s="108" t="inlineStr">
        <is>
          <t>Electricity Generation by Type Including Distributed Generation[solar thermal es]</t>
        </is>
      </c>
      <c r="B11" s="111" t="n">
        <v>0</v>
      </c>
      <c r="C11" s="111" t="n">
        <v>0</v>
      </c>
      <c r="D11" s="111" t="n">
        <v>0</v>
      </c>
      <c r="E11" s="111" t="n">
        <v>0</v>
      </c>
      <c r="F11" s="111" t="n">
        <v>0</v>
      </c>
      <c r="G11" s="111" t="n">
        <v>0</v>
      </c>
      <c r="H11" s="111" t="n">
        <v>0</v>
      </c>
      <c r="I11" s="111" t="n">
        <v>0</v>
      </c>
      <c r="J11" s="111" t="n">
        <v>0</v>
      </c>
      <c r="K11" s="111" t="n">
        <v>0</v>
      </c>
      <c r="L11" s="111" t="n">
        <v>0</v>
      </c>
      <c r="M11" s="111" t="n">
        <v>0</v>
      </c>
      <c r="N11" s="111" t="n">
        <v>0</v>
      </c>
      <c r="O11" s="111" t="n">
        <v>0</v>
      </c>
      <c r="P11" s="111" t="n">
        <v>0</v>
      </c>
      <c r="Q11" s="111" t="n">
        <v>0</v>
      </c>
      <c r="R11" s="111" t="n">
        <v>0</v>
      </c>
      <c r="S11" s="111" t="n">
        <v>0</v>
      </c>
      <c r="T11" s="111" t="n">
        <v>0</v>
      </c>
      <c r="U11" s="111" t="n">
        <v>0</v>
      </c>
      <c r="V11" s="111" t="n">
        <v>0</v>
      </c>
      <c r="W11" s="111" t="n">
        <v>0</v>
      </c>
      <c r="X11" s="111" t="n">
        <v>0</v>
      </c>
      <c r="Y11" s="111" t="n">
        <v>0</v>
      </c>
      <c r="Z11" s="111" t="n">
        <v>0</v>
      </c>
      <c r="AA11" s="111" t="n">
        <v>0</v>
      </c>
      <c r="AB11" s="111" t="n">
        <v>0</v>
      </c>
      <c r="AC11" s="111" t="n">
        <v>0</v>
      </c>
      <c r="AD11" s="111" t="n">
        <v>0</v>
      </c>
      <c r="AE11" s="111" t="n">
        <v>0</v>
      </c>
      <c r="AF11" s="111" t="n"/>
    </row>
    <row r="12" ht="15.75" customFormat="1" customHeight="1" s="107">
      <c r="A12" s="108" t="inlineStr">
        <is>
          <t>Electricity Generation by Type Including Distributed Generation[biomass es]</t>
        </is>
      </c>
      <c r="B12" s="111" t="n">
        <v>1999.3</v>
      </c>
      <c r="C12" s="111" t="n">
        <v>2761.85</v>
      </c>
      <c r="D12" s="111" t="n">
        <v>2429.63</v>
      </c>
      <c r="E12" s="111" t="n">
        <v>2407.75</v>
      </c>
      <c r="F12" s="111" t="n">
        <v>1962.08</v>
      </c>
      <c r="G12" s="111" t="n">
        <v>2112.91</v>
      </c>
      <c r="H12" s="111" t="n">
        <v>2147.81</v>
      </c>
      <c r="I12" s="111" t="n">
        <v>2006.91</v>
      </c>
      <c r="J12" s="111" t="n">
        <v>2070.97</v>
      </c>
      <c r="K12" s="111" t="n">
        <v>2171.02</v>
      </c>
      <c r="L12" s="111" t="n">
        <v>2413.07</v>
      </c>
      <c r="M12" s="111" t="n">
        <v>2394.96</v>
      </c>
      <c r="N12" s="111" t="n">
        <v>2441.87</v>
      </c>
      <c r="O12" s="111" t="n">
        <v>2580.26</v>
      </c>
      <c r="P12" s="111" t="n">
        <v>2639.1</v>
      </c>
      <c r="Q12" s="111" t="n">
        <v>2731.29</v>
      </c>
      <c r="R12" s="111" t="n">
        <v>2897.33</v>
      </c>
      <c r="S12" s="111" t="n">
        <v>3255.88</v>
      </c>
      <c r="T12" s="111" t="n">
        <v>3449.49</v>
      </c>
      <c r="U12" s="111" t="n">
        <v>3663.26</v>
      </c>
      <c r="V12" s="111" t="n">
        <v>3893.05</v>
      </c>
      <c r="W12" s="111" t="n">
        <v>4074.66</v>
      </c>
      <c r="X12" s="111" t="n">
        <v>4325.48</v>
      </c>
      <c r="Y12" s="111" t="n">
        <v>4440.78</v>
      </c>
      <c r="Z12" s="111" t="n">
        <v>4333.46</v>
      </c>
      <c r="AA12" s="111" t="n">
        <v>4380.65</v>
      </c>
      <c r="AB12" s="111" t="n">
        <v>4276.19</v>
      </c>
      <c r="AC12" s="111" t="n">
        <v>4070.81</v>
      </c>
      <c r="AD12" s="111" t="n">
        <v>3997.36</v>
      </c>
      <c r="AE12" s="111" t="n">
        <v>3990.65</v>
      </c>
      <c r="AF12" s="111" t="n"/>
    </row>
    <row r="13" ht="15.75" customFormat="1" customHeight="1" s="107">
      <c r="A13" s="108" t="inlineStr">
        <is>
          <t>Electricity Generation by Type Including Distributed Generation[geothermal es]</t>
        </is>
      </c>
      <c r="B13" s="111" t="n">
        <v>0</v>
      </c>
      <c r="C13" s="111" t="n">
        <v>0</v>
      </c>
      <c r="D13" s="111" t="n">
        <v>0</v>
      </c>
      <c r="E13" s="111" t="n">
        <v>0</v>
      </c>
      <c r="F13" s="111" t="n">
        <v>0</v>
      </c>
      <c r="G13" s="111" t="n">
        <v>0</v>
      </c>
      <c r="H13" s="111" t="n">
        <v>0</v>
      </c>
      <c r="I13" s="111" t="n">
        <v>0</v>
      </c>
      <c r="J13" s="111" t="n">
        <v>0</v>
      </c>
      <c r="K13" s="111" t="n">
        <v>0</v>
      </c>
      <c r="L13" s="111" t="n">
        <v>0</v>
      </c>
      <c r="M13" s="111" t="n">
        <v>0</v>
      </c>
      <c r="N13" s="111" t="n">
        <v>0</v>
      </c>
      <c r="O13" s="111" t="n">
        <v>0</v>
      </c>
      <c r="P13" s="111" t="n">
        <v>0</v>
      </c>
      <c r="Q13" s="111" t="n">
        <v>0</v>
      </c>
      <c r="R13" s="111" t="n">
        <v>0</v>
      </c>
      <c r="S13" s="111" t="n">
        <v>0</v>
      </c>
      <c r="T13" s="111" t="n">
        <v>0</v>
      </c>
      <c r="U13" s="111" t="n">
        <v>0</v>
      </c>
      <c r="V13" s="111" t="n">
        <v>0</v>
      </c>
      <c r="W13" s="111" t="n">
        <v>0</v>
      </c>
      <c r="X13" s="111" t="n">
        <v>0</v>
      </c>
      <c r="Y13" s="111" t="n">
        <v>0</v>
      </c>
      <c r="Z13" s="111" t="n">
        <v>0</v>
      </c>
      <c r="AA13" s="111" t="n">
        <v>0</v>
      </c>
      <c r="AB13" s="111" t="n">
        <v>0</v>
      </c>
      <c r="AC13" s="111" t="n">
        <v>0</v>
      </c>
      <c r="AD13" s="111" t="n">
        <v>0</v>
      </c>
      <c r="AE13" s="111" t="n">
        <v>0</v>
      </c>
      <c r="AF13" s="111" t="n"/>
    </row>
    <row r="14" ht="15.75" customFormat="1" customHeight="1" s="107">
      <c r="A14" s="108" t="inlineStr">
        <is>
          <t>Electricity Generation by Type Including Distributed Generation[petroleum es]</t>
        </is>
      </c>
      <c r="B14" s="111" t="n">
        <v>39097.6</v>
      </c>
      <c r="C14" s="111" t="n">
        <v>39097.6</v>
      </c>
      <c r="D14" s="111" t="n">
        <v>39097.6</v>
      </c>
      <c r="E14" s="111" t="n">
        <v>39097.6</v>
      </c>
      <c r="F14" s="111" t="n">
        <v>39097.6</v>
      </c>
      <c r="G14" s="111" t="n">
        <v>39097.6</v>
      </c>
      <c r="H14" s="111" t="n">
        <v>39097.6</v>
      </c>
      <c r="I14" s="111" t="n">
        <v>39097.6</v>
      </c>
      <c r="J14" s="111" t="n">
        <v>39097.6</v>
      </c>
      <c r="K14" s="111" t="n">
        <v>39097.6</v>
      </c>
      <c r="L14" s="111" t="n">
        <v>39097.6</v>
      </c>
      <c r="M14" s="111" t="n">
        <v>39097.6</v>
      </c>
      <c r="N14" s="111" t="n">
        <v>39097.6</v>
      </c>
      <c r="O14" s="111" t="n">
        <v>39097.6</v>
      </c>
      <c r="P14" s="111" t="n">
        <v>39097.6</v>
      </c>
      <c r="Q14" s="111" t="n">
        <v>39097.6</v>
      </c>
      <c r="R14" s="111" t="n">
        <v>39097.6</v>
      </c>
      <c r="S14" s="111" t="n">
        <v>39097.6</v>
      </c>
      <c r="T14" s="111" t="n">
        <v>39097.6</v>
      </c>
      <c r="U14" s="111" t="n">
        <v>39097.6</v>
      </c>
      <c r="V14" s="111" t="n">
        <v>39097.6</v>
      </c>
      <c r="W14" s="111" t="n">
        <v>39097.6</v>
      </c>
      <c r="X14" s="111" t="n">
        <v>39097.6</v>
      </c>
      <c r="Y14" s="111" t="n">
        <v>39097.6</v>
      </c>
      <c r="Z14" s="111" t="n">
        <v>39097.6</v>
      </c>
      <c r="AA14" s="111" t="n">
        <v>39097.6</v>
      </c>
      <c r="AB14" s="111" t="n">
        <v>39097.6</v>
      </c>
      <c r="AC14" s="111" t="n">
        <v>39097.6</v>
      </c>
      <c r="AD14" s="111" t="n">
        <v>39097.6</v>
      </c>
      <c r="AE14" s="111" t="n">
        <v>39097.6</v>
      </c>
      <c r="AF14" s="111" t="n"/>
    </row>
    <row r="15" ht="15.75" customFormat="1" customHeight="1" s="107">
      <c r="A15" s="108" t="inlineStr">
        <is>
          <t>Electricity Generation by Type Including Distributed Generation[natural gas peaker es]</t>
        </is>
      </c>
      <c r="B15" s="111" t="n">
        <v>1441810</v>
      </c>
      <c r="C15" s="111" t="n">
        <v>1441810</v>
      </c>
      <c r="D15" s="111" t="n">
        <v>1441810</v>
      </c>
      <c r="E15" s="111" t="n">
        <v>1441810</v>
      </c>
      <c r="F15" s="111" t="n">
        <v>1441810</v>
      </c>
      <c r="G15" s="111" t="n">
        <v>1441810</v>
      </c>
      <c r="H15" s="111" t="n">
        <v>1441810</v>
      </c>
      <c r="I15" s="111" t="n">
        <v>1441810</v>
      </c>
      <c r="J15" s="111" t="n">
        <v>1441810</v>
      </c>
      <c r="K15" s="111" t="n">
        <v>1441810</v>
      </c>
      <c r="L15" s="111" t="n">
        <v>1441810</v>
      </c>
      <c r="M15" s="111" t="n">
        <v>1441810</v>
      </c>
      <c r="N15" s="111" t="n">
        <v>1441810</v>
      </c>
      <c r="O15" s="111" t="n">
        <v>1441810</v>
      </c>
      <c r="P15" s="111" t="n">
        <v>1441810</v>
      </c>
      <c r="Q15" s="111" t="n">
        <v>1441810</v>
      </c>
      <c r="R15" s="111" t="n">
        <v>1441810</v>
      </c>
      <c r="S15" s="111" t="n">
        <v>1441810</v>
      </c>
      <c r="T15" s="111" t="n">
        <v>1441810</v>
      </c>
      <c r="U15" s="111" t="n">
        <v>1441810</v>
      </c>
      <c r="V15" s="111" t="n">
        <v>1441810</v>
      </c>
      <c r="W15" s="111" t="n">
        <v>1441810</v>
      </c>
      <c r="X15" s="111" t="n">
        <v>1441810</v>
      </c>
      <c r="Y15" s="111" t="n">
        <v>1441810</v>
      </c>
      <c r="Z15" s="111" t="n">
        <v>1441810</v>
      </c>
      <c r="AA15" s="111" t="n">
        <v>1441810</v>
      </c>
      <c r="AB15" s="111" t="n">
        <v>1441810</v>
      </c>
      <c r="AC15" s="111" t="n">
        <v>1441810</v>
      </c>
      <c r="AD15" s="111" t="n">
        <v>1441810</v>
      </c>
      <c r="AE15" s="111" t="n">
        <v>1441810</v>
      </c>
      <c r="AF15" s="111" t="n"/>
    </row>
    <row r="16" ht="15.75" customFormat="1" customHeight="1" s="107">
      <c r="A16" s="108" t="inlineStr">
        <is>
          <t>Electricity Generation by Type Including Distributed Generation[lignite es]</t>
        </is>
      </c>
      <c r="B16" s="111" t="n">
        <v>0</v>
      </c>
      <c r="C16" s="111" t="n">
        <v>0</v>
      </c>
      <c r="D16" s="111" t="n">
        <v>0</v>
      </c>
      <c r="E16" s="111" t="n">
        <v>0</v>
      </c>
      <c r="F16" s="111" t="n">
        <v>0</v>
      </c>
      <c r="G16" s="111" t="n">
        <v>0</v>
      </c>
      <c r="H16" s="111" t="n">
        <v>0</v>
      </c>
      <c r="I16" s="111" t="n">
        <v>0</v>
      </c>
      <c r="J16" s="111" t="n">
        <v>0</v>
      </c>
      <c r="K16" s="111" t="n">
        <v>0</v>
      </c>
      <c r="L16" s="111" t="n">
        <v>0</v>
      </c>
      <c r="M16" s="111" t="n">
        <v>0</v>
      </c>
      <c r="N16" s="111" t="n">
        <v>0</v>
      </c>
      <c r="O16" s="111" t="n">
        <v>0</v>
      </c>
      <c r="P16" s="111" t="n">
        <v>0</v>
      </c>
      <c r="Q16" s="111" t="n">
        <v>0</v>
      </c>
      <c r="R16" s="111" t="n">
        <v>0</v>
      </c>
      <c r="S16" s="111" t="n">
        <v>0</v>
      </c>
      <c r="T16" s="111" t="n">
        <v>0</v>
      </c>
      <c r="U16" s="111" t="n">
        <v>0</v>
      </c>
      <c r="V16" s="111" t="n">
        <v>0</v>
      </c>
      <c r="W16" s="111" t="n">
        <v>0</v>
      </c>
      <c r="X16" s="111" t="n">
        <v>0</v>
      </c>
      <c r="Y16" s="111" t="n">
        <v>0</v>
      </c>
      <c r="Z16" s="111" t="n">
        <v>0</v>
      </c>
      <c r="AA16" s="111" t="n">
        <v>0</v>
      </c>
      <c r="AB16" s="111" t="n">
        <v>0</v>
      </c>
      <c r="AC16" s="111" t="n">
        <v>0</v>
      </c>
      <c r="AD16" s="111" t="n">
        <v>0</v>
      </c>
      <c r="AE16" s="111" t="n">
        <v>0</v>
      </c>
      <c r="AF16" s="111" t="n"/>
    </row>
    <row r="17" ht="15.75" customFormat="1" customHeight="1" s="107">
      <c r="A17" s="108" t="inlineStr">
        <is>
          <t>Electricity Generation by Type Including Distributed Generation[offshore wind es]</t>
        </is>
      </c>
      <c r="B17" s="111" t="n">
        <v>0</v>
      </c>
      <c r="C17" s="111" t="n">
        <v>0</v>
      </c>
      <c r="D17" s="111" t="n">
        <v>0</v>
      </c>
      <c r="E17" s="111" t="n">
        <v>0</v>
      </c>
      <c r="F17" s="111" t="n">
        <v>0</v>
      </c>
      <c r="G17" s="111" t="n">
        <v>0</v>
      </c>
      <c r="H17" s="111" t="n">
        <v>0</v>
      </c>
      <c r="I17" s="111" t="n">
        <v>0</v>
      </c>
      <c r="J17" s="111" t="n">
        <v>0</v>
      </c>
      <c r="K17" s="111" t="n">
        <v>0</v>
      </c>
      <c r="L17" s="111" t="n">
        <v>0</v>
      </c>
      <c r="M17" s="111" t="n">
        <v>0</v>
      </c>
      <c r="N17" s="111" t="n">
        <v>0</v>
      </c>
      <c r="O17" s="111" t="n">
        <v>0</v>
      </c>
      <c r="P17" s="111" t="n">
        <v>0</v>
      </c>
      <c r="Q17" s="111" t="n">
        <v>0</v>
      </c>
      <c r="R17" s="111" t="n">
        <v>0</v>
      </c>
      <c r="S17" s="111" t="n">
        <v>0</v>
      </c>
      <c r="T17" s="111" t="n">
        <v>0</v>
      </c>
      <c r="U17" s="111" t="n">
        <v>0</v>
      </c>
      <c r="V17" s="111" t="n">
        <v>0</v>
      </c>
      <c r="W17" s="111" t="n">
        <v>0</v>
      </c>
      <c r="X17" s="111" t="n">
        <v>0</v>
      </c>
      <c r="Y17" s="111" t="n">
        <v>0</v>
      </c>
      <c r="Z17" s="111" t="n">
        <v>0</v>
      </c>
      <c r="AA17" s="111" t="n">
        <v>0</v>
      </c>
      <c r="AB17" s="111" t="n">
        <v>0</v>
      </c>
      <c r="AC17" s="111" t="n">
        <v>0</v>
      </c>
      <c r="AD17" s="111" t="n">
        <v>0</v>
      </c>
      <c r="AE17" s="111" t="n">
        <v>0</v>
      </c>
      <c r="AF17" s="111" t="n"/>
    </row>
    <row r="18" ht="15.75" customFormat="1" customHeight="1" s="107">
      <c r="A18" s="108" t="inlineStr">
        <is>
          <t>Electricity Generation by Type Including Distributed Generation[crude oil es]</t>
        </is>
      </c>
      <c r="B18" s="111" t="n">
        <v>0</v>
      </c>
      <c r="C18" s="111" t="n">
        <v>0</v>
      </c>
      <c r="D18" s="111" t="n">
        <v>0</v>
      </c>
      <c r="E18" s="111" t="n">
        <v>0</v>
      </c>
      <c r="F18" s="111" t="n">
        <v>0</v>
      </c>
      <c r="G18" s="111" t="n">
        <v>0</v>
      </c>
      <c r="H18" s="111" t="n">
        <v>0</v>
      </c>
      <c r="I18" s="111" t="n">
        <v>0</v>
      </c>
      <c r="J18" s="111" t="n">
        <v>0</v>
      </c>
      <c r="K18" s="111" t="n">
        <v>0</v>
      </c>
      <c r="L18" s="111" t="n">
        <v>0</v>
      </c>
      <c r="M18" s="111" t="n">
        <v>0</v>
      </c>
      <c r="N18" s="111" t="n">
        <v>0</v>
      </c>
      <c r="O18" s="111" t="n">
        <v>0</v>
      </c>
      <c r="P18" s="111" t="n">
        <v>0</v>
      </c>
      <c r="Q18" s="111" t="n">
        <v>0</v>
      </c>
      <c r="R18" s="111" t="n">
        <v>0</v>
      </c>
      <c r="S18" s="111" t="n">
        <v>0</v>
      </c>
      <c r="T18" s="111" t="n">
        <v>0</v>
      </c>
      <c r="U18" s="111" t="n">
        <v>0</v>
      </c>
      <c r="V18" s="111" t="n">
        <v>0</v>
      </c>
      <c r="W18" s="111" t="n">
        <v>0</v>
      </c>
      <c r="X18" s="111" t="n">
        <v>0</v>
      </c>
      <c r="Y18" s="111" t="n">
        <v>0</v>
      </c>
      <c r="Z18" s="111" t="n">
        <v>0</v>
      </c>
      <c r="AA18" s="111" t="n">
        <v>0</v>
      </c>
      <c r="AB18" s="111" t="n">
        <v>0</v>
      </c>
      <c r="AC18" s="111" t="n">
        <v>0</v>
      </c>
      <c r="AD18" s="111" t="n">
        <v>0</v>
      </c>
      <c r="AE18" s="111" t="n">
        <v>0</v>
      </c>
      <c r="AF18" s="111" t="n"/>
    </row>
    <row r="19" ht="15.75" customFormat="1" customHeight="1" s="107">
      <c r="A19" s="108" t="inlineStr">
        <is>
          <t>Electricity Generation by Type Including Distributed Generation[heavy or residual fuel oil es]</t>
        </is>
      </c>
      <c r="B19" s="111" t="n">
        <v>0</v>
      </c>
      <c r="C19" s="111" t="n">
        <v>0</v>
      </c>
      <c r="D19" s="111" t="n">
        <v>0</v>
      </c>
      <c r="E19" s="111" t="n">
        <v>0</v>
      </c>
      <c r="F19" s="111" t="n">
        <v>0</v>
      </c>
      <c r="G19" s="111" t="n">
        <v>0</v>
      </c>
      <c r="H19" s="111" t="n">
        <v>0</v>
      </c>
      <c r="I19" s="111" t="n">
        <v>0</v>
      </c>
      <c r="J19" s="111" t="n">
        <v>0</v>
      </c>
      <c r="K19" s="111" t="n">
        <v>0</v>
      </c>
      <c r="L19" s="111" t="n">
        <v>0</v>
      </c>
      <c r="M19" s="111" t="n">
        <v>0</v>
      </c>
      <c r="N19" s="111" t="n">
        <v>0</v>
      </c>
      <c r="O19" s="111" t="n">
        <v>0</v>
      </c>
      <c r="P19" s="111" t="n">
        <v>0</v>
      </c>
      <c r="Q19" s="111" t="n">
        <v>0</v>
      </c>
      <c r="R19" s="111" t="n">
        <v>0</v>
      </c>
      <c r="S19" s="111" t="n">
        <v>0</v>
      </c>
      <c r="T19" s="111" t="n">
        <v>0</v>
      </c>
      <c r="U19" s="111" t="n">
        <v>0</v>
      </c>
      <c r="V19" s="111" t="n">
        <v>0</v>
      </c>
      <c r="W19" s="111" t="n">
        <v>0</v>
      </c>
      <c r="X19" s="111" t="n">
        <v>0</v>
      </c>
      <c r="Y19" s="111" t="n">
        <v>0</v>
      </c>
      <c r="Z19" s="111" t="n">
        <v>0</v>
      </c>
      <c r="AA19" s="111" t="n">
        <v>0</v>
      </c>
      <c r="AB19" s="111" t="n">
        <v>0</v>
      </c>
      <c r="AC19" s="111" t="n">
        <v>0</v>
      </c>
      <c r="AD19" s="111" t="n">
        <v>0</v>
      </c>
      <c r="AE19" s="111" t="n">
        <v>0</v>
      </c>
      <c r="AF19" s="111" t="n"/>
    </row>
    <row r="20" ht="15.75" customFormat="1" customHeight="1" s="107">
      <c r="A20" s="108" t="inlineStr">
        <is>
          <t>Electricity Generation by Type Including Distributed Generation[municipal solid waste es]</t>
        </is>
      </c>
      <c r="B20" s="111" t="n">
        <v>0</v>
      </c>
      <c r="C20" s="111" t="n">
        <v>0</v>
      </c>
      <c r="D20" s="111" t="n">
        <v>0</v>
      </c>
      <c r="E20" s="111" t="n">
        <v>0</v>
      </c>
      <c r="F20" s="111" t="n">
        <v>0</v>
      </c>
      <c r="G20" s="111" t="n">
        <v>0</v>
      </c>
      <c r="H20" s="111" t="n">
        <v>0</v>
      </c>
      <c r="I20" s="111" t="n">
        <v>0</v>
      </c>
      <c r="J20" s="111" t="n">
        <v>0</v>
      </c>
      <c r="K20" s="111" t="n">
        <v>0</v>
      </c>
      <c r="L20" s="111" t="n">
        <v>0</v>
      </c>
      <c r="M20" s="111" t="n">
        <v>0</v>
      </c>
      <c r="N20" s="111" t="n">
        <v>0</v>
      </c>
      <c r="O20" s="111" t="n">
        <v>0</v>
      </c>
      <c r="P20" s="111" t="n">
        <v>0</v>
      </c>
      <c r="Q20" s="111" t="n">
        <v>0</v>
      </c>
      <c r="R20" s="111" t="n">
        <v>0</v>
      </c>
      <c r="S20" s="111" t="n">
        <v>0</v>
      </c>
      <c r="T20" s="111" t="n">
        <v>0</v>
      </c>
      <c r="U20" s="111" t="n">
        <v>0</v>
      </c>
      <c r="V20" s="111" t="n">
        <v>0</v>
      </c>
      <c r="W20" s="111" t="n">
        <v>0</v>
      </c>
      <c r="X20" s="111" t="n">
        <v>0</v>
      </c>
      <c r="Y20" s="111" t="n">
        <v>0</v>
      </c>
      <c r="Z20" s="111" t="n">
        <v>0</v>
      </c>
      <c r="AA20" s="111" t="n">
        <v>0</v>
      </c>
      <c r="AB20" s="111" t="n">
        <v>0</v>
      </c>
      <c r="AC20" s="111" t="n">
        <v>0</v>
      </c>
      <c r="AD20" s="111" t="n">
        <v>0</v>
      </c>
      <c r="AE20" s="111" t="n">
        <v>0</v>
      </c>
      <c r="AF20" s="111" t="n"/>
    </row>
    <row r="21">
      <c r="A21" s="112" t="inlineStr">
        <is>
          <t>Total</t>
        </is>
      </c>
      <c r="B21" s="113">
        <f>SUM(B5:B20)</f>
        <v/>
      </c>
      <c r="C21" s="113">
        <f>SUM(C5:C20)</f>
        <v/>
      </c>
      <c r="D21" s="113">
        <f>SUM(D5:D20)</f>
        <v/>
      </c>
      <c r="E21" s="113">
        <f>SUM(E5:E20)</f>
        <v/>
      </c>
      <c r="F21" s="113">
        <f>SUM(F5:F20)</f>
        <v/>
      </c>
      <c r="G21" s="113">
        <f>SUM(G5:G20)</f>
        <v/>
      </c>
      <c r="H21" s="113">
        <f>SUM(H5:H20)</f>
        <v/>
      </c>
      <c r="I21" s="113">
        <f>SUM(I5:I20)</f>
        <v/>
      </c>
      <c r="J21" s="113">
        <f>SUM(J5:J20)</f>
        <v/>
      </c>
      <c r="K21" s="113">
        <f>SUM(K5:K20)</f>
        <v/>
      </c>
      <c r="L21" s="113">
        <f>SUM(L5:L20)</f>
        <v/>
      </c>
      <c r="M21" s="113">
        <f>SUM(M5:M20)</f>
        <v/>
      </c>
      <c r="N21" s="113">
        <f>SUM(N5:N20)</f>
        <v/>
      </c>
      <c r="O21" s="113">
        <f>SUM(O5:O20)</f>
        <v/>
      </c>
      <c r="P21" s="113">
        <f>SUM(P5:P20)</f>
        <v/>
      </c>
      <c r="Q21" s="113">
        <f>SUM(Q5:Q20)</f>
        <v/>
      </c>
      <c r="R21" s="113">
        <f>SUM(R5:R20)</f>
        <v/>
      </c>
      <c r="S21" s="113">
        <f>SUM(S5:S20)</f>
        <v/>
      </c>
      <c r="T21" s="113">
        <f>SUM(T5:T20)</f>
        <v/>
      </c>
      <c r="U21" s="113">
        <f>SUM(U5:U20)</f>
        <v/>
      </c>
      <c r="V21" s="113">
        <f>SUM(V5:V20)</f>
        <v/>
      </c>
      <c r="W21" s="113">
        <f>SUM(W5:W20)</f>
        <v/>
      </c>
      <c r="X21" s="113">
        <f>SUM(X5:X20)</f>
        <v/>
      </c>
      <c r="Y21" s="113">
        <f>SUM(Y5:Y20)</f>
        <v/>
      </c>
      <c r="Z21" s="113">
        <f>SUM(Z5:Z20)</f>
        <v/>
      </c>
      <c r="AA21" s="113">
        <f>SUM(AA5:AA20)</f>
        <v/>
      </c>
      <c r="AB21" s="113">
        <f>SUM(AB5:AB20)</f>
        <v/>
      </c>
      <c r="AC21" s="113">
        <f>SUM(AC5:AC20)</f>
        <v/>
      </c>
      <c r="AD21" s="113">
        <f>SUM(AD5:AD20)</f>
        <v/>
      </c>
      <c r="AE21" s="113">
        <f>SUM(AE5:AE20)</f>
        <v/>
      </c>
      <c r="AF21" s="113">
        <f>SUM(AF5:AF20)</f>
        <v/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>
  <sheetPr>
    <tabColor rgb="FF1F497D"/>
    <outlinePr summaryBelow="1" summaryRight="1"/>
    <pageSetUpPr/>
  </sheetPr>
  <dimension ref="A1:AG1000"/>
  <sheetViews>
    <sheetView workbookViewId="0">
      <selection activeCell="D16" sqref="D16"/>
    </sheetView>
  </sheetViews>
  <sheetFormatPr baseColWidth="10" defaultColWidth="12.6640625" defaultRowHeight="15" customHeight="1"/>
  <cols>
    <col width="22.83203125" customWidth="1" style="157" min="1" max="1"/>
    <col width="10.6640625" customWidth="1" style="157" min="2" max="2"/>
    <col width="10.1640625" customWidth="1" style="157" min="3" max="33"/>
  </cols>
  <sheetData>
    <row r="1" ht="32" customHeight="1" s="157">
      <c r="A1" s="62" t="inlineStr">
        <is>
          <t>Imported Electricity (MW*hour)</t>
        </is>
      </c>
      <c r="B1" s="70" t="n">
        <v>2019</v>
      </c>
      <c r="C1" s="70" t="n">
        <v>2020</v>
      </c>
      <c r="D1" s="70" t="n">
        <v>2021</v>
      </c>
      <c r="E1" s="70" t="n">
        <v>2022</v>
      </c>
      <c r="F1" s="70" t="n">
        <v>2023</v>
      </c>
      <c r="G1" s="70" t="n">
        <v>2024</v>
      </c>
      <c r="H1" s="70" t="n">
        <v>2025</v>
      </c>
      <c r="I1" s="70" t="n">
        <v>2026</v>
      </c>
      <c r="J1" s="70" t="n">
        <v>2027</v>
      </c>
      <c r="K1" s="70" t="n">
        <v>2028</v>
      </c>
      <c r="L1" s="70" t="n">
        <v>2029</v>
      </c>
      <c r="M1" s="70" t="n">
        <v>2030</v>
      </c>
      <c r="N1" s="70" t="n">
        <v>2031</v>
      </c>
      <c r="O1" s="70" t="n">
        <v>2032</v>
      </c>
      <c r="P1" s="70" t="n">
        <v>2033</v>
      </c>
      <c r="Q1" s="70" t="n">
        <v>2034</v>
      </c>
      <c r="R1" s="70" t="n">
        <v>2035</v>
      </c>
      <c r="S1" s="70" t="n">
        <v>2036</v>
      </c>
      <c r="T1" s="70" t="n">
        <v>2037</v>
      </c>
      <c r="U1" s="70" t="n">
        <v>2038</v>
      </c>
      <c r="V1" s="70" t="n">
        <v>2039</v>
      </c>
      <c r="W1" s="70" t="n">
        <v>2040</v>
      </c>
      <c r="X1" s="70" t="n">
        <v>2041</v>
      </c>
      <c r="Y1" s="70" t="n">
        <v>2042</v>
      </c>
      <c r="Z1" s="70" t="n">
        <v>2043</v>
      </c>
      <c r="AA1" s="70" t="n">
        <v>2044</v>
      </c>
      <c r="AB1" s="70" t="n">
        <v>2045</v>
      </c>
      <c r="AC1" s="70" t="n">
        <v>2046</v>
      </c>
      <c r="AD1" s="70" t="n">
        <v>2047</v>
      </c>
      <c r="AE1" s="70" t="n">
        <v>2048</v>
      </c>
      <c r="AF1" s="70" t="n">
        <v>2049</v>
      </c>
      <c r="AG1" s="70" t="n">
        <v>2050</v>
      </c>
    </row>
    <row r="2">
      <c r="A2" s="4" t="inlineStr">
        <is>
          <t>hard coal</t>
        </is>
      </c>
      <c r="B2" s="111">
        <f>(Calculations!B60*'EIA SEDS data'!AF$6)+('EIA SEDS data'!AF$10*IF(About!$N$12,Calculations!$B114,Calculations!B92)) + 'Manual Adjustment'!$B33</f>
        <v/>
      </c>
      <c r="C2" s="111">
        <f>(Calculations!C60*'EIA SEDS data'!AG$6)+('EIA SEDS data'!AG$10*IF(About!$N$12,Calculations!$B114,Calculations!C92)) + 'Manual Adjustment'!$B33</f>
        <v/>
      </c>
      <c r="D2" s="111">
        <f>(Calculations!D60*'EIA SEDS data'!AH$6)+('EIA SEDS data'!AH$10*IF(About!$N$12,Calculations!$B114,Calculations!D92)) + 'Manual Adjustment'!$B33</f>
        <v/>
      </c>
      <c r="E2" s="111">
        <f>(Calculations!E60*'EIA SEDS data'!AI$6)+('EIA SEDS data'!AI$10*IF(About!$N$12,Calculations!$B114,Calculations!E92)) + 'Manual Adjustment'!$B33</f>
        <v/>
      </c>
      <c r="F2" s="111">
        <f>(Calculations!F60*'EIA SEDS data'!AJ$6)+('EIA SEDS data'!AJ$10*IF(About!$N$12,Calculations!$B114,Calculations!F92)) + 'Manual Adjustment'!$B33</f>
        <v/>
      </c>
      <c r="G2" s="111">
        <f>(Calculations!G60*'EIA SEDS data'!AK$6)+('EIA SEDS data'!AK$10*IF(About!$N$12,Calculations!$B114,Calculations!G92)) + 'Manual Adjustment'!$B33</f>
        <v/>
      </c>
      <c r="H2" s="111">
        <f>(Calculations!H60*'EIA SEDS data'!AL$6)+('EIA SEDS data'!AL$10*IF(About!$N$12,Calculations!$B114,Calculations!H92)) + 'Manual Adjustment'!$B33</f>
        <v/>
      </c>
      <c r="I2" s="111">
        <f>(Calculations!I60*'EIA SEDS data'!AM$6)+('EIA SEDS data'!AM$10*IF(About!$N$12,Calculations!$B114,Calculations!I92)) + 'Manual Adjustment'!$B33</f>
        <v/>
      </c>
      <c r="J2" s="111">
        <f>(Calculations!J60*'EIA SEDS data'!AN$6)+('EIA SEDS data'!AN$10*IF(About!$N$12,Calculations!$B114,Calculations!J92)) + 'Manual Adjustment'!$B33</f>
        <v/>
      </c>
      <c r="K2" s="111">
        <f>(Calculations!K60*'EIA SEDS data'!AO$6)+('EIA SEDS data'!AO$10*IF(About!$N$12,Calculations!$B114,Calculations!K92)) + 'Manual Adjustment'!$B33</f>
        <v/>
      </c>
      <c r="L2" s="111">
        <f>(Calculations!L60*'EIA SEDS data'!AP$6)+('EIA SEDS data'!AP$10*IF(About!$N$12,Calculations!$B114,Calculations!L92)) + 'Manual Adjustment'!$B33</f>
        <v/>
      </c>
      <c r="M2" s="111">
        <f>(Calculations!M60*'EIA SEDS data'!AQ$6)+('EIA SEDS data'!AQ$10*IF(About!$N$12,Calculations!$B114,Calculations!M92)) + 'Manual Adjustment'!$B33</f>
        <v/>
      </c>
      <c r="N2" s="111">
        <f>M2</f>
        <v/>
      </c>
      <c r="O2" s="111">
        <f>N2</f>
        <v/>
      </c>
      <c r="P2" s="111">
        <f>O2</f>
        <v/>
      </c>
      <c r="Q2" s="111">
        <f>P2</f>
        <v/>
      </c>
      <c r="R2" s="111">
        <f>Q2</f>
        <v/>
      </c>
      <c r="S2" s="111">
        <f>R2</f>
        <v/>
      </c>
      <c r="T2" s="111">
        <f>S2</f>
        <v/>
      </c>
      <c r="U2" s="111">
        <f>T2</f>
        <v/>
      </c>
      <c r="V2" s="111">
        <f>U2</f>
        <v/>
      </c>
      <c r="W2" s="111">
        <f>V2</f>
        <v/>
      </c>
      <c r="X2" s="111">
        <f>W2</f>
        <v/>
      </c>
      <c r="Y2" s="111">
        <f>X2</f>
        <v/>
      </c>
      <c r="Z2" s="111">
        <f>Y2</f>
        <v/>
      </c>
      <c r="AA2" s="111">
        <f>Z2</f>
        <v/>
      </c>
      <c r="AB2" s="111">
        <f>AA2</f>
        <v/>
      </c>
      <c r="AC2" s="111">
        <f>AB2</f>
        <v/>
      </c>
      <c r="AD2" s="111">
        <f>AC2</f>
        <v/>
      </c>
      <c r="AE2" s="111">
        <f>AD2</f>
        <v/>
      </c>
      <c r="AF2" s="111">
        <f>AE2</f>
        <v/>
      </c>
      <c r="AG2" s="111">
        <f>AF2</f>
        <v/>
      </c>
    </row>
    <row r="3">
      <c r="A3" s="4" t="inlineStr">
        <is>
          <t>natural gas nonpeaker</t>
        </is>
      </c>
      <c r="B3" s="111">
        <f>(Calculations!B61*'EIA SEDS data'!AF$6)+('EIA SEDS data'!AF$10*IF(About!$N$12,Calculations!$B115,Calculations!B93)) + 'Manual Adjustment'!$B34</f>
        <v/>
      </c>
      <c r="C3" s="111">
        <f>(Calculations!C61*'EIA SEDS data'!AG$6)+('EIA SEDS data'!AG$10*IF(About!$N$12,Calculations!$B115,Calculations!C93)) + 'Manual Adjustment'!$B34</f>
        <v/>
      </c>
      <c r="D3" s="111">
        <f>(Calculations!D61*'EIA SEDS data'!AH$6)+('EIA SEDS data'!AH$10*IF(About!$N$12,Calculations!$B115,Calculations!D93)) + 'Manual Adjustment'!$B34</f>
        <v/>
      </c>
      <c r="E3" s="111">
        <f>(Calculations!E61*'EIA SEDS data'!AI$6)+('EIA SEDS data'!AI$10*IF(About!$N$12,Calculations!$B115,Calculations!E93)) + 'Manual Adjustment'!$B34</f>
        <v/>
      </c>
      <c r="F3" s="111">
        <f>(Calculations!F61*'EIA SEDS data'!AJ$6)+('EIA SEDS data'!AJ$10*IF(About!$N$12,Calculations!$B115,Calculations!F93)) + 'Manual Adjustment'!$B34</f>
        <v/>
      </c>
      <c r="G3" s="111">
        <f>(Calculations!G61*'EIA SEDS data'!AK$6)+('EIA SEDS data'!AK$10*IF(About!$N$12,Calculations!$B115,Calculations!G93)) + 'Manual Adjustment'!$B34</f>
        <v/>
      </c>
      <c r="H3" s="111">
        <f>(Calculations!H61*'EIA SEDS data'!AL$6)+('EIA SEDS data'!AL$10*IF(About!$N$12,Calculations!$B115,Calculations!H93)) + 'Manual Adjustment'!$B34</f>
        <v/>
      </c>
      <c r="I3" s="111">
        <f>(Calculations!I61*'EIA SEDS data'!AM$6)+('EIA SEDS data'!AM$10*IF(About!$N$12,Calculations!$B115,Calculations!I93)) + 'Manual Adjustment'!$B34</f>
        <v/>
      </c>
      <c r="J3" s="111">
        <f>(Calculations!J61*'EIA SEDS data'!AN$6)+('EIA SEDS data'!AN$10*IF(About!$N$12,Calculations!$B115,Calculations!J93)) + 'Manual Adjustment'!$B34</f>
        <v/>
      </c>
      <c r="K3" s="111">
        <f>(Calculations!K61*'EIA SEDS data'!AO$6)+('EIA SEDS data'!AO$10*IF(About!$N$12,Calculations!$B115,Calculations!K93)) + 'Manual Adjustment'!$B34</f>
        <v/>
      </c>
      <c r="L3" s="111">
        <f>(Calculations!L61*'EIA SEDS data'!AP$6)+('EIA SEDS data'!AP$10*IF(About!$N$12,Calculations!$B115,Calculations!L93)) + 'Manual Adjustment'!$B34</f>
        <v/>
      </c>
      <c r="M3" s="111">
        <f>(Calculations!M61*'EIA SEDS data'!AQ$6)+('EIA SEDS data'!AQ$10*IF(About!$N$12,Calculations!$B115,Calculations!M93)) + 'Manual Adjustment'!$B34</f>
        <v/>
      </c>
      <c r="N3" s="111">
        <f>M3</f>
        <v/>
      </c>
      <c r="O3" s="111">
        <f>N3</f>
        <v/>
      </c>
      <c r="P3" s="111">
        <f>O3</f>
        <v/>
      </c>
      <c r="Q3" s="111">
        <f>P3</f>
        <v/>
      </c>
      <c r="R3" s="111">
        <f>Q3</f>
        <v/>
      </c>
      <c r="S3" s="111">
        <f>R3</f>
        <v/>
      </c>
      <c r="T3" s="111">
        <f>S3</f>
        <v/>
      </c>
      <c r="U3" s="111">
        <f>T3</f>
        <v/>
      </c>
      <c r="V3" s="111">
        <f>U3</f>
        <v/>
      </c>
      <c r="W3" s="111">
        <f>V3</f>
        <v/>
      </c>
      <c r="X3" s="111">
        <f>W3</f>
        <v/>
      </c>
      <c r="Y3" s="111">
        <f>X3</f>
        <v/>
      </c>
      <c r="Z3" s="111">
        <f>Y3</f>
        <v/>
      </c>
      <c r="AA3" s="111">
        <f>Z3</f>
        <v/>
      </c>
      <c r="AB3" s="111">
        <f>AA3</f>
        <v/>
      </c>
      <c r="AC3" s="111">
        <f>AB3</f>
        <v/>
      </c>
      <c r="AD3" s="111">
        <f>AC3</f>
        <v/>
      </c>
      <c r="AE3" s="111">
        <f>AD3</f>
        <v/>
      </c>
      <c r="AF3" s="111">
        <f>AE3</f>
        <v/>
      </c>
      <c r="AG3" s="111">
        <f>AF3</f>
        <v/>
      </c>
    </row>
    <row r="4">
      <c r="A4" s="4" t="inlineStr">
        <is>
          <t>nuclear</t>
        </is>
      </c>
      <c r="B4" s="111">
        <f>(Calculations!B62*'EIA SEDS data'!AF$6)+('EIA SEDS data'!AF$10*IF(About!$N$12,Calculations!$B116,Calculations!B94)) + 'Manual Adjustment'!$B35</f>
        <v/>
      </c>
      <c r="C4" s="111">
        <f>(Calculations!C62*'EIA SEDS data'!AG$6)+('EIA SEDS data'!AG$10*IF(About!$N$12,Calculations!$B116,Calculations!C94)) + 'Manual Adjustment'!$B35</f>
        <v/>
      </c>
      <c r="D4" s="111">
        <f>(Calculations!D62*'EIA SEDS data'!AH$6)+('EIA SEDS data'!AH$10*IF(About!$N$12,Calculations!$B116,Calculations!D94)) + 'Manual Adjustment'!$B35</f>
        <v/>
      </c>
      <c r="E4" s="111">
        <f>(Calculations!E62*'EIA SEDS data'!AI$6)+('EIA SEDS data'!AI$10*IF(About!$N$12,Calculations!$B116,Calculations!E94)) + 'Manual Adjustment'!$B35</f>
        <v/>
      </c>
      <c r="F4" s="111">
        <f>(Calculations!F62*'EIA SEDS data'!AJ$6)+('EIA SEDS data'!AJ$10*IF(About!$N$12,Calculations!$B116,Calculations!F94)) + 'Manual Adjustment'!$B35</f>
        <v/>
      </c>
      <c r="G4" s="111">
        <f>(Calculations!G62*'EIA SEDS data'!AK$6)+('EIA SEDS data'!AK$10*IF(About!$N$12,Calculations!$B116,Calculations!G94)) + 'Manual Adjustment'!$B35</f>
        <v/>
      </c>
      <c r="H4" s="111">
        <f>(Calculations!H62*'EIA SEDS data'!AL$6)+('EIA SEDS data'!AL$10*IF(About!$N$12,Calculations!$B116,Calculations!H94)) + 'Manual Adjustment'!$B35</f>
        <v/>
      </c>
      <c r="I4" s="111">
        <f>(Calculations!I62*'EIA SEDS data'!AM$6)+('EIA SEDS data'!AM$10*IF(About!$N$12,Calculations!$B116,Calculations!I94)) + 'Manual Adjustment'!$B35</f>
        <v/>
      </c>
      <c r="J4" s="111">
        <f>(Calculations!J62*'EIA SEDS data'!AN$6)+('EIA SEDS data'!AN$10*IF(About!$N$12,Calculations!$B116,Calculations!J94)) + 'Manual Adjustment'!$B35</f>
        <v/>
      </c>
      <c r="K4" s="111">
        <f>(Calculations!K62*'EIA SEDS data'!AO$6)+('EIA SEDS data'!AO$10*IF(About!$N$12,Calculations!$B116,Calculations!K94)) + 'Manual Adjustment'!$B35</f>
        <v/>
      </c>
      <c r="L4" s="111">
        <f>(Calculations!L62*'EIA SEDS data'!AP$6)+('EIA SEDS data'!AP$10*IF(About!$N$12,Calculations!$B116,Calculations!L94)) + 'Manual Adjustment'!$B35</f>
        <v/>
      </c>
      <c r="M4" s="111">
        <f>(Calculations!M62*'EIA SEDS data'!AQ$6)+('EIA SEDS data'!AQ$10*IF(About!$N$12,Calculations!$B116,Calculations!M94)) + 'Manual Adjustment'!$B35</f>
        <v/>
      </c>
      <c r="N4" s="111">
        <f>M4</f>
        <v/>
      </c>
      <c r="O4" s="111">
        <f>N4</f>
        <v/>
      </c>
      <c r="P4" s="111">
        <f>O4</f>
        <v/>
      </c>
      <c r="Q4" s="111">
        <f>P4</f>
        <v/>
      </c>
      <c r="R4" s="111">
        <f>Q4</f>
        <v/>
      </c>
      <c r="S4" s="111">
        <f>R4</f>
        <v/>
      </c>
      <c r="T4" s="111">
        <f>S4</f>
        <v/>
      </c>
      <c r="U4" s="111">
        <f>T4</f>
        <v/>
      </c>
      <c r="V4" s="111">
        <f>U4</f>
        <v/>
      </c>
      <c r="W4" s="111">
        <f>V4</f>
        <v/>
      </c>
      <c r="X4" s="111">
        <f>W4</f>
        <v/>
      </c>
      <c r="Y4" s="111">
        <f>X4</f>
        <v/>
      </c>
      <c r="Z4" s="111">
        <f>Y4</f>
        <v/>
      </c>
      <c r="AA4" s="111">
        <f>Z4</f>
        <v/>
      </c>
      <c r="AB4" s="111">
        <f>AA4</f>
        <v/>
      </c>
      <c r="AC4" s="111">
        <f>AB4</f>
        <v/>
      </c>
      <c r="AD4" s="111">
        <f>AC4</f>
        <v/>
      </c>
      <c r="AE4" s="111">
        <f>AD4</f>
        <v/>
      </c>
      <c r="AF4" s="111">
        <f>AE4</f>
        <v/>
      </c>
      <c r="AG4" s="111">
        <f>AF4</f>
        <v/>
      </c>
    </row>
    <row r="5">
      <c r="A5" s="4" t="inlineStr">
        <is>
          <t>hydro</t>
        </is>
      </c>
      <c r="B5" s="111">
        <f>(Calculations!B63*'EIA SEDS data'!AF$6)+('EIA SEDS data'!AF$10*IF(About!$N$12,Calculations!$B117,Calculations!B95)) + 'Manual Adjustment'!$B36</f>
        <v/>
      </c>
      <c r="C5" s="111">
        <f>(Calculations!C63*'EIA SEDS data'!AG$6)+('EIA SEDS data'!AG$10*IF(About!$N$12,Calculations!$B117,Calculations!C95)) + 'Manual Adjustment'!$B36</f>
        <v/>
      </c>
      <c r="D5" s="111">
        <f>(Calculations!D63*'EIA SEDS data'!AH$6)+('EIA SEDS data'!AH$10*IF(About!$N$12,Calculations!$B117,Calculations!D95)) + 'Manual Adjustment'!$B36</f>
        <v/>
      </c>
      <c r="E5" s="111">
        <f>(Calculations!E63*'EIA SEDS data'!AI$6)+('EIA SEDS data'!AI$10*IF(About!$N$12,Calculations!$B117,Calculations!E95)) + 'Manual Adjustment'!$B36</f>
        <v/>
      </c>
      <c r="F5" s="111">
        <f>(Calculations!F63*'EIA SEDS data'!AJ$6)+('EIA SEDS data'!AJ$10*IF(About!$N$12,Calculations!$B117,Calculations!F95)) + 'Manual Adjustment'!$B36</f>
        <v/>
      </c>
      <c r="G5" s="111">
        <f>(Calculations!G63*'EIA SEDS data'!AK$6)+('EIA SEDS data'!AK$10*IF(About!$N$12,Calculations!$B117,Calculations!G95)) + 'Manual Adjustment'!$B36</f>
        <v/>
      </c>
      <c r="H5" s="111">
        <f>(Calculations!H63*'EIA SEDS data'!AL$6)+('EIA SEDS data'!AL$10*IF(About!$N$12,Calculations!$B117,Calculations!H95)) + 'Manual Adjustment'!$B36</f>
        <v/>
      </c>
      <c r="I5" s="111">
        <f>(Calculations!I63*'EIA SEDS data'!AM$6)+('EIA SEDS data'!AM$10*IF(About!$N$12,Calculations!$B117,Calculations!I95)) + 'Manual Adjustment'!$B36</f>
        <v/>
      </c>
      <c r="J5" s="111">
        <f>(Calculations!J63*'EIA SEDS data'!AN$6)+('EIA SEDS data'!AN$10*IF(About!$N$12,Calculations!$B117,Calculations!J95)) + 'Manual Adjustment'!$B36</f>
        <v/>
      </c>
      <c r="K5" s="111">
        <f>(Calculations!K63*'EIA SEDS data'!AO$6)+('EIA SEDS data'!AO$10*IF(About!$N$12,Calculations!$B117,Calculations!K95)) + 'Manual Adjustment'!$B36</f>
        <v/>
      </c>
      <c r="L5" s="111">
        <f>(Calculations!L63*'EIA SEDS data'!AP$6)+('EIA SEDS data'!AP$10*IF(About!$N$12,Calculations!$B117,Calculations!L95)) + 'Manual Adjustment'!$B36</f>
        <v/>
      </c>
      <c r="M5" s="111">
        <f>(Calculations!M63*'EIA SEDS data'!AQ$6)+('EIA SEDS data'!AQ$10*IF(About!$N$12,Calculations!$B117,Calculations!M95)) + 'Manual Adjustment'!$B36</f>
        <v/>
      </c>
      <c r="N5" s="111">
        <f>M5</f>
        <v/>
      </c>
      <c r="O5" s="111">
        <f>N5</f>
        <v/>
      </c>
      <c r="P5" s="111">
        <f>O5</f>
        <v/>
      </c>
      <c r="Q5" s="111">
        <f>P5</f>
        <v/>
      </c>
      <c r="R5" s="111">
        <f>Q5</f>
        <v/>
      </c>
      <c r="S5" s="111">
        <f>R5</f>
        <v/>
      </c>
      <c r="T5" s="111">
        <f>S5</f>
        <v/>
      </c>
      <c r="U5" s="111">
        <f>T5</f>
        <v/>
      </c>
      <c r="V5" s="111">
        <f>U5</f>
        <v/>
      </c>
      <c r="W5" s="111">
        <f>V5</f>
        <v/>
      </c>
      <c r="X5" s="111">
        <f>W5</f>
        <v/>
      </c>
      <c r="Y5" s="111">
        <f>X5</f>
        <v/>
      </c>
      <c r="Z5" s="111">
        <f>Y5</f>
        <v/>
      </c>
      <c r="AA5" s="111">
        <f>Z5</f>
        <v/>
      </c>
      <c r="AB5" s="111">
        <f>AA5</f>
        <v/>
      </c>
      <c r="AC5" s="111">
        <f>AB5</f>
        <v/>
      </c>
      <c r="AD5" s="111">
        <f>AC5</f>
        <v/>
      </c>
      <c r="AE5" s="111">
        <f>AD5</f>
        <v/>
      </c>
      <c r="AF5" s="111">
        <f>AE5</f>
        <v/>
      </c>
      <c r="AG5" s="111">
        <f>AF5</f>
        <v/>
      </c>
    </row>
    <row r="6">
      <c r="A6" s="4" t="inlineStr">
        <is>
          <t>onshore wind</t>
        </is>
      </c>
      <c r="B6" s="111">
        <f>(Calculations!B64*'EIA SEDS data'!AF$6)+('EIA SEDS data'!AF$10*IF(About!$N$12,Calculations!$B118,Calculations!B96)) + 'Manual Adjustment'!$B37</f>
        <v/>
      </c>
      <c r="C6" s="111">
        <f>(Calculations!C64*'EIA SEDS data'!AG$6)+('EIA SEDS data'!AG$10*IF(About!$N$12,Calculations!$B118,Calculations!C96)) + 'Manual Adjustment'!$B37</f>
        <v/>
      </c>
      <c r="D6" s="111">
        <f>(Calculations!D64*'EIA SEDS data'!AH$6)+('EIA SEDS data'!AH$10*IF(About!$N$12,Calculations!$B118,Calculations!D96)) + 'Manual Adjustment'!$B37</f>
        <v/>
      </c>
      <c r="E6" s="111">
        <f>(Calculations!E64*'EIA SEDS data'!AI$6)+('EIA SEDS data'!AI$10*IF(About!$N$12,Calculations!$B118,Calculations!E96)) + 'Manual Adjustment'!$B37</f>
        <v/>
      </c>
      <c r="F6" s="111">
        <f>(Calculations!F64*'EIA SEDS data'!AJ$6)+('EIA SEDS data'!AJ$10*IF(About!$N$12,Calculations!$B118,Calculations!F96)) + 'Manual Adjustment'!$B37</f>
        <v/>
      </c>
      <c r="G6" s="111">
        <f>(Calculations!G64*'EIA SEDS data'!AK$6)+('EIA SEDS data'!AK$10*IF(About!$N$12,Calculations!$B118,Calculations!G96)) + 'Manual Adjustment'!$B37</f>
        <v/>
      </c>
      <c r="H6" s="111">
        <f>(Calculations!H64*'EIA SEDS data'!AL$6)+('EIA SEDS data'!AL$10*IF(About!$N$12,Calculations!$B118,Calculations!H96)) + 'Manual Adjustment'!$B37</f>
        <v/>
      </c>
      <c r="I6" s="111">
        <f>(Calculations!I64*'EIA SEDS data'!AM$6)+('EIA SEDS data'!AM$10*IF(About!$N$12,Calculations!$B118,Calculations!I96)) + 'Manual Adjustment'!$B37</f>
        <v/>
      </c>
      <c r="J6" s="111">
        <f>(Calculations!J64*'EIA SEDS data'!AN$6)+('EIA SEDS data'!AN$10*IF(About!$N$12,Calculations!$B118,Calculations!J96)) + 'Manual Adjustment'!$B37</f>
        <v/>
      </c>
      <c r="K6" s="111">
        <f>(Calculations!K64*'EIA SEDS data'!AO$6)+('EIA SEDS data'!AO$10*IF(About!$N$12,Calculations!$B118,Calculations!K96)) + 'Manual Adjustment'!$B37</f>
        <v/>
      </c>
      <c r="L6" s="111">
        <f>(Calculations!L64*'EIA SEDS data'!AP$6)+('EIA SEDS data'!AP$10*IF(About!$N$12,Calculations!$B118,Calculations!L96)) + 'Manual Adjustment'!$B37</f>
        <v/>
      </c>
      <c r="M6" s="111">
        <f>(Calculations!M64*'EIA SEDS data'!AQ$6)+('EIA SEDS data'!AQ$10*IF(About!$N$12,Calculations!$B118,Calculations!M96)) + 'Manual Adjustment'!$B37</f>
        <v/>
      </c>
      <c r="N6" s="111">
        <f>M6</f>
        <v/>
      </c>
      <c r="O6" s="111">
        <f>N6</f>
        <v/>
      </c>
      <c r="P6" s="111">
        <f>O6</f>
        <v/>
      </c>
      <c r="Q6" s="111">
        <f>P6</f>
        <v/>
      </c>
      <c r="R6" s="111">
        <f>Q6</f>
        <v/>
      </c>
      <c r="S6" s="111">
        <f>R6</f>
        <v/>
      </c>
      <c r="T6" s="111">
        <f>S6</f>
        <v/>
      </c>
      <c r="U6" s="111">
        <f>T6</f>
        <v/>
      </c>
      <c r="V6" s="111">
        <f>U6</f>
        <v/>
      </c>
      <c r="W6" s="111">
        <f>V6</f>
        <v/>
      </c>
      <c r="X6" s="111">
        <f>W6</f>
        <v/>
      </c>
      <c r="Y6" s="111">
        <f>X6</f>
        <v/>
      </c>
      <c r="Z6" s="111">
        <f>Y6</f>
        <v/>
      </c>
      <c r="AA6" s="111">
        <f>Z6</f>
        <v/>
      </c>
      <c r="AB6" s="111">
        <f>AA6</f>
        <v/>
      </c>
      <c r="AC6" s="111">
        <f>AB6</f>
        <v/>
      </c>
      <c r="AD6" s="111">
        <f>AC6</f>
        <v/>
      </c>
      <c r="AE6" s="111">
        <f>AD6</f>
        <v/>
      </c>
      <c r="AF6" s="111">
        <f>AE6</f>
        <v/>
      </c>
      <c r="AG6" s="111">
        <f>AF6</f>
        <v/>
      </c>
    </row>
    <row r="7">
      <c r="A7" s="4" t="inlineStr">
        <is>
          <t>solar PV</t>
        </is>
      </c>
      <c r="B7" s="111">
        <f>(Calculations!B65*'EIA SEDS data'!AF$6)+('EIA SEDS data'!AF$10*IF(About!$N$12,Calculations!$B119,Calculations!B97)) + 'Manual Adjustment'!$B38</f>
        <v/>
      </c>
      <c r="C7" s="111">
        <f>(Calculations!C65*'EIA SEDS data'!AG$6)+('EIA SEDS data'!AG$10*IF(About!$N$12,Calculations!$B119,Calculations!C97)) + 'Manual Adjustment'!$B38</f>
        <v/>
      </c>
      <c r="D7" s="111">
        <f>(Calculations!D65*'EIA SEDS data'!AH$6)+('EIA SEDS data'!AH$10*IF(About!$N$12,Calculations!$B119,Calculations!D97)) + 'Manual Adjustment'!$B38</f>
        <v/>
      </c>
      <c r="E7" s="111">
        <f>(Calculations!E65*'EIA SEDS data'!AI$6)+('EIA SEDS data'!AI$10*IF(About!$N$12,Calculations!$B119,Calculations!E97)) + 'Manual Adjustment'!$B38</f>
        <v/>
      </c>
      <c r="F7" s="111">
        <f>(Calculations!F65*'EIA SEDS data'!AJ$6)+('EIA SEDS data'!AJ$10*IF(About!$N$12,Calculations!$B119,Calculations!F97)) + 'Manual Adjustment'!$B38</f>
        <v/>
      </c>
      <c r="G7" s="111">
        <f>(Calculations!G65*'EIA SEDS data'!AK$6)+('EIA SEDS data'!AK$10*IF(About!$N$12,Calculations!$B119,Calculations!G97)) + 'Manual Adjustment'!$B38</f>
        <v/>
      </c>
      <c r="H7" s="111">
        <f>(Calculations!H65*'EIA SEDS data'!AL$6)+('EIA SEDS data'!AL$10*IF(About!$N$12,Calculations!$B119,Calculations!H97)) + 'Manual Adjustment'!$B38</f>
        <v/>
      </c>
      <c r="I7" s="111">
        <f>(Calculations!I65*'EIA SEDS data'!AM$6)+('EIA SEDS data'!AM$10*IF(About!$N$12,Calculations!$B119,Calculations!I97)) + 'Manual Adjustment'!$B38</f>
        <v/>
      </c>
      <c r="J7" s="111">
        <f>(Calculations!J65*'EIA SEDS data'!AN$6)+('EIA SEDS data'!AN$10*IF(About!$N$12,Calculations!$B119,Calculations!J97)) + 'Manual Adjustment'!$B38</f>
        <v/>
      </c>
      <c r="K7" s="111">
        <f>(Calculations!K65*'EIA SEDS data'!AO$6)+('EIA SEDS data'!AO$10*IF(About!$N$12,Calculations!$B119,Calculations!K97)) + 'Manual Adjustment'!$B38</f>
        <v/>
      </c>
      <c r="L7" s="111">
        <f>(Calculations!L65*'EIA SEDS data'!AP$6)+('EIA SEDS data'!AP$10*IF(About!$N$12,Calculations!$B119,Calculations!L97)) + 'Manual Adjustment'!$B38</f>
        <v/>
      </c>
      <c r="M7" s="111">
        <f>(Calculations!M65*'EIA SEDS data'!AQ$6)+('EIA SEDS data'!AQ$10*IF(About!$N$12,Calculations!$B119,Calculations!M97)) + 'Manual Adjustment'!$B38</f>
        <v/>
      </c>
      <c r="N7" s="111">
        <f>M7</f>
        <v/>
      </c>
      <c r="O7" s="111">
        <f>N7</f>
        <v/>
      </c>
      <c r="P7" s="111">
        <f>O7</f>
        <v/>
      </c>
      <c r="Q7" s="111">
        <f>P7</f>
        <v/>
      </c>
      <c r="R7" s="111">
        <f>Q7</f>
        <v/>
      </c>
      <c r="S7" s="111">
        <f>R7</f>
        <v/>
      </c>
      <c r="T7" s="111">
        <f>S7</f>
        <v/>
      </c>
      <c r="U7" s="111">
        <f>T7</f>
        <v/>
      </c>
      <c r="V7" s="111">
        <f>U7</f>
        <v/>
      </c>
      <c r="W7" s="111">
        <f>V7</f>
        <v/>
      </c>
      <c r="X7" s="111">
        <f>W7</f>
        <v/>
      </c>
      <c r="Y7" s="111">
        <f>X7</f>
        <v/>
      </c>
      <c r="Z7" s="111">
        <f>Y7</f>
        <v/>
      </c>
      <c r="AA7" s="111">
        <f>Z7</f>
        <v/>
      </c>
      <c r="AB7" s="111">
        <f>AA7</f>
        <v/>
      </c>
      <c r="AC7" s="111">
        <f>AB7</f>
        <v/>
      </c>
      <c r="AD7" s="111">
        <f>AC7</f>
        <v/>
      </c>
      <c r="AE7" s="111">
        <f>AD7</f>
        <v/>
      </c>
      <c r="AF7" s="111">
        <f>AE7</f>
        <v/>
      </c>
      <c r="AG7" s="111">
        <f>AF7</f>
        <v/>
      </c>
    </row>
    <row r="8">
      <c r="A8" s="4" t="inlineStr">
        <is>
          <t>solar thermal</t>
        </is>
      </c>
      <c r="B8" s="111">
        <f>(Calculations!B66*'EIA SEDS data'!AF$6)+('EIA SEDS data'!AF$10*IF(About!$N$12,Calculations!$B120,Calculations!B98)) + 'Manual Adjustment'!$B39</f>
        <v/>
      </c>
      <c r="C8" s="111">
        <f>(Calculations!C66*'EIA SEDS data'!AG$6)+('EIA SEDS data'!AG$10*IF(About!$N$12,Calculations!$B120,Calculations!C98)) + 'Manual Adjustment'!$B39</f>
        <v/>
      </c>
      <c r="D8" s="111">
        <f>(Calculations!D66*'EIA SEDS data'!AH$6)+('EIA SEDS data'!AH$10*IF(About!$N$12,Calculations!$B120,Calculations!D98)) + 'Manual Adjustment'!$B39</f>
        <v/>
      </c>
      <c r="E8" s="111">
        <f>(Calculations!E66*'EIA SEDS data'!AI$6)+('EIA SEDS data'!AI$10*IF(About!$N$12,Calculations!$B120,Calculations!E98)) + 'Manual Adjustment'!$B39</f>
        <v/>
      </c>
      <c r="F8" s="111">
        <f>(Calculations!F66*'EIA SEDS data'!AJ$6)+('EIA SEDS data'!AJ$10*IF(About!$N$12,Calculations!$B120,Calculations!F98)) + 'Manual Adjustment'!$B39</f>
        <v/>
      </c>
      <c r="G8" s="111">
        <f>(Calculations!G66*'EIA SEDS data'!AK$6)+('EIA SEDS data'!AK$10*IF(About!$N$12,Calculations!$B120,Calculations!G98)) + 'Manual Adjustment'!$B39</f>
        <v/>
      </c>
      <c r="H8" s="111">
        <f>(Calculations!H66*'EIA SEDS data'!AL$6)+('EIA SEDS data'!AL$10*IF(About!$N$12,Calculations!$B120,Calculations!H98)) + 'Manual Adjustment'!$B39</f>
        <v/>
      </c>
      <c r="I8" s="111">
        <f>(Calculations!I66*'EIA SEDS data'!AM$6)+('EIA SEDS data'!AM$10*IF(About!$N$12,Calculations!$B120,Calculations!I98)) + 'Manual Adjustment'!$B39</f>
        <v/>
      </c>
      <c r="J8" s="111">
        <f>(Calculations!J66*'EIA SEDS data'!AN$6)+('EIA SEDS data'!AN$10*IF(About!$N$12,Calculations!$B120,Calculations!J98)) + 'Manual Adjustment'!$B39</f>
        <v/>
      </c>
      <c r="K8" s="111">
        <f>(Calculations!K66*'EIA SEDS data'!AO$6)+('EIA SEDS data'!AO$10*IF(About!$N$12,Calculations!$B120,Calculations!K98)) + 'Manual Adjustment'!$B39</f>
        <v/>
      </c>
      <c r="L8" s="111">
        <f>(Calculations!L66*'EIA SEDS data'!AP$6)+('EIA SEDS data'!AP$10*IF(About!$N$12,Calculations!$B120,Calculations!L98)) + 'Manual Adjustment'!$B39</f>
        <v/>
      </c>
      <c r="M8" s="111">
        <f>(Calculations!M66*'EIA SEDS data'!AQ$6)+('EIA SEDS data'!AQ$10*IF(About!$N$12,Calculations!$B120,Calculations!M98)) + 'Manual Adjustment'!$B39</f>
        <v/>
      </c>
      <c r="N8" s="111">
        <f>M8</f>
        <v/>
      </c>
      <c r="O8" s="111">
        <f>N8</f>
        <v/>
      </c>
      <c r="P8" s="111">
        <f>O8</f>
        <v/>
      </c>
      <c r="Q8" s="111">
        <f>P8</f>
        <v/>
      </c>
      <c r="R8" s="111">
        <f>Q8</f>
        <v/>
      </c>
      <c r="S8" s="111">
        <f>R8</f>
        <v/>
      </c>
      <c r="T8" s="111">
        <f>S8</f>
        <v/>
      </c>
      <c r="U8" s="111">
        <f>T8</f>
        <v/>
      </c>
      <c r="V8" s="111">
        <f>U8</f>
        <v/>
      </c>
      <c r="W8" s="111">
        <f>V8</f>
        <v/>
      </c>
      <c r="X8" s="111">
        <f>W8</f>
        <v/>
      </c>
      <c r="Y8" s="111">
        <f>X8</f>
        <v/>
      </c>
      <c r="Z8" s="111">
        <f>Y8</f>
        <v/>
      </c>
      <c r="AA8" s="111">
        <f>Z8</f>
        <v/>
      </c>
      <c r="AB8" s="111">
        <f>AA8</f>
        <v/>
      </c>
      <c r="AC8" s="111">
        <f>AB8</f>
        <v/>
      </c>
      <c r="AD8" s="111">
        <f>AC8</f>
        <v/>
      </c>
      <c r="AE8" s="111">
        <f>AD8</f>
        <v/>
      </c>
      <c r="AF8" s="111">
        <f>AE8</f>
        <v/>
      </c>
      <c r="AG8" s="111">
        <f>AF8</f>
        <v/>
      </c>
    </row>
    <row r="9">
      <c r="A9" s="4" t="inlineStr">
        <is>
          <t>biomass</t>
        </is>
      </c>
      <c r="B9" s="111">
        <f>(Calculations!B67*'EIA SEDS data'!AF$6)+('EIA SEDS data'!AF$10*IF(About!$N$12,Calculations!$B121,Calculations!B99)) + 'Manual Adjustment'!$B40</f>
        <v/>
      </c>
      <c r="C9" s="111">
        <f>(Calculations!C67*'EIA SEDS data'!AG$6)+('EIA SEDS data'!AG$10*IF(About!$N$12,Calculations!$B121,Calculations!C99)) + 'Manual Adjustment'!$B40</f>
        <v/>
      </c>
      <c r="D9" s="111">
        <f>(Calculations!D67*'EIA SEDS data'!AH$6)+('EIA SEDS data'!AH$10*IF(About!$N$12,Calculations!$B121,Calculations!D99)) + 'Manual Adjustment'!$B40</f>
        <v/>
      </c>
      <c r="E9" s="111">
        <f>(Calculations!E67*'EIA SEDS data'!AI$6)+('EIA SEDS data'!AI$10*IF(About!$N$12,Calculations!$B121,Calculations!E99)) + 'Manual Adjustment'!$B40</f>
        <v/>
      </c>
      <c r="F9" s="111">
        <f>(Calculations!F67*'EIA SEDS data'!AJ$6)+('EIA SEDS data'!AJ$10*IF(About!$N$12,Calculations!$B121,Calculations!F99)) + 'Manual Adjustment'!$B40</f>
        <v/>
      </c>
      <c r="G9" s="111">
        <f>(Calculations!G67*'EIA SEDS data'!AK$6)+('EIA SEDS data'!AK$10*IF(About!$N$12,Calculations!$B121,Calculations!G99)) + 'Manual Adjustment'!$B40</f>
        <v/>
      </c>
      <c r="H9" s="111">
        <f>(Calculations!H67*'EIA SEDS data'!AL$6)+('EIA SEDS data'!AL$10*IF(About!$N$12,Calculations!$B121,Calculations!H99)) + 'Manual Adjustment'!$B40</f>
        <v/>
      </c>
      <c r="I9" s="111">
        <f>(Calculations!I67*'EIA SEDS data'!AM$6)+('EIA SEDS data'!AM$10*IF(About!$N$12,Calculations!$B121,Calculations!I99)) + 'Manual Adjustment'!$B40</f>
        <v/>
      </c>
      <c r="J9" s="111">
        <f>(Calculations!J67*'EIA SEDS data'!AN$6)+('EIA SEDS data'!AN$10*IF(About!$N$12,Calculations!$B121,Calculations!J99)) + 'Manual Adjustment'!$B40</f>
        <v/>
      </c>
      <c r="K9" s="111">
        <f>(Calculations!K67*'EIA SEDS data'!AO$6)+('EIA SEDS data'!AO$10*IF(About!$N$12,Calculations!$B121,Calculations!K99)) + 'Manual Adjustment'!$B40</f>
        <v/>
      </c>
      <c r="L9" s="111">
        <f>(Calculations!L67*'EIA SEDS data'!AP$6)+('EIA SEDS data'!AP$10*IF(About!$N$12,Calculations!$B121,Calculations!L99)) + 'Manual Adjustment'!$B40</f>
        <v/>
      </c>
      <c r="M9" s="111">
        <f>(Calculations!M67*'EIA SEDS data'!AQ$6)+('EIA SEDS data'!AQ$10*IF(About!$N$12,Calculations!$B121,Calculations!M99)) + 'Manual Adjustment'!$B40</f>
        <v/>
      </c>
      <c r="N9" s="111">
        <f>M9</f>
        <v/>
      </c>
      <c r="O9" s="111">
        <f>N9</f>
        <v/>
      </c>
      <c r="P9" s="111">
        <f>O9</f>
        <v/>
      </c>
      <c r="Q9" s="111">
        <f>P9</f>
        <v/>
      </c>
      <c r="R9" s="111">
        <f>Q9</f>
        <v/>
      </c>
      <c r="S9" s="111">
        <f>R9</f>
        <v/>
      </c>
      <c r="T9" s="111">
        <f>S9</f>
        <v/>
      </c>
      <c r="U9" s="111">
        <f>T9</f>
        <v/>
      </c>
      <c r="V9" s="111">
        <f>U9</f>
        <v/>
      </c>
      <c r="W9" s="111">
        <f>V9</f>
        <v/>
      </c>
      <c r="X9" s="111">
        <f>W9</f>
        <v/>
      </c>
      <c r="Y9" s="111">
        <f>X9</f>
        <v/>
      </c>
      <c r="Z9" s="111">
        <f>Y9</f>
        <v/>
      </c>
      <c r="AA9" s="111">
        <f>Z9</f>
        <v/>
      </c>
      <c r="AB9" s="111">
        <f>AA9</f>
        <v/>
      </c>
      <c r="AC9" s="111">
        <f>AB9</f>
        <v/>
      </c>
      <c r="AD9" s="111">
        <f>AC9</f>
        <v/>
      </c>
      <c r="AE9" s="111">
        <f>AD9</f>
        <v/>
      </c>
      <c r="AF9" s="111">
        <f>AE9</f>
        <v/>
      </c>
      <c r="AG9" s="111">
        <f>AF9</f>
        <v/>
      </c>
    </row>
    <row r="10">
      <c r="A10" s="4" t="inlineStr">
        <is>
          <t>geothermal</t>
        </is>
      </c>
      <c r="B10" s="111">
        <f>(Calculations!B68*'EIA SEDS data'!AF$6)+('EIA SEDS data'!AF$10*IF(About!$N$12,Calculations!$B122,Calculations!B100)) + 'Manual Adjustment'!$B41</f>
        <v/>
      </c>
      <c r="C10" s="111">
        <f>(Calculations!C68*'EIA SEDS data'!AG$6)+('EIA SEDS data'!AG$10*IF(About!$N$12,Calculations!$B122,Calculations!C100)) + 'Manual Adjustment'!$B41</f>
        <v/>
      </c>
      <c r="D10" s="111">
        <f>(Calculations!D68*'EIA SEDS data'!AH$6)+('EIA SEDS data'!AH$10*IF(About!$N$12,Calculations!$B122,Calculations!D100)) + 'Manual Adjustment'!$B41</f>
        <v/>
      </c>
      <c r="E10" s="111">
        <f>(Calculations!E68*'EIA SEDS data'!AI$6)+('EIA SEDS data'!AI$10*IF(About!$N$12,Calculations!$B122,Calculations!E100)) + 'Manual Adjustment'!$B41</f>
        <v/>
      </c>
      <c r="F10" s="111">
        <f>(Calculations!F68*'EIA SEDS data'!AJ$6)+('EIA SEDS data'!AJ$10*IF(About!$N$12,Calculations!$B122,Calculations!F100)) + 'Manual Adjustment'!$B41</f>
        <v/>
      </c>
      <c r="G10" s="111">
        <f>(Calculations!G68*'EIA SEDS data'!AK$6)+('EIA SEDS data'!AK$10*IF(About!$N$12,Calculations!$B122,Calculations!G100)) + 'Manual Adjustment'!$B41</f>
        <v/>
      </c>
      <c r="H10" s="111">
        <f>(Calculations!H68*'EIA SEDS data'!AL$6)+('EIA SEDS data'!AL$10*IF(About!$N$12,Calculations!$B122,Calculations!H100)) + 'Manual Adjustment'!$B41</f>
        <v/>
      </c>
      <c r="I10" s="111">
        <f>(Calculations!I68*'EIA SEDS data'!AM$6)+('EIA SEDS data'!AM$10*IF(About!$N$12,Calculations!$B122,Calculations!I100)) + 'Manual Adjustment'!$B41</f>
        <v/>
      </c>
      <c r="J10" s="111">
        <f>(Calculations!J68*'EIA SEDS data'!AN$6)+('EIA SEDS data'!AN$10*IF(About!$N$12,Calculations!$B122,Calculations!J100)) + 'Manual Adjustment'!$B41</f>
        <v/>
      </c>
      <c r="K10" s="111">
        <f>(Calculations!K68*'EIA SEDS data'!AO$6)+('EIA SEDS data'!AO$10*IF(About!$N$12,Calculations!$B122,Calculations!K100)) + 'Manual Adjustment'!$B41</f>
        <v/>
      </c>
      <c r="L10" s="111">
        <f>(Calculations!L68*'EIA SEDS data'!AP$6)+('EIA SEDS data'!AP$10*IF(About!$N$12,Calculations!$B122,Calculations!L100)) + 'Manual Adjustment'!$B41</f>
        <v/>
      </c>
      <c r="M10" s="111">
        <f>(Calculations!M68*'EIA SEDS data'!AQ$6)+('EIA SEDS data'!AQ$10*IF(About!$N$12,Calculations!$B122,Calculations!M100)) + 'Manual Adjustment'!$B41</f>
        <v/>
      </c>
      <c r="N10" s="111">
        <f>M10</f>
        <v/>
      </c>
      <c r="O10" s="111">
        <f>N10</f>
        <v/>
      </c>
      <c r="P10" s="111">
        <f>O10</f>
        <v/>
      </c>
      <c r="Q10" s="111">
        <f>P10</f>
        <v/>
      </c>
      <c r="R10" s="111">
        <f>Q10</f>
        <v/>
      </c>
      <c r="S10" s="111">
        <f>R10</f>
        <v/>
      </c>
      <c r="T10" s="111">
        <f>S10</f>
        <v/>
      </c>
      <c r="U10" s="111">
        <f>T10</f>
        <v/>
      </c>
      <c r="V10" s="111">
        <f>U10</f>
        <v/>
      </c>
      <c r="W10" s="111">
        <f>V10</f>
        <v/>
      </c>
      <c r="X10" s="111">
        <f>W10</f>
        <v/>
      </c>
      <c r="Y10" s="111">
        <f>X10</f>
        <v/>
      </c>
      <c r="Z10" s="111">
        <f>Y10</f>
        <v/>
      </c>
      <c r="AA10" s="111">
        <f>Z10</f>
        <v/>
      </c>
      <c r="AB10" s="111">
        <f>AA10</f>
        <v/>
      </c>
      <c r="AC10" s="111">
        <f>AB10</f>
        <v/>
      </c>
      <c r="AD10" s="111">
        <f>AC10</f>
        <v/>
      </c>
      <c r="AE10" s="111">
        <f>AD10</f>
        <v/>
      </c>
      <c r="AF10" s="111">
        <f>AE10</f>
        <v/>
      </c>
      <c r="AG10" s="111">
        <f>AF10</f>
        <v/>
      </c>
    </row>
    <row r="11">
      <c r="A11" s="4" t="inlineStr">
        <is>
          <t>petroleum</t>
        </is>
      </c>
      <c r="B11" s="111">
        <f>(Calculations!B69*'EIA SEDS data'!AF$6)+('EIA SEDS data'!AF$10*IF(About!$N$12,Calculations!$B123,Calculations!B101)) + 'Manual Adjustment'!$B42</f>
        <v/>
      </c>
      <c r="C11" s="111">
        <f>(Calculations!C69*'EIA SEDS data'!AG$6)+('EIA SEDS data'!AG$10*IF(About!$N$12,Calculations!$B123,Calculations!C101)) + 'Manual Adjustment'!$B42</f>
        <v/>
      </c>
      <c r="D11" s="111">
        <f>(Calculations!D69*'EIA SEDS data'!AH$6)+('EIA SEDS data'!AH$10*IF(About!$N$12,Calculations!$B123,Calculations!D101)) + 'Manual Adjustment'!$B42</f>
        <v/>
      </c>
      <c r="E11" s="111">
        <f>(Calculations!E69*'EIA SEDS data'!AI$6)+('EIA SEDS data'!AI$10*IF(About!$N$12,Calculations!$B123,Calculations!E101)) + 'Manual Adjustment'!$B42</f>
        <v/>
      </c>
      <c r="F11" s="111">
        <f>(Calculations!F69*'EIA SEDS data'!AJ$6)+('EIA SEDS data'!AJ$10*IF(About!$N$12,Calculations!$B123,Calculations!F101)) + 'Manual Adjustment'!$B42</f>
        <v/>
      </c>
      <c r="G11" s="111">
        <f>(Calculations!G69*'EIA SEDS data'!AK$6)+('EIA SEDS data'!AK$10*IF(About!$N$12,Calculations!$B123,Calculations!G101)) + 'Manual Adjustment'!$B42</f>
        <v/>
      </c>
      <c r="H11" s="111">
        <f>(Calculations!H69*'EIA SEDS data'!AL$6)+('EIA SEDS data'!AL$10*IF(About!$N$12,Calculations!$B123,Calculations!H101)) + 'Manual Adjustment'!$B42</f>
        <v/>
      </c>
      <c r="I11" s="111">
        <f>(Calculations!I69*'EIA SEDS data'!AM$6)+('EIA SEDS data'!AM$10*IF(About!$N$12,Calculations!$B123,Calculations!I101)) + 'Manual Adjustment'!$B42</f>
        <v/>
      </c>
      <c r="J11" s="111">
        <f>(Calculations!J69*'EIA SEDS data'!AN$6)+('EIA SEDS data'!AN$10*IF(About!$N$12,Calculations!$B123,Calculations!J101)) + 'Manual Adjustment'!$B42</f>
        <v/>
      </c>
      <c r="K11" s="111">
        <f>(Calculations!K69*'EIA SEDS data'!AO$6)+('EIA SEDS data'!AO$10*IF(About!$N$12,Calculations!$B123,Calculations!K101)) + 'Manual Adjustment'!$B42</f>
        <v/>
      </c>
      <c r="L11" s="111">
        <f>(Calculations!L69*'EIA SEDS data'!AP$6)+('EIA SEDS data'!AP$10*IF(About!$N$12,Calculations!$B123,Calculations!L101)) + 'Manual Adjustment'!$B42</f>
        <v/>
      </c>
      <c r="M11" s="111">
        <f>(Calculations!M69*'EIA SEDS data'!AQ$6)+('EIA SEDS data'!AQ$10*IF(About!$N$12,Calculations!$B123,Calculations!M101)) + 'Manual Adjustment'!$B42</f>
        <v/>
      </c>
      <c r="N11" s="111">
        <f>M11</f>
        <v/>
      </c>
      <c r="O11" s="111">
        <f>N11</f>
        <v/>
      </c>
      <c r="P11" s="111">
        <f>O11</f>
        <v/>
      </c>
      <c r="Q11" s="111">
        <f>P11</f>
        <v/>
      </c>
      <c r="R11" s="111">
        <f>Q11</f>
        <v/>
      </c>
      <c r="S11" s="111">
        <f>R11</f>
        <v/>
      </c>
      <c r="T11" s="111">
        <f>S11</f>
        <v/>
      </c>
      <c r="U11" s="111">
        <f>T11</f>
        <v/>
      </c>
      <c r="V11" s="111">
        <f>U11</f>
        <v/>
      </c>
      <c r="W11" s="111">
        <f>V11</f>
        <v/>
      </c>
      <c r="X11" s="111">
        <f>W11</f>
        <v/>
      </c>
      <c r="Y11" s="111">
        <f>X11</f>
        <v/>
      </c>
      <c r="Z11" s="111">
        <f>Y11</f>
        <v/>
      </c>
      <c r="AA11" s="111">
        <f>Z11</f>
        <v/>
      </c>
      <c r="AB11" s="111">
        <f>AA11</f>
        <v/>
      </c>
      <c r="AC11" s="111">
        <f>AB11</f>
        <v/>
      </c>
      <c r="AD11" s="111">
        <f>AC11</f>
        <v/>
      </c>
      <c r="AE11" s="111">
        <f>AD11</f>
        <v/>
      </c>
      <c r="AF11" s="111">
        <f>AE11</f>
        <v/>
      </c>
      <c r="AG11" s="111">
        <f>AF11</f>
        <v/>
      </c>
    </row>
    <row r="12">
      <c r="A12" s="4" t="inlineStr">
        <is>
          <t>natural gas peaker</t>
        </is>
      </c>
      <c r="B12" s="111">
        <f>(Calculations!B70*'EIA SEDS data'!AF$6)+('EIA SEDS data'!AF$10*IF(About!$N$12,Calculations!$B124,Calculations!B102)) + 'Manual Adjustment'!$B43</f>
        <v/>
      </c>
      <c r="C12" s="111">
        <f>(Calculations!C70*'EIA SEDS data'!AG$6)+('EIA SEDS data'!AG$10*IF(About!$N$12,Calculations!$B124,Calculations!C102)) + 'Manual Adjustment'!$B43</f>
        <v/>
      </c>
      <c r="D12" s="111">
        <f>(Calculations!D70*'EIA SEDS data'!AH$6)+('EIA SEDS data'!AH$10*IF(About!$N$12,Calculations!$B124,Calculations!D102)) + 'Manual Adjustment'!$B43</f>
        <v/>
      </c>
      <c r="E12" s="111">
        <f>(Calculations!E70*'EIA SEDS data'!AI$6)+('EIA SEDS data'!AI$10*IF(About!$N$12,Calculations!$B124,Calculations!E102)) + 'Manual Adjustment'!$B43</f>
        <v/>
      </c>
      <c r="F12" s="111">
        <f>(Calculations!F70*'EIA SEDS data'!AJ$6)+('EIA SEDS data'!AJ$10*IF(About!$N$12,Calculations!$B124,Calculations!F102)) + 'Manual Adjustment'!$B43</f>
        <v/>
      </c>
      <c r="G12" s="111">
        <f>(Calculations!G70*'EIA SEDS data'!AK$6)+('EIA SEDS data'!AK$10*IF(About!$N$12,Calculations!$B124,Calculations!G102)) + 'Manual Adjustment'!$B43</f>
        <v/>
      </c>
      <c r="H12" s="111">
        <f>(Calculations!H70*'EIA SEDS data'!AL$6)+('EIA SEDS data'!AL$10*IF(About!$N$12,Calculations!$B124,Calculations!H102)) + 'Manual Adjustment'!$B43</f>
        <v/>
      </c>
      <c r="I12" s="111">
        <f>(Calculations!I70*'EIA SEDS data'!AM$6)+('EIA SEDS data'!AM$10*IF(About!$N$12,Calculations!$B124,Calculations!I102)) + 'Manual Adjustment'!$B43</f>
        <v/>
      </c>
      <c r="J12" s="111">
        <f>(Calculations!J70*'EIA SEDS data'!AN$6)+('EIA SEDS data'!AN$10*IF(About!$N$12,Calculations!$B124,Calculations!J102)) + 'Manual Adjustment'!$B43</f>
        <v/>
      </c>
      <c r="K12" s="111">
        <f>(Calculations!K70*'EIA SEDS data'!AO$6)+('EIA SEDS data'!AO$10*IF(About!$N$12,Calculations!$B124,Calculations!K102)) + 'Manual Adjustment'!$B43</f>
        <v/>
      </c>
      <c r="L12" s="111">
        <f>(Calculations!L70*'EIA SEDS data'!AP$6)+('EIA SEDS data'!AP$10*IF(About!$N$12,Calculations!$B124,Calculations!L102)) + 'Manual Adjustment'!$B43</f>
        <v/>
      </c>
      <c r="M12" s="111">
        <f>(Calculations!M70*'EIA SEDS data'!AQ$6)+('EIA SEDS data'!AQ$10*IF(About!$N$12,Calculations!$B124,Calculations!M102)) + 'Manual Adjustment'!$B43</f>
        <v/>
      </c>
      <c r="N12" s="111">
        <f>M12</f>
        <v/>
      </c>
      <c r="O12" s="111">
        <f>N12</f>
        <v/>
      </c>
      <c r="P12" s="111">
        <f>O12</f>
        <v/>
      </c>
      <c r="Q12" s="111">
        <f>P12</f>
        <v/>
      </c>
      <c r="R12" s="111">
        <f>Q12</f>
        <v/>
      </c>
      <c r="S12" s="111">
        <f>R12</f>
        <v/>
      </c>
      <c r="T12" s="111">
        <f>S12</f>
        <v/>
      </c>
      <c r="U12" s="111">
        <f>T12</f>
        <v/>
      </c>
      <c r="V12" s="111">
        <f>U12</f>
        <v/>
      </c>
      <c r="W12" s="111">
        <f>V12</f>
        <v/>
      </c>
      <c r="X12" s="111">
        <f>W12</f>
        <v/>
      </c>
      <c r="Y12" s="111">
        <f>X12</f>
        <v/>
      </c>
      <c r="Z12" s="111">
        <f>Y12</f>
        <v/>
      </c>
      <c r="AA12" s="111">
        <f>Z12</f>
        <v/>
      </c>
      <c r="AB12" s="111">
        <f>AA12</f>
        <v/>
      </c>
      <c r="AC12" s="111">
        <f>AB12</f>
        <v/>
      </c>
      <c r="AD12" s="111">
        <f>AC12</f>
        <v/>
      </c>
      <c r="AE12" s="111">
        <f>AD12</f>
        <v/>
      </c>
      <c r="AF12" s="111">
        <f>AE12</f>
        <v/>
      </c>
      <c r="AG12" s="111">
        <f>AF12</f>
        <v/>
      </c>
    </row>
    <row r="13">
      <c r="A13" s="4" t="inlineStr">
        <is>
          <t>lignite</t>
        </is>
      </c>
      <c r="B13" s="111">
        <f>(Calculations!B71*'EIA SEDS data'!AF$6)+('EIA SEDS data'!AF$10*IF(About!$N$12,Calculations!$B125,Calculations!B103)) + 'Manual Adjustment'!$B44</f>
        <v/>
      </c>
      <c r="C13" s="111">
        <f>(Calculations!C71*'EIA SEDS data'!AG$6)+('EIA SEDS data'!AG$10*IF(About!$N$12,Calculations!$B125,Calculations!C103)) + 'Manual Adjustment'!$B44</f>
        <v/>
      </c>
      <c r="D13" s="111">
        <f>(Calculations!D71*'EIA SEDS data'!AH$6)+('EIA SEDS data'!AH$10*IF(About!$N$12,Calculations!$B125,Calculations!D103)) + 'Manual Adjustment'!$B44</f>
        <v/>
      </c>
      <c r="E13" s="111">
        <f>(Calculations!E71*'EIA SEDS data'!AI$6)+('EIA SEDS data'!AI$10*IF(About!$N$12,Calculations!$B125,Calculations!E103)) + 'Manual Adjustment'!$B44</f>
        <v/>
      </c>
      <c r="F13" s="111">
        <f>(Calculations!F71*'EIA SEDS data'!AJ$6)+('EIA SEDS data'!AJ$10*IF(About!$N$12,Calculations!$B125,Calculations!F103)) + 'Manual Adjustment'!$B44</f>
        <v/>
      </c>
      <c r="G13" s="111">
        <f>(Calculations!G71*'EIA SEDS data'!AK$6)+('EIA SEDS data'!AK$10*IF(About!$N$12,Calculations!$B125,Calculations!G103)) + 'Manual Adjustment'!$B44</f>
        <v/>
      </c>
      <c r="H13" s="111">
        <f>(Calculations!H71*'EIA SEDS data'!AL$6)+('EIA SEDS data'!AL$10*IF(About!$N$12,Calculations!$B125,Calculations!H103)) + 'Manual Adjustment'!$B44</f>
        <v/>
      </c>
      <c r="I13" s="111">
        <f>(Calculations!I71*'EIA SEDS data'!AM$6)+('EIA SEDS data'!AM$10*IF(About!$N$12,Calculations!$B125,Calculations!I103)) + 'Manual Adjustment'!$B44</f>
        <v/>
      </c>
      <c r="J13" s="111">
        <f>(Calculations!J71*'EIA SEDS data'!AN$6)+('EIA SEDS data'!AN$10*IF(About!$N$12,Calculations!$B125,Calculations!J103)) + 'Manual Adjustment'!$B44</f>
        <v/>
      </c>
      <c r="K13" s="111">
        <f>(Calculations!K71*'EIA SEDS data'!AO$6)+('EIA SEDS data'!AO$10*IF(About!$N$12,Calculations!$B125,Calculations!K103)) + 'Manual Adjustment'!$B44</f>
        <v/>
      </c>
      <c r="L13" s="111">
        <f>(Calculations!L71*'EIA SEDS data'!AP$6)+('EIA SEDS data'!AP$10*IF(About!$N$12,Calculations!$B125,Calculations!L103)) + 'Manual Adjustment'!$B44</f>
        <v/>
      </c>
      <c r="M13" s="111">
        <f>(Calculations!M71*'EIA SEDS data'!AQ$6)+('EIA SEDS data'!AQ$10*IF(About!$N$12,Calculations!$B125,Calculations!M103)) + 'Manual Adjustment'!$B44</f>
        <v/>
      </c>
      <c r="N13" s="111">
        <f>M13</f>
        <v/>
      </c>
      <c r="O13" s="111">
        <f>N13</f>
        <v/>
      </c>
      <c r="P13" s="111">
        <f>O13</f>
        <v/>
      </c>
      <c r="Q13" s="111">
        <f>P13</f>
        <v/>
      </c>
      <c r="R13" s="111">
        <f>Q13</f>
        <v/>
      </c>
      <c r="S13" s="111">
        <f>R13</f>
        <v/>
      </c>
      <c r="T13" s="111">
        <f>S13</f>
        <v/>
      </c>
      <c r="U13" s="111">
        <f>T13</f>
        <v/>
      </c>
      <c r="V13" s="111">
        <f>U13</f>
        <v/>
      </c>
      <c r="W13" s="111">
        <f>V13</f>
        <v/>
      </c>
      <c r="X13" s="111">
        <f>W13</f>
        <v/>
      </c>
      <c r="Y13" s="111">
        <f>X13</f>
        <v/>
      </c>
      <c r="Z13" s="111">
        <f>Y13</f>
        <v/>
      </c>
      <c r="AA13" s="111">
        <f>Z13</f>
        <v/>
      </c>
      <c r="AB13" s="111">
        <f>AA13</f>
        <v/>
      </c>
      <c r="AC13" s="111">
        <f>AB13</f>
        <v/>
      </c>
      <c r="AD13" s="111">
        <f>AC13</f>
        <v/>
      </c>
      <c r="AE13" s="111">
        <f>AD13</f>
        <v/>
      </c>
      <c r="AF13" s="111">
        <f>AE13</f>
        <v/>
      </c>
      <c r="AG13" s="111">
        <f>AF13</f>
        <v/>
      </c>
    </row>
    <row r="14">
      <c r="A14" s="4" t="inlineStr">
        <is>
          <t>offshore wind</t>
        </is>
      </c>
      <c r="B14" s="111">
        <f>(Calculations!B72*'EIA SEDS data'!AF$6)+('EIA SEDS data'!AF$10*IF(About!$N$12,Calculations!$B126,Calculations!B104)) + 'Manual Adjustment'!$B45</f>
        <v/>
      </c>
      <c r="C14" s="111">
        <f>(Calculations!C72*'EIA SEDS data'!AG$6)+('EIA SEDS data'!AG$10*IF(About!$N$12,Calculations!$B126,Calculations!C104)) + 'Manual Adjustment'!$B45</f>
        <v/>
      </c>
      <c r="D14" s="111">
        <f>(Calculations!D72*'EIA SEDS data'!AH$6)+('EIA SEDS data'!AH$10*IF(About!$N$12,Calculations!$B126,Calculations!D104)) + 'Manual Adjustment'!$B45</f>
        <v/>
      </c>
      <c r="E14" s="111">
        <f>(Calculations!E72*'EIA SEDS data'!AI$6)+('EIA SEDS data'!AI$10*IF(About!$N$12,Calculations!$B126,Calculations!E104)) + 'Manual Adjustment'!$B45</f>
        <v/>
      </c>
      <c r="F14" s="111">
        <f>(Calculations!F72*'EIA SEDS data'!AJ$6)+('EIA SEDS data'!AJ$10*IF(About!$N$12,Calculations!$B126,Calculations!F104)) + 'Manual Adjustment'!$B45</f>
        <v/>
      </c>
      <c r="G14" s="111">
        <f>(Calculations!G72*'EIA SEDS data'!AK$6)+('EIA SEDS data'!AK$10*IF(About!$N$12,Calculations!$B126,Calculations!G104)) + 'Manual Adjustment'!$B45</f>
        <v/>
      </c>
      <c r="H14" s="111">
        <f>(Calculations!H72*'EIA SEDS data'!AL$6)+('EIA SEDS data'!AL$10*IF(About!$N$12,Calculations!$B126,Calculations!H104)) + 'Manual Adjustment'!$B45</f>
        <v/>
      </c>
      <c r="I14" s="111">
        <f>(Calculations!I72*'EIA SEDS data'!AM$6)+('EIA SEDS data'!AM$10*IF(About!$N$12,Calculations!$B126,Calculations!I104)) + 'Manual Adjustment'!$B45</f>
        <v/>
      </c>
      <c r="J14" s="111">
        <f>(Calculations!J72*'EIA SEDS data'!AN$6)+('EIA SEDS data'!AN$10*IF(About!$N$12,Calculations!$B126,Calculations!J104)) + 'Manual Adjustment'!$B45</f>
        <v/>
      </c>
      <c r="K14" s="111">
        <f>(Calculations!K72*'EIA SEDS data'!AO$6)+('EIA SEDS data'!AO$10*IF(About!$N$12,Calculations!$B126,Calculations!K104)) + 'Manual Adjustment'!$B45</f>
        <v/>
      </c>
      <c r="L14" s="111">
        <f>(Calculations!L72*'EIA SEDS data'!AP$6)+('EIA SEDS data'!AP$10*IF(About!$N$12,Calculations!$B126,Calculations!L104)) + 'Manual Adjustment'!$B45</f>
        <v/>
      </c>
      <c r="M14" s="111">
        <f>(Calculations!M72*'EIA SEDS data'!AQ$6)+('EIA SEDS data'!AQ$10*IF(About!$N$12,Calculations!$B126,Calculations!M104)) + 'Manual Adjustment'!$B45</f>
        <v/>
      </c>
      <c r="N14" s="111">
        <f>M14</f>
        <v/>
      </c>
      <c r="O14" s="111">
        <f>N14</f>
        <v/>
      </c>
      <c r="P14" s="111">
        <f>O14</f>
        <v/>
      </c>
      <c r="Q14" s="111">
        <f>P14</f>
        <v/>
      </c>
      <c r="R14" s="111">
        <f>Q14</f>
        <v/>
      </c>
      <c r="S14" s="111">
        <f>R14</f>
        <v/>
      </c>
      <c r="T14" s="111">
        <f>S14</f>
        <v/>
      </c>
      <c r="U14" s="111">
        <f>T14</f>
        <v/>
      </c>
      <c r="V14" s="111">
        <f>U14</f>
        <v/>
      </c>
      <c r="W14" s="111">
        <f>V14</f>
        <v/>
      </c>
      <c r="X14" s="111">
        <f>W14</f>
        <v/>
      </c>
      <c r="Y14" s="111">
        <f>X14</f>
        <v/>
      </c>
      <c r="Z14" s="111">
        <f>Y14</f>
        <v/>
      </c>
      <c r="AA14" s="111">
        <f>Z14</f>
        <v/>
      </c>
      <c r="AB14" s="111">
        <f>AA14</f>
        <v/>
      </c>
      <c r="AC14" s="111">
        <f>AB14</f>
        <v/>
      </c>
      <c r="AD14" s="111">
        <f>AC14</f>
        <v/>
      </c>
      <c r="AE14" s="111">
        <f>AD14</f>
        <v/>
      </c>
      <c r="AF14" s="111">
        <f>AE14</f>
        <v/>
      </c>
      <c r="AG14" s="111">
        <f>AF14</f>
        <v/>
      </c>
    </row>
    <row r="15">
      <c r="A15" s="4" t="inlineStr">
        <is>
          <t>crude oil</t>
        </is>
      </c>
      <c r="B15" s="111">
        <f>(Calculations!B73*'EIA SEDS data'!AF$6)+('EIA SEDS data'!AF$10*IF(About!$N$12,Calculations!$B127,Calculations!B105)) + 'Manual Adjustment'!$B46</f>
        <v/>
      </c>
      <c r="C15" s="111">
        <f>(Calculations!C73*'EIA SEDS data'!AG$6)+('EIA SEDS data'!AG$10*IF(About!$N$12,Calculations!$B127,Calculations!C105)) + 'Manual Adjustment'!$B46</f>
        <v/>
      </c>
      <c r="D15" s="111">
        <f>(Calculations!D73*'EIA SEDS data'!AH$6)+('EIA SEDS data'!AH$10*IF(About!$N$12,Calculations!$B127,Calculations!D105)) + 'Manual Adjustment'!$B46</f>
        <v/>
      </c>
      <c r="E15" s="111">
        <f>(Calculations!E73*'EIA SEDS data'!AI$6)+('EIA SEDS data'!AI$10*IF(About!$N$12,Calculations!$B127,Calculations!E105)) + 'Manual Adjustment'!$B46</f>
        <v/>
      </c>
      <c r="F15" s="111">
        <f>(Calculations!F73*'EIA SEDS data'!AJ$6)+('EIA SEDS data'!AJ$10*IF(About!$N$12,Calculations!$B127,Calculations!F105)) + 'Manual Adjustment'!$B46</f>
        <v/>
      </c>
      <c r="G15" s="111">
        <f>(Calculations!G73*'EIA SEDS data'!AK$6)+('EIA SEDS data'!AK$10*IF(About!$N$12,Calculations!$B127,Calculations!G105)) + 'Manual Adjustment'!$B46</f>
        <v/>
      </c>
      <c r="H15" s="111">
        <f>(Calculations!H73*'EIA SEDS data'!AL$6)+('EIA SEDS data'!AL$10*IF(About!$N$12,Calculations!$B127,Calculations!H105)) + 'Manual Adjustment'!$B46</f>
        <v/>
      </c>
      <c r="I15" s="111">
        <f>(Calculations!I73*'EIA SEDS data'!AM$6)+('EIA SEDS data'!AM$10*IF(About!$N$12,Calculations!$B127,Calculations!I105)) + 'Manual Adjustment'!$B46</f>
        <v/>
      </c>
      <c r="J15" s="111">
        <f>(Calculations!J73*'EIA SEDS data'!AN$6)+('EIA SEDS data'!AN$10*IF(About!$N$12,Calculations!$B127,Calculations!J105)) + 'Manual Adjustment'!$B46</f>
        <v/>
      </c>
      <c r="K15" s="111">
        <f>(Calculations!K73*'EIA SEDS data'!AO$6)+('EIA SEDS data'!AO$10*IF(About!$N$12,Calculations!$B127,Calculations!K105)) + 'Manual Adjustment'!$B46</f>
        <v/>
      </c>
      <c r="L15" s="111">
        <f>(Calculations!L73*'EIA SEDS data'!AP$6)+('EIA SEDS data'!AP$10*IF(About!$N$12,Calculations!$B127,Calculations!L105)) + 'Manual Adjustment'!$B46</f>
        <v/>
      </c>
      <c r="M15" s="111">
        <f>(Calculations!M73*'EIA SEDS data'!AQ$6)+('EIA SEDS data'!AQ$10*IF(About!$N$12,Calculations!$B127,Calculations!M105)) + 'Manual Adjustment'!$B46</f>
        <v/>
      </c>
      <c r="N15" s="111">
        <f>M15</f>
        <v/>
      </c>
      <c r="O15" s="111">
        <f>N15</f>
        <v/>
      </c>
      <c r="P15" s="111">
        <f>O15</f>
        <v/>
      </c>
      <c r="Q15" s="111">
        <f>P15</f>
        <v/>
      </c>
      <c r="R15" s="111">
        <f>Q15</f>
        <v/>
      </c>
      <c r="S15" s="111">
        <f>R15</f>
        <v/>
      </c>
      <c r="T15" s="111">
        <f>S15</f>
        <v/>
      </c>
      <c r="U15" s="111">
        <f>T15</f>
        <v/>
      </c>
      <c r="V15" s="111">
        <f>U15</f>
        <v/>
      </c>
      <c r="W15" s="111">
        <f>V15</f>
        <v/>
      </c>
      <c r="X15" s="111">
        <f>W15</f>
        <v/>
      </c>
      <c r="Y15" s="111">
        <f>X15</f>
        <v/>
      </c>
      <c r="Z15" s="111">
        <f>Y15</f>
        <v/>
      </c>
      <c r="AA15" s="111">
        <f>Z15</f>
        <v/>
      </c>
      <c r="AB15" s="111">
        <f>AA15</f>
        <v/>
      </c>
      <c r="AC15" s="111">
        <f>AB15</f>
        <v/>
      </c>
      <c r="AD15" s="111">
        <f>AC15</f>
        <v/>
      </c>
      <c r="AE15" s="111">
        <f>AD15</f>
        <v/>
      </c>
      <c r="AF15" s="111">
        <f>AE15</f>
        <v/>
      </c>
      <c r="AG15" s="111">
        <f>AF15</f>
        <v/>
      </c>
    </row>
    <row r="16">
      <c r="A16" s="4" t="inlineStr">
        <is>
          <t>heavy or residual fuel oil</t>
        </is>
      </c>
      <c r="B16" s="111">
        <f>(Calculations!B74*'EIA SEDS data'!AF$6)+('EIA SEDS data'!AF$10*IF(About!$N$12,Calculations!$B128,Calculations!B106)) + 'Manual Adjustment'!$B47</f>
        <v/>
      </c>
      <c r="C16" s="111">
        <f>(Calculations!C74*'EIA SEDS data'!AG$6)+('EIA SEDS data'!AG$10*IF(About!$N$12,Calculations!$B128,Calculations!C106)) + 'Manual Adjustment'!$B47</f>
        <v/>
      </c>
      <c r="D16" s="111">
        <f>(Calculations!D74*'EIA SEDS data'!AH$6)+('EIA SEDS data'!AH$10*IF(About!$N$12,Calculations!$B128,Calculations!D106)) + 'Manual Adjustment'!$B47</f>
        <v/>
      </c>
      <c r="E16" s="111">
        <f>(Calculations!E74*'EIA SEDS data'!AI$6)+('EIA SEDS data'!AI$10*IF(About!$N$12,Calculations!$B128,Calculations!E106)) + 'Manual Adjustment'!$B47</f>
        <v/>
      </c>
      <c r="F16" s="111">
        <f>(Calculations!F74*'EIA SEDS data'!AJ$6)+('EIA SEDS data'!AJ$10*IF(About!$N$12,Calculations!$B128,Calculations!F106)) + 'Manual Adjustment'!$B47</f>
        <v/>
      </c>
      <c r="G16" s="111">
        <f>(Calculations!G74*'EIA SEDS data'!AK$6)+('EIA SEDS data'!AK$10*IF(About!$N$12,Calculations!$B128,Calculations!G106)) + 'Manual Adjustment'!$B47</f>
        <v/>
      </c>
      <c r="H16" s="111">
        <f>(Calculations!H74*'EIA SEDS data'!AL$6)+('EIA SEDS data'!AL$10*IF(About!$N$12,Calculations!$B128,Calculations!H106)) + 'Manual Adjustment'!$B47</f>
        <v/>
      </c>
      <c r="I16" s="111">
        <f>(Calculations!I74*'EIA SEDS data'!AM$6)+('EIA SEDS data'!AM$10*IF(About!$N$12,Calculations!$B128,Calculations!I106)) + 'Manual Adjustment'!$B47</f>
        <v/>
      </c>
      <c r="J16" s="111">
        <f>(Calculations!J74*'EIA SEDS data'!AN$6)+('EIA SEDS data'!AN$10*IF(About!$N$12,Calculations!$B128,Calculations!J106)) + 'Manual Adjustment'!$B47</f>
        <v/>
      </c>
      <c r="K16" s="111">
        <f>(Calculations!K74*'EIA SEDS data'!AO$6)+('EIA SEDS data'!AO$10*IF(About!$N$12,Calculations!$B128,Calculations!K106)) + 'Manual Adjustment'!$B47</f>
        <v/>
      </c>
      <c r="L16" s="111">
        <f>(Calculations!L74*'EIA SEDS data'!AP$6)+('EIA SEDS data'!AP$10*IF(About!$N$12,Calculations!$B128,Calculations!L106)) + 'Manual Adjustment'!$B47</f>
        <v/>
      </c>
      <c r="M16" s="111">
        <f>(Calculations!M74*'EIA SEDS data'!AQ$6)+('EIA SEDS data'!AQ$10*IF(About!$N$12,Calculations!$B128,Calculations!M106)) + 'Manual Adjustment'!$B47</f>
        <v/>
      </c>
      <c r="N16" s="111">
        <f>M16</f>
        <v/>
      </c>
      <c r="O16" s="111">
        <f>N16</f>
        <v/>
      </c>
      <c r="P16" s="111">
        <f>O16</f>
        <v/>
      </c>
      <c r="Q16" s="111">
        <f>P16</f>
        <v/>
      </c>
      <c r="R16" s="111">
        <f>Q16</f>
        <v/>
      </c>
      <c r="S16" s="111">
        <f>R16</f>
        <v/>
      </c>
      <c r="T16" s="111">
        <f>S16</f>
        <v/>
      </c>
      <c r="U16" s="111">
        <f>T16</f>
        <v/>
      </c>
      <c r="V16" s="111">
        <f>U16</f>
        <v/>
      </c>
      <c r="W16" s="111">
        <f>V16</f>
        <v/>
      </c>
      <c r="X16" s="111">
        <f>W16</f>
        <v/>
      </c>
      <c r="Y16" s="111">
        <f>X16</f>
        <v/>
      </c>
      <c r="Z16" s="111">
        <f>Y16</f>
        <v/>
      </c>
      <c r="AA16" s="111">
        <f>Z16</f>
        <v/>
      </c>
      <c r="AB16" s="111">
        <f>AA16</f>
        <v/>
      </c>
      <c r="AC16" s="111">
        <f>AB16</f>
        <v/>
      </c>
      <c r="AD16" s="111">
        <f>AC16</f>
        <v/>
      </c>
      <c r="AE16" s="111">
        <f>AD16</f>
        <v/>
      </c>
      <c r="AF16" s="111">
        <f>AE16</f>
        <v/>
      </c>
      <c r="AG16" s="111">
        <f>AF16</f>
        <v/>
      </c>
    </row>
    <row r="17">
      <c r="A17" s="4" t="inlineStr">
        <is>
          <t>municipal solid waste</t>
        </is>
      </c>
      <c r="B17" s="111">
        <f>(Calculations!B75*'EIA SEDS data'!AF$6)+('EIA SEDS data'!AF$10*IF(About!$N$12,Calculations!$B129,Calculations!B107)) + 'Manual Adjustment'!$B48</f>
        <v/>
      </c>
      <c r="C17" s="111">
        <f>(Calculations!C75*'EIA SEDS data'!AG$6)+('EIA SEDS data'!AG$10*IF(About!$N$12,Calculations!$B129,Calculations!C107)) + 'Manual Adjustment'!$B48</f>
        <v/>
      </c>
      <c r="D17" s="111">
        <f>(Calculations!D75*'EIA SEDS data'!AH$6)+('EIA SEDS data'!AH$10*IF(About!$N$12,Calculations!$B129,Calculations!D107)) + 'Manual Adjustment'!$B48</f>
        <v/>
      </c>
      <c r="E17" s="111">
        <f>(Calculations!E75*'EIA SEDS data'!AI$6)+('EIA SEDS data'!AI$10*IF(About!$N$12,Calculations!$B129,Calculations!E107)) + 'Manual Adjustment'!$B48</f>
        <v/>
      </c>
      <c r="F17" s="111">
        <f>(Calculations!F75*'EIA SEDS data'!AJ$6)+('EIA SEDS data'!AJ$10*IF(About!$N$12,Calculations!$B129,Calculations!F107)) + 'Manual Adjustment'!$B48</f>
        <v/>
      </c>
      <c r="G17" s="111">
        <f>(Calculations!G75*'EIA SEDS data'!AK$6)+('EIA SEDS data'!AK$10*IF(About!$N$12,Calculations!$B129,Calculations!G107)) + 'Manual Adjustment'!$B48</f>
        <v/>
      </c>
      <c r="H17" s="111">
        <f>(Calculations!H75*'EIA SEDS data'!AL$6)+('EIA SEDS data'!AL$10*IF(About!$N$12,Calculations!$B129,Calculations!H107)) + 'Manual Adjustment'!$B48</f>
        <v/>
      </c>
      <c r="I17" s="111">
        <f>(Calculations!I75*'EIA SEDS data'!AM$6)+('EIA SEDS data'!AM$10*IF(About!$N$12,Calculations!$B129,Calculations!I107)) + 'Manual Adjustment'!$B48</f>
        <v/>
      </c>
      <c r="J17" s="111">
        <f>(Calculations!J75*'EIA SEDS data'!AN$6)+('EIA SEDS data'!AN$10*IF(About!$N$12,Calculations!$B129,Calculations!J107)) + 'Manual Adjustment'!$B48</f>
        <v/>
      </c>
      <c r="K17" s="111">
        <f>(Calculations!K75*'EIA SEDS data'!AO$6)+('EIA SEDS data'!AO$10*IF(About!$N$12,Calculations!$B129,Calculations!K107)) + 'Manual Adjustment'!$B48</f>
        <v/>
      </c>
      <c r="L17" s="111">
        <f>(Calculations!L75*'EIA SEDS data'!AP$6)+('EIA SEDS data'!AP$10*IF(About!$N$12,Calculations!$B129,Calculations!L107)) + 'Manual Adjustment'!$B48</f>
        <v/>
      </c>
      <c r="M17" s="111">
        <f>(Calculations!M75*'EIA SEDS data'!AQ$6)+('EIA SEDS data'!AQ$10*IF(About!$N$12,Calculations!$B129,Calculations!M107)) + 'Manual Adjustment'!$B48</f>
        <v/>
      </c>
      <c r="N17" s="111">
        <f>M17</f>
        <v/>
      </c>
      <c r="O17" s="111">
        <f>N17</f>
        <v/>
      </c>
      <c r="P17" s="111">
        <f>O17</f>
        <v/>
      </c>
      <c r="Q17" s="111">
        <f>P17</f>
        <v/>
      </c>
      <c r="R17" s="111">
        <f>Q17</f>
        <v/>
      </c>
      <c r="S17" s="111">
        <f>R17</f>
        <v/>
      </c>
      <c r="T17" s="111">
        <f>S17</f>
        <v/>
      </c>
      <c r="U17" s="111">
        <f>T17</f>
        <v/>
      </c>
      <c r="V17" s="111">
        <f>U17</f>
        <v/>
      </c>
      <c r="W17" s="111">
        <f>V17</f>
        <v/>
      </c>
      <c r="X17" s="111">
        <f>W17</f>
        <v/>
      </c>
      <c r="Y17" s="111">
        <f>X17</f>
        <v/>
      </c>
      <c r="Z17" s="111">
        <f>Y17</f>
        <v/>
      </c>
      <c r="AA17" s="111">
        <f>Z17</f>
        <v/>
      </c>
      <c r="AB17" s="111">
        <f>AA17</f>
        <v/>
      </c>
      <c r="AC17" s="111">
        <f>AB17</f>
        <v/>
      </c>
      <c r="AD17" s="111">
        <f>AC17</f>
        <v/>
      </c>
      <c r="AE17" s="111">
        <f>AD17</f>
        <v/>
      </c>
      <c r="AF17" s="111">
        <f>AE17</f>
        <v/>
      </c>
      <c r="AG17" s="111">
        <f>AF17</f>
        <v/>
      </c>
    </row>
    <row r="18">
      <c r="A18" s="4" t="n"/>
      <c r="B18" s="69" t="n"/>
      <c r="C18" s="69" t="n"/>
      <c r="D18" s="69" t="n"/>
      <c r="E18" s="69" t="n"/>
      <c r="F18" s="69" t="n"/>
      <c r="G18" s="69" t="n"/>
      <c r="H18" s="69" t="n"/>
      <c r="I18" s="69" t="n"/>
      <c r="J18" s="69" t="n"/>
      <c r="K18" s="69" t="n"/>
      <c r="L18" s="69" t="n"/>
      <c r="M18" s="69" t="n"/>
      <c r="N18" s="69" t="n"/>
      <c r="O18" s="69" t="n"/>
      <c r="P18" s="69" t="n"/>
      <c r="Q18" s="69" t="n"/>
      <c r="R18" s="69" t="n"/>
      <c r="S18" s="69" t="n"/>
      <c r="T18" s="69" t="n"/>
      <c r="U18" s="69" t="n"/>
      <c r="V18" s="69" t="n"/>
      <c r="W18" s="69" t="n"/>
      <c r="X18" s="69" t="n"/>
      <c r="Y18" s="69" t="n"/>
      <c r="Z18" s="69" t="n"/>
      <c r="AA18" s="69" t="n"/>
      <c r="AB18" s="69" t="n"/>
      <c r="AC18" s="69" t="n"/>
      <c r="AD18" s="69" t="n"/>
      <c r="AE18" s="69" t="n"/>
      <c r="AF18" s="69" t="n"/>
      <c r="AG18" s="69" t="n"/>
    </row>
    <row r="19">
      <c r="A19" s="4" t="n"/>
      <c r="B19" s="63" t="n"/>
      <c r="C19" s="69" t="n"/>
      <c r="D19" s="69" t="n"/>
      <c r="E19" s="69" t="n"/>
      <c r="F19" s="69" t="n"/>
      <c r="G19" s="69" t="n"/>
      <c r="H19" s="69" t="n"/>
      <c r="I19" s="69" t="n"/>
      <c r="J19" s="69" t="n"/>
      <c r="K19" s="69" t="n"/>
      <c r="L19" s="69" t="n"/>
      <c r="M19" s="69" t="n"/>
    </row>
    <row r="20">
      <c r="A20" s="4" t="n"/>
    </row>
    <row r="21" ht="15.75" customHeight="1" s="157">
      <c r="A21" s="4" t="n"/>
    </row>
    <row r="22" ht="15.75" customHeight="1" s="157">
      <c r="A22" s="4" t="n"/>
    </row>
    <row r="23" ht="15.75" customHeight="1" s="157">
      <c r="A23" s="4" t="n"/>
    </row>
    <row r="24" ht="15.75" customHeight="1" s="157">
      <c r="A24" s="4" t="n"/>
      <c r="B24" s="4" t="n"/>
      <c r="C24" s="4" t="n"/>
    </row>
    <row r="25" ht="15.75" customHeight="1" s="157">
      <c r="A25" s="4" t="n"/>
      <c r="B25" s="4" t="n"/>
      <c r="C25" s="4" t="n"/>
    </row>
    <row r="26" ht="15.75" customHeight="1" s="157">
      <c r="A26" s="4" t="n"/>
      <c r="B26" s="4" t="n"/>
      <c r="C26" s="4" t="n"/>
    </row>
    <row r="27" ht="15.75" customHeight="1" s="157">
      <c r="A27" s="4" t="n"/>
      <c r="B27" s="4" t="n"/>
      <c r="C27" s="4" t="n"/>
    </row>
    <row r="28" ht="15.75" customHeight="1" s="157">
      <c r="A28" s="4" t="n"/>
      <c r="B28" s="4" t="n"/>
      <c r="C28" s="4" t="n"/>
    </row>
    <row r="29" ht="15.75" customHeight="1" s="157">
      <c r="A29" s="4" t="n"/>
      <c r="B29" s="4" t="n"/>
      <c r="C29" s="4" t="n"/>
    </row>
    <row r="30" ht="15.75" customHeight="1" s="157">
      <c r="A30" s="4" t="n"/>
      <c r="B30" s="4" t="n"/>
      <c r="C30" s="4" t="n"/>
    </row>
    <row r="31" ht="15.75" customHeight="1" s="157">
      <c r="A31" s="4" t="n"/>
      <c r="B31" s="4" t="n"/>
      <c r="C31" s="4" t="n"/>
    </row>
    <row r="32" ht="15.75" customHeight="1" s="157">
      <c r="A32" s="4" t="n"/>
      <c r="B32" s="4" t="n"/>
      <c r="C32" s="4" t="n"/>
    </row>
    <row r="33" ht="15.75" customHeight="1" s="157">
      <c r="A33" s="4" t="n"/>
      <c r="B33" s="4" t="n"/>
      <c r="C33" s="4" t="n"/>
    </row>
    <row r="34" ht="15.75" customHeight="1" s="157">
      <c r="A34" s="4" t="n"/>
      <c r="B34" s="4" t="n"/>
      <c r="C34" s="4" t="n"/>
    </row>
    <row r="35" ht="15.75" customHeight="1" s="157">
      <c r="A35" s="4" t="n"/>
      <c r="B35" s="4" t="n"/>
      <c r="C35" s="4" t="n"/>
    </row>
    <row r="36" ht="15.75" customHeight="1" s="157">
      <c r="A36" s="4" t="n"/>
      <c r="B36" s="4" t="n"/>
      <c r="C36" s="4" t="n"/>
    </row>
    <row r="37" ht="15.75" customHeight="1" s="157">
      <c r="A37" s="4" t="n"/>
      <c r="B37" s="4" t="n"/>
      <c r="C37" s="4" t="n"/>
    </row>
    <row r="38" ht="15.75" customHeight="1" s="157">
      <c r="A38" s="4" t="n"/>
      <c r="B38" s="4" t="n"/>
      <c r="C38" s="4" t="n"/>
    </row>
    <row r="39" ht="15.75" customHeight="1" s="157">
      <c r="A39" s="4" t="n"/>
      <c r="B39" s="4" t="n"/>
      <c r="C39" s="4" t="n"/>
    </row>
    <row r="40" ht="15.75" customHeight="1" s="157">
      <c r="A40" s="4" t="n"/>
    </row>
    <row r="41" ht="15.75" customHeight="1" s="157">
      <c r="A41" s="4" t="n"/>
    </row>
    <row r="42" ht="15.75" customHeight="1" s="157">
      <c r="A42" s="4" t="n"/>
    </row>
    <row r="43" ht="15.75" customHeight="1" s="157">
      <c r="A43" s="4" t="n"/>
    </row>
    <row r="44" ht="15.75" customHeight="1" s="157">
      <c r="A44" s="4" t="n"/>
    </row>
    <row r="45" ht="15.75" customHeight="1" s="157">
      <c r="A45" s="4" t="n"/>
    </row>
    <row r="46" ht="15.75" customHeight="1" s="157">
      <c r="A46" s="4" t="n"/>
    </row>
    <row r="47" ht="15.75" customHeight="1" s="157">
      <c r="A47" s="4" t="n"/>
    </row>
    <row r="48" ht="15.75" customHeight="1" s="157">
      <c r="A48" s="4" t="n"/>
    </row>
    <row r="49" ht="15.75" customHeight="1" s="157">
      <c r="A49" s="4" t="n"/>
    </row>
    <row r="50" ht="15.75" customHeight="1" s="157">
      <c r="A50" s="4" t="n"/>
    </row>
    <row r="51" ht="15.75" customHeight="1" s="157">
      <c r="A51" s="4" t="n"/>
    </row>
    <row r="52" ht="15.75" customHeight="1" s="157">
      <c r="A52" s="4" t="n"/>
    </row>
    <row r="53" ht="15.75" customHeight="1" s="157">
      <c r="A53" s="4" t="n"/>
    </row>
    <row r="54" ht="15.75" customHeight="1" s="157">
      <c r="A54" s="4" t="n"/>
    </row>
    <row r="55" ht="15.75" customHeight="1" s="157">
      <c r="A55" s="4" t="n"/>
    </row>
    <row r="56" ht="15.75" customHeight="1" s="157">
      <c r="A56" s="4" t="n"/>
    </row>
    <row r="57" ht="15.75" customHeight="1" s="157">
      <c r="A57" s="4" t="n"/>
    </row>
    <row r="58" ht="15.75" customHeight="1" s="157">
      <c r="A58" s="4" t="n"/>
    </row>
    <row r="59" ht="15.75" customHeight="1" s="157">
      <c r="A59" s="4" t="n"/>
    </row>
    <row r="60" ht="15.75" customHeight="1" s="157">
      <c r="A60" s="4" t="n"/>
    </row>
    <row r="61" ht="15.75" customHeight="1" s="157">
      <c r="A61" s="4" t="n"/>
    </row>
    <row r="62" ht="15.75" customHeight="1" s="157">
      <c r="A62" s="4" t="n"/>
    </row>
    <row r="63" ht="15.75" customHeight="1" s="157">
      <c r="A63" s="4" t="n"/>
    </row>
    <row r="64" ht="15.75" customHeight="1" s="157">
      <c r="A64" s="4" t="n"/>
    </row>
    <row r="65" ht="15.75" customHeight="1" s="157">
      <c r="A65" s="4" t="n"/>
    </row>
    <row r="66" ht="15.75" customHeight="1" s="157">
      <c r="A66" s="4" t="n"/>
    </row>
    <row r="67" ht="15.75" customHeight="1" s="157">
      <c r="A67" s="4" t="n"/>
    </row>
    <row r="68" ht="15.75" customHeight="1" s="157">
      <c r="A68" s="4" t="n"/>
    </row>
    <row r="69" ht="15.75" customHeight="1" s="157">
      <c r="A69" s="4" t="n"/>
    </row>
    <row r="70" ht="15.75" customHeight="1" s="157">
      <c r="A70" s="4" t="n"/>
    </row>
    <row r="71" ht="15.75" customHeight="1" s="157">
      <c r="A71" s="4" t="n"/>
    </row>
    <row r="72" ht="15.75" customHeight="1" s="157">
      <c r="A72" s="4" t="n"/>
    </row>
    <row r="73" ht="15.75" customHeight="1" s="157">
      <c r="A73" s="4" t="n"/>
    </row>
    <row r="74" ht="15.75" customHeight="1" s="157">
      <c r="A74" s="4" t="n"/>
    </row>
    <row r="75" ht="15.75" customHeight="1" s="157">
      <c r="A75" s="4" t="n"/>
    </row>
    <row r="76" ht="15.75" customHeight="1" s="157">
      <c r="A76" s="4" t="n"/>
    </row>
    <row r="77" ht="15.75" customHeight="1" s="157">
      <c r="A77" s="4" t="n"/>
    </row>
    <row r="78" ht="15.75" customHeight="1" s="157">
      <c r="A78" s="4" t="n"/>
    </row>
    <row r="79" ht="15.75" customHeight="1" s="157">
      <c r="A79" s="4" t="n"/>
    </row>
    <row r="80" ht="15.75" customHeight="1" s="157">
      <c r="A80" s="4" t="n"/>
    </row>
    <row r="81" ht="15.75" customHeight="1" s="157">
      <c r="A81" s="4" t="n"/>
    </row>
    <row r="82" ht="15.75" customHeight="1" s="157">
      <c r="A82" s="4" t="n"/>
    </row>
    <row r="83" ht="15.75" customHeight="1" s="157">
      <c r="A83" s="4" t="n"/>
    </row>
    <row r="84" ht="15.75" customHeight="1" s="157">
      <c r="A84" s="4" t="n"/>
    </row>
    <row r="85" ht="15.75" customHeight="1" s="157">
      <c r="A85" s="4" t="n"/>
    </row>
    <row r="86" ht="15.75" customHeight="1" s="157">
      <c r="A86" s="4" t="n"/>
    </row>
    <row r="87" ht="15.75" customHeight="1" s="157">
      <c r="A87" s="4" t="n"/>
    </row>
    <row r="88" ht="15.75" customHeight="1" s="157">
      <c r="A88" s="4" t="n"/>
    </row>
    <row r="89" ht="15.75" customHeight="1" s="157">
      <c r="A89" s="4" t="n"/>
    </row>
    <row r="90" ht="15.75" customHeight="1" s="157">
      <c r="A90" s="4" t="n"/>
    </row>
    <row r="91" ht="15.75" customHeight="1" s="157">
      <c r="A91" s="4" t="n"/>
    </row>
    <row r="92" ht="15.75" customHeight="1" s="157">
      <c r="A92" s="4" t="n"/>
    </row>
    <row r="93" ht="15.75" customHeight="1" s="157">
      <c r="A93" s="4" t="n"/>
    </row>
    <row r="94" ht="15.75" customHeight="1" s="157">
      <c r="A94" s="4" t="n"/>
    </row>
    <row r="95" ht="15.75" customHeight="1" s="157">
      <c r="A95" s="4" t="n"/>
    </row>
    <row r="96" ht="15.75" customHeight="1" s="157">
      <c r="A96" s="4" t="n"/>
    </row>
    <row r="97" ht="15.75" customHeight="1" s="157">
      <c r="A97" s="4" t="n"/>
    </row>
    <row r="98" ht="15.75" customHeight="1" s="157">
      <c r="A98" s="4" t="n"/>
    </row>
    <row r="99" ht="15.75" customHeight="1" s="157">
      <c r="A99" s="4" t="n"/>
    </row>
    <row r="100" ht="15.75" customHeight="1" s="157">
      <c r="A100" s="4" t="n"/>
    </row>
    <row r="101" ht="15.75" customHeight="1" s="157">
      <c r="A101" s="4" t="n"/>
    </row>
    <row r="102" ht="15.75" customHeight="1" s="157">
      <c r="A102" s="4" t="n"/>
    </row>
    <row r="103" ht="15.75" customHeight="1" s="157">
      <c r="A103" s="4" t="n"/>
    </row>
    <row r="104" ht="15.75" customHeight="1" s="157">
      <c r="A104" s="4" t="n"/>
    </row>
    <row r="105" ht="15.75" customHeight="1" s="157">
      <c r="A105" s="4" t="n"/>
    </row>
    <row r="106" ht="15.75" customHeight="1" s="157">
      <c r="A106" s="4" t="n"/>
    </row>
    <row r="107" ht="15.75" customHeight="1" s="157">
      <c r="A107" s="4" t="n"/>
    </row>
    <row r="108" ht="15.75" customHeight="1" s="157">
      <c r="A108" s="4" t="n"/>
    </row>
    <row r="109" ht="15.75" customHeight="1" s="157">
      <c r="A109" s="4" t="n"/>
    </row>
    <row r="110" ht="15.75" customHeight="1" s="157">
      <c r="A110" s="4" t="n"/>
    </row>
    <row r="111" ht="15.75" customHeight="1" s="157">
      <c r="A111" s="4" t="n"/>
    </row>
    <row r="112" ht="15.75" customHeight="1" s="157">
      <c r="A112" s="4" t="n"/>
    </row>
    <row r="113" ht="15.75" customHeight="1" s="157">
      <c r="A113" s="4" t="n"/>
    </row>
    <row r="114" ht="15.75" customHeight="1" s="157">
      <c r="A114" s="4" t="n"/>
    </row>
    <row r="115" ht="15.75" customHeight="1" s="157">
      <c r="A115" s="4" t="n"/>
    </row>
    <row r="116" ht="15.75" customHeight="1" s="157">
      <c r="A116" s="4" t="n"/>
    </row>
    <row r="117" ht="15.75" customHeight="1" s="157">
      <c r="A117" s="4" t="n"/>
    </row>
    <row r="118" ht="15.75" customHeight="1" s="157">
      <c r="A118" s="4" t="n"/>
    </row>
    <row r="119" ht="15.75" customHeight="1" s="157">
      <c r="A119" s="4" t="n"/>
    </row>
    <row r="120" ht="15.75" customHeight="1" s="157">
      <c r="A120" s="4" t="n"/>
    </row>
    <row r="121" ht="15.75" customHeight="1" s="157">
      <c r="A121" s="4" t="n"/>
    </row>
    <row r="122" ht="15.75" customHeight="1" s="157">
      <c r="A122" s="4" t="n"/>
    </row>
    <row r="123" ht="15.75" customHeight="1" s="157">
      <c r="A123" s="4" t="n"/>
    </row>
    <row r="124" ht="15.75" customHeight="1" s="157">
      <c r="A124" s="4" t="n"/>
    </row>
    <row r="125" ht="15.75" customHeight="1" s="157">
      <c r="A125" s="4" t="n"/>
    </row>
    <row r="126" ht="15.75" customHeight="1" s="157">
      <c r="A126" s="4" t="n"/>
    </row>
    <row r="127" ht="15.75" customHeight="1" s="157">
      <c r="A127" s="4" t="n"/>
    </row>
    <row r="128" ht="15.75" customHeight="1" s="157">
      <c r="A128" s="4" t="n"/>
    </row>
    <row r="129" ht="15.75" customHeight="1" s="157">
      <c r="A129" s="4" t="n"/>
    </row>
    <row r="130" ht="15.75" customHeight="1" s="157">
      <c r="A130" s="4" t="n"/>
    </row>
    <row r="131" ht="15.75" customHeight="1" s="157">
      <c r="A131" s="4" t="n"/>
    </row>
    <row r="132" ht="15.75" customHeight="1" s="157">
      <c r="A132" s="4" t="n"/>
    </row>
    <row r="133" ht="15.75" customHeight="1" s="157">
      <c r="A133" s="4" t="n"/>
    </row>
    <row r="134" ht="15.75" customHeight="1" s="157">
      <c r="A134" s="4" t="n"/>
    </row>
    <row r="135" ht="15.75" customHeight="1" s="157">
      <c r="A135" s="4" t="n"/>
    </row>
    <row r="136" ht="15.75" customHeight="1" s="157">
      <c r="A136" s="4" t="n"/>
    </row>
    <row r="137" ht="15.75" customHeight="1" s="157">
      <c r="A137" s="4" t="n"/>
    </row>
    <row r="138" ht="15.75" customHeight="1" s="157">
      <c r="A138" s="4" t="n"/>
    </row>
    <row r="139" ht="15.75" customHeight="1" s="157">
      <c r="A139" s="4" t="n"/>
    </row>
    <row r="140" ht="15.75" customHeight="1" s="157">
      <c r="A140" s="4" t="n"/>
    </row>
    <row r="141" ht="15.75" customHeight="1" s="157">
      <c r="A141" s="4" t="n"/>
    </row>
    <row r="142" ht="15.75" customHeight="1" s="157">
      <c r="A142" s="4" t="n"/>
    </row>
    <row r="143" ht="15.75" customHeight="1" s="157">
      <c r="A143" s="4" t="n"/>
    </row>
    <row r="144" ht="15.75" customHeight="1" s="157">
      <c r="A144" s="4" t="n"/>
    </row>
    <row r="145" ht="15.75" customHeight="1" s="157">
      <c r="A145" s="4" t="n"/>
    </row>
    <row r="146" ht="15.75" customHeight="1" s="157">
      <c r="A146" s="4" t="n"/>
    </row>
    <row r="147" ht="15.75" customHeight="1" s="157">
      <c r="A147" s="4" t="n"/>
    </row>
    <row r="148" ht="15.75" customHeight="1" s="157">
      <c r="A148" s="4" t="n"/>
    </row>
    <row r="149" ht="15.75" customHeight="1" s="157">
      <c r="A149" s="4" t="n"/>
    </row>
    <row r="150" ht="15.75" customHeight="1" s="157">
      <c r="A150" s="4" t="n"/>
    </row>
    <row r="151" ht="15.75" customHeight="1" s="157">
      <c r="A151" s="4" t="n"/>
    </row>
    <row r="152" ht="15.75" customHeight="1" s="157">
      <c r="A152" s="4" t="n"/>
    </row>
    <row r="153" ht="15.75" customHeight="1" s="157">
      <c r="A153" s="4" t="n"/>
    </row>
    <row r="154" ht="15.75" customHeight="1" s="157">
      <c r="A154" s="4" t="n"/>
    </row>
    <row r="155" ht="15.75" customHeight="1" s="157">
      <c r="A155" s="4" t="n"/>
    </row>
    <row r="156" ht="15.75" customHeight="1" s="157">
      <c r="A156" s="4" t="n"/>
    </row>
    <row r="157" ht="15.75" customHeight="1" s="157">
      <c r="A157" s="4" t="n"/>
    </row>
    <row r="158" ht="15.75" customHeight="1" s="157">
      <c r="A158" s="4" t="n"/>
    </row>
    <row r="159" ht="15.75" customHeight="1" s="157">
      <c r="A159" s="4" t="n"/>
    </row>
    <row r="160" ht="15.75" customHeight="1" s="157">
      <c r="A160" s="4" t="n"/>
    </row>
    <row r="161" ht="15.75" customHeight="1" s="157">
      <c r="A161" s="4" t="n"/>
    </row>
    <row r="162" ht="15.75" customHeight="1" s="157">
      <c r="A162" s="4" t="n"/>
    </row>
    <row r="163" ht="15.75" customHeight="1" s="157">
      <c r="A163" s="4" t="n"/>
    </row>
    <row r="164" ht="15.75" customHeight="1" s="157">
      <c r="A164" s="4" t="n"/>
    </row>
    <row r="165" ht="15.75" customHeight="1" s="157">
      <c r="A165" s="4" t="n"/>
    </row>
    <row r="166" ht="15.75" customHeight="1" s="157">
      <c r="A166" s="4" t="n"/>
    </row>
    <row r="167" ht="15.75" customHeight="1" s="157">
      <c r="A167" s="4" t="n"/>
    </row>
    <row r="168" ht="15.75" customHeight="1" s="157">
      <c r="A168" s="4" t="n"/>
    </row>
    <row r="169" ht="15.75" customHeight="1" s="157">
      <c r="A169" s="4" t="n"/>
    </row>
    <row r="170" ht="15.75" customHeight="1" s="157">
      <c r="A170" s="4" t="n"/>
    </row>
    <row r="171" ht="15.75" customHeight="1" s="157">
      <c r="A171" s="4" t="n"/>
    </row>
    <row r="172" ht="15.75" customHeight="1" s="157">
      <c r="A172" s="4" t="n"/>
    </row>
    <row r="173" ht="15.75" customHeight="1" s="157">
      <c r="A173" s="4" t="n"/>
    </row>
    <row r="174" ht="15.75" customHeight="1" s="157">
      <c r="A174" s="4" t="n"/>
    </row>
    <row r="175" ht="15.75" customHeight="1" s="157">
      <c r="A175" s="4" t="n"/>
    </row>
    <row r="176" ht="15.75" customHeight="1" s="157">
      <c r="A176" s="4" t="n"/>
    </row>
    <row r="177" ht="15.75" customHeight="1" s="157">
      <c r="A177" s="4" t="n"/>
    </row>
    <row r="178" ht="15.75" customHeight="1" s="157">
      <c r="A178" s="4" t="n"/>
    </row>
    <row r="179" ht="15.75" customHeight="1" s="157">
      <c r="A179" s="4" t="n"/>
    </row>
    <row r="180" ht="15.75" customHeight="1" s="157">
      <c r="A180" s="4" t="n"/>
    </row>
    <row r="181" ht="15.75" customHeight="1" s="157">
      <c r="A181" s="4" t="n"/>
    </row>
    <row r="182" ht="15.75" customHeight="1" s="157">
      <c r="A182" s="4" t="n"/>
    </row>
    <row r="183" ht="15.75" customHeight="1" s="157">
      <c r="A183" s="4" t="n"/>
    </row>
    <row r="184" ht="15.75" customHeight="1" s="157">
      <c r="A184" s="4" t="n"/>
    </row>
    <row r="185" ht="15.75" customHeight="1" s="157">
      <c r="A185" s="4" t="n"/>
    </row>
    <row r="186" ht="15.75" customHeight="1" s="157">
      <c r="A186" s="4" t="n"/>
    </row>
    <row r="187" ht="15.75" customHeight="1" s="157">
      <c r="A187" s="4" t="n"/>
    </row>
    <row r="188" ht="15.75" customHeight="1" s="157">
      <c r="A188" s="4" t="n"/>
    </row>
    <row r="189" ht="15.75" customHeight="1" s="157">
      <c r="A189" s="4" t="n"/>
    </row>
    <row r="190" ht="15.75" customHeight="1" s="157">
      <c r="A190" s="4" t="n"/>
    </row>
    <row r="191" ht="15.75" customHeight="1" s="157">
      <c r="A191" s="4" t="n"/>
    </row>
    <row r="192" ht="15.75" customHeight="1" s="157">
      <c r="A192" s="4" t="n"/>
    </row>
    <row r="193" ht="15.75" customHeight="1" s="157">
      <c r="A193" s="4" t="n"/>
    </row>
    <row r="194" ht="15.75" customHeight="1" s="157">
      <c r="A194" s="4" t="n"/>
    </row>
    <row r="195" ht="15.75" customHeight="1" s="157">
      <c r="A195" s="4" t="n"/>
    </row>
    <row r="196" ht="15.75" customHeight="1" s="157">
      <c r="A196" s="4" t="n"/>
    </row>
    <row r="197" ht="15.75" customHeight="1" s="157">
      <c r="A197" s="4" t="n"/>
    </row>
    <row r="198" ht="15.75" customHeight="1" s="157">
      <c r="A198" s="4" t="n"/>
    </row>
    <row r="199" ht="15.75" customHeight="1" s="157">
      <c r="A199" s="4" t="n"/>
    </row>
    <row r="200" ht="15.75" customHeight="1" s="157">
      <c r="A200" s="4" t="n"/>
    </row>
    <row r="201" ht="15.75" customHeight="1" s="157">
      <c r="A201" s="4" t="n"/>
    </row>
    <row r="202" ht="15.75" customHeight="1" s="157">
      <c r="A202" s="4" t="n"/>
    </row>
    <row r="203" ht="15.75" customHeight="1" s="157">
      <c r="A203" s="4" t="n"/>
    </row>
    <row r="204" ht="15.75" customHeight="1" s="157">
      <c r="A204" s="4" t="n"/>
    </row>
    <row r="205" ht="15.75" customHeight="1" s="157">
      <c r="A205" s="4" t="n"/>
    </row>
    <row r="206" ht="15.75" customHeight="1" s="157">
      <c r="A206" s="4" t="n"/>
    </row>
    <row r="207" ht="15.75" customHeight="1" s="157">
      <c r="A207" s="4" t="n"/>
    </row>
    <row r="208" ht="15.75" customHeight="1" s="157">
      <c r="A208" s="4" t="n"/>
    </row>
    <row r="209" ht="15.75" customHeight="1" s="157">
      <c r="A209" s="4" t="n"/>
    </row>
    <row r="210" ht="15.75" customHeight="1" s="157">
      <c r="A210" s="4" t="n"/>
    </row>
    <row r="211" ht="15.75" customHeight="1" s="157">
      <c r="A211" s="4" t="n"/>
    </row>
    <row r="212" ht="15.75" customHeight="1" s="157">
      <c r="A212" s="4" t="n"/>
    </row>
    <row r="213" ht="15.75" customHeight="1" s="157">
      <c r="A213" s="4" t="n"/>
    </row>
    <row r="214" ht="15.75" customHeight="1" s="157">
      <c r="A214" s="4" t="n"/>
    </row>
    <row r="215" ht="15.75" customHeight="1" s="157">
      <c r="A215" s="4" t="n"/>
    </row>
    <row r="216" ht="15.75" customHeight="1" s="157">
      <c r="A216" s="4" t="n"/>
    </row>
    <row r="217" ht="15.75" customHeight="1" s="157">
      <c r="A217" s="4" t="n"/>
    </row>
    <row r="218" ht="15.75" customHeight="1" s="157">
      <c r="A218" s="4" t="n"/>
    </row>
    <row r="219" ht="15.75" customHeight="1" s="157">
      <c r="A219" s="4" t="n"/>
    </row>
    <row r="220" ht="15.75" customHeight="1" s="157">
      <c r="A220" s="4" t="n"/>
    </row>
    <row r="221" ht="15.75" customHeight="1" s="157">
      <c r="A221" s="4" t="n"/>
    </row>
    <row r="222" ht="15.75" customHeight="1" s="157">
      <c r="A222" s="4" t="n"/>
    </row>
    <row r="223" ht="15.75" customHeight="1" s="157">
      <c r="A223" s="4" t="n"/>
    </row>
    <row r="224" ht="15.75" customHeight="1" s="157">
      <c r="A224" s="4" t="n"/>
    </row>
    <row r="225" ht="15.75" customHeight="1" s="157">
      <c r="A225" s="4" t="n"/>
    </row>
    <row r="226" ht="15.75" customHeight="1" s="157">
      <c r="A226" s="4" t="n"/>
    </row>
    <row r="227" ht="15.75" customHeight="1" s="157">
      <c r="A227" s="4" t="n"/>
    </row>
    <row r="228" ht="15.75" customHeight="1" s="157">
      <c r="A228" s="4" t="n"/>
    </row>
    <row r="229" ht="15.75" customHeight="1" s="157">
      <c r="A229" s="4" t="n"/>
    </row>
    <row r="230" ht="15.75" customHeight="1" s="157">
      <c r="A230" s="4" t="n"/>
    </row>
    <row r="231" ht="15.75" customHeight="1" s="157">
      <c r="A231" s="4" t="n"/>
    </row>
    <row r="232" ht="15.75" customHeight="1" s="157">
      <c r="A232" s="4" t="n"/>
    </row>
    <row r="233" ht="15.75" customHeight="1" s="157">
      <c r="A233" s="4" t="n"/>
    </row>
    <row r="234" ht="15.75" customHeight="1" s="157">
      <c r="A234" s="4" t="n"/>
    </row>
    <row r="235" ht="15.75" customHeight="1" s="157">
      <c r="A235" s="4" t="n"/>
    </row>
    <row r="236" ht="15.75" customHeight="1" s="157">
      <c r="A236" s="4" t="n"/>
    </row>
    <row r="237" ht="15.75" customHeight="1" s="157">
      <c r="A237" s="4" t="n"/>
    </row>
    <row r="238" ht="15.75" customHeight="1" s="157">
      <c r="A238" s="4" t="n"/>
    </row>
    <row r="239" ht="15.75" customHeight="1" s="157">
      <c r="A239" s="4" t="n"/>
    </row>
    <row r="240" ht="15.75" customHeight="1" s="157">
      <c r="A240" s="4" t="n"/>
    </row>
    <row r="241" ht="15.75" customHeight="1" s="157">
      <c r="A241" s="4" t="n"/>
    </row>
    <row r="242" ht="15.75" customHeight="1" s="157">
      <c r="A242" s="4" t="n"/>
    </row>
    <row r="243" ht="15.75" customHeight="1" s="157">
      <c r="A243" s="4" t="n"/>
    </row>
    <row r="244" ht="15.75" customHeight="1" s="157">
      <c r="A244" s="4" t="n"/>
    </row>
    <row r="245" ht="15.75" customHeight="1" s="157">
      <c r="A245" s="4" t="n"/>
    </row>
    <row r="246" ht="15.75" customHeight="1" s="157">
      <c r="A246" s="4" t="n"/>
    </row>
    <row r="247" ht="15.75" customHeight="1" s="157">
      <c r="A247" s="4" t="n"/>
    </row>
    <row r="248" ht="15.75" customHeight="1" s="157">
      <c r="A248" s="4" t="n"/>
    </row>
    <row r="249" ht="15.75" customHeight="1" s="157">
      <c r="A249" s="4" t="n"/>
    </row>
    <row r="250" ht="15.75" customHeight="1" s="157">
      <c r="A250" s="4" t="n"/>
    </row>
    <row r="251" ht="15.75" customHeight="1" s="157">
      <c r="A251" s="4" t="n"/>
    </row>
    <row r="252" ht="15.75" customHeight="1" s="157">
      <c r="A252" s="4" t="n"/>
    </row>
    <row r="253" ht="15.75" customHeight="1" s="157">
      <c r="A253" s="4" t="n"/>
    </row>
    <row r="254" ht="15.75" customHeight="1" s="157">
      <c r="A254" s="4" t="n"/>
    </row>
    <row r="255" ht="15.75" customHeight="1" s="157">
      <c r="A255" s="4" t="n"/>
    </row>
    <row r="256" ht="15.75" customHeight="1" s="157">
      <c r="A256" s="4" t="n"/>
    </row>
    <row r="257" ht="15.75" customHeight="1" s="157">
      <c r="A257" s="4" t="n"/>
    </row>
    <row r="258" ht="15.75" customHeight="1" s="157">
      <c r="A258" s="4" t="n"/>
    </row>
    <row r="259" ht="15.75" customHeight="1" s="157">
      <c r="A259" s="4" t="n"/>
    </row>
    <row r="260" ht="15.75" customHeight="1" s="157">
      <c r="A260" s="4" t="n"/>
    </row>
    <row r="261" ht="15.75" customHeight="1" s="157">
      <c r="A261" s="4" t="n"/>
    </row>
    <row r="262" ht="15.75" customHeight="1" s="157">
      <c r="A262" s="4" t="n"/>
    </row>
    <row r="263" ht="15.75" customHeight="1" s="157">
      <c r="A263" s="4" t="n"/>
    </row>
    <row r="264" ht="15.75" customHeight="1" s="157">
      <c r="A264" s="4" t="n"/>
    </row>
    <row r="265" ht="15.75" customHeight="1" s="157">
      <c r="A265" s="4" t="n"/>
    </row>
    <row r="266" ht="15.75" customHeight="1" s="157">
      <c r="A266" s="4" t="n"/>
    </row>
    <row r="267" ht="15.75" customHeight="1" s="157">
      <c r="A267" s="4" t="n"/>
    </row>
    <row r="268" ht="15.75" customHeight="1" s="157">
      <c r="A268" s="4" t="n"/>
    </row>
    <row r="269" ht="15.75" customHeight="1" s="157">
      <c r="A269" s="4" t="n"/>
    </row>
    <row r="270" ht="15.75" customHeight="1" s="157">
      <c r="A270" s="4" t="n"/>
    </row>
    <row r="271" ht="15.75" customHeight="1" s="157">
      <c r="A271" s="4" t="n"/>
    </row>
    <row r="272" ht="15.75" customHeight="1" s="157">
      <c r="A272" s="4" t="n"/>
    </row>
    <row r="273" ht="15.75" customHeight="1" s="157">
      <c r="A273" s="4" t="n"/>
    </row>
    <row r="274" ht="15.75" customHeight="1" s="157">
      <c r="A274" s="4" t="n"/>
    </row>
    <row r="275" ht="15.75" customHeight="1" s="157">
      <c r="A275" s="4" t="n"/>
    </row>
    <row r="276" ht="15.75" customHeight="1" s="157">
      <c r="A276" s="4" t="n"/>
    </row>
    <row r="277" ht="15.75" customHeight="1" s="157">
      <c r="A277" s="4" t="n"/>
    </row>
    <row r="278" ht="15.75" customHeight="1" s="157">
      <c r="A278" s="4" t="n"/>
    </row>
    <row r="279" ht="15.75" customHeight="1" s="157">
      <c r="A279" s="4" t="n"/>
    </row>
    <row r="280" ht="15.75" customHeight="1" s="157">
      <c r="A280" s="4" t="n"/>
    </row>
    <row r="281" ht="15.75" customHeight="1" s="157">
      <c r="A281" s="4" t="n"/>
    </row>
    <row r="282" ht="15.75" customHeight="1" s="157">
      <c r="A282" s="4" t="n"/>
    </row>
    <row r="283" ht="15.75" customHeight="1" s="157">
      <c r="A283" s="4" t="n"/>
    </row>
    <row r="284" ht="15.75" customHeight="1" s="157">
      <c r="A284" s="4" t="n"/>
    </row>
    <row r="285" ht="15.75" customHeight="1" s="157">
      <c r="A285" s="4" t="n"/>
    </row>
    <row r="286" ht="15.75" customHeight="1" s="157">
      <c r="A286" s="4" t="n"/>
    </row>
    <row r="287" ht="15.75" customHeight="1" s="157">
      <c r="A287" s="4" t="n"/>
    </row>
    <row r="288" ht="15.75" customHeight="1" s="157">
      <c r="A288" s="4" t="n"/>
    </row>
    <row r="289" ht="15.75" customHeight="1" s="157">
      <c r="A289" s="4" t="n"/>
    </row>
    <row r="290" ht="15.75" customHeight="1" s="157">
      <c r="A290" s="4" t="n"/>
    </row>
    <row r="291" ht="15.75" customHeight="1" s="157">
      <c r="A291" s="4" t="n"/>
    </row>
    <row r="292" ht="15.75" customHeight="1" s="157">
      <c r="A292" s="4" t="n"/>
    </row>
    <row r="293" ht="15.75" customHeight="1" s="157">
      <c r="A293" s="4" t="n"/>
    </row>
    <row r="294" ht="15.75" customHeight="1" s="157">
      <c r="A294" s="4" t="n"/>
    </row>
    <row r="295" ht="15.75" customHeight="1" s="157">
      <c r="A295" s="4" t="n"/>
    </row>
    <row r="296" ht="15.75" customHeight="1" s="157">
      <c r="A296" s="4" t="n"/>
    </row>
    <row r="297" ht="15.75" customHeight="1" s="157">
      <c r="A297" s="4" t="n"/>
    </row>
    <row r="298" ht="15.75" customHeight="1" s="157">
      <c r="A298" s="4" t="n"/>
    </row>
    <row r="299" ht="15.75" customHeight="1" s="157">
      <c r="A299" s="4" t="n"/>
    </row>
    <row r="300" ht="15.75" customHeight="1" s="157">
      <c r="A300" s="4" t="n"/>
    </row>
    <row r="301" ht="15.75" customHeight="1" s="157">
      <c r="A301" s="4" t="n"/>
    </row>
    <row r="302" ht="15.75" customHeight="1" s="157">
      <c r="A302" s="4" t="n"/>
    </row>
    <row r="303" ht="15.75" customHeight="1" s="157">
      <c r="A303" s="4" t="n"/>
    </row>
    <row r="304" ht="15.75" customHeight="1" s="157">
      <c r="A304" s="4" t="n"/>
    </row>
    <row r="305" ht="15.75" customHeight="1" s="157">
      <c r="A305" s="4" t="n"/>
    </row>
    <row r="306" ht="15.75" customHeight="1" s="157">
      <c r="A306" s="4" t="n"/>
    </row>
    <row r="307" ht="15.75" customHeight="1" s="157">
      <c r="A307" s="4" t="n"/>
    </row>
    <row r="308" ht="15.75" customHeight="1" s="157">
      <c r="A308" s="4" t="n"/>
    </row>
    <row r="309" ht="15.75" customHeight="1" s="157">
      <c r="A309" s="4" t="n"/>
    </row>
    <row r="310" ht="15.75" customHeight="1" s="157">
      <c r="A310" s="4" t="n"/>
    </row>
    <row r="311" ht="15.75" customHeight="1" s="157">
      <c r="A311" s="4" t="n"/>
    </row>
    <row r="312" ht="15.75" customHeight="1" s="157">
      <c r="A312" s="4" t="n"/>
    </row>
    <row r="313" ht="15.75" customHeight="1" s="157">
      <c r="A313" s="4" t="n"/>
    </row>
    <row r="314" ht="15.75" customHeight="1" s="157">
      <c r="A314" s="4" t="n"/>
    </row>
    <row r="315" ht="15.75" customHeight="1" s="157">
      <c r="A315" s="4" t="n"/>
    </row>
    <row r="316" ht="15.75" customHeight="1" s="157">
      <c r="A316" s="4" t="n"/>
    </row>
    <row r="317" ht="15.75" customHeight="1" s="157">
      <c r="A317" s="4" t="n"/>
    </row>
    <row r="318" ht="15.75" customHeight="1" s="157">
      <c r="A318" s="4" t="n"/>
    </row>
    <row r="319" ht="15.75" customHeight="1" s="157">
      <c r="A319" s="4" t="n"/>
    </row>
    <row r="320" ht="15.75" customHeight="1" s="157">
      <c r="A320" s="4" t="n"/>
    </row>
    <row r="321" ht="15.75" customHeight="1" s="157">
      <c r="A321" s="4" t="n"/>
    </row>
    <row r="322" ht="15.75" customHeight="1" s="157">
      <c r="A322" s="4" t="n"/>
    </row>
    <row r="323" ht="15.75" customHeight="1" s="157">
      <c r="A323" s="4" t="n"/>
    </row>
    <row r="324" ht="15.75" customHeight="1" s="157">
      <c r="A324" s="4" t="n"/>
    </row>
    <row r="325" ht="15.75" customHeight="1" s="157">
      <c r="A325" s="4" t="n"/>
    </row>
    <row r="326" ht="15.75" customHeight="1" s="157">
      <c r="A326" s="4" t="n"/>
    </row>
    <row r="327" ht="15.75" customHeight="1" s="157">
      <c r="A327" s="4" t="n"/>
    </row>
    <row r="328" ht="15.75" customHeight="1" s="157">
      <c r="A328" s="4" t="n"/>
    </row>
    <row r="329" ht="15.75" customHeight="1" s="157">
      <c r="A329" s="4" t="n"/>
    </row>
    <row r="330" ht="15.75" customHeight="1" s="157">
      <c r="A330" s="4" t="n"/>
    </row>
    <row r="331" ht="15.75" customHeight="1" s="157">
      <c r="A331" s="4" t="n"/>
    </row>
    <row r="332" ht="15.75" customHeight="1" s="157">
      <c r="A332" s="4" t="n"/>
    </row>
    <row r="333" ht="15.75" customHeight="1" s="157">
      <c r="A333" s="4" t="n"/>
    </row>
    <row r="334" ht="15.75" customHeight="1" s="157">
      <c r="A334" s="4" t="n"/>
    </row>
    <row r="335" ht="15.75" customHeight="1" s="157">
      <c r="A335" s="4" t="n"/>
    </row>
    <row r="336" ht="15.75" customHeight="1" s="157">
      <c r="A336" s="4" t="n"/>
    </row>
    <row r="337" ht="15.75" customHeight="1" s="157">
      <c r="A337" s="4" t="n"/>
    </row>
    <row r="338" ht="15.75" customHeight="1" s="157">
      <c r="A338" s="4" t="n"/>
    </row>
    <row r="339" ht="15.75" customHeight="1" s="157">
      <c r="A339" s="4" t="n"/>
    </row>
    <row r="340" ht="15.75" customHeight="1" s="157">
      <c r="A340" s="4" t="n"/>
    </row>
    <row r="341" ht="15.75" customHeight="1" s="157">
      <c r="A341" s="4" t="n"/>
    </row>
    <row r="342" ht="15.75" customHeight="1" s="157">
      <c r="A342" s="4" t="n"/>
    </row>
    <row r="343" ht="15.75" customHeight="1" s="157">
      <c r="A343" s="4" t="n"/>
    </row>
    <row r="344" ht="15.75" customHeight="1" s="157">
      <c r="A344" s="4" t="n"/>
    </row>
    <row r="345" ht="15.75" customHeight="1" s="157">
      <c r="A345" s="4" t="n"/>
    </row>
    <row r="346" ht="15.75" customHeight="1" s="157">
      <c r="A346" s="4" t="n"/>
    </row>
    <row r="347" ht="15.75" customHeight="1" s="157">
      <c r="A347" s="4" t="n"/>
    </row>
    <row r="348" ht="15.75" customHeight="1" s="157">
      <c r="A348" s="4" t="n"/>
    </row>
    <row r="349" ht="15.75" customHeight="1" s="157">
      <c r="A349" s="4" t="n"/>
    </row>
    <row r="350" ht="15.75" customHeight="1" s="157">
      <c r="A350" s="4" t="n"/>
    </row>
    <row r="351" ht="15.75" customHeight="1" s="157">
      <c r="A351" s="4" t="n"/>
    </row>
    <row r="352" ht="15.75" customHeight="1" s="157">
      <c r="A352" s="4" t="n"/>
    </row>
    <row r="353" ht="15.75" customHeight="1" s="157">
      <c r="A353" s="4" t="n"/>
    </row>
    <row r="354" ht="15.75" customHeight="1" s="157">
      <c r="A354" s="4" t="n"/>
    </row>
    <row r="355" ht="15.75" customHeight="1" s="157">
      <c r="A355" s="4" t="n"/>
    </row>
    <row r="356" ht="15.75" customHeight="1" s="157">
      <c r="A356" s="4" t="n"/>
    </row>
    <row r="357" ht="15.75" customHeight="1" s="157">
      <c r="A357" s="4" t="n"/>
    </row>
    <row r="358" ht="15.75" customHeight="1" s="157">
      <c r="A358" s="4" t="n"/>
    </row>
    <row r="359" ht="15.75" customHeight="1" s="157">
      <c r="A359" s="4" t="n"/>
    </row>
    <row r="360" ht="15.75" customHeight="1" s="157">
      <c r="A360" s="4" t="n"/>
    </row>
    <row r="361" ht="15.75" customHeight="1" s="157">
      <c r="A361" s="4" t="n"/>
    </row>
    <row r="362" ht="15.75" customHeight="1" s="157">
      <c r="A362" s="4" t="n"/>
    </row>
    <row r="363" ht="15.75" customHeight="1" s="157">
      <c r="A363" s="4" t="n"/>
    </row>
    <row r="364" ht="15.75" customHeight="1" s="157">
      <c r="A364" s="4" t="n"/>
    </row>
    <row r="365" ht="15.75" customHeight="1" s="157">
      <c r="A365" s="4" t="n"/>
    </row>
    <row r="366" ht="15.75" customHeight="1" s="157">
      <c r="A366" s="4" t="n"/>
    </row>
    <row r="367" ht="15.75" customHeight="1" s="157">
      <c r="A367" s="4" t="n"/>
    </row>
    <row r="368" ht="15.75" customHeight="1" s="157">
      <c r="A368" s="4" t="n"/>
    </row>
    <row r="369" ht="15.75" customHeight="1" s="157">
      <c r="A369" s="4" t="n"/>
    </row>
    <row r="370" ht="15.75" customHeight="1" s="157">
      <c r="A370" s="4" t="n"/>
    </row>
    <row r="371" ht="15.75" customHeight="1" s="157">
      <c r="A371" s="4" t="n"/>
    </row>
    <row r="372" ht="15.75" customHeight="1" s="157">
      <c r="A372" s="4" t="n"/>
    </row>
    <row r="373" ht="15.75" customHeight="1" s="157">
      <c r="A373" s="4" t="n"/>
    </row>
    <row r="374" ht="15.75" customHeight="1" s="157">
      <c r="A374" s="4" t="n"/>
    </row>
    <row r="375" ht="15.75" customHeight="1" s="157">
      <c r="A375" s="4" t="n"/>
    </row>
    <row r="376" ht="15.75" customHeight="1" s="157">
      <c r="A376" s="4" t="n"/>
    </row>
    <row r="377" ht="15.75" customHeight="1" s="157">
      <c r="A377" s="4" t="n"/>
    </row>
    <row r="378" ht="15.75" customHeight="1" s="157">
      <c r="A378" s="4" t="n"/>
    </row>
    <row r="379" ht="15.75" customHeight="1" s="157">
      <c r="A379" s="4" t="n"/>
    </row>
    <row r="380" ht="15.75" customHeight="1" s="157">
      <c r="A380" s="4" t="n"/>
    </row>
    <row r="381" ht="15.75" customHeight="1" s="157">
      <c r="A381" s="4" t="n"/>
    </row>
    <row r="382" ht="15.75" customHeight="1" s="157">
      <c r="A382" s="4" t="n"/>
    </row>
    <row r="383" ht="15.75" customHeight="1" s="157">
      <c r="A383" s="4" t="n"/>
    </row>
    <row r="384" ht="15.75" customHeight="1" s="157">
      <c r="A384" s="4" t="n"/>
    </row>
    <row r="385" ht="15.75" customHeight="1" s="157">
      <c r="A385" s="4" t="n"/>
    </row>
    <row r="386" ht="15.75" customHeight="1" s="157">
      <c r="A386" s="4" t="n"/>
    </row>
    <row r="387" ht="15.75" customHeight="1" s="157">
      <c r="A387" s="4" t="n"/>
    </row>
    <row r="388" ht="15.75" customHeight="1" s="157">
      <c r="A388" s="4" t="n"/>
    </row>
    <row r="389" ht="15.75" customHeight="1" s="157">
      <c r="A389" s="4" t="n"/>
    </row>
    <row r="390" ht="15.75" customHeight="1" s="157">
      <c r="A390" s="4" t="n"/>
    </row>
    <row r="391" ht="15.75" customHeight="1" s="157">
      <c r="A391" s="4" t="n"/>
    </row>
    <row r="392" ht="15.75" customHeight="1" s="157">
      <c r="A392" s="4" t="n"/>
    </row>
    <row r="393" ht="15.75" customHeight="1" s="157">
      <c r="A393" s="4" t="n"/>
    </row>
    <row r="394" ht="15.75" customHeight="1" s="157">
      <c r="A394" s="4" t="n"/>
    </row>
    <row r="395" ht="15.75" customHeight="1" s="157">
      <c r="A395" s="4" t="n"/>
    </row>
    <row r="396" ht="15.75" customHeight="1" s="157">
      <c r="A396" s="4" t="n"/>
    </row>
    <row r="397" ht="15.75" customHeight="1" s="157">
      <c r="A397" s="4" t="n"/>
    </row>
    <row r="398" ht="15.75" customHeight="1" s="157">
      <c r="A398" s="4" t="n"/>
    </row>
    <row r="399" ht="15.75" customHeight="1" s="157">
      <c r="A399" s="4" t="n"/>
    </row>
    <row r="400" ht="15.75" customHeight="1" s="157">
      <c r="A400" s="4" t="n"/>
    </row>
    <row r="401" ht="15.75" customHeight="1" s="157">
      <c r="A401" s="4" t="n"/>
    </row>
    <row r="402" ht="15.75" customHeight="1" s="157">
      <c r="A402" s="4" t="n"/>
    </row>
    <row r="403" ht="15.75" customHeight="1" s="157">
      <c r="A403" s="4" t="n"/>
    </row>
    <row r="404" ht="15.75" customHeight="1" s="157">
      <c r="A404" s="4" t="n"/>
    </row>
    <row r="405" ht="15.75" customHeight="1" s="157">
      <c r="A405" s="4" t="n"/>
    </row>
    <row r="406" ht="15.75" customHeight="1" s="157">
      <c r="A406" s="4" t="n"/>
    </row>
    <row r="407" ht="15.75" customHeight="1" s="157">
      <c r="A407" s="4" t="n"/>
    </row>
    <row r="408" ht="15.75" customHeight="1" s="157">
      <c r="A408" s="4" t="n"/>
    </row>
    <row r="409" ht="15.75" customHeight="1" s="157">
      <c r="A409" s="4" t="n"/>
    </row>
    <row r="410" ht="15.75" customHeight="1" s="157">
      <c r="A410" s="4" t="n"/>
    </row>
    <row r="411" ht="15.75" customHeight="1" s="157">
      <c r="A411" s="4" t="n"/>
    </row>
    <row r="412" ht="15.75" customHeight="1" s="157">
      <c r="A412" s="4" t="n"/>
    </row>
    <row r="413" ht="15.75" customHeight="1" s="157">
      <c r="A413" s="4" t="n"/>
    </row>
    <row r="414" ht="15.75" customHeight="1" s="157">
      <c r="A414" s="4" t="n"/>
    </row>
    <row r="415" ht="15.75" customHeight="1" s="157">
      <c r="A415" s="4" t="n"/>
    </row>
    <row r="416" ht="15.75" customHeight="1" s="157">
      <c r="A416" s="4" t="n"/>
    </row>
    <row r="417" ht="15.75" customHeight="1" s="157">
      <c r="A417" s="4" t="n"/>
    </row>
    <row r="418" ht="15.75" customHeight="1" s="157">
      <c r="A418" s="4" t="n"/>
    </row>
    <row r="419" ht="15.75" customHeight="1" s="157">
      <c r="A419" s="4" t="n"/>
    </row>
    <row r="420" ht="15.75" customHeight="1" s="157">
      <c r="A420" s="4" t="n"/>
    </row>
    <row r="421" ht="15.75" customHeight="1" s="157">
      <c r="A421" s="4" t="n"/>
    </row>
    <row r="422" ht="15.75" customHeight="1" s="157">
      <c r="A422" s="4" t="n"/>
    </row>
    <row r="423" ht="15.75" customHeight="1" s="157">
      <c r="A423" s="4" t="n"/>
    </row>
    <row r="424" ht="15.75" customHeight="1" s="157">
      <c r="A424" s="4" t="n"/>
    </row>
    <row r="425" ht="15.75" customHeight="1" s="157">
      <c r="A425" s="4" t="n"/>
    </row>
    <row r="426" ht="15.75" customHeight="1" s="157">
      <c r="A426" s="4" t="n"/>
    </row>
    <row r="427" ht="15.75" customHeight="1" s="157">
      <c r="A427" s="4" t="n"/>
    </row>
    <row r="428" ht="15.75" customHeight="1" s="157">
      <c r="A428" s="4" t="n"/>
    </row>
    <row r="429" ht="15.75" customHeight="1" s="157">
      <c r="A429" s="4" t="n"/>
    </row>
    <row r="430" ht="15.75" customHeight="1" s="157">
      <c r="A430" s="4" t="n"/>
    </row>
    <row r="431" ht="15.75" customHeight="1" s="157">
      <c r="A431" s="4" t="n"/>
    </row>
    <row r="432" ht="15.75" customHeight="1" s="157">
      <c r="A432" s="4" t="n"/>
    </row>
    <row r="433" ht="15.75" customHeight="1" s="157">
      <c r="A433" s="4" t="n"/>
    </row>
    <row r="434" ht="15.75" customHeight="1" s="157">
      <c r="A434" s="4" t="n"/>
    </row>
    <row r="435" ht="15.75" customHeight="1" s="157">
      <c r="A435" s="4" t="n"/>
    </row>
    <row r="436" ht="15.75" customHeight="1" s="157">
      <c r="A436" s="4" t="n"/>
    </row>
    <row r="437" ht="15.75" customHeight="1" s="157">
      <c r="A437" s="4" t="n"/>
    </row>
    <row r="438" ht="15.75" customHeight="1" s="157">
      <c r="A438" s="4" t="n"/>
    </row>
    <row r="439" ht="15.75" customHeight="1" s="157">
      <c r="A439" s="4" t="n"/>
    </row>
    <row r="440" ht="15.75" customHeight="1" s="157">
      <c r="A440" s="4" t="n"/>
    </row>
    <row r="441" ht="15.75" customHeight="1" s="157">
      <c r="A441" s="4" t="n"/>
    </row>
    <row r="442" ht="15.75" customHeight="1" s="157">
      <c r="A442" s="4" t="n"/>
    </row>
    <row r="443" ht="15.75" customHeight="1" s="157">
      <c r="A443" s="4" t="n"/>
    </row>
    <row r="444" ht="15.75" customHeight="1" s="157">
      <c r="A444" s="4" t="n"/>
    </row>
    <row r="445" ht="15.75" customHeight="1" s="157">
      <c r="A445" s="4" t="n"/>
    </row>
    <row r="446" ht="15.75" customHeight="1" s="157">
      <c r="A446" s="4" t="n"/>
    </row>
    <row r="447" ht="15.75" customHeight="1" s="157">
      <c r="A447" s="4" t="n"/>
    </row>
    <row r="448" ht="15.75" customHeight="1" s="157">
      <c r="A448" s="4" t="n"/>
    </row>
    <row r="449" ht="15.75" customHeight="1" s="157">
      <c r="A449" s="4" t="n"/>
    </row>
    <row r="450" ht="15.75" customHeight="1" s="157">
      <c r="A450" s="4" t="n"/>
    </row>
    <row r="451" ht="15.75" customHeight="1" s="157">
      <c r="A451" s="4" t="n"/>
    </row>
    <row r="452" ht="15.75" customHeight="1" s="157">
      <c r="A452" s="4" t="n"/>
    </row>
    <row r="453" ht="15.75" customHeight="1" s="157">
      <c r="A453" s="4" t="n"/>
    </row>
    <row r="454" ht="15.75" customHeight="1" s="157">
      <c r="A454" s="4" t="n"/>
    </row>
    <row r="455" ht="15.75" customHeight="1" s="157">
      <c r="A455" s="4" t="n"/>
    </row>
    <row r="456" ht="15.75" customHeight="1" s="157">
      <c r="A456" s="4" t="n"/>
    </row>
    <row r="457" ht="15.75" customHeight="1" s="157">
      <c r="A457" s="4" t="n"/>
    </row>
    <row r="458" ht="15.75" customHeight="1" s="157">
      <c r="A458" s="4" t="n"/>
    </row>
    <row r="459" ht="15.75" customHeight="1" s="157">
      <c r="A459" s="4" t="n"/>
    </row>
    <row r="460" ht="15.75" customHeight="1" s="157">
      <c r="A460" s="4" t="n"/>
    </row>
    <row r="461" ht="15.75" customHeight="1" s="157">
      <c r="A461" s="4" t="n"/>
    </row>
    <row r="462" ht="15.75" customHeight="1" s="157">
      <c r="A462" s="4" t="n"/>
    </row>
    <row r="463" ht="15.75" customHeight="1" s="157">
      <c r="A463" s="4" t="n"/>
    </row>
    <row r="464" ht="15.75" customHeight="1" s="157">
      <c r="A464" s="4" t="n"/>
    </row>
    <row r="465" ht="15.75" customHeight="1" s="157">
      <c r="A465" s="4" t="n"/>
    </row>
    <row r="466" ht="15.75" customHeight="1" s="157">
      <c r="A466" s="4" t="n"/>
    </row>
    <row r="467" ht="15.75" customHeight="1" s="157">
      <c r="A467" s="4" t="n"/>
    </row>
    <row r="468" ht="15.75" customHeight="1" s="157">
      <c r="A468" s="4" t="n"/>
    </row>
    <row r="469" ht="15.75" customHeight="1" s="157">
      <c r="A469" s="4" t="n"/>
    </row>
    <row r="470" ht="15.75" customHeight="1" s="157">
      <c r="A470" s="4" t="n"/>
    </row>
    <row r="471" ht="15.75" customHeight="1" s="157">
      <c r="A471" s="4" t="n"/>
    </row>
    <row r="472" ht="15.75" customHeight="1" s="157">
      <c r="A472" s="4" t="n"/>
    </row>
    <row r="473" ht="15.75" customHeight="1" s="157">
      <c r="A473" s="4" t="n"/>
    </row>
    <row r="474" ht="15.75" customHeight="1" s="157">
      <c r="A474" s="4" t="n"/>
    </row>
    <row r="475" ht="15.75" customHeight="1" s="157">
      <c r="A475" s="4" t="n"/>
    </row>
    <row r="476" ht="15.75" customHeight="1" s="157">
      <c r="A476" s="4" t="n"/>
    </row>
    <row r="477" ht="15.75" customHeight="1" s="157">
      <c r="A477" s="4" t="n"/>
    </row>
    <row r="478" ht="15.75" customHeight="1" s="157">
      <c r="A478" s="4" t="n"/>
    </row>
    <row r="479" ht="15.75" customHeight="1" s="157">
      <c r="A479" s="4" t="n"/>
    </row>
    <row r="480" ht="15.75" customHeight="1" s="157">
      <c r="A480" s="4" t="n"/>
    </row>
    <row r="481" ht="15.75" customHeight="1" s="157">
      <c r="A481" s="4" t="n"/>
    </row>
    <row r="482" ht="15.75" customHeight="1" s="157">
      <c r="A482" s="4" t="n"/>
    </row>
    <row r="483" ht="15.75" customHeight="1" s="157">
      <c r="A483" s="4" t="n"/>
    </row>
    <row r="484" ht="15.75" customHeight="1" s="157">
      <c r="A484" s="4" t="n"/>
    </row>
    <row r="485" ht="15.75" customHeight="1" s="157">
      <c r="A485" s="4" t="n"/>
    </row>
    <row r="486" ht="15.75" customHeight="1" s="157">
      <c r="A486" s="4" t="n"/>
    </row>
    <row r="487" ht="15.75" customHeight="1" s="157">
      <c r="A487" s="4" t="n"/>
    </row>
    <row r="488" ht="15.75" customHeight="1" s="157">
      <c r="A488" s="4" t="n"/>
    </row>
    <row r="489" ht="15.75" customHeight="1" s="157">
      <c r="A489" s="4" t="n"/>
    </row>
    <row r="490" ht="15.75" customHeight="1" s="157">
      <c r="A490" s="4" t="n"/>
    </row>
    <row r="491" ht="15.75" customHeight="1" s="157">
      <c r="A491" s="4" t="n"/>
    </row>
    <row r="492" ht="15.75" customHeight="1" s="157">
      <c r="A492" s="4" t="n"/>
    </row>
    <row r="493" ht="15.75" customHeight="1" s="157">
      <c r="A493" s="4" t="n"/>
    </row>
    <row r="494" ht="15.75" customHeight="1" s="157">
      <c r="A494" s="4" t="n"/>
    </row>
    <row r="495" ht="15.75" customHeight="1" s="157">
      <c r="A495" s="4" t="n"/>
    </row>
    <row r="496" ht="15.75" customHeight="1" s="157">
      <c r="A496" s="4" t="n"/>
    </row>
    <row r="497" ht="15.75" customHeight="1" s="157">
      <c r="A497" s="4" t="n"/>
    </row>
    <row r="498" ht="15.75" customHeight="1" s="157">
      <c r="A498" s="4" t="n"/>
    </row>
    <row r="499" ht="15.75" customHeight="1" s="157">
      <c r="A499" s="4" t="n"/>
    </row>
    <row r="500" ht="15.75" customHeight="1" s="157">
      <c r="A500" s="4" t="n"/>
    </row>
    <row r="501" ht="15.75" customHeight="1" s="157">
      <c r="A501" s="4" t="n"/>
    </row>
    <row r="502" ht="15.75" customHeight="1" s="157">
      <c r="A502" s="4" t="n"/>
    </row>
    <row r="503" ht="15.75" customHeight="1" s="157">
      <c r="A503" s="4" t="n"/>
    </row>
    <row r="504" ht="15.75" customHeight="1" s="157">
      <c r="A504" s="4" t="n"/>
    </row>
    <row r="505" ht="15.75" customHeight="1" s="157">
      <c r="A505" s="4" t="n"/>
    </row>
    <row r="506" ht="15.75" customHeight="1" s="157">
      <c r="A506" s="4" t="n"/>
    </row>
    <row r="507" ht="15.75" customHeight="1" s="157">
      <c r="A507" s="4" t="n"/>
    </row>
    <row r="508" ht="15.75" customHeight="1" s="157">
      <c r="A508" s="4" t="n"/>
    </row>
    <row r="509" ht="15.75" customHeight="1" s="157">
      <c r="A509" s="4" t="n"/>
    </row>
    <row r="510" ht="15.75" customHeight="1" s="157">
      <c r="A510" s="4" t="n"/>
    </row>
    <row r="511" ht="15.75" customHeight="1" s="157">
      <c r="A511" s="4" t="n"/>
    </row>
    <row r="512" ht="15.75" customHeight="1" s="157">
      <c r="A512" s="4" t="n"/>
    </row>
    <row r="513" ht="15.75" customHeight="1" s="157">
      <c r="A513" s="4" t="n"/>
    </row>
    <row r="514" ht="15.75" customHeight="1" s="157">
      <c r="A514" s="4" t="n"/>
    </row>
    <row r="515" ht="15.75" customHeight="1" s="157">
      <c r="A515" s="4" t="n"/>
    </row>
    <row r="516" ht="15.75" customHeight="1" s="157">
      <c r="A516" s="4" t="n"/>
    </row>
    <row r="517" ht="15.75" customHeight="1" s="157">
      <c r="A517" s="4" t="n"/>
    </row>
    <row r="518" ht="15.75" customHeight="1" s="157">
      <c r="A518" s="4" t="n"/>
    </row>
    <row r="519" ht="15.75" customHeight="1" s="157">
      <c r="A519" s="4" t="n"/>
    </row>
    <row r="520" ht="15.75" customHeight="1" s="157">
      <c r="A520" s="4" t="n"/>
    </row>
    <row r="521" ht="15.75" customHeight="1" s="157">
      <c r="A521" s="4" t="n"/>
    </row>
    <row r="522" ht="15.75" customHeight="1" s="157">
      <c r="A522" s="4" t="n"/>
    </row>
    <row r="523" ht="15.75" customHeight="1" s="157">
      <c r="A523" s="4" t="n"/>
    </row>
    <row r="524" ht="15.75" customHeight="1" s="157">
      <c r="A524" s="4" t="n"/>
    </row>
    <row r="525" ht="15.75" customHeight="1" s="157">
      <c r="A525" s="4" t="n"/>
    </row>
    <row r="526" ht="15.75" customHeight="1" s="157">
      <c r="A526" s="4" t="n"/>
    </row>
    <row r="527" ht="15.75" customHeight="1" s="157">
      <c r="A527" s="4" t="n"/>
    </row>
    <row r="528" ht="15.75" customHeight="1" s="157">
      <c r="A528" s="4" t="n"/>
    </row>
    <row r="529" ht="15.75" customHeight="1" s="157">
      <c r="A529" s="4" t="n"/>
    </row>
    <row r="530" ht="15.75" customHeight="1" s="157">
      <c r="A530" s="4" t="n"/>
    </row>
    <row r="531" ht="15.75" customHeight="1" s="157">
      <c r="A531" s="4" t="n"/>
    </row>
    <row r="532" ht="15.75" customHeight="1" s="157">
      <c r="A532" s="4" t="n"/>
    </row>
    <row r="533" ht="15.75" customHeight="1" s="157">
      <c r="A533" s="4" t="n"/>
    </row>
    <row r="534" ht="15.75" customHeight="1" s="157">
      <c r="A534" s="4" t="n"/>
    </row>
    <row r="535" ht="15.75" customHeight="1" s="157">
      <c r="A535" s="4" t="n"/>
    </row>
    <row r="536" ht="15.75" customHeight="1" s="157">
      <c r="A536" s="4" t="n"/>
    </row>
    <row r="537" ht="15.75" customHeight="1" s="157">
      <c r="A537" s="4" t="n"/>
    </row>
    <row r="538" ht="15.75" customHeight="1" s="157">
      <c r="A538" s="4" t="n"/>
    </row>
    <row r="539" ht="15.75" customHeight="1" s="157">
      <c r="A539" s="4" t="n"/>
    </row>
    <row r="540" ht="15.75" customHeight="1" s="157">
      <c r="A540" s="4" t="n"/>
    </row>
    <row r="541" ht="15.75" customHeight="1" s="157">
      <c r="A541" s="4" t="n"/>
    </row>
    <row r="542" ht="15.75" customHeight="1" s="157">
      <c r="A542" s="4" t="n"/>
    </row>
    <row r="543" ht="15.75" customHeight="1" s="157">
      <c r="A543" s="4" t="n"/>
    </row>
    <row r="544" ht="15.75" customHeight="1" s="157">
      <c r="A544" s="4" t="n"/>
    </row>
    <row r="545" ht="15.75" customHeight="1" s="157">
      <c r="A545" s="4" t="n"/>
    </row>
    <row r="546" ht="15.75" customHeight="1" s="157">
      <c r="A546" s="4" t="n"/>
    </row>
    <row r="547" ht="15.75" customHeight="1" s="157">
      <c r="A547" s="4" t="n"/>
    </row>
    <row r="548" ht="15.75" customHeight="1" s="157">
      <c r="A548" s="4" t="n"/>
    </row>
    <row r="549" ht="15.75" customHeight="1" s="157">
      <c r="A549" s="4" t="n"/>
    </row>
    <row r="550" ht="15.75" customHeight="1" s="157">
      <c r="A550" s="4" t="n"/>
    </row>
    <row r="551" ht="15.75" customHeight="1" s="157">
      <c r="A551" s="4" t="n"/>
    </row>
    <row r="552" ht="15.75" customHeight="1" s="157">
      <c r="A552" s="4" t="n"/>
    </row>
    <row r="553" ht="15.75" customHeight="1" s="157">
      <c r="A553" s="4" t="n"/>
    </row>
    <row r="554" ht="15.75" customHeight="1" s="157">
      <c r="A554" s="4" t="n"/>
    </row>
    <row r="555" ht="15.75" customHeight="1" s="157">
      <c r="A555" s="4" t="n"/>
    </row>
    <row r="556" ht="15.75" customHeight="1" s="157">
      <c r="A556" s="4" t="n"/>
    </row>
    <row r="557" ht="15.75" customHeight="1" s="157">
      <c r="A557" s="4" t="n"/>
    </row>
    <row r="558" ht="15.75" customHeight="1" s="157">
      <c r="A558" s="4" t="n"/>
    </row>
    <row r="559" ht="15.75" customHeight="1" s="157">
      <c r="A559" s="4" t="n"/>
    </row>
    <row r="560" ht="15.75" customHeight="1" s="157">
      <c r="A560" s="4" t="n"/>
    </row>
    <row r="561" ht="15.75" customHeight="1" s="157">
      <c r="A561" s="4" t="n"/>
    </row>
    <row r="562" ht="15.75" customHeight="1" s="157">
      <c r="A562" s="4" t="n"/>
    </row>
    <row r="563" ht="15.75" customHeight="1" s="157">
      <c r="A563" s="4" t="n"/>
    </row>
    <row r="564" ht="15.75" customHeight="1" s="157">
      <c r="A564" s="4" t="n"/>
    </row>
    <row r="565" ht="15.75" customHeight="1" s="157">
      <c r="A565" s="4" t="n"/>
    </row>
    <row r="566" ht="15.75" customHeight="1" s="157">
      <c r="A566" s="4" t="n"/>
    </row>
    <row r="567" ht="15.75" customHeight="1" s="157">
      <c r="A567" s="4" t="n"/>
    </row>
    <row r="568" ht="15.75" customHeight="1" s="157">
      <c r="A568" s="4" t="n"/>
    </row>
    <row r="569" ht="15.75" customHeight="1" s="157">
      <c r="A569" s="4" t="n"/>
    </row>
    <row r="570" ht="15.75" customHeight="1" s="157">
      <c r="A570" s="4" t="n"/>
    </row>
    <row r="571" ht="15.75" customHeight="1" s="157">
      <c r="A571" s="4" t="n"/>
    </row>
    <row r="572" ht="15.75" customHeight="1" s="157">
      <c r="A572" s="4" t="n"/>
    </row>
    <row r="573" ht="15.75" customHeight="1" s="157">
      <c r="A573" s="4" t="n"/>
    </row>
    <row r="574" ht="15.75" customHeight="1" s="157">
      <c r="A574" s="4" t="n"/>
    </row>
    <row r="575" ht="15.75" customHeight="1" s="157">
      <c r="A575" s="4" t="n"/>
    </row>
    <row r="576" ht="15.75" customHeight="1" s="157">
      <c r="A576" s="4" t="n"/>
    </row>
    <row r="577" ht="15.75" customHeight="1" s="157">
      <c r="A577" s="4" t="n"/>
    </row>
    <row r="578" ht="15.75" customHeight="1" s="157">
      <c r="A578" s="4" t="n"/>
    </row>
    <row r="579" ht="15.75" customHeight="1" s="157">
      <c r="A579" s="4" t="n"/>
    </row>
    <row r="580" ht="15.75" customHeight="1" s="157">
      <c r="A580" s="4" t="n"/>
    </row>
    <row r="581" ht="15.75" customHeight="1" s="157">
      <c r="A581" s="4" t="n"/>
    </row>
    <row r="582" ht="15.75" customHeight="1" s="157">
      <c r="A582" s="4" t="n"/>
    </row>
    <row r="583" ht="15.75" customHeight="1" s="157">
      <c r="A583" s="4" t="n"/>
    </row>
    <row r="584" ht="15.75" customHeight="1" s="157">
      <c r="A584" s="4" t="n"/>
    </row>
    <row r="585" ht="15.75" customHeight="1" s="157">
      <c r="A585" s="4" t="n"/>
    </row>
    <row r="586" ht="15.75" customHeight="1" s="157">
      <c r="A586" s="4" t="n"/>
    </row>
    <row r="587" ht="15.75" customHeight="1" s="157">
      <c r="A587" s="4" t="n"/>
    </row>
    <row r="588" ht="15.75" customHeight="1" s="157">
      <c r="A588" s="4" t="n"/>
    </row>
    <row r="589" ht="15.75" customHeight="1" s="157">
      <c r="A589" s="4" t="n"/>
    </row>
    <row r="590" ht="15.75" customHeight="1" s="157">
      <c r="A590" s="4" t="n"/>
    </row>
    <row r="591" ht="15.75" customHeight="1" s="157">
      <c r="A591" s="4" t="n"/>
    </row>
    <row r="592" ht="15.75" customHeight="1" s="157">
      <c r="A592" s="4" t="n"/>
    </row>
    <row r="593" ht="15.75" customHeight="1" s="157">
      <c r="A593" s="4" t="n"/>
    </row>
    <row r="594" ht="15.75" customHeight="1" s="157">
      <c r="A594" s="4" t="n"/>
    </row>
    <row r="595" ht="15.75" customHeight="1" s="157">
      <c r="A595" s="4" t="n"/>
    </row>
    <row r="596" ht="15.75" customHeight="1" s="157">
      <c r="A596" s="4" t="n"/>
    </row>
    <row r="597" ht="15.75" customHeight="1" s="157">
      <c r="A597" s="4" t="n"/>
    </row>
    <row r="598" ht="15.75" customHeight="1" s="157">
      <c r="A598" s="4" t="n"/>
    </row>
    <row r="599" ht="15.75" customHeight="1" s="157">
      <c r="A599" s="4" t="n"/>
    </row>
    <row r="600" ht="15.75" customHeight="1" s="157">
      <c r="A600" s="4" t="n"/>
    </row>
    <row r="601" ht="15.75" customHeight="1" s="157">
      <c r="A601" s="4" t="n"/>
    </row>
    <row r="602" ht="15.75" customHeight="1" s="157">
      <c r="A602" s="4" t="n"/>
    </row>
    <row r="603" ht="15.75" customHeight="1" s="157">
      <c r="A603" s="4" t="n"/>
    </row>
    <row r="604" ht="15.75" customHeight="1" s="157">
      <c r="A604" s="4" t="n"/>
    </row>
    <row r="605" ht="15.75" customHeight="1" s="157">
      <c r="A605" s="4" t="n"/>
    </row>
    <row r="606" ht="15.75" customHeight="1" s="157">
      <c r="A606" s="4" t="n"/>
    </row>
    <row r="607" ht="15.75" customHeight="1" s="157">
      <c r="A607" s="4" t="n"/>
    </row>
    <row r="608" ht="15.75" customHeight="1" s="157">
      <c r="A608" s="4" t="n"/>
    </row>
    <row r="609" ht="15.75" customHeight="1" s="157">
      <c r="A609" s="4" t="n"/>
    </row>
    <row r="610" ht="15.75" customHeight="1" s="157">
      <c r="A610" s="4" t="n"/>
    </row>
    <row r="611" ht="15.75" customHeight="1" s="157">
      <c r="A611" s="4" t="n"/>
    </row>
    <row r="612" ht="15.75" customHeight="1" s="157">
      <c r="A612" s="4" t="n"/>
    </row>
    <row r="613" ht="15.75" customHeight="1" s="157">
      <c r="A613" s="4" t="n"/>
    </row>
    <row r="614" ht="15.75" customHeight="1" s="157">
      <c r="A614" s="4" t="n"/>
    </row>
    <row r="615" ht="15.75" customHeight="1" s="157">
      <c r="A615" s="4" t="n"/>
    </row>
    <row r="616" ht="15.75" customHeight="1" s="157">
      <c r="A616" s="4" t="n"/>
    </row>
    <row r="617" ht="15.75" customHeight="1" s="157">
      <c r="A617" s="4" t="n"/>
    </row>
    <row r="618" ht="15.75" customHeight="1" s="157">
      <c r="A618" s="4" t="n"/>
    </row>
    <row r="619" ht="15.75" customHeight="1" s="157">
      <c r="A619" s="4" t="n"/>
    </row>
    <row r="620" ht="15.75" customHeight="1" s="157">
      <c r="A620" s="4" t="n"/>
    </row>
    <row r="621" ht="15.75" customHeight="1" s="157">
      <c r="A621" s="4" t="n"/>
    </row>
    <row r="622" ht="15.75" customHeight="1" s="157">
      <c r="A622" s="4" t="n"/>
    </row>
    <row r="623" ht="15.75" customHeight="1" s="157">
      <c r="A623" s="4" t="n"/>
    </row>
    <row r="624" ht="15.75" customHeight="1" s="157">
      <c r="A624" s="4" t="n"/>
    </row>
    <row r="625" ht="15.75" customHeight="1" s="157">
      <c r="A625" s="4" t="n"/>
    </row>
    <row r="626" ht="15.75" customHeight="1" s="157">
      <c r="A626" s="4" t="n"/>
    </row>
    <row r="627" ht="15.75" customHeight="1" s="157">
      <c r="A627" s="4" t="n"/>
    </row>
    <row r="628" ht="15.75" customHeight="1" s="157">
      <c r="A628" s="4" t="n"/>
    </row>
    <row r="629" ht="15.75" customHeight="1" s="157">
      <c r="A629" s="4" t="n"/>
    </row>
    <row r="630" ht="15.75" customHeight="1" s="157">
      <c r="A630" s="4" t="n"/>
    </row>
    <row r="631" ht="15.75" customHeight="1" s="157">
      <c r="A631" s="4" t="n"/>
    </row>
    <row r="632" ht="15.75" customHeight="1" s="157">
      <c r="A632" s="4" t="n"/>
    </row>
    <row r="633" ht="15.75" customHeight="1" s="157">
      <c r="A633" s="4" t="n"/>
    </row>
    <row r="634" ht="15.75" customHeight="1" s="157">
      <c r="A634" s="4" t="n"/>
    </row>
    <row r="635" ht="15.75" customHeight="1" s="157">
      <c r="A635" s="4" t="n"/>
    </row>
    <row r="636" ht="15.75" customHeight="1" s="157">
      <c r="A636" s="4" t="n"/>
    </row>
    <row r="637" ht="15.75" customHeight="1" s="157">
      <c r="A637" s="4" t="n"/>
    </row>
    <row r="638" ht="15.75" customHeight="1" s="157">
      <c r="A638" s="4" t="n"/>
    </row>
    <row r="639" ht="15.75" customHeight="1" s="157">
      <c r="A639" s="4" t="n"/>
    </row>
    <row r="640" ht="15.75" customHeight="1" s="157">
      <c r="A640" s="4" t="n"/>
    </row>
    <row r="641" ht="15.75" customHeight="1" s="157">
      <c r="A641" s="4" t="n"/>
    </row>
    <row r="642" ht="15.75" customHeight="1" s="157">
      <c r="A642" s="4" t="n"/>
    </row>
    <row r="643" ht="15.75" customHeight="1" s="157">
      <c r="A643" s="4" t="n"/>
    </row>
    <row r="644" ht="15.75" customHeight="1" s="157">
      <c r="A644" s="4" t="n"/>
    </row>
    <row r="645" ht="15.75" customHeight="1" s="157">
      <c r="A645" s="4" t="n"/>
    </row>
    <row r="646" ht="15.75" customHeight="1" s="157">
      <c r="A646" s="4" t="n"/>
    </row>
    <row r="647" ht="15.75" customHeight="1" s="157">
      <c r="A647" s="4" t="n"/>
    </row>
    <row r="648" ht="15.75" customHeight="1" s="157">
      <c r="A648" s="4" t="n"/>
    </row>
    <row r="649" ht="15.75" customHeight="1" s="157">
      <c r="A649" s="4" t="n"/>
    </row>
    <row r="650" ht="15.75" customHeight="1" s="157">
      <c r="A650" s="4" t="n"/>
    </row>
    <row r="651" ht="15.75" customHeight="1" s="157">
      <c r="A651" s="4" t="n"/>
    </row>
    <row r="652" ht="15.75" customHeight="1" s="157">
      <c r="A652" s="4" t="n"/>
    </row>
    <row r="653" ht="15.75" customHeight="1" s="157">
      <c r="A653" s="4" t="n"/>
    </row>
    <row r="654" ht="15.75" customHeight="1" s="157">
      <c r="A654" s="4" t="n"/>
    </row>
    <row r="655" ht="15.75" customHeight="1" s="157">
      <c r="A655" s="4" t="n"/>
    </row>
    <row r="656" ht="15.75" customHeight="1" s="157">
      <c r="A656" s="4" t="n"/>
    </row>
    <row r="657" ht="15.75" customHeight="1" s="157">
      <c r="A657" s="4" t="n"/>
    </row>
    <row r="658" ht="15.75" customHeight="1" s="157">
      <c r="A658" s="4" t="n"/>
    </row>
    <row r="659" ht="15.75" customHeight="1" s="157">
      <c r="A659" s="4" t="n"/>
    </row>
    <row r="660" ht="15.75" customHeight="1" s="157">
      <c r="A660" s="4" t="n"/>
    </row>
    <row r="661" ht="15.75" customHeight="1" s="157">
      <c r="A661" s="4" t="n"/>
    </row>
    <row r="662" ht="15.75" customHeight="1" s="157">
      <c r="A662" s="4" t="n"/>
    </row>
    <row r="663" ht="15.75" customHeight="1" s="157">
      <c r="A663" s="4" t="n"/>
    </row>
    <row r="664" ht="15.75" customHeight="1" s="157">
      <c r="A664" s="4" t="n"/>
    </row>
    <row r="665" ht="15.75" customHeight="1" s="157">
      <c r="A665" s="4" t="n"/>
    </row>
    <row r="666" ht="15.75" customHeight="1" s="157">
      <c r="A666" s="4" t="n"/>
    </row>
    <row r="667" ht="15.75" customHeight="1" s="157">
      <c r="A667" s="4" t="n"/>
    </row>
    <row r="668" ht="15.75" customHeight="1" s="157">
      <c r="A668" s="4" t="n"/>
    </row>
    <row r="669" ht="15.75" customHeight="1" s="157">
      <c r="A669" s="4" t="n"/>
    </row>
    <row r="670" ht="15.75" customHeight="1" s="157">
      <c r="A670" s="4" t="n"/>
    </row>
    <row r="671" ht="15.75" customHeight="1" s="157">
      <c r="A671" s="4" t="n"/>
    </row>
    <row r="672" ht="15.75" customHeight="1" s="157">
      <c r="A672" s="4" t="n"/>
    </row>
    <row r="673" ht="15.75" customHeight="1" s="157">
      <c r="A673" s="4" t="n"/>
    </row>
    <row r="674" ht="15.75" customHeight="1" s="157">
      <c r="A674" s="4" t="n"/>
    </row>
    <row r="675" ht="15.75" customHeight="1" s="157">
      <c r="A675" s="4" t="n"/>
    </row>
    <row r="676" ht="15.75" customHeight="1" s="157">
      <c r="A676" s="4" t="n"/>
    </row>
    <row r="677" ht="15.75" customHeight="1" s="157">
      <c r="A677" s="4" t="n"/>
    </row>
    <row r="678" ht="15.75" customHeight="1" s="157">
      <c r="A678" s="4" t="n"/>
    </row>
    <row r="679" ht="15.75" customHeight="1" s="157">
      <c r="A679" s="4" t="n"/>
    </row>
    <row r="680" ht="15.75" customHeight="1" s="157">
      <c r="A680" s="4" t="n"/>
    </row>
    <row r="681" ht="15.75" customHeight="1" s="157">
      <c r="A681" s="4" t="n"/>
    </row>
    <row r="682" ht="15.75" customHeight="1" s="157">
      <c r="A682" s="4" t="n"/>
    </row>
    <row r="683" ht="15.75" customHeight="1" s="157">
      <c r="A683" s="4" t="n"/>
    </row>
    <row r="684" ht="15.75" customHeight="1" s="157">
      <c r="A684" s="4" t="n"/>
    </row>
    <row r="685" ht="15.75" customHeight="1" s="157">
      <c r="A685" s="4" t="n"/>
    </row>
    <row r="686" ht="15.75" customHeight="1" s="157">
      <c r="A686" s="4" t="n"/>
    </row>
    <row r="687" ht="15.75" customHeight="1" s="157">
      <c r="A687" s="4" t="n"/>
    </row>
    <row r="688" ht="15.75" customHeight="1" s="157">
      <c r="A688" s="4" t="n"/>
    </row>
    <row r="689" ht="15.75" customHeight="1" s="157">
      <c r="A689" s="4" t="n"/>
    </row>
    <row r="690" ht="15.75" customHeight="1" s="157">
      <c r="A690" s="4" t="n"/>
    </row>
    <row r="691" ht="15.75" customHeight="1" s="157">
      <c r="A691" s="4" t="n"/>
    </row>
    <row r="692" ht="15.75" customHeight="1" s="157">
      <c r="A692" s="4" t="n"/>
    </row>
    <row r="693" ht="15.75" customHeight="1" s="157">
      <c r="A693" s="4" t="n"/>
    </row>
    <row r="694" ht="15.75" customHeight="1" s="157">
      <c r="A694" s="4" t="n"/>
    </row>
    <row r="695" ht="15.75" customHeight="1" s="157">
      <c r="A695" s="4" t="n"/>
    </row>
    <row r="696" ht="15.75" customHeight="1" s="157">
      <c r="A696" s="4" t="n"/>
    </row>
    <row r="697" ht="15.75" customHeight="1" s="157">
      <c r="A697" s="4" t="n"/>
    </row>
    <row r="698" ht="15.75" customHeight="1" s="157">
      <c r="A698" s="4" t="n"/>
    </row>
    <row r="699" ht="15.75" customHeight="1" s="157">
      <c r="A699" s="4" t="n"/>
    </row>
    <row r="700" ht="15.75" customHeight="1" s="157">
      <c r="A700" s="4" t="n"/>
    </row>
    <row r="701" ht="15.75" customHeight="1" s="157">
      <c r="A701" s="4" t="n"/>
    </row>
    <row r="702" ht="15.75" customHeight="1" s="157">
      <c r="A702" s="4" t="n"/>
    </row>
    <row r="703" ht="15.75" customHeight="1" s="157">
      <c r="A703" s="4" t="n"/>
    </row>
    <row r="704" ht="15.75" customHeight="1" s="157">
      <c r="A704" s="4" t="n"/>
    </row>
    <row r="705" ht="15.75" customHeight="1" s="157">
      <c r="A705" s="4" t="n"/>
    </row>
    <row r="706" ht="15.75" customHeight="1" s="157">
      <c r="A706" s="4" t="n"/>
    </row>
    <row r="707" ht="15.75" customHeight="1" s="157">
      <c r="A707" s="4" t="n"/>
    </row>
    <row r="708" ht="15.75" customHeight="1" s="157">
      <c r="A708" s="4" t="n"/>
    </row>
    <row r="709" ht="15.75" customHeight="1" s="157">
      <c r="A709" s="4" t="n"/>
    </row>
    <row r="710" ht="15.75" customHeight="1" s="157">
      <c r="A710" s="4" t="n"/>
    </row>
    <row r="711" ht="15.75" customHeight="1" s="157">
      <c r="A711" s="4" t="n"/>
    </row>
    <row r="712" ht="15.75" customHeight="1" s="157">
      <c r="A712" s="4" t="n"/>
    </row>
    <row r="713" ht="15.75" customHeight="1" s="157">
      <c r="A713" s="4" t="n"/>
    </row>
    <row r="714" ht="15.75" customHeight="1" s="157">
      <c r="A714" s="4" t="n"/>
    </row>
    <row r="715" ht="15.75" customHeight="1" s="157">
      <c r="A715" s="4" t="n"/>
    </row>
    <row r="716" ht="15.75" customHeight="1" s="157">
      <c r="A716" s="4" t="n"/>
    </row>
    <row r="717" ht="15.75" customHeight="1" s="157">
      <c r="A717" s="4" t="n"/>
    </row>
    <row r="718" ht="15.75" customHeight="1" s="157">
      <c r="A718" s="4" t="n"/>
    </row>
    <row r="719" ht="15.75" customHeight="1" s="157">
      <c r="A719" s="4" t="n"/>
    </row>
    <row r="720" ht="15.75" customHeight="1" s="157">
      <c r="A720" s="4" t="n"/>
    </row>
    <row r="721" ht="15.75" customHeight="1" s="157">
      <c r="A721" s="4" t="n"/>
    </row>
    <row r="722" ht="15.75" customHeight="1" s="157">
      <c r="A722" s="4" t="n"/>
    </row>
    <row r="723" ht="15.75" customHeight="1" s="157">
      <c r="A723" s="4" t="n"/>
    </row>
    <row r="724" ht="15.75" customHeight="1" s="157">
      <c r="A724" s="4" t="n"/>
    </row>
    <row r="725" ht="15.75" customHeight="1" s="157">
      <c r="A725" s="4" t="n"/>
    </row>
    <row r="726" ht="15.75" customHeight="1" s="157">
      <c r="A726" s="4" t="n"/>
    </row>
    <row r="727" ht="15.75" customHeight="1" s="157">
      <c r="A727" s="4" t="n"/>
    </row>
    <row r="728" ht="15.75" customHeight="1" s="157">
      <c r="A728" s="4" t="n"/>
    </row>
    <row r="729" ht="15.75" customHeight="1" s="157">
      <c r="A729" s="4" t="n"/>
    </row>
    <row r="730" ht="15.75" customHeight="1" s="157">
      <c r="A730" s="4" t="n"/>
    </row>
    <row r="731" ht="15.75" customHeight="1" s="157">
      <c r="A731" s="4" t="n"/>
    </row>
    <row r="732" ht="15.75" customHeight="1" s="157">
      <c r="A732" s="4" t="n"/>
    </row>
    <row r="733" ht="15.75" customHeight="1" s="157">
      <c r="A733" s="4" t="n"/>
    </row>
    <row r="734" ht="15.75" customHeight="1" s="157">
      <c r="A734" s="4" t="n"/>
    </row>
    <row r="735" ht="15.75" customHeight="1" s="157">
      <c r="A735" s="4" t="n"/>
    </row>
    <row r="736" ht="15.75" customHeight="1" s="157">
      <c r="A736" s="4" t="n"/>
    </row>
    <row r="737" ht="15.75" customHeight="1" s="157">
      <c r="A737" s="4" t="n"/>
    </row>
    <row r="738" ht="15.75" customHeight="1" s="157">
      <c r="A738" s="4" t="n"/>
    </row>
    <row r="739" ht="15.75" customHeight="1" s="157">
      <c r="A739" s="4" t="n"/>
    </row>
    <row r="740" ht="15.75" customHeight="1" s="157">
      <c r="A740" s="4" t="n"/>
    </row>
    <row r="741" ht="15.75" customHeight="1" s="157">
      <c r="A741" s="4" t="n"/>
    </row>
    <row r="742" ht="15.75" customHeight="1" s="157">
      <c r="A742" s="4" t="n"/>
    </row>
    <row r="743" ht="15.75" customHeight="1" s="157">
      <c r="A743" s="4" t="n"/>
    </row>
    <row r="744" ht="15.75" customHeight="1" s="157">
      <c r="A744" s="4" t="n"/>
    </row>
    <row r="745" ht="15.75" customHeight="1" s="157">
      <c r="A745" s="4" t="n"/>
    </row>
    <row r="746" ht="15.75" customHeight="1" s="157">
      <c r="A746" s="4" t="n"/>
    </row>
    <row r="747" ht="15.75" customHeight="1" s="157">
      <c r="A747" s="4" t="n"/>
    </row>
    <row r="748" ht="15.75" customHeight="1" s="157">
      <c r="A748" s="4" t="n"/>
    </row>
    <row r="749" ht="15.75" customHeight="1" s="157">
      <c r="A749" s="4" t="n"/>
    </row>
    <row r="750" ht="15.75" customHeight="1" s="157">
      <c r="A750" s="4" t="n"/>
    </row>
    <row r="751" ht="15.75" customHeight="1" s="157">
      <c r="A751" s="4" t="n"/>
    </row>
    <row r="752" ht="15.75" customHeight="1" s="157">
      <c r="A752" s="4" t="n"/>
    </row>
    <row r="753" ht="15.75" customHeight="1" s="157">
      <c r="A753" s="4" t="n"/>
    </row>
    <row r="754" ht="15.75" customHeight="1" s="157">
      <c r="A754" s="4" t="n"/>
    </row>
    <row r="755" ht="15.75" customHeight="1" s="157">
      <c r="A755" s="4" t="n"/>
    </row>
    <row r="756" ht="15.75" customHeight="1" s="157">
      <c r="A756" s="4" t="n"/>
    </row>
    <row r="757" ht="15.75" customHeight="1" s="157">
      <c r="A757" s="4" t="n"/>
    </row>
    <row r="758" ht="15.75" customHeight="1" s="157">
      <c r="A758" s="4" t="n"/>
    </row>
    <row r="759" ht="15.75" customHeight="1" s="157">
      <c r="A759" s="4" t="n"/>
    </row>
    <row r="760" ht="15.75" customHeight="1" s="157">
      <c r="A760" s="4" t="n"/>
    </row>
    <row r="761" ht="15.75" customHeight="1" s="157">
      <c r="A761" s="4" t="n"/>
    </row>
    <row r="762" ht="15.75" customHeight="1" s="157">
      <c r="A762" s="4" t="n"/>
    </row>
    <row r="763" ht="15.75" customHeight="1" s="157">
      <c r="A763" s="4" t="n"/>
    </row>
    <row r="764" ht="15.75" customHeight="1" s="157">
      <c r="A764" s="4" t="n"/>
    </row>
    <row r="765" ht="15.75" customHeight="1" s="157">
      <c r="A765" s="4" t="n"/>
    </row>
    <row r="766" ht="15.75" customHeight="1" s="157">
      <c r="A766" s="4" t="n"/>
    </row>
    <row r="767" ht="15.75" customHeight="1" s="157">
      <c r="A767" s="4" t="n"/>
    </row>
    <row r="768" ht="15.75" customHeight="1" s="157">
      <c r="A768" s="4" t="n"/>
    </row>
    <row r="769" ht="15.75" customHeight="1" s="157">
      <c r="A769" s="4" t="n"/>
    </row>
    <row r="770" ht="15.75" customHeight="1" s="157">
      <c r="A770" s="4" t="n"/>
    </row>
    <row r="771" ht="15.75" customHeight="1" s="157">
      <c r="A771" s="4" t="n"/>
    </row>
    <row r="772" ht="15.75" customHeight="1" s="157">
      <c r="A772" s="4" t="n"/>
    </row>
    <row r="773" ht="15.75" customHeight="1" s="157">
      <c r="A773" s="4" t="n"/>
    </row>
    <row r="774" ht="15.75" customHeight="1" s="157">
      <c r="A774" s="4" t="n"/>
    </row>
    <row r="775" ht="15.75" customHeight="1" s="157">
      <c r="A775" s="4" t="n"/>
    </row>
    <row r="776" ht="15.75" customHeight="1" s="157">
      <c r="A776" s="4" t="n"/>
    </row>
    <row r="777" ht="15.75" customHeight="1" s="157">
      <c r="A777" s="4" t="n"/>
    </row>
    <row r="778" ht="15.75" customHeight="1" s="157">
      <c r="A778" s="4" t="n"/>
    </row>
    <row r="779" ht="15.75" customHeight="1" s="157">
      <c r="A779" s="4" t="n"/>
    </row>
    <row r="780" ht="15.75" customHeight="1" s="157">
      <c r="A780" s="4" t="n"/>
    </row>
    <row r="781" ht="15.75" customHeight="1" s="157">
      <c r="A781" s="4" t="n"/>
    </row>
    <row r="782" ht="15.75" customHeight="1" s="157">
      <c r="A782" s="4" t="n"/>
    </row>
    <row r="783" ht="15.75" customHeight="1" s="157">
      <c r="A783" s="4" t="n"/>
    </row>
    <row r="784" ht="15.75" customHeight="1" s="157">
      <c r="A784" s="4" t="n"/>
    </row>
    <row r="785" ht="15.75" customHeight="1" s="157">
      <c r="A785" s="4" t="n"/>
    </row>
    <row r="786" ht="15.75" customHeight="1" s="157">
      <c r="A786" s="4" t="n"/>
    </row>
    <row r="787" ht="15.75" customHeight="1" s="157">
      <c r="A787" s="4" t="n"/>
    </row>
    <row r="788" ht="15.75" customHeight="1" s="157">
      <c r="A788" s="4" t="n"/>
    </row>
    <row r="789" ht="15.75" customHeight="1" s="157">
      <c r="A789" s="4" t="n"/>
    </row>
    <row r="790" ht="15.75" customHeight="1" s="157">
      <c r="A790" s="4" t="n"/>
    </row>
    <row r="791" ht="15.75" customHeight="1" s="157">
      <c r="A791" s="4" t="n"/>
    </row>
    <row r="792" ht="15.75" customHeight="1" s="157">
      <c r="A792" s="4" t="n"/>
    </row>
    <row r="793" ht="15.75" customHeight="1" s="157">
      <c r="A793" s="4" t="n"/>
    </row>
    <row r="794" ht="15.75" customHeight="1" s="157">
      <c r="A794" s="4" t="n"/>
    </row>
    <row r="795" ht="15.75" customHeight="1" s="157">
      <c r="A795" s="4" t="n"/>
    </row>
    <row r="796" ht="15.75" customHeight="1" s="157">
      <c r="A796" s="4" t="n"/>
    </row>
    <row r="797" ht="15.75" customHeight="1" s="157">
      <c r="A797" s="4" t="n"/>
    </row>
    <row r="798" ht="15.75" customHeight="1" s="157">
      <c r="A798" s="4" t="n"/>
    </row>
    <row r="799" ht="15.75" customHeight="1" s="157">
      <c r="A799" s="4" t="n"/>
    </row>
    <row r="800" ht="15.75" customHeight="1" s="157">
      <c r="A800" s="4" t="n"/>
    </row>
    <row r="801" ht="15.75" customHeight="1" s="157">
      <c r="A801" s="4" t="n"/>
    </row>
    <row r="802" ht="15.75" customHeight="1" s="157">
      <c r="A802" s="4" t="n"/>
    </row>
    <row r="803" ht="15.75" customHeight="1" s="157">
      <c r="A803" s="4" t="n"/>
    </row>
    <row r="804" ht="15.75" customHeight="1" s="157">
      <c r="A804" s="4" t="n"/>
    </row>
    <row r="805" ht="15.75" customHeight="1" s="157">
      <c r="A805" s="4" t="n"/>
    </row>
    <row r="806" ht="15.75" customHeight="1" s="157">
      <c r="A806" s="4" t="n"/>
    </row>
    <row r="807" ht="15.75" customHeight="1" s="157">
      <c r="A807" s="4" t="n"/>
    </row>
    <row r="808" ht="15.75" customHeight="1" s="157">
      <c r="A808" s="4" t="n"/>
    </row>
    <row r="809" ht="15.75" customHeight="1" s="157">
      <c r="A809" s="4" t="n"/>
    </row>
    <row r="810" ht="15.75" customHeight="1" s="157">
      <c r="A810" s="4" t="n"/>
    </row>
    <row r="811" ht="15.75" customHeight="1" s="157">
      <c r="A811" s="4" t="n"/>
    </row>
    <row r="812" ht="15.75" customHeight="1" s="157">
      <c r="A812" s="4" t="n"/>
    </row>
    <row r="813" ht="15.75" customHeight="1" s="157">
      <c r="A813" s="4" t="n"/>
    </row>
    <row r="814" ht="15.75" customHeight="1" s="157">
      <c r="A814" s="4" t="n"/>
    </row>
    <row r="815" ht="15.75" customHeight="1" s="157">
      <c r="A815" s="4" t="n"/>
    </row>
    <row r="816" ht="15.75" customHeight="1" s="157">
      <c r="A816" s="4" t="n"/>
    </row>
    <row r="817" ht="15.75" customHeight="1" s="157">
      <c r="A817" s="4" t="n"/>
    </row>
    <row r="818" ht="15.75" customHeight="1" s="157">
      <c r="A818" s="4" t="n"/>
    </row>
    <row r="819" ht="15.75" customHeight="1" s="157">
      <c r="A819" s="4" t="n"/>
    </row>
    <row r="820" ht="15.75" customHeight="1" s="157">
      <c r="A820" s="4" t="n"/>
    </row>
    <row r="821" ht="15.75" customHeight="1" s="157">
      <c r="A821" s="4" t="n"/>
    </row>
    <row r="822" ht="15.75" customHeight="1" s="157">
      <c r="A822" s="4" t="n"/>
    </row>
    <row r="823" ht="15.75" customHeight="1" s="157">
      <c r="A823" s="4" t="n"/>
    </row>
    <row r="824" ht="15.75" customHeight="1" s="157">
      <c r="A824" s="4" t="n"/>
    </row>
    <row r="825" ht="15.75" customHeight="1" s="157">
      <c r="A825" s="4" t="n"/>
    </row>
    <row r="826" ht="15.75" customHeight="1" s="157">
      <c r="A826" s="4" t="n"/>
    </row>
    <row r="827" ht="15.75" customHeight="1" s="157">
      <c r="A827" s="4" t="n"/>
    </row>
    <row r="828" ht="15.75" customHeight="1" s="157">
      <c r="A828" s="4" t="n"/>
    </row>
    <row r="829" ht="15.75" customHeight="1" s="157">
      <c r="A829" s="4" t="n"/>
    </row>
    <row r="830" ht="15.75" customHeight="1" s="157">
      <c r="A830" s="4" t="n"/>
    </row>
    <row r="831" ht="15.75" customHeight="1" s="157">
      <c r="A831" s="4" t="n"/>
    </row>
    <row r="832" ht="15.75" customHeight="1" s="157">
      <c r="A832" s="4" t="n"/>
    </row>
    <row r="833" ht="15.75" customHeight="1" s="157">
      <c r="A833" s="4" t="n"/>
    </row>
    <row r="834" ht="15.75" customHeight="1" s="157">
      <c r="A834" s="4" t="n"/>
    </row>
    <row r="835" ht="15.75" customHeight="1" s="157">
      <c r="A835" s="4" t="n"/>
    </row>
    <row r="836" ht="15.75" customHeight="1" s="157">
      <c r="A836" s="4" t="n"/>
    </row>
    <row r="837" ht="15.75" customHeight="1" s="157">
      <c r="A837" s="4" t="n"/>
    </row>
    <row r="838" ht="15.75" customHeight="1" s="157">
      <c r="A838" s="4" t="n"/>
    </row>
    <row r="839" ht="15.75" customHeight="1" s="157">
      <c r="A839" s="4" t="n"/>
    </row>
    <row r="840" ht="15.75" customHeight="1" s="157">
      <c r="A840" s="4" t="n"/>
    </row>
    <row r="841" ht="15.75" customHeight="1" s="157">
      <c r="A841" s="4" t="n"/>
    </row>
    <row r="842" ht="15.75" customHeight="1" s="157">
      <c r="A842" s="4" t="n"/>
    </row>
    <row r="843" ht="15.75" customHeight="1" s="157">
      <c r="A843" s="4" t="n"/>
    </row>
    <row r="844" ht="15.75" customHeight="1" s="157">
      <c r="A844" s="4" t="n"/>
    </row>
    <row r="845" ht="15.75" customHeight="1" s="157">
      <c r="A845" s="4" t="n"/>
    </row>
    <row r="846" ht="15.75" customHeight="1" s="157">
      <c r="A846" s="4" t="n"/>
    </row>
    <row r="847" ht="15.75" customHeight="1" s="157">
      <c r="A847" s="4" t="n"/>
    </row>
    <row r="848" ht="15.75" customHeight="1" s="157">
      <c r="A848" s="4" t="n"/>
    </row>
    <row r="849" ht="15.75" customHeight="1" s="157">
      <c r="A849" s="4" t="n"/>
    </row>
    <row r="850" ht="15.75" customHeight="1" s="157">
      <c r="A850" s="4" t="n"/>
    </row>
    <row r="851" ht="15.75" customHeight="1" s="157">
      <c r="A851" s="4" t="n"/>
    </row>
    <row r="852" ht="15.75" customHeight="1" s="157">
      <c r="A852" s="4" t="n"/>
    </row>
    <row r="853" ht="15.75" customHeight="1" s="157">
      <c r="A853" s="4" t="n"/>
    </row>
    <row r="854" ht="15.75" customHeight="1" s="157">
      <c r="A854" s="4" t="n"/>
    </row>
    <row r="855" ht="15.75" customHeight="1" s="157">
      <c r="A855" s="4" t="n"/>
    </row>
    <row r="856" ht="15.75" customHeight="1" s="157">
      <c r="A856" s="4" t="n"/>
    </row>
    <row r="857" ht="15.75" customHeight="1" s="157">
      <c r="A857" s="4" t="n"/>
    </row>
    <row r="858" ht="15.75" customHeight="1" s="157">
      <c r="A858" s="4" t="n"/>
    </row>
    <row r="859" ht="15.75" customHeight="1" s="157">
      <c r="A859" s="4" t="n"/>
    </row>
    <row r="860" ht="15.75" customHeight="1" s="157">
      <c r="A860" s="4" t="n"/>
    </row>
    <row r="861" ht="15.75" customHeight="1" s="157">
      <c r="A861" s="4" t="n"/>
    </row>
    <row r="862" ht="15.75" customHeight="1" s="157">
      <c r="A862" s="4" t="n"/>
    </row>
    <row r="863" ht="15.75" customHeight="1" s="157">
      <c r="A863" s="4" t="n"/>
    </row>
    <row r="864" ht="15.75" customHeight="1" s="157">
      <c r="A864" s="4" t="n"/>
    </row>
    <row r="865" ht="15.75" customHeight="1" s="157">
      <c r="A865" s="4" t="n"/>
    </row>
    <row r="866" ht="15.75" customHeight="1" s="157">
      <c r="A866" s="4" t="n"/>
    </row>
    <row r="867" ht="15.75" customHeight="1" s="157">
      <c r="A867" s="4" t="n"/>
    </row>
    <row r="868" ht="15.75" customHeight="1" s="157">
      <c r="A868" s="4" t="n"/>
    </row>
    <row r="869" ht="15.75" customHeight="1" s="157">
      <c r="A869" s="4" t="n"/>
    </row>
    <row r="870" ht="15.75" customHeight="1" s="157">
      <c r="A870" s="4" t="n"/>
    </row>
    <row r="871" ht="15.75" customHeight="1" s="157">
      <c r="A871" s="4" t="n"/>
    </row>
    <row r="872" ht="15.75" customHeight="1" s="157">
      <c r="A872" s="4" t="n"/>
    </row>
    <row r="873" ht="15.75" customHeight="1" s="157">
      <c r="A873" s="4" t="n"/>
    </row>
    <row r="874" ht="15.75" customHeight="1" s="157">
      <c r="A874" s="4" t="n"/>
    </row>
    <row r="875" ht="15.75" customHeight="1" s="157">
      <c r="A875" s="4" t="n"/>
    </row>
    <row r="876" ht="15.75" customHeight="1" s="157">
      <c r="A876" s="4" t="n"/>
    </row>
    <row r="877" ht="15.75" customHeight="1" s="157">
      <c r="A877" s="4" t="n"/>
    </row>
    <row r="878" ht="15.75" customHeight="1" s="157">
      <c r="A878" s="4" t="n"/>
    </row>
    <row r="879" ht="15.75" customHeight="1" s="157">
      <c r="A879" s="4" t="n"/>
    </row>
    <row r="880" ht="15.75" customHeight="1" s="157">
      <c r="A880" s="4" t="n"/>
    </row>
    <row r="881" ht="15.75" customHeight="1" s="157">
      <c r="A881" s="4" t="n"/>
    </row>
    <row r="882" ht="15.75" customHeight="1" s="157">
      <c r="A882" s="4" t="n"/>
    </row>
    <row r="883" ht="15.75" customHeight="1" s="157">
      <c r="A883" s="4" t="n"/>
    </row>
    <row r="884" ht="15.75" customHeight="1" s="157">
      <c r="A884" s="4" t="n"/>
    </row>
    <row r="885" ht="15.75" customHeight="1" s="157">
      <c r="A885" s="4" t="n"/>
    </row>
    <row r="886" ht="15.75" customHeight="1" s="157">
      <c r="A886" s="4" t="n"/>
    </row>
    <row r="887" ht="15.75" customHeight="1" s="157">
      <c r="A887" s="4" t="n"/>
    </row>
    <row r="888" ht="15.75" customHeight="1" s="157">
      <c r="A888" s="4" t="n"/>
    </row>
    <row r="889" ht="15.75" customHeight="1" s="157">
      <c r="A889" s="4" t="n"/>
    </row>
    <row r="890" ht="15.75" customHeight="1" s="157">
      <c r="A890" s="4" t="n"/>
    </row>
    <row r="891" ht="15.75" customHeight="1" s="157">
      <c r="A891" s="4" t="n"/>
    </row>
    <row r="892" ht="15.75" customHeight="1" s="157">
      <c r="A892" s="4" t="n"/>
    </row>
    <row r="893" ht="15.75" customHeight="1" s="157">
      <c r="A893" s="4" t="n"/>
    </row>
    <row r="894" ht="15.75" customHeight="1" s="157">
      <c r="A894" s="4" t="n"/>
    </row>
    <row r="895" ht="15.75" customHeight="1" s="157">
      <c r="A895" s="4" t="n"/>
    </row>
    <row r="896" ht="15.75" customHeight="1" s="157">
      <c r="A896" s="4" t="n"/>
    </row>
    <row r="897" ht="15.75" customHeight="1" s="157">
      <c r="A897" s="4" t="n"/>
    </row>
    <row r="898" ht="15.75" customHeight="1" s="157">
      <c r="A898" s="4" t="n"/>
    </row>
    <row r="899" ht="15.75" customHeight="1" s="157">
      <c r="A899" s="4" t="n"/>
    </row>
    <row r="900" ht="15.75" customHeight="1" s="157">
      <c r="A900" s="4" t="n"/>
    </row>
    <row r="901" ht="15.75" customHeight="1" s="157">
      <c r="A901" s="4" t="n"/>
    </row>
    <row r="902" ht="15.75" customHeight="1" s="157">
      <c r="A902" s="4" t="n"/>
    </row>
    <row r="903" ht="15.75" customHeight="1" s="157">
      <c r="A903" s="4" t="n"/>
    </row>
    <row r="904" ht="15.75" customHeight="1" s="157">
      <c r="A904" s="4" t="n"/>
    </row>
    <row r="905" ht="15.75" customHeight="1" s="157">
      <c r="A905" s="4" t="n"/>
    </row>
    <row r="906" ht="15.75" customHeight="1" s="157">
      <c r="A906" s="4" t="n"/>
    </row>
    <row r="907" ht="15.75" customHeight="1" s="157">
      <c r="A907" s="4" t="n"/>
    </row>
    <row r="908" ht="15.75" customHeight="1" s="157">
      <c r="A908" s="4" t="n"/>
    </row>
    <row r="909" ht="15.75" customHeight="1" s="157">
      <c r="A909" s="4" t="n"/>
    </row>
    <row r="910" ht="15.75" customHeight="1" s="157">
      <c r="A910" s="4" t="n"/>
    </row>
    <row r="911" ht="15.75" customHeight="1" s="157">
      <c r="A911" s="4" t="n"/>
    </row>
    <row r="912" ht="15.75" customHeight="1" s="157">
      <c r="A912" s="4" t="n"/>
    </row>
    <row r="913" ht="15.75" customHeight="1" s="157">
      <c r="A913" s="4" t="n"/>
    </row>
    <row r="914" ht="15.75" customHeight="1" s="157">
      <c r="A914" s="4" t="n"/>
    </row>
    <row r="915" ht="15.75" customHeight="1" s="157">
      <c r="A915" s="4" t="n"/>
    </row>
    <row r="916" ht="15.75" customHeight="1" s="157">
      <c r="A916" s="4" t="n"/>
    </row>
    <row r="917" ht="15.75" customHeight="1" s="157">
      <c r="A917" s="4" t="n"/>
    </row>
    <row r="918" ht="15.75" customHeight="1" s="157">
      <c r="A918" s="4" t="n"/>
    </row>
    <row r="919" ht="15.75" customHeight="1" s="157">
      <c r="A919" s="4" t="n"/>
    </row>
    <row r="920" ht="15.75" customHeight="1" s="157">
      <c r="A920" s="4" t="n"/>
    </row>
    <row r="921" ht="15.75" customHeight="1" s="157">
      <c r="A921" s="4" t="n"/>
    </row>
    <row r="922" ht="15.75" customHeight="1" s="157">
      <c r="A922" s="4" t="n"/>
    </row>
    <row r="923" ht="15.75" customHeight="1" s="157">
      <c r="A923" s="4" t="n"/>
    </row>
    <row r="924" ht="15.75" customHeight="1" s="157">
      <c r="A924" s="4" t="n"/>
    </row>
    <row r="925" ht="15.75" customHeight="1" s="157">
      <c r="A925" s="4" t="n"/>
    </row>
    <row r="926" ht="15.75" customHeight="1" s="157">
      <c r="A926" s="4" t="n"/>
    </row>
    <row r="927" ht="15.75" customHeight="1" s="157">
      <c r="A927" s="4" t="n"/>
    </row>
    <row r="928" ht="15.75" customHeight="1" s="157">
      <c r="A928" s="4" t="n"/>
    </row>
    <row r="929" ht="15.75" customHeight="1" s="157">
      <c r="A929" s="4" t="n"/>
    </row>
    <row r="930" ht="15.75" customHeight="1" s="157">
      <c r="A930" s="4" t="n"/>
    </row>
    <row r="931" ht="15.75" customHeight="1" s="157">
      <c r="A931" s="4" t="n"/>
    </row>
    <row r="932" ht="15.75" customHeight="1" s="157">
      <c r="A932" s="4" t="n"/>
    </row>
    <row r="933" ht="15.75" customHeight="1" s="157">
      <c r="A933" s="4" t="n"/>
    </row>
    <row r="934" ht="15.75" customHeight="1" s="157">
      <c r="A934" s="4" t="n"/>
    </row>
    <row r="935" ht="15.75" customHeight="1" s="157">
      <c r="A935" s="4" t="n"/>
    </row>
    <row r="936" ht="15.75" customHeight="1" s="157">
      <c r="A936" s="4" t="n"/>
    </row>
    <row r="937" ht="15.75" customHeight="1" s="157">
      <c r="A937" s="4" t="n"/>
    </row>
    <row r="938" ht="15.75" customHeight="1" s="157">
      <c r="A938" s="4" t="n"/>
    </row>
    <row r="939" ht="15.75" customHeight="1" s="157">
      <c r="A939" s="4" t="n"/>
    </row>
    <row r="940" ht="15.75" customHeight="1" s="157">
      <c r="A940" s="4" t="n"/>
    </row>
    <row r="941" ht="15.75" customHeight="1" s="157">
      <c r="A941" s="4" t="n"/>
    </row>
    <row r="942" ht="15.75" customHeight="1" s="157">
      <c r="A942" s="4" t="n"/>
    </row>
    <row r="943" ht="15.75" customHeight="1" s="157">
      <c r="A943" s="4" t="n"/>
    </row>
    <row r="944" ht="15.75" customHeight="1" s="157">
      <c r="A944" s="4" t="n"/>
    </row>
    <row r="945" ht="15.75" customHeight="1" s="157">
      <c r="A945" s="4" t="n"/>
    </row>
    <row r="946" ht="15.75" customHeight="1" s="157">
      <c r="A946" s="4" t="n"/>
    </row>
    <row r="947" ht="15.75" customHeight="1" s="157">
      <c r="A947" s="4" t="n"/>
    </row>
    <row r="948" ht="15.75" customHeight="1" s="157">
      <c r="A948" s="4" t="n"/>
    </row>
    <row r="949" ht="15.75" customHeight="1" s="157">
      <c r="A949" s="4" t="n"/>
    </row>
    <row r="950" ht="15.75" customHeight="1" s="157">
      <c r="A950" s="4" t="n"/>
    </row>
    <row r="951" ht="15.75" customHeight="1" s="157">
      <c r="A951" s="4" t="n"/>
    </row>
    <row r="952" ht="15.75" customHeight="1" s="157">
      <c r="A952" s="4" t="n"/>
    </row>
    <row r="953" ht="15.75" customHeight="1" s="157">
      <c r="A953" s="4" t="n"/>
    </row>
    <row r="954" ht="15.75" customHeight="1" s="157">
      <c r="A954" s="4" t="n"/>
    </row>
    <row r="955" ht="15.75" customHeight="1" s="157">
      <c r="A955" s="4" t="n"/>
    </row>
    <row r="956" ht="15.75" customHeight="1" s="157">
      <c r="A956" s="4" t="n"/>
    </row>
    <row r="957" ht="15.75" customHeight="1" s="157">
      <c r="A957" s="4" t="n"/>
    </row>
    <row r="958" ht="15.75" customHeight="1" s="157">
      <c r="A958" s="4" t="n"/>
    </row>
    <row r="959" ht="15.75" customHeight="1" s="157">
      <c r="A959" s="4" t="n"/>
    </row>
    <row r="960" ht="15.75" customHeight="1" s="157">
      <c r="A960" s="4" t="n"/>
    </row>
    <row r="961" ht="15.75" customHeight="1" s="157">
      <c r="A961" s="4" t="n"/>
    </row>
    <row r="962" ht="15.75" customHeight="1" s="157">
      <c r="A962" s="4" t="n"/>
    </row>
    <row r="963" ht="15.75" customHeight="1" s="157">
      <c r="A963" s="4" t="n"/>
    </row>
    <row r="964" ht="15.75" customHeight="1" s="157">
      <c r="A964" s="4" t="n"/>
    </row>
    <row r="965" ht="15.75" customHeight="1" s="157">
      <c r="A965" s="4" t="n"/>
    </row>
    <row r="966" ht="15.75" customHeight="1" s="157">
      <c r="A966" s="4" t="n"/>
    </row>
    <row r="967" ht="15.75" customHeight="1" s="157">
      <c r="A967" s="4" t="n"/>
    </row>
    <row r="968" ht="15.75" customHeight="1" s="157">
      <c r="A968" s="4" t="n"/>
    </row>
    <row r="969" ht="15.75" customHeight="1" s="157">
      <c r="A969" s="4" t="n"/>
    </row>
    <row r="970" ht="15.75" customHeight="1" s="157">
      <c r="A970" s="4" t="n"/>
    </row>
    <row r="971" ht="15.75" customHeight="1" s="157">
      <c r="A971" s="4" t="n"/>
    </row>
    <row r="972" ht="15.75" customHeight="1" s="157">
      <c r="A972" s="4" t="n"/>
    </row>
    <row r="973" ht="15.75" customHeight="1" s="157">
      <c r="A973" s="4" t="n"/>
    </row>
    <row r="974" ht="15.75" customHeight="1" s="157">
      <c r="A974" s="4" t="n"/>
    </row>
    <row r="975" ht="15.75" customHeight="1" s="157">
      <c r="A975" s="4" t="n"/>
    </row>
    <row r="976" ht="15.75" customHeight="1" s="157">
      <c r="A976" s="4" t="n"/>
    </row>
    <row r="977" ht="15.75" customHeight="1" s="157">
      <c r="A977" s="4" t="n"/>
    </row>
    <row r="978" ht="15.75" customHeight="1" s="157">
      <c r="A978" s="4" t="n"/>
    </row>
    <row r="979" ht="15.75" customHeight="1" s="157">
      <c r="A979" s="4" t="n"/>
    </row>
    <row r="980" ht="15.75" customHeight="1" s="157">
      <c r="A980" s="4" t="n"/>
    </row>
    <row r="981" ht="15.75" customHeight="1" s="157">
      <c r="A981" s="4" t="n"/>
    </row>
    <row r="982" ht="15.75" customHeight="1" s="157">
      <c r="A982" s="4" t="n"/>
    </row>
    <row r="983" ht="15.75" customHeight="1" s="157">
      <c r="A983" s="4" t="n"/>
    </row>
    <row r="984" ht="15.75" customHeight="1" s="157">
      <c r="A984" s="4" t="n"/>
    </row>
    <row r="985" ht="15.75" customHeight="1" s="157">
      <c r="A985" s="4" t="n"/>
    </row>
    <row r="986" ht="15.75" customHeight="1" s="157">
      <c r="A986" s="4" t="n"/>
    </row>
    <row r="987" ht="15.75" customHeight="1" s="157">
      <c r="A987" s="4" t="n"/>
    </row>
    <row r="988" ht="15.75" customHeight="1" s="157">
      <c r="A988" s="4" t="n"/>
    </row>
    <row r="989" ht="15.75" customHeight="1" s="157">
      <c r="A989" s="4" t="n"/>
    </row>
    <row r="990" ht="15.75" customHeight="1" s="157">
      <c r="A990" s="4" t="n"/>
    </row>
    <row r="991" ht="15.75" customHeight="1" s="157">
      <c r="A991" s="4" t="n"/>
    </row>
    <row r="992" ht="15.75" customHeight="1" s="157">
      <c r="A992" s="4" t="n"/>
    </row>
    <row r="993" ht="15.75" customHeight="1" s="157">
      <c r="A993" s="4" t="n"/>
    </row>
    <row r="994" ht="15.75" customHeight="1" s="157">
      <c r="A994" s="4" t="n"/>
    </row>
    <row r="995" ht="15.75" customHeight="1" s="157">
      <c r="A995" s="4" t="n"/>
    </row>
    <row r="996" ht="15.75" customHeight="1" s="157">
      <c r="A996" s="4" t="n"/>
    </row>
    <row r="997" ht="15.75" customHeight="1" s="157">
      <c r="A997" s="4" t="n"/>
    </row>
    <row r="998" ht="15.75" customHeight="1" s="157">
      <c r="A998" s="4" t="n"/>
    </row>
    <row r="999" ht="15.75" customHeight="1" s="157">
      <c r="A999" s="4" t="n"/>
    </row>
    <row r="1000" ht="15.75" customHeight="1" s="157">
      <c r="A1000" s="4" t="n"/>
    </row>
  </sheetData>
  <pageMargins left="0.7" right="0.7" top="0.75" bottom="0.75" header="0" footer="0"/>
  <pageSetup orientation="landscape"/>
</worksheet>
</file>

<file path=xl/worksheets/sheet13.xml><?xml version="1.0" encoding="utf-8"?>
<worksheet xmlns="http://schemas.openxmlformats.org/spreadsheetml/2006/main">
  <sheetPr>
    <tabColor rgb="FF1F497D"/>
    <outlinePr summaryBelow="1" summaryRight="1"/>
    <pageSetUpPr/>
  </sheetPr>
  <dimension ref="A1:AG2"/>
  <sheetViews>
    <sheetView workbookViewId="0">
      <selection activeCell="B2" sqref="B2"/>
    </sheetView>
  </sheetViews>
  <sheetFormatPr baseColWidth="10" defaultColWidth="12.6640625" defaultRowHeight="15" customHeight="1"/>
  <cols>
    <col width="22.83203125" customWidth="1" style="157" min="1" max="1"/>
    <col width="7.6640625" customWidth="1" style="157" min="2" max="33"/>
  </cols>
  <sheetData>
    <row r="1" ht="32" customHeight="1" s="157">
      <c r="A1" s="64" t="inlineStr">
        <is>
          <t>Exported Electricity (MW*hour)</t>
        </is>
      </c>
      <c r="B1" s="1" t="n">
        <v>2019</v>
      </c>
      <c r="C1" s="1" t="n">
        <v>2020</v>
      </c>
      <c r="D1" s="1" t="n">
        <v>2021</v>
      </c>
      <c r="E1" s="1" t="n">
        <v>2022</v>
      </c>
      <c r="F1" s="1" t="n">
        <v>2023</v>
      </c>
      <c r="G1" s="1" t="n">
        <v>2024</v>
      </c>
      <c r="H1" s="1" t="n">
        <v>2025</v>
      </c>
      <c r="I1" s="1" t="n">
        <v>2026</v>
      </c>
      <c r="J1" s="1" t="n">
        <v>2027</v>
      </c>
      <c r="K1" s="1" t="n">
        <v>2028</v>
      </c>
      <c r="L1" s="1" t="n">
        <v>2029</v>
      </c>
      <c r="M1" s="1" t="n">
        <v>2030</v>
      </c>
      <c r="N1" s="1" t="n">
        <v>2031</v>
      </c>
      <c r="O1" s="1" t="n">
        <v>2032</v>
      </c>
      <c r="P1" s="1" t="n">
        <v>2033</v>
      </c>
      <c r="Q1" s="1" t="n">
        <v>2034</v>
      </c>
      <c r="R1" s="1" t="n">
        <v>2035</v>
      </c>
      <c r="S1" s="1" t="n">
        <v>2036</v>
      </c>
      <c r="T1" s="1" t="n">
        <v>2037</v>
      </c>
      <c r="U1" s="1" t="n">
        <v>2038</v>
      </c>
      <c r="V1" s="1" t="n">
        <v>2039</v>
      </c>
      <c r="W1" s="1" t="n">
        <v>2040</v>
      </c>
      <c r="X1" s="1" t="n">
        <v>2041</v>
      </c>
      <c r="Y1" s="1" t="n">
        <v>2042</v>
      </c>
      <c r="Z1" s="1" t="n">
        <v>2043</v>
      </c>
      <c r="AA1" s="1" t="n">
        <v>2044</v>
      </c>
      <c r="AB1" s="1" t="n">
        <v>2045</v>
      </c>
      <c r="AC1" s="1" t="n">
        <v>2046</v>
      </c>
      <c r="AD1" s="1" t="n">
        <v>2047</v>
      </c>
      <c r="AE1" s="1" t="n">
        <v>2048</v>
      </c>
      <c r="AF1" s="1" t="n">
        <v>2049</v>
      </c>
      <c r="AG1" s="1" t="n">
        <v>2050</v>
      </c>
    </row>
    <row r="2">
      <c r="A2" s="1" t="inlineStr">
        <is>
          <t>Electricity Exports (MWh)</t>
        </is>
      </c>
      <c r="B2" s="1">
        <f>'Manual Adjustment'!B51</f>
        <v/>
      </c>
      <c r="C2" s="1">
        <f>B2</f>
        <v/>
      </c>
      <c r="D2" s="1">
        <f>C2</f>
        <v/>
      </c>
      <c r="E2" s="1">
        <f>D2</f>
        <v/>
      </c>
      <c r="F2" s="1">
        <f>E2</f>
        <v/>
      </c>
      <c r="G2" s="1">
        <f>F2</f>
        <v/>
      </c>
      <c r="H2" s="1">
        <f>G2</f>
        <v/>
      </c>
      <c r="I2" s="1">
        <f>H2</f>
        <v/>
      </c>
      <c r="J2" s="1">
        <f>I2</f>
        <v/>
      </c>
      <c r="K2" s="1">
        <f>J2</f>
        <v/>
      </c>
      <c r="L2" s="1">
        <f>K2</f>
        <v/>
      </c>
      <c r="M2" s="1">
        <f>L2</f>
        <v/>
      </c>
      <c r="N2" s="1">
        <f>M2</f>
        <v/>
      </c>
      <c r="O2" s="1">
        <f>N2</f>
        <v/>
      </c>
      <c r="P2" s="1">
        <f>O2</f>
        <v/>
      </c>
      <c r="Q2" s="1">
        <f>P2</f>
        <v/>
      </c>
      <c r="R2" s="1">
        <f>Q2</f>
        <v/>
      </c>
      <c r="S2" s="1">
        <f>R2</f>
        <v/>
      </c>
      <c r="T2" s="1">
        <f>S2</f>
        <v/>
      </c>
      <c r="U2" s="1">
        <f>T2</f>
        <v/>
      </c>
      <c r="V2" s="1">
        <f>U2</f>
        <v/>
      </c>
      <c r="W2" s="1">
        <f>V2</f>
        <v/>
      </c>
      <c r="X2" s="1">
        <f>W2</f>
        <v/>
      </c>
      <c r="Y2" s="1">
        <f>X2</f>
        <v/>
      </c>
      <c r="Z2" s="1">
        <f>Y2</f>
        <v/>
      </c>
      <c r="AA2" s="1">
        <f>Z2</f>
        <v/>
      </c>
      <c r="AB2" s="1">
        <f>AA2</f>
        <v/>
      </c>
      <c r="AC2" s="1">
        <f>AB2</f>
        <v/>
      </c>
      <c r="AD2" s="1">
        <f>AC2</f>
        <v/>
      </c>
      <c r="AE2" s="1">
        <f>AD2</f>
        <v/>
      </c>
      <c r="AF2" s="1">
        <f>AE2</f>
        <v/>
      </c>
      <c r="AG2" s="1">
        <f>AF2</f>
        <v/>
      </c>
    </row>
    <row r="21" ht="15.75" customHeight="1" s="157"/>
    <row r="22" ht="15.75" customHeight="1" s="157"/>
    <row r="23" ht="15.75" customHeight="1" s="157"/>
    <row r="24" ht="15.75" customHeight="1" s="157"/>
    <row r="25" ht="15.75" customHeight="1" s="157"/>
    <row r="26" ht="15.75" customHeight="1" s="157"/>
    <row r="27" ht="15.75" customHeight="1" s="157"/>
    <row r="28" ht="15.75" customHeight="1" s="157"/>
    <row r="29" ht="15.75" customHeight="1" s="157"/>
    <row r="30" ht="15.75" customHeight="1" s="157"/>
    <row r="31" ht="15.75" customHeight="1" s="157"/>
    <row r="32" ht="15.75" customHeight="1" s="157"/>
    <row r="33" ht="15.75" customHeight="1" s="157"/>
    <row r="34" ht="15.75" customHeight="1" s="157"/>
    <row r="35" ht="15.75" customHeight="1" s="157"/>
    <row r="36" ht="15.75" customHeight="1" s="157"/>
    <row r="37" ht="15.75" customHeight="1" s="157"/>
    <row r="38" ht="15.75" customHeight="1" s="157"/>
    <row r="39" ht="15.75" customHeight="1" s="157"/>
    <row r="40" ht="15.75" customHeight="1" s="157"/>
    <row r="41" ht="15.75" customHeight="1" s="157"/>
    <row r="42" ht="15.75" customHeight="1" s="157"/>
    <row r="43" ht="15.75" customHeight="1" s="157"/>
    <row r="44" ht="15.75" customHeight="1" s="157"/>
    <row r="45" ht="15.75" customHeight="1" s="157"/>
    <row r="46" ht="15.75" customHeight="1" s="157"/>
    <row r="47" ht="15.75" customHeight="1" s="157"/>
    <row r="48" ht="15.75" customHeight="1" s="157"/>
    <row r="49" ht="15.75" customHeight="1" s="157"/>
    <row r="50" ht="15.75" customHeight="1" s="157"/>
    <row r="51" ht="15.75" customHeight="1" s="157"/>
    <row r="52" ht="15.75" customHeight="1" s="157"/>
    <row r="53" ht="15.75" customHeight="1" s="157"/>
    <row r="54" ht="15.75" customHeight="1" s="157"/>
    <row r="55" ht="15.75" customHeight="1" s="157"/>
    <row r="56" ht="15.75" customHeight="1" s="157"/>
    <row r="57" ht="15.75" customHeight="1" s="157"/>
    <row r="58" ht="15.75" customHeight="1" s="157"/>
    <row r="59" ht="15.75" customHeight="1" s="157"/>
    <row r="60" ht="15.75" customHeight="1" s="157"/>
    <row r="61" ht="15.75" customHeight="1" s="157"/>
    <row r="62" ht="15.75" customHeight="1" s="157"/>
    <row r="63" ht="15.75" customHeight="1" s="157"/>
    <row r="64" ht="15.75" customHeight="1" s="157"/>
    <row r="65" ht="15.75" customHeight="1" s="157"/>
    <row r="66" ht="15.75" customHeight="1" s="157"/>
    <row r="67" ht="15.75" customHeight="1" s="157"/>
    <row r="68" ht="15.75" customHeight="1" s="157"/>
    <row r="69" ht="15.75" customHeight="1" s="157"/>
    <row r="70" ht="15.75" customHeight="1" s="157"/>
    <row r="71" ht="15.75" customHeight="1" s="157"/>
    <row r="72" ht="15.75" customHeight="1" s="157"/>
    <row r="73" ht="15.75" customHeight="1" s="157"/>
    <row r="74" ht="15.75" customHeight="1" s="157"/>
    <row r="75" ht="15.75" customHeight="1" s="157"/>
    <row r="76" ht="15.75" customHeight="1" s="157"/>
    <row r="77" ht="15.75" customHeight="1" s="157"/>
    <row r="78" ht="15.75" customHeight="1" s="157"/>
    <row r="79" ht="15.75" customHeight="1" s="157"/>
    <row r="80" ht="15.75" customHeight="1" s="157"/>
    <row r="81" ht="15.75" customHeight="1" s="157"/>
    <row r="82" ht="15.75" customHeight="1" s="157"/>
    <row r="83" ht="15.75" customHeight="1" s="157"/>
    <row r="84" ht="15.75" customHeight="1" s="157"/>
    <row r="85" ht="15.75" customHeight="1" s="157"/>
    <row r="86" ht="15.75" customHeight="1" s="157"/>
    <row r="87" ht="15.75" customHeight="1" s="157"/>
    <row r="88" ht="15.75" customHeight="1" s="157"/>
    <row r="89" ht="15.75" customHeight="1" s="157"/>
    <row r="90" ht="15.75" customHeight="1" s="157"/>
    <row r="91" ht="15.75" customHeight="1" s="157"/>
    <row r="92" ht="15.75" customHeight="1" s="157"/>
    <row r="93" ht="15.75" customHeight="1" s="157"/>
    <row r="94" ht="15.75" customHeight="1" s="157"/>
    <row r="95" ht="15.75" customHeight="1" s="157"/>
    <row r="96" ht="15.75" customHeight="1" s="157"/>
    <row r="97" ht="15.75" customHeight="1" s="157"/>
    <row r="98" ht="15.75" customHeight="1" s="157"/>
    <row r="99" ht="15.75" customHeight="1" s="157"/>
    <row r="100" ht="15.75" customHeight="1" s="157"/>
    <row r="101" ht="15.75" customHeight="1" s="157"/>
    <row r="102" ht="15.75" customHeight="1" s="157"/>
    <row r="103" ht="15.75" customHeight="1" s="157"/>
    <row r="104" ht="15.75" customHeight="1" s="157"/>
    <row r="105" ht="15.75" customHeight="1" s="157"/>
    <row r="106" ht="15.75" customHeight="1" s="157"/>
    <row r="107" ht="15.75" customHeight="1" s="157"/>
    <row r="108" ht="15.75" customHeight="1" s="157"/>
    <row r="109" ht="15.75" customHeight="1" s="157"/>
    <row r="110" ht="15.75" customHeight="1" s="157"/>
    <row r="111" ht="15.75" customHeight="1" s="157"/>
    <row r="112" ht="15.75" customHeight="1" s="157"/>
    <row r="113" ht="15.75" customHeight="1" s="157"/>
    <row r="114" ht="15.75" customHeight="1" s="157"/>
    <row r="115" ht="15.75" customHeight="1" s="157"/>
    <row r="116" ht="15.75" customHeight="1" s="157"/>
    <row r="117" ht="15.75" customHeight="1" s="157"/>
    <row r="118" ht="15.75" customHeight="1" s="157"/>
    <row r="119" ht="15.75" customHeight="1" s="157"/>
    <row r="120" ht="15.75" customHeight="1" s="157"/>
    <row r="121" ht="15.75" customHeight="1" s="157"/>
    <row r="122" ht="15.75" customHeight="1" s="157"/>
    <row r="123" ht="15.75" customHeight="1" s="157"/>
    <row r="124" ht="15.75" customHeight="1" s="157"/>
    <row r="125" ht="15.75" customHeight="1" s="157"/>
    <row r="126" ht="15.75" customHeight="1" s="157"/>
    <row r="127" ht="15.75" customHeight="1" s="157"/>
    <row r="128" ht="15.75" customHeight="1" s="157"/>
    <row r="129" ht="15.75" customHeight="1" s="157"/>
    <row r="130" ht="15.75" customHeight="1" s="157"/>
    <row r="131" ht="15.75" customHeight="1" s="157"/>
    <row r="132" ht="15.75" customHeight="1" s="157"/>
    <row r="133" ht="15.75" customHeight="1" s="157"/>
    <row r="134" ht="15.75" customHeight="1" s="157"/>
    <row r="135" ht="15.75" customHeight="1" s="157"/>
    <row r="136" ht="15.75" customHeight="1" s="157"/>
    <row r="137" ht="15.75" customHeight="1" s="157"/>
    <row r="138" ht="15.75" customHeight="1" s="157"/>
    <row r="139" ht="15.75" customHeight="1" s="157"/>
    <row r="140" ht="15.75" customHeight="1" s="157"/>
    <row r="141" ht="15.75" customHeight="1" s="157"/>
    <row r="142" ht="15.75" customHeight="1" s="157"/>
    <row r="143" ht="15.75" customHeight="1" s="157"/>
    <row r="144" ht="15.75" customHeight="1" s="157"/>
    <row r="145" ht="15.75" customHeight="1" s="157"/>
    <row r="146" ht="15.75" customHeight="1" s="157"/>
    <row r="147" ht="15.75" customHeight="1" s="157"/>
    <row r="148" ht="15.75" customHeight="1" s="157"/>
    <row r="149" ht="15.75" customHeight="1" s="157"/>
    <row r="150" ht="15.75" customHeight="1" s="157"/>
    <row r="151" ht="15.75" customHeight="1" s="157"/>
    <row r="152" ht="15.75" customHeight="1" s="157"/>
    <row r="153" ht="15.75" customHeight="1" s="157"/>
    <row r="154" ht="15.75" customHeight="1" s="157"/>
    <row r="155" ht="15.75" customHeight="1" s="157"/>
    <row r="156" ht="15.75" customHeight="1" s="157"/>
    <row r="157" ht="15.75" customHeight="1" s="157"/>
    <row r="158" ht="15.75" customHeight="1" s="157"/>
    <row r="159" ht="15.75" customHeight="1" s="157"/>
    <row r="160" ht="15.75" customHeight="1" s="157"/>
    <row r="161" ht="15.75" customHeight="1" s="157"/>
    <row r="162" ht="15.75" customHeight="1" s="157"/>
    <row r="163" ht="15.75" customHeight="1" s="157"/>
    <row r="164" ht="15.75" customHeight="1" s="157"/>
    <row r="165" ht="15.75" customHeight="1" s="157"/>
    <row r="166" ht="15.75" customHeight="1" s="157"/>
    <row r="167" ht="15.75" customHeight="1" s="157"/>
    <row r="168" ht="15.75" customHeight="1" s="157"/>
    <row r="169" ht="15.75" customHeight="1" s="157"/>
    <row r="170" ht="15.75" customHeight="1" s="157"/>
    <row r="171" ht="15.75" customHeight="1" s="157"/>
    <row r="172" ht="15.75" customHeight="1" s="157"/>
    <row r="173" ht="15.75" customHeight="1" s="157"/>
    <row r="174" ht="15.75" customHeight="1" s="157"/>
    <row r="175" ht="15.75" customHeight="1" s="157"/>
    <row r="176" ht="15.75" customHeight="1" s="157"/>
    <row r="177" ht="15.75" customHeight="1" s="157"/>
    <row r="178" ht="15.75" customHeight="1" s="157"/>
    <row r="179" ht="15.75" customHeight="1" s="157"/>
    <row r="180" ht="15.75" customHeight="1" s="157"/>
    <row r="181" ht="15.75" customHeight="1" s="157"/>
    <row r="182" ht="15.75" customHeight="1" s="157"/>
    <row r="183" ht="15.75" customHeight="1" s="157"/>
    <row r="184" ht="15.75" customHeight="1" s="157"/>
    <row r="185" ht="15.75" customHeight="1" s="157"/>
    <row r="186" ht="15.75" customHeight="1" s="157"/>
    <row r="187" ht="15.75" customHeight="1" s="157"/>
    <row r="188" ht="15.75" customHeight="1" s="157"/>
    <row r="189" ht="15.75" customHeight="1" s="157"/>
    <row r="190" ht="15.75" customHeight="1" s="157"/>
    <row r="191" ht="15.75" customHeight="1" s="157"/>
    <row r="192" ht="15.75" customHeight="1" s="157"/>
    <row r="193" ht="15.75" customHeight="1" s="157"/>
    <row r="194" ht="15.75" customHeight="1" s="157"/>
    <row r="195" ht="15.75" customHeight="1" s="157"/>
    <row r="196" ht="15.75" customHeight="1" s="157"/>
    <row r="197" ht="15.75" customHeight="1" s="157"/>
    <row r="198" ht="15.75" customHeight="1" s="157"/>
    <row r="199" ht="15.75" customHeight="1" s="157"/>
    <row r="200" ht="15.75" customHeight="1" s="157"/>
    <row r="201" ht="15.75" customHeight="1" s="157"/>
    <row r="202" ht="15.75" customHeight="1" s="157"/>
    <row r="203" ht="15.75" customHeight="1" s="157"/>
    <row r="204" ht="15.75" customHeight="1" s="157"/>
    <row r="205" ht="15.75" customHeight="1" s="157"/>
    <row r="206" ht="15.75" customHeight="1" s="157"/>
    <row r="207" ht="15.75" customHeight="1" s="157"/>
    <row r="208" ht="15.75" customHeight="1" s="157"/>
    <row r="209" ht="15.75" customHeight="1" s="157"/>
    <row r="210" ht="15.75" customHeight="1" s="157"/>
    <row r="211" ht="15.75" customHeight="1" s="157"/>
    <row r="212" ht="15.75" customHeight="1" s="157"/>
    <row r="213" ht="15.75" customHeight="1" s="157"/>
    <row r="214" ht="15.75" customHeight="1" s="157"/>
    <row r="215" ht="15.75" customHeight="1" s="157"/>
    <row r="216" ht="15.75" customHeight="1" s="157"/>
    <row r="217" ht="15.75" customHeight="1" s="157"/>
    <row r="218" ht="15.75" customHeight="1" s="157"/>
    <row r="219" ht="15.75" customHeight="1" s="157"/>
    <row r="220" ht="15.75" customHeight="1" s="157"/>
    <row r="221" ht="15.75" customHeight="1" s="157"/>
    <row r="222" ht="15.75" customHeight="1" s="157"/>
    <row r="223" ht="15.75" customHeight="1" s="157"/>
    <row r="224" ht="15.75" customHeight="1" s="157"/>
    <row r="225" ht="15.75" customHeight="1" s="157"/>
    <row r="226" ht="15.75" customHeight="1" s="157"/>
    <row r="227" ht="15.75" customHeight="1" s="157"/>
    <row r="228" ht="15.75" customHeight="1" s="157"/>
    <row r="229" ht="15.75" customHeight="1" s="157"/>
    <row r="230" ht="15.75" customHeight="1" s="157"/>
    <row r="231" ht="15.75" customHeight="1" s="157"/>
    <row r="232" ht="15.75" customHeight="1" s="157"/>
    <row r="233" ht="15.75" customHeight="1" s="157"/>
    <row r="234" ht="15.75" customHeight="1" s="157"/>
    <row r="235" ht="15.75" customHeight="1" s="157"/>
    <row r="236" ht="15.75" customHeight="1" s="157"/>
    <row r="237" ht="15.75" customHeight="1" s="157"/>
    <row r="238" ht="15.75" customHeight="1" s="157"/>
    <row r="239" ht="15.75" customHeight="1" s="157"/>
    <row r="240" ht="15.75" customHeight="1" s="157"/>
    <row r="241" ht="15.75" customHeight="1" s="157"/>
    <row r="242" ht="15.75" customHeight="1" s="157"/>
    <row r="243" ht="15.75" customHeight="1" s="157"/>
    <row r="244" ht="15.75" customHeight="1" s="157"/>
    <row r="245" ht="15.75" customHeight="1" s="157"/>
    <row r="246" ht="15.75" customHeight="1" s="157"/>
    <row r="247" ht="15.75" customHeight="1" s="157"/>
    <row r="248" ht="15.75" customHeight="1" s="157"/>
    <row r="249" ht="15.75" customHeight="1" s="157"/>
    <row r="250" ht="15.75" customHeight="1" s="157"/>
    <row r="251" ht="15.75" customHeight="1" s="157"/>
    <row r="252" ht="15.75" customHeight="1" s="157"/>
    <row r="253" ht="15.75" customHeight="1" s="157"/>
    <row r="254" ht="15.75" customHeight="1" s="157"/>
    <row r="255" ht="15.75" customHeight="1" s="157"/>
    <row r="256" ht="15.75" customHeight="1" s="157"/>
    <row r="257" ht="15.75" customHeight="1" s="157"/>
    <row r="258" ht="15.75" customHeight="1" s="157"/>
    <row r="259" ht="15.75" customHeight="1" s="157"/>
    <row r="260" ht="15.75" customHeight="1" s="157"/>
    <row r="261" ht="15.75" customHeight="1" s="157"/>
    <row r="262" ht="15.75" customHeight="1" s="157"/>
    <row r="263" ht="15.75" customHeight="1" s="157"/>
    <row r="264" ht="15.75" customHeight="1" s="157"/>
    <row r="265" ht="15.75" customHeight="1" s="157"/>
    <row r="266" ht="15.75" customHeight="1" s="157"/>
    <row r="267" ht="15.75" customHeight="1" s="157"/>
    <row r="268" ht="15.75" customHeight="1" s="157"/>
    <row r="269" ht="15.75" customHeight="1" s="157"/>
    <row r="270" ht="15.75" customHeight="1" s="157"/>
    <row r="271" ht="15.75" customHeight="1" s="157"/>
    <row r="272" ht="15.75" customHeight="1" s="157"/>
    <row r="273" ht="15.75" customHeight="1" s="157"/>
    <row r="274" ht="15.75" customHeight="1" s="157"/>
    <row r="275" ht="15.75" customHeight="1" s="157"/>
    <row r="276" ht="15.75" customHeight="1" s="157"/>
    <row r="277" ht="15.75" customHeight="1" s="157"/>
    <row r="278" ht="15.75" customHeight="1" s="157"/>
    <row r="279" ht="15.75" customHeight="1" s="157"/>
    <row r="280" ht="15.75" customHeight="1" s="157"/>
    <row r="281" ht="15.75" customHeight="1" s="157"/>
    <row r="282" ht="15.75" customHeight="1" s="157"/>
    <row r="283" ht="15.75" customHeight="1" s="157"/>
    <row r="284" ht="15.75" customHeight="1" s="157"/>
    <row r="285" ht="15.75" customHeight="1" s="157"/>
    <row r="286" ht="15.75" customHeight="1" s="157"/>
    <row r="287" ht="15.75" customHeight="1" s="157"/>
    <row r="288" ht="15.75" customHeight="1" s="157"/>
    <row r="289" ht="15.75" customHeight="1" s="157"/>
    <row r="290" ht="15.75" customHeight="1" s="157"/>
    <row r="291" ht="15.75" customHeight="1" s="157"/>
    <row r="292" ht="15.75" customHeight="1" s="157"/>
    <row r="293" ht="15.75" customHeight="1" s="157"/>
    <row r="294" ht="15.75" customHeight="1" s="157"/>
    <row r="295" ht="15.75" customHeight="1" s="157"/>
    <row r="296" ht="15.75" customHeight="1" s="157"/>
    <row r="297" ht="15.75" customHeight="1" s="157"/>
    <row r="298" ht="15.75" customHeight="1" s="157"/>
    <row r="299" ht="15.75" customHeight="1" s="157"/>
    <row r="300" ht="15.75" customHeight="1" s="157"/>
    <row r="301" ht="15.75" customHeight="1" s="157"/>
    <row r="302" ht="15.75" customHeight="1" s="157"/>
    <row r="303" ht="15.75" customHeight="1" s="157"/>
    <row r="304" ht="15.75" customHeight="1" s="157"/>
    <row r="305" ht="15.75" customHeight="1" s="157"/>
    <row r="306" ht="15.75" customHeight="1" s="157"/>
    <row r="307" ht="15.75" customHeight="1" s="157"/>
    <row r="308" ht="15.75" customHeight="1" s="157"/>
    <row r="309" ht="15.75" customHeight="1" s="157"/>
    <row r="310" ht="15.75" customHeight="1" s="157"/>
    <row r="311" ht="15.75" customHeight="1" s="157"/>
    <row r="312" ht="15.75" customHeight="1" s="157"/>
    <row r="313" ht="15.75" customHeight="1" s="157"/>
    <row r="314" ht="15.75" customHeight="1" s="157"/>
    <row r="315" ht="15.75" customHeight="1" s="157"/>
    <row r="316" ht="15.75" customHeight="1" s="157"/>
    <row r="317" ht="15.75" customHeight="1" s="157"/>
    <row r="318" ht="15.75" customHeight="1" s="157"/>
    <row r="319" ht="15.75" customHeight="1" s="157"/>
    <row r="320" ht="15.75" customHeight="1" s="157"/>
    <row r="321" ht="15.75" customHeight="1" s="157"/>
    <row r="322" ht="15.75" customHeight="1" s="157"/>
    <row r="323" ht="15.75" customHeight="1" s="157"/>
    <row r="324" ht="15.75" customHeight="1" s="157"/>
    <row r="325" ht="15.75" customHeight="1" s="157"/>
    <row r="326" ht="15.75" customHeight="1" s="157"/>
    <row r="327" ht="15.75" customHeight="1" s="157"/>
    <row r="328" ht="15.75" customHeight="1" s="157"/>
    <row r="329" ht="15.75" customHeight="1" s="157"/>
    <row r="330" ht="15.75" customHeight="1" s="157"/>
    <row r="331" ht="15.75" customHeight="1" s="157"/>
    <row r="332" ht="15.75" customHeight="1" s="157"/>
    <row r="333" ht="15.75" customHeight="1" s="157"/>
    <row r="334" ht="15.75" customHeight="1" s="157"/>
    <row r="335" ht="15.75" customHeight="1" s="157"/>
    <row r="336" ht="15.75" customHeight="1" s="157"/>
    <row r="337" ht="15.75" customHeight="1" s="157"/>
    <row r="338" ht="15.75" customHeight="1" s="157"/>
    <row r="339" ht="15.75" customHeight="1" s="157"/>
    <row r="340" ht="15.75" customHeight="1" s="157"/>
    <row r="341" ht="15.75" customHeight="1" s="157"/>
    <row r="342" ht="15.75" customHeight="1" s="157"/>
    <row r="343" ht="15.75" customHeight="1" s="157"/>
    <row r="344" ht="15.75" customHeight="1" s="157"/>
    <row r="345" ht="15.75" customHeight="1" s="157"/>
    <row r="346" ht="15.75" customHeight="1" s="157"/>
    <row r="347" ht="15.75" customHeight="1" s="157"/>
    <row r="348" ht="15.75" customHeight="1" s="157"/>
    <row r="349" ht="15.75" customHeight="1" s="157"/>
    <row r="350" ht="15.75" customHeight="1" s="157"/>
    <row r="351" ht="15.75" customHeight="1" s="157"/>
    <row r="352" ht="15.75" customHeight="1" s="157"/>
    <row r="353" ht="15.75" customHeight="1" s="157"/>
    <row r="354" ht="15.75" customHeight="1" s="157"/>
    <row r="355" ht="15.75" customHeight="1" s="157"/>
    <row r="356" ht="15.75" customHeight="1" s="157"/>
    <row r="357" ht="15.75" customHeight="1" s="157"/>
    <row r="358" ht="15.75" customHeight="1" s="157"/>
    <row r="359" ht="15.75" customHeight="1" s="157"/>
    <row r="360" ht="15.75" customHeight="1" s="157"/>
    <row r="361" ht="15.75" customHeight="1" s="157"/>
    <row r="362" ht="15.75" customHeight="1" s="157"/>
    <row r="363" ht="15.75" customHeight="1" s="157"/>
    <row r="364" ht="15.75" customHeight="1" s="157"/>
    <row r="365" ht="15.75" customHeight="1" s="157"/>
    <row r="366" ht="15.75" customHeight="1" s="157"/>
    <row r="367" ht="15.75" customHeight="1" s="157"/>
    <row r="368" ht="15.75" customHeight="1" s="157"/>
    <row r="369" ht="15.75" customHeight="1" s="157"/>
    <row r="370" ht="15.75" customHeight="1" s="157"/>
    <row r="371" ht="15.75" customHeight="1" s="157"/>
    <row r="372" ht="15.75" customHeight="1" s="157"/>
    <row r="373" ht="15.75" customHeight="1" s="157"/>
    <row r="374" ht="15.75" customHeight="1" s="157"/>
    <row r="375" ht="15.75" customHeight="1" s="157"/>
    <row r="376" ht="15.75" customHeight="1" s="157"/>
    <row r="377" ht="15.75" customHeight="1" s="157"/>
    <row r="378" ht="15.75" customHeight="1" s="157"/>
    <row r="379" ht="15.75" customHeight="1" s="157"/>
    <row r="380" ht="15.75" customHeight="1" s="157"/>
    <row r="381" ht="15.75" customHeight="1" s="157"/>
    <row r="382" ht="15.75" customHeight="1" s="157"/>
    <row r="383" ht="15.75" customHeight="1" s="157"/>
    <row r="384" ht="15.75" customHeight="1" s="157"/>
    <row r="385" ht="15.75" customHeight="1" s="157"/>
    <row r="386" ht="15.75" customHeight="1" s="157"/>
    <row r="387" ht="15.75" customHeight="1" s="157"/>
    <row r="388" ht="15.75" customHeight="1" s="157"/>
    <row r="389" ht="15.75" customHeight="1" s="157"/>
    <row r="390" ht="15.75" customHeight="1" s="157"/>
    <row r="391" ht="15.75" customHeight="1" s="157"/>
    <row r="392" ht="15.75" customHeight="1" s="157"/>
    <row r="393" ht="15.75" customHeight="1" s="157"/>
    <row r="394" ht="15.75" customHeight="1" s="157"/>
    <row r="395" ht="15.75" customHeight="1" s="157"/>
    <row r="396" ht="15.75" customHeight="1" s="157"/>
    <row r="397" ht="15.75" customHeight="1" s="157"/>
    <row r="398" ht="15.75" customHeight="1" s="157"/>
    <row r="399" ht="15.75" customHeight="1" s="157"/>
    <row r="400" ht="15.75" customHeight="1" s="157"/>
    <row r="401" ht="15.75" customHeight="1" s="157"/>
    <row r="402" ht="15.75" customHeight="1" s="157"/>
    <row r="403" ht="15.75" customHeight="1" s="157"/>
    <row r="404" ht="15.75" customHeight="1" s="157"/>
    <row r="405" ht="15.75" customHeight="1" s="157"/>
    <row r="406" ht="15.75" customHeight="1" s="157"/>
    <row r="407" ht="15.75" customHeight="1" s="157"/>
    <row r="408" ht="15.75" customHeight="1" s="157"/>
    <row r="409" ht="15.75" customHeight="1" s="157"/>
    <row r="410" ht="15.75" customHeight="1" s="157"/>
    <row r="411" ht="15.75" customHeight="1" s="157"/>
    <row r="412" ht="15.75" customHeight="1" s="157"/>
    <row r="413" ht="15.75" customHeight="1" s="157"/>
    <row r="414" ht="15.75" customHeight="1" s="157"/>
    <row r="415" ht="15.75" customHeight="1" s="157"/>
    <row r="416" ht="15.75" customHeight="1" s="157"/>
    <row r="417" ht="15.75" customHeight="1" s="157"/>
    <row r="418" ht="15.75" customHeight="1" s="157"/>
    <row r="419" ht="15.75" customHeight="1" s="157"/>
    <row r="420" ht="15.75" customHeight="1" s="157"/>
    <row r="421" ht="15.75" customHeight="1" s="157"/>
    <row r="422" ht="15.75" customHeight="1" s="157"/>
    <row r="423" ht="15.75" customHeight="1" s="157"/>
    <row r="424" ht="15.75" customHeight="1" s="157"/>
    <row r="425" ht="15.75" customHeight="1" s="157"/>
    <row r="426" ht="15.75" customHeight="1" s="157"/>
    <row r="427" ht="15.75" customHeight="1" s="157"/>
    <row r="428" ht="15.75" customHeight="1" s="157"/>
    <row r="429" ht="15.75" customHeight="1" s="157"/>
    <row r="430" ht="15.75" customHeight="1" s="157"/>
    <row r="431" ht="15.75" customHeight="1" s="157"/>
    <row r="432" ht="15.75" customHeight="1" s="157"/>
    <row r="433" ht="15.75" customHeight="1" s="157"/>
    <row r="434" ht="15.75" customHeight="1" s="157"/>
    <row r="435" ht="15.75" customHeight="1" s="157"/>
    <row r="436" ht="15.75" customHeight="1" s="157"/>
    <row r="437" ht="15.75" customHeight="1" s="157"/>
    <row r="438" ht="15.75" customHeight="1" s="157"/>
    <row r="439" ht="15.75" customHeight="1" s="157"/>
    <row r="440" ht="15.75" customHeight="1" s="157"/>
    <row r="441" ht="15.75" customHeight="1" s="157"/>
    <row r="442" ht="15.75" customHeight="1" s="157"/>
    <row r="443" ht="15.75" customHeight="1" s="157"/>
    <row r="444" ht="15.75" customHeight="1" s="157"/>
    <row r="445" ht="15.75" customHeight="1" s="157"/>
    <row r="446" ht="15.75" customHeight="1" s="157"/>
    <row r="447" ht="15.75" customHeight="1" s="157"/>
    <row r="448" ht="15.75" customHeight="1" s="157"/>
    <row r="449" ht="15.75" customHeight="1" s="157"/>
    <row r="450" ht="15.75" customHeight="1" s="157"/>
    <row r="451" ht="15.75" customHeight="1" s="157"/>
    <row r="452" ht="15.75" customHeight="1" s="157"/>
    <row r="453" ht="15.75" customHeight="1" s="157"/>
    <row r="454" ht="15.75" customHeight="1" s="157"/>
    <row r="455" ht="15.75" customHeight="1" s="157"/>
    <row r="456" ht="15.75" customHeight="1" s="157"/>
    <row r="457" ht="15.75" customHeight="1" s="157"/>
    <row r="458" ht="15.75" customHeight="1" s="157"/>
    <row r="459" ht="15.75" customHeight="1" s="157"/>
    <row r="460" ht="15.75" customHeight="1" s="157"/>
    <row r="461" ht="15.75" customHeight="1" s="157"/>
    <row r="462" ht="15.75" customHeight="1" s="157"/>
    <row r="463" ht="15.75" customHeight="1" s="157"/>
    <row r="464" ht="15.75" customHeight="1" s="157"/>
    <row r="465" ht="15.75" customHeight="1" s="157"/>
    <row r="466" ht="15.75" customHeight="1" s="157"/>
    <row r="467" ht="15.75" customHeight="1" s="157"/>
    <row r="468" ht="15.75" customHeight="1" s="157"/>
    <row r="469" ht="15.75" customHeight="1" s="157"/>
    <row r="470" ht="15.75" customHeight="1" s="157"/>
    <row r="471" ht="15.75" customHeight="1" s="157"/>
    <row r="472" ht="15.75" customHeight="1" s="157"/>
    <row r="473" ht="15.75" customHeight="1" s="157"/>
    <row r="474" ht="15.75" customHeight="1" s="157"/>
    <row r="475" ht="15.75" customHeight="1" s="157"/>
    <row r="476" ht="15.75" customHeight="1" s="157"/>
    <row r="477" ht="15.75" customHeight="1" s="157"/>
    <row r="478" ht="15.75" customHeight="1" s="157"/>
    <row r="479" ht="15.75" customHeight="1" s="157"/>
    <row r="480" ht="15.75" customHeight="1" s="157"/>
    <row r="481" ht="15.75" customHeight="1" s="157"/>
    <row r="482" ht="15.75" customHeight="1" s="157"/>
    <row r="483" ht="15.75" customHeight="1" s="157"/>
    <row r="484" ht="15.75" customHeight="1" s="157"/>
    <row r="485" ht="15.75" customHeight="1" s="157"/>
    <row r="486" ht="15.75" customHeight="1" s="157"/>
    <row r="487" ht="15.75" customHeight="1" s="157"/>
    <row r="488" ht="15.75" customHeight="1" s="157"/>
    <row r="489" ht="15.75" customHeight="1" s="157"/>
    <row r="490" ht="15.75" customHeight="1" s="157"/>
    <row r="491" ht="15.75" customHeight="1" s="157"/>
    <row r="492" ht="15.75" customHeight="1" s="157"/>
    <row r="493" ht="15.75" customHeight="1" s="157"/>
    <row r="494" ht="15.75" customHeight="1" s="157"/>
    <row r="495" ht="15.75" customHeight="1" s="157"/>
    <row r="496" ht="15.75" customHeight="1" s="157"/>
    <row r="497" ht="15.75" customHeight="1" s="157"/>
    <row r="498" ht="15.75" customHeight="1" s="157"/>
    <row r="499" ht="15.75" customHeight="1" s="157"/>
    <row r="500" ht="15.75" customHeight="1" s="157"/>
    <row r="501" ht="15.75" customHeight="1" s="157"/>
    <row r="502" ht="15.75" customHeight="1" s="157"/>
    <row r="503" ht="15.75" customHeight="1" s="157"/>
    <row r="504" ht="15.75" customHeight="1" s="157"/>
    <row r="505" ht="15.75" customHeight="1" s="157"/>
    <row r="506" ht="15.75" customHeight="1" s="157"/>
    <row r="507" ht="15.75" customHeight="1" s="157"/>
    <row r="508" ht="15.75" customHeight="1" s="157"/>
    <row r="509" ht="15.75" customHeight="1" s="157"/>
    <row r="510" ht="15.75" customHeight="1" s="157"/>
    <row r="511" ht="15.75" customHeight="1" s="157"/>
    <row r="512" ht="15.75" customHeight="1" s="157"/>
    <row r="513" ht="15.75" customHeight="1" s="157"/>
    <row r="514" ht="15.75" customHeight="1" s="157"/>
    <row r="515" ht="15.75" customHeight="1" s="157"/>
    <row r="516" ht="15.75" customHeight="1" s="157"/>
    <row r="517" ht="15.75" customHeight="1" s="157"/>
    <row r="518" ht="15.75" customHeight="1" s="157"/>
    <row r="519" ht="15.75" customHeight="1" s="157"/>
    <row r="520" ht="15.75" customHeight="1" s="157"/>
    <row r="521" ht="15.75" customHeight="1" s="157"/>
    <row r="522" ht="15.75" customHeight="1" s="157"/>
    <row r="523" ht="15.75" customHeight="1" s="157"/>
    <row r="524" ht="15.75" customHeight="1" s="157"/>
    <row r="525" ht="15.75" customHeight="1" s="157"/>
    <row r="526" ht="15.75" customHeight="1" s="157"/>
    <row r="527" ht="15.75" customHeight="1" s="157"/>
    <row r="528" ht="15.75" customHeight="1" s="157"/>
    <row r="529" ht="15.75" customHeight="1" s="157"/>
    <row r="530" ht="15.75" customHeight="1" s="157"/>
    <row r="531" ht="15.75" customHeight="1" s="157"/>
    <row r="532" ht="15.75" customHeight="1" s="157"/>
    <row r="533" ht="15.75" customHeight="1" s="157"/>
    <row r="534" ht="15.75" customHeight="1" s="157"/>
    <row r="535" ht="15.75" customHeight="1" s="157"/>
    <row r="536" ht="15.75" customHeight="1" s="157"/>
    <row r="537" ht="15.75" customHeight="1" s="157"/>
    <row r="538" ht="15.75" customHeight="1" s="157"/>
    <row r="539" ht="15.75" customHeight="1" s="157"/>
    <row r="540" ht="15.75" customHeight="1" s="157"/>
    <row r="541" ht="15.75" customHeight="1" s="157"/>
    <row r="542" ht="15.75" customHeight="1" s="157"/>
    <row r="543" ht="15.75" customHeight="1" s="157"/>
    <row r="544" ht="15.75" customHeight="1" s="157"/>
    <row r="545" ht="15.75" customHeight="1" s="157"/>
    <row r="546" ht="15.75" customHeight="1" s="157"/>
    <row r="547" ht="15.75" customHeight="1" s="157"/>
    <row r="548" ht="15.75" customHeight="1" s="157"/>
    <row r="549" ht="15.75" customHeight="1" s="157"/>
    <row r="550" ht="15.75" customHeight="1" s="157"/>
    <row r="551" ht="15.75" customHeight="1" s="157"/>
    <row r="552" ht="15.75" customHeight="1" s="157"/>
    <row r="553" ht="15.75" customHeight="1" s="157"/>
    <row r="554" ht="15.75" customHeight="1" s="157"/>
    <row r="555" ht="15.75" customHeight="1" s="157"/>
    <row r="556" ht="15.75" customHeight="1" s="157"/>
    <row r="557" ht="15.75" customHeight="1" s="157"/>
    <row r="558" ht="15.75" customHeight="1" s="157"/>
    <row r="559" ht="15.75" customHeight="1" s="157"/>
    <row r="560" ht="15.75" customHeight="1" s="157"/>
    <row r="561" ht="15.75" customHeight="1" s="157"/>
    <row r="562" ht="15.75" customHeight="1" s="157"/>
    <row r="563" ht="15.75" customHeight="1" s="157"/>
    <row r="564" ht="15.75" customHeight="1" s="157"/>
    <row r="565" ht="15.75" customHeight="1" s="157"/>
    <row r="566" ht="15.75" customHeight="1" s="157"/>
    <row r="567" ht="15.75" customHeight="1" s="157"/>
    <row r="568" ht="15.75" customHeight="1" s="157"/>
    <row r="569" ht="15.75" customHeight="1" s="157"/>
    <row r="570" ht="15.75" customHeight="1" s="157"/>
    <row r="571" ht="15.75" customHeight="1" s="157"/>
    <row r="572" ht="15.75" customHeight="1" s="157"/>
    <row r="573" ht="15.75" customHeight="1" s="157"/>
    <row r="574" ht="15.75" customHeight="1" s="157"/>
    <row r="575" ht="15.75" customHeight="1" s="157"/>
    <row r="576" ht="15.75" customHeight="1" s="157"/>
    <row r="577" ht="15.75" customHeight="1" s="157"/>
    <row r="578" ht="15.75" customHeight="1" s="157"/>
    <row r="579" ht="15.75" customHeight="1" s="157"/>
    <row r="580" ht="15.75" customHeight="1" s="157"/>
    <row r="581" ht="15.75" customHeight="1" s="157"/>
    <row r="582" ht="15.75" customHeight="1" s="157"/>
    <row r="583" ht="15.75" customHeight="1" s="157"/>
    <row r="584" ht="15.75" customHeight="1" s="157"/>
    <row r="585" ht="15.75" customHeight="1" s="157"/>
    <row r="586" ht="15.75" customHeight="1" s="157"/>
    <row r="587" ht="15.75" customHeight="1" s="157"/>
    <row r="588" ht="15.75" customHeight="1" s="157"/>
    <row r="589" ht="15.75" customHeight="1" s="157"/>
    <row r="590" ht="15.75" customHeight="1" s="157"/>
    <row r="591" ht="15.75" customHeight="1" s="157"/>
    <row r="592" ht="15.75" customHeight="1" s="157"/>
    <row r="593" ht="15.75" customHeight="1" s="157"/>
    <row r="594" ht="15.75" customHeight="1" s="157"/>
    <row r="595" ht="15.75" customHeight="1" s="157"/>
    <row r="596" ht="15.75" customHeight="1" s="157"/>
    <row r="597" ht="15.75" customHeight="1" s="157"/>
    <row r="598" ht="15.75" customHeight="1" s="157"/>
    <row r="599" ht="15.75" customHeight="1" s="157"/>
    <row r="600" ht="15.75" customHeight="1" s="157"/>
    <row r="601" ht="15.75" customHeight="1" s="157"/>
    <row r="602" ht="15.75" customHeight="1" s="157"/>
    <row r="603" ht="15.75" customHeight="1" s="157"/>
    <row r="604" ht="15.75" customHeight="1" s="157"/>
    <row r="605" ht="15.75" customHeight="1" s="157"/>
    <row r="606" ht="15.75" customHeight="1" s="157"/>
    <row r="607" ht="15.75" customHeight="1" s="157"/>
    <row r="608" ht="15.75" customHeight="1" s="157"/>
    <row r="609" ht="15.75" customHeight="1" s="157"/>
    <row r="610" ht="15.75" customHeight="1" s="157"/>
    <row r="611" ht="15.75" customHeight="1" s="157"/>
    <row r="612" ht="15.75" customHeight="1" s="157"/>
    <row r="613" ht="15.75" customHeight="1" s="157"/>
    <row r="614" ht="15.75" customHeight="1" s="157"/>
    <row r="615" ht="15.75" customHeight="1" s="157"/>
    <row r="616" ht="15.75" customHeight="1" s="157"/>
    <row r="617" ht="15.75" customHeight="1" s="157"/>
    <row r="618" ht="15.75" customHeight="1" s="157"/>
    <row r="619" ht="15.75" customHeight="1" s="157"/>
    <row r="620" ht="15.75" customHeight="1" s="157"/>
    <row r="621" ht="15.75" customHeight="1" s="157"/>
    <row r="622" ht="15.75" customHeight="1" s="157"/>
    <row r="623" ht="15.75" customHeight="1" s="157"/>
    <row r="624" ht="15.75" customHeight="1" s="157"/>
    <row r="625" ht="15.75" customHeight="1" s="157"/>
    <row r="626" ht="15.75" customHeight="1" s="157"/>
    <row r="627" ht="15.75" customHeight="1" s="157"/>
    <row r="628" ht="15.75" customHeight="1" s="157"/>
    <row r="629" ht="15.75" customHeight="1" s="157"/>
    <row r="630" ht="15.75" customHeight="1" s="157"/>
    <row r="631" ht="15.75" customHeight="1" s="157"/>
    <row r="632" ht="15.75" customHeight="1" s="157"/>
    <row r="633" ht="15.75" customHeight="1" s="157"/>
    <row r="634" ht="15.75" customHeight="1" s="157"/>
    <row r="635" ht="15.75" customHeight="1" s="157"/>
    <row r="636" ht="15.75" customHeight="1" s="157"/>
    <row r="637" ht="15.75" customHeight="1" s="157"/>
    <row r="638" ht="15.75" customHeight="1" s="157"/>
    <row r="639" ht="15.75" customHeight="1" s="157"/>
    <row r="640" ht="15.75" customHeight="1" s="157"/>
    <row r="641" ht="15.75" customHeight="1" s="157"/>
    <row r="642" ht="15.75" customHeight="1" s="157"/>
    <row r="643" ht="15.75" customHeight="1" s="157"/>
    <row r="644" ht="15.75" customHeight="1" s="157"/>
    <row r="645" ht="15.75" customHeight="1" s="157"/>
    <row r="646" ht="15.75" customHeight="1" s="157"/>
    <row r="647" ht="15.75" customHeight="1" s="157"/>
    <row r="648" ht="15.75" customHeight="1" s="157"/>
    <row r="649" ht="15.75" customHeight="1" s="157"/>
    <row r="650" ht="15.75" customHeight="1" s="157"/>
    <row r="651" ht="15.75" customHeight="1" s="157"/>
    <row r="652" ht="15.75" customHeight="1" s="157"/>
    <row r="653" ht="15.75" customHeight="1" s="157"/>
    <row r="654" ht="15.75" customHeight="1" s="157"/>
    <row r="655" ht="15.75" customHeight="1" s="157"/>
    <row r="656" ht="15.75" customHeight="1" s="157"/>
    <row r="657" ht="15.75" customHeight="1" s="157"/>
    <row r="658" ht="15.75" customHeight="1" s="157"/>
    <row r="659" ht="15.75" customHeight="1" s="157"/>
    <row r="660" ht="15.75" customHeight="1" s="157"/>
    <row r="661" ht="15.75" customHeight="1" s="157"/>
    <row r="662" ht="15.75" customHeight="1" s="157"/>
    <row r="663" ht="15.75" customHeight="1" s="157"/>
    <row r="664" ht="15.75" customHeight="1" s="157"/>
    <row r="665" ht="15.75" customHeight="1" s="157"/>
    <row r="666" ht="15.75" customHeight="1" s="157"/>
    <row r="667" ht="15.75" customHeight="1" s="157"/>
    <row r="668" ht="15.75" customHeight="1" s="157"/>
    <row r="669" ht="15.75" customHeight="1" s="157"/>
    <row r="670" ht="15.75" customHeight="1" s="157"/>
    <row r="671" ht="15.75" customHeight="1" s="157"/>
    <row r="672" ht="15.75" customHeight="1" s="157"/>
    <row r="673" ht="15.75" customHeight="1" s="157"/>
    <row r="674" ht="15.75" customHeight="1" s="157"/>
    <row r="675" ht="15.75" customHeight="1" s="157"/>
    <row r="676" ht="15.75" customHeight="1" s="157"/>
    <row r="677" ht="15.75" customHeight="1" s="157"/>
    <row r="678" ht="15.75" customHeight="1" s="157"/>
    <row r="679" ht="15.75" customHeight="1" s="157"/>
    <row r="680" ht="15.75" customHeight="1" s="157"/>
    <row r="681" ht="15.75" customHeight="1" s="157"/>
    <row r="682" ht="15.75" customHeight="1" s="157"/>
    <row r="683" ht="15.75" customHeight="1" s="157"/>
    <row r="684" ht="15.75" customHeight="1" s="157"/>
    <row r="685" ht="15.75" customHeight="1" s="157"/>
    <row r="686" ht="15.75" customHeight="1" s="157"/>
    <row r="687" ht="15.75" customHeight="1" s="157"/>
    <row r="688" ht="15.75" customHeight="1" s="157"/>
    <row r="689" ht="15.75" customHeight="1" s="157"/>
    <row r="690" ht="15.75" customHeight="1" s="157"/>
    <row r="691" ht="15.75" customHeight="1" s="157"/>
    <row r="692" ht="15.75" customHeight="1" s="157"/>
    <row r="693" ht="15.75" customHeight="1" s="157"/>
    <row r="694" ht="15.75" customHeight="1" s="157"/>
    <row r="695" ht="15.75" customHeight="1" s="157"/>
    <row r="696" ht="15.75" customHeight="1" s="157"/>
    <row r="697" ht="15.75" customHeight="1" s="157"/>
    <row r="698" ht="15.75" customHeight="1" s="157"/>
    <row r="699" ht="15.75" customHeight="1" s="157"/>
    <row r="700" ht="15.75" customHeight="1" s="157"/>
    <row r="701" ht="15.75" customHeight="1" s="157"/>
    <row r="702" ht="15.75" customHeight="1" s="157"/>
    <row r="703" ht="15.75" customHeight="1" s="157"/>
    <row r="704" ht="15.75" customHeight="1" s="157"/>
    <row r="705" ht="15.75" customHeight="1" s="157"/>
    <row r="706" ht="15.75" customHeight="1" s="157"/>
    <row r="707" ht="15.75" customHeight="1" s="157"/>
    <row r="708" ht="15.75" customHeight="1" s="157"/>
    <row r="709" ht="15.75" customHeight="1" s="157"/>
    <row r="710" ht="15.75" customHeight="1" s="157"/>
    <row r="711" ht="15.75" customHeight="1" s="157"/>
    <row r="712" ht="15.75" customHeight="1" s="157"/>
    <row r="713" ht="15.75" customHeight="1" s="157"/>
    <row r="714" ht="15.75" customHeight="1" s="157"/>
    <row r="715" ht="15.75" customHeight="1" s="157"/>
    <row r="716" ht="15.75" customHeight="1" s="157"/>
    <row r="717" ht="15.75" customHeight="1" s="157"/>
    <row r="718" ht="15.75" customHeight="1" s="157"/>
    <row r="719" ht="15.75" customHeight="1" s="157"/>
    <row r="720" ht="15.75" customHeight="1" s="157"/>
    <row r="721" ht="15.75" customHeight="1" s="157"/>
    <row r="722" ht="15.75" customHeight="1" s="157"/>
    <row r="723" ht="15.75" customHeight="1" s="157"/>
    <row r="724" ht="15.75" customHeight="1" s="157"/>
    <row r="725" ht="15.75" customHeight="1" s="157"/>
    <row r="726" ht="15.75" customHeight="1" s="157"/>
    <row r="727" ht="15.75" customHeight="1" s="157"/>
    <row r="728" ht="15.75" customHeight="1" s="157"/>
    <row r="729" ht="15.75" customHeight="1" s="157"/>
    <row r="730" ht="15.75" customHeight="1" s="157"/>
    <row r="731" ht="15.75" customHeight="1" s="157"/>
    <row r="732" ht="15.75" customHeight="1" s="157"/>
    <row r="733" ht="15.75" customHeight="1" s="157"/>
    <row r="734" ht="15.75" customHeight="1" s="157"/>
    <row r="735" ht="15.75" customHeight="1" s="157"/>
    <row r="736" ht="15.75" customHeight="1" s="157"/>
    <row r="737" ht="15.75" customHeight="1" s="157"/>
    <row r="738" ht="15.75" customHeight="1" s="157"/>
    <row r="739" ht="15.75" customHeight="1" s="157"/>
    <row r="740" ht="15.75" customHeight="1" s="157"/>
    <row r="741" ht="15.75" customHeight="1" s="157"/>
    <row r="742" ht="15.75" customHeight="1" s="157"/>
    <row r="743" ht="15.75" customHeight="1" s="157"/>
    <row r="744" ht="15.75" customHeight="1" s="157"/>
    <row r="745" ht="15.75" customHeight="1" s="157"/>
    <row r="746" ht="15.75" customHeight="1" s="157"/>
    <row r="747" ht="15.75" customHeight="1" s="157"/>
    <row r="748" ht="15.75" customHeight="1" s="157"/>
    <row r="749" ht="15.75" customHeight="1" s="157"/>
    <row r="750" ht="15.75" customHeight="1" s="157"/>
    <row r="751" ht="15.75" customHeight="1" s="157"/>
    <row r="752" ht="15.75" customHeight="1" s="157"/>
    <row r="753" ht="15.75" customHeight="1" s="157"/>
    <row r="754" ht="15.75" customHeight="1" s="157"/>
    <row r="755" ht="15.75" customHeight="1" s="157"/>
    <row r="756" ht="15.75" customHeight="1" s="157"/>
    <row r="757" ht="15.75" customHeight="1" s="157"/>
    <row r="758" ht="15.75" customHeight="1" s="157"/>
    <row r="759" ht="15.75" customHeight="1" s="157"/>
    <row r="760" ht="15.75" customHeight="1" s="157"/>
    <row r="761" ht="15.75" customHeight="1" s="157"/>
    <row r="762" ht="15.75" customHeight="1" s="157"/>
    <row r="763" ht="15.75" customHeight="1" s="157"/>
    <row r="764" ht="15.75" customHeight="1" s="157"/>
    <row r="765" ht="15.75" customHeight="1" s="157"/>
    <row r="766" ht="15.75" customHeight="1" s="157"/>
    <row r="767" ht="15.75" customHeight="1" s="157"/>
    <row r="768" ht="15.75" customHeight="1" s="157"/>
    <row r="769" ht="15.75" customHeight="1" s="157"/>
    <row r="770" ht="15.75" customHeight="1" s="157"/>
    <row r="771" ht="15.75" customHeight="1" s="157"/>
    <row r="772" ht="15.75" customHeight="1" s="157"/>
    <row r="773" ht="15.75" customHeight="1" s="157"/>
    <row r="774" ht="15.75" customHeight="1" s="157"/>
    <row r="775" ht="15.75" customHeight="1" s="157"/>
    <row r="776" ht="15.75" customHeight="1" s="157"/>
    <row r="777" ht="15.75" customHeight="1" s="157"/>
    <row r="778" ht="15.75" customHeight="1" s="157"/>
    <row r="779" ht="15.75" customHeight="1" s="157"/>
    <row r="780" ht="15.75" customHeight="1" s="157"/>
    <row r="781" ht="15.75" customHeight="1" s="157"/>
    <row r="782" ht="15.75" customHeight="1" s="157"/>
    <row r="783" ht="15.75" customHeight="1" s="157"/>
    <row r="784" ht="15.75" customHeight="1" s="157"/>
    <row r="785" ht="15.75" customHeight="1" s="157"/>
    <row r="786" ht="15.75" customHeight="1" s="157"/>
    <row r="787" ht="15.75" customHeight="1" s="157"/>
    <row r="788" ht="15.75" customHeight="1" s="157"/>
    <row r="789" ht="15.75" customHeight="1" s="157"/>
    <row r="790" ht="15.75" customHeight="1" s="157"/>
    <row r="791" ht="15.75" customHeight="1" s="157"/>
    <row r="792" ht="15.75" customHeight="1" s="157"/>
    <row r="793" ht="15.75" customHeight="1" s="157"/>
    <row r="794" ht="15.75" customHeight="1" s="157"/>
    <row r="795" ht="15.75" customHeight="1" s="157"/>
    <row r="796" ht="15.75" customHeight="1" s="157"/>
    <row r="797" ht="15.75" customHeight="1" s="157"/>
    <row r="798" ht="15.75" customHeight="1" s="157"/>
    <row r="799" ht="15.75" customHeight="1" s="157"/>
    <row r="800" ht="15.75" customHeight="1" s="157"/>
    <row r="801" ht="15.75" customHeight="1" s="157"/>
    <row r="802" ht="15.75" customHeight="1" s="157"/>
    <row r="803" ht="15.75" customHeight="1" s="157"/>
    <row r="804" ht="15.75" customHeight="1" s="157"/>
    <row r="805" ht="15.75" customHeight="1" s="157"/>
    <row r="806" ht="15.75" customHeight="1" s="157"/>
    <row r="807" ht="15.75" customHeight="1" s="157"/>
    <row r="808" ht="15.75" customHeight="1" s="157"/>
    <row r="809" ht="15.75" customHeight="1" s="157"/>
    <row r="810" ht="15.75" customHeight="1" s="157"/>
    <row r="811" ht="15.75" customHeight="1" s="157"/>
    <row r="812" ht="15.75" customHeight="1" s="157"/>
    <row r="813" ht="15.75" customHeight="1" s="157"/>
    <row r="814" ht="15.75" customHeight="1" s="157"/>
    <row r="815" ht="15.75" customHeight="1" s="157"/>
    <row r="816" ht="15.75" customHeight="1" s="157"/>
    <row r="817" ht="15.75" customHeight="1" s="157"/>
    <row r="818" ht="15.75" customHeight="1" s="157"/>
    <row r="819" ht="15.75" customHeight="1" s="157"/>
    <row r="820" ht="15.75" customHeight="1" s="157"/>
    <row r="821" ht="15.75" customHeight="1" s="157"/>
    <row r="822" ht="15.75" customHeight="1" s="157"/>
    <row r="823" ht="15.75" customHeight="1" s="157"/>
    <row r="824" ht="15.75" customHeight="1" s="157"/>
    <row r="825" ht="15.75" customHeight="1" s="157"/>
    <row r="826" ht="15.75" customHeight="1" s="157"/>
    <row r="827" ht="15.75" customHeight="1" s="157"/>
    <row r="828" ht="15.75" customHeight="1" s="157"/>
    <row r="829" ht="15.75" customHeight="1" s="157"/>
    <row r="830" ht="15.75" customHeight="1" s="157"/>
    <row r="831" ht="15.75" customHeight="1" s="157"/>
    <row r="832" ht="15.75" customHeight="1" s="157"/>
    <row r="833" ht="15.75" customHeight="1" s="157"/>
    <row r="834" ht="15.75" customHeight="1" s="157"/>
    <row r="835" ht="15.75" customHeight="1" s="157"/>
    <row r="836" ht="15.75" customHeight="1" s="157"/>
    <row r="837" ht="15.75" customHeight="1" s="157"/>
    <row r="838" ht="15.75" customHeight="1" s="157"/>
    <row r="839" ht="15.75" customHeight="1" s="157"/>
    <row r="840" ht="15.75" customHeight="1" s="157"/>
    <row r="841" ht="15.75" customHeight="1" s="157"/>
    <row r="842" ht="15.75" customHeight="1" s="157"/>
    <row r="843" ht="15.75" customHeight="1" s="157"/>
    <row r="844" ht="15.75" customHeight="1" s="157"/>
    <row r="845" ht="15.75" customHeight="1" s="157"/>
    <row r="846" ht="15.75" customHeight="1" s="157"/>
    <row r="847" ht="15.75" customHeight="1" s="157"/>
    <row r="848" ht="15.75" customHeight="1" s="157"/>
    <row r="849" ht="15.75" customHeight="1" s="157"/>
    <row r="850" ht="15.75" customHeight="1" s="157"/>
    <row r="851" ht="15.75" customHeight="1" s="157"/>
    <row r="852" ht="15.75" customHeight="1" s="157"/>
    <row r="853" ht="15.75" customHeight="1" s="157"/>
    <row r="854" ht="15.75" customHeight="1" s="157"/>
    <row r="855" ht="15.75" customHeight="1" s="157"/>
    <row r="856" ht="15.75" customHeight="1" s="157"/>
    <row r="857" ht="15.75" customHeight="1" s="157"/>
    <row r="858" ht="15.75" customHeight="1" s="157"/>
    <row r="859" ht="15.75" customHeight="1" s="157"/>
    <row r="860" ht="15.75" customHeight="1" s="157"/>
    <row r="861" ht="15.75" customHeight="1" s="157"/>
    <row r="862" ht="15.75" customHeight="1" s="157"/>
    <row r="863" ht="15.75" customHeight="1" s="157"/>
    <row r="864" ht="15.75" customHeight="1" s="157"/>
    <row r="865" ht="15.75" customHeight="1" s="157"/>
    <row r="866" ht="15.75" customHeight="1" s="157"/>
    <row r="867" ht="15.75" customHeight="1" s="157"/>
    <row r="868" ht="15.75" customHeight="1" s="157"/>
    <row r="869" ht="15.75" customHeight="1" s="157"/>
    <row r="870" ht="15.75" customHeight="1" s="157"/>
    <row r="871" ht="15.75" customHeight="1" s="157"/>
    <row r="872" ht="15.75" customHeight="1" s="157"/>
    <row r="873" ht="15.75" customHeight="1" s="157"/>
    <row r="874" ht="15.75" customHeight="1" s="157"/>
    <row r="875" ht="15.75" customHeight="1" s="157"/>
    <row r="876" ht="15.75" customHeight="1" s="157"/>
    <row r="877" ht="15.75" customHeight="1" s="157"/>
    <row r="878" ht="15.75" customHeight="1" s="157"/>
    <row r="879" ht="15.75" customHeight="1" s="157"/>
    <row r="880" ht="15.75" customHeight="1" s="157"/>
    <row r="881" ht="15.75" customHeight="1" s="157"/>
    <row r="882" ht="15.75" customHeight="1" s="157"/>
    <row r="883" ht="15.75" customHeight="1" s="157"/>
    <row r="884" ht="15.75" customHeight="1" s="157"/>
    <row r="885" ht="15.75" customHeight="1" s="157"/>
    <row r="886" ht="15.75" customHeight="1" s="157"/>
    <row r="887" ht="15.75" customHeight="1" s="157"/>
    <row r="888" ht="15.75" customHeight="1" s="157"/>
    <row r="889" ht="15.75" customHeight="1" s="157"/>
    <row r="890" ht="15.75" customHeight="1" s="157"/>
    <row r="891" ht="15.75" customHeight="1" s="157"/>
    <row r="892" ht="15.75" customHeight="1" s="157"/>
    <row r="893" ht="15.75" customHeight="1" s="157"/>
    <row r="894" ht="15.75" customHeight="1" s="157"/>
    <row r="895" ht="15.75" customHeight="1" s="157"/>
    <row r="896" ht="15.75" customHeight="1" s="157"/>
    <row r="897" ht="15.75" customHeight="1" s="157"/>
    <row r="898" ht="15.75" customHeight="1" s="157"/>
    <row r="899" ht="15.75" customHeight="1" s="157"/>
    <row r="900" ht="15.75" customHeight="1" s="157"/>
    <row r="901" ht="15.75" customHeight="1" s="157"/>
    <row r="902" ht="15.75" customHeight="1" s="157"/>
    <row r="903" ht="15.75" customHeight="1" s="157"/>
    <row r="904" ht="15.75" customHeight="1" s="157"/>
    <row r="905" ht="15.75" customHeight="1" s="157"/>
    <row r="906" ht="15.75" customHeight="1" s="157"/>
    <row r="907" ht="15.75" customHeight="1" s="157"/>
    <row r="908" ht="15.75" customHeight="1" s="157"/>
    <row r="909" ht="15.75" customHeight="1" s="157"/>
    <row r="910" ht="15.75" customHeight="1" s="157"/>
    <row r="911" ht="15.75" customHeight="1" s="157"/>
    <row r="912" ht="15.75" customHeight="1" s="157"/>
    <row r="913" ht="15.75" customHeight="1" s="157"/>
    <row r="914" ht="15.75" customHeight="1" s="157"/>
    <row r="915" ht="15.75" customHeight="1" s="157"/>
    <row r="916" ht="15.75" customHeight="1" s="157"/>
    <row r="917" ht="15.75" customHeight="1" s="157"/>
    <row r="918" ht="15.75" customHeight="1" s="157"/>
    <row r="919" ht="15.75" customHeight="1" s="157"/>
    <row r="920" ht="15.75" customHeight="1" s="157"/>
    <row r="921" ht="15.75" customHeight="1" s="157"/>
    <row r="922" ht="15.75" customHeight="1" s="157"/>
    <row r="923" ht="15.75" customHeight="1" s="157"/>
    <row r="924" ht="15.75" customHeight="1" s="157"/>
    <row r="925" ht="15.75" customHeight="1" s="157"/>
    <row r="926" ht="15.75" customHeight="1" s="157"/>
    <row r="927" ht="15.75" customHeight="1" s="157"/>
    <row r="928" ht="15.75" customHeight="1" s="157"/>
    <row r="929" ht="15.75" customHeight="1" s="157"/>
    <row r="930" ht="15.75" customHeight="1" s="157"/>
    <row r="931" ht="15.75" customHeight="1" s="157"/>
    <row r="932" ht="15.75" customHeight="1" s="157"/>
    <row r="933" ht="15.75" customHeight="1" s="157"/>
    <row r="934" ht="15.75" customHeight="1" s="157"/>
    <row r="935" ht="15.75" customHeight="1" s="157"/>
    <row r="936" ht="15.75" customHeight="1" s="157"/>
    <row r="937" ht="15.75" customHeight="1" s="157"/>
    <row r="938" ht="15.75" customHeight="1" s="157"/>
    <row r="939" ht="15.75" customHeight="1" s="157"/>
    <row r="940" ht="15.75" customHeight="1" s="157"/>
    <row r="941" ht="15.75" customHeight="1" s="157"/>
    <row r="942" ht="15.75" customHeight="1" s="157"/>
    <row r="943" ht="15.75" customHeight="1" s="157"/>
    <row r="944" ht="15.75" customHeight="1" s="157"/>
    <row r="945" ht="15.75" customHeight="1" s="157"/>
    <row r="946" ht="15.75" customHeight="1" s="157"/>
    <row r="947" ht="15.75" customHeight="1" s="157"/>
    <row r="948" ht="15.75" customHeight="1" s="157"/>
    <row r="949" ht="15.75" customHeight="1" s="157"/>
    <row r="950" ht="15.75" customHeight="1" s="157"/>
    <row r="951" ht="15.75" customHeight="1" s="157"/>
    <row r="952" ht="15.75" customHeight="1" s="157"/>
    <row r="953" ht="15.75" customHeight="1" s="157"/>
    <row r="954" ht="15.75" customHeight="1" s="157"/>
    <row r="955" ht="15.75" customHeight="1" s="157"/>
    <row r="956" ht="15.75" customHeight="1" s="157"/>
    <row r="957" ht="15.75" customHeight="1" s="157"/>
    <row r="958" ht="15.75" customHeight="1" s="157"/>
    <row r="959" ht="15.75" customHeight="1" s="157"/>
    <row r="960" ht="15.75" customHeight="1" s="157"/>
    <row r="961" ht="15.75" customHeight="1" s="157"/>
    <row r="962" ht="15.75" customHeight="1" s="157"/>
    <row r="963" ht="15.75" customHeight="1" s="157"/>
    <row r="964" ht="15.75" customHeight="1" s="157"/>
    <row r="965" ht="15.75" customHeight="1" s="157"/>
    <row r="966" ht="15.75" customHeight="1" s="157"/>
    <row r="967" ht="15.75" customHeight="1" s="157"/>
    <row r="968" ht="15.75" customHeight="1" s="157"/>
    <row r="969" ht="15.75" customHeight="1" s="157"/>
    <row r="970" ht="15.75" customHeight="1" s="157"/>
    <row r="971" ht="15.75" customHeight="1" s="157"/>
    <row r="972" ht="15.75" customHeight="1" s="157"/>
    <row r="973" ht="15.75" customHeight="1" s="157"/>
    <row r="974" ht="15.75" customHeight="1" s="157"/>
    <row r="975" ht="15.75" customHeight="1" s="157"/>
    <row r="976" ht="15.75" customHeight="1" s="157"/>
    <row r="977" ht="15.75" customHeight="1" s="157"/>
    <row r="978" ht="15.75" customHeight="1" s="157"/>
    <row r="979" ht="15.75" customHeight="1" s="157"/>
    <row r="980" ht="15.75" customHeight="1" s="157"/>
    <row r="981" ht="15.75" customHeight="1" s="157"/>
    <row r="982" ht="15.75" customHeight="1" s="157"/>
    <row r="983" ht="15.75" customHeight="1" s="157"/>
    <row r="984" ht="15.75" customHeight="1" s="157"/>
    <row r="985" ht="15.75" customHeight="1" s="157"/>
    <row r="986" ht="15.75" customHeight="1" s="157"/>
    <row r="987" ht="15.75" customHeight="1" s="157"/>
    <row r="988" ht="15.75" customHeight="1" s="157"/>
    <row r="989" ht="15.75" customHeight="1" s="157"/>
    <row r="990" ht="15.75" customHeight="1" s="157"/>
    <row r="991" ht="15.75" customHeight="1" s="157"/>
    <row r="992" ht="15.75" customHeight="1" s="157"/>
    <row r="993" ht="15.75" customHeight="1" s="157"/>
    <row r="994" ht="15.75" customHeight="1" s="157"/>
    <row r="995" ht="15.75" customHeight="1" s="157"/>
    <row r="996" ht="15.75" customHeight="1" s="157"/>
    <row r="997" ht="15.75" customHeight="1" s="157"/>
    <row r="998" ht="15.75" customHeight="1" s="157"/>
    <row r="999" ht="15.75" customHeight="1" s="157"/>
    <row r="1000" ht="15.75" customHeight="1" s="157"/>
  </sheetData>
  <pageMargins left="0.7" right="0.7" top="0.75" bottom="0.75" header="0" footer="0"/>
  <pageSetup orientation="landscape"/>
</worksheet>
</file>

<file path=xl/worksheets/sheet14.xml><?xml version="1.0" encoding="utf-8"?>
<worksheet xmlns="http://schemas.openxmlformats.org/spreadsheetml/2006/main">
  <sheetPr>
    <tabColor rgb="FF1F497D"/>
    <outlinePr summaryBelow="1" summaryRight="1"/>
    <pageSetUpPr/>
  </sheetPr>
  <dimension ref="A1:AI3"/>
  <sheetViews>
    <sheetView workbookViewId="0">
      <selection activeCell="B2" sqref="B2"/>
    </sheetView>
  </sheetViews>
  <sheetFormatPr baseColWidth="10" defaultColWidth="12.6640625" defaultRowHeight="15" customHeight="1"/>
  <cols>
    <col width="23" customWidth="1" style="157" min="1" max="1"/>
    <col width="16.1640625" customWidth="1" style="157" min="2" max="2"/>
    <col width="7.6640625" customWidth="1" style="157" min="3" max="35"/>
  </cols>
  <sheetData>
    <row r="1" ht="16" customHeight="1" s="157">
      <c r="A1" s="64" t="inlineStr">
        <is>
          <t>Unit: 2012 USD/MWh</t>
        </is>
      </c>
      <c r="B1" s="1" t="n">
        <v>2019</v>
      </c>
      <c r="C1" s="1" t="n">
        <v>2020</v>
      </c>
      <c r="D1" s="1" t="n">
        <v>2021</v>
      </c>
      <c r="E1" s="1" t="n">
        <v>2022</v>
      </c>
      <c r="F1" s="1" t="n">
        <v>2023</v>
      </c>
      <c r="G1" s="1" t="n">
        <v>2024</v>
      </c>
      <c r="H1" s="1" t="n">
        <v>2025</v>
      </c>
      <c r="I1" s="1" t="n">
        <v>2026</v>
      </c>
      <c r="J1" s="1" t="n">
        <v>2027</v>
      </c>
      <c r="K1" s="1" t="n">
        <v>2028</v>
      </c>
      <c r="L1" s="1" t="n">
        <v>2029</v>
      </c>
      <c r="M1" s="1" t="n">
        <v>2030</v>
      </c>
      <c r="N1" s="1" t="n">
        <v>2031</v>
      </c>
      <c r="O1" s="1" t="n">
        <v>2032</v>
      </c>
      <c r="P1" s="1" t="n">
        <v>2033</v>
      </c>
      <c r="Q1" s="1" t="n">
        <v>2034</v>
      </c>
      <c r="R1" s="1" t="n">
        <v>2035</v>
      </c>
      <c r="S1" s="1" t="n">
        <v>2036</v>
      </c>
      <c r="T1" s="1" t="n">
        <v>2037</v>
      </c>
      <c r="U1" s="1" t="n">
        <v>2038</v>
      </c>
      <c r="V1" s="1" t="n">
        <v>2039</v>
      </c>
      <c r="W1" s="1" t="n">
        <v>2040</v>
      </c>
      <c r="X1" s="1" t="n">
        <v>2041</v>
      </c>
      <c r="Y1" s="1" t="n">
        <v>2042</v>
      </c>
      <c r="Z1" s="1" t="n">
        <v>2043</v>
      </c>
      <c r="AA1" s="1" t="n">
        <v>2044</v>
      </c>
      <c r="AB1" s="1" t="n">
        <v>2045</v>
      </c>
      <c r="AC1" s="1" t="n">
        <v>2046</v>
      </c>
      <c r="AD1" s="1" t="n">
        <v>2047</v>
      </c>
      <c r="AE1" s="1" t="n">
        <v>2048</v>
      </c>
      <c r="AF1" s="1" t="n">
        <v>2049</v>
      </c>
      <c r="AG1" s="1" t="n">
        <v>2050</v>
      </c>
    </row>
    <row r="2">
      <c r="A2" s="1" t="inlineStr">
        <is>
          <t>Imported Electricity Price</t>
        </is>
      </c>
      <c r="B2" s="66">
        <f>SUMIFS('State Generation Costs Calcs'!B105:B155,'State Generation Costs Calcs'!$A$105:$A$155,About!$B$2)*About!$A$52</f>
        <v/>
      </c>
      <c r="C2" s="66">
        <f>SUMIFS('State Generation Costs Calcs'!C105:C155,'State Generation Costs Calcs'!$A$105:$A$155,About!$B$2)*About!$A$52</f>
        <v/>
      </c>
      <c r="D2" s="66">
        <f>SUMIFS('State Generation Costs Calcs'!D105:D155,'State Generation Costs Calcs'!$A$105:$A$155,About!$B$2)*About!$A$52</f>
        <v/>
      </c>
      <c r="E2" s="66">
        <f>SUMIFS('State Generation Costs Calcs'!E105:E155,'State Generation Costs Calcs'!$A$105:$A$155,About!$B$2)*About!$A$52</f>
        <v/>
      </c>
      <c r="F2" s="66">
        <f>SUMIFS('State Generation Costs Calcs'!F105:F155,'State Generation Costs Calcs'!$A$105:$A$155,About!$B$2)*About!$A$52</f>
        <v/>
      </c>
      <c r="G2" s="66">
        <f>SUMIFS('State Generation Costs Calcs'!G105:G155,'State Generation Costs Calcs'!$A$105:$A$155,About!$B$2)*About!$A$52</f>
        <v/>
      </c>
      <c r="H2" s="66">
        <f>SUMIFS('State Generation Costs Calcs'!H105:H155,'State Generation Costs Calcs'!$A$105:$A$155,About!$B$2)*About!$A$52</f>
        <v/>
      </c>
      <c r="I2" s="66">
        <f>SUMIFS('State Generation Costs Calcs'!I105:I155,'State Generation Costs Calcs'!$A$105:$A$155,About!$B$2)*About!$A$52</f>
        <v/>
      </c>
      <c r="J2" s="66">
        <f>SUMIFS('State Generation Costs Calcs'!J105:J155,'State Generation Costs Calcs'!$A$105:$A$155,About!$B$2)*About!$A$52</f>
        <v/>
      </c>
      <c r="K2" s="66">
        <f>SUMIFS('State Generation Costs Calcs'!K105:K155,'State Generation Costs Calcs'!$A$105:$A$155,About!$B$2)*About!$A$52</f>
        <v/>
      </c>
      <c r="L2" s="66">
        <f>SUMIFS('State Generation Costs Calcs'!L105:L155,'State Generation Costs Calcs'!$A$105:$A$155,About!$B$2)*About!$A$52</f>
        <v/>
      </c>
      <c r="M2" s="66">
        <f>SUMIFS('State Generation Costs Calcs'!M105:M155,'State Generation Costs Calcs'!$A$105:$A$155,About!$B$2)*About!$A$52</f>
        <v/>
      </c>
      <c r="N2" s="66">
        <f>SUMIFS('State Generation Costs Calcs'!N105:N155,'State Generation Costs Calcs'!$A$105:$A$155,About!$B$2)*About!$A$52</f>
        <v/>
      </c>
      <c r="O2" s="66">
        <f>SUMIFS('State Generation Costs Calcs'!O105:O155,'State Generation Costs Calcs'!$A$105:$A$155,About!$B$2)*About!$A$52</f>
        <v/>
      </c>
      <c r="P2" s="66">
        <f>SUMIFS('State Generation Costs Calcs'!P105:P155,'State Generation Costs Calcs'!$A$105:$A$155,About!$B$2)*About!$A$52</f>
        <v/>
      </c>
      <c r="Q2" s="66">
        <f>SUMIFS('State Generation Costs Calcs'!Q105:Q155,'State Generation Costs Calcs'!$A$105:$A$155,About!$B$2)*About!$A$52</f>
        <v/>
      </c>
      <c r="R2" s="66">
        <f>SUMIFS('State Generation Costs Calcs'!R105:R155,'State Generation Costs Calcs'!$A$105:$A$155,About!$B$2)*About!$A$52</f>
        <v/>
      </c>
      <c r="S2" s="66">
        <f>SUMIFS('State Generation Costs Calcs'!S105:S155,'State Generation Costs Calcs'!$A$105:$A$155,About!$B$2)*About!$A$52</f>
        <v/>
      </c>
      <c r="T2" s="66">
        <f>SUMIFS('State Generation Costs Calcs'!T105:T155,'State Generation Costs Calcs'!$A$105:$A$155,About!$B$2)*About!$A$52</f>
        <v/>
      </c>
      <c r="U2" s="66">
        <f>SUMIFS('State Generation Costs Calcs'!U105:U155,'State Generation Costs Calcs'!$A$105:$A$155,About!$B$2)*About!$A$52</f>
        <v/>
      </c>
      <c r="V2" s="66">
        <f>SUMIFS('State Generation Costs Calcs'!V105:V155,'State Generation Costs Calcs'!$A$105:$A$155,About!$B$2)*About!$A$52</f>
        <v/>
      </c>
      <c r="W2" s="66">
        <f>SUMIFS('State Generation Costs Calcs'!W105:W155,'State Generation Costs Calcs'!$A$105:$A$155,About!$B$2)*About!$A$52</f>
        <v/>
      </c>
      <c r="X2" s="66">
        <f>SUMIFS('State Generation Costs Calcs'!X105:X155,'State Generation Costs Calcs'!$A$105:$A$155,About!$B$2)*About!$A$52</f>
        <v/>
      </c>
      <c r="Y2" s="66">
        <f>SUMIFS('State Generation Costs Calcs'!Y105:Y155,'State Generation Costs Calcs'!$A$105:$A$155,About!$B$2)*About!$A$52</f>
        <v/>
      </c>
      <c r="Z2" s="66">
        <f>SUMIFS('State Generation Costs Calcs'!Z105:Z155,'State Generation Costs Calcs'!$A$105:$A$155,About!$B$2)*About!$A$52</f>
        <v/>
      </c>
      <c r="AA2" s="66">
        <f>SUMIFS('State Generation Costs Calcs'!AA105:AA155,'State Generation Costs Calcs'!$A$105:$A$155,About!$B$2)*About!$A$52</f>
        <v/>
      </c>
      <c r="AB2" s="66">
        <f>SUMIFS('State Generation Costs Calcs'!AB105:AB155,'State Generation Costs Calcs'!$A$105:$A$155,About!$B$2)*About!$A$52</f>
        <v/>
      </c>
      <c r="AC2" s="66">
        <f>SUMIFS('State Generation Costs Calcs'!AC105:AC155,'State Generation Costs Calcs'!$A$105:$A$155,About!$B$2)*About!$A$52</f>
        <v/>
      </c>
      <c r="AD2" s="66">
        <f>SUMIFS('State Generation Costs Calcs'!AD105:AD155,'State Generation Costs Calcs'!$A$105:$A$155,About!$B$2)*About!$A$52</f>
        <v/>
      </c>
      <c r="AE2" s="66">
        <f>SUMIFS('State Generation Costs Calcs'!AE105:AE155,'State Generation Costs Calcs'!$A$105:$A$155,About!$B$2)*About!$A$52</f>
        <v/>
      </c>
      <c r="AF2" s="66">
        <f>SUMIFS('State Generation Costs Calcs'!AF105:AF155,'State Generation Costs Calcs'!$A$105:$A$155,About!$B$2)*About!$A$52</f>
        <v/>
      </c>
      <c r="AG2" s="66">
        <f>SUMIFS('State Generation Costs Calcs'!AG105:AG155,'State Generation Costs Calcs'!$A$105:$A$155,About!$B$2)*About!$A$52</f>
        <v/>
      </c>
      <c r="AH2" s="67" t="n"/>
      <c r="AI2" s="67" t="n"/>
    </row>
    <row r="3">
      <c r="B3" s="68" t="n"/>
    </row>
    <row r="21" ht="15.75" customHeight="1" s="157"/>
    <row r="22" ht="15.75" customHeight="1" s="157"/>
    <row r="23" ht="15.75" customHeight="1" s="157"/>
    <row r="24" ht="15.75" customHeight="1" s="157"/>
    <row r="25" ht="15.75" customHeight="1" s="157"/>
    <row r="26" ht="15.75" customHeight="1" s="157"/>
    <row r="27" ht="15.75" customHeight="1" s="157"/>
    <row r="28" ht="15.75" customHeight="1" s="157"/>
    <row r="29" ht="15.75" customHeight="1" s="157"/>
    <row r="30" ht="15.75" customHeight="1" s="157"/>
    <row r="31" ht="15.75" customHeight="1" s="157"/>
    <row r="32" ht="15.75" customHeight="1" s="157"/>
    <row r="33" ht="15.75" customHeight="1" s="157"/>
    <row r="34" ht="15.75" customHeight="1" s="157"/>
    <row r="35" ht="15.75" customHeight="1" s="157"/>
    <row r="36" ht="15.75" customHeight="1" s="157"/>
    <row r="37" ht="15.75" customHeight="1" s="157"/>
    <row r="38" ht="15.75" customHeight="1" s="157"/>
    <row r="39" ht="15.75" customHeight="1" s="157"/>
    <row r="40" ht="15.75" customHeight="1" s="157"/>
    <row r="41" ht="15.75" customHeight="1" s="157"/>
    <row r="42" ht="15.75" customHeight="1" s="157"/>
    <row r="43" ht="15.75" customHeight="1" s="157"/>
    <row r="44" ht="15.75" customHeight="1" s="157"/>
    <row r="45" ht="15.75" customHeight="1" s="157"/>
    <row r="46" ht="15.75" customHeight="1" s="157"/>
    <row r="47" ht="15.75" customHeight="1" s="157"/>
    <row r="48" ht="15.75" customHeight="1" s="157"/>
    <row r="49" ht="15.75" customHeight="1" s="157"/>
    <row r="50" ht="15.75" customHeight="1" s="157"/>
    <row r="51" ht="15.75" customHeight="1" s="157"/>
    <row r="52" ht="15.75" customHeight="1" s="157"/>
    <row r="53" ht="15.75" customHeight="1" s="157"/>
    <row r="54" ht="15.75" customHeight="1" s="157"/>
    <row r="55" ht="15.75" customHeight="1" s="157"/>
    <row r="56" ht="15.75" customHeight="1" s="157"/>
    <row r="57" ht="15.75" customHeight="1" s="157"/>
    <row r="58" ht="15.75" customHeight="1" s="157"/>
    <row r="59" ht="15.75" customHeight="1" s="157"/>
    <row r="60" ht="15.75" customHeight="1" s="157"/>
    <row r="61" ht="15.75" customHeight="1" s="157"/>
    <row r="62" ht="15.75" customHeight="1" s="157"/>
    <row r="63" ht="15.75" customHeight="1" s="157"/>
    <row r="64" ht="15.75" customHeight="1" s="157"/>
    <row r="65" ht="15.75" customHeight="1" s="157"/>
    <row r="66" ht="15.75" customHeight="1" s="157"/>
    <row r="67" ht="15.75" customHeight="1" s="157"/>
    <row r="68" ht="15.75" customHeight="1" s="157"/>
    <row r="69" ht="15.75" customHeight="1" s="157"/>
    <row r="70" ht="15.75" customHeight="1" s="157"/>
    <row r="71" ht="15.75" customHeight="1" s="157"/>
    <row r="72" ht="15.75" customHeight="1" s="157"/>
    <row r="73" ht="15.75" customHeight="1" s="157"/>
    <row r="74" ht="15.75" customHeight="1" s="157"/>
    <row r="75" ht="15.75" customHeight="1" s="157"/>
    <row r="76" ht="15.75" customHeight="1" s="157"/>
    <row r="77" ht="15.75" customHeight="1" s="157"/>
    <row r="78" ht="15.75" customHeight="1" s="157"/>
    <row r="79" ht="15.75" customHeight="1" s="157"/>
    <row r="80" ht="15.75" customHeight="1" s="157"/>
    <row r="81" ht="15.75" customHeight="1" s="157"/>
    <row r="82" ht="15.75" customHeight="1" s="157"/>
    <row r="83" ht="15.75" customHeight="1" s="157"/>
    <row r="84" ht="15.75" customHeight="1" s="157"/>
    <row r="85" ht="15.75" customHeight="1" s="157"/>
    <row r="86" ht="15.75" customHeight="1" s="157"/>
    <row r="87" ht="15.75" customHeight="1" s="157"/>
    <row r="88" ht="15.75" customHeight="1" s="157"/>
    <row r="89" ht="15.75" customHeight="1" s="157"/>
    <row r="90" ht="15.75" customHeight="1" s="157"/>
    <row r="91" ht="15.75" customHeight="1" s="157"/>
    <row r="92" ht="15.75" customHeight="1" s="157"/>
    <row r="93" ht="15.75" customHeight="1" s="157"/>
    <row r="94" ht="15.75" customHeight="1" s="157"/>
    <row r="95" ht="15.75" customHeight="1" s="157"/>
    <row r="96" ht="15.75" customHeight="1" s="157"/>
    <row r="97" ht="15.75" customHeight="1" s="157"/>
    <row r="98" ht="15.75" customHeight="1" s="157"/>
    <row r="99" ht="15.75" customHeight="1" s="157"/>
    <row r="100" ht="15.75" customHeight="1" s="157"/>
    <row r="101" ht="15.75" customHeight="1" s="157"/>
    <row r="102" ht="15.75" customHeight="1" s="157"/>
    <row r="103" ht="15.75" customHeight="1" s="157"/>
    <row r="104" ht="15.75" customHeight="1" s="157"/>
    <row r="105" ht="15.75" customHeight="1" s="157"/>
    <row r="106" ht="15.75" customHeight="1" s="157"/>
    <row r="107" ht="15.75" customHeight="1" s="157"/>
    <row r="108" ht="15.75" customHeight="1" s="157"/>
    <row r="109" ht="15.75" customHeight="1" s="157"/>
    <row r="110" ht="15.75" customHeight="1" s="157"/>
    <row r="111" ht="15.75" customHeight="1" s="157"/>
    <row r="112" ht="15.75" customHeight="1" s="157"/>
    <row r="113" ht="15.75" customHeight="1" s="157"/>
    <row r="114" ht="15.75" customHeight="1" s="157"/>
    <row r="115" ht="15.75" customHeight="1" s="157"/>
    <row r="116" ht="15.75" customHeight="1" s="157"/>
    <row r="117" ht="15.75" customHeight="1" s="157"/>
    <row r="118" ht="15.75" customHeight="1" s="157"/>
    <row r="119" ht="15.75" customHeight="1" s="157"/>
    <row r="120" ht="15.75" customHeight="1" s="157"/>
    <row r="121" ht="15.75" customHeight="1" s="157"/>
    <row r="122" ht="15.75" customHeight="1" s="157"/>
    <row r="123" ht="15.75" customHeight="1" s="157"/>
    <row r="124" ht="15.75" customHeight="1" s="157"/>
    <row r="125" ht="15.75" customHeight="1" s="157"/>
    <row r="126" ht="15.75" customHeight="1" s="157"/>
    <row r="127" ht="15.75" customHeight="1" s="157"/>
    <row r="128" ht="15.75" customHeight="1" s="157"/>
    <row r="129" ht="15.75" customHeight="1" s="157"/>
    <row r="130" ht="15.75" customHeight="1" s="157"/>
    <row r="131" ht="15.75" customHeight="1" s="157"/>
    <row r="132" ht="15.75" customHeight="1" s="157"/>
    <row r="133" ht="15.75" customHeight="1" s="157"/>
    <row r="134" ht="15.75" customHeight="1" s="157"/>
    <row r="135" ht="15.75" customHeight="1" s="157"/>
    <row r="136" ht="15.75" customHeight="1" s="157"/>
    <row r="137" ht="15.75" customHeight="1" s="157"/>
    <row r="138" ht="15.75" customHeight="1" s="157"/>
    <row r="139" ht="15.75" customHeight="1" s="157"/>
    <row r="140" ht="15.75" customHeight="1" s="157"/>
    <row r="141" ht="15.75" customHeight="1" s="157"/>
    <row r="142" ht="15.75" customHeight="1" s="157"/>
    <row r="143" ht="15.75" customHeight="1" s="157"/>
    <row r="144" ht="15.75" customHeight="1" s="157"/>
    <row r="145" ht="15.75" customHeight="1" s="157"/>
    <row r="146" ht="15.75" customHeight="1" s="157"/>
    <row r="147" ht="15.75" customHeight="1" s="157"/>
    <row r="148" ht="15.75" customHeight="1" s="157"/>
    <row r="149" ht="15.75" customHeight="1" s="157"/>
    <row r="150" ht="15.75" customHeight="1" s="157"/>
    <row r="151" ht="15.75" customHeight="1" s="157"/>
    <row r="152" ht="15.75" customHeight="1" s="157"/>
    <row r="153" ht="15.75" customHeight="1" s="157"/>
    <row r="154" ht="15.75" customHeight="1" s="157"/>
    <row r="155" ht="15.75" customHeight="1" s="157"/>
    <row r="156" ht="15.75" customHeight="1" s="157"/>
    <row r="157" ht="15.75" customHeight="1" s="157"/>
    <row r="158" ht="15.75" customHeight="1" s="157"/>
    <row r="159" ht="15.75" customHeight="1" s="157"/>
    <row r="160" ht="15.75" customHeight="1" s="157"/>
    <row r="161" ht="15.75" customHeight="1" s="157"/>
    <row r="162" ht="15.75" customHeight="1" s="157"/>
    <row r="163" ht="15.75" customHeight="1" s="157"/>
    <row r="164" ht="15.75" customHeight="1" s="157"/>
    <row r="165" ht="15.75" customHeight="1" s="157"/>
    <row r="166" ht="15.75" customHeight="1" s="157"/>
    <row r="167" ht="15.75" customHeight="1" s="157"/>
    <row r="168" ht="15.75" customHeight="1" s="157"/>
    <row r="169" ht="15.75" customHeight="1" s="157"/>
    <row r="170" ht="15.75" customHeight="1" s="157"/>
    <row r="171" ht="15.75" customHeight="1" s="157"/>
    <row r="172" ht="15.75" customHeight="1" s="157"/>
    <row r="173" ht="15.75" customHeight="1" s="157"/>
    <row r="174" ht="15.75" customHeight="1" s="157"/>
    <row r="175" ht="15.75" customHeight="1" s="157"/>
    <row r="176" ht="15.75" customHeight="1" s="157"/>
    <row r="177" ht="15.75" customHeight="1" s="157"/>
    <row r="178" ht="15.75" customHeight="1" s="157"/>
    <row r="179" ht="15.75" customHeight="1" s="157"/>
    <row r="180" ht="15.75" customHeight="1" s="157"/>
    <row r="181" ht="15.75" customHeight="1" s="157"/>
    <row r="182" ht="15.75" customHeight="1" s="157"/>
    <row r="183" ht="15.75" customHeight="1" s="157"/>
    <row r="184" ht="15.75" customHeight="1" s="157"/>
    <row r="185" ht="15.75" customHeight="1" s="157"/>
    <row r="186" ht="15.75" customHeight="1" s="157"/>
    <row r="187" ht="15.75" customHeight="1" s="157"/>
    <row r="188" ht="15.75" customHeight="1" s="157"/>
    <row r="189" ht="15.75" customHeight="1" s="157"/>
    <row r="190" ht="15.75" customHeight="1" s="157"/>
    <row r="191" ht="15.75" customHeight="1" s="157"/>
    <row r="192" ht="15.75" customHeight="1" s="157"/>
    <row r="193" ht="15.75" customHeight="1" s="157"/>
    <row r="194" ht="15.75" customHeight="1" s="157"/>
    <row r="195" ht="15.75" customHeight="1" s="157"/>
    <row r="196" ht="15.75" customHeight="1" s="157"/>
    <row r="197" ht="15.75" customHeight="1" s="157"/>
    <row r="198" ht="15.75" customHeight="1" s="157"/>
    <row r="199" ht="15.75" customHeight="1" s="157"/>
    <row r="200" ht="15.75" customHeight="1" s="157"/>
    <row r="201" ht="15.75" customHeight="1" s="157"/>
    <row r="202" ht="15.75" customHeight="1" s="157"/>
    <row r="203" ht="15.75" customHeight="1" s="157"/>
    <row r="204" ht="15.75" customHeight="1" s="157"/>
    <row r="205" ht="15.75" customHeight="1" s="157"/>
    <row r="206" ht="15.75" customHeight="1" s="157"/>
    <row r="207" ht="15.75" customHeight="1" s="157"/>
    <row r="208" ht="15.75" customHeight="1" s="157"/>
    <row r="209" ht="15.75" customHeight="1" s="157"/>
    <row r="210" ht="15.75" customHeight="1" s="157"/>
    <row r="211" ht="15.75" customHeight="1" s="157"/>
    <row r="212" ht="15.75" customHeight="1" s="157"/>
    <row r="213" ht="15.75" customHeight="1" s="157"/>
    <row r="214" ht="15.75" customHeight="1" s="157"/>
    <row r="215" ht="15.75" customHeight="1" s="157"/>
    <row r="216" ht="15.75" customHeight="1" s="157"/>
    <row r="217" ht="15.75" customHeight="1" s="157"/>
    <row r="218" ht="15.75" customHeight="1" s="157"/>
    <row r="219" ht="15.75" customHeight="1" s="157"/>
    <row r="220" ht="15.75" customHeight="1" s="157"/>
    <row r="221" ht="15.75" customHeight="1" s="157"/>
    <row r="222" ht="15.75" customHeight="1" s="157"/>
    <row r="223" ht="15.75" customHeight="1" s="157"/>
    <row r="224" ht="15.75" customHeight="1" s="157"/>
    <row r="225" ht="15.75" customHeight="1" s="157"/>
    <row r="226" ht="15.75" customHeight="1" s="157"/>
    <row r="227" ht="15.75" customHeight="1" s="157"/>
    <row r="228" ht="15.75" customHeight="1" s="157"/>
    <row r="229" ht="15.75" customHeight="1" s="157"/>
    <row r="230" ht="15.75" customHeight="1" s="157"/>
    <row r="231" ht="15.75" customHeight="1" s="157"/>
    <row r="232" ht="15.75" customHeight="1" s="157"/>
    <row r="233" ht="15.75" customHeight="1" s="157"/>
    <row r="234" ht="15.75" customHeight="1" s="157"/>
    <row r="235" ht="15.75" customHeight="1" s="157"/>
    <row r="236" ht="15.75" customHeight="1" s="157"/>
    <row r="237" ht="15.75" customHeight="1" s="157"/>
    <row r="238" ht="15.75" customHeight="1" s="157"/>
    <row r="239" ht="15.75" customHeight="1" s="157"/>
    <row r="240" ht="15.75" customHeight="1" s="157"/>
    <row r="241" ht="15.75" customHeight="1" s="157"/>
    <row r="242" ht="15.75" customHeight="1" s="157"/>
    <row r="243" ht="15.75" customHeight="1" s="157"/>
    <row r="244" ht="15.75" customHeight="1" s="157"/>
    <row r="245" ht="15.75" customHeight="1" s="157"/>
    <row r="246" ht="15.75" customHeight="1" s="157"/>
    <row r="247" ht="15.75" customHeight="1" s="157"/>
    <row r="248" ht="15.75" customHeight="1" s="157"/>
    <row r="249" ht="15.75" customHeight="1" s="157"/>
    <row r="250" ht="15.75" customHeight="1" s="157"/>
    <row r="251" ht="15.75" customHeight="1" s="157"/>
    <row r="252" ht="15.75" customHeight="1" s="157"/>
    <row r="253" ht="15.75" customHeight="1" s="157"/>
    <row r="254" ht="15.75" customHeight="1" s="157"/>
    <row r="255" ht="15.75" customHeight="1" s="157"/>
    <row r="256" ht="15.75" customHeight="1" s="157"/>
    <row r="257" ht="15.75" customHeight="1" s="157"/>
    <row r="258" ht="15.75" customHeight="1" s="157"/>
    <row r="259" ht="15.75" customHeight="1" s="157"/>
    <row r="260" ht="15.75" customHeight="1" s="157"/>
    <row r="261" ht="15.75" customHeight="1" s="157"/>
    <row r="262" ht="15.75" customHeight="1" s="157"/>
    <row r="263" ht="15.75" customHeight="1" s="157"/>
    <row r="264" ht="15.75" customHeight="1" s="157"/>
    <row r="265" ht="15.75" customHeight="1" s="157"/>
    <row r="266" ht="15.75" customHeight="1" s="157"/>
    <row r="267" ht="15.75" customHeight="1" s="157"/>
    <row r="268" ht="15.75" customHeight="1" s="157"/>
    <row r="269" ht="15.75" customHeight="1" s="157"/>
    <row r="270" ht="15.75" customHeight="1" s="157"/>
    <row r="271" ht="15.75" customHeight="1" s="157"/>
    <row r="272" ht="15.75" customHeight="1" s="157"/>
    <row r="273" ht="15.75" customHeight="1" s="157"/>
    <row r="274" ht="15.75" customHeight="1" s="157"/>
    <row r="275" ht="15.75" customHeight="1" s="157"/>
    <row r="276" ht="15.75" customHeight="1" s="157"/>
    <row r="277" ht="15.75" customHeight="1" s="157"/>
    <row r="278" ht="15.75" customHeight="1" s="157"/>
    <row r="279" ht="15.75" customHeight="1" s="157"/>
    <row r="280" ht="15.75" customHeight="1" s="157"/>
    <row r="281" ht="15.75" customHeight="1" s="157"/>
    <row r="282" ht="15.75" customHeight="1" s="157"/>
    <row r="283" ht="15.75" customHeight="1" s="157"/>
    <row r="284" ht="15.75" customHeight="1" s="157"/>
    <row r="285" ht="15.75" customHeight="1" s="157"/>
    <row r="286" ht="15.75" customHeight="1" s="157"/>
    <row r="287" ht="15.75" customHeight="1" s="157"/>
    <row r="288" ht="15.75" customHeight="1" s="157"/>
    <row r="289" ht="15.75" customHeight="1" s="157"/>
    <row r="290" ht="15.75" customHeight="1" s="157"/>
    <row r="291" ht="15.75" customHeight="1" s="157"/>
    <row r="292" ht="15.75" customHeight="1" s="157"/>
    <row r="293" ht="15.75" customHeight="1" s="157"/>
    <row r="294" ht="15.75" customHeight="1" s="157"/>
    <row r="295" ht="15.75" customHeight="1" s="157"/>
    <row r="296" ht="15.75" customHeight="1" s="157"/>
    <row r="297" ht="15.75" customHeight="1" s="157"/>
    <row r="298" ht="15.75" customHeight="1" s="157"/>
    <row r="299" ht="15.75" customHeight="1" s="157"/>
    <row r="300" ht="15.75" customHeight="1" s="157"/>
    <row r="301" ht="15.75" customHeight="1" s="157"/>
    <row r="302" ht="15.75" customHeight="1" s="157"/>
    <row r="303" ht="15.75" customHeight="1" s="157"/>
    <row r="304" ht="15.75" customHeight="1" s="157"/>
    <row r="305" ht="15.75" customHeight="1" s="157"/>
    <row r="306" ht="15.75" customHeight="1" s="157"/>
    <row r="307" ht="15.75" customHeight="1" s="157"/>
    <row r="308" ht="15.75" customHeight="1" s="157"/>
    <row r="309" ht="15.75" customHeight="1" s="157"/>
    <row r="310" ht="15.75" customHeight="1" s="157"/>
    <row r="311" ht="15.75" customHeight="1" s="157"/>
    <row r="312" ht="15.75" customHeight="1" s="157"/>
    <row r="313" ht="15.75" customHeight="1" s="157"/>
    <row r="314" ht="15.75" customHeight="1" s="157"/>
    <row r="315" ht="15.75" customHeight="1" s="157"/>
    <row r="316" ht="15.75" customHeight="1" s="157"/>
    <row r="317" ht="15.75" customHeight="1" s="157"/>
    <row r="318" ht="15.75" customHeight="1" s="157"/>
    <row r="319" ht="15.75" customHeight="1" s="157"/>
    <row r="320" ht="15.75" customHeight="1" s="157"/>
    <row r="321" ht="15.75" customHeight="1" s="157"/>
    <row r="322" ht="15.75" customHeight="1" s="157"/>
    <row r="323" ht="15.75" customHeight="1" s="157"/>
    <row r="324" ht="15.75" customHeight="1" s="157"/>
    <row r="325" ht="15.75" customHeight="1" s="157"/>
    <row r="326" ht="15.75" customHeight="1" s="157"/>
    <row r="327" ht="15.75" customHeight="1" s="157"/>
    <row r="328" ht="15.75" customHeight="1" s="157"/>
    <row r="329" ht="15.75" customHeight="1" s="157"/>
    <row r="330" ht="15.75" customHeight="1" s="157"/>
    <row r="331" ht="15.75" customHeight="1" s="157"/>
    <row r="332" ht="15.75" customHeight="1" s="157"/>
    <row r="333" ht="15.75" customHeight="1" s="157"/>
    <row r="334" ht="15.75" customHeight="1" s="157"/>
    <row r="335" ht="15.75" customHeight="1" s="157"/>
    <row r="336" ht="15.75" customHeight="1" s="157"/>
    <row r="337" ht="15.75" customHeight="1" s="157"/>
    <row r="338" ht="15.75" customHeight="1" s="157"/>
    <row r="339" ht="15.75" customHeight="1" s="157"/>
    <row r="340" ht="15.75" customHeight="1" s="157"/>
    <row r="341" ht="15.75" customHeight="1" s="157"/>
    <row r="342" ht="15.75" customHeight="1" s="157"/>
    <row r="343" ht="15.75" customHeight="1" s="157"/>
    <row r="344" ht="15.75" customHeight="1" s="157"/>
    <row r="345" ht="15.75" customHeight="1" s="157"/>
    <row r="346" ht="15.75" customHeight="1" s="157"/>
    <row r="347" ht="15.75" customHeight="1" s="157"/>
    <row r="348" ht="15.75" customHeight="1" s="157"/>
    <row r="349" ht="15.75" customHeight="1" s="157"/>
    <row r="350" ht="15.75" customHeight="1" s="157"/>
    <row r="351" ht="15.75" customHeight="1" s="157"/>
    <row r="352" ht="15.75" customHeight="1" s="157"/>
    <row r="353" ht="15.75" customHeight="1" s="157"/>
    <row r="354" ht="15.75" customHeight="1" s="157"/>
    <row r="355" ht="15.75" customHeight="1" s="157"/>
    <row r="356" ht="15.75" customHeight="1" s="157"/>
    <row r="357" ht="15.75" customHeight="1" s="157"/>
    <row r="358" ht="15.75" customHeight="1" s="157"/>
    <row r="359" ht="15.75" customHeight="1" s="157"/>
    <row r="360" ht="15.75" customHeight="1" s="157"/>
    <row r="361" ht="15.75" customHeight="1" s="157"/>
    <row r="362" ht="15.75" customHeight="1" s="157"/>
    <row r="363" ht="15.75" customHeight="1" s="157"/>
    <row r="364" ht="15.75" customHeight="1" s="157"/>
    <row r="365" ht="15.75" customHeight="1" s="157"/>
    <row r="366" ht="15.75" customHeight="1" s="157"/>
    <row r="367" ht="15.75" customHeight="1" s="157"/>
    <row r="368" ht="15.75" customHeight="1" s="157"/>
    <row r="369" ht="15.75" customHeight="1" s="157"/>
    <row r="370" ht="15.75" customHeight="1" s="157"/>
    <row r="371" ht="15.75" customHeight="1" s="157"/>
    <row r="372" ht="15.75" customHeight="1" s="157"/>
    <row r="373" ht="15.75" customHeight="1" s="157"/>
    <row r="374" ht="15.75" customHeight="1" s="157"/>
    <row r="375" ht="15.75" customHeight="1" s="157"/>
    <row r="376" ht="15.75" customHeight="1" s="157"/>
    <row r="377" ht="15.75" customHeight="1" s="157"/>
    <row r="378" ht="15.75" customHeight="1" s="157"/>
    <row r="379" ht="15.75" customHeight="1" s="157"/>
    <row r="380" ht="15.75" customHeight="1" s="157"/>
    <row r="381" ht="15.75" customHeight="1" s="157"/>
    <row r="382" ht="15.75" customHeight="1" s="157"/>
    <row r="383" ht="15.75" customHeight="1" s="157"/>
    <row r="384" ht="15.75" customHeight="1" s="157"/>
    <row r="385" ht="15.75" customHeight="1" s="157"/>
    <row r="386" ht="15.75" customHeight="1" s="157"/>
    <row r="387" ht="15.75" customHeight="1" s="157"/>
    <row r="388" ht="15.75" customHeight="1" s="157"/>
    <row r="389" ht="15.75" customHeight="1" s="157"/>
    <row r="390" ht="15.75" customHeight="1" s="157"/>
    <row r="391" ht="15.75" customHeight="1" s="157"/>
    <row r="392" ht="15.75" customHeight="1" s="157"/>
    <row r="393" ht="15.75" customHeight="1" s="157"/>
    <row r="394" ht="15.75" customHeight="1" s="157"/>
    <row r="395" ht="15.75" customHeight="1" s="157"/>
    <row r="396" ht="15.75" customHeight="1" s="157"/>
    <row r="397" ht="15.75" customHeight="1" s="157"/>
    <row r="398" ht="15.75" customHeight="1" s="157"/>
    <row r="399" ht="15.75" customHeight="1" s="157"/>
    <row r="400" ht="15.75" customHeight="1" s="157"/>
    <row r="401" ht="15.75" customHeight="1" s="157"/>
    <row r="402" ht="15.75" customHeight="1" s="157"/>
    <row r="403" ht="15.75" customHeight="1" s="157"/>
    <row r="404" ht="15.75" customHeight="1" s="157"/>
    <row r="405" ht="15.75" customHeight="1" s="157"/>
    <row r="406" ht="15.75" customHeight="1" s="157"/>
    <row r="407" ht="15.75" customHeight="1" s="157"/>
    <row r="408" ht="15.75" customHeight="1" s="157"/>
    <row r="409" ht="15.75" customHeight="1" s="157"/>
    <row r="410" ht="15.75" customHeight="1" s="157"/>
    <row r="411" ht="15.75" customHeight="1" s="157"/>
    <row r="412" ht="15.75" customHeight="1" s="157"/>
    <row r="413" ht="15.75" customHeight="1" s="157"/>
    <row r="414" ht="15.75" customHeight="1" s="157"/>
    <row r="415" ht="15.75" customHeight="1" s="157"/>
    <row r="416" ht="15.75" customHeight="1" s="157"/>
    <row r="417" ht="15.75" customHeight="1" s="157"/>
    <row r="418" ht="15.75" customHeight="1" s="157"/>
    <row r="419" ht="15.75" customHeight="1" s="157"/>
    <row r="420" ht="15.75" customHeight="1" s="157"/>
    <row r="421" ht="15.75" customHeight="1" s="157"/>
    <row r="422" ht="15.75" customHeight="1" s="157"/>
    <row r="423" ht="15.75" customHeight="1" s="157"/>
    <row r="424" ht="15.75" customHeight="1" s="157"/>
    <row r="425" ht="15.75" customHeight="1" s="157"/>
    <row r="426" ht="15.75" customHeight="1" s="157"/>
    <row r="427" ht="15.75" customHeight="1" s="157"/>
    <row r="428" ht="15.75" customHeight="1" s="157"/>
    <row r="429" ht="15.75" customHeight="1" s="157"/>
    <row r="430" ht="15.75" customHeight="1" s="157"/>
    <row r="431" ht="15.75" customHeight="1" s="157"/>
    <row r="432" ht="15.75" customHeight="1" s="157"/>
    <row r="433" ht="15.75" customHeight="1" s="157"/>
    <row r="434" ht="15.75" customHeight="1" s="157"/>
    <row r="435" ht="15.75" customHeight="1" s="157"/>
    <row r="436" ht="15.75" customHeight="1" s="157"/>
    <row r="437" ht="15.75" customHeight="1" s="157"/>
    <row r="438" ht="15.75" customHeight="1" s="157"/>
    <row r="439" ht="15.75" customHeight="1" s="157"/>
    <row r="440" ht="15.75" customHeight="1" s="157"/>
    <row r="441" ht="15.75" customHeight="1" s="157"/>
    <row r="442" ht="15.75" customHeight="1" s="157"/>
    <row r="443" ht="15.75" customHeight="1" s="157"/>
    <row r="444" ht="15.75" customHeight="1" s="157"/>
    <row r="445" ht="15.75" customHeight="1" s="157"/>
    <row r="446" ht="15.75" customHeight="1" s="157"/>
    <row r="447" ht="15.75" customHeight="1" s="157"/>
    <row r="448" ht="15.75" customHeight="1" s="157"/>
    <row r="449" ht="15.75" customHeight="1" s="157"/>
    <row r="450" ht="15.75" customHeight="1" s="157"/>
    <row r="451" ht="15.75" customHeight="1" s="157"/>
    <row r="452" ht="15.75" customHeight="1" s="157"/>
    <row r="453" ht="15.75" customHeight="1" s="157"/>
    <row r="454" ht="15.75" customHeight="1" s="157"/>
    <row r="455" ht="15.75" customHeight="1" s="157"/>
    <row r="456" ht="15.75" customHeight="1" s="157"/>
    <row r="457" ht="15.75" customHeight="1" s="157"/>
    <row r="458" ht="15.75" customHeight="1" s="157"/>
    <row r="459" ht="15.75" customHeight="1" s="157"/>
    <row r="460" ht="15.75" customHeight="1" s="157"/>
    <row r="461" ht="15.75" customHeight="1" s="157"/>
    <row r="462" ht="15.75" customHeight="1" s="157"/>
    <row r="463" ht="15.75" customHeight="1" s="157"/>
    <row r="464" ht="15.75" customHeight="1" s="157"/>
    <row r="465" ht="15.75" customHeight="1" s="157"/>
    <row r="466" ht="15.75" customHeight="1" s="157"/>
    <row r="467" ht="15.75" customHeight="1" s="157"/>
    <row r="468" ht="15.75" customHeight="1" s="157"/>
    <row r="469" ht="15.75" customHeight="1" s="157"/>
    <row r="470" ht="15.75" customHeight="1" s="157"/>
    <row r="471" ht="15.75" customHeight="1" s="157"/>
    <row r="472" ht="15.75" customHeight="1" s="157"/>
    <row r="473" ht="15.75" customHeight="1" s="157"/>
    <row r="474" ht="15.75" customHeight="1" s="157"/>
    <row r="475" ht="15.75" customHeight="1" s="157"/>
    <row r="476" ht="15.75" customHeight="1" s="157"/>
    <row r="477" ht="15.75" customHeight="1" s="157"/>
    <row r="478" ht="15.75" customHeight="1" s="157"/>
    <row r="479" ht="15.75" customHeight="1" s="157"/>
    <row r="480" ht="15.75" customHeight="1" s="157"/>
    <row r="481" ht="15.75" customHeight="1" s="157"/>
    <row r="482" ht="15.75" customHeight="1" s="157"/>
    <row r="483" ht="15.75" customHeight="1" s="157"/>
    <row r="484" ht="15.75" customHeight="1" s="157"/>
    <row r="485" ht="15.75" customHeight="1" s="157"/>
    <row r="486" ht="15.75" customHeight="1" s="157"/>
    <row r="487" ht="15.75" customHeight="1" s="157"/>
    <row r="488" ht="15.75" customHeight="1" s="157"/>
    <row r="489" ht="15.75" customHeight="1" s="157"/>
    <row r="490" ht="15.75" customHeight="1" s="157"/>
    <row r="491" ht="15.75" customHeight="1" s="157"/>
    <row r="492" ht="15.75" customHeight="1" s="157"/>
    <row r="493" ht="15.75" customHeight="1" s="157"/>
    <row r="494" ht="15.75" customHeight="1" s="157"/>
    <row r="495" ht="15.75" customHeight="1" s="157"/>
    <row r="496" ht="15.75" customHeight="1" s="157"/>
    <row r="497" ht="15.75" customHeight="1" s="157"/>
    <row r="498" ht="15.75" customHeight="1" s="157"/>
    <row r="499" ht="15.75" customHeight="1" s="157"/>
    <row r="500" ht="15.75" customHeight="1" s="157"/>
    <row r="501" ht="15.75" customHeight="1" s="157"/>
    <row r="502" ht="15.75" customHeight="1" s="157"/>
    <row r="503" ht="15.75" customHeight="1" s="157"/>
    <row r="504" ht="15.75" customHeight="1" s="157"/>
    <row r="505" ht="15.75" customHeight="1" s="157"/>
    <row r="506" ht="15.75" customHeight="1" s="157"/>
    <row r="507" ht="15.75" customHeight="1" s="157"/>
    <row r="508" ht="15.75" customHeight="1" s="157"/>
    <row r="509" ht="15.75" customHeight="1" s="157"/>
    <row r="510" ht="15.75" customHeight="1" s="157"/>
    <row r="511" ht="15.75" customHeight="1" s="157"/>
    <row r="512" ht="15.75" customHeight="1" s="157"/>
    <row r="513" ht="15.75" customHeight="1" s="157"/>
    <row r="514" ht="15.75" customHeight="1" s="157"/>
    <row r="515" ht="15.75" customHeight="1" s="157"/>
    <row r="516" ht="15.75" customHeight="1" s="157"/>
    <row r="517" ht="15.75" customHeight="1" s="157"/>
    <row r="518" ht="15.75" customHeight="1" s="157"/>
    <row r="519" ht="15.75" customHeight="1" s="157"/>
    <row r="520" ht="15.75" customHeight="1" s="157"/>
    <row r="521" ht="15.75" customHeight="1" s="157"/>
    <row r="522" ht="15.75" customHeight="1" s="157"/>
    <row r="523" ht="15.75" customHeight="1" s="157"/>
    <row r="524" ht="15.75" customHeight="1" s="157"/>
    <row r="525" ht="15.75" customHeight="1" s="157"/>
    <row r="526" ht="15.75" customHeight="1" s="157"/>
    <row r="527" ht="15.75" customHeight="1" s="157"/>
    <row r="528" ht="15.75" customHeight="1" s="157"/>
    <row r="529" ht="15.75" customHeight="1" s="157"/>
    <row r="530" ht="15.75" customHeight="1" s="157"/>
    <row r="531" ht="15.75" customHeight="1" s="157"/>
    <row r="532" ht="15.75" customHeight="1" s="157"/>
    <row r="533" ht="15.75" customHeight="1" s="157"/>
    <row r="534" ht="15.75" customHeight="1" s="157"/>
    <row r="535" ht="15.75" customHeight="1" s="157"/>
    <row r="536" ht="15.75" customHeight="1" s="157"/>
    <row r="537" ht="15.75" customHeight="1" s="157"/>
    <row r="538" ht="15.75" customHeight="1" s="157"/>
    <row r="539" ht="15.75" customHeight="1" s="157"/>
    <row r="540" ht="15.75" customHeight="1" s="157"/>
    <row r="541" ht="15.75" customHeight="1" s="157"/>
    <row r="542" ht="15.75" customHeight="1" s="157"/>
    <row r="543" ht="15.75" customHeight="1" s="157"/>
    <row r="544" ht="15.75" customHeight="1" s="157"/>
    <row r="545" ht="15.75" customHeight="1" s="157"/>
    <row r="546" ht="15.75" customHeight="1" s="157"/>
    <row r="547" ht="15.75" customHeight="1" s="157"/>
    <row r="548" ht="15.75" customHeight="1" s="157"/>
    <row r="549" ht="15.75" customHeight="1" s="157"/>
    <row r="550" ht="15.75" customHeight="1" s="157"/>
    <row r="551" ht="15.75" customHeight="1" s="157"/>
    <row r="552" ht="15.75" customHeight="1" s="157"/>
    <row r="553" ht="15.75" customHeight="1" s="157"/>
    <row r="554" ht="15.75" customHeight="1" s="157"/>
    <row r="555" ht="15.75" customHeight="1" s="157"/>
    <row r="556" ht="15.75" customHeight="1" s="157"/>
    <row r="557" ht="15.75" customHeight="1" s="157"/>
    <row r="558" ht="15.75" customHeight="1" s="157"/>
    <row r="559" ht="15.75" customHeight="1" s="157"/>
    <row r="560" ht="15.75" customHeight="1" s="157"/>
    <row r="561" ht="15.75" customHeight="1" s="157"/>
    <row r="562" ht="15.75" customHeight="1" s="157"/>
    <row r="563" ht="15.75" customHeight="1" s="157"/>
    <row r="564" ht="15.75" customHeight="1" s="157"/>
    <row r="565" ht="15.75" customHeight="1" s="157"/>
    <row r="566" ht="15.75" customHeight="1" s="157"/>
    <row r="567" ht="15.75" customHeight="1" s="157"/>
    <row r="568" ht="15.75" customHeight="1" s="157"/>
    <row r="569" ht="15.75" customHeight="1" s="157"/>
    <row r="570" ht="15.75" customHeight="1" s="157"/>
    <row r="571" ht="15.75" customHeight="1" s="157"/>
    <row r="572" ht="15.75" customHeight="1" s="157"/>
    <row r="573" ht="15.75" customHeight="1" s="157"/>
    <row r="574" ht="15.75" customHeight="1" s="157"/>
    <row r="575" ht="15.75" customHeight="1" s="157"/>
    <row r="576" ht="15.75" customHeight="1" s="157"/>
    <row r="577" ht="15.75" customHeight="1" s="157"/>
    <row r="578" ht="15.75" customHeight="1" s="157"/>
    <row r="579" ht="15.75" customHeight="1" s="157"/>
    <row r="580" ht="15.75" customHeight="1" s="157"/>
    <row r="581" ht="15.75" customHeight="1" s="157"/>
    <row r="582" ht="15.75" customHeight="1" s="157"/>
    <row r="583" ht="15.75" customHeight="1" s="157"/>
    <row r="584" ht="15.75" customHeight="1" s="157"/>
    <row r="585" ht="15.75" customHeight="1" s="157"/>
    <row r="586" ht="15.75" customHeight="1" s="157"/>
    <row r="587" ht="15.75" customHeight="1" s="157"/>
    <row r="588" ht="15.75" customHeight="1" s="157"/>
    <row r="589" ht="15.75" customHeight="1" s="157"/>
    <row r="590" ht="15.75" customHeight="1" s="157"/>
    <row r="591" ht="15.75" customHeight="1" s="157"/>
    <row r="592" ht="15.75" customHeight="1" s="157"/>
    <row r="593" ht="15.75" customHeight="1" s="157"/>
    <row r="594" ht="15.75" customHeight="1" s="157"/>
    <row r="595" ht="15.75" customHeight="1" s="157"/>
    <row r="596" ht="15.75" customHeight="1" s="157"/>
    <row r="597" ht="15.75" customHeight="1" s="157"/>
    <row r="598" ht="15.75" customHeight="1" s="157"/>
    <row r="599" ht="15.75" customHeight="1" s="157"/>
    <row r="600" ht="15.75" customHeight="1" s="157"/>
    <row r="601" ht="15.75" customHeight="1" s="157"/>
    <row r="602" ht="15.75" customHeight="1" s="157"/>
    <row r="603" ht="15.75" customHeight="1" s="157"/>
    <row r="604" ht="15.75" customHeight="1" s="157"/>
    <row r="605" ht="15.75" customHeight="1" s="157"/>
    <row r="606" ht="15.75" customHeight="1" s="157"/>
    <row r="607" ht="15.75" customHeight="1" s="157"/>
    <row r="608" ht="15.75" customHeight="1" s="157"/>
    <row r="609" ht="15.75" customHeight="1" s="157"/>
    <row r="610" ht="15.75" customHeight="1" s="157"/>
    <row r="611" ht="15.75" customHeight="1" s="157"/>
    <row r="612" ht="15.75" customHeight="1" s="157"/>
    <row r="613" ht="15.75" customHeight="1" s="157"/>
    <row r="614" ht="15.75" customHeight="1" s="157"/>
    <row r="615" ht="15.75" customHeight="1" s="157"/>
    <row r="616" ht="15.75" customHeight="1" s="157"/>
    <row r="617" ht="15.75" customHeight="1" s="157"/>
    <row r="618" ht="15.75" customHeight="1" s="157"/>
    <row r="619" ht="15.75" customHeight="1" s="157"/>
    <row r="620" ht="15.75" customHeight="1" s="157"/>
    <row r="621" ht="15.75" customHeight="1" s="157"/>
    <row r="622" ht="15.75" customHeight="1" s="157"/>
    <row r="623" ht="15.75" customHeight="1" s="157"/>
    <row r="624" ht="15.75" customHeight="1" s="157"/>
    <row r="625" ht="15.75" customHeight="1" s="157"/>
    <row r="626" ht="15.75" customHeight="1" s="157"/>
    <row r="627" ht="15.75" customHeight="1" s="157"/>
    <row r="628" ht="15.75" customHeight="1" s="157"/>
    <row r="629" ht="15.75" customHeight="1" s="157"/>
    <row r="630" ht="15.75" customHeight="1" s="157"/>
    <row r="631" ht="15.75" customHeight="1" s="157"/>
    <row r="632" ht="15.75" customHeight="1" s="157"/>
    <row r="633" ht="15.75" customHeight="1" s="157"/>
    <row r="634" ht="15.75" customHeight="1" s="157"/>
    <row r="635" ht="15.75" customHeight="1" s="157"/>
    <row r="636" ht="15.75" customHeight="1" s="157"/>
    <row r="637" ht="15.75" customHeight="1" s="157"/>
    <row r="638" ht="15.75" customHeight="1" s="157"/>
    <row r="639" ht="15.75" customHeight="1" s="157"/>
    <row r="640" ht="15.75" customHeight="1" s="157"/>
    <row r="641" ht="15.75" customHeight="1" s="157"/>
    <row r="642" ht="15.75" customHeight="1" s="157"/>
    <row r="643" ht="15.75" customHeight="1" s="157"/>
    <row r="644" ht="15.75" customHeight="1" s="157"/>
    <row r="645" ht="15.75" customHeight="1" s="157"/>
    <row r="646" ht="15.75" customHeight="1" s="157"/>
    <row r="647" ht="15.75" customHeight="1" s="157"/>
    <row r="648" ht="15.75" customHeight="1" s="157"/>
    <row r="649" ht="15.75" customHeight="1" s="157"/>
    <row r="650" ht="15.75" customHeight="1" s="157"/>
    <row r="651" ht="15.75" customHeight="1" s="157"/>
    <row r="652" ht="15.75" customHeight="1" s="157"/>
    <row r="653" ht="15.75" customHeight="1" s="157"/>
    <row r="654" ht="15.75" customHeight="1" s="157"/>
    <row r="655" ht="15.75" customHeight="1" s="157"/>
    <row r="656" ht="15.75" customHeight="1" s="157"/>
    <row r="657" ht="15.75" customHeight="1" s="157"/>
    <row r="658" ht="15.75" customHeight="1" s="157"/>
    <row r="659" ht="15.75" customHeight="1" s="157"/>
    <row r="660" ht="15.75" customHeight="1" s="157"/>
    <row r="661" ht="15.75" customHeight="1" s="157"/>
    <row r="662" ht="15.75" customHeight="1" s="157"/>
    <row r="663" ht="15.75" customHeight="1" s="157"/>
    <row r="664" ht="15.75" customHeight="1" s="157"/>
    <row r="665" ht="15.75" customHeight="1" s="157"/>
    <row r="666" ht="15.75" customHeight="1" s="157"/>
    <row r="667" ht="15.75" customHeight="1" s="157"/>
    <row r="668" ht="15.75" customHeight="1" s="157"/>
    <row r="669" ht="15.75" customHeight="1" s="157"/>
    <row r="670" ht="15.75" customHeight="1" s="157"/>
    <row r="671" ht="15.75" customHeight="1" s="157"/>
    <row r="672" ht="15.75" customHeight="1" s="157"/>
    <row r="673" ht="15.75" customHeight="1" s="157"/>
    <row r="674" ht="15.75" customHeight="1" s="157"/>
    <row r="675" ht="15.75" customHeight="1" s="157"/>
    <row r="676" ht="15.75" customHeight="1" s="157"/>
    <row r="677" ht="15.75" customHeight="1" s="157"/>
    <row r="678" ht="15.75" customHeight="1" s="157"/>
    <row r="679" ht="15.75" customHeight="1" s="157"/>
    <row r="680" ht="15.75" customHeight="1" s="157"/>
    <row r="681" ht="15.75" customHeight="1" s="157"/>
    <row r="682" ht="15.75" customHeight="1" s="157"/>
    <row r="683" ht="15.75" customHeight="1" s="157"/>
    <row r="684" ht="15.75" customHeight="1" s="157"/>
    <row r="685" ht="15.75" customHeight="1" s="157"/>
    <row r="686" ht="15.75" customHeight="1" s="157"/>
    <row r="687" ht="15.75" customHeight="1" s="157"/>
    <row r="688" ht="15.75" customHeight="1" s="157"/>
    <row r="689" ht="15.75" customHeight="1" s="157"/>
    <row r="690" ht="15.75" customHeight="1" s="157"/>
    <row r="691" ht="15.75" customHeight="1" s="157"/>
    <row r="692" ht="15.75" customHeight="1" s="157"/>
    <row r="693" ht="15.75" customHeight="1" s="157"/>
    <row r="694" ht="15.75" customHeight="1" s="157"/>
    <row r="695" ht="15.75" customHeight="1" s="157"/>
    <row r="696" ht="15.75" customHeight="1" s="157"/>
    <row r="697" ht="15.75" customHeight="1" s="157"/>
    <row r="698" ht="15.75" customHeight="1" s="157"/>
    <row r="699" ht="15.75" customHeight="1" s="157"/>
    <row r="700" ht="15.75" customHeight="1" s="157"/>
    <row r="701" ht="15.75" customHeight="1" s="157"/>
    <row r="702" ht="15.75" customHeight="1" s="157"/>
    <row r="703" ht="15.75" customHeight="1" s="157"/>
    <row r="704" ht="15.75" customHeight="1" s="157"/>
    <row r="705" ht="15.75" customHeight="1" s="157"/>
    <row r="706" ht="15.75" customHeight="1" s="157"/>
    <row r="707" ht="15.75" customHeight="1" s="157"/>
    <row r="708" ht="15.75" customHeight="1" s="157"/>
    <row r="709" ht="15.75" customHeight="1" s="157"/>
    <row r="710" ht="15.75" customHeight="1" s="157"/>
    <row r="711" ht="15.75" customHeight="1" s="157"/>
    <row r="712" ht="15.75" customHeight="1" s="157"/>
    <row r="713" ht="15.75" customHeight="1" s="157"/>
    <row r="714" ht="15.75" customHeight="1" s="157"/>
    <row r="715" ht="15.75" customHeight="1" s="157"/>
    <row r="716" ht="15.75" customHeight="1" s="157"/>
    <row r="717" ht="15.75" customHeight="1" s="157"/>
    <row r="718" ht="15.75" customHeight="1" s="157"/>
    <row r="719" ht="15.75" customHeight="1" s="157"/>
    <row r="720" ht="15.75" customHeight="1" s="157"/>
    <row r="721" ht="15.75" customHeight="1" s="157"/>
    <row r="722" ht="15.75" customHeight="1" s="157"/>
    <row r="723" ht="15.75" customHeight="1" s="157"/>
    <row r="724" ht="15.75" customHeight="1" s="157"/>
    <row r="725" ht="15.75" customHeight="1" s="157"/>
    <row r="726" ht="15.75" customHeight="1" s="157"/>
    <row r="727" ht="15.75" customHeight="1" s="157"/>
    <row r="728" ht="15.75" customHeight="1" s="157"/>
    <row r="729" ht="15.75" customHeight="1" s="157"/>
    <row r="730" ht="15.75" customHeight="1" s="157"/>
    <row r="731" ht="15.75" customHeight="1" s="157"/>
    <row r="732" ht="15.75" customHeight="1" s="157"/>
    <row r="733" ht="15.75" customHeight="1" s="157"/>
    <row r="734" ht="15.75" customHeight="1" s="157"/>
    <row r="735" ht="15.75" customHeight="1" s="157"/>
    <row r="736" ht="15.75" customHeight="1" s="157"/>
    <row r="737" ht="15.75" customHeight="1" s="157"/>
    <row r="738" ht="15.75" customHeight="1" s="157"/>
    <row r="739" ht="15.75" customHeight="1" s="157"/>
    <row r="740" ht="15.75" customHeight="1" s="157"/>
    <row r="741" ht="15.75" customHeight="1" s="157"/>
    <row r="742" ht="15.75" customHeight="1" s="157"/>
    <row r="743" ht="15.75" customHeight="1" s="157"/>
    <row r="744" ht="15.75" customHeight="1" s="157"/>
    <row r="745" ht="15.75" customHeight="1" s="157"/>
    <row r="746" ht="15.75" customHeight="1" s="157"/>
    <row r="747" ht="15.75" customHeight="1" s="157"/>
    <row r="748" ht="15.75" customHeight="1" s="157"/>
    <row r="749" ht="15.75" customHeight="1" s="157"/>
    <row r="750" ht="15.75" customHeight="1" s="157"/>
    <row r="751" ht="15.75" customHeight="1" s="157"/>
    <row r="752" ht="15.75" customHeight="1" s="157"/>
    <row r="753" ht="15.75" customHeight="1" s="157"/>
    <row r="754" ht="15.75" customHeight="1" s="157"/>
    <row r="755" ht="15.75" customHeight="1" s="157"/>
    <row r="756" ht="15.75" customHeight="1" s="157"/>
    <row r="757" ht="15.75" customHeight="1" s="157"/>
    <row r="758" ht="15.75" customHeight="1" s="157"/>
    <row r="759" ht="15.75" customHeight="1" s="157"/>
    <row r="760" ht="15.75" customHeight="1" s="157"/>
    <row r="761" ht="15.75" customHeight="1" s="157"/>
    <row r="762" ht="15.75" customHeight="1" s="157"/>
    <row r="763" ht="15.75" customHeight="1" s="157"/>
    <row r="764" ht="15.75" customHeight="1" s="157"/>
    <row r="765" ht="15.75" customHeight="1" s="157"/>
    <row r="766" ht="15.75" customHeight="1" s="157"/>
    <row r="767" ht="15.75" customHeight="1" s="157"/>
    <row r="768" ht="15.75" customHeight="1" s="157"/>
    <row r="769" ht="15.75" customHeight="1" s="157"/>
    <row r="770" ht="15.75" customHeight="1" s="157"/>
    <row r="771" ht="15.75" customHeight="1" s="157"/>
    <row r="772" ht="15.75" customHeight="1" s="157"/>
    <row r="773" ht="15.75" customHeight="1" s="157"/>
    <row r="774" ht="15.75" customHeight="1" s="157"/>
    <row r="775" ht="15.75" customHeight="1" s="157"/>
    <row r="776" ht="15.75" customHeight="1" s="157"/>
    <row r="777" ht="15.75" customHeight="1" s="157"/>
    <row r="778" ht="15.75" customHeight="1" s="157"/>
    <row r="779" ht="15.75" customHeight="1" s="157"/>
    <row r="780" ht="15.75" customHeight="1" s="157"/>
    <row r="781" ht="15.75" customHeight="1" s="157"/>
    <row r="782" ht="15.75" customHeight="1" s="157"/>
    <row r="783" ht="15.75" customHeight="1" s="157"/>
    <row r="784" ht="15.75" customHeight="1" s="157"/>
    <row r="785" ht="15.75" customHeight="1" s="157"/>
    <row r="786" ht="15.75" customHeight="1" s="157"/>
    <row r="787" ht="15.75" customHeight="1" s="157"/>
    <row r="788" ht="15.75" customHeight="1" s="157"/>
    <row r="789" ht="15.75" customHeight="1" s="157"/>
    <row r="790" ht="15.75" customHeight="1" s="157"/>
    <row r="791" ht="15.75" customHeight="1" s="157"/>
    <row r="792" ht="15.75" customHeight="1" s="157"/>
    <row r="793" ht="15.75" customHeight="1" s="157"/>
    <row r="794" ht="15.75" customHeight="1" s="157"/>
    <row r="795" ht="15.75" customHeight="1" s="157"/>
    <row r="796" ht="15.75" customHeight="1" s="157"/>
    <row r="797" ht="15.75" customHeight="1" s="157"/>
    <row r="798" ht="15.75" customHeight="1" s="157"/>
    <row r="799" ht="15.75" customHeight="1" s="157"/>
    <row r="800" ht="15.75" customHeight="1" s="157"/>
    <row r="801" ht="15.75" customHeight="1" s="157"/>
    <row r="802" ht="15.75" customHeight="1" s="157"/>
    <row r="803" ht="15.75" customHeight="1" s="157"/>
    <row r="804" ht="15.75" customHeight="1" s="157"/>
    <row r="805" ht="15.75" customHeight="1" s="157"/>
    <row r="806" ht="15.75" customHeight="1" s="157"/>
    <row r="807" ht="15.75" customHeight="1" s="157"/>
    <row r="808" ht="15.75" customHeight="1" s="157"/>
    <row r="809" ht="15.75" customHeight="1" s="157"/>
    <row r="810" ht="15.75" customHeight="1" s="157"/>
    <row r="811" ht="15.75" customHeight="1" s="157"/>
    <row r="812" ht="15.75" customHeight="1" s="157"/>
    <row r="813" ht="15.75" customHeight="1" s="157"/>
    <row r="814" ht="15.75" customHeight="1" s="157"/>
    <row r="815" ht="15.75" customHeight="1" s="157"/>
    <row r="816" ht="15.75" customHeight="1" s="157"/>
    <row r="817" ht="15.75" customHeight="1" s="157"/>
    <row r="818" ht="15.75" customHeight="1" s="157"/>
    <row r="819" ht="15.75" customHeight="1" s="157"/>
    <row r="820" ht="15.75" customHeight="1" s="157"/>
    <row r="821" ht="15.75" customHeight="1" s="157"/>
    <row r="822" ht="15.75" customHeight="1" s="157"/>
    <row r="823" ht="15.75" customHeight="1" s="157"/>
    <row r="824" ht="15.75" customHeight="1" s="157"/>
    <row r="825" ht="15.75" customHeight="1" s="157"/>
    <row r="826" ht="15.75" customHeight="1" s="157"/>
    <row r="827" ht="15.75" customHeight="1" s="157"/>
    <row r="828" ht="15.75" customHeight="1" s="157"/>
    <row r="829" ht="15.75" customHeight="1" s="157"/>
    <row r="830" ht="15.75" customHeight="1" s="157"/>
    <row r="831" ht="15.75" customHeight="1" s="157"/>
    <row r="832" ht="15.75" customHeight="1" s="157"/>
    <row r="833" ht="15.75" customHeight="1" s="157"/>
    <row r="834" ht="15.75" customHeight="1" s="157"/>
    <row r="835" ht="15.75" customHeight="1" s="157"/>
    <row r="836" ht="15.75" customHeight="1" s="157"/>
    <row r="837" ht="15.75" customHeight="1" s="157"/>
    <row r="838" ht="15.75" customHeight="1" s="157"/>
    <row r="839" ht="15.75" customHeight="1" s="157"/>
    <row r="840" ht="15.75" customHeight="1" s="157"/>
    <row r="841" ht="15.75" customHeight="1" s="157"/>
    <row r="842" ht="15.75" customHeight="1" s="157"/>
    <row r="843" ht="15.75" customHeight="1" s="157"/>
    <row r="844" ht="15.75" customHeight="1" s="157"/>
    <row r="845" ht="15.75" customHeight="1" s="157"/>
    <row r="846" ht="15.75" customHeight="1" s="157"/>
    <row r="847" ht="15.75" customHeight="1" s="157"/>
    <row r="848" ht="15.75" customHeight="1" s="157"/>
    <row r="849" ht="15.75" customHeight="1" s="157"/>
    <row r="850" ht="15.75" customHeight="1" s="157"/>
    <row r="851" ht="15.75" customHeight="1" s="157"/>
    <row r="852" ht="15.75" customHeight="1" s="157"/>
    <row r="853" ht="15.75" customHeight="1" s="157"/>
    <row r="854" ht="15.75" customHeight="1" s="157"/>
    <row r="855" ht="15.75" customHeight="1" s="157"/>
    <row r="856" ht="15.75" customHeight="1" s="157"/>
    <row r="857" ht="15.75" customHeight="1" s="157"/>
    <row r="858" ht="15.75" customHeight="1" s="157"/>
    <row r="859" ht="15.75" customHeight="1" s="157"/>
    <row r="860" ht="15.75" customHeight="1" s="157"/>
    <row r="861" ht="15.75" customHeight="1" s="157"/>
    <row r="862" ht="15.75" customHeight="1" s="157"/>
    <row r="863" ht="15.75" customHeight="1" s="157"/>
    <row r="864" ht="15.75" customHeight="1" s="157"/>
    <row r="865" ht="15.75" customHeight="1" s="157"/>
    <row r="866" ht="15.75" customHeight="1" s="157"/>
    <row r="867" ht="15.75" customHeight="1" s="157"/>
    <row r="868" ht="15.75" customHeight="1" s="157"/>
    <row r="869" ht="15.75" customHeight="1" s="157"/>
    <row r="870" ht="15.75" customHeight="1" s="157"/>
    <row r="871" ht="15.75" customHeight="1" s="157"/>
    <row r="872" ht="15.75" customHeight="1" s="157"/>
    <row r="873" ht="15.75" customHeight="1" s="157"/>
    <row r="874" ht="15.75" customHeight="1" s="157"/>
    <row r="875" ht="15.75" customHeight="1" s="157"/>
    <row r="876" ht="15.75" customHeight="1" s="157"/>
    <row r="877" ht="15.75" customHeight="1" s="157"/>
    <row r="878" ht="15.75" customHeight="1" s="157"/>
    <row r="879" ht="15.75" customHeight="1" s="157"/>
    <row r="880" ht="15.75" customHeight="1" s="157"/>
    <row r="881" ht="15.75" customHeight="1" s="157"/>
    <row r="882" ht="15.75" customHeight="1" s="157"/>
    <row r="883" ht="15.75" customHeight="1" s="157"/>
    <row r="884" ht="15.75" customHeight="1" s="157"/>
    <row r="885" ht="15.75" customHeight="1" s="157"/>
    <row r="886" ht="15.75" customHeight="1" s="157"/>
    <row r="887" ht="15.75" customHeight="1" s="157"/>
    <row r="888" ht="15.75" customHeight="1" s="157"/>
    <row r="889" ht="15.75" customHeight="1" s="157"/>
    <row r="890" ht="15.75" customHeight="1" s="157"/>
    <row r="891" ht="15.75" customHeight="1" s="157"/>
    <row r="892" ht="15.75" customHeight="1" s="157"/>
    <row r="893" ht="15.75" customHeight="1" s="157"/>
    <row r="894" ht="15.75" customHeight="1" s="157"/>
    <row r="895" ht="15.75" customHeight="1" s="157"/>
    <row r="896" ht="15.75" customHeight="1" s="157"/>
    <row r="897" ht="15.75" customHeight="1" s="157"/>
    <row r="898" ht="15.75" customHeight="1" s="157"/>
    <row r="899" ht="15.75" customHeight="1" s="157"/>
    <row r="900" ht="15.75" customHeight="1" s="157"/>
    <row r="901" ht="15.75" customHeight="1" s="157"/>
    <row r="902" ht="15.75" customHeight="1" s="157"/>
    <row r="903" ht="15.75" customHeight="1" s="157"/>
    <row r="904" ht="15.75" customHeight="1" s="157"/>
    <row r="905" ht="15.75" customHeight="1" s="157"/>
    <row r="906" ht="15.75" customHeight="1" s="157"/>
    <row r="907" ht="15.75" customHeight="1" s="157"/>
    <row r="908" ht="15.75" customHeight="1" s="157"/>
    <row r="909" ht="15.75" customHeight="1" s="157"/>
    <row r="910" ht="15.75" customHeight="1" s="157"/>
    <row r="911" ht="15.75" customHeight="1" s="157"/>
    <row r="912" ht="15.75" customHeight="1" s="157"/>
    <row r="913" ht="15.75" customHeight="1" s="157"/>
    <row r="914" ht="15.75" customHeight="1" s="157"/>
    <row r="915" ht="15.75" customHeight="1" s="157"/>
    <row r="916" ht="15.75" customHeight="1" s="157"/>
    <row r="917" ht="15.75" customHeight="1" s="157"/>
    <row r="918" ht="15.75" customHeight="1" s="157"/>
    <row r="919" ht="15.75" customHeight="1" s="157"/>
    <row r="920" ht="15.75" customHeight="1" s="157"/>
    <row r="921" ht="15.75" customHeight="1" s="157"/>
    <row r="922" ht="15.75" customHeight="1" s="157"/>
    <row r="923" ht="15.75" customHeight="1" s="157"/>
    <row r="924" ht="15.75" customHeight="1" s="157"/>
    <row r="925" ht="15.75" customHeight="1" s="157"/>
    <row r="926" ht="15.75" customHeight="1" s="157"/>
    <row r="927" ht="15.75" customHeight="1" s="157"/>
    <row r="928" ht="15.75" customHeight="1" s="157"/>
    <row r="929" ht="15.75" customHeight="1" s="157"/>
    <row r="930" ht="15.75" customHeight="1" s="157"/>
    <row r="931" ht="15.75" customHeight="1" s="157"/>
    <row r="932" ht="15.75" customHeight="1" s="157"/>
    <row r="933" ht="15.75" customHeight="1" s="157"/>
    <row r="934" ht="15.75" customHeight="1" s="157"/>
    <row r="935" ht="15.75" customHeight="1" s="157"/>
    <row r="936" ht="15.75" customHeight="1" s="157"/>
    <row r="937" ht="15.75" customHeight="1" s="157"/>
    <row r="938" ht="15.75" customHeight="1" s="157"/>
    <row r="939" ht="15.75" customHeight="1" s="157"/>
    <row r="940" ht="15.75" customHeight="1" s="157"/>
    <row r="941" ht="15.75" customHeight="1" s="157"/>
    <row r="942" ht="15.75" customHeight="1" s="157"/>
    <row r="943" ht="15.75" customHeight="1" s="157"/>
    <row r="944" ht="15.75" customHeight="1" s="157"/>
    <row r="945" ht="15.75" customHeight="1" s="157"/>
    <row r="946" ht="15.75" customHeight="1" s="157"/>
    <row r="947" ht="15.75" customHeight="1" s="157"/>
    <row r="948" ht="15.75" customHeight="1" s="157"/>
    <row r="949" ht="15.75" customHeight="1" s="157"/>
    <row r="950" ht="15.75" customHeight="1" s="157"/>
    <row r="951" ht="15.75" customHeight="1" s="157"/>
    <row r="952" ht="15.75" customHeight="1" s="157"/>
    <row r="953" ht="15.75" customHeight="1" s="157"/>
    <row r="954" ht="15.75" customHeight="1" s="157"/>
    <row r="955" ht="15.75" customHeight="1" s="157"/>
    <row r="956" ht="15.75" customHeight="1" s="157"/>
    <row r="957" ht="15.75" customHeight="1" s="157"/>
    <row r="958" ht="15.75" customHeight="1" s="157"/>
    <row r="959" ht="15.75" customHeight="1" s="157"/>
    <row r="960" ht="15.75" customHeight="1" s="157"/>
    <row r="961" ht="15.75" customHeight="1" s="157"/>
    <row r="962" ht="15.75" customHeight="1" s="157"/>
    <row r="963" ht="15.75" customHeight="1" s="157"/>
    <row r="964" ht="15.75" customHeight="1" s="157"/>
    <row r="965" ht="15.75" customHeight="1" s="157"/>
    <row r="966" ht="15.75" customHeight="1" s="157"/>
    <row r="967" ht="15.75" customHeight="1" s="157"/>
    <row r="968" ht="15.75" customHeight="1" s="157"/>
    <row r="969" ht="15.75" customHeight="1" s="157"/>
    <row r="970" ht="15.75" customHeight="1" s="157"/>
    <row r="971" ht="15.75" customHeight="1" s="157"/>
    <row r="972" ht="15.75" customHeight="1" s="157"/>
    <row r="973" ht="15.75" customHeight="1" s="157"/>
    <row r="974" ht="15.75" customHeight="1" s="157"/>
    <row r="975" ht="15.75" customHeight="1" s="157"/>
    <row r="976" ht="15.75" customHeight="1" s="157"/>
    <row r="977" ht="15.75" customHeight="1" s="157"/>
    <row r="978" ht="15.75" customHeight="1" s="157"/>
    <row r="979" ht="15.75" customHeight="1" s="157"/>
    <row r="980" ht="15.75" customHeight="1" s="157"/>
    <row r="981" ht="15.75" customHeight="1" s="157"/>
    <row r="982" ht="15.75" customHeight="1" s="157"/>
    <row r="983" ht="15.75" customHeight="1" s="157"/>
    <row r="984" ht="15.75" customHeight="1" s="157"/>
    <row r="985" ht="15.75" customHeight="1" s="157"/>
    <row r="986" ht="15.75" customHeight="1" s="157"/>
    <row r="987" ht="15.75" customHeight="1" s="157"/>
    <row r="988" ht="15.75" customHeight="1" s="157"/>
    <row r="989" ht="15.75" customHeight="1" s="157"/>
    <row r="990" ht="15.75" customHeight="1" s="157"/>
    <row r="991" ht="15.75" customHeight="1" s="157"/>
    <row r="992" ht="15.75" customHeight="1" s="157"/>
    <row r="993" ht="15.75" customHeight="1" s="157"/>
    <row r="994" ht="15.75" customHeight="1" s="157"/>
    <row r="995" ht="15.75" customHeight="1" s="157"/>
    <row r="996" ht="15.75" customHeight="1" s="157"/>
    <row r="997" ht="15.75" customHeight="1" s="157"/>
    <row r="998" ht="15.75" customHeight="1" s="157"/>
    <row r="999" ht="15.75" customHeight="1" s="157"/>
    <row r="1000" ht="15.75" customHeight="1" s="157"/>
  </sheetData>
  <pageMargins left="0.7" right="0.7" top="0.75" bottom="0.75" header="0" footer="0"/>
  <pageSetup orientation="portrait"/>
</worksheet>
</file>

<file path=xl/worksheets/sheet15.xml><?xml version="1.0" encoding="utf-8"?>
<worksheet xmlns="http://schemas.openxmlformats.org/spreadsheetml/2006/main">
  <sheetPr>
    <tabColor rgb="FF1F497D"/>
    <outlinePr summaryBelow="1" summaryRight="1"/>
    <pageSetUpPr/>
  </sheetPr>
  <dimension ref="A1:AI2"/>
  <sheetViews>
    <sheetView workbookViewId="0">
      <selection activeCell="A2" sqref="A2"/>
    </sheetView>
  </sheetViews>
  <sheetFormatPr baseColWidth="10" defaultColWidth="12.6640625" defaultRowHeight="15" customHeight="1"/>
  <cols>
    <col width="23" customWidth="1" style="157" min="1" max="1"/>
    <col width="7.6640625" customWidth="1" style="157" min="2" max="35"/>
  </cols>
  <sheetData>
    <row r="1" ht="16" customHeight="1" s="157">
      <c r="A1" s="64" t="inlineStr">
        <is>
          <t>Unit: 2012 USD/MWh</t>
        </is>
      </c>
      <c r="B1" s="1" t="n">
        <v>2019</v>
      </c>
      <c r="C1" s="1" t="n">
        <v>2020</v>
      </c>
      <c r="D1" s="1" t="n">
        <v>2021</v>
      </c>
      <c r="E1" s="1" t="n">
        <v>2022</v>
      </c>
      <c r="F1" s="1" t="n">
        <v>2023</v>
      </c>
      <c r="G1" s="1" t="n">
        <v>2024</v>
      </c>
      <c r="H1" s="1" t="n">
        <v>2025</v>
      </c>
      <c r="I1" s="1" t="n">
        <v>2026</v>
      </c>
      <c r="J1" s="1" t="n">
        <v>2027</v>
      </c>
      <c r="K1" s="1" t="n">
        <v>2028</v>
      </c>
      <c r="L1" s="1" t="n">
        <v>2029</v>
      </c>
      <c r="M1" s="1" t="n">
        <v>2030</v>
      </c>
      <c r="N1" s="1" t="n">
        <v>2031</v>
      </c>
      <c r="O1" s="1" t="n">
        <v>2032</v>
      </c>
      <c r="P1" s="1" t="n">
        <v>2033</v>
      </c>
      <c r="Q1" s="1" t="n">
        <v>2034</v>
      </c>
      <c r="R1" s="1" t="n">
        <v>2035</v>
      </c>
      <c r="S1" s="1" t="n">
        <v>2036</v>
      </c>
      <c r="T1" s="1" t="n">
        <v>2037</v>
      </c>
      <c r="U1" s="1" t="n">
        <v>2038</v>
      </c>
      <c r="V1" s="1" t="n">
        <v>2039</v>
      </c>
      <c r="W1" s="1" t="n">
        <v>2040</v>
      </c>
      <c r="X1" s="1" t="n">
        <v>2041</v>
      </c>
      <c r="Y1" s="1" t="n">
        <v>2042</v>
      </c>
      <c r="Z1" s="1" t="n">
        <v>2043</v>
      </c>
      <c r="AA1" s="1" t="n">
        <v>2044</v>
      </c>
      <c r="AB1" s="1" t="n">
        <v>2045</v>
      </c>
      <c r="AC1" s="1" t="n">
        <v>2046</v>
      </c>
      <c r="AD1" s="1" t="n">
        <v>2047</v>
      </c>
      <c r="AE1" s="1" t="n">
        <v>2048</v>
      </c>
      <c r="AF1" s="1" t="n">
        <v>2049</v>
      </c>
      <c r="AG1" s="1" t="n">
        <v>2050</v>
      </c>
    </row>
    <row r="2">
      <c r="A2" s="1" t="inlineStr">
        <is>
          <t>Exported Electricity Price</t>
        </is>
      </c>
      <c r="B2" s="67">
        <f>SUMIFS('State Generation Costs Calcs'!B105:B155,'State Generation Costs Calcs'!$A$105:$A$155,About!$B$2)*About!$A$52</f>
        <v/>
      </c>
      <c r="C2" s="67">
        <f>SUMIFS('State Generation Costs Calcs'!C105:C155,'State Generation Costs Calcs'!$A$105:$A$155,About!$B$2)*About!$A$52</f>
        <v/>
      </c>
      <c r="D2" s="67">
        <f>SUMIFS('State Generation Costs Calcs'!D105:D155,'State Generation Costs Calcs'!$A$105:$A$155,About!$B$2)*About!$A$52</f>
        <v/>
      </c>
      <c r="E2" s="67">
        <f>SUMIFS('State Generation Costs Calcs'!E105:E155,'State Generation Costs Calcs'!$A$105:$A$155,About!$B$2)*About!$A$52</f>
        <v/>
      </c>
      <c r="F2" s="67">
        <f>SUMIFS('State Generation Costs Calcs'!F105:F155,'State Generation Costs Calcs'!$A$105:$A$155,About!$B$2)*About!$A$52</f>
        <v/>
      </c>
      <c r="G2" s="67">
        <f>SUMIFS('State Generation Costs Calcs'!G105:G155,'State Generation Costs Calcs'!$A$105:$A$155,About!$B$2)*About!$A$52</f>
        <v/>
      </c>
      <c r="H2" s="67">
        <f>SUMIFS('State Generation Costs Calcs'!H105:H155,'State Generation Costs Calcs'!$A$105:$A$155,About!$B$2)*About!$A$52</f>
        <v/>
      </c>
      <c r="I2" s="67">
        <f>SUMIFS('State Generation Costs Calcs'!I105:I155,'State Generation Costs Calcs'!$A$105:$A$155,About!$B$2)*About!$A$52</f>
        <v/>
      </c>
      <c r="J2" s="67">
        <f>SUMIFS('State Generation Costs Calcs'!J105:J155,'State Generation Costs Calcs'!$A$105:$A$155,About!$B$2)*About!$A$52</f>
        <v/>
      </c>
      <c r="K2" s="67">
        <f>SUMIFS('State Generation Costs Calcs'!K105:K155,'State Generation Costs Calcs'!$A$105:$A$155,About!$B$2)*About!$A$52</f>
        <v/>
      </c>
      <c r="L2" s="67">
        <f>SUMIFS('State Generation Costs Calcs'!L105:L155,'State Generation Costs Calcs'!$A$105:$A$155,About!$B$2)*About!$A$52</f>
        <v/>
      </c>
      <c r="M2" s="67">
        <f>SUMIFS('State Generation Costs Calcs'!M105:M155,'State Generation Costs Calcs'!$A$105:$A$155,About!$B$2)*About!$A$52</f>
        <v/>
      </c>
      <c r="N2" s="67">
        <f>SUMIFS('State Generation Costs Calcs'!N105:N155,'State Generation Costs Calcs'!$A$105:$A$155,About!$B$2)*About!$A$52</f>
        <v/>
      </c>
      <c r="O2" s="67">
        <f>SUMIFS('State Generation Costs Calcs'!O105:O155,'State Generation Costs Calcs'!$A$105:$A$155,About!$B$2)*About!$A$52</f>
        <v/>
      </c>
      <c r="P2" s="67">
        <f>SUMIFS('State Generation Costs Calcs'!P105:P155,'State Generation Costs Calcs'!$A$105:$A$155,About!$B$2)*About!$A$52</f>
        <v/>
      </c>
      <c r="Q2" s="67">
        <f>SUMIFS('State Generation Costs Calcs'!Q105:Q155,'State Generation Costs Calcs'!$A$105:$A$155,About!$B$2)*About!$A$52</f>
        <v/>
      </c>
      <c r="R2" s="67">
        <f>SUMIFS('State Generation Costs Calcs'!R105:R155,'State Generation Costs Calcs'!$A$105:$A$155,About!$B$2)*About!$A$52</f>
        <v/>
      </c>
      <c r="S2" s="67">
        <f>SUMIFS('State Generation Costs Calcs'!S105:S155,'State Generation Costs Calcs'!$A$105:$A$155,About!$B$2)*About!$A$52</f>
        <v/>
      </c>
      <c r="T2" s="67">
        <f>SUMIFS('State Generation Costs Calcs'!T105:T155,'State Generation Costs Calcs'!$A$105:$A$155,About!$B$2)*About!$A$52</f>
        <v/>
      </c>
      <c r="U2" s="67">
        <f>SUMIFS('State Generation Costs Calcs'!U105:U155,'State Generation Costs Calcs'!$A$105:$A$155,About!$B$2)*About!$A$52</f>
        <v/>
      </c>
      <c r="V2" s="67">
        <f>SUMIFS('State Generation Costs Calcs'!V105:V155,'State Generation Costs Calcs'!$A$105:$A$155,About!$B$2)*About!$A$52</f>
        <v/>
      </c>
      <c r="W2" s="67">
        <f>SUMIFS('State Generation Costs Calcs'!W105:W155,'State Generation Costs Calcs'!$A$105:$A$155,About!$B$2)*About!$A$52</f>
        <v/>
      </c>
      <c r="X2" s="67">
        <f>SUMIFS('State Generation Costs Calcs'!X105:X155,'State Generation Costs Calcs'!$A$105:$A$155,About!$B$2)*About!$A$52</f>
        <v/>
      </c>
      <c r="Y2" s="67">
        <f>SUMIFS('State Generation Costs Calcs'!Y105:Y155,'State Generation Costs Calcs'!$A$105:$A$155,About!$B$2)*About!$A$52</f>
        <v/>
      </c>
      <c r="Z2" s="67">
        <f>SUMIFS('State Generation Costs Calcs'!Z105:Z155,'State Generation Costs Calcs'!$A$105:$A$155,About!$B$2)*About!$A$52</f>
        <v/>
      </c>
      <c r="AA2" s="67">
        <f>SUMIFS('State Generation Costs Calcs'!AA105:AA155,'State Generation Costs Calcs'!$A$105:$A$155,About!$B$2)*About!$A$52</f>
        <v/>
      </c>
      <c r="AB2" s="67">
        <f>SUMIFS('State Generation Costs Calcs'!AB105:AB155,'State Generation Costs Calcs'!$A$105:$A$155,About!$B$2)*About!$A$52</f>
        <v/>
      </c>
      <c r="AC2" s="67">
        <f>SUMIFS('State Generation Costs Calcs'!AC105:AC155,'State Generation Costs Calcs'!$A$105:$A$155,About!$B$2)*About!$A$52</f>
        <v/>
      </c>
      <c r="AD2" s="67">
        <f>SUMIFS('State Generation Costs Calcs'!AD105:AD155,'State Generation Costs Calcs'!$A$105:$A$155,About!$B$2)*About!$A$52</f>
        <v/>
      </c>
      <c r="AE2" s="67">
        <f>SUMIFS('State Generation Costs Calcs'!AE105:AE155,'State Generation Costs Calcs'!$A$105:$A$155,About!$B$2)*About!$A$52</f>
        <v/>
      </c>
      <c r="AF2" s="67">
        <f>SUMIFS('State Generation Costs Calcs'!AF105:AF155,'State Generation Costs Calcs'!$A$105:$A$155,About!$B$2)*About!$A$52</f>
        <v/>
      </c>
      <c r="AG2" s="67">
        <f>SUMIFS('State Generation Costs Calcs'!AG105:AG155,'State Generation Costs Calcs'!$A$105:$A$155,About!$B$2)*About!$A$52</f>
        <v/>
      </c>
      <c r="AH2" s="67" t="n"/>
      <c r="AI2" s="67" t="n"/>
    </row>
    <row r="21" ht="15.75" customHeight="1" s="157"/>
    <row r="22" ht="15.75" customHeight="1" s="157"/>
    <row r="23" ht="15.75" customHeight="1" s="157"/>
    <row r="24" ht="15.75" customHeight="1" s="157"/>
    <row r="25" ht="15.75" customHeight="1" s="157"/>
    <row r="26" ht="15.75" customHeight="1" s="157"/>
    <row r="27" ht="15.75" customHeight="1" s="157"/>
    <row r="28" ht="15.75" customHeight="1" s="157"/>
    <row r="29" ht="15.75" customHeight="1" s="157"/>
    <row r="30" ht="15.75" customHeight="1" s="157"/>
    <row r="31" ht="15.75" customHeight="1" s="157"/>
    <row r="32" ht="15.75" customHeight="1" s="157"/>
    <row r="33" ht="15.75" customHeight="1" s="157"/>
    <row r="34" ht="15.75" customHeight="1" s="157"/>
    <row r="35" ht="15.75" customHeight="1" s="157"/>
    <row r="36" ht="15.75" customHeight="1" s="157"/>
    <row r="37" ht="15.75" customHeight="1" s="157"/>
    <row r="38" ht="15.75" customHeight="1" s="157"/>
    <row r="39" ht="15.75" customHeight="1" s="157"/>
    <row r="40" ht="15.75" customHeight="1" s="157"/>
    <row r="41" ht="15.75" customHeight="1" s="157"/>
    <row r="42" ht="15.75" customHeight="1" s="157"/>
    <row r="43" ht="15.75" customHeight="1" s="157"/>
    <row r="44" ht="15.75" customHeight="1" s="157"/>
    <row r="45" ht="15.75" customHeight="1" s="157"/>
    <row r="46" ht="15.75" customHeight="1" s="157"/>
    <row r="47" ht="15.75" customHeight="1" s="157"/>
    <row r="48" ht="15.75" customHeight="1" s="157"/>
    <row r="49" ht="15.75" customHeight="1" s="157"/>
    <row r="50" ht="15.75" customHeight="1" s="157"/>
    <row r="51" ht="15.75" customHeight="1" s="157"/>
    <row r="52" ht="15.75" customHeight="1" s="157"/>
    <row r="53" ht="15.75" customHeight="1" s="157"/>
    <row r="54" ht="15.75" customHeight="1" s="157"/>
    <row r="55" ht="15.75" customHeight="1" s="157"/>
    <row r="56" ht="15.75" customHeight="1" s="157"/>
    <row r="57" ht="15.75" customHeight="1" s="157"/>
    <row r="58" ht="15.75" customHeight="1" s="157"/>
    <row r="59" ht="15.75" customHeight="1" s="157"/>
    <row r="60" ht="15.75" customHeight="1" s="157"/>
    <row r="61" ht="15.75" customHeight="1" s="157"/>
    <row r="62" ht="15.75" customHeight="1" s="157"/>
    <row r="63" ht="15.75" customHeight="1" s="157"/>
    <row r="64" ht="15.75" customHeight="1" s="157"/>
    <row r="65" ht="15.75" customHeight="1" s="157"/>
    <row r="66" ht="15.75" customHeight="1" s="157"/>
    <row r="67" ht="15.75" customHeight="1" s="157"/>
    <row r="68" ht="15.75" customHeight="1" s="157"/>
    <row r="69" ht="15.75" customHeight="1" s="157"/>
    <row r="70" ht="15.75" customHeight="1" s="157"/>
    <row r="71" ht="15.75" customHeight="1" s="157"/>
    <row r="72" ht="15.75" customHeight="1" s="157"/>
    <row r="73" ht="15.75" customHeight="1" s="157"/>
    <row r="74" ht="15.75" customHeight="1" s="157"/>
    <row r="75" ht="15.75" customHeight="1" s="157"/>
    <row r="76" ht="15.75" customHeight="1" s="157"/>
    <row r="77" ht="15.75" customHeight="1" s="157"/>
    <row r="78" ht="15.75" customHeight="1" s="157"/>
    <row r="79" ht="15.75" customHeight="1" s="157"/>
    <row r="80" ht="15.75" customHeight="1" s="157"/>
    <row r="81" ht="15.75" customHeight="1" s="157"/>
    <row r="82" ht="15.75" customHeight="1" s="157"/>
    <row r="83" ht="15.75" customHeight="1" s="157"/>
    <row r="84" ht="15.75" customHeight="1" s="157"/>
    <row r="85" ht="15.75" customHeight="1" s="157"/>
    <row r="86" ht="15.75" customHeight="1" s="157"/>
    <row r="87" ht="15.75" customHeight="1" s="157"/>
    <row r="88" ht="15.75" customHeight="1" s="157"/>
    <row r="89" ht="15.75" customHeight="1" s="157"/>
    <row r="90" ht="15.75" customHeight="1" s="157"/>
    <row r="91" ht="15.75" customHeight="1" s="157"/>
    <row r="92" ht="15.75" customHeight="1" s="157"/>
    <row r="93" ht="15.75" customHeight="1" s="157"/>
    <row r="94" ht="15.75" customHeight="1" s="157"/>
    <row r="95" ht="15.75" customHeight="1" s="157"/>
    <row r="96" ht="15.75" customHeight="1" s="157"/>
    <row r="97" ht="15.75" customHeight="1" s="157"/>
    <row r="98" ht="15.75" customHeight="1" s="157"/>
    <row r="99" ht="15.75" customHeight="1" s="157"/>
    <row r="100" ht="15.75" customHeight="1" s="157"/>
    <row r="101" ht="15.75" customHeight="1" s="157"/>
    <row r="102" ht="15.75" customHeight="1" s="157"/>
    <row r="103" ht="15.75" customHeight="1" s="157"/>
    <row r="104" ht="15.75" customHeight="1" s="157"/>
    <row r="105" ht="15.75" customHeight="1" s="157"/>
    <row r="106" ht="15.75" customHeight="1" s="157"/>
    <row r="107" ht="15.75" customHeight="1" s="157"/>
    <row r="108" ht="15.75" customHeight="1" s="157"/>
    <row r="109" ht="15.75" customHeight="1" s="157"/>
    <row r="110" ht="15.75" customHeight="1" s="157"/>
    <row r="111" ht="15.75" customHeight="1" s="157"/>
    <row r="112" ht="15.75" customHeight="1" s="157"/>
    <row r="113" ht="15.75" customHeight="1" s="157"/>
    <row r="114" ht="15.75" customHeight="1" s="157"/>
    <row r="115" ht="15.75" customHeight="1" s="157"/>
    <row r="116" ht="15.75" customHeight="1" s="157"/>
    <row r="117" ht="15.75" customHeight="1" s="157"/>
    <row r="118" ht="15.75" customHeight="1" s="157"/>
    <row r="119" ht="15.75" customHeight="1" s="157"/>
    <row r="120" ht="15.75" customHeight="1" s="157"/>
    <row r="121" ht="15.75" customHeight="1" s="157"/>
    <row r="122" ht="15.75" customHeight="1" s="157"/>
    <row r="123" ht="15.75" customHeight="1" s="157"/>
    <row r="124" ht="15.75" customHeight="1" s="157"/>
    <row r="125" ht="15.75" customHeight="1" s="157"/>
    <row r="126" ht="15.75" customHeight="1" s="157"/>
    <row r="127" ht="15.75" customHeight="1" s="157"/>
    <row r="128" ht="15.75" customHeight="1" s="157"/>
    <row r="129" ht="15.75" customHeight="1" s="157"/>
    <row r="130" ht="15.75" customHeight="1" s="157"/>
    <row r="131" ht="15.75" customHeight="1" s="157"/>
    <row r="132" ht="15.75" customHeight="1" s="157"/>
    <row r="133" ht="15.75" customHeight="1" s="157"/>
    <row r="134" ht="15.75" customHeight="1" s="157"/>
    <row r="135" ht="15.75" customHeight="1" s="157"/>
    <row r="136" ht="15.75" customHeight="1" s="157"/>
    <row r="137" ht="15.75" customHeight="1" s="157"/>
    <row r="138" ht="15.75" customHeight="1" s="157"/>
    <row r="139" ht="15.75" customHeight="1" s="157"/>
    <row r="140" ht="15.75" customHeight="1" s="157"/>
    <row r="141" ht="15.75" customHeight="1" s="157"/>
    <row r="142" ht="15.75" customHeight="1" s="157"/>
    <row r="143" ht="15.75" customHeight="1" s="157"/>
    <row r="144" ht="15.75" customHeight="1" s="157"/>
    <row r="145" ht="15.75" customHeight="1" s="157"/>
    <row r="146" ht="15.75" customHeight="1" s="157"/>
    <row r="147" ht="15.75" customHeight="1" s="157"/>
    <row r="148" ht="15.75" customHeight="1" s="157"/>
    <row r="149" ht="15.75" customHeight="1" s="157"/>
    <row r="150" ht="15.75" customHeight="1" s="157"/>
    <row r="151" ht="15.75" customHeight="1" s="157"/>
    <row r="152" ht="15.75" customHeight="1" s="157"/>
    <row r="153" ht="15.75" customHeight="1" s="157"/>
    <row r="154" ht="15.75" customHeight="1" s="157"/>
    <row r="155" ht="15.75" customHeight="1" s="157"/>
    <row r="156" ht="15.75" customHeight="1" s="157"/>
    <row r="157" ht="15.75" customHeight="1" s="157"/>
    <row r="158" ht="15.75" customHeight="1" s="157"/>
    <row r="159" ht="15.75" customHeight="1" s="157"/>
    <row r="160" ht="15.75" customHeight="1" s="157"/>
    <row r="161" ht="15.75" customHeight="1" s="157"/>
    <row r="162" ht="15.75" customHeight="1" s="157"/>
    <row r="163" ht="15.75" customHeight="1" s="157"/>
    <row r="164" ht="15.75" customHeight="1" s="157"/>
    <row r="165" ht="15.75" customHeight="1" s="157"/>
    <row r="166" ht="15.75" customHeight="1" s="157"/>
    <row r="167" ht="15.75" customHeight="1" s="157"/>
    <row r="168" ht="15.75" customHeight="1" s="157"/>
    <row r="169" ht="15.75" customHeight="1" s="157"/>
    <row r="170" ht="15.75" customHeight="1" s="157"/>
    <row r="171" ht="15.75" customHeight="1" s="157"/>
    <row r="172" ht="15.75" customHeight="1" s="157"/>
    <row r="173" ht="15.75" customHeight="1" s="157"/>
    <row r="174" ht="15.75" customHeight="1" s="157"/>
    <row r="175" ht="15.75" customHeight="1" s="157"/>
    <row r="176" ht="15.75" customHeight="1" s="157"/>
    <row r="177" ht="15.75" customHeight="1" s="157"/>
    <row r="178" ht="15.75" customHeight="1" s="157"/>
    <row r="179" ht="15.75" customHeight="1" s="157"/>
    <row r="180" ht="15.75" customHeight="1" s="157"/>
    <row r="181" ht="15.75" customHeight="1" s="157"/>
    <row r="182" ht="15.75" customHeight="1" s="157"/>
    <row r="183" ht="15.75" customHeight="1" s="157"/>
    <row r="184" ht="15.75" customHeight="1" s="157"/>
    <row r="185" ht="15.75" customHeight="1" s="157"/>
    <row r="186" ht="15.75" customHeight="1" s="157"/>
    <row r="187" ht="15.75" customHeight="1" s="157"/>
    <row r="188" ht="15.75" customHeight="1" s="157"/>
    <row r="189" ht="15.75" customHeight="1" s="157"/>
    <row r="190" ht="15.75" customHeight="1" s="157"/>
    <row r="191" ht="15.75" customHeight="1" s="157"/>
    <row r="192" ht="15.75" customHeight="1" s="157"/>
    <row r="193" ht="15.75" customHeight="1" s="157"/>
    <row r="194" ht="15.75" customHeight="1" s="157"/>
    <row r="195" ht="15.75" customHeight="1" s="157"/>
    <row r="196" ht="15.75" customHeight="1" s="157"/>
    <row r="197" ht="15.75" customHeight="1" s="157"/>
    <row r="198" ht="15.75" customHeight="1" s="157"/>
    <row r="199" ht="15.75" customHeight="1" s="157"/>
    <row r="200" ht="15.75" customHeight="1" s="157"/>
    <row r="201" ht="15.75" customHeight="1" s="157"/>
    <row r="202" ht="15.75" customHeight="1" s="157"/>
    <row r="203" ht="15.75" customHeight="1" s="157"/>
    <row r="204" ht="15.75" customHeight="1" s="157"/>
    <row r="205" ht="15.75" customHeight="1" s="157"/>
    <row r="206" ht="15.75" customHeight="1" s="157"/>
    <row r="207" ht="15.75" customHeight="1" s="157"/>
    <row r="208" ht="15.75" customHeight="1" s="157"/>
    <row r="209" ht="15.75" customHeight="1" s="157"/>
    <row r="210" ht="15.75" customHeight="1" s="157"/>
    <row r="211" ht="15.75" customHeight="1" s="157"/>
    <row r="212" ht="15.75" customHeight="1" s="157"/>
    <row r="213" ht="15.75" customHeight="1" s="157"/>
    <row r="214" ht="15.75" customHeight="1" s="157"/>
    <row r="215" ht="15.75" customHeight="1" s="157"/>
    <row r="216" ht="15.75" customHeight="1" s="157"/>
    <row r="217" ht="15.75" customHeight="1" s="157"/>
    <row r="218" ht="15.75" customHeight="1" s="157"/>
    <row r="219" ht="15.75" customHeight="1" s="157"/>
    <row r="220" ht="15.75" customHeight="1" s="157"/>
    <row r="221" ht="15.75" customHeight="1" s="157"/>
    <row r="222" ht="15.75" customHeight="1" s="157"/>
    <row r="223" ht="15.75" customHeight="1" s="157"/>
    <row r="224" ht="15.75" customHeight="1" s="157"/>
    <row r="225" ht="15.75" customHeight="1" s="157"/>
    <row r="226" ht="15.75" customHeight="1" s="157"/>
    <row r="227" ht="15.75" customHeight="1" s="157"/>
    <row r="228" ht="15.75" customHeight="1" s="157"/>
    <row r="229" ht="15.75" customHeight="1" s="157"/>
    <row r="230" ht="15.75" customHeight="1" s="157"/>
    <row r="231" ht="15.75" customHeight="1" s="157"/>
    <row r="232" ht="15.75" customHeight="1" s="157"/>
    <row r="233" ht="15.75" customHeight="1" s="157"/>
    <row r="234" ht="15.75" customHeight="1" s="157"/>
    <row r="235" ht="15.75" customHeight="1" s="157"/>
    <row r="236" ht="15.75" customHeight="1" s="157"/>
    <row r="237" ht="15.75" customHeight="1" s="157"/>
    <row r="238" ht="15.75" customHeight="1" s="157"/>
    <row r="239" ht="15.75" customHeight="1" s="157"/>
    <row r="240" ht="15.75" customHeight="1" s="157"/>
    <row r="241" ht="15.75" customHeight="1" s="157"/>
    <row r="242" ht="15.75" customHeight="1" s="157"/>
    <row r="243" ht="15.75" customHeight="1" s="157"/>
    <row r="244" ht="15.75" customHeight="1" s="157"/>
    <row r="245" ht="15.75" customHeight="1" s="157"/>
    <row r="246" ht="15.75" customHeight="1" s="157"/>
    <row r="247" ht="15.75" customHeight="1" s="157"/>
    <row r="248" ht="15.75" customHeight="1" s="157"/>
    <row r="249" ht="15.75" customHeight="1" s="157"/>
    <row r="250" ht="15.75" customHeight="1" s="157"/>
    <row r="251" ht="15.75" customHeight="1" s="157"/>
    <row r="252" ht="15.75" customHeight="1" s="157"/>
    <row r="253" ht="15.75" customHeight="1" s="157"/>
    <row r="254" ht="15.75" customHeight="1" s="157"/>
    <row r="255" ht="15.75" customHeight="1" s="157"/>
    <row r="256" ht="15.75" customHeight="1" s="157"/>
    <row r="257" ht="15.75" customHeight="1" s="157"/>
    <row r="258" ht="15.75" customHeight="1" s="157"/>
    <row r="259" ht="15.75" customHeight="1" s="157"/>
    <row r="260" ht="15.75" customHeight="1" s="157"/>
    <row r="261" ht="15.75" customHeight="1" s="157"/>
    <row r="262" ht="15.75" customHeight="1" s="157"/>
    <row r="263" ht="15.75" customHeight="1" s="157"/>
    <row r="264" ht="15.75" customHeight="1" s="157"/>
    <row r="265" ht="15.75" customHeight="1" s="157"/>
    <row r="266" ht="15.75" customHeight="1" s="157"/>
    <row r="267" ht="15.75" customHeight="1" s="157"/>
    <row r="268" ht="15.75" customHeight="1" s="157"/>
    <row r="269" ht="15.75" customHeight="1" s="157"/>
    <row r="270" ht="15.75" customHeight="1" s="157"/>
    <row r="271" ht="15.75" customHeight="1" s="157"/>
    <row r="272" ht="15.75" customHeight="1" s="157"/>
    <row r="273" ht="15.75" customHeight="1" s="157"/>
    <row r="274" ht="15.75" customHeight="1" s="157"/>
    <row r="275" ht="15.75" customHeight="1" s="157"/>
    <row r="276" ht="15.75" customHeight="1" s="157"/>
    <row r="277" ht="15.75" customHeight="1" s="157"/>
    <row r="278" ht="15.75" customHeight="1" s="157"/>
    <row r="279" ht="15.75" customHeight="1" s="157"/>
    <row r="280" ht="15.75" customHeight="1" s="157"/>
    <row r="281" ht="15.75" customHeight="1" s="157"/>
    <row r="282" ht="15.75" customHeight="1" s="157"/>
    <row r="283" ht="15.75" customHeight="1" s="157"/>
    <row r="284" ht="15.75" customHeight="1" s="157"/>
    <row r="285" ht="15.75" customHeight="1" s="157"/>
    <row r="286" ht="15.75" customHeight="1" s="157"/>
    <row r="287" ht="15.75" customHeight="1" s="157"/>
    <row r="288" ht="15.75" customHeight="1" s="157"/>
    <row r="289" ht="15.75" customHeight="1" s="157"/>
    <row r="290" ht="15.75" customHeight="1" s="157"/>
    <row r="291" ht="15.75" customHeight="1" s="157"/>
    <row r="292" ht="15.75" customHeight="1" s="157"/>
    <row r="293" ht="15.75" customHeight="1" s="157"/>
    <row r="294" ht="15.75" customHeight="1" s="157"/>
    <row r="295" ht="15.75" customHeight="1" s="157"/>
    <row r="296" ht="15.75" customHeight="1" s="157"/>
    <row r="297" ht="15.75" customHeight="1" s="157"/>
    <row r="298" ht="15.75" customHeight="1" s="157"/>
    <row r="299" ht="15.75" customHeight="1" s="157"/>
    <row r="300" ht="15.75" customHeight="1" s="157"/>
    <row r="301" ht="15.75" customHeight="1" s="157"/>
    <row r="302" ht="15.75" customHeight="1" s="157"/>
    <row r="303" ht="15.75" customHeight="1" s="157"/>
    <row r="304" ht="15.75" customHeight="1" s="157"/>
    <row r="305" ht="15.75" customHeight="1" s="157"/>
    <row r="306" ht="15.75" customHeight="1" s="157"/>
    <row r="307" ht="15.75" customHeight="1" s="157"/>
    <row r="308" ht="15.75" customHeight="1" s="157"/>
    <row r="309" ht="15.75" customHeight="1" s="157"/>
    <row r="310" ht="15.75" customHeight="1" s="157"/>
    <row r="311" ht="15.75" customHeight="1" s="157"/>
    <row r="312" ht="15.75" customHeight="1" s="157"/>
    <row r="313" ht="15.75" customHeight="1" s="157"/>
    <row r="314" ht="15.75" customHeight="1" s="157"/>
    <row r="315" ht="15.75" customHeight="1" s="157"/>
    <row r="316" ht="15.75" customHeight="1" s="157"/>
    <row r="317" ht="15.75" customHeight="1" s="157"/>
    <row r="318" ht="15.75" customHeight="1" s="157"/>
    <row r="319" ht="15.75" customHeight="1" s="157"/>
    <row r="320" ht="15.75" customHeight="1" s="157"/>
    <row r="321" ht="15.75" customHeight="1" s="157"/>
    <row r="322" ht="15.75" customHeight="1" s="157"/>
    <row r="323" ht="15.75" customHeight="1" s="157"/>
    <row r="324" ht="15.75" customHeight="1" s="157"/>
    <row r="325" ht="15.75" customHeight="1" s="157"/>
    <row r="326" ht="15.75" customHeight="1" s="157"/>
    <row r="327" ht="15.75" customHeight="1" s="157"/>
    <row r="328" ht="15.75" customHeight="1" s="157"/>
    <row r="329" ht="15.75" customHeight="1" s="157"/>
    <row r="330" ht="15.75" customHeight="1" s="157"/>
    <row r="331" ht="15.75" customHeight="1" s="157"/>
    <row r="332" ht="15.75" customHeight="1" s="157"/>
    <row r="333" ht="15.75" customHeight="1" s="157"/>
    <row r="334" ht="15.75" customHeight="1" s="157"/>
    <row r="335" ht="15.75" customHeight="1" s="157"/>
    <row r="336" ht="15.75" customHeight="1" s="157"/>
    <row r="337" ht="15.75" customHeight="1" s="157"/>
    <row r="338" ht="15.75" customHeight="1" s="157"/>
    <row r="339" ht="15.75" customHeight="1" s="157"/>
    <row r="340" ht="15.75" customHeight="1" s="157"/>
    <row r="341" ht="15.75" customHeight="1" s="157"/>
    <row r="342" ht="15.75" customHeight="1" s="157"/>
    <row r="343" ht="15.75" customHeight="1" s="157"/>
    <row r="344" ht="15.75" customHeight="1" s="157"/>
    <row r="345" ht="15.75" customHeight="1" s="157"/>
    <row r="346" ht="15.75" customHeight="1" s="157"/>
    <row r="347" ht="15.75" customHeight="1" s="157"/>
    <row r="348" ht="15.75" customHeight="1" s="157"/>
    <row r="349" ht="15.75" customHeight="1" s="157"/>
    <row r="350" ht="15.75" customHeight="1" s="157"/>
    <row r="351" ht="15.75" customHeight="1" s="157"/>
    <row r="352" ht="15.75" customHeight="1" s="157"/>
    <row r="353" ht="15.75" customHeight="1" s="157"/>
    <row r="354" ht="15.75" customHeight="1" s="157"/>
    <row r="355" ht="15.75" customHeight="1" s="157"/>
    <row r="356" ht="15.75" customHeight="1" s="157"/>
    <row r="357" ht="15.75" customHeight="1" s="157"/>
    <row r="358" ht="15.75" customHeight="1" s="157"/>
    <row r="359" ht="15.75" customHeight="1" s="157"/>
    <row r="360" ht="15.75" customHeight="1" s="157"/>
    <row r="361" ht="15.75" customHeight="1" s="157"/>
    <row r="362" ht="15.75" customHeight="1" s="157"/>
    <row r="363" ht="15.75" customHeight="1" s="157"/>
    <row r="364" ht="15.75" customHeight="1" s="157"/>
    <row r="365" ht="15.75" customHeight="1" s="157"/>
    <row r="366" ht="15.75" customHeight="1" s="157"/>
    <row r="367" ht="15.75" customHeight="1" s="157"/>
    <row r="368" ht="15.75" customHeight="1" s="157"/>
    <row r="369" ht="15.75" customHeight="1" s="157"/>
    <row r="370" ht="15.75" customHeight="1" s="157"/>
    <row r="371" ht="15.75" customHeight="1" s="157"/>
    <row r="372" ht="15.75" customHeight="1" s="157"/>
    <row r="373" ht="15.75" customHeight="1" s="157"/>
    <row r="374" ht="15.75" customHeight="1" s="157"/>
    <row r="375" ht="15.75" customHeight="1" s="157"/>
    <row r="376" ht="15.75" customHeight="1" s="157"/>
    <row r="377" ht="15.75" customHeight="1" s="157"/>
    <row r="378" ht="15.75" customHeight="1" s="157"/>
    <row r="379" ht="15.75" customHeight="1" s="157"/>
    <row r="380" ht="15.75" customHeight="1" s="157"/>
    <row r="381" ht="15.75" customHeight="1" s="157"/>
    <row r="382" ht="15.75" customHeight="1" s="157"/>
    <row r="383" ht="15.75" customHeight="1" s="157"/>
    <row r="384" ht="15.75" customHeight="1" s="157"/>
    <row r="385" ht="15.75" customHeight="1" s="157"/>
    <row r="386" ht="15.75" customHeight="1" s="157"/>
    <row r="387" ht="15.75" customHeight="1" s="157"/>
    <row r="388" ht="15.75" customHeight="1" s="157"/>
    <row r="389" ht="15.75" customHeight="1" s="157"/>
    <row r="390" ht="15.75" customHeight="1" s="157"/>
    <row r="391" ht="15.75" customHeight="1" s="157"/>
    <row r="392" ht="15.75" customHeight="1" s="157"/>
    <row r="393" ht="15.75" customHeight="1" s="157"/>
    <row r="394" ht="15.75" customHeight="1" s="157"/>
    <row r="395" ht="15.75" customHeight="1" s="157"/>
    <row r="396" ht="15.75" customHeight="1" s="157"/>
    <row r="397" ht="15.75" customHeight="1" s="157"/>
    <row r="398" ht="15.75" customHeight="1" s="157"/>
    <row r="399" ht="15.75" customHeight="1" s="157"/>
    <row r="400" ht="15.75" customHeight="1" s="157"/>
    <row r="401" ht="15.75" customHeight="1" s="157"/>
    <row r="402" ht="15.75" customHeight="1" s="157"/>
    <row r="403" ht="15.75" customHeight="1" s="157"/>
    <row r="404" ht="15.75" customHeight="1" s="157"/>
    <row r="405" ht="15.75" customHeight="1" s="157"/>
    <row r="406" ht="15.75" customHeight="1" s="157"/>
    <row r="407" ht="15.75" customHeight="1" s="157"/>
    <row r="408" ht="15.75" customHeight="1" s="157"/>
    <row r="409" ht="15.75" customHeight="1" s="157"/>
    <row r="410" ht="15.75" customHeight="1" s="157"/>
    <row r="411" ht="15.75" customHeight="1" s="157"/>
    <row r="412" ht="15.75" customHeight="1" s="157"/>
    <row r="413" ht="15.75" customHeight="1" s="157"/>
    <row r="414" ht="15.75" customHeight="1" s="157"/>
    <row r="415" ht="15.75" customHeight="1" s="157"/>
    <row r="416" ht="15.75" customHeight="1" s="157"/>
    <row r="417" ht="15.75" customHeight="1" s="157"/>
    <row r="418" ht="15.75" customHeight="1" s="157"/>
    <row r="419" ht="15.75" customHeight="1" s="157"/>
    <row r="420" ht="15.75" customHeight="1" s="157"/>
    <row r="421" ht="15.75" customHeight="1" s="157"/>
    <row r="422" ht="15.75" customHeight="1" s="157"/>
    <row r="423" ht="15.75" customHeight="1" s="157"/>
    <row r="424" ht="15.75" customHeight="1" s="157"/>
    <row r="425" ht="15.75" customHeight="1" s="157"/>
    <row r="426" ht="15.75" customHeight="1" s="157"/>
    <row r="427" ht="15.75" customHeight="1" s="157"/>
    <row r="428" ht="15.75" customHeight="1" s="157"/>
    <row r="429" ht="15.75" customHeight="1" s="157"/>
    <row r="430" ht="15.75" customHeight="1" s="157"/>
    <row r="431" ht="15.75" customHeight="1" s="157"/>
    <row r="432" ht="15.75" customHeight="1" s="157"/>
    <row r="433" ht="15.75" customHeight="1" s="157"/>
    <row r="434" ht="15.75" customHeight="1" s="157"/>
    <row r="435" ht="15.75" customHeight="1" s="157"/>
    <row r="436" ht="15.75" customHeight="1" s="157"/>
    <row r="437" ht="15.75" customHeight="1" s="157"/>
    <row r="438" ht="15.75" customHeight="1" s="157"/>
    <row r="439" ht="15.75" customHeight="1" s="157"/>
    <row r="440" ht="15.75" customHeight="1" s="157"/>
    <row r="441" ht="15.75" customHeight="1" s="157"/>
    <row r="442" ht="15.75" customHeight="1" s="157"/>
    <row r="443" ht="15.75" customHeight="1" s="157"/>
    <row r="444" ht="15.75" customHeight="1" s="157"/>
    <row r="445" ht="15.75" customHeight="1" s="157"/>
    <row r="446" ht="15.75" customHeight="1" s="157"/>
    <row r="447" ht="15.75" customHeight="1" s="157"/>
    <row r="448" ht="15.75" customHeight="1" s="157"/>
    <row r="449" ht="15.75" customHeight="1" s="157"/>
    <row r="450" ht="15.75" customHeight="1" s="157"/>
    <row r="451" ht="15.75" customHeight="1" s="157"/>
    <row r="452" ht="15.75" customHeight="1" s="157"/>
    <row r="453" ht="15.75" customHeight="1" s="157"/>
    <row r="454" ht="15.75" customHeight="1" s="157"/>
    <row r="455" ht="15.75" customHeight="1" s="157"/>
    <row r="456" ht="15.75" customHeight="1" s="157"/>
    <row r="457" ht="15.75" customHeight="1" s="157"/>
    <row r="458" ht="15.75" customHeight="1" s="157"/>
    <row r="459" ht="15.75" customHeight="1" s="157"/>
    <row r="460" ht="15.75" customHeight="1" s="157"/>
    <row r="461" ht="15.75" customHeight="1" s="157"/>
    <row r="462" ht="15.75" customHeight="1" s="157"/>
    <row r="463" ht="15.75" customHeight="1" s="157"/>
    <row r="464" ht="15.75" customHeight="1" s="157"/>
    <row r="465" ht="15.75" customHeight="1" s="157"/>
    <row r="466" ht="15.75" customHeight="1" s="157"/>
    <row r="467" ht="15.75" customHeight="1" s="157"/>
    <row r="468" ht="15.75" customHeight="1" s="157"/>
    <row r="469" ht="15.75" customHeight="1" s="157"/>
    <row r="470" ht="15.75" customHeight="1" s="157"/>
    <row r="471" ht="15.75" customHeight="1" s="157"/>
    <row r="472" ht="15.75" customHeight="1" s="157"/>
    <row r="473" ht="15.75" customHeight="1" s="157"/>
    <row r="474" ht="15.75" customHeight="1" s="157"/>
    <row r="475" ht="15.75" customHeight="1" s="157"/>
    <row r="476" ht="15.75" customHeight="1" s="157"/>
    <row r="477" ht="15.75" customHeight="1" s="157"/>
    <row r="478" ht="15.75" customHeight="1" s="157"/>
    <row r="479" ht="15.75" customHeight="1" s="157"/>
    <row r="480" ht="15.75" customHeight="1" s="157"/>
    <row r="481" ht="15.75" customHeight="1" s="157"/>
    <row r="482" ht="15.75" customHeight="1" s="157"/>
    <row r="483" ht="15.75" customHeight="1" s="157"/>
    <row r="484" ht="15.75" customHeight="1" s="157"/>
    <row r="485" ht="15.75" customHeight="1" s="157"/>
    <row r="486" ht="15.75" customHeight="1" s="157"/>
    <row r="487" ht="15.75" customHeight="1" s="157"/>
    <row r="488" ht="15.75" customHeight="1" s="157"/>
    <row r="489" ht="15.75" customHeight="1" s="157"/>
    <row r="490" ht="15.75" customHeight="1" s="157"/>
    <row r="491" ht="15.75" customHeight="1" s="157"/>
    <row r="492" ht="15.75" customHeight="1" s="157"/>
    <row r="493" ht="15.75" customHeight="1" s="157"/>
    <row r="494" ht="15.75" customHeight="1" s="157"/>
    <row r="495" ht="15.75" customHeight="1" s="157"/>
    <row r="496" ht="15.75" customHeight="1" s="157"/>
    <row r="497" ht="15.75" customHeight="1" s="157"/>
    <row r="498" ht="15.75" customHeight="1" s="157"/>
    <row r="499" ht="15.75" customHeight="1" s="157"/>
    <row r="500" ht="15.75" customHeight="1" s="157"/>
    <row r="501" ht="15.75" customHeight="1" s="157"/>
    <row r="502" ht="15.75" customHeight="1" s="157"/>
    <row r="503" ht="15.75" customHeight="1" s="157"/>
    <row r="504" ht="15.75" customHeight="1" s="157"/>
    <row r="505" ht="15.75" customHeight="1" s="157"/>
    <row r="506" ht="15.75" customHeight="1" s="157"/>
    <row r="507" ht="15.75" customHeight="1" s="157"/>
    <row r="508" ht="15.75" customHeight="1" s="157"/>
    <row r="509" ht="15.75" customHeight="1" s="157"/>
    <row r="510" ht="15.75" customHeight="1" s="157"/>
    <row r="511" ht="15.75" customHeight="1" s="157"/>
    <row r="512" ht="15.75" customHeight="1" s="157"/>
    <row r="513" ht="15.75" customHeight="1" s="157"/>
    <row r="514" ht="15.75" customHeight="1" s="157"/>
    <row r="515" ht="15.75" customHeight="1" s="157"/>
    <row r="516" ht="15.75" customHeight="1" s="157"/>
    <row r="517" ht="15.75" customHeight="1" s="157"/>
    <row r="518" ht="15.75" customHeight="1" s="157"/>
    <row r="519" ht="15.75" customHeight="1" s="157"/>
    <row r="520" ht="15.75" customHeight="1" s="157"/>
    <row r="521" ht="15.75" customHeight="1" s="157"/>
    <row r="522" ht="15.75" customHeight="1" s="157"/>
    <row r="523" ht="15.75" customHeight="1" s="157"/>
    <row r="524" ht="15.75" customHeight="1" s="157"/>
    <row r="525" ht="15.75" customHeight="1" s="157"/>
    <row r="526" ht="15.75" customHeight="1" s="157"/>
    <row r="527" ht="15.75" customHeight="1" s="157"/>
    <row r="528" ht="15.75" customHeight="1" s="157"/>
    <row r="529" ht="15.75" customHeight="1" s="157"/>
    <row r="530" ht="15.75" customHeight="1" s="157"/>
    <row r="531" ht="15.75" customHeight="1" s="157"/>
    <row r="532" ht="15.75" customHeight="1" s="157"/>
    <row r="533" ht="15.75" customHeight="1" s="157"/>
    <row r="534" ht="15.75" customHeight="1" s="157"/>
    <row r="535" ht="15.75" customHeight="1" s="157"/>
    <row r="536" ht="15.75" customHeight="1" s="157"/>
    <row r="537" ht="15.75" customHeight="1" s="157"/>
    <row r="538" ht="15.75" customHeight="1" s="157"/>
    <row r="539" ht="15.75" customHeight="1" s="157"/>
    <row r="540" ht="15.75" customHeight="1" s="157"/>
    <row r="541" ht="15.75" customHeight="1" s="157"/>
    <row r="542" ht="15.75" customHeight="1" s="157"/>
    <row r="543" ht="15.75" customHeight="1" s="157"/>
    <row r="544" ht="15.75" customHeight="1" s="157"/>
    <row r="545" ht="15.75" customHeight="1" s="157"/>
    <row r="546" ht="15.75" customHeight="1" s="157"/>
    <row r="547" ht="15.75" customHeight="1" s="157"/>
    <row r="548" ht="15.75" customHeight="1" s="157"/>
    <row r="549" ht="15.75" customHeight="1" s="157"/>
    <row r="550" ht="15.75" customHeight="1" s="157"/>
    <row r="551" ht="15.75" customHeight="1" s="157"/>
    <row r="552" ht="15.75" customHeight="1" s="157"/>
    <row r="553" ht="15.75" customHeight="1" s="157"/>
    <row r="554" ht="15.75" customHeight="1" s="157"/>
    <row r="555" ht="15.75" customHeight="1" s="157"/>
    <row r="556" ht="15.75" customHeight="1" s="157"/>
    <row r="557" ht="15.75" customHeight="1" s="157"/>
    <row r="558" ht="15.75" customHeight="1" s="157"/>
    <row r="559" ht="15.75" customHeight="1" s="157"/>
    <row r="560" ht="15.75" customHeight="1" s="157"/>
    <row r="561" ht="15.75" customHeight="1" s="157"/>
    <row r="562" ht="15.75" customHeight="1" s="157"/>
    <row r="563" ht="15.75" customHeight="1" s="157"/>
    <row r="564" ht="15.75" customHeight="1" s="157"/>
    <row r="565" ht="15.75" customHeight="1" s="157"/>
    <row r="566" ht="15.75" customHeight="1" s="157"/>
    <row r="567" ht="15.75" customHeight="1" s="157"/>
    <row r="568" ht="15.75" customHeight="1" s="157"/>
    <row r="569" ht="15.75" customHeight="1" s="157"/>
    <row r="570" ht="15.75" customHeight="1" s="157"/>
    <row r="571" ht="15.75" customHeight="1" s="157"/>
    <row r="572" ht="15.75" customHeight="1" s="157"/>
    <row r="573" ht="15.75" customHeight="1" s="157"/>
    <row r="574" ht="15.75" customHeight="1" s="157"/>
    <row r="575" ht="15.75" customHeight="1" s="157"/>
    <row r="576" ht="15.75" customHeight="1" s="157"/>
    <row r="577" ht="15.75" customHeight="1" s="157"/>
    <row r="578" ht="15.75" customHeight="1" s="157"/>
    <row r="579" ht="15.75" customHeight="1" s="157"/>
    <row r="580" ht="15.75" customHeight="1" s="157"/>
    <row r="581" ht="15.75" customHeight="1" s="157"/>
    <row r="582" ht="15.75" customHeight="1" s="157"/>
    <row r="583" ht="15.75" customHeight="1" s="157"/>
    <row r="584" ht="15.75" customHeight="1" s="157"/>
    <row r="585" ht="15.75" customHeight="1" s="157"/>
    <row r="586" ht="15.75" customHeight="1" s="157"/>
    <row r="587" ht="15.75" customHeight="1" s="157"/>
    <row r="588" ht="15.75" customHeight="1" s="157"/>
    <row r="589" ht="15.75" customHeight="1" s="157"/>
    <row r="590" ht="15.75" customHeight="1" s="157"/>
    <row r="591" ht="15.75" customHeight="1" s="157"/>
    <row r="592" ht="15.75" customHeight="1" s="157"/>
    <row r="593" ht="15.75" customHeight="1" s="157"/>
    <row r="594" ht="15.75" customHeight="1" s="157"/>
    <row r="595" ht="15.75" customHeight="1" s="157"/>
    <row r="596" ht="15.75" customHeight="1" s="157"/>
    <row r="597" ht="15.75" customHeight="1" s="157"/>
    <row r="598" ht="15.75" customHeight="1" s="157"/>
    <row r="599" ht="15.75" customHeight="1" s="157"/>
    <row r="600" ht="15.75" customHeight="1" s="157"/>
    <row r="601" ht="15.75" customHeight="1" s="157"/>
    <row r="602" ht="15.75" customHeight="1" s="157"/>
    <row r="603" ht="15.75" customHeight="1" s="157"/>
    <row r="604" ht="15.75" customHeight="1" s="157"/>
    <row r="605" ht="15.75" customHeight="1" s="157"/>
    <row r="606" ht="15.75" customHeight="1" s="157"/>
    <row r="607" ht="15.75" customHeight="1" s="157"/>
    <row r="608" ht="15.75" customHeight="1" s="157"/>
    <row r="609" ht="15.75" customHeight="1" s="157"/>
    <row r="610" ht="15.75" customHeight="1" s="157"/>
    <row r="611" ht="15.75" customHeight="1" s="157"/>
    <row r="612" ht="15.75" customHeight="1" s="157"/>
    <row r="613" ht="15.75" customHeight="1" s="157"/>
    <row r="614" ht="15.75" customHeight="1" s="157"/>
    <row r="615" ht="15.75" customHeight="1" s="157"/>
    <row r="616" ht="15.75" customHeight="1" s="157"/>
    <row r="617" ht="15.75" customHeight="1" s="157"/>
    <row r="618" ht="15.75" customHeight="1" s="157"/>
    <row r="619" ht="15.75" customHeight="1" s="157"/>
    <row r="620" ht="15.75" customHeight="1" s="157"/>
    <row r="621" ht="15.75" customHeight="1" s="157"/>
    <row r="622" ht="15.75" customHeight="1" s="157"/>
    <row r="623" ht="15.75" customHeight="1" s="157"/>
    <row r="624" ht="15.75" customHeight="1" s="157"/>
    <row r="625" ht="15.75" customHeight="1" s="157"/>
    <row r="626" ht="15.75" customHeight="1" s="157"/>
    <row r="627" ht="15.75" customHeight="1" s="157"/>
    <row r="628" ht="15.75" customHeight="1" s="157"/>
    <row r="629" ht="15.75" customHeight="1" s="157"/>
    <row r="630" ht="15.75" customHeight="1" s="157"/>
    <row r="631" ht="15.75" customHeight="1" s="157"/>
    <row r="632" ht="15.75" customHeight="1" s="157"/>
    <row r="633" ht="15.75" customHeight="1" s="157"/>
    <row r="634" ht="15.75" customHeight="1" s="157"/>
    <row r="635" ht="15.75" customHeight="1" s="157"/>
    <row r="636" ht="15.75" customHeight="1" s="157"/>
    <row r="637" ht="15.75" customHeight="1" s="157"/>
    <row r="638" ht="15.75" customHeight="1" s="157"/>
    <row r="639" ht="15.75" customHeight="1" s="157"/>
    <row r="640" ht="15.75" customHeight="1" s="157"/>
    <row r="641" ht="15.75" customHeight="1" s="157"/>
    <row r="642" ht="15.75" customHeight="1" s="157"/>
    <row r="643" ht="15.75" customHeight="1" s="157"/>
    <row r="644" ht="15.75" customHeight="1" s="157"/>
    <row r="645" ht="15.75" customHeight="1" s="157"/>
    <row r="646" ht="15.75" customHeight="1" s="157"/>
    <row r="647" ht="15.75" customHeight="1" s="157"/>
    <row r="648" ht="15.75" customHeight="1" s="157"/>
    <row r="649" ht="15.75" customHeight="1" s="157"/>
    <row r="650" ht="15.75" customHeight="1" s="157"/>
    <row r="651" ht="15.75" customHeight="1" s="157"/>
    <row r="652" ht="15.75" customHeight="1" s="157"/>
    <row r="653" ht="15.75" customHeight="1" s="157"/>
    <row r="654" ht="15.75" customHeight="1" s="157"/>
    <row r="655" ht="15.75" customHeight="1" s="157"/>
    <row r="656" ht="15.75" customHeight="1" s="157"/>
    <row r="657" ht="15.75" customHeight="1" s="157"/>
    <row r="658" ht="15.75" customHeight="1" s="157"/>
    <row r="659" ht="15.75" customHeight="1" s="157"/>
    <row r="660" ht="15.75" customHeight="1" s="157"/>
    <row r="661" ht="15.75" customHeight="1" s="157"/>
    <row r="662" ht="15.75" customHeight="1" s="157"/>
    <row r="663" ht="15.75" customHeight="1" s="157"/>
    <row r="664" ht="15.75" customHeight="1" s="157"/>
    <row r="665" ht="15.75" customHeight="1" s="157"/>
    <row r="666" ht="15.75" customHeight="1" s="157"/>
    <row r="667" ht="15.75" customHeight="1" s="157"/>
    <row r="668" ht="15.75" customHeight="1" s="157"/>
    <row r="669" ht="15.75" customHeight="1" s="157"/>
    <row r="670" ht="15.75" customHeight="1" s="157"/>
    <row r="671" ht="15.75" customHeight="1" s="157"/>
    <row r="672" ht="15.75" customHeight="1" s="157"/>
    <row r="673" ht="15.75" customHeight="1" s="157"/>
    <row r="674" ht="15.75" customHeight="1" s="157"/>
    <row r="675" ht="15.75" customHeight="1" s="157"/>
    <row r="676" ht="15.75" customHeight="1" s="157"/>
    <row r="677" ht="15.75" customHeight="1" s="157"/>
    <row r="678" ht="15.75" customHeight="1" s="157"/>
    <row r="679" ht="15.75" customHeight="1" s="157"/>
    <row r="680" ht="15.75" customHeight="1" s="157"/>
    <row r="681" ht="15.75" customHeight="1" s="157"/>
    <row r="682" ht="15.75" customHeight="1" s="157"/>
    <row r="683" ht="15.75" customHeight="1" s="157"/>
    <row r="684" ht="15.75" customHeight="1" s="157"/>
    <row r="685" ht="15.75" customHeight="1" s="157"/>
    <row r="686" ht="15.75" customHeight="1" s="157"/>
    <row r="687" ht="15.75" customHeight="1" s="157"/>
    <row r="688" ht="15.75" customHeight="1" s="157"/>
    <row r="689" ht="15.75" customHeight="1" s="157"/>
    <row r="690" ht="15.75" customHeight="1" s="157"/>
    <row r="691" ht="15.75" customHeight="1" s="157"/>
    <row r="692" ht="15.75" customHeight="1" s="157"/>
    <row r="693" ht="15.75" customHeight="1" s="157"/>
    <row r="694" ht="15.75" customHeight="1" s="157"/>
    <row r="695" ht="15.75" customHeight="1" s="157"/>
    <row r="696" ht="15.75" customHeight="1" s="157"/>
    <row r="697" ht="15.75" customHeight="1" s="157"/>
    <row r="698" ht="15.75" customHeight="1" s="157"/>
    <row r="699" ht="15.75" customHeight="1" s="157"/>
    <row r="700" ht="15.75" customHeight="1" s="157"/>
    <row r="701" ht="15.75" customHeight="1" s="157"/>
    <row r="702" ht="15.75" customHeight="1" s="157"/>
    <row r="703" ht="15.75" customHeight="1" s="157"/>
    <row r="704" ht="15.75" customHeight="1" s="157"/>
    <row r="705" ht="15.75" customHeight="1" s="157"/>
    <row r="706" ht="15.75" customHeight="1" s="157"/>
    <row r="707" ht="15.75" customHeight="1" s="157"/>
    <row r="708" ht="15.75" customHeight="1" s="157"/>
    <row r="709" ht="15.75" customHeight="1" s="157"/>
    <row r="710" ht="15.75" customHeight="1" s="157"/>
    <row r="711" ht="15.75" customHeight="1" s="157"/>
    <row r="712" ht="15.75" customHeight="1" s="157"/>
    <row r="713" ht="15.75" customHeight="1" s="157"/>
    <row r="714" ht="15.75" customHeight="1" s="157"/>
    <row r="715" ht="15.75" customHeight="1" s="157"/>
    <row r="716" ht="15.75" customHeight="1" s="157"/>
    <row r="717" ht="15.75" customHeight="1" s="157"/>
    <row r="718" ht="15.75" customHeight="1" s="157"/>
    <row r="719" ht="15.75" customHeight="1" s="157"/>
    <row r="720" ht="15.75" customHeight="1" s="157"/>
    <row r="721" ht="15.75" customHeight="1" s="157"/>
    <row r="722" ht="15.75" customHeight="1" s="157"/>
    <row r="723" ht="15.75" customHeight="1" s="157"/>
    <row r="724" ht="15.75" customHeight="1" s="157"/>
    <row r="725" ht="15.75" customHeight="1" s="157"/>
    <row r="726" ht="15.75" customHeight="1" s="157"/>
    <row r="727" ht="15.75" customHeight="1" s="157"/>
    <row r="728" ht="15.75" customHeight="1" s="157"/>
    <row r="729" ht="15.75" customHeight="1" s="157"/>
    <row r="730" ht="15.75" customHeight="1" s="157"/>
    <row r="731" ht="15.75" customHeight="1" s="157"/>
    <row r="732" ht="15.75" customHeight="1" s="157"/>
    <row r="733" ht="15.75" customHeight="1" s="157"/>
    <row r="734" ht="15.75" customHeight="1" s="157"/>
    <row r="735" ht="15.75" customHeight="1" s="157"/>
    <row r="736" ht="15.75" customHeight="1" s="157"/>
    <row r="737" ht="15.75" customHeight="1" s="157"/>
    <row r="738" ht="15.75" customHeight="1" s="157"/>
    <row r="739" ht="15.75" customHeight="1" s="157"/>
    <row r="740" ht="15.75" customHeight="1" s="157"/>
    <row r="741" ht="15.75" customHeight="1" s="157"/>
    <row r="742" ht="15.75" customHeight="1" s="157"/>
    <row r="743" ht="15.75" customHeight="1" s="157"/>
    <row r="744" ht="15.75" customHeight="1" s="157"/>
    <row r="745" ht="15.75" customHeight="1" s="157"/>
    <row r="746" ht="15.75" customHeight="1" s="157"/>
    <row r="747" ht="15.75" customHeight="1" s="157"/>
    <row r="748" ht="15.75" customHeight="1" s="157"/>
    <row r="749" ht="15.75" customHeight="1" s="157"/>
    <row r="750" ht="15.75" customHeight="1" s="157"/>
    <row r="751" ht="15.75" customHeight="1" s="157"/>
    <row r="752" ht="15.75" customHeight="1" s="157"/>
    <row r="753" ht="15.75" customHeight="1" s="157"/>
    <row r="754" ht="15.75" customHeight="1" s="157"/>
    <row r="755" ht="15.75" customHeight="1" s="157"/>
    <row r="756" ht="15.75" customHeight="1" s="157"/>
    <row r="757" ht="15.75" customHeight="1" s="157"/>
    <row r="758" ht="15.75" customHeight="1" s="157"/>
    <row r="759" ht="15.75" customHeight="1" s="157"/>
    <row r="760" ht="15.75" customHeight="1" s="157"/>
    <row r="761" ht="15.75" customHeight="1" s="157"/>
    <row r="762" ht="15.75" customHeight="1" s="157"/>
    <row r="763" ht="15.75" customHeight="1" s="157"/>
    <row r="764" ht="15.75" customHeight="1" s="157"/>
    <row r="765" ht="15.75" customHeight="1" s="157"/>
    <row r="766" ht="15.75" customHeight="1" s="157"/>
    <row r="767" ht="15.75" customHeight="1" s="157"/>
    <row r="768" ht="15.75" customHeight="1" s="157"/>
    <row r="769" ht="15.75" customHeight="1" s="157"/>
    <row r="770" ht="15.75" customHeight="1" s="157"/>
    <row r="771" ht="15.75" customHeight="1" s="157"/>
    <row r="772" ht="15.75" customHeight="1" s="157"/>
    <row r="773" ht="15.75" customHeight="1" s="157"/>
    <row r="774" ht="15.75" customHeight="1" s="157"/>
    <row r="775" ht="15.75" customHeight="1" s="157"/>
    <row r="776" ht="15.75" customHeight="1" s="157"/>
    <row r="777" ht="15.75" customHeight="1" s="157"/>
    <row r="778" ht="15.75" customHeight="1" s="157"/>
    <row r="779" ht="15.75" customHeight="1" s="157"/>
    <row r="780" ht="15.75" customHeight="1" s="157"/>
    <row r="781" ht="15.75" customHeight="1" s="157"/>
    <row r="782" ht="15.75" customHeight="1" s="157"/>
    <row r="783" ht="15.75" customHeight="1" s="157"/>
    <row r="784" ht="15.75" customHeight="1" s="157"/>
    <row r="785" ht="15.75" customHeight="1" s="157"/>
    <row r="786" ht="15.75" customHeight="1" s="157"/>
    <row r="787" ht="15.75" customHeight="1" s="157"/>
    <row r="788" ht="15.75" customHeight="1" s="157"/>
    <row r="789" ht="15.75" customHeight="1" s="157"/>
    <row r="790" ht="15.75" customHeight="1" s="157"/>
    <row r="791" ht="15.75" customHeight="1" s="157"/>
    <row r="792" ht="15.75" customHeight="1" s="157"/>
    <row r="793" ht="15.75" customHeight="1" s="157"/>
    <row r="794" ht="15.75" customHeight="1" s="157"/>
    <row r="795" ht="15.75" customHeight="1" s="157"/>
    <row r="796" ht="15.75" customHeight="1" s="157"/>
    <row r="797" ht="15.75" customHeight="1" s="157"/>
    <row r="798" ht="15.75" customHeight="1" s="157"/>
    <row r="799" ht="15.75" customHeight="1" s="157"/>
    <row r="800" ht="15.75" customHeight="1" s="157"/>
    <row r="801" ht="15.75" customHeight="1" s="157"/>
    <row r="802" ht="15.75" customHeight="1" s="157"/>
    <row r="803" ht="15.75" customHeight="1" s="157"/>
    <row r="804" ht="15.75" customHeight="1" s="157"/>
    <row r="805" ht="15.75" customHeight="1" s="157"/>
    <row r="806" ht="15.75" customHeight="1" s="157"/>
    <row r="807" ht="15.75" customHeight="1" s="157"/>
    <row r="808" ht="15.75" customHeight="1" s="157"/>
    <row r="809" ht="15.75" customHeight="1" s="157"/>
    <row r="810" ht="15.75" customHeight="1" s="157"/>
    <row r="811" ht="15.75" customHeight="1" s="157"/>
    <row r="812" ht="15.75" customHeight="1" s="157"/>
    <row r="813" ht="15.75" customHeight="1" s="157"/>
    <row r="814" ht="15.75" customHeight="1" s="157"/>
    <row r="815" ht="15.75" customHeight="1" s="157"/>
    <row r="816" ht="15.75" customHeight="1" s="157"/>
    <row r="817" ht="15.75" customHeight="1" s="157"/>
    <row r="818" ht="15.75" customHeight="1" s="157"/>
    <row r="819" ht="15.75" customHeight="1" s="157"/>
    <row r="820" ht="15.75" customHeight="1" s="157"/>
    <row r="821" ht="15.75" customHeight="1" s="157"/>
    <row r="822" ht="15.75" customHeight="1" s="157"/>
    <row r="823" ht="15.75" customHeight="1" s="157"/>
    <row r="824" ht="15.75" customHeight="1" s="157"/>
    <row r="825" ht="15.75" customHeight="1" s="157"/>
    <row r="826" ht="15.75" customHeight="1" s="157"/>
    <row r="827" ht="15.75" customHeight="1" s="157"/>
    <row r="828" ht="15.75" customHeight="1" s="157"/>
    <row r="829" ht="15.75" customHeight="1" s="157"/>
    <row r="830" ht="15.75" customHeight="1" s="157"/>
    <row r="831" ht="15.75" customHeight="1" s="157"/>
    <row r="832" ht="15.75" customHeight="1" s="157"/>
    <row r="833" ht="15.75" customHeight="1" s="157"/>
    <row r="834" ht="15.75" customHeight="1" s="157"/>
    <row r="835" ht="15.75" customHeight="1" s="157"/>
    <row r="836" ht="15.75" customHeight="1" s="157"/>
    <row r="837" ht="15.75" customHeight="1" s="157"/>
    <row r="838" ht="15.75" customHeight="1" s="157"/>
    <row r="839" ht="15.75" customHeight="1" s="157"/>
    <row r="840" ht="15.75" customHeight="1" s="157"/>
    <row r="841" ht="15.75" customHeight="1" s="157"/>
    <row r="842" ht="15.75" customHeight="1" s="157"/>
    <row r="843" ht="15.75" customHeight="1" s="157"/>
    <row r="844" ht="15.75" customHeight="1" s="157"/>
    <row r="845" ht="15.75" customHeight="1" s="157"/>
    <row r="846" ht="15.75" customHeight="1" s="157"/>
    <row r="847" ht="15.75" customHeight="1" s="157"/>
    <row r="848" ht="15.75" customHeight="1" s="157"/>
    <row r="849" ht="15.75" customHeight="1" s="157"/>
    <row r="850" ht="15.75" customHeight="1" s="157"/>
    <row r="851" ht="15.75" customHeight="1" s="157"/>
    <row r="852" ht="15.75" customHeight="1" s="157"/>
    <row r="853" ht="15.75" customHeight="1" s="157"/>
    <row r="854" ht="15.75" customHeight="1" s="157"/>
    <row r="855" ht="15.75" customHeight="1" s="157"/>
    <row r="856" ht="15.75" customHeight="1" s="157"/>
    <row r="857" ht="15.75" customHeight="1" s="157"/>
    <row r="858" ht="15.75" customHeight="1" s="157"/>
    <row r="859" ht="15.75" customHeight="1" s="157"/>
    <row r="860" ht="15.75" customHeight="1" s="157"/>
    <row r="861" ht="15.75" customHeight="1" s="157"/>
    <row r="862" ht="15.75" customHeight="1" s="157"/>
    <row r="863" ht="15.75" customHeight="1" s="157"/>
    <row r="864" ht="15.75" customHeight="1" s="157"/>
    <row r="865" ht="15.75" customHeight="1" s="157"/>
    <row r="866" ht="15.75" customHeight="1" s="157"/>
    <row r="867" ht="15.75" customHeight="1" s="157"/>
    <row r="868" ht="15.75" customHeight="1" s="157"/>
    <row r="869" ht="15.75" customHeight="1" s="157"/>
    <row r="870" ht="15.75" customHeight="1" s="157"/>
    <row r="871" ht="15.75" customHeight="1" s="157"/>
    <row r="872" ht="15.75" customHeight="1" s="157"/>
    <row r="873" ht="15.75" customHeight="1" s="157"/>
    <row r="874" ht="15.75" customHeight="1" s="157"/>
    <row r="875" ht="15.75" customHeight="1" s="157"/>
    <row r="876" ht="15.75" customHeight="1" s="157"/>
    <row r="877" ht="15.75" customHeight="1" s="157"/>
    <row r="878" ht="15.75" customHeight="1" s="157"/>
    <row r="879" ht="15.75" customHeight="1" s="157"/>
    <row r="880" ht="15.75" customHeight="1" s="157"/>
    <row r="881" ht="15.75" customHeight="1" s="157"/>
    <row r="882" ht="15.75" customHeight="1" s="157"/>
    <row r="883" ht="15.75" customHeight="1" s="157"/>
    <row r="884" ht="15.75" customHeight="1" s="157"/>
    <row r="885" ht="15.75" customHeight="1" s="157"/>
    <row r="886" ht="15.75" customHeight="1" s="157"/>
    <row r="887" ht="15.75" customHeight="1" s="157"/>
    <row r="888" ht="15.75" customHeight="1" s="157"/>
    <row r="889" ht="15.75" customHeight="1" s="157"/>
    <row r="890" ht="15.75" customHeight="1" s="157"/>
    <row r="891" ht="15.75" customHeight="1" s="157"/>
    <row r="892" ht="15.75" customHeight="1" s="157"/>
    <row r="893" ht="15.75" customHeight="1" s="157"/>
    <row r="894" ht="15.75" customHeight="1" s="157"/>
    <row r="895" ht="15.75" customHeight="1" s="157"/>
    <row r="896" ht="15.75" customHeight="1" s="157"/>
    <row r="897" ht="15.75" customHeight="1" s="157"/>
    <row r="898" ht="15.75" customHeight="1" s="157"/>
    <row r="899" ht="15.75" customHeight="1" s="157"/>
    <row r="900" ht="15.75" customHeight="1" s="157"/>
    <row r="901" ht="15.75" customHeight="1" s="157"/>
    <row r="902" ht="15.75" customHeight="1" s="157"/>
    <row r="903" ht="15.75" customHeight="1" s="157"/>
    <row r="904" ht="15.75" customHeight="1" s="157"/>
    <row r="905" ht="15.75" customHeight="1" s="157"/>
    <row r="906" ht="15.75" customHeight="1" s="157"/>
    <row r="907" ht="15.75" customHeight="1" s="157"/>
    <row r="908" ht="15.75" customHeight="1" s="157"/>
    <row r="909" ht="15.75" customHeight="1" s="157"/>
    <row r="910" ht="15.75" customHeight="1" s="157"/>
    <row r="911" ht="15.75" customHeight="1" s="157"/>
    <row r="912" ht="15.75" customHeight="1" s="157"/>
    <row r="913" ht="15.75" customHeight="1" s="157"/>
    <row r="914" ht="15.75" customHeight="1" s="157"/>
    <row r="915" ht="15.75" customHeight="1" s="157"/>
    <row r="916" ht="15.75" customHeight="1" s="157"/>
    <row r="917" ht="15.75" customHeight="1" s="157"/>
    <row r="918" ht="15.75" customHeight="1" s="157"/>
    <row r="919" ht="15.75" customHeight="1" s="157"/>
    <row r="920" ht="15.75" customHeight="1" s="157"/>
    <row r="921" ht="15.75" customHeight="1" s="157"/>
    <row r="922" ht="15.75" customHeight="1" s="157"/>
    <row r="923" ht="15.75" customHeight="1" s="157"/>
    <row r="924" ht="15.75" customHeight="1" s="157"/>
    <row r="925" ht="15.75" customHeight="1" s="157"/>
    <row r="926" ht="15.75" customHeight="1" s="157"/>
    <row r="927" ht="15.75" customHeight="1" s="157"/>
    <row r="928" ht="15.75" customHeight="1" s="157"/>
    <row r="929" ht="15.75" customHeight="1" s="157"/>
    <row r="930" ht="15.75" customHeight="1" s="157"/>
    <row r="931" ht="15.75" customHeight="1" s="157"/>
    <row r="932" ht="15.75" customHeight="1" s="157"/>
    <row r="933" ht="15.75" customHeight="1" s="157"/>
    <row r="934" ht="15.75" customHeight="1" s="157"/>
    <row r="935" ht="15.75" customHeight="1" s="157"/>
    <row r="936" ht="15.75" customHeight="1" s="157"/>
    <row r="937" ht="15.75" customHeight="1" s="157"/>
    <row r="938" ht="15.75" customHeight="1" s="157"/>
    <row r="939" ht="15.75" customHeight="1" s="157"/>
    <row r="940" ht="15.75" customHeight="1" s="157"/>
    <row r="941" ht="15.75" customHeight="1" s="157"/>
    <row r="942" ht="15.75" customHeight="1" s="157"/>
    <row r="943" ht="15.75" customHeight="1" s="157"/>
    <row r="944" ht="15.75" customHeight="1" s="157"/>
    <row r="945" ht="15.75" customHeight="1" s="157"/>
    <row r="946" ht="15.75" customHeight="1" s="157"/>
    <row r="947" ht="15.75" customHeight="1" s="157"/>
    <row r="948" ht="15.75" customHeight="1" s="157"/>
    <row r="949" ht="15.75" customHeight="1" s="157"/>
    <row r="950" ht="15.75" customHeight="1" s="157"/>
    <row r="951" ht="15.75" customHeight="1" s="157"/>
    <row r="952" ht="15.75" customHeight="1" s="157"/>
    <row r="953" ht="15.75" customHeight="1" s="157"/>
    <row r="954" ht="15.75" customHeight="1" s="157"/>
    <row r="955" ht="15.75" customHeight="1" s="157"/>
    <row r="956" ht="15.75" customHeight="1" s="157"/>
    <row r="957" ht="15.75" customHeight="1" s="157"/>
    <row r="958" ht="15.75" customHeight="1" s="157"/>
    <row r="959" ht="15.75" customHeight="1" s="157"/>
    <row r="960" ht="15.75" customHeight="1" s="157"/>
    <row r="961" ht="15.75" customHeight="1" s="157"/>
    <row r="962" ht="15.75" customHeight="1" s="157"/>
    <row r="963" ht="15.75" customHeight="1" s="157"/>
    <row r="964" ht="15.75" customHeight="1" s="157"/>
    <row r="965" ht="15.75" customHeight="1" s="157"/>
    <row r="966" ht="15.75" customHeight="1" s="157"/>
    <row r="967" ht="15.75" customHeight="1" s="157"/>
    <row r="968" ht="15.75" customHeight="1" s="157"/>
    <row r="969" ht="15.75" customHeight="1" s="157"/>
    <row r="970" ht="15.75" customHeight="1" s="157"/>
    <row r="971" ht="15.75" customHeight="1" s="157"/>
    <row r="972" ht="15.75" customHeight="1" s="157"/>
    <row r="973" ht="15.75" customHeight="1" s="157"/>
    <row r="974" ht="15.75" customHeight="1" s="157"/>
    <row r="975" ht="15.75" customHeight="1" s="157"/>
    <row r="976" ht="15.75" customHeight="1" s="157"/>
    <row r="977" ht="15.75" customHeight="1" s="157"/>
    <row r="978" ht="15.75" customHeight="1" s="157"/>
    <row r="979" ht="15.75" customHeight="1" s="157"/>
    <row r="980" ht="15.75" customHeight="1" s="157"/>
    <row r="981" ht="15.75" customHeight="1" s="157"/>
    <row r="982" ht="15.75" customHeight="1" s="157"/>
    <row r="983" ht="15.75" customHeight="1" s="157"/>
    <row r="984" ht="15.75" customHeight="1" s="157"/>
    <row r="985" ht="15.75" customHeight="1" s="157"/>
    <row r="986" ht="15.75" customHeight="1" s="157"/>
    <row r="987" ht="15.75" customHeight="1" s="157"/>
    <row r="988" ht="15.75" customHeight="1" s="157"/>
    <row r="989" ht="15.75" customHeight="1" s="157"/>
    <row r="990" ht="15.75" customHeight="1" s="157"/>
    <row r="991" ht="15.75" customHeight="1" s="157"/>
    <row r="992" ht="15.75" customHeight="1" s="157"/>
    <row r="993" ht="15.75" customHeight="1" s="157"/>
    <row r="994" ht="15.75" customHeight="1" s="157"/>
    <row r="995" ht="15.75" customHeight="1" s="157"/>
    <row r="996" ht="15.75" customHeight="1" s="157"/>
    <row r="997" ht="15.75" customHeight="1" s="157"/>
    <row r="998" ht="15.75" customHeight="1" s="157"/>
    <row r="999" ht="15.75" customHeight="1" s="157"/>
    <row r="1000" ht="15.75" customHeight="1" s="157"/>
  </sheetData>
  <pageMargins left="0.7" right="0.7" top="0.75" bottom="0.75" header="0" footer="0"/>
  <pageSetup orientation="portrait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Jeffrey Rissman</dc:creator>
  <dcterms:created xmlns:dcterms="http://purl.org/dc/terms/" xmlns:xsi="http://www.w3.org/2001/XMLSchema-instance" xsi:type="dcterms:W3CDTF">2016-02-04T22:14:05Z</dcterms:created>
  <dcterms:modified xmlns:dcterms="http://purl.org/dc/terms/" xmlns:xsi="http://www.w3.org/2001/XMLSchema-instance" xsi:type="dcterms:W3CDTF">2021-07-02T17:14:57Z</dcterms:modified>
  <cp:lastModifiedBy>Nathan Iyer</cp:lastModifiedBy>
</cp:coreProperties>
</file>